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Z:\acrp\"/>
    </mc:Choice>
  </mc:AlternateContent>
  <workbookProtection lockStructure="1"/>
  <bookViews>
    <workbookView xWindow="0" yWindow="0" windowWidth="15345" windowHeight="7170" tabRatio="675"/>
  </bookViews>
  <sheets>
    <sheet name="README" sheetId="15" r:id="rId1"/>
    <sheet name="INPUT | Vehicle" sheetId="1" r:id="rId2"/>
    <sheet name="INPUT | Operations" sheetId="2" r:id="rId3"/>
    <sheet name="OUTPUT | Mode" sheetId="5" r:id="rId4"/>
    <sheet name="OUTPUT | Detail" sheetId="4" r:id="rId5"/>
    <sheet name="CALC | Main Engine" sheetId="10" r:id="rId6"/>
    <sheet name="CALC | Booster" sheetId="13" r:id="rId7"/>
    <sheet name="CALC | Modes" sheetId="8" r:id="rId8"/>
    <sheet name="Molecular Weight" sheetId="11" r:id="rId9"/>
    <sheet name="Units" sheetId="14" r:id="rId10"/>
  </sheets>
  <definedNames>
    <definedName name="Booster_Al2O3">'INPUT | Vehicle'!$G$15</definedName>
    <definedName name="Booster_BC">'INPUT | Vehicle'!$G$26</definedName>
    <definedName name="Booster_BurnTime">'INPUT | Vehicle'!$G$11</definedName>
    <definedName name="Booster_Cl">'INPUT | Vehicle'!$G$23</definedName>
    <definedName name="Booster_Cl2">'INPUT | Vehicle'!$G$24</definedName>
    <definedName name="Booster_CO">'INPUT | Vehicle'!$G$16</definedName>
    <definedName name="Booster_CO2">'INPUT | Vehicle'!$G$17</definedName>
    <definedName name="Booster_H">'INPUT | Vehicle'!$G$19</definedName>
    <definedName name="Booster_H2">'INPUT | Vehicle'!$G$20</definedName>
    <definedName name="Booster_H2O">'INPUT | Vehicle'!$G$18</definedName>
    <definedName name="Booster_HCl">'INPUT | Vehicle'!$G$22</definedName>
    <definedName name="Booster_Mdot">'INPUT | Vehicle'!$G$10</definedName>
    <definedName name="Booster_NOx">'INPUT | Vehicle'!$G$25</definedName>
    <definedName name="Booster_OH">'INPUT | Vehicle'!$G$21</definedName>
    <definedName name="Booster_Propellant">'INPUT | Vehicle'!$G$9</definedName>
    <definedName name="ft2km">0.3048/1000</definedName>
    <definedName name="km2ft">1000/0.3048</definedName>
    <definedName name="MainEngine_Al2O3">'INPUT | Vehicle'!$C$15</definedName>
    <definedName name="MainEngine_BC">'INPUT | Vehicle'!$C$26</definedName>
    <definedName name="MainEngine_BurnTime">'INPUT | Vehicle'!$C$11</definedName>
    <definedName name="MainEngine_Cl">'INPUT | Vehicle'!$C$23</definedName>
    <definedName name="MainEngine_Cl2">'INPUT | Vehicle'!$C$24</definedName>
    <definedName name="MainEngine_CO">'INPUT | Vehicle'!$C$16</definedName>
    <definedName name="MainEngine_CO2">'INPUT | Vehicle'!$C$17</definedName>
    <definedName name="MainEngine_H">'INPUT | Vehicle'!$C$19</definedName>
    <definedName name="MainEngine_H2">'INPUT | Vehicle'!$C$20</definedName>
    <definedName name="MainEngine_H2O">'INPUT | Vehicle'!$C$18</definedName>
    <definedName name="MainEngine_HCl">'INPUT | Vehicle'!$C$22</definedName>
    <definedName name="MainEngine_Mdot">'INPUT | Vehicle'!$C$10</definedName>
    <definedName name="MainEngine_NOx">'INPUT | Vehicle'!$C$25</definedName>
    <definedName name="MainEngine_OH">'INPUT | Vehicle'!$C$21</definedName>
    <definedName name="MainEngine_Propellant">'INPUT | Vehicle'!$C$9</definedName>
    <definedName name="MassUnitsNames">MassUnitsTable[Mass Units]</definedName>
    <definedName name="MW_C">'Molecular Weight'!$B$2</definedName>
    <definedName name="MW_CO">'Molecular Weight'!$B$5</definedName>
    <definedName name="MW_CO2">'Molecular Weight'!$B$6</definedName>
    <definedName name="MW_H">'Molecular Weight'!$B$3</definedName>
    <definedName name="MW_H2">'Molecular Weight'!$B$7</definedName>
    <definedName name="MW_H2O">'Molecular Weight'!$B$8</definedName>
    <definedName name="MW_O">'Molecular Weight'!$B$4</definedName>
    <definedName name="NumberOfBoosters">'INPUT | Vehicle'!$G$8</definedName>
    <definedName name="NumberOfMainEngines">'INPUT | Vehicle'!$C$8</definedName>
    <definedName name="NumberOfOps">'INPUT | Operations'!$C$6</definedName>
    <definedName name="OperationType">'INPUT | Operations'!$C$5</definedName>
    <definedName name="Spacecraft">'INPUT | Operations'!$C$4</definedName>
    <definedName name="UserID">'INPUT | Operations'!$C$3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14" i="2" l="1"/>
  <c r="D526" i="2" l="1"/>
  <c r="E526" i="2"/>
  <c r="D527" i="2"/>
  <c r="E527" i="2"/>
  <c r="D528" i="2"/>
  <c r="E528" i="2"/>
  <c r="D529" i="2"/>
  <c r="E529" i="2"/>
  <c r="M9" i="13" l="1"/>
  <c r="M10" i="13"/>
  <c r="M11"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201" i="13"/>
  <c r="M202" i="13"/>
  <c r="M203" i="13"/>
  <c r="M204" i="13"/>
  <c r="M205" i="13"/>
  <c r="M206" i="13"/>
  <c r="M207" i="13"/>
  <c r="M208" i="13"/>
  <c r="M209" i="13"/>
  <c r="M210" i="13"/>
  <c r="M211" i="13"/>
  <c r="M212" i="13"/>
  <c r="M213" i="13"/>
  <c r="M214" i="13"/>
  <c r="M215" i="13"/>
  <c r="M216" i="13"/>
  <c r="M217" i="13"/>
  <c r="M218" i="13"/>
  <c r="M219" i="13"/>
  <c r="M220" i="13"/>
  <c r="M221" i="13"/>
  <c r="M222" i="13"/>
  <c r="M223" i="13"/>
  <c r="M224" i="13"/>
  <c r="M225" i="13"/>
  <c r="M226" i="13"/>
  <c r="M227" i="13"/>
  <c r="M228" i="13"/>
  <c r="M229" i="13"/>
  <c r="M230" i="13"/>
  <c r="M231" i="13"/>
  <c r="M232" i="13"/>
  <c r="M233" i="13"/>
  <c r="M234" i="13"/>
  <c r="M235" i="13"/>
  <c r="M236" i="13"/>
  <c r="M237" i="13"/>
  <c r="M238" i="13"/>
  <c r="M239" i="13"/>
  <c r="M240" i="13"/>
  <c r="M241" i="13"/>
  <c r="M242" i="13"/>
  <c r="M243" i="13"/>
  <c r="M244" i="13"/>
  <c r="M245" i="13"/>
  <c r="M246" i="13"/>
  <c r="M247" i="13"/>
  <c r="M248" i="13"/>
  <c r="M249" i="13"/>
  <c r="M250" i="13"/>
  <c r="M251" i="13"/>
  <c r="M252" i="13"/>
  <c r="M253" i="13"/>
  <c r="M254" i="13"/>
  <c r="M255" i="13"/>
  <c r="M256" i="13"/>
  <c r="M257" i="13"/>
  <c r="M258" i="13"/>
  <c r="M259" i="13"/>
  <c r="M260" i="13"/>
  <c r="M261" i="13"/>
  <c r="M262" i="13"/>
  <c r="M263" i="13"/>
  <c r="M264" i="13"/>
  <c r="M265" i="13"/>
  <c r="M266" i="13"/>
  <c r="M267" i="13"/>
  <c r="M268" i="13"/>
  <c r="M269" i="13"/>
  <c r="M270" i="13"/>
  <c r="M271" i="13"/>
  <c r="M272" i="13"/>
  <c r="M273" i="13"/>
  <c r="M274" i="13"/>
  <c r="M275" i="13"/>
  <c r="M276" i="13"/>
  <c r="M277" i="13"/>
  <c r="M278" i="13"/>
  <c r="M279" i="13"/>
  <c r="M280" i="13"/>
  <c r="M281" i="13"/>
  <c r="M282" i="13"/>
  <c r="M283" i="13"/>
  <c r="M284" i="13"/>
  <c r="M285" i="13"/>
  <c r="M286" i="13"/>
  <c r="M287" i="13"/>
  <c r="M288" i="13"/>
  <c r="M289" i="13"/>
  <c r="M290" i="13"/>
  <c r="M291" i="13"/>
  <c r="M292" i="13"/>
  <c r="M293" i="13"/>
  <c r="M294" i="13"/>
  <c r="M295" i="13"/>
  <c r="M296" i="13"/>
  <c r="M297" i="13"/>
  <c r="M298" i="13"/>
  <c r="M299" i="13"/>
  <c r="M300" i="13"/>
  <c r="M301" i="13"/>
  <c r="M302" i="13"/>
  <c r="M303" i="13"/>
  <c r="M304" i="13"/>
  <c r="M305" i="13"/>
  <c r="M306" i="13"/>
  <c r="M307" i="13"/>
  <c r="M308" i="13"/>
  <c r="M309" i="13"/>
  <c r="M310" i="13"/>
  <c r="M311" i="13"/>
  <c r="M312" i="13"/>
  <c r="M313" i="13"/>
  <c r="M314" i="13"/>
  <c r="M315" i="13"/>
  <c r="M316" i="13"/>
  <c r="M317" i="13"/>
  <c r="M318" i="13"/>
  <c r="M319" i="13"/>
  <c r="M320" i="13"/>
  <c r="M321" i="13"/>
  <c r="M322" i="13"/>
  <c r="M323" i="13"/>
  <c r="M324" i="13"/>
  <c r="M325" i="13"/>
  <c r="M326" i="13"/>
  <c r="M327" i="13"/>
  <c r="M328" i="13"/>
  <c r="M329" i="13"/>
  <c r="M330" i="13"/>
  <c r="M331" i="13"/>
  <c r="M332" i="13"/>
  <c r="M333" i="13"/>
  <c r="M334" i="13"/>
  <c r="M335" i="13"/>
  <c r="M336" i="13"/>
  <c r="M337" i="13"/>
  <c r="M338" i="13"/>
  <c r="M339" i="13"/>
  <c r="M340" i="13"/>
  <c r="M341" i="13"/>
  <c r="M342" i="13"/>
  <c r="M343" i="13"/>
  <c r="M344" i="13"/>
  <c r="M345" i="13"/>
  <c r="M346" i="13"/>
  <c r="M347" i="13"/>
  <c r="M348" i="13"/>
  <c r="M349" i="13"/>
  <c r="M350" i="13"/>
  <c r="M351" i="13"/>
  <c r="M352" i="13"/>
  <c r="M353" i="13"/>
  <c r="M354" i="13"/>
  <c r="M355" i="13"/>
  <c r="M356" i="13"/>
  <c r="M357" i="13"/>
  <c r="M358" i="13"/>
  <c r="M359" i="13"/>
  <c r="M360" i="13"/>
  <c r="M361" i="13"/>
  <c r="M362" i="13"/>
  <c r="M363" i="13"/>
  <c r="M364" i="13"/>
  <c r="M365" i="13"/>
  <c r="M366" i="13"/>
  <c r="M367" i="13"/>
  <c r="M368" i="13"/>
  <c r="M369" i="13"/>
  <c r="M370" i="13"/>
  <c r="M371" i="13"/>
  <c r="M372" i="13"/>
  <c r="M373" i="13"/>
  <c r="M374" i="13"/>
  <c r="M375" i="13"/>
  <c r="M376" i="13"/>
  <c r="M377" i="13"/>
  <c r="M378" i="13"/>
  <c r="M379" i="13"/>
  <c r="M380" i="13"/>
  <c r="M381" i="13"/>
  <c r="M382" i="13"/>
  <c r="M383" i="13"/>
  <c r="M384" i="13"/>
  <c r="M385" i="13"/>
  <c r="M386" i="13"/>
  <c r="M387" i="13"/>
  <c r="M388" i="13"/>
  <c r="M389" i="13"/>
  <c r="M390" i="13"/>
  <c r="M391" i="13"/>
  <c r="M392" i="13"/>
  <c r="M393" i="13"/>
  <c r="M394" i="13"/>
  <c r="M395" i="13"/>
  <c r="M396" i="13"/>
  <c r="M397" i="13"/>
  <c r="M398" i="13"/>
  <c r="M399" i="13"/>
  <c r="M400" i="13"/>
  <c r="M401" i="13"/>
  <c r="M402" i="13"/>
  <c r="M403" i="13"/>
  <c r="M404" i="13"/>
  <c r="M405" i="13"/>
  <c r="M406" i="13"/>
  <c r="M407" i="13"/>
  <c r="M408" i="13"/>
  <c r="M409" i="13"/>
  <c r="M410" i="13"/>
  <c r="M411" i="13"/>
  <c r="M412" i="13"/>
  <c r="M413" i="13"/>
  <c r="M414" i="13"/>
  <c r="M415" i="13"/>
  <c r="M416" i="13"/>
  <c r="M417" i="13"/>
  <c r="M418" i="13"/>
  <c r="M419" i="13"/>
  <c r="M420" i="13"/>
  <c r="M421" i="13"/>
  <c r="M422" i="13"/>
  <c r="M423" i="13"/>
  <c r="M424" i="13"/>
  <c r="M425" i="13"/>
  <c r="M426" i="13"/>
  <c r="M427" i="13"/>
  <c r="M428" i="13"/>
  <c r="M429" i="13"/>
  <c r="M430" i="13"/>
  <c r="M431" i="13"/>
  <c r="M432" i="13"/>
  <c r="M433" i="13"/>
  <c r="M434" i="13"/>
  <c r="M435" i="13"/>
  <c r="M436" i="13"/>
  <c r="M437" i="13"/>
  <c r="M438" i="13"/>
  <c r="M439" i="13"/>
  <c r="M440" i="13"/>
  <c r="M441" i="13"/>
  <c r="M442" i="13"/>
  <c r="M443" i="13"/>
  <c r="M444" i="13"/>
  <c r="M445" i="13"/>
  <c r="M446" i="13"/>
  <c r="M447" i="13"/>
  <c r="M448" i="13"/>
  <c r="M449" i="13"/>
  <c r="M450" i="13"/>
  <c r="M451" i="13"/>
  <c r="M452" i="13"/>
  <c r="M453" i="13"/>
  <c r="M454" i="13"/>
  <c r="M455" i="13"/>
  <c r="M456" i="13"/>
  <c r="M457" i="13"/>
  <c r="M458" i="13"/>
  <c r="M459" i="13"/>
  <c r="M460" i="13"/>
  <c r="M461" i="13"/>
  <c r="M462" i="13"/>
  <c r="M463" i="13"/>
  <c r="M464" i="13"/>
  <c r="M465" i="13"/>
  <c r="M466" i="13"/>
  <c r="M467" i="13"/>
  <c r="M468" i="13"/>
  <c r="M469" i="13"/>
  <c r="M470" i="13"/>
  <c r="M471" i="13"/>
  <c r="M472" i="13"/>
  <c r="M473" i="13"/>
  <c r="M474" i="13"/>
  <c r="M475" i="13"/>
  <c r="M476" i="13"/>
  <c r="M477" i="13"/>
  <c r="M478" i="13"/>
  <c r="M479" i="13"/>
  <c r="M480" i="13"/>
  <c r="M481" i="13"/>
  <c r="M482" i="13"/>
  <c r="M483" i="13"/>
  <c r="M484" i="13"/>
  <c r="M485" i="13"/>
  <c r="M486" i="13"/>
  <c r="M487" i="13"/>
  <c r="M488" i="13"/>
  <c r="M489" i="13"/>
  <c r="M490" i="13"/>
  <c r="M491" i="13"/>
  <c r="M492" i="13"/>
  <c r="M493" i="13"/>
  <c r="M494" i="13"/>
  <c r="M495" i="13"/>
  <c r="M496" i="13"/>
  <c r="M497" i="13"/>
  <c r="M498" i="13"/>
  <c r="M499" i="13"/>
  <c r="M500" i="13"/>
  <c r="M501" i="13"/>
  <c r="M502" i="13"/>
  <c r="M503" i="13"/>
  <c r="M504" i="13"/>
  <c r="M505" i="13"/>
  <c r="M506" i="13"/>
  <c r="M507" i="13"/>
  <c r="M508" i="13"/>
  <c r="M509" i="13"/>
  <c r="M510" i="13"/>
  <c r="M511" i="13"/>
  <c r="M512" i="13"/>
  <c r="M513" i="13"/>
  <c r="M514" i="13"/>
  <c r="M515" i="13"/>
  <c r="M516" i="13"/>
  <c r="M517" i="13"/>
  <c r="M518" i="13"/>
  <c r="M519" i="13"/>
  <c r="M520" i="13"/>
  <c r="M9" i="10"/>
  <c r="M10" i="10"/>
  <c r="M11"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M177" i="10"/>
  <c r="M178" i="10"/>
  <c r="M179" i="10"/>
  <c r="M180" i="10"/>
  <c r="M181" i="10"/>
  <c r="M182" i="10"/>
  <c r="M183" i="10"/>
  <c r="M184" i="10"/>
  <c r="M185" i="10"/>
  <c r="M186" i="10"/>
  <c r="M187" i="10"/>
  <c r="M188" i="10"/>
  <c r="M189" i="10"/>
  <c r="M190" i="10"/>
  <c r="M191" i="10"/>
  <c r="M192" i="10"/>
  <c r="M193" i="10"/>
  <c r="M194" i="10"/>
  <c r="M195" i="10"/>
  <c r="M196" i="10"/>
  <c r="M197" i="10"/>
  <c r="M198" i="10"/>
  <c r="M199" i="10"/>
  <c r="M200" i="10"/>
  <c r="M201" i="10"/>
  <c r="M202" i="10"/>
  <c r="M203" i="10"/>
  <c r="M204" i="10"/>
  <c r="M205" i="10"/>
  <c r="M206" i="10"/>
  <c r="M207" i="10"/>
  <c r="M208" i="10"/>
  <c r="M209" i="10"/>
  <c r="M210" i="10"/>
  <c r="M211" i="10"/>
  <c r="M212" i="10"/>
  <c r="M213" i="10"/>
  <c r="M214" i="10"/>
  <c r="M215" i="10"/>
  <c r="M216" i="10"/>
  <c r="M217" i="10"/>
  <c r="M218" i="10"/>
  <c r="M219" i="10"/>
  <c r="M220" i="10"/>
  <c r="M221" i="10"/>
  <c r="M222" i="10"/>
  <c r="M223" i="10"/>
  <c r="M224" i="10"/>
  <c r="M225" i="10"/>
  <c r="M226" i="10"/>
  <c r="M227" i="10"/>
  <c r="M228" i="10"/>
  <c r="M229" i="10"/>
  <c r="M230" i="10"/>
  <c r="M231" i="10"/>
  <c r="M232" i="10"/>
  <c r="M233" i="10"/>
  <c r="M234" i="10"/>
  <c r="M235" i="10"/>
  <c r="M236" i="10"/>
  <c r="M237" i="10"/>
  <c r="M238" i="10"/>
  <c r="M239" i="10"/>
  <c r="M240" i="10"/>
  <c r="M241" i="10"/>
  <c r="M242" i="10"/>
  <c r="M243" i="10"/>
  <c r="M244" i="10"/>
  <c r="M245" i="10"/>
  <c r="M246" i="10"/>
  <c r="M247" i="10"/>
  <c r="M248" i="10"/>
  <c r="M249" i="10"/>
  <c r="M250" i="10"/>
  <c r="M251" i="10"/>
  <c r="M252" i="10"/>
  <c r="M253" i="10"/>
  <c r="M254" i="10"/>
  <c r="M255" i="10"/>
  <c r="M256" i="10"/>
  <c r="M257" i="10"/>
  <c r="M258" i="10"/>
  <c r="M259" i="10"/>
  <c r="M260" i="10"/>
  <c r="M261" i="10"/>
  <c r="M262" i="10"/>
  <c r="M263" i="10"/>
  <c r="M264" i="10"/>
  <c r="M265" i="10"/>
  <c r="M266" i="10"/>
  <c r="M267" i="10"/>
  <c r="M268" i="10"/>
  <c r="M269" i="10"/>
  <c r="M270" i="10"/>
  <c r="M271" i="10"/>
  <c r="M272" i="10"/>
  <c r="M273" i="10"/>
  <c r="M274" i="10"/>
  <c r="M275" i="10"/>
  <c r="M276" i="10"/>
  <c r="M277" i="10"/>
  <c r="M278" i="10"/>
  <c r="M279" i="10"/>
  <c r="M280" i="10"/>
  <c r="M281" i="10"/>
  <c r="M282" i="10"/>
  <c r="M283" i="10"/>
  <c r="M284" i="10"/>
  <c r="M285" i="10"/>
  <c r="M286" i="10"/>
  <c r="M287" i="10"/>
  <c r="M288" i="10"/>
  <c r="M289" i="10"/>
  <c r="M290" i="10"/>
  <c r="M291" i="10"/>
  <c r="M292" i="10"/>
  <c r="M293" i="10"/>
  <c r="M294" i="10"/>
  <c r="M295" i="10"/>
  <c r="M296" i="10"/>
  <c r="M297" i="10"/>
  <c r="M298" i="10"/>
  <c r="M299" i="10"/>
  <c r="M300" i="10"/>
  <c r="M301" i="10"/>
  <c r="M302" i="10"/>
  <c r="M303" i="10"/>
  <c r="M304" i="10"/>
  <c r="M305" i="10"/>
  <c r="M306" i="10"/>
  <c r="M307" i="10"/>
  <c r="M308" i="10"/>
  <c r="M309" i="10"/>
  <c r="M310" i="10"/>
  <c r="M311" i="10"/>
  <c r="M312" i="10"/>
  <c r="M313" i="10"/>
  <c r="M314" i="10"/>
  <c r="M315" i="10"/>
  <c r="M316" i="10"/>
  <c r="M317" i="10"/>
  <c r="M318" i="10"/>
  <c r="M319" i="10"/>
  <c r="M320" i="10"/>
  <c r="M321" i="10"/>
  <c r="M322" i="10"/>
  <c r="M323" i="10"/>
  <c r="M324" i="10"/>
  <c r="M325" i="10"/>
  <c r="M326" i="10"/>
  <c r="M327" i="10"/>
  <c r="M328" i="10"/>
  <c r="M329" i="10"/>
  <c r="M330" i="10"/>
  <c r="M331" i="10"/>
  <c r="M332" i="10"/>
  <c r="M333" i="10"/>
  <c r="M334" i="10"/>
  <c r="M335" i="10"/>
  <c r="M336" i="10"/>
  <c r="M337" i="10"/>
  <c r="M338" i="10"/>
  <c r="M339" i="10"/>
  <c r="M340" i="10"/>
  <c r="M341" i="10"/>
  <c r="M342" i="10"/>
  <c r="M343" i="10"/>
  <c r="M344" i="10"/>
  <c r="M345" i="10"/>
  <c r="M346" i="10"/>
  <c r="M347" i="10"/>
  <c r="M348" i="10"/>
  <c r="M349" i="10"/>
  <c r="M350" i="10"/>
  <c r="M351" i="10"/>
  <c r="M352" i="10"/>
  <c r="M353" i="10"/>
  <c r="M354" i="10"/>
  <c r="M355" i="10"/>
  <c r="M356" i="10"/>
  <c r="M357" i="10"/>
  <c r="M358" i="10"/>
  <c r="M359" i="10"/>
  <c r="M360" i="10"/>
  <c r="M361" i="10"/>
  <c r="M362" i="10"/>
  <c r="M363" i="10"/>
  <c r="M364" i="10"/>
  <c r="M365" i="10"/>
  <c r="M366" i="10"/>
  <c r="M367" i="10"/>
  <c r="M368" i="10"/>
  <c r="M369" i="10"/>
  <c r="M370" i="10"/>
  <c r="M371" i="10"/>
  <c r="M372" i="10"/>
  <c r="M373" i="10"/>
  <c r="M374" i="10"/>
  <c r="M375" i="10"/>
  <c r="M376" i="10"/>
  <c r="M377" i="10"/>
  <c r="M378" i="10"/>
  <c r="M379" i="10"/>
  <c r="M380" i="10"/>
  <c r="M381" i="10"/>
  <c r="M382" i="10"/>
  <c r="M383" i="10"/>
  <c r="M384" i="10"/>
  <c r="M385" i="10"/>
  <c r="M386" i="10"/>
  <c r="M387" i="10"/>
  <c r="M388" i="10"/>
  <c r="M389" i="10"/>
  <c r="M390" i="10"/>
  <c r="M391" i="10"/>
  <c r="M392" i="10"/>
  <c r="M393" i="10"/>
  <c r="M394" i="10"/>
  <c r="M395" i="10"/>
  <c r="M396" i="10"/>
  <c r="M397" i="10"/>
  <c r="M398" i="10"/>
  <c r="M399" i="10"/>
  <c r="M400" i="10"/>
  <c r="M401" i="10"/>
  <c r="M402" i="10"/>
  <c r="M403" i="10"/>
  <c r="M404" i="10"/>
  <c r="M405" i="10"/>
  <c r="M406" i="10"/>
  <c r="M407" i="10"/>
  <c r="M408" i="10"/>
  <c r="M409" i="10"/>
  <c r="M410" i="10"/>
  <c r="M411" i="10"/>
  <c r="M412" i="10"/>
  <c r="M413" i="10"/>
  <c r="M414" i="10"/>
  <c r="M415" i="10"/>
  <c r="M416" i="10"/>
  <c r="M417" i="10"/>
  <c r="M418" i="10"/>
  <c r="M419" i="10"/>
  <c r="M420" i="10"/>
  <c r="M421" i="10"/>
  <c r="M422" i="10"/>
  <c r="M423" i="10"/>
  <c r="M424" i="10"/>
  <c r="M425" i="10"/>
  <c r="M426" i="10"/>
  <c r="M427" i="10"/>
  <c r="M428" i="10"/>
  <c r="M429" i="10"/>
  <c r="M430" i="10"/>
  <c r="M431" i="10"/>
  <c r="M432" i="10"/>
  <c r="M433" i="10"/>
  <c r="M434" i="10"/>
  <c r="M435" i="10"/>
  <c r="M436" i="10"/>
  <c r="M437" i="10"/>
  <c r="M438" i="10"/>
  <c r="M439" i="10"/>
  <c r="M440" i="10"/>
  <c r="M441" i="10"/>
  <c r="M442" i="10"/>
  <c r="M443" i="10"/>
  <c r="M444" i="10"/>
  <c r="M445" i="10"/>
  <c r="M446" i="10"/>
  <c r="M447" i="10"/>
  <c r="M448" i="10"/>
  <c r="M449" i="10"/>
  <c r="M450" i="10"/>
  <c r="M451" i="10"/>
  <c r="M452" i="10"/>
  <c r="M453" i="10"/>
  <c r="M454" i="10"/>
  <c r="M455" i="10"/>
  <c r="M456" i="10"/>
  <c r="M457" i="10"/>
  <c r="M458" i="10"/>
  <c r="M459" i="10"/>
  <c r="M460" i="10"/>
  <c r="M461" i="10"/>
  <c r="M462" i="10"/>
  <c r="M463" i="10"/>
  <c r="M464" i="10"/>
  <c r="M465" i="10"/>
  <c r="M466" i="10"/>
  <c r="M467" i="10"/>
  <c r="M468" i="10"/>
  <c r="M469" i="10"/>
  <c r="M470" i="10"/>
  <c r="M471" i="10"/>
  <c r="M472" i="10"/>
  <c r="M473" i="10"/>
  <c r="M474" i="10"/>
  <c r="M475" i="10"/>
  <c r="M476" i="10"/>
  <c r="M477" i="10"/>
  <c r="M478" i="10"/>
  <c r="M479" i="10"/>
  <c r="M480" i="10"/>
  <c r="M481" i="10"/>
  <c r="M482" i="10"/>
  <c r="M483" i="10"/>
  <c r="M484" i="10"/>
  <c r="M485" i="10"/>
  <c r="M486" i="10"/>
  <c r="M487" i="10"/>
  <c r="M488" i="10"/>
  <c r="M489" i="10"/>
  <c r="M490" i="10"/>
  <c r="M491" i="10"/>
  <c r="M492" i="10"/>
  <c r="M493" i="10"/>
  <c r="M494" i="10"/>
  <c r="M495" i="10"/>
  <c r="M496" i="10"/>
  <c r="M497" i="10"/>
  <c r="M498" i="10"/>
  <c r="M499" i="10"/>
  <c r="M500" i="10"/>
  <c r="M501" i="10"/>
  <c r="M502" i="10"/>
  <c r="M503" i="10"/>
  <c r="M504" i="10"/>
  <c r="M505" i="10"/>
  <c r="M506" i="10"/>
  <c r="M507" i="10"/>
  <c r="M508" i="10"/>
  <c r="M509" i="10"/>
  <c r="M510" i="10"/>
  <c r="M511" i="10"/>
  <c r="M512" i="10"/>
  <c r="M513" i="10"/>
  <c r="M514" i="10"/>
  <c r="M515" i="10"/>
  <c r="M516" i="10"/>
  <c r="M517" i="10"/>
  <c r="M518" i="10"/>
  <c r="M519" i="10"/>
  <c r="M520" i="10"/>
  <c r="M8" i="13"/>
  <c r="M8" i="10"/>
  <c r="I11" i="10" l="1"/>
  <c r="G11" i="10"/>
  <c r="K4" i="8" l="1"/>
  <c r="J5" i="8" a="1"/>
  <c r="J5" i="8"/>
  <c r="J4" i="8"/>
  <c r="I5" i="8" a="1"/>
  <c r="I5" i="8"/>
  <c r="I4" i="8"/>
  <c r="H5" i="8" a="1"/>
  <c r="H5" i="8"/>
  <c r="H4" i="8"/>
  <c r="F5" i="8"/>
  <c r="O5" i="8" s="1"/>
  <c r="D254" i="2"/>
  <c r="E254" i="2"/>
  <c r="D255" i="2"/>
  <c r="E255" i="2"/>
  <c r="D256" i="2"/>
  <c r="E256" i="2"/>
  <c r="D257" i="2"/>
  <c r="E257" i="2"/>
  <c r="D258" i="2"/>
  <c r="E258" i="2"/>
  <c r="D259" i="2"/>
  <c r="E259" i="2"/>
  <c r="D260" i="2"/>
  <c r="E260" i="2"/>
  <c r="D261" i="2"/>
  <c r="E261" i="2"/>
  <c r="D262" i="2"/>
  <c r="E262" i="2"/>
  <c r="D263" i="2"/>
  <c r="E263" i="2"/>
  <c r="D264" i="2"/>
  <c r="E264" i="2"/>
  <c r="D265" i="2"/>
  <c r="E265" i="2"/>
  <c r="D266" i="2"/>
  <c r="E266" i="2"/>
  <c r="D267" i="2"/>
  <c r="E267" i="2"/>
  <c r="D268" i="2"/>
  <c r="E268" i="2"/>
  <c r="D269" i="2"/>
  <c r="E269" i="2"/>
  <c r="D270" i="2"/>
  <c r="E270" i="2"/>
  <c r="D271" i="2"/>
  <c r="E271" i="2"/>
  <c r="D272" i="2"/>
  <c r="E272" i="2"/>
  <c r="D273" i="2"/>
  <c r="E273" i="2"/>
  <c r="D274" i="2"/>
  <c r="E274" i="2"/>
  <c r="D275" i="2"/>
  <c r="E275" i="2"/>
  <c r="D276" i="2"/>
  <c r="E276" i="2"/>
  <c r="D277" i="2"/>
  <c r="E277" i="2"/>
  <c r="D278" i="2"/>
  <c r="E278" i="2"/>
  <c r="D279" i="2"/>
  <c r="E279" i="2"/>
  <c r="D280" i="2"/>
  <c r="E280" i="2"/>
  <c r="D281" i="2"/>
  <c r="E281" i="2"/>
  <c r="D282" i="2"/>
  <c r="E282" i="2"/>
  <c r="D283" i="2"/>
  <c r="E283" i="2"/>
  <c r="D284" i="2"/>
  <c r="E284" i="2"/>
  <c r="D285" i="2"/>
  <c r="E285" i="2"/>
  <c r="D286" i="2"/>
  <c r="E286" i="2"/>
  <c r="D287" i="2"/>
  <c r="E287" i="2"/>
  <c r="D288" i="2"/>
  <c r="E288" i="2"/>
  <c r="D289" i="2"/>
  <c r="E289" i="2"/>
  <c r="D290" i="2"/>
  <c r="E290" i="2"/>
  <c r="D291" i="2"/>
  <c r="E291" i="2"/>
  <c r="D292" i="2"/>
  <c r="E292" i="2"/>
  <c r="D293" i="2"/>
  <c r="E293" i="2"/>
  <c r="D294" i="2"/>
  <c r="E294" i="2"/>
  <c r="D295" i="2"/>
  <c r="E295" i="2"/>
  <c r="D296" i="2"/>
  <c r="E296" i="2"/>
  <c r="D297" i="2"/>
  <c r="E297" i="2"/>
  <c r="D298" i="2"/>
  <c r="E298" i="2"/>
  <c r="D299" i="2"/>
  <c r="E299" i="2"/>
  <c r="D300" i="2"/>
  <c r="E300" i="2"/>
  <c r="D301" i="2"/>
  <c r="E301" i="2"/>
  <c r="D302" i="2"/>
  <c r="E302" i="2"/>
  <c r="D303" i="2"/>
  <c r="E303" i="2"/>
  <c r="D304" i="2"/>
  <c r="E304" i="2"/>
  <c r="D305" i="2"/>
  <c r="E305" i="2"/>
  <c r="D306" i="2"/>
  <c r="E306" i="2"/>
  <c r="D307" i="2"/>
  <c r="E307" i="2"/>
  <c r="D308" i="2"/>
  <c r="E308" i="2"/>
  <c r="D309" i="2"/>
  <c r="E309" i="2"/>
  <c r="D310" i="2"/>
  <c r="E310" i="2"/>
  <c r="D311" i="2"/>
  <c r="E311" i="2"/>
  <c r="D312" i="2"/>
  <c r="E312" i="2"/>
  <c r="D313" i="2"/>
  <c r="E313" i="2"/>
  <c r="D314" i="2"/>
  <c r="E314" i="2"/>
  <c r="D315" i="2"/>
  <c r="E315" i="2"/>
  <c r="D316" i="2"/>
  <c r="E316" i="2"/>
  <c r="D317" i="2"/>
  <c r="E317" i="2"/>
  <c r="D318" i="2"/>
  <c r="E318" i="2"/>
  <c r="D319" i="2"/>
  <c r="E319" i="2"/>
  <c r="D320" i="2"/>
  <c r="E320" i="2"/>
  <c r="D321" i="2"/>
  <c r="E321" i="2"/>
  <c r="D322" i="2"/>
  <c r="E322" i="2"/>
  <c r="D323" i="2"/>
  <c r="E323" i="2"/>
  <c r="D324" i="2"/>
  <c r="E324" i="2"/>
  <c r="D325" i="2"/>
  <c r="E325" i="2"/>
  <c r="D326" i="2"/>
  <c r="E326" i="2"/>
  <c r="D327" i="2"/>
  <c r="E327" i="2"/>
  <c r="D328" i="2"/>
  <c r="E328" i="2"/>
  <c r="D329" i="2"/>
  <c r="E329" i="2"/>
  <c r="D330" i="2"/>
  <c r="E330" i="2"/>
  <c r="D331" i="2"/>
  <c r="E331" i="2"/>
  <c r="D332" i="2"/>
  <c r="E332" i="2"/>
  <c r="D333" i="2"/>
  <c r="E333" i="2"/>
  <c r="D334" i="2"/>
  <c r="E334" i="2"/>
  <c r="D335" i="2"/>
  <c r="E335" i="2"/>
  <c r="D336" i="2"/>
  <c r="E336" i="2"/>
  <c r="D337" i="2"/>
  <c r="E337" i="2"/>
  <c r="D338" i="2"/>
  <c r="E338" i="2"/>
  <c r="D339" i="2"/>
  <c r="E339" i="2"/>
  <c r="D340" i="2"/>
  <c r="E340" i="2"/>
  <c r="D341" i="2"/>
  <c r="E341" i="2"/>
  <c r="D342" i="2"/>
  <c r="E342" i="2"/>
  <c r="D343" i="2"/>
  <c r="E343" i="2"/>
  <c r="D344" i="2"/>
  <c r="E344" i="2"/>
  <c r="D345" i="2"/>
  <c r="E345" i="2"/>
  <c r="D346" i="2"/>
  <c r="E346" i="2"/>
  <c r="D347" i="2"/>
  <c r="E347" i="2"/>
  <c r="D348" i="2"/>
  <c r="E348" i="2"/>
  <c r="D349" i="2"/>
  <c r="E349" i="2"/>
  <c r="D350" i="2"/>
  <c r="E350" i="2"/>
  <c r="D351" i="2"/>
  <c r="E351" i="2"/>
  <c r="D352" i="2"/>
  <c r="E352" i="2"/>
  <c r="D353" i="2"/>
  <c r="E353" i="2"/>
  <c r="D354" i="2"/>
  <c r="E354" i="2"/>
  <c r="D355" i="2"/>
  <c r="E355" i="2"/>
  <c r="D356" i="2"/>
  <c r="E356" i="2"/>
  <c r="D357" i="2"/>
  <c r="E357" i="2"/>
  <c r="D358" i="2"/>
  <c r="E358" i="2"/>
  <c r="D359" i="2"/>
  <c r="E359" i="2"/>
  <c r="D360" i="2"/>
  <c r="E360" i="2"/>
  <c r="D361" i="2"/>
  <c r="E361" i="2"/>
  <c r="D362" i="2"/>
  <c r="E362" i="2"/>
  <c r="D363" i="2"/>
  <c r="E363" i="2"/>
  <c r="D364" i="2"/>
  <c r="E364" i="2"/>
  <c r="D365" i="2"/>
  <c r="E365" i="2"/>
  <c r="D366" i="2"/>
  <c r="E366" i="2"/>
  <c r="D367" i="2"/>
  <c r="E367" i="2"/>
  <c r="D368" i="2"/>
  <c r="E368" i="2"/>
  <c r="D369" i="2"/>
  <c r="E369" i="2"/>
  <c r="D370" i="2"/>
  <c r="E370" i="2"/>
  <c r="D371" i="2"/>
  <c r="E371" i="2"/>
  <c r="D372" i="2"/>
  <c r="E372" i="2"/>
  <c r="D373" i="2"/>
  <c r="E373" i="2"/>
  <c r="D374" i="2"/>
  <c r="E374" i="2"/>
  <c r="D375" i="2"/>
  <c r="E375" i="2"/>
  <c r="D376" i="2"/>
  <c r="E376" i="2"/>
  <c r="D377" i="2"/>
  <c r="E377" i="2"/>
  <c r="D378" i="2"/>
  <c r="E378" i="2"/>
  <c r="D379" i="2"/>
  <c r="E379" i="2"/>
  <c r="D380" i="2"/>
  <c r="E380" i="2"/>
  <c r="D381" i="2"/>
  <c r="E381" i="2"/>
  <c r="D382" i="2"/>
  <c r="E382" i="2"/>
  <c r="D383" i="2"/>
  <c r="E383" i="2"/>
  <c r="D384" i="2"/>
  <c r="E384" i="2"/>
  <c r="D385" i="2"/>
  <c r="E385" i="2"/>
  <c r="D386" i="2"/>
  <c r="E386" i="2"/>
  <c r="D387" i="2"/>
  <c r="E387" i="2"/>
  <c r="D388" i="2"/>
  <c r="E388" i="2"/>
  <c r="D389" i="2"/>
  <c r="E389" i="2"/>
  <c r="D390" i="2"/>
  <c r="E390" i="2"/>
  <c r="D391" i="2"/>
  <c r="E391" i="2"/>
  <c r="D392" i="2"/>
  <c r="E392" i="2"/>
  <c r="D393" i="2"/>
  <c r="E393" i="2"/>
  <c r="D394" i="2"/>
  <c r="E394" i="2"/>
  <c r="D395" i="2"/>
  <c r="E395" i="2"/>
  <c r="D396" i="2"/>
  <c r="E396" i="2"/>
  <c r="D397" i="2"/>
  <c r="E397" i="2"/>
  <c r="D398" i="2"/>
  <c r="E398" i="2"/>
  <c r="D399" i="2"/>
  <c r="E399" i="2"/>
  <c r="D400" i="2"/>
  <c r="E400" i="2"/>
  <c r="D401" i="2"/>
  <c r="E401" i="2"/>
  <c r="D402" i="2"/>
  <c r="E402" i="2"/>
  <c r="D403" i="2"/>
  <c r="E403" i="2"/>
  <c r="D404" i="2"/>
  <c r="E404" i="2"/>
  <c r="D405" i="2"/>
  <c r="E405" i="2"/>
  <c r="D406" i="2"/>
  <c r="E406" i="2"/>
  <c r="D407" i="2"/>
  <c r="E407" i="2"/>
  <c r="D408" i="2"/>
  <c r="E408" i="2"/>
  <c r="D409" i="2"/>
  <c r="E409" i="2"/>
  <c r="D410" i="2"/>
  <c r="E410" i="2"/>
  <c r="D411" i="2"/>
  <c r="E411" i="2"/>
  <c r="D412" i="2"/>
  <c r="E412" i="2"/>
  <c r="D413" i="2"/>
  <c r="E413" i="2"/>
  <c r="D414" i="2"/>
  <c r="E414" i="2"/>
  <c r="D415" i="2"/>
  <c r="E415" i="2"/>
  <c r="D416" i="2"/>
  <c r="E416" i="2"/>
  <c r="D417" i="2"/>
  <c r="E417" i="2"/>
  <c r="D418" i="2"/>
  <c r="E418" i="2"/>
  <c r="D419" i="2"/>
  <c r="E419" i="2"/>
  <c r="D420" i="2"/>
  <c r="E420" i="2"/>
  <c r="D421" i="2"/>
  <c r="E421" i="2"/>
  <c r="D422" i="2"/>
  <c r="E422" i="2"/>
  <c r="D423" i="2"/>
  <c r="E423" i="2"/>
  <c r="D424" i="2"/>
  <c r="E424" i="2"/>
  <c r="D425" i="2"/>
  <c r="E425" i="2"/>
  <c r="D426" i="2"/>
  <c r="E426" i="2"/>
  <c r="D427" i="2"/>
  <c r="E427" i="2"/>
  <c r="D428" i="2"/>
  <c r="E428" i="2"/>
  <c r="D429" i="2"/>
  <c r="E429" i="2"/>
  <c r="D430" i="2"/>
  <c r="E430" i="2"/>
  <c r="D431" i="2"/>
  <c r="E431" i="2"/>
  <c r="D432" i="2"/>
  <c r="E432" i="2"/>
  <c r="D433" i="2"/>
  <c r="E433" i="2"/>
  <c r="D434" i="2"/>
  <c r="E434" i="2"/>
  <c r="D435" i="2"/>
  <c r="E435" i="2"/>
  <c r="D436" i="2"/>
  <c r="E436" i="2"/>
  <c r="D437" i="2"/>
  <c r="E437" i="2"/>
  <c r="D438" i="2"/>
  <c r="E438" i="2"/>
  <c r="D439" i="2"/>
  <c r="E439" i="2"/>
  <c r="D440" i="2"/>
  <c r="E440" i="2"/>
  <c r="D441" i="2"/>
  <c r="E441" i="2"/>
  <c r="D442" i="2"/>
  <c r="E442" i="2"/>
  <c r="D443" i="2"/>
  <c r="E443" i="2"/>
  <c r="D444" i="2"/>
  <c r="E444" i="2"/>
  <c r="D445" i="2"/>
  <c r="E445" i="2"/>
  <c r="D446" i="2"/>
  <c r="E446" i="2"/>
  <c r="D447" i="2"/>
  <c r="E447" i="2"/>
  <c r="D448" i="2"/>
  <c r="E448" i="2"/>
  <c r="D449" i="2"/>
  <c r="E449" i="2"/>
  <c r="D450" i="2"/>
  <c r="E450" i="2"/>
  <c r="D451" i="2"/>
  <c r="E451" i="2"/>
  <c r="D452" i="2"/>
  <c r="E452" i="2"/>
  <c r="D453" i="2"/>
  <c r="E453" i="2"/>
  <c r="D454" i="2"/>
  <c r="E454" i="2"/>
  <c r="D455" i="2"/>
  <c r="E455" i="2"/>
  <c r="D456" i="2"/>
  <c r="E456" i="2"/>
  <c r="D457" i="2"/>
  <c r="E457" i="2"/>
  <c r="D458" i="2"/>
  <c r="E458" i="2"/>
  <c r="D459" i="2"/>
  <c r="E459" i="2"/>
  <c r="D460" i="2"/>
  <c r="E460" i="2"/>
  <c r="D461" i="2"/>
  <c r="E461" i="2"/>
  <c r="D462" i="2"/>
  <c r="E462" i="2"/>
  <c r="D463" i="2"/>
  <c r="E463" i="2"/>
  <c r="D464" i="2"/>
  <c r="E464" i="2"/>
  <c r="D465" i="2"/>
  <c r="E465" i="2"/>
  <c r="D466" i="2"/>
  <c r="E466" i="2"/>
  <c r="D467" i="2"/>
  <c r="E467" i="2"/>
  <c r="D468" i="2"/>
  <c r="E468" i="2"/>
  <c r="D469" i="2"/>
  <c r="E469" i="2"/>
  <c r="D470" i="2"/>
  <c r="E470" i="2"/>
  <c r="D471" i="2"/>
  <c r="E471" i="2"/>
  <c r="D472" i="2"/>
  <c r="E472" i="2"/>
  <c r="D473" i="2"/>
  <c r="E473" i="2"/>
  <c r="D474" i="2"/>
  <c r="E474" i="2"/>
  <c r="D475" i="2"/>
  <c r="E475" i="2"/>
  <c r="D476" i="2"/>
  <c r="E476" i="2"/>
  <c r="D477" i="2"/>
  <c r="E477" i="2"/>
  <c r="D478" i="2"/>
  <c r="E478" i="2"/>
  <c r="D479" i="2"/>
  <c r="E479" i="2"/>
  <c r="D480" i="2"/>
  <c r="E480" i="2"/>
  <c r="D481" i="2"/>
  <c r="E481" i="2"/>
  <c r="D482" i="2"/>
  <c r="E482" i="2"/>
  <c r="D483" i="2"/>
  <c r="E483" i="2"/>
  <c r="D484" i="2"/>
  <c r="E484" i="2"/>
  <c r="D485" i="2"/>
  <c r="E485" i="2"/>
  <c r="D486" i="2"/>
  <c r="E486" i="2"/>
  <c r="D487" i="2"/>
  <c r="E487" i="2"/>
  <c r="D488" i="2"/>
  <c r="E488" i="2"/>
  <c r="D489" i="2"/>
  <c r="E489" i="2"/>
  <c r="D490" i="2"/>
  <c r="E490" i="2"/>
  <c r="D491" i="2"/>
  <c r="E491" i="2"/>
  <c r="D492" i="2"/>
  <c r="E492" i="2"/>
  <c r="D493" i="2"/>
  <c r="E493" i="2"/>
  <c r="D494" i="2"/>
  <c r="E494" i="2"/>
  <c r="D495" i="2"/>
  <c r="E495" i="2"/>
  <c r="D496" i="2"/>
  <c r="E496" i="2"/>
  <c r="D497" i="2"/>
  <c r="E497" i="2"/>
  <c r="D498" i="2"/>
  <c r="E498" i="2"/>
  <c r="D499" i="2"/>
  <c r="E499" i="2"/>
  <c r="D500" i="2"/>
  <c r="E500" i="2"/>
  <c r="D501" i="2"/>
  <c r="E501" i="2"/>
  <c r="D502" i="2"/>
  <c r="E502" i="2"/>
  <c r="D503" i="2"/>
  <c r="E503" i="2"/>
  <c r="D504" i="2"/>
  <c r="E504" i="2"/>
  <c r="D505" i="2"/>
  <c r="E505" i="2"/>
  <c r="D506" i="2"/>
  <c r="E506" i="2"/>
  <c r="D507" i="2"/>
  <c r="E507" i="2"/>
  <c r="D508" i="2"/>
  <c r="E508" i="2"/>
  <c r="D509" i="2"/>
  <c r="E509" i="2"/>
  <c r="D510" i="2"/>
  <c r="E510" i="2"/>
  <c r="D511" i="2"/>
  <c r="E511" i="2"/>
  <c r="D512" i="2"/>
  <c r="E512" i="2"/>
  <c r="D513" i="2"/>
  <c r="E513" i="2"/>
  <c r="E514" i="2"/>
  <c r="D515" i="2"/>
  <c r="E515" i="2"/>
  <c r="D516" i="2"/>
  <c r="E516" i="2"/>
  <c r="D517" i="2"/>
  <c r="E517" i="2"/>
  <c r="D518" i="2"/>
  <c r="E518" i="2"/>
  <c r="D519" i="2"/>
  <c r="E519" i="2"/>
  <c r="D520" i="2"/>
  <c r="E520" i="2"/>
  <c r="D521" i="2"/>
  <c r="E521" i="2"/>
  <c r="D522" i="2"/>
  <c r="E522" i="2"/>
  <c r="D523" i="2"/>
  <c r="E523" i="2"/>
  <c r="D524" i="2"/>
  <c r="E524" i="2"/>
  <c r="D525" i="2"/>
  <c r="E525" i="2"/>
  <c r="K5" i="8" l="1"/>
  <c r="D250" i="2" l="1"/>
  <c r="E250" i="2"/>
  <c r="D251" i="2"/>
  <c r="E251" i="2"/>
  <c r="D252" i="2"/>
  <c r="E252" i="2"/>
  <c r="D253" i="2"/>
  <c r="E253" i="2"/>
  <c r="D133" i="2" l="1"/>
  <c r="E133" i="2"/>
  <c r="D134" i="2"/>
  <c r="E134" i="2"/>
  <c r="D135" i="2"/>
  <c r="E135" i="2"/>
  <c r="D136" i="2"/>
  <c r="E136" i="2"/>
  <c r="D137" i="2"/>
  <c r="E137" i="2"/>
  <c r="D138" i="2"/>
  <c r="E138" i="2"/>
  <c r="D139" i="2"/>
  <c r="E139" i="2"/>
  <c r="D140" i="2"/>
  <c r="E140" i="2"/>
  <c r="D141" i="2"/>
  <c r="E141" i="2"/>
  <c r="D142" i="2"/>
  <c r="E142" i="2"/>
  <c r="D143" i="2"/>
  <c r="E143" i="2"/>
  <c r="D144" i="2"/>
  <c r="E144" i="2"/>
  <c r="D145" i="2"/>
  <c r="E145" i="2"/>
  <c r="D146" i="2"/>
  <c r="E146" i="2"/>
  <c r="D147" i="2"/>
  <c r="E147" i="2"/>
  <c r="D148" i="2"/>
  <c r="E148" i="2"/>
  <c r="D149" i="2"/>
  <c r="E149" i="2"/>
  <c r="D150" i="2"/>
  <c r="E150" i="2"/>
  <c r="D151" i="2"/>
  <c r="E151" i="2"/>
  <c r="D152" i="2"/>
  <c r="E152" i="2"/>
  <c r="D153" i="2"/>
  <c r="E153" i="2"/>
  <c r="D154" i="2"/>
  <c r="E154" i="2"/>
  <c r="D155" i="2"/>
  <c r="E155" i="2"/>
  <c r="D156" i="2"/>
  <c r="E156" i="2"/>
  <c r="D157" i="2"/>
  <c r="E157" i="2"/>
  <c r="D158" i="2"/>
  <c r="E158" i="2"/>
  <c r="D159" i="2"/>
  <c r="E159" i="2"/>
  <c r="D160" i="2"/>
  <c r="E160" i="2"/>
  <c r="D161" i="2"/>
  <c r="E161" i="2"/>
  <c r="D162" i="2"/>
  <c r="E162" i="2"/>
  <c r="D163" i="2"/>
  <c r="E163" i="2"/>
  <c r="D164" i="2"/>
  <c r="E164" i="2"/>
  <c r="D165" i="2"/>
  <c r="E165" i="2"/>
  <c r="D166" i="2"/>
  <c r="E166" i="2"/>
  <c r="D167" i="2"/>
  <c r="E167" i="2"/>
  <c r="D168" i="2"/>
  <c r="E168" i="2"/>
  <c r="D169" i="2"/>
  <c r="E169" i="2"/>
  <c r="D170" i="2"/>
  <c r="E170" i="2"/>
  <c r="D171" i="2"/>
  <c r="E171" i="2"/>
  <c r="D172" i="2"/>
  <c r="E172" i="2"/>
  <c r="D173" i="2"/>
  <c r="E173" i="2"/>
  <c r="D174" i="2"/>
  <c r="E174" i="2"/>
  <c r="D175" i="2"/>
  <c r="E175" i="2"/>
  <c r="D176" i="2"/>
  <c r="E176" i="2"/>
  <c r="D177" i="2"/>
  <c r="E177" i="2"/>
  <c r="D178" i="2"/>
  <c r="E178" i="2"/>
  <c r="D179" i="2"/>
  <c r="E179" i="2"/>
  <c r="D180" i="2"/>
  <c r="E180" i="2"/>
  <c r="D181" i="2"/>
  <c r="E181" i="2"/>
  <c r="D182" i="2"/>
  <c r="E182" i="2"/>
  <c r="D183" i="2"/>
  <c r="E183" i="2"/>
  <c r="D184" i="2"/>
  <c r="E184" i="2"/>
  <c r="D185" i="2"/>
  <c r="E185" i="2"/>
  <c r="D186" i="2"/>
  <c r="E186" i="2"/>
  <c r="D187" i="2"/>
  <c r="E187" i="2"/>
  <c r="D188" i="2"/>
  <c r="E188" i="2"/>
  <c r="D189" i="2"/>
  <c r="E189" i="2"/>
  <c r="D190" i="2"/>
  <c r="E190" i="2"/>
  <c r="D191" i="2"/>
  <c r="E191" i="2"/>
  <c r="D192" i="2"/>
  <c r="E192" i="2"/>
  <c r="D193" i="2"/>
  <c r="E193" i="2"/>
  <c r="D194" i="2"/>
  <c r="E194" i="2"/>
  <c r="D195" i="2"/>
  <c r="E195" i="2"/>
  <c r="D196" i="2"/>
  <c r="E196" i="2"/>
  <c r="D197" i="2"/>
  <c r="E197" i="2"/>
  <c r="D198" i="2"/>
  <c r="E198" i="2"/>
  <c r="D199" i="2"/>
  <c r="E199" i="2"/>
  <c r="D200" i="2"/>
  <c r="E200" i="2"/>
  <c r="D201" i="2"/>
  <c r="E201" i="2"/>
  <c r="D202" i="2"/>
  <c r="E202" i="2"/>
  <c r="D203" i="2"/>
  <c r="E203" i="2"/>
  <c r="D204" i="2"/>
  <c r="E204" i="2"/>
  <c r="D205" i="2"/>
  <c r="E205" i="2"/>
  <c r="D206" i="2"/>
  <c r="E206" i="2"/>
  <c r="D207" i="2"/>
  <c r="E207" i="2"/>
  <c r="D208" i="2"/>
  <c r="E208" i="2"/>
  <c r="D209" i="2"/>
  <c r="E209" i="2"/>
  <c r="D210" i="2"/>
  <c r="E210" i="2"/>
  <c r="D211" i="2"/>
  <c r="E211" i="2"/>
  <c r="D212" i="2"/>
  <c r="E212" i="2"/>
  <c r="D213" i="2"/>
  <c r="E213" i="2"/>
  <c r="D214" i="2"/>
  <c r="E214" i="2"/>
  <c r="D215" i="2"/>
  <c r="E215" i="2"/>
  <c r="D216" i="2"/>
  <c r="E216" i="2"/>
  <c r="D217" i="2"/>
  <c r="E217" i="2"/>
  <c r="D218" i="2"/>
  <c r="E218" i="2"/>
  <c r="D219" i="2"/>
  <c r="E219" i="2"/>
  <c r="D220" i="2"/>
  <c r="E220" i="2"/>
  <c r="D221" i="2"/>
  <c r="E221" i="2"/>
  <c r="D222" i="2"/>
  <c r="E222" i="2"/>
  <c r="D223" i="2"/>
  <c r="E223" i="2"/>
  <c r="D224" i="2"/>
  <c r="E224" i="2"/>
  <c r="D225" i="2"/>
  <c r="E225" i="2"/>
  <c r="D226" i="2"/>
  <c r="E226" i="2"/>
  <c r="D227" i="2"/>
  <c r="E227" i="2"/>
  <c r="D228" i="2"/>
  <c r="E228" i="2"/>
  <c r="D229" i="2"/>
  <c r="E229" i="2"/>
  <c r="D230" i="2"/>
  <c r="E230" i="2"/>
  <c r="D231" i="2"/>
  <c r="E231" i="2"/>
  <c r="D232" i="2"/>
  <c r="E232" i="2"/>
  <c r="D233" i="2"/>
  <c r="E233" i="2"/>
  <c r="D234" i="2"/>
  <c r="E234" i="2"/>
  <c r="D235" i="2"/>
  <c r="E235" i="2"/>
  <c r="D236" i="2"/>
  <c r="E236" i="2"/>
  <c r="D237" i="2"/>
  <c r="E237" i="2"/>
  <c r="D238" i="2"/>
  <c r="E238" i="2"/>
  <c r="D239" i="2"/>
  <c r="E239" i="2"/>
  <c r="D240" i="2"/>
  <c r="E240" i="2"/>
  <c r="D241" i="2"/>
  <c r="E241" i="2"/>
  <c r="D242" i="2"/>
  <c r="E242" i="2"/>
  <c r="D243" i="2"/>
  <c r="E243" i="2"/>
  <c r="D244" i="2"/>
  <c r="E244" i="2"/>
  <c r="D245" i="2"/>
  <c r="E245" i="2"/>
  <c r="D246" i="2"/>
  <c r="E246" i="2"/>
  <c r="D247" i="2"/>
  <c r="E247" i="2"/>
  <c r="D248" i="2"/>
  <c r="E248" i="2"/>
  <c r="D249" i="2"/>
  <c r="E249" i="2"/>
  <c r="G6" i="5" l="1"/>
  <c r="H6" i="5"/>
  <c r="I6" i="5"/>
  <c r="J6" i="5"/>
  <c r="K6" i="5"/>
  <c r="L6" i="5"/>
  <c r="M6" i="5"/>
  <c r="N6" i="5"/>
  <c r="O6" i="5"/>
  <c r="F6" i="5"/>
  <c r="J6" i="4"/>
  <c r="K6" i="4"/>
  <c r="L6" i="4"/>
  <c r="M6" i="4"/>
  <c r="N6" i="4"/>
  <c r="O6" i="4"/>
  <c r="P6" i="4"/>
  <c r="Q6" i="4"/>
  <c r="R6" i="4"/>
  <c r="I6" i="4"/>
  <c r="B5" i="14" l="1"/>
  <c r="B6" i="14" s="1"/>
  <c r="D245" i="8" l="1"/>
  <c r="E245" i="8"/>
  <c r="D246" i="8"/>
  <c r="E246" i="8"/>
  <c r="D247" i="8"/>
  <c r="E247" i="8"/>
  <c r="D248" i="8"/>
  <c r="E248" i="8"/>
  <c r="D249" i="8"/>
  <c r="E249" i="8"/>
  <c r="D250" i="8"/>
  <c r="E250" i="8"/>
  <c r="D251" i="8"/>
  <c r="E251" i="8"/>
  <c r="D252" i="8"/>
  <c r="E252" i="8"/>
  <c r="D253" i="8"/>
  <c r="E253" i="8"/>
  <c r="D254" i="8"/>
  <c r="E254" i="8"/>
  <c r="D255" i="8"/>
  <c r="E255" i="8"/>
  <c r="D256" i="8"/>
  <c r="E256" i="8"/>
  <c r="D257" i="8"/>
  <c r="E257" i="8"/>
  <c r="D258" i="8"/>
  <c r="E258" i="8"/>
  <c r="D259" i="8"/>
  <c r="E259" i="8"/>
  <c r="D260" i="8"/>
  <c r="E260" i="8"/>
  <c r="D261" i="8"/>
  <c r="E261" i="8"/>
  <c r="D262" i="8"/>
  <c r="E262" i="8"/>
  <c r="D263" i="8"/>
  <c r="E263" i="8"/>
  <c r="D264" i="8"/>
  <c r="E264" i="8"/>
  <c r="D265" i="8"/>
  <c r="E265" i="8"/>
  <c r="D266" i="8"/>
  <c r="E266" i="8"/>
  <c r="D267" i="8"/>
  <c r="E267" i="8"/>
  <c r="D268" i="8"/>
  <c r="E268" i="8"/>
  <c r="D269" i="8"/>
  <c r="E269" i="8"/>
  <c r="D270" i="8"/>
  <c r="E270" i="8"/>
  <c r="D271" i="8"/>
  <c r="E271" i="8"/>
  <c r="D272" i="8"/>
  <c r="E272" i="8"/>
  <c r="D273" i="8"/>
  <c r="E273" i="8"/>
  <c r="D274" i="8"/>
  <c r="E274" i="8"/>
  <c r="D275" i="8"/>
  <c r="E275" i="8"/>
  <c r="D276" i="8"/>
  <c r="E276" i="8"/>
  <c r="D277" i="8"/>
  <c r="E277" i="8"/>
  <c r="D278" i="8"/>
  <c r="E278" i="8"/>
  <c r="D279" i="8"/>
  <c r="E279" i="8"/>
  <c r="D280" i="8"/>
  <c r="E280" i="8"/>
  <c r="D281" i="8"/>
  <c r="E281" i="8"/>
  <c r="D282" i="8"/>
  <c r="E282" i="8"/>
  <c r="D283" i="8"/>
  <c r="E283" i="8"/>
  <c r="D284" i="8"/>
  <c r="E284" i="8"/>
  <c r="D285" i="8"/>
  <c r="E285" i="8"/>
  <c r="D286" i="8"/>
  <c r="E286" i="8"/>
  <c r="D287" i="8"/>
  <c r="E287" i="8"/>
  <c r="D288" i="8"/>
  <c r="E288" i="8"/>
  <c r="D289" i="8"/>
  <c r="E289" i="8"/>
  <c r="D290" i="8"/>
  <c r="E290" i="8"/>
  <c r="D291" i="8"/>
  <c r="E291" i="8"/>
  <c r="D292" i="8"/>
  <c r="E292" i="8"/>
  <c r="D293" i="8"/>
  <c r="E293" i="8"/>
  <c r="D294" i="8"/>
  <c r="E294" i="8"/>
  <c r="D295" i="8"/>
  <c r="E295" i="8"/>
  <c r="D296" i="8"/>
  <c r="E296" i="8"/>
  <c r="D297" i="8"/>
  <c r="E297" i="8"/>
  <c r="D298" i="8"/>
  <c r="E298" i="8"/>
  <c r="D299" i="8"/>
  <c r="E299" i="8"/>
  <c r="D300" i="8"/>
  <c r="E300" i="8"/>
  <c r="D301" i="8"/>
  <c r="E301" i="8"/>
  <c r="D302" i="8"/>
  <c r="E302" i="8"/>
  <c r="D303" i="8"/>
  <c r="E303" i="8"/>
  <c r="D304" i="8"/>
  <c r="E304" i="8"/>
  <c r="D305" i="8"/>
  <c r="E305" i="8"/>
  <c r="D306" i="8"/>
  <c r="E306" i="8"/>
  <c r="D307" i="8"/>
  <c r="E307" i="8"/>
  <c r="D308" i="8"/>
  <c r="E308" i="8"/>
  <c r="D309" i="8"/>
  <c r="E309" i="8"/>
  <c r="D310" i="8"/>
  <c r="E310" i="8"/>
  <c r="D311" i="8"/>
  <c r="E311" i="8"/>
  <c r="D312" i="8"/>
  <c r="E312" i="8"/>
  <c r="D313" i="8"/>
  <c r="E313" i="8"/>
  <c r="D314" i="8"/>
  <c r="E314" i="8"/>
  <c r="D315" i="8"/>
  <c r="E315" i="8"/>
  <c r="D316" i="8"/>
  <c r="E316" i="8"/>
  <c r="D317" i="8"/>
  <c r="E317" i="8"/>
  <c r="D318" i="8"/>
  <c r="E318" i="8"/>
  <c r="D319" i="8"/>
  <c r="E319" i="8"/>
  <c r="D320" i="8"/>
  <c r="E320" i="8"/>
  <c r="D321" i="8"/>
  <c r="E321" i="8"/>
  <c r="D322" i="8"/>
  <c r="E322" i="8"/>
  <c r="D323" i="8"/>
  <c r="E323" i="8"/>
  <c r="D324" i="8"/>
  <c r="E324" i="8"/>
  <c r="D325" i="8"/>
  <c r="E325" i="8"/>
  <c r="D326" i="8"/>
  <c r="E326" i="8"/>
  <c r="D327" i="8"/>
  <c r="E327" i="8"/>
  <c r="D328" i="8"/>
  <c r="E328" i="8"/>
  <c r="D329" i="8"/>
  <c r="E329" i="8"/>
  <c r="D330" i="8"/>
  <c r="E330" i="8"/>
  <c r="D331" i="8"/>
  <c r="E331" i="8"/>
  <c r="D332" i="8"/>
  <c r="E332" i="8"/>
  <c r="D333" i="8"/>
  <c r="E333" i="8"/>
  <c r="D334" i="8"/>
  <c r="E334" i="8"/>
  <c r="D335" i="8"/>
  <c r="E335" i="8"/>
  <c r="D336" i="8"/>
  <c r="E336" i="8"/>
  <c r="D337" i="8"/>
  <c r="E337" i="8"/>
  <c r="D338" i="8"/>
  <c r="E338" i="8"/>
  <c r="D339" i="8"/>
  <c r="E339" i="8"/>
  <c r="D340" i="8"/>
  <c r="E340" i="8"/>
  <c r="D341" i="8"/>
  <c r="E341" i="8"/>
  <c r="D342" i="8"/>
  <c r="E342" i="8"/>
  <c r="D343" i="8"/>
  <c r="E343" i="8"/>
  <c r="D344" i="8"/>
  <c r="E344" i="8"/>
  <c r="D345" i="8"/>
  <c r="E345" i="8"/>
  <c r="D346" i="8"/>
  <c r="E346" i="8"/>
  <c r="D347" i="8"/>
  <c r="E347" i="8"/>
  <c r="D348" i="8"/>
  <c r="E348" i="8"/>
  <c r="D349" i="8"/>
  <c r="E349" i="8"/>
  <c r="D350" i="8"/>
  <c r="E350" i="8"/>
  <c r="D351" i="8"/>
  <c r="E351" i="8"/>
  <c r="D352" i="8"/>
  <c r="E352" i="8"/>
  <c r="D353" i="8"/>
  <c r="E353" i="8"/>
  <c r="D354" i="8"/>
  <c r="E354" i="8"/>
  <c r="D355" i="8"/>
  <c r="E355" i="8"/>
  <c r="D356" i="8"/>
  <c r="E356" i="8"/>
  <c r="D357" i="8"/>
  <c r="E357" i="8"/>
  <c r="D358" i="8"/>
  <c r="E358" i="8"/>
  <c r="D359" i="8"/>
  <c r="E359" i="8"/>
  <c r="D360" i="8"/>
  <c r="E360" i="8"/>
  <c r="D361" i="8"/>
  <c r="E361" i="8"/>
  <c r="D362" i="8"/>
  <c r="E362" i="8"/>
  <c r="D363" i="8"/>
  <c r="E363" i="8"/>
  <c r="D364" i="8"/>
  <c r="E364" i="8"/>
  <c r="D365" i="8"/>
  <c r="E365" i="8"/>
  <c r="D366" i="8"/>
  <c r="E366" i="8"/>
  <c r="D367" i="8"/>
  <c r="E367" i="8"/>
  <c r="D368" i="8"/>
  <c r="E368" i="8"/>
  <c r="D369" i="8"/>
  <c r="E369" i="8"/>
  <c r="D370" i="8"/>
  <c r="E370" i="8"/>
  <c r="D371" i="8"/>
  <c r="E371" i="8"/>
  <c r="D372" i="8"/>
  <c r="E372" i="8"/>
  <c r="D373" i="8"/>
  <c r="E373" i="8"/>
  <c r="D374" i="8"/>
  <c r="E374" i="8"/>
  <c r="D375" i="8"/>
  <c r="E375" i="8"/>
  <c r="D376" i="8"/>
  <c r="E376" i="8"/>
  <c r="D377" i="8"/>
  <c r="E377" i="8"/>
  <c r="D378" i="8"/>
  <c r="E378" i="8"/>
  <c r="D379" i="8"/>
  <c r="E379" i="8"/>
  <c r="D380" i="8"/>
  <c r="E380" i="8"/>
  <c r="D381" i="8"/>
  <c r="E381" i="8"/>
  <c r="D382" i="8"/>
  <c r="E382" i="8"/>
  <c r="D383" i="8"/>
  <c r="E383" i="8"/>
  <c r="D384" i="8"/>
  <c r="E384" i="8"/>
  <c r="D385" i="8"/>
  <c r="E385" i="8"/>
  <c r="D386" i="8"/>
  <c r="E386" i="8"/>
  <c r="D387" i="8"/>
  <c r="E387" i="8"/>
  <c r="D388" i="8"/>
  <c r="E388" i="8"/>
  <c r="D389" i="8"/>
  <c r="E389" i="8"/>
  <c r="D390" i="8"/>
  <c r="E390" i="8"/>
  <c r="D391" i="8"/>
  <c r="E391" i="8"/>
  <c r="D392" i="8"/>
  <c r="E392" i="8"/>
  <c r="D393" i="8"/>
  <c r="E393" i="8"/>
  <c r="D394" i="8"/>
  <c r="E394" i="8"/>
  <c r="D395" i="8"/>
  <c r="E395" i="8"/>
  <c r="D396" i="8"/>
  <c r="E396" i="8"/>
  <c r="D397" i="8"/>
  <c r="E397" i="8"/>
  <c r="D398" i="8"/>
  <c r="E398" i="8"/>
  <c r="D399" i="8"/>
  <c r="E399" i="8"/>
  <c r="D400" i="8"/>
  <c r="E400" i="8"/>
  <c r="D401" i="8"/>
  <c r="E401" i="8"/>
  <c r="D402" i="8"/>
  <c r="E402" i="8"/>
  <c r="D403" i="8"/>
  <c r="E403" i="8"/>
  <c r="D404" i="8"/>
  <c r="E404" i="8"/>
  <c r="D405" i="8"/>
  <c r="E405" i="8"/>
  <c r="D406" i="8"/>
  <c r="E406" i="8"/>
  <c r="D407" i="8"/>
  <c r="E407" i="8"/>
  <c r="D408" i="8"/>
  <c r="E408" i="8"/>
  <c r="D409" i="8"/>
  <c r="E409" i="8"/>
  <c r="D410" i="8"/>
  <c r="E410" i="8"/>
  <c r="D411" i="8"/>
  <c r="E411" i="8"/>
  <c r="D412" i="8"/>
  <c r="E412" i="8"/>
  <c r="D413" i="8"/>
  <c r="E413" i="8"/>
  <c r="D414" i="8"/>
  <c r="E414" i="8"/>
  <c r="D415" i="8"/>
  <c r="E415" i="8"/>
  <c r="D416" i="8"/>
  <c r="E416" i="8"/>
  <c r="D417" i="8"/>
  <c r="E417" i="8"/>
  <c r="D418" i="8"/>
  <c r="E418" i="8"/>
  <c r="D419" i="8"/>
  <c r="E419" i="8"/>
  <c r="D420" i="8"/>
  <c r="E420" i="8"/>
  <c r="D421" i="8"/>
  <c r="E421" i="8"/>
  <c r="D422" i="8"/>
  <c r="E422" i="8"/>
  <c r="D423" i="8"/>
  <c r="E423" i="8"/>
  <c r="D424" i="8"/>
  <c r="E424" i="8"/>
  <c r="D425" i="8"/>
  <c r="E425" i="8"/>
  <c r="D426" i="8"/>
  <c r="E426" i="8"/>
  <c r="D427" i="8"/>
  <c r="E427" i="8"/>
  <c r="D428" i="8"/>
  <c r="E428" i="8"/>
  <c r="D429" i="8"/>
  <c r="E429" i="8"/>
  <c r="D430" i="8"/>
  <c r="E430" i="8"/>
  <c r="D431" i="8"/>
  <c r="E431" i="8"/>
  <c r="D432" i="8"/>
  <c r="E432" i="8"/>
  <c r="D433" i="8"/>
  <c r="E433" i="8"/>
  <c r="D434" i="8"/>
  <c r="E434" i="8"/>
  <c r="D435" i="8"/>
  <c r="E435" i="8"/>
  <c r="D436" i="8"/>
  <c r="E436" i="8"/>
  <c r="D437" i="8"/>
  <c r="E437" i="8"/>
  <c r="D438" i="8"/>
  <c r="E438" i="8"/>
  <c r="D439" i="8"/>
  <c r="E439" i="8"/>
  <c r="D440" i="8"/>
  <c r="E440" i="8"/>
  <c r="D441" i="8"/>
  <c r="E441" i="8"/>
  <c r="D442" i="8"/>
  <c r="E442" i="8"/>
  <c r="D443" i="8"/>
  <c r="E443" i="8"/>
  <c r="D444" i="8"/>
  <c r="E444" i="8"/>
  <c r="D445" i="8"/>
  <c r="E445" i="8"/>
  <c r="D446" i="8"/>
  <c r="E446" i="8"/>
  <c r="D447" i="8"/>
  <c r="E447" i="8"/>
  <c r="D448" i="8"/>
  <c r="E448" i="8"/>
  <c r="D449" i="8"/>
  <c r="E449" i="8"/>
  <c r="D450" i="8"/>
  <c r="E450" i="8"/>
  <c r="D451" i="8"/>
  <c r="E451" i="8"/>
  <c r="D452" i="8"/>
  <c r="E452" i="8"/>
  <c r="D453" i="8"/>
  <c r="E453" i="8"/>
  <c r="D454" i="8"/>
  <c r="E454" i="8"/>
  <c r="D455" i="8"/>
  <c r="E455" i="8"/>
  <c r="D456" i="8"/>
  <c r="E456" i="8"/>
  <c r="D457" i="8"/>
  <c r="E457" i="8"/>
  <c r="D458" i="8"/>
  <c r="E458" i="8"/>
  <c r="D459" i="8"/>
  <c r="E459" i="8"/>
  <c r="D460" i="8"/>
  <c r="E460" i="8"/>
  <c r="D461" i="8"/>
  <c r="E461" i="8"/>
  <c r="D462" i="8"/>
  <c r="E462" i="8"/>
  <c r="D463" i="8"/>
  <c r="E463" i="8"/>
  <c r="D464" i="8"/>
  <c r="E464" i="8"/>
  <c r="D465" i="8"/>
  <c r="E465" i="8"/>
  <c r="D466" i="8"/>
  <c r="E466" i="8"/>
  <c r="D467" i="8"/>
  <c r="E467" i="8"/>
  <c r="D468" i="8"/>
  <c r="E468" i="8"/>
  <c r="D469" i="8"/>
  <c r="E469" i="8"/>
  <c r="D470" i="8"/>
  <c r="E470" i="8"/>
  <c r="D471" i="8"/>
  <c r="E471" i="8"/>
  <c r="D472" i="8"/>
  <c r="E472" i="8"/>
  <c r="D473" i="8"/>
  <c r="E473" i="8"/>
  <c r="D474" i="8"/>
  <c r="E474" i="8"/>
  <c r="D475" i="8"/>
  <c r="E475" i="8"/>
  <c r="D476" i="8"/>
  <c r="E476" i="8"/>
  <c r="D477" i="8"/>
  <c r="E477" i="8"/>
  <c r="D478" i="8"/>
  <c r="E478" i="8"/>
  <c r="D479" i="8"/>
  <c r="E479" i="8"/>
  <c r="D480" i="8"/>
  <c r="E480" i="8"/>
  <c r="D481" i="8"/>
  <c r="E481" i="8"/>
  <c r="D482" i="8"/>
  <c r="E482" i="8"/>
  <c r="D483" i="8"/>
  <c r="E483" i="8"/>
  <c r="D484" i="8"/>
  <c r="E484" i="8"/>
  <c r="D485" i="8"/>
  <c r="E485" i="8"/>
  <c r="D486" i="8"/>
  <c r="E486" i="8"/>
  <c r="D487" i="8"/>
  <c r="E487" i="8"/>
  <c r="D488" i="8"/>
  <c r="E488" i="8"/>
  <c r="D489" i="8"/>
  <c r="E489" i="8"/>
  <c r="D490" i="8"/>
  <c r="E490" i="8"/>
  <c r="D491" i="8"/>
  <c r="E491" i="8"/>
  <c r="D492" i="8"/>
  <c r="E492" i="8"/>
  <c r="D493" i="8"/>
  <c r="E493" i="8"/>
  <c r="D494" i="8"/>
  <c r="E494" i="8"/>
  <c r="D495" i="8"/>
  <c r="E495" i="8"/>
  <c r="D496" i="8"/>
  <c r="E496" i="8"/>
  <c r="D497" i="8"/>
  <c r="E497" i="8"/>
  <c r="D498" i="8"/>
  <c r="E498" i="8"/>
  <c r="D499" i="8"/>
  <c r="E499" i="8"/>
  <c r="D500" i="8"/>
  <c r="E500" i="8"/>
  <c r="D501" i="8"/>
  <c r="E501" i="8"/>
  <c r="D502" i="8"/>
  <c r="E502" i="8"/>
  <c r="D503" i="8"/>
  <c r="E503" i="8"/>
  <c r="D504" i="8"/>
  <c r="E504" i="8"/>
  <c r="D505" i="8"/>
  <c r="E505" i="8"/>
  <c r="D506" i="8"/>
  <c r="E506" i="8"/>
  <c r="D507" i="8"/>
  <c r="E507" i="8"/>
  <c r="D508" i="8"/>
  <c r="E508" i="8"/>
  <c r="D509" i="8"/>
  <c r="E509" i="8"/>
  <c r="D510" i="8"/>
  <c r="E510" i="8"/>
  <c r="D511" i="8"/>
  <c r="E511" i="8"/>
  <c r="D512" i="8"/>
  <c r="E512" i="8"/>
  <c r="D513" i="8"/>
  <c r="E513" i="8"/>
  <c r="D514" i="8"/>
  <c r="E514" i="8"/>
  <c r="D515" i="8"/>
  <c r="E515" i="8"/>
  <c r="D516" i="8"/>
  <c r="E516" i="8"/>
  <c r="D517" i="8"/>
  <c r="E517" i="8"/>
  <c r="D518" i="8"/>
  <c r="E518" i="8"/>
  <c r="D519" i="8"/>
  <c r="E519" i="8"/>
  <c r="D520" i="8"/>
  <c r="E520" i="8"/>
  <c r="D521" i="8"/>
  <c r="E521" i="8"/>
  <c r="D522" i="8"/>
  <c r="E522" i="8"/>
  <c r="D523" i="8"/>
  <c r="E523" i="8"/>
  <c r="D524" i="8"/>
  <c r="E524" i="8"/>
  <c r="D525" i="8"/>
  <c r="E525" i="8"/>
  <c r="D526" i="8"/>
  <c r="E526" i="8"/>
  <c r="D527" i="8"/>
  <c r="E527" i="8"/>
  <c r="D528" i="8"/>
  <c r="E528" i="8"/>
  <c r="D529" i="8"/>
  <c r="E529" i="8"/>
  <c r="D530" i="8"/>
  <c r="E530" i="8"/>
  <c r="D531" i="8"/>
  <c r="E531" i="8"/>
  <c r="D532" i="8"/>
  <c r="E532" i="8"/>
  <c r="D533" i="8"/>
  <c r="E533" i="8"/>
  <c r="D534" i="8"/>
  <c r="E534" i="8"/>
  <c r="D535" i="8"/>
  <c r="E535" i="8"/>
  <c r="D536" i="8"/>
  <c r="E536" i="8"/>
  <c r="D537" i="8"/>
  <c r="E537" i="8"/>
  <c r="D538" i="8"/>
  <c r="E538" i="8"/>
  <c r="D539" i="8"/>
  <c r="E539" i="8"/>
  <c r="D540" i="8"/>
  <c r="E540" i="8"/>
  <c r="D541" i="8"/>
  <c r="E541" i="8"/>
  <c r="D542" i="8"/>
  <c r="E542" i="8"/>
  <c r="D543" i="8"/>
  <c r="E543" i="8"/>
  <c r="D544" i="8"/>
  <c r="E544" i="8"/>
  <c r="D545" i="8"/>
  <c r="E545" i="8"/>
  <c r="D546" i="8"/>
  <c r="E546" i="8"/>
  <c r="D547" i="8"/>
  <c r="E547" i="8"/>
  <c r="D548" i="8"/>
  <c r="E548" i="8"/>
  <c r="D549" i="8"/>
  <c r="E549" i="8"/>
  <c r="D550" i="8"/>
  <c r="E550" i="8"/>
  <c r="D551" i="8"/>
  <c r="E551" i="8"/>
  <c r="D552" i="8"/>
  <c r="E552" i="8"/>
  <c r="D553" i="8"/>
  <c r="E553" i="8"/>
  <c r="D554" i="8"/>
  <c r="E554" i="8"/>
  <c r="D555" i="8"/>
  <c r="E555" i="8"/>
  <c r="D556" i="8"/>
  <c r="E556" i="8"/>
  <c r="D557" i="8"/>
  <c r="E557" i="8"/>
  <c r="D558" i="8"/>
  <c r="E558" i="8"/>
  <c r="D559" i="8"/>
  <c r="E559" i="8"/>
  <c r="D560" i="8"/>
  <c r="E560" i="8"/>
  <c r="D561" i="8"/>
  <c r="E561" i="8"/>
  <c r="D562" i="8"/>
  <c r="E562" i="8"/>
  <c r="D563" i="8"/>
  <c r="E563" i="8"/>
  <c r="D564" i="8"/>
  <c r="E564" i="8"/>
  <c r="D565" i="8"/>
  <c r="E565" i="8"/>
  <c r="D566" i="8"/>
  <c r="E566" i="8"/>
  <c r="D567" i="8"/>
  <c r="E567" i="8"/>
  <c r="D568" i="8"/>
  <c r="E568" i="8"/>
  <c r="D569" i="8"/>
  <c r="E569" i="8"/>
  <c r="D570" i="8"/>
  <c r="E570" i="8"/>
  <c r="D571" i="8"/>
  <c r="E571" i="8"/>
  <c r="D572" i="8"/>
  <c r="E572" i="8"/>
  <c r="D573" i="8"/>
  <c r="E573" i="8"/>
  <c r="D574" i="8"/>
  <c r="E574" i="8"/>
  <c r="D575" i="8"/>
  <c r="E575" i="8"/>
  <c r="D576" i="8"/>
  <c r="E576" i="8"/>
  <c r="D577" i="8"/>
  <c r="E577" i="8"/>
  <c r="D578" i="8"/>
  <c r="E578" i="8"/>
  <c r="D579" i="8"/>
  <c r="E579" i="8"/>
  <c r="D580" i="8"/>
  <c r="E580" i="8"/>
  <c r="D581" i="8"/>
  <c r="E581" i="8"/>
  <c r="D582" i="8"/>
  <c r="E582" i="8"/>
  <c r="D583" i="8"/>
  <c r="E583" i="8"/>
  <c r="D584" i="8"/>
  <c r="E584" i="8"/>
  <c r="D585" i="8"/>
  <c r="E585" i="8"/>
  <c r="D586" i="8"/>
  <c r="E586" i="8"/>
  <c r="D587" i="8"/>
  <c r="E587" i="8"/>
  <c r="D588" i="8"/>
  <c r="E588" i="8"/>
  <c r="D589" i="8"/>
  <c r="E589" i="8"/>
  <c r="D590" i="8"/>
  <c r="E590" i="8"/>
  <c r="D591" i="8"/>
  <c r="E591" i="8"/>
  <c r="D592" i="8"/>
  <c r="E592" i="8"/>
  <c r="D593" i="8"/>
  <c r="E593" i="8"/>
  <c r="D594" i="8"/>
  <c r="E594" i="8"/>
  <c r="D595" i="8"/>
  <c r="E595" i="8"/>
  <c r="D596" i="8"/>
  <c r="E596" i="8"/>
  <c r="D597" i="8"/>
  <c r="E597" i="8"/>
  <c r="D598" i="8"/>
  <c r="E598" i="8"/>
  <c r="D599" i="8"/>
  <c r="E599" i="8"/>
  <c r="D600" i="8"/>
  <c r="E600" i="8"/>
  <c r="D601" i="8"/>
  <c r="E601" i="8"/>
  <c r="D602" i="8"/>
  <c r="E602" i="8"/>
  <c r="D603" i="8"/>
  <c r="E603" i="8"/>
  <c r="D604" i="8"/>
  <c r="E604" i="8"/>
  <c r="D605" i="8"/>
  <c r="E605" i="8"/>
  <c r="D606" i="8"/>
  <c r="E606" i="8"/>
  <c r="D607" i="8"/>
  <c r="E607" i="8"/>
  <c r="D608" i="8"/>
  <c r="E608" i="8"/>
  <c r="D609" i="8"/>
  <c r="E609" i="8"/>
  <c r="D610" i="8"/>
  <c r="E610" i="8"/>
  <c r="D611" i="8"/>
  <c r="E611" i="8"/>
  <c r="D612" i="8"/>
  <c r="E612" i="8"/>
  <c r="D613" i="8"/>
  <c r="E613" i="8"/>
  <c r="D614" i="8"/>
  <c r="E614" i="8"/>
  <c r="D615" i="8"/>
  <c r="E615" i="8"/>
  <c r="D616" i="8"/>
  <c r="E616" i="8"/>
  <c r="D617" i="8"/>
  <c r="E617" i="8"/>
  <c r="D618" i="8"/>
  <c r="E618" i="8"/>
  <c r="D619" i="8"/>
  <c r="E619" i="8"/>
  <c r="D620" i="8"/>
  <c r="E620" i="8"/>
  <c r="D621" i="8"/>
  <c r="E621" i="8"/>
  <c r="D622" i="8"/>
  <c r="E622" i="8"/>
  <c r="D623" i="8"/>
  <c r="E623" i="8"/>
  <c r="D624" i="8"/>
  <c r="E624" i="8"/>
  <c r="D625" i="8"/>
  <c r="E625" i="8"/>
  <c r="D626" i="8"/>
  <c r="E626" i="8"/>
  <c r="D627" i="8"/>
  <c r="E627" i="8"/>
  <c r="D628" i="8"/>
  <c r="E628" i="8"/>
  <c r="D629" i="8"/>
  <c r="E629" i="8"/>
  <c r="D630" i="8"/>
  <c r="E630" i="8"/>
  <c r="D631" i="8"/>
  <c r="E631" i="8"/>
  <c r="D632" i="8"/>
  <c r="E632" i="8"/>
  <c r="D633" i="8"/>
  <c r="E633" i="8"/>
  <c r="D634" i="8"/>
  <c r="E634" i="8"/>
  <c r="D635" i="8"/>
  <c r="E635" i="8"/>
  <c r="D636" i="8"/>
  <c r="E636" i="8"/>
  <c r="D637" i="8"/>
  <c r="E637" i="8"/>
  <c r="D638" i="8"/>
  <c r="E638" i="8"/>
  <c r="D639" i="8"/>
  <c r="E639" i="8"/>
  <c r="D640" i="8"/>
  <c r="E640" i="8"/>
  <c r="D641" i="8"/>
  <c r="E641" i="8"/>
  <c r="D642" i="8"/>
  <c r="E642" i="8"/>
  <c r="D643" i="8"/>
  <c r="E643" i="8"/>
  <c r="D644" i="8"/>
  <c r="E644" i="8"/>
  <c r="D645" i="8"/>
  <c r="E645" i="8"/>
  <c r="D646" i="8"/>
  <c r="E646" i="8"/>
  <c r="D647" i="8"/>
  <c r="E647" i="8"/>
  <c r="D648" i="8"/>
  <c r="E648" i="8"/>
  <c r="D649" i="8"/>
  <c r="E649" i="8"/>
  <c r="D650" i="8"/>
  <c r="E650" i="8"/>
  <c r="D651" i="8"/>
  <c r="E651" i="8"/>
  <c r="D652" i="8"/>
  <c r="E652" i="8"/>
  <c r="D653" i="8"/>
  <c r="E653" i="8"/>
  <c r="D654" i="8"/>
  <c r="E654" i="8"/>
  <c r="D655" i="8"/>
  <c r="E655" i="8"/>
  <c r="D656" i="8"/>
  <c r="E656" i="8"/>
  <c r="D657" i="8"/>
  <c r="E657" i="8"/>
  <c r="D658" i="8"/>
  <c r="E658" i="8"/>
  <c r="D659" i="8"/>
  <c r="E659" i="8"/>
  <c r="D660" i="8"/>
  <c r="E660" i="8"/>
  <c r="D661" i="8"/>
  <c r="E661" i="8"/>
  <c r="D662" i="8"/>
  <c r="E662" i="8"/>
  <c r="D663" i="8"/>
  <c r="E663" i="8"/>
  <c r="D664" i="8"/>
  <c r="E664" i="8"/>
  <c r="D665" i="8"/>
  <c r="E665" i="8"/>
  <c r="D666" i="8"/>
  <c r="E666" i="8"/>
  <c r="D667" i="8"/>
  <c r="E667" i="8"/>
  <c r="D668" i="8"/>
  <c r="E668" i="8"/>
  <c r="D669" i="8"/>
  <c r="E669" i="8"/>
  <c r="D670" i="8"/>
  <c r="E670" i="8"/>
  <c r="D671" i="8"/>
  <c r="E671" i="8"/>
  <c r="D672" i="8"/>
  <c r="E672" i="8"/>
  <c r="D673" i="8"/>
  <c r="E673" i="8"/>
  <c r="D674" i="8"/>
  <c r="E674" i="8"/>
  <c r="D675" i="8"/>
  <c r="E675" i="8"/>
  <c r="D676" i="8"/>
  <c r="E676" i="8"/>
  <c r="D677" i="8"/>
  <c r="E677" i="8"/>
  <c r="D678" i="8"/>
  <c r="E678" i="8"/>
  <c r="D679" i="8"/>
  <c r="E679" i="8"/>
  <c r="D680" i="8"/>
  <c r="E680" i="8"/>
  <c r="D681" i="8"/>
  <c r="E681" i="8"/>
  <c r="D682" i="8"/>
  <c r="E682" i="8"/>
  <c r="D683" i="8"/>
  <c r="E683" i="8"/>
  <c r="D684" i="8"/>
  <c r="E684" i="8"/>
  <c r="D685" i="8"/>
  <c r="E685" i="8"/>
  <c r="D686" i="8"/>
  <c r="E686" i="8"/>
  <c r="D687" i="8"/>
  <c r="E687" i="8"/>
  <c r="D688" i="8"/>
  <c r="E688" i="8"/>
  <c r="D689" i="8"/>
  <c r="E689" i="8"/>
  <c r="D690" i="8"/>
  <c r="E690" i="8"/>
  <c r="D691" i="8"/>
  <c r="E691" i="8"/>
  <c r="D692" i="8"/>
  <c r="E692" i="8"/>
  <c r="D693" i="8"/>
  <c r="E693" i="8"/>
  <c r="D694" i="8"/>
  <c r="E694" i="8"/>
  <c r="D695" i="8"/>
  <c r="E695" i="8"/>
  <c r="D696" i="8"/>
  <c r="E696" i="8"/>
  <c r="D697" i="8"/>
  <c r="E697" i="8"/>
  <c r="D698" i="8"/>
  <c r="E698" i="8"/>
  <c r="D699" i="8"/>
  <c r="E699" i="8"/>
  <c r="D700" i="8"/>
  <c r="E700" i="8"/>
  <c r="D701" i="8"/>
  <c r="E701" i="8"/>
  <c r="D702" i="8"/>
  <c r="E702" i="8"/>
  <c r="D703" i="8"/>
  <c r="E703" i="8"/>
  <c r="D704" i="8"/>
  <c r="E704" i="8"/>
  <c r="D705" i="8"/>
  <c r="E705" i="8"/>
  <c r="D706" i="8"/>
  <c r="E706" i="8"/>
  <c r="D707" i="8"/>
  <c r="E707" i="8"/>
  <c r="D708" i="8"/>
  <c r="E708" i="8"/>
  <c r="D709" i="8"/>
  <c r="E709" i="8"/>
  <c r="D710" i="8"/>
  <c r="E710" i="8"/>
  <c r="D711" i="8"/>
  <c r="E711" i="8"/>
  <c r="D712" i="8"/>
  <c r="E712" i="8"/>
  <c r="D713" i="8"/>
  <c r="E713" i="8"/>
  <c r="D714" i="8"/>
  <c r="E714" i="8"/>
  <c r="D715" i="8"/>
  <c r="E715" i="8"/>
  <c r="D716" i="8"/>
  <c r="E716" i="8"/>
  <c r="D717" i="8"/>
  <c r="E717" i="8"/>
  <c r="D718" i="8"/>
  <c r="E718" i="8"/>
  <c r="D719" i="8"/>
  <c r="E719" i="8"/>
  <c r="D720" i="8"/>
  <c r="E720" i="8"/>
  <c r="D721" i="8"/>
  <c r="E721" i="8"/>
  <c r="D722" i="8"/>
  <c r="E722" i="8"/>
  <c r="D723" i="8"/>
  <c r="E723" i="8"/>
  <c r="D724" i="8"/>
  <c r="E724" i="8"/>
  <c r="D725" i="8"/>
  <c r="E725" i="8"/>
  <c r="D726" i="8"/>
  <c r="E726" i="8"/>
  <c r="D727" i="8"/>
  <c r="E727" i="8"/>
  <c r="D728" i="8"/>
  <c r="E728" i="8"/>
  <c r="D729" i="8"/>
  <c r="E729" i="8"/>
  <c r="D730" i="8"/>
  <c r="E730" i="8"/>
  <c r="D731" i="8"/>
  <c r="E731" i="8"/>
  <c r="D732" i="8"/>
  <c r="E732" i="8"/>
  <c r="D733" i="8"/>
  <c r="E733" i="8"/>
  <c r="D734" i="8"/>
  <c r="E734" i="8"/>
  <c r="D735" i="8"/>
  <c r="E735" i="8"/>
  <c r="D736" i="8"/>
  <c r="E736" i="8"/>
  <c r="D737" i="8"/>
  <c r="E737" i="8"/>
  <c r="D738" i="8"/>
  <c r="E738" i="8"/>
  <c r="D739" i="8"/>
  <c r="E739" i="8"/>
  <c r="D740" i="8"/>
  <c r="E740" i="8"/>
  <c r="D741" i="8"/>
  <c r="E741" i="8"/>
  <c r="D742" i="8"/>
  <c r="E742" i="8"/>
  <c r="D743" i="8"/>
  <c r="E743" i="8"/>
  <c r="D744" i="8"/>
  <c r="E744" i="8"/>
  <c r="D745" i="8"/>
  <c r="E745" i="8"/>
  <c r="D746" i="8"/>
  <c r="E746" i="8"/>
  <c r="D747" i="8"/>
  <c r="E747" i="8"/>
  <c r="D748" i="8"/>
  <c r="E748" i="8"/>
  <c r="D749" i="8"/>
  <c r="E749" i="8"/>
  <c r="D750" i="8"/>
  <c r="E750" i="8"/>
  <c r="D751" i="8"/>
  <c r="E751" i="8"/>
  <c r="D752" i="8"/>
  <c r="E752" i="8"/>
  <c r="D753" i="8"/>
  <c r="E753" i="8"/>
  <c r="D754" i="8"/>
  <c r="E754" i="8"/>
  <c r="D755" i="8"/>
  <c r="E755" i="8"/>
  <c r="D756" i="8"/>
  <c r="E756" i="8"/>
  <c r="D757" i="8"/>
  <c r="E757" i="8"/>
  <c r="D758" i="8"/>
  <c r="E758" i="8"/>
  <c r="D759" i="8"/>
  <c r="E759" i="8"/>
  <c r="D760" i="8"/>
  <c r="E760" i="8"/>
  <c r="D761" i="8"/>
  <c r="E761" i="8"/>
  <c r="D762" i="8"/>
  <c r="E762" i="8"/>
  <c r="D763" i="8"/>
  <c r="E763" i="8"/>
  <c r="D764" i="8"/>
  <c r="E764" i="8"/>
  <c r="D765" i="8"/>
  <c r="E765" i="8"/>
  <c r="D766" i="8"/>
  <c r="E766" i="8"/>
  <c r="D767" i="8"/>
  <c r="E767" i="8"/>
  <c r="D768" i="8"/>
  <c r="E768" i="8"/>
  <c r="D769" i="8"/>
  <c r="E769" i="8"/>
  <c r="D770" i="8"/>
  <c r="E770" i="8"/>
  <c r="D771" i="8"/>
  <c r="E771" i="8"/>
  <c r="D772" i="8"/>
  <c r="E772" i="8"/>
  <c r="D773" i="8"/>
  <c r="E773" i="8"/>
  <c r="D774" i="8"/>
  <c r="E774" i="8"/>
  <c r="D775" i="8"/>
  <c r="E775" i="8"/>
  <c r="D776" i="8"/>
  <c r="E776" i="8"/>
  <c r="D777" i="8"/>
  <c r="E777" i="8"/>
  <c r="D778" i="8"/>
  <c r="E778" i="8"/>
  <c r="D779" i="8"/>
  <c r="E779" i="8"/>
  <c r="D780" i="8"/>
  <c r="E780" i="8"/>
  <c r="D781" i="8"/>
  <c r="E781" i="8"/>
  <c r="D782" i="8"/>
  <c r="E782" i="8"/>
  <c r="D783" i="8"/>
  <c r="E783" i="8"/>
  <c r="D784" i="8"/>
  <c r="E784" i="8"/>
  <c r="D785" i="8"/>
  <c r="E785" i="8"/>
  <c r="D786" i="8"/>
  <c r="E786" i="8"/>
  <c r="D787" i="8"/>
  <c r="E787" i="8"/>
  <c r="D788" i="8"/>
  <c r="E788" i="8"/>
  <c r="D789" i="8"/>
  <c r="E789" i="8"/>
  <c r="D790" i="8"/>
  <c r="E790" i="8"/>
  <c r="D791" i="8"/>
  <c r="E791" i="8"/>
  <c r="D792" i="8"/>
  <c r="E792" i="8"/>
  <c r="D793" i="8"/>
  <c r="E793" i="8"/>
  <c r="D794" i="8"/>
  <c r="E794" i="8"/>
  <c r="D795" i="8"/>
  <c r="E795" i="8"/>
  <c r="D796" i="8"/>
  <c r="E796" i="8"/>
  <c r="D797" i="8"/>
  <c r="E797" i="8"/>
  <c r="D798" i="8"/>
  <c r="E798" i="8"/>
  <c r="D799" i="8"/>
  <c r="E799" i="8"/>
  <c r="D800" i="8"/>
  <c r="E800" i="8"/>
  <c r="D801" i="8"/>
  <c r="E801" i="8"/>
  <c r="D802" i="8"/>
  <c r="E802" i="8"/>
  <c r="D803" i="8"/>
  <c r="E803" i="8"/>
  <c r="D804" i="8"/>
  <c r="E804" i="8"/>
  <c r="D805" i="8"/>
  <c r="E805" i="8"/>
  <c r="D806" i="8"/>
  <c r="E806" i="8"/>
  <c r="D807" i="8"/>
  <c r="E807" i="8"/>
  <c r="D808" i="8"/>
  <c r="E808" i="8"/>
  <c r="D809" i="8"/>
  <c r="E809" i="8"/>
  <c r="D810" i="8"/>
  <c r="E810" i="8"/>
  <c r="D811" i="8"/>
  <c r="E811" i="8"/>
  <c r="D812" i="8"/>
  <c r="E812" i="8"/>
  <c r="D813" i="8"/>
  <c r="E813" i="8"/>
  <c r="D814" i="8"/>
  <c r="E814" i="8"/>
  <c r="D815" i="8"/>
  <c r="E815" i="8"/>
  <c r="D816" i="8"/>
  <c r="E816" i="8"/>
  <c r="D817" i="8"/>
  <c r="E817" i="8"/>
  <c r="D818" i="8"/>
  <c r="E818" i="8"/>
  <c r="D819" i="8"/>
  <c r="E819" i="8"/>
  <c r="D820" i="8"/>
  <c r="E820" i="8"/>
  <c r="D821" i="8"/>
  <c r="E821" i="8"/>
  <c r="D822" i="8"/>
  <c r="E822" i="8"/>
  <c r="D823" i="8"/>
  <c r="E823" i="8"/>
  <c r="D824" i="8"/>
  <c r="E824" i="8"/>
  <c r="D825" i="8"/>
  <c r="E825" i="8"/>
  <c r="D826" i="8"/>
  <c r="E826" i="8"/>
  <c r="D827" i="8"/>
  <c r="E827" i="8"/>
  <c r="D828" i="8"/>
  <c r="E828" i="8"/>
  <c r="D829" i="8"/>
  <c r="E829" i="8"/>
  <c r="D830" i="8"/>
  <c r="E830" i="8"/>
  <c r="D831" i="8"/>
  <c r="E831" i="8"/>
  <c r="D832" i="8"/>
  <c r="E832" i="8"/>
  <c r="D833" i="8"/>
  <c r="E833" i="8"/>
  <c r="D834" i="8"/>
  <c r="E834" i="8"/>
  <c r="D835" i="8"/>
  <c r="E835" i="8"/>
  <c r="D836" i="8"/>
  <c r="E836" i="8"/>
  <c r="D837" i="8"/>
  <c r="E837" i="8"/>
  <c r="D838" i="8"/>
  <c r="E838" i="8"/>
  <c r="D839" i="8"/>
  <c r="E839" i="8"/>
  <c r="D840" i="8"/>
  <c r="E840" i="8"/>
  <c r="D841" i="8"/>
  <c r="E841" i="8"/>
  <c r="D842" i="8"/>
  <c r="E842" i="8"/>
  <c r="D843" i="8"/>
  <c r="E843" i="8"/>
  <c r="D844" i="8"/>
  <c r="E844" i="8"/>
  <c r="D845" i="8"/>
  <c r="E845" i="8"/>
  <c r="D846" i="8"/>
  <c r="E846" i="8"/>
  <c r="D847" i="8"/>
  <c r="E847" i="8"/>
  <c r="D848" i="8"/>
  <c r="E848" i="8"/>
  <c r="D849" i="8"/>
  <c r="E849" i="8"/>
  <c r="D850" i="8"/>
  <c r="E850" i="8"/>
  <c r="D851" i="8"/>
  <c r="E851" i="8"/>
  <c r="D852" i="8"/>
  <c r="E852" i="8"/>
  <c r="D853" i="8"/>
  <c r="E853" i="8"/>
  <c r="D854" i="8"/>
  <c r="E854" i="8"/>
  <c r="D855" i="8"/>
  <c r="E855" i="8"/>
  <c r="D856" i="8"/>
  <c r="E856" i="8"/>
  <c r="D857" i="8"/>
  <c r="E857" i="8"/>
  <c r="D858" i="8"/>
  <c r="E858" i="8"/>
  <c r="D859" i="8"/>
  <c r="E859" i="8"/>
  <c r="D860" i="8"/>
  <c r="E860" i="8"/>
  <c r="D861" i="8"/>
  <c r="E861" i="8"/>
  <c r="D862" i="8"/>
  <c r="E862" i="8"/>
  <c r="D863" i="8"/>
  <c r="E863" i="8"/>
  <c r="D864" i="8"/>
  <c r="E864" i="8"/>
  <c r="D865" i="8"/>
  <c r="E865" i="8"/>
  <c r="D866" i="8"/>
  <c r="E866" i="8"/>
  <c r="D867" i="8"/>
  <c r="E867" i="8"/>
  <c r="D868" i="8"/>
  <c r="E868" i="8"/>
  <c r="D869" i="8"/>
  <c r="E869" i="8"/>
  <c r="D870" i="8"/>
  <c r="E870" i="8"/>
  <c r="D871" i="8"/>
  <c r="E871" i="8"/>
  <c r="D872" i="8"/>
  <c r="E872" i="8"/>
  <c r="D873" i="8"/>
  <c r="E873" i="8"/>
  <c r="D874" i="8"/>
  <c r="E874" i="8"/>
  <c r="D875" i="8"/>
  <c r="E875" i="8"/>
  <c r="D876" i="8"/>
  <c r="E876" i="8"/>
  <c r="D877" i="8"/>
  <c r="E877" i="8"/>
  <c r="D878" i="8"/>
  <c r="E878" i="8"/>
  <c r="D879" i="8"/>
  <c r="E879" i="8"/>
  <c r="D880" i="8"/>
  <c r="E880" i="8"/>
  <c r="D881" i="8"/>
  <c r="E881" i="8"/>
  <c r="D882" i="8"/>
  <c r="E882" i="8"/>
  <c r="D883" i="8"/>
  <c r="E883" i="8"/>
  <c r="D884" i="8"/>
  <c r="E884" i="8"/>
  <c r="D885" i="8"/>
  <c r="E885" i="8"/>
  <c r="D886" i="8"/>
  <c r="E886" i="8"/>
  <c r="D887" i="8"/>
  <c r="E887" i="8"/>
  <c r="D888" i="8"/>
  <c r="E888" i="8"/>
  <c r="D889" i="8"/>
  <c r="E889" i="8"/>
  <c r="D890" i="8"/>
  <c r="E890" i="8"/>
  <c r="D891" i="8"/>
  <c r="E891" i="8"/>
  <c r="D892" i="8"/>
  <c r="E892" i="8"/>
  <c r="D893" i="8"/>
  <c r="E893" i="8"/>
  <c r="D894" i="8"/>
  <c r="E894" i="8"/>
  <c r="D895" i="8"/>
  <c r="E895" i="8"/>
  <c r="D896" i="8"/>
  <c r="E896" i="8"/>
  <c r="D897" i="8"/>
  <c r="E897" i="8"/>
  <c r="D898" i="8"/>
  <c r="E898" i="8"/>
  <c r="D899" i="8"/>
  <c r="E899" i="8"/>
  <c r="D900" i="8"/>
  <c r="E900" i="8"/>
  <c r="D901" i="8"/>
  <c r="E901" i="8"/>
  <c r="D902" i="8"/>
  <c r="E902" i="8"/>
  <c r="D903" i="8"/>
  <c r="E903" i="8"/>
  <c r="D904" i="8"/>
  <c r="E904" i="8"/>
  <c r="D905" i="8"/>
  <c r="E905" i="8"/>
  <c r="D906" i="8"/>
  <c r="E906" i="8"/>
  <c r="D907" i="8"/>
  <c r="E907" i="8"/>
  <c r="D908" i="8"/>
  <c r="E908" i="8"/>
  <c r="D909" i="8"/>
  <c r="E909" i="8"/>
  <c r="D910" i="8"/>
  <c r="E910" i="8"/>
  <c r="D911" i="8"/>
  <c r="E911" i="8"/>
  <c r="D912" i="8"/>
  <c r="E912" i="8"/>
  <c r="D913" i="8"/>
  <c r="E913" i="8"/>
  <c r="D914" i="8"/>
  <c r="E914" i="8"/>
  <c r="D915" i="8"/>
  <c r="E915" i="8"/>
  <c r="D916" i="8"/>
  <c r="E916" i="8"/>
  <c r="D917" i="8"/>
  <c r="E917" i="8"/>
  <c r="D918" i="8"/>
  <c r="E918" i="8"/>
  <c r="D919" i="8"/>
  <c r="E919" i="8"/>
  <c r="D920" i="8"/>
  <c r="E920" i="8"/>
  <c r="D921" i="8"/>
  <c r="E921" i="8"/>
  <c r="D922" i="8"/>
  <c r="E922" i="8"/>
  <c r="D923" i="8"/>
  <c r="E923" i="8"/>
  <c r="D924" i="8"/>
  <c r="E924" i="8"/>
  <c r="D925" i="8"/>
  <c r="E925" i="8"/>
  <c r="D926" i="8"/>
  <c r="E926" i="8"/>
  <c r="D927" i="8"/>
  <c r="E927" i="8"/>
  <c r="D928" i="8"/>
  <c r="E928" i="8"/>
  <c r="D929" i="8"/>
  <c r="E929" i="8"/>
  <c r="D930" i="8"/>
  <c r="E930" i="8"/>
  <c r="D931" i="8"/>
  <c r="E931" i="8"/>
  <c r="D932" i="8"/>
  <c r="E932" i="8"/>
  <c r="D933" i="8"/>
  <c r="E933" i="8"/>
  <c r="D934" i="8"/>
  <c r="E934" i="8"/>
  <c r="D935" i="8"/>
  <c r="E935" i="8"/>
  <c r="D936" i="8"/>
  <c r="E936" i="8"/>
  <c r="D937" i="8"/>
  <c r="E937" i="8"/>
  <c r="D938" i="8"/>
  <c r="E938" i="8"/>
  <c r="D939" i="8"/>
  <c r="E939" i="8"/>
  <c r="D940" i="8"/>
  <c r="E940" i="8"/>
  <c r="D941" i="8"/>
  <c r="E941" i="8"/>
  <c r="D942" i="8"/>
  <c r="E942" i="8"/>
  <c r="D943" i="8"/>
  <c r="E943" i="8"/>
  <c r="D944" i="8"/>
  <c r="E944" i="8"/>
  <c r="D945" i="8"/>
  <c r="E945" i="8"/>
  <c r="D946" i="8"/>
  <c r="E946" i="8"/>
  <c r="D947" i="8"/>
  <c r="E947" i="8"/>
  <c r="D948" i="8"/>
  <c r="E948" i="8"/>
  <c r="D949" i="8"/>
  <c r="E949" i="8"/>
  <c r="D950" i="8"/>
  <c r="E950" i="8"/>
  <c r="D951" i="8"/>
  <c r="E951" i="8"/>
  <c r="D952" i="8"/>
  <c r="E952" i="8"/>
  <c r="D953" i="8"/>
  <c r="E953" i="8"/>
  <c r="D954" i="8"/>
  <c r="E954" i="8"/>
  <c r="D955" i="8"/>
  <c r="E955" i="8"/>
  <c r="D956" i="8"/>
  <c r="E956" i="8"/>
  <c r="D957" i="8"/>
  <c r="E957" i="8"/>
  <c r="D958" i="8"/>
  <c r="E958" i="8"/>
  <c r="D959" i="8"/>
  <c r="E959" i="8"/>
  <c r="D960" i="8"/>
  <c r="E960" i="8"/>
  <c r="D961" i="8"/>
  <c r="E961" i="8"/>
  <c r="D962" i="8"/>
  <c r="E962" i="8"/>
  <c r="D963" i="8"/>
  <c r="E963" i="8"/>
  <c r="D964" i="8"/>
  <c r="E964" i="8"/>
  <c r="D965" i="8"/>
  <c r="E965" i="8"/>
  <c r="D966" i="8"/>
  <c r="E966" i="8"/>
  <c r="D967" i="8"/>
  <c r="E967" i="8"/>
  <c r="D968" i="8"/>
  <c r="E968" i="8"/>
  <c r="D969" i="8"/>
  <c r="E969" i="8"/>
  <c r="D970" i="8"/>
  <c r="E970" i="8"/>
  <c r="D971" i="8"/>
  <c r="E971" i="8"/>
  <c r="D972" i="8"/>
  <c r="E972" i="8"/>
  <c r="D973" i="8"/>
  <c r="E973" i="8"/>
  <c r="D974" i="8"/>
  <c r="E974" i="8"/>
  <c r="D975" i="8"/>
  <c r="E975" i="8"/>
  <c r="D976" i="8"/>
  <c r="E976" i="8"/>
  <c r="D977" i="8"/>
  <c r="E977" i="8"/>
  <c r="D978" i="8"/>
  <c r="E978" i="8"/>
  <c r="D979" i="8"/>
  <c r="E979" i="8"/>
  <c r="D980" i="8"/>
  <c r="E980" i="8"/>
  <c r="D981" i="8"/>
  <c r="E981" i="8"/>
  <c r="D982" i="8"/>
  <c r="E982" i="8"/>
  <c r="D983" i="8"/>
  <c r="E983" i="8"/>
  <c r="D984" i="8"/>
  <c r="E984" i="8"/>
  <c r="D985" i="8"/>
  <c r="E985" i="8"/>
  <c r="D986" i="8"/>
  <c r="E986" i="8"/>
  <c r="D987" i="8"/>
  <c r="E987" i="8"/>
  <c r="D988" i="8"/>
  <c r="E988" i="8"/>
  <c r="D989" i="8"/>
  <c r="E989" i="8"/>
  <c r="D990" i="8"/>
  <c r="E990" i="8"/>
  <c r="D991" i="8"/>
  <c r="E991" i="8"/>
  <c r="D992" i="8"/>
  <c r="E992" i="8"/>
  <c r="D993" i="8"/>
  <c r="E993" i="8"/>
  <c r="D994" i="8"/>
  <c r="E994" i="8"/>
  <c r="D995" i="8"/>
  <c r="E995" i="8"/>
  <c r="D996" i="8"/>
  <c r="E996" i="8"/>
  <c r="D997" i="8"/>
  <c r="E997" i="8"/>
  <c r="D998" i="8"/>
  <c r="E998" i="8"/>
  <c r="D999" i="8"/>
  <c r="E999" i="8"/>
  <c r="D1000" i="8"/>
  <c r="E1000" i="8"/>
  <c r="D1001" i="8"/>
  <c r="E1001" i="8"/>
  <c r="D1002" i="8"/>
  <c r="E1002" i="8"/>
  <c r="D1003" i="8"/>
  <c r="E1003" i="8"/>
  <c r="D1004" i="8"/>
  <c r="E1004" i="8"/>
  <c r="D1005" i="8"/>
  <c r="E1005" i="8"/>
  <c r="D1006" i="8"/>
  <c r="E1006" i="8"/>
  <c r="D1007" i="8"/>
  <c r="E1007" i="8"/>
  <c r="D1008" i="8"/>
  <c r="E1008" i="8"/>
  <c r="D1009" i="8"/>
  <c r="E1009" i="8"/>
  <c r="D1010" i="8"/>
  <c r="E1010" i="8"/>
  <c r="D1011" i="8"/>
  <c r="E1011" i="8"/>
  <c r="D1012" i="8"/>
  <c r="E1012" i="8"/>
  <c r="D1013" i="8"/>
  <c r="E1013" i="8"/>
  <c r="D1014" i="8"/>
  <c r="E1014" i="8"/>
  <c r="D1015" i="8"/>
  <c r="E1015" i="8"/>
  <c r="D1016" i="8"/>
  <c r="E1016" i="8"/>
  <c r="D1017" i="8"/>
  <c r="E1017" i="8"/>
  <c r="D1018" i="8"/>
  <c r="E1018" i="8"/>
  <c r="D1019" i="8"/>
  <c r="E1019" i="8"/>
  <c r="D1020" i="8"/>
  <c r="E1020" i="8"/>
  <c r="D1021" i="8"/>
  <c r="E1021" i="8"/>
  <c r="D1022" i="8"/>
  <c r="E1022" i="8"/>
  <c r="D1023" i="8"/>
  <c r="E1023" i="8"/>
  <c r="D1024" i="8"/>
  <c r="E1024" i="8"/>
  <c r="D1025" i="8"/>
  <c r="E1025" i="8"/>
  <c r="D1026" i="8"/>
  <c r="E1026" i="8"/>
  <c r="D1027" i="8"/>
  <c r="E1027" i="8"/>
  <c r="D1028" i="8"/>
  <c r="E1028" i="8"/>
  <c r="D1029" i="8"/>
  <c r="E1029" i="8"/>
  <c r="D1030" i="8"/>
  <c r="E1030" i="8"/>
  <c r="D1031" i="8"/>
  <c r="E1031" i="8"/>
  <c r="D1032" i="8"/>
  <c r="E1032" i="8"/>
  <c r="D1033" i="8"/>
  <c r="E1033" i="8"/>
  <c r="D1034" i="8"/>
  <c r="E1034" i="8"/>
  <c r="D1035" i="8"/>
  <c r="E1035" i="8"/>
  <c r="D1036" i="8"/>
  <c r="E1036" i="8"/>
  <c r="D1037" i="8"/>
  <c r="E1037" i="8"/>
  <c r="D1038" i="8"/>
  <c r="E1038" i="8"/>
  <c r="D1039" i="8"/>
  <c r="E1039" i="8"/>
  <c r="D1040" i="8"/>
  <c r="E1040" i="8"/>
  <c r="D1041" i="8"/>
  <c r="E1041" i="8"/>
  <c r="D1042" i="8"/>
  <c r="E1042" i="8"/>
  <c r="D1043" i="8"/>
  <c r="E1043" i="8"/>
  <c r="D1044" i="8"/>
  <c r="E1044" i="8"/>
  <c r="D1045" i="8"/>
  <c r="E1045" i="8"/>
  <c r="D1046" i="8"/>
  <c r="E1046" i="8"/>
  <c r="D1047" i="8"/>
  <c r="E1047" i="8"/>
  <c r="D1048" i="8"/>
  <c r="E1048" i="8"/>
  <c r="D1049" i="8"/>
  <c r="E1049" i="8"/>
  <c r="D1050" i="8"/>
  <c r="E1050" i="8"/>
  <c r="D1051" i="8"/>
  <c r="E1051" i="8"/>
  <c r="D1052" i="8"/>
  <c r="E1052" i="8"/>
  <c r="D1053" i="8"/>
  <c r="E1053" i="8"/>
  <c r="D1054" i="8"/>
  <c r="E1054" i="8"/>
  <c r="D1055" i="8"/>
  <c r="E1055" i="8"/>
  <c r="D1056" i="8"/>
  <c r="E1056" i="8"/>
  <c r="D1057" i="8"/>
  <c r="E1057" i="8"/>
  <c r="D1058" i="8"/>
  <c r="E1058" i="8"/>
  <c r="D1059" i="8"/>
  <c r="E1059" i="8"/>
  <c r="D1060" i="8"/>
  <c r="E1060" i="8"/>
  <c r="D1061" i="8"/>
  <c r="E1061" i="8"/>
  <c r="D1062" i="8"/>
  <c r="E1062" i="8"/>
  <c r="D1063" i="8"/>
  <c r="E1063" i="8"/>
  <c r="D1064" i="8"/>
  <c r="E1064" i="8"/>
  <c r="D1065" i="8"/>
  <c r="E1065" i="8"/>
  <c r="D1066" i="8"/>
  <c r="E1066" i="8"/>
  <c r="D1067" i="8"/>
  <c r="E1067" i="8"/>
  <c r="D1068" i="8"/>
  <c r="E1068" i="8"/>
  <c r="D1069" i="8"/>
  <c r="E1069" i="8"/>
  <c r="D1070" i="8"/>
  <c r="E1070" i="8"/>
  <c r="D1071" i="8"/>
  <c r="E1071" i="8"/>
  <c r="D1072" i="8"/>
  <c r="E1072" i="8"/>
  <c r="D1073" i="8"/>
  <c r="E1073" i="8"/>
  <c r="D1074" i="8"/>
  <c r="E1074" i="8"/>
  <c r="D1075" i="8"/>
  <c r="E1075" i="8"/>
  <c r="D1076" i="8"/>
  <c r="E1076" i="8"/>
  <c r="D1077" i="8"/>
  <c r="E1077" i="8"/>
  <c r="D1078" i="8"/>
  <c r="E1078" i="8"/>
  <c r="D1079" i="8"/>
  <c r="E1079" i="8"/>
  <c r="D1080" i="8"/>
  <c r="E1080" i="8"/>
  <c r="D1081" i="8"/>
  <c r="E1081" i="8"/>
  <c r="D1082" i="8"/>
  <c r="E1082" i="8"/>
  <c r="D1083" i="8"/>
  <c r="E1083" i="8"/>
  <c r="D1084" i="8"/>
  <c r="E1084" i="8"/>
  <c r="D1085" i="8"/>
  <c r="E1085" i="8"/>
  <c r="D1086" i="8"/>
  <c r="E1086" i="8"/>
  <c r="D1087" i="8"/>
  <c r="E1087" i="8"/>
  <c r="D1088" i="8"/>
  <c r="E1088" i="8"/>
  <c r="D1089" i="8"/>
  <c r="E1089" i="8"/>
  <c r="D1090" i="8"/>
  <c r="E1090" i="8"/>
  <c r="D1091" i="8"/>
  <c r="E1091" i="8"/>
  <c r="D1092" i="8"/>
  <c r="E1092" i="8"/>
  <c r="D1093" i="8"/>
  <c r="E1093" i="8"/>
  <c r="D1094" i="8"/>
  <c r="E1094" i="8"/>
  <c r="D1095" i="8"/>
  <c r="E1095" i="8"/>
  <c r="D1096" i="8"/>
  <c r="E1096" i="8"/>
  <c r="D1097" i="8"/>
  <c r="E1097" i="8"/>
  <c r="D1098" i="8"/>
  <c r="E1098" i="8"/>
  <c r="D1099" i="8"/>
  <c r="E1099" i="8"/>
  <c r="D1100" i="8"/>
  <c r="E1100" i="8"/>
  <c r="D1101" i="8"/>
  <c r="E1101" i="8"/>
  <c r="D1102" i="8"/>
  <c r="E1102" i="8"/>
  <c r="D1103" i="8"/>
  <c r="E1103" i="8"/>
  <c r="D1104" i="8"/>
  <c r="E1104" i="8"/>
  <c r="D1105" i="8"/>
  <c r="E1105" i="8"/>
  <c r="D1106" i="8"/>
  <c r="E1106" i="8"/>
  <c r="D1107" i="8"/>
  <c r="E1107" i="8"/>
  <c r="D1108" i="8"/>
  <c r="E1108" i="8"/>
  <c r="D1109" i="8"/>
  <c r="E1109" i="8"/>
  <c r="D1110" i="8"/>
  <c r="E1110" i="8"/>
  <c r="D1111" i="8"/>
  <c r="E1111" i="8"/>
  <c r="D1112" i="8"/>
  <c r="E1112" i="8"/>
  <c r="D1113" i="8"/>
  <c r="E1113" i="8"/>
  <c r="D1114" i="8"/>
  <c r="E1114" i="8"/>
  <c r="D1115" i="8"/>
  <c r="E1115" i="8"/>
  <c r="D1116" i="8"/>
  <c r="E1116" i="8"/>
  <c r="D1117" i="8"/>
  <c r="E1117" i="8"/>
  <c r="D1118" i="8"/>
  <c r="E1118" i="8"/>
  <c r="D1119" i="8"/>
  <c r="E1119" i="8"/>
  <c r="D1120" i="8"/>
  <c r="E1120" i="8"/>
  <c r="D1121" i="8"/>
  <c r="E1121" i="8"/>
  <c r="D1122" i="8"/>
  <c r="E1122" i="8"/>
  <c r="D1123" i="8"/>
  <c r="E1123" i="8"/>
  <c r="D1124" i="8"/>
  <c r="E1124" i="8"/>
  <c r="D1125" i="8"/>
  <c r="E1125" i="8"/>
  <c r="D1126" i="8"/>
  <c r="E1126" i="8"/>
  <c r="D1127" i="8"/>
  <c r="E1127" i="8"/>
  <c r="D1128" i="8"/>
  <c r="E1128" i="8"/>
  <c r="D1129" i="8"/>
  <c r="E1129" i="8"/>
  <c r="D1130" i="8"/>
  <c r="E1130" i="8"/>
  <c r="D1131" i="8"/>
  <c r="E1131" i="8"/>
  <c r="D1132" i="8"/>
  <c r="E1132" i="8"/>
  <c r="D1133" i="8"/>
  <c r="E1133" i="8"/>
  <c r="D1134" i="8"/>
  <c r="E1134" i="8"/>
  <c r="D1135" i="8"/>
  <c r="E1135" i="8"/>
  <c r="D1136" i="8"/>
  <c r="E1136" i="8"/>
  <c r="D1137" i="8"/>
  <c r="E1137" i="8"/>
  <c r="D1138" i="8"/>
  <c r="E1138" i="8"/>
  <c r="D1139" i="8"/>
  <c r="E1139" i="8"/>
  <c r="D1140" i="8"/>
  <c r="E1140" i="8"/>
  <c r="D1141" i="8"/>
  <c r="E1141" i="8"/>
  <c r="D1142" i="8"/>
  <c r="E1142" i="8"/>
  <c r="D1143" i="8"/>
  <c r="E1143" i="8"/>
  <c r="D1144" i="8"/>
  <c r="E1144" i="8"/>
  <c r="D1145" i="8"/>
  <c r="E1145" i="8"/>
  <c r="D1146" i="8"/>
  <c r="E1146" i="8"/>
  <c r="D1147" i="8"/>
  <c r="E1147" i="8"/>
  <c r="D1148" i="8"/>
  <c r="E1148" i="8"/>
  <c r="D1149" i="8"/>
  <c r="E1149" i="8"/>
  <c r="D1150" i="8"/>
  <c r="E1150" i="8"/>
  <c r="D1151" i="8"/>
  <c r="E1151" i="8"/>
  <c r="D1152" i="8"/>
  <c r="E1152" i="8"/>
  <c r="D1153" i="8"/>
  <c r="E1153" i="8"/>
  <c r="D1154" i="8"/>
  <c r="E1154" i="8"/>
  <c r="D1155" i="8"/>
  <c r="E1155" i="8"/>
  <c r="D1156" i="8"/>
  <c r="E1156" i="8"/>
  <c r="D1157" i="8"/>
  <c r="E1157" i="8"/>
  <c r="D1158" i="8"/>
  <c r="E1158" i="8"/>
  <c r="D1159" i="8"/>
  <c r="E1159" i="8"/>
  <c r="D1160" i="8"/>
  <c r="E1160" i="8"/>
  <c r="D1161" i="8"/>
  <c r="E1161" i="8"/>
  <c r="D1162" i="8"/>
  <c r="E1162" i="8"/>
  <c r="D1163" i="8"/>
  <c r="E1163" i="8"/>
  <c r="D1164" i="8"/>
  <c r="E1164" i="8"/>
  <c r="D1165" i="8"/>
  <c r="E1165" i="8"/>
  <c r="D1166" i="8"/>
  <c r="E1166" i="8"/>
  <c r="D1167" i="8"/>
  <c r="E1167" i="8"/>
  <c r="D1168" i="8"/>
  <c r="E1168" i="8"/>
  <c r="D1169" i="8"/>
  <c r="E1169" i="8"/>
  <c r="D1170" i="8"/>
  <c r="E1170" i="8"/>
  <c r="D1171" i="8"/>
  <c r="E1171" i="8"/>
  <c r="D1172" i="8"/>
  <c r="E1172" i="8"/>
  <c r="D1173" i="8"/>
  <c r="E1173" i="8"/>
  <c r="D1174" i="8"/>
  <c r="E1174" i="8"/>
  <c r="D1175" i="8"/>
  <c r="E1175" i="8"/>
  <c r="D1176" i="8"/>
  <c r="E1176" i="8"/>
  <c r="D1177" i="8"/>
  <c r="E1177" i="8"/>
  <c r="D1178" i="8"/>
  <c r="E1178" i="8"/>
  <c r="D1179" i="8"/>
  <c r="E1179" i="8"/>
  <c r="D1180" i="8"/>
  <c r="E1180" i="8"/>
  <c r="D1181" i="8"/>
  <c r="E1181" i="8"/>
  <c r="D1182" i="8"/>
  <c r="E1182" i="8"/>
  <c r="D1183" i="8"/>
  <c r="E1183" i="8"/>
  <c r="D1184" i="8"/>
  <c r="E1184" i="8"/>
  <c r="D1185" i="8"/>
  <c r="E1185" i="8"/>
  <c r="D1186" i="8"/>
  <c r="E1186" i="8"/>
  <c r="D1187" i="8"/>
  <c r="E1187" i="8"/>
  <c r="D1188" i="8"/>
  <c r="E1188" i="8"/>
  <c r="D1189" i="8"/>
  <c r="E1189" i="8"/>
  <c r="D1190" i="8"/>
  <c r="E1190" i="8"/>
  <c r="D1191" i="8"/>
  <c r="E1191" i="8"/>
  <c r="D1192" i="8"/>
  <c r="E1192" i="8"/>
  <c r="D1193" i="8"/>
  <c r="E1193" i="8"/>
  <c r="D1194" i="8"/>
  <c r="E1194" i="8"/>
  <c r="D1195" i="8"/>
  <c r="E1195" i="8"/>
  <c r="D1196" i="8"/>
  <c r="E1196" i="8"/>
  <c r="D1197" i="8"/>
  <c r="E1197" i="8"/>
  <c r="D1198" i="8"/>
  <c r="E1198" i="8"/>
  <c r="D1199" i="8"/>
  <c r="E1199" i="8"/>
  <c r="D1200" i="8"/>
  <c r="E1200" i="8"/>
  <c r="D1201" i="8"/>
  <c r="E1201" i="8"/>
  <c r="D1202" i="8"/>
  <c r="E1202" i="8"/>
  <c r="D1203" i="8"/>
  <c r="E1203" i="8"/>
  <c r="D1204" i="8"/>
  <c r="E1204" i="8"/>
  <c r="D1205" i="8"/>
  <c r="E1205" i="8"/>
  <c r="D1206" i="8"/>
  <c r="E1206" i="8"/>
  <c r="D1207" i="8"/>
  <c r="E1207" i="8"/>
  <c r="D1208" i="8"/>
  <c r="E1208" i="8"/>
  <c r="D1209" i="8"/>
  <c r="E1209" i="8"/>
  <c r="D1210" i="8"/>
  <c r="E1210" i="8"/>
  <c r="D1211" i="8"/>
  <c r="E1211" i="8"/>
  <c r="D1212" i="8"/>
  <c r="E1212" i="8"/>
  <c r="D1213" i="8"/>
  <c r="E1213" i="8"/>
  <c r="D1214" i="8"/>
  <c r="E1214" i="8"/>
  <c r="D1215" i="8"/>
  <c r="E1215" i="8"/>
  <c r="D1216" i="8"/>
  <c r="E1216" i="8"/>
  <c r="D1217" i="8"/>
  <c r="E1217" i="8"/>
  <c r="D1218" i="8"/>
  <c r="E1218" i="8"/>
  <c r="D1219" i="8"/>
  <c r="E1219" i="8"/>
  <c r="D1220" i="8"/>
  <c r="E1220" i="8"/>
  <c r="D1221" i="8"/>
  <c r="E1221" i="8"/>
  <c r="D1222" i="8"/>
  <c r="E1222" i="8"/>
  <c r="D1223" i="8"/>
  <c r="E1223" i="8"/>
  <c r="D1224" i="8"/>
  <c r="E1224" i="8"/>
  <c r="D1225" i="8"/>
  <c r="E1225" i="8"/>
  <c r="D1226" i="8"/>
  <c r="E1226" i="8"/>
  <c r="D1227" i="8"/>
  <c r="E1227" i="8"/>
  <c r="D1228" i="8"/>
  <c r="E1228" i="8"/>
  <c r="D1229" i="8"/>
  <c r="E1229" i="8"/>
  <c r="D1230" i="8"/>
  <c r="E1230" i="8"/>
  <c r="D1231" i="8"/>
  <c r="E1231" i="8"/>
  <c r="D1232" i="8"/>
  <c r="E1232" i="8"/>
  <c r="D1233" i="8"/>
  <c r="E1233" i="8"/>
  <c r="D1234" i="8"/>
  <c r="E1234" i="8"/>
  <c r="D1235" i="8"/>
  <c r="E1235" i="8"/>
  <c r="D1236" i="8"/>
  <c r="E1236" i="8"/>
  <c r="D1237" i="8"/>
  <c r="E1237" i="8"/>
  <c r="D1238" i="8"/>
  <c r="E1238" i="8"/>
  <c r="D1239" i="8"/>
  <c r="E1239" i="8"/>
  <c r="D1240" i="8"/>
  <c r="E1240" i="8"/>
  <c r="D1241" i="8"/>
  <c r="E1241" i="8"/>
  <c r="D1242" i="8"/>
  <c r="E1242" i="8"/>
  <c r="D1243" i="8"/>
  <c r="E1243" i="8"/>
  <c r="D1244" i="8"/>
  <c r="E1244" i="8"/>
  <c r="D1245" i="8"/>
  <c r="E1245" i="8"/>
  <c r="D1246" i="8"/>
  <c r="E1246" i="8"/>
  <c r="D1247" i="8"/>
  <c r="E1247" i="8"/>
  <c r="D1248" i="8"/>
  <c r="E1248" i="8"/>
  <c r="D1249" i="8"/>
  <c r="E1249" i="8"/>
  <c r="D1250" i="8"/>
  <c r="E1250" i="8"/>
  <c r="D1251" i="8"/>
  <c r="E1251" i="8"/>
  <c r="D1252" i="8"/>
  <c r="E1252" i="8"/>
  <c r="D1253" i="8"/>
  <c r="E1253" i="8"/>
  <c r="D1254" i="8"/>
  <c r="E1254" i="8"/>
  <c r="D1255" i="8"/>
  <c r="E1255" i="8"/>
  <c r="D1256" i="8"/>
  <c r="E1256" i="8"/>
  <c r="D1257" i="8"/>
  <c r="E1257" i="8"/>
  <c r="D1258" i="8"/>
  <c r="E1258" i="8"/>
  <c r="D1259" i="8"/>
  <c r="E1259" i="8"/>
  <c r="D1260" i="8"/>
  <c r="E1260" i="8"/>
  <c r="D1261" i="8"/>
  <c r="E1261" i="8"/>
  <c r="D1262" i="8"/>
  <c r="E1262" i="8"/>
  <c r="D1263" i="8"/>
  <c r="E1263" i="8"/>
  <c r="D1264" i="8"/>
  <c r="E1264" i="8"/>
  <c r="D1265" i="8"/>
  <c r="E1265" i="8"/>
  <c r="D1266" i="8"/>
  <c r="E1266" i="8"/>
  <c r="D1267" i="8"/>
  <c r="E1267" i="8"/>
  <c r="D1268" i="8"/>
  <c r="E1268" i="8"/>
  <c r="D1269" i="8"/>
  <c r="E1269" i="8"/>
  <c r="D1270" i="8"/>
  <c r="E1270" i="8"/>
  <c r="D1271" i="8"/>
  <c r="E1271" i="8"/>
  <c r="D1272" i="8"/>
  <c r="E1272" i="8"/>
  <c r="D1273" i="8"/>
  <c r="E1273" i="8"/>
  <c r="D1274" i="8"/>
  <c r="E1274" i="8"/>
  <c r="D1275" i="8"/>
  <c r="E1275" i="8"/>
  <c r="D1276" i="8"/>
  <c r="E1276" i="8"/>
  <c r="D1277" i="8"/>
  <c r="E1277" i="8"/>
  <c r="D1278" i="8"/>
  <c r="E1278" i="8"/>
  <c r="D1279" i="8"/>
  <c r="E1279" i="8"/>
  <c r="D1280" i="8"/>
  <c r="E1280" i="8"/>
  <c r="D1281" i="8"/>
  <c r="E1281" i="8"/>
  <c r="D1282" i="8"/>
  <c r="E1282" i="8"/>
  <c r="D1283" i="8"/>
  <c r="E1283" i="8"/>
  <c r="D1284" i="8"/>
  <c r="E1284" i="8"/>
  <c r="D1285" i="8"/>
  <c r="E1285" i="8"/>
  <c r="D1286" i="8"/>
  <c r="E1286" i="8"/>
  <c r="D1287" i="8"/>
  <c r="E1287" i="8"/>
  <c r="D1288" i="8"/>
  <c r="E1288" i="8"/>
  <c r="D1289" i="8"/>
  <c r="E1289" i="8"/>
  <c r="D1290" i="8"/>
  <c r="E1290" i="8"/>
  <c r="D1291" i="8"/>
  <c r="E1291" i="8"/>
  <c r="D1292" i="8"/>
  <c r="E1292" i="8"/>
  <c r="D1293" i="8"/>
  <c r="E1293" i="8"/>
  <c r="D1294" i="8"/>
  <c r="E1294" i="8"/>
  <c r="D1295" i="8"/>
  <c r="E1295" i="8"/>
  <c r="D1296" i="8"/>
  <c r="E1296" i="8"/>
  <c r="D1297" i="8"/>
  <c r="E1297" i="8"/>
  <c r="D1298" i="8"/>
  <c r="E1298" i="8"/>
  <c r="D1299" i="8"/>
  <c r="E1299" i="8"/>
  <c r="D1300" i="8"/>
  <c r="E1300" i="8"/>
  <c r="D1301" i="8"/>
  <c r="E1301" i="8"/>
  <c r="D1302" i="8"/>
  <c r="E1302" i="8"/>
  <c r="D1303" i="8"/>
  <c r="E1303" i="8"/>
  <c r="D1304" i="8"/>
  <c r="E1304" i="8"/>
  <c r="D1305" i="8"/>
  <c r="E1305" i="8"/>
  <c r="D1306" i="8"/>
  <c r="E1306" i="8"/>
  <c r="D1307" i="8"/>
  <c r="E1307" i="8"/>
  <c r="D1308" i="8"/>
  <c r="E1308" i="8"/>
  <c r="D1309" i="8"/>
  <c r="E1309" i="8"/>
  <c r="D1310" i="8"/>
  <c r="E1310" i="8"/>
  <c r="D1311" i="8"/>
  <c r="E1311" i="8"/>
  <c r="D1312" i="8"/>
  <c r="E1312" i="8"/>
  <c r="D1313" i="8"/>
  <c r="E1313" i="8"/>
  <c r="D1314" i="8"/>
  <c r="E1314" i="8"/>
  <c r="D1315" i="8"/>
  <c r="E1315" i="8"/>
  <c r="D1316" i="8"/>
  <c r="E1316" i="8"/>
  <c r="D1317" i="8"/>
  <c r="E1317" i="8"/>
  <c r="D1318" i="8"/>
  <c r="E1318" i="8"/>
  <c r="D1319" i="8"/>
  <c r="E1319" i="8"/>
  <c r="D1320" i="8"/>
  <c r="E1320" i="8"/>
  <c r="D1321" i="8"/>
  <c r="E1321" i="8"/>
  <c r="D1322" i="8"/>
  <c r="E1322" i="8"/>
  <c r="D1323" i="8"/>
  <c r="E1323" i="8"/>
  <c r="D1324" i="8"/>
  <c r="E1324" i="8"/>
  <c r="D1325" i="8"/>
  <c r="E1325" i="8"/>
  <c r="D1326" i="8"/>
  <c r="E1326" i="8"/>
  <c r="D1327" i="8"/>
  <c r="E1327" i="8"/>
  <c r="D1328" i="8"/>
  <c r="E1328" i="8"/>
  <c r="D1329" i="8"/>
  <c r="E1329" i="8"/>
  <c r="D1330" i="8"/>
  <c r="E1330" i="8"/>
  <c r="D1331" i="8"/>
  <c r="E1331" i="8"/>
  <c r="D1332" i="8"/>
  <c r="E1332" i="8"/>
  <c r="D1333" i="8"/>
  <c r="E1333" i="8"/>
  <c r="D1334" i="8"/>
  <c r="E1334" i="8"/>
  <c r="D1335" i="8"/>
  <c r="E1335" i="8"/>
  <c r="D1336" i="8"/>
  <c r="E1336" i="8"/>
  <c r="D1337" i="8"/>
  <c r="E1337" i="8"/>
  <c r="D1338" i="8"/>
  <c r="E1338" i="8"/>
  <c r="D1339" i="8"/>
  <c r="E1339" i="8"/>
  <c r="D1340" i="8"/>
  <c r="E1340" i="8"/>
  <c r="D1341" i="8"/>
  <c r="E1341" i="8"/>
  <c r="D1342" i="8"/>
  <c r="E1342" i="8"/>
  <c r="D1343" i="8"/>
  <c r="E1343" i="8"/>
  <c r="D1344" i="8"/>
  <c r="E1344" i="8"/>
  <c r="D1345" i="8"/>
  <c r="E1345" i="8"/>
  <c r="D1346" i="8"/>
  <c r="E1346" i="8"/>
  <c r="D1347" i="8"/>
  <c r="E1347" i="8"/>
  <c r="D1348" i="8"/>
  <c r="E1348" i="8"/>
  <c r="D1349" i="8"/>
  <c r="E1349" i="8"/>
  <c r="D1350" i="8"/>
  <c r="E1350" i="8"/>
  <c r="D1351" i="8"/>
  <c r="E1351" i="8"/>
  <c r="D1352" i="8"/>
  <c r="E1352" i="8"/>
  <c r="D1353" i="8"/>
  <c r="E1353" i="8"/>
  <c r="D1354" i="8"/>
  <c r="E1354" i="8"/>
  <c r="D1355" i="8"/>
  <c r="E1355" i="8"/>
  <c r="D1356" i="8"/>
  <c r="E1356" i="8"/>
  <c r="D1357" i="8"/>
  <c r="E1357" i="8"/>
  <c r="D1358" i="8"/>
  <c r="E1358" i="8"/>
  <c r="D1359" i="8"/>
  <c r="E1359" i="8"/>
  <c r="D1360" i="8"/>
  <c r="E1360" i="8"/>
  <c r="D1361" i="8"/>
  <c r="E1361" i="8"/>
  <c r="D1362" i="8"/>
  <c r="E1362" i="8"/>
  <c r="D1363" i="8"/>
  <c r="E1363" i="8"/>
  <c r="D1364" i="8"/>
  <c r="E1364" i="8"/>
  <c r="D1365" i="8"/>
  <c r="E1365" i="8"/>
  <c r="D1366" i="8"/>
  <c r="E1366" i="8"/>
  <c r="D1367" i="8"/>
  <c r="E1367" i="8"/>
  <c r="D1368" i="8"/>
  <c r="E1368" i="8"/>
  <c r="D1369" i="8"/>
  <c r="E1369" i="8"/>
  <c r="D1370" i="8"/>
  <c r="E1370" i="8"/>
  <c r="D1371" i="8"/>
  <c r="E1371" i="8"/>
  <c r="D1372" i="8"/>
  <c r="E1372" i="8"/>
  <c r="D1373" i="8"/>
  <c r="E1373" i="8"/>
  <c r="D1374" i="8"/>
  <c r="E1374" i="8"/>
  <c r="D1375" i="8"/>
  <c r="E1375" i="8"/>
  <c r="D1376" i="8"/>
  <c r="E1376" i="8"/>
  <c r="D1377" i="8"/>
  <c r="E1377" i="8"/>
  <c r="D1378" i="8"/>
  <c r="E1378" i="8"/>
  <c r="D1379" i="8"/>
  <c r="E1379" i="8"/>
  <c r="D1380" i="8"/>
  <c r="E1380" i="8"/>
  <c r="D1381" i="8"/>
  <c r="E1381" i="8"/>
  <c r="D1382" i="8"/>
  <c r="E1382" i="8"/>
  <c r="D1383" i="8"/>
  <c r="E1383" i="8"/>
  <c r="D1384" i="8"/>
  <c r="E1384" i="8"/>
  <c r="D1385" i="8"/>
  <c r="E1385" i="8"/>
  <c r="D1386" i="8"/>
  <c r="E1386" i="8"/>
  <c r="D1387" i="8"/>
  <c r="E1387" i="8"/>
  <c r="D1388" i="8"/>
  <c r="E1388" i="8"/>
  <c r="D1389" i="8"/>
  <c r="E1389" i="8"/>
  <c r="D1390" i="8"/>
  <c r="E1390" i="8"/>
  <c r="D1391" i="8"/>
  <c r="E1391" i="8"/>
  <c r="D1392" i="8"/>
  <c r="E1392" i="8"/>
  <c r="D1393" i="8"/>
  <c r="E1393" i="8"/>
  <c r="D1394" i="8"/>
  <c r="E1394" i="8"/>
  <c r="D1395" i="8"/>
  <c r="E1395" i="8"/>
  <c r="D1396" i="8"/>
  <c r="E1396" i="8"/>
  <c r="D1397" i="8"/>
  <c r="E1397" i="8"/>
  <c r="D1398" i="8"/>
  <c r="E1398" i="8"/>
  <c r="D1399" i="8"/>
  <c r="E1399" i="8"/>
  <c r="D1400" i="8"/>
  <c r="E1400" i="8"/>
  <c r="D1401" i="8"/>
  <c r="E1401" i="8"/>
  <c r="D1402" i="8"/>
  <c r="E1402" i="8"/>
  <c r="D1403" i="8"/>
  <c r="E1403" i="8"/>
  <c r="D1404" i="8"/>
  <c r="E1404" i="8"/>
  <c r="D1405" i="8"/>
  <c r="E1405" i="8"/>
  <c r="D1406" i="8"/>
  <c r="E1406" i="8"/>
  <c r="D1407" i="8"/>
  <c r="E1407" i="8"/>
  <c r="D1408" i="8"/>
  <c r="E1408" i="8"/>
  <c r="D1409" i="8"/>
  <c r="E1409" i="8"/>
  <c r="D1410" i="8"/>
  <c r="E1410" i="8"/>
  <c r="D1411" i="8"/>
  <c r="E1411" i="8"/>
  <c r="D1412" i="8"/>
  <c r="E1412" i="8"/>
  <c r="D1413" i="8"/>
  <c r="E1413" i="8"/>
  <c r="D1414" i="8"/>
  <c r="E1414" i="8"/>
  <c r="D1415" i="8"/>
  <c r="E1415" i="8"/>
  <c r="D1416" i="8"/>
  <c r="E1416" i="8"/>
  <c r="D1417" i="8"/>
  <c r="E1417" i="8"/>
  <c r="D1418" i="8"/>
  <c r="E1418" i="8"/>
  <c r="D1419" i="8"/>
  <c r="E1419" i="8"/>
  <c r="D1420" i="8"/>
  <c r="E1420" i="8"/>
  <c r="D1421" i="8"/>
  <c r="E1421" i="8"/>
  <c r="D1422" i="8"/>
  <c r="E1422" i="8"/>
  <c r="D1423" i="8"/>
  <c r="E1423" i="8"/>
  <c r="D1424" i="8"/>
  <c r="E1424" i="8"/>
  <c r="D1425" i="8"/>
  <c r="E1425" i="8"/>
  <c r="D1426" i="8"/>
  <c r="E1426" i="8"/>
  <c r="D1427" i="8"/>
  <c r="E1427" i="8"/>
  <c r="D1428" i="8"/>
  <c r="E1428" i="8"/>
  <c r="D1429" i="8"/>
  <c r="E1429" i="8"/>
  <c r="D1430" i="8"/>
  <c r="E1430" i="8"/>
  <c r="D1431" i="8"/>
  <c r="E1431" i="8"/>
  <c r="D1432" i="8"/>
  <c r="E1432" i="8"/>
  <c r="D1433" i="8"/>
  <c r="E1433" i="8"/>
  <c r="D1434" i="8"/>
  <c r="E1434" i="8"/>
  <c r="D1435" i="8"/>
  <c r="E1435" i="8"/>
  <c r="D1436" i="8"/>
  <c r="E1436" i="8"/>
  <c r="D1437" i="8"/>
  <c r="E1437" i="8"/>
  <c r="D1438" i="8"/>
  <c r="E1438" i="8"/>
  <c r="D1439" i="8"/>
  <c r="E1439" i="8"/>
  <c r="D1440" i="8"/>
  <c r="E1440" i="8"/>
  <c r="D1441" i="8"/>
  <c r="E1441" i="8"/>
  <c r="D1442" i="8"/>
  <c r="E1442" i="8"/>
  <c r="D1443" i="8"/>
  <c r="E1443" i="8"/>
  <c r="D1444" i="8"/>
  <c r="E1444" i="8"/>
  <c r="D1445" i="8"/>
  <c r="E1445" i="8"/>
  <c r="D1446" i="8"/>
  <c r="E1446" i="8"/>
  <c r="D1447" i="8"/>
  <c r="E1447" i="8"/>
  <c r="D1448" i="8"/>
  <c r="E1448" i="8"/>
  <c r="D1449" i="8"/>
  <c r="E1449" i="8"/>
  <c r="D1450" i="8"/>
  <c r="E1450" i="8"/>
  <c r="D1451" i="8"/>
  <c r="E1451" i="8"/>
  <c r="D1452" i="8"/>
  <c r="E1452" i="8"/>
  <c r="D1453" i="8"/>
  <c r="E1453" i="8"/>
  <c r="D1454" i="8"/>
  <c r="E1454" i="8"/>
  <c r="D1455" i="8"/>
  <c r="E1455" i="8"/>
  <c r="D1456" i="8"/>
  <c r="E1456" i="8"/>
  <c r="D1457" i="8"/>
  <c r="E1457" i="8"/>
  <c r="D1458" i="8"/>
  <c r="E1458" i="8"/>
  <c r="D1459" i="8"/>
  <c r="E1459" i="8"/>
  <c r="D1460" i="8"/>
  <c r="E1460" i="8"/>
  <c r="D1461" i="8"/>
  <c r="E1461" i="8"/>
  <c r="D1462" i="8"/>
  <c r="E1462" i="8"/>
  <c r="D1463" i="8"/>
  <c r="E1463" i="8"/>
  <c r="D1464" i="8"/>
  <c r="E1464" i="8"/>
  <c r="D1465" i="8"/>
  <c r="E1465" i="8"/>
  <c r="D1466" i="8"/>
  <c r="E1466" i="8"/>
  <c r="D1467" i="8"/>
  <c r="E1467" i="8"/>
  <c r="D1468" i="8"/>
  <c r="E1468" i="8"/>
  <c r="D1469" i="8"/>
  <c r="E1469" i="8"/>
  <c r="D1470" i="8"/>
  <c r="E1470" i="8"/>
  <c r="D1471" i="8"/>
  <c r="E1471" i="8"/>
  <c r="D1472" i="8"/>
  <c r="E1472" i="8"/>
  <c r="D1473" i="8"/>
  <c r="E1473" i="8"/>
  <c r="D1474" i="8"/>
  <c r="E1474" i="8"/>
  <c r="D1475" i="8"/>
  <c r="E1475" i="8"/>
  <c r="D1476" i="8"/>
  <c r="E1476" i="8"/>
  <c r="D1477" i="8"/>
  <c r="E1477" i="8"/>
  <c r="D1478" i="8"/>
  <c r="E1478" i="8"/>
  <c r="D1479" i="8"/>
  <c r="E1479" i="8"/>
  <c r="D1480" i="8"/>
  <c r="E1480" i="8"/>
  <c r="D1481" i="8"/>
  <c r="E1481" i="8"/>
  <c r="D1482" i="8"/>
  <c r="E1482" i="8"/>
  <c r="D1483" i="8"/>
  <c r="E1483" i="8"/>
  <c r="D1484" i="8"/>
  <c r="E1484" i="8"/>
  <c r="D1485" i="8"/>
  <c r="E1485" i="8"/>
  <c r="D1486" i="8"/>
  <c r="E1486" i="8"/>
  <c r="D1487" i="8"/>
  <c r="E1487" i="8"/>
  <c r="D1488" i="8"/>
  <c r="E1488" i="8"/>
  <c r="D1489" i="8"/>
  <c r="E1489" i="8"/>
  <c r="D1490" i="8"/>
  <c r="E1490" i="8"/>
  <c r="D1491" i="8"/>
  <c r="E1491" i="8"/>
  <c r="D1492" i="8"/>
  <c r="E1492" i="8"/>
  <c r="D1493" i="8"/>
  <c r="E1493" i="8"/>
  <c r="D1494" i="8"/>
  <c r="E1494" i="8"/>
  <c r="D1495" i="8"/>
  <c r="E1495" i="8"/>
  <c r="D1496" i="8"/>
  <c r="E1496" i="8"/>
  <c r="D1497" i="8"/>
  <c r="E1497" i="8"/>
  <c r="D1498" i="8"/>
  <c r="E1498" i="8"/>
  <c r="D1499" i="8"/>
  <c r="E1499" i="8"/>
  <c r="D1500" i="8"/>
  <c r="E1500" i="8"/>
  <c r="D1501" i="8"/>
  <c r="E1501" i="8"/>
  <c r="D1502" i="8"/>
  <c r="E1502" i="8"/>
  <c r="D1503" i="8"/>
  <c r="E1503" i="8"/>
  <c r="D1504" i="8"/>
  <c r="E1504" i="8"/>
  <c r="D1505" i="8"/>
  <c r="E1505" i="8"/>
  <c r="D1506" i="8"/>
  <c r="E1506" i="8"/>
  <c r="D1507" i="8"/>
  <c r="E1507" i="8"/>
  <c r="D1508" i="8"/>
  <c r="E1508" i="8"/>
  <c r="D1509" i="8"/>
  <c r="E1509" i="8"/>
  <c r="D1510" i="8"/>
  <c r="E1510" i="8"/>
  <c r="D1511" i="8"/>
  <c r="E1511" i="8"/>
  <c r="D1512" i="8"/>
  <c r="E1512" i="8"/>
  <c r="D1513" i="8"/>
  <c r="E1513" i="8"/>
  <c r="D1514" i="8"/>
  <c r="E1514" i="8"/>
  <c r="D1515" i="8"/>
  <c r="E1515" i="8"/>
  <c r="D1516" i="8"/>
  <c r="E1516" i="8"/>
  <c r="D1517" i="8"/>
  <c r="E1517" i="8"/>
  <c r="D1518" i="8"/>
  <c r="E1518" i="8"/>
  <c r="D1519" i="8"/>
  <c r="E1519" i="8"/>
  <c r="D1520" i="8"/>
  <c r="E1520" i="8"/>
  <c r="D1521" i="8"/>
  <c r="E1521" i="8"/>
  <c r="D1522" i="8"/>
  <c r="E1522" i="8"/>
  <c r="D1523" i="8"/>
  <c r="E1523" i="8"/>
  <c r="D1524" i="8"/>
  <c r="E1524" i="8"/>
  <c r="D1525" i="8"/>
  <c r="E1525" i="8"/>
  <c r="D1526" i="8"/>
  <c r="E1526" i="8"/>
  <c r="D1527" i="8"/>
  <c r="E1527" i="8"/>
  <c r="D1528" i="8"/>
  <c r="E1528" i="8"/>
  <c r="D1529" i="8"/>
  <c r="E1529" i="8"/>
  <c r="D1530" i="8"/>
  <c r="E1530" i="8"/>
  <c r="D1531" i="8"/>
  <c r="E1531" i="8"/>
  <c r="D1532" i="8"/>
  <c r="E1532" i="8"/>
  <c r="D1533" i="8"/>
  <c r="E1533" i="8"/>
  <c r="D1534" i="8"/>
  <c r="E1534" i="8"/>
  <c r="D1535" i="8"/>
  <c r="E1535" i="8"/>
  <c r="D1536" i="8"/>
  <c r="E1536" i="8"/>
  <c r="D1537" i="8"/>
  <c r="E1537" i="8"/>
  <c r="D1538" i="8"/>
  <c r="E1538" i="8"/>
  <c r="D1539" i="8"/>
  <c r="E1539" i="8"/>
  <c r="D1540" i="8"/>
  <c r="E1540" i="8"/>
  <c r="D1541" i="8"/>
  <c r="E1541" i="8"/>
  <c r="D1542" i="8"/>
  <c r="E1542" i="8"/>
  <c r="D1543" i="8"/>
  <c r="E1543" i="8"/>
  <c r="D1544" i="8"/>
  <c r="E1544" i="8"/>
  <c r="D1545" i="8"/>
  <c r="E1545" i="8"/>
  <c r="D1546" i="8"/>
  <c r="E1546" i="8"/>
  <c r="D1547" i="8"/>
  <c r="E1547" i="8"/>
  <c r="D1548" i="8"/>
  <c r="E1548" i="8"/>
  <c r="D1549" i="8"/>
  <c r="E1549" i="8"/>
  <c r="D1550" i="8"/>
  <c r="E1550" i="8"/>
  <c r="D1551" i="8"/>
  <c r="E1551" i="8"/>
  <c r="D1552" i="8"/>
  <c r="E1552" i="8"/>
  <c r="D1553" i="8"/>
  <c r="E1553" i="8"/>
  <c r="D1554" i="8"/>
  <c r="E1554" i="8"/>
  <c r="D1555" i="8"/>
  <c r="E1555" i="8"/>
  <c r="D1556" i="8"/>
  <c r="E1556" i="8"/>
  <c r="D1557" i="8"/>
  <c r="E1557" i="8"/>
  <c r="D1558" i="8"/>
  <c r="E1558" i="8"/>
  <c r="D1559" i="8"/>
  <c r="E1559" i="8"/>
  <c r="D1560" i="8"/>
  <c r="E1560" i="8"/>
  <c r="D1561" i="8"/>
  <c r="E1561" i="8"/>
  <c r="D1562" i="8"/>
  <c r="E1562" i="8"/>
  <c r="D1563" i="8"/>
  <c r="E1563" i="8"/>
  <c r="D1564" i="8"/>
  <c r="E1564" i="8"/>
  <c r="D1565" i="8"/>
  <c r="E1565" i="8"/>
  <c r="D1566" i="8"/>
  <c r="E1566" i="8"/>
  <c r="D1567" i="8"/>
  <c r="E1567" i="8"/>
  <c r="D1568" i="8"/>
  <c r="E1568" i="8"/>
  <c r="D1569" i="8"/>
  <c r="E1569" i="8"/>
  <c r="D1570" i="8"/>
  <c r="E1570" i="8"/>
  <c r="D1571" i="8"/>
  <c r="E1571" i="8"/>
  <c r="D1572" i="8"/>
  <c r="E1572" i="8"/>
  <c r="D1573" i="8"/>
  <c r="E1573" i="8"/>
  <c r="D1574" i="8"/>
  <c r="E1574" i="8"/>
  <c r="D1575" i="8"/>
  <c r="E1575" i="8"/>
  <c r="D1576" i="8"/>
  <c r="E1576" i="8"/>
  <c r="D1577" i="8"/>
  <c r="E1577" i="8"/>
  <c r="D1578" i="8"/>
  <c r="E1578" i="8"/>
  <c r="D1579" i="8"/>
  <c r="E1579" i="8"/>
  <c r="D1580" i="8"/>
  <c r="E1580" i="8"/>
  <c r="D1581" i="8"/>
  <c r="E1581" i="8"/>
  <c r="D1582" i="8"/>
  <c r="I1582" i="8" s="1"/>
  <c r="E1582" i="8"/>
  <c r="D1583" i="8"/>
  <c r="E1583" i="8"/>
  <c r="D1584" i="8"/>
  <c r="E1584" i="8"/>
  <c r="D1585" i="8"/>
  <c r="E1585" i="8"/>
  <c r="D1586" i="8"/>
  <c r="E1586" i="8"/>
  <c r="D1587" i="8"/>
  <c r="E1587" i="8"/>
  <c r="D1588" i="8"/>
  <c r="E1588" i="8"/>
  <c r="D1589" i="8"/>
  <c r="E1589" i="8"/>
  <c r="D1590" i="8"/>
  <c r="E1590" i="8"/>
  <c r="D1591" i="8"/>
  <c r="E1591" i="8"/>
  <c r="D1592" i="8"/>
  <c r="E1592" i="8"/>
  <c r="D1593" i="8"/>
  <c r="E1593" i="8"/>
  <c r="D1594" i="8"/>
  <c r="E1594" i="8"/>
  <c r="D1595" i="8"/>
  <c r="E1595" i="8"/>
  <c r="D1596" i="8"/>
  <c r="E1596" i="8"/>
  <c r="D1597" i="8"/>
  <c r="E1597" i="8"/>
  <c r="D1598" i="8"/>
  <c r="E1598" i="8"/>
  <c r="D1599" i="8"/>
  <c r="E1599" i="8"/>
  <c r="D1600" i="8"/>
  <c r="E1600" i="8"/>
  <c r="D1601" i="8"/>
  <c r="E1601" i="8"/>
  <c r="D1602" i="8"/>
  <c r="E1602" i="8"/>
  <c r="D1603" i="8"/>
  <c r="E1603" i="8"/>
  <c r="D1604" i="8"/>
  <c r="E1604" i="8"/>
  <c r="D1605" i="8"/>
  <c r="E1605" i="8"/>
  <c r="D1606" i="8"/>
  <c r="E1606" i="8"/>
  <c r="D1607" i="8"/>
  <c r="E1607" i="8"/>
  <c r="D1608" i="8"/>
  <c r="E1608" i="8"/>
  <c r="D1609" i="8"/>
  <c r="E1609" i="8"/>
  <c r="D1610" i="8"/>
  <c r="E1610" i="8"/>
  <c r="D1611" i="8"/>
  <c r="E1611" i="8"/>
  <c r="D1612" i="8"/>
  <c r="E1612" i="8"/>
  <c r="D1613" i="8"/>
  <c r="E1613" i="8"/>
  <c r="D1614" i="8"/>
  <c r="E1614" i="8"/>
  <c r="D1615" i="8"/>
  <c r="E1615" i="8"/>
  <c r="D1616" i="8"/>
  <c r="E1616" i="8"/>
  <c r="D1617" i="8"/>
  <c r="E1617" i="8"/>
  <c r="D1618" i="8"/>
  <c r="E1618" i="8"/>
  <c r="D1619" i="8"/>
  <c r="E1619" i="8"/>
  <c r="D1620" i="8"/>
  <c r="E1620" i="8"/>
  <c r="N1620" i="8" s="1"/>
  <c r="D1621" i="8"/>
  <c r="E1621" i="8"/>
  <c r="D1622" i="8"/>
  <c r="E1622" i="8"/>
  <c r="D1623" i="8"/>
  <c r="E1623" i="8"/>
  <c r="D1624" i="8"/>
  <c r="E1624" i="8"/>
  <c r="D1625" i="8"/>
  <c r="E1625" i="8"/>
  <c r="D1626" i="8"/>
  <c r="E1626" i="8"/>
  <c r="D1627" i="8"/>
  <c r="E1627" i="8"/>
  <c r="D1628" i="8"/>
  <c r="E1628" i="8"/>
  <c r="D1629" i="8"/>
  <c r="E1629" i="8"/>
  <c r="D1630" i="8"/>
  <c r="E1630" i="8"/>
  <c r="D1631" i="8"/>
  <c r="E1631" i="8"/>
  <c r="D1632" i="8"/>
  <c r="E1632" i="8"/>
  <c r="D1633" i="8"/>
  <c r="E1633" i="8"/>
  <c r="L1633" i="8" s="1"/>
  <c r="D1634" i="8"/>
  <c r="E1634" i="8"/>
  <c r="D1635" i="8"/>
  <c r="E1635" i="8"/>
  <c r="D1636" i="8"/>
  <c r="E1636" i="8"/>
  <c r="D1637" i="8"/>
  <c r="E1637" i="8"/>
  <c r="D1638" i="8"/>
  <c r="E1638" i="8"/>
  <c r="D1639" i="8"/>
  <c r="E1639" i="8"/>
  <c r="D1640" i="8"/>
  <c r="E1640" i="8"/>
  <c r="D1641" i="8"/>
  <c r="E1641" i="8"/>
  <c r="D1642" i="8"/>
  <c r="E1642" i="8"/>
  <c r="D1643" i="8"/>
  <c r="E1643" i="8"/>
  <c r="D1644" i="8"/>
  <c r="E1644" i="8"/>
  <c r="D1645" i="8"/>
  <c r="E1645" i="8"/>
  <c r="D1646" i="8"/>
  <c r="E1646" i="8"/>
  <c r="D1647" i="8"/>
  <c r="E1647" i="8"/>
  <c r="D1648" i="8"/>
  <c r="E1648" i="8"/>
  <c r="D1649" i="8"/>
  <c r="E1649" i="8"/>
  <c r="D1650" i="8"/>
  <c r="E1650" i="8"/>
  <c r="D1651" i="8"/>
  <c r="E1651" i="8"/>
  <c r="D1652" i="8"/>
  <c r="E1652" i="8"/>
  <c r="N1652" i="8" s="1"/>
  <c r="D1653" i="8"/>
  <c r="E1653" i="8"/>
  <c r="D1654" i="8"/>
  <c r="E1654" i="8"/>
  <c r="D1655" i="8"/>
  <c r="E1655" i="8"/>
  <c r="D1656" i="8"/>
  <c r="E1656" i="8"/>
  <c r="D1657" i="8"/>
  <c r="E1657" i="8"/>
  <c r="D1658" i="8"/>
  <c r="E1658" i="8"/>
  <c r="D1659" i="8"/>
  <c r="E1659" i="8"/>
  <c r="D1660" i="8"/>
  <c r="E1660" i="8"/>
  <c r="D1661" i="8"/>
  <c r="E1661" i="8"/>
  <c r="D1662" i="8"/>
  <c r="E1662" i="8"/>
  <c r="D1663" i="8"/>
  <c r="E1663" i="8"/>
  <c r="D1664" i="8"/>
  <c r="E1664" i="8"/>
  <c r="D1665" i="8"/>
  <c r="E1665" i="8"/>
  <c r="L1665" i="8" s="1"/>
  <c r="D1666" i="8"/>
  <c r="E1666" i="8"/>
  <c r="D1667" i="8"/>
  <c r="E1667" i="8"/>
  <c r="D1668" i="8"/>
  <c r="E1668" i="8"/>
  <c r="D1669" i="8"/>
  <c r="E1669" i="8"/>
  <c r="D1670" i="8"/>
  <c r="E1670" i="8"/>
  <c r="D1671" i="8"/>
  <c r="E1671" i="8"/>
  <c r="D1672" i="8"/>
  <c r="E1672" i="8"/>
  <c r="D1673" i="8"/>
  <c r="E1673" i="8"/>
  <c r="D1674" i="8"/>
  <c r="E1674" i="8"/>
  <c r="D1675" i="8"/>
  <c r="E1675" i="8"/>
  <c r="D1676" i="8"/>
  <c r="E1676" i="8"/>
  <c r="D1677" i="8"/>
  <c r="E1677" i="8"/>
  <c r="D1678" i="8"/>
  <c r="I1678" i="8" s="1"/>
  <c r="E1678" i="8"/>
  <c r="D1679" i="8"/>
  <c r="E1679" i="8"/>
  <c r="D1680" i="8"/>
  <c r="E1680" i="8"/>
  <c r="D1681" i="8"/>
  <c r="E1681" i="8"/>
  <c r="D1682" i="8"/>
  <c r="E1682" i="8"/>
  <c r="D1683" i="8"/>
  <c r="E1683" i="8"/>
  <c r="D1684" i="8"/>
  <c r="E1684" i="8"/>
  <c r="N1684" i="8" s="1"/>
  <c r="D1685" i="8"/>
  <c r="E1685" i="8"/>
  <c r="D1686" i="8"/>
  <c r="E1686" i="8"/>
  <c r="D1687" i="8"/>
  <c r="E1687" i="8"/>
  <c r="D1688" i="8"/>
  <c r="E1688" i="8"/>
  <c r="D1689" i="8"/>
  <c r="E1689" i="8"/>
  <c r="D1690" i="8"/>
  <c r="E1690" i="8"/>
  <c r="D1691" i="8"/>
  <c r="E1691" i="8"/>
  <c r="D1692" i="8"/>
  <c r="E1692" i="8"/>
  <c r="D1693" i="8"/>
  <c r="E1693" i="8"/>
  <c r="D1694" i="8"/>
  <c r="E1694" i="8"/>
  <c r="D1695" i="8"/>
  <c r="E1695" i="8"/>
  <c r="D1696" i="8"/>
  <c r="E1696" i="8"/>
  <c r="D1697" i="8"/>
  <c r="E1697" i="8"/>
  <c r="D1698" i="8"/>
  <c r="E1698" i="8"/>
  <c r="D1699" i="8"/>
  <c r="E1699" i="8"/>
  <c r="D1700" i="8"/>
  <c r="E1700" i="8"/>
  <c r="D1701" i="8"/>
  <c r="E1701" i="8"/>
  <c r="D1702" i="8"/>
  <c r="E1702" i="8"/>
  <c r="D1703" i="8"/>
  <c r="E1703" i="8"/>
  <c r="D1704" i="8"/>
  <c r="E1704" i="8"/>
  <c r="D1705" i="8"/>
  <c r="E1705" i="8"/>
  <c r="D1706" i="8"/>
  <c r="E1706" i="8"/>
  <c r="D1707" i="8"/>
  <c r="E1707" i="8"/>
  <c r="D1708" i="8"/>
  <c r="E1708" i="8"/>
  <c r="D1709" i="8"/>
  <c r="E1709" i="8"/>
  <c r="D1710" i="8"/>
  <c r="E1710" i="8"/>
  <c r="D1711" i="8"/>
  <c r="E1711" i="8"/>
  <c r="D1712" i="8"/>
  <c r="E1712" i="8"/>
  <c r="D1713" i="8"/>
  <c r="E1713" i="8"/>
  <c r="D1714" i="8"/>
  <c r="E1714" i="8"/>
  <c r="D1715" i="8"/>
  <c r="E1715" i="8"/>
  <c r="D1716" i="8"/>
  <c r="E1716" i="8"/>
  <c r="N1716" i="8" s="1"/>
  <c r="D1717" i="8"/>
  <c r="E1717" i="8"/>
  <c r="D1718" i="8"/>
  <c r="E1718" i="8"/>
  <c r="D1719" i="8"/>
  <c r="E1719" i="8"/>
  <c r="D1720" i="8"/>
  <c r="E1720" i="8"/>
  <c r="D1721" i="8"/>
  <c r="E1721" i="8"/>
  <c r="D1722" i="8"/>
  <c r="E1722" i="8"/>
  <c r="D1723" i="8"/>
  <c r="E1723" i="8"/>
  <c r="D1724" i="8"/>
  <c r="E1724" i="8"/>
  <c r="D1725" i="8"/>
  <c r="E1725" i="8"/>
  <c r="D1726" i="8"/>
  <c r="E1726" i="8"/>
  <c r="D1727" i="8"/>
  <c r="E1727" i="8"/>
  <c r="D1728" i="8"/>
  <c r="E1728" i="8"/>
  <c r="D1729" i="8"/>
  <c r="E1729" i="8"/>
  <c r="L1729" i="8" s="1"/>
  <c r="D1730" i="8"/>
  <c r="E1730" i="8"/>
  <c r="D1731" i="8"/>
  <c r="E1731" i="8"/>
  <c r="D1732" i="8"/>
  <c r="E1732" i="8"/>
  <c r="D1733" i="8"/>
  <c r="E1733" i="8"/>
  <c r="D1734" i="8"/>
  <c r="E1734" i="8"/>
  <c r="D1735" i="8"/>
  <c r="E1735" i="8"/>
  <c r="D1736" i="8"/>
  <c r="E1736" i="8"/>
  <c r="D1737" i="8"/>
  <c r="E1737" i="8"/>
  <c r="D1738" i="8"/>
  <c r="E1738" i="8"/>
  <c r="D1739" i="8"/>
  <c r="E1739" i="8"/>
  <c r="D1740" i="8"/>
  <c r="E1740" i="8"/>
  <c r="D1741" i="8"/>
  <c r="E1741" i="8"/>
  <c r="D1742" i="8"/>
  <c r="E1742" i="8"/>
  <c r="D1743" i="8"/>
  <c r="E1743" i="8"/>
  <c r="D1744" i="8"/>
  <c r="E1744" i="8"/>
  <c r="D1745" i="8"/>
  <c r="E1745" i="8"/>
  <c r="D1746" i="8"/>
  <c r="E1746" i="8"/>
  <c r="D1747" i="8"/>
  <c r="E1747" i="8"/>
  <c r="D1748" i="8"/>
  <c r="E1748" i="8"/>
  <c r="D1749" i="8"/>
  <c r="E1749" i="8"/>
  <c r="D1750" i="8"/>
  <c r="E1750" i="8"/>
  <c r="D1751" i="8"/>
  <c r="E1751" i="8"/>
  <c r="D1752" i="8"/>
  <c r="E1752" i="8"/>
  <c r="D1753" i="8"/>
  <c r="E1753" i="8"/>
  <c r="D1754" i="8"/>
  <c r="E1754" i="8"/>
  <c r="D1755" i="8"/>
  <c r="E1755" i="8"/>
  <c r="D1756" i="8"/>
  <c r="E1756" i="8"/>
  <c r="D1757" i="8"/>
  <c r="E1757" i="8"/>
  <c r="D1758" i="8"/>
  <c r="E1758" i="8"/>
  <c r="D1759" i="8"/>
  <c r="E1759" i="8"/>
  <c r="D1760" i="8"/>
  <c r="E1760" i="8"/>
  <c r="D1761" i="8"/>
  <c r="E1761" i="8"/>
  <c r="D1762" i="8"/>
  <c r="E1762" i="8"/>
  <c r="D1763" i="8"/>
  <c r="E1763" i="8"/>
  <c r="D1764" i="8"/>
  <c r="E1764" i="8"/>
  <c r="D1765" i="8"/>
  <c r="E1765" i="8"/>
  <c r="D1766" i="8"/>
  <c r="E1766" i="8"/>
  <c r="D1767" i="8"/>
  <c r="E1767" i="8"/>
  <c r="D1768" i="8"/>
  <c r="E1768" i="8"/>
  <c r="D1769" i="8"/>
  <c r="E1769" i="8"/>
  <c r="D1770" i="8"/>
  <c r="E1770" i="8"/>
  <c r="D1771" i="8"/>
  <c r="E1771" i="8"/>
  <c r="D1772" i="8"/>
  <c r="E1772" i="8"/>
  <c r="D1773" i="8"/>
  <c r="E1773" i="8"/>
  <c r="D1774" i="8"/>
  <c r="I1774" i="8" s="1"/>
  <c r="E1774" i="8"/>
  <c r="D1775" i="8"/>
  <c r="E1775" i="8"/>
  <c r="D1776" i="8"/>
  <c r="E1776" i="8"/>
  <c r="D1777" i="8"/>
  <c r="E1777" i="8"/>
  <c r="D1778" i="8"/>
  <c r="E1778" i="8"/>
  <c r="D1779" i="8"/>
  <c r="E1779" i="8"/>
  <c r="D1780" i="8"/>
  <c r="E1780" i="8"/>
  <c r="N1780" i="8" s="1"/>
  <c r="D1781" i="8"/>
  <c r="E1781" i="8"/>
  <c r="D1782" i="8"/>
  <c r="E1782" i="8"/>
  <c r="D1783" i="8"/>
  <c r="E1783" i="8"/>
  <c r="D1784" i="8"/>
  <c r="E1784" i="8"/>
  <c r="D1785" i="8"/>
  <c r="E1785" i="8"/>
  <c r="D1786" i="8"/>
  <c r="E1786" i="8"/>
  <c r="D1787" i="8"/>
  <c r="E1787" i="8"/>
  <c r="G1787" i="8" s="1"/>
  <c r="D1788" i="8"/>
  <c r="E1788" i="8"/>
  <c r="D1789" i="8"/>
  <c r="E1789" i="8"/>
  <c r="D1790" i="8"/>
  <c r="E1790" i="8"/>
  <c r="D1791" i="8"/>
  <c r="E1791" i="8"/>
  <c r="D1792" i="8"/>
  <c r="E1792" i="8"/>
  <c r="D1793" i="8"/>
  <c r="E1793" i="8"/>
  <c r="D1794" i="8"/>
  <c r="E1794" i="8"/>
  <c r="D1795" i="8"/>
  <c r="E1795" i="8"/>
  <c r="D1796" i="8"/>
  <c r="E1796" i="8"/>
  <c r="D1797" i="8"/>
  <c r="E1797" i="8"/>
  <c r="D1798" i="8"/>
  <c r="E1798" i="8"/>
  <c r="D1799" i="8"/>
  <c r="E1799" i="8"/>
  <c r="D1800" i="8"/>
  <c r="E1800" i="8"/>
  <c r="D1801" i="8"/>
  <c r="E1801" i="8"/>
  <c r="D1802" i="8"/>
  <c r="E1802" i="8"/>
  <c r="D1803" i="8"/>
  <c r="E1803" i="8"/>
  <c r="D1804" i="8"/>
  <c r="E1804" i="8"/>
  <c r="D1805" i="8"/>
  <c r="G1805" i="8" s="1"/>
  <c r="E1805" i="8"/>
  <c r="D1806" i="8"/>
  <c r="E1806" i="8"/>
  <c r="D1807" i="8"/>
  <c r="E1807" i="8"/>
  <c r="L1807" i="8" s="1"/>
  <c r="D1808" i="8"/>
  <c r="I1808" i="8" s="1"/>
  <c r="E1808" i="8"/>
  <c r="D1809" i="8"/>
  <c r="E1809" i="8"/>
  <c r="D1810" i="8"/>
  <c r="E1810" i="8"/>
  <c r="D1811" i="8"/>
  <c r="E1811" i="8"/>
  <c r="D1812" i="8"/>
  <c r="E1812" i="8"/>
  <c r="D1813" i="8"/>
  <c r="G1813" i="8" s="1"/>
  <c r="E1813" i="8"/>
  <c r="D1814" i="8"/>
  <c r="E1814" i="8"/>
  <c r="N1814" i="8" s="1"/>
  <c r="D1815" i="8"/>
  <c r="E1815" i="8"/>
  <c r="D1816" i="8"/>
  <c r="E1816" i="8"/>
  <c r="D1817" i="8"/>
  <c r="Q1817" i="8" s="1"/>
  <c r="E1817" i="8"/>
  <c r="D1818" i="8"/>
  <c r="E1818" i="8"/>
  <c r="D1819" i="8"/>
  <c r="E1819" i="8"/>
  <c r="D1820" i="8"/>
  <c r="E1820" i="8"/>
  <c r="D1821" i="8"/>
  <c r="G1821" i="8" s="1"/>
  <c r="E1821" i="8"/>
  <c r="D1822" i="8"/>
  <c r="E1822" i="8"/>
  <c r="D1823" i="8"/>
  <c r="E1823" i="8"/>
  <c r="D1824" i="8"/>
  <c r="E1824" i="8"/>
  <c r="D1825" i="8"/>
  <c r="G1825" i="8" s="1"/>
  <c r="E1825" i="8"/>
  <c r="D1826" i="8"/>
  <c r="E1826" i="8"/>
  <c r="N1826" i="8" s="1"/>
  <c r="D1827" i="8"/>
  <c r="E1827" i="8"/>
  <c r="L1827" i="8" s="1"/>
  <c r="D1828" i="8"/>
  <c r="E1828" i="8"/>
  <c r="D1829" i="8"/>
  <c r="E1829" i="8"/>
  <c r="D1830" i="8"/>
  <c r="E1830" i="8"/>
  <c r="D1831" i="8"/>
  <c r="E1831" i="8"/>
  <c r="L1831" i="8" s="1"/>
  <c r="D1832" i="8"/>
  <c r="E1832" i="8"/>
  <c r="D1833" i="8"/>
  <c r="G1833" i="8" s="1"/>
  <c r="E1833" i="8"/>
  <c r="D1834" i="8"/>
  <c r="E1834" i="8"/>
  <c r="D1835" i="8"/>
  <c r="E1835" i="8"/>
  <c r="D1836" i="8"/>
  <c r="E1836" i="8"/>
  <c r="D1837" i="8"/>
  <c r="G1837" i="8" s="1"/>
  <c r="E1837" i="8"/>
  <c r="D1838" i="8"/>
  <c r="E1838" i="8"/>
  <c r="D1839" i="8"/>
  <c r="E1839" i="8"/>
  <c r="L1839" i="8" s="1"/>
  <c r="D1840" i="8"/>
  <c r="I1840" i="8" s="1"/>
  <c r="E1840" i="8"/>
  <c r="D1841" i="8"/>
  <c r="E1841" i="8"/>
  <c r="D1842" i="8"/>
  <c r="E1842" i="8"/>
  <c r="D1843" i="8"/>
  <c r="E1843" i="8"/>
  <c r="L1843" i="8" s="1"/>
  <c r="D1844" i="8"/>
  <c r="E1844" i="8"/>
  <c r="D1845" i="8"/>
  <c r="G1845" i="8" s="1"/>
  <c r="E1845" i="8"/>
  <c r="D1846" i="8"/>
  <c r="E1846" i="8"/>
  <c r="N1846" i="8" s="1"/>
  <c r="D1847" i="8"/>
  <c r="E1847" i="8"/>
  <c r="D1848" i="8"/>
  <c r="E1848" i="8"/>
  <c r="D1849" i="8"/>
  <c r="Q1849" i="8" s="1"/>
  <c r="E1849" i="8"/>
  <c r="D1850" i="8"/>
  <c r="E1850" i="8"/>
  <c r="D1851" i="8"/>
  <c r="E1851" i="8"/>
  <c r="L1851" i="8" s="1"/>
  <c r="D1852" i="8"/>
  <c r="E1852" i="8"/>
  <c r="D1853" i="8"/>
  <c r="G1853" i="8" s="1"/>
  <c r="E1853" i="8"/>
  <c r="D1854" i="8"/>
  <c r="E1854" i="8"/>
  <c r="D1855" i="8"/>
  <c r="E1855" i="8"/>
  <c r="D1856" i="8"/>
  <c r="E1856" i="8"/>
  <c r="D1857" i="8"/>
  <c r="G1857" i="8" s="1"/>
  <c r="E1857" i="8"/>
  <c r="D1858" i="8"/>
  <c r="E1858" i="8"/>
  <c r="N1858" i="8" s="1"/>
  <c r="D1859" i="8"/>
  <c r="E1859" i="8"/>
  <c r="L1859" i="8" s="1"/>
  <c r="D1860" i="8"/>
  <c r="E1860" i="8"/>
  <c r="D1861" i="8"/>
  <c r="E1861" i="8"/>
  <c r="D1862" i="8"/>
  <c r="E1862" i="8"/>
  <c r="D1863" i="8"/>
  <c r="E1863" i="8"/>
  <c r="L1863" i="8" s="1"/>
  <c r="D1864" i="8"/>
  <c r="E1864" i="8"/>
  <c r="D1865" i="8"/>
  <c r="G1865" i="8" s="1"/>
  <c r="E1865" i="8"/>
  <c r="D1866" i="8"/>
  <c r="E1866" i="8"/>
  <c r="D1867" i="8"/>
  <c r="E1867" i="8"/>
  <c r="D1868" i="8"/>
  <c r="E1868" i="8"/>
  <c r="D1869" i="8"/>
  <c r="G1869" i="8" s="1"/>
  <c r="E1869" i="8"/>
  <c r="D1870" i="8"/>
  <c r="E1870" i="8"/>
  <c r="D1871" i="8"/>
  <c r="E1871" i="8"/>
  <c r="L1871" i="8" s="1"/>
  <c r="D1872" i="8"/>
  <c r="I1872" i="8" s="1"/>
  <c r="E1872" i="8"/>
  <c r="D1873" i="8"/>
  <c r="E1873" i="8"/>
  <c r="D1874" i="8"/>
  <c r="E1874" i="8"/>
  <c r="D1875" i="8"/>
  <c r="E1875" i="8"/>
  <c r="L1875" i="8" s="1"/>
  <c r="D1876" i="8"/>
  <c r="E1876" i="8"/>
  <c r="D1877" i="8"/>
  <c r="G1877" i="8" s="1"/>
  <c r="E1877" i="8"/>
  <c r="D1878" i="8"/>
  <c r="E1878" i="8"/>
  <c r="N1878" i="8" s="1"/>
  <c r="D1879" i="8"/>
  <c r="E1879" i="8"/>
  <c r="D1880" i="8"/>
  <c r="E1880" i="8"/>
  <c r="D1881" i="8"/>
  <c r="Q1881" i="8" s="1"/>
  <c r="E1881" i="8"/>
  <c r="D1882" i="8"/>
  <c r="E1882" i="8"/>
  <c r="D1883" i="8"/>
  <c r="E1883" i="8"/>
  <c r="D1884" i="8"/>
  <c r="E1884" i="8"/>
  <c r="D1885" i="8"/>
  <c r="G1885" i="8" s="1"/>
  <c r="E1885" i="8"/>
  <c r="D1886" i="8"/>
  <c r="E1886" i="8"/>
  <c r="D1887" i="8"/>
  <c r="E1887" i="8"/>
  <c r="D1888" i="8"/>
  <c r="E1888" i="8"/>
  <c r="D1889" i="8"/>
  <c r="G1889" i="8" s="1"/>
  <c r="E1889" i="8"/>
  <c r="D1890" i="8"/>
  <c r="E1890" i="8"/>
  <c r="N1890" i="8" s="1"/>
  <c r="D1891" i="8"/>
  <c r="E1891" i="8"/>
  <c r="L1891" i="8" s="1"/>
  <c r="D1892" i="8"/>
  <c r="E1892" i="8"/>
  <c r="D1893" i="8"/>
  <c r="E1893" i="8"/>
  <c r="D1894" i="8"/>
  <c r="E1894" i="8"/>
  <c r="D1895" i="8"/>
  <c r="E1895" i="8"/>
  <c r="L1895" i="8" s="1"/>
  <c r="D1896" i="8"/>
  <c r="I1896" i="8" s="1"/>
  <c r="E1896" i="8"/>
  <c r="D1897" i="8"/>
  <c r="G1897" i="8" s="1"/>
  <c r="E1897" i="8"/>
  <c r="D1898" i="8"/>
  <c r="E1898" i="8"/>
  <c r="D1899" i="8"/>
  <c r="E1899" i="8"/>
  <c r="D1900" i="8"/>
  <c r="I1900" i="8" s="1"/>
  <c r="E1900" i="8"/>
  <c r="D1901" i="8"/>
  <c r="G1901" i="8" s="1"/>
  <c r="E1901" i="8"/>
  <c r="D1902" i="8"/>
  <c r="E1902" i="8"/>
  <c r="D1903" i="8"/>
  <c r="E1903" i="8"/>
  <c r="L1903" i="8" s="1"/>
  <c r="D1904" i="8"/>
  <c r="I1904" i="8" s="1"/>
  <c r="E1904" i="8"/>
  <c r="D1905" i="8"/>
  <c r="E1905" i="8"/>
  <c r="D1906" i="8"/>
  <c r="E1906" i="8"/>
  <c r="D1907" i="8"/>
  <c r="E1907" i="8"/>
  <c r="D1908" i="8"/>
  <c r="I1908" i="8" s="1"/>
  <c r="E1908" i="8"/>
  <c r="D1909" i="8"/>
  <c r="G1909" i="8" s="1"/>
  <c r="E1909" i="8"/>
  <c r="D1910" i="8"/>
  <c r="E1910" i="8"/>
  <c r="N1910" i="8" s="1"/>
  <c r="D1911" i="8"/>
  <c r="E1911" i="8"/>
  <c r="D1912" i="8"/>
  <c r="I1912" i="8" s="1"/>
  <c r="E1912" i="8"/>
  <c r="D1913" i="8"/>
  <c r="Q1913" i="8" s="1"/>
  <c r="E1913" i="8"/>
  <c r="D1914" i="8"/>
  <c r="E1914" i="8"/>
  <c r="D1915" i="8"/>
  <c r="E1915" i="8"/>
  <c r="L1915" i="8" s="1"/>
  <c r="D1916" i="8"/>
  <c r="I1916" i="8" s="1"/>
  <c r="E1916" i="8"/>
  <c r="D1917" i="8"/>
  <c r="G1917" i="8" s="1"/>
  <c r="E1917" i="8"/>
  <c r="D1918" i="8"/>
  <c r="E1918" i="8"/>
  <c r="D1919" i="8"/>
  <c r="E1919" i="8"/>
  <c r="D1920" i="8"/>
  <c r="I1920" i="8" s="1"/>
  <c r="E1920" i="8"/>
  <c r="D1921" i="8"/>
  <c r="G1921" i="8" s="1"/>
  <c r="E1921" i="8"/>
  <c r="D1922" i="8"/>
  <c r="E1922" i="8"/>
  <c r="N1922" i="8" s="1"/>
  <c r="D1923" i="8"/>
  <c r="E1923" i="8"/>
  <c r="L1923" i="8" s="1"/>
  <c r="D1924" i="8"/>
  <c r="E1924" i="8"/>
  <c r="D1925" i="8"/>
  <c r="E1925" i="8"/>
  <c r="D1926" i="8"/>
  <c r="E1926" i="8"/>
  <c r="D1927" i="8"/>
  <c r="E1927" i="8"/>
  <c r="L1927" i="8" s="1"/>
  <c r="D1928" i="8"/>
  <c r="I1928" i="8" s="1"/>
  <c r="E1928" i="8"/>
  <c r="D1929" i="8"/>
  <c r="G1929" i="8" s="1"/>
  <c r="E1929" i="8"/>
  <c r="D1930" i="8"/>
  <c r="E1930" i="8"/>
  <c r="D1931" i="8"/>
  <c r="E1931" i="8"/>
  <c r="D1932" i="8"/>
  <c r="I1932" i="8" s="1"/>
  <c r="E1932" i="8"/>
  <c r="D1933" i="8"/>
  <c r="G1933" i="8" s="1"/>
  <c r="E1933" i="8"/>
  <c r="D1934" i="8"/>
  <c r="E1934" i="8"/>
  <c r="D1935" i="8"/>
  <c r="E1935" i="8"/>
  <c r="L1935" i="8" s="1"/>
  <c r="D1936" i="8"/>
  <c r="I1936" i="8" s="1"/>
  <c r="E1936" i="8"/>
  <c r="D1937" i="8"/>
  <c r="E1937" i="8"/>
  <c r="D1938" i="8"/>
  <c r="E1938" i="8"/>
  <c r="D1939" i="8"/>
  <c r="E1939" i="8"/>
  <c r="L1939" i="8" s="1"/>
  <c r="D1940" i="8"/>
  <c r="I1940" i="8" s="1"/>
  <c r="E1940" i="8"/>
  <c r="D1941" i="8"/>
  <c r="G1941" i="8" s="1"/>
  <c r="E1941" i="8"/>
  <c r="D1942" i="8"/>
  <c r="E1942" i="8"/>
  <c r="N1942" i="8" s="1"/>
  <c r="D1943" i="8"/>
  <c r="E1943" i="8"/>
  <c r="D1944" i="8"/>
  <c r="I1944" i="8" s="1"/>
  <c r="E1944" i="8"/>
  <c r="D1945" i="8"/>
  <c r="Q1945" i="8" s="1"/>
  <c r="E1945" i="8"/>
  <c r="D1946" i="8"/>
  <c r="E1946" i="8"/>
  <c r="D1947" i="8"/>
  <c r="E1947" i="8"/>
  <c r="L1947" i="8" s="1"/>
  <c r="D1948" i="8"/>
  <c r="I1948" i="8" s="1"/>
  <c r="E1948" i="8"/>
  <c r="D1949" i="8"/>
  <c r="G1949" i="8" s="1"/>
  <c r="E1949" i="8"/>
  <c r="D1950" i="8"/>
  <c r="E1950" i="8"/>
  <c r="D1951" i="8"/>
  <c r="E1951" i="8"/>
  <c r="L1951" i="8" s="1"/>
  <c r="D1952" i="8"/>
  <c r="I1952" i="8" s="1"/>
  <c r="E1952" i="8"/>
  <c r="D1953" i="8"/>
  <c r="G1953" i="8" s="1"/>
  <c r="E1953" i="8"/>
  <c r="D1954" i="8"/>
  <c r="E1954" i="8"/>
  <c r="N1954" i="8" s="1"/>
  <c r="D1955" i="8"/>
  <c r="E1955" i="8"/>
  <c r="L1955" i="8" s="1"/>
  <c r="D1956" i="8"/>
  <c r="E1956" i="8"/>
  <c r="D1957" i="8"/>
  <c r="E1957" i="8"/>
  <c r="D1958" i="8"/>
  <c r="E1958" i="8"/>
  <c r="D1959" i="8"/>
  <c r="E1959" i="8"/>
  <c r="D1960" i="8"/>
  <c r="I1960" i="8" s="1"/>
  <c r="E1960" i="8"/>
  <c r="D1961" i="8"/>
  <c r="G1961" i="8" s="1"/>
  <c r="E1961" i="8"/>
  <c r="D1962" i="8"/>
  <c r="E1962" i="8"/>
  <c r="D1963" i="8"/>
  <c r="E1963" i="8"/>
  <c r="D1964" i="8"/>
  <c r="I1964" i="8" s="1"/>
  <c r="E1964" i="8"/>
  <c r="D1965" i="8"/>
  <c r="G1965" i="8" s="1"/>
  <c r="E1965" i="8"/>
  <c r="D1966" i="8"/>
  <c r="E1966" i="8"/>
  <c r="D1967" i="8"/>
  <c r="E1967" i="8"/>
  <c r="L1967" i="8" s="1"/>
  <c r="D1968" i="8"/>
  <c r="I1968" i="8" s="1"/>
  <c r="E1968" i="8"/>
  <c r="D1969" i="8"/>
  <c r="E1969" i="8"/>
  <c r="D1970" i="8"/>
  <c r="E1970" i="8"/>
  <c r="D1971" i="8"/>
  <c r="E1971" i="8"/>
  <c r="L1971" i="8" s="1"/>
  <c r="D1972" i="8"/>
  <c r="I1972" i="8" s="1"/>
  <c r="E1972" i="8"/>
  <c r="D1973" i="8"/>
  <c r="G1973" i="8" s="1"/>
  <c r="E1973" i="8"/>
  <c r="D1974" i="8"/>
  <c r="E1974" i="8"/>
  <c r="N1974" i="8" s="1"/>
  <c r="D1975" i="8"/>
  <c r="E1975" i="8"/>
  <c r="D1976" i="8"/>
  <c r="I1976" i="8" s="1"/>
  <c r="E1976" i="8"/>
  <c r="D1977" i="8"/>
  <c r="Q1977" i="8" s="1"/>
  <c r="E1977" i="8"/>
  <c r="D1978" i="8"/>
  <c r="E1978" i="8"/>
  <c r="D1979" i="8"/>
  <c r="E1979" i="8"/>
  <c r="L1979" i="8" s="1"/>
  <c r="D1980" i="8"/>
  <c r="I1980" i="8" s="1"/>
  <c r="E1980" i="8"/>
  <c r="D1981" i="8"/>
  <c r="G1981" i="8" s="1"/>
  <c r="E1981" i="8"/>
  <c r="D1982" i="8"/>
  <c r="E1982" i="8"/>
  <c r="D1983" i="8"/>
  <c r="E1983" i="8"/>
  <c r="D1984" i="8"/>
  <c r="I1984" i="8" s="1"/>
  <c r="E1984" i="8"/>
  <c r="D1985" i="8"/>
  <c r="G1985" i="8" s="1"/>
  <c r="E1985" i="8"/>
  <c r="D1986" i="8"/>
  <c r="E1986" i="8"/>
  <c r="N1986" i="8" s="1"/>
  <c r="D1987" i="8"/>
  <c r="E1987" i="8"/>
  <c r="D1988" i="8"/>
  <c r="E1988" i="8"/>
  <c r="D1989" i="8"/>
  <c r="E1989" i="8"/>
  <c r="D1990" i="8"/>
  <c r="E1990" i="8"/>
  <c r="D1991" i="8"/>
  <c r="E1991" i="8"/>
  <c r="D1992" i="8"/>
  <c r="I1992" i="8" s="1"/>
  <c r="E1992" i="8"/>
  <c r="D1993" i="8"/>
  <c r="G1993" i="8" s="1"/>
  <c r="E1993" i="8"/>
  <c r="D1994" i="8"/>
  <c r="E1994" i="8"/>
  <c r="D1995" i="8"/>
  <c r="E1995" i="8"/>
  <c r="D8" i="8"/>
  <c r="E8" i="8"/>
  <c r="D9" i="8"/>
  <c r="E9" i="8"/>
  <c r="D10" i="8"/>
  <c r="E10" i="8"/>
  <c r="D11" i="8"/>
  <c r="E11" i="8"/>
  <c r="D12" i="8"/>
  <c r="E12" i="8"/>
  <c r="D13" i="8"/>
  <c r="E13" i="8"/>
  <c r="D14" i="8"/>
  <c r="E14" i="8"/>
  <c r="D15" i="8"/>
  <c r="E15" i="8"/>
  <c r="D16" i="8"/>
  <c r="E16" i="8"/>
  <c r="D17" i="8"/>
  <c r="E17" i="8"/>
  <c r="D18" i="8"/>
  <c r="E18" i="8"/>
  <c r="D19" i="8"/>
  <c r="E19" i="8"/>
  <c r="D20" i="8"/>
  <c r="E20" i="8"/>
  <c r="D21" i="8"/>
  <c r="E21" i="8"/>
  <c r="D22" i="8"/>
  <c r="E22" i="8"/>
  <c r="D23" i="8"/>
  <c r="E23" i="8"/>
  <c r="D24" i="8"/>
  <c r="E24" i="8"/>
  <c r="D25" i="8"/>
  <c r="E25" i="8"/>
  <c r="D26" i="8"/>
  <c r="E26" i="8"/>
  <c r="D27" i="8"/>
  <c r="E27" i="8"/>
  <c r="D28" i="8"/>
  <c r="E28" i="8"/>
  <c r="D29" i="8"/>
  <c r="E29" i="8"/>
  <c r="D30" i="8"/>
  <c r="E30" i="8"/>
  <c r="D31" i="8"/>
  <c r="E31" i="8"/>
  <c r="D32" i="8"/>
  <c r="E32" i="8"/>
  <c r="D33" i="8"/>
  <c r="E33" i="8"/>
  <c r="D34" i="8"/>
  <c r="E34" i="8"/>
  <c r="D35" i="8"/>
  <c r="E35" i="8"/>
  <c r="D36" i="8"/>
  <c r="E36" i="8"/>
  <c r="D37" i="8"/>
  <c r="E37" i="8"/>
  <c r="D38" i="8"/>
  <c r="E38" i="8"/>
  <c r="D39" i="8"/>
  <c r="E39" i="8"/>
  <c r="D40" i="8"/>
  <c r="E40" i="8"/>
  <c r="D41" i="8"/>
  <c r="E41" i="8"/>
  <c r="D42" i="8"/>
  <c r="E42" i="8"/>
  <c r="D43" i="8"/>
  <c r="E43" i="8"/>
  <c r="D44" i="8"/>
  <c r="E44" i="8"/>
  <c r="D45" i="8"/>
  <c r="E45" i="8"/>
  <c r="D46" i="8"/>
  <c r="E46" i="8"/>
  <c r="D47" i="8"/>
  <c r="E47" i="8"/>
  <c r="D48" i="8"/>
  <c r="E48" i="8"/>
  <c r="D49" i="8"/>
  <c r="E49" i="8"/>
  <c r="D50" i="8"/>
  <c r="E50" i="8"/>
  <c r="D51" i="8"/>
  <c r="E51" i="8"/>
  <c r="D52" i="8"/>
  <c r="E52" i="8"/>
  <c r="D53" i="8"/>
  <c r="E53" i="8"/>
  <c r="D54" i="8"/>
  <c r="E54" i="8"/>
  <c r="D55" i="8"/>
  <c r="E55" i="8"/>
  <c r="D56" i="8"/>
  <c r="E56" i="8"/>
  <c r="D57" i="8"/>
  <c r="E57" i="8"/>
  <c r="D58" i="8"/>
  <c r="E58" i="8"/>
  <c r="D59" i="8"/>
  <c r="E59" i="8"/>
  <c r="D60" i="8"/>
  <c r="E60" i="8"/>
  <c r="D61" i="8"/>
  <c r="E61" i="8"/>
  <c r="D62" i="8"/>
  <c r="E62" i="8"/>
  <c r="D63" i="8"/>
  <c r="E63" i="8"/>
  <c r="D64" i="8"/>
  <c r="E64" i="8"/>
  <c r="D65" i="8"/>
  <c r="E65" i="8"/>
  <c r="D66" i="8"/>
  <c r="E66" i="8"/>
  <c r="D67" i="8"/>
  <c r="E67" i="8"/>
  <c r="D68" i="8"/>
  <c r="E68" i="8"/>
  <c r="D69" i="8"/>
  <c r="E69" i="8"/>
  <c r="D70" i="8"/>
  <c r="E70" i="8"/>
  <c r="D71" i="8"/>
  <c r="E71" i="8"/>
  <c r="D72" i="8"/>
  <c r="E72" i="8"/>
  <c r="D73" i="8"/>
  <c r="E73" i="8"/>
  <c r="D74" i="8"/>
  <c r="E74" i="8"/>
  <c r="D75" i="8"/>
  <c r="E75" i="8"/>
  <c r="D76" i="8"/>
  <c r="E76" i="8"/>
  <c r="D77" i="8"/>
  <c r="E77" i="8"/>
  <c r="D78" i="8"/>
  <c r="E78" i="8"/>
  <c r="D79" i="8"/>
  <c r="E79" i="8"/>
  <c r="D80" i="8"/>
  <c r="E80" i="8"/>
  <c r="D81" i="8"/>
  <c r="E81" i="8"/>
  <c r="D82" i="8"/>
  <c r="E82" i="8"/>
  <c r="D83" i="8"/>
  <c r="E83" i="8"/>
  <c r="D84" i="8"/>
  <c r="E84" i="8"/>
  <c r="D85" i="8"/>
  <c r="E85" i="8"/>
  <c r="D86" i="8"/>
  <c r="E86" i="8"/>
  <c r="D87" i="8"/>
  <c r="E87" i="8"/>
  <c r="D88" i="8"/>
  <c r="E88" i="8"/>
  <c r="D89" i="8"/>
  <c r="E89" i="8"/>
  <c r="D90" i="8"/>
  <c r="E90" i="8"/>
  <c r="D91" i="8"/>
  <c r="E91" i="8"/>
  <c r="D92" i="8"/>
  <c r="E92" i="8"/>
  <c r="D93" i="8"/>
  <c r="E93" i="8"/>
  <c r="D94" i="8"/>
  <c r="E94" i="8"/>
  <c r="D95" i="8"/>
  <c r="E95" i="8"/>
  <c r="D96" i="8"/>
  <c r="E96" i="8"/>
  <c r="D97" i="8"/>
  <c r="E97" i="8"/>
  <c r="D98" i="8"/>
  <c r="E98" i="8"/>
  <c r="D99" i="8"/>
  <c r="E99" i="8"/>
  <c r="D100" i="8"/>
  <c r="E100" i="8"/>
  <c r="D101" i="8"/>
  <c r="E101" i="8"/>
  <c r="D102" i="8"/>
  <c r="E102" i="8"/>
  <c r="D103" i="8"/>
  <c r="E103" i="8"/>
  <c r="D104" i="8"/>
  <c r="E104" i="8"/>
  <c r="D105" i="8"/>
  <c r="E105" i="8"/>
  <c r="D106" i="8"/>
  <c r="E106" i="8"/>
  <c r="D107" i="8"/>
  <c r="E107" i="8"/>
  <c r="D108" i="8"/>
  <c r="E108" i="8"/>
  <c r="D109" i="8"/>
  <c r="E109" i="8"/>
  <c r="D110" i="8"/>
  <c r="E110" i="8"/>
  <c r="D111" i="8"/>
  <c r="E111" i="8"/>
  <c r="D112" i="8"/>
  <c r="E112" i="8"/>
  <c r="D113" i="8"/>
  <c r="E113" i="8"/>
  <c r="D114" i="8"/>
  <c r="E114" i="8"/>
  <c r="D115" i="8"/>
  <c r="E115" i="8"/>
  <c r="D116" i="8"/>
  <c r="E116" i="8"/>
  <c r="D117" i="8"/>
  <c r="E117" i="8"/>
  <c r="D118" i="8"/>
  <c r="E118" i="8"/>
  <c r="D119" i="8"/>
  <c r="E119" i="8"/>
  <c r="D120" i="8"/>
  <c r="E120" i="8"/>
  <c r="D121" i="8"/>
  <c r="E121" i="8"/>
  <c r="D122" i="8"/>
  <c r="E122" i="8"/>
  <c r="D123" i="8"/>
  <c r="E123" i="8"/>
  <c r="D124" i="8"/>
  <c r="E124" i="8"/>
  <c r="D125" i="8"/>
  <c r="E125" i="8"/>
  <c r="D126" i="8"/>
  <c r="E126" i="8"/>
  <c r="D127" i="8"/>
  <c r="E127" i="8"/>
  <c r="D128" i="8"/>
  <c r="E128" i="8"/>
  <c r="D129" i="8"/>
  <c r="E129" i="8"/>
  <c r="D130" i="8"/>
  <c r="E130" i="8"/>
  <c r="D131" i="8"/>
  <c r="E131" i="8"/>
  <c r="D132" i="8"/>
  <c r="E132" i="8"/>
  <c r="D133" i="8"/>
  <c r="E133" i="8"/>
  <c r="D134" i="8"/>
  <c r="E134" i="8"/>
  <c r="D135" i="8"/>
  <c r="E135" i="8"/>
  <c r="D136" i="8"/>
  <c r="E136" i="8"/>
  <c r="D137" i="8"/>
  <c r="E137" i="8"/>
  <c r="D138" i="8"/>
  <c r="E138" i="8"/>
  <c r="D139" i="8"/>
  <c r="E139" i="8"/>
  <c r="D140" i="8"/>
  <c r="E140" i="8"/>
  <c r="D141" i="8"/>
  <c r="E141" i="8"/>
  <c r="D142" i="8"/>
  <c r="E142" i="8"/>
  <c r="D143" i="8"/>
  <c r="E143" i="8"/>
  <c r="D144" i="8"/>
  <c r="E144" i="8"/>
  <c r="D145" i="8"/>
  <c r="E145" i="8"/>
  <c r="D146" i="8"/>
  <c r="E146" i="8"/>
  <c r="D147" i="8"/>
  <c r="E147" i="8"/>
  <c r="D148" i="8"/>
  <c r="E148" i="8"/>
  <c r="D149" i="8"/>
  <c r="E149" i="8"/>
  <c r="D150" i="8"/>
  <c r="E150" i="8"/>
  <c r="D151" i="8"/>
  <c r="E151" i="8"/>
  <c r="D152" i="8"/>
  <c r="E152" i="8"/>
  <c r="D153" i="8"/>
  <c r="E153" i="8"/>
  <c r="D154" i="8"/>
  <c r="E154" i="8"/>
  <c r="D155" i="8"/>
  <c r="E155" i="8"/>
  <c r="D156" i="8"/>
  <c r="E156" i="8"/>
  <c r="D157" i="8"/>
  <c r="E157" i="8"/>
  <c r="D158" i="8"/>
  <c r="J158" i="8" s="1"/>
  <c r="E158" i="8"/>
  <c r="D159" i="8"/>
  <c r="E159" i="8"/>
  <c r="D160" i="8"/>
  <c r="E160" i="8"/>
  <c r="D161" i="8"/>
  <c r="E161" i="8"/>
  <c r="D162" i="8"/>
  <c r="E162" i="8"/>
  <c r="D163" i="8"/>
  <c r="E163" i="8"/>
  <c r="D164" i="8"/>
  <c r="E164" i="8"/>
  <c r="D165" i="8"/>
  <c r="E165" i="8"/>
  <c r="D166" i="8"/>
  <c r="Q166" i="8" s="1"/>
  <c r="E166" i="8"/>
  <c r="D167" i="8"/>
  <c r="E167" i="8"/>
  <c r="D168" i="8"/>
  <c r="E168" i="8"/>
  <c r="D169" i="8"/>
  <c r="E169" i="8"/>
  <c r="D170" i="8"/>
  <c r="E170" i="8"/>
  <c r="D171" i="8"/>
  <c r="E171" i="8"/>
  <c r="D172" i="8"/>
  <c r="E172" i="8"/>
  <c r="D173" i="8"/>
  <c r="E173" i="8"/>
  <c r="D174" i="8"/>
  <c r="E174" i="8"/>
  <c r="D175" i="8"/>
  <c r="E175" i="8"/>
  <c r="D176" i="8"/>
  <c r="E176" i="8"/>
  <c r="D177" i="8"/>
  <c r="E177" i="8"/>
  <c r="D178" i="8"/>
  <c r="E178" i="8"/>
  <c r="D179" i="8"/>
  <c r="E179" i="8"/>
  <c r="D180" i="8"/>
  <c r="E180" i="8"/>
  <c r="D181" i="8"/>
  <c r="E181" i="8"/>
  <c r="D182" i="8"/>
  <c r="E182" i="8"/>
  <c r="D183" i="8"/>
  <c r="E183" i="8"/>
  <c r="D184" i="8"/>
  <c r="E184" i="8"/>
  <c r="D185" i="8"/>
  <c r="E185" i="8"/>
  <c r="D186" i="8"/>
  <c r="E186" i="8"/>
  <c r="D187" i="8"/>
  <c r="E187" i="8"/>
  <c r="D188" i="8"/>
  <c r="E188" i="8"/>
  <c r="D189" i="8"/>
  <c r="E189" i="8"/>
  <c r="D190" i="8"/>
  <c r="E190" i="8"/>
  <c r="D191" i="8"/>
  <c r="E191" i="8"/>
  <c r="D192" i="8"/>
  <c r="E192" i="8"/>
  <c r="D193" i="8"/>
  <c r="E193" i="8"/>
  <c r="D194" i="8"/>
  <c r="E194" i="8"/>
  <c r="D195" i="8"/>
  <c r="E195" i="8"/>
  <c r="D196" i="8"/>
  <c r="E196" i="8"/>
  <c r="D197" i="8"/>
  <c r="E197" i="8"/>
  <c r="D198" i="8"/>
  <c r="E198" i="8"/>
  <c r="D199" i="8"/>
  <c r="E199" i="8"/>
  <c r="D200" i="8"/>
  <c r="E200" i="8"/>
  <c r="D201" i="8"/>
  <c r="E201" i="8"/>
  <c r="D202" i="8"/>
  <c r="E202" i="8"/>
  <c r="D203" i="8"/>
  <c r="E203" i="8"/>
  <c r="D204" i="8"/>
  <c r="E204" i="8"/>
  <c r="D205" i="8"/>
  <c r="E205" i="8"/>
  <c r="D206" i="8"/>
  <c r="E206" i="8"/>
  <c r="D207" i="8"/>
  <c r="E207" i="8"/>
  <c r="D208" i="8"/>
  <c r="E208" i="8"/>
  <c r="D209" i="8"/>
  <c r="E209" i="8"/>
  <c r="D210" i="8"/>
  <c r="E210" i="8"/>
  <c r="D211" i="8"/>
  <c r="E211" i="8"/>
  <c r="D212" i="8"/>
  <c r="E212" i="8"/>
  <c r="D213" i="8"/>
  <c r="E213" i="8"/>
  <c r="D214" i="8"/>
  <c r="E214" i="8"/>
  <c r="D215" i="8"/>
  <c r="E215" i="8"/>
  <c r="D216" i="8"/>
  <c r="E216" i="8"/>
  <c r="D217" i="8"/>
  <c r="E217" i="8"/>
  <c r="D218" i="8"/>
  <c r="E218" i="8"/>
  <c r="D219" i="8"/>
  <c r="E219" i="8"/>
  <c r="D220" i="8"/>
  <c r="E220" i="8"/>
  <c r="D221" i="8"/>
  <c r="E221" i="8"/>
  <c r="D222" i="8"/>
  <c r="E222" i="8"/>
  <c r="D223" i="8"/>
  <c r="E223" i="8"/>
  <c r="D224" i="8"/>
  <c r="E224" i="8"/>
  <c r="D225" i="8"/>
  <c r="E225" i="8"/>
  <c r="D226" i="8"/>
  <c r="E226" i="8"/>
  <c r="D227" i="8"/>
  <c r="E227" i="8"/>
  <c r="D228" i="8"/>
  <c r="E228" i="8"/>
  <c r="D229" i="8"/>
  <c r="E229" i="8"/>
  <c r="D230" i="8"/>
  <c r="E230" i="8"/>
  <c r="D231" i="8"/>
  <c r="E231" i="8"/>
  <c r="D232" i="8"/>
  <c r="E232" i="8"/>
  <c r="D233" i="8"/>
  <c r="E233" i="8"/>
  <c r="D234" i="8"/>
  <c r="E234" i="8"/>
  <c r="D235" i="8"/>
  <c r="E235" i="8"/>
  <c r="D236" i="8"/>
  <c r="E236" i="8"/>
  <c r="D237" i="8"/>
  <c r="E237" i="8"/>
  <c r="D238" i="8"/>
  <c r="E238" i="8"/>
  <c r="D239" i="8"/>
  <c r="E239" i="8"/>
  <c r="D240" i="8"/>
  <c r="E240" i="8"/>
  <c r="D241" i="8"/>
  <c r="E241" i="8"/>
  <c r="D242" i="8"/>
  <c r="E242" i="8"/>
  <c r="D243" i="8"/>
  <c r="E243" i="8"/>
  <c r="E244" i="8"/>
  <c r="D244" i="8"/>
  <c r="B9" i="13"/>
  <c r="E9" i="13" s="1"/>
  <c r="B10" i="13"/>
  <c r="C10" i="13" s="1"/>
  <c r="B11" i="13"/>
  <c r="K11" i="13" s="1"/>
  <c r="B12" i="13"/>
  <c r="J12" i="13" s="1"/>
  <c r="B13" i="13"/>
  <c r="C13" i="13" s="1"/>
  <c r="D13" i="13" s="1"/>
  <c r="M13" i="13" s="1"/>
  <c r="B14" i="13"/>
  <c r="E14" i="13" s="1"/>
  <c r="B15" i="13"/>
  <c r="G15" i="13" s="1"/>
  <c r="B16" i="13"/>
  <c r="K16" i="13" s="1"/>
  <c r="B17" i="13"/>
  <c r="E17" i="13" s="1"/>
  <c r="B18" i="13"/>
  <c r="C18" i="13" s="1"/>
  <c r="B19" i="13"/>
  <c r="E19" i="13" s="1"/>
  <c r="B20" i="13"/>
  <c r="B21" i="13"/>
  <c r="C21" i="13" s="1"/>
  <c r="D21" i="13" s="1"/>
  <c r="B22" i="13"/>
  <c r="B23" i="13"/>
  <c r="B24" i="13"/>
  <c r="E24" i="13" s="1"/>
  <c r="B25" i="13"/>
  <c r="E25" i="13" s="1"/>
  <c r="B26" i="13"/>
  <c r="B27" i="13"/>
  <c r="G27" i="13" s="1"/>
  <c r="E27" i="13"/>
  <c r="B28" i="13"/>
  <c r="B29" i="13"/>
  <c r="C29" i="13" s="1"/>
  <c r="D29" i="13" s="1"/>
  <c r="B30" i="13"/>
  <c r="C30" i="13" s="1"/>
  <c r="B31" i="13"/>
  <c r="G31" i="13" s="1"/>
  <c r="B32" i="13"/>
  <c r="B33" i="13"/>
  <c r="C33" i="13" s="1"/>
  <c r="D33" i="13" s="1"/>
  <c r="B34" i="13"/>
  <c r="B35" i="13"/>
  <c r="E35" i="13" s="1"/>
  <c r="B36" i="13"/>
  <c r="C36" i="13" s="1"/>
  <c r="B37" i="13"/>
  <c r="B38" i="13"/>
  <c r="E38" i="13" s="1"/>
  <c r="B39" i="13"/>
  <c r="B40" i="13"/>
  <c r="E40" i="13" s="1"/>
  <c r="C40" i="13"/>
  <c r="D40" i="13" s="1"/>
  <c r="J40" i="13"/>
  <c r="B41" i="13"/>
  <c r="C41" i="13" s="1"/>
  <c r="D41" i="13" s="1"/>
  <c r="L41" i="13" s="1"/>
  <c r="B42" i="13"/>
  <c r="E42" i="13" s="1"/>
  <c r="B43" i="13"/>
  <c r="C43" i="13" s="1"/>
  <c r="B44" i="13"/>
  <c r="C44" i="13" s="1"/>
  <c r="B45" i="13"/>
  <c r="C45" i="13" s="1"/>
  <c r="D45" i="13" s="1"/>
  <c r="B46" i="13"/>
  <c r="B47" i="13"/>
  <c r="C47" i="13" s="1"/>
  <c r="B48" i="13"/>
  <c r="G48" i="13" s="1"/>
  <c r="B49" i="13"/>
  <c r="G49" i="13" s="1"/>
  <c r="B50" i="13"/>
  <c r="J50" i="13" s="1"/>
  <c r="B51" i="13"/>
  <c r="G51" i="13" s="1"/>
  <c r="B52" i="13"/>
  <c r="K52" i="13" s="1"/>
  <c r="B53" i="13"/>
  <c r="B54" i="13"/>
  <c r="K54" i="13" s="1"/>
  <c r="B55" i="13"/>
  <c r="E55" i="13" s="1"/>
  <c r="B56" i="13"/>
  <c r="J56" i="13" s="1"/>
  <c r="B57" i="13"/>
  <c r="J57" i="13" s="1"/>
  <c r="B58" i="13"/>
  <c r="G58" i="13" s="1"/>
  <c r="B59" i="13"/>
  <c r="B60" i="13"/>
  <c r="G60" i="13" s="1"/>
  <c r="B61" i="13"/>
  <c r="J61" i="13" s="1"/>
  <c r="B62" i="13"/>
  <c r="G62" i="13" s="1"/>
  <c r="B63" i="13"/>
  <c r="K63" i="13" s="1"/>
  <c r="B64" i="13"/>
  <c r="B65" i="13"/>
  <c r="E65" i="13" s="1"/>
  <c r="B66" i="13"/>
  <c r="C66" i="13" s="1"/>
  <c r="D66" i="13" s="1"/>
  <c r="B67" i="13"/>
  <c r="E67" i="13" s="1"/>
  <c r="B68" i="13"/>
  <c r="E68" i="13" s="1"/>
  <c r="G68" i="13"/>
  <c r="B69" i="13"/>
  <c r="J69" i="13" s="1"/>
  <c r="B70" i="13"/>
  <c r="C70" i="13" s="1"/>
  <c r="B71" i="13"/>
  <c r="E71" i="13" s="1"/>
  <c r="B72" i="13"/>
  <c r="B73" i="13"/>
  <c r="G73" i="13" s="1"/>
  <c r="B74" i="13"/>
  <c r="J74" i="13" s="1"/>
  <c r="B75" i="13"/>
  <c r="G75" i="13" s="1"/>
  <c r="B76" i="13"/>
  <c r="B77" i="13"/>
  <c r="C77" i="13" s="1"/>
  <c r="D77" i="13" s="1"/>
  <c r="L77" i="13" s="1"/>
  <c r="B78" i="13"/>
  <c r="E78" i="13" s="1"/>
  <c r="B79" i="13"/>
  <c r="B80" i="13"/>
  <c r="B81" i="13"/>
  <c r="G81" i="13" s="1"/>
  <c r="B82" i="13"/>
  <c r="G82" i="13" s="1"/>
  <c r="B83" i="13"/>
  <c r="G83" i="13" s="1"/>
  <c r="B84" i="13"/>
  <c r="K84" i="13" s="1"/>
  <c r="B85" i="13"/>
  <c r="K85" i="13" s="1"/>
  <c r="C85" i="13"/>
  <c r="D85" i="13" s="1"/>
  <c r="B86" i="13"/>
  <c r="K86" i="13" s="1"/>
  <c r="B87" i="13"/>
  <c r="B88" i="13"/>
  <c r="C88" i="13" s="1"/>
  <c r="B89" i="13"/>
  <c r="B90" i="13"/>
  <c r="C90" i="13" s="1"/>
  <c r="B91" i="13"/>
  <c r="B92" i="13"/>
  <c r="C92" i="13" s="1"/>
  <c r="B93" i="13"/>
  <c r="J93" i="13" s="1"/>
  <c r="B94" i="13"/>
  <c r="C94" i="13" s="1"/>
  <c r="B95" i="13"/>
  <c r="E95" i="13" s="1"/>
  <c r="B96" i="13"/>
  <c r="B97" i="13"/>
  <c r="E97" i="13" s="1"/>
  <c r="B98" i="13"/>
  <c r="C98" i="13" s="1"/>
  <c r="D98" i="13" s="1"/>
  <c r="B99" i="13"/>
  <c r="G99" i="13" s="1"/>
  <c r="B100" i="13"/>
  <c r="G100" i="13" s="1"/>
  <c r="B101" i="13"/>
  <c r="C101" i="13" s="1"/>
  <c r="B102" i="13"/>
  <c r="J102" i="13" s="1"/>
  <c r="B103" i="13"/>
  <c r="E103" i="13" s="1"/>
  <c r="B104" i="13"/>
  <c r="B105" i="13"/>
  <c r="G105" i="13" s="1"/>
  <c r="B106" i="13"/>
  <c r="C106" i="13" s="1"/>
  <c r="D106" i="13" s="1"/>
  <c r="B107" i="13"/>
  <c r="K107" i="13" s="1"/>
  <c r="B108" i="13"/>
  <c r="G108" i="13" s="1"/>
  <c r="B109" i="13"/>
  <c r="C109" i="13" s="1"/>
  <c r="G109" i="13"/>
  <c r="B110" i="13"/>
  <c r="C110" i="13" s="1"/>
  <c r="E110" i="13"/>
  <c r="B111" i="13"/>
  <c r="J111" i="13" s="1"/>
  <c r="B112" i="13"/>
  <c r="G112" i="13"/>
  <c r="B113" i="13"/>
  <c r="C113" i="13" s="1"/>
  <c r="B114" i="13"/>
  <c r="J114" i="13" s="1"/>
  <c r="B115" i="13"/>
  <c r="E115" i="13" s="1"/>
  <c r="C115" i="13"/>
  <c r="D115" i="13" s="1"/>
  <c r="I115" i="13" s="1"/>
  <c r="B116" i="13"/>
  <c r="G116" i="13" s="1"/>
  <c r="C116" i="13"/>
  <c r="D116" i="13" s="1"/>
  <c r="B117" i="13"/>
  <c r="C117" i="13" s="1"/>
  <c r="B118" i="13"/>
  <c r="C118" i="13" s="1"/>
  <c r="B119" i="13"/>
  <c r="C119" i="13" s="1"/>
  <c r="D119" i="13" s="1"/>
  <c r="B120" i="13"/>
  <c r="E120" i="13" s="1"/>
  <c r="B121" i="13"/>
  <c r="B122" i="13"/>
  <c r="B123" i="13"/>
  <c r="B124" i="13"/>
  <c r="K124" i="13" s="1"/>
  <c r="B125" i="13"/>
  <c r="C125" i="13" s="1"/>
  <c r="B126" i="13"/>
  <c r="G126" i="13" s="1"/>
  <c r="J126" i="13"/>
  <c r="B127" i="13"/>
  <c r="C127" i="13" s="1"/>
  <c r="B128" i="13"/>
  <c r="B129" i="13"/>
  <c r="C129" i="13" s="1"/>
  <c r="B130" i="13"/>
  <c r="K130" i="13" s="1"/>
  <c r="B131" i="13"/>
  <c r="B132" i="13"/>
  <c r="B133" i="13"/>
  <c r="E133" i="13" s="1"/>
  <c r="B134" i="13"/>
  <c r="G134" i="13" s="1"/>
  <c r="B135" i="13"/>
  <c r="G135" i="13" s="1"/>
  <c r="J135" i="13"/>
  <c r="B136" i="13"/>
  <c r="C136" i="13" s="1"/>
  <c r="B137" i="13"/>
  <c r="J137" i="13" s="1"/>
  <c r="B138" i="13"/>
  <c r="C138" i="13" s="1"/>
  <c r="B139" i="13"/>
  <c r="G139" i="13" s="1"/>
  <c r="B140" i="13"/>
  <c r="B141" i="13"/>
  <c r="C141" i="13" s="1"/>
  <c r="B142" i="13"/>
  <c r="J142" i="13" s="1"/>
  <c r="B143" i="13"/>
  <c r="B144" i="13"/>
  <c r="B145" i="13"/>
  <c r="B146" i="13"/>
  <c r="B147" i="13"/>
  <c r="B148" i="13"/>
  <c r="C148" i="13" s="1"/>
  <c r="B149" i="13"/>
  <c r="C149" i="13" s="1"/>
  <c r="D149" i="13" s="1"/>
  <c r="L149" i="13" s="1"/>
  <c r="B150" i="13"/>
  <c r="E150" i="13" s="1"/>
  <c r="B151" i="13"/>
  <c r="C151" i="13" s="1"/>
  <c r="D151" i="13" s="1"/>
  <c r="B152" i="13"/>
  <c r="C152" i="13" s="1"/>
  <c r="B153" i="13"/>
  <c r="K153" i="13" s="1"/>
  <c r="B154" i="13"/>
  <c r="C154" i="13" s="1"/>
  <c r="D154" i="13" s="1"/>
  <c r="L154" i="13" s="1"/>
  <c r="B155" i="13"/>
  <c r="B156" i="13"/>
  <c r="C156" i="13" s="1"/>
  <c r="B157" i="13"/>
  <c r="J157" i="13" s="1"/>
  <c r="B158" i="13"/>
  <c r="E158" i="13" s="1"/>
  <c r="B159" i="13"/>
  <c r="B160" i="13"/>
  <c r="C160" i="13" s="1"/>
  <c r="D160" i="13" s="1"/>
  <c r="L160" i="13" s="1"/>
  <c r="B161" i="13"/>
  <c r="C161" i="13" s="1"/>
  <c r="D161" i="13" s="1"/>
  <c r="L161" i="13" s="1"/>
  <c r="B162" i="13"/>
  <c r="K162" i="13" s="1"/>
  <c r="B163" i="13"/>
  <c r="B164" i="13"/>
  <c r="G164" i="13" s="1"/>
  <c r="B165" i="13"/>
  <c r="C165" i="13" s="1"/>
  <c r="B166" i="13"/>
  <c r="E166" i="13" s="1"/>
  <c r="B167" i="13"/>
  <c r="C167" i="13" s="1"/>
  <c r="D167" i="13" s="1"/>
  <c r="B168" i="13"/>
  <c r="K168" i="13" s="1"/>
  <c r="B169" i="13"/>
  <c r="C169" i="13" s="1"/>
  <c r="D169" i="13" s="1"/>
  <c r="B170" i="13"/>
  <c r="B171" i="13"/>
  <c r="B172" i="13"/>
  <c r="K172" i="13" s="1"/>
  <c r="B173" i="13"/>
  <c r="E173" i="13" s="1"/>
  <c r="B174" i="13"/>
  <c r="B175" i="13"/>
  <c r="G175" i="13" s="1"/>
  <c r="B176" i="13"/>
  <c r="B177" i="13"/>
  <c r="G177" i="13" s="1"/>
  <c r="B178" i="13"/>
  <c r="B179" i="13"/>
  <c r="B180" i="13"/>
  <c r="B181" i="13"/>
  <c r="B182" i="13"/>
  <c r="G182" i="13" s="1"/>
  <c r="B183" i="13"/>
  <c r="G183" i="13" s="1"/>
  <c r="B184" i="13"/>
  <c r="K184" i="13" s="1"/>
  <c r="B185" i="13"/>
  <c r="J185" i="13" s="1"/>
  <c r="B186" i="13"/>
  <c r="J186" i="13" s="1"/>
  <c r="B187" i="13"/>
  <c r="B188" i="13"/>
  <c r="G188" i="13" s="1"/>
  <c r="B189" i="13"/>
  <c r="B190" i="13"/>
  <c r="G190" i="13" s="1"/>
  <c r="B191" i="13"/>
  <c r="E191" i="13" s="1"/>
  <c r="B192" i="13"/>
  <c r="C192" i="13" s="1"/>
  <c r="B193" i="13"/>
  <c r="G193" i="13" s="1"/>
  <c r="B194" i="13"/>
  <c r="J194" i="13" s="1"/>
  <c r="B195" i="13"/>
  <c r="B196" i="13"/>
  <c r="B197" i="13"/>
  <c r="K197" i="13" s="1"/>
  <c r="B198" i="13"/>
  <c r="B199" i="13"/>
  <c r="B200" i="13"/>
  <c r="B201" i="13"/>
  <c r="J201" i="13" s="1"/>
  <c r="B202" i="13"/>
  <c r="G202" i="13"/>
  <c r="B203" i="13"/>
  <c r="B204" i="13"/>
  <c r="C204" i="13" s="1"/>
  <c r="D204" i="13" s="1"/>
  <c r="L204" i="13" s="1"/>
  <c r="B205" i="13"/>
  <c r="C205" i="13" s="1"/>
  <c r="D205" i="13" s="1"/>
  <c r="L205" i="13" s="1"/>
  <c r="B206" i="13"/>
  <c r="K206" i="13" s="1"/>
  <c r="B207" i="13"/>
  <c r="J207" i="13" s="1"/>
  <c r="B208" i="13"/>
  <c r="B209" i="13"/>
  <c r="J209" i="13" s="1"/>
  <c r="B210" i="13"/>
  <c r="K210" i="13" s="1"/>
  <c r="B211" i="13"/>
  <c r="G211" i="13" s="1"/>
  <c r="B212" i="13"/>
  <c r="G212" i="13" s="1"/>
  <c r="B213" i="13"/>
  <c r="C213" i="13" s="1"/>
  <c r="D213" i="13" s="1"/>
  <c r="B214" i="13"/>
  <c r="K214" i="13" s="1"/>
  <c r="B215" i="13"/>
  <c r="J215" i="13" s="1"/>
  <c r="B216" i="13"/>
  <c r="B217" i="13"/>
  <c r="E217" i="13" s="1"/>
  <c r="B218" i="13"/>
  <c r="K218" i="13" s="1"/>
  <c r="B219" i="13"/>
  <c r="B220" i="13"/>
  <c r="K220" i="13" s="1"/>
  <c r="B221" i="13"/>
  <c r="J221" i="13" s="1"/>
  <c r="B222" i="13"/>
  <c r="B223" i="13"/>
  <c r="B224" i="13"/>
  <c r="C224" i="13" s="1"/>
  <c r="B225" i="13"/>
  <c r="C225" i="13" s="1"/>
  <c r="D225" i="13" s="1"/>
  <c r="B226" i="13"/>
  <c r="E226" i="13" s="1"/>
  <c r="B227" i="13"/>
  <c r="B228" i="13"/>
  <c r="C228" i="13" s="1"/>
  <c r="D228" i="13" s="1"/>
  <c r="B229" i="13"/>
  <c r="B230" i="13"/>
  <c r="G230" i="13" s="1"/>
  <c r="B231" i="13"/>
  <c r="C231" i="13" s="1"/>
  <c r="B232" i="13"/>
  <c r="B233" i="13"/>
  <c r="K233" i="13" s="1"/>
  <c r="B234" i="13"/>
  <c r="C234" i="13" s="1"/>
  <c r="B235" i="13"/>
  <c r="G235" i="13" s="1"/>
  <c r="B236" i="13"/>
  <c r="B237" i="13"/>
  <c r="C237" i="13" s="1"/>
  <c r="B238" i="13"/>
  <c r="B239" i="13"/>
  <c r="E239" i="13" s="1"/>
  <c r="B240" i="13"/>
  <c r="G240" i="13" s="1"/>
  <c r="K240" i="13"/>
  <c r="B241" i="13"/>
  <c r="G241" i="13" s="1"/>
  <c r="B242" i="13"/>
  <c r="B243" i="13"/>
  <c r="G243" i="13" s="1"/>
  <c r="B244" i="13"/>
  <c r="B245" i="13"/>
  <c r="J245" i="13" s="1"/>
  <c r="B246" i="13"/>
  <c r="B247" i="13"/>
  <c r="C247" i="13" s="1"/>
  <c r="B248" i="13"/>
  <c r="G248" i="13" s="1"/>
  <c r="B249" i="13"/>
  <c r="B250" i="13"/>
  <c r="B251" i="13"/>
  <c r="B252" i="13"/>
  <c r="B253" i="13"/>
  <c r="B254" i="13"/>
  <c r="B255" i="13"/>
  <c r="B256" i="13"/>
  <c r="B257" i="13"/>
  <c r="B258" i="13"/>
  <c r="B259" i="13"/>
  <c r="G259" i="13" s="1"/>
  <c r="B260" i="13"/>
  <c r="B261" i="13"/>
  <c r="B262" i="13"/>
  <c r="B263" i="13"/>
  <c r="B264" i="13"/>
  <c r="C264" i="13" s="1"/>
  <c r="B265" i="13"/>
  <c r="B266" i="13"/>
  <c r="J266" i="13" s="1"/>
  <c r="B267" i="13"/>
  <c r="G267" i="13" s="1"/>
  <c r="B268" i="13"/>
  <c r="B269" i="13"/>
  <c r="B270" i="13"/>
  <c r="B271" i="13"/>
  <c r="B272" i="13"/>
  <c r="C272" i="13" s="1"/>
  <c r="B273" i="13"/>
  <c r="B274" i="13"/>
  <c r="C274" i="13" s="1"/>
  <c r="B275" i="13"/>
  <c r="G275" i="13" s="1"/>
  <c r="B276" i="13"/>
  <c r="E276" i="13" s="1"/>
  <c r="B277" i="13"/>
  <c r="J277" i="13" s="1"/>
  <c r="B278" i="13"/>
  <c r="B279" i="13"/>
  <c r="B280" i="13"/>
  <c r="B281" i="13"/>
  <c r="B282" i="13"/>
  <c r="B283" i="13"/>
  <c r="B284" i="13"/>
  <c r="B285" i="13"/>
  <c r="B286" i="13"/>
  <c r="B287" i="13"/>
  <c r="B288" i="13"/>
  <c r="B289" i="13"/>
  <c r="B290" i="13"/>
  <c r="B291" i="13"/>
  <c r="G291" i="13" s="1"/>
  <c r="B292" i="13"/>
  <c r="B293" i="13"/>
  <c r="B294" i="13"/>
  <c r="B295" i="13"/>
  <c r="C295" i="13" s="1"/>
  <c r="B296" i="13"/>
  <c r="B297" i="13"/>
  <c r="B298" i="13"/>
  <c r="C298" i="13" s="1"/>
  <c r="B299" i="13"/>
  <c r="B300" i="13"/>
  <c r="B301" i="13"/>
  <c r="B302" i="13"/>
  <c r="B303" i="13"/>
  <c r="C303" i="13" s="1"/>
  <c r="B304" i="13"/>
  <c r="B305" i="13"/>
  <c r="B306" i="13"/>
  <c r="E306" i="13" s="1"/>
  <c r="B307" i="13"/>
  <c r="B308" i="13"/>
  <c r="B309" i="13"/>
  <c r="B310" i="13"/>
  <c r="C310" i="13" s="1"/>
  <c r="B311" i="13"/>
  <c r="B312" i="13"/>
  <c r="B313" i="13"/>
  <c r="B314" i="13"/>
  <c r="C314" i="13" s="1"/>
  <c r="B315" i="13"/>
  <c r="B316" i="13"/>
  <c r="B317" i="13"/>
  <c r="B318" i="13"/>
  <c r="G318" i="13" s="1"/>
  <c r="B319" i="13"/>
  <c r="B320" i="13"/>
  <c r="B321" i="13"/>
  <c r="B322" i="13"/>
  <c r="B323" i="13"/>
  <c r="E323" i="13" s="1"/>
  <c r="B324" i="13"/>
  <c r="B325" i="13"/>
  <c r="B326" i="13"/>
  <c r="B327" i="13"/>
  <c r="C327" i="13" s="1"/>
  <c r="B328" i="13"/>
  <c r="B329" i="13"/>
  <c r="C329" i="13" s="1"/>
  <c r="B330" i="13"/>
  <c r="G330" i="13" s="1"/>
  <c r="B331" i="13"/>
  <c r="B332" i="13"/>
  <c r="C332" i="13" s="1"/>
  <c r="B333" i="13"/>
  <c r="J333" i="13" s="1"/>
  <c r="B334" i="13"/>
  <c r="B335" i="13"/>
  <c r="B336" i="13"/>
  <c r="B337" i="13"/>
  <c r="B338" i="13"/>
  <c r="B339" i="13"/>
  <c r="B340" i="13"/>
  <c r="B341" i="13"/>
  <c r="B342" i="13"/>
  <c r="G342" i="13" s="1"/>
  <c r="B343" i="13"/>
  <c r="C343" i="13" s="1"/>
  <c r="B344" i="13"/>
  <c r="K344" i="13" s="1"/>
  <c r="B345" i="13"/>
  <c r="B346" i="13"/>
  <c r="B347" i="13"/>
  <c r="B348" i="13"/>
  <c r="B349" i="13"/>
  <c r="B350" i="13"/>
  <c r="E350" i="13" s="1"/>
  <c r="B351" i="13"/>
  <c r="B352" i="13"/>
  <c r="K352" i="13" s="1"/>
  <c r="B353" i="13"/>
  <c r="B354" i="13"/>
  <c r="B355" i="13"/>
  <c r="B356" i="13"/>
  <c r="C356" i="13" s="1"/>
  <c r="B357" i="13"/>
  <c r="B358" i="13"/>
  <c r="B359" i="13"/>
  <c r="C359" i="13" s="1"/>
  <c r="B360" i="13"/>
  <c r="C360" i="13" s="1"/>
  <c r="B361" i="13"/>
  <c r="B362" i="13"/>
  <c r="B363" i="13"/>
  <c r="J363" i="13" s="1"/>
  <c r="B364" i="13"/>
  <c r="B365" i="13"/>
  <c r="B366" i="13"/>
  <c r="B367" i="13"/>
  <c r="B368" i="13"/>
  <c r="C368" i="13" s="1"/>
  <c r="B369" i="13"/>
  <c r="B370" i="13"/>
  <c r="B371" i="13"/>
  <c r="B372" i="13"/>
  <c r="B373" i="13"/>
  <c r="B374" i="13"/>
  <c r="B375" i="13"/>
  <c r="K375" i="13" s="1"/>
  <c r="B376" i="13"/>
  <c r="B377" i="13"/>
  <c r="B378" i="13"/>
  <c r="E378" i="13" s="1"/>
  <c r="B379" i="13"/>
  <c r="B380" i="13"/>
  <c r="B381" i="13"/>
  <c r="B382" i="13"/>
  <c r="B383" i="13"/>
  <c r="J383" i="13" s="1"/>
  <c r="B384" i="13"/>
  <c r="E384" i="13" s="1"/>
  <c r="B385" i="13"/>
  <c r="B386" i="13"/>
  <c r="B387" i="13"/>
  <c r="B388" i="13"/>
  <c r="C388" i="13" s="1"/>
  <c r="B389" i="13"/>
  <c r="B390" i="13"/>
  <c r="K390" i="13" s="1"/>
  <c r="B391" i="13"/>
  <c r="B392" i="13"/>
  <c r="B393" i="13"/>
  <c r="B394" i="13"/>
  <c r="B395" i="13"/>
  <c r="B396" i="13"/>
  <c r="B397" i="13"/>
  <c r="B398" i="13"/>
  <c r="B399" i="13"/>
  <c r="K399" i="13" s="1"/>
  <c r="B400" i="13"/>
  <c r="B401" i="13"/>
  <c r="G401" i="13" s="1"/>
  <c r="B402" i="13"/>
  <c r="J402" i="13" s="1"/>
  <c r="B403" i="13"/>
  <c r="B404" i="13"/>
  <c r="B405" i="13"/>
  <c r="B406" i="13"/>
  <c r="B407" i="13"/>
  <c r="B408" i="13"/>
  <c r="B409" i="13"/>
  <c r="B410" i="13"/>
  <c r="G410" i="13" s="1"/>
  <c r="B411" i="13"/>
  <c r="B412" i="13"/>
  <c r="B413" i="13"/>
  <c r="B414" i="13"/>
  <c r="B415" i="13"/>
  <c r="B416" i="13"/>
  <c r="B417" i="13"/>
  <c r="B418" i="13"/>
  <c r="B419" i="13"/>
  <c r="B420" i="13"/>
  <c r="B421" i="13"/>
  <c r="C421" i="13" s="1"/>
  <c r="B422" i="13"/>
  <c r="B423" i="13"/>
  <c r="B424" i="13"/>
  <c r="B425" i="13"/>
  <c r="B426" i="13"/>
  <c r="B427" i="13"/>
  <c r="B428" i="13"/>
  <c r="C428" i="13" s="1"/>
  <c r="B429" i="13"/>
  <c r="B430" i="13"/>
  <c r="B431" i="13"/>
  <c r="B432" i="13"/>
  <c r="B433" i="13"/>
  <c r="B434" i="13"/>
  <c r="B435" i="13"/>
  <c r="B436" i="13"/>
  <c r="K436" i="13" s="1"/>
  <c r="B437" i="13"/>
  <c r="J437" i="13" s="1"/>
  <c r="B438" i="13"/>
  <c r="B439" i="13"/>
  <c r="E439" i="13" s="1"/>
  <c r="B440" i="13"/>
  <c r="B441" i="13"/>
  <c r="B442" i="13"/>
  <c r="B443" i="13"/>
  <c r="B444" i="13"/>
  <c r="B445" i="13"/>
  <c r="B446" i="13"/>
  <c r="B447" i="13"/>
  <c r="B448" i="13"/>
  <c r="B449" i="13"/>
  <c r="B450" i="13"/>
  <c r="B451" i="13"/>
  <c r="B452" i="13"/>
  <c r="B453" i="13"/>
  <c r="G453" i="13" s="1"/>
  <c r="B454" i="13"/>
  <c r="B455" i="13"/>
  <c r="B456" i="13"/>
  <c r="B457" i="13"/>
  <c r="E457" i="13" s="1"/>
  <c r="B458" i="13"/>
  <c r="G458" i="13" s="1"/>
  <c r="B459" i="13"/>
  <c r="B460" i="13"/>
  <c r="B461" i="13"/>
  <c r="B462" i="13"/>
  <c r="G462" i="13" s="1"/>
  <c r="B463" i="13"/>
  <c r="B464" i="13"/>
  <c r="B465" i="13"/>
  <c r="B466" i="13"/>
  <c r="K466" i="13" s="1"/>
  <c r="B467" i="13"/>
  <c r="B468" i="13"/>
  <c r="J468" i="13" s="1"/>
  <c r="B469" i="13"/>
  <c r="B470" i="13"/>
  <c r="B471" i="13"/>
  <c r="B472" i="13"/>
  <c r="E472" i="13" s="1"/>
  <c r="B473" i="13"/>
  <c r="B474" i="13"/>
  <c r="B475" i="13"/>
  <c r="B476" i="13"/>
  <c r="J476" i="13" s="1"/>
  <c r="B477" i="13"/>
  <c r="G477" i="13" s="1"/>
  <c r="B478" i="13"/>
  <c r="B479" i="13"/>
  <c r="B480" i="13"/>
  <c r="B481" i="13"/>
  <c r="K481" i="13" s="1"/>
  <c r="B482" i="13"/>
  <c r="B483" i="13"/>
  <c r="B484" i="13"/>
  <c r="J484" i="13" s="1"/>
  <c r="B485" i="13"/>
  <c r="B486" i="13"/>
  <c r="B487" i="13"/>
  <c r="B488" i="13"/>
  <c r="E488" i="13" s="1"/>
  <c r="B489" i="13"/>
  <c r="B490" i="13"/>
  <c r="B491" i="13"/>
  <c r="B492" i="13"/>
  <c r="B493" i="13"/>
  <c r="B494" i="13"/>
  <c r="B495" i="13"/>
  <c r="B496" i="13"/>
  <c r="B497" i="13"/>
  <c r="E497" i="13" s="1"/>
  <c r="B498" i="13"/>
  <c r="J498" i="13" s="1"/>
  <c r="B499" i="13"/>
  <c r="B500" i="13"/>
  <c r="B501" i="13"/>
  <c r="B502" i="13"/>
  <c r="B503" i="13"/>
  <c r="B504" i="13"/>
  <c r="E504" i="13" s="1"/>
  <c r="B505" i="13"/>
  <c r="B506" i="13"/>
  <c r="B507" i="13"/>
  <c r="B508" i="13"/>
  <c r="B509" i="13"/>
  <c r="B510" i="13"/>
  <c r="C510" i="13" s="1"/>
  <c r="B511" i="13"/>
  <c r="B512" i="13"/>
  <c r="B513" i="13"/>
  <c r="B514" i="13"/>
  <c r="B515" i="13"/>
  <c r="E515" i="13" s="1"/>
  <c r="B516" i="13"/>
  <c r="J516" i="13" s="1"/>
  <c r="B517" i="13"/>
  <c r="B518" i="13"/>
  <c r="C518" i="13" s="1"/>
  <c r="B519" i="13"/>
  <c r="B520" i="13"/>
  <c r="C520" i="13" s="1"/>
  <c r="B521" i="13"/>
  <c r="B522" i="13"/>
  <c r="B523" i="13"/>
  <c r="B524" i="13"/>
  <c r="B525" i="13"/>
  <c r="B526" i="13"/>
  <c r="M526" i="13" s="1"/>
  <c r="B527" i="13"/>
  <c r="B528" i="13"/>
  <c r="B529" i="13"/>
  <c r="B530" i="13"/>
  <c r="M530" i="13" s="1"/>
  <c r="B531" i="13"/>
  <c r="M531" i="13" s="1"/>
  <c r="B532" i="13"/>
  <c r="B533" i="13"/>
  <c r="M533" i="13" s="1"/>
  <c r="B534" i="13"/>
  <c r="B535" i="13"/>
  <c r="B536" i="13"/>
  <c r="M536" i="13" s="1"/>
  <c r="B537" i="13"/>
  <c r="M537" i="13" s="1"/>
  <c r="B538" i="13"/>
  <c r="M538" i="13" s="1"/>
  <c r="B539" i="13"/>
  <c r="B540" i="13"/>
  <c r="B541" i="13"/>
  <c r="B542" i="13"/>
  <c r="B543" i="13"/>
  <c r="M543" i="13" s="1"/>
  <c r="B544" i="13"/>
  <c r="B545" i="13"/>
  <c r="B546" i="13"/>
  <c r="B547" i="13"/>
  <c r="M547" i="13" s="1"/>
  <c r="B548" i="13"/>
  <c r="B549" i="13"/>
  <c r="M549" i="13" s="1"/>
  <c r="B550" i="13"/>
  <c r="M550" i="13" s="1"/>
  <c r="B551" i="13"/>
  <c r="B552" i="13"/>
  <c r="B553" i="13"/>
  <c r="B554" i="13"/>
  <c r="M554" i="13" s="1"/>
  <c r="B555" i="13"/>
  <c r="B556" i="13"/>
  <c r="M556" i="13" s="1"/>
  <c r="B557" i="13"/>
  <c r="B558" i="13"/>
  <c r="M558" i="13" s="1"/>
  <c r="B559" i="13"/>
  <c r="M559" i="13" s="1"/>
  <c r="B560" i="13"/>
  <c r="B561" i="13"/>
  <c r="B562" i="13"/>
  <c r="M562" i="13" s="1"/>
  <c r="B563" i="13"/>
  <c r="M563" i="13" s="1"/>
  <c r="B564" i="13"/>
  <c r="B565" i="13"/>
  <c r="B566" i="13"/>
  <c r="M566" i="13" s="1"/>
  <c r="B567" i="13"/>
  <c r="B568" i="13"/>
  <c r="M568" i="13" s="1"/>
  <c r="B569" i="13"/>
  <c r="M569" i="13" s="1"/>
  <c r="B570" i="13"/>
  <c r="M570" i="13" s="1"/>
  <c r="B571" i="13"/>
  <c r="M571" i="13" s="1"/>
  <c r="B572" i="13"/>
  <c r="M572" i="13" s="1"/>
  <c r="B573" i="13"/>
  <c r="B574" i="13"/>
  <c r="M574" i="13" s="1"/>
  <c r="B575" i="13"/>
  <c r="M575" i="13" s="1"/>
  <c r="B576" i="13"/>
  <c r="M576" i="13" s="1"/>
  <c r="B577" i="13"/>
  <c r="M577" i="13" s="1"/>
  <c r="B578" i="13"/>
  <c r="M578" i="13" s="1"/>
  <c r="B579" i="13"/>
  <c r="M579" i="13" s="1"/>
  <c r="B580" i="13"/>
  <c r="B581" i="13"/>
  <c r="B582" i="13"/>
  <c r="B583" i="13"/>
  <c r="B584" i="13"/>
  <c r="M584" i="13" s="1"/>
  <c r="B585" i="13"/>
  <c r="M585" i="13" s="1"/>
  <c r="B586" i="13"/>
  <c r="B587" i="13"/>
  <c r="M587" i="13" s="1"/>
  <c r="B588" i="13"/>
  <c r="B589" i="13"/>
  <c r="B590" i="13"/>
  <c r="M590" i="13" s="1"/>
  <c r="B591" i="13"/>
  <c r="B592" i="13"/>
  <c r="M592" i="13" s="1"/>
  <c r="B593" i="13"/>
  <c r="M593" i="13" s="1"/>
  <c r="B594" i="13"/>
  <c r="M594" i="13" s="1"/>
  <c r="B595" i="13"/>
  <c r="B596" i="13"/>
  <c r="B597" i="13"/>
  <c r="B598" i="13"/>
  <c r="M598" i="13" s="1"/>
  <c r="B599" i="13"/>
  <c r="B600" i="13"/>
  <c r="M600" i="13" s="1"/>
  <c r="B601" i="13"/>
  <c r="M601" i="13" s="1"/>
  <c r="B602" i="13"/>
  <c r="M602" i="13" s="1"/>
  <c r="B603" i="13"/>
  <c r="M603" i="13" s="1"/>
  <c r="B604" i="13"/>
  <c r="M604" i="13" s="1"/>
  <c r="B605" i="13"/>
  <c r="B606" i="13"/>
  <c r="B607" i="13"/>
  <c r="B608" i="13"/>
  <c r="B609" i="13"/>
  <c r="B610" i="13"/>
  <c r="B611" i="13"/>
  <c r="M611" i="13" s="1"/>
  <c r="B612" i="13"/>
  <c r="B613" i="13"/>
  <c r="M613" i="13" s="1"/>
  <c r="B614" i="13"/>
  <c r="M614" i="13" s="1"/>
  <c r="B615" i="13"/>
  <c r="B616" i="13"/>
  <c r="B617" i="13"/>
  <c r="M617" i="13" s="1"/>
  <c r="B618" i="13"/>
  <c r="B619" i="13"/>
  <c r="B620" i="13"/>
  <c r="B621" i="13"/>
  <c r="M621" i="13" s="1"/>
  <c r="B622" i="13"/>
  <c r="M622" i="13" s="1"/>
  <c r="B623" i="13"/>
  <c r="M623" i="13" s="1"/>
  <c r="B624" i="13"/>
  <c r="M624" i="13" s="1"/>
  <c r="B625" i="13"/>
  <c r="B626" i="13"/>
  <c r="B627" i="13"/>
  <c r="B628" i="13"/>
  <c r="M628" i="13" s="1"/>
  <c r="B629" i="13"/>
  <c r="B630" i="13"/>
  <c r="M630" i="13" s="1"/>
  <c r="B631" i="13"/>
  <c r="M631" i="13" s="1"/>
  <c r="B632" i="13"/>
  <c r="B633" i="13"/>
  <c r="B634" i="13"/>
  <c r="B635" i="13"/>
  <c r="B636" i="13"/>
  <c r="M636" i="13" s="1"/>
  <c r="B637" i="13"/>
  <c r="B638" i="13"/>
  <c r="B639" i="13"/>
  <c r="B640" i="13"/>
  <c r="M640" i="13" s="1"/>
  <c r="B641" i="13"/>
  <c r="M641" i="13" s="1"/>
  <c r="B642" i="13"/>
  <c r="M642" i="13" s="1"/>
  <c r="B643" i="13"/>
  <c r="B644" i="13"/>
  <c r="B645" i="13"/>
  <c r="M645" i="13" s="1"/>
  <c r="B646" i="13"/>
  <c r="B647" i="13"/>
  <c r="B648" i="13"/>
  <c r="M648" i="13" s="1"/>
  <c r="B649" i="13"/>
  <c r="M649" i="13" s="1"/>
  <c r="B650" i="13"/>
  <c r="M650" i="13" s="1"/>
  <c r="B651" i="13"/>
  <c r="B652" i="13"/>
  <c r="B653" i="13"/>
  <c r="B654" i="13"/>
  <c r="M654" i="13" s="1"/>
  <c r="B655" i="13"/>
  <c r="B656" i="13"/>
  <c r="B657" i="13"/>
  <c r="B658" i="13"/>
  <c r="B659" i="13"/>
  <c r="B660" i="13"/>
  <c r="B661" i="13"/>
  <c r="B662" i="13"/>
  <c r="B663" i="13"/>
  <c r="M663" i="13" s="1"/>
  <c r="B664" i="13"/>
  <c r="B665" i="13"/>
  <c r="B666" i="13"/>
  <c r="B667" i="13"/>
  <c r="M667" i="13" s="1"/>
  <c r="B668" i="13"/>
  <c r="B669" i="13"/>
  <c r="B670" i="13"/>
  <c r="B671" i="13"/>
  <c r="M671" i="13" s="1"/>
  <c r="B672" i="13"/>
  <c r="B673" i="13"/>
  <c r="B674" i="13"/>
  <c r="B675" i="13"/>
  <c r="B676" i="13"/>
  <c r="B677" i="13"/>
  <c r="B678" i="13"/>
  <c r="B679" i="13"/>
  <c r="B680" i="13"/>
  <c r="B681" i="13"/>
  <c r="B682" i="13"/>
  <c r="B683" i="13"/>
  <c r="B684" i="13"/>
  <c r="B685" i="13"/>
  <c r="B686" i="13"/>
  <c r="B687" i="13"/>
  <c r="M687" i="13" s="1"/>
  <c r="B688" i="13"/>
  <c r="M688" i="13" s="1"/>
  <c r="B689" i="13"/>
  <c r="B690" i="13"/>
  <c r="M690" i="13" s="1"/>
  <c r="B691" i="13"/>
  <c r="B692" i="13"/>
  <c r="B693" i="13"/>
  <c r="M693" i="13" s="1"/>
  <c r="B694" i="13"/>
  <c r="B695" i="13"/>
  <c r="B696" i="13"/>
  <c r="B697" i="13"/>
  <c r="B698" i="13"/>
  <c r="M698" i="13" s="1"/>
  <c r="B699" i="13"/>
  <c r="B700" i="13"/>
  <c r="M700" i="13" s="1"/>
  <c r="B701" i="13"/>
  <c r="M701" i="13" s="1"/>
  <c r="B702" i="13"/>
  <c r="M702" i="13" s="1"/>
  <c r="B703" i="13"/>
  <c r="B704" i="13"/>
  <c r="B705" i="13"/>
  <c r="B706" i="13"/>
  <c r="M706" i="13" s="1"/>
  <c r="B707" i="13"/>
  <c r="M707" i="13" s="1"/>
  <c r="B708" i="13"/>
  <c r="B709" i="13"/>
  <c r="B710" i="13"/>
  <c r="M710" i="13" s="1"/>
  <c r="B711" i="13"/>
  <c r="M711" i="13" s="1"/>
  <c r="B712" i="13"/>
  <c r="M712" i="13" s="1"/>
  <c r="B713" i="13"/>
  <c r="M713" i="13" s="1"/>
  <c r="B714" i="13"/>
  <c r="B715" i="13"/>
  <c r="B716" i="13"/>
  <c r="M716" i="13" s="1"/>
  <c r="B717" i="13"/>
  <c r="B718" i="13"/>
  <c r="B719" i="13"/>
  <c r="M719" i="13" s="1"/>
  <c r="B720" i="13"/>
  <c r="B721" i="13"/>
  <c r="B722" i="13"/>
  <c r="M722" i="13" s="1"/>
  <c r="B723" i="13"/>
  <c r="M723" i="13" s="1"/>
  <c r="B724" i="13"/>
  <c r="M724" i="13" s="1"/>
  <c r="B725" i="13"/>
  <c r="B726" i="13"/>
  <c r="M726" i="13" s="1"/>
  <c r="B727" i="13"/>
  <c r="M727" i="13" s="1"/>
  <c r="B728" i="13"/>
  <c r="B729" i="13"/>
  <c r="B730" i="13"/>
  <c r="B731" i="13"/>
  <c r="B732" i="13"/>
  <c r="B733" i="13"/>
  <c r="M733" i="13" s="1"/>
  <c r="B734" i="13"/>
  <c r="B735" i="13"/>
  <c r="B736" i="13"/>
  <c r="B737" i="13"/>
  <c r="B738" i="13"/>
  <c r="B739" i="13"/>
  <c r="M739" i="13" s="1"/>
  <c r="B740" i="13"/>
  <c r="M740" i="13" s="1"/>
  <c r="B741" i="13"/>
  <c r="B742" i="13"/>
  <c r="B743" i="13"/>
  <c r="M743" i="13" s="1"/>
  <c r="B744" i="13"/>
  <c r="B745" i="13"/>
  <c r="B746" i="13"/>
  <c r="B747" i="13"/>
  <c r="B748" i="13"/>
  <c r="B749" i="13"/>
  <c r="M749" i="13" s="1"/>
  <c r="B750" i="13"/>
  <c r="B751" i="13"/>
  <c r="B752" i="13"/>
  <c r="B753" i="13"/>
  <c r="M753" i="13" s="1"/>
  <c r="B754" i="13"/>
  <c r="M754" i="13" s="1"/>
  <c r="B755" i="13"/>
  <c r="B756" i="13"/>
  <c r="B757" i="13"/>
  <c r="M757" i="13" s="1"/>
  <c r="B758" i="13"/>
  <c r="M758" i="13" s="1"/>
  <c r="B759" i="13"/>
  <c r="M759" i="13" s="1"/>
  <c r="B760" i="13"/>
  <c r="M760" i="13" s="1"/>
  <c r="B761" i="13"/>
  <c r="B762" i="13"/>
  <c r="M762" i="13" s="1"/>
  <c r="B763" i="13"/>
  <c r="M763" i="13" s="1"/>
  <c r="B764" i="13"/>
  <c r="M764" i="13" s="1"/>
  <c r="B765" i="13"/>
  <c r="M765" i="13" s="1"/>
  <c r="B766" i="13"/>
  <c r="B767" i="13"/>
  <c r="B768" i="13"/>
  <c r="B769" i="13"/>
  <c r="B770" i="13"/>
  <c r="M770" i="13" s="1"/>
  <c r="B771" i="13"/>
  <c r="B772" i="13"/>
  <c r="M772" i="13" s="1"/>
  <c r="B773" i="13"/>
  <c r="B774" i="13"/>
  <c r="M774" i="13" s="1"/>
  <c r="B775" i="13"/>
  <c r="B776" i="13"/>
  <c r="B777" i="13"/>
  <c r="B778" i="13"/>
  <c r="B779" i="13"/>
  <c r="M779" i="13" s="1"/>
  <c r="B780" i="13"/>
  <c r="M780" i="13" s="1"/>
  <c r="B781" i="13"/>
  <c r="B782" i="13"/>
  <c r="M782" i="13" s="1"/>
  <c r="B783" i="13"/>
  <c r="B784" i="13"/>
  <c r="M784" i="13" s="1"/>
  <c r="B785" i="13"/>
  <c r="M785" i="13" s="1"/>
  <c r="B786" i="13"/>
  <c r="B787" i="13"/>
  <c r="M787" i="13" s="1"/>
  <c r="B788" i="13"/>
  <c r="B789" i="13"/>
  <c r="M789" i="13" s="1"/>
  <c r="B790" i="13"/>
  <c r="M790" i="13" s="1"/>
  <c r="B791" i="13"/>
  <c r="B792" i="13"/>
  <c r="M792" i="13" s="1"/>
  <c r="B793" i="13"/>
  <c r="M793" i="13" s="1"/>
  <c r="B794" i="13"/>
  <c r="B795" i="13"/>
  <c r="B796" i="13"/>
  <c r="B797" i="13"/>
  <c r="B798" i="13"/>
  <c r="M798" i="13" s="1"/>
  <c r="B799" i="13"/>
  <c r="B800" i="13"/>
  <c r="B801" i="13"/>
  <c r="B802" i="13"/>
  <c r="B803" i="13"/>
  <c r="M803" i="13" s="1"/>
  <c r="B804" i="13"/>
  <c r="B805" i="13"/>
  <c r="B806" i="13"/>
  <c r="B807" i="13"/>
  <c r="B808" i="13"/>
  <c r="M808" i="13" s="1"/>
  <c r="B809" i="13"/>
  <c r="B810" i="13"/>
  <c r="B811" i="13"/>
  <c r="B812" i="13"/>
  <c r="M812" i="13" s="1"/>
  <c r="B813" i="13"/>
  <c r="M813" i="13" s="1"/>
  <c r="B814" i="13"/>
  <c r="M814" i="13" s="1"/>
  <c r="B815" i="13"/>
  <c r="M815" i="13" s="1"/>
  <c r="B816" i="13"/>
  <c r="M816" i="13" s="1"/>
  <c r="B817" i="13"/>
  <c r="M817" i="13" s="1"/>
  <c r="B818" i="13"/>
  <c r="B819" i="13"/>
  <c r="M819" i="13" s="1"/>
  <c r="B820" i="13"/>
  <c r="M820" i="13" s="1"/>
  <c r="B821" i="13"/>
  <c r="M821" i="13" s="1"/>
  <c r="B822" i="13"/>
  <c r="B823" i="13"/>
  <c r="M823" i="13" s="1"/>
  <c r="B824" i="13"/>
  <c r="M824" i="13" s="1"/>
  <c r="B825" i="13"/>
  <c r="B826" i="13"/>
  <c r="B827" i="13"/>
  <c r="B828" i="13"/>
  <c r="B829" i="13"/>
  <c r="B830" i="13"/>
  <c r="M830" i="13" s="1"/>
  <c r="B831" i="13"/>
  <c r="M831" i="13" s="1"/>
  <c r="B832" i="13"/>
  <c r="B833" i="13"/>
  <c r="B834" i="13"/>
  <c r="M834" i="13" s="1"/>
  <c r="B835" i="13"/>
  <c r="B836" i="13"/>
  <c r="M836" i="13" s="1"/>
  <c r="B837" i="13"/>
  <c r="M837" i="13" s="1"/>
  <c r="B838" i="13"/>
  <c r="B839" i="13"/>
  <c r="B840" i="13"/>
  <c r="B841" i="13"/>
  <c r="B842" i="13"/>
  <c r="B843" i="13"/>
  <c r="B844" i="13"/>
  <c r="B845" i="13"/>
  <c r="M845" i="13" s="1"/>
  <c r="B846" i="13"/>
  <c r="M846" i="13" s="1"/>
  <c r="B847" i="13"/>
  <c r="M847" i="13" s="1"/>
  <c r="B848" i="13"/>
  <c r="B849" i="13"/>
  <c r="B850" i="13"/>
  <c r="M850" i="13" s="1"/>
  <c r="B851" i="13"/>
  <c r="B852" i="13"/>
  <c r="B853" i="13"/>
  <c r="M853" i="13" s="1"/>
  <c r="B854" i="13"/>
  <c r="M854" i="13" s="1"/>
  <c r="B855" i="13"/>
  <c r="B856" i="13"/>
  <c r="B857" i="13"/>
  <c r="M857" i="13" s="1"/>
  <c r="B858" i="13"/>
  <c r="B859" i="13"/>
  <c r="B860" i="13"/>
  <c r="M860" i="13" s="1"/>
  <c r="B861" i="13"/>
  <c r="M861" i="13" s="1"/>
  <c r="B862" i="13"/>
  <c r="B863" i="13"/>
  <c r="B864" i="13"/>
  <c r="B865" i="13"/>
  <c r="M865" i="13" s="1"/>
  <c r="B866" i="13"/>
  <c r="M866" i="13" s="1"/>
  <c r="B867" i="13"/>
  <c r="B868" i="13"/>
  <c r="B869" i="13"/>
  <c r="M869" i="13" s="1"/>
  <c r="B870" i="13"/>
  <c r="B871" i="13"/>
  <c r="M871" i="13" s="1"/>
  <c r="B872" i="13"/>
  <c r="B873" i="13"/>
  <c r="B874" i="13"/>
  <c r="M874" i="13" s="1"/>
  <c r="B875" i="13"/>
  <c r="B876" i="13"/>
  <c r="B877" i="13"/>
  <c r="M877" i="13" s="1"/>
  <c r="B878" i="13"/>
  <c r="B879" i="13"/>
  <c r="M879" i="13" s="1"/>
  <c r="B880" i="13"/>
  <c r="B881" i="13"/>
  <c r="M881" i="13" s="1"/>
  <c r="B882" i="13"/>
  <c r="B883" i="13"/>
  <c r="B884" i="13"/>
  <c r="M884" i="13" s="1"/>
  <c r="B885" i="13"/>
  <c r="B886" i="13"/>
  <c r="M886" i="13" s="1"/>
  <c r="B887" i="13"/>
  <c r="B888" i="13"/>
  <c r="B889" i="13"/>
  <c r="B890" i="13"/>
  <c r="B891" i="13"/>
  <c r="B892" i="13"/>
  <c r="M892" i="13" s="1"/>
  <c r="B893" i="13"/>
  <c r="B894" i="13"/>
  <c r="B895" i="13"/>
  <c r="B896" i="13"/>
  <c r="B897" i="13"/>
  <c r="B898" i="13"/>
  <c r="B899" i="13"/>
  <c r="B900" i="13"/>
  <c r="M900" i="13" s="1"/>
  <c r="B901" i="13"/>
  <c r="B902" i="13"/>
  <c r="B903" i="13"/>
  <c r="M903" i="13" s="1"/>
  <c r="B904" i="13"/>
  <c r="B905" i="13"/>
  <c r="M905" i="13" s="1"/>
  <c r="B906" i="13"/>
  <c r="B907" i="13"/>
  <c r="B908" i="13"/>
  <c r="M908" i="13" s="1"/>
  <c r="B909" i="13"/>
  <c r="M909" i="13" s="1"/>
  <c r="B910" i="13"/>
  <c r="B911" i="13"/>
  <c r="B912" i="13"/>
  <c r="M912" i="13" s="1"/>
  <c r="B913" i="13"/>
  <c r="B914" i="13"/>
  <c r="M914" i="13" s="1"/>
  <c r="B915" i="13"/>
  <c r="B916" i="13"/>
  <c r="M916" i="13" s="1"/>
  <c r="B917" i="13"/>
  <c r="B918" i="13"/>
  <c r="M918" i="13" s="1"/>
  <c r="B919" i="13"/>
  <c r="M919" i="13" s="1"/>
  <c r="B920" i="13"/>
  <c r="B921" i="13"/>
  <c r="B922" i="13"/>
  <c r="B923" i="13"/>
  <c r="B924" i="13"/>
  <c r="M924" i="13" s="1"/>
  <c r="B925" i="13"/>
  <c r="M925" i="13" s="1"/>
  <c r="B926" i="13"/>
  <c r="M926" i="13" s="1"/>
  <c r="B927" i="13"/>
  <c r="M927" i="13" s="1"/>
  <c r="B928" i="13"/>
  <c r="M928" i="13" s="1"/>
  <c r="B929" i="13"/>
  <c r="M929" i="13" s="1"/>
  <c r="B930" i="13"/>
  <c r="B931" i="13"/>
  <c r="B932" i="13"/>
  <c r="M932" i="13" s="1"/>
  <c r="B933" i="13"/>
  <c r="B934" i="13"/>
  <c r="B935" i="13"/>
  <c r="B936" i="13"/>
  <c r="B937" i="13"/>
  <c r="B938" i="13"/>
  <c r="B939" i="13"/>
  <c r="M939" i="13" s="1"/>
  <c r="B940" i="13"/>
  <c r="B941" i="13"/>
  <c r="M941" i="13" s="1"/>
  <c r="B942" i="13"/>
  <c r="B943" i="13"/>
  <c r="M943" i="13" s="1"/>
  <c r="B944" i="13"/>
  <c r="B945" i="13"/>
  <c r="B946" i="13"/>
  <c r="M946" i="13" s="1"/>
  <c r="B947" i="13"/>
  <c r="B948" i="13"/>
  <c r="M948" i="13" s="1"/>
  <c r="B949" i="13"/>
  <c r="M949" i="13" s="1"/>
  <c r="B950" i="13"/>
  <c r="B951" i="13"/>
  <c r="B952" i="13"/>
  <c r="M952" i="13" s="1"/>
  <c r="B953" i="13"/>
  <c r="B954" i="13"/>
  <c r="B955" i="13"/>
  <c r="B956" i="13"/>
  <c r="B957" i="13"/>
  <c r="B958" i="13"/>
  <c r="B959" i="13"/>
  <c r="M959" i="13" s="1"/>
  <c r="B960" i="13"/>
  <c r="B961" i="13"/>
  <c r="B962" i="13"/>
  <c r="B963" i="13"/>
  <c r="B964" i="13"/>
  <c r="B965" i="13"/>
  <c r="M965" i="13" s="1"/>
  <c r="B966" i="13"/>
  <c r="B967" i="13"/>
  <c r="B968" i="13"/>
  <c r="B969" i="13"/>
  <c r="M969" i="13" s="1"/>
  <c r="B970" i="13"/>
  <c r="M970" i="13" s="1"/>
  <c r="B971" i="13"/>
  <c r="B972" i="13"/>
  <c r="B973" i="13"/>
  <c r="M973" i="13" s="1"/>
  <c r="B974" i="13"/>
  <c r="B975" i="13"/>
  <c r="M975" i="13" s="1"/>
  <c r="B976" i="13"/>
  <c r="M976" i="13" s="1"/>
  <c r="B977" i="13"/>
  <c r="B978" i="13"/>
  <c r="B979" i="13"/>
  <c r="M979" i="13" s="1"/>
  <c r="B980" i="13"/>
  <c r="B981" i="13"/>
  <c r="M981" i="13" s="1"/>
  <c r="B982" i="13"/>
  <c r="B983" i="13"/>
  <c r="M983" i="13" s="1"/>
  <c r="B984" i="13"/>
  <c r="M984" i="13" s="1"/>
  <c r="B985" i="13"/>
  <c r="B986" i="13"/>
  <c r="B987" i="13"/>
  <c r="B988" i="13"/>
  <c r="B989" i="13"/>
  <c r="M989" i="13" s="1"/>
  <c r="B990" i="13"/>
  <c r="B991" i="13"/>
  <c r="M991" i="13" s="1"/>
  <c r="B992" i="13"/>
  <c r="B993" i="13"/>
  <c r="B994" i="13"/>
  <c r="B995" i="13"/>
  <c r="M995" i="13" s="1"/>
  <c r="B996" i="13"/>
  <c r="M996" i="13" s="1"/>
  <c r="B997" i="13"/>
  <c r="B998" i="13"/>
  <c r="B999" i="13"/>
  <c r="B1000" i="13"/>
  <c r="M1000" i="13" s="1"/>
  <c r="B1001" i="13"/>
  <c r="M1001" i="13" s="1"/>
  <c r="B1002" i="13"/>
  <c r="M1002" i="13" s="1"/>
  <c r="B1003" i="13"/>
  <c r="M1003" i="13" s="1"/>
  <c r="B1004" i="13"/>
  <c r="M1004" i="13" s="1"/>
  <c r="B1005" i="13"/>
  <c r="M1005" i="13" s="1"/>
  <c r="B1006" i="13"/>
  <c r="B1007" i="13"/>
  <c r="B1008" i="13"/>
  <c r="B1009" i="13"/>
  <c r="B1010" i="13"/>
  <c r="B1011" i="13"/>
  <c r="B1012" i="13"/>
  <c r="B1013" i="13"/>
  <c r="B1014" i="13"/>
  <c r="B1015" i="13"/>
  <c r="B1016" i="13"/>
  <c r="B1017" i="13"/>
  <c r="B1018" i="13"/>
  <c r="B1019" i="13"/>
  <c r="B1020" i="13"/>
  <c r="B1021" i="13"/>
  <c r="B1022" i="13"/>
  <c r="M1022" i="13" s="1"/>
  <c r="B1023" i="13"/>
  <c r="B1024" i="13"/>
  <c r="M1024" i="13" s="1"/>
  <c r="B1025" i="13"/>
  <c r="M1025" i="13" s="1"/>
  <c r="B1026" i="13"/>
  <c r="B1027" i="13"/>
  <c r="B1028" i="13"/>
  <c r="B1029" i="13"/>
  <c r="B1030" i="13"/>
  <c r="M1030" i="13" s="1"/>
  <c r="B1031" i="13"/>
  <c r="B1032" i="13"/>
  <c r="B1033" i="13"/>
  <c r="B1034" i="13"/>
  <c r="B1035" i="13"/>
  <c r="B1036" i="13"/>
  <c r="M1036" i="13" s="1"/>
  <c r="B1037" i="13"/>
  <c r="B1038" i="13"/>
  <c r="M1038" i="13" s="1"/>
  <c r="B1039" i="13"/>
  <c r="B1040" i="13"/>
  <c r="B1041" i="13"/>
  <c r="M1041" i="13" s="1"/>
  <c r="B1042" i="13"/>
  <c r="M1042" i="13" s="1"/>
  <c r="B1043" i="13"/>
  <c r="B1044" i="13"/>
  <c r="B1045" i="13"/>
  <c r="B1046" i="13"/>
  <c r="M1046" i="13" s="1"/>
  <c r="B1047" i="13"/>
  <c r="B1048" i="13"/>
  <c r="B1049" i="13"/>
  <c r="B1050" i="13"/>
  <c r="B1051" i="13"/>
  <c r="M1051" i="13" s="1"/>
  <c r="B1052" i="13"/>
  <c r="M1052" i="13" s="1"/>
  <c r="B1053" i="13"/>
  <c r="B1054" i="13"/>
  <c r="B1055" i="13"/>
  <c r="M1055" i="13" s="1"/>
  <c r="B1056" i="13"/>
  <c r="B1057" i="13"/>
  <c r="M1057" i="13" s="1"/>
  <c r="B1058" i="13"/>
  <c r="B1059" i="13"/>
  <c r="B1060" i="13"/>
  <c r="M1060" i="13" s="1"/>
  <c r="B1061" i="13"/>
  <c r="M1061" i="13" s="1"/>
  <c r="B1062" i="13"/>
  <c r="B1063" i="13"/>
  <c r="B1064" i="13"/>
  <c r="B1065" i="13"/>
  <c r="B1066" i="13"/>
  <c r="B1067" i="13"/>
  <c r="B1068" i="13"/>
  <c r="B1069" i="13"/>
  <c r="M1069" i="13" s="1"/>
  <c r="B1070" i="13"/>
  <c r="B1071" i="13"/>
  <c r="B1072" i="13"/>
  <c r="B1073" i="13"/>
  <c r="B1074" i="13"/>
  <c r="B1075" i="13"/>
  <c r="B1076" i="13"/>
  <c r="M1076" i="13" s="1"/>
  <c r="B1077" i="13"/>
  <c r="M1077" i="13" s="1"/>
  <c r="B1078" i="13"/>
  <c r="B1079" i="13"/>
  <c r="B1080" i="13"/>
  <c r="B1081" i="13"/>
  <c r="B1082" i="13"/>
  <c r="B1083" i="13"/>
  <c r="M1083" i="13" s="1"/>
  <c r="B1084" i="13"/>
  <c r="M1084" i="13" s="1"/>
  <c r="B1085" i="13"/>
  <c r="B1086" i="13"/>
  <c r="B1087" i="13"/>
  <c r="B1088" i="13"/>
  <c r="M1088" i="13" s="1"/>
  <c r="B1089" i="13"/>
  <c r="B1090" i="13"/>
  <c r="M1090" i="13" s="1"/>
  <c r="B1091" i="13"/>
  <c r="M1091" i="13" s="1"/>
  <c r="B1092" i="13"/>
  <c r="M1092" i="13" s="1"/>
  <c r="B1093" i="13"/>
  <c r="B1094" i="13"/>
  <c r="B1095" i="13"/>
  <c r="M1095" i="13" s="1"/>
  <c r="B1096" i="13"/>
  <c r="M1096" i="13" s="1"/>
  <c r="B1097" i="13"/>
  <c r="M1097" i="13" s="1"/>
  <c r="B1098" i="13"/>
  <c r="B1099" i="13"/>
  <c r="B1100" i="13"/>
  <c r="M1100" i="13" s="1"/>
  <c r="B1101" i="13"/>
  <c r="B1102" i="13"/>
  <c r="M1102" i="13" s="1"/>
  <c r="B1103" i="13"/>
  <c r="B1104" i="13"/>
  <c r="B1105" i="13"/>
  <c r="M1105" i="13" s="1"/>
  <c r="B1106" i="13"/>
  <c r="B1107" i="13"/>
  <c r="B1108" i="13"/>
  <c r="B1109" i="13"/>
  <c r="B1110" i="13"/>
  <c r="B1111" i="13"/>
  <c r="B1112" i="13"/>
  <c r="B1113" i="13"/>
  <c r="M1113" i="13" s="1"/>
  <c r="B1114" i="13"/>
  <c r="B1115" i="13"/>
  <c r="B1116" i="13"/>
  <c r="B1117" i="13"/>
  <c r="B1118" i="13"/>
  <c r="M1118" i="13" s="1"/>
  <c r="B1119" i="13"/>
  <c r="M1119" i="13" s="1"/>
  <c r="B1120" i="13"/>
  <c r="B1121" i="13"/>
  <c r="B1122" i="13"/>
  <c r="B1123" i="13"/>
  <c r="M1123" i="13" s="1"/>
  <c r="B1124" i="13"/>
  <c r="B1125" i="13"/>
  <c r="B1126" i="13"/>
  <c r="B1127" i="13"/>
  <c r="B1128" i="13"/>
  <c r="M1128" i="13" s="1"/>
  <c r="B1129" i="13"/>
  <c r="B1130" i="13"/>
  <c r="B1131" i="13"/>
  <c r="B1132" i="13"/>
  <c r="M1132" i="13" s="1"/>
  <c r="B1133" i="13"/>
  <c r="B1134" i="13"/>
  <c r="B1135" i="13"/>
  <c r="B1136" i="13"/>
  <c r="M1136" i="13" s="1"/>
  <c r="B1137" i="13"/>
  <c r="B1138" i="13"/>
  <c r="B1139" i="13"/>
  <c r="B1140" i="13"/>
  <c r="B1141" i="13"/>
  <c r="B1142" i="13"/>
  <c r="B1143" i="13"/>
  <c r="B1144" i="13"/>
  <c r="B1145" i="13"/>
  <c r="M1145" i="13" s="1"/>
  <c r="B1146" i="13"/>
  <c r="B1147" i="13"/>
  <c r="B1148" i="13"/>
  <c r="B1149" i="13"/>
  <c r="B1150" i="13"/>
  <c r="B1151" i="13"/>
  <c r="M1151" i="13" s="1"/>
  <c r="B1152" i="13"/>
  <c r="B1153" i="13"/>
  <c r="B1154" i="13"/>
  <c r="B1155" i="13"/>
  <c r="B1156" i="13"/>
  <c r="B1157" i="13"/>
  <c r="B1158" i="13"/>
  <c r="B1159" i="13"/>
  <c r="B1160" i="13"/>
  <c r="M1160" i="13" s="1"/>
  <c r="B1161" i="13"/>
  <c r="M1161" i="13" s="1"/>
  <c r="B1162" i="13"/>
  <c r="B1163" i="13"/>
  <c r="B1164" i="13"/>
  <c r="M1164" i="13" s="1"/>
  <c r="B1165" i="13"/>
  <c r="B1166" i="13"/>
  <c r="B1167" i="13"/>
  <c r="B1168" i="13"/>
  <c r="B1169" i="13"/>
  <c r="B1170" i="13"/>
  <c r="M1170" i="13" s="1"/>
  <c r="B1171" i="13"/>
  <c r="B1172" i="13"/>
  <c r="B1173" i="13"/>
  <c r="B1174" i="13"/>
  <c r="B1175" i="13"/>
  <c r="B1176" i="13"/>
  <c r="M1176" i="13" s="1"/>
  <c r="B1177" i="13"/>
  <c r="B1178" i="13"/>
  <c r="M1178" i="13" s="1"/>
  <c r="B1179" i="13"/>
  <c r="M1179" i="13" s="1"/>
  <c r="B1180" i="13"/>
  <c r="M1180" i="13" s="1"/>
  <c r="B1181" i="13"/>
  <c r="B1182" i="13"/>
  <c r="M1182" i="13" s="1"/>
  <c r="B1183" i="13"/>
  <c r="B1184" i="13"/>
  <c r="B1185" i="13"/>
  <c r="M1185" i="13" s="1"/>
  <c r="B1186" i="13"/>
  <c r="B1187" i="13"/>
  <c r="B1188" i="13"/>
  <c r="B1189" i="13"/>
  <c r="B1190" i="13"/>
  <c r="B1191" i="13"/>
  <c r="B1192" i="13"/>
  <c r="B1193" i="13"/>
  <c r="B1194" i="13"/>
  <c r="B1195" i="13"/>
  <c r="B1196" i="13"/>
  <c r="B1197" i="13"/>
  <c r="B1198" i="13"/>
  <c r="M1198" i="13" s="1"/>
  <c r="B1199" i="13"/>
  <c r="M1199" i="13" s="1"/>
  <c r="B1200" i="13"/>
  <c r="B1201" i="13"/>
  <c r="B1202" i="13"/>
  <c r="B1203" i="13"/>
  <c r="B1204" i="13"/>
  <c r="B1205" i="13"/>
  <c r="B1206" i="13"/>
  <c r="B1207" i="13"/>
  <c r="B1208" i="13"/>
  <c r="M1208" i="13" s="1"/>
  <c r="B1209" i="13"/>
  <c r="B1210" i="13"/>
  <c r="B1211" i="13"/>
  <c r="B1212" i="13"/>
  <c r="B1213" i="13"/>
  <c r="B1214" i="13"/>
  <c r="B1215" i="13"/>
  <c r="B1216" i="13"/>
  <c r="B1217" i="13"/>
  <c r="M1217" i="13" s="1"/>
  <c r="B1218" i="13"/>
  <c r="B1219" i="13"/>
  <c r="B1220" i="13"/>
  <c r="B1221" i="13"/>
  <c r="B1222" i="13"/>
  <c r="B1223" i="13"/>
  <c r="M1223" i="13" s="1"/>
  <c r="B1224" i="13"/>
  <c r="B1225" i="13"/>
  <c r="B1226" i="13"/>
  <c r="B1227" i="13"/>
  <c r="B1228" i="13"/>
  <c r="B1229" i="13"/>
  <c r="B1230" i="13"/>
  <c r="B1231" i="13"/>
  <c r="M1231" i="13" s="1"/>
  <c r="B1232" i="13"/>
  <c r="B1233" i="13"/>
  <c r="B1234" i="13"/>
  <c r="B1235" i="13"/>
  <c r="B1236" i="13"/>
  <c r="B1237" i="13"/>
  <c r="B1238" i="13"/>
  <c r="M1238" i="13" s="1"/>
  <c r="B1239" i="13"/>
  <c r="M1239" i="13" s="1"/>
  <c r="B1240" i="13"/>
  <c r="B1241" i="13"/>
  <c r="B1242" i="13"/>
  <c r="B1243" i="13"/>
  <c r="B1244" i="13"/>
  <c r="M1244" i="13" s="1"/>
  <c r="B1245" i="13"/>
  <c r="B1246" i="13"/>
  <c r="B1247" i="13"/>
  <c r="B1248" i="13"/>
  <c r="B1249" i="13"/>
  <c r="B1250" i="13"/>
  <c r="B1251" i="13"/>
  <c r="M1251" i="13" s="1"/>
  <c r="B1252" i="13"/>
  <c r="M1252" i="13" s="1"/>
  <c r="B1253" i="13"/>
  <c r="B1254" i="13"/>
  <c r="B1255" i="13"/>
  <c r="B1256" i="13"/>
  <c r="M1256" i="13" s="1"/>
  <c r="B1257" i="13"/>
  <c r="M1257" i="13" s="1"/>
  <c r="B1258" i="13"/>
  <c r="B1259" i="13"/>
  <c r="B1260" i="13"/>
  <c r="B1261" i="13"/>
  <c r="M1261" i="13" s="1"/>
  <c r="B1262" i="13"/>
  <c r="B1263" i="13"/>
  <c r="B1264" i="13"/>
  <c r="M1264" i="13" s="1"/>
  <c r="B1265" i="13"/>
  <c r="B1266" i="13"/>
  <c r="B1267" i="13"/>
  <c r="M1267" i="13" s="1"/>
  <c r="B1268" i="13"/>
  <c r="B1269" i="13"/>
  <c r="B1270" i="13"/>
  <c r="M1270" i="13" s="1"/>
  <c r="B1271" i="13"/>
  <c r="M1271" i="13" s="1"/>
  <c r="B1272" i="13"/>
  <c r="M1272" i="13" s="1"/>
  <c r="B1273" i="13"/>
  <c r="B1274" i="13"/>
  <c r="B1275" i="13"/>
  <c r="B1276" i="13"/>
  <c r="B1277" i="13"/>
  <c r="B1278" i="13"/>
  <c r="B1279" i="13"/>
  <c r="B1280" i="13"/>
  <c r="B1281" i="13"/>
  <c r="B1282" i="13"/>
  <c r="B1283" i="13"/>
  <c r="M1283" i="13" s="1"/>
  <c r="B1284" i="13"/>
  <c r="B1285" i="13"/>
  <c r="B1286" i="13"/>
  <c r="B1287" i="13"/>
  <c r="B1288" i="13"/>
  <c r="B1289" i="13"/>
  <c r="B1290" i="13"/>
  <c r="M1290" i="13" s="1"/>
  <c r="B1291" i="13"/>
  <c r="B1292" i="13"/>
  <c r="B1293" i="13"/>
  <c r="M1293" i="13" s="1"/>
  <c r="B1294" i="13"/>
  <c r="M1294" i="13" s="1"/>
  <c r="B1295" i="13"/>
  <c r="M1295" i="13" s="1"/>
  <c r="B1296" i="13"/>
  <c r="M1296" i="13" s="1"/>
  <c r="B1297" i="13"/>
  <c r="B1298" i="13"/>
  <c r="B1299" i="13"/>
  <c r="M1299" i="13" s="1"/>
  <c r="B1300" i="13"/>
  <c r="M1300" i="13" s="1"/>
  <c r="B1301" i="13"/>
  <c r="M1301" i="13" s="1"/>
  <c r="B1302" i="13"/>
  <c r="M1302" i="13" s="1"/>
  <c r="B1303" i="13"/>
  <c r="B1304" i="13"/>
  <c r="B1305" i="13"/>
  <c r="M1305" i="13" s="1"/>
  <c r="B1306" i="13"/>
  <c r="B1307" i="13"/>
  <c r="B1308" i="13"/>
  <c r="M1308" i="13" s="1"/>
  <c r="B1309" i="13"/>
  <c r="M1309" i="13" s="1"/>
  <c r="B1310" i="13"/>
  <c r="B1311" i="13"/>
  <c r="M1311" i="13" s="1"/>
  <c r="B1312" i="13"/>
  <c r="M1312" i="13" s="1"/>
  <c r="B1313" i="13"/>
  <c r="B1314" i="13"/>
  <c r="B1315" i="13"/>
  <c r="B1316" i="13"/>
  <c r="B1317" i="13"/>
  <c r="M1317" i="13" s="1"/>
  <c r="B1318" i="13"/>
  <c r="M1318" i="13" s="1"/>
  <c r="B1319" i="13"/>
  <c r="B1320" i="13"/>
  <c r="M1320" i="13" s="1"/>
  <c r="B1321" i="13"/>
  <c r="B1322" i="13"/>
  <c r="B1323" i="13"/>
  <c r="B1324" i="13"/>
  <c r="B1325" i="13"/>
  <c r="B1326" i="13"/>
  <c r="B1327" i="13"/>
  <c r="B1328" i="13"/>
  <c r="B1329" i="13"/>
  <c r="B1330" i="13"/>
  <c r="M1330" i="13" s="1"/>
  <c r="B1331" i="13"/>
  <c r="B1332" i="13"/>
  <c r="M1332" i="13" s="1"/>
  <c r="B1333" i="13"/>
  <c r="B1334" i="13"/>
  <c r="M1334" i="13" s="1"/>
  <c r="B1335" i="13"/>
  <c r="M1335" i="13" s="1"/>
  <c r="B1336" i="13"/>
  <c r="B1337" i="13"/>
  <c r="B1338" i="13"/>
  <c r="B1339" i="13"/>
  <c r="B1340" i="13"/>
  <c r="M1340" i="13" s="1"/>
  <c r="B1341" i="13"/>
  <c r="B1342" i="13"/>
  <c r="M1342" i="13" s="1"/>
  <c r="B1343" i="13"/>
  <c r="M1343" i="13" s="1"/>
  <c r="B1344" i="13"/>
  <c r="B1345" i="13"/>
  <c r="B1346" i="13"/>
  <c r="M1346" i="13" s="1"/>
  <c r="B1347" i="13"/>
  <c r="B1348" i="13"/>
  <c r="B1349" i="13"/>
  <c r="B1350" i="13"/>
  <c r="B1351" i="13"/>
  <c r="B1352" i="13"/>
  <c r="M1352" i="13" s="1"/>
  <c r="B1353" i="13"/>
  <c r="B1354" i="13"/>
  <c r="M1354" i="13" s="1"/>
  <c r="B1355" i="13"/>
  <c r="B1356" i="13"/>
  <c r="B1357" i="13"/>
  <c r="B1358" i="13"/>
  <c r="M1358" i="13" s="1"/>
  <c r="B1359" i="13"/>
  <c r="M1359" i="13" s="1"/>
  <c r="B1360" i="13"/>
  <c r="M1360" i="13" s="1"/>
  <c r="B1361" i="13"/>
  <c r="B1362" i="13"/>
  <c r="B1363" i="13"/>
  <c r="M1363" i="13" s="1"/>
  <c r="B1364" i="13"/>
  <c r="B1365" i="13"/>
  <c r="M1365" i="13" s="1"/>
  <c r="B1366" i="13"/>
  <c r="M1366" i="13" s="1"/>
  <c r="B1367" i="13"/>
  <c r="M1367" i="13" s="1"/>
  <c r="B1368" i="13"/>
  <c r="B1369" i="13"/>
  <c r="B1370" i="13"/>
  <c r="B1371" i="13"/>
  <c r="M1371" i="13" s="1"/>
  <c r="B1372" i="13"/>
  <c r="M1372" i="13" s="1"/>
  <c r="B1373" i="13"/>
  <c r="M1373" i="13" s="1"/>
  <c r="B1374" i="13"/>
  <c r="B1375" i="13"/>
  <c r="B1376" i="13"/>
  <c r="M1376" i="13" s="1"/>
  <c r="B1377" i="13"/>
  <c r="B1378" i="13"/>
  <c r="B1379" i="13"/>
  <c r="B1380" i="13"/>
  <c r="M1380" i="13" s="1"/>
  <c r="B1381" i="13"/>
  <c r="B1382" i="13"/>
  <c r="M1382" i="13" s="1"/>
  <c r="B1383" i="13"/>
  <c r="B1384" i="13"/>
  <c r="B1385" i="13"/>
  <c r="B1386" i="13"/>
  <c r="B1387" i="13"/>
  <c r="M1387" i="13" s="1"/>
  <c r="B1388" i="13"/>
  <c r="M1388" i="13" s="1"/>
  <c r="B1389" i="13"/>
  <c r="B1390" i="13"/>
  <c r="B1391" i="13"/>
  <c r="B1392" i="13"/>
  <c r="M1392" i="13" s="1"/>
  <c r="B1393" i="13"/>
  <c r="M1393" i="13" s="1"/>
  <c r="B1394" i="13"/>
  <c r="M1394" i="13" s="1"/>
  <c r="B1395" i="13"/>
  <c r="B1396" i="13"/>
  <c r="B1397" i="13"/>
  <c r="M1397" i="13" s="1"/>
  <c r="B1398" i="13"/>
  <c r="M1398" i="13" s="1"/>
  <c r="B1399" i="13"/>
  <c r="B1400" i="13"/>
  <c r="B1401" i="13"/>
  <c r="M1401" i="13" s="1"/>
  <c r="B1402" i="13"/>
  <c r="M1402" i="13" s="1"/>
  <c r="B1403" i="13"/>
  <c r="B1404" i="13"/>
  <c r="M1404" i="13" s="1"/>
  <c r="B1405" i="13"/>
  <c r="B1406" i="13"/>
  <c r="M1406" i="13" s="1"/>
  <c r="B1407" i="13"/>
  <c r="M1407" i="13" s="1"/>
  <c r="B1408" i="13"/>
  <c r="B1409" i="13"/>
  <c r="B1410" i="13"/>
  <c r="M1410" i="13" s="1"/>
  <c r="B1411" i="13"/>
  <c r="M1411" i="13" s="1"/>
  <c r="B1412" i="13"/>
  <c r="B1413" i="13"/>
  <c r="M1413" i="13" s="1"/>
  <c r="B1414" i="13"/>
  <c r="B1415" i="13"/>
  <c r="B1416" i="13"/>
  <c r="B1417" i="13"/>
  <c r="M1417" i="13" s="1"/>
  <c r="B1418" i="13"/>
  <c r="B1419" i="13"/>
  <c r="M1419" i="13" s="1"/>
  <c r="B1420" i="13"/>
  <c r="B1421" i="13"/>
  <c r="B1422" i="13"/>
  <c r="M1422" i="13" s="1"/>
  <c r="B1423" i="13"/>
  <c r="B1424" i="13"/>
  <c r="B1425" i="13"/>
  <c r="B1426" i="13"/>
  <c r="B1427" i="13"/>
  <c r="B1428" i="13"/>
  <c r="B1429" i="13"/>
  <c r="M1429" i="13" s="1"/>
  <c r="B1430" i="13"/>
  <c r="B1431" i="13"/>
  <c r="B1432" i="13"/>
  <c r="M1432" i="13" s="1"/>
  <c r="B1433" i="13"/>
  <c r="M1433" i="13" s="1"/>
  <c r="B1434" i="13"/>
  <c r="B1435" i="13"/>
  <c r="M1435" i="13" s="1"/>
  <c r="B1436" i="13"/>
  <c r="B1437" i="13"/>
  <c r="B1438" i="13"/>
  <c r="B1439" i="13"/>
  <c r="B1440" i="13"/>
  <c r="M1440" i="13" s="1"/>
  <c r="B1441" i="13"/>
  <c r="M1441" i="13" s="1"/>
  <c r="B1442" i="13"/>
  <c r="B1443" i="13"/>
  <c r="M1443" i="13" s="1"/>
  <c r="B1444" i="13"/>
  <c r="B1445" i="13"/>
  <c r="B1446" i="13"/>
  <c r="M1446" i="13" s="1"/>
  <c r="B1447" i="13"/>
  <c r="M1447" i="13" s="1"/>
  <c r="B1448" i="13"/>
  <c r="B1449" i="13"/>
  <c r="M1449" i="13" s="1"/>
  <c r="B1450" i="13"/>
  <c r="M1450" i="13" s="1"/>
  <c r="B1451" i="13"/>
  <c r="B1452" i="13"/>
  <c r="M1452" i="13" s="1"/>
  <c r="B1453" i="13"/>
  <c r="B1454" i="13"/>
  <c r="B1455" i="13"/>
  <c r="B1456" i="13"/>
  <c r="B1457" i="13"/>
  <c r="B1458" i="13"/>
  <c r="B1459" i="13"/>
  <c r="B1460" i="13"/>
  <c r="B1461" i="13"/>
  <c r="B1462" i="13"/>
  <c r="M1462" i="13" s="1"/>
  <c r="B1463" i="13"/>
  <c r="M1463" i="13" s="1"/>
  <c r="B1464" i="13"/>
  <c r="B1465" i="13"/>
  <c r="B1466" i="13"/>
  <c r="M1466" i="13" s="1"/>
  <c r="B1467" i="13"/>
  <c r="M1467" i="13" s="1"/>
  <c r="B1468" i="13"/>
  <c r="B1469" i="13"/>
  <c r="B1470" i="13"/>
  <c r="B1471" i="13"/>
  <c r="M1471" i="13" s="1"/>
  <c r="B1472" i="13"/>
  <c r="B1473" i="13"/>
  <c r="M1473" i="13" s="1"/>
  <c r="B1474" i="13"/>
  <c r="B1475" i="13"/>
  <c r="B1476" i="13"/>
  <c r="M1476" i="13" s="1"/>
  <c r="B1477" i="13"/>
  <c r="M1477" i="13" s="1"/>
  <c r="B1478" i="13"/>
  <c r="B1479" i="13"/>
  <c r="B1480" i="13"/>
  <c r="M1480" i="13" s="1"/>
  <c r="B1481" i="13"/>
  <c r="B1482" i="13"/>
  <c r="B1483" i="13"/>
  <c r="B1484" i="13"/>
  <c r="M1484" i="13" s="1"/>
  <c r="B1485" i="13"/>
  <c r="B1486" i="13"/>
  <c r="B1487" i="13"/>
  <c r="M1487" i="13" s="1"/>
  <c r="B1488" i="13"/>
  <c r="M1488" i="13" s="1"/>
  <c r="B1489" i="13"/>
  <c r="M1489" i="13" s="1"/>
  <c r="B1490" i="13"/>
  <c r="B1491" i="13"/>
  <c r="M1491" i="13" s="1"/>
  <c r="B1492" i="13"/>
  <c r="B1493" i="13"/>
  <c r="M1493" i="13" s="1"/>
  <c r="B1494" i="13"/>
  <c r="M1494" i="13" s="1"/>
  <c r="B1495" i="13"/>
  <c r="B1496" i="13"/>
  <c r="B1497" i="13"/>
  <c r="B1498" i="13"/>
  <c r="M1498" i="13" s="1"/>
  <c r="B1499" i="13"/>
  <c r="M1499" i="13" s="1"/>
  <c r="B1500" i="13"/>
  <c r="B1501" i="13"/>
  <c r="B1502" i="13"/>
  <c r="M1502" i="13" s="1"/>
  <c r="B1503" i="13"/>
  <c r="B1504" i="13"/>
  <c r="M1504" i="13" s="1"/>
  <c r="B1505" i="13"/>
  <c r="M1505" i="13" s="1"/>
  <c r="B1506" i="13"/>
  <c r="B1507" i="13"/>
  <c r="B1508" i="13"/>
  <c r="M1508" i="13" s="1"/>
  <c r="B1509" i="13"/>
  <c r="M1509" i="13" s="1"/>
  <c r="B1510" i="13"/>
  <c r="M1510" i="13" s="1"/>
  <c r="B1511" i="13"/>
  <c r="M1511" i="13" s="1"/>
  <c r="B1512" i="13"/>
  <c r="B1513" i="13"/>
  <c r="B1514" i="13"/>
  <c r="B1515" i="13"/>
  <c r="M1515" i="13" s="1"/>
  <c r="B1516" i="13"/>
  <c r="B1517" i="13"/>
  <c r="B1518" i="13"/>
  <c r="B1519" i="13"/>
  <c r="M1519" i="13" s="1"/>
  <c r="B1520" i="13"/>
  <c r="B1521" i="13"/>
  <c r="B1522" i="13"/>
  <c r="M1522" i="13" s="1"/>
  <c r="B1523" i="13"/>
  <c r="M1523" i="13" s="1"/>
  <c r="B1524" i="13"/>
  <c r="M1524" i="13" s="1"/>
  <c r="B1525" i="13"/>
  <c r="B1526" i="13"/>
  <c r="B1527" i="13"/>
  <c r="B1528" i="13"/>
  <c r="B1529" i="13"/>
  <c r="B1530" i="13"/>
  <c r="B1531" i="13"/>
  <c r="B1532" i="13"/>
  <c r="B1533" i="13"/>
  <c r="B1534" i="13"/>
  <c r="B1535" i="13"/>
  <c r="B1536" i="13"/>
  <c r="B1537" i="13"/>
  <c r="M1537" i="13" s="1"/>
  <c r="B1538" i="13"/>
  <c r="B1539" i="13"/>
  <c r="B1540" i="13"/>
  <c r="B1541" i="13"/>
  <c r="M1541" i="13" s="1"/>
  <c r="B1542" i="13"/>
  <c r="B1543" i="13"/>
  <c r="B1544" i="13"/>
  <c r="M1544" i="13" s="1"/>
  <c r="B1545" i="13"/>
  <c r="M1545" i="13" s="1"/>
  <c r="B1546" i="13"/>
  <c r="B1547" i="13"/>
  <c r="B1548" i="13"/>
  <c r="B1549" i="13"/>
  <c r="M1549" i="13" s="1"/>
  <c r="B1550" i="13"/>
  <c r="B1551" i="13"/>
  <c r="M1551" i="13" s="1"/>
  <c r="B1552" i="13"/>
  <c r="B1553" i="13"/>
  <c r="M1553" i="13" s="1"/>
  <c r="B1554" i="13"/>
  <c r="M1554" i="13" s="1"/>
  <c r="B1555" i="13"/>
  <c r="M1555" i="13" s="1"/>
  <c r="B1556" i="13"/>
  <c r="B1557" i="13"/>
  <c r="M1557" i="13" s="1"/>
  <c r="B1558" i="13"/>
  <c r="M1558" i="13" s="1"/>
  <c r="B1559" i="13"/>
  <c r="B1560" i="13"/>
  <c r="M1560" i="13" s="1"/>
  <c r="B1561" i="13"/>
  <c r="M1561" i="13" s="1"/>
  <c r="B1562" i="13"/>
  <c r="B1563" i="13"/>
  <c r="M1563" i="13" s="1"/>
  <c r="B1564" i="13"/>
  <c r="M1564" i="13" s="1"/>
  <c r="B1565" i="13"/>
  <c r="B1566" i="13"/>
  <c r="B1567" i="13"/>
  <c r="M1567" i="13" s="1"/>
  <c r="B1568" i="13"/>
  <c r="M1568" i="13" s="1"/>
  <c r="B1569" i="13"/>
  <c r="M1569" i="13" s="1"/>
  <c r="B1570" i="13"/>
  <c r="B1571" i="13"/>
  <c r="M1571" i="13" s="1"/>
  <c r="B1572" i="13"/>
  <c r="M1572" i="13" s="1"/>
  <c r="B1573" i="13"/>
  <c r="B1574" i="13"/>
  <c r="B1575" i="13"/>
  <c r="B1576" i="13"/>
  <c r="M1576" i="13" s="1"/>
  <c r="B1577" i="13"/>
  <c r="B1578" i="13"/>
  <c r="M1578" i="13" s="1"/>
  <c r="B1579" i="13"/>
  <c r="M1579" i="13" s="1"/>
  <c r="B1580" i="13"/>
  <c r="B1581" i="13"/>
  <c r="B1582" i="13"/>
  <c r="B1583" i="13"/>
  <c r="B1584" i="13"/>
  <c r="B1585" i="13"/>
  <c r="M1585" i="13" s="1"/>
  <c r="B1586" i="13"/>
  <c r="B1587" i="13"/>
  <c r="B1588" i="13"/>
  <c r="M1588" i="13" s="1"/>
  <c r="B1589" i="13"/>
  <c r="M1589" i="13" s="1"/>
  <c r="B1590" i="13"/>
  <c r="B1591" i="13"/>
  <c r="B1592" i="13"/>
  <c r="M1592" i="13" s="1"/>
  <c r="B1593" i="13"/>
  <c r="B1594" i="13"/>
  <c r="B1595" i="13"/>
  <c r="M1595" i="13" s="1"/>
  <c r="B1596" i="13"/>
  <c r="B1597" i="13"/>
  <c r="B1598" i="13"/>
  <c r="B1599" i="13"/>
  <c r="B1600" i="13"/>
  <c r="B1601" i="13"/>
  <c r="M1601" i="13" s="1"/>
  <c r="B1602" i="13"/>
  <c r="B1603" i="13"/>
  <c r="M1603" i="13" s="1"/>
  <c r="B1604" i="13"/>
  <c r="M1604" i="13" s="1"/>
  <c r="B1605" i="13"/>
  <c r="M1605" i="13" s="1"/>
  <c r="B1606" i="13"/>
  <c r="B1607" i="13"/>
  <c r="B1608" i="13"/>
  <c r="B1609" i="13"/>
  <c r="M1609" i="13" s="1"/>
  <c r="B1610" i="13"/>
  <c r="B1611" i="13"/>
  <c r="B1612" i="13"/>
  <c r="B1613" i="13"/>
  <c r="B1614" i="13"/>
  <c r="M1614" i="13" s="1"/>
  <c r="B1615" i="13"/>
  <c r="M1615" i="13" s="1"/>
  <c r="B1616" i="13"/>
  <c r="B1617" i="13"/>
  <c r="B1618" i="13"/>
  <c r="B1619" i="13"/>
  <c r="M1619" i="13" s="1"/>
  <c r="B1620" i="13"/>
  <c r="B1621" i="13"/>
  <c r="M1621" i="13" s="1"/>
  <c r="B1622" i="13"/>
  <c r="B1623" i="13"/>
  <c r="B1624" i="13"/>
  <c r="B1625" i="13"/>
  <c r="B1626" i="13"/>
  <c r="B1627" i="13"/>
  <c r="B1628" i="13"/>
  <c r="B1629" i="13"/>
  <c r="B1630" i="13"/>
  <c r="B1631" i="13"/>
  <c r="B1632" i="13"/>
  <c r="M1632" i="13" s="1"/>
  <c r="B1633" i="13"/>
  <c r="B1634" i="13"/>
  <c r="B1635" i="13"/>
  <c r="M1635" i="13" s="1"/>
  <c r="B1636" i="13"/>
  <c r="B1637" i="13"/>
  <c r="B1638" i="13"/>
  <c r="M1638" i="13" s="1"/>
  <c r="B1639" i="13"/>
  <c r="B1640" i="13"/>
  <c r="B1641" i="13"/>
  <c r="M1641" i="13" s="1"/>
  <c r="B1642" i="13"/>
  <c r="B1643" i="13"/>
  <c r="M1643" i="13" s="1"/>
  <c r="B1644" i="13"/>
  <c r="M1644" i="13" s="1"/>
  <c r="B1645" i="13"/>
  <c r="B1646" i="13"/>
  <c r="B1647" i="13"/>
  <c r="B1648" i="13"/>
  <c r="M1648" i="13" s="1"/>
  <c r="B1649" i="13"/>
  <c r="B1650" i="13"/>
  <c r="M1650" i="13" s="1"/>
  <c r="B1651" i="13"/>
  <c r="M1651" i="13" s="1"/>
  <c r="B1652" i="13"/>
  <c r="B1653" i="13"/>
  <c r="B1654" i="13"/>
  <c r="M1654" i="13" s="1"/>
  <c r="B1655" i="13"/>
  <c r="B1656" i="13"/>
  <c r="B1657" i="13"/>
  <c r="M1657" i="13" s="1"/>
  <c r="B1658" i="13"/>
  <c r="B1659" i="13"/>
  <c r="B1660" i="13"/>
  <c r="M1660" i="13" s="1"/>
  <c r="B1661" i="13"/>
  <c r="B1662" i="13"/>
  <c r="M1662" i="13" s="1"/>
  <c r="B1663" i="13"/>
  <c r="B1664" i="13"/>
  <c r="B1665" i="13"/>
  <c r="M1665" i="13" s="1"/>
  <c r="B1666" i="13"/>
  <c r="B1667" i="13"/>
  <c r="B1668" i="13"/>
  <c r="M1668" i="13" s="1"/>
  <c r="B1669" i="13"/>
  <c r="B1670" i="13"/>
  <c r="B1671" i="13"/>
  <c r="B1672" i="13"/>
  <c r="M1672" i="13" s="1"/>
  <c r="B1673" i="13"/>
  <c r="M1673" i="13" s="1"/>
  <c r="B1674" i="13"/>
  <c r="M1674" i="13" s="1"/>
  <c r="B1675" i="13"/>
  <c r="B1676" i="13"/>
  <c r="B1677" i="13"/>
  <c r="M1677" i="13" s="1"/>
  <c r="B1678" i="13"/>
  <c r="M1678" i="13" s="1"/>
  <c r="B1679" i="13"/>
  <c r="B1680" i="13"/>
  <c r="B1681" i="13"/>
  <c r="B1682" i="13"/>
  <c r="M1682" i="13" s="1"/>
  <c r="B1683" i="13"/>
  <c r="M1683" i="13" s="1"/>
  <c r="B1684" i="13"/>
  <c r="M1684" i="13" s="1"/>
  <c r="B1685" i="13"/>
  <c r="B1686" i="13"/>
  <c r="B1687" i="13"/>
  <c r="B1688" i="13"/>
  <c r="M1688" i="13" s="1"/>
  <c r="B1689" i="13"/>
  <c r="B1690" i="13"/>
  <c r="B1691" i="13"/>
  <c r="B1692" i="13"/>
  <c r="M1692" i="13" s="1"/>
  <c r="B1693" i="13"/>
  <c r="B1694" i="13"/>
  <c r="B1695" i="13"/>
  <c r="B1696" i="13"/>
  <c r="B1697" i="13"/>
  <c r="B1698" i="13"/>
  <c r="B1699" i="13"/>
  <c r="M1699" i="13" s="1"/>
  <c r="B1700" i="13"/>
  <c r="B1701" i="13"/>
  <c r="B1702" i="13"/>
  <c r="M1702" i="13" s="1"/>
  <c r="B1703" i="13"/>
  <c r="B1704" i="13"/>
  <c r="B1705" i="13"/>
  <c r="B1706" i="13"/>
  <c r="B1707" i="13"/>
  <c r="B1708" i="13"/>
  <c r="M1708" i="13" s="1"/>
  <c r="B1709" i="13"/>
  <c r="M1709" i="13" s="1"/>
  <c r="B1710" i="13"/>
  <c r="B1711" i="13"/>
  <c r="B1712" i="13"/>
  <c r="B1713" i="13"/>
  <c r="B1714" i="13"/>
  <c r="B1715" i="13"/>
  <c r="M1715" i="13" s="1"/>
  <c r="B1716" i="13"/>
  <c r="B1717" i="13"/>
  <c r="B1718" i="13"/>
  <c r="B1719" i="13"/>
  <c r="M1719" i="13" s="1"/>
  <c r="B1720" i="13"/>
  <c r="B1721" i="13"/>
  <c r="B1722" i="13"/>
  <c r="M1722" i="13" s="1"/>
  <c r="B1723" i="13"/>
  <c r="B1724" i="13"/>
  <c r="M1724" i="13" s="1"/>
  <c r="B1725" i="13"/>
  <c r="B1726" i="13"/>
  <c r="B1727" i="13"/>
  <c r="B1728" i="13"/>
  <c r="B1729" i="13"/>
  <c r="M1729" i="13" s="1"/>
  <c r="B1730" i="13"/>
  <c r="M1730" i="13" s="1"/>
  <c r="B1731" i="13"/>
  <c r="B1732" i="13"/>
  <c r="M1732" i="13" s="1"/>
  <c r="B1733" i="13"/>
  <c r="M1733" i="13" s="1"/>
  <c r="B1734" i="13"/>
  <c r="M1734" i="13" s="1"/>
  <c r="B1735" i="13"/>
  <c r="M1735" i="13" s="1"/>
  <c r="B1736" i="13"/>
  <c r="M1736" i="13" s="1"/>
  <c r="B1737" i="13"/>
  <c r="B1738" i="13"/>
  <c r="B1739" i="13"/>
  <c r="B1740" i="13"/>
  <c r="M1740" i="13" s="1"/>
  <c r="B1741" i="13"/>
  <c r="B1742" i="13"/>
  <c r="M1742" i="13" s="1"/>
  <c r="B1743" i="13"/>
  <c r="M1743" i="13" s="1"/>
  <c r="B1744" i="13"/>
  <c r="B1745" i="13"/>
  <c r="B1746" i="13"/>
  <c r="B1747" i="13"/>
  <c r="M1747" i="13" s="1"/>
  <c r="B1748" i="13"/>
  <c r="M1748" i="13" s="1"/>
  <c r="B1749" i="13"/>
  <c r="B1750" i="13"/>
  <c r="M1750" i="13" s="1"/>
  <c r="B1751" i="13"/>
  <c r="M1751" i="13" s="1"/>
  <c r="B1752" i="13"/>
  <c r="M1752" i="13" s="1"/>
  <c r="B1753" i="13"/>
  <c r="B1754" i="13"/>
  <c r="M1754" i="13" s="1"/>
  <c r="B1755" i="13"/>
  <c r="B1756" i="13"/>
  <c r="B1757" i="13"/>
  <c r="B1758" i="13"/>
  <c r="B1759" i="13"/>
  <c r="B1760" i="13"/>
  <c r="B1761" i="13"/>
  <c r="B1762" i="13"/>
  <c r="B1763" i="13"/>
  <c r="B1764" i="13"/>
  <c r="B1765" i="13"/>
  <c r="B1766" i="13"/>
  <c r="B1767" i="13"/>
  <c r="B1768" i="13"/>
  <c r="M1768" i="13" s="1"/>
  <c r="B1769" i="13"/>
  <c r="B1770" i="13"/>
  <c r="B1771" i="13"/>
  <c r="B1772" i="13"/>
  <c r="B1773" i="13"/>
  <c r="B1774" i="13"/>
  <c r="B1775" i="13"/>
  <c r="B1776" i="13"/>
  <c r="B1777" i="13"/>
  <c r="B1778" i="13"/>
  <c r="B1779" i="13"/>
  <c r="B1780" i="13"/>
  <c r="B1781" i="13"/>
  <c r="B1782" i="13"/>
  <c r="B1783" i="13"/>
  <c r="B1784" i="13"/>
  <c r="B1785" i="13"/>
  <c r="B1786" i="13"/>
  <c r="B1787" i="13"/>
  <c r="B1788" i="13"/>
  <c r="B1789" i="13"/>
  <c r="B1790" i="13"/>
  <c r="B1791" i="13"/>
  <c r="B1792" i="13"/>
  <c r="M1792" i="13" s="1"/>
  <c r="B1793" i="13"/>
  <c r="B1794" i="13"/>
  <c r="M1794" i="13" s="1"/>
  <c r="B1795" i="13"/>
  <c r="B1796" i="13"/>
  <c r="M1796" i="13" s="1"/>
  <c r="B1797" i="13"/>
  <c r="B1798" i="13"/>
  <c r="B1799" i="13"/>
  <c r="B1800" i="13"/>
  <c r="B1801" i="13"/>
  <c r="B1802" i="13"/>
  <c r="B1803" i="13"/>
  <c r="B1804" i="13"/>
  <c r="B1805" i="13"/>
  <c r="B1806" i="13"/>
  <c r="B1807" i="13"/>
  <c r="B1808" i="13"/>
  <c r="B1809" i="13"/>
  <c r="M1809" i="13" s="1"/>
  <c r="B1810" i="13"/>
  <c r="B1811" i="13"/>
  <c r="M1811" i="13" s="1"/>
  <c r="B1812" i="13"/>
  <c r="B1813" i="13"/>
  <c r="M1813" i="13" s="1"/>
  <c r="B1814" i="13"/>
  <c r="B1815" i="13"/>
  <c r="B1816" i="13"/>
  <c r="M1816" i="13" s="1"/>
  <c r="B1817" i="13"/>
  <c r="B1818" i="13"/>
  <c r="M1818" i="13" s="1"/>
  <c r="B1819" i="13"/>
  <c r="M1819" i="13" s="1"/>
  <c r="B1820" i="13"/>
  <c r="B1821" i="13"/>
  <c r="M1821" i="13" s="1"/>
  <c r="B1822" i="13"/>
  <c r="B1823" i="13"/>
  <c r="B1824" i="13"/>
  <c r="M1824" i="13" s="1"/>
  <c r="B1825" i="13"/>
  <c r="M1825" i="13" s="1"/>
  <c r="B1826" i="13"/>
  <c r="B1827" i="13"/>
  <c r="B1828" i="13"/>
  <c r="B1829" i="13"/>
  <c r="B1830" i="13"/>
  <c r="B1831" i="13"/>
  <c r="B1832" i="13"/>
  <c r="B1833" i="13"/>
  <c r="B1834" i="13"/>
  <c r="B1835" i="13"/>
  <c r="M1835" i="13" s="1"/>
  <c r="B1836" i="13"/>
  <c r="M1836" i="13" s="1"/>
  <c r="B1837" i="13"/>
  <c r="B1838" i="13"/>
  <c r="M1838" i="13" s="1"/>
  <c r="B1839" i="13"/>
  <c r="M1839" i="13" s="1"/>
  <c r="B1840" i="13"/>
  <c r="B1841" i="13"/>
  <c r="B1842" i="13"/>
  <c r="B1843" i="13"/>
  <c r="B1844" i="13"/>
  <c r="M1844" i="13" s="1"/>
  <c r="B1845" i="13"/>
  <c r="M1845" i="13" s="1"/>
  <c r="B1846" i="13"/>
  <c r="B1847" i="13"/>
  <c r="B1848" i="13"/>
  <c r="B1849" i="13"/>
  <c r="M1849" i="13" s="1"/>
  <c r="B1850" i="13"/>
  <c r="B1851" i="13"/>
  <c r="B1852" i="13"/>
  <c r="B1853" i="13"/>
  <c r="B1854" i="13"/>
  <c r="M1854" i="13" s="1"/>
  <c r="B1855" i="13"/>
  <c r="B1856" i="13"/>
  <c r="B1857" i="13"/>
  <c r="B1858" i="13"/>
  <c r="B1859" i="13"/>
  <c r="B1860" i="13"/>
  <c r="M1860" i="13" s="1"/>
  <c r="B1861" i="13"/>
  <c r="B1862" i="13"/>
  <c r="M1862" i="13" s="1"/>
  <c r="B1863" i="13"/>
  <c r="B1864" i="13"/>
  <c r="M1864" i="13" s="1"/>
  <c r="B1865" i="13"/>
  <c r="B1866" i="13"/>
  <c r="B1867" i="13"/>
  <c r="B1868" i="13"/>
  <c r="B1869" i="13"/>
  <c r="B1870" i="13"/>
  <c r="M1870" i="13" s="1"/>
  <c r="B1871" i="13"/>
  <c r="M1871" i="13" s="1"/>
  <c r="B1872" i="13"/>
  <c r="B1873" i="13"/>
  <c r="M1873" i="13" s="1"/>
  <c r="B1874" i="13"/>
  <c r="B1875" i="13"/>
  <c r="M1875" i="13" s="1"/>
  <c r="B1876" i="13"/>
  <c r="B1877" i="13"/>
  <c r="B1878" i="13"/>
  <c r="M1878" i="13" s="1"/>
  <c r="B1879" i="13"/>
  <c r="B1880" i="13"/>
  <c r="B1881" i="13"/>
  <c r="B1882" i="13"/>
  <c r="B1883" i="13"/>
  <c r="M1883" i="13" s="1"/>
  <c r="B1884" i="13"/>
  <c r="M1884" i="13" s="1"/>
  <c r="B1885" i="13"/>
  <c r="M1885" i="13" s="1"/>
  <c r="B1886" i="13"/>
  <c r="B1887" i="13"/>
  <c r="B1888" i="13"/>
  <c r="M1888" i="13" s="1"/>
  <c r="B1889" i="13"/>
  <c r="M1889" i="13" s="1"/>
  <c r="B1890" i="13"/>
  <c r="B1891" i="13"/>
  <c r="B1892" i="13"/>
  <c r="M1892" i="13" s="1"/>
  <c r="B1893" i="13"/>
  <c r="M1893" i="13" s="1"/>
  <c r="B1894" i="13"/>
  <c r="B1895" i="13"/>
  <c r="B1896" i="13"/>
  <c r="B1897" i="13"/>
  <c r="B1898" i="13"/>
  <c r="B1899" i="13"/>
  <c r="B1900" i="13"/>
  <c r="B1901" i="13"/>
  <c r="B1902" i="13"/>
  <c r="B1903" i="13"/>
  <c r="M1903" i="13" s="1"/>
  <c r="B1904" i="13"/>
  <c r="B1905" i="13"/>
  <c r="M1905" i="13" s="1"/>
  <c r="B1906" i="13"/>
  <c r="B1907" i="13"/>
  <c r="B1908" i="13"/>
  <c r="B1909" i="13"/>
  <c r="B1910" i="13"/>
  <c r="B1911" i="13"/>
  <c r="M1911" i="13" s="1"/>
  <c r="B1912" i="13"/>
  <c r="M1912" i="13" s="1"/>
  <c r="B1913" i="13"/>
  <c r="M1913" i="13" s="1"/>
  <c r="B1914" i="13"/>
  <c r="M1914" i="13" s="1"/>
  <c r="B1915" i="13"/>
  <c r="B1916" i="13"/>
  <c r="M1916" i="13" s="1"/>
  <c r="B1917" i="13"/>
  <c r="B1918" i="13"/>
  <c r="B1919" i="13"/>
  <c r="M1919" i="13" s="1"/>
  <c r="B1920" i="13"/>
  <c r="B1921" i="13"/>
  <c r="M1921" i="13" s="1"/>
  <c r="B1922" i="13"/>
  <c r="B1923" i="13"/>
  <c r="B1924" i="13"/>
  <c r="B1925" i="13"/>
  <c r="B1926" i="13"/>
  <c r="B1927" i="13"/>
  <c r="B1928" i="13"/>
  <c r="B1929" i="13"/>
  <c r="B1930" i="13"/>
  <c r="M1930" i="13" s="1"/>
  <c r="B1931" i="13"/>
  <c r="M1931" i="13" s="1"/>
  <c r="B1932" i="13"/>
  <c r="B1933" i="13"/>
  <c r="M1933" i="13" s="1"/>
  <c r="B1934" i="13"/>
  <c r="M1934" i="13" s="1"/>
  <c r="B1935" i="13"/>
  <c r="B1936" i="13"/>
  <c r="B1937" i="13"/>
  <c r="B1938" i="13"/>
  <c r="M1938" i="13" s="1"/>
  <c r="B1939" i="13"/>
  <c r="M1939" i="13" s="1"/>
  <c r="B1940" i="13"/>
  <c r="M1940" i="13" s="1"/>
  <c r="B1941" i="13"/>
  <c r="B1942" i="13"/>
  <c r="B1943" i="13"/>
  <c r="B1944" i="13"/>
  <c r="B1945" i="13"/>
  <c r="B1946" i="13"/>
  <c r="B1947" i="13"/>
  <c r="B1948" i="13"/>
  <c r="M1948" i="13" s="1"/>
  <c r="B1949" i="13"/>
  <c r="M1949" i="13" s="1"/>
  <c r="B1950" i="13"/>
  <c r="M1950" i="13" s="1"/>
  <c r="B1951" i="13"/>
  <c r="M1951" i="13" s="1"/>
  <c r="B1952" i="13"/>
  <c r="M1952" i="13" s="1"/>
  <c r="B1953" i="13"/>
  <c r="M1953" i="13" s="1"/>
  <c r="B1954" i="13"/>
  <c r="M1954" i="13" s="1"/>
  <c r="B1955" i="13"/>
  <c r="M1955" i="13" s="1"/>
  <c r="B1956" i="13"/>
  <c r="M1956" i="13" s="1"/>
  <c r="B1957" i="13"/>
  <c r="M1957" i="13" s="1"/>
  <c r="B1958" i="13"/>
  <c r="B1959" i="13"/>
  <c r="B1960" i="13"/>
  <c r="B1961" i="13"/>
  <c r="B1962" i="13"/>
  <c r="M1962" i="13" s="1"/>
  <c r="B1963" i="13"/>
  <c r="B1964" i="13"/>
  <c r="M1964" i="13" s="1"/>
  <c r="B1965" i="13"/>
  <c r="M1965" i="13" s="1"/>
  <c r="B1966" i="13"/>
  <c r="B1967" i="13"/>
  <c r="B1968" i="13"/>
  <c r="M1968" i="13" s="1"/>
  <c r="B1969" i="13"/>
  <c r="M1969" i="13" s="1"/>
  <c r="B1970" i="13"/>
  <c r="B1971" i="13"/>
  <c r="B1972" i="13"/>
  <c r="M1972" i="13" s="1"/>
  <c r="B1973" i="13"/>
  <c r="M1973" i="13" s="1"/>
  <c r="B1974" i="13"/>
  <c r="B1975" i="13"/>
  <c r="M1975" i="13" s="1"/>
  <c r="B1976" i="13"/>
  <c r="B1977" i="13"/>
  <c r="M1977" i="13" s="1"/>
  <c r="B1978" i="13"/>
  <c r="B1979" i="13"/>
  <c r="B1980" i="13"/>
  <c r="B1981" i="13"/>
  <c r="M1981" i="13" s="1"/>
  <c r="B1982" i="13"/>
  <c r="B1983" i="13"/>
  <c r="B1984" i="13"/>
  <c r="B1985" i="13"/>
  <c r="B1986" i="13"/>
  <c r="B1987" i="13"/>
  <c r="B1988" i="13"/>
  <c r="B1989" i="13"/>
  <c r="M1989" i="13" s="1"/>
  <c r="B1990" i="13"/>
  <c r="B1991" i="13"/>
  <c r="B1992" i="13"/>
  <c r="B1993" i="13"/>
  <c r="B1994" i="13"/>
  <c r="M1994" i="13" s="1"/>
  <c r="B1995" i="13"/>
  <c r="B8" i="13"/>
  <c r="K8" i="13" s="1"/>
  <c r="B245" i="10"/>
  <c r="B246" i="10"/>
  <c r="B247" i="10"/>
  <c r="C247" i="10" s="1"/>
  <c r="G247" i="4" s="1"/>
  <c r="B248" i="10"/>
  <c r="B249" i="10"/>
  <c r="B250" i="10"/>
  <c r="B251" i="10"/>
  <c r="G251" i="10" s="1"/>
  <c r="B252" i="10"/>
  <c r="G252" i="10" s="1"/>
  <c r="B253" i="10"/>
  <c r="C253" i="10" s="1"/>
  <c r="G253" i="4" s="1"/>
  <c r="B254" i="10"/>
  <c r="B255" i="10"/>
  <c r="E255" i="10" s="1"/>
  <c r="B256" i="10"/>
  <c r="K256" i="10" s="1"/>
  <c r="B257" i="10"/>
  <c r="J257" i="10" s="1"/>
  <c r="B258" i="10"/>
  <c r="B259" i="10"/>
  <c r="G259" i="10" s="1"/>
  <c r="B260" i="10"/>
  <c r="B261" i="10"/>
  <c r="B262" i="10"/>
  <c r="J262" i="10" s="1"/>
  <c r="B263" i="10"/>
  <c r="B264" i="10"/>
  <c r="K264" i="10" s="1"/>
  <c r="B265" i="10"/>
  <c r="E265" i="10" s="1"/>
  <c r="B266" i="10"/>
  <c r="B267" i="10"/>
  <c r="B268" i="10"/>
  <c r="B269" i="10"/>
  <c r="B270" i="10"/>
  <c r="C270" i="10" s="1"/>
  <c r="G270" i="4" s="1"/>
  <c r="B271" i="10"/>
  <c r="C271" i="10" s="1"/>
  <c r="G271" i="4" s="1"/>
  <c r="B272" i="10"/>
  <c r="B273" i="10"/>
  <c r="B274" i="10"/>
  <c r="G274" i="10" s="1"/>
  <c r="B275" i="10"/>
  <c r="B276" i="10"/>
  <c r="B277" i="10"/>
  <c r="C277" i="10" s="1"/>
  <c r="G277" i="4" s="1"/>
  <c r="B278" i="10"/>
  <c r="B279" i="10"/>
  <c r="B280" i="10"/>
  <c r="B281" i="10"/>
  <c r="B282" i="10"/>
  <c r="J282" i="10" s="1"/>
  <c r="B283" i="10"/>
  <c r="B284" i="10"/>
  <c r="B285" i="10"/>
  <c r="B286" i="10"/>
  <c r="J286" i="10" s="1"/>
  <c r="B287" i="10"/>
  <c r="G287" i="10" s="1"/>
  <c r="B288" i="10"/>
  <c r="B289" i="10"/>
  <c r="B290" i="10"/>
  <c r="B291" i="10"/>
  <c r="C291" i="10" s="1"/>
  <c r="G291" i="4" s="1"/>
  <c r="B292" i="10"/>
  <c r="B293" i="10"/>
  <c r="B294" i="10"/>
  <c r="B295" i="10"/>
  <c r="B296" i="10"/>
  <c r="B297" i="10"/>
  <c r="E297" i="10" s="1"/>
  <c r="B298" i="10"/>
  <c r="J298" i="10" s="1"/>
  <c r="B299" i="10"/>
  <c r="B300" i="10"/>
  <c r="B301" i="10"/>
  <c r="B302" i="10"/>
  <c r="B303" i="10"/>
  <c r="C303" i="10" s="1"/>
  <c r="G303" i="4" s="1"/>
  <c r="B304" i="10"/>
  <c r="B305" i="10"/>
  <c r="E305" i="10" s="1"/>
  <c r="B306" i="10"/>
  <c r="B307" i="10"/>
  <c r="J307" i="10" s="1"/>
  <c r="B308" i="10"/>
  <c r="B309" i="10"/>
  <c r="B310" i="10"/>
  <c r="B311" i="10"/>
  <c r="B312" i="10"/>
  <c r="B313" i="10"/>
  <c r="B314" i="10"/>
  <c r="B315" i="10"/>
  <c r="C315" i="10" s="1"/>
  <c r="G315" i="4" s="1"/>
  <c r="B316" i="10"/>
  <c r="C316" i="10" s="1"/>
  <c r="G316" i="4" s="1"/>
  <c r="B317" i="10"/>
  <c r="C317" i="10" s="1"/>
  <c r="G317" i="4" s="1"/>
  <c r="B318" i="10"/>
  <c r="B319" i="10"/>
  <c r="B320" i="10"/>
  <c r="E320" i="10" s="1"/>
  <c r="B321" i="10"/>
  <c r="B322" i="10"/>
  <c r="B323" i="10"/>
  <c r="B324" i="10"/>
  <c r="C324" i="10" s="1"/>
  <c r="G324" i="4" s="1"/>
  <c r="B325" i="10"/>
  <c r="B326" i="10"/>
  <c r="G326" i="10" s="1"/>
  <c r="B327" i="10"/>
  <c r="G327" i="10" s="1"/>
  <c r="B328" i="10"/>
  <c r="C328" i="10" s="1"/>
  <c r="G328" i="4" s="1"/>
  <c r="B329" i="10"/>
  <c r="B330" i="10"/>
  <c r="B331" i="10"/>
  <c r="B332" i="10"/>
  <c r="B333" i="10"/>
  <c r="B334" i="10"/>
  <c r="B335" i="10"/>
  <c r="B336" i="10"/>
  <c r="K336" i="10" s="1"/>
  <c r="B337" i="10"/>
  <c r="C337" i="10" s="1"/>
  <c r="G337" i="4" s="1"/>
  <c r="B338" i="10"/>
  <c r="C338" i="10" s="1"/>
  <c r="G338" i="4" s="1"/>
  <c r="B339" i="10"/>
  <c r="K339" i="10" s="1"/>
  <c r="B340" i="10"/>
  <c r="B341" i="10"/>
  <c r="E341" i="10" s="1"/>
  <c r="B342" i="10"/>
  <c r="B343" i="10"/>
  <c r="B344" i="10"/>
  <c r="B345" i="10"/>
  <c r="B346" i="10"/>
  <c r="B347" i="10"/>
  <c r="K347" i="10" s="1"/>
  <c r="B348" i="10"/>
  <c r="B349" i="10"/>
  <c r="E349" i="10" s="1"/>
  <c r="B350" i="10"/>
  <c r="B351" i="10"/>
  <c r="B352" i="10"/>
  <c r="B353" i="10"/>
  <c r="B354" i="10"/>
  <c r="B355" i="10"/>
  <c r="B356" i="10"/>
  <c r="B357" i="10"/>
  <c r="B358" i="10"/>
  <c r="B359" i="10"/>
  <c r="B360" i="10"/>
  <c r="C360" i="10" s="1"/>
  <c r="G360" i="4" s="1"/>
  <c r="B361" i="10"/>
  <c r="B362" i="10"/>
  <c r="G362" i="10" s="1"/>
  <c r="B363" i="10"/>
  <c r="J363" i="10" s="1"/>
  <c r="B364" i="10"/>
  <c r="B365" i="10"/>
  <c r="B366" i="10"/>
  <c r="B367" i="10"/>
  <c r="C367" i="10" s="1"/>
  <c r="G367" i="4" s="1"/>
  <c r="B368" i="10"/>
  <c r="B369" i="10"/>
  <c r="C369" i="10" s="1"/>
  <c r="G369" i="4" s="1"/>
  <c r="B370" i="10"/>
  <c r="C370" i="10" s="1"/>
  <c r="G370" i="4" s="1"/>
  <c r="B371" i="10"/>
  <c r="C371" i="10" s="1"/>
  <c r="G371" i="4" s="1"/>
  <c r="B372" i="10"/>
  <c r="B373" i="10"/>
  <c r="B374" i="10"/>
  <c r="B375" i="10"/>
  <c r="B376" i="10"/>
  <c r="B377" i="10"/>
  <c r="E377" i="10" s="1"/>
  <c r="B378" i="10"/>
  <c r="B379" i="10"/>
  <c r="C379" i="10" s="1"/>
  <c r="G379" i="4" s="1"/>
  <c r="B380" i="10"/>
  <c r="B381" i="10"/>
  <c r="B382" i="10"/>
  <c r="B383" i="10"/>
  <c r="C383" i="10" s="1"/>
  <c r="G383" i="4" s="1"/>
  <c r="B384" i="10"/>
  <c r="E384" i="10" s="1"/>
  <c r="B385" i="10"/>
  <c r="B386" i="10"/>
  <c r="B387" i="10"/>
  <c r="J387" i="10" s="1"/>
  <c r="B388" i="10"/>
  <c r="C388" i="10" s="1"/>
  <c r="G388" i="4" s="1"/>
  <c r="B389" i="10"/>
  <c r="B390" i="10"/>
  <c r="B391" i="10"/>
  <c r="C391" i="10" s="1"/>
  <c r="G391" i="4" s="1"/>
  <c r="B392" i="10"/>
  <c r="E392" i="10" s="1"/>
  <c r="B393" i="10"/>
  <c r="B394" i="10"/>
  <c r="B395" i="10"/>
  <c r="C395" i="10" s="1"/>
  <c r="G395" i="4" s="1"/>
  <c r="B396" i="10"/>
  <c r="B397" i="10"/>
  <c r="B398" i="10"/>
  <c r="E398" i="10" s="1"/>
  <c r="B399" i="10"/>
  <c r="B400" i="10"/>
  <c r="E400" i="10" s="1"/>
  <c r="B401" i="10"/>
  <c r="E401" i="10" s="1"/>
  <c r="B402" i="10"/>
  <c r="K402" i="10" s="1"/>
  <c r="B403" i="10"/>
  <c r="B404" i="10"/>
  <c r="J404" i="10" s="1"/>
  <c r="B405" i="10"/>
  <c r="B406" i="10"/>
  <c r="E406" i="10" s="1"/>
  <c r="B407" i="10"/>
  <c r="B408" i="10"/>
  <c r="B409" i="10"/>
  <c r="B410" i="10"/>
  <c r="B411" i="10"/>
  <c r="B412" i="10"/>
  <c r="B413" i="10"/>
  <c r="B414" i="10"/>
  <c r="B415" i="10"/>
  <c r="B416" i="10"/>
  <c r="G416" i="10" s="1"/>
  <c r="B417" i="10"/>
  <c r="B418" i="10"/>
  <c r="B419" i="10"/>
  <c r="B420" i="10"/>
  <c r="J420" i="10" s="1"/>
  <c r="B421" i="10"/>
  <c r="B422" i="10"/>
  <c r="E422" i="10" s="1"/>
  <c r="B423" i="10"/>
  <c r="B424" i="10"/>
  <c r="B425" i="10"/>
  <c r="B426" i="10"/>
  <c r="B427" i="10"/>
  <c r="B428" i="10"/>
  <c r="C428" i="10" s="1"/>
  <c r="G428" i="4" s="1"/>
  <c r="B429" i="10"/>
  <c r="E429" i="10" s="1"/>
  <c r="B430" i="10"/>
  <c r="E430" i="10" s="1"/>
  <c r="B431" i="10"/>
  <c r="B432" i="10"/>
  <c r="B433" i="10"/>
  <c r="G433" i="10" s="1"/>
  <c r="B434" i="10"/>
  <c r="J434" i="10" s="1"/>
  <c r="B435" i="10"/>
  <c r="K435" i="10" s="1"/>
  <c r="B436" i="10"/>
  <c r="B437" i="10"/>
  <c r="J437" i="10" s="1"/>
  <c r="B438" i="10"/>
  <c r="K438" i="10" s="1"/>
  <c r="B439" i="10"/>
  <c r="B440" i="10"/>
  <c r="E440" i="10" s="1"/>
  <c r="B441" i="10"/>
  <c r="E441" i="10" s="1"/>
  <c r="B442" i="10"/>
  <c r="B443" i="10"/>
  <c r="C443" i="10" s="1"/>
  <c r="G443" i="4" s="1"/>
  <c r="B444" i="10"/>
  <c r="J444" i="10" s="1"/>
  <c r="B445" i="10"/>
  <c r="C445" i="10" s="1"/>
  <c r="G445" i="4" s="1"/>
  <c r="B446" i="10"/>
  <c r="G446" i="10" s="1"/>
  <c r="B447" i="10"/>
  <c r="B448" i="10"/>
  <c r="B449" i="10"/>
  <c r="B450" i="10"/>
  <c r="E450" i="10" s="1"/>
  <c r="B451" i="10"/>
  <c r="G451" i="10" s="1"/>
  <c r="B452" i="10"/>
  <c r="B453" i="10"/>
  <c r="B454" i="10"/>
  <c r="B455" i="10"/>
  <c r="K455" i="10" s="1"/>
  <c r="B456" i="10"/>
  <c r="E456" i="10" s="1"/>
  <c r="B457" i="10"/>
  <c r="B458" i="10"/>
  <c r="C458" i="10" s="1"/>
  <c r="G458" i="4" s="1"/>
  <c r="B459" i="10"/>
  <c r="B460" i="10"/>
  <c r="B461" i="10"/>
  <c r="B462" i="10"/>
  <c r="B463" i="10"/>
  <c r="B464" i="10"/>
  <c r="B465" i="10"/>
  <c r="B466" i="10"/>
  <c r="E466" i="10" s="1"/>
  <c r="B467" i="10"/>
  <c r="E467" i="10" s="1"/>
  <c r="B468" i="10"/>
  <c r="E468" i="10" s="1"/>
  <c r="B469" i="10"/>
  <c r="B470" i="10"/>
  <c r="E470" i="10" s="1"/>
  <c r="B471" i="10"/>
  <c r="B472" i="10"/>
  <c r="B473" i="10"/>
  <c r="B474" i="10"/>
  <c r="B475" i="10"/>
  <c r="B476" i="10"/>
  <c r="B477" i="10"/>
  <c r="B478" i="10"/>
  <c r="B479" i="10"/>
  <c r="C479" i="10" s="1"/>
  <c r="G479" i="4" s="1"/>
  <c r="B480" i="10"/>
  <c r="B481" i="10"/>
  <c r="B482" i="10"/>
  <c r="B483" i="10"/>
  <c r="B484" i="10"/>
  <c r="B485" i="10"/>
  <c r="C485" i="10" s="1"/>
  <c r="G485" i="4" s="1"/>
  <c r="B486" i="10"/>
  <c r="B487" i="10"/>
  <c r="J487" i="10" s="1"/>
  <c r="B488" i="10"/>
  <c r="B489" i="10"/>
  <c r="E489" i="10" s="1"/>
  <c r="B490" i="10"/>
  <c r="B491" i="10"/>
  <c r="B492" i="10"/>
  <c r="E492" i="10" s="1"/>
  <c r="B493" i="10"/>
  <c r="B494" i="10"/>
  <c r="B495" i="10"/>
  <c r="B496" i="10"/>
  <c r="G496" i="10" s="1"/>
  <c r="B497" i="10"/>
  <c r="K497" i="10" s="1"/>
  <c r="B498" i="10"/>
  <c r="J498" i="10" s="1"/>
  <c r="B499" i="10"/>
  <c r="B500" i="10"/>
  <c r="B501" i="10"/>
  <c r="B502" i="10"/>
  <c r="B503" i="10"/>
  <c r="J503" i="10" s="1"/>
  <c r="B504" i="10"/>
  <c r="B505" i="10"/>
  <c r="E505" i="10" s="1"/>
  <c r="B506" i="10"/>
  <c r="B507" i="10"/>
  <c r="C507" i="10" s="1"/>
  <c r="G507" i="4" s="1"/>
  <c r="B508" i="10"/>
  <c r="J508" i="10" s="1"/>
  <c r="B509" i="10"/>
  <c r="B510" i="10"/>
  <c r="B511" i="10"/>
  <c r="K511" i="10" s="1"/>
  <c r="B512" i="10"/>
  <c r="B513" i="10"/>
  <c r="B514" i="10"/>
  <c r="E514" i="10" s="1"/>
  <c r="B515" i="10"/>
  <c r="E515" i="10" s="1"/>
  <c r="B516" i="10"/>
  <c r="G516" i="10" s="1"/>
  <c r="B517" i="10"/>
  <c r="B518" i="10"/>
  <c r="B519" i="10"/>
  <c r="B520" i="10"/>
  <c r="B521" i="10"/>
  <c r="B522" i="10"/>
  <c r="B523" i="10"/>
  <c r="B524" i="10"/>
  <c r="B525" i="10"/>
  <c r="B526" i="10"/>
  <c r="M526" i="10" s="1"/>
  <c r="B527" i="10"/>
  <c r="B528" i="10"/>
  <c r="B529" i="10"/>
  <c r="B530" i="10"/>
  <c r="M530" i="10" s="1"/>
  <c r="B531" i="10"/>
  <c r="B532" i="10"/>
  <c r="B533" i="10"/>
  <c r="M533" i="10" s="1"/>
  <c r="B534" i="10"/>
  <c r="B535" i="10"/>
  <c r="B536" i="10"/>
  <c r="B537" i="10"/>
  <c r="B538" i="10"/>
  <c r="B539" i="10"/>
  <c r="M539" i="10" s="1"/>
  <c r="B540" i="10"/>
  <c r="M540" i="10" s="1"/>
  <c r="B541" i="10"/>
  <c r="M541" i="10" s="1"/>
  <c r="B542" i="10"/>
  <c r="B543" i="10"/>
  <c r="B544" i="10"/>
  <c r="B545" i="10"/>
  <c r="B546" i="10"/>
  <c r="M546" i="10" s="1"/>
  <c r="B547" i="10"/>
  <c r="M547" i="10" s="1"/>
  <c r="B548" i="10"/>
  <c r="B549" i="10"/>
  <c r="M549" i="10" s="1"/>
  <c r="B550" i="10"/>
  <c r="B551" i="10"/>
  <c r="B552" i="10"/>
  <c r="B553" i="10"/>
  <c r="M553" i="10" s="1"/>
  <c r="B554" i="10"/>
  <c r="M554" i="10" s="1"/>
  <c r="B555" i="10"/>
  <c r="B556" i="10"/>
  <c r="M556" i="10" s="1"/>
  <c r="B557" i="10"/>
  <c r="M557" i="10" s="1"/>
  <c r="B558" i="10"/>
  <c r="B559" i="10"/>
  <c r="M559" i="10" s="1"/>
  <c r="B560" i="10"/>
  <c r="M560" i="10" s="1"/>
  <c r="B561" i="10"/>
  <c r="B562" i="10"/>
  <c r="B563" i="10"/>
  <c r="M563" i="10" s="1"/>
  <c r="B564" i="10"/>
  <c r="B565" i="10"/>
  <c r="M565" i="10" s="1"/>
  <c r="B566" i="10"/>
  <c r="M566" i="10" s="1"/>
  <c r="B567" i="10"/>
  <c r="M567" i="10" s="1"/>
  <c r="B568" i="10"/>
  <c r="B569" i="10"/>
  <c r="M569" i="10" s="1"/>
  <c r="B570" i="10"/>
  <c r="M570" i="10" s="1"/>
  <c r="B571" i="10"/>
  <c r="B572" i="10"/>
  <c r="B573" i="10"/>
  <c r="B574" i="10"/>
  <c r="B575" i="10"/>
  <c r="B576" i="10"/>
  <c r="B577" i="10"/>
  <c r="B578" i="10"/>
  <c r="M578" i="10" s="1"/>
  <c r="B579" i="10"/>
  <c r="B580" i="10"/>
  <c r="B581" i="10"/>
  <c r="M581" i="10" s="1"/>
  <c r="B582" i="10"/>
  <c r="B583" i="10"/>
  <c r="B584" i="10"/>
  <c r="M584" i="10" s="1"/>
  <c r="B585" i="10"/>
  <c r="M585" i="10" s="1"/>
  <c r="B586" i="10"/>
  <c r="M586" i="10" s="1"/>
  <c r="B587" i="10"/>
  <c r="B588" i="10"/>
  <c r="B589" i="10"/>
  <c r="M589" i="10" s="1"/>
  <c r="B590" i="10"/>
  <c r="B591" i="10"/>
  <c r="M591" i="10" s="1"/>
  <c r="B592" i="10"/>
  <c r="B593" i="10"/>
  <c r="B594" i="10"/>
  <c r="M594" i="10" s="1"/>
  <c r="B595" i="10"/>
  <c r="B596" i="10"/>
  <c r="B597" i="10"/>
  <c r="M597" i="10" s="1"/>
  <c r="B598" i="10"/>
  <c r="M598" i="10" s="1"/>
  <c r="B599" i="10"/>
  <c r="M599" i="10" s="1"/>
  <c r="B600" i="10"/>
  <c r="M600" i="10" s="1"/>
  <c r="B601" i="10"/>
  <c r="M601" i="10" s="1"/>
  <c r="B602" i="10"/>
  <c r="M602" i="10" s="1"/>
  <c r="B603" i="10"/>
  <c r="B604" i="10"/>
  <c r="B605" i="10"/>
  <c r="M605" i="10" s="1"/>
  <c r="B606" i="10"/>
  <c r="B607" i="10"/>
  <c r="B608" i="10"/>
  <c r="B609" i="10"/>
  <c r="M609" i="10" s="1"/>
  <c r="B610" i="10"/>
  <c r="M610" i="10" s="1"/>
  <c r="B611" i="10"/>
  <c r="B612" i="10"/>
  <c r="B613" i="10"/>
  <c r="B614" i="10"/>
  <c r="B615" i="10"/>
  <c r="B616" i="10"/>
  <c r="B617" i="10"/>
  <c r="M617" i="10" s="1"/>
  <c r="B618" i="10"/>
  <c r="B619" i="10"/>
  <c r="B620" i="10"/>
  <c r="M620" i="10" s="1"/>
  <c r="B621" i="10"/>
  <c r="M621" i="10" s="1"/>
  <c r="B622" i="10"/>
  <c r="B623" i="10"/>
  <c r="B624" i="10"/>
  <c r="B625" i="10"/>
  <c r="B626" i="10"/>
  <c r="B627" i="10"/>
  <c r="B628" i="10"/>
  <c r="B629" i="10"/>
  <c r="B630" i="10"/>
  <c r="B631" i="10"/>
  <c r="B632" i="10"/>
  <c r="B633" i="10"/>
  <c r="B634" i="10"/>
  <c r="B635" i="10"/>
  <c r="B636" i="10"/>
  <c r="M636" i="10" s="1"/>
  <c r="B637" i="10"/>
  <c r="M637" i="10" s="1"/>
  <c r="B638" i="10"/>
  <c r="B639" i="10"/>
  <c r="B640" i="10"/>
  <c r="B641" i="10"/>
  <c r="B642" i="10"/>
  <c r="B643" i="10"/>
  <c r="B644" i="10"/>
  <c r="M644" i="10" s="1"/>
  <c r="B645" i="10"/>
  <c r="B646" i="10"/>
  <c r="B647" i="10"/>
  <c r="M647" i="10" s="1"/>
  <c r="B648" i="10"/>
  <c r="B649" i="10"/>
  <c r="B650" i="10"/>
  <c r="B651" i="10"/>
  <c r="B652" i="10"/>
  <c r="M652" i="10" s="1"/>
  <c r="B653" i="10"/>
  <c r="M653" i="10" s="1"/>
  <c r="B654" i="10"/>
  <c r="M654" i="10" s="1"/>
  <c r="B655" i="10"/>
  <c r="B656" i="10"/>
  <c r="B657" i="10"/>
  <c r="B658" i="10"/>
  <c r="B659" i="10"/>
  <c r="M659" i="10" s="1"/>
  <c r="B660" i="10"/>
  <c r="M660" i="10" s="1"/>
  <c r="B661" i="10"/>
  <c r="M661" i="10" s="1"/>
  <c r="B662" i="10"/>
  <c r="B663" i="10"/>
  <c r="B664" i="10"/>
  <c r="M664" i="10" s="1"/>
  <c r="B665" i="10"/>
  <c r="M665" i="10" s="1"/>
  <c r="B666" i="10"/>
  <c r="B667" i="10"/>
  <c r="B668" i="10"/>
  <c r="M668" i="10" s="1"/>
  <c r="B669" i="10"/>
  <c r="M669" i="10" s="1"/>
  <c r="B670" i="10"/>
  <c r="B671" i="10"/>
  <c r="B672" i="10"/>
  <c r="B673" i="10"/>
  <c r="M673" i="10" s="1"/>
  <c r="B674" i="10"/>
  <c r="M674" i="10" s="1"/>
  <c r="B675" i="10"/>
  <c r="B676" i="10"/>
  <c r="M676" i="10" s="1"/>
  <c r="B677" i="10"/>
  <c r="M677" i="10" s="1"/>
  <c r="B678" i="10"/>
  <c r="B679" i="10"/>
  <c r="B680" i="10"/>
  <c r="B681" i="10"/>
  <c r="B682" i="10"/>
  <c r="M682" i="10" s="1"/>
  <c r="B683" i="10"/>
  <c r="B684" i="10"/>
  <c r="B685" i="10"/>
  <c r="B686" i="10"/>
  <c r="B687" i="10"/>
  <c r="B688" i="10"/>
  <c r="B689" i="10"/>
  <c r="B690" i="10"/>
  <c r="M690" i="10" s="1"/>
  <c r="B691" i="10"/>
  <c r="B692" i="10"/>
  <c r="B693" i="10"/>
  <c r="M693" i="10" s="1"/>
  <c r="B694" i="10"/>
  <c r="M694" i="10" s="1"/>
  <c r="B695" i="10"/>
  <c r="B696" i="10"/>
  <c r="B697" i="10"/>
  <c r="M697" i="10" s="1"/>
  <c r="B698" i="10"/>
  <c r="M698" i="10" s="1"/>
  <c r="B699" i="10"/>
  <c r="M699" i="10" s="1"/>
  <c r="B700" i="10"/>
  <c r="M700" i="10" s="1"/>
  <c r="B701" i="10"/>
  <c r="M701" i="10" s="1"/>
  <c r="B702" i="10"/>
  <c r="M702" i="10" s="1"/>
  <c r="B703" i="10"/>
  <c r="B704" i="10"/>
  <c r="M704" i="10" s="1"/>
  <c r="B705" i="10"/>
  <c r="B706" i="10"/>
  <c r="B707" i="10"/>
  <c r="M707" i="10" s="1"/>
  <c r="B708" i="10"/>
  <c r="M708" i="10" s="1"/>
  <c r="B709" i="10"/>
  <c r="B710" i="10"/>
  <c r="M710" i="10" s="1"/>
  <c r="B711" i="10"/>
  <c r="M711" i="10" s="1"/>
  <c r="B712" i="10"/>
  <c r="B713" i="10"/>
  <c r="B714" i="10"/>
  <c r="M714" i="10" s="1"/>
  <c r="B715" i="10"/>
  <c r="B716" i="10"/>
  <c r="B717" i="10"/>
  <c r="M717" i="10" s="1"/>
  <c r="B718" i="10"/>
  <c r="M718" i="10" s="1"/>
  <c r="B719" i="10"/>
  <c r="M719" i="10" s="1"/>
  <c r="B720" i="10"/>
  <c r="M720" i="10" s="1"/>
  <c r="B721" i="10"/>
  <c r="B722" i="10"/>
  <c r="B723" i="10"/>
  <c r="B724" i="10"/>
  <c r="B725" i="10"/>
  <c r="B726" i="10"/>
  <c r="M726" i="10" s="1"/>
  <c r="B727" i="10"/>
  <c r="B728" i="10"/>
  <c r="B729" i="10"/>
  <c r="M729" i="10" s="1"/>
  <c r="B730" i="10"/>
  <c r="B731" i="10"/>
  <c r="B732" i="10"/>
  <c r="M732" i="10" s="1"/>
  <c r="B733" i="10"/>
  <c r="B734" i="10"/>
  <c r="M734" i="10" s="1"/>
  <c r="B735" i="10"/>
  <c r="B736" i="10"/>
  <c r="B737" i="10"/>
  <c r="M737" i="10" s="1"/>
  <c r="B738" i="10"/>
  <c r="B739" i="10"/>
  <c r="M739" i="10" s="1"/>
  <c r="B740" i="10"/>
  <c r="M740" i="10" s="1"/>
  <c r="B741" i="10"/>
  <c r="M741" i="10" s="1"/>
  <c r="B742" i="10"/>
  <c r="M742" i="10" s="1"/>
  <c r="B743" i="10"/>
  <c r="B744" i="10"/>
  <c r="B745" i="10"/>
  <c r="B746" i="10"/>
  <c r="M746" i="10" s="1"/>
  <c r="B747" i="10"/>
  <c r="B748" i="10"/>
  <c r="M748" i="10" s="1"/>
  <c r="B749" i="10"/>
  <c r="M749" i="10" s="1"/>
  <c r="B750" i="10"/>
  <c r="B751" i="10"/>
  <c r="M751" i="10" s="1"/>
  <c r="B752" i="10"/>
  <c r="B753" i="10"/>
  <c r="B754" i="10"/>
  <c r="M754" i="10" s="1"/>
  <c r="B755" i="10"/>
  <c r="B756" i="10"/>
  <c r="B757" i="10"/>
  <c r="B758" i="10"/>
  <c r="B759" i="10"/>
  <c r="B760" i="10"/>
  <c r="B761" i="10"/>
  <c r="B762" i="10"/>
  <c r="B763" i="10"/>
  <c r="B764" i="10"/>
  <c r="B765" i="10"/>
  <c r="M765" i="10" s="1"/>
  <c r="B766" i="10"/>
  <c r="B767" i="10"/>
  <c r="M767" i="10" s="1"/>
  <c r="B768" i="10"/>
  <c r="M768" i="10" s="1"/>
  <c r="B769" i="10"/>
  <c r="M769" i="10" s="1"/>
  <c r="B770" i="10"/>
  <c r="M770" i="10" s="1"/>
  <c r="B771" i="10"/>
  <c r="B772" i="10"/>
  <c r="M772" i="10" s="1"/>
  <c r="B773" i="10"/>
  <c r="M773" i="10" s="1"/>
  <c r="B774" i="10"/>
  <c r="M774" i="10" s="1"/>
  <c r="B775" i="10"/>
  <c r="B776" i="10"/>
  <c r="B777" i="10"/>
  <c r="B778" i="10"/>
  <c r="B779" i="10"/>
  <c r="B780" i="10"/>
  <c r="B781" i="10"/>
  <c r="B782" i="10"/>
  <c r="M782" i="10" s="1"/>
  <c r="B783" i="10"/>
  <c r="B784" i="10"/>
  <c r="B785" i="10"/>
  <c r="M785" i="10" s="1"/>
  <c r="B786" i="10"/>
  <c r="M786" i="10" s="1"/>
  <c r="B787" i="10"/>
  <c r="B788" i="10"/>
  <c r="M788" i="10" s="1"/>
  <c r="B789" i="10"/>
  <c r="M789" i="10" s="1"/>
  <c r="B790" i="10"/>
  <c r="B791" i="10"/>
  <c r="M791" i="10" s="1"/>
  <c r="B792" i="10"/>
  <c r="M792" i="10" s="1"/>
  <c r="B793" i="10"/>
  <c r="B794" i="10"/>
  <c r="M794" i="10" s="1"/>
  <c r="B795" i="10"/>
  <c r="B796" i="10"/>
  <c r="B797" i="10"/>
  <c r="B798" i="10"/>
  <c r="B799" i="10"/>
  <c r="B800" i="10"/>
  <c r="B801" i="10"/>
  <c r="B802" i="10"/>
  <c r="M802" i="10" s="1"/>
  <c r="B803" i="10"/>
  <c r="B804" i="10"/>
  <c r="B805" i="10"/>
  <c r="B806" i="10"/>
  <c r="B807" i="10"/>
  <c r="B808" i="10"/>
  <c r="B809" i="10"/>
  <c r="M809" i="10" s="1"/>
  <c r="B810" i="10"/>
  <c r="M810" i="10" s="1"/>
  <c r="B811" i="10"/>
  <c r="B812" i="10"/>
  <c r="B813" i="10"/>
  <c r="B814" i="10"/>
  <c r="B815" i="10"/>
  <c r="B816" i="10"/>
  <c r="M816" i="10" s="1"/>
  <c r="B817" i="10"/>
  <c r="M817" i="10" s="1"/>
  <c r="B818" i="10"/>
  <c r="M818" i="10" s="1"/>
  <c r="B819" i="10"/>
  <c r="M819" i="10" s="1"/>
  <c r="B820" i="10"/>
  <c r="B821" i="10"/>
  <c r="M821" i="10" s="1"/>
  <c r="B822" i="10"/>
  <c r="B823" i="10"/>
  <c r="B824" i="10"/>
  <c r="B825" i="10"/>
  <c r="M825" i="10" s="1"/>
  <c r="B826" i="10"/>
  <c r="M826" i="10" s="1"/>
  <c r="B827" i="10"/>
  <c r="M827" i="10" s="1"/>
  <c r="B828" i="10"/>
  <c r="M828" i="10" s="1"/>
  <c r="B829" i="10"/>
  <c r="B830" i="10"/>
  <c r="M830" i="10" s="1"/>
  <c r="B831" i="10"/>
  <c r="B832" i="10"/>
  <c r="M832" i="10" s="1"/>
  <c r="B833" i="10"/>
  <c r="B834" i="10"/>
  <c r="B835" i="10"/>
  <c r="M835" i="10" s="1"/>
  <c r="B836" i="10"/>
  <c r="M836" i="10" s="1"/>
  <c r="B837" i="10"/>
  <c r="B838" i="10"/>
  <c r="B839" i="10"/>
  <c r="M839" i="10" s="1"/>
  <c r="B840" i="10"/>
  <c r="M840" i="10" s="1"/>
  <c r="B841" i="10"/>
  <c r="B842" i="10"/>
  <c r="M842" i="10" s="1"/>
  <c r="B843" i="10"/>
  <c r="B844" i="10"/>
  <c r="B845" i="10"/>
  <c r="M845" i="10" s="1"/>
  <c r="B846" i="10"/>
  <c r="B847" i="10"/>
  <c r="B848" i="10"/>
  <c r="M848" i="10" s="1"/>
  <c r="B849" i="10"/>
  <c r="B850" i="10"/>
  <c r="B851" i="10"/>
  <c r="M851" i="10" s="1"/>
  <c r="B852" i="10"/>
  <c r="B853" i="10"/>
  <c r="B854" i="10"/>
  <c r="M854" i="10" s="1"/>
  <c r="B855" i="10"/>
  <c r="B856" i="10"/>
  <c r="B857" i="10"/>
  <c r="M857" i="10" s="1"/>
  <c r="B858" i="10"/>
  <c r="B859" i="10"/>
  <c r="B860" i="10"/>
  <c r="M860" i="10" s="1"/>
  <c r="B861" i="10"/>
  <c r="B862" i="10"/>
  <c r="B863" i="10"/>
  <c r="B864" i="10"/>
  <c r="B865" i="10"/>
  <c r="B866" i="10"/>
  <c r="B867" i="10"/>
  <c r="B868" i="10"/>
  <c r="B869" i="10"/>
  <c r="M869" i="10" s="1"/>
  <c r="B870" i="10"/>
  <c r="B871" i="10"/>
  <c r="B872" i="10"/>
  <c r="B873" i="10"/>
  <c r="B874" i="10"/>
  <c r="M874" i="10" s="1"/>
  <c r="B875" i="10"/>
  <c r="M875" i="10" s="1"/>
  <c r="B876" i="10"/>
  <c r="B877" i="10"/>
  <c r="B878" i="10"/>
  <c r="M878" i="10" s="1"/>
  <c r="B879" i="10"/>
  <c r="B880" i="10"/>
  <c r="B881" i="10"/>
  <c r="B882" i="10"/>
  <c r="B883" i="10"/>
  <c r="M883" i="10" s="1"/>
  <c r="B884" i="10"/>
  <c r="B885" i="10"/>
  <c r="B886" i="10"/>
  <c r="B887" i="10"/>
  <c r="B888" i="10"/>
  <c r="M888" i="10" s="1"/>
  <c r="B889" i="10"/>
  <c r="B890" i="10"/>
  <c r="M890" i="10" s="1"/>
  <c r="B891" i="10"/>
  <c r="M891" i="10" s="1"/>
  <c r="B892" i="10"/>
  <c r="M892" i="10" s="1"/>
  <c r="B893" i="10"/>
  <c r="B894" i="10"/>
  <c r="B895" i="10"/>
  <c r="M895" i="10" s="1"/>
  <c r="B896" i="10"/>
  <c r="B897" i="10"/>
  <c r="B898" i="10"/>
  <c r="B899" i="10"/>
  <c r="B900" i="10"/>
  <c r="B901" i="10"/>
  <c r="B902" i="10"/>
  <c r="M902" i="10" s="1"/>
  <c r="B903" i="10"/>
  <c r="B904" i="10"/>
  <c r="M904" i="10" s="1"/>
  <c r="B905" i="10"/>
  <c r="M905" i="10" s="1"/>
  <c r="B906" i="10"/>
  <c r="B907" i="10"/>
  <c r="M907" i="10" s="1"/>
  <c r="B908" i="10"/>
  <c r="B909" i="10"/>
  <c r="M909" i="10" s="1"/>
  <c r="B910" i="10"/>
  <c r="B911" i="10"/>
  <c r="M911" i="10" s="1"/>
  <c r="B912" i="10"/>
  <c r="M912" i="10" s="1"/>
  <c r="B913" i="10"/>
  <c r="B914" i="10"/>
  <c r="B915" i="10"/>
  <c r="M915" i="10" s="1"/>
  <c r="B916" i="10"/>
  <c r="B917" i="10"/>
  <c r="B918" i="10"/>
  <c r="B919" i="10"/>
  <c r="M919" i="10" s="1"/>
  <c r="B920" i="10"/>
  <c r="M920" i="10" s="1"/>
  <c r="B921" i="10"/>
  <c r="B922" i="10"/>
  <c r="M922" i="10" s="1"/>
  <c r="B923" i="10"/>
  <c r="B924" i="10"/>
  <c r="B925" i="10"/>
  <c r="B926" i="10"/>
  <c r="B927" i="10"/>
  <c r="B928" i="10"/>
  <c r="M928" i="10" s="1"/>
  <c r="B929" i="10"/>
  <c r="B930" i="10"/>
  <c r="M930" i="10" s="1"/>
  <c r="B931" i="10"/>
  <c r="B932" i="10"/>
  <c r="B933" i="10"/>
  <c r="B934" i="10"/>
  <c r="B935" i="10"/>
  <c r="M935" i="10" s="1"/>
  <c r="B936" i="10"/>
  <c r="M936" i="10" s="1"/>
  <c r="B937" i="10"/>
  <c r="M937" i="10" s="1"/>
  <c r="B938" i="10"/>
  <c r="M938" i="10" s="1"/>
  <c r="B939" i="10"/>
  <c r="B940" i="10"/>
  <c r="B941" i="10"/>
  <c r="B942" i="10"/>
  <c r="B943" i="10"/>
  <c r="M943" i="10" s="1"/>
  <c r="B944" i="10"/>
  <c r="M944" i="10" s="1"/>
  <c r="B945" i="10"/>
  <c r="B946" i="10"/>
  <c r="B947" i="10"/>
  <c r="B948" i="10"/>
  <c r="B949" i="10"/>
  <c r="B950" i="10"/>
  <c r="B951" i="10"/>
  <c r="B952" i="10"/>
  <c r="B953" i="10"/>
  <c r="M953" i="10" s="1"/>
  <c r="B954" i="10"/>
  <c r="B955" i="10"/>
  <c r="B956" i="10"/>
  <c r="M956" i="10" s="1"/>
  <c r="B957" i="10"/>
  <c r="B958" i="10"/>
  <c r="M958" i="10" s="1"/>
  <c r="B959" i="10"/>
  <c r="M959" i="10" s="1"/>
  <c r="B960" i="10"/>
  <c r="B961" i="10"/>
  <c r="B962" i="10"/>
  <c r="B963" i="10"/>
  <c r="B964" i="10"/>
  <c r="B965" i="10"/>
  <c r="B966" i="10"/>
  <c r="B967" i="10"/>
  <c r="B968" i="10"/>
  <c r="B969" i="10"/>
  <c r="B970" i="10"/>
  <c r="B971" i="10"/>
  <c r="M971" i="10" s="1"/>
  <c r="B972" i="10"/>
  <c r="B973" i="10"/>
  <c r="B974" i="10"/>
  <c r="B975" i="10"/>
  <c r="B976" i="10"/>
  <c r="B977" i="10"/>
  <c r="B978" i="10"/>
  <c r="M978" i="10" s="1"/>
  <c r="B979" i="10"/>
  <c r="B980" i="10"/>
  <c r="B981" i="10"/>
  <c r="B982" i="10"/>
  <c r="B983" i="10"/>
  <c r="B984" i="10"/>
  <c r="M984" i="10" s="1"/>
  <c r="B985" i="10"/>
  <c r="B986" i="10"/>
  <c r="M986" i="10" s="1"/>
  <c r="B987" i="10"/>
  <c r="B988" i="10"/>
  <c r="B989" i="10"/>
  <c r="M989" i="10" s="1"/>
  <c r="B990" i="10"/>
  <c r="M990" i="10" s="1"/>
  <c r="B991" i="10"/>
  <c r="B992" i="10"/>
  <c r="B993" i="10"/>
  <c r="B994" i="10"/>
  <c r="M994" i="10" s="1"/>
  <c r="B995" i="10"/>
  <c r="M995" i="10" s="1"/>
  <c r="B996" i="10"/>
  <c r="B997" i="10"/>
  <c r="M997" i="10" s="1"/>
  <c r="B998" i="10"/>
  <c r="B999" i="10"/>
  <c r="B1000" i="10"/>
  <c r="B1001" i="10"/>
  <c r="B1002" i="10"/>
  <c r="M1002" i="10" s="1"/>
  <c r="B1003" i="10"/>
  <c r="B1004" i="10"/>
  <c r="M1004" i="10" s="1"/>
  <c r="B1005" i="10"/>
  <c r="M1005" i="10" s="1"/>
  <c r="B1006" i="10"/>
  <c r="B1007" i="10"/>
  <c r="M1007" i="10" s="1"/>
  <c r="B1008" i="10"/>
  <c r="M1008" i="10" s="1"/>
  <c r="B1009" i="10"/>
  <c r="B1010" i="10"/>
  <c r="B1011" i="10"/>
  <c r="M1011" i="10" s="1"/>
  <c r="B1012" i="10"/>
  <c r="B1013" i="10"/>
  <c r="B1014" i="10"/>
  <c r="M1014" i="10" s="1"/>
  <c r="B1015" i="10"/>
  <c r="M1015" i="10" s="1"/>
  <c r="B1016" i="10"/>
  <c r="B1017" i="10"/>
  <c r="B1018" i="10"/>
  <c r="B1019" i="10"/>
  <c r="B1020" i="10"/>
  <c r="B1021" i="10"/>
  <c r="B1022" i="10"/>
  <c r="B1023" i="10"/>
  <c r="B1024" i="10"/>
  <c r="B1025" i="10"/>
  <c r="B1026" i="10"/>
  <c r="B1027" i="10"/>
  <c r="M1027" i="10" s="1"/>
  <c r="B1028" i="10"/>
  <c r="M1028" i="10" s="1"/>
  <c r="B1029" i="10"/>
  <c r="B1030" i="10"/>
  <c r="M1030" i="10" s="1"/>
  <c r="B1031" i="10"/>
  <c r="M1031" i="10" s="1"/>
  <c r="B1032" i="10"/>
  <c r="B1033" i="10"/>
  <c r="B1034" i="10"/>
  <c r="M1034" i="10" s="1"/>
  <c r="B1035" i="10"/>
  <c r="M1035" i="10" s="1"/>
  <c r="B1036" i="10"/>
  <c r="B1037" i="10"/>
  <c r="B1038" i="10"/>
  <c r="M1038" i="10" s="1"/>
  <c r="B1039" i="10"/>
  <c r="M1039" i="10" s="1"/>
  <c r="B1040" i="10"/>
  <c r="B1041" i="10"/>
  <c r="M1041" i="10" s="1"/>
  <c r="B1042" i="10"/>
  <c r="M1042" i="10" s="1"/>
  <c r="B1043" i="10"/>
  <c r="B1044" i="10"/>
  <c r="B1045" i="10"/>
  <c r="M1045" i="10" s="1"/>
  <c r="B1046" i="10"/>
  <c r="B1047" i="10"/>
  <c r="B1048" i="10"/>
  <c r="M1048" i="10" s="1"/>
  <c r="B1049" i="10"/>
  <c r="B1050" i="10"/>
  <c r="B1051" i="10"/>
  <c r="B1052" i="10"/>
  <c r="B1053" i="10"/>
  <c r="M1053" i="10" s="1"/>
  <c r="B1054" i="10"/>
  <c r="B1055" i="10"/>
  <c r="B1056" i="10"/>
  <c r="B1057" i="10"/>
  <c r="B1058" i="10"/>
  <c r="B1059" i="10"/>
  <c r="B1060" i="10"/>
  <c r="B1061" i="10"/>
  <c r="B1062" i="10"/>
  <c r="M1062" i="10" s="1"/>
  <c r="B1063" i="10"/>
  <c r="B1064" i="10"/>
  <c r="B1065" i="10"/>
  <c r="B1066" i="10"/>
  <c r="B1067" i="10"/>
  <c r="B1068" i="10"/>
  <c r="B1069" i="10"/>
  <c r="M1069" i="10" s="1"/>
  <c r="B1070" i="10"/>
  <c r="B1071" i="10"/>
  <c r="B1072" i="10"/>
  <c r="B1073" i="10"/>
  <c r="B1074" i="10"/>
  <c r="B1075" i="10"/>
  <c r="B1076" i="10"/>
  <c r="M1076" i="10" s="1"/>
  <c r="B1077" i="10"/>
  <c r="M1077" i="10" s="1"/>
  <c r="B1078" i="10"/>
  <c r="B1079" i="10"/>
  <c r="B1080" i="10"/>
  <c r="B1081" i="10"/>
  <c r="B1082" i="10"/>
  <c r="B1083" i="10"/>
  <c r="B1084" i="10"/>
  <c r="B1085" i="10"/>
  <c r="B1086" i="10"/>
  <c r="B1087" i="10"/>
  <c r="M1087" i="10" s="1"/>
  <c r="B1088" i="10"/>
  <c r="B1089" i="10"/>
  <c r="B1090" i="10"/>
  <c r="B1091" i="10"/>
  <c r="B1092" i="10"/>
  <c r="B1093" i="10"/>
  <c r="M1093" i="10" s="1"/>
  <c r="B1094" i="10"/>
  <c r="M1094" i="10" s="1"/>
  <c r="B1095" i="10"/>
  <c r="M1095" i="10" s="1"/>
  <c r="B1096" i="10"/>
  <c r="B1097" i="10"/>
  <c r="B1098" i="10"/>
  <c r="M1098" i="10" s="1"/>
  <c r="B1099" i="10"/>
  <c r="M1099" i="10" s="1"/>
  <c r="B1100" i="10"/>
  <c r="M1100" i="10" s="1"/>
  <c r="B1101" i="10"/>
  <c r="M1101" i="10" s="1"/>
  <c r="B1102" i="10"/>
  <c r="M1102" i="10" s="1"/>
  <c r="B1103" i="10"/>
  <c r="M1103" i="10" s="1"/>
  <c r="B1104" i="10"/>
  <c r="B1105" i="10"/>
  <c r="B1106" i="10"/>
  <c r="B1107" i="10"/>
  <c r="M1107" i="10" s="1"/>
  <c r="B1108" i="10"/>
  <c r="M1108" i="10" s="1"/>
  <c r="B1109" i="10"/>
  <c r="M1109" i="10" s="1"/>
  <c r="B1110" i="10"/>
  <c r="B1111" i="10"/>
  <c r="M1111" i="10" s="1"/>
  <c r="B1112" i="10"/>
  <c r="B1113" i="10"/>
  <c r="M1113" i="10" s="1"/>
  <c r="B1114" i="10"/>
  <c r="B1115" i="10"/>
  <c r="B1116" i="10"/>
  <c r="M1116" i="10" s="1"/>
  <c r="B1117" i="10"/>
  <c r="M1117" i="10" s="1"/>
  <c r="B1118" i="10"/>
  <c r="B1119" i="10"/>
  <c r="M1119" i="10" s="1"/>
  <c r="B1120" i="10"/>
  <c r="B1121" i="10"/>
  <c r="B1122" i="10"/>
  <c r="M1122" i="10" s="1"/>
  <c r="B1123" i="10"/>
  <c r="B1124" i="10"/>
  <c r="B1125" i="10"/>
  <c r="M1125" i="10" s="1"/>
  <c r="B1126" i="10"/>
  <c r="M1126" i="10" s="1"/>
  <c r="B1127" i="10"/>
  <c r="B1128" i="10"/>
  <c r="B1129" i="10"/>
  <c r="B1130" i="10"/>
  <c r="B1131" i="10"/>
  <c r="M1131" i="10" s="1"/>
  <c r="B1132" i="10"/>
  <c r="B1133" i="10"/>
  <c r="M1133" i="10" s="1"/>
  <c r="B1134" i="10"/>
  <c r="M1134" i="10" s="1"/>
  <c r="B1135" i="10"/>
  <c r="B1136" i="10"/>
  <c r="B1137" i="10"/>
  <c r="B1138" i="10"/>
  <c r="B1139" i="10"/>
  <c r="B1140" i="10"/>
  <c r="B1141" i="10"/>
  <c r="B1142" i="10"/>
  <c r="M1142" i="10" s="1"/>
  <c r="B1143" i="10"/>
  <c r="B1144" i="10"/>
  <c r="B1145" i="10"/>
  <c r="B1146" i="10"/>
  <c r="B1147" i="10"/>
  <c r="B1148" i="10"/>
  <c r="B1149" i="10"/>
  <c r="M1149" i="10" s="1"/>
  <c r="B1150" i="10"/>
  <c r="B1151" i="10"/>
  <c r="B1152" i="10"/>
  <c r="B1153" i="10"/>
  <c r="B1154" i="10"/>
  <c r="B1155" i="10"/>
  <c r="B1156" i="10"/>
  <c r="B1157" i="10"/>
  <c r="M1157" i="10" s="1"/>
  <c r="B1158" i="10"/>
  <c r="M1158" i="10" s="1"/>
  <c r="B1159" i="10"/>
  <c r="B1160" i="10"/>
  <c r="M1160" i="10" s="1"/>
  <c r="B1161" i="10"/>
  <c r="B1162" i="10"/>
  <c r="B1163" i="10"/>
  <c r="B1164" i="10"/>
  <c r="M1164" i="10" s="1"/>
  <c r="B1165" i="10"/>
  <c r="M1165" i="10" s="1"/>
  <c r="B1166" i="10"/>
  <c r="B1167" i="10"/>
  <c r="B1168" i="10"/>
  <c r="B1169" i="10"/>
  <c r="B1170" i="10"/>
  <c r="B1171" i="10"/>
  <c r="B1172" i="10"/>
  <c r="B1173" i="10"/>
  <c r="B1174" i="10"/>
  <c r="M1174" i="10" s="1"/>
  <c r="B1175" i="10"/>
  <c r="B1176" i="10"/>
  <c r="B1177" i="10"/>
  <c r="B1178" i="10"/>
  <c r="B1179" i="10"/>
  <c r="B1180" i="10"/>
  <c r="B1181" i="10"/>
  <c r="M1181" i="10" s="1"/>
  <c r="B1182" i="10"/>
  <c r="B1183" i="10"/>
  <c r="B1184" i="10"/>
  <c r="B1185" i="10"/>
  <c r="B1186" i="10"/>
  <c r="B1187" i="10"/>
  <c r="B1188" i="10"/>
  <c r="M1188" i="10" s="1"/>
  <c r="B1189" i="10"/>
  <c r="B1190" i="10"/>
  <c r="B1191" i="10"/>
  <c r="M1191" i="10" s="1"/>
  <c r="B1192" i="10"/>
  <c r="B1193" i="10"/>
  <c r="B1194" i="10"/>
  <c r="B1195" i="10"/>
  <c r="M1195" i="10" s="1"/>
  <c r="B1196" i="10"/>
  <c r="B1197" i="10"/>
  <c r="B1198" i="10"/>
  <c r="M1198" i="10" s="1"/>
  <c r="B1199" i="10"/>
  <c r="B1200" i="10"/>
  <c r="B1201" i="10"/>
  <c r="B1202" i="10"/>
  <c r="B1203" i="10"/>
  <c r="B1204" i="10"/>
  <c r="B1205" i="10"/>
  <c r="B1206" i="10"/>
  <c r="B1207" i="10"/>
  <c r="B1208" i="10"/>
  <c r="B1209" i="10"/>
  <c r="B1210" i="10"/>
  <c r="B1211" i="10"/>
  <c r="B1212" i="10"/>
  <c r="B1213" i="10"/>
  <c r="B1214" i="10"/>
  <c r="M1214" i="10" s="1"/>
  <c r="B1215" i="10"/>
  <c r="B1216" i="10"/>
  <c r="M1216" i="10" s="1"/>
  <c r="B1217" i="10"/>
  <c r="B1218" i="10"/>
  <c r="B1219" i="10"/>
  <c r="B1220" i="10"/>
  <c r="B1221" i="10"/>
  <c r="M1221" i="10" s="1"/>
  <c r="B1222" i="10"/>
  <c r="B1223" i="10"/>
  <c r="B1224" i="10"/>
  <c r="B1225" i="10"/>
  <c r="M1225" i="10" s="1"/>
  <c r="B1226" i="10"/>
  <c r="B1227" i="10"/>
  <c r="B1228" i="10"/>
  <c r="B1229" i="10"/>
  <c r="M1229" i="10" s="1"/>
  <c r="B1230" i="10"/>
  <c r="M1230" i="10" s="1"/>
  <c r="B1231" i="10"/>
  <c r="M1231" i="10" s="1"/>
  <c r="B1232" i="10"/>
  <c r="B1233" i="10"/>
  <c r="B1234" i="10"/>
  <c r="B1235" i="10"/>
  <c r="B1236" i="10"/>
  <c r="M1236" i="10" s="1"/>
  <c r="B1237" i="10"/>
  <c r="B1238" i="10"/>
  <c r="B1239" i="10"/>
  <c r="M1239" i="10" s="1"/>
  <c r="B1240" i="10"/>
  <c r="M1240" i="10" s="1"/>
  <c r="B1241" i="10"/>
  <c r="B1242" i="10"/>
  <c r="B1243" i="10"/>
  <c r="B1244" i="10"/>
  <c r="B1245" i="10"/>
  <c r="B1246" i="10"/>
  <c r="B1247" i="10"/>
  <c r="B1248" i="10"/>
  <c r="B1249" i="10"/>
  <c r="B1250" i="10"/>
  <c r="B1251" i="10"/>
  <c r="B1252" i="10"/>
  <c r="M1252" i="10" s="1"/>
  <c r="B1253" i="10"/>
  <c r="B1254" i="10"/>
  <c r="B1255" i="10"/>
  <c r="B1256" i="10"/>
  <c r="B1257" i="10"/>
  <c r="B1258" i="10"/>
  <c r="B1259" i="10"/>
  <c r="B1260" i="10"/>
  <c r="B1261" i="10"/>
  <c r="B1262" i="10"/>
  <c r="M1262" i="10" s="1"/>
  <c r="B1263" i="10"/>
  <c r="M1263" i="10" s="1"/>
  <c r="B1264" i="10"/>
  <c r="B1265" i="10"/>
  <c r="B1266" i="10"/>
  <c r="B1267" i="10"/>
  <c r="B1268" i="10"/>
  <c r="M1268" i="10" s="1"/>
  <c r="B1269" i="10"/>
  <c r="B1270" i="10"/>
  <c r="B1271" i="10"/>
  <c r="M1271" i="10" s="1"/>
  <c r="B1272" i="10"/>
  <c r="M1272" i="10" s="1"/>
  <c r="B1273" i="10"/>
  <c r="B1274" i="10"/>
  <c r="B1275" i="10"/>
  <c r="B1276" i="10"/>
  <c r="M1276" i="10" s="1"/>
  <c r="B1277" i="10"/>
  <c r="B1278" i="10"/>
  <c r="B1279" i="10"/>
  <c r="M1279" i="10" s="1"/>
  <c r="B1280" i="10"/>
  <c r="M1280" i="10" s="1"/>
  <c r="B1281" i="10"/>
  <c r="B1282" i="10"/>
  <c r="B1283" i="10"/>
  <c r="B1284" i="10"/>
  <c r="B1285" i="10"/>
  <c r="M1285" i="10" s="1"/>
  <c r="B1286" i="10"/>
  <c r="M1286" i="10" s="1"/>
  <c r="B1287" i="10"/>
  <c r="M1287" i="10" s="1"/>
  <c r="B1288" i="10"/>
  <c r="M1288" i="10" s="1"/>
  <c r="B1289" i="10"/>
  <c r="B1290" i="10"/>
  <c r="B1291" i="10"/>
  <c r="B1292" i="10"/>
  <c r="M1292" i="10" s="1"/>
  <c r="B1293" i="10"/>
  <c r="M1293" i="10" s="1"/>
  <c r="B1294" i="10"/>
  <c r="M1294" i="10" s="1"/>
  <c r="B1295" i="10"/>
  <c r="M1295" i="10" s="1"/>
  <c r="B1296" i="10"/>
  <c r="B1297" i="10"/>
  <c r="B1298" i="10"/>
  <c r="B1299" i="10"/>
  <c r="B1300" i="10"/>
  <c r="B1301" i="10"/>
  <c r="B1302" i="10"/>
  <c r="B1303" i="10"/>
  <c r="M1303" i="10" s="1"/>
  <c r="B1304" i="10"/>
  <c r="B1305" i="10"/>
  <c r="B1306" i="10"/>
  <c r="B1307" i="10"/>
  <c r="B1308" i="10"/>
  <c r="B1309" i="10"/>
  <c r="B1310" i="10"/>
  <c r="B1311" i="10"/>
  <c r="B1312" i="10"/>
  <c r="B1313" i="10"/>
  <c r="B1314" i="10"/>
  <c r="M1314" i="10" s="1"/>
  <c r="B1315" i="10"/>
  <c r="B1316" i="10"/>
  <c r="B1317" i="10"/>
  <c r="B1318" i="10"/>
  <c r="B1319" i="10"/>
  <c r="M1319" i="10" s="1"/>
  <c r="B1320" i="10"/>
  <c r="M1320" i="10" s="1"/>
  <c r="B1321" i="10"/>
  <c r="B1322" i="10"/>
  <c r="B1323" i="10"/>
  <c r="B1324" i="10"/>
  <c r="B1325" i="10"/>
  <c r="B1326" i="10"/>
  <c r="B1327" i="10"/>
  <c r="M1327" i="10" s="1"/>
  <c r="B1328" i="10"/>
  <c r="B1329" i="10"/>
  <c r="B1330" i="10"/>
  <c r="B1331" i="10"/>
  <c r="M1331" i="10" s="1"/>
  <c r="B1332" i="10"/>
  <c r="B1333" i="10"/>
  <c r="B1334" i="10"/>
  <c r="M1334" i="10" s="1"/>
  <c r="B1335" i="10"/>
  <c r="M1335" i="10" s="1"/>
  <c r="B1336" i="10"/>
  <c r="B1337" i="10"/>
  <c r="B1338" i="10"/>
  <c r="B1339" i="10"/>
  <c r="B1340" i="10"/>
  <c r="B1341" i="10"/>
  <c r="M1341" i="10" s="1"/>
  <c r="B1342" i="10"/>
  <c r="B1343" i="10"/>
  <c r="B1344" i="10"/>
  <c r="M1344" i="10" s="1"/>
  <c r="B1345" i="10"/>
  <c r="B1346" i="10"/>
  <c r="B1347" i="10"/>
  <c r="B1348" i="10"/>
  <c r="B1349" i="10"/>
  <c r="B1350" i="10"/>
  <c r="M1350" i="10" s="1"/>
  <c r="B1351" i="10"/>
  <c r="B1352" i="10"/>
  <c r="M1352" i="10" s="1"/>
  <c r="B1353" i="10"/>
  <c r="B1354" i="10"/>
  <c r="M1354" i="10" s="1"/>
  <c r="B1355" i="10"/>
  <c r="B1356" i="10"/>
  <c r="B1357" i="10"/>
  <c r="B1358" i="10"/>
  <c r="M1358" i="10" s="1"/>
  <c r="B1359" i="10"/>
  <c r="M1359" i="10" s="1"/>
  <c r="B1360" i="10"/>
  <c r="B1361" i="10"/>
  <c r="M1361" i="10" s="1"/>
  <c r="B1362" i="10"/>
  <c r="B1363" i="10"/>
  <c r="B1364" i="10"/>
  <c r="B1365" i="10"/>
  <c r="M1365" i="10" s="1"/>
  <c r="B1366" i="10"/>
  <c r="B1367" i="10"/>
  <c r="B1368" i="10"/>
  <c r="B1369" i="10"/>
  <c r="B1370" i="10"/>
  <c r="B1371" i="10"/>
  <c r="B1372" i="10"/>
  <c r="M1372" i="10" s="1"/>
  <c r="B1373" i="10"/>
  <c r="B1374" i="10"/>
  <c r="B1375" i="10"/>
  <c r="B1376" i="10"/>
  <c r="B1377" i="10"/>
  <c r="M1377" i="10" s="1"/>
  <c r="B1378" i="10"/>
  <c r="B1379" i="10"/>
  <c r="B1380" i="10"/>
  <c r="B1381" i="10"/>
  <c r="B1382" i="10"/>
  <c r="M1382" i="10" s="1"/>
  <c r="B1383" i="10"/>
  <c r="B1384" i="10"/>
  <c r="M1384" i="10" s="1"/>
  <c r="B1385" i="10"/>
  <c r="M1385" i="10" s="1"/>
  <c r="B1386" i="10"/>
  <c r="B1387" i="10"/>
  <c r="M1387" i="10" s="1"/>
  <c r="B1388" i="10"/>
  <c r="B1389" i="10"/>
  <c r="B1390" i="10"/>
  <c r="B1391" i="10"/>
  <c r="B1392" i="10"/>
  <c r="B1393" i="10"/>
  <c r="B1394" i="10"/>
  <c r="B1395" i="10"/>
  <c r="B1396" i="10"/>
  <c r="B1397" i="10"/>
  <c r="B1398" i="10"/>
  <c r="B1399" i="10"/>
  <c r="M1399" i="10" s="1"/>
  <c r="B1400" i="10"/>
  <c r="B1401" i="10"/>
  <c r="B1402" i="10"/>
  <c r="B1403" i="10"/>
  <c r="M1403" i="10" s="1"/>
  <c r="B1404" i="10"/>
  <c r="B1405" i="10"/>
  <c r="B1406" i="10"/>
  <c r="B1407" i="10"/>
  <c r="M1407" i="10" s="1"/>
  <c r="B1408" i="10"/>
  <c r="M1408" i="10" s="1"/>
  <c r="B1409" i="10"/>
  <c r="B1410" i="10"/>
  <c r="B1411" i="10"/>
  <c r="B1412" i="10"/>
  <c r="B1413" i="10"/>
  <c r="B1414" i="10"/>
  <c r="M1414" i="10" s="1"/>
  <c r="B1415" i="10"/>
  <c r="M1415" i="10" s="1"/>
  <c r="B1416" i="10"/>
  <c r="B1417" i="10"/>
  <c r="B1418" i="10"/>
  <c r="B1419" i="10"/>
  <c r="B1420" i="10"/>
  <c r="B1421" i="10"/>
  <c r="B1422" i="10"/>
  <c r="B1423" i="10"/>
  <c r="M1423" i="10" s="1"/>
  <c r="B1424" i="10"/>
  <c r="B1425" i="10"/>
  <c r="B1426" i="10"/>
  <c r="M1426" i="10" s="1"/>
  <c r="B1427" i="10"/>
  <c r="B1428" i="10"/>
  <c r="B1429" i="10"/>
  <c r="B1430" i="10"/>
  <c r="B1431" i="10"/>
  <c r="B1432" i="10"/>
  <c r="B1433" i="10"/>
  <c r="B1434" i="10"/>
  <c r="M1434" i="10" s="1"/>
  <c r="B1435" i="10"/>
  <c r="B1436" i="10"/>
  <c r="B1437" i="10"/>
  <c r="B1438" i="10"/>
  <c r="B1439" i="10"/>
  <c r="M1439" i="10" s="1"/>
  <c r="B1440" i="10"/>
  <c r="B1441" i="10"/>
  <c r="B1442" i="10"/>
  <c r="B1443" i="10"/>
  <c r="B1444" i="10"/>
  <c r="B1445" i="10"/>
  <c r="B1446" i="10"/>
  <c r="M1446" i="10" s="1"/>
  <c r="B1447" i="10"/>
  <c r="B1448" i="10"/>
  <c r="B1449" i="10"/>
  <c r="B1450" i="10"/>
  <c r="B1451" i="10"/>
  <c r="B1452" i="10"/>
  <c r="B1453" i="10"/>
  <c r="B1454" i="10"/>
  <c r="B1455" i="10"/>
  <c r="M1455" i="10" s="1"/>
  <c r="B1456" i="10"/>
  <c r="B1457" i="10"/>
  <c r="B1458" i="10"/>
  <c r="B1459" i="10"/>
  <c r="B1460" i="10"/>
  <c r="B1461" i="10"/>
  <c r="B1462" i="10"/>
  <c r="B1463" i="10"/>
  <c r="B1464" i="10"/>
  <c r="M1464" i="10" s="1"/>
  <c r="B1465" i="10"/>
  <c r="B1466" i="10"/>
  <c r="B1467" i="10"/>
  <c r="M1467" i="10" s="1"/>
  <c r="B1468" i="10"/>
  <c r="B1469" i="10"/>
  <c r="B1470" i="10"/>
  <c r="B1471" i="10"/>
  <c r="B1472" i="10"/>
  <c r="B1473" i="10"/>
  <c r="B1474" i="10"/>
  <c r="B1475" i="10"/>
  <c r="M1475" i="10" s="1"/>
  <c r="B1476" i="10"/>
  <c r="B1477" i="10"/>
  <c r="B1478" i="10"/>
  <c r="M1478" i="10" s="1"/>
  <c r="B1479" i="10"/>
  <c r="M1479" i="10" s="1"/>
  <c r="B1480" i="10"/>
  <c r="B1481" i="10"/>
  <c r="B1482" i="10"/>
  <c r="B1483" i="10"/>
  <c r="B1484" i="10"/>
  <c r="B1485" i="10"/>
  <c r="B1486" i="10"/>
  <c r="M1486" i="10" s="1"/>
  <c r="B1487" i="10"/>
  <c r="B1488" i="10"/>
  <c r="B1489" i="10"/>
  <c r="M1489" i="10" s="1"/>
  <c r="B1490" i="10"/>
  <c r="B1491" i="10"/>
  <c r="B1492" i="10"/>
  <c r="B1493" i="10"/>
  <c r="B1494" i="10"/>
  <c r="M1494" i="10" s="1"/>
  <c r="B1495" i="10"/>
  <c r="M1495" i="10" s="1"/>
  <c r="B1496" i="10"/>
  <c r="B1497" i="10"/>
  <c r="B1498" i="10"/>
  <c r="B1499" i="10"/>
  <c r="B1500" i="10"/>
  <c r="B1501" i="10"/>
  <c r="M1501" i="10" s="1"/>
  <c r="B1502" i="10"/>
  <c r="B1503" i="10"/>
  <c r="B1504" i="10"/>
  <c r="B1505" i="10"/>
  <c r="B1506" i="10"/>
  <c r="M1506" i="10" s="1"/>
  <c r="B1507" i="10"/>
  <c r="B1508" i="10"/>
  <c r="B1509" i="10"/>
  <c r="M1509" i="10" s="1"/>
  <c r="B1510" i="10"/>
  <c r="B1511" i="10"/>
  <c r="M1511" i="10" s="1"/>
  <c r="B1512" i="10"/>
  <c r="B1513" i="10"/>
  <c r="M1513" i="10" s="1"/>
  <c r="B1514" i="10"/>
  <c r="B1515" i="10"/>
  <c r="M1515" i="10" s="1"/>
  <c r="B1516" i="10"/>
  <c r="B1517" i="10"/>
  <c r="B1518" i="10"/>
  <c r="B1519" i="10"/>
  <c r="B1520" i="10"/>
  <c r="B1521" i="10"/>
  <c r="B1522" i="10"/>
  <c r="B1523" i="10"/>
  <c r="B1524" i="10"/>
  <c r="B1525" i="10"/>
  <c r="M1525" i="10" s="1"/>
  <c r="B1526" i="10"/>
  <c r="B1527" i="10"/>
  <c r="M1527" i="10" s="1"/>
  <c r="B1528" i="10"/>
  <c r="B1529" i="10"/>
  <c r="B1530" i="10"/>
  <c r="B1531" i="10"/>
  <c r="B1532" i="10"/>
  <c r="B1533" i="10"/>
  <c r="M1533" i="10" s="1"/>
  <c r="B1534" i="10"/>
  <c r="M1534" i="10" s="1"/>
  <c r="B1535" i="10"/>
  <c r="B1536" i="10"/>
  <c r="B1537" i="10"/>
  <c r="B1538" i="10"/>
  <c r="B1539" i="10"/>
  <c r="B1540" i="10"/>
  <c r="B1541" i="10"/>
  <c r="B1542" i="10"/>
  <c r="M1542" i="10" s="1"/>
  <c r="B1543" i="10"/>
  <c r="B1544" i="10"/>
  <c r="B1545" i="10"/>
  <c r="B1546" i="10"/>
  <c r="B1547" i="10"/>
  <c r="B1548" i="10"/>
  <c r="M1548" i="10" s="1"/>
  <c r="B1549" i="10"/>
  <c r="M1549" i="10" s="1"/>
  <c r="B1550" i="10"/>
  <c r="B1551" i="10"/>
  <c r="B1552" i="10"/>
  <c r="M1552" i="10" s="1"/>
  <c r="B1553" i="10"/>
  <c r="B1554" i="10"/>
  <c r="B1555" i="10"/>
  <c r="B1556" i="10"/>
  <c r="B1557" i="10"/>
  <c r="B1558" i="10"/>
  <c r="B1559" i="10"/>
  <c r="B1560" i="10"/>
  <c r="B1561" i="10"/>
  <c r="B1562" i="10"/>
  <c r="M1562" i="10" s="1"/>
  <c r="B1563" i="10"/>
  <c r="B1564" i="10"/>
  <c r="B1565" i="10"/>
  <c r="B1566" i="10"/>
  <c r="B1567" i="10"/>
  <c r="B1568" i="10"/>
  <c r="B1569" i="10"/>
  <c r="B1570" i="10"/>
  <c r="B1571" i="10"/>
  <c r="B1572" i="10"/>
  <c r="M1572" i="10" s="1"/>
  <c r="B1573" i="10"/>
  <c r="B1574" i="10"/>
  <c r="B1575" i="10"/>
  <c r="B1576" i="10"/>
  <c r="B1577" i="10"/>
  <c r="B1578" i="10"/>
  <c r="B1579" i="10"/>
  <c r="B1580" i="10"/>
  <c r="B1581" i="10"/>
  <c r="M1581" i="10" s="1"/>
  <c r="B1582" i="10"/>
  <c r="B1583" i="10"/>
  <c r="B1584" i="10"/>
  <c r="B1585" i="10"/>
  <c r="B1586" i="10"/>
  <c r="M1586" i="10" s="1"/>
  <c r="B1587" i="10"/>
  <c r="B1588" i="10"/>
  <c r="B1589" i="10"/>
  <c r="B1590" i="10"/>
  <c r="B1591" i="10"/>
  <c r="B1592" i="10"/>
  <c r="B1593" i="10"/>
  <c r="B1594" i="10"/>
  <c r="B1595" i="10"/>
  <c r="B1596" i="10"/>
  <c r="B1597" i="10"/>
  <c r="M1597" i="10" s="1"/>
  <c r="B1598" i="10"/>
  <c r="M1598" i="10" s="1"/>
  <c r="B1599" i="10"/>
  <c r="B1600" i="10"/>
  <c r="B1601" i="10"/>
  <c r="B1602" i="10"/>
  <c r="B1603" i="10"/>
  <c r="B1604" i="10"/>
  <c r="B1605" i="10"/>
  <c r="B1606" i="10"/>
  <c r="M1606" i="10" s="1"/>
  <c r="B1607" i="10"/>
  <c r="B1608" i="10"/>
  <c r="B1609" i="10"/>
  <c r="B1610" i="10"/>
  <c r="B1611" i="10"/>
  <c r="B1612" i="10"/>
  <c r="B1613" i="10"/>
  <c r="M1613" i="10" s="1"/>
  <c r="B1614" i="10"/>
  <c r="B1615" i="10"/>
  <c r="B1616" i="10"/>
  <c r="B1617" i="10"/>
  <c r="B1618" i="10"/>
  <c r="B1619" i="10"/>
  <c r="B1620" i="10"/>
  <c r="B1621" i="10"/>
  <c r="M1621" i="10" s="1"/>
  <c r="B1622" i="10"/>
  <c r="B1623" i="10"/>
  <c r="B1624" i="10"/>
  <c r="B1625" i="10"/>
  <c r="B1626" i="10"/>
  <c r="B1627" i="10"/>
  <c r="B1628" i="10"/>
  <c r="B1629" i="10"/>
  <c r="M1629" i="10" s="1"/>
  <c r="B1630" i="10"/>
  <c r="B1631" i="10"/>
  <c r="B1632" i="10"/>
  <c r="B1633" i="10"/>
  <c r="B1634" i="10"/>
  <c r="B1635" i="10"/>
  <c r="B1636" i="10"/>
  <c r="B1637" i="10"/>
  <c r="B1638" i="10"/>
  <c r="B1639" i="10"/>
  <c r="B1640" i="10"/>
  <c r="B1641" i="10"/>
  <c r="B1642" i="10"/>
  <c r="B1643" i="10"/>
  <c r="B1644" i="10"/>
  <c r="B1645" i="10"/>
  <c r="M1645" i="10" s="1"/>
  <c r="B1646" i="10"/>
  <c r="B1647" i="10"/>
  <c r="B1648" i="10"/>
  <c r="B1649" i="10"/>
  <c r="B1650" i="10"/>
  <c r="B1651" i="10"/>
  <c r="B1652" i="10"/>
  <c r="B1653" i="10"/>
  <c r="B1654" i="10"/>
  <c r="B1655" i="10"/>
  <c r="B1656" i="10"/>
  <c r="B1657" i="10"/>
  <c r="B1658" i="10"/>
  <c r="B1659" i="10"/>
  <c r="B1660" i="10"/>
  <c r="B1661" i="10"/>
  <c r="M1661" i="10" s="1"/>
  <c r="B1662" i="10"/>
  <c r="B1663" i="10"/>
  <c r="B1664" i="10"/>
  <c r="B1665" i="10"/>
  <c r="B1666" i="10"/>
  <c r="B1667" i="10"/>
  <c r="B1668" i="10"/>
  <c r="M1668" i="10" s="1"/>
  <c r="B1669" i="10"/>
  <c r="B1670" i="10"/>
  <c r="B1671" i="10"/>
  <c r="B1672" i="10"/>
  <c r="B1673" i="10"/>
  <c r="B1674" i="10"/>
  <c r="B1675" i="10"/>
  <c r="B1676" i="10"/>
  <c r="B1677" i="10"/>
  <c r="M1677" i="10" s="1"/>
  <c r="B1678" i="10"/>
  <c r="B1679" i="10"/>
  <c r="M1679" i="10" s="1"/>
  <c r="B1680" i="10"/>
  <c r="B1681" i="10"/>
  <c r="B1682" i="10"/>
  <c r="B1683" i="10"/>
  <c r="B1684" i="10"/>
  <c r="B1685" i="10"/>
  <c r="B1686" i="10"/>
  <c r="B1687" i="10"/>
  <c r="B1688" i="10"/>
  <c r="B1689" i="10"/>
  <c r="B1690" i="10"/>
  <c r="B1691" i="10"/>
  <c r="B1692" i="10"/>
  <c r="B1693" i="10"/>
  <c r="B1694" i="10"/>
  <c r="B1695" i="10"/>
  <c r="B1696" i="10"/>
  <c r="M1696" i="10" s="1"/>
  <c r="B1697" i="10"/>
  <c r="B1698" i="10"/>
  <c r="B1699" i="10"/>
  <c r="B1700" i="10"/>
  <c r="B1701" i="10"/>
  <c r="B1702" i="10"/>
  <c r="B1703" i="10"/>
  <c r="B1704" i="10"/>
  <c r="M1704" i="10" s="1"/>
  <c r="B1705" i="10"/>
  <c r="B1706" i="10"/>
  <c r="B1707" i="10"/>
  <c r="B1708" i="10"/>
  <c r="B1709" i="10"/>
  <c r="B1710" i="10"/>
  <c r="B1711" i="10"/>
  <c r="B1712" i="10"/>
  <c r="B1713" i="10"/>
  <c r="B1714" i="10"/>
  <c r="B1715" i="10"/>
  <c r="M1715" i="10" s="1"/>
  <c r="B1716" i="10"/>
  <c r="B1717" i="10"/>
  <c r="B1718" i="10"/>
  <c r="B1719" i="10"/>
  <c r="M1719" i="10" s="1"/>
  <c r="B1720" i="10"/>
  <c r="B1721" i="10"/>
  <c r="B1722" i="10"/>
  <c r="B1723" i="10"/>
  <c r="M1723" i="10" s="1"/>
  <c r="B1724" i="10"/>
  <c r="B1725" i="10"/>
  <c r="M1725" i="10" s="1"/>
  <c r="B1726" i="10"/>
  <c r="B1727" i="10"/>
  <c r="B1728" i="10"/>
  <c r="M1728" i="10" s="1"/>
  <c r="B1729" i="10"/>
  <c r="B1730" i="10"/>
  <c r="B1731" i="10"/>
  <c r="B1732" i="10"/>
  <c r="B1733" i="10"/>
  <c r="M1733" i="10" s="1"/>
  <c r="B1734" i="10"/>
  <c r="B1735" i="10"/>
  <c r="B1736" i="10"/>
  <c r="B1737" i="10"/>
  <c r="B1738" i="10"/>
  <c r="B1739" i="10"/>
  <c r="B1740" i="10"/>
  <c r="B1741" i="10"/>
  <c r="M1741" i="10" s="1"/>
  <c r="B1742" i="10"/>
  <c r="B1743" i="10"/>
  <c r="M1743" i="10" s="1"/>
  <c r="B1744" i="10"/>
  <c r="B1745" i="10"/>
  <c r="B1746" i="10"/>
  <c r="B1747" i="10"/>
  <c r="B1748" i="10"/>
  <c r="B1749" i="10"/>
  <c r="B1750" i="10"/>
  <c r="B1751" i="10"/>
  <c r="M1751" i="10" s="1"/>
  <c r="B1752" i="10"/>
  <c r="B1753" i="10"/>
  <c r="B1754" i="10"/>
  <c r="M1754" i="10" s="1"/>
  <c r="B1755" i="10"/>
  <c r="B1756" i="10"/>
  <c r="B1757" i="10"/>
  <c r="B1758" i="10"/>
  <c r="B1759" i="10"/>
  <c r="B1760" i="10"/>
  <c r="B1761" i="10"/>
  <c r="B1762" i="10"/>
  <c r="B1763" i="10"/>
  <c r="B1764" i="10"/>
  <c r="B1765" i="10"/>
  <c r="B1766" i="10"/>
  <c r="B1767" i="10"/>
  <c r="B1768" i="10"/>
  <c r="B1769" i="10"/>
  <c r="B1770" i="10"/>
  <c r="B1771" i="10"/>
  <c r="B1772" i="10"/>
  <c r="B1773" i="10"/>
  <c r="B1774" i="10"/>
  <c r="B1775" i="10"/>
  <c r="B1776" i="10"/>
  <c r="B1777" i="10"/>
  <c r="M1777" i="10" s="1"/>
  <c r="B1778" i="10"/>
  <c r="B1779" i="10"/>
  <c r="M1779" i="10" s="1"/>
  <c r="B1780" i="10"/>
  <c r="B1781" i="10"/>
  <c r="B1782" i="10"/>
  <c r="B1783" i="10"/>
  <c r="B1784" i="10"/>
  <c r="M1784" i="10" s="1"/>
  <c r="B1785" i="10"/>
  <c r="B1786" i="10"/>
  <c r="B1787" i="10"/>
  <c r="B1788" i="10"/>
  <c r="M1788" i="10" s="1"/>
  <c r="B1789" i="10"/>
  <c r="B1790" i="10"/>
  <c r="B1791" i="10"/>
  <c r="B1792" i="10"/>
  <c r="B1793" i="10"/>
  <c r="B1794" i="10"/>
  <c r="B1795" i="10"/>
  <c r="B1796" i="10"/>
  <c r="B1797" i="10"/>
  <c r="B1798" i="10"/>
  <c r="B1799" i="10"/>
  <c r="M1799" i="10" s="1"/>
  <c r="B1800" i="10"/>
  <c r="B1801" i="10"/>
  <c r="B1802" i="10"/>
  <c r="B1803" i="10"/>
  <c r="B1804" i="10"/>
  <c r="M1804" i="10" s="1"/>
  <c r="B1805" i="10"/>
  <c r="B1806" i="10"/>
  <c r="B1807" i="10"/>
  <c r="B1808" i="10"/>
  <c r="B1809" i="10"/>
  <c r="M1809" i="10" s="1"/>
  <c r="B1810" i="10"/>
  <c r="M1810" i="10" s="1"/>
  <c r="B1811" i="10"/>
  <c r="B1812" i="10"/>
  <c r="B1813" i="10"/>
  <c r="B1814" i="10"/>
  <c r="B1815" i="10"/>
  <c r="M1815" i="10" s="1"/>
  <c r="B1816" i="10"/>
  <c r="B1817" i="10"/>
  <c r="M1817" i="10" s="1"/>
  <c r="B1818" i="10"/>
  <c r="B1819" i="10"/>
  <c r="B1820" i="10"/>
  <c r="B1821" i="10"/>
  <c r="B1822" i="10"/>
  <c r="B1823" i="10"/>
  <c r="B1824" i="10"/>
  <c r="M1824" i="10" s="1"/>
  <c r="B1825" i="10"/>
  <c r="B1826" i="10"/>
  <c r="B1827" i="10"/>
  <c r="B1828" i="10"/>
  <c r="B1829" i="10"/>
  <c r="B1830" i="10"/>
  <c r="B1831" i="10"/>
  <c r="B1832" i="10"/>
  <c r="B1833" i="10"/>
  <c r="B1834" i="10"/>
  <c r="B1835" i="10"/>
  <c r="B1836" i="10"/>
  <c r="B1837" i="10"/>
  <c r="B1838" i="10"/>
  <c r="B1839" i="10"/>
  <c r="B1840" i="10"/>
  <c r="B1841" i="10"/>
  <c r="B1842" i="10"/>
  <c r="M1842" i="10" s="1"/>
  <c r="B1843" i="10"/>
  <c r="B1844" i="10"/>
  <c r="B1845" i="10"/>
  <c r="B1846" i="10"/>
  <c r="B1847" i="10"/>
  <c r="M1847" i="10" s="1"/>
  <c r="B1848" i="10"/>
  <c r="M1848" i="10" s="1"/>
  <c r="B1849" i="10"/>
  <c r="B1850" i="10"/>
  <c r="B1851" i="10"/>
  <c r="B1852" i="10"/>
  <c r="M1852" i="10" s="1"/>
  <c r="B1853" i="10"/>
  <c r="B1854" i="10"/>
  <c r="B1855" i="10"/>
  <c r="B1856" i="10"/>
  <c r="M1856" i="10" s="1"/>
  <c r="B1857" i="10"/>
  <c r="B1858" i="10"/>
  <c r="B1859" i="10"/>
  <c r="M1859" i="10" s="1"/>
  <c r="B1860" i="10"/>
  <c r="B1861" i="10"/>
  <c r="B1862" i="10"/>
  <c r="B1863" i="10"/>
  <c r="B1864" i="10"/>
  <c r="B1865" i="10"/>
  <c r="B1866" i="10"/>
  <c r="B1867" i="10"/>
  <c r="M1867" i="10" s="1"/>
  <c r="B1868" i="10"/>
  <c r="B1869" i="10"/>
  <c r="B1870" i="10"/>
  <c r="M1870" i="10" s="1"/>
  <c r="B1871" i="10"/>
  <c r="B1872" i="10"/>
  <c r="M1872" i="10" s="1"/>
  <c r="B1873" i="10"/>
  <c r="B1874" i="10"/>
  <c r="M1874" i="10" s="1"/>
  <c r="B1875" i="10"/>
  <c r="M1875" i="10" s="1"/>
  <c r="B1876" i="10"/>
  <c r="B1877" i="10"/>
  <c r="B1878" i="10"/>
  <c r="M1878" i="10" s="1"/>
  <c r="B1879" i="10"/>
  <c r="B1880" i="10"/>
  <c r="B1881" i="10"/>
  <c r="B1882" i="10"/>
  <c r="M1882" i="10" s="1"/>
  <c r="B1883" i="10"/>
  <c r="M1883" i="10" s="1"/>
  <c r="B1884" i="10"/>
  <c r="B1885" i="10"/>
  <c r="B1886" i="10"/>
  <c r="M1886" i="10" s="1"/>
  <c r="B1887" i="10"/>
  <c r="B1888" i="10"/>
  <c r="M1888" i="10" s="1"/>
  <c r="B1889" i="10"/>
  <c r="B1890" i="10"/>
  <c r="M1890" i="10" s="1"/>
  <c r="B1891" i="10"/>
  <c r="B1892" i="10"/>
  <c r="B1893" i="10"/>
  <c r="B1894" i="10"/>
  <c r="M1894" i="10" s="1"/>
  <c r="B1895" i="10"/>
  <c r="B1896" i="10"/>
  <c r="B1897" i="10"/>
  <c r="M1897" i="10" s="1"/>
  <c r="B1898" i="10"/>
  <c r="M1898" i="10" s="1"/>
  <c r="B1899" i="10"/>
  <c r="M1899" i="10" s="1"/>
  <c r="B1900" i="10"/>
  <c r="B1901" i="10"/>
  <c r="M1901" i="10" s="1"/>
  <c r="B1902" i="10"/>
  <c r="M1902" i="10" s="1"/>
  <c r="B1903" i="10"/>
  <c r="B1904" i="10"/>
  <c r="B1905" i="10"/>
  <c r="B1906" i="10"/>
  <c r="M1906" i="10" s="1"/>
  <c r="B1907" i="10"/>
  <c r="B1908" i="10"/>
  <c r="M1908" i="10" s="1"/>
  <c r="B1909" i="10"/>
  <c r="B1910" i="10"/>
  <c r="M1910" i="10" s="1"/>
  <c r="B1911" i="10"/>
  <c r="B1912" i="10"/>
  <c r="M1912" i="10" s="1"/>
  <c r="B1913" i="10"/>
  <c r="B1914" i="10"/>
  <c r="B1915" i="10"/>
  <c r="M1915" i="10" s="1"/>
  <c r="B1916" i="10"/>
  <c r="B1917" i="10"/>
  <c r="M1917" i="10" s="1"/>
  <c r="B1918" i="10"/>
  <c r="M1918" i="10" s="1"/>
  <c r="B1919" i="10"/>
  <c r="B1920" i="10"/>
  <c r="M1920" i="10" s="1"/>
  <c r="B1921" i="10"/>
  <c r="B1922" i="10"/>
  <c r="M1922" i="10" s="1"/>
  <c r="B1923" i="10"/>
  <c r="B1924" i="10"/>
  <c r="B1925" i="10"/>
  <c r="B1926" i="10"/>
  <c r="M1926" i="10" s="1"/>
  <c r="B1927" i="10"/>
  <c r="B1928" i="10"/>
  <c r="B1929" i="10"/>
  <c r="M1929" i="10" s="1"/>
  <c r="B1930" i="10"/>
  <c r="B1931" i="10"/>
  <c r="M1931" i="10" s="1"/>
  <c r="B1932" i="10"/>
  <c r="B1933" i="10"/>
  <c r="B1934" i="10"/>
  <c r="M1934" i="10" s="1"/>
  <c r="B1935" i="10"/>
  <c r="B1936" i="10"/>
  <c r="B1937" i="10"/>
  <c r="B1938" i="10"/>
  <c r="B1939" i="10"/>
  <c r="B1940" i="10"/>
  <c r="B1941" i="10"/>
  <c r="B1942" i="10"/>
  <c r="M1942" i="10" s="1"/>
  <c r="B1943" i="10"/>
  <c r="B1944" i="10"/>
  <c r="B1945" i="10"/>
  <c r="M1945" i="10" s="1"/>
  <c r="B1946" i="10"/>
  <c r="B1947" i="10"/>
  <c r="B1948" i="10"/>
  <c r="B1949" i="10"/>
  <c r="B1950" i="10"/>
  <c r="M1950" i="10" s="1"/>
  <c r="B1951" i="10"/>
  <c r="B1952" i="10"/>
  <c r="B1953" i="10"/>
  <c r="B1954" i="10"/>
  <c r="M1954" i="10" s="1"/>
  <c r="B1955" i="10"/>
  <c r="M1955" i="10" s="1"/>
  <c r="B1956" i="10"/>
  <c r="M1956" i="10" s="1"/>
  <c r="B1957" i="10"/>
  <c r="B1958" i="10"/>
  <c r="M1958" i="10" s="1"/>
  <c r="B1959" i="10"/>
  <c r="B1960" i="10"/>
  <c r="B1961" i="10"/>
  <c r="B1962" i="10"/>
  <c r="B1963" i="10"/>
  <c r="B1964" i="10"/>
  <c r="B1965" i="10"/>
  <c r="M1965" i="10" s="1"/>
  <c r="B1966" i="10"/>
  <c r="M1966" i="10" s="1"/>
  <c r="B1967" i="10"/>
  <c r="B1968" i="10"/>
  <c r="B1969" i="10"/>
  <c r="B1970" i="10"/>
  <c r="B1971" i="10"/>
  <c r="M1971" i="10" s="1"/>
  <c r="B1972" i="10"/>
  <c r="B1973" i="10"/>
  <c r="B1974" i="10"/>
  <c r="M1974" i="10" s="1"/>
  <c r="B1975" i="10"/>
  <c r="B1976" i="10"/>
  <c r="M1976" i="10" s="1"/>
  <c r="B1977" i="10"/>
  <c r="B1978" i="10"/>
  <c r="B1979" i="10"/>
  <c r="B1980" i="10"/>
  <c r="B1981" i="10"/>
  <c r="B1982" i="10"/>
  <c r="B1983" i="10"/>
  <c r="B1984" i="10"/>
  <c r="B1985" i="10"/>
  <c r="B1986" i="10"/>
  <c r="B1987" i="10"/>
  <c r="B1988" i="10"/>
  <c r="B1989" i="10"/>
  <c r="B1990" i="10"/>
  <c r="M1990" i="10" s="1"/>
  <c r="B1991" i="10"/>
  <c r="B1992" i="10"/>
  <c r="B1993" i="10"/>
  <c r="B1994" i="10"/>
  <c r="M1994" i="10" s="1"/>
  <c r="B1995" i="10"/>
  <c r="B8" i="10"/>
  <c r="C8" i="10" s="1"/>
  <c r="B9" i="10"/>
  <c r="C9" i="10" s="1"/>
  <c r="B10" i="10"/>
  <c r="C10" i="10" s="1"/>
  <c r="G10" i="4" s="1"/>
  <c r="B11" i="10"/>
  <c r="J11" i="10" s="1"/>
  <c r="B12" i="10"/>
  <c r="J12" i="10" s="1"/>
  <c r="B13" i="10"/>
  <c r="B14" i="10"/>
  <c r="E14" i="10" s="1"/>
  <c r="B15" i="10"/>
  <c r="K15" i="10" s="1"/>
  <c r="B16" i="10"/>
  <c r="C16" i="10" s="1"/>
  <c r="B17" i="10"/>
  <c r="E17" i="10" s="1"/>
  <c r="B18" i="10"/>
  <c r="B19" i="10"/>
  <c r="J19" i="10" s="1"/>
  <c r="B20" i="10"/>
  <c r="C20" i="10" s="1"/>
  <c r="J20" i="10"/>
  <c r="B21" i="10"/>
  <c r="J21" i="10" s="1"/>
  <c r="B22" i="10"/>
  <c r="E22" i="10" s="1"/>
  <c r="B23" i="10"/>
  <c r="J23" i="10" s="1"/>
  <c r="B24" i="10"/>
  <c r="J24" i="10" s="1"/>
  <c r="B25" i="10"/>
  <c r="C25" i="10" s="1"/>
  <c r="B26" i="10"/>
  <c r="K26" i="10" s="1"/>
  <c r="B27" i="10"/>
  <c r="J27" i="10" s="1"/>
  <c r="B28" i="10"/>
  <c r="C28" i="10" s="1"/>
  <c r="G28" i="4" s="1"/>
  <c r="B29" i="10"/>
  <c r="B30" i="10"/>
  <c r="E30" i="10" s="1"/>
  <c r="B31" i="10"/>
  <c r="J31" i="10" s="1"/>
  <c r="B32" i="10"/>
  <c r="C32" i="10" s="1"/>
  <c r="G32" i="4" s="1"/>
  <c r="B33" i="10"/>
  <c r="C33" i="10" s="1"/>
  <c r="G33" i="4" s="1"/>
  <c r="B34" i="10"/>
  <c r="J34" i="10" s="1"/>
  <c r="B35" i="10"/>
  <c r="E35" i="10" s="1"/>
  <c r="B36" i="10"/>
  <c r="B37" i="10"/>
  <c r="C37" i="10" s="1"/>
  <c r="B38" i="10"/>
  <c r="E38" i="10" s="1"/>
  <c r="B39" i="10"/>
  <c r="C39" i="10" s="1"/>
  <c r="B40" i="10"/>
  <c r="J40" i="10" s="1"/>
  <c r="B41" i="10"/>
  <c r="C41" i="10" s="1"/>
  <c r="G41" i="4" s="1"/>
  <c r="B42" i="10"/>
  <c r="B43" i="10"/>
  <c r="E43" i="10" s="1"/>
  <c r="J43" i="10"/>
  <c r="B44" i="10"/>
  <c r="J44" i="10" s="1"/>
  <c r="B45" i="10"/>
  <c r="K45" i="10" s="1"/>
  <c r="B46" i="10"/>
  <c r="J46" i="10" s="1"/>
  <c r="B47" i="10"/>
  <c r="C47" i="10" s="1"/>
  <c r="G47" i="4" s="1"/>
  <c r="B48" i="10"/>
  <c r="J48" i="10" s="1"/>
  <c r="B49" i="10"/>
  <c r="K49" i="10" s="1"/>
  <c r="B50" i="10"/>
  <c r="C50" i="10" s="1"/>
  <c r="B51" i="10"/>
  <c r="E51" i="10" s="1"/>
  <c r="B52" i="10"/>
  <c r="E52" i="10" s="1"/>
  <c r="B53" i="10"/>
  <c r="E53" i="10" s="1"/>
  <c r="B54" i="10"/>
  <c r="B55" i="10"/>
  <c r="J55" i="10" s="1"/>
  <c r="B56" i="10"/>
  <c r="J56" i="10" s="1"/>
  <c r="B57" i="10"/>
  <c r="J57" i="10" s="1"/>
  <c r="B58" i="10"/>
  <c r="C58" i="10" s="1"/>
  <c r="G58" i="4" s="1"/>
  <c r="B59" i="10"/>
  <c r="E59" i="10" s="1"/>
  <c r="B60" i="10"/>
  <c r="E60" i="10" s="1"/>
  <c r="B61" i="10"/>
  <c r="C61" i="10"/>
  <c r="G61" i="4" s="1"/>
  <c r="K61" i="10"/>
  <c r="B62" i="10"/>
  <c r="C62" i="10" s="1"/>
  <c r="B63" i="10"/>
  <c r="C63" i="10" s="1"/>
  <c r="G63" i="4" s="1"/>
  <c r="E63" i="10"/>
  <c r="B64" i="10"/>
  <c r="J64" i="10" s="1"/>
  <c r="B65" i="10"/>
  <c r="E65" i="10" s="1"/>
  <c r="B66" i="10"/>
  <c r="B67" i="10"/>
  <c r="E67" i="10" s="1"/>
  <c r="B68" i="10"/>
  <c r="E68" i="10" s="1"/>
  <c r="B69" i="10"/>
  <c r="B70" i="10"/>
  <c r="B71" i="10"/>
  <c r="C71" i="10" s="1"/>
  <c r="B72" i="10"/>
  <c r="E72" i="10" s="1"/>
  <c r="J72" i="10"/>
  <c r="B73" i="10"/>
  <c r="C73" i="10" s="1"/>
  <c r="G73" i="4" s="1"/>
  <c r="B74" i="10"/>
  <c r="J74" i="10" s="1"/>
  <c r="B75" i="10"/>
  <c r="B76" i="10"/>
  <c r="B77" i="10"/>
  <c r="B78" i="10"/>
  <c r="K78" i="10" s="1"/>
  <c r="B79" i="10"/>
  <c r="E79" i="10" s="1"/>
  <c r="B80" i="10"/>
  <c r="C80" i="10" s="1"/>
  <c r="G80" i="4" s="1"/>
  <c r="B81" i="10"/>
  <c r="E81" i="10" s="1"/>
  <c r="B82" i="10"/>
  <c r="C82" i="10" s="1"/>
  <c r="G82" i="4" s="1"/>
  <c r="B83" i="10"/>
  <c r="B84" i="10"/>
  <c r="B85" i="10"/>
  <c r="B86" i="10"/>
  <c r="E86" i="10" s="1"/>
  <c r="B87" i="10"/>
  <c r="K87" i="10" s="1"/>
  <c r="B88" i="10"/>
  <c r="J88" i="10" s="1"/>
  <c r="B89" i="10"/>
  <c r="B90" i="10"/>
  <c r="K90" i="10" s="1"/>
  <c r="B91" i="10"/>
  <c r="J91" i="10" s="1"/>
  <c r="B92" i="10"/>
  <c r="E92" i="10" s="1"/>
  <c r="B93" i="10"/>
  <c r="C93" i="10" s="1"/>
  <c r="B94" i="10"/>
  <c r="K94" i="10" s="1"/>
  <c r="B95" i="10"/>
  <c r="C95" i="10" s="1"/>
  <c r="G95" i="4" s="1"/>
  <c r="E95" i="10"/>
  <c r="B96" i="10"/>
  <c r="K96" i="10" s="1"/>
  <c r="J96" i="10"/>
  <c r="B97" i="10"/>
  <c r="E97" i="10" s="1"/>
  <c r="B98" i="10"/>
  <c r="C98" i="10" s="1"/>
  <c r="B99" i="10"/>
  <c r="J99" i="10" s="1"/>
  <c r="B100" i="10"/>
  <c r="B101" i="10"/>
  <c r="C101" i="10" s="1"/>
  <c r="G101" i="4" s="1"/>
  <c r="B102" i="10"/>
  <c r="E102" i="10" s="1"/>
  <c r="B103" i="10"/>
  <c r="E103" i="10" s="1"/>
  <c r="B104" i="10"/>
  <c r="J104" i="10" s="1"/>
  <c r="B105" i="10"/>
  <c r="C105" i="10" s="1"/>
  <c r="B106" i="10"/>
  <c r="B107" i="10"/>
  <c r="C107" i="10" s="1"/>
  <c r="B108" i="10"/>
  <c r="E108" i="10" s="1"/>
  <c r="B109" i="10"/>
  <c r="E109" i="10" s="1"/>
  <c r="B110" i="10"/>
  <c r="J110" i="10" s="1"/>
  <c r="E110" i="10"/>
  <c r="B111" i="10"/>
  <c r="J111" i="10" s="1"/>
  <c r="B112" i="10"/>
  <c r="J112" i="10" s="1"/>
  <c r="B113" i="10"/>
  <c r="B114" i="10"/>
  <c r="C114" i="10" s="1"/>
  <c r="G114" i="4" s="1"/>
  <c r="B115" i="10"/>
  <c r="K115" i="10" s="1"/>
  <c r="B116" i="10"/>
  <c r="B117" i="10"/>
  <c r="E117" i="10" s="1"/>
  <c r="B118" i="10"/>
  <c r="C118" i="10" s="1"/>
  <c r="B119" i="10"/>
  <c r="J119" i="10" s="1"/>
  <c r="B120" i="10"/>
  <c r="C120" i="10" s="1"/>
  <c r="B121" i="10"/>
  <c r="K121" i="10" s="1"/>
  <c r="B122" i="10"/>
  <c r="K122" i="10" s="1"/>
  <c r="B123" i="10"/>
  <c r="E123" i="10" s="1"/>
  <c r="B124" i="10"/>
  <c r="B125" i="10"/>
  <c r="E125" i="10" s="1"/>
  <c r="B126" i="10"/>
  <c r="K126" i="10" s="1"/>
  <c r="B127" i="10"/>
  <c r="B128" i="10"/>
  <c r="C128" i="10" s="1"/>
  <c r="G128" i="4" s="1"/>
  <c r="B129" i="10"/>
  <c r="K129" i="10" s="1"/>
  <c r="B130" i="10"/>
  <c r="K130" i="10" s="1"/>
  <c r="B131" i="10"/>
  <c r="B132" i="10"/>
  <c r="B133" i="10"/>
  <c r="C133" i="10" s="1"/>
  <c r="G133" i="4" s="1"/>
  <c r="B134" i="10"/>
  <c r="C134" i="10" s="1"/>
  <c r="G134" i="4" s="1"/>
  <c r="B135" i="10"/>
  <c r="E135" i="10" s="1"/>
  <c r="B136" i="10"/>
  <c r="B137" i="10"/>
  <c r="J137" i="10" s="1"/>
  <c r="B138" i="10"/>
  <c r="B139" i="10"/>
  <c r="J139" i="10" s="1"/>
  <c r="B140" i="10"/>
  <c r="J140" i="10" s="1"/>
  <c r="B141" i="10"/>
  <c r="C141" i="10" s="1"/>
  <c r="B142" i="10"/>
  <c r="J142" i="10"/>
  <c r="B143" i="10"/>
  <c r="C143" i="10" s="1"/>
  <c r="B144" i="10"/>
  <c r="C144" i="10" s="1"/>
  <c r="B145" i="10"/>
  <c r="E145" i="10" s="1"/>
  <c r="B146" i="10"/>
  <c r="E146" i="10" s="1"/>
  <c r="B147" i="10"/>
  <c r="J147" i="10" s="1"/>
  <c r="B148" i="10"/>
  <c r="J148" i="10" s="1"/>
  <c r="B149" i="10"/>
  <c r="C149" i="10" s="1"/>
  <c r="G149" i="4" s="1"/>
  <c r="B150" i="10"/>
  <c r="C150" i="10" s="1"/>
  <c r="G150" i="4" s="1"/>
  <c r="B151" i="10"/>
  <c r="J151" i="10" s="1"/>
  <c r="B152" i="10"/>
  <c r="J152" i="10" s="1"/>
  <c r="B153" i="10"/>
  <c r="E153" i="10" s="1"/>
  <c r="B154" i="10"/>
  <c r="J154" i="10" s="1"/>
  <c r="B155" i="10"/>
  <c r="C155" i="10" s="1"/>
  <c r="G155" i="4" s="1"/>
  <c r="B156" i="10"/>
  <c r="J156" i="10" s="1"/>
  <c r="B157" i="10"/>
  <c r="C157" i="10" s="1"/>
  <c r="G157" i="4" s="1"/>
  <c r="B158" i="10"/>
  <c r="K158" i="10" s="1"/>
  <c r="B159" i="10"/>
  <c r="B160" i="10"/>
  <c r="J160" i="10" s="1"/>
  <c r="B161" i="10"/>
  <c r="B162" i="10"/>
  <c r="J162" i="10" s="1"/>
  <c r="B163" i="10"/>
  <c r="C163" i="10" s="1"/>
  <c r="B164" i="10"/>
  <c r="B165" i="10"/>
  <c r="C165" i="10" s="1"/>
  <c r="G165" i="4" s="1"/>
  <c r="B166" i="10"/>
  <c r="B167" i="10"/>
  <c r="C167" i="10" s="1"/>
  <c r="B168" i="10"/>
  <c r="C168" i="10" s="1"/>
  <c r="B169" i="10"/>
  <c r="B170" i="10"/>
  <c r="E170" i="10" s="1"/>
  <c r="B171" i="10"/>
  <c r="E171" i="10" s="1"/>
  <c r="B172" i="10"/>
  <c r="J172" i="10" s="1"/>
  <c r="B173" i="10"/>
  <c r="C173" i="10" s="1"/>
  <c r="B174" i="10"/>
  <c r="C174" i="10" s="1"/>
  <c r="G174" i="4" s="1"/>
  <c r="B175" i="10"/>
  <c r="J175" i="10" s="1"/>
  <c r="B176" i="10"/>
  <c r="E176" i="10" s="1"/>
  <c r="B177" i="10"/>
  <c r="B178" i="10"/>
  <c r="J178" i="10" s="1"/>
  <c r="B179" i="10"/>
  <c r="B180" i="10"/>
  <c r="J180" i="10" s="1"/>
  <c r="B181" i="10"/>
  <c r="B182" i="10"/>
  <c r="B183" i="10"/>
  <c r="E183" i="10" s="1"/>
  <c r="B184" i="10"/>
  <c r="C184" i="10" s="1"/>
  <c r="G184" i="4" s="1"/>
  <c r="B185" i="10"/>
  <c r="J185" i="10" s="1"/>
  <c r="B186" i="10"/>
  <c r="B187" i="10"/>
  <c r="C187" i="10" s="1"/>
  <c r="B188" i="10"/>
  <c r="B189" i="10"/>
  <c r="E189" i="10" s="1"/>
  <c r="B190" i="10"/>
  <c r="C190" i="10" s="1"/>
  <c r="B191" i="10"/>
  <c r="J191" i="10" s="1"/>
  <c r="B192" i="10"/>
  <c r="C192" i="10" s="1"/>
  <c r="B193" i="10"/>
  <c r="C193" i="10" s="1"/>
  <c r="G193" i="4" s="1"/>
  <c r="B194" i="10"/>
  <c r="J194" i="10" s="1"/>
  <c r="B195" i="10"/>
  <c r="B196" i="10"/>
  <c r="B197" i="10"/>
  <c r="B198" i="10"/>
  <c r="C198" i="10" s="1"/>
  <c r="G198" i="4" s="1"/>
  <c r="B199" i="10"/>
  <c r="C199" i="10" s="1"/>
  <c r="G199" i="4" s="1"/>
  <c r="B200" i="10"/>
  <c r="C200" i="10" s="1"/>
  <c r="B201" i="10"/>
  <c r="K201" i="10" s="1"/>
  <c r="B202" i="10"/>
  <c r="E202" i="10" s="1"/>
  <c r="B203" i="10"/>
  <c r="B204" i="10"/>
  <c r="J204" i="10" s="1"/>
  <c r="B205" i="10"/>
  <c r="E205" i="10" s="1"/>
  <c r="B206" i="10"/>
  <c r="B207" i="10"/>
  <c r="B208" i="10"/>
  <c r="K208" i="10" s="1"/>
  <c r="B209" i="10"/>
  <c r="C209" i="10" s="1"/>
  <c r="G209" i="4" s="1"/>
  <c r="B210" i="10"/>
  <c r="J210" i="10" s="1"/>
  <c r="B211" i="10"/>
  <c r="B212" i="10"/>
  <c r="B213" i="10"/>
  <c r="B214" i="10"/>
  <c r="B215" i="10"/>
  <c r="C215" i="10" s="1"/>
  <c r="G215" i="4" s="1"/>
  <c r="B216" i="10"/>
  <c r="B217" i="10"/>
  <c r="B218" i="10"/>
  <c r="B219" i="10"/>
  <c r="B220" i="10"/>
  <c r="J220" i="10" s="1"/>
  <c r="B221" i="10"/>
  <c r="C221" i="10" s="1"/>
  <c r="G221" i="4" s="1"/>
  <c r="B222" i="10"/>
  <c r="B223" i="10"/>
  <c r="J223" i="10" s="1"/>
  <c r="B224" i="10"/>
  <c r="C224" i="10" s="1"/>
  <c r="G224" i="4" s="1"/>
  <c r="B225" i="10"/>
  <c r="J225" i="10" s="1"/>
  <c r="B226" i="10"/>
  <c r="J226" i="10" s="1"/>
  <c r="B227" i="10"/>
  <c r="J227" i="10" s="1"/>
  <c r="B228" i="10"/>
  <c r="K228" i="10" s="1"/>
  <c r="B229" i="10"/>
  <c r="J229" i="10" s="1"/>
  <c r="B230" i="10"/>
  <c r="B231" i="10"/>
  <c r="B232" i="10"/>
  <c r="J232" i="10" s="1"/>
  <c r="B233" i="10"/>
  <c r="J233" i="10" s="1"/>
  <c r="B234" i="10"/>
  <c r="J234" i="10" s="1"/>
  <c r="B235" i="10"/>
  <c r="C235" i="10" s="1"/>
  <c r="G235" i="4" s="1"/>
  <c r="B236" i="10"/>
  <c r="C236" i="10" s="1"/>
  <c r="G236" i="4" s="1"/>
  <c r="B237" i="10"/>
  <c r="J237" i="10" s="1"/>
  <c r="B238" i="10"/>
  <c r="E238" i="10" s="1"/>
  <c r="B239" i="10"/>
  <c r="J239" i="10" s="1"/>
  <c r="B240" i="10"/>
  <c r="J240" i="10" s="1"/>
  <c r="B241" i="10"/>
  <c r="C241" i="10" s="1"/>
  <c r="B242" i="10"/>
  <c r="B243" i="10"/>
  <c r="K243" i="10" s="1"/>
  <c r="B244" i="10"/>
  <c r="K244" i="10" s="1"/>
  <c r="C1986" i="10" l="1"/>
  <c r="G1986" i="4" s="1"/>
  <c r="M1986" i="10"/>
  <c r="D1977" i="10"/>
  <c r="M1977" i="10"/>
  <c r="D1953" i="10"/>
  <c r="M1953" i="10"/>
  <c r="D1913" i="10"/>
  <c r="M1913" i="10"/>
  <c r="G1865" i="10"/>
  <c r="M1865" i="10"/>
  <c r="J1833" i="10"/>
  <c r="M1833" i="10"/>
  <c r="G1801" i="10"/>
  <c r="M1801" i="10"/>
  <c r="I1753" i="10"/>
  <c r="M1753" i="10"/>
  <c r="J1713" i="10"/>
  <c r="M1713" i="10"/>
  <c r="D1681" i="10"/>
  <c r="M1681" i="10"/>
  <c r="C1641" i="10"/>
  <c r="G1641" i="4" s="1"/>
  <c r="M1641" i="10"/>
  <c r="E1609" i="10"/>
  <c r="M1609" i="10"/>
  <c r="L1561" i="10"/>
  <c r="M1561" i="10"/>
  <c r="E1529" i="10"/>
  <c r="M1529" i="10"/>
  <c r="E1481" i="10"/>
  <c r="M1481" i="10"/>
  <c r="D1441" i="10"/>
  <c r="M1441" i="10"/>
  <c r="D1401" i="10"/>
  <c r="M1401" i="10"/>
  <c r="K1369" i="10"/>
  <c r="M1369" i="10"/>
  <c r="I1329" i="10"/>
  <c r="M1329" i="10"/>
  <c r="C1289" i="10"/>
  <c r="G1289" i="4" s="1"/>
  <c r="M1289" i="10"/>
  <c r="C1169" i="10"/>
  <c r="G1169" i="4" s="1"/>
  <c r="M1169" i="10"/>
  <c r="K1145" i="10"/>
  <c r="M1145" i="10"/>
  <c r="E1097" i="10"/>
  <c r="M1097" i="10"/>
  <c r="E1065" i="10"/>
  <c r="M1065" i="10"/>
  <c r="G1025" i="10"/>
  <c r="M1025" i="10"/>
  <c r="J977" i="10"/>
  <c r="M977" i="10"/>
  <c r="G945" i="10"/>
  <c r="M945" i="10"/>
  <c r="E929" i="10"/>
  <c r="M929" i="10"/>
  <c r="J889" i="10"/>
  <c r="M889" i="10"/>
  <c r="D865" i="10"/>
  <c r="M865" i="10"/>
  <c r="C793" i="10"/>
  <c r="G793" i="4" s="1"/>
  <c r="M793" i="10"/>
  <c r="C705" i="10"/>
  <c r="G705" i="4" s="1"/>
  <c r="M705" i="10"/>
  <c r="H689" i="10"/>
  <c r="M689" i="10"/>
  <c r="K657" i="10"/>
  <c r="M657" i="10"/>
  <c r="K633" i="10"/>
  <c r="M633" i="10"/>
  <c r="J625" i="10"/>
  <c r="M625" i="10"/>
  <c r="G593" i="10"/>
  <c r="M593" i="10"/>
  <c r="H577" i="10"/>
  <c r="M577" i="10"/>
  <c r="F545" i="10"/>
  <c r="I545" i="4" s="1"/>
  <c r="M545" i="10"/>
  <c r="C1945" i="13"/>
  <c r="M1945" i="13"/>
  <c r="D1865" i="13"/>
  <c r="M1865" i="13"/>
  <c r="H1833" i="13"/>
  <c r="M1833" i="13"/>
  <c r="J1801" i="13"/>
  <c r="M1801" i="13"/>
  <c r="L1761" i="13"/>
  <c r="M1761" i="13"/>
  <c r="H1713" i="13"/>
  <c r="M1713" i="13"/>
  <c r="G1625" i="13"/>
  <c r="M1625" i="13"/>
  <c r="F1521" i="13"/>
  <c r="J1521" i="4" s="1"/>
  <c r="M1521" i="13"/>
  <c r="H1377" i="13"/>
  <c r="M1377" i="13"/>
  <c r="F1265" i="13"/>
  <c r="J1265" i="4" s="1"/>
  <c r="M1265" i="13"/>
  <c r="J1233" i="13"/>
  <c r="M1233" i="13"/>
  <c r="F1201" i="13"/>
  <c r="J1201" i="4" s="1"/>
  <c r="M1201" i="13"/>
  <c r="F1169" i="13"/>
  <c r="J1169" i="4" s="1"/>
  <c r="M1169" i="13"/>
  <c r="C1065" i="13"/>
  <c r="M1065" i="13"/>
  <c r="C993" i="13"/>
  <c r="M993" i="13"/>
  <c r="F961" i="13"/>
  <c r="J961" i="4" s="1"/>
  <c r="M961" i="13"/>
  <c r="L825" i="13"/>
  <c r="M825" i="13"/>
  <c r="L1992" i="10"/>
  <c r="M1992" i="10"/>
  <c r="D1984" i="10"/>
  <c r="M1984" i="10"/>
  <c r="L1968" i="10"/>
  <c r="M1968" i="10"/>
  <c r="D1960" i="10"/>
  <c r="M1960" i="10"/>
  <c r="J1952" i="10"/>
  <c r="M1952" i="10"/>
  <c r="D1944" i="10"/>
  <c r="M1944" i="10"/>
  <c r="H1969" i="10"/>
  <c r="M1969" i="10"/>
  <c r="C1849" i="10"/>
  <c r="G1849" i="4" s="1"/>
  <c r="M1849" i="10"/>
  <c r="J1793" i="10"/>
  <c r="M1793" i="10"/>
  <c r="C1729" i="10"/>
  <c r="G1729" i="4" s="1"/>
  <c r="M1729" i="10"/>
  <c r="J1665" i="10"/>
  <c r="M1665" i="10"/>
  <c r="D1585" i="10"/>
  <c r="M1585" i="10"/>
  <c r="C1321" i="10"/>
  <c r="G1321" i="4" s="1"/>
  <c r="M1321" i="10"/>
  <c r="D1249" i="10"/>
  <c r="M1249" i="10"/>
  <c r="I1185" i="10"/>
  <c r="M1185" i="10"/>
  <c r="C1129" i="10"/>
  <c r="G1129" i="4" s="1"/>
  <c r="M1129" i="10"/>
  <c r="F1073" i="10"/>
  <c r="I1073" i="4" s="1"/>
  <c r="M1073" i="10"/>
  <c r="G1017" i="10"/>
  <c r="M1017" i="10"/>
  <c r="E961" i="10"/>
  <c r="M961" i="10"/>
  <c r="D897" i="10"/>
  <c r="M897" i="10"/>
  <c r="F561" i="10"/>
  <c r="I561" i="4" s="1"/>
  <c r="M561" i="10"/>
  <c r="C1985" i="13"/>
  <c r="M1985" i="13"/>
  <c r="L1769" i="13"/>
  <c r="M1769" i="13"/>
  <c r="D1705" i="13"/>
  <c r="M1705" i="13"/>
  <c r="C1681" i="13"/>
  <c r="M1681" i="13"/>
  <c r="C1617" i="13"/>
  <c r="M1617" i="13"/>
  <c r="J1481" i="13"/>
  <c r="M1481" i="13"/>
  <c r="D1337" i="13"/>
  <c r="M1337" i="13"/>
  <c r="F1193" i="13"/>
  <c r="J1193" i="4" s="1"/>
  <c r="M1193" i="13"/>
  <c r="F1137" i="13"/>
  <c r="J1137" i="4" s="1"/>
  <c r="M1137" i="13"/>
  <c r="C1089" i="13"/>
  <c r="M1089" i="13"/>
  <c r="E1033" i="13"/>
  <c r="M1033" i="13"/>
  <c r="G849" i="13"/>
  <c r="M849" i="13"/>
  <c r="F1991" i="10"/>
  <c r="I1991" i="4" s="1"/>
  <c r="M1991" i="10"/>
  <c r="K1983" i="10"/>
  <c r="M1983" i="10"/>
  <c r="C1975" i="10"/>
  <c r="G1975" i="4" s="1"/>
  <c r="M1975" i="10"/>
  <c r="F1967" i="10"/>
  <c r="I1967" i="4" s="1"/>
  <c r="M1967" i="10"/>
  <c r="C1959" i="10"/>
  <c r="G1959" i="4" s="1"/>
  <c r="M1959" i="10"/>
  <c r="D1905" i="10"/>
  <c r="M1905" i="10"/>
  <c r="C1857" i="10"/>
  <c r="G1857" i="4" s="1"/>
  <c r="M1857" i="10"/>
  <c r="C1761" i="10"/>
  <c r="G1761" i="4" s="1"/>
  <c r="M1761" i="10"/>
  <c r="C1721" i="10"/>
  <c r="G1721" i="4" s="1"/>
  <c r="M1721" i="10"/>
  <c r="G1673" i="10"/>
  <c r="M1673" i="10"/>
  <c r="K1633" i="10"/>
  <c r="M1633" i="10"/>
  <c r="D1593" i="10"/>
  <c r="M1593" i="10"/>
  <c r="D1545" i="10"/>
  <c r="M1545" i="10"/>
  <c r="L1505" i="10"/>
  <c r="M1505" i="10"/>
  <c r="F1465" i="10"/>
  <c r="I1465" i="4" s="1"/>
  <c r="M1465" i="10"/>
  <c r="D1425" i="10"/>
  <c r="M1425" i="10"/>
  <c r="L1313" i="10"/>
  <c r="M1313" i="10"/>
  <c r="F1257" i="10"/>
  <c r="I1257" i="4" s="1"/>
  <c r="M1257" i="10"/>
  <c r="I1217" i="10"/>
  <c r="M1217" i="10"/>
  <c r="I1177" i="10"/>
  <c r="M1177" i="10"/>
  <c r="F1137" i="10"/>
  <c r="I1137" i="4" s="1"/>
  <c r="K1137" i="4" s="1"/>
  <c r="M1137" i="10"/>
  <c r="H1089" i="10"/>
  <c r="M1089" i="10"/>
  <c r="J1057" i="10"/>
  <c r="M1057" i="10"/>
  <c r="E1009" i="10"/>
  <c r="M1009" i="10"/>
  <c r="E913" i="10"/>
  <c r="M913" i="10"/>
  <c r="C833" i="10"/>
  <c r="G833" i="4" s="1"/>
  <c r="M833" i="10"/>
  <c r="C801" i="10"/>
  <c r="G801" i="4" s="1"/>
  <c r="M801" i="10"/>
  <c r="J777" i="10"/>
  <c r="M777" i="10"/>
  <c r="E745" i="10"/>
  <c r="M745" i="10"/>
  <c r="K713" i="10"/>
  <c r="M713" i="10"/>
  <c r="J649" i="10"/>
  <c r="M649" i="10"/>
  <c r="C537" i="10"/>
  <c r="G537" i="4" s="1"/>
  <c r="M537" i="10"/>
  <c r="L1961" i="13"/>
  <c r="M1961" i="13"/>
  <c r="F1929" i="13"/>
  <c r="J1929" i="4" s="1"/>
  <c r="M1929" i="13"/>
  <c r="E1841" i="13"/>
  <c r="M1841" i="13"/>
  <c r="D1785" i="13"/>
  <c r="M1785" i="13"/>
  <c r="L1753" i="13"/>
  <c r="M1753" i="13"/>
  <c r="H1721" i="13"/>
  <c r="M1721" i="13"/>
  <c r="J1633" i="13"/>
  <c r="M1633" i="13"/>
  <c r="C1593" i="13"/>
  <c r="M1593" i="13"/>
  <c r="F1577" i="13"/>
  <c r="J1577" i="4" s="1"/>
  <c r="M1577" i="13"/>
  <c r="F1529" i="13"/>
  <c r="J1529" i="4" s="1"/>
  <c r="M1529" i="13"/>
  <c r="F1497" i="13"/>
  <c r="J1497" i="4" s="1"/>
  <c r="M1497" i="13"/>
  <c r="F1425" i="13"/>
  <c r="J1425" i="4" s="1"/>
  <c r="M1425" i="13"/>
  <c r="L1385" i="13"/>
  <c r="M1385" i="13"/>
  <c r="C1353" i="13"/>
  <c r="M1353" i="13"/>
  <c r="D1313" i="13"/>
  <c r="M1313" i="13"/>
  <c r="C1273" i="13"/>
  <c r="M1273" i="13"/>
  <c r="J1241" i="13"/>
  <c r="M1241" i="13"/>
  <c r="F1209" i="13"/>
  <c r="J1209" i="4" s="1"/>
  <c r="M1209" i="13"/>
  <c r="F1177" i="13"/>
  <c r="J1177" i="4" s="1"/>
  <c r="M1177" i="13"/>
  <c r="F1129" i="13"/>
  <c r="J1129" i="4" s="1"/>
  <c r="M1129" i="13"/>
  <c r="E1121" i="13"/>
  <c r="M1121" i="13"/>
  <c r="E977" i="13"/>
  <c r="M977" i="13"/>
  <c r="J937" i="13"/>
  <c r="M937" i="13"/>
  <c r="F897" i="13"/>
  <c r="J897" i="4" s="1"/>
  <c r="M897" i="13"/>
  <c r="D833" i="13"/>
  <c r="M833" i="13"/>
  <c r="J1982" i="10"/>
  <c r="M1982" i="10"/>
  <c r="D1985" i="10"/>
  <c r="M1985" i="10"/>
  <c r="J1889" i="10"/>
  <c r="M1889" i="10"/>
  <c r="C1841" i="10"/>
  <c r="G1841" i="4" s="1"/>
  <c r="M1841" i="10"/>
  <c r="C1745" i="10"/>
  <c r="G1745" i="4" s="1"/>
  <c r="M1745" i="10"/>
  <c r="C1689" i="10"/>
  <c r="G1689" i="4" s="1"/>
  <c r="M1689" i="10"/>
  <c r="C1657" i="10"/>
  <c r="G1657" i="4" s="1"/>
  <c r="M1657" i="10"/>
  <c r="C1617" i="10"/>
  <c r="G1617" i="4" s="1"/>
  <c r="M1617" i="10"/>
  <c r="E1577" i="10"/>
  <c r="M1577" i="10"/>
  <c r="D1537" i="10"/>
  <c r="M1537" i="10"/>
  <c r="F1497" i="10"/>
  <c r="I1497" i="4" s="1"/>
  <c r="M1497" i="10"/>
  <c r="D1449" i="10"/>
  <c r="M1449" i="10"/>
  <c r="E1417" i="10"/>
  <c r="M1417" i="10"/>
  <c r="G1393" i="10"/>
  <c r="M1393" i="10"/>
  <c r="G1353" i="10"/>
  <c r="M1353" i="10"/>
  <c r="C1305" i="10"/>
  <c r="G1305" i="4" s="1"/>
  <c r="M1305" i="10"/>
  <c r="L1273" i="10"/>
  <c r="M1273" i="10"/>
  <c r="D1241" i="10"/>
  <c r="M1241" i="10"/>
  <c r="I1193" i="10"/>
  <c r="M1193" i="10"/>
  <c r="C1153" i="10"/>
  <c r="G1153" i="4" s="1"/>
  <c r="M1153" i="10"/>
  <c r="J1105" i="10"/>
  <c r="M1105" i="10"/>
  <c r="G1001" i="10"/>
  <c r="M1001" i="10"/>
  <c r="G969" i="10"/>
  <c r="M969" i="10"/>
  <c r="D873" i="10"/>
  <c r="M873" i="10"/>
  <c r="C841" i="10"/>
  <c r="G841" i="4" s="1"/>
  <c r="M841" i="10"/>
  <c r="K753" i="10"/>
  <c r="M753" i="10"/>
  <c r="C721" i="10"/>
  <c r="G721" i="4" s="1"/>
  <c r="M721" i="10"/>
  <c r="G681" i="10"/>
  <c r="M681" i="10"/>
  <c r="H641" i="10"/>
  <c r="M641" i="10"/>
  <c r="H1937" i="13"/>
  <c r="M1937" i="13"/>
  <c r="D1897" i="13"/>
  <c r="M1897" i="13"/>
  <c r="L1793" i="13"/>
  <c r="M1793" i="13"/>
  <c r="F1465" i="13"/>
  <c r="J1465" i="4" s="1"/>
  <c r="M1465" i="13"/>
  <c r="I1361" i="13"/>
  <c r="M1361" i="13"/>
  <c r="I1321" i="13"/>
  <c r="M1321" i="13"/>
  <c r="C1281" i="13"/>
  <c r="M1281" i="13"/>
  <c r="I1073" i="13"/>
  <c r="M1073" i="13"/>
  <c r="C1049" i="13"/>
  <c r="M1049" i="13"/>
  <c r="K1009" i="13"/>
  <c r="M1009" i="13"/>
  <c r="E985" i="13"/>
  <c r="M985" i="13"/>
  <c r="F945" i="13"/>
  <c r="J945" i="4" s="1"/>
  <c r="M945" i="13"/>
  <c r="F913" i="13"/>
  <c r="J913" i="4" s="1"/>
  <c r="M913" i="13"/>
  <c r="G889" i="13"/>
  <c r="M889" i="13"/>
  <c r="H873" i="13"/>
  <c r="M873" i="13"/>
  <c r="F841" i="13"/>
  <c r="J841" i="4" s="1"/>
  <c r="M841" i="13"/>
  <c r="K1989" i="10"/>
  <c r="M1989" i="10"/>
  <c r="C1981" i="10"/>
  <c r="G1981" i="4" s="1"/>
  <c r="M1981" i="10"/>
  <c r="C1973" i="10"/>
  <c r="G1973" i="4" s="1"/>
  <c r="M1973" i="10"/>
  <c r="C1957" i="10"/>
  <c r="G1957" i="4" s="1"/>
  <c r="M1957" i="10"/>
  <c r="H1993" i="10"/>
  <c r="M1993" i="10"/>
  <c r="D1937" i="10"/>
  <c r="M1937" i="10"/>
  <c r="C1873" i="10"/>
  <c r="G1873" i="4" s="1"/>
  <c r="M1873" i="10"/>
  <c r="C1825" i="10"/>
  <c r="G1825" i="4" s="1"/>
  <c r="M1825" i="10"/>
  <c r="C1769" i="10"/>
  <c r="G1769" i="4" s="1"/>
  <c r="M1769" i="10"/>
  <c r="C1705" i="10"/>
  <c r="G1705" i="4" s="1"/>
  <c r="M1705" i="10"/>
  <c r="D1625" i="10"/>
  <c r="M1625" i="10"/>
  <c r="C1569" i="10"/>
  <c r="G1569" i="4" s="1"/>
  <c r="M1569" i="10"/>
  <c r="F1521" i="10"/>
  <c r="I1521" i="4" s="1"/>
  <c r="M1521" i="10"/>
  <c r="F1457" i="10"/>
  <c r="I1457" i="4" s="1"/>
  <c r="M1457" i="10"/>
  <c r="G1409" i="10"/>
  <c r="M1409" i="10"/>
  <c r="I1345" i="10"/>
  <c r="M1345" i="10"/>
  <c r="J1281" i="10"/>
  <c r="M1281" i="10"/>
  <c r="J1209" i="10"/>
  <c r="M1209" i="10"/>
  <c r="H1049" i="10"/>
  <c r="M1049" i="10"/>
  <c r="J985" i="10"/>
  <c r="M985" i="10"/>
  <c r="E921" i="10"/>
  <c r="M921" i="10"/>
  <c r="C849" i="10"/>
  <c r="G849" i="4" s="1"/>
  <c r="M849" i="10"/>
  <c r="H529" i="10"/>
  <c r="M529" i="10"/>
  <c r="C1993" i="13"/>
  <c r="M1993" i="13"/>
  <c r="J1745" i="13"/>
  <c r="M1745" i="13"/>
  <c r="H1697" i="13"/>
  <c r="M1697" i="13"/>
  <c r="F1513" i="13"/>
  <c r="J1513" i="4" s="1"/>
  <c r="M1513" i="13"/>
  <c r="F1457" i="13"/>
  <c r="J1457" i="4" s="1"/>
  <c r="M1457" i="13"/>
  <c r="H1345" i="13"/>
  <c r="M1345" i="13"/>
  <c r="H1289" i="13"/>
  <c r="M1289" i="13"/>
  <c r="F1225" i="13"/>
  <c r="J1225" i="4" s="1"/>
  <c r="M1225" i="13"/>
  <c r="C1081" i="13"/>
  <c r="M1081" i="13"/>
  <c r="J953" i="13"/>
  <c r="M953" i="13"/>
  <c r="C1988" i="10"/>
  <c r="G1988" i="4" s="1"/>
  <c r="M1988" i="10"/>
  <c r="I1980" i="10"/>
  <c r="M1980" i="10"/>
  <c r="I1972" i="10"/>
  <c r="M1972" i="10"/>
  <c r="D1964" i="10"/>
  <c r="M1964" i="10"/>
  <c r="F1948" i="10"/>
  <c r="I1948" i="4" s="1"/>
  <c r="M1948" i="10"/>
  <c r="C1940" i="10"/>
  <c r="G1940" i="4" s="1"/>
  <c r="M1940" i="10"/>
  <c r="C1932" i="10"/>
  <c r="G1932" i="4" s="1"/>
  <c r="M1932" i="10"/>
  <c r="C1924" i="10"/>
  <c r="G1924" i="4" s="1"/>
  <c r="M1924" i="10"/>
  <c r="J1916" i="10"/>
  <c r="M1916" i="10"/>
  <c r="I1900" i="10"/>
  <c r="M1900" i="10"/>
  <c r="H1892" i="10"/>
  <c r="M1892" i="10"/>
  <c r="D1884" i="10"/>
  <c r="M1884" i="10"/>
  <c r="H1876" i="10"/>
  <c r="M1876" i="10"/>
  <c r="H1868" i="10"/>
  <c r="M1868" i="10"/>
  <c r="D1961" i="10"/>
  <c r="M1961" i="10"/>
  <c r="D1921" i="10"/>
  <c r="M1921" i="10"/>
  <c r="C1881" i="10"/>
  <c r="G1881" i="4" s="1"/>
  <c r="M1881" i="10"/>
  <c r="F1785" i="10"/>
  <c r="I1785" i="4" s="1"/>
  <c r="M1785" i="10"/>
  <c r="D1737" i="10"/>
  <c r="M1737" i="10"/>
  <c r="C1697" i="10"/>
  <c r="G1697" i="4" s="1"/>
  <c r="M1697" i="10"/>
  <c r="C1649" i="10"/>
  <c r="G1649" i="4" s="1"/>
  <c r="M1649" i="10"/>
  <c r="E1601" i="10"/>
  <c r="M1601" i="10"/>
  <c r="L1553" i="10"/>
  <c r="M1553" i="10"/>
  <c r="F1473" i="10"/>
  <c r="I1473" i="4" s="1"/>
  <c r="M1473" i="10"/>
  <c r="F1433" i="10"/>
  <c r="I1433" i="4" s="1"/>
  <c r="M1433" i="10"/>
  <c r="I1337" i="10"/>
  <c r="M1337" i="10"/>
  <c r="C1297" i="10"/>
  <c r="G1297" i="4" s="1"/>
  <c r="M1297" i="10"/>
  <c r="I1265" i="10"/>
  <c r="M1265" i="10"/>
  <c r="D1233" i="10"/>
  <c r="M1233" i="10"/>
  <c r="I1201" i="10"/>
  <c r="M1201" i="10"/>
  <c r="C1161" i="10"/>
  <c r="G1161" i="4" s="1"/>
  <c r="M1161" i="10"/>
  <c r="C1121" i="10"/>
  <c r="G1121" i="4" s="1"/>
  <c r="M1121" i="10"/>
  <c r="C1081" i="10"/>
  <c r="G1081" i="4" s="1"/>
  <c r="M1081" i="10"/>
  <c r="H1033" i="10"/>
  <c r="M1033" i="10"/>
  <c r="J993" i="10"/>
  <c r="M993" i="10"/>
  <c r="C881" i="10"/>
  <c r="G881" i="4" s="1"/>
  <c r="M881" i="10"/>
  <c r="K761" i="10"/>
  <c r="M761" i="10"/>
  <c r="D1881" i="13"/>
  <c r="M1881" i="13"/>
  <c r="E1857" i="13"/>
  <c r="M1857" i="13"/>
  <c r="J1817" i="13"/>
  <c r="M1817" i="13"/>
  <c r="D1777" i="13"/>
  <c r="M1777" i="13"/>
  <c r="J1737" i="13"/>
  <c r="M1737" i="13"/>
  <c r="E1689" i="13"/>
  <c r="M1689" i="13"/>
  <c r="F1649" i="13"/>
  <c r="J1649" i="4" s="1"/>
  <c r="M1649" i="13"/>
  <c r="L1409" i="13"/>
  <c r="M1409" i="13"/>
  <c r="D1369" i="13"/>
  <c r="M1369" i="13"/>
  <c r="I1329" i="13"/>
  <c r="M1329" i="13"/>
  <c r="H1297" i="13"/>
  <c r="M1297" i="13"/>
  <c r="F1249" i="13"/>
  <c r="J1249" i="4" s="1"/>
  <c r="M1249" i="13"/>
  <c r="F1153" i="13"/>
  <c r="J1153" i="4" s="1"/>
  <c r="M1153" i="13"/>
  <c r="C1017" i="13"/>
  <c r="M1017" i="13"/>
  <c r="F921" i="13"/>
  <c r="J921" i="4" s="1"/>
  <c r="M921" i="13"/>
  <c r="C1995" i="10"/>
  <c r="G1995" i="4" s="1"/>
  <c r="M1995" i="10"/>
  <c r="K1987" i="10"/>
  <c r="M1987" i="10"/>
  <c r="C1979" i="10"/>
  <c r="G1979" i="4" s="1"/>
  <c r="M1979" i="10"/>
  <c r="C1963" i="10"/>
  <c r="G1963" i="4" s="1"/>
  <c r="M1963" i="10"/>
  <c r="K1947" i="10"/>
  <c r="M1947" i="10"/>
  <c r="C1939" i="10"/>
  <c r="G1939" i="4" s="1"/>
  <c r="M1939" i="10"/>
  <c r="J1923" i="10"/>
  <c r="M1923" i="10"/>
  <c r="J1907" i="10"/>
  <c r="M1907" i="10"/>
  <c r="C1891" i="10"/>
  <c r="G1891" i="4" s="1"/>
  <c r="M1891" i="10"/>
  <c r="C1978" i="10"/>
  <c r="G1978" i="4" s="1"/>
  <c r="M1978" i="10"/>
  <c r="F1970" i="10"/>
  <c r="I1970" i="4" s="1"/>
  <c r="M1970" i="10"/>
  <c r="C1962" i="10"/>
  <c r="G1962" i="4" s="1"/>
  <c r="M1962" i="10"/>
  <c r="D1946" i="10"/>
  <c r="M1946" i="10"/>
  <c r="F1938" i="10"/>
  <c r="I1938" i="4" s="1"/>
  <c r="M1938" i="10"/>
  <c r="F1930" i="10"/>
  <c r="I1930" i="4" s="1"/>
  <c r="M1930" i="10"/>
  <c r="J1914" i="10"/>
  <c r="M1914" i="10"/>
  <c r="C1866" i="10"/>
  <c r="G1866" i="4" s="1"/>
  <c r="M1866" i="10"/>
  <c r="D1858" i="10"/>
  <c r="M1858" i="10"/>
  <c r="H1850" i="10"/>
  <c r="M1850" i="10"/>
  <c r="K1834" i="10"/>
  <c r="M1834" i="10"/>
  <c r="C1826" i="10"/>
  <c r="G1826" i="4" s="1"/>
  <c r="M1826" i="10"/>
  <c r="D1818" i="10"/>
  <c r="M1818" i="10"/>
  <c r="C1802" i="10"/>
  <c r="G1802" i="4" s="1"/>
  <c r="M1802" i="10"/>
  <c r="F1794" i="10"/>
  <c r="I1794" i="4" s="1"/>
  <c r="M1794" i="10"/>
  <c r="K1786" i="10"/>
  <c r="M1786" i="10"/>
  <c r="D1778" i="10"/>
  <c r="M1778" i="10"/>
  <c r="H1770" i="10"/>
  <c r="M1770" i="10"/>
  <c r="H1762" i="10"/>
  <c r="M1762" i="10"/>
  <c r="H1746" i="10"/>
  <c r="M1746" i="10"/>
  <c r="I1738" i="10"/>
  <c r="M1738" i="10"/>
  <c r="H1730" i="10"/>
  <c r="M1730" i="10"/>
  <c r="J1722" i="10"/>
  <c r="M1722" i="10"/>
  <c r="C1714" i="10"/>
  <c r="G1714" i="4" s="1"/>
  <c r="M1714" i="10"/>
  <c r="I1706" i="10"/>
  <c r="M1706" i="10"/>
  <c r="C1698" i="10"/>
  <c r="G1698" i="4" s="1"/>
  <c r="M1698" i="10"/>
  <c r="C1690" i="10"/>
  <c r="G1690" i="4" s="1"/>
  <c r="M1690" i="10"/>
  <c r="C1682" i="10"/>
  <c r="G1682" i="4" s="1"/>
  <c r="M1682" i="10"/>
  <c r="C1674" i="10"/>
  <c r="G1674" i="4" s="1"/>
  <c r="M1674" i="10"/>
  <c r="I1666" i="10"/>
  <c r="M1666" i="10"/>
  <c r="F1658" i="10"/>
  <c r="I1658" i="4" s="1"/>
  <c r="M1658" i="10"/>
  <c r="L1650" i="10"/>
  <c r="M1650" i="10"/>
  <c r="F1642" i="10"/>
  <c r="I1642" i="4" s="1"/>
  <c r="M1642" i="10"/>
  <c r="J1634" i="10"/>
  <c r="M1634" i="10"/>
  <c r="J1626" i="10"/>
  <c r="M1626" i="10"/>
  <c r="F1618" i="10"/>
  <c r="I1618" i="4" s="1"/>
  <c r="M1618" i="10"/>
  <c r="C1610" i="10"/>
  <c r="G1610" i="4" s="1"/>
  <c r="M1610" i="10"/>
  <c r="F1602" i="10"/>
  <c r="I1602" i="4" s="1"/>
  <c r="M1602" i="10"/>
  <c r="D1594" i="10"/>
  <c r="M1594" i="10"/>
  <c r="D1578" i="10"/>
  <c r="M1578" i="10"/>
  <c r="F1570" i="10"/>
  <c r="I1570" i="4" s="1"/>
  <c r="M1570" i="10"/>
  <c r="F1554" i="10"/>
  <c r="I1554" i="4" s="1"/>
  <c r="M1554" i="10"/>
  <c r="C1546" i="10"/>
  <c r="G1546" i="4" s="1"/>
  <c r="M1546" i="10"/>
  <c r="E1538" i="10"/>
  <c r="M1538" i="10"/>
  <c r="D1530" i="10"/>
  <c r="M1530" i="10"/>
  <c r="D1522" i="10"/>
  <c r="M1522" i="10"/>
  <c r="D1514" i="10"/>
  <c r="M1514" i="10"/>
  <c r="E1498" i="10"/>
  <c r="M1498" i="10"/>
  <c r="D1490" i="10"/>
  <c r="M1490" i="10"/>
  <c r="K1482" i="10"/>
  <c r="M1482" i="10"/>
  <c r="C1474" i="10"/>
  <c r="G1474" i="4" s="1"/>
  <c r="M1474" i="10"/>
  <c r="D1466" i="10"/>
  <c r="M1466" i="10"/>
  <c r="E1458" i="10"/>
  <c r="M1458" i="10"/>
  <c r="D1450" i="10"/>
  <c r="M1450" i="10"/>
  <c r="I1442" i="10"/>
  <c r="M1442" i="10"/>
  <c r="D1418" i="10"/>
  <c r="M1418" i="10"/>
  <c r="F1410" i="10"/>
  <c r="I1410" i="4" s="1"/>
  <c r="M1410" i="10"/>
  <c r="I1402" i="10"/>
  <c r="M1402" i="10"/>
  <c r="D1394" i="10"/>
  <c r="M1394" i="10"/>
  <c r="I1386" i="10"/>
  <c r="M1386" i="10"/>
  <c r="F1378" i="10"/>
  <c r="I1378" i="4" s="1"/>
  <c r="M1378" i="10"/>
  <c r="I1370" i="10"/>
  <c r="M1370" i="10"/>
  <c r="D1362" i="10"/>
  <c r="M1362" i="10"/>
  <c r="G1346" i="10"/>
  <c r="M1346" i="10"/>
  <c r="I1338" i="10"/>
  <c r="M1338" i="10"/>
  <c r="D1330" i="10"/>
  <c r="M1330" i="10"/>
  <c r="D1322" i="10"/>
  <c r="M1322" i="10"/>
  <c r="D1306" i="10"/>
  <c r="M1306" i="10"/>
  <c r="D1298" i="10"/>
  <c r="M1298" i="10"/>
  <c r="C1290" i="10"/>
  <c r="G1290" i="4" s="1"/>
  <c r="M1290" i="10"/>
  <c r="D1282" i="10"/>
  <c r="M1282" i="10"/>
  <c r="J1274" i="10"/>
  <c r="M1274" i="10"/>
  <c r="K1266" i="10"/>
  <c r="M1266" i="10"/>
  <c r="F1258" i="10"/>
  <c r="I1258" i="4" s="1"/>
  <c r="M1258" i="10"/>
  <c r="D1250" i="10"/>
  <c r="M1250" i="10"/>
  <c r="D1242" i="10"/>
  <c r="M1242" i="10"/>
  <c r="K1234" i="10"/>
  <c r="M1234" i="10"/>
  <c r="H1226" i="10"/>
  <c r="M1226" i="10"/>
  <c r="D1218" i="10"/>
  <c r="M1218" i="10"/>
  <c r="F1210" i="10"/>
  <c r="I1210" i="4" s="1"/>
  <c r="M1210" i="10"/>
  <c r="F1202" i="10"/>
  <c r="I1202" i="4" s="1"/>
  <c r="M1202" i="10"/>
  <c r="K1194" i="10"/>
  <c r="M1194" i="10"/>
  <c r="I1186" i="10"/>
  <c r="M1186" i="10"/>
  <c r="J1178" i="10"/>
  <c r="M1178" i="10"/>
  <c r="H1170" i="10"/>
  <c r="M1170" i="10"/>
  <c r="K1162" i="10"/>
  <c r="M1162" i="10"/>
  <c r="L1154" i="10"/>
  <c r="M1154" i="10"/>
  <c r="F1146" i="10"/>
  <c r="I1146" i="4" s="1"/>
  <c r="M1146" i="10"/>
  <c r="C1138" i="10"/>
  <c r="G1138" i="4" s="1"/>
  <c r="M1138" i="10"/>
  <c r="C1130" i="10"/>
  <c r="G1130" i="4" s="1"/>
  <c r="M1130" i="10"/>
  <c r="K1114" i="10"/>
  <c r="M1114" i="10"/>
  <c r="F1106" i="10"/>
  <c r="I1106" i="4" s="1"/>
  <c r="M1106" i="10"/>
  <c r="C1090" i="10"/>
  <c r="G1090" i="4" s="1"/>
  <c r="M1090" i="10"/>
  <c r="C1082" i="10"/>
  <c r="G1082" i="4" s="1"/>
  <c r="M1082" i="10"/>
  <c r="C1074" i="10"/>
  <c r="G1074" i="4" s="1"/>
  <c r="M1074" i="10"/>
  <c r="H1066" i="10"/>
  <c r="M1066" i="10"/>
  <c r="F1058" i="10"/>
  <c r="I1058" i="4" s="1"/>
  <c r="M1058" i="10"/>
  <c r="C1050" i="10"/>
  <c r="G1050" i="4" s="1"/>
  <c r="M1050" i="10"/>
  <c r="L1026" i="10"/>
  <c r="M1026" i="10"/>
  <c r="J1018" i="10"/>
  <c r="M1018" i="10"/>
  <c r="D1010" i="10"/>
  <c r="M1010" i="10"/>
  <c r="J970" i="10"/>
  <c r="M970" i="10"/>
  <c r="L962" i="10"/>
  <c r="M962" i="10"/>
  <c r="J954" i="10"/>
  <c r="M954" i="10"/>
  <c r="L946" i="10"/>
  <c r="M946" i="10"/>
  <c r="L914" i="10"/>
  <c r="M914" i="10"/>
  <c r="D906" i="10"/>
  <c r="M906" i="10"/>
  <c r="D898" i="10"/>
  <c r="M898" i="10"/>
  <c r="E882" i="10"/>
  <c r="M882" i="10"/>
  <c r="C866" i="10"/>
  <c r="G866" i="4" s="1"/>
  <c r="M866" i="10"/>
  <c r="C858" i="10"/>
  <c r="G858" i="4" s="1"/>
  <c r="M858" i="10"/>
  <c r="C850" i="10"/>
  <c r="G850" i="4" s="1"/>
  <c r="M850" i="10"/>
  <c r="C834" i="10"/>
  <c r="G834" i="4" s="1"/>
  <c r="M834" i="10"/>
  <c r="D810" i="13"/>
  <c r="M810" i="13"/>
  <c r="E802" i="13"/>
  <c r="M802" i="13"/>
  <c r="G794" i="13"/>
  <c r="M794" i="13"/>
  <c r="F786" i="13"/>
  <c r="J786" i="4" s="1"/>
  <c r="M786" i="13"/>
  <c r="F778" i="13"/>
  <c r="J778" i="4" s="1"/>
  <c r="M778" i="13"/>
  <c r="H746" i="13"/>
  <c r="M746" i="13"/>
  <c r="I738" i="13"/>
  <c r="M738" i="13"/>
  <c r="I730" i="13"/>
  <c r="M730" i="13"/>
  <c r="L714" i="13"/>
  <c r="M714" i="13"/>
  <c r="E682" i="13"/>
  <c r="M682" i="13"/>
  <c r="K674" i="13"/>
  <c r="M674" i="13"/>
  <c r="G666" i="13"/>
  <c r="M666" i="13"/>
  <c r="C658" i="13"/>
  <c r="M658" i="13"/>
  <c r="H634" i="13"/>
  <c r="M634" i="13"/>
  <c r="G626" i="13"/>
  <c r="M626" i="13"/>
  <c r="F618" i="13"/>
  <c r="J618" i="4" s="1"/>
  <c r="M618" i="13"/>
  <c r="D610" i="13"/>
  <c r="M610" i="13"/>
  <c r="F586" i="13"/>
  <c r="J586" i="4" s="1"/>
  <c r="M586" i="13"/>
  <c r="K546" i="13"/>
  <c r="M546" i="13"/>
  <c r="J1936" i="10"/>
  <c r="M1936" i="10"/>
  <c r="L1928" i="10"/>
  <c r="M1928" i="10"/>
  <c r="C1904" i="10"/>
  <c r="G1904" i="4" s="1"/>
  <c r="M1904" i="10"/>
  <c r="L1896" i="10"/>
  <c r="M1896" i="10"/>
  <c r="I1880" i="10"/>
  <c r="M1880" i="10"/>
  <c r="J1864" i="10"/>
  <c r="M1864" i="10"/>
  <c r="I1840" i="10"/>
  <c r="M1840" i="10"/>
  <c r="F1832" i="10"/>
  <c r="I1832" i="4" s="1"/>
  <c r="M1832" i="10"/>
  <c r="E1816" i="10"/>
  <c r="M1816" i="10"/>
  <c r="E1808" i="10"/>
  <c r="M1808" i="10"/>
  <c r="E1800" i="10"/>
  <c r="M1800" i="10"/>
  <c r="J1792" i="10"/>
  <c r="M1792" i="10"/>
  <c r="L1776" i="10"/>
  <c r="M1776" i="10"/>
  <c r="D1768" i="10"/>
  <c r="M1768" i="10"/>
  <c r="F1760" i="10"/>
  <c r="I1760" i="4" s="1"/>
  <c r="M1760" i="10"/>
  <c r="I1752" i="10"/>
  <c r="M1752" i="10"/>
  <c r="I1744" i="10"/>
  <c r="M1744" i="10"/>
  <c r="D1736" i="10"/>
  <c r="M1736" i="10"/>
  <c r="F1720" i="10"/>
  <c r="I1720" i="4" s="1"/>
  <c r="M1720" i="10"/>
  <c r="J1712" i="10"/>
  <c r="M1712" i="10"/>
  <c r="I1688" i="10"/>
  <c r="M1688" i="10"/>
  <c r="F1680" i="10"/>
  <c r="I1680" i="4" s="1"/>
  <c r="M1680" i="10"/>
  <c r="F1672" i="10"/>
  <c r="I1672" i="4" s="1"/>
  <c r="M1672" i="10"/>
  <c r="F1664" i="10"/>
  <c r="I1664" i="4" s="1"/>
  <c r="M1664" i="10"/>
  <c r="F1656" i="10"/>
  <c r="I1656" i="4" s="1"/>
  <c r="M1656" i="10"/>
  <c r="I1648" i="10"/>
  <c r="M1648" i="10"/>
  <c r="I1640" i="10"/>
  <c r="M1640" i="10"/>
  <c r="J1632" i="10"/>
  <c r="M1632" i="10"/>
  <c r="F1624" i="10"/>
  <c r="I1624" i="4" s="1"/>
  <c r="M1624" i="10"/>
  <c r="F1616" i="10"/>
  <c r="I1616" i="4" s="1"/>
  <c r="M1616" i="10"/>
  <c r="F1608" i="10"/>
  <c r="I1608" i="4" s="1"/>
  <c r="M1608" i="10"/>
  <c r="I1600" i="10"/>
  <c r="M1600" i="10"/>
  <c r="I1592" i="10"/>
  <c r="M1592" i="10"/>
  <c r="I1584" i="10"/>
  <c r="M1584" i="10"/>
  <c r="F1576" i="10"/>
  <c r="I1576" i="4" s="1"/>
  <c r="M1576" i="10"/>
  <c r="F1568" i="10"/>
  <c r="I1568" i="4" s="1"/>
  <c r="M1568" i="10"/>
  <c r="K1560" i="10"/>
  <c r="M1560" i="10"/>
  <c r="C1544" i="10"/>
  <c r="G1544" i="4" s="1"/>
  <c r="M1544" i="10"/>
  <c r="K1536" i="10"/>
  <c r="M1536" i="10"/>
  <c r="I1528" i="10"/>
  <c r="M1528" i="10"/>
  <c r="D1520" i="10"/>
  <c r="M1520" i="10"/>
  <c r="J1512" i="10"/>
  <c r="M1512" i="10"/>
  <c r="I1504" i="10"/>
  <c r="M1504" i="10"/>
  <c r="J1496" i="10"/>
  <c r="M1496" i="10"/>
  <c r="G1488" i="10"/>
  <c r="M1488" i="10"/>
  <c r="D1480" i="10"/>
  <c r="M1480" i="10"/>
  <c r="J1472" i="10"/>
  <c r="M1472" i="10"/>
  <c r="G1456" i="10"/>
  <c r="M1456" i="10"/>
  <c r="G1448" i="10"/>
  <c r="M1448" i="10"/>
  <c r="J1440" i="10"/>
  <c r="M1440" i="10"/>
  <c r="G1432" i="10"/>
  <c r="M1432" i="10"/>
  <c r="J1424" i="10"/>
  <c r="M1424" i="10"/>
  <c r="I1416" i="10"/>
  <c r="M1416" i="10"/>
  <c r="L1400" i="10"/>
  <c r="M1400" i="10"/>
  <c r="J1392" i="10"/>
  <c r="M1392" i="10"/>
  <c r="J1376" i="10"/>
  <c r="M1376" i="10"/>
  <c r="E1368" i="10"/>
  <c r="M1368" i="10"/>
  <c r="G1360" i="10"/>
  <c r="M1360" i="10"/>
  <c r="J1336" i="10"/>
  <c r="M1336" i="10"/>
  <c r="G1328" i="10"/>
  <c r="M1328" i="10"/>
  <c r="J1312" i="10"/>
  <c r="M1312" i="10"/>
  <c r="J1304" i="10"/>
  <c r="M1304" i="10"/>
  <c r="J1296" i="10"/>
  <c r="M1296" i="10"/>
  <c r="I1264" i="10"/>
  <c r="M1264" i="10"/>
  <c r="J1256" i="10"/>
  <c r="M1256" i="10"/>
  <c r="F1248" i="10"/>
  <c r="I1248" i="4" s="1"/>
  <c r="M1248" i="10"/>
  <c r="D1232" i="10"/>
  <c r="M1232" i="10"/>
  <c r="L1224" i="10"/>
  <c r="M1224" i="10"/>
  <c r="G1208" i="10"/>
  <c r="M1208" i="10"/>
  <c r="I1200" i="10"/>
  <c r="M1200" i="10"/>
  <c r="E1192" i="10"/>
  <c r="M1192" i="10"/>
  <c r="E1184" i="10"/>
  <c r="M1184" i="10"/>
  <c r="D1176" i="10"/>
  <c r="M1176" i="10"/>
  <c r="I1168" i="10"/>
  <c r="M1168" i="10"/>
  <c r="D1152" i="10"/>
  <c r="M1152" i="10"/>
  <c r="G1144" i="10"/>
  <c r="M1144" i="10"/>
  <c r="F1136" i="10"/>
  <c r="I1136" i="4" s="1"/>
  <c r="M1136" i="10"/>
  <c r="F1128" i="10"/>
  <c r="I1128" i="4" s="1"/>
  <c r="M1128" i="10"/>
  <c r="F1120" i="10"/>
  <c r="I1120" i="4" s="1"/>
  <c r="M1120" i="10"/>
  <c r="D1112" i="10"/>
  <c r="M1112" i="10"/>
  <c r="L1104" i="10"/>
  <c r="M1104" i="10"/>
  <c r="G1096" i="10"/>
  <c r="M1096" i="10"/>
  <c r="D1088" i="10"/>
  <c r="M1088" i="10"/>
  <c r="G1080" i="10"/>
  <c r="M1080" i="10"/>
  <c r="D1072" i="10"/>
  <c r="M1072" i="10"/>
  <c r="D1064" i="10"/>
  <c r="M1064" i="10"/>
  <c r="D1056" i="10"/>
  <c r="M1056" i="10"/>
  <c r="E1040" i="10"/>
  <c r="M1040" i="10"/>
  <c r="C1032" i="10"/>
  <c r="G1032" i="4" s="1"/>
  <c r="M1032" i="10"/>
  <c r="C1024" i="10"/>
  <c r="G1024" i="4" s="1"/>
  <c r="M1024" i="10"/>
  <c r="J1016" i="10"/>
  <c r="M1016" i="10"/>
  <c r="D1000" i="10"/>
  <c r="M1000" i="10"/>
  <c r="H992" i="10"/>
  <c r="M992" i="10"/>
  <c r="E976" i="10"/>
  <c r="M976" i="10"/>
  <c r="J968" i="10"/>
  <c r="M968" i="10"/>
  <c r="J960" i="10"/>
  <c r="M960" i="10"/>
  <c r="J952" i="10"/>
  <c r="M952" i="10"/>
  <c r="L896" i="10"/>
  <c r="M896" i="10"/>
  <c r="F880" i="10"/>
  <c r="I880" i="4" s="1"/>
  <c r="M880" i="10"/>
  <c r="F872" i="10"/>
  <c r="I872" i="4" s="1"/>
  <c r="M872" i="10"/>
  <c r="C864" i="10"/>
  <c r="G864" i="4" s="1"/>
  <c r="M864" i="10"/>
  <c r="C856" i="10"/>
  <c r="G856" i="4" s="1"/>
  <c r="M856" i="10"/>
  <c r="I824" i="10"/>
  <c r="M824" i="10"/>
  <c r="K808" i="10"/>
  <c r="M808" i="10"/>
  <c r="D800" i="10"/>
  <c r="M800" i="10"/>
  <c r="F784" i="10"/>
  <c r="I784" i="4" s="1"/>
  <c r="M784" i="10"/>
  <c r="G776" i="10"/>
  <c r="M776" i="10"/>
  <c r="J760" i="10"/>
  <c r="M760" i="10"/>
  <c r="J752" i="10"/>
  <c r="M752" i="10"/>
  <c r="F744" i="10"/>
  <c r="I744" i="4" s="1"/>
  <c r="M744" i="10"/>
  <c r="K736" i="10"/>
  <c r="M736" i="10"/>
  <c r="C728" i="10"/>
  <c r="G728" i="4" s="1"/>
  <c r="M728" i="10"/>
  <c r="L712" i="10"/>
  <c r="M712" i="10"/>
  <c r="D696" i="10"/>
  <c r="M696" i="10"/>
  <c r="I688" i="10"/>
  <c r="M688" i="10"/>
  <c r="J680" i="10"/>
  <c r="M680" i="10"/>
  <c r="I672" i="10"/>
  <c r="M672" i="10"/>
  <c r="I656" i="10"/>
  <c r="M656" i="10"/>
  <c r="I648" i="10"/>
  <c r="M648" i="10"/>
  <c r="J640" i="10"/>
  <c r="M640" i="10"/>
  <c r="I632" i="10"/>
  <c r="M632" i="10"/>
  <c r="C624" i="10"/>
  <c r="G624" i="4" s="1"/>
  <c r="M624" i="10"/>
  <c r="I616" i="10"/>
  <c r="M616" i="10"/>
  <c r="G608" i="10"/>
  <c r="M608" i="10"/>
  <c r="C592" i="10"/>
  <c r="G592" i="4" s="1"/>
  <c r="M592" i="10"/>
  <c r="K576" i="10"/>
  <c r="M576" i="10"/>
  <c r="L568" i="10"/>
  <c r="M568" i="10"/>
  <c r="I552" i="10"/>
  <c r="M552" i="10"/>
  <c r="C544" i="10"/>
  <c r="G544" i="4" s="1"/>
  <c r="M544" i="10"/>
  <c r="I536" i="10"/>
  <c r="M536" i="10"/>
  <c r="C528" i="10"/>
  <c r="G528" i="4" s="1"/>
  <c r="M528" i="10"/>
  <c r="I1992" i="13"/>
  <c r="M1992" i="13"/>
  <c r="J1984" i="13"/>
  <c r="M1984" i="13"/>
  <c r="J1976" i="13"/>
  <c r="M1976" i="13"/>
  <c r="J1960" i="13"/>
  <c r="M1960" i="13"/>
  <c r="E1944" i="13"/>
  <c r="M1944" i="13"/>
  <c r="E1936" i="13"/>
  <c r="M1936" i="13"/>
  <c r="G1928" i="13"/>
  <c r="M1928" i="13"/>
  <c r="G1920" i="13"/>
  <c r="M1920" i="13"/>
  <c r="F1904" i="13"/>
  <c r="J1904" i="4" s="1"/>
  <c r="M1904" i="13"/>
  <c r="F1896" i="13"/>
  <c r="J1896" i="4" s="1"/>
  <c r="M1896" i="13"/>
  <c r="I1880" i="13"/>
  <c r="M1880" i="13"/>
  <c r="I1872" i="13"/>
  <c r="M1872" i="13"/>
  <c r="G1856" i="13"/>
  <c r="M1856" i="13"/>
  <c r="G1848" i="13"/>
  <c r="M1848" i="13"/>
  <c r="G1840" i="13"/>
  <c r="M1840" i="13"/>
  <c r="F1832" i="13"/>
  <c r="J1832" i="4" s="1"/>
  <c r="M1832" i="13"/>
  <c r="F1808" i="13"/>
  <c r="J1808" i="4" s="1"/>
  <c r="M1808" i="13"/>
  <c r="F1800" i="13"/>
  <c r="J1800" i="4" s="1"/>
  <c r="M1800" i="13"/>
  <c r="K1784" i="13"/>
  <c r="M1784" i="13"/>
  <c r="J1776" i="13"/>
  <c r="M1776" i="13"/>
  <c r="F1760" i="13"/>
  <c r="J1760" i="4" s="1"/>
  <c r="M1760" i="13"/>
  <c r="L1744" i="13"/>
  <c r="M1744" i="13"/>
  <c r="K1728" i="13"/>
  <c r="M1728" i="13"/>
  <c r="G1720" i="13"/>
  <c r="M1720" i="13"/>
  <c r="G1712" i="13"/>
  <c r="M1712" i="13"/>
  <c r="J1704" i="13"/>
  <c r="M1704" i="13"/>
  <c r="F1696" i="13"/>
  <c r="J1696" i="4" s="1"/>
  <c r="M1696" i="13"/>
  <c r="D1680" i="13"/>
  <c r="M1680" i="13"/>
  <c r="D1664" i="13"/>
  <c r="M1664" i="13"/>
  <c r="K1656" i="13"/>
  <c r="M1656" i="13"/>
  <c r="F1640" i="13"/>
  <c r="J1640" i="4" s="1"/>
  <c r="M1640" i="13"/>
  <c r="J1624" i="13"/>
  <c r="M1624" i="13"/>
  <c r="J1616" i="13"/>
  <c r="M1616" i="13"/>
  <c r="K1608" i="13"/>
  <c r="M1608" i="13"/>
  <c r="J1600" i="13"/>
  <c r="M1600" i="13"/>
  <c r="G1584" i="13"/>
  <c r="M1584" i="13"/>
  <c r="E1552" i="13"/>
  <c r="M1552" i="13"/>
  <c r="E1536" i="13"/>
  <c r="M1536" i="13"/>
  <c r="C1528" i="13"/>
  <c r="M1528" i="13"/>
  <c r="G1520" i="13"/>
  <c r="M1520" i="13"/>
  <c r="E1512" i="13"/>
  <c r="M1512" i="13"/>
  <c r="C1496" i="13"/>
  <c r="M1496" i="13"/>
  <c r="K1472" i="13"/>
  <c r="M1472" i="13"/>
  <c r="C1464" i="13"/>
  <c r="M1464" i="13"/>
  <c r="G1456" i="13"/>
  <c r="M1456" i="13"/>
  <c r="J1448" i="13"/>
  <c r="M1448" i="13"/>
  <c r="L1424" i="13"/>
  <c r="M1424" i="13"/>
  <c r="K1416" i="13"/>
  <c r="M1416" i="13"/>
  <c r="G1408" i="13"/>
  <c r="M1408" i="13"/>
  <c r="G1400" i="13"/>
  <c r="M1400" i="13"/>
  <c r="J1384" i="13"/>
  <c r="M1384" i="13"/>
  <c r="C1368" i="13"/>
  <c r="M1368" i="13"/>
  <c r="F1344" i="13"/>
  <c r="J1344" i="4" s="1"/>
  <c r="M1344" i="13"/>
  <c r="F1336" i="13"/>
  <c r="J1336" i="4" s="1"/>
  <c r="M1336" i="13"/>
  <c r="D1328" i="13"/>
  <c r="M1328" i="13"/>
  <c r="D1304" i="13"/>
  <c r="M1304" i="13"/>
  <c r="E1288" i="13"/>
  <c r="M1288" i="13"/>
  <c r="F1280" i="13"/>
  <c r="J1280" i="4" s="1"/>
  <c r="M1280" i="13"/>
  <c r="E1248" i="13"/>
  <c r="M1248" i="13"/>
  <c r="J1240" i="13"/>
  <c r="M1240" i="13"/>
  <c r="I1232" i="13"/>
  <c r="M1232" i="13"/>
  <c r="I1224" i="13"/>
  <c r="M1224" i="13"/>
  <c r="I1216" i="13"/>
  <c r="M1216" i="13"/>
  <c r="G1200" i="13"/>
  <c r="M1200" i="13"/>
  <c r="E1192" i="13"/>
  <c r="M1192" i="13"/>
  <c r="I1184" i="13"/>
  <c r="M1184" i="13"/>
  <c r="J1168" i="13"/>
  <c r="M1168" i="13"/>
  <c r="E1152" i="13"/>
  <c r="M1152" i="13"/>
  <c r="E1144" i="13"/>
  <c r="M1144" i="13"/>
  <c r="K1120" i="13"/>
  <c r="M1120" i="13"/>
  <c r="F1112" i="13"/>
  <c r="J1112" i="4" s="1"/>
  <c r="M1112" i="13"/>
  <c r="F1104" i="13"/>
  <c r="J1104" i="4" s="1"/>
  <c r="M1104" i="13"/>
  <c r="F1080" i="13"/>
  <c r="J1080" i="4" s="1"/>
  <c r="M1080" i="13"/>
  <c r="K1072" i="13"/>
  <c r="M1072" i="13"/>
  <c r="F1064" i="13"/>
  <c r="J1064" i="4" s="1"/>
  <c r="M1064" i="13"/>
  <c r="F1056" i="13"/>
  <c r="J1056" i="4" s="1"/>
  <c r="M1056" i="13"/>
  <c r="K1048" i="13"/>
  <c r="M1048" i="13"/>
  <c r="F1040" i="13"/>
  <c r="J1040" i="4" s="1"/>
  <c r="M1040" i="13"/>
  <c r="F1032" i="13"/>
  <c r="J1032" i="4" s="1"/>
  <c r="M1032" i="13"/>
  <c r="F1016" i="13"/>
  <c r="J1016" i="4" s="1"/>
  <c r="M1016" i="13"/>
  <c r="F1008" i="13"/>
  <c r="J1008" i="4" s="1"/>
  <c r="M1008" i="13"/>
  <c r="F992" i="13"/>
  <c r="J992" i="4" s="1"/>
  <c r="M992" i="13"/>
  <c r="G968" i="13"/>
  <c r="M968" i="13"/>
  <c r="F960" i="13"/>
  <c r="J960" i="4" s="1"/>
  <c r="M960" i="13"/>
  <c r="J944" i="13"/>
  <c r="M944" i="13"/>
  <c r="J936" i="13"/>
  <c r="M936" i="13"/>
  <c r="G920" i="13"/>
  <c r="M920" i="13"/>
  <c r="G904" i="13"/>
  <c r="M904" i="13"/>
  <c r="G896" i="13"/>
  <c r="M896" i="13"/>
  <c r="E888" i="13"/>
  <c r="M888" i="13"/>
  <c r="I880" i="13"/>
  <c r="M880" i="13"/>
  <c r="I872" i="13"/>
  <c r="M872" i="13"/>
  <c r="G864" i="13"/>
  <c r="M864" i="13"/>
  <c r="F856" i="13"/>
  <c r="J856" i="4" s="1"/>
  <c r="M856" i="13"/>
  <c r="E848" i="13"/>
  <c r="M848" i="13"/>
  <c r="E840" i="13"/>
  <c r="M840" i="13"/>
  <c r="F832" i="13"/>
  <c r="J832" i="4" s="1"/>
  <c r="M832" i="13"/>
  <c r="F809" i="13"/>
  <c r="J809" i="4" s="1"/>
  <c r="M809" i="13"/>
  <c r="G801" i="13"/>
  <c r="M801" i="13"/>
  <c r="G777" i="13"/>
  <c r="M777" i="13"/>
  <c r="E769" i="13"/>
  <c r="M769" i="13"/>
  <c r="H761" i="13"/>
  <c r="M761" i="13"/>
  <c r="G745" i="13"/>
  <c r="M745" i="13"/>
  <c r="F737" i="13"/>
  <c r="J737" i="4" s="1"/>
  <c r="M737" i="13"/>
  <c r="J729" i="13"/>
  <c r="M729" i="13"/>
  <c r="J721" i="13"/>
  <c r="M721" i="13"/>
  <c r="G705" i="13"/>
  <c r="M705" i="13"/>
  <c r="F697" i="13"/>
  <c r="J697" i="4" s="1"/>
  <c r="M697" i="13"/>
  <c r="F689" i="13"/>
  <c r="J689" i="4" s="1"/>
  <c r="M689" i="13"/>
  <c r="F681" i="13"/>
  <c r="J681" i="4" s="1"/>
  <c r="M681" i="13"/>
  <c r="F673" i="13"/>
  <c r="J673" i="4" s="1"/>
  <c r="M673" i="13"/>
  <c r="F665" i="13"/>
  <c r="J665" i="4" s="1"/>
  <c r="M665" i="13"/>
  <c r="L657" i="13"/>
  <c r="M657" i="13"/>
  <c r="I633" i="13"/>
  <c r="M633" i="13"/>
  <c r="D625" i="13"/>
  <c r="M625" i="13"/>
  <c r="I609" i="13"/>
  <c r="M609" i="13"/>
  <c r="F561" i="13"/>
  <c r="J561" i="4" s="1"/>
  <c r="M561" i="13"/>
  <c r="J553" i="13"/>
  <c r="M553" i="13"/>
  <c r="E545" i="13"/>
  <c r="M545" i="13"/>
  <c r="C529" i="13"/>
  <c r="M529" i="13"/>
  <c r="D1951" i="10"/>
  <c r="M1951" i="10"/>
  <c r="E1943" i="10"/>
  <c r="M1943" i="10"/>
  <c r="F1935" i="10"/>
  <c r="I1935" i="4" s="1"/>
  <c r="M1935" i="10"/>
  <c r="E1927" i="10"/>
  <c r="M1927" i="10"/>
  <c r="C1919" i="10"/>
  <c r="G1919" i="4" s="1"/>
  <c r="M1919" i="10"/>
  <c r="C1911" i="10"/>
  <c r="G1911" i="4" s="1"/>
  <c r="M1911" i="10"/>
  <c r="F1903" i="10"/>
  <c r="I1903" i="4" s="1"/>
  <c r="M1903" i="10"/>
  <c r="K1895" i="10"/>
  <c r="M1895" i="10"/>
  <c r="F1887" i="10"/>
  <c r="I1887" i="4" s="1"/>
  <c r="M1887" i="10"/>
  <c r="G1879" i="10"/>
  <c r="M1879" i="10"/>
  <c r="C1871" i="10"/>
  <c r="G1871" i="4" s="1"/>
  <c r="M1871" i="10"/>
  <c r="D1863" i="10"/>
  <c r="M1863" i="10"/>
  <c r="G1855" i="10"/>
  <c r="M1855" i="10"/>
  <c r="F1839" i="10"/>
  <c r="I1839" i="4" s="1"/>
  <c r="M1839" i="10"/>
  <c r="G1831" i="10"/>
  <c r="M1831" i="10"/>
  <c r="C1823" i="10"/>
  <c r="G1823" i="4" s="1"/>
  <c r="M1823" i="10"/>
  <c r="C1807" i="10"/>
  <c r="G1807" i="4" s="1"/>
  <c r="M1807" i="10"/>
  <c r="C1791" i="10"/>
  <c r="G1791" i="4" s="1"/>
  <c r="M1791" i="10"/>
  <c r="D1783" i="10"/>
  <c r="M1783" i="10"/>
  <c r="K1775" i="10"/>
  <c r="M1775" i="10"/>
  <c r="C1767" i="10"/>
  <c r="G1767" i="4" s="1"/>
  <c r="M1767" i="10"/>
  <c r="L1759" i="10"/>
  <c r="M1759" i="10"/>
  <c r="E1735" i="10"/>
  <c r="M1735" i="10"/>
  <c r="D1727" i="10"/>
  <c r="M1727" i="10"/>
  <c r="L1711" i="10"/>
  <c r="M1711" i="10"/>
  <c r="D1703" i="10"/>
  <c r="M1703" i="10"/>
  <c r="E1695" i="10"/>
  <c r="M1695" i="10"/>
  <c r="J1687" i="10"/>
  <c r="M1687" i="10"/>
  <c r="D1671" i="10"/>
  <c r="M1671" i="10"/>
  <c r="E1663" i="10"/>
  <c r="M1663" i="10"/>
  <c r="E1655" i="10"/>
  <c r="M1655" i="10"/>
  <c r="I1647" i="10"/>
  <c r="M1647" i="10"/>
  <c r="D1639" i="10"/>
  <c r="M1639" i="10"/>
  <c r="D1631" i="10"/>
  <c r="M1631" i="10"/>
  <c r="D1623" i="10"/>
  <c r="M1623" i="10"/>
  <c r="E1615" i="10"/>
  <c r="M1615" i="10"/>
  <c r="D1607" i="10"/>
  <c r="M1607" i="10"/>
  <c r="L1599" i="10"/>
  <c r="M1599" i="10"/>
  <c r="I1591" i="10"/>
  <c r="M1591" i="10"/>
  <c r="E1583" i="10"/>
  <c r="M1583" i="10"/>
  <c r="I1575" i="10"/>
  <c r="M1575" i="10"/>
  <c r="E1567" i="10"/>
  <c r="M1567" i="10"/>
  <c r="D1559" i="10"/>
  <c r="M1559" i="10"/>
  <c r="C1551" i="10"/>
  <c r="G1551" i="4" s="1"/>
  <c r="M1551" i="10"/>
  <c r="E1543" i="10"/>
  <c r="M1543" i="10"/>
  <c r="E1535" i="10"/>
  <c r="M1535" i="10"/>
  <c r="J1519" i="10"/>
  <c r="M1519" i="10"/>
  <c r="G1503" i="10"/>
  <c r="M1503" i="10"/>
  <c r="E1487" i="10"/>
  <c r="M1487" i="10"/>
  <c r="J1471" i="10"/>
  <c r="M1471" i="10"/>
  <c r="J1463" i="10"/>
  <c r="M1463" i="10"/>
  <c r="J1447" i="10"/>
  <c r="M1447" i="10"/>
  <c r="J1431" i="10"/>
  <c r="M1431" i="10"/>
  <c r="G1391" i="10"/>
  <c r="M1391" i="10"/>
  <c r="H1383" i="10"/>
  <c r="M1383" i="10"/>
  <c r="I1375" i="10"/>
  <c r="M1375" i="10"/>
  <c r="J1367" i="10"/>
  <c r="M1367" i="10"/>
  <c r="J1351" i="10"/>
  <c r="M1351" i="10"/>
  <c r="J1343" i="10"/>
  <c r="M1343" i="10"/>
  <c r="J1311" i="10"/>
  <c r="M1311" i="10"/>
  <c r="D1255" i="10"/>
  <c r="M1255" i="10"/>
  <c r="J1247" i="10"/>
  <c r="M1247" i="10"/>
  <c r="G1223" i="10"/>
  <c r="M1223" i="10"/>
  <c r="H1215" i="10"/>
  <c r="M1215" i="10"/>
  <c r="G1207" i="10"/>
  <c r="M1207" i="10"/>
  <c r="J1199" i="10"/>
  <c r="M1199" i="10"/>
  <c r="G1183" i="10"/>
  <c r="M1183" i="10"/>
  <c r="G1175" i="10"/>
  <c r="M1175" i="10"/>
  <c r="E1167" i="10"/>
  <c r="M1167" i="10"/>
  <c r="C1159" i="10"/>
  <c r="G1159" i="4" s="1"/>
  <c r="M1159" i="10"/>
  <c r="I1151" i="10"/>
  <c r="M1151" i="10"/>
  <c r="I1143" i="10"/>
  <c r="M1143" i="10"/>
  <c r="J1135" i="10"/>
  <c r="M1135" i="10"/>
  <c r="L1127" i="10"/>
  <c r="M1127" i="10"/>
  <c r="D1079" i="10"/>
  <c r="M1079" i="10"/>
  <c r="L1071" i="10"/>
  <c r="M1071" i="10"/>
  <c r="D1063" i="10"/>
  <c r="M1063" i="10"/>
  <c r="J1055" i="10"/>
  <c r="M1055" i="10"/>
  <c r="J1047" i="10"/>
  <c r="M1047" i="10"/>
  <c r="G1023" i="10"/>
  <c r="M1023" i="10"/>
  <c r="E999" i="10"/>
  <c r="M999" i="10"/>
  <c r="C991" i="10"/>
  <c r="G991" i="4" s="1"/>
  <c r="M991" i="10"/>
  <c r="E983" i="10"/>
  <c r="M983" i="10"/>
  <c r="E975" i="10"/>
  <c r="M975" i="10"/>
  <c r="F967" i="10"/>
  <c r="I967" i="4" s="1"/>
  <c r="M967" i="10"/>
  <c r="E951" i="10"/>
  <c r="M951" i="10"/>
  <c r="C927" i="10"/>
  <c r="G927" i="4" s="1"/>
  <c r="M927" i="10"/>
  <c r="D903" i="10"/>
  <c r="M903" i="10"/>
  <c r="F887" i="10"/>
  <c r="I887" i="4" s="1"/>
  <c r="M887" i="10"/>
  <c r="K879" i="10"/>
  <c r="M879" i="10"/>
  <c r="I871" i="10"/>
  <c r="M871" i="10"/>
  <c r="G863" i="10"/>
  <c r="M863" i="10"/>
  <c r="J855" i="10"/>
  <c r="M855" i="10"/>
  <c r="G847" i="10"/>
  <c r="M847" i="10"/>
  <c r="D831" i="10"/>
  <c r="M831" i="10"/>
  <c r="C823" i="10"/>
  <c r="G823" i="4" s="1"/>
  <c r="M823" i="10"/>
  <c r="L815" i="10"/>
  <c r="M815" i="10"/>
  <c r="L807" i="10"/>
  <c r="M807" i="10"/>
  <c r="D799" i="10"/>
  <c r="M799" i="10"/>
  <c r="D783" i="10"/>
  <c r="M783" i="10"/>
  <c r="K775" i="10"/>
  <c r="M775" i="10"/>
  <c r="J759" i="10"/>
  <c r="M759" i="10"/>
  <c r="J743" i="10"/>
  <c r="M743" i="10"/>
  <c r="I735" i="10"/>
  <c r="M735" i="10"/>
  <c r="D727" i="10"/>
  <c r="M727" i="10"/>
  <c r="J703" i="10"/>
  <c r="M703" i="10"/>
  <c r="L695" i="10"/>
  <c r="M695" i="10"/>
  <c r="J687" i="10"/>
  <c r="M687" i="10"/>
  <c r="D679" i="10"/>
  <c r="M679" i="10"/>
  <c r="D671" i="10"/>
  <c r="M671" i="10"/>
  <c r="L663" i="10"/>
  <c r="M663" i="10"/>
  <c r="J655" i="10"/>
  <c r="M655" i="10"/>
  <c r="D639" i="10"/>
  <c r="M639" i="10"/>
  <c r="J631" i="10"/>
  <c r="M631" i="10"/>
  <c r="C623" i="10"/>
  <c r="G623" i="4" s="1"/>
  <c r="M623" i="10"/>
  <c r="L615" i="10"/>
  <c r="M615" i="10"/>
  <c r="H607" i="10"/>
  <c r="M607" i="10"/>
  <c r="E583" i="10"/>
  <c r="M583" i="10"/>
  <c r="L575" i="10"/>
  <c r="M575" i="10"/>
  <c r="C551" i="10"/>
  <c r="G551" i="4" s="1"/>
  <c r="M551" i="10"/>
  <c r="K543" i="10"/>
  <c r="M543" i="10"/>
  <c r="K535" i="10"/>
  <c r="M535" i="10"/>
  <c r="D527" i="10"/>
  <c r="M527" i="10"/>
  <c r="D1991" i="13"/>
  <c r="M1991" i="13"/>
  <c r="F1983" i="13"/>
  <c r="J1983" i="4" s="1"/>
  <c r="M1983" i="13"/>
  <c r="F1967" i="13"/>
  <c r="J1967" i="4" s="1"/>
  <c r="M1967" i="13"/>
  <c r="L1959" i="13"/>
  <c r="M1959" i="13"/>
  <c r="K1943" i="13"/>
  <c r="M1943" i="13"/>
  <c r="K1935" i="13"/>
  <c r="M1935" i="13"/>
  <c r="L1927" i="13"/>
  <c r="M1927" i="13"/>
  <c r="E1895" i="13"/>
  <c r="M1895" i="13"/>
  <c r="F1887" i="13"/>
  <c r="J1887" i="4" s="1"/>
  <c r="M1887" i="13"/>
  <c r="L1879" i="13"/>
  <c r="M1879" i="13"/>
  <c r="F1863" i="13"/>
  <c r="J1863" i="4" s="1"/>
  <c r="M1863" i="13"/>
  <c r="F1855" i="13"/>
  <c r="J1855" i="4" s="1"/>
  <c r="M1855" i="13"/>
  <c r="F1847" i="13"/>
  <c r="J1847" i="4" s="1"/>
  <c r="M1847" i="13"/>
  <c r="F1831" i="13"/>
  <c r="J1831" i="4" s="1"/>
  <c r="M1831" i="13"/>
  <c r="L1823" i="13"/>
  <c r="M1823" i="13"/>
  <c r="D1815" i="13"/>
  <c r="M1815" i="13"/>
  <c r="F1807" i="13"/>
  <c r="J1807" i="4" s="1"/>
  <c r="M1807" i="13"/>
  <c r="F1799" i="13"/>
  <c r="J1799" i="4" s="1"/>
  <c r="M1799" i="13"/>
  <c r="J1791" i="13"/>
  <c r="M1791" i="13"/>
  <c r="D1783" i="13"/>
  <c r="M1783" i="13"/>
  <c r="F1775" i="13"/>
  <c r="J1775" i="4" s="1"/>
  <c r="M1775" i="13"/>
  <c r="F1767" i="13"/>
  <c r="J1767" i="4" s="1"/>
  <c r="M1767" i="13"/>
  <c r="J1759" i="13"/>
  <c r="M1759" i="13"/>
  <c r="F1727" i="13"/>
  <c r="J1727" i="4" s="1"/>
  <c r="M1727" i="13"/>
  <c r="F1711" i="13"/>
  <c r="J1711" i="4" s="1"/>
  <c r="M1711" i="13"/>
  <c r="F1703" i="13"/>
  <c r="J1703" i="4" s="1"/>
  <c r="M1703" i="13"/>
  <c r="K1695" i="13"/>
  <c r="M1695" i="13"/>
  <c r="G1687" i="13"/>
  <c r="M1687" i="13"/>
  <c r="F1679" i="13"/>
  <c r="J1679" i="4" s="1"/>
  <c r="M1679" i="13"/>
  <c r="K1671" i="13"/>
  <c r="M1671" i="13"/>
  <c r="E1663" i="13"/>
  <c r="M1663" i="13"/>
  <c r="E1655" i="13"/>
  <c r="M1655" i="13"/>
  <c r="J1647" i="13"/>
  <c r="M1647" i="13"/>
  <c r="C1639" i="13"/>
  <c r="M1639" i="13"/>
  <c r="E1631" i="13"/>
  <c r="M1631" i="13"/>
  <c r="C1623" i="13"/>
  <c r="M1623" i="13"/>
  <c r="I1607" i="13"/>
  <c r="M1607" i="13"/>
  <c r="C1599" i="13"/>
  <c r="M1599" i="13"/>
  <c r="K1591" i="13"/>
  <c r="M1591" i="13"/>
  <c r="F1583" i="13"/>
  <c r="J1583" i="4" s="1"/>
  <c r="M1583" i="13"/>
  <c r="E1575" i="13"/>
  <c r="M1575" i="13"/>
  <c r="F1559" i="13"/>
  <c r="J1559" i="4" s="1"/>
  <c r="M1559" i="13"/>
  <c r="F1543" i="13"/>
  <c r="J1543" i="4" s="1"/>
  <c r="M1543" i="13"/>
  <c r="C1535" i="13"/>
  <c r="M1535" i="13"/>
  <c r="G1527" i="13"/>
  <c r="M1527" i="13"/>
  <c r="K1503" i="13"/>
  <c r="M1503" i="13"/>
  <c r="C1495" i="13"/>
  <c r="M1495" i="13"/>
  <c r="K1479" i="13"/>
  <c r="M1479" i="13"/>
  <c r="C1455" i="13"/>
  <c r="M1455" i="13"/>
  <c r="K1439" i="13"/>
  <c r="M1439" i="13"/>
  <c r="K1431" i="13"/>
  <c r="M1431" i="13"/>
  <c r="H1423" i="13"/>
  <c r="M1423" i="13"/>
  <c r="E1415" i="13"/>
  <c r="M1415" i="13"/>
  <c r="F1399" i="13"/>
  <c r="J1399" i="4" s="1"/>
  <c r="M1399" i="13"/>
  <c r="F1391" i="13"/>
  <c r="J1391" i="4" s="1"/>
  <c r="M1391" i="13"/>
  <c r="F1383" i="13"/>
  <c r="J1383" i="4" s="1"/>
  <c r="M1383" i="13"/>
  <c r="F1375" i="13"/>
  <c r="J1375" i="4" s="1"/>
  <c r="M1375" i="13"/>
  <c r="E1351" i="13"/>
  <c r="M1351" i="13"/>
  <c r="J1327" i="13"/>
  <c r="M1327" i="13"/>
  <c r="E1319" i="13"/>
  <c r="M1319" i="13"/>
  <c r="J1303" i="13"/>
  <c r="M1303" i="13"/>
  <c r="F1287" i="13"/>
  <c r="J1287" i="4" s="1"/>
  <c r="M1287" i="13"/>
  <c r="F1279" i="13"/>
  <c r="J1279" i="4" s="1"/>
  <c r="M1279" i="13"/>
  <c r="L1263" i="13"/>
  <c r="M1263" i="13"/>
  <c r="F1255" i="13"/>
  <c r="J1255" i="4" s="1"/>
  <c r="M1255" i="13"/>
  <c r="F1247" i="13"/>
  <c r="J1247" i="4" s="1"/>
  <c r="M1247" i="13"/>
  <c r="F1215" i="13"/>
  <c r="J1215" i="4" s="1"/>
  <c r="M1215" i="13"/>
  <c r="F1207" i="13"/>
  <c r="J1207" i="4" s="1"/>
  <c r="M1207" i="13"/>
  <c r="H1191" i="13"/>
  <c r="M1191" i="13"/>
  <c r="H1183" i="13"/>
  <c r="M1183" i="13"/>
  <c r="H1175" i="13"/>
  <c r="M1175" i="13"/>
  <c r="J1167" i="13"/>
  <c r="M1167" i="13"/>
  <c r="H1159" i="13"/>
  <c r="M1159" i="13"/>
  <c r="H1143" i="13"/>
  <c r="M1143" i="13"/>
  <c r="H1135" i="13"/>
  <c r="M1135" i="13"/>
  <c r="H1127" i="13"/>
  <c r="M1127" i="13"/>
  <c r="G1111" i="13"/>
  <c r="M1111" i="13"/>
  <c r="L1103" i="13"/>
  <c r="M1103" i="13"/>
  <c r="D1087" i="13"/>
  <c r="M1087" i="13"/>
  <c r="F1079" i="13"/>
  <c r="J1079" i="4" s="1"/>
  <c r="M1079" i="13"/>
  <c r="J1071" i="13"/>
  <c r="M1071" i="13"/>
  <c r="D1063" i="13"/>
  <c r="M1063" i="13"/>
  <c r="D1047" i="13"/>
  <c r="M1047" i="13"/>
  <c r="J1039" i="13"/>
  <c r="M1039" i="13"/>
  <c r="J1031" i="13"/>
  <c r="M1031" i="13"/>
  <c r="D1023" i="13"/>
  <c r="M1023" i="13"/>
  <c r="J1015" i="13"/>
  <c r="M1015" i="13"/>
  <c r="F1007" i="13"/>
  <c r="J1007" i="4" s="1"/>
  <c r="M1007" i="13"/>
  <c r="F999" i="13"/>
  <c r="J999" i="4" s="1"/>
  <c r="M999" i="13"/>
  <c r="E967" i="13"/>
  <c r="M967" i="13"/>
  <c r="J951" i="13"/>
  <c r="M951" i="13"/>
  <c r="H935" i="13"/>
  <c r="M935" i="13"/>
  <c r="C911" i="13"/>
  <c r="M911" i="13"/>
  <c r="H895" i="13"/>
  <c r="M895" i="13"/>
  <c r="F887" i="13"/>
  <c r="J887" i="4" s="1"/>
  <c r="M887" i="13"/>
  <c r="H863" i="13"/>
  <c r="M863" i="13"/>
  <c r="C855" i="13"/>
  <c r="M855" i="13"/>
  <c r="H839" i="13"/>
  <c r="M839" i="13"/>
  <c r="F800" i="13"/>
  <c r="J800" i="4" s="1"/>
  <c r="M800" i="13"/>
  <c r="F776" i="13"/>
  <c r="J776" i="4" s="1"/>
  <c r="M776" i="13"/>
  <c r="J768" i="13"/>
  <c r="M768" i="13"/>
  <c r="F752" i="13"/>
  <c r="J752" i="4" s="1"/>
  <c r="M752" i="13"/>
  <c r="F744" i="13"/>
  <c r="J744" i="4" s="1"/>
  <c r="M744" i="13"/>
  <c r="J736" i="13"/>
  <c r="M736" i="13"/>
  <c r="F728" i="13"/>
  <c r="J728" i="4" s="1"/>
  <c r="M728" i="13"/>
  <c r="F720" i="13"/>
  <c r="J720" i="4" s="1"/>
  <c r="M720" i="13"/>
  <c r="G704" i="13"/>
  <c r="M704" i="13"/>
  <c r="C696" i="13"/>
  <c r="M696" i="13"/>
  <c r="E680" i="13"/>
  <c r="M680" i="13"/>
  <c r="I672" i="13"/>
  <c r="M672" i="13"/>
  <c r="D664" i="13"/>
  <c r="M664" i="13"/>
  <c r="L656" i="13"/>
  <c r="M656" i="13"/>
  <c r="F632" i="13"/>
  <c r="J632" i="4" s="1"/>
  <c r="M632" i="13"/>
  <c r="G616" i="13"/>
  <c r="M616" i="13"/>
  <c r="F608" i="13"/>
  <c r="J608" i="4" s="1"/>
  <c r="M608" i="13"/>
  <c r="K560" i="13"/>
  <c r="M560" i="13"/>
  <c r="E552" i="13"/>
  <c r="M552" i="13"/>
  <c r="E544" i="13"/>
  <c r="M544" i="13"/>
  <c r="K528" i="13"/>
  <c r="M528" i="13"/>
  <c r="C1862" i="10"/>
  <c r="G1862" i="4" s="1"/>
  <c r="M1862" i="10"/>
  <c r="C1854" i="10"/>
  <c r="G1854" i="4" s="1"/>
  <c r="M1854" i="10"/>
  <c r="D1846" i="10"/>
  <c r="M1846" i="10"/>
  <c r="C1838" i="10"/>
  <c r="G1838" i="4" s="1"/>
  <c r="M1838" i="10"/>
  <c r="H1830" i="10"/>
  <c r="M1830" i="10"/>
  <c r="I1822" i="10"/>
  <c r="M1822" i="10"/>
  <c r="C1814" i="10"/>
  <c r="G1814" i="4" s="1"/>
  <c r="M1814" i="10"/>
  <c r="C1806" i="10"/>
  <c r="G1806" i="4" s="1"/>
  <c r="M1806" i="10"/>
  <c r="C1798" i="10"/>
  <c r="G1798" i="4" s="1"/>
  <c r="M1798" i="10"/>
  <c r="D1790" i="10"/>
  <c r="M1790" i="10"/>
  <c r="C1782" i="10"/>
  <c r="G1782" i="4" s="1"/>
  <c r="M1782" i="10"/>
  <c r="C1774" i="10"/>
  <c r="G1774" i="4" s="1"/>
  <c r="M1774" i="10"/>
  <c r="E1766" i="10"/>
  <c r="M1766" i="10"/>
  <c r="E1758" i="10"/>
  <c r="M1758" i="10"/>
  <c r="H1750" i="10"/>
  <c r="M1750" i="10"/>
  <c r="H1742" i="10"/>
  <c r="M1742" i="10"/>
  <c r="D1734" i="10"/>
  <c r="M1734" i="10"/>
  <c r="D1726" i="10"/>
  <c r="M1726" i="10"/>
  <c r="D1718" i="10"/>
  <c r="M1718" i="10"/>
  <c r="D1710" i="10"/>
  <c r="M1710" i="10"/>
  <c r="D1702" i="10"/>
  <c r="M1702" i="10"/>
  <c r="D1694" i="10"/>
  <c r="M1694" i="10"/>
  <c r="D1686" i="10"/>
  <c r="M1686" i="10"/>
  <c r="J1678" i="10"/>
  <c r="M1678" i="10"/>
  <c r="L1670" i="10"/>
  <c r="M1670" i="10"/>
  <c r="E1662" i="10"/>
  <c r="M1662" i="10"/>
  <c r="E1654" i="10"/>
  <c r="M1654" i="10"/>
  <c r="G1646" i="10"/>
  <c r="M1646" i="10"/>
  <c r="D1638" i="10"/>
  <c r="M1638" i="10"/>
  <c r="J1630" i="10"/>
  <c r="M1630" i="10"/>
  <c r="D1622" i="10"/>
  <c r="M1622" i="10"/>
  <c r="J1614" i="10"/>
  <c r="M1614" i="10"/>
  <c r="G1590" i="10"/>
  <c r="M1590" i="10"/>
  <c r="E1582" i="10"/>
  <c r="M1582" i="10"/>
  <c r="D1574" i="10"/>
  <c r="M1574" i="10"/>
  <c r="K1566" i="10"/>
  <c r="M1566" i="10"/>
  <c r="E1558" i="10"/>
  <c r="M1558" i="10"/>
  <c r="C1550" i="10"/>
  <c r="G1550" i="4" s="1"/>
  <c r="M1550" i="10"/>
  <c r="H1526" i="10"/>
  <c r="M1526" i="10"/>
  <c r="G1518" i="10"/>
  <c r="M1518" i="10"/>
  <c r="E1510" i="10"/>
  <c r="M1510" i="10"/>
  <c r="E1502" i="10"/>
  <c r="M1502" i="10"/>
  <c r="J1470" i="10"/>
  <c r="M1470" i="10"/>
  <c r="E1462" i="10"/>
  <c r="M1462" i="10"/>
  <c r="J1454" i="10"/>
  <c r="M1454" i="10"/>
  <c r="J1438" i="10"/>
  <c r="M1438" i="10"/>
  <c r="E1430" i="10"/>
  <c r="M1430" i="10"/>
  <c r="J1422" i="10"/>
  <c r="M1422" i="10"/>
  <c r="C1406" i="10"/>
  <c r="G1406" i="4" s="1"/>
  <c r="M1406" i="10"/>
  <c r="K1398" i="10"/>
  <c r="M1398" i="10"/>
  <c r="D1390" i="10"/>
  <c r="M1390" i="10"/>
  <c r="E1374" i="10"/>
  <c r="M1374" i="10"/>
  <c r="E1366" i="10"/>
  <c r="M1366" i="10"/>
  <c r="J1342" i="10"/>
  <c r="M1342" i="10"/>
  <c r="E1326" i="10"/>
  <c r="M1326" i="10"/>
  <c r="E1318" i="10"/>
  <c r="M1318" i="10"/>
  <c r="J1310" i="10"/>
  <c r="M1310" i="10"/>
  <c r="J1302" i="10"/>
  <c r="M1302" i="10"/>
  <c r="E1278" i="10"/>
  <c r="M1278" i="10"/>
  <c r="E1270" i="10"/>
  <c r="M1270" i="10"/>
  <c r="C1254" i="10"/>
  <c r="G1254" i="4" s="1"/>
  <c r="M1254" i="10"/>
  <c r="C1246" i="10"/>
  <c r="G1246" i="4" s="1"/>
  <c r="M1246" i="10"/>
  <c r="E1238" i="10"/>
  <c r="M1238" i="10"/>
  <c r="C1222" i="10"/>
  <c r="G1222" i="4" s="1"/>
  <c r="M1222" i="10"/>
  <c r="J1206" i="10"/>
  <c r="M1206" i="10"/>
  <c r="J1190" i="10"/>
  <c r="M1190" i="10"/>
  <c r="J1182" i="10"/>
  <c r="M1182" i="10"/>
  <c r="F1166" i="10"/>
  <c r="I1166" i="4" s="1"/>
  <c r="M1166" i="10"/>
  <c r="F1150" i="10"/>
  <c r="I1150" i="4" s="1"/>
  <c r="M1150" i="10"/>
  <c r="E1118" i="10"/>
  <c r="M1118" i="10"/>
  <c r="D1110" i="10"/>
  <c r="M1110" i="10"/>
  <c r="D1086" i="10"/>
  <c r="M1086" i="10"/>
  <c r="D1078" i="10"/>
  <c r="M1078" i="10"/>
  <c r="J1070" i="10"/>
  <c r="M1070" i="10"/>
  <c r="D1054" i="10"/>
  <c r="M1054" i="10"/>
  <c r="J1046" i="10"/>
  <c r="M1046" i="10"/>
  <c r="H1022" i="10"/>
  <c r="M1022" i="10"/>
  <c r="F1006" i="10"/>
  <c r="I1006" i="4" s="1"/>
  <c r="M1006" i="10"/>
  <c r="C998" i="10"/>
  <c r="G998" i="4" s="1"/>
  <c r="M998" i="10"/>
  <c r="J982" i="10"/>
  <c r="M982" i="10"/>
  <c r="K974" i="10"/>
  <c r="M974" i="10"/>
  <c r="C966" i="10"/>
  <c r="G966" i="4" s="1"/>
  <c r="M966" i="10"/>
  <c r="C950" i="10"/>
  <c r="G950" i="4" s="1"/>
  <c r="M950" i="10"/>
  <c r="F942" i="10"/>
  <c r="I942" i="4" s="1"/>
  <c r="M942" i="10"/>
  <c r="H934" i="10"/>
  <c r="M934" i="10"/>
  <c r="C926" i="10"/>
  <c r="G926" i="4" s="1"/>
  <c r="M926" i="10"/>
  <c r="C918" i="10"/>
  <c r="G918" i="4" s="1"/>
  <c r="M918" i="10"/>
  <c r="H910" i="10"/>
  <c r="M910" i="10"/>
  <c r="F894" i="10"/>
  <c r="I894" i="4" s="1"/>
  <c r="M894" i="10"/>
  <c r="F886" i="10"/>
  <c r="I886" i="4" s="1"/>
  <c r="M886" i="10"/>
  <c r="I870" i="10"/>
  <c r="M870" i="10"/>
  <c r="I862" i="10"/>
  <c r="M862" i="10"/>
  <c r="I846" i="10"/>
  <c r="M846" i="10"/>
  <c r="J838" i="10"/>
  <c r="M838" i="10"/>
  <c r="I822" i="10"/>
  <c r="M822" i="10"/>
  <c r="K814" i="10"/>
  <c r="M814" i="10"/>
  <c r="K806" i="10"/>
  <c r="M806" i="10"/>
  <c r="J798" i="10"/>
  <c r="M798" i="10"/>
  <c r="G790" i="10"/>
  <c r="M790" i="10"/>
  <c r="E766" i="10"/>
  <c r="M766" i="10"/>
  <c r="C758" i="10"/>
  <c r="G758" i="4" s="1"/>
  <c r="M758" i="10"/>
  <c r="F750" i="10"/>
  <c r="I750" i="4" s="1"/>
  <c r="M750" i="10"/>
  <c r="I686" i="10"/>
  <c r="M686" i="10"/>
  <c r="I678" i="10"/>
  <c r="M678" i="10"/>
  <c r="I670" i="10"/>
  <c r="M670" i="10"/>
  <c r="G662" i="10"/>
  <c r="M662" i="10"/>
  <c r="E646" i="10"/>
  <c r="M646" i="10"/>
  <c r="J638" i="10"/>
  <c r="M638" i="10"/>
  <c r="F630" i="10"/>
  <c r="I630" i="4" s="1"/>
  <c r="M630" i="10"/>
  <c r="E622" i="10"/>
  <c r="M622" i="10"/>
  <c r="J614" i="10"/>
  <c r="M614" i="10"/>
  <c r="D606" i="10"/>
  <c r="M606" i="10"/>
  <c r="E590" i="10"/>
  <c r="M590" i="10"/>
  <c r="J582" i="10"/>
  <c r="M582" i="10"/>
  <c r="F574" i="10"/>
  <c r="I574" i="4" s="1"/>
  <c r="M574" i="10"/>
  <c r="I558" i="10"/>
  <c r="M558" i="10"/>
  <c r="C550" i="10"/>
  <c r="G550" i="4" s="1"/>
  <c r="M550" i="10"/>
  <c r="J542" i="10"/>
  <c r="M542" i="10"/>
  <c r="C534" i="10"/>
  <c r="G534" i="4" s="1"/>
  <c r="M534" i="10"/>
  <c r="J1990" i="13"/>
  <c r="M1990" i="13"/>
  <c r="H1982" i="13"/>
  <c r="M1982" i="13"/>
  <c r="D1974" i="13"/>
  <c r="M1974" i="13"/>
  <c r="L1966" i="13"/>
  <c r="M1966" i="13"/>
  <c r="J1958" i="13"/>
  <c r="M1958" i="13"/>
  <c r="K1942" i="13"/>
  <c r="M1942" i="13"/>
  <c r="K1926" i="13"/>
  <c r="M1926" i="13"/>
  <c r="F1918" i="13"/>
  <c r="J1918" i="4" s="1"/>
  <c r="M1918" i="13"/>
  <c r="K1910" i="13"/>
  <c r="M1910" i="13"/>
  <c r="J1902" i="13"/>
  <c r="M1902" i="13"/>
  <c r="L1894" i="13"/>
  <c r="M1894" i="13"/>
  <c r="F1886" i="13"/>
  <c r="J1886" i="4" s="1"/>
  <c r="M1886" i="13"/>
  <c r="F1846" i="13"/>
  <c r="J1846" i="4" s="1"/>
  <c r="M1846" i="13"/>
  <c r="F1830" i="13"/>
  <c r="J1830" i="4" s="1"/>
  <c r="M1830" i="13"/>
  <c r="E1822" i="13"/>
  <c r="M1822" i="13"/>
  <c r="F1814" i="13"/>
  <c r="J1814" i="4" s="1"/>
  <c r="M1814" i="13"/>
  <c r="J1806" i="13"/>
  <c r="M1806" i="13"/>
  <c r="J1798" i="13"/>
  <c r="M1798" i="13"/>
  <c r="K1790" i="13"/>
  <c r="M1790" i="13"/>
  <c r="F1782" i="13"/>
  <c r="J1782" i="4" s="1"/>
  <c r="M1782" i="13"/>
  <c r="K1774" i="13"/>
  <c r="M1774" i="13"/>
  <c r="F1766" i="13"/>
  <c r="J1766" i="4" s="1"/>
  <c r="M1766" i="13"/>
  <c r="F1758" i="13"/>
  <c r="J1758" i="4" s="1"/>
  <c r="M1758" i="13"/>
  <c r="F1726" i="13"/>
  <c r="J1726" i="4" s="1"/>
  <c r="M1726" i="13"/>
  <c r="E1718" i="13"/>
  <c r="M1718" i="13"/>
  <c r="K1710" i="13"/>
  <c r="M1710" i="13"/>
  <c r="H1694" i="13"/>
  <c r="M1694" i="13"/>
  <c r="D1686" i="13"/>
  <c r="M1686" i="13"/>
  <c r="D1670" i="13"/>
  <c r="M1670" i="13"/>
  <c r="C1646" i="13"/>
  <c r="M1646" i="13"/>
  <c r="D1630" i="13"/>
  <c r="M1630" i="13"/>
  <c r="I1622" i="13"/>
  <c r="M1622" i="13"/>
  <c r="C1606" i="13"/>
  <c r="M1606" i="13"/>
  <c r="K1598" i="13"/>
  <c r="M1598" i="13"/>
  <c r="K1590" i="13"/>
  <c r="M1590" i="13"/>
  <c r="C1582" i="13"/>
  <c r="M1582" i="13"/>
  <c r="D1574" i="13"/>
  <c r="M1574" i="13"/>
  <c r="K1566" i="13"/>
  <c r="M1566" i="13"/>
  <c r="L1550" i="13"/>
  <c r="M1550" i="13"/>
  <c r="C1542" i="13"/>
  <c r="M1542" i="13"/>
  <c r="H1534" i="13"/>
  <c r="M1534" i="13"/>
  <c r="J1526" i="13"/>
  <c r="M1526" i="13"/>
  <c r="C1518" i="13"/>
  <c r="M1518" i="13"/>
  <c r="I1486" i="13"/>
  <c r="M1486" i="13"/>
  <c r="J1478" i="13"/>
  <c r="M1478" i="13"/>
  <c r="H1470" i="13"/>
  <c r="M1470" i="13"/>
  <c r="C1454" i="13"/>
  <c r="M1454" i="13"/>
  <c r="H1438" i="13"/>
  <c r="M1438" i="13"/>
  <c r="K1430" i="13"/>
  <c r="M1430" i="13"/>
  <c r="E1414" i="13"/>
  <c r="M1414" i="13"/>
  <c r="E1390" i="13"/>
  <c r="M1390" i="13"/>
  <c r="F1374" i="13"/>
  <c r="J1374" i="4" s="1"/>
  <c r="M1374" i="13"/>
  <c r="F1350" i="13"/>
  <c r="J1350" i="4" s="1"/>
  <c r="M1350" i="13"/>
  <c r="F1326" i="13"/>
  <c r="J1326" i="4" s="1"/>
  <c r="M1326" i="13"/>
  <c r="F1310" i="13"/>
  <c r="J1310" i="4" s="1"/>
  <c r="M1310" i="13"/>
  <c r="L1286" i="13"/>
  <c r="M1286" i="13"/>
  <c r="E1278" i="13"/>
  <c r="M1278" i="13"/>
  <c r="G1262" i="13"/>
  <c r="M1262" i="13"/>
  <c r="K1254" i="13"/>
  <c r="M1254" i="13"/>
  <c r="G1246" i="13"/>
  <c r="M1246" i="13"/>
  <c r="C1230" i="13"/>
  <c r="M1230" i="13"/>
  <c r="E1222" i="13"/>
  <c r="M1222" i="13"/>
  <c r="C1214" i="13"/>
  <c r="M1214" i="13"/>
  <c r="E1206" i="13"/>
  <c r="M1206" i="13"/>
  <c r="K1190" i="13"/>
  <c r="M1190" i="13"/>
  <c r="L1174" i="13"/>
  <c r="M1174" i="13"/>
  <c r="G1166" i="13"/>
  <c r="M1166" i="13"/>
  <c r="L1158" i="13"/>
  <c r="M1158" i="13"/>
  <c r="K1150" i="13"/>
  <c r="M1150" i="13"/>
  <c r="L1142" i="13"/>
  <c r="M1142" i="13"/>
  <c r="D1134" i="13"/>
  <c r="M1134" i="13"/>
  <c r="J1126" i="13"/>
  <c r="M1126" i="13"/>
  <c r="F1110" i="13"/>
  <c r="J1110" i="4" s="1"/>
  <c r="M1110" i="13"/>
  <c r="F1094" i="13"/>
  <c r="J1094" i="4" s="1"/>
  <c r="M1094" i="13"/>
  <c r="D1086" i="13"/>
  <c r="M1086" i="13"/>
  <c r="E1078" i="13"/>
  <c r="M1078" i="13"/>
  <c r="F1070" i="13"/>
  <c r="J1070" i="4" s="1"/>
  <c r="M1070" i="13"/>
  <c r="J1062" i="13"/>
  <c r="M1062" i="13"/>
  <c r="F1054" i="13"/>
  <c r="J1054" i="4" s="1"/>
  <c r="M1054" i="13"/>
  <c r="F1014" i="13"/>
  <c r="J1014" i="4" s="1"/>
  <c r="M1014" i="13"/>
  <c r="F1006" i="13"/>
  <c r="J1006" i="4" s="1"/>
  <c r="M1006" i="13"/>
  <c r="F998" i="13"/>
  <c r="J998" i="4" s="1"/>
  <c r="M998" i="13"/>
  <c r="E990" i="13"/>
  <c r="M990" i="13"/>
  <c r="J982" i="13"/>
  <c r="M982" i="13"/>
  <c r="K974" i="13"/>
  <c r="M974" i="13"/>
  <c r="D966" i="13"/>
  <c r="M966" i="13"/>
  <c r="E958" i="13"/>
  <c r="M958" i="13"/>
  <c r="F950" i="13"/>
  <c r="J950" i="4" s="1"/>
  <c r="M950" i="13"/>
  <c r="L942" i="13"/>
  <c r="M942" i="13"/>
  <c r="G934" i="13"/>
  <c r="M934" i="13"/>
  <c r="E910" i="13"/>
  <c r="M910" i="13"/>
  <c r="K902" i="13"/>
  <c r="M902" i="13"/>
  <c r="H894" i="13"/>
  <c r="M894" i="13"/>
  <c r="H878" i="13"/>
  <c r="M878" i="13"/>
  <c r="D870" i="13"/>
  <c r="M870" i="13"/>
  <c r="E862" i="13"/>
  <c r="M862" i="13"/>
  <c r="J838" i="13"/>
  <c r="M838" i="13"/>
  <c r="E822" i="13"/>
  <c r="M822" i="13"/>
  <c r="E814" i="13"/>
  <c r="J807" i="13"/>
  <c r="M807" i="13"/>
  <c r="F799" i="13"/>
  <c r="J799" i="4" s="1"/>
  <c r="M799" i="13"/>
  <c r="F791" i="13"/>
  <c r="J791" i="4" s="1"/>
  <c r="M791" i="13"/>
  <c r="F783" i="13"/>
  <c r="J783" i="4" s="1"/>
  <c r="M783" i="13"/>
  <c r="F775" i="13"/>
  <c r="J775" i="4" s="1"/>
  <c r="M775" i="13"/>
  <c r="F767" i="13"/>
  <c r="J767" i="4" s="1"/>
  <c r="M767" i="13"/>
  <c r="L751" i="13"/>
  <c r="M751" i="13"/>
  <c r="F735" i="13"/>
  <c r="J735" i="4" s="1"/>
  <c r="M735" i="13"/>
  <c r="J703" i="13"/>
  <c r="M703" i="13"/>
  <c r="H695" i="13"/>
  <c r="M695" i="13"/>
  <c r="L679" i="13"/>
  <c r="M679" i="13"/>
  <c r="J655" i="13"/>
  <c r="M655" i="13"/>
  <c r="H647" i="13"/>
  <c r="M647" i="13"/>
  <c r="H639" i="13"/>
  <c r="M639" i="13"/>
  <c r="J615" i="13"/>
  <c r="M615" i="13"/>
  <c r="G607" i="13"/>
  <c r="M607" i="13"/>
  <c r="J599" i="13"/>
  <c r="M599" i="13"/>
  <c r="L591" i="13"/>
  <c r="M591" i="13"/>
  <c r="H583" i="13"/>
  <c r="M583" i="13"/>
  <c r="F567" i="13"/>
  <c r="J567" i="4" s="1"/>
  <c r="M567" i="13"/>
  <c r="J551" i="13"/>
  <c r="M551" i="13"/>
  <c r="F535" i="13"/>
  <c r="J535" i="4" s="1"/>
  <c r="M535" i="13"/>
  <c r="H527" i="13"/>
  <c r="M527" i="13"/>
  <c r="D1949" i="10"/>
  <c r="M1949" i="10"/>
  <c r="C1941" i="10"/>
  <c r="G1941" i="4" s="1"/>
  <c r="M1941" i="10"/>
  <c r="E1933" i="10"/>
  <c r="M1933" i="10"/>
  <c r="D1925" i="10"/>
  <c r="M1925" i="10"/>
  <c r="D1909" i="10"/>
  <c r="M1909" i="10"/>
  <c r="C1893" i="10"/>
  <c r="G1893" i="4" s="1"/>
  <c r="M1893" i="10"/>
  <c r="C1885" i="10"/>
  <c r="G1885" i="4" s="1"/>
  <c r="M1885" i="10"/>
  <c r="D1877" i="10"/>
  <c r="M1877" i="10"/>
  <c r="K1869" i="10"/>
  <c r="M1869" i="10"/>
  <c r="C1861" i="10"/>
  <c r="G1861" i="4" s="1"/>
  <c r="M1861" i="10"/>
  <c r="D1853" i="10"/>
  <c r="M1853" i="10"/>
  <c r="J1845" i="10"/>
  <c r="M1845" i="10"/>
  <c r="K1837" i="10"/>
  <c r="M1837" i="10"/>
  <c r="C1829" i="10"/>
  <c r="G1829" i="4" s="1"/>
  <c r="M1829" i="10"/>
  <c r="F1821" i="10"/>
  <c r="I1821" i="4" s="1"/>
  <c r="M1821" i="10"/>
  <c r="J1813" i="10"/>
  <c r="M1813" i="10"/>
  <c r="C1805" i="10"/>
  <c r="G1805" i="4" s="1"/>
  <c r="M1805" i="10"/>
  <c r="C1797" i="10"/>
  <c r="G1797" i="4" s="1"/>
  <c r="M1797" i="10"/>
  <c r="C1789" i="10"/>
  <c r="G1789" i="4" s="1"/>
  <c r="M1789" i="10"/>
  <c r="E1781" i="10"/>
  <c r="M1781" i="10"/>
  <c r="H1773" i="10"/>
  <c r="M1773" i="10"/>
  <c r="I1765" i="10"/>
  <c r="M1765" i="10"/>
  <c r="I1757" i="10"/>
  <c r="M1757" i="10"/>
  <c r="E1749" i="10"/>
  <c r="M1749" i="10"/>
  <c r="K1717" i="10"/>
  <c r="M1717" i="10"/>
  <c r="J1709" i="10"/>
  <c r="M1709" i="10"/>
  <c r="G1701" i="10"/>
  <c r="M1701" i="10"/>
  <c r="J1693" i="10"/>
  <c r="M1693" i="10"/>
  <c r="C1685" i="10"/>
  <c r="G1685" i="4" s="1"/>
  <c r="M1685" i="10"/>
  <c r="J1669" i="10"/>
  <c r="M1669" i="10"/>
  <c r="J1653" i="10"/>
  <c r="M1653" i="10"/>
  <c r="J1637" i="10"/>
  <c r="M1637" i="10"/>
  <c r="J1605" i="10"/>
  <c r="M1605" i="10"/>
  <c r="J1589" i="10"/>
  <c r="M1589" i="10"/>
  <c r="J1573" i="10"/>
  <c r="M1573" i="10"/>
  <c r="H1565" i="10"/>
  <c r="M1565" i="10"/>
  <c r="E1557" i="10"/>
  <c r="M1557" i="10"/>
  <c r="L1541" i="10"/>
  <c r="M1541" i="10"/>
  <c r="J1517" i="10"/>
  <c r="M1517" i="10"/>
  <c r="E1493" i="10"/>
  <c r="M1493" i="10"/>
  <c r="J1485" i="10"/>
  <c r="M1485" i="10"/>
  <c r="E1477" i="10"/>
  <c r="M1477" i="10"/>
  <c r="E1469" i="10"/>
  <c r="M1469" i="10"/>
  <c r="E1461" i="10"/>
  <c r="M1461" i="10"/>
  <c r="H1453" i="10"/>
  <c r="M1453" i="10"/>
  <c r="C1445" i="10"/>
  <c r="G1445" i="4" s="1"/>
  <c r="M1445" i="10"/>
  <c r="H1437" i="10"/>
  <c r="M1437" i="10"/>
  <c r="E1429" i="10"/>
  <c r="M1429" i="10"/>
  <c r="K1421" i="10"/>
  <c r="M1421" i="10"/>
  <c r="C1413" i="10"/>
  <c r="G1413" i="4" s="1"/>
  <c r="M1413" i="10"/>
  <c r="I1405" i="10"/>
  <c r="M1405" i="10"/>
  <c r="D1397" i="10"/>
  <c r="M1397" i="10"/>
  <c r="C1389" i="10"/>
  <c r="G1389" i="4" s="1"/>
  <c r="M1389" i="10"/>
  <c r="F1381" i="10"/>
  <c r="I1381" i="4" s="1"/>
  <c r="M1381" i="10"/>
  <c r="F1373" i="10"/>
  <c r="I1373" i="4" s="1"/>
  <c r="M1373" i="10"/>
  <c r="C1357" i="10"/>
  <c r="G1357" i="4" s="1"/>
  <c r="M1357" i="10"/>
  <c r="C1349" i="10"/>
  <c r="G1349" i="4" s="1"/>
  <c r="M1349" i="10"/>
  <c r="D1333" i="10"/>
  <c r="M1333" i="10"/>
  <c r="E1325" i="10"/>
  <c r="M1325" i="10"/>
  <c r="H1317" i="10"/>
  <c r="M1317" i="10"/>
  <c r="I1309" i="10"/>
  <c r="M1309" i="10"/>
  <c r="I1301" i="10"/>
  <c r="M1301" i="10"/>
  <c r="C1277" i="10"/>
  <c r="G1277" i="4" s="1"/>
  <c r="M1277" i="10"/>
  <c r="C1269" i="10"/>
  <c r="G1269" i="4" s="1"/>
  <c r="M1269" i="10"/>
  <c r="G1261" i="10"/>
  <c r="M1261" i="10"/>
  <c r="F1253" i="10"/>
  <c r="I1253" i="4" s="1"/>
  <c r="M1253" i="10"/>
  <c r="F1245" i="10"/>
  <c r="I1245" i="4" s="1"/>
  <c r="M1245" i="10"/>
  <c r="G1237" i="10"/>
  <c r="M1237" i="10"/>
  <c r="F1213" i="10"/>
  <c r="I1213" i="4" s="1"/>
  <c r="M1213" i="10"/>
  <c r="J1205" i="10"/>
  <c r="M1205" i="10"/>
  <c r="E1197" i="10"/>
  <c r="M1197" i="10"/>
  <c r="F1189" i="10"/>
  <c r="I1189" i="4" s="1"/>
  <c r="M1189" i="10"/>
  <c r="E1173" i="10"/>
  <c r="M1173" i="10"/>
  <c r="G1141" i="10"/>
  <c r="M1141" i="10"/>
  <c r="H1085" i="10"/>
  <c r="M1085" i="10"/>
  <c r="J1061" i="10"/>
  <c r="M1061" i="10"/>
  <c r="C1037" i="10"/>
  <c r="G1037" i="4" s="1"/>
  <c r="M1037" i="10"/>
  <c r="C1029" i="10"/>
  <c r="G1029" i="4" s="1"/>
  <c r="M1029" i="10"/>
  <c r="C1021" i="10"/>
  <c r="G1021" i="4" s="1"/>
  <c r="M1021" i="10"/>
  <c r="D1013" i="10"/>
  <c r="M1013" i="10"/>
  <c r="C981" i="10"/>
  <c r="G981" i="4" s="1"/>
  <c r="M981" i="10"/>
  <c r="H973" i="10"/>
  <c r="M973" i="10"/>
  <c r="E965" i="10"/>
  <c r="M965" i="10"/>
  <c r="D957" i="10"/>
  <c r="M957" i="10"/>
  <c r="C949" i="10"/>
  <c r="G949" i="4" s="1"/>
  <c r="M949" i="10"/>
  <c r="C941" i="10"/>
  <c r="G941" i="4" s="1"/>
  <c r="M941" i="10"/>
  <c r="J933" i="10"/>
  <c r="M933" i="10"/>
  <c r="C925" i="10"/>
  <c r="G925" i="4" s="1"/>
  <c r="M925" i="10"/>
  <c r="L917" i="10"/>
  <c r="M917" i="10"/>
  <c r="D901" i="10"/>
  <c r="M901" i="10"/>
  <c r="L893" i="10"/>
  <c r="M893" i="10"/>
  <c r="C885" i="10"/>
  <c r="G885" i="4" s="1"/>
  <c r="M885" i="10"/>
  <c r="I877" i="10"/>
  <c r="M877" i="10"/>
  <c r="I861" i="10"/>
  <c r="M861" i="10"/>
  <c r="D853" i="10"/>
  <c r="M853" i="10"/>
  <c r="L837" i="10"/>
  <c r="M837" i="10"/>
  <c r="D829" i="10"/>
  <c r="M829" i="10"/>
  <c r="J813" i="10"/>
  <c r="M813" i="10"/>
  <c r="D805" i="10"/>
  <c r="M805" i="10"/>
  <c r="H797" i="10"/>
  <c r="M797" i="10"/>
  <c r="H781" i="10"/>
  <c r="M781" i="10"/>
  <c r="I757" i="10"/>
  <c r="M757" i="10"/>
  <c r="K733" i="10"/>
  <c r="M733" i="10"/>
  <c r="J725" i="10"/>
  <c r="M725" i="10"/>
  <c r="K709" i="10"/>
  <c r="M709" i="10"/>
  <c r="C685" i="10"/>
  <c r="G685" i="4" s="1"/>
  <c r="M685" i="10"/>
  <c r="J645" i="10"/>
  <c r="M645" i="10"/>
  <c r="F629" i="10"/>
  <c r="I629" i="4" s="1"/>
  <c r="M629" i="10"/>
  <c r="F613" i="10"/>
  <c r="I613" i="4" s="1"/>
  <c r="M613" i="10"/>
  <c r="D573" i="10"/>
  <c r="M573" i="10"/>
  <c r="F525" i="10"/>
  <c r="I525" i="4" s="1"/>
  <c r="M525" i="10"/>
  <c r="J1941" i="13"/>
  <c r="M1941" i="13"/>
  <c r="F1925" i="13"/>
  <c r="J1925" i="4" s="1"/>
  <c r="M1925" i="13"/>
  <c r="I1917" i="13"/>
  <c r="M1917" i="13"/>
  <c r="F1909" i="13"/>
  <c r="J1909" i="4" s="1"/>
  <c r="M1909" i="13"/>
  <c r="F1901" i="13"/>
  <c r="J1901" i="4" s="1"/>
  <c r="M1901" i="13"/>
  <c r="F1877" i="13"/>
  <c r="J1877" i="4" s="1"/>
  <c r="M1877" i="13"/>
  <c r="J1869" i="13"/>
  <c r="M1869" i="13"/>
  <c r="H1861" i="13"/>
  <c r="M1861" i="13"/>
  <c r="H1853" i="13"/>
  <c r="M1853" i="13"/>
  <c r="L1837" i="13"/>
  <c r="M1837" i="13"/>
  <c r="F1829" i="13"/>
  <c r="J1829" i="4" s="1"/>
  <c r="M1829" i="13"/>
  <c r="F1805" i="13"/>
  <c r="J1805" i="4" s="1"/>
  <c r="M1805" i="13"/>
  <c r="F1797" i="13"/>
  <c r="J1797" i="4" s="1"/>
  <c r="M1797" i="13"/>
  <c r="H1789" i="13"/>
  <c r="M1789" i="13"/>
  <c r="F1781" i="13"/>
  <c r="J1781" i="4" s="1"/>
  <c r="M1781" i="13"/>
  <c r="L1773" i="13"/>
  <c r="M1773" i="13"/>
  <c r="H1765" i="13"/>
  <c r="M1765" i="13"/>
  <c r="J1757" i="13"/>
  <c r="M1757" i="13"/>
  <c r="D1749" i="13"/>
  <c r="M1749" i="13"/>
  <c r="D1741" i="13"/>
  <c r="M1741" i="13"/>
  <c r="L1725" i="13"/>
  <c r="M1725" i="13"/>
  <c r="J1717" i="13"/>
  <c r="M1717" i="13"/>
  <c r="G1701" i="13"/>
  <c r="M1701" i="13"/>
  <c r="K1693" i="13"/>
  <c r="M1693" i="13"/>
  <c r="L1685" i="13"/>
  <c r="M1685" i="13"/>
  <c r="K1669" i="13"/>
  <c r="M1669" i="13"/>
  <c r="D1661" i="13"/>
  <c r="M1661" i="13"/>
  <c r="G1653" i="13"/>
  <c r="M1653" i="13"/>
  <c r="C1645" i="13"/>
  <c r="M1645" i="13"/>
  <c r="G1637" i="13"/>
  <c r="M1637" i="13"/>
  <c r="L1629" i="13"/>
  <c r="M1629" i="13"/>
  <c r="K1613" i="13"/>
  <c r="M1613" i="13"/>
  <c r="D1597" i="13"/>
  <c r="M1597" i="13"/>
  <c r="J1581" i="13"/>
  <c r="M1581" i="13"/>
  <c r="G1573" i="13"/>
  <c r="M1573" i="13"/>
  <c r="D1565" i="13"/>
  <c r="M1565" i="13"/>
  <c r="I1533" i="13"/>
  <c r="M1533" i="13"/>
  <c r="K1525" i="13"/>
  <c r="M1525" i="13"/>
  <c r="G1517" i="13"/>
  <c r="M1517" i="13"/>
  <c r="F1501" i="13"/>
  <c r="J1501" i="4" s="1"/>
  <c r="M1501" i="13"/>
  <c r="H1485" i="13"/>
  <c r="M1485" i="13"/>
  <c r="I1469" i="13"/>
  <c r="M1469" i="13"/>
  <c r="E1461" i="13"/>
  <c r="M1461" i="13"/>
  <c r="H1453" i="13"/>
  <c r="M1453" i="13"/>
  <c r="F1445" i="13"/>
  <c r="J1445" i="4" s="1"/>
  <c r="M1445" i="13"/>
  <c r="F1437" i="13"/>
  <c r="J1437" i="4" s="1"/>
  <c r="M1437" i="13"/>
  <c r="F1421" i="13"/>
  <c r="J1421" i="4" s="1"/>
  <c r="M1421" i="13"/>
  <c r="F1405" i="13"/>
  <c r="J1405" i="4" s="1"/>
  <c r="M1405" i="13"/>
  <c r="F1389" i="13"/>
  <c r="J1389" i="4" s="1"/>
  <c r="M1389" i="13"/>
  <c r="F1381" i="13"/>
  <c r="J1381" i="4" s="1"/>
  <c r="M1381" i="13"/>
  <c r="E1357" i="13"/>
  <c r="M1357" i="13"/>
  <c r="H1349" i="13"/>
  <c r="M1349" i="13"/>
  <c r="E1341" i="13"/>
  <c r="M1341" i="13"/>
  <c r="E1333" i="13"/>
  <c r="M1333" i="13"/>
  <c r="C1325" i="13"/>
  <c r="M1325" i="13"/>
  <c r="F1285" i="13"/>
  <c r="J1285" i="4" s="1"/>
  <c r="M1285" i="13"/>
  <c r="F1277" i="13"/>
  <c r="J1277" i="4" s="1"/>
  <c r="M1277" i="13"/>
  <c r="F1269" i="13"/>
  <c r="J1269" i="4" s="1"/>
  <c r="M1269" i="13"/>
  <c r="F1253" i="13"/>
  <c r="J1253" i="4" s="1"/>
  <c r="K1253" i="4" s="1"/>
  <c r="M1253" i="13"/>
  <c r="F1245" i="13"/>
  <c r="J1245" i="4" s="1"/>
  <c r="M1245" i="13"/>
  <c r="H1237" i="13"/>
  <c r="M1237" i="13"/>
  <c r="F1229" i="13"/>
  <c r="J1229" i="4" s="1"/>
  <c r="M1229" i="13"/>
  <c r="F1221" i="13"/>
  <c r="J1221" i="4" s="1"/>
  <c r="M1221" i="13"/>
  <c r="F1213" i="13"/>
  <c r="J1213" i="4" s="1"/>
  <c r="M1213" i="13"/>
  <c r="F1205" i="13"/>
  <c r="J1205" i="4" s="1"/>
  <c r="M1205" i="13"/>
  <c r="H1197" i="13"/>
  <c r="M1197" i="13"/>
  <c r="H1189" i="13"/>
  <c r="M1189" i="13"/>
  <c r="H1181" i="13"/>
  <c r="M1181" i="13"/>
  <c r="G1173" i="13"/>
  <c r="M1173" i="13"/>
  <c r="H1165" i="13"/>
  <c r="M1165" i="13"/>
  <c r="H1157" i="13"/>
  <c r="M1157" i="13"/>
  <c r="J1149" i="13"/>
  <c r="M1149" i="13"/>
  <c r="H1141" i="13"/>
  <c r="M1141" i="13"/>
  <c r="H1133" i="13"/>
  <c r="M1133" i="13"/>
  <c r="H1125" i="13"/>
  <c r="M1125" i="13"/>
  <c r="L1117" i="13"/>
  <c r="M1117" i="13"/>
  <c r="F1109" i="13"/>
  <c r="J1109" i="4" s="1"/>
  <c r="M1109" i="13"/>
  <c r="E1101" i="13"/>
  <c r="M1101" i="13"/>
  <c r="F1093" i="13"/>
  <c r="J1093" i="4" s="1"/>
  <c r="M1093" i="13"/>
  <c r="F1085" i="13"/>
  <c r="J1085" i="4" s="1"/>
  <c r="M1085" i="13"/>
  <c r="F1053" i="13"/>
  <c r="J1053" i="4" s="1"/>
  <c r="M1053" i="13"/>
  <c r="E1045" i="13"/>
  <c r="M1045" i="13"/>
  <c r="F1037" i="13"/>
  <c r="J1037" i="4" s="1"/>
  <c r="M1037" i="13"/>
  <c r="F1029" i="13"/>
  <c r="J1029" i="4" s="1"/>
  <c r="M1029" i="13"/>
  <c r="F1021" i="13"/>
  <c r="J1021" i="4" s="1"/>
  <c r="M1021" i="13"/>
  <c r="F1013" i="13"/>
  <c r="J1013" i="4" s="1"/>
  <c r="M1013" i="13"/>
  <c r="J997" i="13"/>
  <c r="M997" i="13"/>
  <c r="E957" i="13"/>
  <c r="M957" i="13"/>
  <c r="C933" i="13"/>
  <c r="M933" i="13"/>
  <c r="C917" i="13"/>
  <c r="M917" i="13"/>
  <c r="D901" i="13"/>
  <c r="M901" i="13"/>
  <c r="G893" i="13"/>
  <c r="M893" i="13"/>
  <c r="C885" i="13"/>
  <c r="M885" i="13"/>
  <c r="D829" i="13"/>
  <c r="M829" i="13"/>
  <c r="F806" i="13"/>
  <c r="J806" i="4" s="1"/>
  <c r="M806" i="13"/>
  <c r="F766" i="13"/>
  <c r="J766" i="4" s="1"/>
  <c r="M766" i="13"/>
  <c r="G750" i="13"/>
  <c r="M750" i="13"/>
  <c r="I742" i="13"/>
  <c r="M742" i="13"/>
  <c r="F734" i="13"/>
  <c r="J734" i="4" s="1"/>
  <c r="M734" i="13"/>
  <c r="C718" i="13"/>
  <c r="M718" i="13"/>
  <c r="I694" i="13"/>
  <c r="M694" i="13"/>
  <c r="G686" i="13"/>
  <c r="M686" i="13"/>
  <c r="C678" i="13"/>
  <c r="M678" i="13"/>
  <c r="K670" i="13"/>
  <c r="M670" i="13"/>
  <c r="G662" i="13"/>
  <c r="M662" i="13"/>
  <c r="E646" i="13"/>
  <c r="M646" i="13"/>
  <c r="E638" i="13"/>
  <c r="M638" i="13"/>
  <c r="F606" i="13"/>
  <c r="J606" i="4" s="1"/>
  <c r="M606" i="13"/>
  <c r="J582" i="13"/>
  <c r="M582" i="13"/>
  <c r="C542" i="13"/>
  <c r="M542" i="13"/>
  <c r="L534" i="13"/>
  <c r="M534" i="13"/>
  <c r="J1860" i="10"/>
  <c r="M1860" i="10"/>
  <c r="E1844" i="10"/>
  <c r="M1844" i="10"/>
  <c r="J1836" i="10"/>
  <c r="M1836" i="10"/>
  <c r="F1828" i="10"/>
  <c r="I1828" i="4" s="1"/>
  <c r="M1828" i="10"/>
  <c r="F1820" i="10"/>
  <c r="I1820" i="4" s="1"/>
  <c r="M1820" i="10"/>
  <c r="I1812" i="10"/>
  <c r="M1812" i="10"/>
  <c r="F1796" i="10"/>
  <c r="I1796" i="4" s="1"/>
  <c r="M1796" i="10"/>
  <c r="F1780" i="10"/>
  <c r="I1780" i="4" s="1"/>
  <c r="M1780" i="10"/>
  <c r="J1772" i="10"/>
  <c r="M1772" i="10"/>
  <c r="F1764" i="10"/>
  <c r="I1764" i="4" s="1"/>
  <c r="M1764" i="10"/>
  <c r="L1756" i="10"/>
  <c r="M1756" i="10"/>
  <c r="C1748" i="10"/>
  <c r="G1748" i="4" s="1"/>
  <c r="M1748" i="10"/>
  <c r="H1740" i="10"/>
  <c r="M1740" i="10"/>
  <c r="C1732" i="10"/>
  <c r="G1732" i="4" s="1"/>
  <c r="M1732" i="10"/>
  <c r="C1724" i="10"/>
  <c r="G1724" i="4" s="1"/>
  <c r="M1724" i="10"/>
  <c r="E1716" i="10"/>
  <c r="M1716" i="10"/>
  <c r="J1708" i="10"/>
  <c r="M1708" i="10"/>
  <c r="C1700" i="10"/>
  <c r="G1700" i="4" s="1"/>
  <c r="M1700" i="10"/>
  <c r="K1692" i="10"/>
  <c r="M1692" i="10"/>
  <c r="K1684" i="10"/>
  <c r="M1684" i="10"/>
  <c r="E1676" i="10"/>
  <c r="M1676" i="10"/>
  <c r="J1660" i="10"/>
  <c r="M1660" i="10"/>
  <c r="E1652" i="10"/>
  <c r="M1652" i="10"/>
  <c r="J1644" i="10"/>
  <c r="M1644" i="10"/>
  <c r="J1636" i="10"/>
  <c r="M1636" i="10"/>
  <c r="E1628" i="10"/>
  <c r="M1628" i="10"/>
  <c r="E1620" i="10"/>
  <c r="M1620" i="10"/>
  <c r="E1612" i="10"/>
  <c r="M1612" i="10"/>
  <c r="J1604" i="10"/>
  <c r="M1604" i="10"/>
  <c r="E1596" i="10"/>
  <c r="M1596" i="10"/>
  <c r="J1588" i="10"/>
  <c r="M1588" i="10"/>
  <c r="E1580" i="10"/>
  <c r="M1580" i="10"/>
  <c r="D1564" i="10"/>
  <c r="M1564" i="10"/>
  <c r="C1556" i="10"/>
  <c r="G1556" i="4" s="1"/>
  <c r="M1556" i="10"/>
  <c r="D1540" i="10"/>
  <c r="M1540" i="10"/>
  <c r="D1532" i="10"/>
  <c r="M1532" i="10"/>
  <c r="E1524" i="10"/>
  <c r="M1524" i="10"/>
  <c r="F1516" i="10"/>
  <c r="I1516" i="4" s="1"/>
  <c r="M1516" i="10"/>
  <c r="D1508" i="10"/>
  <c r="M1508" i="10"/>
  <c r="H1500" i="10"/>
  <c r="M1500" i="10"/>
  <c r="D1492" i="10"/>
  <c r="M1492" i="10"/>
  <c r="C1484" i="10"/>
  <c r="G1484" i="4" s="1"/>
  <c r="M1484" i="10"/>
  <c r="E1476" i="10"/>
  <c r="M1476" i="10"/>
  <c r="H1468" i="10"/>
  <c r="M1468" i="10"/>
  <c r="C1460" i="10"/>
  <c r="G1460" i="4" s="1"/>
  <c r="M1460" i="10"/>
  <c r="E1452" i="10"/>
  <c r="M1452" i="10"/>
  <c r="I1444" i="10"/>
  <c r="M1444" i="10"/>
  <c r="L1436" i="10"/>
  <c r="M1436" i="10"/>
  <c r="C1428" i="10"/>
  <c r="G1428" i="4" s="1"/>
  <c r="M1428" i="10"/>
  <c r="E1420" i="10"/>
  <c r="C1420" i="8" s="1"/>
  <c r="M1420" i="10"/>
  <c r="F1412" i="10"/>
  <c r="I1412" i="4" s="1"/>
  <c r="M1412" i="10"/>
  <c r="F1404" i="10"/>
  <c r="I1404" i="4" s="1"/>
  <c r="M1404" i="10"/>
  <c r="H1396" i="10"/>
  <c r="M1396" i="10"/>
  <c r="H1388" i="10"/>
  <c r="M1388" i="10"/>
  <c r="C1380" i="10"/>
  <c r="G1380" i="4" s="1"/>
  <c r="M1380" i="10"/>
  <c r="C1364" i="10"/>
  <c r="G1364" i="4" s="1"/>
  <c r="M1364" i="10"/>
  <c r="J1356" i="10"/>
  <c r="M1356" i="10"/>
  <c r="J1348" i="10"/>
  <c r="M1348" i="10"/>
  <c r="F1340" i="10"/>
  <c r="I1340" i="4" s="1"/>
  <c r="M1340" i="10"/>
  <c r="F1332" i="10"/>
  <c r="I1332" i="4" s="1"/>
  <c r="M1332" i="10"/>
  <c r="H1324" i="10"/>
  <c r="M1324" i="10"/>
  <c r="F1316" i="10"/>
  <c r="I1316" i="4" s="1"/>
  <c r="M1316" i="10"/>
  <c r="H1308" i="10"/>
  <c r="M1308" i="10"/>
  <c r="K1300" i="10"/>
  <c r="M1300" i="10"/>
  <c r="J1284" i="10"/>
  <c r="M1284" i="10"/>
  <c r="J1260" i="10"/>
  <c r="M1260" i="10"/>
  <c r="I1244" i="10"/>
  <c r="M1244" i="10"/>
  <c r="I1228" i="10"/>
  <c r="M1228" i="10"/>
  <c r="H1220" i="10"/>
  <c r="M1220" i="10"/>
  <c r="I1212" i="10"/>
  <c r="M1212" i="10"/>
  <c r="C1204" i="10"/>
  <c r="G1204" i="4" s="1"/>
  <c r="M1204" i="10"/>
  <c r="H1196" i="10"/>
  <c r="M1196" i="10"/>
  <c r="C1180" i="10"/>
  <c r="G1180" i="4" s="1"/>
  <c r="M1180" i="10"/>
  <c r="I1172" i="10"/>
  <c r="M1172" i="10"/>
  <c r="K1156" i="10"/>
  <c r="M1156" i="10"/>
  <c r="C1148" i="10"/>
  <c r="G1148" i="4" s="1"/>
  <c r="M1148" i="10"/>
  <c r="H1140" i="10"/>
  <c r="M1140" i="10"/>
  <c r="E1132" i="10"/>
  <c r="M1132" i="10"/>
  <c r="J1124" i="10"/>
  <c r="M1124" i="10"/>
  <c r="E1092" i="10"/>
  <c r="M1092" i="10"/>
  <c r="E1084" i="10"/>
  <c r="M1084" i="10"/>
  <c r="E1068" i="10"/>
  <c r="M1068" i="10"/>
  <c r="K1060" i="10"/>
  <c r="M1060" i="10"/>
  <c r="J1052" i="10"/>
  <c r="M1052" i="10"/>
  <c r="C1044" i="10"/>
  <c r="G1044" i="4" s="1"/>
  <c r="M1044" i="10"/>
  <c r="C1036" i="10"/>
  <c r="G1036" i="4" s="1"/>
  <c r="M1036" i="10"/>
  <c r="I1020" i="10"/>
  <c r="M1020" i="10"/>
  <c r="F1012" i="10"/>
  <c r="I1012" i="4" s="1"/>
  <c r="M1012" i="10"/>
  <c r="D996" i="10"/>
  <c r="M996" i="10"/>
  <c r="J988" i="10"/>
  <c r="M988" i="10"/>
  <c r="F980" i="10"/>
  <c r="I980" i="4" s="1"/>
  <c r="M980" i="10"/>
  <c r="C972" i="10"/>
  <c r="G972" i="4" s="1"/>
  <c r="M972" i="10"/>
  <c r="F964" i="10"/>
  <c r="I964" i="4" s="1"/>
  <c r="M964" i="10"/>
  <c r="C948" i="10"/>
  <c r="G948" i="4" s="1"/>
  <c r="M948" i="10"/>
  <c r="C940" i="10"/>
  <c r="G940" i="4" s="1"/>
  <c r="M940" i="10"/>
  <c r="E932" i="10"/>
  <c r="M932" i="10"/>
  <c r="H924" i="10"/>
  <c r="M924" i="10"/>
  <c r="H916" i="10"/>
  <c r="M916" i="10"/>
  <c r="K908" i="10"/>
  <c r="M908" i="10"/>
  <c r="H900" i="10"/>
  <c r="M900" i="10"/>
  <c r="J884" i="10"/>
  <c r="M884" i="10"/>
  <c r="J876" i="10"/>
  <c r="M876" i="10"/>
  <c r="E868" i="10"/>
  <c r="M868" i="10"/>
  <c r="J852" i="10"/>
  <c r="M852" i="10"/>
  <c r="E844" i="10"/>
  <c r="M844" i="10"/>
  <c r="L820" i="10"/>
  <c r="M820" i="10"/>
  <c r="L812" i="10"/>
  <c r="M812" i="10"/>
  <c r="K804" i="10"/>
  <c r="M804" i="10"/>
  <c r="C796" i="10"/>
  <c r="G796" i="4" s="1"/>
  <c r="M796" i="10"/>
  <c r="D780" i="10"/>
  <c r="M780" i="10"/>
  <c r="E764" i="10"/>
  <c r="M764" i="10"/>
  <c r="D756" i="10"/>
  <c r="M756" i="10"/>
  <c r="E724" i="10"/>
  <c r="M724" i="10"/>
  <c r="E716" i="10"/>
  <c r="M716" i="10"/>
  <c r="C692" i="10"/>
  <c r="G692" i="4" s="1"/>
  <c r="M692" i="10"/>
  <c r="F684" i="10"/>
  <c r="I684" i="4" s="1"/>
  <c r="M684" i="10"/>
  <c r="E628" i="10"/>
  <c r="M628" i="10"/>
  <c r="G612" i="10"/>
  <c r="M612" i="10"/>
  <c r="G604" i="10"/>
  <c r="M604" i="10"/>
  <c r="L596" i="10"/>
  <c r="M596" i="10"/>
  <c r="C588" i="10"/>
  <c r="G588" i="4" s="1"/>
  <c r="M588" i="10"/>
  <c r="D580" i="10"/>
  <c r="M580" i="10"/>
  <c r="E572" i="10"/>
  <c r="M572" i="10"/>
  <c r="J564" i="10"/>
  <c r="M564" i="10"/>
  <c r="H548" i="10"/>
  <c r="M548" i="10"/>
  <c r="G532" i="10"/>
  <c r="M532" i="10"/>
  <c r="J1988" i="13"/>
  <c r="M1988" i="13"/>
  <c r="E1980" i="13"/>
  <c r="M1980" i="13"/>
  <c r="F1932" i="13"/>
  <c r="J1932" i="4" s="1"/>
  <c r="M1932" i="13"/>
  <c r="D1924" i="13"/>
  <c r="M1924" i="13"/>
  <c r="D1908" i="13"/>
  <c r="M1908" i="13"/>
  <c r="D1900" i="13"/>
  <c r="M1900" i="13"/>
  <c r="L1876" i="13"/>
  <c r="M1876" i="13"/>
  <c r="L1868" i="13"/>
  <c r="M1868" i="13"/>
  <c r="D1852" i="13"/>
  <c r="M1852" i="13"/>
  <c r="I1828" i="13"/>
  <c r="M1828" i="13"/>
  <c r="D1820" i="13"/>
  <c r="M1820" i="13"/>
  <c r="C1812" i="13"/>
  <c r="M1812" i="13"/>
  <c r="D1804" i="13"/>
  <c r="M1804" i="13"/>
  <c r="K1788" i="13"/>
  <c r="M1788" i="13"/>
  <c r="C1780" i="13"/>
  <c r="M1780" i="13"/>
  <c r="G1772" i="13"/>
  <c r="M1772" i="13"/>
  <c r="F1764" i="13"/>
  <c r="J1764" i="4" s="1"/>
  <c r="M1764" i="13"/>
  <c r="L1756" i="13"/>
  <c r="M1756" i="13"/>
  <c r="E1716" i="13"/>
  <c r="M1716" i="13"/>
  <c r="I1700" i="13"/>
  <c r="M1700" i="13"/>
  <c r="J1676" i="13"/>
  <c r="M1676" i="13"/>
  <c r="I1652" i="13"/>
  <c r="M1652" i="13"/>
  <c r="J1636" i="13"/>
  <c r="M1636" i="13"/>
  <c r="F1628" i="13"/>
  <c r="J1628" i="4" s="1"/>
  <c r="M1628" i="13"/>
  <c r="J1620" i="13"/>
  <c r="M1620" i="13"/>
  <c r="F1612" i="13"/>
  <c r="J1612" i="4" s="1"/>
  <c r="M1612" i="13"/>
  <c r="G1596" i="13"/>
  <c r="M1596" i="13"/>
  <c r="J1580" i="13"/>
  <c r="M1580" i="13"/>
  <c r="J1556" i="13"/>
  <c r="M1556" i="13"/>
  <c r="I1548" i="13"/>
  <c r="M1548" i="13"/>
  <c r="I1540" i="13"/>
  <c r="M1540" i="13"/>
  <c r="C1532" i="13"/>
  <c r="M1532" i="13"/>
  <c r="I1516" i="13"/>
  <c r="M1516" i="13"/>
  <c r="I1500" i="13"/>
  <c r="M1500" i="13"/>
  <c r="I1492" i="13"/>
  <c r="M1492" i="13"/>
  <c r="J1468" i="13"/>
  <c r="M1468" i="13"/>
  <c r="I1460" i="13"/>
  <c r="M1460" i="13"/>
  <c r="I1444" i="13"/>
  <c r="M1444" i="13"/>
  <c r="I1436" i="13"/>
  <c r="M1436" i="13"/>
  <c r="I1428" i="13"/>
  <c r="M1428" i="13"/>
  <c r="J1420" i="13"/>
  <c r="M1420" i="13"/>
  <c r="F1412" i="13"/>
  <c r="J1412" i="4" s="1"/>
  <c r="M1412" i="13"/>
  <c r="F1396" i="13"/>
  <c r="J1396" i="4" s="1"/>
  <c r="M1396" i="13"/>
  <c r="G1364" i="13"/>
  <c r="M1364" i="13"/>
  <c r="H1356" i="13"/>
  <c r="M1356" i="13"/>
  <c r="D1348" i="13"/>
  <c r="M1348" i="13"/>
  <c r="G1324" i="13"/>
  <c r="M1324" i="13"/>
  <c r="C1316" i="13"/>
  <c r="M1316" i="13"/>
  <c r="G1292" i="13"/>
  <c r="M1292" i="13"/>
  <c r="K1284" i="13"/>
  <c r="M1284" i="13"/>
  <c r="J1276" i="13"/>
  <c r="M1276" i="13"/>
  <c r="I1268" i="13"/>
  <c r="M1268" i="13"/>
  <c r="K1260" i="13"/>
  <c r="M1260" i="13"/>
  <c r="K1236" i="13"/>
  <c r="M1236" i="13"/>
  <c r="I1228" i="13"/>
  <c r="M1228" i="13"/>
  <c r="J1220" i="13"/>
  <c r="M1220" i="13"/>
  <c r="C1212" i="13"/>
  <c r="M1212" i="13"/>
  <c r="J1204" i="13"/>
  <c r="M1204" i="13"/>
  <c r="I1196" i="13"/>
  <c r="M1196" i="13"/>
  <c r="C1188" i="13"/>
  <c r="M1188" i="13"/>
  <c r="C1172" i="13"/>
  <c r="M1172" i="13"/>
  <c r="E1156" i="13"/>
  <c r="M1156" i="13"/>
  <c r="K1148" i="13"/>
  <c r="M1148" i="13"/>
  <c r="C1140" i="13"/>
  <c r="M1140" i="13"/>
  <c r="H1124" i="13"/>
  <c r="M1124" i="13"/>
  <c r="F1116" i="13"/>
  <c r="J1116" i="4" s="1"/>
  <c r="M1116" i="13"/>
  <c r="J1108" i="13"/>
  <c r="M1108" i="13"/>
  <c r="C1068" i="13"/>
  <c r="M1068" i="13"/>
  <c r="H1044" i="13"/>
  <c r="M1044" i="13"/>
  <c r="C1028" i="13"/>
  <c r="M1028" i="13"/>
  <c r="I1020" i="13"/>
  <c r="M1020" i="13"/>
  <c r="C1012" i="13"/>
  <c r="M1012" i="13"/>
  <c r="F988" i="13"/>
  <c r="J988" i="4" s="1"/>
  <c r="M988" i="13"/>
  <c r="G980" i="13"/>
  <c r="M980" i="13"/>
  <c r="D972" i="13"/>
  <c r="M972" i="13"/>
  <c r="J964" i="13"/>
  <c r="M964" i="13"/>
  <c r="F956" i="13"/>
  <c r="J956" i="4" s="1"/>
  <c r="M956" i="13"/>
  <c r="E940" i="13"/>
  <c r="M940" i="13"/>
  <c r="J876" i="13"/>
  <c r="M876" i="13"/>
  <c r="K868" i="13"/>
  <c r="M868" i="13"/>
  <c r="L852" i="13"/>
  <c r="M852" i="13"/>
  <c r="J844" i="13"/>
  <c r="M844" i="13"/>
  <c r="C828" i="13"/>
  <c r="M828" i="13"/>
  <c r="F805" i="13"/>
  <c r="J805" i="4" s="1"/>
  <c r="M805" i="13"/>
  <c r="K797" i="13"/>
  <c r="M797" i="13"/>
  <c r="E781" i="13"/>
  <c r="M781" i="13"/>
  <c r="E773" i="13"/>
  <c r="M773" i="13"/>
  <c r="F741" i="13"/>
  <c r="J741" i="4" s="1"/>
  <c r="M741" i="13"/>
  <c r="F725" i="13"/>
  <c r="J725" i="4" s="1"/>
  <c r="M725" i="13"/>
  <c r="K717" i="13"/>
  <c r="M717" i="13"/>
  <c r="F709" i="13"/>
  <c r="J709" i="4" s="1"/>
  <c r="M709" i="13"/>
  <c r="L685" i="13"/>
  <c r="M685" i="13"/>
  <c r="H677" i="13"/>
  <c r="M677" i="13"/>
  <c r="C669" i="13"/>
  <c r="M669" i="13"/>
  <c r="H661" i="13"/>
  <c r="M661" i="13"/>
  <c r="G653" i="13"/>
  <c r="M653" i="13"/>
  <c r="J637" i="13"/>
  <c r="M637" i="13"/>
  <c r="E629" i="13"/>
  <c r="M629" i="13"/>
  <c r="G605" i="13"/>
  <c r="M605" i="13"/>
  <c r="G597" i="13"/>
  <c r="M597" i="13"/>
  <c r="H589" i="13"/>
  <c r="M589" i="13"/>
  <c r="C581" i="13"/>
  <c r="M581" i="13"/>
  <c r="F573" i="13"/>
  <c r="J573" i="4" s="1"/>
  <c r="M573" i="13"/>
  <c r="C565" i="13"/>
  <c r="M565" i="13"/>
  <c r="D557" i="13"/>
  <c r="M557" i="13"/>
  <c r="G541" i="13"/>
  <c r="M541" i="13"/>
  <c r="C525" i="13"/>
  <c r="M525" i="13"/>
  <c r="D1851" i="10"/>
  <c r="M1851" i="10"/>
  <c r="D1843" i="10"/>
  <c r="M1843" i="10"/>
  <c r="D1835" i="10"/>
  <c r="M1835" i="10"/>
  <c r="I1827" i="10"/>
  <c r="M1827" i="10"/>
  <c r="D1819" i="10"/>
  <c r="M1819" i="10"/>
  <c r="E1811" i="10"/>
  <c r="M1811" i="10"/>
  <c r="E1803" i="10"/>
  <c r="M1803" i="10"/>
  <c r="D1795" i="10"/>
  <c r="M1795" i="10"/>
  <c r="D1787" i="10"/>
  <c r="M1787" i="10"/>
  <c r="C1771" i="10"/>
  <c r="G1771" i="4" s="1"/>
  <c r="M1771" i="10"/>
  <c r="F1763" i="10"/>
  <c r="I1763" i="4" s="1"/>
  <c r="M1763" i="10"/>
  <c r="C1755" i="10"/>
  <c r="G1755" i="4" s="1"/>
  <c r="M1755" i="10"/>
  <c r="F1747" i="10"/>
  <c r="I1747" i="4" s="1"/>
  <c r="M1747" i="10"/>
  <c r="D1739" i="10"/>
  <c r="M1739" i="10"/>
  <c r="C1731" i="10"/>
  <c r="G1731" i="4" s="1"/>
  <c r="M1731" i="10"/>
  <c r="C1707" i="10"/>
  <c r="G1707" i="4" s="1"/>
  <c r="M1707" i="10"/>
  <c r="G1699" i="10"/>
  <c r="M1699" i="10"/>
  <c r="D1691" i="10"/>
  <c r="M1691" i="10"/>
  <c r="D1683" i="10"/>
  <c r="M1683" i="10"/>
  <c r="C1675" i="10"/>
  <c r="G1675" i="4" s="1"/>
  <c r="M1675" i="10"/>
  <c r="H1667" i="10"/>
  <c r="M1667" i="10"/>
  <c r="D1659" i="10"/>
  <c r="M1659" i="10"/>
  <c r="D1651" i="10"/>
  <c r="M1651" i="10"/>
  <c r="D1643" i="10"/>
  <c r="M1643" i="10"/>
  <c r="E1635" i="10"/>
  <c r="M1635" i="10"/>
  <c r="C1627" i="10"/>
  <c r="G1627" i="4" s="1"/>
  <c r="M1627" i="10"/>
  <c r="H1619" i="10"/>
  <c r="M1619" i="10"/>
  <c r="E1611" i="10"/>
  <c r="M1611" i="10"/>
  <c r="D1603" i="10"/>
  <c r="M1603" i="10"/>
  <c r="E1595" i="10"/>
  <c r="M1595" i="10"/>
  <c r="C1587" i="10"/>
  <c r="G1587" i="4" s="1"/>
  <c r="M1587" i="10"/>
  <c r="E1579" i="10"/>
  <c r="M1579" i="10"/>
  <c r="L1571" i="10"/>
  <c r="M1571" i="10"/>
  <c r="G1563" i="10"/>
  <c r="M1563" i="10"/>
  <c r="K1555" i="10"/>
  <c r="M1555" i="10"/>
  <c r="D1547" i="10"/>
  <c r="M1547" i="10"/>
  <c r="F1539" i="10"/>
  <c r="I1539" i="4" s="1"/>
  <c r="M1539" i="10"/>
  <c r="I1531" i="10"/>
  <c r="M1531" i="10"/>
  <c r="H1523" i="10"/>
  <c r="M1523" i="10"/>
  <c r="H1507" i="10"/>
  <c r="M1507" i="10"/>
  <c r="F1499" i="10"/>
  <c r="I1499" i="4" s="1"/>
  <c r="M1499" i="10"/>
  <c r="F1491" i="10"/>
  <c r="I1491" i="4" s="1"/>
  <c r="M1491" i="10"/>
  <c r="F1483" i="10"/>
  <c r="I1483" i="4" s="1"/>
  <c r="M1483" i="10"/>
  <c r="F1459" i="10"/>
  <c r="I1459" i="4" s="1"/>
  <c r="M1459" i="10"/>
  <c r="C1451" i="10"/>
  <c r="G1451" i="4" s="1"/>
  <c r="M1451" i="10"/>
  <c r="C1443" i="10"/>
  <c r="G1443" i="4" s="1"/>
  <c r="M1443" i="10"/>
  <c r="C1435" i="10"/>
  <c r="G1435" i="4" s="1"/>
  <c r="M1435" i="10"/>
  <c r="H1427" i="10"/>
  <c r="M1427" i="10"/>
  <c r="C1419" i="10"/>
  <c r="G1419" i="4" s="1"/>
  <c r="M1419" i="10"/>
  <c r="G1411" i="10"/>
  <c r="M1411" i="10"/>
  <c r="I1395" i="10"/>
  <c r="M1395" i="10"/>
  <c r="I1379" i="10"/>
  <c r="M1379" i="10"/>
  <c r="G1371" i="10"/>
  <c r="M1371" i="10"/>
  <c r="D1363" i="10"/>
  <c r="M1363" i="10"/>
  <c r="D1355" i="10"/>
  <c r="M1355" i="10"/>
  <c r="D1347" i="10"/>
  <c r="M1347" i="10"/>
  <c r="E1339" i="10"/>
  <c r="M1339" i="10"/>
  <c r="E1323" i="10"/>
  <c r="M1323" i="10"/>
  <c r="K1315" i="10"/>
  <c r="M1315" i="10"/>
  <c r="J1307" i="10"/>
  <c r="M1307" i="10"/>
  <c r="L1299" i="10"/>
  <c r="M1299" i="10"/>
  <c r="I1291" i="10"/>
  <c r="M1291" i="10"/>
  <c r="F1283" i="10"/>
  <c r="I1283" i="4" s="1"/>
  <c r="M1283" i="10"/>
  <c r="C1275" i="10"/>
  <c r="G1275" i="4" s="1"/>
  <c r="M1275" i="10"/>
  <c r="G1267" i="10"/>
  <c r="M1267" i="10"/>
  <c r="F1259" i="10"/>
  <c r="I1259" i="4" s="1"/>
  <c r="M1259" i="10"/>
  <c r="D1251" i="10"/>
  <c r="M1251" i="10"/>
  <c r="J1243" i="10"/>
  <c r="M1243" i="10"/>
  <c r="C1235" i="10"/>
  <c r="G1235" i="4" s="1"/>
  <c r="M1235" i="10"/>
  <c r="C1227" i="10"/>
  <c r="G1227" i="4" s="1"/>
  <c r="M1227" i="10"/>
  <c r="K1219" i="10"/>
  <c r="M1219" i="10"/>
  <c r="J1211" i="10"/>
  <c r="M1211" i="10"/>
  <c r="J1203" i="10"/>
  <c r="M1203" i="10"/>
  <c r="F1187" i="10"/>
  <c r="I1187" i="4" s="1"/>
  <c r="M1187" i="10"/>
  <c r="C1179" i="10"/>
  <c r="G1179" i="4" s="1"/>
  <c r="M1179" i="10"/>
  <c r="D1171" i="10"/>
  <c r="M1171" i="10"/>
  <c r="D1163" i="10"/>
  <c r="M1163" i="10"/>
  <c r="I1155" i="10"/>
  <c r="M1155" i="10"/>
  <c r="F1147" i="10"/>
  <c r="I1147" i="4" s="1"/>
  <c r="M1147" i="10"/>
  <c r="E1139" i="10"/>
  <c r="M1139" i="10"/>
  <c r="E1123" i="10"/>
  <c r="M1123" i="10"/>
  <c r="H1115" i="10"/>
  <c r="M1115" i="10"/>
  <c r="C1091" i="10"/>
  <c r="G1091" i="4" s="1"/>
  <c r="M1091" i="10"/>
  <c r="E1083" i="10"/>
  <c r="M1083" i="10"/>
  <c r="E1075" i="10"/>
  <c r="M1075" i="10"/>
  <c r="F1067" i="10"/>
  <c r="I1067" i="4" s="1"/>
  <c r="M1067" i="10"/>
  <c r="F1059" i="10"/>
  <c r="I1059" i="4" s="1"/>
  <c r="M1059" i="10"/>
  <c r="E1051" i="10"/>
  <c r="M1051" i="10"/>
  <c r="F1043" i="10"/>
  <c r="I1043" i="4" s="1"/>
  <c r="M1043" i="10"/>
  <c r="C1019" i="10"/>
  <c r="G1019" i="4" s="1"/>
  <c r="M1019" i="10"/>
  <c r="D1003" i="10"/>
  <c r="M1003" i="10"/>
  <c r="G987" i="10"/>
  <c r="M987" i="10"/>
  <c r="J979" i="10"/>
  <c r="M979" i="10"/>
  <c r="K963" i="10"/>
  <c r="M963" i="10"/>
  <c r="G955" i="10"/>
  <c r="M955" i="10"/>
  <c r="C947" i="10"/>
  <c r="G947" i="4" s="1"/>
  <c r="M947" i="10"/>
  <c r="C939" i="10"/>
  <c r="G939" i="4" s="1"/>
  <c r="M939" i="10"/>
  <c r="G931" i="10"/>
  <c r="M931" i="10"/>
  <c r="C923" i="10"/>
  <c r="G923" i="4" s="1"/>
  <c r="M923" i="10"/>
  <c r="C899" i="10"/>
  <c r="G899" i="4" s="1"/>
  <c r="M899" i="10"/>
  <c r="G867" i="10"/>
  <c r="M867" i="10"/>
  <c r="H859" i="10"/>
  <c r="M859" i="10"/>
  <c r="J843" i="10"/>
  <c r="M843" i="10"/>
  <c r="D811" i="10"/>
  <c r="M811" i="10"/>
  <c r="E803" i="10"/>
  <c r="M803" i="10"/>
  <c r="G795" i="10"/>
  <c r="M795" i="10"/>
  <c r="H787" i="10"/>
  <c r="M787" i="10"/>
  <c r="J779" i="10"/>
  <c r="M779" i="10"/>
  <c r="F771" i="10"/>
  <c r="I771" i="4" s="1"/>
  <c r="M771" i="10"/>
  <c r="F763" i="10"/>
  <c r="I763" i="4" s="1"/>
  <c r="M763" i="10"/>
  <c r="J755" i="10"/>
  <c r="M755" i="10"/>
  <c r="H747" i="10"/>
  <c r="M747" i="10"/>
  <c r="E731" i="10"/>
  <c r="M731" i="10"/>
  <c r="C723" i="10"/>
  <c r="G723" i="4" s="1"/>
  <c r="M723" i="10"/>
  <c r="C715" i="10"/>
  <c r="G715" i="4" s="1"/>
  <c r="M715" i="10"/>
  <c r="C691" i="10"/>
  <c r="G691" i="4" s="1"/>
  <c r="M691" i="10"/>
  <c r="J683" i="10"/>
  <c r="M683" i="10"/>
  <c r="F675" i="10"/>
  <c r="I675" i="4" s="1"/>
  <c r="M675" i="10"/>
  <c r="J667" i="10"/>
  <c r="M667" i="10"/>
  <c r="F651" i="10"/>
  <c r="I651" i="4" s="1"/>
  <c r="M651" i="10"/>
  <c r="J643" i="10"/>
  <c r="M643" i="10"/>
  <c r="F635" i="10"/>
  <c r="I635" i="4" s="1"/>
  <c r="M635" i="10"/>
  <c r="E627" i="10"/>
  <c r="M627" i="10"/>
  <c r="F619" i="10"/>
  <c r="I619" i="4" s="1"/>
  <c r="M619" i="10"/>
  <c r="G611" i="10"/>
  <c r="M611" i="10"/>
  <c r="J603" i="10"/>
  <c r="M603" i="10"/>
  <c r="F595" i="10"/>
  <c r="I595" i="4" s="1"/>
  <c r="M595" i="10"/>
  <c r="L587" i="10"/>
  <c r="M587" i="10"/>
  <c r="L579" i="10"/>
  <c r="M579" i="10"/>
  <c r="E571" i="10"/>
  <c r="M571" i="10"/>
  <c r="D555" i="10"/>
  <c r="M555" i="10"/>
  <c r="E531" i="10"/>
  <c r="M531" i="10"/>
  <c r="K1995" i="13"/>
  <c r="M1995" i="13"/>
  <c r="F1987" i="13"/>
  <c r="J1987" i="4" s="1"/>
  <c r="M1987" i="13"/>
  <c r="I1979" i="13"/>
  <c r="M1979" i="13"/>
  <c r="H1971" i="13"/>
  <c r="M1971" i="13"/>
  <c r="F1963" i="13"/>
  <c r="J1963" i="4" s="1"/>
  <c r="M1963" i="13"/>
  <c r="F1947" i="13"/>
  <c r="J1947" i="4" s="1"/>
  <c r="M1947" i="13"/>
  <c r="H1923" i="13"/>
  <c r="M1923" i="13"/>
  <c r="H1915" i="13"/>
  <c r="M1915" i="13"/>
  <c r="E1907" i="13"/>
  <c r="M1907" i="13"/>
  <c r="D1899" i="13"/>
  <c r="M1899" i="13"/>
  <c r="E1891" i="13"/>
  <c r="M1891" i="13"/>
  <c r="J1867" i="13"/>
  <c r="M1867" i="13"/>
  <c r="H1859" i="13"/>
  <c r="M1859" i="13"/>
  <c r="E1851" i="13"/>
  <c r="M1851" i="13"/>
  <c r="E1843" i="13"/>
  <c r="M1843" i="13"/>
  <c r="L1827" i="13"/>
  <c r="M1827" i="13"/>
  <c r="H1803" i="13"/>
  <c r="M1803" i="13"/>
  <c r="L1795" i="13"/>
  <c r="M1795" i="13"/>
  <c r="L1787" i="13"/>
  <c r="M1787" i="13"/>
  <c r="F1779" i="13"/>
  <c r="J1779" i="4" s="1"/>
  <c r="M1779" i="13"/>
  <c r="F1771" i="13"/>
  <c r="J1771" i="4" s="1"/>
  <c r="M1771" i="13"/>
  <c r="H1763" i="13"/>
  <c r="M1763" i="13"/>
  <c r="F1755" i="13"/>
  <c r="J1755" i="4" s="1"/>
  <c r="M1755" i="13"/>
  <c r="J1739" i="13"/>
  <c r="M1739" i="13"/>
  <c r="J1731" i="13"/>
  <c r="M1731" i="13"/>
  <c r="J1723" i="13"/>
  <c r="M1723" i="13"/>
  <c r="J1707" i="13"/>
  <c r="M1707" i="13"/>
  <c r="F1691" i="13"/>
  <c r="J1691" i="4" s="1"/>
  <c r="M1691" i="13"/>
  <c r="L1675" i="13"/>
  <c r="M1675" i="13"/>
  <c r="D1667" i="13"/>
  <c r="M1667" i="13"/>
  <c r="I1659" i="13"/>
  <c r="M1659" i="13"/>
  <c r="J1627" i="13"/>
  <c r="M1627" i="13"/>
  <c r="F1611" i="13"/>
  <c r="J1611" i="4" s="1"/>
  <c r="M1611" i="13"/>
  <c r="D1587" i="13"/>
  <c r="M1587" i="13"/>
  <c r="J1547" i="13"/>
  <c r="M1547" i="13"/>
  <c r="J1539" i="13"/>
  <c r="M1539" i="13"/>
  <c r="J1531" i="13"/>
  <c r="M1531" i="13"/>
  <c r="E1507" i="13"/>
  <c r="M1507" i="13"/>
  <c r="F1483" i="13"/>
  <c r="J1483" i="4" s="1"/>
  <c r="M1483" i="13"/>
  <c r="F1475" i="13"/>
  <c r="J1475" i="4" s="1"/>
  <c r="M1475" i="13"/>
  <c r="D1459" i="13"/>
  <c r="M1459" i="13"/>
  <c r="F1451" i="13"/>
  <c r="J1451" i="4" s="1"/>
  <c r="M1451" i="13"/>
  <c r="F1427" i="13"/>
  <c r="J1427" i="4" s="1"/>
  <c r="M1427" i="13"/>
  <c r="F1403" i="13"/>
  <c r="J1403" i="4" s="1"/>
  <c r="M1403" i="13"/>
  <c r="K1395" i="13"/>
  <c r="M1395" i="13"/>
  <c r="F1379" i="13"/>
  <c r="J1379" i="4" s="1"/>
  <c r="M1379" i="13"/>
  <c r="F1355" i="13"/>
  <c r="J1355" i="4" s="1"/>
  <c r="M1355" i="13"/>
  <c r="J1347" i="13"/>
  <c r="M1347" i="13"/>
  <c r="J1339" i="13"/>
  <c r="M1339" i="13"/>
  <c r="K1331" i="13"/>
  <c r="M1331" i="13"/>
  <c r="C1323" i="13"/>
  <c r="M1323" i="13"/>
  <c r="J1315" i="13"/>
  <c r="M1315" i="13"/>
  <c r="C1307" i="13"/>
  <c r="M1307" i="13"/>
  <c r="E1291" i="13"/>
  <c r="M1291" i="13"/>
  <c r="F1275" i="13"/>
  <c r="J1275" i="4" s="1"/>
  <c r="M1275" i="13"/>
  <c r="J1259" i="13"/>
  <c r="M1259" i="13"/>
  <c r="F1243" i="13"/>
  <c r="J1243" i="4" s="1"/>
  <c r="M1243" i="13"/>
  <c r="E1235" i="13"/>
  <c r="M1235" i="13"/>
  <c r="F1227" i="13"/>
  <c r="J1227" i="4" s="1"/>
  <c r="M1227" i="13"/>
  <c r="E1219" i="13"/>
  <c r="M1219" i="13"/>
  <c r="K1211" i="13"/>
  <c r="M1211" i="13"/>
  <c r="E1203" i="13"/>
  <c r="M1203" i="13"/>
  <c r="J1195" i="13"/>
  <c r="M1195" i="13"/>
  <c r="E1187" i="13"/>
  <c r="M1187" i="13"/>
  <c r="J1171" i="13"/>
  <c r="M1171" i="13"/>
  <c r="F1163" i="13"/>
  <c r="J1163" i="4" s="1"/>
  <c r="M1163" i="13"/>
  <c r="D1155" i="13"/>
  <c r="M1155" i="13"/>
  <c r="F1147" i="13"/>
  <c r="J1147" i="4" s="1"/>
  <c r="M1147" i="13"/>
  <c r="J1139" i="13"/>
  <c r="M1139" i="13"/>
  <c r="D1131" i="13"/>
  <c r="M1131" i="13"/>
  <c r="C1115" i="13"/>
  <c r="M1115" i="13"/>
  <c r="C1107" i="13"/>
  <c r="M1107" i="13"/>
  <c r="C1099" i="13"/>
  <c r="M1099" i="13"/>
  <c r="C1075" i="13"/>
  <c r="M1075" i="13"/>
  <c r="C1067" i="13"/>
  <c r="M1067" i="13"/>
  <c r="E1059" i="13"/>
  <c r="M1059" i="13"/>
  <c r="J1043" i="13"/>
  <c r="M1043" i="13"/>
  <c r="C1035" i="13"/>
  <c r="M1035" i="13"/>
  <c r="C1027" i="13"/>
  <c r="M1027" i="13"/>
  <c r="J1019" i="13"/>
  <c r="M1019" i="13"/>
  <c r="E1011" i="13"/>
  <c r="M1011" i="13"/>
  <c r="D987" i="13"/>
  <c r="M987" i="13"/>
  <c r="L971" i="13"/>
  <c r="M971" i="13"/>
  <c r="L963" i="13"/>
  <c r="M963" i="13"/>
  <c r="J955" i="13"/>
  <c r="M955" i="13"/>
  <c r="L947" i="13"/>
  <c r="M947" i="13"/>
  <c r="G931" i="13"/>
  <c r="M931" i="13"/>
  <c r="I923" i="13"/>
  <c r="M923" i="13"/>
  <c r="I915" i="13"/>
  <c r="M915" i="13"/>
  <c r="G907" i="13"/>
  <c r="M907" i="13"/>
  <c r="D899" i="13"/>
  <c r="M899" i="13"/>
  <c r="G891" i="13"/>
  <c r="M891" i="13"/>
  <c r="F883" i="13"/>
  <c r="J883" i="4" s="1"/>
  <c r="M883" i="13"/>
  <c r="F875" i="13"/>
  <c r="J875" i="4" s="1"/>
  <c r="M875" i="13"/>
  <c r="F867" i="13"/>
  <c r="J867" i="4" s="1"/>
  <c r="M867" i="13"/>
  <c r="D859" i="13"/>
  <c r="M859" i="13"/>
  <c r="L851" i="13"/>
  <c r="M851" i="13"/>
  <c r="L843" i="13"/>
  <c r="M843" i="13"/>
  <c r="D835" i="13"/>
  <c r="M835" i="13"/>
  <c r="L827" i="13"/>
  <c r="M827" i="13"/>
  <c r="J804" i="13"/>
  <c r="M804" i="13"/>
  <c r="E796" i="13"/>
  <c r="M796" i="13"/>
  <c r="J788" i="13"/>
  <c r="M788" i="13"/>
  <c r="E756" i="13"/>
  <c r="M756" i="13"/>
  <c r="I748" i="13"/>
  <c r="M748" i="13"/>
  <c r="H732" i="13"/>
  <c r="M732" i="13"/>
  <c r="D708" i="13"/>
  <c r="M708" i="13"/>
  <c r="D692" i="13"/>
  <c r="M692" i="13"/>
  <c r="D684" i="13"/>
  <c r="M684" i="13"/>
  <c r="E676" i="13"/>
  <c r="M676" i="13"/>
  <c r="H668" i="13"/>
  <c r="M668" i="13"/>
  <c r="F660" i="13"/>
  <c r="J660" i="4" s="1"/>
  <c r="M660" i="13"/>
  <c r="J652" i="13"/>
  <c r="M652" i="13"/>
  <c r="D644" i="13"/>
  <c r="M644" i="13"/>
  <c r="K620" i="13"/>
  <c r="M620" i="13"/>
  <c r="I612" i="13"/>
  <c r="M612" i="13"/>
  <c r="D596" i="13"/>
  <c r="M596" i="13"/>
  <c r="E588" i="13"/>
  <c r="M588" i="13"/>
  <c r="G580" i="13"/>
  <c r="M580" i="13"/>
  <c r="L564" i="13"/>
  <c r="M564" i="13"/>
  <c r="F548" i="13"/>
  <c r="J548" i="4" s="1"/>
  <c r="M548" i="13"/>
  <c r="L540" i="13"/>
  <c r="M540" i="13"/>
  <c r="F532" i="13"/>
  <c r="J532" i="4" s="1"/>
  <c r="M532" i="13"/>
  <c r="C778" i="10"/>
  <c r="G778" i="4" s="1"/>
  <c r="M778" i="10"/>
  <c r="C762" i="10"/>
  <c r="G762" i="4" s="1"/>
  <c r="M762" i="10"/>
  <c r="L738" i="10"/>
  <c r="M738" i="10"/>
  <c r="D730" i="10"/>
  <c r="M730" i="10"/>
  <c r="C722" i="10"/>
  <c r="G722" i="4" s="1"/>
  <c r="M722" i="10"/>
  <c r="E706" i="10"/>
  <c r="M706" i="10"/>
  <c r="D666" i="10"/>
  <c r="M666" i="10"/>
  <c r="J658" i="10"/>
  <c r="M658" i="10"/>
  <c r="E650" i="10"/>
  <c r="M650" i="10"/>
  <c r="J642" i="10"/>
  <c r="M642" i="10"/>
  <c r="D634" i="10"/>
  <c r="M634" i="10"/>
  <c r="I626" i="10"/>
  <c r="M626" i="10"/>
  <c r="K618" i="10"/>
  <c r="M618" i="10"/>
  <c r="C562" i="10"/>
  <c r="G562" i="4" s="1"/>
  <c r="M562" i="10"/>
  <c r="H538" i="10"/>
  <c r="M538" i="10"/>
  <c r="K1986" i="13"/>
  <c r="M1986" i="13"/>
  <c r="D1978" i="13"/>
  <c r="M1978" i="13"/>
  <c r="C1970" i="13"/>
  <c r="M1970" i="13"/>
  <c r="K1946" i="13"/>
  <c r="M1946" i="13"/>
  <c r="I1922" i="13"/>
  <c r="M1922" i="13"/>
  <c r="D1906" i="13"/>
  <c r="M1906" i="13"/>
  <c r="D1898" i="13"/>
  <c r="M1898" i="13"/>
  <c r="D1890" i="13"/>
  <c r="M1890" i="13"/>
  <c r="D1882" i="13"/>
  <c r="M1882" i="13"/>
  <c r="C1874" i="13"/>
  <c r="M1874" i="13"/>
  <c r="C1866" i="13"/>
  <c r="M1866" i="13"/>
  <c r="D1858" i="13"/>
  <c r="M1858" i="13"/>
  <c r="J1850" i="13"/>
  <c r="M1850" i="13"/>
  <c r="I1842" i="13"/>
  <c r="M1842" i="13"/>
  <c r="F1834" i="13"/>
  <c r="J1834" i="4" s="1"/>
  <c r="M1834" i="13"/>
  <c r="G1826" i="13"/>
  <c r="M1826" i="13"/>
  <c r="I1810" i="13"/>
  <c r="M1810" i="13"/>
  <c r="I1802" i="13"/>
  <c r="M1802" i="13"/>
  <c r="E1786" i="13"/>
  <c r="M1786" i="13"/>
  <c r="K1778" i="13"/>
  <c r="M1778" i="13"/>
  <c r="E1770" i="13"/>
  <c r="M1770" i="13"/>
  <c r="I1762" i="13"/>
  <c r="M1762" i="13"/>
  <c r="E1746" i="13"/>
  <c r="M1746" i="13"/>
  <c r="C1738" i="13"/>
  <c r="M1738" i="13"/>
  <c r="C1714" i="13"/>
  <c r="M1714" i="13"/>
  <c r="J1706" i="13"/>
  <c r="M1706" i="13"/>
  <c r="E1698" i="13"/>
  <c r="M1698" i="13"/>
  <c r="D1690" i="13"/>
  <c r="M1690" i="13"/>
  <c r="C1666" i="13"/>
  <c r="M1666" i="13"/>
  <c r="K1658" i="13"/>
  <c r="M1658" i="13"/>
  <c r="C1642" i="13"/>
  <c r="M1642" i="13"/>
  <c r="D1634" i="13"/>
  <c r="M1634" i="13"/>
  <c r="G1626" i="13"/>
  <c r="M1626" i="13"/>
  <c r="E1618" i="13"/>
  <c r="M1618" i="13"/>
  <c r="L1610" i="13"/>
  <c r="M1610" i="13"/>
  <c r="E1602" i="13"/>
  <c r="M1602" i="13"/>
  <c r="E1594" i="13"/>
  <c r="M1594" i="13"/>
  <c r="D1586" i="13"/>
  <c r="M1586" i="13"/>
  <c r="L1570" i="13"/>
  <c r="M1570" i="13"/>
  <c r="E1562" i="13"/>
  <c r="M1562" i="13"/>
  <c r="H1546" i="13"/>
  <c r="M1546" i="13"/>
  <c r="D1538" i="13"/>
  <c r="M1538" i="13"/>
  <c r="D1530" i="13"/>
  <c r="M1530" i="13"/>
  <c r="E1514" i="13"/>
  <c r="M1514" i="13"/>
  <c r="D1506" i="13"/>
  <c r="M1506" i="13"/>
  <c r="D1490" i="13"/>
  <c r="M1490" i="13"/>
  <c r="G1482" i="13"/>
  <c r="M1482" i="13"/>
  <c r="J1474" i="13"/>
  <c r="M1474" i="13"/>
  <c r="D1458" i="13"/>
  <c r="M1458" i="13"/>
  <c r="I1442" i="13"/>
  <c r="M1442" i="13"/>
  <c r="D1434" i="13"/>
  <c r="M1434" i="13"/>
  <c r="H1426" i="13"/>
  <c r="M1426" i="13"/>
  <c r="L1418" i="13"/>
  <c r="M1418" i="13"/>
  <c r="K1386" i="13"/>
  <c r="M1386" i="13"/>
  <c r="G1378" i="13"/>
  <c r="M1378" i="13"/>
  <c r="L1370" i="13"/>
  <c r="M1370" i="13"/>
  <c r="I1362" i="13"/>
  <c r="M1362" i="13"/>
  <c r="G1338" i="13"/>
  <c r="M1338" i="13"/>
  <c r="L1322" i="13"/>
  <c r="M1322" i="13"/>
  <c r="H1314" i="13"/>
  <c r="M1314" i="13"/>
  <c r="F1306" i="13"/>
  <c r="J1306" i="4" s="1"/>
  <c r="M1306" i="13"/>
  <c r="F1298" i="13"/>
  <c r="J1298" i="4" s="1"/>
  <c r="M1298" i="13"/>
  <c r="F1282" i="13"/>
  <c r="J1282" i="4" s="1"/>
  <c r="M1282" i="13"/>
  <c r="D1274" i="13"/>
  <c r="M1274" i="13"/>
  <c r="I1266" i="13"/>
  <c r="M1266" i="13"/>
  <c r="G1258" i="13"/>
  <c r="M1258" i="13"/>
  <c r="E1250" i="13"/>
  <c r="M1250" i="13"/>
  <c r="H1242" i="13"/>
  <c r="M1242" i="13"/>
  <c r="G1234" i="13"/>
  <c r="M1234" i="13"/>
  <c r="C1226" i="13"/>
  <c r="M1226" i="13"/>
  <c r="L1218" i="13"/>
  <c r="M1218" i="13"/>
  <c r="C1210" i="13"/>
  <c r="M1210" i="13"/>
  <c r="C1202" i="13"/>
  <c r="M1202" i="13"/>
  <c r="D1194" i="13"/>
  <c r="M1194" i="13"/>
  <c r="D1186" i="13"/>
  <c r="M1186" i="13"/>
  <c r="C1162" i="13"/>
  <c r="M1162" i="13"/>
  <c r="H1154" i="13"/>
  <c r="M1154" i="13"/>
  <c r="D1146" i="13"/>
  <c r="M1146" i="13"/>
  <c r="D1138" i="13"/>
  <c r="M1138" i="13"/>
  <c r="L1130" i="13"/>
  <c r="M1130" i="13"/>
  <c r="C1122" i="13"/>
  <c r="M1122" i="13"/>
  <c r="C1114" i="13"/>
  <c r="M1114" i="13"/>
  <c r="C1106" i="13"/>
  <c r="M1106" i="13"/>
  <c r="C1098" i="13"/>
  <c r="M1098" i="13"/>
  <c r="C1082" i="13"/>
  <c r="M1082" i="13"/>
  <c r="G1074" i="13"/>
  <c r="M1074" i="13"/>
  <c r="C1066" i="13"/>
  <c r="M1066" i="13"/>
  <c r="G1058" i="13"/>
  <c r="M1058" i="13"/>
  <c r="E1050" i="13"/>
  <c r="M1050" i="13"/>
  <c r="H1034" i="13"/>
  <c r="M1034" i="13"/>
  <c r="C1026" i="13"/>
  <c r="M1026" i="13"/>
  <c r="C1018" i="13"/>
  <c r="M1018" i="13"/>
  <c r="H1010" i="13"/>
  <c r="M1010" i="13"/>
  <c r="D994" i="13"/>
  <c r="M994" i="13"/>
  <c r="D986" i="13"/>
  <c r="M986" i="13"/>
  <c r="G978" i="13"/>
  <c r="M978" i="13"/>
  <c r="D962" i="13"/>
  <c r="M962" i="13"/>
  <c r="D954" i="13"/>
  <c r="M954" i="13"/>
  <c r="F938" i="13"/>
  <c r="J938" i="4" s="1"/>
  <c r="M938" i="13"/>
  <c r="F930" i="13"/>
  <c r="J930" i="4" s="1"/>
  <c r="M930" i="13"/>
  <c r="J922" i="13"/>
  <c r="M922" i="13"/>
  <c r="H906" i="13"/>
  <c r="M906" i="13"/>
  <c r="J898" i="13"/>
  <c r="M898" i="13"/>
  <c r="H890" i="13"/>
  <c r="M890" i="13"/>
  <c r="I882" i="13"/>
  <c r="M882" i="13"/>
  <c r="F858" i="13"/>
  <c r="J858" i="4" s="1"/>
  <c r="M858" i="13"/>
  <c r="D842" i="13"/>
  <c r="M842" i="13"/>
  <c r="F826" i="13"/>
  <c r="J826" i="4" s="1"/>
  <c r="M826" i="13"/>
  <c r="D818" i="13"/>
  <c r="M818" i="13"/>
  <c r="D811" i="13"/>
  <c r="M811" i="13"/>
  <c r="I795" i="13"/>
  <c r="M795" i="13"/>
  <c r="K771" i="13"/>
  <c r="M771" i="13"/>
  <c r="I755" i="13"/>
  <c r="M755" i="13"/>
  <c r="H747" i="13"/>
  <c r="M747" i="13"/>
  <c r="I731" i="13"/>
  <c r="M731" i="13"/>
  <c r="H715" i="13"/>
  <c r="M715" i="13"/>
  <c r="I699" i="13"/>
  <c r="M699" i="13"/>
  <c r="I691" i="13"/>
  <c r="M691" i="13"/>
  <c r="H683" i="13"/>
  <c r="M683" i="13"/>
  <c r="H675" i="13"/>
  <c r="M675" i="13"/>
  <c r="I659" i="13"/>
  <c r="M659" i="13"/>
  <c r="H651" i="13"/>
  <c r="M651" i="13"/>
  <c r="D643" i="13"/>
  <c r="M643" i="13"/>
  <c r="D635" i="13"/>
  <c r="M635" i="13"/>
  <c r="K627" i="13"/>
  <c r="M627" i="13"/>
  <c r="I619" i="13"/>
  <c r="M619" i="13"/>
  <c r="F595" i="13"/>
  <c r="J595" i="4" s="1"/>
  <c r="M595" i="13"/>
  <c r="J555" i="13"/>
  <c r="M555" i="13"/>
  <c r="D539" i="13"/>
  <c r="M539" i="13"/>
  <c r="C1178" i="10"/>
  <c r="G1178" i="4" s="1"/>
  <c r="E58" i="13"/>
  <c r="E64" i="10"/>
  <c r="K37" i="10"/>
  <c r="K113" i="13"/>
  <c r="C102" i="13"/>
  <c r="D102" i="13" s="1"/>
  <c r="L102" i="13" s="1"/>
  <c r="E83" i="13"/>
  <c r="G77" i="13"/>
  <c r="J35" i="13"/>
  <c r="E29" i="13"/>
  <c r="J25" i="13"/>
  <c r="G35" i="13"/>
  <c r="E240" i="13"/>
  <c r="F240" i="13" s="1"/>
  <c r="J240" i="4" s="1"/>
  <c r="E93" i="13"/>
  <c r="J16" i="13"/>
  <c r="G1712" i="10"/>
  <c r="C604" i="13"/>
  <c r="C93" i="13"/>
  <c r="D93" i="13" s="1"/>
  <c r="C81" i="13"/>
  <c r="D81" i="13" s="1"/>
  <c r="E60" i="13"/>
  <c r="K27" i="13"/>
  <c r="E16" i="13"/>
  <c r="K618" i="13"/>
  <c r="R618" i="13" s="1"/>
  <c r="K115" i="13"/>
  <c r="J85" i="13"/>
  <c r="J27" i="13"/>
  <c r="C16" i="13"/>
  <c r="E270" i="13"/>
  <c r="F270" i="13" s="1"/>
  <c r="J270" i="4" s="1"/>
  <c r="L235" i="8"/>
  <c r="J199" i="8"/>
  <c r="J167" i="8"/>
  <c r="D1579" i="10"/>
  <c r="K1019" i="13"/>
  <c r="F388" i="10"/>
  <c r="I388" i="4" s="1"/>
  <c r="E1667" i="13"/>
  <c r="K1396" i="13"/>
  <c r="R1396" i="13" s="1"/>
  <c r="E144" i="10"/>
  <c r="J102" i="10"/>
  <c r="C92" i="10"/>
  <c r="J39" i="10"/>
  <c r="C15" i="10"/>
  <c r="J8" i="10"/>
  <c r="J1909" i="10"/>
  <c r="K1806" i="10"/>
  <c r="F1363" i="10"/>
  <c r="I1363" i="4" s="1"/>
  <c r="D824" i="10"/>
  <c r="G1841" i="13"/>
  <c r="E1232" i="13"/>
  <c r="D1225" i="13"/>
  <c r="K75" i="13"/>
  <c r="K17" i="13"/>
  <c r="G963" i="13"/>
  <c r="C773" i="13"/>
  <c r="G194" i="13"/>
  <c r="K108" i="13"/>
  <c r="G102" i="13"/>
  <c r="K92" i="13"/>
  <c r="E75" i="13"/>
  <c r="K62" i="13"/>
  <c r="K44" i="13"/>
  <c r="Q1961" i="8"/>
  <c r="Q1897" i="8"/>
  <c r="Q1833" i="8"/>
  <c r="C122" i="10"/>
  <c r="G122" i="4" s="1"/>
  <c r="G524" i="10"/>
  <c r="K1987" i="13"/>
  <c r="D1918" i="13"/>
  <c r="L1737" i="13"/>
  <c r="H150" i="8"/>
  <c r="K74" i="13"/>
  <c r="E49" i="13"/>
  <c r="C38" i="13"/>
  <c r="N241" i="8"/>
  <c r="N237" i="8"/>
  <c r="N225" i="8"/>
  <c r="N221" i="8"/>
  <c r="J93" i="10"/>
  <c r="E74" i="10"/>
  <c r="C57" i="10"/>
  <c r="G57" i="4" s="1"/>
  <c r="J695" i="10"/>
  <c r="K649" i="10"/>
  <c r="J503" i="13"/>
  <c r="J213" i="13"/>
  <c r="K94" i="13"/>
  <c r="H245" i="8"/>
  <c r="K193" i="10"/>
  <c r="C126" i="10"/>
  <c r="G126" i="4" s="1"/>
  <c r="C67" i="10"/>
  <c r="G67" i="4" s="1"/>
  <c r="E28" i="10"/>
  <c r="C23" i="10"/>
  <c r="G23" i="4" s="1"/>
  <c r="K17" i="10"/>
  <c r="C60" i="13"/>
  <c r="D60" i="13" s="1"/>
  <c r="L60" i="13" s="1"/>
  <c r="C54" i="13"/>
  <c r="M8" i="8"/>
  <c r="Q1993" i="8"/>
  <c r="Q1929" i="8"/>
  <c r="Q1865" i="8"/>
  <c r="K92" i="10"/>
  <c r="E87" i="10"/>
  <c r="H889" i="10"/>
  <c r="L388" i="10"/>
  <c r="D1583" i="13"/>
  <c r="J1329" i="13"/>
  <c r="K99" i="13"/>
  <c r="I1888" i="8"/>
  <c r="I1884" i="8"/>
  <c r="I1880" i="8"/>
  <c r="I1876" i="8"/>
  <c r="I1868" i="8"/>
  <c r="I1864" i="8"/>
  <c r="I1856" i="8"/>
  <c r="I1852" i="8"/>
  <c r="I1848" i="8"/>
  <c r="I1844" i="8"/>
  <c r="I1836" i="8"/>
  <c r="I1832" i="8"/>
  <c r="I1824" i="8"/>
  <c r="I1820" i="8"/>
  <c r="I1816" i="8"/>
  <c r="I1812" i="8"/>
  <c r="H1804" i="8"/>
  <c r="P1556" i="8"/>
  <c r="J92" i="10"/>
  <c r="G1876" i="10"/>
  <c r="J1309" i="10"/>
  <c r="K924" i="10"/>
  <c r="K847" i="10"/>
  <c r="K693" i="10"/>
  <c r="J422" i="10"/>
  <c r="C287" i="10"/>
  <c r="G287" i="4" s="1"/>
  <c r="C1978" i="13"/>
  <c r="H1213" i="10"/>
  <c r="O1213" i="10" s="1"/>
  <c r="D615" i="10"/>
  <c r="J1548" i="13"/>
  <c r="E1517" i="13"/>
  <c r="L1408" i="13"/>
  <c r="K1362" i="13"/>
  <c r="C1126" i="13"/>
  <c r="L993" i="13"/>
  <c r="D907" i="13"/>
  <c r="C876" i="13"/>
  <c r="L1591" i="10"/>
  <c r="H1505" i="10"/>
  <c r="C344" i="10"/>
  <c r="G344" i="4" s="1"/>
  <c r="K1013" i="10"/>
  <c r="C1669" i="13"/>
  <c r="K270" i="13"/>
  <c r="J1962" i="10"/>
  <c r="I1713" i="10"/>
  <c r="J1700" i="10"/>
  <c r="L1274" i="10"/>
  <c r="C1146" i="10"/>
  <c r="G1146" i="4" s="1"/>
  <c r="I1059" i="10"/>
  <c r="E1013" i="10"/>
  <c r="J654" i="10"/>
  <c r="D649" i="10"/>
  <c r="K612" i="10"/>
  <c r="G1942" i="13"/>
  <c r="L1800" i="13"/>
  <c r="C296" i="13"/>
  <c r="J281" i="13"/>
  <c r="E1962" i="10"/>
  <c r="G1713" i="10"/>
  <c r="C1013" i="10"/>
  <c r="G1013" i="4" s="1"/>
  <c r="I897" i="10"/>
  <c r="E332" i="10"/>
  <c r="F332" i="10" s="1"/>
  <c r="I332" i="4" s="1"/>
  <c r="D1927" i="13"/>
  <c r="J1800" i="13"/>
  <c r="Q1800" i="13" s="1"/>
  <c r="J1147" i="13"/>
  <c r="J1110" i="13"/>
  <c r="J775" i="13"/>
  <c r="L676" i="13"/>
  <c r="K676" i="13"/>
  <c r="G564" i="13"/>
  <c r="G332" i="13"/>
  <c r="L1897" i="10"/>
  <c r="I1658" i="10"/>
  <c r="I1209" i="10"/>
  <c r="H1886" i="13"/>
  <c r="D1841" i="13"/>
  <c r="E1826" i="13"/>
  <c r="H1028" i="13"/>
  <c r="L668" i="13"/>
  <c r="H1300" i="10"/>
  <c r="H1582" i="13"/>
  <c r="D1575" i="13"/>
  <c r="H1166" i="13"/>
  <c r="L915" i="13"/>
  <c r="G872" i="13"/>
  <c r="J786" i="13"/>
  <c r="Q786" i="13" s="1"/>
  <c r="C686" i="13"/>
  <c r="E674" i="13"/>
  <c r="K668" i="13"/>
  <c r="J444" i="13"/>
  <c r="H1245" i="10"/>
  <c r="F1178" i="10"/>
  <c r="I1178" i="4" s="1"/>
  <c r="D709" i="10"/>
  <c r="J613" i="10"/>
  <c r="Q613" i="10" s="1"/>
  <c r="F551" i="10"/>
  <c r="I551" i="4" s="1"/>
  <c r="J1861" i="13"/>
  <c r="C1204" i="13"/>
  <c r="J1112" i="13"/>
  <c r="H982" i="13"/>
  <c r="J921" i="13"/>
  <c r="G915" i="13"/>
  <c r="K748" i="13"/>
  <c r="J414" i="13"/>
  <c r="K247" i="13"/>
  <c r="M1987" i="8"/>
  <c r="N1987" i="8"/>
  <c r="M1959" i="8"/>
  <c r="N1959" i="8"/>
  <c r="M1931" i="8"/>
  <c r="N1931" i="8"/>
  <c r="M1907" i="8"/>
  <c r="N1907" i="8"/>
  <c r="M1879" i="8"/>
  <c r="N1879" i="8"/>
  <c r="M1847" i="8"/>
  <c r="N1847" i="8"/>
  <c r="M1819" i="8"/>
  <c r="N1819" i="8"/>
  <c r="L1791" i="8"/>
  <c r="M1791" i="8"/>
  <c r="N1791" i="8"/>
  <c r="L1767" i="8"/>
  <c r="M1767" i="8"/>
  <c r="N1767" i="8"/>
  <c r="L1743" i="8"/>
  <c r="M1743" i="8"/>
  <c r="N1743" i="8"/>
  <c r="L1715" i="8"/>
  <c r="M1715" i="8"/>
  <c r="N1715" i="8"/>
  <c r="L1687" i="8"/>
  <c r="M1687" i="8"/>
  <c r="N1687" i="8"/>
  <c r="L1663" i="8"/>
  <c r="M1663" i="8"/>
  <c r="N1663" i="8"/>
  <c r="L1635" i="8"/>
  <c r="M1635" i="8"/>
  <c r="N1635" i="8"/>
  <c r="L1611" i="8"/>
  <c r="M1611" i="8"/>
  <c r="N1611" i="8"/>
  <c r="L1583" i="8"/>
  <c r="M1583" i="8"/>
  <c r="N1583" i="8"/>
  <c r="L1555" i="8"/>
  <c r="M1555" i="8"/>
  <c r="N1555" i="8"/>
  <c r="L1515" i="8"/>
  <c r="M1515" i="8"/>
  <c r="N1515" i="8"/>
  <c r="L1491" i="8"/>
  <c r="M1491" i="8"/>
  <c r="N1491" i="8"/>
  <c r="L1463" i="8"/>
  <c r="M1463" i="8"/>
  <c r="N1463" i="8"/>
  <c r="L1439" i="8"/>
  <c r="M1439" i="8"/>
  <c r="N1439" i="8"/>
  <c r="L1411" i="8"/>
  <c r="M1411" i="8"/>
  <c r="N1411" i="8"/>
  <c r="L1391" i="8"/>
  <c r="M1391" i="8"/>
  <c r="N1391" i="8"/>
  <c r="L1363" i="8"/>
  <c r="M1363" i="8"/>
  <c r="N1363" i="8"/>
  <c r="L1335" i="8"/>
  <c r="M1335" i="8"/>
  <c r="N1335" i="8"/>
  <c r="L1307" i="8"/>
  <c r="M1307" i="8"/>
  <c r="N1307" i="8"/>
  <c r="L1279" i="8"/>
  <c r="M1279" i="8"/>
  <c r="N1279" i="8"/>
  <c r="L1251" i="8"/>
  <c r="M1251" i="8"/>
  <c r="N1251" i="8"/>
  <c r="L1227" i="8"/>
  <c r="M1227" i="8"/>
  <c r="N1227" i="8"/>
  <c r="L1199" i="8"/>
  <c r="M1199" i="8"/>
  <c r="N1199" i="8"/>
  <c r="N1179" i="8"/>
  <c r="L1179" i="8"/>
  <c r="M1179" i="8"/>
  <c r="M1147" i="8"/>
  <c r="N1147" i="8"/>
  <c r="L1147" i="8"/>
  <c r="M1123" i="8"/>
  <c r="N1123" i="8"/>
  <c r="L1123" i="8"/>
  <c r="M1099" i="8"/>
  <c r="N1099" i="8"/>
  <c r="L1099" i="8"/>
  <c r="M1067" i="8"/>
  <c r="N1067" i="8"/>
  <c r="L1067" i="8"/>
  <c r="L1043" i="8"/>
  <c r="M1043" i="8"/>
  <c r="N1043" i="8"/>
  <c r="L1023" i="8"/>
  <c r="M1023" i="8"/>
  <c r="N1023" i="8"/>
  <c r="M995" i="8"/>
  <c r="N995" i="8"/>
  <c r="L995" i="8"/>
  <c r="M975" i="8"/>
  <c r="N975" i="8"/>
  <c r="L975" i="8"/>
  <c r="L951" i="8"/>
  <c r="N951" i="8"/>
  <c r="M951" i="8"/>
  <c r="L935" i="8"/>
  <c r="N935" i="8"/>
  <c r="M935" i="8"/>
  <c r="L915" i="8"/>
  <c r="M915" i="8"/>
  <c r="N915" i="8"/>
  <c r="L1987" i="8"/>
  <c r="E229" i="10"/>
  <c r="J122" i="10"/>
  <c r="C74" i="10"/>
  <c r="D74" i="10" s="1"/>
  <c r="L74" i="10" s="1"/>
  <c r="C64" i="10"/>
  <c r="G64" i="4" s="1"/>
  <c r="D61" i="10"/>
  <c r="I61" i="10" s="1"/>
  <c r="E55" i="10"/>
  <c r="L1626" i="10"/>
  <c r="J1599" i="10"/>
  <c r="D1571" i="10"/>
  <c r="J1520" i="10"/>
  <c r="D992" i="10"/>
  <c r="K783" i="10"/>
  <c r="C615" i="10"/>
  <c r="G615" i="4" s="1"/>
  <c r="F514" i="10"/>
  <c r="F422" i="10"/>
  <c r="I422" i="4" s="1"/>
  <c r="K403" i="10"/>
  <c r="C332" i="10"/>
  <c r="G332" i="4" s="1"/>
  <c r="J8" i="13"/>
  <c r="K1701" i="13"/>
  <c r="C1667" i="13"/>
  <c r="D1289" i="13"/>
  <c r="E1020" i="13"/>
  <c r="J999" i="13"/>
  <c r="D902" i="13"/>
  <c r="K895" i="13"/>
  <c r="K844" i="13"/>
  <c r="E838" i="13"/>
  <c r="G676" i="13"/>
  <c r="J270" i="13"/>
  <c r="G185" i="13"/>
  <c r="E126" i="13"/>
  <c r="J120" i="13"/>
  <c r="J115" i="13"/>
  <c r="K102" i="13"/>
  <c r="J99" i="13"/>
  <c r="G85" i="13"/>
  <c r="K77" i="13"/>
  <c r="G71" i="13"/>
  <c r="K68" i="13"/>
  <c r="G42" i="13"/>
  <c r="C12" i="13"/>
  <c r="D12" i="13" s="1"/>
  <c r="P1995" i="8"/>
  <c r="G1995" i="8"/>
  <c r="Q1995" i="8"/>
  <c r="H1995" i="8"/>
  <c r="R1995" i="8"/>
  <c r="I1995" i="8"/>
  <c r="J1995" i="8"/>
  <c r="P1991" i="8"/>
  <c r="G1991" i="8"/>
  <c r="Q1991" i="8"/>
  <c r="H1991" i="8"/>
  <c r="R1991" i="8"/>
  <c r="I1991" i="8"/>
  <c r="J1991" i="8"/>
  <c r="P1987" i="8"/>
  <c r="G1987" i="8"/>
  <c r="Q1987" i="8"/>
  <c r="H1987" i="8"/>
  <c r="R1987" i="8"/>
  <c r="I1987" i="8"/>
  <c r="J1987" i="8"/>
  <c r="P1983" i="8"/>
  <c r="G1983" i="8"/>
  <c r="Q1983" i="8"/>
  <c r="H1983" i="8"/>
  <c r="R1983" i="8"/>
  <c r="I1983" i="8"/>
  <c r="J1983" i="8"/>
  <c r="P1979" i="8"/>
  <c r="G1979" i="8"/>
  <c r="Q1979" i="8"/>
  <c r="H1979" i="8"/>
  <c r="R1979" i="8"/>
  <c r="I1979" i="8"/>
  <c r="J1979" i="8"/>
  <c r="P1975" i="8"/>
  <c r="G1975" i="8"/>
  <c r="Q1975" i="8"/>
  <c r="H1975" i="8"/>
  <c r="R1975" i="8"/>
  <c r="I1975" i="8"/>
  <c r="J1975" i="8"/>
  <c r="P1971" i="8"/>
  <c r="G1971" i="8"/>
  <c r="Q1971" i="8"/>
  <c r="H1971" i="8"/>
  <c r="R1971" i="8"/>
  <c r="I1971" i="8"/>
  <c r="J1971" i="8"/>
  <c r="P1967" i="8"/>
  <c r="G1967" i="8"/>
  <c r="Q1967" i="8"/>
  <c r="H1967" i="8"/>
  <c r="R1967" i="8"/>
  <c r="I1967" i="8"/>
  <c r="J1967" i="8"/>
  <c r="P1963" i="8"/>
  <c r="G1963" i="8"/>
  <c r="Q1963" i="8"/>
  <c r="H1963" i="8"/>
  <c r="R1963" i="8"/>
  <c r="I1963" i="8"/>
  <c r="J1963" i="8"/>
  <c r="P1959" i="8"/>
  <c r="G1959" i="8"/>
  <c r="Q1959" i="8"/>
  <c r="H1959" i="8"/>
  <c r="R1959" i="8"/>
  <c r="I1959" i="8"/>
  <c r="J1959" i="8"/>
  <c r="P1955" i="8"/>
  <c r="G1955" i="8"/>
  <c r="Q1955" i="8"/>
  <c r="H1955" i="8"/>
  <c r="R1955" i="8"/>
  <c r="I1955" i="8"/>
  <c r="J1955" i="8"/>
  <c r="P1951" i="8"/>
  <c r="G1951" i="8"/>
  <c r="Q1951" i="8"/>
  <c r="H1951" i="8"/>
  <c r="R1951" i="8"/>
  <c r="I1951" i="8"/>
  <c r="J1951" i="8"/>
  <c r="P1947" i="8"/>
  <c r="G1947" i="8"/>
  <c r="Q1947" i="8"/>
  <c r="H1947" i="8"/>
  <c r="R1947" i="8"/>
  <c r="I1947" i="8"/>
  <c r="J1947" i="8"/>
  <c r="P1943" i="8"/>
  <c r="G1943" i="8"/>
  <c r="Q1943" i="8"/>
  <c r="H1943" i="8"/>
  <c r="R1943" i="8"/>
  <c r="I1943" i="8"/>
  <c r="J1943" i="8"/>
  <c r="P1939" i="8"/>
  <c r="G1939" i="8"/>
  <c r="Q1939" i="8"/>
  <c r="H1939" i="8"/>
  <c r="R1939" i="8"/>
  <c r="I1939" i="8"/>
  <c r="J1939" i="8"/>
  <c r="P1935" i="8"/>
  <c r="G1935" i="8"/>
  <c r="Q1935" i="8"/>
  <c r="H1935" i="8"/>
  <c r="R1935" i="8"/>
  <c r="I1935" i="8"/>
  <c r="J1935" i="8"/>
  <c r="P1931" i="8"/>
  <c r="G1931" i="8"/>
  <c r="Q1931" i="8"/>
  <c r="H1931" i="8"/>
  <c r="R1931" i="8"/>
  <c r="I1931" i="8"/>
  <c r="J1931" i="8"/>
  <c r="P1927" i="8"/>
  <c r="G1927" i="8"/>
  <c r="Q1927" i="8"/>
  <c r="H1927" i="8"/>
  <c r="R1927" i="8"/>
  <c r="I1927" i="8"/>
  <c r="J1927" i="8"/>
  <c r="P1923" i="8"/>
  <c r="G1923" i="8"/>
  <c r="Q1923" i="8"/>
  <c r="H1923" i="8"/>
  <c r="R1923" i="8"/>
  <c r="I1923" i="8"/>
  <c r="J1923" i="8"/>
  <c r="P1919" i="8"/>
  <c r="G1919" i="8"/>
  <c r="Q1919" i="8"/>
  <c r="H1919" i="8"/>
  <c r="R1919" i="8"/>
  <c r="I1919" i="8"/>
  <c r="J1919" i="8"/>
  <c r="P1915" i="8"/>
  <c r="G1915" i="8"/>
  <c r="Q1915" i="8"/>
  <c r="H1915" i="8"/>
  <c r="R1915" i="8"/>
  <c r="I1915" i="8"/>
  <c r="J1915" i="8"/>
  <c r="P1911" i="8"/>
  <c r="G1911" i="8"/>
  <c r="Q1911" i="8"/>
  <c r="H1911" i="8"/>
  <c r="R1911" i="8"/>
  <c r="I1911" i="8"/>
  <c r="J1911" i="8"/>
  <c r="P1907" i="8"/>
  <c r="G1907" i="8"/>
  <c r="Q1907" i="8"/>
  <c r="H1907" i="8"/>
  <c r="R1907" i="8"/>
  <c r="I1907" i="8"/>
  <c r="J1907" i="8"/>
  <c r="P1903" i="8"/>
  <c r="G1903" i="8"/>
  <c r="Q1903" i="8"/>
  <c r="H1903" i="8"/>
  <c r="R1903" i="8"/>
  <c r="I1903" i="8"/>
  <c r="J1903" i="8"/>
  <c r="P1899" i="8"/>
  <c r="G1899" i="8"/>
  <c r="Q1899" i="8"/>
  <c r="H1899" i="8"/>
  <c r="R1899" i="8"/>
  <c r="I1899" i="8"/>
  <c r="J1899" i="8"/>
  <c r="P1895" i="8"/>
  <c r="G1895" i="8"/>
  <c r="Q1895" i="8"/>
  <c r="H1895" i="8"/>
  <c r="R1895" i="8"/>
  <c r="I1895" i="8"/>
  <c r="J1895" i="8"/>
  <c r="P1891" i="8"/>
  <c r="G1891" i="8"/>
  <c r="Q1891" i="8"/>
  <c r="H1891" i="8"/>
  <c r="R1891" i="8"/>
  <c r="I1891" i="8"/>
  <c r="J1891" i="8"/>
  <c r="P1887" i="8"/>
  <c r="G1887" i="8"/>
  <c r="Q1887" i="8"/>
  <c r="H1887" i="8"/>
  <c r="R1887" i="8"/>
  <c r="I1887" i="8"/>
  <c r="J1887" i="8"/>
  <c r="P1883" i="8"/>
  <c r="G1883" i="8"/>
  <c r="Q1883" i="8"/>
  <c r="H1883" i="8"/>
  <c r="R1883" i="8"/>
  <c r="I1883" i="8"/>
  <c r="J1883" i="8"/>
  <c r="P1879" i="8"/>
  <c r="G1879" i="8"/>
  <c r="Q1879" i="8"/>
  <c r="H1879" i="8"/>
  <c r="R1879" i="8"/>
  <c r="I1879" i="8"/>
  <c r="J1879" i="8"/>
  <c r="P1875" i="8"/>
  <c r="G1875" i="8"/>
  <c r="Q1875" i="8"/>
  <c r="H1875" i="8"/>
  <c r="R1875" i="8"/>
  <c r="I1875" i="8"/>
  <c r="J1875" i="8"/>
  <c r="P1871" i="8"/>
  <c r="G1871" i="8"/>
  <c r="Q1871" i="8"/>
  <c r="H1871" i="8"/>
  <c r="R1871" i="8"/>
  <c r="I1871" i="8"/>
  <c r="J1871" i="8"/>
  <c r="P1867" i="8"/>
  <c r="G1867" i="8"/>
  <c r="Q1867" i="8"/>
  <c r="H1867" i="8"/>
  <c r="R1867" i="8"/>
  <c r="I1867" i="8"/>
  <c r="J1867" i="8"/>
  <c r="P1863" i="8"/>
  <c r="G1863" i="8"/>
  <c r="Q1863" i="8"/>
  <c r="H1863" i="8"/>
  <c r="R1863" i="8"/>
  <c r="I1863" i="8"/>
  <c r="J1863" i="8"/>
  <c r="P1859" i="8"/>
  <c r="G1859" i="8"/>
  <c r="Q1859" i="8"/>
  <c r="H1859" i="8"/>
  <c r="R1859" i="8"/>
  <c r="I1859" i="8"/>
  <c r="J1859" i="8"/>
  <c r="P1855" i="8"/>
  <c r="G1855" i="8"/>
  <c r="Q1855" i="8"/>
  <c r="H1855" i="8"/>
  <c r="R1855" i="8"/>
  <c r="I1855" i="8"/>
  <c r="J1855" i="8"/>
  <c r="P1851" i="8"/>
  <c r="G1851" i="8"/>
  <c r="Q1851" i="8"/>
  <c r="H1851" i="8"/>
  <c r="R1851" i="8"/>
  <c r="I1851" i="8"/>
  <c r="J1851" i="8"/>
  <c r="P1847" i="8"/>
  <c r="G1847" i="8"/>
  <c r="Q1847" i="8"/>
  <c r="H1847" i="8"/>
  <c r="R1847" i="8"/>
  <c r="I1847" i="8"/>
  <c r="J1847" i="8"/>
  <c r="P1843" i="8"/>
  <c r="G1843" i="8"/>
  <c r="Q1843" i="8"/>
  <c r="H1843" i="8"/>
  <c r="R1843" i="8"/>
  <c r="I1843" i="8"/>
  <c r="J1843" i="8"/>
  <c r="P1839" i="8"/>
  <c r="G1839" i="8"/>
  <c r="Q1839" i="8"/>
  <c r="H1839" i="8"/>
  <c r="R1839" i="8"/>
  <c r="I1839" i="8"/>
  <c r="J1839" i="8"/>
  <c r="P1835" i="8"/>
  <c r="G1835" i="8"/>
  <c r="Q1835" i="8"/>
  <c r="H1835" i="8"/>
  <c r="R1835" i="8"/>
  <c r="I1835" i="8"/>
  <c r="J1835" i="8"/>
  <c r="P1831" i="8"/>
  <c r="G1831" i="8"/>
  <c r="Q1831" i="8"/>
  <c r="H1831" i="8"/>
  <c r="R1831" i="8"/>
  <c r="I1831" i="8"/>
  <c r="J1831" i="8"/>
  <c r="P1827" i="8"/>
  <c r="G1827" i="8"/>
  <c r="Q1827" i="8"/>
  <c r="H1827" i="8"/>
  <c r="R1827" i="8"/>
  <c r="I1827" i="8"/>
  <c r="J1827" i="8"/>
  <c r="P1823" i="8"/>
  <c r="G1823" i="8"/>
  <c r="Q1823" i="8"/>
  <c r="H1823" i="8"/>
  <c r="R1823" i="8"/>
  <c r="I1823" i="8"/>
  <c r="J1823" i="8"/>
  <c r="P1819" i="8"/>
  <c r="G1819" i="8"/>
  <c r="Q1819" i="8"/>
  <c r="H1819" i="8"/>
  <c r="R1819" i="8"/>
  <c r="I1819" i="8"/>
  <c r="J1819" i="8"/>
  <c r="P1815" i="8"/>
  <c r="G1815" i="8"/>
  <c r="Q1815" i="8"/>
  <c r="H1815" i="8"/>
  <c r="R1815" i="8"/>
  <c r="I1815" i="8"/>
  <c r="J1815" i="8"/>
  <c r="P1811" i="8"/>
  <c r="G1811" i="8"/>
  <c r="Q1811" i="8"/>
  <c r="H1811" i="8"/>
  <c r="R1811" i="8"/>
  <c r="I1811" i="8"/>
  <c r="J1811" i="8"/>
  <c r="P1807" i="8"/>
  <c r="G1807" i="8"/>
  <c r="Q1807" i="8"/>
  <c r="H1807" i="8"/>
  <c r="R1807" i="8"/>
  <c r="I1807" i="8"/>
  <c r="J1807" i="8"/>
  <c r="H1803" i="8"/>
  <c r="I1803" i="8"/>
  <c r="J1803" i="8"/>
  <c r="P1803" i="8"/>
  <c r="G1803" i="8"/>
  <c r="Q1803" i="8"/>
  <c r="R1803" i="8"/>
  <c r="H1799" i="8"/>
  <c r="R1799" i="8"/>
  <c r="I1799" i="8"/>
  <c r="J1799" i="8"/>
  <c r="P1799" i="8"/>
  <c r="G1799" i="8"/>
  <c r="H1795" i="8"/>
  <c r="R1795" i="8"/>
  <c r="I1795" i="8"/>
  <c r="J1795" i="8"/>
  <c r="P1795" i="8"/>
  <c r="G1795" i="8"/>
  <c r="Q1795" i="8"/>
  <c r="H1791" i="8"/>
  <c r="R1791" i="8"/>
  <c r="I1791" i="8"/>
  <c r="J1791" i="8"/>
  <c r="P1791" i="8"/>
  <c r="G1791" i="8"/>
  <c r="Q1791" i="8"/>
  <c r="H1787" i="8"/>
  <c r="R1787" i="8"/>
  <c r="I1787" i="8"/>
  <c r="J1787" i="8"/>
  <c r="P1787" i="8"/>
  <c r="Q1787" i="8"/>
  <c r="H1783" i="8"/>
  <c r="R1783" i="8"/>
  <c r="I1783" i="8"/>
  <c r="J1783" i="8"/>
  <c r="P1783" i="8"/>
  <c r="G1783" i="8"/>
  <c r="Q1783" i="8"/>
  <c r="H1779" i="8"/>
  <c r="R1779" i="8"/>
  <c r="I1779" i="8"/>
  <c r="J1779" i="8"/>
  <c r="P1779" i="8"/>
  <c r="G1779" i="8"/>
  <c r="Q1779" i="8"/>
  <c r="H1775" i="8"/>
  <c r="R1775" i="8"/>
  <c r="I1775" i="8"/>
  <c r="J1775" i="8"/>
  <c r="P1775" i="8"/>
  <c r="G1775" i="8"/>
  <c r="Q1775" i="8"/>
  <c r="H1771" i="8"/>
  <c r="R1771" i="8"/>
  <c r="I1771" i="8"/>
  <c r="J1771" i="8"/>
  <c r="P1771" i="8"/>
  <c r="G1771" i="8"/>
  <c r="Q1771" i="8"/>
  <c r="H1767" i="8"/>
  <c r="R1767" i="8"/>
  <c r="I1767" i="8"/>
  <c r="J1767" i="8"/>
  <c r="P1767" i="8"/>
  <c r="G1767" i="8"/>
  <c r="H1763" i="8"/>
  <c r="R1763" i="8"/>
  <c r="I1763" i="8"/>
  <c r="J1763" i="8"/>
  <c r="P1763" i="8"/>
  <c r="G1763" i="8"/>
  <c r="Q1763" i="8"/>
  <c r="H1759" i="8"/>
  <c r="R1759" i="8"/>
  <c r="I1759" i="8"/>
  <c r="J1759" i="8"/>
  <c r="P1759" i="8"/>
  <c r="G1759" i="8"/>
  <c r="Q1759" i="8"/>
  <c r="H1755" i="8"/>
  <c r="R1755" i="8"/>
  <c r="I1755" i="8"/>
  <c r="J1755" i="8"/>
  <c r="P1755" i="8"/>
  <c r="Q1755" i="8"/>
  <c r="H1751" i="8"/>
  <c r="R1751" i="8"/>
  <c r="I1751" i="8"/>
  <c r="J1751" i="8"/>
  <c r="P1751" i="8"/>
  <c r="G1751" i="8"/>
  <c r="Q1751" i="8"/>
  <c r="H1747" i="8"/>
  <c r="R1747" i="8"/>
  <c r="I1747" i="8"/>
  <c r="J1747" i="8"/>
  <c r="P1747" i="8"/>
  <c r="G1747" i="8"/>
  <c r="Q1747" i="8"/>
  <c r="H1743" i="8"/>
  <c r="R1743" i="8"/>
  <c r="I1743" i="8"/>
  <c r="J1743" i="8"/>
  <c r="P1743" i="8"/>
  <c r="G1743" i="8"/>
  <c r="Q1743" i="8"/>
  <c r="H1739" i="8"/>
  <c r="R1739" i="8"/>
  <c r="I1739" i="8"/>
  <c r="J1739" i="8"/>
  <c r="P1739" i="8"/>
  <c r="G1739" i="8"/>
  <c r="Q1739" i="8"/>
  <c r="H1735" i="8"/>
  <c r="R1735" i="8"/>
  <c r="I1735" i="8"/>
  <c r="J1735" i="8"/>
  <c r="P1735" i="8"/>
  <c r="G1735" i="8"/>
  <c r="H1731" i="8"/>
  <c r="R1731" i="8"/>
  <c r="I1731" i="8"/>
  <c r="J1731" i="8"/>
  <c r="P1731" i="8"/>
  <c r="G1731" i="8"/>
  <c r="Q1731" i="8"/>
  <c r="H1727" i="8"/>
  <c r="R1727" i="8"/>
  <c r="I1727" i="8"/>
  <c r="J1727" i="8"/>
  <c r="P1727" i="8"/>
  <c r="G1727" i="8"/>
  <c r="Q1727" i="8"/>
  <c r="H1723" i="8"/>
  <c r="R1723" i="8"/>
  <c r="I1723" i="8"/>
  <c r="J1723" i="8"/>
  <c r="P1723" i="8"/>
  <c r="Q1723" i="8"/>
  <c r="H1719" i="8"/>
  <c r="R1719" i="8"/>
  <c r="I1719" i="8"/>
  <c r="J1719" i="8"/>
  <c r="P1719" i="8"/>
  <c r="G1719" i="8"/>
  <c r="Q1719" i="8"/>
  <c r="H1715" i="8"/>
  <c r="R1715" i="8"/>
  <c r="I1715" i="8"/>
  <c r="J1715" i="8"/>
  <c r="P1715" i="8"/>
  <c r="G1715" i="8"/>
  <c r="Q1715" i="8"/>
  <c r="H1711" i="8"/>
  <c r="R1711" i="8"/>
  <c r="I1711" i="8"/>
  <c r="J1711" i="8"/>
  <c r="P1711" i="8"/>
  <c r="G1711" i="8"/>
  <c r="Q1711" i="8"/>
  <c r="H1707" i="8"/>
  <c r="R1707" i="8"/>
  <c r="I1707" i="8"/>
  <c r="J1707" i="8"/>
  <c r="P1707" i="8"/>
  <c r="G1707" i="8"/>
  <c r="Q1707" i="8"/>
  <c r="H1703" i="8"/>
  <c r="R1703" i="8"/>
  <c r="I1703" i="8"/>
  <c r="J1703" i="8"/>
  <c r="P1703" i="8"/>
  <c r="G1703" i="8"/>
  <c r="H1699" i="8"/>
  <c r="R1699" i="8"/>
  <c r="I1699" i="8"/>
  <c r="J1699" i="8"/>
  <c r="P1699" i="8"/>
  <c r="G1699" i="8"/>
  <c r="Q1699" i="8"/>
  <c r="H1695" i="8"/>
  <c r="R1695" i="8"/>
  <c r="I1695" i="8"/>
  <c r="J1695" i="8"/>
  <c r="P1695" i="8"/>
  <c r="G1695" i="8"/>
  <c r="Q1695" i="8"/>
  <c r="H1691" i="8"/>
  <c r="R1691" i="8"/>
  <c r="I1691" i="8"/>
  <c r="J1691" i="8"/>
  <c r="P1691" i="8"/>
  <c r="Q1691" i="8"/>
  <c r="H1687" i="8"/>
  <c r="R1687" i="8"/>
  <c r="I1687" i="8"/>
  <c r="J1687" i="8"/>
  <c r="P1687" i="8"/>
  <c r="G1687" i="8"/>
  <c r="Q1687" i="8"/>
  <c r="H1683" i="8"/>
  <c r="R1683" i="8"/>
  <c r="I1683" i="8"/>
  <c r="J1683" i="8"/>
  <c r="P1683" i="8"/>
  <c r="G1683" i="8"/>
  <c r="Q1683" i="8"/>
  <c r="H1679" i="8"/>
  <c r="R1679" i="8"/>
  <c r="I1679" i="8"/>
  <c r="J1679" i="8"/>
  <c r="P1679" i="8"/>
  <c r="G1679" i="8"/>
  <c r="Q1679" i="8"/>
  <c r="H1675" i="8"/>
  <c r="R1675" i="8"/>
  <c r="I1675" i="8"/>
  <c r="J1675" i="8"/>
  <c r="P1675" i="8"/>
  <c r="G1675" i="8"/>
  <c r="Q1675" i="8"/>
  <c r="H1671" i="8"/>
  <c r="R1671" i="8"/>
  <c r="I1671" i="8"/>
  <c r="J1671" i="8"/>
  <c r="P1671" i="8"/>
  <c r="G1671" i="8"/>
  <c r="H1667" i="8"/>
  <c r="R1667" i="8"/>
  <c r="I1667" i="8"/>
  <c r="J1667" i="8"/>
  <c r="P1667" i="8"/>
  <c r="G1667" i="8"/>
  <c r="Q1667" i="8"/>
  <c r="H1663" i="8"/>
  <c r="R1663" i="8"/>
  <c r="I1663" i="8"/>
  <c r="J1663" i="8"/>
  <c r="P1663" i="8"/>
  <c r="G1663" i="8"/>
  <c r="Q1663" i="8"/>
  <c r="H1659" i="8"/>
  <c r="R1659" i="8"/>
  <c r="I1659" i="8"/>
  <c r="J1659" i="8"/>
  <c r="P1659" i="8"/>
  <c r="Q1659" i="8"/>
  <c r="H1655" i="8"/>
  <c r="R1655" i="8"/>
  <c r="I1655" i="8"/>
  <c r="J1655" i="8"/>
  <c r="P1655" i="8"/>
  <c r="G1655" i="8"/>
  <c r="Q1655" i="8"/>
  <c r="H1651" i="8"/>
  <c r="R1651" i="8"/>
  <c r="I1651" i="8"/>
  <c r="J1651" i="8"/>
  <c r="P1651" i="8"/>
  <c r="G1651" i="8"/>
  <c r="Q1651" i="8"/>
  <c r="H1647" i="8"/>
  <c r="R1647" i="8"/>
  <c r="I1647" i="8"/>
  <c r="J1647" i="8"/>
  <c r="P1647" i="8"/>
  <c r="G1647" i="8"/>
  <c r="Q1647" i="8"/>
  <c r="H1643" i="8"/>
  <c r="R1643" i="8"/>
  <c r="I1643" i="8"/>
  <c r="J1643" i="8"/>
  <c r="P1643" i="8"/>
  <c r="G1643" i="8"/>
  <c r="Q1643" i="8"/>
  <c r="H1639" i="8"/>
  <c r="R1639" i="8"/>
  <c r="I1639" i="8"/>
  <c r="J1639" i="8"/>
  <c r="P1639" i="8"/>
  <c r="G1639" i="8"/>
  <c r="H1635" i="8"/>
  <c r="R1635" i="8"/>
  <c r="I1635" i="8"/>
  <c r="J1635" i="8"/>
  <c r="P1635" i="8"/>
  <c r="G1635" i="8"/>
  <c r="Q1635" i="8"/>
  <c r="H1631" i="8"/>
  <c r="R1631" i="8"/>
  <c r="I1631" i="8"/>
  <c r="J1631" i="8"/>
  <c r="P1631" i="8"/>
  <c r="G1631" i="8"/>
  <c r="Q1631" i="8"/>
  <c r="H1627" i="8"/>
  <c r="R1627" i="8"/>
  <c r="I1627" i="8"/>
  <c r="J1627" i="8"/>
  <c r="P1627" i="8"/>
  <c r="Q1627" i="8"/>
  <c r="H1623" i="8"/>
  <c r="R1623" i="8"/>
  <c r="I1623" i="8"/>
  <c r="J1623" i="8"/>
  <c r="P1623" i="8"/>
  <c r="G1623" i="8"/>
  <c r="Q1623" i="8"/>
  <c r="H1619" i="8"/>
  <c r="R1619" i="8"/>
  <c r="I1619" i="8"/>
  <c r="J1619" i="8"/>
  <c r="P1619" i="8"/>
  <c r="G1619" i="8"/>
  <c r="Q1619" i="8"/>
  <c r="H1615" i="8"/>
  <c r="R1615" i="8"/>
  <c r="I1615" i="8"/>
  <c r="J1615" i="8"/>
  <c r="P1615" i="8"/>
  <c r="G1615" i="8"/>
  <c r="Q1615" i="8"/>
  <c r="H1611" i="8"/>
  <c r="R1611" i="8"/>
  <c r="I1611" i="8"/>
  <c r="J1611" i="8"/>
  <c r="P1611" i="8"/>
  <c r="G1611" i="8"/>
  <c r="Q1611" i="8"/>
  <c r="H1607" i="8"/>
  <c r="R1607" i="8"/>
  <c r="I1607" i="8"/>
  <c r="J1607" i="8"/>
  <c r="P1607" i="8"/>
  <c r="G1607" i="8"/>
  <c r="H1603" i="8"/>
  <c r="R1603" i="8"/>
  <c r="I1603" i="8"/>
  <c r="J1603" i="8"/>
  <c r="P1603" i="8"/>
  <c r="G1603" i="8"/>
  <c r="Q1603" i="8"/>
  <c r="H1599" i="8"/>
  <c r="R1599" i="8"/>
  <c r="I1599" i="8"/>
  <c r="J1599" i="8"/>
  <c r="P1599" i="8"/>
  <c r="G1599" i="8"/>
  <c r="Q1599" i="8"/>
  <c r="H1595" i="8"/>
  <c r="R1595" i="8"/>
  <c r="I1595" i="8"/>
  <c r="J1595" i="8"/>
  <c r="P1595" i="8"/>
  <c r="Q1595" i="8"/>
  <c r="H1591" i="8"/>
  <c r="R1591" i="8"/>
  <c r="I1591" i="8"/>
  <c r="J1591" i="8"/>
  <c r="P1591" i="8"/>
  <c r="G1591" i="8"/>
  <c r="Q1591" i="8"/>
  <c r="H1587" i="8"/>
  <c r="R1587" i="8"/>
  <c r="I1587" i="8"/>
  <c r="J1587" i="8"/>
  <c r="P1587" i="8"/>
  <c r="G1587" i="8"/>
  <c r="Q1587" i="8"/>
  <c r="H1583" i="8"/>
  <c r="R1583" i="8"/>
  <c r="I1583" i="8"/>
  <c r="J1583" i="8"/>
  <c r="P1583" i="8"/>
  <c r="G1583" i="8"/>
  <c r="Q1583" i="8"/>
  <c r="H1579" i="8"/>
  <c r="R1579" i="8"/>
  <c r="I1579" i="8"/>
  <c r="J1579" i="8"/>
  <c r="P1579" i="8"/>
  <c r="G1579" i="8"/>
  <c r="Q1579" i="8"/>
  <c r="I1575" i="8"/>
  <c r="H1575" i="8"/>
  <c r="J1575" i="8"/>
  <c r="P1575" i="8"/>
  <c r="Q1575" i="8"/>
  <c r="R1575" i="8"/>
  <c r="I1571" i="8"/>
  <c r="R1571" i="8"/>
  <c r="G1571" i="8"/>
  <c r="H1571" i="8"/>
  <c r="J1571" i="8"/>
  <c r="P1571" i="8"/>
  <c r="Q1571" i="8"/>
  <c r="I1567" i="8"/>
  <c r="P1567" i="8"/>
  <c r="Q1567" i="8"/>
  <c r="R1567" i="8"/>
  <c r="G1567" i="8"/>
  <c r="H1567" i="8"/>
  <c r="J1567" i="8"/>
  <c r="I1563" i="8"/>
  <c r="J1563" i="8"/>
  <c r="P1563" i="8"/>
  <c r="Q1563" i="8"/>
  <c r="R1563" i="8"/>
  <c r="G1563" i="8"/>
  <c r="H1563" i="8"/>
  <c r="I1559" i="8"/>
  <c r="J1559" i="8"/>
  <c r="P1559" i="8"/>
  <c r="Q1559" i="8"/>
  <c r="R1559" i="8"/>
  <c r="G1559" i="8"/>
  <c r="H1559" i="8"/>
  <c r="P1555" i="8"/>
  <c r="G1555" i="8"/>
  <c r="H1555" i="8"/>
  <c r="I1555" i="8"/>
  <c r="J1555" i="8"/>
  <c r="Q1555" i="8"/>
  <c r="R1555" i="8"/>
  <c r="P1551" i="8"/>
  <c r="G1551" i="8"/>
  <c r="Q1551" i="8"/>
  <c r="H1551" i="8"/>
  <c r="R1551" i="8"/>
  <c r="I1551" i="8"/>
  <c r="J1551" i="8"/>
  <c r="P1547" i="8"/>
  <c r="G1547" i="8"/>
  <c r="Q1547" i="8"/>
  <c r="H1547" i="8"/>
  <c r="R1547" i="8"/>
  <c r="I1547" i="8"/>
  <c r="J1547" i="8"/>
  <c r="P1543" i="8"/>
  <c r="G1543" i="8"/>
  <c r="Q1543" i="8"/>
  <c r="H1543" i="8"/>
  <c r="R1543" i="8"/>
  <c r="I1543" i="8"/>
  <c r="J1543" i="8"/>
  <c r="P1539" i="8"/>
  <c r="G1539" i="8"/>
  <c r="Q1539" i="8"/>
  <c r="H1539" i="8"/>
  <c r="R1539" i="8"/>
  <c r="I1539" i="8"/>
  <c r="J1539" i="8"/>
  <c r="P1535" i="8"/>
  <c r="G1535" i="8"/>
  <c r="Q1535" i="8"/>
  <c r="H1535" i="8"/>
  <c r="R1535" i="8"/>
  <c r="I1535" i="8"/>
  <c r="J1535" i="8"/>
  <c r="P1531" i="8"/>
  <c r="G1531" i="8"/>
  <c r="Q1531" i="8"/>
  <c r="H1531" i="8"/>
  <c r="R1531" i="8"/>
  <c r="I1531" i="8"/>
  <c r="J1531" i="8"/>
  <c r="P1527" i="8"/>
  <c r="G1527" i="8"/>
  <c r="Q1527" i="8"/>
  <c r="H1527" i="8"/>
  <c r="R1527" i="8"/>
  <c r="I1527" i="8"/>
  <c r="J1527" i="8"/>
  <c r="P1523" i="8"/>
  <c r="G1523" i="8"/>
  <c r="Q1523" i="8"/>
  <c r="H1523" i="8"/>
  <c r="R1523" i="8"/>
  <c r="I1523" i="8"/>
  <c r="J1523" i="8"/>
  <c r="P1519" i="8"/>
  <c r="G1519" i="8"/>
  <c r="Q1519" i="8"/>
  <c r="H1519" i="8"/>
  <c r="R1519" i="8"/>
  <c r="I1519" i="8"/>
  <c r="J1519" i="8"/>
  <c r="P1515" i="8"/>
  <c r="G1515" i="8"/>
  <c r="Q1515" i="8"/>
  <c r="H1515" i="8"/>
  <c r="R1515" i="8"/>
  <c r="I1515" i="8"/>
  <c r="J1515" i="8"/>
  <c r="P1511" i="8"/>
  <c r="G1511" i="8"/>
  <c r="Q1511" i="8"/>
  <c r="H1511" i="8"/>
  <c r="R1511" i="8"/>
  <c r="I1511" i="8"/>
  <c r="J1511" i="8"/>
  <c r="P1507" i="8"/>
  <c r="G1507" i="8"/>
  <c r="Q1507" i="8"/>
  <c r="H1507" i="8"/>
  <c r="R1507" i="8"/>
  <c r="I1507" i="8"/>
  <c r="J1507" i="8"/>
  <c r="P1503" i="8"/>
  <c r="G1503" i="8"/>
  <c r="Q1503" i="8"/>
  <c r="H1503" i="8"/>
  <c r="R1503" i="8"/>
  <c r="I1503" i="8"/>
  <c r="J1503" i="8"/>
  <c r="P1499" i="8"/>
  <c r="G1499" i="8"/>
  <c r="Q1499" i="8"/>
  <c r="H1499" i="8"/>
  <c r="R1499" i="8"/>
  <c r="I1499" i="8"/>
  <c r="J1499" i="8"/>
  <c r="P1495" i="8"/>
  <c r="G1495" i="8"/>
  <c r="Q1495" i="8"/>
  <c r="H1495" i="8"/>
  <c r="R1495" i="8"/>
  <c r="I1495" i="8"/>
  <c r="J1495" i="8"/>
  <c r="P1491" i="8"/>
  <c r="G1491" i="8"/>
  <c r="Q1491" i="8"/>
  <c r="H1491" i="8"/>
  <c r="R1491" i="8"/>
  <c r="I1491" i="8"/>
  <c r="J1491" i="8"/>
  <c r="P1487" i="8"/>
  <c r="G1487" i="8"/>
  <c r="Q1487" i="8"/>
  <c r="H1487" i="8"/>
  <c r="R1487" i="8"/>
  <c r="I1487" i="8"/>
  <c r="J1487" i="8"/>
  <c r="P1483" i="8"/>
  <c r="G1483" i="8"/>
  <c r="Q1483" i="8"/>
  <c r="H1483" i="8"/>
  <c r="R1483" i="8"/>
  <c r="I1483" i="8"/>
  <c r="J1483" i="8"/>
  <c r="P1479" i="8"/>
  <c r="G1479" i="8"/>
  <c r="Q1479" i="8"/>
  <c r="H1479" i="8"/>
  <c r="R1479" i="8"/>
  <c r="I1479" i="8"/>
  <c r="J1479" i="8"/>
  <c r="P1475" i="8"/>
  <c r="G1475" i="8"/>
  <c r="Q1475" i="8"/>
  <c r="H1475" i="8"/>
  <c r="R1475" i="8"/>
  <c r="I1475" i="8"/>
  <c r="J1475" i="8"/>
  <c r="P1471" i="8"/>
  <c r="G1471" i="8"/>
  <c r="Q1471" i="8"/>
  <c r="H1471" i="8"/>
  <c r="R1471" i="8"/>
  <c r="I1471" i="8"/>
  <c r="J1471" i="8"/>
  <c r="P1467" i="8"/>
  <c r="G1467" i="8"/>
  <c r="Q1467" i="8"/>
  <c r="H1467" i="8"/>
  <c r="R1467" i="8"/>
  <c r="I1467" i="8"/>
  <c r="J1467" i="8"/>
  <c r="P1463" i="8"/>
  <c r="G1463" i="8"/>
  <c r="Q1463" i="8"/>
  <c r="H1463" i="8"/>
  <c r="R1463" i="8"/>
  <c r="I1463" i="8"/>
  <c r="J1463" i="8"/>
  <c r="P1459" i="8"/>
  <c r="G1459" i="8"/>
  <c r="Q1459" i="8"/>
  <c r="H1459" i="8"/>
  <c r="R1459" i="8"/>
  <c r="I1459" i="8"/>
  <c r="J1459" i="8"/>
  <c r="P1455" i="8"/>
  <c r="G1455" i="8"/>
  <c r="Q1455" i="8"/>
  <c r="H1455" i="8"/>
  <c r="R1455" i="8"/>
  <c r="I1455" i="8"/>
  <c r="J1455" i="8"/>
  <c r="P1451" i="8"/>
  <c r="G1451" i="8"/>
  <c r="Q1451" i="8"/>
  <c r="H1451" i="8"/>
  <c r="R1451" i="8"/>
  <c r="I1451" i="8"/>
  <c r="J1451" i="8"/>
  <c r="P1447" i="8"/>
  <c r="G1447" i="8"/>
  <c r="Q1447" i="8"/>
  <c r="H1447" i="8"/>
  <c r="R1447" i="8"/>
  <c r="I1447" i="8"/>
  <c r="J1447" i="8"/>
  <c r="P1443" i="8"/>
  <c r="G1443" i="8"/>
  <c r="Q1443" i="8"/>
  <c r="H1443" i="8"/>
  <c r="R1443" i="8"/>
  <c r="I1443" i="8"/>
  <c r="J1443" i="8"/>
  <c r="P1439" i="8"/>
  <c r="G1439" i="8"/>
  <c r="Q1439" i="8"/>
  <c r="H1439" i="8"/>
  <c r="R1439" i="8"/>
  <c r="I1439" i="8"/>
  <c r="J1439" i="8"/>
  <c r="P1435" i="8"/>
  <c r="G1435" i="8"/>
  <c r="Q1435" i="8"/>
  <c r="H1435" i="8"/>
  <c r="R1435" i="8"/>
  <c r="I1435" i="8"/>
  <c r="J1435" i="8"/>
  <c r="P1431" i="8"/>
  <c r="G1431" i="8"/>
  <c r="Q1431" i="8"/>
  <c r="H1431" i="8"/>
  <c r="R1431" i="8"/>
  <c r="I1431" i="8"/>
  <c r="J1431" i="8"/>
  <c r="P1427" i="8"/>
  <c r="G1427" i="8"/>
  <c r="Q1427" i="8"/>
  <c r="H1427" i="8"/>
  <c r="R1427" i="8"/>
  <c r="I1427" i="8"/>
  <c r="J1427" i="8"/>
  <c r="P1423" i="8"/>
  <c r="G1423" i="8"/>
  <c r="Q1423" i="8"/>
  <c r="H1423" i="8"/>
  <c r="R1423" i="8"/>
  <c r="I1423" i="8"/>
  <c r="J1423" i="8"/>
  <c r="P1419" i="8"/>
  <c r="G1419" i="8"/>
  <c r="Q1419" i="8"/>
  <c r="H1419" i="8"/>
  <c r="R1419" i="8"/>
  <c r="I1419" i="8"/>
  <c r="J1419" i="8"/>
  <c r="P1415" i="8"/>
  <c r="G1415" i="8"/>
  <c r="Q1415" i="8"/>
  <c r="H1415" i="8"/>
  <c r="R1415" i="8"/>
  <c r="I1415" i="8"/>
  <c r="J1415" i="8"/>
  <c r="P1411" i="8"/>
  <c r="G1411" i="8"/>
  <c r="Q1411" i="8"/>
  <c r="H1411" i="8"/>
  <c r="R1411" i="8"/>
  <c r="I1411" i="8"/>
  <c r="J1411" i="8"/>
  <c r="P1407" i="8"/>
  <c r="G1407" i="8"/>
  <c r="Q1407" i="8"/>
  <c r="H1407" i="8"/>
  <c r="R1407" i="8"/>
  <c r="I1407" i="8"/>
  <c r="J1407" i="8"/>
  <c r="P1403" i="8"/>
  <c r="G1403" i="8"/>
  <c r="Q1403" i="8"/>
  <c r="H1403" i="8"/>
  <c r="R1403" i="8"/>
  <c r="I1403" i="8"/>
  <c r="J1403" i="8"/>
  <c r="P1399" i="8"/>
  <c r="G1399" i="8"/>
  <c r="Q1399" i="8"/>
  <c r="H1399" i="8"/>
  <c r="R1399" i="8"/>
  <c r="I1399" i="8"/>
  <c r="J1399" i="8"/>
  <c r="P1395" i="8"/>
  <c r="G1395" i="8"/>
  <c r="Q1395" i="8"/>
  <c r="H1395" i="8"/>
  <c r="R1395" i="8"/>
  <c r="I1395" i="8"/>
  <c r="J1395" i="8"/>
  <c r="P1391" i="8"/>
  <c r="G1391" i="8"/>
  <c r="Q1391" i="8"/>
  <c r="H1391" i="8"/>
  <c r="R1391" i="8"/>
  <c r="I1391" i="8"/>
  <c r="J1391" i="8"/>
  <c r="P1387" i="8"/>
  <c r="G1387" i="8"/>
  <c r="Q1387" i="8"/>
  <c r="H1387" i="8"/>
  <c r="R1387" i="8"/>
  <c r="I1387" i="8"/>
  <c r="J1387" i="8"/>
  <c r="P1383" i="8"/>
  <c r="G1383" i="8"/>
  <c r="Q1383" i="8"/>
  <c r="H1383" i="8"/>
  <c r="R1383" i="8"/>
  <c r="I1383" i="8"/>
  <c r="J1383" i="8"/>
  <c r="P1379" i="8"/>
  <c r="G1379" i="8"/>
  <c r="Q1379" i="8"/>
  <c r="H1379" i="8"/>
  <c r="R1379" i="8"/>
  <c r="I1379" i="8"/>
  <c r="J1379" i="8"/>
  <c r="P1375" i="8"/>
  <c r="G1375" i="8"/>
  <c r="Q1375" i="8"/>
  <c r="H1375" i="8"/>
  <c r="R1375" i="8"/>
  <c r="I1375" i="8"/>
  <c r="J1375" i="8"/>
  <c r="P1371" i="8"/>
  <c r="G1371" i="8"/>
  <c r="Q1371" i="8"/>
  <c r="H1371" i="8"/>
  <c r="R1371" i="8"/>
  <c r="I1371" i="8"/>
  <c r="J1371" i="8"/>
  <c r="P1367" i="8"/>
  <c r="G1367" i="8"/>
  <c r="Q1367" i="8"/>
  <c r="H1367" i="8"/>
  <c r="R1367" i="8"/>
  <c r="I1367" i="8"/>
  <c r="J1367" i="8"/>
  <c r="P1363" i="8"/>
  <c r="G1363" i="8"/>
  <c r="Q1363" i="8"/>
  <c r="H1363" i="8"/>
  <c r="R1363" i="8"/>
  <c r="I1363" i="8"/>
  <c r="J1363" i="8"/>
  <c r="P1359" i="8"/>
  <c r="G1359" i="8"/>
  <c r="Q1359" i="8"/>
  <c r="H1359" i="8"/>
  <c r="R1359" i="8"/>
  <c r="I1359" i="8"/>
  <c r="J1359" i="8"/>
  <c r="P1355" i="8"/>
  <c r="G1355" i="8"/>
  <c r="Q1355" i="8"/>
  <c r="H1355" i="8"/>
  <c r="R1355" i="8"/>
  <c r="I1355" i="8"/>
  <c r="J1355" i="8"/>
  <c r="P1351" i="8"/>
  <c r="G1351" i="8"/>
  <c r="Q1351" i="8"/>
  <c r="H1351" i="8"/>
  <c r="R1351" i="8"/>
  <c r="I1351" i="8"/>
  <c r="J1351" i="8"/>
  <c r="P1347" i="8"/>
  <c r="G1347" i="8"/>
  <c r="Q1347" i="8"/>
  <c r="H1347" i="8"/>
  <c r="R1347" i="8"/>
  <c r="I1347" i="8"/>
  <c r="J1347" i="8"/>
  <c r="P1343" i="8"/>
  <c r="G1343" i="8"/>
  <c r="Q1343" i="8"/>
  <c r="H1343" i="8"/>
  <c r="R1343" i="8"/>
  <c r="I1343" i="8"/>
  <c r="J1343" i="8"/>
  <c r="P1339" i="8"/>
  <c r="G1339" i="8"/>
  <c r="Q1339" i="8"/>
  <c r="H1339" i="8"/>
  <c r="R1339" i="8"/>
  <c r="I1339" i="8"/>
  <c r="J1339" i="8"/>
  <c r="P1335" i="8"/>
  <c r="Q1335" i="8"/>
  <c r="R1335" i="8"/>
  <c r="G1335" i="8"/>
  <c r="H1335" i="8"/>
  <c r="I1335" i="8"/>
  <c r="J1335" i="8"/>
  <c r="J1331" i="8"/>
  <c r="H1331" i="8"/>
  <c r="I1331" i="8"/>
  <c r="P1331" i="8"/>
  <c r="Q1331" i="8"/>
  <c r="R1331" i="8"/>
  <c r="G1331" i="8"/>
  <c r="J1327" i="8"/>
  <c r="I1327" i="8"/>
  <c r="P1327" i="8"/>
  <c r="Q1327" i="8"/>
  <c r="R1327" i="8"/>
  <c r="G1327" i="8"/>
  <c r="H1327" i="8"/>
  <c r="J1323" i="8"/>
  <c r="P1323" i="8"/>
  <c r="Q1323" i="8"/>
  <c r="R1323" i="8"/>
  <c r="G1323" i="8"/>
  <c r="H1323" i="8"/>
  <c r="I1323" i="8"/>
  <c r="J1319" i="8"/>
  <c r="P1319" i="8"/>
  <c r="Q1319" i="8"/>
  <c r="R1319" i="8"/>
  <c r="G1319" i="8"/>
  <c r="H1319" i="8"/>
  <c r="I1319" i="8"/>
  <c r="P1315" i="8"/>
  <c r="H1315" i="8"/>
  <c r="R1315" i="8"/>
  <c r="J1315" i="8"/>
  <c r="I1315" i="8"/>
  <c r="Q1315" i="8"/>
  <c r="G1315" i="8"/>
  <c r="P1311" i="8"/>
  <c r="G1311" i="8"/>
  <c r="Q1311" i="8"/>
  <c r="H1311" i="8"/>
  <c r="R1311" i="8"/>
  <c r="I1311" i="8"/>
  <c r="J1311" i="8"/>
  <c r="P1307" i="8"/>
  <c r="G1307" i="8"/>
  <c r="Q1307" i="8"/>
  <c r="H1307" i="8"/>
  <c r="R1307" i="8"/>
  <c r="I1307" i="8"/>
  <c r="J1307" i="8"/>
  <c r="P1303" i="8"/>
  <c r="G1303" i="8"/>
  <c r="Q1303" i="8"/>
  <c r="H1303" i="8"/>
  <c r="R1303" i="8"/>
  <c r="I1303" i="8"/>
  <c r="J1303" i="8"/>
  <c r="P1299" i="8"/>
  <c r="G1299" i="8"/>
  <c r="Q1299" i="8"/>
  <c r="H1299" i="8"/>
  <c r="R1299" i="8"/>
  <c r="I1299" i="8"/>
  <c r="J1299" i="8"/>
  <c r="P1295" i="8"/>
  <c r="G1295" i="8"/>
  <c r="Q1295" i="8"/>
  <c r="H1295" i="8"/>
  <c r="R1295" i="8"/>
  <c r="I1295" i="8"/>
  <c r="J1295" i="8"/>
  <c r="P1291" i="8"/>
  <c r="G1291" i="8"/>
  <c r="Q1291" i="8"/>
  <c r="H1291" i="8"/>
  <c r="R1291" i="8"/>
  <c r="I1291" i="8"/>
  <c r="J1291" i="8"/>
  <c r="P1287" i="8"/>
  <c r="G1287" i="8"/>
  <c r="Q1287" i="8"/>
  <c r="H1287" i="8"/>
  <c r="R1287" i="8"/>
  <c r="I1287" i="8"/>
  <c r="J1287" i="8"/>
  <c r="P1283" i="8"/>
  <c r="G1283" i="8"/>
  <c r="Q1283" i="8"/>
  <c r="H1283" i="8"/>
  <c r="R1283" i="8"/>
  <c r="I1283" i="8"/>
  <c r="J1283" i="8"/>
  <c r="P1279" i="8"/>
  <c r="G1279" i="8"/>
  <c r="Q1279" i="8"/>
  <c r="H1279" i="8"/>
  <c r="R1279" i="8"/>
  <c r="I1279" i="8"/>
  <c r="J1279" i="8"/>
  <c r="P1275" i="8"/>
  <c r="G1275" i="8"/>
  <c r="Q1275" i="8"/>
  <c r="H1275" i="8"/>
  <c r="R1275" i="8"/>
  <c r="I1275" i="8"/>
  <c r="J1275" i="8"/>
  <c r="P1271" i="8"/>
  <c r="G1271" i="8"/>
  <c r="Q1271" i="8"/>
  <c r="H1271" i="8"/>
  <c r="R1271" i="8"/>
  <c r="I1271" i="8"/>
  <c r="J1271" i="8"/>
  <c r="P1267" i="8"/>
  <c r="G1267" i="8"/>
  <c r="Q1267" i="8"/>
  <c r="H1267" i="8"/>
  <c r="R1267" i="8"/>
  <c r="I1267" i="8"/>
  <c r="J1267" i="8"/>
  <c r="P1263" i="8"/>
  <c r="G1263" i="8"/>
  <c r="Q1263" i="8"/>
  <c r="H1263" i="8"/>
  <c r="R1263" i="8"/>
  <c r="I1263" i="8"/>
  <c r="J1263" i="8"/>
  <c r="P1259" i="8"/>
  <c r="G1259" i="8"/>
  <c r="Q1259" i="8"/>
  <c r="H1259" i="8"/>
  <c r="R1259" i="8"/>
  <c r="I1259" i="8"/>
  <c r="J1259" i="8"/>
  <c r="P1255" i="8"/>
  <c r="G1255" i="8"/>
  <c r="Q1255" i="8"/>
  <c r="H1255" i="8"/>
  <c r="R1255" i="8"/>
  <c r="I1255" i="8"/>
  <c r="J1255" i="8"/>
  <c r="P1251" i="8"/>
  <c r="G1251" i="8"/>
  <c r="Q1251" i="8"/>
  <c r="H1251" i="8"/>
  <c r="R1251" i="8"/>
  <c r="I1251" i="8"/>
  <c r="J1251" i="8"/>
  <c r="P1247" i="8"/>
  <c r="G1247" i="8"/>
  <c r="Q1247" i="8"/>
  <c r="H1247" i="8"/>
  <c r="R1247" i="8"/>
  <c r="I1247" i="8"/>
  <c r="J1247" i="8"/>
  <c r="J1243" i="8"/>
  <c r="P1243" i="8"/>
  <c r="Q1243" i="8"/>
  <c r="G1243" i="8"/>
  <c r="R1243" i="8"/>
  <c r="H1243" i="8"/>
  <c r="I1243" i="8"/>
  <c r="G1239" i="8"/>
  <c r="Q1239" i="8"/>
  <c r="J1239" i="8"/>
  <c r="P1239" i="8"/>
  <c r="R1239" i="8"/>
  <c r="H1239" i="8"/>
  <c r="I1239" i="8"/>
  <c r="G1235" i="8"/>
  <c r="Q1235" i="8"/>
  <c r="J1235" i="8"/>
  <c r="P1235" i="8"/>
  <c r="R1235" i="8"/>
  <c r="H1235" i="8"/>
  <c r="I1235" i="8"/>
  <c r="G1231" i="8"/>
  <c r="Q1231" i="8"/>
  <c r="H1231" i="8"/>
  <c r="R1231" i="8"/>
  <c r="J1231" i="8"/>
  <c r="I1231" i="8"/>
  <c r="P1231" i="8"/>
  <c r="G1227" i="8"/>
  <c r="Q1227" i="8"/>
  <c r="H1227" i="8"/>
  <c r="R1227" i="8"/>
  <c r="J1227" i="8"/>
  <c r="I1227" i="8"/>
  <c r="P1227" i="8"/>
  <c r="G1223" i="8"/>
  <c r="Q1223" i="8"/>
  <c r="H1223" i="8"/>
  <c r="R1223" i="8"/>
  <c r="J1223" i="8"/>
  <c r="I1223" i="8"/>
  <c r="P1223" i="8"/>
  <c r="G1219" i="8"/>
  <c r="Q1219" i="8"/>
  <c r="H1219" i="8"/>
  <c r="R1219" i="8"/>
  <c r="J1219" i="8"/>
  <c r="P1219" i="8"/>
  <c r="I1219" i="8"/>
  <c r="G1215" i="8"/>
  <c r="Q1215" i="8"/>
  <c r="H1215" i="8"/>
  <c r="R1215" i="8"/>
  <c r="J1215" i="8"/>
  <c r="P1215" i="8"/>
  <c r="I1215" i="8"/>
  <c r="G1211" i="8"/>
  <c r="Q1211" i="8"/>
  <c r="H1211" i="8"/>
  <c r="R1211" i="8"/>
  <c r="J1211" i="8"/>
  <c r="P1211" i="8"/>
  <c r="I1211" i="8"/>
  <c r="G1207" i="8"/>
  <c r="Q1207" i="8"/>
  <c r="H1207" i="8"/>
  <c r="R1207" i="8"/>
  <c r="J1207" i="8"/>
  <c r="P1207" i="8"/>
  <c r="I1207" i="8"/>
  <c r="G1203" i="8"/>
  <c r="Q1203" i="8"/>
  <c r="H1203" i="8"/>
  <c r="R1203" i="8"/>
  <c r="J1203" i="8"/>
  <c r="I1203" i="8"/>
  <c r="P1203" i="8"/>
  <c r="G1199" i="8"/>
  <c r="Q1199" i="8"/>
  <c r="H1199" i="8"/>
  <c r="R1199" i="8"/>
  <c r="J1199" i="8"/>
  <c r="I1199" i="8"/>
  <c r="P1199" i="8"/>
  <c r="G1195" i="8"/>
  <c r="Q1195" i="8"/>
  <c r="H1195" i="8"/>
  <c r="R1195" i="8"/>
  <c r="J1195" i="8"/>
  <c r="I1195" i="8"/>
  <c r="P1195" i="8"/>
  <c r="G1191" i="8"/>
  <c r="Q1191" i="8"/>
  <c r="H1191" i="8"/>
  <c r="R1191" i="8"/>
  <c r="J1191" i="8"/>
  <c r="I1191" i="8"/>
  <c r="P1191" i="8"/>
  <c r="G1187" i="8"/>
  <c r="Q1187" i="8"/>
  <c r="H1187" i="8"/>
  <c r="R1187" i="8"/>
  <c r="J1187" i="8"/>
  <c r="P1187" i="8"/>
  <c r="I1187" i="8"/>
  <c r="G1183" i="8"/>
  <c r="Q1183" i="8"/>
  <c r="H1183" i="8"/>
  <c r="R1183" i="8"/>
  <c r="J1183" i="8"/>
  <c r="P1183" i="8"/>
  <c r="I1183" i="8"/>
  <c r="G1179" i="8"/>
  <c r="Q1179" i="8"/>
  <c r="H1179" i="8"/>
  <c r="R1179" i="8"/>
  <c r="J1179" i="8"/>
  <c r="P1179" i="8"/>
  <c r="I1179" i="8"/>
  <c r="G1175" i="8"/>
  <c r="Q1175" i="8"/>
  <c r="H1175" i="8"/>
  <c r="R1175" i="8"/>
  <c r="J1175" i="8"/>
  <c r="P1175" i="8"/>
  <c r="I1175" i="8"/>
  <c r="G1171" i="8"/>
  <c r="Q1171" i="8"/>
  <c r="H1171" i="8"/>
  <c r="R1171" i="8"/>
  <c r="J1171" i="8"/>
  <c r="I1171" i="8"/>
  <c r="P1171" i="8"/>
  <c r="P1167" i="8"/>
  <c r="G1167" i="8"/>
  <c r="Q1167" i="8"/>
  <c r="H1167" i="8"/>
  <c r="R1167" i="8"/>
  <c r="J1167" i="8"/>
  <c r="I1167" i="8"/>
  <c r="P1163" i="8"/>
  <c r="G1163" i="8"/>
  <c r="Q1163" i="8"/>
  <c r="H1163" i="8"/>
  <c r="R1163" i="8"/>
  <c r="J1163" i="8"/>
  <c r="I1163" i="8"/>
  <c r="P1159" i="8"/>
  <c r="G1159" i="8"/>
  <c r="Q1159" i="8"/>
  <c r="H1159" i="8"/>
  <c r="R1159" i="8"/>
  <c r="J1159" i="8"/>
  <c r="I1159" i="8"/>
  <c r="P1155" i="8"/>
  <c r="G1155" i="8"/>
  <c r="Q1155" i="8"/>
  <c r="H1155" i="8"/>
  <c r="R1155" i="8"/>
  <c r="J1155" i="8"/>
  <c r="I1155" i="8"/>
  <c r="P1151" i="8"/>
  <c r="G1151" i="8"/>
  <c r="Q1151" i="8"/>
  <c r="H1151" i="8"/>
  <c r="R1151" i="8"/>
  <c r="J1151" i="8"/>
  <c r="I1151" i="8"/>
  <c r="P1147" i="8"/>
  <c r="J1147" i="8"/>
  <c r="Q1147" i="8"/>
  <c r="R1147" i="8"/>
  <c r="G1147" i="8"/>
  <c r="H1147" i="8"/>
  <c r="I1147" i="8"/>
  <c r="P1143" i="8"/>
  <c r="J1143" i="8"/>
  <c r="Q1143" i="8"/>
  <c r="R1143" i="8"/>
  <c r="G1143" i="8"/>
  <c r="H1143" i="8"/>
  <c r="I1143" i="8"/>
  <c r="P1139" i="8"/>
  <c r="Q1139" i="8"/>
  <c r="R1139" i="8"/>
  <c r="G1139" i="8"/>
  <c r="H1139" i="8"/>
  <c r="I1139" i="8"/>
  <c r="J1139" i="8"/>
  <c r="P1135" i="8"/>
  <c r="Q1135" i="8"/>
  <c r="R1135" i="8"/>
  <c r="G1135" i="8"/>
  <c r="H1135" i="8"/>
  <c r="I1135" i="8"/>
  <c r="J1135" i="8"/>
  <c r="P1131" i="8"/>
  <c r="R1131" i="8"/>
  <c r="G1131" i="8"/>
  <c r="H1131" i="8"/>
  <c r="I1131" i="8"/>
  <c r="J1131" i="8"/>
  <c r="Q1131" i="8"/>
  <c r="P1127" i="8"/>
  <c r="G1127" i="8"/>
  <c r="H1127" i="8"/>
  <c r="I1127" i="8"/>
  <c r="J1127" i="8"/>
  <c r="Q1127" i="8"/>
  <c r="R1127" i="8"/>
  <c r="P1123" i="8"/>
  <c r="G1123" i="8"/>
  <c r="H1123" i="8"/>
  <c r="I1123" i="8"/>
  <c r="J1123" i="8"/>
  <c r="Q1123" i="8"/>
  <c r="R1123" i="8"/>
  <c r="P1119" i="8"/>
  <c r="H1119" i="8"/>
  <c r="I1119" i="8"/>
  <c r="J1119" i="8"/>
  <c r="Q1119" i="8"/>
  <c r="R1119" i="8"/>
  <c r="G1119" i="8"/>
  <c r="P1115" i="8"/>
  <c r="I1115" i="8"/>
  <c r="J1115" i="8"/>
  <c r="Q1115" i="8"/>
  <c r="R1115" i="8"/>
  <c r="G1115" i="8"/>
  <c r="H1115" i="8"/>
  <c r="P1111" i="8"/>
  <c r="J1111" i="8"/>
  <c r="Q1111" i="8"/>
  <c r="R1111" i="8"/>
  <c r="G1111" i="8"/>
  <c r="H1111" i="8"/>
  <c r="I1111" i="8"/>
  <c r="P1107" i="8"/>
  <c r="Q1107" i="8"/>
  <c r="R1107" i="8"/>
  <c r="G1107" i="8"/>
  <c r="H1107" i="8"/>
  <c r="I1107" i="8"/>
  <c r="J1107" i="8"/>
  <c r="P1103" i="8"/>
  <c r="Q1103" i="8"/>
  <c r="R1103" i="8"/>
  <c r="G1103" i="8"/>
  <c r="H1103" i="8"/>
  <c r="I1103" i="8"/>
  <c r="J1103" i="8"/>
  <c r="P1099" i="8"/>
  <c r="R1099" i="8"/>
  <c r="G1099" i="8"/>
  <c r="H1099" i="8"/>
  <c r="I1099" i="8"/>
  <c r="J1099" i="8"/>
  <c r="Q1099" i="8"/>
  <c r="P1095" i="8"/>
  <c r="G1095" i="8"/>
  <c r="H1095" i="8"/>
  <c r="I1095" i="8"/>
  <c r="J1095" i="8"/>
  <c r="Q1095" i="8"/>
  <c r="R1095" i="8"/>
  <c r="P1091" i="8"/>
  <c r="G1091" i="8"/>
  <c r="H1091" i="8"/>
  <c r="I1091" i="8"/>
  <c r="J1091" i="8"/>
  <c r="Q1091" i="8"/>
  <c r="R1091" i="8"/>
  <c r="P1087" i="8"/>
  <c r="H1087" i="8"/>
  <c r="I1087" i="8"/>
  <c r="J1087" i="8"/>
  <c r="Q1087" i="8"/>
  <c r="R1087" i="8"/>
  <c r="G1087" i="8"/>
  <c r="P1083" i="8"/>
  <c r="I1083" i="8"/>
  <c r="J1083" i="8"/>
  <c r="Q1083" i="8"/>
  <c r="R1083" i="8"/>
  <c r="G1083" i="8"/>
  <c r="H1083" i="8"/>
  <c r="I1079" i="8"/>
  <c r="G1079" i="8"/>
  <c r="R1079" i="8"/>
  <c r="J1079" i="8"/>
  <c r="H1079" i="8"/>
  <c r="P1079" i="8"/>
  <c r="Q1079" i="8"/>
  <c r="I1075" i="8"/>
  <c r="P1075" i="8"/>
  <c r="Q1075" i="8"/>
  <c r="G1075" i="8"/>
  <c r="R1075" i="8"/>
  <c r="H1075" i="8"/>
  <c r="J1075" i="8"/>
  <c r="P1071" i="8"/>
  <c r="I1071" i="8"/>
  <c r="H1071" i="8"/>
  <c r="Q1071" i="8"/>
  <c r="G1071" i="8"/>
  <c r="J1071" i="8"/>
  <c r="R1071" i="8"/>
  <c r="P1067" i="8"/>
  <c r="G1067" i="8"/>
  <c r="Q1067" i="8"/>
  <c r="I1067" i="8"/>
  <c r="R1067" i="8"/>
  <c r="H1067" i="8"/>
  <c r="J1067" i="8"/>
  <c r="P1063" i="8"/>
  <c r="G1063" i="8"/>
  <c r="Q1063" i="8"/>
  <c r="I1063" i="8"/>
  <c r="R1063" i="8"/>
  <c r="H1063" i="8"/>
  <c r="J1063" i="8"/>
  <c r="P1059" i="8"/>
  <c r="G1059" i="8"/>
  <c r="Q1059" i="8"/>
  <c r="I1059" i="8"/>
  <c r="R1059" i="8"/>
  <c r="H1059" i="8"/>
  <c r="J1059" i="8"/>
  <c r="P1055" i="8"/>
  <c r="G1055" i="8"/>
  <c r="Q1055" i="8"/>
  <c r="I1055" i="8"/>
  <c r="H1055" i="8"/>
  <c r="J1055" i="8"/>
  <c r="R1055" i="8"/>
  <c r="P1051" i="8"/>
  <c r="G1051" i="8"/>
  <c r="Q1051" i="8"/>
  <c r="I1051" i="8"/>
  <c r="H1051" i="8"/>
  <c r="J1051" i="8"/>
  <c r="R1051" i="8"/>
  <c r="P1047" i="8"/>
  <c r="G1047" i="8"/>
  <c r="Q1047" i="8"/>
  <c r="I1047" i="8"/>
  <c r="H1047" i="8"/>
  <c r="J1047" i="8"/>
  <c r="R1047" i="8"/>
  <c r="P1043" i="8"/>
  <c r="G1043" i="8"/>
  <c r="Q1043" i="8"/>
  <c r="I1043" i="8"/>
  <c r="J1043" i="8"/>
  <c r="R1043" i="8"/>
  <c r="H1043" i="8"/>
  <c r="P1039" i="8"/>
  <c r="G1039" i="8"/>
  <c r="Q1039" i="8"/>
  <c r="I1039" i="8"/>
  <c r="R1039" i="8"/>
  <c r="H1039" i="8"/>
  <c r="J1039" i="8"/>
  <c r="P1035" i="8"/>
  <c r="G1035" i="8"/>
  <c r="Q1035" i="8"/>
  <c r="I1035" i="8"/>
  <c r="R1035" i="8"/>
  <c r="H1035" i="8"/>
  <c r="J1035" i="8"/>
  <c r="P1031" i="8"/>
  <c r="G1031" i="8"/>
  <c r="Q1031" i="8"/>
  <c r="I1031" i="8"/>
  <c r="R1031" i="8"/>
  <c r="H1031" i="8"/>
  <c r="J1031" i="8"/>
  <c r="P1027" i="8"/>
  <c r="G1027" i="8"/>
  <c r="Q1027" i="8"/>
  <c r="I1027" i="8"/>
  <c r="R1027" i="8"/>
  <c r="H1027" i="8"/>
  <c r="J1027" i="8"/>
  <c r="P1023" i="8"/>
  <c r="G1023" i="8"/>
  <c r="Q1023" i="8"/>
  <c r="I1023" i="8"/>
  <c r="H1023" i="8"/>
  <c r="J1023" i="8"/>
  <c r="R1023" i="8"/>
  <c r="P1019" i="8"/>
  <c r="G1019" i="8"/>
  <c r="Q1019" i="8"/>
  <c r="I1019" i="8"/>
  <c r="H1019" i="8"/>
  <c r="J1019" i="8"/>
  <c r="R1019" i="8"/>
  <c r="P1015" i="8"/>
  <c r="G1015" i="8"/>
  <c r="Q1015" i="8"/>
  <c r="I1015" i="8"/>
  <c r="H1015" i="8"/>
  <c r="J1015" i="8"/>
  <c r="R1015" i="8"/>
  <c r="P1011" i="8"/>
  <c r="G1011" i="8"/>
  <c r="Q1011" i="8"/>
  <c r="I1011" i="8"/>
  <c r="J1011" i="8"/>
  <c r="R1011" i="8"/>
  <c r="H1011" i="8"/>
  <c r="P1007" i="8"/>
  <c r="G1007" i="8"/>
  <c r="Q1007" i="8"/>
  <c r="I1007" i="8"/>
  <c r="R1007" i="8"/>
  <c r="H1007" i="8"/>
  <c r="J1007" i="8"/>
  <c r="P1003" i="8"/>
  <c r="G1003" i="8"/>
  <c r="Q1003" i="8"/>
  <c r="I1003" i="8"/>
  <c r="R1003" i="8"/>
  <c r="H1003" i="8"/>
  <c r="J1003" i="8"/>
  <c r="P999" i="8"/>
  <c r="G999" i="8"/>
  <c r="Q999" i="8"/>
  <c r="I999" i="8"/>
  <c r="R999" i="8"/>
  <c r="H999" i="8"/>
  <c r="J999" i="8"/>
  <c r="P995" i="8"/>
  <c r="G995" i="8"/>
  <c r="Q995" i="8"/>
  <c r="I995" i="8"/>
  <c r="R995" i="8"/>
  <c r="H995" i="8"/>
  <c r="J995" i="8"/>
  <c r="P991" i="8"/>
  <c r="G991" i="8"/>
  <c r="Q991" i="8"/>
  <c r="I991" i="8"/>
  <c r="J991" i="8"/>
  <c r="R991" i="8"/>
  <c r="H991" i="8"/>
  <c r="P987" i="8"/>
  <c r="G987" i="8"/>
  <c r="Q987" i="8"/>
  <c r="I987" i="8"/>
  <c r="H987" i="8"/>
  <c r="J987" i="8"/>
  <c r="R987" i="8"/>
  <c r="P983" i="8"/>
  <c r="G983" i="8"/>
  <c r="Q983" i="8"/>
  <c r="I983" i="8"/>
  <c r="H983" i="8"/>
  <c r="J983" i="8"/>
  <c r="R983" i="8"/>
  <c r="P979" i="8"/>
  <c r="G979" i="8"/>
  <c r="Q979" i="8"/>
  <c r="I979" i="8"/>
  <c r="H979" i="8"/>
  <c r="J979" i="8"/>
  <c r="R979" i="8"/>
  <c r="P975" i="8"/>
  <c r="G975" i="8"/>
  <c r="Q975" i="8"/>
  <c r="H975" i="8"/>
  <c r="R975" i="8"/>
  <c r="I975" i="8"/>
  <c r="J975" i="8"/>
  <c r="I971" i="8"/>
  <c r="J971" i="8"/>
  <c r="P971" i="8"/>
  <c r="Q971" i="8"/>
  <c r="R971" i="8"/>
  <c r="G971" i="8"/>
  <c r="H971" i="8"/>
  <c r="G967" i="8"/>
  <c r="H967" i="8"/>
  <c r="I967" i="8"/>
  <c r="J967" i="8"/>
  <c r="P967" i="8"/>
  <c r="Q967" i="8"/>
  <c r="R967" i="8"/>
  <c r="I963" i="8"/>
  <c r="J963" i="8"/>
  <c r="P963" i="8"/>
  <c r="Q963" i="8"/>
  <c r="R963" i="8"/>
  <c r="G963" i="8"/>
  <c r="H963" i="8"/>
  <c r="I959" i="8"/>
  <c r="P959" i="8"/>
  <c r="Q959" i="8"/>
  <c r="R959" i="8"/>
  <c r="G959" i="8"/>
  <c r="H959" i="8"/>
  <c r="J959" i="8"/>
  <c r="H955" i="8"/>
  <c r="R955" i="8"/>
  <c r="I955" i="8"/>
  <c r="P955" i="8"/>
  <c r="Q955" i="8"/>
  <c r="G955" i="8"/>
  <c r="J955" i="8"/>
  <c r="H951" i="8"/>
  <c r="R951" i="8"/>
  <c r="I951" i="8"/>
  <c r="G951" i="8"/>
  <c r="J951" i="8"/>
  <c r="P951" i="8"/>
  <c r="Q951" i="8"/>
  <c r="G947" i="8"/>
  <c r="Q947" i="8"/>
  <c r="H947" i="8"/>
  <c r="R947" i="8"/>
  <c r="I947" i="8"/>
  <c r="J947" i="8"/>
  <c r="P947" i="8"/>
  <c r="G943" i="8"/>
  <c r="Q943" i="8"/>
  <c r="H943" i="8"/>
  <c r="R943" i="8"/>
  <c r="I943" i="8"/>
  <c r="J943" i="8"/>
  <c r="P943" i="8"/>
  <c r="G939" i="8"/>
  <c r="Q939" i="8"/>
  <c r="H939" i="8"/>
  <c r="R939" i="8"/>
  <c r="I939" i="8"/>
  <c r="J939" i="8"/>
  <c r="P939" i="8"/>
  <c r="G935" i="8"/>
  <c r="Q935" i="8"/>
  <c r="H935" i="8"/>
  <c r="R935" i="8"/>
  <c r="I935" i="8"/>
  <c r="P935" i="8"/>
  <c r="J935" i="8"/>
  <c r="G931" i="8"/>
  <c r="Q931" i="8"/>
  <c r="H931" i="8"/>
  <c r="R931" i="8"/>
  <c r="I931" i="8"/>
  <c r="J931" i="8"/>
  <c r="P931" i="8"/>
  <c r="G927" i="8"/>
  <c r="Q927" i="8"/>
  <c r="H927" i="8"/>
  <c r="R927" i="8"/>
  <c r="I927" i="8"/>
  <c r="J927" i="8"/>
  <c r="P927" i="8"/>
  <c r="P923" i="8"/>
  <c r="G923" i="8"/>
  <c r="Q923" i="8"/>
  <c r="H923" i="8"/>
  <c r="R923" i="8"/>
  <c r="I923" i="8"/>
  <c r="J923" i="8"/>
  <c r="P919" i="8"/>
  <c r="G919" i="8"/>
  <c r="Q919" i="8"/>
  <c r="H919" i="8"/>
  <c r="R919" i="8"/>
  <c r="I919" i="8"/>
  <c r="J919" i="8"/>
  <c r="P915" i="8"/>
  <c r="G915" i="8"/>
  <c r="Q915" i="8"/>
  <c r="H915" i="8"/>
  <c r="R915" i="8"/>
  <c r="I915" i="8"/>
  <c r="J915" i="8"/>
  <c r="P911" i="8"/>
  <c r="G911" i="8"/>
  <c r="Q911" i="8"/>
  <c r="H911" i="8"/>
  <c r="R911" i="8"/>
  <c r="I911" i="8"/>
  <c r="J911" i="8"/>
  <c r="Q1973" i="8"/>
  <c r="Q1941" i="8"/>
  <c r="Q1909" i="8"/>
  <c r="Q1877" i="8"/>
  <c r="Q1845" i="8"/>
  <c r="Q1813" i="8"/>
  <c r="G1627" i="8"/>
  <c r="G1575" i="8"/>
  <c r="M1991" i="8"/>
  <c r="N1991" i="8"/>
  <c r="M1963" i="8"/>
  <c r="N1963" i="8"/>
  <c r="M1935" i="8"/>
  <c r="N1935" i="8"/>
  <c r="M1911" i="8"/>
  <c r="N1911" i="8"/>
  <c r="M1883" i="8"/>
  <c r="N1883" i="8"/>
  <c r="M1855" i="8"/>
  <c r="N1855" i="8"/>
  <c r="M1823" i="8"/>
  <c r="N1823" i="8"/>
  <c r="L1795" i="8"/>
  <c r="M1795" i="8"/>
  <c r="N1795" i="8"/>
  <c r="L1771" i="8"/>
  <c r="M1771" i="8"/>
  <c r="N1771" i="8"/>
  <c r="L1747" i="8"/>
  <c r="M1747" i="8"/>
  <c r="N1747" i="8"/>
  <c r="L1723" i="8"/>
  <c r="M1723" i="8"/>
  <c r="N1723" i="8"/>
  <c r="L1699" i="8"/>
  <c r="M1699" i="8"/>
  <c r="N1699" i="8"/>
  <c r="L1667" i="8"/>
  <c r="M1667" i="8"/>
  <c r="N1667" i="8"/>
  <c r="L1639" i="8"/>
  <c r="M1639" i="8"/>
  <c r="N1639" i="8"/>
  <c r="L1615" i="8"/>
  <c r="M1615" i="8"/>
  <c r="N1615" i="8"/>
  <c r="L1587" i="8"/>
  <c r="M1587" i="8"/>
  <c r="N1587" i="8"/>
  <c r="M1563" i="8"/>
  <c r="L1563" i="8"/>
  <c r="N1563" i="8"/>
  <c r="L1523" i="8"/>
  <c r="M1523" i="8"/>
  <c r="N1523" i="8"/>
  <c r="L1495" i="8"/>
  <c r="M1495" i="8"/>
  <c r="N1495" i="8"/>
  <c r="L1467" i="8"/>
  <c r="M1467" i="8"/>
  <c r="N1467" i="8"/>
  <c r="L1443" i="8"/>
  <c r="M1443" i="8"/>
  <c r="N1443" i="8"/>
  <c r="L1419" i="8"/>
  <c r="M1419" i="8"/>
  <c r="N1419" i="8"/>
  <c r="L1387" i="8"/>
  <c r="M1387" i="8"/>
  <c r="N1387" i="8"/>
  <c r="L1367" i="8"/>
  <c r="M1367" i="8"/>
  <c r="N1367" i="8"/>
  <c r="L1339" i="8"/>
  <c r="M1339" i="8"/>
  <c r="N1339" i="8"/>
  <c r="L1315" i="8"/>
  <c r="M1315" i="8"/>
  <c r="N1315" i="8"/>
  <c r="L1283" i="8"/>
  <c r="M1283" i="8"/>
  <c r="N1283" i="8"/>
  <c r="L1255" i="8"/>
  <c r="M1255" i="8"/>
  <c r="N1255" i="8"/>
  <c r="L1231" i="8"/>
  <c r="M1231" i="8"/>
  <c r="N1231" i="8"/>
  <c r="L1203" i="8"/>
  <c r="M1203" i="8"/>
  <c r="N1203" i="8"/>
  <c r="L1175" i="8"/>
  <c r="M1175" i="8"/>
  <c r="N1175" i="8"/>
  <c r="M1143" i="8"/>
  <c r="N1143" i="8"/>
  <c r="L1143" i="8"/>
  <c r="M1119" i="8"/>
  <c r="N1119" i="8"/>
  <c r="L1119" i="8"/>
  <c r="M1095" i="8"/>
  <c r="N1095" i="8"/>
  <c r="L1095" i="8"/>
  <c r="L1071" i="8"/>
  <c r="M1071" i="8"/>
  <c r="N1071" i="8"/>
  <c r="L1047" i="8"/>
  <c r="M1047" i="8"/>
  <c r="N1047" i="8"/>
  <c r="L1019" i="8"/>
  <c r="M1019" i="8"/>
  <c r="N1019" i="8"/>
  <c r="M991" i="8"/>
  <c r="N991" i="8"/>
  <c r="L991" i="8"/>
  <c r="L967" i="8"/>
  <c r="N967" i="8"/>
  <c r="M967" i="8"/>
  <c r="L955" i="8"/>
  <c r="N955" i="8"/>
  <c r="M955" i="8"/>
  <c r="L939" i="8"/>
  <c r="N939" i="8"/>
  <c r="M939" i="8"/>
  <c r="L911" i="8"/>
  <c r="M911" i="8"/>
  <c r="N911" i="8"/>
  <c r="J235" i="10"/>
  <c r="K139" i="10"/>
  <c r="J126" i="10"/>
  <c r="E122" i="10"/>
  <c r="E99" i="10"/>
  <c r="K67" i="10"/>
  <c r="J30" i="10"/>
  <c r="K20" i="10"/>
  <c r="J16" i="10"/>
  <c r="K1866" i="10"/>
  <c r="C1699" i="10"/>
  <c r="G1699" i="4" s="1"/>
  <c r="E1692" i="10"/>
  <c r="H1626" i="10"/>
  <c r="E1599" i="10"/>
  <c r="J1200" i="10"/>
  <c r="E1105" i="10"/>
  <c r="G870" i="10"/>
  <c r="K841" i="10"/>
  <c r="H593" i="10"/>
  <c r="L564" i="10"/>
  <c r="D550" i="10"/>
  <c r="I1995" i="13"/>
  <c r="G1945" i="13"/>
  <c r="L1918" i="13"/>
  <c r="E1913" i="13"/>
  <c r="I1907" i="13"/>
  <c r="L1760" i="13"/>
  <c r="S1760" i="13" s="1"/>
  <c r="J1635" i="13"/>
  <c r="E1506" i="13"/>
  <c r="L1357" i="13"/>
  <c r="J1281" i="13"/>
  <c r="D1214" i="13"/>
  <c r="C1121" i="13"/>
  <c r="L1115" i="13"/>
  <c r="G1103" i="13"/>
  <c r="I940" i="13"/>
  <c r="J907" i="13"/>
  <c r="D844" i="13"/>
  <c r="C838" i="13"/>
  <c r="D802" i="13"/>
  <c r="H708" i="13"/>
  <c r="D609" i="13"/>
  <c r="C560" i="13"/>
  <c r="J508" i="13"/>
  <c r="C458" i="13"/>
  <c r="D356" i="13"/>
  <c r="D303" i="13"/>
  <c r="G270" i="13"/>
  <c r="J210" i="13"/>
  <c r="C126" i="13"/>
  <c r="D126" i="13" s="1"/>
  <c r="G115" i="13"/>
  <c r="E99" i="13"/>
  <c r="E85" i="13"/>
  <c r="K82" i="13"/>
  <c r="J77" i="13"/>
  <c r="J68" i="13"/>
  <c r="J54" i="13"/>
  <c r="J45" i="13"/>
  <c r="N234" i="8"/>
  <c r="N218" i="8"/>
  <c r="P158" i="8"/>
  <c r="L1994" i="8"/>
  <c r="M1994" i="8"/>
  <c r="L1990" i="8"/>
  <c r="M1990" i="8"/>
  <c r="L1986" i="8"/>
  <c r="M1986" i="8"/>
  <c r="L1982" i="8"/>
  <c r="M1982" i="8"/>
  <c r="L1978" i="8"/>
  <c r="M1978" i="8"/>
  <c r="L1974" i="8"/>
  <c r="M1974" i="8"/>
  <c r="L1970" i="8"/>
  <c r="M1970" i="8"/>
  <c r="L1966" i="8"/>
  <c r="M1966" i="8"/>
  <c r="L1962" i="8"/>
  <c r="M1962" i="8"/>
  <c r="L1958" i="8"/>
  <c r="M1958" i="8"/>
  <c r="L1954" i="8"/>
  <c r="M1954" i="8"/>
  <c r="L1950" i="8"/>
  <c r="M1950" i="8"/>
  <c r="L1946" i="8"/>
  <c r="M1946" i="8"/>
  <c r="L1942" i="8"/>
  <c r="M1942" i="8"/>
  <c r="L1938" i="8"/>
  <c r="M1938" i="8"/>
  <c r="L1934" i="8"/>
  <c r="M1934" i="8"/>
  <c r="L1930" i="8"/>
  <c r="M1930" i="8"/>
  <c r="L1926" i="8"/>
  <c r="M1926" i="8"/>
  <c r="L1922" i="8"/>
  <c r="M1922" i="8"/>
  <c r="L1918" i="8"/>
  <c r="M1918" i="8"/>
  <c r="L1914" i="8"/>
  <c r="M1914" i="8"/>
  <c r="L1910" i="8"/>
  <c r="M1910" i="8"/>
  <c r="L1906" i="8"/>
  <c r="M1906" i="8"/>
  <c r="L1902" i="8"/>
  <c r="M1902" i="8"/>
  <c r="L1898" i="8"/>
  <c r="M1898" i="8"/>
  <c r="L1894" i="8"/>
  <c r="M1894" i="8"/>
  <c r="L1890" i="8"/>
  <c r="M1890" i="8"/>
  <c r="L1886" i="8"/>
  <c r="M1886" i="8"/>
  <c r="L1882" i="8"/>
  <c r="M1882" i="8"/>
  <c r="L1878" i="8"/>
  <c r="M1878" i="8"/>
  <c r="L1874" i="8"/>
  <c r="M1874" i="8"/>
  <c r="L1870" i="8"/>
  <c r="M1870" i="8"/>
  <c r="L1866" i="8"/>
  <c r="M1866" i="8"/>
  <c r="L1862" i="8"/>
  <c r="M1862" i="8"/>
  <c r="L1858" i="8"/>
  <c r="M1858" i="8"/>
  <c r="L1854" i="8"/>
  <c r="M1854" i="8"/>
  <c r="L1850" i="8"/>
  <c r="M1850" i="8"/>
  <c r="L1846" i="8"/>
  <c r="M1846" i="8"/>
  <c r="L1842" i="8"/>
  <c r="M1842" i="8"/>
  <c r="L1838" i="8"/>
  <c r="M1838" i="8"/>
  <c r="L1834" i="8"/>
  <c r="M1834" i="8"/>
  <c r="L1830" i="8"/>
  <c r="M1830" i="8"/>
  <c r="L1826" i="8"/>
  <c r="M1826" i="8"/>
  <c r="L1822" i="8"/>
  <c r="M1822" i="8"/>
  <c r="L1818" i="8"/>
  <c r="M1818" i="8"/>
  <c r="L1814" i="8"/>
  <c r="M1814" i="8"/>
  <c r="L1810" i="8"/>
  <c r="M1810" i="8"/>
  <c r="L1806" i="8"/>
  <c r="M1806" i="8"/>
  <c r="L1802" i="8"/>
  <c r="M1802" i="8"/>
  <c r="N1802" i="8"/>
  <c r="L1798" i="8"/>
  <c r="M1798" i="8"/>
  <c r="N1798" i="8"/>
  <c r="L1794" i="8"/>
  <c r="M1794" i="8"/>
  <c r="N1794" i="8"/>
  <c r="L1790" i="8"/>
  <c r="M1790" i="8"/>
  <c r="N1790" i="8"/>
  <c r="L1786" i="8"/>
  <c r="M1786" i="8"/>
  <c r="N1786" i="8"/>
  <c r="L1782" i="8"/>
  <c r="M1782" i="8"/>
  <c r="N1782" i="8"/>
  <c r="L1778" i="8"/>
  <c r="M1778" i="8"/>
  <c r="N1778" i="8"/>
  <c r="L1774" i="8"/>
  <c r="M1774" i="8"/>
  <c r="N1774" i="8"/>
  <c r="L1770" i="8"/>
  <c r="M1770" i="8"/>
  <c r="N1770" i="8"/>
  <c r="L1766" i="8"/>
  <c r="M1766" i="8"/>
  <c r="N1766" i="8"/>
  <c r="L1762" i="8"/>
  <c r="M1762" i="8"/>
  <c r="N1762" i="8"/>
  <c r="L1758" i="8"/>
  <c r="M1758" i="8"/>
  <c r="N1758" i="8"/>
  <c r="L1754" i="8"/>
  <c r="M1754" i="8"/>
  <c r="N1754" i="8"/>
  <c r="L1750" i="8"/>
  <c r="M1750" i="8"/>
  <c r="N1750" i="8"/>
  <c r="L1746" i="8"/>
  <c r="M1746" i="8"/>
  <c r="N1746" i="8"/>
  <c r="L1742" i="8"/>
  <c r="M1742" i="8"/>
  <c r="N1742" i="8"/>
  <c r="L1738" i="8"/>
  <c r="M1738" i="8"/>
  <c r="N1738" i="8"/>
  <c r="L1734" i="8"/>
  <c r="M1734" i="8"/>
  <c r="N1734" i="8"/>
  <c r="L1730" i="8"/>
  <c r="M1730" i="8"/>
  <c r="N1730" i="8"/>
  <c r="L1726" i="8"/>
  <c r="M1726" i="8"/>
  <c r="N1726" i="8"/>
  <c r="L1722" i="8"/>
  <c r="M1722" i="8"/>
  <c r="N1722" i="8"/>
  <c r="L1718" i="8"/>
  <c r="M1718" i="8"/>
  <c r="N1718" i="8"/>
  <c r="L1714" i="8"/>
  <c r="M1714" i="8"/>
  <c r="N1714" i="8"/>
  <c r="L1710" i="8"/>
  <c r="M1710" i="8"/>
  <c r="N1710" i="8"/>
  <c r="L1706" i="8"/>
  <c r="M1706" i="8"/>
  <c r="N1706" i="8"/>
  <c r="L1702" i="8"/>
  <c r="M1702" i="8"/>
  <c r="N1702" i="8"/>
  <c r="L1698" i="8"/>
  <c r="M1698" i="8"/>
  <c r="N1698" i="8"/>
  <c r="L1694" i="8"/>
  <c r="M1694" i="8"/>
  <c r="N1694" i="8"/>
  <c r="L1690" i="8"/>
  <c r="M1690" i="8"/>
  <c r="N1690" i="8"/>
  <c r="L1686" i="8"/>
  <c r="M1686" i="8"/>
  <c r="N1686" i="8"/>
  <c r="L1682" i="8"/>
  <c r="M1682" i="8"/>
  <c r="N1682" i="8"/>
  <c r="L1678" i="8"/>
  <c r="M1678" i="8"/>
  <c r="N1678" i="8"/>
  <c r="L1674" i="8"/>
  <c r="M1674" i="8"/>
  <c r="N1674" i="8"/>
  <c r="L1670" i="8"/>
  <c r="M1670" i="8"/>
  <c r="N1670" i="8"/>
  <c r="L1666" i="8"/>
  <c r="M1666" i="8"/>
  <c r="N1666" i="8"/>
  <c r="L1662" i="8"/>
  <c r="M1662" i="8"/>
  <c r="N1662" i="8"/>
  <c r="L1658" i="8"/>
  <c r="M1658" i="8"/>
  <c r="N1658" i="8"/>
  <c r="L1654" i="8"/>
  <c r="M1654" i="8"/>
  <c r="N1654" i="8"/>
  <c r="L1650" i="8"/>
  <c r="M1650" i="8"/>
  <c r="N1650" i="8"/>
  <c r="L1646" i="8"/>
  <c r="M1646" i="8"/>
  <c r="N1646" i="8"/>
  <c r="L1642" i="8"/>
  <c r="M1642" i="8"/>
  <c r="N1642" i="8"/>
  <c r="L1638" i="8"/>
  <c r="M1638" i="8"/>
  <c r="N1638" i="8"/>
  <c r="L1634" i="8"/>
  <c r="M1634" i="8"/>
  <c r="N1634" i="8"/>
  <c r="L1630" i="8"/>
  <c r="M1630" i="8"/>
  <c r="N1630" i="8"/>
  <c r="L1626" i="8"/>
  <c r="M1626" i="8"/>
  <c r="N1626" i="8"/>
  <c r="L1622" i="8"/>
  <c r="M1622" i="8"/>
  <c r="N1622" i="8"/>
  <c r="L1618" i="8"/>
  <c r="M1618" i="8"/>
  <c r="N1618" i="8"/>
  <c r="L1614" i="8"/>
  <c r="M1614" i="8"/>
  <c r="N1614" i="8"/>
  <c r="L1610" i="8"/>
  <c r="M1610" i="8"/>
  <c r="N1610" i="8"/>
  <c r="L1606" i="8"/>
  <c r="M1606" i="8"/>
  <c r="N1606" i="8"/>
  <c r="L1602" i="8"/>
  <c r="M1602" i="8"/>
  <c r="N1602" i="8"/>
  <c r="L1598" i="8"/>
  <c r="M1598" i="8"/>
  <c r="N1598" i="8"/>
  <c r="L1594" i="8"/>
  <c r="M1594" i="8"/>
  <c r="N1594" i="8"/>
  <c r="L1590" i="8"/>
  <c r="M1590" i="8"/>
  <c r="N1590" i="8"/>
  <c r="L1586" i="8"/>
  <c r="M1586" i="8"/>
  <c r="N1586" i="8"/>
  <c r="L1582" i="8"/>
  <c r="M1582" i="8"/>
  <c r="N1582" i="8"/>
  <c r="L1578" i="8"/>
  <c r="M1578" i="8"/>
  <c r="N1578" i="8"/>
  <c r="L1574" i="8"/>
  <c r="M1574" i="8"/>
  <c r="N1574" i="8"/>
  <c r="L1570" i="8"/>
  <c r="M1570" i="8"/>
  <c r="N1570" i="8"/>
  <c r="L1566" i="8"/>
  <c r="N1566" i="8"/>
  <c r="L1562" i="8"/>
  <c r="M1562" i="8"/>
  <c r="N1562" i="8"/>
  <c r="L1558" i="8"/>
  <c r="M1558" i="8"/>
  <c r="N1558" i="8"/>
  <c r="L1554" i="8"/>
  <c r="M1554" i="8"/>
  <c r="N1554" i="8"/>
  <c r="L1550" i="8"/>
  <c r="M1550" i="8"/>
  <c r="N1550" i="8"/>
  <c r="L1546" i="8"/>
  <c r="M1546" i="8"/>
  <c r="N1546" i="8"/>
  <c r="L1542" i="8"/>
  <c r="M1542" i="8"/>
  <c r="N1542" i="8"/>
  <c r="L1538" i="8"/>
  <c r="M1538" i="8"/>
  <c r="N1538" i="8"/>
  <c r="L1534" i="8"/>
  <c r="M1534" i="8"/>
  <c r="N1534" i="8"/>
  <c r="L1530" i="8"/>
  <c r="M1530" i="8"/>
  <c r="N1530" i="8"/>
  <c r="L1526" i="8"/>
  <c r="M1526" i="8"/>
  <c r="N1526" i="8"/>
  <c r="L1522" i="8"/>
  <c r="M1522" i="8"/>
  <c r="N1522" i="8"/>
  <c r="L1518" i="8"/>
  <c r="M1518" i="8"/>
  <c r="N1518" i="8"/>
  <c r="L1514" i="8"/>
  <c r="M1514" i="8"/>
  <c r="N1514" i="8"/>
  <c r="L1510" i="8"/>
  <c r="M1510" i="8"/>
  <c r="N1510" i="8"/>
  <c r="L1506" i="8"/>
  <c r="M1506" i="8"/>
  <c r="N1506" i="8"/>
  <c r="L1502" i="8"/>
  <c r="M1502" i="8"/>
  <c r="N1502" i="8"/>
  <c r="L1498" i="8"/>
  <c r="M1498" i="8"/>
  <c r="N1498" i="8"/>
  <c r="L1494" i="8"/>
  <c r="M1494" i="8"/>
  <c r="N1494" i="8"/>
  <c r="L1490" i="8"/>
  <c r="M1490" i="8"/>
  <c r="N1490" i="8"/>
  <c r="L1486" i="8"/>
  <c r="M1486" i="8"/>
  <c r="N1486" i="8"/>
  <c r="L1482" i="8"/>
  <c r="M1482" i="8"/>
  <c r="N1482" i="8"/>
  <c r="L1478" i="8"/>
  <c r="M1478" i="8"/>
  <c r="N1478" i="8"/>
  <c r="L1474" i="8"/>
  <c r="M1474" i="8"/>
  <c r="N1474" i="8"/>
  <c r="L1470" i="8"/>
  <c r="M1470" i="8"/>
  <c r="N1470" i="8"/>
  <c r="L1466" i="8"/>
  <c r="M1466" i="8"/>
  <c r="N1466" i="8"/>
  <c r="L1462" i="8"/>
  <c r="M1462" i="8"/>
  <c r="N1462" i="8"/>
  <c r="L1458" i="8"/>
  <c r="M1458" i="8"/>
  <c r="N1458" i="8"/>
  <c r="L1454" i="8"/>
  <c r="M1454" i="8"/>
  <c r="N1454" i="8"/>
  <c r="L1450" i="8"/>
  <c r="M1450" i="8"/>
  <c r="N1450" i="8"/>
  <c r="L1446" i="8"/>
  <c r="M1446" i="8"/>
  <c r="N1446" i="8"/>
  <c r="L1442" i="8"/>
  <c r="M1442" i="8"/>
  <c r="N1442" i="8"/>
  <c r="L1438" i="8"/>
  <c r="M1438" i="8"/>
  <c r="N1438" i="8"/>
  <c r="L1434" i="8"/>
  <c r="M1434" i="8"/>
  <c r="N1434" i="8"/>
  <c r="L1430" i="8"/>
  <c r="M1430" i="8"/>
  <c r="N1430" i="8"/>
  <c r="L1426" i="8"/>
  <c r="M1426" i="8"/>
  <c r="N1426" i="8"/>
  <c r="L1422" i="8"/>
  <c r="M1422" i="8"/>
  <c r="N1422" i="8"/>
  <c r="L1418" i="8"/>
  <c r="M1418" i="8"/>
  <c r="N1418" i="8"/>
  <c r="L1414" i="8"/>
  <c r="M1414" i="8"/>
  <c r="N1414" i="8"/>
  <c r="L1410" i="8"/>
  <c r="M1410" i="8"/>
  <c r="N1410" i="8"/>
  <c r="L1406" i="8"/>
  <c r="M1406" i="8"/>
  <c r="N1406" i="8"/>
  <c r="L1402" i="8"/>
  <c r="M1402" i="8"/>
  <c r="N1402" i="8"/>
  <c r="L1398" i="8"/>
  <c r="M1398" i="8"/>
  <c r="N1398" i="8"/>
  <c r="L1394" i="8"/>
  <c r="M1394" i="8"/>
  <c r="N1394" i="8"/>
  <c r="L1390" i="8"/>
  <c r="M1390" i="8"/>
  <c r="N1390" i="8"/>
  <c r="L1386" i="8"/>
  <c r="M1386" i="8"/>
  <c r="N1386" i="8"/>
  <c r="L1382" i="8"/>
  <c r="M1382" i="8"/>
  <c r="N1382" i="8"/>
  <c r="L1378" i="8"/>
  <c r="M1378" i="8"/>
  <c r="N1378" i="8"/>
  <c r="L1374" i="8"/>
  <c r="M1374" i="8"/>
  <c r="N1374" i="8"/>
  <c r="L1370" i="8"/>
  <c r="M1370" i="8"/>
  <c r="N1370" i="8"/>
  <c r="L1366" i="8"/>
  <c r="M1366" i="8"/>
  <c r="N1366" i="8"/>
  <c r="L1362" i="8"/>
  <c r="M1362" i="8"/>
  <c r="N1362" i="8"/>
  <c r="L1358" i="8"/>
  <c r="M1358" i="8"/>
  <c r="N1358" i="8"/>
  <c r="L1354" i="8"/>
  <c r="M1354" i="8"/>
  <c r="N1354" i="8"/>
  <c r="L1350" i="8"/>
  <c r="M1350" i="8"/>
  <c r="N1350" i="8"/>
  <c r="L1346" i="8"/>
  <c r="M1346" i="8"/>
  <c r="N1346" i="8"/>
  <c r="L1342" i="8"/>
  <c r="M1342" i="8"/>
  <c r="N1342" i="8"/>
  <c r="L1338" i="8"/>
  <c r="M1338" i="8"/>
  <c r="N1338" i="8"/>
  <c r="N1334" i="8"/>
  <c r="M1334" i="8"/>
  <c r="L1334" i="8"/>
  <c r="M1330" i="8"/>
  <c r="N1330" i="8"/>
  <c r="L1330" i="8"/>
  <c r="M1326" i="8"/>
  <c r="N1326" i="8"/>
  <c r="L1326" i="8"/>
  <c r="M1322" i="8"/>
  <c r="N1322" i="8"/>
  <c r="L1322" i="8"/>
  <c r="M1318" i="8"/>
  <c r="N1318" i="8"/>
  <c r="L1318" i="8"/>
  <c r="M1314" i="8"/>
  <c r="N1314" i="8"/>
  <c r="L1314" i="8"/>
  <c r="L1310" i="8"/>
  <c r="M1310" i="8"/>
  <c r="N1310" i="8"/>
  <c r="L1306" i="8"/>
  <c r="M1306" i="8"/>
  <c r="N1306" i="8"/>
  <c r="L1302" i="8"/>
  <c r="M1302" i="8"/>
  <c r="N1302" i="8"/>
  <c r="L1298" i="8"/>
  <c r="M1298" i="8"/>
  <c r="N1298" i="8"/>
  <c r="L1294" i="8"/>
  <c r="M1294" i="8"/>
  <c r="N1294" i="8"/>
  <c r="L1290" i="8"/>
  <c r="M1290" i="8"/>
  <c r="N1290" i="8"/>
  <c r="L1286" i="8"/>
  <c r="M1286" i="8"/>
  <c r="N1286" i="8"/>
  <c r="L1282" i="8"/>
  <c r="M1282" i="8"/>
  <c r="N1282" i="8"/>
  <c r="L1278" i="8"/>
  <c r="M1278" i="8"/>
  <c r="N1278" i="8"/>
  <c r="L1274" i="8"/>
  <c r="M1274" i="8"/>
  <c r="N1274" i="8"/>
  <c r="L1270" i="8"/>
  <c r="M1270" i="8"/>
  <c r="N1270" i="8"/>
  <c r="L1266" i="8"/>
  <c r="M1266" i="8"/>
  <c r="N1266" i="8"/>
  <c r="L1262" i="8"/>
  <c r="M1262" i="8"/>
  <c r="N1262" i="8"/>
  <c r="L1258" i="8"/>
  <c r="M1258" i="8"/>
  <c r="N1258" i="8"/>
  <c r="L1254" i="8"/>
  <c r="M1254" i="8"/>
  <c r="N1254" i="8"/>
  <c r="L1250" i="8"/>
  <c r="M1250" i="8"/>
  <c r="N1250" i="8"/>
  <c r="L1246" i="8"/>
  <c r="M1246" i="8"/>
  <c r="N1246" i="8"/>
  <c r="M1242" i="8"/>
  <c r="L1242" i="8"/>
  <c r="N1242" i="8"/>
  <c r="M1238" i="8"/>
  <c r="N1238" i="8"/>
  <c r="L1238" i="8"/>
  <c r="M1234" i="8"/>
  <c r="L1234" i="8"/>
  <c r="N1234" i="8"/>
  <c r="M1230" i="8"/>
  <c r="L1230" i="8"/>
  <c r="N1230" i="8"/>
  <c r="M1226" i="8"/>
  <c r="L1226" i="8"/>
  <c r="N1226" i="8"/>
  <c r="M1222" i="8"/>
  <c r="L1222" i="8"/>
  <c r="N1222" i="8"/>
  <c r="M1218" i="8"/>
  <c r="L1218" i="8"/>
  <c r="N1218" i="8"/>
  <c r="M1214" i="8"/>
  <c r="L1214" i="8"/>
  <c r="N1214" i="8"/>
  <c r="M1210" i="8"/>
  <c r="L1210" i="8"/>
  <c r="N1210" i="8"/>
  <c r="M1206" i="8"/>
  <c r="N1206" i="8"/>
  <c r="L1206" i="8"/>
  <c r="M1202" i="8"/>
  <c r="L1202" i="8"/>
  <c r="N1202" i="8"/>
  <c r="M1198" i="8"/>
  <c r="L1198" i="8"/>
  <c r="N1198" i="8"/>
  <c r="M1194" i="8"/>
  <c r="L1194" i="8"/>
  <c r="N1194" i="8"/>
  <c r="M1190" i="8"/>
  <c r="L1190" i="8"/>
  <c r="N1190" i="8"/>
  <c r="M1186" i="8"/>
  <c r="L1186" i="8"/>
  <c r="N1186" i="8"/>
  <c r="M1182" i="8"/>
  <c r="L1182" i="8"/>
  <c r="N1182" i="8"/>
  <c r="M1178" i="8"/>
  <c r="L1178" i="8"/>
  <c r="N1178" i="8"/>
  <c r="M1174" i="8"/>
  <c r="N1174" i="8"/>
  <c r="L1174" i="8"/>
  <c r="M1170" i="8"/>
  <c r="L1170" i="8"/>
  <c r="N1170" i="8"/>
  <c r="M1166" i="8"/>
  <c r="L1166" i="8"/>
  <c r="N1166" i="8"/>
  <c r="M1162" i="8"/>
  <c r="L1162" i="8"/>
  <c r="N1162" i="8"/>
  <c r="M1158" i="8"/>
  <c r="L1158" i="8"/>
  <c r="N1158" i="8"/>
  <c r="M1154" i="8"/>
  <c r="L1154" i="8"/>
  <c r="N1154" i="8"/>
  <c r="L1150" i="8"/>
  <c r="M1150" i="8"/>
  <c r="N1150" i="8"/>
  <c r="L1146" i="8"/>
  <c r="M1146" i="8"/>
  <c r="N1146" i="8"/>
  <c r="L1142" i="8"/>
  <c r="M1142" i="8"/>
  <c r="N1142" i="8"/>
  <c r="L1138" i="8"/>
  <c r="M1138" i="8"/>
  <c r="N1138" i="8"/>
  <c r="L1134" i="8"/>
  <c r="M1134" i="8"/>
  <c r="N1134" i="8"/>
  <c r="M1130" i="8"/>
  <c r="N1130" i="8"/>
  <c r="L1130" i="8"/>
  <c r="N1126" i="8"/>
  <c r="L1126" i="8"/>
  <c r="M1126" i="8"/>
  <c r="L1122" i="8"/>
  <c r="M1122" i="8"/>
  <c r="N1122" i="8"/>
  <c r="L1118" i="8"/>
  <c r="M1118" i="8"/>
  <c r="N1118" i="8"/>
  <c r="L1114" i="8"/>
  <c r="M1114" i="8"/>
  <c r="N1114" i="8"/>
  <c r="L1110" i="8"/>
  <c r="M1110" i="8"/>
  <c r="N1110" i="8"/>
  <c r="L1106" i="8"/>
  <c r="M1106" i="8"/>
  <c r="N1106" i="8"/>
  <c r="L1102" i="8"/>
  <c r="M1102" i="8"/>
  <c r="N1102" i="8"/>
  <c r="M1098" i="8"/>
  <c r="N1098" i="8"/>
  <c r="L1098" i="8"/>
  <c r="N1094" i="8"/>
  <c r="L1094" i="8"/>
  <c r="M1094" i="8"/>
  <c r="L1090" i="8"/>
  <c r="M1090" i="8"/>
  <c r="N1090" i="8"/>
  <c r="L1086" i="8"/>
  <c r="M1086" i="8"/>
  <c r="N1086" i="8"/>
  <c r="L1082" i="8"/>
  <c r="M1082" i="8"/>
  <c r="N1082" i="8"/>
  <c r="L1078" i="8"/>
  <c r="M1078" i="8"/>
  <c r="N1078" i="8"/>
  <c r="L1074" i="8"/>
  <c r="N1074" i="8"/>
  <c r="M1074" i="8"/>
  <c r="L1070" i="8"/>
  <c r="M1070" i="8"/>
  <c r="N1070" i="8"/>
  <c r="L1066" i="8"/>
  <c r="M1066" i="8"/>
  <c r="N1066" i="8"/>
  <c r="L1062" i="8"/>
  <c r="M1062" i="8"/>
  <c r="N1062" i="8"/>
  <c r="L1058" i="8"/>
  <c r="N1058" i="8"/>
  <c r="M1058" i="8"/>
  <c r="L1054" i="8"/>
  <c r="M1054" i="8"/>
  <c r="N1054" i="8"/>
  <c r="L1050" i="8"/>
  <c r="M1050" i="8"/>
  <c r="N1050" i="8"/>
  <c r="L1046" i="8"/>
  <c r="M1046" i="8"/>
  <c r="N1046" i="8"/>
  <c r="L1042" i="8"/>
  <c r="M1042" i="8"/>
  <c r="N1042" i="8"/>
  <c r="L1038" i="8"/>
  <c r="M1038" i="8"/>
  <c r="N1038" i="8"/>
  <c r="L1034" i="8"/>
  <c r="M1034" i="8"/>
  <c r="N1034" i="8"/>
  <c r="L1030" i="8"/>
  <c r="M1030" i="8"/>
  <c r="N1030" i="8"/>
  <c r="L1026" i="8"/>
  <c r="N1026" i="8"/>
  <c r="M1026" i="8"/>
  <c r="L1022" i="8"/>
  <c r="M1022" i="8"/>
  <c r="N1022" i="8"/>
  <c r="L1018" i="8"/>
  <c r="M1018" i="8"/>
  <c r="N1018" i="8"/>
  <c r="L1014" i="8"/>
  <c r="M1014" i="8"/>
  <c r="N1014" i="8"/>
  <c r="L1010" i="8"/>
  <c r="M1010" i="8"/>
  <c r="N1010" i="8"/>
  <c r="L1006" i="8"/>
  <c r="M1006" i="8"/>
  <c r="N1006" i="8"/>
  <c r="L1002" i="8"/>
  <c r="M1002" i="8"/>
  <c r="N1002" i="8"/>
  <c r="L998" i="8"/>
  <c r="M998" i="8"/>
  <c r="N998" i="8"/>
  <c r="L994" i="8"/>
  <c r="M994" i="8"/>
  <c r="N994" i="8"/>
  <c r="L990" i="8"/>
  <c r="M990" i="8"/>
  <c r="N990" i="8"/>
  <c r="L986" i="8"/>
  <c r="M986" i="8"/>
  <c r="N986" i="8"/>
  <c r="L982" i="8"/>
  <c r="N982" i="8"/>
  <c r="M982" i="8"/>
  <c r="L978" i="8"/>
  <c r="M978" i="8"/>
  <c r="N978" i="8"/>
  <c r="L974" i="8"/>
  <c r="M974" i="8"/>
  <c r="N974" i="8"/>
  <c r="N970" i="8"/>
  <c r="L970" i="8"/>
  <c r="M970" i="8"/>
  <c r="N966" i="8"/>
  <c r="L966" i="8"/>
  <c r="M966" i="8"/>
  <c r="N962" i="8"/>
  <c r="L962" i="8"/>
  <c r="M962" i="8"/>
  <c r="N958" i="8"/>
  <c r="L958" i="8"/>
  <c r="M958" i="8"/>
  <c r="N954" i="8"/>
  <c r="L954" i="8"/>
  <c r="M954" i="8"/>
  <c r="N950" i="8"/>
  <c r="L950" i="8"/>
  <c r="M950" i="8"/>
  <c r="N946" i="8"/>
  <c r="L946" i="8"/>
  <c r="M946" i="8"/>
  <c r="N942" i="8"/>
  <c r="L942" i="8"/>
  <c r="M942" i="8"/>
  <c r="N938" i="8"/>
  <c r="L938" i="8"/>
  <c r="M938" i="8"/>
  <c r="N934" i="8"/>
  <c r="L934" i="8"/>
  <c r="M934" i="8"/>
  <c r="N930" i="8"/>
  <c r="L930" i="8"/>
  <c r="M930" i="8"/>
  <c r="Q1985" i="8"/>
  <c r="N1966" i="8"/>
  <c r="Q1953" i="8"/>
  <c r="N1934" i="8"/>
  <c r="Q1921" i="8"/>
  <c r="N1902" i="8"/>
  <c r="Q1889" i="8"/>
  <c r="L1883" i="8"/>
  <c r="N1870" i="8"/>
  <c r="Q1857" i="8"/>
  <c r="N1838" i="8"/>
  <c r="Q1825" i="8"/>
  <c r="L1819" i="8"/>
  <c r="N1806" i="8"/>
  <c r="G1723" i="8"/>
  <c r="Q1671" i="8"/>
  <c r="M1566" i="8"/>
  <c r="M1983" i="8"/>
  <c r="N1983" i="8"/>
  <c r="M1943" i="8"/>
  <c r="N1943" i="8"/>
  <c r="M1903" i="8"/>
  <c r="N1903" i="8"/>
  <c r="M1859" i="8"/>
  <c r="N1859" i="8"/>
  <c r="L1803" i="8"/>
  <c r="M1803" i="8"/>
  <c r="N1803" i="8"/>
  <c r="L1739" i="8"/>
  <c r="M1739" i="8"/>
  <c r="N1739" i="8"/>
  <c r="L1659" i="8"/>
  <c r="M1659" i="8"/>
  <c r="N1659" i="8"/>
  <c r="L1603" i="8"/>
  <c r="M1603" i="8"/>
  <c r="N1603" i="8"/>
  <c r="L1539" i="8"/>
  <c r="M1539" i="8"/>
  <c r="N1539" i="8"/>
  <c r="L1479" i="8"/>
  <c r="M1479" i="8"/>
  <c r="N1479" i="8"/>
  <c r="L1415" i="8"/>
  <c r="M1415" i="8"/>
  <c r="N1415" i="8"/>
  <c r="L1359" i="8"/>
  <c r="M1359" i="8"/>
  <c r="N1359" i="8"/>
  <c r="L1303" i="8"/>
  <c r="M1303" i="8"/>
  <c r="N1303" i="8"/>
  <c r="L1259" i="8"/>
  <c r="M1259" i="8"/>
  <c r="N1259" i="8"/>
  <c r="N1211" i="8"/>
  <c r="L1211" i="8"/>
  <c r="M1211" i="8"/>
  <c r="N1159" i="8"/>
  <c r="M1159" i="8"/>
  <c r="L1159" i="8"/>
  <c r="M1083" i="8"/>
  <c r="N1083" i="8"/>
  <c r="L1083" i="8"/>
  <c r="M999" i="8"/>
  <c r="N999" i="8"/>
  <c r="L999" i="8"/>
  <c r="P1994" i="8"/>
  <c r="G1994" i="8"/>
  <c r="Q1994" i="8"/>
  <c r="H1994" i="8"/>
  <c r="R1994" i="8"/>
  <c r="I1994" i="8"/>
  <c r="J1994" i="8"/>
  <c r="P1990" i="8"/>
  <c r="G1990" i="8"/>
  <c r="Q1990" i="8"/>
  <c r="H1990" i="8"/>
  <c r="R1990" i="8"/>
  <c r="I1990" i="8"/>
  <c r="J1990" i="8"/>
  <c r="P1986" i="8"/>
  <c r="G1986" i="8"/>
  <c r="Q1986" i="8"/>
  <c r="H1986" i="8"/>
  <c r="R1986" i="8"/>
  <c r="I1986" i="8"/>
  <c r="J1986" i="8"/>
  <c r="P1982" i="8"/>
  <c r="G1982" i="8"/>
  <c r="Q1982" i="8"/>
  <c r="H1982" i="8"/>
  <c r="R1982" i="8"/>
  <c r="I1982" i="8"/>
  <c r="J1982" i="8"/>
  <c r="P1978" i="8"/>
  <c r="G1978" i="8"/>
  <c r="Q1978" i="8"/>
  <c r="H1978" i="8"/>
  <c r="R1978" i="8"/>
  <c r="I1978" i="8"/>
  <c r="J1978" i="8"/>
  <c r="P1974" i="8"/>
  <c r="G1974" i="8"/>
  <c r="Q1974" i="8"/>
  <c r="H1974" i="8"/>
  <c r="R1974" i="8"/>
  <c r="I1974" i="8"/>
  <c r="J1974" i="8"/>
  <c r="P1970" i="8"/>
  <c r="G1970" i="8"/>
  <c r="Q1970" i="8"/>
  <c r="H1970" i="8"/>
  <c r="R1970" i="8"/>
  <c r="I1970" i="8"/>
  <c r="J1970" i="8"/>
  <c r="P1966" i="8"/>
  <c r="G1966" i="8"/>
  <c r="Q1966" i="8"/>
  <c r="H1966" i="8"/>
  <c r="R1966" i="8"/>
  <c r="I1966" i="8"/>
  <c r="J1966" i="8"/>
  <c r="P1962" i="8"/>
  <c r="G1962" i="8"/>
  <c r="Q1962" i="8"/>
  <c r="H1962" i="8"/>
  <c r="R1962" i="8"/>
  <c r="I1962" i="8"/>
  <c r="J1962" i="8"/>
  <c r="P1958" i="8"/>
  <c r="G1958" i="8"/>
  <c r="Q1958" i="8"/>
  <c r="H1958" i="8"/>
  <c r="R1958" i="8"/>
  <c r="I1958" i="8"/>
  <c r="J1958" i="8"/>
  <c r="P1954" i="8"/>
  <c r="G1954" i="8"/>
  <c r="Q1954" i="8"/>
  <c r="H1954" i="8"/>
  <c r="R1954" i="8"/>
  <c r="I1954" i="8"/>
  <c r="J1954" i="8"/>
  <c r="P1950" i="8"/>
  <c r="G1950" i="8"/>
  <c r="Q1950" i="8"/>
  <c r="H1950" i="8"/>
  <c r="R1950" i="8"/>
  <c r="I1950" i="8"/>
  <c r="J1950" i="8"/>
  <c r="P1946" i="8"/>
  <c r="G1946" i="8"/>
  <c r="Q1946" i="8"/>
  <c r="H1946" i="8"/>
  <c r="R1946" i="8"/>
  <c r="I1946" i="8"/>
  <c r="J1946" i="8"/>
  <c r="P1942" i="8"/>
  <c r="G1942" i="8"/>
  <c r="Q1942" i="8"/>
  <c r="H1942" i="8"/>
  <c r="R1942" i="8"/>
  <c r="I1942" i="8"/>
  <c r="J1942" i="8"/>
  <c r="P1938" i="8"/>
  <c r="G1938" i="8"/>
  <c r="Q1938" i="8"/>
  <c r="H1938" i="8"/>
  <c r="R1938" i="8"/>
  <c r="I1938" i="8"/>
  <c r="J1938" i="8"/>
  <c r="P1934" i="8"/>
  <c r="G1934" i="8"/>
  <c r="Q1934" i="8"/>
  <c r="H1934" i="8"/>
  <c r="R1934" i="8"/>
  <c r="I1934" i="8"/>
  <c r="J1934" i="8"/>
  <c r="P1930" i="8"/>
  <c r="G1930" i="8"/>
  <c r="Q1930" i="8"/>
  <c r="H1930" i="8"/>
  <c r="R1930" i="8"/>
  <c r="I1930" i="8"/>
  <c r="J1930" i="8"/>
  <c r="P1926" i="8"/>
  <c r="G1926" i="8"/>
  <c r="Q1926" i="8"/>
  <c r="H1926" i="8"/>
  <c r="R1926" i="8"/>
  <c r="I1926" i="8"/>
  <c r="J1926" i="8"/>
  <c r="P1922" i="8"/>
  <c r="G1922" i="8"/>
  <c r="Q1922" i="8"/>
  <c r="H1922" i="8"/>
  <c r="R1922" i="8"/>
  <c r="I1922" i="8"/>
  <c r="J1922" i="8"/>
  <c r="P1918" i="8"/>
  <c r="G1918" i="8"/>
  <c r="Q1918" i="8"/>
  <c r="H1918" i="8"/>
  <c r="R1918" i="8"/>
  <c r="I1918" i="8"/>
  <c r="J1918" i="8"/>
  <c r="P1914" i="8"/>
  <c r="G1914" i="8"/>
  <c r="Q1914" i="8"/>
  <c r="H1914" i="8"/>
  <c r="R1914" i="8"/>
  <c r="I1914" i="8"/>
  <c r="J1914" i="8"/>
  <c r="P1910" i="8"/>
  <c r="G1910" i="8"/>
  <c r="Q1910" i="8"/>
  <c r="H1910" i="8"/>
  <c r="R1910" i="8"/>
  <c r="I1910" i="8"/>
  <c r="J1910" i="8"/>
  <c r="P1906" i="8"/>
  <c r="G1906" i="8"/>
  <c r="Q1906" i="8"/>
  <c r="H1906" i="8"/>
  <c r="R1906" i="8"/>
  <c r="I1906" i="8"/>
  <c r="J1906" i="8"/>
  <c r="P1902" i="8"/>
  <c r="G1902" i="8"/>
  <c r="Q1902" i="8"/>
  <c r="H1902" i="8"/>
  <c r="R1902" i="8"/>
  <c r="I1902" i="8"/>
  <c r="J1902" i="8"/>
  <c r="P1898" i="8"/>
  <c r="G1898" i="8"/>
  <c r="Q1898" i="8"/>
  <c r="H1898" i="8"/>
  <c r="R1898" i="8"/>
  <c r="I1898" i="8"/>
  <c r="J1898" i="8"/>
  <c r="P1894" i="8"/>
  <c r="G1894" i="8"/>
  <c r="Q1894" i="8"/>
  <c r="H1894" i="8"/>
  <c r="R1894" i="8"/>
  <c r="I1894" i="8"/>
  <c r="J1894" i="8"/>
  <c r="P1890" i="8"/>
  <c r="G1890" i="8"/>
  <c r="Q1890" i="8"/>
  <c r="H1890" i="8"/>
  <c r="R1890" i="8"/>
  <c r="I1890" i="8"/>
  <c r="J1890" i="8"/>
  <c r="P1886" i="8"/>
  <c r="G1886" i="8"/>
  <c r="Q1886" i="8"/>
  <c r="H1886" i="8"/>
  <c r="R1886" i="8"/>
  <c r="I1886" i="8"/>
  <c r="J1886" i="8"/>
  <c r="P1882" i="8"/>
  <c r="G1882" i="8"/>
  <c r="Q1882" i="8"/>
  <c r="H1882" i="8"/>
  <c r="R1882" i="8"/>
  <c r="I1882" i="8"/>
  <c r="J1882" i="8"/>
  <c r="P1878" i="8"/>
  <c r="G1878" i="8"/>
  <c r="Q1878" i="8"/>
  <c r="H1878" i="8"/>
  <c r="R1878" i="8"/>
  <c r="I1878" i="8"/>
  <c r="J1878" i="8"/>
  <c r="P1874" i="8"/>
  <c r="G1874" i="8"/>
  <c r="Q1874" i="8"/>
  <c r="H1874" i="8"/>
  <c r="R1874" i="8"/>
  <c r="I1874" i="8"/>
  <c r="J1874" i="8"/>
  <c r="P1870" i="8"/>
  <c r="G1870" i="8"/>
  <c r="Q1870" i="8"/>
  <c r="H1870" i="8"/>
  <c r="R1870" i="8"/>
  <c r="I1870" i="8"/>
  <c r="J1870" i="8"/>
  <c r="P1866" i="8"/>
  <c r="G1866" i="8"/>
  <c r="Q1866" i="8"/>
  <c r="H1866" i="8"/>
  <c r="R1866" i="8"/>
  <c r="I1866" i="8"/>
  <c r="J1866" i="8"/>
  <c r="P1862" i="8"/>
  <c r="G1862" i="8"/>
  <c r="Q1862" i="8"/>
  <c r="H1862" i="8"/>
  <c r="R1862" i="8"/>
  <c r="I1862" i="8"/>
  <c r="J1862" i="8"/>
  <c r="P1858" i="8"/>
  <c r="G1858" i="8"/>
  <c r="Q1858" i="8"/>
  <c r="H1858" i="8"/>
  <c r="R1858" i="8"/>
  <c r="I1858" i="8"/>
  <c r="J1858" i="8"/>
  <c r="P1854" i="8"/>
  <c r="G1854" i="8"/>
  <c r="Q1854" i="8"/>
  <c r="H1854" i="8"/>
  <c r="R1854" i="8"/>
  <c r="I1854" i="8"/>
  <c r="J1854" i="8"/>
  <c r="P1850" i="8"/>
  <c r="G1850" i="8"/>
  <c r="Q1850" i="8"/>
  <c r="H1850" i="8"/>
  <c r="R1850" i="8"/>
  <c r="I1850" i="8"/>
  <c r="J1850" i="8"/>
  <c r="P1846" i="8"/>
  <c r="G1846" i="8"/>
  <c r="Q1846" i="8"/>
  <c r="H1846" i="8"/>
  <c r="R1846" i="8"/>
  <c r="I1846" i="8"/>
  <c r="J1846" i="8"/>
  <c r="P1842" i="8"/>
  <c r="G1842" i="8"/>
  <c r="Q1842" i="8"/>
  <c r="H1842" i="8"/>
  <c r="R1842" i="8"/>
  <c r="I1842" i="8"/>
  <c r="J1842" i="8"/>
  <c r="P1838" i="8"/>
  <c r="G1838" i="8"/>
  <c r="Q1838" i="8"/>
  <c r="H1838" i="8"/>
  <c r="R1838" i="8"/>
  <c r="I1838" i="8"/>
  <c r="J1838" i="8"/>
  <c r="P1834" i="8"/>
  <c r="G1834" i="8"/>
  <c r="Q1834" i="8"/>
  <c r="H1834" i="8"/>
  <c r="R1834" i="8"/>
  <c r="I1834" i="8"/>
  <c r="J1834" i="8"/>
  <c r="P1830" i="8"/>
  <c r="G1830" i="8"/>
  <c r="Q1830" i="8"/>
  <c r="H1830" i="8"/>
  <c r="R1830" i="8"/>
  <c r="I1830" i="8"/>
  <c r="J1830" i="8"/>
  <c r="P1826" i="8"/>
  <c r="G1826" i="8"/>
  <c r="Q1826" i="8"/>
  <c r="H1826" i="8"/>
  <c r="R1826" i="8"/>
  <c r="I1826" i="8"/>
  <c r="J1826" i="8"/>
  <c r="P1822" i="8"/>
  <c r="G1822" i="8"/>
  <c r="Q1822" i="8"/>
  <c r="H1822" i="8"/>
  <c r="R1822" i="8"/>
  <c r="I1822" i="8"/>
  <c r="J1822" i="8"/>
  <c r="P1818" i="8"/>
  <c r="G1818" i="8"/>
  <c r="Q1818" i="8"/>
  <c r="H1818" i="8"/>
  <c r="R1818" i="8"/>
  <c r="I1818" i="8"/>
  <c r="J1818" i="8"/>
  <c r="P1814" i="8"/>
  <c r="G1814" i="8"/>
  <c r="Q1814" i="8"/>
  <c r="H1814" i="8"/>
  <c r="R1814" i="8"/>
  <c r="I1814" i="8"/>
  <c r="J1814" i="8"/>
  <c r="P1810" i="8"/>
  <c r="G1810" i="8"/>
  <c r="Q1810" i="8"/>
  <c r="H1810" i="8"/>
  <c r="R1810" i="8"/>
  <c r="I1810" i="8"/>
  <c r="J1810" i="8"/>
  <c r="P1806" i="8"/>
  <c r="G1806" i="8"/>
  <c r="Q1806" i="8"/>
  <c r="H1806" i="8"/>
  <c r="R1806" i="8"/>
  <c r="I1806" i="8"/>
  <c r="J1806" i="8"/>
  <c r="J1802" i="8"/>
  <c r="P1802" i="8"/>
  <c r="G1802" i="8"/>
  <c r="Q1802" i="8"/>
  <c r="H1802" i="8"/>
  <c r="R1802" i="8"/>
  <c r="I1802" i="8"/>
  <c r="J1798" i="8"/>
  <c r="P1798" i="8"/>
  <c r="G1798" i="8"/>
  <c r="Q1798" i="8"/>
  <c r="H1798" i="8"/>
  <c r="R1798" i="8"/>
  <c r="I1798" i="8"/>
  <c r="J1794" i="8"/>
  <c r="P1794" i="8"/>
  <c r="G1794" i="8"/>
  <c r="Q1794" i="8"/>
  <c r="H1794" i="8"/>
  <c r="R1794" i="8"/>
  <c r="I1794" i="8"/>
  <c r="J1790" i="8"/>
  <c r="P1790" i="8"/>
  <c r="G1790" i="8"/>
  <c r="Q1790" i="8"/>
  <c r="H1790" i="8"/>
  <c r="R1790" i="8"/>
  <c r="I1790" i="8"/>
  <c r="J1786" i="8"/>
  <c r="P1786" i="8"/>
  <c r="G1786" i="8"/>
  <c r="Q1786" i="8"/>
  <c r="H1786" i="8"/>
  <c r="R1786" i="8"/>
  <c r="I1786" i="8"/>
  <c r="J1782" i="8"/>
  <c r="P1782" i="8"/>
  <c r="G1782" i="8"/>
  <c r="Q1782" i="8"/>
  <c r="H1782" i="8"/>
  <c r="R1782" i="8"/>
  <c r="I1782" i="8"/>
  <c r="J1778" i="8"/>
  <c r="P1778" i="8"/>
  <c r="G1778" i="8"/>
  <c r="Q1778" i="8"/>
  <c r="H1778" i="8"/>
  <c r="R1778" i="8"/>
  <c r="I1778" i="8"/>
  <c r="J1774" i="8"/>
  <c r="P1774" i="8"/>
  <c r="G1774" i="8"/>
  <c r="Q1774" i="8"/>
  <c r="H1774" i="8"/>
  <c r="R1774" i="8"/>
  <c r="J1770" i="8"/>
  <c r="P1770" i="8"/>
  <c r="G1770" i="8"/>
  <c r="Q1770" i="8"/>
  <c r="H1770" i="8"/>
  <c r="R1770" i="8"/>
  <c r="I1770" i="8"/>
  <c r="J1766" i="8"/>
  <c r="P1766" i="8"/>
  <c r="G1766" i="8"/>
  <c r="Q1766" i="8"/>
  <c r="H1766" i="8"/>
  <c r="R1766" i="8"/>
  <c r="I1766" i="8"/>
  <c r="J1762" i="8"/>
  <c r="P1762" i="8"/>
  <c r="G1762" i="8"/>
  <c r="Q1762" i="8"/>
  <c r="H1762" i="8"/>
  <c r="R1762" i="8"/>
  <c r="I1762" i="8"/>
  <c r="J1758" i="8"/>
  <c r="P1758" i="8"/>
  <c r="G1758" i="8"/>
  <c r="Q1758" i="8"/>
  <c r="H1758" i="8"/>
  <c r="R1758" i="8"/>
  <c r="I1758" i="8"/>
  <c r="J1754" i="8"/>
  <c r="P1754" i="8"/>
  <c r="G1754" i="8"/>
  <c r="Q1754" i="8"/>
  <c r="H1754" i="8"/>
  <c r="R1754" i="8"/>
  <c r="I1754" i="8"/>
  <c r="J1750" i="8"/>
  <c r="P1750" i="8"/>
  <c r="G1750" i="8"/>
  <c r="Q1750" i="8"/>
  <c r="H1750" i="8"/>
  <c r="R1750" i="8"/>
  <c r="I1750" i="8"/>
  <c r="J1746" i="8"/>
  <c r="P1746" i="8"/>
  <c r="G1746" i="8"/>
  <c r="Q1746" i="8"/>
  <c r="H1746" i="8"/>
  <c r="R1746" i="8"/>
  <c r="I1746" i="8"/>
  <c r="J1742" i="8"/>
  <c r="P1742" i="8"/>
  <c r="G1742" i="8"/>
  <c r="Q1742" i="8"/>
  <c r="H1742" i="8"/>
  <c r="R1742" i="8"/>
  <c r="J1738" i="8"/>
  <c r="P1738" i="8"/>
  <c r="G1738" i="8"/>
  <c r="Q1738" i="8"/>
  <c r="H1738" i="8"/>
  <c r="R1738" i="8"/>
  <c r="I1738" i="8"/>
  <c r="J1734" i="8"/>
  <c r="P1734" i="8"/>
  <c r="G1734" i="8"/>
  <c r="Q1734" i="8"/>
  <c r="H1734" i="8"/>
  <c r="R1734" i="8"/>
  <c r="I1734" i="8"/>
  <c r="J1730" i="8"/>
  <c r="P1730" i="8"/>
  <c r="G1730" i="8"/>
  <c r="Q1730" i="8"/>
  <c r="H1730" i="8"/>
  <c r="R1730" i="8"/>
  <c r="I1730" i="8"/>
  <c r="J1726" i="8"/>
  <c r="P1726" i="8"/>
  <c r="G1726" i="8"/>
  <c r="Q1726" i="8"/>
  <c r="H1726" i="8"/>
  <c r="R1726" i="8"/>
  <c r="I1726" i="8"/>
  <c r="J1722" i="8"/>
  <c r="P1722" i="8"/>
  <c r="G1722" i="8"/>
  <c r="Q1722" i="8"/>
  <c r="H1722" i="8"/>
  <c r="R1722" i="8"/>
  <c r="I1722" i="8"/>
  <c r="J1718" i="8"/>
  <c r="P1718" i="8"/>
  <c r="G1718" i="8"/>
  <c r="Q1718" i="8"/>
  <c r="H1718" i="8"/>
  <c r="R1718" i="8"/>
  <c r="I1718" i="8"/>
  <c r="J1714" i="8"/>
  <c r="P1714" i="8"/>
  <c r="G1714" i="8"/>
  <c r="Q1714" i="8"/>
  <c r="H1714" i="8"/>
  <c r="R1714" i="8"/>
  <c r="I1714" i="8"/>
  <c r="J1710" i="8"/>
  <c r="P1710" i="8"/>
  <c r="G1710" i="8"/>
  <c r="Q1710" i="8"/>
  <c r="H1710" i="8"/>
  <c r="R1710" i="8"/>
  <c r="J1706" i="8"/>
  <c r="P1706" i="8"/>
  <c r="G1706" i="8"/>
  <c r="Q1706" i="8"/>
  <c r="H1706" i="8"/>
  <c r="R1706" i="8"/>
  <c r="I1706" i="8"/>
  <c r="J1702" i="8"/>
  <c r="P1702" i="8"/>
  <c r="G1702" i="8"/>
  <c r="Q1702" i="8"/>
  <c r="H1702" i="8"/>
  <c r="R1702" i="8"/>
  <c r="I1702" i="8"/>
  <c r="J1698" i="8"/>
  <c r="P1698" i="8"/>
  <c r="G1698" i="8"/>
  <c r="Q1698" i="8"/>
  <c r="H1698" i="8"/>
  <c r="R1698" i="8"/>
  <c r="I1698" i="8"/>
  <c r="J1694" i="8"/>
  <c r="P1694" i="8"/>
  <c r="G1694" i="8"/>
  <c r="Q1694" i="8"/>
  <c r="H1694" i="8"/>
  <c r="R1694" i="8"/>
  <c r="I1694" i="8"/>
  <c r="J1690" i="8"/>
  <c r="P1690" i="8"/>
  <c r="G1690" i="8"/>
  <c r="Q1690" i="8"/>
  <c r="H1690" i="8"/>
  <c r="R1690" i="8"/>
  <c r="I1690" i="8"/>
  <c r="J1686" i="8"/>
  <c r="P1686" i="8"/>
  <c r="G1686" i="8"/>
  <c r="Q1686" i="8"/>
  <c r="H1686" i="8"/>
  <c r="R1686" i="8"/>
  <c r="I1686" i="8"/>
  <c r="J1682" i="8"/>
  <c r="P1682" i="8"/>
  <c r="G1682" i="8"/>
  <c r="Q1682" i="8"/>
  <c r="H1682" i="8"/>
  <c r="R1682" i="8"/>
  <c r="I1682" i="8"/>
  <c r="J1678" i="8"/>
  <c r="P1678" i="8"/>
  <c r="G1678" i="8"/>
  <c r="Q1678" i="8"/>
  <c r="H1678" i="8"/>
  <c r="R1678" i="8"/>
  <c r="J1674" i="8"/>
  <c r="P1674" i="8"/>
  <c r="G1674" i="8"/>
  <c r="Q1674" i="8"/>
  <c r="H1674" i="8"/>
  <c r="R1674" i="8"/>
  <c r="I1674" i="8"/>
  <c r="J1670" i="8"/>
  <c r="P1670" i="8"/>
  <c r="G1670" i="8"/>
  <c r="Q1670" i="8"/>
  <c r="H1670" i="8"/>
  <c r="R1670" i="8"/>
  <c r="I1670" i="8"/>
  <c r="J1666" i="8"/>
  <c r="P1666" i="8"/>
  <c r="G1666" i="8"/>
  <c r="Q1666" i="8"/>
  <c r="H1666" i="8"/>
  <c r="R1666" i="8"/>
  <c r="I1666" i="8"/>
  <c r="J1662" i="8"/>
  <c r="P1662" i="8"/>
  <c r="G1662" i="8"/>
  <c r="Q1662" i="8"/>
  <c r="H1662" i="8"/>
  <c r="R1662" i="8"/>
  <c r="I1662" i="8"/>
  <c r="J1658" i="8"/>
  <c r="P1658" i="8"/>
  <c r="G1658" i="8"/>
  <c r="Q1658" i="8"/>
  <c r="H1658" i="8"/>
  <c r="R1658" i="8"/>
  <c r="I1658" i="8"/>
  <c r="J1654" i="8"/>
  <c r="P1654" i="8"/>
  <c r="G1654" i="8"/>
  <c r="Q1654" i="8"/>
  <c r="H1654" i="8"/>
  <c r="R1654" i="8"/>
  <c r="I1654" i="8"/>
  <c r="J1650" i="8"/>
  <c r="P1650" i="8"/>
  <c r="G1650" i="8"/>
  <c r="Q1650" i="8"/>
  <c r="H1650" i="8"/>
  <c r="R1650" i="8"/>
  <c r="I1650" i="8"/>
  <c r="J1646" i="8"/>
  <c r="P1646" i="8"/>
  <c r="G1646" i="8"/>
  <c r="Q1646" i="8"/>
  <c r="H1646" i="8"/>
  <c r="R1646" i="8"/>
  <c r="J1642" i="8"/>
  <c r="P1642" i="8"/>
  <c r="G1642" i="8"/>
  <c r="Q1642" i="8"/>
  <c r="H1642" i="8"/>
  <c r="R1642" i="8"/>
  <c r="I1642" i="8"/>
  <c r="J1638" i="8"/>
  <c r="P1638" i="8"/>
  <c r="G1638" i="8"/>
  <c r="Q1638" i="8"/>
  <c r="H1638" i="8"/>
  <c r="R1638" i="8"/>
  <c r="I1638" i="8"/>
  <c r="J1634" i="8"/>
  <c r="P1634" i="8"/>
  <c r="G1634" i="8"/>
  <c r="Q1634" i="8"/>
  <c r="H1634" i="8"/>
  <c r="R1634" i="8"/>
  <c r="I1634" i="8"/>
  <c r="J1630" i="8"/>
  <c r="P1630" i="8"/>
  <c r="G1630" i="8"/>
  <c r="Q1630" i="8"/>
  <c r="H1630" i="8"/>
  <c r="R1630" i="8"/>
  <c r="I1630" i="8"/>
  <c r="J1626" i="8"/>
  <c r="P1626" i="8"/>
  <c r="G1626" i="8"/>
  <c r="Q1626" i="8"/>
  <c r="H1626" i="8"/>
  <c r="R1626" i="8"/>
  <c r="I1626" i="8"/>
  <c r="J1622" i="8"/>
  <c r="P1622" i="8"/>
  <c r="G1622" i="8"/>
  <c r="Q1622" i="8"/>
  <c r="H1622" i="8"/>
  <c r="R1622" i="8"/>
  <c r="I1622" i="8"/>
  <c r="J1618" i="8"/>
  <c r="P1618" i="8"/>
  <c r="G1618" i="8"/>
  <c r="Q1618" i="8"/>
  <c r="H1618" i="8"/>
  <c r="R1618" i="8"/>
  <c r="I1618" i="8"/>
  <c r="J1614" i="8"/>
  <c r="P1614" i="8"/>
  <c r="G1614" i="8"/>
  <c r="Q1614" i="8"/>
  <c r="H1614" i="8"/>
  <c r="R1614" i="8"/>
  <c r="J1610" i="8"/>
  <c r="P1610" i="8"/>
  <c r="G1610" i="8"/>
  <c r="Q1610" i="8"/>
  <c r="H1610" i="8"/>
  <c r="R1610" i="8"/>
  <c r="I1610" i="8"/>
  <c r="J1606" i="8"/>
  <c r="P1606" i="8"/>
  <c r="G1606" i="8"/>
  <c r="Q1606" i="8"/>
  <c r="H1606" i="8"/>
  <c r="R1606" i="8"/>
  <c r="I1606" i="8"/>
  <c r="J1602" i="8"/>
  <c r="P1602" i="8"/>
  <c r="G1602" i="8"/>
  <c r="Q1602" i="8"/>
  <c r="H1602" i="8"/>
  <c r="R1602" i="8"/>
  <c r="I1602" i="8"/>
  <c r="J1598" i="8"/>
  <c r="P1598" i="8"/>
  <c r="G1598" i="8"/>
  <c r="Q1598" i="8"/>
  <c r="H1598" i="8"/>
  <c r="R1598" i="8"/>
  <c r="I1598" i="8"/>
  <c r="J1594" i="8"/>
  <c r="P1594" i="8"/>
  <c r="G1594" i="8"/>
  <c r="Q1594" i="8"/>
  <c r="H1594" i="8"/>
  <c r="R1594" i="8"/>
  <c r="I1594" i="8"/>
  <c r="J1590" i="8"/>
  <c r="P1590" i="8"/>
  <c r="G1590" i="8"/>
  <c r="Q1590" i="8"/>
  <c r="H1590" i="8"/>
  <c r="R1590" i="8"/>
  <c r="I1590" i="8"/>
  <c r="J1586" i="8"/>
  <c r="P1586" i="8"/>
  <c r="G1586" i="8"/>
  <c r="Q1586" i="8"/>
  <c r="H1586" i="8"/>
  <c r="R1586" i="8"/>
  <c r="I1586" i="8"/>
  <c r="J1582" i="8"/>
  <c r="P1582" i="8"/>
  <c r="G1582" i="8"/>
  <c r="Q1582" i="8"/>
  <c r="H1582" i="8"/>
  <c r="R1582" i="8"/>
  <c r="J1578" i="8"/>
  <c r="P1578" i="8"/>
  <c r="G1578" i="8"/>
  <c r="Q1578" i="8"/>
  <c r="H1578" i="8"/>
  <c r="R1578" i="8"/>
  <c r="I1578" i="8"/>
  <c r="P1574" i="8"/>
  <c r="H1574" i="8"/>
  <c r="I1574" i="8"/>
  <c r="J1574" i="8"/>
  <c r="Q1574" i="8"/>
  <c r="R1574" i="8"/>
  <c r="G1574" i="8"/>
  <c r="P1570" i="8"/>
  <c r="R1570" i="8"/>
  <c r="G1570" i="8"/>
  <c r="H1570" i="8"/>
  <c r="I1570" i="8"/>
  <c r="J1570" i="8"/>
  <c r="Q1570" i="8"/>
  <c r="P1566" i="8"/>
  <c r="Q1566" i="8"/>
  <c r="R1566" i="8"/>
  <c r="G1566" i="8"/>
  <c r="H1566" i="8"/>
  <c r="I1566" i="8"/>
  <c r="J1566" i="8"/>
  <c r="P1562" i="8"/>
  <c r="H1562" i="8"/>
  <c r="I1562" i="8"/>
  <c r="J1562" i="8"/>
  <c r="Q1562" i="8"/>
  <c r="R1562" i="8"/>
  <c r="G1562" i="8"/>
  <c r="P1558" i="8"/>
  <c r="I1558" i="8"/>
  <c r="J1558" i="8"/>
  <c r="Q1558" i="8"/>
  <c r="R1558" i="8"/>
  <c r="G1558" i="8"/>
  <c r="H1558" i="8"/>
  <c r="H1554" i="8"/>
  <c r="R1554" i="8"/>
  <c r="I1554" i="8"/>
  <c r="J1554" i="8"/>
  <c r="P1554" i="8"/>
  <c r="G1554" i="8"/>
  <c r="Q1554" i="8"/>
  <c r="H1550" i="8"/>
  <c r="R1550" i="8"/>
  <c r="I1550" i="8"/>
  <c r="J1550" i="8"/>
  <c r="P1550" i="8"/>
  <c r="G1550" i="8"/>
  <c r="Q1550" i="8"/>
  <c r="H1546" i="8"/>
  <c r="R1546" i="8"/>
  <c r="I1546" i="8"/>
  <c r="J1546" i="8"/>
  <c r="P1546" i="8"/>
  <c r="G1546" i="8"/>
  <c r="Q1546" i="8"/>
  <c r="H1542" i="8"/>
  <c r="R1542" i="8"/>
  <c r="I1542" i="8"/>
  <c r="J1542" i="8"/>
  <c r="P1542" i="8"/>
  <c r="Q1542" i="8"/>
  <c r="G1542" i="8"/>
  <c r="H1538" i="8"/>
  <c r="R1538" i="8"/>
  <c r="I1538" i="8"/>
  <c r="J1538" i="8"/>
  <c r="P1538" i="8"/>
  <c r="G1538" i="8"/>
  <c r="Q1538" i="8"/>
  <c r="H1534" i="8"/>
  <c r="R1534" i="8"/>
  <c r="I1534" i="8"/>
  <c r="J1534" i="8"/>
  <c r="P1534" i="8"/>
  <c r="G1534" i="8"/>
  <c r="Q1534" i="8"/>
  <c r="H1530" i="8"/>
  <c r="R1530" i="8"/>
  <c r="I1530" i="8"/>
  <c r="J1530" i="8"/>
  <c r="P1530" i="8"/>
  <c r="G1530" i="8"/>
  <c r="Q1530" i="8"/>
  <c r="H1526" i="8"/>
  <c r="R1526" i="8"/>
  <c r="I1526" i="8"/>
  <c r="J1526" i="8"/>
  <c r="P1526" i="8"/>
  <c r="G1526" i="8"/>
  <c r="Q1526" i="8"/>
  <c r="H1522" i="8"/>
  <c r="R1522" i="8"/>
  <c r="I1522" i="8"/>
  <c r="J1522" i="8"/>
  <c r="P1522" i="8"/>
  <c r="G1522" i="8"/>
  <c r="Q1522" i="8"/>
  <c r="H1518" i="8"/>
  <c r="R1518" i="8"/>
  <c r="I1518" i="8"/>
  <c r="J1518" i="8"/>
  <c r="P1518" i="8"/>
  <c r="G1518" i="8"/>
  <c r="Q1518" i="8"/>
  <c r="H1514" i="8"/>
  <c r="R1514" i="8"/>
  <c r="I1514" i="8"/>
  <c r="J1514" i="8"/>
  <c r="P1514" i="8"/>
  <c r="G1514" i="8"/>
  <c r="Q1514" i="8"/>
  <c r="H1510" i="8"/>
  <c r="R1510" i="8"/>
  <c r="I1510" i="8"/>
  <c r="J1510" i="8"/>
  <c r="P1510" i="8"/>
  <c r="Q1510" i="8"/>
  <c r="H1506" i="8"/>
  <c r="R1506" i="8"/>
  <c r="I1506" i="8"/>
  <c r="J1506" i="8"/>
  <c r="P1506" i="8"/>
  <c r="G1506" i="8"/>
  <c r="Q1506" i="8"/>
  <c r="H1502" i="8"/>
  <c r="R1502" i="8"/>
  <c r="I1502" i="8"/>
  <c r="J1502" i="8"/>
  <c r="P1502" i="8"/>
  <c r="G1502" i="8"/>
  <c r="Q1502" i="8"/>
  <c r="H1498" i="8"/>
  <c r="R1498" i="8"/>
  <c r="I1498" i="8"/>
  <c r="J1498" i="8"/>
  <c r="P1498" i="8"/>
  <c r="G1498" i="8"/>
  <c r="Q1498" i="8"/>
  <c r="H1494" i="8"/>
  <c r="R1494" i="8"/>
  <c r="I1494" i="8"/>
  <c r="J1494" i="8"/>
  <c r="P1494" i="8"/>
  <c r="G1494" i="8"/>
  <c r="Q1494" i="8"/>
  <c r="H1490" i="8"/>
  <c r="R1490" i="8"/>
  <c r="I1490" i="8"/>
  <c r="J1490" i="8"/>
  <c r="P1490" i="8"/>
  <c r="G1490" i="8"/>
  <c r="Q1490" i="8"/>
  <c r="H1486" i="8"/>
  <c r="R1486" i="8"/>
  <c r="I1486" i="8"/>
  <c r="J1486" i="8"/>
  <c r="P1486" i="8"/>
  <c r="G1486" i="8"/>
  <c r="Q1486" i="8"/>
  <c r="H1482" i="8"/>
  <c r="R1482" i="8"/>
  <c r="I1482" i="8"/>
  <c r="J1482" i="8"/>
  <c r="P1482" i="8"/>
  <c r="G1482" i="8"/>
  <c r="Q1482" i="8"/>
  <c r="H1478" i="8"/>
  <c r="R1478" i="8"/>
  <c r="I1478" i="8"/>
  <c r="J1478" i="8"/>
  <c r="P1478" i="8"/>
  <c r="Q1478" i="8"/>
  <c r="G1478" i="8"/>
  <c r="H1474" i="8"/>
  <c r="R1474" i="8"/>
  <c r="I1474" i="8"/>
  <c r="J1474" i="8"/>
  <c r="P1474" i="8"/>
  <c r="G1474" i="8"/>
  <c r="Q1474" i="8"/>
  <c r="H1470" i="8"/>
  <c r="R1470" i="8"/>
  <c r="I1470" i="8"/>
  <c r="J1470" i="8"/>
  <c r="P1470" i="8"/>
  <c r="G1470" i="8"/>
  <c r="Q1470" i="8"/>
  <c r="H1466" i="8"/>
  <c r="R1466" i="8"/>
  <c r="I1466" i="8"/>
  <c r="J1466" i="8"/>
  <c r="P1466" i="8"/>
  <c r="G1466" i="8"/>
  <c r="Q1466" i="8"/>
  <c r="H1462" i="8"/>
  <c r="R1462" i="8"/>
  <c r="I1462" i="8"/>
  <c r="J1462" i="8"/>
  <c r="P1462" i="8"/>
  <c r="G1462" i="8"/>
  <c r="Q1462" i="8"/>
  <c r="H1458" i="8"/>
  <c r="R1458" i="8"/>
  <c r="I1458" i="8"/>
  <c r="J1458" i="8"/>
  <c r="P1458" i="8"/>
  <c r="G1458" i="8"/>
  <c r="H1454" i="8"/>
  <c r="R1454" i="8"/>
  <c r="I1454" i="8"/>
  <c r="J1454" i="8"/>
  <c r="P1454" i="8"/>
  <c r="G1454" i="8"/>
  <c r="Q1454" i="8"/>
  <c r="H1450" i="8"/>
  <c r="R1450" i="8"/>
  <c r="I1450" i="8"/>
  <c r="J1450" i="8"/>
  <c r="P1450" i="8"/>
  <c r="G1450" i="8"/>
  <c r="Q1450" i="8"/>
  <c r="H1446" i="8"/>
  <c r="R1446" i="8"/>
  <c r="I1446" i="8"/>
  <c r="J1446" i="8"/>
  <c r="P1446" i="8"/>
  <c r="Q1446" i="8"/>
  <c r="G1446" i="8"/>
  <c r="H1442" i="8"/>
  <c r="R1442" i="8"/>
  <c r="I1442" i="8"/>
  <c r="J1442" i="8"/>
  <c r="P1442" i="8"/>
  <c r="G1442" i="8"/>
  <c r="Q1442" i="8"/>
  <c r="H1438" i="8"/>
  <c r="R1438" i="8"/>
  <c r="I1438" i="8"/>
  <c r="J1438" i="8"/>
  <c r="P1438" i="8"/>
  <c r="G1438" i="8"/>
  <c r="Q1438" i="8"/>
  <c r="H1434" i="8"/>
  <c r="R1434" i="8"/>
  <c r="I1434" i="8"/>
  <c r="J1434" i="8"/>
  <c r="P1434" i="8"/>
  <c r="G1434" i="8"/>
  <c r="Q1434" i="8"/>
  <c r="H1430" i="8"/>
  <c r="R1430" i="8"/>
  <c r="I1430" i="8"/>
  <c r="J1430" i="8"/>
  <c r="P1430" i="8"/>
  <c r="G1430" i="8"/>
  <c r="Q1430" i="8"/>
  <c r="H1426" i="8"/>
  <c r="R1426" i="8"/>
  <c r="I1426" i="8"/>
  <c r="J1426" i="8"/>
  <c r="P1426" i="8"/>
  <c r="G1426" i="8"/>
  <c r="Q1426" i="8"/>
  <c r="H1422" i="8"/>
  <c r="R1422" i="8"/>
  <c r="I1422" i="8"/>
  <c r="J1422" i="8"/>
  <c r="P1422" i="8"/>
  <c r="G1422" i="8"/>
  <c r="Q1422" i="8"/>
  <c r="H1418" i="8"/>
  <c r="R1418" i="8"/>
  <c r="I1418" i="8"/>
  <c r="J1418" i="8"/>
  <c r="P1418" i="8"/>
  <c r="G1418" i="8"/>
  <c r="Q1418" i="8"/>
  <c r="H1414" i="8"/>
  <c r="R1414" i="8"/>
  <c r="I1414" i="8"/>
  <c r="J1414" i="8"/>
  <c r="P1414" i="8"/>
  <c r="Q1414" i="8"/>
  <c r="G1414" i="8"/>
  <c r="H1410" i="8"/>
  <c r="R1410" i="8"/>
  <c r="I1410" i="8"/>
  <c r="J1410" i="8"/>
  <c r="P1410" i="8"/>
  <c r="G1410" i="8"/>
  <c r="Q1410" i="8"/>
  <c r="H1406" i="8"/>
  <c r="R1406" i="8"/>
  <c r="I1406" i="8"/>
  <c r="J1406" i="8"/>
  <c r="P1406" i="8"/>
  <c r="G1406" i="8"/>
  <c r="Q1406" i="8"/>
  <c r="H1402" i="8"/>
  <c r="R1402" i="8"/>
  <c r="I1402" i="8"/>
  <c r="J1402" i="8"/>
  <c r="P1402" i="8"/>
  <c r="G1402" i="8"/>
  <c r="Q1402" i="8"/>
  <c r="H1398" i="8"/>
  <c r="R1398" i="8"/>
  <c r="I1398" i="8"/>
  <c r="J1398" i="8"/>
  <c r="P1398" i="8"/>
  <c r="G1398" i="8"/>
  <c r="Q1398" i="8"/>
  <c r="H1394" i="8"/>
  <c r="R1394" i="8"/>
  <c r="I1394" i="8"/>
  <c r="J1394" i="8"/>
  <c r="P1394" i="8"/>
  <c r="G1394" i="8"/>
  <c r="Q1394" i="8"/>
  <c r="H1390" i="8"/>
  <c r="R1390" i="8"/>
  <c r="I1390" i="8"/>
  <c r="J1390" i="8"/>
  <c r="P1390" i="8"/>
  <c r="G1390" i="8"/>
  <c r="Q1390" i="8"/>
  <c r="H1386" i="8"/>
  <c r="R1386" i="8"/>
  <c r="I1386" i="8"/>
  <c r="J1386" i="8"/>
  <c r="P1386" i="8"/>
  <c r="G1386" i="8"/>
  <c r="Q1386" i="8"/>
  <c r="H1382" i="8"/>
  <c r="R1382" i="8"/>
  <c r="I1382" i="8"/>
  <c r="J1382" i="8"/>
  <c r="P1382" i="8"/>
  <c r="Q1382" i="8"/>
  <c r="G1382" i="8"/>
  <c r="H1378" i="8"/>
  <c r="R1378" i="8"/>
  <c r="I1378" i="8"/>
  <c r="J1378" i="8"/>
  <c r="P1378" i="8"/>
  <c r="G1378" i="8"/>
  <c r="Q1378" i="8"/>
  <c r="H1374" i="8"/>
  <c r="R1374" i="8"/>
  <c r="I1374" i="8"/>
  <c r="J1374" i="8"/>
  <c r="P1374" i="8"/>
  <c r="G1374" i="8"/>
  <c r="Q1374" i="8"/>
  <c r="H1370" i="8"/>
  <c r="R1370" i="8"/>
  <c r="I1370" i="8"/>
  <c r="J1370" i="8"/>
  <c r="P1370" i="8"/>
  <c r="G1370" i="8"/>
  <c r="Q1370" i="8"/>
  <c r="H1366" i="8"/>
  <c r="R1366" i="8"/>
  <c r="I1366" i="8"/>
  <c r="J1366" i="8"/>
  <c r="P1366" i="8"/>
  <c r="G1366" i="8"/>
  <c r="Q1366" i="8"/>
  <c r="H1362" i="8"/>
  <c r="R1362" i="8"/>
  <c r="I1362" i="8"/>
  <c r="J1362" i="8"/>
  <c r="P1362" i="8"/>
  <c r="G1362" i="8"/>
  <c r="Q1362" i="8"/>
  <c r="H1358" i="8"/>
  <c r="R1358" i="8"/>
  <c r="I1358" i="8"/>
  <c r="J1358" i="8"/>
  <c r="P1358" i="8"/>
  <c r="G1358" i="8"/>
  <c r="Q1358" i="8"/>
  <c r="H1354" i="8"/>
  <c r="R1354" i="8"/>
  <c r="I1354" i="8"/>
  <c r="J1354" i="8"/>
  <c r="P1354" i="8"/>
  <c r="G1354" i="8"/>
  <c r="Q1354" i="8"/>
  <c r="H1350" i="8"/>
  <c r="R1350" i="8"/>
  <c r="I1350" i="8"/>
  <c r="J1350" i="8"/>
  <c r="P1350" i="8"/>
  <c r="Q1350" i="8"/>
  <c r="G1350" i="8"/>
  <c r="H1346" i="8"/>
  <c r="R1346" i="8"/>
  <c r="I1346" i="8"/>
  <c r="J1346" i="8"/>
  <c r="P1346" i="8"/>
  <c r="G1346" i="8"/>
  <c r="Q1346" i="8"/>
  <c r="H1342" i="8"/>
  <c r="R1342" i="8"/>
  <c r="I1342" i="8"/>
  <c r="J1342" i="8"/>
  <c r="P1342" i="8"/>
  <c r="G1342" i="8"/>
  <c r="Q1342" i="8"/>
  <c r="H1338" i="8"/>
  <c r="R1338" i="8"/>
  <c r="I1338" i="8"/>
  <c r="J1338" i="8"/>
  <c r="P1338" i="8"/>
  <c r="G1338" i="8"/>
  <c r="Q1338" i="8"/>
  <c r="P1334" i="8"/>
  <c r="Q1334" i="8"/>
  <c r="R1334" i="8"/>
  <c r="G1334" i="8"/>
  <c r="H1334" i="8"/>
  <c r="I1334" i="8"/>
  <c r="J1334" i="8"/>
  <c r="P1330" i="8"/>
  <c r="G1330" i="8"/>
  <c r="H1330" i="8"/>
  <c r="I1330" i="8"/>
  <c r="J1330" i="8"/>
  <c r="Q1330" i="8"/>
  <c r="R1330" i="8"/>
  <c r="P1326" i="8"/>
  <c r="H1326" i="8"/>
  <c r="I1326" i="8"/>
  <c r="J1326" i="8"/>
  <c r="Q1326" i="8"/>
  <c r="R1326" i="8"/>
  <c r="G1326" i="8"/>
  <c r="P1322" i="8"/>
  <c r="I1322" i="8"/>
  <c r="J1322" i="8"/>
  <c r="Q1322" i="8"/>
  <c r="R1322" i="8"/>
  <c r="G1322" i="8"/>
  <c r="H1322" i="8"/>
  <c r="P1318" i="8"/>
  <c r="J1318" i="8"/>
  <c r="Q1318" i="8"/>
  <c r="R1318" i="8"/>
  <c r="G1318" i="8"/>
  <c r="H1318" i="8"/>
  <c r="I1318" i="8"/>
  <c r="H1314" i="8"/>
  <c r="R1314" i="8"/>
  <c r="J1314" i="8"/>
  <c r="P1314" i="8"/>
  <c r="G1314" i="8"/>
  <c r="I1314" i="8"/>
  <c r="Q1314" i="8"/>
  <c r="H1310" i="8"/>
  <c r="R1310" i="8"/>
  <c r="I1310" i="8"/>
  <c r="J1310" i="8"/>
  <c r="P1310" i="8"/>
  <c r="G1310" i="8"/>
  <c r="Q1310" i="8"/>
  <c r="H1306" i="8"/>
  <c r="R1306" i="8"/>
  <c r="I1306" i="8"/>
  <c r="J1306" i="8"/>
  <c r="P1306" i="8"/>
  <c r="G1306" i="8"/>
  <c r="Q1306" i="8"/>
  <c r="H1302" i="8"/>
  <c r="R1302" i="8"/>
  <c r="I1302" i="8"/>
  <c r="J1302" i="8"/>
  <c r="P1302" i="8"/>
  <c r="Q1302" i="8"/>
  <c r="G1302" i="8"/>
  <c r="H1298" i="8"/>
  <c r="R1298" i="8"/>
  <c r="I1298" i="8"/>
  <c r="J1298" i="8"/>
  <c r="P1298" i="8"/>
  <c r="G1298" i="8"/>
  <c r="Q1298" i="8"/>
  <c r="H1294" i="8"/>
  <c r="R1294" i="8"/>
  <c r="I1294" i="8"/>
  <c r="J1294" i="8"/>
  <c r="P1294" i="8"/>
  <c r="G1294" i="8"/>
  <c r="Q1294" i="8"/>
  <c r="H1290" i="8"/>
  <c r="R1290" i="8"/>
  <c r="I1290" i="8"/>
  <c r="J1290" i="8"/>
  <c r="P1290" i="8"/>
  <c r="G1290" i="8"/>
  <c r="Q1290" i="8"/>
  <c r="H1286" i="8"/>
  <c r="R1286" i="8"/>
  <c r="I1286" i="8"/>
  <c r="J1286" i="8"/>
  <c r="P1286" i="8"/>
  <c r="G1286" i="8"/>
  <c r="Q1286" i="8"/>
  <c r="H1282" i="8"/>
  <c r="R1282" i="8"/>
  <c r="I1282" i="8"/>
  <c r="J1282" i="8"/>
  <c r="P1282" i="8"/>
  <c r="G1282" i="8"/>
  <c r="Q1282" i="8"/>
  <c r="H1278" i="8"/>
  <c r="R1278" i="8"/>
  <c r="I1278" i="8"/>
  <c r="J1278" i="8"/>
  <c r="P1278" i="8"/>
  <c r="G1278" i="8"/>
  <c r="Q1278" i="8"/>
  <c r="H1274" i="8"/>
  <c r="R1274" i="8"/>
  <c r="I1274" i="8"/>
  <c r="J1274" i="8"/>
  <c r="P1274" i="8"/>
  <c r="G1274" i="8"/>
  <c r="Q1274" i="8"/>
  <c r="H1270" i="8"/>
  <c r="R1270" i="8"/>
  <c r="I1270" i="8"/>
  <c r="J1270" i="8"/>
  <c r="P1270" i="8"/>
  <c r="Q1270" i="8"/>
  <c r="G1270" i="8"/>
  <c r="H1266" i="8"/>
  <c r="R1266" i="8"/>
  <c r="I1266" i="8"/>
  <c r="J1266" i="8"/>
  <c r="P1266" i="8"/>
  <c r="G1266" i="8"/>
  <c r="Q1266" i="8"/>
  <c r="H1262" i="8"/>
  <c r="R1262" i="8"/>
  <c r="I1262" i="8"/>
  <c r="J1262" i="8"/>
  <c r="P1262" i="8"/>
  <c r="G1262" i="8"/>
  <c r="Q1262" i="8"/>
  <c r="H1258" i="8"/>
  <c r="R1258" i="8"/>
  <c r="I1258" i="8"/>
  <c r="J1258" i="8"/>
  <c r="P1258" i="8"/>
  <c r="G1258" i="8"/>
  <c r="Q1258" i="8"/>
  <c r="H1254" i="8"/>
  <c r="R1254" i="8"/>
  <c r="I1254" i="8"/>
  <c r="J1254" i="8"/>
  <c r="P1254" i="8"/>
  <c r="G1254" i="8"/>
  <c r="Q1254" i="8"/>
  <c r="H1250" i="8"/>
  <c r="R1250" i="8"/>
  <c r="I1250" i="8"/>
  <c r="J1250" i="8"/>
  <c r="P1250" i="8"/>
  <c r="G1250" i="8"/>
  <c r="Q1250" i="8"/>
  <c r="H1246" i="8"/>
  <c r="R1246" i="8"/>
  <c r="I1246" i="8"/>
  <c r="J1246" i="8"/>
  <c r="P1246" i="8"/>
  <c r="G1246" i="8"/>
  <c r="Q1246" i="8"/>
  <c r="I1242" i="8"/>
  <c r="Q1242" i="8"/>
  <c r="R1242" i="8"/>
  <c r="G1242" i="8"/>
  <c r="H1242" i="8"/>
  <c r="J1242" i="8"/>
  <c r="P1242" i="8"/>
  <c r="I1238" i="8"/>
  <c r="P1238" i="8"/>
  <c r="Q1238" i="8"/>
  <c r="R1238" i="8"/>
  <c r="G1238" i="8"/>
  <c r="H1238" i="8"/>
  <c r="J1238" i="8"/>
  <c r="I1234" i="8"/>
  <c r="J1234" i="8"/>
  <c r="P1234" i="8"/>
  <c r="Q1234" i="8"/>
  <c r="R1234" i="8"/>
  <c r="G1234" i="8"/>
  <c r="H1234" i="8"/>
  <c r="I1230" i="8"/>
  <c r="J1230" i="8"/>
  <c r="Q1230" i="8"/>
  <c r="R1230" i="8"/>
  <c r="G1230" i="8"/>
  <c r="H1230" i="8"/>
  <c r="P1230" i="8"/>
  <c r="I1226" i="8"/>
  <c r="J1226" i="8"/>
  <c r="R1226" i="8"/>
  <c r="G1226" i="8"/>
  <c r="H1226" i="8"/>
  <c r="P1226" i="8"/>
  <c r="Q1226" i="8"/>
  <c r="I1222" i="8"/>
  <c r="J1222" i="8"/>
  <c r="G1222" i="8"/>
  <c r="H1222" i="8"/>
  <c r="P1222" i="8"/>
  <c r="Q1222" i="8"/>
  <c r="R1222" i="8"/>
  <c r="I1218" i="8"/>
  <c r="J1218" i="8"/>
  <c r="G1218" i="8"/>
  <c r="H1218" i="8"/>
  <c r="P1218" i="8"/>
  <c r="Q1218" i="8"/>
  <c r="R1218" i="8"/>
  <c r="I1214" i="8"/>
  <c r="J1214" i="8"/>
  <c r="H1214" i="8"/>
  <c r="P1214" i="8"/>
  <c r="Q1214" i="8"/>
  <c r="R1214" i="8"/>
  <c r="G1214" i="8"/>
  <c r="I1210" i="8"/>
  <c r="J1210" i="8"/>
  <c r="P1210" i="8"/>
  <c r="Q1210" i="8"/>
  <c r="R1210" i="8"/>
  <c r="G1210" i="8"/>
  <c r="H1210" i="8"/>
  <c r="I1206" i="8"/>
  <c r="J1206" i="8"/>
  <c r="P1206" i="8"/>
  <c r="Q1206" i="8"/>
  <c r="R1206" i="8"/>
  <c r="G1206" i="8"/>
  <c r="H1206" i="8"/>
  <c r="I1202" i="8"/>
  <c r="J1202" i="8"/>
  <c r="P1202" i="8"/>
  <c r="Q1202" i="8"/>
  <c r="R1202" i="8"/>
  <c r="G1202" i="8"/>
  <c r="H1202" i="8"/>
  <c r="I1198" i="8"/>
  <c r="J1198" i="8"/>
  <c r="Q1198" i="8"/>
  <c r="R1198" i="8"/>
  <c r="G1198" i="8"/>
  <c r="H1198" i="8"/>
  <c r="P1198" i="8"/>
  <c r="I1194" i="8"/>
  <c r="J1194" i="8"/>
  <c r="R1194" i="8"/>
  <c r="G1194" i="8"/>
  <c r="H1194" i="8"/>
  <c r="P1194" i="8"/>
  <c r="Q1194" i="8"/>
  <c r="I1190" i="8"/>
  <c r="J1190" i="8"/>
  <c r="G1190" i="8"/>
  <c r="H1190" i="8"/>
  <c r="P1190" i="8"/>
  <c r="Q1190" i="8"/>
  <c r="R1190" i="8"/>
  <c r="I1186" i="8"/>
  <c r="J1186" i="8"/>
  <c r="G1186" i="8"/>
  <c r="H1186" i="8"/>
  <c r="P1186" i="8"/>
  <c r="Q1186" i="8"/>
  <c r="R1186" i="8"/>
  <c r="I1182" i="8"/>
  <c r="J1182" i="8"/>
  <c r="H1182" i="8"/>
  <c r="P1182" i="8"/>
  <c r="Q1182" i="8"/>
  <c r="R1182" i="8"/>
  <c r="G1182" i="8"/>
  <c r="I1178" i="8"/>
  <c r="J1178" i="8"/>
  <c r="P1178" i="8"/>
  <c r="Q1178" i="8"/>
  <c r="R1178" i="8"/>
  <c r="G1178" i="8"/>
  <c r="H1178" i="8"/>
  <c r="I1174" i="8"/>
  <c r="J1174" i="8"/>
  <c r="P1174" i="8"/>
  <c r="Q1174" i="8"/>
  <c r="R1174" i="8"/>
  <c r="G1174" i="8"/>
  <c r="H1174" i="8"/>
  <c r="I1170" i="8"/>
  <c r="J1170" i="8"/>
  <c r="P1170" i="8"/>
  <c r="Q1170" i="8"/>
  <c r="R1170" i="8"/>
  <c r="G1170" i="8"/>
  <c r="H1170" i="8"/>
  <c r="G1166" i="8"/>
  <c r="Q1166" i="8"/>
  <c r="H1166" i="8"/>
  <c r="R1166" i="8"/>
  <c r="I1166" i="8"/>
  <c r="J1166" i="8"/>
  <c r="P1166" i="8"/>
  <c r="G1162" i="8"/>
  <c r="Q1162" i="8"/>
  <c r="H1162" i="8"/>
  <c r="R1162" i="8"/>
  <c r="I1162" i="8"/>
  <c r="J1162" i="8"/>
  <c r="P1162" i="8"/>
  <c r="G1158" i="8"/>
  <c r="Q1158" i="8"/>
  <c r="H1158" i="8"/>
  <c r="R1158" i="8"/>
  <c r="I1158" i="8"/>
  <c r="J1158" i="8"/>
  <c r="P1158" i="8"/>
  <c r="G1154" i="8"/>
  <c r="Q1154" i="8"/>
  <c r="H1154" i="8"/>
  <c r="R1154" i="8"/>
  <c r="I1154" i="8"/>
  <c r="J1154" i="8"/>
  <c r="P1154" i="8"/>
  <c r="G1150" i="8"/>
  <c r="H1150" i="8"/>
  <c r="R1150" i="8"/>
  <c r="P1150" i="8"/>
  <c r="Q1150" i="8"/>
  <c r="I1150" i="8"/>
  <c r="J1150" i="8"/>
  <c r="P1146" i="8"/>
  <c r="G1146" i="8"/>
  <c r="Q1146" i="8"/>
  <c r="H1146" i="8"/>
  <c r="R1146" i="8"/>
  <c r="I1146" i="8"/>
  <c r="J1146" i="8"/>
  <c r="P1142" i="8"/>
  <c r="G1142" i="8"/>
  <c r="Q1142" i="8"/>
  <c r="H1142" i="8"/>
  <c r="R1142" i="8"/>
  <c r="I1142" i="8"/>
  <c r="J1142" i="8"/>
  <c r="P1138" i="8"/>
  <c r="G1138" i="8"/>
  <c r="Q1138" i="8"/>
  <c r="H1138" i="8"/>
  <c r="R1138" i="8"/>
  <c r="J1138" i="8"/>
  <c r="I1138" i="8"/>
  <c r="P1134" i="8"/>
  <c r="G1134" i="8"/>
  <c r="Q1134" i="8"/>
  <c r="H1134" i="8"/>
  <c r="R1134" i="8"/>
  <c r="I1134" i="8"/>
  <c r="J1134" i="8"/>
  <c r="P1130" i="8"/>
  <c r="G1130" i="8"/>
  <c r="Q1130" i="8"/>
  <c r="H1130" i="8"/>
  <c r="R1130" i="8"/>
  <c r="I1130" i="8"/>
  <c r="J1130" i="8"/>
  <c r="P1126" i="8"/>
  <c r="G1126" i="8"/>
  <c r="Q1126" i="8"/>
  <c r="H1126" i="8"/>
  <c r="R1126" i="8"/>
  <c r="I1126" i="8"/>
  <c r="J1126" i="8"/>
  <c r="P1122" i="8"/>
  <c r="G1122" i="8"/>
  <c r="Q1122" i="8"/>
  <c r="H1122" i="8"/>
  <c r="R1122" i="8"/>
  <c r="I1122" i="8"/>
  <c r="J1122" i="8"/>
  <c r="P1118" i="8"/>
  <c r="G1118" i="8"/>
  <c r="Q1118" i="8"/>
  <c r="H1118" i="8"/>
  <c r="R1118" i="8"/>
  <c r="I1118" i="8"/>
  <c r="J1118" i="8"/>
  <c r="P1114" i="8"/>
  <c r="G1114" i="8"/>
  <c r="Q1114" i="8"/>
  <c r="H1114" i="8"/>
  <c r="R1114" i="8"/>
  <c r="I1114" i="8"/>
  <c r="J1114" i="8"/>
  <c r="P1110" i="8"/>
  <c r="G1110" i="8"/>
  <c r="Q1110" i="8"/>
  <c r="H1110" i="8"/>
  <c r="R1110" i="8"/>
  <c r="I1110" i="8"/>
  <c r="J1110" i="8"/>
  <c r="P1106" i="8"/>
  <c r="G1106" i="8"/>
  <c r="Q1106" i="8"/>
  <c r="H1106" i="8"/>
  <c r="R1106" i="8"/>
  <c r="J1106" i="8"/>
  <c r="I1106" i="8"/>
  <c r="P1102" i="8"/>
  <c r="G1102" i="8"/>
  <c r="Q1102" i="8"/>
  <c r="H1102" i="8"/>
  <c r="R1102" i="8"/>
  <c r="I1102" i="8"/>
  <c r="J1102" i="8"/>
  <c r="P1098" i="8"/>
  <c r="G1098" i="8"/>
  <c r="Q1098" i="8"/>
  <c r="H1098" i="8"/>
  <c r="R1098" i="8"/>
  <c r="I1098" i="8"/>
  <c r="J1098" i="8"/>
  <c r="P1094" i="8"/>
  <c r="G1094" i="8"/>
  <c r="Q1094" i="8"/>
  <c r="H1094" i="8"/>
  <c r="R1094" i="8"/>
  <c r="I1094" i="8"/>
  <c r="J1094" i="8"/>
  <c r="P1090" i="8"/>
  <c r="G1090" i="8"/>
  <c r="Q1090" i="8"/>
  <c r="H1090" i="8"/>
  <c r="R1090" i="8"/>
  <c r="I1090" i="8"/>
  <c r="J1090" i="8"/>
  <c r="P1086" i="8"/>
  <c r="G1086" i="8"/>
  <c r="Q1086" i="8"/>
  <c r="H1086" i="8"/>
  <c r="R1086" i="8"/>
  <c r="I1086" i="8"/>
  <c r="J1086" i="8"/>
  <c r="P1082" i="8"/>
  <c r="G1082" i="8"/>
  <c r="Q1082" i="8"/>
  <c r="H1082" i="8"/>
  <c r="R1082" i="8"/>
  <c r="I1082" i="8"/>
  <c r="J1082" i="8"/>
  <c r="H1078" i="8"/>
  <c r="J1078" i="8"/>
  <c r="P1078" i="8"/>
  <c r="I1078" i="8"/>
  <c r="Q1078" i="8"/>
  <c r="R1078" i="8"/>
  <c r="G1078" i="8"/>
  <c r="H1074" i="8"/>
  <c r="R1074" i="8"/>
  <c r="J1074" i="8"/>
  <c r="P1074" i="8"/>
  <c r="Q1074" i="8"/>
  <c r="G1074" i="8"/>
  <c r="I1074" i="8"/>
  <c r="H1070" i="8"/>
  <c r="R1070" i="8"/>
  <c r="G1070" i="8"/>
  <c r="J1070" i="8"/>
  <c r="P1070" i="8"/>
  <c r="I1070" i="8"/>
  <c r="Q1070" i="8"/>
  <c r="H1066" i="8"/>
  <c r="R1066" i="8"/>
  <c r="I1066" i="8"/>
  <c r="J1066" i="8"/>
  <c r="P1066" i="8"/>
  <c r="Q1066" i="8"/>
  <c r="G1066" i="8"/>
  <c r="H1062" i="8"/>
  <c r="R1062" i="8"/>
  <c r="I1062" i="8"/>
  <c r="P1062" i="8"/>
  <c r="Q1062" i="8"/>
  <c r="G1062" i="8"/>
  <c r="J1062" i="8"/>
  <c r="H1058" i="8"/>
  <c r="R1058" i="8"/>
  <c r="I1058" i="8"/>
  <c r="P1058" i="8"/>
  <c r="Q1058" i="8"/>
  <c r="G1058" i="8"/>
  <c r="J1058" i="8"/>
  <c r="H1054" i="8"/>
  <c r="R1054" i="8"/>
  <c r="I1054" i="8"/>
  <c r="P1054" i="8"/>
  <c r="Q1054" i="8"/>
  <c r="G1054" i="8"/>
  <c r="J1054" i="8"/>
  <c r="H1050" i="8"/>
  <c r="R1050" i="8"/>
  <c r="I1050" i="8"/>
  <c r="Q1050" i="8"/>
  <c r="G1050" i="8"/>
  <c r="J1050" i="8"/>
  <c r="P1050" i="8"/>
  <c r="H1046" i="8"/>
  <c r="R1046" i="8"/>
  <c r="I1046" i="8"/>
  <c r="G1046" i="8"/>
  <c r="J1046" i="8"/>
  <c r="P1046" i="8"/>
  <c r="Q1046" i="8"/>
  <c r="H1042" i="8"/>
  <c r="R1042" i="8"/>
  <c r="I1042" i="8"/>
  <c r="G1042" i="8"/>
  <c r="J1042" i="8"/>
  <c r="P1042" i="8"/>
  <c r="Q1042" i="8"/>
  <c r="H1038" i="8"/>
  <c r="R1038" i="8"/>
  <c r="I1038" i="8"/>
  <c r="G1038" i="8"/>
  <c r="J1038" i="8"/>
  <c r="P1038" i="8"/>
  <c r="Q1038" i="8"/>
  <c r="H1034" i="8"/>
  <c r="R1034" i="8"/>
  <c r="I1034" i="8"/>
  <c r="J1034" i="8"/>
  <c r="P1034" i="8"/>
  <c r="Q1034" i="8"/>
  <c r="G1034" i="8"/>
  <c r="H1030" i="8"/>
  <c r="R1030" i="8"/>
  <c r="I1030" i="8"/>
  <c r="P1030" i="8"/>
  <c r="Q1030" i="8"/>
  <c r="G1030" i="8"/>
  <c r="J1030" i="8"/>
  <c r="H1026" i="8"/>
  <c r="R1026" i="8"/>
  <c r="I1026" i="8"/>
  <c r="P1026" i="8"/>
  <c r="Q1026" i="8"/>
  <c r="G1026" i="8"/>
  <c r="J1026" i="8"/>
  <c r="H1022" i="8"/>
  <c r="R1022" i="8"/>
  <c r="I1022" i="8"/>
  <c r="P1022" i="8"/>
  <c r="Q1022" i="8"/>
  <c r="G1022" i="8"/>
  <c r="J1022" i="8"/>
  <c r="H1018" i="8"/>
  <c r="R1018" i="8"/>
  <c r="I1018" i="8"/>
  <c r="Q1018" i="8"/>
  <c r="G1018" i="8"/>
  <c r="J1018" i="8"/>
  <c r="P1018" i="8"/>
  <c r="H1014" i="8"/>
  <c r="R1014" i="8"/>
  <c r="I1014" i="8"/>
  <c r="G1014" i="8"/>
  <c r="J1014" i="8"/>
  <c r="P1014" i="8"/>
  <c r="Q1014" i="8"/>
  <c r="H1010" i="8"/>
  <c r="R1010" i="8"/>
  <c r="I1010" i="8"/>
  <c r="G1010" i="8"/>
  <c r="J1010" i="8"/>
  <c r="P1010" i="8"/>
  <c r="Q1010" i="8"/>
  <c r="H1006" i="8"/>
  <c r="R1006" i="8"/>
  <c r="I1006" i="8"/>
  <c r="G1006" i="8"/>
  <c r="J1006" i="8"/>
  <c r="P1006" i="8"/>
  <c r="Q1006" i="8"/>
  <c r="H1002" i="8"/>
  <c r="R1002" i="8"/>
  <c r="I1002" i="8"/>
  <c r="J1002" i="8"/>
  <c r="P1002" i="8"/>
  <c r="Q1002" i="8"/>
  <c r="G1002" i="8"/>
  <c r="P998" i="8"/>
  <c r="G998" i="8"/>
  <c r="Q998" i="8"/>
  <c r="H998" i="8"/>
  <c r="R998" i="8"/>
  <c r="I998" i="8"/>
  <c r="J998" i="8"/>
  <c r="P994" i="8"/>
  <c r="G994" i="8"/>
  <c r="Q994" i="8"/>
  <c r="H994" i="8"/>
  <c r="R994" i="8"/>
  <c r="I994" i="8"/>
  <c r="J994" i="8"/>
  <c r="P990" i="8"/>
  <c r="G990" i="8"/>
  <c r="Q990" i="8"/>
  <c r="H990" i="8"/>
  <c r="R990" i="8"/>
  <c r="I990" i="8"/>
  <c r="J990" i="8"/>
  <c r="P986" i="8"/>
  <c r="G986" i="8"/>
  <c r="Q986" i="8"/>
  <c r="H986" i="8"/>
  <c r="R986" i="8"/>
  <c r="I986" i="8"/>
  <c r="J986" i="8"/>
  <c r="P982" i="8"/>
  <c r="G982" i="8"/>
  <c r="Q982" i="8"/>
  <c r="H982" i="8"/>
  <c r="R982" i="8"/>
  <c r="I982" i="8"/>
  <c r="J982" i="8"/>
  <c r="P978" i="8"/>
  <c r="G978" i="8"/>
  <c r="Q978" i="8"/>
  <c r="H978" i="8"/>
  <c r="R978" i="8"/>
  <c r="I978" i="8"/>
  <c r="J978" i="8"/>
  <c r="P974" i="8"/>
  <c r="G974" i="8"/>
  <c r="Q974" i="8"/>
  <c r="H974" i="8"/>
  <c r="R974" i="8"/>
  <c r="I974" i="8"/>
  <c r="J974" i="8"/>
  <c r="G970" i="8"/>
  <c r="Q970" i="8"/>
  <c r="I970" i="8"/>
  <c r="J970" i="8"/>
  <c r="P970" i="8"/>
  <c r="R970" i="8"/>
  <c r="H970" i="8"/>
  <c r="G966" i="8"/>
  <c r="Q966" i="8"/>
  <c r="H966" i="8"/>
  <c r="I966" i="8"/>
  <c r="J966" i="8"/>
  <c r="P966" i="8"/>
  <c r="R966" i="8"/>
  <c r="G962" i="8"/>
  <c r="Q962" i="8"/>
  <c r="H962" i="8"/>
  <c r="I962" i="8"/>
  <c r="J962" i="8"/>
  <c r="P962" i="8"/>
  <c r="R962" i="8"/>
  <c r="G958" i="8"/>
  <c r="Q958" i="8"/>
  <c r="I958" i="8"/>
  <c r="J958" i="8"/>
  <c r="P958" i="8"/>
  <c r="R958" i="8"/>
  <c r="H958" i="8"/>
  <c r="G954" i="8"/>
  <c r="Q954" i="8"/>
  <c r="J954" i="8"/>
  <c r="H954" i="8"/>
  <c r="I954" i="8"/>
  <c r="P954" i="8"/>
  <c r="R954" i="8"/>
  <c r="G950" i="8"/>
  <c r="Q950" i="8"/>
  <c r="I950" i="8"/>
  <c r="J950" i="8"/>
  <c r="P950" i="8"/>
  <c r="R950" i="8"/>
  <c r="H950" i="8"/>
  <c r="G946" i="8"/>
  <c r="Q946" i="8"/>
  <c r="I946" i="8"/>
  <c r="J946" i="8"/>
  <c r="P946" i="8"/>
  <c r="R946" i="8"/>
  <c r="H946" i="8"/>
  <c r="G942" i="8"/>
  <c r="Q942" i="8"/>
  <c r="I942" i="8"/>
  <c r="J942" i="8"/>
  <c r="H942" i="8"/>
  <c r="P942" i="8"/>
  <c r="R942" i="8"/>
  <c r="G938" i="8"/>
  <c r="Q938" i="8"/>
  <c r="I938" i="8"/>
  <c r="J938" i="8"/>
  <c r="H938" i="8"/>
  <c r="P938" i="8"/>
  <c r="R938" i="8"/>
  <c r="G934" i="8"/>
  <c r="Q934" i="8"/>
  <c r="I934" i="8"/>
  <c r="J934" i="8"/>
  <c r="H934" i="8"/>
  <c r="P934" i="8"/>
  <c r="R934" i="8"/>
  <c r="P930" i="8"/>
  <c r="G930" i="8"/>
  <c r="Q930" i="8"/>
  <c r="I930" i="8"/>
  <c r="J930" i="8"/>
  <c r="H930" i="8"/>
  <c r="R930" i="8"/>
  <c r="P926" i="8"/>
  <c r="G926" i="8"/>
  <c r="Q926" i="8"/>
  <c r="H926" i="8"/>
  <c r="R926" i="8"/>
  <c r="I926" i="8"/>
  <c r="J926" i="8"/>
  <c r="P922" i="8"/>
  <c r="G922" i="8"/>
  <c r="Q922" i="8"/>
  <c r="H922" i="8"/>
  <c r="R922" i="8"/>
  <c r="I922" i="8"/>
  <c r="J922" i="8"/>
  <c r="P918" i="8"/>
  <c r="G918" i="8"/>
  <c r="Q918" i="8"/>
  <c r="H918" i="8"/>
  <c r="R918" i="8"/>
  <c r="I918" i="8"/>
  <c r="J918" i="8"/>
  <c r="P914" i="8"/>
  <c r="G914" i="8"/>
  <c r="Q914" i="8"/>
  <c r="H914" i="8"/>
  <c r="R914" i="8"/>
  <c r="I914" i="8"/>
  <c r="J914" i="8"/>
  <c r="P910" i="8"/>
  <c r="G910" i="8"/>
  <c r="Q910" i="8"/>
  <c r="H910" i="8"/>
  <c r="R910" i="8"/>
  <c r="I910" i="8"/>
  <c r="J910" i="8"/>
  <c r="P906" i="8"/>
  <c r="G906" i="8"/>
  <c r="Q906" i="8"/>
  <c r="H906" i="8"/>
  <c r="R906" i="8"/>
  <c r="I906" i="8"/>
  <c r="J906" i="8"/>
  <c r="P902" i="8"/>
  <c r="G902" i="8"/>
  <c r="Q902" i="8"/>
  <c r="H902" i="8"/>
  <c r="R902" i="8"/>
  <c r="I902" i="8"/>
  <c r="J902" i="8"/>
  <c r="P898" i="8"/>
  <c r="G898" i="8"/>
  <c r="Q898" i="8"/>
  <c r="H898" i="8"/>
  <c r="R898" i="8"/>
  <c r="I898" i="8"/>
  <c r="J898" i="8"/>
  <c r="P894" i="8"/>
  <c r="G894" i="8"/>
  <c r="Q894" i="8"/>
  <c r="H894" i="8"/>
  <c r="R894" i="8"/>
  <c r="I894" i="8"/>
  <c r="J894" i="8"/>
  <c r="P890" i="8"/>
  <c r="G890" i="8"/>
  <c r="Q890" i="8"/>
  <c r="H890" i="8"/>
  <c r="R890" i="8"/>
  <c r="I890" i="8"/>
  <c r="J890" i="8"/>
  <c r="J886" i="8"/>
  <c r="I886" i="8"/>
  <c r="P886" i="8"/>
  <c r="Q886" i="8"/>
  <c r="G886" i="8"/>
  <c r="R886" i="8"/>
  <c r="H886" i="8"/>
  <c r="J882" i="8"/>
  <c r="P882" i="8"/>
  <c r="Q882" i="8"/>
  <c r="G882" i="8"/>
  <c r="R882" i="8"/>
  <c r="H882" i="8"/>
  <c r="I882" i="8"/>
  <c r="J878" i="8"/>
  <c r="G878" i="8"/>
  <c r="R878" i="8"/>
  <c r="H878" i="8"/>
  <c r="I878" i="8"/>
  <c r="P878" i="8"/>
  <c r="Q878" i="8"/>
  <c r="G874" i="8"/>
  <c r="Q874" i="8"/>
  <c r="J874" i="8"/>
  <c r="R874" i="8"/>
  <c r="H874" i="8"/>
  <c r="I874" i="8"/>
  <c r="P874" i="8"/>
  <c r="G870" i="8"/>
  <c r="Q870" i="8"/>
  <c r="H870" i="8"/>
  <c r="R870" i="8"/>
  <c r="J870" i="8"/>
  <c r="P870" i="8"/>
  <c r="I870" i="8"/>
  <c r="G866" i="8"/>
  <c r="Q866" i="8"/>
  <c r="H866" i="8"/>
  <c r="R866" i="8"/>
  <c r="J866" i="8"/>
  <c r="P866" i="8"/>
  <c r="I866" i="8"/>
  <c r="G862" i="8"/>
  <c r="Q862" i="8"/>
  <c r="H862" i="8"/>
  <c r="R862" i="8"/>
  <c r="J862" i="8"/>
  <c r="P862" i="8"/>
  <c r="I862" i="8"/>
  <c r="G858" i="8"/>
  <c r="Q858" i="8"/>
  <c r="H858" i="8"/>
  <c r="R858" i="8"/>
  <c r="J858" i="8"/>
  <c r="I858" i="8"/>
  <c r="P858" i="8"/>
  <c r="G854" i="8"/>
  <c r="Q854" i="8"/>
  <c r="H854" i="8"/>
  <c r="R854" i="8"/>
  <c r="J854" i="8"/>
  <c r="I854" i="8"/>
  <c r="P854" i="8"/>
  <c r="G850" i="8"/>
  <c r="Q850" i="8"/>
  <c r="H850" i="8"/>
  <c r="R850" i="8"/>
  <c r="J850" i="8"/>
  <c r="I850" i="8"/>
  <c r="P850" i="8"/>
  <c r="G846" i="8"/>
  <c r="Q846" i="8"/>
  <c r="H846" i="8"/>
  <c r="R846" i="8"/>
  <c r="J846" i="8"/>
  <c r="I846" i="8"/>
  <c r="P846" i="8"/>
  <c r="G842" i="8"/>
  <c r="Q842" i="8"/>
  <c r="H842" i="8"/>
  <c r="R842" i="8"/>
  <c r="J842" i="8"/>
  <c r="P842" i="8"/>
  <c r="I842" i="8"/>
  <c r="G838" i="8"/>
  <c r="Q838" i="8"/>
  <c r="H838" i="8"/>
  <c r="R838" i="8"/>
  <c r="J838" i="8"/>
  <c r="P838" i="8"/>
  <c r="I838" i="8"/>
  <c r="P834" i="8"/>
  <c r="G834" i="8"/>
  <c r="Q834" i="8"/>
  <c r="H834" i="8"/>
  <c r="R834" i="8"/>
  <c r="J834" i="8"/>
  <c r="I834" i="8"/>
  <c r="P830" i="8"/>
  <c r="G830" i="8"/>
  <c r="Q830" i="8"/>
  <c r="H830" i="8"/>
  <c r="R830" i="8"/>
  <c r="J830" i="8"/>
  <c r="I830" i="8"/>
  <c r="P826" i="8"/>
  <c r="G826" i="8"/>
  <c r="Q826" i="8"/>
  <c r="H826" i="8"/>
  <c r="R826" i="8"/>
  <c r="J826" i="8"/>
  <c r="I826" i="8"/>
  <c r="P822" i="8"/>
  <c r="G822" i="8"/>
  <c r="Q822" i="8"/>
  <c r="H822" i="8"/>
  <c r="R822" i="8"/>
  <c r="J822" i="8"/>
  <c r="I822" i="8"/>
  <c r="P818" i="8"/>
  <c r="G818" i="8"/>
  <c r="Q818" i="8"/>
  <c r="H818" i="8"/>
  <c r="R818" i="8"/>
  <c r="J818" i="8"/>
  <c r="I818" i="8"/>
  <c r="P814" i="8"/>
  <c r="G814" i="8"/>
  <c r="Q814" i="8"/>
  <c r="H814" i="8"/>
  <c r="R814" i="8"/>
  <c r="J814" i="8"/>
  <c r="I814" i="8"/>
  <c r="P810" i="8"/>
  <c r="G810" i="8"/>
  <c r="Q810" i="8"/>
  <c r="H810" i="8"/>
  <c r="R810" i="8"/>
  <c r="I810" i="8"/>
  <c r="J810" i="8"/>
  <c r="P806" i="8"/>
  <c r="G806" i="8"/>
  <c r="Q806" i="8"/>
  <c r="H806" i="8"/>
  <c r="R806" i="8"/>
  <c r="I806" i="8"/>
  <c r="J806" i="8"/>
  <c r="P802" i="8"/>
  <c r="G802" i="8"/>
  <c r="Q802" i="8"/>
  <c r="H802" i="8"/>
  <c r="R802" i="8"/>
  <c r="I802" i="8"/>
  <c r="J802" i="8"/>
  <c r="P798" i="8"/>
  <c r="G798" i="8"/>
  <c r="Q798" i="8"/>
  <c r="H798" i="8"/>
  <c r="R798" i="8"/>
  <c r="I798" i="8"/>
  <c r="J798" i="8"/>
  <c r="P794" i="8"/>
  <c r="G794" i="8"/>
  <c r="Q794" i="8"/>
  <c r="H794" i="8"/>
  <c r="R794" i="8"/>
  <c r="I794" i="8"/>
  <c r="J794" i="8"/>
  <c r="P790" i="8"/>
  <c r="G790" i="8"/>
  <c r="Q790" i="8"/>
  <c r="H790" i="8"/>
  <c r="R790" i="8"/>
  <c r="I790" i="8"/>
  <c r="J790" i="8"/>
  <c r="P786" i="8"/>
  <c r="G786" i="8"/>
  <c r="Q786" i="8"/>
  <c r="H786" i="8"/>
  <c r="R786" i="8"/>
  <c r="I786" i="8"/>
  <c r="J786" i="8"/>
  <c r="P782" i="8"/>
  <c r="G782" i="8"/>
  <c r="Q782" i="8"/>
  <c r="H782" i="8"/>
  <c r="R782" i="8"/>
  <c r="I782" i="8"/>
  <c r="J782" i="8"/>
  <c r="P778" i="8"/>
  <c r="G778" i="8"/>
  <c r="Q778" i="8"/>
  <c r="H778" i="8"/>
  <c r="R778" i="8"/>
  <c r="I778" i="8"/>
  <c r="J778" i="8"/>
  <c r="J774" i="8"/>
  <c r="P774" i="8"/>
  <c r="G774" i="8"/>
  <c r="Q774" i="8"/>
  <c r="I774" i="8"/>
  <c r="R774" i="8"/>
  <c r="H774" i="8"/>
  <c r="I770" i="8"/>
  <c r="J770" i="8"/>
  <c r="P770" i="8"/>
  <c r="G770" i="8"/>
  <c r="Q770" i="8"/>
  <c r="H770" i="8"/>
  <c r="R770" i="8"/>
  <c r="I766" i="8"/>
  <c r="J766" i="8"/>
  <c r="P766" i="8"/>
  <c r="G766" i="8"/>
  <c r="Q766" i="8"/>
  <c r="R766" i="8"/>
  <c r="H766" i="8"/>
  <c r="I762" i="8"/>
  <c r="J762" i="8"/>
  <c r="P762" i="8"/>
  <c r="G762" i="8"/>
  <c r="Q762" i="8"/>
  <c r="H762" i="8"/>
  <c r="R762" i="8"/>
  <c r="I758" i="8"/>
  <c r="J758" i="8"/>
  <c r="P758" i="8"/>
  <c r="G758" i="8"/>
  <c r="Q758" i="8"/>
  <c r="H758" i="8"/>
  <c r="R758" i="8"/>
  <c r="I754" i="8"/>
  <c r="J754" i="8"/>
  <c r="P754" i="8"/>
  <c r="G754" i="8"/>
  <c r="Q754" i="8"/>
  <c r="H754" i="8"/>
  <c r="R754" i="8"/>
  <c r="I750" i="8"/>
  <c r="J750" i="8"/>
  <c r="P750" i="8"/>
  <c r="G750" i="8"/>
  <c r="Q750" i="8"/>
  <c r="H750" i="8"/>
  <c r="R750" i="8"/>
  <c r="I746" i="8"/>
  <c r="J746" i="8"/>
  <c r="P746" i="8"/>
  <c r="G746" i="8"/>
  <c r="Q746" i="8"/>
  <c r="H746" i="8"/>
  <c r="R746" i="8"/>
  <c r="I742" i="8"/>
  <c r="J742" i="8"/>
  <c r="P742" i="8"/>
  <c r="G742" i="8"/>
  <c r="Q742" i="8"/>
  <c r="H742" i="8"/>
  <c r="R742" i="8"/>
  <c r="I738" i="8"/>
  <c r="J738" i="8"/>
  <c r="P738" i="8"/>
  <c r="G738" i="8"/>
  <c r="Q738" i="8"/>
  <c r="R738" i="8"/>
  <c r="H738" i="8"/>
  <c r="I734" i="8"/>
  <c r="J734" i="8"/>
  <c r="P734" i="8"/>
  <c r="G734" i="8"/>
  <c r="Q734" i="8"/>
  <c r="H734" i="8"/>
  <c r="R734" i="8"/>
  <c r="I730" i="8"/>
  <c r="J730" i="8"/>
  <c r="P730" i="8"/>
  <c r="G730" i="8"/>
  <c r="Q730" i="8"/>
  <c r="H730" i="8"/>
  <c r="R730" i="8"/>
  <c r="I726" i="8"/>
  <c r="J726" i="8"/>
  <c r="P726" i="8"/>
  <c r="G726" i="8"/>
  <c r="Q726" i="8"/>
  <c r="H726" i="8"/>
  <c r="R726" i="8"/>
  <c r="I722" i="8"/>
  <c r="J722" i="8"/>
  <c r="P722" i="8"/>
  <c r="G722" i="8"/>
  <c r="Q722" i="8"/>
  <c r="H722" i="8"/>
  <c r="R722" i="8"/>
  <c r="I718" i="8"/>
  <c r="J718" i="8"/>
  <c r="P718" i="8"/>
  <c r="G718" i="8"/>
  <c r="Q718" i="8"/>
  <c r="H718" i="8"/>
  <c r="R718" i="8"/>
  <c r="I714" i="8"/>
  <c r="J714" i="8"/>
  <c r="P714" i="8"/>
  <c r="G714" i="8"/>
  <c r="Q714" i="8"/>
  <c r="H714" i="8"/>
  <c r="R714" i="8"/>
  <c r="I710" i="8"/>
  <c r="J710" i="8"/>
  <c r="P710" i="8"/>
  <c r="G710" i="8"/>
  <c r="Q710" i="8"/>
  <c r="H710" i="8"/>
  <c r="R710" i="8"/>
  <c r="I706" i="8"/>
  <c r="J706" i="8"/>
  <c r="P706" i="8"/>
  <c r="G706" i="8"/>
  <c r="Q706" i="8"/>
  <c r="R706" i="8"/>
  <c r="H706" i="8"/>
  <c r="I702" i="8"/>
  <c r="J702" i="8"/>
  <c r="P702" i="8"/>
  <c r="G702" i="8"/>
  <c r="Q702" i="8"/>
  <c r="H702" i="8"/>
  <c r="R702" i="8"/>
  <c r="I698" i="8"/>
  <c r="J698" i="8"/>
  <c r="P698" i="8"/>
  <c r="G698" i="8"/>
  <c r="Q698" i="8"/>
  <c r="H698" i="8"/>
  <c r="R698" i="8"/>
  <c r="I694" i="8"/>
  <c r="J694" i="8"/>
  <c r="P694" i="8"/>
  <c r="G694" i="8"/>
  <c r="Q694" i="8"/>
  <c r="H694" i="8"/>
  <c r="R694" i="8"/>
  <c r="I690" i="8"/>
  <c r="J690" i="8"/>
  <c r="P690" i="8"/>
  <c r="G690" i="8"/>
  <c r="Q690" i="8"/>
  <c r="H690" i="8"/>
  <c r="R690" i="8"/>
  <c r="I686" i="8"/>
  <c r="J686" i="8"/>
  <c r="P686" i="8"/>
  <c r="G686" i="8"/>
  <c r="Q686" i="8"/>
  <c r="H686" i="8"/>
  <c r="R686" i="8"/>
  <c r="I682" i="8"/>
  <c r="J682" i="8"/>
  <c r="P682" i="8"/>
  <c r="G682" i="8"/>
  <c r="Q682" i="8"/>
  <c r="H682" i="8"/>
  <c r="R682" i="8"/>
  <c r="I678" i="8"/>
  <c r="J678" i="8"/>
  <c r="P678" i="8"/>
  <c r="G678" i="8"/>
  <c r="Q678" i="8"/>
  <c r="H678" i="8"/>
  <c r="R678" i="8"/>
  <c r="P674" i="8"/>
  <c r="Q674" i="8"/>
  <c r="G674" i="8"/>
  <c r="R674" i="8"/>
  <c r="H674" i="8"/>
  <c r="I674" i="8"/>
  <c r="J674" i="8"/>
  <c r="J670" i="8"/>
  <c r="G670" i="8"/>
  <c r="H670" i="8"/>
  <c r="I670" i="8"/>
  <c r="P670" i="8"/>
  <c r="Q670" i="8"/>
  <c r="R670" i="8"/>
  <c r="J666" i="8"/>
  <c r="Q666" i="8"/>
  <c r="R666" i="8"/>
  <c r="G666" i="8"/>
  <c r="H666" i="8"/>
  <c r="I666" i="8"/>
  <c r="P666" i="8"/>
  <c r="J662" i="8"/>
  <c r="P662" i="8"/>
  <c r="Q662" i="8"/>
  <c r="R662" i="8"/>
  <c r="G662" i="8"/>
  <c r="H662" i="8"/>
  <c r="I662" i="8"/>
  <c r="J658" i="8"/>
  <c r="R658" i="8"/>
  <c r="G658" i="8"/>
  <c r="H658" i="8"/>
  <c r="I658" i="8"/>
  <c r="P658" i="8"/>
  <c r="Q658" i="8"/>
  <c r="J654" i="8"/>
  <c r="G654" i="8"/>
  <c r="H654" i="8"/>
  <c r="I654" i="8"/>
  <c r="P654" i="8"/>
  <c r="Q654" i="8"/>
  <c r="R654" i="8"/>
  <c r="G650" i="8"/>
  <c r="J650" i="8"/>
  <c r="H650" i="8"/>
  <c r="I650" i="8"/>
  <c r="P650" i="8"/>
  <c r="Q650" i="8"/>
  <c r="R650" i="8"/>
  <c r="G646" i="8"/>
  <c r="Q646" i="8"/>
  <c r="J646" i="8"/>
  <c r="H646" i="8"/>
  <c r="I646" i="8"/>
  <c r="P646" i="8"/>
  <c r="R646" i="8"/>
  <c r="G642" i="8"/>
  <c r="Q642" i="8"/>
  <c r="J642" i="8"/>
  <c r="H642" i="8"/>
  <c r="I642" i="8"/>
  <c r="P642" i="8"/>
  <c r="R642" i="8"/>
  <c r="G638" i="8"/>
  <c r="Q638" i="8"/>
  <c r="J638" i="8"/>
  <c r="H638" i="8"/>
  <c r="I638" i="8"/>
  <c r="P638" i="8"/>
  <c r="R638" i="8"/>
  <c r="G634" i="8"/>
  <c r="Q634" i="8"/>
  <c r="J634" i="8"/>
  <c r="H634" i="8"/>
  <c r="I634" i="8"/>
  <c r="P634" i="8"/>
  <c r="R634" i="8"/>
  <c r="G630" i="8"/>
  <c r="Q630" i="8"/>
  <c r="J630" i="8"/>
  <c r="R630" i="8"/>
  <c r="H630" i="8"/>
  <c r="I630" i="8"/>
  <c r="P630" i="8"/>
  <c r="G626" i="8"/>
  <c r="Q626" i="8"/>
  <c r="J626" i="8"/>
  <c r="R626" i="8"/>
  <c r="I626" i="8"/>
  <c r="H626" i="8"/>
  <c r="P626" i="8"/>
  <c r="G622" i="8"/>
  <c r="Q622" i="8"/>
  <c r="J622" i="8"/>
  <c r="H622" i="8"/>
  <c r="I622" i="8"/>
  <c r="P622" i="8"/>
  <c r="R622" i="8"/>
  <c r="G618" i="8"/>
  <c r="Q618" i="8"/>
  <c r="I618" i="8"/>
  <c r="J618" i="8"/>
  <c r="R618" i="8"/>
  <c r="H618" i="8"/>
  <c r="P618" i="8"/>
  <c r="G614" i="8"/>
  <c r="Q614" i="8"/>
  <c r="I614" i="8"/>
  <c r="J614" i="8"/>
  <c r="H614" i="8"/>
  <c r="P614" i="8"/>
  <c r="R614" i="8"/>
  <c r="G610" i="8"/>
  <c r="Q610" i="8"/>
  <c r="I610" i="8"/>
  <c r="J610" i="8"/>
  <c r="H610" i="8"/>
  <c r="P610" i="8"/>
  <c r="R610" i="8"/>
  <c r="G606" i="8"/>
  <c r="Q606" i="8"/>
  <c r="I606" i="8"/>
  <c r="J606" i="8"/>
  <c r="H606" i="8"/>
  <c r="P606" i="8"/>
  <c r="R606" i="8"/>
  <c r="G602" i="8"/>
  <c r="Q602" i="8"/>
  <c r="I602" i="8"/>
  <c r="J602" i="8"/>
  <c r="P602" i="8"/>
  <c r="R602" i="8"/>
  <c r="H602" i="8"/>
  <c r="G598" i="8"/>
  <c r="Q598" i="8"/>
  <c r="I598" i="8"/>
  <c r="J598" i="8"/>
  <c r="P598" i="8"/>
  <c r="R598" i="8"/>
  <c r="H598" i="8"/>
  <c r="G594" i="8"/>
  <c r="Q594" i="8"/>
  <c r="I594" i="8"/>
  <c r="J594" i="8"/>
  <c r="P594" i="8"/>
  <c r="R594" i="8"/>
  <c r="H594" i="8"/>
  <c r="G590" i="8"/>
  <c r="Q590" i="8"/>
  <c r="I590" i="8"/>
  <c r="J590" i="8"/>
  <c r="P590" i="8"/>
  <c r="R590" i="8"/>
  <c r="H590" i="8"/>
  <c r="G586" i="8"/>
  <c r="Q586" i="8"/>
  <c r="I586" i="8"/>
  <c r="J586" i="8"/>
  <c r="R586" i="8"/>
  <c r="H586" i="8"/>
  <c r="P586" i="8"/>
  <c r="G582" i="8"/>
  <c r="Q582" i="8"/>
  <c r="J582" i="8"/>
  <c r="P582" i="8"/>
  <c r="R582" i="8"/>
  <c r="H582" i="8"/>
  <c r="I582" i="8"/>
  <c r="G578" i="8"/>
  <c r="Q578" i="8"/>
  <c r="R578" i="8"/>
  <c r="H578" i="8"/>
  <c r="J578" i="8"/>
  <c r="P578" i="8"/>
  <c r="I578" i="8"/>
  <c r="G574" i="8"/>
  <c r="Q574" i="8"/>
  <c r="I574" i="8"/>
  <c r="J574" i="8"/>
  <c r="H574" i="8"/>
  <c r="P574" i="8"/>
  <c r="R574" i="8"/>
  <c r="G570" i="8"/>
  <c r="Q570" i="8"/>
  <c r="P570" i="8"/>
  <c r="H570" i="8"/>
  <c r="J570" i="8"/>
  <c r="R570" i="8"/>
  <c r="I570" i="8"/>
  <c r="G566" i="8"/>
  <c r="Q566" i="8"/>
  <c r="I566" i="8"/>
  <c r="J566" i="8"/>
  <c r="R566" i="8"/>
  <c r="H566" i="8"/>
  <c r="P566" i="8"/>
  <c r="G562" i="8"/>
  <c r="Q562" i="8"/>
  <c r="I562" i="8"/>
  <c r="J562" i="8"/>
  <c r="P562" i="8"/>
  <c r="H562" i="8"/>
  <c r="R562" i="8"/>
  <c r="G558" i="8"/>
  <c r="Q558" i="8"/>
  <c r="I558" i="8"/>
  <c r="J558" i="8"/>
  <c r="R558" i="8"/>
  <c r="P558" i="8"/>
  <c r="H558" i="8"/>
  <c r="G554" i="8"/>
  <c r="Q554" i="8"/>
  <c r="I554" i="8"/>
  <c r="J554" i="8"/>
  <c r="H554" i="8"/>
  <c r="P554" i="8"/>
  <c r="R554" i="8"/>
  <c r="G550" i="8"/>
  <c r="Q550" i="8"/>
  <c r="I550" i="8"/>
  <c r="J550" i="8"/>
  <c r="P550" i="8"/>
  <c r="H550" i="8"/>
  <c r="R550" i="8"/>
  <c r="G546" i="8"/>
  <c r="Q546" i="8"/>
  <c r="I546" i="8"/>
  <c r="J546" i="8"/>
  <c r="H546" i="8"/>
  <c r="P546" i="8"/>
  <c r="R546" i="8"/>
  <c r="G542" i="8"/>
  <c r="Q542" i="8"/>
  <c r="I542" i="8"/>
  <c r="J542" i="8"/>
  <c r="H542" i="8"/>
  <c r="P542" i="8"/>
  <c r="R542" i="8"/>
  <c r="G538" i="8"/>
  <c r="Q538" i="8"/>
  <c r="I538" i="8"/>
  <c r="J538" i="8"/>
  <c r="P538" i="8"/>
  <c r="R538" i="8"/>
  <c r="H538" i="8"/>
  <c r="G534" i="8"/>
  <c r="Q534" i="8"/>
  <c r="I534" i="8"/>
  <c r="J534" i="8"/>
  <c r="R534" i="8"/>
  <c r="P534" i="8"/>
  <c r="H534" i="8"/>
  <c r="P530" i="8"/>
  <c r="G530" i="8"/>
  <c r="Q530" i="8"/>
  <c r="H530" i="8"/>
  <c r="I530" i="8"/>
  <c r="J530" i="8"/>
  <c r="R530" i="8"/>
  <c r="P526" i="8"/>
  <c r="G526" i="8"/>
  <c r="Q526" i="8"/>
  <c r="H526" i="8"/>
  <c r="R526" i="8"/>
  <c r="I526" i="8"/>
  <c r="J526" i="8"/>
  <c r="P522" i="8"/>
  <c r="G522" i="8"/>
  <c r="Q522" i="8"/>
  <c r="H522" i="8"/>
  <c r="R522" i="8"/>
  <c r="I522" i="8"/>
  <c r="J522" i="8"/>
  <c r="I518" i="8"/>
  <c r="P518" i="8"/>
  <c r="G518" i="8"/>
  <c r="H518" i="8"/>
  <c r="J518" i="8"/>
  <c r="Q518" i="8"/>
  <c r="R518" i="8"/>
  <c r="I514" i="8"/>
  <c r="J514" i="8"/>
  <c r="P514" i="8"/>
  <c r="Q514" i="8"/>
  <c r="R514" i="8"/>
  <c r="G514" i="8"/>
  <c r="H514" i="8"/>
  <c r="I510" i="8"/>
  <c r="J510" i="8"/>
  <c r="P510" i="8"/>
  <c r="Q510" i="8"/>
  <c r="R510" i="8"/>
  <c r="G510" i="8"/>
  <c r="H510" i="8"/>
  <c r="I506" i="8"/>
  <c r="J506" i="8"/>
  <c r="P506" i="8"/>
  <c r="H506" i="8"/>
  <c r="Q506" i="8"/>
  <c r="R506" i="8"/>
  <c r="G506" i="8"/>
  <c r="I502" i="8"/>
  <c r="J502" i="8"/>
  <c r="P502" i="8"/>
  <c r="G502" i="8"/>
  <c r="H502" i="8"/>
  <c r="Q502" i="8"/>
  <c r="R502" i="8"/>
  <c r="I498" i="8"/>
  <c r="J498" i="8"/>
  <c r="P498" i="8"/>
  <c r="G498" i="8"/>
  <c r="H498" i="8"/>
  <c r="Q498" i="8"/>
  <c r="R498" i="8"/>
  <c r="I494" i="8"/>
  <c r="J494" i="8"/>
  <c r="P494" i="8"/>
  <c r="G494" i="8"/>
  <c r="H494" i="8"/>
  <c r="Q494" i="8"/>
  <c r="R494" i="8"/>
  <c r="I490" i="8"/>
  <c r="J490" i="8"/>
  <c r="P490" i="8"/>
  <c r="G490" i="8"/>
  <c r="H490" i="8"/>
  <c r="Q490" i="8"/>
  <c r="R490" i="8"/>
  <c r="I486" i="8"/>
  <c r="J486" i="8"/>
  <c r="P486" i="8"/>
  <c r="R486" i="8"/>
  <c r="G486" i="8"/>
  <c r="H486" i="8"/>
  <c r="Q486" i="8"/>
  <c r="I482" i="8"/>
  <c r="J482" i="8"/>
  <c r="P482" i="8"/>
  <c r="Q482" i="8"/>
  <c r="R482" i="8"/>
  <c r="G482" i="8"/>
  <c r="H482" i="8"/>
  <c r="G478" i="8"/>
  <c r="H478" i="8"/>
  <c r="I478" i="8"/>
  <c r="J478" i="8"/>
  <c r="P478" i="8"/>
  <c r="Q478" i="8"/>
  <c r="R478" i="8"/>
  <c r="G474" i="8"/>
  <c r="Q474" i="8"/>
  <c r="H474" i="8"/>
  <c r="R474" i="8"/>
  <c r="I474" i="8"/>
  <c r="J474" i="8"/>
  <c r="P474" i="8"/>
  <c r="G470" i="8"/>
  <c r="Q470" i="8"/>
  <c r="H470" i="8"/>
  <c r="R470" i="8"/>
  <c r="I470" i="8"/>
  <c r="J470" i="8"/>
  <c r="P470" i="8"/>
  <c r="G466" i="8"/>
  <c r="Q466" i="8"/>
  <c r="H466" i="8"/>
  <c r="R466" i="8"/>
  <c r="I466" i="8"/>
  <c r="J466" i="8"/>
  <c r="P466" i="8"/>
  <c r="I462" i="8"/>
  <c r="J462" i="8"/>
  <c r="P462" i="8"/>
  <c r="Q462" i="8"/>
  <c r="R462" i="8"/>
  <c r="G462" i="8"/>
  <c r="H462" i="8"/>
  <c r="I458" i="8"/>
  <c r="H458" i="8"/>
  <c r="J458" i="8"/>
  <c r="P458" i="8"/>
  <c r="Q458" i="8"/>
  <c r="R458" i="8"/>
  <c r="G458" i="8"/>
  <c r="G454" i="8"/>
  <c r="Q454" i="8"/>
  <c r="H454" i="8"/>
  <c r="R454" i="8"/>
  <c r="I454" i="8"/>
  <c r="J454" i="8"/>
  <c r="P454" i="8"/>
  <c r="P450" i="8"/>
  <c r="G450" i="8"/>
  <c r="Q450" i="8"/>
  <c r="H450" i="8"/>
  <c r="R450" i="8"/>
  <c r="I450" i="8"/>
  <c r="J450" i="8"/>
  <c r="P446" i="8"/>
  <c r="G446" i="8"/>
  <c r="Q446" i="8"/>
  <c r="H446" i="8"/>
  <c r="R446" i="8"/>
  <c r="I446" i="8"/>
  <c r="J446" i="8"/>
  <c r="P442" i="8"/>
  <c r="G442" i="8"/>
  <c r="Q442" i="8"/>
  <c r="H442" i="8"/>
  <c r="R442" i="8"/>
  <c r="I442" i="8"/>
  <c r="J442" i="8"/>
  <c r="P438" i="8"/>
  <c r="G438" i="8"/>
  <c r="Q438" i="8"/>
  <c r="H438" i="8"/>
  <c r="R438" i="8"/>
  <c r="I438" i="8"/>
  <c r="J438" i="8"/>
  <c r="P434" i="8"/>
  <c r="G434" i="8"/>
  <c r="Q434" i="8"/>
  <c r="H434" i="8"/>
  <c r="R434" i="8"/>
  <c r="I434" i="8"/>
  <c r="J434" i="8"/>
  <c r="P430" i="8"/>
  <c r="G430" i="8"/>
  <c r="Q430" i="8"/>
  <c r="H430" i="8"/>
  <c r="R430" i="8"/>
  <c r="I430" i="8"/>
  <c r="J430" i="8"/>
  <c r="P426" i="8"/>
  <c r="G426" i="8"/>
  <c r="Q426" i="8"/>
  <c r="H426" i="8"/>
  <c r="R426" i="8"/>
  <c r="I426" i="8"/>
  <c r="J426" i="8"/>
  <c r="P422" i="8"/>
  <c r="G422" i="8"/>
  <c r="Q422" i="8"/>
  <c r="H422" i="8"/>
  <c r="R422" i="8"/>
  <c r="I422" i="8"/>
  <c r="J422" i="8"/>
  <c r="P418" i="8"/>
  <c r="G418" i="8"/>
  <c r="Q418" i="8"/>
  <c r="H418" i="8"/>
  <c r="R418" i="8"/>
  <c r="I418" i="8"/>
  <c r="J418" i="8"/>
  <c r="P414" i="8"/>
  <c r="G414" i="8"/>
  <c r="Q414" i="8"/>
  <c r="H414" i="8"/>
  <c r="R414" i="8"/>
  <c r="I414" i="8"/>
  <c r="J414" i="8"/>
  <c r="I410" i="8"/>
  <c r="J410" i="8"/>
  <c r="P410" i="8"/>
  <c r="Q410" i="8"/>
  <c r="R410" i="8"/>
  <c r="G410" i="8"/>
  <c r="H410" i="8"/>
  <c r="I406" i="8"/>
  <c r="J406" i="8"/>
  <c r="Q406" i="8"/>
  <c r="R406" i="8"/>
  <c r="G406" i="8"/>
  <c r="H406" i="8"/>
  <c r="P406" i="8"/>
  <c r="I402" i="8"/>
  <c r="J402" i="8"/>
  <c r="R402" i="8"/>
  <c r="G402" i="8"/>
  <c r="H402" i="8"/>
  <c r="P402" i="8"/>
  <c r="Q402" i="8"/>
  <c r="I398" i="8"/>
  <c r="J398" i="8"/>
  <c r="P398" i="8"/>
  <c r="G398" i="8"/>
  <c r="Q398" i="8"/>
  <c r="H398" i="8"/>
  <c r="R398" i="8"/>
  <c r="I394" i="8"/>
  <c r="J394" i="8"/>
  <c r="P394" i="8"/>
  <c r="G394" i="8"/>
  <c r="Q394" i="8"/>
  <c r="H394" i="8"/>
  <c r="R394" i="8"/>
  <c r="I390" i="8"/>
  <c r="J390" i="8"/>
  <c r="P390" i="8"/>
  <c r="G390" i="8"/>
  <c r="Q390" i="8"/>
  <c r="H390" i="8"/>
  <c r="R390" i="8"/>
  <c r="I386" i="8"/>
  <c r="J386" i="8"/>
  <c r="P386" i="8"/>
  <c r="G386" i="8"/>
  <c r="Q386" i="8"/>
  <c r="H386" i="8"/>
  <c r="R386" i="8"/>
  <c r="I382" i="8"/>
  <c r="J382" i="8"/>
  <c r="P382" i="8"/>
  <c r="G382" i="8"/>
  <c r="Q382" i="8"/>
  <c r="H382" i="8"/>
  <c r="R382" i="8"/>
  <c r="I378" i="8"/>
  <c r="J378" i="8"/>
  <c r="P378" i="8"/>
  <c r="G378" i="8"/>
  <c r="Q378" i="8"/>
  <c r="R378" i="8"/>
  <c r="H378" i="8"/>
  <c r="I374" i="8"/>
  <c r="J374" i="8"/>
  <c r="P374" i="8"/>
  <c r="G374" i="8"/>
  <c r="Q374" i="8"/>
  <c r="H374" i="8"/>
  <c r="R374" i="8"/>
  <c r="P370" i="8"/>
  <c r="G370" i="8"/>
  <c r="R370" i="8"/>
  <c r="H370" i="8"/>
  <c r="I370" i="8"/>
  <c r="J370" i="8"/>
  <c r="Q370" i="8"/>
  <c r="P366" i="8"/>
  <c r="J366" i="8"/>
  <c r="Q366" i="8"/>
  <c r="G366" i="8"/>
  <c r="R366" i="8"/>
  <c r="H366" i="8"/>
  <c r="I366" i="8"/>
  <c r="P362" i="8"/>
  <c r="Q362" i="8"/>
  <c r="G362" i="8"/>
  <c r="R362" i="8"/>
  <c r="H362" i="8"/>
  <c r="I362" i="8"/>
  <c r="J362" i="8"/>
  <c r="P358" i="8"/>
  <c r="H358" i="8"/>
  <c r="Q358" i="8"/>
  <c r="R358" i="8"/>
  <c r="G358" i="8"/>
  <c r="I358" i="8"/>
  <c r="J358" i="8"/>
  <c r="P354" i="8"/>
  <c r="H354" i="8"/>
  <c r="R354" i="8"/>
  <c r="I354" i="8"/>
  <c r="J354" i="8"/>
  <c r="G354" i="8"/>
  <c r="Q354" i="8"/>
  <c r="P350" i="8"/>
  <c r="H350" i="8"/>
  <c r="R350" i="8"/>
  <c r="I350" i="8"/>
  <c r="J350" i="8"/>
  <c r="G350" i="8"/>
  <c r="Q350" i="8"/>
  <c r="P346" i="8"/>
  <c r="H346" i="8"/>
  <c r="R346" i="8"/>
  <c r="I346" i="8"/>
  <c r="J346" i="8"/>
  <c r="G346" i="8"/>
  <c r="Q346" i="8"/>
  <c r="P342" i="8"/>
  <c r="H342" i="8"/>
  <c r="R342" i="8"/>
  <c r="I342" i="8"/>
  <c r="J342" i="8"/>
  <c r="Q342" i="8"/>
  <c r="G342" i="8"/>
  <c r="P338" i="8"/>
  <c r="H338" i="8"/>
  <c r="R338" i="8"/>
  <c r="I338" i="8"/>
  <c r="J338" i="8"/>
  <c r="Q338" i="8"/>
  <c r="G338" i="8"/>
  <c r="P334" i="8"/>
  <c r="H334" i="8"/>
  <c r="R334" i="8"/>
  <c r="I334" i="8"/>
  <c r="J334" i="8"/>
  <c r="Q334" i="8"/>
  <c r="G334" i="8"/>
  <c r="P330" i="8"/>
  <c r="H330" i="8"/>
  <c r="R330" i="8"/>
  <c r="I330" i="8"/>
  <c r="J330" i="8"/>
  <c r="G330" i="8"/>
  <c r="Q330" i="8"/>
  <c r="P326" i="8"/>
  <c r="G326" i="8"/>
  <c r="Q326" i="8"/>
  <c r="H326" i="8"/>
  <c r="R326" i="8"/>
  <c r="I326" i="8"/>
  <c r="J326" i="8"/>
  <c r="P322" i="8"/>
  <c r="G322" i="8"/>
  <c r="Q322" i="8"/>
  <c r="H322" i="8"/>
  <c r="R322" i="8"/>
  <c r="I322" i="8"/>
  <c r="J322" i="8"/>
  <c r="P318" i="8"/>
  <c r="G318" i="8"/>
  <c r="Q318" i="8"/>
  <c r="H318" i="8"/>
  <c r="R318" i="8"/>
  <c r="I318" i="8"/>
  <c r="J318" i="8"/>
  <c r="J314" i="8"/>
  <c r="P314" i="8"/>
  <c r="G314" i="8"/>
  <c r="Q314" i="8"/>
  <c r="R314" i="8"/>
  <c r="H314" i="8"/>
  <c r="I314" i="8"/>
  <c r="J310" i="8"/>
  <c r="P310" i="8"/>
  <c r="G310" i="8"/>
  <c r="Q310" i="8"/>
  <c r="I310" i="8"/>
  <c r="R310" i="8"/>
  <c r="H310" i="8"/>
  <c r="I306" i="8"/>
  <c r="J306" i="8"/>
  <c r="P306" i="8"/>
  <c r="G306" i="8"/>
  <c r="Q306" i="8"/>
  <c r="H306" i="8"/>
  <c r="R306" i="8"/>
  <c r="I302" i="8"/>
  <c r="J302" i="8"/>
  <c r="P302" i="8"/>
  <c r="G302" i="8"/>
  <c r="Q302" i="8"/>
  <c r="H302" i="8"/>
  <c r="R302" i="8"/>
  <c r="I298" i="8"/>
  <c r="J298" i="8"/>
  <c r="P298" i="8"/>
  <c r="G298" i="8"/>
  <c r="Q298" i="8"/>
  <c r="R298" i="8"/>
  <c r="H298" i="8"/>
  <c r="I294" i="8"/>
  <c r="J294" i="8"/>
  <c r="P294" i="8"/>
  <c r="G294" i="8"/>
  <c r="Q294" i="8"/>
  <c r="H294" i="8"/>
  <c r="R294" i="8"/>
  <c r="I290" i="8"/>
  <c r="J290" i="8"/>
  <c r="P290" i="8"/>
  <c r="G290" i="8"/>
  <c r="Q290" i="8"/>
  <c r="H290" i="8"/>
  <c r="R290" i="8"/>
  <c r="I286" i="8"/>
  <c r="J286" i="8"/>
  <c r="P286" i="8"/>
  <c r="G286" i="8"/>
  <c r="Q286" i="8"/>
  <c r="H286" i="8"/>
  <c r="R286" i="8"/>
  <c r="I282" i="8"/>
  <c r="J282" i="8"/>
  <c r="P282" i="8"/>
  <c r="G282" i="8"/>
  <c r="Q282" i="8"/>
  <c r="H282" i="8"/>
  <c r="R282" i="8"/>
  <c r="I278" i="8"/>
  <c r="J278" i="8"/>
  <c r="P278" i="8"/>
  <c r="G278" i="8"/>
  <c r="Q278" i="8"/>
  <c r="H278" i="8"/>
  <c r="R278" i="8"/>
  <c r="I274" i="8"/>
  <c r="J274" i="8"/>
  <c r="P274" i="8"/>
  <c r="G274" i="8"/>
  <c r="Q274" i="8"/>
  <c r="H274" i="8"/>
  <c r="R274" i="8"/>
  <c r="I270" i="8"/>
  <c r="J270" i="8"/>
  <c r="P270" i="8"/>
  <c r="G270" i="8"/>
  <c r="Q270" i="8"/>
  <c r="H270" i="8"/>
  <c r="R270" i="8"/>
  <c r="I266" i="8"/>
  <c r="J266" i="8"/>
  <c r="P266" i="8"/>
  <c r="G266" i="8"/>
  <c r="Q266" i="8"/>
  <c r="R266" i="8"/>
  <c r="H266" i="8"/>
  <c r="I262" i="8"/>
  <c r="J262" i="8"/>
  <c r="P262" i="8"/>
  <c r="G262" i="8"/>
  <c r="Q262" i="8"/>
  <c r="H262" i="8"/>
  <c r="R262" i="8"/>
  <c r="I258" i="8"/>
  <c r="J258" i="8"/>
  <c r="P258" i="8"/>
  <c r="G258" i="8"/>
  <c r="Q258" i="8"/>
  <c r="H258" i="8"/>
  <c r="R258" i="8"/>
  <c r="I254" i="8"/>
  <c r="J254" i="8"/>
  <c r="P254" i="8"/>
  <c r="G254" i="8"/>
  <c r="Q254" i="8"/>
  <c r="H254" i="8"/>
  <c r="R254" i="8"/>
  <c r="I250" i="8"/>
  <c r="J250" i="8"/>
  <c r="P250" i="8"/>
  <c r="G250" i="8"/>
  <c r="Q250" i="8"/>
  <c r="H250" i="8"/>
  <c r="R250" i="8"/>
  <c r="L1991" i="8"/>
  <c r="N1978" i="8"/>
  <c r="Q1965" i="8"/>
  <c r="L1959" i="8"/>
  <c r="N1946" i="8"/>
  <c r="Q1933" i="8"/>
  <c r="N1914" i="8"/>
  <c r="Q1901" i="8"/>
  <c r="N1882" i="8"/>
  <c r="Q1869" i="8"/>
  <c r="N1850" i="8"/>
  <c r="Q1837" i="8"/>
  <c r="N1818" i="8"/>
  <c r="Q1805" i="8"/>
  <c r="Q1767" i="8"/>
  <c r="I1614" i="8"/>
  <c r="M1975" i="8"/>
  <c r="N1975" i="8"/>
  <c r="M1947" i="8"/>
  <c r="N1947" i="8"/>
  <c r="M1919" i="8"/>
  <c r="N1919" i="8"/>
  <c r="M1887" i="8"/>
  <c r="N1887" i="8"/>
  <c r="M1863" i="8"/>
  <c r="N1863" i="8"/>
  <c r="M1835" i="8"/>
  <c r="N1835" i="8"/>
  <c r="M1811" i="8"/>
  <c r="N1811" i="8"/>
  <c r="L1779" i="8"/>
  <c r="M1779" i="8"/>
  <c r="N1779" i="8"/>
  <c r="L1755" i="8"/>
  <c r="M1755" i="8"/>
  <c r="N1755" i="8"/>
  <c r="L1727" i="8"/>
  <c r="M1727" i="8"/>
  <c r="N1727" i="8"/>
  <c r="L1707" i="8"/>
  <c r="M1707" i="8"/>
  <c r="N1707" i="8"/>
  <c r="L1683" i="8"/>
  <c r="M1683" i="8"/>
  <c r="N1683" i="8"/>
  <c r="L1655" i="8"/>
  <c r="M1655" i="8"/>
  <c r="N1655" i="8"/>
  <c r="L1631" i="8"/>
  <c r="M1631" i="8"/>
  <c r="N1631" i="8"/>
  <c r="L1607" i="8"/>
  <c r="M1607" i="8"/>
  <c r="N1607" i="8"/>
  <c r="L1579" i="8"/>
  <c r="M1579" i="8"/>
  <c r="N1579" i="8"/>
  <c r="M1559" i="8"/>
  <c r="N1559" i="8"/>
  <c r="L1559" i="8"/>
  <c r="L1535" i="8"/>
  <c r="M1535" i="8"/>
  <c r="N1535" i="8"/>
  <c r="L1511" i="8"/>
  <c r="M1511" i="8"/>
  <c r="N1511" i="8"/>
  <c r="L1487" i="8"/>
  <c r="M1487" i="8"/>
  <c r="N1487" i="8"/>
  <c r="L1459" i="8"/>
  <c r="M1459" i="8"/>
  <c r="N1459" i="8"/>
  <c r="L1435" i="8"/>
  <c r="M1435" i="8"/>
  <c r="N1435" i="8"/>
  <c r="L1399" i="8"/>
  <c r="M1399" i="8"/>
  <c r="N1399" i="8"/>
  <c r="L1375" i="8"/>
  <c r="M1375" i="8"/>
  <c r="N1375" i="8"/>
  <c r="L1351" i="8"/>
  <c r="M1351" i="8"/>
  <c r="N1351" i="8"/>
  <c r="L1327" i="8"/>
  <c r="M1327" i="8"/>
  <c r="N1327" i="8"/>
  <c r="L1295" i="8"/>
  <c r="M1295" i="8"/>
  <c r="N1295" i="8"/>
  <c r="L1271" i="8"/>
  <c r="M1271" i="8"/>
  <c r="N1271" i="8"/>
  <c r="L1243" i="8"/>
  <c r="M1243" i="8"/>
  <c r="N1243" i="8"/>
  <c r="L1219" i="8"/>
  <c r="M1219" i="8"/>
  <c r="N1219" i="8"/>
  <c r="L1187" i="8"/>
  <c r="M1187" i="8"/>
  <c r="N1187" i="8"/>
  <c r="N1163" i="8"/>
  <c r="L1163" i="8"/>
  <c r="M1163" i="8"/>
  <c r="M1139" i="8"/>
  <c r="N1139" i="8"/>
  <c r="L1139" i="8"/>
  <c r="M1115" i="8"/>
  <c r="N1115" i="8"/>
  <c r="L1115" i="8"/>
  <c r="M1087" i="8"/>
  <c r="N1087" i="8"/>
  <c r="L1087" i="8"/>
  <c r="N1063" i="8"/>
  <c r="L1063" i="8"/>
  <c r="M1063" i="8"/>
  <c r="L1039" i="8"/>
  <c r="M1039" i="8"/>
  <c r="N1039" i="8"/>
  <c r="L1011" i="8"/>
  <c r="M1011" i="8"/>
  <c r="N1011" i="8"/>
  <c r="L971" i="8"/>
  <c r="N971" i="8"/>
  <c r="M971" i="8"/>
  <c r="L927" i="8"/>
  <c r="M927" i="8"/>
  <c r="N927" i="8"/>
  <c r="C24" i="10"/>
  <c r="G24" i="4" s="1"/>
  <c r="E20" i="10"/>
  <c r="J15" i="10"/>
  <c r="J10" i="10"/>
  <c r="G1985" i="10"/>
  <c r="G1763" i="10"/>
  <c r="F1505" i="10"/>
  <c r="I1505" i="4" s="1"/>
  <c r="H1459" i="10"/>
  <c r="G1110" i="10"/>
  <c r="H1072" i="10"/>
  <c r="J618" i="10"/>
  <c r="E388" i="10"/>
  <c r="E77" i="13"/>
  <c r="G74" i="13"/>
  <c r="K70" i="13"/>
  <c r="J33" i="13"/>
  <c r="L1993" i="8"/>
  <c r="M1993" i="8"/>
  <c r="N1993" i="8"/>
  <c r="L1989" i="8"/>
  <c r="M1989" i="8"/>
  <c r="N1989" i="8"/>
  <c r="L1985" i="8"/>
  <c r="M1985" i="8"/>
  <c r="N1985" i="8"/>
  <c r="L1981" i="8"/>
  <c r="M1981" i="8"/>
  <c r="N1981" i="8"/>
  <c r="L1977" i="8"/>
  <c r="M1977" i="8"/>
  <c r="N1977" i="8"/>
  <c r="L1973" i="8"/>
  <c r="M1973" i="8"/>
  <c r="N1973" i="8"/>
  <c r="L1969" i="8"/>
  <c r="M1969" i="8"/>
  <c r="N1969" i="8"/>
  <c r="L1965" i="8"/>
  <c r="M1965" i="8"/>
  <c r="N1965" i="8"/>
  <c r="L1961" i="8"/>
  <c r="M1961" i="8"/>
  <c r="N1961" i="8"/>
  <c r="L1957" i="8"/>
  <c r="M1957" i="8"/>
  <c r="N1957" i="8"/>
  <c r="L1953" i="8"/>
  <c r="M1953" i="8"/>
  <c r="N1953" i="8"/>
  <c r="L1949" i="8"/>
  <c r="M1949" i="8"/>
  <c r="N1949" i="8"/>
  <c r="L1945" i="8"/>
  <c r="M1945" i="8"/>
  <c r="N1945" i="8"/>
  <c r="L1941" i="8"/>
  <c r="M1941" i="8"/>
  <c r="N1941" i="8"/>
  <c r="L1937" i="8"/>
  <c r="M1937" i="8"/>
  <c r="N1937" i="8"/>
  <c r="L1933" i="8"/>
  <c r="M1933" i="8"/>
  <c r="N1933" i="8"/>
  <c r="L1929" i="8"/>
  <c r="M1929" i="8"/>
  <c r="N1929" i="8"/>
  <c r="L1925" i="8"/>
  <c r="M1925" i="8"/>
  <c r="N1925" i="8"/>
  <c r="L1921" i="8"/>
  <c r="M1921" i="8"/>
  <c r="N1921" i="8"/>
  <c r="L1917" i="8"/>
  <c r="M1917" i="8"/>
  <c r="N1917" i="8"/>
  <c r="L1913" i="8"/>
  <c r="M1913" i="8"/>
  <c r="N1913" i="8"/>
  <c r="L1909" i="8"/>
  <c r="M1909" i="8"/>
  <c r="N1909" i="8"/>
  <c r="L1905" i="8"/>
  <c r="M1905" i="8"/>
  <c r="N1905" i="8"/>
  <c r="L1901" i="8"/>
  <c r="M1901" i="8"/>
  <c r="N1901" i="8"/>
  <c r="L1897" i="8"/>
  <c r="M1897" i="8"/>
  <c r="N1897" i="8"/>
  <c r="L1893" i="8"/>
  <c r="M1893" i="8"/>
  <c r="N1893" i="8"/>
  <c r="L1889" i="8"/>
  <c r="M1889" i="8"/>
  <c r="N1889" i="8"/>
  <c r="L1885" i="8"/>
  <c r="M1885" i="8"/>
  <c r="N1885" i="8"/>
  <c r="L1881" i="8"/>
  <c r="M1881" i="8"/>
  <c r="N1881" i="8"/>
  <c r="L1877" i="8"/>
  <c r="M1877" i="8"/>
  <c r="N1877" i="8"/>
  <c r="L1873" i="8"/>
  <c r="M1873" i="8"/>
  <c r="N1873" i="8"/>
  <c r="L1869" i="8"/>
  <c r="M1869" i="8"/>
  <c r="N1869" i="8"/>
  <c r="L1865" i="8"/>
  <c r="M1865" i="8"/>
  <c r="N1865" i="8"/>
  <c r="L1861" i="8"/>
  <c r="M1861" i="8"/>
  <c r="N1861" i="8"/>
  <c r="L1857" i="8"/>
  <c r="M1857" i="8"/>
  <c r="N1857" i="8"/>
  <c r="L1853" i="8"/>
  <c r="M1853" i="8"/>
  <c r="N1853" i="8"/>
  <c r="L1849" i="8"/>
  <c r="M1849" i="8"/>
  <c r="N1849" i="8"/>
  <c r="L1845" i="8"/>
  <c r="M1845" i="8"/>
  <c r="N1845" i="8"/>
  <c r="L1841" i="8"/>
  <c r="M1841" i="8"/>
  <c r="N1841" i="8"/>
  <c r="L1837" i="8"/>
  <c r="M1837" i="8"/>
  <c r="N1837" i="8"/>
  <c r="L1833" i="8"/>
  <c r="M1833" i="8"/>
  <c r="N1833" i="8"/>
  <c r="L1829" i="8"/>
  <c r="M1829" i="8"/>
  <c r="N1829" i="8"/>
  <c r="L1825" i="8"/>
  <c r="M1825" i="8"/>
  <c r="N1825" i="8"/>
  <c r="L1821" i="8"/>
  <c r="M1821" i="8"/>
  <c r="N1821" i="8"/>
  <c r="L1817" i="8"/>
  <c r="M1817" i="8"/>
  <c r="N1817" i="8"/>
  <c r="L1813" i="8"/>
  <c r="M1813" i="8"/>
  <c r="N1813" i="8"/>
  <c r="L1809" i="8"/>
  <c r="M1809" i="8"/>
  <c r="N1809" i="8"/>
  <c r="L1805" i="8"/>
  <c r="M1805" i="8"/>
  <c r="N1805" i="8"/>
  <c r="M1801" i="8"/>
  <c r="N1801" i="8"/>
  <c r="L1801" i="8"/>
  <c r="M1797" i="8"/>
  <c r="N1797" i="8"/>
  <c r="L1797" i="8"/>
  <c r="M1793" i="8"/>
  <c r="N1793" i="8"/>
  <c r="M1789" i="8"/>
  <c r="N1789" i="8"/>
  <c r="L1789" i="8"/>
  <c r="M1785" i="8"/>
  <c r="N1785" i="8"/>
  <c r="L1785" i="8"/>
  <c r="M1781" i="8"/>
  <c r="N1781" i="8"/>
  <c r="L1781" i="8"/>
  <c r="M1777" i="8"/>
  <c r="N1777" i="8"/>
  <c r="L1777" i="8"/>
  <c r="M1773" i="8"/>
  <c r="N1773" i="8"/>
  <c r="L1773" i="8"/>
  <c r="M1769" i="8"/>
  <c r="N1769" i="8"/>
  <c r="L1769" i="8"/>
  <c r="M1765" i="8"/>
  <c r="N1765" i="8"/>
  <c r="L1765" i="8"/>
  <c r="M1761" i="8"/>
  <c r="N1761" i="8"/>
  <c r="M1757" i="8"/>
  <c r="N1757" i="8"/>
  <c r="L1757" i="8"/>
  <c r="M1753" i="8"/>
  <c r="N1753" i="8"/>
  <c r="L1753" i="8"/>
  <c r="M1749" i="8"/>
  <c r="N1749" i="8"/>
  <c r="L1749" i="8"/>
  <c r="M1745" i="8"/>
  <c r="N1745" i="8"/>
  <c r="L1745" i="8"/>
  <c r="M1741" i="8"/>
  <c r="N1741" i="8"/>
  <c r="L1741" i="8"/>
  <c r="M1737" i="8"/>
  <c r="N1737" i="8"/>
  <c r="L1737" i="8"/>
  <c r="M1733" i="8"/>
  <c r="N1733" i="8"/>
  <c r="L1733" i="8"/>
  <c r="M1729" i="8"/>
  <c r="N1729" i="8"/>
  <c r="M1725" i="8"/>
  <c r="N1725" i="8"/>
  <c r="L1725" i="8"/>
  <c r="M1721" i="8"/>
  <c r="N1721" i="8"/>
  <c r="L1721" i="8"/>
  <c r="M1717" i="8"/>
  <c r="N1717" i="8"/>
  <c r="L1717" i="8"/>
  <c r="M1713" i="8"/>
  <c r="N1713" i="8"/>
  <c r="L1713" i="8"/>
  <c r="M1709" i="8"/>
  <c r="N1709" i="8"/>
  <c r="L1709" i="8"/>
  <c r="M1705" i="8"/>
  <c r="N1705" i="8"/>
  <c r="L1705" i="8"/>
  <c r="M1701" i="8"/>
  <c r="N1701" i="8"/>
  <c r="L1701" i="8"/>
  <c r="M1697" i="8"/>
  <c r="N1697" i="8"/>
  <c r="M1693" i="8"/>
  <c r="N1693" i="8"/>
  <c r="L1693" i="8"/>
  <c r="M1689" i="8"/>
  <c r="N1689" i="8"/>
  <c r="L1689" i="8"/>
  <c r="M1685" i="8"/>
  <c r="N1685" i="8"/>
  <c r="L1685" i="8"/>
  <c r="M1681" i="8"/>
  <c r="N1681" i="8"/>
  <c r="L1681" i="8"/>
  <c r="M1677" i="8"/>
  <c r="N1677" i="8"/>
  <c r="L1677" i="8"/>
  <c r="M1673" i="8"/>
  <c r="N1673" i="8"/>
  <c r="L1673" i="8"/>
  <c r="M1669" i="8"/>
  <c r="N1669" i="8"/>
  <c r="L1669" i="8"/>
  <c r="M1665" i="8"/>
  <c r="N1665" i="8"/>
  <c r="M1661" i="8"/>
  <c r="N1661" i="8"/>
  <c r="L1661" i="8"/>
  <c r="M1657" i="8"/>
  <c r="N1657" i="8"/>
  <c r="L1657" i="8"/>
  <c r="M1653" i="8"/>
  <c r="N1653" i="8"/>
  <c r="L1653" i="8"/>
  <c r="M1649" i="8"/>
  <c r="N1649" i="8"/>
  <c r="L1649" i="8"/>
  <c r="M1645" i="8"/>
  <c r="N1645" i="8"/>
  <c r="L1645" i="8"/>
  <c r="M1641" i="8"/>
  <c r="N1641" i="8"/>
  <c r="L1641" i="8"/>
  <c r="M1637" i="8"/>
  <c r="N1637" i="8"/>
  <c r="L1637" i="8"/>
  <c r="M1633" i="8"/>
  <c r="N1633" i="8"/>
  <c r="M1629" i="8"/>
  <c r="N1629" i="8"/>
  <c r="L1629" i="8"/>
  <c r="M1625" i="8"/>
  <c r="N1625" i="8"/>
  <c r="L1625" i="8"/>
  <c r="M1621" i="8"/>
  <c r="N1621" i="8"/>
  <c r="L1621" i="8"/>
  <c r="M1617" i="8"/>
  <c r="N1617" i="8"/>
  <c r="L1617" i="8"/>
  <c r="M1613" i="8"/>
  <c r="N1613" i="8"/>
  <c r="L1613" i="8"/>
  <c r="M1609" i="8"/>
  <c r="N1609" i="8"/>
  <c r="L1609" i="8"/>
  <c r="M1605" i="8"/>
  <c r="N1605" i="8"/>
  <c r="L1605" i="8"/>
  <c r="M1601" i="8"/>
  <c r="N1601" i="8"/>
  <c r="M1597" i="8"/>
  <c r="N1597" i="8"/>
  <c r="L1597" i="8"/>
  <c r="M1593" i="8"/>
  <c r="N1593" i="8"/>
  <c r="L1593" i="8"/>
  <c r="M1589" i="8"/>
  <c r="N1589" i="8"/>
  <c r="L1589" i="8"/>
  <c r="M1585" i="8"/>
  <c r="N1585" i="8"/>
  <c r="L1585" i="8"/>
  <c r="M1581" i="8"/>
  <c r="N1581" i="8"/>
  <c r="L1581" i="8"/>
  <c r="N1577" i="8"/>
  <c r="L1577" i="8"/>
  <c r="M1577" i="8"/>
  <c r="N1573" i="8"/>
  <c r="L1573" i="8"/>
  <c r="M1573" i="8"/>
  <c r="N1569" i="8"/>
  <c r="L1569" i="8"/>
  <c r="M1569" i="8"/>
  <c r="N1565" i="8"/>
  <c r="M1565" i="8"/>
  <c r="L1565" i="8"/>
  <c r="N1561" i="8"/>
  <c r="L1561" i="8"/>
  <c r="M1561" i="8"/>
  <c r="N1557" i="8"/>
  <c r="L1557" i="8"/>
  <c r="M1557" i="8"/>
  <c r="L1553" i="8"/>
  <c r="M1553" i="8"/>
  <c r="N1553" i="8"/>
  <c r="L1549" i="8"/>
  <c r="M1549" i="8"/>
  <c r="N1549" i="8"/>
  <c r="L1545" i="8"/>
  <c r="M1545" i="8"/>
  <c r="N1545" i="8"/>
  <c r="L1541" i="8"/>
  <c r="M1541" i="8"/>
  <c r="N1541" i="8"/>
  <c r="L1537" i="8"/>
  <c r="M1537" i="8"/>
  <c r="N1537" i="8"/>
  <c r="L1533" i="8"/>
  <c r="M1533" i="8"/>
  <c r="N1533" i="8"/>
  <c r="L1529" i="8"/>
  <c r="M1529" i="8"/>
  <c r="N1529" i="8"/>
  <c r="L1525" i="8"/>
  <c r="M1525" i="8"/>
  <c r="N1525" i="8"/>
  <c r="L1521" i="8"/>
  <c r="M1521" i="8"/>
  <c r="N1521" i="8"/>
  <c r="L1517" i="8"/>
  <c r="M1517" i="8"/>
  <c r="N1517" i="8"/>
  <c r="L1513" i="8"/>
  <c r="M1513" i="8"/>
  <c r="N1513" i="8"/>
  <c r="L1509" i="8"/>
  <c r="M1509" i="8"/>
  <c r="N1509" i="8"/>
  <c r="L1505" i="8"/>
  <c r="M1505" i="8"/>
  <c r="N1505" i="8"/>
  <c r="L1501" i="8"/>
  <c r="M1501" i="8"/>
  <c r="N1501" i="8"/>
  <c r="L1497" i="8"/>
  <c r="M1497" i="8"/>
  <c r="N1497" i="8"/>
  <c r="L1493" i="8"/>
  <c r="M1493" i="8"/>
  <c r="N1493" i="8"/>
  <c r="L1489" i="8"/>
  <c r="M1489" i="8"/>
  <c r="N1489" i="8"/>
  <c r="L1485" i="8"/>
  <c r="M1485" i="8"/>
  <c r="N1485" i="8"/>
  <c r="L1481" i="8"/>
  <c r="M1481" i="8"/>
  <c r="N1481" i="8"/>
  <c r="L1477" i="8"/>
  <c r="M1477" i="8"/>
  <c r="N1477" i="8"/>
  <c r="L1473" i="8"/>
  <c r="M1473" i="8"/>
  <c r="N1473" i="8"/>
  <c r="L1469" i="8"/>
  <c r="M1469" i="8"/>
  <c r="N1469" i="8"/>
  <c r="L1465" i="8"/>
  <c r="M1465" i="8"/>
  <c r="N1465" i="8"/>
  <c r="L1461" i="8"/>
  <c r="M1461" i="8"/>
  <c r="N1461" i="8"/>
  <c r="L1457" i="8"/>
  <c r="M1457" i="8"/>
  <c r="N1457" i="8"/>
  <c r="L1453" i="8"/>
  <c r="M1453" i="8"/>
  <c r="N1453" i="8"/>
  <c r="L1449" i="8"/>
  <c r="M1449" i="8"/>
  <c r="N1449" i="8"/>
  <c r="L1445" i="8"/>
  <c r="M1445" i="8"/>
  <c r="N1445" i="8"/>
  <c r="L1441" i="8"/>
  <c r="M1441" i="8"/>
  <c r="N1441" i="8"/>
  <c r="L1437" i="8"/>
  <c r="M1437" i="8"/>
  <c r="N1437" i="8"/>
  <c r="L1433" i="8"/>
  <c r="M1433" i="8"/>
  <c r="N1433" i="8"/>
  <c r="L1429" i="8"/>
  <c r="M1429" i="8"/>
  <c r="N1429" i="8"/>
  <c r="L1425" i="8"/>
  <c r="M1425" i="8"/>
  <c r="N1425" i="8"/>
  <c r="L1421" i="8"/>
  <c r="M1421" i="8"/>
  <c r="N1421" i="8"/>
  <c r="L1417" i="8"/>
  <c r="M1417" i="8"/>
  <c r="N1417" i="8"/>
  <c r="L1413" i="8"/>
  <c r="M1413" i="8"/>
  <c r="N1413" i="8"/>
  <c r="L1409" i="8"/>
  <c r="M1409" i="8"/>
  <c r="N1409" i="8"/>
  <c r="L1405" i="8"/>
  <c r="M1405" i="8"/>
  <c r="N1405" i="8"/>
  <c r="L1401" i="8"/>
  <c r="M1401" i="8"/>
  <c r="N1401" i="8"/>
  <c r="L1397" i="8"/>
  <c r="M1397" i="8"/>
  <c r="N1397" i="8"/>
  <c r="L1393" i="8"/>
  <c r="M1393" i="8"/>
  <c r="N1393" i="8"/>
  <c r="L1389" i="8"/>
  <c r="M1389" i="8"/>
  <c r="N1389" i="8"/>
  <c r="L1385" i="8"/>
  <c r="M1385" i="8"/>
  <c r="N1385" i="8"/>
  <c r="L1381" i="8"/>
  <c r="M1381" i="8"/>
  <c r="N1381" i="8"/>
  <c r="L1377" i="8"/>
  <c r="M1377" i="8"/>
  <c r="N1377" i="8"/>
  <c r="L1373" i="8"/>
  <c r="M1373" i="8"/>
  <c r="N1373" i="8"/>
  <c r="L1369" i="8"/>
  <c r="M1369" i="8"/>
  <c r="N1369" i="8"/>
  <c r="L1365" i="8"/>
  <c r="M1365" i="8"/>
  <c r="N1365" i="8"/>
  <c r="L1361" i="8"/>
  <c r="M1361" i="8"/>
  <c r="N1361" i="8"/>
  <c r="L1357" i="8"/>
  <c r="M1357" i="8"/>
  <c r="N1357" i="8"/>
  <c r="L1353" i="8"/>
  <c r="M1353" i="8"/>
  <c r="N1353" i="8"/>
  <c r="L1349" i="8"/>
  <c r="M1349" i="8"/>
  <c r="N1349" i="8"/>
  <c r="L1345" i="8"/>
  <c r="M1345" i="8"/>
  <c r="N1345" i="8"/>
  <c r="L1341" i="8"/>
  <c r="M1341" i="8"/>
  <c r="N1341" i="8"/>
  <c r="L1337" i="8"/>
  <c r="M1337" i="8"/>
  <c r="N1337" i="8"/>
  <c r="M1333" i="8"/>
  <c r="N1333" i="8"/>
  <c r="L1333" i="8"/>
  <c r="L1329" i="8"/>
  <c r="M1329" i="8"/>
  <c r="N1329" i="8"/>
  <c r="L1325" i="8"/>
  <c r="M1325" i="8"/>
  <c r="N1325" i="8"/>
  <c r="L1321" i="8"/>
  <c r="M1321" i="8"/>
  <c r="N1321" i="8"/>
  <c r="L1317" i="8"/>
  <c r="M1317" i="8"/>
  <c r="N1317" i="8"/>
  <c r="M1313" i="8"/>
  <c r="L1313" i="8"/>
  <c r="N1313" i="8"/>
  <c r="L1309" i="8"/>
  <c r="M1309" i="8"/>
  <c r="N1309" i="8"/>
  <c r="L1305" i="8"/>
  <c r="M1305" i="8"/>
  <c r="N1305" i="8"/>
  <c r="L1301" i="8"/>
  <c r="M1301" i="8"/>
  <c r="N1301" i="8"/>
  <c r="L1297" i="8"/>
  <c r="M1297" i="8"/>
  <c r="N1297" i="8"/>
  <c r="L1293" i="8"/>
  <c r="M1293" i="8"/>
  <c r="N1293" i="8"/>
  <c r="L1289" i="8"/>
  <c r="M1289" i="8"/>
  <c r="N1289" i="8"/>
  <c r="L1285" i="8"/>
  <c r="M1285" i="8"/>
  <c r="N1285" i="8"/>
  <c r="L1281" i="8"/>
  <c r="M1281" i="8"/>
  <c r="N1281" i="8"/>
  <c r="L1277" i="8"/>
  <c r="M1277" i="8"/>
  <c r="N1277" i="8"/>
  <c r="L1273" i="8"/>
  <c r="M1273" i="8"/>
  <c r="N1273" i="8"/>
  <c r="L1269" i="8"/>
  <c r="M1269" i="8"/>
  <c r="N1269" i="8"/>
  <c r="L1265" i="8"/>
  <c r="M1265" i="8"/>
  <c r="N1265" i="8"/>
  <c r="L1261" i="8"/>
  <c r="M1261" i="8"/>
  <c r="N1261" i="8"/>
  <c r="L1257" i="8"/>
  <c r="M1257" i="8"/>
  <c r="N1257" i="8"/>
  <c r="L1253" i="8"/>
  <c r="M1253" i="8"/>
  <c r="N1253" i="8"/>
  <c r="L1249" i="8"/>
  <c r="M1249" i="8"/>
  <c r="N1249" i="8"/>
  <c r="L1245" i="8"/>
  <c r="M1245" i="8"/>
  <c r="N1245" i="8"/>
  <c r="L1241" i="8"/>
  <c r="M1241" i="8"/>
  <c r="N1241" i="8"/>
  <c r="L1237" i="8"/>
  <c r="M1237" i="8"/>
  <c r="N1237" i="8"/>
  <c r="L1233" i="8"/>
  <c r="M1233" i="8"/>
  <c r="N1233" i="8"/>
  <c r="L1229" i="8"/>
  <c r="M1229" i="8"/>
  <c r="N1229" i="8"/>
  <c r="L1225" i="8"/>
  <c r="M1225" i="8"/>
  <c r="N1225" i="8"/>
  <c r="L1221" i="8"/>
  <c r="M1221" i="8"/>
  <c r="N1221" i="8"/>
  <c r="L1217" i="8"/>
  <c r="M1217" i="8"/>
  <c r="N1217" i="8"/>
  <c r="L1213" i="8"/>
  <c r="M1213" i="8"/>
  <c r="N1213" i="8"/>
  <c r="L1209" i="8"/>
  <c r="M1209" i="8"/>
  <c r="N1209" i="8"/>
  <c r="L1205" i="8"/>
  <c r="M1205" i="8"/>
  <c r="N1205" i="8"/>
  <c r="L1201" i="8"/>
  <c r="M1201" i="8"/>
  <c r="N1201" i="8"/>
  <c r="L1197" i="8"/>
  <c r="M1197" i="8"/>
  <c r="N1197" i="8"/>
  <c r="L1193" i="8"/>
  <c r="M1193" i="8"/>
  <c r="N1193" i="8"/>
  <c r="L1189" i="8"/>
  <c r="M1189" i="8"/>
  <c r="N1189" i="8"/>
  <c r="L1185" i="8"/>
  <c r="M1185" i="8"/>
  <c r="N1185" i="8"/>
  <c r="L1181" i="8"/>
  <c r="M1181" i="8"/>
  <c r="N1181" i="8"/>
  <c r="L1177" i="8"/>
  <c r="M1177" i="8"/>
  <c r="N1177" i="8"/>
  <c r="L1173" i="8"/>
  <c r="M1173" i="8"/>
  <c r="N1173" i="8"/>
  <c r="L1169" i="8"/>
  <c r="M1169" i="8"/>
  <c r="N1169" i="8"/>
  <c r="L1165" i="8"/>
  <c r="M1165" i="8"/>
  <c r="N1165" i="8"/>
  <c r="L1161" i="8"/>
  <c r="M1161" i="8"/>
  <c r="N1161" i="8"/>
  <c r="L1157" i="8"/>
  <c r="M1157" i="8"/>
  <c r="N1157" i="8"/>
  <c r="L1153" i="8"/>
  <c r="M1153" i="8"/>
  <c r="N1153" i="8"/>
  <c r="L1149" i="8"/>
  <c r="M1149" i="8"/>
  <c r="N1149" i="8"/>
  <c r="L1145" i="8"/>
  <c r="N1145" i="8"/>
  <c r="M1145" i="8"/>
  <c r="L1141" i="8"/>
  <c r="M1141" i="8"/>
  <c r="N1141" i="8"/>
  <c r="L1137" i="8"/>
  <c r="M1137" i="8"/>
  <c r="N1137" i="8"/>
  <c r="L1133" i="8"/>
  <c r="M1133" i="8"/>
  <c r="N1133" i="8"/>
  <c r="L1129" i="8"/>
  <c r="M1129" i="8"/>
  <c r="N1129" i="8"/>
  <c r="M1125" i="8"/>
  <c r="N1125" i="8"/>
  <c r="L1125" i="8"/>
  <c r="N1121" i="8"/>
  <c r="L1121" i="8"/>
  <c r="M1121" i="8"/>
  <c r="L1117" i="8"/>
  <c r="M1117" i="8"/>
  <c r="N1117" i="8"/>
  <c r="L1113" i="8"/>
  <c r="M1113" i="8"/>
  <c r="N1113" i="8"/>
  <c r="L1109" i="8"/>
  <c r="M1109" i="8"/>
  <c r="N1109" i="8"/>
  <c r="L1105" i="8"/>
  <c r="M1105" i="8"/>
  <c r="N1105" i="8"/>
  <c r="L1101" i="8"/>
  <c r="M1101" i="8"/>
  <c r="N1101" i="8"/>
  <c r="L1097" i="8"/>
  <c r="M1097" i="8"/>
  <c r="N1097" i="8"/>
  <c r="M1093" i="8"/>
  <c r="N1093" i="8"/>
  <c r="L1093" i="8"/>
  <c r="N1089" i="8"/>
  <c r="L1089" i="8"/>
  <c r="M1089" i="8"/>
  <c r="L1085" i="8"/>
  <c r="M1085" i="8"/>
  <c r="N1085" i="8"/>
  <c r="L1081" i="8"/>
  <c r="M1081" i="8"/>
  <c r="N1081" i="8"/>
  <c r="N1077" i="8"/>
  <c r="L1077" i="8"/>
  <c r="M1077" i="8"/>
  <c r="N1073" i="8"/>
  <c r="M1073" i="8"/>
  <c r="L1073" i="8"/>
  <c r="N1069" i="8"/>
  <c r="L1069" i="8"/>
  <c r="M1069" i="8"/>
  <c r="L1065" i="8"/>
  <c r="N1065" i="8"/>
  <c r="M1065" i="8"/>
  <c r="L1061" i="8"/>
  <c r="N1061" i="8"/>
  <c r="M1061" i="8"/>
  <c r="L1057" i="8"/>
  <c r="N1057" i="8"/>
  <c r="M1057" i="8"/>
  <c r="L1053" i="8"/>
  <c r="N1053" i="8"/>
  <c r="M1053" i="8"/>
  <c r="L1049" i="8"/>
  <c r="N1049" i="8"/>
  <c r="M1049" i="8"/>
  <c r="L1045" i="8"/>
  <c r="N1045" i="8"/>
  <c r="M1045" i="8"/>
  <c r="L1041" i="8"/>
  <c r="N1041" i="8"/>
  <c r="M1041" i="8"/>
  <c r="L1037" i="8"/>
  <c r="N1037" i="8"/>
  <c r="M1037" i="8"/>
  <c r="L1033" i="8"/>
  <c r="N1033" i="8"/>
  <c r="M1033" i="8"/>
  <c r="L1029" i="8"/>
  <c r="N1029" i="8"/>
  <c r="M1029" i="8"/>
  <c r="L1025" i="8"/>
  <c r="N1025" i="8"/>
  <c r="M1025" i="8"/>
  <c r="L1021" i="8"/>
  <c r="N1021" i="8"/>
  <c r="M1021" i="8"/>
  <c r="L1017" i="8"/>
  <c r="N1017" i="8"/>
  <c r="M1017" i="8"/>
  <c r="L1013" i="8"/>
  <c r="N1013" i="8"/>
  <c r="M1013" i="8"/>
  <c r="L1009" i="8"/>
  <c r="N1009" i="8"/>
  <c r="M1009" i="8"/>
  <c r="L1005" i="8"/>
  <c r="N1005" i="8"/>
  <c r="M1005" i="8"/>
  <c r="L1001" i="8"/>
  <c r="N1001" i="8"/>
  <c r="M1001" i="8"/>
  <c r="L997" i="8"/>
  <c r="N997" i="8"/>
  <c r="M997" i="8"/>
  <c r="L993" i="8"/>
  <c r="N993" i="8"/>
  <c r="M993" i="8"/>
  <c r="L989" i="8"/>
  <c r="N989" i="8"/>
  <c r="M989" i="8"/>
  <c r="L985" i="8"/>
  <c r="N985" i="8"/>
  <c r="M985" i="8"/>
  <c r="L981" i="8"/>
  <c r="N981" i="8"/>
  <c r="M981" i="8"/>
  <c r="L977" i="8"/>
  <c r="N977" i="8"/>
  <c r="M977" i="8"/>
  <c r="L973" i="8"/>
  <c r="M973" i="8"/>
  <c r="N973" i="8"/>
  <c r="L969" i="8"/>
  <c r="M969" i="8"/>
  <c r="N969" i="8"/>
  <c r="N965" i="8"/>
  <c r="L965" i="8"/>
  <c r="M965" i="8"/>
  <c r="N961" i="8"/>
  <c r="L961" i="8"/>
  <c r="M961" i="8"/>
  <c r="N957" i="8"/>
  <c r="L957" i="8"/>
  <c r="M957" i="8"/>
  <c r="M953" i="8"/>
  <c r="N953" i="8"/>
  <c r="L953" i="8"/>
  <c r="N1990" i="8"/>
  <c r="N1958" i="8"/>
  <c r="N1926" i="8"/>
  <c r="L1907" i="8"/>
  <c r="N1894" i="8"/>
  <c r="N1862" i="8"/>
  <c r="N1830" i="8"/>
  <c r="L1811" i="8"/>
  <c r="L1761" i="8"/>
  <c r="I1710" i="8"/>
  <c r="G1659" i="8"/>
  <c r="Q1607" i="8"/>
  <c r="G1510" i="8"/>
  <c r="M1995" i="8"/>
  <c r="N1995" i="8"/>
  <c r="M1967" i="8"/>
  <c r="N1967" i="8"/>
  <c r="M1939" i="8"/>
  <c r="N1939" i="8"/>
  <c r="M1915" i="8"/>
  <c r="N1915" i="8"/>
  <c r="M1891" i="8"/>
  <c r="N1891" i="8"/>
  <c r="M1871" i="8"/>
  <c r="N1871" i="8"/>
  <c r="M1843" i="8"/>
  <c r="N1843" i="8"/>
  <c r="M1827" i="8"/>
  <c r="N1827" i="8"/>
  <c r="M1807" i="8"/>
  <c r="N1807" i="8"/>
  <c r="L1787" i="8"/>
  <c r="M1787" i="8"/>
  <c r="N1787" i="8"/>
  <c r="L1763" i="8"/>
  <c r="M1763" i="8"/>
  <c r="N1763" i="8"/>
  <c r="L1735" i="8"/>
  <c r="M1735" i="8"/>
  <c r="N1735" i="8"/>
  <c r="L1711" i="8"/>
  <c r="M1711" i="8"/>
  <c r="N1711" i="8"/>
  <c r="L1691" i="8"/>
  <c r="M1691" i="8"/>
  <c r="N1691" i="8"/>
  <c r="L1671" i="8"/>
  <c r="M1671" i="8"/>
  <c r="N1671" i="8"/>
  <c r="L1643" i="8"/>
  <c r="M1643" i="8"/>
  <c r="N1643" i="8"/>
  <c r="L1619" i="8"/>
  <c r="M1619" i="8"/>
  <c r="N1619" i="8"/>
  <c r="L1591" i="8"/>
  <c r="M1591" i="8"/>
  <c r="N1591" i="8"/>
  <c r="M1567" i="8"/>
  <c r="L1567" i="8"/>
  <c r="N1567" i="8"/>
  <c r="L1543" i="8"/>
  <c r="M1543" i="8"/>
  <c r="N1543" i="8"/>
  <c r="L1519" i="8"/>
  <c r="M1519" i="8"/>
  <c r="N1519" i="8"/>
  <c r="L1499" i="8"/>
  <c r="M1499" i="8"/>
  <c r="N1499" i="8"/>
  <c r="L1471" i="8"/>
  <c r="M1471" i="8"/>
  <c r="N1471" i="8"/>
  <c r="L1447" i="8"/>
  <c r="M1447" i="8"/>
  <c r="N1447" i="8"/>
  <c r="L1423" i="8"/>
  <c r="M1423" i="8"/>
  <c r="N1423" i="8"/>
  <c r="L1395" i="8"/>
  <c r="M1395" i="8"/>
  <c r="N1395" i="8"/>
  <c r="L1371" i="8"/>
  <c r="M1371" i="8"/>
  <c r="N1371" i="8"/>
  <c r="L1343" i="8"/>
  <c r="M1343" i="8"/>
  <c r="N1343" i="8"/>
  <c r="L1323" i="8"/>
  <c r="M1323" i="8"/>
  <c r="N1323" i="8"/>
  <c r="L1299" i="8"/>
  <c r="M1299" i="8"/>
  <c r="N1299" i="8"/>
  <c r="L1275" i="8"/>
  <c r="M1275" i="8"/>
  <c r="N1275" i="8"/>
  <c r="L1247" i="8"/>
  <c r="M1247" i="8"/>
  <c r="N1247" i="8"/>
  <c r="L1223" i="8"/>
  <c r="M1223" i="8"/>
  <c r="N1223" i="8"/>
  <c r="L1195" i="8"/>
  <c r="M1195" i="8"/>
  <c r="N1195" i="8"/>
  <c r="L1171" i="8"/>
  <c r="M1171" i="8"/>
  <c r="N1171" i="8"/>
  <c r="N1151" i="8"/>
  <c r="L1151" i="8"/>
  <c r="M1151" i="8"/>
  <c r="M1131" i="8"/>
  <c r="N1131" i="8"/>
  <c r="L1131" i="8"/>
  <c r="M1107" i="8"/>
  <c r="N1107" i="8"/>
  <c r="L1107" i="8"/>
  <c r="L1079" i="8"/>
  <c r="M1079" i="8"/>
  <c r="N1079" i="8"/>
  <c r="L1055" i="8"/>
  <c r="M1055" i="8"/>
  <c r="N1055" i="8"/>
  <c r="N1031" i="8"/>
  <c r="L1031" i="8"/>
  <c r="M1031" i="8"/>
  <c r="M1003" i="8"/>
  <c r="N1003" i="8"/>
  <c r="L1003" i="8"/>
  <c r="M983" i="8"/>
  <c r="N983" i="8"/>
  <c r="L983" i="8"/>
  <c r="L963" i="8"/>
  <c r="N963" i="8"/>
  <c r="M963" i="8"/>
  <c r="L947" i="8"/>
  <c r="N947" i="8"/>
  <c r="M947" i="8"/>
  <c r="L931" i="8"/>
  <c r="M931" i="8"/>
  <c r="N931" i="8"/>
  <c r="E149" i="10"/>
  <c r="E88" i="10"/>
  <c r="I1204" i="10"/>
  <c r="E1161" i="10"/>
  <c r="L1065" i="10"/>
  <c r="J1060" i="10"/>
  <c r="J976" i="10"/>
  <c r="C1882" i="13"/>
  <c r="L1852" i="13"/>
  <c r="J1348" i="13"/>
  <c r="G1329" i="13"/>
  <c r="J1107" i="13"/>
  <c r="G923" i="13"/>
  <c r="J911" i="13"/>
  <c r="K756" i="13"/>
  <c r="K734" i="13"/>
  <c r="D683" i="13"/>
  <c r="I644" i="13"/>
  <c r="K585" i="13"/>
  <c r="J315" i="13"/>
  <c r="J240" i="13"/>
  <c r="K234" i="13"/>
  <c r="K188" i="13"/>
  <c r="C135" i="13"/>
  <c r="D135" i="13" s="1"/>
  <c r="L135" i="13" s="1"/>
  <c r="J109" i="13"/>
  <c r="C86" i="13"/>
  <c r="D86" i="13" s="1"/>
  <c r="C74" i="13"/>
  <c r="D74" i="13" s="1"/>
  <c r="J70" i="13"/>
  <c r="J67" i="13"/>
  <c r="E48" i="13"/>
  <c r="K40" i="13"/>
  <c r="E33" i="13"/>
  <c r="K24" i="13"/>
  <c r="C19" i="13"/>
  <c r="D19" i="13" s="1"/>
  <c r="L19" i="13" s="1"/>
  <c r="G229" i="8"/>
  <c r="Q149" i="8"/>
  <c r="I141" i="8"/>
  <c r="H1993" i="8"/>
  <c r="R1993" i="8"/>
  <c r="I1993" i="8"/>
  <c r="J1993" i="8"/>
  <c r="P1993" i="8"/>
  <c r="H1989" i="8"/>
  <c r="R1989" i="8"/>
  <c r="I1989" i="8"/>
  <c r="J1989" i="8"/>
  <c r="P1989" i="8"/>
  <c r="H1985" i="8"/>
  <c r="R1985" i="8"/>
  <c r="I1985" i="8"/>
  <c r="J1985" i="8"/>
  <c r="P1985" i="8"/>
  <c r="H1981" i="8"/>
  <c r="R1981" i="8"/>
  <c r="I1981" i="8"/>
  <c r="J1981" i="8"/>
  <c r="P1981" i="8"/>
  <c r="H1977" i="8"/>
  <c r="R1977" i="8"/>
  <c r="I1977" i="8"/>
  <c r="J1977" i="8"/>
  <c r="P1977" i="8"/>
  <c r="H1973" i="8"/>
  <c r="R1973" i="8"/>
  <c r="I1973" i="8"/>
  <c r="J1973" i="8"/>
  <c r="P1973" i="8"/>
  <c r="H1969" i="8"/>
  <c r="R1969" i="8"/>
  <c r="I1969" i="8"/>
  <c r="J1969" i="8"/>
  <c r="P1969" i="8"/>
  <c r="H1965" i="8"/>
  <c r="R1965" i="8"/>
  <c r="I1965" i="8"/>
  <c r="J1965" i="8"/>
  <c r="P1965" i="8"/>
  <c r="H1961" i="8"/>
  <c r="R1961" i="8"/>
  <c r="I1961" i="8"/>
  <c r="J1961" i="8"/>
  <c r="P1961" i="8"/>
  <c r="H1957" i="8"/>
  <c r="R1957" i="8"/>
  <c r="I1957" i="8"/>
  <c r="J1957" i="8"/>
  <c r="P1957" i="8"/>
  <c r="H1953" i="8"/>
  <c r="R1953" i="8"/>
  <c r="I1953" i="8"/>
  <c r="J1953" i="8"/>
  <c r="P1953" i="8"/>
  <c r="H1949" i="8"/>
  <c r="R1949" i="8"/>
  <c r="I1949" i="8"/>
  <c r="J1949" i="8"/>
  <c r="P1949" i="8"/>
  <c r="H1945" i="8"/>
  <c r="R1945" i="8"/>
  <c r="I1945" i="8"/>
  <c r="J1945" i="8"/>
  <c r="P1945" i="8"/>
  <c r="H1941" i="8"/>
  <c r="R1941" i="8"/>
  <c r="I1941" i="8"/>
  <c r="J1941" i="8"/>
  <c r="P1941" i="8"/>
  <c r="H1937" i="8"/>
  <c r="R1937" i="8"/>
  <c r="I1937" i="8"/>
  <c r="J1937" i="8"/>
  <c r="P1937" i="8"/>
  <c r="H1933" i="8"/>
  <c r="R1933" i="8"/>
  <c r="I1933" i="8"/>
  <c r="J1933" i="8"/>
  <c r="P1933" i="8"/>
  <c r="H1929" i="8"/>
  <c r="R1929" i="8"/>
  <c r="I1929" i="8"/>
  <c r="J1929" i="8"/>
  <c r="P1929" i="8"/>
  <c r="H1925" i="8"/>
  <c r="R1925" i="8"/>
  <c r="I1925" i="8"/>
  <c r="J1925" i="8"/>
  <c r="P1925" i="8"/>
  <c r="H1921" i="8"/>
  <c r="R1921" i="8"/>
  <c r="I1921" i="8"/>
  <c r="J1921" i="8"/>
  <c r="P1921" i="8"/>
  <c r="H1917" i="8"/>
  <c r="R1917" i="8"/>
  <c r="I1917" i="8"/>
  <c r="J1917" i="8"/>
  <c r="P1917" i="8"/>
  <c r="H1913" i="8"/>
  <c r="R1913" i="8"/>
  <c r="I1913" i="8"/>
  <c r="J1913" i="8"/>
  <c r="P1913" i="8"/>
  <c r="H1909" i="8"/>
  <c r="R1909" i="8"/>
  <c r="I1909" i="8"/>
  <c r="J1909" i="8"/>
  <c r="P1909" i="8"/>
  <c r="H1905" i="8"/>
  <c r="R1905" i="8"/>
  <c r="I1905" i="8"/>
  <c r="J1905" i="8"/>
  <c r="P1905" i="8"/>
  <c r="H1901" i="8"/>
  <c r="R1901" i="8"/>
  <c r="I1901" i="8"/>
  <c r="J1901" i="8"/>
  <c r="P1901" i="8"/>
  <c r="H1897" i="8"/>
  <c r="R1897" i="8"/>
  <c r="I1897" i="8"/>
  <c r="J1897" i="8"/>
  <c r="P1897" i="8"/>
  <c r="H1893" i="8"/>
  <c r="R1893" i="8"/>
  <c r="I1893" i="8"/>
  <c r="J1893" i="8"/>
  <c r="P1893" i="8"/>
  <c r="H1889" i="8"/>
  <c r="R1889" i="8"/>
  <c r="I1889" i="8"/>
  <c r="J1889" i="8"/>
  <c r="P1889" i="8"/>
  <c r="H1885" i="8"/>
  <c r="R1885" i="8"/>
  <c r="I1885" i="8"/>
  <c r="J1885" i="8"/>
  <c r="P1885" i="8"/>
  <c r="H1881" i="8"/>
  <c r="R1881" i="8"/>
  <c r="I1881" i="8"/>
  <c r="J1881" i="8"/>
  <c r="P1881" i="8"/>
  <c r="H1877" i="8"/>
  <c r="R1877" i="8"/>
  <c r="I1877" i="8"/>
  <c r="J1877" i="8"/>
  <c r="P1877" i="8"/>
  <c r="H1873" i="8"/>
  <c r="R1873" i="8"/>
  <c r="I1873" i="8"/>
  <c r="J1873" i="8"/>
  <c r="P1873" i="8"/>
  <c r="H1869" i="8"/>
  <c r="R1869" i="8"/>
  <c r="I1869" i="8"/>
  <c r="J1869" i="8"/>
  <c r="P1869" i="8"/>
  <c r="H1865" i="8"/>
  <c r="R1865" i="8"/>
  <c r="I1865" i="8"/>
  <c r="J1865" i="8"/>
  <c r="P1865" i="8"/>
  <c r="H1861" i="8"/>
  <c r="R1861" i="8"/>
  <c r="I1861" i="8"/>
  <c r="J1861" i="8"/>
  <c r="P1861" i="8"/>
  <c r="H1857" i="8"/>
  <c r="R1857" i="8"/>
  <c r="I1857" i="8"/>
  <c r="J1857" i="8"/>
  <c r="P1857" i="8"/>
  <c r="H1853" i="8"/>
  <c r="R1853" i="8"/>
  <c r="I1853" i="8"/>
  <c r="J1853" i="8"/>
  <c r="P1853" i="8"/>
  <c r="H1849" i="8"/>
  <c r="R1849" i="8"/>
  <c r="I1849" i="8"/>
  <c r="J1849" i="8"/>
  <c r="P1849" i="8"/>
  <c r="H1845" i="8"/>
  <c r="R1845" i="8"/>
  <c r="I1845" i="8"/>
  <c r="J1845" i="8"/>
  <c r="P1845" i="8"/>
  <c r="H1841" i="8"/>
  <c r="R1841" i="8"/>
  <c r="I1841" i="8"/>
  <c r="J1841" i="8"/>
  <c r="P1841" i="8"/>
  <c r="H1837" i="8"/>
  <c r="R1837" i="8"/>
  <c r="I1837" i="8"/>
  <c r="J1837" i="8"/>
  <c r="P1837" i="8"/>
  <c r="H1833" i="8"/>
  <c r="R1833" i="8"/>
  <c r="I1833" i="8"/>
  <c r="J1833" i="8"/>
  <c r="P1833" i="8"/>
  <c r="H1829" i="8"/>
  <c r="R1829" i="8"/>
  <c r="I1829" i="8"/>
  <c r="J1829" i="8"/>
  <c r="P1829" i="8"/>
  <c r="H1825" i="8"/>
  <c r="R1825" i="8"/>
  <c r="I1825" i="8"/>
  <c r="J1825" i="8"/>
  <c r="P1825" i="8"/>
  <c r="H1821" i="8"/>
  <c r="R1821" i="8"/>
  <c r="I1821" i="8"/>
  <c r="J1821" i="8"/>
  <c r="P1821" i="8"/>
  <c r="H1817" i="8"/>
  <c r="R1817" i="8"/>
  <c r="I1817" i="8"/>
  <c r="J1817" i="8"/>
  <c r="P1817" i="8"/>
  <c r="H1813" i="8"/>
  <c r="R1813" i="8"/>
  <c r="I1813" i="8"/>
  <c r="J1813" i="8"/>
  <c r="P1813" i="8"/>
  <c r="H1809" i="8"/>
  <c r="R1809" i="8"/>
  <c r="I1809" i="8"/>
  <c r="J1809" i="8"/>
  <c r="P1809" i="8"/>
  <c r="H1805" i="8"/>
  <c r="R1805" i="8"/>
  <c r="I1805" i="8"/>
  <c r="J1805" i="8"/>
  <c r="P1805" i="8"/>
  <c r="P1801" i="8"/>
  <c r="G1801" i="8"/>
  <c r="Q1801" i="8"/>
  <c r="H1801" i="8"/>
  <c r="R1801" i="8"/>
  <c r="I1801" i="8"/>
  <c r="J1801" i="8"/>
  <c r="P1797" i="8"/>
  <c r="G1797" i="8"/>
  <c r="Q1797" i="8"/>
  <c r="H1797" i="8"/>
  <c r="R1797" i="8"/>
  <c r="I1797" i="8"/>
  <c r="J1797" i="8"/>
  <c r="P1793" i="8"/>
  <c r="G1793" i="8"/>
  <c r="Q1793" i="8"/>
  <c r="H1793" i="8"/>
  <c r="R1793" i="8"/>
  <c r="I1793" i="8"/>
  <c r="J1793" i="8"/>
  <c r="P1789" i="8"/>
  <c r="G1789" i="8"/>
  <c r="Q1789" i="8"/>
  <c r="H1789" i="8"/>
  <c r="R1789" i="8"/>
  <c r="I1789" i="8"/>
  <c r="J1789" i="8"/>
  <c r="P1785" i="8"/>
  <c r="G1785" i="8"/>
  <c r="Q1785" i="8"/>
  <c r="H1785" i="8"/>
  <c r="R1785" i="8"/>
  <c r="I1785" i="8"/>
  <c r="J1785" i="8"/>
  <c r="P1781" i="8"/>
  <c r="G1781" i="8"/>
  <c r="Q1781" i="8"/>
  <c r="H1781" i="8"/>
  <c r="R1781" i="8"/>
  <c r="I1781" i="8"/>
  <c r="J1781" i="8"/>
  <c r="P1777" i="8"/>
  <c r="G1777" i="8"/>
  <c r="Q1777" i="8"/>
  <c r="H1777" i="8"/>
  <c r="R1777" i="8"/>
  <c r="I1777" i="8"/>
  <c r="J1777" i="8"/>
  <c r="P1773" i="8"/>
  <c r="G1773" i="8"/>
  <c r="Q1773" i="8"/>
  <c r="H1773" i="8"/>
  <c r="R1773" i="8"/>
  <c r="I1773" i="8"/>
  <c r="J1773" i="8"/>
  <c r="P1769" i="8"/>
  <c r="G1769" i="8"/>
  <c r="Q1769" i="8"/>
  <c r="H1769" i="8"/>
  <c r="R1769" i="8"/>
  <c r="I1769" i="8"/>
  <c r="J1769" i="8"/>
  <c r="P1765" i="8"/>
  <c r="G1765" i="8"/>
  <c r="Q1765" i="8"/>
  <c r="H1765" i="8"/>
  <c r="R1765" i="8"/>
  <c r="I1765" i="8"/>
  <c r="J1765" i="8"/>
  <c r="P1761" i="8"/>
  <c r="G1761" i="8"/>
  <c r="Q1761" i="8"/>
  <c r="H1761" i="8"/>
  <c r="R1761" i="8"/>
  <c r="I1761" i="8"/>
  <c r="J1761" i="8"/>
  <c r="P1757" i="8"/>
  <c r="G1757" i="8"/>
  <c r="Q1757" i="8"/>
  <c r="H1757" i="8"/>
  <c r="R1757" i="8"/>
  <c r="I1757" i="8"/>
  <c r="J1757" i="8"/>
  <c r="P1753" i="8"/>
  <c r="G1753" i="8"/>
  <c r="Q1753" i="8"/>
  <c r="H1753" i="8"/>
  <c r="R1753" i="8"/>
  <c r="I1753" i="8"/>
  <c r="J1753" i="8"/>
  <c r="P1749" i="8"/>
  <c r="G1749" i="8"/>
  <c r="Q1749" i="8"/>
  <c r="H1749" i="8"/>
  <c r="R1749" i="8"/>
  <c r="I1749" i="8"/>
  <c r="J1749" i="8"/>
  <c r="P1745" i="8"/>
  <c r="G1745" i="8"/>
  <c r="Q1745" i="8"/>
  <c r="H1745" i="8"/>
  <c r="R1745" i="8"/>
  <c r="I1745" i="8"/>
  <c r="J1745" i="8"/>
  <c r="P1741" i="8"/>
  <c r="G1741" i="8"/>
  <c r="Q1741" i="8"/>
  <c r="H1741" i="8"/>
  <c r="R1741" i="8"/>
  <c r="I1741" i="8"/>
  <c r="J1741" i="8"/>
  <c r="P1737" i="8"/>
  <c r="G1737" i="8"/>
  <c r="Q1737" i="8"/>
  <c r="H1737" i="8"/>
  <c r="R1737" i="8"/>
  <c r="I1737" i="8"/>
  <c r="J1737" i="8"/>
  <c r="P1733" i="8"/>
  <c r="G1733" i="8"/>
  <c r="Q1733" i="8"/>
  <c r="H1733" i="8"/>
  <c r="R1733" i="8"/>
  <c r="I1733" i="8"/>
  <c r="J1733" i="8"/>
  <c r="P1729" i="8"/>
  <c r="G1729" i="8"/>
  <c r="Q1729" i="8"/>
  <c r="H1729" i="8"/>
  <c r="R1729" i="8"/>
  <c r="I1729" i="8"/>
  <c r="J1729" i="8"/>
  <c r="P1725" i="8"/>
  <c r="G1725" i="8"/>
  <c r="Q1725" i="8"/>
  <c r="H1725" i="8"/>
  <c r="R1725" i="8"/>
  <c r="I1725" i="8"/>
  <c r="J1725" i="8"/>
  <c r="P1721" i="8"/>
  <c r="G1721" i="8"/>
  <c r="Q1721" i="8"/>
  <c r="H1721" i="8"/>
  <c r="R1721" i="8"/>
  <c r="I1721" i="8"/>
  <c r="J1721" i="8"/>
  <c r="P1717" i="8"/>
  <c r="G1717" i="8"/>
  <c r="Q1717" i="8"/>
  <c r="H1717" i="8"/>
  <c r="R1717" i="8"/>
  <c r="I1717" i="8"/>
  <c r="J1717" i="8"/>
  <c r="P1713" i="8"/>
  <c r="G1713" i="8"/>
  <c r="Q1713" i="8"/>
  <c r="H1713" i="8"/>
  <c r="R1713" i="8"/>
  <c r="I1713" i="8"/>
  <c r="J1713" i="8"/>
  <c r="P1709" i="8"/>
  <c r="G1709" i="8"/>
  <c r="Q1709" i="8"/>
  <c r="H1709" i="8"/>
  <c r="R1709" i="8"/>
  <c r="I1709" i="8"/>
  <c r="J1709" i="8"/>
  <c r="P1705" i="8"/>
  <c r="G1705" i="8"/>
  <c r="Q1705" i="8"/>
  <c r="H1705" i="8"/>
  <c r="R1705" i="8"/>
  <c r="I1705" i="8"/>
  <c r="J1705" i="8"/>
  <c r="P1701" i="8"/>
  <c r="G1701" i="8"/>
  <c r="Q1701" i="8"/>
  <c r="H1701" i="8"/>
  <c r="R1701" i="8"/>
  <c r="I1701" i="8"/>
  <c r="J1701" i="8"/>
  <c r="P1697" i="8"/>
  <c r="G1697" i="8"/>
  <c r="Q1697" i="8"/>
  <c r="H1697" i="8"/>
  <c r="R1697" i="8"/>
  <c r="I1697" i="8"/>
  <c r="J1697" i="8"/>
  <c r="P1693" i="8"/>
  <c r="G1693" i="8"/>
  <c r="Q1693" i="8"/>
  <c r="H1693" i="8"/>
  <c r="R1693" i="8"/>
  <c r="I1693" i="8"/>
  <c r="J1693" i="8"/>
  <c r="P1689" i="8"/>
  <c r="G1689" i="8"/>
  <c r="Q1689" i="8"/>
  <c r="H1689" i="8"/>
  <c r="R1689" i="8"/>
  <c r="I1689" i="8"/>
  <c r="J1689" i="8"/>
  <c r="P1685" i="8"/>
  <c r="G1685" i="8"/>
  <c r="Q1685" i="8"/>
  <c r="H1685" i="8"/>
  <c r="R1685" i="8"/>
  <c r="I1685" i="8"/>
  <c r="J1685" i="8"/>
  <c r="P1681" i="8"/>
  <c r="G1681" i="8"/>
  <c r="Q1681" i="8"/>
  <c r="H1681" i="8"/>
  <c r="R1681" i="8"/>
  <c r="I1681" i="8"/>
  <c r="J1681" i="8"/>
  <c r="P1677" i="8"/>
  <c r="G1677" i="8"/>
  <c r="Q1677" i="8"/>
  <c r="H1677" i="8"/>
  <c r="R1677" i="8"/>
  <c r="I1677" i="8"/>
  <c r="J1677" i="8"/>
  <c r="P1673" i="8"/>
  <c r="G1673" i="8"/>
  <c r="Q1673" i="8"/>
  <c r="H1673" i="8"/>
  <c r="R1673" i="8"/>
  <c r="I1673" i="8"/>
  <c r="J1673" i="8"/>
  <c r="P1669" i="8"/>
  <c r="G1669" i="8"/>
  <c r="Q1669" i="8"/>
  <c r="H1669" i="8"/>
  <c r="R1669" i="8"/>
  <c r="I1669" i="8"/>
  <c r="J1669" i="8"/>
  <c r="P1665" i="8"/>
  <c r="G1665" i="8"/>
  <c r="Q1665" i="8"/>
  <c r="H1665" i="8"/>
  <c r="R1665" i="8"/>
  <c r="I1665" i="8"/>
  <c r="J1665" i="8"/>
  <c r="P1661" i="8"/>
  <c r="G1661" i="8"/>
  <c r="Q1661" i="8"/>
  <c r="H1661" i="8"/>
  <c r="R1661" i="8"/>
  <c r="I1661" i="8"/>
  <c r="J1661" i="8"/>
  <c r="P1657" i="8"/>
  <c r="G1657" i="8"/>
  <c r="Q1657" i="8"/>
  <c r="H1657" i="8"/>
  <c r="R1657" i="8"/>
  <c r="I1657" i="8"/>
  <c r="J1657" i="8"/>
  <c r="P1653" i="8"/>
  <c r="G1653" i="8"/>
  <c r="Q1653" i="8"/>
  <c r="H1653" i="8"/>
  <c r="R1653" i="8"/>
  <c r="I1653" i="8"/>
  <c r="J1653" i="8"/>
  <c r="P1649" i="8"/>
  <c r="G1649" i="8"/>
  <c r="Q1649" i="8"/>
  <c r="H1649" i="8"/>
  <c r="R1649" i="8"/>
  <c r="I1649" i="8"/>
  <c r="J1649" i="8"/>
  <c r="P1645" i="8"/>
  <c r="G1645" i="8"/>
  <c r="Q1645" i="8"/>
  <c r="H1645" i="8"/>
  <c r="R1645" i="8"/>
  <c r="I1645" i="8"/>
  <c r="J1645" i="8"/>
  <c r="P1641" i="8"/>
  <c r="G1641" i="8"/>
  <c r="Q1641" i="8"/>
  <c r="H1641" i="8"/>
  <c r="R1641" i="8"/>
  <c r="I1641" i="8"/>
  <c r="J1641" i="8"/>
  <c r="P1637" i="8"/>
  <c r="G1637" i="8"/>
  <c r="Q1637" i="8"/>
  <c r="H1637" i="8"/>
  <c r="R1637" i="8"/>
  <c r="I1637" i="8"/>
  <c r="J1637" i="8"/>
  <c r="P1633" i="8"/>
  <c r="G1633" i="8"/>
  <c r="Q1633" i="8"/>
  <c r="H1633" i="8"/>
  <c r="R1633" i="8"/>
  <c r="I1633" i="8"/>
  <c r="J1633" i="8"/>
  <c r="P1629" i="8"/>
  <c r="G1629" i="8"/>
  <c r="Q1629" i="8"/>
  <c r="H1629" i="8"/>
  <c r="R1629" i="8"/>
  <c r="I1629" i="8"/>
  <c r="J1629" i="8"/>
  <c r="P1625" i="8"/>
  <c r="G1625" i="8"/>
  <c r="Q1625" i="8"/>
  <c r="H1625" i="8"/>
  <c r="R1625" i="8"/>
  <c r="I1625" i="8"/>
  <c r="J1625" i="8"/>
  <c r="P1621" i="8"/>
  <c r="G1621" i="8"/>
  <c r="Q1621" i="8"/>
  <c r="H1621" i="8"/>
  <c r="R1621" i="8"/>
  <c r="I1621" i="8"/>
  <c r="J1621" i="8"/>
  <c r="P1617" i="8"/>
  <c r="G1617" i="8"/>
  <c r="Q1617" i="8"/>
  <c r="H1617" i="8"/>
  <c r="R1617" i="8"/>
  <c r="I1617" i="8"/>
  <c r="J1617" i="8"/>
  <c r="P1613" i="8"/>
  <c r="G1613" i="8"/>
  <c r="Q1613" i="8"/>
  <c r="H1613" i="8"/>
  <c r="R1613" i="8"/>
  <c r="I1613" i="8"/>
  <c r="J1613" i="8"/>
  <c r="P1609" i="8"/>
  <c r="G1609" i="8"/>
  <c r="Q1609" i="8"/>
  <c r="H1609" i="8"/>
  <c r="R1609" i="8"/>
  <c r="I1609" i="8"/>
  <c r="J1609" i="8"/>
  <c r="P1605" i="8"/>
  <c r="G1605" i="8"/>
  <c r="Q1605" i="8"/>
  <c r="H1605" i="8"/>
  <c r="R1605" i="8"/>
  <c r="I1605" i="8"/>
  <c r="J1605" i="8"/>
  <c r="P1601" i="8"/>
  <c r="G1601" i="8"/>
  <c r="Q1601" i="8"/>
  <c r="H1601" i="8"/>
  <c r="R1601" i="8"/>
  <c r="I1601" i="8"/>
  <c r="J1601" i="8"/>
  <c r="P1597" i="8"/>
  <c r="G1597" i="8"/>
  <c r="Q1597" i="8"/>
  <c r="H1597" i="8"/>
  <c r="R1597" i="8"/>
  <c r="I1597" i="8"/>
  <c r="J1597" i="8"/>
  <c r="P1593" i="8"/>
  <c r="G1593" i="8"/>
  <c r="Q1593" i="8"/>
  <c r="H1593" i="8"/>
  <c r="R1593" i="8"/>
  <c r="I1593" i="8"/>
  <c r="J1593" i="8"/>
  <c r="P1589" i="8"/>
  <c r="G1589" i="8"/>
  <c r="Q1589" i="8"/>
  <c r="H1589" i="8"/>
  <c r="R1589" i="8"/>
  <c r="I1589" i="8"/>
  <c r="J1589" i="8"/>
  <c r="P1585" i="8"/>
  <c r="G1585" i="8"/>
  <c r="Q1585" i="8"/>
  <c r="H1585" i="8"/>
  <c r="R1585" i="8"/>
  <c r="I1585" i="8"/>
  <c r="J1585" i="8"/>
  <c r="P1581" i="8"/>
  <c r="G1581" i="8"/>
  <c r="Q1581" i="8"/>
  <c r="H1581" i="8"/>
  <c r="R1581" i="8"/>
  <c r="I1581" i="8"/>
  <c r="J1581" i="8"/>
  <c r="H1577" i="8"/>
  <c r="R1577" i="8"/>
  <c r="J1577" i="8"/>
  <c r="P1577" i="8"/>
  <c r="Q1577" i="8"/>
  <c r="G1577" i="8"/>
  <c r="I1577" i="8"/>
  <c r="H1573" i="8"/>
  <c r="R1573" i="8"/>
  <c r="G1573" i="8"/>
  <c r="I1573" i="8"/>
  <c r="J1573" i="8"/>
  <c r="P1573" i="8"/>
  <c r="Q1573" i="8"/>
  <c r="H1569" i="8"/>
  <c r="R1569" i="8"/>
  <c r="Q1569" i="8"/>
  <c r="G1569" i="8"/>
  <c r="I1569" i="8"/>
  <c r="J1569" i="8"/>
  <c r="P1569" i="8"/>
  <c r="H1565" i="8"/>
  <c r="R1565" i="8"/>
  <c r="P1565" i="8"/>
  <c r="Q1565" i="8"/>
  <c r="G1565" i="8"/>
  <c r="I1565" i="8"/>
  <c r="J1565" i="8"/>
  <c r="P1561" i="8"/>
  <c r="H1561" i="8"/>
  <c r="R1561" i="8"/>
  <c r="G1561" i="8"/>
  <c r="I1561" i="8"/>
  <c r="J1561" i="8"/>
  <c r="Q1561" i="8"/>
  <c r="P1557" i="8"/>
  <c r="H1557" i="8"/>
  <c r="R1557" i="8"/>
  <c r="G1557" i="8"/>
  <c r="I1557" i="8"/>
  <c r="J1557" i="8"/>
  <c r="Q1557" i="8"/>
  <c r="J1553" i="8"/>
  <c r="P1553" i="8"/>
  <c r="G1553" i="8"/>
  <c r="Q1553" i="8"/>
  <c r="H1553" i="8"/>
  <c r="R1553" i="8"/>
  <c r="I1553" i="8"/>
  <c r="J1549" i="8"/>
  <c r="P1549" i="8"/>
  <c r="G1549" i="8"/>
  <c r="Q1549" i="8"/>
  <c r="H1549" i="8"/>
  <c r="R1549" i="8"/>
  <c r="I1549" i="8"/>
  <c r="J1545" i="8"/>
  <c r="P1545" i="8"/>
  <c r="G1545" i="8"/>
  <c r="Q1545" i="8"/>
  <c r="H1545" i="8"/>
  <c r="R1545" i="8"/>
  <c r="I1545" i="8"/>
  <c r="J1541" i="8"/>
  <c r="P1541" i="8"/>
  <c r="G1541" i="8"/>
  <c r="Q1541" i="8"/>
  <c r="H1541" i="8"/>
  <c r="R1541" i="8"/>
  <c r="I1541" i="8"/>
  <c r="J1537" i="8"/>
  <c r="P1537" i="8"/>
  <c r="G1537" i="8"/>
  <c r="Q1537" i="8"/>
  <c r="H1537" i="8"/>
  <c r="R1537" i="8"/>
  <c r="I1537" i="8"/>
  <c r="J1533" i="8"/>
  <c r="P1533" i="8"/>
  <c r="G1533" i="8"/>
  <c r="Q1533" i="8"/>
  <c r="H1533" i="8"/>
  <c r="R1533" i="8"/>
  <c r="I1533" i="8"/>
  <c r="J1529" i="8"/>
  <c r="P1529" i="8"/>
  <c r="G1529" i="8"/>
  <c r="Q1529" i="8"/>
  <c r="H1529" i="8"/>
  <c r="R1529" i="8"/>
  <c r="I1529" i="8"/>
  <c r="J1525" i="8"/>
  <c r="P1525" i="8"/>
  <c r="G1525" i="8"/>
  <c r="Q1525" i="8"/>
  <c r="H1525" i="8"/>
  <c r="R1525" i="8"/>
  <c r="I1525" i="8"/>
  <c r="J1521" i="8"/>
  <c r="P1521" i="8"/>
  <c r="G1521" i="8"/>
  <c r="Q1521" i="8"/>
  <c r="H1521" i="8"/>
  <c r="R1521" i="8"/>
  <c r="I1521" i="8"/>
  <c r="J1517" i="8"/>
  <c r="P1517" i="8"/>
  <c r="G1517" i="8"/>
  <c r="Q1517" i="8"/>
  <c r="H1517" i="8"/>
  <c r="R1517" i="8"/>
  <c r="I1517" i="8"/>
  <c r="J1513" i="8"/>
  <c r="P1513" i="8"/>
  <c r="G1513" i="8"/>
  <c r="Q1513" i="8"/>
  <c r="H1513" i="8"/>
  <c r="R1513" i="8"/>
  <c r="I1513" i="8"/>
  <c r="J1509" i="8"/>
  <c r="P1509" i="8"/>
  <c r="G1509" i="8"/>
  <c r="Q1509" i="8"/>
  <c r="H1509" i="8"/>
  <c r="R1509" i="8"/>
  <c r="I1509" i="8"/>
  <c r="J1505" i="8"/>
  <c r="P1505" i="8"/>
  <c r="G1505" i="8"/>
  <c r="Q1505" i="8"/>
  <c r="H1505" i="8"/>
  <c r="R1505" i="8"/>
  <c r="I1505" i="8"/>
  <c r="J1501" i="8"/>
  <c r="P1501" i="8"/>
  <c r="G1501" i="8"/>
  <c r="Q1501" i="8"/>
  <c r="H1501" i="8"/>
  <c r="R1501" i="8"/>
  <c r="I1501" i="8"/>
  <c r="J1497" i="8"/>
  <c r="P1497" i="8"/>
  <c r="G1497" i="8"/>
  <c r="Q1497" i="8"/>
  <c r="H1497" i="8"/>
  <c r="R1497" i="8"/>
  <c r="I1497" i="8"/>
  <c r="J1493" i="8"/>
  <c r="P1493" i="8"/>
  <c r="G1493" i="8"/>
  <c r="Q1493" i="8"/>
  <c r="H1493" i="8"/>
  <c r="R1493" i="8"/>
  <c r="I1493" i="8"/>
  <c r="J1489" i="8"/>
  <c r="P1489" i="8"/>
  <c r="G1489" i="8"/>
  <c r="Q1489" i="8"/>
  <c r="H1489" i="8"/>
  <c r="R1489" i="8"/>
  <c r="I1489" i="8"/>
  <c r="J1485" i="8"/>
  <c r="P1485" i="8"/>
  <c r="G1485" i="8"/>
  <c r="Q1485" i="8"/>
  <c r="H1485" i="8"/>
  <c r="R1485" i="8"/>
  <c r="I1485" i="8"/>
  <c r="J1481" i="8"/>
  <c r="P1481" i="8"/>
  <c r="G1481" i="8"/>
  <c r="Q1481" i="8"/>
  <c r="H1481" i="8"/>
  <c r="R1481" i="8"/>
  <c r="I1481" i="8"/>
  <c r="J1477" i="8"/>
  <c r="P1477" i="8"/>
  <c r="G1477" i="8"/>
  <c r="Q1477" i="8"/>
  <c r="H1477" i="8"/>
  <c r="R1477" i="8"/>
  <c r="I1477" i="8"/>
  <c r="J1473" i="8"/>
  <c r="P1473" i="8"/>
  <c r="G1473" i="8"/>
  <c r="Q1473" i="8"/>
  <c r="H1473" i="8"/>
  <c r="R1473" i="8"/>
  <c r="I1473" i="8"/>
  <c r="J1469" i="8"/>
  <c r="P1469" i="8"/>
  <c r="G1469" i="8"/>
  <c r="Q1469" i="8"/>
  <c r="H1469" i="8"/>
  <c r="R1469" i="8"/>
  <c r="I1469" i="8"/>
  <c r="J1465" i="8"/>
  <c r="P1465" i="8"/>
  <c r="G1465" i="8"/>
  <c r="Q1465" i="8"/>
  <c r="H1465" i="8"/>
  <c r="R1465" i="8"/>
  <c r="I1465" i="8"/>
  <c r="J1461" i="8"/>
  <c r="P1461" i="8"/>
  <c r="G1461" i="8"/>
  <c r="Q1461" i="8"/>
  <c r="H1461" i="8"/>
  <c r="R1461" i="8"/>
  <c r="I1461" i="8"/>
  <c r="J1457" i="8"/>
  <c r="P1457" i="8"/>
  <c r="G1457" i="8"/>
  <c r="Q1457" i="8"/>
  <c r="H1457" i="8"/>
  <c r="R1457" i="8"/>
  <c r="I1457" i="8"/>
  <c r="J1453" i="8"/>
  <c r="P1453" i="8"/>
  <c r="G1453" i="8"/>
  <c r="Q1453" i="8"/>
  <c r="H1453" i="8"/>
  <c r="R1453" i="8"/>
  <c r="I1453" i="8"/>
  <c r="J1449" i="8"/>
  <c r="P1449" i="8"/>
  <c r="G1449" i="8"/>
  <c r="Q1449" i="8"/>
  <c r="H1449" i="8"/>
  <c r="R1449" i="8"/>
  <c r="I1449" i="8"/>
  <c r="J1445" i="8"/>
  <c r="P1445" i="8"/>
  <c r="G1445" i="8"/>
  <c r="Q1445" i="8"/>
  <c r="H1445" i="8"/>
  <c r="R1445" i="8"/>
  <c r="I1445" i="8"/>
  <c r="J1441" i="8"/>
  <c r="P1441" i="8"/>
  <c r="G1441" i="8"/>
  <c r="Q1441" i="8"/>
  <c r="H1441" i="8"/>
  <c r="R1441" i="8"/>
  <c r="I1441" i="8"/>
  <c r="J1437" i="8"/>
  <c r="P1437" i="8"/>
  <c r="G1437" i="8"/>
  <c r="Q1437" i="8"/>
  <c r="H1437" i="8"/>
  <c r="R1437" i="8"/>
  <c r="I1437" i="8"/>
  <c r="J1433" i="8"/>
  <c r="P1433" i="8"/>
  <c r="G1433" i="8"/>
  <c r="Q1433" i="8"/>
  <c r="H1433" i="8"/>
  <c r="R1433" i="8"/>
  <c r="I1433" i="8"/>
  <c r="J1429" i="8"/>
  <c r="P1429" i="8"/>
  <c r="G1429" i="8"/>
  <c r="Q1429" i="8"/>
  <c r="H1429" i="8"/>
  <c r="R1429" i="8"/>
  <c r="I1429" i="8"/>
  <c r="J1425" i="8"/>
  <c r="P1425" i="8"/>
  <c r="G1425" i="8"/>
  <c r="Q1425" i="8"/>
  <c r="H1425" i="8"/>
  <c r="R1425" i="8"/>
  <c r="I1425" i="8"/>
  <c r="J1421" i="8"/>
  <c r="P1421" i="8"/>
  <c r="G1421" i="8"/>
  <c r="Q1421" i="8"/>
  <c r="H1421" i="8"/>
  <c r="R1421" i="8"/>
  <c r="I1421" i="8"/>
  <c r="J1417" i="8"/>
  <c r="P1417" i="8"/>
  <c r="G1417" i="8"/>
  <c r="Q1417" i="8"/>
  <c r="H1417" i="8"/>
  <c r="R1417" i="8"/>
  <c r="I1417" i="8"/>
  <c r="J1413" i="8"/>
  <c r="P1413" i="8"/>
  <c r="G1413" i="8"/>
  <c r="Q1413" i="8"/>
  <c r="H1413" i="8"/>
  <c r="R1413" i="8"/>
  <c r="I1413" i="8"/>
  <c r="J1409" i="8"/>
  <c r="P1409" i="8"/>
  <c r="G1409" i="8"/>
  <c r="Q1409" i="8"/>
  <c r="H1409" i="8"/>
  <c r="R1409" i="8"/>
  <c r="I1409" i="8"/>
  <c r="J1405" i="8"/>
  <c r="P1405" i="8"/>
  <c r="G1405" i="8"/>
  <c r="Q1405" i="8"/>
  <c r="H1405" i="8"/>
  <c r="R1405" i="8"/>
  <c r="I1405" i="8"/>
  <c r="J1401" i="8"/>
  <c r="P1401" i="8"/>
  <c r="G1401" i="8"/>
  <c r="Q1401" i="8"/>
  <c r="H1401" i="8"/>
  <c r="R1401" i="8"/>
  <c r="I1401" i="8"/>
  <c r="J1397" i="8"/>
  <c r="P1397" i="8"/>
  <c r="G1397" i="8"/>
  <c r="Q1397" i="8"/>
  <c r="H1397" i="8"/>
  <c r="R1397" i="8"/>
  <c r="I1397" i="8"/>
  <c r="J1393" i="8"/>
  <c r="P1393" i="8"/>
  <c r="G1393" i="8"/>
  <c r="Q1393" i="8"/>
  <c r="H1393" i="8"/>
  <c r="R1393" i="8"/>
  <c r="I1393" i="8"/>
  <c r="J1389" i="8"/>
  <c r="P1389" i="8"/>
  <c r="G1389" i="8"/>
  <c r="Q1389" i="8"/>
  <c r="H1389" i="8"/>
  <c r="R1389" i="8"/>
  <c r="I1389" i="8"/>
  <c r="J1385" i="8"/>
  <c r="P1385" i="8"/>
  <c r="G1385" i="8"/>
  <c r="Q1385" i="8"/>
  <c r="H1385" i="8"/>
  <c r="R1385" i="8"/>
  <c r="I1385" i="8"/>
  <c r="J1381" i="8"/>
  <c r="P1381" i="8"/>
  <c r="G1381" i="8"/>
  <c r="Q1381" i="8"/>
  <c r="H1381" i="8"/>
  <c r="R1381" i="8"/>
  <c r="I1381" i="8"/>
  <c r="J1377" i="8"/>
  <c r="P1377" i="8"/>
  <c r="G1377" i="8"/>
  <c r="Q1377" i="8"/>
  <c r="H1377" i="8"/>
  <c r="R1377" i="8"/>
  <c r="I1377" i="8"/>
  <c r="J1373" i="8"/>
  <c r="P1373" i="8"/>
  <c r="G1373" i="8"/>
  <c r="Q1373" i="8"/>
  <c r="H1373" i="8"/>
  <c r="R1373" i="8"/>
  <c r="I1373" i="8"/>
  <c r="J1369" i="8"/>
  <c r="P1369" i="8"/>
  <c r="G1369" i="8"/>
  <c r="Q1369" i="8"/>
  <c r="H1369" i="8"/>
  <c r="R1369" i="8"/>
  <c r="I1369" i="8"/>
  <c r="J1365" i="8"/>
  <c r="P1365" i="8"/>
  <c r="G1365" i="8"/>
  <c r="Q1365" i="8"/>
  <c r="H1365" i="8"/>
  <c r="R1365" i="8"/>
  <c r="I1365" i="8"/>
  <c r="J1361" i="8"/>
  <c r="P1361" i="8"/>
  <c r="G1361" i="8"/>
  <c r="Q1361" i="8"/>
  <c r="H1361" i="8"/>
  <c r="R1361" i="8"/>
  <c r="I1361" i="8"/>
  <c r="J1357" i="8"/>
  <c r="P1357" i="8"/>
  <c r="G1357" i="8"/>
  <c r="Q1357" i="8"/>
  <c r="H1357" i="8"/>
  <c r="R1357" i="8"/>
  <c r="I1357" i="8"/>
  <c r="J1353" i="8"/>
  <c r="P1353" i="8"/>
  <c r="G1353" i="8"/>
  <c r="Q1353" i="8"/>
  <c r="H1353" i="8"/>
  <c r="R1353" i="8"/>
  <c r="I1353" i="8"/>
  <c r="J1349" i="8"/>
  <c r="P1349" i="8"/>
  <c r="G1349" i="8"/>
  <c r="Q1349" i="8"/>
  <c r="H1349" i="8"/>
  <c r="R1349" i="8"/>
  <c r="I1349" i="8"/>
  <c r="J1345" i="8"/>
  <c r="P1345" i="8"/>
  <c r="G1345" i="8"/>
  <c r="Q1345" i="8"/>
  <c r="H1345" i="8"/>
  <c r="R1345" i="8"/>
  <c r="I1345" i="8"/>
  <c r="J1341" i="8"/>
  <c r="P1341" i="8"/>
  <c r="G1341" i="8"/>
  <c r="Q1341" i="8"/>
  <c r="H1341" i="8"/>
  <c r="R1341" i="8"/>
  <c r="I1341" i="8"/>
  <c r="J1337" i="8"/>
  <c r="P1337" i="8"/>
  <c r="G1337" i="8"/>
  <c r="Q1337" i="8"/>
  <c r="H1337" i="8"/>
  <c r="R1337" i="8"/>
  <c r="I1337" i="8"/>
  <c r="G1333" i="8"/>
  <c r="Q1333" i="8"/>
  <c r="H1333" i="8"/>
  <c r="R1333" i="8"/>
  <c r="P1333" i="8"/>
  <c r="I1333" i="8"/>
  <c r="J1333" i="8"/>
  <c r="P1329" i="8"/>
  <c r="G1329" i="8"/>
  <c r="Q1329" i="8"/>
  <c r="H1329" i="8"/>
  <c r="R1329" i="8"/>
  <c r="I1329" i="8"/>
  <c r="J1329" i="8"/>
  <c r="P1325" i="8"/>
  <c r="G1325" i="8"/>
  <c r="Q1325" i="8"/>
  <c r="H1325" i="8"/>
  <c r="R1325" i="8"/>
  <c r="I1325" i="8"/>
  <c r="J1325" i="8"/>
  <c r="P1321" i="8"/>
  <c r="G1321" i="8"/>
  <c r="Q1321" i="8"/>
  <c r="H1321" i="8"/>
  <c r="R1321" i="8"/>
  <c r="I1321" i="8"/>
  <c r="J1321" i="8"/>
  <c r="P1317" i="8"/>
  <c r="G1317" i="8"/>
  <c r="Q1317" i="8"/>
  <c r="H1317" i="8"/>
  <c r="R1317" i="8"/>
  <c r="I1317" i="8"/>
  <c r="J1317" i="8"/>
  <c r="J1313" i="8"/>
  <c r="P1313" i="8"/>
  <c r="G1313" i="8"/>
  <c r="Q1313" i="8"/>
  <c r="H1313" i="8"/>
  <c r="R1313" i="8"/>
  <c r="I1313" i="8"/>
  <c r="J1309" i="8"/>
  <c r="P1309" i="8"/>
  <c r="G1309" i="8"/>
  <c r="Q1309" i="8"/>
  <c r="H1309" i="8"/>
  <c r="R1309" i="8"/>
  <c r="I1309" i="8"/>
  <c r="J1305" i="8"/>
  <c r="P1305" i="8"/>
  <c r="G1305" i="8"/>
  <c r="Q1305" i="8"/>
  <c r="H1305" i="8"/>
  <c r="R1305" i="8"/>
  <c r="I1305" i="8"/>
  <c r="J1301" i="8"/>
  <c r="P1301" i="8"/>
  <c r="G1301" i="8"/>
  <c r="Q1301" i="8"/>
  <c r="H1301" i="8"/>
  <c r="R1301" i="8"/>
  <c r="I1301" i="8"/>
  <c r="J1297" i="8"/>
  <c r="P1297" i="8"/>
  <c r="G1297" i="8"/>
  <c r="Q1297" i="8"/>
  <c r="H1297" i="8"/>
  <c r="R1297" i="8"/>
  <c r="I1297" i="8"/>
  <c r="J1293" i="8"/>
  <c r="P1293" i="8"/>
  <c r="G1293" i="8"/>
  <c r="Q1293" i="8"/>
  <c r="H1293" i="8"/>
  <c r="R1293" i="8"/>
  <c r="I1293" i="8"/>
  <c r="J1289" i="8"/>
  <c r="P1289" i="8"/>
  <c r="G1289" i="8"/>
  <c r="Q1289" i="8"/>
  <c r="H1289" i="8"/>
  <c r="R1289" i="8"/>
  <c r="I1289" i="8"/>
  <c r="J1285" i="8"/>
  <c r="P1285" i="8"/>
  <c r="G1285" i="8"/>
  <c r="Q1285" i="8"/>
  <c r="H1285" i="8"/>
  <c r="R1285" i="8"/>
  <c r="I1285" i="8"/>
  <c r="J1281" i="8"/>
  <c r="P1281" i="8"/>
  <c r="G1281" i="8"/>
  <c r="Q1281" i="8"/>
  <c r="H1281" i="8"/>
  <c r="R1281" i="8"/>
  <c r="I1281" i="8"/>
  <c r="J1277" i="8"/>
  <c r="P1277" i="8"/>
  <c r="G1277" i="8"/>
  <c r="Q1277" i="8"/>
  <c r="H1277" i="8"/>
  <c r="R1277" i="8"/>
  <c r="I1277" i="8"/>
  <c r="J1273" i="8"/>
  <c r="P1273" i="8"/>
  <c r="G1273" i="8"/>
  <c r="Q1273" i="8"/>
  <c r="H1273" i="8"/>
  <c r="R1273" i="8"/>
  <c r="I1273" i="8"/>
  <c r="J1269" i="8"/>
  <c r="P1269" i="8"/>
  <c r="G1269" i="8"/>
  <c r="Q1269" i="8"/>
  <c r="H1269" i="8"/>
  <c r="R1269" i="8"/>
  <c r="I1269" i="8"/>
  <c r="J1265" i="8"/>
  <c r="P1265" i="8"/>
  <c r="G1265" i="8"/>
  <c r="Q1265" i="8"/>
  <c r="H1265" i="8"/>
  <c r="R1265" i="8"/>
  <c r="I1265" i="8"/>
  <c r="J1261" i="8"/>
  <c r="P1261" i="8"/>
  <c r="G1261" i="8"/>
  <c r="Q1261" i="8"/>
  <c r="H1261" i="8"/>
  <c r="R1261" i="8"/>
  <c r="I1261" i="8"/>
  <c r="J1257" i="8"/>
  <c r="P1257" i="8"/>
  <c r="G1257" i="8"/>
  <c r="Q1257" i="8"/>
  <c r="H1257" i="8"/>
  <c r="R1257" i="8"/>
  <c r="I1257" i="8"/>
  <c r="J1253" i="8"/>
  <c r="P1253" i="8"/>
  <c r="G1253" i="8"/>
  <c r="Q1253" i="8"/>
  <c r="H1253" i="8"/>
  <c r="R1253" i="8"/>
  <c r="I1253" i="8"/>
  <c r="J1249" i="8"/>
  <c r="P1249" i="8"/>
  <c r="G1249" i="8"/>
  <c r="Q1249" i="8"/>
  <c r="H1249" i="8"/>
  <c r="R1249" i="8"/>
  <c r="I1249" i="8"/>
  <c r="J1245" i="8"/>
  <c r="P1245" i="8"/>
  <c r="G1245" i="8"/>
  <c r="Q1245" i="8"/>
  <c r="H1245" i="8"/>
  <c r="R1245" i="8"/>
  <c r="I1245" i="8"/>
  <c r="P1241" i="8"/>
  <c r="Q1241" i="8"/>
  <c r="R1241" i="8"/>
  <c r="G1241" i="8"/>
  <c r="H1241" i="8"/>
  <c r="I1241" i="8"/>
  <c r="J1241" i="8"/>
  <c r="P1237" i="8"/>
  <c r="Q1237" i="8"/>
  <c r="R1237" i="8"/>
  <c r="G1237" i="8"/>
  <c r="H1237" i="8"/>
  <c r="I1237" i="8"/>
  <c r="J1237" i="8"/>
  <c r="P1233" i="8"/>
  <c r="I1233" i="8"/>
  <c r="J1233" i="8"/>
  <c r="Q1233" i="8"/>
  <c r="R1233" i="8"/>
  <c r="G1233" i="8"/>
  <c r="H1233" i="8"/>
  <c r="P1229" i="8"/>
  <c r="Q1229" i="8"/>
  <c r="R1229" i="8"/>
  <c r="G1229" i="8"/>
  <c r="H1229" i="8"/>
  <c r="I1229" i="8"/>
  <c r="J1229" i="8"/>
  <c r="P1225" i="8"/>
  <c r="Q1225" i="8"/>
  <c r="R1225" i="8"/>
  <c r="G1225" i="8"/>
  <c r="H1225" i="8"/>
  <c r="I1225" i="8"/>
  <c r="J1225" i="8"/>
  <c r="P1221" i="8"/>
  <c r="R1221" i="8"/>
  <c r="G1221" i="8"/>
  <c r="H1221" i="8"/>
  <c r="I1221" i="8"/>
  <c r="J1221" i="8"/>
  <c r="Q1221" i="8"/>
  <c r="P1217" i="8"/>
  <c r="G1217" i="8"/>
  <c r="H1217" i="8"/>
  <c r="I1217" i="8"/>
  <c r="J1217" i="8"/>
  <c r="Q1217" i="8"/>
  <c r="R1217" i="8"/>
  <c r="P1213" i="8"/>
  <c r="G1213" i="8"/>
  <c r="H1213" i="8"/>
  <c r="I1213" i="8"/>
  <c r="J1213" i="8"/>
  <c r="Q1213" i="8"/>
  <c r="R1213" i="8"/>
  <c r="P1209" i="8"/>
  <c r="H1209" i="8"/>
  <c r="I1209" i="8"/>
  <c r="J1209" i="8"/>
  <c r="Q1209" i="8"/>
  <c r="R1209" i="8"/>
  <c r="G1209" i="8"/>
  <c r="P1205" i="8"/>
  <c r="I1205" i="8"/>
  <c r="J1205" i="8"/>
  <c r="Q1205" i="8"/>
  <c r="R1205" i="8"/>
  <c r="G1205" i="8"/>
  <c r="H1205" i="8"/>
  <c r="P1201" i="8"/>
  <c r="J1201" i="8"/>
  <c r="Q1201" i="8"/>
  <c r="R1201" i="8"/>
  <c r="G1201" i="8"/>
  <c r="H1201" i="8"/>
  <c r="I1201" i="8"/>
  <c r="P1197" i="8"/>
  <c r="Q1197" i="8"/>
  <c r="R1197" i="8"/>
  <c r="G1197" i="8"/>
  <c r="H1197" i="8"/>
  <c r="I1197" i="8"/>
  <c r="J1197" i="8"/>
  <c r="P1193" i="8"/>
  <c r="Q1193" i="8"/>
  <c r="R1193" i="8"/>
  <c r="G1193" i="8"/>
  <c r="H1193" i="8"/>
  <c r="I1193" i="8"/>
  <c r="J1193" i="8"/>
  <c r="P1189" i="8"/>
  <c r="R1189" i="8"/>
  <c r="G1189" i="8"/>
  <c r="H1189" i="8"/>
  <c r="I1189" i="8"/>
  <c r="J1189" i="8"/>
  <c r="Q1189" i="8"/>
  <c r="P1185" i="8"/>
  <c r="G1185" i="8"/>
  <c r="H1185" i="8"/>
  <c r="I1185" i="8"/>
  <c r="J1185" i="8"/>
  <c r="Q1185" i="8"/>
  <c r="R1185" i="8"/>
  <c r="P1181" i="8"/>
  <c r="G1181" i="8"/>
  <c r="H1181" i="8"/>
  <c r="I1181" i="8"/>
  <c r="J1181" i="8"/>
  <c r="Q1181" i="8"/>
  <c r="R1181" i="8"/>
  <c r="P1177" i="8"/>
  <c r="H1177" i="8"/>
  <c r="I1177" i="8"/>
  <c r="J1177" i="8"/>
  <c r="Q1177" i="8"/>
  <c r="R1177" i="8"/>
  <c r="G1177" i="8"/>
  <c r="P1173" i="8"/>
  <c r="I1173" i="8"/>
  <c r="J1173" i="8"/>
  <c r="Q1173" i="8"/>
  <c r="R1173" i="8"/>
  <c r="G1173" i="8"/>
  <c r="H1173" i="8"/>
  <c r="P1169" i="8"/>
  <c r="J1169" i="8"/>
  <c r="Q1169" i="8"/>
  <c r="R1169" i="8"/>
  <c r="G1169" i="8"/>
  <c r="H1169" i="8"/>
  <c r="I1169" i="8"/>
  <c r="I1165" i="8"/>
  <c r="J1165" i="8"/>
  <c r="P1165" i="8"/>
  <c r="R1165" i="8"/>
  <c r="G1165" i="8"/>
  <c r="H1165" i="8"/>
  <c r="Q1165" i="8"/>
  <c r="I1161" i="8"/>
  <c r="J1161" i="8"/>
  <c r="P1161" i="8"/>
  <c r="Q1161" i="8"/>
  <c r="R1161" i="8"/>
  <c r="G1161" i="8"/>
  <c r="H1161" i="8"/>
  <c r="I1157" i="8"/>
  <c r="J1157" i="8"/>
  <c r="P1157" i="8"/>
  <c r="Q1157" i="8"/>
  <c r="R1157" i="8"/>
  <c r="G1157" i="8"/>
  <c r="H1157" i="8"/>
  <c r="I1153" i="8"/>
  <c r="J1153" i="8"/>
  <c r="P1153" i="8"/>
  <c r="H1153" i="8"/>
  <c r="Q1153" i="8"/>
  <c r="R1153" i="8"/>
  <c r="G1153" i="8"/>
  <c r="I1149" i="8"/>
  <c r="J1149" i="8"/>
  <c r="P1149" i="8"/>
  <c r="Q1149" i="8"/>
  <c r="R1149" i="8"/>
  <c r="G1149" i="8"/>
  <c r="H1149" i="8"/>
  <c r="H1145" i="8"/>
  <c r="R1145" i="8"/>
  <c r="I1145" i="8"/>
  <c r="J1145" i="8"/>
  <c r="G1145" i="8"/>
  <c r="P1145" i="8"/>
  <c r="Q1145" i="8"/>
  <c r="H1141" i="8"/>
  <c r="R1141" i="8"/>
  <c r="I1141" i="8"/>
  <c r="J1141" i="8"/>
  <c r="G1141" i="8"/>
  <c r="P1141" i="8"/>
  <c r="Q1141" i="8"/>
  <c r="H1137" i="8"/>
  <c r="R1137" i="8"/>
  <c r="I1137" i="8"/>
  <c r="J1137" i="8"/>
  <c r="G1137" i="8"/>
  <c r="P1137" i="8"/>
  <c r="Q1137" i="8"/>
  <c r="H1133" i="8"/>
  <c r="R1133" i="8"/>
  <c r="I1133" i="8"/>
  <c r="J1133" i="8"/>
  <c r="G1133" i="8"/>
  <c r="P1133" i="8"/>
  <c r="Q1133" i="8"/>
  <c r="H1129" i="8"/>
  <c r="R1129" i="8"/>
  <c r="I1129" i="8"/>
  <c r="J1129" i="8"/>
  <c r="P1129" i="8"/>
  <c r="Q1129" i="8"/>
  <c r="G1129" i="8"/>
  <c r="H1125" i="8"/>
  <c r="R1125" i="8"/>
  <c r="I1125" i="8"/>
  <c r="J1125" i="8"/>
  <c r="P1125" i="8"/>
  <c r="Q1125" i="8"/>
  <c r="G1125" i="8"/>
  <c r="H1121" i="8"/>
  <c r="R1121" i="8"/>
  <c r="I1121" i="8"/>
  <c r="J1121" i="8"/>
  <c r="P1121" i="8"/>
  <c r="Q1121" i="8"/>
  <c r="G1121" i="8"/>
  <c r="H1117" i="8"/>
  <c r="R1117" i="8"/>
  <c r="I1117" i="8"/>
  <c r="J1117" i="8"/>
  <c r="P1117" i="8"/>
  <c r="Q1117" i="8"/>
  <c r="G1117" i="8"/>
  <c r="H1113" i="8"/>
  <c r="R1113" i="8"/>
  <c r="I1113" i="8"/>
  <c r="J1113" i="8"/>
  <c r="Q1113" i="8"/>
  <c r="G1113" i="8"/>
  <c r="P1113" i="8"/>
  <c r="H1109" i="8"/>
  <c r="R1109" i="8"/>
  <c r="I1109" i="8"/>
  <c r="J1109" i="8"/>
  <c r="G1109" i="8"/>
  <c r="P1109" i="8"/>
  <c r="Q1109" i="8"/>
  <c r="H1105" i="8"/>
  <c r="R1105" i="8"/>
  <c r="I1105" i="8"/>
  <c r="J1105" i="8"/>
  <c r="G1105" i="8"/>
  <c r="P1105" i="8"/>
  <c r="Q1105" i="8"/>
  <c r="H1101" i="8"/>
  <c r="R1101" i="8"/>
  <c r="I1101" i="8"/>
  <c r="J1101" i="8"/>
  <c r="G1101" i="8"/>
  <c r="P1101" i="8"/>
  <c r="Q1101" i="8"/>
  <c r="H1097" i="8"/>
  <c r="R1097" i="8"/>
  <c r="I1097" i="8"/>
  <c r="J1097" i="8"/>
  <c r="P1097" i="8"/>
  <c r="Q1097" i="8"/>
  <c r="G1097" i="8"/>
  <c r="H1093" i="8"/>
  <c r="R1093" i="8"/>
  <c r="I1093" i="8"/>
  <c r="J1093" i="8"/>
  <c r="P1093" i="8"/>
  <c r="Q1093" i="8"/>
  <c r="G1093" i="8"/>
  <c r="H1089" i="8"/>
  <c r="R1089" i="8"/>
  <c r="I1089" i="8"/>
  <c r="J1089" i="8"/>
  <c r="P1089" i="8"/>
  <c r="Q1089" i="8"/>
  <c r="G1089" i="8"/>
  <c r="H1085" i="8"/>
  <c r="R1085" i="8"/>
  <c r="I1085" i="8"/>
  <c r="J1085" i="8"/>
  <c r="P1085" i="8"/>
  <c r="Q1085" i="8"/>
  <c r="G1085" i="8"/>
  <c r="H1081" i="8"/>
  <c r="R1081" i="8"/>
  <c r="I1081" i="8"/>
  <c r="J1081" i="8"/>
  <c r="Q1081" i="8"/>
  <c r="G1081" i="8"/>
  <c r="P1081" i="8"/>
  <c r="I1077" i="8"/>
  <c r="P1077" i="8"/>
  <c r="Q1077" i="8"/>
  <c r="G1077" i="8"/>
  <c r="H1077" i="8"/>
  <c r="J1077" i="8"/>
  <c r="R1077" i="8"/>
  <c r="J1073" i="8"/>
  <c r="I1073" i="8"/>
  <c r="P1073" i="8"/>
  <c r="Q1073" i="8"/>
  <c r="R1073" i="8"/>
  <c r="H1073" i="8"/>
  <c r="G1073" i="8"/>
  <c r="J1069" i="8"/>
  <c r="R1069" i="8"/>
  <c r="G1069" i="8"/>
  <c r="H1069" i="8"/>
  <c r="I1069" i="8"/>
  <c r="P1069" i="8"/>
  <c r="Q1069" i="8"/>
  <c r="J1065" i="8"/>
  <c r="G1065" i="8"/>
  <c r="H1065" i="8"/>
  <c r="I1065" i="8"/>
  <c r="P1065" i="8"/>
  <c r="Q1065" i="8"/>
  <c r="R1065" i="8"/>
  <c r="J1061" i="8"/>
  <c r="H1061" i="8"/>
  <c r="I1061" i="8"/>
  <c r="P1061" i="8"/>
  <c r="Q1061" i="8"/>
  <c r="R1061" i="8"/>
  <c r="G1061" i="8"/>
  <c r="J1057" i="8"/>
  <c r="I1057" i="8"/>
  <c r="P1057" i="8"/>
  <c r="Q1057" i="8"/>
  <c r="R1057" i="8"/>
  <c r="G1057" i="8"/>
  <c r="H1057" i="8"/>
  <c r="J1053" i="8"/>
  <c r="P1053" i="8"/>
  <c r="Q1053" i="8"/>
  <c r="R1053" i="8"/>
  <c r="G1053" i="8"/>
  <c r="H1053" i="8"/>
  <c r="I1053" i="8"/>
  <c r="J1049" i="8"/>
  <c r="P1049" i="8"/>
  <c r="Q1049" i="8"/>
  <c r="R1049" i="8"/>
  <c r="G1049" i="8"/>
  <c r="H1049" i="8"/>
  <c r="I1049" i="8"/>
  <c r="J1045" i="8"/>
  <c r="Q1045" i="8"/>
  <c r="R1045" i="8"/>
  <c r="G1045" i="8"/>
  <c r="H1045" i="8"/>
  <c r="I1045" i="8"/>
  <c r="P1045" i="8"/>
  <c r="J1041" i="8"/>
  <c r="R1041" i="8"/>
  <c r="G1041" i="8"/>
  <c r="H1041" i="8"/>
  <c r="I1041" i="8"/>
  <c r="P1041" i="8"/>
  <c r="Q1041" i="8"/>
  <c r="J1037" i="8"/>
  <c r="G1037" i="8"/>
  <c r="H1037" i="8"/>
  <c r="I1037" i="8"/>
  <c r="P1037" i="8"/>
  <c r="Q1037" i="8"/>
  <c r="R1037" i="8"/>
  <c r="J1033" i="8"/>
  <c r="G1033" i="8"/>
  <c r="H1033" i="8"/>
  <c r="I1033" i="8"/>
  <c r="P1033" i="8"/>
  <c r="Q1033" i="8"/>
  <c r="R1033" i="8"/>
  <c r="J1029" i="8"/>
  <c r="H1029" i="8"/>
  <c r="I1029" i="8"/>
  <c r="P1029" i="8"/>
  <c r="Q1029" i="8"/>
  <c r="R1029" i="8"/>
  <c r="G1029" i="8"/>
  <c r="J1025" i="8"/>
  <c r="I1025" i="8"/>
  <c r="P1025" i="8"/>
  <c r="Q1025" i="8"/>
  <c r="R1025" i="8"/>
  <c r="G1025" i="8"/>
  <c r="H1025" i="8"/>
  <c r="J1021" i="8"/>
  <c r="P1021" i="8"/>
  <c r="Q1021" i="8"/>
  <c r="R1021" i="8"/>
  <c r="G1021" i="8"/>
  <c r="H1021" i="8"/>
  <c r="I1021" i="8"/>
  <c r="J1017" i="8"/>
  <c r="P1017" i="8"/>
  <c r="Q1017" i="8"/>
  <c r="R1017" i="8"/>
  <c r="G1017" i="8"/>
  <c r="H1017" i="8"/>
  <c r="I1017" i="8"/>
  <c r="J1013" i="8"/>
  <c r="Q1013" i="8"/>
  <c r="R1013" i="8"/>
  <c r="G1013" i="8"/>
  <c r="H1013" i="8"/>
  <c r="I1013" i="8"/>
  <c r="P1013" i="8"/>
  <c r="J1009" i="8"/>
  <c r="R1009" i="8"/>
  <c r="G1009" i="8"/>
  <c r="H1009" i="8"/>
  <c r="I1009" i="8"/>
  <c r="P1009" i="8"/>
  <c r="Q1009" i="8"/>
  <c r="J1005" i="8"/>
  <c r="G1005" i="8"/>
  <c r="H1005" i="8"/>
  <c r="I1005" i="8"/>
  <c r="P1005" i="8"/>
  <c r="Q1005" i="8"/>
  <c r="R1005" i="8"/>
  <c r="J1001" i="8"/>
  <c r="G1001" i="8"/>
  <c r="H1001" i="8"/>
  <c r="I1001" i="8"/>
  <c r="P1001" i="8"/>
  <c r="Q1001" i="8"/>
  <c r="R1001" i="8"/>
  <c r="H997" i="8"/>
  <c r="R997" i="8"/>
  <c r="I997" i="8"/>
  <c r="J997" i="8"/>
  <c r="P997" i="8"/>
  <c r="Q997" i="8"/>
  <c r="G997" i="8"/>
  <c r="H993" i="8"/>
  <c r="R993" i="8"/>
  <c r="I993" i="8"/>
  <c r="J993" i="8"/>
  <c r="P993" i="8"/>
  <c r="Q993" i="8"/>
  <c r="G993" i="8"/>
  <c r="H989" i="8"/>
  <c r="R989" i="8"/>
  <c r="I989" i="8"/>
  <c r="J989" i="8"/>
  <c r="G989" i="8"/>
  <c r="P989" i="8"/>
  <c r="Q989" i="8"/>
  <c r="H985" i="8"/>
  <c r="R985" i="8"/>
  <c r="I985" i="8"/>
  <c r="J985" i="8"/>
  <c r="G985" i="8"/>
  <c r="P985" i="8"/>
  <c r="Q985" i="8"/>
  <c r="H981" i="8"/>
  <c r="R981" i="8"/>
  <c r="I981" i="8"/>
  <c r="J981" i="8"/>
  <c r="G981" i="8"/>
  <c r="P981" i="8"/>
  <c r="Q981" i="8"/>
  <c r="H977" i="8"/>
  <c r="R977" i="8"/>
  <c r="I977" i="8"/>
  <c r="J977" i="8"/>
  <c r="G977" i="8"/>
  <c r="P977" i="8"/>
  <c r="Q977" i="8"/>
  <c r="G973" i="8"/>
  <c r="Q973" i="8"/>
  <c r="H973" i="8"/>
  <c r="R973" i="8"/>
  <c r="I973" i="8"/>
  <c r="J973" i="8"/>
  <c r="P973" i="8"/>
  <c r="G969" i="8"/>
  <c r="Q969" i="8"/>
  <c r="I969" i="8"/>
  <c r="H969" i="8"/>
  <c r="J969" i="8"/>
  <c r="P969" i="8"/>
  <c r="R969" i="8"/>
  <c r="G965" i="8"/>
  <c r="Q965" i="8"/>
  <c r="I965" i="8"/>
  <c r="R965" i="8"/>
  <c r="H965" i="8"/>
  <c r="J965" i="8"/>
  <c r="P965" i="8"/>
  <c r="G961" i="8"/>
  <c r="Q961" i="8"/>
  <c r="I961" i="8"/>
  <c r="H961" i="8"/>
  <c r="J961" i="8"/>
  <c r="P961" i="8"/>
  <c r="R961" i="8"/>
  <c r="G957" i="8"/>
  <c r="Q957" i="8"/>
  <c r="I957" i="8"/>
  <c r="H957" i="8"/>
  <c r="J957" i="8"/>
  <c r="P957" i="8"/>
  <c r="R957" i="8"/>
  <c r="G953" i="8"/>
  <c r="Q953" i="8"/>
  <c r="I953" i="8"/>
  <c r="R953" i="8"/>
  <c r="H953" i="8"/>
  <c r="J953" i="8"/>
  <c r="P953" i="8"/>
  <c r="G949" i="8"/>
  <c r="Q949" i="8"/>
  <c r="I949" i="8"/>
  <c r="H949" i="8"/>
  <c r="J949" i="8"/>
  <c r="P949" i="8"/>
  <c r="R949" i="8"/>
  <c r="G945" i="8"/>
  <c r="Q945" i="8"/>
  <c r="I945" i="8"/>
  <c r="H945" i="8"/>
  <c r="J945" i="8"/>
  <c r="P945" i="8"/>
  <c r="R945" i="8"/>
  <c r="G941" i="8"/>
  <c r="Q941" i="8"/>
  <c r="I941" i="8"/>
  <c r="H941" i="8"/>
  <c r="J941" i="8"/>
  <c r="P941" i="8"/>
  <c r="R941" i="8"/>
  <c r="G937" i="8"/>
  <c r="Q937" i="8"/>
  <c r="I937" i="8"/>
  <c r="R937" i="8"/>
  <c r="H937" i="8"/>
  <c r="J937" i="8"/>
  <c r="P937" i="8"/>
  <c r="G933" i="8"/>
  <c r="Q933" i="8"/>
  <c r="H933" i="8"/>
  <c r="R933" i="8"/>
  <c r="I933" i="8"/>
  <c r="J933" i="8"/>
  <c r="P933" i="8"/>
  <c r="G929" i="8"/>
  <c r="Q929" i="8"/>
  <c r="H929" i="8"/>
  <c r="R929" i="8"/>
  <c r="I929" i="8"/>
  <c r="J929" i="8"/>
  <c r="P929" i="8"/>
  <c r="G925" i="8"/>
  <c r="Q925" i="8"/>
  <c r="H925" i="8"/>
  <c r="R925" i="8"/>
  <c r="I925" i="8"/>
  <c r="J925" i="8"/>
  <c r="P925" i="8"/>
  <c r="Q1989" i="8"/>
  <c r="L1983" i="8"/>
  <c r="G1977" i="8"/>
  <c r="N1970" i="8"/>
  <c r="Q1957" i="8"/>
  <c r="G1945" i="8"/>
  <c r="N1938" i="8"/>
  <c r="Q1925" i="8"/>
  <c r="L1919" i="8"/>
  <c r="G1913" i="8"/>
  <c r="N1906" i="8"/>
  <c r="Q1893" i="8"/>
  <c r="L1887" i="8"/>
  <c r="G1881" i="8"/>
  <c r="N1874" i="8"/>
  <c r="Q1861" i="8"/>
  <c r="L1855" i="8"/>
  <c r="G1849" i="8"/>
  <c r="N1842" i="8"/>
  <c r="Q1829" i="8"/>
  <c r="L1823" i="8"/>
  <c r="G1817" i="8"/>
  <c r="N1810" i="8"/>
  <c r="G1755" i="8"/>
  <c r="Q1703" i="8"/>
  <c r="L1601" i="8"/>
  <c r="Q1458" i="8"/>
  <c r="M1979" i="8"/>
  <c r="N1979" i="8"/>
  <c r="M1951" i="8"/>
  <c r="N1951" i="8"/>
  <c r="M1923" i="8"/>
  <c r="N1923" i="8"/>
  <c r="M1899" i="8"/>
  <c r="N1899" i="8"/>
  <c r="M1867" i="8"/>
  <c r="N1867" i="8"/>
  <c r="M1839" i="8"/>
  <c r="N1839" i="8"/>
  <c r="M1815" i="8"/>
  <c r="N1815" i="8"/>
  <c r="L1783" i="8"/>
  <c r="M1783" i="8"/>
  <c r="N1783" i="8"/>
  <c r="L1759" i="8"/>
  <c r="M1759" i="8"/>
  <c r="N1759" i="8"/>
  <c r="L1731" i="8"/>
  <c r="M1731" i="8"/>
  <c r="N1731" i="8"/>
  <c r="L1703" i="8"/>
  <c r="M1703" i="8"/>
  <c r="N1703" i="8"/>
  <c r="L1679" i="8"/>
  <c r="M1679" i="8"/>
  <c r="N1679" i="8"/>
  <c r="L1651" i="8"/>
  <c r="M1651" i="8"/>
  <c r="N1651" i="8"/>
  <c r="L1627" i="8"/>
  <c r="M1627" i="8"/>
  <c r="N1627" i="8"/>
  <c r="L1599" i="8"/>
  <c r="M1599" i="8"/>
  <c r="N1599" i="8"/>
  <c r="M1575" i="8"/>
  <c r="L1575" i="8"/>
  <c r="N1575" i="8"/>
  <c r="L1551" i="8"/>
  <c r="M1551" i="8"/>
  <c r="N1551" i="8"/>
  <c r="L1531" i="8"/>
  <c r="M1531" i="8"/>
  <c r="N1531" i="8"/>
  <c r="L1507" i="8"/>
  <c r="M1507" i="8"/>
  <c r="N1507" i="8"/>
  <c r="L1483" i="8"/>
  <c r="M1483" i="8"/>
  <c r="N1483" i="8"/>
  <c r="L1455" i="8"/>
  <c r="M1455" i="8"/>
  <c r="N1455" i="8"/>
  <c r="L1431" i="8"/>
  <c r="M1431" i="8"/>
  <c r="N1431" i="8"/>
  <c r="L1407" i="8"/>
  <c r="M1407" i="8"/>
  <c r="L1383" i="8"/>
  <c r="M1383" i="8"/>
  <c r="N1383" i="8"/>
  <c r="L1347" i="8"/>
  <c r="M1347" i="8"/>
  <c r="N1347" i="8"/>
  <c r="L1319" i="8"/>
  <c r="M1319" i="8"/>
  <c r="N1319" i="8"/>
  <c r="L1291" i="8"/>
  <c r="M1291" i="8"/>
  <c r="N1291" i="8"/>
  <c r="L1267" i="8"/>
  <c r="M1267" i="8"/>
  <c r="N1267" i="8"/>
  <c r="N1239" i="8"/>
  <c r="L1239" i="8"/>
  <c r="M1239" i="8"/>
  <c r="M1215" i="8"/>
  <c r="N1215" i="8"/>
  <c r="L1215" i="8"/>
  <c r="L1191" i="8"/>
  <c r="M1191" i="8"/>
  <c r="N1191" i="8"/>
  <c r="N1167" i="8"/>
  <c r="L1167" i="8"/>
  <c r="M1167" i="8"/>
  <c r="M1135" i="8"/>
  <c r="N1135" i="8"/>
  <c r="L1135" i="8"/>
  <c r="M1111" i="8"/>
  <c r="N1111" i="8"/>
  <c r="L1111" i="8"/>
  <c r="M1091" i="8"/>
  <c r="N1091" i="8"/>
  <c r="L1091" i="8"/>
  <c r="L1059" i="8"/>
  <c r="M1059" i="8"/>
  <c r="N1059" i="8"/>
  <c r="M1035" i="8"/>
  <c r="N1035" i="8"/>
  <c r="L1035" i="8"/>
  <c r="L1015" i="8"/>
  <c r="M1015" i="8"/>
  <c r="N1015" i="8"/>
  <c r="M979" i="8"/>
  <c r="N979" i="8"/>
  <c r="L979" i="8"/>
  <c r="L923" i="8"/>
  <c r="M923" i="8"/>
  <c r="N923" i="8"/>
  <c r="K51" i="10"/>
  <c r="F1876" i="10"/>
  <c r="I1876" i="4" s="1"/>
  <c r="J1869" i="10"/>
  <c r="L1730" i="10"/>
  <c r="K1635" i="10"/>
  <c r="J1115" i="10"/>
  <c r="K1065" i="10"/>
  <c r="C1060" i="10"/>
  <c r="G1060" i="4" s="1"/>
  <c r="D1046" i="10"/>
  <c r="I981" i="10"/>
  <c r="L887" i="10"/>
  <c r="E298" i="10"/>
  <c r="F298" i="10" s="1"/>
  <c r="I298" i="4" s="1"/>
  <c r="G1602" i="13"/>
  <c r="J1495" i="13"/>
  <c r="H1348" i="13"/>
  <c r="I734" i="13"/>
  <c r="P734" i="13" s="1"/>
  <c r="J294" i="13"/>
  <c r="K43" i="13"/>
  <c r="J24" i="13"/>
  <c r="L1992" i="8"/>
  <c r="M1992" i="8"/>
  <c r="N1992" i="8"/>
  <c r="L1988" i="8"/>
  <c r="M1988" i="8"/>
  <c r="N1988" i="8"/>
  <c r="L1984" i="8"/>
  <c r="M1984" i="8"/>
  <c r="N1984" i="8"/>
  <c r="L1980" i="8"/>
  <c r="M1980" i="8"/>
  <c r="N1980" i="8"/>
  <c r="L1976" i="8"/>
  <c r="M1976" i="8"/>
  <c r="N1976" i="8"/>
  <c r="L1972" i="8"/>
  <c r="M1972" i="8"/>
  <c r="N1972" i="8"/>
  <c r="L1968" i="8"/>
  <c r="M1968" i="8"/>
  <c r="N1968" i="8"/>
  <c r="L1964" i="8"/>
  <c r="M1964" i="8"/>
  <c r="N1964" i="8"/>
  <c r="L1960" i="8"/>
  <c r="M1960" i="8"/>
  <c r="N1960" i="8"/>
  <c r="L1956" i="8"/>
  <c r="M1956" i="8"/>
  <c r="N1956" i="8"/>
  <c r="L1952" i="8"/>
  <c r="M1952" i="8"/>
  <c r="N1952" i="8"/>
  <c r="L1948" i="8"/>
  <c r="M1948" i="8"/>
  <c r="N1948" i="8"/>
  <c r="L1944" i="8"/>
  <c r="M1944" i="8"/>
  <c r="N1944" i="8"/>
  <c r="L1940" i="8"/>
  <c r="M1940" i="8"/>
  <c r="N1940" i="8"/>
  <c r="L1936" i="8"/>
  <c r="M1936" i="8"/>
  <c r="N1936" i="8"/>
  <c r="L1932" i="8"/>
  <c r="M1932" i="8"/>
  <c r="N1932" i="8"/>
  <c r="L1928" i="8"/>
  <c r="M1928" i="8"/>
  <c r="N1928" i="8"/>
  <c r="L1924" i="8"/>
  <c r="M1924" i="8"/>
  <c r="N1924" i="8"/>
  <c r="L1920" i="8"/>
  <c r="M1920" i="8"/>
  <c r="N1920" i="8"/>
  <c r="L1916" i="8"/>
  <c r="M1916" i="8"/>
  <c r="N1916" i="8"/>
  <c r="L1912" i="8"/>
  <c r="M1912" i="8"/>
  <c r="N1912" i="8"/>
  <c r="L1908" i="8"/>
  <c r="M1908" i="8"/>
  <c r="N1908" i="8"/>
  <c r="L1904" i="8"/>
  <c r="M1904" i="8"/>
  <c r="N1904" i="8"/>
  <c r="L1900" i="8"/>
  <c r="M1900" i="8"/>
  <c r="N1900" i="8"/>
  <c r="L1896" i="8"/>
  <c r="M1896" i="8"/>
  <c r="N1896" i="8"/>
  <c r="L1892" i="8"/>
  <c r="M1892" i="8"/>
  <c r="N1892" i="8"/>
  <c r="L1888" i="8"/>
  <c r="M1888" i="8"/>
  <c r="N1888" i="8"/>
  <c r="L1884" i="8"/>
  <c r="M1884" i="8"/>
  <c r="N1884" i="8"/>
  <c r="L1880" i="8"/>
  <c r="M1880" i="8"/>
  <c r="N1880" i="8"/>
  <c r="L1876" i="8"/>
  <c r="M1876" i="8"/>
  <c r="N1876" i="8"/>
  <c r="L1872" i="8"/>
  <c r="M1872" i="8"/>
  <c r="N1872" i="8"/>
  <c r="L1868" i="8"/>
  <c r="M1868" i="8"/>
  <c r="N1868" i="8"/>
  <c r="L1864" i="8"/>
  <c r="M1864" i="8"/>
  <c r="N1864" i="8"/>
  <c r="L1860" i="8"/>
  <c r="M1860" i="8"/>
  <c r="N1860" i="8"/>
  <c r="L1856" i="8"/>
  <c r="M1856" i="8"/>
  <c r="N1856" i="8"/>
  <c r="L1852" i="8"/>
  <c r="M1852" i="8"/>
  <c r="N1852" i="8"/>
  <c r="L1848" i="8"/>
  <c r="M1848" i="8"/>
  <c r="N1848" i="8"/>
  <c r="L1844" i="8"/>
  <c r="M1844" i="8"/>
  <c r="N1844" i="8"/>
  <c r="L1840" i="8"/>
  <c r="M1840" i="8"/>
  <c r="N1840" i="8"/>
  <c r="L1836" i="8"/>
  <c r="M1836" i="8"/>
  <c r="N1836" i="8"/>
  <c r="L1832" i="8"/>
  <c r="M1832" i="8"/>
  <c r="N1832" i="8"/>
  <c r="L1828" i="8"/>
  <c r="M1828" i="8"/>
  <c r="N1828" i="8"/>
  <c r="L1824" i="8"/>
  <c r="M1824" i="8"/>
  <c r="N1824" i="8"/>
  <c r="L1820" i="8"/>
  <c r="M1820" i="8"/>
  <c r="N1820" i="8"/>
  <c r="L1816" i="8"/>
  <c r="M1816" i="8"/>
  <c r="N1816" i="8"/>
  <c r="L1812" i="8"/>
  <c r="M1812" i="8"/>
  <c r="N1812" i="8"/>
  <c r="L1808" i="8"/>
  <c r="M1808" i="8"/>
  <c r="N1808" i="8"/>
  <c r="L1804" i="8"/>
  <c r="M1804" i="8"/>
  <c r="N1804" i="8"/>
  <c r="L1800" i="8"/>
  <c r="M1800" i="8"/>
  <c r="N1800" i="8"/>
  <c r="L1796" i="8"/>
  <c r="M1796" i="8"/>
  <c r="N1796" i="8"/>
  <c r="L1792" i="8"/>
  <c r="M1792" i="8"/>
  <c r="N1792" i="8"/>
  <c r="L1788" i="8"/>
  <c r="M1788" i="8"/>
  <c r="N1788" i="8"/>
  <c r="L1784" i="8"/>
  <c r="M1784" i="8"/>
  <c r="N1784" i="8"/>
  <c r="L1780" i="8"/>
  <c r="M1780" i="8"/>
  <c r="L1776" i="8"/>
  <c r="M1776" i="8"/>
  <c r="N1776" i="8"/>
  <c r="L1772" i="8"/>
  <c r="M1772" i="8"/>
  <c r="N1772" i="8"/>
  <c r="L1768" i="8"/>
  <c r="M1768" i="8"/>
  <c r="N1768" i="8"/>
  <c r="L1764" i="8"/>
  <c r="M1764" i="8"/>
  <c r="N1764" i="8"/>
  <c r="L1760" i="8"/>
  <c r="M1760" i="8"/>
  <c r="N1760" i="8"/>
  <c r="L1756" i="8"/>
  <c r="M1756" i="8"/>
  <c r="N1756" i="8"/>
  <c r="L1752" i="8"/>
  <c r="M1752" i="8"/>
  <c r="N1752" i="8"/>
  <c r="L1748" i="8"/>
  <c r="M1748" i="8"/>
  <c r="L1744" i="8"/>
  <c r="M1744" i="8"/>
  <c r="N1744" i="8"/>
  <c r="L1740" i="8"/>
  <c r="M1740" i="8"/>
  <c r="N1740" i="8"/>
  <c r="L1736" i="8"/>
  <c r="M1736" i="8"/>
  <c r="N1736" i="8"/>
  <c r="L1732" i="8"/>
  <c r="M1732" i="8"/>
  <c r="N1732" i="8"/>
  <c r="L1728" i="8"/>
  <c r="M1728" i="8"/>
  <c r="N1728" i="8"/>
  <c r="L1724" i="8"/>
  <c r="M1724" i="8"/>
  <c r="N1724" i="8"/>
  <c r="L1720" i="8"/>
  <c r="M1720" i="8"/>
  <c r="N1720" i="8"/>
  <c r="L1716" i="8"/>
  <c r="M1716" i="8"/>
  <c r="L1712" i="8"/>
  <c r="M1712" i="8"/>
  <c r="N1712" i="8"/>
  <c r="L1708" i="8"/>
  <c r="M1708" i="8"/>
  <c r="N1708" i="8"/>
  <c r="L1704" i="8"/>
  <c r="M1704" i="8"/>
  <c r="N1704" i="8"/>
  <c r="L1700" i="8"/>
  <c r="M1700" i="8"/>
  <c r="N1700" i="8"/>
  <c r="L1696" i="8"/>
  <c r="M1696" i="8"/>
  <c r="N1696" i="8"/>
  <c r="L1692" i="8"/>
  <c r="M1692" i="8"/>
  <c r="N1692" i="8"/>
  <c r="L1688" i="8"/>
  <c r="M1688" i="8"/>
  <c r="N1688" i="8"/>
  <c r="L1684" i="8"/>
  <c r="M1684" i="8"/>
  <c r="L1680" i="8"/>
  <c r="M1680" i="8"/>
  <c r="N1680" i="8"/>
  <c r="L1676" i="8"/>
  <c r="M1676" i="8"/>
  <c r="N1676" i="8"/>
  <c r="L1672" i="8"/>
  <c r="M1672" i="8"/>
  <c r="N1672" i="8"/>
  <c r="L1668" i="8"/>
  <c r="M1668" i="8"/>
  <c r="N1668" i="8"/>
  <c r="L1664" i="8"/>
  <c r="M1664" i="8"/>
  <c r="N1664" i="8"/>
  <c r="L1660" i="8"/>
  <c r="M1660" i="8"/>
  <c r="N1660" i="8"/>
  <c r="L1656" i="8"/>
  <c r="M1656" i="8"/>
  <c r="N1656" i="8"/>
  <c r="L1652" i="8"/>
  <c r="M1652" i="8"/>
  <c r="L1648" i="8"/>
  <c r="M1648" i="8"/>
  <c r="N1648" i="8"/>
  <c r="L1644" i="8"/>
  <c r="M1644" i="8"/>
  <c r="N1644" i="8"/>
  <c r="L1640" i="8"/>
  <c r="M1640" i="8"/>
  <c r="N1640" i="8"/>
  <c r="L1636" i="8"/>
  <c r="M1636" i="8"/>
  <c r="N1636" i="8"/>
  <c r="L1632" i="8"/>
  <c r="M1632" i="8"/>
  <c r="N1632" i="8"/>
  <c r="L1628" i="8"/>
  <c r="M1628" i="8"/>
  <c r="N1628" i="8"/>
  <c r="L1624" i="8"/>
  <c r="M1624" i="8"/>
  <c r="N1624" i="8"/>
  <c r="L1620" i="8"/>
  <c r="M1620" i="8"/>
  <c r="L1616" i="8"/>
  <c r="M1616" i="8"/>
  <c r="N1616" i="8"/>
  <c r="L1612" i="8"/>
  <c r="M1612" i="8"/>
  <c r="N1612" i="8"/>
  <c r="L1608" i="8"/>
  <c r="M1608" i="8"/>
  <c r="N1608" i="8"/>
  <c r="L1604" i="8"/>
  <c r="M1604" i="8"/>
  <c r="N1604" i="8"/>
  <c r="L1600" i="8"/>
  <c r="M1600" i="8"/>
  <c r="N1600" i="8"/>
  <c r="L1596" i="8"/>
  <c r="M1596" i="8"/>
  <c r="N1596" i="8"/>
  <c r="L1592" i="8"/>
  <c r="M1592" i="8"/>
  <c r="N1592" i="8"/>
  <c r="L1588" i="8"/>
  <c r="M1588" i="8"/>
  <c r="L1584" i="8"/>
  <c r="M1584" i="8"/>
  <c r="N1584" i="8"/>
  <c r="L1580" i="8"/>
  <c r="M1580" i="8"/>
  <c r="N1580" i="8"/>
  <c r="L1576" i="8"/>
  <c r="M1576" i="8"/>
  <c r="N1576" i="8"/>
  <c r="L1572" i="8"/>
  <c r="M1572" i="8"/>
  <c r="N1572" i="8"/>
  <c r="L1568" i="8"/>
  <c r="M1568" i="8"/>
  <c r="N1568" i="8"/>
  <c r="M1564" i="8"/>
  <c r="N1564" i="8"/>
  <c r="L1564" i="8"/>
  <c r="L1560" i="8"/>
  <c r="M1560" i="8"/>
  <c r="N1560" i="8"/>
  <c r="L1556" i="8"/>
  <c r="M1556" i="8"/>
  <c r="N1556" i="8"/>
  <c r="M1552" i="8"/>
  <c r="N1552" i="8"/>
  <c r="L1552" i="8"/>
  <c r="M1548" i="8"/>
  <c r="N1548" i="8"/>
  <c r="L1548" i="8"/>
  <c r="M1544" i="8"/>
  <c r="N1544" i="8"/>
  <c r="L1544" i="8"/>
  <c r="M1540" i="8"/>
  <c r="N1540" i="8"/>
  <c r="L1540" i="8"/>
  <c r="M1536" i="8"/>
  <c r="N1536" i="8"/>
  <c r="L1536" i="8"/>
  <c r="M1532" i="8"/>
  <c r="N1532" i="8"/>
  <c r="L1532" i="8"/>
  <c r="M1528" i="8"/>
  <c r="N1528" i="8"/>
  <c r="L1528" i="8"/>
  <c r="M1524" i="8"/>
  <c r="N1524" i="8"/>
  <c r="L1524" i="8"/>
  <c r="M1520" i="8"/>
  <c r="N1520" i="8"/>
  <c r="L1520" i="8"/>
  <c r="M1516" i="8"/>
  <c r="N1516" i="8"/>
  <c r="L1516" i="8"/>
  <c r="M1512" i="8"/>
  <c r="N1512" i="8"/>
  <c r="L1512" i="8"/>
  <c r="M1508" i="8"/>
  <c r="N1508" i="8"/>
  <c r="L1508" i="8"/>
  <c r="M1504" i="8"/>
  <c r="N1504" i="8"/>
  <c r="L1504" i="8"/>
  <c r="M1500" i="8"/>
  <c r="N1500" i="8"/>
  <c r="L1500" i="8"/>
  <c r="M1496" i="8"/>
  <c r="N1496" i="8"/>
  <c r="L1496" i="8"/>
  <c r="M1492" i="8"/>
  <c r="N1492" i="8"/>
  <c r="L1492" i="8"/>
  <c r="M1488" i="8"/>
  <c r="N1488" i="8"/>
  <c r="L1488" i="8"/>
  <c r="M1484" i="8"/>
  <c r="N1484" i="8"/>
  <c r="L1484" i="8"/>
  <c r="M1480" i="8"/>
  <c r="N1480" i="8"/>
  <c r="L1480" i="8"/>
  <c r="M1476" i="8"/>
  <c r="N1476" i="8"/>
  <c r="L1476" i="8"/>
  <c r="M1472" i="8"/>
  <c r="N1472" i="8"/>
  <c r="L1472" i="8"/>
  <c r="M1468" i="8"/>
  <c r="N1468" i="8"/>
  <c r="L1468" i="8"/>
  <c r="M1464" i="8"/>
  <c r="N1464" i="8"/>
  <c r="L1464" i="8"/>
  <c r="M1460" i="8"/>
  <c r="N1460" i="8"/>
  <c r="L1460" i="8"/>
  <c r="M1456" i="8"/>
  <c r="N1456" i="8"/>
  <c r="L1456" i="8"/>
  <c r="M1452" i="8"/>
  <c r="N1452" i="8"/>
  <c r="L1452" i="8"/>
  <c r="M1448" i="8"/>
  <c r="N1448" i="8"/>
  <c r="L1448" i="8"/>
  <c r="M1444" i="8"/>
  <c r="N1444" i="8"/>
  <c r="L1444" i="8"/>
  <c r="M1440" i="8"/>
  <c r="N1440" i="8"/>
  <c r="L1440" i="8"/>
  <c r="M1436" i="8"/>
  <c r="N1436" i="8"/>
  <c r="L1436" i="8"/>
  <c r="M1432" i="8"/>
  <c r="N1432" i="8"/>
  <c r="L1432" i="8"/>
  <c r="M1428" i="8"/>
  <c r="N1428" i="8"/>
  <c r="L1428" i="8"/>
  <c r="M1424" i="8"/>
  <c r="N1424" i="8"/>
  <c r="L1424" i="8"/>
  <c r="M1420" i="8"/>
  <c r="N1420" i="8"/>
  <c r="L1420" i="8"/>
  <c r="M1416" i="8"/>
  <c r="N1416" i="8"/>
  <c r="L1416" i="8"/>
  <c r="M1412" i="8"/>
  <c r="N1412" i="8"/>
  <c r="L1412" i="8"/>
  <c r="M1408" i="8"/>
  <c r="N1408" i="8"/>
  <c r="L1408" i="8"/>
  <c r="M1404" i="8"/>
  <c r="N1404" i="8"/>
  <c r="L1404" i="8"/>
  <c r="M1400" i="8"/>
  <c r="N1400" i="8"/>
  <c r="L1400" i="8"/>
  <c r="M1396" i="8"/>
  <c r="N1396" i="8"/>
  <c r="L1396" i="8"/>
  <c r="M1392" i="8"/>
  <c r="N1392" i="8"/>
  <c r="L1392" i="8"/>
  <c r="M1388" i="8"/>
  <c r="N1388" i="8"/>
  <c r="L1388" i="8"/>
  <c r="M1384" i="8"/>
  <c r="N1384" i="8"/>
  <c r="L1384" i="8"/>
  <c r="M1380" i="8"/>
  <c r="N1380" i="8"/>
  <c r="L1380" i="8"/>
  <c r="M1376" i="8"/>
  <c r="N1376" i="8"/>
  <c r="L1376" i="8"/>
  <c r="M1372" i="8"/>
  <c r="N1372" i="8"/>
  <c r="L1372" i="8"/>
  <c r="M1368" i="8"/>
  <c r="N1368" i="8"/>
  <c r="L1368" i="8"/>
  <c r="M1364" i="8"/>
  <c r="N1364" i="8"/>
  <c r="L1364" i="8"/>
  <c r="M1360" i="8"/>
  <c r="N1360" i="8"/>
  <c r="L1360" i="8"/>
  <c r="M1356" i="8"/>
  <c r="N1356" i="8"/>
  <c r="M1352" i="8"/>
  <c r="N1352" i="8"/>
  <c r="L1352" i="8"/>
  <c r="M1348" i="8"/>
  <c r="N1348" i="8"/>
  <c r="L1348" i="8"/>
  <c r="M1344" i="8"/>
  <c r="N1344" i="8"/>
  <c r="L1344" i="8"/>
  <c r="M1340" i="8"/>
  <c r="N1340" i="8"/>
  <c r="L1340" i="8"/>
  <c r="M1336" i="8"/>
  <c r="N1336" i="8"/>
  <c r="L1336" i="8"/>
  <c r="M1332" i="8"/>
  <c r="N1332" i="8"/>
  <c r="L1332" i="8"/>
  <c r="N1328" i="8"/>
  <c r="L1328" i="8"/>
  <c r="M1328" i="8"/>
  <c r="L1324" i="8"/>
  <c r="M1324" i="8"/>
  <c r="N1324" i="8"/>
  <c r="L1320" i="8"/>
  <c r="M1320" i="8"/>
  <c r="N1320" i="8"/>
  <c r="M1316" i="8"/>
  <c r="L1316" i="8"/>
  <c r="N1316" i="8"/>
  <c r="M1312" i="8"/>
  <c r="L1312" i="8"/>
  <c r="N1312" i="8"/>
  <c r="M1308" i="8"/>
  <c r="N1308" i="8"/>
  <c r="L1308" i="8"/>
  <c r="M1304" i="8"/>
  <c r="N1304" i="8"/>
  <c r="L1304" i="8"/>
  <c r="M1300" i="8"/>
  <c r="N1300" i="8"/>
  <c r="L1300" i="8"/>
  <c r="M1296" i="8"/>
  <c r="N1296" i="8"/>
  <c r="L1296" i="8"/>
  <c r="M1292" i="8"/>
  <c r="N1292" i="8"/>
  <c r="L1292" i="8"/>
  <c r="M1288" i="8"/>
  <c r="N1288" i="8"/>
  <c r="L1288" i="8"/>
  <c r="M1284" i="8"/>
  <c r="N1284" i="8"/>
  <c r="L1284" i="8"/>
  <c r="M1280" i="8"/>
  <c r="N1280" i="8"/>
  <c r="L1280" i="8"/>
  <c r="M1276" i="8"/>
  <c r="N1276" i="8"/>
  <c r="L1276" i="8"/>
  <c r="M1272" i="8"/>
  <c r="N1272" i="8"/>
  <c r="L1272" i="8"/>
  <c r="M1268" i="8"/>
  <c r="N1268" i="8"/>
  <c r="L1268" i="8"/>
  <c r="M1264" i="8"/>
  <c r="N1264" i="8"/>
  <c r="L1264" i="8"/>
  <c r="M1260" i="8"/>
  <c r="N1260" i="8"/>
  <c r="L1260" i="8"/>
  <c r="M1256" i="8"/>
  <c r="N1256" i="8"/>
  <c r="L1256" i="8"/>
  <c r="M1252" i="8"/>
  <c r="N1252" i="8"/>
  <c r="L1252" i="8"/>
  <c r="M1248" i="8"/>
  <c r="N1248" i="8"/>
  <c r="L1248" i="8"/>
  <c r="M1244" i="8"/>
  <c r="N1244" i="8"/>
  <c r="L1244" i="8"/>
  <c r="N1240" i="8"/>
  <c r="L1240" i="8"/>
  <c r="M1240" i="8"/>
  <c r="N1236" i="8"/>
  <c r="L1236" i="8"/>
  <c r="M1236" i="8"/>
  <c r="N1232" i="8"/>
  <c r="L1232" i="8"/>
  <c r="M1232" i="8"/>
  <c r="N1228" i="8"/>
  <c r="L1228" i="8"/>
  <c r="M1228" i="8"/>
  <c r="N1224" i="8"/>
  <c r="L1224" i="8"/>
  <c r="M1224" i="8"/>
  <c r="N1220" i="8"/>
  <c r="M1220" i="8"/>
  <c r="L1220" i="8"/>
  <c r="N1216" i="8"/>
  <c r="L1216" i="8"/>
  <c r="M1216" i="8"/>
  <c r="N1212" i="8"/>
  <c r="L1212" i="8"/>
  <c r="M1212" i="8"/>
  <c r="N1208" i="8"/>
  <c r="L1208" i="8"/>
  <c r="M1208" i="8"/>
  <c r="N1204" i="8"/>
  <c r="L1204" i="8"/>
  <c r="M1204" i="8"/>
  <c r="N1200" i="8"/>
  <c r="L1200" i="8"/>
  <c r="M1200" i="8"/>
  <c r="N1196" i="8"/>
  <c r="L1196" i="8"/>
  <c r="M1196" i="8"/>
  <c r="N1192" i="8"/>
  <c r="L1192" i="8"/>
  <c r="M1192" i="8"/>
  <c r="N1188" i="8"/>
  <c r="M1188" i="8"/>
  <c r="L1188" i="8"/>
  <c r="N1184" i="8"/>
  <c r="L1184" i="8"/>
  <c r="M1184" i="8"/>
  <c r="N1180" i="8"/>
  <c r="L1180" i="8"/>
  <c r="M1180" i="8"/>
  <c r="N1176" i="8"/>
  <c r="L1176" i="8"/>
  <c r="M1176" i="8"/>
  <c r="N1172" i="8"/>
  <c r="L1172" i="8"/>
  <c r="M1172" i="8"/>
  <c r="N1168" i="8"/>
  <c r="L1168" i="8"/>
  <c r="M1168" i="8"/>
  <c r="L1164" i="8"/>
  <c r="M1164" i="8"/>
  <c r="N1164" i="8"/>
  <c r="L1160" i="8"/>
  <c r="M1160" i="8"/>
  <c r="N1160" i="8"/>
  <c r="L1156" i="8"/>
  <c r="M1156" i="8"/>
  <c r="N1156" i="8"/>
  <c r="L1152" i="8"/>
  <c r="M1152" i="8"/>
  <c r="N1152" i="8"/>
  <c r="L1148" i="8"/>
  <c r="M1148" i="8"/>
  <c r="N1148" i="8"/>
  <c r="L1144" i="8"/>
  <c r="M1144" i="8"/>
  <c r="N1144" i="8"/>
  <c r="L1140" i="8"/>
  <c r="M1140" i="8"/>
  <c r="N1140" i="8"/>
  <c r="L1136" i="8"/>
  <c r="M1136" i="8"/>
  <c r="N1136" i="8"/>
  <c r="L1132" i="8"/>
  <c r="M1132" i="8"/>
  <c r="N1132" i="8"/>
  <c r="L1128" i="8"/>
  <c r="M1128" i="8"/>
  <c r="N1128" i="8"/>
  <c r="L1124" i="8"/>
  <c r="M1124" i="8"/>
  <c r="N1124" i="8"/>
  <c r="L1120" i="8"/>
  <c r="M1120" i="8"/>
  <c r="N1120" i="8"/>
  <c r="L1116" i="8"/>
  <c r="M1116" i="8"/>
  <c r="N1116" i="8"/>
  <c r="L1112" i="8"/>
  <c r="M1112" i="8"/>
  <c r="N1112" i="8"/>
  <c r="L1108" i="8"/>
  <c r="M1108" i="8"/>
  <c r="N1108" i="8"/>
  <c r="L1104" i="8"/>
  <c r="M1104" i="8"/>
  <c r="N1104" i="8"/>
  <c r="L1100" i="8"/>
  <c r="M1100" i="8"/>
  <c r="N1100" i="8"/>
  <c r="L1096" i="8"/>
  <c r="M1096" i="8"/>
  <c r="N1096" i="8"/>
  <c r="L1092" i="8"/>
  <c r="M1092" i="8"/>
  <c r="N1092" i="8"/>
  <c r="L1088" i="8"/>
  <c r="M1088" i="8"/>
  <c r="N1088" i="8"/>
  <c r="L1084" i="8"/>
  <c r="M1084" i="8"/>
  <c r="N1084" i="8"/>
  <c r="L1080" i="8"/>
  <c r="M1080" i="8"/>
  <c r="N1080" i="8"/>
  <c r="M1076" i="8"/>
  <c r="N1076" i="8"/>
  <c r="L1076" i="8"/>
  <c r="M1072" i="8"/>
  <c r="L1072" i="8"/>
  <c r="N1072" i="8"/>
  <c r="M1068" i="8"/>
  <c r="N1068" i="8"/>
  <c r="L1068" i="8"/>
  <c r="M1064" i="8"/>
  <c r="N1064" i="8"/>
  <c r="L1064" i="8"/>
  <c r="M1060" i="8"/>
  <c r="N1060" i="8"/>
  <c r="L1060" i="8"/>
  <c r="M1056" i="8"/>
  <c r="N1056" i="8"/>
  <c r="L1056" i="8"/>
  <c r="M1052" i="8"/>
  <c r="N1052" i="8"/>
  <c r="L1052" i="8"/>
  <c r="M1048" i="8"/>
  <c r="N1048" i="8"/>
  <c r="L1048" i="8"/>
  <c r="M1044" i="8"/>
  <c r="N1044" i="8"/>
  <c r="L1044" i="8"/>
  <c r="M1040" i="8"/>
  <c r="N1040" i="8"/>
  <c r="L1040" i="8"/>
  <c r="M1036" i="8"/>
  <c r="N1036" i="8"/>
  <c r="L1036" i="8"/>
  <c r="M1032" i="8"/>
  <c r="N1032" i="8"/>
  <c r="L1032" i="8"/>
  <c r="M1028" i="8"/>
  <c r="N1028" i="8"/>
  <c r="L1028" i="8"/>
  <c r="M1024" i="8"/>
  <c r="N1024" i="8"/>
  <c r="L1024" i="8"/>
  <c r="M1020" i="8"/>
  <c r="N1020" i="8"/>
  <c r="L1020" i="8"/>
  <c r="M1016" i="8"/>
  <c r="N1016" i="8"/>
  <c r="L1016" i="8"/>
  <c r="M1012" i="8"/>
  <c r="N1012" i="8"/>
  <c r="L1012" i="8"/>
  <c r="M1008" i="8"/>
  <c r="N1008" i="8"/>
  <c r="L1008" i="8"/>
  <c r="M1004" i="8"/>
  <c r="N1004" i="8"/>
  <c r="L1004" i="8"/>
  <c r="M1000" i="8"/>
  <c r="N1000" i="8"/>
  <c r="L1000" i="8"/>
  <c r="L996" i="8"/>
  <c r="M996" i="8"/>
  <c r="N996" i="8"/>
  <c r="L992" i="8"/>
  <c r="M992" i="8"/>
  <c r="N992" i="8"/>
  <c r="L988" i="8"/>
  <c r="M988" i="8"/>
  <c r="N988" i="8"/>
  <c r="L984" i="8"/>
  <c r="M984" i="8"/>
  <c r="N984" i="8"/>
  <c r="L980" i="8"/>
  <c r="M980" i="8"/>
  <c r="N980" i="8"/>
  <c r="L976" i="8"/>
  <c r="M976" i="8"/>
  <c r="N976" i="8"/>
  <c r="L972" i="8"/>
  <c r="M972" i="8"/>
  <c r="N972" i="8"/>
  <c r="L968" i="8"/>
  <c r="M968" i="8"/>
  <c r="N968" i="8"/>
  <c r="L964" i="8"/>
  <c r="N964" i="8"/>
  <c r="M964" i="8"/>
  <c r="L960" i="8"/>
  <c r="M960" i="8"/>
  <c r="N960" i="8"/>
  <c r="L956" i="8"/>
  <c r="M956" i="8"/>
  <c r="N956" i="8"/>
  <c r="L952" i="8"/>
  <c r="M952" i="8"/>
  <c r="N952" i="8"/>
  <c r="L948" i="8"/>
  <c r="N948" i="8"/>
  <c r="M948" i="8"/>
  <c r="L944" i="8"/>
  <c r="N944" i="8"/>
  <c r="M944" i="8"/>
  <c r="L940" i="8"/>
  <c r="N940" i="8"/>
  <c r="M940" i="8"/>
  <c r="L936" i="8"/>
  <c r="N936" i="8"/>
  <c r="M936" i="8"/>
  <c r="L932" i="8"/>
  <c r="N932" i="8"/>
  <c r="M932" i="8"/>
  <c r="L928" i="8"/>
  <c r="N928" i="8"/>
  <c r="M928" i="8"/>
  <c r="L924" i="8"/>
  <c r="M924" i="8"/>
  <c r="N924" i="8"/>
  <c r="L920" i="8"/>
  <c r="M920" i="8"/>
  <c r="N920" i="8"/>
  <c r="L916" i="8"/>
  <c r="M916" i="8"/>
  <c r="N916" i="8"/>
  <c r="L912" i="8"/>
  <c r="M912" i="8"/>
  <c r="N912" i="8"/>
  <c r="L908" i="8"/>
  <c r="M908" i="8"/>
  <c r="N908" i="8"/>
  <c r="L904" i="8"/>
  <c r="M904" i="8"/>
  <c r="N904" i="8"/>
  <c r="L900" i="8"/>
  <c r="M900" i="8"/>
  <c r="N900" i="8"/>
  <c r="L896" i="8"/>
  <c r="M896" i="8"/>
  <c r="N896" i="8"/>
  <c r="L892" i="8"/>
  <c r="M892" i="8"/>
  <c r="N892" i="8"/>
  <c r="L888" i="8"/>
  <c r="M888" i="8"/>
  <c r="N888" i="8"/>
  <c r="L884" i="8"/>
  <c r="M884" i="8"/>
  <c r="N884" i="8"/>
  <c r="L880" i="8"/>
  <c r="M880" i="8"/>
  <c r="N880" i="8"/>
  <c r="L876" i="8"/>
  <c r="M876" i="8"/>
  <c r="N876" i="8"/>
  <c r="L872" i="8"/>
  <c r="M872" i="8"/>
  <c r="N872" i="8"/>
  <c r="L868" i="8"/>
  <c r="M868" i="8"/>
  <c r="N868" i="8"/>
  <c r="L864" i="8"/>
  <c r="M864" i="8"/>
  <c r="N864" i="8"/>
  <c r="L860" i="8"/>
  <c r="M860" i="8"/>
  <c r="N860" i="8"/>
  <c r="L1995" i="8"/>
  <c r="G1989" i="8"/>
  <c r="N1982" i="8"/>
  <c r="Q1969" i="8"/>
  <c r="L1963" i="8"/>
  <c r="G1957" i="8"/>
  <c r="N1950" i="8"/>
  <c r="Q1937" i="8"/>
  <c r="L1931" i="8"/>
  <c r="G1925" i="8"/>
  <c r="N1918" i="8"/>
  <c r="Q1905" i="8"/>
  <c r="L1899" i="8"/>
  <c r="G1893" i="8"/>
  <c r="N1886" i="8"/>
  <c r="Q1873" i="8"/>
  <c r="L1867" i="8"/>
  <c r="G1861" i="8"/>
  <c r="N1854" i="8"/>
  <c r="Q1841" i="8"/>
  <c r="L1835" i="8"/>
  <c r="G1829" i="8"/>
  <c r="N1822" i="8"/>
  <c r="Q1809" i="8"/>
  <c r="Q1799" i="8"/>
  <c r="N1748" i="8"/>
  <c r="L1697" i="8"/>
  <c r="I1646" i="8"/>
  <c r="G1595" i="8"/>
  <c r="N1407" i="8"/>
  <c r="M1971" i="8"/>
  <c r="N1971" i="8"/>
  <c r="M1955" i="8"/>
  <c r="N1955" i="8"/>
  <c r="M1927" i="8"/>
  <c r="N1927" i="8"/>
  <c r="M1895" i="8"/>
  <c r="N1895" i="8"/>
  <c r="M1875" i="8"/>
  <c r="N1875" i="8"/>
  <c r="M1851" i="8"/>
  <c r="N1851" i="8"/>
  <c r="M1831" i="8"/>
  <c r="N1831" i="8"/>
  <c r="L1799" i="8"/>
  <c r="M1799" i="8"/>
  <c r="N1799" i="8"/>
  <c r="L1775" i="8"/>
  <c r="M1775" i="8"/>
  <c r="N1775" i="8"/>
  <c r="L1751" i="8"/>
  <c r="M1751" i="8"/>
  <c r="N1751" i="8"/>
  <c r="L1719" i="8"/>
  <c r="M1719" i="8"/>
  <c r="N1719" i="8"/>
  <c r="L1695" i="8"/>
  <c r="M1695" i="8"/>
  <c r="N1695" i="8"/>
  <c r="L1675" i="8"/>
  <c r="M1675" i="8"/>
  <c r="N1675" i="8"/>
  <c r="L1647" i="8"/>
  <c r="M1647" i="8"/>
  <c r="N1647" i="8"/>
  <c r="L1623" i="8"/>
  <c r="M1623" i="8"/>
  <c r="N1623" i="8"/>
  <c r="L1595" i="8"/>
  <c r="M1595" i="8"/>
  <c r="N1595" i="8"/>
  <c r="M1571" i="8"/>
  <c r="L1571" i="8"/>
  <c r="N1571" i="8"/>
  <c r="L1547" i="8"/>
  <c r="M1547" i="8"/>
  <c r="N1547" i="8"/>
  <c r="L1527" i="8"/>
  <c r="M1527" i="8"/>
  <c r="N1527" i="8"/>
  <c r="L1503" i="8"/>
  <c r="M1503" i="8"/>
  <c r="N1503" i="8"/>
  <c r="L1475" i="8"/>
  <c r="M1475" i="8"/>
  <c r="N1475" i="8"/>
  <c r="L1451" i="8"/>
  <c r="M1451" i="8"/>
  <c r="N1451" i="8"/>
  <c r="L1427" i="8"/>
  <c r="M1427" i="8"/>
  <c r="N1427" i="8"/>
  <c r="L1403" i="8"/>
  <c r="M1403" i="8"/>
  <c r="N1403" i="8"/>
  <c r="L1379" i="8"/>
  <c r="M1379" i="8"/>
  <c r="N1379" i="8"/>
  <c r="L1355" i="8"/>
  <c r="M1355" i="8"/>
  <c r="N1355" i="8"/>
  <c r="L1331" i="8"/>
  <c r="M1331" i="8"/>
  <c r="N1331" i="8"/>
  <c r="L1311" i="8"/>
  <c r="M1311" i="8"/>
  <c r="N1311" i="8"/>
  <c r="L1287" i="8"/>
  <c r="M1287" i="8"/>
  <c r="N1287" i="8"/>
  <c r="L1263" i="8"/>
  <c r="M1263" i="8"/>
  <c r="N1263" i="8"/>
  <c r="L1235" i="8"/>
  <c r="M1235" i="8"/>
  <c r="N1235" i="8"/>
  <c r="L1207" i="8"/>
  <c r="M1207" i="8"/>
  <c r="N1207" i="8"/>
  <c r="M1183" i="8"/>
  <c r="N1183" i="8"/>
  <c r="L1183" i="8"/>
  <c r="N1155" i="8"/>
  <c r="L1155" i="8"/>
  <c r="M1155" i="8"/>
  <c r="M1127" i="8"/>
  <c r="N1127" i="8"/>
  <c r="L1127" i="8"/>
  <c r="M1103" i="8"/>
  <c r="N1103" i="8"/>
  <c r="L1103" i="8"/>
  <c r="L1075" i="8"/>
  <c r="N1075" i="8"/>
  <c r="M1075" i="8"/>
  <c r="L1051" i="8"/>
  <c r="M1051" i="8"/>
  <c r="N1051" i="8"/>
  <c r="L1027" i="8"/>
  <c r="M1027" i="8"/>
  <c r="N1027" i="8"/>
  <c r="L1007" i="8"/>
  <c r="M1007" i="8"/>
  <c r="N1007" i="8"/>
  <c r="M987" i="8"/>
  <c r="N987" i="8"/>
  <c r="L987" i="8"/>
  <c r="L959" i="8"/>
  <c r="N959" i="8"/>
  <c r="M959" i="8"/>
  <c r="L943" i="8"/>
  <c r="N943" i="8"/>
  <c r="M943" i="8"/>
  <c r="L919" i="8"/>
  <c r="M919" i="8"/>
  <c r="N919" i="8"/>
  <c r="Q1735" i="8"/>
  <c r="J123" i="10"/>
  <c r="E101" i="10"/>
  <c r="J81" i="10"/>
  <c r="J61" i="10"/>
  <c r="K56" i="10"/>
  <c r="C51" i="10"/>
  <c r="G51" i="4" s="1"/>
  <c r="J32" i="10"/>
  <c r="J14" i="10"/>
  <c r="K8" i="10"/>
  <c r="H1961" i="10"/>
  <c r="E1946" i="10"/>
  <c r="I1939" i="10"/>
  <c r="C1925" i="10"/>
  <c r="G1925" i="4" s="1"/>
  <c r="K1881" i="10"/>
  <c r="H1635" i="10"/>
  <c r="J1558" i="10"/>
  <c r="J1508" i="10"/>
  <c r="E1347" i="10"/>
  <c r="G1253" i="10"/>
  <c r="D1070" i="10"/>
  <c r="F1065" i="10"/>
  <c r="I1065" i="4" s="1"/>
  <c r="J921" i="10"/>
  <c r="J879" i="10"/>
  <c r="C872" i="10"/>
  <c r="G872" i="4" s="1"/>
  <c r="J472" i="10"/>
  <c r="J252" i="10"/>
  <c r="H1927" i="13"/>
  <c r="D1915" i="13"/>
  <c r="J1909" i="13"/>
  <c r="I1770" i="13"/>
  <c r="I1689" i="13"/>
  <c r="D1602" i="13"/>
  <c r="J1472" i="13"/>
  <c r="H1442" i="13"/>
  <c r="G1390" i="13"/>
  <c r="D1321" i="13"/>
  <c r="I1298" i="13"/>
  <c r="P1298" i="13" s="1"/>
  <c r="K1253" i="13"/>
  <c r="J1159" i="13"/>
  <c r="C950" i="13"/>
  <c r="E734" i="13"/>
  <c r="L682" i="13"/>
  <c r="J532" i="13"/>
  <c r="G467" i="13"/>
  <c r="G226" i="13"/>
  <c r="K126" i="13"/>
  <c r="K103" i="13"/>
  <c r="K95" i="13"/>
  <c r="K83" i="13"/>
  <c r="G69" i="13"/>
  <c r="K60" i="13"/>
  <c r="C52" i="13"/>
  <c r="D52" i="13" s="1"/>
  <c r="K47" i="13"/>
  <c r="G43" i="13"/>
  <c r="G40" i="13"/>
  <c r="R8" i="8"/>
  <c r="J1992" i="8"/>
  <c r="P1992" i="8"/>
  <c r="G1992" i="8"/>
  <c r="Q1992" i="8"/>
  <c r="H1992" i="8"/>
  <c r="R1992" i="8"/>
  <c r="J1988" i="8"/>
  <c r="P1988" i="8"/>
  <c r="G1988" i="8"/>
  <c r="Q1988" i="8"/>
  <c r="H1988" i="8"/>
  <c r="R1988" i="8"/>
  <c r="J1984" i="8"/>
  <c r="P1984" i="8"/>
  <c r="G1984" i="8"/>
  <c r="Q1984" i="8"/>
  <c r="H1984" i="8"/>
  <c r="R1984" i="8"/>
  <c r="J1980" i="8"/>
  <c r="P1980" i="8"/>
  <c r="G1980" i="8"/>
  <c r="Q1980" i="8"/>
  <c r="H1980" i="8"/>
  <c r="R1980" i="8"/>
  <c r="J1976" i="8"/>
  <c r="P1976" i="8"/>
  <c r="G1976" i="8"/>
  <c r="Q1976" i="8"/>
  <c r="H1976" i="8"/>
  <c r="R1976" i="8"/>
  <c r="J1972" i="8"/>
  <c r="P1972" i="8"/>
  <c r="G1972" i="8"/>
  <c r="Q1972" i="8"/>
  <c r="H1972" i="8"/>
  <c r="R1972" i="8"/>
  <c r="J1968" i="8"/>
  <c r="P1968" i="8"/>
  <c r="G1968" i="8"/>
  <c r="Q1968" i="8"/>
  <c r="H1968" i="8"/>
  <c r="R1968" i="8"/>
  <c r="J1964" i="8"/>
  <c r="P1964" i="8"/>
  <c r="G1964" i="8"/>
  <c r="Q1964" i="8"/>
  <c r="H1964" i="8"/>
  <c r="R1964" i="8"/>
  <c r="J1960" i="8"/>
  <c r="P1960" i="8"/>
  <c r="G1960" i="8"/>
  <c r="Q1960" i="8"/>
  <c r="H1960" i="8"/>
  <c r="R1960" i="8"/>
  <c r="J1956" i="8"/>
  <c r="P1956" i="8"/>
  <c r="G1956" i="8"/>
  <c r="Q1956" i="8"/>
  <c r="H1956" i="8"/>
  <c r="R1956" i="8"/>
  <c r="J1952" i="8"/>
  <c r="P1952" i="8"/>
  <c r="G1952" i="8"/>
  <c r="Q1952" i="8"/>
  <c r="H1952" i="8"/>
  <c r="R1952" i="8"/>
  <c r="J1948" i="8"/>
  <c r="P1948" i="8"/>
  <c r="G1948" i="8"/>
  <c r="Q1948" i="8"/>
  <c r="H1948" i="8"/>
  <c r="R1948" i="8"/>
  <c r="J1944" i="8"/>
  <c r="P1944" i="8"/>
  <c r="G1944" i="8"/>
  <c r="Q1944" i="8"/>
  <c r="H1944" i="8"/>
  <c r="R1944" i="8"/>
  <c r="J1940" i="8"/>
  <c r="P1940" i="8"/>
  <c r="G1940" i="8"/>
  <c r="Q1940" i="8"/>
  <c r="H1940" i="8"/>
  <c r="R1940" i="8"/>
  <c r="J1936" i="8"/>
  <c r="P1936" i="8"/>
  <c r="G1936" i="8"/>
  <c r="Q1936" i="8"/>
  <c r="H1936" i="8"/>
  <c r="R1936" i="8"/>
  <c r="J1932" i="8"/>
  <c r="P1932" i="8"/>
  <c r="G1932" i="8"/>
  <c r="Q1932" i="8"/>
  <c r="H1932" i="8"/>
  <c r="R1932" i="8"/>
  <c r="J1928" i="8"/>
  <c r="P1928" i="8"/>
  <c r="G1928" i="8"/>
  <c r="Q1928" i="8"/>
  <c r="H1928" i="8"/>
  <c r="R1928" i="8"/>
  <c r="J1924" i="8"/>
  <c r="P1924" i="8"/>
  <c r="G1924" i="8"/>
  <c r="Q1924" i="8"/>
  <c r="H1924" i="8"/>
  <c r="R1924" i="8"/>
  <c r="J1920" i="8"/>
  <c r="P1920" i="8"/>
  <c r="G1920" i="8"/>
  <c r="Q1920" i="8"/>
  <c r="H1920" i="8"/>
  <c r="R1920" i="8"/>
  <c r="J1916" i="8"/>
  <c r="P1916" i="8"/>
  <c r="G1916" i="8"/>
  <c r="Q1916" i="8"/>
  <c r="H1916" i="8"/>
  <c r="R1916" i="8"/>
  <c r="J1912" i="8"/>
  <c r="P1912" i="8"/>
  <c r="G1912" i="8"/>
  <c r="Q1912" i="8"/>
  <c r="H1912" i="8"/>
  <c r="R1912" i="8"/>
  <c r="J1908" i="8"/>
  <c r="P1908" i="8"/>
  <c r="G1908" i="8"/>
  <c r="Q1908" i="8"/>
  <c r="H1908" i="8"/>
  <c r="R1908" i="8"/>
  <c r="J1904" i="8"/>
  <c r="P1904" i="8"/>
  <c r="G1904" i="8"/>
  <c r="Q1904" i="8"/>
  <c r="H1904" i="8"/>
  <c r="R1904" i="8"/>
  <c r="J1900" i="8"/>
  <c r="P1900" i="8"/>
  <c r="G1900" i="8"/>
  <c r="Q1900" i="8"/>
  <c r="H1900" i="8"/>
  <c r="R1900" i="8"/>
  <c r="J1896" i="8"/>
  <c r="P1896" i="8"/>
  <c r="G1896" i="8"/>
  <c r="Q1896" i="8"/>
  <c r="H1896" i="8"/>
  <c r="R1896" i="8"/>
  <c r="J1892" i="8"/>
  <c r="P1892" i="8"/>
  <c r="G1892" i="8"/>
  <c r="Q1892" i="8"/>
  <c r="H1892" i="8"/>
  <c r="R1892" i="8"/>
  <c r="J1888" i="8"/>
  <c r="P1888" i="8"/>
  <c r="G1888" i="8"/>
  <c r="Q1888" i="8"/>
  <c r="H1888" i="8"/>
  <c r="R1888" i="8"/>
  <c r="J1884" i="8"/>
  <c r="P1884" i="8"/>
  <c r="G1884" i="8"/>
  <c r="Q1884" i="8"/>
  <c r="H1884" i="8"/>
  <c r="R1884" i="8"/>
  <c r="J1880" i="8"/>
  <c r="P1880" i="8"/>
  <c r="G1880" i="8"/>
  <c r="Q1880" i="8"/>
  <c r="H1880" i="8"/>
  <c r="R1880" i="8"/>
  <c r="J1876" i="8"/>
  <c r="P1876" i="8"/>
  <c r="G1876" i="8"/>
  <c r="Q1876" i="8"/>
  <c r="H1876" i="8"/>
  <c r="R1876" i="8"/>
  <c r="J1872" i="8"/>
  <c r="P1872" i="8"/>
  <c r="G1872" i="8"/>
  <c r="Q1872" i="8"/>
  <c r="H1872" i="8"/>
  <c r="R1872" i="8"/>
  <c r="J1868" i="8"/>
  <c r="P1868" i="8"/>
  <c r="G1868" i="8"/>
  <c r="Q1868" i="8"/>
  <c r="H1868" i="8"/>
  <c r="R1868" i="8"/>
  <c r="J1864" i="8"/>
  <c r="P1864" i="8"/>
  <c r="G1864" i="8"/>
  <c r="Q1864" i="8"/>
  <c r="H1864" i="8"/>
  <c r="R1864" i="8"/>
  <c r="J1860" i="8"/>
  <c r="P1860" i="8"/>
  <c r="G1860" i="8"/>
  <c r="Q1860" i="8"/>
  <c r="H1860" i="8"/>
  <c r="R1860" i="8"/>
  <c r="J1856" i="8"/>
  <c r="P1856" i="8"/>
  <c r="G1856" i="8"/>
  <c r="Q1856" i="8"/>
  <c r="H1856" i="8"/>
  <c r="R1856" i="8"/>
  <c r="J1852" i="8"/>
  <c r="P1852" i="8"/>
  <c r="G1852" i="8"/>
  <c r="Q1852" i="8"/>
  <c r="H1852" i="8"/>
  <c r="R1852" i="8"/>
  <c r="J1848" i="8"/>
  <c r="P1848" i="8"/>
  <c r="G1848" i="8"/>
  <c r="Q1848" i="8"/>
  <c r="H1848" i="8"/>
  <c r="R1848" i="8"/>
  <c r="J1844" i="8"/>
  <c r="P1844" i="8"/>
  <c r="G1844" i="8"/>
  <c r="Q1844" i="8"/>
  <c r="H1844" i="8"/>
  <c r="R1844" i="8"/>
  <c r="J1840" i="8"/>
  <c r="P1840" i="8"/>
  <c r="G1840" i="8"/>
  <c r="Q1840" i="8"/>
  <c r="H1840" i="8"/>
  <c r="R1840" i="8"/>
  <c r="J1836" i="8"/>
  <c r="P1836" i="8"/>
  <c r="G1836" i="8"/>
  <c r="Q1836" i="8"/>
  <c r="H1836" i="8"/>
  <c r="R1836" i="8"/>
  <c r="J1832" i="8"/>
  <c r="P1832" i="8"/>
  <c r="G1832" i="8"/>
  <c r="Q1832" i="8"/>
  <c r="H1832" i="8"/>
  <c r="R1832" i="8"/>
  <c r="J1828" i="8"/>
  <c r="P1828" i="8"/>
  <c r="G1828" i="8"/>
  <c r="Q1828" i="8"/>
  <c r="H1828" i="8"/>
  <c r="R1828" i="8"/>
  <c r="J1824" i="8"/>
  <c r="P1824" i="8"/>
  <c r="G1824" i="8"/>
  <c r="Q1824" i="8"/>
  <c r="H1824" i="8"/>
  <c r="R1824" i="8"/>
  <c r="J1820" i="8"/>
  <c r="P1820" i="8"/>
  <c r="G1820" i="8"/>
  <c r="Q1820" i="8"/>
  <c r="H1820" i="8"/>
  <c r="R1820" i="8"/>
  <c r="J1816" i="8"/>
  <c r="P1816" i="8"/>
  <c r="G1816" i="8"/>
  <c r="Q1816" i="8"/>
  <c r="H1816" i="8"/>
  <c r="R1816" i="8"/>
  <c r="J1812" i="8"/>
  <c r="P1812" i="8"/>
  <c r="G1812" i="8"/>
  <c r="Q1812" i="8"/>
  <c r="H1812" i="8"/>
  <c r="R1812" i="8"/>
  <c r="J1808" i="8"/>
  <c r="P1808" i="8"/>
  <c r="G1808" i="8"/>
  <c r="Q1808" i="8"/>
  <c r="H1808" i="8"/>
  <c r="R1808" i="8"/>
  <c r="I1804" i="8"/>
  <c r="J1804" i="8"/>
  <c r="P1804" i="8"/>
  <c r="Q1804" i="8"/>
  <c r="G1804" i="8"/>
  <c r="R1804" i="8"/>
  <c r="P1800" i="8"/>
  <c r="G1800" i="8"/>
  <c r="Q1800" i="8"/>
  <c r="H1800" i="8"/>
  <c r="R1800" i="8"/>
  <c r="I1800" i="8"/>
  <c r="J1800" i="8"/>
  <c r="P1796" i="8"/>
  <c r="G1796" i="8"/>
  <c r="Q1796" i="8"/>
  <c r="H1796" i="8"/>
  <c r="R1796" i="8"/>
  <c r="I1796" i="8"/>
  <c r="J1796" i="8"/>
  <c r="P1792" i="8"/>
  <c r="G1792" i="8"/>
  <c r="Q1792" i="8"/>
  <c r="H1792" i="8"/>
  <c r="R1792" i="8"/>
  <c r="I1792" i="8"/>
  <c r="J1792" i="8"/>
  <c r="P1788" i="8"/>
  <c r="G1788" i="8"/>
  <c r="Q1788" i="8"/>
  <c r="H1788" i="8"/>
  <c r="R1788" i="8"/>
  <c r="I1788" i="8"/>
  <c r="J1788" i="8"/>
  <c r="P1784" i="8"/>
  <c r="G1784" i="8"/>
  <c r="Q1784" i="8"/>
  <c r="H1784" i="8"/>
  <c r="R1784" i="8"/>
  <c r="I1784" i="8"/>
  <c r="J1784" i="8"/>
  <c r="P1780" i="8"/>
  <c r="G1780" i="8"/>
  <c r="Q1780" i="8"/>
  <c r="H1780" i="8"/>
  <c r="R1780" i="8"/>
  <c r="I1780" i="8"/>
  <c r="J1780" i="8"/>
  <c r="P1776" i="8"/>
  <c r="G1776" i="8"/>
  <c r="Q1776" i="8"/>
  <c r="H1776" i="8"/>
  <c r="R1776" i="8"/>
  <c r="I1776" i="8"/>
  <c r="J1776" i="8"/>
  <c r="P1772" i="8"/>
  <c r="G1772" i="8"/>
  <c r="Q1772" i="8"/>
  <c r="H1772" i="8"/>
  <c r="R1772" i="8"/>
  <c r="I1772" i="8"/>
  <c r="J1772" i="8"/>
  <c r="P1768" i="8"/>
  <c r="G1768" i="8"/>
  <c r="Q1768" i="8"/>
  <c r="H1768" i="8"/>
  <c r="R1768" i="8"/>
  <c r="I1768" i="8"/>
  <c r="J1768" i="8"/>
  <c r="P1764" i="8"/>
  <c r="G1764" i="8"/>
  <c r="Q1764" i="8"/>
  <c r="H1764" i="8"/>
  <c r="R1764" i="8"/>
  <c r="I1764" i="8"/>
  <c r="J1764" i="8"/>
  <c r="P1760" i="8"/>
  <c r="G1760" i="8"/>
  <c r="Q1760" i="8"/>
  <c r="H1760" i="8"/>
  <c r="R1760" i="8"/>
  <c r="I1760" i="8"/>
  <c r="J1760" i="8"/>
  <c r="P1756" i="8"/>
  <c r="G1756" i="8"/>
  <c r="Q1756" i="8"/>
  <c r="H1756" i="8"/>
  <c r="R1756" i="8"/>
  <c r="I1756" i="8"/>
  <c r="J1756" i="8"/>
  <c r="P1752" i="8"/>
  <c r="G1752" i="8"/>
  <c r="Q1752" i="8"/>
  <c r="H1752" i="8"/>
  <c r="R1752" i="8"/>
  <c r="I1752" i="8"/>
  <c r="J1752" i="8"/>
  <c r="P1748" i="8"/>
  <c r="G1748" i="8"/>
  <c r="Q1748" i="8"/>
  <c r="H1748" i="8"/>
  <c r="R1748" i="8"/>
  <c r="I1748" i="8"/>
  <c r="J1748" i="8"/>
  <c r="P1744" i="8"/>
  <c r="G1744" i="8"/>
  <c r="Q1744" i="8"/>
  <c r="H1744" i="8"/>
  <c r="R1744" i="8"/>
  <c r="I1744" i="8"/>
  <c r="J1744" i="8"/>
  <c r="P1740" i="8"/>
  <c r="G1740" i="8"/>
  <c r="Q1740" i="8"/>
  <c r="H1740" i="8"/>
  <c r="R1740" i="8"/>
  <c r="I1740" i="8"/>
  <c r="J1740" i="8"/>
  <c r="P1736" i="8"/>
  <c r="G1736" i="8"/>
  <c r="Q1736" i="8"/>
  <c r="H1736" i="8"/>
  <c r="R1736" i="8"/>
  <c r="I1736" i="8"/>
  <c r="J1736" i="8"/>
  <c r="P1732" i="8"/>
  <c r="G1732" i="8"/>
  <c r="Q1732" i="8"/>
  <c r="H1732" i="8"/>
  <c r="R1732" i="8"/>
  <c r="I1732" i="8"/>
  <c r="J1732" i="8"/>
  <c r="P1728" i="8"/>
  <c r="G1728" i="8"/>
  <c r="Q1728" i="8"/>
  <c r="H1728" i="8"/>
  <c r="R1728" i="8"/>
  <c r="I1728" i="8"/>
  <c r="J1728" i="8"/>
  <c r="P1724" i="8"/>
  <c r="G1724" i="8"/>
  <c r="Q1724" i="8"/>
  <c r="H1724" i="8"/>
  <c r="R1724" i="8"/>
  <c r="I1724" i="8"/>
  <c r="J1724" i="8"/>
  <c r="P1720" i="8"/>
  <c r="G1720" i="8"/>
  <c r="Q1720" i="8"/>
  <c r="H1720" i="8"/>
  <c r="R1720" i="8"/>
  <c r="I1720" i="8"/>
  <c r="J1720" i="8"/>
  <c r="P1716" i="8"/>
  <c r="G1716" i="8"/>
  <c r="Q1716" i="8"/>
  <c r="H1716" i="8"/>
  <c r="R1716" i="8"/>
  <c r="I1716" i="8"/>
  <c r="J1716" i="8"/>
  <c r="P1712" i="8"/>
  <c r="G1712" i="8"/>
  <c r="Q1712" i="8"/>
  <c r="H1712" i="8"/>
  <c r="R1712" i="8"/>
  <c r="I1712" i="8"/>
  <c r="J1712" i="8"/>
  <c r="P1708" i="8"/>
  <c r="G1708" i="8"/>
  <c r="Q1708" i="8"/>
  <c r="H1708" i="8"/>
  <c r="R1708" i="8"/>
  <c r="I1708" i="8"/>
  <c r="J1708" i="8"/>
  <c r="P1704" i="8"/>
  <c r="G1704" i="8"/>
  <c r="Q1704" i="8"/>
  <c r="H1704" i="8"/>
  <c r="R1704" i="8"/>
  <c r="I1704" i="8"/>
  <c r="J1704" i="8"/>
  <c r="P1700" i="8"/>
  <c r="G1700" i="8"/>
  <c r="Q1700" i="8"/>
  <c r="H1700" i="8"/>
  <c r="R1700" i="8"/>
  <c r="I1700" i="8"/>
  <c r="J1700" i="8"/>
  <c r="P1696" i="8"/>
  <c r="G1696" i="8"/>
  <c r="Q1696" i="8"/>
  <c r="H1696" i="8"/>
  <c r="R1696" i="8"/>
  <c r="I1696" i="8"/>
  <c r="J1696" i="8"/>
  <c r="P1692" i="8"/>
  <c r="G1692" i="8"/>
  <c r="Q1692" i="8"/>
  <c r="H1692" i="8"/>
  <c r="R1692" i="8"/>
  <c r="I1692" i="8"/>
  <c r="J1692" i="8"/>
  <c r="P1688" i="8"/>
  <c r="G1688" i="8"/>
  <c r="Q1688" i="8"/>
  <c r="H1688" i="8"/>
  <c r="R1688" i="8"/>
  <c r="I1688" i="8"/>
  <c r="J1688" i="8"/>
  <c r="P1684" i="8"/>
  <c r="G1684" i="8"/>
  <c r="Q1684" i="8"/>
  <c r="H1684" i="8"/>
  <c r="R1684" i="8"/>
  <c r="I1684" i="8"/>
  <c r="J1684" i="8"/>
  <c r="P1680" i="8"/>
  <c r="G1680" i="8"/>
  <c r="Q1680" i="8"/>
  <c r="H1680" i="8"/>
  <c r="R1680" i="8"/>
  <c r="I1680" i="8"/>
  <c r="J1680" i="8"/>
  <c r="P1676" i="8"/>
  <c r="G1676" i="8"/>
  <c r="Q1676" i="8"/>
  <c r="H1676" i="8"/>
  <c r="R1676" i="8"/>
  <c r="I1676" i="8"/>
  <c r="J1676" i="8"/>
  <c r="P1672" i="8"/>
  <c r="G1672" i="8"/>
  <c r="Q1672" i="8"/>
  <c r="H1672" i="8"/>
  <c r="R1672" i="8"/>
  <c r="I1672" i="8"/>
  <c r="J1672" i="8"/>
  <c r="P1668" i="8"/>
  <c r="G1668" i="8"/>
  <c r="Q1668" i="8"/>
  <c r="H1668" i="8"/>
  <c r="R1668" i="8"/>
  <c r="I1668" i="8"/>
  <c r="J1668" i="8"/>
  <c r="P1664" i="8"/>
  <c r="G1664" i="8"/>
  <c r="Q1664" i="8"/>
  <c r="H1664" i="8"/>
  <c r="R1664" i="8"/>
  <c r="I1664" i="8"/>
  <c r="J1664" i="8"/>
  <c r="P1660" i="8"/>
  <c r="G1660" i="8"/>
  <c r="Q1660" i="8"/>
  <c r="H1660" i="8"/>
  <c r="R1660" i="8"/>
  <c r="I1660" i="8"/>
  <c r="J1660" i="8"/>
  <c r="P1656" i="8"/>
  <c r="G1656" i="8"/>
  <c r="Q1656" i="8"/>
  <c r="H1656" i="8"/>
  <c r="R1656" i="8"/>
  <c r="I1656" i="8"/>
  <c r="J1656" i="8"/>
  <c r="P1652" i="8"/>
  <c r="G1652" i="8"/>
  <c r="Q1652" i="8"/>
  <c r="H1652" i="8"/>
  <c r="R1652" i="8"/>
  <c r="I1652" i="8"/>
  <c r="J1652" i="8"/>
  <c r="P1648" i="8"/>
  <c r="G1648" i="8"/>
  <c r="Q1648" i="8"/>
  <c r="H1648" i="8"/>
  <c r="R1648" i="8"/>
  <c r="I1648" i="8"/>
  <c r="J1648" i="8"/>
  <c r="P1644" i="8"/>
  <c r="G1644" i="8"/>
  <c r="Q1644" i="8"/>
  <c r="H1644" i="8"/>
  <c r="R1644" i="8"/>
  <c r="I1644" i="8"/>
  <c r="J1644" i="8"/>
  <c r="P1640" i="8"/>
  <c r="G1640" i="8"/>
  <c r="Q1640" i="8"/>
  <c r="H1640" i="8"/>
  <c r="R1640" i="8"/>
  <c r="I1640" i="8"/>
  <c r="J1640" i="8"/>
  <c r="P1636" i="8"/>
  <c r="G1636" i="8"/>
  <c r="Q1636" i="8"/>
  <c r="H1636" i="8"/>
  <c r="R1636" i="8"/>
  <c r="I1636" i="8"/>
  <c r="J1636" i="8"/>
  <c r="P1632" i="8"/>
  <c r="G1632" i="8"/>
  <c r="Q1632" i="8"/>
  <c r="H1632" i="8"/>
  <c r="R1632" i="8"/>
  <c r="I1632" i="8"/>
  <c r="J1632" i="8"/>
  <c r="P1628" i="8"/>
  <c r="G1628" i="8"/>
  <c r="Q1628" i="8"/>
  <c r="H1628" i="8"/>
  <c r="R1628" i="8"/>
  <c r="I1628" i="8"/>
  <c r="J1628" i="8"/>
  <c r="P1624" i="8"/>
  <c r="G1624" i="8"/>
  <c r="Q1624" i="8"/>
  <c r="H1624" i="8"/>
  <c r="R1624" i="8"/>
  <c r="I1624" i="8"/>
  <c r="J1624" i="8"/>
  <c r="P1620" i="8"/>
  <c r="G1620" i="8"/>
  <c r="Q1620" i="8"/>
  <c r="H1620" i="8"/>
  <c r="R1620" i="8"/>
  <c r="I1620" i="8"/>
  <c r="J1620" i="8"/>
  <c r="P1616" i="8"/>
  <c r="G1616" i="8"/>
  <c r="Q1616" i="8"/>
  <c r="H1616" i="8"/>
  <c r="R1616" i="8"/>
  <c r="I1616" i="8"/>
  <c r="J1616" i="8"/>
  <c r="P1612" i="8"/>
  <c r="G1612" i="8"/>
  <c r="Q1612" i="8"/>
  <c r="H1612" i="8"/>
  <c r="R1612" i="8"/>
  <c r="I1612" i="8"/>
  <c r="J1612" i="8"/>
  <c r="P1608" i="8"/>
  <c r="G1608" i="8"/>
  <c r="Q1608" i="8"/>
  <c r="H1608" i="8"/>
  <c r="R1608" i="8"/>
  <c r="I1608" i="8"/>
  <c r="J1608" i="8"/>
  <c r="P1604" i="8"/>
  <c r="G1604" i="8"/>
  <c r="Q1604" i="8"/>
  <c r="H1604" i="8"/>
  <c r="R1604" i="8"/>
  <c r="I1604" i="8"/>
  <c r="J1604" i="8"/>
  <c r="P1600" i="8"/>
  <c r="G1600" i="8"/>
  <c r="Q1600" i="8"/>
  <c r="H1600" i="8"/>
  <c r="R1600" i="8"/>
  <c r="I1600" i="8"/>
  <c r="J1600" i="8"/>
  <c r="P1596" i="8"/>
  <c r="G1596" i="8"/>
  <c r="Q1596" i="8"/>
  <c r="H1596" i="8"/>
  <c r="R1596" i="8"/>
  <c r="I1596" i="8"/>
  <c r="J1596" i="8"/>
  <c r="P1592" i="8"/>
  <c r="G1592" i="8"/>
  <c r="Q1592" i="8"/>
  <c r="H1592" i="8"/>
  <c r="R1592" i="8"/>
  <c r="I1592" i="8"/>
  <c r="J1592" i="8"/>
  <c r="P1588" i="8"/>
  <c r="G1588" i="8"/>
  <c r="Q1588" i="8"/>
  <c r="H1588" i="8"/>
  <c r="R1588" i="8"/>
  <c r="I1588" i="8"/>
  <c r="J1588" i="8"/>
  <c r="P1584" i="8"/>
  <c r="G1584" i="8"/>
  <c r="Q1584" i="8"/>
  <c r="H1584" i="8"/>
  <c r="R1584" i="8"/>
  <c r="I1584" i="8"/>
  <c r="J1584" i="8"/>
  <c r="P1580" i="8"/>
  <c r="G1580" i="8"/>
  <c r="Q1580" i="8"/>
  <c r="H1580" i="8"/>
  <c r="R1580" i="8"/>
  <c r="I1580" i="8"/>
  <c r="J1580" i="8"/>
  <c r="G1576" i="8"/>
  <c r="Q1576" i="8"/>
  <c r="J1576" i="8"/>
  <c r="I1576" i="8"/>
  <c r="P1576" i="8"/>
  <c r="R1576" i="8"/>
  <c r="H1576" i="8"/>
  <c r="G1572" i="8"/>
  <c r="Q1572" i="8"/>
  <c r="J1572" i="8"/>
  <c r="H1572" i="8"/>
  <c r="I1572" i="8"/>
  <c r="P1572" i="8"/>
  <c r="R1572" i="8"/>
  <c r="G1568" i="8"/>
  <c r="Q1568" i="8"/>
  <c r="J1568" i="8"/>
  <c r="P1568" i="8"/>
  <c r="R1568" i="8"/>
  <c r="H1568" i="8"/>
  <c r="I1568" i="8"/>
  <c r="G1564" i="8"/>
  <c r="Q1564" i="8"/>
  <c r="J1564" i="8"/>
  <c r="P1564" i="8"/>
  <c r="R1564" i="8"/>
  <c r="H1564" i="8"/>
  <c r="I1564" i="8"/>
  <c r="G1560" i="8"/>
  <c r="Q1560" i="8"/>
  <c r="H1560" i="8"/>
  <c r="R1560" i="8"/>
  <c r="J1560" i="8"/>
  <c r="P1560" i="8"/>
  <c r="I1560" i="8"/>
  <c r="G1556" i="8"/>
  <c r="Q1556" i="8"/>
  <c r="H1556" i="8"/>
  <c r="R1556" i="8"/>
  <c r="J1556" i="8"/>
  <c r="I1556" i="8"/>
  <c r="P1552" i="8"/>
  <c r="G1552" i="8"/>
  <c r="Q1552" i="8"/>
  <c r="H1552" i="8"/>
  <c r="R1552" i="8"/>
  <c r="I1552" i="8"/>
  <c r="J1552" i="8"/>
  <c r="P1548" i="8"/>
  <c r="G1548" i="8"/>
  <c r="Q1548" i="8"/>
  <c r="H1548" i="8"/>
  <c r="R1548" i="8"/>
  <c r="I1548" i="8"/>
  <c r="J1548" i="8"/>
  <c r="P1544" i="8"/>
  <c r="G1544" i="8"/>
  <c r="Q1544" i="8"/>
  <c r="H1544" i="8"/>
  <c r="R1544" i="8"/>
  <c r="I1544" i="8"/>
  <c r="J1544" i="8"/>
  <c r="P1540" i="8"/>
  <c r="G1540" i="8"/>
  <c r="Q1540" i="8"/>
  <c r="H1540" i="8"/>
  <c r="R1540" i="8"/>
  <c r="I1540" i="8"/>
  <c r="J1540" i="8"/>
  <c r="P1536" i="8"/>
  <c r="G1536" i="8"/>
  <c r="Q1536" i="8"/>
  <c r="H1536" i="8"/>
  <c r="R1536" i="8"/>
  <c r="I1536" i="8"/>
  <c r="J1536" i="8"/>
  <c r="P1532" i="8"/>
  <c r="G1532" i="8"/>
  <c r="Q1532" i="8"/>
  <c r="H1532" i="8"/>
  <c r="R1532" i="8"/>
  <c r="I1532" i="8"/>
  <c r="J1532" i="8"/>
  <c r="P1528" i="8"/>
  <c r="G1528" i="8"/>
  <c r="Q1528" i="8"/>
  <c r="H1528" i="8"/>
  <c r="R1528" i="8"/>
  <c r="I1528" i="8"/>
  <c r="J1528" i="8"/>
  <c r="P1524" i="8"/>
  <c r="G1524" i="8"/>
  <c r="Q1524" i="8"/>
  <c r="H1524" i="8"/>
  <c r="R1524" i="8"/>
  <c r="I1524" i="8"/>
  <c r="J1524" i="8"/>
  <c r="P1520" i="8"/>
  <c r="G1520" i="8"/>
  <c r="Q1520" i="8"/>
  <c r="H1520" i="8"/>
  <c r="R1520" i="8"/>
  <c r="I1520" i="8"/>
  <c r="J1520" i="8"/>
  <c r="P1516" i="8"/>
  <c r="G1516" i="8"/>
  <c r="Q1516" i="8"/>
  <c r="H1516" i="8"/>
  <c r="R1516" i="8"/>
  <c r="I1516" i="8"/>
  <c r="J1516" i="8"/>
  <c r="P1512" i="8"/>
  <c r="G1512" i="8"/>
  <c r="Q1512" i="8"/>
  <c r="H1512" i="8"/>
  <c r="R1512" i="8"/>
  <c r="I1512" i="8"/>
  <c r="J1512" i="8"/>
  <c r="P1508" i="8"/>
  <c r="G1508" i="8"/>
  <c r="Q1508" i="8"/>
  <c r="H1508" i="8"/>
  <c r="R1508" i="8"/>
  <c r="I1508" i="8"/>
  <c r="J1508" i="8"/>
  <c r="P1504" i="8"/>
  <c r="G1504" i="8"/>
  <c r="Q1504" i="8"/>
  <c r="H1504" i="8"/>
  <c r="R1504" i="8"/>
  <c r="I1504" i="8"/>
  <c r="J1504" i="8"/>
  <c r="P1500" i="8"/>
  <c r="G1500" i="8"/>
  <c r="Q1500" i="8"/>
  <c r="H1500" i="8"/>
  <c r="R1500" i="8"/>
  <c r="I1500" i="8"/>
  <c r="J1500" i="8"/>
  <c r="P1496" i="8"/>
  <c r="G1496" i="8"/>
  <c r="Q1496" i="8"/>
  <c r="H1496" i="8"/>
  <c r="R1496" i="8"/>
  <c r="I1496" i="8"/>
  <c r="J1496" i="8"/>
  <c r="P1492" i="8"/>
  <c r="G1492" i="8"/>
  <c r="Q1492" i="8"/>
  <c r="H1492" i="8"/>
  <c r="R1492" i="8"/>
  <c r="I1492" i="8"/>
  <c r="J1492" i="8"/>
  <c r="P1488" i="8"/>
  <c r="G1488" i="8"/>
  <c r="Q1488" i="8"/>
  <c r="H1488" i="8"/>
  <c r="R1488" i="8"/>
  <c r="I1488" i="8"/>
  <c r="J1488" i="8"/>
  <c r="P1484" i="8"/>
  <c r="G1484" i="8"/>
  <c r="Q1484" i="8"/>
  <c r="H1484" i="8"/>
  <c r="R1484" i="8"/>
  <c r="I1484" i="8"/>
  <c r="J1484" i="8"/>
  <c r="P1480" i="8"/>
  <c r="G1480" i="8"/>
  <c r="Q1480" i="8"/>
  <c r="H1480" i="8"/>
  <c r="R1480" i="8"/>
  <c r="I1480" i="8"/>
  <c r="J1480" i="8"/>
  <c r="P1476" i="8"/>
  <c r="G1476" i="8"/>
  <c r="Q1476" i="8"/>
  <c r="H1476" i="8"/>
  <c r="R1476" i="8"/>
  <c r="I1476" i="8"/>
  <c r="J1476" i="8"/>
  <c r="P1472" i="8"/>
  <c r="G1472" i="8"/>
  <c r="Q1472" i="8"/>
  <c r="H1472" i="8"/>
  <c r="R1472" i="8"/>
  <c r="I1472" i="8"/>
  <c r="J1472" i="8"/>
  <c r="P1468" i="8"/>
  <c r="G1468" i="8"/>
  <c r="Q1468" i="8"/>
  <c r="H1468" i="8"/>
  <c r="R1468" i="8"/>
  <c r="I1468" i="8"/>
  <c r="J1468" i="8"/>
  <c r="P1464" i="8"/>
  <c r="G1464" i="8"/>
  <c r="Q1464" i="8"/>
  <c r="H1464" i="8"/>
  <c r="R1464" i="8"/>
  <c r="I1464" i="8"/>
  <c r="J1464" i="8"/>
  <c r="P1460" i="8"/>
  <c r="G1460" i="8"/>
  <c r="Q1460" i="8"/>
  <c r="H1460" i="8"/>
  <c r="R1460" i="8"/>
  <c r="I1460" i="8"/>
  <c r="J1460" i="8"/>
  <c r="P1456" i="8"/>
  <c r="G1456" i="8"/>
  <c r="Q1456" i="8"/>
  <c r="H1456" i="8"/>
  <c r="R1456" i="8"/>
  <c r="I1456" i="8"/>
  <c r="J1456" i="8"/>
  <c r="P1452" i="8"/>
  <c r="G1452" i="8"/>
  <c r="Q1452" i="8"/>
  <c r="H1452" i="8"/>
  <c r="R1452" i="8"/>
  <c r="I1452" i="8"/>
  <c r="J1452" i="8"/>
  <c r="P1448" i="8"/>
  <c r="G1448" i="8"/>
  <c r="Q1448" i="8"/>
  <c r="H1448" i="8"/>
  <c r="R1448" i="8"/>
  <c r="I1448" i="8"/>
  <c r="J1448" i="8"/>
  <c r="P1444" i="8"/>
  <c r="G1444" i="8"/>
  <c r="Q1444" i="8"/>
  <c r="H1444" i="8"/>
  <c r="R1444" i="8"/>
  <c r="I1444" i="8"/>
  <c r="J1444" i="8"/>
  <c r="P1440" i="8"/>
  <c r="G1440" i="8"/>
  <c r="Q1440" i="8"/>
  <c r="H1440" i="8"/>
  <c r="R1440" i="8"/>
  <c r="I1440" i="8"/>
  <c r="J1440" i="8"/>
  <c r="P1436" i="8"/>
  <c r="G1436" i="8"/>
  <c r="Q1436" i="8"/>
  <c r="H1436" i="8"/>
  <c r="R1436" i="8"/>
  <c r="I1436" i="8"/>
  <c r="J1436" i="8"/>
  <c r="P1432" i="8"/>
  <c r="G1432" i="8"/>
  <c r="Q1432" i="8"/>
  <c r="H1432" i="8"/>
  <c r="R1432" i="8"/>
  <c r="I1432" i="8"/>
  <c r="J1432" i="8"/>
  <c r="P1428" i="8"/>
  <c r="G1428" i="8"/>
  <c r="Q1428" i="8"/>
  <c r="H1428" i="8"/>
  <c r="R1428" i="8"/>
  <c r="I1428" i="8"/>
  <c r="J1428" i="8"/>
  <c r="P1424" i="8"/>
  <c r="G1424" i="8"/>
  <c r="Q1424" i="8"/>
  <c r="H1424" i="8"/>
  <c r="R1424" i="8"/>
  <c r="I1424" i="8"/>
  <c r="J1424" i="8"/>
  <c r="P1420" i="8"/>
  <c r="G1420" i="8"/>
  <c r="Q1420" i="8"/>
  <c r="H1420" i="8"/>
  <c r="R1420" i="8"/>
  <c r="I1420" i="8"/>
  <c r="J1420" i="8"/>
  <c r="P1416" i="8"/>
  <c r="G1416" i="8"/>
  <c r="Q1416" i="8"/>
  <c r="H1416" i="8"/>
  <c r="R1416" i="8"/>
  <c r="I1416" i="8"/>
  <c r="J1416" i="8"/>
  <c r="P1412" i="8"/>
  <c r="G1412" i="8"/>
  <c r="Q1412" i="8"/>
  <c r="H1412" i="8"/>
  <c r="R1412" i="8"/>
  <c r="I1412" i="8"/>
  <c r="J1412" i="8"/>
  <c r="P1408" i="8"/>
  <c r="G1408" i="8"/>
  <c r="Q1408" i="8"/>
  <c r="H1408" i="8"/>
  <c r="R1408" i="8"/>
  <c r="I1408" i="8"/>
  <c r="J1408" i="8"/>
  <c r="P1404" i="8"/>
  <c r="G1404" i="8"/>
  <c r="Q1404" i="8"/>
  <c r="H1404" i="8"/>
  <c r="R1404" i="8"/>
  <c r="I1404" i="8"/>
  <c r="J1404" i="8"/>
  <c r="P1400" i="8"/>
  <c r="G1400" i="8"/>
  <c r="Q1400" i="8"/>
  <c r="H1400" i="8"/>
  <c r="R1400" i="8"/>
  <c r="I1400" i="8"/>
  <c r="J1400" i="8"/>
  <c r="P1396" i="8"/>
  <c r="G1396" i="8"/>
  <c r="Q1396" i="8"/>
  <c r="H1396" i="8"/>
  <c r="R1396" i="8"/>
  <c r="I1396" i="8"/>
  <c r="J1396" i="8"/>
  <c r="P1392" i="8"/>
  <c r="G1392" i="8"/>
  <c r="Q1392" i="8"/>
  <c r="H1392" i="8"/>
  <c r="R1392" i="8"/>
  <c r="I1392" i="8"/>
  <c r="J1392" i="8"/>
  <c r="P1388" i="8"/>
  <c r="G1388" i="8"/>
  <c r="Q1388" i="8"/>
  <c r="H1388" i="8"/>
  <c r="R1388" i="8"/>
  <c r="I1388" i="8"/>
  <c r="J1388" i="8"/>
  <c r="P1384" i="8"/>
  <c r="G1384" i="8"/>
  <c r="Q1384" i="8"/>
  <c r="H1384" i="8"/>
  <c r="R1384" i="8"/>
  <c r="I1384" i="8"/>
  <c r="J1384" i="8"/>
  <c r="P1380" i="8"/>
  <c r="G1380" i="8"/>
  <c r="Q1380" i="8"/>
  <c r="H1380" i="8"/>
  <c r="R1380" i="8"/>
  <c r="I1380" i="8"/>
  <c r="J1380" i="8"/>
  <c r="P1376" i="8"/>
  <c r="G1376" i="8"/>
  <c r="Q1376" i="8"/>
  <c r="H1376" i="8"/>
  <c r="R1376" i="8"/>
  <c r="I1376" i="8"/>
  <c r="J1376" i="8"/>
  <c r="P1372" i="8"/>
  <c r="G1372" i="8"/>
  <c r="Q1372" i="8"/>
  <c r="H1372" i="8"/>
  <c r="R1372" i="8"/>
  <c r="I1372" i="8"/>
  <c r="J1372" i="8"/>
  <c r="P1368" i="8"/>
  <c r="G1368" i="8"/>
  <c r="Q1368" i="8"/>
  <c r="H1368" i="8"/>
  <c r="R1368" i="8"/>
  <c r="I1368" i="8"/>
  <c r="J1368" i="8"/>
  <c r="P1364" i="8"/>
  <c r="G1364" i="8"/>
  <c r="Q1364" i="8"/>
  <c r="H1364" i="8"/>
  <c r="R1364" i="8"/>
  <c r="I1364" i="8"/>
  <c r="J1364" i="8"/>
  <c r="P1360" i="8"/>
  <c r="G1360" i="8"/>
  <c r="Q1360" i="8"/>
  <c r="H1360" i="8"/>
  <c r="R1360" i="8"/>
  <c r="I1360" i="8"/>
  <c r="J1360" i="8"/>
  <c r="P1356" i="8"/>
  <c r="G1356" i="8"/>
  <c r="Q1356" i="8"/>
  <c r="H1356" i="8"/>
  <c r="R1356" i="8"/>
  <c r="I1356" i="8"/>
  <c r="J1356" i="8"/>
  <c r="P1352" i="8"/>
  <c r="G1352" i="8"/>
  <c r="Q1352" i="8"/>
  <c r="H1352" i="8"/>
  <c r="R1352" i="8"/>
  <c r="I1352" i="8"/>
  <c r="J1352" i="8"/>
  <c r="P1348" i="8"/>
  <c r="G1348" i="8"/>
  <c r="Q1348" i="8"/>
  <c r="H1348" i="8"/>
  <c r="R1348" i="8"/>
  <c r="I1348" i="8"/>
  <c r="J1348" i="8"/>
  <c r="P1344" i="8"/>
  <c r="G1344" i="8"/>
  <c r="Q1344" i="8"/>
  <c r="H1344" i="8"/>
  <c r="R1344" i="8"/>
  <c r="I1344" i="8"/>
  <c r="J1344" i="8"/>
  <c r="P1340" i="8"/>
  <c r="G1340" i="8"/>
  <c r="Q1340" i="8"/>
  <c r="H1340" i="8"/>
  <c r="R1340" i="8"/>
  <c r="I1340" i="8"/>
  <c r="J1340" i="8"/>
  <c r="P1336" i="8"/>
  <c r="G1336" i="8"/>
  <c r="Q1336" i="8"/>
  <c r="H1336" i="8"/>
  <c r="R1336" i="8"/>
  <c r="I1336" i="8"/>
  <c r="J1336" i="8"/>
  <c r="H1332" i="8"/>
  <c r="I1332" i="8"/>
  <c r="J1332" i="8"/>
  <c r="P1332" i="8"/>
  <c r="Q1332" i="8"/>
  <c r="R1332" i="8"/>
  <c r="G1332" i="8"/>
  <c r="H1328" i="8"/>
  <c r="R1328" i="8"/>
  <c r="I1328" i="8"/>
  <c r="J1328" i="8"/>
  <c r="P1328" i="8"/>
  <c r="Q1328" i="8"/>
  <c r="G1328" i="8"/>
  <c r="H1324" i="8"/>
  <c r="R1324" i="8"/>
  <c r="I1324" i="8"/>
  <c r="J1324" i="8"/>
  <c r="P1324" i="8"/>
  <c r="Q1324" i="8"/>
  <c r="G1324" i="8"/>
  <c r="H1320" i="8"/>
  <c r="R1320" i="8"/>
  <c r="I1320" i="8"/>
  <c r="J1320" i="8"/>
  <c r="Q1320" i="8"/>
  <c r="G1320" i="8"/>
  <c r="P1320" i="8"/>
  <c r="H1316" i="8"/>
  <c r="R1316" i="8"/>
  <c r="I1316" i="8"/>
  <c r="J1316" i="8"/>
  <c r="G1316" i="8"/>
  <c r="P1316" i="8"/>
  <c r="Q1316" i="8"/>
  <c r="P1312" i="8"/>
  <c r="H1312" i="8"/>
  <c r="R1312" i="8"/>
  <c r="I1312" i="8"/>
  <c r="J1312" i="8"/>
  <c r="G1312" i="8"/>
  <c r="Q1312" i="8"/>
  <c r="P1308" i="8"/>
  <c r="G1308" i="8"/>
  <c r="Q1308" i="8"/>
  <c r="H1308" i="8"/>
  <c r="R1308" i="8"/>
  <c r="I1308" i="8"/>
  <c r="J1308" i="8"/>
  <c r="P1304" i="8"/>
  <c r="G1304" i="8"/>
  <c r="Q1304" i="8"/>
  <c r="H1304" i="8"/>
  <c r="R1304" i="8"/>
  <c r="I1304" i="8"/>
  <c r="J1304" i="8"/>
  <c r="P1300" i="8"/>
  <c r="G1300" i="8"/>
  <c r="Q1300" i="8"/>
  <c r="H1300" i="8"/>
  <c r="R1300" i="8"/>
  <c r="I1300" i="8"/>
  <c r="J1300" i="8"/>
  <c r="P1296" i="8"/>
  <c r="G1296" i="8"/>
  <c r="Q1296" i="8"/>
  <c r="H1296" i="8"/>
  <c r="R1296" i="8"/>
  <c r="I1296" i="8"/>
  <c r="J1296" i="8"/>
  <c r="P1292" i="8"/>
  <c r="G1292" i="8"/>
  <c r="Q1292" i="8"/>
  <c r="H1292" i="8"/>
  <c r="R1292" i="8"/>
  <c r="I1292" i="8"/>
  <c r="J1292" i="8"/>
  <c r="P1288" i="8"/>
  <c r="G1288" i="8"/>
  <c r="Q1288" i="8"/>
  <c r="H1288" i="8"/>
  <c r="R1288" i="8"/>
  <c r="I1288" i="8"/>
  <c r="J1288" i="8"/>
  <c r="P1284" i="8"/>
  <c r="G1284" i="8"/>
  <c r="Q1284" i="8"/>
  <c r="H1284" i="8"/>
  <c r="R1284" i="8"/>
  <c r="I1284" i="8"/>
  <c r="J1284" i="8"/>
  <c r="P1280" i="8"/>
  <c r="G1280" i="8"/>
  <c r="Q1280" i="8"/>
  <c r="H1280" i="8"/>
  <c r="R1280" i="8"/>
  <c r="I1280" i="8"/>
  <c r="J1280" i="8"/>
  <c r="P1276" i="8"/>
  <c r="G1276" i="8"/>
  <c r="Q1276" i="8"/>
  <c r="H1276" i="8"/>
  <c r="R1276" i="8"/>
  <c r="I1276" i="8"/>
  <c r="J1276" i="8"/>
  <c r="P1272" i="8"/>
  <c r="G1272" i="8"/>
  <c r="Q1272" i="8"/>
  <c r="H1272" i="8"/>
  <c r="R1272" i="8"/>
  <c r="I1272" i="8"/>
  <c r="J1272" i="8"/>
  <c r="P1268" i="8"/>
  <c r="G1268" i="8"/>
  <c r="Q1268" i="8"/>
  <c r="H1268" i="8"/>
  <c r="R1268" i="8"/>
  <c r="I1268" i="8"/>
  <c r="J1268" i="8"/>
  <c r="P1264" i="8"/>
  <c r="G1264" i="8"/>
  <c r="Q1264" i="8"/>
  <c r="H1264" i="8"/>
  <c r="R1264" i="8"/>
  <c r="I1264" i="8"/>
  <c r="J1264" i="8"/>
  <c r="P1260" i="8"/>
  <c r="G1260" i="8"/>
  <c r="Q1260" i="8"/>
  <c r="H1260" i="8"/>
  <c r="R1260" i="8"/>
  <c r="I1260" i="8"/>
  <c r="J1260" i="8"/>
  <c r="P1256" i="8"/>
  <c r="G1256" i="8"/>
  <c r="Q1256" i="8"/>
  <c r="H1256" i="8"/>
  <c r="R1256" i="8"/>
  <c r="I1256" i="8"/>
  <c r="J1256" i="8"/>
  <c r="P1252" i="8"/>
  <c r="G1252" i="8"/>
  <c r="Q1252" i="8"/>
  <c r="H1252" i="8"/>
  <c r="R1252" i="8"/>
  <c r="I1252" i="8"/>
  <c r="J1252" i="8"/>
  <c r="P1248" i="8"/>
  <c r="G1248" i="8"/>
  <c r="Q1248" i="8"/>
  <c r="H1248" i="8"/>
  <c r="R1248" i="8"/>
  <c r="I1248" i="8"/>
  <c r="J1248" i="8"/>
  <c r="P1244" i="8"/>
  <c r="G1244" i="8"/>
  <c r="Q1244" i="8"/>
  <c r="H1244" i="8"/>
  <c r="R1244" i="8"/>
  <c r="I1244" i="8"/>
  <c r="J1244" i="8"/>
  <c r="H1240" i="8"/>
  <c r="R1240" i="8"/>
  <c r="P1240" i="8"/>
  <c r="Q1240" i="8"/>
  <c r="G1240" i="8"/>
  <c r="I1240" i="8"/>
  <c r="J1240" i="8"/>
  <c r="H1236" i="8"/>
  <c r="R1236" i="8"/>
  <c r="P1236" i="8"/>
  <c r="Q1236" i="8"/>
  <c r="G1236" i="8"/>
  <c r="I1236" i="8"/>
  <c r="J1236" i="8"/>
  <c r="H1232" i="8"/>
  <c r="R1232" i="8"/>
  <c r="I1232" i="8"/>
  <c r="J1232" i="8"/>
  <c r="P1232" i="8"/>
  <c r="Q1232" i="8"/>
  <c r="G1232" i="8"/>
  <c r="P1228" i="8"/>
  <c r="H1228" i="8"/>
  <c r="R1228" i="8"/>
  <c r="J1228" i="8"/>
  <c r="Q1228" i="8"/>
  <c r="G1228" i="8"/>
  <c r="I1228" i="8"/>
  <c r="P1224" i="8"/>
  <c r="H1224" i="8"/>
  <c r="R1224" i="8"/>
  <c r="Q1224" i="8"/>
  <c r="G1224" i="8"/>
  <c r="I1224" i="8"/>
  <c r="J1224" i="8"/>
  <c r="P1220" i="8"/>
  <c r="H1220" i="8"/>
  <c r="R1220" i="8"/>
  <c r="Q1220" i="8"/>
  <c r="G1220" i="8"/>
  <c r="I1220" i="8"/>
  <c r="J1220" i="8"/>
  <c r="P1216" i="8"/>
  <c r="H1216" i="8"/>
  <c r="R1216" i="8"/>
  <c r="Q1216" i="8"/>
  <c r="G1216" i="8"/>
  <c r="I1216" i="8"/>
  <c r="J1216" i="8"/>
  <c r="P1212" i="8"/>
  <c r="H1212" i="8"/>
  <c r="R1212" i="8"/>
  <c r="G1212" i="8"/>
  <c r="I1212" i="8"/>
  <c r="J1212" i="8"/>
  <c r="Q1212" i="8"/>
  <c r="P1208" i="8"/>
  <c r="H1208" i="8"/>
  <c r="R1208" i="8"/>
  <c r="G1208" i="8"/>
  <c r="I1208" i="8"/>
  <c r="J1208" i="8"/>
  <c r="Q1208" i="8"/>
  <c r="P1204" i="8"/>
  <c r="H1204" i="8"/>
  <c r="R1204" i="8"/>
  <c r="G1204" i="8"/>
  <c r="I1204" i="8"/>
  <c r="J1204" i="8"/>
  <c r="Q1204" i="8"/>
  <c r="P1200" i="8"/>
  <c r="H1200" i="8"/>
  <c r="R1200" i="8"/>
  <c r="I1200" i="8"/>
  <c r="J1200" i="8"/>
  <c r="Q1200" i="8"/>
  <c r="G1200" i="8"/>
  <c r="P1196" i="8"/>
  <c r="H1196" i="8"/>
  <c r="R1196" i="8"/>
  <c r="J1196" i="8"/>
  <c r="Q1196" i="8"/>
  <c r="G1196" i="8"/>
  <c r="I1196" i="8"/>
  <c r="P1192" i="8"/>
  <c r="H1192" i="8"/>
  <c r="R1192" i="8"/>
  <c r="Q1192" i="8"/>
  <c r="G1192" i="8"/>
  <c r="I1192" i="8"/>
  <c r="J1192" i="8"/>
  <c r="P1188" i="8"/>
  <c r="H1188" i="8"/>
  <c r="R1188" i="8"/>
  <c r="Q1188" i="8"/>
  <c r="G1188" i="8"/>
  <c r="I1188" i="8"/>
  <c r="J1188" i="8"/>
  <c r="P1184" i="8"/>
  <c r="H1184" i="8"/>
  <c r="R1184" i="8"/>
  <c r="Q1184" i="8"/>
  <c r="G1184" i="8"/>
  <c r="I1184" i="8"/>
  <c r="J1184" i="8"/>
  <c r="P1180" i="8"/>
  <c r="H1180" i="8"/>
  <c r="R1180" i="8"/>
  <c r="G1180" i="8"/>
  <c r="I1180" i="8"/>
  <c r="J1180" i="8"/>
  <c r="Q1180" i="8"/>
  <c r="P1176" i="8"/>
  <c r="H1176" i="8"/>
  <c r="R1176" i="8"/>
  <c r="G1176" i="8"/>
  <c r="I1176" i="8"/>
  <c r="J1176" i="8"/>
  <c r="Q1176" i="8"/>
  <c r="P1172" i="8"/>
  <c r="H1172" i="8"/>
  <c r="R1172" i="8"/>
  <c r="G1172" i="8"/>
  <c r="I1172" i="8"/>
  <c r="J1172" i="8"/>
  <c r="Q1172" i="8"/>
  <c r="P1168" i="8"/>
  <c r="H1168" i="8"/>
  <c r="R1168" i="8"/>
  <c r="I1168" i="8"/>
  <c r="J1168" i="8"/>
  <c r="Q1168" i="8"/>
  <c r="G1168" i="8"/>
  <c r="P1164" i="8"/>
  <c r="H1164" i="8"/>
  <c r="R1164" i="8"/>
  <c r="G1164" i="8"/>
  <c r="I1164" i="8"/>
  <c r="J1164" i="8"/>
  <c r="Q1164" i="8"/>
  <c r="P1160" i="8"/>
  <c r="H1160" i="8"/>
  <c r="R1160" i="8"/>
  <c r="G1160" i="8"/>
  <c r="I1160" i="8"/>
  <c r="J1160" i="8"/>
  <c r="Q1160" i="8"/>
  <c r="P1156" i="8"/>
  <c r="H1156" i="8"/>
  <c r="R1156" i="8"/>
  <c r="G1156" i="8"/>
  <c r="I1156" i="8"/>
  <c r="J1156" i="8"/>
  <c r="Q1156" i="8"/>
  <c r="P1152" i="8"/>
  <c r="H1152" i="8"/>
  <c r="R1152" i="8"/>
  <c r="G1152" i="8"/>
  <c r="I1152" i="8"/>
  <c r="J1152" i="8"/>
  <c r="Q1152" i="8"/>
  <c r="J1148" i="8"/>
  <c r="P1148" i="8"/>
  <c r="Q1148" i="8"/>
  <c r="R1148" i="8"/>
  <c r="H1148" i="8"/>
  <c r="I1148" i="8"/>
  <c r="G1148" i="8"/>
  <c r="J1144" i="8"/>
  <c r="Q1144" i="8"/>
  <c r="R1144" i="8"/>
  <c r="G1144" i="8"/>
  <c r="I1144" i="8"/>
  <c r="P1144" i="8"/>
  <c r="H1144" i="8"/>
  <c r="J1140" i="8"/>
  <c r="Q1140" i="8"/>
  <c r="R1140" i="8"/>
  <c r="G1140" i="8"/>
  <c r="H1140" i="8"/>
  <c r="I1140" i="8"/>
  <c r="P1140" i="8"/>
  <c r="J1136" i="8"/>
  <c r="R1136" i="8"/>
  <c r="G1136" i="8"/>
  <c r="H1136" i="8"/>
  <c r="I1136" i="8"/>
  <c r="P1136" i="8"/>
  <c r="Q1136" i="8"/>
  <c r="J1132" i="8"/>
  <c r="G1132" i="8"/>
  <c r="H1132" i="8"/>
  <c r="I1132" i="8"/>
  <c r="P1132" i="8"/>
  <c r="Q1132" i="8"/>
  <c r="R1132" i="8"/>
  <c r="J1128" i="8"/>
  <c r="G1128" i="8"/>
  <c r="H1128" i="8"/>
  <c r="I1128" i="8"/>
  <c r="P1128" i="8"/>
  <c r="Q1128" i="8"/>
  <c r="R1128" i="8"/>
  <c r="J1124" i="8"/>
  <c r="H1124" i="8"/>
  <c r="I1124" i="8"/>
  <c r="P1124" i="8"/>
  <c r="Q1124" i="8"/>
  <c r="R1124" i="8"/>
  <c r="G1124" i="8"/>
  <c r="J1120" i="8"/>
  <c r="I1120" i="8"/>
  <c r="P1120" i="8"/>
  <c r="Q1120" i="8"/>
  <c r="R1120" i="8"/>
  <c r="G1120" i="8"/>
  <c r="H1120" i="8"/>
  <c r="J1116" i="8"/>
  <c r="P1116" i="8"/>
  <c r="Q1116" i="8"/>
  <c r="R1116" i="8"/>
  <c r="G1116" i="8"/>
  <c r="H1116" i="8"/>
  <c r="I1116" i="8"/>
  <c r="J1112" i="8"/>
  <c r="P1112" i="8"/>
  <c r="Q1112" i="8"/>
  <c r="R1112" i="8"/>
  <c r="G1112" i="8"/>
  <c r="H1112" i="8"/>
  <c r="I1112" i="8"/>
  <c r="J1108" i="8"/>
  <c r="Q1108" i="8"/>
  <c r="R1108" i="8"/>
  <c r="G1108" i="8"/>
  <c r="H1108" i="8"/>
  <c r="I1108" i="8"/>
  <c r="P1108" i="8"/>
  <c r="J1104" i="8"/>
  <c r="R1104" i="8"/>
  <c r="G1104" i="8"/>
  <c r="H1104" i="8"/>
  <c r="I1104" i="8"/>
  <c r="P1104" i="8"/>
  <c r="Q1104" i="8"/>
  <c r="J1100" i="8"/>
  <c r="G1100" i="8"/>
  <c r="H1100" i="8"/>
  <c r="I1100" i="8"/>
  <c r="P1100" i="8"/>
  <c r="Q1100" i="8"/>
  <c r="R1100" i="8"/>
  <c r="J1096" i="8"/>
  <c r="G1096" i="8"/>
  <c r="H1096" i="8"/>
  <c r="I1096" i="8"/>
  <c r="P1096" i="8"/>
  <c r="Q1096" i="8"/>
  <c r="R1096" i="8"/>
  <c r="J1092" i="8"/>
  <c r="H1092" i="8"/>
  <c r="I1092" i="8"/>
  <c r="P1092" i="8"/>
  <c r="Q1092" i="8"/>
  <c r="R1092" i="8"/>
  <c r="G1092" i="8"/>
  <c r="J1088" i="8"/>
  <c r="I1088" i="8"/>
  <c r="P1088" i="8"/>
  <c r="Q1088" i="8"/>
  <c r="R1088" i="8"/>
  <c r="G1088" i="8"/>
  <c r="H1088" i="8"/>
  <c r="J1084" i="8"/>
  <c r="P1084" i="8"/>
  <c r="Q1084" i="8"/>
  <c r="R1084" i="8"/>
  <c r="G1084" i="8"/>
  <c r="H1084" i="8"/>
  <c r="I1084" i="8"/>
  <c r="G1080" i="8"/>
  <c r="Q1080" i="8"/>
  <c r="J1080" i="8"/>
  <c r="P1080" i="8"/>
  <c r="R1080" i="8"/>
  <c r="H1080" i="8"/>
  <c r="I1080" i="8"/>
  <c r="G1076" i="8"/>
  <c r="Q1076" i="8"/>
  <c r="J1076" i="8"/>
  <c r="P1076" i="8"/>
  <c r="R1076" i="8"/>
  <c r="H1076" i="8"/>
  <c r="I1076" i="8"/>
  <c r="G1072" i="8"/>
  <c r="Q1072" i="8"/>
  <c r="I1072" i="8"/>
  <c r="P1072" i="8"/>
  <c r="R1072" i="8"/>
  <c r="H1072" i="8"/>
  <c r="J1072" i="8"/>
  <c r="G1068" i="8"/>
  <c r="Q1068" i="8"/>
  <c r="R1068" i="8"/>
  <c r="H1068" i="8"/>
  <c r="I1068" i="8"/>
  <c r="J1068" i="8"/>
  <c r="P1068" i="8"/>
  <c r="G1064" i="8"/>
  <c r="Q1064" i="8"/>
  <c r="H1064" i="8"/>
  <c r="I1064" i="8"/>
  <c r="J1064" i="8"/>
  <c r="P1064" i="8"/>
  <c r="R1064" i="8"/>
  <c r="G1060" i="8"/>
  <c r="Q1060" i="8"/>
  <c r="H1060" i="8"/>
  <c r="I1060" i="8"/>
  <c r="J1060" i="8"/>
  <c r="P1060" i="8"/>
  <c r="R1060" i="8"/>
  <c r="G1056" i="8"/>
  <c r="Q1056" i="8"/>
  <c r="H1056" i="8"/>
  <c r="I1056" i="8"/>
  <c r="J1056" i="8"/>
  <c r="P1056" i="8"/>
  <c r="R1056" i="8"/>
  <c r="G1052" i="8"/>
  <c r="Q1052" i="8"/>
  <c r="I1052" i="8"/>
  <c r="J1052" i="8"/>
  <c r="P1052" i="8"/>
  <c r="R1052" i="8"/>
  <c r="H1052" i="8"/>
  <c r="G1048" i="8"/>
  <c r="Q1048" i="8"/>
  <c r="J1048" i="8"/>
  <c r="P1048" i="8"/>
  <c r="R1048" i="8"/>
  <c r="H1048" i="8"/>
  <c r="I1048" i="8"/>
  <c r="G1044" i="8"/>
  <c r="Q1044" i="8"/>
  <c r="P1044" i="8"/>
  <c r="R1044" i="8"/>
  <c r="H1044" i="8"/>
  <c r="I1044" i="8"/>
  <c r="J1044" i="8"/>
  <c r="G1040" i="8"/>
  <c r="Q1040" i="8"/>
  <c r="P1040" i="8"/>
  <c r="R1040" i="8"/>
  <c r="H1040" i="8"/>
  <c r="I1040" i="8"/>
  <c r="J1040" i="8"/>
  <c r="G1036" i="8"/>
  <c r="Q1036" i="8"/>
  <c r="R1036" i="8"/>
  <c r="H1036" i="8"/>
  <c r="I1036" i="8"/>
  <c r="J1036" i="8"/>
  <c r="P1036" i="8"/>
  <c r="G1032" i="8"/>
  <c r="Q1032" i="8"/>
  <c r="H1032" i="8"/>
  <c r="I1032" i="8"/>
  <c r="J1032" i="8"/>
  <c r="P1032" i="8"/>
  <c r="R1032" i="8"/>
  <c r="G1028" i="8"/>
  <c r="Q1028" i="8"/>
  <c r="H1028" i="8"/>
  <c r="I1028" i="8"/>
  <c r="J1028" i="8"/>
  <c r="P1028" i="8"/>
  <c r="R1028" i="8"/>
  <c r="G1024" i="8"/>
  <c r="Q1024" i="8"/>
  <c r="H1024" i="8"/>
  <c r="I1024" i="8"/>
  <c r="J1024" i="8"/>
  <c r="P1024" i="8"/>
  <c r="R1024" i="8"/>
  <c r="G1020" i="8"/>
  <c r="Q1020" i="8"/>
  <c r="I1020" i="8"/>
  <c r="J1020" i="8"/>
  <c r="P1020" i="8"/>
  <c r="R1020" i="8"/>
  <c r="H1020" i="8"/>
  <c r="G1016" i="8"/>
  <c r="Q1016" i="8"/>
  <c r="J1016" i="8"/>
  <c r="P1016" i="8"/>
  <c r="R1016" i="8"/>
  <c r="H1016" i="8"/>
  <c r="I1016" i="8"/>
  <c r="G1012" i="8"/>
  <c r="Q1012" i="8"/>
  <c r="P1012" i="8"/>
  <c r="R1012" i="8"/>
  <c r="H1012" i="8"/>
  <c r="I1012" i="8"/>
  <c r="J1012" i="8"/>
  <c r="G1008" i="8"/>
  <c r="Q1008" i="8"/>
  <c r="P1008" i="8"/>
  <c r="R1008" i="8"/>
  <c r="H1008" i="8"/>
  <c r="I1008" i="8"/>
  <c r="J1008" i="8"/>
  <c r="G1004" i="8"/>
  <c r="Q1004" i="8"/>
  <c r="R1004" i="8"/>
  <c r="H1004" i="8"/>
  <c r="I1004" i="8"/>
  <c r="J1004" i="8"/>
  <c r="P1004" i="8"/>
  <c r="G1000" i="8"/>
  <c r="Q1000" i="8"/>
  <c r="H1000" i="8"/>
  <c r="I1000" i="8"/>
  <c r="J1000" i="8"/>
  <c r="P1000" i="8"/>
  <c r="R1000" i="8"/>
  <c r="J996" i="8"/>
  <c r="G996" i="8"/>
  <c r="Q996" i="8"/>
  <c r="H996" i="8"/>
  <c r="I996" i="8"/>
  <c r="P996" i="8"/>
  <c r="R996" i="8"/>
  <c r="J992" i="8"/>
  <c r="G992" i="8"/>
  <c r="Q992" i="8"/>
  <c r="H992" i="8"/>
  <c r="I992" i="8"/>
  <c r="P992" i="8"/>
  <c r="R992" i="8"/>
  <c r="J988" i="8"/>
  <c r="G988" i="8"/>
  <c r="Q988" i="8"/>
  <c r="H988" i="8"/>
  <c r="I988" i="8"/>
  <c r="P988" i="8"/>
  <c r="R988" i="8"/>
  <c r="J984" i="8"/>
  <c r="G984" i="8"/>
  <c r="Q984" i="8"/>
  <c r="R984" i="8"/>
  <c r="H984" i="8"/>
  <c r="I984" i="8"/>
  <c r="P984" i="8"/>
  <c r="J980" i="8"/>
  <c r="G980" i="8"/>
  <c r="Q980" i="8"/>
  <c r="P980" i="8"/>
  <c r="R980" i="8"/>
  <c r="H980" i="8"/>
  <c r="I980" i="8"/>
  <c r="J976" i="8"/>
  <c r="G976" i="8"/>
  <c r="Q976" i="8"/>
  <c r="I976" i="8"/>
  <c r="P976" i="8"/>
  <c r="R976" i="8"/>
  <c r="H976" i="8"/>
  <c r="I972" i="8"/>
  <c r="J972" i="8"/>
  <c r="P972" i="8"/>
  <c r="G972" i="8"/>
  <c r="Q972" i="8"/>
  <c r="H972" i="8"/>
  <c r="R972" i="8"/>
  <c r="I968" i="8"/>
  <c r="G968" i="8"/>
  <c r="H968" i="8"/>
  <c r="J968" i="8"/>
  <c r="P968" i="8"/>
  <c r="Q968" i="8"/>
  <c r="R968" i="8"/>
  <c r="I964" i="8"/>
  <c r="G964" i="8"/>
  <c r="Q964" i="8"/>
  <c r="P964" i="8"/>
  <c r="R964" i="8"/>
  <c r="H964" i="8"/>
  <c r="J964" i="8"/>
  <c r="I960" i="8"/>
  <c r="G960" i="8"/>
  <c r="Q960" i="8"/>
  <c r="P960" i="8"/>
  <c r="R960" i="8"/>
  <c r="H960" i="8"/>
  <c r="J960" i="8"/>
  <c r="I956" i="8"/>
  <c r="G956" i="8"/>
  <c r="Q956" i="8"/>
  <c r="R956" i="8"/>
  <c r="H956" i="8"/>
  <c r="J956" i="8"/>
  <c r="P956" i="8"/>
  <c r="N1994" i="8"/>
  <c r="I1988" i="8"/>
  <c r="Q1981" i="8"/>
  <c r="L1975" i="8"/>
  <c r="G1969" i="8"/>
  <c r="N1962" i="8"/>
  <c r="I1956" i="8"/>
  <c r="Q1949" i="8"/>
  <c r="L1943" i="8"/>
  <c r="G1937" i="8"/>
  <c r="N1930" i="8"/>
  <c r="I1924" i="8"/>
  <c r="Q1917" i="8"/>
  <c r="L1911" i="8"/>
  <c r="G1905" i="8"/>
  <c r="N1898" i="8"/>
  <c r="I1892" i="8"/>
  <c r="Q1885" i="8"/>
  <c r="L1879" i="8"/>
  <c r="G1873" i="8"/>
  <c r="N1866" i="8"/>
  <c r="I1860" i="8"/>
  <c r="Q1853" i="8"/>
  <c r="L1847" i="8"/>
  <c r="G1841" i="8"/>
  <c r="N1834" i="8"/>
  <c r="I1828" i="8"/>
  <c r="Q1821" i="8"/>
  <c r="L1815" i="8"/>
  <c r="G1809" i="8"/>
  <c r="L1793" i="8"/>
  <c r="I1742" i="8"/>
  <c r="G1691" i="8"/>
  <c r="Q1639" i="8"/>
  <c r="N1588" i="8"/>
  <c r="L1356" i="8"/>
  <c r="L949" i="8"/>
  <c r="M949" i="8"/>
  <c r="N949" i="8"/>
  <c r="L945" i="8"/>
  <c r="M945" i="8"/>
  <c r="N945" i="8"/>
  <c r="L941" i="8"/>
  <c r="M941" i="8"/>
  <c r="N941" i="8"/>
  <c r="L937" i="8"/>
  <c r="M937" i="8"/>
  <c r="N937" i="8"/>
  <c r="L933" i="8"/>
  <c r="M933" i="8"/>
  <c r="N933" i="8"/>
  <c r="L929" i="8"/>
  <c r="M929" i="8"/>
  <c r="N929" i="8"/>
  <c r="L925" i="8"/>
  <c r="M925" i="8"/>
  <c r="N925" i="8"/>
  <c r="L921" i="8"/>
  <c r="M921" i="8"/>
  <c r="N921" i="8"/>
  <c r="L917" i="8"/>
  <c r="M917" i="8"/>
  <c r="N917" i="8"/>
  <c r="L913" i="8"/>
  <c r="M913" i="8"/>
  <c r="N913" i="8"/>
  <c r="L909" i="8"/>
  <c r="M909" i="8"/>
  <c r="N909" i="8"/>
  <c r="L905" i="8"/>
  <c r="M905" i="8"/>
  <c r="N905" i="8"/>
  <c r="L901" i="8"/>
  <c r="M901" i="8"/>
  <c r="N901" i="8"/>
  <c r="L897" i="8"/>
  <c r="M897" i="8"/>
  <c r="N897" i="8"/>
  <c r="L893" i="8"/>
  <c r="M893" i="8"/>
  <c r="N893" i="8"/>
  <c r="L889" i="8"/>
  <c r="M889" i="8"/>
  <c r="N889" i="8"/>
  <c r="M885" i="8"/>
  <c r="L885" i="8"/>
  <c r="N885" i="8"/>
  <c r="M881" i="8"/>
  <c r="L881" i="8"/>
  <c r="N881" i="8"/>
  <c r="M877" i="8"/>
  <c r="L877" i="8"/>
  <c r="N877" i="8"/>
  <c r="M873" i="8"/>
  <c r="L873" i="8"/>
  <c r="N873" i="8"/>
  <c r="M869" i="8"/>
  <c r="L869" i="8"/>
  <c r="N869" i="8"/>
  <c r="M865" i="8"/>
  <c r="L865" i="8"/>
  <c r="N865" i="8"/>
  <c r="M861" i="8"/>
  <c r="N861" i="8"/>
  <c r="L861" i="8"/>
  <c r="M857" i="8"/>
  <c r="L857" i="8"/>
  <c r="N857" i="8"/>
  <c r="M853" i="8"/>
  <c r="L853" i="8"/>
  <c r="N853" i="8"/>
  <c r="M849" i="8"/>
  <c r="L849" i="8"/>
  <c r="N849" i="8"/>
  <c r="M845" i="8"/>
  <c r="L845" i="8"/>
  <c r="N845" i="8"/>
  <c r="M841" i="8"/>
  <c r="L841" i="8"/>
  <c r="N841" i="8"/>
  <c r="M837" i="8"/>
  <c r="L837" i="8"/>
  <c r="N837" i="8"/>
  <c r="M833" i="8"/>
  <c r="L833" i="8"/>
  <c r="N833" i="8"/>
  <c r="M829" i="8"/>
  <c r="L829" i="8"/>
  <c r="N829" i="8"/>
  <c r="M825" i="8"/>
  <c r="L825" i="8"/>
  <c r="N825" i="8"/>
  <c r="M821" i="8"/>
  <c r="L821" i="8"/>
  <c r="N821" i="8"/>
  <c r="M817" i="8"/>
  <c r="N817" i="8"/>
  <c r="L817" i="8"/>
  <c r="M813" i="8"/>
  <c r="L813" i="8"/>
  <c r="N813" i="8"/>
  <c r="L809" i="8"/>
  <c r="M809" i="8"/>
  <c r="N809" i="8"/>
  <c r="L805" i="8"/>
  <c r="M805" i="8"/>
  <c r="N805" i="8"/>
  <c r="L801" i="8"/>
  <c r="M801" i="8"/>
  <c r="N801" i="8"/>
  <c r="L797" i="8"/>
  <c r="M797" i="8"/>
  <c r="N797" i="8"/>
  <c r="L793" i="8"/>
  <c r="M793" i="8"/>
  <c r="N793" i="8"/>
  <c r="L789" i="8"/>
  <c r="M789" i="8"/>
  <c r="N789" i="8"/>
  <c r="L785" i="8"/>
  <c r="M785" i="8"/>
  <c r="N785" i="8"/>
  <c r="L781" i="8"/>
  <c r="M781" i="8"/>
  <c r="N781" i="8"/>
  <c r="M777" i="8"/>
  <c r="N777" i="8"/>
  <c r="L777" i="8"/>
  <c r="M773" i="8"/>
  <c r="L773" i="8"/>
  <c r="N773" i="8"/>
  <c r="L769" i="8"/>
  <c r="M769" i="8"/>
  <c r="N769" i="8"/>
  <c r="L765" i="8"/>
  <c r="M765" i="8"/>
  <c r="N765" i="8"/>
  <c r="L761" i="8"/>
  <c r="M761" i="8"/>
  <c r="N761" i="8"/>
  <c r="L757" i="8"/>
  <c r="M757" i="8"/>
  <c r="N757" i="8"/>
  <c r="L753" i="8"/>
  <c r="M753" i="8"/>
  <c r="N753" i="8"/>
  <c r="L749" i="8"/>
  <c r="M749" i="8"/>
  <c r="N749" i="8"/>
  <c r="L745" i="8"/>
  <c r="M745" i="8"/>
  <c r="N745" i="8"/>
  <c r="L741" i="8"/>
  <c r="M741" i="8"/>
  <c r="N741" i="8"/>
  <c r="L737" i="8"/>
  <c r="M737" i="8"/>
  <c r="N737" i="8"/>
  <c r="L733" i="8"/>
  <c r="M733" i="8"/>
  <c r="N733" i="8"/>
  <c r="L729" i="8"/>
  <c r="M729" i="8"/>
  <c r="N729" i="8"/>
  <c r="L725" i="8"/>
  <c r="M725" i="8"/>
  <c r="N725" i="8"/>
  <c r="L721" i="8"/>
  <c r="M721" i="8"/>
  <c r="N721" i="8"/>
  <c r="L717" i="8"/>
  <c r="M717" i="8"/>
  <c r="N717" i="8"/>
  <c r="L713" i="8"/>
  <c r="M713" i="8"/>
  <c r="N713" i="8"/>
  <c r="L709" i="8"/>
  <c r="M709" i="8"/>
  <c r="N709" i="8"/>
  <c r="L705" i="8"/>
  <c r="M705" i="8"/>
  <c r="N705" i="8"/>
  <c r="L701" i="8"/>
  <c r="M701" i="8"/>
  <c r="N701" i="8"/>
  <c r="L697" i="8"/>
  <c r="M697" i="8"/>
  <c r="N697" i="8"/>
  <c r="L693" i="8"/>
  <c r="M693" i="8"/>
  <c r="N693" i="8"/>
  <c r="L689" i="8"/>
  <c r="M689" i="8"/>
  <c r="N689" i="8"/>
  <c r="L685" i="8"/>
  <c r="M685" i="8"/>
  <c r="N685" i="8"/>
  <c r="L681" i="8"/>
  <c r="M681" i="8"/>
  <c r="N681" i="8"/>
  <c r="L677" i="8"/>
  <c r="M677" i="8"/>
  <c r="N677" i="8"/>
  <c r="L673" i="8"/>
  <c r="M673" i="8"/>
  <c r="N673" i="8"/>
  <c r="M669" i="8"/>
  <c r="L669" i="8"/>
  <c r="N669" i="8"/>
  <c r="M665" i="8"/>
  <c r="L665" i="8"/>
  <c r="N665" i="8"/>
  <c r="M661" i="8"/>
  <c r="L661" i="8"/>
  <c r="N661" i="8"/>
  <c r="M657" i="8"/>
  <c r="N657" i="8"/>
  <c r="L657" i="8"/>
  <c r="M653" i="8"/>
  <c r="L653" i="8"/>
  <c r="N653" i="8"/>
  <c r="M649" i="8"/>
  <c r="L649" i="8"/>
  <c r="N649" i="8"/>
  <c r="M645" i="8"/>
  <c r="N645" i="8"/>
  <c r="L645" i="8"/>
  <c r="M641" i="8"/>
  <c r="N641" i="8"/>
  <c r="L641" i="8"/>
  <c r="M637" i="8"/>
  <c r="N637" i="8"/>
  <c r="L637" i="8"/>
  <c r="M633" i="8"/>
  <c r="N633" i="8"/>
  <c r="L633" i="8"/>
  <c r="M629" i="8"/>
  <c r="L629" i="8"/>
  <c r="N629" i="8"/>
  <c r="M625" i="8"/>
  <c r="L625" i="8"/>
  <c r="N625" i="8"/>
  <c r="L621" i="8"/>
  <c r="M621" i="8"/>
  <c r="N621" i="8"/>
  <c r="L617" i="8"/>
  <c r="M617" i="8"/>
  <c r="N617" i="8"/>
  <c r="L613" i="8"/>
  <c r="M613" i="8"/>
  <c r="N613" i="8"/>
  <c r="L609" i="8"/>
  <c r="M609" i="8"/>
  <c r="N609" i="8"/>
  <c r="L605" i="8"/>
  <c r="M605" i="8"/>
  <c r="N605" i="8"/>
  <c r="L601" i="8"/>
  <c r="M601" i="8"/>
  <c r="N601" i="8"/>
  <c r="L597" i="8"/>
  <c r="M597" i="8"/>
  <c r="N597" i="8"/>
  <c r="L593" i="8"/>
  <c r="M593" i="8"/>
  <c r="N593" i="8"/>
  <c r="L589" i="8"/>
  <c r="M589" i="8"/>
  <c r="N589" i="8"/>
  <c r="L585" i="8"/>
  <c r="N585" i="8"/>
  <c r="M585" i="8"/>
  <c r="L581" i="8"/>
  <c r="N581" i="8"/>
  <c r="M581" i="8"/>
  <c r="L577" i="8"/>
  <c r="M577" i="8"/>
  <c r="N577" i="8"/>
  <c r="N573" i="8"/>
  <c r="L573" i="8"/>
  <c r="M573" i="8"/>
  <c r="N569" i="8"/>
  <c r="L569" i="8"/>
  <c r="M569" i="8"/>
  <c r="L565" i="8"/>
  <c r="M565" i="8"/>
  <c r="N565" i="8"/>
  <c r="L561" i="8"/>
  <c r="M561" i="8"/>
  <c r="N561" i="8"/>
  <c r="L557" i="8"/>
  <c r="M557" i="8"/>
  <c r="N557" i="8"/>
  <c r="L553" i="8"/>
  <c r="M553" i="8"/>
  <c r="N553" i="8"/>
  <c r="L549" i="8"/>
  <c r="M549" i="8"/>
  <c r="N549" i="8"/>
  <c r="L545" i="8"/>
  <c r="M545" i="8"/>
  <c r="N545" i="8"/>
  <c r="L541" i="8"/>
  <c r="M541" i="8"/>
  <c r="N541" i="8"/>
  <c r="L537" i="8"/>
  <c r="M537" i="8"/>
  <c r="N537" i="8"/>
  <c r="L533" i="8"/>
  <c r="M533" i="8"/>
  <c r="N533" i="8"/>
  <c r="L529" i="8"/>
  <c r="M529" i="8"/>
  <c r="N529" i="8"/>
  <c r="L525" i="8"/>
  <c r="M525" i="8"/>
  <c r="N525" i="8"/>
  <c r="L521" i="8"/>
  <c r="M521" i="8"/>
  <c r="N521" i="8"/>
  <c r="L517" i="8"/>
  <c r="M517" i="8"/>
  <c r="N517" i="8"/>
  <c r="L513" i="8"/>
  <c r="M513" i="8"/>
  <c r="N513" i="8"/>
  <c r="L509" i="8"/>
  <c r="M509" i="8"/>
  <c r="N509" i="8"/>
  <c r="L505" i="8"/>
  <c r="M505" i="8"/>
  <c r="N505" i="8"/>
  <c r="L501" i="8"/>
  <c r="M501" i="8"/>
  <c r="N501" i="8"/>
  <c r="L497" i="8"/>
  <c r="M497" i="8"/>
  <c r="N497" i="8"/>
  <c r="L493" i="8"/>
  <c r="M493" i="8"/>
  <c r="N493" i="8"/>
  <c r="L489" i="8"/>
  <c r="M489" i="8"/>
  <c r="N489" i="8"/>
  <c r="L485" i="8"/>
  <c r="M485" i="8"/>
  <c r="N485" i="8"/>
  <c r="L481" i="8"/>
  <c r="M481" i="8"/>
  <c r="N481" i="8"/>
  <c r="L477" i="8"/>
  <c r="M477" i="8"/>
  <c r="N477" i="8"/>
  <c r="L473" i="8"/>
  <c r="M473" i="8"/>
  <c r="N473" i="8"/>
  <c r="L469" i="8"/>
  <c r="M469" i="8"/>
  <c r="N469" i="8"/>
  <c r="N465" i="8"/>
  <c r="L465" i="8"/>
  <c r="M465" i="8"/>
  <c r="N461" i="8"/>
  <c r="L461" i="8"/>
  <c r="M461" i="8"/>
  <c r="N457" i="8"/>
  <c r="L457" i="8"/>
  <c r="M457" i="8"/>
  <c r="N453" i="8"/>
  <c r="L453" i="8"/>
  <c r="M453" i="8"/>
  <c r="N449" i="8"/>
  <c r="L449" i="8"/>
  <c r="M449" i="8"/>
  <c r="N445" i="8"/>
  <c r="L445" i="8"/>
  <c r="M445" i="8"/>
  <c r="N441" i="8"/>
  <c r="L441" i="8"/>
  <c r="M441" i="8"/>
  <c r="N437" i="8"/>
  <c r="L437" i="8"/>
  <c r="M437" i="8"/>
  <c r="N433" i="8"/>
  <c r="L433" i="8"/>
  <c r="M433" i="8"/>
  <c r="N429" i="8"/>
  <c r="L429" i="8"/>
  <c r="M429" i="8"/>
  <c r="N425" i="8"/>
  <c r="L425" i="8"/>
  <c r="M425" i="8"/>
  <c r="N421" i="8"/>
  <c r="L421" i="8"/>
  <c r="M421" i="8"/>
  <c r="N417" i="8"/>
  <c r="L417" i="8"/>
  <c r="M417" i="8"/>
  <c r="L413" i="8"/>
  <c r="N413" i="8"/>
  <c r="M413" i="8"/>
  <c r="L409" i="8"/>
  <c r="N409" i="8"/>
  <c r="M409" i="8"/>
  <c r="L405" i="8"/>
  <c r="M405" i="8"/>
  <c r="N405" i="8"/>
  <c r="L401" i="8"/>
  <c r="M401" i="8"/>
  <c r="N401" i="8"/>
  <c r="L397" i="8"/>
  <c r="M397" i="8"/>
  <c r="N397" i="8"/>
  <c r="L393" i="8"/>
  <c r="M393" i="8"/>
  <c r="N393" i="8"/>
  <c r="L389" i="8"/>
  <c r="M389" i="8"/>
  <c r="N389" i="8"/>
  <c r="L385" i="8"/>
  <c r="M385" i="8"/>
  <c r="N385" i="8"/>
  <c r="L381" i="8"/>
  <c r="M381" i="8"/>
  <c r="N381" i="8"/>
  <c r="L377" i="8"/>
  <c r="M377" i="8"/>
  <c r="N377" i="8"/>
  <c r="L373" i="8"/>
  <c r="M373" i="8"/>
  <c r="N373" i="8"/>
  <c r="L369" i="8"/>
  <c r="M369" i="8"/>
  <c r="N369" i="8"/>
  <c r="L365" i="8"/>
  <c r="M365" i="8"/>
  <c r="N365" i="8"/>
  <c r="N361" i="8"/>
  <c r="L361" i="8"/>
  <c r="M361" i="8"/>
  <c r="N357" i="8"/>
  <c r="L357" i="8"/>
  <c r="M357" i="8"/>
  <c r="L353" i="8"/>
  <c r="M353" i="8"/>
  <c r="N353" i="8"/>
  <c r="L349" i="8"/>
  <c r="M349" i="8"/>
  <c r="N349" i="8"/>
  <c r="L345" i="8"/>
  <c r="M345" i="8"/>
  <c r="N345" i="8"/>
  <c r="L341" i="8"/>
  <c r="M341" i="8"/>
  <c r="N341" i="8"/>
  <c r="L337" i="8"/>
  <c r="M337" i="8"/>
  <c r="N337" i="8"/>
  <c r="L333" i="8"/>
  <c r="M333" i="8"/>
  <c r="N333" i="8"/>
  <c r="L329" i="8"/>
  <c r="M329" i="8"/>
  <c r="N329" i="8"/>
  <c r="L325" i="8"/>
  <c r="M325" i="8"/>
  <c r="N325" i="8"/>
  <c r="L321" i="8"/>
  <c r="M321" i="8"/>
  <c r="N321" i="8"/>
  <c r="L317" i="8"/>
  <c r="M317" i="8"/>
  <c r="N317" i="8"/>
  <c r="M313" i="8"/>
  <c r="L313" i="8"/>
  <c r="N313" i="8"/>
  <c r="M309" i="8"/>
  <c r="L309" i="8"/>
  <c r="N309" i="8"/>
  <c r="L305" i="8"/>
  <c r="M305" i="8"/>
  <c r="N305" i="8"/>
  <c r="L301" i="8"/>
  <c r="M301" i="8"/>
  <c r="N301" i="8"/>
  <c r="L297" i="8"/>
  <c r="M297" i="8"/>
  <c r="N297" i="8"/>
  <c r="L293" i="8"/>
  <c r="M293" i="8"/>
  <c r="N293" i="8"/>
  <c r="L289" i="8"/>
  <c r="M289" i="8"/>
  <c r="N289" i="8"/>
  <c r="L285" i="8"/>
  <c r="M285" i="8"/>
  <c r="N285" i="8"/>
  <c r="L281" i="8"/>
  <c r="M281" i="8"/>
  <c r="N281" i="8"/>
  <c r="L277" i="8"/>
  <c r="M277" i="8"/>
  <c r="N277" i="8"/>
  <c r="L273" i="8"/>
  <c r="M273" i="8"/>
  <c r="N273" i="8"/>
  <c r="L269" i="8"/>
  <c r="M269" i="8"/>
  <c r="N269" i="8"/>
  <c r="L265" i="8"/>
  <c r="M265" i="8"/>
  <c r="N265" i="8"/>
  <c r="L261" i="8"/>
  <c r="M261" i="8"/>
  <c r="N261" i="8"/>
  <c r="L257" i="8"/>
  <c r="M257" i="8"/>
  <c r="N257" i="8"/>
  <c r="L253" i="8"/>
  <c r="M253" i="8"/>
  <c r="N253" i="8"/>
  <c r="L249" i="8"/>
  <c r="M249" i="8"/>
  <c r="N249" i="8"/>
  <c r="G921" i="8"/>
  <c r="Q921" i="8"/>
  <c r="H921" i="8"/>
  <c r="R921" i="8"/>
  <c r="I921" i="8"/>
  <c r="J921" i="8"/>
  <c r="P921" i="8"/>
  <c r="G917" i="8"/>
  <c r="Q917" i="8"/>
  <c r="H917" i="8"/>
  <c r="R917" i="8"/>
  <c r="I917" i="8"/>
  <c r="J917" i="8"/>
  <c r="P917" i="8"/>
  <c r="G913" i="8"/>
  <c r="Q913" i="8"/>
  <c r="H913" i="8"/>
  <c r="R913" i="8"/>
  <c r="I913" i="8"/>
  <c r="J913" i="8"/>
  <c r="P913" i="8"/>
  <c r="G909" i="8"/>
  <c r="Q909" i="8"/>
  <c r="H909" i="8"/>
  <c r="R909" i="8"/>
  <c r="I909" i="8"/>
  <c r="J909" i="8"/>
  <c r="P909" i="8"/>
  <c r="G905" i="8"/>
  <c r="Q905" i="8"/>
  <c r="H905" i="8"/>
  <c r="R905" i="8"/>
  <c r="I905" i="8"/>
  <c r="J905" i="8"/>
  <c r="P905" i="8"/>
  <c r="G901" i="8"/>
  <c r="Q901" i="8"/>
  <c r="H901" i="8"/>
  <c r="R901" i="8"/>
  <c r="I901" i="8"/>
  <c r="J901" i="8"/>
  <c r="P901" i="8"/>
  <c r="G897" i="8"/>
  <c r="Q897" i="8"/>
  <c r="H897" i="8"/>
  <c r="R897" i="8"/>
  <c r="I897" i="8"/>
  <c r="J897" i="8"/>
  <c r="P897" i="8"/>
  <c r="G893" i="8"/>
  <c r="Q893" i="8"/>
  <c r="H893" i="8"/>
  <c r="R893" i="8"/>
  <c r="I893" i="8"/>
  <c r="J893" i="8"/>
  <c r="P893" i="8"/>
  <c r="G889" i="8"/>
  <c r="Q889" i="8"/>
  <c r="H889" i="8"/>
  <c r="R889" i="8"/>
  <c r="I889" i="8"/>
  <c r="J889" i="8"/>
  <c r="P889" i="8"/>
  <c r="J885" i="8"/>
  <c r="P885" i="8"/>
  <c r="Q885" i="8"/>
  <c r="G885" i="8"/>
  <c r="R885" i="8"/>
  <c r="H885" i="8"/>
  <c r="I885" i="8"/>
  <c r="P881" i="8"/>
  <c r="Q881" i="8"/>
  <c r="G881" i="8"/>
  <c r="R881" i="8"/>
  <c r="H881" i="8"/>
  <c r="I881" i="8"/>
  <c r="J881" i="8"/>
  <c r="I877" i="8"/>
  <c r="G877" i="8"/>
  <c r="H877" i="8"/>
  <c r="J877" i="8"/>
  <c r="P877" i="8"/>
  <c r="Q877" i="8"/>
  <c r="R877" i="8"/>
  <c r="I873" i="8"/>
  <c r="Q873" i="8"/>
  <c r="R873" i="8"/>
  <c r="G873" i="8"/>
  <c r="H873" i="8"/>
  <c r="J873" i="8"/>
  <c r="P873" i="8"/>
  <c r="I869" i="8"/>
  <c r="J869" i="8"/>
  <c r="H869" i="8"/>
  <c r="P869" i="8"/>
  <c r="Q869" i="8"/>
  <c r="R869" i="8"/>
  <c r="G869" i="8"/>
  <c r="I865" i="8"/>
  <c r="J865" i="8"/>
  <c r="P865" i="8"/>
  <c r="Q865" i="8"/>
  <c r="R865" i="8"/>
  <c r="G865" i="8"/>
  <c r="H865" i="8"/>
  <c r="I861" i="8"/>
  <c r="J861" i="8"/>
  <c r="P861" i="8"/>
  <c r="Q861" i="8"/>
  <c r="R861" i="8"/>
  <c r="G861" i="8"/>
  <c r="H861" i="8"/>
  <c r="I857" i="8"/>
  <c r="J857" i="8"/>
  <c r="P857" i="8"/>
  <c r="Q857" i="8"/>
  <c r="R857" i="8"/>
  <c r="G857" i="8"/>
  <c r="H857" i="8"/>
  <c r="I853" i="8"/>
  <c r="J853" i="8"/>
  <c r="Q853" i="8"/>
  <c r="R853" i="8"/>
  <c r="G853" i="8"/>
  <c r="H853" i="8"/>
  <c r="P853" i="8"/>
  <c r="I849" i="8"/>
  <c r="J849" i="8"/>
  <c r="R849" i="8"/>
  <c r="G849" i="8"/>
  <c r="H849" i="8"/>
  <c r="P849" i="8"/>
  <c r="Q849" i="8"/>
  <c r="I845" i="8"/>
  <c r="J845" i="8"/>
  <c r="G845" i="8"/>
  <c r="H845" i="8"/>
  <c r="P845" i="8"/>
  <c r="Q845" i="8"/>
  <c r="R845" i="8"/>
  <c r="I841" i="8"/>
  <c r="J841" i="8"/>
  <c r="G841" i="8"/>
  <c r="H841" i="8"/>
  <c r="P841" i="8"/>
  <c r="Q841" i="8"/>
  <c r="R841" i="8"/>
  <c r="G837" i="8"/>
  <c r="Q837" i="8"/>
  <c r="H837" i="8"/>
  <c r="I837" i="8"/>
  <c r="J837" i="8"/>
  <c r="P837" i="8"/>
  <c r="R837" i="8"/>
  <c r="G833" i="8"/>
  <c r="Q833" i="8"/>
  <c r="H833" i="8"/>
  <c r="R833" i="8"/>
  <c r="I833" i="8"/>
  <c r="J833" i="8"/>
  <c r="P833" i="8"/>
  <c r="G829" i="8"/>
  <c r="Q829" i="8"/>
  <c r="H829" i="8"/>
  <c r="R829" i="8"/>
  <c r="I829" i="8"/>
  <c r="J829" i="8"/>
  <c r="P829" i="8"/>
  <c r="G825" i="8"/>
  <c r="Q825" i="8"/>
  <c r="H825" i="8"/>
  <c r="R825" i="8"/>
  <c r="I825" i="8"/>
  <c r="J825" i="8"/>
  <c r="P825" i="8"/>
  <c r="G821" i="8"/>
  <c r="Q821" i="8"/>
  <c r="H821" i="8"/>
  <c r="R821" i="8"/>
  <c r="I821" i="8"/>
  <c r="J821" i="8"/>
  <c r="P821" i="8"/>
  <c r="G817" i="8"/>
  <c r="Q817" i="8"/>
  <c r="H817" i="8"/>
  <c r="R817" i="8"/>
  <c r="I817" i="8"/>
  <c r="J817" i="8"/>
  <c r="P817" i="8"/>
  <c r="G813" i="8"/>
  <c r="Q813" i="8"/>
  <c r="H813" i="8"/>
  <c r="R813" i="8"/>
  <c r="I813" i="8"/>
  <c r="J813" i="8"/>
  <c r="P813" i="8"/>
  <c r="P809" i="8"/>
  <c r="G809" i="8"/>
  <c r="Q809" i="8"/>
  <c r="H809" i="8"/>
  <c r="R809" i="8"/>
  <c r="I809" i="8"/>
  <c r="J809" i="8"/>
  <c r="P805" i="8"/>
  <c r="G805" i="8"/>
  <c r="Q805" i="8"/>
  <c r="H805" i="8"/>
  <c r="R805" i="8"/>
  <c r="I805" i="8"/>
  <c r="J805" i="8"/>
  <c r="P801" i="8"/>
  <c r="G801" i="8"/>
  <c r="Q801" i="8"/>
  <c r="H801" i="8"/>
  <c r="R801" i="8"/>
  <c r="I801" i="8"/>
  <c r="J801" i="8"/>
  <c r="P797" i="8"/>
  <c r="G797" i="8"/>
  <c r="Q797" i="8"/>
  <c r="H797" i="8"/>
  <c r="R797" i="8"/>
  <c r="I797" i="8"/>
  <c r="J797" i="8"/>
  <c r="P793" i="8"/>
  <c r="G793" i="8"/>
  <c r="Q793" i="8"/>
  <c r="H793" i="8"/>
  <c r="R793" i="8"/>
  <c r="I793" i="8"/>
  <c r="J793" i="8"/>
  <c r="P789" i="8"/>
  <c r="G789" i="8"/>
  <c r="Q789" i="8"/>
  <c r="H789" i="8"/>
  <c r="R789" i="8"/>
  <c r="I789" i="8"/>
  <c r="J789" i="8"/>
  <c r="P785" i="8"/>
  <c r="G785" i="8"/>
  <c r="Q785" i="8"/>
  <c r="H785" i="8"/>
  <c r="R785" i="8"/>
  <c r="I785" i="8"/>
  <c r="J785" i="8"/>
  <c r="P781" i="8"/>
  <c r="G781" i="8"/>
  <c r="Q781" i="8"/>
  <c r="H781" i="8"/>
  <c r="R781" i="8"/>
  <c r="I781" i="8"/>
  <c r="J781" i="8"/>
  <c r="H777" i="8"/>
  <c r="R777" i="8"/>
  <c r="P777" i="8"/>
  <c r="Q777" i="8"/>
  <c r="G777" i="8"/>
  <c r="I777" i="8"/>
  <c r="J777" i="8"/>
  <c r="H773" i="8"/>
  <c r="R773" i="8"/>
  <c r="I773" i="8"/>
  <c r="G773" i="8"/>
  <c r="J773" i="8"/>
  <c r="P773" i="8"/>
  <c r="Q773" i="8"/>
  <c r="H769" i="8"/>
  <c r="R769" i="8"/>
  <c r="I769" i="8"/>
  <c r="Q769" i="8"/>
  <c r="G769" i="8"/>
  <c r="J769" i="8"/>
  <c r="P769" i="8"/>
  <c r="H765" i="8"/>
  <c r="R765" i="8"/>
  <c r="I765" i="8"/>
  <c r="G765" i="8"/>
  <c r="J765" i="8"/>
  <c r="P765" i="8"/>
  <c r="Q765" i="8"/>
  <c r="H761" i="8"/>
  <c r="R761" i="8"/>
  <c r="I761" i="8"/>
  <c r="G761" i="8"/>
  <c r="J761" i="8"/>
  <c r="P761" i="8"/>
  <c r="Q761" i="8"/>
  <c r="H757" i="8"/>
  <c r="R757" i="8"/>
  <c r="I757" i="8"/>
  <c r="Q757" i="8"/>
  <c r="G757" i="8"/>
  <c r="J757" i="8"/>
  <c r="P757" i="8"/>
  <c r="P753" i="8"/>
  <c r="G753" i="8"/>
  <c r="H753" i="8"/>
  <c r="R753" i="8"/>
  <c r="I753" i="8"/>
  <c r="J753" i="8"/>
  <c r="Q753" i="8"/>
  <c r="P749" i="8"/>
  <c r="G749" i="8"/>
  <c r="Q749" i="8"/>
  <c r="H749" i="8"/>
  <c r="R749" i="8"/>
  <c r="I749" i="8"/>
  <c r="J749" i="8"/>
  <c r="P745" i="8"/>
  <c r="G745" i="8"/>
  <c r="Q745" i="8"/>
  <c r="H745" i="8"/>
  <c r="R745" i="8"/>
  <c r="I745" i="8"/>
  <c r="J745" i="8"/>
  <c r="P741" i="8"/>
  <c r="G741" i="8"/>
  <c r="Q741" i="8"/>
  <c r="H741" i="8"/>
  <c r="R741" i="8"/>
  <c r="I741" i="8"/>
  <c r="J741" i="8"/>
  <c r="P737" i="8"/>
  <c r="G737" i="8"/>
  <c r="Q737" i="8"/>
  <c r="H737" i="8"/>
  <c r="R737" i="8"/>
  <c r="I737" i="8"/>
  <c r="J737" i="8"/>
  <c r="P733" i="8"/>
  <c r="G733" i="8"/>
  <c r="Q733" i="8"/>
  <c r="H733" i="8"/>
  <c r="R733" i="8"/>
  <c r="I733" i="8"/>
  <c r="J733" i="8"/>
  <c r="P729" i="8"/>
  <c r="G729" i="8"/>
  <c r="Q729" i="8"/>
  <c r="H729" i="8"/>
  <c r="R729" i="8"/>
  <c r="I729" i="8"/>
  <c r="J729" i="8"/>
  <c r="P725" i="8"/>
  <c r="G725" i="8"/>
  <c r="Q725" i="8"/>
  <c r="H725" i="8"/>
  <c r="R725" i="8"/>
  <c r="I725" i="8"/>
  <c r="J725" i="8"/>
  <c r="P721" i="8"/>
  <c r="G721" i="8"/>
  <c r="Q721" i="8"/>
  <c r="H721" i="8"/>
  <c r="R721" i="8"/>
  <c r="I721" i="8"/>
  <c r="J721" i="8"/>
  <c r="P717" i="8"/>
  <c r="G717" i="8"/>
  <c r="Q717" i="8"/>
  <c r="H717" i="8"/>
  <c r="R717" i="8"/>
  <c r="I717" i="8"/>
  <c r="J717" i="8"/>
  <c r="P713" i="8"/>
  <c r="G713" i="8"/>
  <c r="Q713" i="8"/>
  <c r="H713" i="8"/>
  <c r="R713" i="8"/>
  <c r="I713" i="8"/>
  <c r="J713" i="8"/>
  <c r="P709" i="8"/>
  <c r="G709" i="8"/>
  <c r="Q709" i="8"/>
  <c r="H709" i="8"/>
  <c r="R709" i="8"/>
  <c r="I709" i="8"/>
  <c r="J709" i="8"/>
  <c r="P705" i="8"/>
  <c r="G705" i="8"/>
  <c r="Q705" i="8"/>
  <c r="H705" i="8"/>
  <c r="R705" i="8"/>
  <c r="I705" i="8"/>
  <c r="J705" i="8"/>
  <c r="P701" i="8"/>
  <c r="G701" i="8"/>
  <c r="Q701" i="8"/>
  <c r="H701" i="8"/>
  <c r="R701" i="8"/>
  <c r="I701" i="8"/>
  <c r="J701" i="8"/>
  <c r="P697" i="8"/>
  <c r="G697" i="8"/>
  <c r="Q697" i="8"/>
  <c r="H697" i="8"/>
  <c r="R697" i="8"/>
  <c r="I697" i="8"/>
  <c r="J697" i="8"/>
  <c r="P693" i="8"/>
  <c r="G693" i="8"/>
  <c r="Q693" i="8"/>
  <c r="H693" i="8"/>
  <c r="R693" i="8"/>
  <c r="I693" i="8"/>
  <c r="J693" i="8"/>
  <c r="P689" i="8"/>
  <c r="G689" i="8"/>
  <c r="Q689" i="8"/>
  <c r="H689" i="8"/>
  <c r="R689" i="8"/>
  <c r="I689" i="8"/>
  <c r="J689" i="8"/>
  <c r="P685" i="8"/>
  <c r="G685" i="8"/>
  <c r="Q685" i="8"/>
  <c r="H685" i="8"/>
  <c r="R685" i="8"/>
  <c r="I685" i="8"/>
  <c r="J685" i="8"/>
  <c r="P681" i="8"/>
  <c r="G681" i="8"/>
  <c r="Q681" i="8"/>
  <c r="H681" i="8"/>
  <c r="R681" i="8"/>
  <c r="I681" i="8"/>
  <c r="J681" i="8"/>
  <c r="G677" i="8"/>
  <c r="P677" i="8"/>
  <c r="Q677" i="8"/>
  <c r="H677" i="8"/>
  <c r="R677" i="8"/>
  <c r="I677" i="8"/>
  <c r="J677" i="8"/>
  <c r="G673" i="8"/>
  <c r="Q673" i="8"/>
  <c r="P673" i="8"/>
  <c r="R673" i="8"/>
  <c r="H673" i="8"/>
  <c r="I673" i="8"/>
  <c r="J673" i="8"/>
  <c r="G669" i="8"/>
  <c r="Q669" i="8"/>
  <c r="H669" i="8"/>
  <c r="I669" i="8"/>
  <c r="J669" i="8"/>
  <c r="P669" i="8"/>
  <c r="R669" i="8"/>
  <c r="G665" i="8"/>
  <c r="Q665" i="8"/>
  <c r="P665" i="8"/>
  <c r="R665" i="8"/>
  <c r="H665" i="8"/>
  <c r="I665" i="8"/>
  <c r="J665" i="8"/>
  <c r="G661" i="8"/>
  <c r="Q661" i="8"/>
  <c r="P661" i="8"/>
  <c r="R661" i="8"/>
  <c r="H661" i="8"/>
  <c r="I661" i="8"/>
  <c r="J661" i="8"/>
  <c r="P657" i="8"/>
  <c r="G657" i="8"/>
  <c r="Q657" i="8"/>
  <c r="R657" i="8"/>
  <c r="H657" i="8"/>
  <c r="I657" i="8"/>
  <c r="J657" i="8"/>
  <c r="P653" i="8"/>
  <c r="G653" i="8"/>
  <c r="Q653" i="8"/>
  <c r="R653" i="8"/>
  <c r="H653" i="8"/>
  <c r="I653" i="8"/>
  <c r="J653" i="8"/>
  <c r="I649" i="8"/>
  <c r="P649" i="8"/>
  <c r="G649" i="8"/>
  <c r="Q649" i="8"/>
  <c r="R649" i="8"/>
  <c r="H649" i="8"/>
  <c r="J649" i="8"/>
  <c r="I645" i="8"/>
  <c r="P645" i="8"/>
  <c r="G645" i="8"/>
  <c r="Q645" i="8"/>
  <c r="R645" i="8"/>
  <c r="H645" i="8"/>
  <c r="J645" i="8"/>
  <c r="I641" i="8"/>
  <c r="P641" i="8"/>
  <c r="G641" i="8"/>
  <c r="Q641" i="8"/>
  <c r="R641" i="8"/>
  <c r="H641" i="8"/>
  <c r="J641" i="8"/>
  <c r="I637" i="8"/>
  <c r="P637" i="8"/>
  <c r="G637" i="8"/>
  <c r="Q637" i="8"/>
  <c r="J637" i="8"/>
  <c r="R637" i="8"/>
  <c r="H637" i="8"/>
  <c r="I633" i="8"/>
  <c r="P633" i="8"/>
  <c r="G633" i="8"/>
  <c r="Q633" i="8"/>
  <c r="H633" i="8"/>
  <c r="J633" i="8"/>
  <c r="R633" i="8"/>
  <c r="I629" i="8"/>
  <c r="G629" i="8"/>
  <c r="P629" i="8"/>
  <c r="Q629" i="8"/>
  <c r="H629" i="8"/>
  <c r="J629" i="8"/>
  <c r="R629" i="8"/>
  <c r="I625" i="8"/>
  <c r="Q625" i="8"/>
  <c r="H625" i="8"/>
  <c r="J625" i="8"/>
  <c r="P625" i="8"/>
  <c r="R625" i="8"/>
  <c r="G625" i="8"/>
  <c r="I621" i="8"/>
  <c r="R621" i="8"/>
  <c r="G621" i="8"/>
  <c r="H621" i="8"/>
  <c r="J621" i="8"/>
  <c r="P621" i="8"/>
  <c r="Q621" i="8"/>
  <c r="I617" i="8"/>
  <c r="P617" i="8"/>
  <c r="Q617" i="8"/>
  <c r="R617" i="8"/>
  <c r="G617" i="8"/>
  <c r="H617" i="8"/>
  <c r="J617" i="8"/>
  <c r="I613" i="8"/>
  <c r="Q613" i="8"/>
  <c r="R613" i="8"/>
  <c r="G613" i="8"/>
  <c r="H613" i="8"/>
  <c r="J613" i="8"/>
  <c r="P613" i="8"/>
  <c r="I609" i="8"/>
  <c r="R609" i="8"/>
  <c r="G609" i="8"/>
  <c r="H609" i="8"/>
  <c r="J609" i="8"/>
  <c r="P609" i="8"/>
  <c r="Q609" i="8"/>
  <c r="I605" i="8"/>
  <c r="G605" i="8"/>
  <c r="H605" i="8"/>
  <c r="J605" i="8"/>
  <c r="P605" i="8"/>
  <c r="Q605" i="8"/>
  <c r="R605" i="8"/>
  <c r="I601" i="8"/>
  <c r="G601" i="8"/>
  <c r="H601" i="8"/>
  <c r="J601" i="8"/>
  <c r="P601" i="8"/>
  <c r="Q601" i="8"/>
  <c r="R601" i="8"/>
  <c r="I597" i="8"/>
  <c r="H597" i="8"/>
  <c r="J597" i="8"/>
  <c r="P597" i="8"/>
  <c r="Q597" i="8"/>
  <c r="R597" i="8"/>
  <c r="G597" i="8"/>
  <c r="I593" i="8"/>
  <c r="J593" i="8"/>
  <c r="P593" i="8"/>
  <c r="Q593" i="8"/>
  <c r="R593" i="8"/>
  <c r="G593" i="8"/>
  <c r="H593" i="8"/>
  <c r="I589" i="8"/>
  <c r="P589" i="8"/>
  <c r="Q589" i="8"/>
  <c r="R589" i="8"/>
  <c r="G589" i="8"/>
  <c r="H589" i="8"/>
  <c r="J589" i="8"/>
  <c r="I585" i="8"/>
  <c r="G585" i="8"/>
  <c r="R585" i="8"/>
  <c r="J585" i="8"/>
  <c r="P585" i="8"/>
  <c r="Q585" i="8"/>
  <c r="H585" i="8"/>
  <c r="I581" i="8"/>
  <c r="P581" i="8"/>
  <c r="H581" i="8"/>
  <c r="J581" i="8"/>
  <c r="Q581" i="8"/>
  <c r="R581" i="8"/>
  <c r="G581" i="8"/>
  <c r="I577" i="8"/>
  <c r="P577" i="8"/>
  <c r="G577" i="8"/>
  <c r="R577" i="8"/>
  <c r="H577" i="8"/>
  <c r="J577" i="8"/>
  <c r="Q577" i="8"/>
  <c r="I573" i="8"/>
  <c r="P573" i="8"/>
  <c r="R573" i="8"/>
  <c r="H573" i="8"/>
  <c r="J573" i="8"/>
  <c r="Q573" i="8"/>
  <c r="G573" i="8"/>
  <c r="I569" i="8"/>
  <c r="P569" i="8"/>
  <c r="R569" i="8"/>
  <c r="G569" i="8"/>
  <c r="H569" i="8"/>
  <c r="J569" i="8"/>
  <c r="Q569" i="8"/>
  <c r="I565" i="8"/>
  <c r="P565" i="8"/>
  <c r="G565" i="8"/>
  <c r="J565" i="8"/>
  <c r="Q565" i="8"/>
  <c r="R565" i="8"/>
  <c r="H565" i="8"/>
  <c r="I561" i="8"/>
  <c r="P561" i="8"/>
  <c r="H561" i="8"/>
  <c r="J561" i="8"/>
  <c r="G561" i="8"/>
  <c r="Q561" i="8"/>
  <c r="R561" i="8"/>
  <c r="I557" i="8"/>
  <c r="P557" i="8"/>
  <c r="G557" i="8"/>
  <c r="H557" i="8"/>
  <c r="J557" i="8"/>
  <c r="Q557" i="8"/>
  <c r="R557" i="8"/>
  <c r="I553" i="8"/>
  <c r="P553" i="8"/>
  <c r="G553" i="8"/>
  <c r="H553" i="8"/>
  <c r="J553" i="8"/>
  <c r="Q553" i="8"/>
  <c r="R553" i="8"/>
  <c r="I549" i="8"/>
  <c r="P549" i="8"/>
  <c r="R549" i="8"/>
  <c r="G549" i="8"/>
  <c r="H549" i="8"/>
  <c r="J549" i="8"/>
  <c r="Q549" i="8"/>
  <c r="I545" i="8"/>
  <c r="P545" i="8"/>
  <c r="Q545" i="8"/>
  <c r="H545" i="8"/>
  <c r="J545" i="8"/>
  <c r="R545" i="8"/>
  <c r="G545" i="8"/>
  <c r="I541" i="8"/>
  <c r="P541" i="8"/>
  <c r="J541" i="8"/>
  <c r="R541" i="8"/>
  <c r="Q541" i="8"/>
  <c r="G541" i="8"/>
  <c r="H541" i="8"/>
  <c r="I537" i="8"/>
  <c r="P537" i="8"/>
  <c r="H537" i="8"/>
  <c r="Q537" i="8"/>
  <c r="R537" i="8"/>
  <c r="G537" i="8"/>
  <c r="J537" i="8"/>
  <c r="I533" i="8"/>
  <c r="P533" i="8"/>
  <c r="G533" i="8"/>
  <c r="J533" i="8"/>
  <c r="Q533" i="8"/>
  <c r="H533" i="8"/>
  <c r="R533" i="8"/>
  <c r="H529" i="8"/>
  <c r="R529" i="8"/>
  <c r="I529" i="8"/>
  <c r="J529" i="8"/>
  <c r="P529" i="8"/>
  <c r="G529" i="8"/>
  <c r="Q529" i="8"/>
  <c r="H525" i="8"/>
  <c r="R525" i="8"/>
  <c r="I525" i="8"/>
  <c r="J525" i="8"/>
  <c r="P525" i="8"/>
  <c r="G525" i="8"/>
  <c r="Q525" i="8"/>
  <c r="H521" i="8"/>
  <c r="R521" i="8"/>
  <c r="I521" i="8"/>
  <c r="J521" i="8"/>
  <c r="P521" i="8"/>
  <c r="G521" i="8"/>
  <c r="Q521" i="8"/>
  <c r="G517" i="8"/>
  <c r="Q517" i="8"/>
  <c r="H517" i="8"/>
  <c r="R517" i="8"/>
  <c r="I517" i="8"/>
  <c r="J517" i="8"/>
  <c r="P517" i="8"/>
  <c r="G513" i="8"/>
  <c r="Q513" i="8"/>
  <c r="H513" i="8"/>
  <c r="R513" i="8"/>
  <c r="I513" i="8"/>
  <c r="J513" i="8"/>
  <c r="P513" i="8"/>
  <c r="G509" i="8"/>
  <c r="Q509" i="8"/>
  <c r="H509" i="8"/>
  <c r="R509" i="8"/>
  <c r="I509" i="8"/>
  <c r="J509" i="8"/>
  <c r="P509" i="8"/>
  <c r="G505" i="8"/>
  <c r="Q505" i="8"/>
  <c r="H505" i="8"/>
  <c r="R505" i="8"/>
  <c r="I505" i="8"/>
  <c r="J505" i="8"/>
  <c r="P505" i="8"/>
  <c r="G501" i="8"/>
  <c r="Q501" i="8"/>
  <c r="H501" i="8"/>
  <c r="R501" i="8"/>
  <c r="I501" i="8"/>
  <c r="J501" i="8"/>
  <c r="P501" i="8"/>
  <c r="G497" i="8"/>
  <c r="Q497" i="8"/>
  <c r="H497" i="8"/>
  <c r="R497" i="8"/>
  <c r="P497" i="8"/>
  <c r="I497" i="8"/>
  <c r="J497" i="8"/>
  <c r="G493" i="8"/>
  <c r="Q493" i="8"/>
  <c r="H493" i="8"/>
  <c r="R493" i="8"/>
  <c r="J493" i="8"/>
  <c r="P493" i="8"/>
  <c r="I493" i="8"/>
  <c r="G489" i="8"/>
  <c r="Q489" i="8"/>
  <c r="H489" i="8"/>
  <c r="R489" i="8"/>
  <c r="I489" i="8"/>
  <c r="J489" i="8"/>
  <c r="P489" i="8"/>
  <c r="G485" i="8"/>
  <c r="Q485" i="8"/>
  <c r="H485" i="8"/>
  <c r="R485" i="8"/>
  <c r="I485" i="8"/>
  <c r="J485" i="8"/>
  <c r="P485" i="8"/>
  <c r="G481" i="8"/>
  <c r="Q481" i="8"/>
  <c r="H481" i="8"/>
  <c r="R481" i="8"/>
  <c r="I481" i="8"/>
  <c r="J481" i="8"/>
  <c r="P481" i="8"/>
  <c r="I477" i="8"/>
  <c r="J477" i="8"/>
  <c r="G477" i="8"/>
  <c r="Q477" i="8"/>
  <c r="H477" i="8"/>
  <c r="R477" i="8"/>
  <c r="P477" i="8"/>
  <c r="I473" i="8"/>
  <c r="J473" i="8"/>
  <c r="G473" i="8"/>
  <c r="Q473" i="8"/>
  <c r="H473" i="8"/>
  <c r="R473" i="8"/>
  <c r="P473" i="8"/>
  <c r="I469" i="8"/>
  <c r="J469" i="8"/>
  <c r="G469" i="8"/>
  <c r="Q469" i="8"/>
  <c r="H469" i="8"/>
  <c r="R469" i="8"/>
  <c r="P469" i="8"/>
  <c r="P465" i="8"/>
  <c r="G465" i="8"/>
  <c r="H465" i="8"/>
  <c r="I465" i="8"/>
  <c r="J465" i="8"/>
  <c r="Q465" i="8"/>
  <c r="R465" i="8"/>
  <c r="P461" i="8"/>
  <c r="G461" i="8"/>
  <c r="Q461" i="8"/>
  <c r="H461" i="8"/>
  <c r="I461" i="8"/>
  <c r="J461" i="8"/>
  <c r="R461" i="8"/>
  <c r="P457" i="8"/>
  <c r="G457" i="8"/>
  <c r="Q457" i="8"/>
  <c r="H457" i="8"/>
  <c r="I457" i="8"/>
  <c r="J457" i="8"/>
  <c r="R457" i="8"/>
  <c r="P453" i="8"/>
  <c r="G453" i="8"/>
  <c r="Q453" i="8"/>
  <c r="I453" i="8"/>
  <c r="J453" i="8"/>
  <c r="R453" i="8"/>
  <c r="H453" i="8"/>
  <c r="P449" i="8"/>
  <c r="G449" i="8"/>
  <c r="Q449" i="8"/>
  <c r="H449" i="8"/>
  <c r="R449" i="8"/>
  <c r="I449" i="8"/>
  <c r="J449" i="8"/>
  <c r="P445" i="8"/>
  <c r="G445" i="8"/>
  <c r="Q445" i="8"/>
  <c r="H445" i="8"/>
  <c r="R445" i="8"/>
  <c r="I445" i="8"/>
  <c r="J445" i="8"/>
  <c r="P441" i="8"/>
  <c r="G441" i="8"/>
  <c r="Q441" i="8"/>
  <c r="H441" i="8"/>
  <c r="R441" i="8"/>
  <c r="I441" i="8"/>
  <c r="J441" i="8"/>
  <c r="P437" i="8"/>
  <c r="G437" i="8"/>
  <c r="Q437" i="8"/>
  <c r="H437" i="8"/>
  <c r="R437" i="8"/>
  <c r="I437" i="8"/>
  <c r="J437" i="8"/>
  <c r="P433" i="8"/>
  <c r="G433" i="8"/>
  <c r="Q433" i="8"/>
  <c r="H433" i="8"/>
  <c r="R433" i="8"/>
  <c r="I433" i="8"/>
  <c r="J433" i="8"/>
  <c r="P429" i="8"/>
  <c r="G429" i="8"/>
  <c r="Q429" i="8"/>
  <c r="H429" i="8"/>
  <c r="R429" i="8"/>
  <c r="I429" i="8"/>
  <c r="J429" i="8"/>
  <c r="P425" i="8"/>
  <c r="G425" i="8"/>
  <c r="Q425" i="8"/>
  <c r="H425" i="8"/>
  <c r="R425" i="8"/>
  <c r="I425" i="8"/>
  <c r="J425" i="8"/>
  <c r="P421" i="8"/>
  <c r="G421" i="8"/>
  <c r="Q421" i="8"/>
  <c r="H421" i="8"/>
  <c r="R421" i="8"/>
  <c r="I421" i="8"/>
  <c r="J421" i="8"/>
  <c r="P417" i="8"/>
  <c r="G417" i="8"/>
  <c r="Q417" i="8"/>
  <c r="H417" i="8"/>
  <c r="R417" i="8"/>
  <c r="I417" i="8"/>
  <c r="J417" i="8"/>
  <c r="P413" i="8"/>
  <c r="Q413" i="8"/>
  <c r="R413" i="8"/>
  <c r="G413" i="8"/>
  <c r="H413" i="8"/>
  <c r="I413" i="8"/>
  <c r="J413" i="8"/>
  <c r="I409" i="8"/>
  <c r="J409" i="8"/>
  <c r="P409" i="8"/>
  <c r="Q409" i="8"/>
  <c r="R409" i="8"/>
  <c r="G409" i="8"/>
  <c r="H409" i="8"/>
  <c r="P405" i="8"/>
  <c r="Q405" i="8"/>
  <c r="R405" i="8"/>
  <c r="G405" i="8"/>
  <c r="H405" i="8"/>
  <c r="I405" i="8"/>
  <c r="J405" i="8"/>
  <c r="H401" i="8"/>
  <c r="I401" i="8"/>
  <c r="Q401" i="8"/>
  <c r="R401" i="8"/>
  <c r="G401" i="8"/>
  <c r="J401" i="8"/>
  <c r="P401" i="8"/>
  <c r="P397" i="8"/>
  <c r="H397" i="8"/>
  <c r="R397" i="8"/>
  <c r="I397" i="8"/>
  <c r="G397" i="8"/>
  <c r="J397" i="8"/>
  <c r="Q397" i="8"/>
  <c r="P393" i="8"/>
  <c r="G393" i="8"/>
  <c r="Q393" i="8"/>
  <c r="H393" i="8"/>
  <c r="R393" i="8"/>
  <c r="I393" i="8"/>
  <c r="J393" i="8"/>
  <c r="P389" i="8"/>
  <c r="G389" i="8"/>
  <c r="Q389" i="8"/>
  <c r="H389" i="8"/>
  <c r="R389" i="8"/>
  <c r="I389" i="8"/>
  <c r="J389" i="8"/>
  <c r="P385" i="8"/>
  <c r="G385" i="8"/>
  <c r="Q385" i="8"/>
  <c r="H385" i="8"/>
  <c r="R385" i="8"/>
  <c r="I385" i="8"/>
  <c r="J385" i="8"/>
  <c r="P381" i="8"/>
  <c r="G381" i="8"/>
  <c r="Q381" i="8"/>
  <c r="H381" i="8"/>
  <c r="R381" i="8"/>
  <c r="I381" i="8"/>
  <c r="J381" i="8"/>
  <c r="P377" i="8"/>
  <c r="G377" i="8"/>
  <c r="Q377" i="8"/>
  <c r="H377" i="8"/>
  <c r="R377" i="8"/>
  <c r="I377" i="8"/>
  <c r="J377" i="8"/>
  <c r="P373" i="8"/>
  <c r="G373" i="8"/>
  <c r="Q373" i="8"/>
  <c r="H373" i="8"/>
  <c r="R373" i="8"/>
  <c r="I373" i="8"/>
  <c r="J373" i="8"/>
  <c r="H369" i="8"/>
  <c r="R369" i="8"/>
  <c r="G369" i="8"/>
  <c r="I369" i="8"/>
  <c r="J369" i="8"/>
  <c r="P369" i="8"/>
  <c r="Q369" i="8"/>
  <c r="H365" i="8"/>
  <c r="R365" i="8"/>
  <c r="P365" i="8"/>
  <c r="Q365" i="8"/>
  <c r="G365" i="8"/>
  <c r="I365" i="8"/>
  <c r="J365" i="8"/>
  <c r="H361" i="8"/>
  <c r="R361" i="8"/>
  <c r="P361" i="8"/>
  <c r="Q361" i="8"/>
  <c r="G361" i="8"/>
  <c r="I361" i="8"/>
  <c r="J361" i="8"/>
  <c r="H357" i="8"/>
  <c r="R357" i="8"/>
  <c r="J357" i="8"/>
  <c r="I357" i="8"/>
  <c r="P357" i="8"/>
  <c r="Q357" i="8"/>
  <c r="G357" i="8"/>
  <c r="H353" i="8"/>
  <c r="R353" i="8"/>
  <c r="J353" i="8"/>
  <c r="P353" i="8"/>
  <c r="Q353" i="8"/>
  <c r="G353" i="8"/>
  <c r="I353" i="8"/>
  <c r="H349" i="8"/>
  <c r="R349" i="8"/>
  <c r="J349" i="8"/>
  <c r="I349" i="8"/>
  <c r="P349" i="8"/>
  <c r="Q349" i="8"/>
  <c r="G349" i="8"/>
  <c r="H345" i="8"/>
  <c r="R345" i="8"/>
  <c r="J345" i="8"/>
  <c r="G345" i="8"/>
  <c r="I345" i="8"/>
  <c r="P345" i="8"/>
  <c r="Q345" i="8"/>
  <c r="H341" i="8"/>
  <c r="R341" i="8"/>
  <c r="J341" i="8"/>
  <c r="G341" i="8"/>
  <c r="I341" i="8"/>
  <c r="P341" i="8"/>
  <c r="Q341" i="8"/>
  <c r="H337" i="8"/>
  <c r="R337" i="8"/>
  <c r="J337" i="8"/>
  <c r="G337" i="8"/>
  <c r="I337" i="8"/>
  <c r="P337" i="8"/>
  <c r="Q337" i="8"/>
  <c r="H333" i="8"/>
  <c r="R333" i="8"/>
  <c r="J333" i="8"/>
  <c r="G333" i="8"/>
  <c r="I333" i="8"/>
  <c r="P333" i="8"/>
  <c r="Q333" i="8"/>
  <c r="G329" i="8"/>
  <c r="Q329" i="8"/>
  <c r="H329" i="8"/>
  <c r="R329" i="8"/>
  <c r="I329" i="8"/>
  <c r="J329" i="8"/>
  <c r="P329" i="8"/>
  <c r="G325" i="8"/>
  <c r="Q325" i="8"/>
  <c r="H325" i="8"/>
  <c r="R325" i="8"/>
  <c r="I325" i="8"/>
  <c r="J325" i="8"/>
  <c r="P325" i="8"/>
  <c r="G321" i="8"/>
  <c r="Q321" i="8"/>
  <c r="H321" i="8"/>
  <c r="R321" i="8"/>
  <c r="I321" i="8"/>
  <c r="J321" i="8"/>
  <c r="P321" i="8"/>
  <c r="G317" i="8"/>
  <c r="Q317" i="8"/>
  <c r="H317" i="8"/>
  <c r="R317" i="8"/>
  <c r="I317" i="8"/>
  <c r="J317" i="8"/>
  <c r="P317" i="8"/>
  <c r="P313" i="8"/>
  <c r="G313" i="8"/>
  <c r="Q313" i="8"/>
  <c r="H313" i="8"/>
  <c r="R313" i="8"/>
  <c r="I313" i="8"/>
  <c r="J313" i="8"/>
  <c r="P309" i="8"/>
  <c r="G309" i="8"/>
  <c r="Q309" i="8"/>
  <c r="H309" i="8"/>
  <c r="R309" i="8"/>
  <c r="I309" i="8"/>
  <c r="J309" i="8"/>
  <c r="P305" i="8"/>
  <c r="G305" i="8"/>
  <c r="Q305" i="8"/>
  <c r="H305" i="8"/>
  <c r="R305" i="8"/>
  <c r="I305" i="8"/>
  <c r="J305" i="8"/>
  <c r="P301" i="8"/>
  <c r="G301" i="8"/>
  <c r="Q301" i="8"/>
  <c r="H301" i="8"/>
  <c r="R301" i="8"/>
  <c r="I301" i="8"/>
  <c r="J301" i="8"/>
  <c r="P297" i="8"/>
  <c r="G297" i="8"/>
  <c r="Q297" i="8"/>
  <c r="H297" i="8"/>
  <c r="R297" i="8"/>
  <c r="I297" i="8"/>
  <c r="J297" i="8"/>
  <c r="P293" i="8"/>
  <c r="G293" i="8"/>
  <c r="Q293" i="8"/>
  <c r="H293" i="8"/>
  <c r="R293" i="8"/>
  <c r="I293" i="8"/>
  <c r="J293" i="8"/>
  <c r="P289" i="8"/>
  <c r="G289" i="8"/>
  <c r="Q289" i="8"/>
  <c r="H289" i="8"/>
  <c r="R289" i="8"/>
  <c r="I289" i="8"/>
  <c r="J289" i="8"/>
  <c r="P285" i="8"/>
  <c r="G285" i="8"/>
  <c r="Q285" i="8"/>
  <c r="H285" i="8"/>
  <c r="R285" i="8"/>
  <c r="I285" i="8"/>
  <c r="J285" i="8"/>
  <c r="P281" i="8"/>
  <c r="G281" i="8"/>
  <c r="Q281" i="8"/>
  <c r="H281" i="8"/>
  <c r="R281" i="8"/>
  <c r="I281" i="8"/>
  <c r="J281" i="8"/>
  <c r="P277" i="8"/>
  <c r="G277" i="8"/>
  <c r="Q277" i="8"/>
  <c r="H277" i="8"/>
  <c r="R277" i="8"/>
  <c r="I277" i="8"/>
  <c r="J277" i="8"/>
  <c r="P273" i="8"/>
  <c r="G273" i="8"/>
  <c r="Q273" i="8"/>
  <c r="H273" i="8"/>
  <c r="R273" i="8"/>
  <c r="I273" i="8"/>
  <c r="J273" i="8"/>
  <c r="P269" i="8"/>
  <c r="G269" i="8"/>
  <c r="Q269" i="8"/>
  <c r="H269" i="8"/>
  <c r="R269" i="8"/>
  <c r="I269" i="8"/>
  <c r="J269" i="8"/>
  <c r="P265" i="8"/>
  <c r="G265" i="8"/>
  <c r="Q265" i="8"/>
  <c r="H265" i="8"/>
  <c r="R265" i="8"/>
  <c r="I265" i="8"/>
  <c r="J265" i="8"/>
  <c r="P261" i="8"/>
  <c r="G261" i="8"/>
  <c r="Q261" i="8"/>
  <c r="H261" i="8"/>
  <c r="R261" i="8"/>
  <c r="I261" i="8"/>
  <c r="J261" i="8"/>
  <c r="P257" i="8"/>
  <c r="G257" i="8"/>
  <c r="Q257" i="8"/>
  <c r="H257" i="8"/>
  <c r="R257" i="8"/>
  <c r="I257" i="8"/>
  <c r="J257" i="8"/>
  <c r="P253" i="8"/>
  <c r="G253" i="8"/>
  <c r="Q253" i="8"/>
  <c r="H253" i="8"/>
  <c r="R253" i="8"/>
  <c r="I253" i="8"/>
  <c r="J253" i="8"/>
  <c r="P249" i="8"/>
  <c r="G249" i="8"/>
  <c r="Q249" i="8"/>
  <c r="H249" i="8"/>
  <c r="R249" i="8"/>
  <c r="I249" i="8"/>
  <c r="J249" i="8"/>
  <c r="L856" i="8"/>
  <c r="M856" i="8"/>
  <c r="N856" i="8"/>
  <c r="L852" i="8"/>
  <c r="M852" i="8"/>
  <c r="N852" i="8"/>
  <c r="L848" i="8"/>
  <c r="M848" i="8"/>
  <c r="N848" i="8"/>
  <c r="L844" i="8"/>
  <c r="M844" i="8"/>
  <c r="N844" i="8"/>
  <c r="L840" i="8"/>
  <c r="M840" i="8"/>
  <c r="N840" i="8"/>
  <c r="L836" i="8"/>
  <c r="M836" i="8"/>
  <c r="N836" i="8"/>
  <c r="L832" i="8"/>
  <c r="M832" i="8"/>
  <c r="N832" i="8"/>
  <c r="L828" i="8"/>
  <c r="M828" i="8"/>
  <c r="N828" i="8"/>
  <c r="L824" i="8"/>
  <c r="M824" i="8"/>
  <c r="N824" i="8"/>
  <c r="L820" i="8"/>
  <c r="M820" i="8"/>
  <c r="N820" i="8"/>
  <c r="L816" i="8"/>
  <c r="M816" i="8"/>
  <c r="N816" i="8"/>
  <c r="L812" i="8"/>
  <c r="M812" i="8"/>
  <c r="N812" i="8"/>
  <c r="L808" i="8"/>
  <c r="M808" i="8"/>
  <c r="N808" i="8"/>
  <c r="L804" i="8"/>
  <c r="M804" i="8"/>
  <c r="N804" i="8"/>
  <c r="L800" i="8"/>
  <c r="M800" i="8"/>
  <c r="N800" i="8"/>
  <c r="L796" i="8"/>
  <c r="M796" i="8"/>
  <c r="N796" i="8"/>
  <c r="L792" i="8"/>
  <c r="M792" i="8"/>
  <c r="N792" i="8"/>
  <c r="L788" i="8"/>
  <c r="M788" i="8"/>
  <c r="N788" i="8"/>
  <c r="L784" i="8"/>
  <c r="M784" i="8"/>
  <c r="N784" i="8"/>
  <c r="L780" i="8"/>
  <c r="M780" i="8"/>
  <c r="N780" i="8"/>
  <c r="M776" i="8"/>
  <c r="N776" i="8"/>
  <c r="L776" i="8"/>
  <c r="L772" i="8"/>
  <c r="M772" i="8"/>
  <c r="N772" i="8"/>
  <c r="N768" i="8"/>
  <c r="L768" i="8"/>
  <c r="M768" i="8"/>
  <c r="N764" i="8"/>
  <c r="L764" i="8"/>
  <c r="M764" i="8"/>
  <c r="N760" i="8"/>
  <c r="L760" i="8"/>
  <c r="M760" i="8"/>
  <c r="N756" i="8"/>
  <c r="L756" i="8"/>
  <c r="M756" i="8"/>
  <c r="N752" i="8"/>
  <c r="L752" i="8"/>
  <c r="M752" i="8"/>
  <c r="N748" i="8"/>
  <c r="L748" i="8"/>
  <c r="M748" i="8"/>
  <c r="N744" i="8"/>
  <c r="L744" i="8"/>
  <c r="M744" i="8"/>
  <c r="N740" i="8"/>
  <c r="L740" i="8"/>
  <c r="M740" i="8"/>
  <c r="N736" i="8"/>
  <c r="L736" i="8"/>
  <c r="M736" i="8"/>
  <c r="N732" i="8"/>
  <c r="L732" i="8"/>
  <c r="M732" i="8"/>
  <c r="N728" i="8"/>
  <c r="L728" i="8"/>
  <c r="M728" i="8"/>
  <c r="N724" i="8"/>
  <c r="L724" i="8"/>
  <c r="M724" i="8"/>
  <c r="N720" i="8"/>
  <c r="L720" i="8"/>
  <c r="M720" i="8"/>
  <c r="N716" i="8"/>
  <c r="L716" i="8"/>
  <c r="M716" i="8"/>
  <c r="N712" i="8"/>
  <c r="L712" i="8"/>
  <c r="M712" i="8"/>
  <c r="N708" i="8"/>
  <c r="L708" i="8"/>
  <c r="M708" i="8"/>
  <c r="N704" i="8"/>
  <c r="L704" i="8"/>
  <c r="M704" i="8"/>
  <c r="N700" i="8"/>
  <c r="L700" i="8"/>
  <c r="M700" i="8"/>
  <c r="N696" i="8"/>
  <c r="L696" i="8"/>
  <c r="M696" i="8"/>
  <c r="N692" i="8"/>
  <c r="L692" i="8"/>
  <c r="M692" i="8"/>
  <c r="N688" i="8"/>
  <c r="L688" i="8"/>
  <c r="M688" i="8"/>
  <c r="N684" i="8"/>
  <c r="L684" i="8"/>
  <c r="M684" i="8"/>
  <c r="N680" i="8"/>
  <c r="L680" i="8"/>
  <c r="M680" i="8"/>
  <c r="M676" i="8"/>
  <c r="N676" i="8"/>
  <c r="L676" i="8"/>
  <c r="L672" i="8"/>
  <c r="M672" i="8"/>
  <c r="N672" i="8"/>
  <c r="L668" i="8"/>
  <c r="M668" i="8"/>
  <c r="N668" i="8"/>
  <c r="N664" i="8"/>
  <c r="L664" i="8"/>
  <c r="M664" i="8"/>
  <c r="L660" i="8"/>
  <c r="M660" i="8"/>
  <c r="N660" i="8"/>
  <c r="L656" i="8"/>
  <c r="M656" i="8"/>
  <c r="N656" i="8"/>
  <c r="M652" i="8"/>
  <c r="N652" i="8"/>
  <c r="L652" i="8"/>
  <c r="L648" i="8"/>
  <c r="M648" i="8"/>
  <c r="N648" i="8"/>
  <c r="L644" i="8"/>
  <c r="M644" i="8"/>
  <c r="N644" i="8"/>
  <c r="L640" i="8"/>
  <c r="M640" i="8"/>
  <c r="N640" i="8"/>
  <c r="L636" i="8"/>
  <c r="M636" i="8"/>
  <c r="N636" i="8"/>
  <c r="L632" i="8"/>
  <c r="M632" i="8"/>
  <c r="N632" i="8"/>
  <c r="L628" i="8"/>
  <c r="M628" i="8"/>
  <c r="N628" i="8"/>
  <c r="L624" i="8"/>
  <c r="M624" i="8"/>
  <c r="N624" i="8"/>
  <c r="L620" i="8"/>
  <c r="N620" i="8"/>
  <c r="M620" i="8"/>
  <c r="L616" i="8"/>
  <c r="N616" i="8"/>
  <c r="M616" i="8"/>
  <c r="L612" i="8"/>
  <c r="N612" i="8"/>
  <c r="M612" i="8"/>
  <c r="L608" i="8"/>
  <c r="N608" i="8"/>
  <c r="M608" i="8"/>
  <c r="L604" i="8"/>
  <c r="N604" i="8"/>
  <c r="M604" i="8"/>
  <c r="L600" i="8"/>
  <c r="N600" i="8"/>
  <c r="M600" i="8"/>
  <c r="L596" i="8"/>
  <c r="N596" i="8"/>
  <c r="M596" i="8"/>
  <c r="L592" i="8"/>
  <c r="N592" i="8"/>
  <c r="M592" i="8"/>
  <c r="L588" i="8"/>
  <c r="N588" i="8"/>
  <c r="M588" i="8"/>
  <c r="L584" i="8"/>
  <c r="M584" i="8"/>
  <c r="N584" i="8"/>
  <c r="L580" i="8"/>
  <c r="M580" i="8"/>
  <c r="N580" i="8"/>
  <c r="L576" i="8"/>
  <c r="M576" i="8"/>
  <c r="N576" i="8"/>
  <c r="L572" i="8"/>
  <c r="M572" i="8"/>
  <c r="N572" i="8"/>
  <c r="L568" i="8"/>
  <c r="N568" i="8"/>
  <c r="M568" i="8"/>
  <c r="L564" i="8"/>
  <c r="N564" i="8"/>
  <c r="M564" i="8"/>
  <c r="L560" i="8"/>
  <c r="N560" i="8"/>
  <c r="M560" i="8"/>
  <c r="L556" i="8"/>
  <c r="N556" i="8"/>
  <c r="M556" i="8"/>
  <c r="L552" i="8"/>
  <c r="N552" i="8"/>
  <c r="M552" i="8"/>
  <c r="L548" i="8"/>
  <c r="N548" i="8"/>
  <c r="M548" i="8"/>
  <c r="L544" i="8"/>
  <c r="N544" i="8"/>
  <c r="M544" i="8"/>
  <c r="L540" i="8"/>
  <c r="N540" i="8"/>
  <c r="M540" i="8"/>
  <c r="L536" i="8"/>
  <c r="N536" i="8"/>
  <c r="M536" i="8"/>
  <c r="L532" i="8"/>
  <c r="N532" i="8"/>
  <c r="M532" i="8"/>
  <c r="L528" i="8"/>
  <c r="M528" i="8"/>
  <c r="N528" i="8"/>
  <c r="L524" i="8"/>
  <c r="M524" i="8"/>
  <c r="N524" i="8"/>
  <c r="L520" i="8"/>
  <c r="M520" i="8"/>
  <c r="N520" i="8"/>
  <c r="N516" i="8"/>
  <c r="L516" i="8"/>
  <c r="M516" i="8"/>
  <c r="N512" i="8"/>
  <c r="M512" i="8"/>
  <c r="L512" i="8"/>
  <c r="N508" i="8"/>
  <c r="L508" i="8"/>
  <c r="M508" i="8"/>
  <c r="N504" i="8"/>
  <c r="L504" i="8"/>
  <c r="M504" i="8"/>
  <c r="N500" i="8"/>
  <c r="L500" i="8"/>
  <c r="M500" i="8"/>
  <c r="N496" i="8"/>
  <c r="L496" i="8"/>
  <c r="M496" i="8"/>
  <c r="N492" i="8"/>
  <c r="L492" i="8"/>
  <c r="M492" i="8"/>
  <c r="N488" i="8"/>
  <c r="L488" i="8"/>
  <c r="M488" i="8"/>
  <c r="N484" i="8"/>
  <c r="L484" i="8"/>
  <c r="M484" i="8"/>
  <c r="N480" i="8"/>
  <c r="M480" i="8"/>
  <c r="L480" i="8"/>
  <c r="L476" i="8"/>
  <c r="M476" i="8"/>
  <c r="N476" i="8"/>
  <c r="L472" i="8"/>
  <c r="M472" i="8"/>
  <c r="N472" i="8"/>
  <c r="L468" i="8"/>
  <c r="M468" i="8"/>
  <c r="N468" i="8"/>
  <c r="M464" i="8"/>
  <c r="N464" i="8"/>
  <c r="L464" i="8"/>
  <c r="L460" i="8"/>
  <c r="N460" i="8"/>
  <c r="M460" i="8"/>
  <c r="N456" i="8"/>
  <c r="M456" i="8"/>
  <c r="L456" i="8"/>
  <c r="L452" i="8"/>
  <c r="M452" i="8"/>
  <c r="N452" i="8"/>
  <c r="L448" i="8"/>
  <c r="M448" i="8"/>
  <c r="N448" i="8"/>
  <c r="L444" i="8"/>
  <c r="M444" i="8"/>
  <c r="N444" i="8"/>
  <c r="L440" i="8"/>
  <c r="M440" i="8"/>
  <c r="N440" i="8"/>
  <c r="L436" i="8"/>
  <c r="M436" i="8"/>
  <c r="N436" i="8"/>
  <c r="L432" i="8"/>
  <c r="M432" i="8"/>
  <c r="N432" i="8"/>
  <c r="L428" i="8"/>
  <c r="M428" i="8"/>
  <c r="N428" i="8"/>
  <c r="L424" i="8"/>
  <c r="M424" i="8"/>
  <c r="N424" i="8"/>
  <c r="L420" i="8"/>
  <c r="M420" i="8"/>
  <c r="N420" i="8"/>
  <c r="L416" i="8"/>
  <c r="M416" i="8"/>
  <c r="N416" i="8"/>
  <c r="N412" i="8"/>
  <c r="L412" i="8"/>
  <c r="M412" i="8"/>
  <c r="N408" i="8"/>
  <c r="L408" i="8"/>
  <c r="M408" i="8"/>
  <c r="N404" i="8"/>
  <c r="L404" i="8"/>
  <c r="M404" i="8"/>
  <c r="N400" i="8"/>
  <c r="L400" i="8"/>
  <c r="M400" i="8"/>
  <c r="N396" i="8"/>
  <c r="L396" i="8"/>
  <c r="M396" i="8"/>
  <c r="N392" i="8"/>
  <c r="L392" i="8"/>
  <c r="M392" i="8"/>
  <c r="N388" i="8"/>
  <c r="L388" i="8"/>
  <c r="M388" i="8"/>
  <c r="N384" i="8"/>
  <c r="L384" i="8"/>
  <c r="M384" i="8"/>
  <c r="N380" i="8"/>
  <c r="L380" i="8"/>
  <c r="M380" i="8"/>
  <c r="N376" i="8"/>
  <c r="L376" i="8"/>
  <c r="M376" i="8"/>
  <c r="N372" i="8"/>
  <c r="L372" i="8"/>
  <c r="M372" i="8"/>
  <c r="L368" i="8"/>
  <c r="M368" i="8"/>
  <c r="N368" i="8"/>
  <c r="M364" i="8"/>
  <c r="N364" i="8"/>
  <c r="L364" i="8"/>
  <c r="N360" i="8"/>
  <c r="L360" i="8"/>
  <c r="M360" i="8"/>
  <c r="M356" i="8"/>
  <c r="L356" i="8"/>
  <c r="N356" i="8"/>
  <c r="M352" i="8"/>
  <c r="N352" i="8"/>
  <c r="L352" i="8"/>
  <c r="M348" i="8"/>
  <c r="N348" i="8"/>
  <c r="L348" i="8"/>
  <c r="M344" i="8"/>
  <c r="N344" i="8"/>
  <c r="L344" i="8"/>
  <c r="M340" i="8"/>
  <c r="N340" i="8"/>
  <c r="L340" i="8"/>
  <c r="M336" i="8"/>
  <c r="N336" i="8"/>
  <c r="L336" i="8"/>
  <c r="M332" i="8"/>
  <c r="N332" i="8"/>
  <c r="L332" i="8"/>
  <c r="L328" i="8"/>
  <c r="M328" i="8"/>
  <c r="N328" i="8"/>
  <c r="L324" i="8"/>
  <c r="M324" i="8"/>
  <c r="N324" i="8"/>
  <c r="L320" i="8"/>
  <c r="M320" i="8"/>
  <c r="N320" i="8"/>
  <c r="L316" i="8"/>
  <c r="M316" i="8"/>
  <c r="N316" i="8"/>
  <c r="L312" i="8"/>
  <c r="M312" i="8"/>
  <c r="N312" i="8"/>
  <c r="L308" i="8"/>
  <c r="M308" i="8"/>
  <c r="N308" i="8"/>
  <c r="N304" i="8"/>
  <c r="L304" i="8"/>
  <c r="M304" i="8"/>
  <c r="N300" i="8"/>
  <c r="L300" i="8"/>
  <c r="M300" i="8"/>
  <c r="N296" i="8"/>
  <c r="L296" i="8"/>
  <c r="M296" i="8"/>
  <c r="N292" i="8"/>
  <c r="L292" i="8"/>
  <c r="M292" i="8"/>
  <c r="N288" i="8"/>
  <c r="L288" i="8"/>
  <c r="M288" i="8"/>
  <c r="N284" i="8"/>
  <c r="L284" i="8"/>
  <c r="M284" i="8"/>
  <c r="N280" i="8"/>
  <c r="L280" i="8"/>
  <c r="M280" i="8"/>
  <c r="N276" i="8"/>
  <c r="L276" i="8"/>
  <c r="M276" i="8"/>
  <c r="N272" i="8"/>
  <c r="L272" i="8"/>
  <c r="M272" i="8"/>
  <c r="N268" i="8"/>
  <c r="L268" i="8"/>
  <c r="M268" i="8"/>
  <c r="N264" i="8"/>
  <c r="L264" i="8"/>
  <c r="M264" i="8"/>
  <c r="N260" i="8"/>
  <c r="L260" i="8"/>
  <c r="M260" i="8"/>
  <c r="N256" i="8"/>
  <c r="L256" i="8"/>
  <c r="M256" i="8"/>
  <c r="N252" i="8"/>
  <c r="L252" i="8"/>
  <c r="M252" i="8"/>
  <c r="N248" i="8"/>
  <c r="L248" i="8"/>
  <c r="M248" i="8"/>
  <c r="I952" i="8"/>
  <c r="P952" i="8"/>
  <c r="G952" i="8"/>
  <c r="Q952" i="8"/>
  <c r="J952" i="8"/>
  <c r="R952" i="8"/>
  <c r="H952" i="8"/>
  <c r="I948" i="8"/>
  <c r="P948" i="8"/>
  <c r="G948" i="8"/>
  <c r="Q948" i="8"/>
  <c r="R948" i="8"/>
  <c r="H948" i="8"/>
  <c r="J948" i="8"/>
  <c r="I944" i="8"/>
  <c r="P944" i="8"/>
  <c r="G944" i="8"/>
  <c r="Q944" i="8"/>
  <c r="J944" i="8"/>
  <c r="R944" i="8"/>
  <c r="H944" i="8"/>
  <c r="I940" i="8"/>
  <c r="P940" i="8"/>
  <c r="G940" i="8"/>
  <c r="Q940" i="8"/>
  <c r="H940" i="8"/>
  <c r="J940" i="8"/>
  <c r="R940" i="8"/>
  <c r="I936" i="8"/>
  <c r="P936" i="8"/>
  <c r="G936" i="8"/>
  <c r="Q936" i="8"/>
  <c r="H936" i="8"/>
  <c r="J936" i="8"/>
  <c r="R936" i="8"/>
  <c r="I932" i="8"/>
  <c r="J932" i="8"/>
  <c r="P932" i="8"/>
  <c r="G932" i="8"/>
  <c r="Q932" i="8"/>
  <c r="H932" i="8"/>
  <c r="R932" i="8"/>
  <c r="I928" i="8"/>
  <c r="J928" i="8"/>
  <c r="P928" i="8"/>
  <c r="G928" i="8"/>
  <c r="Q928" i="8"/>
  <c r="H928" i="8"/>
  <c r="R928" i="8"/>
  <c r="I924" i="8"/>
  <c r="J924" i="8"/>
  <c r="P924" i="8"/>
  <c r="G924" i="8"/>
  <c r="Q924" i="8"/>
  <c r="H924" i="8"/>
  <c r="R924" i="8"/>
  <c r="I920" i="8"/>
  <c r="J920" i="8"/>
  <c r="P920" i="8"/>
  <c r="G920" i="8"/>
  <c r="Q920" i="8"/>
  <c r="H920" i="8"/>
  <c r="R920" i="8"/>
  <c r="I916" i="8"/>
  <c r="J916" i="8"/>
  <c r="P916" i="8"/>
  <c r="G916" i="8"/>
  <c r="Q916" i="8"/>
  <c r="H916" i="8"/>
  <c r="R916" i="8"/>
  <c r="I912" i="8"/>
  <c r="J912" i="8"/>
  <c r="P912" i="8"/>
  <c r="G912" i="8"/>
  <c r="Q912" i="8"/>
  <c r="H912" i="8"/>
  <c r="R912" i="8"/>
  <c r="I908" i="8"/>
  <c r="J908" i="8"/>
  <c r="P908" i="8"/>
  <c r="G908" i="8"/>
  <c r="Q908" i="8"/>
  <c r="H908" i="8"/>
  <c r="R908" i="8"/>
  <c r="I904" i="8"/>
  <c r="J904" i="8"/>
  <c r="P904" i="8"/>
  <c r="G904" i="8"/>
  <c r="Q904" i="8"/>
  <c r="H904" i="8"/>
  <c r="R904" i="8"/>
  <c r="I900" i="8"/>
  <c r="J900" i="8"/>
  <c r="P900" i="8"/>
  <c r="G900" i="8"/>
  <c r="Q900" i="8"/>
  <c r="R900" i="8"/>
  <c r="H900" i="8"/>
  <c r="I896" i="8"/>
  <c r="J896" i="8"/>
  <c r="P896" i="8"/>
  <c r="G896" i="8"/>
  <c r="Q896" i="8"/>
  <c r="H896" i="8"/>
  <c r="R896" i="8"/>
  <c r="I892" i="8"/>
  <c r="J892" i="8"/>
  <c r="P892" i="8"/>
  <c r="G892" i="8"/>
  <c r="Q892" i="8"/>
  <c r="H892" i="8"/>
  <c r="R892" i="8"/>
  <c r="P888" i="8"/>
  <c r="H888" i="8"/>
  <c r="I888" i="8"/>
  <c r="J888" i="8"/>
  <c r="Q888" i="8"/>
  <c r="G888" i="8"/>
  <c r="R888" i="8"/>
  <c r="P884" i="8"/>
  <c r="Q884" i="8"/>
  <c r="G884" i="8"/>
  <c r="R884" i="8"/>
  <c r="H884" i="8"/>
  <c r="I884" i="8"/>
  <c r="J884" i="8"/>
  <c r="P880" i="8"/>
  <c r="Q880" i="8"/>
  <c r="G880" i="8"/>
  <c r="R880" i="8"/>
  <c r="H880" i="8"/>
  <c r="I880" i="8"/>
  <c r="J880" i="8"/>
  <c r="P876" i="8"/>
  <c r="G876" i="8"/>
  <c r="H876" i="8"/>
  <c r="I876" i="8"/>
  <c r="J876" i="8"/>
  <c r="Q876" i="8"/>
  <c r="R876" i="8"/>
  <c r="P872" i="8"/>
  <c r="Q872" i="8"/>
  <c r="R872" i="8"/>
  <c r="G872" i="8"/>
  <c r="H872" i="8"/>
  <c r="I872" i="8"/>
  <c r="J872" i="8"/>
  <c r="P868" i="8"/>
  <c r="G868" i="8"/>
  <c r="H868" i="8"/>
  <c r="I868" i="8"/>
  <c r="J868" i="8"/>
  <c r="Q868" i="8"/>
  <c r="R868" i="8"/>
  <c r="P864" i="8"/>
  <c r="H864" i="8"/>
  <c r="I864" i="8"/>
  <c r="J864" i="8"/>
  <c r="Q864" i="8"/>
  <c r="R864" i="8"/>
  <c r="G864" i="8"/>
  <c r="P860" i="8"/>
  <c r="I860" i="8"/>
  <c r="J860" i="8"/>
  <c r="Q860" i="8"/>
  <c r="R860" i="8"/>
  <c r="G860" i="8"/>
  <c r="H860" i="8"/>
  <c r="P856" i="8"/>
  <c r="J856" i="8"/>
  <c r="Q856" i="8"/>
  <c r="R856" i="8"/>
  <c r="G856" i="8"/>
  <c r="H856" i="8"/>
  <c r="I856" i="8"/>
  <c r="P852" i="8"/>
  <c r="Q852" i="8"/>
  <c r="R852" i="8"/>
  <c r="G852" i="8"/>
  <c r="H852" i="8"/>
  <c r="I852" i="8"/>
  <c r="J852" i="8"/>
  <c r="P848" i="8"/>
  <c r="Q848" i="8"/>
  <c r="R848" i="8"/>
  <c r="G848" i="8"/>
  <c r="H848" i="8"/>
  <c r="I848" i="8"/>
  <c r="J848" i="8"/>
  <c r="P844" i="8"/>
  <c r="R844" i="8"/>
  <c r="G844" i="8"/>
  <c r="H844" i="8"/>
  <c r="I844" i="8"/>
  <c r="J844" i="8"/>
  <c r="Q844" i="8"/>
  <c r="P840" i="8"/>
  <c r="G840" i="8"/>
  <c r="H840" i="8"/>
  <c r="I840" i="8"/>
  <c r="J840" i="8"/>
  <c r="Q840" i="8"/>
  <c r="R840" i="8"/>
  <c r="I836" i="8"/>
  <c r="J836" i="8"/>
  <c r="P836" i="8"/>
  <c r="Q836" i="8"/>
  <c r="R836" i="8"/>
  <c r="G836" i="8"/>
  <c r="H836" i="8"/>
  <c r="I832" i="8"/>
  <c r="J832" i="8"/>
  <c r="P832" i="8"/>
  <c r="Q832" i="8"/>
  <c r="R832" i="8"/>
  <c r="G832" i="8"/>
  <c r="H832" i="8"/>
  <c r="I828" i="8"/>
  <c r="J828" i="8"/>
  <c r="P828" i="8"/>
  <c r="H828" i="8"/>
  <c r="Q828" i="8"/>
  <c r="R828" i="8"/>
  <c r="G828" i="8"/>
  <c r="I824" i="8"/>
  <c r="J824" i="8"/>
  <c r="P824" i="8"/>
  <c r="G824" i="8"/>
  <c r="H824" i="8"/>
  <c r="Q824" i="8"/>
  <c r="R824" i="8"/>
  <c r="I820" i="8"/>
  <c r="J820" i="8"/>
  <c r="P820" i="8"/>
  <c r="G820" i="8"/>
  <c r="H820" i="8"/>
  <c r="Q820" i="8"/>
  <c r="R820" i="8"/>
  <c r="I816" i="8"/>
  <c r="J816" i="8"/>
  <c r="P816" i="8"/>
  <c r="G816" i="8"/>
  <c r="H816" i="8"/>
  <c r="Q816" i="8"/>
  <c r="R816" i="8"/>
  <c r="I812" i="8"/>
  <c r="J812" i="8"/>
  <c r="P812" i="8"/>
  <c r="G812" i="8"/>
  <c r="H812" i="8"/>
  <c r="Q812" i="8"/>
  <c r="R812" i="8"/>
  <c r="H808" i="8"/>
  <c r="R808" i="8"/>
  <c r="I808" i="8"/>
  <c r="J808" i="8"/>
  <c r="P808" i="8"/>
  <c r="G808" i="8"/>
  <c r="Q808" i="8"/>
  <c r="H804" i="8"/>
  <c r="R804" i="8"/>
  <c r="I804" i="8"/>
  <c r="J804" i="8"/>
  <c r="P804" i="8"/>
  <c r="Q804" i="8"/>
  <c r="G804" i="8"/>
  <c r="H800" i="8"/>
  <c r="R800" i="8"/>
  <c r="I800" i="8"/>
  <c r="J800" i="8"/>
  <c r="P800" i="8"/>
  <c r="G800" i="8"/>
  <c r="Q800" i="8"/>
  <c r="H796" i="8"/>
  <c r="R796" i="8"/>
  <c r="I796" i="8"/>
  <c r="J796" i="8"/>
  <c r="P796" i="8"/>
  <c r="G796" i="8"/>
  <c r="Q796" i="8"/>
  <c r="H792" i="8"/>
  <c r="R792" i="8"/>
  <c r="I792" i="8"/>
  <c r="J792" i="8"/>
  <c r="P792" i="8"/>
  <c r="G792" i="8"/>
  <c r="Q792" i="8"/>
  <c r="H788" i="8"/>
  <c r="R788" i="8"/>
  <c r="I788" i="8"/>
  <c r="J788" i="8"/>
  <c r="P788" i="8"/>
  <c r="G788" i="8"/>
  <c r="Q788" i="8"/>
  <c r="H784" i="8"/>
  <c r="R784" i="8"/>
  <c r="I784" i="8"/>
  <c r="J784" i="8"/>
  <c r="P784" i="8"/>
  <c r="G784" i="8"/>
  <c r="Q784" i="8"/>
  <c r="H780" i="8"/>
  <c r="R780" i="8"/>
  <c r="I780" i="8"/>
  <c r="J780" i="8"/>
  <c r="P780" i="8"/>
  <c r="G780" i="8"/>
  <c r="Q780" i="8"/>
  <c r="P776" i="8"/>
  <c r="J776" i="8"/>
  <c r="Q776" i="8"/>
  <c r="R776" i="8"/>
  <c r="G776" i="8"/>
  <c r="H776" i="8"/>
  <c r="I776" i="8"/>
  <c r="P772" i="8"/>
  <c r="J772" i="8"/>
  <c r="R772" i="8"/>
  <c r="G772" i="8"/>
  <c r="H772" i="8"/>
  <c r="I772" i="8"/>
  <c r="Q772" i="8"/>
  <c r="P768" i="8"/>
  <c r="J768" i="8"/>
  <c r="I768" i="8"/>
  <c r="Q768" i="8"/>
  <c r="R768" i="8"/>
  <c r="G768" i="8"/>
  <c r="H768" i="8"/>
  <c r="P764" i="8"/>
  <c r="G764" i="8"/>
  <c r="Q764" i="8"/>
  <c r="J764" i="8"/>
  <c r="I764" i="8"/>
  <c r="R764" i="8"/>
  <c r="H764" i="8"/>
  <c r="P760" i="8"/>
  <c r="G760" i="8"/>
  <c r="Q760" i="8"/>
  <c r="J760" i="8"/>
  <c r="H760" i="8"/>
  <c r="I760" i="8"/>
  <c r="R760" i="8"/>
  <c r="P756" i="8"/>
  <c r="G756" i="8"/>
  <c r="Q756" i="8"/>
  <c r="J756" i="8"/>
  <c r="H756" i="8"/>
  <c r="I756" i="8"/>
  <c r="R756" i="8"/>
  <c r="P752" i="8"/>
  <c r="G752" i="8"/>
  <c r="Q752" i="8"/>
  <c r="H752" i="8"/>
  <c r="R752" i="8"/>
  <c r="I752" i="8"/>
  <c r="J752" i="8"/>
  <c r="P748" i="8"/>
  <c r="G748" i="8"/>
  <c r="Q748" i="8"/>
  <c r="H748" i="8"/>
  <c r="R748" i="8"/>
  <c r="I748" i="8"/>
  <c r="J748" i="8"/>
  <c r="P744" i="8"/>
  <c r="G744" i="8"/>
  <c r="Q744" i="8"/>
  <c r="H744" i="8"/>
  <c r="R744" i="8"/>
  <c r="I744" i="8"/>
  <c r="J744" i="8"/>
  <c r="P740" i="8"/>
  <c r="G740" i="8"/>
  <c r="Q740" i="8"/>
  <c r="H740" i="8"/>
  <c r="R740" i="8"/>
  <c r="I740" i="8"/>
  <c r="J740" i="8"/>
  <c r="P736" i="8"/>
  <c r="G736" i="8"/>
  <c r="Q736" i="8"/>
  <c r="H736" i="8"/>
  <c r="R736" i="8"/>
  <c r="I736" i="8"/>
  <c r="J736" i="8"/>
  <c r="P732" i="8"/>
  <c r="G732" i="8"/>
  <c r="Q732" i="8"/>
  <c r="H732" i="8"/>
  <c r="R732" i="8"/>
  <c r="I732" i="8"/>
  <c r="J732" i="8"/>
  <c r="P728" i="8"/>
  <c r="G728" i="8"/>
  <c r="Q728" i="8"/>
  <c r="H728" i="8"/>
  <c r="R728" i="8"/>
  <c r="I728" i="8"/>
  <c r="J728" i="8"/>
  <c r="P724" i="8"/>
  <c r="G724" i="8"/>
  <c r="Q724" i="8"/>
  <c r="H724" i="8"/>
  <c r="R724" i="8"/>
  <c r="I724" i="8"/>
  <c r="J724" i="8"/>
  <c r="P720" i="8"/>
  <c r="G720" i="8"/>
  <c r="Q720" i="8"/>
  <c r="H720" i="8"/>
  <c r="R720" i="8"/>
  <c r="I720" i="8"/>
  <c r="J720" i="8"/>
  <c r="P716" i="8"/>
  <c r="G716" i="8"/>
  <c r="Q716" i="8"/>
  <c r="H716" i="8"/>
  <c r="R716" i="8"/>
  <c r="I716" i="8"/>
  <c r="J716" i="8"/>
  <c r="P712" i="8"/>
  <c r="G712" i="8"/>
  <c r="Q712" i="8"/>
  <c r="H712" i="8"/>
  <c r="R712" i="8"/>
  <c r="I712" i="8"/>
  <c r="J712" i="8"/>
  <c r="P708" i="8"/>
  <c r="G708" i="8"/>
  <c r="Q708" i="8"/>
  <c r="H708" i="8"/>
  <c r="R708" i="8"/>
  <c r="I708" i="8"/>
  <c r="J708" i="8"/>
  <c r="P704" i="8"/>
  <c r="G704" i="8"/>
  <c r="Q704" i="8"/>
  <c r="H704" i="8"/>
  <c r="R704" i="8"/>
  <c r="I704" i="8"/>
  <c r="J704" i="8"/>
  <c r="P700" i="8"/>
  <c r="G700" i="8"/>
  <c r="Q700" i="8"/>
  <c r="H700" i="8"/>
  <c r="R700" i="8"/>
  <c r="I700" i="8"/>
  <c r="J700" i="8"/>
  <c r="P696" i="8"/>
  <c r="G696" i="8"/>
  <c r="Q696" i="8"/>
  <c r="H696" i="8"/>
  <c r="R696" i="8"/>
  <c r="I696" i="8"/>
  <c r="J696" i="8"/>
  <c r="P692" i="8"/>
  <c r="G692" i="8"/>
  <c r="Q692" i="8"/>
  <c r="H692" i="8"/>
  <c r="R692" i="8"/>
  <c r="I692" i="8"/>
  <c r="J692" i="8"/>
  <c r="P688" i="8"/>
  <c r="G688" i="8"/>
  <c r="Q688" i="8"/>
  <c r="H688" i="8"/>
  <c r="R688" i="8"/>
  <c r="I688" i="8"/>
  <c r="J688" i="8"/>
  <c r="P684" i="8"/>
  <c r="G684" i="8"/>
  <c r="Q684" i="8"/>
  <c r="H684" i="8"/>
  <c r="R684" i="8"/>
  <c r="I684" i="8"/>
  <c r="J684" i="8"/>
  <c r="P680" i="8"/>
  <c r="G680" i="8"/>
  <c r="Q680" i="8"/>
  <c r="H680" i="8"/>
  <c r="R680" i="8"/>
  <c r="I680" i="8"/>
  <c r="J680" i="8"/>
  <c r="I676" i="8"/>
  <c r="P676" i="8"/>
  <c r="Q676" i="8"/>
  <c r="G676" i="8"/>
  <c r="R676" i="8"/>
  <c r="H676" i="8"/>
  <c r="J676" i="8"/>
  <c r="I672" i="8"/>
  <c r="Q672" i="8"/>
  <c r="G672" i="8"/>
  <c r="R672" i="8"/>
  <c r="H672" i="8"/>
  <c r="J672" i="8"/>
  <c r="P672" i="8"/>
  <c r="P668" i="8"/>
  <c r="I668" i="8"/>
  <c r="R668" i="8"/>
  <c r="G668" i="8"/>
  <c r="H668" i="8"/>
  <c r="J668" i="8"/>
  <c r="Q668" i="8"/>
  <c r="P664" i="8"/>
  <c r="I664" i="8"/>
  <c r="Q664" i="8"/>
  <c r="R664" i="8"/>
  <c r="G664" i="8"/>
  <c r="H664" i="8"/>
  <c r="J664" i="8"/>
  <c r="P660" i="8"/>
  <c r="H660" i="8"/>
  <c r="R660" i="8"/>
  <c r="I660" i="8"/>
  <c r="J660" i="8"/>
  <c r="Q660" i="8"/>
  <c r="G660" i="8"/>
  <c r="P656" i="8"/>
  <c r="H656" i="8"/>
  <c r="R656" i="8"/>
  <c r="I656" i="8"/>
  <c r="Q656" i="8"/>
  <c r="G656" i="8"/>
  <c r="J656" i="8"/>
  <c r="P652" i="8"/>
  <c r="H652" i="8"/>
  <c r="R652" i="8"/>
  <c r="I652" i="8"/>
  <c r="Q652" i="8"/>
  <c r="G652" i="8"/>
  <c r="J652" i="8"/>
  <c r="P648" i="8"/>
  <c r="G648" i="8"/>
  <c r="Q648" i="8"/>
  <c r="H648" i="8"/>
  <c r="R648" i="8"/>
  <c r="I648" i="8"/>
  <c r="J648" i="8"/>
  <c r="P644" i="8"/>
  <c r="G644" i="8"/>
  <c r="Q644" i="8"/>
  <c r="H644" i="8"/>
  <c r="R644" i="8"/>
  <c r="I644" i="8"/>
  <c r="J644" i="8"/>
  <c r="P640" i="8"/>
  <c r="G640" i="8"/>
  <c r="Q640" i="8"/>
  <c r="H640" i="8"/>
  <c r="R640" i="8"/>
  <c r="I640" i="8"/>
  <c r="J640" i="8"/>
  <c r="P636" i="8"/>
  <c r="G636" i="8"/>
  <c r="Q636" i="8"/>
  <c r="H636" i="8"/>
  <c r="R636" i="8"/>
  <c r="I636" i="8"/>
  <c r="J636" i="8"/>
  <c r="P632" i="8"/>
  <c r="G632" i="8"/>
  <c r="Q632" i="8"/>
  <c r="H632" i="8"/>
  <c r="R632" i="8"/>
  <c r="I632" i="8"/>
  <c r="J632" i="8"/>
  <c r="P628" i="8"/>
  <c r="G628" i="8"/>
  <c r="J628" i="8"/>
  <c r="Q628" i="8"/>
  <c r="I628" i="8"/>
  <c r="R628" i="8"/>
  <c r="H628" i="8"/>
  <c r="P624" i="8"/>
  <c r="Q624" i="8"/>
  <c r="H624" i="8"/>
  <c r="I624" i="8"/>
  <c r="J624" i="8"/>
  <c r="G624" i="8"/>
  <c r="R624" i="8"/>
  <c r="P620" i="8"/>
  <c r="I620" i="8"/>
  <c r="J620" i="8"/>
  <c r="Q620" i="8"/>
  <c r="R620" i="8"/>
  <c r="G620" i="8"/>
  <c r="H620" i="8"/>
  <c r="P616" i="8"/>
  <c r="J616" i="8"/>
  <c r="Q616" i="8"/>
  <c r="R616" i="8"/>
  <c r="G616" i="8"/>
  <c r="H616" i="8"/>
  <c r="I616" i="8"/>
  <c r="P612" i="8"/>
  <c r="Q612" i="8"/>
  <c r="R612" i="8"/>
  <c r="G612" i="8"/>
  <c r="H612" i="8"/>
  <c r="I612" i="8"/>
  <c r="J612" i="8"/>
  <c r="P608" i="8"/>
  <c r="Q608" i="8"/>
  <c r="R608" i="8"/>
  <c r="G608" i="8"/>
  <c r="H608" i="8"/>
  <c r="I608" i="8"/>
  <c r="J608" i="8"/>
  <c r="P604" i="8"/>
  <c r="R604" i="8"/>
  <c r="G604" i="8"/>
  <c r="H604" i="8"/>
  <c r="I604" i="8"/>
  <c r="J604" i="8"/>
  <c r="Q604" i="8"/>
  <c r="P600" i="8"/>
  <c r="G600" i="8"/>
  <c r="H600" i="8"/>
  <c r="I600" i="8"/>
  <c r="J600" i="8"/>
  <c r="Q600" i="8"/>
  <c r="R600" i="8"/>
  <c r="P596" i="8"/>
  <c r="G596" i="8"/>
  <c r="H596" i="8"/>
  <c r="I596" i="8"/>
  <c r="J596" i="8"/>
  <c r="Q596" i="8"/>
  <c r="R596" i="8"/>
  <c r="P592" i="8"/>
  <c r="H592" i="8"/>
  <c r="I592" i="8"/>
  <c r="J592" i="8"/>
  <c r="Q592" i="8"/>
  <c r="R592" i="8"/>
  <c r="G592" i="8"/>
  <c r="P588" i="8"/>
  <c r="I588" i="8"/>
  <c r="J588" i="8"/>
  <c r="Q588" i="8"/>
  <c r="R588" i="8"/>
  <c r="G588" i="8"/>
  <c r="H588" i="8"/>
  <c r="H584" i="8"/>
  <c r="J584" i="8"/>
  <c r="G584" i="8"/>
  <c r="I584" i="8"/>
  <c r="P584" i="8"/>
  <c r="Q584" i="8"/>
  <c r="R584" i="8"/>
  <c r="P580" i="8"/>
  <c r="Q580" i="8"/>
  <c r="G580" i="8"/>
  <c r="H580" i="8"/>
  <c r="I580" i="8"/>
  <c r="J580" i="8"/>
  <c r="R580" i="8"/>
  <c r="Q576" i="8"/>
  <c r="H576" i="8"/>
  <c r="I576" i="8"/>
  <c r="P576" i="8"/>
  <c r="R576" i="8"/>
  <c r="G576" i="8"/>
  <c r="J576" i="8"/>
  <c r="H572" i="8"/>
  <c r="R572" i="8"/>
  <c r="Q572" i="8"/>
  <c r="G572" i="8"/>
  <c r="I572" i="8"/>
  <c r="J572" i="8"/>
  <c r="P572" i="8"/>
  <c r="G568" i="8"/>
  <c r="H568" i="8"/>
  <c r="R568" i="8"/>
  <c r="Q568" i="8"/>
  <c r="P568" i="8"/>
  <c r="I568" i="8"/>
  <c r="J568" i="8"/>
  <c r="P564" i="8"/>
  <c r="G564" i="8"/>
  <c r="Q564" i="8"/>
  <c r="H564" i="8"/>
  <c r="R564" i="8"/>
  <c r="I564" i="8"/>
  <c r="J564" i="8"/>
  <c r="P560" i="8"/>
  <c r="G560" i="8"/>
  <c r="Q560" i="8"/>
  <c r="H560" i="8"/>
  <c r="R560" i="8"/>
  <c r="I560" i="8"/>
  <c r="J560" i="8"/>
  <c r="P556" i="8"/>
  <c r="G556" i="8"/>
  <c r="Q556" i="8"/>
  <c r="H556" i="8"/>
  <c r="R556" i="8"/>
  <c r="J556" i="8"/>
  <c r="I556" i="8"/>
  <c r="P552" i="8"/>
  <c r="G552" i="8"/>
  <c r="Q552" i="8"/>
  <c r="H552" i="8"/>
  <c r="R552" i="8"/>
  <c r="I552" i="8"/>
  <c r="J552" i="8"/>
  <c r="P548" i="8"/>
  <c r="G548" i="8"/>
  <c r="Q548" i="8"/>
  <c r="H548" i="8"/>
  <c r="R548" i="8"/>
  <c r="J548" i="8"/>
  <c r="I548" i="8"/>
  <c r="P544" i="8"/>
  <c r="G544" i="8"/>
  <c r="Q544" i="8"/>
  <c r="H544" i="8"/>
  <c r="R544" i="8"/>
  <c r="I544" i="8"/>
  <c r="J544" i="8"/>
  <c r="P540" i="8"/>
  <c r="G540" i="8"/>
  <c r="Q540" i="8"/>
  <c r="H540" i="8"/>
  <c r="R540" i="8"/>
  <c r="I540" i="8"/>
  <c r="J540" i="8"/>
  <c r="P536" i="8"/>
  <c r="G536" i="8"/>
  <c r="Q536" i="8"/>
  <c r="H536" i="8"/>
  <c r="R536" i="8"/>
  <c r="I536" i="8"/>
  <c r="J536" i="8"/>
  <c r="J532" i="8"/>
  <c r="P532" i="8"/>
  <c r="G532" i="8"/>
  <c r="Q532" i="8"/>
  <c r="H532" i="8"/>
  <c r="R532" i="8"/>
  <c r="I532" i="8"/>
  <c r="J528" i="8"/>
  <c r="P528" i="8"/>
  <c r="G528" i="8"/>
  <c r="Q528" i="8"/>
  <c r="H528" i="8"/>
  <c r="R528" i="8"/>
  <c r="I528" i="8"/>
  <c r="J524" i="8"/>
  <c r="P524" i="8"/>
  <c r="G524" i="8"/>
  <c r="Q524" i="8"/>
  <c r="H524" i="8"/>
  <c r="R524" i="8"/>
  <c r="I524" i="8"/>
  <c r="I520" i="8"/>
  <c r="J520" i="8"/>
  <c r="H520" i="8"/>
  <c r="P520" i="8"/>
  <c r="Q520" i="8"/>
  <c r="R520" i="8"/>
  <c r="G520" i="8"/>
  <c r="G516" i="8"/>
  <c r="I516" i="8"/>
  <c r="J516" i="8"/>
  <c r="P516" i="8"/>
  <c r="Q516" i="8"/>
  <c r="R516" i="8"/>
  <c r="H516" i="8"/>
  <c r="P512" i="8"/>
  <c r="G512" i="8"/>
  <c r="Q512" i="8"/>
  <c r="I512" i="8"/>
  <c r="J512" i="8"/>
  <c r="R512" i="8"/>
  <c r="H512" i="8"/>
  <c r="P508" i="8"/>
  <c r="G508" i="8"/>
  <c r="Q508" i="8"/>
  <c r="I508" i="8"/>
  <c r="J508" i="8"/>
  <c r="R508" i="8"/>
  <c r="H508" i="8"/>
  <c r="P504" i="8"/>
  <c r="G504" i="8"/>
  <c r="Q504" i="8"/>
  <c r="I504" i="8"/>
  <c r="J504" i="8"/>
  <c r="H504" i="8"/>
  <c r="R504" i="8"/>
  <c r="P500" i="8"/>
  <c r="G500" i="8"/>
  <c r="Q500" i="8"/>
  <c r="I500" i="8"/>
  <c r="J500" i="8"/>
  <c r="H500" i="8"/>
  <c r="R500" i="8"/>
  <c r="P496" i="8"/>
  <c r="G496" i="8"/>
  <c r="Q496" i="8"/>
  <c r="I496" i="8"/>
  <c r="J496" i="8"/>
  <c r="H496" i="8"/>
  <c r="R496" i="8"/>
  <c r="P492" i="8"/>
  <c r="G492" i="8"/>
  <c r="Q492" i="8"/>
  <c r="I492" i="8"/>
  <c r="J492" i="8"/>
  <c r="H492" i="8"/>
  <c r="R492" i="8"/>
  <c r="P488" i="8"/>
  <c r="G488" i="8"/>
  <c r="Q488" i="8"/>
  <c r="I488" i="8"/>
  <c r="J488" i="8"/>
  <c r="H488" i="8"/>
  <c r="R488" i="8"/>
  <c r="P484" i="8"/>
  <c r="G484" i="8"/>
  <c r="Q484" i="8"/>
  <c r="I484" i="8"/>
  <c r="J484" i="8"/>
  <c r="R484" i="8"/>
  <c r="H484" i="8"/>
  <c r="P480" i="8"/>
  <c r="G480" i="8"/>
  <c r="Q480" i="8"/>
  <c r="I480" i="8"/>
  <c r="J480" i="8"/>
  <c r="R480" i="8"/>
  <c r="H480" i="8"/>
  <c r="P476" i="8"/>
  <c r="G476" i="8"/>
  <c r="Q476" i="8"/>
  <c r="I476" i="8"/>
  <c r="J476" i="8"/>
  <c r="H476" i="8"/>
  <c r="R476" i="8"/>
  <c r="P472" i="8"/>
  <c r="G472" i="8"/>
  <c r="Q472" i="8"/>
  <c r="I472" i="8"/>
  <c r="J472" i="8"/>
  <c r="H472" i="8"/>
  <c r="R472" i="8"/>
  <c r="P468" i="8"/>
  <c r="G468" i="8"/>
  <c r="Q468" i="8"/>
  <c r="I468" i="8"/>
  <c r="J468" i="8"/>
  <c r="H468" i="8"/>
  <c r="R468" i="8"/>
  <c r="G464" i="8"/>
  <c r="Q464" i="8"/>
  <c r="H464" i="8"/>
  <c r="R464" i="8"/>
  <c r="I464" i="8"/>
  <c r="P464" i="8"/>
  <c r="J464" i="8"/>
  <c r="G460" i="8"/>
  <c r="Q460" i="8"/>
  <c r="H460" i="8"/>
  <c r="R460" i="8"/>
  <c r="I460" i="8"/>
  <c r="J460" i="8"/>
  <c r="P460" i="8"/>
  <c r="G456" i="8"/>
  <c r="Q456" i="8"/>
  <c r="H456" i="8"/>
  <c r="R456" i="8"/>
  <c r="I456" i="8"/>
  <c r="P456" i="8"/>
  <c r="J456" i="8"/>
  <c r="G452" i="8"/>
  <c r="Q452" i="8"/>
  <c r="H452" i="8"/>
  <c r="R452" i="8"/>
  <c r="I452" i="8"/>
  <c r="J452" i="8"/>
  <c r="P452" i="8"/>
  <c r="G448" i="8"/>
  <c r="Q448" i="8"/>
  <c r="H448" i="8"/>
  <c r="R448" i="8"/>
  <c r="I448" i="8"/>
  <c r="J448" i="8"/>
  <c r="P448" i="8"/>
  <c r="G444" i="8"/>
  <c r="Q444" i="8"/>
  <c r="H444" i="8"/>
  <c r="R444" i="8"/>
  <c r="I444" i="8"/>
  <c r="J444" i="8"/>
  <c r="P444" i="8"/>
  <c r="G440" i="8"/>
  <c r="Q440" i="8"/>
  <c r="H440" i="8"/>
  <c r="R440" i="8"/>
  <c r="I440" i="8"/>
  <c r="J440" i="8"/>
  <c r="P440" i="8"/>
  <c r="G436" i="8"/>
  <c r="Q436" i="8"/>
  <c r="H436" i="8"/>
  <c r="R436" i="8"/>
  <c r="I436" i="8"/>
  <c r="J436" i="8"/>
  <c r="P436" i="8"/>
  <c r="G432" i="8"/>
  <c r="Q432" i="8"/>
  <c r="H432" i="8"/>
  <c r="R432" i="8"/>
  <c r="I432" i="8"/>
  <c r="J432" i="8"/>
  <c r="P432" i="8"/>
  <c r="G428" i="8"/>
  <c r="Q428" i="8"/>
  <c r="H428" i="8"/>
  <c r="R428" i="8"/>
  <c r="I428" i="8"/>
  <c r="J428" i="8"/>
  <c r="P428" i="8"/>
  <c r="G424" i="8"/>
  <c r="Q424" i="8"/>
  <c r="H424" i="8"/>
  <c r="R424" i="8"/>
  <c r="I424" i="8"/>
  <c r="J424" i="8"/>
  <c r="P424" i="8"/>
  <c r="G420" i="8"/>
  <c r="Q420" i="8"/>
  <c r="H420" i="8"/>
  <c r="R420" i="8"/>
  <c r="I420" i="8"/>
  <c r="J420" i="8"/>
  <c r="P420" i="8"/>
  <c r="G416" i="8"/>
  <c r="Q416" i="8"/>
  <c r="H416" i="8"/>
  <c r="R416" i="8"/>
  <c r="I416" i="8"/>
  <c r="J416" i="8"/>
  <c r="P416" i="8"/>
  <c r="G412" i="8"/>
  <c r="Q412" i="8"/>
  <c r="P412" i="8"/>
  <c r="R412" i="8"/>
  <c r="H412" i="8"/>
  <c r="I412" i="8"/>
  <c r="J412" i="8"/>
  <c r="G408" i="8"/>
  <c r="Q408" i="8"/>
  <c r="I408" i="8"/>
  <c r="J408" i="8"/>
  <c r="P408" i="8"/>
  <c r="R408" i="8"/>
  <c r="H408" i="8"/>
  <c r="P404" i="8"/>
  <c r="G404" i="8"/>
  <c r="Q404" i="8"/>
  <c r="J404" i="8"/>
  <c r="R404" i="8"/>
  <c r="H404" i="8"/>
  <c r="I404" i="8"/>
  <c r="P400" i="8"/>
  <c r="G400" i="8"/>
  <c r="Q400" i="8"/>
  <c r="J400" i="8"/>
  <c r="H400" i="8"/>
  <c r="I400" i="8"/>
  <c r="R400" i="8"/>
  <c r="P396" i="8"/>
  <c r="G396" i="8"/>
  <c r="Q396" i="8"/>
  <c r="H396" i="8"/>
  <c r="R396" i="8"/>
  <c r="J396" i="8"/>
  <c r="I396" i="8"/>
  <c r="P392" i="8"/>
  <c r="G392" i="8"/>
  <c r="Q392" i="8"/>
  <c r="H392" i="8"/>
  <c r="R392" i="8"/>
  <c r="I392" i="8"/>
  <c r="J392" i="8"/>
  <c r="P388" i="8"/>
  <c r="G388" i="8"/>
  <c r="Q388" i="8"/>
  <c r="H388" i="8"/>
  <c r="R388" i="8"/>
  <c r="I388" i="8"/>
  <c r="J388" i="8"/>
  <c r="P384" i="8"/>
  <c r="G384" i="8"/>
  <c r="Q384" i="8"/>
  <c r="H384" i="8"/>
  <c r="R384" i="8"/>
  <c r="I384" i="8"/>
  <c r="J384" i="8"/>
  <c r="P380" i="8"/>
  <c r="G380" i="8"/>
  <c r="Q380" i="8"/>
  <c r="H380" i="8"/>
  <c r="R380" i="8"/>
  <c r="I380" i="8"/>
  <c r="J380" i="8"/>
  <c r="P376" i="8"/>
  <c r="G376" i="8"/>
  <c r="Q376" i="8"/>
  <c r="H376" i="8"/>
  <c r="R376" i="8"/>
  <c r="I376" i="8"/>
  <c r="J376" i="8"/>
  <c r="P372" i="8"/>
  <c r="G372" i="8"/>
  <c r="Q372" i="8"/>
  <c r="H372" i="8"/>
  <c r="R372" i="8"/>
  <c r="I372" i="8"/>
  <c r="J372" i="8"/>
  <c r="J368" i="8"/>
  <c r="H368" i="8"/>
  <c r="I368" i="8"/>
  <c r="P368" i="8"/>
  <c r="Q368" i="8"/>
  <c r="G368" i="8"/>
  <c r="R368" i="8"/>
  <c r="J364" i="8"/>
  <c r="P364" i="8"/>
  <c r="Q364" i="8"/>
  <c r="G364" i="8"/>
  <c r="R364" i="8"/>
  <c r="H364" i="8"/>
  <c r="I364" i="8"/>
  <c r="J360" i="8"/>
  <c r="G360" i="8"/>
  <c r="Q360" i="8"/>
  <c r="P360" i="8"/>
  <c r="R360" i="8"/>
  <c r="H360" i="8"/>
  <c r="I360" i="8"/>
  <c r="J356" i="8"/>
  <c r="P356" i="8"/>
  <c r="G356" i="8"/>
  <c r="Q356" i="8"/>
  <c r="H356" i="8"/>
  <c r="I356" i="8"/>
  <c r="R356" i="8"/>
  <c r="J352" i="8"/>
  <c r="P352" i="8"/>
  <c r="G352" i="8"/>
  <c r="Q352" i="8"/>
  <c r="H352" i="8"/>
  <c r="I352" i="8"/>
  <c r="R352" i="8"/>
  <c r="J348" i="8"/>
  <c r="P348" i="8"/>
  <c r="G348" i="8"/>
  <c r="Q348" i="8"/>
  <c r="H348" i="8"/>
  <c r="I348" i="8"/>
  <c r="R348" i="8"/>
  <c r="J344" i="8"/>
  <c r="P344" i="8"/>
  <c r="G344" i="8"/>
  <c r="Q344" i="8"/>
  <c r="H344" i="8"/>
  <c r="I344" i="8"/>
  <c r="R344" i="8"/>
  <c r="J340" i="8"/>
  <c r="P340" i="8"/>
  <c r="G340" i="8"/>
  <c r="Q340" i="8"/>
  <c r="R340" i="8"/>
  <c r="H340" i="8"/>
  <c r="I340" i="8"/>
  <c r="J336" i="8"/>
  <c r="P336" i="8"/>
  <c r="G336" i="8"/>
  <c r="Q336" i="8"/>
  <c r="R336" i="8"/>
  <c r="H336" i="8"/>
  <c r="I336" i="8"/>
  <c r="J332" i="8"/>
  <c r="P332" i="8"/>
  <c r="G332" i="8"/>
  <c r="Q332" i="8"/>
  <c r="I332" i="8"/>
  <c r="R332" i="8"/>
  <c r="H332" i="8"/>
  <c r="I328" i="8"/>
  <c r="J328" i="8"/>
  <c r="P328" i="8"/>
  <c r="G328" i="8"/>
  <c r="Q328" i="8"/>
  <c r="H328" i="8"/>
  <c r="R328" i="8"/>
  <c r="I324" i="8"/>
  <c r="J324" i="8"/>
  <c r="P324" i="8"/>
  <c r="G324" i="8"/>
  <c r="Q324" i="8"/>
  <c r="H324" i="8"/>
  <c r="R324" i="8"/>
  <c r="I320" i="8"/>
  <c r="J320" i="8"/>
  <c r="P320" i="8"/>
  <c r="G320" i="8"/>
  <c r="Q320" i="8"/>
  <c r="H320" i="8"/>
  <c r="R320" i="8"/>
  <c r="I316" i="8"/>
  <c r="J316" i="8"/>
  <c r="P316" i="8"/>
  <c r="G316" i="8"/>
  <c r="Q316" i="8"/>
  <c r="H316" i="8"/>
  <c r="R316" i="8"/>
  <c r="P312" i="8"/>
  <c r="H312" i="8"/>
  <c r="R312" i="8"/>
  <c r="I312" i="8"/>
  <c r="J312" i="8"/>
  <c r="Q312" i="8"/>
  <c r="G312" i="8"/>
  <c r="P308" i="8"/>
  <c r="H308" i="8"/>
  <c r="R308" i="8"/>
  <c r="I308" i="8"/>
  <c r="J308" i="8"/>
  <c r="G308" i="8"/>
  <c r="Q308" i="8"/>
  <c r="P304" i="8"/>
  <c r="G304" i="8"/>
  <c r="H304" i="8"/>
  <c r="R304" i="8"/>
  <c r="I304" i="8"/>
  <c r="J304" i="8"/>
  <c r="Q304" i="8"/>
  <c r="P300" i="8"/>
  <c r="G300" i="8"/>
  <c r="Q300" i="8"/>
  <c r="H300" i="8"/>
  <c r="R300" i="8"/>
  <c r="I300" i="8"/>
  <c r="J300" i="8"/>
  <c r="P296" i="8"/>
  <c r="G296" i="8"/>
  <c r="Q296" i="8"/>
  <c r="H296" i="8"/>
  <c r="R296" i="8"/>
  <c r="I296" i="8"/>
  <c r="J296" i="8"/>
  <c r="P292" i="8"/>
  <c r="G292" i="8"/>
  <c r="Q292" i="8"/>
  <c r="H292" i="8"/>
  <c r="R292" i="8"/>
  <c r="I292" i="8"/>
  <c r="J292" i="8"/>
  <c r="P288" i="8"/>
  <c r="G288" i="8"/>
  <c r="Q288" i="8"/>
  <c r="H288" i="8"/>
  <c r="R288" i="8"/>
  <c r="I288" i="8"/>
  <c r="J288" i="8"/>
  <c r="P284" i="8"/>
  <c r="G284" i="8"/>
  <c r="Q284" i="8"/>
  <c r="H284" i="8"/>
  <c r="R284" i="8"/>
  <c r="I284" i="8"/>
  <c r="J284" i="8"/>
  <c r="P280" i="8"/>
  <c r="G280" i="8"/>
  <c r="Q280" i="8"/>
  <c r="H280" i="8"/>
  <c r="R280" i="8"/>
  <c r="I280" i="8"/>
  <c r="J280" i="8"/>
  <c r="P276" i="8"/>
  <c r="G276" i="8"/>
  <c r="Q276" i="8"/>
  <c r="H276" i="8"/>
  <c r="R276" i="8"/>
  <c r="I276" i="8"/>
  <c r="J276" i="8"/>
  <c r="P272" i="8"/>
  <c r="G272" i="8"/>
  <c r="Q272" i="8"/>
  <c r="H272" i="8"/>
  <c r="R272" i="8"/>
  <c r="I272" i="8"/>
  <c r="J272" i="8"/>
  <c r="P268" i="8"/>
  <c r="G268" i="8"/>
  <c r="Q268" i="8"/>
  <c r="H268" i="8"/>
  <c r="R268" i="8"/>
  <c r="I268" i="8"/>
  <c r="J268" i="8"/>
  <c r="P264" i="8"/>
  <c r="G264" i="8"/>
  <c r="Q264" i="8"/>
  <c r="H264" i="8"/>
  <c r="R264" i="8"/>
  <c r="I264" i="8"/>
  <c r="J264" i="8"/>
  <c r="P260" i="8"/>
  <c r="G260" i="8"/>
  <c r="Q260" i="8"/>
  <c r="H260" i="8"/>
  <c r="R260" i="8"/>
  <c r="I260" i="8"/>
  <c r="J260" i="8"/>
  <c r="P256" i="8"/>
  <c r="G256" i="8"/>
  <c r="Q256" i="8"/>
  <c r="H256" i="8"/>
  <c r="R256" i="8"/>
  <c r="I256" i="8"/>
  <c r="J256" i="8"/>
  <c r="P252" i="8"/>
  <c r="G252" i="8"/>
  <c r="Q252" i="8"/>
  <c r="H252" i="8"/>
  <c r="R252" i="8"/>
  <c r="I252" i="8"/>
  <c r="J252" i="8"/>
  <c r="P248" i="8"/>
  <c r="G248" i="8"/>
  <c r="Q248" i="8"/>
  <c r="H248" i="8"/>
  <c r="R248" i="8"/>
  <c r="I248" i="8"/>
  <c r="J248" i="8"/>
  <c r="L907" i="8"/>
  <c r="M907" i="8"/>
  <c r="N907" i="8"/>
  <c r="L903" i="8"/>
  <c r="M903" i="8"/>
  <c r="N903" i="8"/>
  <c r="L899" i="8"/>
  <c r="M899" i="8"/>
  <c r="N899" i="8"/>
  <c r="L895" i="8"/>
  <c r="M895" i="8"/>
  <c r="N895" i="8"/>
  <c r="L891" i="8"/>
  <c r="M891" i="8"/>
  <c r="N891" i="8"/>
  <c r="L887" i="8"/>
  <c r="M887" i="8"/>
  <c r="N887" i="8"/>
  <c r="M883" i="8"/>
  <c r="N883" i="8"/>
  <c r="L883" i="8"/>
  <c r="L879" i="8"/>
  <c r="M879" i="8"/>
  <c r="N879" i="8"/>
  <c r="N875" i="8"/>
  <c r="L875" i="8"/>
  <c r="M875" i="8"/>
  <c r="N871" i="8"/>
  <c r="L871" i="8"/>
  <c r="M871" i="8"/>
  <c r="N867" i="8"/>
  <c r="L867" i="8"/>
  <c r="M867" i="8"/>
  <c r="N863" i="8"/>
  <c r="L863" i="8"/>
  <c r="M863" i="8"/>
  <c r="N859" i="8"/>
  <c r="L859" i="8"/>
  <c r="M859" i="8"/>
  <c r="N855" i="8"/>
  <c r="L855" i="8"/>
  <c r="M855" i="8"/>
  <c r="N851" i="8"/>
  <c r="L851" i="8"/>
  <c r="M851" i="8"/>
  <c r="N847" i="8"/>
  <c r="L847" i="8"/>
  <c r="M847" i="8"/>
  <c r="N843" i="8"/>
  <c r="M843" i="8"/>
  <c r="L843" i="8"/>
  <c r="N839" i="8"/>
  <c r="L839" i="8"/>
  <c r="M839" i="8"/>
  <c r="L835" i="8"/>
  <c r="M835" i="8"/>
  <c r="N835" i="8"/>
  <c r="L831" i="8"/>
  <c r="M831" i="8"/>
  <c r="N831" i="8"/>
  <c r="L827" i="8"/>
  <c r="M827" i="8"/>
  <c r="N827" i="8"/>
  <c r="L823" i="8"/>
  <c r="M823" i="8"/>
  <c r="N823" i="8"/>
  <c r="L819" i="8"/>
  <c r="M819" i="8"/>
  <c r="N819" i="8"/>
  <c r="L815" i="8"/>
  <c r="M815" i="8"/>
  <c r="N815" i="8"/>
  <c r="L811" i="8"/>
  <c r="M811" i="8"/>
  <c r="N811" i="8"/>
  <c r="L807" i="8"/>
  <c r="M807" i="8"/>
  <c r="N807" i="8"/>
  <c r="L803" i="8"/>
  <c r="M803" i="8"/>
  <c r="N803" i="8"/>
  <c r="L799" i="8"/>
  <c r="M799" i="8"/>
  <c r="N799" i="8"/>
  <c r="L795" i="8"/>
  <c r="M795" i="8"/>
  <c r="N795" i="8"/>
  <c r="L791" i="8"/>
  <c r="M791" i="8"/>
  <c r="N791" i="8"/>
  <c r="L787" i="8"/>
  <c r="M787" i="8"/>
  <c r="N787" i="8"/>
  <c r="L783" i="8"/>
  <c r="M783" i="8"/>
  <c r="N783" i="8"/>
  <c r="L779" i="8"/>
  <c r="M779" i="8"/>
  <c r="N779" i="8"/>
  <c r="M775" i="8"/>
  <c r="L775" i="8"/>
  <c r="N775" i="8"/>
  <c r="M771" i="8"/>
  <c r="N771" i="8"/>
  <c r="L771" i="8"/>
  <c r="M767" i="8"/>
  <c r="N767" i="8"/>
  <c r="L767" i="8"/>
  <c r="M763" i="8"/>
  <c r="N763" i="8"/>
  <c r="L763" i="8"/>
  <c r="M759" i="8"/>
  <c r="N759" i="8"/>
  <c r="L759" i="8"/>
  <c r="M755" i="8"/>
  <c r="N755" i="8"/>
  <c r="L755" i="8"/>
  <c r="L751" i="8"/>
  <c r="M751" i="8"/>
  <c r="N751" i="8"/>
  <c r="L747" i="8"/>
  <c r="M747" i="8"/>
  <c r="N747" i="8"/>
  <c r="L743" i="8"/>
  <c r="M743" i="8"/>
  <c r="N743" i="8"/>
  <c r="L739" i="8"/>
  <c r="M739" i="8"/>
  <c r="N739" i="8"/>
  <c r="L735" i="8"/>
  <c r="M735" i="8"/>
  <c r="N735" i="8"/>
  <c r="L731" i="8"/>
  <c r="M731" i="8"/>
  <c r="N731" i="8"/>
  <c r="L727" i="8"/>
  <c r="M727" i="8"/>
  <c r="N727" i="8"/>
  <c r="L723" i="8"/>
  <c r="M723" i="8"/>
  <c r="N723" i="8"/>
  <c r="L719" i="8"/>
  <c r="M719" i="8"/>
  <c r="N719" i="8"/>
  <c r="L715" i="8"/>
  <c r="M715" i="8"/>
  <c r="N715" i="8"/>
  <c r="L711" i="8"/>
  <c r="M711" i="8"/>
  <c r="N711" i="8"/>
  <c r="L707" i="8"/>
  <c r="M707" i="8"/>
  <c r="N707" i="8"/>
  <c r="L703" i="8"/>
  <c r="M703" i="8"/>
  <c r="N703" i="8"/>
  <c r="L699" i="8"/>
  <c r="M699" i="8"/>
  <c r="N699" i="8"/>
  <c r="L695" i="8"/>
  <c r="M695" i="8"/>
  <c r="N695" i="8"/>
  <c r="L691" i="8"/>
  <c r="M691" i="8"/>
  <c r="N691" i="8"/>
  <c r="L687" i="8"/>
  <c r="M687" i="8"/>
  <c r="N687" i="8"/>
  <c r="L683" i="8"/>
  <c r="M683" i="8"/>
  <c r="N683" i="8"/>
  <c r="L679" i="8"/>
  <c r="M679" i="8"/>
  <c r="N679" i="8"/>
  <c r="L675" i="8"/>
  <c r="N675" i="8"/>
  <c r="M675" i="8"/>
  <c r="L671" i="8"/>
  <c r="M671" i="8"/>
  <c r="N671" i="8"/>
  <c r="L667" i="8"/>
  <c r="M667" i="8"/>
  <c r="N667" i="8"/>
  <c r="L663" i="8"/>
  <c r="N663" i="8"/>
  <c r="M663" i="8"/>
  <c r="L659" i="8"/>
  <c r="M659" i="8"/>
  <c r="N659" i="8"/>
  <c r="L655" i="8"/>
  <c r="M655" i="8"/>
  <c r="N655" i="8"/>
  <c r="L651" i="8"/>
  <c r="M651" i="8"/>
  <c r="N651" i="8"/>
  <c r="N647" i="8"/>
  <c r="L647" i="8"/>
  <c r="M647" i="8"/>
  <c r="N643" i="8"/>
  <c r="L643" i="8"/>
  <c r="M643" i="8"/>
  <c r="N639" i="8"/>
  <c r="L639" i="8"/>
  <c r="M639" i="8"/>
  <c r="N635" i="8"/>
  <c r="L635" i="8"/>
  <c r="M635" i="8"/>
  <c r="N631" i="8"/>
  <c r="L631" i="8"/>
  <c r="M631" i="8"/>
  <c r="N627" i="8"/>
  <c r="L627" i="8"/>
  <c r="M627" i="8"/>
  <c r="N623" i="8"/>
  <c r="L623" i="8"/>
  <c r="M623" i="8"/>
  <c r="N619" i="8"/>
  <c r="L619" i="8"/>
  <c r="M619" i="8"/>
  <c r="N615" i="8"/>
  <c r="L615" i="8"/>
  <c r="M615" i="8"/>
  <c r="N611" i="8"/>
  <c r="L611" i="8"/>
  <c r="M611" i="8"/>
  <c r="N607" i="8"/>
  <c r="L607" i="8"/>
  <c r="M607" i="8"/>
  <c r="N603" i="8"/>
  <c r="M603" i="8"/>
  <c r="L603" i="8"/>
  <c r="N599" i="8"/>
  <c r="L599" i="8"/>
  <c r="M599" i="8"/>
  <c r="N595" i="8"/>
  <c r="L595" i="8"/>
  <c r="M595" i="8"/>
  <c r="N591" i="8"/>
  <c r="L591" i="8"/>
  <c r="M591" i="8"/>
  <c r="N587" i="8"/>
  <c r="L587" i="8"/>
  <c r="M587" i="8"/>
  <c r="N583" i="8"/>
  <c r="L583" i="8"/>
  <c r="M583" i="8"/>
  <c r="N579" i="8"/>
  <c r="M579" i="8"/>
  <c r="L579" i="8"/>
  <c r="N575" i="8"/>
  <c r="L575" i="8"/>
  <c r="M575" i="8"/>
  <c r="N571" i="8"/>
  <c r="L571" i="8"/>
  <c r="M571" i="8"/>
  <c r="N567" i="8"/>
  <c r="M567" i="8"/>
  <c r="L567" i="8"/>
  <c r="N563" i="8"/>
  <c r="L563" i="8"/>
  <c r="M563" i="8"/>
  <c r="N559" i="8"/>
  <c r="L559" i="8"/>
  <c r="M559" i="8"/>
  <c r="N555" i="8"/>
  <c r="M555" i="8"/>
  <c r="L555" i="8"/>
  <c r="N551" i="8"/>
  <c r="L551" i="8"/>
  <c r="M551" i="8"/>
  <c r="N547" i="8"/>
  <c r="L547" i="8"/>
  <c r="M547" i="8"/>
  <c r="N543" i="8"/>
  <c r="M543" i="8"/>
  <c r="L543" i="8"/>
  <c r="N539" i="8"/>
  <c r="L539" i="8"/>
  <c r="M539" i="8"/>
  <c r="N535" i="8"/>
  <c r="M535" i="8"/>
  <c r="L535" i="8"/>
  <c r="M531" i="8"/>
  <c r="N531" i="8"/>
  <c r="L531" i="8"/>
  <c r="M527" i="8"/>
  <c r="N527" i="8"/>
  <c r="L527" i="8"/>
  <c r="M523" i="8"/>
  <c r="N523" i="8"/>
  <c r="L523" i="8"/>
  <c r="L519" i="8"/>
  <c r="M519" i="8"/>
  <c r="N519" i="8"/>
  <c r="L515" i="8"/>
  <c r="M515" i="8"/>
  <c r="N515" i="8"/>
  <c r="L511" i="8"/>
  <c r="M511" i="8"/>
  <c r="N511" i="8"/>
  <c r="L507" i="8"/>
  <c r="M507" i="8"/>
  <c r="N507" i="8"/>
  <c r="L503" i="8"/>
  <c r="M503" i="8"/>
  <c r="N503" i="8"/>
  <c r="L499" i="8"/>
  <c r="M499" i="8"/>
  <c r="N499" i="8"/>
  <c r="L495" i="8"/>
  <c r="M495" i="8"/>
  <c r="N495" i="8"/>
  <c r="L491" i="8"/>
  <c r="M491" i="8"/>
  <c r="N491" i="8"/>
  <c r="L487" i="8"/>
  <c r="M487" i="8"/>
  <c r="N487" i="8"/>
  <c r="L483" i="8"/>
  <c r="M483" i="8"/>
  <c r="N483" i="8"/>
  <c r="L479" i="8"/>
  <c r="M479" i="8"/>
  <c r="N479" i="8"/>
  <c r="N475" i="8"/>
  <c r="L475" i="8"/>
  <c r="M475" i="8"/>
  <c r="N471" i="8"/>
  <c r="L471" i="8"/>
  <c r="M471" i="8"/>
  <c r="N467" i="8"/>
  <c r="L467" i="8"/>
  <c r="M467" i="8"/>
  <c r="L463" i="8"/>
  <c r="N463" i="8"/>
  <c r="M463" i="8"/>
  <c r="L459" i="8"/>
  <c r="M459" i="8"/>
  <c r="N459" i="8"/>
  <c r="L455" i="8"/>
  <c r="N455" i="8"/>
  <c r="M455" i="8"/>
  <c r="L451" i="8"/>
  <c r="M451" i="8"/>
  <c r="N451" i="8"/>
  <c r="L447" i="8"/>
  <c r="M447" i="8"/>
  <c r="N447" i="8"/>
  <c r="L443" i="8"/>
  <c r="M443" i="8"/>
  <c r="N443" i="8"/>
  <c r="L439" i="8"/>
  <c r="M439" i="8"/>
  <c r="N439" i="8"/>
  <c r="L435" i="8"/>
  <c r="M435" i="8"/>
  <c r="N435" i="8"/>
  <c r="L431" i="8"/>
  <c r="M431" i="8"/>
  <c r="N431" i="8"/>
  <c r="L427" i="8"/>
  <c r="M427" i="8"/>
  <c r="N427" i="8"/>
  <c r="L423" i="8"/>
  <c r="M423" i="8"/>
  <c r="N423" i="8"/>
  <c r="L419" i="8"/>
  <c r="M419" i="8"/>
  <c r="N419" i="8"/>
  <c r="L415" i="8"/>
  <c r="M415" i="8"/>
  <c r="N415" i="8"/>
  <c r="L411" i="8"/>
  <c r="M411" i="8"/>
  <c r="N411" i="8"/>
  <c r="L407" i="8"/>
  <c r="M407" i="8"/>
  <c r="N407" i="8"/>
  <c r="L403" i="8"/>
  <c r="M403" i="8"/>
  <c r="N403" i="8"/>
  <c r="M399" i="8"/>
  <c r="N399" i="8"/>
  <c r="L399" i="8"/>
  <c r="L395" i="8"/>
  <c r="M395" i="8"/>
  <c r="N395" i="8"/>
  <c r="L391" i="8"/>
  <c r="M391" i="8"/>
  <c r="N391" i="8"/>
  <c r="L387" i="8"/>
  <c r="M387" i="8"/>
  <c r="N387" i="8"/>
  <c r="L383" i="8"/>
  <c r="M383" i="8"/>
  <c r="N383" i="8"/>
  <c r="L379" i="8"/>
  <c r="M379" i="8"/>
  <c r="N379" i="8"/>
  <c r="L375" i="8"/>
  <c r="M375" i="8"/>
  <c r="N375" i="8"/>
  <c r="M371" i="8"/>
  <c r="L371" i="8"/>
  <c r="N371" i="8"/>
  <c r="M367" i="8"/>
  <c r="L367" i="8"/>
  <c r="N367" i="8"/>
  <c r="M363" i="8"/>
  <c r="N363" i="8"/>
  <c r="L363" i="8"/>
  <c r="M359" i="8"/>
  <c r="N359" i="8"/>
  <c r="L359" i="8"/>
  <c r="M355" i="8"/>
  <c r="N355" i="8"/>
  <c r="L355" i="8"/>
  <c r="M351" i="8"/>
  <c r="L351" i="8"/>
  <c r="N351" i="8"/>
  <c r="M347" i="8"/>
  <c r="L347" i="8"/>
  <c r="N347" i="8"/>
  <c r="M343" i="8"/>
  <c r="L343" i="8"/>
  <c r="N343" i="8"/>
  <c r="M339" i="8"/>
  <c r="L339" i="8"/>
  <c r="N339" i="8"/>
  <c r="M335" i="8"/>
  <c r="L335" i="8"/>
  <c r="N335" i="8"/>
  <c r="M331" i="8"/>
  <c r="L331" i="8"/>
  <c r="N331" i="8"/>
  <c r="L327" i="8"/>
  <c r="M327" i="8"/>
  <c r="N327" i="8"/>
  <c r="L323" i="8"/>
  <c r="M323" i="8"/>
  <c r="N323" i="8"/>
  <c r="L319" i="8"/>
  <c r="M319" i="8"/>
  <c r="N319" i="8"/>
  <c r="L315" i="8"/>
  <c r="M315" i="8"/>
  <c r="N315" i="8"/>
  <c r="L311" i="8"/>
  <c r="M311" i="8"/>
  <c r="N311" i="8"/>
  <c r="L307" i="8"/>
  <c r="M307" i="8"/>
  <c r="N307" i="8"/>
  <c r="L303" i="8"/>
  <c r="M303" i="8"/>
  <c r="N303" i="8"/>
  <c r="L299" i="8"/>
  <c r="M299" i="8"/>
  <c r="N299" i="8"/>
  <c r="L295" i="8"/>
  <c r="M295" i="8"/>
  <c r="N295" i="8"/>
  <c r="L291" i="8"/>
  <c r="M291" i="8"/>
  <c r="N291" i="8"/>
  <c r="L287" i="8"/>
  <c r="M287" i="8"/>
  <c r="N287" i="8"/>
  <c r="L283" i="8"/>
  <c r="M283" i="8"/>
  <c r="N283" i="8"/>
  <c r="L279" i="8"/>
  <c r="M279" i="8"/>
  <c r="N279" i="8"/>
  <c r="L275" i="8"/>
  <c r="M275" i="8"/>
  <c r="N275" i="8"/>
  <c r="L271" i="8"/>
  <c r="M271" i="8"/>
  <c r="N271" i="8"/>
  <c r="L267" i="8"/>
  <c r="M267" i="8"/>
  <c r="N267" i="8"/>
  <c r="L263" i="8"/>
  <c r="M263" i="8"/>
  <c r="N263" i="8"/>
  <c r="L259" i="8"/>
  <c r="M259" i="8"/>
  <c r="N259" i="8"/>
  <c r="L255" i="8"/>
  <c r="M255" i="8"/>
  <c r="N255" i="8"/>
  <c r="L251" i="8"/>
  <c r="M251" i="8"/>
  <c r="N251" i="8"/>
  <c r="L247" i="8"/>
  <c r="M247" i="8"/>
  <c r="N247" i="8"/>
  <c r="P907" i="8"/>
  <c r="G907" i="8"/>
  <c r="Q907" i="8"/>
  <c r="H907" i="8"/>
  <c r="R907" i="8"/>
  <c r="I907" i="8"/>
  <c r="J907" i="8"/>
  <c r="P903" i="8"/>
  <c r="G903" i="8"/>
  <c r="Q903" i="8"/>
  <c r="H903" i="8"/>
  <c r="R903" i="8"/>
  <c r="I903" i="8"/>
  <c r="J903" i="8"/>
  <c r="P899" i="8"/>
  <c r="G899" i="8"/>
  <c r="Q899" i="8"/>
  <c r="H899" i="8"/>
  <c r="R899" i="8"/>
  <c r="I899" i="8"/>
  <c r="J899" i="8"/>
  <c r="P895" i="8"/>
  <c r="G895" i="8"/>
  <c r="Q895" i="8"/>
  <c r="H895" i="8"/>
  <c r="R895" i="8"/>
  <c r="I895" i="8"/>
  <c r="J895" i="8"/>
  <c r="P891" i="8"/>
  <c r="G891" i="8"/>
  <c r="Q891" i="8"/>
  <c r="H891" i="8"/>
  <c r="R891" i="8"/>
  <c r="I891" i="8"/>
  <c r="J891" i="8"/>
  <c r="H887" i="8"/>
  <c r="R887" i="8"/>
  <c r="I887" i="8"/>
  <c r="J887" i="8"/>
  <c r="P887" i="8"/>
  <c r="Q887" i="8"/>
  <c r="G887" i="8"/>
  <c r="H883" i="8"/>
  <c r="R883" i="8"/>
  <c r="P883" i="8"/>
  <c r="Q883" i="8"/>
  <c r="G883" i="8"/>
  <c r="I883" i="8"/>
  <c r="J883" i="8"/>
  <c r="H879" i="8"/>
  <c r="R879" i="8"/>
  <c r="Q879" i="8"/>
  <c r="G879" i="8"/>
  <c r="I879" i="8"/>
  <c r="J879" i="8"/>
  <c r="P879" i="8"/>
  <c r="H875" i="8"/>
  <c r="R875" i="8"/>
  <c r="G875" i="8"/>
  <c r="I875" i="8"/>
  <c r="J875" i="8"/>
  <c r="P875" i="8"/>
  <c r="Q875" i="8"/>
  <c r="H871" i="8"/>
  <c r="R871" i="8"/>
  <c r="P871" i="8"/>
  <c r="Q871" i="8"/>
  <c r="G871" i="8"/>
  <c r="I871" i="8"/>
  <c r="J871" i="8"/>
  <c r="P867" i="8"/>
  <c r="H867" i="8"/>
  <c r="R867" i="8"/>
  <c r="G867" i="8"/>
  <c r="I867" i="8"/>
  <c r="J867" i="8"/>
  <c r="Q867" i="8"/>
  <c r="P863" i="8"/>
  <c r="H863" i="8"/>
  <c r="R863" i="8"/>
  <c r="G863" i="8"/>
  <c r="I863" i="8"/>
  <c r="J863" i="8"/>
  <c r="Q863" i="8"/>
  <c r="P859" i="8"/>
  <c r="H859" i="8"/>
  <c r="R859" i="8"/>
  <c r="G859" i="8"/>
  <c r="I859" i="8"/>
  <c r="J859" i="8"/>
  <c r="Q859" i="8"/>
  <c r="P855" i="8"/>
  <c r="H855" i="8"/>
  <c r="R855" i="8"/>
  <c r="I855" i="8"/>
  <c r="J855" i="8"/>
  <c r="Q855" i="8"/>
  <c r="G855" i="8"/>
  <c r="P851" i="8"/>
  <c r="H851" i="8"/>
  <c r="R851" i="8"/>
  <c r="J851" i="8"/>
  <c r="Q851" i="8"/>
  <c r="G851" i="8"/>
  <c r="I851" i="8"/>
  <c r="P847" i="8"/>
  <c r="H847" i="8"/>
  <c r="R847" i="8"/>
  <c r="Q847" i="8"/>
  <c r="G847" i="8"/>
  <c r="I847" i="8"/>
  <c r="J847" i="8"/>
  <c r="P843" i="8"/>
  <c r="H843" i="8"/>
  <c r="R843" i="8"/>
  <c r="Q843" i="8"/>
  <c r="G843" i="8"/>
  <c r="I843" i="8"/>
  <c r="J843" i="8"/>
  <c r="P839" i="8"/>
  <c r="H839" i="8"/>
  <c r="R839" i="8"/>
  <c r="Q839" i="8"/>
  <c r="G839" i="8"/>
  <c r="I839" i="8"/>
  <c r="J839" i="8"/>
  <c r="P835" i="8"/>
  <c r="H835" i="8"/>
  <c r="R835" i="8"/>
  <c r="G835" i="8"/>
  <c r="I835" i="8"/>
  <c r="J835" i="8"/>
  <c r="Q835" i="8"/>
  <c r="P831" i="8"/>
  <c r="H831" i="8"/>
  <c r="R831" i="8"/>
  <c r="G831" i="8"/>
  <c r="I831" i="8"/>
  <c r="J831" i="8"/>
  <c r="Q831" i="8"/>
  <c r="P827" i="8"/>
  <c r="H827" i="8"/>
  <c r="R827" i="8"/>
  <c r="G827" i="8"/>
  <c r="I827" i="8"/>
  <c r="J827" i="8"/>
  <c r="Q827" i="8"/>
  <c r="P823" i="8"/>
  <c r="H823" i="8"/>
  <c r="R823" i="8"/>
  <c r="G823" i="8"/>
  <c r="I823" i="8"/>
  <c r="J823" i="8"/>
  <c r="Q823" i="8"/>
  <c r="P819" i="8"/>
  <c r="H819" i="8"/>
  <c r="R819" i="8"/>
  <c r="Q819" i="8"/>
  <c r="G819" i="8"/>
  <c r="I819" i="8"/>
  <c r="J819" i="8"/>
  <c r="P815" i="8"/>
  <c r="H815" i="8"/>
  <c r="R815" i="8"/>
  <c r="J815" i="8"/>
  <c r="Q815" i="8"/>
  <c r="G815" i="8"/>
  <c r="I815" i="8"/>
  <c r="J811" i="8"/>
  <c r="P811" i="8"/>
  <c r="H811" i="8"/>
  <c r="R811" i="8"/>
  <c r="G811" i="8"/>
  <c r="I811" i="8"/>
  <c r="Q811" i="8"/>
  <c r="J807" i="8"/>
  <c r="P807" i="8"/>
  <c r="G807" i="8"/>
  <c r="Q807" i="8"/>
  <c r="H807" i="8"/>
  <c r="R807" i="8"/>
  <c r="I807" i="8"/>
  <c r="J803" i="8"/>
  <c r="P803" i="8"/>
  <c r="G803" i="8"/>
  <c r="Q803" i="8"/>
  <c r="H803" i="8"/>
  <c r="R803" i="8"/>
  <c r="I803" i="8"/>
  <c r="J799" i="8"/>
  <c r="P799" i="8"/>
  <c r="G799" i="8"/>
  <c r="Q799" i="8"/>
  <c r="H799" i="8"/>
  <c r="R799" i="8"/>
  <c r="I799" i="8"/>
  <c r="J795" i="8"/>
  <c r="P795" i="8"/>
  <c r="G795" i="8"/>
  <c r="Q795" i="8"/>
  <c r="H795" i="8"/>
  <c r="R795" i="8"/>
  <c r="I795" i="8"/>
  <c r="J791" i="8"/>
  <c r="P791" i="8"/>
  <c r="G791" i="8"/>
  <c r="Q791" i="8"/>
  <c r="H791" i="8"/>
  <c r="R791" i="8"/>
  <c r="I791" i="8"/>
  <c r="J787" i="8"/>
  <c r="P787" i="8"/>
  <c r="G787" i="8"/>
  <c r="Q787" i="8"/>
  <c r="H787" i="8"/>
  <c r="R787" i="8"/>
  <c r="I787" i="8"/>
  <c r="J783" i="8"/>
  <c r="P783" i="8"/>
  <c r="G783" i="8"/>
  <c r="Q783" i="8"/>
  <c r="H783" i="8"/>
  <c r="R783" i="8"/>
  <c r="I783" i="8"/>
  <c r="J779" i="8"/>
  <c r="P779" i="8"/>
  <c r="G779" i="8"/>
  <c r="Q779" i="8"/>
  <c r="H779" i="8"/>
  <c r="R779" i="8"/>
  <c r="I779" i="8"/>
  <c r="H775" i="8"/>
  <c r="R775" i="8"/>
  <c r="P775" i="8"/>
  <c r="Q775" i="8"/>
  <c r="G775" i="8"/>
  <c r="I775" i="8"/>
  <c r="J775" i="8"/>
  <c r="G771" i="8"/>
  <c r="Q771" i="8"/>
  <c r="H771" i="8"/>
  <c r="R771" i="8"/>
  <c r="P771" i="8"/>
  <c r="I771" i="8"/>
  <c r="J771" i="8"/>
  <c r="G767" i="8"/>
  <c r="Q767" i="8"/>
  <c r="H767" i="8"/>
  <c r="R767" i="8"/>
  <c r="I767" i="8"/>
  <c r="J767" i="8"/>
  <c r="P767" i="8"/>
  <c r="G763" i="8"/>
  <c r="Q763" i="8"/>
  <c r="H763" i="8"/>
  <c r="R763" i="8"/>
  <c r="I763" i="8"/>
  <c r="J763" i="8"/>
  <c r="P763" i="8"/>
  <c r="G759" i="8"/>
  <c r="Q759" i="8"/>
  <c r="H759" i="8"/>
  <c r="R759" i="8"/>
  <c r="I759" i="8"/>
  <c r="J759" i="8"/>
  <c r="P759" i="8"/>
  <c r="G755" i="8"/>
  <c r="Q755" i="8"/>
  <c r="H755" i="8"/>
  <c r="R755" i="8"/>
  <c r="I755" i="8"/>
  <c r="J755" i="8"/>
  <c r="P755" i="8"/>
  <c r="G751" i="8"/>
  <c r="Q751" i="8"/>
  <c r="H751" i="8"/>
  <c r="R751" i="8"/>
  <c r="I751" i="8"/>
  <c r="J751" i="8"/>
  <c r="P751" i="8"/>
  <c r="G747" i="8"/>
  <c r="Q747" i="8"/>
  <c r="H747" i="8"/>
  <c r="R747" i="8"/>
  <c r="I747" i="8"/>
  <c r="J747" i="8"/>
  <c r="P747" i="8"/>
  <c r="G743" i="8"/>
  <c r="Q743" i="8"/>
  <c r="H743" i="8"/>
  <c r="R743" i="8"/>
  <c r="I743" i="8"/>
  <c r="J743" i="8"/>
  <c r="P743" i="8"/>
  <c r="G739" i="8"/>
  <c r="Q739" i="8"/>
  <c r="H739" i="8"/>
  <c r="R739" i="8"/>
  <c r="I739" i="8"/>
  <c r="J739" i="8"/>
  <c r="P739" i="8"/>
  <c r="G735" i="8"/>
  <c r="Q735" i="8"/>
  <c r="H735" i="8"/>
  <c r="R735" i="8"/>
  <c r="I735" i="8"/>
  <c r="J735" i="8"/>
  <c r="P735" i="8"/>
  <c r="G731" i="8"/>
  <c r="Q731" i="8"/>
  <c r="H731" i="8"/>
  <c r="R731" i="8"/>
  <c r="I731" i="8"/>
  <c r="J731" i="8"/>
  <c r="P731" i="8"/>
  <c r="G727" i="8"/>
  <c r="Q727" i="8"/>
  <c r="H727" i="8"/>
  <c r="R727" i="8"/>
  <c r="I727" i="8"/>
  <c r="J727" i="8"/>
  <c r="P727" i="8"/>
  <c r="G723" i="8"/>
  <c r="Q723" i="8"/>
  <c r="H723" i="8"/>
  <c r="R723" i="8"/>
  <c r="I723" i="8"/>
  <c r="J723" i="8"/>
  <c r="P723" i="8"/>
  <c r="G719" i="8"/>
  <c r="Q719" i="8"/>
  <c r="H719" i="8"/>
  <c r="R719" i="8"/>
  <c r="I719" i="8"/>
  <c r="J719" i="8"/>
  <c r="P719" i="8"/>
  <c r="G715" i="8"/>
  <c r="Q715" i="8"/>
  <c r="H715" i="8"/>
  <c r="R715" i="8"/>
  <c r="I715" i="8"/>
  <c r="J715" i="8"/>
  <c r="P715" i="8"/>
  <c r="G711" i="8"/>
  <c r="Q711" i="8"/>
  <c r="H711" i="8"/>
  <c r="R711" i="8"/>
  <c r="I711" i="8"/>
  <c r="J711" i="8"/>
  <c r="P711" i="8"/>
  <c r="G707" i="8"/>
  <c r="Q707" i="8"/>
  <c r="H707" i="8"/>
  <c r="R707" i="8"/>
  <c r="I707" i="8"/>
  <c r="J707" i="8"/>
  <c r="P707" i="8"/>
  <c r="G703" i="8"/>
  <c r="Q703" i="8"/>
  <c r="H703" i="8"/>
  <c r="R703" i="8"/>
  <c r="I703" i="8"/>
  <c r="J703" i="8"/>
  <c r="P703" i="8"/>
  <c r="G699" i="8"/>
  <c r="Q699" i="8"/>
  <c r="H699" i="8"/>
  <c r="R699" i="8"/>
  <c r="I699" i="8"/>
  <c r="J699" i="8"/>
  <c r="P699" i="8"/>
  <c r="G695" i="8"/>
  <c r="Q695" i="8"/>
  <c r="H695" i="8"/>
  <c r="R695" i="8"/>
  <c r="I695" i="8"/>
  <c r="J695" i="8"/>
  <c r="P695" i="8"/>
  <c r="G691" i="8"/>
  <c r="Q691" i="8"/>
  <c r="H691" i="8"/>
  <c r="R691" i="8"/>
  <c r="I691" i="8"/>
  <c r="J691" i="8"/>
  <c r="P691" i="8"/>
  <c r="G687" i="8"/>
  <c r="Q687" i="8"/>
  <c r="H687" i="8"/>
  <c r="R687" i="8"/>
  <c r="I687" i="8"/>
  <c r="J687" i="8"/>
  <c r="P687" i="8"/>
  <c r="G683" i="8"/>
  <c r="Q683" i="8"/>
  <c r="H683" i="8"/>
  <c r="R683" i="8"/>
  <c r="I683" i="8"/>
  <c r="J683" i="8"/>
  <c r="P683" i="8"/>
  <c r="G679" i="8"/>
  <c r="Q679" i="8"/>
  <c r="H679" i="8"/>
  <c r="R679" i="8"/>
  <c r="I679" i="8"/>
  <c r="J679" i="8"/>
  <c r="P679" i="8"/>
  <c r="P675" i="8"/>
  <c r="Q675" i="8"/>
  <c r="G675" i="8"/>
  <c r="R675" i="8"/>
  <c r="H675" i="8"/>
  <c r="I675" i="8"/>
  <c r="J675" i="8"/>
  <c r="G671" i="8"/>
  <c r="R671" i="8"/>
  <c r="H671" i="8"/>
  <c r="I671" i="8"/>
  <c r="J671" i="8"/>
  <c r="P671" i="8"/>
  <c r="Q671" i="8"/>
  <c r="H667" i="8"/>
  <c r="R667" i="8"/>
  <c r="Q667" i="8"/>
  <c r="G667" i="8"/>
  <c r="I667" i="8"/>
  <c r="J667" i="8"/>
  <c r="P667" i="8"/>
  <c r="H663" i="8"/>
  <c r="R663" i="8"/>
  <c r="P663" i="8"/>
  <c r="Q663" i="8"/>
  <c r="G663" i="8"/>
  <c r="I663" i="8"/>
  <c r="J663" i="8"/>
  <c r="H659" i="8"/>
  <c r="R659" i="8"/>
  <c r="J659" i="8"/>
  <c r="G659" i="8"/>
  <c r="I659" i="8"/>
  <c r="P659" i="8"/>
  <c r="Q659" i="8"/>
  <c r="H655" i="8"/>
  <c r="R655" i="8"/>
  <c r="J655" i="8"/>
  <c r="G655" i="8"/>
  <c r="I655" i="8"/>
  <c r="P655" i="8"/>
  <c r="Q655" i="8"/>
  <c r="H651" i="8"/>
  <c r="R651" i="8"/>
  <c r="J651" i="8"/>
  <c r="I651" i="8"/>
  <c r="P651" i="8"/>
  <c r="Q651" i="8"/>
  <c r="G651" i="8"/>
  <c r="H647" i="8"/>
  <c r="R647" i="8"/>
  <c r="I647" i="8"/>
  <c r="J647" i="8"/>
  <c r="Q647" i="8"/>
  <c r="G647" i="8"/>
  <c r="P647" i="8"/>
  <c r="H643" i="8"/>
  <c r="R643" i="8"/>
  <c r="I643" i="8"/>
  <c r="J643" i="8"/>
  <c r="P643" i="8"/>
  <c r="Q643" i="8"/>
  <c r="G643" i="8"/>
  <c r="H639" i="8"/>
  <c r="R639" i="8"/>
  <c r="I639" i="8"/>
  <c r="J639" i="8"/>
  <c r="P639" i="8"/>
  <c r="Q639" i="8"/>
  <c r="G639" i="8"/>
  <c r="H635" i="8"/>
  <c r="R635" i="8"/>
  <c r="I635" i="8"/>
  <c r="J635" i="8"/>
  <c r="G635" i="8"/>
  <c r="P635" i="8"/>
  <c r="Q635" i="8"/>
  <c r="H631" i="8"/>
  <c r="R631" i="8"/>
  <c r="I631" i="8"/>
  <c r="J631" i="8"/>
  <c r="G631" i="8"/>
  <c r="P631" i="8"/>
  <c r="Q631" i="8"/>
  <c r="H627" i="8"/>
  <c r="R627" i="8"/>
  <c r="J627" i="8"/>
  <c r="P627" i="8"/>
  <c r="G627" i="8"/>
  <c r="I627" i="8"/>
  <c r="Q627" i="8"/>
  <c r="H623" i="8"/>
  <c r="R623" i="8"/>
  <c r="P623" i="8"/>
  <c r="G623" i="8"/>
  <c r="I623" i="8"/>
  <c r="J623" i="8"/>
  <c r="Q623" i="8"/>
  <c r="G619" i="8"/>
  <c r="Q619" i="8"/>
  <c r="H619" i="8"/>
  <c r="R619" i="8"/>
  <c r="I619" i="8"/>
  <c r="J619" i="8"/>
  <c r="P619" i="8"/>
  <c r="G615" i="8"/>
  <c r="Q615" i="8"/>
  <c r="H615" i="8"/>
  <c r="R615" i="8"/>
  <c r="I615" i="8"/>
  <c r="J615" i="8"/>
  <c r="P615" i="8"/>
  <c r="G611" i="8"/>
  <c r="Q611" i="8"/>
  <c r="H611" i="8"/>
  <c r="R611" i="8"/>
  <c r="J611" i="8"/>
  <c r="P611" i="8"/>
  <c r="I611" i="8"/>
  <c r="G607" i="8"/>
  <c r="Q607" i="8"/>
  <c r="H607" i="8"/>
  <c r="R607" i="8"/>
  <c r="P607" i="8"/>
  <c r="I607" i="8"/>
  <c r="J607" i="8"/>
  <c r="G603" i="8"/>
  <c r="Q603" i="8"/>
  <c r="H603" i="8"/>
  <c r="R603" i="8"/>
  <c r="P603" i="8"/>
  <c r="I603" i="8"/>
  <c r="J603" i="8"/>
  <c r="G599" i="8"/>
  <c r="Q599" i="8"/>
  <c r="H599" i="8"/>
  <c r="R599" i="8"/>
  <c r="P599" i="8"/>
  <c r="I599" i="8"/>
  <c r="J599" i="8"/>
  <c r="G595" i="8"/>
  <c r="Q595" i="8"/>
  <c r="H595" i="8"/>
  <c r="R595" i="8"/>
  <c r="I595" i="8"/>
  <c r="J595" i="8"/>
  <c r="P595" i="8"/>
  <c r="G591" i="8"/>
  <c r="Q591" i="8"/>
  <c r="H591" i="8"/>
  <c r="R591" i="8"/>
  <c r="I591" i="8"/>
  <c r="J591" i="8"/>
  <c r="P591" i="8"/>
  <c r="G587" i="8"/>
  <c r="Q587" i="8"/>
  <c r="H587" i="8"/>
  <c r="R587" i="8"/>
  <c r="I587" i="8"/>
  <c r="J587" i="8"/>
  <c r="P587" i="8"/>
  <c r="I583" i="8"/>
  <c r="G583" i="8"/>
  <c r="H583" i="8"/>
  <c r="J583" i="8"/>
  <c r="P583" i="8"/>
  <c r="Q583" i="8"/>
  <c r="R583" i="8"/>
  <c r="Q579" i="8"/>
  <c r="G579" i="8"/>
  <c r="R579" i="8"/>
  <c r="P579" i="8"/>
  <c r="H579" i="8"/>
  <c r="I579" i="8"/>
  <c r="J579" i="8"/>
  <c r="G575" i="8"/>
  <c r="R575" i="8"/>
  <c r="I575" i="8"/>
  <c r="J575" i="8"/>
  <c r="P575" i="8"/>
  <c r="Q575" i="8"/>
  <c r="H575" i="8"/>
  <c r="J571" i="8"/>
  <c r="Q571" i="8"/>
  <c r="G571" i="8"/>
  <c r="H571" i="8"/>
  <c r="R571" i="8"/>
  <c r="I571" i="8"/>
  <c r="P571" i="8"/>
  <c r="G567" i="8"/>
  <c r="Q567" i="8"/>
  <c r="H567" i="8"/>
  <c r="I567" i="8"/>
  <c r="J567" i="8"/>
  <c r="P567" i="8"/>
  <c r="R567" i="8"/>
  <c r="G563" i="8"/>
  <c r="Q563" i="8"/>
  <c r="H563" i="8"/>
  <c r="R563" i="8"/>
  <c r="I563" i="8"/>
  <c r="J563" i="8"/>
  <c r="P563" i="8"/>
  <c r="G559" i="8"/>
  <c r="Q559" i="8"/>
  <c r="H559" i="8"/>
  <c r="R559" i="8"/>
  <c r="I559" i="8"/>
  <c r="J559" i="8"/>
  <c r="P559" i="8"/>
  <c r="G555" i="8"/>
  <c r="Q555" i="8"/>
  <c r="H555" i="8"/>
  <c r="R555" i="8"/>
  <c r="I555" i="8"/>
  <c r="J555" i="8"/>
  <c r="P555" i="8"/>
  <c r="G551" i="8"/>
  <c r="Q551" i="8"/>
  <c r="H551" i="8"/>
  <c r="R551" i="8"/>
  <c r="I551" i="8"/>
  <c r="J551" i="8"/>
  <c r="P551" i="8"/>
  <c r="G547" i="8"/>
  <c r="Q547" i="8"/>
  <c r="H547" i="8"/>
  <c r="R547" i="8"/>
  <c r="I547" i="8"/>
  <c r="J547" i="8"/>
  <c r="P547" i="8"/>
  <c r="G543" i="8"/>
  <c r="Q543" i="8"/>
  <c r="H543" i="8"/>
  <c r="R543" i="8"/>
  <c r="I543" i="8"/>
  <c r="J543" i="8"/>
  <c r="P543" i="8"/>
  <c r="G539" i="8"/>
  <c r="Q539" i="8"/>
  <c r="H539" i="8"/>
  <c r="R539" i="8"/>
  <c r="I539" i="8"/>
  <c r="J539" i="8"/>
  <c r="P539" i="8"/>
  <c r="G535" i="8"/>
  <c r="Q535" i="8"/>
  <c r="H535" i="8"/>
  <c r="R535" i="8"/>
  <c r="I535" i="8"/>
  <c r="J535" i="8"/>
  <c r="P535" i="8"/>
  <c r="G531" i="8"/>
  <c r="Q531" i="8"/>
  <c r="H531" i="8"/>
  <c r="R531" i="8"/>
  <c r="I531" i="8"/>
  <c r="J531" i="8"/>
  <c r="P531" i="8"/>
  <c r="P527" i="8"/>
  <c r="G527" i="8"/>
  <c r="Q527" i="8"/>
  <c r="H527" i="8"/>
  <c r="R527" i="8"/>
  <c r="I527" i="8"/>
  <c r="J527" i="8"/>
  <c r="P523" i="8"/>
  <c r="G523" i="8"/>
  <c r="Q523" i="8"/>
  <c r="H523" i="8"/>
  <c r="R523" i="8"/>
  <c r="I523" i="8"/>
  <c r="J523" i="8"/>
  <c r="H519" i="8"/>
  <c r="I519" i="8"/>
  <c r="J519" i="8"/>
  <c r="P519" i="8"/>
  <c r="Q519" i="8"/>
  <c r="R519" i="8"/>
  <c r="G519" i="8"/>
  <c r="G515" i="8"/>
  <c r="Q515" i="8"/>
  <c r="H515" i="8"/>
  <c r="R515" i="8"/>
  <c r="I515" i="8"/>
  <c r="J515" i="8"/>
  <c r="P515" i="8"/>
  <c r="G511" i="8"/>
  <c r="Q511" i="8"/>
  <c r="H511" i="8"/>
  <c r="R511" i="8"/>
  <c r="I511" i="8"/>
  <c r="J511" i="8"/>
  <c r="P511" i="8"/>
  <c r="G507" i="8"/>
  <c r="Q507" i="8"/>
  <c r="H507" i="8"/>
  <c r="R507" i="8"/>
  <c r="I507" i="8"/>
  <c r="J507" i="8"/>
  <c r="P507" i="8"/>
  <c r="G503" i="8"/>
  <c r="Q503" i="8"/>
  <c r="H503" i="8"/>
  <c r="R503" i="8"/>
  <c r="I503" i="8"/>
  <c r="J503" i="8"/>
  <c r="P503" i="8"/>
  <c r="G499" i="8"/>
  <c r="Q499" i="8"/>
  <c r="H499" i="8"/>
  <c r="R499" i="8"/>
  <c r="I499" i="8"/>
  <c r="P499" i="8"/>
  <c r="J499" i="8"/>
  <c r="G495" i="8"/>
  <c r="Q495" i="8"/>
  <c r="H495" i="8"/>
  <c r="R495" i="8"/>
  <c r="I495" i="8"/>
  <c r="P495" i="8"/>
  <c r="J495" i="8"/>
  <c r="G491" i="8"/>
  <c r="Q491" i="8"/>
  <c r="H491" i="8"/>
  <c r="R491" i="8"/>
  <c r="I491" i="8"/>
  <c r="J491" i="8"/>
  <c r="P491" i="8"/>
  <c r="G487" i="8"/>
  <c r="Q487" i="8"/>
  <c r="H487" i="8"/>
  <c r="R487" i="8"/>
  <c r="I487" i="8"/>
  <c r="J487" i="8"/>
  <c r="P487" i="8"/>
  <c r="G483" i="8"/>
  <c r="Q483" i="8"/>
  <c r="H483" i="8"/>
  <c r="R483" i="8"/>
  <c r="I483" i="8"/>
  <c r="J483" i="8"/>
  <c r="P483" i="8"/>
  <c r="G479" i="8"/>
  <c r="Q479" i="8"/>
  <c r="H479" i="8"/>
  <c r="R479" i="8"/>
  <c r="I479" i="8"/>
  <c r="J479" i="8"/>
  <c r="P479" i="8"/>
  <c r="P475" i="8"/>
  <c r="G475" i="8"/>
  <c r="Q475" i="8"/>
  <c r="H475" i="8"/>
  <c r="R475" i="8"/>
  <c r="I475" i="8"/>
  <c r="J475" i="8"/>
  <c r="P471" i="8"/>
  <c r="G471" i="8"/>
  <c r="Q471" i="8"/>
  <c r="H471" i="8"/>
  <c r="R471" i="8"/>
  <c r="I471" i="8"/>
  <c r="J471" i="8"/>
  <c r="P467" i="8"/>
  <c r="G467" i="8"/>
  <c r="Q467" i="8"/>
  <c r="H467" i="8"/>
  <c r="R467" i="8"/>
  <c r="I467" i="8"/>
  <c r="J467" i="8"/>
  <c r="I463" i="8"/>
  <c r="J463" i="8"/>
  <c r="P463" i="8"/>
  <c r="Q463" i="8"/>
  <c r="R463" i="8"/>
  <c r="H463" i="8"/>
  <c r="G463" i="8"/>
  <c r="I459" i="8"/>
  <c r="J459" i="8"/>
  <c r="G459" i="8"/>
  <c r="P459" i="8"/>
  <c r="Q459" i="8"/>
  <c r="R459" i="8"/>
  <c r="H459" i="8"/>
  <c r="I455" i="8"/>
  <c r="J455" i="8"/>
  <c r="G455" i="8"/>
  <c r="Q455" i="8"/>
  <c r="H455" i="8"/>
  <c r="P455" i="8"/>
  <c r="R455" i="8"/>
  <c r="I451" i="8"/>
  <c r="J451" i="8"/>
  <c r="P451" i="8"/>
  <c r="G451" i="8"/>
  <c r="Q451" i="8"/>
  <c r="H451" i="8"/>
  <c r="R451" i="8"/>
  <c r="I447" i="8"/>
  <c r="J447" i="8"/>
  <c r="P447" i="8"/>
  <c r="G447" i="8"/>
  <c r="Q447" i="8"/>
  <c r="R447" i="8"/>
  <c r="H447" i="8"/>
  <c r="I443" i="8"/>
  <c r="J443" i="8"/>
  <c r="P443" i="8"/>
  <c r="G443" i="8"/>
  <c r="Q443" i="8"/>
  <c r="H443" i="8"/>
  <c r="R443" i="8"/>
  <c r="I439" i="8"/>
  <c r="J439" i="8"/>
  <c r="P439" i="8"/>
  <c r="G439" i="8"/>
  <c r="Q439" i="8"/>
  <c r="H439" i="8"/>
  <c r="R439" i="8"/>
  <c r="I435" i="8"/>
  <c r="J435" i="8"/>
  <c r="P435" i="8"/>
  <c r="G435" i="8"/>
  <c r="Q435" i="8"/>
  <c r="H435" i="8"/>
  <c r="R435" i="8"/>
  <c r="I431" i="8"/>
  <c r="J431" i="8"/>
  <c r="P431" i="8"/>
  <c r="G431" i="8"/>
  <c r="Q431" i="8"/>
  <c r="H431" i="8"/>
  <c r="R431" i="8"/>
  <c r="I427" i="8"/>
  <c r="J427" i="8"/>
  <c r="P427" i="8"/>
  <c r="G427" i="8"/>
  <c r="Q427" i="8"/>
  <c r="H427" i="8"/>
  <c r="R427" i="8"/>
  <c r="I423" i="8"/>
  <c r="J423" i="8"/>
  <c r="P423" i="8"/>
  <c r="G423" i="8"/>
  <c r="Q423" i="8"/>
  <c r="R423" i="8"/>
  <c r="H423" i="8"/>
  <c r="I419" i="8"/>
  <c r="J419" i="8"/>
  <c r="P419" i="8"/>
  <c r="G419" i="8"/>
  <c r="Q419" i="8"/>
  <c r="H419" i="8"/>
  <c r="R419" i="8"/>
  <c r="I415" i="8"/>
  <c r="J415" i="8"/>
  <c r="P415" i="8"/>
  <c r="G415" i="8"/>
  <c r="Q415" i="8"/>
  <c r="R415" i="8"/>
  <c r="H415" i="8"/>
  <c r="G411" i="8"/>
  <c r="Q411" i="8"/>
  <c r="I411" i="8"/>
  <c r="P411" i="8"/>
  <c r="R411" i="8"/>
  <c r="H411" i="8"/>
  <c r="J411" i="8"/>
  <c r="G407" i="8"/>
  <c r="Q407" i="8"/>
  <c r="H407" i="8"/>
  <c r="R407" i="8"/>
  <c r="I407" i="8"/>
  <c r="J407" i="8"/>
  <c r="P407" i="8"/>
  <c r="G403" i="8"/>
  <c r="Q403" i="8"/>
  <c r="H403" i="8"/>
  <c r="R403" i="8"/>
  <c r="I403" i="8"/>
  <c r="J403" i="8"/>
  <c r="P403" i="8"/>
  <c r="G399" i="8"/>
  <c r="Q399" i="8"/>
  <c r="H399" i="8"/>
  <c r="R399" i="8"/>
  <c r="I399" i="8"/>
  <c r="P399" i="8"/>
  <c r="J399" i="8"/>
  <c r="G395" i="8"/>
  <c r="Q395" i="8"/>
  <c r="H395" i="8"/>
  <c r="R395" i="8"/>
  <c r="I395" i="8"/>
  <c r="J395" i="8"/>
  <c r="P395" i="8"/>
  <c r="G391" i="8"/>
  <c r="Q391" i="8"/>
  <c r="H391" i="8"/>
  <c r="R391" i="8"/>
  <c r="I391" i="8"/>
  <c r="J391" i="8"/>
  <c r="P391" i="8"/>
  <c r="G387" i="8"/>
  <c r="Q387" i="8"/>
  <c r="H387" i="8"/>
  <c r="R387" i="8"/>
  <c r="I387" i="8"/>
  <c r="J387" i="8"/>
  <c r="P387" i="8"/>
  <c r="G383" i="8"/>
  <c r="Q383" i="8"/>
  <c r="H383" i="8"/>
  <c r="R383" i="8"/>
  <c r="I383" i="8"/>
  <c r="J383" i="8"/>
  <c r="P383" i="8"/>
  <c r="G379" i="8"/>
  <c r="Q379" i="8"/>
  <c r="H379" i="8"/>
  <c r="R379" i="8"/>
  <c r="I379" i="8"/>
  <c r="J379" i="8"/>
  <c r="P379" i="8"/>
  <c r="G375" i="8"/>
  <c r="Q375" i="8"/>
  <c r="H375" i="8"/>
  <c r="R375" i="8"/>
  <c r="I375" i="8"/>
  <c r="J375" i="8"/>
  <c r="P375" i="8"/>
  <c r="Q371" i="8"/>
  <c r="G371" i="8"/>
  <c r="R371" i="8"/>
  <c r="H371" i="8"/>
  <c r="I371" i="8"/>
  <c r="J371" i="8"/>
  <c r="P371" i="8"/>
  <c r="I367" i="8"/>
  <c r="J367" i="8"/>
  <c r="P367" i="8"/>
  <c r="Q367" i="8"/>
  <c r="G367" i="8"/>
  <c r="R367" i="8"/>
  <c r="H367" i="8"/>
  <c r="P363" i="8"/>
  <c r="Q363" i="8"/>
  <c r="G363" i="8"/>
  <c r="R363" i="8"/>
  <c r="H363" i="8"/>
  <c r="I363" i="8"/>
  <c r="J363" i="8"/>
  <c r="I359" i="8"/>
  <c r="P359" i="8"/>
  <c r="Q359" i="8"/>
  <c r="R359" i="8"/>
  <c r="G359" i="8"/>
  <c r="H359" i="8"/>
  <c r="J359" i="8"/>
  <c r="P355" i="8"/>
  <c r="G355" i="8"/>
  <c r="H355" i="8"/>
  <c r="R355" i="8"/>
  <c r="I355" i="8"/>
  <c r="Q355" i="8"/>
  <c r="J355" i="8"/>
  <c r="P351" i="8"/>
  <c r="G351" i="8"/>
  <c r="Q351" i="8"/>
  <c r="H351" i="8"/>
  <c r="R351" i="8"/>
  <c r="I351" i="8"/>
  <c r="J351" i="8"/>
  <c r="P347" i="8"/>
  <c r="G347" i="8"/>
  <c r="Q347" i="8"/>
  <c r="H347" i="8"/>
  <c r="R347" i="8"/>
  <c r="I347" i="8"/>
  <c r="J347" i="8"/>
  <c r="P343" i="8"/>
  <c r="G343" i="8"/>
  <c r="Q343" i="8"/>
  <c r="H343" i="8"/>
  <c r="R343" i="8"/>
  <c r="I343" i="8"/>
  <c r="J343" i="8"/>
  <c r="P339" i="8"/>
  <c r="G339" i="8"/>
  <c r="Q339" i="8"/>
  <c r="H339" i="8"/>
  <c r="R339" i="8"/>
  <c r="I339" i="8"/>
  <c r="J339" i="8"/>
  <c r="P335" i="8"/>
  <c r="G335" i="8"/>
  <c r="Q335" i="8"/>
  <c r="H335" i="8"/>
  <c r="R335" i="8"/>
  <c r="I335" i="8"/>
  <c r="J335" i="8"/>
  <c r="P331" i="8"/>
  <c r="G331" i="8"/>
  <c r="Q331" i="8"/>
  <c r="H331" i="8"/>
  <c r="R331" i="8"/>
  <c r="I331" i="8"/>
  <c r="J331" i="8"/>
  <c r="P327" i="8"/>
  <c r="G327" i="8"/>
  <c r="Q327" i="8"/>
  <c r="H327" i="8"/>
  <c r="R327" i="8"/>
  <c r="I327" i="8"/>
  <c r="J327" i="8"/>
  <c r="P323" i="8"/>
  <c r="G323" i="8"/>
  <c r="Q323" i="8"/>
  <c r="H323" i="8"/>
  <c r="R323" i="8"/>
  <c r="I323" i="8"/>
  <c r="J323" i="8"/>
  <c r="P319" i="8"/>
  <c r="G319" i="8"/>
  <c r="Q319" i="8"/>
  <c r="H319" i="8"/>
  <c r="R319" i="8"/>
  <c r="I319" i="8"/>
  <c r="J319" i="8"/>
  <c r="P315" i="8"/>
  <c r="G315" i="8"/>
  <c r="Q315" i="8"/>
  <c r="H315" i="8"/>
  <c r="R315" i="8"/>
  <c r="I315" i="8"/>
  <c r="J315" i="8"/>
  <c r="H311" i="8"/>
  <c r="R311" i="8"/>
  <c r="J311" i="8"/>
  <c r="G311" i="8"/>
  <c r="I311" i="8"/>
  <c r="P311" i="8"/>
  <c r="Q311" i="8"/>
  <c r="G307" i="8"/>
  <c r="Q307" i="8"/>
  <c r="H307" i="8"/>
  <c r="R307" i="8"/>
  <c r="J307" i="8"/>
  <c r="I307" i="8"/>
  <c r="P307" i="8"/>
  <c r="G303" i="8"/>
  <c r="Q303" i="8"/>
  <c r="H303" i="8"/>
  <c r="R303" i="8"/>
  <c r="I303" i="8"/>
  <c r="J303" i="8"/>
  <c r="P303" i="8"/>
  <c r="G299" i="8"/>
  <c r="Q299" i="8"/>
  <c r="H299" i="8"/>
  <c r="R299" i="8"/>
  <c r="I299" i="8"/>
  <c r="J299" i="8"/>
  <c r="P299" i="8"/>
  <c r="G295" i="8"/>
  <c r="Q295" i="8"/>
  <c r="H295" i="8"/>
  <c r="R295" i="8"/>
  <c r="I295" i="8"/>
  <c r="J295" i="8"/>
  <c r="P295" i="8"/>
  <c r="G291" i="8"/>
  <c r="Q291" i="8"/>
  <c r="H291" i="8"/>
  <c r="R291" i="8"/>
  <c r="I291" i="8"/>
  <c r="J291" i="8"/>
  <c r="P291" i="8"/>
  <c r="G287" i="8"/>
  <c r="Q287" i="8"/>
  <c r="H287" i="8"/>
  <c r="R287" i="8"/>
  <c r="I287" i="8"/>
  <c r="J287" i="8"/>
  <c r="P287" i="8"/>
  <c r="G283" i="8"/>
  <c r="Q283" i="8"/>
  <c r="H283" i="8"/>
  <c r="R283" i="8"/>
  <c r="I283" i="8"/>
  <c r="J283" i="8"/>
  <c r="P283" i="8"/>
  <c r="G279" i="8"/>
  <c r="Q279" i="8"/>
  <c r="H279" i="8"/>
  <c r="R279" i="8"/>
  <c r="I279" i="8"/>
  <c r="J279" i="8"/>
  <c r="P279" i="8"/>
  <c r="G275" i="8"/>
  <c r="Q275" i="8"/>
  <c r="H275" i="8"/>
  <c r="R275" i="8"/>
  <c r="I275" i="8"/>
  <c r="J275" i="8"/>
  <c r="P275" i="8"/>
  <c r="G271" i="8"/>
  <c r="Q271" i="8"/>
  <c r="H271" i="8"/>
  <c r="R271" i="8"/>
  <c r="I271" i="8"/>
  <c r="J271" i="8"/>
  <c r="P271" i="8"/>
  <c r="G267" i="8"/>
  <c r="Q267" i="8"/>
  <c r="H267" i="8"/>
  <c r="R267" i="8"/>
  <c r="I267" i="8"/>
  <c r="J267" i="8"/>
  <c r="P267" i="8"/>
  <c r="G263" i="8"/>
  <c r="Q263" i="8"/>
  <c r="H263" i="8"/>
  <c r="R263" i="8"/>
  <c r="I263" i="8"/>
  <c r="J263" i="8"/>
  <c r="P263" i="8"/>
  <c r="G259" i="8"/>
  <c r="Q259" i="8"/>
  <c r="H259" i="8"/>
  <c r="R259" i="8"/>
  <c r="I259" i="8"/>
  <c r="J259" i="8"/>
  <c r="P259" i="8"/>
  <c r="G255" i="8"/>
  <c r="Q255" i="8"/>
  <c r="H255" i="8"/>
  <c r="R255" i="8"/>
  <c r="I255" i="8"/>
  <c r="J255" i="8"/>
  <c r="P255" i="8"/>
  <c r="G251" i="8"/>
  <c r="Q251" i="8"/>
  <c r="H251" i="8"/>
  <c r="R251" i="8"/>
  <c r="I251" i="8"/>
  <c r="J251" i="8"/>
  <c r="P251" i="8"/>
  <c r="G247" i="8"/>
  <c r="Q247" i="8"/>
  <c r="H247" i="8"/>
  <c r="R247" i="8"/>
  <c r="I247" i="8"/>
  <c r="J247" i="8"/>
  <c r="P247" i="8"/>
  <c r="N926" i="8"/>
  <c r="L926" i="8"/>
  <c r="M926" i="8"/>
  <c r="N922" i="8"/>
  <c r="L922" i="8"/>
  <c r="M922" i="8"/>
  <c r="N918" i="8"/>
  <c r="L918" i="8"/>
  <c r="M918" i="8"/>
  <c r="N914" i="8"/>
  <c r="L914" i="8"/>
  <c r="M914" i="8"/>
  <c r="N910" i="8"/>
  <c r="L910" i="8"/>
  <c r="M910" i="8"/>
  <c r="N906" i="8"/>
  <c r="L906" i="8"/>
  <c r="M906" i="8"/>
  <c r="N902" i="8"/>
  <c r="L902" i="8"/>
  <c r="M902" i="8"/>
  <c r="N898" i="8"/>
  <c r="L898" i="8"/>
  <c r="M898" i="8"/>
  <c r="N894" i="8"/>
  <c r="L894" i="8"/>
  <c r="M894" i="8"/>
  <c r="N890" i="8"/>
  <c r="L890" i="8"/>
  <c r="M890" i="8"/>
  <c r="L886" i="8"/>
  <c r="M886" i="8"/>
  <c r="N886" i="8"/>
  <c r="N882" i="8"/>
  <c r="L882" i="8"/>
  <c r="M882" i="8"/>
  <c r="L878" i="8"/>
  <c r="M878" i="8"/>
  <c r="N878" i="8"/>
  <c r="L874" i="8"/>
  <c r="M874" i="8"/>
  <c r="N874" i="8"/>
  <c r="M870" i="8"/>
  <c r="N870" i="8"/>
  <c r="L870" i="8"/>
  <c r="N866" i="8"/>
  <c r="L866" i="8"/>
  <c r="M866" i="8"/>
  <c r="L862" i="8"/>
  <c r="M862" i="8"/>
  <c r="N862" i="8"/>
  <c r="L858" i="8"/>
  <c r="M858" i="8"/>
  <c r="N858" i="8"/>
  <c r="L854" i="8"/>
  <c r="M854" i="8"/>
  <c r="N854" i="8"/>
  <c r="L850" i="8"/>
  <c r="M850" i="8"/>
  <c r="N850" i="8"/>
  <c r="L846" i="8"/>
  <c r="M846" i="8"/>
  <c r="N846" i="8"/>
  <c r="L842" i="8"/>
  <c r="M842" i="8"/>
  <c r="N842" i="8"/>
  <c r="M838" i="8"/>
  <c r="N838" i="8"/>
  <c r="L838" i="8"/>
  <c r="N834" i="8"/>
  <c r="M834" i="8"/>
  <c r="L834" i="8"/>
  <c r="N830" i="8"/>
  <c r="L830" i="8"/>
  <c r="M830" i="8"/>
  <c r="N826" i="8"/>
  <c r="L826" i="8"/>
  <c r="M826" i="8"/>
  <c r="N822" i="8"/>
  <c r="L822" i="8"/>
  <c r="M822" i="8"/>
  <c r="N818" i="8"/>
  <c r="L818" i="8"/>
  <c r="M818" i="8"/>
  <c r="N814" i="8"/>
  <c r="L814" i="8"/>
  <c r="M814" i="8"/>
  <c r="M810" i="8"/>
  <c r="N810" i="8"/>
  <c r="L810" i="8"/>
  <c r="M806" i="8"/>
  <c r="N806" i="8"/>
  <c r="L806" i="8"/>
  <c r="M802" i="8"/>
  <c r="N802" i="8"/>
  <c r="L802" i="8"/>
  <c r="M798" i="8"/>
  <c r="N798" i="8"/>
  <c r="L798" i="8"/>
  <c r="M794" i="8"/>
  <c r="N794" i="8"/>
  <c r="L794" i="8"/>
  <c r="M790" i="8"/>
  <c r="N790" i="8"/>
  <c r="L790" i="8"/>
  <c r="M786" i="8"/>
  <c r="N786" i="8"/>
  <c r="L786" i="8"/>
  <c r="M782" i="8"/>
  <c r="N782" i="8"/>
  <c r="L782" i="8"/>
  <c r="M778" i="8"/>
  <c r="N778" i="8"/>
  <c r="L778" i="8"/>
  <c r="L774" i="8"/>
  <c r="M774" i="8"/>
  <c r="N774" i="8"/>
  <c r="L770" i="8"/>
  <c r="M770" i="8"/>
  <c r="N770" i="8"/>
  <c r="L766" i="8"/>
  <c r="M766" i="8"/>
  <c r="N766" i="8"/>
  <c r="L762" i="8"/>
  <c r="M762" i="8"/>
  <c r="N762" i="8"/>
  <c r="L758" i="8"/>
  <c r="M758" i="8"/>
  <c r="N758" i="8"/>
  <c r="L754" i="8"/>
  <c r="M754" i="8"/>
  <c r="N754" i="8"/>
  <c r="L750" i="8"/>
  <c r="M750" i="8"/>
  <c r="N750" i="8"/>
  <c r="L746" i="8"/>
  <c r="M746" i="8"/>
  <c r="N746" i="8"/>
  <c r="L742" i="8"/>
  <c r="M742" i="8"/>
  <c r="N742" i="8"/>
  <c r="L738" i="8"/>
  <c r="M738" i="8"/>
  <c r="N738" i="8"/>
  <c r="L734" i="8"/>
  <c r="M734" i="8"/>
  <c r="N734" i="8"/>
  <c r="L730" i="8"/>
  <c r="M730" i="8"/>
  <c r="N730" i="8"/>
  <c r="L726" i="8"/>
  <c r="M726" i="8"/>
  <c r="N726" i="8"/>
  <c r="L722" i="8"/>
  <c r="M722" i="8"/>
  <c r="N722" i="8"/>
  <c r="L718" i="8"/>
  <c r="M718" i="8"/>
  <c r="N718" i="8"/>
  <c r="L714" i="8"/>
  <c r="M714" i="8"/>
  <c r="N714" i="8"/>
  <c r="L710" i="8"/>
  <c r="M710" i="8"/>
  <c r="N710" i="8"/>
  <c r="L706" i="8"/>
  <c r="M706" i="8"/>
  <c r="N706" i="8"/>
  <c r="L702" i="8"/>
  <c r="M702" i="8"/>
  <c r="N702" i="8"/>
  <c r="L698" i="8"/>
  <c r="M698" i="8"/>
  <c r="N698" i="8"/>
  <c r="L694" i="8"/>
  <c r="M694" i="8"/>
  <c r="N694" i="8"/>
  <c r="L690" i="8"/>
  <c r="M690" i="8"/>
  <c r="N690" i="8"/>
  <c r="L686" i="8"/>
  <c r="M686" i="8"/>
  <c r="N686" i="8"/>
  <c r="L682" i="8"/>
  <c r="M682" i="8"/>
  <c r="N682" i="8"/>
  <c r="L678" i="8"/>
  <c r="M678" i="8"/>
  <c r="N678" i="8"/>
  <c r="N674" i="8"/>
  <c r="L674" i="8"/>
  <c r="M674" i="8"/>
  <c r="N670" i="8"/>
  <c r="L670" i="8"/>
  <c r="M670" i="8"/>
  <c r="N666" i="8"/>
  <c r="L666" i="8"/>
  <c r="M666" i="8"/>
  <c r="N662" i="8"/>
  <c r="M662" i="8"/>
  <c r="L662" i="8"/>
  <c r="M658" i="8"/>
  <c r="N658" i="8"/>
  <c r="L658" i="8"/>
  <c r="M654" i="8"/>
  <c r="N654" i="8"/>
  <c r="L654" i="8"/>
  <c r="M650" i="8"/>
  <c r="N650" i="8"/>
  <c r="L650" i="8"/>
  <c r="L646" i="8"/>
  <c r="M646" i="8"/>
  <c r="N646" i="8"/>
  <c r="L642" i="8"/>
  <c r="M642" i="8"/>
  <c r="N642" i="8"/>
  <c r="L638" i="8"/>
  <c r="M638" i="8"/>
  <c r="N638" i="8"/>
  <c r="L634" i="8"/>
  <c r="M634" i="8"/>
  <c r="N634" i="8"/>
  <c r="L630" i="8"/>
  <c r="M630" i="8"/>
  <c r="N630" i="8"/>
  <c r="L626" i="8"/>
  <c r="M626" i="8"/>
  <c r="N626" i="8"/>
  <c r="N622" i="8"/>
  <c r="L622" i="8"/>
  <c r="M622" i="8"/>
  <c r="L618" i="8"/>
  <c r="M618" i="8"/>
  <c r="N618" i="8"/>
  <c r="L614" i="8"/>
  <c r="M614" i="8"/>
  <c r="N614" i="8"/>
  <c r="L610" i="8"/>
  <c r="M610" i="8"/>
  <c r="N610" i="8"/>
  <c r="L606" i="8"/>
  <c r="M606" i="8"/>
  <c r="N606" i="8"/>
  <c r="L602" i="8"/>
  <c r="M602" i="8"/>
  <c r="N602" i="8"/>
  <c r="M598" i="8"/>
  <c r="N598" i="8"/>
  <c r="L598" i="8"/>
  <c r="N594" i="8"/>
  <c r="L594" i="8"/>
  <c r="M594" i="8"/>
  <c r="L590" i="8"/>
  <c r="M590" i="8"/>
  <c r="N590" i="8"/>
  <c r="L586" i="8"/>
  <c r="M586" i="8"/>
  <c r="N586" i="8"/>
  <c r="M582" i="8"/>
  <c r="N582" i="8"/>
  <c r="L582" i="8"/>
  <c r="N578" i="8"/>
  <c r="L578" i="8"/>
  <c r="M578" i="8"/>
  <c r="M574" i="8"/>
  <c r="L574" i="8"/>
  <c r="N574" i="8"/>
  <c r="M570" i="8"/>
  <c r="L570" i="8"/>
  <c r="N570" i="8"/>
  <c r="L566" i="8"/>
  <c r="M566" i="8"/>
  <c r="N566" i="8"/>
  <c r="L562" i="8"/>
  <c r="M562" i="8"/>
  <c r="N562" i="8"/>
  <c r="L558" i="8"/>
  <c r="M558" i="8"/>
  <c r="N558" i="8"/>
  <c r="L554" i="8"/>
  <c r="M554" i="8"/>
  <c r="N554" i="8"/>
  <c r="L550" i="8"/>
  <c r="M550" i="8"/>
  <c r="N550" i="8"/>
  <c r="L546" i="8"/>
  <c r="M546" i="8"/>
  <c r="N546" i="8"/>
  <c r="L542" i="8"/>
  <c r="M542" i="8"/>
  <c r="N542" i="8"/>
  <c r="L538" i="8"/>
  <c r="M538" i="8"/>
  <c r="N538" i="8"/>
  <c r="L534" i="8"/>
  <c r="M534" i="8"/>
  <c r="N534" i="8"/>
  <c r="L530" i="8"/>
  <c r="M530" i="8"/>
  <c r="N530" i="8"/>
  <c r="L526" i="8"/>
  <c r="M526" i="8"/>
  <c r="N526" i="8"/>
  <c r="L522" i="8"/>
  <c r="M522" i="8"/>
  <c r="N522" i="8"/>
  <c r="N518" i="8"/>
  <c r="L518" i="8"/>
  <c r="M518" i="8"/>
  <c r="L514" i="8"/>
  <c r="N514" i="8"/>
  <c r="M514" i="8"/>
  <c r="L510" i="8"/>
  <c r="N510" i="8"/>
  <c r="M510" i="8"/>
  <c r="L506" i="8"/>
  <c r="N506" i="8"/>
  <c r="M506" i="8"/>
  <c r="L502" i="8"/>
  <c r="N502" i="8"/>
  <c r="M502" i="8"/>
  <c r="L498" i="8"/>
  <c r="N498" i="8"/>
  <c r="M498" i="8"/>
  <c r="L494" i="8"/>
  <c r="N494" i="8"/>
  <c r="M494" i="8"/>
  <c r="L490" i="8"/>
  <c r="N490" i="8"/>
  <c r="M490" i="8"/>
  <c r="L486" i="8"/>
  <c r="N486" i="8"/>
  <c r="M486" i="8"/>
  <c r="L482" i="8"/>
  <c r="N482" i="8"/>
  <c r="M482" i="8"/>
  <c r="L478" i="8"/>
  <c r="N478" i="8"/>
  <c r="M478" i="8"/>
  <c r="L474" i="8"/>
  <c r="N474" i="8"/>
  <c r="M474" i="8"/>
  <c r="L470" i="8"/>
  <c r="N470" i="8"/>
  <c r="M470" i="8"/>
  <c r="L466" i="8"/>
  <c r="N466" i="8"/>
  <c r="M466" i="8"/>
  <c r="L462" i="8"/>
  <c r="M462" i="8"/>
  <c r="N462" i="8"/>
  <c r="L458" i="8"/>
  <c r="M458" i="8"/>
  <c r="N458" i="8"/>
  <c r="L454" i="8"/>
  <c r="M454" i="8"/>
  <c r="N454" i="8"/>
  <c r="L450" i="8"/>
  <c r="M450" i="8"/>
  <c r="N450" i="8"/>
  <c r="L446" i="8"/>
  <c r="M446" i="8"/>
  <c r="N446" i="8"/>
  <c r="L442" i="8"/>
  <c r="M442" i="8"/>
  <c r="N442" i="8"/>
  <c r="L438" i="8"/>
  <c r="M438" i="8"/>
  <c r="N438" i="8"/>
  <c r="L434" i="8"/>
  <c r="M434" i="8"/>
  <c r="N434" i="8"/>
  <c r="L430" i="8"/>
  <c r="M430" i="8"/>
  <c r="N430" i="8"/>
  <c r="L426" i="8"/>
  <c r="M426" i="8"/>
  <c r="N426" i="8"/>
  <c r="L422" i="8"/>
  <c r="M422" i="8"/>
  <c r="N422" i="8"/>
  <c r="L418" i="8"/>
  <c r="M418" i="8"/>
  <c r="N418" i="8"/>
  <c r="L414" i="8"/>
  <c r="M414" i="8"/>
  <c r="N414" i="8"/>
  <c r="L410" i="8"/>
  <c r="M410" i="8"/>
  <c r="N410" i="8"/>
  <c r="L406" i="8"/>
  <c r="M406" i="8"/>
  <c r="N406" i="8"/>
  <c r="L402" i="8"/>
  <c r="M402" i="8"/>
  <c r="N402" i="8"/>
  <c r="L398" i="8"/>
  <c r="M398" i="8"/>
  <c r="N398" i="8"/>
  <c r="L394" i="8"/>
  <c r="M394" i="8"/>
  <c r="N394" i="8"/>
  <c r="L390" i="8"/>
  <c r="M390" i="8"/>
  <c r="N390" i="8"/>
  <c r="L386" i="8"/>
  <c r="M386" i="8"/>
  <c r="N386" i="8"/>
  <c r="L382" i="8"/>
  <c r="M382" i="8"/>
  <c r="N382" i="8"/>
  <c r="L378" i="8"/>
  <c r="M378" i="8"/>
  <c r="N378" i="8"/>
  <c r="L374" i="8"/>
  <c r="M374" i="8"/>
  <c r="N374" i="8"/>
  <c r="L370" i="8"/>
  <c r="M370" i="8"/>
  <c r="N370" i="8"/>
  <c r="L366" i="8"/>
  <c r="M366" i="8"/>
  <c r="N366" i="8"/>
  <c r="N362" i="8"/>
  <c r="L362" i="8"/>
  <c r="M362" i="8"/>
  <c r="L358" i="8"/>
  <c r="M358" i="8"/>
  <c r="N358" i="8"/>
  <c r="L354" i="8"/>
  <c r="M354" i="8"/>
  <c r="N354" i="8"/>
  <c r="L350" i="8"/>
  <c r="M350" i="8"/>
  <c r="N350" i="8"/>
  <c r="L346" i="8"/>
  <c r="M346" i="8"/>
  <c r="N346" i="8"/>
  <c r="L342" i="8"/>
  <c r="M342" i="8"/>
  <c r="N342" i="8"/>
  <c r="L338" i="8"/>
  <c r="N338" i="8"/>
  <c r="M338" i="8"/>
  <c r="L334" i="8"/>
  <c r="M334" i="8"/>
  <c r="N334" i="8"/>
  <c r="L330" i="8"/>
  <c r="M330" i="8"/>
  <c r="N330" i="8"/>
  <c r="N326" i="8"/>
  <c r="L326" i="8"/>
  <c r="M326" i="8"/>
  <c r="N322" i="8"/>
  <c r="L322" i="8"/>
  <c r="M322" i="8"/>
  <c r="N318" i="8"/>
  <c r="L318" i="8"/>
  <c r="M318" i="8"/>
  <c r="L314" i="8"/>
  <c r="M314" i="8"/>
  <c r="N314" i="8"/>
  <c r="M310" i="8"/>
  <c r="N310" i="8"/>
  <c r="L310" i="8"/>
  <c r="M306" i="8"/>
  <c r="N306" i="8"/>
  <c r="L306" i="8"/>
  <c r="L302" i="8"/>
  <c r="M302" i="8"/>
  <c r="N302" i="8"/>
  <c r="L298" i="8"/>
  <c r="M298" i="8"/>
  <c r="N298" i="8"/>
  <c r="L294" i="8"/>
  <c r="M294" i="8"/>
  <c r="N294" i="8"/>
  <c r="L290" i="8"/>
  <c r="M290" i="8"/>
  <c r="N290" i="8"/>
  <c r="L286" i="8"/>
  <c r="M286" i="8"/>
  <c r="N286" i="8"/>
  <c r="L282" i="8"/>
  <c r="M282" i="8"/>
  <c r="N282" i="8"/>
  <c r="L278" i="8"/>
  <c r="M278" i="8"/>
  <c r="N278" i="8"/>
  <c r="L274" i="8"/>
  <c r="M274" i="8"/>
  <c r="N274" i="8"/>
  <c r="L270" i="8"/>
  <c r="M270" i="8"/>
  <c r="N270" i="8"/>
  <c r="L266" i="8"/>
  <c r="M266" i="8"/>
  <c r="N266" i="8"/>
  <c r="L262" i="8"/>
  <c r="M262" i="8"/>
  <c r="N262" i="8"/>
  <c r="L258" i="8"/>
  <c r="M258" i="8"/>
  <c r="N258" i="8"/>
  <c r="L254" i="8"/>
  <c r="M254" i="8"/>
  <c r="N254" i="8"/>
  <c r="L250" i="8"/>
  <c r="M250" i="8"/>
  <c r="N250" i="8"/>
  <c r="R1987" i="13"/>
  <c r="G93" i="4"/>
  <c r="D93" i="10"/>
  <c r="L93" i="10" s="1"/>
  <c r="F739" i="13"/>
  <c r="J739" i="4" s="1"/>
  <c r="D739" i="13"/>
  <c r="K190" i="10"/>
  <c r="C108" i="10"/>
  <c r="E105" i="10"/>
  <c r="C99" i="10"/>
  <c r="G99" i="4" s="1"/>
  <c r="E96" i="10"/>
  <c r="E93" i="10"/>
  <c r="C88" i="10"/>
  <c r="G88" i="4" s="1"/>
  <c r="C81" i="10"/>
  <c r="G81" i="4" s="1"/>
  <c r="K57" i="10"/>
  <c r="C55" i="10"/>
  <c r="D55" i="10" s="1"/>
  <c r="K39" i="10"/>
  <c r="D28" i="10"/>
  <c r="L28" i="10" s="1"/>
  <c r="C17" i="10"/>
  <c r="G17" i="4" s="1"/>
  <c r="C12" i="10"/>
  <c r="K1975" i="10"/>
  <c r="D1897" i="10"/>
  <c r="C1883" i="10"/>
  <c r="G1883" i="4" s="1"/>
  <c r="J1806" i="10"/>
  <c r="J1718" i="10"/>
  <c r="I1679" i="10"/>
  <c r="G1643" i="10"/>
  <c r="I1599" i="10"/>
  <c r="I1579" i="10"/>
  <c r="J1459" i="10"/>
  <c r="J1389" i="10"/>
  <c r="C1347" i="10"/>
  <c r="G1347" i="4" s="1"/>
  <c r="K1258" i="10"/>
  <c r="R1258" i="10" s="1"/>
  <c r="H1186" i="10"/>
  <c r="L1097" i="10"/>
  <c r="J521" i="10"/>
  <c r="C521" i="10"/>
  <c r="G521" i="4" s="1"/>
  <c r="C325" i="10"/>
  <c r="G325" i="4" s="1"/>
  <c r="E325" i="10"/>
  <c r="C1090" i="13"/>
  <c r="K1090" i="13"/>
  <c r="E312" i="13"/>
  <c r="F312" i="13" s="1"/>
  <c r="J312" i="4" s="1"/>
  <c r="K46" i="13"/>
  <c r="C46" i="13"/>
  <c r="D46" i="13" s="1"/>
  <c r="I46" i="13" s="1"/>
  <c r="J46" i="13"/>
  <c r="F1283" i="13"/>
  <c r="J1283" i="4" s="1"/>
  <c r="J1283" i="13"/>
  <c r="L1484" i="10"/>
  <c r="K919" i="10"/>
  <c r="G919" i="10"/>
  <c r="I826" i="10"/>
  <c r="C826" i="10"/>
  <c r="G826" i="4" s="1"/>
  <c r="E668" i="10"/>
  <c r="F668" i="10"/>
  <c r="I668" i="4" s="1"/>
  <c r="F1551" i="13"/>
  <c r="J1551" i="4" s="1"/>
  <c r="C1551" i="13"/>
  <c r="J1551" i="13"/>
  <c r="H914" i="13"/>
  <c r="G914" i="13"/>
  <c r="C326" i="13"/>
  <c r="D326" i="13" s="1"/>
  <c r="E131" i="13"/>
  <c r="F131" i="13" s="1"/>
  <c r="J131" i="4" s="1"/>
  <c r="C131" i="13"/>
  <c r="D131" i="13" s="1"/>
  <c r="L131" i="13" s="1"/>
  <c r="G131" i="13"/>
  <c r="J131" i="13"/>
  <c r="K131" i="13"/>
  <c r="C26" i="13"/>
  <c r="D26" i="13" s="1"/>
  <c r="I26" i="13" s="1"/>
  <c r="G26" i="13"/>
  <c r="F1955" i="13"/>
  <c r="J1955" i="4" s="1"/>
  <c r="C1955" i="13"/>
  <c r="E1955" i="13"/>
  <c r="J1955" i="13"/>
  <c r="L1709" i="13"/>
  <c r="J1709" i="13"/>
  <c r="J241" i="10"/>
  <c r="C205" i="10"/>
  <c r="G205" i="4" s="1"/>
  <c r="J199" i="10"/>
  <c r="J174" i="10"/>
  <c r="C123" i="10"/>
  <c r="K107" i="10"/>
  <c r="J98" i="10"/>
  <c r="K95" i="10"/>
  <c r="K82" i="10"/>
  <c r="E71" i="10"/>
  <c r="K41" i="10"/>
  <c r="E39" i="10"/>
  <c r="K16" i="10"/>
  <c r="D1928" i="10"/>
  <c r="F1864" i="10"/>
  <c r="I1864" i="4" s="1"/>
  <c r="F1850" i="10"/>
  <c r="I1850" i="4" s="1"/>
  <c r="K1609" i="10"/>
  <c r="K1484" i="10"/>
  <c r="K1274" i="10"/>
  <c r="L1234" i="10"/>
  <c r="H1096" i="10"/>
  <c r="C782" i="10"/>
  <c r="G782" i="4" s="1"/>
  <c r="E782" i="10"/>
  <c r="J782" i="10"/>
  <c r="C526" i="10"/>
  <c r="G526" i="4" s="1"/>
  <c r="I526" i="10"/>
  <c r="E249" i="10"/>
  <c r="D1498" i="13"/>
  <c r="L1498" i="13"/>
  <c r="F1330" i="13"/>
  <c r="J1330" i="4" s="1"/>
  <c r="D1330" i="13"/>
  <c r="H1330" i="13"/>
  <c r="I1330" i="13"/>
  <c r="F1096" i="13"/>
  <c r="J1096" i="4" s="1"/>
  <c r="K1096" i="13"/>
  <c r="H919" i="13"/>
  <c r="C919" i="13"/>
  <c r="G758" i="13"/>
  <c r="K758" i="13"/>
  <c r="J479" i="13"/>
  <c r="K340" i="13"/>
  <c r="J340" i="13"/>
  <c r="K114" i="10"/>
  <c r="J107" i="10"/>
  <c r="J82" i="10"/>
  <c r="D63" i="10"/>
  <c r="J41" i="10"/>
  <c r="H1484" i="10"/>
  <c r="E1041" i="10"/>
  <c r="G832" i="10"/>
  <c r="F832" i="10"/>
  <c r="I832" i="4" s="1"/>
  <c r="K832" i="4" s="1"/>
  <c r="C475" i="10"/>
  <c r="G475" i="4" s="1"/>
  <c r="D475" i="10"/>
  <c r="E475" i="10"/>
  <c r="F1102" i="13"/>
  <c r="J1102" i="4" s="1"/>
  <c r="L1102" i="13"/>
  <c r="E361" i="13"/>
  <c r="J244" i="13"/>
  <c r="G244" i="13"/>
  <c r="K227" i="10"/>
  <c r="C223" i="10"/>
  <c r="G223" i="4" s="1"/>
  <c r="J192" i="10"/>
  <c r="J165" i="10"/>
  <c r="E114" i="10"/>
  <c r="H114" i="4" s="1"/>
  <c r="E107" i="10"/>
  <c r="C107" i="8" s="1"/>
  <c r="J97" i="10"/>
  <c r="E82" i="10"/>
  <c r="J78" i="10"/>
  <c r="K62" i="10"/>
  <c r="K59" i="10"/>
  <c r="J52" i="10"/>
  <c r="D41" i="10"/>
  <c r="I41" i="10" s="1"/>
  <c r="J38" i="10"/>
  <c r="K25" i="10"/>
  <c r="G1951" i="10"/>
  <c r="I1921" i="10"/>
  <c r="F1881" i="10"/>
  <c r="I1881" i="4" s="1"/>
  <c r="F1635" i="10"/>
  <c r="I1635" i="4" s="1"/>
  <c r="J1590" i="10"/>
  <c r="H1494" i="10"/>
  <c r="G1484" i="10"/>
  <c r="J1449" i="10"/>
  <c r="E1363" i="10"/>
  <c r="H1363" i="4" s="1"/>
  <c r="J1333" i="10"/>
  <c r="L1312" i="10"/>
  <c r="K1259" i="10"/>
  <c r="J1238" i="10"/>
  <c r="I1218" i="10"/>
  <c r="G1213" i="10"/>
  <c r="N1213" i="10" s="1"/>
  <c r="D1208" i="10"/>
  <c r="J1202" i="10"/>
  <c r="G1120" i="10"/>
  <c r="J839" i="10"/>
  <c r="E839" i="10"/>
  <c r="K554" i="10"/>
  <c r="G554" i="10"/>
  <c r="J554" i="10"/>
  <c r="C1677" i="13"/>
  <c r="K1504" i="13"/>
  <c r="J1504" i="13"/>
  <c r="H1113" i="13"/>
  <c r="L1113" i="13"/>
  <c r="E772" i="13"/>
  <c r="C772" i="13"/>
  <c r="G174" i="13"/>
  <c r="C174" i="13"/>
  <c r="D174" i="13" s="1"/>
  <c r="E174" i="13"/>
  <c r="E53" i="13"/>
  <c r="C53" i="13"/>
  <c r="D53" i="13" s="1"/>
  <c r="C227" i="10"/>
  <c r="G227" i="4" s="1"/>
  <c r="J209" i="10"/>
  <c r="E165" i="10"/>
  <c r="H165" i="4" s="1"/>
  <c r="J125" i="10"/>
  <c r="K99" i="10"/>
  <c r="K88" i="10"/>
  <c r="E73" i="10"/>
  <c r="K55" i="10"/>
  <c r="J25" i="10"/>
  <c r="J22" i="10"/>
  <c r="K12" i="10"/>
  <c r="C1951" i="10"/>
  <c r="G1951" i="4" s="1"/>
  <c r="D1938" i="10"/>
  <c r="J1932" i="10"/>
  <c r="L1794" i="10"/>
  <c r="K1780" i="10"/>
  <c r="H1701" i="10"/>
  <c r="C1681" i="10"/>
  <c r="G1681" i="4" s="1"/>
  <c r="G1569" i="10"/>
  <c r="E1484" i="10"/>
  <c r="L1404" i="10"/>
  <c r="S1404" i="10" s="1"/>
  <c r="K1397" i="10"/>
  <c r="E1333" i="10"/>
  <c r="D1312" i="10"/>
  <c r="C1299" i="10"/>
  <c r="G1299" i="4" s="1"/>
  <c r="H1259" i="10"/>
  <c r="D1120" i="10"/>
  <c r="K772" i="10"/>
  <c r="E772" i="10"/>
  <c r="G772" i="10"/>
  <c r="E644" i="10"/>
  <c r="K644" i="10"/>
  <c r="D1684" i="13"/>
  <c r="H1684" i="13"/>
  <c r="E1118" i="13"/>
  <c r="J1118" i="13"/>
  <c r="H884" i="13"/>
  <c r="L884" i="13"/>
  <c r="J123" i="13"/>
  <c r="C123" i="13"/>
  <c r="D123" i="13" s="1"/>
  <c r="L123" i="13" s="1"/>
  <c r="K123" i="13"/>
  <c r="C37" i="13"/>
  <c r="D37" i="13" s="1"/>
  <c r="L37" i="13" s="1"/>
  <c r="G37" i="13"/>
  <c r="K215" i="10"/>
  <c r="C158" i="10"/>
  <c r="G158" i="4" s="1"/>
  <c r="K134" i="10"/>
  <c r="K58" i="10"/>
  <c r="E25" i="10"/>
  <c r="J1750" i="10"/>
  <c r="D1484" i="10"/>
  <c r="D1440" i="10"/>
  <c r="F1397" i="10"/>
  <c r="I1397" i="4" s="1"/>
  <c r="F1347" i="10"/>
  <c r="I1347" i="4" s="1"/>
  <c r="L1337" i="10"/>
  <c r="G1259" i="10"/>
  <c r="C1249" i="10"/>
  <c r="G1249" i="4" s="1"/>
  <c r="T1187" i="10"/>
  <c r="F785" i="10"/>
  <c r="I785" i="4" s="1"/>
  <c r="L785" i="10"/>
  <c r="D567" i="10"/>
  <c r="F567" i="10"/>
  <c r="I567" i="4" s="1"/>
  <c r="E378" i="10"/>
  <c r="K1654" i="13"/>
  <c r="D1654" i="13"/>
  <c r="K1576" i="13"/>
  <c r="J1576" i="13"/>
  <c r="E180" i="13"/>
  <c r="G180" i="13"/>
  <c r="E79" i="13"/>
  <c r="G79" i="13"/>
  <c r="C1059" i="10"/>
  <c r="G1059" i="4" s="1"/>
  <c r="D1025" i="10"/>
  <c r="E981" i="10"/>
  <c r="L970" i="10"/>
  <c r="J957" i="10"/>
  <c r="F903" i="10"/>
  <c r="I903" i="4" s="1"/>
  <c r="C897" i="10"/>
  <c r="G897" i="4" s="1"/>
  <c r="E887" i="10"/>
  <c r="K880" i="10"/>
  <c r="D870" i="10"/>
  <c r="D863" i="10"/>
  <c r="K790" i="10"/>
  <c r="J784" i="10"/>
  <c r="Q784" i="10" s="1"/>
  <c r="D764" i="10"/>
  <c r="F736" i="10"/>
  <c r="I736" i="4" s="1"/>
  <c r="I721" i="10"/>
  <c r="J681" i="10"/>
  <c r="K604" i="10"/>
  <c r="D525" i="10"/>
  <c r="C411" i="10"/>
  <c r="G411" i="4" s="1"/>
  <c r="J388" i="10"/>
  <c r="J293" i="10"/>
  <c r="K248" i="10"/>
  <c r="H1909" i="13"/>
  <c r="D1874" i="13"/>
  <c r="E1867" i="13"/>
  <c r="J1721" i="13"/>
  <c r="L806" i="13"/>
  <c r="J751" i="13"/>
  <c r="I618" i="13"/>
  <c r="P618" i="13" s="1"/>
  <c r="K552" i="13"/>
  <c r="E248" i="13"/>
  <c r="J243" i="13"/>
  <c r="C240" i="13"/>
  <c r="D240" i="13" s="1"/>
  <c r="J234" i="13"/>
  <c r="J183" i="13"/>
  <c r="C173" i="13"/>
  <c r="D173" i="13" s="1"/>
  <c r="L173" i="13" s="1"/>
  <c r="G166" i="13"/>
  <c r="G137" i="13"/>
  <c r="K116" i="13"/>
  <c r="K110" i="13"/>
  <c r="K100" i="13"/>
  <c r="J78" i="13"/>
  <c r="E74" i="13"/>
  <c r="E69" i="13"/>
  <c r="G67" i="13"/>
  <c r="J60" i="13"/>
  <c r="G54" i="13"/>
  <c r="J52" i="13"/>
  <c r="J49" i="13"/>
  <c r="J21" i="13"/>
  <c r="D970" i="10"/>
  <c r="J949" i="10"/>
  <c r="E917" i="10"/>
  <c r="D775" i="10"/>
  <c r="C764" i="10"/>
  <c r="G764" i="4" s="1"/>
  <c r="J757" i="10"/>
  <c r="C706" i="10"/>
  <c r="G706" i="4" s="1"/>
  <c r="F658" i="10"/>
  <c r="I658" i="4" s="1"/>
  <c r="J478" i="10"/>
  <c r="E428" i="10"/>
  <c r="G297" i="10"/>
  <c r="H1791" i="13"/>
  <c r="D1721" i="13"/>
  <c r="C1575" i="13"/>
  <c r="L1542" i="13"/>
  <c r="L1506" i="13"/>
  <c r="E1384" i="13"/>
  <c r="D1377" i="13"/>
  <c r="H1329" i="13"/>
  <c r="L1281" i="13"/>
  <c r="G1254" i="13"/>
  <c r="D1094" i="13"/>
  <c r="H1066" i="13"/>
  <c r="C1019" i="13"/>
  <c r="K977" i="13"/>
  <c r="I950" i="13"/>
  <c r="P950" i="13" s="1"/>
  <c r="G894" i="13"/>
  <c r="G888" i="13"/>
  <c r="D827" i="13"/>
  <c r="E806" i="13"/>
  <c r="K781" i="13"/>
  <c r="C660" i="13"/>
  <c r="J653" i="13"/>
  <c r="G618" i="13"/>
  <c r="N618" i="13" s="1"/>
  <c r="K605" i="13"/>
  <c r="C552" i="13"/>
  <c r="K503" i="13"/>
  <c r="C497" i="13"/>
  <c r="G388" i="13"/>
  <c r="E183" i="13"/>
  <c r="F183" i="13" s="1"/>
  <c r="J183" i="4" s="1"/>
  <c r="G142" i="13"/>
  <c r="K129" i="13"/>
  <c r="J116" i="13"/>
  <c r="J110" i="13"/>
  <c r="J107" i="13"/>
  <c r="E100" i="13"/>
  <c r="C69" i="13"/>
  <c r="D69" i="13" s="1"/>
  <c r="L69" i="13" s="1"/>
  <c r="E54" i="13"/>
  <c r="E52" i="13"/>
  <c r="C48" i="13"/>
  <c r="D48" i="13" s="1"/>
  <c r="K35" i="13"/>
  <c r="E21" i="13"/>
  <c r="H1776" i="13"/>
  <c r="L1663" i="13"/>
  <c r="K1058" i="13"/>
  <c r="D977" i="13"/>
  <c r="H1065" i="10"/>
  <c r="H1057" i="10"/>
  <c r="H1016" i="10"/>
  <c r="J998" i="10"/>
  <c r="L973" i="10"/>
  <c r="E847" i="10"/>
  <c r="I841" i="10"/>
  <c r="J693" i="10"/>
  <c r="F657" i="10"/>
  <c r="I657" i="4" s="1"/>
  <c r="H646" i="10"/>
  <c r="J622" i="10"/>
  <c r="G618" i="10"/>
  <c r="L574" i="10"/>
  <c r="I568" i="10"/>
  <c r="C422" i="10"/>
  <c r="G422" i="4" s="1"/>
  <c r="D388" i="10"/>
  <c r="G296" i="10"/>
  <c r="I1987" i="13"/>
  <c r="D1967" i="13"/>
  <c r="I1924" i="13"/>
  <c r="C1858" i="13"/>
  <c r="C1831" i="13"/>
  <c r="C1776" i="13"/>
  <c r="J1667" i="13"/>
  <c r="K1663" i="13"/>
  <c r="C1583" i="13"/>
  <c r="J1500" i="13"/>
  <c r="G1495" i="13"/>
  <c r="C1430" i="13"/>
  <c r="J1396" i="13"/>
  <c r="G1362" i="13"/>
  <c r="T799" i="13"/>
  <c r="G786" i="13"/>
  <c r="K755" i="13"/>
  <c r="D715" i="13"/>
  <c r="H671" i="13"/>
  <c r="C302" i="13"/>
  <c r="D302" i="13" s="1"/>
  <c r="K278" i="13"/>
  <c r="K190" i="13"/>
  <c r="G186" i="13"/>
  <c r="E182" i="13"/>
  <c r="E113" i="13"/>
  <c r="L106" i="13"/>
  <c r="K66" i="13"/>
  <c r="J62" i="13"/>
  <c r="C17" i="13"/>
  <c r="D17" i="13" s="1"/>
  <c r="J14" i="13"/>
  <c r="E1004" i="10"/>
  <c r="K973" i="10"/>
  <c r="J940" i="10"/>
  <c r="J801" i="10"/>
  <c r="L777" i="10"/>
  <c r="H633" i="10"/>
  <c r="G622" i="10"/>
  <c r="E618" i="10"/>
  <c r="J574" i="10"/>
  <c r="Q574" i="10" s="1"/>
  <c r="F568" i="10"/>
  <c r="I568" i="4" s="1"/>
  <c r="C296" i="10"/>
  <c r="G296" i="4" s="1"/>
  <c r="E1987" i="13"/>
  <c r="L1899" i="13"/>
  <c r="L1573" i="13"/>
  <c r="D1362" i="13"/>
  <c r="L1273" i="13"/>
  <c r="H1020" i="13"/>
  <c r="J225" i="13"/>
  <c r="K212" i="13"/>
  <c r="G201" i="13"/>
  <c r="C190" i="13"/>
  <c r="D190" i="13" s="1"/>
  <c r="L190" i="13" s="1"/>
  <c r="E62" i="13"/>
  <c r="K48" i="13"/>
  <c r="K19" i="13"/>
  <c r="C1073" i="10"/>
  <c r="G1073" i="4" s="1"/>
  <c r="J1068" i="10"/>
  <c r="K1021" i="10"/>
  <c r="K1015" i="10"/>
  <c r="L870" i="10"/>
  <c r="E777" i="10"/>
  <c r="D622" i="10"/>
  <c r="D618" i="10"/>
  <c r="J1582" i="13"/>
  <c r="C1362" i="13"/>
  <c r="E1273" i="13"/>
  <c r="J1040" i="13"/>
  <c r="Q1040" i="13" s="1"/>
  <c r="K1033" i="13"/>
  <c r="J975" i="13"/>
  <c r="G778" i="13"/>
  <c r="N778" i="13" s="1"/>
  <c r="K766" i="13"/>
  <c r="J734" i="13"/>
  <c r="E708" i="13"/>
  <c r="G615" i="13"/>
  <c r="J560" i="13"/>
  <c r="K69" i="13"/>
  <c r="J48" i="13"/>
  <c r="J19" i="13"/>
  <c r="G13" i="13"/>
  <c r="K1059" i="10"/>
  <c r="J870" i="10"/>
  <c r="E8" i="13"/>
  <c r="K1689" i="13"/>
  <c r="I1582" i="13"/>
  <c r="K1289" i="13"/>
  <c r="L1214" i="13"/>
  <c r="H902" i="13"/>
  <c r="I560" i="13"/>
  <c r="K33" i="13"/>
  <c r="J29" i="13"/>
  <c r="G19" i="13"/>
  <c r="F1890" i="10"/>
  <c r="I1890" i="4" s="1"/>
  <c r="D1890" i="10"/>
  <c r="E1890" i="10"/>
  <c r="H1890" i="4" s="1"/>
  <c r="J819" i="10"/>
  <c r="H819" i="10"/>
  <c r="D533" i="10"/>
  <c r="G533" i="10"/>
  <c r="L533" i="10"/>
  <c r="E241" i="10"/>
  <c r="J230" i="10"/>
  <c r="E230" i="10"/>
  <c r="J215" i="10"/>
  <c r="C175" i="10"/>
  <c r="G175" i="4" s="1"/>
  <c r="J159" i="10"/>
  <c r="K159" i="10"/>
  <c r="C136" i="10"/>
  <c r="K1965" i="10"/>
  <c r="D1965" i="10"/>
  <c r="E1929" i="10"/>
  <c r="H1929" i="4" s="1"/>
  <c r="G1929" i="10"/>
  <c r="H1794" i="10"/>
  <c r="G1794" i="10"/>
  <c r="I1759" i="10"/>
  <c r="J1723" i="10"/>
  <c r="G1723" i="10"/>
  <c r="H1723" i="10"/>
  <c r="G1630" i="10"/>
  <c r="I1618" i="10"/>
  <c r="F1468" i="10"/>
  <c r="I1468" i="4" s="1"/>
  <c r="C1379" i="10"/>
  <c r="G1379" i="4" s="1"/>
  <c r="F1282" i="10"/>
  <c r="L1282" i="10"/>
  <c r="G1282" i="10"/>
  <c r="J1282" i="10"/>
  <c r="J1221" i="10"/>
  <c r="G1221" i="10"/>
  <c r="J902" i="10"/>
  <c r="C902" i="10"/>
  <c r="G902" i="4" s="1"/>
  <c r="L830" i="10"/>
  <c r="E830" i="10"/>
  <c r="H830" i="4" s="1"/>
  <c r="D597" i="10"/>
  <c r="H597" i="10"/>
  <c r="K448" i="10"/>
  <c r="F1954" i="10"/>
  <c r="I1954" i="4" s="1"/>
  <c r="C1954" i="10"/>
  <c r="G1954" i="4" s="1"/>
  <c r="C1779" i="10"/>
  <c r="G1779" i="4" s="1"/>
  <c r="D1779" i="10"/>
  <c r="I1779" i="10"/>
  <c r="F896" i="10"/>
  <c r="I896" i="4" s="1"/>
  <c r="D896" i="10"/>
  <c r="F538" i="10"/>
  <c r="I538" i="4" s="1"/>
  <c r="G538" i="10"/>
  <c r="J538" i="10"/>
  <c r="K1736" i="13"/>
  <c r="G1320" i="10"/>
  <c r="L1320" i="10"/>
  <c r="I1042" i="10"/>
  <c r="J1042" i="10"/>
  <c r="D907" i="10"/>
  <c r="G907" i="10"/>
  <c r="J465" i="10"/>
  <c r="G271" i="10"/>
  <c r="F271" i="10"/>
  <c r="I271" i="4" s="1"/>
  <c r="K271" i="10"/>
  <c r="H1931" i="13"/>
  <c r="F1675" i="13"/>
  <c r="J1675" i="4" s="1"/>
  <c r="D1675" i="13"/>
  <c r="E1675" i="13"/>
  <c r="H1675" i="13"/>
  <c r="I1675" i="13"/>
  <c r="F1489" i="13"/>
  <c r="J1489" i="4" s="1"/>
  <c r="J1489" i="13"/>
  <c r="D1340" i="13"/>
  <c r="I1340" i="13"/>
  <c r="H1340" i="13"/>
  <c r="C1182" i="13"/>
  <c r="J1182" i="13"/>
  <c r="D1182" i="13"/>
  <c r="H530" i="13"/>
  <c r="J530" i="13"/>
  <c r="C530" i="13"/>
  <c r="E169" i="10"/>
  <c r="J169" i="10"/>
  <c r="D1586" i="10"/>
  <c r="L1586" i="10"/>
  <c r="E1516" i="10"/>
  <c r="H1516" i="4" s="1"/>
  <c r="G1516" i="10"/>
  <c r="H1075" i="10"/>
  <c r="F1075" i="10"/>
  <c r="I1075" i="4" s="1"/>
  <c r="I1075" i="10"/>
  <c r="D1969" i="13"/>
  <c r="J1969" i="13"/>
  <c r="J1914" i="13"/>
  <c r="D1914" i="13"/>
  <c r="F1811" i="13"/>
  <c r="J1811" i="4" s="1"/>
  <c r="J1811" i="13"/>
  <c r="J509" i="13"/>
  <c r="G509" i="13"/>
  <c r="C1971" i="10"/>
  <c r="G1971" i="4" s="1"/>
  <c r="I1971" i="10"/>
  <c r="C229" i="10"/>
  <c r="G229" i="4" s="1"/>
  <c r="K229" i="10"/>
  <c r="K167" i="10"/>
  <c r="E151" i="10"/>
  <c r="C151" i="10"/>
  <c r="G151" i="4" s="1"/>
  <c r="J1945" i="10"/>
  <c r="H1945" i="10"/>
  <c r="L1945" i="10"/>
  <c r="K1933" i="10"/>
  <c r="J1933" i="10"/>
  <c r="D1933" i="10"/>
  <c r="C1842" i="10"/>
  <c r="G1842" i="4" s="1"/>
  <c r="K1842" i="10"/>
  <c r="J1598" i="10"/>
  <c r="E1598" i="10"/>
  <c r="H1598" i="10"/>
  <c r="D1489" i="10"/>
  <c r="H1489" i="10"/>
  <c r="E1390" i="10"/>
  <c r="C1390" i="8" s="1"/>
  <c r="H1390" i="10"/>
  <c r="H1158" i="10"/>
  <c r="E1158" i="10"/>
  <c r="L1158" i="10"/>
  <c r="H1137" i="10"/>
  <c r="G1048" i="10"/>
  <c r="J1048" i="10"/>
  <c r="J718" i="10"/>
  <c r="D718" i="10"/>
  <c r="G718" i="10"/>
  <c r="J464" i="10"/>
  <c r="E368" i="10"/>
  <c r="J352" i="10"/>
  <c r="G1815" i="10"/>
  <c r="H1815" i="10"/>
  <c r="I1815" i="10"/>
  <c r="J1815" i="10"/>
  <c r="K1815" i="10"/>
  <c r="D1772" i="10"/>
  <c r="L1772" i="10"/>
  <c r="F1772" i="10"/>
  <c r="I1772" i="4" s="1"/>
  <c r="C1715" i="10"/>
  <c r="G1715" i="4" s="1"/>
  <c r="J1715" i="10"/>
  <c r="L1386" i="10"/>
  <c r="J1386" i="10"/>
  <c r="E308" i="10"/>
  <c r="H308" i="4" s="1"/>
  <c r="D1953" i="13"/>
  <c r="C1953" i="13"/>
  <c r="G1953" i="13"/>
  <c r="D1682" i="13"/>
  <c r="H1682" i="13"/>
  <c r="L1682" i="13"/>
  <c r="D1404" i="13"/>
  <c r="I1404" i="13"/>
  <c r="H770" i="13"/>
  <c r="K233" i="10"/>
  <c r="J200" i="10"/>
  <c r="C195" i="10"/>
  <c r="G195" i="4" s="1"/>
  <c r="K195" i="10"/>
  <c r="E191" i="10"/>
  <c r="C191" i="8" s="1"/>
  <c r="J167" i="10"/>
  <c r="D128" i="10"/>
  <c r="I128" i="10" s="1"/>
  <c r="G1983" i="10"/>
  <c r="D1983" i="10"/>
  <c r="F1444" i="10"/>
  <c r="I1444" i="4" s="1"/>
  <c r="G1395" i="10"/>
  <c r="H1255" i="10"/>
  <c r="C989" i="10"/>
  <c r="G989" i="4" s="1"/>
  <c r="E989" i="10"/>
  <c r="J732" i="10"/>
  <c r="H732" i="10"/>
  <c r="F1411" i="13"/>
  <c r="J1411" i="4" s="1"/>
  <c r="C1411" i="13"/>
  <c r="C243" i="10"/>
  <c r="G243" i="4" s="1"/>
  <c r="E243" i="10"/>
  <c r="J243" i="10"/>
  <c r="C191" i="10"/>
  <c r="G191" i="4" s="1"/>
  <c r="C1987" i="10"/>
  <c r="G1987" i="4" s="1"/>
  <c r="L1937" i="10"/>
  <c r="C1912" i="10"/>
  <c r="G1912" i="4" s="1"/>
  <c r="L1912" i="10"/>
  <c r="K1898" i="10"/>
  <c r="F1898" i="10"/>
  <c r="I1898" i="4" s="1"/>
  <c r="E1840" i="10"/>
  <c r="H1840" i="4" s="1"/>
  <c r="H1754" i="10"/>
  <c r="K1754" i="10"/>
  <c r="E1733" i="10"/>
  <c r="H1733" i="10"/>
  <c r="J1664" i="10"/>
  <c r="Q1664" i="10" s="1"/>
  <c r="K1188" i="10"/>
  <c r="J1188" i="10"/>
  <c r="G1094" i="10"/>
  <c r="D1094" i="10"/>
  <c r="I995" i="10"/>
  <c r="D995" i="10"/>
  <c r="C995" i="10"/>
  <c r="G995" i="4" s="1"/>
  <c r="J792" i="10"/>
  <c r="I792" i="10"/>
  <c r="C792" i="10"/>
  <c r="G792" i="4" s="1"/>
  <c r="H792" i="10"/>
  <c r="L792" i="10"/>
  <c r="C414" i="10"/>
  <c r="G414" i="4" s="1"/>
  <c r="E414" i="10"/>
  <c r="F414" i="10"/>
  <c r="I414" i="4" s="1"/>
  <c r="K396" i="10"/>
  <c r="E1131" i="10"/>
  <c r="H1131" i="4" s="1"/>
  <c r="F1131" i="10"/>
  <c r="I1131" i="4" s="1"/>
  <c r="C279" i="10"/>
  <c r="G279" i="4" s="1"/>
  <c r="E279" i="10"/>
  <c r="J1688" i="13"/>
  <c r="L1688" i="13"/>
  <c r="E1128" i="13"/>
  <c r="J1128" i="13"/>
  <c r="K242" i="10"/>
  <c r="C242" i="10"/>
  <c r="G242" i="4" s="1"/>
  <c r="K200" i="10"/>
  <c r="E200" i="10"/>
  <c r="H200" i="4" s="1"/>
  <c r="C177" i="10"/>
  <c r="G177" i="4" s="1"/>
  <c r="J177" i="10"/>
  <c r="J171" i="10"/>
  <c r="D155" i="10"/>
  <c r="L155" i="10" s="1"/>
  <c r="E1954" i="10"/>
  <c r="C1847" i="10"/>
  <c r="G1847" i="4" s="1"/>
  <c r="J1847" i="10"/>
  <c r="F1788" i="10"/>
  <c r="I1788" i="4" s="1"/>
  <c r="J1788" i="10"/>
  <c r="C1781" i="10"/>
  <c r="G1781" i="4" s="1"/>
  <c r="F1781" i="10"/>
  <c r="I1781" i="4" s="1"/>
  <c r="G1747" i="10"/>
  <c r="N1747" i="10" s="1"/>
  <c r="C1747" i="10"/>
  <c r="G1747" i="4" s="1"/>
  <c r="F1739" i="10"/>
  <c r="I1739" i="4" s="1"/>
  <c r="J1606" i="10"/>
  <c r="H1606" i="10"/>
  <c r="C1506" i="10"/>
  <c r="G1506" i="4" s="1"/>
  <c r="G1399" i="10"/>
  <c r="J1399" i="10"/>
  <c r="J1360" i="10"/>
  <c r="I1169" i="10"/>
  <c r="J1169" i="10"/>
  <c r="E1099" i="10"/>
  <c r="K1099" i="10"/>
  <c r="G1099" i="10"/>
  <c r="H1099" i="10"/>
  <c r="G682" i="10"/>
  <c r="C682" i="10"/>
  <c r="G682" i="4" s="1"/>
  <c r="L682" i="10"/>
  <c r="C503" i="10"/>
  <c r="G503" i="4" s="1"/>
  <c r="C990" i="10"/>
  <c r="G990" i="4" s="1"/>
  <c r="J990" i="10"/>
  <c r="E943" i="10"/>
  <c r="C943" i="8" s="1"/>
  <c r="F943" i="10"/>
  <c r="C857" i="10"/>
  <c r="G857" i="4" s="1"/>
  <c r="K857" i="10"/>
  <c r="L845" i="10"/>
  <c r="J845" i="10"/>
  <c r="E768" i="10"/>
  <c r="H768" i="4" s="1"/>
  <c r="C768" i="10"/>
  <c r="G768" i="4" s="1"/>
  <c r="C690" i="10"/>
  <c r="G690" i="4" s="1"/>
  <c r="E690" i="10"/>
  <c r="J690" i="10"/>
  <c r="F665" i="10"/>
  <c r="I665" i="4" s="1"/>
  <c r="J665" i="10"/>
  <c r="G620" i="10"/>
  <c r="E620" i="10"/>
  <c r="H620" i="4" s="1"/>
  <c r="F605" i="10"/>
  <c r="I605" i="4" s="1"/>
  <c r="C605" i="10"/>
  <c r="G605" i="4" s="1"/>
  <c r="F589" i="10"/>
  <c r="C589" i="10"/>
  <c r="G589" i="4" s="1"/>
  <c r="J589" i="10"/>
  <c r="K569" i="10"/>
  <c r="F569" i="10"/>
  <c r="I569" i="4" s="1"/>
  <c r="I559" i="10"/>
  <c r="F559" i="10"/>
  <c r="I559" i="4" s="1"/>
  <c r="C559" i="10"/>
  <c r="G559" i="4" s="1"/>
  <c r="G517" i="10"/>
  <c r="C355" i="10"/>
  <c r="G355" i="4" s="1"/>
  <c r="K355" i="10"/>
  <c r="G309" i="10"/>
  <c r="E309" i="10"/>
  <c r="F1934" i="13"/>
  <c r="J1934" i="4" s="1"/>
  <c r="G1934" i="13"/>
  <c r="J1730" i="13"/>
  <c r="D1638" i="13"/>
  <c r="H1638" i="13"/>
  <c r="J1638" i="13"/>
  <c r="H1522" i="13"/>
  <c r="G1522" i="13"/>
  <c r="F1372" i="13"/>
  <c r="J1372" i="4" s="1"/>
  <c r="K1372" i="13"/>
  <c r="J438" i="13"/>
  <c r="C438" i="13"/>
  <c r="L1806" i="10"/>
  <c r="I1635" i="10"/>
  <c r="K1579" i="10"/>
  <c r="K1333" i="10"/>
  <c r="I1259" i="10"/>
  <c r="G1178" i="10"/>
  <c r="J1059" i="10"/>
  <c r="Q1059" i="10" s="1"/>
  <c r="I1013" i="10"/>
  <c r="J922" i="10"/>
  <c r="L922" i="10"/>
  <c r="H848" i="10"/>
  <c r="F848" i="10"/>
  <c r="I848" i="4" s="1"/>
  <c r="C748" i="10"/>
  <c r="G748" i="4" s="1"/>
  <c r="K748" i="10"/>
  <c r="K698" i="10"/>
  <c r="E698" i="10"/>
  <c r="C698" i="8" s="1"/>
  <c r="K652" i="10"/>
  <c r="G652" i="10"/>
  <c r="K629" i="10"/>
  <c r="I629" i="10"/>
  <c r="D456" i="10"/>
  <c r="K456" i="10"/>
  <c r="F1903" i="13"/>
  <c r="J1903" i="4" s="1"/>
  <c r="K1903" i="4" s="1"/>
  <c r="D1903" i="13"/>
  <c r="J1903" i="13"/>
  <c r="F1744" i="13"/>
  <c r="J1744" i="4" s="1"/>
  <c r="C1744" i="13"/>
  <c r="K1744" i="13"/>
  <c r="H1609" i="13"/>
  <c r="C1609" i="13"/>
  <c r="J1563" i="13"/>
  <c r="E1563" i="13"/>
  <c r="I1476" i="13"/>
  <c r="J1476" i="13"/>
  <c r="F1302" i="13"/>
  <c r="J1302" i="4" s="1"/>
  <c r="J1302" i="13"/>
  <c r="F854" i="13"/>
  <c r="J854" i="4" s="1"/>
  <c r="J854" i="13"/>
  <c r="G854" i="13"/>
  <c r="J389" i="13"/>
  <c r="E159" i="13"/>
  <c r="F159" i="13" s="1"/>
  <c r="J159" i="4" s="1"/>
  <c r="C159" i="13"/>
  <c r="D159" i="13" s="1"/>
  <c r="J159" i="13"/>
  <c r="K1453" i="10"/>
  <c r="E988" i="10"/>
  <c r="E836" i="10"/>
  <c r="J836" i="10"/>
  <c r="E776" i="10"/>
  <c r="H776" i="4" s="1"/>
  <c r="C776" i="10"/>
  <c r="G776" i="4" s="1"/>
  <c r="C772" i="10"/>
  <c r="G772" i="4" s="1"/>
  <c r="J772" i="10"/>
  <c r="I696" i="10"/>
  <c r="C696" i="10"/>
  <c r="G696" i="4" s="1"/>
  <c r="E615" i="10"/>
  <c r="H615" i="10"/>
  <c r="D590" i="10"/>
  <c r="K590" i="10"/>
  <c r="C590" i="10"/>
  <c r="G590" i="4" s="1"/>
  <c r="E568" i="10"/>
  <c r="H568" i="10"/>
  <c r="K568" i="10"/>
  <c r="D568" i="10"/>
  <c r="E263" i="10"/>
  <c r="F263" i="10"/>
  <c r="R263" i="10" s="1"/>
  <c r="G263" i="10"/>
  <c r="K1839" i="13"/>
  <c r="I1839" i="13"/>
  <c r="I1809" i="13"/>
  <c r="L1809" i="13"/>
  <c r="F1748" i="13"/>
  <c r="K1748" i="13"/>
  <c r="F1734" i="13"/>
  <c r="J1734" i="4" s="1"/>
  <c r="K1734" i="13"/>
  <c r="C1657" i="13"/>
  <c r="H1657" i="13"/>
  <c r="J1621" i="13"/>
  <c r="K1621" i="13"/>
  <c r="I1567" i="13"/>
  <c r="C1511" i="13"/>
  <c r="G1511" i="13"/>
  <c r="F1322" i="13"/>
  <c r="J1322" i="4" s="1"/>
  <c r="C1322" i="13"/>
  <c r="G1322" i="13"/>
  <c r="K1322" i="13"/>
  <c r="H1322" i="13"/>
  <c r="J1322" i="13"/>
  <c r="K1299" i="13"/>
  <c r="C1299" i="13"/>
  <c r="F1004" i="13"/>
  <c r="J1004" i="4" s="1"/>
  <c r="D1004" i="13"/>
  <c r="G1004" i="13"/>
  <c r="I1004" i="13"/>
  <c r="C1004" i="13"/>
  <c r="K1004" i="13"/>
  <c r="C536" i="13"/>
  <c r="H536" i="13"/>
  <c r="J1453" i="10"/>
  <c r="D964" i="10"/>
  <c r="H964" i="10"/>
  <c r="E824" i="10"/>
  <c r="H824" i="4" s="1"/>
  <c r="J824" i="10"/>
  <c r="L817" i="10"/>
  <c r="E817" i="10"/>
  <c r="C817" i="8" s="1"/>
  <c r="G810" i="10"/>
  <c r="K810" i="10"/>
  <c r="J751" i="10"/>
  <c r="D751" i="10"/>
  <c r="L665" i="10"/>
  <c r="C660" i="10"/>
  <c r="G660" i="4" s="1"/>
  <c r="G602" i="10"/>
  <c r="E602" i="10"/>
  <c r="L589" i="10"/>
  <c r="C570" i="10"/>
  <c r="G570" i="4" s="1"/>
  <c r="J519" i="10"/>
  <c r="E480" i="10"/>
  <c r="C480" i="10"/>
  <c r="G480" i="4" s="1"/>
  <c r="C463" i="10"/>
  <c r="G463" i="4" s="1"/>
  <c r="E344" i="10"/>
  <c r="D344" i="10"/>
  <c r="I344" i="10" s="1"/>
  <c r="K245" i="10"/>
  <c r="G245" i="10"/>
  <c r="C1961" i="13"/>
  <c r="I1961" i="13"/>
  <c r="E1892" i="13"/>
  <c r="I1892" i="13"/>
  <c r="K1892" i="13"/>
  <c r="E1844" i="13"/>
  <c r="C1844" i="13"/>
  <c r="J1844" i="13"/>
  <c r="K1844" i="13"/>
  <c r="G1740" i="13"/>
  <c r="E1578" i="13"/>
  <c r="D1578" i="13"/>
  <c r="G1487" i="13"/>
  <c r="C1487" i="13"/>
  <c r="C1346" i="13"/>
  <c r="E1346" i="13"/>
  <c r="C941" i="13"/>
  <c r="K941" i="13"/>
  <c r="C886" i="13"/>
  <c r="G886" i="13"/>
  <c r="C502" i="13"/>
  <c r="D502" i="13" s="1"/>
  <c r="L502" i="13" s="1"/>
  <c r="D184" i="10"/>
  <c r="K165" i="10"/>
  <c r="D157" i="10"/>
  <c r="E152" i="10"/>
  <c r="J128" i="10"/>
  <c r="I1979" i="10"/>
  <c r="D1967" i="10"/>
  <c r="C1907" i="10"/>
  <c r="G1907" i="4" s="1"/>
  <c r="D1896" i="10"/>
  <c r="E1855" i="10"/>
  <c r="K1730" i="10"/>
  <c r="C1713" i="10"/>
  <c r="G1713" i="4" s="1"/>
  <c r="I1674" i="10"/>
  <c r="I1667" i="10"/>
  <c r="J1647" i="10"/>
  <c r="J1608" i="10"/>
  <c r="I1603" i="10"/>
  <c r="I1536" i="10"/>
  <c r="F1530" i="10"/>
  <c r="I1530" i="4" s="1"/>
  <c r="L1524" i="10"/>
  <c r="K1477" i="10"/>
  <c r="E1453" i="10"/>
  <c r="C1453" i="8" s="1"/>
  <c r="E1397" i="10"/>
  <c r="H1397" i="4" s="1"/>
  <c r="C1363" i="10"/>
  <c r="G1363" i="4" s="1"/>
  <c r="J1350" i="10"/>
  <c r="J1267" i="10"/>
  <c r="L1208" i="10"/>
  <c r="K1179" i="10"/>
  <c r="H1025" i="10"/>
  <c r="L938" i="10"/>
  <c r="D938" i="10"/>
  <c r="D889" i="10"/>
  <c r="K889" i="10"/>
  <c r="C816" i="10"/>
  <c r="G816" i="4" s="1"/>
  <c r="E809" i="10"/>
  <c r="C809" i="8" s="1"/>
  <c r="E701" i="10"/>
  <c r="D701" i="10"/>
  <c r="D665" i="10"/>
  <c r="F625" i="10"/>
  <c r="I625" i="4" s="1"/>
  <c r="L625" i="10"/>
  <c r="G625" i="10"/>
  <c r="K589" i="10"/>
  <c r="I569" i="10"/>
  <c r="I560" i="10"/>
  <c r="J560" i="10"/>
  <c r="G376" i="10"/>
  <c r="K376" i="10"/>
  <c r="E261" i="10"/>
  <c r="J261" i="10"/>
  <c r="K1949" i="13"/>
  <c r="G1949" i="13"/>
  <c r="E1911" i="13"/>
  <c r="D1911" i="13"/>
  <c r="F1704" i="13"/>
  <c r="J1704" i="4" s="1"/>
  <c r="D1704" i="13"/>
  <c r="E1704" i="13"/>
  <c r="G1704" i="13"/>
  <c r="H1704" i="13"/>
  <c r="K1704" i="13"/>
  <c r="I1524" i="13"/>
  <c r="J1524" i="13"/>
  <c r="D948" i="13"/>
  <c r="K948" i="13"/>
  <c r="J759" i="13"/>
  <c r="K759" i="13"/>
  <c r="D759" i="13"/>
  <c r="D133" i="10"/>
  <c r="L1679" i="10"/>
  <c r="E1647" i="10"/>
  <c r="L1635" i="10"/>
  <c r="D1536" i="10"/>
  <c r="J1507" i="10"/>
  <c r="E1497" i="10"/>
  <c r="C1497" i="8" s="1"/>
  <c r="J1477" i="10"/>
  <c r="C1453" i="10"/>
  <c r="G1453" i="4" s="1"/>
  <c r="G1440" i="10"/>
  <c r="H1435" i="10"/>
  <c r="F1428" i="10"/>
  <c r="I1428" i="4" s="1"/>
  <c r="H1350" i="10"/>
  <c r="K1278" i="10"/>
  <c r="J1253" i="10"/>
  <c r="Q1253" i="10" s="1"/>
  <c r="C1242" i="10"/>
  <c r="G1242" i="4" s="1"/>
  <c r="F1208" i="10"/>
  <c r="I1208" i="4" s="1"/>
  <c r="E1179" i="10"/>
  <c r="H1179" i="4" s="1"/>
  <c r="F1176" i="10"/>
  <c r="I1176" i="4" s="1"/>
  <c r="J1170" i="10"/>
  <c r="K1089" i="10"/>
  <c r="K1083" i="10"/>
  <c r="J1072" i="10"/>
  <c r="C1049" i="10"/>
  <c r="G1049" i="4" s="1"/>
  <c r="E1025" i="10"/>
  <c r="H1025" i="4" s="1"/>
  <c r="G980" i="10"/>
  <c r="H980" i="10"/>
  <c r="C943" i="10"/>
  <c r="G943" i="4" s="1"/>
  <c r="J903" i="10"/>
  <c r="D888" i="10"/>
  <c r="F888" i="10"/>
  <c r="I888" i="4" s="1"/>
  <c r="D845" i="10"/>
  <c r="J788" i="10"/>
  <c r="K788" i="10"/>
  <c r="F769" i="10"/>
  <c r="I769" i="4" s="1"/>
  <c r="L769" i="10"/>
  <c r="E750" i="10"/>
  <c r="L750" i="10"/>
  <c r="L720" i="10"/>
  <c r="K720" i="10"/>
  <c r="K706" i="10"/>
  <c r="F690" i="10"/>
  <c r="I690" i="4" s="1"/>
  <c r="C665" i="10"/>
  <c r="G665" i="4" s="1"/>
  <c r="I630" i="10"/>
  <c r="P630" i="10" s="1"/>
  <c r="E630" i="10"/>
  <c r="I620" i="10"/>
  <c r="I589" i="10"/>
  <c r="E569" i="10"/>
  <c r="I566" i="10"/>
  <c r="F566" i="10"/>
  <c r="I566" i="4" s="1"/>
  <c r="D559" i="10"/>
  <c r="E528" i="10"/>
  <c r="H528" i="4" s="1"/>
  <c r="J517" i="10"/>
  <c r="E486" i="10"/>
  <c r="G486" i="10"/>
  <c r="G462" i="10"/>
  <c r="J456" i="10"/>
  <c r="E355" i="10"/>
  <c r="D1883" i="13"/>
  <c r="E1883" i="13"/>
  <c r="J1794" i="13"/>
  <c r="G1604" i="13"/>
  <c r="J1604" i="13"/>
  <c r="H1558" i="13"/>
  <c r="D1558" i="13"/>
  <c r="C1558" i="13"/>
  <c r="I1558" i="13"/>
  <c r="L1365" i="13"/>
  <c r="D1365" i="13"/>
  <c r="E789" i="13"/>
  <c r="D789" i="13"/>
  <c r="F587" i="13"/>
  <c r="J587" i="4" s="1"/>
  <c r="D587" i="13"/>
  <c r="G433" i="13"/>
  <c r="J433" i="13"/>
  <c r="J319" i="13"/>
  <c r="D319" i="13"/>
  <c r="I319" i="13" s="1"/>
  <c r="K319" i="13"/>
  <c r="C319" i="13"/>
  <c r="K422" i="10"/>
  <c r="G284" i="10"/>
  <c r="H1966" i="13"/>
  <c r="C1925" i="13"/>
  <c r="G1907" i="13"/>
  <c r="E1865" i="13"/>
  <c r="D1781" i="13"/>
  <c r="C1770" i="13"/>
  <c r="L1721" i="13"/>
  <c r="J1703" i="13"/>
  <c r="K1690" i="13"/>
  <c r="D1674" i="13"/>
  <c r="K1674" i="13"/>
  <c r="C1634" i="13"/>
  <c r="L1594" i="13"/>
  <c r="C1510" i="13"/>
  <c r="L1510" i="13"/>
  <c r="I1506" i="13"/>
  <c r="G1506" i="13"/>
  <c r="E1482" i="13"/>
  <c r="T1475" i="13"/>
  <c r="C1462" i="13"/>
  <c r="H1462" i="13"/>
  <c r="J1456" i="13"/>
  <c r="E1410" i="13"/>
  <c r="C1410" i="13"/>
  <c r="D1410" i="13"/>
  <c r="I1345" i="13"/>
  <c r="L1317" i="13"/>
  <c r="E1317" i="13"/>
  <c r="G1270" i="13"/>
  <c r="C1270" i="13"/>
  <c r="H1270" i="13"/>
  <c r="F1124" i="13"/>
  <c r="J1124" i="4" s="1"/>
  <c r="J1124" i="13"/>
  <c r="C860" i="13"/>
  <c r="L860" i="13"/>
  <c r="E853" i="13"/>
  <c r="C853" i="13"/>
  <c r="J853" i="13"/>
  <c r="F828" i="13"/>
  <c r="J828" i="4" s="1"/>
  <c r="G828" i="13"/>
  <c r="K828" i="13"/>
  <c r="L828" i="13"/>
  <c r="H714" i="13"/>
  <c r="C714" i="13"/>
  <c r="G714" i="13"/>
  <c r="J714" i="13"/>
  <c r="F701" i="13"/>
  <c r="J701" i="4" s="1"/>
  <c r="C701" i="13"/>
  <c r="H636" i="13"/>
  <c r="E636" i="13"/>
  <c r="K636" i="13"/>
  <c r="G596" i="13"/>
  <c r="C489" i="13"/>
  <c r="E489" i="13"/>
  <c r="K478" i="13"/>
  <c r="C478" i="13"/>
  <c r="D478" i="13"/>
  <c r="I478" i="13" s="1"/>
  <c r="G443" i="13"/>
  <c r="G307" i="13"/>
  <c r="J178" i="13"/>
  <c r="G178" i="13"/>
  <c r="I1858" i="13"/>
  <c r="C1494" i="13"/>
  <c r="I1494" i="13"/>
  <c r="F1469" i="13"/>
  <c r="J1469" i="4" s="1"/>
  <c r="H1469" i="13"/>
  <c r="F1376" i="13"/>
  <c r="J1376" i="4" s="1"/>
  <c r="L1376" i="13"/>
  <c r="H1293" i="13"/>
  <c r="C1293" i="13"/>
  <c r="C1060" i="13"/>
  <c r="H1060" i="13"/>
  <c r="F995" i="13"/>
  <c r="J995" i="4" s="1"/>
  <c r="D995" i="13"/>
  <c r="J707" i="13"/>
  <c r="I707" i="13"/>
  <c r="I603" i="13"/>
  <c r="J603" i="13"/>
  <c r="F549" i="13"/>
  <c r="G549" i="13"/>
  <c r="J549" i="13"/>
  <c r="L549" i="13"/>
  <c r="E290" i="13"/>
  <c r="J290" i="13"/>
  <c r="E284" i="13"/>
  <c r="F284" i="13" s="1"/>
  <c r="J284" i="4" s="1"/>
  <c r="J284" i="13"/>
  <c r="K284" i="13"/>
  <c r="F226" i="13"/>
  <c r="J226" i="4" s="1"/>
  <c r="J226" i="13"/>
  <c r="C226" i="13"/>
  <c r="D226" i="13" s="1"/>
  <c r="I226" i="13" s="1"/>
  <c r="H1737" i="13"/>
  <c r="J1714" i="13"/>
  <c r="G1650" i="13"/>
  <c r="E1650" i="13"/>
  <c r="E1459" i="13"/>
  <c r="F1352" i="13"/>
  <c r="J1352" i="4" s="1"/>
  <c r="D1352" i="13"/>
  <c r="G1160" i="13"/>
  <c r="J1160" i="13"/>
  <c r="H857" i="13"/>
  <c r="D857" i="13"/>
  <c r="G698" i="13"/>
  <c r="K698" i="13"/>
  <c r="J678" i="13"/>
  <c r="I678" i="13"/>
  <c r="E613" i="13"/>
  <c r="C613" i="13"/>
  <c r="L613" i="13"/>
  <c r="G475" i="13"/>
  <c r="E395" i="13"/>
  <c r="G395" i="13"/>
  <c r="E257" i="13"/>
  <c r="H847" i="10"/>
  <c r="J826" i="10"/>
  <c r="K784" i="10"/>
  <c r="H782" i="10"/>
  <c r="H777" i="10"/>
  <c r="H709" i="10"/>
  <c r="K681" i="10"/>
  <c r="K622" i="10"/>
  <c r="K317" i="10"/>
  <c r="C299" i="10"/>
  <c r="G299" i="4" s="1"/>
  <c r="F297" i="10"/>
  <c r="I297" i="4" s="1"/>
  <c r="G293" i="10"/>
  <c r="E274" i="10"/>
  <c r="K270" i="10"/>
  <c r="C1987" i="13"/>
  <c r="J1967" i="13"/>
  <c r="K1963" i="13"/>
  <c r="R1963" i="13" s="1"/>
  <c r="D1955" i="13"/>
  <c r="D1932" i="13"/>
  <c r="E1927" i="13"/>
  <c r="D1923" i="13"/>
  <c r="K1874" i="13"/>
  <c r="C1808" i="13"/>
  <c r="D1737" i="13"/>
  <c r="J1720" i="13"/>
  <c r="E1714" i="13"/>
  <c r="G1666" i="13"/>
  <c r="G1631" i="13"/>
  <c r="J1625" i="13"/>
  <c r="J1586" i="13"/>
  <c r="H1586" i="13"/>
  <c r="I1566" i="13"/>
  <c r="J1566" i="13"/>
  <c r="F1507" i="13"/>
  <c r="J1507" i="4" s="1"/>
  <c r="J1507" i="13"/>
  <c r="H1486" i="13"/>
  <c r="C1486" i="13"/>
  <c r="G1351" i="13"/>
  <c r="F1348" i="13"/>
  <c r="K1348" i="13"/>
  <c r="L1348" i="13"/>
  <c r="C1348" i="13"/>
  <c r="C1180" i="13"/>
  <c r="E1180" i="13"/>
  <c r="G966" i="13"/>
  <c r="I966" i="13"/>
  <c r="K966" i="13"/>
  <c r="D774" i="13"/>
  <c r="H774" i="13"/>
  <c r="E512" i="13"/>
  <c r="J323" i="13"/>
  <c r="J287" i="13"/>
  <c r="F1459" i="13"/>
  <c r="J1459" i="4" s="1"/>
  <c r="K1459" i="4" s="1"/>
  <c r="L1459" i="13"/>
  <c r="J1320" i="13"/>
  <c r="D1320" i="13"/>
  <c r="F1251" i="13"/>
  <c r="J1251" i="4" s="1"/>
  <c r="G1251" i="13"/>
  <c r="J1092" i="13"/>
  <c r="C965" i="13"/>
  <c r="H965" i="13"/>
  <c r="J965" i="13"/>
  <c r="L779" i="13"/>
  <c r="J779" i="13"/>
  <c r="F760" i="13"/>
  <c r="J760" i="4" s="1"/>
  <c r="E760" i="13"/>
  <c r="D703" i="13"/>
  <c r="J492" i="13"/>
  <c r="C445" i="13"/>
  <c r="J393" i="13"/>
  <c r="G393" i="13"/>
  <c r="K262" i="13"/>
  <c r="E145" i="13"/>
  <c r="C145" i="13"/>
  <c r="D145" i="13" s="1"/>
  <c r="J145" i="13"/>
  <c r="K145" i="13"/>
  <c r="K1770" i="13"/>
  <c r="F1417" i="13"/>
  <c r="J1417" i="4" s="1"/>
  <c r="J1417" i="13"/>
  <c r="D1392" i="13"/>
  <c r="F1264" i="13"/>
  <c r="J1264" i="4" s="1"/>
  <c r="I1264" i="13"/>
  <c r="D1170" i="13"/>
  <c r="H1170" i="13"/>
  <c r="K1170" i="13"/>
  <c r="D518" i="13"/>
  <c r="L518" i="13" s="1"/>
  <c r="K254" i="13"/>
  <c r="E199" i="13"/>
  <c r="J199" i="13"/>
  <c r="E1094" i="13"/>
  <c r="J915" i="13"/>
  <c r="K894" i="13"/>
  <c r="D876" i="13"/>
  <c r="L772" i="13"/>
  <c r="K397" i="13"/>
  <c r="J332" i="13"/>
  <c r="K248" i="13"/>
  <c r="K213" i="13"/>
  <c r="K180" i="13"/>
  <c r="K137" i="13"/>
  <c r="G241" i="8"/>
  <c r="G237" i="8"/>
  <c r="Q233" i="8"/>
  <c r="G225" i="8"/>
  <c r="G221" i="8"/>
  <c r="Q217" i="8"/>
  <c r="R201" i="8"/>
  <c r="P197" i="8"/>
  <c r="Q181" i="8"/>
  <c r="I173" i="8"/>
  <c r="H165" i="8"/>
  <c r="R145" i="8"/>
  <c r="J137" i="8"/>
  <c r="I232" i="8"/>
  <c r="I216" i="8"/>
  <c r="R212" i="8"/>
  <c r="Q208" i="8"/>
  <c r="L204" i="8"/>
  <c r="G1335" i="13"/>
  <c r="J1285" i="13"/>
  <c r="Q1285" i="13" s="1"/>
  <c r="C1275" i="13"/>
  <c r="E1166" i="13"/>
  <c r="G1087" i="13"/>
  <c r="C1073" i="13"/>
  <c r="H1067" i="13"/>
  <c r="D923" i="13"/>
  <c r="G751" i="13"/>
  <c r="I726" i="13"/>
  <c r="D618" i="13"/>
  <c r="D597" i="13"/>
  <c r="F133" i="13"/>
  <c r="J133" i="4" s="1"/>
  <c r="C130" i="13"/>
  <c r="D130" i="13" s="1"/>
  <c r="L130" i="13" s="1"/>
  <c r="Q241" i="8"/>
  <c r="J1362" i="13"/>
  <c r="L907" i="13"/>
  <c r="L844" i="13"/>
  <c r="J708" i="13"/>
  <c r="J302" i="13"/>
  <c r="J173" i="13"/>
  <c r="P141" i="8"/>
  <c r="N238" i="8"/>
  <c r="J190" i="8"/>
  <c r="H182" i="8"/>
  <c r="Q225" i="8"/>
  <c r="F1331" i="10"/>
  <c r="I1331" i="4" s="1"/>
  <c r="C1692" i="10"/>
  <c r="G1692" i="4" s="1"/>
  <c r="G1670" i="10"/>
  <c r="C1667" i="10"/>
  <c r="G1667" i="4" s="1"/>
  <c r="I1633" i="10"/>
  <c r="C1618" i="10"/>
  <c r="G1618" i="4" s="1"/>
  <c r="J1612" i="10"/>
  <c r="K1595" i="10"/>
  <c r="D1556" i="10"/>
  <c r="K1556" i="10"/>
  <c r="E1533" i="10"/>
  <c r="C1533" i="8" s="1"/>
  <c r="E1521" i="10"/>
  <c r="H1521" i="4" s="1"/>
  <c r="H1521" i="10"/>
  <c r="D1403" i="10"/>
  <c r="I1403" i="10"/>
  <c r="K1403" i="10"/>
  <c r="E1355" i="10"/>
  <c r="G1355" i="10"/>
  <c r="K1355" i="10"/>
  <c r="L1355" i="10"/>
  <c r="D1339" i="10"/>
  <c r="F1339" i="10"/>
  <c r="E1283" i="10"/>
  <c r="H1283" i="4" s="1"/>
  <c r="H1283" i="10"/>
  <c r="O1283" i="10" s="1"/>
  <c r="I1283" i="10"/>
  <c r="L1283" i="10"/>
  <c r="S1283" i="10" s="1"/>
  <c r="F1181" i="10"/>
  <c r="E1181" i="10"/>
  <c r="G1181" i="10"/>
  <c r="G1011" i="10"/>
  <c r="D1011" i="10"/>
  <c r="J1011" i="10"/>
  <c r="E842" i="10"/>
  <c r="H842" i="4" s="1"/>
  <c r="K842" i="10"/>
  <c r="E714" i="10"/>
  <c r="I714" i="10"/>
  <c r="L714" i="10"/>
  <c r="K366" i="10"/>
  <c r="E366" i="10"/>
  <c r="G366" i="10"/>
  <c r="J366" i="10"/>
  <c r="D1950" i="13"/>
  <c r="G1950" i="13"/>
  <c r="I1912" i="13"/>
  <c r="H1912" i="13"/>
  <c r="E1742" i="13"/>
  <c r="I1742" i="13"/>
  <c r="F1548" i="10"/>
  <c r="I1548" i="4" s="1"/>
  <c r="E1548" i="10"/>
  <c r="K1365" i="10"/>
  <c r="J1365" i="10"/>
  <c r="E477" i="10"/>
  <c r="F1938" i="13"/>
  <c r="J1938" i="4" s="1"/>
  <c r="K1938" i="4" s="1"/>
  <c r="J1938" i="13"/>
  <c r="G1332" i="13"/>
  <c r="H1332" i="13"/>
  <c r="L1570" i="10"/>
  <c r="S1570" i="10" s="1"/>
  <c r="L1512" i="10"/>
  <c r="I1512" i="10"/>
  <c r="E1219" i="10"/>
  <c r="L1219" i="10"/>
  <c r="C1076" i="10"/>
  <c r="G1076" i="4" s="1"/>
  <c r="J1076" i="10"/>
  <c r="C971" i="10"/>
  <c r="G971" i="4" s="1"/>
  <c r="K971" i="10"/>
  <c r="L821" i="10"/>
  <c r="D821" i="10"/>
  <c r="C673" i="10"/>
  <c r="G673" i="4" s="1"/>
  <c r="F673" i="10"/>
  <c r="I673" i="4" s="1"/>
  <c r="I673" i="10"/>
  <c r="J673" i="10"/>
  <c r="D423" i="10"/>
  <c r="C423" i="10"/>
  <c r="G423" i="4" s="1"/>
  <c r="E340" i="10"/>
  <c r="H1962" i="13"/>
  <c r="L1962" i="13"/>
  <c r="D1916" i="13"/>
  <c r="C1916" i="13"/>
  <c r="I1916" i="13"/>
  <c r="E1849" i="13"/>
  <c r="G1849" i="13"/>
  <c r="D1549" i="13"/>
  <c r="C1385" i="10"/>
  <c r="G1385" i="4" s="1"/>
  <c r="K1385" i="10"/>
  <c r="K1268" i="10"/>
  <c r="K133" i="10"/>
  <c r="E1978" i="10"/>
  <c r="J1919" i="10"/>
  <c r="L1913" i="10"/>
  <c r="L1903" i="10"/>
  <c r="G1869" i="10"/>
  <c r="K1781" i="10"/>
  <c r="I1691" i="10"/>
  <c r="E1644" i="10"/>
  <c r="L1594" i="10"/>
  <c r="E1572" i="10"/>
  <c r="J1570" i="10"/>
  <c r="Q1570" i="10" s="1"/>
  <c r="C1555" i="10"/>
  <c r="G1555" i="4" s="1"/>
  <c r="L1555" i="10"/>
  <c r="J1549" i="10"/>
  <c r="E1549" i="10"/>
  <c r="G1520" i="10"/>
  <c r="C1515" i="10"/>
  <c r="G1515" i="4" s="1"/>
  <c r="K1515" i="10"/>
  <c r="E1485" i="10"/>
  <c r="E1438" i="10"/>
  <c r="C1438" i="8" s="1"/>
  <c r="H1358" i="10"/>
  <c r="E1358" i="10"/>
  <c r="J1358" i="10"/>
  <c r="H1243" i="10"/>
  <c r="J1231" i="10"/>
  <c r="G1231" i="10"/>
  <c r="C1122" i="10"/>
  <c r="G1122" i="4" s="1"/>
  <c r="H1122" i="10"/>
  <c r="J905" i="10"/>
  <c r="E905" i="10"/>
  <c r="H905" i="4" s="1"/>
  <c r="G905" i="10"/>
  <c r="E890" i="10"/>
  <c r="L890" i="10"/>
  <c r="C825" i="10"/>
  <c r="G825" i="4" s="1"/>
  <c r="L825" i="10"/>
  <c r="D581" i="10"/>
  <c r="I581" i="10"/>
  <c r="J1954" i="13"/>
  <c r="C1954" i="13"/>
  <c r="D1954" i="13"/>
  <c r="I1954" i="13"/>
  <c r="K1954" i="13"/>
  <c r="F1854" i="13"/>
  <c r="J1854" i="4" s="1"/>
  <c r="D1854" i="13"/>
  <c r="H1678" i="13"/>
  <c r="D1678" i="13"/>
  <c r="K235" i="10"/>
  <c r="C233" i="10"/>
  <c r="G233" i="4" s="1"/>
  <c r="J195" i="10"/>
  <c r="J190" i="10"/>
  <c r="E159" i="10"/>
  <c r="K143" i="10"/>
  <c r="J133" i="10"/>
  <c r="L1830" i="10"/>
  <c r="D1815" i="10"/>
  <c r="D1806" i="10"/>
  <c r="J1781" i="10"/>
  <c r="J1780" i="10"/>
  <c r="K1761" i="10"/>
  <c r="G1753" i="10"/>
  <c r="F1738" i="10"/>
  <c r="I1738" i="4" s="1"/>
  <c r="L1718" i="10"/>
  <c r="L1714" i="10"/>
  <c r="I1578" i="10"/>
  <c r="I1570" i="10"/>
  <c r="I1484" i="10"/>
  <c r="F1484" i="10"/>
  <c r="I1484" i="4" s="1"/>
  <c r="J1484" i="10"/>
  <c r="D1442" i="10"/>
  <c r="C1442" i="10"/>
  <c r="G1442" i="4" s="1"/>
  <c r="H1421" i="10"/>
  <c r="C1421" i="10"/>
  <c r="G1421" i="4" s="1"/>
  <c r="J1421" i="10"/>
  <c r="J1387" i="10"/>
  <c r="C1387" i="10"/>
  <c r="G1387" i="4" s="1"/>
  <c r="G1387" i="10"/>
  <c r="K1387" i="10"/>
  <c r="L1387" i="10"/>
  <c r="D1352" i="10"/>
  <c r="L1352" i="10"/>
  <c r="J1308" i="10"/>
  <c r="J1098" i="10"/>
  <c r="C1098" i="10"/>
  <c r="G1098" i="4" s="1"/>
  <c r="F1098" i="10"/>
  <c r="I1098" i="4" s="1"/>
  <c r="H1098" i="10"/>
  <c r="F1082" i="10"/>
  <c r="I1082" i="4" s="1"/>
  <c r="H1082" i="10"/>
  <c r="O1082" i="10" s="1"/>
  <c r="I1082" i="10"/>
  <c r="G986" i="10"/>
  <c r="F986" i="10"/>
  <c r="I986" i="4" s="1"/>
  <c r="G935" i="10"/>
  <c r="E935" i="10"/>
  <c r="C935" i="8" s="1"/>
  <c r="L935" i="10"/>
  <c r="K911" i="10"/>
  <c r="C911" i="10"/>
  <c r="G911" i="4" s="1"/>
  <c r="D911" i="10"/>
  <c r="F911" i="10"/>
  <c r="I911" i="4" s="1"/>
  <c r="H911" i="10"/>
  <c r="L911" i="10"/>
  <c r="J895" i="10"/>
  <c r="C895" i="10"/>
  <c r="G895" i="4" s="1"/>
  <c r="G895" i="10"/>
  <c r="I895" i="10"/>
  <c r="K895" i="10"/>
  <c r="C530" i="10"/>
  <c r="G530" i="4" s="1"/>
  <c r="F530" i="10"/>
  <c r="I530" i="4" s="1"/>
  <c r="G439" i="10"/>
  <c r="C439" i="10"/>
  <c r="G439" i="4" s="1"/>
  <c r="E380" i="10"/>
  <c r="G380" i="10"/>
  <c r="D1838" i="13"/>
  <c r="F1824" i="13"/>
  <c r="J1824" i="4" s="1"/>
  <c r="H1824" i="13"/>
  <c r="I1824" i="13"/>
  <c r="J1824" i="13"/>
  <c r="L1824" i="13"/>
  <c r="F1683" i="13"/>
  <c r="J1683" i="4" s="1"/>
  <c r="G1683" i="13"/>
  <c r="C1113" i="10"/>
  <c r="G1113" i="4" s="1"/>
  <c r="E1113" i="10"/>
  <c r="H1113" i="4" s="1"/>
  <c r="J1113" i="10"/>
  <c r="C774" i="10"/>
  <c r="G774" i="4" s="1"/>
  <c r="H774" i="10"/>
  <c r="J774" i="10"/>
  <c r="J1402" i="13"/>
  <c r="L1402" i="13"/>
  <c r="I1402" i="13"/>
  <c r="K1402" i="13"/>
  <c r="J173" i="10"/>
  <c r="C159" i="10"/>
  <c r="D159" i="10" s="1"/>
  <c r="K150" i="10"/>
  <c r="J143" i="10"/>
  <c r="J1988" i="10"/>
  <c r="C1923" i="10"/>
  <c r="G1923" i="4" s="1"/>
  <c r="J1892" i="10"/>
  <c r="G1868" i="10"/>
  <c r="K1830" i="10"/>
  <c r="K1807" i="10"/>
  <c r="I1781" i="10"/>
  <c r="K1771" i="10"/>
  <c r="L1722" i="10"/>
  <c r="J1699" i="10"/>
  <c r="H1570" i="10"/>
  <c r="O1570" i="10" s="1"/>
  <c r="L1560" i="10"/>
  <c r="L1556" i="10"/>
  <c r="J1554" i="10"/>
  <c r="Q1554" i="10" s="1"/>
  <c r="K1554" i="10"/>
  <c r="I1548" i="10"/>
  <c r="I1458" i="10"/>
  <c r="L1458" i="10"/>
  <c r="L869" i="10"/>
  <c r="J869" i="10"/>
  <c r="H840" i="10"/>
  <c r="C840" i="10"/>
  <c r="G840" i="4" s="1"/>
  <c r="F840" i="10"/>
  <c r="I840" i="4" s="1"/>
  <c r="I840" i="10"/>
  <c r="J840" i="10"/>
  <c r="D621" i="10"/>
  <c r="H621" i="10"/>
  <c r="K314" i="10"/>
  <c r="F1816" i="13"/>
  <c r="J1816" i="4" s="1"/>
  <c r="C1816" i="13"/>
  <c r="D1816" i="13"/>
  <c r="H1816" i="13"/>
  <c r="L1816" i="13"/>
  <c r="F1756" i="13"/>
  <c r="J1756" i="4" s="1"/>
  <c r="C1756" i="13"/>
  <c r="D1756" i="13"/>
  <c r="E1756" i="13"/>
  <c r="G1756" i="13"/>
  <c r="H1756" i="13"/>
  <c r="J1756" i="13"/>
  <c r="K1756" i="13"/>
  <c r="J556" i="10"/>
  <c r="G556" i="10"/>
  <c r="H556" i="10"/>
  <c r="C1300" i="13"/>
  <c r="E1300" i="13"/>
  <c r="E235" i="10"/>
  <c r="E221" i="10"/>
  <c r="K216" i="10"/>
  <c r="K191" i="10"/>
  <c r="J184" i="10"/>
  <c r="E173" i="10"/>
  <c r="K152" i="10"/>
  <c r="E143" i="10"/>
  <c r="H143" i="4" s="1"/>
  <c r="J135" i="10"/>
  <c r="E133" i="10"/>
  <c r="G1993" i="10"/>
  <c r="F1988" i="10"/>
  <c r="I1988" i="4" s="1"/>
  <c r="L1984" i="10"/>
  <c r="G1892" i="10"/>
  <c r="F1868" i="10"/>
  <c r="I1868" i="4" s="1"/>
  <c r="J1863" i="10"/>
  <c r="H1857" i="10"/>
  <c r="E1847" i="10"/>
  <c r="H1847" i="4" s="1"/>
  <c r="L1835" i="10"/>
  <c r="D1830" i="10"/>
  <c r="J1807" i="10"/>
  <c r="K1785" i="10"/>
  <c r="H1781" i="10"/>
  <c r="J1771" i="10"/>
  <c r="H1760" i="10"/>
  <c r="K1756" i="10"/>
  <c r="H1752" i="10"/>
  <c r="K1747" i="10"/>
  <c r="L1737" i="10"/>
  <c r="J1731" i="10"/>
  <c r="J1726" i="10"/>
  <c r="I1722" i="10"/>
  <c r="H1718" i="10"/>
  <c r="I1699" i="10"/>
  <c r="E1678" i="10"/>
  <c r="C1658" i="10"/>
  <c r="G1658" i="4" s="1"/>
  <c r="D1647" i="10"/>
  <c r="D1630" i="10"/>
  <c r="H1614" i="10"/>
  <c r="F1609" i="10"/>
  <c r="I1609" i="4" s="1"/>
  <c r="L1587" i="10"/>
  <c r="J1571" i="10"/>
  <c r="D1570" i="10"/>
  <c r="G1560" i="10"/>
  <c r="I1556" i="10"/>
  <c r="H1548" i="10"/>
  <c r="L1513" i="10"/>
  <c r="E1494" i="10"/>
  <c r="H1494" i="4" s="1"/>
  <c r="J1446" i="10"/>
  <c r="D1405" i="10"/>
  <c r="L1405" i="10"/>
  <c r="H1365" i="10"/>
  <c r="L1331" i="10"/>
  <c r="L1265" i="10"/>
  <c r="H1235" i="10"/>
  <c r="K1235" i="10"/>
  <c r="H1195" i="10"/>
  <c r="H1138" i="10"/>
  <c r="F909" i="10"/>
  <c r="I909" i="4" s="1"/>
  <c r="C909" i="10"/>
  <c r="G909" i="4" s="1"/>
  <c r="D909" i="10"/>
  <c r="I909" i="10"/>
  <c r="J909" i="10"/>
  <c r="K909" i="10"/>
  <c r="L909" i="10"/>
  <c r="C767" i="10"/>
  <c r="G767" i="4" s="1"/>
  <c r="L767" i="10"/>
  <c r="F729" i="10"/>
  <c r="I729" i="4" s="1"/>
  <c r="C729" i="10"/>
  <c r="G729" i="4" s="1"/>
  <c r="G729" i="10"/>
  <c r="I729" i="10"/>
  <c r="J729" i="10"/>
  <c r="K729" i="10"/>
  <c r="L729" i="10"/>
  <c r="C518" i="10"/>
  <c r="G518" i="4" s="1"/>
  <c r="K518" i="10"/>
  <c r="F1894" i="13"/>
  <c r="J1894" i="4" s="1"/>
  <c r="C1894" i="13"/>
  <c r="D1894" i="13"/>
  <c r="E1894" i="13"/>
  <c r="G1894" i="13"/>
  <c r="I1894" i="13"/>
  <c r="J1894" i="13"/>
  <c r="K1894" i="13"/>
  <c r="J1864" i="13"/>
  <c r="G1864" i="13"/>
  <c r="E1436" i="10"/>
  <c r="G1436" i="10"/>
  <c r="I1436" i="10"/>
  <c r="J1436" i="10"/>
  <c r="C244" i="10"/>
  <c r="G244" i="4" s="1"/>
  <c r="K241" i="10"/>
  <c r="C216" i="10"/>
  <c r="G216" i="4" s="1"/>
  <c r="K205" i="10"/>
  <c r="J149" i="10"/>
  <c r="C135" i="10"/>
  <c r="G135" i="4" s="1"/>
  <c r="E1988" i="10"/>
  <c r="K1979" i="10"/>
  <c r="L1975" i="10"/>
  <c r="C1947" i="10"/>
  <c r="G1947" i="4" s="1"/>
  <c r="E1938" i="10"/>
  <c r="K1916" i="10"/>
  <c r="L1911" i="10"/>
  <c r="J1900" i="10"/>
  <c r="K1896" i="10"/>
  <c r="C1892" i="10"/>
  <c r="G1892" i="4" s="1"/>
  <c r="L1850" i="10"/>
  <c r="F1840" i="10"/>
  <c r="I1840" i="4" s="1"/>
  <c r="C1830" i="10"/>
  <c r="G1830" i="4" s="1"/>
  <c r="F1807" i="10"/>
  <c r="I1807" i="4" s="1"/>
  <c r="G1781" i="10"/>
  <c r="L1779" i="10"/>
  <c r="G1771" i="10"/>
  <c r="K1764" i="10"/>
  <c r="R1764" i="10" s="1"/>
  <c r="D1760" i="10"/>
  <c r="F1756" i="10"/>
  <c r="I1756" i="4" s="1"/>
  <c r="D1752" i="10"/>
  <c r="J1747" i="10"/>
  <c r="H1722" i="10"/>
  <c r="L1713" i="10"/>
  <c r="D1699" i="10"/>
  <c r="F1681" i="10"/>
  <c r="I1681" i="4" s="1"/>
  <c r="D1678" i="10"/>
  <c r="J1667" i="10"/>
  <c r="J1650" i="10"/>
  <c r="I1642" i="10"/>
  <c r="P1642" i="10" s="1"/>
  <c r="I1624" i="10"/>
  <c r="K1618" i="10"/>
  <c r="G1571" i="10"/>
  <c r="C1570" i="10"/>
  <c r="G1570" i="4" s="1"/>
  <c r="F1565" i="10"/>
  <c r="D1560" i="10"/>
  <c r="G1556" i="10"/>
  <c r="D1548" i="10"/>
  <c r="D1513" i="10"/>
  <c r="G1505" i="10"/>
  <c r="H1436" i="10"/>
  <c r="C1365" i="10"/>
  <c r="G1365" i="4" s="1"/>
  <c r="F1355" i="10"/>
  <c r="I1355" i="4" s="1"/>
  <c r="E1331" i="10"/>
  <c r="I1268" i="10"/>
  <c r="I1240" i="10"/>
  <c r="E1240" i="10"/>
  <c r="L1240" i="10"/>
  <c r="I1145" i="10"/>
  <c r="C1145" i="10"/>
  <c r="G1145" i="4" s="1"/>
  <c r="E1145" i="10"/>
  <c r="F1145" i="10"/>
  <c r="I1145" i="4" s="1"/>
  <c r="G1145" i="10"/>
  <c r="H1145" i="10"/>
  <c r="J1145" i="10"/>
  <c r="F1107" i="10"/>
  <c r="I1107" i="4" s="1"/>
  <c r="C1107" i="10"/>
  <c r="G1107" i="4" s="1"/>
  <c r="E1091" i="10"/>
  <c r="H1091" i="4" s="1"/>
  <c r="F1091" i="10"/>
  <c r="I1091" i="4" s="1"/>
  <c r="G1091" i="10"/>
  <c r="I1091" i="10"/>
  <c r="L878" i="10"/>
  <c r="D878" i="10"/>
  <c r="J878" i="10"/>
  <c r="I749" i="10"/>
  <c r="J749" i="10"/>
  <c r="E598" i="10"/>
  <c r="F598" i="10"/>
  <c r="I598" i="4" s="1"/>
  <c r="E1905" i="13"/>
  <c r="D1905" i="13"/>
  <c r="L1905" i="13"/>
  <c r="G1875" i="13"/>
  <c r="H1875" i="13"/>
  <c r="I1875" i="13"/>
  <c r="L1875" i="13"/>
  <c r="F1768" i="13"/>
  <c r="J1768" i="4" s="1"/>
  <c r="C1768" i="13"/>
  <c r="K1768" i="13"/>
  <c r="D1732" i="13"/>
  <c r="I1732" i="13"/>
  <c r="F1655" i="13"/>
  <c r="J1655" i="4" s="1"/>
  <c r="J1655" i="13"/>
  <c r="L1655" i="13"/>
  <c r="D1645" i="13"/>
  <c r="D1474" i="13"/>
  <c r="E1474" i="13"/>
  <c r="F1443" i="13"/>
  <c r="J1443" i="4" s="1"/>
  <c r="E1443" i="13"/>
  <c r="F1267" i="13"/>
  <c r="J1267" i="4" s="1"/>
  <c r="G1267" i="13"/>
  <c r="K682" i="10"/>
  <c r="K1541" i="13"/>
  <c r="C1541" i="13"/>
  <c r="J1541" i="13"/>
  <c r="I1508" i="13"/>
  <c r="J1508" i="13"/>
  <c r="G1450" i="13"/>
  <c r="D1450" i="13"/>
  <c r="J1343" i="13"/>
  <c r="E1343" i="13"/>
  <c r="G1343" i="13"/>
  <c r="L1305" i="13"/>
  <c r="I1305" i="13"/>
  <c r="J1305" i="13"/>
  <c r="D1305" i="13"/>
  <c r="G1305" i="13"/>
  <c r="H1386" i="10"/>
  <c r="J682" i="10"/>
  <c r="J1822" i="13"/>
  <c r="G1784" i="13"/>
  <c r="J1753" i="13"/>
  <c r="F1724" i="13"/>
  <c r="J1724" i="4" s="1"/>
  <c r="L1724" i="13"/>
  <c r="G1695" i="13"/>
  <c r="J1584" i="13"/>
  <c r="F1477" i="13"/>
  <c r="J1477" i="4" s="1"/>
  <c r="K1477" i="13"/>
  <c r="J1422" i="13"/>
  <c r="D1422" i="13"/>
  <c r="G1394" i="13"/>
  <c r="L1394" i="13"/>
  <c r="D1271" i="13"/>
  <c r="H1271" i="13"/>
  <c r="F1179" i="13"/>
  <c r="J1179" i="4" s="1"/>
  <c r="D1179" i="13"/>
  <c r="J1179" i="13"/>
  <c r="I1443" i="10"/>
  <c r="G1386" i="10"/>
  <c r="J1353" i="10"/>
  <c r="F1346" i="10"/>
  <c r="I1346" i="4" s="1"/>
  <c r="C1333" i="10"/>
  <c r="G1333" i="4" s="1"/>
  <c r="H1316" i="10"/>
  <c r="H1282" i="10"/>
  <c r="H1278" i="10"/>
  <c r="D1274" i="10"/>
  <c r="H1267" i="10"/>
  <c r="C1259" i="10"/>
  <c r="G1259" i="4" s="1"/>
  <c r="E1245" i="10"/>
  <c r="H1245" i="4" s="1"/>
  <c r="F1237" i="10"/>
  <c r="I1237" i="4" s="1"/>
  <c r="J1208" i="10"/>
  <c r="J1192" i="10"/>
  <c r="H1187" i="10"/>
  <c r="C1131" i="10"/>
  <c r="G1131" i="4" s="1"/>
  <c r="H1114" i="10"/>
  <c r="F1096" i="10"/>
  <c r="I1096" i="4" s="1"/>
  <c r="I1083" i="10"/>
  <c r="C1075" i="10"/>
  <c r="G1075" i="4" s="1"/>
  <c r="C1068" i="10"/>
  <c r="G1068" i="4" s="1"/>
  <c r="D1065" i="10"/>
  <c r="E1059" i="10"/>
  <c r="C1059" i="8" s="1"/>
  <c r="I1043" i="10"/>
  <c r="E1039" i="10"/>
  <c r="G1015" i="10"/>
  <c r="L995" i="10"/>
  <c r="G993" i="10"/>
  <c r="F990" i="10"/>
  <c r="I990" i="4" s="1"/>
  <c r="D973" i="10"/>
  <c r="K957" i="10"/>
  <c r="L925" i="10"/>
  <c r="C903" i="10"/>
  <c r="G903" i="4" s="1"/>
  <c r="J897" i="10"/>
  <c r="F889" i="10"/>
  <c r="D879" i="10"/>
  <c r="F870" i="10"/>
  <c r="I870" i="4" s="1"/>
  <c r="I847" i="10"/>
  <c r="J844" i="10"/>
  <c r="G826" i="10"/>
  <c r="D813" i="10"/>
  <c r="C809" i="10"/>
  <c r="G809" i="4" s="1"/>
  <c r="E792" i="10"/>
  <c r="C792" i="8" s="1"/>
  <c r="E788" i="10"/>
  <c r="C788" i="8" s="1"/>
  <c r="C777" i="10"/>
  <c r="G777" i="4" s="1"/>
  <c r="K750" i="10"/>
  <c r="I738" i="10"/>
  <c r="H725" i="10"/>
  <c r="L701" i="10"/>
  <c r="I690" i="10"/>
  <c r="I682" i="10"/>
  <c r="F681" i="10"/>
  <c r="I681" i="4" s="1"/>
  <c r="K681" i="4" s="1"/>
  <c r="H665" i="10"/>
  <c r="J660" i="10"/>
  <c r="J652" i="10"/>
  <c r="H629" i="10"/>
  <c r="H625" i="10"/>
  <c r="F622" i="10"/>
  <c r="I622" i="4" s="1"/>
  <c r="J590" i="10"/>
  <c r="D589" i="10"/>
  <c r="E554" i="10"/>
  <c r="J523" i="10"/>
  <c r="C470" i="10"/>
  <c r="G470" i="4" s="1"/>
  <c r="E462" i="10"/>
  <c r="H462" i="4" s="1"/>
  <c r="C456" i="10"/>
  <c r="G456" i="4" s="1"/>
  <c r="G441" i="10"/>
  <c r="G422" i="10"/>
  <c r="N422" i="10" s="1"/>
  <c r="G392" i="10"/>
  <c r="C362" i="10"/>
  <c r="G362" i="4" s="1"/>
  <c r="K346" i="10"/>
  <c r="K332" i="10"/>
  <c r="J330" i="10"/>
  <c r="J320" i="10"/>
  <c r="K315" i="10"/>
  <c r="C297" i="10"/>
  <c r="G297" i="4" s="1"/>
  <c r="E288" i="10"/>
  <c r="L252" i="10"/>
  <c r="L1955" i="13"/>
  <c r="G1896" i="13"/>
  <c r="J1892" i="13"/>
  <c r="E1887" i="13"/>
  <c r="K1882" i="13"/>
  <c r="C1834" i="13"/>
  <c r="G1822" i="13"/>
  <c r="K1812" i="13"/>
  <c r="J1808" i="13"/>
  <c r="Q1808" i="13" s="1"/>
  <c r="H1799" i="13"/>
  <c r="O1799" i="13" s="1"/>
  <c r="D1784" i="13"/>
  <c r="E1774" i="13"/>
  <c r="I1758" i="13"/>
  <c r="H1753" i="13"/>
  <c r="G1748" i="13"/>
  <c r="L1708" i="13"/>
  <c r="C1708" i="13"/>
  <c r="F1673" i="13"/>
  <c r="K1673" i="13"/>
  <c r="H1634" i="13"/>
  <c r="J1634" i="13"/>
  <c r="L1634" i="13"/>
  <c r="G1605" i="13"/>
  <c r="D1605" i="13"/>
  <c r="E1589" i="13"/>
  <c r="C1589" i="13"/>
  <c r="L1589" i="13"/>
  <c r="E1584" i="13"/>
  <c r="C1488" i="13"/>
  <c r="K1488" i="13"/>
  <c r="G1238" i="13"/>
  <c r="E1398" i="10"/>
  <c r="H1398" i="4" s="1"/>
  <c r="D1386" i="10"/>
  <c r="D1374" i="10"/>
  <c r="I1353" i="10"/>
  <c r="D1346" i="10"/>
  <c r="D1328" i="10"/>
  <c r="G1278" i="10"/>
  <c r="C1274" i="10"/>
  <c r="G1274" i="4" s="1"/>
  <c r="I1220" i="10"/>
  <c r="C1140" i="10"/>
  <c r="G1140" i="4" s="1"/>
  <c r="K1123" i="10"/>
  <c r="D1096" i="10"/>
  <c r="C1065" i="10"/>
  <c r="G1065" i="4" s="1"/>
  <c r="K995" i="10"/>
  <c r="E993" i="10"/>
  <c r="L764" i="10"/>
  <c r="H682" i="10"/>
  <c r="L567" i="10"/>
  <c r="L559" i="10"/>
  <c r="K480" i="10"/>
  <c r="K411" i="10"/>
  <c r="H1729" i="13"/>
  <c r="D1729" i="13"/>
  <c r="E1722" i="13"/>
  <c r="E1642" i="13"/>
  <c r="H1642" i="13"/>
  <c r="J1642" i="13"/>
  <c r="C1616" i="13"/>
  <c r="E1616" i="13"/>
  <c r="H1557" i="13"/>
  <c r="D1557" i="13"/>
  <c r="F1397" i="13"/>
  <c r="J1397" i="4" s="1"/>
  <c r="D1397" i="13"/>
  <c r="K1178" i="10"/>
  <c r="J995" i="10"/>
  <c r="K764" i="10"/>
  <c r="L718" i="10"/>
  <c r="F682" i="10"/>
  <c r="I682" i="4" s="1"/>
  <c r="K630" i="10"/>
  <c r="L613" i="10"/>
  <c r="K567" i="10"/>
  <c r="J559" i="10"/>
  <c r="Q559" i="10" s="1"/>
  <c r="J480" i="10"/>
  <c r="J309" i="10"/>
  <c r="K297" i="10"/>
  <c r="L1978" i="13"/>
  <c r="I1955" i="13"/>
  <c r="C1892" i="13"/>
  <c r="E1859" i="13"/>
  <c r="J1826" i="13"/>
  <c r="E1802" i="13"/>
  <c r="L1776" i="13"/>
  <c r="E1734" i="13"/>
  <c r="H1717" i="13"/>
  <c r="H1712" i="13"/>
  <c r="F1663" i="13"/>
  <c r="J1663" i="4" s="1"/>
  <c r="C1663" i="13"/>
  <c r="J1645" i="13"/>
  <c r="F1571" i="13"/>
  <c r="J1571" i="13"/>
  <c r="L1571" i="13"/>
  <c r="J1560" i="13"/>
  <c r="K1560" i="13"/>
  <c r="C1309" i="13"/>
  <c r="D1309" i="13"/>
  <c r="F1256" i="13"/>
  <c r="J1256" i="4" s="1"/>
  <c r="I1256" i="13"/>
  <c r="L1347" i="10"/>
  <c r="T1259" i="10"/>
  <c r="I1178" i="10"/>
  <c r="D1073" i="10"/>
  <c r="E1070" i="10"/>
  <c r="H1070" i="4" s="1"/>
  <c r="L1013" i="10"/>
  <c r="K998" i="10"/>
  <c r="I989" i="10"/>
  <c r="K949" i="10"/>
  <c r="K776" i="10"/>
  <c r="J764" i="10"/>
  <c r="L709" i="10"/>
  <c r="D682" i="10"/>
  <c r="I646" i="10"/>
  <c r="H630" i="10"/>
  <c r="O630" i="10" s="1"/>
  <c r="L618" i="10"/>
  <c r="K613" i="10"/>
  <c r="R613" i="10" s="1"/>
  <c r="J568" i="10"/>
  <c r="G567" i="10"/>
  <c r="G559" i="10"/>
  <c r="E525" i="10"/>
  <c r="K521" i="10"/>
  <c r="G514" i="10"/>
  <c r="K472" i="10"/>
  <c r="L456" i="10"/>
  <c r="K443" i="10"/>
  <c r="J428" i="10"/>
  <c r="J344" i="10"/>
  <c r="G332" i="10"/>
  <c r="K305" i="10"/>
  <c r="J299" i="10"/>
  <c r="J297" i="10"/>
  <c r="K296" i="10"/>
  <c r="J245" i="10"/>
  <c r="K1978" i="13"/>
  <c r="G1955" i="13"/>
  <c r="J1927" i="13"/>
  <c r="L1844" i="13"/>
  <c r="J1841" i="13"/>
  <c r="I1826" i="13"/>
  <c r="K1776" i="13"/>
  <c r="F1728" i="13"/>
  <c r="J1728" i="4" s="1"/>
  <c r="J1728" i="13"/>
  <c r="E1688" i="13"/>
  <c r="C1688" i="13"/>
  <c r="H1688" i="13"/>
  <c r="K1688" i="13"/>
  <c r="G1655" i="13"/>
  <c r="K1650" i="13"/>
  <c r="G1645" i="13"/>
  <c r="F1593" i="13"/>
  <c r="J1593" i="4" s="1"/>
  <c r="J1593" i="13"/>
  <c r="C1566" i="13"/>
  <c r="L1566" i="13"/>
  <c r="D1566" i="13"/>
  <c r="H1566" i="13"/>
  <c r="F1491" i="13"/>
  <c r="J1491" i="4" s="1"/>
  <c r="J1491" i="13"/>
  <c r="C1463" i="13"/>
  <c r="E1463" i="13"/>
  <c r="J1440" i="13"/>
  <c r="E1440" i="13"/>
  <c r="F1413" i="13"/>
  <c r="J1413" i="4" s="1"/>
  <c r="D1413" i="13"/>
  <c r="I1308" i="13"/>
  <c r="G1308" i="13"/>
  <c r="H1308" i="13"/>
  <c r="J1308" i="13"/>
  <c r="K1308" i="13"/>
  <c r="C1308" i="13"/>
  <c r="E1308" i="13"/>
  <c r="L1146" i="13"/>
  <c r="D1095" i="13"/>
  <c r="H1095" i="13"/>
  <c r="F1084" i="13"/>
  <c r="J1084" i="4" s="1"/>
  <c r="E1084" i="13"/>
  <c r="K1076" i="13"/>
  <c r="C1051" i="13"/>
  <c r="K1051" i="13"/>
  <c r="K990" i="13"/>
  <c r="G984" i="13"/>
  <c r="C984" i="13"/>
  <c r="J903" i="13"/>
  <c r="H903" i="13"/>
  <c r="J846" i="13"/>
  <c r="K846" i="13"/>
  <c r="C837" i="13"/>
  <c r="K837" i="13"/>
  <c r="H820" i="13"/>
  <c r="L820" i="13"/>
  <c r="I796" i="13"/>
  <c r="K790" i="13"/>
  <c r="H790" i="13"/>
  <c r="G765" i="13"/>
  <c r="C765" i="13"/>
  <c r="J558" i="13"/>
  <c r="K558" i="13"/>
  <c r="J238" i="13"/>
  <c r="K238" i="13"/>
  <c r="K198" i="13"/>
  <c r="J198" i="13"/>
  <c r="E189" i="13"/>
  <c r="J189" i="13"/>
  <c r="K189" i="13"/>
  <c r="E181" i="13"/>
  <c r="F181" i="13" s="1"/>
  <c r="J181" i="4" s="1"/>
  <c r="J181" i="13"/>
  <c r="C176" i="13"/>
  <c r="D176" i="13" s="1"/>
  <c r="K176" i="13"/>
  <c r="J1404" i="13"/>
  <c r="E1168" i="13"/>
  <c r="H1149" i="13"/>
  <c r="F1131" i="13"/>
  <c r="J1131" i="4" s="1"/>
  <c r="J1131" i="13"/>
  <c r="C1131" i="13"/>
  <c r="C1083" i="13"/>
  <c r="L1083" i="13"/>
  <c r="C983" i="13"/>
  <c r="K983" i="13"/>
  <c r="F934" i="13"/>
  <c r="J934" i="4" s="1"/>
  <c r="I934" i="13"/>
  <c r="K934" i="13"/>
  <c r="C934" i="13"/>
  <c r="D934" i="13"/>
  <c r="D916" i="13"/>
  <c r="I916" i="13"/>
  <c r="C764" i="13"/>
  <c r="D652" i="13"/>
  <c r="C652" i="13"/>
  <c r="I652" i="13"/>
  <c r="G582" i="13"/>
  <c r="C582" i="13"/>
  <c r="H582" i="13"/>
  <c r="H566" i="13"/>
  <c r="D566" i="13"/>
  <c r="E535" i="13"/>
  <c r="G459" i="13"/>
  <c r="C410" i="13"/>
  <c r="J410" i="13"/>
  <c r="J354" i="13"/>
  <c r="E321" i="13"/>
  <c r="E304" i="13"/>
  <c r="F304" i="13" s="1"/>
  <c r="J304" i="4" s="1"/>
  <c r="K304" i="13"/>
  <c r="C255" i="13"/>
  <c r="J255" i="13"/>
  <c r="K255" i="13"/>
  <c r="F217" i="13"/>
  <c r="J217" i="4" s="1"/>
  <c r="G217" i="13"/>
  <c r="C143" i="13"/>
  <c r="G143" i="13"/>
  <c r="E138" i="13"/>
  <c r="F138" i="13" s="1"/>
  <c r="J138" i="4" s="1"/>
  <c r="J138" i="13"/>
  <c r="P242" i="8"/>
  <c r="G242" i="8"/>
  <c r="Q242" i="8"/>
  <c r="H242" i="8"/>
  <c r="R242" i="8"/>
  <c r="I242" i="8"/>
  <c r="J242" i="8"/>
  <c r="P238" i="8"/>
  <c r="G238" i="8"/>
  <c r="Q238" i="8"/>
  <c r="H238" i="8"/>
  <c r="R238" i="8"/>
  <c r="I238" i="8"/>
  <c r="J238" i="8"/>
  <c r="L238" i="8"/>
  <c r="P234" i="8"/>
  <c r="G234" i="8"/>
  <c r="Q234" i="8"/>
  <c r="H234" i="8"/>
  <c r="R234" i="8"/>
  <c r="I234" i="8"/>
  <c r="J234" i="8"/>
  <c r="P230" i="8"/>
  <c r="G230" i="8"/>
  <c r="Q230" i="8"/>
  <c r="H230" i="8"/>
  <c r="R230" i="8"/>
  <c r="I230" i="8"/>
  <c r="J230" i="8"/>
  <c r="P226" i="8"/>
  <c r="G226" i="8"/>
  <c r="Q226" i="8"/>
  <c r="H226" i="8"/>
  <c r="R226" i="8"/>
  <c r="I226" i="8"/>
  <c r="J226" i="8"/>
  <c r="P222" i="8"/>
  <c r="G222" i="8"/>
  <c r="Q222" i="8"/>
  <c r="H222" i="8"/>
  <c r="R222" i="8"/>
  <c r="I222" i="8"/>
  <c r="J222" i="8"/>
  <c r="L222" i="8"/>
  <c r="P218" i="8"/>
  <c r="G218" i="8"/>
  <c r="Q218" i="8"/>
  <c r="H218" i="8"/>
  <c r="R218" i="8"/>
  <c r="I218" i="8"/>
  <c r="J218" i="8"/>
  <c r="P214" i="8"/>
  <c r="G214" i="8"/>
  <c r="Q214" i="8"/>
  <c r="H214" i="8"/>
  <c r="R214" i="8"/>
  <c r="I214" i="8"/>
  <c r="J214" i="8"/>
  <c r="I210" i="8"/>
  <c r="J210" i="8"/>
  <c r="R210" i="8"/>
  <c r="G210" i="8"/>
  <c r="H210" i="8"/>
  <c r="P210" i="8"/>
  <c r="Q210" i="8"/>
  <c r="I206" i="8"/>
  <c r="J206" i="8"/>
  <c r="P206" i="8"/>
  <c r="Q206" i="8"/>
  <c r="R206" i="8"/>
  <c r="G206" i="8"/>
  <c r="H206" i="8"/>
  <c r="I202" i="8"/>
  <c r="J202" i="8"/>
  <c r="G202" i="8"/>
  <c r="H202" i="8"/>
  <c r="P202" i="8"/>
  <c r="R202" i="8"/>
  <c r="Q202" i="8"/>
  <c r="I198" i="8"/>
  <c r="J198" i="8"/>
  <c r="H198" i="8"/>
  <c r="P198" i="8"/>
  <c r="Q198" i="8"/>
  <c r="G198" i="8"/>
  <c r="R198" i="8"/>
  <c r="F1100" i="13"/>
  <c r="J1100" i="4" s="1"/>
  <c r="C1100" i="13"/>
  <c r="H1100" i="13"/>
  <c r="F1069" i="13"/>
  <c r="J1069" i="4" s="1"/>
  <c r="H1069" i="13"/>
  <c r="I1050" i="13"/>
  <c r="J1050" i="13"/>
  <c r="C1044" i="13"/>
  <c r="J1044" i="13"/>
  <c r="K1044" i="13"/>
  <c r="F990" i="13"/>
  <c r="D990" i="13"/>
  <c r="I990" i="13"/>
  <c r="J990" i="13"/>
  <c r="K942" i="13"/>
  <c r="C942" i="13"/>
  <c r="J942" i="13"/>
  <c r="K879" i="13"/>
  <c r="D879" i="13"/>
  <c r="H879" i="13"/>
  <c r="H861" i="13"/>
  <c r="D861" i="13"/>
  <c r="H796" i="13"/>
  <c r="G796" i="13"/>
  <c r="L796" i="13"/>
  <c r="G684" i="13"/>
  <c r="I684" i="13"/>
  <c r="F556" i="13"/>
  <c r="J556" i="4" s="1"/>
  <c r="I556" i="13"/>
  <c r="I541" i="13"/>
  <c r="J541" i="13"/>
  <c r="E496" i="13"/>
  <c r="C496" i="13"/>
  <c r="E387" i="13"/>
  <c r="G387" i="13"/>
  <c r="J236" i="13"/>
  <c r="G236" i="13"/>
  <c r="J222" i="13"/>
  <c r="G222" i="13"/>
  <c r="E197" i="13"/>
  <c r="C197" i="13"/>
  <c r="D197" i="13" s="1"/>
  <c r="J197" i="13"/>
  <c r="J1542" i="13"/>
  <c r="H1538" i="13"/>
  <c r="K1510" i="13"/>
  <c r="L1490" i="13"/>
  <c r="I1408" i="13"/>
  <c r="G1404" i="13"/>
  <c r="J1376" i="13"/>
  <c r="I1331" i="13"/>
  <c r="G1253" i="13"/>
  <c r="L1163" i="13"/>
  <c r="L1131" i="13"/>
  <c r="C1130" i="13"/>
  <c r="K1130" i="13"/>
  <c r="G1126" i="13"/>
  <c r="E1126" i="13"/>
  <c r="F1088" i="13"/>
  <c r="J1088" i="4" s="1"/>
  <c r="K1043" i="13"/>
  <c r="L1009" i="13"/>
  <c r="J1009" i="13"/>
  <c r="D989" i="13"/>
  <c r="H989" i="13"/>
  <c r="L878" i="13"/>
  <c r="D868" i="13"/>
  <c r="F724" i="13"/>
  <c r="J724" i="4" s="1"/>
  <c r="D604" i="13"/>
  <c r="H604" i="13"/>
  <c r="I604" i="13"/>
  <c r="K604" i="13"/>
  <c r="G550" i="13"/>
  <c r="C550" i="13"/>
  <c r="H550" i="13"/>
  <c r="L550" i="13"/>
  <c r="E523" i="13"/>
  <c r="J523" i="13"/>
  <c r="K469" i="13"/>
  <c r="C429" i="13"/>
  <c r="G429" i="13"/>
  <c r="J429" i="13"/>
  <c r="J230" i="13"/>
  <c r="K230" i="13"/>
  <c r="G191" i="13"/>
  <c r="J191" i="13"/>
  <c r="G153" i="13"/>
  <c r="E153" i="13"/>
  <c r="J153" i="13"/>
  <c r="K146" i="13"/>
  <c r="C146" i="13"/>
  <c r="D146" i="13" s="1"/>
  <c r="I146" i="13" s="1"/>
  <c r="J146" i="13"/>
  <c r="F191" i="13"/>
  <c r="J191" i="4" s="1"/>
  <c r="L1669" i="13"/>
  <c r="K1666" i="13"/>
  <c r="G1586" i="13"/>
  <c r="L1583" i="13"/>
  <c r="L1567" i="13"/>
  <c r="H1551" i="13"/>
  <c r="H1542" i="13"/>
  <c r="G1538" i="13"/>
  <c r="C1533" i="13"/>
  <c r="I1510" i="13"/>
  <c r="J1494" i="13"/>
  <c r="G1490" i="13"/>
  <c r="L1458" i="13"/>
  <c r="L1442" i="13"/>
  <c r="E1408" i="13"/>
  <c r="C1404" i="13"/>
  <c r="K1378" i="13"/>
  <c r="C1376" i="13"/>
  <c r="I1350" i="13"/>
  <c r="G1348" i="13"/>
  <c r="J1345" i="13"/>
  <c r="J1335" i="13"/>
  <c r="C1331" i="13"/>
  <c r="J1319" i="13"/>
  <c r="K1306" i="13"/>
  <c r="D1270" i="13"/>
  <c r="E1259" i="13"/>
  <c r="C1253" i="13"/>
  <c r="K1226" i="13"/>
  <c r="C1220" i="13"/>
  <c r="K1214" i="13"/>
  <c r="C1163" i="13"/>
  <c r="D1148" i="13"/>
  <c r="I1148" i="13"/>
  <c r="I1144" i="13"/>
  <c r="K1131" i="13"/>
  <c r="J1129" i="13"/>
  <c r="E1061" i="13"/>
  <c r="D1031" i="13"/>
  <c r="G1031" i="13"/>
  <c r="L1031" i="13"/>
  <c r="I981" i="13"/>
  <c r="H981" i="13"/>
  <c r="F920" i="13"/>
  <c r="E920" i="13"/>
  <c r="F902" i="13"/>
  <c r="J902" i="4" s="1"/>
  <c r="G902" i="13"/>
  <c r="J902" i="13"/>
  <c r="L902" i="13"/>
  <c r="H804" i="13"/>
  <c r="G804" i="13"/>
  <c r="H788" i="13"/>
  <c r="E788" i="13"/>
  <c r="D782" i="13"/>
  <c r="J754" i="13"/>
  <c r="F702" i="13"/>
  <c r="J702" i="4" s="1"/>
  <c r="E702" i="13"/>
  <c r="H642" i="13"/>
  <c r="K642" i="13"/>
  <c r="I617" i="13"/>
  <c r="L617" i="13"/>
  <c r="C457" i="13"/>
  <c r="J258" i="13"/>
  <c r="G244" i="8"/>
  <c r="M200" i="8"/>
  <c r="M188" i="8"/>
  <c r="M156" i="8"/>
  <c r="M136" i="8"/>
  <c r="L1430" i="13"/>
  <c r="J1321" i="13"/>
  <c r="L1254" i="13"/>
  <c r="K1196" i="13"/>
  <c r="I1131" i="13"/>
  <c r="F1048" i="13"/>
  <c r="J1048" i="4" s="1"/>
  <c r="H1048" i="13"/>
  <c r="L1043" i="13"/>
  <c r="C1043" i="13"/>
  <c r="H1043" i="13"/>
  <c r="F1024" i="13"/>
  <c r="C1024" i="13"/>
  <c r="L1024" i="13"/>
  <c r="H958" i="13"/>
  <c r="D958" i="13"/>
  <c r="C951" i="13"/>
  <c r="E941" i="13"/>
  <c r="D941" i="13"/>
  <c r="L941" i="13"/>
  <c r="L934" i="13"/>
  <c r="J930" i="13"/>
  <c r="H909" i="13"/>
  <c r="K909" i="13"/>
  <c r="F878" i="13"/>
  <c r="J878" i="4" s="1"/>
  <c r="J878" i="13"/>
  <c r="D798" i="13"/>
  <c r="C798" i="13"/>
  <c r="J787" i="13"/>
  <c r="D787" i="13"/>
  <c r="I740" i="13"/>
  <c r="H740" i="13"/>
  <c r="C722" i="13"/>
  <c r="E722" i="13"/>
  <c r="K722" i="13"/>
  <c r="K468" i="13"/>
  <c r="E468" i="13"/>
  <c r="C413" i="13"/>
  <c r="K413" i="13"/>
  <c r="C406" i="13"/>
  <c r="D406" i="13" s="1"/>
  <c r="J274" i="13"/>
  <c r="C263" i="13"/>
  <c r="K263" i="13"/>
  <c r="C214" i="13"/>
  <c r="D214" i="13" s="1"/>
  <c r="E214" i="13"/>
  <c r="G214" i="13"/>
  <c r="G162" i="13"/>
  <c r="C162" i="13"/>
  <c r="D162" i="13" s="1"/>
  <c r="L162" i="13" s="1"/>
  <c r="E162" i="13"/>
  <c r="L244" i="8"/>
  <c r="M244" i="8"/>
  <c r="N244" i="8"/>
  <c r="Q244" i="8"/>
  <c r="J240" i="8"/>
  <c r="P240" i="8"/>
  <c r="H240" i="8"/>
  <c r="R240" i="8"/>
  <c r="G240" i="8"/>
  <c r="I240" i="8"/>
  <c r="Q240" i="8"/>
  <c r="J236" i="8"/>
  <c r="P236" i="8"/>
  <c r="H236" i="8"/>
  <c r="R236" i="8"/>
  <c r="G236" i="8"/>
  <c r="I236" i="8"/>
  <c r="Q236" i="8"/>
  <c r="J232" i="8"/>
  <c r="P232" i="8"/>
  <c r="H232" i="8"/>
  <c r="R232" i="8"/>
  <c r="Q232" i="8"/>
  <c r="G232" i="8"/>
  <c r="J228" i="8"/>
  <c r="P228" i="8"/>
  <c r="H228" i="8"/>
  <c r="R228" i="8"/>
  <c r="G228" i="8"/>
  <c r="I228" i="8"/>
  <c r="Q228" i="8"/>
  <c r="J224" i="8"/>
  <c r="P224" i="8"/>
  <c r="H224" i="8"/>
  <c r="R224" i="8"/>
  <c r="G224" i="8"/>
  <c r="I224" i="8"/>
  <c r="Q224" i="8"/>
  <c r="J220" i="8"/>
  <c r="P220" i="8"/>
  <c r="H220" i="8"/>
  <c r="R220" i="8"/>
  <c r="G220" i="8"/>
  <c r="I220" i="8"/>
  <c r="Q220" i="8"/>
  <c r="J216" i="8"/>
  <c r="P216" i="8"/>
  <c r="H216" i="8"/>
  <c r="R216" i="8"/>
  <c r="Q216" i="8"/>
  <c r="G216" i="8"/>
  <c r="H212" i="8"/>
  <c r="I212" i="8"/>
  <c r="J212" i="8"/>
  <c r="Q212" i="8"/>
  <c r="G212" i="8"/>
  <c r="P212" i="8"/>
  <c r="P208" i="8"/>
  <c r="R208" i="8"/>
  <c r="G208" i="8"/>
  <c r="H208" i="8"/>
  <c r="I208" i="8"/>
  <c r="J208" i="8"/>
  <c r="L208" i="8"/>
  <c r="P204" i="8"/>
  <c r="I204" i="8"/>
  <c r="Q204" i="8"/>
  <c r="R204" i="8"/>
  <c r="G204" i="8"/>
  <c r="J204" i="8"/>
  <c r="H204" i="8"/>
  <c r="P200" i="8"/>
  <c r="I200" i="8"/>
  <c r="Q200" i="8"/>
  <c r="R200" i="8"/>
  <c r="G200" i="8"/>
  <c r="H200" i="8"/>
  <c r="J200" i="8"/>
  <c r="G196" i="8"/>
  <c r="Q196" i="8"/>
  <c r="R196" i="8"/>
  <c r="H196" i="8"/>
  <c r="J196" i="8"/>
  <c r="I196" i="8"/>
  <c r="P196" i="8"/>
  <c r="G192" i="8"/>
  <c r="Q192" i="8"/>
  <c r="I192" i="8"/>
  <c r="J192" i="8"/>
  <c r="P192" i="8"/>
  <c r="H192" i="8"/>
  <c r="L192" i="8"/>
  <c r="G188" i="8"/>
  <c r="Q188" i="8"/>
  <c r="H188" i="8"/>
  <c r="P188" i="8"/>
  <c r="R188" i="8"/>
  <c r="J188" i="8"/>
  <c r="I188" i="8"/>
  <c r="G184" i="8"/>
  <c r="Q184" i="8"/>
  <c r="P184" i="8"/>
  <c r="R184" i="8"/>
  <c r="I184" i="8"/>
  <c r="H184" i="8"/>
  <c r="G180" i="8"/>
  <c r="Q180" i="8"/>
  <c r="I180" i="8"/>
  <c r="J180" i="8"/>
  <c r="P180" i="8"/>
  <c r="R180" i="8"/>
  <c r="H180" i="8"/>
  <c r="G176" i="8"/>
  <c r="Q176" i="8"/>
  <c r="I176" i="8"/>
  <c r="J176" i="8"/>
  <c r="P176" i="8"/>
  <c r="H176" i="8"/>
  <c r="R176" i="8"/>
  <c r="G172" i="8"/>
  <c r="Q172" i="8"/>
  <c r="H172" i="8"/>
  <c r="P172" i="8"/>
  <c r="I172" i="8"/>
  <c r="J172" i="8"/>
  <c r="R172" i="8"/>
  <c r="G168" i="8"/>
  <c r="Q168" i="8"/>
  <c r="P168" i="8"/>
  <c r="R168" i="8"/>
  <c r="I168" i="8"/>
  <c r="H168" i="8"/>
  <c r="J168" i="8"/>
  <c r="G164" i="8"/>
  <c r="Q164" i="8"/>
  <c r="I164" i="8"/>
  <c r="H164" i="8"/>
  <c r="J164" i="8"/>
  <c r="R164" i="8"/>
  <c r="P164" i="8"/>
  <c r="G160" i="8"/>
  <c r="Q160" i="8"/>
  <c r="I160" i="8"/>
  <c r="J160" i="8"/>
  <c r="P160" i="8"/>
  <c r="H160" i="8"/>
  <c r="R160" i="8"/>
  <c r="G156" i="8"/>
  <c r="Q156" i="8"/>
  <c r="H156" i="8"/>
  <c r="P156" i="8"/>
  <c r="R156" i="8"/>
  <c r="J156" i="8"/>
  <c r="I156" i="8"/>
  <c r="G152" i="8"/>
  <c r="Q152" i="8"/>
  <c r="P152" i="8"/>
  <c r="R152" i="8"/>
  <c r="I152" i="8"/>
  <c r="H152" i="8"/>
  <c r="J152" i="8"/>
  <c r="G148" i="8"/>
  <c r="Q148" i="8"/>
  <c r="I148" i="8"/>
  <c r="J148" i="8"/>
  <c r="P148" i="8"/>
  <c r="R148" i="8"/>
  <c r="H148" i="8"/>
  <c r="G144" i="8"/>
  <c r="Q144" i="8"/>
  <c r="I144" i="8"/>
  <c r="J144" i="8"/>
  <c r="P144" i="8"/>
  <c r="H144" i="8"/>
  <c r="R144" i="8"/>
  <c r="G140" i="8"/>
  <c r="Q140" i="8"/>
  <c r="H140" i="8"/>
  <c r="P140" i="8"/>
  <c r="I140" i="8"/>
  <c r="J140" i="8"/>
  <c r="R140" i="8"/>
  <c r="G136" i="8"/>
  <c r="Q136" i="8"/>
  <c r="P136" i="8"/>
  <c r="R136" i="8"/>
  <c r="H136" i="8"/>
  <c r="I136" i="8"/>
  <c r="J136" i="8"/>
  <c r="G132" i="8"/>
  <c r="Q132" i="8"/>
  <c r="P132" i="8"/>
  <c r="R132" i="8"/>
  <c r="I132" i="8"/>
  <c r="H132" i="8"/>
  <c r="J132" i="8"/>
  <c r="R192" i="8"/>
  <c r="J1506" i="13"/>
  <c r="I1430" i="13"/>
  <c r="I1377" i="13"/>
  <c r="H1321" i="13"/>
  <c r="T1287" i="13"/>
  <c r="J1254" i="13"/>
  <c r="L1246" i="13"/>
  <c r="J1235" i="13"/>
  <c r="K1230" i="13"/>
  <c r="G1206" i="13"/>
  <c r="J1196" i="13"/>
  <c r="J1175" i="13"/>
  <c r="K1162" i="13"/>
  <c r="J1152" i="13"/>
  <c r="I1152" i="13"/>
  <c r="H1131" i="13"/>
  <c r="C1042" i="13"/>
  <c r="C997" i="13"/>
  <c r="H997" i="13"/>
  <c r="J934" i="13"/>
  <c r="G908" i="13"/>
  <c r="K908" i="13"/>
  <c r="K903" i="13"/>
  <c r="F757" i="13"/>
  <c r="J757" i="4" s="1"/>
  <c r="K757" i="13"/>
  <c r="I667" i="13"/>
  <c r="D667" i="13"/>
  <c r="L640" i="13"/>
  <c r="D612" i="13"/>
  <c r="K612" i="13"/>
  <c r="F527" i="13"/>
  <c r="J527" i="4" s="1"/>
  <c r="K527" i="13"/>
  <c r="C384" i="13"/>
  <c r="C342" i="13"/>
  <c r="K342" i="13"/>
  <c r="E273" i="13"/>
  <c r="E219" i="13"/>
  <c r="F219" i="13" s="1"/>
  <c r="J219" i="4" s="1"/>
  <c r="G219" i="13"/>
  <c r="E204" i="13"/>
  <c r="F204" i="13" s="1"/>
  <c r="J204" i="4" s="1"/>
  <c r="G204" i="13"/>
  <c r="E167" i="13"/>
  <c r="F167" i="13" s="1"/>
  <c r="J167" i="4" s="1"/>
  <c r="J167" i="13"/>
  <c r="K167" i="13"/>
  <c r="C157" i="13"/>
  <c r="D157" i="13" s="1"/>
  <c r="L157" i="13" s="1"/>
  <c r="E157" i="13"/>
  <c r="F157" i="13" s="1"/>
  <c r="J157" i="4" s="1"/>
  <c r="G157" i="13"/>
  <c r="J151" i="13"/>
  <c r="G151" i="13"/>
  <c r="K151" i="13"/>
  <c r="E136" i="13"/>
  <c r="J136" i="13"/>
  <c r="K136" i="13"/>
  <c r="G132" i="13"/>
  <c r="E132" i="13"/>
  <c r="F132" i="13" s="1"/>
  <c r="J132" i="4" s="1"/>
  <c r="M243" i="8"/>
  <c r="N243" i="8"/>
  <c r="L243" i="8"/>
  <c r="M239" i="8"/>
  <c r="N239" i="8"/>
  <c r="L239" i="8"/>
  <c r="M235" i="8"/>
  <c r="N235" i="8"/>
  <c r="I235" i="8"/>
  <c r="M231" i="8"/>
  <c r="N231" i="8"/>
  <c r="L231" i="8"/>
  <c r="M227" i="8"/>
  <c r="N227" i="8"/>
  <c r="L227" i="8"/>
  <c r="M223" i="8"/>
  <c r="N223" i="8"/>
  <c r="L223" i="8"/>
  <c r="M219" i="8"/>
  <c r="N219" i="8"/>
  <c r="I219" i="8"/>
  <c r="M215" i="8"/>
  <c r="N215" i="8"/>
  <c r="L215" i="8"/>
  <c r="L211" i="8"/>
  <c r="M211" i="8"/>
  <c r="N211" i="8"/>
  <c r="M207" i="8"/>
  <c r="L207" i="8"/>
  <c r="N207" i="8"/>
  <c r="L203" i="8"/>
  <c r="M203" i="8"/>
  <c r="N203" i="8"/>
  <c r="L199" i="8"/>
  <c r="M199" i="8"/>
  <c r="N199" i="8"/>
  <c r="L195" i="8"/>
  <c r="M195" i="8"/>
  <c r="N195" i="8"/>
  <c r="N191" i="8"/>
  <c r="L191" i="8"/>
  <c r="M191" i="8"/>
  <c r="L187" i="8"/>
  <c r="N187" i="8"/>
  <c r="M187" i="8"/>
  <c r="N183" i="8"/>
  <c r="L183" i="8"/>
  <c r="M183" i="8"/>
  <c r="R183" i="8"/>
  <c r="L179" i="8"/>
  <c r="M179" i="8"/>
  <c r="N179" i="8"/>
  <c r="N175" i="8"/>
  <c r="M175" i="8"/>
  <c r="L175" i="8"/>
  <c r="L171" i="8"/>
  <c r="N171" i="8"/>
  <c r="M171" i="8"/>
  <c r="N167" i="8"/>
  <c r="L167" i="8"/>
  <c r="M167" i="8"/>
  <c r="L163" i="8"/>
  <c r="M163" i="8"/>
  <c r="N163" i="8"/>
  <c r="N159" i="8"/>
  <c r="L159" i="8"/>
  <c r="M159" i="8"/>
  <c r="L155" i="8"/>
  <c r="N155" i="8"/>
  <c r="M155" i="8"/>
  <c r="N151" i="8"/>
  <c r="L151" i="8"/>
  <c r="M151" i="8"/>
  <c r="L147" i="8"/>
  <c r="M147" i="8"/>
  <c r="N147" i="8"/>
  <c r="N143" i="8"/>
  <c r="M143" i="8"/>
  <c r="L143" i="8"/>
  <c r="L139" i="8"/>
  <c r="N139" i="8"/>
  <c r="M139" i="8"/>
  <c r="N135" i="8"/>
  <c r="L135" i="8"/>
  <c r="M135" i="8"/>
  <c r="L131" i="8"/>
  <c r="M131" i="8"/>
  <c r="N131" i="8"/>
  <c r="N222" i="8"/>
  <c r="J184" i="8"/>
  <c r="I1704" i="13"/>
  <c r="J1675" i="13"/>
  <c r="K1511" i="13"/>
  <c r="H1506" i="13"/>
  <c r="D1430" i="13"/>
  <c r="G1377" i="13"/>
  <c r="K1330" i="13"/>
  <c r="G1321" i="13"/>
  <c r="D1297" i="13"/>
  <c r="K1287" i="13"/>
  <c r="R1287" i="13" s="1"/>
  <c r="H1254" i="13"/>
  <c r="L1251" i="13"/>
  <c r="J1246" i="13"/>
  <c r="D1230" i="13"/>
  <c r="D1206" i="13"/>
  <c r="C1196" i="13"/>
  <c r="J1189" i="13"/>
  <c r="I1162" i="13"/>
  <c r="E1131" i="13"/>
  <c r="F1072" i="13"/>
  <c r="J1072" i="4" s="1"/>
  <c r="H1072" i="13"/>
  <c r="H1052" i="13"/>
  <c r="E1052" i="13"/>
  <c r="I1041" i="13"/>
  <c r="D1041" i="13"/>
  <c r="E1012" i="13"/>
  <c r="K1012" i="13"/>
  <c r="G1005" i="13"/>
  <c r="D1005" i="13"/>
  <c r="H1005" i="13"/>
  <c r="J1002" i="13"/>
  <c r="G1002" i="13"/>
  <c r="F996" i="13"/>
  <c r="J996" i="4" s="1"/>
  <c r="J996" i="13"/>
  <c r="L990" i="13"/>
  <c r="H934" i="13"/>
  <c r="C903" i="13"/>
  <c r="L837" i="13"/>
  <c r="J830" i="13"/>
  <c r="E830" i="13"/>
  <c r="F814" i="13"/>
  <c r="J814" i="4" s="1"/>
  <c r="C814" i="13"/>
  <c r="E797" i="13"/>
  <c r="C797" i="13"/>
  <c r="H797" i="13"/>
  <c r="I765" i="13"/>
  <c r="H700" i="13"/>
  <c r="E700" i="13"/>
  <c r="K652" i="13"/>
  <c r="L582" i="13"/>
  <c r="F568" i="13"/>
  <c r="C568" i="13"/>
  <c r="D558" i="13"/>
  <c r="H531" i="13"/>
  <c r="L531" i="13"/>
  <c r="L526" i="13"/>
  <c r="I526" i="13"/>
  <c r="K526" i="13"/>
  <c r="J519" i="13"/>
  <c r="G438" i="13"/>
  <c r="K438" i="13"/>
  <c r="L438" i="13"/>
  <c r="E399" i="13"/>
  <c r="C348" i="13"/>
  <c r="J348" i="13"/>
  <c r="C328" i="13"/>
  <c r="J269" i="13"/>
  <c r="G238" i="13"/>
  <c r="K224" i="13"/>
  <c r="C208" i="13"/>
  <c r="E208" i="13"/>
  <c r="G208" i="13"/>
  <c r="K194" i="13"/>
  <c r="C194" i="13"/>
  <c r="D194" i="13" s="1"/>
  <c r="I194" i="13" s="1"/>
  <c r="E194" i="13"/>
  <c r="F194" i="13" s="1"/>
  <c r="J194" i="4" s="1"/>
  <c r="C189" i="13"/>
  <c r="D189" i="13" s="1"/>
  <c r="L189" i="13" s="1"/>
  <c r="C181" i="13"/>
  <c r="D181" i="13" s="1"/>
  <c r="L181" i="13" s="1"/>
  <c r="E161" i="13"/>
  <c r="G161" i="13"/>
  <c r="J161" i="13"/>
  <c r="K161" i="13"/>
  <c r="L219" i="8"/>
  <c r="P175" i="8"/>
  <c r="I1128" i="13"/>
  <c r="I1110" i="13"/>
  <c r="K1104" i="13"/>
  <c r="J1065" i="13"/>
  <c r="D1049" i="13"/>
  <c r="J1033" i="13"/>
  <c r="E1029" i="13"/>
  <c r="G1016" i="13"/>
  <c r="J948" i="13"/>
  <c r="L940" i="13"/>
  <c r="I901" i="13"/>
  <c r="C895" i="13"/>
  <c r="J676" i="13"/>
  <c r="L603" i="13"/>
  <c r="F239" i="13"/>
  <c r="J239" i="4" s="1"/>
  <c r="P243" i="8"/>
  <c r="G243" i="8"/>
  <c r="Q243" i="8"/>
  <c r="H243" i="8"/>
  <c r="R243" i="8"/>
  <c r="J243" i="8"/>
  <c r="P239" i="8"/>
  <c r="G239" i="8"/>
  <c r="Q239" i="8"/>
  <c r="H239" i="8"/>
  <c r="R239" i="8"/>
  <c r="J239" i="8"/>
  <c r="P235" i="8"/>
  <c r="G235" i="8"/>
  <c r="Q235" i="8"/>
  <c r="H235" i="8"/>
  <c r="R235" i="8"/>
  <c r="J235" i="8"/>
  <c r="P231" i="8"/>
  <c r="G231" i="8"/>
  <c r="Q231" i="8"/>
  <c r="H231" i="8"/>
  <c r="R231" i="8"/>
  <c r="J231" i="8"/>
  <c r="P227" i="8"/>
  <c r="G227" i="8"/>
  <c r="Q227" i="8"/>
  <c r="H227" i="8"/>
  <c r="R227" i="8"/>
  <c r="J227" i="8"/>
  <c r="P223" i="8"/>
  <c r="G223" i="8"/>
  <c r="Q223" i="8"/>
  <c r="H223" i="8"/>
  <c r="R223" i="8"/>
  <c r="J223" i="8"/>
  <c r="P219" i="8"/>
  <c r="G219" i="8"/>
  <c r="Q219" i="8"/>
  <c r="H219" i="8"/>
  <c r="R219" i="8"/>
  <c r="J219" i="8"/>
  <c r="P215" i="8"/>
  <c r="G215" i="8"/>
  <c r="Q215" i="8"/>
  <c r="H215" i="8"/>
  <c r="R215" i="8"/>
  <c r="J215" i="8"/>
  <c r="G211" i="8"/>
  <c r="Q211" i="8"/>
  <c r="H211" i="8"/>
  <c r="R211" i="8"/>
  <c r="I211" i="8"/>
  <c r="J211" i="8"/>
  <c r="P211" i="8"/>
  <c r="G207" i="8"/>
  <c r="Q207" i="8"/>
  <c r="H207" i="8"/>
  <c r="R207" i="8"/>
  <c r="P207" i="8"/>
  <c r="I207" i="8"/>
  <c r="J207" i="8"/>
  <c r="G203" i="8"/>
  <c r="Q203" i="8"/>
  <c r="H203" i="8"/>
  <c r="R203" i="8"/>
  <c r="J203" i="8"/>
  <c r="P203" i="8"/>
  <c r="G199" i="8"/>
  <c r="Q199" i="8"/>
  <c r="H199" i="8"/>
  <c r="R199" i="8"/>
  <c r="P199" i="8"/>
  <c r="I199" i="8"/>
  <c r="G195" i="8"/>
  <c r="Q195" i="8"/>
  <c r="I195" i="8"/>
  <c r="R195" i="8"/>
  <c r="H195" i="8"/>
  <c r="J195" i="8"/>
  <c r="P195" i="8"/>
  <c r="G191" i="8"/>
  <c r="Q191" i="8"/>
  <c r="I191" i="8"/>
  <c r="H191" i="8"/>
  <c r="J191" i="8"/>
  <c r="R191" i="8"/>
  <c r="P191" i="8"/>
  <c r="G187" i="8"/>
  <c r="Q187" i="8"/>
  <c r="I187" i="8"/>
  <c r="R187" i="8"/>
  <c r="H187" i="8"/>
  <c r="J187" i="8"/>
  <c r="P187" i="8"/>
  <c r="G183" i="8"/>
  <c r="Q183" i="8"/>
  <c r="I183" i="8"/>
  <c r="P183" i="8"/>
  <c r="H183" i="8"/>
  <c r="J183" i="8"/>
  <c r="G179" i="8"/>
  <c r="Q179" i="8"/>
  <c r="I179" i="8"/>
  <c r="R179" i="8"/>
  <c r="H179" i="8"/>
  <c r="J179" i="8"/>
  <c r="P179" i="8"/>
  <c r="G175" i="8"/>
  <c r="Q175" i="8"/>
  <c r="I175" i="8"/>
  <c r="H175" i="8"/>
  <c r="J175" i="8"/>
  <c r="R175" i="8"/>
  <c r="G171" i="8"/>
  <c r="Q171" i="8"/>
  <c r="I171" i="8"/>
  <c r="R171" i="8"/>
  <c r="P171" i="8"/>
  <c r="J171" i="8"/>
  <c r="G167" i="8"/>
  <c r="Q167" i="8"/>
  <c r="I167" i="8"/>
  <c r="P167" i="8"/>
  <c r="H167" i="8"/>
  <c r="R167" i="8"/>
  <c r="G163" i="8"/>
  <c r="Q163" i="8"/>
  <c r="I163" i="8"/>
  <c r="R163" i="8"/>
  <c r="H163" i="8"/>
  <c r="J163" i="8"/>
  <c r="P163" i="8"/>
  <c r="G159" i="8"/>
  <c r="Q159" i="8"/>
  <c r="I159" i="8"/>
  <c r="H159" i="8"/>
  <c r="J159" i="8"/>
  <c r="R159" i="8"/>
  <c r="P159" i="8"/>
  <c r="G155" i="8"/>
  <c r="Q155" i="8"/>
  <c r="I155" i="8"/>
  <c r="R155" i="8"/>
  <c r="H155" i="8"/>
  <c r="J155" i="8"/>
  <c r="P155" i="8"/>
  <c r="G151" i="8"/>
  <c r="Q151" i="8"/>
  <c r="I151" i="8"/>
  <c r="P151" i="8"/>
  <c r="H151" i="8"/>
  <c r="J151" i="8"/>
  <c r="G147" i="8"/>
  <c r="Q147" i="8"/>
  <c r="I147" i="8"/>
  <c r="R147" i="8"/>
  <c r="H147" i="8"/>
  <c r="J147" i="8"/>
  <c r="P147" i="8"/>
  <c r="G143" i="8"/>
  <c r="Q143" i="8"/>
  <c r="I143" i="8"/>
  <c r="H143" i="8"/>
  <c r="J143" i="8"/>
  <c r="R143" i="8"/>
  <c r="G139" i="8"/>
  <c r="Q139" i="8"/>
  <c r="I139" i="8"/>
  <c r="R139" i="8"/>
  <c r="P139" i="8"/>
  <c r="J139" i="8"/>
  <c r="G135" i="8"/>
  <c r="Q135" i="8"/>
  <c r="I135" i="8"/>
  <c r="P135" i="8"/>
  <c r="R135" i="8"/>
  <c r="H135" i="8"/>
  <c r="J135" i="8"/>
  <c r="G131" i="8"/>
  <c r="Q131" i="8"/>
  <c r="I131" i="8"/>
  <c r="P131" i="8"/>
  <c r="R131" i="8"/>
  <c r="H131" i="8"/>
  <c r="J131" i="8"/>
  <c r="I244" i="8"/>
  <c r="Q237" i="8"/>
  <c r="Q221" i="8"/>
  <c r="I203" i="8"/>
  <c r="P190" i="8"/>
  <c r="P173" i="8"/>
  <c r="L950" i="13"/>
  <c r="S950" i="13" s="1"/>
  <c r="K940" i="13"/>
  <c r="J914" i="13"/>
  <c r="K854" i="13"/>
  <c r="K751" i="13"/>
  <c r="L748" i="13"/>
  <c r="G708" i="13"/>
  <c r="G678" i="13"/>
  <c r="I676" i="13"/>
  <c r="E660" i="13"/>
  <c r="H613" i="13"/>
  <c r="K603" i="13"/>
  <c r="E560" i="13"/>
  <c r="I549" i="13"/>
  <c r="K518" i="13"/>
  <c r="K374" i="13"/>
  <c r="J356" i="13"/>
  <c r="G326" i="13"/>
  <c r="J202" i="13"/>
  <c r="E190" i="13"/>
  <c r="J188" i="13"/>
  <c r="K182" i="13"/>
  <c r="J180" i="13"/>
  <c r="K159" i="13"/>
  <c r="G145" i="13"/>
  <c r="K135" i="13"/>
  <c r="F199" i="13"/>
  <c r="J199" i="4" s="1"/>
  <c r="M242" i="8"/>
  <c r="M238" i="8"/>
  <c r="M234" i="8"/>
  <c r="M230" i="8"/>
  <c r="M226" i="8"/>
  <c r="M222" i="8"/>
  <c r="M218" i="8"/>
  <c r="M214" i="8"/>
  <c r="L210" i="8"/>
  <c r="M210" i="8"/>
  <c r="M206" i="8"/>
  <c r="N202" i="8"/>
  <c r="L202" i="8"/>
  <c r="M202" i="8"/>
  <c r="N198" i="8"/>
  <c r="L198" i="8"/>
  <c r="M198" i="8"/>
  <c r="L194" i="8"/>
  <c r="M194" i="8"/>
  <c r="L190" i="8"/>
  <c r="N190" i="8"/>
  <c r="M190" i="8"/>
  <c r="L186" i="8"/>
  <c r="N186" i="8"/>
  <c r="L182" i="8"/>
  <c r="N182" i="8"/>
  <c r="M182" i="8"/>
  <c r="L178" i="8"/>
  <c r="M178" i="8"/>
  <c r="N178" i="8"/>
  <c r="L174" i="8"/>
  <c r="N174" i="8"/>
  <c r="M174" i="8"/>
  <c r="L170" i="8"/>
  <c r="N170" i="8"/>
  <c r="M170" i="8"/>
  <c r="L166" i="8"/>
  <c r="N166" i="8"/>
  <c r="M166" i="8"/>
  <c r="L162" i="8"/>
  <c r="M162" i="8"/>
  <c r="L158" i="8"/>
  <c r="N158" i="8"/>
  <c r="M158" i="8"/>
  <c r="L154" i="8"/>
  <c r="N154" i="8"/>
  <c r="L150" i="8"/>
  <c r="N150" i="8"/>
  <c r="M150" i="8"/>
  <c r="L146" i="8"/>
  <c r="M146" i="8"/>
  <c r="N146" i="8"/>
  <c r="L142" i="8"/>
  <c r="N142" i="8"/>
  <c r="M142" i="8"/>
  <c r="L138" i="8"/>
  <c r="N138" i="8"/>
  <c r="M138" i="8"/>
  <c r="L134" i="8"/>
  <c r="N134" i="8"/>
  <c r="M134" i="8"/>
  <c r="L130" i="8"/>
  <c r="M130" i="8"/>
  <c r="N130" i="8"/>
  <c r="L234" i="8"/>
  <c r="I231" i="8"/>
  <c r="L218" i="8"/>
  <c r="I215" i="8"/>
  <c r="H139" i="8"/>
  <c r="I194" i="8"/>
  <c r="J194" i="8"/>
  <c r="Q194" i="8"/>
  <c r="G194" i="8"/>
  <c r="H194" i="8"/>
  <c r="P194" i="8"/>
  <c r="I190" i="8"/>
  <c r="G190" i="8"/>
  <c r="H190" i="8"/>
  <c r="Q190" i="8"/>
  <c r="R190" i="8"/>
  <c r="I186" i="8"/>
  <c r="Q186" i="8"/>
  <c r="R186" i="8"/>
  <c r="J186" i="8"/>
  <c r="P186" i="8"/>
  <c r="H186" i="8"/>
  <c r="I182" i="8"/>
  <c r="P182" i="8"/>
  <c r="G182" i="8"/>
  <c r="J182" i="8"/>
  <c r="Q182" i="8"/>
  <c r="R182" i="8"/>
  <c r="I178" i="8"/>
  <c r="J178" i="8"/>
  <c r="Q178" i="8"/>
  <c r="G178" i="8"/>
  <c r="H178" i="8"/>
  <c r="P178" i="8"/>
  <c r="R178" i="8"/>
  <c r="I174" i="8"/>
  <c r="G174" i="8"/>
  <c r="H174" i="8"/>
  <c r="Q174" i="8"/>
  <c r="J174" i="8"/>
  <c r="P174" i="8"/>
  <c r="R174" i="8"/>
  <c r="I170" i="8"/>
  <c r="Q170" i="8"/>
  <c r="R170" i="8"/>
  <c r="J170" i="8"/>
  <c r="G170" i="8"/>
  <c r="H170" i="8"/>
  <c r="P170" i="8"/>
  <c r="I166" i="8"/>
  <c r="P166" i="8"/>
  <c r="G166" i="8"/>
  <c r="J166" i="8"/>
  <c r="H166" i="8"/>
  <c r="R166" i="8"/>
  <c r="I162" i="8"/>
  <c r="J162" i="8"/>
  <c r="Q162" i="8"/>
  <c r="G162" i="8"/>
  <c r="H162" i="8"/>
  <c r="P162" i="8"/>
  <c r="I158" i="8"/>
  <c r="G158" i="8"/>
  <c r="H158" i="8"/>
  <c r="Q158" i="8"/>
  <c r="R158" i="8"/>
  <c r="I154" i="8"/>
  <c r="Q154" i="8"/>
  <c r="R154" i="8"/>
  <c r="J154" i="8"/>
  <c r="P154" i="8"/>
  <c r="H154" i="8"/>
  <c r="I150" i="8"/>
  <c r="P150" i="8"/>
  <c r="G150" i="8"/>
  <c r="J150" i="8"/>
  <c r="Q150" i="8"/>
  <c r="R150" i="8"/>
  <c r="I146" i="8"/>
  <c r="J146" i="8"/>
  <c r="Q146" i="8"/>
  <c r="G146" i="8"/>
  <c r="H146" i="8"/>
  <c r="P146" i="8"/>
  <c r="R146" i="8"/>
  <c r="I142" i="8"/>
  <c r="G142" i="8"/>
  <c r="H142" i="8"/>
  <c r="Q142" i="8"/>
  <c r="J142" i="8"/>
  <c r="P142" i="8"/>
  <c r="R142" i="8"/>
  <c r="I138" i="8"/>
  <c r="Q138" i="8"/>
  <c r="R138" i="8"/>
  <c r="J138" i="8"/>
  <c r="G138" i="8"/>
  <c r="H138" i="8"/>
  <c r="P138" i="8"/>
  <c r="I134" i="8"/>
  <c r="P134" i="8"/>
  <c r="Q134" i="8"/>
  <c r="R134" i="8"/>
  <c r="G134" i="8"/>
  <c r="J134" i="8"/>
  <c r="H134" i="8"/>
  <c r="I130" i="8"/>
  <c r="J130" i="8"/>
  <c r="P130" i="8"/>
  <c r="Q130" i="8"/>
  <c r="G130" i="8"/>
  <c r="H130" i="8"/>
  <c r="R130" i="8"/>
  <c r="N230" i="8"/>
  <c r="N214" i="8"/>
  <c r="N206" i="8"/>
  <c r="R162" i="8"/>
  <c r="M154" i="8"/>
  <c r="D1019" i="13"/>
  <c r="L1004" i="13"/>
  <c r="H950" i="13"/>
  <c r="O950" i="13" s="1"/>
  <c r="J894" i="13"/>
  <c r="H854" i="13"/>
  <c r="C760" i="13"/>
  <c r="E758" i="13"/>
  <c r="H751" i="13"/>
  <c r="H748" i="13"/>
  <c r="K741" i="13"/>
  <c r="C732" i="13"/>
  <c r="G721" i="13"/>
  <c r="K692" i="13"/>
  <c r="I682" i="13"/>
  <c r="C676" i="13"/>
  <c r="E653" i="13"/>
  <c r="T618" i="13"/>
  <c r="C603" i="13"/>
  <c r="D573" i="13"/>
  <c r="H567" i="13"/>
  <c r="D532" i="13"/>
  <c r="H528" i="13"/>
  <c r="I525" i="13"/>
  <c r="C512" i="13"/>
  <c r="C486" i="13"/>
  <c r="D486" i="13" s="1"/>
  <c r="J481" i="13"/>
  <c r="J478" i="13"/>
  <c r="G374" i="13"/>
  <c r="C340" i="13"/>
  <c r="K302" i="13"/>
  <c r="C290" i="13"/>
  <c r="E280" i="13"/>
  <c r="D247" i="13"/>
  <c r="J235" i="13"/>
  <c r="K226" i="13"/>
  <c r="G225" i="13"/>
  <c r="K221" i="13"/>
  <c r="E202" i="13"/>
  <c r="F202" i="13" s="1"/>
  <c r="J202" i="4" s="1"/>
  <c r="E188" i="13"/>
  <c r="F188" i="13" s="1"/>
  <c r="J188" i="4" s="1"/>
  <c r="C182" i="13"/>
  <c r="D182" i="13" s="1"/>
  <c r="C180" i="13"/>
  <c r="K164" i="13"/>
  <c r="G159" i="13"/>
  <c r="K156" i="13"/>
  <c r="E135" i="13"/>
  <c r="F135" i="13" s="1"/>
  <c r="J135" i="4" s="1"/>
  <c r="L241" i="8"/>
  <c r="M241" i="8"/>
  <c r="L237" i="8"/>
  <c r="M237" i="8"/>
  <c r="L233" i="8"/>
  <c r="M233" i="8"/>
  <c r="L229" i="8"/>
  <c r="M229" i="8"/>
  <c r="L225" i="8"/>
  <c r="M225" i="8"/>
  <c r="L221" i="8"/>
  <c r="M221" i="8"/>
  <c r="L217" i="8"/>
  <c r="M217" i="8"/>
  <c r="L213" i="8"/>
  <c r="M213" i="8"/>
  <c r="L209" i="8"/>
  <c r="M209" i="8"/>
  <c r="L205" i="8"/>
  <c r="M205" i="8"/>
  <c r="L201" i="8"/>
  <c r="M201" i="8"/>
  <c r="L197" i="8"/>
  <c r="M197" i="8"/>
  <c r="N197" i="8"/>
  <c r="L193" i="8"/>
  <c r="N193" i="8"/>
  <c r="M193" i="8"/>
  <c r="L189" i="8"/>
  <c r="N189" i="8"/>
  <c r="M189" i="8"/>
  <c r="L185" i="8"/>
  <c r="N185" i="8"/>
  <c r="M185" i="8"/>
  <c r="L181" i="8"/>
  <c r="N181" i="8"/>
  <c r="M181" i="8"/>
  <c r="L177" i="8"/>
  <c r="N177" i="8"/>
  <c r="L173" i="8"/>
  <c r="N173" i="8"/>
  <c r="M173" i="8"/>
  <c r="L169" i="8"/>
  <c r="N169" i="8"/>
  <c r="M169" i="8"/>
  <c r="L165" i="8"/>
  <c r="N165" i="8"/>
  <c r="M165" i="8"/>
  <c r="L161" i="8"/>
  <c r="N161" i="8"/>
  <c r="M161" i="8"/>
  <c r="L157" i="8"/>
  <c r="N157" i="8"/>
  <c r="M157" i="8"/>
  <c r="L153" i="8"/>
  <c r="N153" i="8"/>
  <c r="M153" i="8"/>
  <c r="L149" i="8"/>
  <c r="N149" i="8"/>
  <c r="M149" i="8"/>
  <c r="L145" i="8"/>
  <c r="N145" i="8"/>
  <c r="L141" i="8"/>
  <c r="N141" i="8"/>
  <c r="M141" i="8"/>
  <c r="L137" i="8"/>
  <c r="N137" i="8"/>
  <c r="M137" i="8"/>
  <c r="L133" i="8"/>
  <c r="N133" i="8"/>
  <c r="M133" i="8"/>
  <c r="L129" i="8"/>
  <c r="N129" i="8"/>
  <c r="M129" i="8"/>
  <c r="I243" i="8"/>
  <c r="N233" i="8"/>
  <c r="L230" i="8"/>
  <c r="I227" i="8"/>
  <c r="N217" i="8"/>
  <c r="L214" i="8"/>
  <c r="N210" i="8"/>
  <c r="L206" i="8"/>
  <c r="N201" i="8"/>
  <c r="H171" i="8"/>
  <c r="N162" i="8"/>
  <c r="G154" i="8"/>
  <c r="M145" i="8"/>
  <c r="C280" i="13"/>
  <c r="G272" i="13"/>
  <c r="E225" i="13"/>
  <c r="C202" i="13"/>
  <c r="D202" i="13" s="1"/>
  <c r="L202" i="13" s="1"/>
  <c r="C188" i="13"/>
  <c r="D188" i="13" s="1"/>
  <c r="K174" i="13"/>
  <c r="J172" i="13"/>
  <c r="E164" i="13"/>
  <c r="F164" i="13" s="1"/>
  <c r="J164" i="4" s="1"/>
  <c r="H241" i="8"/>
  <c r="R241" i="8"/>
  <c r="I241" i="8"/>
  <c r="J241" i="8"/>
  <c r="P241" i="8"/>
  <c r="H237" i="8"/>
  <c r="R237" i="8"/>
  <c r="I237" i="8"/>
  <c r="J237" i="8"/>
  <c r="P237" i="8"/>
  <c r="H233" i="8"/>
  <c r="R233" i="8"/>
  <c r="I233" i="8"/>
  <c r="J233" i="8"/>
  <c r="P233" i="8"/>
  <c r="H229" i="8"/>
  <c r="R229" i="8"/>
  <c r="I229" i="8"/>
  <c r="J229" i="8"/>
  <c r="P229" i="8"/>
  <c r="H225" i="8"/>
  <c r="R225" i="8"/>
  <c r="I225" i="8"/>
  <c r="J225" i="8"/>
  <c r="P225" i="8"/>
  <c r="H221" i="8"/>
  <c r="R221" i="8"/>
  <c r="I221" i="8"/>
  <c r="J221" i="8"/>
  <c r="P221" i="8"/>
  <c r="H217" i="8"/>
  <c r="R217" i="8"/>
  <c r="I217" i="8"/>
  <c r="J217" i="8"/>
  <c r="P217" i="8"/>
  <c r="G213" i="8"/>
  <c r="R213" i="8"/>
  <c r="H213" i="8"/>
  <c r="I213" i="8"/>
  <c r="J213" i="8"/>
  <c r="P213" i="8"/>
  <c r="R209" i="8"/>
  <c r="G209" i="8"/>
  <c r="H209" i="8"/>
  <c r="I209" i="8"/>
  <c r="J209" i="8"/>
  <c r="P209" i="8"/>
  <c r="P205" i="8"/>
  <c r="Q205" i="8"/>
  <c r="R205" i="8"/>
  <c r="G205" i="8"/>
  <c r="H205" i="8"/>
  <c r="J205" i="8"/>
  <c r="G201" i="8"/>
  <c r="Q201" i="8"/>
  <c r="H201" i="8"/>
  <c r="I201" i="8"/>
  <c r="J201" i="8"/>
  <c r="P201" i="8"/>
  <c r="G197" i="8"/>
  <c r="Q197" i="8"/>
  <c r="H197" i="8"/>
  <c r="I197" i="8"/>
  <c r="J197" i="8"/>
  <c r="R197" i="8"/>
  <c r="I193" i="8"/>
  <c r="J193" i="8"/>
  <c r="Q193" i="8"/>
  <c r="G193" i="8"/>
  <c r="H193" i="8"/>
  <c r="P193" i="8"/>
  <c r="R193" i="8"/>
  <c r="G189" i="8"/>
  <c r="H189" i="8"/>
  <c r="Q189" i="8"/>
  <c r="I189" i="8"/>
  <c r="J189" i="8"/>
  <c r="P189" i="8"/>
  <c r="R189" i="8"/>
  <c r="Q185" i="8"/>
  <c r="R185" i="8"/>
  <c r="I185" i="8"/>
  <c r="G185" i="8"/>
  <c r="H185" i="8"/>
  <c r="J185" i="8"/>
  <c r="P185" i="8"/>
  <c r="P181" i="8"/>
  <c r="G181" i="8"/>
  <c r="I181" i="8"/>
  <c r="H181" i="8"/>
  <c r="J181" i="8"/>
  <c r="R181" i="8"/>
  <c r="I177" i="8"/>
  <c r="J177" i="8"/>
  <c r="Q177" i="8"/>
  <c r="G177" i="8"/>
  <c r="H177" i="8"/>
  <c r="P177" i="8"/>
  <c r="G173" i="8"/>
  <c r="H173" i="8"/>
  <c r="Q173" i="8"/>
  <c r="R173" i="8"/>
  <c r="J173" i="8"/>
  <c r="Q169" i="8"/>
  <c r="R169" i="8"/>
  <c r="I169" i="8"/>
  <c r="P169" i="8"/>
  <c r="H169" i="8"/>
  <c r="P165" i="8"/>
  <c r="G165" i="8"/>
  <c r="I165" i="8"/>
  <c r="J165" i="8"/>
  <c r="Q165" i="8"/>
  <c r="R165" i="8"/>
  <c r="I161" i="8"/>
  <c r="J161" i="8"/>
  <c r="Q161" i="8"/>
  <c r="G161" i="8"/>
  <c r="H161" i="8"/>
  <c r="P161" i="8"/>
  <c r="R161" i="8"/>
  <c r="G157" i="8"/>
  <c r="H157" i="8"/>
  <c r="Q157" i="8"/>
  <c r="I157" i="8"/>
  <c r="J157" i="8"/>
  <c r="P157" i="8"/>
  <c r="R157" i="8"/>
  <c r="Q153" i="8"/>
  <c r="R153" i="8"/>
  <c r="I153" i="8"/>
  <c r="G153" i="8"/>
  <c r="H153" i="8"/>
  <c r="J153" i="8"/>
  <c r="P153" i="8"/>
  <c r="P149" i="8"/>
  <c r="G149" i="8"/>
  <c r="I149" i="8"/>
  <c r="H149" i="8"/>
  <c r="J149" i="8"/>
  <c r="R149" i="8"/>
  <c r="I145" i="8"/>
  <c r="J145" i="8"/>
  <c r="Q145" i="8"/>
  <c r="G145" i="8"/>
  <c r="H145" i="8"/>
  <c r="P145" i="8"/>
  <c r="G141" i="8"/>
  <c r="H141" i="8"/>
  <c r="Q141" i="8"/>
  <c r="R141" i="8"/>
  <c r="J141" i="8"/>
  <c r="Q137" i="8"/>
  <c r="R137" i="8"/>
  <c r="G137" i="8"/>
  <c r="I137" i="8"/>
  <c r="P137" i="8"/>
  <c r="H137" i="8"/>
  <c r="P133" i="8"/>
  <c r="Q133" i="8"/>
  <c r="R133" i="8"/>
  <c r="G133" i="8"/>
  <c r="I133" i="8"/>
  <c r="H133" i="8"/>
  <c r="G129" i="8"/>
  <c r="J129" i="8"/>
  <c r="H129" i="8"/>
  <c r="I129" i="8"/>
  <c r="P129" i="8"/>
  <c r="Q129" i="8"/>
  <c r="R129" i="8"/>
  <c r="N242" i="8"/>
  <c r="G233" i="8"/>
  <c r="Q229" i="8"/>
  <c r="N226" i="8"/>
  <c r="G217" i="8"/>
  <c r="Q213" i="8"/>
  <c r="Q209" i="8"/>
  <c r="N205" i="8"/>
  <c r="R194" i="8"/>
  <c r="M186" i="8"/>
  <c r="R177" i="8"/>
  <c r="J169" i="8"/>
  <c r="P143" i="8"/>
  <c r="J133" i="8"/>
  <c r="G478" i="13"/>
  <c r="G302" i="13"/>
  <c r="J174" i="13"/>
  <c r="J244" i="8"/>
  <c r="P244" i="8"/>
  <c r="H244" i="8"/>
  <c r="R244" i="8"/>
  <c r="L240" i="8"/>
  <c r="M240" i="8"/>
  <c r="N240" i="8"/>
  <c r="L236" i="8"/>
  <c r="M236" i="8"/>
  <c r="N236" i="8"/>
  <c r="L232" i="8"/>
  <c r="M232" i="8"/>
  <c r="N232" i="8"/>
  <c r="L228" i="8"/>
  <c r="M228" i="8"/>
  <c r="N228" i="8"/>
  <c r="L224" i="8"/>
  <c r="M224" i="8"/>
  <c r="N224" i="8"/>
  <c r="L220" i="8"/>
  <c r="M220" i="8"/>
  <c r="N220" i="8"/>
  <c r="L216" i="8"/>
  <c r="M216" i="8"/>
  <c r="N216" i="8"/>
  <c r="N212" i="8"/>
  <c r="L212" i="8"/>
  <c r="M212" i="8"/>
  <c r="N208" i="8"/>
  <c r="M208" i="8"/>
  <c r="N204" i="8"/>
  <c r="M204" i="8"/>
  <c r="N200" i="8"/>
  <c r="L200" i="8"/>
  <c r="N196" i="8"/>
  <c r="L196" i="8"/>
  <c r="M196" i="8"/>
  <c r="N192" i="8"/>
  <c r="M192" i="8"/>
  <c r="N188" i="8"/>
  <c r="L188" i="8"/>
  <c r="N184" i="8"/>
  <c r="L184" i="8"/>
  <c r="M184" i="8"/>
  <c r="N180" i="8"/>
  <c r="L180" i="8"/>
  <c r="M180" i="8"/>
  <c r="N176" i="8"/>
  <c r="L176" i="8"/>
  <c r="M176" i="8"/>
  <c r="N172" i="8"/>
  <c r="L172" i="8"/>
  <c r="M172" i="8"/>
  <c r="N168" i="8"/>
  <c r="L168" i="8"/>
  <c r="M168" i="8"/>
  <c r="N164" i="8"/>
  <c r="L164" i="8"/>
  <c r="M164" i="8"/>
  <c r="N160" i="8"/>
  <c r="M160" i="8"/>
  <c r="N156" i="8"/>
  <c r="L156" i="8"/>
  <c r="N152" i="8"/>
  <c r="L152" i="8"/>
  <c r="M152" i="8"/>
  <c r="N148" i="8"/>
  <c r="L148" i="8"/>
  <c r="M148" i="8"/>
  <c r="N144" i="8"/>
  <c r="L144" i="8"/>
  <c r="M144" i="8"/>
  <c r="N140" i="8"/>
  <c r="L140" i="8"/>
  <c r="M140" i="8"/>
  <c r="N136" i="8"/>
  <c r="L136" i="8"/>
  <c r="N132" i="8"/>
  <c r="L132" i="8"/>
  <c r="M132" i="8"/>
  <c r="L242" i="8"/>
  <c r="I239" i="8"/>
  <c r="N229" i="8"/>
  <c r="L226" i="8"/>
  <c r="I223" i="8"/>
  <c r="N213" i="8"/>
  <c r="N209" i="8"/>
  <c r="I205" i="8"/>
  <c r="N194" i="8"/>
  <c r="G186" i="8"/>
  <c r="M177" i="8"/>
  <c r="G169" i="8"/>
  <c r="L160" i="8"/>
  <c r="R151" i="8"/>
  <c r="L245" i="8"/>
  <c r="H145" i="4"/>
  <c r="C145" i="8"/>
  <c r="G118" i="4"/>
  <c r="D118" i="10"/>
  <c r="I118" i="10" s="1"/>
  <c r="D167" i="10"/>
  <c r="I167" i="10" s="1"/>
  <c r="G167" i="4"/>
  <c r="H123" i="4"/>
  <c r="C123" i="8"/>
  <c r="H189" i="4"/>
  <c r="C189" i="8"/>
  <c r="H65" i="4"/>
  <c r="C65" i="8"/>
  <c r="H30" i="4"/>
  <c r="C30" i="8"/>
  <c r="G20" i="4"/>
  <c r="D20" i="10"/>
  <c r="D62" i="10"/>
  <c r="G62" i="4"/>
  <c r="H109" i="4"/>
  <c r="C109" i="8"/>
  <c r="G25" i="4"/>
  <c r="D25" i="10"/>
  <c r="G168" i="4"/>
  <c r="D168" i="10"/>
  <c r="D141" i="10"/>
  <c r="G141" i="4"/>
  <c r="D8" i="10"/>
  <c r="L8" i="10" s="1"/>
  <c r="G8" i="4"/>
  <c r="H135" i="4"/>
  <c r="C135" i="8"/>
  <c r="H68" i="4"/>
  <c r="C68" i="8"/>
  <c r="H151" i="4"/>
  <c r="C151" i="8"/>
  <c r="D105" i="10"/>
  <c r="I105" i="10" s="1"/>
  <c r="G105" i="4"/>
  <c r="H81" i="4"/>
  <c r="C81" i="8"/>
  <c r="H17" i="4"/>
  <c r="C17" i="8"/>
  <c r="G9" i="4"/>
  <c r="D9" i="10"/>
  <c r="I9" i="10" s="1"/>
  <c r="D241" i="10"/>
  <c r="L241" i="10" s="1"/>
  <c r="G241" i="4"/>
  <c r="H202" i="4"/>
  <c r="C202" i="8"/>
  <c r="D163" i="10"/>
  <c r="I163" i="10" s="1"/>
  <c r="G163" i="4"/>
  <c r="H59" i="4"/>
  <c r="C59" i="8"/>
  <c r="H205" i="4"/>
  <c r="C205" i="8"/>
  <c r="G120" i="4"/>
  <c r="D120" i="10"/>
  <c r="L120" i="10" s="1"/>
  <c r="D98" i="10"/>
  <c r="G98" i="4"/>
  <c r="H79" i="4"/>
  <c r="C79" i="8"/>
  <c r="D71" i="10"/>
  <c r="G71" i="4"/>
  <c r="H60" i="4"/>
  <c r="C60" i="8"/>
  <c r="H53" i="4"/>
  <c r="C53" i="8"/>
  <c r="D50" i="10"/>
  <c r="L50" i="10" s="1"/>
  <c r="G50" i="4"/>
  <c r="G39" i="4"/>
  <c r="D39" i="10"/>
  <c r="H35" i="4"/>
  <c r="C35" i="8"/>
  <c r="H230" i="4"/>
  <c r="C230" i="8"/>
  <c r="F207" i="4"/>
  <c r="C207" i="4" s="1"/>
  <c r="B207" i="8"/>
  <c r="H153" i="4"/>
  <c r="C153" i="8"/>
  <c r="F138" i="4"/>
  <c r="E138" i="4" s="1"/>
  <c r="B138" i="8"/>
  <c r="H96" i="4"/>
  <c r="C96" i="8"/>
  <c r="F75" i="4"/>
  <c r="B75" i="8"/>
  <c r="H63" i="4"/>
  <c r="C63" i="8"/>
  <c r="F234" i="4"/>
  <c r="B234" i="8"/>
  <c r="F196" i="4"/>
  <c r="C196" i="4" s="1"/>
  <c r="B196" i="8"/>
  <c r="F181" i="4"/>
  <c r="B181" i="4" s="1"/>
  <c r="B181" i="8"/>
  <c r="F161" i="4"/>
  <c r="D161" i="4" s="1"/>
  <c r="B161" i="8"/>
  <c r="H144" i="4"/>
  <c r="C144" i="8"/>
  <c r="F221" i="4"/>
  <c r="B221" i="4" s="1"/>
  <c r="B221" i="8"/>
  <c r="K213" i="10"/>
  <c r="D199" i="10"/>
  <c r="F199" i="4"/>
  <c r="C199" i="4" s="1"/>
  <c r="B199" i="8"/>
  <c r="E187" i="10"/>
  <c r="F187" i="4"/>
  <c r="B187" i="8"/>
  <c r="F175" i="4"/>
  <c r="D175" i="4" s="1"/>
  <c r="B175" i="8"/>
  <c r="D173" i="10"/>
  <c r="I173" i="10" s="1"/>
  <c r="G173" i="4"/>
  <c r="E244" i="10"/>
  <c r="H229" i="4"/>
  <c r="C229" i="8"/>
  <c r="J213" i="10"/>
  <c r="J207" i="10"/>
  <c r="C203" i="10"/>
  <c r="F203" i="4"/>
  <c r="B203" i="8"/>
  <c r="K198" i="10"/>
  <c r="J197" i="10"/>
  <c r="D190" i="10"/>
  <c r="L190" i="10" s="1"/>
  <c r="G190" i="4"/>
  <c r="F186" i="4"/>
  <c r="B186" i="8"/>
  <c r="F184" i="4"/>
  <c r="E184" i="4" s="1"/>
  <c r="B184" i="8"/>
  <c r="F180" i="4"/>
  <c r="B180" i="4" s="1"/>
  <c r="B180" i="8"/>
  <c r="H176" i="4"/>
  <c r="C176" i="8"/>
  <c r="F173" i="4"/>
  <c r="B173" i="8"/>
  <c r="C164" i="10"/>
  <c r="F164" i="4"/>
  <c r="B164" i="4" s="1"/>
  <c r="B164" i="8"/>
  <c r="C160" i="10"/>
  <c r="G160" i="4" s="1"/>
  <c r="F160" i="4"/>
  <c r="B160" i="8"/>
  <c r="F158" i="4"/>
  <c r="B158" i="4" s="1"/>
  <c r="B158" i="8"/>
  <c r="F157" i="4"/>
  <c r="B157" i="8"/>
  <c r="H152" i="4"/>
  <c r="C152" i="8"/>
  <c r="H149" i="4"/>
  <c r="C149" i="8"/>
  <c r="H146" i="4"/>
  <c r="C146" i="8"/>
  <c r="F144" i="4"/>
  <c r="E144" i="4" s="1"/>
  <c r="B144" i="8"/>
  <c r="K141" i="10"/>
  <c r="F128" i="4"/>
  <c r="B128" i="4" s="1"/>
  <c r="B128" i="8"/>
  <c r="F125" i="4"/>
  <c r="E125" i="4" s="1"/>
  <c r="B125" i="8"/>
  <c r="F119" i="4"/>
  <c r="E119" i="4" s="1"/>
  <c r="B119" i="8"/>
  <c r="F117" i="4"/>
  <c r="D117" i="4" s="1"/>
  <c r="B117" i="8"/>
  <c r="H110" i="4"/>
  <c r="C110" i="8"/>
  <c r="F107" i="4"/>
  <c r="B107" i="4" s="1"/>
  <c r="B107" i="8"/>
  <c r="F104" i="4"/>
  <c r="B104" i="4" s="1"/>
  <c r="B104" i="8"/>
  <c r="F101" i="4"/>
  <c r="D101" i="4" s="1"/>
  <c r="B101" i="8"/>
  <c r="H99" i="4"/>
  <c r="C99" i="8"/>
  <c r="H97" i="4"/>
  <c r="C97" i="8"/>
  <c r="F92" i="4"/>
  <c r="B92" i="4" s="1"/>
  <c r="B92" i="8"/>
  <c r="F87" i="4"/>
  <c r="C87" i="4" s="1"/>
  <c r="B87" i="8"/>
  <c r="H82" i="4"/>
  <c r="C82" i="8"/>
  <c r="K80" i="10"/>
  <c r="F77" i="4"/>
  <c r="E77" i="4" s="1"/>
  <c r="B77" i="8"/>
  <c r="G74" i="4"/>
  <c r="H72" i="4"/>
  <c r="C72" i="8"/>
  <c r="F69" i="4"/>
  <c r="E69" i="4" s="1"/>
  <c r="B69" i="8"/>
  <c r="F67" i="4"/>
  <c r="B67" i="8"/>
  <c r="F61" i="4"/>
  <c r="E61" i="4" s="1"/>
  <c r="B61" i="8"/>
  <c r="J58" i="10"/>
  <c r="F55" i="4"/>
  <c r="C55" i="4" s="1"/>
  <c r="B55" i="8"/>
  <c r="H52" i="4"/>
  <c r="C52" i="8"/>
  <c r="F51" i="4"/>
  <c r="B51" i="8"/>
  <c r="K47" i="10"/>
  <c r="F43" i="4"/>
  <c r="B43" i="8"/>
  <c r="F41" i="4"/>
  <c r="B41" i="8"/>
  <c r="F37" i="4"/>
  <c r="E37" i="4" s="1"/>
  <c r="B37" i="8"/>
  <c r="J33" i="10"/>
  <c r="F32" i="4"/>
  <c r="B32" i="4" s="1"/>
  <c r="B32" i="8"/>
  <c r="C22" i="10"/>
  <c r="F22" i="4"/>
  <c r="D22" i="4" s="1"/>
  <c r="B22" i="8"/>
  <c r="D16" i="10"/>
  <c r="L16" i="10" s="1"/>
  <c r="G16" i="4"/>
  <c r="F14" i="4"/>
  <c r="C14" i="4" s="1"/>
  <c r="B14" i="8"/>
  <c r="F12" i="4"/>
  <c r="B12" i="4" s="1"/>
  <c r="B12" i="8"/>
  <c r="G1975" i="10"/>
  <c r="L1967" i="10"/>
  <c r="K1963" i="10"/>
  <c r="L1935" i="10"/>
  <c r="C1930" i="10"/>
  <c r="G1930" i="4" s="1"/>
  <c r="E1911" i="10"/>
  <c r="E1903" i="10"/>
  <c r="J1898" i="10"/>
  <c r="C1896" i="10"/>
  <c r="G1896" i="4" s="1"/>
  <c r="F1892" i="10"/>
  <c r="I1892" i="4" s="1"/>
  <c r="C1890" i="10"/>
  <c r="G1890" i="4" s="1"/>
  <c r="H1887" i="10"/>
  <c r="E1876" i="10"/>
  <c r="I1863" i="10"/>
  <c r="C1853" i="10"/>
  <c r="G1853" i="4" s="1"/>
  <c r="K1846" i="10"/>
  <c r="H1842" i="10"/>
  <c r="J1835" i="10"/>
  <c r="J1831" i="10"/>
  <c r="J1818" i="10"/>
  <c r="L1784" i="10"/>
  <c r="E1779" i="10"/>
  <c r="H1779" i="4" s="1"/>
  <c r="C1775" i="10"/>
  <c r="G1775" i="4" s="1"/>
  <c r="K1769" i="10"/>
  <c r="L1763" i="10"/>
  <c r="S1763" i="10" s="1"/>
  <c r="L1753" i="10"/>
  <c r="E1751" i="10"/>
  <c r="C1746" i="10"/>
  <c r="G1746" i="4" s="1"/>
  <c r="I1739" i="10"/>
  <c r="C1737" i="10"/>
  <c r="G1737" i="4" s="1"/>
  <c r="D1735" i="10"/>
  <c r="F1716" i="10"/>
  <c r="I1716" i="4" s="1"/>
  <c r="K1713" i="10"/>
  <c r="I1712" i="10"/>
  <c r="H1706" i="10"/>
  <c r="K1700" i="10"/>
  <c r="H1699" i="10"/>
  <c r="L1690" i="10"/>
  <c r="L1683" i="10"/>
  <c r="L1667" i="10"/>
  <c r="K1625" i="10"/>
  <c r="J1619" i="10"/>
  <c r="H1473" i="10"/>
  <c r="G1449" i="10"/>
  <c r="H1445" i="10"/>
  <c r="H1443" i="10"/>
  <c r="D1436" i="10"/>
  <c r="I1418" i="10"/>
  <c r="E1414" i="10"/>
  <c r="H1414" i="4" s="1"/>
  <c r="E1403" i="10"/>
  <c r="F1394" i="10"/>
  <c r="I1394" i="4" s="1"/>
  <c r="I1147" i="10"/>
  <c r="P1147" i="10" s="1"/>
  <c r="I1141" i="10"/>
  <c r="K1137" i="10"/>
  <c r="K1124" i="10"/>
  <c r="G1118" i="10"/>
  <c r="G1115" i="10"/>
  <c r="I1097" i="10"/>
  <c r="G1083" i="10"/>
  <c r="L1073" i="10"/>
  <c r="S1073" i="10" s="1"/>
  <c r="J1065" i="10"/>
  <c r="L1055" i="10"/>
  <c r="H1042" i="10"/>
  <c r="G1033" i="10"/>
  <c r="K1029" i="10"/>
  <c r="J1020" i="10"/>
  <c r="G1018" i="10"/>
  <c r="E1015" i="10"/>
  <c r="G999" i="10"/>
  <c r="J983" i="10"/>
  <c r="K980" i="10"/>
  <c r="G979" i="10"/>
  <c r="G975" i="10"/>
  <c r="K964" i="10"/>
  <c r="F949" i="10"/>
  <c r="I949" i="4" s="1"/>
  <c r="J911" i="10"/>
  <c r="F902" i="10"/>
  <c r="I902" i="4" s="1"/>
  <c r="F899" i="10"/>
  <c r="I899" i="4" s="1"/>
  <c r="F897" i="10"/>
  <c r="I897" i="4" s="1"/>
  <c r="K897" i="4" s="1"/>
  <c r="L895" i="10"/>
  <c r="I878" i="10"/>
  <c r="K871" i="10"/>
  <c r="H870" i="10"/>
  <c r="J867" i="10"/>
  <c r="G862" i="10"/>
  <c r="F857" i="10"/>
  <c r="I857" i="4" s="1"/>
  <c r="I838" i="10"/>
  <c r="J834" i="10"/>
  <c r="G822" i="10"/>
  <c r="J816" i="10"/>
  <c r="E810" i="10"/>
  <c r="H810" i="4" s="1"/>
  <c r="H808" i="10"/>
  <c r="H800" i="10"/>
  <c r="G798" i="10"/>
  <c r="I790" i="10"/>
  <c r="C788" i="10"/>
  <c r="G788" i="4" s="1"/>
  <c r="H779" i="10"/>
  <c r="F777" i="10"/>
  <c r="I777" i="4" s="1"/>
  <c r="E774" i="10"/>
  <c r="H774" i="4" s="1"/>
  <c r="K768" i="10"/>
  <c r="K766" i="10"/>
  <c r="G764" i="10"/>
  <c r="I750" i="10"/>
  <c r="F735" i="10"/>
  <c r="I735" i="4" s="1"/>
  <c r="K676" i="10"/>
  <c r="J657" i="10"/>
  <c r="F652" i="10"/>
  <c r="I652" i="4" s="1"/>
  <c r="I649" i="10"/>
  <c r="C505" i="10"/>
  <c r="G505" i="4" s="1"/>
  <c r="K491" i="10"/>
  <c r="J489" i="10"/>
  <c r="D480" i="10"/>
  <c r="L480" i="10" s="1"/>
  <c r="J477" i="10"/>
  <c r="D470" i="10"/>
  <c r="E464" i="10"/>
  <c r="G459" i="10"/>
  <c r="I456" i="10"/>
  <c r="J455" i="10"/>
  <c r="E445" i="10"/>
  <c r="H445" i="4" s="1"/>
  <c r="K418" i="10"/>
  <c r="J410" i="10"/>
  <c r="G393" i="10"/>
  <c r="K388" i="10"/>
  <c r="J377" i="10"/>
  <c r="D360" i="10"/>
  <c r="G330" i="10"/>
  <c r="K326" i="10"/>
  <c r="K322" i="10"/>
  <c r="K318" i="10"/>
  <c r="K306" i="10"/>
  <c r="J271" i="10"/>
  <c r="C262" i="10"/>
  <c r="G262" i="4" s="1"/>
  <c r="G260" i="10"/>
  <c r="G253" i="10"/>
  <c r="D252" i="10"/>
  <c r="I252" i="10" s="1"/>
  <c r="C8" i="13"/>
  <c r="G1987" i="13"/>
  <c r="J1977" i="13"/>
  <c r="E1972" i="13"/>
  <c r="G1963" i="13"/>
  <c r="N1963" i="13" s="1"/>
  <c r="C1962" i="13"/>
  <c r="K1955" i="13"/>
  <c r="L1954" i="13"/>
  <c r="L1953" i="13"/>
  <c r="K1950" i="13"/>
  <c r="G1948" i="13"/>
  <c r="E1946" i="13"/>
  <c r="J1943" i="13"/>
  <c r="J1934" i="13"/>
  <c r="K1932" i="13"/>
  <c r="R1932" i="13" s="1"/>
  <c r="J1906" i="13"/>
  <c r="D1902" i="13"/>
  <c r="E1899" i="13"/>
  <c r="K1886" i="13"/>
  <c r="R1886" i="13" s="1"/>
  <c r="I1883" i="13"/>
  <c r="L1881" i="13"/>
  <c r="K1866" i="13"/>
  <c r="L1858" i="13"/>
  <c r="G1857" i="13"/>
  <c r="I1854" i="13"/>
  <c r="L1851" i="13"/>
  <c r="I1844" i="13"/>
  <c r="D1842" i="13"/>
  <c r="K1835" i="13"/>
  <c r="I1832" i="13"/>
  <c r="C1824" i="13"/>
  <c r="J1816" i="13"/>
  <c r="C1810" i="13"/>
  <c r="I1808" i="13"/>
  <c r="P1808" i="13" s="1"/>
  <c r="K1804" i="13"/>
  <c r="E1797" i="13"/>
  <c r="D1764" i="13"/>
  <c r="E1762" i="13"/>
  <c r="K1758" i="13"/>
  <c r="R1758" i="13" s="1"/>
  <c r="I1752" i="13"/>
  <c r="I1716" i="13"/>
  <c r="D1679" i="13"/>
  <c r="H1663" i="13"/>
  <c r="J1615" i="13"/>
  <c r="I1599" i="13"/>
  <c r="E1597" i="13"/>
  <c r="I1543" i="13"/>
  <c r="P1543" i="13" s="1"/>
  <c r="J1533" i="13"/>
  <c r="K1520" i="13"/>
  <c r="I1501" i="13"/>
  <c r="P1501" i="13" s="1"/>
  <c r="J1463" i="13"/>
  <c r="K1445" i="13"/>
  <c r="D1403" i="13"/>
  <c r="D1396" i="13"/>
  <c r="D1394" i="13"/>
  <c r="I1392" i="13"/>
  <c r="K1316" i="13"/>
  <c r="J1275" i="13"/>
  <c r="I1260" i="13"/>
  <c r="D1258" i="13"/>
  <c r="J1247" i="13"/>
  <c r="G1240" i="13"/>
  <c r="I1163" i="13"/>
  <c r="I1154" i="13"/>
  <c r="H1088" i="13"/>
  <c r="H1024" i="13"/>
  <c r="J974" i="13"/>
  <c r="J957" i="13"/>
  <c r="K744" i="13"/>
  <c r="I602" i="13"/>
  <c r="H602" i="13"/>
  <c r="E572" i="13"/>
  <c r="I572" i="13"/>
  <c r="F559" i="13"/>
  <c r="J559" i="4" s="1"/>
  <c r="J559" i="13"/>
  <c r="E559" i="13"/>
  <c r="J412" i="13"/>
  <c r="C412" i="13"/>
  <c r="E407" i="13"/>
  <c r="J407" i="13"/>
  <c r="C232" i="13"/>
  <c r="G232" i="13"/>
  <c r="J232" i="13"/>
  <c r="K232" i="13"/>
  <c r="E170" i="13"/>
  <c r="F170" i="13" s="1"/>
  <c r="J170" i="4" s="1"/>
  <c r="K170" i="13"/>
  <c r="F214" i="4"/>
  <c r="B214" i="4" s="1"/>
  <c r="B214" i="8"/>
  <c r="C100" i="10"/>
  <c r="G100" i="4" s="1"/>
  <c r="F100" i="4"/>
  <c r="B100" i="4" s="1"/>
  <c r="B100" i="8"/>
  <c r="J217" i="10"/>
  <c r="F217" i="4"/>
  <c r="D217" i="4" s="1"/>
  <c r="B217" i="8"/>
  <c r="F183" i="4"/>
  <c r="B183" i="8"/>
  <c r="H173" i="4"/>
  <c r="C173" i="8"/>
  <c r="F225" i="4"/>
  <c r="D225" i="4" s="1"/>
  <c r="B225" i="8"/>
  <c r="F204" i="4"/>
  <c r="B204" i="4" s="1"/>
  <c r="B204" i="8"/>
  <c r="F192" i="4"/>
  <c r="E192" i="4" s="1"/>
  <c r="B192" i="8"/>
  <c r="H243" i="4"/>
  <c r="C243" i="8"/>
  <c r="F238" i="4"/>
  <c r="B238" i="4" s="1"/>
  <c r="B238" i="8"/>
  <c r="C232" i="10"/>
  <c r="F232" i="4"/>
  <c r="E232" i="4" s="1"/>
  <c r="B232" i="8"/>
  <c r="F224" i="4"/>
  <c r="E224" i="4" s="1"/>
  <c r="B224" i="8"/>
  <c r="F220" i="4"/>
  <c r="B220" i="4" s="1"/>
  <c r="B220" i="8"/>
  <c r="J216" i="10"/>
  <c r="E215" i="10"/>
  <c r="E213" i="10"/>
  <c r="J205" i="10"/>
  <c r="J202" i="10"/>
  <c r="D200" i="10"/>
  <c r="G200" i="4"/>
  <c r="J198" i="10"/>
  <c r="E197" i="10"/>
  <c r="J193" i="10"/>
  <c r="F193" i="4"/>
  <c r="D193" i="4" s="1"/>
  <c r="B193" i="8"/>
  <c r="E190" i="10"/>
  <c r="F190" i="4"/>
  <c r="B190" i="4" s="1"/>
  <c r="B190" i="8"/>
  <c r="K181" i="10"/>
  <c r="F179" i="4"/>
  <c r="B179" i="4" s="1"/>
  <c r="B179" i="8"/>
  <c r="F176" i="4"/>
  <c r="E176" i="4" s="1"/>
  <c r="B176" i="8"/>
  <c r="H169" i="4"/>
  <c r="C169" i="8"/>
  <c r="E167" i="10"/>
  <c r="D165" i="10"/>
  <c r="L165" i="10" s="1"/>
  <c r="K163" i="10"/>
  <c r="F155" i="4"/>
  <c r="B155" i="4" s="1"/>
  <c r="B155" i="8"/>
  <c r="C152" i="10"/>
  <c r="G152" i="4" s="1"/>
  <c r="F152" i="4"/>
  <c r="E152" i="4" s="1"/>
  <c r="B152" i="8"/>
  <c r="J150" i="10"/>
  <c r="D149" i="10"/>
  <c r="F146" i="4"/>
  <c r="B146" i="8"/>
  <c r="J141" i="10"/>
  <c r="J134" i="10"/>
  <c r="C129" i="10"/>
  <c r="G129" i="4" s="1"/>
  <c r="F129" i="4"/>
  <c r="B129" i="8"/>
  <c r="F127" i="4"/>
  <c r="B127" i="8"/>
  <c r="E124" i="10"/>
  <c r="F124" i="4"/>
  <c r="B124" i="4" s="1"/>
  <c r="B124" i="8"/>
  <c r="K120" i="10"/>
  <c r="K118" i="10"/>
  <c r="F116" i="4"/>
  <c r="E116" i="4" s="1"/>
  <c r="B116" i="8"/>
  <c r="D114" i="10"/>
  <c r="F114" i="4"/>
  <c r="E114" i="4" s="1"/>
  <c r="B114" i="8"/>
  <c r="F110" i="4"/>
  <c r="C110" i="4" s="1"/>
  <c r="B110" i="8"/>
  <c r="F108" i="4"/>
  <c r="B108" i="4" s="1"/>
  <c r="B108" i="8"/>
  <c r="C106" i="10"/>
  <c r="G106" i="4" s="1"/>
  <c r="F106" i="4"/>
  <c r="E106" i="4" s="1"/>
  <c r="B106" i="8"/>
  <c r="H103" i="4"/>
  <c r="C103" i="8"/>
  <c r="K100" i="10"/>
  <c r="D99" i="10"/>
  <c r="L99" i="10" s="1"/>
  <c r="F97" i="4"/>
  <c r="C97" i="4" s="1"/>
  <c r="B97" i="8"/>
  <c r="F95" i="4"/>
  <c r="D95" i="4" s="1"/>
  <c r="B95" i="8"/>
  <c r="K91" i="10"/>
  <c r="H86" i="4"/>
  <c r="C86" i="8"/>
  <c r="E80" i="10"/>
  <c r="E76" i="10"/>
  <c r="F76" i="4"/>
  <c r="B76" i="4" s="1"/>
  <c r="B76" i="8"/>
  <c r="F74" i="4"/>
  <c r="E74" i="4" s="1"/>
  <c r="B74" i="8"/>
  <c r="K72" i="10"/>
  <c r="F72" i="4"/>
  <c r="D72" i="4" s="1"/>
  <c r="B72" i="8"/>
  <c r="J68" i="10"/>
  <c r="F66" i="4"/>
  <c r="E66" i="4" s="1"/>
  <c r="B66" i="8"/>
  <c r="F64" i="4"/>
  <c r="E64" i="4" s="1"/>
  <c r="B64" i="8"/>
  <c r="J60" i="10"/>
  <c r="E58" i="10"/>
  <c r="K54" i="10"/>
  <c r="F52" i="4"/>
  <c r="B52" i="4" s="1"/>
  <c r="B52" i="8"/>
  <c r="K50" i="10"/>
  <c r="J47" i="10"/>
  <c r="F42" i="4"/>
  <c r="B42" i="8"/>
  <c r="F36" i="4"/>
  <c r="B36" i="4" s="1"/>
  <c r="B36" i="8"/>
  <c r="E33" i="10"/>
  <c r="F27" i="4"/>
  <c r="B27" i="8"/>
  <c r="K23" i="10"/>
  <c r="J17" i="10"/>
  <c r="E16" i="10"/>
  <c r="F16" i="4"/>
  <c r="E16" i="4" s="1"/>
  <c r="B16" i="8"/>
  <c r="F13" i="4"/>
  <c r="E13" i="4" s="1"/>
  <c r="B13" i="8"/>
  <c r="K9" i="10"/>
  <c r="D1992" i="10"/>
  <c r="I1988" i="10"/>
  <c r="L1985" i="10"/>
  <c r="G1980" i="10"/>
  <c r="F1975" i="10"/>
  <c r="I1975" i="4" s="1"/>
  <c r="J1970" i="10"/>
  <c r="Q1970" i="10" s="1"/>
  <c r="J1967" i="10"/>
  <c r="L1965" i="10"/>
  <c r="L1949" i="10"/>
  <c r="G1935" i="10"/>
  <c r="N1935" i="10" s="1"/>
  <c r="G1887" i="10"/>
  <c r="N1887" i="10" s="1"/>
  <c r="K1858" i="10"/>
  <c r="K1855" i="10"/>
  <c r="H1846" i="10"/>
  <c r="I1835" i="10"/>
  <c r="F1831" i="10"/>
  <c r="I1831" i="4" s="1"/>
  <c r="K1831" i="4" s="1"/>
  <c r="J1823" i="10"/>
  <c r="K1787" i="10"/>
  <c r="J1670" i="10"/>
  <c r="K1667" i="10"/>
  <c r="F1665" i="10"/>
  <c r="K1650" i="10"/>
  <c r="L1647" i="10"/>
  <c r="D1642" i="10"/>
  <c r="D1635" i="10"/>
  <c r="G1633" i="10"/>
  <c r="J1625" i="10"/>
  <c r="F1619" i="10"/>
  <c r="I1619" i="4" s="1"/>
  <c r="H1618" i="10"/>
  <c r="O1618" i="10" s="1"/>
  <c r="G1614" i="10"/>
  <c r="L1609" i="10"/>
  <c r="L1593" i="10"/>
  <c r="H1590" i="10"/>
  <c r="C1578" i="10"/>
  <c r="G1578" i="4" s="1"/>
  <c r="I1571" i="10"/>
  <c r="L1521" i="10"/>
  <c r="L1516" i="10"/>
  <c r="L1514" i="10"/>
  <c r="I1507" i="10"/>
  <c r="J1505" i="10"/>
  <c r="I1499" i="10"/>
  <c r="P1499" i="10" s="1"/>
  <c r="G1473" i="10"/>
  <c r="D1468" i="10"/>
  <c r="C1436" i="10"/>
  <c r="G1436" i="4" s="1"/>
  <c r="K1339" i="10"/>
  <c r="H1333" i="10"/>
  <c r="K1331" i="10"/>
  <c r="G1329" i="10"/>
  <c r="L1325" i="10"/>
  <c r="J1317" i="10"/>
  <c r="C1308" i="10"/>
  <c r="G1308" i="4" s="1"/>
  <c r="I1282" i="10"/>
  <c r="K1265" i="10"/>
  <c r="J1258" i="10"/>
  <c r="Q1258" i="10" s="1"/>
  <c r="G1255" i="10"/>
  <c r="K1250" i="10"/>
  <c r="D1240" i="10"/>
  <c r="E1237" i="10"/>
  <c r="F1234" i="10"/>
  <c r="I1234" i="4" s="1"/>
  <c r="K1226" i="10"/>
  <c r="K1222" i="10"/>
  <c r="C1220" i="10"/>
  <c r="G1220" i="4" s="1"/>
  <c r="F1218" i="10"/>
  <c r="I1218" i="4" s="1"/>
  <c r="C1210" i="10"/>
  <c r="G1210" i="4" s="1"/>
  <c r="I1208" i="10"/>
  <c r="I1202" i="10"/>
  <c r="G1195" i="10"/>
  <c r="G1192" i="10"/>
  <c r="I1188" i="10"/>
  <c r="E1187" i="10"/>
  <c r="C1187" i="8" s="1"/>
  <c r="G1186" i="10"/>
  <c r="J1184" i="10"/>
  <c r="H1178" i="10"/>
  <c r="C1171" i="10"/>
  <c r="G1171" i="4" s="1"/>
  <c r="G1166" i="10"/>
  <c r="G1158" i="10"/>
  <c r="J1153" i="10"/>
  <c r="L1148" i="10"/>
  <c r="G1147" i="10"/>
  <c r="N1147" i="10" s="1"/>
  <c r="J1144" i="10"/>
  <c r="J1137" i="10"/>
  <c r="I1131" i="10"/>
  <c r="J1128" i="10"/>
  <c r="H1124" i="10"/>
  <c r="D1118" i="10"/>
  <c r="F1115" i="10"/>
  <c r="I1115" i="4" s="1"/>
  <c r="G1112" i="10"/>
  <c r="K1098" i="10"/>
  <c r="H1097" i="10"/>
  <c r="C1083" i="10"/>
  <c r="G1083" i="4" s="1"/>
  <c r="L1079" i="10"/>
  <c r="K1075" i="10"/>
  <c r="J1073" i="10"/>
  <c r="Q1073" i="10" s="1"/>
  <c r="I1065" i="10"/>
  <c r="J1062" i="10"/>
  <c r="K1058" i="10"/>
  <c r="D1055" i="10"/>
  <c r="K1050" i="10"/>
  <c r="G1042" i="10"/>
  <c r="D1033" i="10"/>
  <c r="J1029" i="10"/>
  <c r="J1025" i="10"/>
  <c r="H1020" i="10"/>
  <c r="C1012" i="10"/>
  <c r="G1012" i="4" s="1"/>
  <c r="I1001" i="10"/>
  <c r="C999" i="10"/>
  <c r="G999" i="4" s="1"/>
  <c r="K989" i="10"/>
  <c r="G983" i="10"/>
  <c r="J980" i="10"/>
  <c r="Q980" i="10" s="1"/>
  <c r="D979" i="10"/>
  <c r="J972" i="10"/>
  <c r="I964" i="10"/>
  <c r="G951" i="10"/>
  <c r="E945" i="10"/>
  <c r="C945" i="8" s="1"/>
  <c r="L941" i="10"/>
  <c r="K923" i="10"/>
  <c r="J881" i="10"/>
  <c r="L879" i="10"/>
  <c r="F878" i="10"/>
  <c r="I878" i="4" s="1"/>
  <c r="E873" i="10"/>
  <c r="C873" i="8" s="1"/>
  <c r="G871" i="10"/>
  <c r="L863" i="10"/>
  <c r="K831" i="10"/>
  <c r="L824" i="10"/>
  <c r="G816" i="10"/>
  <c r="C810" i="10"/>
  <c r="G810" i="4" s="1"/>
  <c r="E808" i="10"/>
  <c r="C808" i="8" s="1"/>
  <c r="F800" i="10"/>
  <c r="I800" i="4" s="1"/>
  <c r="K800" i="4" s="1"/>
  <c r="D798" i="10"/>
  <c r="F790" i="10"/>
  <c r="I790" i="4" s="1"/>
  <c r="F779" i="10"/>
  <c r="I779" i="4" s="1"/>
  <c r="L775" i="10"/>
  <c r="G768" i="10"/>
  <c r="J766" i="10"/>
  <c r="G750" i="10"/>
  <c r="N750" i="10" s="1"/>
  <c r="D735" i="10"/>
  <c r="F731" i="10"/>
  <c r="I731" i="4" s="1"/>
  <c r="H729" i="10"/>
  <c r="J721" i="10"/>
  <c r="E715" i="10"/>
  <c r="H715" i="4" s="1"/>
  <c r="J676" i="10"/>
  <c r="I657" i="10"/>
  <c r="E652" i="10"/>
  <c r="H649" i="10"/>
  <c r="L642" i="10"/>
  <c r="I564" i="10"/>
  <c r="E544" i="10"/>
  <c r="C544" i="8" s="1"/>
  <c r="C514" i="10"/>
  <c r="G514" i="4" s="1"/>
  <c r="J494" i="10"/>
  <c r="J491" i="10"/>
  <c r="K482" i="10"/>
  <c r="L344" i="10"/>
  <c r="G324" i="10"/>
  <c r="E314" i="10"/>
  <c r="J306" i="10"/>
  <c r="K299" i="10"/>
  <c r="C252" i="10"/>
  <c r="G252" i="4" s="1"/>
  <c r="D8" i="13"/>
  <c r="I8" i="13" s="1"/>
  <c r="L1983" i="13"/>
  <c r="I1977" i="13"/>
  <c r="E1963" i="13"/>
  <c r="I1953" i="13"/>
  <c r="C1948" i="13"/>
  <c r="D1946" i="13"/>
  <c r="I1934" i="13"/>
  <c r="E1932" i="13"/>
  <c r="K1925" i="13"/>
  <c r="L1923" i="13"/>
  <c r="L1916" i="13"/>
  <c r="K1914" i="13"/>
  <c r="L1911" i="13"/>
  <c r="L1903" i="13"/>
  <c r="L1891" i="13"/>
  <c r="J1886" i="13"/>
  <c r="H1883" i="13"/>
  <c r="E1881" i="13"/>
  <c r="L1874" i="13"/>
  <c r="K1858" i="13"/>
  <c r="D1857" i="13"/>
  <c r="G1854" i="13"/>
  <c r="G1851" i="13"/>
  <c r="J1846" i="13"/>
  <c r="Q1846" i="13" s="1"/>
  <c r="D1844" i="13"/>
  <c r="C1842" i="13"/>
  <c r="D1835" i="13"/>
  <c r="D1832" i="13"/>
  <c r="J1827" i="13"/>
  <c r="I1816" i="13"/>
  <c r="H1808" i="13"/>
  <c r="O1808" i="13" s="1"/>
  <c r="D1797" i="13"/>
  <c r="C1778" i="13"/>
  <c r="L1768" i="13"/>
  <c r="C1764" i="13"/>
  <c r="C1762" i="13"/>
  <c r="J1758" i="13"/>
  <c r="D1752" i="13"/>
  <c r="H1744" i="13"/>
  <c r="K1740" i="13"/>
  <c r="J1727" i="13"/>
  <c r="J1722" i="13"/>
  <c r="C1716" i="13"/>
  <c r="J1708" i="13"/>
  <c r="L1698" i="13"/>
  <c r="L1680" i="13"/>
  <c r="C1679" i="13"/>
  <c r="H1670" i="13"/>
  <c r="G1663" i="13"/>
  <c r="K1655" i="13"/>
  <c r="J1654" i="13"/>
  <c r="K1634" i="13"/>
  <c r="C1615" i="13"/>
  <c r="J1609" i="13"/>
  <c r="H1599" i="13"/>
  <c r="C1597" i="13"/>
  <c r="K1583" i="13"/>
  <c r="R1583" i="13" s="1"/>
  <c r="E1573" i="13"/>
  <c r="E1567" i="13"/>
  <c r="E1560" i="13"/>
  <c r="E1559" i="13"/>
  <c r="L1557" i="13"/>
  <c r="L1549" i="13"/>
  <c r="H1543" i="13"/>
  <c r="D1542" i="13"/>
  <c r="G1533" i="13"/>
  <c r="J1529" i="13"/>
  <c r="J1520" i="13"/>
  <c r="L1517" i="13"/>
  <c r="E1511" i="13"/>
  <c r="H1501" i="13"/>
  <c r="O1501" i="13" s="1"/>
  <c r="E1498" i="13"/>
  <c r="D1482" i="13"/>
  <c r="G1474" i="13"/>
  <c r="I1463" i="13"/>
  <c r="H1458" i="13"/>
  <c r="G1445" i="13"/>
  <c r="D1443" i="13"/>
  <c r="K1440" i="13"/>
  <c r="L1426" i="13"/>
  <c r="K1423" i="13"/>
  <c r="C1403" i="13"/>
  <c r="I1400" i="13"/>
  <c r="C1396" i="13"/>
  <c r="C1394" i="13"/>
  <c r="G1392" i="13"/>
  <c r="D1381" i="13"/>
  <c r="J1359" i="13"/>
  <c r="J1344" i="13"/>
  <c r="L1330" i="13"/>
  <c r="C1330" i="13"/>
  <c r="J1316" i="13"/>
  <c r="I1275" i="13"/>
  <c r="C1260" i="13"/>
  <c r="C1258" i="13"/>
  <c r="I1247" i="13"/>
  <c r="E1240" i="13"/>
  <c r="L1227" i="13"/>
  <c r="I1179" i="13"/>
  <c r="L1166" i="13"/>
  <c r="J1165" i="13"/>
  <c r="H1163" i="13"/>
  <c r="G1162" i="13"/>
  <c r="G1154" i="13"/>
  <c r="E1148" i="13"/>
  <c r="I1130" i="13"/>
  <c r="J1101" i="13"/>
  <c r="E1088" i="13"/>
  <c r="E1076" i="13"/>
  <c r="J1073" i="13"/>
  <c r="L1071" i="13"/>
  <c r="L1063" i="13"/>
  <c r="K1059" i="13"/>
  <c r="E1051" i="13"/>
  <c r="G1047" i="13"/>
  <c r="J1029" i="13"/>
  <c r="H1026" i="13"/>
  <c r="G1024" i="13"/>
  <c r="L1019" i="13"/>
  <c r="T1008" i="13"/>
  <c r="I974" i="13"/>
  <c r="I957" i="13"/>
  <c r="L889" i="13"/>
  <c r="L879" i="13"/>
  <c r="C878" i="13"/>
  <c r="J868" i="13"/>
  <c r="G860" i="13"/>
  <c r="D854" i="13"/>
  <c r="E846" i="13"/>
  <c r="C844" i="13"/>
  <c r="J825" i="13"/>
  <c r="I820" i="13"/>
  <c r="L814" i="13"/>
  <c r="K806" i="13"/>
  <c r="R806" i="13" s="1"/>
  <c r="I805" i="13"/>
  <c r="P805" i="13" s="1"/>
  <c r="J802" i="13"/>
  <c r="L798" i="13"/>
  <c r="D797" i="13"/>
  <c r="C796" i="13"/>
  <c r="D781" i="13"/>
  <c r="J777" i="13"/>
  <c r="J772" i="13"/>
  <c r="J770" i="13"/>
  <c r="J764" i="13"/>
  <c r="L760" i="13"/>
  <c r="C751" i="13"/>
  <c r="C748" i="13"/>
  <c r="J744" i="13"/>
  <c r="E741" i="13"/>
  <c r="C734" i="13"/>
  <c r="J724" i="13"/>
  <c r="J717" i="13"/>
  <c r="I714" i="13"/>
  <c r="G710" i="13"/>
  <c r="C708" i="13"/>
  <c r="K684" i="13"/>
  <c r="H676" i="13"/>
  <c r="J668" i="13"/>
  <c r="L658" i="13"/>
  <c r="G652" i="13"/>
  <c r="L601" i="13"/>
  <c r="I601" i="13"/>
  <c r="F578" i="13"/>
  <c r="J578" i="4" s="1"/>
  <c r="L578" i="13"/>
  <c r="C402" i="13"/>
  <c r="G402" i="13"/>
  <c r="C219" i="10"/>
  <c r="F219" i="4"/>
  <c r="B219" i="8"/>
  <c r="H183" i="4"/>
  <c r="C183" i="8"/>
  <c r="F79" i="4"/>
  <c r="B79" i="8"/>
  <c r="F208" i="4"/>
  <c r="B208" i="8"/>
  <c r="F194" i="4"/>
  <c r="B194" i="8"/>
  <c r="H170" i="4"/>
  <c r="C170" i="8"/>
  <c r="F239" i="4"/>
  <c r="C239" i="4" s="1"/>
  <c r="B239" i="8"/>
  <c r="F223" i="4"/>
  <c r="B223" i="8"/>
  <c r="F177" i="4"/>
  <c r="D177" i="4" s="1"/>
  <c r="B177" i="8"/>
  <c r="H238" i="4"/>
  <c r="C238" i="8"/>
  <c r="F222" i="4"/>
  <c r="B222" i="4" s="1"/>
  <c r="B222" i="8"/>
  <c r="F241" i="4"/>
  <c r="B241" i="8"/>
  <c r="F235" i="4"/>
  <c r="B235" i="8"/>
  <c r="E233" i="10"/>
  <c r="F231" i="4"/>
  <c r="B231" i="4" s="1"/>
  <c r="B231" i="8"/>
  <c r="F227" i="4"/>
  <c r="B227" i="8"/>
  <c r="K221" i="10"/>
  <c r="K219" i="10"/>
  <c r="E216" i="10"/>
  <c r="E210" i="10"/>
  <c r="F210" i="4"/>
  <c r="C210" i="4" s="1"/>
  <c r="B210" i="8"/>
  <c r="J208" i="10"/>
  <c r="E207" i="10"/>
  <c r="F200" i="4"/>
  <c r="E200" i="4" s="1"/>
  <c r="B200" i="8"/>
  <c r="C185" i="10"/>
  <c r="G185" i="4" s="1"/>
  <c r="F185" i="4"/>
  <c r="D185" i="4" s="1"/>
  <c r="B185" i="8"/>
  <c r="K183" i="10"/>
  <c r="J181" i="10"/>
  <c r="D174" i="10"/>
  <c r="L174" i="10" s="1"/>
  <c r="F174" i="4"/>
  <c r="B174" i="4" s="1"/>
  <c r="B174" i="8"/>
  <c r="F172" i="4"/>
  <c r="B172" i="8"/>
  <c r="F169" i="4"/>
  <c r="D169" i="4" s="1"/>
  <c r="B169" i="8"/>
  <c r="K157" i="10"/>
  <c r="J145" i="10"/>
  <c r="E141" i="10"/>
  <c r="C139" i="10"/>
  <c r="G139" i="4" s="1"/>
  <c r="F139" i="4"/>
  <c r="B139" i="4" s="1"/>
  <c r="B139" i="8"/>
  <c r="E136" i="10"/>
  <c r="F136" i="4"/>
  <c r="B136" i="8"/>
  <c r="F133" i="4"/>
  <c r="B133" i="8"/>
  <c r="J120" i="10"/>
  <c r="J118" i="10"/>
  <c r="C113" i="10"/>
  <c r="G113" i="4" s="1"/>
  <c r="F113" i="4"/>
  <c r="B113" i="8"/>
  <c r="K105" i="10"/>
  <c r="F103" i="4"/>
  <c r="E103" i="4" s="1"/>
  <c r="B103" i="8"/>
  <c r="J100" i="10"/>
  <c r="F99" i="4"/>
  <c r="B99" i="4" s="1"/>
  <c r="B99" i="8"/>
  <c r="F93" i="4"/>
  <c r="D93" i="4" s="1"/>
  <c r="B93" i="8"/>
  <c r="H88" i="4"/>
  <c r="C88" i="8"/>
  <c r="F86" i="4"/>
  <c r="D86" i="4" s="1"/>
  <c r="B86" i="8"/>
  <c r="D82" i="10"/>
  <c r="I82" i="10" s="1"/>
  <c r="F82" i="4"/>
  <c r="B82" i="8"/>
  <c r="E75" i="10"/>
  <c r="K73" i="10"/>
  <c r="K71" i="10"/>
  <c r="J65" i="10"/>
  <c r="K63" i="10"/>
  <c r="F62" i="4"/>
  <c r="D62" i="4" s="1"/>
  <c r="B62" i="8"/>
  <c r="F56" i="4"/>
  <c r="E56" i="4" s="1"/>
  <c r="B56" i="8"/>
  <c r="J54" i="10"/>
  <c r="E47" i="10"/>
  <c r="C45" i="10"/>
  <c r="G45" i="4" s="1"/>
  <c r="F45" i="4"/>
  <c r="E45" i="4" s="1"/>
  <c r="B45" i="8"/>
  <c r="C40" i="10"/>
  <c r="G40" i="4" s="1"/>
  <c r="F40" i="4"/>
  <c r="B40" i="8"/>
  <c r="F39" i="4"/>
  <c r="C39" i="4" s="1"/>
  <c r="B39" i="8"/>
  <c r="D33" i="10"/>
  <c r="I33" i="10" s="1"/>
  <c r="C31" i="10"/>
  <c r="G31" i="4" s="1"/>
  <c r="F31" i="4"/>
  <c r="C31" i="4" s="1"/>
  <c r="B31" i="8"/>
  <c r="K28" i="10"/>
  <c r="F25" i="4"/>
  <c r="B25" i="4" s="1"/>
  <c r="B25" i="8"/>
  <c r="F21" i="4"/>
  <c r="B21" i="8"/>
  <c r="F20" i="4"/>
  <c r="B20" i="8"/>
  <c r="F11" i="4"/>
  <c r="B11" i="8"/>
  <c r="J9" i="10"/>
  <c r="E8" i="10"/>
  <c r="F8" i="4"/>
  <c r="B8" i="4" s="1"/>
  <c r="B8" i="8"/>
  <c r="G1988" i="10"/>
  <c r="J1985" i="10"/>
  <c r="L1983" i="10"/>
  <c r="D1980" i="10"/>
  <c r="E1975" i="10"/>
  <c r="C1970" i="10"/>
  <c r="G1970" i="4" s="1"/>
  <c r="G1967" i="10"/>
  <c r="J1965" i="10"/>
  <c r="K1954" i="10"/>
  <c r="R1954" i="10" s="1"/>
  <c r="L1951" i="10"/>
  <c r="C1949" i="10"/>
  <c r="G1949" i="4" s="1"/>
  <c r="E1935" i="10"/>
  <c r="C1935" i="8" s="1"/>
  <c r="L1929" i="10"/>
  <c r="F1913" i="10"/>
  <c r="I1913" i="4" s="1"/>
  <c r="I1905" i="10"/>
  <c r="D1887" i="10"/>
  <c r="L1862" i="10"/>
  <c r="J1858" i="10"/>
  <c r="J1855" i="10"/>
  <c r="F1841" i="10"/>
  <c r="I1841" i="4" s="1"/>
  <c r="C1831" i="10"/>
  <c r="G1831" i="4" s="1"/>
  <c r="G1823" i="10"/>
  <c r="F1815" i="10"/>
  <c r="I1815" i="4" s="1"/>
  <c r="H1807" i="10"/>
  <c r="I1806" i="10"/>
  <c r="H1790" i="10"/>
  <c r="F1787" i="10"/>
  <c r="I1787" i="4" s="1"/>
  <c r="K1783" i="10"/>
  <c r="J1755" i="10"/>
  <c r="K1737" i="10"/>
  <c r="C1635" i="10"/>
  <c r="G1635" i="4" s="1"/>
  <c r="I1625" i="10"/>
  <c r="L1622" i="10"/>
  <c r="E1619" i="10"/>
  <c r="D1618" i="10"/>
  <c r="K1585" i="10"/>
  <c r="J1556" i="10"/>
  <c r="G1555" i="10"/>
  <c r="L1548" i="10"/>
  <c r="K1539" i="10"/>
  <c r="L1535" i="10"/>
  <c r="K1530" i="10"/>
  <c r="J1521" i="10"/>
  <c r="G1519" i="10"/>
  <c r="K1516" i="10"/>
  <c r="C1514" i="10"/>
  <c r="G1514" i="4" s="1"/>
  <c r="F1507" i="10"/>
  <c r="I1507" i="4" s="1"/>
  <c r="I1505" i="10"/>
  <c r="J1490" i="10"/>
  <c r="K1483" i="10"/>
  <c r="J1474" i="10"/>
  <c r="E1473" i="10"/>
  <c r="H1473" i="4" s="1"/>
  <c r="C1468" i="10"/>
  <c r="G1468" i="4" s="1"/>
  <c r="L1448" i="10"/>
  <c r="L1444" i="10"/>
  <c r="F1425" i="10"/>
  <c r="E1421" i="10"/>
  <c r="F1417" i="10"/>
  <c r="I1417" i="4" s="1"/>
  <c r="H1404" i="10"/>
  <c r="O1404" i="10" s="1"/>
  <c r="C1397" i="10"/>
  <c r="G1397" i="4" s="1"/>
  <c r="C1390" i="10"/>
  <c r="G1390" i="4" s="1"/>
  <c r="I1387" i="10"/>
  <c r="E1375" i="10"/>
  <c r="D1353" i="10"/>
  <c r="G1339" i="10"/>
  <c r="F1333" i="10"/>
  <c r="I1333" i="4" s="1"/>
  <c r="I1331" i="10"/>
  <c r="D1329" i="10"/>
  <c r="D1325" i="10"/>
  <c r="E1317" i="10"/>
  <c r="C1317" i="8" s="1"/>
  <c r="J1313" i="10"/>
  <c r="J1301" i="10"/>
  <c r="J1265" i="10"/>
  <c r="I1258" i="10"/>
  <c r="C1250" i="10"/>
  <c r="G1250" i="4" s="1"/>
  <c r="D1246" i="10"/>
  <c r="C1234" i="10"/>
  <c r="G1234" i="4" s="1"/>
  <c r="J1226" i="10"/>
  <c r="C1218" i="10"/>
  <c r="G1218" i="4" s="1"/>
  <c r="G1202" i="10"/>
  <c r="N1202" i="10" s="1"/>
  <c r="G1197" i="10"/>
  <c r="E1195" i="10"/>
  <c r="H1195" i="4" s="1"/>
  <c r="C1188" i="10"/>
  <c r="G1188" i="4" s="1"/>
  <c r="D1187" i="10"/>
  <c r="F1186" i="10"/>
  <c r="I1186" i="4" s="1"/>
  <c r="G1184" i="10"/>
  <c r="J1175" i="10"/>
  <c r="E1166" i="10"/>
  <c r="K1148" i="10"/>
  <c r="E1147" i="10"/>
  <c r="H1147" i="4" s="1"/>
  <c r="I1144" i="10"/>
  <c r="I1137" i="10"/>
  <c r="G1131" i="10"/>
  <c r="G1128" i="10"/>
  <c r="E1124" i="10"/>
  <c r="J1121" i="10"/>
  <c r="C1115" i="10"/>
  <c r="G1115" i="4" s="1"/>
  <c r="I1098" i="10"/>
  <c r="H1090" i="10"/>
  <c r="J1084" i="10"/>
  <c r="J1079" i="10"/>
  <c r="I1073" i="10"/>
  <c r="K1067" i="10"/>
  <c r="G1062" i="10"/>
  <c r="H1058" i="10"/>
  <c r="H1050" i="10"/>
  <c r="L1047" i="10"/>
  <c r="J1044" i="10"/>
  <c r="J1037" i="10"/>
  <c r="H1029" i="10"/>
  <c r="E1020" i="10"/>
  <c r="E1001" i="10"/>
  <c r="J991" i="10"/>
  <c r="C983" i="10"/>
  <c r="G983" i="4" s="1"/>
  <c r="C979" i="10"/>
  <c r="G979" i="4" s="1"/>
  <c r="E969" i="10"/>
  <c r="H969" i="4" s="1"/>
  <c r="I941" i="10"/>
  <c r="J923" i="10"/>
  <c r="G911" i="10"/>
  <c r="C907" i="10"/>
  <c r="G907" i="4" s="1"/>
  <c r="K903" i="10"/>
  <c r="E898" i="10"/>
  <c r="C898" i="8" s="1"/>
  <c r="I881" i="10"/>
  <c r="F871" i="10"/>
  <c r="I871" i="4" s="1"/>
  <c r="K863" i="10"/>
  <c r="D847" i="10"/>
  <c r="D844" i="10"/>
  <c r="F841" i="10"/>
  <c r="K839" i="10"/>
  <c r="J837" i="10"/>
  <c r="K833" i="10"/>
  <c r="J821" i="10"/>
  <c r="E816" i="10"/>
  <c r="C808" i="10"/>
  <c r="G808" i="4" s="1"/>
  <c r="C800" i="10"/>
  <c r="G800" i="4" s="1"/>
  <c r="C798" i="10"/>
  <c r="G798" i="4" s="1"/>
  <c r="C794" i="10"/>
  <c r="G794" i="4" s="1"/>
  <c r="D703" i="10"/>
  <c r="H690" i="10"/>
  <c r="F687" i="10"/>
  <c r="I687" i="4" s="1"/>
  <c r="E682" i="10"/>
  <c r="H682" i="4" s="1"/>
  <c r="G676" i="10"/>
  <c r="K673" i="10"/>
  <c r="K665" i="10"/>
  <c r="H657" i="10"/>
  <c r="C652" i="10"/>
  <c r="G652" i="4" s="1"/>
  <c r="F649" i="10"/>
  <c r="I649" i="4" s="1"/>
  <c r="I642" i="10"/>
  <c r="L622" i="10"/>
  <c r="C622" i="10"/>
  <c r="G622" i="4" s="1"/>
  <c r="D620" i="10"/>
  <c r="L605" i="10"/>
  <c r="H564" i="10"/>
  <c r="D544" i="10"/>
  <c r="L536" i="10"/>
  <c r="K529" i="10"/>
  <c r="K506" i="10"/>
  <c r="K499" i="10"/>
  <c r="G494" i="10"/>
  <c r="C491" i="10"/>
  <c r="G489" i="10"/>
  <c r="J482" i="10"/>
  <c r="F456" i="10"/>
  <c r="I456" i="4" s="1"/>
  <c r="G410" i="10"/>
  <c r="C403" i="10"/>
  <c r="G403" i="4" s="1"/>
  <c r="K395" i="10"/>
  <c r="J389" i="10"/>
  <c r="I388" i="10"/>
  <c r="C380" i="10"/>
  <c r="G380" i="4" s="1"/>
  <c r="E376" i="10"/>
  <c r="F376" i="10" s="1"/>
  <c r="I376" i="4" s="1"/>
  <c r="G352" i="10"/>
  <c r="K344" i="10"/>
  <c r="K340" i="10"/>
  <c r="G329" i="10"/>
  <c r="E326" i="10"/>
  <c r="K303" i="10"/>
  <c r="G281" i="10"/>
  <c r="J269" i="10"/>
  <c r="I1983" i="13"/>
  <c r="P1983" i="13" s="1"/>
  <c r="T1963" i="13"/>
  <c r="D1963" i="13"/>
  <c r="J1583" i="13"/>
  <c r="Q1583" i="13" s="1"/>
  <c r="D1582" i="13"/>
  <c r="G1578" i="13"/>
  <c r="K1575" i="13"/>
  <c r="J1570" i="13"/>
  <c r="C1560" i="13"/>
  <c r="D1559" i="13"/>
  <c r="I1557" i="13"/>
  <c r="G1549" i="13"/>
  <c r="G1543" i="13"/>
  <c r="N1543" i="13" s="1"/>
  <c r="E1533" i="13"/>
  <c r="E1520" i="13"/>
  <c r="J1517" i="13"/>
  <c r="E1501" i="13"/>
  <c r="L1494" i="13"/>
  <c r="K1487" i="13"/>
  <c r="K1485" i="13"/>
  <c r="H1463" i="13"/>
  <c r="D1445" i="13"/>
  <c r="J1426" i="13"/>
  <c r="I1423" i="13"/>
  <c r="E1400" i="13"/>
  <c r="E1392" i="13"/>
  <c r="D1389" i="13"/>
  <c r="K1384" i="13"/>
  <c r="J1364" i="13"/>
  <c r="I1355" i="13"/>
  <c r="K1340" i="13"/>
  <c r="H1316" i="13"/>
  <c r="T1298" i="13"/>
  <c r="H1275" i="13"/>
  <c r="L1262" i="13"/>
  <c r="K1250" i="13"/>
  <c r="J1224" i="13"/>
  <c r="C1206" i="13"/>
  <c r="J1183" i="13"/>
  <c r="J1181" i="13"/>
  <c r="K1166" i="13"/>
  <c r="E1163" i="13"/>
  <c r="D1154" i="13"/>
  <c r="C1148" i="13"/>
  <c r="E1140" i="13"/>
  <c r="G1130" i="13"/>
  <c r="J1127" i="13"/>
  <c r="L1121" i="13"/>
  <c r="L1110" i="13"/>
  <c r="D1089" i="13"/>
  <c r="D1088" i="13"/>
  <c r="L1080" i="13"/>
  <c r="H1059" i="13"/>
  <c r="E1024" i="13"/>
  <c r="J1008" i="13"/>
  <c r="C1005" i="13"/>
  <c r="L995" i="13"/>
  <c r="G974" i="13"/>
  <c r="J958" i="13"/>
  <c r="D957" i="13"/>
  <c r="K950" i="13"/>
  <c r="R950" i="13" s="1"/>
  <c r="J941" i="13"/>
  <c r="C940" i="13"/>
  <c r="G930" i="13"/>
  <c r="L923" i="13"/>
  <c r="D915" i="13"/>
  <c r="D908" i="13"/>
  <c r="J906" i="13"/>
  <c r="C902" i="13"/>
  <c r="H896" i="13"/>
  <c r="D894" i="13"/>
  <c r="J889" i="13"/>
  <c r="K885" i="13"/>
  <c r="E868" i="13"/>
  <c r="K863" i="13"/>
  <c r="C854" i="13"/>
  <c r="D846" i="13"/>
  <c r="L838" i="13"/>
  <c r="G825" i="13"/>
  <c r="E820" i="13"/>
  <c r="K814" i="13"/>
  <c r="J806" i="13"/>
  <c r="H805" i="13"/>
  <c r="O805" i="13" s="1"/>
  <c r="K798" i="13"/>
  <c r="C781" i="13"/>
  <c r="L778" i="13"/>
  <c r="K773" i="13"/>
  <c r="I772" i="13"/>
  <c r="G770" i="13"/>
  <c r="E764" i="13"/>
  <c r="K760" i="13"/>
  <c r="L745" i="13"/>
  <c r="G744" i="13"/>
  <c r="E724" i="13"/>
  <c r="C717" i="13"/>
  <c r="C668" i="13"/>
  <c r="K664" i="13"/>
  <c r="L660" i="13"/>
  <c r="S660" i="13" s="1"/>
  <c r="J658" i="13"/>
  <c r="C577" i="13"/>
  <c r="G577" i="13"/>
  <c r="J577" i="13"/>
  <c r="K577" i="13"/>
  <c r="E480" i="13"/>
  <c r="J434" i="13"/>
  <c r="E385" i="13"/>
  <c r="J251" i="13"/>
  <c r="J242" i="13"/>
  <c r="I123" i="13"/>
  <c r="F213" i="4"/>
  <c r="C213" i="4" s="1"/>
  <c r="B213" i="8"/>
  <c r="F197" i="4"/>
  <c r="C197" i="4" s="1"/>
  <c r="B197" i="8"/>
  <c r="H171" i="4"/>
  <c r="C171" i="8"/>
  <c r="C132" i="10"/>
  <c r="F132" i="4"/>
  <c r="B132" i="4" s="1"/>
  <c r="B132" i="8"/>
  <c r="F109" i="4"/>
  <c r="B109" i="8"/>
  <c r="F94" i="4"/>
  <c r="C94" i="4" s="1"/>
  <c r="B94" i="8"/>
  <c r="H73" i="4"/>
  <c r="C73" i="8"/>
  <c r="F212" i="4"/>
  <c r="C212" i="4" s="1"/>
  <c r="B212" i="8"/>
  <c r="D192" i="10"/>
  <c r="L192" i="10" s="1"/>
  <c r="G192" i="4"/>
  <c r="F209" i="4"/>
  <c r="D209" i="4" s="1"/>
  <c r="B209" i="8"/>
  <c r="K207" i="10"/>
  <c r="F182" i="4"/>
  <c r="B182" i="4" s="1"/>
  <c r="B182" i="8"/>
  <c r="H241" i="4"/>
  <c r="C241" i="8"/>
  <c r="C211" i="10"/>
  <c r="F211" i="4"/>
  <c r="B211" i="4" s="1"/>
  <c r="B211" i="8"/>
  <c r="J244" i="10"/>
  <c r="F243" i="4"/>
  <c r="B243" i="8"/>
  <c r="E237" i="10"/>
  <c r="F237" i="4"/>
  <c r="B237" i="8"/>
  <c r="K234" i="10"/>
  <c r="F229" i="4"/>
  <c r="B229" i="8"/>
  <c r="K223" i="10"/>
  <c r="J221" i="10"/>
  <c r="J219" i="10"/>
  <c r="D215" i="10"/>
  <c r="F215" i="4"/>
  <c r="B215" i="4" s="1"/>
  <c r="B215" i="8"/>
  <c r="C213" i="10"/>
  <c r="G213" i="4" s="1"/>
  <c r="K209" i="10"/>
  <c r="E208" i="10"/>
  <c r="C207" i="10"/>
  <c r="G207" i="4" s="1"/>
  <c r="F202" i="4"/>
  <c r="B202" i="8"/>
  <c r="K199" i="10"/>
  <c r="C197" i="10"/>
  <c r="G197" i="4" s="1"/>
  <c r="E195" i="10"/>
  <c r="F195" i="4"/>
  <c r="B195" i="8"/>
  <c r="K192" i="10"/>
  <c r="H191" i="4"/>
  <c r="F189" i="4"/>
  <c r="B189" i="4" s="1"/>
  <c r="B189" i="8"/>
  <c r="K184" i="10"/>
  <c r="J183" i="10"/>
  <c r="E181" i="10"/>
  <c r="F178" i="4"/>
  <c r="C178" i="4" s="1"/>
  <c r="B178" i="8"/>
  <c r="K175" i="10"/>
  <c r="K173" i="10"/>
  <c r="F167" i="4"/>
  <c r="D167" i="4" s="1"/>
  <c r="B167" i="8"/>
  <c r="F165" i="4"/>
  <c r="B165" i="8"/>
  <c r="F163" i="4"/>
  <c r="B163" i="8"/>
  <c r="H159" i="4"/>
  <c r="C159" i="8"/>
  <c r="J157" i="10"/>
  <c r="F154" i="4"/>
  <c r="B154" i="8"/>
  <c r="K151" i="10"/>
  <c r="F150" i="4"/>
  <c r="B150" i="4" s="1"/>
  <c r="B150" i="8"/>
  <c r="F149" i="4"/>
  <c r="E149" i="4" s="1"/>
  <c r="B149" i="8"/>
  <c r="E138" i="10"/>
  <c r="K135" i="10"/>
  <c r="F134" i="4"/>
  <c r="B134" i="4" s="1"/>
  <c r="B134" i="8"/>
  <c r="J132" i="10"/>
  <c r="K128" i="10"/>
  <c r="K123" i="10"/>
  <c r="H122" i="4"/>
  <c r="C122" i="8"/>
  <c r="E120" i="10"/>
  <c r="E118" i="10"/>
  <c r="C115" i="10"/>
  <c r="G115" i="4" s="1"/>
  <c r="F115" i="4"/>
  <c r="B115" i="8"/>
  <c r="C109" i="10"/>
  <c r="G109" i="4" s="1"/>
  <c r="J105" i="10"/>
  <c r="E100" i="10"/>
  <c r="K98" i="10"/>
  <c r="C94" i="10"/>
  <c r="G94" i="4" s="1"/>
  <c r="F91" i="4"/>
  <c r="B91" i="8"/>
  <c r="E85" i="10"/>
  <c r="F85" i="4"/>
  <c r="E85" i="4" s="1"/>
  <c r="B85" i="8"/>
  <c r="K81" i="10"/>
  <c r="F80" i="4"/>
  <c r="D80" i="4" s="1"/>
  <c r="B80" i="8"/>
  <c r="C79" i="10"/>
  <c r="G79" i="4" s="1"/>
  <c r="C75" i="10"/>
  <c r="G75" i="4" s="1"/>
  <c r="J73" i="10"/>
  <c r="J71" i="10"/>
  <c r="F68" i="4"/>
  <c r="B68" i="4" s="1"/>
  <c r="B68" i="8"/>
  <c r="J63" i="10"/>
  <c r="F60" i="4"/>
  <c r="B60" i="4" s="1"/>
  <c r="B60" i="8"/>
  <c r="F58" i="4"/>
  <c r="E58" i="4" s="1"/>
  <c r="B58" i="8"/>
  <c r="F50" i="4"/>
  <c r="E50" i="4" s="1"/>
  <c r="B50" i="8"/>
  <c r="F35" i="4"/>
  <c r="B35" i="8"/>
  <c r="J28" i="10"/>
  <c r="C26" i="10"/>
  <c r="G26" i="4" s="1"/>
  <c r="F26" i="4"/>
  <c r="B26" i="4" s="1"/>
  <c r="B26" i="8"/>
  <c r="K24" i="10"/>
  <c r="D17" i="10"/>
  <c r="K10" i="10"/>
  <c r="E9" i="10"/>
  <c r="J1995" i="10"/>
  <c r="C1991" i="10"/>
  <c r="G1991" i="4" s="1"/>
  <c r="H1985" i="10"/>
  <c r="E1977" i="10"/>
  <c r="E1967" i="10"/>
  <c r="H1967" i="4" s="1"/>
  <c r="E1965" i="10"/>
  <c r="H1965" i="4" s="1"/>
  <c r="L1962" i="10"/>
  <c r="J1954" i="10"/>
  <c r="J1951" i="10"/>
  <c r="D1935" i="10"/>
  <c r="K1932" i="10"/>
  <c r="J1929" i="10"/>
  <c r="C1887" i="10"/>
  <c r="G1887" i="4" s="1"/>
  <c r="I1864" i="10"/>
  <c r="I1862" i="10"/>
  <c r="I1855" i="10"/>
  <c r="G1837" i="10"/>
  <c r="E1815" i="10"/>
  <c r="I1811" i="10"/>
  <c r="G1807" i="10"/>
  <c r="H1806" i="10"/>
  <c r="C1790" i="10"/>
  <c r="G1790" i="4" s="1"/>
  <c r="C1787" i="10"/>
  <c r="G1787" i="4" s="1"/>
  <c r="G1783" i="10"/>
  <c r="J1779" i="10"/>
  <c r="H1771" i="10"/>
  <c r="H1755" i="10"/>
  <c r="L1738" i="10"/>
  <c r="J1737" i="10"/>
  <c r="L1735" i="10"/>
  <c r="J1730" i="10"/>
  <c r="F1713" i="10"/>
  <c r="L1659" i="10"/>
  <c r="C1650" i="10"/>
  <c r="G1650" i="4" s="1"/>
  <c r="C1619" i="10"/>
  <c r="G1619" i="4" s="1"/>
  <c r="G1609" i="10"/>
  <c r="L1598" i="10"/>
  <c r="J1592" i="10"/>
  <c r="G1585" i="10"/>
  <c r="J1579" i="10"/>
  <c r="L1577" i="10"/>
  <c r="J1572" i="10"/>
  <c r="E1571" i="10"/>
  <c r="H1571" i="4" s="1"/>
  <c r="J1548" i="10"/>
  <c r="J1535" i="10"/>
  <c r="I1530" i="10"/>
  <c r="P1530" i="10" s="1"/>
  <c r="I1474" i="10"/>
  <c r="D1473" i="10"/>
  <c r="K1469" i="10"/>
  <c r="I1450" i="10"/>
  <c r="J1448" i="10"/>
  <c r="J1444" i="10"/>
  <c r="L1442" i="10"/>
  <c r="K1436" i="10"/>
  <c r="K1435" i="10"/>
  <c r="J1378" i="10"/>
  <c r="Q1378" i="10" s="1"/>
  <c r="L1366" i="10"/>
  <c r="G1331" i="10"/>
  <c r="C1325" i="10"/>
  <c r="G1325" i="4" s="1"/>
  <c r="L1289" i="10"/>
  <c r="C1258" i="10"/>
  <c r="G1258" i="4" s="1"/>
  <c r="K1251" i="10"/>
  <c r="F1197" i="10"/>
  <c r="I1197" i="4" s="1"/>
  <c r="C1187" i="10"/>
  <c r="G1187" i="4" s="1"/>
  <c r="C1186" i="10"/>
  <c r="G1186" i="4" s="1"/>
  <c r="L1167" i="10"/>
  <c r="C1147" i="10"/>
  <c r="G1147" i="4" s="1"/>
  <c r="H1144" i="10"/>
  <c r="G1137" i="10"/>
  <c r="N1137" i="10" s="1"/>
  <c r="D1134" i="10"/>
  <c r="D1128" i="10"/>
  <c r="H1105" i="10"/>
  <c r="C1084" i="10"/>
  <c r="G1084" i="4" s="1"/>
  <c r="J1067" i="10"/>
  <c r="C1058" i="10"/>
  <c r="G1058" i="4" s="1"/>
  <c r="G1054" i="10"/>
  <c r="D1047" i="10"/>
  <c r="C1022" i="10"/>
  <c r="G1022" i="4" s="1"/>
  <c r="D1020" i="10"/>
  <c r="F991" i="10"/>
  <c r="I991" i="4" s="1"/>
  <c r="H950" i="10"/>
  <c r="H948" i="10"/>
  <c r="H941" i="10"/>
  <c r="H926" i="10"/>
  <c r="L885" i="10"/>
  <c r="G881" i="10"/>
  <c r="I879" i="10"/>
  <c r="K872" i="10"/>
  <c r="E871" i="10"/>
  <c r="H871" i="4" s="1"/>
  <c r="J865" i="10"/>
  <c r="I863" i="10"/>
  <c r="H839" i="10"/>
  <c r="D837" i="10"/>
  <c r="I833" i="10"/>
  <c r="E784" i="10"/>
  <c r="C784" i="8" s="1"/>
  <c r="J778" i="10"/>
  <c r="C775" i="10"/>
  <c r="G775" i="4" s="1"/>
  <c r="J758" i="10"/>
  <c r="H755" i="10"/>
  <c r="C751" i="10"/>
  <c r="G751" i="4" s="1"/>
  <c r="D750" i="10"/>
  <c r="L730" i="10"/>
  <c r="D729" i="10"/>
  <c r="C725" i="10"/>
  <c r="G725" i="4" s="1"/>
  <c r="F676" i="10"/>
  <c r="I676" i="4" s="1"/>
  <c r="H642" i="10"/>
  <c r="K628" i="10"/>
  <c r="K605" i="10"/>
  <c r="K596" i="10"/>
  <c r="G574" i="10"/>
  <c r="N574" i="10" s="1"/>
  <c r="K570" i="10"/>
  <c r="C568" i="10"/>
  <c r="G568" i="4" s="1"/>
  <c r="D566" i="10"/>
  <c r="G564" i="10"/>
  <c r="K558" i="10"/>
  <c r="J529" i="10"/>
  <c r="J499" i="10"/>
  <c r="J486" i="10"/>
  <c r="D482" i="10"/>
  <c r="C410" i="10"/>
  <c r="G410" i="4" s="1"/>
  <c r="G406" i="10"/>
  <c r="J397" i="10"/>
  <c r="D376" i="10"/>
  <c r="L376" i="10" s="1"/>
  <c r="C326" i="10"/>
  <c r="G326" i="4" s="1"/>
  <c r="E324" i="10"/>
  <c r="F324" i="10" s="1"/>
  <c r="K320" i="10"/>
  <c r="J315" i="10"/>
  <c r="C306" i="10"/>
  <c r="G306" i="4" s="1"/>
  <c r="J303" i="10"/>
  <c r="G299" i="10"/>
  <c r="E281" i="10"/>
  <c r="E271" i="10"/>
  <c r="C260" i="10"/>
  <c r="C255" i="10"/>
  <c r="G255" i="4" s="1"/>
  <c r="K252" i="10"/>
  <c r="G8" i="13"/>
  <c r="D1983" i="13"/>
  <c r="I1976" i="13"/>
  <c r="D1970" i="13"/>
  <c r="L1963" i="13"/>
  <c r="S1963" i="13" s="1"/>
  <c r="C1963" i="13"/>
  <c r="K1961" i="13"/>
  <c r="H1954" i="13"/>
  <c r="E1953" i="13"/>
  <c r="J1947" i="13"/>
  <c r="L1945" i="13"/>
  <c r="I1936" i="13"/>
  <c r="C1934" i="13"/>
  <c r="C1932" i="13"/>
  <c r="I1918" i="13"/>
  <c r="E1916" i="13"/>
  <c r="L1907" i="13"/>
  <c r="G1905" i="13"/>
  <c r="E1903" i="13"/>
  <c r="K1900" i="13"/>
  <c r="C1886" i="13"/>
  <c r="J1875" i="13"/>
  <c r="J1874" i="13"/>
  <c r="H1869" i="13"/>
  <c r="K1834" i="13"/>
  <c r="R1834" i="13" s="1"/>
  <c r="J1831" i="13"/>
  <c r="Q1831" i="13" s="1"/>
  <c r="K1826" i="13"/>
  <c r="K1824" i="13"/>
  <c r="G1816" i="13"/>
  <c r="H1812" i="13"/>
  <c r="H1777" i="13"/>
  <c r="J1770" i="13"/>
  <c r="H1768" i="13"/>
  <c r="L1764" i="13"/>
  <c r="E1758" i="13"/>
  <c r="I1756" i="13"/>
  <c r="J1746" i="13"/>
  <c r="D1740" i="13"/>
  <c r="L1732" i="13"/>
  <c r="K1726" i="13"/>
  <c r="R1726" i="13" s="1"/>
  <c r="K1718" i="13"/>
  <c r="I1710" i="13"/>
  <c r="K1691" i="13"/>
  <c r="K1686" i="13"/>
  <c r="T1679" i="13"/>
  <c r="K1675" i="13"/>
  <c r="D1663" i="13"/>
  <c r="I1655" i="13"/>
  <c r="P1655" i="13" s="1"/>
  <c r="C1654" i="13"/>
  <c r="J1650" i="13"/>
  <c r="L1645" i="13"/>
  <c r="L1642" i="13"/>
  <c r="K1616" i="13"/>
  <c r="C1598" i="13"/>
  <c r="K1584" i="13"/>
  <c r="G1583" i="13"/>
  <c r="N1583" i="13" s="1"/>
  <c r="J1575" i="13"/>
  <c r="D1570" i="13"/>
  <c r="C1559" i="13"/>
  <c r="E1557" i="13"/>
  <c r="E1549" i="13"/>
  <c r="E1543" i="13"/>
  <c r="L1541" i="13"/>
  <c r="D1533" i="13"/>
  <c r="C1520" i="13"/>
  <c r="I1517" i="13"/>
  <c r="L1507" i="13"/>
  <c r="D1501" i="13"/>
  <c r="J1497" i="13"/>
  <c r="K1494" i="13"/>
  <c r="E1487" i="13"/>
  <c r="K1469" i="13"/>
  <c r="R1469" i="13" s="1"/>
  <c r="G1463" i="13"/>
  <c r="C1445" i="13"/>
  <c r="G1426" i="13"/>
  <c r="G1423" i="13"/>
  <c r="L1410" i="13"/>
  <c r="J1408" i="13"/>
  <c r="C1400" i="13"/>
  <c r="L1396" i="13"/>
  <c r="S1396" i="13" s="1"/>
  <c r="C1392" i="13"/>
  <c r="C1389" i="13"/>
  <c r="I1384" i="13"/>
  <c r="E1362" i="13"/>
  <c r="C1355" i="13"/>
  <c r="J1340" i="13"/>
  <c r="J1330" i="13"/>
  <c r="D1325" i="13"/>
  <c r="I1322" i="13"/>
  <c r="G1316" i="13"/>
  <c r="L1298" i="13"/>
  <c r="S1298" i="13" s="1"/>
  <c r="D1275" i="13"/>
  <c r="J1262" i="13"/>
  <c r="D1250" i="13"/>
  <c r="L1230" i="13"/>
  <c r="L1226" i="13"/>
  <c r="G1224" i="13"/>
  <c r="E1220" i="13"/>
  <c r="G1168" i="13"/>
  <c r="J1166" i="13"/>
  <c r="D1163" i="13"/>
  <c r="C1154" i="13"/>
  <c r="K1110" i="13"/>
  <c r="K1100" i="13"/>
  <c r="G1093" i="13"/>
  <c r="C1088" i="13"/>
  <c r="J1084" i="13"/>
  <c r="G1080" i="13"/>
  <c r="N1080" i="13" s="1"/>
  <c r="L1075" i="13"/>
  <c r="D1059" i="13"/>
  <c r="J1053" i="13"/>
  <c r="L1048" i="13"/>
  <c r="D1024" i="13"/>
  <c r="K1020" i="13"/>
  <c r="H1019" i="13"/>
  <c r="G1015" i="13"/>
  <c r="E1008" i="13"/>
  <c r="G995" i="13"/>
  <c r="N995" i="13" s="1"/>
  <c r="E992" i="13"/>
  <c r="H990" i="13"/>
  <c r="C974" i="13"/>
  <c r="K965" i="13"/>
  <c r="I958" i="13"/>
  <c r="C957" i="13"/>
  <c r="J950" i="13"/>
  <c r="L948" i="13"/>
  <c r="H941" i="13"/>
  <c r="H933" i="13"/>
  <c r="J923" i="13"/>
  <c r="J920" i="13"/>
  <c r="I917" i="13"/>
  <c r="G906" i="13"/>
  <c r="D889" i="13"/>
  <c r="D885" i="13"/>
  <c r="K882" i="13"/>
  <c r="K838" i="13"/>
  <c r="H814" i="13"/>
  <c r="I806" i="13"/>
  <c r="H798" i="13"/>
  <c r="L795" i="13"/>
  <c r="L787" i="13"/>
  <c r="J778" i="13"/>
  <c r="Q778" i="13" s="1"/>
  <c r="H773" i="13"/>
  <c r="H772" i="13"/>
  <c r="L765" i="13"/>
  <c r="I760" i="13"/>
  <c r="K747" i="13"/>
  <c r="I745" i="13"/>
  <c r="D744" i="13"/>
  <c r="J720" i="13"/>
  <c r="L700" i="13"/>
  <c r="G664" i="13"/>
  <c r="K660" i="13"/>
  <c r="G658" i="13"/>
  <c r="F593" i="13"/>
  <c r="J593" i="4" s="1"/>
  <c r="E593" i="13"/>
  <c r="K593" i="13"/>
  <c r="K461" i="13"/>
  <c r="J373" i="13"/>
  <c r="C282" i="13"/>
  <c r="J282" i="13"/>
  <c r="K282" i="13"/>
  <c r="C196" i="13"/>
  <c r="D196" i="13" s="1"/>
  <c r="I196" i="13" s="1"/>
  <c r="E196" i="13"/>
  <c r="F196" i="13" s="1"/>
  <c r="J196" i="4" s="1"/>
  <c r="G196" i="13"/>
  <c r="J196" i="13"/>
  <c r="K196" i="13"/>
  <c r="L1746" i="10"/>
  <c r="K1738" i="10"/>
  <c r="I1737" i="10"/>
  <c r="J1735" i="10"/>
  <c r="D1730" i="10"/>
  <c r="E1713" i="10"/>
  <c r="C1713" i="8" s="1"/>
  <c r="L1699" i="10"/>
  <c r="L1681" i="10"/>
  <c r="E1667" i="10"/>
  <c r="K1659" i="10"/>
  <c r="L1643" i="10"/>
  <c r="K1634" i="10"/>
  <c r="G1577" i="10"/>
  <c r="D1416" i="10"/>
  <c r="I1411" i="10"/>
  <c r="F1400" i="10"/>
  <c r="I1400" i="4" s="1"/>
  <c r="F1387" i="10"/>
  <c r="I1387" i="4" s="1"/>
  <c r="L1381" i="10"/>
  <c r="H1378" i="10"/>
  <c r="O1378" i="10" s="1"/>
  <c r="L1370" i="10"/>
  <c r="J1366" i="10"/>
  <c r="L1363" i="10"/>
  <c r="K1289" i="10"/>
  <c r="J1251" i="10"/>
  <c r="K1167" i="10"/>
  <c r="E980" i="10"/>
  <c r="C964" i="10"/>
  <c r="G964" i="4" s="1"/>
  <c r="E948" i="10"/>
  <c r="C948" i="8" s="1"/>
  <c r="L901" i="10"/>
  <c r="K897" i="10"/>
  <c r="K896" i="10"/>
  <c r="D895" i="10"/>
  <c r="E885" i="10"/>
  <c r="F881" i="10"/>
  <c r="I881" i="4" s="1"/>
  <c r="F879" i="10"/>
  <c r="I879" i="4" s="1"/>
  <c r="H872" i="10"/>
  <c r="C871" i="10"/>
  <c r="G871" i="4" s="1"/>
  <c r="I865" i="10"/>
  <c r="F863" i="10"/>
  <c r="G846" i="10"/>
  <c r="G839" i="10"/>
  <c r="F833" i="10"/>
  <c r="I833" i="4" s="1"/>
  <c r="J793" i="10"/>
  <c r="C784" i="10"/>
  <c r="G784" i="4" s="1"/>
  <c r="I758" i="10"/>
  <c r="F755" i="10"/>
  <c r="I755" i="4" s="1"/>
  <c r="C750" i="10"/>
  <c r="G750" i="4" s="1"/>
  <c r="G747" i="10"/>
  <c r="J691" i="10"/>
  <c r="G686" i="10"/>
  <c r="E676" i="10"/>
  <c r="H676" i="4" s="1"/>
  <c r="J662" i="10"/>
  <c r="G642" i="10"/>
  <c r="I613" i="10"/>
  <c r="P613" i="10" s="1"/>
  <c r="J605" i="10"/>
  <c r="C596" i="10"/>
  <c r="G596" i="4" s="1"/>
  <c r="L588" i="10"/>
  <c r="J576" i="10"/>
  <c r="E564" i="10"/>
  <c r="K559" i="10"/>
  <c r="K551" i="10"/>
  <c r="D518" i="10"/>
  <c r="J515" i="10"/>
  <c r="J507" i="10"/>
  <c r="C499" i="10"/>
  <c r="G499" i="4" s="1"/>
  <c r="C489" i="10"/>
  <c r="G489" i="4" s="1"/>
  <c r="C482" i="10"/>
  <c r="G482" i="4" s="1"/>
  <c r="I480" i="10"/>
  <c r="K464" i="10"/>
  <c r="C447" i="10"/>
  <c r="G447" i="4" s="1"/>
  <c r="G440" i="10"/>
  <c r="F429" i="10"/>
  <c r="I429" i="4" s="1"/>
  <c r="J426" i="10"/>
  <c r="D395" i="10"/>
  <c r="C376" i="10"/>
  <c r="G376" i="4" s="1"/>
  <c r="K371" i="10"/>
  <c r="E352" i="10"/>
  <c r="H352" i="4" s="1"/>
  <c r="K1764" i="13"/>
  <c r="L1679" i="13"/>
  <c r="D882" i="13"/>
  <c r="L876" i="13"/>
  <c r="D862" i="13"/>
  <c r="L854" i="13"/>
  <c r="L853" i="13"/>
  <c r="G842" i="13"/>
  <c r="G814" i="13"/>
  <c r="G806" i="13"/>
  <c r="D795" i="13"/>
  <c r="I787" i="13"/>
  <c r="I778" i="13"/>
  <c r="P778" i="13" s="1"/>
  <c r="J776" i="13"/>
  <c r="D773" i="13"/>
  <c r="G772" i="13"/>
  <c r="K765" i="13"/>
  <c r="H760" i="13"/>
  <c r="D747" i="13"/>
  <c r="C744" i="13"/>
  <c r="K732" i="13"/>
  <c r="E720" i="13"/>
  <c r="J700" i="13"/>
  <c r="L692" i="13"/>
  <c r="L667" i="13"/>
  <c r="I660" i="13"/>
  <c r="D658" i="13"/>
  <c r="F640" i="13"/>
  <c r="J640" i="4" s="1"/>
  <c r="D640" i="13"/>
  <c r="E640" i="13"/>
  <c r="J640" i="13"/>
  <c r="E460" i="13"/>
  <c r="J460" i="13"/>
  <c r="J400" i="13"/>
  <c r="E400" i="13"/>
  <c r="K400" i="13"/>
  <c r="G338" i="13"/>
  <c r="C338" i="13"/>
  <c r="K338" i="13"/>
  <c r="G288" i="13"/>
  <c r="E288" i="13"/>
  <c r="F208" i="13"/>
  <c r="J208" i="4" s="1"/>
  <c r="F166" i="4"/>
  <c r="B166" i="4" s="1"/>
  <c r="B166" i="8"/>
  <c r="D143" i="10"/>
  <c r="G143" i="4"/>
  <c r="H102" i="4"/>
  <c r="C102" i="8"/>
  <c r="H71" i="4"/>
  <c r="C71" i="8"/>
  <c r="C54" i="10"/>
  <c r="G54" i="4" s="1"/>
  <c r="F54" i="4"/>
  <c r="D54" i="4" s="1"/>
  <c r="B54" i="8"/>
  <c r="F33" i="4"/>
  <c r="B33" i="4" s="1"/>
  <c r="B33" i="8"/>
  <c r="D15" i="10"/>
  <c r="L15" i="10" s="1"/>
  <c r="G15" i="4"/>
  <c r="F244" i="4"/>
  <c r="B244" i="8"/>
  <c r="F242" i="4"/>
  <c r="C242" i="4" s="1"/>
  <c r="B242" i="8"/>
  <c r="C240" i="10"/>
  <c r="F240" i="4"/>
  <c r="E240" i="4" s="1"/>
  <c r="B240" i="8"/>
  <c r="E236" i="10"/>
  <c r="F236" i="4"/>
  <c r="B236" i="8"/>
  <c r="C234" i="10"/>
  <c r="G234" i="4" s="1"/>
  <c r="F233" i="4"/>
  <c r="D233" i="4" s="1"/>
  <c r="B233" i="8"/>
  <c r="F230" i="4"/>
  <c r="B230" i="4" s="1"/>
  <c r="B230" i="8"/>
  <c r="C228" i="10"/>
  <c r="G228" i="4" s="1"/>
  <c r="F228" i="4"/>
  <c r="E228" i="4" s="1"/>
  <c r="B228" i="8"/>
  <c r="K225" i="10"/>
  <c r="E223" i="10"/>
  <c r="D221" i="10"/>
  <c r="L221" i="10" s="1"/>
  <c r="F218" i="4"/>
  <c r="C218" i="4" s="1"/>
  <c r="B218" i="8"/>
  <c r="F216" i="4"/>
  <c r="E216" i="4" s="1"/>
  <c r="B216" i="8"/>
  <c r="J212" i="10"/>
  <c r="E209" i="10"/>
  <c r="C208" i="10"/>
  <c r="C206" i="10"/>
  <c r="F206" i="4"/>
  <c r="B206" i="4" s="1"/>
  <c r="B206" i="8"/>
  <c r="F205" i="4"/>
  <c r="B205" i="4" s="1"/>
  <c r="B205" i="8"/>
  <c r="C201" i="10"/>
  <c r="G201" i="4" s="1"/>
  <c r="F201" i="4"/>
  <c r="D201" i="4" s="1"/>
  <c r="B201" i="8"/>
  <c r="E199" i="10"/>
  <c r="J196" i="10"/>
  <c r="E194" i="10"/>
  <c r="E192" i="10"/>
  <c r="D191" i="10"/>
  <c r="F191" i="4"/>
  <c r="B191" i="8"/>
  <c r="K187" i="10"/>
  <c r="E184" i="10"/>
  <c r="C183" i="10"/>
  <c r="C181" i="10"/>
  <c r="E177" i="10"/>
  <c r="E175" i="10"/>
  <c r="C171" i="10"/>
  <c r="G171" i="4" s="1"/>
  <c r="F171" i="4"/>
  <c r="C171" i="4" s="1"/>
  <c r="B171" i="8"/>
  <c r="J164" i="10"/>
  <c r="F162" i="4"/>
  <c r="E162" i="4" s="1"/>
  <c r="B162" i="8"/>
  <c r="F159" i="4"/>
  <c r="B159" i="8"/>
  <c r="E157" i="10"/>
  <c r="C156" i="10"/>
  <c r="F156" i="4"/>
  <c r="B156" i="8"/>
  <c r="F153" i="4"/>
  <c r="D153" i="4" s="1"/>
  <c r="B153" i="8"/>
  <c r="K149" i="10"/>
  <c r="C148" i="10"/>
  <c r="F148" i="4"/>
  <c r="B148" i="4" s="1"/>
  <c r="B148" i="8"/>
  <c r="K144" i="10"/>
  <c r="F143" i="4"/>
  <c r="C143" i="4" s="1"/>
  <c r="B143" i="8"/>
  <c r="F131" i="4"/>
  <c r="B131" i="8"/>
  <c r="E128" i="10"/>
  <c r="D126" i="10"/>
  <c r="I126" i="10" s="1"/>
  <c r="F126" i="4"/>
  <c r="B126" i="8"/>
  <c r="D122" i="10"/>
  <c r="F122" i="4"/>
  <c r="E122" i="4" s="1"/>
  <c r="B122" i="8"/>
  <c r="J114" i="10"/>
  <c r="K108" i="10"/>
  <c r="F102" i="4"/>
  <c r="C102" i="4" s="1"/>
  <c r="B102" i="8"/>
  <c r="F96" i="4"/>
  <c r="C96" i="4" s="1"/>
  <c r="B96" i="8"/>
  <c r="K93" i="10"/>
  <c r="C90" i="10"/>
  <c r="G90" i="4" s="1"/>
  <c r="F90" i="4"/>
  <c r="B90" i="8"/>
  <c r="F88" i="4"/>
  <c r="D88" i="4" s="1"/>
  <c r="B88" i="8"/>
  <c r="F83" i="4"/>
  <c r="B83" i="8"/>
  <c r="K74" i="10"/>
  <c r="J67" i="10"/>
  <c r="K64" i="10"/>
  <c r="E61" i="10"/>
  <c r="J51" i="10"/>
  <c r="J49" i="10"/>
  <c r="F49" i="4"/>
  <c r="B49" i="8"/>
  <c r="C44" i="10"/>
  <c r="F44" i="4"/>
  <c r="B44" i="4" s="1"/>
  <c r="B44" i="8"/>
  <c r="E41" i="10"/>
  <c r="C38" i="10"/>
  <c r="F38" i="4"/>
  <c r="D38" i="4" s="1"/>
  <c r="B38" i="8"/>
  <c r="C34" i="10"/>
  <c r="G34" i="4" s="1"/>
  <c r="F34" i="4"/>
  <c r="B34" i="4" s="1"/>
  <c r="B34" i="8"/>
  <c r="K32" i="10"/>
  <c r="E23" i="10"/>
  <c r="F23" i="4"/>
  <c r="C23" i="4" s="1"/>
  <c r="B23" i="8"/>
  <c r="C18" i="10"/>
  <c r="G18" i="4" s="1"/>
  <c r="F18" i="4"/>
  <c r="E18" i="4" s="1"/>
  <c r="B18" i="8"/>
  <c r="F17" i="4"/>
  <c r="B17" i="4" s="1"/>
  <c r="B17" i="8"/>
  <c r="E15" i="10"/>
  <c r="F15" i="4"/>
  <c r="C15" i="4" s="1"/>
  <c r="B15" i="8"/>
  <c r="E12" i="10"/>
  <c r="D1994" i="10"/>
  <c r="F1985" i="10"/>
  <c r="I1985" i="4" s="1"/>
  <c r="J1979" i="10"/>
  <c r="D1968" i="10"/>
  <c r="C1967" i="10"/>
  <c r="G1967" i="4" s="1"/>
  <c r="C1965" i="10"/>
  <c r="G1965" i="4" s="1"/>
  <c r="F1962" i="10"/>
  <c r="I1962" i="4" s="1"/>
  <c r="D1954" i="10"/>
  <c r="J1925" i="10"/>
  <c r="C1916" i="10"/>
  <c r="G1916" i="4" s="1"/>
  <c r="K1912" i="10"/>
  <c r="K1892" i="10"/>
  <c r="K1890" i="10"/>
  <c r="L1887" i="10"/>
  <c r="I1881" i="10"/>
  <c r="P1881" i="10" s="1"/>
  <c r="E1864" i="10"/>
  <c r="C1864" i="8" s="1"/>
  <c r="D1855" i="10"/>
  <c r="G1850" i="10"/>
  <c r="H1847" i="10"/>
  <c r="L1815" i="10"/>
  <c r="C1815" i="10"/>
  <c r="G1815" i="4" s="1"/>
  <c r="G1789" i="10"/>
  <c r="H1779" i="10"/>
  <c r="K1772" i="10"/>
  <c r="R1772" i="10" s="1"/>
  <c r="F1771" i="10"/>
  <c r="I1771" i="4" s="1"/>
  <c r="K1771" i="4" s="1"/>
  <c r="L1754" i="10"/>
  <c r="K1748" i="10"/>
  <c r="K1746" i="10"/>
  <c r="H1738" i="10"/>
  <c r="G1737" i="10"/>
  <c r="I1735" i="10"/>
  <c r="K1732" i="10"/>
  <c r="C1730" i="10"/>
  <c r="G1730" i="4" s="1"/>
  <c r="K1721" i="10"/>
  <c r="D1713" i="10"/>
  <c r="K1699" i="10"/>
  <c r="K1697" i="10"/>
  <c r="K1681" i="10"/>
  <c r="D1667" i="10"/>
  <c r="L1663" i="10"/>
  <c r="G1659" i="10"/>
  <c r="K1649" i="10"/>
  <c r="K1643" i="10"/>
  <c r="J1635" i="10"/>
  <c r="I1634" i="10"/>
  <c r="H1630" i="10"/>
  <c r="I1626" i="10"/>
  <c r="J1624" i="10"/>
  <c r="Q1624" i="10" s="1"/>
  <c r="L1618" i="10"/>
  <c r="S1618" i="10" s="1"/>
  <c r="G1598" i="10"/>
  <c r="F1579" i="10"/>
  <c r="C1577" i="10"/>
  <c r="G1577" i="4" s="1"/>
  <c r="K1565" i="10"/>
  <c r="K1549" i="10"/>
  <c r="L1543" i="10"/>
  <c r="K1524" i="10"/>
  <c r="F1513" i="10"/>
  <c r="I1513" i="4" s="1"/>
  <c r="K1513" i="4" s="1"/>
  <c r="L1506" i="10"/>
  <c r="E1505" i="10"/>
  <c r="H1505" i="4" s="1"/>
  <c r="K1500" i="10"/>
  <c r="L1498" i="10"/>
  <c r="D1482" i="10"/>
  <c r="L1472" i="10"/>
  <c r="L1468" i="10"/>
  <c r="S1468" i="10" s="1"/>
  <c r="D1444" i="10"/>
  <c r="J1420" i="10"/>
  <c r="E1387" i="10"/>
  <c r="K1381" i="10"/>
  <c r="D1378" i="10"/>
  <c r="H1374" i="10"/>
  <c r="C1366" i="10"/>
  <c r="G1366" i="4" s="1"/>
  <c r="I1363" i="10"/>
  <c r="C1355" i="10"/>
  <c r="G1355" i="4" s="1"/>
  <c r="D1331" i="10"/>
  <c r="F1324" i="10"/>
  <c r="C1316" i="10"/>
  <c r="G1316" i="4" s="1"/>
  <c r="G1312" i="10"/>
  <c r="I1289" i="10"/>
  <c r="C1282" i="10"/>
  <c r="G1282" i="4" s="1"/>
  <c r="G1264" i="10"/>
  <c r="K1260" i="10"/>
  <c r="H1251" i="10"/>
  <c r="E1243" i="10"/>
  <c r="J1240" i="10"/>
  <c r="J1235" i="10"/>
  <c r="E1213" i="10"/>
  <c r="C1213" i="8" s="1"/>
  <c r="H1204" i="10"/>
  <c r="C1196" i="10"/>
  <c r="G1196" i="4" s="1"/>
  <c r="J1193" i="10"/>
  <c r="E1189" i="10"/>
  <c r="C1189" i="8" s="1"/>
  <c r="L1187" i="10"/>
  <c r="S1187" i="10" s="1"/>
  <c r="L1186" i="10"/>
  <c r="J1185" i="10"/>
  <c r="E1170" i="10"/>
  <c r="G1167" i="10"/>
  <c r="L1159" i="10"/>
  <c r="H1146" i="10"/>
  <c r="G1143" i="10"/>
  <c r="E1137" i="10"/>
  <c r="C1137" i="8" s="1"/>
  <c r="F1123" i="10"/>
  <c r="I1123" i="4" s="1"/>
  <c r="G1019" i="10"/>
  <c r="F998" i="10"/>
  <c r="I998" i="4" s="1"/>
  <c r="K998" i="4" s="1"/>
  <c r="C817" i="10"/>
  <c r="G817" i="4" s="1"/>
  <c r="J810" i="10"/>
  <c r="E769" i="10"/>
  <c r="K767" i="10"/>
  <c r="G758" i="10"/>
  <c r="H724" i="10"/>
  <c r="J709" i="10"/>
  <c r="G706" i="10"/>
  <c r="H691" i="10"/>
  <c r="E686" i="10"/>
  <c r="H686" i="4" s="1"/>
  <c r="C676" i="10"/>
  <c r="G676" i="4" s="1"/>
  <c r="G673" i="10"/>
  <c r="G665" i="10"/>
  <c r="H662" i="10"/>
  <c r="K650" i="10"/>
  <c r="E642" i="10"/>
  <c r="C642" i="8" s="1"/>
  <c r="L627" i="10"/>
  <c r="I622" i="10"/>
  <c r="D613" i="10"/>
  <c r="I605" i="10"/>
  <c r="K588" i="10"/>
  <c r="H583" i="10"/>
  <c r="K580" i="10"/>
  <c r="C576" i="10"/>
  <c r="G576" i="4" s="1"/>
  <c r="E538" i="10"/>
  <c r="K510" i="10"/>
  <c r="L505" i="10"/>
  <c r="G371" i="10"/>
  <c r="F368" i="10"/>
  <c r="I368" i="4" s="1"/>
  <c r="J341" i="10"/>
  <c r="J317" i="10"/>
  <c r="E277" i="10"/>
  <c r="H277" i="4" s="1"/>
  <c r="K260" i="10"/>
  <c r="J1963" i="13"/>
  <c r="Q1963" i="13" s="1"/>
  <c r="I1764" i="13"/>
  <c r="K1762" i="13"/>
  <c r="K1679" i="13"/>
  <c r="L1597" i="13"/>
  <c r="L1559" i="13"/>
  <c r="L1392" i="13"/>
  <c r="L1088" i="13"/>
  <c r="D634" i="13"/>
  <c r="K634" i="13"/>
  <c r="E634" i="13"/>
  <c r="D534" i="13"/>
  <c r="H534" i="13"/>
  <c r="E513" i="13"/>
  <c r="C513" i="13"/>
  <c r="C494" i="13"/>
  <c r="C420" i="13"/>
  <c r="J308" i="13"/>
  <c r="G268" i="13"/>
  <c r="E226" i="10"/>
  <c r="F226" i="4"/>
  <c r="D226" i="4" s="1"/>
  <c r="B226" i="8"/>
  <c r="H221" i="4"/>
  <c r="C221" i="8"/>
  <c r="F188" i="4"/>
  <c r="B188" i="8"/>
  <c r="F145" i="4"/>
  <c r="D145" i="4" s="1"/>
  <c r="B145" i="8"/>
  <c r="F112" i="4"/>
  <c r="B112" i="8"/>
  <c r="F84" i="4"/>
  <c r="B84" i="4" s="1"/>
  <c r="B84" i="8"/>
  <c r="F47" i="4"/>
  <c r="B47" i="8"/>
  <c r="H28" i="4"/>
  <c r="C28" i="8"/>
  <c r="F19" i="4"/>
  <c r="B19" i="8"/>
  <c r="E168" i="10"/>
  <c r="F168" i="4"/>
  <c r="E168" i="4" s="1"/>
  <c r="B168" i="8"/>
  <c r="E137" i="10"/>
  <c r="F137" i="4"/>
  <c r="B137" i="4" s="1"/>
  <c r="B137" i="8"/>
  <c r="D123" i="10"/>
  <c r="L123" i="10" s="1"/>
  <c r="G123" i="4"/>
  <c r="F120" i="4"/>
  <c r="B120" i="8"/>
  <c r="F118" i="4"/>
  <c r="B118" i="4" s="1"/>
  <c r="B118" i="8"/>
  <c r="F111" i="4"/>
  <c r="B111" i="8"/>
  <c r="H108" i="4"/>
  <c r="C108" i="8"/>
  <c r="H107" i="4"/>
  <c r="F105" i="4"/>
  <c r="D105" i="4" s="1"/>
  <c r="B105" i="8"/>
  <c r="H101" i="4"/>
  <c r="C101" i="8"/>
  <c r="E98" i="10"/>
  <c r="F98" i="4"/>
  <c r="C98" i="4" s="1"/>
  <c r="B98" i="8"/>
  <c r="H92" i="4"/>
  <c r="C92" i="8"/>
  <c r="F89" i="4"/>
  <c r="B89" i="8"/>
  <c r="K79" i="10"/>
  <c r="F73" i="4"/>
  <c r="D73" i="4" s="1"/>
  <c r="B73" i="8"/>
  <c r="F71" i="4"/>
  <c r="B71" i="8"/>
  <c r="H67" i="4"/>
  <c r="C67" i="8"/>
  <c r="F59" i="4"/>
  <c r="B59" i="8"/>
  <c r="H55" i="4"/>
  <c r="C55" i="8"/>
  <c r="F53" i="4"/>
  <c r="E53" i="4" s="1"/>
  <c r="B53" i="8"/>
  <c r="H51" i="4"/>
  <c r="C51" i="8"/>
  <c r="F46" i="4"/>
  <c r="D46" i="4" s="1"/>
  <c r="B46" i="8"/>
  <c r="C30" i="10"/>
  <c r="F30" i="4"/>
  <c r="B30" i="8"/>
  <c r="F10" i="4"/>
  <c r="B10" i="4" s="1"/>
  <c r="B10" i="8"/>
  <c r="F9" i="4"/>
  <c r="B9" i="4" s="1"/>
  <c r="B9" i="8"/>
  <c r="K1887" i="10"/>
  <c r="J1830" i="10"/>
  <c r="G1779" i="10"/>
  <c r="L1775" i="10"/>
  <c r="L1751" i="10"/>
  <c r="J1746" i="10"/>
  <c r="F1737" i="10"/>
  <c r="I1737" i="4" s="1"/>
  <c r="G1735" i="10"/>
  <c r="H1517" i="10"/>
  <c r="D1505" i="10"/>
  <c r="G1500" i="10"/>
  <c r="C1498" i="10"/>
  <c r="G1498" i="4" s="1"/>
  <c r="L1473" i="10"/>
  <c r="K1468" i="10"/>
  <c r="I1465" i="10"/>
  <c r="K1460" i="10"/>
  <c r="I1347" i="10"/>
  <c r="G1345" i="10"/>
  <c r="C1331" i="10"/>
  <c r="G1331" i="4" s="1"/>
  <c r="D1289" i="10"/>
  <c r="F1264" i="10"/>
  <c r="I1264" i="4" s="1"/>
  <c r="K1264" i="4" s="1"/>
  <c r="I1260" i="10"/>
  <c r="F1251" i="10"/>
  <c r="G1240" i="10"/>
  <c r="L1227" i="10"/>
  <c r="J1223" i="10"/>
  <c r="L1218" i="10"/>
  <c r="J1207" i="10"/>
  <c r="K1187" i="10"/>
  <c r="K1186" i="10"/>
  <c r="D1167" i="10"/>
  <c r="C1163" i="10"/>
  <c r="G1163" i="4" s="1"/>
  <c r="K1155" i="10"/>
  <c r="K1149" i="10"/>
  <c r="K1147" i="10"/>
  <c r="C1137" i="10"/>
  <c r="G1137" i="4" s="1"/>
  <c r="H1130" i="10"/>
  <c r="C1123" i="10"/>
  <c r="G1123" i="4" s="1"/>
  <c r="D1104" i="10"/>
  <c r="C1052" i="10"/>
  <c r="G1052" i="4" s="1"/>
  <c r="I1030" i="10"/>
  <c r="L1024" i="10"/>
  <c r="K999" i="10"/>
  <c r="L979" i="10"/>
  <c r="K864" i="10"/>
  <c r="C863" i="10"/>
  <c r="G863" i="4" s="1"/>
  <c r="G852" i="10"/>
  <c r="C842" i="10"/>
  <c r="G842" i="4" s="1"/>
  <c r="C839" i="10"/>
  <c r="G839" i="4" s="1"/>
  <c r="K832" i="10"/>
  <c r="L829" i="10"/>
  <c r="L823" i="10"/>
  <c r="L819" i="10"/>
  <c r="I810" i="10"/>
  <c r="K800" i="10"/>
  <c r="L798" i="10"/>
  <c r="K796" i="10"/>
  <c r="L790" i="10"/>
  <c r="D785" i="10"/>
  <c r="F758" i="10"/>
  <c r="I758" i="4" s="1"/>
  <c r="F716" i="10"/>
  <c r="I716" i="4" s="1"/>
  <c r="K689" i="10"/>
  <c r="Q658" i="10"/>
  <c r="J629" i="10"/>
  <c r="H622" i="10"/>
  <c r="E614" i="10"/>
  <c r="C613" i="10"/>
  <c r="G613" i="4" s="1"/>
  <c r="H605" i="10"/>
  <c r="J595" i="10"/>
  <c r="I588" i="10"/>
  <c r="I545" i="10"/>
  <c r="L534" i="10"/>
  <c r="K530" i="10"/>
  <c r="F507" i="10"/>
  <c r="I507" i="4" s="1"/>
  <c r="K505" i="10"/>
  <c r="K495" i="10"/>
  <c r="F486" i="10"/>
  <c r="I486" i="4" s="1"/>
  <c r="G480" i="10"/>
  <c r="L470" i="10"/>
  <c r="G467" i="10"/>
  <c r="J459" i="10"/>
  <c r="K454" i="10"/>
  <c r="D439" i="10"/>
  <c r="K419" i="10"/>
  <c r="K378" i="10"/>
  <c r="J376" i="10"/>
  <c r="C323" i="10"/>
  <c r="J314" i="10"/>
  <c r="D287" i="10"/>
  <c r="G279" i="10"/>
  <c r="D277" i="10"/>
  <c r="L277" i="10" s="1"/>
  <c r="K268" i="10"/>
  <c r="J260" i="10"/>
  <c r="J1987" i="13"/>
  <c r="L1985" i="13"/>
  <c r="C1969" i="13"/>
  <c r="D1966" i="13"/>
  <c r="I1963" i="13"/>
  <c r="P1963" i="13" s="1"/>
  <c r="K1962" i="13"/>
  <c r="L1948" i="13"/>
  <c r="I1946" i="13"/>
  <c r="D1935" i="13"/>
  <c r="E1924" i="13"/>
  <c r="L1915" i="13"/>
  <c r="D1907" i="13"/>
  <c r="G1904" i="13"/>
  <c r="L1902" i="13"/>
  <c r="H1899" i="13"/>
  <c r="E1875" i="13"/>
  <c r="L1842" i="13"/>
  <c r="L1808" i="13"/>
  <c r="S1808" i="13" s="1"/>
  <c r="E1794" i="13"/>
  <c r="H1764" i="13"/>
  <c r="J1762" i="13"/>
  <c r="D1753" i="13"/>
  <c r="I1738" i="13"/>
  <c r="H1728" i="13"/>
  <c r="H1709" i="13"/>
  <c r="H1705" i="13"/>
  <c r="H1690" i="13"/>
  <c r="G1679" i="13"/>
  <c r="N1679" i="13" s="1"/>
  <c r="E1666" i="13"/>
  <c r="J1663" i="13"/>
  <c r="D1655" i="13"/>
  <c r="G1642" i="13"/>
  <c r="J1597" i="13"/>
  <c r="D1594" i="13"/>
  <c r="I1580" i="13"/>
  <c r="J1577" i="13"/>
  <c r="K1559" i="13"/>
  <c r="R1559" i="13" s="1"/>
  <c r="E1538" i="13"/>
  <c r="L1533" i="13"/>
  <c r="H1518" i="13"/>
  <c r="J1511" i="13"/>
  <c r="D1507" i="13"/>
  <c r="T1501" i="13"/>
  <c r="H1494" i="13"/>
  <c r="J1488" i="13"/>
  <c r="E1469" i="13"/>
  <c r="G1398" i="13"/>
  <c r="I1396" i="13"/>
  <c r="P1396" i="13" s="1"/>
  <c r="J1394" i="13"/>
  <c r="K1392" i="13"/>
  <c r="E1391" i="13"/>
  <c r="G1383" i="13"/>
  <c r="N1383" i="13" s="1"/>
  <c r="I1376" i="13"/>
  <c r="D1357" i="13"/>
  <c r="G1345" i="13"/>
  <c r="E1340" i="13"/>
  <c r="G1330" i="13"/>
  <c r="D1329" i="13"/>
  <c r="E1322" i="13"/>
  <c r="K1314" i="13"/>
  <c r="I1297" i="13"/>
  <c r="J1293" i="13"/>
  <c r="L1275" i="13"/>
  <c r="L1274" i="13"/>
  <c r="K1267" i="13"/>
  <c r="G1264" i="13"/>
  <c r="L1258" i="13"/>
  <c r="G1256" i="13"/>
  <c r="D1254" i="13"/>
  <c r="J1251" i="13"/>
  <c r="H1246" i="13"/>
  <c r="J1232" i="13"/>
  <c r="L1225" i="13"/>
  <c r="K1222" i="13"/>
  <c r="I1204" i="13"/>
  <c r="K1182" i="13"/>
  <c r="L1170" i="13"/>
  <c r="H1167" i="13"/>
  <c r="D1166" i="13"/>
  <c r="K1163" i="13"/>
  <c r="L1162" i="13"/>
  <c r="L1154" i="13"/>
  <c r="E1147" i="13"/>
  <c r="J1143" i="13"/>
  <c r="H1126" i="13"/>
  <c r="C1124" i="13"/>
  <c r="L1111" i="13"/>
  <c r="D1110" i="13"/>
  <c r="K1088" i="13"/>
  <c r="H1074" i="13"/>
  <c r="G1072" i="13"/>
  <c r="K1064" i="13"/>
  <c r="E1048" i="13"/>
  <c r="I1033" i="13"/>
  <c r="K1024" i="13"/>
  <c r="G1023" i="13"/>
  <c r="C1020" i="13"/>
  <c r="I1009" i="13"/>
  <c r="J1004" i="13"/>
  <c r="G997" i="13"/>
  <c r="I994" i="13"/>
  <c r="C990" i="13"/>
  <c r="H960" i="13"/>
  <c r="I955" i="13"/>
  <c r="G950" i="13"/>
  <c r="N950" i="13" s="1"/>
  <c r="J931" i="13"/>
  <c r="D909" i="13"/>
  <c r="I907" i="13"/>
  <c r="I884" i="13"/>
  <c r="J826" i="13"/>
  <c r="D806" i="13"/>
  <c r="I779" i="13"/>
  <c r="E778" i="13"/>
  <c r="L761" i="13"/>
  <c r="I746" i="13"/>
  <c r="J705" i="13"/>
  <c r="D700" i="13"/>
  <c r="I692" i="13"/>
  <c r="F591" i="13"/>
  <c r="J591" i="4" s="1"/>
  <c r="C591" i="13"/>
  <c r="E591" i="13"/>
  <c r="H591" i="13"/>
  <c r="J591" i="13"/>
  <c r="K591" i="13"/>
  <c r="L563" i="13"/>
  <c r="E563" i="13"/>
  <c r="C538" i="13"/>
  <c r="G538" i="13"/>
  <c r="C437" i="13"/>
  <c r="K437" i="13"/>
  <c r="C229" i="13"/>
  <c r="D229" i="13" s="1"/>
  <c r="I229" i="13" s="1"/>
  <c r="J229" i="13"/>
  <c r="L81" i="13"/>
  <c r="I81" i="13"/>
  <c r="D198" i="10"/>
  <c r="L198" i="10" s="1"/>
  <c r="F198" i="4"/>
  <c r="B198" i="4" s="1"/>
  <c r="B198" i="8"/>
  <c r="F141" i="4"/>
  <c r="B141" i="8"/>
  <c r="H105" i="4"/>
  <c r="C105" i="8"/>
  <c r="F65" i="4"/>
  <c r="B65" i="8"/>
  <c r="H38" i="4"/>
  <c r="C38" i="8"/>
  <c r="D187" i="10"/>
  <c r="L187" i="10" s="1"/>
  <c r="G187" i="4"/>
  <c r="K197" i="10"/>
  <c r="F170" i="4"/>
  <c r="E170" i="4" s="1"/>
  <c r="B170" i="8"/>
  <c r="F151" i="4"/>
  <c r="B151" i="4" s="1"/>
  <c r="B151" i="8"/>
  <c r="C147" i="10"/>
  <c r="G147" i="4" s="1"/>
  <c r="F147" i="4"/>
  <c r="B147" i="4" s="1"/>
  <c r="B147" i="8"/>
  <c r="D144" i="10"/>
  <c r="I144" i="10" s="1"/>
  <c r="G144" i="4"/>
  <c r="C142" i="10"/>
  <c r="G142" i="4" s="1"/>
  <c r="F142" i="4"/>
  <c r="B142" i="4" s="1"/>
  <c r="B142" i="8"/>
  <c r="C140" i="10"/>
  <c r="F140" i="4"/>
  <c r="B140" i="8"/>
  <c r="F135" i="4"/>
  <c r="B135" i="8"/>
  <c r="H133" i="4"/>
  <c r="C133" i="8"/>
  <c r="F130" i="4"/>
  <c r="B130" i="8"/>
  <c r="H125" i="4"/>
  <c r="C125" i="8"/>
  <c r="F123" i="4"/>
  <c r="C123" i="4" s="1"/>
  <c r="B123" i="8"/>
  <c r="C121" i="10"/>
  <c r="G121" i="4" s="1"/>
  <c r="F121" i="4"/>
  <c r="D121" i="4" s="1"/>
  <c r="B121" i="8"/>
  <c r="H117" i="4"/>
  <c r="C117" i="8"/>
  <c r="D107" i="10"/>
  <c r="L107" i="10" s="1"/>
  <c r="G107" i="4"/>
  <c r="H95" i="4"/>
  <c r="C95" i="8"/>
  <c r="H93" i="4"/>
  <c r="C93" i="8"/>
  <c r="D92" i="10"/>
  <c r="I92" i="10" s="1"/>
  <c r="G92" i="4"/>
  <c r="H87" i="4"/>
  <c r="C87" i="8"/>
  <c r="F81" i="4"/>
  <c r="B81" i="4" s="1"/>
  <c r="B81" i="8"/>
  <c r="J79" i="10"/>
  <c r="C78" i="10"/>
  <c r="G78" i="4" s="1"/>
  <c r="F78" i="4"/>
  <c r="D78" i="4" s="1"/>
  <c r="B78" i="8"/>
  <c r="H74" i="4"/>
  <c r="C74" i="8"/>
  <c r="F70" i="4"/>
  <c r="D70" i="4" s="1"/>
  <c r="B70" i="8"/>
  <c r="H64" i="4"/>
  <c r="C64" i="8"/>
  <c r="F63" i="4"/>
  <c r="C63" i="4" s="1"/>
  <c r="B63" i="8"/>
  <c r="E57" i="10"/>
  <c r="F57" i="4"/>
  <c r="B57" i="8"/>
  <c r="E48" i="10"/>
  <c r="F48" i="4"/>
  <c r="E48" i="4" s="1"/>
  <c r="B48" i="8"/>
  <c r="H43" i="4"/>
  <c r="C43" i="8"/>
  <c r="H39" i="4"/>
  <c r="C39" i="8"/>
  <c r="D37" i="10"/>
  <c r="G37" i="4"/>
  <c r="K33" i="10"/>
  <c r="F29" i="4"/>
  <c r="E29" i="4" s="1"/>
  <c r="B29" i="8"/>
  <c r="F28" i="4"/>
  <c r="B28" i="4" s="1"/>
  <c r="B28" i="8"/>
  <c r="H25" i="4"/>
  <c r="C25" i="8"/>
  <c r="D24" i="10"/>
  <c r="I24" i="10" s="1"/>
  <c r="F24" i="4"/>
  <c r="B24" i="4" s="1"/>
  <c r="B24" i="8"/>
  <c r="H22" i="4"/>
  <c r="C22" i="8"/>
  <c r="H20" i="4"/>
  <c r="C20" i="8"/>
  <c r="H14" i="4"/>
  <c r="C14" i="8"/>
  <c r="J1887" i="10"/>
  <c r="Q1887" i="10" s="1"/>
  <c r="K1831" i="10"/>
  <c r="F1779" i="10"/>
  <c r="R1779" i="10" s="1"/>
  <c r="J1751" i="10"/>
  <c r="D1746" i="10"/>
  <c r="K1619" i="10"/>
  <c r="J1618" i="10"/>
  <c r="Q1618" i="10" s="1"/>
  <c r="J1610" i="10"/>
  <c r="K1570" i="10"/>
  <c r="R1570" i="10" s="1"/>
  <c r="L1569" i="10"/>
  <c r="D1565" i="10"/>
  <c r="J1560" i="10"/>
  <c r="D1549" i="10"/>
  <c r="E1517" i="10"/>
  <c r="E1500" i="10"/>
  <c r="H1476" i="10"/>
  <c r="J1473" i="10"/>
  <c r="I1468" i="10"/>
  <c r="F1460" i="10"/>
  <c r="R1460" i="10" s="1"/>
  <c r="H1449" i="10"/>
  <c r="J1414" i="10"/>
  <c r="F1405" i="10"/>
  <c r="I1405" i="4" s="1"/>
  <c r="K1405" i="4" s="1"/>
  <c r="G1403" i="10"/>
  <c r="H1399" i="10"/>
  <c r="H1397" i="10"/>
  <c r="J1390" i="10"/>
  <c r="C1374" i="10"/>
  <c r="G1374" i="4" s="1"/>
  <c r="H1340" i="10"/>
  <c r="O1340" i="10" s="1"/>
  <c r="G1315" i="10"/>
  <c r="K1308" i="10"/>
  <c r="C1284" i="10"/>
  <c r="G1284" i="4" s="1"/>
  <c r="K1282" i="10"/>
  <c r="E1264" i="10"/>
  <c r="E1260" i="10"/>
  <c r="C1260" i="8" s="1"/>
  <c r="H1253" i="10"/>
  <c r="C1251" i="10"/>
  <c r="G1251" i="4" s="1"/>
  <c r="H1247" i="10"/>
  <c r="G1245" i="10"/>
  <c r="N1245" i="10" s="1"/>
  <c r="K1242" i="10"/>
  <c r="F1240" i="10"/>
  <c r="I1240" i="4" s="1"/>
  <c r="H1237" i="10"/>
  <c r="D1227" i="10"/>
  <c r="H1223" i="10"/>
  <c r="K1218" i="10"/>
  <c r="G1215" i="10"/>
  <c r="H1207" i="10"/>
  <c r="J1195" i="10"/>
  <c r="J1187" i="10"/>
  <c r="Q1187" i="10" s="1"/>
  <c r="J1186" i="10"/>
  <c r="C1167" i="10"/>
  <c r="G1167" i="4" s="1"/>
  <c r="J1147" i="10"/>
  <c r="Q1147" i="10" s="1"/>
  <c r="L1020" i="10"/>
  <c r="J999" i="10"/>
  <c r="K983" i="10"/>
  <c r="I979" i="10"/>
  <c r="H949" i="10"/>
  <c r="K902" i="10"/>
  <c r="I899" i="10"/>
  <c r="H897" i="10"/>
  <c r="L871" i="10"/>
  <c r="K816" i="10"/>
  <c r="H810" i="10"/>
  <c r="J808" i="10"/>
  <c r="J800" i="10"/>
  <c r="I798" i="10"/>
  <c r="J750" i="10"/>
  <c r="E709" i="10"/>
  <c r="C689" i="10"/>
  <c r="G689" i="4" s="1"/>
  <c r="I675" i="10"/>
  <c r="P675" i="10" s="1"/>
  <c r="L626" i="10"/>
  <c r="G624" i="10"/>
  <c r="D614" i="10"/>
  <c r="D605" i="10"/>
  <c r="C582" i="10"/>
  <c r="G582" i="4" s="1"/>
  <c r="K579" i="10"/>
  <c r="F554" i="10"/>
  <c r="I554" i="4" s="1"/>
  <c r="G550" i="10"/>
  <c r="G530" i="10"/>
  <c r="E507" i="10"/>
  <c r="D505" i="10"/>
  <c r="K489" i="10"/>
  <c r="K487" i="10"/>
  <c r="K481" i="10"/>
  <c r="F480" i="10"/>
  <c r="I480" i="4" s="1"/>
  <c r="K470" i="10"/>
  <c r="F464" i="10"/>
  <c r="J396" i="10"/>
  <c r="K391" i="10"/>
  <c r="I376" i="10"/>
  <c r="E360" i="10"/>
  <c r="H360" i="4" s="1"/>
  <c r="K338" i="10"/>
  <c r="K1977" i="13"/>
  <c r="H1963" i="13"/>
  <c r="O1963" i="13" s="1"/>
  <c r="J1962" i="13"/>
  <c r="K1948" i="13"/>
  <c r="H1946" i="13"/>
  <c r="L1932" i="13"/>
  <c r="S1932" i="13" s="1"/>
  <c r="C1924" i="13"/>
  <c r="G1899" i="13"/>
  <c r="J1883" i="13"/>
  <c r="D1875" i="13"/>
  <c r="J1857" i="13"/>
  <c r="K1854" i="13"/>
  <c r="K1842" i="13"/>
  <c r="L1832" i="13"/>
  <c r="D1824" i="13"/>
  <c r="K1816" i="13"/>
  <c r="J1810" i="13"/>
  <c r="J1766" i="13"/>
  <c r="Q1766" i="13" s="1"/>
  <c r="E1764" i="13"/>
  <c r="C1728" i="13"/>
  <c r="D1709" i="13"/>
  <c r="E1679" i="13"/>
  <c r="D1666" i="13"/>
  <c r="I1663" i="13"/>
  <c r="C1655" i="13"/>
  <c r="K1599" i="13"/>
  <c r="I1597" i="13"/>
  <c r="J1559" i="13"/>
  <c r="Q1559" i="13" s="1"/>
  <c r="L1543" i="13"/>
  <c r="I1542" i="13"/>
  <c r="J1540" i="13"/>
  <c r="K1533" i="13"/>
  <c r="I1511" i="13"/>
  <c r="K1501" i="13"/>
  <c r="I1495" i="13"/>
  <c r="D1494" i="13"/>
  <c r="J1490" i="13"/>
  <c r="E1488" i="13"/>
  <c r="D1486" i="13"/>
  <c r="L1474" i="13"/>
  <c r="D1469" i="13"/>
  <c r="K1463" i="13"/>
  <c r="E1455" i="13"/>
  <c r="E1450" i="13"/>
  <c r="L1445" i="13"/>
  <c r="L1443" i="13"/>
  <c r="J1430" i="13"/>
  <c r="J1427" i="13"/>
  <c r="K1424" i="13"/>
  <c r="G1421" i="13"/>
  <c r="L1411" i="13"/>
  <c r="L1403" i="13"/>
  <c r="H1396" i="13"/>
  <c r="O1396" i="13" s="1"/>
  <c r="I1394" i="13"/>
  <c r="J1392" i="13"/>
  <c r="J1377" i="13"/>
  <c r="D1376" i="13"/>
  <c r="L1362" i="13"/>
  <c r="C1357" i="13"/>
  <c r="L1352" i="13"/>
  <c r="D1345" i="13"/>
  <c r="C1340" i="13"/>
  <c r="E1330" i="13"/>
  <c r="D1322" i="13"/>
  <c r="I1299" i="13"/>
  <c r="G1297" i="13"/>
  <c r="D1293" i="13"/>
  <c r="K1275" i="13"/>
  <c r="R1275" i="13" s="1"/>
  <c r="K1274" i="13"/>
  <c r="H1267" i="13"/>
  <c r="E1264" i="13"/>
  <c r="J1260" i="13"/>
  <c r="H1258" i="13"/>
  <c r="I1251" i="13"/>
  <c r="L1247" i="13"/>
  <c r="D1246" i="13"/>
  <c r="G1232" i="13"/>
  <c r="J1225" i="13"/>
  <c r="G1222" i="13"/>
  <c r="I1218" i="13"/>
  <c r="E1204" i="13"/>
  <c r="I1200" i="13"/>
  <c r="E1196" i="13"/>
  <c r="C1166" i="13"/>
  <c r="J1163" i="13"/>
  <c r="Q1163" i="13" s="1"/>
  <c r="J1154" i="13"/>
  <c r="G1114" i="13"/>
  <c r="I1111" i="13"/>
  <c r="C1110" i="13"/>
  <c r="K1106" i="13"/>
  <c r="L1094" i="13"/>
  <c r="I1088" i="13"/>
  <c r="G1086" i="13"/>
  <c r="C1074" i="13"/>
  <c r="E1072" i="13"/>
  <c r="D1064" i="13"/>
  <c r="L1051" i="13"/>
  <c r="L1049" i="13"/>
  <c r="C1048" i="13"/>
  <c r="C1033" i="13"/>
  <c r="H1027" i="13"/>
  <c r="J1024" i="13"/>
  <c r="C1009" i="13"/>
  <c r="L974" i="13"/>
  <c r="J966" i="13"/>
  <c r="K964" i="13"/>
  <c r="E960" i="13"/>
  <c r="L957" i="13"/>
  <c r="G955" i="13"/>
  <c r="D950" i="13"/>
  <c r="D931" i="13"/>
  <c r="K919" i="13"/>
  <c r="C909" i="13"/>
  <c r="E884" i="13"/>
  <c r="J880" i="13"/>
  <c r="H865" i="13"/>
  <c r="D826" i="13"/>
  <c r="C806" i="13"/>
  <c r="D779" i="13"/>
  <c r="D778" i="13"/>
  <c r="E746" i="13"/>
  <c r="L744" i="13"/>
  <c r="J718" i="13"/>
  <c r="D705" i="13"/>
  <c r="C700" i="13"/>
  <c r="H590" i="13"/>
  <c r="K590" i="13"/>
  <c r="G559" i="13"/>
  <c r="F543" i="13"/>
  <c r="J543" i="4" s="1"/>
  <c r="I543" i="13"/>
  <c r="F537" i="13"/>
  <c r="J537" i="4" s="1"/>
  <c r="J537" i="13"/>
  <c r="G487" i="13"/>
  <c r="J487" i="13"/>
  <c r="C470" i="13"/>
  <c r="D470" i="13" s="1"/>
  <c r="E470" i="13"/>
  <c r="K470" i="13"/>
  <c r="G426" i="13"/>
  <c r="E369" i="13"/>
  <c r="C345" i="13"/>
  <c r="G331" i="13"/>
  <c r="M128" i="8"/>
  <c r="G128" i="8"/>
  <c r="J128" i="8"/>
  <c r="L128" i="8"/>
  <c r="N128" i="8"/>
  <c r="Q128" i="8"/>
  <c r="H128" i="8"/>
  <c r="R128" i="8"/>
  <c r="I128" i="8"/>
  <c r="P128" i="8"/>
  <c r="G126" i="8"/>
  <c r="I126" i="8"/>
  <c r="Q126" i="8"/>
  <c r="P126" i="8"/>
  <c r="R126" i="8"/>
  <c r="H126" i="8"/>
  <c r="J126" i="8"/>
  <c r="I124" i="8"/>
  <c r="Q124" i="8"/>
  <c r="R124" i="8"/>
  <c r="G124" i="8"/>
  <c r="H124" i="8"/>
  <c r="J124" i="8"/>
  <c r="P124" i="8"/>
  <c r="G122" i="8"/>
  <c r="H122" i="8"/>
  <c r="R122" i="8"/>
  <c r="I122" i="8"/>
  <c r="J122" i="8"/>
  <c r="P122" i="8"/>
  <c r="Q122" i="8"/>
  <c r="G120" i="8"/>
  <c r="I120" i="8"/>
  <c r="Q120" i="8"/>
  <c r="J120" i="8"/>
  <c r="R120" i="8"/>
  <c r="P120" i="8"/>
  <c r="H120" i="8"/>
  <c r="G118" i="8"/>
  <c r="I118" i="8"/>
  <c r="Q118" i="8"/>
  <c r="H118" i="8"/>
  <c r="J118" i="8"/>
  <c r="P118" i="8"/>
  <c r="R118" i="8"/>
  <c r="H116" i="8"/>
  <c r="P116" i="8"/>
  <c r="I116" i="8"/>
  <c r="Q116" i="8"/>
  <c r="G116" i="8"/>
  <c r="J116" i="8"/>
  <c r="R116" i="8"/>
  <c r="J114" i="8"/>
  <c r="R114" i="8"/>
  <c r="G114" i="8"/>
  <c r="H114" i="8"/>
  <c r="P114" i="8"/>
  <c r="I114" i="8"/>
  <c r="Q114" i="8"/>
  <c r="G112" i="8"/>
  <c r="I112" i="8"/>
  <c r="Q112" i="8"/>
  <c r="J112" i="8"/>
  <c r="R112" i="8"/>
  <c r="H112" i="8"/>
  <c r="P112" i="8"/>
  <c r="G110" i="8"/>
  <c r="H110" i="8"/>
  <c r="P110" i="8"/>
  <c r="I110" i="8"/>
  <c r="Q110" i="8"/>
  <c r="R110" i="8"/>
  <c r="J110" i="8"/>
  <c r="G108" i="8"/>
  <c r="H108" i="8"/>
  <c r="P108" i="8"/>
  <c r="I108" i="8"/>
  <c r="Q108" i="8"/>
  <c r="J108" i="8"/>
  <c r="R108" i="8"/>
  <c r="I106" i="8"/>
  <c r="Q106" i="8"/>
  <c r="J106" i="8"/>
  <c r="R106" i="8"/>
  <c r="G106" i="8"/>
  <c r="H106" i="8"/>
  <c r="P106" i="8"/>
  <c r="G104" i="8"/>
  <c r="I104" i="8"/>
  <c r="Q104" i="8"/>
  <c r="J104" i="8"/>
  <c r="R104" i="8"/>
  <c r="P104" i="8"/>
  <c r="H104" i="8"/>
  <c r="G102" i="8"/>
  <c r="H102" i="8"/>
  <c r="P102" i="8"/>
  <c r="I102" i="8"/>
  <c r="Q102" i="8"/>
  <c r="J102" i="8"/>
  <c r="R102" i="8"/>
  <c r="G100" i="8"/>
  <c r="H100" i="8"/>
  <c r="P100" i="8"/>
  <c r="I100" i="8"/>
  <c r="Q100" i="8"/>
  <c r="J100" i="8"/>
  <c r="R100" i="8"/>
  <c r="I98" i="8"/>
  <c r="Q98" i="8"/>
  <c r="J98" i="8"/>
  <c r="R98" i="8"/>
  <c r="G98" i="8"/>
  <c r="H98" i="8"/>
  <c r="P98" i="8"/>
  <c r="G96" i="8"/>
  <c r="I96" i="8"/>
  <c r="Q96" i="8"/>
  <c r="J96" i="8"/>
  <c r="R96" i="8"/>
  <c r="H96" i="8"/>
  <c r="P96" i="8"/>
  <c r="G94" i="8"/>
  <c r="H94" i="8"/>
  <c r="P94" i="8"/>
  <c r="I94" i="8"/>
  <c r="Q94" i="8"/>
  <c r="R94" i="8"/>
  <c r="J94" i="8"/>
  <c r="G92" i="8"/>
  <c r="H92" i="8"/>
  <c r="P92" i="8"/>
  <c r="I92" i="8"/>
  <c r="Q92" i="8"/>
  <c r="J92" i="8"/>
  <c r="R92" i="8"/>
  <c r="I90" i="8"/>
  <c r="Q90" i="8"/>
  <c r="J90" i="8"/>
  <c r="R90" i="8"/>
  <c r="G90" i="8"/>
  <c r="H90" i="8"/>
  <c r="P90" i="8"/>
  <c r="G88" i="8"/>
  <c r="I88" i="8"/>
  <c r="Q88" i="8"/>
  <c r="J88" i="8"/>
  <c r="R88" i="8"/>
  <c r="H88" i="8"/>
  <c r="P88" i="8"/>
  <c r="G86" i="8"/>
  <c r="H86" i="8"/>
  <c r="P86" i="8"/>
  <c r="I86" i="8"/>
  <c r="Q86" i="8"/>
  <c r="J86" i="8"/>
  <c r="R86" i="8"/>
  <c r="G84" i="8"/>
  <c r="H84" i="8"/>
  <c r="P84" i="8"/>
  <c r="I84" i="8"/>
  <c r="Q84" i="8"/>
  <c r="J84" i="8"/>
  <c r="R84" i="8"/>
  <c r="I82" i="8"/>
  <c r="Q82" i="8"/>
  <c r="J82" i="8"/>
  <c r="R82" i="8"/>
  <c r="G82" i="8"/>
  <c r="H82" i="8"/>
  <c r="P82" i="8"/>
  <c r="G80" i="8"/>
  <c r="I80" i="8"/>
  <c r="Q80" i="8"/>
  <c r="J80" i="8"/>
  <c r="R80" i="8"/>
  <c r="H80" i="8"/>
  <c r="P80" i="8"/>
  <c r="G78" i="8"/>
  <c r="H78" i="8"/>
  <c r="P78" i="8"/>
  <c r="I78" i="8"/>
  <c r="Q78" i="8"/>
  <c r="J78" i="8"/>
  <c r="R78" i="8"/>
  <c r="G76" i="8"/>
  <c r="H76" i="8"/>
  <c r="P76" i="8"/>
  <c r="I76" i="8"/>
  <c r="Q76" i="8"/>
  <c r="J76" i="8"/>
  <c r="R76" i="8"/>
  <c r="I74" i="8"/>
  <c r="Q74" i="8"/>
  <c r="J74" i="8"/>
  <c r="R74" i="8"/>
  <c r="G74" i="8"/>
  <c r="H74" i="8"/>
  <c r="P74" i="8"/>
  <c r="G72" i="8"/>
  <c r="I72" i="8"/>
  <c r="Q72" i="8"/>
  <c r="J72" i="8"/>
  <c r="R72" i="8"/>
  <c r="H72" i="8"/>
  <c r="P72" i="8"/>
  <c r="G70" i="8"/>
  <c r="H70" i="8"/>
  <c r="P70" i="8"/>
  <c r="I70" i="8"/>
  <c r="Q70" i="8"/>
  <c r="J70" i="8"/>
  <c r="R70" i="8"/>
  <c r="G68" i="8"/>
  <c r="H68" i="8"/>
  <c r="P68" i="8"/>
  <c r="I68" i="8"/>
  <c r="Q68" i="8"/>
  <c r="J68" i="8"/>
  <c r="R68" i="8"/>
  <c r="I66" i="8"/>
  <c r="Q66" i="8"/>
  <c r="J66" i="8"/>
  <c r="R66" i="8"/>
  <c r="G66" i="8"/>
  <c r="H66" i="8"/>
  <c r="P66" i="8"/>
  <c r="G64" i="8"/>
  <c r="I64" i="8"/>
  <c r="Q64" i="8"/>
  <c r="J64" i="8"/>
  <c r="R64" i="8"/>
  <c r="H64" i="8"/>
  <c r="P64" i="8"/>
  <c r="G62" i="8"/>
  <c r="H62" i="8"/>
  <c r="P62" i="8"/>
  <c r="I62" i="8"/>
  <c r="Q62" i="8"/>
  <c r="J62" i="8"/>
  <c r="R62" i="8"/>
  <c r="G60" i="8"/>
  <c r="H60" i="8"/>
  <c r="P60" i="8"/>
  <c r="I60" i="8"/>
  <c r="Q60" i="8"/>
  <c r="J60" i="8"/>
  <c r="R60" i="8"/>
  <c r="I58" i="8"/>
  <c r="Q58" i="8"/>
  <c r="J58" i="8"/>
  <c r="R58" i="8"/>
  <c r="G58" i="8"/>
  <c r="H58" i="8"/>
  <c r="P58" i="8"/>
  <c r="G56" i="8"/>
  <c r="I56" i="8"/>
  <c r="Q56" i="8"/>
  <c r="J56" i="8"/>
  <c r="R56" i="8"/>
  <c r="H56" i="8"/>
  <c r="P56" i="8"/>
  <c r="G54" i="8"/>
  <c r="H54" i="8"/>
  <c r="P54" i="8"/>
  <c r="I54" i="8"/>
  <c r="Q54" i="8"/>
  <c r="J54" i="8"/>
  <c r="R54" i="8"/>
  <c r="G52" i="8"/>
  <c r="H52" i="8"/>
  <c r="P52" i="8"/>
  <c r="I52" i="8"/>
  <c r="Q52" i="8"/>
  <c r="J52" i="8"/>
  <c r="R52" i="8"/>
  <c r="I50" i="8"/>
  <c r="Q50" i="8"/>
  <c r="J50" i="8"/>
  <c r="R50" i="8"/>
  <c r="G50" i="8"/>
  <c r="H50" i="8"/>
  <c r="P50" i="8"/>
  <c r="G48" i="8"/>
  <c r="I48" i="8"/>
  <c r="Q48" i="8"/>
  <c r="J48" i="8"/>
  <c r="R48" i="8"/>
  <c r="H48" i="8"/>
  <c r="P48" i="8"/>
  <c r="G46" i="8"/>
  <c r="H46" i="8"/>
  <c r="P46" i="8"/>
  <c r="I46" i="8"/>
  <c r="Q46" i="8"/>
  <c r="J46" i="8"/>
  <c r="R46" i="8"/>
  <c r="G44" i="8"/>
  <c r="H44" i="8"/>
  <c r="P44" i="8"/>
  <c r="I44" i="8"/>
  <c r="Q44" i="8"/>
  <c r="J44" i="8"/>
  <c r="R44" i="8"/>
  <c r="I42" i="8"/>
  <c r="Q42" i="8"/>
  <c r="J42" i="8"/>
  <c r="R42" i="8"/>
  <c r="G42" i="8"/>
  <c r="H42" i="8"/>
  <c r="P42" i="8"/>
  <c r="G40" i="8"/>
  <c r="I40" i="8"/>
  <c r="Q40" i="8"/>
  <c r="J40" i="8"/>
  <c r="R40" i="8"/>
  <c r="P40" i="8"/>
  <c r="H40" i="8"/>
  <c r="G38" i="8"/>
  <c r="H38" i="8"/>
  <c r="P38" i="8"/>
  <c r="I38" i="8"/>
  <c r="Q38" i="8"/>
  <c r="J38" i="8"/>
  <c r="R38" i="8"/>
  <c r="G36" i="8"/>
  <c r="H36" i="8"/>
  <c r="P36" i="8"/>
  <c r="I36" i="8"/>
  <c r="Q36" i="8"/>
  <c r="J36" i="8"/>
  <c r="R36" i="8"/>
  <c r="I34" i="8"/>
  <c r="Q34" i="8"/>
  <c r="J34" i="8"/>
  <c r="R34" i="8"/>
  <c r="G34" i="8"/>
  <c r="H34" i="8"/>
  <c r="P34" i="8"/>
  <c r="G32" i="8"/>
  <c r="I32" i="8"/>
  <c r="Q32" i="8"/>
  <c r="J32" i="8"/>
  <c r="R32" i="8"/>
  <c r="H32" i="8"/>
  <c r="P32" i="8"/>
  <c r="G30" i="8"/>
  <c r="H30" i="8"/>
  <c r="P30" i="8"/>
  <c r="I30" i="8"/>
  <c r="Q30" i="8"/>
  <c r="R30" i="8"/>
  <c r="J30" i="8"/>
  <c r="G28" i="8"/>
  <c r="H28" i="8"/>
  <c r="P28" i="8"/>
  <c r="I28" i="8"/>
  <c r="Q28" i="8"/>
  <c r="J28" i="8"/>
  <c r="R28" i="8"/>
  <c r="I26" i="8"/>
  <c r="Q26" i="8"/>
  <c r="J26" i="8"/>
  <c r="R26" i="8"/>
  <c r="G26" i="8"/>
  <c r="H26" i="8"/>
  <c r="P26" i="8"/>
  <c r="G24" i="8"/>
  <c r="I24" i="8"/>
  <c r="Q24" i="8"/>
  <c r="J24" i="8"/>
  <c r="R24" i="8"/>
  <c r="H24" i="8"/>
  <c r="P24" i="8"/>
  <c r="G22" i="8"/>
  <c r="H22" i="8"/>
  <c r="P22" i="8"/>
  <c r="I22" i="8"/>
  <c r="Q22" i="8"/>
  <c r="J22" i="8"/>
  <c r="R22" i="8"/>
  <c r="G20" i="8"/>
  <c r="H20" i="8"/>
  <c r="P20" i="8"/>
  <c r="I20" i="8"/>
  <c r="Q20" i="8"/>
  <c r="J20" i="8"/>
  <c r="R20" i="8"/>
  <c r="I18" i="8"/>
  <c r="Q18" i="8"/>
  <c r="J18" i="8"/>
  <c r="R18" i="8"/>
  <c r="G18" i="8"/>
  <c r="H18" i="8"/>
  <c r="P18" i="8"/>
  <c r="G16" i="8"/>
  <c r="I16" i="8"/>
  <c r="Q16" i="8"/>
  <c r="J16" i="8"/>
  <c r="R16" i="8"/>
  <c r="H16" i="8"/>
  <c r="P16" i="8"/>
  <c r="G14" i="8"/>
  <c r="H14" i="8"/>
  <c r="P14" i="8"/>
  <c r="I14" i="8"/>
  <c r="Q14" i="8"/>
  <c r="J14" i="8"/>
  <c r="R14" i="8"/>
  <c r="G12" i="8"/>
  <c r="H12" i="8"/>
  <c r="P12" i="8"/>
  <c r="I12" i="8"/>
  <c r="Q12" i="8"/>
  <c r="J12" i="8"/>
  <c r="R12" i="8"/>
  <c r="I10" i="8"/>
  <c r="Q10" i="8"/>
  <c r="J10" i="8"/>
  <c r="R10" i="8"/>
  <c r="G10" i="8"/>
  <c r="H10" i="8"/>
  <c r="P10" i="8"/>
  <c r="N8" i="8"/>
  <c r="J486" i="13"/>
  <c r="D458" i="13"/>
  <c r="K414" i="13"/>
  <c r="G398" i="13"/>
  <c r="K391" i="13"/>
  <c r="J307" i="13"/>
  <c r="E286" i="13"/>
  <c r="F286" i="13" s="1"/>
  <c r="J286" i="4" s="1"/>
  <c r="D263" i="13"/>
  <c r="E244" i="13"/>
  <c r="F244" i="13" s="1"/>
  <c r="J244" i="4" s="1"/>
  <c r="J241" i="13"/>
  <c r="E238" i="13"/>
  <c r="F238" i="13" s="1"/>
  <c r="E236" i="13"/>
  <c r="F236" i="13" s="1"/>
  <c r="J236" i="4" s="1"/>
  <c r="E230" i="13"/>
  <c r="F230" i="13" s="1"/>
  <c r="J230" i="4" s="1"/>
  <c r="J224" i="13"/>
  <c r="E222" i="13"/>
  <c r="F222" i="13" s="1"/>
  <c r="J222" i="4" s="1"/>
  <c r="E220" i="13"/>
  <c r="F220" i="13" s="1"/>
  <c r="J220" i="4" s="1"/>
  <c r="G218" i="13"/>
  <c r="J214" i="13"/>
  <c r="E212" i="13"/>
  <c r="F212" i="13" s="1"/>
  <c r="G210" i="13"/>
  <c r="G206" i="13"/>
  <c r="K204" i="13"/>
  <c r="G198" i="13"/>
  <c r="J190" i="13"/>
  <c r="E186" i="13"/>
  <c r="J184" i="13"/>
  <c r="J182" i="13"/>
  <c r="E178" i="13"/>
  <c r="F178" i="13" s="1"/>
  <c r="J178" i="4" s="1"/>
  <c r="J175" i="13"/>
  <c r="G172" i="13"/>
  <c r="G156" i="13"/>
  <c r="K148" i="13"/>
  <c r="E143" i="13"/>
  <c r="F143" i="13" s="1"/>
  <c r="J143" i="4" s="1"/>
  <c r="K139" i="13"/>
  <c r="J130" i="13"/>
  <c r="J129" i="13"/>
  <c r="K127" i="13"/>
  <c r="G123" i="13"/>
  <c r="K117" i="13"/>
  <c r="E112" i="13"/>
  <c r="D110" i="13"/>
  <c r="I110" i="13" s="1"/>
  <c r="J108" i="13"/>
  <c r="G107" i="13"/>
  <c r="C103" i="13"/>
  <c r="D103" i="13" s="1"/>
  <c r="I102" i="13"/>
  <c r="J96" i="13"/>
  <c r="J92" i="13"/>
  <c r="K90" i="13"/>
  <c r="K89" i="13"/>
  <c r="J84" i="13"/>
  <c r="E82" i="13"/>
  <c r="I77" i="13"/>
  <c r="C73" i="13"/>
  <c r="D73" i="13" s="1"/>
  <c r="I73" i="13" s="1"/>
  <c r="C68" i="13"/>
  <c r="D68" i="13" s="1"/>
  <c r="L68" i="13" s="1"/>
  <c r="J66" i="13"/>
  <c r="J64" i="13"/>
  <c r="C62" i="13"/>
  <c r="D62" i="13" s="1"/>
  <c r="E57" i="13"/>
  <c r="K53" i="13"/>
  <c r="G52" i="13"/>
  <c r="E50" i="13"/>
  <c r="G45" i="13"/>
  <c r="E43" i="13"/>
  <c r="K38" i="13"/>
  <c r="E37" i="13"/>
  <c r="C35" i="13"/>
  <c r="D35" i="13" s="1"/>
  <c r="L35" i="13" s="1"/>
  <c r="J31" i="13"/>
  <c r="C27" i="13"/>
  <c r="D27" i="13" s="1"/>
  <c r="D16" i="13"/>
  <c r="L16" i="13" s="1"/>
  <c r="E13" i="13"/>
  <c r="J11" i="13"/>
  <c r="K9" i="13"/>
  <c r="F214" i="13"/>
  <c r="J214" i="4" s="1"/>
  <c r="F190" i="13"/>
  <c r="F182" i="13"/>
  <c r="F174" i="13"/>
  <c r="J174" i="4" s="1"/>
  <c r="F166" i="13"/>
  <c r="J166" i="4" s="1"/>
  <c r="F158" i="13"/>
  <c r="J158" i="4" s="1"/>
  <c r="F150" i="13"/>
  <c r="J150" i="4" s="1"/>
  <c r="G8" i="8"/>
  <c r="G368" i="13"/>
  <c r="J357" i="13"/>
  <c r="E348" i="13"/>
  <c r="J299" i="13"/>
  <c r="J253" i="13"/>
  <c r="E241" i="13"/>
  <c r="F241" i="13" s="1"/>
  <c r="J241" i="4" s="1"/>
  <c r="K239" i="13"/>
  <c r="C238" i="13"/>
  <c r="D238" i="13" s="1"/>
  <c r="G227" i="13"/>
  <c r="G224" i="13"/>
  <c r="C220" i="13"/>
  <c r="D220" i="13" s="1"/>
  <c r="L220" i="13" s="1"/>
  <c r="E218" i="13"/>
  <c r="F218" i="13" s="1"/>
  <c r="J218" i="4" s="1"/>
  <c r="K216" i="13"/>
  <c r="E210" i="13"/>
  <c r="F210" i="13" s="1"/>
  <c r="J210" i="4" s="1"/>
  <c r="E206" i="13"/>
  <c r="F206" i="13" s="1"/>
  <c r="J206" i="4" s="1"/>
  <c r="J204" i="13"/>
  <c r="K202" i="13"/>
  <c r="E198" i="13"/>
  <c r="F198" i="13" s="1"/>
  <c r="J198" i="4" s="1"/>
  <c r="E184" i="13"/>
  <c r="F184" i="13" s="1"/>
  <c r="J184" i="4" s="1"/>
  <c r="I182" i="13"/>
  <c r="J179" i="13"/>
  <c r="E175" i="13"/>
  <c r="F175" i="13" s="1"/>
  <c r="J175" i="4" s="1"/>
  <c r="E172" i="13"/>
  <c r="J165" i="13"/>
  <c r="C164" i="13"/>
  <c r="D164" i="13" s="1"/>
  <c r="K160" i="13"/>
  <c r="E156" i="13"/>
  <c r="F156" i="13" s="1"/>
  <c r="J156" i="4" s="1"/>
  <c r="C153" i="13"/>
  <c r="D153" i="13" s="1"/>
  <c r="E148" i="13"/>
  <c r="F148" i="13" s="1"/>
  <c r="J148" i="4" s="1"/>
  <c r="K144" i="13"/>
  <c r="J139" i="13"/>
  <c r="E137" i="13"/>
  <c r="G129" i="13"/>
  <c r="G127" i="13"/>
  <c r="K121" i="13"/>
  <c r="K119" i="13"/>
  <c r="G117" i="13"/>
  <c r="K114" i="13"/>
  <c r="E108" i="13"/>
  <c r="E107" i="13"/>
  <c r="J104" i="13"/>
  <c r="J101" i="13"/>
  <c r="C100" i="13"/>
  <c r="D100" i="13" s="1"/>
  <c r="I100" i="13" s="1"/>
  <c r="C99" i="13"/>
  <c r="D99" i="13" s="1"/>
  <c r="G96" i="13"/>
  <c r="K93" i="13"/>
  <c r="G92" i="13"/>
  <c r="J90" i="13"/>
  <c r="G84" i="13"/>
  <c r="C83" i="13"/>
  <c r="D83" i="13" s="1"/>
  <c r="L83" i="13" s="1"/>
  <c r="J80" i="13"/>
  <c r="K76" i="13"/>
  <c r="C75" i="13"/>
  <c r="D75" i="13" s="1"/>
  <c r="I75" i="13" s="1"/>
  <c r="G66" i="13"/>
  <c r="G64" i="13"/>
  <c r="C63" i="13"/>
  <c r="D63" i="13" s="1"/>
  <c r="I63" i="13" s="1"/>
  <c r="J59" i="13"/>
  <c r="J53" i="13"/>
  <c r="E45" i="13"/>
  <c r="J38" i="13"/>
  <c r="K32" i="13"/>
  <c r="J28" i="13"/>
  <c r="C24" i="13"/>
  <c r="D24" i="13" s="1"/>
  <c r="L24" i="13" s="1"/>
  <c r="J18" i="13"/>
  <c r="G11" i="13"/>
  <c r="J9" i="13"/>
  <c r="F197" i="13"/>
  <c r="J197" i="4" s="1"/>
  <c r="F189" i="13"/>
  <c r="J189" i="4" s="1"/>
  <c r="F173" i="13"/>
  <c r="H8" i="8"/>
  <c r="P8" i="8"/>
  <c r="C612" i="13"/>
  <c r="E608" i="13"/>
  <c r="E302" i="13"/>
  <c r="E289" i="13"/>
  <c r="C286" i="13"/>
  <c r="D286" i="13" s="1"/>
  <c r="E281" i="13"/>
  <c r="K279" i="13"/>
  <c r="J273" i="13"/>
  <c r="J259" i="13"/>
  <c r="C244" i="13"/>
  <c r="D244" i="13" s="1"/>
  <c r="L244" i="13" s="1"/>
  <c r="J239" i="13"/>
  <c r="C236" i="13"/>
  <c r="D236" i="13" s="1"/>
  <c r="C230" i="13"/>
  <c r="D230" i="13" s="1"/>
  <c r="K225" i="13"/>
  <c r="E224" i="13"/>
  <c r="F224" i="13" s="1"/>
  <c r="J224" i="4" s="1"/>
  <c r="C222" i="13"/>
  <c r="D222" i="13" s="1"/>
  <c r="E216" i="13"/>
  <c r="F216" i="13" s="1"/>
  <c r="J216" i="4" s="1"/>
  <c r="C212" i="13"/>
  <c r="D212" i="13" s="1"/>
  <c r="C210" i="13"/>
  <c r="D210" i="13" s="1"/>
  <c r="C206" i="13"/>
  <c r="D206" i="13" s="1"/>
  <c r="L206" i="13" s="1"/>
  <c r="I204" i="13"/>
  <c r="C198" i="13"/>
  <c r="D198" i="13" s="1"/>
  <c r="E192" i="13"/>
  <c r="C186" i="13"/>
  <c r="D186" i="13" s="1"/>
  <c r="C184" i="13"/>
  <c r="D184" i="13" s="1"/>
  <c r="C178" i="13"/>
  <c r="D178" i="13" s="1"/>
  <c r="K173" i="13"/>
  <c r="C172" i="13"/>
  <c r="D172" i="13" s="1"/>
  <c r="K169" i="13"/>
  <c r="G165" i="13"/>
  <c r="D156" i="13"/>
  <c r="G150" i="13"/>
  <c r="D148" i="13"/>
  <c r="L148" i="13" s="1"/>
  <c r="G144" i="13"/>
  <c r="D143" i="13"/>
  <c r="I143" i="13" s="1"/>
  <c r="E139" i="13"/>
  <c r="F139" i="13" s="1"/>
  <c r="J139" i="4" s="1"/>
  <c r="C137" i="13"/>
  <c r="D137" i="13" s="1"/>
  <c r="L137" i="13" s="1"/>
  <c r="J134" i="13"/>
  <c r="G130" i="13"/>
  <c r="E129" i="13"/>
  <c r="E127" i="13"/>
  <c r="K125" i="13"/>
  <c r="E123" i="13"/>
  <c r="J121" i="13"/>
  <c r="J119" i="13"/>
  <c r="G104" i="13"/>
  <c r="E96" i="13"/>
  <c r="E92" i="13"/>
  <c r="K88" i="13"/>
  <c r="C82" i="13"/>
  <c r="D82" i="13" s="1"/>
  <c r="I82" i="13" s="1"/>
  <c r="C76" i="13"/>
  <c r="E66" i="13"/>
  <c r="E64" i="13"/>
  <c r="K61" i="13"/>
  <c r="G59" i="13"/>
  <c r="K56" i="13"/>
  <c r="D43" i="13"/>
  <c r="I43" i="13" s="1"/>
  <c r="J32" i="13"/>
  <c r="C28" i="13"/>
  <c r="J26" i="13"/>
  <c r="C25" i="13"/>
  <c r="D25" i="13" s="1"/>
  <c r="G18" i="13"/>
  <c r="K12" i="13"/>
  <c r="E11" i="13"/>
  <c r="F180" i="13"/>
  <c r="J180" i="4" s="1"/>
  <c r="F172" i="13"/>
  <c r="J172" i="4" s="1"/>
  <c r="L127" i="8"/>
  <c r="M127" i="8"/>
  <c r="N127" i="8"/>
  <c r="L125" i="8"/>
  <c r="N125" i="8"/>
  <c r="M125" i="8"/>
  <c r="N123" i="8"/>
  <c r="M123" i="8"/>
  <c r="L123" i="8"/>
  <c r="L121" i="8"/>
  <c r="M121" i="8"/>
  <c r="N121" i="8"/>
  <c r="L119" i="8"/>
  <c r="N119" i="8"/>
  <c r="M119" i="8"/>
  <c r="L117" i="8"/>
  <c r="N117" i="8"/>
  <c r="M117" i="8"/>
  <c r="M115" i="8"/>
  <c r="N115" i="8"/>
  <c r="L115" i="8"/>
  <c r="L113" i="8"/>
  <c r="M113" i="8"/>
  <c r="N113" i="8"/>
  <c r="L111" i="8"/>
  <c r="N111" i="8"/>
  <c r="M111" i="8"/>
  <c r="L109" i="8"/>
  <c r="M109" i="8"/>
  <c r="N109" i="8"/>
  <c r="L107" i="8"/>
  <c r="M107" i="8"/>
  <c r="N107" i="8"/>
  <c r="N105" i="8"/>
  <c r="L105" i="8"/>
  <c r="M105" i="8"/>
  <c r="L103" i="8"/>
  <c r="N103" i="8"/>
  <c r="M103" i="8"/>
  <c r="L101" i="8"/>
  <c r="M101" i="8"/>
  <c r="N101" i="8"/>
  <c r="L99" i="8"/>
  <c r="M99" i="8"/>
  <c r="N99" i="8"/>
  <c r="N97" i="8"/>
  <c r="L97" i="8"/>
  <c r="M97" i="8"/>
  <c r="L95" i="8"/>
  <c r="N95" i="8"/>
  <c r="M95" i="8"/>
  <c r="L93" i="8"/>
  <c r="M93" i="8"/>
  <c r="N93" i="8"/>
  <c r="L91" i="8"/>
  <c r="M91" i="8"/>
  <c r="N91" i="8"/>
  <c r="N89" i="8"/>
  <c r="L89" i="8"/>
  <c r="M89" i="8"/>
  <c r="L87" i="8"/>
  <c r="N87" i="8"/>
  <c r="M87" i="8"/>
  <c r="L85" i="8"/>
  <c r="M85" i="8"/>
  <c r="N85" i="8"/>
  <c r="L83" i="8"/>
  <c r="M83" i="8"/>
  <c r="N83" i="8"/>
  <c r="N81" i="8"/>
  <c r="L81" i="8"/>
  <c r="M81" i="8"/>
  <c r="L79" i="8"/>
  <c r="N79" i="8"/>
  <c r="M79" i="8"/>
  <c r="L77" i="8"/>
  <c r="M77" i="8"/>
  <c r="N77" i="8"/>
  <c r="L75" i="8"/>
  <c r="M75" i="8"/>
  <c r="N75" i="8"/>
  <c r="N73" i="8"/>
  <c r="L73" i="8"/>
  <c r="M73" i="8"/>
  <c r="L71" i="8"/>
  <c r="N71" i="8"/>
  <c r="M71" i="8"/>
  <c r="L69" i="8"/>
  <c r="M69" i="8"/>
  <c r="N69" i="8"/>
  <c r="L67" i="8"/>
  <c r="M67" i="8"/>
  <c r="N67" i="8"/>
  <c r="N65" i="8"/>
  <c r="L65" i="8"/>
  <c r="M65" i="8"/>
  <c r="L63" i="8"/>
  <c r="N63" i="8"/>
  <c r="M63" i="8"/>
  <c r="L61" i="8"/>
  <c r="M61" i="8"/>
  <c r="N61" i="8"/>
  <c r="L59" i="8"/>
  <c r="M59" i="8"/>
  <c r="N59" i="8"/>
  <c r="N57" i="8"/>
  <c r="L57" i="8"/>
  <c r="M57" i="8"/>
  <c r="L55" i="8"/>
  <c r="N55" i="8"/>
  <c r="M55" i="8"/>
  <c r="L53" i="8"/>
  <c r="M53" i="8"/>
  <c r="N53" i="8"/>
  <c r="L51" i="8"/>
  <c r="M51" i="8"/>
  <c r="N51" i="8"/>
  <c r="N49" i="8"/>
  <c r="L49" i="8"/>
  <c r="M49" i="8"/>
  <c r="L47" i="8"/>
  <c r="N47" i="8"/>
  <c r="M47" i="8"/>
  <c r="L45" i="8"/>
  <c r="M45" i="8"/>
  <c r="N45" i="8"/>
  <c r="L43" i="8"/>
  <c r="M43" i="8"/>
  <c r="N43" i="8"/>
  <c r="N41" i="8"/>
  <c r="L41" i="8"/>
  <c r="M41" i="8"/>
  <c r="L39" i="8"/>
  <c r="N39" i="8"/>
  <c r="M39" i="8"/>
  <c r="L37" i="8"/>
  <c r="M37" i="8"/>
  <c r="N37" i="8"/>
  <c r="L35" i="8"/>
  <c r="M35" i="8"/>
  <c r="N35" i="8"/>
  <c r="N33" i="8"/>
  <c r="L33" i="8"/>
  <c r="M33" i="8"/>
  <c r="L31" i="8"/>
  <c r="N31" i="8"/>
  <c r="M31" i="8"/>
  <c r="L29" i="8"/>
  <c r="M29" i="8"/>
  <c r="N29" i="8"/>
  <c r="L27" i="8"/>
  <c r="M27" i="8"/>
  <c r="N27" i="8"/>
  <c r="N25" i="8"/>
  <c r="L25" i="8"/>
  <c r="M25" i="8"/>
  <c r="L23" i="8"/>
  <c r="N23" i="8"/>
  <c r="M23" i="8"/>
  <c r="L21" i="8"/>
  <c r="M21" i="8"/>
  <c r="N21" i="8"/>
  <c r="L19" i="8"/>
  <c r="M19" i="8"/>
  <c r="N19" i="8"/>
  <c r="N17" i="8"/>
  <c r="L17" i="8"/>
  <c r="M17" i="8"/>
  <c r="L15" i="8"/>
  <c r="N15" i="8"/>
  <c r="M15" i="8"/>
  <c r="L13" i="8"/>
  <c r="M13" i="8"/>
  <c r="N13" i="8"/>
  <c r="L11" i="8"/>
  <c r="M11" i="8"/>
  <c r="N11" i="8"/>
  <c r="N9" i="8"/>
  <c r="L9" i="8"/>
  <c r="M9" i="8"/>
  <c r="I8" i="8"/>
  <c r="Q8" i="8"/>
  <c r="C643" i="13"/>
  <c r="J573" i="13"/>
  <c r="J568" i="13"/>
  <c r="D565" i="13"/>
  <c r="G561" i="13"/>
  <c r="N561" i="13" s="1"/>
  <c r="I558" i="13"/>
  <c r="J550" i="13"/>
  <c r="D549" i="13"/>
  <c r="J507" i="13"/>
  <c r="E499" i="13"/>
  <c r="E491" i="13"/>
  <c r="E481" i="13"/>
  <c r="C479" i="13"/>
  <c r="D479" i="13" s="1"/>
  <c r="E459" i="13"/>
  <c r="K453" i="13"/>
  <c r="D438" i="13"/>
  <c r="I438" i="13" s="1"/>
  <c r="J436" i="13"/>
  <c r="L406" i="13"/>
  <c r="J279" i="13"/>
  <c r="J264" i="13"/>
  <c r="C239" i="13"/>
  <c r="D239" i="13" s="1"/>
  <c r="L239" i="13" s="1"/>
  <c r="J237" i="13"/>
  <c r="C218" i="13"/>
  <c r="D218" i="13" s="1"/>
  <c r="I218" i="13" s="1"/>
  <c r="C216" i="13"/>
  <c r="J169" i="13"/>
  <c r="E165" i="13"/>
  <c r="F165" i="13" s="1"/>
  <c r="J165" i="4" s="1"/>
  <c r="K152" i="13"/>
  <c r="C139" i="13"/>
  <c r="D139" i="13" s="1"/>
  <c r="L139" i="13" s="1"/>
  <c r="D129" i="13"/>
  <c r="J125" i="13"/>
  <c r="C121" i="13"/>
  <c r="D121" i="13" s="1"/>
  <c r="L121" i="13" s="1"/>
  <c r="E119" i="13"/>
  <c r="C108" i="13"/>
  <c r="D108" i="13" s="1"/>
  <c r="I108" i="13" s="1"/>
  <c r="C107" i="13"/>
  <c r="D107" i="13" s="1"/>
  <c r="E104" i="13"/>
  <c r="L98" i="13"/>
  <c r="G90" i="13"/>
  <c r="C64" i="13"/>
  <c r="G32" i="13"/>
  <c r="C11" i="13"/>
  <c r="D11" i="13" s="1"/>
  <c r="C9" i="13"/>
  <c r="D9" i="13" s="1"/>
  <c r="L9" i="13" s="1"/>
  <c r="J127" i="8"/>
  <c r="R127" i="8"/>
  <c r="P127" i="8"/>
  <c r="H127" i="8"/>
  <c r="I127" i="8"/>
  <c r="G127" i="8"/>
  <c r="Q127" i="8"/>
  <c r="H125" i="8"/>
  <c r="Q125" i="8"/>
  <c r="G125" i="8"/>
  <c r="R125" i="8"/>
  <c r="I125" i="8"/>
  <c r="J125" i="8"/>
  <c r="P125" i="8"/>
  <c r="H123" i="8"/>
  <c r="P123" i="8"/>
  <c r="J123" i="8"/>
  <c r="R123" i="8"/>
  <c r="G123" i="8"/>
  <c r="I123" i="8"/>
  <c r="Q123" i="8"/>
  <c r="H121" i="8"/>
  <c r="P121" i="8"/>
  <c r="J121" i="8"/>
  <c r="R121" i="8"/>
  <c r="Q121" i="8"/>
  <c r="G121" i="8"/>
  <c r="I121" i="8"/>
  <c r="I119" i="8"/>
  <c r="J119" i="8"/>
  <c r="R119" i="8"/>
  <c r="G119" i="8"/>
  <c r="P119" i="8"/>
  <c r="Q119" i="8"/>
  <c r="H119" i="8"/>
  <c r="H117" i="8"/>
  <c r="P117" i="8"/>
  <c r="I117" i="8"/>
  <c r="Q117" i="8"/>
  <c r="R117" i="8"/>
  <c r="G117" i="8"/>
  <c r="J117" i="8"/>
  <c r="G115" i="8"/>
  <c r="H115" i="8"/>
  <c r="P115" i="8"/>
  <c r="J115" i="8"/>
  <c r="R115" i="8"/>
  <c r="I115" i="8"/>
  <c r="Q115" i="8"/>
  <c r="G113" i="8"/>
  <c r="H113" i="8"/>
  <c r="P113" i="8"/>
  <c r="I113" i="8"/>
  <c r="Q113" i="8"/>
  <c r="J113" i="8"/>
  <c r="R113" i="8"/>
  <c r="I111" i="8"/>
  <c r="Q111" i="8"/>
  <c r="J111" i="8"/>
  <c r="R111" i="8"/>
  <c r="G111" i="8"/>
  <c r="P111" i="8"/>
  <c r="H111" i="8"/>
  <c r="H109" i="8"/>
  <c r="P109" i="8"/>
  <c r="I109" i="8"/>
  <c r="Q109" i="8"/>
  <c r="G109" i="8"/>
  <c r="J109" i="8"/>
  <c r="R109" i="8"/>
  <c r="G107" i="8"/>
  <c r="H107" i="8"/>
  <c r="P107" i="8"/>
  <c r="J107" i="8"/>
  <c r="R107" i="8"/>
  <c r="Q107" i="8"/>
  <c r="I107" i="8"/>
  <c r="G105" i="8"/>
  <c r="H105" i="8"/>
  <c r="P105" i="8"/>
  <c r="I105" i="8"/>
  <c r="Q105" i="8"/>
  <c r="J105" i="8"/>
  <c r="R105" i="8"/>
  <c r="H103" i="8"/>
  <c r="P103" i="8"/>
  <c r="I103" i="8"/>
  <c r="Q103" i="8"/>
  <c r="J103" i="8"/>
  <c r="R103" i="8"/>
  <c r="G103" i="8"/>
  <c r="J101" i="8"/>
  <c r="R101" i="8"/>
  <c r="H101" i="8"/>
  <c r="P101" i="8"/>
  <c r="I101" i="8"/>
  <c r="Q101" i="8"/>
  <c r="G101" i="8"/>
  <c r="G99" i="8"/>
  <c r="H99" i="8"/>
  <c r="P99" i="8"/>
  <c r="J99" i="8"/>
  <c r="R99" i="8"/>
  <c r="Q99" i="8"/>
  <c r="I99" i="8"/>
  <c r="G97" i="8"/>
  <c r="H97" i="8"/>
  <c r="P97" i="8"/>
  <c r="I97" i="8"/>
  <c r="Q97" i="8"/>
  <c r="J97" i="8"/>
  <c r="R97" i="8"/>
  <c r="H95" i="8"/>
  <c r="P95" i="8"/>
  <c r="I95" i="8"/>
  <c r="Q95" i="8"/>
  <c r="J95" i="8"/>
  <c r="R95" i="8"/>
  <c r="G95" i="8"/>
  <c r="J93" i="8"/>
  <c r="R93" i="8"/>
  <c r="H93" i="8"/>
  <c r="P93" i="8"/>
  <c r="I93" i="8"/>
  <c r="Q93" i="8"/>
  <c r="G93" i="8"/>
  <c r="G91" i="8"/>
  <c r="H91" i="8"/>
  <c r="P91" i="8"/>
  <c r="J91" i="8"/>
  <c r="R91" i="8"/>
  <c r="I91" i="8"/>
  <c r="Q91" i="8"/>
  <c r="G89" i="8"/>
  <c r="H89" i="8"/>
  <c r="P89" i="8"/>
  <c r="I89" i="8"/>
  <c r="Q89" i="8"/>
  <c r="J89" i="8"/>
  <c r="R89" i="8"/>
  <c r="H87" i="8"/>
  <c r="P87" i="8"/>
  <c r="I87" i="8"/>
  <c r="Q87" i="8"/>
  <c r="J87" i="8"/>
  <c r="R87" i="8"/>
  <c r="G87" i="8"/>
  <c r="J85" i="8"/>
  <c r="R85" i="8"/>
  <c r="H85" i="8"/>
  <c r="P85" i="8"/>
  <c r="I85" i="8"/>
  <c r="Q85" i="8"/>
  <c r="G85" i="8"/>
  <c r="G83" i="8"/>
  <c r="H83" i="8"/>
  <c r="P83" i="8"/>
  <c r="J83" i="8"/>
  <c r="R83" i="8"/>
  <c r="I83" i="8"/>
  <c r="Q83" i="8"/>
  <c r="G81" i="8"/>
  <c r="H81" i="8"/>
  <c r="P81" i="8"/>
  <c r="I81" i="8"/>
  <c r="Q81" i="8"/>
  <c r="J81" i="8"/>
  <c r="R81" i="8"/>
  <c r="H79" i="8"/>
  <c r="P79" i="8"/>
  <c r="I79" i="8"/>
  <c r="Q79" i="8"/>
  <c r="J79" i="8"/>
  <c r="R79" i="8"/>
  <c r="G79" i="8"/>
  <c r="J77" i="8"/>
  <c r="R77" i="8"/>
  <c r="H77" i="8"/>
  <c r="P77" i="8"/>
  <c r="I77" i="8"/>
  <c r="Q77" i="8"/>
  <c r="G77" i="8"/>
  <c r="G75" i="8"/>
  <c r="H75" i="8"/>
  <c r="P75" i="8"/>
  <c r="J75" i="8"/>
  <c r="R75" i="8"/>
  <c r="I75" i="8"/>
  <c r="Q75" i="8"/>
  <c r="G73" i="8"/>
  <c r="H73" i="8"/>
  <c r="P73" i="8"/>
  <c r="I73" i="8"/>
  <c r="Q73" i="8"/>
  <c r="J73" i="8"/>
  <c r="R73" i="8"/>
  <c r="H71" i="8"/>
  <c r="P71" i="8"/>
  <c r="I71" i="8"/>
  <c r="Q71" i="8"/>
  <c r="J71" i="8"/>
  <c r="R71" i="8"/>
  <c r="G71" i="8"/>
  <c r="J69" i="8"/>
  <c r="R69" i="8"/>
  <c r="H69" i="8"/>
  <c r="P69" i="8"/>
  <c r="I69" i="8"/>
  <c r="Q69" i="8"/>
  <c r="G69" i="8"/>
  <c r="G67" i="8"/>
  <c r="H67" i="8"/>
  <c r="P67" i="8"/>
  <c r="J67" i="8"/>
  <c r="R67" i="8"/>
  <c r="I67" i="8"/>
  <c r="Q67" i="8"/>
  <c r="G65" i="8"/>
  <c r="H65" i="8"/>
  <c r="P65" i="8"/>
  <c r="I65" i="8"/>
  <c r="Q65" i="8"/>
  <c r="J65" i="8"/>
  <c r="R65" i="8"/>
  <c r="H63" i="8"/>
  <c r="P63" i="8"/>
  <c r="I63" i="8"/>
  <c r="Q63" i="8"/>
  <c r="J63" i="8"/>
  <c r="R63" i="8"/>
  <c r="G63" i="8"/>
  <c r="J61" i="8"/>
  <c r="R61" i="8"/>
  <c r="H61" i="8"/>
  <c r="P61" i="8"/>
  <c r="I61" i="8"/>
  <c r="Q61" i="8"/>
  <c r="G61" i="8"/>
  <c r="G59" i="8"/>
  <c r="H59" i="8"/>
  <c r="P59" i="8"/>
  <c r="J59" i="8"/>
  <c r="R59" i="8"/>
  <c r="I59" i="8"/>
  <c r="Q59" i="8"/>
  <c r="G57" i="8"/>
  <c r="H57" i="8"/>
  <c r="P57" i="8"/>
  <c r="I57" i="8"/>
  <c r="Q57" i="8"/>
  <c r="J57" i="8"/>
  <c r="R57" i="8"/>
  <c r="H55" i="8"/>
  <c r="P55" i="8"/>
  <c r="I55" i="8"/>
  <c r="Q55" i="8"/>
  <c r="J55" i="8"/>
  <c r="R55" i="8"/>
  <c r="G55" i="8"/>
  <c r="J53" i="8"/>
  <c r="R53" i="8"/>
  <c r="H53" i="8"/>
  <c r="P53" i="8"/>
  <c r="I53" i="8"/>
  <c r="Q53" i="8"/>
  <c r="G53" i="8"/>
  <c r="G51" i="8"/>
  <c r="H51" i="8"/>
  <c r="P51" i="8"/>
  <c r="J51" i="8"/>
  <c r="R51" i="8"/>
  <c r="I51" i="8"/>
  <c r="Q51" i="8"/>
  <c r="G49" i="8"/>
  <c r="H49" i="8"/>
  <c r="P49" i="8"/>
  <c r="I49" i="8"/>
  <c r="Q49" i="8"/>
  <c r="J49" i="8"/>
  <c r="R49" i="8"/>
  <c r="H47" i="8"/>
  <c r="P47" i="8"/>
  <c r="I47" i="8"/>
  <c r="Q47" i="8"/>
  <c r="J47" i="8"/>
  <c r="R47" i="8"/>
  <c r="G47" i="8"/>
  <c r="J45" i="8"/>
  <c r="R45" i="8"/>
  <c r="H45" i="8"/>
  <c r="P45" i="8"/>
  <c r="I45" i="8"/>
  <c r="Q45" i="8"/>
  <c r="G45" i="8"/>
  <c r="G43" i="8"/>
  <c r="H43" i="8"/>
  <c r="P43" i="8"/>
  <c r="J43" i="8"/>
  <c r="R43" i="8"/>
  <c r="I43" i="8"/>
  <c r="Q43" i="8"/>
  <c r="G41" i="8"/>
  <c r="H41" i="8"/>
  <c r="P41" i="8"/>
  <c r="I41" i="8"/>
  <c r="Q41" i="8"/>
  <c r="J41" i="8"/>
  <c r="R41" i="8"/>
  <c r="H39" i="8"/>
  <c r="P39" i="8"/>
  <c r="I39" i="8"/>
  <c r="Q39" i="8"/>
  <c r="J39" i="8"/>
  <c r="R39" i="8"/>
  <c r="G39" i="8"/>
  <c r="J37" i="8"/>
  <c r="R37" i="8"/>
  <c r="H37" i="8"/>
  <c r="P37" i="8"/>
  <c r="I37" i="8"/>
  <c r="Q37" i="8"/>
  <c r="G37" i="8"/>
  <c r="G35" i="8"/>
  <c r="H35" i="8"/>
  <c r="P35" i="8"/>
  <c r="J35" i="8"/>
  <c r="R35" i="8"/>
  <c r="Q35" i="8"/>
  <c r="I35" i="8"/>
  <c r="G33" i="8"/>
  <c r="H33" i="8"/>
  <c r="P33" i="8"/>
  <c r="I33" i="8"/>
  <c r="Q33" i="8"/>
  <c r="J33" i="8"/>
  <c r="R33" i="8"/>
  <c r="H31" i="8"/>
  <c r="P31" i="8"/>
  <c r="I31" i="8"/>
  <c r="Q31" i="8"/>
  <c r="J31" i="8"/>
  <c r="R31" i="8"/>
  <c r="G31" i="8"/>
  <c r="J29" i="8"/>
  <c r="R29" i="8"/>
  <c r="H29" i="8"/>
  <c r="P29" i="8"/>
  <c r="I29" i="8"/>
  <c r="Q29" i="8"/>
  <c r="G29" i="8"/>
  <c r="G27" i="8"/>
  <c r="H27" i="8"/>
  <c r="P27" i="8"/>
  <c r="J27" i="8"/>
  <c r="R27" i="8"/>
  <c r="I27" i="8"/>
  <c r="Q27" i="8"/>
  <c r="G25" i="8"/>
  <c r="H25" i="8"/>
  <c r="P25" i="8"/>
  <c r="I25" i="8"/>
  <c r="Q25" i="8"/>
  <c r="J25" i="8"/>
  <c r="R25" i="8"/>
  <c r="H23" i="8"/>
  <c r="P23" i="8"/>
  <c r="I23" i="8"/>
  <c r="Q23" i="8"/>
  <c r="J23" i="8"/>
  <c r="R23" i="8"/>
  <c r="G23" i="8"/>
  <c r="J21" i="8"/>
  <c r="R21" i="8"/>
  <c r="H21" i="8"/>
  <c r="P21" i="8"/>
  <c r="I21" i="8"/>
  <c r="Q21" i="8"/>
  <c r="G21" i="8"/>
  <c r="G19" i="8"/>
  <c r="H19" i="8"/>
  <c r="P19" i="8"/>
  <c r="J19" i="8"/>
  <c r="R19" i="8"/>
  <c r="I19" i="8"/>
  <c r="Q19" i="8"/>
  <c r="G17" i="8"/>
  <c r="H17" i="8"/>
  <c r="P17" i="8"/>
  <c r="I17" i="8"/>
  <c r="Q17" i="8"/>
  <c r="J17" i="8"/>
  <c r="R17" i="8"/>
  <c r="H15" i="8"/>
  <c r="P15" i="8"/>
  <c r="I15" i="8"/>
  <c r="Q15" i="8"/>
  <c r="J15" i="8"/>
  <c r="R15" i="8"/>
  <c r="G15" i="8"/>
  <c r="J13" i="8"/>
  <c r="R13" i="8"/>
  <c r="H13" i="8"/>
  <c r="P13" i="8"/>
  <c r="I13" i="8"/>
  <c r="Q13" i="8"/>
  <c r="G13" i="8"/>
  <c r="G11" i="8"/>
  <c r="H11" i="8"/>
  <c r="P11" i="8"/>
  <c r="J11" i="8"/>
  <c r="R11" i="8"/>
  <c r="I11" i="8"/>
  <c r="Q11" i="8"/>
  <c r="G9" i="8"/>
  <c r="H9" i="8"/>
  <c r="P9" i="8"/>
  <c r="I9" i="8"/>
  <c r="Q9" i="8"/>
  <c r="J9" i="8"/>
  <c r="R9" i="8"/>
  <c r="J8" i="8"/>
  <c r="E632" i="13"/>
  <c r="J625" i="13"/>
  <c r="D617" i="13"/>
  <c r="I588" i="13"/>
  <c r="I584" i="13"/>
  <c r="I581" i="13"/>
  <c r="C544" i="13"/>
  <c r="E532" i="13"/>
  <c r="C503" i="13"/>
  <c r="C481" i="13"/>
  <c r="J443" i="13"/>
  <c r="D436" i="13"/>
  <c r="L436" i="13" s="1"/>
  <c r="E423" i="13"/>
  <c r="J413" i="13"/>
  <c r="K406" i="13"/>
  <c r="K286" i="13"/>
  <c r="D279" i="13"/>
  <c r="G169" i="13"/>
  <c r="G125" i="13"/>
  <c r="E90" i="13"/>
  <c r="D38" i="13"/>
  <c r="E32" i="13"/>
  <c r="F186" i="13"/>
  <c r="J186" i="4" s="1"/>
  <c r="F162" i="13"/>
  <c r="J445" i="13"/>
  <c r="C436" i="13"/>
  <c r="E432" i="13"/>
  <c r="F432" i="13" s="1"/>
  <c r="J432" i="4" s="1"/>
  <c r="J408" i="13"/>
  <c r="J406" i="13"/>
  <c r="K398" i="13"/>
  <c r="C393" i="13"/>
  <c r="J375" i="13"/>
  <c r="K328" i="13"/>
  <c r="K320" i="13"/>
  <c r="G306" i="13"/>
  <c r="E298" i="13"/>
  <c r="K290" i="13"/>
  <c r="J286" i="13"/>
  <c r="J280" i="13"/>
  <c r="C279" i="13"/>
  <c r="L263" i="13"/>
  <c r="G262" i="13"/>
  <c r="K244" i="13"/>
  <c r="K236" i="13"/>
  <c r="K222" i="13"/>
  <c r="J212" i="13"/>
  <c r="J206" i="13"/>
  <c r="K186" i="13"/>
  <c r="K178" i="13"/>
  <c r="E169" i="13"/>
  <c r="F169" i="13" s="1"/>
  <c r="J169" i="4" s="1"/>
  <c r="J149" i="13"/>
  <c r="J128" i="13"/>
  <c r="E125" i="13"/>
  <c r="K118" i="13"/>
  <c r="G97" i="13"/>
  <c r="D90" i="13"/>
  <c r="J82" i="13"/>
  <c r="J55" i="13"/>
  <c r="J10" i="13"/>
  <c r="F225" i="13"/>
  <c r="J225" i="4" s="1"/>
  <c r="F161" i="13"/>
  <c r="J161" i="4" s="1"/>
  <c r="F153" i="13"/>
  <c r="J153" i="4" s="1"/>
  <c r="F145" i="13"/>
  <c r="J145" i="4" s="1"/>
  <c r="F137" i="13"/>
  <c r="J137" i="4" s="1"/>
  <c r="F129" i="13"/>
  <c r="J129" i="4" s="1"/>
  <c r="L8" i="8"/>
  <c r="J609" i="13"/>
  <c r="H597" i="13"/>
  <c r="I552" i="13"/>
  <c r="J528" i="13"/>
  <c r="K497" i="13"/>
  <c r="K458" i="13"/>
  <c r="K388" i="13"/>
  <c r="G328" i="13"/>
  <c r="K312" i="13"/>
  <c r="J257" i="13"/>
  <c r="K181" i="13"/>
  <c r="J162" i="13"/>
  <c r="K154" i="13"/>
  <c r="E149" i="13"/>
  <c r="F149" i="13" s="1"/>
  <c r="J149" i="4" s="1"/>
  <c r="K143" i="13"/>
  <c r="D136" i="13"/>
  <c r="J132" i="13"/>
  <c r="E128" i="13"/>
  <c r="G120" i="13"/>
  <c r="E118" i="13"/>
  <c r="E116" i="13"/>
  <c r="J112" i="13"/>
  <c r="G110" i="13"/>
  <c r="E102" i="13"/>
  <c r="J100" i="13"/>
  <c r="J83" i="13"/>
  <c r="J75" i="13"/>
  <c r="G65" i="13"/>
  <c r="D54" i="13"/>
  <c r="L54" i="13" s="1"/>
  <c r="J43" i="13"/>
  <c r="E41" i="13"/>
  <c r="J37" i="13"/>
  <c r="C32" i="13"/>
  <c r="D32" i="13" s="1"/>
  <c r="G29" i="13"/>
  <c r="K25" i="13"/>
  <c r="G24" i="13"/>
  <c r="G21" i="13"/>
  <c r="J17" i="13"/>
  <c r="G16" i="13"/>
  <c r="J13" i="13"/>
  <c r="G10" i="13"/>
  <c r="F192" i="13"/>
  <c r="J192" i="4" s="1"/>
  <c r="F136" i="13"/>
  <c r="J136" i="4" s="1"/>
  <c r="N126" i="8"/>
  <c r="L126" i="8"/>
  <c r="M126" i="8"/>
  <c r="M124" i="8"/>
  <c r="N124" i="8"/>
  <c r="L124" i="8"/>
  <c r="M122" i="8"/>
  <c r="N122" i="8"/>
  <c r="L122" i="8"/>
  <c r="M120" i="8"/>
  <c r="N120" i="8"/>
  <c r="L120" i="8"/>
  <c r="N118" i="8"/>
  <c r="L118" i="8"/>
  <c r="M118" i="8"/>
  <c r="M116" i="8"/>
  <c r="N116" i="8"/>
  <c r="L116" i="8"/>
  <c r="L114" i="8"/>
  <c r="M114" i="8"/>
  <c r="N114" i="8"/>
  <c r="L112" i="8"/>
  <c r="M112" i="8"/>
  <c r="N112" i="8"/>
  <c r="N110" i="8"/>
  <c r="L110" i="8"/>
  <c r="M110" i="8"/>
  <c r="M108" i="8"/>
  <c r="N108" i="8"/>
  <c r="L108" i="8"/>
  <c r="L106" i="8"/>
  <c r="M106" i="8"/>
  <c r="N106" i="8"/>
  <c r="L104" i="8"/>
  <c r="M104" i="8"/>
  <c r="N104" i="8"/>
  <c r="M102" i="8"/>
  <c r="N102" i="8"/>
  <c r="L102" i="8"/>
  <c r="M100" i="8"/>
  <c r="N100" i="8"/>
  <c r="L100" i="8"/>
  <c r="L98" i="8"/>
  <c r="M98" i="8"/>
  <c r="N98" i="8"/>
  <c r="L96" i="8"/>
  <c r="M96" i="8"/>
  <c r="N96" i="8"/>
  <c r="M94" i="8"/>
  <c r="N94" i="8"/>
  <c r="L94" i="8"/>
  <c r="M92" i="8"/>
  <c r="N92" i="8"/>
  <c r="L92" i="8"/>
  <c r="L90" i="8"/>
  <c r="M90" i="8"/>
  <c r="N90" i="8"/>
  <c r="L88" i="8"/>
  <c r="M88" i="8"/>
  <c r="N88" i="8"/>
  <c r="M86" i="8"/>
  <c r="N86" i="8"/>
  <c r="L86" i="8"/>
  <c r="M84" i="8"/>
  <c r="N84" i="8"/>
  <c r="L84" i="8"/>
  <c r="L82" i="8"/>
  <c r="M82" i="8"/>
  <c r="N82" i="8"/>
  <c r="L80" i="8"/>
  <c r="M80" i="8"/>
  <c r="N80" i="8"/>
  <c r="M78" i="8"/>
  <c r="N78" i="8"/>
  <c r="L78" i="8"/>
  <c r="M76" i="8"/>
  <c r="N76" i="8"/>
  <c r="L76" i="8"/>
  <c r="L74" i="8"/>
  <c r="M74" i="8"/>
  <c r="N74" i="8"/>
  <c r="L72" i="8"/>
  <c r="M72" i="8"/>
  <c r="N72" i="8"/>
  <c r="M70" i="8"/>
  <c r="N70" i="8"/>
  <c r="L70" i="8"/>
  <c r="M68" i="8"/>
  <c r="N68" i="8"/>
  <c r="L68" i="8"/>
  <c r="L66" i="8"/>
  <c r="M66" i="8"/>
  <c r="N66" i="8"/>
  <c r="L64" i="8"/>
  <c r="M64" i="8"/>
  <c r="N64" i="8"/>
  <c r="M62" i="8"/>
  <c r="N62" i="8"/>
  <c r="L62" i="8"/>
  <c r="M60" i="8"/>
  <c r="N60" i="8"/>
  <c r="L60" i="8"/>
  <c r="L58" i="8"/>
  <c r="M58" i="8"/>
  <c r="N58" i="8"/>
  <c r="L56" i="8"/>
  <c r="M56" i="8"/>
  <c r="N56" i="8"/>
  <c r="M54" i="8"/>
  <c r="N54" i="8"/>
  <c r="L54" i="8"/>
  <c r="M52" i="8"/>
  <c r="N52" i="8"/>
  <c r="L52" i="8"/>
  <c r="L50" i="8"/>
  <c r="M50" i="8"/>
  <c r="N50" i="8"/>
  <c r="L48" i="8"/>
  <c r="M48" i="8"/>
  <c r="N48" i="8"/>
  <c r="M46" i="8"/>
  <c r="N46" i="8"/>
  <c r="L46" i="8"/>
  <c r="M44" i="8"/>
  <c r="N44" i="8"/>
  <c r="L44" i="8"/>
  <c r="L42" i="8"/>
  <c r="M42" i="8"/>
  <c r="N42" i="8"/>
  <c r="L40" i="8"/>
  <c r="M40" i="8"/>
  <c r="N40" i="8"/>
  <c r="M38" i="8"/>
  <c r="N38" i="8"/>
  <c r="L38" i="8"/>
  <c r="M36" i="8"/>
  <c r="N36" i="8"/>
  <c r="L36" i="8"/>
  <c r="L34" i="8"/>
  <c r="M34" i="8"/>
  <c r="N34" i="8"/>
  <c r="L32" i="8"/>
  <c r="M32" i="8"/>
  <c r="N32" i="8"/>
  <c r="M30" i="8"/>
  <c r="N30" i="8"/>
  <c r="L30" i="8"/>
  <c r="M28" i="8"/>
  <c r="N28" i="8"/>
  <c r="L28" i="8"/>
  <c r="L26" i="8"/>
  <c r="M26" i="8"/>
  <c r="N26" i="8"/>
  <c r="L24" i="8"/>
  <c r="M24" i="8"/>
  <c r="N24" i="8"/>
  <c r="M22" i="8"/>
  <c r="N22" i="8"/>
  <c r="L22" i="8"/>
  <c r="M20" i="8"/>
  <c r="N20" i="8"/>
  <c r="L20" i="8"/>
  <c r="L18" i="8"/>
  <c r="M18" i="8"/>
  <c r="N18" i="8"/>
  <c r="L16" i="8"/>
  <c r="M16" i="8"/>
  <c r="N16" i="8"/>
  <c r="M14" i="8"/>
  <c r="N14" i="8"/>
  <c r="L14" i="8"/>
  <c r="M12" i="8"/>
  <c r="N12" i="8"/>
  <c r="L12" i="8"/>
  <c r="L10" i="8"/>
  <c r="M10" i="8"/>
  <c r="N10" i="8"/>
  <c r="D221" i="4"/>
  <c r="C65" i="4"/>
  <c r="D56" i="4"/>
  <c r="B49" i="4"/>
  <c r="C42" i="4"/>
  <c r="D32" i="4"/>
  <c r="C221" i="4"/>
  <c r="C56" i="4"/>
  <c r="D231" i="4"/>
  <c r="E72" i="4"/>
  <c r="D61" i="4"/>
  <c r="B56" i="4"/>
  <c r="E24" i="4"/>
  <c r="C231" i="4"/>
  <c r="D146" i="4"/>
  <c r="E120" i="4"/>
  <c r="B98" i="4"/>
  <c r="C57" i="4"/>
  <c r="B39" i="4"/>
  <c r="E41" i="4"/>
  <c r="E218" i="4"/>
  <c r="C177" i="4"/>
  <c r="E112" i="4"/>
  <c r="E42" i="4"/>
  <c r="D41" i="4"/>
  <c r="B212" i="4"/>
  <c r="D196" i="4"/>
  <c r="C185" i="4"/>
  <c r="E132" i="4"/>
  <c r="E121" i="4"/>
  <c r="C120" i="4"/>
  <c r="C113" i="4"/>
  <c r="E110" i="4"/>
  <c r="B82" i="4"/>
  <c r="B72" i="4"/>
  <c r="D45" i="4"/>
  <c r="D33" i="4"/>
  <c r="D129" i="4"/>
  <c r="B89" i="4"/>
  <c r="D197" i="4"/>
  <c r="B121" i="4"/>
  <c r="C114" i="4"/>
  <c r="E108" i="4"/>
  <c r="B87" i="4"/>
  <c r="D66" i="4"/>
  <c r="C48" i="4"/>
  <c r="E38" i="4"/>
  <c r="E22" i="4"/>
  <c r="C215" i="4"/>
  <c r="C204" i="4"/>
  <c r="B197" i="4"/>
  <c r="C167" i="4"/>
  <c r="E164" i="4"/>
  <c r="C80" i="4"/>
  <c r="C66" i="4"/>
  <c r="C34" i="4"/>
  <c r="B167" i="4"/>
  <c r="D164" i="4"/>
  <c r="D156" i="4"/>
  <c r="B127" i="4"/>
  <c r="C104" i="4"/>
  <c r="B66" i="4"/>
  <c r="B23" i="4"/>
  <c r="B234" i="4"/>
  <c r="B218" i="4"/>
  <c r="B207" i="4"/>
  <c r="C191" i="4"/>
  <c r="B123" i="4"/>
  <c r="D98" i="4"/>
  <c r="E76" i="4"/>
  <c r="D57" i="4"/>
  <c r="C244" i="4"/>
  <c r="D239" i="4"/>
  <c r="D218" i="4"/>
  <c r="D125" i="4"/>
  <c r="D113" i="4"/>
  <c r="D112" i="4"/>
  <c r="D106" i="4"/>
  <c r="E102" i="4"/>
  <c r="C82" i="4"/>
  <c r="E73" i="4"/>
  <c r="C72" i="4"/>
  <c r="D50" i="4"/>
  <c r="C49" i="4"/>
  <c r="B48" i="4"/>
  <c r="B239" i="4"/>
  <c r="C137" i="4"/>
  <c r="C106" i="4"/>
  <c r="C73" i="4"/>
  <c r="C50" i="4"/>
  <c r="C219" i="4"/>
  <c r="E202" i="4"/>
  <c r="B196" i="4"/>
  <c r="C183" i="4"/>
  <c r="D170" i="4"/>
  <c r="D155" i="4"/>
  <c r="C145" i="4"/>
  <c r="D138" i="4"/>
  <c r="D119" i="4"/>
  <c r="B114" i="4"/>
  <c r="D103" i="4"/>
  <c r="D97" i="4"/>
  <c r="E88" i="4"/>
  <c r="D85" i="4"/>
  <c r="C74" i="4"/>
  <c r="B73" i="4"/>
  <c r="D64" i="4"/>
  <c r="B50" i="4"/>
  <c r="E36" i="4"/>
  <c r="C33" i="4"/>
  <c r="C22" i="4"/>
  <c r="D187" i="4"/>
  <c r="C138" i="4"/>
  <c r="B119" i="4"/>
  <c r="B103" i="4"/>
  <c r="B97" i="4"/>
  <c r="E89" i="4"/>
  <c r="C88" i="4"/>
  <c r="B74" i="4"/>
  <c r="E68" i="4"/>
  <c r="D65" i="4"/>
  <c r="C64" i="4"/>
  <c r="E44" i="4"/>
  <c r="D192" i="4"/>
  <c r="D172" i="4"/>
  <c r="D168" i="4"/>
  <c r="D104" i="4"/>
  <c r="B88" i="4"/>
  <c r="B64" i="4"/>
  <c r="D235" i="4"/>
  <c r="D215" i="4"/>
  <c r="D212" i="4"/>
  <c r="D207" i="4"/>
  <c r="D204" i="4"/>
  <c r="C122" i="4"/>
  <c r="B95" i="4"/>
  <c r="D48" i="4"/>
  <c r="E237" i="4"/>
  <c r="E236" i="4"/>
  <c r="E235" i="4"/>
  <c r="E231" i="4"/>
  <c r="E221" i="4"/>
  <c r="E220" i="4"/>
  <c r="E215" i="4"/>
  <c r="E205" i="4"/>
  <c r="E204" i="4"/>
  <c r="E127" i="4"/>
  <c r="D114" i="4"/>
  <c r="E104" i="4"/>
  <c r="D77" i="4"/>
  <c r="D69" i="4"/>
  <c r="E33" i="4"/>
  <c r="B31" i="4"/>
  <c r="E28" i="4"/>
  <c r="E124" i="4"/>
  <c r="E100" i="4"/>
  <c r="E78" i="4"/>
  <c r="E17" i="4"/>
  <c r="B15" i="4"/>
  <c r="E242" i="4"/>
  <c r="E194" i="4"/>
  <c r="E181" i="4"/>
  <c r="E175" i="4"/>
  <c r="C165" i="4"/>
  <c r="C164" i="4"/>
  <c r="C139" i="4"/>
  <c r="B138" i="4"/>
  <c r="C129" i="4"/>
  <c r="B106" i="4"/>
  <c r="C78" i="4"/>
  <c r="C70" i="4"/>
  <c r="E62" i="4"/>
  <c r="E54" i="4"/>
  <c r="E46" i="4"/>
  <c r="D29" i="4"/>
  <c r="C25" i="4"/>
  <c r="C24" i="4"/>
  <c r="D18" i="4"/>
  <c r="D17" i="4"/>
  <c r="D16" i="4"/>
  <c r="E9" i="4"/>
  <c r="E8" i="4"/>
  <c r="C225" i="4"/>
  <c r="C193" i="4"/>
  <c r="E12" i="4"/>
  <c r="D242" i="4"/>
  <c r="E239" i="4"/>
  <c r="E212" i="4"/>
  <c r="E197" i="4"/>
  <c r="E196" i="4"/>
  <c r="E191" i="4"/>
  <c r="D181" i="4"/>
  <c r="C175" i="4"/>
  <c r="E156" i="4"/>
  <c r="E155" i="4"/>
  <c r="E118" i="4"/>
  <c r="E98" i="4"/>
  <c r="E97" i="4"/>
  <c r="E96" i="4"/>
  <c r="E92" i="4"/>
  <c r="E84" i="4"/>
  <c r="C62" i="4"/>
  <c r="C54" i="4"/>
  <c r="C18" i="4"/>
  <c r="C17" i="4"/>
  <c r="C16" i="4"/>
  <c r="D10" i="4"/>
  <c r="D9" i="4"/>
  <c r="D8" i="4"/>
  <c r="B242" i="4"/>
  <c r="B194" i="4"/>
  <c r="C38" i="4"/>
  <c r="E30" i="4"/>
  <c r="B18" i="4"/>
  <c r="B16" i="4"/>
  <c r="D13" i="4"/>
  <c r="C9" i="4"/>
  <c r="C8" i="4"/>
  <c r="D184" i="4"/>
  <c r="E70" i="4"/>
  <c r="D37" i="4"/>
  <c r="C217" i="4"/>
  <c r="C201" i="4"/>
  <c r="D176" i="4"/>
  <c r="E171" i="4"/>
  <c r="E167" i="4"/>
  <c r="C155" i="4"/>
  <c r="E146" i="4"/>
  <c r="C119" i="4"/>
  <c r="D74" i="4"/>
  <c r="B63" i="4"/>
  <c r="E60" i="4"/>
  <c r="B55" i="4"/>
  <c r="E52" i="4"/>
  <c r="D1993" i="10"/>
  <c r="E1991" i="10"/>
  <c r="D1989" i="10"/>
  <c r="H1988" i="10"/>
  <c r="O1988" i="10" s="1"/>
  <c r="J1987" i="10"/>
  <c r="I1985" i="10"/>
  <c r="P1985" i="10" s="1"/>
  <c r="C1983" i="10"/>
  <c r="G1983" i="4" s="1"/>
  <c r="J1975" i="10"/>
  <c r="E1973" i="10"/>
  <c r="E1970" i="10"/>
  <c r="H1970" i="4" s="1"/>
  <c r="G1969" i="10"/>
  <c r="F1964" i="10"/>
  <c r="K1962" i="10"/>
  <c r="E1961" i="10"/>
  <c r="J1949" i="10"/>
  <c r="C1943" i="10"/>
  <c r="G1943" i="4" s="1"/>
  <c r="L1943" i="10"/>
  <c r="J1930" i="10"/>
  <c r="Q1930" i="10" s="1"/>
  <c r="G1921" i="10"/>
  <c r="G1919" i="10"/>
  <c r="K1919" i="10"/>
  <c r="L1919" i="10"/>
  <c r="D1919" i="10"/>
  <c r="E1919" i="10"/>
  <c r="K1914" i="10"/>
  <c r="H1905" i="10"/>
  <c r="E1905" i="10"/>
  <c r="H1905" i="4" s="1"/>
  <c r="F1905" i="10"/>
  <c r="J1905" i="10"/>
  <c r="L1905" i="10"/>
  <c r="L1895" i="10"/>
  <c r="E1877" i="10"/>
  <c r="F1877" i="10"/>
  <c r="I1877" i="4" s="1"/>
  <c r="J1877" i="10"/>
  <c r="K1877" i="10"/>
  <c r="L1877" i="10"/>
  <c r="C1845" i="10"/>
  <c r="G1845" i="4" s="1"/>
  <c r="F1845" i="10"/>
  <c r="I1845" i="4" s="1"/>
  <c r="G1845" i="10"/>
  <c r="K1845" i="10"/>
  <c r="C1799" i="10"/>
  <c r="G1799" i="4" s="1"/>
  <c r="K1799" i="10"/>
  <c r="D1799" i="10"/>
  <c r="L1799" i="10"/>
  <c r="E1799" i="10"/>
  <c r="F1799" i="10"/>
  <c r="I1799" i="4" s="1"/>
  <c r="K1799" i="4" s="1"/>
  <c r="G1799" i="10"/>
  <c r="H1799" i="10"/>
  <c r="I1799" i="10"/>
  <c r="K1994" i="10"/>
  <c r="D1991" i="10"/>
  <c r="C1989" i="10"/>
  <c r="G1989" i="4" s="1"/>
  <c r="I1987" i="10"/>
  <c r="H1977" i="10"/>
  <c r="D1970" i="10"/>
  <c r="D1969" i="10"/>
  <c r="C1964" i="10"/>
  <c r="G1964" i="4" s="1"/>
  <c r="J1946" i="10"/>
  <c r="C1946" i="10"/>
  <c r="G1946" i="4" s="1"/>
  <c r="D1957" i="10"/>
  <c r="J1957" i="10"/>
  <c r="H1921" i="10"/>
  <c r="E1921" i="10"/>
  <c r="F1921" i="10"/>
  <c r="I1921" i="4" s="1"/>
  <c r="J1921" i="10"/>
  <c r="L1921" i="10"/>
  <c r="C1914" i="10"/>
  <c r="G1914" i="4" s="1"/>
  <c r="F1914" i="10"/>
  <c r="D1895" i="10"/>
  <c r="C1895" i="10"/>
  <c r="G1895" i="4" s="1"/>
  <c r="F1895" i="10"/>
  <c r="I1895" i="4" s="1"/>
  <c r="D1880" i="10"/>
  <c r="D1834" i="10"/>
  <c r="L1834" i="10"/>
  <c r="C1834" i="10"/>
  <c r="G1834" i="4" s="1"/>
  <c r="F1834" i="10"/>
  <c r="J1834" i="10"/>
  <c r="K1813" i="10"/>
  <c r="C1813" i="10"/>
  <c r="G1813" i="4" s="1"/>
  <c r="F1813" i="10"/>
  <c r="I1813" i="4" s="1"/>
  <c r="G1813" i="10"/>
  <c r="I1804" i="10"/>
  <c r="F1804" i="10"/>
  <c r="I1804" i="4" s="1"/>
  <c r="K1949" i="10"/>
  <c r="E1949" i="10"/>
  <c r="H1949" i="4" s="1"/>
  <c r="D1941" i="10"/>
  <c r="J1941" i="10"/>
  <c r="D1930" i="10"/>
  <c r="E1930" i="10"/>
  <c r="K1930" i="10"/>
  <c r="L1930" i="10"/>
  <c r="S1930" i="10" s="1"/>
  <c r="C1920" i="10"/>
  <c r="G1920" i="4" s="1"/>
  <c r="D1920" i="10"/>
  <c r="L1920" i="10"/>
  <c r="C1906" i="10"/>
  <c r="G1906" i="4" s="1"/>
  <c r="J1906" i="10"/>
  <c r="D1900" i="10"/>
  <c r="K1900" i="10"/>
  <c r="C1900" i="10"/>
  <c r="G1900" i="4" s="1"/>
  <c r="F1900" i="10"/>
  <c r="I1900" i="4" s="1"/>
  <c r="E1897" i="10"/>
  <c r="G1897" i="10"/>
  <c r="J1897" i="10"/>
  <c r="D1883" i="10"/>
  <c r="G1883" i="10"/>
  <c r="L1883" i="10"/>
  <c r="I1860" i="10"/>
  <c r="E1860" i="10"/>
  <c r="C1860" i="8" s="1"/>
  <c r="F1860" i="10"/>
  <c r="I1860" i="4" s="1"/>
  <c r="G1860" i="10"/>
  <c r="L1988" i="10"/>
  <c r="D1988" i="10"/>
  <c r="E1985" i="10"/>
  <c r="J1983" i="10"/>
  <c r="D1975" i="10"/>
  <c r="D1962" i="10"/>
  <c r="L1959" i="10"/>
  <c r="C1955" i="10"/>
  <c r="G1955" i="4" s="1"/>
  <c r="I1955" i="10"/>
  <c r="F1951" i="10"/>
  <c r="I1951" i="4" s="1"/>
  <c r="E1951" i="10"/>
  <c r="H1951" i="4" s="1"/>
  <c r="J1948" i="10"/>
  <c r="L1946" i="10"/>
  <c r="C1927" i="10"/>
  <c r="G1927" i="4" s="1"/>
  <c r="L1927" i="10"/>
  <c r="C1879" i="10"/>
  <c r="G1879" i="4" s="1"/>
  <c r="F1879" i="10"/>
  <c r="H1879" i="10"/>
  <c r="J1879" i="10"/>
  <c r="K1879" i="10"/>
  <c r="J1827" i="10"/>
  <c r="L1827" i="10"/>
  <c r="D1827" i="10"/>
  <c r="E1827" i="10"/>
  <c r="C1827" i="8" s="1"/>
  <c r="H1827" i="10"/>
  <c r="I1993" i="10"/>
  <c r="L1991" i="10"/>
  <c r="K1988" i="10"/>
  <c r="F1983" i="10"/>
  <c r="I1983" i="4" s="1"/>
  <c r="K1983" i="4" s="1"/>
  <c r="L1980" i="10"/>
  <c r="L1969" i="10"/>
  <c r="K1964" i="10"/>
  <c r="E1959" i="10"/>
  <c r="D1952" i="10"/>
  <c r="I1948" i="10"/>
  <c r="P1948" i="10" s="1"/>
  <c r="K1946" i="10"/>
  <c r="D1932" i="10"/>
  <c r="F1932" i="10"/>
  <c r="I1932" i="10"/>
  <c r="C1922" i="10"/>
  <c r="G1922" i="4" s="1"/>
  <c r="D1922" i="10"/>
  <c r="J1922" i="10"/>
  <c r="D1886" i="10"/>
  <c r="C1886" i="10"/>
  <c r="G1886" i="4" s="1"/>
  <c r="K1886" i="10"/>
  <c r="C1875" i="10"/>
  <c r="G1875" i="4" s="1"/>
  <c r="C1865" i="10"/>
  <c r="G1865" i="4" s="1"/>
  <c r="F1865" i="10"/>
  <c r="I1865" i="4" s="1"/>
  <c r="K1839" i="10"/>
  <c r="R1839" i="10" s="1"/>
  <c r="H1822" i="10"/>
  <c r="J1822" i="10"/>
  <c r="L1822" i="10"/>
  <c r="C1822" i="10"/>
  <c r="G1822" i="4" s="1"/>
  <c r="D1822" i="10"/>
  <c r="G1822" i="10"/>
  <c r="J1991" i="10"/>
  <c r="L1989" i="10"/>
  <c r="E1983" i="10"/>
  <c r="K1970" i="10"/>
  <c r="R1970" i="10" s="1"/>
  <c r="I1969" i="10"/>
  <c r="J1964" i="10"/>
  <c r="F1946" i="10"/>
  <c r="C1931" i="10"/>
  <c r="G1931" i="4" s="1"/>
  <c r="K1931" i="10"/>
  <c r="F1919" i="10"/>
  <c r="D1916" i="10"/>
  <c r="F1916" i="10"/>
  <c r="I1916" i="4" s="1"/>
  <c r="I1916" i="10"/>
  <c r="G1905" i="10"/>
  <c r="G1903" i="10"/>
  <c r="N1903" i="10" s="1"/>
  <c r="J1903" i="10"/>
  <c r="Q1903" i="10" s="1"/>
  <c r="K1903" i="10"/>
  <c r="C1903" i="10"/>
  <c r="G1903" i="4" s="1"/>
  <c r="D1903" i="10"/>
  <c r="G1877" i="10"/>
  <c r="E1852" i="10"/>
  <c r="G1852" i="10"/>
  <c r="J1848" i="10"/>
  <c r="E1848" i="10"/>
  <c r="H1848" i="4" s="1"/>
  <c r="F1848" i="10"/>
  <c r="I1848" i="4" s="1"/>
  <c r="I1848" i="10"/>
  <c r="G1991" i="10"/>
  <c r="E1989" i="10"/>
  <c r="I1964" i="10"/>
  <c r="D1948" i="10"/>
  <c r="C1948" i="10"/>
  <c r="G1948" i="4" s="1"/>
  <c r="K1948" i="10"/>
  <c r="D1885" i="10"/>
  <c r="F1885" i="10"/>
  <c r="G1839" i="10"/>
  <c r="N1839" i="10" s="1"/>
  <c r="C1839" i="10"/>
  <c r="G1839" i="4" s="1"/>
  <c r="L1839" i="10"/>
  <c r="D1839" i="10"/>
  <c r="E1839" i="10"/>
  <c r="C1839" i="8" s="1"/>
  <c r="H1839" i="10"/>
  <c r="I1839" i="10"/>
  <c r="P1839" i="10" s="1"/>
  <c r="J1839" i="10"/>
  <c r="Q1839" i="10" s="1"/>
  <c r="C1810" i="10"/>
  <c r="G1810" i="4" s="1"/>
  <c r="K1810" i="10"/>
  <c r="J1799" i="10"/>
  <c r="C1938" i="10"/>
  <c r="G1938" i="4" s="1"/>
  <c r="J1935" i="10"/>
  <c r="Q1935" i="10" s="1"/>
  <c r="L1933" i="10"/>
  <c r="C1909" i="10"/>
  <c r="G1909" i="4" s="1"/>
  <c r="L1904" i="10"/>
  <c r="C1898" i="10"/>
  <c r="G1898" i="4" s="1"/>
  <c r="J1890" i="10"/>
  <c r="D1869" i="10"/>
  <c r="H1866" i="10"/>
  <c r="K1864" i="10"/>
  <c r="F1863" i="10"/>
  <c r="I1863" i="4" s="1"/>
  <c r="K1863" i="4" s="1"/>
  <c r="F1858" i="10"/>
  <c r="O1858" i="10" s="1"/>
  <c r="L1855" i="10"/>
  <c r="C1855" i="10"/>
  <c r="G1855" i="4" s="1"/>
  <c r="E1851" i="10"/>
  <c r="H1851" i="4" s="1"/>
  <c r="C1850" i="10"/>
  <c r="G1850" i="4" s="1"/>
  <c r="C1846" i="10"/>
  <c r="G1846" i="4" s="1"/>
  <c r="L1838" i="10"/>
  <c r="E1832" i="10"/>
  <c r="D1811" i="10"/>
  <c r="L1798" i="10"/>
  <c r="C1794" i="10"/>
  <c r="G1794" i="4" s="1"/>
  <c r="J1791" i="10"/>
  <c r="I1788" i="10"/>
  <c r="H1784" i="10"/>
  <c r="C1783" i="10"/>
  <c r="G1783" i="4" s="1"/>
  <c r="E1763" i="10"/>
  <c r="H1763" i="4" s="1"/>
  <c r="G1761" i="10"/>
  <c r="G1759" i="10"/>
  <c r="F1753" i="10"/>
  <c r="I1753" i="4" s="1"/>
  <c r="G1750" i="10"/>
  <c r="F1748" i="10"/>
  <c r="I1748" i="4" s="1"/>
  <c r="C1739" i="10"/>
  <c r="G1739" i="4" s="1"/>
  <c r="D1738" i="10"/>
  <c r="C1733" i="10"/>
  <c r="G1733" i="4" s="1"/>
  <c r="F1723" i="10"/>
  <c r="D1722" i="10"/>
  <c r="I1714" i="10"/>
  <c r="F1706" i="10"/>
  <c r="I1690" i="10"/>
  <c r="L1686" i="10"/>
  <c r="E1679" i="10"/>
  <c r="J1672" i="10"/>
  <c r="E1670" i="10"/>
  <c r="C1659" i="10"/>
  <c r="G1659" i="4" s="1"/>
  <c r="J1649" i="10"/>
  <c r="J1648" i="10"/>
  <c r="C1643" i="10"/>
  <c r="G1643" i="4" s="1"/>
  <c r="L1638" i="10"/>
  <c r="G1635" i="10"/>
  <c r="F1634" i="10"/>
  <c r="I1634" i="4" s="1"/>
  <c r="E1633" i="10"/>
  <c r="L1630" i="10"/>
  <c r="F1626" i="10"/>
  <c r="I1626" i="4" s="1"/>
  <c r="J1622" i="10"/>
  <c r="G1619" i="10"/>
  <c r="D1609" i="10"/>
  <c r="E1606" i="10"/>
  <c r="H1606" i="4" s="1"/>
  <c r="J1600" i="10"/>
  <c r="D1599" i="10"/>
  <c r="D1598" i="10"/>
  <c r="G1595" i="10"/>
  <c r="G1593" i="10"/>
  <c r="J1591" i="10"/>
  <c r="E1590" i="10"/>
  <c r="C1590" i="8" s="1"/>
  <c r="J1587" i="10"/>
  <c r="J1580" i="10"/>
  <c r="H1579" i="10"/>
  <c r="L1565" i="10"/>
  <c r="K1563" i="10"/>
  <c r="F1558" i="10"/>
  <c r="I1558" i="4" s="1"/>
  <c r="K1548" i="10"/>
  <c r="C1548" i="10"/>
  <c r="G1548" i="4" s="1"/>
  <c r="C1536" i="10"/>
  <c r="G1536" i="4" s="1"/>
  <c r="L1530" i="10"/>
  <c r="J1524" i="10"/>
  <c r="I1523" i="10"/>
  <c r="J1518" i="10"/>
  <c r="C1517" i="10"/>
  <c r="G1517" i="4" s="1"/>
  <c r="D1516" i="10"/>
  <c r="K1514" i="10"/>
  <c r="G1512" i="10"/>
  <c r="K1507" i="10"/>
  <c r="E1506" i="10"/>
  <c r="H1506" i="4" s="1"/>
  <c r="C1500" i="10"/>
  <c r="G1500" i="4" s="1"/>
  <c r="L1481" i="10"/>
  <c r="G1476" i="10"/>
  <c r="F1474" i="10"/>
  <c r="I1474" i="4" s="1"/>
  <c r="H1465" i="10"/>
  <c r="O1465" i="10" s="1"/>
  <c r="K1461" i="10"/>
  <c r="L1450" i="10"/>
  <c r="L1449" i="10"/>
  <c r="D1448" i="10"/>
  <c r="E1442" i="10"/>
  <c r="F1442" i="10"/>
  <c r="I1442" i="4" s="1"/>
  <c r="K1442" i="10"/>
  <c r="E1428" i="10"/>
  <c r="L1418" i="10"/>
  <c r="F1408" i="10"/>
  <c r="I1408" i="4" s="1"/>
  <c r="J1408" i="10"/>
  <c r="J1403" i="10"/>
  <c r="I1396" i="10"/>
  <c r="G1389" i="10"/>
  <c r="F1372" i="10"/>
  <c r="I1372" i="4" s="1"/>
  <c r="J1372" i="10"/>
  <c r="G1367" i="10"/>
  <c r="G1323" i="10"/>
  <c r="I1323" i="10"/>
  <c r="K1323" i="10"/>
  <c r="G1309" i="10"/>
  <c r="H1309" i="10"/>
  <c r="C1309" i="10"/>
  <c r="G1309" i="4" s="1"/>
  <c r="K1309" i="10"/>
  <c r="D1309" i="10"/>
  <c r="L1309" i="10"/>
  <c r="E1309" i="10"/>
  <c r="F1309" i="10"/>
  <c r="I1309" i="4" s="1"/>
  <c r="L1290" i="10"/>
  <c r="C1281" i="10"/>
  <c r="G1281" i="4" s="1"/>
  <c r="F1884" i="10"/>
  <c r="I1884" i="4" s="1"/>
  <c r="E1866" i="10"/>
  <c r="H1866" i="4" s="1"/>
  <c r="C1863" i="10"/>
  <c r="G1863" i="4" s="1"/>
  <c r="C1858" i="10"/>
  <c r="G1858" i="4" s="1"/>
  <c r="L1818" i="10"/>
  <c r="I1803" i="10"/>
  <c r="J1800" i="10"/>
  <c r="J1798" i="10"/>
  <c r="J1795" i="10"/>
  <c r="H1791" i="10"/>
  <c r="K1789" i="10"/>
  <c r="G1784" i="10"/>
  <c r="K1773" i="10"/>
  <c r="J1768" i="10"/>
  <c r="D1763" i="10"/>
  <c r="C1759" i="10"/>
  <c r="G1759" i="4" s="1"/>
  <c r="D1753" i="10"/>
  <c r="E1750" i="10"/>
  <c r="H1750" i="4" s="1"/>
  <c r="K1745" i="10"/>
  <c r="C1738" i="10"/>
  <c r="G1738" i="4" s="1"/>
  <c r="K1729" i="10"/>
  <c r="C1723" i="10"/>
  <c r="G1723" i="4" s="1"/>
  <c r="C1722" i="10"/>
  <c r="G1722" i="4" s="1"/>
  <c r="J1707" i="10"/>
  <c r="D1706" i="10"/>
  <c r="L1698" i="10"/>
  <c r="K1691" i="10"/>
  <c r="D1679" i="10"/>
  <c r="I1672" i="10"/>
  <c r="D1670" i="10"/>
  <c r="L1666" i="10"/>
  <c r="K1665" i="10"/>
  <c r="L1651" i="10"/>
  <c r="I1649" i="10"/>
  <c r="L1639" i="10"/>
  <c r="J1638" i="10"/>
  <c r="E1636" i="10"/>
  <c r="D1634" i="10"/>
  <c r="D1633" i="10"/>
  <c r="I1627" i="10"/>
  <c r="D1626" i="10"/>
  <c r="C1609" i="10"/>
  <c r="G1609" i="4" s="1"/>
  <c r="D1606" i="10"/>
  <c r="I1602" i="10"/>
  <c r="C1595" i="10"/>
  <c r="G1595" i="4" s="1"/>
  <c r="C1593" i="10"/>
  <c r="G1593" i="4" s="1"/>
  <c r="E1591" i="10"/>
  <c r="D1590" i="10"/>
  <c r="F1587" i="10"/>
  <c r="I1587" i="4" s="1"/>
  <c r="J1584" i="10"/>
  <c r="G1579" i="10"/>
  <c r="D1575" i="10"/>
  <c r="J1568" i="10"/>
  <c r="Q1568" i="10" s="1"/>
  <c r="J1563" i="10"/>
  <c r="L1544" i="10"/>
  <c r="L1532" i="10"/>
  <c r="I1524" i="10"/>
  <c r="C1516" i="10"/>
  <c r="G1516" i="4" s="1"/>
  <c r="J1514" i="10"/>
  <c r="D1512" i="10"/>
  <c r="L1497" i="10"/>
  <c r="S1497" i="10" s="1"/>
  <c r="J1481" i="10"/>
  <c r="L1452" i="10"/>
  <c r="K1450" i="10"/>
  <c r="F1443" i="10"/>
  <c r="I1443" i="4" s="1"/>
  <c r="J1443" i="10"/>
  <c r="K1418" i="10"/>
  <c r="L1413" i="10"/>
  <c r="E1405" i="10"/>
  <c r="C1405" i="10"/>
  <c r="G1405" i="4" s="1"/>
  <c r="G1405" i="10"/>
  <c r="G1394" i="10"/>
  <c r="H1394" i="10"/>
  <c r="J1394" i="10"/>
  <c r="E1277" i="10"/>
  <c r="C1277" i="8" s="1"/>
  <c r="K1277" i="10"/>
  <c r="J1837" i="10"/>
  <c r="K1818" i="10"/>
  <c r="D1803" i="10"/>
  <c r="G1798" i="10"/>
  <c r="G1793" i="10"/>
  <c r="E1791" i="10"/>
  <c r="C1791" i="8" s="1"/>
  <c r="J1789" i="10"/>
  <c r="D1784" i="10"/>
  <c r="K1782" i="10"/>
  <c r="I1773" i="10"/>
  <c r="I1768" i="10"/>
  <c r="J1766" i="10"/>
  <c r="C1763" i="10"/>
  <c r="G1763" i="4" s="1"/>
  <c r="C1753" i="10"/>
  <c r="G1753" i="4" s="1"/>
  <c r="D1750" i="10"/>
  <c r="G1745" i="10"/>
  <c r="G1729" i="10"/>
  <c r="K1724" i="10"/>
  <c r="G1707" i="10"/>
  <c r="C1706" i="10"/>
  <c r="G1706" i="4" s="1"/>
  <c r="I1703" i="10"/>
  <c r="J1691" i="10"/>
  <c r="L1689" i="10"/>
  <c r="K1682" i="10"/>
  <c r="J1673" i="10"/>
  <c r="K1666" i="10"/>
  <c r="G1665" i="10"/>
  <c r="H1654" i="10"/>
  <c r="J1651" i="10"/>
  <c r="G1649" i="10"/>
  <c r="L1646" i="10"/>
  <c r="J1639" i="10"/>
  <c r="H1638" i="10"/>
  <c r="C1633" i="10"/>
  <c r="G1633" i="4" s="1"/>
  <c r="C1626" i="10"/>
  <c r="G1626" i="4" s="1"/>
  <c r="C1602" i="10"/>
  <c r="G1602" i="4" s="1"/>
  <c r="D1591" i="10"/>
  <c r="L1551" i="10"/>
  <c r="K1547" i="10"/>
  <c r="K1544" i="10"/>
  <c r="I1537" i="10"/>
  <c r="G1532" i="10"/>
  <c r="H1524" i="10"/>
  <c r="I1514" i="10"/>
  <c r="J1497" i="10"/>
  <c r="Q1497" i="10" s="1"/>
  <c r="H1481" i="10"/>
  <c r="C1476" i="10"/>
  <c r="G1476" i="4" s="1"/>
  <c r="J1476" i="10"/>
  <c r="E1474" i="10"/>
  <c r="H1474" i="4" s="1"/>
  <c r="L1474" i="10"/>
  <c r="D1474" i="10"/>
  <c r="E1465" i="10"/>
  <c r="L1465" i="10"/>
  <c r="J1450" i="10"/>
  <c r="L1441" i="10"/>
  <c r="D1428" i="10"/>
  <c r="H1428" i="10"/>
  <c r="K1413" i="10"/>
  <c r="E1389" i="10"/>
  <c r="I1389" i="10"/>
  <c r="D1389" i="10"/>
  <c r="F1389" i="10"/>
  <c r="I1389" i="4" s="1"/>
  <c r="H1389" i="10"/>
  <c r="F1362" i="10"/>
  <c r="I1362" i="4" s="1"/>
  <c r="G1362" i="10"/>
  <c r="H1362" i="10"/>
  <c r="J1362" i="10"/>
  <c r="J1322" i="10"/>
  <c r="L1322" i="10"/>
  <c r="F1322" i="10"/>
  <c r="I1322" i="4" s="1"/>
  <c r="G1322" i="10"/>
  <c r="H1322" i="10"/>
  <c r="I1322" i="10"/>
  <c r="I1314" i="10"/>
  <c r="L1314" i="10"/>
  <c r="J1290" i="10"/>
  <c r="K1290" i="10"/>
  <c r="F1290" i="10"/>
  <c r="I1290" i="4" s="1"/>
  <c r="G1290" i="10"/>
  <c r="H1290" i="10"/>
  <c r="I1290" i="10"/>
  <c r="G1773" i="10"/>
  <c r="H1768" i="10"/>
  <c r="K1709" i="10"/>
  <c r="J1682" i="10"/>
  <c r="I1673" i="10"/>
  <c r="H1666" i="10"/>
  <c r="I1651" i="10"/>
  <c r="F1649" i="10"/>
  <c r="J1646" i="10"/>
  <c r="I1639" i="10"/>
  <c r="G1638" i="10"/>
  <c r="L1611" i="10"/>
  <c r="K1551" i="10"/>
  <c r="I1547" i="10"/>
  <c r="H1544" i="10"/>
  <c r="G1524" i="10"/>
  <c r="F1514" i="10"/>
  <c r="I1514" i="4" s="1"/>
  <c r="I1497" i="10"/>
  <c r="P1497" i="10" s="1"/>
  <c r="G1481" i="10"/>
  <c r="F1475" i="10"/>
  <c r="I1475" i="4" s="1"/>
  <c r="K1475" i="4" s="1"/>
  <c r="J1475" i="10"/>
  <c r="G1464" i="10"/>
  <c r="J1464" i="10"/>
  <c r="D1452" i="10"/>
  <c r="J1452" i="10"/>
  <c r="J1441" i="10"/>
  <c r="F1418" i="10"/>
  <c r="I1418" i="4" s="1"/>
  <c r="J1413" i="10"/>
  <c r="D1379" i="10"/>
  <c r="L1379" i="10"/>
  <c r="E1379" i="10"/>
  <c r="F1379" i="10"/>
  <c r="I1379" i="4" s="1"/>
  <c r="K1379" i="10"/>
  <c r="K1373" i="10"/>
  <c r="E1945" i="10"/>
  <c r="C1945" i="8" s="1"/>
  <c r="K1938" i="10"/>
  <c r="D1936" i="10"/>
  <c r="C1935" i="10"/>
  <c r="G1935" i="4" s="1"/>
  <c r="C1933" i="10"/>
  <c r="G1933" i="4" s="1"/>
  <c r="D1929" i="10"/>
  <c r="K1893" i="10"/>
  <c r="E1868" i="10"/>
  <c r="H1855" i="10"/>
  <c r="K1850" i="10"/>
  <c r="E1842" i="10"/>
  <c r="H1842" i="4" s="1"/>
  <c r="F1837" i="10"/>
  <c r="I1837" i="4" s="1"/>
  <c r="K1833" i="10"/>
  <c r="H1831" i="10"/>
  <c r="I1830" i="10"/>
  <c r="K1826" i="10"/>
  <c r="J1821" i="10"/>
  <c r="F1818" i="10"/>
  <c r="I1818" i="4" s="1"/>
  <c r="F1812" i="10"/>
  <c r="K1802" i="10"/>
  <c r="K1797" i="10"/>
  <c r="K1794" i="10"/>
  <c r="R1794" i="10" s="1"/>
  <c r="L1790" i="10"/>
  <c r="F1789" i="10"/>
  <c r="I1789" i="4" s="1"/>
  <c r="J1787" i="10"/>
  <c r="C1785" i="10"/>
  <c r="G1785" i="4" s="1"/>
  <c r="K1779" i="10"/>
  <c r="F1773" i="10"/>
  <c r="I1773" i="4" s="1"/>
  <c r="C1772" i="10"/>
  <c r="G1772" i="4" s="1"/>
  <c r="G1768" i="10"/>
  <c r="K1763" i="10"/>
  <c r="K1762" i="10"/>
  <c r="E1755" i="10"/>
  <c r="K1753" i="10"/>
  <c r="J1752" i="10"/>
  <c r="D1751" i="10"/>
  <c r="K1749" i="10"/>
  <c r="H1747" i="10"/>
  <c r="I1746" i="10"/>
  <c r="K1739" i="10"/>
  <c r="J1738" i="10"/>
  <c r="E1732" i="10"/>
  <c r="H1732" i="4" s="1"/>
  <c r="I1730" i="10"/>
  <c r="K1723" i="10"/>
  <c r="K1722" i="10"/>
  <c r="G1721" i="10"/>
  <c r="H1715" i="10"/>
  <c r="H1709" i="10"/>
  <c r="L1706" i="10"/>
  <c r="K1705" i="10"/>
  <c r="L1702" i="10"/>
  <c r="F1699" i="10"/>
  <c r="I1699" i="4" s="1"/>
  <c r="I1697" i="10"/>
  <c r="F1691" i="10"/>
  <c r="T1691" i="10" s="1"/>
  <c r="G1688" i="10"/>
  <c r="J1684" i="10"/>
  <c r="I1682" i="10"/>
  <c r="L1678" i="10"/>
  <c r="K1675" i="10"/>
  <c r="F1673" i="10"/>
  <c r="I1673" i="4" s="1"/>
  <c r="F1667" i="10"/>
  <c r="I1667" i="4" s="1"/>
  <c r="F1666" i="10"/>
  <c r="T1666" i="10" s="1"/>
  <c r="E1665" i="10"/>
  <c r="I1663" i="10"/>
  <c r="H1651" i="10"/>
  <c r="E1649" i="10"/>
  <c r="H1646" i="10"/>
  <c r="E1639" i="10"/>
  <c r="E1638" i="10"/>
  <c r="C1638" i="8" s="1"/>
  <c r="L1633" i="10"/>
  <c r="I1632" i="10"/>
  <c r="K1626" i="10"/>
  <c r="E1614" i="10"/>
  <c r="H1611" i="10"/>
  <c r="J1609" i="10"/>
  <c r="L1601" i="10"/>
  <c r="I1594" i="10"/>
  <c r="H1586" i="10"/>
  <c r="L1579" i="10"/>
  <c r="C1579" i="10"/>
  <c r="G1579" i="4" s="1"/>
  <c r="L1574" i="10"/>
  <c r="L1567" i="10"/>
  <c r="C1565" i="10"/>
  <c r="G1565" i="4" s="1"/>
  <c r="F1551" i="10"/>
  <c r="I1551" i="4" s="1"/>
  <c r="G1548" i="10"/>
  <c r="F1547" i="10"/>
  <c r="I1547" i="4" s="1"/>
  <c r="G1544" i="10"/>
  <c r="I1540" i="10"/>
  <c r="L1536" i="10"/>
  <c r="K1531" i="10"/>
  <c r="F1524" i="10"/>
  <c r="K1517" i="10"/>
  <c r="J1516" i="10"/>
  <c r="E1514" i="10"/>
  <c r="C1507" i="10"/>
  <c r="G1507" i="4" s="1"/>
  <c r="J1500" i="10"/>
  <c r="H1497" i="10"/>
  <c r="O1497" i="10" s="1"/>
  <c r="H1485" i="10"/>
  <c r="C1485" i="10"/>
  <c r="G1485" i="4" s="1"/>
  <c r="K1485" i="10"/>
  <c r="L1482" i="10"/>
  <c r="F1481" i="10"/>
  <c r="I1481" i="4" s="1"/>
  <c r="G1472" i="10"/>
  <c r="E1468" i="10"/>
  <c r="G1468" i="10"/>
  <c r="J1468" i="10"/>
  <c r="D1458" i="10"/>
  <c r="J1458" i="10"/>
  <c r="J1451" i="10"/>
  <c r="E1450" i="10"/>
  <c r="E1446" i="10"/>
  <c r="J1442" i="10"/>
  <c r="G1441" i="10"/>
  <c r="F1427" i="10"/>
  <c r="I1427" i="4" s="1"/>
  <c r="J1427" i="10"/>
  <c r="I1419" i="10"/>
  <c r="E1418" i="10"/>
  <c r="G1413" i="10"/>
  <c r="E1411" i="10"/>
  <c r="C1411" i="8" s="1"/>
  <c r="K1411" i="10"/>
  <c r="K1405" i="10"/>
  <c r="E1395" i="10"/>
  <c r="H1395" i="4" s="1"/>
  <c r="K1395" i="10"/>
  <c r="J1381" i="10"/>
  <c r="H1373" i="10"/>
  <c r="O1373" i="10" s="1"/>
  <c r="H1357" i="10"/>
  <c r="J1357" i="10"/>
  <c r="K1357" i="10"/>
  <c r="K1321" i="10"/>
  <c r="L1321" i="10"/>
  <c r="D1321" i="10"/>
  <c r="G1321" i="10"/>
  <c r="I1321" i="10"/>
  <c r="J1321" i="10"/>
  <c r="J1938" i="10"/>
  <c r="E1887" i="10"/>
  <c r="K1863" i="10"/>
  <c r="L1858" i="10"/>
  <c r="F1855" i="10"/>
  <c r="L1846" i="10"/>
  <c r="C1837" i="10"/>
  <c r="G1837" i="4" s="1"/>
  <c r="G1826" i="10"/>
  <c r="C1821" i="10"/>
  <c r="G1821" i="4" s="1"/>
  <c r="C1818" i="10"/>
  <c r="G1818" i="4" s="1"/>
  <c r="L1814" i="10"/>
  <c r="J1797" i="10"/>
  <c r="K1790" i="10"/>
  <c r="I1787" i="10"/>
  <c r="L1783" i="10"/>
  <c r="L1774" i="10"/>
  <c r="E1773" i="10"/>
  <c r="H1773" i="4" s="1"/>
  <c r="F1768" i="10"/>
  <c r="I1768" i="4" s="1"/>
  <c r="J1763" i="10"/>
  <c r="J1753" i="10"/>
  <c r="C1749" i="10"/>
  <c r="G1749" i="4" s="1"/>
  <c r="J1739" i="10"/>
  <c r="L1727" i="10"/>
  <c r="E1715" i="10"/>
  <c r="G1709" i="10"/>
  <c r="K1706" i="10"/>
  <c r="I1705" i="10"/>
  <c r="G1702" i="10"/>
  <c r="E1699" i="10"/>
  <c r="E1697" i="10"/>
  <c r="C1691" i="10"/>
  <c r="G1691" i="4" s="1"/>
  <c r="F1684" i="10"/>
  <c r="T1684" i="10" s="1"/>
  <c r="G1678" i="10"/>
  <c r="H1675" i="10"/>
  <c r="E1673" i="10"/>
  <c r="C1673" i="8" s="1"/>
  <c r="D1666" i="10"/>
  <c r="D1665" i="10"/>
  <c r="E1651" i="10"/>
  <c r="D1649" i="10"/>
  <c r="E1646" i="10"/>
  <c r="H1646" i="4" s="1"/>
  <c r="J1641" i="10"/>
  <c r="L1634" i="10"/>
  <c r="F1632" i="10"/>
  <c r="I1632" i="4" s="1"/>
  <c r="I1623" i="10"/>
  <c r="D1611" i="10"/>
  <c r="I1609" i="10"/>
  <c r="I1601" i="10"/>
  <c r="L1590" i="10"/>
  <c r="H1582" i="10"/>
  <c r="I1576" i="10"/>
  <c r="G1574" i="10"/>
  <c r="K1559" i="10"/>
  <c r="J1553" i="10"/>
  <c r="F1531" i="10"/>
  <c r="I1531" i="4" s="1"/>
  <c r="D1524" i="10"/>
  <c r="I1516" i="10"/>
  <c r="H1477" i="10"/>
  <c r="C1477" i="10"/>
  <c r="G1477" i="4" s="1"/>
  <c r="K1474" i="10"/>
  <c r="D1472" i="10"/>
  <c r="C1467" i="10"/>
  <c r="G1467" i="4" s="1"/>
  <c r="H1467" i="10"/>
  <c r="L1457" i="10"/>
  <c r="I1451" i="10"/>
  <c r="F1449" i="10"/>
  <c r="I1449" i="4" s="1"/>
  <c r="E1449" i="10"/>
  <c r="I1449" i="10"/>
  <c r="K1443" i="10"/>
  <c r="E1441" i="10"/>
  <c r="K1428" i="10"/>
  <c r="E1426" i="10"/>
  <c r="H1426" i="4" s="1"/>
  <c r="L1426" i="10"/>
  <c r="F1419" i="10"/>
  <c r="I1419" i="4" s="1"/>
  <c r="F1413" i="10"/>
  <c r="I1413" i="4" s="1"/>
  <c r="J1405" i="10"/>
  <c r="D1404" i="10"/>
  <c r="C1404" i="10"/>
  <c r="G1404" i="4" s="1"/>
  <c r="C1403" i="10"/>
  <c r="G1403" i="4" s="1"/>
  <c r="L1403" i="10"/>
  <c r="F1403" i="10"/>
  <c r="T1403" i="10" s="1"/>
  <c r="L1394" i="10"/>
  <c r="L1389" i="10"/>
  <c r="I1385" i="10"/>
  <c r="L1385" i="10"/>
  <c r="G1373" i="10"/>
  <c r="N1373" i="10" s="1"/>
  <c r="E1302" i="10"/>
  <c r="J1291" i="10"/>
  <c r="D1286" i="10"/>
  <c r="G1286" i="10"/>
  <c r="H1286" i="10"/>
  <c r="L1286" i="10"/>
  <c r="G1774" i="10"/>
  <c r="C1773" i="10"/>
  <c r="G1773" i="4" s="1"/>
  <c r="H1763" i="10"/>
  <c r="O1763" i="10" s="1"/>
  <c r="L1750" i="10"/>
  <c r="Q1747" i="10"/>
  <c r="C1709" i="10"/>
  <c r="G1709" i="4" s="1"/>
  <c r="J1706" i="10"/>
  <c r="E1705" i="10"/>
  <c r="H1705" i="4" s="1"/>
  <c r="E1684" i="10"/>
  <c r="C1684" i="8" s="1"/>
  <c r="D1673" i="10"/>
  <c r="C1666" i="10"/>
  <c r="G1666" i="4" s="1"/>
  <c r="J1657" i="10"/>
  <c r="L1649" i="10"/>
  <c r="S1649" i="10" s="1"/>
  <c r="D1646" i="10"/>
  <c r="C1601" i="10"/>
  <c r="G1601" i="4" s="1"/>
  <c r="G1553" i="10"/>
  <c r="C1531" i="10"/>
  <c r="G1531" i="4" s="1"/>
  <c r="L1529" i="10"/>
  <c r="C1524" i="10"/>
  <c r="G1524" i="4" s="1"/>
  <c r="I1481" i="10"/>
  <c r="D1481" i="10"/>
  <c r="D1457" i="10"/>
  <c r="C1450" i="10"/>
  <c r="G1450" i="4" s="1"/>
  <c r="F1450" i="10"/>
  <c r="I1450" i="4" s="1"/>
  <c r="D1434" i="10"/>
  <c r="I1434" i="10"/>
  <c r="J1428" i="10"/>
  <c r="J1418" i="10"/>
  <c r="C1418" i="10"/>
  <c r="G1418" i="4" s="1"/>
  <c r="I1394" i="10"/>
  <c r="J1391" i="10"/>
  <c r="I1391" i="10"/>
  <c r="K1389" i="10"/>
  <c r="E1381" i="10"/>
  <c r="H1381" i="4" s="1"/>
  <c r="I1381" i="10"/>
  <c r="P1381" i="10" s="1"/>
  <c r="C1381" i="10"/>
  <c r="G1381" i="4" s="1"/>
  <c r="D1381" i="10"/>
  <c r="G1381" i="10"/>
  <c r="N1381" i="10" s="1"/>
  <c r="G1359" i="10"/>
  <c r="J1359" i="10"/>
  <c r="D1341" i="10"/>
  <c r="E1341" i="10"/>
  <c r="H1341" i="4" s="1"/>
  <c r="J1341" i="10"/>
  <c r="L1341" i="10"/>
  <c r="D1497" i="10"/>
  <c r="T1497" i="10"/>
  <c r="G1497" i="10"/>
  <c r="H1451" i="10"/>
  <c r="F1451" i="10"/>
  <c r="I1451" i="4" s="1"/>
  <c r="F1441" i="10"/>
  <c r="H1441" i="10"/>
  <c r="H1419" i="10"/>
  <c r="J1419" i="10"/>
  <c r="E1413" i="10"/>
  <c r="H1413" i="4" s="1"/>
  <c r="D1413" i="10"/>
  <c r="I1413" i="10"/>
  <c r="E1373" i="10"/>
  <c r="D1373" i="10"/>
  <c r="I1373" i="10"/>
  <c r="P1373" i="10" s="1"/>
  <c r="J1373" i="10"/>
  <c r="Q1373" i="10" s="1"/>
  <c r="C1373" i="10"/>
  <c r="G1373" i="4" s="1"/>
  <c r="L1373" i="10"/>
  <c r="G1354" i="10"/>
  <c r="I1354" i="10"/>
  <c r="J1354" i="10"/>
  <c r="G1291" i="10"/>
  <c r="H1291" i="10"/>
  <c r="C1291" i="10"/>
  <c r="G1291" i="4" s="1"/>
  <c r="K1291" i="10"/>
  <c r="D1291" i="10"/>
  <c r="L1291" i="10"/>
  <c r="E1291" i="10"/>
  <c r="H1291" i="4" s="1"/>
  <c r="F1291" i="10"/>
  <c r="I1291" i="4" s="1"/>
  <c r="L1440" i="10"/>
  <c r="F1436" i="10"/>
  <c r="I1436" i="4" s="1"/>
  <c r="D1387" i="10"/>
  <c r="F1386" i="10"/>
  <c r="T1386" i="10" s="1"/>
  <c r="G1378" i="10"/>
  <c r="N1378" i="10" s="1"/>
  <c r="H1366" i="10"/>
  <c r="K1364" i="10"/>
  <c r="L1339" i="10"/>
  <c r="C1339" i="10"/>
  <c r="G1339" i="4" s="1"/>
  <c r="G1336" i="10"/>
  <c r="J1331" i="10"/>
  <c r="J1328" i="10"/>
  <c r="J1325" i="10"/>
  <c r="D1320" i="10"/>
  <c r="G1317" i="10"/>
  <c r="J1315" i="10"/>
  <c r="F1308" i="10"/>
  <c r="C1283" i="10"/>
  <c r="G1283" i="4" s="1"/>
  <c r="H1279" i="10"/>
  <c r="C1278" i="10"/>
  <c r="G1278" i="4" s="1"/>
  <c r="L1275" i="10"/>
  <c r="I1274" i="10"/>
  <c r="E1267" i="10"/>
  <c r="H1267" i="4" s="1"/>
  <c r="D1265" i="10"/>
  <c r="E1259" i="10"/>
  <c r="D1258" i="10"/>
  <c r="I1256" i="10"/>
  <c r="E1253" i="10"/>
  <c r="E1251" i="10"/>
  <c r="H1251" i="4" s="1"/>
  <c r="G1243" i="10"/>
  <c r="G1235" i="10"/>
  <c r="J1234" i="10"/>
  <c r="E1227" i="10"/>
  <c r="G1226" i="10"/>
  <c r="J1224" i="10"/>
  <c r="J1220" i="10"/>
  <c r="H1219" i="10"/>
  <c r="G1218" i="10"/>
  <c r="J1215" i="10"/>
  <c r="J1210" i="10"/>
  <c r="Q1210" i="10" s="1"/>
  <c r="H1205" i="10"/>
  <c r="C1202" i="10"/>
  <c r="G1202" i="4" s="1"/>
  <c r="F1200" i="10"/>
  <c r="I1200" i="4" s="1"/>
  <c r="D1192" i="10"/>
  <c r="I1187" i="10"/>
  <c r="P1187" i="10" s="1"/>
  <c r="D1184" i="10"/>
  <c r="E1178" i="10"/>
  <c r="L1171" i="10"/>
  <c r="J1163" i="10"/>
  <c r="K1161" i="10"/>
  <c r="F1155" i="10"/>
  <c r="I1155" i="4" s="1"/>
  <c r="L1145" i="10"/>
  <c r="D1145" i="10"/>
  <c r="D1144" i="10"/>
  <c r="I1139" i="10"/>
  <c r="L1134" i="10"/>
  <c r="K1115" i="10"/>
  <c r="J1107" i="10"/>
  <c r="C1106" i="10"/>
  <c r="G1106" i="4" s="1"/>
  <c r="J1104" i="10"/>
  <c r="L1102" i="10"/>
  <c r="C1099" i="10"/>
  <c r="G1099" i="4" s="1"/>
  <c r="C1097" i="10"/>
  <c r="G1097" i="4" s="1"/>
  <c r="C1092" i="10"/>
  <c r="G1092" i="4" s="1"/>
  <c r="G1089" i="10"/>
  <c r="F1083" i="10"/>
  <c r="I1083" i="4" s="1"/>
  <c r="J1081" i="10"/>
  <c r="J1074" i="10"/>
  <c r="H1051" i="10"/>
  <c r="F1050" i="10"/>
  <c r="I1050" i="4" s="1"/>
  <c r="I1050" i="10"/>
  <c r="F1048" i="10"/>
  <c r="I1048" i="4" s="1"/>
  <c r="D1048" i="10"/>
  <c r="J1040" i="10"/>
  <c r="J1036" i="10"/>
  <c r="C1031" i="10"/>
  <c r="G1031" i="4" s="1"/>
  <c r="D1029" i="10"/>
  <c r="E1029" i="10"/>
  <c r="F1029" i="10"/>
  <c r="I1029" i="4" s="1"/>
  <c r="K1029" i="4" s="1"/>
  <c r="K1012" i="10"/>
  <c r="C997" i="10"/>
  <c r="G997" i="4" s="1"/>
  <c r="K997" i="10"/>
  <c r="F959" i="10"/>
  <c r="I959" i="4" s="1"/>
  <c r="G937" i="10"/>
  <c r="E937" i="10"/>
  <c r="J937" i="10"/>
  <c r="D916" i="10"/>
  <c r="I916" i="10"/>
  <c r="J916" i="10"/>
  <c r="K916" i="10"/>
  <c r="C916" i="10"/>
  <c r="G916" i="4" s="1"/>
  <c r="F916" i="10"/>
  <c r="L1346" i="10"/>
  <c r="L1329" i="10"/>
  <c r="I1325" i="10"/>
  <c r="J1275" i="10"/>
  <c r="H1274" i="10"/>
  <c r="G1256" i="10"/>
  <c r="T1248" i="10"/>
  <c r="J1244" i="10"/>
  <c r="F1235" i="10"/>
  <c r="I1235" i="4" s="1"/>
  <c r="I1234" i="10"/>
  <c r="F1226" i="10"/>
  <c r="I1226" i="4" s="1"/>
  <c r="I1224" i="10"/>
  <c r="F1219" i="10"/>
  <c r="I1219" i="4" s="1"/>
  <c r="J1212" i="10"/>
  <c r="I1210" i="10"/>
  <c r="P1210" i="10" s="1"/>
  <c r="G1205" i="10"/>
  <c r="K1180" i="10"/>
  <c r="K1171" i="10"/>
  <c r="H1163" i="10"/>
  <c r="G1139" i="10"/>
  <c r="J1136" i="10"/>
  <c r="Q1136" i="10" s="1"/>
  <c r="J1134" i="10"/>
  <c r="I1107" i="10"/>
  <c r="I1104" i="10"/>
  <c r="J1102" i="10"/>
  <c r="F1089" i="10"/>
  <c r="I1089" i="4" s="1"/>
  <c r="I1074" i="10"/>
  <c r="H1067" i="10"/>
  <c r="O1067" i="10" s="1"/>
  <c r="C1067" i="10"/>
  <c r="G1067" i="4" s="1"/>
  <c r="F1064" i="10"/>
  <c r="I1064" i="4" s="1"/>
  <c r="G1064" i="10"/>
  <c r="G1051" i="10"/>
  <c r="I1036" i="10"/>
  <c r="C1028" i="10"/>
  <c r="G1028" i="4" s="1"/>
  <c r="K1028" i="10"/>
  <c r="K1022" i="10"/>
  <c r="J1012" i="10"/>
  <c r="Q1012" i="10" s="1"/>
  <c r="K996" i="10"/>
  <c r="H967" i="10"/>
  <c r="O967" i="10" s="1"/>
  <c r="G967" i="10"/>
  <c r="N967" i="10" s="1"/>
  <c r="J967" i="10"/>
  <c r="Q967" i="10" s="1"/>
  <c r="K967" i="10"/>
  <c r="C967" i="10"/>
  <c r="G967" i="4" s="1"/>
  <c r="E967" i="10"/>
  <c r="H967" i="4" s="1"/>
  <c r="K958" i="10"/>
  <c r="C958" i="10"/>
  <c r="G958" i="4" s="1"/>
  <c r="F958" i="10"/>
  <c r="I958" i="4" s="1"/>
  <c r="H958" i="10"/>
  <c r="J958" i="10"/>
  <c r="D933" i="10"/>
  <c r="K933" i="10"/>
  <c r="L933" i="10"/>
  <c r="C933" i="10"/>
  <c r="G933" i="4" s="1"/>
  <c r="F933" i="10"/>
  <c r="I933" i="4" s="1"/>
  <c r="D915" i="10"/>
  <c r="C915" i="10"/>
  <c r="G915" i="4" s="1"/>
  <c r="I915" i="10"/>
  <c r="K915" i="10"/>
  <c r="L915" i="10"/>
  <c r="D908" i="10"/>
  <c r="C908" i="10"/>
  <c r="G908" i="4" s="1"/>
  <c r="E908" i="10"/>
  <c r="C908" i="8" s="1"/>
  <c r="H908" i="10"/>
  <c r="J908" i="10"/>
  <c r="C900" i="10"/>
  <c r="G900" i="4" s="1"/>
  <c r="D900" i="10"/>
  <c r="F900" i="10"/>
  <c r="I900" i="4" s="1"/>
  <c r="G900" i="10"/>
  <c r="K900" i="10"/>
  <c r="L900" i="10"/>
  <c r="L1374" i="10"/>
  <c r="I1346" i="10"/>
  <c r="J1339" i="10"/>
  <c r="J1329" i="10"/>
  <c r="G1325" i="10"/>
  <c r="K1283" i="10"/>
  <c r="R1283" i="10" s="1"/>
  <c r="E1275" i="10"/>
  <c r="G1274" i="10"/>
  <c r="F1256" i="10"/>
  <c r="I1256" i="4" s="1"/>
  <c r="J1248" i="10"/>
  <c r="H1244" i="10"/>
  <c r="E1235" i="10"/>
  <c r="H1234" i="10"/>
  <c r="F1232" i="10"/>
  <c r="I1232" i="4" s="1"/>
  <c r="K1228" i="10"/>
  <c r="D1226" i="10"/>
  <c r="G1224" i="10"/>
  <c r="D1219" i="10"/>
  <c r="H1212" i="10"/>
  <c r="G1210" i="10"/>
  <c r="N1210" i="10" s="1"/>
  <c r="F1205" i="10"/>
  <c r="I1205" i="4" s="1"/>
  <c r="L1202" i="10"/>
  <c r="J1201" i="10"/>
  <c r="H1199" i="10"/>
  <c r="G1187" i="10"/>
  <c r="N1187" i="10" s="1"/>
  <c r="J1180" i="10"/>
  <c r="I1171" i="10"/>
  <c r="F1163" i="10"/>
  <c r="I1163" i="4" s="1"/>
  <c r="J1154" i="10"/>
  <c r="L1150" i="10"/>
  <c r="K1143" i="10"/>
  <c r="J1140" i="10"/>
  <c r="F1139" i="10"/>
  <c r="I1139" i="4" s="1"/>
  <c r="G1136" i="10"/>
  <c r="N1136" i="10" s="1"/>
  <c r="G1134" i="10"/>
  <c r="I1123" i="10"/>
  <c r="I1115" i="10"/>
  <c r="G1107" i="10"/>
  <c r="H1104" i="10"/>
  <c r="G1102" i="10"/>
  <c r="J1099" i="10"/>
  <c r="K1097" i="10"/>
  <c r="L1096" i="10"/>
  <c r="J1094" i="10"/>
  <c r="E1089" i="10"/>
  <c r="C1089" i="8" s="1"/>
  <c r="J1080" i="10"/>
  <c r="J1078" i="10"/>
  <c r="F1074" i="10"/>
  <c r="I1074" i="4" s="1"/>
  <c r="L1070" i="10"/>
  <c r="K1066" i="10"/>
  <c r="E1057" i="10"/>
  <c r="C1057" i="8" s="1"/>
  <c r="K1052" i="10"/>
  <c r="F1051" i="10"/>
  <c r="I1051" i="4" s="1"/>
  <c r="J1049" i="10"/>
  <c r="D1036" i="10"/>
  <c r="J1022" i="10"/>
  <c r="L1016" i="10"/>
  <c r="D1016" i="10"/>
  <c r="G1012" i="10"/>
  <c r="N1012" i="10" s="1"/>
  <c r="C1005" i="10"/>
  <c r="G1005" i="4" s="1"/>
  <c r="E1005" i="10"/>
  <c r="H1005" i="4" s="1"/>
  <c r="I1005" i="10"/>
  <c r="K1005" i="10"/>
  <c r="J996" i="10"/>
  <c r="C919" i="10"/>
  <c r="G919" i="4" s="1"/>
  <c r="L919" i="10"/>
  <c r="D919" i="10"/>
  <c r="E919" i="10"/>
  <c r="H919" i="4" s="1"/>
  <c r="F919" i="10"/>
  <c r="I919" i="4" s="1"/>
  <c r="H919" i="10"/>
  <c r="J919" i="10"/>
  <c r="J1397" i="10"/>
  <c r="J1374" i="10"/>
  <c r="K1363" i="10"/>
  <c r="J1355" i="10"/>
  <c r="K1347" i="10"/>
  <c r="H1346" i="10"/>
  <c r="I1339" i="10"/>
  <c r="F1325" i="10"/>
  <c r="J1316" i="10"/>
  <c r="J1283" i="10"/>
  <c r="Q1283" i="10" s="1"/>
  <c r="L1278" i="10"/>
  <c r="D1275" i="10"/>
  <c r="F1274" i="10"/>
  <c r="I1274" i="4" s="1"/>
  <c r="L1270" i="10"/>
  <c r="J1259" i="10"/>
  <c r="Q1259" i="10" s="1"/>
  <c r="L1258" i="10"/>
  <c r="S1258" i="10" s="1"/>
  <c r="E1256" i="10"/>
  <c r="L1250" i="10"/>
  <c r="I1248" i="10"/>
  <c r="C1244" i="10"/>
  <c r="G1244" i="4" s="1"/>
  <c r="L1242" i="10"/>
  <c r="L1235" i="10"/>
  <c r="D1235" i="10"/>
  <c r="G1234" i="10"/>
  <c r="N1234" i="10" s="1"/>
  <c r="E1232" i="10"/>
  <c r="L1226" i="10"/>
  <c r="C1226" i="10"/>
  <c r="G1226" i="4" s="1"/>
  <c r="F1224" i="10"/>
  <c r="I1224" i="4" s="1"/>
  <c r="C1219" i="10"/>
  <c r="G1219" i="4" s="1"/>
  <c r="C1212" i="10"/>
  <c r="G1212" i="4" s="1"/>
  <c r="D1210" i="10"/>
  <c r="E1205" i="10"/>
  <c r="H1205" i="4" s="1"/>
  <c r="K1202" i="10"/>
  <c r="G1199" i="10"/>
  <c r="I1180" i="10"/>
  <c r="J1177" i="10"/>
  <c r="E1171" i="10"/>
  <c r="K1169" i="10"/>
  <c r="J1167" i="10"/>
  <c r="E1163" i="10"/>
  <c r="C1163" i="8" s="1"/>
  <c r="I1154" i="10"/>
  <c r="L1144" i="10"/>
  <c r="J1143" i="10"/>
  <c r="E1140" i="10"/>
  <c r="H1140" i="4" s="1"/>
  <c r="C1139" i="10"/>
  <c r="G1139" i="4" s="1"/>
  <c r="D1136" i="10"/>
  <c r="E1134" i="10"/>
  <c r="H1134" i="4" s="1"/>
  <c r="K1131" i="10"/>
  <c r="J1129" i="10"/>
  <c r="G1123" i="10"/>
  <c r="J1120" i="10"/>
  <c r="Q1120" i="10" s="1"/>
  <c r="E1107" i="10"/>
  <c r="G1104" i="10"/>
  <c r="D1102" i="10"/>
  <c r="I1099" i="10"/>
  <c r="J1097" i="10"/>
  <c r="J1096" i="10"/>
  <c r="E1094" i="10"/>
  <c r="C1094" i="8" s="1"/>
  <c r="K1091" i="10"/>
  <c r="C1089" i="10"/>
  <c r="G1089" i="4" s="1"/>
  <c r="K1082" i="10"/>
  <c r="E1073" i="10"/>
  <c r="K1073" i="10"/>
  <c r="H1073" i="10"/>
  <c r="O1073" i="10" s="1"/>
  <c r="E1052" i="10"/>
  <c r="K1043" i="10"/>
  <c r="D1042" i="10"/>
  <c r="L1042" i="10"/>
  <c r="E1033" i="10"/>
  <c r="J1033" i="10"/>
  <c r="J1004" i="10"/>
  <c r="J1000" i="10"/>
  <c r="D963" i="10"/>
  <c r="L963" i="10"/>
  <c r="C963" i="10"/>
  <c r="G963" i="4" s="1"/>
  <c r="I963" i="10"/>
  <c r="E953" i="10"/>
  <c r="J953" i="10"/>
  <c r="D1256" i="10"/>
  <c r="D1224" i="10"/>
  <c r="F1080" i="10"/>
  <c r="I1080" i="4" s="1"/>
  <c r="K1080" i="4" s="1"/>
  <c r="D1080" i="10"/>
  <c r="E1078" i="10"/>
  <c r="H1078" i="4" s="1"/>
  <c r="G1078" i="10"/>
  <c r="K1074" i="10"/>
  <c r="H1074" i="10"/>
  <c r="C1051" i="10"/>
  <c r="G1051" i="4" s="1"/>
  <c r="I1051" i="10"/>
  <c r="F1036" i="10"/>
  <c r="I1036" i="4" s="1"/>
  <c r="K1036" i="10"/>
  <c r="G1036" i="10"/>
  <c r="F1026" i="10"/>
  <c r="I1026" i="4" s="1"/>
  <c r="D1026" i="10"/>
  <c r="G1026" i="10"/>
  <c r="G1009" i="10"/>
  <c r="I1009" i="10"/>
  <c r="F996" i="10"/>
  <c r="I996" i="4" s="1"/>
  <c r="G996" i="10"/>
  <c r="H996" i="10"/>
  <c r="I996" i="10"/>
  <c r="C996" i="10"/>
  <c r="G996" i="4" s="1"/>
  <c r="L996" i="10"/>
  <c r="D946" i="10"/>
  <c r="J946" i="10"/>
  <c r="J1089" i="10"/>
  <c r="D1049" i="10"/>
  <c r="K1049" i="10"/>
  <c r="E1049" i="10"/>
  <c r="E1032" i="10"/>
  <c r="H1032" i="4" s="1"/>
  <c r="L1032" i="10"/>
  <c r="I1022" i="10"/>
  <c r="E1018" i="10"/>
  <c r="H1012" i="10"/>
  <c r="O1012" i="10" s="1"/>
  <c r="I1012" i="10"/>
  <c r="D1012" i="10"/>
  <c r="J930" i="10"/>
  <c r="D930" i="10"/>
  <c r="D893" i="10"/>
  <c r="C893" i="10"/>
  <c r="G893" i="4" s="1"/>
  <c r="G893" i="10"/>
  <c r="L1256" i="10"/>
  <c r="I1235" i="10"/>
  <c r="I1226" i="10"/>
  <c r="J1219" i="10"/>
  <c r="L1210" i="10"/>
  <c r="S1210" i="10" s="1"/>
  <c r="K1106" i="10"/>
  <c r="F1099" i="10"/>
  <c r="I1099" i="4" s="1"/>
  <c r="F1097" i="10"/>
  <c r="I1097" i="4" s="1"/>
  <c r="I1089" i="10"/>
  <c r="G1070" i="10"/>
  <c r="I1067" i="10"/>
  <c r="P1067" i="10" s="1"/>
  <c r="J1064" i="10"/>
  <c r="L1062" i="10"/>
  <c r="D1062" i="10"/>
  <c r="K1051" i="10"/>
  <c r="G1041" i="10"/>
  <c r="I1041" i="10"/>
  <c r="D1034" i="10"/>
  <c r="G1034" i="10"/>
  <c r="K1031" i="10"/>
  <c r="D1008" i="10"/>
  <c r="C1008" i="10"/>
  <c r="G1008" i="4" s="1"/>
  <c r="H1008" i="10"/>
  <c r="L1008" i="10"/>
  <c r="C974" i="10"/>
  <c r="G974" i="4" s="1"/>
  <c r="F974" i="10"/>
  <c r="I974" i="4" s="1"/>
  <c r="H974" i="10"/>
  <c r="J974" i="10"/>
  <c r="E956" i="10"/>
  <c r="C956" i="8" s="1"/>
  <c r="J956" i="10"/>
  <c r="D892" i="10"/>
  <c r="E892" i="10"/>
  <c r="L892" i="10"/>
  <c r="L1328" i="10"/>
  <c r="K1325" i="10"/>
  <c r="J1320" i="10"/>
  <c r="D1283" i="10"/>
  <c r="G1258" i="10"/>
  <c r="J1227" i="10"/>
  <c r="I1219" i="10"/>
  <c r="K1210" i="10"/>
  <c r="D1202" i="10"/>
  <c r="F1192" i="10"/>
  <c r="I1192" i="4" s="1"/>
  <c r="F1184" i="10"/>
  <c r="I1184" i="4" s="1"/>
  <c r="K1163" i="10"/>
  <c r="R1163" i="10" s="1"/>
  <c r="K1139" i="10"/>
  <c r="K1107" i="10"/>
  <c r="H1106" i="10"/>
  <c r="D1097" i="10"/>
  <c r="J1092" i="10"/>
  <c r="J1075" i="10"/>
  <c r="G1075" i="10"/>
  <c r="G1072" i="10"/>
  <c r="L1072" i="10"/>
  <c r="F1072" i="10"/>
  <c r="I1072" i="4" s="1"/>
  <c r="G1067" i="10"/>
  <c r="H1064" i="10"/>
  <c r="J1051" i="10"/>
  <c r="E1046" i="10"/>
  <c r="G1046" i="10"/>
  <c r="L1040" i="10"/>
  <c r="L1036" i="10"/>
  <c r="J1031" i="10"/>
  <c r="F1020" i="10"/>
  <c r="I1020" i="4" s="1"/>
  <c r="G1020" i="10"/>
  <c r="C1020" i="10"/>
  <c r="G1020" i="4" s="1"/>
  <c r="K1020" i="10"/>
  <c r="H1015" i="10"/>
  <c r="J1015" i="10"/>
  <c r="C1015" i="10"/>
  <c r="G1015" i="4" s="1"/>
  <c r="L1012" i="10"/>
  <c r="C1007" i="10"/>
  <c r="G1007" i="4" s="1"/>
  <c r="D978" i="10"/>
  <c r="L978" i="10"/>
  <c r="C924" i="10"/>
  <c r="G924" i="4" s="1"/>
  <c r="L924" i="10"/>
  <c r="D924" i="10"/>
  <c r="F924" i="10"/>
  <c r="I924" i="4" s="1"/>
  <c r="G924" i="10"/>
  <c r="I924" i="10"/>
  <c r="J924" i="10"/>
  <c r="I891" i="10"/>
  <c r="G891" i="10"/>
  <c r="G737" i="10"/>
  <c r="K737" i="10"/>
  <c r="F708" i="10"/>
  <c r="I708" i="4" s="1"/>
  <c r="H708" i="10"/>
  <c r="F700" i="10"/>
  <c r="K700" i="10"/>
  <c r="C700" i="10"/>
  <c r="G700" i="4" s="1"/>
  <c r="D697" i="10"/>
  <c r="I697" i="10"/>
  <c r="E674" i="10"/>
  <c r="K674" i="10"/>
  <c r="C636" i="10"/>
  <c r="G636" i="4" s="1"/>
  <c r="E636" i="10"/>
  <c r="L1025" i="10"/>
  <c r="K981" i="10"/>
  <c r="I980" i="10"/>
  <c r="K979" i="10"/>
  <c r="G977" i="10"/>
  <c r="C975" i="10"/>
  <c r="G975" i="4" s="1"/>
  <c r="C973" i="10"/>
  <c r="G973" i="4" s="1"/>
  <c r="G971" i="10"/>
  <c r="J964" i="10"/>
  <c r="L957" i="10"/>
  <c r="C951" i="10"/>
  <c r="G951" i="4" s="1"/>
  <c r="I949" i="10"/>
  <c r="J948" i="10"/>
  <c r="J943" i="10"/>
  <c r="K941" i="10"/>
  <c r="C935" i="10"/>
  <c r="G935" i="4" s="1"/>
  <c r="L927" i="10"/>
  <c r="L923" i="10"/>
  <c r="D922" i="10"/>
  <c r="K907" i="10"/>
  <c r="H903" i="10"/>
  <c r="C898" i="10"/>
  <c r="G898" i="4" s="1"/>
  <c r="C896" i="10"/>
  <c r="G896" i="4" s="1"/>
  <c r="F895" i="10"/>
  <c r="I895" i="4" s="1"/>
  <c r="I889" i="10"/>
  <c r="C888" i="10"/>
  <c r="G888" i="4" s="1"/>
  <c r="C887" i="10"/>
  <c r="G887" i="4" s="1"/>
  <c r="H881" i="10"/>
  <c r="H880" i="10"/>
  <c r="G879" i="10"/>
  <c r="H878" i="10"/>
  <c r="C873" i="10"/>
  <c r="G873" i="4" s="1"/>
  <c r="I869" i="10"/>
  <c r="H867" i="10"/>
  <c r="K865" i="10"/>
  <c r="H864" i="10"/>
  <c r="E863" i="10"/>
  <c r="F862" i="10"/>
  <c r="I862" i="4" s="1"/>
  <c r="J858" i="10"/>
  <c r="E852" i="10"/>
  <c r="K849" i="10"/>
  <c r="C848" i="10"/>
  <c r="G848" i="4" s="1"/>
  <c r="F847" i="10"/>
  <c r="D846" i="10"/>
  <c r="G838" i="10"/>
  <c r="D836" i="10"/>
  <c r="D832" i="10"/>
  <c r="C830" i="10"/>
  <c r="G830" i="4" s="1"/>
  <c r="K824" i="10"/>
  <c r="C824" i="10"/>
  <c r="G824" i="4" s="1"/>
  <c r="E822" i="10"/>
  <c r="H822" i="4" s="1"/>
  <c r="H816" i="10"/>
  <c r="G808" i="10"/>
  <c r="E801" i="10"/>
  <c r="F798" i="10"/>
  <c r="I798" i="4" s="1"/>
  <c r="E796" i="10"/>
  <c r="H796" i="4" s="1"/>
  <c r="E793" i="10"/>
  <c r="H793" i="4" s="1"/>
  <c r="G792" i="10"/>
  <c r="J790" i="10"/>
  <c r="C785" i="10"/>
  <c r="G785" i="4" s="1"/>
  <c r="I776" i="10"/>
  <c r="D769" i="10"/>
  <c r="L766" i="10"/>
  <c r="H758" i="10"/>
  <c r="H750" i="10"/>
  <c r="I744" i="10"/>
  <c r="P744" i="10" s="1"/>
  <c r="D739" i="10"/>
  <c r="H739" i="10"/>
  <c r="J730" i="10"/>
  <c r="L721" i="10"/>
  <c r="C720" i="10"/>
  <c r="G720" i="4" s="1"/>
  <c r="I718" i="10"/>
  <c r="C713" i="10"/>
  <c r="G713" i="4" s="1"/>
  <c r="G713" i="10"/>
  <c r="L703" i="10"/>
  <c r="I691" i="10"/>
  <c r="J675" i="10"/>
  <c r="H660" i="10"/>
  <c r="C658" i="10"/>
  <c r="G658" i="4" s="1"/>
  <c r="E658" i="10"/>
  <c r="D655" i="10"/>
  <c r="L655" i="10"/>
  <c r="F597" i="10"/>
  <c r="C597" i="10"/>
  <c r="G597" i="4" s="1"/>
  <c r="I597" i="10"/>
  <c r="J597" i="10"/>
  <c r="K597" i="10"/>
  <c r="L597" i="10"/>
  <c r="E594" i="10"/>
  <c r="G594" i="10"/>
  <c r="J594" i="10"/>
  <c r="L594" i="10"/>
  <c r="D586" i="10"/>
  <c r="E586" i="10"/>
  <c r="G586" i="10"/>
  <c r="L581" i="10"/>
  <c r="D575" i="10"/>
  <c r="C575" i="10"/>
  <c r="G575" i="4" s="1"/>
  <c r="F575" i="10"/>
  <c r="G575" i="10"/>
  <c r="K575" i="10"/>
  <c r="L572" i="10"/>
  <c r="C880" i="10"/>
  <c r="G880" i="4" s="1"/>
  <c r="D869" i="10"/>
  <c r="D862" i="10"/>
  <c r="D852" i="10"/>
  <c r="F849" i="10"/>
  <c r="R849" i="10" s="1"/>
  <c r="D838" i="10"/>
  <c r="L832" i="10"/>
  <c r="C832" i="10"/>
  <c r="G832" i="4" s="1"/>
  <c r="C822" i="10"/>
  <c r="G822" i="4" s="1"/>
  <c r="L805" i="10"/>
  <c r="C804" i="10"/>
  <c r="G804" i="4" s="1"/>
  <c r="C769" i="10"/>
  <c r="G769" i="4" s="1"/>
  <c r="J763" i="10"/>
  <c r="D759" i="10"/>
  <c r="J717" i="10"/>
  <c r="L717" i="10"/>
  <c r="J668" i="10"/>
  <c r="Q668" i="10" s="1"/>
  <c r="C668" i="10"/>
  <c r="G668" i="4" s="1"/>
  <c r="D663" i="10"/>
  <c r="J663" i="10"/>
  <c r="L647" i="10"/>
  <c r="F644" i="10"/>
  <c r="I644" i="4" s="1"/>
  <c r="E624" i="10"/>
  <c r="D610" i="10"/>
  <c r="C610" i="10"/>
  <c r="G610" i="4" s="1"/>
  <c r="E610" i="10"/>
  <c r="H610" i="4" s="1"/>
  <c r="G610" i="10"/>
  <c r="K600" i="10"/>
  <c r="G600" i="10"/>
  <c r="J805" i="10"/>
  <c r="G744" i="10"/>
  <c r="C744" i="10"/>
  <c r="G744" i="4" s="1"/>
  <c r="E730" i="10"/>
  <c r="H730" i="4" s="1"/>
  <c r="G730" i="10"/>
  <c r="C681" i="10"/>
  <c r="G681" i="4" s="1"/>
  <c r="I681" i="10"/>
  <c r="L634" i="10"/>
  <c r="K623" i="10"/>
  <c r="L617" i="10"/>
  <c r="J973" i="10"/>
  <c r="I957" i="10"/>
  <c r="E949" i="10"/>
  <c r="F941" i="10"/>
  <c r="I941" i="4" s="1"/>
  <c r="K935" i="10"/>
  <c r="I923" i="10"/>
  <c r="J901" i="10"/>
  <c r="J896" i="10"/>
  <c r="C889" i="10"/>
  <c r="G889" i="4" s="1"/>
  <c r="K887" i="10"/>
  <c r="E881" i="10"/>
  <c r="C879" i="10"/>
  <c r="G879" i="4" s="1"/>
  <c r="K866" i="10"/>
  <c r="H865" i="10"/>
  <c r="K848" i="10"/>
  <c r="L847" i="10"/>
  <c r="C847" i="10"/>
  <c r="G847" i="4" s="1"/>
  <c r="J832" i="10"/>
  <c r="H824" i="10"/>
  <c r="G819" i="10"/>
  <c r="I805" i="10"/>
  <c r="G803" i="10"/>
  <c r="E790" i="10"/>
  <c r="K785" i="10"/>
  <c r="K769" i="10"/>
  <c r="J767" i="10"/>
  <c r="H766" i="10"/>
  <c r="E758" i="10"/>
  <c r="L756" i="10"/>
  <c r="J748" i="10"/>
  <c r="J745" i="10"/>
  <c r="G725" i="10"/>
  <c r="K725" i="10"/>
  <c r="G721" i="10"/>
  <c r="H714" i="10"/>
  <c r="J700" i="10"/>
  <c r="K697" i="10"/>
  <c r="F667" i="10"/>
  <c r="I667" i="10"/>
  <c r="H659" i="10"/>
  <c r="I659" i="10"/>
  <c r="G654" i="10"/>
  <c r="H654" i="10"/>
  <c r="K636" i="10"/>
  <c r="J634" i="10"/>
  <c r="H632" i="10"/>
  <c r="K632" i="10"/>
  <c r="H623" i="10"/>
  <c r="J581" i="10"/>
  <c r="E581" i="10"/>
  <c r="C581" i="8" s="1"/>
  <c r="F581" i="10"/>
  <c r="I581" i="4" s="1"/>
  <c r="G581" i="10"/>
  <c r="H581" i="10"/>
  <c r="C571" i="10"/>
  <c r="G571" i="4" s="1"/>
  <c r="G571" i="10"/>
  <c r="J571" i="10"/>
  <c r="K571" i="10"/>
  <c r="L571" i="10"/>
  <c r="T980" i="10"/>
  <c r="D980" i="10"/>
  <c r="I973" i="10"/>
  <c r="H972" i="10"/>
  <c r="K965" i="10"/>
  <c r="F957" i="10"/>
  <c r="I957" i="4" s="1"/>
  <c r="D949" i="10"/>
  <c r="K947" i="10"/>
  <c r="J942" i="10"/>
  <c r="Q942" i="10" s="1"/>
  <c r="E941" i="10"/>
  <c r="J935" i="10"/>
  <c r="J932" i="10"/>
  <c r="J929" i="10"/>
  <c r="D923" i="10"/>
  <c r="J906" i="10"/>
  <c r="E901" i="10"/>
  <c r="L898" i="10"/>
  <c r="I896" i="10"/>
  <c r="I887" i="10"/>
  <c r="L881" i="10"/>
  <c r="D881" i="10"/>
  <c r="K873" i="10"/>
  <c r="G868" i="10"/>
  <c r="J866" i="10"/>
  <c r="F865" i="10"/>
  <c r="I865" i="4" s="1"/>
  <c r="L862" i="10"/>
  <c r="J848" i="10"/>
  <c r="I832" i="10"/>
  <c r="G824" i="10"/>
  <c r="L822" i="10"/>
  <c r="F819" i="10"/>
  <c r="I819" i="4" s="1"/>
  <c r="K807" i="10"/>
  <c r="H805" i="10"/>
  <c r="K798" i="10"/>
  <c r="K792" i="10"/>
  <c r="D790" i="10"/>
  <c r="J785" i="10"/>
  <c r="K780" i="10"/>
  <c r="J769" i="10"/>
  <c r="D767" i="10"/>
  <c r="D766" i="10"/>
  <c r="L758" i="10"/>
  <c r="D758" i="10"/>
  <c r="K756" i="10"/>
  <c r="E748" i="10"/>
  <c r="D745" i="10"/>
  <c r="I737" i="10"/>
  <c r="F721" i="10"/>
  <c r="I721" i="4" s="1"/>
  <c r="G714" i="10"/>
  <c r="H710" i="10"/>
  <c r="J710" i="10"/>
  <c r="K708" i="10"/>
  <c r="H700" i="10"/>
  <c r="J697" i="10"/>
  <c r="J674" i="10"/>
  <c r="K668" i="10"/>
  <c r="L666" i="10"/>
  <c r="J636" i="10"/>
  <c r="G634" i="10"/>
  <c r="J630" i="10"/>
  <c r="Q630" i="10" s="1"/>
  <c r="C630" i="10"/>
  <c r="G630" i="4" s="1"/>
  <c r="L630" i="10"/>
  <c r="S630" i="10" s="1"/>
  <c r="D630" i="10"/>
  <c r="T630" i="10"/>
  <c r="D623" i="10"/>
  <c r="F591" i="10"/>
  <c r="I591" i="4" s="1"/>
  <c r="K591" i="4" s="1"/>
  <c r="J591" i="10"/>
  <c r="K1068" i="10"/>
  <c r="G1059" i="10"/>
  <c r="N1059" i="10" s="1"/>
  <c r="L980" i="10"/>
  <c r="C980" i="10"/>
  <c r="G980" i="4" s="1"/>
  <c r="K975" i="10"/>
  <c r="F973" i="10"/>
  <c r="E972" i="10"/>
  <c r="C957" i="10"/>
  <c r="G957" i="4" s="1"/>
  <c r="D954" i="10"/>
  <c r="K951" i="10"/>
  <c r="L949" i="10"/>
  <c r="G947" i="10"/>
  <c r="C942" i="10"/>
  <c r="G942" i="4" s="1"/>
  <c r="H935" i="10"/>
  <c r="L903" i="10"/>
  <c r="C901" i="10"/>
  <c r="G901" i="4" s="1"/>
  <c r="K898" i="10"/>
  <c r="H896" i="10"/>
  <c r="O896" i="10" s="1"/>
  <c r="L888" i="10"/>
  <c r="G887" i="10"/>
  <c r="N887" i="10" s="1"/>
  <c r="K881" i="10"/>
  <c r="J873" i="10"/>
  <c r="D868" i="10"/>
  <c r="E866" i="10"/>
  <c r="H866" i="4" s="1"/>
  <c r="C865" i="10"/>
  <c r="G865" i="4" s="1"/>
  <c r="J863" i="10"/>
  <c r="J862" i="10"/>
  <c r="L852" i="10"/>
  <c r="J850" i="10"/>
  <c r="I848" i="10"/>
  <c r="J847" i="10"/>
  <c r="J846" i="10"/>
  <c r="H832" i="10"/>
  <c r="F824" i="10"/>
  <c r="I824" i="4" s="1"/>
  <c r="K822" i="10"/>
  <c r="D819" i="10"/>
  <c r="F815" i="10"/>
  <c r="I815" i="4" s="1"/>
  <c r="L811" i="10"/>
  <c r="C807" i="10"/>
  <c r="G807" i="4" s="1"/>
  <c r="G805" i="10"/>
  <c r="C790" i="10"/>
  <c r="G790" i="4" s="1"/>
  <c r="H785" i="10"/>
  <c r="O785" i="10" s="1"/>
  <c r="H784" i="10"/>
  <c r="O784" i="10" s="1"/>
  <c r="G780" i="10"/>
  <c r="H769" i="10"/>
  <c r="I768" i="10"/>
  <c r="C766" i="10"/>
  <c r="G766" i="4" s="1"/>
  <c r="K758" i="10"/>
  <c r="E756" i="10"/>
  <c r="C745" i="10"/>
  <c r="G745" i="4" s="1"/>
  <c r="H737" i="10"/>
  <c r="H718" i="10"/>
  <c r="G716" i="10"/>
  <c r="J716" i="10"/>
  <c r="E708" i="10"/>
  <c r="K705" i="10"/>
  <c r="G700" i="10"/>
  <c r="H697" i="10"/>
  <c r="G692" i="10"/>
  <c r="J688" i="10"/>
  <c r="F674" i="10"/>
  <c r="I674" i="4" s="1"/>
  <c r="H668" i="10"/>
  <c r="E666" i="10"/>
  <c r="K658" i="10"/>
  <c r="J651" i="10"/>
  <c r="Q651" i="10" s="1"/>
  <c r="G636" i="10"/>
  <c r="K625" i="10"/>
  <c r="C625" i="10"/>
  <c r="G625" i="4" s="1"/>
  <c r="D625" i="10"/>
  <c r="D598" i="10"/>
  <c r="C598" i="10"/>
  <c r="G598" i="4" s="1"/>
  <c r="J598" i="10"/>
  <c r="K598" i="10"/>
  <c r="J975" i="10"/>
  <c r="E973" i="10"/>
  <c r="J951" i="10"/>
  <c r="I898" i="10"/>
  <c r="J888" i="10"/>
  <c r="F884" i="10"/>
  <c r="I884" i="4" s="1"/>
  <c r="D876" i="10"/>
  <c r="H873" i="10"/>
  <c r="H862" i="10"/>
  <c r="H856" i="10"/>
  <c r="C815" i="10"/>
  <c r="G815" i="4" s="1"/>
  <c r="G811" i="10"/>
  <c r="L801" i="10"/>
  <c r="L793" i="10"/>
  <c r="G787" i="10"/>
  <c r="C780" i="10"/>
  <c r="G780" i="4" s="1"/>
  <c r="H771" i="10"/>
  <c r="K741" i="10"/>
  <c r="D741" i="10"/>
  <c r="C737" i="10"/>
  <c r="G737" i="4" s="1"/>
  <c r="K721" i="10"/>
  <c r="D721" i="10"/>
  <c r="J714" i="10"/>
  <c r="D714" i="10"/>
  <c r="C708" i="10"/>
  <c r="G708" i="4" s="1"/>
  <c r="E700" i="10"/>
  <c r="F697" i="10"/>
  <c r="I697" i="4" s="1"/>
  <c r="C674" i="10"/>
  <c r="G674" i="4" s="1"/>
  <c r="G668" i="10"/>
  <c r="N668" i="10" s="1"/>
  <c r="I651" i="10"/>
  <c r="P651" i="10" s="1"/>
  <c r="F636" i="10"/>
  <c r="I636" i="4" s="1"/>
  <c r="E634" i="10"/>
  <c r="H634" i="10"/>
  <c r="I634" i="10"/>
  <c r="H624" i="10"/>
  <c r="F623" i="10"/>
  <c r="I623" i="4" s="1"/>
  <c r="J623" i="10"/>
  <c r="L623" i="10"/>
  <c r="D657" i="10"/>
  <c r="D642" i="10"/>
  <c r="D629" i="10"/>
  <c r="K620" i="10"/>
  <c r="C618" i="10"/>
  <c r="G618" i="4" s="1"/>
  <c r="K615" i="10"/>
  <c r="L614" i="10"/>
  <c r="H613" i="10"/>
  <c r="O613" i="10" s="1"/>
  <c r="F590" i="10"/>
  <c r="I590" i="4" s="1"/>
  <c r="H589" i="10"/>
  <c r="F583" i="10"/>
  <c r="I583" i="4" s="1"/>
  <c r="J580" i="10"/>
  <c r="J577" i="10"/>
  <c r="G570" i="10"/>
  <c r="C567" i="10"/>
  <c r="G567" i="4" s="1"/>
  <c r="D564" i="10"/>
  <c r="C554" i="10"/>
  <c r="G554" i="4" s="1"/>
  <c r="D551" i="10"/>
  <c r="J543" i="10"/>
  <c r="C538" i="10"/>
  <c r="G538" i="4" s="1"/>
  <c r="H536" i="10"/>
  <c r="J534" i="10"/>
  <c r="I532" i="10"/>
  <c r="J530" i="10"/>
  <c r="K528" i="10"/>
  <c r="J527" i="10"/>
  <c r="T525" i="10"/>
  <c r="J518" i="10"/>
  <c r="E510" i="10"/>
  <c r="C510" i="8" s="1"/>
  <c r="F508" i="10"/>
  <c r="I508" i="4" s="1"/>
  <c r="J505" i="10"/>
  <c r="E495" i="10"/>
  <c r="J492" i="10"/>
  <c r="F489" i="10"/>
  <c r="C472" i="10"/>
  <c r="J470" i="10"/>
  <c r="D464" i="10"/>
  <c r="I464" i="10" s="1"/>
  <c r="K462" i="10"/>
  <c r="F454" i="10"/>
  <c r="I454" i="4" s="1"/>
  <c r="J449" i="10"/>
  <c r="D445" i="10"/>
  <c r="L445" i="10" s="1"/>
  <c r="F441" i="10"/>
  <c r="I441" i="4" s="1"/>
  <c r="C429" i="10"/>
  <c r="G429" i="4" s="1"/>
  <c r="K427" i="10"/>
  <c r="G426" i="10"/>
  <c r="G419" i="10"/>
  <c r="E417" i="10"/>
  <c r="H417" i="4" s="1"/>
  <c r="G411" i="10"/>
  <c r="F406" i="10"/>
  <c r="I406" i="4" s="1"/>
  <c r="J395" i="10"/>
  <c r="C378" i="10"/>
  <c r="G378" i="4" s="1"/>
  <c r="E373" i="10"/>
  <c r="F373" i="10" s="1"/>
  <c r="I373" i="4" s="1"/>
  <c r="K370" i="10"/>
  <c r="K368" i="10"/>
  <c r="G367" i="10"/>
  <c r="K362" i="10"/>
  <c r="D355" i="10"/>
  <c r="K352" i="10"/>
  <c r="C352" i="10"/>
  <c r="G352" i="4" s="1"/>
  <c r="G349" i="10"/>
  <c r="G341" i="10"/>
  <c r="K337" i="10"/>
  <c r="J336" i="10"/>
  <c r="J335" i="10"/>
  <c r="E330" i="10"/>
  <c r="E328" i="10"/>
  <c r="K324" i="10"/>
  <c r="J322" i="10"/>
  <c r="G320" i="10"/>
  <c r="K304" i="10"/>
  <c r="G303" i="10"/>
  <c r="L287" i="10"/>
  <c r="K277" i="10"/>
  <c r="C276" i="10"/>
  <c r="G276" i="4" s="1"/>
  <c r="J268" i="10"/>
  <c r="F261" i="10"/>
  <c r="I261" i="4" s="1"/>
  <c r="D1990" i="13"/>
  <c r="G1990" i="13"/>
  <c r="J1982" i="13"/>
  <c r="C1979" i="13"/>
  <c r="K1979" i="13"/>
  <c r="E1979" i="13"/>
  <c r="G1979" i="13"/>
  <c r="J1979" i="13"/>
  <c r="L1971" i="13"/>
  <c r="I1933" i="13"/>
  <c r="G1933" i="13"/>
  <c r="H1933" i="13"/>
  <c r="J1933" i="13"/>
  <c r="J620" i="10"/>
  <c r="J615" i="10"/>
  <c r="F577" i="10"/>
  <c r="I577" i="4" s="1"/>
  <c r="F570" i="10"/>
  <c r="I570" i="4" s="1"/>
  <c r="I543" i="10"/>
  <c r="G536" i="10"/>
  <c r="I534" i="10"/>
  <c r="J528" i="10"/>
  <c r="F527" i="10"/>
  <c r="I527" i="4" s="1"/>
  <c r="L525" i="10"/>
  <c r="S525" i="10" s="1"/>
  <c r="C513" i="10"/>
  <c r="G513" i="4" s="1"/>
  <c r="E508" i="10"/>
  <c r="C508" i="8" s="1"/>
  <c r="I505" i="10"/>
  <c r="J496" i="10"/>
  <c r="J493" i="10"/>
  <c r="F492" i="10"/>
  <c r="G483" i="10"/>
  <c r="L475" i="10"/>
  <c r="I470" i="10"/>
  <c r="C464" i="10"/>
  <c r="G464" i="4" s="1"/>
  <c r="J462" i="10"/>
  <c r="C455" i="10"/>
  <c r="G455" i="4" s="1"/>
  <c r="E454" i="10"/>
  <c r="F448" i="10"/>
  <c r="I448" i="4" s="1"/>
  <c r="L439" i="10"/>
  <c r="G436" i="10"/>
  <c r="G430" i="10"/>
  <c r="J427" i="10"/>
  <c r="K414" i="10"/>
  <c r="K412" i="10"/>
  <c r="C406" i="10"/>
  <c r="G406" i="4" s="1"/>
  <c r="J402" i="10"/>
  <c r="E396" i="10"/>
  <c r="F396" i="10" s="1"/>
  <c r="I396" i="4" s="1"/>
  <c r="K379" i="10"/>
  <c r="J368" i="10"/>
  <c r="J362" i="10"/>
  <c r="E358" i="10"/>
  <c r="C358" i="8" s="1"/>
  <c r="G344" i="10"/>
  <c r="C340" i="10"/>
  <c r="G340" i="4" s="1"/>
  <c r="D328" i="10"/>
  <c r="J324" i="10"/>
  <c r="K323" i="10"/>
  <c r="C322" i="10"/>
  <c r="G316" i="10"/>
  <c r="J304" i="10"/>
  <c r="J291" i="10"/>
  <c r="K287" i="10"/>
  <c r="J277" i="10"/>
  <c r="G275" i="10"/>
  <c r="J270" i="10"/>
  <c r="L1993" i="13"/>
  <c r="K1985" i="13"/>
  <c r="D1985" i="13"/>
  <c r="E1985" i="13"/>
  <c r="J1985" i="13"/>
  <c r="K566" i="10"/>
  <c r="R566" i="10" s="1"/>
  <c r="L550" i="10"/>
  <c r="L544" i="10"/>
  <c r="H543" i="10"/>
  <c r="E536" i="10"/>
  <c r="H536" i="4" s="1"/>
  <c r="I528" i="10"/>
  <c r="E527" i="10"/>
  <c r="J525" i="10"/>
  <c r="K520" i="10"/>
  <c r="G519" i="10"/>
  <c r="D508" i="10"/>
  <c r="D506" i="10"/>
  <c r="G505" i="10"/>
  <c r="E483" i="10"/>
  <c r="K475" i="10"/>
  <c r="K471" i="10"/>
  <c r="F470" i="10"/>
  <c r="J458" i="10"/>
  <c r="D454" i="10"/>
  <c r="E448" i="10"/>
  <c r="G442" i="10"/>
  <c r="J439" i="10"/>
  <c r="E436" i="10"/>
  <c r="F430" i="10"/>
  <c r="I430" i="4" s="1"/>
  <c r="J416" i="10"/>
  <c r="J414" i="10"/>
  <c r="Q414" i="10" s="1"/>
  <c r="J412" i="10"/>
  <c r="G404" i="10"/>
  <c r="J379" i="10"/>
  <c r="L360" i="10"/>
  <c r="F344" i="10"/>
  <c r="D337" i="10"/>
  <c r="E336" i="10"/>
  <c r="C336" i="8" s="1"/>
  <c r="L315" i="10"/>
  <c r="D315" i="10"/>
  <c r="I315" i="10" s="1"/>
  <c r="K311" i="10"/>
  <c r="C295" i="10"/>
  <c r="I287" i="10"/>
  <c r="K284" i="10"/>
  <c r="G268" i="10"/>
  <c r="I268" i="10"/>
  <c r="C268" i="10"/>
  <c r="G268" i="4" s="1"/>
  <c r="D268" i="10"/>
  <c r="L268" i="10" s="1"/>
  <c r="C261" i="10"/>
  <c r="G261" i="4" s="1"/>
  <c r="G261" i="10"/>
  <c r="K261" i="10"/>
  <c r="J256" i="10"/>
  <c r="C256" i="10"/>
  <c r="G256" i="4" s="1"/>
  <c r="I1993" i="13"/>
  <c r="E1982" i="13"/>
  <c r="G1982" i="13"/>
  <c r="D1982" i="13"/>
  <c r="F1971" i="13"/>
  <c r="J1971" i="4" s="1"/>
  <c r="G1971" i="13"/>
  <c r="J1971" i="13"/>
  <c r="D1971" i="13"/>
  <c r="F1959" i="13"/>
  <c r="J1959" i="4" s="1"/>
  <c r="E1959" i="13"/>
  <c r="I1959" i="13"/>
  <c r="J1959" i="13"/>
  <c r="D1959" i="13"/>
  <c r="D1930" i="13"/>
  <c r="G1930" i="13"/>
  <c r="L1930" i="13"/>
  <c r="I665" i="10"/>
  <c r="F615" i="10"/>
  <c r="I615" i="4" s="1"/>
  <c r="J552" i="10"/>
  <c r="I550" i="10"/>
  <c r="J544" i="10"/>
  <c r="F543" i="10"/>
  <c r="I543" i="4" s="1"/>
  <c r="K538" i="10"/>
  <c r="D536" i="10"/>
  <c r="L531" i="10"/>
  <c r="F528" i="10"/>
  <c r="I528" i="4" s="1"/>
  <c r="C527" i="10"/>
  <c r="G527" i="4" s="1"/>
  <c r="G525" i="10"/>
  <c r="N525" i="10" s="1"/>
  <c r="C520" i="10"/>
  <c r="G520" i="4" s="1"/>
  <c r="E519" i="10"/>
  <c r="C508" i="10"/>
  <c r="G508" i="4" s="1"/>
  <c r="C506" i="10"/>
  <c r="G506" i="4" s="1"/>
  <c r="F505" i="10"/>
  <c r="C493" i="10"/>
  <c r="G493" i="4" s="1"/>
  <c r="C492" i="10"/>
  <c r="G492" i="4" s="1"/>
  <c r="F475" i="10"/>
  <c r="I475" i="4" s="1"/>
  <c r="K473" i="10"/>
  <c r="J467" i="10"/>
  <c r="K465" i="10"/>
  <c r="G458" i="10"/>
  <c r="C454" i="10"/>
  <c r="G454" i="4" s="1"/>
  <c r="D448" i="10"/>
  <c r="C430" i="10"/>
  <c r="G430" i="4" s="1"/>
  <c r="E425" i="10"/>
  <c r="F425" i="10" s="1"/>
  <c r="I425" i="4" s="1"/>
  <c r="C419" i="10"/>
  <c r="G419" i="4" s="1"/>
  <c r="G414" i="10"/>
  <c r="C412" i="10"/>
  <c r="C405" i="10"/>
  <c r="G405" i="4" s="1"/>
  <c r="E404" i="10"/>
  <c r="C404" i="8" s="1"/>
  <c r="C396" i="10"/>
  <c r="G396" i="4" s="1"/>
  <c r="G395" i="10"/>
  <c r="G384" i="10"/>
  <c r="K380" i="10"/>
  <c r="G368" i="10"/>
  <c r="J364" i="10"/>
  <c r="J360" i="10"/>
  <c r="G351" i="10"/>
  <c r="G304" i="10"/>
  <c r="G277" i="10"/>
  <c r="J251" i="10"/>
  <c r="G247" i="10"/>
  <c r="D1975" i="13"/>
  <c r="F1926" i="13"/>
  <c r="J1926" i="4" s="1"/>
  <c r="H1926" i="13"/>
  <c r="I1926" i="13"/>
  <c r="J1926" i="13"/>
  <c r="C1926" i="13"/>
  <c r="L1926" i="13"/>
  <c r="D1926" i="13"/>
  <c r="E1926" i="13"/>
  <c r="G1926" i="13"/>
  <c r="C546" i="10"/>
  <c r="G546" i="4" s="1"/>
  <c r="D543" i="10"/>
  <c r="C473" i="10"/>
  <c r="L448" i="10"/>
  <c r="C448" i="10"/>
  <c r="G448" i="4" s="1"/>
  <c r="C442" i="10"/>
  <c r="G442" i="4" s="1"/>
  <c r="C398" i="10"/>
  <c r="G398" i="4" s="1"/>
  <c r="C374" i="10"/>
  <c r="G374" i="4" s="1"/>
  <c r="C336" i="10"/>
  <c r="G336" i="4" s="1"/>
  <c r="J316" i="10"/>
  <c r="E316" i="10"/>
  <c r="C316" i="8" s="1"/>
  <c r="E289" i="10"/>
  <c r="E247" i="10"/>
  <c r="G1993" i="13"/>
  <c r="K1993" i="13"/>
  <c r="D1993" i="13"/>
  <c r="E1993" i="13"/>
  <c r="J1993" i="13"/>
  <c r="C1986" i="13"/>
  <c r="I1986" i="13"/>
  <c r="E1958" i="13"/>
  <c r="G1958" i="13"/>
  <c r="H1958" i="13"/>
  <c r="L1958" i="13"/>
  <c r="D1958" i="13"/>
  <c r="C304" i="10"/>
  <c r="G304" i="4" s="1"/>
  <c r="F1980" i="13"/>
  <c r="J1980" i="4" s="1"/>
  <c r="J1980" i="13"/>
  <c r="J536" i="10"/>
  <c r="F533" i="10"/>
  <c r="I533" i="4" s="1"/>
  <c r="C529" i="10"/>
  <c r="G529" i="4" s="1"/>
  <c r="D526" i="10"/>
  <c r="K508" i="10"/>
  <c r="J506" i="10"/>
  <c r="J500" i="10"/>
  <c r="J483" i="10"/>
  <c r="C481" i="10"/>
  <c r="G481" i="4" s="1"/>
  <c r="E465" i="10"/>
  <c r="F465" i="10" s="1"/>
  <c r="I465" i="4" s="1"/>
  <c r="J454" i="10"/>
  <c r="C450" i="10"/>
  <c r="G450" i="4" s="1"/>
  <c r="J448" i="10"/>
  <c r="D443" i="10"/>
  <c r="J436" i="10"/>
  <c r="D428" i="10"/>
  <c r="J419" i="10"/>
  <c r="L395" i="10"/>
  <c r="K383" i="10"/>
  <c r="C368" i="10"/>
  <c r="C333" i="10"/>
  <c r="G333" i="4" s="1"/>
  <c r="K316" i="10"/>
  <c r="J300" i="10"/>
  <c r="G300" i="10"/>
  <c r="J287" i="10"/>
  <c r="C284" i="10"/>
  <c r="G284" i="4" s="1"/>
  <c r="K262" i="10"/>
  <c r="K527" i="10"/>
  <c r="K492" i="10"/>
  <c r="C305" i="10"/>
  <c r="C288" i="10"/>
  <c r="G288" i="4" s="1"/>
  <c r="F288" i="10"/>
  <c r="I288" i="4" s="1"/>
  <c r="F277" i="10"/>
  <c r="I277" i="4" s="1"/>
  <c r="I277" i="10"/>
  <c r="C264" i="10"/>
  <c r="G264" i="4" s="1"/>
  <c r="C1994" i="13"/>
  <c r="I1994" i="13"/>
  <c r="I1985" i="13"/>
  <c r="J253" i="10"/>
  <c r="J1995" i="13"/>
  <c r="J1983" i="13"/>
  <c r="Q1983" i="13" s="1"/>
  <c r="H1978" i="13"/>
  <c r="J1972" i="13"/>
  <c r="K1969" i="13"/>
  <c r="L1967" i="13"/>
  <c r="J1966" i="13"/>
  <c r="D1962" i="13"/>
  <c r="D1947" i="13"/>
  <c r="C1938" i="13"/>
  <c r="D1931" i="13"/>
  <c r="C1929" i="13"/>
  <c r="J1918" i="13"/>
  <c r="G1914" i="13"/>
  <c r="K1909" i="13"/>
  <c r="H1907" i="13"/>
  <c r="J1905" i="13"/>
  <c r="C1901" i="13"/>
  <c r="C1900" i="13"/>
  <c r="K1898" i="13"/>
  <c r="E1897" i="13"/>
  <c r="D1892" i="13"/>
  <c r="D1891" i="13"/>
  <c r="L1887" i="13"/>
  <c r="J1881" i="13"/>
  <c r="I1864" i="13"/>
  <c r="H1854" i="13"/>
  <c r="O1854" i="13" s="1"/>
  <c r="D1850" i="13"/>
  <c r="C1846" i="13"/>
  <c r="J1832" i="13"/>
  <c r="K1831" i="13"/>
  <c r="R1831" i="13" s="1"/>
  <c r="C1830" i="13"/>
  <c r="D1828" i="13"/>
  <c r="E1824" i="13"/>
  <c r="E1816" i="13"/>
  <c r="E1814" i="13"/>
  <c r="D1812" i="13"/>
  <c r="K1810" i="13"/>
  <c r="D1808" i="13"/>
  <c r="E1806" i="13"/>
  <c r="C1800" i="13"/>
  <c r="H1797" i="13"/>
  <c r="K1794" i="13"/>
  <c r="J1787" i="13"/>
  <c r="E1782" i="13"/>
  <c r="I1780" i="13"/>
  <c r="I1778" i="13"/>
  <c r="H1773" i="13"/>
  <c r="I1768" i="13"/>
  <c r="D1767" i="13"/>
  <c r="C1766" i="13"/>
  <c r="J1764" i="13"/>
  <c r="Q1764" i="13" s="1"/>
  <c r="H1760" i="13"/>
  <c r="O1760" i="13" s="1"/>
  <c r="K1752" i="13"/>
  <c r="I1744" i="13"/>
  <c r="C1732" i="13"/>
  <c r="J1729" i="13"/>
  <c r="C1726" i="13"/>
  <c r="H1724" i="13"/>
  <c r="K1722" i="13"/>
  <c r="C1720" i="13"/>
  <c r="C1718" i="13"/>
  <c r="J1716" i="13"/>
  <c r="K1714" i="13"/>
  <c r="D1713" i="13"/>
  <c r="I1706" i="13"/>
  <c r="E1701" i="13"/>
  <c r="C1698" i="13"/>
  <c r="C1695" i="13"/>
  <c r="R1691" i="13"/>
  <c r="G1691" i="13"/>
  <c r="C1682" i="13"/>
  <c r="D1671" i="13"/>
  <c r="D1669" i="13"/>
  <c r="L1666" i="13"/>
  <c r="C1658" i="13"/>
  <c r="E1645" i="13"/>
  <c r="K1645" i="13"/>
  <c r="G1639" i="13"/>
  <c r="C1638" i="13"/>
  <c r="I1638" i="13"/>
  <c r="H1626" i="13"/>
  <c r="K1623" i="13"/>
  <c r="I1621" i="13"/>
  <c r="G1621" i="13"/>
  <c r="L1598" i="13"/>
  <c r="K1565" i="13"/>
  <c r="K1526" i="13"/>
  <c r="C1519" i="13"/>
  <c r="E1519" i="13"/>
  <c r="J1519" i="13"/>
  <c r="J1898" i="13"/>
  <c r="K1840" i="13"/>
  <c r="K1792" i="13"/>
  <c r="H1780" i="13"/>
  <c r="E1760" i="13"/>
  <c r="E1724" i="13"/>
  <c r="G1706" i="13"/>
  <c r="E1691" i="13"/>
  <c r="D1646" i="13"/>
  <c r="K1646" i="13"/>
  <c r="E1623" i="13"/>
  <c r="F1587" i="13"/>
  <c r="J1587" i="4" s="1"/>
  <c r="J1587" i="13"/>
  <c r="D1562" i="13"/>
  <c r="H1562" i="13"/>
  <c r="L1562" i="13"/>
  <c r="C1536" i="13"/>
  <c r="K1536" i="13"/>
  <c r="F1531" i="13"/>
  <c r="J1531" i="4" s="1"/>
  <c r="E1531" i="13"/>
  <c r="L1970" i="13"/>
  <c r="G1969" i="13"/>
  <c r="I1967" i="13"/>
  <c r="G1966" i="13"/>
  <c r="T1947" i="13"/>
  <c r="K1945" i="13"/>
  <c r="L1938" i="13"/>
  <c r="L1924" i="13"/>
  <c r="J1923" i="13"/>
  <c r="H1918" i="13"/>
  <c r="O1918" i="13" s="1"/>
  <c r="J1915" i="13"/>
  <c r="K1911" i="13"/>
  <c r="I1898" i="13"/>
  <c r="J1890" i="13"/>
  <c r="J1882" i="13"/>
  <c r="L1865" i="13"/>
  <c r="I1851" i="13"/>
  <c r="L1849" i="13"/>
  <c r="L1846" i="13"/>
  <c r="S1846" i="13" s="1"/>
  <c r="I1840" i="13"/>
  <c r="H1832" i="13"/>
  <c r="G1831" i="13"/>
  <c r="L1811" i="13"/>
  <c r="G1810" i="13"/>
  <c r="I1794" i="13"/>
  <c r="G1792" i="13"/>
  <c r="J1789" i="13"/>
  <c r="I1786" i="13"/>
  <c r="J1781" i="13"/>
  <c r="G1780" i="13"/>
  <c r="E1768" i="13"/>
  <c r="L1765" i="13"/>
  <c r="D1760" i="13"/>
  <c r="I1748" i="13"/>
  <c r="E1744" i="13"/>
  <c r="J1734" i="13"/>
  <c r="K1732" i="13"/>
  <c r="D1724" i="13"/>
  <c r="I1722" i="13"/>
  <c r="L1717" i="13"/>
  <c r="G1716" i="13"/>
  <c r="I1714" i="13"/>
  <c r="J1712" i="13"/>
  <c r="E1706" i="13"/>
  <c r="L1700" i="13"/>
  <c r="J1694" i="13"/>
  <c r="T1691" i="13"/>
  <c r="D1691" i="13"/>
  <c r="L1684" i="13"/>
  <c r="K1682" i="13"/>
  <c r="L1670" i="13"/>
  <c r="J1666" i="13"/>
  <c r="L1664" i="13"/>
  <c r="J1657" i="13"/>
  <c r="C1650" i="13"/>
  <c r="D1650" i="13"/>
  <c r="H1650" i="13"/>
  <c r="K1642" i="13"/>
  <c r="D1642" i="13"/>
  <c r="D1639" i="13"/>
  <c r="D1623" i="13"/>
  <c r="G1597" i="13"/>
  <c r="K1597" i="13"/>
  <c r="G1589" i="13"/>
  <c r="L1586" i="13"/>
  <c r="C1576" i="13"/>
  <c r="E1576" i="13"/>
  <c r="I1573" i="13"/>
  <c r="I1564" i="13"/>
  <c r="J1564" i="13"/>
  <c r="J1970" i="13"/>
  <c r="E1969" i="13"/>
  <c r="E1967" i="13"/>
  <c r="E1966" i="13"/>
  <c r="H1955" i="13"/>
  <c r="K1953" i="13"/>
  <c r="L1947" i="13"/>
  <c r="S1947" i="13" s="1"/>
  <c r="J1945" i="13"/>
  <c r="I1942" i="13"/>
  <c r="K1938" i="13"/>
  <c r="K1936" i="13"/>
  <c r="K1934" i="13"/>
  <c r="K1924" i="13"/>
  <c r="E1918" i="13"/>
  <c r="K1916" i="13"/>
  <c r="J1911" i="13"/>
  <c r="L1900" i="13"/>
  <c r="I1899" i="13"/>
  <c r="C1898" i="13"/>
  <c r="H1894" i="13"/>
  <c r="L1892" i="13"/>
  <c r="L1886" i="13"/>
  <c r="S1886" i="13" s="1"/>
  <c r="I1882" i="13"/>
  <c r="J1865" i="13"/>
  <c r="J1863" i="13"/>
  <c r="J1855" i="13"/>
  <c r="H1851" i="13"/>
  <c r="J1849" i="13"/>
  <c r="K1846" i="13"/>
  <c r="R1846" i="13" s="1"/>
  <c r="E1832" i="13"/>
  <c r="D1831" i="13"/>
  <c r="E1829" i="13"/>
  <c r="K1820" i="13"/>
  <c r="K1811" i="13"/>
  <c r="E1810" i="13"/>
  <c r="K1808" i="13"/>
  <c r="R1808" i="13" s="1"/>
  <c r="G1794" i="13"/>
  <c r="D1792" i="13"/>
  <c r="E1789" i="13"/>
  <c r="H1781" i="13"/>
  <c r="D1780" i="13"/>
  <c r="L1777" i="13"/>
  <c r="D1776" i="13"/>
  <c r="F1776" i="13"/>
  <c r="J1776" i="4" s="1"/>
  <c r="D1768" i="13"/>
  <c r="K1766" i="13"/>
  <c r="R1766" i="13" s="1"/>
  <c r="G1764" i="13"/>
  <c r="N1764" i="13" s="1"/>
  <c r="C1760" i="13"/>
  <c r="H1748" i="13"/>
  <c r="D1744" i="13"/>
  <c r="K1738" i="13"/>
  <c r="G1734" i="13"/>
  <c r="J1732" i="13"/>
  <c r="L1728" i="13"/>
  <c r="C1724" i="13"/>
  <c r="G1722" i="13"/>
  <c r="L1720" i="13"/>
  <c r="D1716" i="13"/>
  <c r="G1714" i="13"/>
  <c r="I1712" i="13"/>
  <c r="C1706" i="13"/>
  <c r="C1694" i="13"/>
  <c r="L1691" i="13"/>
  <c r="C1691" i="13"/>
  <c r="J1684" i="13"/>
  <c r="J1682" i="13"/>
  <c r="J1679" i="13"/>
  <c r="J1670" i="13"/>
  <c r="H1666" i="13"/>
  <c r="C1664" i="13"/>
  <c r="I1657" i="13"/>
  <c r="G1618" i="13"/>
  <c r="E1600" i="13"/>
  <c r="C1600" i="13"/>
  <c r="F1555" i="13"/>
  <c r="J1555" i="4" s="1"/>
  <c r="D1555" i="13"/>
  <c r="E1535" i="13"/>
  <c r="J1535" i="13"/>
  <c r="K1535" i="13"/>
  <c r="F1639" i="13"/>
  <c r="J1639" i="4" s="1"/>
  <c r="E1639" i="13"/>
  <c r="J1639" i="13"/>
  <c r="J1623" i="13"/>
  <c r="D1554" i="13"/>
  <c r="C1550" i="13"/>
  <c r="K1550" i="13"/>
  <c r="H1947" i="13"/>
  <c r="O1947" i="13" s="1"/>
  <c r="H1938" i="13"/>
  <c r="G1936" i="13"/>
  <c r="L1931" i="13"/>
  <c r="L1929" i="13"/>
  <c r="T1918" i="13"/>
  <c r="C1918" i="13"/>
  <c r="J1900" i="13"/>
  <c r="L1897" i="13"/>
  <c r="J1891" i="13"/>
  <c r="J1879" i="13"/>
  <c r="D1851" i="13"/>
  <c r="D1849" i="13"/>
  <c r="H1846" i="13"/>
  <c r="O1846" i="13" s="1"/>
  <c r="T1832" i="13"/>
  <c r="C1832" i="13"/>
  <c r="K1814" i="13"/>
  <c r="I1812" i="13"/>
  <c r="D1811" i="13"/>
  <c r="K1806" i="13"/>
  <c r="K1800" i="13"/>
  <c r="R1800" i="13" s="1"/>
  <c r="J1795" i="13"/>
  <c r="C1794" i="13"/>
  <c r="K1782" i="13"/>
  <c r="I1766" i="13"/>
  <c r="P1766" i="13" s="1"/>
  <c r="K1760" i="13"/>
  <c r="R1760" i="13" s="1"/>
  <c r="L1759" i="13"/>
  <c r="D1748" i="13"/>
  <c r="C1734" i="13"/>
  <c r="H1732" i="13"/>
  <c r="G1730" i="13"/>
  <c r="J1726" i="13"/>
  <c r="K1724" i="13"/>
  <c r="I1720" i="13"/>
  <c r="J1718" i="13"/>
  <c r="E1712" i="13"/>
  <c r="J1701" i="13"/>
  <c r="L1695" i="13"/>
  <c r="J1691" i="13"/>
  <c r="G1682" i="13"/>
  <c r="J1680" i="13"/>
  <c r="L1647" i="13"/>
  <c r="E1627" i="13"/>
  <c r="D1606" i="13"/>
  <c r="K1606" i="13"/>
  <c r="D1589" i="13"/>
  <c r="K1589" i="13"/>
  <c r="C1573" i="13"/>
  <c r="D1573" i="13"/>
  <c r="F1563" i="13"/>
  <c r="J1563" i="4" s="1"/>
  <c r="D1563" i="13"/>
  <c r="L1563" i="13"/>
  <c r="G1947" i="13"/>
  <c r="E1938" i="13"/>
  <c r="J1931" i="13"/>
  <c r="K1929" i="13"/>
  <c r="E1900" i="13"/>
  <c r="J1897" i="13"/>
  <c r="H1891" i="13"/>
  <c r="G1846" i="13"/>
  <c r="N1846" i="13" s="1"/>
  <c r="K1828" i="13"/>
  <c r="J1814" i="13"/>
  <c r="I1806" i="13"/>
  <c r="J1782" i="13"/>
  <c r="Q1782" i="13" s="1"/>
  <c r="L1767" i="13"/>
  <c r="S1767" i="13" s="1"/>
  <c r="G1766" i="13"/>
  <c r="N1766" i="13" s="1"/>
  <c r="J1760" i="13"/>
  <c r="E1732" i="13"/>
  <c r="G1726" i="13"/>
  <c r="N1726" i="13" s="1"/>
  <c r="J1724" i="13"/>
  <c r="H1720" i="13"/>
  <c r="G1718" i="13"/>
  <c r="L1713" i="13"/>
  <c r="K1706" i="13"/>
  <c r="I1701" i="13"/>
  <c r="I1691" i="13"/>
  <c r="E1682" i="13"/>
  <c r="L1639" i="13"/>
  <c r="D1631" i="13"/>
  <c r="C1631" i="13"/>
  <c r="K1631" i="13"/>
  <c r="J1562" i="13"/>
  <c r="K253" i="10"/>
  <c r="I1978" i="13"/>
  <c r="L1969" i="13"/>
  <c r="T1967" i="13"/>
  <c r="I1962" i="13"/>
  <c r="E1947" i="13"/>
  <c r="D1938" i="13"/>
  <c r="J1929" i="13"/>
  <c r="K1918" i="13"/>
  <c r="I1914" i="13"/>
  <c r="G1897" i="13"/>
  <c r="G1891" i="13"/>
  <c r="E1846" i="13"/>
  <c r="K1832" i="13"/>
  <c r="L1831" i="13"/>
  <c r="S1831" i="13" s="1"/>
  <c r="G1830" i="13"/>
  <c r="N1830" i="13" s="1"/>
  <c r="I1814" i="13"/>
  <c r="G1812" i="13"/>
  <c r="E1808" i="13"/>
  <c r="G1806" i="13"/>
  <c r="H1800" i="13"/>
  <c r="O1800" i="13" s="1"/>
  <c r="I1782" i="13"/>
  <c r="P1782" i="13" s="1"/>
  <c r="K1780" i="13"/>
  <c r="J1768" i="13"/>
  <c r="J1767" i="13"/>
  <c r="E1766" i="13"/>
  <c r="I1760" i="13"/>
  <c r="P1760" i="13" s="1"/>
  <c r="J1744" i="13"/>
  <c r="L1729" i="13"/>
  <c r="E1726" i="13"/>
  <c r="I1724" i="13"/>
  <c r="E1720" i="13"/>
  <c r="L1716" i="13"/>
  <c r="J1713" i="13"/>
  <c r="G1698" i="13"/>
  <c r="H1691" i="13"/>
  <c r="F1654" i="13"/>
  <c r="J1654" i="4" s="1"/>
  <c r="H1654" i="13"/>
  <c r="L1646" i="13"/>
  <c r="K1639" i="13"/>
  <c r="K1626" i="13"/>
  <c r="L1623" i="13"/>
  <c r="D1615" i="13"/>
  <c r="E1615" i="13"/>
  <c r="E1586" i="13"/>
  <c r="F1567" i="13"/>
  <c r="J1567" i="13"/>
  <c r="D1567" i="13"/>
  <c r="G1567" i="13"/>
  <c r="H1567" i="13"/>
  <c r="L1565" i="13"/>
  <c r="G1562" i="13"/>
  <c r="F1547" i="13"/>
  <c r="J1547" i="4" s="1"/>
  <c r="L1547" i="13"/>
  <c r="D1547" i="13"/>
  <c r="E1547" i="13"/>
  <c r="J1536" i="13"/>
  <c r="L1531" i="13"/>
  <c r="D1466" i="13"/>
  <c r="E1466" i="13"/>
  <c r="L1466" i="13"/>
  <c r="C1584" i="13"/>
  <c r="E1583" i="13"/>
  <c r="E1571" i="13"/>
  <c r="K1557" i="13"/>
  <c r="C1549" i="13"/>
  <c r="D1543" i="13"/>
  <c r="E1522" i="13"/>
  <c r="D1517" i="13"/>
  <c r="H1511" i="13"/>
  <c r="H1510" i="13"/>
  <c r="E1504" i="13"/>
  <c r="J1501" i="13"/>
  <c r="E1495" i="13"/>
  <c r="E1491" i="13"/>
  <c r="E1490" i="13"/>
  <c r="E1483" i="13"/>
  <c r="G1477" i="13"/>
  <c r="L1475" i="13"/>
  <c r="H1474" i="13"/>
  <c r="E1472" i="13"/>
  <c r="J1469" i="13"/>
  <c r="Q1469" i="13" s="1"/>
  <c r="C1468" i="13"/>
  <c r="F1468" i="13"/>
  <c r="J1468" i="4" s="1"/>
  <c r="E1464" i="13"/>
  <c r="K1461" i="13"/>
  <c r="J1459" i="13"/>
  <c r="G1458" i="13"/>
  <c r="E1456" i="13"/>
  <c r="I1454" i="13"/>
  <c r="E1451" i="13"/>
  <c r="E1445" i="13"/>
  <c r="J1443" i="13"/>
  <c r="G1442" i="13"/>
  <c r="C1440" i="13"/>
  <c r="I1437" i="13"/>
  <c r="H1431" i="13"/>
  <c r="E1427" i="13"/>
  <c r="E1426" i="13"/>
  <c r="J1424" i="13"/>
  <c r="E1423" i="13"/>
  <c r="L1421" i="13"/>
  <c r="E1417" i="13"/>
  <c r="G1414" i="13"/>
  <c r="L1412" i="13"/>
  <c r="C1408" i="13"/>
  <c r="K1404" i="13"/>
  <c r="K1403" i="13"/>
  <c r="G1402" i="13"/>
  <c r="E1398" i="13"/>
  <c r="E1396" i="13"/>
  <c r="K1394" i="13"/>
  <c r="L1389" i="13"/>
  <c r="C1384" i="13"/>
  <c r="L1377" i="13"/>
  <c r="K1376" i="13"/>
  <c r="H1374" i="13"/>
  <c r="H1372" i="13"/>
  <c r="G1369" i="13"/>
  <c r="G1359" i="13"/>
  <c r="J1353" i="13"/>
  <c r="C1352" i="13"/>
  <c r="L1349" i="13"/>
  <c r="I1348" i="13"/>
  <c r="L1345" i="13"/>
  <c r="D1344" i="13"/>
  <c r="L1341" i="13"/>
  <c r="G1340" i="13"/>
  <c r="J1337" i="13"/>
  <c r="E1335" i="13"/>
  <c r="E1332" i="13"/>
  <c r="E1316" i="13"/>
  <c r="J1306" i="13"/>
  <c r="H1298" i="13"/>
  <c r="L1293" i="13"/>
  <c r="K1292" i="13"/>
  <c r="I1287" i="13"/>
  <c r="P1287" i="13" s="1"/>
  <c r="H1285" i="13"/>
  <c r="O1285" i="13" s="1"/>
  <c r="I1283" i="13"/>
  <c r="P1283" i="13" s="1"/>
  <c r="G1275" i="13"/>
  <c r="L1270" i="13"/>
  <c r="J1268" i="13"/>
  <c r="L1266" i="13"/>
  <c r="D1262" i="13"/>
  <c r="C1254" i="13"/>
  <c r="D1251" i="13"/>
  <c r="C1246" i="13"/>
  <c r="L1243" i="13"/>
  <c r="I1242" i="13"/>
  <c r="H1238" i="13"/>
  <c r="J1236" i="13"/>
  <c r="I1227" i="13"/>
  <c r="D1226" i="13"/>
  <c r="E1224" i="13"/>
  <c r="J1221" i="13"/>
  <c r="J1216" i="13"/>
  <c r="J1213" i="13"/>
  <c r="L1210" i="13"/>
  <c r="D1202" i="13"/>
  <c r="G1192" i="13"/>
  <c r="H1186" i="13"/>
  <c r="E1160" i="13"/>
  <c r="I1160" i="13"/>
  <c r="J1156" i="13"/>
  <c r="J1138" i="13"/>
  <c r="G1134" i="13"/>
  <c r="J1558" i="13"/>
  <c r="J1557" i="13"/>
  <c r="K1551" i="13"/>
  <c r="I1532" i="13"/>
  <c r="L1530" i="13"/>
  <c r="J1527" i="13"/>
  <c r="D1522" i="13"/>
  <c r="C1517" i="13"/>
  <c r="J1513" i="13"/>
  <c r="D1510" i="13"/>
  <c r="C1504" i="13"/>
  <c r="E1496" i="13"/>
  <c r="D1491" i="13"/>
  <c r="H1479" i="13"/>
  <c r="E1477" i="13"/>
  <c r="J1475" i="13"/>
  <c r="C1472" i="13"/>
  <c r="L1462" i="13"/>
  <c r="E1458" i="13"/>
  <c r="H1454" i="13"/>
  <c r="E1442" i="13"/>
  <c r="H1437" i="13"/>
  <c r="D1427" i="13"/>
  <c r="D1426" i="13"/>
  <c r="C1424" i="13"/>
  <c r="C1423" i="13"/>
  <c r="K1421" i="13"/>
  <c r="D1417" i="13"/>
  <c r="K1412" i="13"/>
  <c r="C1402" i="13"/>
  <c r="J1399" i="13"/>
  <c r="Q1399" i="13" s="1"/>
  <c r="K1379" i="13"/>
  <c r="E1374" i="13"/>
  <c r="E1372" i="13"/>
  <c r="J1361" i="13"/>
  <c r="E1359" i="13"/>
  <c r="I1353" i="13"/>
  <c r="L1346" i="13"/>
  <c r="I1337" i="13"/>
  <c r="C1332" i="13"/>
  <c r="L1325" i="13"/>
  <c r="K1324" i="13"/>
  <c r="J1313" i="13"/>
  <c r="K1307" i="13"/>
  <c r="D1306" i="13"/>
  <c r="L1304" i="13"/>
  <c r="E1298" i="13"/>
  <c r="K1293" i="13"/>
  <c r="I1292" i="13"/>
  <c r="G1287" i="13"/>
  <c r="N1287" i="13" s="1"/>
  <c r="G1285" i="13"/>
  <c r="N1285" i="13" s="1"/>
  <c r="D1283" i="13"/>
  <c r="L1278" i="13"/>
  <c r="J1270" i="13"/>
  <c r="C1262" i="13"/>
  <c r="C1251" i="13"/>
  <c r="J1248" i="13"/>
  <c r="K1243" i="13"/>
  <c r="R1243" i="13" s="1"/>
  <c r="G1242" i="13"/>
  <c r="E1238" i="13"/>
  <c r="I1236" i="13"/>
  <c r="L1234" i="13"/>
  <c r="H1229" i="13"/>
  <c r="H1227" i="13"/>
  <c r="J1219" i="13"/>
  <c r="H1213" i="13"/>
  <c r="O1213" i="13" s="1"/>
  <c r="J1210" i="13"/>
  <c r="K1188" i="13"/>
  <c r="J1177" i="13"/>
  <c r="E1172" i="13"/>
  <c r="C1170" i="13"/>
  <c r="J1170" i="13"/>
  <c r="F1120" i="13"/>
  <c r="J1120" i="4" s="1"/>
  <c r="L1120" i="13"/>
  <c r="C1120" i="13"/>
  <c r="D1120" i="13"/>
  <c r="G1120" i="13"/>
  <c r="J1530" i="13"/>
  <c r="H1527" i="13"/>
  <c r="J1492" i="13"/>
  <c r="D1477" i="13"/>
  <c r="E1475" i="13"/>
  <c r="K1462" i="13"/>
  <c r="D1454" i="13"/>
  <c r="G1437" i="13"/>
  <c r="J1428" i="13"/>
  <c r="J1421" i="13"/>
  <c r="Q1421" i="13" s="1"/>
  <c r="J1412" i="13"/>
  <c r="G1399" i="13"/>
  <c r="T1383" i="13"/>
  <c r="D1379" i="13"/>
  <c r="D1372" i="13"/>
  <c r="J1368" i="13"/>
  <c r="H1361" i="13"/>
  <c r="H1353" i="13"/>
  <c r="K1346" i="13"/>
  <c r="H1337" i="13"/>
  <c r="K1325" i="13"/>
  <c r="H1324" i="13"/>
  <c r="K1315" i="13"/>
  <c r="I1313" i="13"/>
  <c r="L1309" i="13"/>
  <c r="J1307" i="13"/>
  <c r="J1304" i="13"/>
  <c r="D1298" i="13"/>
  <c r="J1295" i="13"/>
  <c r="H1292" i="13"/>
  <c r="D1287" i="13"/>
  <c r="L1280" i="13"/>
  <c r="G1278" i="13"/>
  <c r="G1248" i="13"/>
  <c r="J1245" i="13"/>
  <c r="G1243" i="13"/>
  <c r="N1243" i="13" s="1"/>
  <c r="D1242" i="13"/>
  <c r="D1238" i="13"/>
  <c r="E1236" i="13"/>
  <c r="H1234" i="13"/>
  <c r="G1227" i="13"/>
  <c r="G1219" i="13"/>
  <c r="E1216" i="13"/>
  <c r="I1210" i="13"/>
  <c r="G1202" i="13"/>
  <c r="H1202" i="13"/>
  <c r="L1194" i="13"/>
  <c r="I1192" i="13"/>
  <c r="J1192" i="13"/>
  <c r="I1188" i="13"/>
  <c r="E1186" i="13"/>
  <c r="C1186" i="13"/>
  <c r="K1156" i="13"/>
  <c r="C1156" i="13"/>
  <c r="I1156" i="13"/>
  <c r="I1138" i="13"/>
  <c r="K1138" i="13"/>
  <c r="C1138" i="13"/>
  <c r="L1134" i="13"/>
  <c r="C1134" i="13"/>
  <c r="E1134" i="13"/>
  <c r="H1134" i="13"/>
  <c r="F1119" i="13"/>
  <c r="J1119" i="4" s="1"/>
  <c r="D1119" i="13"/>
  <c r="J1119" i="13"/>
  <c r="K1119" i="13"/>
  <c r="H1655" i="13"/>
  <c r="L1575" i="13"/>
  <c r="G1559" i="13"/>
  <c r="N1559" i="13" s="1"/>
  <c r="G1557" i="13"/>
  <c r="I1551" i="13"/>
  <c r="J1543" i="13"/>
  <c r="Q1543" i="13" s="1"/>
  <c r="K1542" i="13"/>
  <c r="K1517" i="13"/>
  <c r="G1501" i="13"/>
  <c r="N1501" i="13" s="1"/>
  <c r="K1495" i="13"/>
  <c r="C1477" i="13"/>
  <c r="D1475" i="13"/>
  <c r="G1469" i="13"/>
  <c r="N1469" i="13" s="1"/>
  <c r="J1462" i="13"/>
  <c r="J1460" i="13"/>
  <c r="J1457" i="13"/>
  <c r="K1455" i="13"/>
  <c r="E1437" i="13"/>
  <c r="L1434" i="13"/>
  <c r="J1425" i="13"/>
  <c r="K1422" i="13"/>
  <c r="I1421" i="13"/>
  <c r="D1412" i="13"/>
  <c r="K1410" i="13"/>
  <c r="K1408" i="13"/>
  <c r="G1406" i="13"/>
  <c r="H1404" i="13"/>
  <c r="E1399" i="13"/>
  <c r="L1397" i="13"/>
  <c r="E1394" i="13"/>
  <c r="L1384" i="13"/>
  <c r="J1383" i="13"/>
  <c r="Q1383" i="13" s="1"/>
  <c r="L1381" i="13"/>
  <c r="C1379" i="13"/>
  <c r="G1376" i="13"/>
  <c r="J1373" i="13"/>
  <c r="C1372" i="13"/>
  <c r="G1368" i="13"/>
  <c r="G1365" i="13"/>
  <c r="F1365" i="13"/>
  <c r="J1365" i="4" s="1"/>
  <c r="G1361" i="13"/>
  <c r="J1355" i="13"/>
  <c r="G1353" i="13"/>
  <c r="E1348" i="13"/>
  <c r="I1346" i="13"/>
  <c r="G1337" i="13"/>
  <c r="L1333" i="13"/>
  <c r="G1327" i="13"/>
  <c r="J1325" i="13"/>
  <c r="E1324" i="13"/>
  <c r="I1315" i="13"/>
  <c r="H1313" i="13"/>
  <c r="H1309" i="13"/>
  <c r="I1307" i="13"/>
  <c r="K1300" i="13"/>
  <c r="C1298" i="13"/>
  <c r="G1295" i="13"/>
  <c r="E1292" i="13"/>
  <c r="C1287" i="13"/>
  <c r="H1284" i="13"/>
  <c r="K1282" i="13"/>
  <c r="J1280" i="13"/>
  <c r="D1278" i="13"/>
  <c r="E1270" i="13"/>
  <c r="J1267" i="13"/>
  <c r="J1256" i="13"/>
  <c r="H1253" i="13"/>
  <c r="K1251" i="13"/>
  <c r="L1250" i="13"/>
  <c r="K1246" i="13"/>
  <c r="H1245" i="13"/>
  <c r="D1243" i="13"/>
  <c r="C1242" i="13"/>
  <c r="C1238" i="13"/>
  <c r="C1236" i="13"/>
  <c r="D1234" i="13"/>
  <c r="D1227" i="13"/>
  <c r="L1222" i="13"/>
  <c r="K1220" i="13"/>
  <c r="E1212" i="13"/>
  <c r="H1210" i="13"/>
  <c r="H1194" i="13"/>
  <c r="I1180" i="13"/>
  <c r="J1180" i="13"/>
  <c r="K1155" i="13"/>
  <c r="G1146" i="13"/>
  <c r="C1146" i="13"/>
  <c r="H1146" i="13"/>
  <c r="J1125" i="13"/>
  <c r="I1462" i="13"/>
  <c r="G1455" i="13"/>
  <c r="J1444" i="13"/>
  <c r="D1437" i="13"/>
  <c r="E1434" i="13"/>
  <c r="I1422" i="13"/>
  <c r="H1421" i="13"/>
  <c r="O1421" i="13" s="1"/>
  <c r="K1413" i="13"/>
  <c r="C1412" i="13"/>
  <c r="E1406" i="13"/>
  <c r="D1399" i="13"/>
  <c r="K1397" i="13"/>
  <c r="H1383" i="13"/>
  <c r="O1383" i="13" s="1"/>
  <c r="K1381" i="13"/>
  <c r="D1361" i="13"/>
  <c r="J1350" i="13"/>
  <c r="G1346" i="13"/>
  <c r="E1327" i="13"/>
  <c r="H1325" i="13"/>
  <c r="C1324" i="13"/>
  <c r="C1315" i="13"/>
  <c r="G1313" i="13"/>
  <c r="E1309" i="13"/>
  <c r="G1300" i="13"/>
  <c r="E1295" i="13"/>
  <c r="C1292" i="13"/>
  <c r="E1284" i="13"/>
  <c r="D1280" i="13"/>
  <c r="C1278" i="13"/>
  <c r="G1245" i="13"/>
  <c r="C1243" i="13"/>
  <c r="C1234" i="13"/>
  <c r="C1227" i="13"/>
  <c r="F1219" i="13"/>
  <c r="J1219" i="4" s="1"/>
  <c r="I1219" i="13"/>
  <c r="J1188" i="13"/>
  <c r="E1188" i="13"/>
  <c r="C1150" i="13"/>
  <c r="D1150" i="13"/>
  <c r="L1150" i="13"/>
  <c r="D1212" i="13"/>
  <c r="J1212" i="13"/>
  <c r="K1210" i="13"/>
  <c r="D1210" i="13"/>
  <c r="G1194" i="13"/>
  <c r="C1194" i="13"/>
  <c r="J1161" i="13"/>
  <c r="F1161" i="13"/>
  <c r="J1161" i="4" s="1"/>
  <c r="C1158" i="13"/>
  <c r="E1158" i="13"/>
  <c r="F1155" i="13"/>
  <c r="J1155" i="4" s="1"/>
  <c r="J1155" i="13"/>
  <c r="L1155" i="13"/>
  <c r="C1155" i="13"/>
  <c r="I1570" i="13"/>
  <c r="F1570" i="13"/>
  <c r="J1510" i="13"/>
  <c r="H1495" i="13"/>
  <c r="L1491" i="13"/>
  <c r="H1490" i="13"/>
  <c r="L1477" i="13"/>
  <c r="J1465" i="13"/>
  <c r="D1462" i="13"/>
  <c r="J1458" i="13"/>
  <c r="K1456" i="13"/>
  <c r="J1442" i="13"/>
  <c r="K1437" i="13"/>
  <c r="R1437" i="13" s="1"/>
  <c r="J1436" i="13"/>
  <c r="L1427" i="13"/>
  <c r="C1422" i="13"/>
  <c r="C1421" i="13"/>
  <c r="L1417" i="13"/>
  <c r="C1413" i="13"/>
  <c r="D1405" i="13"/>
  <c r="C1397" i="13"/>
  <c r="G1384" i="13"/>
  <c r="E1383" i="13"/>
  <c r="C1381" i="13"/>
  <c r="L1372" i="13"/>
  <c r="J1352" i="13"/>
  <c r="H1350" i="13"/>
  <c r="D1346" i="13"/>
  <c r="J1326" i="13"/>
  <c r="I1323" i="13"/>
  <c r="G1319" i="13"/>
  <c r="K1298" i="13"/>
  <c r="R1298" i="13" s="1"/>
  <c r="L1287" i="13"/>
  <c r="S1287" i="13" s="1"/>
  <c r="K1285" i="13"/>
  <c r="R1285" i="13" s="1"/>
  <c r="L1283" i="13"/>
  <c r="S1283" i="13" s="1"/>
  <c r="K1279" i="13"/>
  <c r="J1274" i="13"/>
  <c r="E1267" i="13"/>
  <c r="H1262" i="13"/>
  <c r="E1256" i="13"/>
  <c r="H1251" i="13"/>
  <c r="L1242" i="13"/>
  <c r="L1238" i="13"/>
  <c r="K1227" i="13"/>
  <c r="H1211" i="13"/>
  <c r="J1205" i="13"/>
  <c r="J1193" i="13"/>
  <c r="I1170" i="13"/>
  <c r="G1117" i="13"/>
  <c r="H1117" i="13"/>
  <c r="J1117" i="13"/>
  <c r="J1437" i="13"/>
  <c r="E1262" i="13"/>
  <c r="J1242" i="13"/>
  <c r="J1238" i="13"/>
  <c r="J1227" i="13"/>
  <c r="C1222" i="13"/>
  <c r="H1222" i="13"/>
  <c r="L1202" i="13"/>
  <c r="H1200" i="13"/>
  <c r="E1200" i="13"/>
  <c r="L1186" i="13"/>
  <c r="L1138" i="13"/>
  <c r="J1134" i="13"/>
  <c r="L1206" i="13"/>
  <c r="K1204" i="13"/>
  <c r="G1131" i="13"/>
  <c r="H1130" i="13"/>
  <c r="D1126" i="13"/>
  <c r="K1124" i="13"/>
  <c r="K1118" i="13"/>
  <c r="K1116" i="13"/>
  <c r="D1112" i="13"/>
  <c r="E1106" i="13"/>
  <c r="D1103" i="13"/>
  <c r="K1099" i="13"/>
  <c r="E1096" i="13"/>
  <c r="G1088" i="13"/>
  <c r="C1084" i="13"/>
  <c r="K1080" i="13"/>
  <c r="R1080" i="13" s="1"/>
  <c r="C1076" i="13"/>
  <c r="E1074" i="13"/>
  <c r="J1072" i="13"/>
  <c r="J1070" i="13"/>
  <c r="I1065" i="13"/>
  <c r="J1063" i="13"/>
  <c r="C1059" i="13"/>
  <c r="E1053" i="13"/>
  <c r="H1051" i="13"/>
  <c r="C1050" i="13"/>
  <c r="I1048" i="13"/>
  <c r="E1044" i="13"/>
  <c r="D1043" i="13"/>
  <c r="C1041" i="13"/>
  <c r="L1039" i="13"/>
  <c r="G1034" i="13"/>
  <c r="D1033" i="13"/>
  <c r="H1032" i="13"/>
  <c r="L1027" i="13"/>
  <c r="J1020" i="13"/>
  <c r="I1017" i="13"/>
  <c r="E1016" i="13"/>
  <c r="J1013" i="13"/>
  <c r="L1011" i="13"/>
  <c r="G1010" i="13"/>
  <c r="D1009" i="13"/>
  <c r="C1008" i="13"/>
  <c r="L1005" i="13"/>
  <c r="D1002" i="13"/>
  <c r="K998" i="13"/>
  <c r="R998" i="13" s="1"/>
  <c r="E994" i="13"/>
  <c r="G990" i="13"/>
  <c r="G989" i="13"/>
  <c r="H986" i="13"/>
  <c r="J983" i="13"/>
  <c r="G982" i="13"/>
  <c r="D981" i="13"/>
  <c r="E974" i="13"/>
  <c r="J971" i="13"/>
  <c r="C943" i="13"/>
  <c r="J943" i="13"/>
  <c r="E912" i="13"/>
  <c r="D713" i="13"/>
  <c r="G713" i="13"/>
  <c r="J713" i="13"/>
  <c r="L713" i="13"/>
  <c r="H706" i="13"/>
  <c r="E706" i="13"/>
  <c r="K706" i="13"/>
  <c r="C706" i="13"/>
  <c r="D706" i="13"/>
  <c r="I706" i="13"/>
  <c r="L706" i="13"/>
  <c r="F600" i="13"/>
  <c r="J600" i="4" s="1"/>
  <c r="D600" i="13"/>
  <c r="G600" i="13"/>
  <c r="J600" i="13"/>
  <c r="L600" i="13"/>
  <c r="C574" i="13"/>
  <c r="D574" i="13"/>
  <c r="H574" i="13"/>
  <c r="I574" i="13"/>
  <c r="J574" i="13"/>
  <c r="K574" i="13"/>
  <c r="L574" i="13"/>
  <c r="H1099" i="13"/>
  <c r="K1082" i="13"/>
  <c r="I1080" i="13"/>
  <c r="P1080" i="13" s="1"/>
  <c r="J1078" i="13"/>
  <c r="K1067" i="13"/>
  <c r="K1066" i="13"/>
  <c r="K1056" i="13"/>
  <c r="R1056" i="13" s="1"/>
  <c r="G1039" i="13"/>
  <c r="L1035" i="13"/>
  <c r="E1034" i="13"/>
  <c r="D1032" i="13"/>
  <c r="K1027" i="13"/>
  <c r="K1026" i="13"/>
  <c r="D1017" i="13"/>
  <c r="D1011" i="13"/>
  <c r="E1010" i="13"/>
  <c r="J998" i="13"/>
  <c r="Q998" i="13" s="1"/>
  <c r="E983" i="13"/>
  <c r="E982" i="13"/>
  <c r="I971" i="13"/>
  <c r="J967" i="13"/>
  <c r="C964" i="13"/>
  <c r="G964" i="13"/>
  <c r="D939" i="13"/>
  <c r="I939" i="13"/>
  <c r="I1124" i="13"/>
  <c r="K1107" i="13"/>
  <c r="J1100" i="13"/>
  <c r="E1099" i="13"/>
  <c r="E1082" i="13"/>
  <c r="H1080" i="13"/>
  <c r="J1067" i="13"/>
  <c r="I1066" i="13"/>
  <c r="T1064" i="13"/>
  <c r="L1059" i="13"/>
  <c r="E1056" i="13"/>
  <c r="J1052" i="13"/>
  <c r="G1048" i="13"/>
  <c r="K1040" i="13"/>
  <c r="D1039" i="13"/>
  <c r="E1035" i="13"/>
  <c r="C1034" i="13"/>
  <c r="C1032" i="13"/>
  <c r="J1027" i="13"/>
  <c r="I1026" i="13"/>
  <c r="L1015" i="13"/>
  <c r="C1011" i="13"/>
  <c r="C1010" i="13"/>
  <c r="D998" i="13"/>
  <c r="L996" i="13"/>
  <c r="J995" i="13"/>
  <c r="L988" i="13"/>
  <c r="D982" i="13"/>
  <c r="L980" i="13"/>
  <c r="L977" i="13"/>
  <c r="D971" i="13"/>
  <c r="C967" i="13"/>
  <c r="F966" i="13"/>
  <c r="J966" i="4" s="1"/>
  <c r="C966" i="13"/>
  <c r="H966" i="13"/>
  <c r="G954" i="13"/>
  <c r="H852" i="13"/>
  <c r="C852" i="13"/>
  <c r="D852" i="13"/>
  <c r="E852" i="13"/>
  <c r="G852" i="13"/>
  <c r="I852" i="13"/>
  <c r="J852" i="13"/>
  <c r="K852" i="13"/>
  <c r="E815" i="13"/>
  <c r="H815" i="13"/>
  <c r="E813" i="13"/>
  <c r="C813" i="13"/>
  <c r="D813" i="13"/>
  <c r="I813" i="13"/>
  <c r="J813" i="13"/>
  <c r="K813" i="13"/>
  <c r="L813" i="13"/>
  <c r="J803" i="13"/>
  <c r="L803" i="13"/>
  <c r="J611" i="13"/>
  <c r="C611" i="13"/>
  <c r="D611" i="13"/>
  <c r="I611" i="13"/>
  <c r="L611" i="13"/>
  <c r="K980" i="13"/>
  <c r="G947" i="13"/>
  <c r="I947" i="13"/>
  <c r="L1179" i="13"/>
  <c r="G1163" i="13"/>
  <c r="N1163" i="13" s="1"/>
  <c r="H1162" i="13"/>
  <c r="G1152" i="13"/>
  <c r="L1126" i="13"/>
  <c r="D1124" i="13"/>
  <c r="J1115" i="13"/>
  <c r="H1107" i="13"/>
  <c r="E1104" i="13"/>
  <c r="D1102" i="13"/>
  <c r="E1100" i="13"/>
  <c r="K1098" i="13"/>
  <c r="K1084" i="13"/>
  <c r="J1083" i="13"/>
  <c r="D1081" i="13"/>
  <c r="E1080" i="13"/>
  <c r="D1075" i="13"/>
  <c r="D1073" i="13"/>
  <c r="E1069" i="13"/>
  <c r="E1067" i="13"/>
  <c r="G1066" i="13"/>
  <c r="J1064" i="13"/>
  <c r="Q1064" i="13" s="1"/>
  <c r="J1059" i="13"/>
  <c r="I1058" i="13"/>
  <c r="C1052" i="13"/>
  <c r="K1050" i="13"/>
  <c r="D1048" i="13"/>
  <c r="G1042" i="13"/>
  <c r="H1040" i="13"/>
  <c r="O1040" i="13" s="1"/>
  <c r="L1033" i="13"/>
  <c r="L1032" i="13"/>
  <c r="E1027" i="13"/>
  <c r="G1026" i="13"/>
  <c r="K1016" i="13"/>
  <c r="D1015" i="13"/>
  <c r="K1008" i="13"/>
  <c r="K1006" i="13"/>
  <c r="R1006" i="13" s="1"/>
  <c r="K997" i="13"/>
  <c r="G996" i="13"/>
  <c r="E995" i="13"/>
  <c r="E993" i="13"/>
  <c r="K981" i="13"/>
  <c r="J980" i="13"/>
  <c r="L972" i="13"/>
  <c r="G970" i="13"/>
  <c r="I970" i="13"/>
  <c r="L966" i="13"/>
  <c r="I963" i="13"/>
  <c r="D963" i="13"/>
  <c r="D932" i="13"/>
  <c r="G932" i="13"/>
  <c r="G910" i="13"/>
  <c r="H910" i="13"/>
  <c r="I910" i="13"/>
  <c r="D910" i="13"/>
  <c r="H877" i="13"/>
  <c r="L877" i="13"/>
  <c r="H1115" i="13"/>
  <c r="H1083" i="13"/>
  <c r="D1080" i="13"/>
  <c r="D1067" i="13"/>
  <c r="H1058" i="13"/>
  <c r="G1040" i="13"/>
  <c r="N1040" i="13" s="1"/>
  <c r="J1037" i="13"/>
  <c r="Q1037" i="13" s="1"/>
  <c r="J1034" i="13"/>
  <c r="K1032" i="13"/>
  <c r="D1027" i="13"/>
  <c r="J1016" i="13"/>
  <c r="J1010" i="13"/>
  <c r="J1006" i="13"/>
  <c r="Q1006" i="13" s="1"/>
  <c r="K989" i="13"/>
  <c r="J987" i="13"/>
  <c r="K982" i="13"/>
  <c r="J981" i="13"/>
  <c r="D980" i="13"/>
  <c r="K972" i="13"/>
  <c r="L953" i="13"/>
  <c r="D953" i="13"/>
  <c r="H936" i="13"/>
  <c r="E936" i="13"/>
  <c r="G936" i="13"/>
  <c r="F753" i="13"/>
  <c r="J753" i="4" s="1"/>
  <c r="D753" i="13"/>
  <c r="E753" i="13"/>
  <c r="G753" i="13"/>
  <c r="H753" i="13"/>
  <c r="J753" i="13"/>
  <c r="L753" i="13"/>
  <c r="G1115" i="13"/>
  <c r="K1112" i="13"/>
  <c r="R1112" i="13" s="1"/>
  <c r="H1084" i="13"/>
  <c r="E1083" i="13"/>
  <c r="C1080" i="13"/>
  <c r="H1068" i="13"/>
  <c r="K1065" i="13"/>
  <c r="E1040" i="13"/>
  <c r="E1037" i="13"/>
  <c r="I1034" i="13"/>
  <c r="J1032" i="13"/>
  <c r="G1018" i="13"/>
  <c r="H1016" i="13"/>
  <c r="J1014" i="13"/>
  <c r="I1010" i="13"/>
  <c r="G1008" i="13"/>
  <c r="N1008" i="13" s="1"/>
  <c r="D1006" i="13"/>
  <c r="C996" i="13"/>
  <c r="I989" i="13"/>
  <c r="C980" i="13"/>
  <c r="J972" i="13"/>
  <c r="D969" i="13"/>
  <c r="J969" i="13"/>
  <c r="E952" i="13"/>
  <c r="G952" i="13"/>
  <c r="H893" i="13"/>
  <c r="I893" i="13"/>
  <c r="J893" i="13"/>
  <c r="L893" i="13"/>
  <c r="C893" i="13"/>
  <c r="D871" i="13"/>
  <c r="L871" i="13"/>
  <c r="D819" i="13"/>
  <c r="L819" i="13"/>
  <c r="H763" i="13"/>
  <c r="L763" i="13"/>
  <c r="C733" i="13"/>
  <c r="D733" i="13"/>
  <c r="J733" i="13"/>
  <c r="L733" i="13"/>
  <c r="L1099" i="13"/>
  <c r="D1058" i="13"/>
  <c r="F1058" i="13"/>
  <c r="I1032" i="13"/>
  <c r="P1032" i="13" s="1"/>
  <c r="E944" i="13"/>
  <c r="H944" i="13"/>
  <c r="J935" i="13"/>
  <c r="K935" i="13"/>
  <c r="C935" i="13"/>
  <c r="H922" i="13"/>
  <c r="G922" i="13"/>
  <c r="H904" i="13"/>
  <c r="J904" i="13"/>
  <c r="E904" i="13"/>
  <c r="C900" i="13"/>
  <c r="D900" i="13"/>
  <c r="I900" i="13"/>
  <c r="J900" i="13"/>
  <c r="C892" i="13"/>
  <c r="G892" i="13"/>
  <c r="J892" i="13"/>
  <c r="K892" i="13"/>
  <c r="L892" i="13"/>
  <c r="D834" i="13"/>
  <c r="E834" i="13"/>
  <c r="E823" i="13"/>
  <c r="J823" i="13"/>
  <c r="E727" i="13"/>
  <c r="H727" i="13"/>
  <c r="L727" i="13"/>
  <c r="H723" i="13"/>
  <c r="D723" i="13"/>
  <c r="J723" i="13"/>
  <c r="G716" i="13"/>
  <c r="C716" i="13"/>
  <c r="I716" i="13"/>
  <c r="J716" i="13"/>
  <c r="K716" i="13"/>
  <c r="C688" i="13"/>
  <c r="G688" i="13"/>
  <c r="K688" i="13"/>
  <c r="D688" i="13"/>
  <c r="I688" i="13"/>
  <c r="L688" i="13"/>
  <c r="K958" i="13"/>
  <c r="K957" i="13"/>
  <c r="E950" i="13"/>
  <c r="E942" i="13"/>
  <c r="G941" i="13"/>
  <c r="D940" i="13"/>
  <c r="L931" i="13"/>
  <c r="K917" i="13"/>
  <c r="I908" i="13"/>
  <c r="E894" i="13"/>
  <c r="H885" i="13"/>
  <c r="G884" i="13"/>
  <c r="G882" i="13"/>
  <c r="I878" i="13"/>
  <c r="G870" i="13"/>
  <c r="C862" i="13"/>
  <c r="I860" i="13"/>
  <c r="I854" i="13"/>
  <c r="K853" i="13"/>
  <c r="D830" i="13"/>
  <c r="J828" i="13"/>
  <c r="L826" i="13"/>
  <c r="H825" i="13"/>
  <c r="H822" i="13"/>
  <c r="G820" i="13"/>
  <c r="L818" i="13"/>
  <c r="I804" i="13"/>
  <c r="L802" i="13"/>
  <c r="D790" i="13"/>
  <c r="L788" i="13"/>
  <c r="H781" i="13"/>
  <c r="E775" i="13"/>
  <c r="D772" i="13"/>
  <c r="I770" i="13"/>
  <c r="D765" i="13"/>
  <c r="H764" i="13"/>
  <c r="G760" i="13"/>
  <c r="N760" i="13" s="1"/>
  <c r="K752" i="13"/>
  <c r="D751" i="13"/>
  <c r="J748" i="13"/>
  <c r="H741" i="13"/>
  <c r="O741" i="13" s="1"/>
  <c r="D740" i="13"/>
  <c r="H734" i="13"/>
  <c r="L732" i="13"/>
  <c r="H724" i="13"/>
  <c r="O724" i="13" s="1"/>
  <c r="L722" i="13"/>
  <c r="H717" i="13"/>
  <c r="J715" i="13"/>
  <c r="E714" i="13"/>
  <c r="D707" i="13"/>
  <c r="J692" i="13"/>
  <c r="E692" i="13"/>
  <c r="C692" i="13"/>
  <c r="H687" i="13"/>
  <c r="H682" i="13"/>
  <c r="K682" i="13"/>
  <c r="C682" i="13"/>
  <c r="G682" i="13"/>
  <c r="L664" i="13"/>
  <c r="C664" i="13"/>
  <c r="E664" i="13"/>
  <c r="I664" i="13"/>
  <c r="L610" i="13"/>
  <c r="F646" i="13"/>
  <c r="J646" i="4" s="1"/>
  <c r="J646" i="13"/>
  <c r="K646" i="13"/>
  <c r="C646" i="13"/>
  <c r="I594" i="13"/>
  <c r="F594" i="13"/>
  <c r="J594" i="4" s="1"/>
  <c r="C594" i="13"/>
  <c r="D594" i="13"/>
  <c r="L594" i="13"/>
  <c r="C511" i="13"/>
  <c r="J511" i="13"/>
  <c r="K511" i="13"/>
  <c r="C471" i="13"/>
  <c r="J471" i="13"/>
  <c r="K471" i="13"/>
  <c r="I931" i="13"/>
  <c r="H928" i="13"/>
  <c r="J919" i="13"/>
  <c r="J890" i="13"/>
  <c r="D884" i="13"/>
  <c r="G878" i="13"/>
  <c r="K876" i="13"/>
  <c r="J872" i="13"/>
  <c r="K861" i="13"/>
  <c r="I853" i="13"/>
  <c r="L829" i="13"/>
  <c r="I826" i="13"/>
  <c r="D820" i="13"/>
  <c r="D804" i="13"/>
  <c r="I802" i="13"/>
  <c r="H799" i="13"/>
  <c r="O799" i="13" s="1"/>
  <c r="J795" i="13"/>
  <c r="J791" i="13"/>
  <c r="K789" i="13"/>
  <c r="I788" i="13"/>
  <c r="H783" i="13"/>
  <c r="D770" i="13"/>
  <c r="D764" i="13"/>
  <c r="E748" i="13"/>
  <c r="D741" i="13"/>
  <c r="L739" i="13"/>
  <c r="J732" i="13"/>
  <c r="D724" i="13"/>
  <c r="I722" i="13"/>
  <c r="I718" i="13"/>
  <c r="F684" i="13"/>
  <c r="J684" i="4" s="1"/>
  <c r="E684" i="13"/>
  <c r="H684" i="13"/>
  <c r="J684" i="13"/>
  <c r="C684" i="13"/>
  <c r="L684" i="13"/>
  <c r="H666" i="13"/>
  <c r="D666" i="13"/>
  <c r="K666" i="13"/>
  <c r="K662" i="13"/>
  <c r="G645" i="13"/>
  <c r="C645" i="13"/>
  <c r="E645" i="13"/>
  <c r="J645" i="13"/>
  <c r="K645" i="13"/>
  <c r="E610" i="13"/>
  <c r="G610" i="13"/>
  <c r="H610" i="13"/>
  <c r="I610" i="13"/>
  <c r="J610" i="13"/>
  <c r="K610" i="13"/>
  <c r="C610" i="13"/>
  <c r="G957" i="13"/>
  <c r="G928" i="13"/>
  <c r="K916" i="13"/>
  <c r="I909" i="13"/>
  <c r="I902" i="13"/>
  <c r="J897" i="13"/>
  <c r="G890" i="13"/>
  <c r="C884" i="13"/>
  <c r="D878" i="13"/>
  <c r="K862" i="13"/>
  <c r="I861" i="13"/>
  <c r="L859" i="13"/>
  <c r="E854" i="13"/>
  <c r="D853" i="13"/>
  <c r="J829" i="13"/>
  <c r="E826" i="13"/>
  <c r="C820" i="13"/>
  <c r="I814" i="13"/>
  <c r="H806" i="13"/>
  <c r="C804" i="13"/>
  <c r="G802" i="13"/>
  <c r="E799" i="13"/>
  <c r="J796" i="13"/>
  <c r="E791" i="13"/>
  <c r="H789" i="13"/>
  <c r="G788" i="13"/>
  <c r="E783" i="13"/>
  <c r="K772" i="13"/>
  <c r="C770" i="13"/>
  <c r="D748" i="13"/>
  <c r="C741" i="13"/>
  <c r="H739" i="13"/>
  <c r="G732" i="13"/>
  <c r="C724" i="13"/>
  <c r="G722" i="13"/>
  <c r="G720" i="13"/>
  <c r="H718" i="13"/>
  <c r="J704" i="13"/>
  <c r="K701" i="13"/>
  <c r="K696" i="13"/>
  <c r="C672" i="13"/>
  <c r="D672" i="13"/>
  <c r="H628" i="13"/>
  <c r="K628" i="13"/>
  <c r="E505" i="13"/>
  <c r="C505" i="13"/>
  <c r="K505" i="13"/>
  <c r="I862" i="13"/>
  <c r="I764" i="13"/>
  <c r="F764" i="13"/>
  <c r="Q764" i="13" s="1"/>
  <c r="G718" i="13"/>
  <c r="G696" i="13"/>
  <c r="C685" i="13"/>
  <c r="D685" i="13"/>
  <c r="H679" i="13"/>
  <c r="L675" i="13"/>
  <c r="C662" i="13"/>
  <c r="J662" i="13"/>
  <c r="G435" i="13"/>
  <c r="J435" i="13"/>
  <c r="E435" i="13"/>
  <c r="J392" i="13"/>
  <c r="K392" i="13"/>
  <c r="C392" i="13"/>
  <c r="G392" i="13"/>
  <c r="G381" i="13"/>
  <c r="K884" i="13"/>
  <c r="H862" i="13"/>
  <c r="K830" i="13"/>
  <c r="K820" i="13"/>
  <c r="L804" i="13"/>
  <c r="C789" i="13"/>
  <c r="C788" i="13"/>
  <c r="L770" i="13"/>
  <c r="H769" i="13"/>
  <c r="L764" i="13"/>
  <c r="C739" i="13"/>
  <c r="L724" i="13"/>
  <c r="L633" i="13"/>
  <c r="J633" i="13"/>
  <c r="D633" i="13"/>
  <c r="G621" i="13"/>
  <c r="C621" i="13"/>
  <c r="D621" i="13"/>
  <c r="E621" i="13"/>
  <c r="J621" i="13"/>
  <c r="L621" i="13"/>
  <c r="F576" i="13"/>
  <c r="J576" i="4" s="1"/>
  <c r="C576" i="13"/>
  <c r="E576" i="13"/>
  <c r="I576" i="13"/>
  <c r="J576" i="13"/>
  <c r="K576" i="13"/>
  <c r="F571" i="13"/>
  <c r="J571" i="4" s="1"/>
  <c r="C521" i="13"/>
  <c r="J521" i="13"/>
  <c r="J493" i="13"/>
  <c r="G493" i="13"/>
  <c r="I941" i="13"/>
  <c r="J940" i="13"/>
  <c r="L885" i="13"/>
  <c r="J884" i="13"/>
  <c r="K878" i="13"/>
  <c r="J820" i="13"/>
  <c r="K804" i="13"/>
  <c r="K770" i="13"/>
  <c r="K764" i="13"/>
  <c r="L741" i="13"/>
  <c r="S741" i="13" s="1"/>
  <c r="K740" i="13"/>
  <c r="K724" i="13"/>
  <c r="H722" i="13"/>
  <c r="F722" i="13"/>
  <c r="J722" i="4" s="1"/>
  <c r="L707" i="13"/>
  <c r="L696" i="13"/>
  <c r="D696" i="13"/>
  <c r="I696" i="13"/>
  <c r="D675" i="13"/>
  <c r="I675" i="13"/>
  <c r="C661" i="13"/>
  <c r="L661" i="13"/>
  <c r="D661" i="13"/>
  <c r="H626" i="13"/>
  <c r="J626" i="13"/>
  <c r="K626" i="13"/>
  <c r="L626" i="13"/>
  <c r="C626" i="13"/>
  <c r="F575" i="13"/>
  <c r="J575" i="4" s="1"/>
  <c r="C575" i="13"/>
  <c r="E575" i="13"/>
  <c r="G575" i="13"/>
  <c r="H575" i="13"/>
  <c r="I575" i="13"/>
  <c r="K575" i="13"/>
  <c r="L575" i="13"/>
  <c r="G501" i="13"/>
  <c r="J501" i="13"/>
  <c r="I702" i="13"/>
  <c r="K700" i="13"/>
  <c r="J686" i="13"/>
  <c r="D676" i="13"/>
  <c r="G668" i="13"/>
  <c r="D660" i="13"/>
  <c r="I658" i="13"/>
  <c r="H653" i="13"/>
  <c r="H652" i="13"/>
  <c r="I634" i="13"/>
  <c r="H618" i="13"/>
  <c r="O618" i="13" s="1"/>
  <c r="J613" i="13"/>
  <c r="E612" i="13"/>
  <c r="G608" i="13"/>
  <c r="L605" i="13"/>
  <c r="G604" i="13"/>
  <c r="D601" i="13"/>
  <c r="G599" i="13"/>
  <c r="E597" i="13"/>
  <c r="C596" i="13"/>
  <c r="I591" i="13"/>
  <c r="E585" i="13"/>
  <c r="I582" i="13"/>
  <c r="K567" i="13"/>
  <c r="R567" i="13" s="1"/>
  <c r="C566" i="13"/>
  <c r="C561" i="13"/>
  <c r="H558" i="13"/>
  <c r="D556" i="13"/>
  <c r="J552" i="13"/>
  <c r="I550" i="13"/>
  <c r="C543" i="13"/>
  <c r="K534" i="13"/>
  <c r="I528" i="13"/>
  <c r="J527" i="13"/>
  <c r="J526" i="13"/>
  <c r="G525" i="13"/>
  <c r="J500" i="13"/>
  <c r="C495" i="13"/>
  <c r="L486" i="13"/>
  <c r="G411" i="13"/>
  <c r="E411" i="13"/>
  <c r="E358" i="13"/>
  <c r="F358" i="13" s="1"/>
  <c r="J358" i="4" s="1"/>
  <c r="K358" i="13"/>
  <c r="L358" i="13"/>
  <c r="C358" i="13"/>
  <c r="D358" i="13"/>
  <c r="J475" i="13"/>
  <c r="E475" i="13"/>
  <c r="J454" i="13"/>
  <c r="K454" i="13"/>
  <c r="C454" i="13"/>
  <c r="G454" i="13"/>
  <c r="C447" i="13"/>
  <c r="E297" i="13"/>
  <c r="K708" i="13"/>
  <c r="L683" i="13"/>
  <c r="E658" i="13"/>
  <c r="G655" i="13"/>
  <c r="C653" i="13"/>
  <c r="E652" i="13"/>
  <c r="E644" i="13"/>
  <c r="D636" i="13"/>
  <c r="F636" i="13"/>
  <c r="J636" i="4" s="1"/>
  <c r="G634" i="13"/>
  <c r="L632" i="13"/>
  <c r="L625" i="13"/>
  <c r="E618" i="13"/>
  <c r="L609" i="13"/>
  <c r="D608" i="13"/>
  <c r="C605" i="13"/>
  <c r="K602" i="13"/>
  <c r="C597" i="13"/>
  <c r="K595" i="13"/>
  <c r="G591" i="13"/>
  <c r="L589" i="13"/>
  <c r="J587" i="13"/>
  <c r="D567" i="13"/>
  <c r="L565" i="13"/>
  <c r="C559" i="13"/>
  <c r="C558" i="13"/>
  <c r="I544" i="13"/>
  <c r="L542" i="13"/>
  <c r="G539" i="13"/>
  <c r="C534" i="13"/>
  <c r="G531" i="13"/>
  <c r="K529" i="13"/>
  <c r="C528" i="13"/>
  <c r="G527" i="13"/>
  <c r="H526" i="13"/>
  <c r="J524" i="13"/>
  <c r="J514" i="13"/>
  <c r="D510" i="13"/>
  <c r="I510" i="13" s="1"/>
  <c r="E507" i="13"/>
  <c r="C504" i="13"/>
  <c r="I502" i="13"/>
  <c r="J499" i="13"/>
  <c r="L494" i="13"/>
  <c r="J491" i="13"/>
  <c r="C488" i="13"/>
  <c r="J488" i="13"/>
  <c r="K479" i="13"/>
  <c r="L479" i="13"/>
  <c r="E479" i="13"/>
  <c r="F479" i="13" s="1"/>
  <c r="J479" i="4" s="1"/>
  <c r="J470" i="13"/>
  <c r="K638" i="13"/>
  <c r="J635" i="13"/>
  <c r="I589" i="13"/>
  <c r="I542" i="13"/>
  <c r="E531" i="13"/>
  <c r="J529" i="13"/>
  <c r="E527" i="13"/>
  <c r="D526" i="13"/>
  <c r="E483" i="13"/>
  <c r="G483" i="13"/>
  <c r="K480" i="13"/>
  <c r="C480" i="13"/>
  <c r="K473" i="13"/>
  <c r="C473" i="13"/>
  <c r="E473" i="13"/>
  <c r="J473" i="13"/>
  <c r="E352" i="13"/>
  <c r="F352" i="13" s="1"/>
  <c r="J352" i="4" s="1"/>
  <c r="G352" i="13"/>
  <c r="J352" i="13"/>
  <c r="C352" i="13"/>
  <c r="D352" i="13" s="1"/>
  <c r="C311" i="13"/>
  <c r="J643" i="13"/>
  <c r="C635" i="13"/>
  <c r="C634" i="13"/>
  <c r="L618" i="13"/>
  <c r="S618" i="13" s="1"/>
  <c r="C618" i="13"/>
  <c r="G613" i="13"/>
  <c r="F613" i="13"/>
  <c r="J613" i="4" s="1"/>
  <c r="D602" i="13"/>
  <c r="L597" i="13"/>
  <c r="D591" i="13"/>
  <c r="C589" i="13"/>
  <c r="H568" i="13"/>
  <c r="L566" i="13"/>
  <c r="K561" i="13"/>
  <c r="R561" i="13" s="1"/>
  <c r="K559" i="13"/>
  <c r="R559" i="13" s="1"/>
  <c r="L558" i="13"/>
  <c r="J557" i="13"/>
  <c r="D542" i="13"/>
  <c r="K538" i="13"/>
  <c r="J535" i="13"/>
  <c r="Q535" i="13" s="1"/>
  <c r="D531" i="13"/>
  <c r="C527" i="13"/>
  <c r="C526" i="13"/>
  <c r="J522" i="13"/>
  <c r="E519" i="13"/>
  <c r="F519" i="13" s="1"/>
  <c r="J519" i="4" s="1"/>
  <c r="K513" i="13"/>
  <c r="D494" i="13"/>
  <c r="I494" i="13" s="1"/>
  <c r="G486" i="13"/>
  <c r="F292" i="13"/>
  <c r="J292" i="4" s="1"/>
  <c r="G292" i="13"/>
  <c r="J292" i="13"/>
  <c r="K292" i="13"/>
  <c r="E292" i="13"/>
  <c r="H658" i="13"/>
  <c r="F658" i="13"/>
  <c r="J658" i="4" s="1"/>
  <c r="K597" i="13"/>
  <c r="K596" i="13"/>
  <c r="D572" i="13"/>
  <c r="F572" i="13"/>
  <c r="J572" i="4" s="1"/>
  <c r="J566" i="13"/>
  <c r="J561" i="13"/>
  <c r="K543" i="13"/>
  <c r="K495" i="13"/>
  <c r="J490" i="13"/>
  <c r="G485" i="13"/>
  <c r="J472" i="13"/>
  <c r="F470" i="13"/>
  <c r="J470" i="4" s="1"/>
  <c r="G470" i="13"/>
  <c r="G451" i="13"/>
  <c r="E386" i="13"/>
  <c r="G365" i="13"/>
  <c r="E334" i="13"/>
  <c r="G334" i="13"/>
  <c r="J334" i="13"/>
  <c r="K334" i="13"/>
  <c r="C334" i="13"/>
  <c r="D334" i="13" s="1"/>
  <c r="I700" i="13"/>
  <c r="F700" i="13"/>
  <c r="J700" i="4" s="1"/>
  <c r="K658" i="13"/>
  <c r="K653" i="13"/>
  <c r="L634" i="13"/>
  <c r="J618" i="13"/>
  <c r="J597" i="13"/>
  <c r="J596" i="13"/>
  <c r="G566" i="13"/>
  <c r="H561" i="13"/>
  <c r="O561" i="13" s="1"/>
  <c r="H559" i="13"/>
  <c r="C546" i="13"/>
  <c r="F546" i="13"/>
  <c r="J546" i="4" s="1"/>
  <c r="J543" i="13"/>
  <c r="J525" i="13"/>
  <c r="J495" i="13"/>
  <c r="G346" i="13"/>
  <c r="C346" i="13"/>
  <c r="E346" i="13"/>
  <c r="K462" i="13"/>
  <c r="K445" i="13"/>
  <c r="G442" i="13"/>
  <c r="K429" i="13"/>
  <c r="J423" i="13"/>
  <c r="C414" i="13"/>
  <c r="D414" i="13" s="1"/>
  <c r="K412" i="13"/>
  <c r="E408" i="13"/>
  <c r="F408" i="13" s="1"/>
  <c r="J408" i="4" s="1"/>
  <c r="J398" i="13"/>
  <c r="K393" i="13"/>
  <c r="E377" i="13"/>
  <c r="J374" i="13"/>
  <c r="C372" i="13"/>
  <c r="G350" i="13"/>
  <c r="G348" i="13"/>
  <c r="K332" i="13"/>
  <c r="C330" i="13"/>
  <c r="J328" i="13"/>
  <c r="K326" i="13"/>
  <c r="C318" i="13"/>
  <c r="G300" i="13"/>
  <c r="E296" i="13"/>
  <c r="F296" i="13" s="1"/>
  <c r="J296" i="4" s="1"/>
  <c r="C288" i="13"/>
  <c r="G284" i="13"/>
  <c r="G280" i="13"/>
  <c r="C270" i="13"/>
  <c r="D270" i="13" s="1"/>
  <c r="J263" i="13"/>
  <c r="J262" i="13"/>
  <c r="E260" i="13"/>
  <c r="F260" i="13" s="1"/>
  <c r="J260" i="4" s="1"/>
  <c r="G251" i="13"/>
  <c r="J401" i="13"/>
  <c r="J303" i="13"/>
  <c r="D296" i="13"/>
  <c r="K294" i="13"/>
  <c r="K246" i="13"/>
  <c r="K351" i="13"/>
  <c r="K321" i="13"/>
  <c r="L310" i="13"/>
  <c r="G294" i="13"/>
  <c r="G276" i="13"/>
  <c r="C268" i="13"/>
  <c r="D268" i="13" s="1"/>
  <c r="G254" i="13"/>
  <c r="J252" i="13"/>
  <c r="J249" i="13"/>
  <c r="C248" i="13"/>
  <c r="G245" i="8"/>
  <c r="J469" i="13"/>
  <c r="E462" i="13"/>
  <c r="F462" i="13" s="1"/>
  <c r="J462" i="4" s="1"/>
  <c r="J453" i="13"/>
  <c r="K446" i="13"/>
  <c r="G445" i="13"/>
  <c r="E443" i="13"/>
  <c r="J415" i="13"/>
  <c r="K394" i="13"/>
  <c r="K382" i="13"/>
  <c r="E374" i="13"/>
  <c r="F374" i="13" s="1"/>
  <c r="J374" i="4" s="1"/>
  <c r="I364" i="13"/>
  <c r="G357" i="13"/>
  <c r="G354" i="13"/>
  <c r="J351" i="13"/>
  <c r="E332" i="13"/>
  <c r="J325" i="13"/>
  <c r="J321" i="13"/>
  <c r="I310" i="13"/>
  <c r="G299" i="13"/>
  <c r="L296" i="13"/>
  <c r="K295" i="13"/>
  <c r="E294" i="13"/>
  <c r="C287" i="13"/>
  <c r="D287" i="13" s="1"/>
  <c r="G286" i="13"/>
  <c r="C262" i="13"/>
  <c r="D262" i="13" s="1"/>
  <c r="C254" i="13"/>
  <c r="E249" i="13"/>
  <c r="C246" i="13"/>
  <c r="D246" i="13" s="1"/>
  <c r="L246" i="13" s="1"/>
  <c r="F378" i="13"/>
  <c r="J378" i="4" s="1"/>
  <c r="J477" i="13"/>
  <c r="C462" i="13"/>
  <c r="K430" i="13"/>
  <c r="J422" i="13"/>
  <c r="G413" i="13"/>
  <c r="G406" i="13"/>
  <c r="C398" i="13"/>
  <c r="D398" i="13" s="1"/>
  <c r="D397" i="13"/>
  <c r="I397" i="13" s="1"/>
  <c r="E394" i="13"/>
  <c r="F394" i="13" s="1"/>
  <c r="J394" i="4" s="1"/>
  <c r="J387" i="13"/>
  <c r="K372" i="13"/>
  <c r="K366" i="13"/>
  <c r="C364" i="13"/>
  <c r="D364" i="13" s="1"/>
  <c r="L364" i="13" s="1"/>
  <c r="E354" i="13"/>
  <c r="K336" i="13"/>
  <c r="K330" i="13"/>
  <c r="L319" i="13"/>
  <c r="J316" i="13"/>
  <c r="D310" i="13"/>
  <c r="K296" i="13"/>
  <c r="D295" i="13"/>
  <c r="D294" i="13"/>
  <c r="L294" i="13" s="1"/>
  <c r="C278" i="13"/>
  <c r="C276" i="13"/>
  <c r="D276" i="13" s="1"/>
  <c r="C271" i="13"/>
  <c r="D271" i="13" s="1"/>
  <c r="C252" i="13"/>
  <c r="E430" i="13"/>
  <c r="F430" i="13" s="1"/>
  <c r="J430" i="4" s="1"/>
  <c r="E422" i="13"/>
  <c r="F422" i="13" s="1"/>
  <c r="J422" i="4" s="1"/>
  <c r="E415" i="13"/>
  <c r="G414" i="13"/>
  <c r="C397" i="13"/>
  <c r="C374" i="13"/>
  <c r="D374" i="13" s="1"/>
  <c r="J372" i="13"/>
  <c r="E366" i="13"/>
  <c r="F366" i="13" s="1"/>
  <c r="E360" i="13"/>
  <c r="K348" i="13"/>
  <c r="E336" i="13"/>
  <c r="F336" i="13" s="1"/>
  <c r="J336" i="4" s="1"/>
  <c r="J318" i="13"/>
  <c r="G316" i="13"/>
  <c r="C294" i="13"/>
  <c r="G418" i="13"/>
  <c r="E330" i="13"/>
  <c r="E316" i="13"/>
  <c r="F316" i="13" s="1"/>
  <c r="J316" i="4" s="1"/>
  <c r="N980" i="10"/>
  <c r="S1347" i="10"/>
  <c r="T1208" i="10"/>
  <c r="P1283" i="10"/>
  <c r="N1283" i="4" s="1"/>
  <c r="O755" i="10"/>
  <c r="R246" i="8"/>
  <c r="J246" i="8"/>
  <c r="Q246" i="8"/>
  <c r="I246" i="8"/>
  <c r="N245" i="8"/>
  <c r="P246" i="8"/>
  <c r="H246" i="8"/>
  <c r="M245" i="8"/>
  <c r="G246" i="8"/>
  <c r="N246" i="8"/>
  <c r="M246" i="8"/>
  <c r="R245" i="8"/>
  <c r="J245" i="8"/>
  <c r="L246" i="8"/>
  <c r="Q245" i="8"/>
  <c r="I245" i="8"/>
  <c r="P245" i="8"/>
  <c r="H1766" i="4"/>
  <c r="C1766" i="8"/>
  <c r="H1852" i="4"/>
  <c r="C1852" i="8"/>
  <c r="H1533" i="4"/>
  <c r="H1529" i="4"/>
  <c r="C1529" i="8"/>
  <c r="H1465" i="4"/>
  <c r="C1465" i="8"/>
  <c r="H1461" i="4"/>
  <c r="C1461" i="8"/>
  <c r="H1429" i="4"/>
  <c r="C1429" i="8"/>
  <c r="H1808" i="4"/>
  <c r="C1808" i="8"/>
  <c r="T1887" i="10"/>
  <c r="H1844" i="4"/>
  <c r="C1844" i="8"/>
  <c r="H1654" i="4"/>
  <c r="C1654" i="8"/>
  <c r="H1595" i="4"/>
  <c r="C1595" i="8"/>
  <c r="H1538" i="4"/>
  <c r="C1538" i="8"/>
  <c r="H1749" i="4"/>
  <c r="C1749" i="8"/>
  <c r="H1502" i="4"/>
  <c r="C1502" i="8"/>
  <c r="H1758" i="4"/>
  <c r="C1758" i="8"/>
  <c r="H1733" i="4"/>
  <c r="C1733" i="8"/>
  <c r="H1430" i="4"/>
  <c r="C1430" i="8"/>
  <c r="H1811" i="4"/>
  <c r="C1811" i="8"/>
  <c r="H1620" i="4"/>
  <c r="C1620" i="8"/>
  <c r="H1583" i="4"/>
  <c r="C1583" i="8"/>
  <c r="H1577" i="4"/>
  <c r="C1577" i="8"/>
  <c r="H1420" i="4"/>
  <c r="H1493" i="4"/>
  <c r="C1493" i="8"/>
  <c r="H1417" i="4"/>
  <c r="C1417" i="8"/>
  <c r="H1803" i="4"/>
  <c r="C1803" i="8"/>
  <c r="H1611" i="4"/>
  <c r="C1611" i="8"/>
  <c r="H1582" i="4"/>
  <c r="C1582" i="8"/>
  <c r="H1567" i="4"/>
  <c r="C1567" i="8"/>
  <c r="H1510" i="4"/>
  <c r="C1510" i="8"/>
  <c r="H1487" i="4"/>
  <c r="C1487" i="8"/>
  <c r="H1368" i="4"/>
  <c r="C1368" i="8"/>
  <c r="H1655" i="4"/>
  <c r="C1655" i="8"/>
  <c r="H1615" i="4"/>
  <c r="C1615" i="8"/>
  <c r="H1695" i="4"/>
  <c r="C1695" i="8"/>
  <c r="H1662" i="4"/>
  <c r="C1662" i="8"/>
  <c r="H1628" i="4"/>
  <c r="C1628" i="8"/>
  <c r="H1601" i="4"/>
  <c r="C1601" i="8"/>
  <c r="H1469" i="4"/>
  <c r="C1469" i="8"/>
  <c r="H1462" i="4"/>
  <c r="C1462" i="8"/>
  <c r="H1973" i="4"/>
  <c r="C1973" i="8"/>
  <c r="F1956" i="4"/>
  <c r="B1956" i="4" s="1"/>
  <c r="B1956" i="8"/>
  <c r="H1927" i="4"/>
  <c r="C1927" i="8"/>
  <c r="J1924" i="10"/>
  <c r="C1918" i="10"/>
  <c r="G1918" i="4" s="1"/>
  <c r="F1918" i="4"/>
  <c r="B1918" i="8"/>
  <c r="H1911" i="4"/>
  <c r="C1911" i="8"/>
  <c r="F1908" i="4"/>
  <c r="B1908" i="8"/>
  <c r="L1889" i="10"/>
  <c r="I1882" i="10"/>
  <c r="F1882" i="4"/>
  <c r="B1882" i="8"/>
  <c r="I1874" i="10"/>
  <c r="F1874" i="4"/>
  <c r="B1874" i="8"/>
  <c r="C1993" i="10"/>
  <c r="G1993" i="4" s="1"/>
  <c r="F1993" i="4"/>
  <c r="B1993" i="8"/>
  <c r="L1986" i="10"/>
  <c r="C1982" i="10"/>
  <c r="G1982" i="4" s="1"/>
  <c r="F1982" i="4"/>
  <c r="B1982" i="8"/>
  <c r="F1980" i="10"/>
  <c r="I1980" i="4" s="1"/>
  <c r="D1978" i="10"/>
  <c r="G1977" i="10"/>
  <c r="D1973" i="10"/>
  <c r="K1971" i="10"/>
  <c r="C1969" i="10"/>
  <c r="G1969" i="4" s="1"/>
  <c r="F1969" i="4"/>
  <c r="C1969" i="4" s="1"/>
  <c r="B1969" i="8"/>
  <c r="E1964" i="10"/>
  <c r="D1963" i="10"/>
  <c r="F1963" i="4"/>
  <c r="B1963" i="8"/>
  <c r="G1961" i="10"/>
  <c r="E1960" i="10"/>
  <c r="F1960" i="4"/>
  <c r="B1960" i="8"/>
  <c r="D1959" i="10"/>
  <c r="E1957" i="10"/>
  <c r="I1956" i="10"/>
  <c r="K1955" i="10"/>
  <c r="J1953" i="10"/>
  <c r="L1952" i="10"/>
  <c r="T1948" i="10"/>
  <c r="E1948" i="10"/>
  <c r="D1947" i="10"/>
  <c r="F1947" i="4"/>
  <c r="B1947" i="8"/>
  <c r="G1945" i="10"/>
  <c r="E1944" i="10"/>
  <c r="F1944" i="4"/>
  <c r="B1944" i="8"/>
  <c r="D1943" i="10"/>
  <c r="E1941" i="10"/>
  <c r="I1940" i="10"/>
  <c r="K1939" i="10"/>
  <c r="J1937" i="10"/>
  <c r="L1936" i="10"/>
  <c r="E1932" i="10"/>
  <c r="D1931" i="10"/>
  <c r="F1931" i="4"/>
  <c r="B1931" i="8"/>
  <c r="F1929" i="10"/>
  <c r="I1929" i="4" s="1"/>
  <c r="K1929" i="4" s="1"/>
  <c r="E1928" i="10"/>
  <c r="F1928" i="4"/>
  <c r="B1928" i="8"/>
  <c r="D1927" i="10"/>
  <c r="E1925" i="10"/>
  <c r="I1924" i="10"/>
  <c r="K1923" i="10"/>
  <c r="F1922" i="10"/>
  <c r="I1922" i="4" s="1"/>
  <c r="K1920" i="10"/>
  <c r="E1916" i="10"/>
  <c r="G1914" i="10"/>
  <c r="F1914" i="4"/>
  <c r="B1914" i="4" s="1"/>
  <c r="B1914" i="8"/>
  <c r="E1913" i="10"/>
  <c r="E1912" i="10"/>
  <c r="F1912" i="4"/>
  <c r="B1912" i="8"/>
  <c r="D1911" i="10"/>
  <c r="E1909" i="10"/>
  <c r="I1908" i="10"/>
  <c r="K1907" i="10"/>
  <c r="F1906" i="10"/>
  <c r="K1904" i="10"/>
  <c r="E1900" i="10"/>
  <c r="G1898" i="10"/>
  <c r="F1898" i="4"/>
  <c r="B1898" i="4" s="1"/>
  <c r="B1898" i="8"/>
  <c r="F1897" i="10"/>
  <c r="I1897" i="4" s="1"/>
  <c r="E1895" i="10"/>
  <c r="J1893" i="10"/>
  <c r="F1892" i="4"/>
  <c r="B1892" i="4" s="1"/>
  <c r="B1892" i="8"/>
  <c r="G1888" i="10"/>
  <c r="F1888" i="4"/>
  <c r="B1888" i="8"/>
  <c r="F1886" i="10"/>
  <c r="I1886" i="4" s="1"/>
  <c r="K1886" i="4" s="1"/>
  <c r="E1885" i="10"/>
  <c r="E1884" i="10"/>
  <c r="E1883" i="10"/>
  <c r="J1882" i="10"/>
  <c r="E1881" i="10"/>
  <c r="H1880" i="10"/>
  <c r="F1879" i="4"/>
  <c r="B1879" i="8"/>
  <c r="L1875" i="10"/>
  <c r="J1874" i="10"/>
  <c r="I1871" i="10"/>
  <c r="H1870" i="10"/>
  <c r="F1870" i="4"/>
  <c r="B1870" i="8"/>
  <c r="C1869" i="10"/>
  <c r="G1869" i="4" s="1"/>
  <c r="F1869" i="4"/>
  <c r="B1869" i="8"/>
  <c r="D1866" i="10"/>
  <c r="E1863" i="10"/>
  <c r="H1862" i="10"/>
  <c r="E1858" i="10"/>
  <c r="F1857" i="4"/>
  <c r="B1857" i="8"/>
  <c r="K1854" i="10"/>
  <c r="F1853" i="10"/>
  <c r="I1853" i="4" s="1"/>
  <c r="F1852" i="10"/>
  <c r="I1852" i="4" s="1"/>
  <c r="I1850" i="10"/>
  <c r="F1850" i="4"/>
  <c r="B1850" i="8"/>
  <c r="L1847" i="10"/>
  <c r="D1847" i="10"/>
  <c r="G1846" i="10"/>
  <c r="D1842" i="10"/>
  <c r="C1840" i="8"/>
  <c r="K1838" i="10"/>
  <c r="F1836" i="10"/>
  <c r="I1836" i="4" s="1"/>
  <c r="F1836" i="4"/>
  <c r="B1836" i="8"/>
  <c r="C1835" i="10"/>
  <c r="G1835" i="4" s="1"/>
  <c r="F1835" i="4"/>
  <c r="D1835" i="4" s="1"/>
  <c r="B1835" i="8"/>
  <c r="E1834" i="10"/>
  <c r="J1832" i="10"/>
  <c r="F1831" i="4"/>
  <c r="B1831" i="8"/>
  <c r="F1826" i="10"/>
  <c r="I1826" i="4" s="1"/>
  <c r="F1823" i="10"/>
  <c r="I1823" i="4" s="1"/>
  <c r="G1821" i="10"/>
  <c r="E1818" i="10"/>
  <c r="F1816" i="4"/>
  <c r="B1816" i="8"/>
  <c r="K1814" i="10"/>
  <c r="J1812" i="10"/>
  <c r="H1811" i="10"/>
  <c r="J1810" i="10"/>
  <c r="F1809" i="4"/>
  <c r="B1809" i="8"/>
  <c r="F1807" i="4"/>
  <c r="B1807" i="8"/>
  <c r="J1804" i="10"/>
  <c r="H1803" i="10"/>
  <c r="J1802" i="10"/>
  <c r="D1798" i="10"/>
  <c r="D1797" i="10"/>
  <c r="F1797" i="4"/>
  <c r="B1797" i="8"/>
  <c r="I1795" i="10"/>
  <c r="I1794" i="10"/>
  <c r="F1794" i="4"/>
  <c r="B1794" i="8"/>
  <c r="L1791" i="10"/>
  <c r="D1791" i="10"/>
  <c r="G1790" i="10"/>
  <c r="E1787" i="10"/>
  <c r="G1785" i="10"/>
  <c r="N1785" i="10" s="1"/>
  <c r="E1783" i="10"/>
  <c r="J1782" i="10"/>
  <c r="F1777" i="4"/>
  <c r="B1777" i="8"/>
  <c r="F1775" i="10"/>
  <c r="I1775" i="4" s="1"/>
  <c r="F1775" i="4"/>
  <c r="B1775" i="8"/>
  <c r="F1774" i="10"/>
  <c r="I1774" i="4" s="1"/>
  <c r="E1772" i="10"/>
  <c r="F1771" i="4"/>
  <c r="E1771" i="4" s="1"/>
  <c r="B1771" i="8"/>
  <c r="J1769" i="10"/>
  <c r="L1767" i="10"/>
  <c r="F1766" i="10"/>
  <c r="I1766" i="4" s="1"/>
  <c r="K1766" i="4" s="1"/>
  <c r="F1761" i="10"/>
  <c r="G1760" i="10"/>
  <c r="L1755" i="10"/>
  <c r="D1755" i="10"/>
  <c r="F1752" i="4"/>
  <c r="D1752" i="4" s="1"/>
  <c r="B1752" i="8"/>
  <c r="J1749" i="10"/>
  <c r="E1748" i="10"/>
  <c r="F1747" i="4"/>
  <c r="B1747" i="8"/>
  <c r="F1745" i="10"/>
  <c r="I1745" i="4" s="1"/>
  <c r="E1739" i="10"/>
  <c r="L1734" i="10"/>
  <c r="G1733" i="10"/>
  <c r="I1731" i="10"/>
  <c r="F1729" i="10"/>
  <c r="I1729" i="4" s="1"/>
  <c r="J1727" i="10"/>
  <c r="H1726" i="10"/>
  <c r="J1724" i="10"/>
  <c r="F1723" i="4"/>
  <c r="B1723" i="8"/>
  <c r="F1721" i="10"/>
  <c r="F1719" i="4"/>
  <c r="B1719" i="8"/>
  <c r="I1718" i="10"/>
  <c r="F1718" i="4"/>
  <c r="B1718" i="8"/>
  <c r="L1715" i="10"/>
  <c r="D1715" i="10"/>
  <c r="H1714" i="10"/>
  <c r="F1707" i="10"/>
  <c r="I1707" i="4" s="1"/>
  <c r="D1705" i="10"/>
  <c r="E1703" i="10"/>
  <c r="E1702" i="10"/>
  <c r="K1698" i="10"/>
  <c r="D1697" i="10"/>
  <c r="E1691" i="10"/>
  <c r="H1690" i="10"/>
  <c r="K1689" i="10"/>
  <c r="J1688" i="10"/>
  <c r="J1686" i="10"/>
  <c r="F1685" i="4"/>
  <c r="B1685" i="8"/>
  <c r="J1683" i="10"/>
  <c r="E1682" i="10"/>
  <c r="F1682" i="4"/>
  <c r="B1682" i="8"/>
  <c r="F1682" i="10"/>
  <c r="I1682" i="4" s="1"/>
  <c r="E1681" i="10"/>
  <c r="F1676" i="4"/>
  <c r="B1676" i="8"/>
  <c r="F1675" i="10"/>
  <c r="I1675" i="4" s="1"/>
  <c r="H1674" i="10"/>
  <c r="G1669" i="10"/>
  <c r="F1669" i="4"/>
  <c r="B1669" i="8"/>
  <c r="L1662" i="10"/>
  <c r="F1660" i="10"/>
  <c r="I1660" i="4" s="1"/>
  <c r="F1660" i="4"/>
  <c r="D1660" i="4" s="1"/>
  <c r="B1660" i="8"/>
  <c r="E1660" i="10"/>
  <c r="E1659" i="10"/>
  <c r="H1658" i="10"/>
  <c r="G1657" i="10"/>
  <c r="L1655" i="10"/>
  <c r="G1654" i="10"/>
  <c r="F1652" i="10"/>
  <c r="I1652" i="4" s="1"/>
  <c r="F1652" i="4"/>
  <c r="D1652" i="4" s="1"/>
  <c r="B1652" i="8"/>
  <c r="E1650" i="10"/>
  <c r="F1650" i="4"/>
  <c r="B1650" i="8"/>
  <c r="D1650" i="10"/>
  <c r="I1650" i="10"/>
  <c r="F1643" i="10"/>
  <c r="I1643" i="4" s="1"/>
  <c r="H1642" i="10"/>
  <c r="O1642" i="10" s="1"/>
  <c r="I1641" i="10"/>
  <c r="F1637" i="4"/>
  <c r="B1637" i="8"/>
  <c r="J1628" i="10"/>
  <c r="H1627" i="10"/>
  <c r="H1625" i="10"/>
  <c r="F1625" i="4"/>
  <c r="B1625" i="4" s="1"/>
  <c r="B1625" i="8"/>
  <c r="C1625" i="10"/>
  <c r="G1625" i="4" s="1"/>
  <c r="L1625" i="10"/>
  <c r="F1625" i="10"/>
  <c r="I1625" i="4" s="1"/>
  <c r="E1623" i="10"/>
  <c r="I1622" i="10"/>
  <c r="F1622" i="4"/>
  <c r="D1622" i="4" s="1"/>
  <c r="B1622" i="8"/>
  <c r="H1622" i="10"/>
  <c r="L1617" i="10"/>
  <c r="J1616" i="10"/>
  <c r="Q1616" i="10" s="1"/>
  <c r="H1612" i="4"/>
  <c r="C1612" i="8"/>
  <c r="G1611" i="10"/>
  <c r="I1610" i="10"/>
  <c r="I1608" i="10"/>
  <c r="G1603" i="10"/>
  <c r="H1602" i="10"/>
  <c r="O1602" i="10" s="1"/>
  <c r="F1601" i="10"/>
  <c r="H1596" i="4"/>
  <c r="C1596" i="8"/>
  <c r="F1595" i="10"/>
  <c r="F1594" i="10"/>
  <c r="I1594" i="4" s="1"/>
  <c r="E1593" i="10"/>
  <c r="F1588" i="10"/>
  <c r="I1588" i="4" s="1"/>
  <c r="F1588" i="4"/>
  <c r="B1588" i="8"/>
  <c r="E1588" i="10"/>
  <c r="D1587" i="10"/>
  <c r="F1586" i="10"/>
  <c r="E1585" i="10"/>
  <c r="L1583" i="10"/>
  <c r="G1582" i="10"/>
  <c r="F1578" i="10"/>
  <c r="I1578" i="4" s="1"/>
  <c r="F1577" i="10"/>
  <c r="J1575" i="10"/>
  <c r="F1569" i="10"/>
  <c r="I1569" i="4" s="1"/>
  <c r="J1567" i="10"/>
  <c r="L1564" i="10"/>
  <c r="J1559" i="10"/>
  <c r="G1557" i="10"/>
  <c r="F1557" i="4"/>
  <c r="B1557" i="8"/>
  <c r="K1557" i="10"/>
  <c r="F1555" i="10"/>
  <c r="I1555" i="4" s="1"/>
  <c r="L1546" i="10"/>
  <c r="G1540" i="10"/>
  <c r="F1539" i="4"/>
  <c r="B1539" i="8"/>
  <c r="G1539" i="10"/>
  <c r="J1539" i="10"/>
  <c r="Q1539" i="10" s="1"/>
  <c r="C1539" i="10"/>
  <c r="G1539" i="4" s="1"/>
  <c r="H1537" i="10"/>
  <c r="J1533" i="10"/>
  <c r="F1532" i="10"/>
  <c r="I1532" i="4" s="1"/>
  <c r="J1529" i="10"/>
  <c r="G1515" i="10"/>
  <c r="F1515" i="4"/>
  <c r="B1515" i="8"/>
  <c r="F1515" i="10"/>
  <c r="I1515" i="4" s="1"/>
  <c r="J1515" i="10"/>
  <c r="F1511" i="4"/>
  <c r="B1511" i="8"/>
  <c r="I1508" i="10"/>
  <c r="T1505" i="10"/>
  <c r="D1503" i="10"/>
  <c r="F1503" i="4"/>
  <c r="B1503" i="8"/>
  <c r="E1503" i="10"/>
  <c r="I1490" i="10"/>
  <c r="F1489" i="10"/>
  <c r="I1489" i="4" s="1"/>
  <c r="E1486" i="10"/>
  <c r="F1486" i="4"/>
  <c r="B1486" i="4" s="1"/>
  <c r="B1486" i="8"/>
  <c r="J1486" i="10"/>
  <c r="H1484" i="4"/>
  <c r="C1484" i="8"/>
  <c r="G1483" i="10"/>
  <c r="N1483" i="10" s="1"/>
  <c r="F1483" i="4"/>
  <c r="B1483" i="8"/>
  <c r="C1483" i="10"/>
  <c r="G1483" i="4" s="1"/>
  <c r="I1483" i="10"/>
  <c r="G1482" i="10"/>
  <c r="F1482" i="4"/>
  <c r="B1482" i="8"/>
  <c r="J1482" i="10"/>
  <c r="C1482" i="10"/>
  <c r="G1482" i="4" s="1"/>
  <c r="F1482" i="10"/>
  <c r="I1482" i="4" s="1"/>
  <c r="K1476" i="10"/>
  <c r="I1475" i="10"/>
  <c r="H1469" i="10"/>
  <c r="J1461" i="10"/>
  <c r="E1460" i="10"/>
  <c r="I1457" i="10"/>
  <c r="P1457" i="10" s="1"/>
  <c r="H1449" i="4"/>
  <c r="C1449" i="8"/>
  <c r="F1444" i="4"/>
  <c r="B1444" i="8"/>
  <c r="E1444" i="10"/>
  <c r="H1444" i="10"/>
  <c r="O1444" i="10" s="1"/>
  <c r="C1444" i="10"/>
  <c r="G1444" i="4" s="1"/>
  <c r="K1444" i="10"/>
  <c r="R1444" i="10" s="1"/>
  <c r="H1441" i="4"/>
  <c r="C1441" i="8"/>
  <c r="E1434" i="10"/>
  <c r="J1432" i="10"/>
  <c r="K1429" i="10"/>
  <c r="J1426" i="10"/>
  <c r="H1420" i="10"/>
  <c r="D1412" i="10"/>
  <c r="F1412" i="4"/>
  <c r="B1412" i="8"/>
  <c r="C1412" i="10"/>
  <c r="G1412" i="4" s="1"/>
  <c r="K1412" i="10"/>
  <c r="L1409" i="10"/>
  <c r="L1406" i="10"/>
  <c r="J1401" i="10"/>
  <c r="F1399" i="4"/>
  <c r="B1399" i="8"/>
  <c r="E1399" i="10"/>
  <c r="I1399" i="10"/>
  <c r="C1393" i="10"/>
  <c r="G1393" i="4" s="1"/>
  <c r="F1393" i="4"/>
  <c r="B1393" i="8"/>
  <c r="F1380" i="10"/>
  <c r="I1380" i="4" s="1"/>
  <c r="F1380" i="4"/>
  <c r="D1380" i="4" s="1"/>
  <c r="B1380" i="8"/>
  <c r="I1380" i="10"/>
  <c r="K1380" i="10"/>
  <c r="F1376" i="4"/>
  <c r="B1376" i="8"/>
  <c r="F1376" i="10"/>
  <c r="I1376" i="4" s="1"/>
  <c r="G1376" i="10"/>
  <c r="L1376" i="10"/>
  <c r="D1376" i="10"/>
  <c r="E1376" i="10"/>
  <c r="K1371" i="10"/>
  <c r="C1369" i="10"/>
  <c r="G1369" i="4" s="1"/>
  <c r="F1369" i="4"/>
  <c r="B1369" i="8"/>
  <c r="G1369" i="10"/>
  <c r="H1358" i="4"/>
  <c r="C1358" i="8"/>
  <c r="D1356" i="10"/>
  <c r="F1356" i="4"/>
  <c r="B1356" i="8"/>
  <c r="H1356" i="10"/>
  <c r="I1356" i="10"/>
  <c r="K1356" i="10"/>
  <c r="C1356" i="10"/>
  <c r="G1356" i="4" s="1"/>
  <c r="F1356" i="10"/>
  <c r="I1356" i="4" s="1"/>
  <c r="C1338" i="10"/>
  <c r="G1338" i="4" s="1"/>
  <c r="F1338" i="4"/>
  <c r="B1338" i="8"/>
  <c r="G1338" i="10"/>
  <c r="H1338" i="10"/>
  <c r="J1338" i="10"/>
  <c r="D1338" i="10"/>
  <c r="F1338" i="10"/>
  <c r="I1338" i="4" s="1"/>
  <c r="F1334" i="10"/>
  <c r="I1334" i="4" s="1"/>
  <c r="F1334" i="4"/>
  <c r="B1334" i="8"/>
  <c r="E1334" i="10"/>
  <c r="J1334" i="10"/>
  <c r="F1326" i="10"/>
  <c r="I1326" i="4" s="1"/>
  <c r="K1326" i="4" s="1"/>
  <c r="F1326" i="4"/>
  <c r="B1326" i="8"/>
  <c r="J1326" i="10"/>
  <c r="H1323" i="4"/>
  <c r="C1323" i="8"/>
  <c r="F1318" i="10"/>
  <c r="T1318" i="10" s="1"/>
  <c r="F1318" i="4"/>
  <c r="B1318" i="8"/>
  <c r="J1318" i="10"/>
  <c r="E1305" i="10"/>
  <c r="F1305" i="4"/>
  <c r="B1305" i="8"/>
  <c r="I1305" i="10"/>
  <c r="J1305" i="10"/>
  <c r="K1305" i="10"/>
  <c r="L1305" i="10"/>
  <c r="D1305" i="10"/>
  <c r="G1305" i="10"/>
  <c r="H1299" i="10"/>
  <c r="F1299" i="4"/>
  <c r="B1299" i="8"/>
  <c r="F1299" i="10"/>
  <c r="S1299" i="10" s="1"/>
  <c r="G1299" i="10"/>
  <c r="I1299" i="10"/>
  <c r="J1299" i="10"/>
  <c r="D1299" i="10"/>
  <c r="E1299" i="10"/>
  <c r="F1271" i="4"/>
  <c r="B1271" i="8"/>
  <c r="G1271" i="10"/>
  <c r="H1271" i="10"/>
  <c r="I1271" i="10"/>
  <c r="L1271" i="10"/>
  <c r="D1271" i="10"/>
  <c r="E1271" i="10"/>
  <c r="I1191" i="10"/>
  <c r="F1191" i="4"/>
  <c r="B1191" i="8"/>
  <c r="J1191" i="10"/>
  <c r="G1191" i="10"/>
  <c r="H1191" i="10"/>
  <c r="H844" i="4"/>
  <c r="C844" i="8"/>
  <c r="E1976" i="10"/>
  <c r="F1976" i="4"/>
  <c r="B1976" i="8"/>
  <c r="F1972" i="4"/>
  <c r="B1972" i="8"/>
  <c r="L1953" i="10"/>
  <c r="H1943" i="4"/>
  <c r="C1943" i="8"/>
  <c r="J1940" i="10"/>
  <c r="F1917" i="10"/>
  <c r="I1917" i="4" s="1"/>
  <c r="F1917" i="4"/>
  <c r="B1917" i="8"/>
  <c r="D1915" i="10"/>
  <c r="F1915" i="4"/>
  <c r="B1915" i="8"/>
  <c r="J1908" i="10"/>
  <c r="F1901" i="10"/>
  <c r="I1901" i="4" s="1"/>
  <c r="K1901" i="4" s="1"/>
  <c r="F1901" i="4"/>
  <c r="B1901" i="8"/>
  <c r="D1899" i="10"/>
  <c r="F1899" i="4"/>
  <c r="B1899" i="8"/>
  <c r="C1889" i="10"/>
  <c r="G1889" i="4" s="1"/>
  <c r="F1889" i="4"/>
  <c r="B1889" i="8"/>
  <c r="K1882" i="10"/>
  <c r="K1874" i="10"/>
  <c r="J1871" i="10"/>
  <c r="F1859" i="4"/>
  <c r="B1859" i="8"/>
  <c r="L1854" i="10"/>
  <c r="F1994" i="10"/>
  <c r="I1994" i="4" s="1"/>
  <c r="L1993" i="10"/>
  <c r="K1995" i="10"/>
  <c r="E1994" i="10"/>
  <c r="J1993" i="10"/>
  <c r="F1988" i="4"/>
  <c r="B1988" i="8"/>
  <c r="K1986" i="10"/>
  <c r="C1985" i="10"/>
  <c r="G1985" i="4" s="1"/>
  <c r="F1985" i="4"/>
  <c r="B1985" i="8"/>
  <c r="E1980" i="10"/>
  <c r="D1979" i="10"/>
  <c r="F1979" i="4"/>
  <c r="B1979" i="8"/>
  <c r="F1977" i="10"/>
  <c r="I1977" i="4" s="1"/>
  <c r="H1975" i="10"/>
  <c r="F1975" i="4"/>
  <c r="B1975" i="8"/>
  <c r="H1972" i="10"/>
  <c r="J1971" i="10"/>
  <c r="J1969" i="10"/>
  <c r="L1964" i="10"/>
  <c r="G1962" i="10"/>
  <c r="F1962" i="4"/>
  <c r="B1962" i="8"/>
  <c r="F1961" i="10"/>
  <c r="I1961" i="4" s="1"/>
  <c r="H1956" i="10"/>
  <c r="J1955" i="10"/>
  <c r="I1953" i="10"/>
  <c r="L1948" i="10"/>
  <c r="G1946" i="10"/>
  <c r="F1946" i="4"/>
  <c r="B1946" i="8"/>
  <c r="F1945" i="10"/>
  <c r="I1945" i="4" s="1"/>
  <c r="H1940" i="10"/>
  <c r="J1939" i="10"/>
  <c r="I1937" i="10"/>
  <c r="L1932" i="10"/>
  <c r="G1930" i="10"/>
  <c r="F1930" i="4"/>
  <c r="B1930" i="4" s="1"/>
  <c r="B1930" i="8"/>
  <c r="H1924" i="10"/>
  <c r="E1922" i="10"/>
  <c r="J1920" i="10"/>
  <c r="L1917" i="10"/>
  <c r="L1916" i="10"/>
  <c r="L1914" i="10"/>
  <c r="H1908" i="10"/>
  <c r="E1906" i="10"/>
  <c r="J1904" i="10"/>
  <c r="L1901" i="10"/>
  <c r="L1900" i="10"/>
  <c r="L1898" i="10"/>
  <c r="E1896" i="10"/>
  <c r="F1896" i="4"/>
  <c r="B1896" i="8"/>
  <c r="E1893" i="10"/>
  <c r="I1892" i="10"/>
  <c r="K1891" i="10"/>
  <c r="I1889" i="10"/>
  <c r="H1882" i="10"/>
  <c r="T1881" i="10"/>
  <c r="F1880" i="10"/>
  <c r="I1880" i="4" s="1"/>
  <c r="I1879" i="10"/>
  <c r="I1878" i="10"/>
  <c r="F1878" i="4"/>
  <c r="C1878" i="4" s="1"/>
  <c r="B1878" i="8"/>
  <c r="C1877" i="10"/>
  <c r="G1877" i="4" s="1"/>
  <c r="F1877" i="4"/>
  <c r="B1877" i="8"/>
  <c r="E1875" i="10"/>
  <c r="H1874" i="10"/>
  <c r="F1873" i="4"/>
  <c r="B1873" i="8"/>
  <c r="H1871" i="10"/>
  <c r="L1869" i="10"/>
  <c r="L1866" i="10"/>
  <c r="L1863" i="10"/>
  <c r="G1862" i="10"/>
  <c r="F1856" i="10"/>
  <c r="I1856" i="4" s="1"/>
  <c r="F1856" i="4"/>
  <c r="D1856" i="4" s="1"/>
  <c r="B1856" i="8"/>
  <c r="J1854" i="10"/>
  <c r="J1850" i="10"/>
  <c r="K1849" i="10"/>
  <c r="K1847" i="10"/>
  <c r="F1845" i="4"/>
  <c r="B1845" i="8"/>
  <c r="L1843" i="10"/>
  <c r="L1842" i="10"/>
  <c r="F1840" i="4"/>
  <c r="D1840" i="4" s="1"/>
  <c r="B1840" i="8"/>
  <c r="J1838" i="10"/>
  <c r="I1831" i="10"/>
  <c r="E1830" i="10"/>
  <c r="F1830" i="4"/>
  <c r="B1830" i="8"/>
  <c r="F1828" i="4"/>
  <c r="B1828" i="8"/>
  <c r="C1827" i="10"/>
  <c r="G1827" i="4" s="1"/>
  <c r="F1827" i="4"/>
  <c r="B1827" i="8"/>
  <c r="E1826" i="10"/>
  <c r="E1823" i="10"/>
  <c r="L1819" i="10"/>
  <c r="J1814" i="10"/>
  <c r="H1810" i="10"/>
  <c r="I1807" i="10"/>
  <c r="E1806" i="10"/>
  <c r="F1806" i="4"/>
  <c r="B1806" i="8"/>
  <c r="H1802" i="10"/>
  <c r="F1801" i="4"/>
  <c r="B1801" i="8"/>
  <c r="F1799" i="4"/>
  <c r="B1799" i="8"/>
  <c r="J1796" i="10"/>
  <c r="Q1796" i="10" s="1"/>
  <c r="H1795" i="10"/>
  <c r="J1794" i="10"/>
  <c r="K1791" i="10"/>
  <c r="D1789" i="10"/>
  <c r="F1789" i="4"/>
  <c r="B1789" i="8"/>
  <c r="L1787" i="10"/>
  <c r="F1784" i="4"/>
  <c r="D1784" i="4" s="1"/>
  <c r="B1784" i="8"/>
  <c r="H1782" i="10"/>
  <c r="F1781" i="4"/>
  <c r="B1781" i="8"/>
  <c r="F1779" i="4"/>
  <c r="E1779" i="4" s="1"/>
  <c r="B1779" i="8"/>
  <c r="E1774" i="10"/>
  <c r="I1771" i="10"/>
  <c r="L1770" i="10"/>
  <c r="I1769" i="10"/>
  <c r="I1767" i="10"/>
  <c r="C1764" i="10"/>
  <c r="G1764" i="4" s="1"/>
  <c r="F1764" i="4"/>
  <c r="B1764" i="8"/>
  <c r="C1762" i="10"/>
  <c r="G1762" i="4" s="1"/>
  <c r="F1762" i="4"/>
  <c r="B1762" i="8"/>
  <c r="E1761" i="10"/>
  <c r="F1759" i="4"/>
  <c r="B1759" i="8"/>
  <c r="K1755" i="10"/>
  <c r="H1753" i="10"/>
  <c r="F1753" i="4"/>
  <c r="B1753" i="8"/>
  <c r="I1747" i="10"/>
  <c r="P1747" i="10" s="1"/>
  <c r="E1746" i="10"/>
  <c r="F1746" i="4"/>
  <c r="B1746" i="8"/>
  <c r="E1745" i="10"/>
  <c r="L1739" i="10"/>
  <c r="H1737" i="10"/>
  <c r="F1737" i="4"/>
  <c r="B1737" i="8"/>
  <c r="J1734" i="10"/>
  <c r="F1732" i="10"/>
  <c r="I1732" i="4" s="1"/>
  <c r="F1732" i="4"/>
  <c r="D1732" i="4" s="1"/>
  <c r="B1732" i="8"/>
  <c r="H1731" i="10"/>
  <c r="E1730" i="10"/>
  <c r="F1730" i="4"/>
  <c r="B1730" i="8"/>
  <c r="E1729" i="10"/>
  <c r="I1727" i="10"/>
  <c r="G1726" i="10"/>
  <c r="F1724" i="10"/>
  <c r="R1724" i="10" s="1"/>
  <c r="I1723" i="10"/>
  <c r="E1722" i="10"/>
  <c r="F1722" i="4"/>
  <c r="B1722" i="8"/>
  <c r="E1721" i="10"/>
  <c r="K1715" i="10"/>
  <c r="F1714" i="10"/>
  <c r="I1714" i="4" s="1"/>
  <c r="H1713" i="10"/>
  <c r="F1713" i="4"/>
  <c r="B1713" i="8"/>
  <c r="L1710" i="10"/>
  <c r="E1707" i="10"/>
  <c r="L1705" i="10"/>
  <c r="F1700" i="4"/>
  <c r="B1700" i="8"/>
  <c r="J1698" i="10"/>
  <c r="L1697" i="10"/>
  <c r="L1694" i="10"/>
  <c r="C1693" i="10"/>
  <c r="G1693" i="4" s="1"/>
  <c r="F1693" i="4"/>
  <c r="B1693" i="8"/>
  <c r="L1691" i="10"/>
  <c r="F1690" i="10"/>
  <c r="I1690" i="4" s="1"/>
  <c r="J1689" i="10"/>
  <c r="H1686" i="10"/>
  <c r="I1683" i="10"/>
  <c r="L1682" i="10"/>
  <c r="E1675" i="10"/>
  <c r="F1674" i="10"/>
  <c r="I1674" i="4" s="1"/>
  <c r="C1672" i="10"/>
  <c r="G1672" i="4" s="1"/>
  <c r="F1672" i="4"/>
  <c r="B1672" i="8"/>
  <c r="C1664" i="10"/>
  <c r="G1664" i="4" s="1"/>
  <c r="F1664" i="4"/>
  <c r="D1664" i="4" s="1"/>
  <c r="B1664" i="8"/>
  <c r="I1664" i="10"/>
  <c r="P1664" i="10" s="1"/>
  <c r="J1662" i="10"/>
  <c r="F1657" i="10"/>
  <c r="I1657" i="4" s="1"/>
  <c r="J1655" i="10"/>
  <c r="F1651" i="4"/>
  <c r="B1651" i="8"/>
  <c r="C1651" i="10"/>
  <c r="G1651" i="4" s="1"/>
  <c r="K1651" i="10"/>
  <c r="F1651" i="10"/>
  <c r="I1651" i="4" s="1"/>
  <c r="F1641" i="10"/>
  <c r="I1641" i="4" s="1"/>
  <c r="F1627" i="10"/>
  <c r="I1627" i="4" s="1"/>
  <c r="F1621" i="4"/>
  <c r="B1621" i="8"/>
  <c r="J1621" i="10"/>
  <c r="K1617" i="10"/>
  <c r="F1612" i="10"/>
  <c r="I1612" i="4" s="1"/>
  <c r="F1612" i="4"/>
  <c r="B1612" i="8"/>
  <c r="F1610" i="10"/>
  <c r="I1610" i="4" s="1"/>
  <c r="F1603" i="10"/>
  <c r="I1603" i="4" s="1"/>
  <c r="F1596" i="10"/>
  <c r="I1596" i="4" s="1"/>
  <c r="F1596" i="4"/>
  <c r="B1596" i="8"/>
  <c r="J1596" i="10"/>
  <c r="H1590" i="4"/>
  <c r="J1583" i="10"/>
  <c r="H1579" i="4"/>
  <c r="C1579" i="8"/>
  <c r="I1574" i="10"/>
  <c r="F1574" i="4"/>
  <c r="B1574" i="8"/>
  <c r="E1574" i="10"/>
  <c r="J1574" i="10"/>
  <c r="F1571" i="4"/>
  <c r="B1571" i="8"/>
  <c r="H1571" i="10"/>
  <c r="C1571" i="10"/>
  <c r="G1571" i="4" s="1"/>
  <c r="K1571" i="10"/>
  <c r="D1569" i="10"/>
  <c r="I1567" i="10"/>
  <c r="J1564" i="10"/>
  <c r="F1556" i="4"/>
  <c r="B1556" i="8"/>
  <c r="E1556" i="10"/>
  <c r="H1556" i="10"/>
  <c r="I1551" i="10"/>
  <c r="P1551" i="10" s="1"/>
  <c r="F1551" i="4"/>
  <c r="B1551" i="8"/>
  <c r="D1551" i="10"/>
  <c r="J1551" i="10"/>
  <c r="K1546" i="10"/>
  <c r="L1545" i="10"/>
  <c r="F1542" i="4"/>
  <c r="B1542" i="8"/>
  <c r="F1540" i="10"/>
  <c r="I1540" i="4" s="1"/>
  <c r="L1538" i="10"/>
  <c r="F1537" i="10"/>
  <c r="I1537" i="4" s="1"/>
  <c r="H1529" i="10"/>
  <c r="E1526" i="10"/>
  <c r="F1526" i="4"/>
  <c r="B1526" i="8"/>
  <c r="G1526" i="10"/>
  <c r="F1518" i="4"/>
  <c r="B1518" i="8"/>
  <c r="H1518" i="10"/>
  <c r="E1518" i="10"/>
  <c r="C1513" i="10"/>
  <c r="G1513" i="4" s="1"/>
  <c r="F1513" i="4"/>
  <c r="B1513" i="8"/>
  <c r="G1513" i="10"/>
  <c r="J1513" i="10"/>
  <c r="Q1513" i="10" s="1"/>
  <c r="E1513" i="10"/>
  <c r="J1510" i="10"/>
  <c r="G1508" i="10"/>
  <c r="G1506" i="10"/>
  <c r="F1506" i="4"/>
  <c r="C1506" i="4" s="1"/>
  <c r="B1506" i="8"/>
  <c r="K1506" i="10"/>
  <c r="D1506" i="10"/>
  <c r="I1506" i="10"/>
  <c r="J1502" i="10"/>
  <c r="G1499" i="10"/>
  <c r="N1499" i="10" s="1"/>
  <c r="F1499" i="4"/>
  <c r="B1499" i="8"/>
  <c r="H1499" i="10"/>
  <c r="K1499" i="10"/>
  <c r="R1499" i="10" s="1"/>
  <c r="C1499" i="10"/>
  <c r="G1499" i="4" s="1"/>
  <c r="G1498" i="10"/>
  <c r="F1498" i="4"/>
  <c r="B1498" i="4" s="1"/>
  <c r="B1498" i="8"/>
  <c r="K1498" i="10"/>
  <c r="D1498" i="10"/>
  <c r="I1498" i="10"/>
  <c r="L1492" i="10"/>
  <c r="J1491" i="10"/>
  <c r="Q1491" i="10" s="1"/>
  <c r="E1490" i="10"/>
  <c r="F1478" i="4"/>
  <c r="B1478" i="4" s="1"/>
  <c r="B1478" i="8"/>
  <c r="G1467" i="10"/>
  <c r="F1467" i="4"/>
  <c r="B1467" i="8"/>
  <c r="I1467" i="10"/>
  <c r="F1467" i="10"/>
  <c r="I1467" i="4" s="1"/>
  <c r="H1464" i="10"/>
  <c r="F1464" i="4"/>
  <c r="E1464" i="4" s="1"/>
  <c r="B1464" i="8"/>
  <c r="D1464" i="10"/>
  <c r="L1464" i="10"/>
  <c r="H1457" i="10"/>
  <c r="O1457" i="10" s="1"/>
  <c r="F1452" i="4"/>
  <c r="B1452" i="8"/>
  <c r="C1452" i="10"/>
  <c r="G1452" i="4" s="1"/>
  <c r="K1452" i="10"/>
  <c r="F1452" i="10"/>
  <c r="I1452" i="4" s="1"/>
  <c r="I1452" i="10"/>
  <c r="F1447" i="4"/>
  <c r="B1447" i="8"/>
  <c r="I1445" i="10"/>
  <c r="F1445" i="4"/>
  <c r="E1445" i="4" s="1"/>
  <c r="B1445" i="8"/>
  <c r="E1445" i="10"/>
  <c r="K1445" i="10"/>
  <c r="H1442" i="4"/>
  <c r="C1442" i="8"/>
  <c r="H1436" i="4"/>
  <c r="C1436" i="8"/>
  <c r="I1426" i="10"/>
  <c r="C1425" i="10"/>
  <c r="G1425" i="4" s="1"/>
  <c r="F1425" i="4"/>
  <c r="B1425" i="8"/>
  <c r="G1425" i="10"/>
  <c r="H1425" i="10"/>
  <c r="J1425" i="10"/>
  <c r="Q1425" i="10" s="1"/>
  <c r="E1425" i="10"/>
  <c r="G1420" i="10"/>
  <c r="C1417" i="10"/>
  <c r="G1417" i="4" s="1"/>
  <c r="F1417" i="4"/>
  <c r="B1417" i="8"/>
  <c r="I1417" i="10"/>
  <c r="J1417" i="10"/>
  <c r="D1417" i="10"/>
  <c r="G1417" i="10"/>
  <c r="E1406" i="10"/>
  <c r="C1396" i="10"/>
  <c r="G1396" i="4" s="1"/>
  <c r="F1396" i="4"/>
  <c r="B1396" i="8"/>
  <c r="F1396" i="10"/>
  <c r="I1396" i="4" s="1"/>
  <c r="K1396" i="4" s="1"/>
  <c r="J1396" i="10"/>
  <c r="J1371" i="10"/>
  <c r="H1366" i="4"/>
  <c r="C1366" i="8"/>
  <c r="D1364" i="10"/>
  <c r="F1364" i="4"/>
  <c r="B1364" i="8"/>
  <c r="I1364" i="10"/>
  <c r="J1364" i="10"/>
  <c r="F1364" i="10"/>
  <c r="I1364" i="4" s="1"/>
  <c r="H1364" i="10"/>
  <c r="D1360" i="10"/>
  <c r="F1360" i="4"/>
  <c r="B1360" i="8"/>
  <c r="E1360" i="10"/>
  <c r="L1360" i="10"/>
  <c r="D1348" i="10"/>
  <c r="F1348" i="4"/>
  <c r="B1348" i="8"/>
  <c r="H1348" i="10"/>
  <c r="I1348" i="10"/>
  <c r="K1348" i="10"/>
  <c r="C1348" i="10"/>
  <c r="G1348" i="4" s="1"/>
  <c r="F1348" i="10"/>
  <c r="I1348" i="4" s="1"/>
  <c r="D1340" i="10"/>
  <c r="F1340" i="4"/>
  <c r="B1340" i="8"/>
  <c r="K1340" i="10"/>
  <c r="C1340" i="10"/>
  <c r="G1340" i="4" s="1"/>
  <c r="I1340" i="10"/>
  <c r="P1340" i="10" s="1"/>
  <c r="J1340" i="10"/>
  <c r="H1332" i="10"/>
  <c r="J1330" i="10"/>
  <c r="H1325" i="4"/>
  <c r="C1325" i="8"/>
  <c r="C1314" i="10"/>
  <c r="G1314" i="4" s="1"/>
  <c r="F1314" i="4"/>
  <c r="B1314" i="4" s="1"/>
  <c r="B1314" i="8"/>
  <c r="G1314" i="10"/>
  <c r="H1314" i="10"/>
  <c r="J1314" i="10"/>
  <c r="D1314" i="10"/>
  <c r="F1314" i="10"/>
  <c r="I1314" i="4" s="1"/>
  <c r="K1307" i="10"/>
  <c r="F1301" i="4"/>
  <c r="B1301" i="8"/>
  <c r="E1301" i="10"/>
  <c r="F1301" i="10"/>
  <c r="I1301" i="4" s="1"/>
  <c r="G1301" i="10"/>
  <c r="H1301" i="10"/>
  <c r="C1301" i="10"/>
  <c r="G1301" i="4" s="1"/>
  <c r="K1301" i="10"/>
  <c r="D1301" i="10"/>
  <c r="L1301" i="10"/>
  <c r="F1295" i="10"/>
  <c r="I1295" i="4" s="1"/>
  <c r="F1295" i="4"/>
  <c r="B1295" i="8"/>
  <c r="H1295" i="10"/>
  <c r="I1295" i="10"/>
  <c r="J1295" i="10"/>
  <c r="K1295" i="10"/>
  <c r="D1295" i="10"/>
  <c r="G1295" i="10"/>
  <c r="F1211" i="4"/>
  <c r="B1211" i="8"/>
  <c r="E1211" i="10"/>
  <c r="F1211" i="10"/>
  <c r="I1211" i="4" s="1"/>
  <c r="G1211" i="10"/>
  <c r="H1211" i="10"/>
  <c r="I1211" i="10"/>
  <c r="C1211" i="10"/>
  <c r="G1211" i="4" s="1"/>
  <c r="K1211" i="10"/>
  <c r="D1211" i="10"/>
  <c r="L1211" i="10"/>
  <c r="H1184" i="4"/>
  <c r="C1184" i="8"/>
  <c r="H1068" i="4"/>
  <c r="C1068" i="8"/>
  <c r="H836" i="4"/>
  <c r="C836" i="8"/>
  <c r="H1985" i="4"/>
  <c r="C1985" i="8"/>
  <c r="L1981" i="10"/>
  <c r="H1977" i="4"/>
  <c r="C1977" i="8"/>
  <c r="C1974" i="10"/>
  <c r="G1974" i="4" s="1"/>
  <c r="F1974" i="4"/>
  <c r="B1974" i="8"/>
  <c r="C1970" i="8"/>
  <c r="H1961" i="4"/>
  <c r="C1961" i="8"/>
  <c r="G1956" i="10"/>
  <c r="H1954" i="4"/>
  <c r="C1954" i="8"/>
  <c r="H1953" i="10"/>
  <c r="C1951" i="8"/>
  <c r="H1943" i="10"/>
  <c r="F1943" i="4"/>
  <c r="B1943" i="8"/>
  <c r="G1940" i="10"/>
  <c r="H1938" i="4"/>
  <c r="C1938" i="8"/>
  <c r="H1937" i="10"/>
  <c r="H1927" i="10"/>
  <c r="F1927" i="4"/>
  <c r="B1927" i="8"/>
  <c r="G1924" i="10"/>
  <c r="K1917" i="10"/>
  <c r="C1913" i="10"/>
  <c r="G1913" i="4" s="1"/>
  <c r="F1913" i="4"/>
  <c r="B1913" i="8"/>
  <c r="H1911" i="10"/>
  <c r="F1911" i="4"/>
  <c r="B1911" i="8"/>
  <c r="G1908" i="10"/>
  <c r="D1906" i="10"/>
  <c r="D1904" i="10"/>
  <c r="K1901" i="10"/>
  <c r="D1893" i="10"/>
  <c r="J1891" i="10"/>
  <c r="H1889" i="10"/>
  <c r="H1887" i="4"/>
  <c r="C1887" i="8"/>
  <c r="F1884" i="4"/>
  <c r="B1884" i="8"/>
  <c r="G1882" i="10"/>
  <c r="F1881" i="4"/>
  <c r="B1881" i="8"/>
  <c r="E1880" i="10"/>
  <c r="D1875" i="10"/>
  <c r="G1874" i="10"/>
  <c r="E1872" i="10"/>
  <c r="B1872" i="8"/>
  <c r="F1872" i="4"/>
  <c r="G1871" i="10"/>
  <c r="I1866" i="10"/>
  <c r="F1866" i="4"/>
  <c r="B1866" i="8"/>
  <c r="D1862" i="10"/>
  <c r="I1854" i="10"/>
  <c r="F1852" i="4"/>
  <c r="B1852" i="8"/>
  <c r="J1849" i="10"/>
  <c r="F1847" i="4"/>
  <c r="B1847" i="8"/>
  <c r="J1843" i="10"/>
  <c r="I1842" i="10"/>
  <c r="F1842" i="4"/>
  <c r="B1842" i="8"/>
  <c r="I1838" i="10"/>
  <c r="H1832" i="4"/>
  <c r="C1832" i="8"/>
  <c r="K1829" i="10"/>
  <c r="D1826" i="10"/>
  <c r="L1823" i="10"/>
  <c r="D1823" i="10"/>
  <c r="J1819" i="10"/>
  <c r="I1814" i="10"/>
  <c r="G1810" i="10"/>
  <c r="J1808" i="10"/>
  <c r="K1805" i="10"/>
  <c r="G1802" i="10"/>
  <c r="E1798" i="10"/>
  <c r="F1798" i="4"/>
  <c r="B1798" i="8"/>
  <c r="I1796" i="10"/>
  <c r="P1796" i="10" s="1"/>
  <c r="E1795" i="10"/>
  <c r="F1791" i="4"/>
  <c r="B1791" i="8"/>
  <c r="G1782" i="10"/>
  <c r="K1778" i="10"/>
  <c r="F1776" i="4"/>
  <c r="B1776" i="8"/>
  <c r="D1774" i="10"/>
  <c r="K1770" i="10"/>
  <c r="G1769" i="10"/>
  <c r="G1767" i="10"/>
  <c r="D1766" i="10"/>
  <c r="F1766" i="4"/>
  <c r="B1766" i="8"/>
  <c r="C1763" i="8"/>
  <c r="D1761" i="10"/>
  <c r="C1757" i="10"/>
  <c r="G1757" i="4" s="1"/>
  <c r="F1757" i="4"/>
  <c r="B1757" i="8"/>
  <c r="F1755" i="4"/>
  <c r="B1755" i="8"/>
  <c r="F1748" i="4"/>
  <c r="D1748" i="4" s="1"/>
  <c r="B1748" i="8"/>
  <c r="D1745" i="10"/>
  <c r="D1742" i="10"/>
  <c r="F1742" i="4"/>
  <c r="B1742" i="8"/>
  <c r="E1734" i="10"/>
  <c r="G1731" i="10"/>
  <c r="D1729" i="10"/>
  <c r="E1727" i="10"/>
  <c r="E1726" i="10"/>
  <c r="E1724" i="10"/>
  <c r="D1721" i="10"/>
  <c r="C1717" i="10"/>
  <c r="G1717" i="4" s="1"/>
  <c r="F1717" i="4"/>
  <c r="B1717" i="8"/>
  <c r="F1715" i="4"/>
  <c r="B1715" i="8"/>
  <c r="D1714" i="10"/>
  <c r="J1710" i="10"/>
  <c r="L1707" i="10"/>
  <c r="D1707" i="10"/>
  <c r="H1705" i="10"/>
  <c r="F1705" i="4"/>
  <c r="D1705" i="4" s="1"/>
  <c r="B1705" i="8"/>
  <c r="F1703" i="4"/>
  <c r="B1703" i="8"/>
  <c r="I1702" i="10"/>
  <c r="F1702" i="4"/>
  <c r="B1702" i="8"/>
  <c r="I1698" i="10"/>
  <c r="H1697" i="10"/>
  <c r="F1697" i="4"/>
  <c r="B1697" i="8"/>
  <c r="J1694" i="10"/>
  <c r="D1690" i="10"/>
  <c r="I1689" i="10"/>
  <c r="E1686" i="10"/>
  <c r="H1683" i="10"/>
  <c r="D1675" i="10"/>
  <c r="D1674" i="10"/>
  <c r="G1662" i="10"/>
  <c r="D1657" i="10"/>
  <c r="I1655" i="10"/>
  <c r="I1654" i="10"/>
  <c r="F1654" i="4"/>
  <c r="B1654" i="8"/>
  <c r="L1654" i="10"/>
  <c r="D1654" i="10"/>
  <c r="H1647" i="4"/>
  <c r="C1647" i="8"/>
  <c r="E1641" i="10"/>
  <c r="F1628" i="10"/>
  <c r="I1628" i="4" s="1"/>
  <c r="K1628" i="4" s="1"/>
  <c r="F1628" i="4"/>
  <c r="B1628" i="8"/>
  <c r="E1627" i="10"/>
  <c r="F1623" i="10"/>
  <c r="I1623" i="4" s="1"/>
  <c r="F1623" i="4"/>
  <c r="B1623" i="8"/>
  <c r="J1623" i="10"/>
  <c r="J1617" i="10"/>
  <c r="C1616" i="10"/>
  <c r="G1616" i="4" s="1"/>
  <c r="F1616" i="4"/>
  <c r="B1616" i="8"/>
  <c r="I1616" i="10"/>
  <c r="P1616" i="10" s="1"/>
  <c r="D1610" i="10"/>
  <c r="C1608" i="10"/>
  <c r="G1608" i="4" s="1"/>
  <c r="F1608" i="4"/>
  <c r="B1608" i="8"/>
  <c r="F1604" i="10"/>
  <c r="I1604" i="4" s="1"/>
  <c r="F1604" i="4"/>
  <c r="B1604" i="8"/>
  <c r="E1604" i="10"/>
  <c r="E1603" i="10"/>
  <c r="E1594" i="10"/>
  <c r="F1594" i="4"/>
  <c r="B1594" i="8"/>
  <c r="C1594" i="10"/>
  <c r="G1594" i="4" s="1"/>
  <c r="H1594" i="10"/>
  <c r="F1587" i="4"/>
  <c r="B1587" i="8"/>
  <c r="E1587" i="10"/>
  <c r="H1587" i="10"/>
  <c r="E1586" i="10"/>
  <c r="F1586" i="4"/>
  <c r="B1586" i="8"/>
  <c r="J1586" i="10"/>
  <c r="C1586" i="10"/>
  <c r="G1586" i="4" s="1"/>
  <c r="H1585" i="10"/>
  <c r="F1585" i="4"/>
  <c r="B1585" i="8"/>
  <c r="C1585" i="10"/>
  <c r="G1585" i="4" s="1"/>
  <c r="L1585" i="10"/>
  <c r="F1585" i="10"/>
  <c r="I1583" i="10"/>
  <c r="I1582" i="10"/>
  <c r="F1582" i="4"/>
  <c r="B1582" i="8"/>
  <c r="L1582" i="10"/>
  <c r="D1582" i="10"/>
  <c r="I1564" i="10"/>
  <c r="I1559" i="10"/>
  <c r="F1559" i="4"/>
  <c r="B1559" i="8"/>
  <c r="E1559" i="10"/>
  <c r="F1555" i="4"/>
  <c r="B1555" i="8"/>
  <c r="J1555" i="10"/>
  <c r="Q1555" i="10" s="1"/>
  <c r="D1555" i="10"/>
  <c r="K1552" i="10"/>
  <c r="F1552" i="4"/>
  <c r="B1552" i="8"/>
  <c r="H1549" i="4"/>
  <c r="C1549" i="8"/>
  <c r="I1546" i="10"/>
  <c r="J1545" i="10"/>
  <c r="I1538" i="10"/>
  <c r="C1533" i="10"/>
  <c r="G1533" i="4" s="1"/>
  <c r="F1533" i="4"/>
  <c r="B1533" i="8"/>
  <c r="D1533" i="10"/>
  <c r="K1533" i="10"/>
  <c r="F1532" i="4"/>
  <c r="B1532" i="8"/>
  <c r="E1532" i="10"/>
  <c r="H1532" i="10"/>
  <c r="C1532" i="10"/>
  <c r="G1532" i="4" s="1"/>
  <c r="K1532" i="10"/>
  <c r="F1529" i="10"/>
  <c r="I1529" i="4" s="1"/>
  <c r="K1529" i="4" s="1"/>
  <c r="L1522" i="10"/>
  <c r="E1508" i="10"/>
  <c r="H1502" i="10"/>
  <c r="J1492" i="10"/>
  <c r="H1491" i="10"/>
  <c r="C1489" i="10"/>
  <c r="G1489" i="4" s="1"/>
  <c r="F1489" i="4"/>
  <c r="B1489" i="4" s="1"/>
  <c r="B1489" i="8"/>
  <c r="G1489" i="10"/>
  <c r="J1489" i="10"/>
  <c r="E1489" i="10"/>
  <c r="G1475" i="10"/>
  <c r="F1475" i="4"/>
  <c r="B1475" i="8"/>
  <c r="H1475" i="10"/>
  <c r="K1475" i="10"/>
  <c r="C1475" i="10"/>
  <c r="G1475" i="4" s="1"/>
  <c r="G1471" i="10"/>
  <c r="F1471" i="4"/>
  <c r="B1471" i="8"/>
  <c r="I1469" i="10"/>
  <c r="F1469" i="4"/>
  <c r="B1469" i="8"/>
  <c r="C1469" i="10"/>
  <c r="G1469" i="4" s="1"/>
  <c r="J1469" i="10"/>
  <c r="L1466" i="10"/>
  <c r="I1461" i="10"/>
  <c r="F1461" i="4"/>
  <c r="B1461" i="8"/>
  <c r="H1461" i="10"/>
  <c r="C1461" i="10"/>
  <c r="G1461" i="4" s="1"/>
  <c r="F1460" i="4"/>
  <c r="B1460" i="8"/>
  <c r="I1460" i="10"/>
  <c r="D1460" i="10"/>
  <c r="L1460" i="10"/>
  <c r="G1460" i="10"/>
  <c r="G1434" i="10"/>
  <c r="F1434" i="4"/>
  <c r="B1434" i="8"/>
  <c r="J1434" i="10"/>
  <c r="K1434" i="10"/>
  <c r="C1434" i="10"/>
  <c r="G1434" i="4" s="1"/>
  <c r="F1434" i="10"/>
  <c r="I1434" i="4" s="1"/>
  <c r="H1432" i="10"/>
  <c r="F1432" i="4"/>
  <c r="B1432" i="8"/>
  <c r="D1432" i="10"/>
  <c r="L1432" i="10"/>
  <c r="I1429" i="10"/>
  <c r="F1429" i="4"/>
  <c r="B1429" i="8"/>
  <c r="H1429" i="10"/>
  <c r="J1429" i="10"/>
  <c r="C1429" i="10"/>
  <c r="G1429" i="4" s="1"/>
  <c r="D1409" i="10"/>
  <c r="F1409" i="4"/>
  <c r="B1409" i="8"/>
  <c r="J1409" i="10"/>
  <c r="K1409" i="10"/>
  <c r="C1409" i="10"/>
  <c r="G1409" i="4" s="1"/>
  <c r="C1401" i="10"/>
  <c r="G1401" i="4" s="1"/>
  <c r="F1401" i="4"/>
  <c r="B1401" i="8"/>
  <c r="K1401" i="10"/>
  <c r="L1401" i="10"/>
  <c r="I1401" i="10"/>
  <c r="L1392" i="10"/>
  <c r="F1392" i="4"/>
  <c r="B1392" i="8"/>
  <c r="F1392" i="10"/>
  <c r="I1392" i="4" s="1"/>
  <c r="G1392" i="10"/>
  <c r="D1392" i="10"/>
  <c r="E1392" i="10"/>
  <c r="H1375" i="4"/>
  <c r="C1375" i="8"/>
  <c r="H1374" i="4"/>
  <c r="C1374" i="8"/>
  <c r="D1368" i="10"/>
  <c r="F1368" i="4"/>
  <c r="B1368" i="8"/>
  <c r="L1368" i="10"/>
  <c r="G1368" i="10"/>
  <c r="J1368" i="10"/>
  <c r="H1355" i="4"/>
  <c r="C1355" i="8"/>
  <c r="E1345" i="10"/>
  <c r="F1345" i="4"/>
  <c r="B1345" i="8"/>
  <c r="D1345" i="10"/>
  <c r="J1345" i="10"/>
  <c r="L1345" i="10"/>
  <c r="N1331" i="10"/>
  <c r="C1298" i="10"/>
  <c r="G1298" i="4" s="1"/>
  <c r="F1298" i="4"/>
  <c r="B1298" i="8"/>
  <c r="H1298" i="10"/>
  <c r="I1298" i="10"/>
  <c r="J1298" i="10"/>
  <c r="L1298" i="10"/>
  <c r="F1298" i="10"/>
  <c r="I1298" i="4" s="1"/>
  <c r="K1298" i="4" s="1"/>
  <c r="G1298" i="10"/>
  <c r="K1294" i="10"/>
  <c r="F1294" i="4"/>
  <c r="B1294" i="8"/>
  <c r="C1285" i="10"/>
  <c r="G1285" i="4" s="1"/>
  <c r="F1285" i="4"/>
  <c r="E1285" i="4" s="1"/>
  <c r="B1285" i="8"/>
  <c r="F1285" i="10"/>
  <c r="I1285" i="4" s="1"/>
  <c r="K1285" i="4" s="1"/>
  <c r="H1277" i="4"/>
  <c r="H1270" i="4"/>
  <c r="C1270" i="8"/>
  <c r="E1266" i="10"/>
  <c r="F1266" i="4"/>
  <c r="B1266" i="8"/>
  <c r="F1266" i="10"/>
  <c r="I1266" i="4" s="1"/>
  <c r="G1266" i="10"/>
  <c r="H1266" i="10"/>
  <c r="I1266" i="10"/>
  <c r="J1266" i="10"/>
  <c r="C1266" i="10"/>
  <c r="G1266" i="4" s="1"/>
  <c r="L1266" i="10"/>
  <c r="D1266" i="10"/>
  <c r="H1216" i="10"/>
  <c r="F1216" i="4"/>
  <c r="B1216" i="8"/>
  <c r="F1216" i="10"/>
  <c r="I1216" i="4" s="1"/>
  <c r="G1216" i="10"/>
  <c r="I1216" i="10"/>
  <c r="J1216" i="10"/>
  <c r="L1216" i="10"/>
  <c r="D1216" i="10"/>
  <c r="E1216" i="10"/>
  <c r="H999" i="4"/>
  <c r="C999" i="8"/>
  <c r="H882" i="4"/>
  <c r="C882" i="8"/>
  <c r="H1989" i="4"/>
  <c r="C1989" i="8"/>
  <c r="G1978" i="10"/>
  <c r="B1978" i="8"/>
  <c r="F1978" i="4"/>
  <c r="F1973" i="10"/>
  <c r="I1973" i="4" s="1"/>
  <c r="F1973" i="4"/>
  <c r="B1973" i="8"/>
  <c r="G1972" i="10"/>
  <c r="H1959" i="10"/>
  <c r="F1959" i="4"/>
  <c r="B1959" i="4" s="1"/>
  <c r="B1959" i="8"/>
  <c r="C1994" i="10"/>
  <c r="G1994" i="4" s="1"/>
  <c r="E1992" i="10"/>
  <c r="B1992" i="8"/>
  <c r="F1992" i="4"/>
  <c r="F1986" i="10"/>
  <c r="I1986" i="4" s="1"/>
  <c r="H1983" i="4"/>
  <c r="C1983" i="8"/>
  <c r="K1981" i="10"/>
  <c r="K1980" i="10"/>
  <c r="C1980" i="10"/>
  <c r="G1980" i="4" s="1"/>
  <c r="L1978" i="10"/>
  <c r="F1972" i="10"/>
  <c r="I1972" i="4" s="1"/>
  <c r="E1968" i="10"/>
  <c r="F1968" i="4"/>
  <c r="B1968" i="8"/>
  <c r="C1965" i="8"/>
  <c r="F1964" i="4"/>
  <c r="B1964" i="8"/>
  <c r="K1959" i="10"/>
  <c r="C1958" i="10"/>
  <c r="G1958" i="4" s="1"/>
  <c r="F1958" i="4"/>
  <c r="B1958" i="8"/>
  <c r="F1957" i="10"/>
  <c r="I1957" i="4" s="1"/>
  <c r="F1957" i="4"/>
  <c r="B1957" i="8"/>
  <c r="F1956" i="10"/>
  <c r="I1956" i="4" s="1"/>
  <c r="G1953" i="10"/>
  <c r="E1952" i="10"/>
  <c r="F1952" i="4"/>
  <c r="B1952" i="8"/>
  <c r="F1948" i="4"/>
  <c r="C1948" i="4" s="1"/>
  <c r="B1948" i="8"/>
  <c r="D1945" i="10"/>
  <c r="K1943" i="10"/>
  <c r="C1942" i="10"/>
  <c r="G1942" i="4" s="1"/>
  <c r="F1942" i="4"/>
  <c r="B1942" i="8"/>
  <c r="F1941" i="10"/>
  <c r="I1941" i="4" s="1"/>
  <c r="F1941" i="4"/>
  <c r="B1941" i="8"/>
  <c r="F1940" i="10"/>
  <c r="G1937" i="10"/>
  <c r="E1936" i="10"/>
  <c r="F1936" i="4"/>
  <c r="B1936" i="8"/>
  <c r="H1933" i="4"/>
  <c r="C1933" i="8"/>
  <c r="F1932" i="4"/>
  <c r="B1932" i="4" s="1"/>
  <c r="B1932" i="8"/>
  <c r="C1929" i="10"/>
  <c r="G1929" i="4" s="1"/>
  <c r="F1929" i="4"/>
  <c r="B1929" i="8"/>
  <c r="K1927" i="10"/>
  <c r="C1926" i="10"/>
  <c r="G1926" i="4" s="1"/>
  <c r="F1926" i="4"/>
  <c r="B1926" i="8"/>
  <c r="F1925" i="10"/>
  <c r="F1925" i="4"/>
  <c r="B1925" i="8"/>
  <c r="F1924" i="10"/>
  <c r="I1924" i="4" s="1"/>
  <c r="D1923" i="10"/>
  <c r="F1923" i="4"/>
  <c r="B1923" i="8"/>
  <c r="H1919" i="4"/>
  <c r="C1919" i="8"/>
  <c r="J1917" i="10"/>
  <c r="F1916" i="4"/>
  <c r="B1916" i="4" s="1"/>
  <c r="B1916" i="8"/>
  <c r="J1913" i="10"/>
  <c r="K1911" i="10"/>
  <c r="C1910" i="10"/>
  <c r="G1910" i="4" s="1"/>
  <c r="F1910" i="4"/>
  <c r="B1910" i="8"/>
  <c r="F1909" i="10"/>
  <c r="I1909" i="4" s="1"/>
  <c r="K1909" i="4" s="1"/>
  <c r="F1909" i="4"/>
  <c r="B1909" i="4" s="1"/>
  <c r="B1909" i="8"/>
  <c r="F1908" i="10"/>
  <c r="I1908" i="4" s="1"/>
  <c r="D1907" i="10"/>
  <c r="F1907" i="4"/>
  <c r="B1907" i="8"/>
  <c r="J1901" i="10"/>
  <c r="F1900" i="4"/>
  <c r="B1900" i="8"/>
  <c r="C1897" i="10"/>
  <c r="G1897" i="4" s="1"/>
  <c r="F1897" i="4"/>
  <c r="B1897" i="8"/>
  <c r="H1895" i="10"/>
  <c r="F1895" i="4"/>
  <c r="B1895" i="8"/>
  <c r="G1889" i="10"/>
  <c r="F1886" i="4"/>
  <c r="B1886" i="8"/>
  <c r="H1885" i="10"/>
  <c r="F1885" i="4"/>
  <c r="B1885" i="8"/>
  <c r="F1883" i="10"/>
  <c r="I1883" i="4" s="1"/>
  <c r="F1883" i="4"/>
  <c r="B1883" i="8"/>
  <c r="F1882" i="10"/>
  <c r="I1882" i="4" s="1"/>
  <c r="J1881" i="10"/>
  <c r="F1874" i="10"/>
  <c r="I1874" i="4" s="1"/>
  <c r="F1871" i="10"/>
  <c r="I1871" i="4" s="1"/>
  <c r="J1866" i="10"/>
  <c r="F1863" i="4"/>
  <c r="B1863" i="8"/>
  <c r="I1858" i="10"/>
  <c r="F1858" i="4"/>
  <c r="B1858" i="8"/>
  <c r="H1855" i="4"/>
  <c r="C1855" i="8"/>
  <c r="H1854" i="10"/>
  <c r="F1853" i="4"/>
  <c r="B1853" i="8"/>
  <c r="C1851" i="8"/>
  <c r="H1849" i="10"/>
  <c r="I1847" i="10"/>
  <c r="E1846" i="10"/>
  <c r="F1846" i="4"/>
  <c r="C1846" i="4" s="1"/>
  <c r="B1846" i="8"/>
  <c r="J1844" i="10"/>
  <c r="I1843" i="10"/>
  <c r="J1842" i="10"/>
  <c r="H1839" i="4"/>
  <c r="H1838" i="10"/>
  <c r="I1834" i="10"/>
  <c r="F1834" i="4"/>
  <c r="B1834" i="8"/>
  <c r="F1832" i="4"/>
  <c r="B1832" i="8"/>
  <c r="J1829" i="10"/>
  <c r="L1826" i="10"/>
  <c r="K1823" i="10"/>
  <c r="D1821" i="10"/>
  <c r="F1821" i="4"/>
  <c r="B1821" i="8"/>
  <c r="I1819" i="10"/>
  <c r="I1818" i="10"/>
  <c r="F1818" i="4"/>
  <c r="B1818" i="8"/>
  <c r="H1815" i="4"/>
  <c r="C1815" i="8"/>
  <c r="H1814" i="10"/>
  <c r="G1812" i="10"/>
  <c r="F1812" i="4"/>
  <c r="B1812" i="8"/>
  <c r="C1811" i="10"/>
  <c r="G1811" i="4" s="1"/>
  <c r="F1811" i="4"/>
  <c r="D1811" i="4" s="1"/>
  <c r="B1811" i="8"/>
  <c r="F1810" i="10"/>
  <c r="I1810" i="4" s="1"/>
  <c r="J1805" i="10"/>
  <c r="G1804" i="10"/>
  <c r="F1804" i="4"/>
  <c r="B1804" i="8"/>
  <c r="C1803" i="10"/>
  <c r="G1803" i="4" s="1"/>
  <c r="F1803" i="4"/>
  <c r="E1803" i="4" s="1"/>
  <c r="B1803" i="8"/>
  <c r="F1802" i="10"/>
  <c r="I1802" i="4" s="1"/>
  <c r="K1798" i="10"/>
  <c r="F1793" i="4"/>
  <c r="B1793" i="8"/>
  <c r="I1791" i="10"/>
  <c r="E1790" i="10"/>
  <c r="F1790" i="4"/>
  <c r="B1790" i="4" s="1"/>
  <c r="B1790" i="8"/>
  <c r="F1787" i="4"/>
  <c r="B1787" i="4" s="1"/>
  <c r="B1787" i="8"/>
  <c r="H1785" i="10"/>
  <c r="O1785" i="10" s="1"/>
  <c r="F1785" i="4"/>
  <c r="B1785" i="8"/>
  <c r="F1783" i="10"/>
  <c r="I1783" i="4" s="1"/>
  <c r="F1783" i="4"/>
  <c r="B1783" i="8"/>
  <c r="F1782" i="10"/>
  <c r="I1782" i="4" s="1"/>
  <c r="K1782" i="4" s="1"/>
  <c r="J1778" i="10"/>
  <c r="G1772" i="10"/>
  <c r="N1772" i="10" s="1"/>
  <c r="F1772" i="4"/>
  <c r="B1772" i="8"/>
  <c r="F1769" i="10"/>
  <c r="I1769" i="4" s="1"/>
  <c r="L1761" i="10"/>
  <c r="F1760" i="4"/>
  <c r="C1760" i="4" s="1"/>
  <c r="B1760" i="8"/>
  <c r="L1758" i="10"/>
  <c r="I1755" i="10"/>
  <c r="C1750" i="8"/>
  <c r="G1749" i="10"/>
  <c r="F1749" i="4"/>
  <c r="B1749" i="8"/>
  <c r="L1745" i="10"/>
  <c r="F1741" i="4"/>
  <c r="B1741" i="8"/>
  <c r="F1739" i="4"/>
  <c r="B1739" i="8"/>
  <c r="L1736" i="10"/>
  <c r="F1733" i="4"/>
  <c r="B1733" i="8"/>
  <c r="F1731" i="10"/>
  <c r="I1731" i="4" s="1"/>
  <c r="L1729" i="10"/>
  <c r="L1721" i="10"/>
  <c r="I1715" i="10"/>
  <c r="H1710" i="10"/>
  <c r="K1707" i="10"/>
  <c r="J1705" i="10"/>
  <c r="F1704" i="4"/>
  <c r="D1704" i="4" s="1"/>
  <c r="B1704" i="8"/>
  <c r="H1698" i="10"/>
  <c r="J1697" i="10"/>
  <c r="F1696" i="10"/>
  <c r="I1696" i="4" s="1"/>
  <c r="K1696" i="4" s="1"/>
  <c r="F1696" i="4"/>
  <c r="C1696" i="4" s="1"/>
  <c r="B1696" i="8"/>
  <c r="H1694" i="10"/>
  <c r="F1691" i="4"/>
  <c r="B1691" i="8"/>
  <c r="G1689" i="10"/>
  <c r="F1688" i="4"/>
  <c r="B1688" i="4" s="1"/>
  <c r="B1688" i="8"/>
  <c r="F1688" i="10"/>
  <c r="I1688" i="4" s="1"/>
  <c r="G1683" i="10"/>
  <c r="H1681" i="10"/>
  <c r="F1681" i="4"/>
  <c r="B1681" i="8"/>
  <c r="J1681" i="10"/>
  <c r="H1678" i="4"/>
  <c r="C1678" i="8"/>
  <c r="L1675" i="10"/>
  <c r="H1673" i="4"/>
  <c r="L1671" i="10"/>
  <c r="H1667" i="4"/>
  <c r="C1667" i="8"/>
  <c r="F1659" i="4"/>
  <c r="B1659" i="4" s="1"/>
  <c r="B1659" i="8"/>
  <c r="F1659" i="10"/>
  <c r="I1659" i="4" s="1"/>
  <c r="I1659" i="10"/>
  <c r="E1658" i="10"/>
  <c r="F1658" i="4"/>
  <c r="B1658" i="8"/>
  <c r="K1658" i="10"/>
  <c r="D1658" i="10"/>
  <c r="F1643" i="4"/>
  <c r="B1643" i="8"/>
  <c r="E1643" i="10"/>
  <c r="H1643" i="10"/>
  <c r="E1642" i="10"/>
  <c r="F1642" i="4"/>
  <c r="B1642" i="8"/>
  <c r="J1642" i="10"/>
  <c r="Q1642" i="10" s="1"/>
  <c r="C1642" i="10"/>
  <c r="G1642" i="4" s="1"/>
  <c r="F1636" i="10"/>
  <c r="I1636" i="4" s="1"/>
  <c r="F1636" i="4"/>
  <c r="B1636" i="8"/>
  <c r="R1635" i="10"/>
  <c r="L1631" i="10"/>
  <c r="G1617" i="10"/>
  <c r="L1615" i="10"/>
  <c r="F1611" i="4"/>
  <c r="B1611" i="8"/>
  <c r="C1611" i="10"/>
  <c r="G1611" i="4" s="1"/>
  <c r="K1611" i="10"/>
  <c r="F1611" i="10"/>
  <c r="I1611" i="4" s="1"/>
  <c r="K1611" i="4" s="1"/>
  <c r="L1607" i="10"/>
  <c r="E1602" i="10"/>
  <c r="F1602" i="4"/>
  <c r="B1602" i="8"/>
  <c r="K1602" i="10"/>
  <c r="D1602" i="10"/>
  <c r="H1601" i="10"/>
  <c r="F1601" i="4"/>
  <c r="B1601" i="8"/>
  <c r="D1601" i="10"/>
  <c r="G1601" i="10"/>
  <c r="H1599" i="4"/>
  <c r="C1599" i="8"/>
  <c r="H1598" i="4"/>
  <c r="C1598" i="8"/>
  <c r="F1595" i="4"/>
  <c r="B1595" i="8"/>
  <c r="I1595" i="10"/>
  <c r="D1595" i="10"/>
  <c r="L1595" i="10"/>
  <c r="H1593" i="10"/>
  <c r="F1593" i="4"/>
  <c r="D1593" i="4" s="1"/>
  <c r="B1593" i="8"/>
  <c r="F1593" i="10"/>
  <c r="I1593" i="4" s="1"/>
  <c r="K1593" i="4" s="1"/>
  <c r="J1593" i="10"/>
  <c r="K1587" i="10"/>
  <c r="J1581" i="10"/>
  <c r="F1581" i="4"/>
  <c r="B1581" i="4" s="1"/>
  <c r="B1581" i="8"/>
  <c r="E1578" i="10"/>
  <c r="F1578" i="4"/>
  <c r="B1578" i="8"/>
  <c r="H1578" i="10"/>
  <c r="K1578" i="10"/>
  <c r="H1577" i="10"/>
  <c r="F1577" i="4"/>
  <c r="B1577" i="8"/>
  <c r="J1577" i="10"/>
  <c r="D1577" i="10"/>
  <c r="F1575" i="10"/>
  <c r="I1575" i="4" s="1"/>
  <c r="F1575" i="4"/>
  <c r="B1575" i="8"/>
  <c r="E1575" i="10"/>
  <c r="L1575" i="10"/>
  <c r="F1573" i="4"/>
  <c r="B1573" i="8"/>
  <c r="H1569" i="10"/>
  <c r="F1569" i="4"/>
  <c r="E1569" i="4" s="1"/>
  <c r="B1569" i="8"/>
  <c r="E1569" i="10"/>
  <c r="I1569" i="10"/>
  <c r="P1569" i="10" s="1"/>
  <c r="F1567" i="10"/>
  <c r="I1567" i="4" s="1"/>
  <c r="F1567" i="4"/>
  <c r="B1567" i="8"/>
  <c r="D1567" i="10"/>
  <c r="H1564" i="10"/>
  <c r="K1550" i="10"/>
  <c r="G1546" i="10"/>
  <c r="I1545" i="10"/>
  <c r="C1541" i="10"/>
  <c r="G1541" i="4" s="1"/>
  <c r="F1541" i="4"/>
  <c r="B1541" i="8"/>
  <c r="K1541" i="10"/>
  <c r="F1540" i="4"/>
  <c r="B1540" i="8"/>
  <c r="E1540" i="10"/>
  <c r="H1540" i="10"/>
  <c r="C1540" i="10"/>
  <c r="G1540" i="4" s="1"/>
  <c r="K1540" i="10"/>
  <c r="C1537" i="10"/>
  <c r="G1537" i="4" s="1"/>
  <c r="F1537" i="4"/>
  <c r="B1537" i="4" s="1"/>
  <c r="B1537" i="8"/>
  <c r="G1537" i="10"/>
  <c r="J1537" i="10"/>
  <c r="E1537" i="10"/>
  <c r="C1525" i="10"/>
  <c r="G1525" i="4" s="1"/>
  <c r="F1525" i="4"/>
  <c r="B1525" i="8"/>
  <c r="L1525" i="10"/>
  <c r="K1522" i="10"/>
  <c r="F1510" i="4"/>
  <c r="B1510" i="8"/>
  <c r="G1510" i="10"/>
  <c r="I1492" i="10"/>
  <c r="G1490" i="10"/>
  <c r="F1490" i="4"/>
  <c r="B1490" i="8"/>
  <c r="C1490" i="10"/>
  <c r="G1490" i="4" s="1"/>
  <c r="F1490" i="10"/>
  <c r="I1490" i="4" s="1"/>
  <c r="K1490" i="10"/>
  <c r="K1466" i="10"/>
  <c r="H1458" i="4"/>
  <c r="C1458" i="8"/>
  <c r="F1454" i="10"/>
  <c r="I1454" i="4" s="1"/>
  <c r="F1454" i="4"/>
  <c r="B1454" i="4" s="1"/>
  <c r="B1454" i="8"/>
  <c r="E1454" i="10"/>
  <c r="L1433" i="10"/>
  <c r="G1426" i="10"/>
  <c r="F1426" i="4"/>
  <c r="B1426" i="8"/>
  <c r="C1426" i="10"/>
  <c r="G1426" i="4" s="1"/>
  <c r="D1426" i="10"/>
  <c r="F1426" i="10"/>
  <c r="I1426" i="4" s="1"/>
  <c r="K1426" i="10"/>
  <c r="H1424" i="10"/>
  <c r="F1424" i="4"/>
  <c r="B1424" i="8"/>
  <c r="D1424" i="10"/>
  <c r="G1424" i="10"/>
  <c r="L1424" i="10"/>
  <c r="F1420" i="4"/>
  <c r="B1420" i="8"/>
  <c r="C1420" i="10"/>
  <c r="G1420" i="4" s="1"/>
  <c r="K1420" i="10"/>
  <c r="D1420" i="10"/>
  <c r="L1420" i="10"/>
  <c r="F1420" i="10"/>
  <c r="I1420" i="4" s="1"/>
  <c r="I1420" i="10"/>
  <c r="H1406" i="10"/>
  <c r="F1406" i="4"/>
  <c r="B1406" i="8"/>
  <c r="F1406" i="10"/>
  <c r="I1406" i="4" s="1"/>
  <c r="K1406" i="10"/>
  <c r="D1406" i="10"/>
  <c r="C1398" i="8"/>
  <c r="C1397" i="8"/>
  <c r="H1371" i="10"/>
  <c r="F1371" i="4"/>
  <c r="B1371" i="8"/>
  <c r="E1371" i="10"/>
  <c r="F1371" i="10"/>
  <c r="I1371" i="4" s="1"/>
  <c r="I1371" i="10"/>
  <c r="C1371" i="10"/>
  <c r="G1371" i="4" s="1"/>
  <c r="L1371" i="10"/>
  <c r="D1371" i="10"/>
  <c r="K1349" i="10"/>
  <c r="H1344" i="10"/>
  <c r="F1344" i="4"/>
  <c r="B1344" i="8"/>
  <c r="J1344" i="10"/>
  <c r="L1344" i="10"/>
  <c r="D1344" i="10"/>
  <c r="G1344" i="10"/>
  <c r="D1332" i="10"/>
  <c r="F1332" i="4"/>
  <c r="D1332" i="4" s="1"/>
  <c r="B1332" i="8"/>
  <c r="K1332" i="10"/>
  <c r="C1332" i="10"/>
  <c r="G1332" i="4" s="1"/>
  <c r="I1332" i="10"/>
  <c r="P1332" i="10" s="1"/>
  <c r="J1332" i="10"/>
  <c r="Q1332" i="10" s="1"/>
  <c r="C1330" i="10"/>
  <c r="G1330" i="4" s="1"/>
  <c r="F1330" i="4"/>
  <c r="B1330" i="8"/>
  <c r="H1330" i="10"/>
  <c r="I1330" i="10"/>
  <c r="L1330" i="10"/>
  <c r="F1330" i="10"/>
  <c r="I1330" i="4" s="1"/>
  <c r="K1330" i="4" s="1"/>
  <c r="G1330" i="10"/>
  <c r="H1307" i="10"/>
  <c r="F1307" i="4"/>
  <c r="B1307" i="8"/>
  <c r="E1307" i="10"/>
  <c r="F1307" i="10"/>
  <c r="I1307" i="4" s="1"/>
  <c r="G1307" i="10"/>
  <c r="I1307" i="10"/>
  <c r="C1307" i="10"/>
  <c r="G1307" i="4" s="1"/>
  <c r="L1307" i="10"/>
  <c r="D1307" i="10"/>
  <c r="D1280" i="10"/>
  <c r="F1280" i="4"/>
  <c r="B1280" i="8"/>
  <c r="I1280" i="10"/>
  <c r="J1280" i="10"/>
  <c r="L1280" i="10"/>
  <c r="E1280" i="10"/>
  <c r="G1280" i="10"/>
  <c r="F1230" i="4"/>
  <c r="B1230" i="8"/>
  <c r="H1227" i="4"/>
  <c r="C1227" i="8"/>
  <c r="H1097" i="4"/>
  <c r="C1097" i="8"/>
  <c r="H1092" i="4"/>
  <c r="C1092" i="8"/>
  <c r="H975" i="4"/>
  <c r="C975" i="8"/>
  <c r="H706" i="4"/>
  <c r="C706" i="8"/>
  <c r="H1991" i="4"/>
  <c r="C1991" i="8"/>
  <c r="J1986" i="10"/>
  <c r="D1995" i="10"/>
  <c r="F1995" i="4"/>
  <c r="B1995" i="8"/>
  <c r="D1971" i="10"/>
  <c r="F1971" i="4"/>
  <c r="B1971" i="8"/>
  <c r="C1961" i="10"/>
  <c r="G1961" i="4" s="1"/>
  <c r="F1961" i="4"/>
  <c r="E1961" i="4" s="1"/>
  <c r="B1961" i="8"/>
  <c r="E1956" i="10"/>
  <c r="F1937" i="10"/>
  <c r="I1937" i="4" s="1"/>
  <c r="J1927" i="10"/>
  <c r="G1922" i="10"/>
  <c r="F1922" i="4"/>
  <c r="B1922" i="8"/>
  <c r="E1917" i="10"/>
  <c r="G1906" i="10"/>
  <c r="F1906" i="4"/>
  <c r="B1906" i="4" s="1"/>
  <c r="B1906" i="8"/>
  <c r="E1901" i="10"/>
  <c r="K1899" i="10"/>
  <c r="E1882" i="10"/>
  <c r="G1880" i="10"/>
  <c r="F1880" i="4"/>
  <c r="B1880" i="8"/>
  <c r="F1875" i="4"/>
  <c r="E1875" i="4" s="1"/>
  <c r="B1875" i="8"/>
  <c r="E1874" i="10"/>
  <c r="E1871" i="10"/>
  <c r="E1862" i="10"/>
  <c r="F1862" i="4"/>
  <c r="B1862" i="8"/>
  <c r="H1860" i="4"/>
  <c r="G1854" i="10"/>
  <c r="G1849" i="10"/>
  <c r="C1848" i="8"/>
  <c r="I1844" i="10"/>
  <c r="H1843" i="10"/>
  <c r="G1838" i="10"/>
  <c r="G1829" i="10"/>
  <c r="I1826" i="10"/>
  <c r="F1826" i="4"/>
  <c r="B1826" i="8"/>
  <c r="F1823" i="4"/>
  <c r="B1823" i="8"/>
  <c r="J1820" i="10"/>
  <c r="Q1820" i="10" s="1"/>
  <c r="H1819" i="10"/>
  <c r="G1817" i="10"/>
  <c r="F1817" i="4"/>
  <c r="B1817" i="8"/>
  <c r="G1814" i="10"/>
  <c r="E1810" i="10"/>
  <c r="F1808" i="4"/>
  <c r="B1808" i="8"/>
  <c r="G1805" i="10"/>
  <c r="E1802" i="10"/>
  <c r="H1800" i="4"/>
  <c r="C1800" i="8"/>
  <c r="G1796" i="10"/>
  <c r="N1796" i="10" s="1"/>
  <c r="F1796" i="4"/>
  <c r="B1796" i="8"/>
  <c r="C1795" i="10"/>
  <c r="G1795" i="4" s="1"/>
  <c r="F1795" i="4"/>
  <c r="B1795" i="8"/>
  <c r="E1782" i="10"/>
  <c r="I1778" i="10"/>
  <c r="I1774" i="10"/>
  <c r="F1774" i="4"/>
  <c r="B1774" i="4" s="1"/>
  <c r="B1774" i="8"/>
  <c r="C1770" i="10"/>
  <c r="G1770" i="4" s="1"/>
  <c r="F1770" i="4"/>
  <c r="B1770" i="8"/>
  <c r="E1769" i="10"/>
  <c r="F1767" i="4"/>
  <c r="B1767" i="8"/>
  <c r="H1761" i="10"/>
  <c r="F1761" i="4"/>
  <c r="D1761" i="4" s="1"/>
  <c r="B1761" i="8"/>
  <c r="J1758" i="10"/>
  <c r="H1751" i="4"/>
  <c r="C1751" i="8"/>
  <c r="H1745" i="10"/>
  <c r="F1745" i="4"/>
  <c r="B1745" i="8"/>
  <c r="J1736" i="10"/>
  <c r="H1735" i="4"/>
  <c r="C1735" i="8"/>
  <c r="G1734" i="10"/>
  <c r="F1734" i="4"/>
  <c r="C1734" i="4" s="1"/>
  <c r="B1734" i="8"/>
  <c r="E1731" i="10"/>
  <c r="H1729" i="10"/>
  <c r="F1729" i="4"/>
  <c r="B1729" i="8"/>
  <c r="F1727" i="4"/>
  <c r="B1727" i="8"/>
  <c r="I1726" i="10"/>
  <c r="F1726" i="4"/>
  <c r="B1726" i="8"/>
  <c r="F1724" i="4"/>
  <c r="B1724" i="8"/>
  <c r="H1721" i="10"/>
  <c r="F1721" i="4"/>
  <c r="B1721" i="8"/>
  <c r="E1714" i="10"/>
  <c r="F1714" i="4"/>
  <c r="B1714" i="8"/>
  <c r="G1710" i="10"/>
  <c r="F1707" i="4"/>
  <c r="B1707" i="8"/>
  <c r="F1698" i="10"/>
  <c r="I1698" i="4" s="1"/>
  <c r="G1694" i="10"/>
  <c r="H1692" i="4"/>
  <c r="C1692" i="8"/>
  <c r="E1690" i="10"/>
  <c r="F1690" i="4"/>
  <c r="B1690" i="8"/>
  <c r="E1689" i="10"/>
  <c r="I1686" i="10"/>
  <c r="F1686" i="4"/>
  <c r="B1686" i="8"/>
  <c r="G1686" i="10"/>
  <c r="F1683" i="10"/>
  <c r="J1680" i="10"/>
  <c r="Q1680" i="10" s="1"/>
  <c r="H1679" i="4"/>
  <c r="C1679" i="8"/>
  <c r="F1675" i="4"/>
  <c r="B1675" i="8"/>
  <c r="G1675" i="10"/>
  <c r="E1674" i="10"/>
  <c r="F1674" i="4"/>
  <c r="B1674" i="8"/>
  <c r="J1674" i="10"/>
  <c r="I1671" i="10"/>
  <c r="H1670" i="4"/>
  <c r="C1670" i="8"/>
  <c r="H1665" i="4"/>
  <c r="C1665" i="8"/>
  <c r="I1662" i="10"/>
  <c r="F1662" i="4"/>
  <c r="B1662" i="8"/>
  <c r="D1662" i="10"/>
  <c r="H1662" i="10"/>
  <c r="H1657" i="10"/>
  <c r="F1657" i="4"/>
  <c r="D1657" i="4" s="1"/>
  <c r="B1657" i="8"/>
  <c r="E1657" i="10"/>
  <c r="I1657" i="10"/>
  <c r="F1655" i="10"/>
  <c r="F1655" i="4"/>
  <c r="B1655" i="8"/>
  <c r="D1655" i="10"/>
  <c r="J1645" i="10"/>
  <c r="F1645" i="4"/>
  <c r="C1645" i="4" s="1"/>
  <c r="B1645" i="8"/>
  <c r="H1641" i="10"/>
  <c r="F1641" i="4"/>
  <c r="B1641" i="8"/>
  <c r="D1641" i="10"/>
  <c r="G1641" i="10"/>
  <c r="J1631" i="10"/>
  <c r="F1627" i="4"/>
  <c r="B1627" i="8"/>
  <c r="D1627" i="10"/>
  <c r="L1627" i="10"/>
  <c r="G1627" i="10"/>
  <c r="F1620" i="10"/>
  <c r="I1620" i="4" s="1"/>
  <c r="F1620" i="4"/>
  <c r="B1620" i="8"/>
  <c r="J1620" i="10"/>
  <c r="H1619" i="4"/>
  <c r="C1619" i="8"/>
  <c r="F1617" i="10"/>
  <c r="J1615" i="10"/>
  <c r="E1610" i="10"/>
  <c r="F1610" i="4"/>
  <c r="B1610" i="8"/>
  <c r="H1610" i="10"/>
  <c r="K1610" i="10"/>
  <c r="J1607" i="10"/>
  <c r="F1603" i="4"/>
  <c r="B1603" i="8"/>
  <c r="H1603" i="10"/>
  <c r="C1603" i="10"/>
  <c r="G1603" i="4" s="1"/>
  <c r="K1603" i="10"/>
  <c r="F1583" i="10"/>
  <c r="I1583" i="4" s="1"/>
  <c r="K1583" i="4" s="1"/>
  <c r="F1583" i="4"/>
  <c r="B1583" i="8"/>
  <c r="D1583" i="10"/>
  <c r="G1564" i="10"/>
  <c r="K1562" i="10"/>
  <c r="F1562" i="4"/>
  <c r="E1562" i="4" s="1"/>
  <c r="B1562" i="8"/>
  <c r="I1550" i="10"/>
  <c r="F1546" i="10"/>
  <c r="G1545" i="10"/>
  <c r="R1539" i="10"/>
  <c r="C1538" i="10"/>
  <c r="G1538" i="4" s="1"/>
  <c r="F1538" i="4"/>
  <c r="B1538" i="8"/>
  <c r="D1538" i="10"/>
  <c r="J1538" i="10"/>
  <c r="H1535" i="4"/>
  <c r="C1535" i="8"/>
  <c r="C1529" i="10"/>
  <c r="G1529" i="4" s="1"/>
  <c r="F1529" i="4"/>
  <c r="B1529" i="8"/>
  <c r="I1529" i="10"/>
  <c r="D1529" i="10"/>
  <c r="G1529" i="10"/>
  <c r="I1522" i="10"/>
  <c r="C1509" i="10"/>
  <c r="G1509" i="4" s="1"/>
  <c r="F1509" i="4"/>
  <c r="B1509" i="8"/>
  <c r="H1509" i="10"/>
  <c r="F1508" i="4"/>
  <c r="B1508" i="8"/>
  <c r="H1508" i="10"/>
  <c r="C1508" i="10"/>
  <c r="G1508" i="4" s="1"/>
  <c r="K1508" i="10"/>
  <c r="F1508" i="10"/>
  <c r="I1508" i="4" s="1"/>
  <c r="F1502" i="4"/>
  <c r="B1502" i="4" s="1"/>
  <c r="B1502" i="8"/>
  <c r="G1502" i="10"/>
  <c r="K1493" i="10"/>
  <c r="G1492" i="10"/>
  <c r="G1491" i="10"/>
  <c r="F1491" i="4"/>
  <c r="B1491" i="8"/>
  <c r="K1491" i="10"/>
  <c r="R1491" i="10" s="1"/>
  <c r="C1491" i="10"/>
  <c r="G1491" i="4" s="1"/>
  <c r="I1491" i="10"/>
  <c r="D1488" i="10"/>
  <c r="F1488" i="4"/>
  <c r="B1488" i="8"/>
  <c r="J1488" i="10"/>
  <c r="H1485" i="4"/>
  <c r="C1485" i="8"/>
  <c r="L1480" i="10"/>
  <c r="H1477" i="4"/>
  <c r="C1477" i="8"/>
  <c r="H1476" i="4"/>
  <c r="C1476" i="8"/>
  <c r="H1468" i="4"/>
  <c r="C1468" i="8"/>
  <c r="I1466" i="10"/>
  <c r="C1457" i="10"/>
  <c r="G1457" i="4" s="1"/>
  <c r="F1457" i="4"/>
  <c r="B1457" i="8"/>
  <c r="G1457" i="10"/>
  <c r="J1457" i="10"/>
  <c r="Q1457" i="10" s="1"/>
  <c r="E1457" i="10"/>
  <c r="I1433" i="10"/>
  <c r="H1416" i="10"/>
  <c r="F1416" i="4"/>
  <c r="E1416" i="4" s="1"/>
  <c r="B1416" i="8"/>
  <c r="J1416" i="10"/>
  <c r="L1416" i="10"/>
  <c r="G1416" i="10"/>
  <c r="H1405" i="4"/>
  <c r="C1405" i="8"/>
  <c r="H1390" i="4"/>
  <c r="J1349" i="10"/>
  <c r="D1324" i="10"/>
  <c r="F1324" i="4"/>
  <c r="B1324" i="8"/>
  <c r="C1324" i="10"/>
  <c r="G1324" i="4" s="1"/>
  <c r="J1324" i="10"/>
  <c r="K1324" i="10"/>
  <c r="E1313" i="10"/>
  <c r="F1313" i="4"/>
  <c r="B1313" i="8"/>
  <c r="G1313" i="10"/>
  <c r="I1313" i="10"/>
  <c r="K1313" i="10"/>
  <c r="C1313" i="10"/>
  <c r="G1313" i="4" s="1"/>
  <c r="D1313" i="10"/>
  <c r="E1297" i="10"/>
  <c r="F1297" i="4"/>
  <c r="B1297" i="8"/>
  <c r="I1297" i="10"/>
  <c r="J1297" i="10"/>
  <c r="K1297" i="10"/>
  <c r="L1297" i="10"/>
  <c r="D1297" i="10"/>
  <c r="G1297" i="10"/>
  <c r="G1292" i="10"/>
  <c r="F1292" i="4"/>
  <c r="C1292" i="4" s="1"/>
  <c r="B1292" i="8"/>
  <c r="I1292" i="10"/>
  <c r="K1292" i="10"/>
  <c r="L1292" i="10"/>
  <c r="C1292" i="10"/>
  <c r="G1292" i="4" s="1"/>
  <c r="F1292" i="10"/>
  <c r="I1292" i="4" s="1"/>
  <c r="F1287" i="4"/>
  <c r="E1287" i="4" s="1"/>
  <c r="B1287" i="8"/>
  <c r="G1287" i="10"/>
  <c r="H1287" i="10"/>
  <c r="I1287" i="10"/>
  <c r="J1287" i="10"/>
  <c r="L1287" i="10"/>
  <c r="D1287" i="10"/>
  <c r="E1287" i="10"/>
  <c r="G1239" i="10"/>
  <c r="F1239" i="4"/>
  <c r="B1239" i="8"/>
  <c r="H1239" i="10"/>
  <c r="J1239" i="10"/>
  <c r="D1236" i="10"/>
  <c r="F1236" i="4"/>
  <c r="B1236" i="8"/>
  <c r="I1236" i="10"/>
  <c r="J1236" i="10"/>
  <c r="K1236" i="10"/>
  <c r="C1236" i="10"/>
  <c r="G1236" i="4" s="1"/>
  <c r="H1236" i="10"/>
  <c r="I1229" i="10"/>
  <c r="F1229" i="4"/>
  <c r="E1229" i="4" s="1"/>
  <c r="B1229" i="8"/>
  <c r="G1229" i="10"/>
  <c r="H1229" i="10"/>
  <c r="J1229" i="10"/>
  <c r="E1229" i="10"/>
  <c r="F1229" i="10"/>
  <c r="I1229" i="4" s="1"/>
  <c r="H1118" i="4"/>
  <c r="C1118" i="8"/>
  <c r="H1083" i="4"/>
  <c r="C1083" i="8"/>
  <c r="H951" i="4"/>
  <c r="C951" i="8"/>
  <c r="C842" i="8"/>
  <c r="H803" i="4"/>
  <c r="C803" i="8"/>
  <c r="C1967" i="8"/>
  <c r="E1986" i="10"/>
  <c r="E1984" i="10"/>
  <c r="F1984" i="4"/>
  <c r="B1984" i="8"/>
  <c r="E1981" i="10"/>
  <c r="J1980" i="10"/>
  <c r="C1977" i="10"/>
  <c r="G1977" i="4" s="1"/>
  <c r="F1977" i="4"/>
  <c r="B1977" i="8"/>
  <c r="L1961" i="10"/>
  <c r="J1959" i="10"/>
  <c r="D1955" i="10"/>
  <c r="F1955" i="4"/>
  <c r="B1955" i="8"/>
  <c r="D1939" i="10"/>
  <c r="F1939" i="4"/>
  <c r="B1939" i="8"/>
  <c r="E1924" i="10"/>
  <c r="H1921" i="4"/>
  <c r="C1921" i="8"/>
  <c r="K1915" i="10"/>
  <c r="I1913" i="10"/>
  <c r="J1911" i="10"/>
  <c r="E1908" i="10"/>
  <c r="E1904" i="10"/>
  <c r="F1904" i="4"/>
  <c r="B1904" i="8"/>
  <c r="F1893" i="10"/>
  <c r="I1893" i="4" s="1"/>
  <c r="F1893" i="4"/>
  <c r="B1893" i="8"/>
  <c r="D1891" i="10"/>
  <c r="F1891" i="4"/>
  <c r="B1891" i="8"/>
  <c r="F1889" i="10"/>
  <c r="I1889" i="4" s="1"/>
  <c r="H1864" i="4"/>
  <c r="F1993" i="10"/>
  <c r="I1993" i="4" s="1"/>
  <c r="H1991" i="10"/>
  <c r="O1991" i="10" s="1"/>
  <c r="F1991" i="4"/>
  <c r="E1991" i="4" s="1"/>
  <c r="B1991" i="8"/>
  <c r="F1989" i="10"/>
  <c r="I1989" i="4" s="1"/>
  <c r="F1989" i="4"/>
  <c r="B1989" i="8"/>
  <c r="D1986" i="10"/>
  <c r="D1981" i="10"/>
  <c r="J1978" i="10"/>
  <c r="J1977" i="10"/>
  <c r="L1976" i="10"/>
  <c r="K1973" i="10"/>
  <c r="L1972" i="10"/>
  <c r="D1972" i="10"/>
  <c r="G1970" i="10"/>
  <c r="N1970" i="10" s="1"/>
  <c r="F1970" i="4"/>
  <c r="B1970" i="4" s="1"/>
  <c r="B1970" i="8"/>
  <c r="F1969" i="10"/>
  <c r="I1969" i="4" s="1"/>
  <c r="H1967" i="10"/>
  <c r="F1967" i="4"/>
  <c r="B1967" i="4" s="1"/>
  <c r="B1967" i="8"/>
  <c r="H1964" i="10"/>
  <c r="J1963" i="10"/>
  <c r="J1961" i="10"/>
  <c r="L1960" i="10"/>
  <c r="G1959" i="10"/>
  <c r="L1957" i="10"/>
  <c r="L1956" i="10"/>
  <c r="D1956" i="10"/>
  <c r="G1954" i="10"/>
  <c r="F1954" i="4"/>
  <c r="B1954" i="4" s="1"/>
  <c r="B1954" i="8"/>
  <c r="E1953" i="10"/>
  <c r="H1951" i="10"/>
  <c r="F1951" i="4"/>
  <c r="B1951" i="4" s="1"/>
  <c r="B1951" i="8"/>
  <c r="H1948" i="10"/>
  <c r="O1948" i="10" s="1"/>
  <c r="J1947" i="10"/>
  <c r="L1944" i="10"/>
  <c r="G1943" i="10"/>
  <c r="L1941" i="10"/>
  <c r="L1940" i="10"/>
  <c r="D1940" i="10"/>
  <c r="G1938" i="10"/>
  <c r="N1938" i="10" s="1"/>
  <c r="F1938" i="4"/>
  <c r="D1938" i="4" s="1"/>
  <c r="B1938" i="8"/>
  <c r="E1937" i="10"/>
  <c r="H1935" i="10"/>
  <c r="O1935" i="10" s="1"/>
  <c r="F1935" i="4"/>
  <c r="B1935" i="8"/>
  <c r="H1932" i="10"/>
  <c r="J1931" i="10"/>
  <c r="I1929" i="10"/>
  <c r="K1928" i="10"/>
  <c r="G1927" i="10"/>
  <c r="L1925" i="10"/>
  <c r="L1924" i="10"/>
  <c r="D1924" i="10"/>
  <c r="L1922" i="10"/>
  <c r="D1917" i="10"/>
  <c r="H1916" i="10"/>
  <c r="J1915" i="10"/>
  <c r="E1914" i="10"/>
  <c r="H1913" i="10"/>
  <c r="J1912" i="10"/>
  <c r="G1911" i="10"/>
  <c r="L1909" i="10"/>
  <c r="L1908" i="10"/>
  <c r="D1908" i="10"/>
  <c r="L1906" i="10"/>
  <c r="D1901" i="10"/>
  <c r="H1900" i="10"/>
  <c r="J1899" i="10"/>
  <c r="E1898" i="10"/>
  <c r="I1897" i="10"/>
  <c r="J1895" i="10"/>
  <c r="E1892" i="10"/>
  <c r="G1890" i="10"/>
  <c r="F1890" i="4"/>
  <c r="B1890" i="8"/>
  <c r="E1889" i="10"/>
  <c r="F1887" i="4"/>
  <c r="B1887" i="8"/>
  <c r="L1885" i="10"/>
  <c r="L1884" i="10"/>
  <c r="K1883" i="10"/>
  <c r="D1882" i="10"/>
  <c r="H1881" i="10"/>
  <c r="K1880" i="10"/>
  <c r="E1879" i="10"/>
  <c r="H1876" i="4"/>
  <c r="C1876" i="8"/>
  <c r="D1874" i="10"/>
  <c r="L1871" i="10"/>
  <c r="D1871" i="10"/>
  <c r="F1869" i="10"/>
  <c r="F1868" i="4"/>
  <c r="B1868" i="8"/>
  <c r="G1866" i="10"/>
  <c r="C1864" i="10"/>
  <c r="G1864" i="4" s="1"/>
  <c r="F1864" i="4"/>
  <c r="D1864" i="4" s="1"/>
  <c r="B1864" i="8"/>
  <c r="H1863" i="10"/>
  <c r="K1862" i="10"/>
  <c r="D1861" i="10"/>
  <c r="F1860" i="4"/>
  <c r="B1860" i="8"/>
  <c r="H1858" i="10"/>
  <c r="G1857" i="10"/>
  <c r="D1854" i="10"/>
  <c r="J1852" i="10"/>
  <c r="F1851" i="4"/>
  <c r="D1851" i="4" s="1"/>
  <c r="B1851" i="8"/>
  <c r="E1850" i="10"/>
  <c r="F1849" i="10"/>
  <c r="I1849" i="4" s="1"/>
  <c r="F1848" i="4"/>
  <c r="E1848" i="4" s="1"/>
  <c r="B1848" i="8"/>
  <c r="G1847" i="10"/>
  <c r="J1846" i="10"/>
  <c r="F1844" i="10"/>
  <c r="I1844" i="4" s="1"/>
  <c r="E1843" i="10"/>
  <c r="G1842" i="10"/>
  <c r="F1841" i="4"/>
  <c r="B1841" i="8"/>
  <c r="D1838" i="10"/>
  <c r="H1835" i="10"/>
  <c r="H1834" i="10"/>
  <c r="T1831" i="10"/>
  <c r="E1831" i="10"/>
  <c r="F1829" i="10"/>
  <c r="J1826" i="10"/>
  <c r="I1823" i="10"/>
  <c r="E1822" i="10"/>
  <c r="F1822" i="4"/>
  <c r="B1822" i="8"/>
  <c r="I1820" i="10"/>
  <c r="P1820" i="10" s="1"/>
  <c r="E1819" i="10"/>
  <c r="H1818" i="10"/>
  <c r="D1814" i="10"/>
  <c r="L1811" i="10"/>
  <c r="D1810" i="10"/>
  <c r="E1807" i="10"/>
  <c r="F1805" i="10"/>
  <c r="I1805" i="4" s="1"/>
  <c r="K1805" i="4" s="1"/>
  <c r="L1803" i="10"/>
  <c r="D1802" i="10"/>
  <c r="F1800" i="4"/>
  <c r="D1800" i="4" s="1"/>
  <c r="B1800" i="8"/>
  <c r="I1798" i="10"/>
  <c r="G1797" i="10"/>
  <c r="E1794" i="10"/>
  <c r="G1791" i="10"/>
  <c r="J1790" i="10"/>
  <c r="G1788" i="10"/>
  <c r="F1788" i="4"/>
  <c r="B1788" i="8"/>
  <c r="H1787" i="10"/>
  <c r="F1786" i="4"/>
  <c r="B1786" i="8"/>
  <c r="I1783" i="10"/>
  <c r="D1782" i="10"/>
  <c r="G1780" i="10"/>
  <c r="F1780" i="4"/>
  <c r="B1780" i="8"/>
  <c r="F1778" i="10"/>
  <c r="I1778" i="4" s="1"/>
  <c r="H1775" i="10"/>
  <c r="K1774" i="10"/>
  <c r="I1772" i="10"/>
  <c r="P1772" i="10" s="1"/>
  <c r="T1771" i="10"/>
  <c r="E1771" i="10"/>
  <c r="D1769" i="10"/>
  <c r="C1765" i="10"/>
  <c r="G1765" i="4" s="1"/>
  <c r="F1765" i="4"/>
  <c r="B1765" i="8"/>
  <c r="F1763" i="4"/>
  <c r="B1763" i="8"/>
  <c r="J1761" i="10"/>
  <c r="J1760" i="10"/>
  <c r="F1758" i="10"/>
  <c r="I1758" i="4" s="1"/>
  <c r="G1755" i="10"/>
  <c r="G1752" i="10"/>
  <c r="F1750" i="4"/>
  <c r="C1750" i="4" s="1"/>
  <c r="B1750" i="8"/>
  <c r="J1748" i="10"/>
  <c r="E1747" i="10"/>
  <c r="J1745" i="10"/>
  <c r="H1739" i="10"/>
  <c r="F1736" i="10"/>
  <c r="I1736" i="4" s="1"/>
  <c r="K1733" i="10"/>
  <c r="L1731" i="10"/>
  <c r="D1731" i="10"/>
  <c r="J1729" i="10"/>
  <c r="F1728" i="4"/>
  <c r="B1728" i="8"/>
  <c r="F1725" i="4"/>
  <c r="B1725" i="8"/>
  <c r="E1723" i="10"/>
  <c r="J1721" i="10"/>
  <c r="G1720" i="10"/>
  <c r="G1718" i="10"/>
  <c r="H1716" i="4"/>
  <c r="C1716" i="8"/>
  <c r="G1715" i="10"/>
  <c r="K1714" i="10"/>
  <c r="F1712" i="10"/>
  <c r="I1712" i="4" s="1"/>
  <c r="F1712" i="4"/>
  <c r="D1712" i="4" s="1"/>
  <c r="B1712" i="8"/>
  <c r="E1710" i="10"/>
  <c r="F1709" i="4"/>
  <c r="B1709" i="8"/>
  <c r="I1707" i="10"/>
  <c r="G1705" i="10"/>
  <c r="L1703" i="10"/>
  <c r="J1702" i="10"/>
  <c r="C1701" i="10"/>
  <c r="G1701" i="4" s="1"/>
  <c r="F1701" i="4"/>
  <c r="B1701" i="8"/>
  <c r="D1698" i="10"/>
  <c r="G1697" i="10"/>
  <c r="I1695" i="10"/>
  <c r="E1694" i="10"/>
  <c r="H1691" i="10"/>
  <c r="K1690" i="10"/>
  <c r="D1689" i="10"/>
  <c r="D1687" i="10"/>
  <c r="F1687" i="4"/>
  <c r="B1687" i="8"/>
  <c r="K1685" i="10"/>
  <c r="C1684" i="10"/>
  <c r="G1684" i="4" s="1"/>
  <c r="F1684" i="4"/>
  <c r="B1684" i="8"/>
  <c r="E1683" i="10"/>
  <c r="H1682" i="10"/>
  <c r="I1681" i="10"/>
  <c r="I1680" i="10"/>
  <c r="I1678" i="10"/>
  <c r="F1678" i="4"/>
  <c r="C1678" i="4" s="1"/>
  <c r="B1678" i="8"/>
  <c r="H1678" i="10"/>
  <c r="J1675" i="10"/>
  <c r="L1674" i="10"/>
  <c r="H1673" i="10"/>
  <c r="F1673" i="4"/>
  <c r="B1673" i="8"/>
  <c r="C1673" i="10"/>
  <c r="G1673" i="4" s="1"/>
  <c r="L1673" i="10"/>
  <c r="E1671" i="10"/>
  <c r="H1663" i="4"/>
  <c r="C1663" i="8"/>
  <c r="J1661" i="10"/>
  <c r="F1661" i="4"/>
  <c r="B1661" i="8"/>
  <c r="J1659" i="10"/>
  <c r="L1658" i="10"/>
  <c r="L1657" i="10"/>
  <c r="J1656" i="10"/>
  <c r="Q1656" i="10" s="1"/>
  <c r="H1650" i="10"/>
  <c r="J1643" i="10"/>
  <c r="L1642" i="10"/>
  <c r="S1642" i="10" s="1"/>
  <c r="L1641" i="10"/>
  <c r="J1640" i="10"/>
  <c r="E1634" i="10"/>
  <c r="F1634" i="4"/>
  <c r="B1634" i="4" s="1"/>
  <c r="B1634" i="8"/>
  <c r="C1634" i="10"/>
  <c r="G1634" i="4" s="1"/>
  <c r="H1634" i="10"/>
  <c r="I1631" i="10"/>
  <c r="I1630" i="10"/>
  <c r="F1630" i="4"/>
  <c r="E1630" i="4" s="1"/>
  <c r="B1630" i="8"/>
  <c r="E1630" i="10"/>
  <c r="K1627" i="10"/>
  <c r="G1625" i="10"/>
  <c r="G1622" i="10"/>
  <c r="D1617" i="10"/>
  <c r="I1615" i="10"/>
  <c r="I1614" i="10"/>
  <c r="F1614" i="4"/>
  <c r="C1614" i="4" s="1"/>
  <c r="B1614" i="8"/>
  <c r="L1614" i="10"/>
  <c r="D1614" i="10"/>
  <c r="J1611" i="10"/>
  <c r="E1607" i="10"/>
  <c r="I1606" i="10"/>
  <c r="F1606" i="4"/>
  <c r="B1606" i="8"/>
  <c r="G1606" i="10"/>
  <c r="L1606" i="10"/>
  <c r="L1603" i="10"/>
  <c r="L1602" i="10"/>
  <c r="S1602" i="10" s="1"/>
  <c r="K1601" i="10"/>
  <c r="J1595" i="10"/>
  <c r="K1594" i="10"/>
  <c r="K1593" i="10"/>
  <c r="F1589" i="4"/>
  <c r="B1589" i="8"/>
  <c r="I1587" i="10"/>
  <c r="K1586" i="10"/>
  <c r="J1585" i="10"/>
  <c r="H1580" i="4"/>
  <c r="C1580" i="8"/>
  <c r="L1578" i="10"/>
  <c r="K1577" i="10"/>
  <c r="K1569" i="10"/>
  <c r="C1566" i="10"/>
  <c r="G1566" i="4" s="1"/>
  <c r="F1566" i="4"/>
  <c r="B1566" i="8"/>
  <c r="F1566" i="10"/>
  <c r="I1566" i="4" s="1"/>
  <c r="G1565" i="10"/>
  <c r="F1565" i="4"/>
  <c r="B1565" i="4" s="1"/>
  <c r="B1565" i="8"/>
  <c r="E1565" i="10"/>
  <c r="J1565" i="10"/>
  <c r="E1564" i="10"/>
  <c r="F1560" i="10"/>
  <c r="I1560" i="4" s="1"/>
  <c r="F1560" i="4"/>
  <c r="B1560" i="8"/>
  <c r="C1560" i="10"/>
  <c r="G1560" i="4" s="1"/>
  <c r="I1560" i="10"/>
  <c r="H1558" i="4"/>
  <c r="C1558" i="8"/>
  <c r="I1555" i="10"/>
  <c r="G1550" i="10"/>
  <c r="E1546" i="10"/>
  <c r="F1545" i="10"/>
  <c r="I1545" i="4" s="1"/>
  <c r="F1544" i="4"/>
  <c r="E1544" i="4" s="1"/>
  <c r="B1544" i="8"/>
  <c r="D1544" i="10"/>
  <c r="I1544" i="10"/>
  <c r="L1540" i="10"/>
  <c r="I1539" i="10"/>
  <c r="P1539" i="10" s="1"/>
  <c r="D1535" i="10"/>
  <c r="F1535" i="4"/>
  <c r="B1535" i="8"/>
  <c r="F1535" i="10"/>
  <c r="I1535" i="4" s="1"/>
  <c r="J1532" i="10"/>
  <c r="G1530" i="10"/>
  <c r="F1530" i="4"/>
  <c r="E1530" i="4" s="1"/>
  <c r="B1530" i="8"/>
  <c r="E1530" i="10"/>
  <c r="J1530" i="10"/>
  <c r="Q1530" i="10" s="1"/>
  <c r="C1530" i="10"/>
  <c r="G1530" i="4" s="1"/>
  <c r="H1524" i="4"/>
  <c r="C1524" i="8"/>
  <c r="F1522" i="10"/>
  <c r="I1522" i="4" s="1"/>
  <c r="I1515" i="10"/>
  <c r="I1513" i="10"/>
  <c r="J1506" i="10"/>
  <c r="D1504" i="10"/>
  <c r="F1504" i="4"/>
  <c r="E1504" i="4" s="1"/>
  <c r="B1504" i="8"/>
  <c r="F1500" i="4"/>
  <c r="B1500" i="8"/>
  <c r="F1500" i="10"/>
  <c r="I1500" i="10"/>
  <c r="D1500" i="10"/>
  <c r="L1500" i="10"/>
  <c r="J1498" i="10"/>
  <c r="D1496" i="10"/>
  <c r="F1496" i="4"/>
  <c r="B1496" i="8"/>
  <c r="H1493" i="10"/>
  <c r="E1492" i="10"/>
  <c r="L1489" i="10"/>
  <c r="J1487" i="10"/>
  <c r="J1483" i="10"/>
  <c r="Q1483" i="10" s="1"/>
  <c r="I1482" i="10"/>
  <c r="J1480" i="10"/>
  <c r="K1467" i="10"/>
  <c r="E1466" i="10"/>
  <c r="J1460" i="10"/>
  <c r="G1458" i="10"/>
  <c r="F1458" i="4"/>
  <c r="B1458" i="4" s="1"/>
  <c r="B1458" i="8"/>
  <c r="C1458" i="10"/>
  <c r="G1458" i="4" s="1"/>
  <c r="F1458" i="10"/>
  <c r="I1458" i="4" s="1"/>
  <c r="K1458" i="10"/>
  <c r="J1456" i="10"/>
  <c r="H1452" i="10"/>
  <c r="G1444" i="10"/>
  <c r="N1444" i="10" s="1"/>
  <c r="K1437" i="10"/>
  <c r="G1435" i="10"/>
  <c r="F1435" i="4"/>
  <c r="B1435" i="8"/>
  <c r="I1435" i="10"/>
  <c r="J1435" i="10"/>
  <c r="F1435" i="10"/>
  <c r="I1435" i="4" s="1"/>
  <c r="H1433" i="10"/>
  <c r="O1433" i="10" s="1"/>
  <c r="L1425" i="10"/>
  <c r="L1417" i="10"/>
  <c r="F1415" i="4"/>
  <c r="B1415" i="8"/>
  <c r="J1415" i="10"/>
  <c r="L1412" i="10"/>
  <c r="S1412" i="10" s="1"/>
  <c r="H1411" i="10"/>
  <c r="F1411" i="4"/>
  <c r="B1411" i="8"/>
  <c r="C1411" i="10"/>
  <c r="G1411" i="4" s="1"/>
  <c r="L1411" i="10"/>
  <c r="D1411" i="10"/>
  <c r="F1411" i="10"/>
  <c r="I1411" i="4" s="1"/>
  <c r="K1411" i="4" s="1"/>
  <c r="J1411" i="10"/>
  <c r="L1402" i="10"/>
  <c r="F1382" i="4"/>
  <c r="B1382" i="8"/>
  <c r="H1379" i="4"/>
  <c r="C1379" i="8"/>
  <c r="C1377" i="10"/>
  <c r="G1377" i="4" s="1"/>
  <c r="F1377" i="4"/>
  <c r="B1377" i="8"/>
  <c r="L1377" i="10"/>
  <c r="D1377" i="10"/>
  <c r="J1377" i="10"/>
  <c r="S1363" i="10"/>
  <c r="H1349" i="10"/>
  <c r="H1317" i="4"/>
  <c r="H1197" i="4"/>
  <c r="C1197" i="8"/>
  <c r="H1173" i="4"/>
  <c r="C1173" i="8"/>
  <c r="H1139" i="4"/>
  <c r="C1139" i="8"/>
  <c r="H1084" i="4"/>
  <c r="C1084" i="8"/>
  <c r="H976" i="4"/>
  <c r="C976" i="8"/>
  <c r="G1994" i="10"/>
  <c r="F1994" i="4"/>
  <c r="B1994" i="4" s="1"/>
  <c r="B1994" i="8"/>
  <c r="F1980" i="4"/>
  <c r="C1980" i="4" s="1"/>
  <c r="B1980" i="8"/>
  <c r="K1978" i="10"/>
  <c r="L1977" i="10"/>
  <c r="L1973" i="10"/>
  <c r="E1972" i="10"/>
  <c r="F1953" i="10"/>
  <c r="I1953" i="4" s="1"/>
  <c r="C1945" i="10"/>
  <c r="G1945" i="4" s="1"/>
  <c r="F1945" i="4"/>
  <c r="E1945" i="4" s="1"/>
  <c r="B1945" i="8"/>
  <c r="J1943" i="10"/>
  <c r="E1940" i="10"/>
  <c r="E1920" i="10"/>
  <c r="F1920" i="4"/>
  <c r="B1920" i="8"/>
  <c r="C1894" i="10"/>
  <c r="G1894" i="4" s="1"/>
  <c r="F1894" i="4"/>
  <c r="B1894" i="8"/>
  <c r="L1994" i="10"/>
  <c r="E1993" i="10"/>
  <c r="K1991" i="10"/>
  <c r="R1991" i="10" s="1"/>
  <c r="C1990" i="10"/>
  <c r="G1990" i="4" s="1"/>
  <c r="F1990" i="4"/>
  <c r="B1990" i="8"/>
  <c r="H1988" i="4"/>
  <c r="C1988" i="8"/>
  <c r="D1987" i="10"/>
  <c r="F1987" i="4"/>
  <c r="B1987" i="8"/>
  <c r="H1983" i="10"/>
  <c r="F1983" i="4"/>
  <c r="B1983" i="4" s="1"/>
  <c r="B1983" i="8"/>
  <c r="H1980" i="10"/>
  <c r="F1978" i="10"/>
  <c r="I1977" i="10"/>
  <c r="D1976" i="10"/>
  <c r="C1975" i="8"/>
  <c r="H1975" i="4"/>
  <c r="J1973" i="10"/>
  <c r="K1972" i="10"/>
  <c r="C1972" i="10"/>
  <c r="G1972" i="4" s="1"/>
  <c r="L1970" i="10"/>
  <c r="S1970" i="10" s="1"/>
  <c r="E1969" i="10"/>
  <c r="K1967" i="10"/>
  <c r="R1967" i="10" s="1"/>
  <c r="C1966" i="10"/>
  <c r="G1966" i="4" s="1"/>
  <c r="F1966" i="4"/>
  <c r="B1966" i="8"/>
  <c r="F1965" i="10"/>
  <c r="I1965" i="4" s="1"/>
  <c r="F1965" i="4"/>
  <c r="B1965" i="8"/>
  <c r="G1964" i="10"/>
  <c r="I1963" i="10"/>
  <c r="H1962" i="4"/>
  <c r="C1962" i="8"/>
  <c r="I1961" i="10"/>
  <c r="J1960" i="10"/>
  <c r="F1959" i="10"/>
  <c r="I1959" i="4" s="1"/>
  <c r="K1957" i="10"/>
  <c r="K1956" i="10"/>
  <c r="C1956" i="10"/>
  <c r="G1956" i="4" s="1"/>
  <c r="L1954" i="10"/>
  <c r="K1951" i="10"/>
  <c r="C1950" i="10"/>
  <c r="G1950" i="4" s="1"/>
  <c r="F1950" i="4"/>
  <c r="B1950" i="8"/>
  <c r="F1949" i="10"/>
  <c r="I1949" i="4" s="1"/>
  <c r="F1949" i="4"/>
  <c r="B1949" i="8"/>
  <c r="G1948" i="10"/>
  <c r="N1948" i="10" s="1"/>
  <c r="I1947" i="10"/>
  <c r="H1946" i="4"/>
  <c r="C1946" i="8"/>
  <c r="I1945" i="10"/>
  <c r="J1944" i="10"/>
  <c r="F1943" i="10"/>
  <c r="I1943" i="4" s="1"/>
  <c r="K1941" i="10"/>
  <c r="K1940" i="10"/>
  <c r="L1938" i="10"/>
  <c r="K1935" i="10"/>
  <c r="C1934" i="10"/>
  <c r="G1934" i="4" s="1"/>
  <c r="F1934" i="4"/>
  <c r="B1934" i="8"/>
  <c r="F1933" i="10"/>
  <c r="I1933" i="4" s="1"/>
  <c r="F1933" i="4"/>
  <c r="B1933" i="4" s="1"/>
  <c r="B1933" i="8"/>
  <c r="G1932" i="10"/>
  <c r="I1931" i="10"/>
  <c r="H1929" i="10"/>
  <c r="J1928" i="10"/>
  <c r="F1927" i="10"/>
  <c r="I1927" i="4" s="1"/>
  <c r="K1925" i="10"/>
  <c r="K1924" i="10"/>
  <c r="K1922" i="10"/>
  <c r="C1921" i="10"/>
  <c r="G1921" i="4" s="1"/>
  <c r="F1921" i="4"/>
  <c r="B1921" i="8"/>
  <c r="H1919" i="10"/>
  <c r="F1919" i="4"/>
  <c r="B1919" i="8"/>
  <c r="C1917" i="10"/>
  <c r="G1917" i="4" s="1"/>
  <c r="G1916" i="10"/>
  <c r="C1915" i="10"/>
  <c r="G1915" i="4" s="1"/>
  <c r="D1914" i="10"/>
  <c r="G1913" i="10"/>
  <c r="D1912" i="10"/>
  <c r="F1911" i="10"/>
  <c r="I1911" i="4" s="1"/>
  <c r="K1909" i="10"/>
  <c r="K1908" i="10"/>
  <c r="C1908" i="10"/>
  <c r="G1908" i="4" s="1"/>
  <c r="K1906" i="10"/>
  <c r="C1905" i="10"/>
  <c r="G1905" i="4" s="1"/>
  <c r="F1905" i="4"/>
  <c r="B1905" i="8"/>
  <c r="H1903" i="10"/>
  <c r="O1903" i="10" s="1"/>
  <c r="F1903" i="4"/>
  <c r="B1903" i="8"/>
  <c r="C1901" i="10"/>
  <c r="G1901" i="4" s="1"/>
  <c r="G1900" i="10"/>
  <c r="C1899" i="10"/>
  <c r="G1899" i="4" s="1"/>
  <c r="D1898" i="10"/>
  <c r="H1897" i="10"/>
  <c r="J1896" i="10"/>
  <c r="G1895" i="10"/>
  <c r="L1893" i="10"/>
  <c r="L1892" i="10"/>
  <c r="D1892" i="10"/>
  <c r="L1890" i="10"/>
  <c r="D1889" i="10"/>
  <c r="I1887" i="10"/>
  <c r="P1887" i="10" s="1"/>
  <c r="L1886" i="10"/>
  <c r="K1885" i="10"/>
  <c r="G1884" i="10"/>
  <c r="H1883" i="10"/>
  <c r="L1882" i="10"/>
  <c r="C1882" i="10"/>
  <c r="G1882" i="4" s="1"/>
  <c r="G1881" i="10"/>
  <c r="J1880" i="10"/>
  <c r="L1879" i="10"/>
  <c r="D1879" i="10"/>
  <c r="F1876" i="4"/>
  <c r="B1876" i="8"/>
  <c r="L1874" i="10"/>
  <c r="C1874" i="10"/>
  <c r="G1874" i="4" s="1"/>
  <c r="K1871" i="10"/>
  <c r="E1869" i="10"/>
  <c r="J1867" i="10"/>
  <c r="F1867" i="4"/>
  <c r="B1867" i="8"/>
  <c r="F1866" i="10"/>
  <c r="I1866" i="4" s="1"/>
  <c r="F1865" i="4"/>
  <c r="B1865" i="8"/>
  <c r="G1863" i="10"/>
  <c r="J1862" i="10"/>
  <c r="D1859" i="10"/>
  <c r="G1858" i="10"/>
  <c r="F1857" i="10"/>
  <c r="F1855" i="4"/>
  <c r="B1855" i="8"/>
  <c r="I1852" i="10"/>
  <c r="D1850" i="10"/>
  <c r="F1847" i="10"/>
  <c r="I1847" i="4" s="1"/>
  <c r="I1846" i="10"/>
  <c r="F1842" i="10"/>
  <c r="I1842" i="4" s="1"/>
  <c r="F1839" i="4"/>
  <c r="B1839" i="8"/>
  <c r="D1837" i="10"/>
  <c r="F1837" i="4"/>
  <c r="B1837" i="8"/>
  <c r="E1835" i="10"/>
  <c r="G1834" i="10"/>
  <c r="C1833" i="10"/>
  <c r="G1833" i="4" s="1"/>
  <c r="F1833" i="4"/>
  <c r="B1833" i="8"/>
  <c r="L1831" i="10"/>
  <c r="S1831" i="10" s="1"/>
  <c r="D1831" i="10"/>
  <c r="G1830" i="10"/>
  <c r="H1826" i="10"/>
  <c r="F1825" i="4"/>
  <c r="B1825" i="8"/>
  <c r="H1823" i="10"/>
  <c r="K1822" i="10"/>
  <c r="K1821" i="10"/>
  <c r="R1821" i="10" s="1"/>
  <c r="G1818" i="10"/>
  <c r="J1816" i="10"/>
  <c r="F1815" i="4"/>
  <c r="B1815" i="8"/>
  <c r="D1813" i="10"/>
  <c r="F1813" i="4"/>
  <c r="B1813" i="8"/>
  <c r="J1811" i="10"/>
  <c r="L1810" i="10"/>
  <c r="L1807" i="10"/>
  <c r="D1807" i="10"/>
  <c r="G1806" i="10"/>
  <c r="J1803" i="10"/>
  <c r="L1802" i="10"/>
  <c r="H1799" i="4"/>
  <c r="C1799" i="8"/>
  <c r="H1798" i="10"/>
  <c r="F1797" i="10"/>
  <c r="I1797" i="4" s="1"/>
  <c r="K1797" i="4" s="1"/>
  <c r="L1795" i="10"/>
  <c r="D1794" i="10"/>
  <c r="E1792" i="10"/>
  <c r="F1792" i="4"/>
  <c r="B1792" i="8"/>
  <c r="F1791" i="10"/>
  <c r="I1791" i="4" s="1"/>
  <c r="I1790" i="10"/>
  <c r="G1787" i="10"/>
  <c r="L1785" i="10"/>
  <c r="S1785" i="10" s="1"/>
  <c r="H1783" i="10"/>
  <c r="L1782" i="10"/>
  <c r="C1779" i="8"/>
  <c r="G1775" i="10"/>
  <c r="H1774" i="10"/>
  <c r="F1773" i="4"/>
  <c r="B1773" i="8"/>
  <c r="H1772" i="10"/>
  <c r="O1772" i="10" s="1"/>
  <c r="L1771" i="10"/>
  <c r="D1771" i="10"/>
  <c r="L1769" i="10"/>
  <c r="F1768" i="4"/>
  <c r="D1768" i="4" s="1"/>
  <c r="B1768" i="8"/>
  <c r="L1766" i="10"/>
  <c r="L1764" i="10"/>
  <c r="I1763" i="10"/>
  <c r="P1763" i="10" s="1"/>
  <c r="L1762" i="10"/>
  <c r="I1761" i="10"/>
  <c r="I1760" i="10"/>
  <c r="C1756" i="10"/>
  <c r="G1756" i="4" s="1"/>
  <c r="F1756" i="4"/>
  <c r="B1756" i="8"/>
  <c r="F1755" i="10"/>
  <c r="I1755" i="4" s="1"/>
  <c r="C1754" i="10"/>
  <c r="G1754" i="4" s="1"/>
  <c r="F1754" i="4"/>
  <c r="B1754" i="8"/>
  <c r="E1753" i="10"/>
  <c r="F1752" i="10"/>
  <c r="I1752" i="4" s="1"/>
  <c r="G1751" i="10"/>
  <c r="F1751" i="4"/>
  <c r="B1751" i="8"/>
  <c r="H1748" i="10"/>
  <c r="L1747" i="10"/>
  <c r="D1747" i="10"/>
  <c r="F1746" i="10"/>
  <c r="I1745" i="10"/>
  <c r="D1744" i="10"/>
  <c r="F1744" i="4"/>
  <c r="B1744" i="8"/>
  <c r="C1740" i="10"/>
  <c r="G1740" i="4" s="1"/>
  <c r="F1740" i="4"/>
  <c r="B1740" i="8"/>
  <c r="G1739" i="10"/>
  <c r="E1738" i="10"/>
  <c r="F1738" i="4"/>
  <c r="B1738" i="8"/>
  <c r="E1737" i="10"/>
  <c r="F1735" i="4"/>
  <c r="B1735" i="8"/>
  <c r="J1733" i="10"/>
  <c r="J1732" i="10"/>
  <c r="K1731" i="10"/>
  <c r="F1730" i="10"/>
  <c r="I1730" i="4" s="1"/>
  <c r="I1729" i="10"/>
  <c r="L1726" i="10"/>
  <c r="L1723" i="10"/>
  <c r="D1723" i="10"/>
  <c r="F1722" i="10"/>
  <c r="I1721" i="10"/>
  <c r="E1718" i="10"/>
  <c r="C1716" i="10"/>
  <c r="G1716" i="4" s="1"/>
  <c r="F1716" i="4"/>
  <c r="B1716" i="8"/>
  <c r="F1715" i="10"/>
  <c r="J1714" i="10"/>
  <c r="H1713" i="4"/>
  <c r="H1707" i="10"/>
  <c r="E1706" i="10"/>
  <c r="F1706" i="4"/>
  <c r="B1706" i="8"/>
  <c r="F1705" i="10"/>
  <c r="I1705" i="4" s="1"/>
  <c r="J1703" i="10"/>
  <c r="H1702" i="10"/>
  <c r="F1699" i="4"/>
  <c r="B1699" i="8"/>
  <c r="F1697" i="10"/>
  <c r="I1697" i="4" s="1"/>
  <c r="F1692" i="10"/>
  <c r="I1692" i="4" s="1"/>
  <c r="F1692" i="4"/>
  <c r="B1692" i="8"/>
  <c r="G1691" i="10"/>
  <c r="J1690" i="10"/>
  <c r="J1685" i="10"/>
  <c r="D1682" i="10"/>
  <c r="G1681" i="10"/>
  <c r="F1679" i="10"/>
  <c r="I1679" i="4" s="1"/>
  <c r="F1679" i="4"/>
  <c r="B1679" i="8"/>
  <c r="J1679" i="10"/>
  <c r="G1677" i="10"/>
  <c r="F1677" i="4"/>
  <c r="B1677" i="8"/>
  <c r="I1675" i="10"/>
  <c r="K1674" i="10"/>
  <c r="K1673" i="10"/>
  <c r="I1670" i="10"/>
  <c r="F1670" i="4"/>
  <c r="B1670" i="4" s="1"/>
  <c r="B1670" i="8"/>
  <c r="H1670" i="10"/>
  <c r="F1667" i="4"/>
  <c r="B1667" i="8"/>
  <c r="G1667" i="10"/>
  <c r="E1666" i="10"/>
  <c r="F1666" i="4"/>
  <c r="B1666" i="8"/>
  <c r="J1666" i="10"/>
  <c r="H1665" i="10"/>
  <c r="F1665" i="4"/>
  <c r="B1665" i="8"/>
  <c r="I1665" i="10"/>
  <c r="C1665" i="10"/>
  <c r="G1665" i="4" s="1"/>
  <c r="L1665" i="10"/>
  <c r="F1663" i="10"/>
  <c r="I1663" i="4" s="1"/>
  <c r="F1663" i="4"/>
  <c r="B1663" i="8"/>
  <c r="D1663" i="10"/>
  <c r="J1663" i="10"/>
  <c r="H1659" i="10"/>
  <c r="J1658" i="10"/>
  <c r="K1657" i="10"/>
  <c r="J1654" i="10"/>
  <c r="J1652" i="10"/>
  <c r="G1651" i="10"/>
  <c r="F1650" i="10"/>
  <c r="I1650" i="4" s="1"/>
  <c r="C1648" i="10"/>
  <c r="G1648" i="4" s="1"/>
  <c r="F1648" i="4"/>
  <c r="B1648" i="8"/>
  <c r="F1648" i="10"/>
  <c r="I1648" i="4" s="1"/>
  <c r="I1643" i="10"/>
  <c r="K1642" i="10"/>
  <c r="K1641" i="10"/>
  <c r="H1635" i="4"/>
  <c r="C1635" i="8"/>
  <c r="H1633" i="10"/>
  <c r="F1633" i="4"/>
  <c r="B1633" i="8"/>
  <c r="F1633" i="10"/>
  <c r="I1633" i="4" s="1"/>
  <c r="J1633" i="10"/>
  <c r="J1627" i="10"/>
  <c r="E1625" i="10"/>
  <c r="L1623" i="10"/>
  <c r="E1622" i="10"/>
  <c r="F1619" i="4"/>
  <c r="B1619" i="8"/>
  <c r="I1619" i="10"/>
  <c r="P1619" i="10" s="1"/>
  <c r="D1619" i="10"/>
  <c r="L1619" i="10"/>
  <c r="J1613" i="10"/>
  <c r="F1613" i="4"/>
  <c r="B1613" i="8"/>
  <c r="I1611" i="10"/>
  <c r="L1610" i="10"/>
  <c r="H1609" i="4"/>
  <c r="C1609" i="8"/>
  <c r="J1603" i="10"/>
  <c r="J1602" i="10"/>
  <c r="Q1602" i="10" s="1"/>
  <c r="J1601" i="10"/>
  <c r="C1600" i="10"/>
  <c r="G1600" i="4" s="1"/>
  <c r="F1600" i="4"/>
  <c r="B1600" i="8"/>
  <c r="F1600" i="10"/>
  <c r="I1600" i="4" s="1"/>
  <c r="J1597" i="10"/>
  <c r="F1597" i="4"/>
  <c r="C1597" i="4" s="1"/>
  <c r="B1597" i="8"/>
  <c r="H1595" i="10"/>
  <c r="J1594" i="10"/>
  <c r="I1593" i="10"/>
  <c r="C1592" i="10"/>
  <c r="G1592" i="4" s="1"/>
  <c r="F1592" i="4"/>
  <c r="B1592" i="4" s="1"/>
  <c r="B1592" i="8"/>
  <c r="F1592" i="10"/>
  <c r="I1592" i="4" s="1"/>
  <c r="G1587" i="10"/>
  <c r="I1586" i="10"/>
  <c r="I1585" i="10"/>
  <c r="C1584" i="10"/>
  <c r="G1584" i="4" s="1"/>
  <c r="F1584" i="4"/>
  <c r="B1584" i="8"/>
  <c r="F1584" i="10"/>
  <c r="I1584" i="4" s="1"/>
  <c r="J1582" i="10"/>
  <c r="F1580" i="10"/>
  <c r="I1580" i="4" s="1"/>
  <c r="F1580" i="4"/>
  <c r="B1580" i="8"/>
  <c r="J1578" i="10"/>
  <c r="I1577" i="10"/>
  <c r="C1576" i="10"/>
  <c r="G1576" i="4" s="1"/>
  <c r="F1576" i="4"/>
  <c r="B1576" i="8"/>
  <c r="J1576" i="10"/>
  <c r="H1574" i="10"/>
  <c r="F1571" i="10"/>
  <c r="I1571" i="4" s="1"/>
  <c r="J1569" i="10"/>
  <c r="Q1569" i="10" s="1"/>
  <c r="C1568" i="10"/>
  <c r="G1568" i="4" s="1"/>
  <c r="F1568" i="4"/>
  <c r="B1568" i="8"/>
  <c r="I1568" i="10"/>
  <c r="C1558" i="10"/>
  <c r="G1558" i="4" s="1"/>
  <c r="F1558" i="4"/>
  <c r="E1558" i="4" s="1"/>
  <c r="B1558" i="8"/>
  <c r="K1558" i="10"/>
  <c r="F1556" i="10"/>
  <c r="I1556" i="4" s="1"/>
  <c r="H1555" i="10"/>
  <c r="H1554" i="10"/>
  <c r="O1554" i="10" s="1"/>
  <c r="F1554" i="4"/>
  <c r="B1554" i="8"/>
  <c r="H1551" i="10"/>
  <c r="O1551" i="10" s="1"/>
  <c r="H1548" i="4"/>
  <c r="C1548" i="8"/>
  <c r="C1547" i="10"/>
  <c r="G1547" i="4" s="1"/>
  <c r="F1547" i="4"/>
  <c r="B1547" i="8"/>
  <c r="H1547" i="10"/>
  <c r="J1540" i="10"/>
  <c r="H1539" i="10"/>
  <c r="O1539" i="10" s="1"/>
  <c r="L1537" i="10"/>
  <c r="I1532" i="10"/>
  <c r="C1528" i="10"/>
  <c r="G1528" i="4" s="1"/>
  <c r="F1528" i="4"/>
  <c r="B1528" i="8"/>
  <c r="G1528" i="10"/>
  <c r="C1521" i="10"/>
  <c r="G1521" i="4" s="1"/>
  <c r="F1521" i="4"/>
  <c r="B1521" i="4" s="1"/>
  <c r="B1521" i="8"/>
  <c r="I1521" i="10"/>
  <c r="D1521" i="10"/>
  <c r="G1521" i="10"/>
  <c r="H1515" i="10"/>
  <c r="H1513" i="10"/>
  <c r="O1513" i="10" s="1"/>
  <c r="L1508" i="10"/>
  <c r="F1506" i="10"/>
  <c r="I1506" i="4" s="1"/>
  <c r="L1503" i="10"/>
  <c r="J1499" i="10"/>
  <c r="Q1499" i="10" s="1"/>
  <c r="F1498" i="10"/>
  <c r="I1498" i="4" s="1"/>
  <c r="E1495" i="10"/>
  <c r="F1495" i="4"/>
  <c r="B1495" i="8"/>
  <c r="G1495" i="10"/>
  <c r="L1490" i="10"/>
  <c r="I1489" i="10"/>
  <c r="H1483" i="10"/>
  <c r="O1483" i="10" s="1"/>
  <c r="E1482" i="10"/>
  <c r="F1476" i="4"/>
  <c r="B1476" i="8"/>
  <c r="F1476" i="10"/>
  <c r="I1476" i="4" s="1"/>
  <c r="I1476" i="10"/>
  <c r="D1476" i="10"/>
  <c r="L1476" i="10"/>
  <c r="J1467" i="10"/>
  <c r="C1465" i="10"/>
  <c r="G1465" i="4" s="1"/>
  <c r="F1465" i="4"/>
  <c r="C1465" i="4" s="1"/>
  <c r="B1465" i="8"/>
  <c r="D1465" i="10"/>
  <c r="T1465" i="10"/>
  <c r="G1465" i="10"/>
  <c r="N1465" i="10" s="1"/>
  <c r="J1465" i="10"/>
  <c r="Q1465" i="10" s="1"/>
  <c r="F1462" i="10"/>
  <c r="I1462" i="4" s="1"/>
  <c r="F1462" i="4"/>
  <c r="B1462" i="4" s="1"/>
  <c r="B1462" i="8"/>
  <c r="J1462" i="10"/>
  <c r="H1460" i="10"/>
  <c r="G1459" i="10"/>
  <c r="N1459" i="10" s="1"/>
  <c r="F1459" i="4"/>
  <c r="B1459" i="8"/>
  <c r="K1459" i="10"/>
  <c r="C1459" i="10"/>
  <c r="G1459" i="4" s="1"/>
  <c r="I1459" i="10"/>
  <c r="P1459" i="10" s="1"/>
  <c r="G1452" i="10"/>
  <c r="J1445" i="10"/>
  <c r="S1436" i="10"/>
  <c r="L1434" i="10"/>
  <c r="G1427" i="10"/>
  <c r="F1427" i="4"/>
  <c r="B1427" i="8"/>
  <c r="K1427" i="10"/>
  <c r="C1427" i="10"/>
  <c r="G1427" i="4" s="1"/>
  <c r="I1427" i="10"/>
  <c r="I1425" i="10"/>
  <c r="H1417" i="10"/>
  <c r="I1412" i="10"/>
  <c r="P1412" i="10" s="1"/>
  <c r="D1408" i="10"/>
  <c r="F1408" i="4"/>
  <c r="B1408" i="8"/>
  <c r="G1408" i="10"/>
  <c r="H1408" i="10"/>
  <c r="L1408" i="10"/>
  <c r="E1408" i="10"/>
  <c r="K1396" i="10"/>
  <c r="H1395" i="10"/>
  <c r="F1395" i="4"/>
  <c r="B1395" i="8"/>
  <c r="C1395" i="10"/>
  <c r="G1395" i="4" s="1"/>
  <c r="L1395" i="10"/>
  <c r="D1395" i="10"/>
  <c r="F1395" i="10"/>
  <c r="I1395" i="4" s="1"/>
  <c r="J1395" i="10"/>
  <c r="C1381" i="8"/>
  <c r="C1370" i="10"/>
  <c r="G1370" i="4" s="1"/>
  <c r="F1370" i="4"/>
  <c r="D1370" i="4" s="1"/>
  <c r="B1370" i="8"/>
  <c r="G1370" i="10"/>
  <c r="H1370" i="10"/>
  <c r="J1370" i="10"/>
  <c r="D1370" i="10"/>
  <c r="F1370" i="10"/>
  <c r="I1370" i="4" s="1"/>
  <c r="F1365" i="4"/>
  <c r="B1365" i="8"/>
  <c r="F1365" i="10"/>
  <c r="I1365" i="4" s="1"/>
  <c r="G1365" i="10"/>
  <c r="I1365" i="10"/>
  <c r="D1365" i="10"/>
  <c r="L1365" i="10"/>
  <c r="E1365" i="10"/>
  <c r="F1357" i="4"/>
  <c r="B1357" i="8"/>
  <c r="F1357" i="10"/>
  <c r="I1357" i="4" s="1"/>
  <c r="G1357" i="10"/>
  <c r="I1357" i="10"/>
  <c r="D1357" i="10"/>
  <c r="L1357" i="10"/>
  <c r="E1357" i="10"/>
  <c r="F1341" i="4"/>
  <c r="E1341" i="4" s="1"/>
  <c r="B1341" i="8"/>
  <c r="H1341" i="10"/>
  <c r="I1341" i="10"/>
  <c r="C1341" i="10"/>
  <c r="G1341" i="4" s="1"/>
  <c r="K1341" i="10"/>
  <c r="F1341" i="10"/>
  <c r="I1341" i="4" s="1"/>
  <c r="G1341" i="10"/>
  <c r="L1338" i="10"/>
  <c r="H1336" i="10"/>
  <c r="F1336" i="4"/>
  <c r="B1336" i="8"/>
  <c r="D1336" i="10"/>
  <c r="L1336" i="10"/>
  <c r="H1333" i="4"/>
  <c r="C1333" i="8"/>
  <c r="H1315" i="10"/>
  <c r="F1315" i="4"/>
  <c r="B1315" i="8"/>
  <c r="E1315" i="10"/>
  <c r="F1315" i="10"/>
  <c r="I1315" i="4" s="1"/>
  <c r="I1315" i="10"/>
  <c r="C1315" i="10"/>
  <c r="G1315" i="4" s="1"/>
  <c r="L1315" i="10"/>
  <c r="D1315" i="10"/>
  <c r="F1310" i="10"/>
  <c r="F1310" i="4"/>
  <c r="B1310" i="8"/>
  <c r="E1310" i="10"/>
  <c r="C1306" i="10"/>
  <c r="G1306" i="4" s="1"/>
  <c r="F1306" i="4"/>
  <c r="B1306" i="8"/>
  <c r="H1306" i="10"/>
  <c r="I1306" i="10"/>
  <c r="J1306" i="10"/>
  <c r="L1306" i="10"/>
  <c r="F1306" i="10"/>
  <c r="I1306" i="4" s="1"/>
  <c r="G1306" i="10"/>
  <c r="K1299" i="10"/>
  <c r="H1238" i="4"/>
  <c r="C1238" i="8"/>
  <c r="F1203" i="4"/>
  <c r="B1203" i="8"/>
  <c r="E1203" i="10"/>
  <c r="F1203" i="10"/>
  <c r="I1203" i="4" s="1"/>
  <c r="G1203" i="10"/>
  <c r="H1203" i="10"/>
  <c r="I1203" i="10"/>
  <c r="C1203" i="10"/>
  <c r="G1203" i="4" s="1"/>
  <c r="K1203" i="10"/>
  <c r="D1203" i="10"/>
  <c r="L1203" i="10"/>
  <c r="H1065" i="4"/>
  <c r="C1065" i="8"/>
  <c r="H943" i="4"/>
  <c r="H913" i="4"/>
  <c r="C913" i="8"/>
  <c r="H868" i="4"/>
  <c r="C868" i="8"/>
  <c r="H766" i="4"/>
  <c r="C766" i="8"/>
  <c r="G1986" i="10"/>
  <c r="F1986" i="4"/>
  <c r="B1986" i="8"/>
  <c r="F1981" i="10"/>
  <c r="I1981" i="4" s="1"/>
  <c r="F1981" i="4"/>
  <c r="B1981" i="8"/>
  <c r="H1978" i="4"/>
  <c r="C1978" i="8"/>
  <c r="J1972" i="10"/>
  <c r="J1956" i="10"/>
  <c r="C1953" i="10"/>
  <c r="G1953" i="4" s="1"/>
  <c r="F1953" i="4"/>
  <c r="E1953" i="4" s="1"/>
  <c r="B1953" i="8"/>
  <c r="F1940" i="4"/>
  <c r="B1940" i="8"/>
  <c r="C1937" i="10"/>
  <c r="G1937" i="4" s="1"/>
  <c r="F1937" i="4"/>
  <c r="B1937" i="8"/>
  <c r="F1924" i="4"/>
  <c r="B1924" i="4" s="1"/>
  <c r="B1924" i="8"/>
  <c r="C1902" i="10"/>
  <c r="G1902" i="4" s="1"/>
  <c r="F1902" i="4"/>
  <c r="B1902" i="8"/>
  <c r="H1877" i="4"/>
  <c r="C1877" i="8"/>
  <c r="F1871" i="4"/>
  <c r="B1871" i="8"/>
  <c r="F1861" i="4"/>
  <c r="E1861" i="4" s="1"/>
  <c r="B1861" i="8"/>
  <c r="E1854" i="10"/>
  <c r="F1854" i="4"/>
  <c r="C1854" i="4" s="1"/>
  <c r="B1854" i="8"/>
  <c r="F1849" i="4"/>
  <c r="B1849" i="8"/>
  <c r="F1844" i="4"/>
  <c r="B1844" i="8"/>
  <c r="C1843" i="10"/>
  <c r="G1843" i="4" s="1"/>
  <c r="F1843" i="4"/>
  <c r="B1843" i="8"/>
  <c r="E1838" i="10"/>
  <c r="F1838" i="4"/>
  <c r="C1838" i="4" s="1"/>
  <c r="B1838" i="8"/>
  <c r="D1829" i="10"/>
  <c r="F1829" i="4"/>
  <c r="B1829" i="8"/>
  <c r="H1827" i="4"/>
  <c r="F1824" i="4"/>
  <c r="B1824" i="8"/>
  <c r="G1820" i="10"/>
  <c r="N1820" i="10" s="1"/>
  <c r="F1820" i="4"/>
  <c r="B1820" i="8"/>
  <c r="C1819" i="10"/>
  <c r="G1819" i="4" s="1"/>
  <c r="F1819" i="4"/>
  <c r="B1819" i="8"/>
  <c r="H1816" i="4"/>
  <c r="C1816" i="8"/>
  <c r="E1814" i="10"/>
  <c r="F1814" i="4"/>
  <c r="B1814" i="4" s="1"/>
  <c r="B1814" i="8"/>
  <c r="I1810" i="10"/>
  <c r="F1810" i="4"/>
  <c r="B1810" i="8"/>
  <c r="D1805" i="10"/>
  <c r="F1805" i="4"/>
  <c r="B1805" i="8"/>
  <c r="I1802" i="10"/>
  <c r="F1802" i="4"/>
  <c r="B1802" i="8"/>
  <c r="H1791" i="4"/>
  <c r="I1782" i="10"/>
  <c r="F1782" i="4"/>
  <c r="D1782" i="4" s="1"/>
  <c r="B1782" i="8"/>
  <c r="H1781" i="4"/>
  <c r="C1781" i="8"/>
  <c r="C1778" i="10"/>
  <c r="G1778" i="4" s="1"/>
  <c r="F1778" i="4"/>
  <c r="B1778" i="8"/>
  <c r="H1769" i="10"/>
  <c r="F1769" i="4"/>
  <c r="B1769" i="8"/>
  <c r="D1758" i="10"/>
  <c r="F1758" i="4"/>
  <c r="B1758" i="8"/>
  <c r="F1743" i="4"/>
  <c r="B1743" i="8"/>
  <c r="G1736" i="10"/>
  <c r="F1736" i="4"/>
  <c r="D1736" i="4" s="1"/>
  <c r="B1736" i="8"/>
  <c r="F1731" i="4"/>
  <c r="B1731" i="8"/>
  <c r="I1720" i="10"/>
  <c r="F1720" i="4"/>
  <c r="B1720" i="8"/>
  <c r="D1711" i="10"/>
  <c r="F1711" i="4"/>
  <c r="B1711" i="8"/>
  <c r="I1710" i="10"/>
  <c r="F1710" i="4"/>
  <c r="B1710" i="8"/>
  <c r="C1708" i="10"/>
  <c r="G1708" i="4" s="1"/>
  <c r="F1708" i="4"/>
  <c r="B1708" i="8"/>
  <c r="E1698" i="10"/>
  <c r="F1698" i="4"/>
  <c r="B1698" i="8"/>
  <c r="H1697" i="4"/>
  <c r="C1697" i="8"/>
  <c r="D1695" i="10"/>
  <c r="F1695" i="4"/>
  <c r="B1695" i="8"/>
  <c r="I1694" i="10"/>
  <c r="F1694" i="4"/>
  <c r="B1694" i="8"/>
  <c r="H1689" i="10"/>
  <c r="F1689" i="4"/>
  <c r="B1689" i="8"/>
  <c r="F1689" i="10"/>
  <c r="I1689" i="4" s="1"/>
  <c r="F1683" i="4"/>
  <c r="B1683" i="8"/>
  <c r="C1683" i="10"/>
  <c r="G1683" i="4" s="1"/>
  <c r="K1683" i="10"/>
  <c r="C1680" i="10"/>
  <c r="G1680" i="4" s="1"/>
  <c r="F1680" i="4"/>
  <c r="D1680" i="4" s="1"/>
  <c r="B1680" i="8"/>
  <c r="H1676" i="4"/>
  <c r="C1676" i="8"/>
  <c r="F1671" i="10"/>
  <c r="I1671" i="4" s="1"/>
  <c r="F1671" i="4"/>
  <c r="B1671" i="8"/>
  <c r="J1671" i="10"/>
  <c r="C1656" i="10"/>
  <c r="G1656" i="4" s="1"/>
  <c r="F1656" i="4"/>
  <c r="B1656" i="8"/>
  <c r="I1656" i="10"/>
  <c r="P1656" i="10" s="1"/>
  <c r="H1652" i="4"/>
  <c r="C1652" i="8"/>
  <c r="H1644" i="4"/>
  <c r="C1644" i="8"/>
  <c r="C1640" i="10"/>
  <c r="G1640" i="4" s="1"/>
  <c r="F1640" i="4"/>
  <c r="B1640" i="8"/>
  <c r="F1640" i="10"/>
  <c r="I1640" i="4" s="1"/>
  <c r="K1640" i="4" s="1"/>
  <c r="F1631" i="10"/>
  <c r="I1631" i="4" s="1"/>
  <c r="F1631" i="4"/>
  <c r="B1631" i="8"/>
  <c r="E1631" i="10"/>
  <c r="H1617" i="10"/>
  <c r="F1617" i="4"/>
  <c r="B1617" i="8"/>
  <c r="E1617" i="10"/>
  <c r="I1617" i="10"/>
  <c r="F1615" i="10"/>
  <c r="I1615" i="4" s="1"/>
  <c r="F1615" i="4"/>
  <c r="B1615" i="8"/>
  <c r="D1615" i="10"/>
  <c r="F1607" i="10"/>
  <c r="I1607" i="4" s="1"/>
  <c r="F1607" i="4"/>
  <c r="B1607" i="8"/>
  <c r="I1607" i="10"/>
  <c r="F1564" i="4"/>
  <c r="B1564" i="8"/>
  <c r="C1564" i="10"/>
  <c r="G1564" i="4" s="1"/>
  <c r="K1564" i="10"/>
  <c r="F1564" i="10"/>
  <c r="I1564" i="4" s="1"/>
  <c r="H1557" i="4"/>
  <c r="C1557" i="8"/>
  <c r="F1550" i="4"/>
  <c r="B1550" i="8"/>
  <c r="E1550" i="10"/>
  <c r="J1550" i="10"/>
  <c r="H1546" i="10"/>
  <c r="F1546" i="4"/>
  <c r="B1546" i="8"/>
  <c r="J1546" i="10"/>
  <c r="D1546" i="10"/>
  <c r="C1545" i="10"/>
  <c r="G1545" i="4" s="1"/>
  <c r="F1545" i="4"/>
  <c r="E1545" i="4" s="1"/>
  <c r="B1545" i="8"/>
  <c r="E1545" i="10"/>
  <c r="H1545" i="10"/>
  <c r="H1543" i="4"/>
  <c r="C1543" i="8"/>
  <c r="D1527" i="10"/>
  <c r="F1527" i="4"/>
  <c r="B1527" i="8"/>
  <c r="G1522" i="10"/>
  <c r="F1522" i="4"/>
  <c r="B1522" i="8"/>
  <c r="E1522" i="10"/>
  <c r="J1522" i="10"/>
  <c r="C1522" i="10"/>
  <c r="G1522" i="4" s="1"/>
  <c r="H1514" i="4"/>
  <c r="C1514" i="8"/>
  <c r="C1506" i="8"/>
  <c r="H1498" i="4"/>
  <c r="C1498" i="8"/>
  <c r="I1493" i="10"/>
  <c r="F1493" i="4"/>
  <c r="B1493" i="8"/>
  <c r="C1493" i="10"/>
  <c r="G1493" i="4" s="1"/>
  <c r="J1493" i="10"/>
  <c r="F1492" i="4"/>
  <c r="B1492" i="8"/>
  <c r="H1492" i="10"/>
  <c r="C1492" i="10"/>
  <c r="G1492" i="4" s="1"/>
  <c r="K1492" i="10"/>
  <c r="F1492" i="10"/>
  <c r="I1492" i="4" s="1"/>
  <c r="F1487" i="4"/>
  <c r="B1487" i="8"/>
  <c r="G1487" i="10"/>
  <c r="H1480" i="10"/>
  <c r="F1480" i="4"/>
  <c r="E1480" i="4" s="1"/>
  <c r="B1480" i="8"/>
  <c r="G1480" i="10"/>
  <c r="G1466" i="10"/>
  <c r="F1466" i="4"/>
  <c r="E1466" i="4" s="1"/>
  <c r="B1466" i="8"/>
  <c r="J1466" i="10"/>
  <c r="C1466" i="10"/>
  <c r="G1466" i="4" s="1"/>
  <c r="F1466" i="10"/>
  <c r="I1466" i="4" s="1"/>
  <c r="H1456" i="10"/>
  <c r="F1456" i="4"/>
  <c r="B1456" i="8"/>
  <c r="D1456" i="10"/>
  <c r="L1456" i="10"/>
  <c r="H1452" i="4"/>
  <c r="C1452" i="8"/>
  <c r="F1439" i="4"/>
  <c r="B1439" i="8"/>
  <c r="I1437" i="10"/>
  <c r="F1437" i="4"/>
  <c r="E1437" i="4" s="1"/>
  <c r="B1437" i="8"/>
  <c r="C1437" i="10"/>
  <c r="G1437" i="4" s="1"/>
  <c r="E1437" i="10"/>
  <c r="J1437" i="10"/>
  <c r="C1433" i="10"/>
  <c r="G1433" i="4" s="1"/>
  <c r="F1433" i="4"/>
  <c r="B1433" i="8"/>
  <c r="D1433" i="10"/>
  <c r="T1433" i="10"/>
  <c r="E1433" i="10"/>
  <c r="G1433" i="10"/>
  <c r="N1433" i="10" s="1"/>
  <c r="J1433" i="10"/>
  <c r="Q1433" i="10" s="1"/>
  <c r="F1430" i="10"/>
  <c r="I1430" i="4" s="1"/>
  <c r="F1430" i="4"/>
  <c r="B1430" i="8"/>
  <c r="J1430" i="10"/>
  <c r="F1422" i="10"/>
  <c r="I1422" i="4" s="1"/>
  <c r="F1422" i="4"/>
  <c r="B1422" i="8"/>
  <c r="E1422" i="10"/>
  <c r="D1410" i="10"/>
  <c r="F1410" i="4"/>
  <c r="B1410" i="4" s="1"/>
  <c r="B1410" i="8"/>
  <c r="I1410" i="10"/>
  <c r="P1410" i="10" s="1"/>
  <c r="F1407" i="4"/>
  <c r="C1407" i="4" s="1"/>
  <c r="B1407" i="8"/>
  <c r="D1402" i="10"/>
  <c r="F1402" i="4"/>
  <c r="B1402" i="8"/>
  <c r="F1402" i="10"/>
  <c r="I1402" i="4" s="1"/>
  <c r="H1389" i="4"/>
  <c r="C1389" i="8"/>
  <c r="E1351" i="10"/>
  <c r="F1351" i="4"/>
  <c r="B1351" i="8"/>
  <c r="F1349" i="4"/>
  <c r="E1349" i="4" s="1"/>
  <c r="B1349" i="8"/>
  <c r="F1349" i="10"/>
  <c r="I1349" i="4" s="1"/>
  <c r="G1349" i="10"/>
  <c r="I1349" i="10"/>
  <c r="D1349" i="10"/>
  <c r="L1349" i="10"/>
  <c r="E1349" i="10"/>
  <c r="H1347" i="4"/>
  <c r="C1347" i="8"/>
  <c r="H1326" i="4"/>
  <c r="C1326" i="8"/>
  <c r="H1318" i="4"/>
  <c r="C1318" i="8"/>
  <c r="F1272" i="4"/>
  <c r="B1272" i="8"/>
  <c r="F1272" i="10"/>
  <c r="I1272" i="4" s="1"/>
  <c r="G1272" i="10"/>
  <c r="I1272" i="10"/>
  <c r="J1272" i="10"/>
  <c r="L1272" i="10"/>
  <c r="D1272" i="10"/>
  <c r="E1272" i="10"/>
  <c r="D1263" i="10"/>
  <c r="F1263" i="4"/>
  <c r="B1263" i="8"/>
  <c r="G1263" i="10"/>
  <c r="H1219" i="4"/>
  <c r="C1219" i="8"/>
  <c r="E1194" i="10"/>
  <c r="F1194" i="4"/>
  <c r="B1194" i="8"/>
  <c r="F1194" i="10"/>
  <c r="I1194" i="4" s="1"/>
  <c r="G1194" i="10"/>
  <c r="H1194" i="10"/>
  <c r="I1194" i="10"/>
  <c r="J1194" i="10"/>
  <c r="C1194" i="10"/>
  <c r="G1194" i="4" s="1"/>
  <c r="L1194" i="10"/>
  <c r="D1194" i="10"/>
  <c r="H1192" i="4"/>
  <c r="C1192" i="8"/>
  <c r="H1167" i="4"/>
  <c r="C1167" i="8"/>
  <c r="H1123" i="4"/>
  <c r="C1123" i="8"/>
  <c r="H983" i="4"/>
  <c r="C983" i="8"/>
  <c r="H961" i="4"/>
  <c r="C961" i="8"/>
  <c r="H921" i="4"/>
  <c r="C921" i="8"/>
  <c r="H745" i="4"/>
  <c r="C745" i="8"/>
  <c r="H724" i="4"/>
  <c r="C724" i="8"/>
  <c r="C1354" i="10"/>
  <c r="G1354" i="4" s="1"/>
  <c r="F1354" i="4"/>
  <c r="B1354" i="8"/>
  <c r="E1337" i="10"/>
  <c r="F1337" i="4"/>
  <c r="B1337" i="8"/>
  <c r="H1323" i="10"/>
  <c r="F1323" i="4"/>
  <c r="B1323" i="8"/>
  <c r="F1317" i="4"/>
  <c r="E1317" i="4" s="1"/>
  <c r="B1317" i="8"/>
  <c r="H1304" i="10"/>
  <c r="F1304" i="4"/>
  <c r="B1304" i="8"/>
  <c r="D1300" i="10"/>
  <c r="F1300" i="4"/>
  <c r="B1300" i="4" s="1"/>
  <c r="B1300" i="8"/>
  <c r="H1296" i="10"/>
  <c r="F1296" i="4"/>
  <c r="B1296" i="8"/>
  <c r="L1281" i="10"/>
  <c r="D1279" i="10"/>
  <c r="F1279" i="4"/>
  <c r="B1279" i="8"/>
  <c r="F1276" i="4"/>
  <c r="B1276" i="8"/>
  <c r="G1275" i="10"/>
  <c r="C1268" i="10"/>
  <c r="G1268" i="4" s="1"/>
  <c r="F1268" i="4"/>
  <c r="B1268" i="8"/>
  <c r="F1267" i="4"/>
  <c r="B1267" i="8"/>
  <c r="J1255" i="10"/>
  <c r="F1252" i="4"/>
  <c r="B1252" i="8"/>
  <c r="F1250" i="10"/>
  <c r="I1250" i="4" s="1"/>
  <c r="H1248" i="10"/>
  <c r="O1248" i="10" s="1"/>
  <c r="F1248" i="4"/>
  <c r="B1248" i="8"/>
  <c r="F1243" i="4"/>
  <c r="B1243" i="8"/>
  <c r="F1242" i="10"/>
  <c r="I1242" i="4" s="1"/>
  <c r="I1232" i="10"/>
  <c r="D1228" i="10"/>
  <c r="F1228" i="4"/>
  <c r="B1228" i="8"/>
  <c r="G1227" i="10"/>
  <c r="F1225" i="4"/>
  <c r="B1225" i="8"/>
  <c r="I1221" i="10"/>
  <c r="F1221" i="4"/>
  <c r="E1221" i="4" s="1"/>
  <c r="B1221" i="8"/>
  <c r="K1204" i="10"/>
  <c r="H1200" i="10"/>
  <c r="F1200" i="4"/>
  <c r="B1200" i="8"/>
  <c r="J1197" i="10"/>
  <c r="I1196" i="10"/>
  <c r="F1195" i="4"/>
  <c r="B1195" i="8"/>
  <c r="G1189" i="10"/>
  <c r="N1189" i="10" s="1"/>
  <c r="H1183" i="10"/>
  <c r="H1179" i="10"/>
  <c r="I1176" i="10"/>
  <c r="P1176" i="10" s="1"/>
  <c r="F1173" i="10"/>
  <c r="I1173" i="4" s="1"/>
  <c r="D1172" i="10"/>
  <c r="F1172" i="4"/>
  <c r="B1172" i="8"/>
  <c r="F1170" i="4"/>
  <c r="B1170" i="8"/>
  <c r="J1168" i="10"/>
  <c r="C1164" i="10"/>
  <c r="G1164" i="4" s="1"/>
  <c r="F1164" i="4"/>
  <c r="B1164" i="8"/>
  <c r="G1161" i="10"/>
  <c r="D1160" i="10"/>
  <c r="F1160" i="4"/>
  <c r="B1160" i="8"/>
  <c r="D1159" i="10"/>
  <c r="H1158" i="4"/>
  <c r="C1158" i="8"/>
  <c r="D1155" i="10"/>
  <c r="F1155" i="4"/>
  <c r="B1155" i="8"/>
  <c r="L1153" i="10"/>
  <c r="D1153" i="10"/>
  <c r="F1152" i="10"/>
  <c r="I1152" i="4" s="1"/>
  <c r="C1151" i="10"/>
  <c r="G1151" i="4" s="1"/>
  <c r="F1151" i="4"/>
  <c r="B1151" i="8"/>
  <c r="F1150" i="4"/>
  <c r="B1150" i="8"/>
  <c r="D1142" i="10"/>
  <c r="F1142" i="4"/>
  <c r="B1142" i="8"/>
  <c r="J1138" i="10"/>
  <c r="D1135" i="10"/>
  <c r="F1135" i="4"/>
  <c r="B1135" i="8"/>
  <c r="J1130" i="10"/>
  <c r="L1129" i="10"/>
  <c r="D1129" i="10"/>
  <c r="J1122" i="10"/>
  <c r="L1121" i="10"/>
  <c r="D1121" i="10"/>
  <c r="D1114" i="10"/>
  <c r="F1114" i="4"/>
  <c r="B1114" i="8"/>
  <c r="G1113" i="10"/>
  <c r="I1112" i="10"/>
  <c r="L1110" i="10"/>
  <c r="C1108" i="10"/>
  <c r="G1108" i="4" s="1"/>
  <c r="F1108" i="4"/>
  <c r="E1108" i="4" s="1"/>
  <c r="B1108" i="8"/>
  <c r="F1105" i="4"/>
  <c r="B1105" i="8"/>
  <c r="J1090" i="10"/>
  <c r="F1088" i="10"/>
  <c r="I1088" i="4" s="1"/>
  <c r="K1088" i="4" s="1"/>
  <c r="E1086" i="10"/>
  <c r="L1081" i="10"/>
  <c r="D1081" i="10"/>
  <c r="E1071" i="10"/>
  <c r="F1071" i="4"/>
  <c r="B1071" i="8"/>
  <c r="J1069" i="10"/>
  <c r="F1069" i="4"/>
  <c r="B1069" i="8"/>
  <c r="D1066" i="10"/>
  <c r="F1066" i="4"/>
  <c r="B1066" i="4" s="1"/>
  <c r="B1066" i="8"/>
  <c r="J1063" i="10"/>
  <c r="F1057" i="4"/>
  <c r="E1057" i="4" s="1"/>
  <c r="B1057" i="8"/>
  <c r="F1056" i="10"/>
  <c r="I1056" i="4" s="1"/>
  <c r="L1054" i="10"/>
  <c r="H1049" i="4"/>
  <c r="C1049" i="8"/>
  <c r="D1043" i="10"/>
  <c r="F1043" i="4"/>
  <c r="D1043" i="4" s="1"/>
  <c r="B1043" i="8"/>
  <c r="F1040" i="4"/>
  <c r="B1040" i="8"/>
  <c r="L1037" i="10"/>
  <c r="D1037" i="10"/>
  <c r="J1034" i="10"/>
  <c r="C1030" i="10"/>
  <c r="G1030" i="4" s="1"/>
  <c r="F1030" i="4"/>
  <c r="B1030" i="8"/>
  <c r="D1028" i="10"/>
  <c r="F1023" i="4"/>
  <c r="B1023" i="8"/>
  <c r="D1021" i="10"/>
  <c r="L1010" i="10"/>
  <c r="H1007" i="10"/>
  <c r="F1004" i="4"/>
  <c r="B1004" i="8"/>
  <c r="E1002" i="10"/>
  <c r="F1002" i="4"/>
  <c r="B1002" i="4" s="1"/>
  <c r="B1002" i="8"/>
  <c r="H997" i="10"/>
  <c r="H989" i="4"/>
  <c r="C989" i="8"/>
  <c r="F988" i="4"/>
  <c r="B988" i="4" s="1"/>
  <c r="B988" i="8"/>
  <c r="E987" i="10"/>
  <c r="F987" i="4"/>
  <c r="B987" i="8"/>
  <c r="G985" i="10"/>
  <c r="F985" i="4"/>
  <c r="E985" i="4" s="1"/>
  <c r="B985" i="8"/>
  <c r="F982" i="10"/>
  <c r="I982" i="4" s="1"/>
  <c r="F982" i="4"/>
  <c r="B982" i="8"/>
  <c r="H981" i="4"/>
  <c r="C981" i="8"/>
  <c r="K966" i="10"/>
  <c r="G965" i="10"/>
  <c r="F965" i="4"/>
  <c r="B965" i="8"/>
  <c r="F962" i="4"/>
  <c r="B962" i="4" s="1"/>
  <c r="B962" i="8"/>
  <c r="I959" i="10"/>
  <c r="F959" i="4"/>
  <c r="B959" i="8"/>
  <c r="F956" i="4"/>
  <c r="B956" i="8"/>
  <c r="E955" i="10"/>
  <c r="F955" i="4"/>
  <c r="D955" i="4" s="1"/>
  <c r="B955" i="8"/>
  <c r="H953" i="4"/>
  <c r="C953" i="8"/>
  <c r="H948" i="4"/>
  <c r="G940" i="10"/>
  <c r="J939" i="10"/>
  <c r="F936" i="4"/>
  <c r="B936" i="8"/>
  <c r="I934" i="10"/>
  <c r="F934" i="4"/>
  <c r="B934" i="8"/>
  <c r="F932" i="4"/>
  <c r="B932" i="8"/>
  <c r="E931" i="10"/>
  <c r="F931" i="4"/>
  <c r="B931" i="8"/>
  <c r="H929" i="4"/>
  <c r="C929" i="8"/>
  <c r="H927" i="10"/>
  <c r="I925" i="10"/>
  <c r="K918" i="10"/>
  <c r="G917" i="10"/>
  <c r="F917" i="4"/>
  <c r="B917" i="8"/>
  <c r="E914" i="10"/>
  <c r="F914" i="4"/>
  <c r="B914" i="8"/>
  <c r="I910" i="10"/>
  <c r="F910" i="4"/>
  <c r="B910" i="8"/>
  <c r="J904" i="10"/>
  <c r="F904" i="4"/>
  <c r="B904" i="8"/>
  <c r="H892" i="4"/>
  <c r="C892" i="8"/>
  <c r="F890" i="4"/>
  <c r="B890" i="8"/>
  <c r="H885" i="4"/>
  <c r="C885" i="8"/>
  <c r="F877" i="4"/>
  <c r="B877" i="8"/>
  <c r="H875" i="10"/>
  <c r="F875" i="4"/>
  <c r="B875" i="8"/>
  <c r="H860" i="10"/>
  <c r="F860" i="4"/>
  <c r="B860" i="4" s="1"/>
  <c r="B860" i="8"/>
  <c r="F855" i="4"/>
  <c r="B855" i="8"/>
  <c r="C854" i="10"/>
  <c r="G854" i="4" s="1"/>
  <c r="F854" i="4"/>
  <c r="B854" i="8"/>
  <c r="F828" i="4"/>
  <c r="B828" i="4" s="1"/>
  <c r="B828" i="8"/>
  <c r="E827" i="10"/>
  <c r="F827" i="4"/>
  <c r="B827" i="8"/>
  <c r="F818" i="4"/>
  <c r="B818" i="8"/>
  <c r="H814" i="10"/>
  <c r="F814" i="4"/>
  <c r="B814" i="8"/>
  <c r="H806" i="10"/>
  <c r="F806" i="4"/>
  <c r="B806" i="8"/>
  <c r="F789" i="4"/>
  <c r="B789" i="8"/>
  <c r="C786" i="10"/>
  <c r="G786" i="4" s="1"/>
  <c r="F786" i="4"/>
  <c r="D786" i="4" s="1"/>
  <c r="B786" i="8"/>
  <c r="J773" i="10"/>
  <c r="F773" i="4"/>
  <c r="B773" i="8"/>
  <c r="C770" i="10"/>
  <c r="G770" i="4" s="1"/>
  <c r="F770" i="4"/>
  <c r="B770" i="8"/>
  <c r="F765" i="4"/>
  <c r="E765" i="4" s="1"/>
  <c r="B765" i="8"/>
  <c r="G761" i="10"/>
  <c r="F761" i="4"/>
  <c r="B761" i="8"/>
  <c r="C761" i="10"/>
  <c r="G761" i="4" s="1"/>
  <c r="F761" i="10"/>
  <c r="I761" i="4" s="1"/>
  <c r="D760" i="10"/>
  <c r="F760" i="4"/>
  <c r="B760" i="8"/>
  <c r="F760" i="10"/>
  <c r="I760" i="4" s="1"/>
  <c r="K760" i="4" s="1"/>
  <c r="I760" i="10"/>
  <c r="F754" i="4"/>
  <c r="B754" i="8"/>
  <c r="J754" i="10"/>
  <c r="G753" i="10"/>
  <c r="F753" i="4"/>
  <c r="B753" i="8"/>
  <c r="E753" i="10"/>
  <c r="J753" i="10"/>
  <c r="D752" i="10"/>
  <c r="F752" i="4"/>
  <c r="B752" i="8"/>
  <c r="I752" i="10"/>
  <c r="C752" i="10"/>
  <c r="G752" i="4" s="1"/>
  <c r="K742" i="10"/>
  <c r="F742" i="4"/>
  <c r="B742" i="8"/>
  <c r="F740" i="4"/>
  <c r="C740" i="4" s="1"/>
  <c r="B740" i="8"/>
  <c r="C740" i="10"/>
  <c r="G740" i="4" s="1"/>
  <c r="F738" i="4"/>
  <c r="B738" i="8"/>
  <c r="E738" i="10"/>
  <c r="H738" i="10"/>
  <c r="F736" i="4"/>
  <c r="B736" i="8"/>
  <c r="C736" i="10"/>
  <c r="G736" i="4" s="1"/>
  <c r="G736" i="10"/>
  <c r="G728" i="10"/>
  <c r="D726" i="10"/>
  <c r="F726" i="4"/>
  <c r="B726" i="8"/>
  <c r="L726" i="10"/>
  <c r="I723" i="10"/>
  <c r="G722" i="10"/>
  <c r="F712" i="4"/>
  <c r="B712" i="8"/>
  <c r="D712" i="10"/>
  <c r="H708" i="4"/>
  <c r="C708" i="8"/>
  <c r="H705" i="10"/>
  <c r="F698" i="4"/>
  <c r="D698" i="4" s="1"/>
  <c r="B698" i="8"/>
  <c r="I698" i="10"/>
  <c r="D698" i="10"/>
  <c r="L698" i="10"/>
  <c r="G698" i="10"/>
  <c r="H698" i="10"/>
  <c r="L685" i="10"/>
  <c r="I684" i="10"/>
  <c r="P684" i="10" s="1"/>
  <c r="F684" i="4"/>
  <c r="B684" i="8"/>
  <c r="J684" i="10"/>
  <c r="C684" i="10"/>
  <c r="G684" i="4" s="1"/>
  <c r="G684" i="10"/>
  <c r="N684" i="10" s="1"/>
  <c r="H684" i="10"/>
  <c r="F680" i="4"/>
  <c r="B680" i="8"/>
  <c r="G680" i="10"/>
  <c r="H674" i="4"/>
  <c r="C674" i="8"/>
  <c r="F664" i="4"/>
  <c r="B664" i="8"/>
  <c r="I664" i="10"/>
  <c r="J664" i="10"/>
  <c r="F650" i="4"/>
  <c r="B650" i="4" s="1"/>
  <c r="B650" i="8"/>
  <c r="I650" i="10"/>
  <c r="D650" i="10"/>
  <c r="L650" i="10"/>
  <c r="G650" i="10"/>
  <c r="H650" i="10"/>
  <c r="H646" i="4"/>
  <c r="C646" i="8"/>
  <c r="E641" i="10"/>
  <c r="F641" i="4"/>
  <c r="B641" i="8"/>
  <c r="F641" i="10"/>
  <c r="I641" i="4" s="1"/>
  <c r="I641" i="10"/>
  <c r="C641" i="10"/>
  <c r="G641" i="4" s="1"/>
  <c r="L641" i="10"/>
  <c r="D641" i="10"/>
  <c r="C638" i="10"/>
  <c r="G638" i="4" s="1"/>
  <c r="F638" i="4"/>
  <c r="B638" i="8"/>
  <c r="H638" i="10"/>
  <c r="E638" i="10"/>
  <c r="G638" i="10"/>
  <c r="G631" i="10"/>
  <c r="F631" i="4"/>
  <c r="B631" i="8"/>
  <c r="F631" i="10"/>
  <c r="I631" i="4" s="1"/>
  <c r="K631" i="10"/>
  <c r="J606" i="10"/>
  <c r="G601" i="10"/>
  <c r="F601" i="4"/>
  <c r="B601" i="4" s="1"/>
  <c r="B601" i="8"/>
  <c r="J601" i="10"/>
  <c r="L601" i="10"/>
  <c r="D601" i="10"/>
  <c r="H601" i="10"/>
  <c r="H590" i="4"/>
  <c r="C590" i="8"/>
  <c r="H583" i="4"/>
  <c r="C583" i="8"/>
  <c r="D557" i="10"/>
  <c r="F557" i="4"/>
  <c r="E557" i="4" s="1"/>
  <c r="B557" i="8"/>
  <c r="H541" i="10"/>
  <c r="F541" i="4"/>
  <c r="E541" i="4" s="1"/>
  <c r="B541" i="8"/>
  <c r="G541" i="10"/>
  <c r="J541" i="10"/>
  <c r="L541" i="10"/>
  <c r="E541" i="10"/>
  <c r="F541" i="10"/>
  <c r="I541" i="4" s="1"/>
  <c r="E535" i="10"/>
  <c r="F535" i="4"/>
  <c r="B535" i="8"/>
  <c r="F535" i="10"/>
  <c r="I535" i="4" s="1"/>
  <c r="K535" i="4" s="1"/>
  <c r="G535" i="10"/>
  <c r="H535" i="10"/>
  <c r="I535" i="10"/>
  <c r="C535" i="10"/>
  <c r="G535" i="4" s="1"/>
  <c r="L535" i="10"/>
  <c r="D535" i="10"/>
  <c r="F522" i="4"/>
  <c r="D522" i="4" s="1"/>
  <c r="B522" i="8"/>
  <c r="G522" i="10"/>
  <c r="J522" i="10"/>
  <c r="K522" i="10"/>
  <c r="C522" i="10"/>
  <c r="G522" i="4" s="1"/>
  <c r="E522" i="10"/>
  <c r="F522" i="10" s="1"/>
  <c r="I522" i="4" s="1"/>
  <c r="H429" i="4"/>
  <c r="C429" i="8"/>
  <c r="C417" i="8"/>
  <c r="G1964" i="13"/>
  <c r="F1964" i="13"/>
  <c r="J1964" i="4" s="1"/>
  <c r="E1964" i="13"/>
  <c r="J1964" i="13"/>
  <c r="H1873" i="13"/>
  <c r="F1873" i="13"/>
  <c r="J1873" i="4" s="1"/>
  <c r="D1873" i="13"/>
  <c r="E1873" i="13"/>
  <c r="J1873" i="13"/>
  <c r="G1873" i="13"/>
  <c r="L1873" i="13"/>
  <c r="G1860" i="13"/>
  <c r="F1860" i="13"/>
  <c r="J1860" i="4" s="1"/>
  <c r="E1860" i="13"/>
  <c r="I1860" i="13"/>
  <c r="K1860" i="13"/>
  <c r="C1860" i="13"/>
  <c r="L1860" i="13"/>
  <c r="D1860" i="13"/>
  <c r="J1860" i="13"/>
  <c r="E1668" i="10"/>
  <c r="F1668" i="4"/>
  <c r="D1668" i="4" s="1"/>
  <c r="B1668" i="8"/>
  <c r="H1649" i="10"/>
  <c r="F1649" i="4"/>
  <c r="D1649" i="4" s="1"/>
  <c r="B1649" i="8"/>
  <c r="F1644" i="10"/>
  <c r="I1644" i="4" s="1"/>
  <c r="F1644" i="4"/>
  <c r="B1644" i="8"/>
  <c r="F1639" i="10"/>
  <c r="I1639" i="4" s="1"/>
  <c r="F1639" i="4"/>
  <c r="B1639" i="8"/>
  <c r="I1638" i="10"/>
  <c r="F1638" i="4"/>
  <c r="B1638" i="8"/>
  <c r="T1635" i="10"/>
  <c r="E1626" i="10"/>
  <c r="F1626" i="4"/>
  <c r="C1626" i="4" s="1"/>
  <c r="B1626" i="8"/>
  <c r="C1624" i="10"/>
  <c r="G1624" i="4" s="1"/>
  <c r="F1624" i="4"/>
  <c r="B1624" i="4" s="1"/>
  <c r="B1624" i="8"/>
  <c r="F1605" i="4"/>
  <c r="B1605" i="8"/>
  <c r="F1599" i="10"/>
  <c r="I1599" i="4" s="1"/>
  <c r="F1599" i="4"/>
  <c r="B1599" i="8"/>
  <c r="I1598" i="10"/>
  <c r="F1598" i="4"/>
  <c r="B1598" i="8"/>
  <c r="C1563" i="10"/>
  <c r="G1563" i="4" s="1"/>
  <c r="F1563" i="4"/>
  <c r="B1563" i="8"/>
  <c r="F1548" i="4"/>
  <c r="B1548" i="8"/>
  <c r="C1543" i="10"/>
  <c r="G1543" i="4" s="1"/>
  <c r="F1543" i="4"/>
  <c r="B1543" i="8"/>
  <c r="F1536" i="4"/>
  <c r="B1536" i="8"/>
  <c r="F1520" i="4"/>
  <c r="E1520" i="4" s="1"/>
  <c r="B1520" i="8"/>
  <c r="F1517" i="4"/>
  <c r="B1517" i="8"/>
  <c r="H1516" i="10"/>
  <c r="O1516" i="10" s="1"/>
  <c r="G1514" i="10"/>
  <c r="F1514" i="4"/>
  <c r="E1514" i="4" s="1"/>
  <c r="B1514" i="8"/>
  <c r="F1512" i="4"/>
  <c r="B1512" i="8"/>
  <c r="C1505" i="10"/>
  <c r="G1505" i="4" s="1"/>
  <c r="F1505" i="4"/>
  <c r="D1505" i="4" s="1"/>
  <c r="B1505" i="8"/>
  <c r="C1497" i="10"/>
  <c r="G1497" i="4" s="1"/>
  <c r="F1497" i="4"/>
  <c r="B1497" i="8"/>
  <c r="F1494" i="4"/>
  <c r="B1494" i="8"/>
  <c r="F1484" i="4"/>
  <c r="B1484" i="8"/>
  <c r="C1481" i="10"/>
  <c r="G1481" i="4" s="1"/>
  <c r="F1481" i="4"/>
  <c r="B1481" i="8"/>
  <c r="I1473" i="10"/>
  <c r="P1473" i="10" s="1"/>
  <c r="E1470" i="10"/>
  <c r="F1470" i="4"/>
  <c r="B1470" i="8"/>
  <c r="F1455" i="4"/>
  <c r="B1455" i="8"/>
  <c r="K1451" i="10"/>
  <c r="G1450" i="10"/>
  <c r="F1450" i="4"/>
  <c r="B1450" i="8"/>
  <c r="H1448" i="10"/>
  <c r="F1448" i="4"/>
  <c r="B1448" i="8"/>
  <c r="G1443" i="10"/>
  <c r="F1443" i="4"/>
  <c r="B1443" i="8"/>
  <c r="I1441" i="10"/>
  <c r="F1438" i="10"/>
  <c r="I1438" i="4" s="1"/>
  <c r="F1438" i="4"/>
  <c r="E1438" i="4" s="1"/>
  <c r="B1438" i="8"/>
  <c r="G1428" i="10"/>
  <c r="F1423" i="4"/>
  <c r="B1423" i="4" s="1"/>
  <c r="B1423" i="8"/>
  <c r="K1419" i="10"/>
  <c r="G1418" i="10"/>
  <c r="F1418" i="4"/>
  <c r="E1418" i="4" s="1"/>
  <c r="B1418" i="8"/>
  <c r="F1414" i="10"/>
  <c r="I1414" i="4" s="1"/>
  <c r="F1414" i="4"/>
  <c r="B1414" i="8"/>
  <c r="H1413" i="10"/>
  <c r="H1405" i="10"/>
  <c r="K1404" i="10"/>
  <c r="R1404" i="10" s="1"/>
  <c r="H1403" i="10"/>
  <c r="F1403" i="4"/>
  <c r="B1403" i="8"/>
  <c r="C1398" i="10"/>
  <c r="G1398" i="4" s="1"/>
  <c r="F1398" i="4"/>
  <c r="B1398" i="8"/>
  <c r="G1397" i="10"/>
  <c r="C1394" i="10"/>
  <c r="G1394" i="4" s="1"/>
  <c r="F1394" i="4"/>
  <c r="D1394" i="4" s="1"/>
  <c r="B1394" i="8"/>
  <c r="L1390" i="10"/>
  <c r="H1387" i="10"/>
  <c r="F1387" i="4"/>
  <c r="B1387" i="8"/>
  <c r="C1386" i="10"/>
  <c r="G1386" i="4" s="1"/>
  <c r="F1386" i="4"/>
  <c r="E1386" i="4" s="1"/>
  <c r="B1386" i="8"/>
  <c r="E1383" i="10"/>
  <c r="F1383" i="4"/>
  <c r="B1383" i="8"/>
  <c r="H1381" i="10"/>
  <c r="O1381" i="10" s="1"/>
  <c r="G1379" i="10"/>
  <c r="I1378" i="10"/>
  <c r="P1378" i="10" s="1"/>
  <c r="K1374" i="10"/>
  <c r="K1366" i="10"/>
  <c r="G1363" i="10"/>
  <c r="N1363" i="10" s="1"/>
  <c r="I1362" i="10"/>
  <c r="E1359" i="10"/>
  <c r="F1359" i="4"/>
  <c r="D1359" i="4" s="1"/>
  <c r="B1359" i="8"/>
  <c r="I1355" i="10"/>
  <c r="L1354" i="10"/>
  <c r="L1353" i="10"/>
  <c r="G1352" i="10"/>
  <c r="F1352" i="4"/>
  <c r="B1352" i="8"/>
  <c r="G1347" i="10"/>
  <c r="J1346" i="10"/>
  <c r="H1339" i="10"/>
  <c r="F1339" i="4"/>
  <c r="B1339" i="8"/>
  <c r="G1333" i="10"/>
  <c r="H1331" i="10"/>
  <c r="F1331" i="4"/>
  <c r="B1331" i="8"/>
  <c r="E1329" i="10"/>
  <c r="F1329" i="4"/>
  <c r="B1329" i="8"/>
  <c r="H1325" i="10"/>
  <c r="J1323" i="10"/>
  <c r="C1322" i="10"/>
  <c r="G1322" i="4" s="1"/>
  <c r="F1322" i="4"/>
  <c r="B1322" i="8"/>
  <c r="E1321" i="10"/>
  <c r="F1321" i="4"/>
  <c r="B1321" i="8"/>
  <c r="I1317" i="10"/>
  <c r="K1316" i="10"/>
  <c r="F1311" i="4"/>
  <c r="B1311" i="4" s="1"/>
  <c r="B1311" i="8"/>
  <c r="F1309" i="4"/>
  <c r="E1309" i="4" s="1"/>
  <c r="B1309" i="8"/>
  <c r="F1303" i="4"/>
  <c r="E1303" i="4" s="1"/>
  <c r="B1303" i="8"/>
  <c r="E1290" i="10"/>
  <c r="F1290" i="4"/>
  <c r="B1290" i="4" s="1"/>
  <c r="B1290" i="8"/>
  <c r="F1288" i="4"/>
  <c r="B1288" i="8"/>
  <c r="T1283" i="10"/>
  <c r="F1278" i="4"/>
  <c r="B1278" i="8"/>
  <c r="F1275" i="10"/>
  <c r="I1275" i="4" s="1"/>
  <c r="F1273" i="4"/>
  <c r="B1273" i="8"/>
  <c r="F1269" i="4"/>
  <c r="B1269" i="8"/>
  <c r="I1267" i="10"/>
  <c r="C1265" i="10"/>
  <c r="G1265" i="4" s="1"/>
  <c r="F1265" i="4"/>
  <c r="B1265" i="8"/>
  <c r="F1259" i="4"/>
  <c r="B1259" i="8"/>
  <c r="I1255" i="10"/>
  <c r="F1254" i="4"/>
  <c r="B1254" i="8"/>
  <c r="G1251" i="10"/>
  <c r="L1248" i="10"/>
  <c r="J1245" i="10"/>
  <c r="Q1245" i="10" s="1"/>
  <c r="I1243" i="10"/>
  <c r="E1234" i="10"/>
  <c r="F1234" i="4"/>
  <c r="B1234" i="4" s="1"/>
  <c r="B1234" i="8"/>
  <c r="G1232" i="10"/>
  <c r="I1231" i="10"/>
  <c r="F1231" i="4"/>
  <c r="B1231" i="8"/>
  <c r="F1227" i="10"/>
  <c r="I1227" i="4" s="1"/>
  <c r="H1224" i="10"/>
  <c r="F1224" i="4"/>
  <c r="B1224" i="8"/>
  <c r="F1222" i="4"/>
  <c r="B1222" i="8"/>
  <c r="K1220" i="10"/>
  <c r="H1218" i="10"/>
  <c r="C1217" i="10"/>
  <c r="G1217" i="4" s="1"/>
  <c r="F1217" i="4"/>
  <c r="B1217" i="8"/>
  <c r="J1213" i="10"/>
  <c r="Q1213" i="10" s="1"/>
  <c r="H1208" i="10"/>
  <c r="F1208" i="4"/>
  <c r="B1208" i="8"/>
  <c r="J1204" i="10"/>
  <c r="L1200" i="10"/>
  <c r="H1197" i="10"/>
  <c r="I1195" i="10"/>
  <c r="I1192" i="10"/>
  <c r="D1188" i="10"/>
  <c r="F1188" i="4"/>
  <c r="B1188" i="8"/>
  <c r="E1186" i="10"/>
  <c r="F1186" i="4"/>
  <c r="E1186" i="4" s="1"/>
  <c r="B1186" i="8"/>
  <c r="I1184" i="10"/>
  <c r="D1180" i="10"/>
  <c r="F1180" i="4"/>
  <c r="C1180" i="4" s="1"/>
  <c r="B1180" i="8"/>
  <c r="F1179" i="10"/>
  <c r="I1179" i="4" s="1"/>
  <c r="F1178" i="4"/>
  <c r="B1178" i="4" s="1"/>
  <c r="B1178" i="8"/>
  <c r="G1176" i="10"/>
  <c r="N1176" i="10" s="1"/>
  <c r="I1175" i="10"/>
  <c r="F1175" i="4"/>
  <c r="B1175" i="8"/>
  <c r="I1170" i="10"/>
  <c r="L1169" i="10"/>
  <c r="G1163" i="10"/>
  <c r="N1163" i="10" s="1"/>
  <c r="C1162" i="10"/>
  <c r="G1162" i="4" s="1"/>
  <c r="F1162" i="4"/>
  <c r="B1162" i="4" s="1"/>
  <c r="B1162" i="8"/>
  <c r="F1161" i="10"/>
  <c r="I1161" i="4" s="1"/>
  <c r="D1158" i="10"/>
  <c r="F1158" i="4"/>
  <c r="B1158" i="8"/>
  <c r="J1155" i="10"/>
  <c r="K1153" i="10"/>
  <c r="T1150" i="10"/>
  <c r="D1148" i="10"/>
  <c r="F1148" i="4"/>
  <c r="E1148" i="4" s="1"/>
  <c r="B1148" i="8"/>
  <c r="C1144" i="10"/>
  <c r="G1144" i="4" s="1"/>
  <c r="F1144" i="4"/>
  <c r="B1144" i="8"/>
  <c r="J1141" i="10"/>
  <c r="H1139" i="10"/>
  <c r="O1139" i="10" s="1"/>
  <c r="I1138" i="10"/>
  <c r="F1137" i="4"/>
  <c r="C1137" i="4" s="1"/>
  <c r="B1137" i="8"/>
  <c r="E1133" i="10"/>
  <c r="F1133" i="4"/>
  <c r="B1133" i="8"/>
  <c r="H1131" i="10"/>
  <c r="I1130" i="10"/>
  <c r="K1129" i="10"/>
  <c r="H1123" i="10"/>
  <c r="I1122" i="10"/>
  <c r="K1121" i="10"/>
  <c r="D1115" i="10"/>
  <c r="F1115" i="4"/>
  <c r="B1115" i="8"/>
  <c r="F1113" i="10"/>
  <c r="I1113" i="4" s="1"/>
  <c r="H1112" i="10"/>
  <c r="J1110" i="10"/>
  <c r="I1105" i="10"/>
  <c r="C1104" i="10"/>
  <c r="G1104" i="4" s="1"/>
  <c r="F1104" i="4"/>
  <c r="B1104" i="8"/>
  <c r="H1102" i="10"/>
  <c r="F1102" i="4"/>
  <c r="B1102" i="8"/>
  <c r="H1091" i="10"/>
  <c r="I1090" i="10"/>
  <c r="F1089" i="4"/>
  <c r="B1089" i="8"/>
  <c r="H1083" i="10"/>
  <c r="J1082" i="10"/>
  <c r="K1081" i="10"/>
  <c r="L1078" i="10"/>
  <c r="K1076" i="10"/>
  <c r="D1067" i="10"/>
  <c r="F1067" i="4"/>
  <c r="C1067" i="4" s="1"/>
  <c r="B1067" i="8"/>
  <c r="I1064" i="10"/>
  <c r="H1062" i="10"/>
  <c r="F1062" i="4"/>
  <c r="B1062" i="8"/>
  <c r="F1060" i="10"/>
  <c r="I1060" i="4" s="1"/>
  <c r="F1060" i="4"/>
  <c r="B1060" i="8"/>
  <c r="I1057" i="10"/>
  <c r="J1054" i="10"/>
  <c r="J1050" i="10"/>
  <c r="L1049" i="10"/>
  <c r="L1046" i="10"/>
  <c r="K1044" i="10"/>
  <c r="J1043" i="10"/>
  <c r="Q1043" i="10" s="1"/>
  <c r="E1042" i="10"/>
  <c r="F1042" i="4"/>
  <c r="B1042" i="4" s="1"/>
  <c r="B1042" i="8"/>
  <c r="K1040" i="10"/>
  <c r="K1037" i="10"/>
  <c r="I1034" i="10"/>
  <c r="I1033" i="10"/>
  <c r="F1031" i="4"/>
  <c r="B1031" i="4" s="1"/>
  <c r="B1031" i="8"/>
  <c r="G1029" i="10"/>
  <c r="L1028" i="10"/>
  <c r="D1024" i="10"/>
  <c r="F1024" i="4"/>
  <c r="B1024" i="8"/>
  <c r="L1021" i="10"/>
  <c r="E1017" i="10"/>
  <c r="F1017" i="4"/>
  <c r="B1017" i="8"/>
  <c r="H1013" i="10"/>
  <c r="G1010" i="10"/>
  <c r="H1009" i="10"/>
  <c r="E1008" i="10"/>
  <c r="G1007" i="10"/>
  <c r="D1005" i="10"/>
  <c r="I1004" i="10"/>
  <c r="L1003" i="10"/>
  <c r="H1000" i="10"/>
  <c r="F999" i="10"/>
  <c r="I999" i="4" s="1"/>
  <c r="F997" i="10"/>
  <c r="E991" i="10"/>
  <c r="D989" i="10"/>
  <c r="I988" i="10"/>
  <c r="L987" i="10"/>
  <c r="L986" i="10"/>
  <c r="F984" i="4"/>
  <c r="B984" i="8"/>
  <c r="F983" i="10"/>
  <c r="D981" i="10"/>
  <c r="J978" i="10"/>
  <c r="H976" i="10"/>
  <c r="F975" i="10"/>
  <c r="I975" i="4" s="1"/>
  <c r="L972" i="10"/>
  <c r="D972" i="10"/>
  <c r="D971" i="10"/>
  <c r="J969" i="10"/>
  <c r="J966" i="10"/>
  <c r="J965" i="10"/>
  <c r="T964" i="10"/>
  <c r="E964" i="10"/>
  <c r="G963" i="10"/>
  <c r="K959" i="10"/>
  <c r="E957" i="10"/>
  <c r="I956" i="10"/>
  <c r="L955" i="10"/>
  <c r="L954" i="10"/>
  <c r="H953" i="10"/>
  <c r="F953" i="4"/>
  <c r="E953" i="4" s="1"/>
  <c r="B953" i="8"/>
  <c r="F951" i="10"/>
  <c r="I951" i="4" s="1"/>
  <c r="F950" i="10"/>
  <c r="I950" i="4" s="1"/>
  <c r="K950" i="4" s="1"/>
  <c r="L948" i="10"/>
  <c r="D948" i="10"/>
  <c r="D947" i="10"/>
  <c r="J945" i="10"/>
  <c r="H943" i="10"/>
  <c r="H942" i="10"/>
  <c r="O942" i="10" s="1"/>
  <c r="G941" i="10"/>
  <c r="F941" i="4"/>
  <c r="C941" i="4" s="1"/>
  <c r="B941" i="8"/>
  <c r="F940" i="10"/>
  <c r="I939" i="10"/>
  <c r="E938" i="10"/>
  <c r="F938" i="4"/>
  <c r="B938" i="8"/>
  <c r="E933" i="10"/>
  <c r="I932" i="10"/>
  <c r="L931" i="10"/>
  <c r="L930" i="10"/>
  <c r="H929" i="10"/>
  <c r="F929" i="4"/>
  <c r="B929" i="8"/>
  <c r="G927" i="10"/>
  <c r="F926" i="10"/>
  <c r="I926" i="4" s="1"/>
  <c r="F925" i="10"/>
  <c r="I925" i="4" s="1"/>
  <c r="G921" i="10"/>
  <c r="J918" i="10"/>
  <c r="K917" i="10"/>
  <c r="E916" i="10"/>
  <c r="G915" i="10"/>
  <c r="G908" i="10"/>
  <c r="J907" i="10"/>
  <c r="E903" i="10"/>
  <c r="I901" i="10"/>
  <c r="E899" i="10"/>
  <c r="H898" i="10"/>
  <c r="E897" i="10"/>
  <c r="E893" i="10"/>
  <c r="K890" i="10"/>
  <c r="E889" i="10"/>
  <c r="I888" i="10"/>
  <c r="H887" i="10"/>
  <c r="F887" i="4"/>
  <c r="B887" i="8"/>
  <c r="D885" i="10"/>
  <c r="J882" i="10"/>
  <c r="J880" i="10"/>
  <c r="Q880" i="10" s="1"/>
  <c r="F874" i="4"/>
  <c r="B874" i="8"/>
  <c r="G873" i="10"/>
  <c r="J872" i="10"/>
  <c r="Q872" i="10" s="1"/>
  <c r="H871" i="10"/>
  <c r="O871" i="10" s="1"/>
  <c r="F871" i="4"/>
  <c r="B871" i="8"/>
  <c r="L868" i="10"/>
  <c r="E865" i="10"/>
  <c r="F864" i="10"/>
  <c r="I864" i="4" s="1"/>
  <c r="D861" i="10"/>
  <c r="F861" i="4"/>
  <c r="D861" i="4" s="1"/>
  <c r="B861" i="8"/>
  <c r="J859" i="10"/>
  <c r="F858" i="10"/>
  <c r="I858" i="4" s="1"/>
  <c r="K858" i="4" s="1"/>
  <c r="F858" i="4"/>
  <c r="B858" i="8"/>
  <c r="E857" i="10"/>
  <c r="F856" i="10"/>
  <c r="I855" i="10"/>
  <c r="L854" i="10"/>
  <c r="L853" i="10"/>
  <c r="F850" i="10"/>
  <c r="I850" i="4" s="1"/>
  <c r="F850" i="4"/>
  <c r="B850" i="8"/>
  <c r="E849" i="10"/>
  <c r="C846" i="10"/>
  <c r="G846" i="4" s="1"/>
  <c r="F846" i="4"/>
  <c r="B846" i="8"/>
  <c r="G844" i="10"/>
  <c r="J842" i="10"/>
  <c r="H841" i="10"/>
  <c r="F839" i="4"/>
  <c r="B839" i="8"/>
  <c r="C838" i="10"/>
  <c r="G838" i="4" s="1"/>
  <c r="F838" i="4"/>
  <c r="B838" i="8"/>
  <c r="G836" i="10"/>
  <c r="E834" i="10"/>
  <c r="H833" i="10"/>
  <c r="F826" i="4"/>
  <c r="B826" i="8"/>
  <c r="H822" i="10"/>
  <c r="F822" i="4"/>
  <c r="B822" i="8"/>
  <c r="K818" i="10"/>
  <c r="F816" i="4"/>
  <c r="B816" i="8"/>
  <c r="J814" i="10"/>
  <c r="L813" i="10"/>
  <c r="J811" i="10"/>
  <c r="L809" i="10"/>
  <c r="F808" i="4"/>
  <c r="B808" i="8"/>
  <c r="J806" i="10"/>
  <c r="L804" i="10"/>
  <c r="F803" i="10"/>
  <c r="I803" i="4" s="1"/>
  <c r="H801" i="10"/>
  <c r="E800" i="10"/>
  <c r="J796" i="10"/>
  <c r="F795" i="10"/>
  <c r="I795" i="4" s="1"/>
  <c r="F795" i="4"/>
  <c r="B795" i="4" s="1"/>
  <c r="B795" i="8"/>
  <c r="H793" i="10"/>
  <c r="F788" i="10"/>
  <c r="I788" i="4" s="1"/>
  <c r="F788" i="4"/>
  <c r="E788" i="4" s="1"/>
  <c r="B788" i="8"/>
  <c r="G784" i="10"/>
  <c r="N784" i="10" s="1"/>
  <c r="C783" i="10"/>
  <c r="G783" i="4" s="1"/>
  <c r="F783" i="4"/>
  <c r="E783" i="4" s="1"/>
  <c r="B783" i="8"/>
  <c r="G782" i="10"/>
  <c r="I781" i="10"/>
  <c r="F781" i="4"/>
  <c r="B781" i="8"/>
  <c r="E780" i="10"/>
  <c r="I779" i="10"/>
  <c r="F779" i="4"/>
  <c r="D779" i="4" s="1"/>
  <c r="B779" i="8"/>
  <c r="G777" i="10"/>
  <c r="F777" i="4"/>
  <c r="B777" i="8"/>
  <c r="F776" i="10"/>
  <c r="G774" i="10"/>
  <c r="F772" i="10"/>
  <c r="I772" i="4" s="1"/>
  <c r="F772" i="4"/>
  <c r="B772" i="8"/>
  <c r="F768" i="10"/>
  <c r="I768" i="4" s="1"/>
  <c r="G766" i="10"/>
  <c r="F762" i="4"/>
  <c r="E762" i="4" s="1"/>
  <c r="B762" i="8"/>
  <c r="J762" i="10"/>
  <c r="L759" i="10"/>
  <c r="L751" i="10"/>
  <c r="F748" i="10"/>
  <c r="I748" i="4" s="1"/>
  <c r="F748" i="4"/>
  <c r="B748" i="8"/>
  <c r="G748" i="10"/>
  <c r="L748" i="10"/>
  <c r="H745" i="10"/>
  <c r="H744" i="10"/>
  <c r="K738" i="10"/>
  <c r="E737" i="10"/>
  <c r="F737" i="4"/>
  <c r="B737" i="8"/>
  <c r="J737" i="10"/>
  <c r="D737" i="10"/>
  <c r="C733" i="10"/>
  <c r="G733" i="4" s="1"/>
  <c r="F733" i="4"/>
  <c r="B733" i="8"/>
  <c r="H731" i="4"/>
  <c r="C731" i="8"/>
  <c r="F730" i="10"/>
  <c r="I730" i="4" s="1"/>
  <c r="F728" i="10"/>
  <c r="I728" i="4" s="1"/>
  <c r="K724" i="10"/>
  <c r="F723" i="10"/>
  <c r="I723" i="4" s="1"/>
  <c r="F722" i="10"/>
  <c r="I722" i="4" s="1"/>
  <c r="F720" i="4"/>
  <c r="B720" i="8"/>
  <c r="I720" i="10"/>
  <c r="F720" i="10"/>
  <c r="I720" i="4" s="1"/>
  <c r="K720" i="4" s="1"/>
  <c r="H716" i="4"/>
  <c r="C716" i="8"/>
  <c r="J713" i="10"/>
  <c r="D711" i="10"/>
  <c r="F711" i="4"/>
  <c r="B711" i="8"/>
  <c r="L711" i="10"/>
  <c r="F706" i="10"/>
  <c r="I706" i="4" s="1"/>
  <c r="G705" i="10"/>
  <c r="F703" i="4"/>
  <c r="B703" i="8"/>
  <c r="G703" i="10"/>
  <c r="F703" i="10"/>
  <c r="I703" i="4" s="1"/>
  <c r="C699" i="10"/>
  <c r="G699" i="4" s="1"/>
  <c r="F699" i="4"/>
  <c r="B699" i="8"/>
  <c r="J699" i="10"/>
  <c r="K699" i="10"/>
  <c r="I692" i="10"/>
  <c r="F692" i="4"/>
  <c r="B692" i="8"/>
  <c r="K692" i="10"/>
  <c r="E692" i="10"/>
  <c r="H692" i="10"/>
  <c r="J692" i="10"/>
  <c r="I689" i="10"/>
  <c r="K685" i="10"/>
  <c r="J672" i="10"/>
  <c r="C670" i="10"/>
  <c r="G670" i="4" s="1"/>
  <c r="F670" i="4"/>
  <c r="B670" i="8"/>
  <c r="H670" i="10"/>
  <c r="E670" i="10"/>
  <c r="G670" i="10"/>
  <c r="H668" i="4"/>
  <c r="C668" i="8"/>
  <c r="J666" i="10"/>
  <c r="C648" i="10"/>
  <c r="G648" i="4" s="1"/>
  <c r="F648" i="4"/>
  <c r="B648" i="8"/>
  <c r="J648" i="10"/>
  <c r="C643" i="10"/>
  <c r="G643" i="4" s="1"/>
  <c r="F643" i="4"/>
  <c r="B643" i="8"/>
  <c r="I643" i="10"/>
  <c r="F643" i="10"/>
  <c r="I643" i="4" s="1"/>
  <c r="H643" i="10"/>
  <c r="J637" i="10"/>
  <c r="F637" i="4"/>
  <c r="B637" i="8"/>
  <c r="E633" i="10"/>
  <c r="F633" i="4"/>
  <c r="B633" i="4" s="1"/>
  <c r="B633" i="8"/>
  <c r="F633" i="10"/>
  <c r="I633" i="4" s="1"/>
  <c r="G633" i="10"/>
  <c r="I633" i="10"/>
  <c r="C633" i="10"/>
  <c r="G633" i="4" s="1"/>
  <c r="L633" i="10"/>
  <c r="D633" i="10"/>
  <c r="H627" i="4"/>
  <c r="C627" i="8"/>
  <c r="H612" i="10"/>
  <c r="F612" i="4"/>
  <c r="B612" i="8"/>
  <c r="E612" i="10"/>
  <c r="F612" i="10"/>
  <c r="I612" i="10"/>
  <c r="C612" i="10"/>
  <c r="G612" i="4" s="1"/>
  <c r="L612" i="10"/>
  <c r="D612" i="10"/>
  <c r="D609" i="10"/>
  <c r="F609" i="4"/>
  <c r="B609" i="8"/>
  <c r="H609" i="10"/>
  <c r="L609" i="10"/>
  <c r="E606" i="10"/>
  <c r="H604" i="10"/>
  <c r="F604" i="4"/>
  <c r="B604" i="8"/>
  <c r="E604" i="10"/>
  <c r="F604" i="10"/>
  <c r="I604" i="4" s="1"/>
  <c r="I604" i="10"/>
  <c r="C604" i="10"/>
  <c r="G604" i="4" s="1"/>
  <c r="L604" i="10"/>
  <c r="D604" i="10"/>
  <c r="H596" i="10"/>
  <c r="F596" i="4"/>
  <c r="B596" i="8"/>
  <c r="F596" i="10"/>
  <c r="G596" i="10"/>
  <c r="J596" i="10"/>
  <c r="D596" i="10"/>
  <c r="E596" i="10"/>
  <c r="K582" i="10"/>
  <c r="F547" i="4"/>
  <c r="B547" i="8"/>
  <c r="H468" i="4"/>
  <c r="C468" i="8"/>
  <c r="H441" i="4"/>
  <c r="C441" i="8"/>
  <c r="C360" i="8"/>
  <c r="F356" i="4"/>
  <c r="B356" i="8"/>
  <c r="J356" i="10"/>
  <c r="K356" i="10"/>
  <c r="F319" i="4"/>
  <c r="B319" i="8"/>
  <c r="J319" i="10"/>
  <c r="E319" i="10"/>
  <c r="G319" i="10"/>
  <c r="H305" i="4"/>
  <c r="C305" i="8"/>
  <c r="H274" i="4"/>
  <c r="C274" i="8"/>
  <c r="H255" i="4"/>
  <c r="C255" i="8"/>
  <c r="G1884" i="13"/>
  <c r="F1884" i="13"/>
  <c r="J1884" i="4" s="1"/>
  <c r="J1884" i="13"/>
  <c r="K1884" i="13"/>
  <c r="L1884" i="13"/>
  <c r="C1884" i="13"/>
  <c r="E1884" i="13"/>
  <c r="D1884" i="13"/>
  <c r="I1884" i="13"/>
  <c r="E1603" i="13"/>
  <c r="F1603" i="13"/>
  <c r="J1603" i="4" s="1"/>
  <c r="D1603" i="13"/>
  <c r="J1603" i="13"/>
  <c r="F1407" i="13"/>
  <c r="J1407" i="4" s="1"/>
  <c r="D1407" i="13"/>
  <c r="E1407" i="13"/>
  <c r="G1407" i="13"/>
  <c r="H1407" i="13"/>
  <c r="L1407" i="13"/>
  <c r="J1407" i="13"/>
  <c r="H1176" i="13"/>
  <c r="F1176" i="13"/>
  <c r="J1176" i="4" s="1"/>
  <c r="J1176" i="13"/>
  <c r="E1176" i="13"/>
  <c r="G1176" i="13"/>
  <c r="I1176" i="13"/>
  <c r="I1183" i="10"/>
  <c r="F1183" i="4"/>
  <c r="B1183" i="8"/>
  <c r="H1181" i="4"/>
  <c r="C1181" i="8"/>
  <c r="C1179" i="8"/>
  <c r="F1174" i="4"/>
  <c r="B1174" i="8"/>
  <c r="I1173" i="10"/>
  <c r="F1173" i="4"/>
  <c r="B1173" i="8"/>
  <c r="D1168" i="10"/>
  <c r="F1168" i="4"/>
  <c r="B1168" i="8"/>
  <c r="H1166" i="4"/>
  <c r="C1166" i="8"/>
  <c r="H1161" i="4"/>
  <c r="C1161" i="8"/>
  <c r="F1159" i="4"/>
  <c r="D1159" i="4" s="1"/>
  <c r="B1159" i="8"/>
  <c r="F1157" i="4"/>
  <c r="E1157" i="4" s="1"/>
  <c r="B1157" i="8"/>
  <c r="F1153" i="4"/>
  <c r="B1153" i="8"/>
  <c r="F1152" i="4"/>
  <c r="B1152" i="8"/>
  <c r="C1140" i="8"/>
  <c r="H1132" i="4"/>
  <c r="C1132" i="8"/>
  <c r="F1129" i="4"/>
  <c r="C1129" i="4" s="1"/>
  <c r="B1129" i="8"/>
  <c r="F1121" i="4"/>
  <c r="B1121" i="8"/>
  <c r="D1103" i="10"/>
  <c r="F1103" i="4"/>
  <c r="B1103" i="8"/>
  <c r="G1101" i="10"/>
  <c r="F1101" i="4"/>
  <c r="B1101" i="8"/>
  <c r="C1088" i="10"/>
  <c r="G1088" i="4" s="1"/>
  <c r="F1088" i="4"/>
  <c r="B1088" i="8"/>
  <c r="H1086" i="10"/>
  <c r="F1086" i="4"/>
  <c r="B1086" i="8"/>
  <c r="F1081" i="4"/>
  <c r="B1081" i="8"/>
  <c r="E1063" i="10"/>
  <c r="F1063" i="4"/>
  <c r="B1063" i="8"/>
  <c r="H1059" i="4"/>
  <c r="C1056" i="10"/>
  <c r="G1056" i="4" s="1"/>
  <c r="F1056" i="4"/>
  <c r="B1056" i="8"/>
  <c r="H1039" i="4"/>
  <c r="C1039" i="8"/>
  <c r="F1037" i="4"/>
  <c r="C1037" i="4" s="1"/>
  <c r="B1037" i="8"/>
  <c r="E1028" i="10"/>
  <c r="F1028" i="4"/>
  <c r="D1028" i="4" s="1"/>
  <c r="B1028" i="8"/>
  <c r="C1025" i="8"/>
  <c r="G1021" i="10"/>
  <c r="F1021" i="4"/>
  <c r="B1021" i="8"/>
  <c r="D1019" i="10"/>
  <c r="F1019" i="4"/>
  <c r="D1019" i="4" s="1"/>
  <c r="B1019" i="8"/>
  <c r="I1015" i="10"/>
  <c r="F1015" i="4"/>
  <c r="B1015" i="8"/>
  <c r="F1013" i="10"/>
  <c r="I1013" i="4" s="1"/>
  <c r="F1012" i="4"/>
  <c r="B1012" i="8"/>
  <c r="F1010" i="10"/>
  <c r="I1010" i="4" s="1"/>
  <c r="F1007" i="10"/>
  <c r="L1005" i="10"/>
  <c r="H1004" i="10"/>
  <c r="J1003" i="10"/>
  <c r="J1001" i="10"/>
  <c r="F998" i="4"/>
  <c r="B998" i="8"/>
  <c r="E997" i="10"/>
  <c r="F996" i="4"/>
  <c r="B996" i="8"/>
  <c r="E995" i="10"/>
  <c r="F995" i="4"/>
  <c r="B995" i="8"/>
  <c r="E992" i="10"/>
  <c r="F992" i="4"/>
  <c r="B992" i="8"/>
  <c r="L989" i="10"/>
  <c r="H988" i="10"/>
  <c r="K987" i="10"/>
  <c r="L981" i="10"/>
  <c r="I974" i="10"/>
  <c r="F974" i="4"/>
  <c r="B974" i="8"/>
  <c r="K972" i="10"/>
  <c r="H966" i="10"/>
  <c r="I965" i="10"/>
  <c r="L964" i="10"/>
  <c r="J961" i="10"/>
  <c r="J959" i="10"/>
  <c r="H956" i="10"/>
  <c r="K955" i="10"/>
  <c r="K948" i="10"/>
  <c r="G943" i="10"/>
  <c r="J941" i="10"/>
  <c r="E940" i="10"/>
  <c r="G939" i="10"/>
  <c r="I935" i="10"/>
  <c r="F935" i="4"/>
  <c r="B935" i="8"/>
  <c r="H932" i="10"/>
  <c r="K931" i="10"/>
  <c r="J928" i="10"/>
  <c r="F928" i="4"/>
  <c r="B928" i="8"/>
  <c r="F927" i="10"/>
  <c r="I927" i="4" s="1"/>
  <c r="E925" i="10"/>
  <c r="F924" i="4"/>
  <c r="B924" i="8"/>
  <c r="E923" i="10"/>
  <c r="F923" i="4"/>
  <c r="D923" i="4" s="1"/>
  <c r="B923" i="8"/>
  <c r="H918" i="10"/>
  <c r="J917" i="10"/>
  <c r="L916" i="10"/>
  <c r="J913" i="10"/>
  <c r="I911" i="10"/>
  <c r="F911" i="4"/>
  <c r="D911" i="4" s="1"/>
  <c r="B911" i="8"/>
  <c r="G909" i="10"/>
  <c r="F909" i="4"/>
  <c r="E909" i="4" s="1"/>
  <c r="B909" i="8"/>
  <c r="F908" i="10"/>
  <c r="I908" i="4" s="1"/>
  <c r="I907" i="10"/>
  <c r="E906" i="10"/>
  <c r="F906" i="4"/>
  <c r="B906" i="8"/>
  <c r="I902" i="10"/>
  <c r="F902" i="4"/>
  <c r="B902" i="8"/>
  <c r="F901" i="10"/>
  <c r="I901" i="4" s="1"/>
  <c r="I900" i="10"/>
  <c r="F900" i="4"/>
  <c r="B900" i="4" s="1"/>
  <c r="B900" i="8"/>
  <c r="F898" i="10"/>
  <c r="I898" i="4" s="1"/>
  <c r="L897" i="10"/>
  <c r="S897" i="10" s="1"/>
  <c r="H895" i="10"/>
  <c r="F895" i="4"/>
  <c r="B895" i="8"/>
  <c r="F892" i="10"/>
  <c r="I892" i="4" s="1"/>
  <c r="F892" i="4"/>
  <c r="B892" i="4" s="1"/>
  <c r="B892" i="8"/>
  <c r="J890" i="10"/>
  <c r="L889" i="10"/>
  <c r="H888" i="10"/>
  <c r="O888" i="10" s="1"/>
  <c r="J887" i="10"/>
  <c r="I880" i="10"/>
  <c r="H879" i="10"/>
  <c r="F879" i="4"/>
  <c r="B879" i="8"/>
  <c r="C878" i="10"/>
  <c r="G878" i="4" s="1"/>
  <c r="F878" i="4"/>
  <c r="B878" i="8"/>
  <c r="F873" i="10"/>
  <c r="I873" i="4" s="1"/>
  <c r="I872" i="10"/>
  <c r="P872" i="10" s="1"/>
  <c r="J871" i="10"/>
  <c r="C870" i="10"/>
  <c r="G870" i="4" s="1"/>
  <c r="F870" i="4"/>
  <c r="D870" i="4" s="1"/>
  <c r="B870" i="8"/>
  <c r="J868" i="10"/>
  <c r="F867" i="4"/>
  <c r="B867" i="8"/>
  <c r="L865" i="10"/>
  <c r="H855" i="10"/>
  <c r="J854" i="10"/>
  <c r="H852" i="10"/>
  <c r="F852" i="4"/>
  <c r="B852" i="8"/>
  <c r="D848" i="10"/>
  <c r="F848" i="4"/>
  <c r="B848" i="8"/>
  <c r="L846" i="10"/>
  <c r="G841" i="10"/>
  <c r="I839" i="10"/>
  <c r="L838" i="10"/>
  <c r="G833" i="10"/>
  <c r="F832" i="4"/>
  <c r="B832" i="8"/>
  <c r="H830" i="10"/>
  <c r="F830" i="4"/>
  <c r="B830" i="8"/>
  <c r="L827" i="10"/>
  <c r="K826" i="10"/>
  <c r="F824" i="4"/>
  <c r="B824" i="8"/>
  <c r="J822" i="10"/>
  <c r="J818" i="10"/>
  <c r="I816" i="10"/>
  <c r="I814" i="10"/>
  <c r="H811" i="10"/>
  <c r="I808" i="10"/>
  <c r="I806" i="10"/>
  <c r="F801" i="10"/>
  <c r="I801" i="4" s="1"/>
  <c r="L800" i="10"/>
  <c r="H798" i="10"/>
  <c r="F798" i="4"/>
  <c r="B798" i="8"/>
  <c r="G796" i="10"/>
  <c r="F793" i="10"/>
  <c r="I793" i="4" s="1"/>
  <c r="D792" i="10"/>
  <c r="F792" i="4"/>
  <c r="B792" i="8"/>
  <c r="L788" i="10"/>
  <c r="G785" i="10"/>
  <c r="N785" i="10" s="1"/>
  <c r="F785" i="4"/>
  <c r="B785" i="8"/>
  <c r="F782" i="10"/>
  <c r="I782" i="4" s="1"/>
  <c r="K778" i="10"/>
  <c r="K777" i="10"/>
  <c r="E775" i="10"/>
  <c r="F775" i="4"/>
  <c r="E775" i="4" s="1"/>
  <c r="B775" i="8"/>
  <c r="F774" i="10"/>
  <c r="I774" i="4" s="1"/>
  <c r="L772" i="10"/>
  <c r="J771" i="10"/>
  <c r="Q771" i="10" s="1"/>
  <c r="G769" i="10"/>
  <c r="F769" i="4"/>
  <c r="B769" i="8"/>
  <c r="L761" i="10"/>
  <c r="S761" i="10" s="1"/>
  <c r="K760" i="10"/>
  <c r="F756" i="10"/>
  <c r="I756" i="4" s="1"/>
  <c r="F756" i="4"/>
  <c r="C756" i="4" s="1"/>
  <c r="B756" i="8"/>
  <c r="C756" i="10"/>
  <c r="G756" i="4" s="1"/>
  <c r="G756" i="10"/>
  <c r="L753" i="10"/>
  <c r="K752" i="10"/>
  <c r="C749" i="10"/>
  <c r="G749" i="4" s="1"/>
  <c r="F749" i="4"/>
  <c r="B749" i="8"/>
  <c r="K739" i="10"/>
  <c r="J738" i="10"/>
  <c r="L737" i="10"/>
  <c r="L736" i="10"/>
  <c r="S736" i="10" s="1"/>
  <c r="F731" i="4"/>
  <c r="B731" i="8"/>
  <c r="C731" i="10"/>
  <c r="G731" i="4" s="1"/>
  <c r="H731" i="10"/>
  <c r="J724" i="10"/>
  <c r="H713" i="10"/>
  <c r="C683" i="10"/>
  <c r="G683" i="4" s="1"/>
  <c r="F683" i="4"/>
  <c r="B683" i="8"/>
  <c r="I683" i="10"/>
  <c r="F683" i="10"/>
  <c r="I683" i="4" s="1"/>
  <c r="H683" i="10"/>
  <c r="N682" i="10"/>
  <c r="F674" i="4"/>
  <c r="E674" i="4" s="1"/>
  <c r="B674" i="8"/>
  <c r="I674" i="10"/>
  <c r="D674" i="10"/>
  <c r="L674" i="10"/>
  <c r="G674" i="10"/>
  <c r="H674" i="10"/>
  <c r="C669" i="10"/>
  <c r="G669" i="4" s="1"/>
  <c r="F669" i="4"/>
  <c r="B669" i="8"/>
  <c r="I666" i="10"/>
  <c r="F658" i="4"/>
  <c r="B658" i="8"/>
  <c r="I658" i="10"/>
  <c r="D658" i="10"/>
  <c r="L658" i="10"/>
  <c r="S658" i="10" s="1"/>
  <c r="G658" i="10"/>
  <c r="N658" i="10" s="1"/>
  <c r="H658" i="10"/>
  <c r="F645" i="4"/>
  <c r="B645" i="8"/>
  <c r="C640" i="10"/>
  <c r="G640" i="4" s="1"/>
  <c r="F640" i="4"/>
  <c r="B640" i="4" s="1"/>
  <c r="B640" i="8"/>
  <c r="I640" i="10"/>
  <c r="H598" i="4"/>
  <c r="C598" i="8"/>
  <c r="F560" i="4"/>
  <c r="B560" i="4" s="1"/>
  <c r="B560" i="8"/>
  <c r="E560" i="10"/>
  <c r="F560" i="10"/>
  <c r="I560" i="4" s="1"/>
  <c r="G560" i="10"/>
  <c r="H560" i="10"/>
  <c r="C560" i="10"/>
  <c r="G560" i="4" s="1"/>
  <c r="K560" i="10"/>
  <c r="D560" i="10"/>
  <c r="L560" i="10"/>
  <c r="F552" i="4"/>
  <c r="B552" i="4" s="1"/>
  <c r="B552" i="8"/>
  <c r="E552" i="10"/>
  <c r="F552" i="10"/>
  <c r="I552" i="4" s="1"/>
  <c r="G552" i="10"/>
  <c r="H552" i="10"/>
  <c r="C552" i="10"/>
  <c r="G552" i="4" s="1"/>
  <c r="K552" i="10"/>
  <c r="D552" i="10"/>
  <c r="L552" i="10"/>
  <c r="H489" i="4"/>
  <c r="C489" i="8"/>
  <c r="G484" i="10"/>
  <c r="F484" i="4"/>
  <c r="B484" i="8"/>
  <c r="E484" i="10"/>
  <c r="F484" i="10" s="1"/>
  <c r="I484" i="4" s="1"/>
  <c r="J484" i="10"/>
  <c r="K484" i="10"/>
  <c r="C484" i="10"/>
  <c r="G484" i="4" s="1"/>
  <c r="D484" i="10"/>
  <c r="F444" i="4"/>
  <c r="B444" i="8"/>
  <c r="E444" i="10"/>
  <c r="F444" i="10" s="1"/>
  <c r="I444" i="4" s="1"/>
  <c r="G444" i="10"/>
  <c r="C444" i="10"/>
  <c r="G444" i="4" s="1"/>
  <c r="K444" i="10"/>
  <c r="H406" i="4"/>
  <c r="C406" i="8"/>
  <c r="F382" i="4"/>
  <c r="B382" i="8"/>
  <c r="H380" i="4"/>
  <c r="C380" i="8"/>
  <c r="G353" i="10"/>
  <c r="F353" i="4"/>
  <c r="B353" i="8"/>
  <c r="E353" i="10"/>
  <c r="F353" i="10"/>
  <c r="I353" i="4" s="1"/>
  <c r="J353" i="10"/>
  <c r="K353" i="10"/>
  <c r="C353" i="10"/>
  <c r="G353" i="4" s="1"/>
  <c r="F347" i="4"/>
  <c r="B347" i="8"/>
  <c r="E347" i="10"/>
  <c r="F347" i="10" s="1"/>
  <c r="I347" i="4" s="1"/>
  <c r="G347" i="10"/>
  <c r="J347" i="10"/>
  <c r="C347" i="10"/>
  <c r="G347" i="4" s="1"/>
  <c r="D347" i="10"/>
  <c r="I347" i="10" s="1"/>
  <c r="F339" i="4"/>
  <c r="B339" i="8"/>
  <c r="E339" i="10"/>
  <c r="F339" i="10"/>
  <c r="I339" i="4" s="1"/>
  <c r="G339" i="10"/>
  <c r="J339" i="10"/>
  <c r="C339" i="10"/>
  <c r="E294" i="10"/>
  <c r="F294" i="10" s="1"/>
  <c r="I294" i="4" s="1"/>
  <c r="F294" i="4"/>
  <c r="B294" i="8"/>
  <c r="G294" i="10"/>
  <c r="J294" i="10"/>
  <c r="D1754" i="13"/>
  <c r="F1754" i="13"/>
  <c r="J1754" i="4" s="1"/>
  <c r="G1754" i="13"/>
  <c r="I1754" i="13"/>
  <c r="K1754" i="13"/>
  <c r="C1754" i="13"/>
  <c r="E1754" i="13"/>
  <c r="J1754" i="13"/>
  <c r="F1719" i="13"/>
  <c r="J1719" i="4" s="1"/>
  <c r="J1719" i="13"/>
  <c r="F1509" i="13"/>
  <c r="J1509" i="4" s="1"/>
  <c r="G1509" i="13"/>
  <c r="H1509" i="13"/>
  <c r="I1509" i="13"/>
  <c r="J1509" i="13"/>
  <c r="D1509" i="13"/>
  <c r="K1509" i="13"/>
  <c r="L1509" i="13"/>
  <c r="C1509" i="13"/>
  <c r="E1509" i="13"/>
  <c r="F1281" i="4"/>
  <c r="B1281" i="8"/>
  <c r="H1260" i="4"/>
  <c r="E1250" i="10"/>
  <c r="F1250" i="4"/>
  <c r="B1250" i="8"/>
  <c r="G1247" i="10"/>
  <c r="F1247" i="4"/>
  <c r="B1247" i="8"/>
  <c r="E1242" i="10"/>
  <c r="F1242" i="4"/>
  <c r="B1242" i="4" s="1"/>
  <c r="B1242" i="8"/>
  <c r="F1233" i="4"/>
  <c r="B1233" i="8"/>
  <c r="H1232" i="4"/>
  <c r="C1232" i="8"/>
  <c r="D1196" i="10"/>
  <c r="F1196" i="4"/>
  <c r="B1196" i="8"/>
  <c r="I1189" i="10"/>
  <c r="F1189" i="4"/>
  <c r="B1189" i="8"/>
  <c r="I1181" i="10"/>
  <c r="F1181" i="4"/>
  <c r="B1181" i="8"/>
  <c r="D1179" i="10"/>
  <c r="E1176" i="10"/>
  <c r="K1172" i="10"/>
  <c r="G1171" i="10"/>
  <c r="F1171" i="4"/>
  <c r="B1171" i="8"/>
  <c r="G1170" i="10"/>
  <c r="D1166" i="10"/>
  <c r="F1166" i="4"/>
  <c r="B1166" i="8"/>
  <c r="D1161" i="10"/>
  <c r="K1159" i="10"/>
  <c r="L1156" i="10"/>
  <c r="H1155" i="10"/>
  <c r="I1153" i="10"/>
  <c r="L1152" i="10"/>
  <c r="L1151" i="10"/>
  <c r="J1150" i="10"/>
  <c r="Q1150" i="10" s="1"/>
  <c r="C1149" i="10"/>
  <c r="G1149" i="4" s="1"/>
  <c r="F1149" i="4"/>
  <c r="D1149" i="4" s="1"/>
  <c r="B1149" i="8"/>
  <c r="F1146" i="4"/>
  <c r="B1146" i="8"/>
  <c r="H1141" i="10"/>
  <c r="F1138" i="10"/>
  <c r="I1138" i="4" s="1"/>
  <c r="C1136" i="10"/>
  <c r="G1136" i="4" s="1"/>
  <c r="F1136" i="4"/>
  <c r="B1136" i="8"/>
  <c r="C1132" i="10"/>
  <c r="G1132" i="4" s="1"/>
  <c r="F1132" i="4"/>
  <c r="B1132" i="8"/>
  <c r="F1130" i="10"/>
  <c r="I1130" i="4" s="1"/>
  <c r="I1129" i="10"/>
  <c r="C1128" i="10"/>
  <c r="G1128" i="4" s="1"/>
  <c r="F1128" i="4"/>
  <c r="B1128" i="8"/>
  <c r="H1124" i="4"/>
  <c r="C1124" i="8"/>
  <c r="F1122" i="10"/>
  <c r="I1122" i="4" s="1"/>
  <c r="I1121" i="10"/>
  <c r="C1120" i="10"/>
  <c r="G1120" i="4" s="1"/>
  <c r="F1120" i="4"/>
  <c r="B1120" i="8"/>
  <c r="H1118" i="10"/>
  <c r="F1118" i="4"/>
  <c r="B1118" i="8"/>
  <c r="J1114" i="10"/>
  <c r="L1113" i="10"/>
  <c r="D1113" i="10"/>
  <c r="F1112" i="10"/>
  <c r="I1112" i="4" s="1"/>
  <c r="K1112" i="4" s="1"/>
  <c r="E1110" i="10"/>
  <c r="D1106" i="10"/>
  <c r="F1106" i="4"/>
  <c r="B1106" i="4" s="1"/>
  <c r="B1106" i="8"/>
  <c r="G1105" i="10"/>
  <c r="F1092" i="10"/>
  <c r="I1092" i="4" s="1"/>
  <c r="F1092" i="4"/>
  <c r="B1092" i="8"/>
  <c r="F1090" i="10"/>
  <c r="L1088" i="10"/>
  <c r="D1087" i="10"/>
  <c r="F1087" i="4"/>
  <c r="B1087" i="8"/>
  <c r="J1085" i="10"/>
  <c r="F1084" i="10"/>
  <c r="I1084" i="4" s="1"/>
  <c r="K1084" i="4" s="1"/>
  <c r="F1084" i="4"/>
  <c r="B1084" i="4" s="1"/>
  <c r="B1084" i="8"/>
  <c r="I1081" i="10"/>
  <c r="C1080" i="10"/>
  <c r="G1080" i="4" s="1"/>
  <c r="F1080" i="4"/>
  <c r="B1080" i="8"/>
  <c r="E1076" i="10"/>
  <c r="J1066" i="10"/>
  <c r="F1061" i="4"/>
  <c r="D1061" i="4" s="1"/>
  <c r="B1061" i="8"/>
  <c r="D1058" i="10"/>
  <c r="F1058" i="4"/>
  <c r="B1058" i="4" s="1"/>
  <c r="B1058" i="8"/>
  <c r="G1057" i="10"/>
  <c r="L1056" i="10"/>
  <c r="E1054" i="10"/>
  <c r="F1049" i="4"/>
  <c r="E1049" i="4" s="1"/>
  <c r="B1049" i="8"/>
  <c r="C1048" i="10"/>
  <c r="G1048" i="4" s="1"/>
  <c r="F1048" i="4"/>
  <c r="B1048" i="8"/>
  <c r="E1044" i="10"/>
  <c r="H1043" i="10"/>
  <c r="H1040" i="10"/>
  <c r="C1039" i="10"/>
  <c r="G1039" i="4" s="1"/>
  <c r="F1039" i="4"/>
  <c r="B1039" i="8"/>
  <c r="I1037" i="10"/>
  <c r="F1034" i="10"/>
  <c r="I1034" i="4" s="1"/>
  <c r="D1032" i="10"/>
  <c r="F1032" i="4"/>
  <c r="B1032" i="8"/>
  <c r="K1030" i="10"/>
  <c r="H1029" i="4"/>
  <c r="C1029" i="8"/>
  <c r="J1028" i="10"/>
  <c r="L1027" i="10"/>
  <c r="F1027" i="4"/>
  <c r="D1027" i="4" s="1"/>
  <c r="B1027" i="8"/>
  <c r="E1026" i="10"/>
  <c r="F1026" i="4"/>
  <c r="B1026" i="4" s="1"/>
  <c r="B1026" i="8"/>
  <c r="K1023" i="10"/>
  <c r="J1021" i="10"/>
  <c r="F1014" i="4"/>
  <c r="B1014" i="8"/>
  <c r="H1013" i="4"/>
  <c r="C1013" i="8"/>
  <c r="E1010" i="10"/>
  <c r="H1009" i="4"/>
  <c r="C1009" i="8"/>
  <c r="E1007" i="10"/>
  <c r="G1005" i="10"/>
  <c r="F1005" i="4"/>
  <c r="B1005" i="8"/>
  <c r="G1004" i="10"/>
  <c r="I1003" i="10"/>
  <c r="E1000" i="10"/>
  <c r="F1000" i="4"/>
  <c r="B1000" i="8"/>
  <c r="D997" i="10"/>
  <c r="F994" i="4"/>
  <c r="B994" i="4" s="1"/>
  <c r="B994" i="8"/>
  <c r="I991" i="10"/>
  <c r="F991" i="4"/>
  <c r="B991" i="4" s="1"/>
  <c r="B991" i="8"/>
  <c r="G989" i="10"/>
  <c r="F989" i="4"/>
  <c r="B989" i="8"/>
  <c r="G988" i="10"/>
  <c r="J987" i="10"/>
  <c r="G981" i="10"/>
  <c r="F981" i="4"/>
  <c r="D981" i="4" s="1"/>
  <c r="B981" i="8"/>
  <c r="G978" i="10"/>
  <c r="F978" i="4"/>
  <c r="B978" i="8"/>
  <c r="F976" i="4"/>
  <c r="B976" i="8"/>
  <c r="F972" i="4"/>
  <c r="B972" i="8"/>
  <c r="E971" i="10"/>
  <c r="F971" i="4"/>
  <c r="B971" i="8"/>
  <c r="F966" i="10"/>
  <c r="I966" i="4" s="1"/>
  <c r="H965" i="10"/>
  <c r="G961" i="10"/>
  <c r="H959" i="10"/>
  <c r="G956" i="10"/>
  <c r="J955" i="10"/>
  <c r="H952" i="10"/>
  <c r="F952" i="4"/>
  <c r="B952" i="8"/>
  <c r="I950" i="10"/>
  <c r="F950" i="4"/>
  <c r="B950" i="8"/>
  <c r="F948" i="4"/>
  <c r="B948" i="8"/>
  <c r="E947" i="10"/>
  <c r="F947" i="4"/>
  <c r="D947" i="4" s="1"/>
  <c r="B947" i="8"/>
  <c r="H945" i="4"/>
  <c r="L940" i="10"/>
  <c r="D940" i="10"/>
  <c r="D939" i="10"/>
  <c r="K934" i="10"/>
  <c r="G932" i="10"/>
  <c r="J931" i="10"/>
  <c r="E927" i="10"/>
  <c r="I926" i="10"/>
  <c r="F926" i="4"/>
  <c r="B926" i="8"/>
  <c r="D925" i="10"/>
  <c r="H921" i="10"/>
  <c r="F921" i="4"/>
  <c r="B921" i="8"/>
  <c r="F918" i="10"/>
  <c r="I918" i="4" s="1"/>
  <c r="I917" i="10"/>
  <c r="G913" i="10"/>
  <c r="K910" i="10"/>
  <c r="F899" i="4"/>
  <c r="B899" i="8"/>
  <c r="H890" i="10"/>
  <c r="D886" i="10"/>
  <c r="F886" i="4"/>
  <c r="B886" i="8"/>
  <c r="F885" i="4"/>
  <c r="B885" i="8"/>
  <c r="C882" i="10"/>
  <c r="G882" i="4" s="1"/>
  <c r="F882" i="4"/>
  <c r="B882" i="8"/>
  <c r="L877" i="10"/>
  <c r="D864" i="10"/>
  <c r="F864" i="4"/>
  <c r="B864" i="8"/>
  <c r="L860" i="10"/>
  <c r="F859" i="4"/>
  <c r="B859" i="4" s="1"/>
  <c r="B859" i="8"/>
  <c r="D857" i="10"/>
  <c r="F857" i="4"/>
  <c r="B857" i="8"/>
  <c r="D856" i="10"/>
  <c r="F856" i="4"/>
  <c r="B856" i="8"/>
  <c r="G855" i="10"/>
  <c r="I854" i="10"/>
  <c r="J853" i="10"/>
  <c r="F853" i="4"/>
  <c r="B853" i="8"/>
  <c r="F851" i="4"/>
  <c r="B851" i="4" s="1"/>
  <c r="B851" i="8"/>
  <c r="D849" i="10"/>
  <c r="F849" i="4"/>
  <c r="B849" i="8"/>
  <c r="F834" i="10"/>
  <c r="I834" i="4" s="1"/>
  <c r="F834" i="4"/>
  <c r="B834" i="8"/>
  <c r="J827" i="10"/>
  <c r="I818" i="10"/>
  <c r="H817" i="4"/>
  <c r="G814" i="10"/>
  <c r="G806" i="10"/>
  <c r="F803" i="4"/>
  <c r="B803" i="4" s="1"/>
  <c r="B803" i="8"/>
  <c r="C796" i="8"/>
  <c r="C793" i="8"/>
  <c r="F791" i="4"/>
  <c r="B791" i="8"/>
  <c r="H784" i="4"/>
  <c r="H782" i="4"/>
  <c r="C782" i="8"/>
  <c r="C774" i="8"/>
  <c r="F728" i="4"/>
  <c r="B728" i="8"/>
  <c r="D728" i="10"/>
  <c r="F723" i="4"/>
  <c r="D723" i="4" s="1"/>
  <c r="B723" i="8"/>
  <c r="E723" i="10"/>
  <c r="F722" i="4"/>
  <c r="C722" i="4" s="1"/>
  <c r="B722" i="8"/>
  <c r="E722" i="10"/>
  <c r="H722" i="10"/>
  <c r="D722" i="10"/>
  <c r="F707" i="4"/>
  <c r="B707" i="8"/>
  <c r="E705" i="10"/>
  <c r="F705" i="4"/>
  <c r="B705" i="8"/>
  <c r="F705" i="10"/>
  <c r="I705" i="4" s="1"/>
  <c r="I705" i="10"/>
  <c r="D705" i="10"/>
  <c r="F685" i="4"/>
  <c r="B685" i="4" s="1"/>
  <c r="B685" i="8"/>
  <c r="J685" i="10"/>
  <c r="D685" i="10"/>
  <c r="H685" i="10"/>
  <c r="F679" i="4"/>
  <c r="B679" i="8"/>
  <c r="L679" i="10"/>
  <c r="E679" i="10"/>
  <c r="J679" i="10"/>
  <c r="F672" i="4"/>
  <c r="B672" i="8"/>
  <c r="G672" i="10"/>
  <c r="H666" i="4"/>
  <c r="C666" i="8"/>
  <c r="F656" i="4"/>
  <c r="B656" i="8"/>
  <c r="J656" i="10"/>
  <c r="H634" i="4"/>
  <c r="C634" i="8"/>
  <c r="H614" i="4"/>
  <c r="C614" i="8"/>
  <c r="D611" i="10"/>
  <c r="F611" i="4"/>
  <c r="B611" i="8"/>
  <c r="F611" i="10"/>
  <c r="C608" i="10"/>
  <c r="G608" i="4" s="1"/>
  <c r="F608" i="4"/>
  <c r="B608" i="4" s="1"/>
  <c r="B608" i="8"/>
  <c r="E608" i="10"/>
  <c r="F606" i="4"/>
  <c r="B606" i="8"/>
  <c r="H606" i="10"/>
  <c r="I606" i="10"/>
  <c r="C606" i="10"/>
  <c r="G606" i="4" s="1"/>
  <c r="K606" i="10"/>
  <c r="F606" i="10"/>
  <c r="I606" i="4" s="1"/>
  <c r="K606" i="4" s="1"/>
  <c r="G606" i="10"/>
  <c r="C563" i="10"/>
  <c r="G563" i="4" s="1"/>
  <c r="F563" i="4"/>
  <c r="B563" i="8"/>
  <c r="H563" i="10"/>
  <c r="L563" i="10"/>
  <c r="F502" i="4"/>
  <c r="B502" i="8"/>
  <c r="F502" i="10"/>
  <c r="I502" i="4" s="1"/>
  <c r="G502" i="10"/>
  <c r="J502" i="10"/>
  <c r="E502" i="10"/>
  <c r="H492" i="4"/>
  <c r="C492" i="8"/>
  <c r="F488" i="4"/>
  <c r="B488" i="8"/>
  <c r="G488" i="10"/>
  <c r="F432" i="4"/>
  <c r="B432" i="8"/>
  <c r="J432" i="10"/>
  <c r="E432" i="10"/>
  <c r="H430" i="4"/>
  <c r="C430" i="8"/>
  <c r="F420" i="4"/>
  <c r="B420" i="8"/>
  <c r="E420" i="10"/>
  <c r="F420" i="10" s="1"/>
  <c r="I420" i="4" s="1"/>
  <c r="G420" i="10"/>
  <c r="C420" i="10"/>
  <c r="G420" i="4" s="1"/>
  <c r="K420" i="10"/>
  <c r="H378" i="4"/>
  <c r="C378" i="8"/>
  <c r="H325" i="4"/>
  <c r="C325" i="8"/>
  <c r="H316" i="4"/>
  <c r="F302" i="4"/>
  <c r="B302" i="8"/>
  <c r="J302" i="10"/>
  <c r="G302" i="10"/>
  <c r="F290" i="4"/>
  <c r="B290" i="4" s="1"/>
  <c r="B290" i="8"/>
  <c r="H279" i="4"/>
  <c r="C279" i="8"/>
  <c r="F1796" i="13"/>
  <c r="J1796" i="4" s="1"/>
  <c r="E1796" i="13"/>
  <c r="G1796" i="13"/>
  <c r="H1796" i="13"/>
  <c r="J1796" i="13"/>
  <c r="C1796" i="13"/>
  <c r="L1796" i="13"/>
  <c r="K1796" i="13"/>
  <c r="D1796" i="13"/>
  <c r="I1796" i="13"/>
  <c r="G592" i="13"/>
  <c r="F592" i="13"/>
  <c r="J592" i="4" s="1"/>
  <c r="K592" i="13"/>
  <c r="D592" i="13"/>
  <c r="E592" i="13"/>
  <c r="H592" i="13"/>
  <c r="F1653" i="4"/>
  <c r="B1653" i="8"/>
  <c r="F1647" i="10"/>
  <c r="F1647" i="4"/>
  <c r="B1647" i="8"/>
  <c r="I1646" i="10"/>
  <c r="F1646" i="4"/>
  <c r="D1646" i="4" s="1"/>
  <c r="B1646" i="8"/>
  <c r="F1635" i="4"/>
  <c r="B1635" i="8"/>
  <c r="C1632" i="10"/>
  <c r="G1632" i="4" s="1"/>
  <c r="F1632" i="4"/>
  <c r="D1632" i="4" s="1"/>
  <c r="B1632" i="8"/>
  <c r="J1629" i="10"/>
  <c r="F1629" i="4"/>
  <c r="B1629" i="8"/>
  <c r="E1618" i="10"/>
  <c r="F1618" i="4"/>
  <c r="C1618" i="4" s="1"/>
  <c r="B1618" i="8"/>
  <c r="H1609" i="10"/>
  <c r="F1609" i="4"/>
  <c r="B1609" i="4" s="1"/>
  <c r="B1609" i="8"/>
  <c r="F1591" i="10"/>
  <c r="I1591" i="4" s="1"/>
  <c r="F1591" i="4"/>
  <c r="B1591" i="8"/>
  <c r="I1590" i="10"/>
  <c r="F1590" i="4"/>
  <c r="B1590" i="8"/>
  <c r="F1579" i="4"/>
  <c r="B1579" i="8"/>
  <c r="F1572" i="10"/>
  <c r="I1572" i="4" s="1"/>
  <c r="F1572" i="4"/>
  <c r="B1572" i="8"/>
  <c r="E1570" i="10"/>
  <c r="F1570" i="4"/>
  <c r="C1570" i="4" s="1"/>
  <c r="B1570" i="8"/>
  <c r="F1561" i="4"/>
  <c r="B1561" i="8"/>
  <c r="D1553" i="10"/>
  <c r="F1553" i="4"/>
  <c r="D1553" i="4" s="1"/>
  <c r="B1553" i="8"/>
  <c r="G1549" i="10"/>
  <c r="F1549" i="4"/>
  <c r="B1549" i="8"/>
  <c r="F1524" i="4"/>
  <c r="B1524" i="8"/>
  <c r="D1519" i="10"/>
  <c r="F1519" i="4"/>
  <c r="B1519" i="8"/>
  <c r="T1516" i="10"/>
  <c r="G1507" i="10"/>
  <c r="F1507" i="4"/>
  <c r="B1507" i="8"/>
  <c r="I1485" i="10"/>
  <c r="F1485" i="4"/>
  <c r="B1485" i="8"/>
  <c r="G1474" i="10"/>
  <c r="F1474" i="4"/>
  <c r="C1474" i="4" s="1"/>
  <c r="B1474" i="8"/>
  <c r="H1472" i="10"/>
  <c r="F1472" i="4"/>
  <c r="B1472" i="8"/>
  <c r="F1468" i="4"/>
  <c r="B1468" i="8"/>
  <c r="I1453" i="10"/>
  <c r="F1453" i="4"/>
  <c r="B1453" i="8"/>
  <c r="C1449" i="10"/>
  <c r="G1449" i="4" s="1"/>
  <c r="F1449" i="4"/>
  <c r="B1449" i="8"/>
  <c r="G1442" i="10"/>
  <c r="F1442" i="4"/>
  <c r="B1442" i="8"/>
  <c r="H1440" i="10"/>
  <c r="F1440" i="4"/>
  <c r="B1440" i="8"/>
  <c r="F1436" i="4"/>
  <c r="B1436" i="8"/>
  <c r="L1428" i="10"/>
  <c r="S1428" i="10" s="1"/>
  <c r="I1421" i="10"/>
  <c r="F1421" i="4"/>
  <c r="B1421" i="4" s="1"/>
  <c r="B1421" i="8"/>
  <c r="L1397" i="10"/>
  <c r="F1389" i="4"/>
  <c r="E1389" i="4" s="1"/>
  <c r="B1389" i="8"/>
  <c r="F1373" i="4"/>
  <c r="B1373" i="8"/>
  <c r="H1354" i="10"/>
  <c r="G1343" i="10"/>
  <c r="F1343" i="4"/>
  <c r="B1343" i="4" s="1"/>
  <c r="B1343" i="8"/>
  <c r="J1337" i="10"/>
  <c r="L1333" i="10"/>
  <c r="F1323" i="10"/>
  <c r="I1323" i="4" s="1"/>
  <c r="F1317" i="10"/>
  <c r="I1317" i="4" s="1"/>
  <c r="L1304" i="10"/>
  <c r="J1300" i="10"/>
  <c r="L1296" i="10"/>
  <c r="K1293" i="10"/>
  <c r="F1293" i="4"/>
  <c r="E1293" i="4" s="1"/>
  <c r="B1293" i="8"/>
  <c r="C1291" i="8"/>
  <c r="F1283" i="4"/>
  <c r="B1283" i="8"/>
  <c r="I1279" i="10"/>
  <c r="K1275" i="10"/>
  <c r="J1268" i="10"/>
  <c r="F1267" i="10"/>
  <c r="I1267" i="4" s="1"/>
  <c r="K1267" i="4" s="1"/>
  <c r="F1262" i="4"/>
  <c r="B1262" i="8"/>
  <c r="C1260" i="10"/>
  <c r="G1260" i="4" s="1"/>
  <c r="F1260" i="4"/>
  <c r="B1260" i="8"/>
  <c r="N1259" i="10"/>
  <c r="E1258" i="10"/>
  <c r="F1258" i="4"/>
  <c r="B1258" i="8"/>
  <c r="L1251" i="10"/>
  <c r="J1250" i="10"/>
  <c r="G1248" i="10"/>
  <c r="D1244" i="10"/>
  <c r="F1244" i="4"/>
  <c r="B1244" i="8"/>
  <c r="F1243" i="10"/>
  <c r="J1242" i="10"/>
  <c r="I1237" i="10"/>
  <c r="F1237" i="4"/>
  <c r="B1237" i="8"/>
  <c r="H1235" i="4"/>
  <c r="C1235" i="8"/>
  <c r="J1228" i="10"/>
  <c r="K1227" i="10"/>
  <c r="H1221" i="10"/>
  <c r="F1219" i="4"/>
  <c r="B1219" i="8"/>
  <c r="D1212" i="10"/>
  <c r="F1212" i="4"/>
  <c r="B1212" i="8"/>
  <c r="E1210" i="10"/>
  <c r="F1210" i="4"/>
  <c r="B1210" i="8"/>
  <c r="E1202" i="10"/>
  <c r="F1202" i="4"/>
  <c r="B1202" i="4" s="1"/>
  <c r="B1202" i="8"/>
  <c r="G1200" i="10"/>
  <c r="I1199" i="10"/>
  <c r="F1199" i="4"/>
  <c r="B1199" i="8"/>
  <c r="F1195" i="10"/>
  <c r="I1195" i="4" s="1"/>
  <c r="F1190" i="4"/>
  <c r="B1190" i="8"/>
  <c r="H1187" i="4"/>
  <c r="C1185" i="10"/>
  <c r="G1185" i="4" s="1"/>
  <c r="F1185" i="4"/>
  <c r="B1185" i="8"/>
  <c r="F1182" i="4"/>
  <c r="B1182" i="8"/>
  <c r="L1179" i="10"/>
  <c r="C1177" i="10"/>
  <c r="G1177" i="4" s="1"/>
  <c r="F1177" i="4"/>
  <c r="B1177" i="8"/>
  <c r="J1172" i="10"/>
  <c r="J1171" i="10"/>
  <c r="F1170" i="10"/>
  <c r="I1170" i="4" s="1"/>
  <c r="F1167" i="4"/>
  <c r="B1167" i="8"/>
  <c r="L1163" i="10"/>
  <c r="S1163" i="10" s="1"/>
  <c r="L1161" i="10"/>
  <c r="J1159" i="10"/>
  <c r="G1155" i="10"/>
  <c r="C1154" i="10"/>
  <c r="G1154" i="4" s="1"/>
  <c r="F1154" i="4"/>
  <c r="B1154" i="8"/>
  <c r="H1153" i="10"/>
  <c r="J1152" i="10"/>
  <c r="J1151" i="10"/>
  <c r="G1150" i="10"/>
  <c r="N1150" i="10" s="1"/>
  <c r="D1147" i="10"/>
  <c r="F1147" i="4"/>
  <c r="B1147" i="8"/>
  <c r="H1145" i="4"/>
  <c r="C1145" i="8"/>
  <c r="F1140" i="4"/>
  <c r="B1140" i="8"/>
  <c r="L1136" i="10"/>
  <c r="S1136" i="10" s="1"/>
  <c r="L1135" i="10"/>
  <c r="H1129" i="10"/>
  <c r="L1128" i="10"/>
  <c r="S1128" i="10" s="1"/>
  <c r="C1124" i="10"/>
  <c r="G1124" i="4" s="1"/>
  <c r="F1124" i="4"/>
  <c r="B1124" i="8"/>
  <c r="H1121" i="10"/>
  <c r="L1120" i="10"/>
  <c r="S1120" i="10" s="1"/>
  <c r="D1119" i="10"/>
  <c r="F1119" i="4"/>
  <c r="B1119" i="8"/>
  <c r="G1117" i="10"/>
  <c r="F1117" i="4"/>
  <c r="B1117" i="8"/>
  <c r="I1114" i="10"/>
  <c r="K1113" i="10"/>
  <c r="D1107" i="10"/>
  <c r="F1107" i="4"/>
  <c r="C1107" i="4" s="1"/>
  <c r="B1107" i="8"/>
  <c r="F1105" i="10"/>
  <c r="I1105" i="4" s="1"/>
  <c r="C1100" i="10"/>
  <c r="G1100" i="4" s="1"/>
  <c r="F1100" i="4"/>
  <c r="B1100" i="8"/>
  <c r="F1097" i="4"/>
  <c r="B1097" i="8"/>
  <c r="C1096" i="10"/>
  <c r="G1096" i="4" s="1"/>
  <c r="F1096" i="4"/>
  <c r="B1096" i="8"/>
  <c r="H1094" i="10"/>
  <c r="F1094" i="4"/>
  <c r="B1094" i="8"/>
  <c r="J1088" i="10"/>
  <c r="H1081" i="10"/>
  <c r="L1080" i="10"/>
  <c r="F1073" i="4"/>
  <c r="B1073" i="8"/>
  <c r="C1072" i="10"/>
  <c r="G1072" i="4" s="1"/>
  <c r="F1072" i="4"/>
  <c r="B1072" i="8"/>
  <c r="I1066" i="10"/>
  <c r="F1065" i="4"/>
  <c r="E1065" i="4" s="1"/>
  <c r="B1065" i="8"/>
  <c r="D1059" i="10"/>
  <c r="F1059" i="4"/>
  <c r="B1059" i="8"/>
  <c r="F1057" i="10"/>
  <c r="I1057" i="4" s="1"/>
  <c r="J1056" i="10"/>
  <c r="F1052" i="10"/>
  <c r="I1052" i="4" s="1"/>
  <c r="F1052" i="4"/>
  <c r="B1052" i="4" s="1"/>
  <c r="B1052" i="8"/>
  <c r="I1049" i="10"/>
  <c r="L1048" i="10"/>
  <c r="G1043" i="10"/>
  <c r="G1040" i="10"/>
  <c r="H1037" i="10"/>
  <c r="E1036" i="10"/>
  <c r="F1036" i="4"/>
  <c r="B1036" i="4" s="1"/>
  <c r="B1036" i="8"/>
  <c r="J1030" i="10"/>
  <c r="L1029" i="10"/>
  <c r="I1028" i="10"/>
  <c r="F1025" i="4"/>
  <c r="E1025" i="4" s="1"/>
  <c r="B1025" i="8"/>
  <c r="J1023" i="10"/>
  <c r="I1021" i="10"/>
  <c r="H1020" i="4"/>
  <c r="C1020" i="8"/>
  <c r="F1009" i="4"/>
  <c r="B1009" i="8"/>
  <c r="F1008" i="4"/>
  <c r="B1008" i="8"/>
  <c r="J1005" i="10"/>
  <c r="F1004" i="10"/>
  <c r="I1004" i="4" s="1"/>
  <c r="I999" i="10"/>
  <c r="F999" i="4"/>
  <c r="B999" i="8"/>
  <c r="L997" i="10"/>
  <c r="K991" i="10"/>
  <c r="J989" i="10"/>
  <c r="F988" i="10"/>
  <c r="I988" i="4" s="1"/>
  <c r="I987" i="10"/>
  <c r="D986" i="10"/>
  <c r="F986" i="4"/>
  <c r="B986" i="4" s="1"/>
  <c r="B986" i="8"/>
  <c r="I983" i="10"/>
  <c r="F983" i="4"/>
  <c r="B983" i="4" s="1"/>
  <c r="B983" i="8"/>
  <c r="J981" i="10"/>
  <c r="H980" i="4"/>
  <c r="C980" i="8"/>
  <c r="I975" i="10"/>
  <c r="F975" i="4"/>
  <c r="B975" i="8"/>
  <c r="I972" i="10"/>
  <c r="L971" i="10"/>
  <c r="H969" i="10"/>
  <c r="F969" i="4"/>
  <c r="E969" i="4" s="1"/>
  <c r="B969" i="8"/>
  <c r="F965" i="10"/>
  <c r="I965" i="4" s="1"/>
  <c r="F964" i="4"/>
  <c r="B964" i="8"/>
  <c r="E963" i="10"/>
  <c r="F963" i="4"/>
  <c r="D963" i="4" s="1"/>
  <c r="B963" i="8"/>
  <c r="G959" i="10"/>
  <c r="G957" i="10"/>
  <c r="F957" i="4"/>
  <c r="D957" i="4" s="1"/>
  <c r="B957" i="8"/>
  <c r="F956" i="10"/>
  <c r="I955" i="10"/>
  <c r="F954" i="4"/>
  <c r="B954" i="4" s="1"/>
  <c r="B954" i="8"/>
  <c r="I951" i="10"/>
  <c r="F951" i="4"/>
  <c r="B951" i="4" s="1"/>
  <c r="B951" i="8"/>
  <c r="H949" i="4"/>
  <c r="C949" i="8"/>
  <c r="I948" i="10"/>
  <c r="L947" i="10"/>
  <c r="H945" i="10"/>
  <c r="F945" i="4"/>
  <c r="E945" i="4" s="1"/>
  <c r="B945" i="8"/>
  <c r="I942" i="10"/>
  <c r="P942" i="10" s="1"/>
  <c r="F942" i="4"/>
  <c r="B942" i="8"/>
  <c r="K940" i="10"/>
  <c r="J934" i="10"/>
  <c r="G933" i="10"/>
  <c r="N933" i="10" s="1"/>
  <c r="F933" i="4"/>
  <c r="D933" i="4" s="1"/>
  <c r="B933" i="8"/>
  <c r="F932" i="10"/>
  <c r="I932" i="4" s="1"/>
  <c r="I931" i="10"/>
  <c r="E930" i="10"/>
  <c r="F930" i="4"/>
  <c r="B930" i="4" s="1"/>
  <c r="B930" i="8"/>
  <c r="J920" i="10"/>
  <c r="F920" i="4"/>
  <c r="B920" i="8"/>
  <c r="F917" i="10"/>
  <c r="I917" i="4" s="1"/>
  <c r="F916" i="4"/>
  <c r="B916" i="4" s="1"/>
  <c r="B916" i="8"/>
  <c r="E915" i="10"/>
  <c r="F915" i="4"/>
  <c r="D915" i="4" s="1"/>
  <c r="B915" i="8"/>
  <c r="J910" i="10"/>
  <c r="L908" i="10"/>
  <c r="I903" i="10"/>
  <c r="P903" i="10" s="1"/>
  <c r="F903" i="4"/>
  <c r="B903" i="8"/>
  <c r="K899" i="10"/>
  <c r="F897" i="4"/>
  <c r="B897" i="8"/>
  <c r="D894" i="10"/>
  <c r="F894" i="4"/>
  <c r="E894" i="4" s="1"/>
  <c r="B894" i="8"/>
  <c r="F893" i="4"/>
  <c r="D893" i="4" s="1"/>
  <c r="B893" i="8"/>
  <c r="F890" i="10"/>
  <c r="I890" i="4" s="1"/>
  <c r="F889" i="4"/>
  <c r="B889" i="8"/>
  <c r="H881" i="4"/>
  <c r="C881" i="8"/>
  <c r="J877" i="10"/>
  <c r="E876" i="10"/>
  <c r="F876" i="4"/>
  <c r="B876" i="8"/>
  <c r="L873" i="10"/>
  <c r="F865" i="4"/>
  <c r="B865" i="8"/>
  <c r="J860" i="10"/>
  <c r="J857" i="10"/>
  <c r="F855" i="10"/>
  <c r="I855" i="4" s="1"/>
  <c r="H854" i="10"/>
  <c r="J849" i="10"/>
  <c r="H847" i="4"/>
  <c r="C847" i="8"/>
  <c r="H844" i="10"/>
  <c r="F844" i="4"/>
  <c r="B844" i="8"/>
  <c r="F842" i="10"/>
  <c r="I842" i="4" s="1"/>
  <c r="F842" i="4"/>
  <c r="B842" i="8"/>
  <c r="E841" i="10"/>
  <c r="H836" i="10"/>
  <c r="F836" i="4"/>
  <c r="B836" i="4" s="1"/>
  <c r="B836" i="8"/>
  <c r="E833" i="10"/>
  <c r="J829" i="10"/>
  <c r="H827" i="10"/>
  <c r="E825" i="10"/>
  <c r="F823" i="10"/>
  <c r="I823" i="4" s="1"/>
  <c r="H818" i="10"/>
  <c r="F814" i="10"/>
  <c r="I814" i="4" s="1"/>
  <c r="F813" i="4"/>
  <c r="B813" i="8"/>
  <c r="F811" i="10"/>
  <c r="I811" i="4" s="1"/>
  <c r="D809" i="10"/>
  <c r="F809" i="4"/>
  <c r="B809" i="8"/>
  <c r="F806" i="10"/>
  <c r="I806" i="4" s="1"/>
  <c r="F804" i="4"/>
  <c r="B804" i="4" s="1"/>
  <c r="B804" i="8"/>
  <c r="F802" i="4"/>
  <c r="B802" i="8"/>
  <c r="D801" i="10"/>
  <c r="F800" i="4"/>
  <c r="B800" i="8"/>
  <c r="D797" i="10"/>
  <c r="F797" i="4"/>
  <c r="C797" i="4" s="1"/>
  <c r="B797" i="8"/>
  <c r="D796" i="10"/>
  <c r="F794" i="4"/>
  <c r="B794" i="8"/>
  <c r="D793" i="10"/>
  <c r="F787" i="10"/>
  <c r="I787" i="4" s="1"/>
  <c r="F787" i="4"/>
  <c r="B787" i="8"/>
  <c r="L782" i="10"/>
  <c r="D782" i="10"/>
  <c r="F780" i="10"/>
  <c r="I780" i="4" s="1"/>
  <c r="F780" i="4"/>
  <c r="B780" i="8"/>
  <c r="I778" i="10"/>
  <c r="D776" i="10"/>
  <c r="F776" i="4"/>
  <c r="B776" i="8"/>
  <c r="L774" i="10"/>
  <c r="D774" i="10"/>
  <c r="G771" i="10"/>
  <c r="N771" i="10" s="1"/>
  <c r="D768" i="10"/>
  <c r="F768" i="4"/>
  <c r="B768" i="8"/>
  <c r="G763" i="10"/>
  <c r="N763" i="10" s="1"/>
  <c r="J761" i="10"/>
  <c r="H760" i="10"/>
  <c r="E759" i="10"/>
  <c r="F759" i="4"/>
  <c r="E759" i="4" s="1"/>
  <c r="B759" i="8"/>
  <c r="C759" i="10"/>
  <c r="G759" i="4" s="1"/>
  <c r="K759" i="10"/>
  <c r="H753" i="10"/>
  <c r="H752" i="10"/>
  <c r="I747" i="10"/>
  <c r="F747" i="4"/>
  <c r="B747" i="8"/>
  <c r="F747" i="10"/>
  <c r="I747" i="4" s="1"/>
  <c r="J747" i="10"/>
  <c r="I741" i="10"/>
  <c r="F741" i="4"/>
  <c r="E741" i="4" s="1"/>
  <c r="B741" i="8"/>
  <c r="C741" i="10"/>
  <c r="G741" i="4" s="1"/>
  <c r="L741" i="10"/>
  <c r="E739" i="10"/>
  <c r="G738" i="10"/>
  <c r="J736" i="10"/>
  <c r="C732" i="10"/>
  <c r="G732" i="4" s="1"/>
  <c r="F732" i="4"/>
  <c r="B732" i="8"/>
  <c r="G732" i="10"/>
  <c r="F730" i="4"/>
  <c r="D730" i="4" s="1"/>
  <c r="B730" i="8"/>
  <c r="H730" i="10"/>
  <c r="C730" i="10"/>
  <c r="G730" i="4" s="1"/>
  <c r="K730" i="10"/>
  <c r="E727" i="10"/>
  <c r="F724" i="10"/>
  <c r="L722" i="10"/>
  <c r="H714" i="4"/>
  <c r="C714" i="8"/>
  <c r="F706" i="4"/>
  <c r="B706" i="8"/>
  <c r="I706" i="10"/>
  <c r="D706" i="10"/>
  <c r="L706" i="10"/>
  <c r="H706" i="10"/>
  <c r="L704" i="10"/>
  <c r="F704" i="4"/>
  <c r="B704" i="8"/>
  <c r="J698" i="10"/>
  <c r="E689" i="10"/>
  <c r="F689" i="4"/>
  <c r="B689" i="8"/>
  <c r="G689" i="10"/>
  <c r="J689" i="10"/>
  <c r="D689" i="10"/>
  <c r="F689" i="10"/>
  <c r="I689" i="4" s="1"/>
  <c r="K689" i="4" s="1"/>
  <c r="J678" i="10"/>
  <c r="C653" i="10"/>
  <c r="G653" i="4" s="1"/>
  <c r="F653" i="4"/>
  <c r="B653" i="4" s="1"/>
  <c r="B653" i="8"/>
  <c r="J653" i="10"/>
  <c r="J650" i="10"/>
  <c r="F647" i="10"/>
  <c r="I647" i="4" s="1"/>
  <c r="F647" i="4"/>
  <c r="B647" i="8"/>
  <c r="J647" i="10"/>
  <c r="D647" i="10"/>
  <c r="E647" i="10"/>
  <c r="K641" i="10"/>
  <c r="C635" i="10"/>
  <c r="G635" i="4" s="1"/>
  <c r="F635" i="4"/>
  <c r="B635" i="8"/>
  <c r="J635" i="10"/>
  <c r="Q635" i="10" s="1"/>
  <c r="H635" i="10"/>
  <c r="O635" i="10" s="1"/>
  <c r="I635" i="10"/>
  <c r="P635" i="10" s="1"/>
  <c r="J616" i="10"/>
  <c r="F582" i="4"/>
  <c r="B582" i="8"/>
  <c r="F582" i="10"/>
  <c r="I582" i="4" s="1"/>
  <c r="G582" i="10"/>
  <c r="H582" i="10"/>
  <c r="I582" i="10"/>
  <c r="D582" i="10"/>
  <c r="L582" i="10"/>
  <c r="E582" i="10"/>
  <c r="F573" i="4"/>
  <c r="B573" i="8"/>
  <c r="J573" i="10"/>
  <c r="L573" i="10"/>
  <c r="E573" i="10"/>
  <c r="G573" i="10"/>
  <c r="H554" i="4"/>
  <c r="C554" i="8"/>
  <c r="I546" i="10"/>
  <c r="F546" i="4"/>
  <c r="B546" i="8"/>
  <c r="G546" i="10"/>
  <c r="H546" i="10"/>
  <c r="J546" i="10"/>
  <c r="K546" i="10"/>
  <c r="E546" i="10"/>
  <c r="F546" i="10"/>
  <c r="I546" i="4" s="1"/>
  <c r="F537" i="4"/>
  <c r="B537" i="8"/>
  <c r="H537" i="10"/>
  <c r="J537" i="10"/>
  <c r="H514" i="4"/>
  <c r="C514" i="8"/>
  <c r="H505" i="4"/>
  <c r="C505" i="8"/>
  <c r="H428" i="4"/>
  <c r="C428" i="8"/>
  <c r="F424" i="4"/>
  <c r="B424" i="8"/>
  <c r="E424" i="10"/>
  <c r="G424" i="10"/>
  <c r="H401" i="4"/>
  <c r="C401" i="8"/>
  <c r="H355" i="4"/>
  <c r="C355" i="8"/>
  <c r="F313" i="4"/>
  <c r="B313" i="8"/>
  <c r="J313" i="10"/>
  <c r="H265" i="4"/>
  <c r="C265" i="8"/>
  <c r="H263" i="4"/>
  <c r="C263" i="8"/>
  <c r="H1889" i="13"/>
  <c r="F1889" i="13"/>
  <c r="J1889" i="4" s="1"/>
  <c r="L1889" i="13"/>
  <c r="D1889" i="13"/>
  <c r="G1889" i="13"/>
  <c r="E1889" i="13"/>
  <c r="J1889" i="13"/>
  <c r="F1870" i="13"/>
  <c r="J1870" i="4" s="1"/>
  <c r="E1870" i="13"/>
  <c r="G1870" i="13"/>
  <c r="I1870" i="13"/>
  <c r="C1870" i="13"/>
  <c r="K1870" i="13"/>
  <c r="J1870" i="13"/>
  <c r="L1870" i="13"/>
  <c r="D1870" i="13"/>
  <c r="H1870" i="13"/>
  <c r="F1862" i="13"/>
  <c r="J1862" i="4" s="1"/>
  <c r="H1862" i="13"/>
  <c r="I1862" i="13"/>
  <c r="J1862" i="13"/>
  <c r="C1862" i="13"/>
  <c r="L1862" i="13"/>
  <c r="E1862" i="13"/>
  <c r="K1862" i="13"/>
  <c r="D1862" i="13"/>
  <c r="G1862" i="13"/>
  <c r="F1644" i="13"/>
  <c r="J1644" i="4" s="1"/>
  <c r="J1644" i="13"/>
  <c r="E1614" i="13"/>
  <c r="F1614" i="13"/>
  <c r="J1614" i="4" s="1"/>
  <c r="J1614" i="13"/>
  <c r="K1614" i="13"/>
  <c r="L1614" i="13"/>
  <c r="H1614" i="13"/>
  <c r="I1614" i="13"/>
  <c r="C1614" i="13"/>
  <c r="D1614" i="13"/>
  <c r="C869" i="13"/>
  <c r="K869" i="13"/>
  <c r="D869" i="13"/>
  <c r="F869" i="13"/>
  <c r="J869" i="4" s="1"/>
  <c r="H869" i="13"/>
  <c r="I869" i="13"/>
  <c r="L869" i="13"/>
  <c r="E866" i="13"/>
  <c r="K866" i="13"/>
  <c r="F866" i="13"/>
  <c r="J866" i="4" s="1"/>
  <c r="D866" i="13"/>
  <c r="C866" i="13"/>
  <c r="G866" i="13"/>
  <c r="I866" i="13"/>
  <c r="L866" i="13"/>
  <c r="F1302" i="10"/>
  <c r="I1302" i="4" s="1"/>
  <c r="F1302" i="4"/>
  <c r="B1302" i="8"/>
  <c r="F1275" i="4"/>
  <c r="B1275" i="8"/>
  <c r="C1270" i="10"/>
  <c r="G1270" i="4" s="1"/>
  <c r="F1270" i="4"/>
  <c r="B1270" i="8"/>
  <c r="C1267" i="8"/>
  <c r="P1259" i="10"/>
  <c r="F1255" i="4"/>
  <c r="C1255" i="4" s="1"/>
  <c r="B1255" i="8"/>
  <c r="I1250" i="10"/>
  <c r="H1243" i="4"/>
  <c r="C1243" i="8"/>
  <c r="I1242" i="10"/>
  <c r="F1241" i="4"/>
  <c r="B1241" i="8"/>
  <c r="C1238" i="10"/>
  <c r="G1238" i="4" s="1"/>
  <c r="F1238" i="4"/>
  <c r="B1238" i="8"/>
  <c r="H1232" i="10"/>
  <c r="F1232" i="4"/>
  <c r="B1232" i="8"/>
  <c r="F1227" i="4"/>
  <c r="B1227" i="8"/>
  <c r="I1223" i="10"/>
  <c r="F1223" i="4"/>
  <c r="B1223" i="8"/>
  <c r="H1213" i="4"/>
  <c r="I1207" i="10"/>
  <c r="F1207" i="4"/>
  <c r="C1207" i="4" s="1"/>
  <c r="B1207" i="8"/>
  <c r="D1204" i="10"/>
  <c r="F1204" i="4"/>
  <c r="D1204" i="4" s="1"/>
  <c r="B1204" i="8"/>
  <c r="J1198" i="10"/>
  <c r="F1198" i="4"/>
  <c r="B1198" i="8"/>
  <c r="I1197" i="10"/>
  <c r="F1197" i="4"/>
  <c r="B1197" i="8"/>
  <c r="C1195" i="8"/>
  <c r="C1193" i="10"/>
  <c r="G1193" i="4" s="1"/>
  <c r="F1193" i="4"/>
  <c r="B1193" i="8"/>
  <c r="T1189" i="10"/>
  <c r="G1179" i="10"/>
  <c r="F1179" i="4"/>
  <c r="B1179" i="8"/>
  <c r="T1176" i="10"/>
  <c r="H1176" i="10"/>
  <c r="O1176" i="10" s="1"/>
  <c r="F1176" i="4"/>
  <c r="B1176" i="8"/>
  <c r="J1173" i="10"/>
  <c r="H1170" i="4"/>
  <c r="C1170" i="8"/>
  <c r="F1165" i="4"/>
  <c r="E1165" i="4" s="1"/>
  <c r="B1165" i="8"/>
  <c r="H1161" i="10"/>
  <c r="F1161" i="4"/>
  <c r="B1161" i="8"/>
  <c r="I1159" i="10"/>
  <c r="C1156" i="10"/>
  <c r="G1156" i="4" s="1"/>
  <c r="F1156" i="4"/>
  <c r="B1156" i="8"/>
  <c r="G1153" i="10"/>
  <c r="I1152" i="10"/>
  <c r="E1141" i="10"/>
  <c r="F1141" i="4"/>
  <c r="B1141" i="8"/>
  <c r="D1138" i="10"/>
  <c r="F1138" i="4"/>
  <c r="B1138" i="8"/>
  <c r="D1130" i="10"/>
  <c r="F1130" i="4"/>
  <c r="B1130" i="8"/>
  <c r="G1129" i="10"/>
  <c r="D1127" i="10"/>
  <c r="F1127" i="4"/>
  <c r="B1127" i="8"/>
  <c r="D1122" i="10"/>
  <c r="F1122" i="4"/>
  <c r="B1122" i="8"/>
  <c r="G1121" i="10"/>
  <c r="F1113" i="4"/>
  <c r="B1113" i="8"/>
  <c r="C1112" i="10"/>
  <c r="G1112" i="4" s="1"/>
  <c r="F1112" i="4"/>
  <c r="B1112" i="8"/>
  <c r="H1110" i="10"/>
  <c r="F1110" i="4"/>
  <c r="B1110" i="8"/>
  <c r="H1105" i="4"/>
  <c r="C1105" i="8"/>
  <c r="H1099" i="4"/>
  <c r="C1099" i="8"/>
  <c r="F1095" i="4"/>
  <c r="B1095" i="8"/>
  <c r="H1093" i="10"/>
  <c r="F1093" i="4"/>
  <c r="B1093" i="8"/>
  <c r="D1090" i="10"/>
  <c r="F1090" i="4"/>
  <c r="B1090" i="8"/>
  <c r="I1088" i="10"/>
  <c r="L1086" i="10"/>
  <c r="F1085" i="4"/>
  <c r="B1085" i="8"/>
  <c r="G1081" i="10"/>
  <c r="F1076" i="10"/>
  <c r="I1076" i="4" s="1"/>
  <c r="F1076" i="4"/>
  <c r="B1076" i="8"/>
  <c r="H1075" i="4"/>
  <c r="C1075" i="8"/>
  <c r="I1056" i="10"/>
  <c r="H1054" i="10"/>
  <c r="F1054" i="4"/>
  <c r="B1054" i="8"/>
  <c r="H1051" i="4"/>
  <c r="C1051" i="8"/>
  <c r="F1044" i="10"/>
  <c r="I1044" i="4" s="1"/>
  <c r="F1044" i="4"/>
  <c r="C1044" i="4" s="1"/>
  <c r="B1044" i="8"/>
  <c r="H1041" i="4"/>
  <c r="C1041" i="8"/>
  <c r="H1040" i="4"/>
  <c r="C1040" i="8"/>
  <c r="F1038" i="4"/>
  <c r="B1038" i="8"/>
  <c r="G1037" i="10"/>
  <c r="F1035" i="4"/>
  <c r="B1035" i="8"/>
  <c r="E1034" i="10"/>
  <c r="F1034" i="4"/>
  <c r="E1034" i="4" s="1"/>
  <c r="B1034" i="8"/>
  <c r="H1028" i="10"/>
  <c r="H1021" i="10"/>
  <c r="F1010" i="4"/>
  <c r="B1010" i="4" s="1"/>
  <c r="B1010" i="8"/>
  <c r="I1007" i="10"/>
  <c r="F1007" i="4"/>
  <c r="B1007" i="8"/>
  <c r="H1004" i="4"/>
  <c r="C1004" i="8"/>
  <c r="C1003" i="10"/>
  <c r="G1003" i="4" s="1"/>
  <c r="F1003" i="4"/>
  <c r="B1003" i="8"/>
  <c r="H1001" i="4"/>
  <c r="C1001" i="8"/>
  <c r="G997" i="10"/>
  <c r="F997" i="4"/>
  <c r="B997" i="8"/>
  <c r="H988" i="4"/>
  <c r="C988" i="8"/>
  <c r="I966" i="10"/>
  <c r="F966" i="4"/>
  <c r="B966" i="8"/>
  <c r="H965" i="4"/>
  <c r="C965" i="8"/>
  <c r="H961" i="10"/>
  <c r="F961" i="4"/>
  <c r="B961" i="8"/>
  <c r="J944" i="10"/>
  <c r="F944" i="4"/>
  <c r="B944" i="8"/>
  <c r="F940" i="4"/>
  <c r="B940" i="4" s="1"/>
  <c r="B940" i="8"/>
  <c r="E939" i="10"/>
  <c r="F939" i="4"/>
  <c r="B939" i="8"/>
  <c r="H932" i="4"/>
  <c r="C932" i="8"/>
  <c r="I927" i="10"/>
  <c r="F927" i="4"/>
  <c r="B927" i="4" s="1"/>
  <c r="B927" i="8"/>
  <c r="G925" i="10"/>
  <c r="F925" i="4"/>
  <c r="B925" i="8"/>
  <c r="I918" i="10"/>
  <c r="F918" i="4"/>
  <c r="B918" i="8"/>
  <c r="H917" i="4"/>
  <c r="C917" i="8"/>
  <c r="H913" i="10"/>
  <c r="F913" i="4"/>
  <c r="B913" i="8"/>
  <c r="H890" i="4"/>
  <c r="C890" i="8"/>
  <c r="G860" i="10"/>
  <c r="K858" i="10"/>
  <c r="I857" i="10"/>
  <c r="K856" i="10"/>
  <c r="E855" i="10"/>
  <c r="G854" i="10"/>
  <c r="K850" i="10"/>
  <c r="I849" i="10"/>
  <c r="H846" i="10"/>
  <c r="E845" i="10"/>
  <c r="F845" i="4"/>
  <c r="B845" i="8"/>
  <c r="D840" i="10"/>
  <c r="F840" i="4"/>
  <c r="B840" i="8"/>
  <c r="F839" i="10"/>
  <c r="I839" i="4" s="1"/>
  <c r="H838" i="10"/>
  <c r="E837" i="10"/>
  <c r="F837" i="4"/>
  <c r="C837" i="4" s="1"/>
  <c r="B837" i="8"/>
  <c r="J835" i="10"/>
  <c r="F835" i="4"/>
  <c r="B835" i="4" s="1"/>
  <c r="B835" i="8"/>
  <c r="C831" i="10"/>
  <c r="G831" i="4" s="1"/>
  <c r="F831" i="4"/>
  <c r="B831" i="8"/>
  <c r="G827" i="10"/>
  <c r="H826" i="10"/>
  <c r="F822" i="10"/>
  <c r="I822" i="4" s="1"/>
  <c r="F821" i="4"/>
  <c r="B821" i="8"/>
  <c r="G818" i="10"/>
  <c r="D817" i="10"/>
  <c r="F817" i="4"/>
  <c r="B817" i="8"/>
  <c r="F816" i="10"/>
  <c r="I816" i="4" s="1"/>
  <c r="D815" i="10"/>
  <c r="F815" i="4"/>
  <c r="B815" i="8"/>
  <c r="E814" i="10"/>
  <c r="C810" i="8"/>
  <c r="F808" i="10"/>
  <c r="I808" i="4" s="1"/>
  <c r="F807" i="4"/>
  <c r="B807" i="8"/>
  <c r="E806" i="10"/>
  <c r="I800" i="10"/>
  <c r="G788" i="10"/>
  <c r="K786" i="10"/>
  <c r="D784" i="10"/>
  <c r="F784" i="4"/>
  <c r="B784" i="8"/>
  <c r="K782" i="10"/>
  <c r="L780" i="10"/>
  <c r="J776" i="10"/>
  <c r="K774" i="10"/>
  <c r="J768" i="10"/>
  <c r="F766" i="4"/>
  <c r="B766" i="8"/>
  <c r="F766" i="10"/>
  <c r="I766" i="4" s="1"/>
  <c r="K766" i="4" s="1"/>
  <c r="H761" i="10"/>
  <c r="G760" i="10"/>
  <c r="H758" i="4"/>
  <c r="C758" i="8"/>
  <c r="F753" i="10"/>
  <c r="I753" i="4" s="1"/>
  <c r="G752" i="10"/>
  <c r="E751" i="10"/>
  <c r="F751" i="4"/>
  <c r="B751" i="8"/>
  <c r="K751" i="10"/>
  <c r="J746" i="10"/>
  <c r="F746" i="4"/>
  <c r="C746" i="4" s="1"/>
  <c r="B746" i="8"/>
  <c r="G745" i="10"/>
  <c r="F745" i="4"/>
  <c r="B745" i="8"/>
  <c r="F745" i="10"/>
  <c r="I745" i="4" s="1"/>
  <c r="K745" i="10"/>
  <c r="D744" i="10"/>
  <c r="F744" i="4"/>
  <c r="B744" i="8"/>
  <c r="J744" i="10"/>
  <c r="Q744" i="10" s="1"/>
  <c r="E744" i="10"/>
  <c r="F738" i="10"/>
  <c r="I738" i="4" s="1"/>
  <c r="I736" i="10"/>
  <c r="P736" i="10" s="1"/>
  <c r="F735" i="4"/>
  <c r="B735" i="8"/>
  <c r="E735" i="10"/>
  <c r="K722" i="10"/>
  <c r="C717" i="10"/>
  <c r="G717" i="4" s="1"/>
  <c r="F717" i="4"/>
  <c r="B717" i="8"/>
  <c r="H717" i="10"/>
  <c r="G717" i="10"/>
  <c r="F715" i="4"/>
  <c r="B715" i="8"/>
  <c r="E713" i="10"/>
  <c r="F713" i="4"/>
  <c r="B713" i="8"/>
  <c r="F713" i="10"/>
  <c r="I713" i="4" s="1"/>
  <c r="I713" i="10"/>
  <c r="D713" i="10"/>
  <c r="D710" i="10"/>
  <c r="F710" i="4"/>
  <c r="B710" i="8"/>
  <c r="I710" i="10"/>
  <c r="L705" i="10"/>
  <c r="H701" i="4"/>
  <c r="C701" i="8"/>
  <c r="F698" i="10"/>
  <c r="I698" i="4" s="1"/>
  <c r="H690" i="4"/>
  <c r="C690" i="8"/>
  <c r="K684" i="10"/>
  <c r="C676" i="8"/>
  <c r="F666" i="4"/>
  <c r="B666" i="8"/>
  <c r="H666" i="10"/>
  <c r="C666" i="10"/>
  <c r="G666" i="4" s="1"/>
  <c r="K666" i="10"/>
  <c r="F666" i="10"/>
  <c r="I666" i="4" s="1"/>
  <c r="G666" i="10"/>
  <c r="F650" i="10"/>
  <c r="J641" i="10"/>
  <c r="F639" i="10"/>
  <c r="I639" i="4" s="1"/>
  <c r="F639" i="4"/>
  <c r="B639" i="8"/>
  <c r="L639" i="10"/>
  <c r="E639" i="10"/>
  <c r="J639" i="10"/>
  <c r="F626" i="10"/>
  <c r="I626" i="4" s="1"/>
  <c r="F626" i="4"/>
  <c r="B626" i="8"/>
  <c r="G626" i="10"/>
  <c r="H626" i="10"/>
  <c r="K626" i="10"/>
  <c r="C626" i="10"/>
  <c r="G626" i="4" s="1"/>
  <c r="E626" i="10"/>
  <c r="H624" i="4"/>
  <c r="C624" i="8"/>
  <c r="F621" i="10"/>
  <c r="I621" i="4" s="1"/>
  <c r="F621" i="4"/>
  <c r="B621" i="8"/>
  <c r="K621" i="10"/>
  <c r="L621" i="10"/>
  <c r="C621" i="10"/>
  <c r="G621" i="4" s="1"/>
  <c r="I621" i="10"/>
  <c r="J621" i="10"/>
  <c r="F614" i="4"/>
  <c r="B614" i="8"/>
  <c r="H614" i="10"/>
  <c r="I614" i="10"/>
  <c r="C614" i="10"/>
  <c r="G614" i="4" s="1"/>
  <c r="K614" i="10"/>
  <c r="F614" i="10"/>
  <c r="I614" i="4" s="1"/>
  <c r="G614" i="10"/>
  <c r="F593" i="4"/>
  <c r="B593" i="4" s="1"/>
  <c r="B593" i="8"/>
  <c r="D593" i="10"/>
  <c r="J593" i="10"/>
  <c r="H477" i="4"/>
  <c r="C477" i="8"/>
  <c r="E435" i="10"/>
  <c r="F435" i="4"/>
  <c r="B435" i="8"/>
  <c r="F435" i="10"/>
  <c r="I435" i="4" s="1"/>
  <c r="G435" i="10"/>
  <c r="J435" i="10"/>
  <c r="C435" i="10"/>
  <c r="G435" i="4" s="1"/>
  <c r="H422" i="4"/>
  <c r="C422" i="8"/>
  <c r="H414" i="4"/>
  <c r="C414" i="8"/>
  <c r="H377" i="4"/>
  <c r="C377" i="8"/>
  <c r="E312" i="10"/>
  <c r="F312" i="10" s="1"/>
  <c r="I312" i="4" s="1"/>
  <c r="F312" i="4"/>
  <c r="B312" i="8"/>
  <c r="C312" i="10"/>
  <c r="G312" i="10"/>
  <c r="J312" i="10"/>
  <c r="K312" i="10"/>
  <c r="H289" i="4"/>
  <c r="C289" i="8"/>
  <c r="H249" i="4"/>
  <c r="C249" i="8"/>
  <c r="G246" i="10"/>
  <c r="F246" i="4"/>
  <c r="B246" i="8"/>
  <c r="K246" i="10"/>
  <c r="J246" i="10"/>
  <c r="C246" i="10"/>
  <c r="G246" i="4" s="1"/>
  <c r="D1818" i="13"/>
  <c r="F1818" i="13"/>
  <c r="J1818" i="4" s="1"/>
  <c r="G1818" i="13"/>
  <c r="I1818" i="13"/>
  <c r="J1818" i="13"/>
  <c r="C1818" i="13"/>
  <c r="E1818" i="13"/>
  <c r="K1818" i="13"/>
  <c r="E1057" i="13"/>
  <c r="F1057" i="13"/>
  <c r="J1057" i="4" s="1"/>
  <c r="C1057" i="13"/>
  <c r="D1057" i="13"/>
  <c r="I1057" i="13"/>
  <c r="J1057" i="13"/>
  <c r="K1057" i="13"/>
  <c r="L1057" i="13"/>
  <c r="F1428" i="4"/>
  <c r="B1428" i="8"/>
  <c r="H1418" i="4"/>
  <c r="C1418" i="8"/>
  <c r="I1404" i="10"/>
  <c r="F1404" i="4"/>
  <c r="B1404" i="8"/>
  <c r="H1403" i="4"/>
  <c r="C1403" i="8"/>
  <c r="D1400" i="10"/>
  <c r="F1400" i="4"/>
  <c r="B1400" i="8"/>
  <c r="F1397" i="4"/>
  <c r="E1397" i="4" s="1"/>
  <c r="B1397" i="8"/>
  <c r="C1388" i="10"/>
  <c r="G1388" i="4" s="1"/>
  <c r="F1388" i="4"/>
  <c r="B1388" i="8"/>
  <c r="D1385" i="10"/>
  <c r="F1385" i="4"/>
  <c r="B1385" i="8"/>
  <c r="H1379" i="10"/>
  <c r="F1379" i="4"/>
  <c r="B1379" i="8"/>
  <c r="C1378" i="10"/>
  <c r="G1378" i="4" s="1"/>
  <c r="F1378" i="4"/>
  <c r="B1378" i="8"/>
  <c r="G1375" i="10"/>
  <c r="F1375" i="4"/>
  <c r="B1375" i="8"/>
  <c r="E1367" i="10"/>
  <c r="F1367" i="4"/>
  <c r="B1367" i="8"/>
  <c r="F1366" i="4"/>
  <c r="B1366" i="8"/>
  <c r="H1363" i="10"/>
  <c r="O1363" i="10" s="1"/>
  <c r="F1363" i="4"/>
  <c r="B1363" i="8"/>
  <c r="C1362" i="10"/>
  <c r="G1362" i="4" s="1"/>
  <c r="F1362" i="4"/>
  <c r="B1362" i="4" s="1"/>
  <c r="B1362" i="8"/>
  <c r="F1358" i="4"/>
  <c r="B1358" i="8"/>
  <c r="F1354" i="10"/>
  <c r="I1354" i="4" s="1"/>
  <c r="E1353" i="10"/>
  <c r="F1353" i="4"/>
  <c r="B1353" i="8"/>
  <c r="H1347" i="10"/>
  <c r="O1347" i="10" s="1"/>
  <c r="F1347" i="4"/>
  <c r="B1347" i="8"/>
  <c r="H1339" i="4"/>
  <c r="C1339" i="8"/>
  <c r="G1337" i="10"/>
  <c r="J1335" i="10"/>
  <c r="F1335" i="4"/>
  <c r="B1335" i="8"/>
  <c r="F1333" i="4"/>
  <c r="B1333" i="4" s="1"/>
  <c r="B1333" i="8"/>
  <c r="H1331" i="4"/>
  <c r="C1331" i="8"/>
  <c r="H1328" i="10"/>
  <c r="F1328" i="4"/>
  <c r="B1328" i="8"/>
  <c r="D1323" i="10"/>
  <c r="H1320" i="10"/>
  <c r="F1320" i="4"/>
  <c r="B1320" i="8"/>
  <c r="L1317" i="10"/>
  <c r="D1317" i="10"/>
  <c r="D1316" i="10"/>
  <c r="F1316" i="4"/>
  <c r="E1316" i="4" s="1"/>
  <c r="B1316" i="8"/>
  <c r="H1309" i="4"/>
  <c r="C1309" i="8"/>
  <c r="G1304" i="10"/>
  <c r="F1300" i="10"/>
  <c r="I1300" i="4" s="1"/>
  <c r="G1296" i="10"/>
  <c r="F1284" i="4"/>
  <c r="B1284" i="8"/>
  <c r="G1279" i="10"/>
  <c r="H1278" i="4"/>
  <c r="C1278" i="8"/>
  <c r="F1277" i="4"/>
  <c r="E1277" i="4" s="1"/>
  <c r="B1277" i="8"/>
  <c r="I1275" i="10"/>
  <c r="H1268" i="10"/>
  <c r="L1267" i="10"/>
  <c r="D1267" i="10"/>
  <c r="H1264" i="4"/>
  <c r="C1264" i="8"/>
  <c r="E1261" i="10"/>
  <c r="F1261" i="4"/>
  <c r="E1261" i="4" s="1"/>
  <c r="B1261" i="8"/>
  <c r="H1259" i="4"/>
  <c r="C1259" i="8"/>
  <c r="C1257" i="10"/>
  <c r="G1257" i="4" s="1"/>
  <c r="F1257" i="4"/>
  <c r="B1257" i="8"/>
  <c r="H1253" i="4"/>
  <c r="C1253" i="8"/>
  <c r="F1251" i="4"/>
  <c r="B1251" i="8"/>
  <c r="H1250" i="10"/>
  <c r="F1249" i="4"/>
  <c r="B1249" i="8"/>
  <c r="E1248" i="10"/>
  <c r="I1245" i="10"/>
  <c r="P1245" i="10" s="1"/>
  <c r="F1245" i="4"/>
  <c r="E1245" i="4" s="1"/>
  <c r="B1245" i="8"/>
  <c r="L1243" i="10"/>
  <c r="D1243" i="10"/>
  <c r="H1242" i="10"/>
  <c r="L1232" i="10"/>
  <c r="H1228" i="10"/>
  <c r="I1227" i="10"/>
  <c r="F1221" i="10"/>
  <c r="I1221" i="4" s="1"/>
  <c r="D1220" i="10"/>
  <c r="F1220" i="4"/>
  <c r="B1220" i="8"/>
  <c r="E1218" i="10"/>
  <c r="F1218" i="4"/>
  <c r="B1218" i="8"/>
  <c r="I1215" i="10"/>
  <c r="F1215" i="4"/>
  <c r="B1215" i="4" s="1"/>
  <c r="B1215" i="8"/>
  <c r="I1213" i="10"/>
  <c r="P1213" i="10" s="1"/>
  <c r="F1213" i="4"/>
  <c r="E1213" i="4" s="1"/>
  <c r="B1213" i="8"/>
  <c r="E1200" i="10"/>
  <c r="K1196" i="10"/>
  <c r="L1195" i="10"/>
  <c r="D1195" i="10"/>
  <c r="H1192" i="10"/>
  <c r="F1192" i="4"/>
  <c r="B1192" i="8"/>
  <c r="J1189" i="10"/>
  <c r="H1184" i="10"/>
  <c r="F1184" i="4"/>
  <c r="B1184" i="8"/>
  <c r="J1181" i="10"/>
  <c r="J1179" i="10"/>
  <c r="H1178" i="4"/>
  <c r="C1178" i="8"/>
  <c r="L1176" i="10"/>
  <c r="H1173" i="10"/>
  <c r="H1172" i="10"/>
  <c r="H1171" i="10"/>
  <c r="L1170" i="10"/>
  <c r="D1170" i="10"/>
  <c r="H1169" i="10"/>
  <c r="F1169" i="4"/>
  <c r="B1169" i="8"/>
  <c r="L1166" i="10"/>
  <c r="L1164" i="10"/>
  <c r="F1163" i="4"/>
  <c r="B1163" i="8"/>
  <c r="J1161" i="10"/>
  <c r="J1160" i="10"/>
  <c r="G1159" i="10"/>
  <c r="E1155" i="10"/>
  <c r="F1153" i="10"/>
  <c r="I1153" i="4" s="1"/>
  <c r="K1153" i="4" s="1"/>
  <c r="H1152" i="10"/>
  <c r="G1151" i="10"/>
  <c r="E1150" i="10"/>
  <c r="K1146" i="10"/>
  <c r="R1146" i="10" s="1"/>
  <c r="C1143" i="10"/>
  <c r="G1143" i="4" s="1"/>
  <c r="F1143" i="4"/>
  <c r="B1143" i="8"/>
  <c r="D1139" i="10"/>
  <c r="F1139" i="4"/>
  <c r="B1139" i="8"/>
  <c r="H1137" i="4"/>
  <c r="I1136" i="10"/>
  <c r="P1136" i="10" s="1"/>
  <c r="I1135" i="10"/>
  <c r="D1131" i="10"/>
  <c r="F1131" i="4"/>
  <c r="B1131" i="8"/>
  <c r="F1129" i="10"/>
  <c r="I1129" i="4" s="1"/>
  <c r="K1129" i="4" s="1"/>
  <c r="I1128" i="10"/>
  <c r="P1128" i="10" s="1"/>
  <c r="D1126" i="10"/>
  <c r="F1126" i="4"/>
  <c r="B1126" i="8"/>
  <c r="D1123" i="10"/>
  <c r="F1123" i="4"/>
  <c r="B1123" i="8"/>
  <c r="F1121" i="10"/>
  <c r="I1120" i="10"/>
  <c r="L1118" i="10"/>
  <c r="C1116" i="10"/>
  <c r="G1116" i="4" s="1"/>
  <c r="F1116" i="4"/>
  <c r="B1116" i="8"/>
  <c r="F1114" i="10"/>
  <c r="I1114" i="4" s="1"/>
  <c r="I1113" i="10"/>
  <c r="L1112" i="10"/>
  <c r="D1111" i="10"/>
  <c r="F1111" i="4"/>
  <c r="B1111" i="8"/>
  <c r="G1109" i="10"/>
  <c r="F1109" i="4"/>
  <c r="B1109" i="8"/>
  <c r="J1106" i="10"/>
  <c r="L1105" i="10"/>
  <c r="D1105" i="10"/>
  <c r="D1091" i="10"/>
  <c r="F1091" i="4"/>
  <c r="B1091" i="8"/>
  <c r="H1089" i="4"/>
  <c r="H1088" i="10"/>
  <c r="J1086" i="10"/>
  <c r="D1083" i="10"/>
  <c r="F1083" i="4"/>
  <c r="B1083" i="4" s="1"/>
  <c r="B1083" i="8"/>
  <c r="D1082" i="10"/>
  <c r="F1082" i="4"/>
  <c r="B1082" i="8"/>
  <c r="F1081" i="10"/>
  <c r="I1081" i="4" s="1"/>
  <c r="I1080" i="10"/>
  <c r="H1078" i="10"/>
  <c r="F1078" i="4"/>
  <c r="B1078" i="8"/>
  <c r="J1071" i="10"/>
  <c r="F1068" i="10"/>
  <c r="I1068" i="4" s="1"/>
  <c r="F1068" i="4"/>
  <c r="B1068" i="8"/>
  <c r="Q1067" i="10"/>
  <c r="F1066" i="10"/>
  <c r="I1066" i="4" s="1"/>
  <c r="C1064" i="10"/>
  <c r="G1064" i="4" s="1"/>
  <c r="F1064" i="4"/>
  <c r="B1064" i="8"/>
  <c r="J1058" i="10"/>
  <c r="Q1058" i="10" s="1"/>
  <c r="L1057" i="10"/>
  <c r="D1057" i="10"/>
  <c r="H1056" i="10"/>
  <c r="E1055" i="10"/>
  <c r="F1055" i="4"/>
  <c r="B1055" i="8"/>
  <c r="J1053" i="10"/>
  <c r="F1053" i="4"/>
  <c r="B1053" i="8"/>
  <c r="D1050" i="10"/>
  <c r="F1050" i="4"/>
  <c r="B1050" i="4" s="1"/>
  <c r="B1050" i="8"/>
  <c r="G1049" i="10"/>
  <c r="I1048" i="10"/>
  <c r="H1046" i="10"/>
  <c r="F1046" i="4"/>
  <c r="B1046" i="8"/>
  <c r="P1043" i="10"/>
  <c r="E1043" i="10"/>
  <c r="D1041" i="10"/>
  <c r="F1041" i="4"/>
  <c r="B1041" i="8"/>
  <c r="D1040" i="10"/>
  <c r="F1037" i="10"/>
  <c r="I1037" i="4" s="1"/>
  <c r="F1033" i="4"/>
  <c r="E1033" i="4" s="1"/>
  <c r="B1033" i="8"/>
  <c r="H1030" i="10"/>
  <c r="F1029" i="4"/>
  <c r="B1029" i="8"/>
  <c r="G1028" i="10"/>
  <c r="J1026" i="10"/>
  <c r="E1023" i="10"/>
  <c r="F1021" i="10"/>
  <c r="I1021" i="4" s="1"/>
  <c r="K1021" i="4" s="1"/>
  <c r="H1018" i="4"/>
  <c r="C1018" i="8"/>
  <c r="G1013" i="10"/>
  <c r="F1013" i="4"/>
  <c r="B1013" i="8"/>
  <c r="C1011" i="10"/>
  <c r="G1011" i="4" s="1"/>
  <c r="F1011" i="4"/>
  <c r="D1011" i="4" s="1"/>
  <c r="B1011" i="8"/>
  <c r="K1007" i="10"/>
  <c r="H1005" i="10"/>
  <c r="L1004" i="10"/>
  <c r="D1004" i="10"/>
  <c r="F1002" i="10"/>
  <c r="I1002" i="4" s="1"/>
  <c r="F1001" i="4"/>
  <c r="B1001" i="8"/>
  <c r="J997" i="10"/>
  <c r="H993" i="4"/>
  <c r="C993" i="8"/>
  <c r="H991" i="10"/>
  <c r="H989" i="10"/>
  <c r="L988" i="10"/>
  <c r="D988" i="10"/>
  <c r="D987" i="10"/>
  <c r="I985" i="10"/>
  <c r="H982" i="10"/>
  <c r="H981" i="10"/>
  <c r="E977" i="10"/>
  <c r="F977" i="4"/>
  <c r="B977" i="8"/>
  <c r="G972" i="10"/>
  <c r="J971" i="10"/>
  <c r="H968" i="10"/>
  <c r="F968" i="4"/>
  <c r="B968" i="8"/>
  <c r="D965" i="10"/>
  <c r="J962" i="10"/>
  <c r="E959" i="10"/>
  <c r="L956" i="10"/>
  <c r="D956" i="10"/>
  <c r="D955" i="10"/>
  <c r="K950" i="10"/>
  <c r="G948" i="10"/>
  <c r="J947" i="10"/>
  <c r="I943" i="10"/>
  <c r="F943" i="4"/>
  <c r="B943" i="4" s="1"/>
  <c r="B943" i="8"/>
  <c r="I940" i="10"/>
  <c r="L939" i="10"/>
  <c r="H937" i="10"/>
  <c r="F937" i="4"/>
  <c r="B937" i="8"/>
  <c r="F934" i="10"/>
  <c r="L932" i="10"/>
  <c r="D932" i="10"/>
  <c r="D931" i="10"/>
  <c r="K927" i="10"/>
  <c r="K926" i="10"/>
  <c r="K925" i="10"/>
  <c r="E922" i="10"/>
  <c r="F922" i="4"/>
  <c r="B922" i="4" s="1"/>
  <c r="B922" i="8"/>
  <c r="D917" i="10"/>
  <c r="J914" i="10"/>
  <c r="J912" i="10"/>
  <c r="F912" i="4"/>
  <c r="B912" i="8"/>
  <c r="F910" i="10"/>
  <c r="F908" i="4"/>
  <c r="B908" i="8"/>
  <c r="E907" i="10"/>
  <c r="F907" i="4"/>
  <c r="E907" i="4" s="1"/>
  <c r="B907" i="8"/>
  <c r="G901" i="10"/>
  <c r="F901" i="4"/>
  <c r="D901" i="4" s="1"/>
  <c r="B901" i="8"/>
  <c r="H899" i="10"/>
  <c r="G898" i="10"/>
  <c r="F898" i="4"/>
  <c r="B898" i="8"/>
  <c r="C891" i="10"/>
  <c r="G891" i="4" s="1"/>
  <c r="F891" i="4"/>
  <c r="B891" i="8"/>
  <c r="D890" i="10"/>
  <c r="F888" i="4"/>
  <c r="B888" i="8"/>
  <c r="H887" i="4"/>
  <c r="C887" i="8"/>
  <c r="K885" i="10"/>
  <c r="D884" i="10"/>
  <c r="F884" i="4"/>
  <c r="E884" i="4" s="1"/>
  <c r="B884" i="8"/>
  <c r="D880" i="10"/>
  <c r="F880" i="4"/>
  <c r="B880" i="8"/>
  <c r="G877" i="10"/>
  <c r="G875" i="10"/>
  <c r="F873" i="4"/>
  <c r="B873" i="8"/>
  <c r="D872" i="10"/>
  <c r="F872" i="4"/>
  <c r="B872" i="8"/>
  <c r="H868" i="10"/>
  <c r="F868" i="4"/>
  <c r="B868" i="4" s="1"/>
  <c r="B868" i="8"/>
  <c r="J864" i="10"/>
  <c r="E860" i="10"/>
  <c r="H857" i="10"/>
  <c r="J856" i="10"/>
  <c r="L855" i="10"/>
  <c r="D855" i="10"/>
  <c r="F854" i="10"/>
  <c r="I854" i="4" s="1"/>
  <c r="H849" i="10"/>
  <c r="F843" i="4"/>
  <c r="B843" i="4" s="1"/>
  <c r="B843" i="8"/>
  <c r="D841" i="10"/>
  <c r="F841" i="4"/>
  <c r="B841" i="8"/>
  <c r="H839" i="4"/>
  <c r="C839" i="8"/>
  <c r="D833" i="10"/>
  <c r="F833" i="4"/>
  <c r="B833" i="8"/>
  <c r="F829" i="4"/>
  <c r="B829" i="8"/>
  <c r="F827" i="10"/>
  <c r="I827" i="4" s="1"/>
  <c r="D825" i="10"/>
  <c r="F825" i="4"/>
  <c r="B825" i="8"/>
  <c r="D823" i="10"/>
  <c r="F823" i="4"/>
  <c r="B823" i="8"/>
  <c r="E818" i="10"/>
  <c r="H816" i="4"/>
  <c r="C816" i="8"/>
  <c r="D814" i="10"/>
  <c r="F812" i="4"/>
  <c r="B812" i="4" s="1"/>
  <c r="B812" i="8"/>
  <c r="E811" i="10"/>
  <c r="F811" i="4"/>
  <c r="B811" i="4" s="1"/>
  <c r="B811" i="8"/>
  <c r="D806" i="10"/>
  <c r="J803" i="10"/>
  <c r="G801" i="10"/>
  <c r="F801" i="4"/>
  <c r="B801" i="8"/>
  <c r="C799" i="10"/>
  <c r="G799" i="4" s="1"/>
  <c r="F799" i="4"/>
  <c r="B799" i="8"/>
  <c r="F796" i="10"/>
  <c r="I796" i="4" s="1"/>
  <c r="F796" i="4"/>
  <c r="B796" i="4" s="1"/>
  <c r="B796" i="8"/>
  <c r="G793" i="10"/>
  <c r="F793" i="4"/>
  <c r="B793" i="8"/>
  <c r="H788" i="4"/>
  <c r="J786" i="10"/>
  <c r="F782" i="4"/>
  <c r="B782" i="8"/>
  <c r="F778" i="4"/>
  <c r="D778" i="4" s="1"/>
  <c r="B778" i="8"/>
  <c r="H777" i="4"/>
  <c r="C777" i="8"/>
  <c r="F774" i="4"/>
  <c r="B774" i="8"/>
  <c r="H772" i="4"/>
  <c r="C772" i="8"/>
  <c r="I771" i="10"/>
  <c r="P771" i="10" s="1"/>
  <c r="F771" i="4"/>
  <c r="D771" i="4" s="1"/>
  <c r="B771" i="8"/>
  <c r="J765" i="10"/>
  <c r="H764" i="4"/>
  <c r="C764" i="8"/>
  <c r="I763" i="10"/>
  <c r="P763" i="10" s="1"/>
  <c r="F763" i="4"/>
  <c r="B763" i="8"/>
  <c r="H763" i="10"/>
  <c r="O763" i="10" s="1"/>
  <c r="E761" i="10"/>
  <c r="E760" i="10"/>
  <c r="D753" i="10"/>
  <c r="F752" i="10"/>
  <c r="I752" i="4" s="1"/>
  <c r="K752" i="4" s="1"/>
  <c r="H748" i="4"/>
  <c r="C748" i="8"/>
  <c r="K740" i="10"/>
  <c r="G739" i="10"/>
  <c r="F739" i="4"/>
  <c r="B739" i="8"/>
  <c r="L739" i="10"/>
  <c r="C739" i="10"/>
  <c r="G739" i="4" s="1"/>
  <c r="D738" i="10"/>
  <c r="F734" i="4"/>
  <c r="B734" i="8"/>
  <c r="L728" i="10"/>
  <c r="F727" i="4"/>
  <c r="B727" i="8"/>
  <c r="F724" i="4"/>
  <c r="B724" i="8"/>
  <c r="C724" i="10"/>
  <c r="G724" i="4" s="1"/>
  <c r="G724" i="10"/>
  <c r="J722" i="10"/>
  <c r="H698" i="4"/>
  <c r="C686" i="8"/>
  <c r="C678" i="10"/>
  <c r="G678" i="4" s="1"/>
  <c r="F678" i="4"/>
  <c r="B678" i="8"/>
  <c r="H678" i="10"/>
  <c r="E678" i="10"/>
  <c r="G678" i="10"/>
  <c r="F671" i="4"/>
  <c r="E671" i="4" s="1"/>
  <c r="B671" i="8"/>
  <c r="L671" i="10"/>
  <c r="E671" i="10"/>
  <c r="J671" i="10"/>
  <c r="H650" i="4"/>
  <c r="C650" i="8"/>
  <c r="H644" i="4"/>
  <c r="C644" i="8"/>
  <c r="H628" i="4"/>
  <c r="C628" i="8"/>
  <c r="C616" i="10"/>
  <c r="G616" i="4" s="1"/>
  <c r="F616" i="4"/>
  <c r="B616" i="4" s="1"/>
  <c r="B616" i="8"/>
  <c r="G616" i="10"/>
  <c r="K616" i="10"/>
  <c r="H602" i="4"/>
  <c r="C602" i="8"/>
  <c r="I562" i="10"/>
  <c r="F562" i="4"/>
  <c r="C562" i="4" s="1"/>
  <c r="B562" i="8"/>
  <c r="G562" i="10"/>
  <c r="H562" i="10"/>
  <c r="J562" i="10"/>
  <c r="K562" i="10"/>
  <c r="E562" i="10"/>
  <c r="F562" i="10"/>
  <c r="I562" i="4" s="1"/>
  <c r="C555" i="10"/>
  <c r="G555" i="4" s="1"/>
  <c r="F555" i="4"/>
  <c r="B555" i="8"/>
  <c r="L555" i="10"/>
  <c r="C542" i="10"/>
  <c r="G542" i="4" s="1"/>
  <c r="F542" i="4"/>
  <c r="D542" i="4" s="1"/>
  <c r="B542" i="8"/>
  <c r="K542" i="10"/>
  <c r="F469" i="4"/>
  <c r="B469" i="8"/>
  <c r="J469" i="10"/>
  <c r="G469" i="10"/>
  <c r="H450" i="4"/>
  <c r="C450" i="8"/>
  <c r="H400" i="4"/>
  <c r="C400" i="8"/>
  <c r="H398" i="4"/>
  <c r="C398" i="8"/>
  <c r="F390" i="4"/>
  <c r="B390" i="8"/>
  <c r="G390" i="10"/>
  <c r="J390" i="10"/>
  <c r="K390" i="10"/>
  <c r="C390" i="10"/>
  <c r="G390" i="4" s="1"/>
  <c r="E390" i="10"/>
  <c r="F390" i="10" s="1"/>
  <c r="I390" i="4" s="1"/>
  <c r="F365" i="4"/>
  <c r="E365" i="4" s="1"/>
  <c r="B365" i="8"/>
  <c r="G365" i="10"/>
  <c r="J365" i="10"/>
  <c r="E365" i="10"/>
  <c r="F365" i="10" s="1"/>
  <c r="I365" i="4" s="1"/>
  <c r="H328" i="4"/>
  <c r="C328" i="8"/>
  <c r="C283" i="10"/>
  <c r="G283" i="4" s="1"/>
  <c r="F283" i="4"/>
  <c r="B283" i="4" s="1"/>
  <c r="B283" i="8"/>
  <c r="K283" i="10"/>
  <c r="F1878" i="13"/>
  <c r="J1878" i="4" s="1"/>
  <c r="C1878" i="13"/>
  <c r="L1878" i="13"/>
  <c r="D1878" i="13"/>
  <c r="E1878" i="13"/>
  <c r="H1878" i="13"/>
  <c r="J1878" i="13"/>
  <c r="K1878" i="13"/>
  <c r="G1878" i="13"/>
  <c r="I1878" i="13"/>
  <c r="F1534" i="4"/>
  <c r="B1534" i="8"/>
  <c r="F1531" i="4"/>
  <c r="B1531" i="8"/>
  <c r="C1523" i="10"/>
  <c r="G1523" i="4" s="1"/>
  <c r="F1523" i="4"/>
  <c r="B1523" i="8"/>
  <c r="H1517" i="4"/>
  <c r="C1517" i="8"/>
  <c r="F1516" i="4"/>
  <c r="B1516" i="8"/>
  <c r="C1505" i="8"/>
  <c r="F1501" i="4"/>
  <c r="B1501" i="8"/>
  <c r="H1497" i="4"/>
  <c r="H1481" i="4"/>
  <c r="C1481" i="8"/>
  <c r="G1479" i="10"/>
  <c r="F1479" i="4"/>
  <c r="B1479" i="8"/>
  <c r="I1477" i="10"/>
  <c r="F1477" i="4"/>
  <c r="E1477" i="4" s="1"/>
  <c r="B1477" i="8"/>
  <c r="C1473" i="10"/>
  <c r="G1473" i="4" s="1"/>
  <c r="F1473" i="4"/>
  <c r="C1473" i="4" s="1"/>
  <c r="B1473" i="8"/>
  <c r="N1468" i="10"/>
  <c r="F1463" i="4"/>
  <c r="B1463" i="8"/>
  <c r="G1451" i="10"/>
  <c r="F1451" i="4"/>
  <c r="B1451" i="8"/>
  <c r="F1446" i="10"/>
  <c r="I1446" i="4" s="1"/>
  <c r="F1446" i="4"/>
  <c r="E1446" i="4" s="1"/>
  <c r="B1446" i="8"/>
  <c r="C1441" i="10"/>
  <c r="G1441" i="4" s="1"/>
  <c r="F1441" i="4"/>
  <c r="B1441" i="8"/>
  <c r="F1431" i="4"/>
  <c r="B1431" i="8"/>
  <c r="I1428" i="10"/>
  <c r="P1428" i="10" s="1"/>
  <c r="G1419" i="10"/>
  <c r="F1419" i="4"/>
  <c r="B1419" i="8"/>
  <c r="F1413" i="4"/>
  <c r="B1413" i="8"/>
  <c r="F1405" i="4"/>
  <c r="D1405" i="4" s="1"/>
  <c r="B1405" i="8"/>
  <c r="I1397" i="10"/>
  <c r="E1391" i="10"/>
  <c r="F1391" i="4"/>
  <c r="E1391" i="4" s="1"/>
  <c r="B1391" i="8"/>
  <c r="K1390" i="10"/>
  <c r="F1390" i="4"/>
  <c r="B1390" i="8"/>
  <c r="F1384" i="4"/>
  <c r="B1384" i="8"/>
  <c r="F1381" i="4"/>
  <c r="B1381" i="4" s="1"/>
  <c r="B1381" i="8"/>
  <c r="J1379" i="10"/>
  <c r="L1378" i="10"/>
  <c r="F1374" i="4"/>
  <c r="B1374" i="8"/>
  <c r="C1372" i="10"/>
  <c r="G1372" i="4" s="1"/>
  <c r="F1372" i="4"/>
  <c r="B1372" i="4" s="1"/>
  <c r="B1372" i="8"/>
  <c r="J1363" i="10"/>
  <c r="L1362" i="10"/>
  <c r="F1361" i="4"/>
  <c r="B1361" i="8"/>
  <c r="H1355" i="10"/>
  <c r="F1355" i="4"/>
  <c r="B1355" i="8"/>
  <c r="D1354" i="10"/>
  <c r="E1350" i="10"/>
  <c r="F1350" i="4"/>
  <c r="B1350" i="8"/>
  <c r="J1347" i="10"/>
  <c r="C1346" i="10"/>
  <c r="G1346" i="4" s="1"/>
  <c r="F1346" i="4"/>
  <c r="B1346" i="8"/>
  <c r="E1342" i="10"/>
  <c r="F1342" i="4"/>
  <c r="B1342" i="8"/>
  <c r="D1337" i="10"/>
  <c r="I1333" i="10"/>
  <c r="J1327" i="10"/>
  <c r="F1327" i="4"/>
  <c r="B1327" i="8"/>
  <c r="F1325" i="4"/>
  <c r="E1325" i="4" s="1"/>
  <c r="B1325" i="8"/>
  <c r="L1323" i="10"/>
  <c r="C1323" i="10"/>
  <c r="G1323" i="4" s="1"/>
  <c r="J1319" i="10"/>
  <c r="F1319" i="4"/>
  <c r="B1319" i="8"/>
  <c r="K1317" i="10"/>
  <c r="C1317" i="10"/>
  <c r="G1317" i="4" s="1"/>
  <c r="H1312" i="10"/>
  <c r="F1312" i="4"/>
  <c r="B1312" i="8"/>
  <c r="D1308" i="10"/>
  <c r="F1308" i="4"/>
  <c r="B1308" i="8"/>
  <c r="D1304" i="10"/>
  <c r="C1300" i="10"/>
  <c r="G1300" i="4" s="1"/>
  <c r="D1296" i="10"/>
  <c r="F1291" i="4"/>
  <c r="B1291" i="8"/>
  <c r="D1290" i="10"/>
  <c r="F1289" i="4"/>
  <c r="B1289" i="8"/>
  <c r="C1286" i="10"/>
  <c r="G1286" i="4" s="1"/>
  <c r="F1286" i="4"/>
  <c r="B1286" i="8"/>
  <c r="G1283" i="10"/>
  <c r="N1283" i="10" s="1"/>
  <c r="E1282" i="10"/>
  <c r="F1282" i="4"/>
  <c r="B1282" i="4" s="1"/>
  <c r="B1282" i="8"/>
  <c r="E1279" i="10"/>
  <c r="D1278" i="10"/>
  <c r="H1275" i="10"/>
  <c r="E1274" i="10"/>
  <c r="F1274" i="4"/>
  <c r="B1274" i="8"/>
  <c r="J1269" i="10"/>
  <c r="E1268" i="10"/>
  <c r="K1267" i="10"/>
  <c r="C1267" i="10"/>
  <c r="G1267" i="4" s="1"/>
  <c r="G1265" i="10"/>
  <c r="D1264" i="10"/>
  <c r="F1264" i="4"/>
  <c r="B1264" i="8"/>
  <c r="L1259" i="10"/>
  <c r="S1259" i="10" s="1"/>
  <c r="D1259" i="10"/>
  <c r="H1258" i="10"/>
  <c r="O1258" i="10" s="1"/>
  <c r="H1256" i="10"/>
  <c r="F1256" i="4"/>
  <c r="B1256" i="8"/>
  <c r="K1254" i="10"/>
  <c r="F1253" i="4"/>
  <c r="B1253" i="8"/>
  <c r="I1251" i="10"/>
  <c r="G1250" i="10"/>
  <c r="D1248" i="10"/>
  <c r="F1246" i="4"/>
  <c r="B1246" i="8"/>
  <c r="K1244" i="10"/>
  <c r="K1243" i="10"/>
  <c r="C1243" i="10"/>
  <c r="G1243" i="4" s="1"/>
  <c r="G1242" i="10"/>
  <c r="H1240" i="10"/>
  <c r="F1240" i="4"/>
  <c r="B1240" i="8"/>
  <c r="J1237" i="10"/>
  <c r="F1235" i="4"/>
  <c r="B1235" i="8"/>
  <c r="D1234" i="10"/>
  <c r="J1232" i="10"/>
  <c r="H1231" i="10"/>
  <c r="C1228" i="10"/>
  <c r="G1228" i="4" s="1"/>
  <c r="H1227" i="10"/>
  <c r="E1226" i="10"/>
  <c r="F1226" i="4"/>
  <c r="B1226" i="8"/>
  <c r="E1224" i="10"/>
  <c r="J1222" i="10"/>
  <c r="E1221" i="10"/>
  <c r="G1219" i="10"/>
  <c r="J1218" i="10"/>
  <c r="J1217" i="10"/>
  <c r="J1214" i="10"/>
  <c r="F1214" i="4"/>
  <c r="B1214" i="8"/>
  <c r="K1212" i="10"/>
  <c r="H1210" i="10"/>
  <c r="C1209" i="10"/>
  <c r="G1209" i="4" s="1"/>
  <c r="F1209" i="4"/>
  <c r="B1209" i="8"/>
  <c r="E1208" i="10"/>
  <c r="F1206" i="4"/>
  <c r="B1206" i="8"/>
  <c r="I1205" i="10"/>
  <c r="P1205" i="10" s="1"/>
  <c r="F1205" i="4"/>
  <c r="E1205" i="4" s="1"/>
  <c r="B1205" i="8"/>
  <c r="H1202" i="10"/>
  <c r="O1202" i="10" s="1"/>
  <c r="C1201" i="10"/>
  <c r="G1201" i="4" s="1"/>
  <c r="F1201" i="4"/>
  <c r="B1201" i="8"/>
  <c r="D1200" i="10"/>
  <c r="J1196" i="10"/>
  <c r="K1195" i="10"/>
  <c r="C1195" i="10"/>
  <c r="G1195" i="4" s="1"/>
  <c r="L1192" i="10"/>
  <c r="H1189" i="10"/>
  <c r="O1189" i="10" s="1"/>
  <c r="H1188" i="10"/>
  <c r="F1187" i="4"/>
  <c r="B1187" i="8"/>
  <c r="D1186" i="10"/>
  <c r="L1184" i="10"/>
  <c r="J1183" i="10"/>
  <c r="H1181" i="10"/>
  <c r="H1180" i="10"/>
  <c r="I1179" i="10"/>
  <c r="L1178" i="10"/>
  <c r="D1178" i="10"/>
  <c r="J1176" i="10"/>
  <c r="H1175" i="10"/>
  <c r="G1173" i="10"/>
  <c r="C1172" i="10"/>
  <c r="G1172" i="4" s="1"/>
  <c r="F1171" i="10"/>
  <c r="I1171" i="4" s="1"/>
  <c r="K1170" i="10"/>
  <c r="C1170" i="10"/>
  <c r="G1170" i="4" s="1"/>
  <c r="I1167" i="10"/>
  <c r="H1166" i="10"/>
  <c r="O1166" i="10" s="1"/>
  <c r="K1164" i="10"/>
  <c r="I1163" i="10"/>
  <c r="P1163" i="10" s="1"/>
  <c r="L1162" i="10"/>
  <c r="I1161" i="10"/>
  <c r="I1160" i="10"/>
  <c r="E1159" i="10"/>
  <c r="F1158" i="10"/>
  <c r="I1158" i="4" s="1"/>
  <c r="C1155" i="10"/>
  <c r="G1155" i="4" s="1"/>
  <c r="E1153" i="10"/>
  <c r="G1152" i="10"/>
  <c r="E1151" i="10"/>
  <c r="D1150" i="10"/>
  <c r="J1148" i="10"/>
  <c r="H1147" i="10"/>
  <c r="O1147" i="10" s="1"/>
  <c r="I1146" i="10"/>
  <c r="F1145" i="4"/>
  <c r="B1145" i="8"/>
  <c r="F1144" i="10"/>
  <c r="I1144" i="4" s="1"/>
  <c r="K1140" i="10"/>
  <c r="J1139" i="10"/>
  <c r="K1138" i="10"/>
  <c r="L1137" i="10"/>
  <c r="D1137" i="10"/>
  <c r="H1136" i="10"/>
  <c r="O1136" i="10" s="1"/>
  <c r="G1135" i="10"/>
  <c r="F1134" i="4"/>
  <c r="B1134" i="8"/>
  <c r="J1131" i="10"/>
  <c r="K1130" i="10"/>
  <c r="E1129" i="10"/>
  <c r="H1128" i="10"/>
  <c r="O1128" i="10" s="1"/>
  <c r="F1125" i="4"/>
  <c r="B1125" i="8"/>
  <c r="J1123" i="10"/>
  <c r="Q1123" i="10" s="1"/>
  <c r="K1122" i="10"/>
  <c r="E1121" i="10"/>
  <c r="H1120" i="10"/>
  <c r="J1118" i="10"/>
  <c r="E1115" i="10"/>
  <c r="C1114" i="10"/>
  <c r="G1114" i="4" s="1"/>
  <c r="H1113" i="10"/>
  <c r="J1112" i="10"/>
  <c r="H1107" i="10"/>
  <c r="I1106" i="10"/>
  <c r="K1105" i="10"/>
  <c r="C1105" i="10"/>
  <c r="G1105" i="4" s="1"/>
  <c r="F1104" i="10"/>
  <c r="I1104" i="4" s="1"/>
  <c r="E1102" i="10"/>
  <c r="D1099" i="10"/>
  <c r="F1099" i="4"/>
  <c r="B1099" i="8"/>
  <c r="D1098" i="10"/>
  <c r="F1098" i="4"/>
  <c r="B1098" i="8"/>
  <c r="G1097" i="10"/>
  <c r="I1096" i="10"/>
  <c r="L1094" i="10"/>
  <c r="K1092" i="10"/>
  <c r="J1091" i="10"/>
  <c r="K1090" i="10"/>
  <c r="L1089" i="10"/>
  <c r="S1089" i="10" s="1"/>
  <c r="D1089" i="10"/>
  <c r="G1088" i="10"/>
  <c r="G1086" i="10"/>
  <c r="K1084" i="10"/>
  <c r="J1083" i="10"/>
  <c r="E1081" i="10"/>
  <c r="H1080" i="10"/>
  <c r="E1079" i="10"/>
  <c r="F1079" i="4"/>
  <c r="B1079" i="8"/>
  <c r="F1077" i="4"/>
  <c r="B1077" i="8"/>
  <c r="D1075" i="10"/>
  <c r="F1075" i="4"/>
  <c r="E1075" i="4" s="1"/>
  <c r="B1075" i="8"/>
  <c r="D1074" i="10"/>
  <c r="F1074" i="4"/>
  <c r="B1074" i="4" s="1"/>
  <c r="B1074" i="8"/>
  <c r="G1073" i="10"/>
  <c r="N1073" i="10" s="1"/>
  <c r="I1072" i="10"/>
  <c r="D1071" i="10"/>
  <c r="H1070" i="10"/>
  <c r="F1070" i="4"/>
  <c r="B1070" i="8"/>
  <c r="E1067" i="10"/>
  <c r="C1066" i="10"/>
  <c r="G1066" i="4" s="1"/>
  <c r="G1065" i="10"/>
  <c r="L1064" i="10"/>
  <c r="L1063" i="10"/>
  <c r="E1062" i="10"/>
  <c r="E1060" i="10"/>
  <c r="H1059" i="10"/>
  <c r="O1059" i="10" s="1"/>
  <c r="I1058" i="10"/>
  <c r="K1057" i="10"/>
  <c r="C1057" i="10"/>
  <c r="G1057" i="4" s="1"/>
  <c r="G1056" i="10"/>
  <c r="D1051" i="10"/>
  <c r="F1051" i="4"/>
  <c r="B1051" i="8"/>
  <c r="F1049" i="10"/>
  <c r="I1049" i="4" s="1"/>
  <c r="H1048" i="10"/>
  <c r="E1047" i="10"/>
  <c r="F1047" i="4"/>
  <c r="B1047" i="4" s="1"/>
  <c r="B1047" i="8"/>
  <c r="F1045" i="4"/>
  <c r="B1045" i="8"/>
  <c r="C1043" i="10"/>
  <c r="G1043" i="4" s="1"/>
  <c r="F1042" i="10"/>
  <c r="I1042" i="4" s="1"/>
  <c r="C1040" i="10"/>
  <c r="G1040" i="4" s="1"/>
  <c r="E1037" i="10"/>
  <c r="H1036" i="10"/>
  <c r="O1036" i="10" s="1"/>
  <c r="L1034" i="10"/>
  <c r="L1033" i="10"/>
  <c r="G1031" i="10"/>
  <c r="E1030" i="10"/>
  <c r="I1029" i="10"/>
  <c r="F1028" i="10"/>
  <c r="I1028" i="4" s="1"/>
  <c r="I1026" i="10"/>
  <c r="I1025" i="10"/>
  <c r="E1024" i="10"/>
  <c r="C1023" i="10"/>
  <c r="G1023" i="4" s="1"/>
  <c r="F1022" i="10"/>
  <c r="I1022" i="4" s="1"/>
  <c r="F1022" i="4"/>
  <c r="B1022" i="8"/>
  <c r="E1021" i="10"/>
  <c r="F1020" i="4"/>
  <c r="E1020" i="4" s="1"/>
  <c r="B1020" i="8"/>
  <c r="D1018" i="10"/>
  <c r="F1018" i="4"/>
  <c r="B1018" i="4" s="1"/>
  <c r="B1018" i="8"/>
  <c r="C1016" i="10"/>
  <c r="G1016" i="4" s="1"/>
  <c r="F1016" i="4"/>
  <c r="B1016" i="8"/>
  <c r="F1015" i="10"/>
  <c r="I1015" i="4" s="1"/>
  <c r="J1013" i="10"/>
  <c r="E1012" i="10"/>
  <c r="J1009" i="10"/>
  <c r="K1008" i="10"/>
  <c r="J1007" i="10"/>
  <c r="C1006" i="10"/>
  <c r="G1006" i="4" s="1"/>
  <c r="F1006" i="4"/>
  <c r="B1006" i="8"/>
  <c r="F1005" i="10"/>
  <c r="I1005" i="4" s="1"/>
  <c r="K1004" i="10"/>
  <c r="C1004" i="10"/>
  <c r="G1004" i="4" s="1"/>
  <c r="D1002" i="10"/>
  <c r="H999" i="10"/>
  <c r="H998" i="10"/>
  <c r="I997" i="10"/>
  <c r="E996" i="10"/>
  <c r="G995" i="10"/>
  <c r="F993" i="4"/>
  <c r="B993" i="8"/>
  <c r="G991" i="10"/>
  <c r="F990" i="4"/>
  <c r="B990" i="8"/>
  <c r="F989" i="10"/>
  <c r="I989" i="4" s="1"/>
  <c r="K988" i="10"/>
  <c r="C988" i="10"/>
  <c r="G988" i="4" s="1"/>
  <c r="C987" i="10"/>
  <c r="G987" i="4" s="1"/>
  <c r="E985" i="10"/>
  <c r="H983" i="10"/>
  <c r="C982" i="10"/>
  <c r="G982" i="4" s="1"/>
  <c r="F981" i="10"/>
  <c r="I981" i="4" s="1"/>
  <c r="F980" i="4"/>
  <c r="B980" i="8"/>
  <c r="E979" i="10"/>
  <c r="F979" i="4"/>
  <c r="D979" i="4" s="1"/>
  <c r="B979" i="8"/>
  <c r="H975" i="10"/>
  <c r="G973" i="10"/>
  <c r="F973" i="4"/>
  <c r="B973" i="8"/>
  <c r="F972" i="10"/>
  <c r="I972" i="4" s="1"/>
  <c r="I971" i="10"/>
  <c r="F970" i="4"/>
  <c r="B970" i="8"/>
  <c r="I967" i="10"/>
  <c r="F967" i="4"/>
  <c r="B967" i="8"/>
  <c r="L965" i="10"/>
  <c r="C965" i="10"/>
  <c r="G965" i="4" s="1"/>
  <c r="G964" i="10"/>
  <c r="N964" i="10" s="1"/>
  <c r="J963" i="10"/>
  <c r="D962" i="10"/>
  <c r="H960" i="10"/>
  <c r="F960" i="4"/>
  <c r="B960" i="8"/>
  <c r="C959" i="10"/>
  <c r="G959" i="4" s="1"/>
  <c r="I958" i="10"/>
  <c r="P958" i="10" s="1"/>
  <c r="F958" i="4"/>
  <c r="B958" i="8"/>
  <c r="H957" i="10"/>
  <c r="K956" i="10"/>
  <c r="C956" i="10"/>
  <c r="G956" i="4" s="1"/>
  <c r="C955" i="10"/>
  <c r="G955" i="4" s="1"/>
  <c r="G953" i="10"/>
  <c r="H951" i="10"/>
  <c r="J950" i="10"/>
  <c r="G949" i="10"/>
  <c r="F949" i="4"/>
  <c r="C949" i="4" s="1"/>
  <c r="B949" i="8"/>
  <c r="F948" i="10"/>
  <c r="I948" i="4" s="1"/>
  <c r="I947" i="10"/>
  <c r="E946" i="10"/>
  <c r="F946" i="4"/>
  <c r="B946" i="8"/>
  <c r="K943" i="10"/>
  <c r="K942" i="10"/>
  <c r="R942" i="10" s="1"/>
  <c r="D941" i="10"/>
  <c r="H940" i="10"/>
  <c r="K939" i="10"/>
  <c r="J938" i="10"/>
  <c r="J936" i="10"/>
  <c r="F935" i="10"/>
  <c r="I935" i="4" s="1"/>
  <c r="C934" i="10"/>
  <c r="G934" i="4" s="1"/>
  <c r="I933" i="10"/>
  <c r="K932" i="10"/>
  <c r="C932" i="10"/>
  <c r="G932" i="4" s="1"/>
  <c r="C931" i="10"/>
  <c r="G931" i="4" s="1"/>
  <c r="G929" i="10"/>
  <c r="J927" i="10"/>
  <c r="J926" i="10"/>
  <c r="J925" i="10"/>
  <c r="E924" i="10"/>
  <c r="G923" i="10"/>
  <c r="I919" i="10"/>
  <c r="F919" i="4"/>
  <c r="B919" i="8"/>
  <c r="C917" i="10"/>
  <c r="G917" i="4" s="1"/>
  <c r="G916" i="10"/>
  <c r="J915" i="10"/>
  <c r="D914" i="10"/>
  <c r="E911" i="10"/>
  <c r="C910" i="10"/>
  <c r="G910" i="4" s="1"/>
  <c r="E909" i="10"/>
  <c r="I908" i="10"/>
  <c r="L907" i="10"/>
  <c r="L906" i="10"/>
  <c r="H905" i="10"/>
  <c r="F905" i="4"/>
  <c r="B905" i="8"/>
  <c r="G903" i="10"/>
  <c r="H902" i="10"/>
  <c r="K901" i="10"/>
  <c r="E900" i="10"/>
  <c r="G899" i="10"/>
  <c r="J898" i="10"/>
  <c r="G897" i="10"/>
  <c r="S896" i="10"/>
  <c r="F896" i="4"/>
  <c r="B896" i="8"/>
  <c r="E895" i="10"/>
  <c r="K893" i="10"/>
  <c r="H892" i="10"/>
  <c r="C890" i="10"/>
  <c r="G890" i="4" s="1"/>
  <c r="G889" i="10"/>
  <c r="K888" i="10"/>
  <c r="D887" i="10"/>
  <c r="G885" i="10"/>
  <c r="F883" i="4"/>
  <c r="B883" i="8"/>
  <c r="F881" i="4"/>
  <c r="B881" i="8"/>
  <c r="E879" i="10"/>
  <c r="G878" i="10"/>
  <c r="D877" i="10"/>
  <c r="E875" i="10"/>
  <c r="I873" i="10"/>
  <c r="D871" i="10"/>
  <c r="F869" i="4"/>
  <c r="D869" i="4" s="1"/>
  <c r="B869" i="8"/>
  <c r="F866" i="4"/>
  <c r="B866" i="8"/>
  <c r="G865" i="10"/>
  <c r="I864" i="10"/>
  <c r="H863" i="10"/>
  <c r="F863" i="4"/>
  <c r="B863" i="8"/>
  <c r="C862" i="10"/>
  <c r="G862" i="4" s="1"/>
  <c r="F862" i="4"/>
  <c r="B862" i="8"/>
  <c r="D860" i="10"/>
  <c r="E858" i="10"/>
  <c r="G857" i="10"/>
  <c r="I856" i="10"/>
  <c r="K855" i="10"/>
  <c r="C855" i="10"/>
  <c r="G855" i="4" s="1"/>
  <c r="D854" i="10"/>
  <c r="E850" i="10"/>
  <c r="G849" i="10"/>
  <c r="F847" i="4"/>
  <c r="B847" i="8"/>
  <c r="F846" i="10"/>
  <c r="I846" i="4" s="1"/>
  <c r="L844" i="10"/>
  <c r="J841" i="10"/>
  <c r="Q841" i="10" s="1"/>
  <c r="K840" i="10"/>
  <c r="R840" i="10" s="1"/>
  <c r="L839" i="10"/>
  <c r="D839" i="10"/>
  <c r="F838" i="10"/>
  <c r="I838" i="4" s="1"/>
  <c r="L836" i="10"/>
  <c r="K834" i="10"/>
  <c r="J833" i="10"/>
  <c r="E832" i="10"/>
  <c r="K830" i="10"/>
  <c r="L828" i="10"/>
  <c r="D827" i="10"/>
  <c r="E826" i="10"/>
  <c r="D822" i="10"/>
  <c r="F820" i="4"/>
  <c r="D820" i="4" s="1"/>
  <c r="B820" i="8"/>
  <c r="E819" i="10"/>
  <c r="F819" i="4"/>
  <c r="B819" i="8"/>
  <c r="C818" i="10"/>
  <c r="G818" i="4" s="1"/>
  <c r="L816" i="10"/>
  <c r="D816" i="10"/>
  <c r="L814" i="10"/>
  <c r="C814" i="10"/>
  <c r="G814" i="4" s="1"/>
  <c r="F810" i="4"/>
  <c r="B810" i="8"/>
  <c r="L808" i="10"/>
  <c r="D808" i="10"/>
  <c r="L806" i="10"/>
  <c r="C806" i="10"/>
  <c r="G806" i="4" s="1"/>
  <c r="F805" i="4"/>
  <c r="C805" i="4" s="1"/>
  <c r="B805" i="8"/>
  <c r="H803" i="10"/>
  <c r="K801" i="10"/>
  <c r="G800" i="10"/>
  <c r="N800" i="10" s="1"/>
  <c r="E798" i="10"/>
  <c r="L796" i="10"/>
  <c r="J795" i="10"/>
  <c r="K793" i="10"/>
  <c r="F792" i="10"/>
  <c r="H790" i="10"/>
  <c r="O790" i="10" s="1"/>
  <c r="F790" i="4"/>
  <c r="E790" i="4" s="1"/>
  <c r="B790" i="8"/>
  <c r="D788" i="10"/>
  <c r="E786" i="10"/>
  <c r="E785" i="10"/>
  <c r="I784" i="10"/>
  <c r="P784" i="10" s="1"/>
  <c r="F783" i="10"/>
  <c r="I782" i="10"/>
  <c r="J781" i="10"/>
  <c r="J780" i="10"/>
  <c r="G779" i="10"/>
  <c r="D777" i="10"/>
  <c r="H776" i="10"/>
  <c r="J775" i="10"/>
  <c r="I774" i="10"/>
  <c r="I773" i="10"/>
  <c r="D772" i="10"/>
  <c r="J770" i="10"/>
  <c r="H768" i="10"/>
  <c r="I766" i="10"/>
  <c r="I765" i="10"/>
  <c r="K762" i="10"/>
  <c r="D761" i="10"/>
  <c r="C760" i="10"/>
  <c r="G760" i="4" s="1"/>
  <c r="J756" i="10"/>
  <c r="I755" i="10"/>
  <c r="P755" i="10" s="1"/>
  <c r="F755" i="4"/>
  <c r="D755" i="4" s="1"/>
  <c r="B755" i="8"/>
  <c r="G755" i="10"/>
  <c r="N755" i="10" s="1"/>
  <c r="C753" i="10"/>
  <c r="G753" i="4" s="1"/>
  <c r="E752" i="10"/>
  <c r="H750" i="4"/>
  <c r="C750" i="8"/>
  <c r="D748" i="10"/>
  <c r="L745" i="10"/>
  <c r="K744" i="10"/>
  <c r="R744" i="10" s="1"/>
  <c r="D743" i="10"/>
  <c r="F743" i="4"/>
  <c r="E743" i="4" s="1"/>
  <c r="B743" i="8"/>
  <c r="L743" i="10"/>
  <c r="E740" i="10"/>
  <c r="C738" i="10"/>
  <c r="G738" i="4" s="1"/>
  <c r="F737" i="10"/>
  <c r="I737" i="4" s="1"/>
  <c r="D736" i="10"/>
  <c r="L733" i="10"/>
  <c r="J731" i="10"/>
  <c r="I730" i="10"/>
  <c r="Q729" i="10"/>
  <c r="J728" i="10"/>
  <c r="D725" i="10"/>
  <c r="F725" i="4"/>
  <c r="B725" i="4" s="1"/>
  <c r="B725" i="8"/>
  <c r="L725" i="10"/>
  <c r="E725" i="10"/>
  <c r="I722" i="10"/>
  <c r="D720" i="10"/>
  <c r="L713" i="10"/>
  <c r="C712" i="10"/>
  <c r="G712" i="4" s="1"/>
  <c r="J706" i="10"/>
  <c r="J705" i="10"/>
  <c r="E703" i="10"/>
  <c r="F701" i="4"/>
  <c r="B701" i="8"/>
  <c r="K701" i="10"/>
  <c r="C701" i="10"/>
  <c r="G701" i="4" s="1"/>
  <c r="H701" i="10"/>
  <c r="J701" i="10"/>
  <c r="C698" i="10"/>
  <c r="G698" i="4" s="1"/>
  <c r="F692" i="10"/>
  <c r="I692" i="4" s="1"/>
  <c r="L689" i="10"/>
  <c r="F688" i="4"/>
  <c r="B688" i="8"/>
  <c r="G688" i="10"/>
  <c r="L688" i="10"/>
  <c r="C688" i="10"/>
  <c r="G688" i="4" s="1"/>
  <c r="D688" i="10"/>
  <c r="E684" i="10"/>
  <c r="I680" i="10"/>
  <c r="C677" i="10"/>
  <c r="G677" i="4" s="1"/>
  <c r="F677" i="4"/>
  <c r="B677" i="4" s="1"/>
  <c r="B677" i="8"/>
  <c r="J670" i="10"/>
  <c r="G664" i="10"/>
  <c r="I660" i="10"/>
  <c r="F660" i="4"/>
  <c r="B660" i="8"/>
  <c r="G660" i="10"/>
  <c r="K660" i="10"/>
  <c r="E660" i="10"/>
  <c r="F660" i="10"/>
  <c r="I660" i="4" s="1"/>
  <c r="K660" i="4" s="1"/>
  <c r="C650" i="10"/>
  <c r="G650" i="4" s="1"/>
  <c r="I644" i="10"/>
  <c r="F644" i="4"/>
  <c r="B644" i="4" s="1"/>
  <c r="B644" i="8"/>
  <c r="J644" i="10"/>
  <c r="C644" i="10"/>
  <c r="G644" i="4" s="1"/>
  <c r="G644" i="10"/>
  <c r="H644" i="10"/>
  <c r="G641" i="10"/>
  <c r="I638" i="10"/>
  <c r="J633" i="10"/>
  <c r="I631" i="10"/>
  <c r="H628" i="10"/>
  <c r="F628" i="4"/>
  <c r="B628" i="8"/>
  <c r="D628" i="10"/>
  <c r="D619" i="10"/>
  <c r="F619" i="4"/>
  <c r="B619" i="8"/>
  <c r="G619" i="10"/>
  <c r="N619" i="10" s="1"/>
  <c r="H615" i="4"/>
  <c r="C615" i="8"/>
  <c r="J612" i="10"/>
  <c r="L606" i="10"/>
  <c r="J604" i="10"/>
  <c r="F602" i="10"/>
  <c r="I602" i="4" s="1"/>
  <c r="F602" i="4"/>
  <c r="B602" i="4" s="1"/>
  <c r="B602" i="8"/>
  <c r="L602" i="10"/>
  <c r="D602" i="10"/>
  <c r="I602" i="10"/>
  <c r="J602" i="10"/>
  <c r="I596" i="10"/>
  <c r="E592" i="10"/>
  <c r="F592" i="4"/>
  <c r="B592" i="8"/>
  <c r="K592" i="10"/>
  <c r="G592" i="10"/>
  <c r="J592" i="10"/>
  <c r="H588" i="10"/>
  <c r="F588" i="4"/>
  <c r="B588" i="8"/>
  <c r="F588" i="10"/>
  <c r="I588" i="4" s="1"/>
  <c r="G588" i="10"/>
  <c r="J588" i="10"/>
  <c r="D588" i="10"/>
  <c r="E588" i="10"/>
  <c r="F576" i="4"/>
  <c r="B576" i="4" s="1"/>
  <c r="B576" i="8"/>
  <c r="F576" i="10"/>
  <c r="I576" i="4" s="1"/>
  <c r="G576" i="10"/>
  <c r="H576" i="10"/>
  <c r="I576" i="10"/>
  <c r="D576" i="10"/>
  <c r="L576" i="10"/>
  <c r="E576" i="10"/>
  <c r="E557" i="10"/>
  <c r="D541" i="10"/>
  <c r="J535" i="10"/>
  <c r="H515" i="4"/>
  <c r="C515" i="8"/>
  <c r="C509" i="10"/>
  <c r="G509" i="4" s="1"/>
  <c r="F509" i="4"/>
  <c r="C509" i="4" s="1"/>
  <c r="B509" i="8"/>
  <c r="F497" i="4"/>
  <c r="E497" i="4" s="1"/>
  <c r="B497" i="8"/>
  <c r="E497" i="10"/>
  <c r="F497" i="10"/>
  <c r="I497" i="4" s="1"/>
  <c r="G497" i="10"/>
  <c r="J497" i="10"/>
  <c r="C497" i="10"/>
  <c r="G497" i="4" s="1"/>
  <c r="D497" i="10"/>
  <c r="I497" i="10" s="1"/>
  <c r="F387" i="4"/>
  <c r="B387" i="8"/>
  <c r="E387" i="10"/>
  <c r="F387" i="10" s="1"/>
  <c r="I387" i="4" s="1"/>
  <c r="G387" i="10"/>
  <c r="C387" i="10"/>
  <c r="G387" i="4" s="1"/>
  <c r="K387" i="10"/>
  <c r="H349" i="4"/>
  <c r="C349" i="8"/>
  <c r="G345" i="10"/>
  <c r="F345" i="4"/>
  <c r="B345" i="8"/>
  <c r="E345" i="10"/>
  <c r="F345" i="10" s="1"/>
  <c r="I345" i="4" s="1"/>
  <c r="J345" i="10"/>
  <c r="K345" i="10"/>
  <c r="C345" i="10"/>
  <c r="G345" i="4" s="1"/>
  <c r="D345" i="10"/>
  <c r="L345" i="10" s="1"/>
  <c r="H326" i="4"/>
  <c r="C326" i="8"/>
  <c r="F292" i="4"/>
  <c r="B292" i="8"/>
  <c r="J292" i="10"/>
  <c r="E292" i="10"/>
  <c r="I1733" i="13"/>
  <c r="F1733" i="13"/>
  <c r="J1733" i="4" s="1"/>
  <c r="D1733" i="13"/>
  <c r="H1733" i="13"/>
  <c r="J1733" i="13"/>
  <c r="L1733" i="13"/>
  <c r="D1692" i="13"/>
  <c r="F1692" i="13"/>
  <c r="J1692" i="4" s="1"/>
  <c r="L1692" i="13"/>
  <c r="G1692" i="13"/>
  <c r="G1592" i="13"/>
  <c r="F1592" i="13"/>
  <c r="J1592" i="4" s="1"/>
  <c r="K1592" i="13"/>
  <c r="J1592" i="13"/>
  <c r="C1592" i="13"/>
  <c r="E1592" i="13"/>
  <c r="G1480" i="13"/>
  <c r="F1480" i="13"/>
  <c r="J1480" i="4" s="1"/>
  <c r="K1480" i="13"/>
  <c r="C1480" i="13"/>
  <c r="E1480" i="13"/>
  <c r="J1480" i="13"/>
  <c r="F714" i="4"/>
  <c r="C714" i="4" s="1"/>
  <c r="B714" i="8"/>
  <c r="F709" i="4"/>
  <c r="B709" i="8"/>
  <c r="E697" i="10"/>
  <c r="F697" i="4"/>
  <c r="B697" i="8"/>
  <c r="F694" i="4"/>
  <c r="B694" i="8"/>
  <c r="K690" i="10"/>
  <c r="E687" i="10"/>
  <c r="F687" i="4"/>
  <c r="E687" i="4" s="1"/>
  <c r="B687" i="8"/>
  <c r="L681" i="10"/>
  <c r="L673" i="10"/>
  <c r="C662" i="10"/>
  <c r="G662" i="4" s="1"/>
  <c r="F662" i="4"/>
  <c r="B662" i="8"/>
  <c r="C659" i="10"/>
  <c r="G659" i="4" s="1"/>
  <c r="F659" i="4"/>
  <c r="B659" i="8"/>
  <c r="E657" i="10"/>
  <c r="F657" i="4"/>
  <c r="B657" i="8"/>
  <c r="C654" i="10"/>
  <c r="G654" i="4" s="1"/>
  <c r="F654" i="4"/>
  <c r="B654" i="8"/>
  <c r="E649" i="10"/>
  <c r="F649" i="4"/>
  <c r="B649" i="8"/>
  <c r="F642" i="4"/>
  <c r="E642" i="4" s="1"/>
  <c r="B642" i="8"/>
  <c r="F634" i="4"/>
  <c r="B634" i="8"/>
  <c r="C632" i="10"/>
  <c r="G632" i="4" s="1"/>
  <c r="F632" i="4"/>
  <c r="E632" i="4" s="1"/>
  <c r="B632" i="8"/>
  <c r="F629" i="4"/>
  <c r="B629" i="8"/>
  <c r="J624" i="10"/>
  <c r="H620" i="10"/>
  <c r="F620" i="4"/>
  <c r="B620" i="8"/>
  <c r="K610" i="10"/>
  <c r="E599" i="10"/>
  <c r="F599" i="4"/>
  <c r="E599" i="4" s="1"/>
  <c r="B599" i="8"/>
  <c r="H598" i="10"/>
  <c r="O598" i="10" s="1"/>
  <c r="I595" i="10"/>
  <c r="F595" i="4"/>
  <c r="B595" i="8"/>
  <c r="F594" i="10"/>
  <c r="I594" i="4" s="1"/>
  <c r="K594" i="4" s="1"/>
  <c r="F594" i="4"/>
  <c r="B594" i="4" s="1"/>
  <c r="B594" i="8"/>
  <c r="H591" i="10"/>
  <c r="F591" i="4"/>
  <c r="E591" i="4" s="1"/>
  <c r="B591" i="8"/>
  <c r="H590" i="10"/>
  <c r="O590" i="10" s="1"/>
  <c r="J586" i="10"/>
  <c r="C579" i="10"/>
  <c r="G579" i="4" s="1"/>
  <c r="F579" i="4"/>
  <c r="B579" i="8"/>
  <c r="I575" i="10"/>
  <c r="P568" i="10"/>
  <c r="I567" i="10"/>
  <c r="C558" i="10"/>
  <c r="G558" i="4" s="1"/>
  <c r="F558" i="4"/>
  <c r="B558" i="8"/>
  <c r="H551" i="10"/>
  <c r="O551" i="10" s="1"/>
  <c r="F545" i="4"/>
  <c r="B545" i="8"/>
  <c r="G544" i="10"/>
  <c r="E543" i="10"/>
  <c r="F543" i="4"/>
  <c r="B543" i="8"/>
  <c r="F536" i="4"/>
  <c r="B536" i="8"/>
  <c r="F531" i="4"/>
  <c r="B531" i="8"/>
  <c r="L528" i="10"/>
  <c r="H527" i="10"/>
  <c r="K526" i="10"/>
  <c r="J524" i="10"/>
  <c r="E520" i="10"/>
  <c r="F519" i="4"/>
  <c r="B519" i="8"/>
  <c r="J514" i="10"/>
  <c r="J513" i="10"/>
  <c r="E512" i="10"/>
  <c r="F512" i="4"/>
  <c r="B512" i="8"/>
  <c r="F511" i="4"/>
  <c r="B511" i="8"/>
  <c r="K507" i="10"/>
  <c r="E499" i="10"/>
  <c r="F496" i="4"/>
  <c r="B496" i="8"/>
  <c r="F495" i="4"/>
  <c r="B495" i="8"/>
  <c r="E491" i="10"/>
  <c r="F483" i="4"/>
  <c r="D483" i="4" s="1"/>
  <c r="B483" i="8"/>
  <c r="E481" i="10"/>
  <c r="F478" i="4"/>
  <c r="B478" i="8"/>
  <c r="E474" i="10"/>
  <c r="F474" i="4"/>
  <c r="B474" i="8"/>
  <c r="E472" i="10"/>
  <c r="F471" i="4"/>
  <c r="B471" i="4" s="1"/>
  <c r="B471" i="8"/>
  <c r="F466" i="4"/>
  <c r="B466" i="8"/>
  <c r="F462" i="4"/>
  <c r="B462" i="8"/>
  <c r="G450" i="10"/>
  <c r="E449" i="10"/>
  <c r="F449" i="4"/>
  <c r="B449" i="8"/>
  <c r="J447" i="10"/>
  <c r="J442" i="10"/>
  <c r="F438" i="4"/>
  <c r="B438" i="8"/>
  <c r="F436" i="4"/>
  <c r="C436" i="4" s="1"/>
  <c r="B436" i="8"/>
  <c r="J433" i="10"/>
  <c r="J430" i="10"/>
  <c r="K429" i="10"/>
  <c r="G428" i="10"/>
  <c r="E427" i="10"/>
  <c r="F427" i="10" s="1"/>
  <c r="I427" i="4" s="1"/>
  <c r="F427" i="4"/>
  <c r="D427" i="4" s="1"/>
  <c r="B427" i="8"/>
  <c r="J425" i="10"/>
  <c r="E423" i="10"/>
  <c r="C418" i="10"/>
  <c r="G418" i="4" s="1"/>
  <c r="F418" i="4"/>
  <c r="B418" i="8"/>
  <c r="E412" i="10"/>
  <c r="K410" i="10"/>
  <c r="J406" i="10"/>
  <c r="F404" i="4"/>
  <c r="B404" i="8"/>
  <c r="F403" i="10"/>
  <c r="I403" i="4" s="1"/>
  <c r="G401" i="10"/>
  <c r="F399" i="4"/>
  <c r="B399" i="8"/>
  <c r="F398" i="10"/>
  <c r="I398" i="4" s="1"/>
  <c r="F378" i="10"/>
  <c r="I378" i="4" s="1"/>
  <c r="K378" i="4" s="1"/>
  <c r="F375" i="4"/>
  <c r="B375" i="8"/>
  <c r="E374" i="10"/>
  <c r="F366" i="4"/>
  <c r="B366" i="8"/>
  <c r="G360" i="10"/>
  <c r="K358" i="10"/>
  <c r="G355" i="10"/>
  <c r="F346" i="4"/>
  <c r="B346" i="8"/>
  <c r="F342" i="4"/>
  <c r="B342" i="8"/>
  <c r="F335" i="4"/>
  <c r="B335" i="8"/>
  <c r="E333" i="10"/>
  <c r="F333" i="10" s="1"/>
  <c r="I333" i="4" s="1"/>
  <c r="F330" i="4"/>
  <c r="C330" i="4" s="1"/>
  <c r="B330" i="8"/>
  <c r="L328" i="10"/>
  <c r="J327" i="10"/>
  <c r="E322" i="10"/>
  <c r="F314" i="4"/>
  <c r="C314" i="4" s="1"/>
  <c r="B314" i="8"/>
  <c r="G314" i="10"/>
  <c r="G305" i="10"/>
  <c r="E301" i="10"/>
  <c r="F301" i="4"/>
  <c r="B301" i="8"/>
  <c r="J295" i="10"/>
  <c r="F289" i="10"/>
  <c r="I289" i="4" s="1"/>
  <c r="G276" i="10"/>
  <c r="J274" i="10"/>
  <c r="F272" i="4"/>
  <c r="B272" i="4" s="1"/>
  <c r="B272" i="8"/>
  <c r="K272" i="10"/>
  <c r="K263" i="10"/>
  <c r="F257" i="4"/>
  <c r="B257" i="8"/>
  <c r="E257" i="10"/>
  <c r="F257" i="10" s="1"/>
  <c r="I257" i="4" s="1"/>
  <c r="G255" i="10"/>
  <c r="G254" i="10"/>
  <c r="F254" i="4"/>
  <c r="B254" i="8"/>
  <c r="K254" i="10"/>
  <c r="J249" i="10"/>
  <c r="J247" i="10"/>
  <c r="F1995" i="13"/>
  <c r="J1995" i="4" s="1"/>
  <c r="D1995" i="13"/>
  <c r="L1995" i="13"/>
  <c r="H1995" i="13"/>
  <c r="C1968" i="13"/>
  <c r="F1968" i="13"/>
  <c r="J1968" i="4" s="1"/>
  <c r="I1968" i="13"/>
  <c r="J1968" i="13"/>
  <c r="C1965" i="13"/>
  <c r="F1965" i="13"/>
  <c r="J1965" i="4" s="1"/>
  <c r="G1956" i="13"/>
  <c r="F1956" i="13"/>
  <c r="J1956" i="4" s="1"/>
  <c r="E1956" i="13"/>
  <c r="J1956" i="13"/>
  <c r="D1939" i="13"/>
  <c r="F1939" i="13"/>
  <c r="J1939" i="4" s="1"/>
  <c r="L1939" i="13"/>
  <c r="F1910" i="13"/>
  <c r="J1910" i="4" s="1"/>
  <c r="C1910" i="13"/>
  <c r="L1910" i="13"/>
  <c r="D1910" i="13"/>
  <c r="E1910" i="13"/>
  <c r="H1910" i="13"/>
  <c r="J1910" i="13"/>
  <c r="G1876" i="13"/>
  <c r="F1876" i="13"/>
  <c r="J1876" i="4" s="1"/>
  <c r="I1876" i="13"/>
  <c r="J1876" i="13"/>
  <c r="K1876" i="13"/>
  <c r="C1876" i="13"/>
  <c r="E1876" i="13"/>
  <c r="G1868" i="13"/>
  <c r="F1868" i="13"/>
  <c r="J1868" i="4" s="1"/>
  <c r="C1868" i="13"/>
  <c r="D1868" i="13"/>
  <c r="E1868" i="13"/>
  <c r="I1868" i="13"/>
  <c r="K1868" i="13"/>
  <c r="I1845" i="13"/>
  <c r="F1845" i="13"/>
  <c r="J1845" i="4" s="1"/>
  <c r="H1845" i="13"/>
  <c r="J1845" i="13"/>
  <c r="D1825" i="13"/>
  <c r="F1825" i="13"/>
  <c r="J1825" i="4" s="1"/>
  <c r="E1825" i="13"/>
  <c r="I1825" i="13"/>
  <c r="D1821" i="13"/>
  <c r="F1821" i="13"/>
  <c r="J1821" i="4" s="1"/>
  <c r="K1821" i="4" s="1"/>
  <c r="L1821" i="13"/>
  <c r="F1813" i="13"/>
  <c r="J1813" i="4" s="1"/>
  <c r="D1813" i="13"/>
  <c r="F1788" i="13"/>
  <c r="J1788" i="4" s="1"/>
  <c r="C1788" i="13"/>
  <c r="L1788" i="13"/>
  <c r="D1788" i="13"/>
  <c r="E1788" i="13"/>
  <c r="H1788" i="13"/>
  <c r="J1788" i="13"/>
  <c r="F1750" i="13"/>
  <c r="J1750" i="4" s="1"/>
  <c r="J1750" i="13"/>
  <c r="K1750" i="13"/>
  <c r="C1750" i="13"/>
  <c r="G1750" i="13"/>
  <c r="F1736" i="13"/>
  <c r="J1736" i="4" s="1"/>
  <c r="E1736" i="13"/>
  <c r="G1736" i="13"/>
  <c r="H1736" i="13"/>
  <c r="J1736" i="13"/>
  <c r="C1736" i="13"/>
  <c r="L1736" i="13"/>
  <c r="F1702" i="13"/>
  <c r="J1702" i="4" s="1"/>
  <c r="E1702" i="13"/>
  <c r="G1702" i="13"/>
  <c r="C1702" i="13"/>
  <c r="J1702" i="13"/>
  <c r="C1672" i="13"/>
  <c r="F1672" i="13"/>
  <c r="J1672" i="4" s="1"/>
  <c r="L1672" i="13"/>
  <c r="D1672" i="13"/>
  <c r="F1619" i="13"/>
  <c r="J1619" i="4" s="1"/>
  <c r="I1619" i="13"/>
  <c r="L1619" i="13"/>
  <c r="D1619" i="13"/>
  <c r="I1610" i="13"/>
  <c r="F1610" i="13"/>
  <c r="J1610" i="4" s="1"/>
  <c r="G1610" i="13"/>
  <c r="H1610" i="13"/>
  <c r="J1610" i="13"/>
  <c r="D1610" i="13"/>
  <c r="E1610" i="13"/>
  <c r="F1607" i="13"/>
  <c r="J1607" i="4" s="1"/>
  <c r="E1607" i="13"/>
  <c r="G1607" i="13"/>
  <c r="C1607" i="13"/>
  <c r="D1607" i="13"/>
  <c r="H1607" i="13"/>
  <c r="J1607" i="13"/>
  <c r="L1607" i="13"/>
  <c r="F1420" i="13"/>
  <c r="J1420" i="4" s="1"/>
  <c r="C1420" i="13"/>
  <c r="K1420" i="13"/>
  <c r="D1420" i="13"/>
  <c r="L1420" i="13"/>
  <c r="E1420" i="13"/>
  <c r="H1420" i="13"/>
  <c r="I1420" i="13"/>
  <c r="G1420" i="13"/>
  <c r="D1393" i="13"/>
  <c r="F1393" i="13"/>
  <c r="J1393" i="4" s="1"/>
  <c r="L1393" i="13"/>
  <c r="H1386" i="13"/>
  <c r="F1386" i="13"/>
  <c r="G1386" i="13"/>
  <c r="I1386" i="13"/>
  <c r="J1386" i="13"/>
  <c r="C1386" i="13"/>
  <c r="L1386" i="13"/>
  <c r="D1386" i="13"/>
  <c r="E1386" i="13"/>
  <c r="H1370" i="13"/>
  <c r="F1370" i="13"/>
  <c r="J1370" i="4" s="1"/>
  <c r="G1370" i="13"/>
  <c r="I1370" i="13"/>
  <c r="J1370" i="13"/>
  <c r="K1370" i="13"/>
  <c r="C1370" i="13"/>
  <c r="D1370" i="13"/>
  <c r="E1370" i="13"/>
  <c r="E1025" i="13"/>
  <c r="F1025" i="13"/>
  <c r="J1025" i="4" s="1"/>
  <c r="C1025" i="13"/>
  <c r="D1025" i="13"/>
  <c r="I1025" i="13"/>
  <c r="J1025" i="13"/>
  <c r="K1025" i="13"/>
  <c r="L1025" i="13"/>
  <c r="E874" i="13"/>
  <c r="F874" i="13"/>
  <c r="J874" i="4" s="1"/>
  <c r="I874" i="13"/>
  <c r="C874" i="13"/>
  <c r="D874" i="13"/>
  <c r="G874" i="13"/>
  <c r="K874" i="13"/>
  <c r="L874" i="13"/>
  <c r="H812" i="13"/>
  <c r="J812" i="13"/>
  <c r="F812" i="13"/>
  <c r="J812" i="4" s="1"/>
  <c r="K812" i="13"/>
  <c r="E812" i="13"/>
  <c r="G812" i="13"/>
  <c r="C812" i="13"/>
  <c r="D812" i="13"/>
  <c r="I812" i="13"/>
  <c r="L812" i="13"/>
  <c r="F690" i="4"/>
  <c r="B690" i="8"/>
  <c r="E681" i="10"/>
  <c r="F681" i="4"/>
  <c r="B681" i="8"/>
  <c r="C675" i="10"/>
  <c r="G675" i="4" s="1"/>
  <c r="F675" i="4"/>
  <c r="B675" i="8"/>
  <c r="E673" i="10"/>
  <c r="F673" i="4"/>
  <c r="B673" i="8"/>
  <c r="C667" i="10"/>
  <c r="G667" i="4" s="1"/>
  <c r="F667" i="4"/>
  <c r="B667" i="8"/>
  <c r="F663" i="4"/>
  <c r="E663" i="4" s="1"/>
  <c r="B663" i="8"/>
  <c r="C661" i="10"/>
  <c r="G661" i="4" s="1"/>
  <c r="F661" i="4"/>
  <c r="B661" i="8"/>
  <c r="F655" i="10"/>
  <c r="I655" i="4" s="1"/>
  <c r="F655" i="4"/>
  <c r="E655" i="4" s="1"/>
  <c r="B655" i="8"/>
  <c r="C651" i="10"/>
  <c r="G651" i="4" s="1"/>
  <c r="F651" i="4"/>
  <c r="B651" i="8"/>
  <c r="C646" i="10"/>
  <c r="G646" i="4" s="1"/>
  <c r="F646" i="4"/>
  <c r="B646" i="8"/>
  <c r="H630" i="4"/>
  <c r="C630" i="8"/>
  <c r="D627" i="10"/>
  <c r="F627" i="4"/>
  <c r="B627" i="8"/>
  <c r="I624" i="10"/>
  <c r="H622" i="4"/>
  <c r="C622" i="8"/>
  <c r="H618" i="4"/>
  <c r="C618" i="8"/>
  <c r="J610" i="10"/>
  <c r="C607" i="10"/>
  <c r="G607" i="4" s="1"/>
  <c r="F607" i="4"/>
  <c r="B607" i="8"/>
  <c r="G598" i="10"/>
  <c r="G590" i="10"/>
  <c r="I586" i="10"/>
  <c r="J583" i="10"/>
  <c r="H578" i="10"/>
  <c r="F578" i="4"/>
  <c r="B578" i="8"/>
  <c r="H575" i="10"/>
  <c r="F571" i="4"/>
  <c r="B571" i="8"/>
  <c r="F570" i="4"/>
  <c r="B570" i="4" s="1"/>
  <c r="B570" i="8"/>
  <c r="H568" i="4"/>
  <c r="C568" i="8"/>
  <c r="H567" i="10"/>
  <c r="G551" i="10"/>
  <c r="N551" i="10" s="1"/>
  <c r="E548" i="10"/>
  <c r="F548" i="4"/>
  <c r="B548" i="8"/>
  <c r="F544" i="10"/>
  <c r="E534" i="10"/>
  <c r="F534" i="4"/>
  <c r="B534" i="8"/>
  <c r="H533" i="10"/>
  <c r="F533" i="4"/>
  <c r="E533" i="4" s="1"/>
  <c r="B533" i="8"/>
  <c r="I530" i="10"/>
  <c r="F530" i="4"/>
  <c r="D530" i="4" s="1"/>
  <c r="B530" i="8"/>
  <c r="G528" i="10"/>
  <c r="F528" i="4"/>
  <c r="B528" i="4" s="1"/>
  <c r="B528" i="8"/>
  <c r="G527" i="10"/>
  <c r="J526" i="10"/>
  <c r="F523" i="4"/>
  <c r="B523" i="8"/>
  <c r="F516" i="4"/>
  <c r="B516" i="8"/>
  <c r="F507" i="4"/>
  <c r="D507" i="4" s="1"/>
  <c r="B507" i="8"/>
  <c r="E503" i="10"/>
  <c r="F503" i="4"/>
  <c r="B503" i="8"/>
  <c r="F494" i="4"/>
  <c r="B494" i="8"/>
  <c r="F485" i="4"/>
  <c r="B485" i="8"/>
  <c r="F479" i="4"/>
  <c r="B479" i="4" s="1"/>
  <c r="B479" i="8"/>
  <c r="H470" i="4"/>
  <c r="C470" i="8"/>
  <c r="H464" i="4"/>
  <c r="C464" i="8"/>
  <c r="F461" i="4"/>
  <c r="B461" i="8"/>
  <c r="F460" i="4"/>
  <c r="D460" i="4" s="1"/>
  <c r="B460" i="8"/>
  <c r="K458" i="10"/>
  <c r="H456" i="4"/>
  <c r="C456" i="8"/>
  <c r="F453" i="4"/>
  <c r="B453" i="8"/>
  <c r="F452" i="4"/>
  <c r="B452" i="8"/>
  <c r="H448" i="4"/>
  <c r="C448" i="8"/>
  <c r="F445" i="10"/>
  <c r="I445" i="4" s="1"/>
  <c r="G443" i="10"/>
  <c r="F428" i="10"/>
  <c r="I428" i="4" s="1"/>
  <c r="G425" i="10"/>
  <c r="F400" i="4"/>
  <c r="B400" i="8"/>
  <c r="H396" i="4"/>
  <c r="C396" i="8"/>
  <c r="C394" i="10"/>
  <c r="G394" i="4" s="1"/>
  <c r="F394" i="4"/>
  <c r="B394" i="8"/>
  <c r="F391" i="4"/>
  <c r="B391" i="8"/>
  <c r="H388" i="4"/>
  <c r="C388" i="8"/>
  <c r="F383" i="4"/>
  <c r="B383" i="8"/>
  <c r="F379" i="4"/>
  <c r="B379" i="8"/>
  <c r="G377" i="10"/>
  <c r="F377" i="4"/>
  <c r="B377" i="8"/>
  <c r="G373" i="10"/>
  <c r="N373" i="10" s="1"/>
  <c r="F372" i="4"/>
  <c r="B372" i="8"/>
  <c r="F371" i="4"/>
  <c r="B371" i="4" s="1"/>
  <c r="B371" i="8"/>
  <c r="E370" i="10"/>
  <c r="F370" i="10" s="1"/>
  <c r="I370" i="4" s="1"/>
  <c r="F370" i="4"/>
  <c r="C370" i="4" s="1"/>
  <c r="B370" i="8"/>
  <c r="D369" i="10"/>
  <c r="F369" i="4"/>
  <c r="B369" i="8"/>
  <c r="F364" i="4"/>
  <c r="B364" i="8"/>
  <c r="F361" i="4"/>
  <c r="B361" i="8"/>
  <c r="F360" i="10"/>
  <c r="I360" i="4" s="1"/>
  <c r="G358" i="10"/>
  <c r="F355" i="10"/>
  <c r="I355" i="4" s="1"/>
  <c r="J351" i="10"/>
  <c r="F343" i="4"/>
  <c r="B343" i="8"/>
  <c r="F338" i="4"/>
  <c r="B338" i="8"/>
  <c r="K334" i="10"/>
  <c r="F334" i="4"/>
  <c r="B334" i="8"/>
  <c r="J328" i="10"/>
  <c r="F325" i="10"/>
  <c r="I325" i="4" s="1"/>
  <c r="G317" i="10"/>
  <c r="F317" i="4"/>
  <c r="B317" i="8"/>
  <c r="F310" i="4"/>
  <c r="B310" i="8"/>
  <c r="F305" i="10"/>
  <c r="I305" i="4" s="1"/>
  <c r="G295" i="10"/>
  <c r="F291" i="4"/>
  <c r="B291" i="8"/>
  <c r="G288" i="10"/>
  <c r="N288" i="10" s="1"/>
  <c r="F269" i="4"/>
  <c r="B269" i="8"/>
  <c r="G269" i="10"/>
  <c r="C269" i="10"/>
  <c r="K269" i="10"/>
  <c r="F265" i="4"/>
  <c r="D265" i="4" s="1"/>
  <c r="B265" i="8"/>
  <c r="J263" i="10"/>
  <c r="F253" i="4"/>
  <c r="B253" i="8"/>
  <c r="D253" i="10"/>
  <c r="L253" i="10"/>
  <c r="E1994" i="13"/>
  <c r="F1994" i="13"/>
  <c r="J1994" i="4" s="1"/>
  <c r="J1994" i="13"/>
  <c r="D1994" i="13"/>
  <c r="F1991" i="13"/>
  <c r="J1991" i="4" s="1"/>
  <c r="K1991" i="4" s="1"/>
  <c r="E1991" i="13"/>
  <c r="J1991" i="13"/>
  <c r="G1988" i="13"/>
  <c r="F1988" i="13"/>
  <c r="J1988" i="4" s="1"/>
  <c r="E1988" i="13"/>
  <c r="I1974" i="13"/>
  <c r="F1974" i="13"/>
  <c r="J1974" i="4" s="1"/>
  <c r="G1974" i="13"/>
  <c r="H1974" i="13"/>
  <c r="J1974" i="13"/>
  <c r="C1952" i="13"/>
  <c r="F1952" i="13"/>
  <c r="J1952" i="4" s="1"/>
  <c r="I1952" i="13"/>
  <c r="J1952" i="13"/>
  <c r="F1928" i="13"/>
  <c r="J1928" i="4" s="1"/>
  <c r="J1928" i="13"/>
  <c r="E1928" i="13"/>
  <c r="H1928" i="13"/>
  <c r="G1908" i="13"/>
  <c r="F1908" i="13"/>
  <c r="J1908" i="4" s="1"/>
  <c r="E1908" i="13"/>
  <c r="I1908" i="13"/>
  <c r="K1908" i="13"/>
  <c r="C1908" i="13"/>
  <c r="G1833" i="13"/>
  <c r="F1833" i="13"/>
  <c r="J1833" i="4" s="1"/>
  <c r="D1833" i="13"/>
  <c r="E1833" i="13"/>
  <c r="K1833" i="13"/>
  <c r="F1772" i="13"/>
  <c r="J1772" i="4" s="1"/>
  <c r="C1772" i="13"/>
  <c r="L1772" i="13"/>
  <c r="D1772" i="13"/>
  <c r="E1772" i="13"/>
  <c r="H1772" i="13"/>
  <c r="J1772" i="13"/>
  <c r="D1757" i="13"/>
  <c r="F1757" i="13"/>
  <c r="J1757" i="4" s="1"/>
  <c r="L1757" i="13"/>
  <c r="H1757" i="13"/>
  <c r="E1745" i="13"/>
  <c r="F1745" i="13"/>
  <c r="J1745" i="4" s="1"/>
  <c r="D1745" i="13"/>
  <c r="H1745" i="13"/>
  <c r="L1745" i="13"/>
  <c r="I1725" i="13"/>
  <c r="F1725" i="13"/>
  <c r="J1725" i="4" s="1"/>
  <c r="D1725" i="13"/>
  <c r="H1725" i="13"/>
  <c r="J1725" i="13"/>
  <c r="F1687" i="13"/>
  <c r="J1687" i="4" s="1"/>
  <c r="H1687" i="13"/>
  <c r="I1687" i="13"/>
  <c r="C1687" i="13"/>
  <c r="D1687" i="13"/>
  <c r="E1687" i="13"/>
  <c r="J1687" i="13"/>
  <c r="L1687" i="13"/>
  <c r="C1648" i="13"/>
  <c r="F1648" i="13"/>
  <c r="J1648" i="4" s="1"/>
  <c r="E1648" i="13"/>
  <c r="J1648" i="13"/>
  <c r="E1622" i="13"/>
  <c r="F1622" i="13"/>
  <c r="J1622" i="4" s="1"/>
  <c r="J1622" i="13"/>
  <c r="K1622" i="13"/>
  <c r="L1622" i="13"/>
  <c r="C1622" i="13"/>
  <c r="D1622" i="13"/>
  <c r="H1622" i="13"/>
  <c r="F1579" i="13"/>
  <c r="J1579" i="4" s="1"/>
  <c r="J1579" i="13"/>
  <c r="L1579" i="13"/>
  <c r="D1579" i="13"/>
  <c r="E1579" i="13"/>
  <c r="E1534" i="13"/>
  <c r="F1534" i="13"/>
  <c r="J1534" i="4" s="1"/>
  <c r="I1534" i="13"/>
  <c r="J1534" i="13"/>
  <c r="K1534" i="13"/>
  <c r="L1534" i="13"/>
  <c r="D1534" i="13"/>
  <c r="C1534" i="13"/>
  <c r="F1523" i="13"/>
  <c r="J1523" i="4" s="1"/>
  <c r="L1523" i="13"/>
  <c r="E1523" i="13"/>
  <c r="D1523" i="13"/>
  <c r="J1523" i="13"/>
  <c r="G1493" i="13"/>
  <c r="F1493" i="13"/>
  <c r="J1493" i="4" s="1"/>
  <c r="H1493" i="13"/>
  <c r="I1493" i="13"/>
  <c r="J1493" i="13"/>
  <c r="C1493" i="13"/>
  <c r="L1493" i="13"/>
  <c r="D1493" i="13"/>
  <c r="E1493" i="13"/>
  <c r="K1493" i="13"/>
  <c r="F1380" i="13"/>
  <c r="J1380" i="4" s="1"/>
  <c r="C1380" i="13"/>
  <c r="K1380" i="13"/>
  <c r="D1380" i="13"/>
  <c r="L1380" i="13"/>
  <c r="E1380" i="13"/>
  <c r="H1380" i="13"/>
  <c r="I1380" i="13"/>
  <c r="G1380" i="13"/>
  <c r="J1380" i="13"/>
  <c r="C1363" i="13"/>
  <c r="F1363" i="13"/>
  <c r="J1363" i="4" s="1"/>
  <c r="I1363" i="13"/>
  <c r="J1363" i="13"/>
  <c r="H1354" i="13"/>
  <c r="F1354" i="13"/>
  <c r="J1354" i="4" s="1"/>
  <c r="C1354" i="13"/>
  <c r="D1354" i="13"/>
  <c r="E1354" i="13"/>
  <c r="G1354" i="13"/>
  <c r="J1354" i="13"/>
  <c r="K1354" i="13"/>
  <c r="I1354" i="13"/>
  <c r="L1354" i="13"/>
  <c r="H1342" i="13"/>
  <c r="F1342" i="13"/>
  <c r="J1342" i="4" s="1"/>
  <c r="J1342" i="13"/>
  <c r="E1312" i="13"/>
  <c r="F1312" i="13"/>
  <c r="J1312" i="4" s="1"/>
  <c r="D1312" i="13"/>
  <c r="J1312" i="13"/>
  <c r="L1312" i="13"/>
  <c r="I1286" i="13"/>
  <c r="F1286" i="13"/>
  <c r="J1286" i="4" s="1"/>
  <c r="G1286" i="13"/>
  <c r="H1286" i="13"/>
  <c r="J1286" i="13"/>
  <c r="K1286" i="13"/>
  <c r="C1286" i="13"/>
  <c r="D1286" i="13"/>
  <c r="E1286" i="13"/>
  <c r="F1195" i="13"/>
  <c r="J1195" i="4" s="1"/>
  <c r="G1195" i="13"/>
  <c r="H1195" i="13"/>
  <c r="I1195" i="13"/>
  <c r="C1195" i="13"/>
  <c r="K1195" i="13"/>
  <c r="D1195" i="13"/>
  <c r="L1195" i="13"/>
  <c r="E1195" i="13"/>
  <c r="E850" i="13"/>
  <c r="F850" i="13"/>
  <c r="J850" i="4" s="1"/>
  <c r="D850" i="13"/>
  <c r="G850" i="13"/>
  <c r="I850" i="13"/>
  <c r="J850" i="13"/>
  <c r="L850" i="13"/>
  <c r="C419" i="13"/>
  <c r="F419" i="13"/>
  <c r="J419" i="4" s="1"/>
  <c r="D419" i="13"/>
  <c r="E419" i="13"/>
  <c r="G419" i="13"/>
  <c r="J419" i="13"/>
  <c r="F524" i="4"/>
  <c r="B524" i="8"/>
  <c r="G520" i="10"/>
  <c r="F520" i="4"/>
  <c r="B520" i="4" s="1"/>
  <c r="B520" i="8"/>
  <c r="F513" i="4"/>
  <c r="D513" i="4" s="1"/>
  <c r="B513" i="8"/>
  <c r="F504" i="4"/>
  <c r="B504" i="8"/>
  <c r="F501" i="4"/>
  <c r="E501" i="4" s="1"/>
  <c r="B501" i="8"/>
  <c r="F499" i="4"/>
  <c r="D499" i="4" s="1"/>
  <c r="B499" i="8"/>
  <c r="F491" i="4"/>
  <c r="D491" i="4" s="1"/>
  <c r="B491" i="8"/>
  <c r="F481" i="4"/>
  <c r="B481" i="8"/>
  <c r="F472" i="4"/>
  <c r="B472" i="8"/>
  <c r="H467" i="4"/>
  <c r="C467" i="8"/>
  <c r="F450" i="4"/>
  <c r="B450" i="8"/>
  <c r="F446" i="4"/>
  <c r="B446" i="8"/>
  <c r="H440" i="4"/>
  <c r="C440" i="8"/>
  <c r="F437" i="4"/>
  <c r="B437" i="8"/>
  <c r="F433" i="4"/>
  <c r="B433" i="8"/>
  <c r="F423" i="4"/>
  <c r="B423" i="4" s="1"/>
  <c r="B423" i="8"/>
  <c r="F417" i="4"/>
  <c r="E417" i="4" s="1"/>
  <c r="B417" i="8"/>
  <c r="C415" i="10"/>
  <c r="F415" i="4"/>
  <c r="B415" i="8"/>
  <c r="F412" i="4"/>
  <c r="B412" i="4" s="1"/>
  <c r="B412" i="8"/>
  <c r="E408" i="10"/>
  <c r="F408" i="4"/>
  <c r="B408" i="8"/>
  <c r="F405" i="4"/>
  <c r="B405" i="8"/>
  <c r="E403" i="10"/>
  <c r="F403" i="4"/>
  <c r="B403" i="8"/>
  <c r="F401" i="4"/>
  <c r="E401" i="4" s="1"/>
  <c r="B401" i="8"/>
  <c r="F398" i="4"/>
  <c r="B398" i="8"/>
  <c r="H392" i="4"/>
  <c r="C392" i="8"/>
  <c r="G386" i="10"/>
  <c r="F386" i="4"/>
  <c r="D386" i="4" s="1"/>
  <c r="B386" i="8"/>
  <c r="H384" i="4"/>
  <c r="C384" i="8"/>
  <c r="F378" i="4"/>
  <c r="D378" i="4" s="1"/>
  <c r="B378" i="8"/>
  <c r="F374" i="4"/>
  <c r="B374" i="8"/>
  <c r="H373" i="4"/>
  <c r="C373" i="8"/>
  <c r="H368" i="4"/>
  <c r="C368" i="8"/>
  <c r="F333" i="4"/>
  <c r="E333" i="4" s="1"/>
  <c r="B333" i="8"/>
  <c r="F331" i="4"/>
  <c r="B331" i="8"/>
  <c r="F327" i="4"/>
  <c r="B327" i="8"/>
  <c r="F322" i="4"/>
  <c r="B322" i="8"/>
  <c r="H320" i="4"/>
  <c r="C320" i="8"/>
  <c r="C308" i="8"/>
  <c r="F300" i="4"/>
  <c r="B300" i="8"/>
  <c r="E300" i="10"/>
  <c r="G289" i="10"/>
  <c r="F289" i="4"/>
  <c r="B289" i="8"/>
  <c r="C289" i="10"/>
  <c r="H288" i="4"/>
  <c r="C288" i="8"/>
  <c r="H281" i="4"/>
  <c r="C281" i="8"/>
  <c r="E276" i="10"/>
  <c r="F276" i="10" s="1"/>
  <c r="I276" i="4" s="1"/>
  <c r="F276" i="4"/>
  <c r="B276" i="8"/>
  <c r="I276" i="10"/>
  <c r="D276" i="10"/>
  <c r="F274" i="4"/>
  <c r="B274" i="8"/>
  <c r="J259" i="10"/>
  <c r="F259" i="4"/>
  <c r="B259" i="8"/>
  <c r="D255" i="10"/>
  <c r="F255" i="4"/>
  <c r="B255" i="8"/>
  <c r="F255" i="10"/>
  <c r="I255" i="4" s="1"/>
  <c r="K255" i="10"/>
  <c r="F249" i="10"/>
  <c r="I249" i="4" s="1"/>
  <c r="F249" i="4"/>
  <c r="B249" i="8"/>
  <c r="G249" i="10"/>
  <c r="H247" i="4"/>
  <c r="C247" i="8"/>
  <c r="L1994" i="13"/>
  <c r="J1992" i="13"/>
  <c r="C1981" i="13"/>
  <c r="F1981" i="13"/>
  <c r="J1981" i="4" s="1"/>
  <c r="E1975" i="13"/>
  <c r="J1944" i="13"/>
  <c r="F1942" i="13"/>
  <c r="J1942" i="4" s="1"/>
  <c r="C1942" i="13"/>
  <c r="L1942" i="13"/>
  <c r="D1942" i="13"/>
  <c r="E1942" i="13"/>
  <c r="H1942" i="13"/>
  <c r="J1942" i="13"/>
  <c r="C1919" i="13"/>
  <c r="F1919" i="13"/>
  <c r="J1919" i="4" s="1"/>
  <c r="L1919" i="13"/>
  <c r="C1893" i="13"/>
  <c r="F1893" i="13"/>
  <c r="J1893" i="4" s="1"/>
  <c r="F1888" i="13"/>
  <c r="J1888" i="4" s="1"/>
  <c r="G1888" i="13"/>
  <c r="I1888" i="13"/>
  <c r="J1888" i="13"/>
  <c r="H1843" i="13"/>
  <c r="I1835" i="13"/>
  <c r="F1835" i="13"/>
  <c r="J1835" i="4" s="1"/>
  <c r="E1835" i="13"/>
  <c r="J1835" i="13"/>
  <c r="L1835" i="13"/>
  <c r="C1835" i="13"/>
  <c r="G1820" i="13"/>
  <c r="G1804" i="13"/>
  <c r="D1802" i="13"/>
  <c r="F1802" i="13"/>
  <c r="J1802" i="4" s="1"/>
  <c r="J1802" i="13"/>
  <c r="K1802" i="13"/>
  <c r="C1802" i="13"/>
  <c r="G1802" i="13"/>
  <c r="F1774" i="13"/>
  <c r="J1774" i="4" s="1"/>
  <c r="G1774" i="13"/>
  <c r="I1774" i="13"/>
  <c r="J1774" i="13"/>
  <c r="C1774" i="13"/>
  <c r="F1747" i="13"/>
  <c r="J1747" i="4" s="1"/>
  <c r="K1747" i="4" s="1"/>
  <c r="J1747" i="13"/>
  <c r="D1730" i="13"/>
  <c r="F1730" i="13"/>
  <c r="J1730" i="4" s="1"/>
  <c r="C1730" i="13"/>
  <c r="E1730" i="13"/>
  <c r="I1730" i="13"/>
  <c r="K1730" i="13"/>
  <c r="F1700" i="13"/>
  <c r="J1700" i="4" s="1"/>
  <c r="G1700" i="13"/>
  <c r="H1700" i="13"/>
  <c r="D1700" i="13"/>
  <c r="E1700" i="13"/>
  <c r="J1700" i="13"/>
  <c r="F1671" i="13"/>
  <c r="J1671" i="4" s="1"/>
  <c r="E1671" i="13"/>
  <c r="G1671" i="13"/>
  <c r="H1671" i="13"/>
  <c r="I1671" i="13"/>
  <c r="J1671" i="13"/>
  <c r="L1671" i="13"/>
  <c r="C1671" i="13"/>
  <c r="C1665" i="13"/>
  <c r="F1665" i="13"/>
  <c r="J1665" i="4" s="1"/>
  <c r="I1665" i="13"/>
  <c r="K1665" i="13"/>
  <c r="D1643" i="13"/>
  <c r="F1643" i="13"/>
  <c r="J1643" i="4" s="1"/>
  <c r="I1618" i="13"/>
  <c r="F1618" i="13"/>
  <c r="J1618" i="4" s="1"/>
  <c r="K1618" i="4" s="1"/>
  <c r="H1618" i="13"/>
  <c r="J1618" i="13"/>
  <c r="L1618" i="13"/>
  <c r="D1618" i="13"/>
  <c r="C1452" i="13"/>
  <c r="F1452" i="13"/>
  <c r="J1452" i="4" s="1"/>
  <c r="I1452" i="13"/>
  <c r="J1452" i="13"/>
  <c r="J1433" i="13"/>
  <c r="F1433" i="13"/>
  <c r="J1433" i="4" s="1"/>
  <c r="K1433" i="4" s="1"/>
  <c r="F1290" i="13"/>
  <c r="J1290" i="4" s="1"/>
  <c r="C1290" i="13"/>
  <c r="J1290" i="13"/>
  <c r="K1290" i="13"/>
  <c r="L1290" i="13"/>
  <c r="F1030" i="13"/>
  <c r="J1030" i="4" s="1"/>
  <c r="J1030" i="13"/>
  <c r="H690" i="13"/>
  <c r="C690" i="13"/>
  <c r="L690" i="13"/>
  <c r="D690" i="13"/>
  <c r="E690" i="13"/>
  <c r="F690" i="13"/>
  <c r="J690" i="4" s="1"/>
  <c r="I690" i="13"/>
  <c r="J690" i="13"/>
  <c r="G690" i="13"/>
  <c r="K690" i="13"/>
  <c r="E767" i="10"/>
  <c r="F767" i="4"/>
  <c r="E767" i="4" s="1"/>
  <c r="B767" i="8"/>
  <c r="F764" i="10"/>
  <c r="I764" i="4" s="1"/>
  <c r="F764" i="4"/>
  <c r="C764" i="4" s="1"/>
  <c r="B764" i="8"/>
  <c r="F758" i="4"/>
  <c r="B758" i="8"/>
  <c r="E721" i="10"/>
  <c r="F721" i="4"/>
  <c r="B721" i="8"/>
  <c r="F719" i="4"/>
  <c r="B719" i="8"/>
  <c r="E718" i="10"/>
  <c r="F718" i="4"/>
  <c r="B718" i="8"/>
  <c r="F714" i="10"/>
  <c r="I714" i="4" s="1"/>
  <c r="G709" i="10"/>
  <c r="E702" i="10"/>
  <c r="F702" i="4"/>
  <c r="B702" i="8"/>
  <c r="G697" i="10"/>
  <c r="F696" i="4"/>
  <c r="B696" i="8"/>
  <c r="C693" i="10"/>
  <c r="G693" i="4" s="1"/>
  <c r="F693" i="4"/>
  <c r="B693" i="4" s="1"/>
  <c r="B693" i="8"/>
  <c r="F691" i="10"/>
  <c r="I691" i="4" s="1"/>
  <c r="F691" i="4"/>
  <c r="B691" i="8"/>
  <c r="G690" i="10"/>
  <c r="N690" i="10" s="1"/>
  <c r="L687" i="10"/>
  <c r="F686" i="4"/>
  <c r="B686" i="8"/>
  <c r="C682" i="8"/>
  <c r="H681" i="10"/>
  <c r="I676" i="10"/>
  <c r="F676" i="4"/>
  <c r="B676" i="8"/>
  <c r="H673" i="10"/>
  <c r="I668" i="10"/>
  <c r="F668" i="4"/>
  <c r="B668" i="4" s="1"/>
  <c r="B668" i="8"/>
  <c r="I662" i="10"/>
  <c r="J659" i="10"/>
  <c r="G657" i="10"/>
  <c r="I654" i="10"/>
  <c r="I652" i="10"/>
  <c r="P652" i="10" s="1"/>
  <c r="F652" i="4"/>
  <c r="B652" i="4" s="1"/>
  <c r="B652" i="8"/>
  <c r="G649" i="10"/>
  <c r="J646" i="10"/>
  <c r="F642" i="10"/>
  <c r="I642" i="4" s="1"/>
  <c r="I636" i="10"/>
  <c r="F636" i="4"/>
  <c r="B636" i="8"/>
  <c r="F634" i="10"/>
  <c r="J632" i="10"/>
  <c r="F630" i="4"/>
  <c r="B630" i="8"/>
  <c r="G629" i="10"/>
  <c r="N629" i="10" s="1"/>
  <c r="I625" i="10"/>
  <c r="F625" i="4"/>
  <c r="B625" i="4" s="1"/>
  <c r="B625" i="8"/>
  <c r="F622" i="4"/>
  <c r="B622" i="8"/>
  <c r="F620" i="10"/>
  <c r="F618" i="4"/>
  <c r="B618" i="4" s="1"/>
  <c r="B618" i="8"/>
  <c r="D603" i="10"/>
  <c r="F603" i="4"/>
  <c r="B603" i="8"/>
  <c r="L598" i="10"/>
  <c r="L595" i="10"/>
  <c r="S595" i="10" s="1"/>
  <c r="I594" i="10"/>
  <c r="L590" i="10"/>
  <c r="F580" i="10"/>
  <c r="I580" i="4" s="1"/>
  <c r="F580" i="4"/>
  <c r="B580" i="8"/>
  <c r="C574" i="10"/>
  <c r="G574" i="4" s="1"/>
  <c r="F574" i="4"/>
  <c r="B574" i="8"/>
  <c r="H571" i="10"/>
  <c r="H570" i="10"/>
  <c r="F568" i="4"/>
  <c r="B568" i="4" s="1"/>
  <c r="B568" i="8"/>
  <c r="C566" i="10"/>
  <c r="G566" i="4" s="1"/>
  <c r="F566" i="4"/>
  <c r="B566" i="8"/>
  <c r="E559" i="10"/>
  <c r="F559" i="4"/>
  <c r="E559" i="4" s="1"/>
  <c r="B559" i="8"/>
  <c r="I554" i="10"/>
  <c r="F554" i="4"/>
  <c r="B554" i="8"/>
  <c r="L551" i="10"/>
  <c r="S551" i="10" s="1"/>
  <c r="F550" i="4"/>
  <c r="B550" i="8"/>
  <c r="K545" i="10"/>
  <c r="R545" i="10" s="1"/>
  <c r="K544" i="10"/>
  <c r="G543" i="10"/>
  <c r="G540" i="10"/>
  <c r="F540" i="4"/>
  <c r="B540" i="8"/>
  <c r="F536" i="10"/>
  <c r="I536" i="4" s="1"/>
  <c r="K534" i="10"/>
  <c r="J533" i="10"/>
  <c r="F532" i="4"/>
  <c r="B532" i="8"/>
  <c r="H530" i="10"/>
  <c r="H528" i="10"/>
  <c r="L527" i="10"/>
  <c r="J520" i="10"/>
  <c r="F519" i="10"/>
  <c r="J511" i="10"/>
  <c r="F508" i="4"/>
  <c r="B508" i="8"/>
  <c r="G507" i="10"/>
  <c r="F506" i="4"/>
  <c r="E506" i="4" s="1"/>
  <c r="B506" i="8"/>
  <c r="F490" i="4"/>
  <c r="D490" i="4" s="1"/>
  <c r="B490" i="8"/>
  <c r="F483" i="10"/>
  <c r="I483" i="4" s="1"/>
  <c r="J481" i="10"/>
  <c r="H480" i="4"/>
  <c r="C480" i="8"/>
  <c r="K478" i="10"/>
  <c r="H475" i="4"/>
  <c r="C475" i="8"/>
  <c r="F470" i="4"/>
  <c r="B470" i="8"/>
  <c r="F467" i="4"/>
  <c r="E467" i="4" s="1"/>
  <c r="B467" i="8"/>
  <c r="F464" i="4"/>
  <c r="B464" i="8"/>
  <c r="F462" i="10"/>
  <c r="I462" i="4" s="1"/>
  <c r="J460" i="10"/>
  <c r="F456" i="4"/>
  <c r="B456" i="8"/>
  <c r="F454" i="4"/>
  <c r="B454" i="8"/>
  <c r="J452" i="10"/>
  <c r="F451" i="4"/>
  <c r="D451" i="4" s="1"/>
  <c r="B451" i="8"/>
  <c r="F448" i="4"/>
  <c r="B448" i="8"/>
  <c r="L443" i="10"/>
  <c r="F440" i="4"/>
  <c r="B440" i="8"/>
  <c r="F439" i="4"/>
  <c r="B439" i="8"/>
  <c r="F436" i="10"/>
  <c r="I436" i="4" s="1"/>
  <c r="F431" i="4"/>
  <c r="B431" i="8"/>
  <c r="K428" i="10"/>
  <c r="G427" i="10"/>
  <c r="L423" i="10"/>
  <c r="F422" i="4"/>
  <c r="B422" i="8"/>
  <c r="E419" i="10"/>
  <c r="F419" i="10" s="1"/>
  <c r="I419" i="4" s="1"/>
  <c r="F419" i="4"/>
  <c r="B419" i="8"/>
  <c r="F414" i="4"/>
  <c r="B414" i="8"/>
  <c r="F404" i="10"/>
  <c r="I404" i="4" s="1"/>
  <c r="J403" i="10"/>
  <c r="J400" i="10"/>
  <c r="K399" i="10"/>
  <c r="K398" i="10"/>
  <c r="F396" i="4"/>
  <c r="B396" i="8"/>
  <c r="C392" i="10"/>
  <c r="G392" i="4" s="1"/>
  <c r="F392" i="4"/>
  <c r="B392" i="8"/>
  <c r="G388" i="10"/>
  <c r="F388" i="4"/>
  <c r="B388" i="4" s="1"/>
  <c r="B388" i="8"/>
  <c r="C384" i="10"/>
  <c r="G384" i="4" s="1"/>
  <c r="F384" i="4"/>
  <c r="B384" i="8"/>
  <c r="E381" i="10"/>
  <c r="F381" i="4"/>
  <c r="C381" i="4" s="1"/>
  <c r="B381" i="8"/>
  <c r="G379" i="10"/>
  <c r="J378" i="10"/>
  <c r="K377" i="10"/>
  <c r="K374" i="10"/>
  <c r="J369" i="10"/>
  <c r="F366" i="10"/>
  <c r="I366" i="4" s="1"/>
  <c r="K364" i="10"/>
  <c r="C363" i="10"/>
  <c r="G363" i="4" s="1"/>
  <c r="F363" i="4"/>
  <c r="B363" i="4" s="1"/>
  <c r="B363" i="8"/>
  <c r="F362" i="4"/>
  <c r="C362" i="4" s="1"/>
  <c r="B362" i="8"/>
  <c r="K360" i="10"/>
  <c r="L355" i="10"/>
  <c r="H344" i="4"/>
  <c r="C344" i="8"/>
  <c r="G342" i="10"/>
  <c r="H340" i="4"/>
  <c r="C340" i="8"/>
  <c r="J338" i="10"/>
  <c r="G335" i="10"/>
  <c r="K333" i="10"/>
  <c r="H332" i="4"/>
  <c r="C332" i="8"/>
  <c r="F330" i="10"/>
  <c r="I330" i="4" s="1"/>
  <c r="F326" i="4"/>
  <c r="B326" i="8"/>
  <c r="F320" i="4"/>
  <c r="B320" i="8"/>
  <c r="F314" i="10"/>
  <c r="I314" i="4" s="1"/>
  <c r="J301" i="10"/>
  <c r="E296" i="10"/>
  <c r="F296" i="10" s="1"/>
  <c r="I296" i="4" s="1"/>
  <c r="F296" i="4"/>
  <c r="B296" i="4" s="1"/>
  <c r="B296" i="8"/>
  <c r="K291" i="10"/>
  <c r="F281" i="4"/>
  <c r="B281" i="8"/>
  <c r="J281" i="10"/>
  <c r="D279" i="10"/>
  <c r="F279" i="4"/>
  <c r="B279" i="8"/>
  <c r="F279" i="10"/>
  <c r="I279" i="4" s="1"/>
  <c r="K279" i="10"/>
  <c r="L276" i="10"/>
  <c r="F267" i="4"/>
  <c r="B267" i="8"/>
  <c r="F258" i="4"/>
  <c r="C258" i="4" s="1"/>
  <c r="B258" i="8"/>
  <c r="F256" i="4"/>
  <c r="B256" i="8"/>
  <c r="J254" i="10"/>
  <c r="I253" i="10"/>
  <c r="G1995" i="13"/>
  <c r="K1994" i="13"/>
  <c r="E1986" i="13"/>
  <c r="F1986" i="13"/>
  <c r="J1986" i="4" s="1"/>
  <c r="D1986" i="13"/>
  <c r="H1986" i="13"/>
  <c r="J1986" i="13"/>
  <c r="F1913" i="13"/>
  <c r="J1913" i="4" s="1"/>
  <c r="D1913" i="13"/>
  <c r="L1913" i="13"/>
  <c r="E1906" i="13"/>
  <c r="F1906" i="13"/>
  <c r="J1906" i="4" s="1"/>
  <c r="K1906" i="13"/>
  <c r="L1906" i="13"/>
  <c r="C1906" i="13"/>
  <c r="I1906" i="13"/>
  <c r="H1880" i="13"/>
  <c r="F1880" i="13"/>
  <c r="J1880" i="4" s="1"/>
  <c r="J1880" i="13"/>
  <c r="G1880" i="13"/>
  <c r="H1872" i="13"/>
  <c r="F1872" i="13"/>
  <c r="J1872" i="4" s="1"/>
  <c r="G1872" i="13"/>
  <c r="J1872" i="13"/>
  <c r="C1867" i="13"/>
  <c r="F1867" i="13"/>
  <c r="J1867" i="4" s="1"/>
  <c r="G1867" i="13"/>
  <c r="H1867" i="13"/>
  <c r="I1867" i="13"/>
  <c r="L1867" i="13"/>
  <c r="D1867" i="13"/>
  <c r="H1838" i="13"/>
  <c r="F1838" i="13"/>
  <c r="J1838" i="4" s="1"/>
  <c r="J1838" i="13"/>
  <c r="K1838" i="13"/>
  <c r="L1838" i="13"/>
  <c r="C1838" i="13"/>
  <c r="F1817" i="13"/>
  <c r="J1817" i="4" s="1"/>
  <c r="D1817" i="13"/>
  <c r="H1817" i="13"/>
  <c r="I1817" i="13"/>
  <c r="L1817" i="13"/>
  <c r="F1792" i="13"/>
  <c r="J1792" i="4" s="1"/>
  <c r="H1792" i="13"/>
  <c r="I1792" i="13"/>
  <c r="J1792" i="13"/>
  <c r="C1792" i="13"/>
  <c r="L1792" i="13"/>
  <c r="E1792" i="13"/>
  <c r="F1752" i="13"/>
  <c r="J1752" i="4" s="1"/>
  <c r="E1752" i="13"/>
  <c r="G1752" i="13"/>
  <c r="H1752" i="13"/>
  <c r="J1752" i="13"/>
  <c r="C1752" i="13"/>
  <c r="L1752" i="13"/>
  <c r="J1743" i="13"/>
  <c r="F1743" i="13"/>
  <c r="J1743" i="4" s="1"/>
  <c r="F1710" i="13"/>
  <c r="E1710" i="13"/>
  <c r="G1710" i="13"/>
  <c r="C1710" i="13"/>
  <c r="J1710" i="13"/>
  <c r="I1674" i="13"/>
  <c r="F1674" i="13"/>
  <c r="J1674" i="4" s="1"/>
  <c r="G1674" i="13"/>
  <c r="H1674" i="13"/>
  <c r="J1674" i="13"/>
  <c r="L1674" i="13"/>
  <c r="C1674" i="13"/>
  <c r="E1674" i="13"/>
  <c r="C1662" i="13"/>
  <c r="F1662" i="13"/>
  <c r="J1662" i="4" s="1"/>
  <c r="K1662" i="13"/>
  <c r="F1652" i="13"/>
  <c r="J1652" i="4" s="1"/>
  <c r="G1652" i="13"/>
  <c r="F1647" i="13"/>
  <c r="J1647" i="4" s="1"/>
  <c r="E1647" i="13"/>
  <c r="G1647" i="13"/>
  <c r="H1647" i="13"/>
  <c r="C1647" i="13"/>
  <c r="D1647" i="13"/>
  <c r="I1647" i="13"/>
  <c r="K1647" i="13"/>
  <c r="E1630" i="13"/>
  <c r="F1630" i="13"/>
  <c r="J1630" i="4" s="1"/>
  <c r="J1630" i="13"/>
  <c r="K1630" i="13"/>
  <c r="L1630" i="13"/>
  <c r="H1630" i="13"/>
  <c r="I1630" i="13"/>
  <c r="C1630" i="13"/>
  <c r="H1613" i="13"/>
  <c r="F1613" i="13"/>
  <c r="J1613" i="4" s="1"/>
  <c r="C1613" i="13"/>
  <c r="D1613" i="13"/>
  <c r="E1613" i="13"/>
  <c r="G1613" i="13"/>
  <c r="I1613" i="13"/>
  <c r="J1613" i="13"/>
  <c r="L1613" i="13"/>
  <c r="F1591" i="13"/>
  <c r="J1591" i="4" s="1"/>
  <c r="D1591" i="13"/>
  <c r="E1591" i="13"/>
  <c r="G1591" i="13"/>
  <c r="H1591" i="13"/>
  <c r="C1591" i="13"/>
  <c r="I1591" i="13"/>
  <c r="J1591" i="13"/>
  <c r="L1591" i="13"/>
  <c r="J1569" i="13"/>
  <c r="F1569" i="13"/>
  <c r="J1569" i="4" s="1"/>
  <c r="F1539" i="13"/>
  <c r="J1539" i="4" s="1"/>
  <c r="K1539" i="4" s="1"/>
  <c r="L1539" i="13"/>
  <c r="E1539" i="13"/>
  <c r="D1539" i="13"/>
  <c r="F1505" i="13"/>
  <c r="J1505" i="4" s="1"/>
  <c r="J1505" i="13"/>
  <c r="F1467" i="13"/>
  <c r="D1467" i="13"/>
  <c r="E1467" i="13"/>
  <c r="J1467" i="13"/>
  <c r="L1467" i="13"/>
  <c r="G1432" i="13"/>
  <c r="F1432" i="13"/>
  <c r="J1432" i="4" s="1"/>
  <c r="J1432" i="13"/>
  <c r="K1432" i="13"/>
  <c r="L1432" i="13"/>
  <c r="C1432" i="13"/>
  <c r="D1432" i="13"/>
  <c r="E1432" i="13"/>
  <c r="D1401" i="13"/>
  <c r="F1401" i="13"/>
  <c r="J1401" i="4" s="1"/>
  <c r="L1401" i="13"/>
  <c r="F1334" i="13"/>
  <c r="J1334" i="4" s="1"/>
  <c r="H1334" i="13"/>
  <c r="J1334" i="13"/>
  <c r="G1301" i="13"/>
  <c r="C1301" i="13"/>
  <c r="D1301" i="13"/>
  <c r="F1301" i="13"/>
  <c r="J1301" i="4" s="1"/>
  <c r="E1301" i="13"/>
  <c r="J1301" i="13"/>
  <c r="K1301" i="13"/>
  <c r="H1301" i="13"/>
  <c r="L1301" i="13"/>
  <c r="E1296" i="13"/>
  <c r="F1296" i="13"/>
  <c r="J1296" i="4" s="1"/>
  <c r="D1296" i="13"/>
  <c r="J1296" i="13"/>
  <c r="L1296" i="13"/>
  <c r="E949" i="13"/>
  <c r="D949" i="13"/>
  <c r="F949" i="13"/>
  <c r="J949" i="4" s="1"/>
  <c r="K949" i="13"/>
  <c r="C949" i="13"/>
  <c r="G949" i="13"/>
  <c r="H949" i="13"/>
  <c r="I949" i="13"/>
  <c r="J949" i="13"/>
  <c r="L949" i="13"/>
  <c r="H780" i="13"/>
  <c r="C780" i="13"/>
  <c r="D780" i="13"/>
  <c r="G780" i="13"/>
  <c r="F780" i="13"/>
  <c r="J780" i="4" s="1"/>
  <c r="J780" i="13"/>
  <c r="K780" i="13"/>
  <c r="E780" i="13"/>
  <c r="I780" i="13"/>
  <c r="L780" i="13"/>
  <c r="D587" i="10"/>
  <c r="F587" i="4"/>
  <c r="B587" i="8"/>
  <c r="F586" i="10"/>
  <c r="I586" i="4" s="1"/>
  <c r="F586" i="4"/>
  <c r="B586" i="8"/>
  <c r="G583" i="10"/>
  <c r="F583" i="4"/>
  <c r="E583" i="4" s="1"/>
  <c r="B583" i="8"/>
  <c r="C561" i="10"/>
  <c r="G561" i="4" s="1"/>
  <c r="F561" i="4"/>
  <c r="B561" i="4" s="1"/>
  <c r="B561" i="8"/>
  <c r="F553" i="4"/>
  <c r="C553" i="4" s="1"/>
  <c r="B553" i="8"/>
  <c r="E551" i="10"/>
  <c r="F551" i="4"/>
  <c r="B551" i="8"/>
  <c r="F549" i="4"/>
  <c r="E549" i="4" s="1"/>
  <c r="B549" i="8"/>
  <c r="F544" i="4"/>
  <c r="B544" i="8"/>
  <c r="D539" i="10"/>
  <c r="F539" i="4"/>
  <c r="B539" i="8"/>
  <c r="E526" i="10"/>
  <c r="F526" i="4"/>
  <c r="B526" i="8"/>
  <c r="H525" i="4"/>
  <c r="C525" i="8"/>
  <c r="F515" i="4"/>
  <c r="B515" i="8"/>
  <c r="H510" i="4"/>
  <c r="H486" i="4"/>
  <c r="C486" i="8"/>
  <c r="H465" i="4"/>
  <c r="C465" i="8"/>
  <c r="E463" i="10"/>
  <c r="F463" i="10" s="1"/>
  <c r="I463" i="4" s="1"/>
  <c r="F463" i="4"/>
  <c r="B463" i="8"/>
  <c r="E458" i="10"/>
  <c r="F458" i="4"/>
  <c r="B458" i="8"/>
  <c r="G445" i="10"/>
  <c r="F445" i="4"/>
  <c r="B445" i="8"/>
  <c r="E443" i="10"/>
  <c r="F443" i="10" s="1"/>
  <c r="I443" i="4" s="1"/>
  <c r="F443" i="4"/>
  <c r="B443" i="8"/>
  <c r="H436" i="4"/>
  <c r="C436" i="8"/>
  <c r="F428" i="4"/>
  <c r="B428" i="4" s="1"/>
  <c r="B428" i="8"/>
  <c r="C426" i="10"/>
  <c r="F426" i="4"/>
  <c r="B426" i="8"/>
  <c r="F425" i="4"/>
  <c r="E425" i="4" s="1"/>
  <c r="B425" i="8"/>
  <c r="K423" i="10"/>
  <c r="F413" i="4"/>
  <c r="B413" i="8"/>
  <c r="F407" i="4"/>
  <c r="B407" i="8"/>
  <c r="J398" i="10"/>
  <c r="F393" i="4"/>
  <c r="B393" i="8"/>
  <c r="F385" i="4"/>
  <c r="B385" i="8"/>
  <c r="J374" i="10"/>
  <c r="F373" i="4"/>
  <c r="B373" i="8"/>
  <c r="D367" i="10"/>
  <c r="F367" i="4"/>
  <c r="B367" i="8"/>
  <c r="H366" i="4"/>
  <c r="C366" i="8"/>
  <c r="F360" i="4"/>
  <c r="B360" i="8"/>
  <c r="C358" i="10"/>
  <c r="F358" i="4"/>
  <c r="B358" i="8"/>
  <c r="I355" i="10"/>
  <c r="F355" i="4"/>
  <c r="B355" i="8"/>
  <c r="C351" i="10"/>
  <c r="F351" i="4"/>
  <c r="B351" i="8"/>
  <c r="F349" i="4"/>
  <c r="B349" i="8"/>
  <c r="H330" i="4"/>
  <c r="C330" i="8"/>
  <c r="F328" i="4"/>
  <c r="E328" i="4" s="1"/>
  <c r="B328" i="8"/>
  <c r="F325" i="4"/>
  <c r="B325" i="8"/>
  <c r="H324" i="4"/>
  <c r="C324" i="8"/>
  <c r="H314" i="4"/>
  <c r="C314" i="8"/>
  <c r="F311" i="4"/>
  <c r="B311" i="8"/>
  <c r="F308" i="4"/>
  <c r="B308" i="8"/>
  <c r="F305" i="4"/>
  <c r="B305" i="8"/>
  <c r="H298" i="4"/>
  <c r="C298" i="8"/>
  <c r="E295" i="10"/>
  <c r="F295" i="10" s="1"/>
  <c r="I295" i="4" s="1"/>
  <c r="F295" i="4"/>
  <c r="B295" i="8"/>
  <c r="K289" i="10"/>
  <c r="F288" i="4"/>
  <c r="B288" i="8"/>
  <c r="D288" i="10"/>
  <c r="L288" i="10"/>
  <c r="E286" i="10"/>
  <c r="F286" i="10" s="1"/>
  <c r="I286" i="4" s="1"/>
  <c r="F286" i="4"/>
  <c r="B286" i="8"/>
  <c r="G286" i="10"/>
  <c r="F280" i="4"/>
  <c r="B280" i="8"/>
  <c r="K276" i="10"/>
  <c r="E273" i="10"/>
  <c r="F273" i="4"/>
  <c r="B273" i="8"/>
  <c r="F266" i="4"/>
  <c r="B266" i="8"/>
  <c r="D263" i="10"/>
  <c r="F263" i="4"/>
  <c r="B263" i="8"/>
  <c r="C263" i="10"/>
  <c r="G263" i="4" s="1"/>
  <c r="H261" i="4"/>
  <c r="C261" i="8"/>
  <c r="F251" i="4"/>
  <c r="B251" i="8"/>
  <c r="D247" i="10"/>
  <c r="F247" i="4"/>
  <c r="E247" i="4" s="1"/>
  <c r="B247" i="8"/>
  <c r="K247" i="10"/>
  <c r="F247" i="10"/>
  <c r="I247" i="4" s="1"/>
  <c r="C1992" i="13"/>
  <c r="F1992" i="13"/>
  <c r="J1992" i="4" s="1"/>
  <c r="F1975" i="13"/>
  <c r="J1975" i="4" s="1"/>
  <c r="I1975" i="13"/>
  <c r="J1975" i="13"/>
  <c r="L1975" i="13"/>
  <c r="F1944" i="13"/>
  <c r="J1944" i="4" s="1"/>
  <c r="G1944" i="13"/>
  <c r="H1944" i="13"/>
  <c r="I1944" i="13"/>
  <c r="K1944" i="13"/>
  <c r="C1944" i="13"/>
  <c r="C1941" i="13"/>
  <c r="F1941" i="13"/>
  <c r="J1941" i="4" s="1"/>
  <c r="D1941" i="13"/>
  <c r="K1941" i="13"/>
  <c r="I1937" i="13"/>
  <c r="F1937" i="13"/>
  <c r="J1937" i="4" s="1"/>
  <c r="D1937" i="13"/>
  <c r="E1937" i="13"/>
  <c r="G1937" i="13"/>
  <c r="K1937" i="13"/>
  <c r="G1852" i="13"/>
  <c r="F1852" i="13"/>
  <c r="J1852" i="4" s="1"/>
  <c r="I1852" i="13"/>
  <c r="J1852" i="13"/>
  <c r="K1852" i="13"/>
  <c r="R1852" i="13" s="1"/>
  <c r="C1852" i="13"/>
  <c r="E1852" i="13"/>
  <c r="C1843" i="13"/>
  <c r="F1843" i="13"/>
  <c r="I1843" i="13"/>
  <c r="J1843" i="13"/>
  <c r="L1843" i="13"/>
  <c r="D1843" i="13"/>
  <c r="G1843" i="13"/>
  <c r="F1820" i="13"/>
  <c r="J1820" i="4" s="1"/>
  <c r="K1820" i="4" s="1"/>
  <c r="H1820" i="13"/>
  <c r="I1820" i="13"/>
  <c r="J1820" i="13"/>
  <c r="C1820" i="13"/>
  <c r="L1820" i="13"/>
  <c r="E1820" i="13"/>
  <c r="F1804" i="13"/>
  <c r="J1804" i="4" s="1"/>
  <c r="H1804" i="13"/>
  <c r="I1804" i="13"/>
  <c r="J1804" i="13"/>
  <c r="C1804" i="13"/>
  <c r="L1804" i="13"/>
  <c r="E1804" i="13"/>
  <c r="E1769" i="13"/>
  <c r="F1769" i="13"/>
  <c r="J1769" i="4" s="1"/>
  <c r="D1769" i="13"/>
  <c r="H1769" i="13"/>
  <c r="J1769" i="13"/>
  <c r="F1751" i="13"/>
  <c r="J1751" i="4" s="1"/>
  <c r="J1751" i="13"/>
  <c r="F1699" i="13"/>
  <c r="J1699" i="4" s="1"/>
  <c r="I1699" i="13"/>
  <c r="K1699" i="13"/>
  <c r="D1699" i="13"/>
  <c r="E1697" i="13"/>
  <c r="F1697" i="13"/>
  <c r="K1697" i="13"/>
  <c r="J1697" i="13"/>
  <c r="C1697" i="13"/>
  <c r="G1697" i="13"/>
  <c r="D1651" i="13"/>
  <c r="F1651" i="13"/>
  <c r="J1651" i="4" s="1"/>
  <c r="I1651" i="13"/>
  <c r="J1651" i="13"/>
  <c r="L1651" i="13"/>
  <c r="C1651" i="13"/>
  <c r="E1651" i="13"/>
  <c r="F1636" i="13"/>
  <c r="J1636" i="4" s="1"/>
  <c r="G1636" i="13"/>
  <c r="G1608" i="13"/>
  <c r="F1608" i="13"/>
  <c r="J1608" i="4" s="1"/>
  <c r="C1608" i="13"/>
  <c r="E1608" i="13"/>
  <c r="J1608" i="13"/>
  <c r="G1568" i="13"/>
  <c r="F1568" i="13"/>
  <c r="J1568" i="4" s="1"/>
  <c r="K1568" i="4" s="1"/>
  <c r="C1568" i="13"/>
  <c r="E1568" i="13"/>
  <c r="J1568" i="13"/>
  <c r="K1568" i="13"/>
  <c r="H1525" i="13"/>
  <c r="F1525" i="13"/>
  <c r="J1525" i="4" s="1"/>
  <c r="E1525" i="13"/>
  <c r="G1525" i="13"/>
  <c r="I1525" i="13"/>
  <c r="J1525" i="13"/>
  <c r="C1525" i="13"/>
  <c r="L1525" i="13"/>
  <c r="D1525" i="13"/>
  <c r="E1502" i="13"/>
  <c r="F1502" i="13"/>
  <c r="J1502" i="4" s="1"/>
  <c r="I1502" i="13"/>
  <c r="J1502" i="13"/>
  <c r="K1502" i="13"/>
  <c r="L1502" i="13"/>
  <c r="C1502" i="13"/>
  <c r="D1502" i="13"/>
  <c r="H1502" i="13"/>
  <c r="F1388" i="13"/>
  <c r="J1388" i="4" s="1"/>
  <c r="G1388" i="13"/>
  <c r="H1388" i="13"/>
  <c r="I1388" i="13"/>
  <c r="C1388" i="13"/>
  <c r="K1388" i="13"/>
  <c r="D1388" i="13"/>
  <c r="L1388" i="13"/>
  <c r="E1388" i="13"/>
  <c r="J1388" i="13"/>
  <c r="F1358" i="13"/>
  <c r="J1358" i="4" s="1"/>
  <c r="H1358" i="13"/>
  <c r="I1358" i="13"/>
  <c r="C1252" i="13"/>
  <c r="F1252" i="13"/>
  <c r="J1252" i="4" s="1"/>
  <c r="E1252" i="13"/>
  <c r="J1252" i="13"/>
  <c r="K1252" i="13"/>
  <c r="G946" i="13"/>
  <c r="F946" i="13"/>
  <c r="J946" i="4" s="1"/>
  <c r="D946" i="13"/>
  <c r="I946" i="13"/>
  <c r="F624" i="13"/>
  <c r="J624" i="4" s="1"/>
  <c r="D624" i="13"/>
  <c r="E624" i="13"/>
  <c r="G624" i="13"/>
  <c r="J624" i="13"/>
  <c r="L624" i="13"/>
  <c r="F624" i="10"/>
  <c r="I624" i="4" s="1"/>
  <c r="F624" i="4"/>
  <c r="B624" i="8"/>
  <c r="F610" i="4"/>
  <c r="B610" i="8"/>
  <c r="C600" i="10"/>
  <c r="G600" i="4" s="1"/>
  <c r="F600" i="4"/>
  <c r="B600" i="4" s="1"/>
  <c r="B600" i="8"/>
  <c r="F598" i="4"/>
  <c r="B598" i="8"/>
  <c r="H594" i="4"/>
  <c r="C594" i="8"/>
  <c r="F590" i="4"/>
  <c r="B590" i="8"/>
  <c r="G585" i="10"/>
  <c r="F585" i="4"/>
  <c r="B585" i="8"/>
  <c r="C577" i="10"/>
  <c r="G577" i="4" s="1"/>
  <c r="F577" i="4"/>
  <c r="B577" i="4" s="1"/>
  <c r="B577" i="8"/>
  <c r="E575" i="10"/>
  <c r="F575" i="4"/>
  <c r="B575" i="8"/>
  <c r="H572" i="4"/>
  <c r="C572" i="8"/>
  <c r="H571" i="4"/>
  <c r="C571" i="8"/>
  <c r="H569" i="4"/>
  <c r="C569" i="8"/>
  <c r="E567" i="10"/>
  <c r="F567" i="4"/>
  <c r="E567" i="4" s="1"/>
  <c r="B567" i="8"/>
  <c r="F565" i="4"/>
  <c r="B565" i="8"/>
  <c r="J551" i="10"/>
  <c r="Q551" i="10" s="1"/>
  <c r="I544" i="10"/>
  <c r="H531" i="4"/>
  <c r="C531" i="8"/>
  <c r="F529" i="4"/>
  <c r="B529" i="8"/>
  <c r="F527" i="4"/>
  <c r="B527" i="8"/>
  <c r="E517" i="10"/>
  <c r="F517" i="10" s="1"/>
  <c r="I517" i="4" s="1"/>
  <c r="F517" i="4"/>
  <c r="B517" i="8"/>
  <c r="F514" i="4"/>
  <c r="B514" i="8"/>
  <c r="H507" i="4"/>
  <c r="C507" i="8"/>
  <c r="C500" i="10"/>
  <c r="G500" i="4" s="1"/>
  <c r="F500" i="4"/>
  <c r="B500" i="8"/>
  <c r="G499" i="10"/>
  <c r="F493" i="4"/>
  <c r="B493" i="8"/>
  <c r="G491" i="10"/>
  <c r="C487" i="10"/>
  <c r="F487" i="4"/>
  <c r="B487" i="8"/>
  <c r="G481" i="10"/>
  <c r="F477" i="4"/>
  <c r="C477" i="4" s="1"/>
  <c r="B477" i="8"/>
  <c r="F473" i="4"/>
  <c r="B473" i="8"/>
  <c r="G472" i="10"/>
  <c r="F468" i="4"/>
  <c r="B468" i="4" s="1"/>
  <c r="B468" i="8"/>
  <c r="H466" i="4"/>
  <c r="C466" i="8"/>
  <c r="C465" i="10"/>
  <c r="G465" i="4" s="1"/>
  <c r="F465" i="4"/>
  <c r="E465" i="4" s="1"/>
  <c r="B465" i="8"/>
  <c r="K463" i="10"/>
  <c r="G460" i="10"/>
  <c r="E457" i="10"/>
  <c r="F457" i="4"/>
  <c r="B457" i="8"/>
  <c r="J453" i="10"/>
  <c r="G452" i="10"/>
  <c r="K450" i="10"/>
  <c r="E447" i="10"/>
  <c r="F447" i="10" s="1"/>
  <c r="I447" i="4" s="1"/>
  <c r="F447" i="4"/>
  <c r="B447" i="4" s="1"/>
  <c r="B447" i="8"/>
  <c r="K445" i="10"/>
  <c r="J443" i="10"/>
  <c r="F442" i="4"/>
  <c r="B442" i="8"/>
  <c r="F441" i="4"/>
  <c r="B441" i="8"/>
  <c r="F434" i="4"/>
  <c r="E434" i="4" s="1"/>
  <c r="B434" i="8"/>
  <c r="F430" i="4"/>
  <c r="B430" i="8"/>
  <c r="F429" i="4"/>
  <c r="B429" i="8"/>
  <c r="I428" i="10"/>
  <c r="J423" i="10"/>
  <c r="C421" i="10"/>
  <c r="G421" i="4" s="1"/>
  <c r="F421" i="4"/>
  <c r="B421" i="8"/>
  <c r="G412" i="10"/>
  <c r="E411" i="10"/>
  <c r="F411" i="10" s="1"/>
  <c r="I411" i="4" s="1"/>
  <c r="F411" i="4"/>
  <c r="B411" i="8"/>
  <c r="F410" i="4"/>
  <c r="B410" i="8"/>
  <c r="F406" i="4"/>
  <c r="B406" i="8"/>
  <c r="C402" i="10"/>
  <c r="G402" i="4" s="1"/>
  <c r="F402" i="4"/>
  <c r="B402" i="8"/>
  <c r="J391" i="10"/>
  <c r="J383" i="10"/>
  <c r="F380" i="10"/>
  <c r="I380" i="4" s="1"/>
  <c r="F380" i="4"/>
  <c r="B380" i="8"/>
  <c r="E379" i="10"/>
  <c r="F379" i="10" s="1"/>
  <c r="I379" i="4" s="1"/>
  <c r="F371" i="10"/>
  <c r="I371" i="4" s="1"/>
  <c r="G370" i="10"/>
  <c r="F368" i="4"/>
  <c r="B368" i="8"/>
  <c r="J361" i="10"/>
  <c r="I360" i="10"/>
  <c r="F359" i="4"/>
  <c r="B359" i="8"/>
  <c r="E357" i="10"/>
  <c r="F357" i="4"/>
  <c r="B357" i="8"/>
  <c r="J355" i="10"/>
  <c r="C348" i="10"/>
  <c r="G348" i="4" s="1"/>
  <c r="F348" i="4"/>
  <c r="B348" i="8"/>
  <c r="E342" i="10"/>
  <c r="F342" i="10" s="1"/>
  <c r="I342" i="4" s="1"/>
  <c r="H341" i="4"/>
  <c r="C341" i="8"/>
  <c r="F337" i="4"/>
  <c r="B337" i="8"/>
  <c r="E335" i="10"/>
  <c r="F335" i="10" s="1"/>
  <c r="I335" i="4" s="1"/>
  <c r="G333" i="10"/>
  <c r="D332" i="10"/>
  <c r="F332" i="4"/>
  <c r="B332" i="8"/>
  <c r="F329" i="4"/>
  <c r="B329" i="8"/>
  <c r="J326" i="10"/>
  <c r="F323" i="4"/>
  <c r="B323" i="8"/>
  <c r="G322" i="10"/>
  <c r="F318" i="4"/>
  <c r="B318" i="8"/>
  <c r="E317" i="10"/>
  <c r="F317" i="10" s="1"/>
  <c r="I317" i="4" s="1"/>
  <c r="D314" i="10"/>
  <c r="H309" i="4"/>
  <c r="C309" i="8"/>
  <c r="J305" i="10"/>
  <c r="D303" i="10"/>
  <c r="F303" i="4"/>
  <c r="B303" i="8"/>
  <c r="G301" i="10"/>
  <c r="C298" i="10"/>
  <c r="G298" i="4" s="1"/>
  <c r="F298" i="4"/>
  <c r="B298" i="8"/>
  <c r="J296" i="10"/>
  <c r="F293" i="4"/>
  <c r="B293" i="8"/>
  <c r="G291" i="10"/>
  <c r="J289" i="10"/>
  <c r="K288" i="10"/>
  <c r="E282" i="10"/>
  <c r="F282" i="10" s="1"/>
  <c r="I282" i="4" s="1"/>
  <c r="F282" i="4"/>
  <c r="B282" i="4" s="1"/>
  <c r="B282" i="8"/>
  <c r="J276" i="10"/>
  <c r="F275" i="4"/>
  <c r="B275" i="8"/>
  <c r="J275" i="10"/>
  <c r="E272" i="10"/>
  <c r="F269" i="10"/>
  <c r="I269" i="4" s="1"/>
  <c r="J265" i="10"/>
  <c r="J255" i="10"/>
  <c r="F248" i="4"/>
  <c r="B248" i="4" s="1"/>
  <c r="B248" i="8"/>
  <c r="J248" i="10"/>
  <c r="E1995" i="13"/>
  <c r="H1994" i="13"/>
  <c r="L1991" i="13"/>
  <c r="I1990" i="13"/>
  <c r="F1990" i="13"/>
  <c r="J1990" i="4" s="1"/>
  <c r="E1990" i="13"/>
  <c r="H1990" i="13"/>
  <c r="L1990" i="13"/>
  <c r="G1980" i="13"/>
  <c r="H1977" i="13"/>
  <c r="F1977" i="13"/>
  <c r="J1977" i="4" s="1"/>
  <c r="C1977" i="13"/>
  <c r="L1977" i="13"/>
  <c r="D1977" i="13"/>
  <c r="E1977" i="13"/>
  <c r="G1977" i="13"/>
  <c r="L1974" i="13"/>
  <c r="H1940" i="13"/>
  <c r="F1940" i="13"/>
  <c r="J1940" i="4" s="1"/>
  <c r="E1940" i="13"/>
  <c r="K1940" i="13"/>
  <c r="C1922" i="13"/>
  <c r="F1922" i="13"/>
  <c r="J1922" i="4" s="1"/>
  <c r="G1922" i="13"/>
  <c r="I1910" i="13"/>
  <c r="L1908" i="13"/>
  <c r="H1885" i="13"/>
  <c r="F1885" i="13"/>
  <c r="J1885" i="4" s="1"/>
  <c r="J1868" i="13"/>
  <c r="C1859" i="13"/>
  <c r="F1859" i="13"/>
  <c r="J1859" i="4" s="1"/>
  <c r="I1859" i="13"/>
  <c r="J1859" i="13"/>
  <c r="L1859" i="13"/>
  <c r="D1859" i="13"/>
  <c r="G1859" i="13"/>
  <c r="F1840" i="13"/>
  <c r="J1840" i="4" s="1"/>
  <c r="C1840" i="13"/>
  <c r="L1840" i="13"/>
  <c r="D1840" i="13"/>
  <c r="E1840" i="13"/>
  <c r="H1840" i="13"/>
  <c r="J1840" i="13"/>
  <c r="F1837" i="13"/>
  <c r="J1837" i="4" s="1"/>
  <c r="D1837" i="13"/>
  <c r="E1837" i="13"/>
  <c r="J1837" i="13"/>
  <c r="F1828" i="13"/>
  <c r="J1828" i="4" s="1"/>
  <c r="E1828" i="13"/>
  <c r="G1828" i="13"/>
  <c r="H1828" i="13"/>
  <c r="J1828" i="13"/>
  <c r="C1828" i="13"/>
  <c r="L1828" i="13"/>
  <c r="C1819" i="13"/>
  <c r="F1819" i="13"/>
  <c r="J1819" i="4" s="1"/>
  <c r="D1819" i="13"/>
  <c r="H1819" i="13"/>
  <c r="J1819" i="13"/>
  <c r="D1809" i="13"/>
  <c r="F1809" i="13"/>
  <c r="J1809" i="4" s="1"/>
  <c r="H1809" i="13"/>
  <c r="J1809" i="13"/>
  <c r="I1788" i="13"/>
  <c r="F1784" i="13"/>
  <c r="H1784" i="13"/>
  <c r="I1784" i="13"/>
  <c r="J1784" i="13"/>
  <c r="C1784" i="13"/>
  <c r="L1784" i="13"/>
  <c r="E1784" i="13"/>
  <c r="K1772" i="13"/>
  <c r="F1765" i="13"/>
  <c r="J1765" i="4" s="1"/>
  <c r="D1765" i="13"/>
  <c r="J1765" i="13"/>
  <c r="E1761" i="13"/>
  <c r="F1761" i="13"/>
  <c r="J1761" i="4" s="1"/>
  <c r="D1761" i="13"/>
  <c r="H1761" i="13"/>
  <c r="J1761" i="13"/>
  <c r="I1750" i="13"/>
  <c r="F1740" i="13"/>
  <c r="J1740" i="4" s="1"/>
  <c r="H1740" i="13"/>
  <c r="I1740" i="13"/>
  <c r="J1740" i="13"/>
  <c r="C1740" i="13"/>
  <c r="L1740" i="13"/>
  <c r="E1740" i="13"/>
  <c r="I1736" i="13"/>
  <c r="K1702" i="13"/>
  <c r="H1685" i="13"/>
  <c r="F1685" i="13"/>
  <c r="J1685" i="4" s="1"/>
  <c r="C1685" i="13"/>
  <c r="E1685" i="13"/>
  <c r="G1685" i="13"/>
  <c r="J1685" i="13"/>
  <c r="K1685" i="13"/>
  <c r="F1668" i="13"/>
  <c r="J1668" i="4" s="1"/>
  <c r="I1668" i="13"/>
  <c r="H1661" i="13"/>
  <c r="F1661" i="13"/>
  <c r="J1661" i="4" s="1"/>
  <c r="E1661" i="13"/>
  <c r="G1661" i="13"/>
  <c r="J1661" i="13"/>
  <c r="K1661" i="13"/>
  <c r="L1661" i="13"/>
  <c r="C1661" i="13"/>
  <c r="H1629" i="13"/>
  <c r="F1629" i="13"/>
  <c r="J1629" i="4" s="1"/>
  <c r="C1629" i="13"/>
  <c r="D1629" i="13"/>
  <c r="E1629" i="13"/>
  <c r="G1629" i="13"/>
  <c r="J1629" i="13"/>
  <c r="K1629" i="13"/>
  <c r="K1607" i="13"/>
  <c r="H1605" i="13"/>
  <c r="F1605" i="13"/>
  <c r="J1605" i="4" s="1"/>
  <c r="I1605" i="13"/>
  <c r="J1605" i="13"/>
  <c r="K1605" i="13"/>
  <c r="L1605" i="13"/>
  <c r="C1605" i="13"/>
  <c r="E1605" i="13"/>
  <c r="E1590" i="13"/>
  <c r="F1590" i="13"/>
  <c r="J1590" i="4" s="1"/>
  <c r="D1590" i="13"/>
  <c r="H1590" i="13"/>
  <c r="I1590" i="13"/>
  <c r="J1590" i="13"/>
  <c r="C1590" i="13"/>
  <c r="L1590" i="13"/>
  <c r="H1581" i="13"/>
  <c r="F1581" i="13"/>
  <c r="J1581" i="4" s="1"/>
  <c r="C1581" i="13"/>
  <c r="D1581" i="13"/>
  <c r="E1581" i="13"/>
  <c r="G1581" i="13"/>
  <c r="K1581" i="13"/>
  <c r="L1581" i="13"/>
  <c r="I1581" i="13"/>
  <c r="E1574" i="13"/>
  <c r="F1574" i="13"/>
  <c r="J1574" i="4" s="1"/>
  <c r="I1574" i="13"/>
  <c r="J1574" i="13"/>
  <c r="K1574" i="13"/>
  <c r="L1574" i="13"/>
  <c r="H1574" i="13"/>
  <c r="C1574" i="13"/>
  <c r="F1545" i="13"/>
  <c r="J1545" i="4" s="1"/>
  <c r="J1545" i="13"/>
  <c r="D1447" i="13"/>
  <c r="F1447" i="13"/>
  <c r="J1447" i="4" s="1"/>
  <c r="C1447" i="13"/>
  <c r="E1447" i="13"/>
  <c r="G1447" i="13"/>
  <c r="I1447" i="13"/>
  <c r="J1447" i="13"/>
  <c r="H1447" i="13"/>
  <c r="K1447" i="13"/>
  <c r="G1429" i="13"/>
  <c r="H1429" i="13"/>
  <c r="I1429" i="13"/>
  <c r="J1429" i="13"/>
  <c r="F1429" i="13"/>
  <c r="J1429" i="4" s="1"/>
  <c r="C1429" i="13"/>
  <c r="L1429" i="13"/>
  <c r="D1429" i="13"/>
  <c r="E1429" i="13"/>
  <c r="K1429" i="13"/>
  <c r="G1091" i="13"/>
  <c r="F1091" i="13"/>
  <c r="J1091" i="4" s="1"/>
  <c r="C1091" i="13"/>
  <c r="D1091" i="13"/>
  <c r="E1091" i="13"/>
  <c r="H1091" i="13"/>
  <c r="J1091" i="13"/>
  <c r="K1091" i="13"/>
  <c r="L1091" i="13"/>
  <c r="H1055" i="13"/>
  <c r="F1055" i="13"/>
  <c r="J1055" i="4" s="1"/>
  <c r="D1055" i="13"/>
  <c r="G1055" i="13"/>
  <c r="J1055" i="13"/>
  <c r="L1055" i="13"/>
  <c r="F926" i="13"/>
  <c r="J926" i="4" s="1"/>
  <c r="G926" i="13"/>
  <c r="C926" i="13"/>
  <c r="L926" i="13"/>
  <c r="D926" i="13"/>
  <c r="E926" i="13"/>
  <c r="H926" i="13"/>
  <c r="I926" i="13"/>
  <c r="J926" i="13"/>
  <c r="K926" i="13"/>
  <c r="C757" i="10"/>
  <c r="G757" i="4" s="1"/>
  <c r="F757" i="4"/>
  <c r="B757" i="8"/>
  <c r="F750" i="4"/>
  <c r="B750" i="8"/>
  <c r="E729" i="10"/>
  <c r="F729" i="4"/>
  <c r="B729" i="8"/>
  <c r="H721" i="10"/>
  <c r="C716" i="10"/>
  <c r="G716" i="4" s="1"/>
  <c r="F716" i="4"/>
  <c r="C716" i="4" s="1"/>
  <c r="B716" i="8"/>
  <c r="K714" i="10"/>
  <c r="C714" i="10"/>
  <c r="G714" i="4" s="1"/>
  <c r="C709" i="10"/>
  <c r="G709" i="4" s="1"/>
  <c r="F708" i="4"/>
  <c r="B708" i="8"/>
  <c r="I700" i="10"/>
  <c r="F700" i="4"/>
  <c r="B700" i="8"/>
  <c r="L697" i="10"/>
  <c r="C697" i="10"/>
  <c r="G697" i="4" s="1"/>
  <c r="D695" i="10"/>
  <c r="F695" i="4"/>
  <c r="B695" i="8"/>
  <c r="K691" i="10"/>
  <c r="L690" i="10"/>
  <c r="D690" i="10"/>
  <c r="D687" i="10"/>
  <c r="F682" i="4"/>
  <c r="B682" i="4" s="1"/>
  <c r="B682" i="8"/>
  <c r="D681" i="10"/>
  <c r="H676" i="10"/>
  <c r="O676" i="10" s="1"/>
  <c r="H675" i="10"/>
  <c r="O675" i="10" s="1"/>
  <c r="D673" i="10"/>
  <c r="H667" i="10"/>
  <c r="E665" i="10"/>
  <c r="F665" i="4"/>
  <c r="B665" i="8"/>
  <c r="E663" i="10"/>
  <c r="E662" i="10"/>
  <c r="F659" i="10"/>
  <c r="I659" i="4" s="1"/>
  <c r="L657" i="10"/>
  <c r="C657" i="10"/>
  <c r="G657" i="4" s="1"/>
  <c r="E655" i="10"/>
  <c r="E654" i="10"/>
  <c r="H652" i="10"/>
  <c r="H651" i="10"/>
  <c r="O651" i="10" s="1"/>
  <c r="L649" i="10"/>
  <c r="S649" i="10" s="1"/>
  <c r="C649" i="10"/>
  <c r="G649" i="4" s="1"/>
  <c r="G646" i="10"/>
  <c r="K642" i="10"/>
  <c r="C642" i="10"/>
  <c r="G642" i="4" s="1"/>
  <c r="H636" i="10"/>
  <c r="K634" i="10"/>
  <c r="C634" i="10"/>
  <c r="G634" i="4" s="1"/>
  <c r="F632" i="10"/>
  <c r="I632" i="4" s="1"/>
  <c r="G630" i="10"/>
  <c r="N630" i="10" s="1"/>
  <c r="L629" i="10"/>
  <c r="S629" i="10" s="1"/>
  <c r="C629" i="10"/>
  <c r="G629" i="4" s="1"/>
  <c r="F627" i="10"/>
  <c r="I627" i="4" s="1"/>
  <c r="K624" i="10"/>
  <c r="E623" i="10"/>
  <c r="F623" i="4"/>
  <c r="B623" i="8"/>
  <c r="L620" i="10"/>
  <c r="C620" i="10"/>
  <c r="G620" i="4" s="1"/>
  <c r="D617" i="10"/>
  <c r="F617" i="4"/>
  <c r="B617" i="4" s="1"/>
  <c r="B617" i="8"/>
  <c r="F615" i="4"/>
  <c r="E615" i="4" s="1"/>
  <c r="B615" i="8"/>
  <c r="F613" i="4"/>
  <c r="B613" i="8"/>
  <c r="L610" i="10"/>
  <c r="K607" i="10"/>
  <c r="E605" i="10"/>
  <c r="F605" i="4"/>
  <c r="B605" i="8"/>
  <c r="J599" i="10"/>
  <c r="I598" i="10"/>
  <c r="E597" i="10"/>
  <c r="F597" i="4"/>
  <c r="B597" i="8"/>
  <c r="D595" i="10"/>
  <c r="D594" i="10"/>
  <c r="E591" i="10"/>
  <c r="I590" i="10"/>
  <c r="E589" i="10"/>
  <c r="F589" i="4"/>
  <c r="B589" i="8"/>
  <c r="L586" i="10"/>
  <c r="C584" i="10"/>
  <c r="G584" i="4" s="1"/>
  <c r="F584" i="4"/>
  <c r="B584" i="4" s="1"/>
  <c r="B584" i="8"/>
  <c r="F581" i="4"/>
  <c r="B581" i="8"/>
  <c r="D579" i="10"/>
  <c r="J575" i="10"/>
  <c r="D572" i="10"/>
  <c r="F572" i="4"/>
  <c r="B572" i="8"/>
  <c r="D571" i="10"/>
  <c r="E570" i="10"/>
  <c r="C569" i="10"/>
  <c r="G569" i="4" s="1"/>
  <c r="F569" i="4"/>
  <c r="B569" i="4" s="1"/>
  <c r="B569" i="8"/>
  <c r="G568" i="10"/>
  <c r="J567" i="10"/>
  <c r="L566" i="10"/>
  <c r="S566" i="10" s="1"/>
  <c r="F564" i="4"/>
  <c r="B564" i="8"/>
  <c r="H559" i="10"/>
  <c r="O559" i="10" s="1"/>
  <c r="G558" i="10"/>
  <c r="E556" i="10"/>
  <c r="F556" i="4"/>
  <c r="B556" i="8"/>
  <c r="H554" i="10"/>
  <c r="I551" i="10"/>
  <c r="P551" i="10" s="1"/>
  <c r="J550" i="10"/>
  <c r="I548" i="10"/>
  <c r="C545" i="10"/>
  <c r="G545" i="4" s="1"/>
  <c r="H544" i="10"/>
  <c r="L543" i="10"/>
  <c r="C543" i="10"/>
  <c r="G543" i="4" s="1"/>
  <c r="I538" i="10"/>
  <c r="F538" i="4"/>
  <c r="C538" i="4" s="1"/>
  <c r="B538" i="8"/>
  <c r="K536" i="10"/>
  <c r="C536" i="10"/>
  <c r="G536" i="4" s="1"/>
  <c r="D534" i="10"/>
  <c r="E533" i="10"/>
  <c r="D531" i="10"/>
  <c r="E530" i="10"/>
  <c r="D528" i="10"/>
  <c r="I527" i="10"/>
  <c r="L526" i="10"/>
  <c r="H525" i="10"/>
  <c r="F525" i="4"/>
  <c r="E525" i="4" s="1"/>
  <c r="B525" i="8"/>
  <c r="E523" i="10"/>
  <c r="F521" i="4"/>
  <c r="D521" i="4" s="1"/>
  <c r="B521" i="8"/>
  <c r="F520" i="10"/>
  <c r="I520" i="4" s="1"/>
  <c r="K519" i="10"/>
  <c r="C519" i="10"/>
  <c r="E518" i="10"/>
  <c r="F518" i="4"/>
  <c r="E518" i="4" s="1"/>
  <c r="B518" i="8"/>
  <c r="J516" i="10"/>
  <c r="K514" i="10"/>
  <c r="K513" i="10"/>
  <c r="C511" i="10"/>
  <c r="F510" i="10"/>
  <c r="I510" i="4" s="1"/>
  <c r="F510" i="4"/>
  <c r="B510" i="8"/>
  <c r="D507" i="10"/>
  <c r="F505" i="4"/>
  <c r="B505" i="8"/>
  <c r="D503" i="10"/>
  <c r="L503" i="10" s="1"/>
  <c r="F499" i="10"/>
  <c r="C498" i="10"/>
  <c r="F498" i="4"/>
  <c r="B498" i="8"/>
  <c r="C495" i="10"/>
  <c r="E494" i="10"/>
  <c r="F494" i="10" s="1"/>
  <c r="G492" i="10"/>
  <c r="F492" i="4"/>
  <c r="B492" i="8"/>
  <c r="F491" i="10"/>
  <c r="I491" i="4" s="1"/>
  <c r="F489" i="4"/>
  <c r="B489" i="8"/>
  <c r="F486" i="4"/>
  <c r="B486" i="8"/>
  <c r="K483" i="10"/>
  <c r="C483" i="10"/>
  <c r="E482" i="10"/>
  <c r="F482" i="4"/>
  <c r="B482" i="8"/>
  <c r="F481" i="10"/>
  <c r="I481" i="4" s="1"/>
  <c r="F480" i="4"/>
  <c r="B480" i="8"/>
  <c r="C478" i="10"/>
  <c r="F476" i="4"/>
  <c r="B476" i="8"/>
  <c r="I475" i="10"/>
  <c r="F475" i="4"/>
  <c r="D475" i="4" s="1"/>
  <c r="B475" i="8"/>
  <c r="F472" i="10"/>
  <c r="I472" i="4" s="1"/>
  <c r="C471" i="10"/>
  <c r="G470" i="10"/>
  <c r="C466" i="10"/>
  <c r="G466" i="4" s="1"/>
  <c r="G464" i="10"/>
  <c r="J463" i="10"/>
  <c r="C462" i="10"/>
  <c r="E460" i="10"/>
  <c r="F460" i="10" s="1"/>
  <c r="I460" i="4" s="1"/>
  <c r="F459" i="4"/>
  <c r="D459" i="4" s="1"/>
  <c r="B459" i="8"/>
  <c r="G456" i="10"/>
  <c r="E455" i="10"/>
  <c r="F455" i="10" s="1"/>
  <c r="I455" i="4" s="1"/>
  <c r="F455" i="4"/>
  <c r="B455" i="4" s="1"/>
  <c r="B455" i="8"/>
  <c r="G454" i="10"/>
  <c r="E452" i="10"/>
  <c r="F452" i="10" s="1"/>
  <c r="I452" i="4" s="1"/>
  <c r="J450" i="10"/>
  <c r="F449" i="10"/>
  <c r="I449" i="4" s="1"/>
  <c r="G448" i="10"/>
  <c r="K447" i="10"/>
  <c r="K446" i="10"/>
  <c r="J445" i="10"/>
  <c r="I443" i="10"/>
  <c r="K442" i="10"/>
  <c r="K439" i="10"/>
  <c r="E438" i="10"/>
  <c r="K436" i="10"/>
  <c r="C436" i="10"/>
  <c r="K430" i="10"/>
  <c r="C427" i="10"/>
  <c r="G418" i="10"/>
  <c r="E416" i="10"/>
  <c r="F416" i="4"/>
  <c r="B416" i="8"/>
  <c r="F412" i="10"/>
  <c r="I412" i="4" s="1"/>
  <c r="J411" i="10"/>
  <c r="F409" i="4"/>
  <c r="B409" i="8"/>
  <c r="K406" i="10"/>
  <c r="K405" i="10"/>
  <c r="K404" i="10"/>
  <c r="C404" i="10"/>
  <c r="G404" i="4" s="1"/>
  <c r="G403" i="10"/>
  <c r="G400" i="10"/>
  <c r="C399" i="10"/>
  <c r="G399" i="4" s="1"/>
  <c r="G398" i="10"/>
  <c r="C397" i="10"/>
  <c r="G397" i="4" s="1"/>
  <c r="F397" i="4"/>
  <c r="B397" i="8"/>
  <c r="G396" i="10"/>
  <c r="E395" i="10"/>
  <c r="F395" i="10" s="1"/>
  <c r="I395" i="4" s="1"/>
  <c r="F395" i="4"/>
  <c r="B395" i="8"/>
  <c r="J392" i="10"/>
  <c r="C389" i="10"/>
  <c r="G389" i="4" s="1"/>
  <c r="F389" i="4"/>
  <c r="D389" i="4" s="1"/>
  <c r="B389" i="8"/>
  <c r="J384" i="10"/>
  <c r="D379" i="10"/>
  <c r="I379" i="10" s="1"/>
  <c r="G378" i="10"/>
  <c r="F376" i="4"/>
  <c r="B376" i="8"/>
  <c r="F374" i="10"/>
  <c r="I374" i="4" s="1"/>
  <c r="J373" i="10"/>
  <c r="K372" i="10"/>
  <c r="E371" i="10"/>
  <c r="E369" i="10"/>
  <c r="C366" i="10"/>
  <c r="C354" i="10"/>
  <c r="G354" i="4" s="1"/>
  <c r="F354" i="4"/>
  <c r="B354" i="8"/>
  <c r="F352" i="4"/>
  <c r="B352" i="8"/>
  <c r="F350" i="4"/>
  <c r="B350" i="8"/>
  <c r="C346" i="10"/>
  <c r="G346" i="4" s="1"/>
  <c r="F344" i="4"/>
  <c r="B344" i="8"/>
  <c r="F341" i="4"/>
  <c r="E341" i="4" s="1"/>
  <c r="B341" i="8"/>
  <c r="F340" i="4"/>
  <c r="B340" i="8"/>
  <c r="F336" i="4"/>
  <c r="B336" i="4" s="1"/>
  <c r="B336" i="8"/>
  <c r="J332" i="10"/>
  <c r="K330" i="10"/>
  <c r="C330" i="10"/>
  <c r="J325" i="10"/>
  <c r="D324" i="10"/>
  <c r="I324" i="10" s="1"/>
  <c r="F324" i="4"/>
  <c r="B324" i="8"/>
  <c r="F322" i="10"/>
  <c r="I322" i="4" s="1"/>
  <c r="F321" i="4"/>
  <c r="B321" i="8"/>
  <c r="D317" i="10"/>
  <c r="L317" i="10" s="1"/>
  <c r="C314" i="10"/>
  <c r="G314" i="4" s="1"/>
  <c r="J310" i="10"/>
  <c r="E304" i="10"/>
  <c r="F304" i="10" s="1"/>
  <c r="I304" i="4" s="1"/>
  <c r="F304" i="4"/>
  <c r="B304" i="8"/>
  <c r="D304" i="10"/>
  <c r="H297" i="4"/>
  <c r="C297" i="8"/>
  <c r="K295" i="10"/>
  <c r="E291" i="10"/>
  <c r="F291" i="10" s="1"/>
  <c r="I291" i="4" s="1"/>
  <c r="J288" i="10"/>
  <c r="E284" i="10"/>
  <c r="F284" i="4"/>
  <c r="B284" i="8"/>
  <c r="J284" i="10"/>
  <c r="F284" i="10"/>
  <c r="I284" i="4" s="1"/>
  <c r="J279" i="10"/>
  <c r="C278" i="10"/>
  <c r="G278" i="4" s="1"/>
  <c r="F278" i="4"/>
  <c r="B278" i="8"/>
  <c r="J278" i="10"/>
  <c r="C272" i="10"/>
  <c r="G272" i="4" s="1"/>
  <c r="E269" i="10"/>
  <c r="G265" i="10"/>
  <c r="F261" i="4"/>
  <c r="B261" i="8"/>
  <c r="D261" i="10"/>
  <c r="L261" i="10" s="1"/>
  <c r="G257" i="10"/>
  <c r="C254" i="10"/>
  <c r="G254" i="4" s="1"/>
  <c r="E253" i="10"/>
  <c r="F253" i="10" s="1"/>
  <c r="I253" i="4" s="1"/>
  <c r="C1995" i="13"/>
  <c r="I1991" i="13"/>
  <c r="C1989" i="13"/>
  <c r="F1989" i="13"/>
  <c r="J1989" i="4" s="1"/>
  <c r="L1986" i="13"/>
  <c r="C1984" i="13"/>
  <c r="F1984" i="13"/>
  <c r="J1984" i="4" s="1"/>
  <c r="I1984" i="13"/>
  <c r="F1979" i="13"/>
  <c r="J1979" i="4" s="1"/>
  <c r="D1979" i="13"/>
  <c r="L1979" i="13"/>
  <c r="H1979" i="13"/>
  <c r="E1974" i="13"/>
  <c r="E1970" i="13"/>
  <c r="F1970" i="13"/>
  <c r="J1970" i="4" s="1"/>
  <c r="K1970" i="4" s="1"/>
  <c r="H1970" i="13"/>
  <c r="I1970" i="13"/>
  <c r="K1970" i="13"/>
  <c r="C1960" i="13"/>
  <c r="F1960" i="13"/>
  <c r="J1960" i="4" s="1"/>
  <c r="I1960" i="13"/>
  <c r="C1957" i="13"/>
  <c r="F1957" i="13"/>
  <c r="J1957" i="4" s="1"/>
  <c r="F1950" i="13"/>
  <c r="J1950" i="4" s="1"/>
  <c r="H1950" i="13"/>
  <c r="I1950" i="13"/>
  <c r="J1950" i="13"/>
  <c r="C1950" i="13"/>
  <c r="L1950" i="13"/>
  <c r="E1950" i="13"/>
  <c r="G1939" i="13"/>
  <c r="G1935" i="13"/>
  <c r="F1935" i="13"/>
  <c r="J1935" i="4" s="1"/>
  <c r="K1935" i="4" s="1"/>
  <c r="H1935" i="13"/>
  <c r="I1935" i="13"/>
  <c r="J1935" i="13"/>
  <c r="C1935" i="13"/>
  <c r="L1935" i="13"/>
  <c r="E1935" i="13"/>
  <c r="I1928" i="13"/>
  <c r="C1917" i="13"/>
  <c r="F1917" i="13"/>
  <c r="J1917" i="4" s="1"/>
  <c r="H1917" i="13"/>
  <c r="G1910" i="13"/>
  <c r="J1908" i="13"/>
  <c r="F1902" i="13"/>
  <c r="J1902" i="4" s="1"/>
  <c r="G1902" i="13"/>
  <c r="H1902" i="13"/>
  <c r="I1902" i="13"/>
  <c r="C1902" i="13"/>
  <c r="K1902" i="13"/>
  <c r="E1902" i="13"/>
  <c r="F1895" i="13"/>
  <c r="J1895" i="4" s="1"/>
  <c r="D1895" i="13"/>
  <c r="E1890" i="13"/>
  <c r="F1890" i="13"/>
  <c r="J1890" i="4" s="1"/>
  <c r="K1890" i="13"/>
  <c r="L1890" i="13"/>
  <c r="C1890" i="13"/>
  <c r="I1890" i="13"/>
  <c r="D1876" i="13"/>
  <c r="E1850" i="13"/>
  <c r="F1850" i="13"/>
  <c r="J1850" i="4" s="1"/>
  <c r="K1850" i="13"/>
  <c r="L1850" i="13"/>
  <c r="C1850" i="13"/>
  <c r="I1850" i="13"/>
  <c r="H1825" i="13"/>
  <c r="E1813" i="13"/>
  <c r="C1803" i="13"/>
  <c r="F1803" i="13"/>
  <c r="J1803" i="4" s="1"/>
  <c r="J1803" i="13"/>
  <c r="K1803" i="13"/>
  <c r="L1803" i="13"/>
  <c r="D1803" i="13"/>
  <c r="G1788" i="13"/>
  <c r="D1786" i="13"/>
  <c r="F1786" i="13"/>
  <c r="J1786" i="4" s="1"/>
  <c r="J1786" i="13"/>
  <c r="K1786" i="13"/>
  <c r="C1786" i="13"/>
  <c r="G1786" i="13"/>
  <c r="I1772" i="13"/>
  <c r="E1750" i="13"/>
  <c r="D1746" i="13"/>
  <c r="F1746" i="13"/>
  <c r="J1746" i="4" s="1"/>
  <c r="G1746" i="13"/>
  <c r="I1746" i="13"/>
  <c r="K1746" i="13"/>
  <c r="C1746" i="13"/>
  <c r="F1742" i="13"/>
  <c r="J1742" i="13"/>
  <c r="K1742" i="13"/>
  <c r="C1742" i="13"/>
  <c r="G1742" i="13"/>
  <c r="D1736" i="13"/>
  <c r="G1715" i="13"/>
  <c r="F1715" i="13"/>
  <c r="J1715" i="4" s="1"/>
  <c r="J1715" i="13"/>
  <c r="G1707" i="13"/>
  <c r="F1707" i="13"/>
  <c r="J1707" i="4" s="1"/>
  <c r="I1702" i="13"/>
  <c r="K1687" i="13"/>
  <c r="J1672" i="13"/>
  <c r="G1620" i="13"/>
  <c r="F1620" i="13"/>
  <c r="I1620" i="13"/>
  <c r="G1544" i="13"/>
  <c r="F1544" i="13"/>
  <c r="J1544" i="4" s="1"/>
  <c r="C1544" i="13"/>
  <c r="E1544" i="13"/>
  <c r="J1544" i="13"/>
  <c r="K1544" i="13"/>
  <c r="E1446" i="13"/>
  <c r="F1446" i="13"/>
  <c r="J1446" i="4" s="1"/>
  <c r="C1446" i="13"/>
  <c r="D1446" i="13"/>
  <c r="H1446" i="13"/>
  <c r="I1446" i="13"/>
  <c r="K1446" i="13"/>
  <c r="L1446" i="13"/>
  <c r="J1446" i="13"/>
  <c r="J1441" i="13"/>
  <c r="F1441" i="13"/>
  <c r="J1441" i="4" s="1"/>
  <c r="D1439" i="13"/>
  <c r="F1439" i="13"/>
  <c r="J1439" i="4" s="1"/>
  <c r="G1439" i="13"/>
  <c r="H1439" i="13"/>
  <c r="I1439" i="13"/>
  <c r="J1439" i="13"/>
  <c r="C1439" i="13"/>
  <c r="E1439" i="13"/>
  <c r="F1367" i="13"/>
  <c r="J1367" i="4" s="1"/>
  <c r="E1367" i="13"/>
  <c r="G1367" i="13"/>
  <c r="J1367" i="13"/>
  <c r="I1198" i="13"/>
  <c r="F1198" i="13"/>
  <c r="J1198" i="4" s="1"/>
  <c r="G1198" i="13"/>
  <c r="H1198" i="13"/>
  <c r="J1198" i="13"/>
  <c r="K1198" i="13"/>
  <c r="C1198" i="13"/>
  <c r="D1198" i="13"/>
  <c r="E1198" i="13"/>
  <c r="L1198" i="13"/>
  <c r="I1190" i="13"/>
  <c r="F1190" i="13"/>
  <c r="J1190" i="4" s="1"/>
  <c r="G1190" i="13"/>
  <c r="H1190" i="13"/>
  <c r="J1190" i="13"/>
  <c r="C1190" i="13"/>
  <c r="L1190" i="13"/>
  <c r="D1190" i="13"/>
  <c r="E1190" i="13"/>
  <c r="E1178" i="13"/>
  <c r="F1178" i="13"/>
  <c r="J1178" i="4" s="1"/>
  <c r="H1178" i="13"/>
  <c r="I1178" i="13"/>
  <c r="J1178" i="13"/>
  <c r="K1178" i="13"/>
  <c r="C1178" i="13"/>
  <c r="D1178" i="13"/>
  <c r="G1178" i="13"/>
  <c r="L1178" i="13"/>
  <c r="I1174" i="13"/>
  <c r="F1174" i="13"/>
  <c r="J1174" i="4" s="1"/>
  <c r="C1174" i="13"/>
  <c r="D1174" i="13"/>
  <c r="E1174" i="13"/>
  <c r="G1174" i="13"/>
  <c r="J1174" i="13"/>
  <c r="K1174" i="13"/>
  <c r="H1174" i="13"/>
  <c r="I1123" i="13"/>
  <c r="F1123" i="13"/>
  <c r="J1123" i="4" s="1"/>
  <c r="H1123" i="13"/>
  <c r="K1123" i="13"/>
  <c r="H1961" i="13"/>
  <c r="F1961" i="13"/>
  <c r="J1961" i="4" s="1"/>
  <c r="G1951" i="13"/>
  <c r="F1951" i="13"/>
  <c r="J1951" i="4" s="1"/>
  <c r="H1948" i="13"/>
  <c r="F1948" i="13"/>
  <c r="J1948" i="4" s="1"/>
  <c r="K1948" i="4" s="1"/>
  <c r="I1945" i="13"/>
  <c r="F1945" i="13"/>
  <c r="J1945" i="4" s="1"/>
  <c r="C1931" i="13"/>
  <c r="F1931" i="13"/>
  <c r="J1931" i="4" s="1"/>
  <c r="C1923" i="13"/>
  <c r="F1923" i="13"/>
  <c r="J1923" i="4" s="1"/>
  <c r="E1920" i="13"/>
  <c r="F1920" i="13"/>
  <c r="J1920" i="4" s="1"/>
  <c r="C1915" i="13"/>
  <c r="F1915" i="13"/>
  <c r="J1915" i="4" s="1"/>
  <c r="Q1886" i="13"/>
  <c r="E1866" i="13"/>
  <c r="F1866" i="13"/>
  <c r="J1866" i="4" s="1"/>
  <c r="H1856" i="13"/>
  <c r="F1856" i="13"/>
  <c r="J1856" i="4" s="1"/>
  <c r="I1853" i="13"/>
  <c r="F1853" i="13"/>
  <c r="J1853" i="4" s="1"/>
  <c r="H1848" i="13"/>
  <c r="F1848" i="13"/>
  <c r="J1848" i="4" s="1"/>
  <c r="K1836" i="13"/>
  <c r="F1836" i="13"/>
  <c r="J1836" i="4" s="1"/>
  <c r="D1823" i="13"/>
  <c r="F1823" i="13"/>
  <c r="J1823" i="4" s="1"/>
  <c r="C1798" i="13"/>
  <c r="F1798" i="13"/>
  <c r="J1798" i="4" s="1"/>
  <c r="D1793" i="13"/>
  <c r="F1793" i="13"/>
  <c r="J1793" i="4" s="1"/>
  <c r="C1790" i="13"/>
  <c r="F1790" i="13"/>
  <c r="J1790" i="4" s="1"/>
  <c r="E1785" i="13"/>
  <c r="F1785" i="13"/>
  <c r="J1785" i="4" s="1"/>
  <c r="K1785" i="4" s="1"/>
  <c r="D1778" i="13"/>
  <c r="F1778" i="13"/>
  <c r="J1778" i="4" s="1"/>
  <c r="J1763" i="13"/>
  <c r="F1763" i="13"/>
  <c r="I1749" i="13"/>
  <c r="F1749" i="13"/>
  <c r="J1749" i="4" s="1"/>
  <c r="I1741" i="13"/>
  <c r="F1741" i="13"/>
  <c r="J1741" i="4" s="1"/>
  <c r="D1738" i="13"/>
  <c r="F1738" i="13"/>
  <c r="J1738" i="4" s="1"/>
  <c r="F1708" i="13"/>
  <c r="J1708" i="4" s="1"/>
  <c r="D1708" i="13"/>
  <c r="E1708" i="13"/>
  <c r="F1695" i="13"/>
  <c r="J1695" i="4" s="1"/>
  <c r="H1695" i="13"/>
  <c r="I1695" i="13"/>
  <c r="F1681" i="13"/>
  <c r="J1681" i="4" s="1"/>
  <c r="K1681" i="13"/>
  <c r="F1677" i="13"/>
  <c r="J1677" i="4" s="1"/>
  <c r="G1677" i="13"/>
  <c r="J1677" i="13"/>
  <c r="K1677" i="13"/>
  <c r="C1659" i="13"/>
  <c r="F1659" i="13"/>
  <c r="J1659" i="4" s="1"/>
  <c r="I1658" i="13"/>
  <c r="F1658" i="13"/>
  <c r="J1658" i="4" s="1"/>
  <c r="E1658" i="13"/>
  <c r="G1658" i="13"/>
  <c r="C1656" i="13"/>
  <c r="F1656" i="13"/>
  <c r="J1656" i="4" s="1"/>
  <c r="K1656" i="4" s="1"/>
  <c r="H1653" i="13"/>
  <c r="F1653" i="13"/>
  <c r="J1653" i="4" s="1"/>
  <c r="C1653" i="13"/>
  <c r="D1653" i="13"/>
  <c r="E1653" i="13"/>
  <c r="H1637" i="13"/>
  <c r="F1637" i="13"/>
  <c r="J1637" i="4" s="1"/>
  <c r="C1637" i="13"/>
  <c r="D1637" i="13"/>
  <c r="E1637" i="13"/>
  <c r="C1633" i="13"/>
  <c r="F1633" i="13"/>
  <c r="J1633" i="4" s="1"/>
  <c r="L1606" i="13"/>
  <c r="G1552" i="13"/>
  <c r="F1552" i="13"/>
  <c r="J1552" i="4" s="1"/>
  <c r="J1552" i="13"/>
  <c r="K1552" i="13"/>
  <c r="C1552" i="13"/>
  <c r="I1546" i="13"/>
  <c r="F1546" i="13"/>
  <c r="J1546" i="4" s="1"/>
  <c r="D1546" i="13"/>
  <c r="E1546" i="13"/>
  <c r="G1546" i="13"/>
  <c r="L1546" i="13"/>
  <c r="I1514" i="13"/>
  <c r="F1514" i="13"/>
  <c r="J1514" i="4" s="1"/>
  <c r="G1514" i="13"/>
  <c r="H1514" i="13"/>
  <c r="J1514" i="13"/>
  <c r="D1514" i="13"/>
  <c r="D1471" i="13"/>
  <c r="F1471" i="13"/>
  <c r="J1471" i="4" s="1"/>
  <c r="G1471" i="13"/>
  <c r="H1471" i="13"/>
  <c r="I1471" i="13"/>
  <c r="J1471" i="13"/>
  <c r="C1471" i="13"/>
  <c r="E1471" i="13"/>
  <c r="F1453" i="13"/>
  <c r="J1453" i="4" s="1"/>
  <c r="C1453" i="13"/>
  <c r="L1453" i="13"/>
  <c r="D1453" i="13"/>
  <c r="E1453" i="13"/>
  <c r="G1453" i="13"/>
  <c r="I1453" i="13"/>
  <c r="J1453" i="13"/>
  <c r="I1415" i="13"/>
  <c r="F1415" i="13"/>
  <c r="J1415" i="4" s="1"/>
  <c r="K1415" i="13"/>
  <c r="L1415" i="13"/>
  <c r="C1415" i="13"/>
  <c r="D1415" i="13"/>
  <c r="F1387" i="13"/>
  <c r="J1387" i="4" s="1"/>
  <c r="C1387" i="13"/>
  <c r="D1387" i="13"/>
  <c r="K1387" i="13"/>
  <c r="L1387" i="13"/>
  <c r="F1356" i="13"/>
  <c r="C1356" i="13"/>
  <c r="L1356" i="13"/>
  <c r="D1356" i="13"/>
  <c r="E1356" i="13"/>
  <c r="G1356" i="13"/>
  <c r="I1356" i="13"/>
  <c r="J1356" i="13"/>
  <c r="D1347" i="13"/>
  <c r="F1347" i="13"/>
  <c r="J1347" i="4" s="1"/>
  <c r="K1347" i="13"/>
  <c r="C1347" i="13"/>
  <c r="I1347" i="13"/>
  <c r="F1338" i="13"/>
  <c r="J1338" i="4" s="1"/>
  <c r="C1338" i="13"/>
  <c r="K1338" i="13"/>
  <c r="D1338" i="13"/>
  <c r="L1338" i="13"/>
  <c r="E1338" i="13"/>
  <c r="H1338" i="13"/>
  <c r="I1338" i="13"/>
  <c r="F1291" i="13"/>
  <c r="J1291" i="4" s="1"/>
  <c r="G1291" i="13"/>
  <c r="H1291" i="13"/>
  <c r="I1291" i="13"/>
  <c r="J1291" i="13"/>
  <c r="C1291" i="13"/>
  <c r="L1291" i="13"/>
  <c r="D1291" i="13"/>
  <c r="C1244" i="13"/>
  <c r="F1244" i="13"/>
  <c r="J1244" i="4" s="1"/>
  <c r="I1244" i="13"/>
  <c r="K1244" i="13"/>
  <c r="F1241" i="13"/>
  <c r="J1241" i="4" s="1"/>
  <c r="K1241" i="13"/>
  <c r="L1241" i="13"/>
  <c r="C1241" i="13"/>
  <c r="D1241" i="13"/>
  <c r="F1203" i="13"/>
  <c r="J1203" i="4" s="1"/>
  <c r="G1203" i="13"/>
  <c r="H1203" i="13"/>
  <c r="I1203" i="13"/>
  <c r="J1203" i="13"/>
  <c r="C1203" i="13"/>
  <c r="L1203" i="13"/>
  <c r="D1203" i="13"/>
  <c r="F1187" i="13"/>
  <c r="J1187" i="4" s="1"/>
  <c r="K1187" i="4" s="1"/>
  <c r="G1187" i="13"/>
  <c r="H1187" i="13"/>
  <c r="I1187" i="13"/>
  <c r="C1187" i="13"/>
  <c r="K1187" i="13"/>
  <c r="D1187" i="13"/>
  <c r="L1187" i="13"/>
  <c r="H1184" i="13"/>
  <c r="F1184" i="13"/>
  <c r="J1184" i="4" s="1"/>
  <c r="J1184" i="13"/>
  <c r="E1184" i="13"/>
  <c r="G1184" i="13"/>
  <c r="I1142" i="13"/>
  <c r="F1142" i="13"/>
  <c r="J1142" i="4" s="1"/>
  <c r="C1142" i="13"/>
  <c r="D1142" i="13"/>
  <c r="E1142" i="13"/>
  <c r="G1142" i="13"/>
  <c r="H1142" i="13"/>
  <c r="J1142" i="13"/>
  <c r="K1142" i="13"/>
  <c r="C1097" i="13"/>
  <c r="I1097" i="13"/>
  <c r="F1097" i="13"/>
  <c r="J1097" i="4" s="1"/>
  <c r="J1097" i="13"/>
  <c r="L1097" i="13"/>
  <c r="I1036" i="13"/>
  <c r="F1036" i="13"/>
  <c r="J1036" i="4" s="1"/>
  <c r="C1036" i="13"/>
  <c r="E1036" i="13"/>
  <c r="H1036" i="13"/>
  <c r="J1036" i="13"/>
  <c r="K1036" i="13"/>
  <c r="D316" i="10"/>
  <c r="F316" i="4"/>
  <c r="B316" i="8"/>
  <c r="E315" i="10"/>
  <c r="F315" i="10" s="1"/>
  <c r="I315" i="4" s="1"/>
  <c r="F315" i="4"/>
  <c r="E315" i="4" s="1"/>
  <c r="B315" i="8"/>
  <c r="F309" i="4"/>
  <c r="B309" i="8"/>
  <c r="F307" i="4"/>
  <c r="E307" i="4" s="1"/>
  <c r="B307" i="8"/>
  <c r="E306" i="10"/>
  <c r="F306" i="10" s="1"/>
  <c r="I306" i="4" s="1"/>
  <c r="F306" i="4"/>
  <c r="B306" i="8"/>
  <c r="E299" i="10"/>
  <c r="F299" i="4"/>
  <c r="B299" i="4" s="1"/>
  <c r="B299" i="8"/>
  <c r="F297" i="4"/>
  <c r="B297" i="8"/>
  <c r="E287" i="10"/>
  <c r="F287" i="10" s="1"/>
  <c r="I287" i="4" s="1"/>
  <c r="F287" i="4"/>
  <c r="B287" i="8"/>
  <c r="F285" i="4"/>
  <c r="B285" i="8"/>
  <c r="F277" i="4"/>
  <c r="B277" i="8"/>
  <c r="E264" i="10"/>
  <c r="F264" i="4"/>
  <c r="B264" i="4" s="1"/>
  <c r="B264" i="8"/>
  <c r="G262" i="10"/>
  <c r="F262" i="4"/>
  <c r="B262" i="8"/>
  <c r="E260" i="10"/>
  <c r="F260" i="10" s="1"/>
  <c r="I260" i="4" s="1"/>
  <c r="F260" i="4"/>
  <c r="B260" i="8"/>
  <c r="J250" i="10"/>
  <c r="F250" i="4"/>
  <c r="B250" i="8"/>
  <c r="L1987" i="13"/>
  <c r="D1987" i="13"/>
  <c r="H1985" i="13"/>
  <c r="F1985" i="13"/>
  <c r="J1985" i="4" s="1"/>
  <c r="E1983" i="13"/>
  <c r="C1976" i="13"/>
  <c r="F1976" i="13"/>
  <c r="J1976" i="4" s="1"/>
  <c r="C1973" i="13"/>
  <c r="F1973" i="13"/>
  <c r="J1973" i="4" s="1"/>
  <c r="E1971" i="13"/>
  <c r="J1961" i="13"/>
  <c r="I1958" i="13"/>
  <c r="F1958" i="13"/>
  <c r="J1958" i="4" s="1"/>
  <c r="N1955" i="13"/>
  <c r="E1954" i="13"/>
  <c r="F1954" i="13"/>
  <c r="J1954" i="4" s="1"/>
  <c r="J1948" i="13"/>
  <c r="F1946" i="13"/>
  <c r="J1946" i="4" s="1"/>
  <c r="H1945" i="13"/>
  <c r="G1938" i="13"/>
  <c r="H1936" i="13"/>
  <c r="H1934" i="13"/>
  <c r="I1932" i="13"/>
  <c r="I1931" i="13"/>
  <c r="K1930" i="13"/>
  <c r="D1929" i="13"/>
  <c r="C1927" i="13"/>
  <c r="F1927" i="13"/>
  <c r="J1927" i="4" s="1"/>
  <c r="I1923" i="13"/>
  <c r="G1918" i="13"/>
  <c r="N1918" i="13" s="1"/>
  <c r="I1915" i="13"/>
  <c r="I1909" i="13"/>
  <c r="G1900" i="13"/>
  <c r="F1900" i="13"/>
  <c r="J1900" i="4" s="1"/>
  <c r="G1892" i="13"/>
  <c r="F1892" i="13"/>
  <c r="J1892" i="4" s="1"/>
  <c r="J1887" i="13"/>
  <c r="I1886" i="13"/>
  <c r="P1886" i="13" s="1"/>
  <c r="G1883" i="13"/>
  <c r="G1881" i="13"/>
  <c r="I1874" i="13"/>
  <c r="L1866" i="13"/>
  <c r="H1865" i="13"/>
  <c r="F1865" i="13"/>
  <c r="J1865" i="4" s="1"/>
  <c r="E1858" i="13"/>
  <c r="F1858" i="13"/>
  <c r="J1858" i="4" s="1"/>
  <c r="E1854" i="13"/>
  <c r="T1846" i="13"/>
  <c r="D1846" i="13"/>
  <c r="G1844" i="13"/>
  <c r="F1844" i="13"/>
  <c r="J1844" i="4" s="1"/>
  <c r="E1842" i="13"/>
  <c r="F1842" i="13"/>
  <c r="J1842" i="4" s="1"/>
  <c r="C1839" i="13"/>
  <c r="F1839" i="13"/>
  <c r="J1839" i="4" s="1"/>
  <c r="K1839" i="4" s="1"/>
  <c r="L1829" i="13"/>
  <c r="G1824" i="13"/>
  <c r="I1822" i="13"/>
  <c r="G1814" i="13"/>
  <c r="E1812" i="13"/>
  <c r="H1811" i="13"/>
  <c r="G1808" i="13"/>
  <c r="N1808" i="13" s="1"/>
  <c r="I1800" i="13"/>
  <c r="P1800" i="13" s="1"/>
  <c r="G1799" i="13"/>
  <c r="N1799" i="13" s="1"/>
  <c r="D1787" i="13"/>
  <c r="F1787" i="13"/>
  <c r="J1787" i="4" s="1"/>
  <c r="G1782" i="13"/>
  <c r="N1782" i="13" s="1"/>
  <c r="E1780" i="13"/>
  <c r="J1778" i="13"/>
  <c r="J1777" i="13"/>
  <c r="I1776" i="13"/>
  <c r="D1770" i="13"/>
  <c r="F1770" i="13"/>
  <c r="J1770" i="4" s="1"/>
  <c r="D1762" i="13"/>
  <c r="F1762" i="13"/>
  <c r="J1762" i="4" s="1"/>
  <c r="G1758" i="13"/>
  <c r="N1758" i="13" s="1"/>
  <c r="E1748" i="13"/>
  <c r="J1738" i="13"/>
  <c r="J1735" i="13"/>
  <c r="F1735" i="13"/>
  <c r="J1735" i="4" s="1"/>
  <c r="F1732" i="13"/>
  <c r="I1728" i="13"/>
  <c r="I1717" i="13"/>
  <c r="F1717" i="13"/>
  <c r="J1717" i="4" s="1"/>
  <c r="D1717" i="13"/>
  <c r="K1708" i="13"/>
  <c r="E1705" i="13"/>
  <c r="F1705" i="13"/>
  <c r="L1705" i="13"/>
  <c r="J1695" i="13"/>
  <c r="I1690" i="13"/>
  <c r="F1690" i="13"/>
  <c r="J1690" i="4" s="1"/>
  <c r="C1686" i="13"/>
  <c r="F1686" i="13"/>
  <c r="J1686" i="4" s="1"/>
  <c r="G1686" i="13"/>
  <c r="I1686" i="13"/>
  <c r="C1678" i="13"/>
  <c r="F1678" i="13"/>
  <c r="J1678" i="4" s="1"/>
  <c r="J1678" i="13"/>
  <c r="L1678" i="13"/>
  <c r="L1658" i="13"/>
  <c r="I1626" i="13"/>
  <c r="F1626" i="13"/>
  <c r="J1626" i="4" s="1"/>
  <c r="C1626" i="13"/>
  <c r="L1626" i="13"/>
  <c r="D1626" i="13"/>
  <c r="E1626" i="13"/>
  <c r="F1623" i="13"/>
  <c r="J1623" i="4" s="1"/>
  <c r="G1623" i="13"/>
  <c r="H1623" i="13"/>
  <c r="I1623" i="13"/>
  <c r="F1599" i="13"/>
  <c r="J1599" i="4" s="1"/>
  <c r="D1599" i="13"/>
  <c r="L1599" i="13"/>
  <c r="E1599" i="13"/>
  <c r="G1599" i="13"/>
  <c r="I1594" i="13"/>
  <c r="F1594" i="13"/>
  <c r="J1594" i="4" s="1"/>
  <c r="G1594" i="13"/>
  <c r="H1594" i="13"/>
  <c r="J1594" i="13"/>
  <c r="C1572" i="13"/>
  <c r="F1572" i="13"/>
  <c r="J1572" i="4" s="1"/>
  <c r="I1572" i="13"/>
  <c r="J1572" i="13"/>
  <c r="H1565" i="13"/>
  <c r="F1565" i="13"/>
  <c r="J1565" i="4" s="1"/>
  <c r="E1565" i="13"/>
  <c r="G1565" i="13"/>
  <c r="I1565" i="13"/>
  <c r="J1565" i="13"/>
  <c r="C1565" i="13"/>
  <c r="F1527" i="13"/>
  <c r="J1527" i="4" s="1"/>
  <c r="C1527" i="13"/>
  <c r="K1527" i="13"/>
  <c r="D1527" i="13"/>
  <c r="L1527" i="13"/>
  <c r="E1527" i="13"/>
  <c r="I1527" i="13"/>
  <c r="F1519" i="13"/>
  <c r="J1519" i="4" s="1"/>
  <c r="G1519" i="13"/>
  <c r="H1519" i="13"/>
  <c r="I1519" i="13"/>
  <c r="D1519" i="13"/>
  <c r="L1519" i="13"/>
  <c r="E1470" i="13"/>
  <c r="F1470" i="13"/>
  <c r="J1470" i="4" s="1"/>
  <c r="I1470" i="13"/>
  <c r="J1470" i="13"/>
  <c r="K1470" i="13"/>
  <c r="L1470" i="13"/>
  <c r="C1470" i="13"/>
  <c r="D1470" i="13"/>
  <c r="F1461" i="13"/>
  <c r="J1461" i="4" s="1"/>
  <c r="G1461" i="13"/>
  <c r="H1461" i="13"/>
  <c r="I1461" i="13"/>
  <c r="J1461" i="13"/>
  <c r="C1461" i="13"/>
  <c r="L1461" i="13"/>
  <c r="D1461" i="13"/>
  <c r="F1435" i="13"/>
  <c r="J1435" i="4" s="1"/>
  <c r="D1435" i="13"/>
  <c r="E1435" i="13"/>
  <c r="J1435" i="13"/>
  <c r="L1435" i="13"/>
  <c r="E1366" i="13"/>
  <c r="F1366" i="13"/>
  <c r="J1366" i="4" s="1"/>
  <c r="H1366" i="13"/>
  <c r="I1366" i="13"/>
  <c r="J1366" i="13"/>
  <c r="F1364" i="13"/>
  <c r="J1364" i="4" s="1"/>
  <c r="C1364" i="13"/>
  <c r="K1364" i="13"/>
  <c r="D1364" i="13"/>
  <c r="L1364" i="13"/>
  <c r="E1364" i="13"/>
  <c r="H1364" i="13"/>
  <c r="I1364" i="13"/>
  <c r="C1360" i="13"/>
  <c r="F1360" i="13"/>
  <c r="J1360" i="4" s="1"/>
  <c r="D1360" i="13"/>
  <c r="J1360" i="13"/>
  <c r="G1349" i="13"/>
  <c r="F1349" i="13"/>
  <c r="J1349" i="4" s="1"/>
  <c r="C1349" i="13"/>
  <c r="D1349" i="13"/>
  <c r="E1349" i="13"/>
  <c r="J1349" i="13"/>
  <c r="K1349" i="13"/>
  <c r="G1341" i="13"/>
  <c r="F1341" i="13"/>
  <c r="J1341" i="4" s="1"/>
  <c r="H1341" i="13"/>
  <c r="J1341" i="13"/>
  <c r="K1341" i="13"/>
  <c r="C1341" i="13"/>
  <c r="D1341" i="13"/>
  <c r="J1318" i="13"/>
  <c r="F1318" i="13"/>
  <c r="J1318" i="4" s="1"/>
  <c r="C1314" i="13"/>
  <c r="L1314" i="13"/>
  <c r="D1314" i="13"/>
  <c r="E1314" i="13"/>
  <c r="F1314" i="13"/>
  <c r="J1314" i="4" s="1"/>
  <c r="G1314" i="13"/>
  <c r="I1314" i="13"/>
  <c r="J1314" i="13"/>
  <c r="H1311" i="13"/>
  <c r="F1311" i="13"/>
  <c r="J1311" i="4" s="1"/>
  <c r="E1311" i="13"/>
  <c r="G1311" i="13"/>
  <c r="J1311" i="13"/>
  <c r="H1303" i="13"/>
  <c r="F1303" i="13"/>
  <c r="J1303" i="4" s="1"/>
  <c r="E1303" i="13"/>
  <c r="G1303" i="13"/>
  <c r="E1272" i="13"/>
  <c r="F1272" i="13"/>
  <c r="J1272" i="4" s="1"/>
  <c r="E1266" i="13"/>
  <c r="F1266" i="13"/>
  <c r="J1266" i="4" s="1"/>
  <c r="C1266" i="13"/>
  <c r="D1266" i="13"/>
  <c r="G1266" i="13"/>
  <c r="H1266" i="13"/>
  <c r="J1266" i="13"/>
  <c r="K1266" i="13"/>
  <c r="D1263" i="13"/>
  <c r="F1263" i="13"/>
  <c r="J1263" i="4" s="1"/>
  <c r="E1263" i="13"/>
  <c r="J1263" i="13"/>
  <c r="F1257" i="13"/>
  <c r="J1257" i="4" s="1"/>
  <c r="K1257" i="4" s="1"/>
  <c r="C1257" i="13"/>
  <c r="G1257" i="13"/>
  <c r="L1257" i="13"/>
  <c r="F1235" i="13"/>
  <c r="G1235" i="13"/>
  <c r="H1235" i="13"/>
  <c r="I1235" i="13"/>
  <c r="C1235" i="13"/>
  <c r="K1235" i="13"/>
  <c r="D1235" i="13"/>
  <c r="L1235" i="13"/>
  <c r="F1211" i="13"/>
  <c r="J1211" i="4" s="1"/>
  <c r="C1211" i="13"/>
  <c r="L1211" i="13"/>
  <c r="D1211" i="13"/>
  <c r="E1211" i="13"/>
  <c r="G1211" i="13"/>
  <c r="I1211" i="13"/>
  <c r="J1211" i="13"/>
  <c r="I1151" i="13"/>
  <c r="F1151" i="13"/>
  <c r="J1151" i="4" s="1"/>
  <c r="H1151" i="13"/>
  <c r="J1151" i="13"/>
  <c r="F1105" i="13"/>
  <c r="J1105" i="4" s="1"/>
  <c r="C1105" i="13"/>
  <c r="D1105" i="13"/>
  <c r="J1105" i="13"/>
  <c r="K1105" i="13"/>
  <c r="D979" i="13"/>
  <c r="F979" i="13"/>
  <c r="J979" i="4" s="1"/>
  <c r="E979" i="13"/>
  <c r="I979" i="13"/>
  <c r="E956" i="13"/>
  <c r="D956" i="13"/>
  <c r="L956" i="13"/>
  <c r="S956" i="13" s="1"/>
  <c r="C956" i="13"/>
  <c r="G956" i="13"/>
  <c r="N956" i="13" s="1"/>
  <c r="I956" i="13"/>
  <c r="P956" i="13" s="1"/>
  <c r="J956" i="13"/>
  <c r="Q956" i="13" s="1"/>
  <c r="K956" i="13"/>
  <c r="R956" i="13" s="1"/>
  <c r="I927" i="13"/>
  <c r="F927" i="13"/>
  <c r="J927" i="4" s="1"/>
  <c r="C927" i="13"/>
  <c r="H927" i="13"/>
  <c r="J927" i="13"/>
  <c r="K927" i="13"/>
  <c r="J905" i="13"/>
  <c r="F905" i="13"/>
  <c r="J905" i="4" s="1"/>
  <c r="C650" i="13"/>
  <c r="K650" i="13"/>
  <c r="D650" i="13"/>
  <c r="L650" i="13"/>
  <c r="E650" i="13"/>
  <c r="F650" i="13"/>
  <c r="J650" i="4" s="1"/>
  <c r="H650" i="13"/>
  <c r="I650" i="13"/>
  <c r="G650" i="13"/>
  <c r="J650" i="13"/>
  <c r="J309" i="13"/>
  <c r="E821" i="13"/>
  <c r="J821" i="13"/>
  <c r="F821" i="13"/>
  <c r="J821" i="4" s="1"/>
  <c r="D821" i="13"/>
  <c r="H821" i="13"/>
  <c r="C821" i="13"/>
  <c r="I821" i="13"/>
  <c r="K821" i="13"/>
  <c r="L821" i="13"/>
  <c r="D335" i="13"/>
  <c r="L335" i="13" s="1"/>
  <c r="C335" i="13"/>
  <c r="J335" i="13"/>
  <c r="I1982" i="13"/>
  <c r="F1982" i="13"/>
  <c r="J1982" i="4" s="1"/>
  <c r="E1978" i="13"/>
  <c r="F1978" i="13"/>
  <c r="J1978" i="4" s="1"/>
  <c r="K1971" i="13"/>
  <c r="C1971" i="13"/>
  <c r="H1969" i="13"/>
  <c r="F1969" i="13"/>
  <c r="J1969" i="4" s="1"/>
  <c r="G1961" i="13"/>
  <c r="H1953" i="13"/>
  <c r="F1953" i="13"/>
  <c r="J1953" i="4" s="1"/>
  <c r="G1943" i="13"/>
  <c r="F1943" i="13"/>
  <c r="J1943" i="4" s="1"/>
  <c r="G1931" i="13"/>
  <c r="G1924" i="13"/>
  <c r="F1924" i="13"/>
  <c r="J1924" i="4" s="1"/>
  <c r="G1923" i="13"/>
  <c r="G1916" i="13"/>
  <c r="F1916" i="13"/>
  <c r="J1916" i="4" s="1"/>
  <c r="G1915" i="13"/>
  <c r="C1911" i="13"/>
  <c r="F1911" i="13"/>
  <c r="J1911" i="4" s="1"/>
  <c r="C1909" i="13"/>
  <c r="C1907" i="13"/>
  <c r="F1907" i="13"/>
  <c r="J1907" i="4" s="1"/>
  <c r="H1905" i="13"/>
  <c r="F1905" i="13"/>
  <c r="J1905" i="4" s="1"/>
  <c r="K1901" i="13"/>
  <c r="E1898" i="13"/>
  <c r="F1898" i="13"/>
  <c r="J1898" i="4" s="1"/>
  <c r="C1891" i="13"/>
  <c r="F1891" i="13"/>
  <c r="J1891" i="4" s="1"/>
  <c r="D1887" i="13"/>
  <c r="G1886" i="13"/>
  <c r="N1886" i="13" s="1"/>
  <c r="E1882" i="13"/>
  <c r="F1882" i="13"/>
  <c r="J1882" i="4" s="1"/>
  <c r="D1879" i="13"/>
  <c r="F1879" i="13"/>
  <c r="J1879" i="4" s="1"/>
  <c r="J1871" i="13"/>
  <c r="F1871" i="13"/>
  <c r="J1871" i="4" s="1"/>
  <c r="I1869" i="13"/>
  <c r="F1869" i="13"/>
  <c r="J1869" i="4" s="1"/>
  <c r="J1866" i="13"/>
  <c r="H1857" i="13"/>
  <c r="F1857" i="13"/>
  <c r="J1857" i="4" s="1"/>
  <c r="L1854" i="13"/>
  <c r="C1854" i="13"/>
  <c r="C1851" i="13"/>
  <c r="F1851" i="13"/>
  <c r="J1851" i="4" s="1"/>
  <c r="H1849" i="13"/>
  <c r="F1849" i="13"/>
  <c r="J1849" i="4" s="1"/>
  <c r="H1841" i="13"/>
  <c r="F1841" i="13"/>
  <c r="J1841" i="4" s="1"/>
  <c r="J1834" i="13"/>
  <c r="Q1834" i="13" s="1"/>
  <c r="K1830" i="13"/>
  <c r="R1830" i="13" s="1"/>
  <c r="D1829" i="13"/>
  <c r="C1827" i="13"/>
  <c r="F1827" i="13"/>
  <c r="J1827" i="4" s="1"/>
  <c r="C1826" i="13"/>
  <c r="F1826" i="13"/>
  <c r="J1826" i="4" s="1"/>
  <c r="C1814" i="13"/>
  <c r="L1812" i="13"/>
  <c r="C1811" i="13"/>
  <c r="G1800" i="13"/>
  <c r="N1800" i="13" s="1"/>
  <c r="D1799" i="13"/>
  <c r="C1795" i="13"/>
  <c r="F1795" i="13"/>
  <c r="J1795" i="4" s="1"/>
  <c r="D1789" i="13"/>
  <c r="F1789" i="13"/>
  <c r="J1789" i="4" s="1"/>
  <c r="L1785" i="13"/>
  <c r="C1782" i="13"/>
  <c r="L1780" i="13"/>
  <c r="G1778" i="13"/>
  <c r="G1776" i="13"/>
  <c r="D1773" i="13"/>
  <c r="F1773" i="13"/>
  <c r="J1773" i="4" s="1"/>
  <c r="C1758" i="13"/>
  <c r="L1749" i="13"/>
  <c r="L1748" i="13"/>
  <c r="C1748" i="13"/>
  <c r="L1741" i="13"/>
  <c r="G1738" i="13"/>
  <c r="G1728" i="13"/>
  <c r="E1721" i="13"/>
  <c r="F1721" i="13"/>
  <c r="J1721" i="4" s="1"/>
  <c r="C1712" i="13"/>
  <c r="L1712" i="13"/>
  <c r="D1712" i="13"/>
  <c r="F1712" i="13"/>
  <c r="J1712" i="4" s="1"/>
  <c r="I1708" i="13"/>
  <c r="I1698" i="13"/>
  <c r="J1698" i="13"/>
  <c r="F1698" i="13"/>
  <c r="J1698" i="4" s="1"/>
  <c r="K1698" i="13"/>
  <c r="D1694" i="13"/>
  <c r="F1694" i="13"/>
  <c r="J1694" i="4" s="1"/>
  <c r="K1694" i="13"/>
  <c r="L1694" i="13"/>
  <c r="L1677" i="13"/>
  <c r="F1667" i="13"/>
  <c r="J1667" i="4" s="1"/>
  <c r="K1667" i="13"/>
  <c r="L1667" i="13"/>
  <c r="F1664" i="13"/>
  <c r="J1664" i="4" s="1"/>
  <c r="K1664" i="4" s="1"/>
  <c r="E1664" i="13"/>
  <c r="J1664" i="13"/>
  <c r="K1664" i="13"/>
  <c r="G1660" i="13"/>
  <c r="H1660" i="13"/>
  <c r="I1660" i="13"/>
  <c r="J1660" i="13"/>
  <c r="F1660" i="13"/>
  <c r="J1660" i="4" s="1"/>
  <c r="J1658" i="13"/>
  <c r="L1653" i="13"/>
  <c r="E1646" i="13"/>
  <c r="F1646" i="13"/>
  <c r="J1646" i="4" s="1"/>
  <c r="H1646" i="13"/>
  <c r="I1646" i="13"/>
  <c r="J1646" i="13"/>
  <c r="L1637" i="13"/>
  <c r="F1631" i="13"/>
  <c r="J1631" i="4" s="1"/>
  <c r="H1631" i="13"/>
  <c r="I1631" i="13"/>
  <c r="J1631" i="13"/>
  <c r="F1615" i="13"/>
  <c r="J1615" i="4" s="1"/>
  <c r="G1615" i="13"/>
  <c r="H1615" i="13"/>
  <c r="I1615" i="13"/>
  <c r="E1606" i="13"/>
  <c r="F1606" i="13"/>
  <c r="J1606" i="4" s="1"/>
  <c r="H1606" i="13"/>
  <c r="I1606" i="13"/>
  <c r="J1606" i="13"/>
  <c r="G1600" i="13"/>
  <c r="F1600" i="13"/>
  <c r="K1600" i="13"/>
  <c r="D1595" i="13"/>
  <c r="F1595" i="13"/>
  <c r="J1595" i="4" s="1"/>
  <c r="C1585" i="13"/>
  <c r="F1585" i="13"/>
  <c r="J1585" i="4" s="1"/>
  <c r="K1585" i="13"/>
  <c r="C1580" i="13"/>
  <c r="F1580" i="13"/>
  <c r="J1580" i="4" s="1"/>
  <c r="F1561" i="13"/>
  <c r="J1561" i="4" s="1"/>
  <c r="J1561" i="13"/>
  <c r="F1515" i="13"/>
  <c r="J1515" i="4" s="1"/>
  <c r="D1515" i="13"/>
  <c r="E1515" i="13"/>
  <c r="J1515" i="13"/>
  <c r="L1515" i="13"/>
  <c r="G1512" i="13"/>
  <c r="F1512" i="13"/>
  <c r="J1512" i="4" s="1"/>
  <c r="J1512" i="13"/>
  <c r="K1512" i="13"/>
  <c r="C1512" i="13"/>
  <c r="F1499" i="13"/>
  <c r="J1499" i="4" s="1"/>
  <c r="K1499" i="4" s="1"/>
  <c r="D1499" i="13"/>
  <c r="E1499" i="13"/>
  <c r="J1499" i="13"/>
  <c r="L1499" i="13"/>
  <c r="D1479" i="13"/>
  <c r="F1479" i="13"/>
  <c r="J1479" i="4" s="1"/>
  <c r="C1479" i="13"/>
  <c r="E1479" i="13"/>
  <c r="G1479" i="13"/>
  <c r="I1479" i="13"/>
  <c r="J1479" i="13"/>
  <c r="G1448" i="13"/>
  <c r="F1448" i="13"/>
  <c r="J1448" i="4" s="1"/>
  <c r="K1448" i="13"/>
  <c r="C1448" i="13"/>
  <c r="E1448" i="13"/>
  <c r="D1431" i="13"/>
  <c r="F1431" i="13"/>
  <c r="C1431" i="13"/>
  <c r="E1431" i="13"/>
  <c r="G1431" i="13"/>
  <c r="I1431" i="13"/>
  <c r="J1431" i="13"/>
  <c r="F1373" i="13"/>
  <c r="J1373" i="4" s="1"/>
  <c r="K1373" i="4" s="1"/>
  <c r="C1373" i="13"/>
  <c r="D1373" i="13"/>
  <c r="E1373" i="13"/>
  <c r="H1373" i="13"/>
  <c r="K1373" i="13"/>
  <c r="L1373" i="13"/>
  <c r="F1259" i="13"/>
  <c r="J1259" i="4" s="1"/>
  <c r="G1259" i="13"/>
  <c r="H1259" i="13"/>
  <c r="I1259" i="13"/>
  <c r="C1259" i="13"/>
  <c r="K1259" i="13"/>
  <c r="D1259" i="13"/>
  <c r="L1259" i="13"/>
  <c r="F1199" i="13"/>
  <c r="J1199" i="4" s="1"/>
  <c r="H1199" i="13"/>
  <c r="J1199" i="13"/>
  <c r="D1132" i="13"/>
  <c r="F1132" i="13"/>
  <c r="J1132" i="4" s="1"/>
  <c r="C1132" i="13"/>
  <c r="E1132" i="13"/>
  <c r="I1132" i="13"/>
  <c r="J1132" i="13"/>
  <c r="K1132" i="13"/>
  <c r="C1001" i="13"/>
  <c r="F1001" i="13"/>
  <c r="J1001" i="4" s="1"/>
  <c r="D1001" i="13"/>
  <c r="H1001" i="13"/>
  <c r="L1001" i="13"/>
  <c r="E925" i="13"/>
  <c r="J925" i="13"/>
  <c r="F925" i="13"/>
  <c r="J925" i="4" s="1"/>
  <c r="G925" i="13"/>
  <c r="C925" i="13"/>
  <c r="D925" i="13"/>
  <c r="H925" i="13"/>
  <c r="I925" i="13"/>
  <c r="K925" i="13"/>
  <c r="L925" i="13"/>
  <c r="F918" i="13"/>
  <c r="J918" i="4" s="1"/>
  <c r="G918" i="13"/>
  <c r="D918" i="13"/>
  <c r="L918" i="13"/>
  <c r="C918" i="13"/>
  <c r="E918" i="13"/>
  <c r="H918" i="13"/>
  <c r="I918" i="13"/>
  <c r="J918" i="13"/>
  <c r="K918" i="13"/>
  <c r="E845" i="13"/>
  <c r="D845" i="13"/>
  <c r="L845" i="13"/>
  <c r="F845" i="13"/>
  <c r="J845" i="4" s="1"/>
  <c r="C845" i="13"/>
  <c r="H845" i="13"/>
  <c r="I845" i="13"/>
  <c r="J845" i="13"/>
  <c r="K845" i="13"/>
  <c r="F831" i="13"/>
  <c r="J831" i="4" s="1"/>
  <c r="H831" i="13"/>
  <c r="E831" i="13"/>
  <c r="J831" i="13"/>
  <c r="E362" i="13"/>
  <c r="F362" i="13" s="1"/>
  <c r="J362" i="4" s="1"/>
  <c r="G362" i="13"/>
  <c r="E1961" i="13"/>
  <c r="E1948" i="13"/>
  <c r="E1945" i="13"/>
  <c r="C1936" i="13"/>
  <c r="F1936" i="13"/>
  <c r="J1936" i="4" s="1"/>
  <c r="E1934" i="13"/>
  <c r="C1930" i="13"/>
  <c r="F1930" i="13"/>
  <c r="J1930" i="4" s="1"/>
  <c r="K1930" i="4" s="1"/>
  <c r="D1921" i="13"/>
  <c r="F1921" i="13"/>
  <c r="J1921" i="4" s="1"/>
  <c r="J1904" i="13"/>
  <c r="J1901" i="13"/>
  <c r="C1899" i="13"/>
  <c r="F1899" i="13"/>
  <c r="H1897" i="13"/>
  <c r="F1897" i="13"/>
  <c r="J1897" i="4" s="1"/>
  <c r="E1886" i="13"/>
  <c r="C1883" i="13"/>
  <c r="F1883" i="13"/>
  <c r="J1883" i="4" s="1"/>
  <c r="H1881" i="13"/>
  <c r="F1881" i="13"/>
  <c r="J1881" i="4" s="1"/>
  <c r="E1874" i="13"/>
  <c r="F1874" i="13"/>
  <c r="J1874" i="4" s="1"/>
  <c r="I1866" i="13"/>
  <c r="J1856" i="13"/>
  <c r="J1848" i="13"/>
  <c r="G1834" i="13"/>
  <c r="N1834" i="13" s="1"/>
  <c r="C1822" i="13"/>
  <c r="F1822" i="13"/>
  <c r="J1822" i="4" s="1"/>
  <c r="G1815" i="13"/>
  <c r="F1815" i="13"/>
  <c r="J1815" i="4" s="1"/>
  <c r="F1812" i="13"/>
  <c r="J1812" i="4" s="1"/>
  <c r="D1801" i="13"/>
  <c r="F1801" i="13"/>
  <c r="J1801" i="4" s="1"/>
  <c r="E1800" i="13"/>
  <c r="J1785" i="13"/>
  <c r="J1783" i="13"/>
  <c r="F1783" i="13"/>
  <c r="J1783" i="4" s="1"/>
  <c r="F1780" i="13"/>
  <c r="E1777" i="13"/>
  <c r="F1777" i="13"/>
  <c r="J1777" i="4" s="1"/>
  <c r="E1776" i="13"/>
  <c r="D1759" i="13"/>
  <c r="F1759" i="13"/>
  <c r="J1759" i="4" s="1"/>
  <c r="J1749" i="13"/>
  <c r="J1741" i="13"/>
  <c r="G1731" i="13"/>
  <c r="F1731" i="13"/>
  <c r="J1731" i="4" s="1"/>
  <c r="E1729" i="13"/>
  <c r="F1729" i="13"/>
  <c r="J1729" i="4" s="1"/>
  <c r="E1728" i="13"/>
  <c r="G1723" i="13"/>
  <c r="F1723" i="13"/>
  <c r="J1723" i="4" s="1"/>
  <c r="F1720" i="13"/>
  <c r="D1720" i="13"/>
  <c r="F1716" i="13"/>
  <c r="J1716" i="4" s="1"/>
  <c r="H1716" i="13"/>
  <c r="E1713" i="13"/>
  <c r="F1713" i="13"/>
  <c r="J1713" i="4" s="1"/>
  <c r="H1708" i="13"/>
  <c r="E1695" i="13"/>
  <c r="I1681" i="13"/>
  <c r="E1677" i="13"/>
  <c r="C1673" i="13"/>
  <c r="G1673" i="13"/>
  <c r="I1673" i="13"/>
  <c r="H1669" i="13"/>
  <c r="F1669" i="13"/>
  <c r="J1669" i="4" s="1"/>
  <c r="E1669" i="13"/>
  <c r="G1669" i="13"/>
  <c r="J1669" i="13"/>
  <c r="H1658" i="13"/>
  <c r="K1653" i="13"/>
  <c r="K1637" i="13"/>
  <c r="C1625" i="13"/>
  <c r="F1625" i="13"/>
  <c r="J1625" i="4" s="1"/>
  <c r="H1621" i="13"/>
  <c r="C1621" i="13"/>
  <c r="L1621" i="13"/>
  <c r="D1621" i="13"/>
  <c r="E1621" i="13"/>
  <c r="F1621" i="13"/>
  <c r="J1621" i="4" s="1"/>
  <c r="G1617" i="13"/>
  <c r="F1617" i="13"/>
  <c r="J1617" i="4" s="1"/>
  <c r="H1617" i="13"/>
  <c r="J1617" i="13"/>
  <c r="K1617" i="13"/>
  <c r="L1615" i="13"/>
  <c r="F1575" i="13"/>
  <c r="J1575" i="4" s="1"/>
  <c r="G1575" i="13"/>
  <c r="H1575" i="13"/>
  <c r="I1575" i="13"/>
  <c r="C1556" i="13"/>
  <c r="F1556" i="13"/>
  <c r="J1556" i="4" s="1"/>
  <c r="I1556" i="13"/>
  <c r="I1554" i="13"/>
  <c r="F1554" i="13"/>
  <c r="J1554" i="4" s="1"/>
  <c r="K1554" i="4" s="1"/>
  <c r="G1554" i="13"/>
  <c r="H1554" i="13"/>
  <c r="J1554" i="13"/>
  <c r="L1554" i="13"/>
  <c r="E1554" i="13"/>
  <c r="E1526" i="13"/>
  <c r="F1526" i="13"/>
  <c r="J1526" i="4" s="1"/>
  <c r="C1526" i="13"/>
  <c r="D1526" i="13"/>
  <c r="H1526" i="13"/>
  <c r="I1526" i="13"/>
  <c r="L1526" i="13"/>
  <c r="E1518" i="13"/>
  <c r="F1518" i="13"/>
  <c r="J1518" i="4" s="1"/>
  <c r="I1518" i="13"/>
  <c r="J1518" i="13"/>
  <c r="K1518" i="13"/>
  <c r="L1518" i="13"/>
  <c r="D1518" i="13"/>
  <c r="D1503" i="13"/>
  <c r="F1503" i="13"/>
  <c r="J1503" i="4" s="1"/>
  <c r="G1503" i="13"/>
  <c r="H1503" i="13"/>
  <c r="I1503" i="13"/>
  <c r="J1503" i="13"/>
  <c r="C1503" i="13"/>
  <c r="E1503" i="13"/>
  <c r="F1485" i="13"/>
  <c r="J1485" i="4" s="1"/>
  <c r="C1485" i="13"/>
  <c r="L1485" i="13"/>
  <c r="D1485" i="13"/>
  <c r="E1485" i="13"/>
  <c r="G1485" i="13"/>
  <c r="I1485" i="13"/>
  <c r="J1485" i="13"/>
  <c r="E1438" i="13"/>
  <c r="F1438" i="13"/>
  <c r="J1438" i="4" s="1"/>
  <c r="I1438" i="13"/>
  <c r="J1438" i="13"/>
  <c r="K1438" i="13"/>
  <c r="L1438" i="13"/>
  <c r="C1438" i="13"/>
  <c r="D1438" i="13"/>
  <c r="F1395" i="13"/>
  <c r="J1395" i="4" s="1"/>
  <c r="L1395" i="13"/>
  <c r="C1395" i="13"/>
  <c r="D1395" i="13"/>
  <c r="C1382" i="13"/>
  <c r="F1382" i="13"/>
  <c r="J1382" i="4" s="1"/>
  <c r="E1382" i="13"/>
  <c r="G1382" i="13"/>
  <c r="D1339" i="13"/>
  <c r="F1339" i="13"/>
  <c r="J1339" i="4" s="1"/>
  <c r="K1339" i="13"/>
  <c r="C1339" i="13"/>
  <c r="I1339" i="13"/>
  <c r="G1317" i="13"/>
  <c r="F1317" i="13"/>
  <c r="J1317" i="4" s="1"/>
  <c r="H1317" i="13"/>
  <c r="J1317" i="13"/>
  <c r="K1317" i="13"/>
  <c r="C1317" i="13"/>
  <c r="D1317" i="13"/>
  <c r="C1276" i="13"/>
  <c r="F1276" i="13"/>
  <c r="J1276" i="4" s="1"/>
  <c r="K1276" i="13"/>
  <c r="L1276" i="13"/>
  <c r="D1276" i="13"/>
  <c r="I1276" i="13"/>
  <c r="H1208" i="13"/>
  <c r="F1208" i="13"/>
  <c r="J1208" i="4" s="1"/>
  <c r="E1208" i="13"/>
  <c r="G1208" i="13"/>
  <c r="I1208" i="13"/>
  <c r="J1208" i="13"/>
  <c r="D1164" i="13"/>
  <c r="F1164" i="13"/>
  <c r="J1164" i="4" s="1"/>
  <c r="C1164" i="13"/>
  <c r="E1164" i="13"/>
  <c r="I1164" i="13"/>
  <c r="J1164" i="13"/>
  <c r="K1164" i="13"/>
  <c r="F1139" i="13"/>
  <c r="J1139" i="4" s="1"/>
  <c r="C1139" i="13"/>
  <c r="K1139" i="13"/>
  <c r="D1139" i="13"/>
  <c r="L1139" i="13"/>
  <c r="E1139" i="13"/>
  <c r="G1139" i="13"/>
  <c r="H1139" i="13"/>
  <c r="I1139" i="13"/>
  <c r="E924" i="13"/>
  <c r="C924" i="13"/>
  <c r="F924" i="13"/>
  <c r="J924" i="4" s="1"/>
  <c r="J924" i="13"/>
  <c r="D924" i="13"/>
  <c r="G924" i="13"/>
  <c r="I924" i="13"/>
  <c r="K924" i="13"/>
  <c r="L924" i="13"/>
  <c r="H836" i="13"/>
  <c r="C836" i="13"/>
  <c r="L836" i="13"/>
  <c r="F836" i="13"/>
  <c r="J836" i="4" s="1"/>
  <c r="I836" i="13"/>
  <c r="D836" i="13"/>
  <c r="E836" i="13"/>
  <c r="G836" i="13"/>
  <c r="J836" i="13"/>
  <c r="K836" i="13"/>
  <c r="D376" i="13"/>
  <c r="I376" i="13" s="1"/>
  <c r="F376" i="13"/>
  <c r="J376" i="4" s="1"/>
  <c r="C376" i="13"/>
  <c r="E376" i="13"/>
  <c r="G376" i="13"/>
  <c r="J376" i="13"/>
  <c r="K376" i="13"/>
  <c r="D271" i="10"/>
  <c r="F271" i="4"/>
  <c r="B271" i="8"/>
  <c r="G270" i="10"/>
  <c r="F270" i="4"/>
  <c r="B270" i="8"/>
  <c r="E268" i="10"/>
  <c r="F268" i="10" s="1"/>
  <c r="I268" i="4" s="1"/>
  <c r="F268" i="4"/>
  <c r="B268" i="8"/>
  <c r="E252" i="10"/>
  <c r="F252" i="10" s="1"/>
  <c r="I252" i="4" s="1"/>
  <c r="F252" i="4"/>
  <c r="B252" i="8"/>
  <c r="E245" i="10"/>
  <c r="F245" i="4"/>
  <c r="E245" i="4" s="1"/>
  <c r="C245" i="10"/>
  <c r="G245" i="4" s="1"/>
  <c r="B245" i="8"/>
  <c r="H1993" i="13"/>
  <c r="F1993" i="13"/>
  <c r="Q1987" i="13"/>
  <c r="H1987" i="13"/>
  <c r="O1987" i="13" s="1"/>
  <c r="G1985" i="13"/>
  <c r="T1983" i="13"/>
  <c r="L1982" i="13"/>
  <c r="J1978" i="13"/>
  <c r="G1972" i="13"/>
  <c r="F1972" i="13"/>
  <c r="J1972" i="4" s="1"/>
  <c r="I1971" i="13"/>
  <c r="I1969" i="13"/>
  <c r="I1966" i="13"/>
  <c r="F1966" i="13"/>
  <c r="J1966" i="4" s="1"/>
  <c r="E1962" i="13"/>
  <c r="F1962" i="13"/>
  <c r="J1962" i="4" s="1"/>
  <c r="D1961" i="13"/>
  <c r="J1953" i="13"/>
  <c r="C1949" i="13"/>
  <c r="F1949" i="13"/>
  <c r="J1949" i="4" s="1"/>
  <c r="D1948" i="13"/>
  <c r="D1945" i="13"/>
  <c r="L1934" i="13"/>
  <c r="D1934" i="13"/>
  <c r="C1933" i="13"/>
  <c r="F1933" i="13"/>
  <c r="J1933" i="4" s="1"/>
  <c r="E1931" i="13"/>
  <c r="I1927" i="13"/>
  <c r="J1924" i="13"/>
  <c r="E1923" i="13"/>
  <c r="H1920" i="13"/>
  <c r="J1916" i="13"/>
  <c r="E1915" i="13"/>
  <c r="C1914" i="13"/>
  <c r="F1914" i="13"/>
  <c r="J1914" i="4" s="1"/>
  <c r="G1912" i="13"/>
  <c r="F1912" i="13"/>
  <c r="J1912" i="4" s="1"/>
  <c r="J1907" i="13"/>
  <c r="I1904" i="13"/>
  <c r="H1901" i="13"/>
  <c r="I1900" i="13"/>
  <c r="J1899" i="13"/>
  <c r="L1898" i="13"/>
  <c r="I1896" i="13"/>
  <c r="I1891" i="13"/>
  <c r="D1886" i="13"/>
  <c r="L1883" i="13"/>
  <c r="L1882" i="13"/>
  <c r="C1875" i="13"/>
  <c r="F1875" i="13"/>
  <c r="J1875" i="4" s="1"/>
  <c r="D1866" i="13"/>
  <c r="G1865" i="13"/>
  <c r="H1864" i="13"/>
  <c r="F1864" i="13"/>
  <c r="J1864" i="4" s="1"/>
  <c r="I1861" i="13"/>
  <c r="F1861" i="13"/>
  <c r="J1861" i="4" s="1"/>
  <c r="J1858" i="13"/>
  <c r="L1857" i="13"/>
  <c r="I1856" i="13"/>
  <c r="J1854" i="13"/>
  <c r="Q1854" i="13" s="1"/>
  <c r="J1853" i="13"/>
  <c r="J1851" i="13"/>
  <c r="I1848" i="13"/>
  <c r="I1846" i="13"/>
  <c r="P1846" i="13" s="1"/>
  <c r="J1842" i="13"/>
  <c r="L1841" i="13"/>
  <c r="E1834" i="13"/>
  <c r="G1832" i="13"/>
  <c r="H1831" i="13"/>
  <c r="O1831" i="13" s="1"/>
  <c r="E1830" i="13"/>
  <c r="J1812" i="13"/>
  <c r="D1810" i="13"/>
  <c r="F1810" i="13"/>
  <c r="J1810" i="4" s="1"/>
  <c r="T1808" i="13"/>
  <c r="C1806" i="13"/>
  <c r="F1806" i="13"/>
  <c r="J1806" i="4" s="1"/>
  <c r="T1800" i="13"/>
  <c r="D1800" i="13"/>
  <c r="D1794" i="13"/>
  <c r="F1794" i="13"/>
  <c r="J1794" i="4" s="1"/>
  <c r="D1791" i="13"/>
  <c r="F1791" i="13"/>
  <c r="J1791" i="4" s="1"/>
  <c r="H1785" i="13"/>
  <c r="T1782" i="13"/>
  <c r="L1781" i="13"/>
  <c r="J1780" i="13"/>
  <c r="E1778" i="13"/>
  <c r="G1770" i="13"/>
  <c r="G1768" i="13"/>
  <c r="G1762" i="13"/>
  <c r="G1760" i="13"/>
  <c r="N1760" i="13" s="1"/>
  <c r="E1753" i="13"/>
  <c r="F1753" i="13"/>
  <c r="J1753" i="4" s="1"/>
  <c r="H1749" i="13"/>
  <c r="J1748" i="13"/>
  <c r="G1744" i="13"/>
  <c r="H1741" i="13"/>
  <c r="G1739" i="13"/>
  <c r="F1739" i="13"/>
  <c r="J1739" i="4" s="1"/>
  <c r="E1738" i="13"/>
  <c r="E1737" i="13"/>
  <c r="F1737" i="13"/>
  <c r="J1737" i="4" s="1"/>
  <c r="I1734" i="13"/>
  <c r="G1732" i="13"/>
  <c r="T1728" i="13"/>
  <c r="D1728" i="13"/>
  <c r="I1726" i="13"/>
  <c r="P1726" i="13" s="1"/>
  <c r="G1724" i="13"/>
  <c r="D1722" i="13"/>
  <c r="F1722" i="13"/>
  <c r="C1722" i="13"/>
  <c r="K1720" i="13"/>
  <c r="F1718" i="13"/>
  <c r="J1718" i="4" s="1"/>
  <c r="I1718" i="13"/>
  <c r="K1716" i="13"/>
  <c r="K1712" i="13"/>
  <c r="G1708" i="13"/>
  <c r="J1705" i="13"/>
  <c r="H1701" i="13"/>
  <c r="F1701" i="13"/>
  <c r="J1701" i="4" s="1"/>
  <c r="C1701" i="13"/>
  <c r="L1701" i="13"/>
  <c r="D1701" i="13"/>
  <c r="D1695" i="13"/>
  <c r="K1683" i="13"/>
  <c r="G1681" i="13"/>
  <c r="D1677" i="13"/>
  <c r="K1659" i="13"/>
  <c r="D1658" i="13"/>
  <c r="J1653" i="13"/>
  <c r="J1637" i="13"/>
  <c r="I1634" i="13"/>
  <c r="E1634" i="13"/>
  <c r="G1634" i="13"/>
  <c r="F1634" i="13"/>
  <c r="J1634" i="4" s="1"/>
  <c r="L1631" i="13"/>
  <c r="J1626" i="13"/>
  <c r="K1615" i="13"/>
  <c r="J1599" i="13"/>
  <c r="E1598" i="13"/>
  <c r="F1598" i="13"/>
  <c r="J1598" i="4" s="1"/>
  <c r="D1598" i="13"/>
  <c r="H1598" i="13"/>
  <c r="I1598" i="13"/>
  <c r="J1598" i="13"/>
  <c r="F1588" i="13"/>
  <c r="J1588" i="4" s="1"/>
  <c r="G1588" i="13"/>
  <c r="J1588" i="13"/>
  <c r="J1546" i="13"/>
  <c r="F1535" i="13"/>
  <c r="J1535" i="4" s="1"/>
  <c r="G1535" i="13"/>
  <c r="H1535" i="13"/>
  <c r="I1535" i="13"/>
  <c r="D1535" i="13"/>
  <c r="L1535" i="13"/>
  <c r="K1519" i="13"/>
  <c r="L1514" i="13"/>
  <c r="C1484" i="13"/>
  <c r="F1484" i="13"/>
  <c r="J1484" i="4" s="1"/>
  <c r="I1484" i="13"/>
  <c r="J1484" i="13"/>
  <c r="E1478" i="13"/>
  <c r="F1478" i="13"/>
  <c r="J1478" i="4" s="1"/>
  <c r="C1478" i="13"/>
  <c r="D1478" i="13"/>
  <c r="H1478" i="13"/>
  <c r="I1478" i="13"/>
  <c r="K1478" i="13"/>
  <c r="L1478" i="13"/>
  <c r="J1473" i="13"/>
  <c r="F1473" i="13"/>
  <c r="J1473" i="4" s="1"/>
  <c r="K1471" i="13"/>
  <c r="K1453" i="13"/>
  <c r="H1418" i="13"/>
  <c r="F1418" i="13"/>
  <c r="J1418" i="4" s="1"/>
  <c r="C1418" i="13"/>
  <c r="D1418" i="13"/>
  <c r="J1418" i="13"/>
  <c r="K1418" i="13"/>
  <c r="F1416" i="13"/>
  <c r="J1416" i="4" s="1"/>
  <c r="D1416" i="13"/>
  <c r="E1416" i="13"/>
  <c r="H1378" i="13"/>
  <c r="F1378" i="13"/>
  <c r="J1378" i="4" s="1"/>
  <c r="K1378" i="4" s="1"/>
  <c r="C1378" i="13"/>
  <c r="L1378" i="13"/>
  <c r="D1378" i="13"/>
  <c r="E1378" i="13"/>
  <c r="I1378" i="13"/>
  <c r="J1378" i="13"/>
  <c r="K1356" i="13"/>
  <c r="J1338" i="13"/>
  <c r="G1333" i="13"/>
  <c r="F1333" i="13"/>
  <c r="J1333" i="4" s="1"/>
  <c r="H1333" i="13"/>
  <c r="J1333" i="13"/>
  <c r="K1333" i="13"/>
  <c r="C1333" i="13"/>
  <c r="D1333" i="13"/>
  <c r="K1291" i="13"/>
  <c r="D1239" i="13"/>
  <c r="F1239" i="13"/>
  <c r="J1239" i="4" s="1"/>
  <c r="J1239" i="13"/>
  <c r="H1231" i="13"/>
  <c r="F1231" i="13"/>
  <c r="J1231" i="4" s="1"/>
  <c r="D1231" i="13"/>
  <c r="J1231" i="13"/>
  <c r="L1231" i="13"/>
  <c r="D1228" i="13"/>
  <c r="F1228" i="13"/>
  <c r="J1228" i="4" s="1"/>
  <c r="J1228" i="13"/>
  <c r="K1228" i="13"/>
  <c r="C1228" i="13"/>
  <c r="E1228" i="13"/>
  <c r="E1218" i="13"/>
  <c r="F1218" i="13"/>
  <c r="J1218" i="4" s="1"/>
  <c r="C1218" i="13"/>
  <c r="D1218" i="13"/>
  <c r="G1218" i="13"/>
  <c r="H1218" i="13"/>
  <c r="J1218" i="13"/>
  <c r="K1218" i="13"/>
  <c r="K1203" i="13"/>
  <c r="J1187" i="13"/>
  <c r="F1171" i="13"/>
  <c r="J1171" i="4" s="1"/>
  <c r="C1171" i="13"/>
  <c r="K1171" i="13"/>
  <c r="D1171" i="13"/>
  <c r="L1171" i="13"/>
  <c r="E1171" i="13"/>
  <c r="G1171" i="13"/>
  <c r="H1171" i="13"/>
  <c r="I1171" i="13"/>
  <c r="H1136" i="13"/>
  <c r="E1136" i="13"/>
  <c r="G1136" i="13"/>
  <c r="I1136" i="13"/>
  <c r="J1136" i="13"/>
  <c r="F1136" i="13"/>
  <c r="J1136" i="4" s="1"/>
  <c r="K1136" i="4" s="1"/>
  <c r="E973" i="13"/>
  <c r="D973" i="13"/>
  <c r="F973" i="13"/>
  <c r="J973" i="4" s="1"/>
  <c r="J973" i="13"/>
  <c r="C973" i="13"/>
  <c r="G973" i="13"/>
  <c r="H973" i="13"/>
  <c r="I973" i="13"/>
  <c r="K973" i="13"/>
  <c r="L973" i="13"/>
  <c r="J929" i="13"/>
  <c r="F929" i="13"/>
  <c r="J929" i="4" s="1"/>
  <c r="E929" i="13"/>
  <c r="Q573" i="13"/>
  <c r="D380" i="13"/>
  <c r="C380" i="13"/>
  <c r="E1550" i="13"/>
  <c r="F1550" i="13"/>
  <c r="J1550" i="4" s="1"/>
  <c r="H1541" i="13"/>
  <c r="F1541" i="13"/>
  <c r="J1541" i="4" s="1"/>
  <c r="I1530" i="13"/>
  <c r="F1530" i="13"/>
  <c r="J1530" i="4" s="1"/>
  <c r="G1528" i="13"/>
  <c r="F1528" i="13"/>
  <c r="J1528" i="4" s="1"/>
  <c r="C1516" i="13"/>
  <c r="F1516" i="13"/>
  <c r="J1516" i="4" s="1"/>
  <c r="K1516" i="4" s="1"/>
  <c r="D1483" i="13"/>
  <c r="I1468" i="13"/>
  <c r="D1451" i="13"/>
  <c r="G1424" i="13"/>
  <c r="F1424" i="13"/>
  <c r="K1419" i="13"/>
  <c r="F1419" i="13"/>
  <c r="J1419" i="4" s="1"/>
  <c r="L1413" i="13"/>
  <c r="E1412" i="13"/>
  <c r="C1405" i="13"/>
  <c r="H1402" i="13"/>
  <c r="F1402" i="13"/>
  <c r="J1402" i="4" s="1"/>
  <c r="H1399" i="13"/>
  <c r="O1399" i="13" s="1"/>
  <c r="C1398" i="13"/>
  <c r="F1398" i="13"/>
  <c r="J1398" i="4" s="1"/>
  <c r="Q1396" i="13"/>
  <c r="G1396" i="13"/>
  <c r="N1396" i="13" s="1"/>
  <c r="D1391" i="13"/>
  <c r="K1389" i="13"/>
  <c r="L1383" i="13"/>
  <c r="S1383" i="13" s="1"/>
  <c r="L1379" i="13"/>
  <c r="C1377" i="13"/>
  <c r="F1377" i="13"/>
  <c r="J1377" i="4" s="1"/>
  <c r="G1372" i="13"/>
  <c r="C1365" i="13"/>
  <c r="K1355" i="13"/>
  <c r="L1353" i="13"/>
  <c r="K1352" i="13"/>
  <c r="J1346" i="13"/>
  <c r="L1337" i="13"/>
  <c r="D1331" i="13"/>
  <c r="F1331" i="13"/>
  <c r="J1331" i="4" s="1"/>
  <c r="G1325" i="13"/>
  <c r="F1325" i="13"/>
  <c r="E1320" i="13"/>
  <c r="F1320" i="13"/>
  <c r="J1320" i="4" s="1"/>
  <c r="I1316" i="13"/>
  <c r="L1313" i="13"/>
  <c r="J1310" i="13"/>
  <c r="D1308" i="13"/>
  <c r="F1308" i="13"/>
  <c r="J1308" i="4" s="1"/>
  <c r="L1306" i="13"/>
  <c r="C1306" i="13"/>
  <c r="C1305" i="13"/>
  <c r="F1305" i="13"/>
  <c r="J1305" i="4" s="1"/>
  <c r="D1299" i="13"/>
  <c r="F1299" i="13"/>
  <c r="J1299" i="4" s="1"/>
  <c r="G1298" i="13"/>
  <c r="N1298" i="13" s="1"/>
  <c r="G1293" i="13"/>
  <c r="F1293" i="13"/>
  <c r="J1293" i="4" s="1"/>
  <c r="I1285" i="13"/>
  <c r="P1285" i="13" s="1"/>
  <c r="K1283" i="13"/>
  <c r="R1283" i="13" s="1"/>
  <c r="C1283" i="13"/>
  <c r="H1281" i="13"/>
  <c r="F1281" i="13"/>
  <c r="J1281" i="4" s="1"/>
  <c r="D1279" i="13"/>
  <c r="I1267" i="13"/>
  <c r="I1254" i="13"/>
  <c r="F1254" i="13"/>
  <c r="C1250" i="13"/>
  <c r="H1248" i="13"/>
  <c r="F1248" i="13"/>
  <c r="J1248" i="4" s="1"/>
  <c r="K1248" i="4" s="1"/>
  <c r="I1246" i="13"/>
  <c r="F1246" i="13"/>
  <c r="E1243" i="13"/>
  <c r="H1240" i="13"/>
  <c r="F1240" i="13"/>
  <c r="J1240" i="4" s="1"/>
  <c r="J1222" i="13"/>
  <c r="H1221" i="13"/>
  <c r="D1220" i="13"/>
  <c r="F1220" i="13"/>
  <c r="J1220" i="4" s="1"/>
  <c r="H1219" i="13"/>
  <c r="D1217" i="13"/>
  <c r="F1217" i="13"/>
  <c r="J1217" i="4" s="1"/>
  <c r="I1212" i="13"/>
  <c r="E1210" i="13"/>
  <c r="F1210" i="13"/>
  <c r="J1210" i="4" s="1"/>
  <c r="K1210" i="4" s="1"/>
  <c r="D1207" i="13"/>
  <c r="J1200" i="13"/>
  <c r="G1186" i="13"/>
  <c r="L1182" i="13"/>
  <c r="K1179" i="13"/>
  <c r="C1179" i="13"/>
  <c r="J1173" i="13"/>
  <c r="E1170" i="13"/>
  <c r="F1170" i="13"/>
  <c r="J1170" i="4" s="1"/>
  <c r="H1168" i="13"/>
  <c r="F1168" i="13"/>
  <c r="J1168" i="4" s="1"/>
  <c r="G1165" i="13"/>
  <c r="F1165" i="13"/>
  <c r="J1165" i="4" s="1"/>
  <c r="J1162" i="13"/>
  <c r="I1159" i="13"/>
  <c r="F1159" i="13"/>
  <c r="J1159" i="4" s="1"/>
  <c r="D1158" i="13"/>
  <c r="E1155" i="13"/>
  <c r="J1148" i="13"/>
  <c r="L1147" i="13"/>
  <c r="S1147" i="13" s="1"/>
  <c r="D1147" i="13"/>
  <c r="G1144" i="13"/>
  <c r="J1141" i="13"/>
  <c r="E1138" i="13"/>
  <c r="F1138" i="13"/>
  <c r="J1138" i="4" s="1"/>
  <c r="J1135" i="13"/>
  <c r="G1133" i="13"/>
  <c r="F1133" i="13"/>
  <c r="J1133" i="4" s="1"/>
  <c r="J1130" i="13"/>
  <c r="G1125" i="13"/>
  <c r="F1125" i="13"/>
  <c r="J1125" i="4" s="1"/>
  <c r="K1122" i="13"/>
  <c r="G1121" i="13"/>
  <c r="F1121" i="13"/>
  <c r="J1121" i="4" s="1"/>
  <c r="E1120" i="13"/>
  <c r="L1119" i="13"/>
  <c r="C1119" i="13"/>
  <c r="I1116" i="13"/>
  <c r="K1115" i="13"/>
  <c r="E1114" i="13"/>
  <c r="L1112" i="13"/>
  <c r="S1112" i="13" s="1"/>
  <c r="C1112" i="13"/>
  <c r="L1107" i="13"/>
  <c r="D1104" i="13"/>
  <c r="H1103" i="13"/>
  <c r="F1103" i="13"/>
  <c r="J1103" i="4" s="1"/>
  <c r="C1102" i="13"/>
  <c r="J1099" i="13"/>
  <c r="E1098" i="13"/>
  <c r="T1096" i="13"/>
  <c r="D1096" i="13"/>
  <c r="G1094" i="13"/>
  <c r="E1093" i="13"/>
  <c r="E1090" i="13"/>
  <c r="K1083" i="13"/>
  <c r="G1078" i="13"/>
  <c r="F1078" i="13"/>
  <c r="J1078" i="4" s="1"/>
  <c r="I1076" i="13"/>
  <c r="F1076" i="13"/>
  <c r="J1076" i="4" s="1"/>
  <c r="I1072" i="13"/>
  <c r="J1069" i="13"/>
  <c r="E1068" i="13"/>
  <c r="J1066" i="13"/>
  <c r="L1065" i="13"/>
  <c r="L1064" i="13"/>
  <c r="S1064" i="13" s="1"/>
  <c r="C1064" i="13"/>
  <c r="G1062" i="13"/>
  <c r="F1062" i="13"/>
  <c r="J1062" i="4" s="1"/>
  <c r="E1060" i="13"/>
  <c r="J1058" i="13"/>
  <c r="D1056" i="13"/>
  <c r="J1051" i="13"/>
  <c r="D1050" i="13"/>
  <c r="F1050" i="13"/>
  <c r="J1050" i="4" s="1"/>
  <c r="G1043" i="13"/>
  <c r="F1043" i="13"/>
  <c r="J1043" i="4" s="1"/>
  <c r="K1043" i="4" s="1"/>
  <c r="E1042" i="13"/>
  <c r="I1040" i="13"/>
  <c r="P1040" i="13" s="1"/>
  <c r="D1035" i="13"/>
  <c r="T1032" i="13"/>
  <c r="T1029" i="13"/>
  <c r="E1028" i="13"/>
  <c r="J1026" i="13"/>
  <c r="G1019" i="13"/>
  <c r="F1019" i="13"/>
  <c r="J1019" i="4" s="1"/>
  <c r="E1018" i="13"/>
  <c r="I1016" i="13"/>
  <c r="E1013" i="13"/>
  <c r="I1012" i="13"/>
  <c r="F1012" i="13"/>
  <c r="J1012" i="4" s="1"/>
  <c r="L1006" i="13"/>
  <c r="S1006" i="13" s="1"/>
  <c r="C1006" i="13"/>
  <c r="L998" i="13"/>
  <c r="C998" i="13"/>
  <c r="I997" i="13"/>
  <c r="C992" i="13"/>
  <c r="J989" i="13"/>
  <c r="G986" i="13"/>
  <c r="F984" i="13"/>
  <c r="J984" i="4" s="1"/>
  <c r="G977" i="13"/>
  <c r="F977" i="13"/>
  <c r="J977" i="4" s="1"/>
  <c r="C977" i="13"/>
  <c r="E968" i="13"/>
  <c r="F968" i="13"/>
  <c r="J968" i="4" s="1"/>
  <c r="L965" i="13"/>
  <c r="J960" i="13"/>
  <c r="F943" i="13"/>
  <c r="J943" i="4" s="1"/>
  <c r="H943" i="13"/>
  <c r="F942" i="13"/>
  <c r="J942" i="4" s="1"/>
  <c r="K942" i="4" s="1"/>
  <c r="H942" i="13"/>
  <c r="D942" i="13"/>
  <c r="G939" i="13"/>
  <c r="D933" i="13"/>
  <c r="L917" i="13"/>
  <c r="L916" i="13"/>
  <c r="H911" i="13"/>
  <c r="G901" i="13"/>
  <c r="E899" i="13"/>
  <c r="F899" i="13"/>
  <c r="J899" i="4" s="1"/>
  <c r="L899" i="13"/>
  <c r="G899" i="13"/>
  <c r="E886" i="13"/>
  <c r="H876" i="13"/>
  <c r="I876" i="13"/>
  <c r="F876" i="13"/>
  <c r="J876" i="4" s="1"/>
  <c r="E876" i="13"/>
  <c r="H871" i="13"/>
  <c r="E870" i="13"/>
  <c r="H868" i="13"/>
  <c r="C868" i="13"/>
  <c r="L868" i="13"/>
  <c r="F868" i="13"/>
  <c r="J868" i="4" s="1"/>
  <c r="K860" i="13"/>
  <c r="J859" i="13"/>
  <c r="G857" i="13"/>
  <c r="F857" i="13"/>
  <c r="J857" i="4" s="1"/>
  <c r="L857" i="13"/>
  <c r="E857" i="13"/>
  <c r="J849" i="13"/>
  <c r="E847" i="13"/>
  <c r="F847" i="13"/>
  <c r="J847" i="4" s="1"/>
  <c r="F846" i="13"/>
  <c r="J846" i="4" s="1"/>
  <c r="C846" i="13"/>
  <c r="L846" i="13"/>
  <c r="I846" i="13"/>
  <c r="H844" i="13"/>
  <c r="I844" i="13"/>
  <c r="F844" i="13"/>
  <c r="J844" i="4" s="1"/>
  <c r="E844" i="13"/>
  <c r="E839" i="13"/>
  <c r="F839" i="13"/>
  <c r="J839" i="4" s="1"/>
  <c r="F838" i="13"/>
  <c r="T838" i="13" s="1"/>
  <c r="H838" i="13"/>
  <c r="D838" i="13"/>
  <c r="J835" i="13"/>
  <c r="F830" i="13"/>
  <c r="J830" i="4" s="1"/>
  <c r="C830" i="13"/>
  <c r="L830" i="13"/>
  <c r="I830" i="13"/>
  <c r="T826" i="13"/>
  <c r="I818" i="13"/>
  <c r="G815" i="13"/>
  <c r="F815" i="13"/>
  <c r="J815" i="4" s="1"/>
  <c r="J815" i="13"/>
  <c r="J811" i="13"/>
  <c r="J805" i="13"/>
  <c r="Q805" i="13" s="1"/>
  <c r="C803" i="13"/>
  <c r="F803" i="13"/>
  <c r="J803" i="4" s="1"/>
  <c r="D803" i="13"/>
  <c r="I803" i="13"/>
  <c r="H801" i="13"/>
  <c r="F801" i="13"/>
  <c r="J801" i="4" s="1"/>
  <c r="J801" i="13"/>
  <c r="J794" i="13"/>
  <c r="L738" i="13"/>
  <c r="F726" i="13"/>
  <c r="J726" i="4" s="1"/>
  <c r="C726" i="13"/>
  <c r="E726" i="13"/>
  <c r="G726" i="13"/>
  <c r="H726" i="13"/>
  <c r="J726" i="13"/>
  <c r="K726" i="13"/>
  <c r="G712" i="13"/>
  <c r="F712" i="13"/>
  <c r="J712" i="4" s="1"/>
  <c r="C699" i="13"/>
  <c r="F699" i="13"/>
  <c r="J699" i="4" s="1"/>
  <c r="L699" i="13"/>
  <c r="D699" i="13"/>
  <c r="H699" i="13"/>
  <c r="E694" i="13"/>
  <c r="F694" i="13"/>
  <c r="J694" i="4" s="1"/>
  <c r="J694" i="13"/>
  <c r="K694" i="13"/>
  <c r="C694" i="13"/>
  <c r="G694" i="13"/>
  <c r="H674" i="13"/>
  <c r="G674" i="13"/>
  <c r="I674" i="13"/>
  <c r="J674" i="13"/>
  <c r="F674" i="13"/>
  <c r="J674" i="4" s="1"/>
  <c r="C674" i="13"/>
  <c r="L674" i="13"/>
  <c r="D674" i="13"/>
  <c r="D663" i="13"/>
  <c r="F663" i="13"/>
  <c r="J663" i="4" s="1"/>
  <c r="H663" i="13"/>
  <c r="L663" i="13"/>
  <c r="C654" i="13"/>
  <c r="F654" i="13"/>
  <c r="J654" i="4" s="1"/>
  <c r="E654" i="13"/>
  <c r="J654" i="13"/>
  <c r="D649" i="13"/>
  <c r="F649" i="13"/>
  <c r="J649" i="4" s="1"/>
  <c r="G649" i="13"/>
  <c r="J649" i="13"/>
  <c r="H623" i="13"/>
  <c r="F623" i="13"/>
  <c r="J623" i="4" s="1"/>
  <c r="G623" i="13"/>
  <c r="J623" i="13"/>
  <c r="C452" i="13"/>
  <c r="D452" i="13" s="1"/>
  <c r="L452" i="13" s="1"/>
  <c r="E452" i="13"/>
  <c r="F452" i="13" s="1"/>
  <c r="J452" i="4" s="1"/>
  <c r="I452" i="13"/>
  <c r="J452" i="13"/>
  <c r="K452" i="13"/>
  <c r="G425" i="13"/>
  <c r="J425" i="13"/>
  <c r="G265" i="13"/>
  <c r="E265" i="13"/>
  <c r="F265" i="13" s="1"/>
  <c r="J265" i="4" s="1"/>
  <c r="J265" i="13"/>
  <c r="F1557" i="13"/>
  <c r="J1557" i="4" s="1"/>
  <c r="F1456" i="13"/>
  <c r="J1456" i="4" s="1"/>
  <c r="F1353" i="13"/>
  <c r="J1353" i="4" s="1"/>
  <c r="F1250" i="13"/>
  <c r="J1250" i="4" s="1"/>
  <c r="F1148" i="13"/>
  <c r="J1148" i="4" s="1"/>
  <c r="F1045" i="13"/>
  <c r="J1045" i="4" s="1"/>
  <c r="F944" i="13"/>
  <c r="J944" i="4" s="1"/>
  <c r="C1500" i="13"/>
  <c r="F1500" i="13"/>
  <c r="J1500" i="4" s="1"/>
  <c r="I1498" i="13"/>
  <c r="F1498" i="13"/>
  <c r="J1498" i="4" s="1"/>
  <c r="G1496" i="13"/>
  <c r="F1496" i="13"/>
  <c r="J1496" i="4" s="1"/>
  <c r="I1466" i="13"/>
  <c r="F1466" i="13"/>
  <c r="J1466" i="4" s="1"/>
  <c r="G1464" i="13"/>
  <c r="F1464" i="13"/>
  <c r="J1464" i="4" s="1"/>
  <c r="C1436" i="13"/>
  <c r="F1436" i="13"/>
  <c r="J1436" i="4" s="1"/>
  <c r="I1434" i="13"/>
  <c r="F1434" i="13"/>
  <c r="J1434" i="4" s="1"/>
  <c r="C1369" i="13"/>
  <c r="F1369" i="13"/>
  <c r="J1369" i="4" s="1"/>
  <c r="H1351" i="13"/>
  <c r="F1351" i="13"/>
  <c r="J1351" i="4" s="1"/>
  <c r="D1323" i="13"/>
  <c r="F1323" i="13"/>
  <c r="J1323" i="4" s="1"/>
  <c r="D1273" i="13"/>
  <c r="F1273" i="13"/>
  <c r="J1273" i="4" s="1"/>
  <c r="E1271" i="13"/>
  <c r="F1271" i="13"/>
  <c r="J1271" i="4" s="1"/>
  <c r="C1268" i="13"/>
  <c r="F1268" i="13"/>
  <c r="J1268" i="4" s="1"/>
  <c r="I1230" i="13"/>
  <c r="F1230" i="13"/>
  <c r="E1226" i="13"/>
  <c r="F1226" i="13"/>
  <c r="J1226" i="4" s="1"/>
  <c r="I1214" i="13"/>
  <c r="F1214" i="13"/>
  <c r="J1214" i="4" s="1"/>
  <c r="I1182" i="13"/>
  <c r="F1182" i="13"/>
  <c r="J1182" i="4" s="1"/>
  <c r="H1173" i="13"/>
  <c r="D1172" i="13"/>
  <c r="F1172" i="13"/>
  <c r="J1172" i="4" s="1"/>
  <c r="J1169" i="13"/>
  <c r="I1150" i="13"/>
  <c r="F1150" i="13"/>
  <c r="K1147" i="13"/>
  <c r="R1147" i="13" s="1"/>
  <c r="C1147" i="13"/>
  <c r="D1140" i="13"/>
  <c r="F1140" i="13"/>
  <c r="J1140" i="4" s="1"/>
  <c r="I1127" i="13"/>
  <c r="F1127" i="13"/>
  <c r="J1127" i="4" s="1"/>
  <c r="I1122" i="13"/>
  <c r="G1116" i="13"/>
  <c r="D1106" i="13"/>
  <c r="F1106" i="13"/>
  <c r="J1106" i="4" s="1"/>
  <c r="K1106" i="4" s="1"/>
  <c r="L1104" i="13"/>
  <c r="C1104" i="13"/>
  <c r="L1096" i="13"/>
  <c r="C1096" i="13"/>
  <c r="E1089" i="13"/>
  <c r="F1089" i="13"/>
  <c r="J1089" i="4" s="1"/>
  <c r="I1087" i="13"/>
  <c r="F1087" i="13"/>
  <c r="J1087" i="4" s="1"/>
  <c r="D1082" i="13"/>
  <c r="F1082" i="13"/>
  <c r="J1082" i="4" s="1"/>
  <c r="E1081" i="13"/>
  <c r="F1081" i="13"/>
  <c r="J1081" i="4" s="1"/>
  <c r="E1077" i="13"/>
  <c r="F1077" i="13"/>
  <c r="J1077" i="4" s="1"/>
  <c r="G1075" i="13"/>
  <c r="F1075" i="13"/>
  <c r="J1075" i="4" s="1"/>
  <c r="D1071" i="13"/>
  <c r="F1071" i="13"/>
  <c r="J1071" i="4" s="1"/>
  <c r="L1056" i="13"/>
  <c r="C1056" i="13"/>
  <c r="E1049" i="13"/>
  <c r="F1049" i="13"/>
  <c r="J1049" i="4" s="1"/>
  <c r="H1047" i="13"/>
  <c r="F1047" i="13"/>
  <c r="J1047" i="4" s="1"/>
  <c r="H1023" i="13"/>
  <c r="F1023" i="13"/>
  <c r="J1023" i="4" s="1"/>
  <c r="C1000" i="13"/>
  <c r="F1000" i="13"/>
  <c r="J1000" i="4" s="1"/>
  <c r="D993" i="13"/>
  <c r="F993" i="13"/>
  <c r="J993" i="4" s="1"/>
  <c r="D978" i="13"/>
  <c r="F978" i="13"/>
  <c r="J978" i="4" s="1"/>
  <c r="F976" i="13"/>
  <c r="J976" i="4" s="1"/>
  <c r="F970" i="13"/>
  <c r="J970" i="4" s="1"/>
  <c r="D970" i="13"/>
  <c r="J954" i="13"/>
  <c r="F954" i="13"/>
  <c r="J954" i="4" s="1"/>
  <c r="F896" i="13"/>
  <c r="E896" i="13"/>
  <c r="E891" i="13"/>
  <c r="F891" i="13"/>
  <c r="I891" i="13"/>
  <c r="D891" i="13"/>
  <c r="F888" i="13"/>
  <c r="J888" i="4" s="1"/>
  <c r="C888" i="13"/>
  <c r="K888" i="13"/>
  <c r="C880" i="13"/>
  <c r="F880" i="13"/>
  <c r="J880" i="4" s="1"/>
  <c r="K880" i="4" s="1"/>
  <c r="G880" i="13"/>
  <c r="D873" i="13"/>
  <c r="F873" i="13"/>
  <c r="J873" i="4" s="1"/>
  <c r="D851" i="13"/>
  <c r="F851" i="13"/>
  <c r="J851" i="4" s="1"/>
  <c r="E842" i="13"/>
  <c r="F842" i="13"/>
  <c r="J842" i="4" s="1"/>
  <c r="L834" i="13"/>
  <c r="F834" i="13"/>
  <c r="J834" i="4" s="1"/>
  <c r="G834" i="13"/>
  <c r="F822" i="13"/>
  <c r="J822" i="4" s="1"/>
  <c r="G822" i="13"/>
  <c r="C822" i="13"/>
  <c r="L822" i="13"/>
  <c r="D822" i="13"/>
  <c r="F774" i="13"/>
  <c r="J774" i="4" s="1"/>
  <c r="I774" i="13"/>
  <c r="J774" i="13"/>
  <c r="C774" i="13"/>
  <c r="L774" i="13"/>
  <c r="E774" i="13"/>
  <c r="G774" i="13"/>
  <c r="F769" i="13"/>
  <c r="J769" i="4" s="1"/>
  <c r="I769" i="13"/>
  <c r="J769" i="13"/>
  <c r="D769" i="13"/>
  <c r="G769" i="13"/>
  <c r="D743" i="13"/>
  <c r="F743" i="13"/>
  <c r="J743" i="4" s="1"/>
  <c r="E743" i="13"/>
  <c r="L743" i="13"/>
  <c r="C693" i="13"/>
  <c r="D693" i="13"/>
  <c r="H693" i="13"/>
  <c r="L693" i="13"/>
  <c r="F693" i="13"/>
  <c r="J693" i="4" s="1"/>
  <c r="D628" i="13"/>
  <c r="C628" i="13"/>
  <c r="E628" i="13"/>
  <c r="G628" i="13"/>
  <c r="F628" i="13"/>
  <c r="J628" i="4" s="1"/>
  <c r="I628" i="13"/>
  <c r="J628" i="13"/>
  <c r="J580" i="13"/>
  <c r="F580" i="13"/>
  <c r="J580" i="4" s="1"/>
  <c r="D580" i="13"/>
  <c r="E580" i="13"/>
  <c r="D562" i="13"/>
  <c r="C562" i="13"/>
  <c r="E562" i="13"/>
  <c r="G562" i="13"/>
  <c r="F562" i="13"/>
  <c r="J562" i="4" s="1"/>
  <c r="H562" i="13"/>
  <c r="J562" i="13"/>
  <c r="K562" i="13"/>
  <c r="L562" i="13"/>
  <c r="C554" i="13"/>
  <c r="F554" i="13"/>
  <c r="J554" i="4" s="1"/>
  <c r="E554" i="13"/>
  <c r="H554" i="13"/>
  <c r="F1442" i="13"/>
  <c r="F1340" i="13"/>
  <c r="J1340" i="4" s="1"/>
  <c r="F1237" i="13"/>
  <c r="J1237" i="4" s="1"/>
  <c r="F1033" i="13"/>
  <c r="J1033" i="4" s="1"/>
  <c r="I1158" i="13"/>
  <c r="F1158" i="13"/>
  <c r="J1158" i="4" s="1"/>
  <c r="H1144" i="13"/>
  <c r="F1144" i="13"/>
  <c r="J1144" i="4" s="1"/>
  <c r="G1141" i="13"/>
  <c r="F1141" i="13"/>
  <c r="J1141" i="4" s="1"/>
  <c r="I1135" i="13"/>
  <c r="F1135" i="13"/>
  <c r="J1135" i="4" s="1"/>
  <c r="D1114" i="13"/>
  <c r="F1114" i="13"/>
  <c r="J1114" i="4" s="1"/>
  <c r="D1098" i="13"/>
  <c r="F1098" i="13"/>
  <c r="J1098" i="4" s="1"/>
  <c r="D1090" i="13"/>
  <c r="F1090" i="13"/>
  <c r="J1090" i="4" s="1"/>
  <c r="I1068" i="13"/>
  <c r="F1068" i="13"/>
  <c r="J1068" i="4" s="1"/>
  <c r="I1060" i="13"/>
  <c r="F1060" i="13"/>
  <c r="J1060" i="4" s="1"/>
  <c r="J1046" i="13"/>
  <c r="F1046" i="13"/>
  <c r="J1046" i="4" s="1"/>
  <c r="D1042" i="13"/>
  <c r="F1042" i="13"/>
  <c r="J1042" i="4" s="1"/>
  <c r="G1035" i="13"/>
  <c r="F1035" i="13"/>
  <c r="J1035" i="4" s="1"/>
  <c r="I1028" i="13"/>
  <c r="F1028" i="13"/>
  <c r="J1028" i="4" s="1"/>
  <c r="J1022" i="13"/>
  <c r="F1022" i="13"/>
  <c r="J1022" i="4" s="1"/>
  <c r="D1018" i="13"/>
  <c r="F1018" i="13"/>
  <c r="J1018" i="4" s="1"/>
  <c r="F991" i="13"/>
  <c r="J991" i="4" s="1"/>
  <c r="E986" i="13"/>
  <c r="F986" i="13"/>
  <c r="J986" i="4" s="1"/>
  <c r="I986" i="13"/>
  <c r="E939" i="13"/>
  <c r="F939" i="13"/>
  <c r="J939" i="4" s="1"/>
  <c r="E933" i="13"/>
  <c r="J933" i="13"/>
  <c r="F933" i="13"/>
  <c r="J933" i="4" s="1"/>
  <c r="G933" i="13"/>
  <c r="E932" i="13"/>
  <c r="F932" i="13"/>
  <c r="J932" i="4" s="1"/>
  <c r="C932" i="13"/>
  <c r="J932" i="13"/>
  <c r="I911" i="13"/>
  <c r="F911" i="13"/>
  <c r="J911" i="4" s="1"/>
  <c r="K911" i="13"/>
  <c r="E901" i="13"/>
  <c r="H901" i="13"/>
  <c r="F901" i="13"/>
  <c r="J901" i="4" s="1"/>
  <c r="C901" i="13"/>
  <c r="H898" i="13"/>
  <c r="G898" i="13"/>
  <c r="F898" i="13"/>
  <c r="J898" i="4" s="1"/>
  <c r="F886" i="13"/>
  <c r="J886" i="4" s="1"/>
  <c r="H886" i="13"/>
  <c r="D886" i="13"/>
  <c r="C871" i="13"/>
  <c r="F871" i="13"/>
  <c r="J871" i="4" s="1"/>
  <c r="K871" i="13"/>
  <c r="F870" i="13"/>
  <c r="J870" i="4" s="1"/>
  <c r="C870" i="13"/>
  <c r="L870" i="13"/>
  <c r="I870" i="13"/>
  <c r="G859" i="13"/>
  <c r="F859" i="13"/>
  <c r="J859" i="4" s="1"/>
  <c r="I859" i="13"/>
  <c r="D849" i="13"/>
  <c r="F849" i="13"/>
  <c r="J849" i="4" s="1"/>
  <c r="L849" i="13"/>
  <c r="D843" i="13"/>
  <c r="F843" i="13"/>
  <c r="J843" i="4" s="1"/>
  <c r="I843" i="13"/>
  <c r="F835" i="13"/>
  <c r="J835" i="4" s="1"/>
  <c r="I835" i="13"/>
  <c r="J818" i="13"/>
  <c r="F818" i="13"/>
  <c r="J818" i="4" s="1"/>
  <c r="E818" i="13"/>
  <c r="G818" i="13"/>
  <c r="C811" i="13"/>
  <c r="F811" i="13"/>
  <c r="J811" i="4" s="1"/>
  <c r="L811" i="13"/>
  <c r="I811" i="13"/>
  <c r="F807" i="13"/>
  <c r="J807" i="4" s="1"/>
  <c r="E807" i="13"/>
  <c r="H807" i="13"/>
  <c r="D794" i="13"/>
  <c r="E794" i="13"/>
  <c r="F794" i="13"/>
  <c r="J794" i="4" s="1"/>
  <c r="I794" i="13"/>
  <c r="L794" i="13"/>
  <c r="C771" i="13"/>
  <c r="F771" i="13"/>
  <c r="J771" i="4" s="1"/>
  <c r="K771" i="4" s="1"/>
  <c r="H771" i="13"/>
  <c r="F750" i="13"/>
  <c r="J750" i="4" s="1"/>
  <c r="H750" i="13"/>
  <c r="I750" i="13"/>
  <c r="J750" i="13"/>
  <c r="K750" i="13"/>
  <c r="C750" i="13"/>
  <c r="E750" i="13"/>
  <c r="H738" i="13"/>
  <c r="C738" i="13"/>
  <c r="D738" i="13"/>
  <c r="E738" i="13"/>
  <c r="G738" i="13"/>
  <c r="F738" i="13"/>
  <c r="J738" i="4" s="1"/>
  <c r="J738" i="13"/>
  <c r="K738" i="13"/>
  <c r="Q724" i="13"/>
  <c r="J680" i="13"/>
  <c r="F680" i="13"/>
  <c r="J680" i="4" s="1"/>
  <c r="G680" i="13"/>
  <c r="I680" i="13"/>
  <c r="K680" i="13"/>
  <c r="L680" i="13"/>
  <c r="C680" i="13"/>
  <c r="D680" i="13"/>
  <c r="E670" i="13"/>
  <c r="F670" i="13"/>
  <c r="J670" i="4" s="1"/>
  <c r="C670" i="13"/>
  <c r="G670" i="13"/>
  <c r="I670" i="13"/>
  <c r="J670" i="13"/>
  <c r="G637" i="13"/>
  <c r="F637" i="13"/>
  <c r="J637" i="4" s="1"/>
  <c r="C637" i="13"/>
  <c r="E637" i="13"/>
  <c r="H637" i="13"/>
  <c r="K637" i="13"/>
  <c r="L637" i="13"/>
  <c r="H631" i="13"/>
  <c r="F631" i="13"/>
  <c r="J631" i="4" s="1"/>
  <c r="G631" i="13"/>
  <c r="J631" i="13"/>
  <c r="F579" i="13"/>
  <c r="J579" i="4" s="1"/>
  <c r="D579" i="13"/>
  <c r="E579" i="13"/>
  <c r="H579" i="13"/>
  <c r="F390" i="13"/>
  <c r="J390" i="4" s="1"/>
  <c r="C390" i="13"/>
  <c r="D390" i="13" s="1"/>
  <c r="E390" i="13"/>
  <c r="G390" i="13"/>
  <c r="J390" i="13"/>
  <c r="C367" i="13"/>
  <c r="J367" i="13"/>
  <c r="K367" i="13"/>
  <c r="F1532" i="13"/>
  <c r="J1532" i="4" s="1"/>
  <c r="F1328" i="13"/>
  <c r="J1328" i="4" s="1"/>
  <c r="F1122" i="13"/>
  <c r="J1122" i="4" s="1"/>
  <c r="F1020" i="13"/>
  <c r="J1020" i="4" s="1"/>
  <c r="F917" i="13"/>
  <c r="J917" i="4" s="1"/>
  <c r="I1602" i="13"/>
  <c r="F1602" i="13"/>
  <c r="J1602" i="4" s="1"/>
  <c r="K1602" i="4" s="1"/>
  <c r="I1578" i="13"/>
  <c r="F1578" i="13"/>
  <c r="J1578" i="4" s="1"/>
  <c r="G1576" i="13"/>
  <c r="F1576" i="13"/>
  <c r="J1576" i="4" s="1"/>
  <c r="H1570" i="13"/>
  <c r="J1553" i="13"/>
  <c r="F1553" i="13"/>
  <c r="J1553" i="4" s="1"/>
  <c r="G1551" i="13"/>
  <c r="J1550" i="13"/>
  <c r="H1549" i="13"/>
  <c r="F1549" i="13"/>
  <c r="J1549" i="4" s="1"/>
  <c r="I1541" i="13"/>
  <c r="C1540" i="13"/>
  <c r="F1540" i="13"/>
  <c r="J1540" i="4" s="1"/>
  <c r="G1536" i="13"/>
  <c r="F1536" i="13"/>
  <c r="J1536" i="4" s="1"/>
  <c r="H1530" i="13"/>
  <c r="J1498" i="13"/>
  <c r="D1487" i="13"/>
  <c r="F1487" i="13"/>
  <c r="J1487" i="4" s="1"/>
  <c r="E1486" i="13"/>
  <c r="F1486" i="13"/>
  <c r="J1486" i="4" s="1"/>
  <c r="I1482" i="13"/>
  <c r="F1482" i="13"/>
  <c r="J1482" i="4" s="1"/>
  <c r="J1466" i="13"/>
  <c r="D1455" i="13"/>
  <c r="F1455" i="13"/>
  <c r="J1455" i="4" s="1"/>
  <c r="E1454" i="13"/>
  <c r="F1454" i="13"/>
  <c r="J1454" i="4" s="1"/>
  <c r="I1450" i="13"/>
  <c r="F1450" i="13"/>
  <c r="J1434" i="13"/>
  <c r="H1410" i="13"/>
  <c r="F1410" i="13"/>
  <c r="J1410" i="4" s="1"/>
  <c r="K1410" i="4" s="1"/>
  <c r="C1406" i="13"/>
  <c r="F1406" i="13"/>
  <c r="J1406" i="4" s="1"/>
  <c r="D1400" i="13"/>
  <c r="F1400" i="13"/>
  <c r="J1400" i="4" s="1"/>
  <c r="L1391" i="13"/>
  <c r="S1391" i="13" s="1"/>
  <c r="L1369" i="13"/>
  <c r="K1365" i="13"/>
  <c r="G1357" i="13"/>
  <c r="F1357" i="13"/>
  <c r="J1357" i="4" s="1"/>
  <c r="D1332" i="13"/>
  <c r="F1332" i="13"/>
  <c r="J1332" i="4" s="1"/>
  <c r="H1327" i="13"/>
  <c r="F1327" i="13"/>
  <c r="J1327" i="4" s="1"/>
  <c r="D1315" i="13"/>
  <c r="F1315" i="13"/>
  <c r="J1315" i="4" s="1"/>
  <c r="I1306" i="13"/>
  <c r="D1300" i="13"/>
  <c r="F1300" i="13"/>
  <c r="J1300" i="4" s="1"/>
  <c r="C1297" i="13"/>
  <c r="F1297" i="13"/>
  <c r="J1297" i="4" s="1"/>
  <c r="G1284" i="13"/>
  <c r="F1284" i="13"/>
  <c r="J1284" i="4" s="1"/>
  <c r="H1283" i="13"/>
  <c r="O1283" i="13" s="1"/>
  <c r="I1278" i="13"/>
  <c r="F1278" i="13"/>
  <c r="J1278" i="4" s="1"/>
  <c r="K1273" i="13"/>
  <c r="E1258" i="13"/>
  <c r="F1258" i="13"/>
  <c r="J1258" i="4" s="1"/>
  <c r="K1258" i="4" s="1"/>
  <c r="J1250" i="13"/>
  <c r="E1234" i="13"/>
  <c r="F1234" i="13"/>
  <c r="J1234" i="4" s="1"/>
  <c r="H1232" i="13"/>
  <c r="F1232" i="13"/>
  <c r="J1232" i="4" s="1"/>
  <c r="J1230" i="13"/>
  <c r="J1226" i="13"/>
  <c r="H1224" i="13"/>
  <c r="F1224" i="13"/>
  <c r="J1224" i="4" s="1"/>
  <c r="J1214" i="13"/>
  <c r="I1206" i="13"/>
  <c r="F1206" i="13"/>
  <c r="E1202" i="13"/>
  <c r="F1202" i="13"/>
  <c r="J1202" i="4" s="1"/>
  <c r="K1202" i="4" s="1"/>
  <c r="E1194" i="13"/>
  <c r="F1194" i="13"/>
  <c r="J1194" i="4" s="1"/>
  <c r="H1192" i="13"/>
  <c r="F1192" i="13"/>
  <c r="J1192" i="4" s="1"/>
  <c r="H1182" i="13"/>
  <c r="D1180" i="13"/>
  <c r="F1180" i="13"/>
  <c r="J1180" i="4" s="1"/>
  <c r="H1179" i="13"/>
  <c r="I1167" i="13"/>
  <c r="F1167" i="13"/>
  <c r="J1167" i="4" s="1"/>
  <c r="K1158" i="13"/>
  <c r="J1150" i="13"/>
  <c r="I1147" i="13"/>
  <c r="P1147" i="13" s="1"/>
  <c r="E1146" i="13"/>
  <c r="F1146" i="13"/>
  <c r="J1146" i="4" s="1"/>
  <c r="K1146" i="4" s="1"/>
  <c r="I1119" i="13"/>
  <c r="K1114" i="13"/>
  <c r="I1112" i="13"/>
  <c r="P1112" i="13" s="1"/>
  <c r="J1106" i="13"/>
  <c r="J1104" i="13"/>
  <c r="K1102" i="13"/>
  <c r="J1098" i="13"/>
  <c r="J1096" i="13"/>
  <c r="Q1096" i="13" s="1"/>
  <c r="J1090" i="13"/>
  <c r="L1089" i="13"/>
  <c r="J1082" i="13"/>
  <c r="L1081" i="13"/>
  <c r="K1075" i="13"/>
  <c r="D1074" i="13"/>
  <c r="F1074" i="13"/>
  <c r="J1074" i="4" s="1"/>
  <c r="E1073" i="13"/>
  <c r="F1073" i="13"/>
  <c r="J1073" i="4" s="1"/>
  <c r="K1073" i="4" s="1"/>
  <c r="I1064" i="13"/>
  <c r="P1064" i="13" s="1"/>
  <c r="J1061" i="13"/>
  <c r="F1061" i="13"/>
  <c r="J1061" i="4" s="1"/>
  <c r="J1056" i="13"/>
  <c r="I1052" i="13"/>
  <c r="F1052" i="13"/>
  <c r="J1052" i="4" s="1"/>
  <c r="K1049" i="13"/>
  <c r="K1042" i="13"/>
  <c r="E1041" i="13"/>
  <c r="F1041" i="13"/>
  <c r="J1041" i="4" s="1"/>
  <c r="H1039" i="13"/>
  <c r="F1039" i="13"/>
  <c r="J1039" i="4" s="1"/>
  <c r="K1035" i="13"/>
  <c r="K1018" i="13"/>
  <c r="E1017" i="13"/>
  <c r="F1017" i="13"/>
  <c r="J1017" i="4" s="1"/>
  <c r="H1015" i="13"/>
  <c r="F1015" i="13"/>
  <c r="J1015" i="4" s="1"/>
  <c r="G1011" i="13"/>
  <c r="F1011" i="13"/>
  <c r="J1011" i="4" s="1"/>
  <c r="I1006" i="13"/>
  <c r="P1006" i="13" s="1"/>
  <c r="E1005" i="13"/>
  <c r="F1005" i="13"/>
  <c r="J1005" i="4" s="1"/>
  <c r="E1002" i="13"/>
  <c r="F1002" i="13"/>
  <c r="J1002" i="4" s="1"/>
  <c r="I998" i="13"/>
  <c r="P998" i="13" s="1"/>
  <c r="K993" i="13"/>
  <c r="K992" i="13"/>
  <c r="R992" i="13" s="1"/>
  <c r="J928" i="13"/>
  <c r="F928" i="13"/>
  <c r="J928" i="4" s="1"/>
  <c r="E928" i="13"/>
  <c r="H917" i="13"/>
  <c r="G916" i="13"/>
  <c r="J912" i="13"/>
  <c r="F910" i="13"/>
  <c r="J910" i="4" s="1"/>
  <c r="C910" i="13"/>
  <c r="K910" i="13"/>
  <c r="E909" i="13"/>
  <c r="J909" i="13"/>
  <c r="F909" i="13"/>
  <c r="J909" i="4" s="1"/>
  <c r="G909" i="13"/>
  <c r="E908" i="13"/>
  <c r="C908" i="13"/>
  <c r="F908" i="13"/>
  <c r="J908" i="4" s="1"/>
  <c r="J908" i="13"/>
  <c r="E900" i="13"/>
  <c r="K900" i="13"/>
  <c r="F900" i="13"/>
  <c r="J900" i="4" s="1"/>
  <c r="G900" i="13"/>
  <c r="I889" i="13"/>
  <c r="C889" i="13"/>
  <c r="K889" i="13"/>
  <c r="F889" i="13"/>
  <c r="L886" i="13"/>
  <c r="E882" i="13"/>
  <c r="C882" i="13"/>
  <c r="F882" i="13"/>
  <c r="J882" i="4" s="1"/>
  <c r="L882" i="13"/>
  <c r="K877" i="13"/>
  <c r="C863" i="13"/>
  <c r="F863" i="13"/>
  <c r="J863" i="4" s="1"/>
  <c r="L863" i="13"/>
  <c r="D863" i="13"/>
  <c r="E861" i="13"/>
  <c r="C861" i="13"/>
  <c r="F861" i="13"/>
  <c r="J861" i="4" s="1"/>
  <c r="J861" i="13"/>
  <c r="E860" i="13"/>
  <c r="J855" i="13"/>
  <c r="K840" i="13"/>
  <c r="I837" i="13"/>
  <c r="I829" i="13"/>
  <c r="G817" i="13"/>
  <c r="F817" i="13"/>
  <c r="J817" i="4" s="1"/>
  <c r="E805" i="13"/>
  <c r="C805" i="13"/>
  <c r="D805" i="13"/>
  <c r="K805" i="13"/>
  <c r="R805" i="13" s="1"/>
  <c r="L805" i="13"/>
  <c r="S805" i="13" s="1"/>
  <c r="H793" i="13"/>
  <c r="F793" i="13"/>
  <c r="J793" i="4" s="1"/>
  <c r="G793" i="13"/>
  <c r="J793" i="13"/>
  <c r="D786" i="13"/>
  <c r="E786" i="13"/>
  <c r="I786" i="13"/>
  <c r="P786" i="13" s="1"/>
  <c r="L786" i="13"/>
  <c r="T786" i="13"/>
  <c r="K782" i="13"/>
  <c r="T778" i="13"/>
  <c r="F768" i="13"/>
  <c r="J768" i="4" s="1"/>
  <c r="K768" i="13"/>
  <c r="D768" i="13"/>
  <c r="G768" i="13"/>
  <c r="F763" i="13"/>
  <c r="J763" i="4" s="1"/>
  <c r="C763" i="13"/>
  <c r="D763" i="13"/>
  <c r="G763" i="13"/>
  <c r="J763" i="13"/>
  <c r="K763" i="13"/>
  <c r="H754" i="13"/>
  <c r="C754" i="13"/>
  <c r="D754" i="13"/>
  <c r="E754" i="13"/>
  <c r="F754" i="13"/>
  <c r="J754" i="4" s="1"/>
  <c r="G754" i="13"/>
  <c r="K754" i="13"/>
  <c r="L754" i="13"/>
  <c r="G749" i="13"/>
  <c r="D749" i="13"/>
  <c r="J749" i="13"/>
  <c r="F749" i="13"/>
  <c r="J749" i="4" s="1"/>
  <c r="K749" i="13"/>
  <c r="F731" i="13"/>
  <c r="J731" i="4" s="1"/>
  <c r="J731" i="13"/>
  <c r="L731" i="13"/>
  <c r="D731" i="13"/>
  <c r="H731" i="13"/>
  <c r="H698" i="13"/>
  <c r="C698" i="13"/>
  <c r="L698" i="13"/>
  <c r="D698" i="13"/>
  <c r="E698" i="13"/>
  <c r="I698" i="13"/>
  <c r="F698" i="13"/>
  <c r="J698" i="4" s="1"/>
  <c r="J698" i="13"/>
  <c r="F647" i="13"/>
  <c r="J647" i="4" s="1"/>
  <c r="J647" i="13"/>
  <c r="E647" i="13"/>
  <c r="G647" i="13"/>
  <c r="C642" i="13"/>
  <c r="L642" i="13"/>
  <c r="F642" i="13"/>
  <c r="J642" i="4" s="1"/>
  <c r="D642" i="13"/>
  <c r="E642" i="13"/>
  <c r="G642" i="13"/>
  <c r="I642" i="13"/>
  <c r="J642" i="13"/>
  <c r="E627" i="13"/>
  <c r="F627" i="13"/>
  <c r="J627" i="4" s="1"/>
  <c r="C627" i="13"/>
  <c r="D627" i="13"/>
  <c r="I627" i="13"/>
  <c r="J627" i="13"/>
  <c r="L627" i="13"/>
  <c r="I547" i="13"/>
  <c r="F547" i="13"/>
  <c r="J547" i="4" s="1"/>
  <c r="D547" i="13"/>
  <c r="E547" i="13"/>
  <c r="G547" i="13"/>
  <c r="H547" i="13"/>
  <c r="J547" i="13"/>
  <c r="L547" i="13"/>
  <c r="C427" i="13"/>
  <c r="D427" i="13" s="1"/>
  <c r="E427" i="13"/>
  <c r="F427" i="13" s="1"/>
  <c r="J427" i="4" s="1"/>
  <c r="G427" i="13"/>
  <c r="J427" i="13"/>
  <c r="E347" i="13"/>
  <c r="F347" i="13" s="1"/>
  <c r="J347" i="4" s="1"/>
  <c r="G347" i="13"/>
  <c r="J347" i="13"/>
  <c r="D337" i="13"/>
  <c r="C337" i="13"/>
  <c r="J337" i="13"/>
  <c r="L337" i="13"/>
  <c r="F1520" i="13"/>
  <c r="J1520" i="4" s="1"/>
  <c r="F1212" i="13"/>
  <c r="J1212" i="4" s="1"/>
  <c r="R741" i="13"/>
  <c r="E1676" i="13"/>
  <c r="F1676" i="13"/>
  <c r="J1676" i="4" s="1"/>
  <c r="E1638" i="13"/>
  <c r="F1638" i="13"/>
  <c r="J1638" i="4" s="1"/>
  <c r="D1627" i="13"/>
  <c r="F1627" i="13"/>
  <c r="J1627" i="4" s="1"/>
  <c r="L1602" i="13"/>
  <c r="C1601" i="13"/>
  <c r="F1601" i="13"/>
  <c r="J1601" i="4" s="1"/>
  <c r="H1589" i="13"/>
  <c r="F1589" i="13"/>
  <c r="J1589" i="4" s="1"/>
  <c r="E1582" i="13"/>
  <c r="F1582" i="13"/>
  <c r="J1582" i="4" s="1"/>
  <c r="L1578" i="13"/>
  <c r="H1573" i="13"/>
  <c r="F1573" i="13"/>
  <c r="J1573" i="4" s="1"/>
  <c r="G1570" i="13"/>
  <c r="C1564" i="13"/>
  <c r="F1564" i="13"/>
  <c r="J1564" i="4" s="1"/>
  <c r="E1558" i="13"/>
  <c r="F1558" i="13"/>
  <c r="J1558" i="4" s="1"/>
  <c r="L1555" i="13"/>
  <c r="I1550" i="13"/>
  <c r="K1549" i="13"/>
  <c r="G1541" i="13"/>
  <c r="I1538" i="13"/>
  <c r="F1538" i="13"/>
  <c r="J1538" i="4" s="1"/>
  <c r="G1530" i="13"/>
  <c r="K1528" i="13"/>
  <c r="C1524" i="13"/>
  <c r="F1524" i="13"/>
  <c r="J1524" i="4" s="1"/>
  <c r="I1522" i="13"/>
  <c r="F1522" i="13"/>
  <c r="J1522" i="4" s="1"/>
  <c r="H1498" i="13"/>
  <c r="J1487" i="13"/>
  <c r="L1486" i="13"/>
  <c r="L1482" i="13"/>
  <c r="J1477" i="13"/>
  <c r="H1466" i="13"/>
  <c r="J1455" i="13"/>
  <c r="L1454" i="13"/>
  <c r="T1451" i="13"/>
  <c r="L1450" i="13"/>
  <c r="J1449" i="13"/>
  <c r="F1449" i="13"/>
  <c r="J1449" i="4" s="1"/>
  <c r="J1445" i="13"/>
  <c r="Q1445" i="13" s="1"/>
  <c r="H1434" i="13"/>
  <c r="E1422" i="13"/>
  <c r="F1422" i="13"/>
  <c r="J1422" i="4" s="1"/>
  <c r="I1412" i="13"/>
  <c r="J1410" i="13"/>
  <c r="L1400" i="13"/>
  <c r="J1391" i="13"/>
  <c r="Q1391" i="13" s="1"/>
  <c r="D1385" i="13"/>
  <c r="F1385" i="13"/>
  <c r="J1385" i="4" s="1"/>
  <c r="J1369" i="13"/>
  <c r="J1365" i="13"/>
  <c r="C1361" i="13"/>
  <c r="F1361" i="13"/>
  <c r="J1361" i="4" s="1"/>
  <c r="H1359" i="13"/>
  <c r="F1359" i="13"/>
  <c r="J1359" i="4" s="1"/>
  <c r="K1357" i="13"/>
  <c r="H1335" i="13"/>
  <c r="F1335" i="13"/>
  <c r="J1335" i="4" s="1"/>
  <c r="K1332" i="13"/>
  <c r="C1329" i="13"/>
  <c r="F1329" i="13"/>
  <c r="J1329" i="4" s="1"/>
  <c r="D1324" i="13"/>
  <c r="F1324" i="13"/>
  <c r="J1324" i="4" s="1"/>
  <c r="C1321" i="13"/>
  <c r="F1321" i="13"/>
  <c r="J1321" i="4" s="1"/>
  <c r="G1309" i="13"/>
  <c r="F1309" i="13"/>
  <c r="J1309" i="4" s="1"/>
  <c r="H1306" i="13"/>
  <c r="E1304" i="13"/>
  <c r="F1304" i="13"/>
  <c r="J1304" i="4" s="1"/>
  <c r="J1300" i="13"/>
  <c r="H1295" i="13"/>
  <c r="F1295" i="13"/>
  <c r="J1295" i="4" s="1"/>
  <c r="D1292" i="13"/>
  <c r="F1292" i="13"/>
  <c r="J1292" i="4" s="1"/>
  <c r="L1288" i="13"/>
  <c r="E1285" i="13"/>
  <c r="Q1283" i="13"/>
  <c r="G1283" i="13"/>
  <c r="N1283" i="13" s="1"/>
  <c r="K1278" i="13"/>
  <c r="I1274" i="13"/>
  <c r="J1273" i="13"/>
  <c r="L1271" i="13"/>
  <c r="I1270" i="13"/>
  <c r="F1270" i="13"/>
  <c r="J1270" i="4" s="1"/>
  <c r="D1267" i="13"/>
  <c r="I1262" i="13"/>
  <c r="F1262" i="13"/>
  <c r="J1262" i="4" s="1"/>
  <c r="E1260" i="13"/>
  <c r="F1260" i="13"/>
  <c r="J1260" i="4" s="1"/>
  <c r="K1258" i="13"/>
  <c r="I1250" i="13"/>
  <c r="H1247" i="13"/>
  <c r="J1243" i="13"/>
  <c r="Q1243" i="13" s="1"/>
  <c r="E1242" i="13"/>
  <c r="F1242" i="13"/>
  <c r="J1242" i="4" s="1"/>
  <c r="I1238" i="13"/>
  <c r="F1238" i="13"/>
  <c r="J1238" i="4" s="1"/>
  <c r="K1234" i="13"/>
  <c r="H1230" i="13"/>
  <c r="I1226" i="13"/>
  <c r="D1223" i="13"/>
  <c r="F1223" i="13"/>
  <c r="J1223" i="4" s="1"/>
  <c r="D1222" i="13"/>
  <c r="L1219" i="13"/>
  <c r="D1219" i="13"/>
  <c r="G1216" i="13"/>
  <c r="H1214" i="13"/>
  <c r="K1206" i="13"/>
  <c r="D1204" i="13"/>
  <c r="F1204" i="13"/>
  <c r="J1204" i="4" s="1"/>
  <c r="K1202" i="13"/>
  <c r="L1201" i="13"/>
  <c r="S1201" i="13" s="1"/>
  <c r="J1197" i="13"/>
  <c r="K1194" i="13"/>
  <c r="J1191" i="13"/>
  <c r="D1188" i="13"/>
  <c r="F1188" i="13"/>
  <c r="J1188" i="4" s="1"/>
  <c r="K1186" i="13"/>
  <c r="J1185" i="13"/>
  <c r="F1185" i="13"/>
  <c r="J1185" i="4" s="1"/>
  <c r="G1182" i="13"/>
  <c r="G1181" i="13"/>
  <c r="F1181" i="13"/>
  <c r="J1181" i="4" s="1"/>
  <c r="G1179" i="13"/>
  <c r="K1172" i="13"/>
  <c r="D1162" i="13"/>
  <c r="J1158" i="13"/>
  <c r="J1157" i="13"/>
  <c r="I1155" i="13"/>
  <c r="E1154" i="13"/>
  <c r="F1154" i="13"/>
  <c r="J1154" i="4" s="1"/>
  <c r="H1152" i="13"/>
  <c r="F1152" i="13"/>
  <c r="J1152" i="4" s="1"/>
  <c r="H1150" i="13"/>
  <c r="H1147" i="13"/>
  <c r="O1147" i="13" s="1"/>
  <c r="K1146" i="13"/>
  <c r="J1145" i="13"/>
  <c r="F1145" i="13"/>
  <c r="J1145" i="4" s="1"/>
  <c r="K1140" i="13"/>
  <c r="H1138" i="13"/>
  <c r="I1134" i="13"/>
  <c r="F1134" i="13"/>
  <c r="J1134" i="4" s="1"/>
  <c r="D1130" i="13"/>
  <c r="G1128" i="13"/>
  <c r="I1126" i="13"/>
  <c r="F1126" i="13"/>
  <c r="J1126" i="4" s="1"/>
  <c r="K1121" i="13"/>
  <c r="J1120" i="13"/>
  <c r="H1119" i="13"/>
  <c r="G1118" i="13"/>
  <c r="D1117" i="13"/>
  <c r="F1117" i="13"/>
  <c r="J1117" i="4" s="1"/>
  <c r="D1115" i="13"/>
  <c r="J1114" i="13"/>
  <c r="J1113" i="13"/>
  <c r="H1112" i="13"/>
  <c r="O1112" i="13" s="1"/>
  <c r="H1111" i="13"/>
  <c r="G1110" i="13"/>
  <c r="D1107" i="13"/>
  <c r="I1106" i="13"/>
  <c r="I1104" i="13"/>
  <c r="P1104" i="13" s="1"/>
  <c r="J1103" i="13"/>
  <c r="J1102" i="13"/>
  <c r="H1101" i="13"/>
  <c r="D1099" i="13"/>
  <c r="I1098" i="13"/>
  <c r="I1096" i="13"/>
  <c r="P1096" i="13" s="1"/>
  <c r="C1092" i="13"/>
  <c r="F1092" i="13"/>
  <c r="J1092" i="4" s="1"/>
  <c r="I1090" i="13"/>
  <c r="K1089" i="13"/>
  <c r="E1086" i="13"/>
  <c r="F1086" i="13"/>
  <c r="J1086" i="4" s="1"/>
  <c r="D1083" i="13"/>
  <c r="I1082" i="13"/>
  <c r="K1081" i="13"/>
  <c r="J1076" i="13"/>
  <c r="J1075" i="13"/>
  <c r="K1074" i="13"/>
  <c r="D1072" i="13"/>
  <c r="G1070" i="13"/>
  <c r="G1067" i="13"/>
  <c r="F1067" i="13"/>
  <c r="J1067" i="4" s="1"/>
  <c r="E1066" i="13"/>
  <c r="D1065" i="13"/>
  <c r="H1064" i="13"/>
  <c r="O1064" i="13" s="1"/>
  <c r="G1063" i="13"/>
  <c r="E1058" i="13"/>
  <c r="I1056" i="13"/>
  <c r="D1051" i="13"/>
  <c r="H1050" i="13"/>
  <c r="J1049" i="13"/>
  <c r="J1045" i="13"/>
  <c r="J1042" i="13"/>
  <c r="L1041" i="13"/>
  <c r="D1040" i="13"/>
  <c r="J1038" i="13"/>
  <c r="F1038" i="13"/>
  <c r="J1038" i="4" s="1"/>
  <c r="J1035" i="13"/>
  <c r="D1034" i="13"/>
  <c r="F1034" i="13"/>
  <c r="G1032" i="13"/>
  <c r="N1032" i="13" s="1"/>
  <c r="E1026" i="13"/>
  <c r="J1021" i="13"/>
  <c r="Q1021" i="13" s="1"/>
  <c r="J1018" i="13"/>
  <c r="L1017" i="13"/>
  <c r="D1016" i="13"/>
  <c r="J1012" i="13"/>
  <c r="K1011" i="13"/>
  <c r="D1010" i="13"/>
  <c r="F1010" i="13"/>
  <c r="J1010" i="4" s="1"/>
  <c r="H1006" i="13"/>
  <c r="O1006" i="13" s="1"/>
  <c r="K1005" i="13"/>
  <c r="H999" i="13"/>
  <c r="H998" i="13"/>
  <c r="O998" i="13" s="1"/>
  <c r="D997" i="13"/>
  <c r="J993" i="13"/>
  <c r="J992" i="13"/>
  <c r="Q992" i="13" s="1"/>
  <c r="E987" i="13"/>
  <c r="F987" i="13"/>
  <c r="J987" i="4" s="1"/>
  <c r="C985" i="13"/>
  <c r="L985" i="13"/>
  <c r="F985" i="13"/>
  <c r="J985" i="4" s="1"/>
  <c r="J977" i="13"/>
  <c r="E975" i="13"/>
  <c r="F975" i="13"/>
  <c r="J975" i="4" s="1"/>
  <c r="C975" i="13"/>
  <c r="G972" i="13"/>
  <c r="G969" i="13"/>
  <c r="H967" i="13"/>
  <c r="F967" i="13"/>
  <c r="J967" i="4" s="1"/>
  <c r="K967" i="4" s="1"/>
  <c r="G965" i="13"/>
  <c r="D964" i="13"/>
  <c r="E963" i="13"/>
  <c r="F963" i="13"/>
  <c r="J963" i="4" s="1"/>
  <c r="J963" i="13"/>
  <c r="C959" i="13"/>
  <c r="F959" i="13"/>
  <c r="J959" i="4" s="1"/>
  <c r="H959" i="13"/>
  <c r="F958" i="13"/>
  <c r="J958" i="4" s="1"/>
  <c r="G958" i="13"/>
  <c r="C958" i="13"/>
  <c r="L958" i="13"/>
  <c r="E955" i="13"/>
  <c r="F955" i="13"/>
  <c r="J955" i="4" s="1"/>
  <c r="D955" i="13"/>
  <c r="L955" i="13"/>
  <c r="H951" i="13"/>
  <c r="F951" i="13"/>
  <c r="J951" i="4" s="1"/>
  <c r="E951" i="13"/>
  <c r="G948" i="13"/>
  <c r="E947" i="13"/>
  <c r="F947" i="13"/>
  <c r="J947" i="13"/>
  <c r="D947" i="13"/>
  <c r="I942" i="13"/>
  <c r="L933" i="13"/>
  <c r="L932" i="13"/>
  <c r="D917" i="13"/>
  <c r="H912" i="13"/>
  <c r="L910" i="13"/>
  <c r="L901" i="13"/>
  <c r="J899" i="13"/>
  <c r="E893" i="13"/>
  <c r="D893" i="13"/>
  <c r="F893" i="13"/>
  <c r="J893" i="4" s="1"/>
  <c r="K893" i="13"/>
  <c r="E892" i="13"/>
  <c r="F892" i="13"/>
  <c r="J892" i="4" s="1"/>
  <c r="I892" i="13"/>
  <c r="D892" i="13"/>
  <c r="K886" i="13"/>
  <c r="I877" i="13"/>
  <c r="G876" i="13"/>
  <c r="K870" i="13"/>
  <c r="I868" i="13"/>
  <c r="J864" i="13"/>
  <c r="F862" i="13"/>
  <c r="J862" i="4" s="1"/>
  <c r="J862" i="13"/>
  <c r="G862" i="13"/>
  <c r="D860" i="13"/>
  <c r="H855" i="13"/>
  <c r="J848" i="13"/>
  <c r="H846" i="13"/>
  <c r="G844" i="13"/>
  <c r="L842" i="13"/>
  <c r="J840" i="13"/>
  <c r="I838" i="13"/>
  <c r="H837" i="13"/>
  <c r="H830" i="13"/>
  <c r="H829" i="13"/>
  <c r="K822" i="13"/>
  <c r="I810" i="13"/>
  <c r="F798" i="13"/>
  <c r="I798" i="13"/>
  <c r="J798" i="13"/>
  <c r="E798" i="13"/>
  <c r="G798" i="13"/>
  <c r="H785" i="13"/>
  <c r="F785" i="13"/>
  <c r="J785" i="4" s="1"/>
  <c r="G785" i="13"/>
  <c r="J785" i="13"/>
  <c r="H782" i="13"/>
  <c r="H762" i="13"/>
  <c r="G762" i="13"/>
  <c r="F762" i="13"/>
  <c r="J762" i="4" s="1"/>
  <c r="K762" i="13"/>
  <c r="L730" i="13"/>
  <c r="C691" i="13"/>
  <c r="F691" i="13"/>
  <c r="J691" i="4" s="1"/>
  <c r="L691" i="13"/>
  <c r="D691" i="13"/>
  <c r="H691" i="13"/>
  <c r="E651" i="13"/>
  <c r="F651" i="13"/>
  <c r="J651" i="4" s="1"/>
  <c r="K651" i="4" s="1"/>
  <c r="I651" i="13"/>
  <c r="J651" i="13"/>
  <c r="K651" i="13"/>
  <c r="L651" i="13"/>
  <c r="C651" i="13"/>
  <c r="D651" i="13"/>
  <c r="D641" i="13"/>
  <c r="F641" i="13"/>
  <c r="J641" i="4" s="1"/>
  <c r="I641" i="13"/>
  <c r="L641" i="13"/>
  <c r="L629" i="13"/>
  <c r="D620" i="13"/>
  <c r="G620" i="13"/>
  <c r="F620" i="13"/>
  <c r="J620" i="4" s="1"/>
  <c r="H620" i="13"/>
  <c r="I620" i="13"/>
  <c r="J620" i="13"/>
  <c r="C620" i="13"/>
  <c r="E620" i="13"/>
  <c r="K583" i="13"/>
  <c r="F551" i="13"/>
  <c r="J551" i="4" s="1"/>
  <c r="C551" i="13"/>
  <c r="K551" i="13"/>
  <c r="D551" i="13"/>
  <c r="L551" i="13"/>
  <c r="E551" i="13"/>
  <c r="G551" i="13"/>
  <c r="H551" i="13"/>
  <c r="I551" i="13"/>
  <c r="C517" i="13"/>
  <c r="G517" i="13"/>
  <c r="J517" i="13"/>
  <c r="C450" i="13"/>
  <c r="D450" i="13" s="1"/>
  <c r="L450" i="13" s="1"/>
  <c r="G450" i="13"/>
  <c r="E396" i="13"/>
  <c r="F396" i="13" s="1"/>
  <c r="J396" i="4" s="1"/>
  <c r="G396" i="13"/>
  <c r="J396" i="13"/>
  <c r="K396" i="13"/>
  <c r="C344" i="13"/>
  <c r="D344" i="13"/>
  <c r="I344" i="13" s="1"/>
  <c r="E344" i="13"/>
  <c r="F344" i="13" s="1"/>
  <c r="J344" i="4" s="1"/>
  <c r="G344" i="13"/>
  <c r="J344" i="13"/>
  <c r="F1609" i="13"/>
  <c r="J1609" i="4" s="1"/>
  <c r="F1506" i="13"/>
  <c r="J1506" i="4" s="1"/>
  <c r="F1404" i="13"/>
  <c r="J1404" i="4" s="1"/>
  <c r="F1200" i="13"/>
  <c r="J1200" i="4" s="1"/>
  <c r="F994" i="13"/>
  <c r="J994" i="4" s="1"/>
  <c r="F890" i="13"/>
  <c r="J890" i="4" s="1"/>
  <c r="I1709" i="13"/>
  <c r="F1709" i="13"/>
  <c r="J1709" i="4" s="1"/>
  <c r="D1706" i="13"/>
  <c r="F1706" i="13"/>
  <c r="J1706" i="4" s="1"/>
  <c r="L1704" i="13"/>
  <c r="C1704" i="13"/>
  <c r="K1696" i="13"/>
  <c r="H1693" i="13"/>
  <c r="F1693" i="13"/>
  <c r="J1693" i="4" s="1"/>
  <c r="G1688" i="13"/>
  <c r="F1688" i="13"/>
  <c r="J1688" i="4" s="1"/>
  <c r="I1682" i="13"/>
  <c r="F1682" i="13"/>
  <c r="J1682" i="4" s="1"/>
  <c r="I1679" i="13"/>
  <c r="C1675" i="13"/>
  <c r="L1650" i="13"/>
  <c r="H1645" i="13"/>
  <c r="F1645" i="13"/>
  <c r="J1645" i="4" s="1"/>
  <c r="I1642" i="13"/>
  <c r="F1642" i="13"/>
  <c r="J1642" i="4" s="1"/>
  <c r="K1642" i="4" s="1"/>
  <c r="I1639" i="13"/>
  <c r="L1638" i="13"/>
  <c r="D1635" i="13"/>
  <c r="F1635" i="13"/>
  <c r="J1635" i="4" s="1"/>
  <c r="C1632" i="13"/>
  <c r="F1632" i="13"/>
  <c r="J1632" i="4" s="1"/>
  <c r="C1624" i="13"/>
  <c r="F1624" i="13"/>
  <c r="J1624" i="4" s="1"/>
  <c r="K1624" i="4" s="1"/>
  <c r="J1602" i="13"/>
  <c r="H1597" i="13"/>
  <c r="F1597" i="13"/>
  <c r="J1597" i="4" s="1"/>
  <c r="J1589" i="13"/>
  <c r="I1586" i="13"/>
  <c r="F1586" i="13"/>
  <c r="J1586" i="4" s="1"/>
  <c r="I1583" i="13"/>
  <c r="P1583" i="13" s="1"/>
  <c r="L1582" i="13"/>
  <c r="J1578" i="13"/>
  <c r="K1573" i="13"/>
  <c r="D1571" i="13"/>
  <c r="K1567" i="13"/>
  <c r="C1567" i="13"/>
  <c r="I1562" i="13"/>
  <c r="F1562" i="13"/>
  <c r="G1560" i="13"/>
  <c r="F1560" i="13"/>
  <c r="J1560" i="4" s="1"/>
  <c r="I1559" i="13"/>
  <c r="P1559" i="13" s="1"/>
  <c r="L1558" i="13"/>
  <c r="C1557" i="13"/>
  <c r="J1555" i="13"/>
  <c r="E1551" i="13"/>
  <c r="H1550" i="13"/>
  <c r="J1549" i="13"/>
  <c r="K1543" i="13"/>
  <c r="R1543" i="13" s="1"/>
  <c r="C1543" i="13"/>
  <c r="E1541" i="13"/>
  <c r="L1538" i="13"/>
  <c r="J1537" i="13"/>
  <c r="F1537" i="13"/>
  <c r="J1537" i="4" s="1"/>
  <c r="H1533" i="13"/>
  <c r="F1533" i="13"/>
  <c r="J1533" i="4" s="1"/>
  <c r="D1531" i="13"/>
  <c r="J1528" i="13"/>
  <c r="L1522" i="13"/>
  <c r="H1517" i="13"/>
  <c r="F1517" i="13"/>
  <c r="J1517" i="4" s="1"/>
  <c r="C1508" i="13"/>
  <c r="F1508" i="13"/>
  <c r="J1508" i="4" s="1"/>
  <c r="G1504" i="13"/>
  <c r="F1504" i="13"/>
  <c r="L1501" i="13"/>
  <c r="S1501" i="13" s="1"/>
  <c r="C1501" i="13"/>
  <c r="G1498" i="13"/>
  <c r="K1496" i="13"/>
  <c r="C1492" i="13"/>
  <c r="F1492" i="13"/>
  <c r="J1492" i="4" s="1"/>
  <c r="I1487" i="13"/>
  <c r="K1486" i="13"/>
  <c r="L1483" i="13"/>
  <c r="J1482" i="13"/>
  <c r="I1477" i="13"/>
  <c r="G1472" i="13"/>
  <c r="F1472" i="13"/>
  <c r="J1472" i="4" s="1"/>
  <c r="L1469" i="13"/>
  <c r="S1469" i="13" s="1"/>
  <c r="C1469" i="13"/>
  <c r="G1466" i="13"/>
  <c r="K1464" i="13"/>
  <c r="C1460" i="13"/>
  <c r="F1460" i="13"/>
  <c r="J1460" i="4" s="1"/>
  <c r="C1456" i="13"/>
  <c r="I1455" i="13"/>
  <c r="K1454" i="13"/>
  <c r="L1451" i="13"/>
  <c r="S1451" i="13" s="1"/>
  <c r="J1450" i="13"/>
  <c r="I1445" i="13"/>
  <c r="P1445" i="13" s="1"/>
  <c r="D1442" i="13"/>
  <c r="G1440" i="13"/>
  <c r="F1440" i="13"/>
  <c r="L1437" i="13"/>
  <c r="S1437" i="13" s="1"/>
  <c r="C1437" i="13"/>
  <c r="G1434" i="13"/>
  <c r="C1428" i="13"/>
  <c r="F1428" i="13"/>
  <c r="J1428" i="4" s="1"/>
  <c r="E1424" i="13"/>
  <c r="D1423" i="13"/>
  <c r="F1423" i="13"/>
  <c r="J1423" i="4" s="1"/>
  <c r="E1421" i="13"/>
  <c r="H1412" i="13"/>
  <c r="K1411" i="13"/>
  <c r="I1410" i="13"/>
  <c r="D1409" i="13"/>
  <c r="F1409" i="13"/>
  <c r="J1409" i="4" s="1"/>
  <c r="L1405" i="13"/>
  <c r="E1404" i="13"/>
  <c r="E1402" i="13"/>
  <c r="K1400" i="13"/>
  <c r="T1399" i="13"/>
  <c r="H1394" i="13"/>
  <c r="F1394" i="13"/>
  <c r="J1394" i="4" s="1"/>
  <c r="H1391" i="13"/>
  <c r="O1391" i="13" s="1"/>
  <c r="C1390" i="13"/>
  <c r="F1390" i="13"/>
  <c r="J1390" i="4" s="1"/>
  <c r="D1384" i="13"/>
  <c r="F1384" i="13"/>
  <c r="J1384" i="4" s="1"/>
  <c r="D1383" i="13"/>
  <c r="J1372" i="13"/>
  <c r="C1371" i="13"/>
  <c r="F1371" i="13"/>
  <c r="J1371" i="4" s="1"/>
  <c r="I1369" i="13"/>
  <c r="D1368" i="13"/>
  <c r="F1368" i="13"/>
  <c r="J1368" i="4" s="1"/>
  <c r="H1365" i="13"/>
  <c r="H1362" i="13"/>
  <c r="F1362" i="13"/>
  <c r="J1362" i="4" s="1"/>
  <c r="J1357" i="13"/>
  <c r="D1353" i="13"/>
  <c r="C1345" i="13"/>
  <c r="F1345" i="13"/>
  <c r="J1345" i="4" s="1"/>
  <c r="H1343" i="13"/>
  <c r="F1343" i="13"/>
  <c r="J1343" i="4" s="1"/>
  <c r="J1332" i="13"/>
  <c r="J1331" i="13"/>
  <c r="E1325" i="13"/>
  <c r="J1324" i="13"/>
  <c r="K1323" i="13"/>
  <c r="L1320" i="13"/>
  <c r="K1309" i="13"/>
  <c r="D1307" i="13"/>
  <c r="F1307" i="13"/>
  <c r="J1307" i="4" s="1"/>
  <c r="G1306" i="13"/>
  <c r="H1305" i="13"/>
  <c r="I1300" i="13"/>
  <c r="J1299" i="13"/>
  <c r="J1298" i="13"/>
  <c r="Q1298" i="13" s="1"/>
  <c r="L1297" i="13"/>
  <c r="J1294" i="13"/>
  <c r="F1294" i="13"/>
  <c r="J1294" i="4" s="1"/>
  <c r="E1293" i="13"/>
  <c r="J1292" i="13"/>
  <c r="E1287" i="13"/>
  <c r="T1285" i="13"/>
  <c r="C1285" i="13"/>
  <c r="K1281" i="13"/>
  <c r="J1278" i="13"/>
  <c r="P1275" i="13"/>
  <c r="E1275" i="13"/>
  <c r="G1273" i="13"/>
  <c r="J1271" i="13"/>
  <c r="K1270" i="13"/>
  <c r="C1269" i="13"/>
  <c r="L1267" i="13"/>
  <c r="C1267" i="13"/>
  <c r="K1262" i="13"/>
  <c r="C1261" i="13"/>
  <c r="F1261" i="13"/>
  <c r="J1258" i="13"/>
  <c r="E1254" i="13"/>
  <c r="E1251" i="13"/>
  <c r="H1250" i="13"/>
  <c r="I1248" i="13"/>
  <c r="D1247" i="13"/>
  <c r="E1246" i="13"/>
  <c r="I1243" i="13"/>
  <c r="P1243" i="13" s="1"/>
  <c r="K1242" i="13"/>
  <c r="I1240" i="13"/>
  <c r="K1238" i="13"/>
  <c r="D1236" i="13"/>
  <c r="F1236" i="13"/>
  <c r="J1236" i="4" s="1"/>
  <c r="J1234" i="13"/>
  <c r="D1233" i="13"/>
  <c r="F1233" i="13"/>
  <c r="J1233" i="4" s="1"/>
  <c r="G1230" i="13"/>
  <c r="E1227" i="13"/>
  <c r="H1226" i="13"/>
  <c r="I1220" i="13"/>
  <c r="K1219" i="13"/>
  <c r="C1219" i="13"/>
  <c r="G1214" i="13"/>
  <c r="G1210" i="13"/>
  <c r="J1206" i="13"/>
  <c r="J1202" i="13"/>
  <c r="D1201" i="13"/>
  <c r="D1196" i="13"/>
  <c r="F1196" i="13"/>
  <c r="J1196" i="4" s="1"/>
  <c r="J1194" i="13"/>
  <c r="G1189" i="13"/>
  <c r="F1189" i="13"/>
  <c r="J1189" i="4" s="1"/>
  <c r="K1189" i="4" s="1"/>
  <c r="J1186" i="13"/>
  <c r="I1183" i="13"/>
  <c r="F1183" i="13"/>
  <c r="J1183" i="4" s="1"/>
  <c r="I1175" i="13"/>
  <c r="F1175" i="13"/>
  <c r="J1175" i="4" s="1"/>
  <c r="J1172" i="13"/>
  <c r="G1170" i="13"/>
  <c r="I1168" i="13"/>
  <c r="I1166" i="13"/>
  <c r="F1166" i="13"/>
  <c r="J1166" i="4" s="1"/>
  <c r="K1166" i="4" s="1"/>
  <c r="H1160" i="13"/>
  <c r="F1160" i="13"/>
  <c r="J1160" i="4" s="1"/>
  <c r="H1158" i="13"/>
  <c r="D1156" i="13"/>
  <c r="F1156" i="13"/>
  <c r="J1156" i="4" s="1"/>
  <c r="H1155" i="13"/>
  <c r="K1154" i="13"/>
  <c r="J1153" i="13"/>
  <c r="G1150" i="13"/>
  <c r="G1149" i="13"/>
  <c r="F1149" i="13"/>
  <c r="J1149" i="4" s="1"/>
  <c r="T1147" i="13"/>
  <c r="G1147" i="13"/>
  <c r="N1147" i="13" s="1"/>
  <c r="J1146" i="13"/>
  <c r="I1143" i="13"/>
  <c r="F1143" i="13"/>
  <c r="J1143" i="4" s="1"/>
  <c r="J1140" i="13"/>
  <c r="G1138" i="13"/>
  <c r="K1134" i="13"/>
  <c r="J1133" i="13"/>
  <c r="K1126" i="13"/>
  <c r="L1124" i="13"/>
  <c r="J1121" i="13"/>
  <c r="I1120" i="13"/>
  <c r="G1119" i="13"/>
  <c r="I1114" i="13"/>
  <c r="G1112" i="13"/>
  <c r="N1112" i="13" s="1"/>
  <c r="E1110" i="13"/>
  <c r="C1108" i="13"/>
  <c r="F1108" i="13"/>
  <c r="J1108" i="4" s="1"/>
  <c r="H1106" i="13"/>
  <c r="H1104" i="13"/>
  <c r="I1103" i="13"/>
  <c r="G1102" i="13"/>
  <c r="H1098" i="13"/>
  <c r="H1096" i="13"/>
  <c r="O1096" i="13" s="1"/>
  <c r="G1095" i="13"/>
  <c r="F1095" i="13"/>
  <c r="J1095" i="4" s="1"/>
  <c r="J1093" i="13"/>
  <c r="H1090" i="13"/>
  <c r="J1089" i="13"/>
  <c r="J1088" i="13"/>
  <c r="L1087" i="13"/>
  <c r="H1082" i="13"/>
  <c r="J1081" i="13"/>
  <c r="J1080" i="13"/>
  <c r="Q1080" i="13" s="1"/>
  <c r="H1076" i="13"/>
  <c r="H1075" i="13"/>
  <c r="J1074" i="13"/>
  <c r="L1073" i="13"/>
  <c r="L1072" i="13"/>
  <c r="C1072" i="13"/>
  <c r="E1070" i="13"/>
  <c r="K1068" i="13"/>
  <c r="L1067" i="13"/>
  <c r="G1064" i="13"/>
  <c r="N1064" i="13" s="1"/>
  <c r="K1060" i="13"/>
  <c r="G1059" i="13"/>
  <c r="F1059" i="13"/>
  <c r="J1059" i="4" s="1"/>
  <c r="C1058" i="13"/>
  <c r="H1056" i="13"/>
  <c r="G1050" i="13"/>
  <c r="I1049" i="13"/>
  <c r="J1048" i="13"/>
  <c r="L1047" i="13"/>
  <c r="I1044" i="13"/>
  <c r="F1044" i="13"/>
  <c r="J1044" i="4" s="1"/>
  <c r="E1043" i="13"/>
  <c r="I1042" i="13"/>
  <c r="K1041" i="13"/>
  <c r="L1040" i="13"/>
  <c r="S1040" i="13" s="1"/>
  <c r="C1040" i="13"/>
  <c r="H1035" i="13"/>
  <c r="K1034" i="13"/>
  <c r="E1032" i="13"/>
  <c r="H1031" i="13"/>
  <c r="F1031" i="13"/>
  <c r="J1031" i="4" s="1"/>
  <c r="K1028" i="13"/>
  <c r="G1027" i="13"/>
  <c r="F1027" i="13"/>
  <c r="J1027" i="4" s="1"/>
  <c r="I1024" i="13"/>
  <c r="L1023" i="13"/>
  <c r="E1021" i="13"/>
  <c r="E1019" i="13"/>
  <c r="I1018" i="13"/>
  <c r="K1017" i="13"/>
  <c r="L1016" i="13"/>
  <c r="C1016" i="13"/>
  <c r="H1012" i="13"/>
  <c r="J1011" i="13"/>
  <c r="K1010" i="13"/>
  <c r="E1009" i="13"/>
  <c r="F1009" i="13"/>
  <c r="J1009" i="4" s="1"/>
  <c r="K1007" i="13"/>
  <c r="G1006" i="13"/>
  <c r="N1006" i="13" s="1"/>
  <c r="J1005" i="13"/>
  <c r="C999" i="13"/>
  <c r="G998" i="13"/>
  <c r="N998" i="13" s="1"/>
  <c r="L997" i="13"/>
  <c r="H993" i="13"/>
  <c r="H992" i="13"/>
  <c r="O992" i="13" s="1"/>
  <c r="L986" i="13"/>
  <c r="J984" i="13"/>
  <c r="F983" i="13"/>
  <c r="J983" i="4" s="1"/>
  <c r="H983" i="13"/>
  <c r="F982" i="13"/>
  <c r="J982" i="4" s="1"/>
  <c r="C982" i="13"/>
  <c r="L982" i="13"/>
  <c r="I982" i="13"/>
  <c r="E981" i="13"/>
  <c r="G981" i="13"/>
  <c r="C981" i="13"/>
  <c r="L981" i="13"/>
  <c r="H977" i="13"/>
  <c r="F974" i="13"/>
  <c r="J974" i="4" s="1"/>
  <c r="H974" i="13"/>
  <c r="D974" i="13"/>
  <c r="L970" i="13"/>
  <c r="L954" i="13"/>
  <c r="E953" i="13"/>
  <c r="F953" i="13"/>
  <c r="J953" i="4" s="1"/>
  <c r="G953" i="13"/>
  <c r="K943" i="13"/>
  <c r="G942" i="13"/>
  <c r="L939" i="13"/>
  <c r="E937" i="13"/>
  <c r="F937" i="13"/>
  <c r="J937" i="4" s="1"/>
  <c r="K933" i="13"/>
  <c r="K932" i="13"/>
  <c r="J910" i="13"/>
  <c r="L909" i="13"/>
  <c r="L908" i="13"/>
  <c r="K901" i="13"/>
  <c r="L900" i="13"/>
  <c r="I899" i="13"/>
  <c r="I895" i="13"/>
  <c r="F895" i="13"/>
  <c r="J895" i="4" s="1"/>
  <c r="J895" i="13"/>
  <c r="F894" i="13"/>
  <c r="J894" i="4" s="1"/>
  <c r="K894" i="4" s="1"/>
  <c r="C894" i="13"/>
  <c r="L894" i="13"/>
  <c r="I894" i="13"/>
  <c r="L891" i="13"/>
  <c r="J888" i="13"/>
  <c r="J886" i="13"/>
  <c r="D881" i="13"/>
  <c r="F881" i="13"/>
  <c r="J881" i="4" s="1"/>
  <c r="H881" i="13"/>
  <c r="C872" i="13"/>
  <c r="F872" i="13"/>
  <c r="J872" i="4" s="1"/>
  <c r="K872" i="4" s="1"/>
  <c r="J870" i="13"/>
  <c r="G868" i="13"/>
  <c r="L862" i="13"/>
  <c r="L861" i="13"/>
  <c r="J857" i="13"/>
  <c r="G846" i="13"/>
  <c r="J842" i="13"/>
  <c r="G838" i="13"/>
  <c r="J834" i="13"/>
  <c r="G830" i="13"/>
  <c r="H828" i="13"/>
  <c r="I828" i="13"/>
  <c r="D828" i="13"/>
  <c r="E828" i="13"/>
  <c r="F825" i="13"/>
  <c r="J825" i="4" s="1"/>
  <c r="D825" i="13"/>
  <c r="J822" i="13"/>
  <c r="C819" i="13"/>
  <c r="F819" i="13"/>
  <c r="J819" i="4" s="1"/>
  <c r="I819" i="13"/>
  <c r="J819" i="13"/>
  <c r="E816" i="13"/>
  <c r="F816" i="13"/>
  <c r="J816" i="4" s="1"/>
  <c r="J816" i="13"/>
  <c r="F790" i="13"/>
  <c r="J790" i="4" s="1"/>
  <c r="I790" i="13"/>
  <c r="J790" i="13"/>
  <c r="C790" i="13"/>
  <c r="L790" i="13"/>
  <c r="E790" i="13"/>
  <c r="G790" i="13"/>
  <c r="F784" i="13"/>
  <c r="J784" i="4" s="1"/>
  <c r="K784" i="4" s="1"/>
  <c r="J784" i="13"/>
  <c r="G756" i="13"/>
  <c r="H756" i="13"/>
  <c r="I756" i="13"/>
  <c r="J756" i="13"/>
  <c r="F756" i="13"/>
  <c r="J756" i="4" s="1"/>
  <c r="C756" i="13"/>
  <c r="L756" i="13"/>
  <c r="D756" i="13"/>
  <c r="F736" i="13"/>
  <c r="J736" i="4" s="1"/>
  <c r="C736" i="13"/>
  <c r="E736" i="13"/>
  <c r="G736" i="13"/>
  <c r="I736" i="13"/>
  <c r="E719" i="13"/>
  <c r="F719" i="13"/>
  <c r="J719" i="4" s="1"/>
  <c r="D719" i="13"/>
  <c r="H719" i="13"/>
  <c r="J719" i="13"/>
  <c r="L719" i="13"/>
  <c r="F710" i="13"/>
  <c r="J710" i="4" s="1"/>
  <c r="H710" i="13"/>
  <c r="I710" i="13"/>
  <c r="J710" i="13"/>
  <c r="K710" i="13"/>
  <c r="C710" i="13"/>
  <c r="E710" i="13"/>
  <c r="C677" i="13"/>
  <c r="L677" i="13"/>
  <c r="D677" i="13"/>
  <c r="F656" i="13"/>
  <c r="J656" i="4" s="1"/>
  <c r="D656" i="13"/>
  <c r="E656" i="13"/>
  <c r="G656" i="13"/>
  <c r="J656" i="13"/>
  <c r="C570" i="13"/>
  <c r="D570" i="13"/>
  <c r="K570" i="13"/>
  <c r="L570" i="13"/>
  <c r="F570" i="13"/>
  <c r="J570" i="4" s="1"/>
  <c r="G533" i="13"/>
  <c r="I533" i="13"/>
  <c r="J533" i="13"/>
  <c r="F533" i="13"/>
  <c r="J533" i="4" s="1"/>
  <c r="J482" i="13"/>
  <c r="G417" i="13"/>
  <c r="J417" i="13"/>
  <c r="J341" i="13"/>
  <c r="F313" i="13"/>
  <c r="J313" i="4" s="1"/>
  <c r="E313" i="13"/>
  <c r="J313" i="13"/>
  <c r="E305" i="13"/>
  <c r="F305" i="13"/>
  <c r="J305" i="4" s="1"/>
  <c r="J305" i="13"/>
  <c r="D256" i="13"/>
  <c r="F256" i="13"/>
  <c r="J256" i="4" s="1"/>
  <c r="C256" i="13"/>
  <c r="E256" i="13"/>
  <c r="G256" i="13"/>
  <c r="I256" i="13"/>
  <c r="J256" i="13"/>
  <c r="K256" i="13"/>
  <c r="F1596" i="13"/>
  <c r="J1596" i="4" s="1"/>
  <c r="F1392" i="13"/>
  <c r="J1392" i="4" s="1"/>
  <c r="F1289" i="13"/>
  <c r="J1289" i="4" s="1"/>
  <c r="F1186" i="13"/>
  <c r="J1186" i="4" s="1"/>
  <c r="F981" i="13"/>
  <c r="J981" i="4" s="1"/>
  <c r="D1714" i="13"/>
  <c r="F1714" i="13"/>
  <c r="C1689" i="13"/>
  <c r="F1689" i="13"/>
  <c r="J1689" i="4" s="1"/>
  <c r="E1684" i="13"/>
  <c r="F1684" i="13"/>
  <c r="J1684" i="4" s="1"/>
  <c r="C1680" i="13"/>
  <c r="F1680" i="13"/>
  <c r="J1680" i="4" s="1"/>
  <c r="K1680" i="4" s="1"/>
  <c r="H1679" i="13"/>
  <c r="O1679" i="13" s="1"/>
  <c r="C1670" i="13"/>
  <c r="F1670" i="13"/>
  <c r="J1670" i="4" s="1"/>
  <c r="I1666" i="13"/>
  <c r="F1666" i="13"/>
  <c r="J1666" i="4" s="1"/>
  <c r="G1657" i="13"/>
  <c r="F1657" i="13"/>
  <c r="J1657" i="4" s="1"/>
  <c r="L1654" i="13"/>
  <c r="I1650" i="13"/>
  <c r="F1650" i="13"/>
  <c r="J1650" i="4" s="1"/>
  <c r="C1641" i="13"/>
  <c r="F1641" i="13"/>
  <c r="J1641" i="4" s="1"/>
  <c r="H1639" i="13"/>
  <c r="K1638" i="13"/>
  <c r="G1616" i="13"/>
  <c r="F1616" i="13"/>
  <c r="I1604" i="13"/>
  <c r="F1604" i="13"/>
  <c r="J1604" i="4" s="1"/>
  <c r="H1602" i="13"/>
  <c r="I1589" i="13"/>
  <c r="H1583" i="13"/>
  <c r="O1583" i="13" s="1"/>
  <c r="K1582" i="13"/>
  <c r="H1578" i="13"/>
  <c r="J1573" i="13"/>
  <c r="E1570" i="13"/>
  <c r="E1566" i="13"/>
  <c r="F1566" i="13"/>
  <c r="J1566" i="4" s="1"/>
  <c r="H1559" i="13"/>
  <c r="O1559" i="13" s="1"/>
  <c r="K1558" i="13"/>
  <c r="E1555" i="13"/>
  <c r="L1551" i="13"/>
  <c r="D1551" i="13"/>
  <c r="D1550" i="13"/>
  <c r="I1549" i="13"/>
  <c r="C1548" i="13"/>
  <c r="F1548" i="13"/>
  <c r="J1548" i="4" s="1"/>
  <c r="E1542" i="13"/>
  <c r="F1542" i="13"/>
  <c r="J1542" i="4" s="1"/>
  <c r="D1541" i="13"/>
  <c r="J1538" i="13"/>
  <c r="J1532" i="13"/>
  <c r="E1530" i="13"/>
  <c r="E1528" i="13"/>
  <c r="J1522" i="13"/>
  <c r="J1516" i="13"/>
  <c r="D1511" i="13"/>
  <c r="F1511" i="13"/>
  <c r="J1511" i="4" s="1"/>
  <c r="E1510" i="13"/>
  <c r="F1510" i="13"/>
  <c r="J1510" i="4" s="1"/>
  <c r="J1496" i="13"/>
  <c r="D1495" i="13"/>
  <c r="F1495" i="13"/>
  <c r="J1495" i="4" s="1"/>
  <c r="E1494" i="13"/>
  <c r="F1494" i="13"/>
  <c r="J1494" i="4" s="1"/>
  <c r="I1490" i="13"/>
  <c r="F1490" i="13"/>
  <c r="J1490" i="4" s="1"/>
  <c r="G1488" i="13"/>
  <c r="F1488" i="13"/>
  <c r="J1488" i="4" s="1"/>
  <c r="H1487" i="13"/>
  <c r="J1486" i="13"/>
  <c r="J1483" i="13"/>
  <c r="H1482" i="13"/>
  <c r="H1477" i="13"/>
  <c r="C1476" i="13"/>
  <c r="F1476" i="13"/>
  <c r="J1476" i="4" s="1"/>
  <c r="I1474" i="13"/>
  <c r="F1474" i="13"/>
  <c r="J1474" i="4" s="1"/>
  <c r="J1464" i="13"/>
  <c r="D1463" i="13"/>
  <c r="F1463" i="13"/>
  <c r="J1463" i="4" s="1"/>
  <c r="E1462" i="13"/>
  <c r="F1462" i="13"/>
  <c r="J1462" i="4" s="1"/>
  <c r="I1458" i="13"/>
  <c r="F1458" i="13"/>
  <c r="J1458" i="4" s="1"/>
  <c r="H1455" i="13"/>
  <c r="J1454" i="13"/>
  <c r="J1451" i="13"/>
  <c r="Q1451" i="13" s="1"/>
  <c r="H1450" i="13"/>
  <c r="H1445" i="13"/>
  <c r="O1445" i="13" s="1"/>
  <c r="C1444" i="13"/>
  <c r="F1444" i="13"/>
  <c r="J1444" i="4" s="1"/>
  <c r="E1430" i="13"/>
  <c r="F1430" i="13"/>
  <c r="J1430" i="4" s="1"/>
  <c r="I1426" i="13"/>
  <c r="F1426" i="13"/>
  <c r="J1426" i="4" s="1"/>
  <c r="D1424" i="13"/>
  <c r="J1423" i="13"/>
  <c r="L1422" i="13"/>
  <c r="D1421" i="13"/>
  <c r="C1414" i="13"/>
  <c r="F1414" i="13"/>
  <c r="J1414" i="4" s="1"/>
  <c r="G1412" i="13"/>
  <c r="D1411" i="13"/>
  <c r="G1410" i="13"/>
  <c r="D1408" i="13"/>
  <c r="F1408" i="13"/>
  <c r="J1408" i="4" s="1"/>
  <c r="K1405" i="13"/>
  <c r="L1404" i="13"/>
  <c r="D1402" i="13"/>
  <c r="J1400" i="13"/>
  <c r="L1399" i="13"/>
  <c r="S1399" i="13" s="1"/>
  <c r="G1391" i="13"/>
  <c r="N1391" i="13" s="1"/>
  <c r="I1372" i="13"/>
  <c r="H1369" i="13"/>
  <c r="E1365" i="13"/>
  <c r="L1361" i="13"/>
  <c r="H1357" i="13"/>
  <c r="J1351" i="13"/>
  <c r="H1346" i="13"/>
  <c r="F1346" i="13"/>
  <c r="J1346" i="4" s="1"/>
  <c r="C1337" i="13"/>
  <c r="F1337" i="13"/>
  <c r="J1337" i="4" s="1"/>
  <c r="I1332" i="13"/>
  <c r="L1329" i="13"/>
  <c r="I1324" i="13"/>
  <c r="J1323" i="13"/>
  <c r="L1321" i="13"/>
  <c r="H1319" i="13"/>
  <c r="F1319" i="13"/>
  <c r="D1316" i="13"/>
  <c r="F1316" i="13"/>
  <c r="J1316" i="4" s="1"/>
  <c r="K1316" i="4" s="1"/>
  <c r="C1313" i="13"/>
  <c r="F1313" i="13"/>
  <c r="J1313" i="4" s="1"/>
  <c r="J1309" i="13"/>
  <c r="E1306" i="13"/>
  <c r="H1300" i="13"/>
  <c r="J1297" i="13"/>
  <c r="D1288" i="13"/>
  <c r="F1288" i="13"/>
  <c r="J1288" i="4" s="1"/>
  <c r="T1283" i="13"/>
  <c r="E1283" i="13"/>
  <c r="T1279" i="13"/>
  <c r="H1278" i="13"/>
  <c r="C1274" i="13"/>
  <c r="F1274" i="13"/>
  <c r="J1274" i="4" s="1"/>
  <c r="I1271" i="13"/>
  <c r="I1258" i="13"/>
  <c r="G1250" i="13"/>
  <c r="H1243" i="13"/>
  <c r="O1243" i="13" s="1"/>
  <c r="I1234" i="13"/>
  <c r="E1230" i="13"/>
  <c r="G1226" i="13"/>
  <c r="I1222" i="13"/>
  <c r="F1222" i="13"/>
  <c r="J1222" i="4" s="1"/>
  <c r="H1216" i="13"/>
  <c r="F1216" i="13"/>
  <c r="J1216" i="4" s="1"/>
  <c r="E1214" i="13"/>
  <c r="K1212" i="13"/>
  <c r="H1206" i="13"/>
  <c r="I1202" i="13"/>
  <c r="G1197" i="13"/>
  <c r="F1197" i="13"/>
  <c r="J1197" i="4" s="1"/>
  <c r="I1194" i="13"/>
  <c r="I1191" i="13"/>
  <c r="F1191" i="13"/>
  <c r="J1191" i="4" s="1"/>
  <c r="I1186" i="13"/>
  <c r="E1182" i="13"/>
  <c r="K1180" i="13"/>
  <c r="E1179" i="13"/>
  <c r="I1172" i="13"/>
  <c r="E1162" i="13"/>
  <c r="F1162" i="13"/>
  <c r="J1162" i="4" s="1"/>
  <c r="G1158" i="13"/>
  <c r="G1157" i="13"/>
  <c r="F1157" i="13"/>
  <c r="J1157" i="4" s="1"/>
  <c r="G1155" i="13"/>
  <c r="E1150" i="13"/>
  <c r="I1146" i="13"/>
  <c r="J1144" i="13"/>
  <c r="I1140" i="13"/>
  <c r="E1130" i="13"/>
  <c r="F1130" i="13"/>
  <c r="J1130" i="4" s="1"/>
  <c r="H1128" i="13"/>
  <c r="F1128" i="13"/>
  <c r="H1120" i="13"/>
  <c r="H1118" i="13"/>
  <c r="F1118" i="13"/>
  <c r="J1118" i="4" s="1"/>
  <c r="I1115" i="13"/>
  <c r="F1115" i="13"/>
  <c r="J1115" i="4" s="1"/>
  <c r="H1114" i="13"/>
  <c r="C1113" i="13"/>
  <c r="F1113" i="13"/>
  <c r="J1113" i="4" s="1"/>
  <c r="E1112" i="13"/>
  <c r="D1111" i="13"/>
  <c r="F1111" i="13"/>
  <c r="J1111" i="4" s="1"/>
  <c r="E1107" i="13"/>
  <c r="F1107" i="13"/>
  <c r="J1107" i="4" s="1"/>
  <c r="G1106" i="13"/>
  <c r="G1104" i="13"/>
  <c r="E1102" i="13"/>
  <c r="G1101" i="13"/>
  <c r="F1101" i="13"/>
  <c r="G1099" i="13"/>
  <c r="F1099" i="13"/>
  <c r="J1099" i="4" s="1"/>
  <c r="G1098" i="13"/>
  <c r="G1096" i="13"/>
  <c r="N1096" i="13" s="1"/>
  <c r="H1093" i="13"/>
  <c r="G1090" i="13"/>
  <c r="I1089" i="13"/>
  <c r="J1087" i="13"/>
  <c r="G1083" i="13"/>
  <c r="F1083" i="13"/>
  <c r="J1083" i="4" s="1"/>
  <c r="G1082" i="13"/>
  <c r="I1081" i="13"/>
  <c r="E1075" i="13"/>
  <c r="I1074" i="13"/>
  <c r="K1073" i="13"/>
  <c r="J1068" i="13"/>
  <c r="D1066" i="13"/>
  <c r="F1066" i="13"/>
  <c r="E1065" i="13"/>
  <c r="F1065" i="13"/>
  <c r="J1065" i="4" s="1"/>
  <c r="E1064" i="13"/>
  <c r="H1063" i="13"/>
  <c r="F1063" i="13"/>
  <c r="J1063" i="4" s="1"/>
  <c r="J1060" i="13"/>
  <c r="G1056" i="13"/>
  <c r="K1052" i="13"/>
  <c r="G1051" i="13"/>
  <c r="F1051" i="13"/>
  <c r="J1051" i="4" s="1"/>
  <c r="J1047" i="13"/>
  <c r="H1042" i="13"/>
  <c r="J1041" i="13"/>
  <c r="J1028" i="13"/>
  <c r="D1026" i="13"/>
  <c r="F1026" i="13"/>
  <c r="J1026" i="4" s="1"/>
  <c r="J1023" i="13"/>
  <c r="H1018" i="13"/>
  <c r="J1017" i="13"/>
  <c r="T1013" i="13"/>
  <c r="H1011" i="13"/>
  <c r="E1006" i="13"/>
  <c r="I1005" i="13"/>
  <c r="F1003" i="13"/>
  <c r="J1003" i="4" s="1"/>
  <c r="E998" i="13"/>
  <c r="E997" i="13"/>
  <c r="F997" i="13"/>
  <c r="J997" i="4" s="1"/>
  <c r="G993" i="13"/>
  <c r="G992" i="13"/>
  <c r="N992" i="13" s="1"/>
  <c r="E989" i="13"/>
  <c r="C989" i="13"/>
  <c r="L989" i="13"/>
  <c r="F989" i="13"/>
  <c r="J989" i="4" s="1"/>
  <c r="J986" i="13"/>
  <c r="E972" i="13"/>
  <c r="I972" i="13"/>
  <c r="F972" i="13"/>
  <c r="J972" i="4" s="1"/>
  <c r="C972" i="13"/>
  <c r="J970" i="13"/>
  <c r="E969" i="13"/>
  <c r="L969" i="13"/>
  <c r="E965" i="13"/>
  <c r="I965" i="13"/>
  <c r="F965" i="13"/>
  <c r="D965" i="13"/>
  <c r="E964" i="13"/>
  <c r="L964" i="13"/>
  <c r="F964" i="13"/>
  <c r="J964" i="4" s="1"/>
  <c r="K964" i="4" s="1"/>
  <c r="I964" i="13"/>
  <c r="G962" i="13"/>
  <c r="I962" i="13"/>
  <c r="F962" i="13"/>
  <c r="J962" i="4" s="1"/>
  <c r="I954" i="13"/>
  <c r="E948" i="13"/>
  <c r="I948" i="13"/>
  <c r="F948" i="13"/>
  <c r="J948" i="4" s="1"/>
  <c r="C948" i="13"/>
  <c r="J939" i="13"/>
  <c r="I933" i="13"/>
  <c r="I932" i="13"/>
  <c r="E917" i="13"/>
  <c r="J917" i="13"/>
  <c r="G917" i="13"/>
  <c r="E916" i="13"/>
  <c r="C916" i="13"/>
  <c r="J916" i="13"/>
  <c r="F916" i="13"/>
  <c r="J916" i="4" s="1"/>
  <c r="G912" i="13"/>
  <c r="F912" i="13"/>
  <c r="J912" i="4" s="1"/>
  <c r="J901" i="13"/>
  <c r="J896" i="13"/>
  <c r="J891" i="13"/>
  <c r="H888" i="13"/>
  <c r="I886" i="13"/>
  <c r="C877" i="13"/>
  <c r="D877" i="13"/>
  <c r="F877" i="13"/>
  <c r="J877" i="4" s="1"/>
  <c r="H870" i="13"/>
  <c r="C864" i="13"/>
  <c r="F864" i="13"/>
  <c r="J864" i="4" s="1"/>
  <c r="I864" i="13"/>
  <c r="H860" i="13"/>
  <c r="J860" i="13"/>
  <c r="F860" i="13"/>
  <c r="J860" i="4" s="1"/>
  <c r="F855" i="13"/>
  <c r="J855" i="4" s="1"/>
  <c r="K855" i="13"/>
  <c r="E855" i="13"/>
  <c r="G848" i="13"/>
  <c r="F848" i="13"/>
  <c r="J848" i="4" s="1"/>
  <c r="K848" i="13"/>
  <c r="C848" i="13"/>
  <c r="I842" i="13"/>
  <c r="C840" i="13"/>
  <c r="F840" i="13"/>
  <c r="J840" i="4" s="1"/>
  <c r="E837" i="13"/>
  <c r="J837" i="13"/>
  <c r="F837" i="13"/>
  <c r="J837" i="4" s="1"/>
  <c r="D837" i="13"/>
  <c r="I834" i="13"/>
  <c r="E829" i="13"/>
  <c r="F829" i="13"/>
  <c r="J829" i="4" s="1"/>
  <c r="C829" i="13"/>
  <c r="K829" i="13"/>
  <c r="E824" i="13"/>
  <c r="F824" i="13"/>
  <c r="J824" i="4" s="1"/>
  <c r="C824" i="13"/>
  <c r="I822" i="13"/>
  <c r="F810" i="13"/>
  <c r="J810" i="4" s="1"/>
  <c r="J810" i="13"/>
  <c r="L810" i="13"/>
  <c r="E810" i="13"/>
  <c r="G810" i="13"/>
  <c r="F782" i="13"/>
  <c r="J782" i="4" s="1"/>
  <c r="I782" i="13"/>
  <c r="J782" i="13"/>
  <c r="C782" i="13"/>
  <c r="L782" i="13"/>
  <c r="E782" i="13"/>
  <c r="G782" i="13"/>
  <c r="K774" i="13"/>
  <c r="L769" i="13"/>
  <c r="H730" i="13"/>
  <c r="C730" i="13"/>
  <c r="D730" i="13"/>
  <c r="F730" i="13"/>
  <c r="J730" i="4" s="1"/>
  <c r="E730" i="13"/>
  <c r="G730" i="13"/>
  <c r="J730" i="13"/>
  <c r="K730" i="13"/>
  <c r="C659" i="13"/>
  <c r="F659" i="13"/>
  <c r="J659" i="4" s="1"/>
  <c r="L659" i="13"/>
  <c r="D659" i="13"/>
  <c r="H659" i="13"/>
  <c r="G629" i="13"/>
  <c r="H629" i="13"/>
  <c r="J629" i="13"/>
  <c r="K629" i="13"/>
  <c r="F629" i="13"/>
  <c r="J629" i="4" s="1"/>
  <c r="K629" i="4" s="1"/>
  <c r="C629" i="13"/>
  <c r="D629" i="13"/>
  <c r="E619" i="13"/>
  <c r="F619" i="13"/>
  <c r="J619" i="13"/>
  <c r="K619" i="13"/>
  <c r="L619" i="13"/>
  <c r="C619" i="13"/>
  <c r="D619" i="13"/>
  <c r="F616" i="13"/>
  <c r="J616" i="4" s="1"/>
  <c r="J616" i="13"/>
  <c r="L616" i="13"/>
  <c r="D616" i="13"/>
  <c r="E616" i="13"/>
  <c r="F583" i="13"/>
  <c r="J583" i="4" s="1"/>
  <c r="C583" i="13"/>
  <c r="L583" i="13"/>
  <c r="D583" i="13"/>
  <c r="E583" i="13"/>
  <c r="G583" i="13"/>
  <c r="I583" i="13"/>
  <c r="J583" i="13"/>
  <c r="C569" i="13"/>
  <c r="F569" i="13"/>
  <c r="J569" i="4" s="1"/>
  <c r="H569" i="13"/>
  <c r="E431" i="13"/>
  <c r="F431" i="13" s="1"/>
  <c r="J431" i="4" s="1"/>
  <c r="J431" i="13"/>
  <c r="E404" i="13"/>
  <c r="F404" i="13" s="1"/>
  <c r="J404" i="4" s="1"/>
  <c r="K404" i="13"/>
  <c r="C261" i="13"/>
  <c r="J261" i="13"/>
  <c r="F1584" i="13"/>
  <c r="J1584" i="4" s="1"/>
  <c r="F1481" i="13"/>
  <c r="J1481" i="4" s="1"/>
  <c r="F1173" i="13"/>
  <c r="J1173" i="4" s="1"/>
  <c r="F969" i="13"/>
  <c r="J969" i="4" s="1"/>
  <c r="F677" i="13"/>
  <c r="J677" i="4" s="1"/>
  <c r="I827" i="13"/>
  <c r="F827" i="13"/>
  <c r="J827" i="4" s="1"/>
  <c r="J797" i="13"/>
  <c r="J789" i="13"/>
  <c r="J781" i="13"/>
  <c r="J773" i="13"/>
  <c r="G764" i="13"/>
  <c r="N764" i="13" s="1"/>
  <c r="J758" i="13"/>
  <c r="G748" i="13"/>
  <c r="J747" i="13"/>
  <c r="G740" i="13"/>
  <c r="K739" i="13"/>
  <c r="E732" i="13"/>
  <c r="G724" i="13"/>
  <c r="N724" i="13" s="1"/>
  <c r="I723" i="13"/>
  <c r="O722" i="13"/>
  <c r="F718" i="13"/>
  <c r="J718" i="4" s="1"/>
  <c r="E716" i="13"/>
  <c r="I715" i="13"/>
  <c r="G707" i="13"/>
  <c r="F707" i="13"/>
  <c r="J707" i="4" s="1"/>
  <c r="G706" i="13"/>
  <c r="L703" i="13"/>
  <c r="H702" i="13"/>
  <c r="G700" i="13"/>
  <c r="H692" i="13"/>
  <c r="I686" i="13"/>
  <c r="I683" i="13"/>
  <c r="K678" i="13"/>
  <c r="G672" i="13"/>
  <c r="D671" i="13"/>
  <c r="F671" i="13"/>
  <c r="J671" i="4" s="1"/>
  <c r="L669" i="13"/>
  <c r="E668" i="13"/>
  <c r="C667" i="13"/>
  <c r="F667" i="13"/>
  <c r="J667" i="4" s="1"/>
  <c r="H660" i="13"/>
  <c r="O660" i="13" s="1"/>
  <c r="D657" i="13"/>
  <c r="F657" i="13"/>
  <c r="J657" i="4" s="1"/>
  <c r="H644" i="13"/>
  <c r="I643" i="13"/>
  <c r="G636" i="13"/>
  <c r="N636" i="13" s="1"/>
  <c r="I635" i="13"/>
  <c r="J632" i="13"/>
  <c r="J630" i="13"/>
  <c r="F630" i="13"/>
  <c r="J630" i="4" s="1"/>
  <c r="K630" i="4" s="1"/>
  <c r="E626" i="13"/>
  <c r="C625" i="13"/>
  <c r="F625" i="13"/>
  <c r="J625" i="4" s="1"/>
  <c r="H621" i="13"/>
  <c r="J617" i="13"/>
  <c r="H612" i="13"/>
  <c r="K611" i="13"/>
  <c r="L608" i="13"/>
  <c r="S608" i="13" s="1"/>
  <c r="H607" i="13"/>
  <c r="F607" i="13"/>
  <c r="J607" i="4" s="1"/>
  <c r="E605" i="13"/>
  <c r="E603" i="13"/>
  <c r="F603" i="13"/>
  <c r="J603" i="4" s="1"/>
  <c r="G602" i="13"/>
  <c r="K594" i="13"/>
  <c r="J593" i="13"/>
  <c r="G589" i="13"/>
  <c r="H588" i="13"/>
  <c r="E582" i="13"/>
  <c r="F582" i="13"/>
  <c r="I573" i="13"/>
  <c r="P573" i="13" s="1"/>
  <c r="G567" i="13"/>
  <c r="N567" i="13" s="1"/>
  <c r="I566" i="13"/>
  <c r="J565" i="13"/>
  <c r="E564" i="13"/>
  <c r="E550" i="13"/>
  <c r="F550" i="13"/>
  <c r="J550" i="4" s="1"/>
  <c r="H544" i="13"/>
  <c r="E543" i="13"/>
  <c r="H542" i="13"/>
  <c r="E539" i="13"/>
  <c r="E537" i="13"/>
  <c r="E536" i="13"/>
  <c r="L535" i="13"/>
  <c r="S535" i="13" s="1"/>
  <c r="D535" i="13"/>
  <c r="G534" i="13"/>
  <c r="J531" i="13"/>
  <c r="G529" i="13"/>
  <c r="F529" i="13"/>
  <c r="J529" i="4" s="1"/>
  <c r="D528" i="13"/>
  <c r="F528" i="13"/>
  <c r="J528" i="4" s="1"/>
  <c r="E521" i="13"/>
  <c r="E520" i="13"/>
  <c r="D519" i="13"/>
  <c r="G518" i="13"/>
  <c r="G515" i="13"/>
  <c r="J513" i="13"/>
  <c r="E511" i="13"/>
  <c r="F511" i="13" s="1"/>
  <c r="J511" i="4" s="1"/>
  <c r="C509" i="13"/>
  <c r="J505" i="13"/>
  <c r="E503" i="13"/>
  <c r="F503" i="13" s="1"/>
  <c r="J503" i="4" s="1"/>
  <c r="C501" i="13"/>
  <c r="J497" i="13"/>
  <c r="E495" i="13"/>
  <c r="F495" i="13" s="1"/>
  <c r="J495" i="4" s="1"/>
  <c r="C493" i="13"/>
  <c r="K489" i="13"/>
  <c r="I486" i="13"/>
  <c r="J483" i="13"/>
  <c r="J480" i="13"/>
  <c r="G479" i="13"/>
  <c r="E471" i="13"/>
  <c r="F471" i="13" s="1"/>
  <c r="J471" i="4" s="1"/>
  <c r="J467" i="13"/>
  <c r="J458" i="13"/>
  <c r="C455" i="13"/>
  <c r="E454" i="13"/>
  <c r="F454" i="13" s="1"/>
  <c r="J454" i="4" s="1"/>
  <c r="C453" i="13"/>
  <c r="E451" i="13"/>
  <c r="F451" i="13" s="1"/>
  <c r="J451" i="4" s="1"/>
  <c r="G446" i="13"/>
  <c r="D437" i="13"/>
  <c r="I437" i="13" s="1"/>
  <c r="J432" i="13"/>
  <c r="D428" i="13"/>
  <c r="I428" i="13" s="1"/>
  <c r="L426" i="13"/>
  <c r="E424" i="13"/>
  <c r="F424" i="13" s="1"/>
  <c r="J424" i="4" s="1"/>
  <c r="D422" i="13"/>
  <c r="T422" i="13" s="1"/>
  <c r="G421" i="13"/>
  <c r="D420" i="13"/>
  <c r="I420" i="13" s="1"/>
  <c r="E416" i="13"/>
  <c r="F416" i="13"/>
  <c r="J416" i="4" s="1"/>
  <c r="D412" i="13"/>
  <c r="I412" i="13" s="1"/>
  <c r="J391" i="13"/>
  <c r="J388" i="13"/>
  <c r="C383" i="13"/>
  <c r="G382" i="13"/>
  <c r="C373" i="13"/>
  <c r="D373" i="13" s="1"/>
  <c r="E372" i="13"/>
  <c r="F372" i="13" s="1"/>
  <c r="J372" i="4" s="1"/>
  <c r="E368" i="13"/>
  <c r="G364" i="13"/>
  <c r="I356" i="13"/>
  <c r="E355" i="13"/>
  <c r="F355" i="13"/>
  <c r="J355" i="4" s="1"/>
  <c r="C351" i="13"/>
  <c r="D351" i="13" s="1"/>
  <c r="I351" i="13" s="1"/>
  <c r="J349" i="13"/>
  <c r="D340" i="13"/>
  <c r="E339" i="13"/>
  <c r="F339" i="13" s="1"/>
  <c r="J339" i="4" s="1"/>
  <c r="D329" i="13"/>
  <c r="E328" i="13"/>
  <c r="F328" i="13" s="1"/>
  <c r="J328" i="4" s="1"/>
  <c r="D327" i="13"/>
  <c r="L327" i="13" s="1"/>
  <c r="G320" i="13"/>
  <c r="D311" i="13"/>
  <c r="G310" i="13"/>
  <c r="K306" i="13"/>
  <c r="I303" i="13"/>
  <c r="E300" i="13"/>
  <c r="F300" i="13" s="1"/>
  <c r="J300" i="4" s="1"/>
  <c r="K298" i="13"/>
  <c r="J295" i="13"/>
  <c r="J293" i="13"/>
  <c r="J289" i="13"/>
  <c r="E272" i="13"/>
  <c r="D264" i="13"/>
  <c r="F264" i="13"/>
  <c r="J264" i="4" s="1"/>
  <c r="E255" i="13"/>
  <c r="F255" i="13"/>
  <c r="E254" i="13"/>
  <c r="F254" i="13" s="1"/>
  <c r="J254" i="4" s="1"/>
  <c r="J247" i="13"/>
  <c r="F980" i="13"/>
  <c r="J980" i="4" s="1"/>
  <c r="F941" i="13"/>
  <c r="J941" i="4" s="1"/>
  <c r="F904" i="13"/>
  <c r="J904" i="4" s="1"/>
  <c r="F804" i="13"/>
  <c r="J804" i="4" s="1"/>
  <c r="F781" i="13"/>
  <c r="J781" i="4" s="1"/>
  <c r="F740" i="13"/>
  <c r="F717" i="13"/>
  <c r="J717" i="4" s="1"/>
  <c r="F676" i="13"/>
  <c r="J676" i="4" s="1"/>
  <c r="F653" i="13"/>
  <c r="J653" i="4" s="1"/>
  <c r="F634" i="13"/>
  <c r="J634" i="4" s="1"/>
  <c r="F612" i="13"/>
  <c r="J612" i="4" s="1"/>
  <c r="F589" i="13"/>
  <c r="J589" i="4" s="1"/>
  <c r="F541" i="13"/>
  <c r="J541" i="4" s="1"/>
  <c r="F306" i="13"/>
  <c r="J306" i="4" s="1"/>
  <c r="E971" i="13"/>
  <c r="F971" i="13"/>
  <c r="J971" i="4" s="1"/>
  <c r="H957" i="13"/>
  <c r="Q826" i="13"/>
  <c r="J814" i="13"/>
  <c r="I797" i="13"/>
  <c r="K796" i="13"/>
  <c r="I789" i="13"/>
  <c r="K788" i="13"/>
  <c r="I781" i="13"/>
  <c r="H777" i="13"/>
  <c r="F777" i="13"/>
  <c r="J777" i="4" s="1"/>
  <c r="I773" i="13"/>
  <c r="J760" i="13"/>
  <c r="I751" i="13"/>
  <c r="F751" i="13"/>
  <c r="E740" i="13"/>
  <c r="I739" i="13"/>
  <c r="D732" i="13"/>
  <c r="D729" i="13"/>
  <c r="F729" i="13"/>
  <c r="J729" i="4" s="1"/>
  <c r="J722" i="13"/>
  <c r="Q722" i="13" s="1"/>
  <c r="K718" i="13"/>
  <c r="L716" i="13"/>
  <c r="D716" i="13"/>
  <c r="K714" i="13"/>
  <c r="D711" i="13"/>
  <c r="F711" i="13"/>
  <c r="J711" i="4" s="1"/>
  <c r="I708" i="13"/>
  <c r="G702" i="13"/>
  <c r="J696" i="13"/>
  <c r="F696" i="13"/>
  <c r="J696" i="4" s="1"/>
  <c r="G692" i="13"/>
  <c r="J688" i="13"/>
  <c r="F688" i="13"/>
  <c r="J688" i="4" s="1"/>
  <c r="J682" i="13"/>
  <c r="E672" i="13"/>
  <c r="H669" i="13"/>
  <c r="D668" i="13"/>
  <c r="E666" i="13"/>
  <c r="E662" i="13"/>
  <c r="F662" i="13"/>
  <c r="J662" i="4" s="1"/>
  <c r="G660" i="13"/>
  <c r="N660" i="13" s="1"/>
  <c r="G644" i="13"/>
  <c r="J634" i="13"/>
  <c r="G632" i="13"/>
  <c r="N632" i="13" s="1"/>
  <c r="D626" i="13"/>
  <c r="K613" i="13"/>
  <c r="G612" i="13"/>
  <c r="J608" i="13"/>
  <c r="Q608" i="13" s="1"/>
  <c r="D605" i="13"/>
  <c r="J604" i="13"/>
  <c r="E602" i="13"/>
  <c r="C601" i="13"/>
  <c r="F601" i="13"/>
  <c r="J601" i="4" s="1"/>
  <c r="E596" i="13"/>
  <c r="J594" i="13"/>
  <c r="G593" i="13"/>
  <c r="C590" i="13"/>
  <c r="F590" i="13"/>
  <c r="J590" i="4" s="1"/>
  <c r="E589" i="13"/>
  <c r="G588" i="13"/>
  <c r="C584" i="13"/>
  <c r="F584" i="13"/>
  <c r="J584" i="4" s="1"/>
  <c r="K582" i="13"/>
  <c r="L581" i="13"/>
  <c r="E577" i="13"/>
  <c r="F577" i="13"/>
  <c r="J577" i="4" s="1"/>
  <c r="J575" i="13"/>
  <c r="Q575" i="13" s="1"/>
  <c r="E574" i="13"/>
  <c r="F574" i="13"/>
  <c r="J574" i="4" s="1"/>
  <c r="K574" i="4" s="1"/>
  <c r="G573" i="13"/>
  <c r="N573" i="13" s="1"/>
  <c r="E567" i="13"/>
  <c r="G565" i="13"/>
  <c r="D564" i="13"/>
  <c r="T561" i="13"/>
  <c r="D560" i="13"/>
  <c r="F560" i="13"/>
  <c r="J560" i="4" s="1"/>
  <c r="I559" i="13"/>
  <c r="E558" i="13"/>
  <c r="F558" i="13"/>
  <c r="J558" i="4" s="1"/>
  <c r="C553" i="13"/>
  <c r="F553" i="13"/>
  <c r="J553" i="4" s="1"/>
  <c r="D552" i="13"/>
  <c r="F552" i="13"/>
  <c r="J552" i="4" s="1"/>
  <c r="K550" i="13"/>
  <c r="L543" i="13"/>
  <c r="D543" i="13"/>
  <c r="G542" i="13"/>
  <c r="C537" i="13"/>
  <c r="K535" i="13"/>
  <c r="R535" i="13" s="1"/>
  <c r="C535" i="13"/>
  <c r="L532" i="13"/>
  <c r="I527" i="13"/>
  <c r="E526" i="13"/>
  <c r="F526" i="13"/>
  <c r="F523" i="13"/>
  <c r="J523" i="4" s="1"/>
  <c r="K519" i="13"/>
  <c r="C519" i="13"/>
  <c r="D511" i="13"/>
  <c r="I511" i="13" s="1"/>
  <c r="G510" i="13"/>
  <c r="G507" i="13"/>
  <c r="D503" i="13"/>
  <c r="G502" i="13"/>
  <c r="G499" i="13"/>
  <c r="L495" i="13"/>
  <c r="D495" i="13"/>
  <c r="I495" i="13" s="1"/>
  <c r="G494" i="13"/>
  <c r="G491" i="13"/>
  <c r="J489" i="13"/>
  <c r="E487" i="13"/>
  <c r="F487" i="13" s="1"/>
  <c r="J487" i="4" s="1"/>
  <c r="C485" i="13"/>
  <c r="D471" i="13"/>
  <c r="K465" i="13"/>
  <c r="J462" i="13"/>
  <c r="Q462" i="13" s="1"/>
  <c r="I458" i="13"/>
  <c r="D454" i="13"/>
  <c r="L454" i="13" s="1"/>
  <c r="E447" i="13"/>
  <c r="F447" i="13"/>
  <c r="J447" i="4" s="1"/>
  <c r="E446" i="13"/>
  <c r="F446" i="13" s="1"/>
  <c r="J446" i="4" s="1"/>
  <c r="K444" i="13"/>
  <c r="E436" i="13"/>
  <c r="F436" i="13" s="1"/>
  <c r="J436" i="4" s="1"/>
  <c r="G434" i="13"/>
  <c r="G432" i="13"/>
  <c r="C430" i="13"/>
  <c r="D430" i="13" s="1"/>
  <c r="L430" i="13" s="1"/>
  <c r="S430" i="13" s="1"/>
  <c r="D429" i="13"/>
  <c r="I429" i="13" s="1"/>
  <c r="J426" i="13"/>
  <c r="K422" i="13"/>
  <c r="R422" i="13" s="1"/>
  <c r="C422" i="13"/>
  <c r="J418" i="13"/>
  <c r="D413" i="13"/>
  <c r="I413" i="13" s="1"/>
  <c r="G405" i="13"/>
  <c r="C400" i="13"/>
  <c r="F400" i="13"/>
  <c r="J400" i="4" s="1"/>
  <c r="G397" i="13"/>
  <c r="G384" i="13"/>
  <c r="E382" i="13"/>
  <c r="F382" i="13" s="1"/>
  <c r="J382" i="4" s="1"/>
  <c r="J371" i="13"/>
  <c r="F369" i="13"/>
  <c r="J369" i="4" s="1"/>
  <c r="L366" i="13"/>
  <c r="C366" i="13"/>
  <c r="D366" i="13" s="1"/>
  <c r="G360" i="13"/>
  <c r="G358" i="13"/>
  <c r="G356" i="13"/>
  <c r="K350" i="13"/>
  <c r="K346" i="13"/>
  <c r="J345" i="13"/>
  <c r="J343" i="13"/>
  <c r="J342" i="13"/>
  <c r="L340" i="13"/>
  <c r="C336" i="13"/>
  <c r="D336" i="13" s="1"/>
  <c r="F334" i="13"/>
  <c r="J334" i="4" s="1"/>
  <c r="D332" i="13"/>
  <c r="F332" i="13"/>
  <c r="J332" i="4" s="1"/>
  <c r="E331" i="13"/>
  <c r="F331" i="13" s="1"/>
  <c r="J331" i="4" s="1"/>
  <c r="D328" i="13"/>
  <c r="L328" i="13" s="1"/>
  <c r="E326" i="13"/>
  <c r="F326" i="13" s="1"/>
  <c r="J326" i="4" s="1"/>
  <c r="C321" i="13"/>
  <c r="F321" i="13"/>
  <c r="J321" i="4" s="1"/>
  <c r="E320" i="13"/>
  <c r="F320" i="13" s="1"/>
  <c r="J320" i="4" s="1"/>
  <c r="K318" i="13"/>
  <c r="C312" i="13"/>
  <c r="D312" i="13" s="1"/>
  <c r="L312" i="13" s="1"/>
  <c r="E310" i="13"/>
  <c r="L307" i="13"/>
  <c r="J306" i="13"/>
  <c r="C304" i="13"/>
  <c r="D304" i="13" s="1"/>
  <c r="J298" i="13"/>
  <c r="G296" i="13"/>
  <c r="N296" i="13" s="1"/>
  <c r="J278" i="13"/>
  <c r="K274" i="13"/>
  <c r="G273" i="13"/>
  <c r="F273" i="13"/>
  <c r="J273" i="4" s="1"/>
  <c r="C269" i="13"/>
  <c r="E268" i="13"/>
  <c r="F268" i="13" s="1"/>
  <c r="J268" i="4" s="1"/>
  <c r="K264" i="13"/>
  <c r="E263" i="13"/>
  <c r="F263" i="13"/>
  <c r="J263" i="4" s="1"/>
  <c r="E262" i="13"/>
  <c r="F262" i="13" s="1"/>
  <c r="J262" i="4" s="1"/>
  <c r="C260" i="13"/>
  <c r="D260" i="13" s="1"/>
  <c r="L255" i="13"/>
  <c r="D254" i="13"/>
  <c r="L254" i="13" s="1"/>
  <c r="K252" i="13"/>
  <c r="J246" i="13"/>
  <c r="F940" i="13"/>
  <c r="F914" i="13"/>
  <c r="J914" i="4" s="1"/>
  <c r="F885" i="13"/>
  <c r="J885" i="4" s="1"/>
  <c r="F802" i="13"/>
  <c r="J802" i="4" s="1"/>
  <c r="F716" i="13"/>
  <c r="J716" i="4" s="1"/>
  <c r="F652" i="13"/>
  <c r="J652" i="4" s="1"/>
  <c r="F610" i="13"/>
  <c r="J610" i="4" s="1"/>
  <c r="F588" i="13"/>
  <c r="F565" i="13"/>
  <c r="J565" i="4" s="1"/>
  <c r="F538" i="13"/>
  <c r="J538" i="4" s="1"/>
  <c r="F426" i="13"/>
  <c r="J426" i="4" s="1"/>
  <c r="F298" i="13"/>
  <c r="J298" i="4" s="1"/>
  <c r="D555" i="13"/>
  <c r="F555" i="13"/>
  <c r="J555" i="4" s="1"/>
  <c r="D540" i="13"/>
  <c r="F540" i="13"/>
  <c r="J540" i="4" s="1"/>
  <c r="I539" i="13"/>
  <c r="F539" i="13"/>
  <c r="J539" i="4" s="1"/>
  <c r="D536" i="13"/>
  <c r="F536" i="13"/>
  <c r="J536" i="4" s="1"/>
  <c r="G521" i="13"/>
  <c r="F521" i="13"/>
  <c r="J521" i="4" s="1"/>
  <c r="D520" i="13"/>
  <c r="F520" i="13"/>
  <c r="J520" i="4" s="1"/>
  <c r="C477" i="13"/>
  <c r="C460" i="13"/>
  <c r="F460" i="13"/>
  <c r="J460" i="4" s="1"/>
  <c r="C451" i="13"/>
  <c r="D451" i="13" s="1"/>
  <c r="C449" i="13"/>
  <c r="D449" i="13" s="1"/>
  <c r="L449" i="13" s="1"/>
  <c r="E428" i="13"/>
  <c r="F428" i="13" s="1"/>
  <c r="J428" i="4" s="1"/>
  <c r="D421" i="13"/>
  <c r="I421" i="13" s="1"/>
  <c r="E420" i="13"/>
  <c r="F420" i="13"/>
  <c r="J420" i="4" s="1"/>
  <c r="F395" i="13"/>
  <c r="J395" i="4" s="1"/>
  <c r="D368" i="13"/>
  <c r="F368" i="13"/>
  <c r="J368" i="4" s="1"/>
  <c r="F323" i="13"/>
  <c r="J323" i="4" s="1"/>
  <c r="G315" i="13"/>
  <c r="E311" i="13"/>
  <c r="F311" i="13" s="1"/>
  <c r="J311" i="4" s="1"/>
  <c r="G297" i="13"/>
  <c r="F297" i="13"/>
  <c r="J297" i="4" s="1"/>
  <c r="D272" i="13"/>
  <c r="F272" i="13"/>
  <c r="J272" i="4" s="1"/>
  <c r="F952" i="13"/>
  <c r="J952" i="4" s="1"/>
  <c r="F884" i="13"/>
  <c r="J884" i="4" s="1"/>
  <c r="F820" i="13"/>
  <c r="J820" i="4" s="1"/>
  <c r="F797" i="13"/>
  <c r="J797" i="4" s="1"/>
  <c r="F733" i="13"/>
  <c r="J733" i="4" s="1"/>
  <c r="F714" i="13"/>
  <c r="J714" i="4" s="1"/>
  <c r="F692" i="13"/>
  <c r="J692" i="4" s="1"/>
  <c r="F669" i="13"/>
  <c r="J669" i="4" s="1"/>
  <c r="F605" i="13"/>
  <c r="J605" i="4" s="1"/>
  <c r="F564" i="13"/>
  <c r="J564" i="4" s="1"/>
  <c r="F354" i="13"/>
  <c r="J354" i="4" s="1"/>
  <c r="F290" i="13"/>
  <c r="J290" i="4" s="1"/>
  <c r="J792" i="13"/>
  <c r="F792" i="13"/>
  <c r="J792" i="4" s="1"/>
  <c r="K767" i="13"/>
  <c r="C758" i="13"/>
  <c r="F758" i="13"/>
  <c r="J758" i="4" s="1"/>
  <c r="H752" i="13"/>
  <c r="O752" i="13" s="1"/>
  <c r="C747" i="13"/>
  <c r="F747" i="13"/>
  <c r="J747" i="4" s="1"/>
  <c r="L740" i="13"/>
  <c r="C740" i="13"/>
  <c r="G723" i="13"/>
  <c r="F723" i="13"/>
  <c r="J723" i="4" s="1"/>
  <c r="D721" i="13"/>
  <c r="F721" i="13"/>
  <c r="J721" i="4" s="1"/>
  <c r="G715" i="13"/>
  <c r="F715" i="13"/>
  <c r="J715" i="4" s="1"/>
  <c r="E705" i="13"/>
  <c r="F705" i="13"/>
  <c r="J705" i="4" s="1"/>
  <c r="E703" i="13"/>
  <c r="F703" i="13"/>
  <c r="J703" i="4" s="1"/>
  <c r="C702" i="13"/>
  <c r="F695" i="13"/>
  <c r="J695" i="4" s="1"/>
  <c r="E686" i="13"/>
  <c r="F686" i="13"/>
  <c r="J686" i="4" s="1"/>
  <c r="C683" i="13"/>
  <c r="F683" i="13"/>
  <c r="J683" i="4" s="1"/>
  <c r="D669" i="13"/>
  <c r="L666" i="13"/>
  <c r="C666" i="13"/>
  <c r="E655" i="13"/>
  <c r="F655" i="13"/>
  <c r="J655" i="4" s="1"/>
  <c r="C644" i="13"/>
  <c r="E643" i="13"/>
  <c r="F643" i="13"/>
  <c r="J643" i="4" s="1"/>
  <c r="G639" i="13"/>
  <c r="F639" i="13"/>
  <c r="J639" i="4" s="1"/>
  <c r="T636" i="13"/>
  <c r="C636" i="13"/>
  <c r="E635" i="13"/>
  <c r="F635" i="13"/>
  <c r="J635" i="4" s="1"/>
  <c r="D632" i="13"/>
  <c r="J622" i="13"/>
  <c r="F622" i="13"/>
  <c r="J622" i="4" s="1"/>
  <c r="C617" i="13"/>
  <c r="F617" i="13"/>
  <c r="J617" i="4" s="1"/>
  <c r="L602" i="13"/>
  <c r="C602" i="13"/>
  <c r="H599" i="13"/>
  <c r="F599" i="13"/>
  <c r="J599" i="4" s="1"/>
  <c r="C593" i="13"/>
  <c r="D588" i="13"/>
  <c r="C573" i="13"/>
  <c r="L567" i="13"/>
  <c r="S567" i="13" s="1"/>
  <c r="C567" i="13"/>
  <c r="C545" i="13"/>
  <c r="F545" i="13"/>
  <c r="J545" i="4" s="1"/>
  <c r="K545" i="4" s="1"/>
  <c r="D544" i="13"/>
  <c r="F544" i="13"/>
  <c r="J544" i="4" s="1"/>
  <c r="T535" i="13"/>
  <c r="I535" i="13"/>
  <c r="P535" i="13" s="1"/>
  <c r="E534" i="13"/>
  <c r="F534" i="13"/>
  <c r="J534" i="4" s="1"/>
  <c r="I519" i="13"/>
  <c r="E518" i="13"/>
  <c r="F518" i="13" s="1"/>
  <c r="J518" i="4" s="1"/>
  <c r="E516" i="13"/>
  <c r="F516" i="13"/>
  <c r="J516" i="4" s="1"/>
  <c r="F515" i="13"/>
  <c r="J515" i="4" s="1"/>
  <c r="G513" i="13"/>
  <c r="F513" i="13"/>
  <c r="J513" i="4" s="1"/>
  <c r="D512" i="13"/>
  <c r="F512" i="13"/>
  <c r="J512" i="4" s="1"/>
  <c r="G505" i="13"/>
  <c r="F505" i="13"/>
  <c r="J505" i="4" s="1"/>
  <c r="D504" i="13"/>
  <c r="F504" i="13"/>
  <c r="J504" i="4" s="1"/>
  <c r="G497" i="13"/>
  <c r="F497" i="13"/>
  <c r="J497" i="4" s="1"/>
  <c r="D496" i="13"/>
  <c r="F496" i="13"/>
  <c r="J496" i="4" s="1"/>
  <c r="K487" i="13"/>
  <c r="C487" i="13"/>
  <c r="D487" i="13" s="1"/>
  <c r="L487" i="13" s="1"/>
  <c r="C472" i="13"/>
  <c r="F472" i="13"/>
  <c r="J472" i="4" s="1"/>
  <c r="K464" i="13"/>
  <c r="C461" i="13"/>
  <c r="D457" i="13"/>
  <c r="L457" i="13" s="1"/>
  <c r="F457" i="13"/>
  <c r="J457" i="4" s="1"/>
  <c r="L451" i="13"/>
  <c r="L446" i="13"/>
  <c r="C446" i="13"/>
  <c r="D446" i="13" s="1"/>
  <c r="J430" i="13"/>
  <c r="Q430" i="13" s="1"/>
  <c r="D410" i="13"/>
  <c r="I410" i="13" s="1"/>
  <c r="C385" i="13"/>
  <c r="F385" i="13"/>
  <c r="J385" i="4" s="1"/>
  <c r="L382" i="13"/>
  <c r="C382" i="13"/>
  <c r="D382" i="13" s="1"/>
  <c r="C381" i="13"/>
  <c r="D381" i="13" s="1"/>
  <c r="I381" i="13" s="1"/>
  <c r="C375" i="13"/>
  <c r="K368" i="13"/>
  <c r="J366" i="13"/>
  <c r="C365" i="13"/>
  <c r="D365" i="13" s="1"/>
  <c r="I365" i="13" s="1"/>
  <c r="E364" i="13"/>
  <c r="F364" i="13"/>
  <c r="J364" i="4" s="1"/>
  <c r="J361" i="13"/>
  <c r="F361" i="13"/>
  <c r="J361" i="4" s="1"/>
  <c r="J336" i="13"/>
  <c r="Q336" i="13" s="1"/>
  <c r="L326" i="13"/>
  <c r="C320" i="13"/>
  <c r="D320" i="13" s="1"/>
  <c r="K314" i="13"/>
  <c r="J312" i="13"/>
  <c r="L311" i="13"/>
  <c r="C306" i="13"/>
  <c r="J304" i="13"/>
  <c r="G289" i="13"/>
  <c r="F289" i="13"/>
  <c r="J289" i="4" s="1"/>
  <c r="E287" i="13"/>
  <c r="F287" i="13" s="1"/>
  <c r="J287" i="4" s="1"/>
  <c r="G283" i="13"/>
  <c r="K272" i="13"/>
  <c r="E271" i="13"/>
  <c r="F271" i="13" s="1"/>
  <c r="J271" i="4" s="1"/>
  <c r="K260" i="13"/>
  <c r="G249" i="13"/>
  <c r="F249" i="13"/>
  <c r="J249" i="4" s="1"/>
  <c r="C245" i="13"/>
  <c r="F796" i="13"/>
  <c r="J796" i="4" s="1"/>
  <c r="F773" i="13"/>
  <c r="J773" i="4" s="1"/>
  <c r="F732" i="13"/>
  <c r="J732" i="4" s="1"/>
  <c r="F668" i="13"/>
  <c r="J668" i="4" s="1"/>
  <c r="F645" i="13"/>
  <c r="J645" i="4" s="1"/>
  <c r="F626" i="13"/>
  <c r="J626" i="4" s="1"/>
  <c r="F604" i="13"/>
  <c r="J604" i="4" s="1"/>
  <c r="F581" i="13"/>
  <c r="J581" i="4" s="1"/>
  <c r="F530" i="13"/>
  <c r="J530" i="4" s="1"/>
  <c r="F346" i="13"/>
  <c r="J346" i="4" s="1"/>
  <c r="D687" i="13"/>
  <c r="F687" i="13"/>
  <c r="J687" i="4" s="1"/>
  <c r="J672" i="13"/>
  <c r="F672" i="13"/>
  <c r="J672" i="4" s="1"/>
  <c r="D648" i="13"/>
  <c r="F648" i="13"/>
  <c r="J648" i="4" s="1"/>
  <c r="J598" i="13"/>
  <c r="F598" i="13"/>
  <c r="J598" i="4" s="1"/>
  <c r="E542" i="13"/>
  <c r="F542" i="13"/>
  <c r="J542" i="4" s="1"/>
  <c r="L539" i="13"/>
  <c r="K536" i="13"/>
  <c r="H535" i="13"/>
  <c r="O535" i="13" s="1"/>
  <c r="K520" i="13"/>
  <c r="E510" i="13"/>
  <c r="F510" i="13"/>
  <c r="J510" i="4" s="1"/>
  <c r="E508" i="13"/>
  <c r="F508" i="13" s="1"/>
  <c r="J508" i="4" s="1"/>
  <c r="K508" i="4" s="1"/>
  <c r="F507" i="13"/>
  <c r="J507" i="4" s="1"/>
  <c r="E502" i="13"/>
  <c r="F502" i="13" s="1"/>
  <c r="J502" i="4" s="1"/>
  <c r="E500" i="13"/>
  <c r="F500" i="13"/>
  <c r="J500" i="4" s="1"/>
  <c r="F499" i="13"/>
  <c r="J499" i="4" s="1"/>
  <c r="E494" i="13"/>
  <c r="F494" i="13"/>
  <c r="J494" i="4" s="1"/>
  <c r="E492" i="13"/>
  <c r="F492" i="13" s="1"/>
  <c r="J492" i="4" s="1"/>
  <c r="F491" i="13"/>
  <c r="J491" i="4" s="1"/>
  <c r="G489" i="13"/>
  <c r="F489" i="13"/>
  <c r="J489" i="4" s="1"/>
  <c r="D488" i="13"/>
  <c r="I488" i="13" s="1"/>
  <c r="F488" i="13"/>
  <c r="J488" i="4" s="1"/>
  <c r="J451" i="13"/>
  <c r="C444" i="13"/>
  <c r="D444" i="13" s="1"/>
  <c r="L444" i="13" s="1"/>
  <c r="L428" i="13"/>
  <c r="K421" i="13"/>
  <c r="L420" i="13"/>
  <c r="C405" i="13"/>
  <c r="D405" i="13" s="1"/>
  <c r="I405" i="13" s="1"/>
  <c r="J395" i="13"/>
  <c r="G391" i="13"/>
  <c r="D388" i="13"/>
  <c r="D384" i="13"/>
  <c r="F384" i="13"/>
  <c r="J384" i="4" s="1"/>
  <c r="J368" i="13"/>
  <c r="I366" i="13"/>
  <c r="D360" i="13"/>
  <c r="F360" i="13"/>
  <c r="J360" i="4" s="1"/>
  <c r="C357" i="13"/>
  <c r="D357" i="13" s="1"/>
  <c r="E356" i="13"/>
  <c r="F356" i="13"/>
  <c r="J356" i="4" s="1"/>
  <c r="F350" i="13"/>
  <c r="J350" i="4" s="1"/>
  <c r="D345" i="13"/>
  <c r="D343" i="13"/>
  <c r="L343" i="13" s="1"/>
  <c r="J339" i="13"/>
  <c r="I312" i="13"/>
  <c r="K311" i="13"/>
  <c r="F310" i="13"/>
  <c r="J310" i="4" s="1"/>
  <c r="I304" i="13"/>
  <c r="E303" i="13"/>
  <c r="F303" i="13" s="1"/>
  <c r="J303" i="4" s="1"/>
  <c r="K300" i="13"/>
  <c r="E295" i="13"/>
  <c r="F295" i="13" s="1"/>
  <c r="J295" i="4" s="1"/>
  <c r="D288" i="13"/>
  <c r="F288" i="13"/>
  <c r="J288" i="4" s="1"/>
  <c r="G281" i="13"/>
  <c r="F281" i="13"/>
  <c r="J281" i="4" s="1"/>
  <c r="G278" i="13"/>
  <c r="F276" i="13"/>
  <c r="J276" i="4" s="1"/>
  <c r="J272" i="13"/>
  <c r="L271" i="13"/>
  <c r="J260" i="13"/>
  <c r="J254" i="13"/>
  <c r="G252" i="13"/>
  <c r="D248" i="13"/>
  <c r="I248" i="13" s="1"/>
  <c r="F248" i="13"/>
  <c r="J248" i="4" s="1"/>
  <c r="G246" i="13"/>
  <c r="F936" i="13"/>
  <c r="F922" i="13"/>
  <c r="J922" i="4" s="1"/>
  <c r="F813" i="13"/>
  <c r="J813" i="4" s="1"/>
  <c r="F772" i="13"/>
  <c r="J772" i="4" s="1"/>
  <c r="F708" i="13"/>
  <c r="J708" i="4" s="1"/>
  <c r="F685" i="13"/>
  <c r="J685" i="4" s="1"/>
  <c r="F666" i="13"/>
  <c r="J666" i="4" s="1"/>
  <c r="F644" i="13"/>
  <c r="J644" i="4" s="1"/>
  <c r="F621" i="13"/>
  <c r="J621" i="4" s="1"/>
  <c r="F602" i="13"/>
  <c r="J602" i="4" s="1"/>
  <c r="F557" i="13"/>
  <c r="J557" i="4" s="1"/>
  <c r="F525" i="13"/>
  <c r="J525" i="4" s="1"/>
  <c r="K525" i="4" s="1"/>
  <c r="F466" i="13"/>
  <c r="J466" i="4" s="1"/>
  <c r="E808" i="13"/>
  <c r="F808" i="13"/>
  <c r="J808" i="4" s="1"/>
  <c r="C779" i="13"/>
  <c r="F779" i="13"/>
  <c r="J779" i="4" s="1"/>
  <c r="D761" i="13"/>
  <c r="F761" i="13"/>
  <c r="J761" i="4" s="1"/>
  <c r="C755" i="13"/>
  <c r="F755" i="13"/>
  <c r="J755" i="4" s="1"/>
  <c r="C742" i="13"/>
  <c r="F742" i="13"/>
  <c r="J742" i="4" s="1"/>
  <c r="J740" i="13"/>
  <c r="I732" i="13"/>
  <c r="H716" i="13"/>
  <c r="K702" i="13"/>
  <c r="E678" i="13"/>
  <c r="F678" i="13"/>
  <c r="J678" i="4" s="1"/>
  <c r="L672" i="13"/>
  <c r="I668" i="13"/>
  <c r="J666" i="13"/>
  <c r="K644" i="13"/>
  <c r="L643" i="13"/>
  <c r="J636" i="13"/>
  <c r="Q636" i="13" s="1"/>
  <c r="L635" i="13"/>
  <c r="C633" i="13"/>
  <c r="F633" i="13"/>
  <c r="J633" i="4" s="1"/>
  <c r="I626" i="13"/>
  <c r="H615" i="13"/>
  <c r="F615" i="13"/>
  <c r="J615" i="4" s="1"/>
  <c r="E611" i="13"/>
  <c r="F611" i="13"/>
  <c r="J611" i="4" s="1"/>
  <c r="J605" i="13"/>
  <c r="J602" i="13"/>
  <c r="I596" i="13"/>
  <c r="K589" i="13"/>
  <c r="L588" i="13"/>
  <c r="L573" i="13"/>
  <c r="S573" i="13" s="1"/>
  <c r="J567" i="13"/>
  <c r="Q567" i="13" s="1"/>
  <c r="E566" i="13"/>
  <c r="F566" i="13"/>
  <c r="J566" i="4" s="1"/>
  <c r="K544" i="13"/>
  <c r="H543" i="13"/>
  <c r="K542" i="13"/>
  <c r="J539" i="13"/>
  <c r="J536" i="13"/>
  <c r="G535" i="13"/>
  <c r="N535" i="13" s="1"/>
  <c r="J534" i="13"/>
  <c r="I531" i="13"/>
  <c r="F531" i="13"/>
  <c r="J531" i="4" s="1"/>
  <c r="J520" i="13"/>
  <c r="G519" i="13"/>
  <c r="N519" i="13" s="1"/>
  <c r="J518" i="13"/>
  <c r="K512" i="13"/>
  <c r="K510" i="13"/>
  <c r="K504" i="13"/>
  <c r="K502" i="13"/>
  <c r="K496" i="13"/>
  <c r="K494" i="13"/>
  <c r="I487" i="13"/>
  <c r="E486" i="13"/>
  <c r="F486" i="13" s="1"/>
  <c r="J486" i="4" s="1"/>
  <c r="E484" i="13"/>
  <c r="F484" i="13"/>
  <c r="J484" i="4" s="1"/>
  <c r="F483" i="13"/>
  <c r="J483" i="4" s="1"/>
  <c r="G481" i="13"/>
  <c r="F481" i="13"/>
  <c r="J481" i="4" s="1"/>
  <c r="D480" i="13"/>
  <c r="I480" i="13" s="1"/>
  <c r="F480" i="13"/>
  <c r="G473" i="13"/>
  <c r="F473" i="13"/>
  <c r="J473" i="4" s="1"/>
  <c r="C459" i="13"/>
  <c r="D459" i="13" s="1"/>
  <c r="F459" i="13"/>
  <c r="J459" i="4" s="1"/>
  <c r="I454" i="13"/>
  <c r="I451" i="13"/>
  <c r="E448" i="13"/>
  <c r="F448" i="13"/>
  <c r="J448" i="4" s="1"/>
  <c r="J446" i="13"/>
  <c r="C443" i="13"/>
  <c r="D443" i="13" s="1"/>
  <c r="F443" i="13"/>
  <c r="J443" i="4" s="1"/>
  <c r="C435" i="13"/>
  <c r="D435" i="13" s="1"/>
  <c r="F435" i="13"/>
  <c r="J435" i="4" s="1"/>
  <c r="K428" i="13"/>
  <c r="F423" i="13"/>
  <c r="J423" i="4" s="1"/>
  <c r="G422" i="13"/>
  <c r="N422" i="13" s="1"/>
  <c r="J421" i="13"/>
  <c r="K420" i="13"/>
  <c r="F415" i="13"/>
  <c r="J415" i="4" s="1"/>
  <c r="C411" i="13"/>
  <c r="D411" i="13" s="1"/>
  <c r="F411" i="13"/>
  <c r="J411" i="4" s="1"/>
  <c r="J409" i="13"/>
  <c r="K405" i="13"/>
  <c r="G399" i="13"/>
  <c r="F399" i="13"/>
  <c r="J399" i="4" s="1"/>
  <c r="E392" i="13"/>
  <c r="F392" i="13" s="1"/>
  <c r="J392" i="4" s="1"/>
  <c r="F387" i="13"/>
  <c r="J387" i="4" s="1"/>
  <c r="K384" i="13"/>
  <c r="R384" i="13" s="1"/>
  <c r="J382" i="13"/>
  <c r="L381" i="13"/>
  <c r="G373" i="13"/>
  <c r="G372" i="13"/>
  <c r="K364" i="13"/>
  <c r="K360" i="13"/>
  <c r="K359" i="13"/>
  <c r="L356" i="13"/>
  <c r="D348" i="13"/>
  <c r="L348" i="13" s="1"/>
  <c r="F348" i="13"/>
  <c r="J348" i="4" s="1"/>
  <c r="E342" i="13"/>
  <c r="F342" i="13" s="1"/>
  <c r="J342" i="4" s="1"/>
  <c r="G340" i="13"/>
  <c r="J331" i="13"/>
  <c r="J329" i="13"/>
  <c r="I328" i="13"/>
  <c r="J327" i="13"/>
  <c r="J326" i="13"/>
  <c r="J320" i="13"/>
  <c r="E318" i="13"/>
  <c r="F318" i="13" s="1"/>
  <c r="J318" i="4" s="1"/>
  <c r="J311" i="13"/>
  <c r="K310" i="13"/>
  <c r="G308" i="13"/>
  <c r="L303" i="13"/>
  <c r="J300" i="13"/>
  <c r="K288" i="13"/>
  <c r="L287" i="13"/>
  <c r="D280" i="13"/>
  <c r="F280" i="13"/>
  <c r="J280" i="4" s="1"/>
  <c r="E279" i="13"/>
  <c r="F279" i="13" s="1"/>
  <c r="J279" i="4" s="1"/>
  <c r="E278" i="13"/>
  <c r="F278" i="13" s="1"/>
  <c r="J278" i="4" s="1"/>
  <c r="K276" i="13"/>
  <c r="R276" i="13" s="1"/>
  <c r="J275" i="13"/>
  <c r="I272" i="13"/>
  <c r="K271" i="13"/>
  <c r="K268" i="13"/>
  <c r="J267" i="13"/>
  <c r="G264" i="13"/>
  <c r="I254" i="13"/>
  <c r="E252" i="13"/>
  <c r="F252" i="13" s="1"/>
  <c r="J252" i="4" s="1"/>
  <c r="K252" i="4" s="1"/>
  <c r="E247" i="13"/>
  <c r="F247" i="13" s="1"/>
  <c r="J247" i="4" s="1"/>
  <c r="E246" i="13"/>
  <c r="F246" i="13" s="1"/>
  <c r="J246" i="4" s="1"/>
  <c r="F853" i="13"/>
  <c r="F789" i="13"/>
  <c r="J789" i="4" s="1"/>
  <c r="F770" i="13"/>
  <c r="F748" i="13"/>
  <c r="J748" i="4" s="1"/>
  <c r="F706" i="13"/>
  <c r="J706" i="4" s="1"/>
  <c r="F661" i="13"/>
  <c r="J661" i="4" s="1"/>
  <c r="F597" i="13"/>
  <c r="J597" i="4" s="1"/>
  <c r="F458" i="13"/>
  <c r="J458" i="4" s="1"/>
  <c r="F330" i="13"/>
  <c r="J330" i="4" s="1"/>
  <c r="G971" i="13"/>
  <c r="E966" i="13"/>
  <c r="G940" i="13"/>
  <c r="I935" i="13"/>
  <c r="F935" i="13"/>
  <c r="J935" i="4" s="1"/>
  <c r="E934" i="13"/>
  <c r="E931" i="13"/>
  <c r="F931" i="13"/>
  <c r="J931" i="4" s="1"/>
  <c r="E923" i="13"/>
  <c r="F923" i="13"/>
  <c r="J923" i="4" s="1"/>
  <c r="H920" i="13"/>
  <c r="I919" i="13"/>
  <c r="F919" i="13"/>
  <c r="J919" i="4" s="1"/>
  <c r="E915" i="13"/>
  <c r="F915" i="13"/>
  <c r="J915" i="4" s="1"/>
  <c r="E907" i="13"/>
  <c r="F907" i="13"/>
  <c r="J907" i="4" s="1"/>
  <c r="I903" i="13"/>
  <c r="F903" i="13"/>
  <c r="J903" i="4" s="1"/>
  <c r="E902" i="13"/>
  <c r="I885" i="13"/>
  <c r="C879" i="13"/>
  <c r="F879" i="13"/>
  <c r="E878" i="13"/>
  <c r="D865" i="13"/>
  <c r="F865" i="13"/>
  <c r="J865" i="4" s="1"/>
  <c r="H853" i="13"/>
  <c r="G833" i="13"/>
  <c r="F833" i="13"/>
  <c r="J833" i="4" s="1"/>
  <c r="J827" i="13"/>
  <c r="G826" i="13"/>
  <c r="N826" i="13" s="1"/>
  <c r="H823" i="13"/>
  <c r="F823" i="13"/>
  <c r="J823" i="4" s="1"/>
  <c r="D814" i="13"/>
  <c r="H813" i="13"/>
  <c r="E804" i="13"/>
  <c r="J799" i="13"/>
  <c r="Q799" i="13" s="1"/>
  <c r="L797" i="13"/>
  <c r="D796" i="13"/>
  <c r="C795" i="13"/>
  <c r="F795" i="13"/>
  <c r="J795" i="4" s="1"/>
  <c r="H791" i="13"/>
  <c r="O791" i="13" s="1"/>
  <c r="L789" i="13"/>
  <c r="D788" i="13"/>
  <c r="C787" i="13"/>
  <c r="F787" i="13"/>
  <c r="J787" i="4" s="1"/>
  <c r="J783" i="13"/>
  <c r="Q783" i="13" s="1"/>
  <c r="L781" i="13"/>
  <c r="H775" i="13"/>
  <c r="L773" i="13"/>
  <c r="E770" i="13"/>
  <c r="D760" i="13"/>
  <c r="I759" i="13"/>
  <c r="F759" i="13"/>
  <c r="J759" i="4" s="1"/>
  <c r="E751" i="13"/>
  <c r="K746" i="13"/>
  <c r="D745" i="13"/>
  <c r="F745" i="13"/>
  <c r="J745" i="4" s="1"/>
  <c r="G734" i="13"/>
  <c r="D727" i="13"/>
  <c r="F727" i="13"/>
  <c r="J727" i="4" s="1"/>
  <c r="I724" i="13"/>
  <c r="P724" i="13" s="1"/>
  <c r="L723" i="13"/>
  <c r="D722" i="13"/>
  <c r="I720" i="13"/>
  <c r="E718" i="13"/>
  <c r="L715" i="13"/>
  <c r="D714" i="13"/>
  <c r="E713" i="13"/>
  <c r="F713" i="13"/>
  <c r="J713" i="4" s="1"/>
  <c r="L708" i="13"/>
  <c r="H707" i="13"/>
  <c r="J706" i="13"/>
  <c r="L705" i="13"/>
  <c r="I704" i="13"/>
  <c r="F704" i="13"/>
  <c r="J704" i="4" s="1"/>
  <c r="J702" i="13"/>
  <c r="H701" i="13"/>
  <c r="E696" i="13"/>
  <c r="E688" i="13"/>
  <c r="K686" i="13"/>
  <c r="H685" i="13"/>
  <c r="D682" i="13"/>
  <c r="D679" i="13"/>
  <c r="F679" i="13"/>
  <c r="J679" i="4" s="1"/>
  <c r="C675" i="13"/>
  <c r="F675" i="13"/>
  <c r="J675" i="4" s="1"/>
  <c r="K672" i="13"/>
  <c r="L671" i="13"/>
  <c r="H667" i="13"/>
  <c r="I666" i="13"/>
  <c r="J664" i="13"/>
  <c r="F664" i="13"/>
  <c r="J664" i="4" s="1"/>
  <c r="I662" i="13"/>
  <c r="J660" i="13"/>
  <c r="Q660" i="13" s="1"/>
  <c r="H646" i="13"/>
  <c r="H645" i="13"/>
  <c r="J644" i="13"/>
  <c r="K643" i="13"/>
  <c r="G640" i="13"/>
  <c r="J638" i="13"/>
  <c r="F638" i="13"/>
  <c r="J638" i="4" s="1"/>
  <c r="I636" i="13"/>
  <c r="P636" i="13" s="1"/>
  <c r="K635" i="13"/>
  <c r="I625" i="13"/>
  <c r="K621" i="13"/>
  <c r="J614" i="13"/>
  <c r="F614" i="13"/>
  <c r="J614" i="4" s="1"/>
  <c r="D613" i="13"/>
  <c r="J612" i="13"/>
  <c r="C609" i="13"/>
  <c r="F609" i="13"/>
  <c r="J609" i="4" s="1"/>
  <c r="J607" i="13"/>
  <c r="H605" i="13"/>
  <c r="E604" i="13"/>
  <c r="D603" i="13"/>
  <c r="J601" i="13"/>
  <c r="E600" i="13"/>
  <c r="H596" i="13"/>
  <c r="J589" i="13"/>
  <c r="J588" i="13"/>
  <c r="K587" i="13"/>
  <c r="C585" i="13"/>
  <c r="F585" i="13"/>
  <c r="J585" i="4" s="1"/>
  <c r="D582" i="13"/>
  <c r="H577" i="13"/>
  <c r="H576" i="13"/>
  <c r="D575" i="13"/>
  <c r="G574" i="13"/>
  <c r="K573" i="13"/>
  <c r="R573" i="13" s="1"/>
  <c r="E568" i="13"/>
  <c r="I567" i="13"/>
  <c r="P567" i="13" s="1"/>
  <c r="K566" i="13"/>
  <c r="D563" i="13"/>
  <c r="F563" i="13"/>
  <c r="J563" i="4" s="1"/>
  <c r="E561" i="13"/>
  <c r="H560" i="13"/>
  <c r="L559" i="13"/>
  <c r="D559" i="13"/>
  <c r="G558" i="13"/>
  <c r="E556" i="13"/>
  <c r="H552" i="13"/>
  <c r="D550" i="13"/>
  <c r="J544" i="13"/>
  <c r="G543" i="13"/>
  <c r="J542" i="13"/>
  <c r="H539" i="13"/>
  <c r="K537" i="13"/>
  <c r="I536" i="13"/>
  <c r="I534" i="13"/>
  <c r="K530" i="13"/>
  <c r="E529" i="13"/>
  <c r="E528" i="13"/>
  <c r="L527" i="13"/>
  <c r="D527" i="13"/>
  <c r="G526" i="13"/>
  <c r="G523" i="13"/>
  <c r="K521" i="13"/>
  <c r="I520" i="13"/>
  <c r="I518" i="13"/>
  <c r="J515" i="13"/>
  <c r="J512" i="13"/>
  <c r="G511" i="13"/>
  <c r="J510" i="13"/>
  <c r="J504" i="13"/>
  <c r="G503" i="13"/>
  <c r="J502" i="13"/>
  <c r="J496" i="13"/>
  <c r="G495" i="13"/>
  <c r="J494" i="13"/>
  <c r="K488" i="13"/>
  <c r="K486" i="13"/>
  <c r="J485" i="13"/>
  <c r="I479" i="13"/>
  <c r="E478" i="13"/>
  <c r="F478" i="13"/>
  <c r="J478" i="4" s="1"/>
  <c r="E476" i="13"/>
  <c r="F476" i="13" s="1"/>
  <c r="J476" i="4" s="1"/>
  <c r="F475" i="13"/>
  <c r="J475" i="4" s="1"/>
  <c r="G471" i="13"/>
  <c r="C469" i="13"/>
  <c r="D469" i="13" s="1"/>
  <c r="I469" i="13" s="1"/>
  <c r="F468" i="13"/>
  <c r="J468" i="4" s="1"/>
  <c r="J466" i="13"/>
  <c r="D462" i="13"/>
  <c r="K460" i="13"/>
  <c r="J459" i="13"/>
  <c r="L458" i="13"/>
  <c r="K455" i="13"/>
  <c r="I446" i="13"/>
  <c r="D445" i="13"/>
  <c r="I445" i="13" s="1"/>
  <c r="L443" i="13"/>
  <c r="C439" i="13"/>
  <c r="D439" i="13" s="1"/>
  <c r="F439" i="13"/>
  <c r="J439" i="4" s="1"/>
  <c r="E438" i="13"/>
  <c r="F438" i="13" s="1"/>
  <c r="G437" i="13"/>
  <c r="I436" i="13"/>
  <c r="G430" i="13"/>
  <c r="N430" i="13" s="1"/>
  <c r="J428" i="13"/>
  <c r="J420" i="13"/>
  <c r="E414" i="13"/>
  <c r="F414" i="13" s="1"/>
  <c r="J414" i="4" s="1"/>
  <c r="J411" i="13"/>
  <c r="L410" i="13"/>
  <c r="F407" i="13"/>
  <c r="J407" i="4" s="1"/>
  <c r="E406" i="13"/>
  <c r="F406" i="13" s="1"/>
  <c r="J406" i="4" s="1"/>
  <c r="J405" i="13"/>
  <c r="K402" i="13"/>
  <c r="K401" i="13"/>
  <c r="E398" i="13"/>
  <c r="F398" i="13" s="1"/>
  <c r="J398" i="4" s="1"/>
  <c r="J397" i="13"/>
  <c r="J384" i="13"/>
  <c r="K383" i="13"/>
  <c r="I382" i="13"/>
  <c r="J381" i="13"/>
  <c r="C377" i="13"/>
  <c r="F377" i="13"/>
  <c r="J377" i="4" s="1"/>
  <c r="D372" i="13"/>
  <c r="J369" i="13"/>
  <c r="G366" i="13"/>
  <c r="J365" i="13"/>
  <c r="J364" i="13"/>
  <c r="J360" i="13"/>
  <c r="J359" i="13"/>
  <c r="J358" i="13"/>
  <c r="K356" i="13"/>
  <c r="J355" i="13"/>
  <c r="J353" i="13"/>
  <c r="G351" i="13"/>
  <c r="D342" i="13"/>
  <c r="E340" i="13"/>
  <c r="F340" i="13" s="1"/>
  <c r="J340" i="4" s="1"/>
  <c r="G339" i="13"/>
  <c r="E338" i="13"/>
  <c r="F338" i="13" s="1"/>
  <c r="J338" i="4" s="1"/>
  <c r="G336" i="13"/>
  <c r="N336" i="13" s="1"/>
  <c r="I326" i="13"/>
  <c r="I320" i="13"/>
  <c r="E319" i="13"/>
  <c r="F319" i="13" s="1"/>
  <c r="D318" i="13"/>
  <c r="G312" i="13"/>
  <c r="I311" i="13"/>
  <c r="J310" i="13"/>
  <c r="E308" i="13"/>
  <c r="F308" i="13" s="1"/>
  <c r="J308" i="4" s="1"/>
  <c r="G304" i="13"/>
  <c r="K303" i="13"/>
  <c r="F302" i="13"/>
  <c r="J302" i="4" s="1"/>
  <c r="J297" i="13"/>
  <c r="J296" i="13"/>
  <c r="Q296" i="13" s="1"/>
  <c r="L295" i="13"/>
  <c r="F294" i="13"/>
  <c r="J291" i="13"/>
  <c r="J288" i="13"/>
  <c r="K287" i="13"/>
  <c r="K280" i="13"/>
  <c r="L279" i="13"/>
  <c r="D278" i="13"/>
  <c r="T278" i="13" s="1"/>
  <c r="J276" i="13"/>
  <c r="J271" i="13"/>
  <c r="J268" i="13"/>
  <c r="E264" i="13"/>
  <c r="I262" i="13"/>
  <c r="G260" i="13"/>
  <c r="G257" i="13"/>
  <c r="F257" i="13"/>
  <c r="J257" i="4" s="1"/>
  <c r="D255" i="13"/>
  <c r="C253" i="13"/>
  <c r="D252" i="13"/>
  <c r="J248" i="13"/>
  <c r="L247" i="13"/>
  <c r="F957" i="13"/>
  <c r="J957" i="4" s="1"/>
  <c r="F906" i="13"/>
  <c r="J906" i="4" s="1"/>
  <c r="F852" i="13"/>
  <c r="F788" i="13"/>
  <c r="J788" i="4" s="1"/>
  <c r="F765" i="13"/>
  <c r="F746" i="13"/>
  <c r="J746" i="4" s="1"/>
  <c r="F682" i="13"/>
  <c r="J682" i="4" s="1"/>
  <c r="F596" i="13"/>
  <c r="J596" i="4" s="1"/>
  <c r="F386" i="13"/>
  <c r="J386" i="4" s="1"/>
  <c r="B1865" i="4"/>
  <c r="D1865" i="4"/>
  <c r="B1857" i="4"/>
  <c r="D1857" i="4"/>
  <c r="E1827" i="4"/>
  <c r="B1822" i="4"/>
  <c r="D1822" i="4"/>
  <c r="E1822" i="4"/>
  <c r="B1816" i="4"/>
  <c r="C1816" i="4"/>
  <c r="E1816" i="4"/>
  <c r="B1736" i="4"/>
  <c r="C1736" i="4"/>
  <c r="B1678" i="4"/>
  <c r="D1678" i="4"/>
  <c r="E1678" i="4"/>
  <c r="B1656" i="4"/>
  <c r="C1656" i="4"/>
  <c r="E1656" i="4"/>
  <c r="C1562" i="4"/>
  <c r="C1546" i="4"/>
  <c r="D1546" i="4"/>
  <c r="B1546" i="4"/>
  <c r="E1546" i="4"/>
  <c r="C1450" i="4"/>
  <c r="D1450" i="4"/>
  <c r="B1450" i="4"/>
  <c r="E1450" i="4"/>
  <c r="C940" i="4"/>
  <c r="D940" i="4"/>
  <c r="B902" i="4"/>
  <c r="C902" i="4"/>
  <c r="D902" i="4"/>
  <c r="E902" i="4"/>
  <c r="E838" i="4"/>
  <c r="B822" i="4"/>
  <c r="C822" i="4"/>
  <c r="D822" i="4"/>
  <c r="E822" i="4"/>
  <c r="D690" i="4"/>
  <c r="B522" i="4"/>
  <c r="C522" i="4"/>
  <c r="E522" i="4"/>
  <c r="B420" i="4"/>
  <c r="C420" i="4"/>
  <c r="D420" i="4"/>
  <c r="E420" i="4"/>
  <c r="B404" i="4"/>
  <c r="C404" i="4"/>
  <c r="D404" i="4"/>
  <c r="E404" i="4"/>
  <c r="E1994" i="4"/>
  <c r="C1988" i="4"/>
  <c r="E1986" i="4"/>
  <c r="E1970" i="4"/>
  <c r="C1956" i="4"/>
  <c r="C1940" i="4"/>
  <c r="C1932" i="4"/>
  <c r="B1925" i="4"/>
  <c r="C1924" i="4"/>
  <c r="E1922" i="4"/>
  <c r="B1917" i="4"/>
  <c r="E1914" i="4"/>
  <c r="E1906" i="4"/>
  <c r="B1901" i="4"/>
  <c r="E1898" i="4"/>
  <c r="B1893" i="4"/>
  <c r="B1885" i="4"/>
  <c r="E1882" i="4"/>
  <c r="B1873" i="4"/>
  <c r="D1873" i="4"/>
  <c r="E1865" i="4"/>
  <c r="E1857" i="4"/>
  <c r="B1851" i="4"/>
  <c r="E1843" i="4"/>
  <c r="B1843" i="4"/>
  <c r="C1827" i="4"/>
  <c r="C1822" i="4"/>
  <c r="D1816" i="4"/>
  <c r="B1792" i="4"/>
  <c r="C1792" i="4"/>
  <c r="E1792" i="4"/>
  <c r="B1776" i="4"/>
  <c r="C1776" i="4"/>
  <c r="E1776" i="4"/>
  <c r="B1726" i="4"/>
  <c r="E1726" i="4"/>
  <c r="B1718" i="4"/>
  <c r="C1718" i="4"/>
  <c r="D1718" i="4"/>
  <c r="E1718" i="4"/>
  <c r="D1688" i="4"/>
  <c r="D1656" i="4"/>
  <c r="E1644" i="4"/>
  <c r="B1644" i="4"/>
  <c r="D1644" i="4"/>
  <c r="C1574" i="4"/>
  <c r="E1574" i="4"/>
  <c r="B1457" i="4"/>
  <c r="D1457" i="4"/>
  <c r="E1457" i="4"/>
  <c r="C1457" i="4"/>
  <c r="B1148" i="4"/>
  <c r="C1148" i="4"/>
  <c r="D1148" i="4"/>
  <c r="D1994" i="4"/>
  <c r="E1993" i="4"/>
  <c r="B1988" i="4"/>
  <c r="E1985" i="4"/>
  <c r="D1978" i="4"/>
  <c r="D1970" i="4"/>
  <c r="D1962" i="4"/>
  <c r="B1948" i="4"/>
  <c r="B1940" i="4"/>
  <c r="E1937" i="4"/>
  <c r="D1930" i="4"/>
  <c r="E1929" i="4"/>
  <c r="E1921" i="4"/>
  <c r="D1914" i="4"/>
  <c r="E1913" i="4"/>
  <c r="D1906" i="4"/>
  <c r="E1905" i="4"/>
  <c r="B1900" i="4"/>
  <c r="D1898" i="4"/>
  <c r="E1897" i="4"/>
  <c r="E1889" i="4"/>
  <c r="B1884" i="4"/>
  <c r="D1882" i="4"/>
  <c r="E1881" i="4"/>
  <c r="E1873" i="4"/>
  <c r="E1867" i="4"/>
  <c r="B1867" i="4"/>
  <c r="C1865" i="4"/>
  <c r="E1859" i="4"/>
  <c r="B1859" i="4"/>
  <c r="C1857" i="4"/>
  <c r="D1843" i="4"/>
  <c r="B1798" i="4"/>
  <c r="C1798" i="4"/>
  <c r="D1798" i="4"/>
  <c r="E1798" i="4"/>
  <c r="D1792" i="4"/>
  <c r="D1776" i="4"/>
  <c r="B1766" i="4"/>
  <c r="C1766" i="4"/>
  <c r="D1766" i="4"/>
  <c r="E1766" i="4"/>
  <c r="B1680" i="4"/>
  <c r="C1680" i="4"/>
  <c r="E1680" i="4"/>
  <c r="C1670" i="4"/>
  <c r="D1670" i="4"/>
  <c r="C1644" i="4"/>
  <c r="D1621" i="4"/>
  <c r="B1621" i="4"/>
  <c r="C1621" i="4"/>
  <c r="E1621" i="4"/>
  <c r="D1581" i="4"/>
  <c r="E1581" i="4"/>
  <c r="C1581" i="4"/>
  <c r="D1441" i="4"/>
  <c r="C1441" i="4"/>
  <c r="C1994" i="4"/>
  <c r="C1986" i="4"/>
  <c r="C1978" i="4"/>
  <c r="C1970" i="4"/>
  <c r="D1937" i="4"/>
  <c r="D1929" i="4"/>
  <c r="C1922" i="4"/>
  <c r="D1921" i="4"/>
  <c r="C1914" i="4"/>
  <c r="D1913" i="4"/>
  <c r="C1906" i="4"/>
  <c r="D1905" i="4"/>
  <c r="C1898" i="4"/>
  <c r="D1897" i="4"/>
  <c r="C1890" i="4"/>
  <c r="D1889" i="4"/>
  <c r="D1881" i="4"/>
  <c r="C1873" i="4"/>
  <c r="C1843" i="4"/>
  <c r="B1830" i="4"/>
  <c r="B1824" i="4"/>
  <c r="C1824" i="4"/>
  <c r="E1824" i="4"/>
  <c r="B1782" i="4"/>
  <c r="B1752" i="4"/>
  <c r="C1752" i="4"/>
  <c r="E1752" i="4"/>
  <c r="B1742" i="4"/>
  <c r="C1742" i="4"/>
  <c r="D1742" i="4"/>
  <c r="E1742" i="4"/>
  <c r="B1728" i="4"/>
  <c r="C1728" i="4"/>
  <c r="E1728" i="4"/>
  <c r="D1710" i="4"/>
  <c r="B1694" i="4"/>
  <c r="C1694" i="4"/>
  <c r="D1694" i="4"/>
  <c r="E1694" i="4"/>
  <c r="C1553" i="4"/>
  <c r="D1537" i="4"/>
  <c r="E1537" i="4"/>
  <c r="C1537" i="4"/>
  <c r="C1514" i="4"/>
  <c r="D1514" i="4"/>
  <c r="B1514" i="4"/>
  <c r="C1486" i="4"/>
  <c r="D1486" i="4"/>
  <c r="E1486" i="4"/>
  <c r="B1135" i="4"/>
  <c r="E1135" i="4"/>
  <c r="C1135" i="4"/>
  <c r="D1135" i="4"/>
  <c r="C1993" i="4"/>
  <c r="C1985" i="4"/>
  <c r="E1983" i="4"/>
  <c r="E1967" i="4"/>
  <c r="E1959" i="4"/>
  <c r="C1953" i="4"/>
  <c r="E1951" i="4"/>
  <c r="C1945" i="4"/>
  <c r="B1878" i="4"/>
  <c r="D1878" i="4"/>
  <c r="E1878" i="4"/>
  <c r="B1838" i="4"/>
  <c r="D1838" i="4"/>
  <c r="E1838" i="4"/>
  <c r="C1830" i="4"/>
  <c r="D1824" i="4"/>
  <c r="B1800" i="4"/>
  <c r="C1800" i="4"/>
  <c r="E1800" i="4"/>
  <c r="B1768" i="4"/>
  <c r="C1768" i="4"/>
  <c r="E1768" i="4"/>
  <c r="D1728" i="4"/>
  <c r="E1720" i="4"/>
  <c r="C1672" i="4"/>
  <c r="E1672" i="4"/>
  <c r="B1662" i="4"/>
  <c r="C1662" i="4"/>
  <c r="D1662" i="4"/>
  <c r="E1662" i="4"/>
  <c r="B1553" i="4"/>
  <c r="E1521" i="4"/>
  <c r="C1498" i="4"/>
  <c r="D1498" i="4"/>
  <c r="E1498" i="4"/>
  <c r="C1300" i="4"/>
  <c r="D1300" i="4"/>
  <c r="D1983" i="4"/>
  <c r="D1967" i="4"/>
  <c r="D1959" i="4"/>
  <c r="D1951" i="4"/>
  <c r="D1943" i="4"/>
  <c r="B1862" i="4"/>
  <c r="D1862" i="4"/>
  <c r="E1862" i="4"/>
  <c r="B1840" i="4"/>
  <c r="C1840" i="4"/>
  <c r="E1840" i="4"/>
  <c r="B1832" i="4"/>
  <c r="C1832" i="4"/>
  <c r="E1832" i="4"/>
  <c r="D1819" i="4"/>
  <c r="E1819" i="4"/>
  <c r="B1819" i="4"/>
  <c r="B1808" i="4"/>
  <c r="C1808" i="4"/>
  <c r="E1808" i="4"/>
  <c r="C1744" i="4"/>
  <c r="C1594" i="4"/>
  <c r="B1594" i="4"/>
  <c r="D1594" i="4"/>
  <c r="E1594" i="4"/>
  <c r="B1505" i="4"/>
  <c r="E1505" i="4"/>
  <c r="C1505" i="4"/>
  <c r="C1428" i="4"/>
  <c r="E1428" i="4"/>
  <c r="B1428" i="4"/>
  <c r="D1428" i="4"/>
  <c r="C1983" i="4"/>
  <c r="C1967" i="4"/>
  <c r="C1959" i="4"/>
  <c r="C1951" i="4"/>
  <c r="C1943" i="4"/>
  <c r="C1903" i="4"/>
  <c r="D1902" i="4"/>
  <c r="E1901" i="4"/>
  <c r="C1895" i="4"/>
  <c r="D1894" i="4"/>
  <c r="E1893" i="4"/>
  <c r="C1887" i="4"/>
  <c r="D1886" i="4"/>
  <c r="E1885" i="4"/>
  <c r="B1870" i="4"/>
  <c r="D1870" i="4"/>
  <c r="E1870" i="4"/>
  <c r="B1864" i="4"/>
  <c r="C1864" i="4"/>
  <c r="C1862" i="4"/>
  <c r="B1856" i="4"/>
  <c r="C1856" i="4"/>
  <c r="E1856" i="4"/>
  <c r="D1832" i="4"/>
  <c r="C1819" i="4"/>
  <c r="E1814" i="4"/>
  <c r="D1808" i="4"/>
  <c r="B1784" i="4"/>
  <c r="C1784" i="4"/>
  <c r="E1784" i="4"/>
  <c r="D1774" i="4"/>
  <c r="B1758" i="4"/>
  <c r="C1758" i="4"/>
  <c r="D1758" i="4"/>
  <c r="E1758" i="4"/>
  <c r="B1734" i="4"/>
  <c r="D1734" i="4"/>
  <c r="C1712" i="4"/>
  <c r="E1712" i="4"/>
  <c r="B1686" i="4"/>
  <c r="C1686" i="4"/>
  <c r="D1686" i="4"/>
  <c r="E1686" i="4"/>
  <c r="B1664" i="4"/>
  <c r="C1664" i="4"/>
  <c r="E1664" i="4"/>
  <c r="B1654" i="4"/>
  <c r="C1622" i="4"/>
  <c r="C1606" i="4"/>
  <c r="D1606" i="4"/>
  <c r="B1606" i="4"/>
  <c r="E1606" i="4"/>
  <c r="B1849" i="4"/>
  <c r="D1849" i="4"/>
  <c r="B1841" i="4"/>
  <c r="D1841" i="4"/>
  <c r="B1833" i="4"/>
  <c r="D1833" i="4"/>
  <c r="B1702" i="4"/>
  <c r="C1702" i="4"/>
  <c r="D1702" i="4"/>
  <c r="E1702" i="4"/>
  <c r="C1646" i="4"/>
  <c r="B1646" i="4"/>
  <c r="E1646" i="4"/>
  <c r="B1433" i="4"/>
  <c r="D1433" i="4"/>
  <c r="E1433" i="4"/>
  <c r="C1433" i="4"/>
  <c r="B344" i="4"/>
  <c r="C344" i="4"/>
  <c r="D344" i="4"/>
  <c r="E344" i="4"/>
  <c r="B256" i="4"/>
  <c r="C256" i="4"/>
  <c r="D256" i="4"/>
  <c r="E256" i="4"/>
  <c r="D1825" i="4"/>
  <c r="D1817" i="4"/>
  <c r="D1809" i="4"/>
  <c r="D1801" i="4"/>
  <c r="D1793" i="4"/>
  <c r="D1785" i="4"/>
  <c r="B1779" i="4"/>
  <c r="D1777" i="4"/>
  <c r="D1769" i="4"/>
  <c r="B1763" i="4"/>
  <c r="B1755" i="4"/>
  <c r="B1747" i="4"/>
  <c r="B1739" i="4"/>
  <c r="B1731" i="4"/>
  <c r="B1723" i="4"/>
  <c r="C1722" i="4"/>
  <c r="B1715" i="4"/>
  <c r="C1714" i="4"/>
  <c r="D1713" i="4"/>
  <c r="B1707" i="4"/>
  <c r="B1699" i="4"/>
  <c r="D1697" i="4"/>
  <c r="B1691" i="4"/>
  <c r="D1689" i="4"/>
  <c r="B1683" i="4"/>
  <c r="D1681" i="4"/>
  <c r="B1675" i="4"/>
  <c r="D1673" i="4"/>
  <c r="B1667" i="4"/>
  <c r="D1665" i="4"/>
  <c r="B1651" i="4"/>
  <c r="C1641" i="4"/>
  <c r="C1640" i="4"/>
  <c r="B1637" i="4"/>
  <c r="B1636" i="4"/>
  <c r="B1616" i="4"/>
  <c r="E1616" i="4"/>
  <c r="D1605" i="4"/>
  <c r="E1605" i="4"/>
  <c r="C1601" i="4"/>
  <c r="C1582" i="4"/>
  <c r="D1582" i="4"/>
  <c r="D1573" i="4"/>
  <c r="E1573" i="4"/>
  <c r="C1554" i="4"/>
  <c r="D1554" i="4"/>
  <c r="E1513" i="4"/>
  <c r="D1506" i="4"/>
  <c r="C1478" i="4"/>
  <c r="D1478" i="4"/>
  <c r="E1478" i="4"/>
  <c r="B1449" i="4"/>
  <c r="D1449" i="4"/>
  <c r="E1449" i="4"/>
  <c r="C1434" i="4"/>
  <c r="D1434" i="4"/>
  <c r="B1407" i="4"/>
  <c r="E1407" i="4"/>
  <c r="B1324" i="4"/>
  <c r="C1324" i="4"/>
  <c r="D1324" i="4"/>
  <c r="E1324" i="4"/>
  <c r="B1260" i="4"/>
  <c r="C1260" i="4"/>
  <c r="D1260" i="4"/>
  <c r="E1260" i="4"/>
  <c r="B1231" i="4"/>
  <c r="E1231" i="4"/>
  <c r="E1199" i="4"/>
  <c r="D1083" i="4"/>
  <c r="E1083" i="4"/>
  <c r="C1566" i="4"/>
  <c r="D1566" i="4"/>
  <c r="D1557" i="4"/>
  <c r="E1557" i="4"/>
  <c r="C1538" i="4"/>
  <c r="D1538" i="4"/>
  <c r="B1529" i="4"/>
  <c r="D1529" i="4"/>
  <c r="C1522" i="4"/>
  <c r="D1522" i="4"/>
  <c r="D1494" i="4"/>
  <c r="B1465" i="4"/>
  <c r="D1465" i="4"/>
  <c r="E1465" i="4"/>
  <c r="C1458" i="4"/>
  <c r="D1458" i="4"/>
  <c r="D1397" i="4"/>
  <c r="B1359" i="4"/>
  <c r="E1359" i="4"/>
  <c r="C1359" i="4"/>
  <c r="E1308" i="4"/>
  <c r="B1239" i="4"/>
  <c r="E1239" i="4"/>
  <c r="C1239" i="4"/>
  <c r="B1207" i="4"/>
  <c r="E1869" i="4"/>
  <c r="E1845" i="4"/>
  <c r="E1837" i="4"/>
  <c r="E1829" i="4"/>
  <c r="E1821" i="4"/>
  <c r="E1813" i="4"/>
  <c r="E1805" i="4"/>
  <c r="E1797" i="4"/>
  <c r="E1789" i="4"/>
  <c r="E1781" i="4"/>
  <c r="E1773" i="4"/>
  <c r="E1765" i="4"/>
  <c r="E1757" i="4"/>
  <c r="E1749" i="4"/>
  <c r="E1741" i="4"/>
  <c r="E1733" i="4"/>
  <c r="E1725" i="4"/>
  <c r="C1630" i="4"/>
  <c r="B1608" i="4"/>
  <c r="D1597" i="4"/>
  <c r="E1597" i="4"/>
  <c r="D1585" i="4"/>
  <c r="D1549" i="4"/>
  <c r="E1549" i="4"/>
  <c r="C1530" i="4"/>
  <c r="D1530" i="4"/>
  <c r="C1502" i="4"/>
  <c r="D1502" i="4"/>
  <c r="E1502" i="4"/>
  <c r="B1473" i="4"/>
  <c r="D1473" i="4"/>
  <c r="E1473" i="4"/>
  <c r="C1466" i="4"/>
  <c r="D1466" i="4"/>
  <c r="E1458" i="4"/>
  <c r="B1332" i="4"/>
  <c r="E1332" i="4"/>
  <c r="B1268" i="4"/>
  <c r="C1268" i="4"/>
  <c r="D1268" i="4"/>
  <c r="E1268" i="4"/>
  <c r="D1239" i="4"/>
  <c r="C1634" i="4"/>
  <c r="C1586" i="4"/>
  <c r="D1586" i="4"/>
  <c r="D1577" i="4"/>
  <c r="E1577" i="4"/>
  <c r="D1541" i="4"/>
  <c r="E1541" i="4"/>
  <c r="C1510" i="4"/>
  <c r="D1510" i="4"/>
  <c r="E1510" i="4"/>
  <c r="B1481" i="4"/>
  <c r="D1481" i="4"/>
  <c r="E1481" i="4"/>
  <c r="C1430" i="4"/>
  <c r="D1430" i="4"/>
  <c r="E1430" i="4"/>
  <c r="D1408" i="4"/>
  <c r="B1408" i="4"/>
  <c r="C1408" i="4"/>
  <c r="E1408" i="4"/>
  <c r="C1215" i="4"/>
  <c r="B1172" i="4"/>
  <c r="C1172" i="4"/>
  <c r="D1172" i="4"/>
  <c r="E1172" i="4"/>
  <c r="E1141" i="4"/>
  <c r="E1763" i="4"/>
  <c r="C1757" i="4"/>
  <c r="D1756" i="4"/>
  <c r="E1755" i="4"/>
  <c r="C1749" i="4"/>
  <c r="E1747" i="4"/>
  <c r="C1741" i="4"/>
  <c r="D1740" i="4"/>
  <c r="E1739" i="4"/>
  <c r="C1733" i="4"/>
  <c r="E1731" i="4"/>
  <c r="C1725" i="4"/>
  <c r="D1724" i="4"/>
  <c r="E1723" i="4"/>
  <c r="D1716" i="4"/>
  <c r="E1715" i="4"/>
  <c r="C1709" i="4"/>
  <c r="D1708" i="4"/>
  <c r="E1707" i="4"/>
  <c r="C1701" i="4"/>
  <c r="D1700" i="4"/>
  <c r="E1699" i="4"/>
  <c r="C1693" i="4"/>
  <c r="D1692" i="4"/>
  <c r="E1691" i="4"/>
  <c r="C1685" i="4"/>
  <c r="D1684" i="4"/>
  <c r="E1683" i="4"/>
  <c r="C1677" i="4"/>
  <c r="D1676" i="4"/>
  <c r="E1675" i="4"/>
  <c r="C1669" i="4"/>
  <c r="E1667" i="4"/>
  <c r="C1661" i="4"/>
  <c r="E1659" i="4"/>
  <c r="C1653" i="4"/>
  <c r="E1651" i="4"/>
  <c r="C1638" i="4"/>
  <c r="E1634" i="4"/>
  <c r="E1633" i="4"/>
  <c r="D1630" i="4"/>
  <c r="C1629" i="4"/>
  <c r="C1628" i="4"/>
  <c r="D1613" i="4"/>
  <c r="E1613" i="4"/>
  <c r="D1610" i="4"/>
  <c r="C1609" i="4"/>
  <c r="B1597" i="4"/>
  <c r="E1586" i="4"/>
  <c r="C1578" i="4"/>
  <c r="D1578" i="4"/>
  <c r="C1577" i="4"/>
  <c r="D1569" i="4"/>
  <c r="C1542" i="4"/>
  <c r="D1542" i="4"/>
  <c r="C1541" i="4"/>
  <c r="D1533" i="4"/>
  <c r="E1533" i="4"/>
  <c r="B1530" i="4"/>
  <c r="C1518" i="4"/>
  <c r="B1510" i="4"/>
  <c r="D1489" i="4"/>
  <c r="E1489" i="4"/>
  <c r="C1482" i="4"/>
  <c r="D1482" i="4"/>
  <c r="C1481" i="4"/>
  <c r="B1466" i="4"/>
  <c r="C1454" i="4"/>
  <c r="D1454" i="4"/>
  <c r="E1454" i="4"/>
  <c r="B1446" i="4"/>
  <c r="B1430" i="4"/>
  <c r="C1362" i="4"/>
  <c r="B1349" i="4"/>
  <c r="D1349" i="4"/>
  <c r="C1349" i="4"/>
  <c r="C1642" i="4"/>
  <c r="D1634" i="4"/>
  <c r="C1633" i="4"/>
  <c r="B1630" i="4"/>
  <c r="B1629" i="4"/>
  <c r="B1628" i="4"/>
  <c r="C1602" i="4"/>
  <c r="D1589" i="4"/>
  <c r="E1589" i="4"/>
  <c r="B1586" i="4"/>
  <c r="B1577" i="4"/>
  <c r="D1570" i="4"/>
  <c r="D1561" i="4"/>
  <c r="E1561" i="4"/>
  <c r="B1541" i="4"/>
  <c r="C1526" i="4"/>
  <c r="E1526" i="4"/>
  <c r="B1497" i="4"/>
  <c r="D1497" i="4"/>
  <c r="E1497" i="4"/>
  <c r="C1490" i="4"/>
  <c r="D1490" i="4"/>
  <c r="C1462" i="4"/>
  <c r="D1462" i="4"/>
  <c r="E1462" i="4"/>
  <c r="B1389" i="4"/>
  <c r="C1389" i="4"/>
  <c r="B1276" i="4"/>
  <c r="C1276" i="4"/>
  <c r="D1276" i="4"/>
  <c r="E1276" i="4"/>
  <c r="B1253" i="4"/>
  <c r="C1253" i="4"/>
  <c r="D1253" i="4"/>
  <c r="E1253" i="4"/>
  <c r="E1412" i="4"/>
  <c r="B1399" i="4"/>
  <c r="E1399" i="4"/>
  <c r="B1364" i="4"/>
  <c r="C1364" i="4"/>
  <c r="B1351" i="4"/>
  <c r="B1247" i="4"/>
  <c r="E1247" i="4"/>
  <c r="B1180" i="4"/>
  <c r="D1180" i="4"/>
  <c r="E1180" i="4"/>
  <c r="B1165" i="4"/>
  <c r="C1165" i="4"/>
  <c r="D1165" i="4"/>
  <c r="E1159" i="4"/>
  <c r="B1132" i="4"/>
  <c r="C1132" i="4"/>
  <c r="D1132" i="4"/>
  <c r="E1132" i="4"/>
  <c r="B1075" i="4"/>
  <c r="C1075" i="4"/>
  <c r="D1075" i="4"/>
  <c r="B932" i="4"/>
  <c r="C932" i="4"/>
  <c r="D932" i="4"/>
  <c r="E932" i="4"/>
  <c r="E1584" i="4"/>
  <c r="E1576" i="4"/>
  <c r="E1568" i="4"/>
  <c r="E1560" i="4"/>
  <c r="E1552" i="4"/>
  <c r="E1536" i="4"/>
  <c r="E1528" i="4"/>
  <c r="E1512" i="4"/>
  <c r="E1496" i="4"/>
  <c r="E1488" i="4"/>
  <c r="E1472" i="4"/>
  <c r="E1456" i="4"/>
  <c r="E1448" i="4"/>
  <c r="E1440" i="4"/>
  <c r="E1432" i="4"/>
  <c r="E1426" i="4"/>
  <c r="B1426" i="4"/>
  <c r="D1402" i="4"/>
  <c r="E1402" i="4"/>
  <c r="B1402" i="4"/>
  <c r="D1399" i="4"/>
  <c r="B1391" i="4"/>
  <c r="D1354" i="4"/>
  <c r="E1354" i="4"/>
  <c r="B1354" i="4"/>
  <c r="D1335" i="4"/>
  <c r="B1325" i="4"/>
  <c r="C1325" i="4"/>
  <c r="D1325" i="4"/>
  <c r="B1317" i="4"/>
  <c r="C1317" i="4"/>
  <c r="D1317" i="4"/>
  <c r="B1309" i="4"/>
  <c r="C1309" i="4"/>
  <c r="D1309" i="4"/>
  <c r="B1301" i="4"/>
  <c r="D1301" i="4"/>
  <c r="B1293" i="4"/>
  <c r="C1293" i="4"/>
  <c r="D1293" i="4"/>
  <c r="B1277" i="4"/>
  <c r="C1277" i="4"/>
  <c r="D1277" i="4"/>
  <c r="C1269" i="4"/>
  <c r="D1269" i="4"/>
  <c r="D1247" i="4"/>
  <c r="B1188" i="4"/>
  <c r="C1188" i="4"/>
  <c r="D1092" i="4"/>
  <c r="E1092" i="4"/>
  <c r="B1413" i="4"/>
  <c r="D1413" i="4"/>
  <c r="E1394" i="4"/>
  <c r="B1394" i="4"/>
  <c r="B1383" i="4"/>
  <c r="E1383" i="4"/>
  <c r="B1365" i="4"/>
  <c r="D1365" i="4"/>
  <c r="B1356" i="4"/>
  <c r="C1356" i="4"/>
  <c r="E1356" i="4"/>
  <c r="B1303" i="4"/>
  <c r="B1295" i="4"/>
  <c r="E1295" i="4"/>
  <c r="B1279" i="4"/>
  <c r="E1279" i="4"/>
  <c r="B1271" i="4"/>
  <c r="E1271" i="4"/>
  <c r="B1263" i="4"/>
  <c r="E1263" i="4"/>
  <c r="B1255" i="4"/>
  <c r="E1255" i="4"/>
  <c r="B1236" i="4"/>
  <c r="C1236" i="4"/>
  <c r="D1236" i="4"/>
  <c r="E1236" i="4"/>
  <c r="B1228" i="4"/>
  <c r="C1228" i="4"/>
  <c r="D1228" i="4"/>
  <c r="E1228" i="4"/>
  <c r="B1220" i="4"/>
  <c r="B1212" i="4"/>
  <c r="C1212" i="4"/>
  <c r="D1212" i="4"/>
  <c r="E1212" i="4"/>
  <c r="E1204" i="4"/>
  <c r="B1196" i="4"/>
  <c r="C1196" i="4"/>
  <c r="D1196" i="4"/>
  <c r="E1196" i="4"/>
  <c r="B1173" i="4"/>
  <c r="C1173" i="4"/>
  <c r="D1173" i="4"/>
  <c r="B1156" i="4"/>
  <c r="C1156" i="4"/>
  <c r="D1156" i="4"/>
  <c r="E1156" i="4"/>
  <c r="B1149" i="4"/>
  <c r="E1413" i="4"/>
  <c r="C1394" i="4"/>
  <c r="D1386" i="4"/>
  <c r="B1386" i="4"/>
  <c r="D1383" i="4"/>
  <c r="B1375" i="4"/>
  <c r="E1365" i="4"/>
  <c r="D1356" i="4"/>
  <c r="D1338" i="4"/>
  <c r="E1338" i="4"/>
  <c r="B1338" i="4"/>
  <c r="D1319" i="4"/>
  <c r="D1295" i="4"/>
  <c r="D1279" i="4"/>
  <c r="D1271" i="4"/>
  <c r="D1263" i="4"/>
  <c r="D1255" i="4"/>
  <c r="B1181" i="4"/>
  <c r="C1181" i="4"/>
  <c r="D1181" i="4"/>
  <c r="E1173" i="4"/>
  <c r="B1133" i="4"/>
  <c r="C1133" i="4"/>
  <c r="D1133" i="4"/>
  <c r="E1525" i="4"/>
  <c r="E1517" i="4"/>
  <c r="E1509" i="4"/>
  <c r="E1501" i="4"/>
  <c r="E1493" i="4"/>
  <c r="E1485" i="4"/>
  <c r="E1469" i="4"/>
  <c r="E1461" i="4"/>
  <c r="E1453" i="4"/>
  <c r="E1429" i="4"/>
  <c r="B1418" i="4"/>
  <c r="B1415" i="4"/>
  <c r="E1415" i="4"/>
  <c r="C1413" i="4"/>
  <c r="E1396" i="4"/>
  <c r="C1383" i="4"/>
  <c r="D1378" i="4"/>
  <c r="E1378" i="4"/>
  <c r="B1378" i="4"/>
  <c r="B1367" i="4"/>
  <c r="E1367" i="4"/>
  <c r="C1365" i="4"/>
  <c r="B1357" i="4"/>
  <c r="D1357" i="4"/>
  <c r="B1348" i="4"/>
  <c r="C1348" i="4"/>
  <c r="E1348" i="4"/>
  <c r="B1340" i="4"/>
  <c r="C1340" i="4"/>
  <c r="E1340" i="4"/>
  <c r="C1338" i="4"/>
  <c r="C1303" i="4"/>
  <c r="C1295" i="4"/>
  <c r="C1279" i="4"/>
  <c r="C1271" i="4"/>
  <c r="C1263" i="4"/>
  <c r="B1252" i="4"/>
  <c r="C1252" i="4"/>
  <c r="D1252" i="4"/>
  <c r="E1252" i="4"/>
  <c r="B1189" i="4"/>
  <c r="C1189" i="4"/>
  <c r="D1189" i="4"/>
  <c r="B1183" i="4"/>
  <c r="E1183" i="4"/>
  <c r="E1181" i="4"/>
  <c r="B1175" i="4"/>
  <c r="E1175" i="4"/>
  <c r="C1143" i="4"/>
  <c r="B1140" i="4"/>
  <c r="C1140" i="4"/>
  <c r="D1140" i="4"/>
  <c r="E1140" i="4"/>
  <c r="E1133" i="4"/>
  <c r="C1123" i="4"/>
  <c r="D1123" i="4"/>
  <c r="D1429" i="4"/>
  <c r="C1420" i="4"/>
  <c r="E1420" i="4"/>
  <c r="D1418" i="4"/>
  <c r="D1415" i="4"/>
  <c r="B1405" i="4"/>
  <c r="D1396" i="4"/>
  <c r="C1378" i="4"/>
  <c r="B1370" i="4"/>
  <c r="D1367" i="4"/>
  <c r="E1357" i="4"/>
  <c r="D1348" i="4"/>
  <c r="D1340" i="4"/>
  <c r="D1330" i="4"/>
  <c r="E1330" i="4"/>
  <c r="B1330" i="4"/>
  <c r="B1229" i="4"/>
  <c r="C1229" i="4"/>
  <c r="D1229" i="4"/>
  <c r="B1213" i="4"/>
  <c r="B1205" i="4"/>
  <c r="C1205" i="4"/>
  <c r="B1197" i="4"/>
  <c r="B1191" i="4"/>
  <c r="E1191" i="4"/>
  <c r="E1189" i="4"/>
  <c r="D1183" i="4"/>
  <c r="B1164" i="4"/>
  <c r="C1164" i="4"/>
  <c r="D1164" i="4"/>
  <c r="E1164" i="4"/>
  <c r="B1157" i="4"/>
  <c r="C1157" i="4"/>
  <c r="D1157" i="4"/>
  <c r="B1151" i="4"/>
  <c r="E1151" i="4"/>
  <c r="B1322" i="4"/>
  <c r="B1306" i="4"/>
  <c r="B1298" i="4"/>
  <c r="B1274" i="4"/>
  <c r="B1266" i="4"/>
  <c r="B1258" i="4"/>
  <c r="B1250" i="4"/>
  <c r="B1226" i="4"/>
  <c r="B1218" i="4"/>
  <c r="B1210" i="4"/>
  <c r="B1194" i="4"/>
  <c r="B1186" i="4"/>
  <c r="B1170" i="4"/>
  <c r="B1154" i="4"/>
  <c r="B1146" i="4"/>
  <c r="B1138" i="4"/>
  <c r="B1130" i="4"/>
  <c r="C1116" i="4"/>
  <c r="D1116" i="4"/>
  <c r="B996" i="4"/>
  <c r="C996" i="4"/>
  <c r="D996" i="4"/>
  <c r="E996" i="4"/>
  <c r="B1099" i="4"/>
  <c r="C1099" i="4"/>
  <c r="D1099" i="4"/>
  <c r="E1099" i="4"/>
  <c r="C1084" i="4"/>
  <c r="B980" i="4"/>
  <c r="C980" i="4"/>
  <c r="D980" i="4"/>
  <c r="E980" i="4"/>
  <c r="B1108" i="4"/>
  <c r="C1108" i="4"/>
  <c r="D1108" i="4"/>
  <c r="B972" i="4"/>
  <c r="C972" i="4"/>
  <c r="D972" i="4"/>
  <c r="E972" i="4"/>
  <c r="C924" i="4"/>
  <c r="D924" i="4"/>
  <c r="B1124" i="4"/>
  <c r="C1124" i="4"/>
  <c r="D1124" i="4"/>
  <c r="B1091" i="4"/>
  <c r="C1091" i="4"/>
  <c r="D1091" i="4"/>
  <c r="E1091" i="4"/>
  <c r="B1068" i="4"/>
  <c r="C1068" i="4"/>
  <c r="D1068" i="4"/>
  <c r="E1068" i="4"/>
  <c r="B1060" i="4"/>
  <c r="E1052" i="4"/>
  <c r="B1044" i="4"/>
  <c r="E1044" i="4"/>
  <c r="C964" i="4"/>
  <c r="E964" i="4"/>
  <c r="E1194" i="4"/>
  <c r="E1162" i="4"/>
  <c r="E1154" i="4"/>
  <c r="E1146" i="4"/>
  <c r="E1138" i="4"/>
  <c r="E1130" i="4"/>
  <c r="E1124" i="4"/>
  <c r="B1115" i="4"/>
  <c r="D1115" i="4"/>
  <c r="B1100" i="4"/>
  <c r="C1100" i="4"/>
  <c r="D1100" i="4"/>
  <c r="C1036" i="4"/>
  <c r="B1028" i="4"/>
  <c r="B1020" i="4"/>
  <c r="C1020" i="4"/>
  <c r="D1020" i="4"/>
  <c r="B1012" i="4"/>
  <c r="C1012" i="4"/>
  <c r="D1012" i="4"/>
  <c r="E1012" i="4"/>
  <c r="B956" i="4"/>
  <c r="C956" i="4"/>
  <c r="E1100" i="4"/>
  <c r="B948" i="4"/>
  <c r="C948" i="4"/>
  <c r="D948" i="4"/>
  <c r="E948" i="4"/>
  <c r="D1069" i="4"/>
  <c r="B1063" i="4"/>
  <c r="B1055" i="4"/>
  <c r="D1053" i="4"/>
  <c r="D1045" i="4"/>
  <c r="B1039" i="4"/>
  <c r="D1037" i="4"/>
  <c r="B1023" i="4"/>
  <c r="B1015" i="4"/>
  <c r="D1013" i="4"/>
  <c r="B1007" i="4"/>
  <c r="D1005" i="4"/>
  <c r="B999" i="4"/>
  <c r="D997" i="4"/>
  <c r="B975" i="4"/>
  <c r="D973" i="4"/>
  <c r="B967" i="4"/>
  <c r="D965" i="4"/>
  <c r="B959" i="4"/>
  <c r="D949" i="4"/>
  <c r="B935" i="4"/>
  <c r="D925" i="4"/>
  <c r="B919" i="4"/>
  <c r="B909" i="4"/>
  <c r="C909" i="4"/>
  <c r="D909" i="4"/>
  <c r="B878" i="4"/>
  <c r="C878" i="4"/>
  <c r="D878" i="4"/>
  <c r="E878" i="4"/>
  <c r="B854" i="4"/>
  <c r="C854" i="4"/>
  <c r="D854" i="4"/>
  <c r="E854" i="4"/>
  <c r="C1117" i="4"/>
  <c r="C1109" i="4"/>
  <c r="C1101" i="4"/>
  <c r="C1085" i="4"/>
  <c r="C1077" i="4"/>
  <c r="C1069" i="4"/>
  <c r="C1053" i="4"/>
  <c r="C1045" i="4"/>
  <c r="C1013" i="4"/>
  <c r="C1005" i="4"/>
  <c r="C997" i="4"/>
  <c r="C973" i="4"/>
  <c r="C965" i="4"/>
  <c r="C933" i="4"/>
  <c r="C925" i="4"/>
  <c r="E1114" i="4"/>
  <c r="E1106" i="4"/>
  <c r="E1082" i="4"/>
  <c r="E1074" i="4"/>
  <c r="D1067" i="4"/>
  <c r="E1066" i="4"/>
  <c r="D1059" i="4"/>
  <c r="E1058" i="4"/>
  <c r="D1051" i="4"/>
  <c r="D1035" i="4"/>
  <c r="E1018" i="4"/>
  <c r="E1010" i="4"/>
  <c r="D1003" i="4"/>
  <c r="E1002" i="4"/>
  <c r="D995" i="4"/>
  <c r="D987" i="4"/>
  <c r="E986" i="4"/>
  <c r="D971" i="4"/>
  <c r="E962" i="4"/>
  <c r="E954" i="4"/>
  <c r="D939" i="4"/>
  <c r="D931" i="4"/>
  <c r="E930" i="4"/>
  <c r="E922" i="4"/>
  <c r="C910" i="4"/>
  <c r="B894" i="4"/>
  <c r="D894" i="4"/>
  <c r="B814" i="4"/>
  <c r="C814" i="4"/>
  <c r="D814" i="4"/>
  <c r="E814" i="4"/>
  <c r="B798" i="4"/>
  <c r="C798" i="4"/>
  <c r="D798" i="4"/>
  <c r="E798" i="4"/>
  <c r="E1121" i="4"/>
  <c r="D1114" i="4"/>
  <c r="E1113" i="4"/>
  <c r="D1106" i="4"/>
  <c r="E1105" i="4"/>
  <c r="D1098" i="4"/>
  <c r="D1090" i="4"/>
  <c r="E1089" i="4"/>
  <c r="E1081" i="4"/>
  <c r="D1074" i="4"/>
  <c r="E1073" i="4"/>
  <c r="D1066" i="4"/>
  <c r="C1059" i="4"/>
  <c r="D1058" i="4"/>
  <c r="C1051" i="4"/>
  <c r="E1041" i="4"/>
  <c r="C1035" i="4"/>
  <c r="C1027" i="4"/>
  <c r="D1018" i="4"/>
  <c r="E1017" i="4"/>
  <c r="D1010" i="4"/>
  <c r="E1009" i="4"/>
  <c r="D1002" i="4"/>
  <c r="E1001" i="4"/>
  <c r="E993" i="4"/>
  <c r="D986" i="4"/>
  <c r="E977" i="4"/>
  <c r="D962" i="4"/>
  <c r="E961" i="4"/>
  <c r="D954" i="4"/>
  <c r="D930" i="4"/>
  <c r="D922" i="4"/>
  <c r="C915" i="4"/>
  <c r="E915" i="4"/>
  <c r="B870" i="4"/>
  <c r="C870" i="4"/>
  <c r="E870" i="4"/>
  <c r="B846" i="4"/>
  <c r="C846" i="4"/>
  <c r="D830" i="4"/>
  <c r="E830" i="4"/>
  <c r="C1114" i="4"/>
  <c r="C1106" i="4"/>
  <c r="C1074" i="4"/>
  <c r="D1073" i="4"/>
  <c r="C1066" i="4"/>
  <c r="C1058" i="4"/>
  <c r="C1018" i="4"/>
  <c r="C1010" i="4"/>
  <c r="C1002" i="4"/>
  <c r="C986" i="4"/>
  <c r="C970" i="4"/>
  <c r="C938" i="4"/>
  <c r="C930" i="4"/>
  <c r="C922" i="4"/>
  <c r="C917" i="4"/>
  <c r="D916" i="4"/>
  <c r="B915" i="4"/>
  <c r="B908" i="4"/>
  <c r="C908" i="4"/>
  <c r="D908" i="4"/>
  <c r="E908" i="4"/>
  <c r="C886" i="4"/>
  <c r="C862" i="4"/>
  <c r="D862" i="4"/>
  <c r="E806" i="4"/>
  <c r="D790" i="4"/>
  <c r="B778" i="4"/>
  <c r="C778" i="4"/>
  <c r="B746" i="4"/>
  <c r="B722" i="4"/>
  <c r="E722" i="4"/>
  <c r="B706" i="4"/>
  <c r="C706" i="4"/>
  <c r="D706" i="4"/>
  <c r="E706" i="4"/>
  <c r="C641" i="4"/>
  <c r="D641" i="4"/>
  <c r="E892" i="4"/>
  <c r="D885" i="4"/>
  <c r="D877" i="4"/>
  <c r="E876" i="4"/>
  <c r="E868" i="4"/>
  <c r="D853" i="4"/>
  <c r="E844" i="4"/>
  <c r="E828" i="4"/>
  <c r="E804" i="4"/>
  <c r="C901" i="4"/>
  <c r="E899" i="4"/>
  <c r="D892" i="4"/>
  <c r="E891" i="4"/>
  <c r="C885" i="4"/>
  <c r="E883" i="4"/>
  <c r="C877" i="4"/>
  <c r="E875" i="4"/>
  <c r="D868" i="4"/>
  <c r="C861" i="4"/>
  <c r="C853" i="4"/>
  <c r="D852" i="4"/>
  <c r="E851" i="4"/>
  <c r="C845" i="4"/>
  <c r="D844" i="4"/>
  <c r="E835" i="4"/>
  <c r="D828" i="4"/>
  <c r="C821" i="4"/>
  <c r="C813" i="4"/>
  <c r="E811" i="4"/>
  <c r="E803" i="4"/>
  <c r="D796" i="4"/>
  <c r="E730" i="4"/>
  <c r="D907" i="4"/>
  <c r="C900" i="4"/>
  <c r="D899" i="4"/>
  <c r="D891" i="4"/>
  <c r="D883" i="4"/>
  <c r="C876" i="4"/>
  <c r="D875" i="4"/>
  <c r="C868" i="4"/>
  <c r="C860" i="4"/>
  <c r="D851" i="4"/>
  <c r="D843" i="4"/>
  <c r="C836" i="4"/>
  <c r="D835" i="4"/>
  <c r="C828" i="4"/>
  <c r="D827" i="4"/>
  <c r="D811" i="4"/>
  <c r="D803" i="4"/>
  <c r="C796" i="4"/>
  <c r="B738" i="4"/>
  <c r="C738" i="4"/>
  <c r="D738" i="4"/>
  <c r="E738" i="4"/>
  <c r="B714" i="4"/>
  <c r="D714" i="4"/>
  <c r="E714" i="4"/>
  <c r="C867" i="4"/>
  <c r="C851" i="4"/>
  <c r="C835" i="4"/>
  <c r="C811" i="4"/>
  <c r="C803" i="4"/>
  <c r="D773" i="4"/>
  <c r="B773" i="4"/>
  <c r="C674" i="4"/>
  <c r="D674" i="4"/>
  <c r="B666" i="4"/>
  <c r="C666" i="4"/>
  <c r="D666" i="4"/>
  <c r="E666" i="4"/>
  <c r="B658" i="4"/>
  <c r="C658" i="4"/>
  <c r="D658" i="4"/>
  <c r="E658" i="4"/>
  <c r="D650" i="4"/>
  <c r="E650" i="4"/>
  <c r="B642" i="4"/>
  <c r="C642" i="4"/>
  <c r="D642" i="4"/>
  <c r="B770" i="4"/>
  <c r="E770" i="4"/>
  <c r="B754" i="4"/>
  <c r="C754" i="4"/>
  <c r="D754" i="4"/>
  <c r="E754" i="4"/>
  <c r="D682" i="4"/>
  <c r="D787" i="4"/>
  <c r="D763" i="4"/>
  <c r="B757" i="4"/>
  <c r="D747" i="4"/>
  <c r="B733" i="4"/>
  <c r="C732" i="4"/>
  <c r="C724" i="4"/>
  <c r="B717" i="4"/>
  <c r="D715" i="4"/>
  <c r="B709" i="4"/>
  <c r="C708" i="4"/>
  <c r="C692" i="4"/>
  <c r="C684" i="4"/>
  <c r="C676" i="4"/>
  <c r="B669" i="4"/>
  <c r="C668" i="4"/>
  <c r="B661" i="4"/>
  <c r="B645" i="4"/>
  <c r="C634" i="4"/>
  <c r="E634" i="4"/>
  <c r="B610" i="4"/>
  <c r="C610" i="4"/>
  <c r="D610" i="4"/>
  <c r="E610" i="4"/>
  <c r="D586" i="4"/>
  <c r="E586" i="4"/>
  <c r="B764" i="4"/>
  <c r="B756" i="4"/>
  <c r="E753" i="4"/>
  <c r="E745" i="4"/>
  <c r="B740" i="4"/>
  <c r="B732" i="4"/>
  <c r="B724" i="4"/>
  <c r="B716" i="4"/>
  <c r="B708" i="4"/>
  <c r="B684" i="4"/>
  <c r="B676" i="4"/>
  <c r="B546" i="4"/>
  <c r="C546" i="4"/>
  <c r="D546" i="4"/>
  <c r="E546" i="4"/>
  <c r="E511" i="4"/>
  <c r="B511" i="4"/>
  <c r="C511" i="4"/>
  <c r="D511" i="4"/>
  <c r="E503" i="4"/>
  <c r="B503" i="4"/>
  <c r="C503" i="4"/>
  <c r="D503" i="4"/>
  <c r="D602" i="4"/>
  <c r="E751" i="4"/>
  <c r="E735" i="4"/>
  <c r="E727" i="4"/>
  <c r="E719" i="4"/>
  <c r="E711" i="4"/>
  <c r="E703" i="4"/>
  <c r="E695" i="4"/>
  <c r="E679" i="4"/>
  <c r="E647" i="4"/>
  <c r="B578" i="4"/>
  <c r="C578" i="4"/>
  <c r="D578" i="4"/>
  <c r="E578" i="4"/>
  <c r="B554" i="4"/>
  <c r="C554" i="4"/>
  <c r="D554" i="4"/>
  <c r="E554" i="4"/>
  <c r="B508" i="4"/>
  <c r="C508" i="4"/>
  <c r="E508" i="4"/>
  <c r="D508" i="4"/>
  <c r="E757" i="4"/>
  <c r="E733" i="4"/>
  <c r="E725" i="4"/>
  <c r="E717" i="4"/>
  <c r="E709" i="4"/>
  <c r="E693" i="4"/>
  <c r="E677" i="4"/>
  <c r="E669" i="4"/>
  <c r="E661" i="4"/>
  <c r="E653" i="4"/>
  <c r="E645" i="4"/>
  <c r="B626" i="4"/>
  <c r="C626" i="4"/>
  <c r="D626" i="4"/>
  <c r="E626" i="4"/>
  <c r="B484" i="4"/>
  <c r="C484" i="4"/>
  <c r="D484" i="4"/>
  <c r="E484" i="4"/>
  <c r="B460" i="4"/>
  <c r="C635" i="4"/>
  <c r="C627" i="4"/>
  <c r="E625" i="4"/>
  <c r="C619" i="4"/>
  <c r="C611" i="4"/>
  <c r="C603" i="4"/>
  <c r="E593" i="4"/>
  <c r="E569" i="4"/>
  <c r="B436" i="4"/>
  <c r="D388" i="4"/>
  <c r="D633" i="4"/>
  <c r="D625" i="4"/>
  <c r="E616" i="4"/>
  <c r="E608" i="4"/>
  <c r="D593" i="4"/>
  <c r="E584" i="4"/>
  <c r="D577" i="4"/>
  <c r="E576" i="4"/>
  <c r="E568" i="4"/>
  <c r="E560" i="4"/>
  <c r="E552" i="4"/>
  <c r="D537" i="4"/>
  <c r="E528" i="4"/>
  <c r="E520" i="4"/>
  <c r="D509" i="4"/>
  <c r="E639" i="4"/>
  <c r="C633" i="4"/>
  <c r="C625" i="4"/>
  <c r="E623" i="4"/>
  <c r="D616" i="4"/>
  <c r="D608" i="4"/>
  <c r="E607" i="4"/>
  <c r="C593" i="4"/>
  <c r="D584" i="4"/>
  <c r="D576" i="4"/>
  <c r="E575" i="4"/>
  <c r="D568" i="4"/>
  <c r="D560" i="4"/>
  <c r="D552" i="4"/>
  <c r="D544" i="4"/>
  <c r="C537" i="4"/>
  <c r="D536" i="4"/>
  <c r="D528" i="4"/>
  <c r="D520" i="4"/>
  <c r="B500" i="4"/>
  <c r="C500" i="4"/>
  <c r="D500" i="4"/>
  <c r="E500" i="4"/>
  <c r="B476" i="4"/>
  <c r="C476" i="4"/>
  <c r="D476" i="4"/>
  <c r="E476" i="4"/>
  <c r="B452" i="4"/>
  <c r="C452" i="4"/>
  <c r="D452" i="4"/>
  <c r="E452" i="4"/>
  <c r="B396" i="4"/>
  <c r="C396" i="4"/>
  <c r="D396" i="4"/>
  <c r="E396" i="4"/>
  <c r="C608" i="4"/>
  <c r="C592" i="4"/>
  <c r="C576" i="4"/>
  <c r="C568" i="4"/>
  <c r="C560" i="4"/>
  <c r="C552" i="4"/>
  <c r="C528" i="4"/>
  <c r="C520" i="4"/>
  <c r="E565" i="4"/>
  <c r="D534" i="4"/>
  <c r="D518" i="4"/>
  <c r="E517" i="4"/>
  <c r="B501" i="4"/>
  <c r="C501" i="4"/>
  <c r="D501" i="4"/>
  <c r="B444" i="4"/>
  <c r="C444" i="4"/>
  <c r="D444" i="4"/>
  <c r="E444" i="4"/>
  <c r="B495" i="4"/>
  <c r="B487" i="4"/>
  <c r="D485" i="4"/>
  <c r="D469" i="4"/>
  <c r="B463" i="4"/>
  <c r="D461" i="4"/>
  <c r="B439" i="4"/>
  <c r="B431" i="4"/>
  <c r="D421" i="4"/>
  <c r="B415" i="4"/>
  <c r="D413" i="4"/>
  <c r="B407" i="4"/>
  <c r="D405" i="4"/>
  <c r="B399" i="4"/>
  <c r="D397" i="4"/>
  <c r="B391" i="4"/>
  <c r="B383" i="4"/>
  <c r="D381" i="4"/>
  <c r="E376" i="4"/>
  <c r="B352" i="4"/>
  <c r="C352" i="4"/>
  <c r="D352" i="4"/>
  <c r="E352" i="4"/>
  <c r="E296" i="4"/>
  <c r="C485" i="4"/>
  <c r="C469" i="4"/>
  <c r="C461" i="4"/>
  <c r="C453" i="4"/>
  <c r="C421" i="4"/>
  <c r="C413" i="4"/>
  <c r="C405" i="4"/>
  <c r="C397" i="4"/>
  <c r="E490" i="4"/>
  <c r="E482" i="4"/>
  <c r="E474" i="4"/>
  <c r="E466" i="4"/>
  <c r="E458" i="4"/>
  <c r="E450" i="4"/>
  <c r="D443" i="4"/>
  <c r="D435" i="4"/>
  <c r="E426" i="4"/>
  <c r="E418" i="4"/>
  <c r="E410" i="4"/>
  <c r="E402" i="4"/>
  <c r="E394" i="4"/>
  <c r="B304" i="4"/>
  <c r="C304" i="4"/>
  <c r="D304" i="4"/>
  <c r="E304" i="4"/>
  <c r="D506" i="4"/>
  <c r="E505" i="4"/>
  <c r="E489" i="4"/>
  <c r="D482" i="4"/>
  <c r="E481" i="4"/>
  <c r="D474" i="4"/>
  <c r="E473" i="4"/>
  <c r="D466" i="4"/>
  <c r="D458" i="4"/>
  <c r="E457" i="4"/>
  <c r="D450" i="4"/>
  <c r="E449" i="4"/>
  <c r="E441" i="4"/>
  <c r="E433" i="4"/>
  <c r="D426" i="4"/>
  <c r="D418" i="4"/>
  <c r="D410" i="4"/>
  <c r="E409" i="4"/>
  <c r="D402" i="4"/>
  <c r="D394" i="4"/>
  <c r="E393" i="4"/>
  <c r="E385" i="4"/>
  <c r="E378" i="4"/>
  <c r="B378" i="4"/>
  <c r="C378" i="4"/>
  <c r="E248" i="4"/>
  <c r="B312" i="4"/>
  <c r="C312" i="4"/>
  <c r="D312" i="4"/>
  <c r="E312" i="4"/>
  <c r="E495" i="4"/>
  <c r="C380" i="4"/>
  <c r="D379" i="4"/>
  <c r="B379" i="4"/>
  <c r="E320" i="4"/>
  <c r="E272" i="4"/>
  <c r="B280" i="4"/>
  <c r="C280" i="4"/>
  <c r="D280" i="4"/>
  <c r="E280" i="4"/>
  <c r="B355" i="4"/>
  <c r="C354" i="4"/>
  <c r="B347" i="4"/>
  <c r="D345" i="4"/>
  <c r="B339" i="4"/>
  <c r="C338" i="4"/>
  <c r="B323" i="4"/>
  <c r="C322" i="4"/>
  <c r="B315" i="4"/>
  <c r="B291" i="4"/>
  <c r="C290" i="4"/>
  <c r="B275" i="4"/>
  <c r="C274" i="4"/>
  <c r="B259" i="4"/>
  <c r="D257" i="4"/>
  <c r="B251" i="4"/>
  <c r="C250" i="4"/>
  <c r="D249" i="4"/>
  <c r="B362" i="4"/>
  <c r="B354" i="4"/>
  <c r="B338" i="4"/>
  <c r="B322" i="4"/>
  <c r="B274" i="4"/>
  <c r="B258" i="4"/>
  <c r="C257" i="4"/>
  <c r="B250" i="4"/>
  <c r="C249" i="4"/>
  <c r="E254" i="4"/>
  <c r="D247" i="4"/>
  <c r="E246" i="4"/>
  <c r="E357" i="4"/>
  <c r="E349" i="4"/>
  <c r="E325" i="4"/>
  <c r="E317" i="4"/>
  <c r="E309" i="4"/>
  <c r="E301" i="4"/>
  <c r="E293" i="4"/>
  <c r="E285" i="4"/>
  <c r="E277" i="4"/>
  <c r="E269" i="4"/>
  <c r="E253" i="4"/>
  <c r="E355" i="4"/>
  <c r="E339" i="4"/>
  <c r="E323" i="4"/>
  <c r="E291" i="4"/>
  <c r="E275" i="4"/>
  <c r="E259" i="4"/>
  <c r="E251" i="4"/>
  <c r="B241" i="4"/>
  <c r="C240" i="4"/>
  <c r="E238" i="4"/>
  <c r="B233" i="4"/>
  <c r="C232" i="4"/>
  <c r="E230" i="4"/>
  <c r="B225" i="4"/>
  <c r="C224" i="4"/>
  <c r="E222" i="4"/>
  <c r="B217" i="4"/>
  <c r="C216" i="4"/>
  <c r="E214" i="4"/>
  <c r="B209" i="4"/>
  <c r="C208" i="4"/>
  <c r="E206" i="4"/>
  <c r="B201" i="4"/>
  <c r="C200" i="4"/>
  <c r="E198" i="4"/>
  <c r="B193" i="4"/>
  <c r="C192" i="4"/>
  <c r="E190" i="4"/>
  <c r="B185" i="4"/>
  <c r="C184" i="4"/>
  <c r="E182" i="4"/>
  <c r="B177" i="4"/>
  <c r="C176" i="4"/>
  <c r="E174" i="4"/>
  <c r="B169" i="4"/>
  <c r="C168" i="4"/>
  <c r="E166" i="4"/>
  <c r="B161" i="4"/>
  <c r="C160" i="4"/>
  <c r="E158" i="4"/>
  <c r="B153" i="4"/>
  <c r="C152" i="4"/>
  <c r="E150" i="4"/>
  <c r="B145" i="4"/>
  <c r="C144" i="4"/>
  <c r="E142" i="4"/>
  <c r="B135" i="4"/>
  <c r="C134" i="4"/>
  <c r="D123" i="4"/>
  <c r="E123" i="4"/>
  <c r="E101" i="4"/>
  <c r="B101" i="4"/>
  <c r="C101" i="4"/>
  <c r="E93" i="4"/>
  <c r="B93" i="4"/>
  <c r="C93" i="4"/>
  <c r="B51" i="4"/>
  <c r="C51" i="4"/>
  <c r="D51" i="4"/>
  <c r="E51" i="4"/>
  <c r="B27" i="4"/>
  <c r="C27" i="4"/>
  <c r="D27" i="4"/>
  <c r="E27" i="4"/>
  <c r="B240" i="4"/>
  <c r="D238" i="4"/>
  <c r="B232" i="4"/>
  <c r="D230" i="4"/>
  <c r="B224" i="4"/>
  <c r="D222" i="4"/>
  <c r="B216" i="4"/>
  <c r="D214" i="4"/>
  <c r="B208" i="4"/>
  <c r="D206" i="4"/>
  <c r="B200" i="4"/>
  <c r="D198" i="4"/>
  <c r="B192" i="4"/>
  <c r="D190" i="4"/>
  <c r="B184" i="4"/>
  <c r="D182" i="4"/>
  <c r="B176" i="4"/>
  <c r="D174" i="4"/>
  <c r="B168" i="4"/>
  <c r="D166" i="4"/>
  <c r="B160" i="4"/>
  <c r="D158" i="4"/>
  <c r="B152" i="4"/>
  <c r="D150" i="4"/>
  <c r="B144" i="4"/>
  <c r="D142" i="4"/>
  <c r="D131" i="4"/>
  <c r="E131" i="4"/>
  <c r="C124" i="4"/>
  <c r="D124" i="4"/>
  <c r="B117" i="4"/>
  <c r="C117" i="4"/>
  <c r="E109" i="4"/>
  <c r="B109" i="4"/>
  <c r="C109" i="4"/>
  <c r="B75" i="4"/>
  <c r="C75" i="4"/>
  <c r="D75" i="4"/>
  <c r="E75" i="4"/>
  <c r="C238" i="4"/>
  <c r="C230" i="4"/>
  <c r="C222" i="4"/>
  <c r="C214" i="4"/>
  <c r="C206" i="4"/>
  <c r="C198" i="4"/>
  <c r="C190" i="4"/>
  <c r="C182" i="4"/>
  <c r="C174" i="4"/>
  <c r="C166" i="4"/>
  <c r="C158" i="4"/>
  <c r="C150" i="4"/>
  <c r="C142" i="4"/>
  <c r="C132" i="4"/>
  <c r="D132" i="4"/>
  <c r="E117" i="4"/>
  <c r="D109" i="4"/>
  <c r="C103" i="4"/>
  <c r="D102" i="4"/>
  <c r="B102" i="4"/>
  <c r="C99" i="4"/>
  <c r="D99" i="4"/>
  <c r="E99" i="4"/>
  <c r="C95" i="4"/>
  <c r="D94" i="4"/>
  <c r="B94" i="4"/>
  <c r="C91" i="4"/>
  <c r="D91" i="4"/>
  <c r="E91" i="4"/>
  <c r="B43" i="4"/>
  <c r="C43" i="4"/>
  <c r="D43" i="4"/>
  <c r="E43" i="4"/>
  <c r="B116" i="4"/>
  <c r="C116" i="4"/>
  <c r="D116" i="4"/>
  <c r="D139" i="4"/>
  <c r="E139" i="4"/>
  <c r="B125" i="4"/>
  <c r="C125" i="4"/>
  <c r="C111" i="4"/>
  <c r="D110" i="4"/>
  <c r="B110" i="4"/>
  <c r="C107" i="4"/>
  <c r="D107" i="4"/>
  <c r="E107" i="4"/>
  <c r="E95" i="4"/>
  <c r="E94" i="4"/>
  <c r="B91" i="4"/>
  <c r="B67" i="4"/>
  <c r="C67" i="4"/>
  <c r="D67" i="4"/>
  <c r="E67" i="4"/>
  <c r="B19" i="4"/>
  <c r="C19" i="4"/>
  <c r="D19" i="4"/>
  <c r="E19" i="4"/>
  <c r="C140" i="4"/>
  <c r="D140" i="4"/>
  <c r="B133" i="4"/>
  <c r="C133" i="4"/>
  <c r="C115" i="4"/>
  <c r="D115" i="4"/>
  <c r="E115" i="4"/>
  <c r="E241" i="4"/>
  <c r="E233" i="4"/>
  <c r="E225" i="4"/>
  <c r="E217" i="4"/>
  <c r="E209" i="4"/>
  <c r="E201" i="4"/>
  <c r="E193" i="4"/>
  <c r="E185" i="4"/>
  <c r="E177" i="4"/>
  <c r="E169" i="4"/>
  <c r="E161" i="4"/>
  <c r="E153" i="4"/>
  <c r="E145" i="4"/>
  <c r="E140" i="4"/>
  <c r="E135" i="4"/>
  <c r="E133" i="4"/>
  <c r="E126" i="4"/>
  <c r="B115" i="4"/>
  <c r="B35" i="4"/>
  <c r="C35" i="4"/>
  <c r="D35" i="4"/>
  <c r="E35" i="4"/>
  <c r="B141" i="4"/>
  <c r="C141" i="4"/>
  <c r="B140" i="4"/>
  <c r="E134" i="4"/>
  <c r="D133" i="4"/>
  <c r="D126" i="4"/>
  <c r="B111" i="4"/>
  <c r="B83" i="4"/>
  <c r="C83" i="4"/>
  <c r="D83" i="4"/>
  <c r="E83" i="4"/>
  <c r="B59" i="4"/>
  <c r="C59" i="4"/>
  <c r="D59" i="4"/>
  <c r="E59" i="4"/>
  <c r="B11" i="4"/>
  <c r="C11" i="4"/>
  <c r="D11" i="4"/>
  <c r="E11" i="4"/>
  <c r="D108" i="4"/>
  <c r="D100" i="4"/>
  <c r="D92" i="4"/>
  <c r="B86" i="4"/>
  <c r="C85" i="4"/>
  <c r="D84" i="4"/>
  <c r="B78" i="4"/>
  <c r="C77" i="4"/>
  <c r="D76" i="4"/>
  <c r="B70" i="4"/>
  <c r="C69" i="4"/>
  <c r="D68" i="4"/>
  <c r="B62" i="4"/>
  <c r="C61" i="4"/>
  <c r="D60" i="4"/>
  <c r="B54" i="4"/>
  <c r="C53" i="4"/>
  <c r="D52" i="4"/>
  <c r="B46" i="4"/>
  <c r="C45" i="4"/>
  <c r="D44" i="4"/>
  <c r="B38" i="4"/>
  <c r="C37" i="4"/>
  <c r="D36" i="4"/>
  <c r="B30" i="4"/>
  <c r="C29" i="4"/>
  <c r="D28" i="4"/>
  <c r="B22" i="4"/>
  <c r="C21" i="4"/>
  <c r="D20" i="4"/>
  <c r="B14" i="4"/>
  <c r="C13" i="4"/>
  <c r="D12" i="4"/>
  <c r="C108" i="4"/>
  <c r="C100" i="4"/>
  <c r="C92" i="4"/>
  <c r="B85" i="4"/>
  <c r="C84" i="4"/>
  <c r="B77" i="4"/>
  <c r="C76" i="4"/>
  <c r="B69" i="4"/>
  <c r="C68" i="4"/>
  <c r="B61" i="4"/>
  <c r="C60" i="4"/>
  <c r="B53" i="4"/>
  <c r="C52" i="4"/>
  <c r="B45" i="4"/>
  <c r="C44" i="4"/>
  <c r="B37" i="4"/>
  <c r="C36" i="4"/>
  <c r="B29" i="4"/>
  <c r="C28" i="4"/>
  <c r="B21" i="4"/>
  <c r="C20" i="4"/>
  <c r="B13" i="4"/>
  <c r="C12" i="4"/>
  <c r="E87" i="4"/>
  <c r="E79" i="4"/>
  <c r="E71" i="4"/>
  <c r="E63" i="4"/>
  <c r="E55" i="4"/>
  <c r="E47" i="4"/>
  <c r="E39" i="4"/>
  <c r="E31" i="4"/>
  <c r="E23" i="4"/>
  <c r="E15" i="4"/>
  <c r="D87" i="4"/>
  <c r="E86" i="4"/>
  <c r="D79" i="4"/>
  <c r="D71" i="4"/>
  <c r="D63" i="4"/>
  <c r="D55" i="4"/>
  <c r="D47" i="4"/>
  <c r="D39" i="4"/>
  <c r="D31" i="4"/>
  <c r="D23" i="4"/>
  <c r="D15" i="4"/>
  <c r="Q374" i="13"/>
  <c r="S998" i="13"/>
  <c r="N374" i="13"/>
  <c r="S1918" i="13"/>
  <c r="N1854" i="13"/>
  <c r="P806" i="13"/>
  <c r="O1886" i="13"/>
  <c r="N1246" i="13"/>
  <c r="O1080" i="13"/>
  <c r="S1800" i="13"/>
  <c r="Q1032" i="13"/>
  <c r="T1040" i="13"/>
  <c r="O1032" i="13"/>
  <c r="S1728" i="13"/>
  <c r="Q1760" i="13"/>
  <c r="T1080" i="13"/>
  <c r="T1760" i="13"/>
  <c r="P1967" i="13"/>
  <c r="Q1967" i="13"/>
  <c r="S1967" i="13"/>
  <c r="S1983" i="13"/>
  <c r="I1877" i="13"/>
  <c r="C1877" i="13"/>
  <c r="K1877" i="13"/>
  <c r="D1877" i="13"/>
  <c r="L1877" i="13"/>
  <c r="E1877" i="13"/>
  <c r="G1877" i="13"/>
  <c r="H1992" i="13"/>
  <c r="K1991" i="13"/>
  <c r="C1991" i="13"/>
  <c r="I1989" i="13"/>
  <c r="L1988" i="13"/>
  <c r="D1988" i="13"/>
  <c r="H1984" i="13"/>
  <c r="K1983" i="13"/>
  <c r="R1983" i="13" s="1"/>
  <c r="C1983" i="13"/>
  <c r="I1981" i="13"/>
  <c r="L1980" i="13"/>
  <c r="D1980" i="13"/>
  <c r="H1976" i="13"/>
  <c r="K1975" i="13"/>
  <c r="C1975" i="13"/>
  <c r="I1973" i="13"/>
  <c r="L1972" i="13"/>
  <c r="D1972" i="13"/>
  <c r="O1971" i="13"/>
  <c r="H1968" i="13"/>
  <c r="K1967" i="13"/>
  <c r="R1967" i="13" s="1"/>
  <c r="C1967" i="13"/>
  <c r="I1965" i="13"/>
  <c r="L1964" i="13"/>
  <c r="D1964" i="13"/>
  <c r="H1960" i="13"/>
  <c r="K1959" i="13"/>
  <c r="C1959" i="13"/>
  <c r="I1957" i="13"/>
  <c r="L1956" i="13"/>
  <c r="D1956" i="13"/>
  <c r="H1952" i="13"/>
  <c r="J1951" i="13"/>
  <c r="D1949" i="13"/>
  <c r="G1946" i="13"/>
  <c r="I1943" i="13"/>
  <c r="L1941" i="13"/>
  <c r="D1940" i="13"/>
  <c r="E1939" i="13"/>
  <c r="H1929" i="13"/>
  <c r="I1929" i="13"/>
  <c r="D1925" i="13"/>
  <c r="L1925" i="13"/>
  <c r="S1925" i="13" s="1"/>
  <c r="E1925" i="13"/>
  <c r="T1925" i="13"/>
  <c r="G1925" i="13"/>
  <c r="N1925" i="13" s="1"/>
  <c r="D1922" i="13"/>
  <c r="L1921" i="13"/>
  <c r="K1919" i="13"/>
  <c r="P1918" i="13"/>
  <c r="H1913" i="13"/>
  <c r="I1913" i="13"/>
  <c r="C1913" i="13"/>
  <c r="K1913" i="13"/>
  <c r="H1896" i="13"/>
  <c r="C1896" i="13"/>
  <c r="K1896" i="13"/>
  <c r="D1896" i="13"/>
  <c r="L1896" i="13"/>
  <c r="E1896" i="13"/>
  <c r="C1895" i="13"/>
  <c r="K1895" i="13"/>
  <c r="G1895" i="13"/>
  <c r="H1895" i="13"/>
  <c r="I1895" i="13"/>
  <c r="T1859" i="13"/>
  <c r="K1951" i="13"/>
  <c r="C1847" i="13"/>
  <c r="K1847" i="13"/>
  <c r="D1847" i="13"/>
  <c r="L1847" i="13"/>
  <c r="E1847" i="13"/>
  <c r="G1847" i="13"/>
  <c r="H1847" i="13"/>
  <c r="I1847" i="13"/>
  <c r="C1521" i="13"/>
  <c r="K1521" i="13"/>
  <c r="D1521" i="13"/>
  <c r="L1521" i="13"/>
  <c r="E1521" i="13"/>
  <c r="G1521" i="13"/>
  <c r="H1521" i="13"/>
  <c r="I1521" i="13"/>
  <c r="J1521" i="13"/>
  <c r="C322" i="13"/>
  <c r="D322" i="13" s="1"/>
  <c r="E322" i="13"/>
  <c r="F322" i="13" s="1"/>
  <c r="J322" i="4" s="1"/>
  <c r="G322" i="13"/>
  <c r="J322" i="13"/>
  <c r="K322" i="13"/>
  <c r="G1992" i="13"/>
  <c r="H1989" i="13"/>
  <c r="K1988" i="13"/>
  <c r="C1988" i="13"/>
  <c r="G1984" i="13"/>
  <c r="H1981" i="13"/>
  <c r="K1980" i="13"/>
  <c r="C1980" i="13"/>
  <c r="G1976" i="13"/>
  <c r="H1973" i="13"/>
  <c r="K1972" i="13"/>
  <c r="C1972" i="13"/>
  <c r="G1968" i="13"/>
  <c r="H1965" i="13"/>
  <c r="K1964" i="13"/>
  <c r="C1964" i="13"/>
  <c r="G1960" i="13"/>
  <c r="H1957" i="13"/>
  <c r="K1956" i="13"/>
  <c r="C1956" i="13"/>
  <c r="G1952" i="13"/>
  <c r="I1951" i="13"/>
  <c r="L1949" i="13"/>
  <c r="H1943" i="13"/>
  <c r="E1941" i="13"/>
  <c r="L1940" i="13"/>
  <c r="C1940" i="13"/>
  <c r="E1930" i="13"/>
  <c r="J1921" i="13"/>
  <c r="C1920" i="13"/>
  <c r="K1920" i="13"/>
  <c r="D1920" i="13"/>
  <c r="L1920" i="13"/>
  <c r="J1919" i="13"/>
  <c r="C1912" i="13"/>
  <c r="K1912" i="13"/>
  <c r="D1912" i="13"/>
  <c r="L1912" i="13"/>
  <c r="E1912" i="13"/>
  <c r="C1871" i="13"/>
  <c r="K1871" i="13"/>
  <c r="D1871" i="13"/>
  <c r="L1871" i="13"/>
  <c r="E1871" i="13"/>
  <c r="G1871" i="13"/>
  <c r="H1871" i="13"/>
  <c r="I1871" i="13"/>
  <c r="C1807" i="13"/>
  <c r="K1807" i="13"/>
  <c r="E1807" i="13"/>
  <c r="I1807" i="13"/>
  <c r="D1807" i="13"/>
  <c r="G1807" i="13"/>
  <c r="H1807" i="13"/>
  <c r="J1807" i="13"/>
  <c r="L1807" i="13"/>
  <c r="C1775" i="13"/>
  <c r="K1775" i="13"/>
  <c r="E1775" i="13"/>
  <c r="G1775" i="13"/>
  <c r="H1775" i="13"/>
  <c r="I1775" i="13"/>
  <c r="D1775" i="13"/>
  <c r="J1775" i="13"/>
  <c r="L1775" i="13"/>
  <c r="J1989" i="13"/>
  <c r="J1965" i="13"/>
  <c r="G1989" i="13"/>
  <c r="G1981" i="13"/>
  <c r="G1973" i="13"/>
  <c r="G1965" i="13"/>
  <c r="G1957" i="13"/>
  <c r="H1951" i="13"/>
  <c r="E1949" i="13"/>
  <c r="C1939" i="13"/>
  <c r="K1939" i="13"/>
  <c r="E1922" i="13"/>
  <c r="H1922" i="13"/>
  <c r="G1921" i="13"/>
  <c r="H1919" i="13"/>
  <c r="Q1918" i="13"/>
  <c r="R1918" i="13"/>
  <c r="D1917" i="13"/>
  <c r="L1917" i="13"/>
  <c r="E1917" i="13"/>
  <c r="G1917" i="13"/>
  <c r="K1893" i="13"/>
  <c r="I1805" i="13"/>
  <c r="C1805" i="13"/>
  <c r="K1805" i="13"/>
  <c r="G1805" i="13"/>
  <c r="D1805" i="13"/>
  <c r="E1805" i="13"/>
  <c r="H1805" i="13"/>
  <c r="J1805" i="13"/>
  <c r="L1805" i="13"/>
  <c r="J1981" i="13"/>
  <c r="J1973" i="13"/>
  <c r="G1994" i="13"/>
  <c r="E1992" i="13"/>
  <c r="H1991" i="13"/>
  <c r="K1990" i="13"/>
  <c r="C1990" i="13"/>
  <c r="I1988" i="13"/>
  <c r="T1987" i="13"/>
  <c r="G1986" i="13"/>
  <c r="E1984" i="13"/>
  <c r="H1983" i="13"/>
  <c r="O1983" i="13" s="1"/>
  <c r="K1982" i="13"/>
  <c r="C1982" i="13"/>
  <c r="I1980" i="13"/>
  <c r="G1978" i="13"/>
  <c r="E1976" i="13"/>
  <c r="H1975" i="13"/>
  <c r="K1974" i="13"/>
  <c r="C1974" i="13"/>
  <c r="I1972" i="13"/>
  <c r="G1970" i="13"/>
  <c r="E1968" i="13"/>
  <c r="H1967" i="13"/>
  <c r="O1967" i="13" s="1"/>
  <c r="K1966" i="13"/>
  <c r="C1966" i="13"/>
  <c r="I1964" i="13"/>
  <c r="G1962" i="13"/>
  <c r="E1960" i="13"/>
  <c r="H1959" i="13"/>
  <c r="K1958" i="13"/>
  <c r="C1958" i="13"/>
  <c r="I1956" i="13"/>
  <c r="T1955" i="13"/>
  <c r="G1954" i="13"/>
  <c r="E1952" i="13"/>
  <c r="J1949" i="13"/>
  <c r="C1947" i="13"/>
  <c r="K1947" i="13"/>
  <c r="R1947" i="13" s="1"/>
  <c r="L1946" i="13"/>
  <c r="C1946" i="13"/>
  <c r="E1943" i="13"/>
  <c r="I1941" i="13"/>
  <c r="J1940" i="13"/>
  <c r="J1939" i="13"/>
  <c r="L1937" i="13"/>
  <c r="C1937" i="13"/>
  <c r="G1932" i="13"/>
  <c r="N1932" i="13" s="1"/>
  <c r="H1932" i="13"/>
  <c r="O1932" i="13" s="1"/>
  <c r="J1930" i="13"/>
  <c r="G1929" i="13"/>
  <c r="J1925" i="13"/>
  <c r="Q1925" i="13" s="1"/>
  <c r="L1922" i="13"/>
  <c r="E1919" i="13"/>
  <c r="J1913" i="13"/>
  <c r="I1901" i="13"/>
  <c r="D1901" i="13"/>
  <c r="L1901" i="13"/>
  <c r="E1901" i="13"/>
  <c r="G1901" i="13"/>
  <c r="J1893" i="13"/>
  <c r="H1888" i="13"/>
  <c r="C1888" i="13"/>
  <c r="K1888" i="13"/>
  <c r="D1888" i="13"/>
  <c r="L1888" i="13"/>
  <c r="E1888" i="13"/>
  <c r="C1887" i="13"/>
  <c r="K1887" i="13"/>
  <c r="G1887" i="13"/>
  <c r="H1887" i="13"/>
  <c r="I1887" i="13"/>
  <c r="C1863" i="13"/>
  <c r="K1863" i="13"/>
  <c r="D1863" i="13"/>
  <c r="L1863" i="13"/>
  <c r="E1863" i="13"/>
  <c r="G1863" i="13"/>
  <c r="H1863" i="13"/>
  <c r="I1863" i="13"/>
  <c r="C1711" i="13"/>
  <c r="K1711" i="13"/>
  <c r="D1711" i="13"/>
  <c r="L1711" i="13"/>
  <c r="E1711" i="13"/>
  <c r="G1711" i="13"/>
  <c r="H1711" i="13"/>
  <c r="I1711" i="13"/>
  <c r="J1711" i="13"/>
  <c r="P1932" i="13"/>
  <c r="L1992" i="13"/>
  <c r="D1992" i="13"/>
  <c r="G1991" i="13"/>
  <c r="E1989" i="13"/>
  <c r="H1988" i="13"/>
  <c r="S1987" i="13"/>
  <c r="L1984" i="13"/>
  <c r="D1984" i="13"/>
  <c r="G1983" i="13"/>
  <c r="N1983" i="13" s="1"/>
  <c r="E1981" i="13"/>
  <c r="H1980" i="13"/>
  <c r="L1976" i="13"/>
  <c r="D1976" i="13"/>
  <c r="G1975" i="13"/>
  <c r="E1973" i="13"/>
  <c r="H1972" i="13"/>
  <c r="L1968" i="13"/>
  <c r="D1968" i="13"/>
  <c r="G1967" i="13"/>
  <c r="N1967" i="13" s="1"/>
  <c r="E1965" i="13"/>
  <c r="H1964" i="13"/>
  <c r="L1960" i="13"/>
  <c r="D1960" i="13"/>
  <c r="G1959" i="13"/>
  <c r="E1957" i="13"/>
  <c r="H1956" i="13"/>
  <c r="S1955" i="13"/>
  <c r="L1952" i="13"/>
  <c r="D1952" i="13"/>
  <c r="E1951" i="13"/>
  <c r="I1949" i="13"/>
  <c r="D1943" i="13"/>
  <c r="H1941" i="13"/>
  <c r="I1940" i="13"/>
  <c r="I1939" i="13"/>
  <c r="D1936" i="13"/>
  <c r="L1936" i="13"/>
  <c r="D1933" i="13"/>
  <c r="L1933" i="13"/>
  <c r="E1933" i="13"/>
  <c r="I1930" i="13"/>
  <c r="G1927" i="13"/>
  <c r="I1925" i="13"/>
  <c r="P1925" i="13" s="1"/>
  <c r="K1922" i="13"/>
  <c r="E1921" i="13"/>
  <c r="J1920" i="13"/>
  <c r="D1919" i="13"/>
  <c r="K1917" i="13"/>
  <c r="E1914" i="13"/>
  <c r="H1914" i="13"/>
  <c r="G1913" i="13"/>
  <c r="G1911" i="13"/>
  <c r="H1911" i="13"/>
  <c r="I1911" i="13"/>
  <c r="L1895" i="13"/>
  <c r="H1893" i="13"/>
  <c r="J1885" i="13"/>
  <c r="C1879" i="13"/>
  <c r="K1879" i="13"/>
  <c r="E1879" i="13"/>
  <c r="G1879" i="13"/>
  <c r="H1879" i="13"/>
  <c r="I1879" i="13"/>
  <c r="N1831" i="13"/>
  <c r="J1957" i="13"/>
  <c r="K1992" i="13"/>
  <c r="L1989" i="13"/>
  <c r="D1989" i="13"/>
  <c r="K1984" i="13"/>
  <c r="L1981" i="13"/>
  <c r="D1981" i="13"/>
  <c r="K1976" i="13"/>
  <c r="L1973" i="13"/>
  <c r="D1973" i="13"/>
  <c r="K1968" i="13"/>
  <c r="L1965" i="13"/>
  <c r="D1965" i="13"/>
  <c r="K1960" i="13"/>
  <c r="L1957" i="13"/>
  <c r="D1957" i="13"/>
  <c r="K1952" i="13"/>
  <c r="D1951" i="13"/>
  <c r="H1949" i="13"/>
  <c r="I1948" i="13"/>
  <c r="I1947" i="13"/>
  <c r="P1947" i="13" s="1"/>
  <c r="J1946" i="13"/>
  <c r="D1944" i="13"/>
  <c r="L1944" i="13"/>
  <c r="L1943" i="13"/>
  <c r="C1943" i="13"/>
  <c r="G1941" i="13"/>
  <c r="G1940" i="13"/>
  <c r="H1939" i="13"/>
  <c r="I1938" i="13"/>
  <c r="J1937" i="13"/>
  <c r="J1936" i="13"/>
  <c r="Q1936" i="13" s="1"/>
  <c r="K1933" i="13"/>
  <c r="T1932" i="13"/>
  <c r="J1932" i="13"/>
  <c r="Q1932" i="13" s="1"/>
  <c r="H1930" i="13"/>
  <c r="E1929" i="13"/>
  <c r="C1928" i="13"/>
  <c r="K1928" i="13"/>
  <c r="D1928" i="13"/>
  <c r="L1928" i="13"/>
  <c r="K1927" i="13"/>
  <c r="H1925" i="13"/>
  <c r="O1925" i="13" s="1"/>
  <c r="J1922" i="13"/>
  <c r="I1920" i="13"/>
  <c r="J1917" i="13"/>
  <c r="L1914" i="13"/>
  <c r="J1912" i="13"/>
  <c r="D1909" i="13"/>
  <c r="L1909" i="13"/>
  <c r="E1909" i="13"/>
  <c r="G1909" i="13"/>
  <c r="H1904" i="13"/>
  <c r="C1904" i="13"/>
  <c r="K1904" i="13"/>
  <c r="D1904" i="13"/>
  <c r="L1904" i="13"/>
  <c r="E1904" i="13"/>
  <c r="C1903" i="13"/>
  <c r="K1903" i="13"/>
  <c r="G1903" i="13"/>
  <c r="H1903" i="13"/>
  <c r="I1903" i="13"/>
  <c r="J1896" i="13"/>
  <c r="J1895" i="13"/>
  <c r="J1877" i="13"/>
  <c r="C1855" i="13"/>
  <c r="K1855" i="13"/>
  <c r="D1855" i="13"/>
  <c r="L1855" i="13"/>
  <c r="E1855" i="13"/>
  <c r="G1855" i="13"/>
  <c r="H1855" i="13"/>
  <c r="I1855" i="13"/>
  <c r="G1755" i="13"/>
  <c r="I1755" i="13"/>
  <c r="C1755" i="13"/>
  <c r="K1755" i="13"/>
  <c r="D1755" i="13"/>
  <c r="L1755" i="13"/>
  <c r="E1755" i="13"/>
  <c r="H1755" i="13"/>
  <c r="J1755" i="13"/>
  <c r="K1989" i="13"/>
  <c r="K1981" i="13"/>
  <c r="K1973" i="13"/>
  <c r="K1965" i="13"/>
  <c r="K1957" i="13"/>
  <c r="L1951" i="13"/>
  <c r="C1951" i="13"/>
  <c r="H1921" i="13"/>
  <c r="I1921" i="13"/>
  <c r="C1921" i="13"/>
  <c r="K1921" i="13"/>
  <c r="G1919" i="13"/>
  <c r="I1919" i="13"/>
  <c r="I1893" i="13"/>
  <c r="D1893" i="13"/>
  <c r="L1893" i="13"/>
  <c r="E1893" i="13"/>
  <c r="G1893" i="13"/>
  <c r="I1885" i="13"/>
  <c r="C1885" i="13"/>
  <c r="K1885" i="13"/>
  <c r="D1885" i="13"/>
  <c r="L1885" i="13"/>
  <c r="E1885" i="13"/>
  <c r="G1885" i="13"/>
  <c r="H1877" i="13"/>
  <c r="J1847" i="13"/>
  <c r="C1836" i="13"/>
  <c r="L1836" i="13"/>
  <c r="D1836" i="13"/>
  <c r="E1836" i="13"/>
  <c r="G1836" i="13"/>
  <c r="H1836" i="13"/>
  <c r="I1836" i="13"/>
  <c r="J1836" i="13"/>
  <c r="T1764" i="13"/>
  <c r="O1764" i="13"/>
  <c r="H1906" i="13"/>
  <c r="K1905" i="13"/>
  <c r="C1905" i="13"/>
  <c r="H1898" i="13"/>
  <c r="K1897" i="13"/>
  <c r="C1897" i="13"/>
  <c r="H1890" i="13"/>
  <c r="K1889" i="13"/>
  <c r="C1889" i="13"/>
  <c r="T1886" i="13"/>
  <c r="H1882" i="13"/>
  <c r="K1881" i="13"/>
  <c r="C1881" i="13"/>
  <c r="H1874" i="13"/>
  <c r="K1873" i="13"/>
  <c r="C1873" i="13"/>
  <c r="G1869" i="13"/>
  <c r="H1866" i="13"/>
  <c r="K1865" i="13"/>
  <c r="C1865" i="13"/>
  <c r="G1861" i="13"/>
  <c r="H1858" i="13"/>
  <c r="K1857" i="13"/>
  <c r="C1857" i="13"/>
  <c r="T1854" i="13"/>
  <c r="G1853" i="13"/>
  <c r="H1850" i="13"/>
  <c r="K1849" i="13"/>
  <c r="C1849" i="13"/>
  <c r="G1845" i="13"/>
  <c r="H1842" i="13"/>
  <c r="K1841" i="13"/>
  <c r="C1841" i="13"/>
  <c r="H1839" i="13"/>
  <c r="I1838" i="13"/>
  <c r="I1837" i="13"/>
  <c r="D1834" i="13"/>
  <c r="L1834" i="13"/>
  <c r="S1834" i="13" s="1"/>
  <c r="L1833" i="13"/>
  <c r="S1833" i="13" s="1"/>
  <c r="C1833" i="13"/>
  <c r="H1830" i="13"/>
  <c r="O1830" i="13" s="1"/>
  <c r="D1830" i="13"/>
  <c r="L1830" i="13"/>
  <c r="S1830" i="13" s="1"/>
  <c r="J1829" i="13"/>
  <c r="H1827" i="13"/>
  <c r="J1823" i="13"/>
  <c r="J1821" i="13"/>
  <c r="L1815" i="13"/>
  <c r="L1813" i="13"/>
  <c r="I1801" i="13"/>
  <c r="C1799" i="13"/>
  <c r="K1799" i="13"/>
  <c r="R1799" i="13" s="1"/>
  <c r="E1799" i="13"/>
  <c r="T1799" i="13"/>
  <c r="I1799" i="13"/>
  <c r="P1799" i="13" s="1"/>
  <c r="I1798" i="13"/>
  <c r="I1797" i="13"/>
  <c r="P1797" i="13" s="1"/>
  <c r="C1797" i="13"/>
  <c r="K1797" i="13"/>
  <c r="R1797" i="13" s="1"/>
  <c r="G1797" i="13"/>
  <c r="N1797" i="13" s="1"/>
  <c r="H1795" i="13"/>
  <c r="J1793" i="13"/>
  <c r="J1790" i="13"/>
  <c r="R1782" i="13"/>
  <c r="I1781" i="13"/>
  <c r="C1781" i="13"/>
  <c r="K1781" i="13"/>
  <c r="E1781" i="13"/>
  <c r="G1781" i="13"/>
  <c r="C1767" i="13"/>
  <c r="K1767" i="13"/>
  <c r="R1767" i="13" s="1"/>
  <c r="E1767" i="13"/>
  <c r="T1767" i="13"/>
  <c r="G1767" i="13"/>
  <c r="N1767" i="13" s="1"/>
  <c r="H1767" i="13"/>
  <c r="O1767" i="13" s="1"/>
  <c r="I1767" i="13"/>
  <c r="P1767" i="13" s="1"/>
  <c r="S1761" i="13"/>
  <c r="G1747" i="13"/>
  <c r="H1747" i="13"/>
  <c r="I1747" i="13"/>
  <c r="C1747" i="13"/>
  <c r="K1747" i="13"/>
  <c r="D1747" i="13"/>
  <c r="L1747" i="13"/>
  <c r="E1747" i="13"/>
  <c r="C1703" i="13"/>
  <c r="K1703" i="13"/>
  <c r="D1703" i="13"/>
  <c r="L1703" i="13"/>
  <c r="E1703" i="13"/>
  <c r="G1703" i="13"/>
  <c r="H1703" i="13"/>
  <c r="I1703" i="13"/>
  <c r="G1696" i="13"/>
  <c r="C1696" i="13"/>
  <c r="L1696" i="13"/>
  <c r="D1696" i="13"/>
  <c r="E1696" i="13"/>
  <c r="H1696" i="13"/>
  <c r="I1696" i="13"/>
  <c r="J1696" i="13"/>
  <c r="G1906" i="13"/>
  <c r="G1898" i="13"/>
  <c r="G1890" i="13"/>
  <c r="G1882" i="13"/>
  <c r="E1880" i="13"/>
  <c r="G1874" i="13"/>
  <c r="E1872" i="13"/>
  <c r="G1866" i="13"/>
  <c r="E1864" i="13"/>
  <c r="G1858" i="13"/>
  <c r="E1856" i="13"/>
  <c r="S1854" i="13"/>
  <c r="G1850" i="13"/>
  <c r="E1848" i="13"/>
  <c r="G1842" i="13"/>
  <c r="G1839" i="13"/>
  <c r="G1838" i="13"/>
  <c r="H1837" i="13"/>
  <c r="I1829" i="13"/>
  <c r="G1827" i="13"/>
  <c r="G1825" i="13"/>
  <c r="C1825" i="13"/>
  <c r="K1825" i="13"/>
  <c r="H1823" i="13"/>
  <c r="H1822" i="13"/>
  <c r="D1822" i="13"/>
  <c r="L1822" i="13"/>
  <c r="H1821" i="13"/>
  <c r="G1819" i="13"/>
  <c r="I1819" i="13"/>
  <c r="E1819" i="13"/>
  <c r="J1815" i="13"/>
  <c r="J1813" i="13"/>
  <c r="H1801" i="13"/>
  <c r="G1798" i="13"/>
  <c r="I1793" i="13"/>
  <c r="C1791" i="13"/>
  <c r="K1791" i="13"/>
  <c r="E1791" i="13"/>
  <c r="I1791" i="13"/>
  <c r="I1790" i="13"/>
  <c r="I1789" i="13"/>
  <c r="C1789" i="13"/>
  <c r="K1789" i="13"/>
  <c r="G1789" i="13"/>
  <c r="G1787" i="13"/>
  <c r="I1787" i="13"/>
  <c r="C1787" i="13"/>
  <c r="K1787" i="13"/>
  <c r="E1787" i="13"/>
  <c r="J1779" i="13"/>
  <c r="Q1779" i="13" s="1"/>
  <c r="I1773" i="13"/>
  <c r="C1773" i="13"/>
  <c r="K1773" i="13"/>
  <c r="E1773" i="13"/>
  <c r="G1773" i="13"/>
  <c r="C1759" i="13"/>
  <c r="K1759" i="13"/>
  <c r="E1759" i="13"/>
  <c r="G1759" i="13"/>
  <c r="H1759" i="13"/>
  <c r="I1759" i="13"/>
  <c r="S1655" i="13"/>
  <c r="Q1655" i="13"/>
  <c r="K1931" i="13"/>
  <c r="H1924" i="13"/>
  <c r="K1923" i="13"/>
  <c r="H1916" i="13"/>
  <c r="K1915" i="13"/>
  <c r="H1908" i="13"/>
  <c r="K1907" i="13"/>
  <c r="I1905" i="13"/>
  <c r="H1900" i="13"/>
  <c r="K1899" i="13"/>
  <c r="I1897" i="13"/>
  <c r="R1894" i="13"/>
  <c r="H1892" i="13"/>
  <c r="K1891" i="13"/>
  <c r="I1889" i="13"/>
  <c r="H1884" i="13"/>
  <c r="K1883" i="13"/>
  <c r="I1881" i="13"/>
  <c r="L1880" i="13"/>
  <c r="D1880" i="13"/>
  <c r="H1876" i="13"/>
  <c r="K1875" i="13"/>
  <c r="I1873" i="13"/>
  <c r="L1872" i="13"/>
  <c r="D1872" i="13"/>
  <c r="E1869" i="13"/>
  <c r="H1868" i="13"/>
  <c r="K1867" i="13"/>
  <c r="I1865" i="13"/>
  <c r="L1864" i="13"/>
  <c r="D1864" i="13"/>
  <c r="E1861" i="13"/>
  <c r="H1860" i="13"/>
  <c r="K1859" i="13"/>
  <c r="I1857" i="13"/>
  <c r="L1856" i="13"/>
  <c r="D1856" i="13"/>
  <c r="E1853" i="13"/>
  <c r="P1852" i="13"/>
  <c r="H1852" i="13"/>
  <c r="O1852" i="13" s="1"/>
  <c r="K1851" i="13"/>
  <c r="I1849" i="13"/>
  <c r="L1848" i="13"/>
  <c r="D1848" i="13"/>
  <c r="E1845" i="13"/>
  <c r="H1844" i="13"/>
  <c r="K1843" i="13"/>
  <c r="I1841" i="13"/>
  <c r="G1837" i="13"/>
  <c r="H1835" i="13"/>
  <c r="I1834" i="13"/>
  <c r="P1834" i="13" s="1"/>
  <c r="J1833" i="13"/>
  <c r="Q1833" i="13" s="1"/>
  <c r="E1831" i="13"/>
  <c r="T1831" i="13"/>
  <c r="I1831" i="13"/>
  <c r="P1831" i="13" s="1"/>
  <c r="J1830" i="13"/>
  <c r="Q1830" i="13" s="1"/>
  <c r="H1829" i="13"/>
  <c r="L1825" i="13"/>
  <c r="G1823" i="13"/>
  <c r="L1819" i="13"/>
  <c r="E1817" i="13"/>
  <c r="G1817" i="13"/>
  <c r="C1817" i="13"/>
  <c r="K1817" i="13"/>
  <c r="H1815" i="13"/>
  <c r="H1814" i="13"/>
  <c r="D1814" i="13"/>
  <c r="L1814" i="13"/>
  <c r="H1813" i="13"/>
  <c r="G1811" i="13"/>
  <c r="I1811" i="13"/>
  <c r="E1811" i="13"/>
  <c r="L1799" i="13"/>
  <c r="S1799" i="13" s="1"/>
  <c r="E1798" i="13"/>
  <c r="L1797" i="13"/>
  <c r="S1797" i="13" s="1"/>
  <c r="D1795" i="13"/>
  <c r="H1793" i="13"/>
  <c r="G1790" i="13"/>
  <c r="L1783" i="13"/>
  <c r="H1779" i="13"/>
  <c r="O1779" i="13" s="1"/>
  <c r="J1771" i="13"/>
  <c r="Q1771" i="13" s="1"/>
  <c r="T1766" i="13"/>
  <c r="I1765" i="13"/>
  <c r="C1765" i="13"/>
  <c r="K1765" i="13"/>
  <c r="E1765" i="13"/>
  <c r="G1765" i="13"/>
  <c r="K1880" i="13"/>
  <c r="C1880" i="13"/>
  <c r="K1872" i="13"/>
  <c r="C1872" i="13"/>
  <c r="L1869" i="13"/>
  <c r="D1869" i="13"/>
  <c r="K1864" i="13"/>
  <c r="C1864" i="13"/>
  <c r="L1861" i="13"/>
  <c r="D1861" i="13"/>
  <c r="K1856" i="13"/>
  <c r="C1856" i="13"/>
  <c r="L1853" i="13"/>
  <c r="D1853" i="13"/>
  <c r="K1848" i="13"/>
  <c r="C1848" i="13"/>
  <c r="L1845" i="13"/>
  <c r="D1845" i="13"/>
  <c r="D1839" i="13"/>
  <c r="E1838" i="13"/>
  <c r="G1835" i="13"/>
  <c r="H1834" i="13"/>
  <c r="O1834" i="13" s="1"/>
  <c r="I1833" i="13"/>
  <c r="P1833" i="13" s="1"/>
  <c r="I1830" i="13"/>
  <c r="P1830" i="13" s="1"/>
  <c r="D1827" i="13"/>
  <c r="D1826" i="13"/>
  <c r="L1826" i="13"/>
  <c r="H1826" i="13"/>
  <c r="J1825" i="13"/>
  <c r="K1822" i="13"/>
  <c r="E1821" i="13"/>
  <c r="K1819" i="13"/>
  <c r="E1809" i="13"/>
  <c r="T1809" i="13"/>
  <c r="G1809" i="13"/>
  <c r="N1809" i="13" s="1"/>
  <c r="C1809" i="13"/>
  <c r="K1809" i="13"/>
  <c r="R1809" i="13" s="1"/>
  <c r="H1806" i="13"/>
  <c r="D1806" i="13"/>
  <c r="L1806" i="13"/>
  <c r="G1803" i="13"/>
  <c r="I1803" i="13"/>
  <c r="E1803" i="13"/>
  <c r="J1799" i="13"/>
  <c r="Q1799" i="13" s="1"/>
  <c r="J1797" i="13"/>
  <c r="Q1797" i="13" s="1"/>
  <c r="L1791" i="13"/>
  <c r="E1790" i="13"/>
  <c r="L1789" i="13"/>
  <c r="H1771" i="13"/>
  <c r="O1771" i="13" s="1"/>
  <c r="I1757" i="13"/>
  <c r="C1757" i="13"/>
  <c r="K1757" i="13"/>
  <c r="E1757" i="13"/>
  <c r="G1757" i="13"/>
  <c r="C1743" i="13"/>
  <c r="K1743" i="13"/>
  <c r="D1743" i="13"/>
  <c r="L1743" i="13"/>
  <c r="E1743" i="13"/>
  <c r="G1743" i="13"/>
  <c r="H1743" i="13"/>
  <c r="I1743" i="13"/>
  <c r="D1649" i="13"/>
  <c r="L1649" i="13"/>
  <c r="E1649" i="13"/>
  <c r="I1649" i="13"/>
  <c r="C1649" i="13"/>
  <c r="G1649" i="13"/>
  <c r="H1649" i="13"/>
  <c r="J1649" i="13"/>
  <c r="K1649" i="13"/>
  <c r="C1612" i="13"/>
  <c r="K1612" i="13"/>
  <c r="D1612" i="13"/>
  <c r="L1612" i="13"/>
  <c r="E1612" i="13"/>
  <c r="H1612" i="13"/>
  <c r="G1612" i="13"/>
  <c r="I1612" i="13"/>
  <c r="J1612" i="13"/>
  <c r="K1869" i="13"/>
  <c r="C1869" i="13"/>
  <c r="K1861" i="13"/>
  <c r="C1861" i="13"/>
  <c r="K1853" i="13"/>
  <c r="C1853" i="13"/>
  <c r="K1845" i="13"/>
  <c r="C1845" i="13"/>
  <c r="L1839" i="13"/>
  <c r="E1801" i="13"/>
  <c r="G1801" i="13"/>
  <c r="C1801" i="13"/>
  <c r="K1801" i="13"/>
  <c r="H1798" i="13"/>
  <c r="D1798" i="13"/>
  <c r="L1798" i="13"/>
  <c r="G1795" i="13"/>
  <c r="I1795" i="13"/>
  <c r="E1795" i="13"/>
  <c r="G1779" i="13"/>
  <c r="N1779" i="13" s="1"/>
  <c r="I1779" i="13"/>
  <c r="P1779" i="13" s="1"/>
  <c r="C1779" i="13"/>
  <c r="K1779" i="13"/>
  <c r="R1779" i="13" s="1"/>
  <c r="D1779" i="13"/>
  <c r="L1779" i="13"/>
  <c r="S1779" i="13" s="1"/>
  <c r="E1779" i="13"/>
  <c r="T1779" i="13"/>
  <c r="C1735" i="13"/>
  <c r="K1735" i="13"/>
  <c r="D1735" i="13"/>
  <c r="L1735" i="13"/>
  <c r="E1735" i="13"/>
  <c r="G1735" i="13"/>
  <c r="H1735" i="13"/>
  <c r="I1735" i="13"/>
  <c r="G1611" i="13"/>
  <c r="H1611" i="13"/>
  <c r="I1611" i="13"/>
  <c r="C1611" i="13"/>
  <c r="K1611" i="13"/>
  <c r="D1611" i="13"/>
  <c r="E1611" i="13"/>
  <c r="J1611" i="13"/>
  <c r="L1611" i="13"/>
  <c r="E1336" i="13"/>
  <c r="G1336" i="13"/>
  <c r="H1336" i="13"/>
  <c r="I1336" i="13"/>
  <c r="C1336" i="13"/>
  <c r="K1336" i="13"/>
  <c r="D1336" i="13"/>
  <c r="J1336" i="13"/>
  <c r="L1336" i="13"/>
  <c r="E1839" i="13"/>
  <c r="T1834" i="13"/>
  <c r="T1830" i="13"/>
  <c r="I1827" i="13"/>
  <c r="E1827" i="13"/>
  <c r="C1823" i="13"/>
  <c r="K1823" i="13"/>
  <c r="E1823" i="13"/>
  <c r="I1823" i="13"/>
  <c r="I1821" i="13"/>
  <c r="C1821" i="13"/>
  <c r="K1821" i="13"/>
  <c r="G1821" i="13"/>
  <c r="O1797" i="13"/>
  <c r="E1793" i="13"/>
  <c r="G1793" i="13"/>
  <c r="C1793" i="13"/>
  <c r="K1793" i="13"/>
  <c r="H1790" i="13"/>
  <c r="D1790" i="13"/>
  <c r="L1790" i="13"/>
  <c r="G1771" i="13"/>
  <c r="N1771" i="13" s="1"/>
  <c r="I1771" i="13"/>
  <c r="P1771" i="13" s="1"/>
  <c r="C1771" i="13"/>
  <c r="K1771" i="13"/>
  <c r="R1771" i="13" s="1"/>
  <c r="D1771" i="13"/>
  <c r="L1771" i="13"/>
  <c r="S1771" i="13" s="1"/>
  <c r="E1771" i="13"/>
  <c r="T1771" i="13"/>
  <c r="C1727" i="13"/>
  <c r="K1727" i="13"/>
  <c r="D1727" i="13"/>
  <c r="L1727" i="13"/>
  <c r="E1727" i="13"/>
  <c r="G1727" i="13"/>
  <c r="H1727" i="13"/>
  <c r="I1727" i="13"/>
  <c r="Q1726" i="13"/>
  <c r="T1726" i="13"/>
  <c r="C1628" i="13"/>
  <c r="K1628" i="13"/>
  <c r="D1628" i="13"/>
  <c r="L1628" i="13"/>
  <c r="E1628" i="13"/>
  <c r="H1628" i="13"/>
  <c r="G1628" i="13"/>
  <c r="I1628" i="13"/>
  <c r="J1628" i="13"/>
  <c r="P1605" i="13"/>
  <c r="S1605" i="13"/>
  <c r="T1605" i="13"/>
  <c r="Q1475" i="13"/>
  <c r="J1839" i="13"/>
  <c r="C1837" i="13"/>
  <c r="K1837" i="13"/>
  <c r="C1829" i="13"/>
  <c r="K1829" i="13"/>
  <c r="G1829" i="13"/>
  <c r="K1827" i="13"/>
  <c r="C1815" i="13"/>
  <c r="K1815" i="13"/>
  <c r="E1815" i="13"/>
  <c r="I1815" i="13"/>
  <c r="I1813" i="13"/>
  <c r="C1813" i="13"/>
  <c r="K1813" i="13"/>
  <c r="G1813" i="13"/>
  <c r="L1801" i="13"/>
  <c r="K1798" i="13"/>
  <c r="K1795" i="13"/>
  <c r="G1791" i="13"/>
  <c r="H1787" i="13"/>
  <c r="C1783" i="13"/>
  <c r="K1783" i="13"/>
  <c r="E1783" i="13"/>
  <c r="G1783" i="13"/>
  <c r="H1783" i="13"/>
  <c r="I1783" i="13"/>
  <c r="J1773" i="13"/>
  <c r="Q1767" i="13"/>
  <c r="G1763" i="13"/>
  <c r="I1763" i="13"/>
  <c r="C1763" i="13"/>
  <c r="K1763" i="13"/>
  <c r="D1763" i="13"/>
  <c r="L1763" i="13"/>
  <c r="E1763" i="13"/>
  <c r="C1751" i="13"/>
  <c r="K1751" i="13"/>
  <c r="D1751" i="13"/>
  <c r="L1751" i="13"/>
  <c r="E1751" i="13"/>
  <c r="G1751" i="13"/>
  <c r="H1751" i="13"/>
  <c r="I1751" i="13"/>
  <c r="P1732" i="13"/>
  <c r="C1719" i="13"/>
  <c r="K1719" i="13"/>
  <c r="D1719" i="13"/>
  <c r="L1719" i="13"/>
  <c r="E1719" i="13"/>
  <c r="G1719" i="13"/>
  <c r="H1719" i="13"/>
  <c r="I1719" i="13"/>
  <c r="G1640" i="13"/>
  <c r="H1640" i="13"/>
  <c r="I1640" i="13"/>
  <c r="D1640" i="13"/>
  <c r="L1640" i="13"/>
  <c r="C1640" i="13"/>
  <c r="E1640" i="13"/>
  <c r="J1640" i="13"/>
  <c r="K1640" i="13"/>
  <c r="Q1531" i="13"/>
  <c r="H1818" i="13"/>
  <c r="H1810" i="13"/>
  <c r="H1802" i="13"/>
  <c r="H1794" i="13"/>
  <c r="H1786" i="13"/>
  <c r="K1785" i="13"/>
  <c r="C1785" i="13"/>
  <c r="L1782" i="13"/>
  <c r="S1782" i="13" s="1"/>
  <c r="D1782" i="13"/>
  <c r="H1778" i="13"/>
  <c r="K1777" i="13"/>
  <c r="C1777" i="13"/>
  <c r="L1774" i="13"/>
  <c r="D1774" i="13"/>
  <c r="H1770" i="13"/>
  <c r="K1769" i="13"/>
  <c r="C1769" i="13"/>
  <c r="L1766" i="13"/>
  <c r="S1766" i="13" s="1"/>
  <c r="D1766" i="13"/>
  <c r="H1762" i="13"/>
  <c r="K1761" i="13"/>
  <c r="R1761" i="13" s="1"/>
  <c r="C1761" i="13"/>
  <c r="L1758" i="13"/>
  <c r="D1758" i="13"/>
  <c r="H1754" i="13"/>
  <c r="K1753" i="13"/>
  <c r="C1753" i="13"/>
  <c r="L1750" i="13"/>
  <c r="D1750" i="13"/>
  <c r="G1749" i="13"/>
  <c r="H1746" i="13"/>
  <c r="K1745" i="13"/>
  <c r="C1745" i="13"/>
  <c r="L1742" i="13"/>
  <c r="D1742" i="13"/>
  <c r="G1741" i="13"/>
  <c r="E1739" i="13"/>
  <c r="H1738" i="13"/>
  <c r="K1737" i="13"/>
  <c r="C1737" i="13"/>
  <c r="L1734" i="13"/>
  <c r="D1734" i="13"/>
  <c r="G1733" i="13"/>
  <c r="E1731" i="13"/>
  <c r="H1730" i="13"/>
  <c r="K1729" i="13"/>
  <c r="C1729" i="13"/>
  <c r="L1726" i="13"/>
  <c r="S1726" i="13" s="1"/>
  <c r="D1726" i="13"/>
  <c r="G1725" i="13"/>
  <c r="E1723" i="13"/>
  <c r="H1722" i="13"/>
  <c r="K1721" i="13"/>
  <c r="C1721" i="13"/>
  <c r="L1718" i="13"/>
  <c r="D1718" i="13"/>
  <c r="G1717" i="13"/>
  <c r="E1715" i="13"/>
  <c r="H1714" i="13"/>
  <c r="K1713" i="13"/>
  <c r="C1713" i="13"/>
  <c r="L1710" i="13"/>
  <c r="D1710" i="13"/>
  <c r="G1709" i="13"/>
  <c r="E1707" i="13"/>
  <c r="H1706" i="13"/>
  <c r="K1705" i="13"/>
  <c r="C1705" i="13"/>
  <c r="L1702" i="13"/>
  <c r="D1702" i="13"/>
  <c r="H1699" i="13"/>
  <c r="H1698" i="13"/>
  <c r="I1697" i="13"/>
  <c r="E1693" i="13"/>
  <c r="G1690" i="13"/>
  <c r="H1689" i="13"/>
  <c r="I1688" i="13"/>
  <c r="L1686" i="13"/>
  <c r="D1685" i="13"/>
  <c r="E1683" i="13"/>
  <c r="H1677" i="13"/>
  <c r="I1677" i="13"/>
  <c r="I1676" i="13"/>
  <c r="H1668" i="13"/>
  <c r="G1667" i="13"/>
  <c r="H1667" i="13"/>
  <c r="H1665" i="13"/>
  <c r="G1664" i="13"/>
  <c r="H1664" i="13"/>
  <c r="I1664" i="13"/>
  <c r="J1662" i="13"/>
  <c r="E1659" i="13"/>
  <c r="K1657" i="13"/>
  <c r="E1656" i="13"/>
  <c r="E1654" i="13"/>
  <c r="G1654" i="13"/>
  <c r="K1651" i="13"/>
  <c r="I1644" i="13"/>
  <c r="L1643" i="13"/>
  <c r="K1641" i="13"/>
  <c r="I1635" i="13"/>
  <c r="H1633" i="13"/>
  <c r="K1632" i="13"/>
  <c r="G1619" i="13"/>
  <c r="H1619" i="13"/>
  <c r="C1619" i="13"/>
  <c r="K1619" i="13"/>
  <c r="D1593" i="13"/>
  <c r="L1593" i="13"/>
  <c r="E1593" i="13"/>
  <c r="G1593" i="13"/>
  <c r="I1593" i="13"/>
  <c r="C1588" i="13"/>
  <c r="K1588" i="13"/>
  <c r="D1588" i="13"/>
  <c r="L1588" i="13"/>
  <c r="E1588" i="13"/>
  <c r="H1588" i="13"/>
  <c r="G1587" i="13"/>
  <c r="H1587" i="13"/>
  <c r="I1587" i="13"/>
  <c r="C1587" i="13"/>
  <c r="K1587" i="13"/>
  <c r="J1585" i="13"/>
  <c r="C1561" i="13"/>
  <c r="K1561" i="13"/>
  <c r="D1561" i="13"/>
  <c r="L1561" i="13"/>
  <c r="E1561" i="13"/>
  <c r="G1561" i="13"/>
  <c r="H1561" i="13"/>
  <c r="I1561" i="13"/>
  <c r="C1489" i="13"/>
  <c r="K1489" i="13"/>
  <c r="D1489" i="13"/>
  <c r="L1489" i="13"/>
  <c r="E1489" i="13"/>
  <c r="G1489" i="13"/>
  <c r="H1489" i="13"/>
  <c r="I1489" i="13"/>
  <c r="C1457" i="13"/>
  <c r="K1457" i="13"/>
  <c r="D1457" i="13"/>
  <c r="L1457" i="13"/>
  <c r="E1457" i="13"/>
  <c r="G1457" i="13"/>
  <c r="H1457" i="13"/>
  <c r="I1457" i="13"/>
  <c r="R1445" i="13"/>
  <c r="H1375" i="13"/>
  <c r="I1375" i="13"/>
  <c r="C1375" i="13"/>
  <c r="K1375" i="13"/>
  <c r="D1375" i="13"/>
  <c r="E1375" i="13"/>
  <c r="G1375" i="13"/>
  <c r="J1375" i="13"/>
  <c r="L1375" i="13"/>
  <c r="L1739" i="13"/>
  <c r="D1739" i="13"/>
  <c r="L1731" i="13"/>
  <c r="D1731" i="13"/>
  <c r="L1723" i="13"/>
  <c r="D1723" i="13"/>
  <c r="L1715" i="13"/>
  <c r="D1715" i="13"/>
  <c r="L1707" i="13"/>
  <c r="D1707" i="13"/>
  <c r="G1699" i="13"/>
  <c r="D1693" i="13"/>
  <c r="E1692" i="13"/>
  <c r="G1689" i="13"/>
  <c r="E1686" i="13"/>
  <c r="D1683" i="13"/>
  <c r="G1680" i="13"/>
  <c r="H1680" i="13"/>
  <c r="E1678" i="13"/>
  <c r="H1676" i="13"/>
  <c r="G1672" i="13"/>
  <c r="H1672" i="13"/>
  <c r="E1670" i="13"/>
  <c r="G1668" i="13"/>
  <c r="G1665" i="13"/>
  <c r="I1662" i="13"/>
  <c r="D1659" i="13"/>
  <c r="D1656" i="13"/>
  <c r="C1652" i="13"/>
  <c r="K1652" i="13"/>
  <c r="D1652" i="13"/>
  <c r="L1652" i="13"/>
  <c r="E1652" i="13"/>
  <c r="G1648" i="13"/>
  <c r="H1648" i="13"/>
  <c r="I1648" i="13"/>
  <c r="D1648" i="13"/>
  <c r="L1648" i="13"/>
  <c r="G1644" i="13"/>
  <c r="J1643" i="13"/>
  <c r="J1641" i="13"/>
  <c r="C1636" i="13"/>
  <c r="K1636" i="13"/>
  <c r="D1636" i="13"/>
  <c r="L1636" i="13"/>
  <c r="E1636" i="13"/>
  <c r="H1636" i="13"/>
  <c r="E1635" i="13"/>
  <c r="G1633" i="13"/>
  <c r="J1632" i="13"/>
  <c r="G1627" i="13"/>
  <c r="H1627" i="13"/>
  <c r="C1627" i="13"/>
  <c r="K1627" i="13"/>
  <c r="D1625" i="13"/>
  <c r="L1625" i="13"/>
  <c r="E1625" i="13"/>
  <c r="I1625" i="13"/>
  <c r="E1624" i="13"/>
  <c r="K1601" i="13"/>
  <c r="L1595" i="13"/>
  <c r="H1585" i="13"/>
  <c r="C1537" i="13"/>
  <c r="K1537" i="13"/>
  <c r="D1537" i="13"/>
  <c r="L1537" i="13"/>
  <c r="E1537" i="13"/>
  <c r="G1537" i="13"/>
  <c r="H1537" i="13"/>
  <c r="I1537" i="13"/>
  <c r="C1425" i="13"/>
  <c r="K1425" i="13"/>
  <c r="D1425" i="13"/>
  <c r="L1425" i="13"/>
  <c r="E1425" i="13"/>
  <c r="G1425" i="13"/>
  <c r="H1425" i="13"/>
  <c r="I1425" i="13"/>
  <c r="I1785" i="13"/>
  <c r="I1777" i="13"/>
  <c r="I1769" i="13"/>
  <c r="I1761" i="13"/>
  <c r="P1761" i="13" s="1"/>
  <c r="I1753" i="13"/>
  <c r="E1749" i="13"/>
  <c r="I1745" i="13"/>
  <c r="E1741" i="13"/>
  <c r="K1739" i="13"/>
  <c r="C1739" i="13"/>
  <c r="I1737" i="13"/>
  <c r="E1733" i="13"/>
  <c r="K1731" i="13"/>
  <c r="C1731" i="13"/>
  <c r="I1729" i="13"/>
  <c r="E1725" i="13"/>
  <c r="K1723" i="13"/>
  <c r="C1723" i="13"/>
  <c r="I1721" i="13"/>
  <c r="E1717" i="13"/>
  <c r="K1715" i="13"/>
  <c r="C1715" i="13"/>
  <c r="I1713" i="13"/>
  <c r="E1709" i="13"/>
  <c r="K1707" i="13"/>
  <c r="C1707" i="13"/>
  <c r="I1705" i="13"/>
  <c r="E1699" i="13"/>
  <c r="E1694" i="13"/>
  <c r="L1693" i="13"/>
  <c r="C1693" i="13"/>
  <c r="E1690" i="13"/>
  <c r="J1686" i="13"/>
  <c r="C1684" i="13"/>
  <c r="K1684" i="13"/>
  <c r="L1683" i="13"/>
  <c r="C1683" i="13"/>
  <c r="D1681" i="13"/>
  <c r="L1681" i="13"/>
  <c r="E1681" i="13"/>
  <c r="K1680" i="13"/>
  <c r="K1678" i="13"/>
  <c r="G1676" i="13"/>
  <c r="D1673" i="13"/>
  <c r="L1673" i="13"/>
  <c r="S1673" i="13" s="1"/>
  <c r="E1673" i="13"/>
  <c r="K1672" i="13"/>
  <c r="K1670" i="13"/>
  <c r="H1662" i="13"/>
  <c r="I1643" i="13"/>
  <c r="H1641" i="13"/>
  <c r="D1609" i="13"/>
  <c r="L1609" i="13"/>
  <c r="E1609" i="13"/>
  <c r="G1609" i="13"/>
  <c r="I1609" i="13"/>
  <c r="C1604" i="13"/>
  <c r="K1604" i="13"/>
  <c r="D1604" i="13"/>
  <c r="L1604" i="13"/>
  <c r="E1604" i="13"/>
  <c r="H1604" i="13"/>
  <c r="G1603" i="13"/>
  <c r="H1603" i="13"/>
  <c r="I1603" i="13"/>
  <c r="C1603" i="13"/>
  <c r="K1603" i="13"/>
  <c r="J1601" i="13"/>
  <c r="J1596" i="13"/>
  <c r="J1595" i="13"/>
  <c r="C1577" i="13"/>
  <c r="K1577" i="13"/>
  <c r="D1577" i="13"/>
  <c r="L1577" i="13"/>
  <c r="E1577" i="13"/>
  <c r="G1577" i="13"/>
  <c r="H1577" i="13"/>
  <c r="I1577" i="13"/>
  <c r="C1513" i="13"/>
  <c r="K1513" i="13"/>
  <c r="D1513" i="13"/>
  <c r="L1513" i="13"/>
  <c r="E1513" i="13"/>
  <c r="G1513" i="13"/>
  <c r="H1513" i="13"/>
  <c r="I1513" i="13"/>
  <c r="Q1501" i="13"/>
  <c r="R1501" i="13"/>
  <c r="C1481" i="13"/>
  <c r="K1481" i="13"/>
  <c r="D1481" i="13"/>
  <c r="L1481" i="13"/>
  <c r="E1481" i="13"/>
  <c r="G1481" i="13"/>
  <c r="H1481" i="13"/>
  <c r="I1481" i="13"/>
  <c r="P1469" i="13"/>
  <c r="T1469" i="13"/>
  <c r="C1449" i="13"/>
  <c r="K1449" i="13"/>
  <c r="D1449" i="13"/>
  <c r="L1449" i="13"/>
  <c r="E1449" i="13"/>
  <c r="G1449" i="13"/>
  <c r="H1449" i="13"/>
  <c r="I1449" i="13"/>
  <c r="P1437" i="13"/>
  <c r="Q1437" i="13"/>
  <c r="T1437" i="13"/>
  <c r="C1255" i="13"/>
  <c r="K1255" i="13"/>
  <c r="G1255" i="13"/>
  <c r="D1255" i="13"/>
  <c r="E1255" i="13"/>
  <c r="H1255" i="13"/>
  <c r="I1255" i="13"/>
  <c r="J1255" i="13"/>
  <c r="L1255" i="13"/>
  <c r="C1692" i="13"/>
  <c r="K1692" i="13"/>
  <c r="C1668" i="13"/>
  <c r="K1668" i="13"/>
  <c r="D1668" i="13"/>
  <c r="L1668" i="13"/>
  <c r="E1668" i="13"/>
  <c r="D1665" i="13"/>
  <c r="L1665" i="13"/>
  <c r="E1665" i="13"/>
  <c r="D1662" i="13"/>
  <c r="G1659" i="13"/>
  <c r="H1659" i="13"/>
  <c r="G1656" i="13"/>
  <c r="H1656" i="13"/>
  <c r="I1656" i="13"/>
  <c r="C1644" i="13"/>
  <c r="K1644" i="13"/>
  <c r="D1644" i="13"/>
  <c r="L1644" i="13"/>
  <c r="E1644" i="13"/>
  <c r="H1644" i="13"/>
  <c r="E1643" i="13"/>
  <c r="G1641" i="13"/>
  <c r="G1635" i="13"/>
  <c r="H1635" i="13"/>
  <c r="C1635" i="13"/>
  <c r="K1635" i="13"/>
  <c r="D1633" i="13"/>
  <c r="L1633" i="13"/>
  <c r="E1633" i="13"/>
  <c r="I1633" i="13"/>
  <c r="E1632" i="13"/>
  <c r="G1624" i="13"/>
  <c r="H1624" i="13"/>
  <c r="I1624" i="13"/>
  <c r="D1624" i="13"/>
  <c r="L1624" i="13"/>
  <c r="H1601" i="13"/>
  <c r="I1596" i="13"/>
  <c r="E1595" i="13"/>
  <c r="D1585" i="13"/>
  <c r="L1585" i="13"/>
  <c r="E1585" i="13"/>
  <c r="G1585" i="13"/>
  <c r="I1585" i="13"/>
  <c r="S1563" i="13"/>
  <c r="C1553" i="13"/>
  <c r="K1553" i="13"/>
  <c r="D1553" i="13"/>
  <c r="L1553" i="13"/>
  <c r="E1553" i="13"/>
  <c r="G1553" i="13"/>
  <c r="H1553" i="13"/>
  <c r="I1553" i="13"/>
  <c r="L1818" i="13"/>
  <c r="L1810" i="13"/>
  <c r="L1802" i="13"/>
  <c r="L1794" i="13"/>
  <c r="L1786" i="13"/>
  <c r="G1785" i="13"/>
  <c r="H1782" i="13"/>
  <c r="O1782" i="13" s="1"/>
  <c r="L1778" i="13"/>
  <c r="G1777" i="13"/>
  <c r="H1774" i="13"/>
  <c r="L1770" i="13"/>
  <c r="G1769" i="13"/>
  <c r="H1766" i="13"/>
  <c r="O1766" i="13" s="1"/>
  <c r="L1762" i="13"/>
  <c r="G1761" i="13"/>
  <c r="N1761" i="13" s="1"/>
  <c r="H1758" i="13"/>
  <c r="O1758" i="13" s="1"/>
  <c r="T1754" i="13"/>
  <c r="L1754" i="13"/>
  <c r="G1753" i="13"/>
  <c r="H1750" i="13"/>
  <c r="K1749" i="13"/>
  <c r="C1749" i="13"/>
  <c r="L1746" i="13"/>
  <c r="G1745" i="13"/>
  <c r="H1742" i="13"/>
  <c r="K1741" i="13"/>
  <c r="C1741" i="13"/>
  <c r="I1739" i="13"/>
  <c r="P1739" i="13" s="1"/>
  <c r="L1738" i="13"/>
  <c r="G1737" i="13"/>
  <c r="H1734" i="13"/>
  <c r="K1733" i="13"/>
  <c r="C1733" i="13"/>
  <c r="I1731" i="13"/>
  <c r="L1730" i="13"/>
  <c r="G1729" i="13"/>
  <c r="H1726" i="13"/>
  <c r="O1726" i="13" s="1"/>
  <c r="K1725" i="13"/>
  <c r="C1725" i="13"/>
  <c r="I1723" i="13"/>
  <c r="L1722" i="13"/>
  <c r="G1721" i="13"/>
  <c r="H1718" i="13"/>
  <c r="K1717" i="13"/>
  <c r="C1717" i="13"/>
  <c r="I1715" i="13"/>
  <c r="L1714" i="13"/>
  <c r="G1713" i="13"/>
  <c r="H1710" i="13"/>
  <c r="K1709" i="13"/>
  <c r="C1709" i="13"/>
  <c r="I1707" i="13"/>
  <c r="L1706" i="13"/>
  <c r="G1705" i="13"/>
  <c r="H1702" i="13"/>
  <c r="C1700" i="13"/>
  <c r="K1700" i="13"/>
  <c r="L1699" i="13"/>
  <c r="C1699" i="13"/>
  <c r="D1698" i="13"/>
  <c r="I1694" i="13"/>
  <c r="J1693" i="13"/>
  <c r="J1692" i="13"/>
  <c r="N1691" i="13"/>
  <c r="L1690" i="13"/>
  <c r="C1690" i="13"/>
  <c r="D1688" i="13"/>
  <c r="H1686" i="13"/>
  <c r="I1685" i="13"/>
  <c r="I1684" i="13"/>
  <c r="J1683" i="13"/>
  <c r="J1681" i="13"/>
  <c r="I1680" i="13"/>
  <c r="I1678" i="13"/>
  <c r="G1675" i="13"/>
  <c r="J1673" i="13"/>
  <c r="I1672" i="13"/>
  <c r="I1670" i="13"/>
  <c r="I1667" i="13"/>
  <c r="L1659" i="13"/>
  <c r="L1656" i="13"/>
  <c r="S1656" i="13" s="1"/>
  <c r="I1654" i="13"/>
  <c r="J1652" i="13"/>
  <c r="K1648" i="13"/>
  <c r="L1627" i="13"/>
  <c r="K1625" i="13"/>
  <c r="J1619" i="13"/>
  <c r="K1593" i="13"/>
  <c r="L1587" i="13"/>
  <c r="C1529" i="13"/>
  <c r="K1529" i="13"/>
  <c r="D1529" i="13"/>
  <c r="L1529" i="13"/>
  <c r="E1529" i="13"/>
  <c r="G1529" i="13"/>
  <c r="H1529" i="13"/>
  <c r="I1529" i="13"/>
  <c r="C1505" i="13"/>
  <c r="K1505" i="13"/>
  <c r="D1505" i="13"/>
  <c r="L1505" i="13"/>
  <c r="E1505" i="13"/>
  <c r="G1505" i="13"/>
  <c r="H1505" i="13"/>
  <c r="I1505" i="13"/>
  <c r="C1473" i="13"/>
  <c r="K1473" i="13"/>
  <c r="D1473" i="13"/>
  <c r="L1473" i="13"/>
  <c r="E1473" i="13"/>
  <c r="G1473" i="13"/>
  <c r="H1473" i="13"/>
  <c r="I1473" i="13"/>
  <c r="C1441" i="13"/>
  <c r="K1441" i="13"/>
  <c r="D1441" i="13"/>
  <c r="L1441" i="13"/>
  <c r="E1441" i="13"/>
  <c r="G1441" i="13"/>
  <c r="H1441" i="13"/>
  <c r="I1441" i="13"/>
  <c r="H1739" i="13"/>
  <c r="H1731" i="13"/>
  <c r="H1723" i="13"/>
  <c r="H1715" i="13"/>
  <c r="H1707" i="13"/>
  <c r="I1693" i="13"/>
  <c r="I1692" i="13"/>
  <c r="D1689" i="13"/>
  <c r="L1689" i="13"/>
  <c r="I1683" i="13"/>
  <c r="C1676" i="13"/>
  <c r="K1676" i="13"/>
  <c r="D1676" i="13"/>
  <c r="L1676" i="13"/>
  <c r="E1662" i="13"/>
  <c r="G1662" i="13"/>
  <c r="G1643" i="13"/>
  <c r="H1643" i="13"/>
  <c r="C1643" i="13"/>
  <c r="K1643" i="13"/>
  <c r="D1641" i="13"/>
  <c r="L1641" i="13"/>
  <c r="E1641" i="13"/>
  <c r="I1641" i="13"/>
  <c r="G1632" i="13"/>
  <c r="H1632" i="13"/>
  <c r="I1632" i="13"/>
  <c r="D1632" i="13"/>
  <c r="L1632" i="13"/>
  <c r="D1601" i="13"/>
  <c r="L1601" i="13"/>
  <c r="E1601" i="13"/>
  <c r="G1601" i="13"/>
  <c r="I1601" i="13"/>
  <c r="C1596" i="13"/>
  <c r="K1596" i="13"/>
  <c r="D1596" i="13"/>
  <c r="L1596" i="13"/>
  <c r="E1596" i="13"/>
  <c r="H1596" i="13"/>
  <c r="G1595" i="13"/>
  <c r="H1595" i="13"/>
  <c r="I1595" i="13"/>
  <c r="C1595" i="13"/>
  <c r="K1595" i="13"/>
  <c r="C1569" i="13"/>
  <c r="K1569" i="13"/>
  <c r="D1569" i="13"/>
  <c r="L1569" i="13"/>
  <c r="E1569" i="13"/>
  <c r="G1569" i="13"/>
  <c r="H1569" i="13"/>
  <c r="I1569" i="13"/>
  <c r="T1761" i="13"/>
  <c r="J1699" i="13"/>
  <c r="Q1699" i="13" s="1"/>
  <c r="D1697" i="13"/>
  <c r="L1697" i="13"/>
  <c r="G1694" i="13"/>
  <c r="G1693" i="13"/>
  <c r="H1692" i="13"/>
  <c r="J1690" i="13"/>
  <c r="J1689" i="13"/>
  <c r="G1684" i="13"/>
  <c r="H1683" i="13"/>
  <c r="H1681" i="13"/>
  <c r="E1680" i="13"/>
  <c r="G1678" i="13"/>
  <c r="H1673" i="13"/>
  <c r="E1672" i="13"/>
  <c r="G1670" i="13"/>
  <c r="J1668" i="13"/>
  <c r="J1665" i="13"/>
  <c r="L1662" i="13"/>
  <c r="C1660" i="13"/>
  <c r="K1660" i="13"/>
  <c r="D1660" i="13"/>
  <c r="L1660" i="13"/>
  <c r="E1660" i="13"/>
  <c r="J1659" i="13"/>
  <c r="D1657" i="13"/>
  <c r="L1657" i="13"/>
  <c r="E1657" i="13"/>
  <c r="J1656" i="13"/>
  <c r="H1652" i="13"/>
  <c r="G1651" i="13"/>
  <c r="H1651" i="13"/>
  <c r="I1636" i="13"/>
  <c r="L1635" i="13"/>
  <c r="K1633" i="13"/>
  <c r="I1627" i="13"/>
  <c r="H1625" i="13"/>
  <c r="K1624" i="13"/>
  <c r="C1620" i="13"/>
  <c r="K1620" i="13"/>
  <c r="D1620" i="13"/>
  <c r="L1620" i="13"/>
  <c r="E1620" i="13"/>
  <c r="H1620" i="13"/>
  <c r="E1619" i="13"/>
  <c r="D1617" i="13"/>
  <c r="L1617" i="13"/>
  <c r="E1617" i="13"/>
  <c r="I1617" i="13"/>
  <c r="K1609" i="13"/>
  <c r="L1603" i="13"/>
  <c r="H1593" i="13"/>
  <c r="I1588" i="13"/>
  <c r="E1587" i="13"/>
  <c r="C1545" i="13"/>
  <c r="K1545" i="13"/>
  <c r="D1545" i="13"/>
  <c r="L1545" i="13"/>
  <c r="E1545" i="13"/>
  <c r="G1545" i="13"/>
  <c r="H1545" i="13"/>
  <c r="I1545" i="13"/>
  <c r="C1497" i="13"/>
  <c r="K1497" i="13"/>
  <c r="D1497" i="13"/>
  <c r="L1497" i="13"/>
  <c r="E1497" i="13"/>
  <c r="G1497" i="13"/>
  <c r="H1497" i="13"/>
  <c r="I1497" i="13"/>
  <c r="C1465" i="13"/>
  <c r="K1465" i="13"/>
  <c r="D1465" i="13"/>
  <c r="L1465" i="13"/>
  <c r="E1465" i="13"/>
  <c r="G1465" i="13"/>
  <c r="H1465" i="13"/>
  <c r="I1465" i="13"/>
  <c r="C1433" i="13"/>
  <c r="K1433" i="13"/>
  <c r="D1433" i="13"/>
  <c r="L1433" i="13"/>
  <c r="E1433" i="13"/>
  <c r="G1433" i="13"/>
  <c r="H1433" i="13"/>
  <c r="I1433" i="13"/>
  <c r="E1419" i="13"/>
  <c r="C1419" i="13"/>
  <c r="L1419" i="13"/>
  <c r="D1419" i="13"/>
  <c r="G1419" i="13"/>
  <c r="H1419" i="13"/>
  <c r="I1419" i="13"/>
  <c r="J1419" i="13"/>
  <c r="L1616" i="13"/>
  <c r="D1616" i="13"/>
  <c r="L1608" i="13"/>
  <c r="D1608" i="13"/>
  <c r="L1600" i="13"/>
  <c r="D1600" i="13"/>
  <c r="L1592" i="13"/>
  <c r="D1592" i="13"/>
  <c r="L1584" i="13"/>
  <c r="D1584" i="13"/>
  <c r="H1580" i="13"/>
  <c r="K1579" i="13"/>
  <c r="C1579" i="13"/>
  <c r="L1576" i="13"/>
  <c r="D1576" i="13"/>
  <c r="H1572" i="13"/>
  <c r="K1571" i="13"/>
  <c r="C1571" i="13"/>
  <c r="L1568" i="13"/>
  <c r="D1568" i="13"/>
  <c r="H1564" i="13"/>
  <c r="K1563" i="13"/>
  <c r="R1563" i="13" s="1"/>
  <c r="C1563" i="13"/>
  <c r="L1560" i="13"/>
  <c r="D1560" i="13"/>
  <c r="H1556" i="13"/>
  <c r="K1555" i="13"/>
  <c r="C1555" i="13"/>
  <c r="L1552" i="13"/>
  <c r="D1552" i="13"/>
  <c r="H1548" i="13"/>
  <c r="K1547" i="13"/>
  <c r="C1547" i="13"/>
  <c r="L1544" i="13"/>
  <c r="D1544" i="13"/>
  <c r="O1543" i="13"/>
  <c r="H1540" i="13"/>
  <c r="K1539" i="13"/>
  <c r="C1539" i="13"/>
  <c r="L1536" i="13"/>
  <c r="D1536" i="13"/>
  <c r="H1532" i="13"/>
  <c r="K1531" i="13"/>
  <c r="R1531" i="13" s="1"/>
  <c r="C1531" i="13"/>
  <c r="L1528" i="13"/>
  <c r="D1528" i="13"/>
  <c r="H1524" i="13"/>
  <c r="K1523" i="13"/>
  <c r="C1523" i="13"/>
  <c r="L1520" i="13"/>
  <c r="D1520" i="13"/>
  <c r="H1516" i="13"/>
  <c r="K1515" i="13"/>
  <c r="C1515" i="13"/>
  <c r="L1512" i="13"/>
  <c r="D1512" i="13"/>
  <c r="H1508" i="13"/>
  <c r="K1507" i="13"/>
  <c r="C1507" i="13"/>
  <c r="L1504" i="13"/>
  <c r="D1504" i="13"/>
  <c r="H1500" i="13"/>
  <c r="K1499" i="13"/>
  <c r="C1499" i="13"/>
  <c r="L1496" i="13"/>
  <c r="D1496" i="13"/>
  <c r="H1492" i="13"/>
  <c r="K1491" i="13"/>
  <c r="C1491" i="13"/>
  <c r="L1488" i="13"/>
  <c r="D1488" i="13"/>
  <c r="H1484" i="13"/>
  <c r="K1483" i="13"/>
  <c r="C1483" i="13"/>
  <c r="L1480" i="13"/>
  <c r="D1480" i="13"/>
  <c r="H1476" i="13"/>
  <c r="K1475" i="13"/>
  <c r="R1475" i="13" s="1"/>
  <c r="C1475" i="13"/>
  <c r="L1472" i="13"/>
  <c r="D1472" i="13"/>
  <c r="H1468" i="13"/>
  <c r="K1467" i="13"/>
  <c r="C1467" i="13"/>
  <c r="L1464" i="13"/>
  <c r="D1464" i="13"/>
  <c r="H1460" i="13"/>
  <c r="K1459" i="13"/>
  <c r="C1459" i="13"/>
  <c r="L1456" i="13"/>
  <c r="D1456" i="13"/>
  <c r="H1452" i="13"/>
  <c r="K1451" i="13"/>
  <c r="R1451" i="13" s="1"/>
  <c r="C1451" i="13"/>
  <c r="L1448" i="13"/>
  <c r="D1448" i="13"/>
  <c r="H1444" i="13"/>
  <c r="K1443" i="13"/>
  <c r="C1443" i="13"/>
  <c r="L1440" i="13"/>
  <c r="D1440" i="13"/>
  <c r="H1436" i="13"/>
  <c r="K1435" i="13"/>
  <c r="C1435" i="13"/>
  <c r="H1428" i="13"/>
  <c r="K1427" i="13"/>
  <c r="C1427" i="13"/>
  <c r="C1417" i="13"/>
  <c r="K1417" i="13"/>
  <c r="L1416" i="13"/>
  <c r="C1416" i="13"/>
  <c r="G1413" i="13"/>
  <c r="I1413" i="13"/>
  <c r="E1411" i="13"/>
  <c r="G1411" i="13"/>
  <c r="J1409" i="13"/>
  <c r="G1405" i="13"/>
  <c r="I1405" i="13"/>
  <c r="E1403" i="13"/>
  <c r="G1403" i="13"/>
  <c r="J1401" i="13"/>
  <c r="G1397" i="13"/>
  <c r="I1397" i="13"/>
  <c r="E1395" i="13"/>
  <c r="G1395" i="13"/>
  <c r="J1393" i="13"/>
  <c r="G1389" i="13"/>
  <c r="I1389" i="13"/>
  <c r="E1387" i="13"/>
  <c r="G1387" i="13"/>
  <c r="J1385" i="13"/>
  <c r="G1381" i="13"/>
  <c r="I1381" i="13"/>
  <c r="E1379" i="13"/>
  <c r="G1379" i="13"/>
  <c r="C1374" i="13"/>
  <c r="K1374" i="13"/>
  <c r="D1374" i="13"/>
  <c r="L1374" i="13"/>
  <c r="G1374" i="13"/>
  <c r="C1358" i="13"/>
  <c r="K1358" i="13"/>
  <c r="D1358" i="13"/>
  <c r="L1358" i="13"/>
  <c r="E1358" i="13"/>
  <c r="G1358" i="13"/>
  <c r="E1344" i="13"/>
  <c r="G1344" i="13"/>
  <c r="H1344" i="13"/>
  <c r="I1344" i="13"/>
  <c r="C1344" i="13"/>
  <c r="K1344" i="13"/>
  <c r="C1326" i="13"/>
  <c r="K1326" i="13"/>
  <c r="D1326" i="13"/>
  <c r="L1326" i="13"/>
  <c r="E1326" i="13"/>
  <c r="G1326" i="13"/>
  <c r="H1326" i="13"/>
  <c r="I1326" i="13"/>
  <c r="H1079" i="13"/>
  <c r="I1079" i="13"/>
  <c r="C1079" i="13"/>
  <c r="K1079" i="13"/>
  <c r="E1079" i="13"/>
  <c r="D1079" i="13"/>
  <c r="G1079" i="13"/>
  <c r="J1079" i="13"/>
  <c r="L1079" i="13"/>
  <c r="G1580" i="13"/>
  <c r="G1572" i="13"/>
  <c r="G1564" i="13"/>
  <c r="G1556" i="13"/>
  <c r="G1548" i="13"/>
  <c r="G1540" i="13"/>
  <c r="G1532" i="13"/>
  <c r="G1524" i="13"/>
  <c r="G1516" i="13"/>
  <c r="G1508" i="13"/>
  <c r="G1500" i="13"/>
  <c r="G1492" i="13"/>
  <c r="G1484" i="13"/>
  <c r="G1476" i="13"/>
  <c r="G1468" i="13"/>
  <c r="G1460" i="13"/>
  <c r="G1452" i="13"/>
  <c r="G1444" i="13"/>
  <c r="G1436" i="13"/>
  <c r="G1428" i="13"/>
  <c r="D1414" i="13"/>
  <c r="L1414" i="13"/>
  <c r="I1409" i="13"/>
  <c r="D1406" i="13"/>
  <c r="L1406" i="13"/>
  <c r="I1401" i="13"/>
  <c r="D1398" i="13"/>
  <c r="L1398" i="13"/>
  <c r="I1393" i="13"/>
  <c r="D1390" i="13"/>
  <c r="L1390" i="13"/>
  <c r="I1385" i="13"/>
  <c r="D1382" i="13"/>
  <c r="L1382" i="13"/>
  <c r="K1371" i="13"/>
  <c r="D1363" i="13"/>
  <c r="L1363" i="13"/>
  <c r="E1363" i="13"/>
  <c r="G1363" i="13"/>
  <c r="H1363" i="13"/>
  <c r="E1360" i="13"/>
  <c r="G1360" i="13"/>
  <c r="H1360" i="13"/>
  <c r="I1360" i="13"/>
  <c r="C1318" i="13"/>
  <c r="K1318" i="13"/>
  <c r="D1318" i="13"/>
  <c r="L1318" i="13"/>
  <c r="E1318" i="13"/>
  <c r="G1318" i="13"/>
  <c r="H1318" i="13"/>
  <c r="I1318" i="13"/>
  <c r="O1298" i="13"/>
  <c r="O1229" i="13"/>
  <c r="I1085" i="13"/>
  <c r="C1085" i="13"/>
  <c r="K1085" i="13"/>
  <c r="D1085" i="13"/>
  <c r="L1085" i="13"/>
  <c r="E1085" i="13"/>
  <c r="G1085" i="13"/>
  <c r="H1085" i="13"/>
  <c r="J1085" i="13"/>
  <c r="I1579" i="13"/>
  <c r="I1571" i="13"/>
  <c r="I1563" i="13"/>
  <c r="P1563" i="13" s="1"/>
  <c r="I1555" i="13"/>
  <c r="I1547" i="13"/>
  <c r="I1539" i="13"/>
  <c r="I1531" i="13"/>
  <c r="P1531" i="13" s="1"/>
  <c r="I1523" i="13"/>
  <c r="I1515" i="13"/>
  <c r="I1507" i="13"/>
  <c r="I1499" i="13"/>
  <c r="I1491" i="13"/>
  <c r="I1483" i="13"/>
  <c r="R1480" i="13"/>
  <c r="I1475" i="13"/>
  <c r="P1475" i="13" s="1"/>
  <c r="I1467" i="13"/>
  <c r="I1459" i="13"/>
  <c r="I1451" i="13"/>
  <c r="P1451" i="13" s="1"/>
  <c r="I1443" i="13"/>
  <c r="I1435" i="13"/>
  <c r="H1430" i="13"/>
  <c r="I1427" i="13"/>
  <c r="H1422" i="13"/>
  <c r="I1418" i="13"/>
  <c r="I1417" i="13"/>
  <c r="J1416" i="13"/>
  <c r="K1414" i="13"/>
  <c r="J1413" i="13"/>
  <c r="J1411" i="13"/>
  <c r="H1409" i="13"/>
  <c r="K1406" i="13"/>
  <c r="J1405" i="13"/>
  <c r="J1403" i="13"/>
  <c r="H1401" i="13"/>
  <c r="N1399" i="13"/>
  <c r="K1398" i="13"/>
  <c r="J1397" i="13"/>
  <c r="J1395" i="13"/>
  <c r="H1393" i="13"/>
  <c r="K1390" i="13"/>
  <c r="J1389" i="13"/>
  <c r="J1387" i="13"/>
  <c r="H1385" i="13"/>
  <c r="K1382" i="13"/>
  <c r="J1381" i="13"/>
  <c r="J1379" i="13"/>
  <c r="J1371" i="13"/>
  <c r="E1368" i="13"/>
  <c r="H1368" i="13"/>
  <c r="I1368" i="13"/>
  <c r="C1350" i="13"/>
  <c r="K1350" i="13"/>
  <c r="D1350" i="13"/>
  <c r="L1350" i="13"/>
  <c r="E1350" i="13"/>
  <c r="G1350" i="13"/>
  <c r="C1310" i="13"/>
  <c r="K1310" i="13"/>
  <c r="D1310" i="13"/>
  <c r="L1310" i="13"/>
  <c r="E1310" i="13"/>
  <c r="G1310" i="13"/>
  <c r="H1310" i="13"/>
  <c r="I1310" i="13"/>
  <c r="E1282" i="13"/>
  <c r="C1282" i="13"/>
  <c r="L1282" i="13"/>
  <c r="D1282" i="13"/>
  <c r="G1282" i="13"/>
  <c r="H1282" i="13"/>
  <c r="I1282" i="13"/>
  <c r="J1282" i="13"/>
  <c r="E1249" i="13"/>
  <c r="G1249" i="13"/>
  <c r="H1249" i="13"/>
  <c r="I1249" i="13"/>
  <c r="C1249" i="13"/>
  <c r="D1249" i="13"/>
  <c r="J1249" i="13"/>
  <c r="K1249" i="13"/>
  <c r="L1249" i="13"/>
  <c r="I1215" i="13"/>
  <c r="C1215" i="13"/>
  <c r="K1215" i="13"/>
  <c r="E1215" i="13"/>
  <c r="G1215" i="13"/>
  <c r="D1215" i="13"/>
  <c r="H1215" i="13"/>
  <c r="J1215" i="13"/>
  <c r="L1215" i="13"/>
  <c r="C1209" i="13"/>
  <c r="K1209" i="13"/>
  <c r="E1209" i="13"/>
  <c r="G1209" i="13"/>
  <c r="H1209" i="13"/>
  <c r="I1209" i="13"/>
  <c r="D1209" i="13"/>
  <c r="J1209" i="13"/>
  <c r="L1209" i="13"/>
  <c r="G1646" i="13"/>
  <c r="G1638" i="13"/>
  <c r="G1630" i="13"/>
  <c r="G1622" i="13"/>
  <c r="K1618" i="13"/>
  <c r="C1618" i="13"/>
  <c r="I1616" i="13"/>
  <c r="G1614" i="13"/>
  <c r="K1610" i="13"/>
  <c r="C1610" i="13"/>
  <c r="I1608" i="13"/>
  <c r="G1606" i="13"/>
  <c r="K1602" i="13"/>
  <c r="C1602" i="13"/>
  <c r="I1600" i="13"/>
  <c r="G1598" i="13"/>
  <c r="K1594" i="13"/>
  <c r="R1594" i="13" s="1"/>
  <c r="C1594" i="13"/>
  <c r="I1592" i="13"/>
  <c r="G1590" i="13"/>
  <c r="K1586" i="13"/>
  <c r="C1586" i="13"/>
  <c r="I1584" i="13"/>
  <c r="T1583" i="13"/>
  <c r="G1582" i="13"/>
  <c r="E1580" i="13"/>
  <c r="H1579" i="13"/>
  <c r="K1578" i="13"/>
  <c r="C1578" i="13"/>
  <c r="I1576" i="13"/>
  <c r="G1574" i="13"/>
  <c r="E1572" i="13"/>
  <c r="H1571" i="13"/>
  <c r="K1570" i="13"/>
  <c r="C1570" i="13"/>
  <c r="I1568" i="13"/>
  <c r="G1566" i="13"/>
  <c r="E1564" i="13"/>
  <c r="H1563" i="13"/>
  <c r="O1563" i="13" s="1"/>
  <c r="K1562" i="13"/>
  <c r="C1562" i="13"/>
  <c r="I1560" i="13"/>
  <c r="T1559" i="13"/>
  <c r="G1558" i="13"/>
  <c r="E1556" i="13"/>
  <c r="H1555" i="13"/>
  <c r="K1554" i="13"/>
  <c r="C1554" i="13"/>
  <c r="I1552" i="13"/>
  <c r="G1550" i="13"/>
  <c r="E1548" i="13"/>
  <c r="H1547" i="13"/>
  <c r="K1546" i="13"/>
  <c r="C1546" i="13"/>
  <c r="Q1544" i="13"/>
  <c r="I1544" i="13"/>
  <c r="P1544" i="13" s="1"/>
  <c r="T1543" i="13"/>
  <c r="G1542" i="13"/>
  <c r="E1540" i="13"/>
  <c r="H1539" i="13"/>
  <c r="K1538" i="13"/>
  <c r="C1538" i="13"/>
  <c r="I1536" i="13"/>
  <c r="G1534" i="13"/>
  <c r="E1532" i="13"/>
  <c r="H1531" i="13"/>
  <c r="O1531" i="13" s="1"/>
  <c r="K1530" i="13"/>
  <c r="C1530" i="13"/>
  <c r="I1528" i="13"/>
  <c r="G1526" i="13"/>
  <c r="E1524" i="13"/>
  <c r="H1523" i="13"/>
  <c r="K1522" i="13"/>
  <c r="C1522" i="13"/>
  <c r="I1520" i="13"/>
  <c r="G1518" i="13"/>
  <c r="E1516" i="13"/>
  <c r="H1515" i="13"/>
  <c r="K1514" i="13"/>
  <c r="R1514" i="13" s="1"/>
  <c r="C1514" i="13"/>
  <c r="I1512" i="13"/>
  <c r="L1511" i="13"/>
  <c r="G1510" i="13"/>
  <c r="E1508" i="13"/>
  <c r="H1507" i="13"/>
  <c r="K1506" i="13"/>
  <c r="C1506" i="13"/>
  <c r="I1504" i="13"/>
  <c r="L1503" i="13"/>
  <c r="G1502" i="13"/>
  <c r="E1500" i="13"/>
  <c r="H1499" i="13"/>
  <c r="K1498" i="13"/>
  <c r="C1498" i="13"/>
  <c r="I1496" i="13"/>
  <c r="L1495" i="13"/>
  <c r="G1494" i="13"/>
  <c r="E1492" i="13"/>
  <c r="H1491" i="13"/>
  <c r="O1491" i="13" s="1"/>
  <c r="K1490" i="13"/>
  <c r="C1490" i="13"/>
  <c r="I1488" i="13"/>
  <c r="L1487" i="13"/>
  <c r="G1486" i="13"/>
  <c r="E1484" i="13"/>
  <c r="H1483" i="13"/>
  <c r="K1482" i="13"/>
  <c r="C1482" i="13"/>
  <c r="I1480" i="13"/>
  <c r="L1479" i="13"/>
  <c r="G1478" i="13"/>
  <c r="E1476" i="13"/>
  <c r="H1475" i="13"/>
  <c r="O1475" i="13" s="1"/>
  <c r="K1474" i="13"/>
  <c r="C1474" i="13"/>
  <c r="I1472" i="13"/>
  <c r="L1471" i="13"/>
  <c r="G1470" i="13"/>
  <c r="E1468" i="13"/>
  <c r="H1467" i="13"/>
  <c r="K1466" i="13"/>
  <c r="C1466" i="13"/>
  <c r="I1464" i="13"/>
  <c r="L1463" i="13"/>
  <c r="G1462" i="13"/>
  <c r="E1460" i="13"/>
  <c r="H1459" i="13"/>
  <c r="K1458" i="13"/>
  <c r="C1458" i="13"/>
  <c r="I1456" i="13"/>
  <c r="L1455" i="13"/>
  <c r="G1454" i="13"/>
  <c r="E1452" i="13"/>
  <c r="H1451" i="13"/>
  <c r="O1451" i="13" s="1"/>
  <c r="K1450" i="13"/>
  <c r="C1450" i="13"/>
  <c r="I1448" i="13"/>
  <c r="L1447" i="13"/>
  <c r="G1446" i="13"/>
  <c r="E1444" i="13"/>
  <c r="H1443" i="13"/>
  <c r="K1442" i="13"/>
  <c r="C1442" i="13"/>
  <c r="I1440" i="13"/>
  <c r="L1439" i="13"/>
  <c r="G1438" i="13"/>
  <c r="E1436" i="13"/>
  <c r="H1435" i="13"/>
  <c r="K1434" i="13"/>
  <c r="C1434" i="13"/>
  <c r="I1432" i="13"/>
  <c r="L1431" i="13"/>
  <c r="G1430" i="13"/>
  <c r="E1428" i="13"/>
  <c r="H1427" i="13"/>
  <c r="K1426" i="13"/>
  <c r="C1426" i="13"/>
  <c r="I1424" i="13"/>
  <c r="L1423" i="13"/>
  <c r="G1422" i="13"/>
  <c r="G1418" i="13"/>
  <c r="H1417" i="13"/>
  <c r="I1416" i="13"/>
  <c r="J1415" i="13"/>
  <c r="J1414" i="13"/>
  <c r="H1413" i="13"/>
  <c r="I1411" i="13"/>
  <c r="G1409" i="13"/>
  <c r="I1407" i="13"/>
  <c r="C1407" i="13"/>
  <c r="K1407" i="13"/>
  <c r="J1406" i="13"/>
  <c r="H1405" i="13"/>
  <c r="I1403" i="13"/>
  <c r="G1401" i="13"/>
  <c r="I1399" i="13"/>
  <c r="P1399" i="13" s="1"/>
  <c r="C1399" i="13"/>
  <c r="K1399" i="13"/>
  <c r="R1399" i="13" s="1"/>
  <c r="J1398" i="13"/>
  <c r="H1397" i="13"/>
  <c r="I1395" i="13"/>
  <c r="G1393" i="13"/>
  <c r="I1391" i="13"/>
  <c r="P1391" i="13" s="1"/>
  <c r="C1391" i="13"/>
  <c r="K1391" i="13"/>
  <c r="R1391" i="13" s="1"/>
  <c r="J1390" i="13"/>
  <c r="H1389" i="13"/>
  <c r="I1387" i="13"/>
  <c r="G1385" i="13"/>
  <c r="I1383" i="13"/>
  <c r="P1383" i="13" s="1"/>
  <c r="C1383" i="13"/>
  <c r="K1383" i="13"/>
  <c r="R1383" i="13" s="1"/>
  <c r="J1382" i="13"/>
  <c r="H1381" i="13"/>
  <c r="I1379" i="13"/>
  <c r="E1376" i="13"/>
  <c r="H1376" i="13"/>
  <c r="I1371" i="13"/>
  <c r="H1367" i="13"/>
  <c r="I1367" i="13"/>
  <c r="C1367" i="13"/>
  <c r="K1367" i="13"/>
  <c r="D1367" i="13"/>
  <c r="L1367" i="13"/>
  <c r="D1355" i="13"/>
  <c r="L1355" i="13"/>
  <c r="E1355" i="13"/>
  <c r="G1355" i="13"/>
  <c r="H1355" i="13"/>
  <c r="E1352" i="13"/>
  <c r="G1352" i="13"/>
  <c r="H1352" i="13"/>
  <c r="I1352" i="13"/>
  <c r="C1334" i="13"/>
  <c r="K1334" i="13"/>
  <c r="D1334" i="13"/>
  <c r="L1334" i="13"/>
  <c r="E1334" i="13"/>
  <c r="G1334" i="13"/>
  <c r="I1334" i="13"/>
  <c r="L1328" i="13"/>
  <c r="C1302" i="13"/>
  <c r="K1302" i="13"/>
  <c r="D1302" i="13"/>
  <c r="L1302" i="13"/>
  <c r="E1302" i="13"/>
  <c r="G1302" i="13"/>
  <c r="H1302" i="13"/>
  <c r="I1302" i="13"/>
  <c r="C1137" i="13"/>
  <c r="K1137" i="13"/>
  <c r="D1137" i="13"/>
  <c r="L1137" i="13"/>
  <c r="E1137" i="13"/>
  <c r="G1137" i="13"/>
  <c r="H1137" i="13"/>
  <c r="I1137" i="13"/>
  <c r="J1137" i="13"/>
  <c r="I1669" i="13"/>
  <c r="I1661" i="13"/>
  <c r="I1653" i="13"/>
  <c r="I1645" i="13"/>
  <c r="I1637" i="13"/>
  <c r="I1629" i="13"/>
  <c r="H1616" i="13"/>
  <c r="H1608" i="13"/>
  <c r="H1600" i="13"/>
  <c r="H1592" i="13"/>
  <c r="H1584" i="13"/>
  <c r="S1583" i="13"/>
  <c r="L1580" i="13"/>
  <c r="D1580" i="13"/>
  <c r="G1579" i="13"/>
  <c r="H1576" i="13"/>
  <c r="O1576" i="13" s="1"/>
  <c r="L1572" i="13"/>
  <c r="D1572" i="13"/>
  <c r="G1571" i="13"/>
  <c r="H1568" i="13"/>
  <c r="L1564" i="13"/>
  <c r="D1564" i="13"/>
  <c r="G1563" i="13"/>
  <c r="N1563" i="13" s="1"/>
  <c r="H1560" i="13"/>
  <c r="S1559" i="13"/>
  <c r="L1556" i="13"/>
  <c r="D1556" i="13"/>
  <c r="G1555" i="13"/>
  <c r="H1552" i="13"/>
  <c r="L1548" i="13"/>
  <c r="D1548" i="13"/>
  <c r="G1547" i="13"/>
  <c r="H1544" i="13"/>
  <c r="O1544" i="13" s="1"/>
  <c r="S1543" i="13"/>
  <c r="L1540" i="13"/>
  <c r="D1540" i="13"/>
  <c r="G1539" i="13"/>
  <c r="H1536" i="13"/>
  <c r="L1532" i="13"/>
  <c r="D1532" i="13"/>
  <c r="G1531" i="13"/>
  <c r="N1531" i="13" s="1"/>
  <c r="H1528" i="13"/>
  <c r="L1524" i="13"/>
  <c r="D1524" i="13"/>
  <c r="G1523" i="13"/>
  <c r="H1520" i="13"/>
  <c r="L1516" i="13"/>
  <c r="D1516" i="13"/>
  <c r="G1515" i="13"/>
  <c r="H1512" i="13"/>
  <c r="L1508" i="13"/>
  <c r="D1508" i="13"/>
  <c r="G1507" i="13"/>
  <c r="H1504" i="13"/>
  <c r="L1500" i="13"/>
  <c r="D1500" i="13"/>
  <c r="G1499" i="13"/>
  <c r="H1496" i="13"/>
  <c r="L1492" i="13"/>
  <c r="D1492" i="13"/>
  <c r="G1491" i="13"/>
  <c r="H1488" i="13"/>
  <c r="L1484" i="13"/>
  <c r="D1484" i="13"/>
  <c r="G1483" i="13"/>
  <c r="N1483" i="13" s="1"/>
  <c r="H1480" i="13"/>
  <c r="O1480" i="13" s="1"/>
  <c r="L1476" i="13"/>
  <c r="D1476" i="13"/>
  <c r="G1475" i="13"/>
  <c r="N1475" i="13" s="1"/>
  <c r="H1472" i="13"/>
  <c r="L1468" i="13"/>
  <c r="D1468" i="13"/>
  <c r="G1467" i="13"/>
  <c r="H1464" i="13"/>
  <c r="L1460" i="13"/>
  <c r="D1460" i="13"/>
  <c r="G1459" i="13"/>
  <c r="H1456" i="13"/>
  <c r="L1452" i="13"/>
  <c r="D1452" i="13"/>
  <c r="G1451" i="13"/>
  <c r="N1451" i="13" s="1"/>
  <c r="H1448" i="13"/>
  <c r="L1444" i="13"/>
  <c r="D1444" i="13"/>
  <c r="G1443" i="13"/>
  <c r="H1440" i="13"/>
  <c r="L1436" i="13"/>
  <c r="D1436" i="13"/>
  <c r="G1435" i="13"/>
  <c r="H1432" i="13"/>
  <c r="L1428" i="13"/>
  <c r="D1428" i="13"/>
  <c r="G1427" i="13"/>
  <c r="H1424" i="13"/>
  <c r="G1417" i="13"/>
  <c r="H1416" i="13"/>
  <c r="H1415" i="13"/>
  <c r="I1414" i="13"/>
  <c r="H1411" i="13"/>
  <c r="I1406" i="13"/>
  <c r="H1403" i="13"/>
  <c r="I1398" i="13"/>
  <c r="H1395" i="13"/>
  <c r="I1390" i="13"/>
  <c r="H1387" i="13"/>
  <c r="I1382" i="13"/>
  <c r="H1379" i="13"/>
  <c r="J1374" i="13"/>
  <c r="L1368" i="13"/>
  <c r="C1366" i="13"/>
  <c r="K1366" i="13"/>
  <c r="D1366" i="13"/>
  <c r="L1366" i="13"/>
  <c r="G1366" i="13"/>
  <c r="L1360" i="13"/>
  <c r="C1342" i="13"/>
  <c r="K1342" i="13"/>
  <c r="D1342" i="13"/>
  <c r="L1342" i="13"/>
  <c r="E1342" i="13"/>
  <c r="G1342" i="13"/>
  <c r="I1342" i="13"/>
  <c r="J1328" i="13"/>
  <c r="C1294" i="13"/>
  <c r="K1294" i="13"/>
  <c r="D1294" i="13"/>
  <c r="L1294" i="13"/>
  <c r="E1294" i="13"/>
  <c r="G1294" i="13"/>
  <c r="H1294" i="13"/>
  <c r="I1294" i="13"/>
  <c r="S1243" i="13"/>
  <c r="T1243" i="13"/>
  <c r="S1225" i="13"/>
  <c r="Q1225" i="13"/>
  <c r="O1211" i="13"/>
  <c r="K1580" i="13"/>
  <c r="K1572" i="13"/>
  <c r="K1564" i="13"/>
  <c r="K1556" i="13"/>
  <c r="K1548" i="13"/>
  <c r="K1540" i="13"/>
  <c r="K1532" i="13"/>
  <c r="K1524" i="13"/>
  <c r="K1516" i="13"/>
  <c r="K1508" i="13"/>
  <c r="K1500" i="13"/>
  <c r="K1492" i="13"/>
  <c r="K1484" i="13"/>
  <c r="K1476" i="13"/>
  <c r="K1468" i="13"/>
  <c r="K1460" i="13"/>
  <c r="K1452" i="13"/>
  <c r="K1444" i="13"/>
  <c r="K1436" i="13"/>
  <c r="K1428" i="13"/>
  <c r="E1418" i="13"/>
  <c r="G1416" i="13"/>
  <c r="G1415" i="13"/>
  <c r="H1414" i="13"/>
  <c r="E1413" i="13"/>
  <c r="H1408" i="13"/>
  <c r="H1406" i="13"/>
  <c r="E1405" i="13"/>
  <c r="H1400" i="13"/>
  <c r="H1398" i="13"/>
  <c r="E1397" i="13"/>
  <c r="T1396" i="13"/>
  <c r="H1392" i="13"/>
  <c r="H1390" i="13"/>
  <c r="E1389" i="13"/>
  <c r="H1384" i="13"/>
  <c r="H1382" i="13"/>
  <c r="E1381" i="13"/>
  <c r="I1374" i="13"/>
  <c r="K1368" i="13"/>
  <c r="K1363" i="13"/>
  <c r="K1360" i="13"/>
  <c r="J1358" i="13"/>
  <c r="L1344" i="13"/>
  <c r="Q1205" i="13"/>
  <c r="C1409" i="13"/>
  <c r="K1409" i="13"/>
  <c r="E1409" i="13"/>
  <c r="C1401" i="13"/>
  <c r="K1401" i="13"/>
  <c r="E1401" i="13"/>
  <c r="C1393" i="13"/>
  <c r="K1393" i="13"/>
  <c r="E1393" i="13"/>
  <c r="C1385" i="13"/>
  <c r="K1385" i="13"/>
  <c r="E1385" i="13"/>
  <c r="D1371" i="13"/>
  <c r="L1371" i="13"/>
  <c r="E1371" i="13"/>
  <c r="G1371" i="13"/>
  <c r="H1371" i="13"/>
  <c r="E1328" i="13"/>
  <c r="G1328" i="13"/>
  <c r="H1328" i="13"/>
  <c r="I1328" i="13"/>
  <c r="C1328" i="13"/>
  <c r="K1328" i="13"/>
  <c r="Q1322" i="13"/>
  <c r="D1277" i="13"/>
  <c r="L1277" i="13"/>
  <c r="E1277" i="13"/>
  <c r="C1277" i="13"/>
  <c r="G1277" i="13"/>
  <c r="H1277" i="13"/>
  <c r="I1277" i="13"/>
  <c r="J1277" i="13"/>
  <c r="K1277" i="13"/>
  <c r="E1265" i="13"/>
  <c r="H1265" i="13"/>
  <c r="I1265" i="13"/>
  <c r="C1265" i="13"/>
  <c r="D1265" i="13"/>
  <c r="G1265" i="13"/>
  <c r="J1265" i="13"/>
  <c r="K1265" i="13"/>
  <c r="L1265" i="13"/>
  <c r="K1320" i="13"/>
  <c r="C1320" i="13"/>
  <c r="K1312" i="13"/>
  <c r="C1312" i="13"/>
  <c r="K1304" i="13"/>
  <c r="C1304" i="13"/>
  <c r="K1296" i="13"/>
  <c r="C1296" i="13"/>
  <c r="E1290" i="13"/>
  <c r="L1289" i="13"/>
  <c r="C1289" i="13"/>
  <c r="C1280" i="13"/>
  <c r="K1280" i="13"/>
  <c r="L1279" i="13"/>
  <c r="S1279" i="13" s="1"/>
  <c r="C1279" i="13"/>
  <c r="I1269" i="13"/>
  <c r="D1269" i="13"/>
  <c r="L1269" i="13"/>
  <c r="E1269" i="13"/>
  <c r="E1257" i="13"/>
  <c r="H1257" i="13"/>
  <c r="I1257" i="13"/>
  <c r="J1244" i="13"/>
  <c r="L1239" i="13"/>
  <c r="G1237" i="13"/>
  <c r="I1237" i="13"/>
  <c r="C1237" i="13"/>
  <c r="K1237" i="13"/>
  <c r="D1237" i="13"/>
  <c r="L1237" i="13"/>
  <c r="E1237" i="13"/>
  <c r="L1233" i="13"/>
  <c r="I1207" i="13"/>
  <c r="C1207" i="13"/>
  <c r="K1207" i="13"/>
  <c r="E1207" i="13"/>
  <c r="G1207" i="13"/>
  <c r="C1201" i="13"/>
  <c r="K1201" i="13"/>
  <c r="R1201" i="13" s="1"/>
  <c r="E1201" i="13"/>
  <c r="T1201" i="13"/>
  <c r="G1201" i="13"/>
  <c r="N1201" i="13" s="1"/>
  <c r="H1201" i="13"/>
  <c r="O1201" i="13" s="1"/>
  <c r="I1201" i="13"/>
  <c r="P1201" i="13" s="1"/>
  <c r="I1199" i="13"/>
  <c r="C1199" i="13"/>
  <c r="K1199" i="13"/>
  <c r="D1199" i="13"/>
  <c r="E1199" i="13"/>
  <c r="G1199" i="13"/>
  <c r="C1193" i="13"/>
  <c r="K1193" i="13"/>
  <c r="D1193" i="13"/>
  <c r="L1193" i="13"/>
  <c r="E1193" i="13"/>
  <c r="G1193" i="13"/>
  <c r="H1193" i="13"/>
  <c r="I1193" i="13"/>
  <c r="C1129" i="13"/>
  <c r="K1129" i="13"/>
  <c r="D1129" i="13"/>
  <c r="L1129" i="13"/>
  <c r="E1129" i="13"/>
  <c r="G1129" i="13"/>
  <c r="H1129" i="13"/>
  <c r="I1129" i="13"/>
  <c r="C945" i="13"/>
  <c r="K945" i="13"/>
  <c r="H945" i="13"/>
  <c r="I945" i="13"/>
  <c r="D945" i="13"/>
  <c r="E945" i="13"/>
  <c r="G945" i="13"/>
  <c r="J945" i="13"/>
  <c r="L945" i="13"/>
  <c r="H938" i="13"/>
  <c r="I938" i="13"/>
  <c r="C938" i="13"/>
  <c r="K938" i="13"/>
  <c r="D938" i="13"/>
  <c r="L938" i="13"/>
  <c r="E938" i="13"/>
  <c r="G938" i="13"/>
  <c r="J938" i="13"/>
  <c r="C1288" i="13"/>
  <c r="K1288" i="13"/>
  <c r="H1272" i="13"/>
  <c r="C1272" i="13"/>
  <c r="K1272" i="13"/>
  <c r="D1272" i="13"/>
  <c r="L1272" i="13"/>
  <c r="I1261" i="13"/>
  <c r="D1261" i="13"/>
  <c r="L1261" i="13"/>
  <c r="E1261" i="13"/>
  <c r="T1256" i="13"/>
  <c r="Q1245" i="13"/>
  <c r="G1229" i="13"/>
  <c r="N1229" i="13" s="1"/>
  <c r="I1229" i="13"/>
  <c r="P1229" i="13" s="1"/>
  <c r="C1229" i="13"/>
  <c r="K1229" i="13"/>
  <c r="R1229" i="13" s="1"/>
  <c r="D1229" i="13"/>
  <c r="L1229" i="13"/>
  <c r="S1229" i="13" s="1"/>
  <c r="E1229" i="13"/>
  <c r="T1229" i="13"/>
  <c r="C1185" i="13"/>
  <c r="K1185" i="13"/>
  <c r="D1185" i="13"/>
  <c r="L1185" i="13"/>
  <c r="E1185" i="13"/>
  <c r="G1185" i="13"/>
  <c r="H1185" i="13"/>
  <c r="I1185" i="13"/>
  <c r="L1359" i="13"/>
  <c r="D1359" i="13"/>
  <c r="L1351" i="13"/>
  <c r="D1351" i="13"/>
  <c r="H1347" i="13"/>
  <c r="L1343" i="13"/>
  <c r="D1343" i="13"/>
  <c r="H1339" i="13"/>
  <c r="L1335" i="13"/>
  <c r="D1335" i="13"/>
  <c r="H1331" i="13"/>
  <c r="L1327" i="13"/>
  <c r="D1327" i="13"/>
  <c r="H1323" i="13"/>
  <c r="I1320" i="13"/>
  <c r="L1319" i="13"/>
  <c r="D1319" i="13"/>
  <c r="H1315" i="13"/>
  <c r="I1312" i="13"/>
  <c r="L1311" i="13"/>
  <c r="D1311" i="13"/>
  <c r="H1307" i="13"/>
  <c r="I1304" i="13"/>
  <c r="L1303" i="13"/>
  <c r="D1303" i="13"/>
  <c r="H1299" i="13"/>
  <c r="I1296" i="13"/>
  <c r="L1295" i="13"/>
  <c r="D1295" i="13"/>
  <c r="I1290" i="13"/>
  <c r="J1289" i="13"/>
  <c r="J1288" i="13"/>
  <c r="D1284" i="13"/>
  <c r="I1281" i="13"/>
  <c r="I1280" i="13"/>
  <c r="J1279" i="13"/>
  <c r="Q1279" i="13" s="1"/>
  <c r="H1274" i="13"/>
  <c r="K1269" i="13"/>
  <c r="E1268" i="13"/>
  <c r="H1264" i="13"/>
  <c r="O1264" i="13" s="1"/>
  <c r="C1264" i="13"/>
  <c r="K1264" i="13"/>
  <c r="D1264" i="13"/>
  <c r="L1264" i="13"/>
  <c r="I1263" i="13"/>
  <c r="K1257" i="13"/>
  <c r="I1253" i="13"/>
  <c r="D1253" i="13"/>
  <c r="L1253" i="13"/>
  <c r="E1253" i="13"/>
  <c r="I1252" i="13"/>
  <c r="I1245" i="13"/>
  <c r="P1245" i="13" s="1"/>
  <c r="C1245" i="13"/>
  <c r="K1245" i="13"/>
  <c r="R1245" i="13" s="1"/>
  <c r="D1245" i="13"/>
  <c r="L1245" i="13"/>
  <c r="S1245" i="13" s="1"/>
  <c r="E1245" i="13"/>
  <c r="T1245" i="13"/>
  <c r="E1244" i="13"/>
  <c r="H1239" i="13"/>
  <c r="L1223" i="13"/>
  <c r="G1221" i="13"/>
  <c r="I1221" i="13"/>
  <c r="P1221" i="13" s="1"/>
  <c r="C1221" i="13"/>
  <c r="K1221" i="13"/>
  <c r="D1221" i="13"/>
  <c r="L1221" i="13"/>
  <c r="E1221" i="13"/>
  <c r="L1217" i="13"/>
  <c r="Q1213" i="13"/>
  <c r="H1205" i="13"/>
  <c r="O1205" i="13" s="1"/>
  <c r="C1177" i="13"/>
  <c r="K1177" i="13"/>
  <c r="D1177" i="13"/>
  <c r="L1177" i="13"/>
  <c r="E1177" i="13"/>
  <c r="G1177" i="13"/>
  <c r="H1177" i="13"/>
  <c r="I1177" i="13"/>
  <c r="E1377" i="13"/>
  <c r="I1373" i="13"/>
  <c r="E1369" i="13"/>
  <c r="I1365" i="13"/>
  <c r="E1361" i="13"/>
  <c r="K1359" i="13"/>
  <c r="C1359" i="13"/>
  <c r="I1357" i="13"/>
  <c r="E1353" i="13"/>
  <c r="K1351" i="13"/>
  <c r="C1351" i="13"/>
  <c r="I1349" i="13"/>
  <c r="P1349" i="13" s="1"/>
  <c r="G1347" i="13"/>
  <c r="E1345" i="13"/>
  <c r="K1343" i="13"/>
  <c r="C1343" i="13"/>
  <c r="I1341" i="13"/>
  <c r="L1340" i="13"/>
  <c r="G1339" i="13"/>
  <c r="E1337" i="13"/>
  <c r="K1335" i="13"/>
  <c r="C1335" i="13"/>
  <c r="I1333" i="13"/>
  <c r="L1332" i="13"/>
  <c r="G1331" i="13"/>
  <c r="E1329" i="13"/>
  <c r="K1327" i="13"/>
  <c r="C1327" i="13"/>
  <c r="I1325" i="13"/>
  <c r="L1324" i="13"/>
  <c r="G1323" i="13"/>
  <c r="E1321" i="13"/>
  <c r="H1320" i="13"/>
  <c r="K1319" i="13"/>
  <c r="C1319" i="13"/>
  <c r="I1317" i="13"/>
  <c r="L1316" i="13"/>
  <c r="G1315" i="13"/>
  <c r="E1313" i="13"/>
  <c r="H1312" i="13"/>
  <c r="K1311" i="13"/>
  <c r="C1311" i="13"/>
  <c r="I1309" i="13"/>
  <c r="L1308" i="13"/>
  <c r="G1307" i="13"/>
  <c r="E1305" i="13"/>
  <c r="H1304" i="13"/>
  <c r="K1303" i="13"/>
  <c r="C1303" i="13"/>
  <c r="I1301" i="13"/>
  <c r="L1300" i="13"/>
  <c r="G1299" i="13"/>
  <c r="E1297" i="13"/>
  <c r="H1296" i="13"/>
  <c r="K1295" i="13"/>
  <c r="C1295" i="13"/>
  <c r="I1293" i="13"/>
  <c r="L1292" i="13"/>
  <c r="H1290" i="13"/>
  <c r="I1289" i="13"/>
  <c r="I1288" i="13"/>
  <c r="J1287" i="13"/>
  <c r="Q1287" i="13" s="1"/>
  <c r="D1285" i="13"/>
  <c r="L1285" i="13"/>
  <c r="S1285" i="13" s="1"/>
  <c r="L1284" i="13"/>
  <c r="C1284" i="13"/>
  <c r="G1281" i="13"/>
  <c r="H1280" i="13"/>
  <c r="R1279" i="13"/>
  <c r="I1279" i="13"/>
  <c r="P1279" i="13" s="1"/>
  <c r="E1276" i="13"/>
  <c r="G1274" i="13"/>
  <c r="J1269" i="13"/>
  <c r="H1263" i="13"/>
  <c r="K1261" i="13"/>
  <c r="R1261" i="13" s="1"/>
  <c r="J1257" i="13"/>
  <c r="H1256" i="13"/>
  <c r="C1256" i="13"/>
  <c r="K1256" i="13"/>
  <c r="D1256" i="13"/>
  <c r="L1256" i="13"/>
  <c r="C1247" i="13"/>
  <c r="K1247" i="13"/>
  <c r="E1247" i="13"/>
  <c r="G1247" i="13"/>
  <c r="E1241" i="13"/>
  <c r="G1241" i="13"/>
  <c r="H1241" i="13"/>
  <c r="I1241" i="13"/>
  <c r="J1223" i="13"/>
  <c r="J1217" i="13"/>
  <c r="G1213" i="13"/>
  <c r="N1213" i="13" s="1"/>
  <c r="I1213" i="13"/>
  <c r="P1213" i="13" s="1"/>
  <c r="C1213" i="13"/>
  <c r="K1213" i="13"/>
  <c r="R1213" i="13" s="1"/>
  <c r="D1213" i="13"/>
  <c r="L1213" i="13"/>
  <c r="S1213" i="13" s="1"/>
  <c r="E1213" i="13"/>
  <c r="T1213" i="13"/>
  <c r="C1169" i="13"/>
  <c r="K1169" i="13"/>
  <c r="D1169" i="13"/>
  <c r="L1169" i="13"/>
  <c r="E1169" i="13"/>
  <c r="G1169" i="13"/>
  <c r="H1169" i="13"/>
  <c r="I1169" i="13"/>
  <c r="G1320" i="13"/>
  <c r="G1312" i="13"/>
  <c r="G1304" i="13"/>
  <c r="G1296" i="13"/>
  <c r="G1290" i="13"/>
  <c r="G1289" i="13"/>
  <c r="H1288" i="13"/>
  <c r="G1280" i="13"/>
  <c r="H1279" i="13"/>
  <c r="O1279" i="13" s="1"/>
  <c r="J1272" i="13"/>
  <c r="H1269" i="13"/>
  <c r="D1268" i="13"/>
  <c r="L1268" i="13"/>
  <c r="G1268" i="13"/>
  <c r="H1268" i="13"/>
  <c r="J1261" i="13"/>
  <c r="O1245" i="13"/>
  <c r="D1244" i="13"/>
  <c r="L1244" i="13"/>
  <c r="G1244" i="13"/>
  <c r="H1244" i="13"/>
  <c r="I1239" i="13"/>
  <c r="C1239" i="13"/>
  <c r="K1239" i="13"/>
  <c r="E1239" i="13"/>
  <c r="G1239" i="13"/>
  <c r="C1233" i="13"/>
  <c r="K1233" i="13"/>
  <c r="E1233" i="13"/>
  <c r="G1233" i="13"/>
  <c r="H1233" i="13"/>
  <c r="I1233" i="13"/>
  <c r="H1223" i="13"/>
  <c r="L1207" i="13"/>
  <c r="G1205" i="13"/>
  <c r="N1205" i="13" s="1"/>
  <c r="I1205" i="13"/>
  <c r="P1205" i="13" s="1"/>
  <c r="C1205" i="13"/>
  <c r="K1205" i="13"/>
  <c r="R1205" i="13" s="1"/>
  <c r="D1205" i="13"/>
  <c r="L1205" i="13"/>
  <c r="S1205" i="13" s="1"/>
  <c r="E1205" i="13"/>
  <c r="T1205" i="13"/>
  <c r="C1161" i="13"/>
  <c r="K1161" i="13"/>
  <c r="D1161" i="13"/>
  <c r="L1161" i="13"/>
  <c r="E1161" i="13"/>
  <c r="G1161" i="13"/>
  <c r="H1161" i="13"/>
  <c r="I1161" i="13"/>
  <c r="C1054" i="13"/>
  <c r="K1054" i="13"/>
  <c r="D1054" i="13"/>
  <c r="L1054" i="13"/>
  <c r="E1054" i="13"/>
  <c r="G1054" i="13"/>
  <c r="H1054" i="13"/>
  <c r="I1054" i="13"/>
  <c r="J1054" i="13"/>
  <c r="K1377" i="13"/>
  <c r="G1373" i="13"/>
  <c r="K1369" i="13"/>
  <c r="K1361" i="13"/>
  <c r="I1359" i="13"/>
  <c r="K1353" i="13"/>
  <c r="I1351" i="13"/>
  <c r="E1347" i="13"/>
  <c r="K1345" i="13"/>
  <c r="I1343" i="13"/>
  <c r="E1339" i="13"/>
  <c r="K1337" i="13"/>
  <c r="I1335" i="13"/>
  <c r="E1331" i="13"/>
  <c r="K1329" i="13"/>
  <c r="I1327" i="13"/>
  <c r="E1323" i="13"/>
  <c r="K1321" i="13"/>
  <c r="I1319" i="13"/>
  <c r="E1315" i="13"/>
  <c r="K1313" i="13"/>
  <c r="I1311" i="13"/>
  <c r="E1307" i="13"/>
  <c r="K1305" i="13"/>
  <c r="I1303" i="13"/>
  <c r="E1299" i="13"/>
  <c r="K1297" i="13"/>
  <c r="I1295" i="13"/>
  <c r="G1288" i="13"/>
  <c r="H1287" i="13"/>
  <c r="O1287" i="13" s="1"/>
  <c r="J1284" i="13"/>
  <c r="E1281" i="13"/>
  <c r="G1279" i="13"/>
  <c r="N1279" i="13" s="1"/>
  <c r="H1273" i="13"/>
  <c r="I1273" i="13"/>
  <c r="I1272" i="13"/>
  <c r="C1271" i="13"/>
  <c r="K1271" i="13"/>
  <c r="G1271" i="13"/>
  <c r="G1269" i="13"/>
  <c r="J1264" i="13"/>
  <c r="Q1264" i="13" s="1"/>
  <c r="H1261" i="13"/>
  <c r="D1260" i="13"/>
  <c r="L1260" i="13"/>
  <c r="G1260" i="13"/>
  <c r="H1260" i="13"/>
  <c r="J1253" i="13"/>
  <c r="Q1253" i="13" s="1"/>
  <c r="N1245" i="13"/>
  <c r="J1237" i="13"/>
  <c r="I1231" i="13"/>
  <c r="C1231" i="13"/>
  <c r="K1231" i="13"/>
  <c r="E1231" i="13"/>
  <c r="G1231" i="13"/>
  <c r="Q1227" i="13"/>
  <c r="C1225" i="13"/>
  <c r="K1225" i="13"/>
  <c r="R1225" i="13" s="1"/>
  <c r="E1225" i="13"/>
  <c r="T1225" i="13"/>
  <c r="G1225" i="13"/>
  <c r="N1225" i="13" s="1"/>
  <c r="H1225" i="13"/>
  <c r="O1225" i="13" s="1"/>
  <c r="I1225" i="13"/>
  <c r="P1225" i="13" s="1"/>
  <c r="J1207" i="13"/>
  <c r="J1201" i="13"/>
  <c r="Q1201" i="13" s="1"/>
  <c r="L1199" i="13"/>
  <c r="C1153" i="13"/>
  <c r="K1153" i="13"/>
  <c r="D1153" i="13"/>
  <c r="L1153" i="13"/>
  <c r="E1153" i="13"/>
  <c r="G1153" i="13"/>
  <c r="H1153" i="13"/>
  <c r="I1153" i="13"/>
  <c r="I1109" i="13"/>
  <c r="C1109" i="13"/>
  <c r="K1109" i="13"/>
  <c r="D1109" i="13"/>
  <c r="E1109" i="13"/>
  <c r="G1109" i="13"/>
  <c r="H1109" i="13"/>
  <c r="J1109" i="13"/>
  <c r="L1109" i="13"/>
  <c r="L1347" i="13"/>
  <c r="L1339" i="13"/>
  <c r="L1331" i="13"/>
  <c r="L1323" i="13"/>
  <c r="L1315" i="13"/>
  <c r="L1307" i="13"/>
  <c r="L1299" i="13"/>
  <c r="D1290" i="13"/>
  <c r="E1289" i="13"/>
  <c r="I1284" i="13"/>
  <c r="D1281" i="13"/>
  <c r="E1280" i="13"/>
  <c r="E1279" i="13"/>
  <c r="G1276" i="13"/>
  <c r="H1276" i="13"/>
  <c r="E1274" i="13"/>
  <c r="G1272" i="13"/>
  <c r="K1268" i="13"/>
  <c r="C1263" i="13"/>
  <c r="K1263" i="13"/>
  <c r="G1263" i="13"/>
  <c r="G1261" i="13"/>
  <c r="D1257" i="13"/>
  <c r="D1252" i="13"/>
  <c r="L1252" i="13"/>
  <c r="G1252" i="13"/>
  <c r="H1252" i="13"/>
  <c r="J1229" i="13"/>
  <c r="Q1229" i="13" s="1"/>
  <c r="I1223" i="13"/>
  <c r="C1223" i="13"/>
  <c r="K1223" i="13"/>
  <c r="E1223" i="13"/>
  <c r="G1223" i="13"/>
  <c r="C1217" i="13"/>
  <c r="K1217" i="13"/>
  <c r="E1217" i="13"/>
  <c r="G1217" i="13"/>
  <c r="H1217" i="13"/>
  <c r="I1217" i="13"/>
  <c r="H1207" i="13"/>
  <c r="C1145" i="13"/>
  <c r="K1145" i="13"/>
  <c r="D1145" i="13"/>
  <c r="L1145" i="13"/>
  <c r="E1145" i="13"/>
  <c r="G1145" i="13"/>
  <c r="H1145" i="13"/>
  <c r="I1145" i="13"/>
  <c r="L1248" i="13"/>
  <c r="D1248" i="13"/>
  <c r="R1246" i="13"/>
  <c r="L1240" i="13"/>
  <c r="D1240" i="13"/>
  <c r="H1236" i="13"/>
  <c r="L1232" i="13"/>
  <c r="D1232" i="13"/>
  <c r="H1228" i="13"/>
  <c r="L1224" i="13"/>
  <c r="D1224" i="13"/>
  <c r="H1220" i="13"/>
  <c r="L1216" i="13"/>
  <c r="D1216" i="13"/>
  <c r="H1212" i="13"/>
  <c r="L1208" i="13"/>
  <c r="D1208" i="13"/>
  <c r="H1204" i="13"/>
  <c r="L1200" i="13"/>
  <c r="D1200" i="13"/>
  <c r="E1197" i="13"/>
  <c r="H1196" i="13"/>
  <c r="L1192" i="13"/>
  <c r="D1192" i="13"/>
  <c r="G1191" i="13"/>
  <c r="E1189" i="13"/>
  <c r="H1188" i="13"/>
  <c r="L1184" i="13"/>
  <c r="D1184" i="13"/>
  <c r="G1183" i="13"/>
  <c r="E1181" i="13"/>
  <c r="H1180" i="13"/>
  <c r="L1176" i="13"/>
  <c r="D1176" i="13"/>
  <c r="G1175" i="13"/>
  <c r="T1173" i="13"/>
  <c r="E1173" i="13"/>
  <c r="H1172" i="13"/>
  <c r="L1168" i="13"/>
  <c r="S1168" i="13" s="1"/>
  <c r="D1168" i="13"/>
  <c r="G1167" i="13"/>
  <c r="E1165" i="13"/>
  <c r="H1164" i="13"/>
  <c r="S1163" i="13"/>
  <c r="L1160" i="13"/>
  <c r="D1160" i="13"/>
  <c r="G1159" i="13"/>
  <c r="E1157" i="13"/>
  <c r="H1156" i="13"/>
  <c r="L1152" i="13"/>
  <c r="D1152" i="13"/>
  <c r="G1151" i="13"/>
  <c r="E1149" i="13"/>
  <c r="H1148" i="13"/>
  <c r="L1144" i="13"/>
  <c r="D1144" i="13"/>
  <c r="G1143" i="13"/>
  <c r="E1141" i="13"/>
  <c r="H1140" i="13"/>
  <c r="L1136" i="13"/>
  <c r="D1136" i="13"/>
  <c r="G1135" i="13"/>
  <c r="E1133" i="13"/>
  <c r="H1132" i="13"/>
  <c r="L1128" i="13"/>
  <c r="D1128" i="13"/>
  <c r="G1127" i="13"/>
  <c r="E1125" i="13"/>
  <c r="G1124" i="13"/>
  <c r="G1123" i="13"/>
  <c r="H1122" i="13"/>
  <c r="I1121" i="13"/>
  <c r="D1118" i="13"/>
  <c r="E1117" i="13"/>
  <c r="E1116" i="13"/>
  <c r="I1108" i="13"/>
  <c r="E1105" i="13"/>
  <c r="G1105" i="13"/>
  <c r="H1105" i="13"/>
  <c r="D1100" i="13"/>
  <c r="L1100" i="13"/>
  <c r="G1100" i="13"/>
  <c r="D1097" i="13"/>
  <c r="L1095" i="13"/>
  <c r="C1094" i="13"/>
  <c r="K1094" i="13"/>
  <c r="H1094" i="13"/>
  <c r="I1094" i="13"/>
  <c r="H1092" i="13"/>
  <c r="G1071" i="13"/>
  <c r="G1069" i="13"/>
  <c r="I1069" i="13"/>
  <c r="C1069" i="13"/>
  <c r="K1069" i="13"/>
  <c r="D1069" i="13"/>
  <c r="L1069" i="13"/>
  <c r="C1030" i="13"/>
  <c r="K1030" i="13"/>
  <c r="D1030" i="13"/>
  <c r="L1030" i="13"/>
  <c r="E1030" i="13"/>
  <c r="G1030" i="13"/>
  <c r="H1030" i="13"/>
  <c r="I1030" i="13"/>
  <c r="K1248" i="13"/>
  <c r="C1248" i="13"/>
  <c r="K1240" i="13"/>
  <c r="C1240" i="13"/>
  <c r="G1236" i="13"/>
  <c r="K1232" i="13"/>
  <c r="C1232" i="13"/>
  <c r="G1228" i="13"/>
  <c r="K1224" i="13"/>
  <c r="C1224" i="13"/>
  <c r="G1220" i="13"/>
  <c r="K1216" i="13"/>
  <c r="C1216" i="13"/>
  <c r="G1212" i="13"/>
  <c r="K1208" i="13"/>
  <c r="C1208" i="13"/>
  <c r="G1204" i="13"/>
  <c r="K1200" i="13"/>
  <c r="C1200" i="13"/>
  <c r="L1197" i="13"/>
  <c r="D1197" i="13"/>
  <c r="G1196" i="13"/>
  <c r="K1192" i="13"/>
  <c r="C1192" i="13"/>
  <c r="L1189" i="13"/>
  <c r="D1189" i="13"/>
  <c r="G1188" i="13"/>
  <c r="K1184" i="13"/>
  <c r="C1184" i="13"/>
  <c r="L1181" i="13"/>
  <c r="D1181" i="13"/>
  <c r="G1180" i="13"/>
  <c r="K1176" i="13"/>
  <c r="C1176" i="13"/>
  <c r="L1173" i="13"/>
  <c r="S1173" i="13" s="1"/>
  <c r="D1173" i="13"/>
  <c r="G1172" i="13"/>
  <c r="K1168" i="13"/>
  <c r="C1168" i="13"/>
  <c r="L1165" i="13"/>
  <c r="D1165" i="13"/>
  <c r="G1164" i="13"/>
  <c r="R1163" i="13"/>
  <c r="K1160" i="13"/>
  <c r="C1160" i="13"/>
  <c r="L1157" i="13"/>
  <c r="S1157" i="13" s="1"/>
  <c r="D1157" i="13"/>
  <c r="G1156" i="13"/>
  <c r="K1152" i="13"/>
  <c r="C1152" i="13"/>
  <c r="L1149" i="13"/>
  <c r="D1149" i="13"/>
  <c r="G1148" i="13"/>
  <c r="K1144" i="13"/>
  <c r="C1144" i="13"/>
  <c r="L1141" i="13"/>
  <c r="D1141" i="13"/>
  <c r="G1140" i="13"/>
  <c r="K1136" i="13"/>
  <c r="C1136" i="13"/>
  <c r="L1133" i="13"/>
  <c r="S1133" i="13" s="1"/>
  <c r="D1133" i="13"/>
  <c r="G1132" i="13"/>
  <c r="K1128" i="13"/>
  <c r="C1128" i="13"/>
  <c r="L1125" i="13"/>
  <c r="D1125" i="13"/>
  <c r="E1124" i="13"/>
  <c r="G1122" i="13"/>
  <c r="H1121" i="13"/>
  <c r="E1119" i="13"/>
  <c r="T1119" i="13"/>
  <c r="L1118" i="13"/>
  <c r="C1118" i="13"/>
  <c r="D1116" i="13"/>
  <c r="E1115" i="13"/>
  <c r="D1113" i="13"/>
  <c r="H1110" i="13"/>
  <c r="H1108" i="13"/>
  <c r="L1105" i="13"/>
  <c r="H1102" i="13"/>
  <c r="I1102" i="13"/>
  <c r="J1095" i="13"/>
  <c r="I1093" i="13"/>
  <c r="C1093" i="13"/>
  <c r="K1093" i="13"/>
  <c r="D1093" i="13"/>
  <c r="L1093" i="13"/>
  <c r="E1092" i="13"/>
  <c r="L1086" i="13"/>
  <c r="I1084" i="13"/>
  <c r="D1084" i="13"/>
  <c r="L1084" i="13"/>
  <c r="G1084" i="13"/>
  <c r="C1070" i="13"/>
  <c r="K1070" i="13"/>
  <c r="D1070" i="13"/>
  <c r="L1070" i="13"/>
  <c r="H1070" i="13"/>
  <c r="I1070" i="13"/>
  <c r="C1062" i="13"/>
  <c r="K1062" i="13"/>
  <c r="D1062" i="13"/>
  <c r="L1062" i="13"/>
  <c r="E1062" i="13"/>
  <c r="H1062" i="13"/>
  <c r="I1062" i="13"/>
  <c r="Q1008" i="13"/>
  <c r="R1008" i="13"/>
  <c r="K1197" i="13"/>
  <c r="C1197" i="13"/>
  <c r="E1191" i="13"/>
  <c r="K1189" i="13"/>
  <c r="C1189" i="13"/>
  <c r="E1183" i="13"/>
  <c r="K1181" i="13"/>
  <c r="C1181" i="13"/>
  <c r="E1175" i="13"/>
  <c r="K1173" i="13"/>
  <c r="C1173" i="13"/>
  <c r="E1167" i="13"/>
  <c r="K1165" i="13"/>
  <c r="C1165" i="13"/>
  <c r="E1159" i="13"/>
  <c r="K1157" i="13"/>
  <c r="R1157" i="13" s="1"/>
  <c r="C1157" i="13"/>
  <c r="E1151" i="13"/>
  <c r="K1149" i="13"/>
  <c r="C1149" i="13"/>
  <c r="Q1147" i="13"/>
  <c r="E1143" i="13"/>
  <c r="K1141" i="13"/>
  <c r="C1141" i="13"/>
  <c r="E1135" i="13"/>
  <c r="K1133" i="13"/>
  <c r="C1133" i="13"/>
  <c r="E1127" i="13"/>
  <c r="K1125" i="13"/>
  <c r="C1125" i="13"/>
  <c r="E1123" i="13"/>
  <c r="C1117" i="13"/>
  <c r="K1117" i="13"/>
  <c r="L1116" i="13"/>
  <c r="C1116" i="13"/>
  <c r="C1111" i="13"/>
  <c r="K1111" i="13"/>
  <c r="E1111" i="13"/>
  <c r="G1108" i="13"/>
  <c r="E1097" i="13"/>
  <c r="G1097" i="13"/>
  <c r="H1097" i="13"/>
  <c r="I1095" i="13"/>
  <c r="J1086" i="13"/>
  <c r="J1077" i="13"/>
  <c r="H1071" i="13"/>
  <c r="I1071" i="13"/>
  <c r="C1071" i="13"/>
  <c r="K1071" i="13"/>
  <c r="E1071" i="13"/>
  <c r="C1046" i="13"/>
  <c r="K1046" i="13"/>
  <c r="D1046" i="13"/>
  <c r="L1046" i="13"/>
  <c r="E1046" i="13"/>
  <c r="G1046" i="13"/>
  <c r="H1046" i="13"/>
  <c r="I1046" i="13"/>
  <c r="S1005" i="13"/>
  <c r="L1191" i="13"/>
  <c r="D1191" i="13"/>
  <c r="L1183" i="13"/>
  <c r="D1183" i="13"/>
  <c r="L1175" i="13"/>
  <c r="D1175" i="13"/>
  <c r="L1167" i="13"/>
  <c r="D1167" i="13"/>
  <c r="L1159" i="13"/>
  <c r="D1159" i="13"/>
  <c r="L1151" i="13"/>
  <c r="D1151" i="13"/>
  <c r="L1143" i="13"/>
  <c r="D1143" i="13"/>
  <c r="L1135" i="13"/>
  <c r="D1135" i="13"/>
  <c r="L1127" i="13"/>
  <c r="D1127" i="13"/>
  <c r="D1123" i="13"/>
  <c r="E1122" i="13"/>
  <c r="E1113" i="13"/>
  <c r="G1113" i="13"/>
  <c r="E1108" i="13"/>
  <c r="I1092" i="13"/>
  <c r="D1092" i="13"/>
  <c r="L1092" i="13"/>
  <c r="G1092" i="13"/>
  <c r="H1077" i="13"/>
  <c r="T1053" i="13"/>
  <c r="C1022" i="13"/>
  <c r="K1022" i="13"/>
  <c r="D1022" i="13"/>
  <c r="L1022" i="13"/>
  <c r="E1022" i="13"/>
  <c r="G1022" i="13"/>
  <c r="H1022" i="13"/>
  <c r="I1022" i="13"/>
  <c r="H1003" i="13"/>
  <c r="C1003" i="13"/>
  <c r="K1003" i="13"/>
  <c r="D1003" i="13"/>
  <c r="E1003" i="13"/>
  <c r="G1003" i="13"/>
  <c r="I1003" i="13"/>
  <c r="J1003" i="13"/>
  <c r="L1003" i="13"/>
  <c r="D991" i="13"/>
  <c r="L991" i="13"/>
  <c r="G991" i="13"/>
  <c r="C991" i="13"/>
  <c r="E991" i="13"/>
  <c r="H991" i="13"/>
  <c r="I991" i="13"/>
  <c r="J991" i="13"/>
  <c r="K991" i="13"/>
  <c r="C961" i="13"/>
  <c r="K961" i="13"/>
  <c r="H961" i="13"/>
  <c r="I961" i="13"/>
  <c r="D961" i="13"/>
  <c r="E961" i="13"/>
  <c r="G961" i="13"/>
  <c r="J961" i="13"/>
  <c r="L961" i="13"/>
  <c r="C913" i="13"/>
  <c r="K913" i="13"/>
  <c r="D913" i="13"/>
  <c r="L913" i="13"/>
  <c r="E913" i="13"/>
  <c r="G913" i="13"/>
  <c r="H913" i="13"/>
  <c r="I913" i="13"/>
  <c r="J913" i="13"/>
  <c r="L1236" i="13"/>
  <c r="L1228" i="13"/>
  <c r="L1220" i="13"/>
  <c r="L1212" i="13"/>
  <c r="L1204" i="13"/>
  <c r="I1197" i="13"/>
  <c r="L1196" i="13"/>
  <c r="K1191" i="13"/>
  <c r="C1191" i="13"/>
  <c r="I1189" i="13"/>
  <c r="L1188" i="13"/>
  <c r="K1183" i="13"/>
  <c r="C1183" i="13"/>
  <c r="I1181" i="13"/>
  <c r="L1180" i="13"/>
  <c r="K1175" i="13"/>
  <c r="C1175" i="13"/>
  <c r="I1173" i="13"/>
  <c r="P1173" i="13" s="1"/>
  <c r="L1172" i="13"/>
  <c r="K1167" i="13"/>
  <c r="C1167" i="13"/>
  <c r="I1165" i="13"/>
  <c r="L1164" i="13"/>
  <c r="K1159" i="13"/>
  <c r="C1159" i="13"/>
  <c r="I1157" i="13"/>
  <c r="P1157" i="13" s="1"/>
  <c r="L1156" i="13"/>
  <c r="K1151" i="13"/>
  <c r="C1151" i="13"/>
  <c r="I1149" i="13"/>
  <c r="L1148" i="13"/>
  <c r="K1143" i="13"/>
  <c r="C1143" i="13"/>
  <c r="I1141" i="13"/>
  <c r="L1140" i="13"/>
  <c r="K1135" i="13"/>
  <c r="C1135" i="13"/>
  <c r="I1133" i="13"/>
  <c r="L1132" i="13"/>
  <c r="K1127" i="13"/>
  <c r="C1127" i="13"/>
  <c r="I1125" i="13"/>
  <c r="P1125" i="13" s="1"/>
  <c r="L1123" i="13"/>
  <c r="C1123" i="13"/>
  <c r="D1121" i="13"/>
  <c r="I1118" i="13"/>
  <c r="I1117" i="13"/>
  <c r="J1116" i="13"/>
  <c r="K1113" i="13"/>
  <c r="T1112" i="13"/>
  <c r="J1111" i="13"/>
  <c r="G1107" i="13"/>
  <c r="I1107" i="13"/>
  <c r="I1105" i="13"/>
  <c r="C1103" i="13"/>
  <c r="K1103" i="13"/>
  <c r="E1103" i="13"/>
  <c r="I1101" i="13"/>
  <c r="C1101" i="13"/>
  <c r="K1101" i="13"/>
  <c r="D1101" i="13"/>
  <c r="L1101" i="13"/>
  <c r="I1100" i="13"/>
  <c r="K1097" i="13"/>
  <c r="J1094" i="13"/>
  <c r="H1087" i="13"/>
  <c r="C1087" i="13"/>
  <c r="K1087" i="13"/>
  <c r="E1087" i="13"/>
  <c r="Q1029" i="13"/>
  <c r="G1007" i="13"/>
  <c r="C1007" i="13"/>
  <c r="L1007" i="13"/>
  <c r="D1007" i="13"/>
  <c r="E1007" i="13"/>
  <c r="H1007" i="13"/>
  <c r="I1007" i="13"/>
  <c r="J1007" i="13"/>
  <c r="D1122" i="13"/>
  <c r="L1122" i="13"/>
  <c r="D1108" i="13"/>
  <c r="L1108" i="13"/>
  <c r="G1077" i="13"/>
  <c r="I1077" i="13"/>
  <c r="C1077" i="13"/>
  <c r="K1077" i="13"/>
  <c r="D1077" i="13"/>
  <c r="L1077" i="13"/>
  <c r="C1038" i="13"/>
  <c r="K1038" i="13"/>
  <c r="D1038" i="13"/>
  <c r="L1038" i="13"/>
  <c r="E1038" i="13"/>
  <c r="G1038" i="13"/>
  <c r="H1038" i="13"/>
  <c r="I1038" i="13"/>
  <c r="I976" i="13"/>
  <c r="D976" i="13"/>
  <c r="L976" i="13"/>
  <c r="C976" i="13"/>
  <c r="E976" i="13"/>
  <c r="G976" i="13"/>
  <c r="H976" i="13"/>
  <c r="J976" i="13"/>
  <c r="K976" i="13"/>
  <c r="G887" i="13"/>
  <c r="C887" i="13"/>
  <c r="L887" i="13"/>
  <c r="D887" i="13"/>
  <c r="E887" i="13"/>
  <c r="H887" i="13"/>
  <c r="I887" i="13"/>
  <c r="J887" i="13"/>
  <c r="K887" i="13"/>
  <c r="J1123" i="13"/>
  <c r="J1122" i="13"/>
  <c r="H1116" i="13"/>
  <c r="I1113" i="13"/>
  <c r="K1108" i="13"/>
  <c r="S1096" i="13"/>
  <c r="C1095" i="13"/>
  <c r="K1095" i="13"/>
  <c r="E1095" i="13"/>
  <c r="K1092" i="13"/>
  <c r="C1086" i="13"/>
  <c r="K1086" i="13"/>
  <c r="H1086" i="13"/>
  <c r="I1086" i="13"/>
  <c r="C1078" i="13"/>
  <c r="K1078" i="13"/>
  <c r="D1078" i="13"/>
  <c r="L1078" i="13"/>
  <c r="H1078" i="13"/>
  <c r="I1078" i="13"/>
  <c r="G1061" i="13"/>
  <c r="H1061" i="13"/>
  <c r="I1061" i="13"/>
  <c r="C1061" i="13"/>
  <c r="K1061" i="13"/>
  <c r="D1061" i="13"/>
  <c r="L1061" i="13"/>
  <c r="C1014" i="13"/>
  <c r="K1014" i="13"/>
  <c r="D1014" i="13"/>
  <c r="L1014" i="13"/>
  <c r="E1014" i="13"/>
  <c r="G1014" i="13"/>
  <c r="H1014" i="13"/>
  <c r="I1014" i="13"/>
  <c r="E988" i="13"/>
  <c r="H988" i="13"/>
  <c r="C988" i="13"/>
  <c r="D988" i="13"/>
  <c r="G988" i="13"/>
  <c r="I988" i="13"/>
  <c r="J988" i="13"/>
  <c r="K988" i="13"/>
  <c r="H1089" i="13"/>
  <c r="H1081" i="13"/>
  <c r="S1080" i="13"/>
  <c r="G1076" i="13"/>
  <c r="H1073" i="13"/>
  <c r="G1068" i="13"/>
  <c r="H1065" i="13"/>
  <c r="G1060" i="13"/>
  <c r="H1057" i="13"/>
  <c r="L1053" i="13"/>
  <c r="S1053" i="13" s="1"/>
  <c r="D1053" i="13"/>
  <c r="G1052" i="13"/>
  <c r="H1049" i="13"/>
  <c r="L1045" i="13"/>
  <c r="D1045" i="13"/>
  <c r="G1044" i="13"/>
  <c r="H1041" i="13"/>
  <c r="L1037" i="13"/>
  <c r="D1037" i="13"/>
  <c r="G1036" i="13"/>
  <c r="H1033" i="13"/>
  <c r="S1032" i="13"/>
  <c r="L1029" i="13"/>
  <c r="S1029" i="13" s="1"/>
  <c r="D1029" i="13"/>
  <c r="G1028" i="13"/>
  <c r="H1025" i="13"/>
  <c r="L1021" i="13"/>
  <c r="S1021" i="13" s="1"/>
  <c r="D1021" i="13"/>
  <c r="G1020" i="13"/>
  <c r="H1017" i="13"/>
  <c r="L1013" i="13"/>
  <c r="S1013" i="13" s="1"/>
  <c r="D1013" i="13"/>
  <c r="G1012" i="13"/>
  <c r="H1009" i="13"/>
  <c r="I1008" i="13"/>
  <c r="P1008" i="13" s="1"/>
  <c r="T1006" i="13"/>
  <c r="I1002" i="13"/>
  <c r="G1001" i="13"/>
  <c r="E1000" i="13"/>
  <c r="D999" i="13"/>
  <c r="L999" i="13"/>
  <c r="G999" i="13"/>
  <c r="E996" i="13"/>
  <c r="H996" i="13"/>
  <c r="H994" i="13"/>
  <c r="I987" i="13"/>
  <c r="D985" i="13"/>
  <c r="I984" i="13"/>
  <c r="D984" i="13"/>
  <c r="L984" i="13"/>
  <c r="G979" i="13"/>
  <c r="E978" i="13"/>
  <c r="I975" i="13"/>
  <c r="J968" i="13"/>
  <c r="L962" i="13"/>
  <c r="I960" i="13"/>
  <c r="C960" i="13"/>
  <c r="K960" i="13"/>
  <c r="D960" i="13"/>
  <c r="L960" i="13"/>
  <c r="E959" i="13"/>
  <c r="J952" i="13"/>
  <c r="L946" i="13"/>
  <c r="I944" i="13"/>
  <c r="C944" i="13"/>
  <c r="K944" i="13"/>
  <c r="D944" i="13"/>
  <c r="L944" i="13"/>
  <c r="C921" i="13"/>
  <c r="K921" i="13"/>
  <c r="D921" i="13"/>
  <c r="L921" i="13"/>
  <c r="E921" i="13"/>
  <c r="G921" i="13"/>
  <c r="H921" i="13"/>
  <c r="I921" i="13"/>
  <c r="C867" i="13"/>
  <c r="K867" i="13"/>
  <c r="E867" i="13"/>
  <c r="D867" i="13"/>
  <c r="G867" i="13"/>
  <c r="H867" i="13"/>
  <c r="I867" i="13"/>
  <c r="J867" i="13"/>
  <c r="L867" i="13"/>
  <c r="C800" i="13"/>
  <c r="K800" i="13"/>
  <c r="D800" i="13"/>
  <c r="L800" i="13"/>
  <c r="E800" i="13"/>
  <c r="G800" i="13"/>
  <c r="H800" i="13"/>
  <c r="I800" i="13"/>
  <c r="J800" i="13"/>
  <c r="L1114" i="13"/>
  <c r="L1106" i="13"/>
  <c r="I1099" i="13"/>
  <c r="L1098" i="13"/>
  <c r="I1091" i="13"/>
  <c r="L1090" i="13"/>
  <c r="G1089" i="13"/>
  <c r="I1083" i="13"/>
  <c r="L1082" i="13"/>
  <c r="G1081" i="13"/>
  <c r="I1075" i="13"/>
  <c r="L1074" i="13"/>
  <c r="G1073" i="13"/>
  <c r="I1067" i="13"/>
  <c r="L1066" i="13"/>
  <c r="G1065" i="13"/>
  <c r="E1063" i="13"/>
  <c r="I1059" i="13"/>
  <c r="L1058" i="13"/>
  <c r="G1057" i="13"/>
  <c r="E1055" i="13"/>
  <c r="K1053" i="13"/>
  <c r="R1053" i="13" s="1"/>
  <c r="C1053" i="13"/>
  <c r="I1051" i="13"/>
  <c r="L1050" i="13"/>
  <c r="G1049" i="13"/>
  <c r="E1047" i="13"/>
  <c r="K1045" i="13"/>
  <c r="C1045" i="13"/>
  <c r="I1043" i="13"/>
  <c r="L1042" i="13"/>
  <c r="G1041" i="13"/>
  <c r="R1040" i="13"/>
  <c r="E1039" i="13"/>
  <c r="K1037" i="13"/>
  <c r="C1037" i="13"/>
  <c r="I1035" i="13"/>
  <c r="L1034" i="13"/>
  <c r="G1033" i="13"/>
  <c r="R1032" i="13"/>
  <c r="E1031" i="13"/>
  <c r="K1029" i="13"/>
  <c r="R1029" i="13" s="1"/>
  <c r="C1029" i="13"/>
  <c r="I1027" i="13"/>
  <c r="P1027" i="13" s="1"/>
  <c r="L1026" i="13"/>
  <c r="G1025" i="13"/>
  <c r="E1023" i="13"/>
  <c r="K1021" i="13"/>
  <c r="R1021" i="13" s="1"/>
  <c r="C1021" i="13"/>
  <c r="I1019" i="13"/>
  <c r="L1018" i="13"/>
  <c r="G1017" i="13"/>
  <c r="E1015" i="13"/>
  <c r="K1013" i="13"/>
  <c r="R1013" i="13" s="1"/>
  <c r="C1013" i="13"/>
  <c r="I1011" i="13"/>
  <c r="L1010" i="13"/>
  <c r="G1009" i="13"/>
  <c r="H1008" i="13"/>
  <c r="O1008" i="13" s="1"/>
  <c r="E1004" i="13"/>
  <c r="H1004" i="13"/>
  <c r="H1002" i="13"/>
  <c r="E1001" i="13"/>
  <c r="K999" i="13"/>
  <c r="T998" i="13"/>
  <c r="K996" i="13"/>
  <c r="I995" i="13"/>
  <c r="G994" i="13"/>
  <c r="I992" i="13"/>
  <c r="P992" i="13" s="1"/>
  <c r="D992" i="13"/>
  <c r="L992" i="13"/>
  <c r="S992" i="13" s="1"/>
  <c r="G987" i="13"/>
  <c r="K984" i="13"/>
  <c r="I983" i="13"/>
  <c r="I980" i="13"/>
  <c r="I977" i="13"/>
  <c r="H975" i="13"/>
  <c r="H970" i="13"/>
  <c r="C970" i="13"/>
  <c r="K970" i="13"/>
  <c r="E970" i="13"/>
  <c r="H968" i="13"/>
  <c r="K967" i="13"/>
  <c r="J962" i="13"/>
  <c r="H954" i="13"/>
  <c r="C954" i="13"/>
  <c r="K954" i="13"/>
  <c r="E954" i="13"/>
  <c r="H952" i="13"/>
  <c r="K951" i="13"/>
  <c r="T950" i="13"/>
  <c r="Q950" i="13"/>
  <c r="J946" i="13"/>
  <c r="I943" i="13"/>
  <c r="D943" i="13"/>
  <c r="L943" i="13"/>
  <c r="E943" i="13"/>
  <c r="G943" i="13"/>
  <c r="C875" i="13"/>
  <c r="K875" i="13"/>
  <c r="E875" i="13"/>
  <c r="D875" i="13"/>
  <c r="G875" i="13"/>
  <c r="H875" i="13"/>
  <c r="I875" i="13"/>
  <c r="J875" i="13"/>
  <c r="L875" i="13"/>
  <c r="H809" i="13"/>
  <c r="I809" i="13"/>
  <c r="C809" i="13"/>
  <c r="K809" i="13"/>
  <c r="D809" i="13"/>
  <c r="L809" i="13"/>
  <c r="E809" i="13"/>
  <c r="G809" i="13"/>
  <c r="J809" i="13"/>
  <c r="I1000" i="13"/>
  <c r="D1000" i="13"/>
  <c r="L1000" i="13"/>
  <c r="I985" i="13"/>
  <c r="C978" i="13"/>
  <c r="K978" i="13"/>
  <c r="I959" i="13"/>
  <c r="D959" i="13"/>
  <c r="L959" i="13"/>
  <c r="G959" i="13"/>
  <c r="C883" i="13"/>
  <c r="K883" i="13"/>
  <c r="E883" i="13"/>
  <c r="D883" i="13"/>
  <c r="G883" i="13"/>
  <c r="H883" i="13"/>
  <c r="I883" i="13"/>
  <c r="J883" i="13"/>
  <c r="L883" i="13"/>
  <c r="H858" i="13"/>
  <c r="C858" i="13"/>
  <c r="K858" i="13"/>
  <c r="D858" i="13"/>
  <c r="E858" i="13"/>
  <c r="G858" i="13"/>
  <c r="I858" i="13"/>
  <c r="J858" i="13"/>
  <c r="L858" i="13"/>
  <c r="L1076" i="13"/>
  <c r="D1076" i="13"/>
  <c r="L1068" i="13"/>
  <c r="D1068" i="13"/>
  <c r="K1063" i="13"/>
  <c r="C1063" i="13"/>
  <c r="L1060" i="13"/>
  <c r="D1060" i="13"/>
  <c r="K1055" i="13"/>
  <c r="C1055" i="13"/>
  <c r="I1053" i="13"/>
  <c r="P1053" i="13" s="1"/>
  <c r="L1052" i="13"/>
  <c r="D1052" i="13"/>
  <c r="K1047" i="13"/>
  <c r="C1047" i="13"/>
  <c r="I1045" i="13"/>
  <c r="L1044" i="13"/>
  <c r="D1044" i="13"/>
  <c r="K1039" i="13"/>
  <c r="C1039" i="13"/>
  <c r="I1037" i="13"/>
  <c r="P1037" i="13" s="1"/>
  <c r="L1036" i="13"/>
  <c r="D1036" i="13"/>
  <c r="K1031" i="13"/>
  <c r="C1031" i="13"/>
  <c r="I1029" i="13"/>
  <c r="P1029" i="13" s="1"/>
  <c r="L1028" i="13"/>
  <c r="D1028" i="13"/>
  <c r="T1025" i="13"/>
  <c r="K1023" i="13"/>
  <c r="C1023" i="13"/>
  <c r="I1021" i="13"/>
  <c r="P1021" i="13" s="1"/>
  <c r="L1020" i="13"/>
  <c r="D1020" i="13"/>
  <c r="K1015" i="13"/>
  <c r="C1015" i="13"/>
  <c r="I1013" i="13"/>
  <c r="P1013" i="13" s="1"/>
  <c r="L1012" i="13"/>
  <c r="D1012" i="13"/>
  <c r="K1000" i="13"/>
  <c r="I999" i="13"/>
  <c r="I996" i="13"/>
  <c r="I993" i="13"/>
  <c r="C986" i="13"/>
  <c r="K986" i="13"/>
  <c r="K985" i="13"/>
  <c r="H984" i="13"/>
  <c r="L978" i="13"/>
  <c r="C969" i="13"/>
  <c r="K969" i="13"/>
  <c r="H969" i="13"/>
  <c r="I969" i="13"/>
  <c r="C953" i="13"/>
  <c r="K953" i="13"/>
  <c r="H953" i="13"/>
  <c r="I953" i="13"/>
  <c r="C929" i="13"/>
  <c r="K929" i="13"/>
  <c r="D929" i="13"/>
  <c r="L929" i="13"/>
  <c r="G929" i="13"/>
  <c r="H929" i="13"/>
  <c r="I929" i="13"/>
  <c r="D856" i="13"/>
  <c r="L856" i="13"/>
  <c r="I856" i="13"/>
  <c r="C856" i="13"/>
  <c r="E856" i="13"/>
  <c r="G856" i="13"/>
  <c r="H856" i="13"/>
  <c r="J856" i="13"/>
  <c r="K856" i="13"/>
  <c r="H1053" i="13"/>
  <c r="O1053" i="13" s="1"/>
  <c r="H1045" i="13"/>
  <c r="H1037" i="13"/>
  <c r="H1029" i="13"/>
  <c r="O1029" i="13" s="1"/>
  <c r="H1021" i="13"/>
  <c r="O1021" i="13" s="1"/>
  <c r="H1013" i="13"/>
  <c r="O1013" i="13" s="1"/>
  <c r="I1001" i="13"/>
  <c r="J1000" i="13"/>
  <c r="C994" i="13"/>
  <c r="K994" i="13"/>
  <c r="J985" i="13"/>
  <c r="H979" i="13"/>
  <c r="C979" i="13"/>
  <c r="K979" i="13"/>
  <c r="J978" i="13"/>
  <c r="I968" i="13"/>
  <c r="C968" i="13"/>
  <c r="K968" i="13"/>
  <c r="D968" i="13"/>
  <c r="L968" i="13"/>
  <c r="I952" i="13"/>
  <c r="C952" i="13"/>
  <c r="K952" i="13"/>
  <c r="D952" i="13"/>
  <c r="L952" i="13"/>
  <c r="C937" i="13"/>
  <c r="K937" i="13"/>
  <c r="D937" i="13"/>
  <c r="L937" i="13"/>
  <c r="G937" i="13"/>
  <c r="H937" i="13"/>
  <c r="I937" i="13"/>
  <c r="I841" i="13"/>
  <c r="C841" i="13"/>
  <c r="K841" i="13"/>
  <c r="E841" i="13"/>
  <c r="D841" i="13"/>
  <c r="G841" i="13"/>
  <c r="H841" i="13"/>
  <c r="J841" i="13"/>
  <c r="L841" i="13"/>
  <c r="D832" i="13"/>
  <c r="L832" i="13"/>
  <c r="H832" i="13"/>
  <c r="I832" i="13"/>
  <c r="C832" i="13"/>
  <c r="E832" i="13"/>
  <c r="G832" i="13"/>
  <c r="J832" i="13"/>
  <c r="K832" i="13"/>
  <c r="I1063" i="13"/>
  <c r="I1055" i="13"/>
  <c r="G1053" i="13"/>
  <c r="N1053" i="13" s="1"/>
  <c r="I1047" i="13"/>
  <c r="G1045" i="13"/>
  <c r="I1039" i="13"/>
  <c r="G1037" i="13"/>
  <c r="I1031" i="13"/>
  <c r="G1029" i="13"/>
  <c r="N1029" i="13" s="1"/>
  <c r="I1023" i="13"/>
  <c r="G1021" i="13"/>
  <c r="N1021" i="13" s="1"/>
  <c r="I1015" i="13"/>
  <c r="G1013" i="13"/>
  <c r="N1013" i="13" s="1"/>
  <c r="C1002" i="13"/>
  <c r="K1002" i="13"/>
  <c r="K1001" i="13"/>
  <c r="H1000" i="13"/>
  <c r="T999" i="13"/>
  <c r="L994" i="13"/>
  <c r="H987" i="13"/>
  <c r="C987" i="13"/>
  <c r="K987" i="13"/>
  <c r="H985" i="13"/>
  <c r="L979" i="13"/>
  <c r="I978" i="13"/>
  <c r="D975" i="13"/>
  <c r="L975" i="13"/>
  <c r="G975" i="13"/>
  <c r="H962" i="13"/>
  <c r="C962" i="13"/>
  <c r="K962" i="13"/>
  <c r="E962" i="13"/>
  <c r="K959" i="13"/>
  <c r="H946" i="13"/>
  <c r="C946" i="13"/>
  <c r="K946" i="13"/>
  <c r="E946" i="13"/>
  <c r="C897" i="13"/>
  <c r="K897" i="13"/>
  <c r="D897" i="13"/>
  <c r="L897" i="13"/>
  <c r="E897" i="13"/>
  <c r="G897" i="13"/>
  <c r="H897" i="13"/>
  <c r="I897" i="13"/>
  <c r="D1008" i="13"/>
  <c r="L1008" i="13"/>
  <c r="S1008" i="13" s="1"/>
  <c r="L1002" i="13"/>
  <c r="J1001" i="13"/>
  <c r="G1000" i="13"/>
  <c r="E999" i="13"/>
  <c r="D996" i="13"/>
  <c r="H995" i="13"/>
  <c r="C995" i="13"/>
  <c r="K995" i="13"/>
  <c r="J994" i="13"/>
  <c r="T992" i="13"/>
  <c r="L987" i="13"/>
  <c r="G985" i="13"/>
  <c r="E984" i="13"/>
  <c r="D983" i="13"/>
  <c r="L983" i="13"/>
  <c r="G983" i="13"/>
  <c r="E980" i="13"/>
  <c r="H980" i="13"/>
  <c r="J979" i="13"/>
  <c r="H978" i="13"/>
  <c r="K975" i="13"/>
  <c r="I967" i="13"/>
  <c r="D967" i="13"/>
  <c r="L967" i="13"/>
  <c r="G967" i="13"/>
  <c r="G960" i="13"/>
  <c r="J959" i="13"/>
  <c r="I951" i="13"/>
  <c r="D951" i="13"/>
  <c r="L951" i="13"/>
  <c r="G951" i="13"/>
  <c r="G944" i="13"/>
  <c r="H930" i="13"/>
  <c r="I930" i="13"/>
  <c r="C930" i="13"/>
  <c r="K930" i="13"/>
  <c r="D930" i="13"/>
  <c r="L930" i="13"/>
  <c r="E930" i="13"/>
  <c r="C905" i="13"/>
  <c r="K905" i="13"/>
  <c r="D905" i="13"/>
  <c r="L905" i="13"/>
  <c r="E905" i="13"/>
  <c r="G905" i="13"/>
  <c r="H905" i="13"/>
  <c r="I905" i="13"/>
  <c r="H972" i="13"/>
  <c r="K971" i="13"/>
  <c r="C971" i="13"/>
  <c r="H964" i="13"/>
  <c r="K963" i="13"/>
  <c r="C963" i="13"/>
  <c r="H956" i="13"/>
  <c r="O956" i="13" s="1"/>
  <c r="K955" i="13"/>
  <c r="C955" i="13"/>
  <c r="H948" i="13"/>
  <c r="K947" i="13"/>
  <c r="C947" i="13"/>
  <c r="H940" i="13"/>
  <c r="K939" i="13"/>
  <c r="C939" i="13"/>
  <c r="L936" i="13"/>
  <c r="D936" i="13"/>
  <c r="G935" i="13"/>
  <c r="H932" i="13"/>
  <c r="K931" i="13"/>
  <c r="C931" i="13"/>
  <c r="L928" i="13"/>
  <c r="D928" i="13"/>
  <c r="G927" i="13"/>
  <c r="H924" i="13"/>
  <c r="K923" i="13"/>
  <c r="C923" i="13"/>
  <c r="L920" i="13"/>
  <c r="D920" i="13"/>
  <c r="G919" i="13"/>
  <c r="H916" i="13"/>
  <c r="K915" i="13"/>
  <c r="C915" i="13"/>
  <c r="L912" i="13"/>
  <c r="D912" i="13"/>
  <c r="G911" i="13"/>
  <c r="H908" i="13"/>
  <c r="K907" i="13"/>
  <c r="C907" i="13"/>
  <c r="L904" i="13"/>
  <c r="D904" i="13"/>
  <c r="G903" i="13"/>
  <c r="H900" i="13"/>
  <c r="K899" i="13"/>
  <c r="C899" i="13"/>
  <c r="L896" i="13"/>
  <c r="D896" i="13"/>
  <c r="G895" i="13"/>
  <c r="H892" i="13"/>
  <c r="K891" i="13"/>
  <c r="C891" i="13"/>
  <c r="H889" i="13"/>
  <c r="I888" i="13"/>
  <c r="J882" i="13"/>
  <c r="G881" i="13"/>
  <c r="E880" i="13"/>
  <c r="J874" i="13"/>
  <c r="G873" i="13"/>
  <c r="E872" i="13"/>
  <c r="J866" i="13"/>
  <c r="G865" i="13"/>
  <c r="E864" i="13"/>
  <c r="J851" i="13"/>
  <c r="J847" i="13"/>
  <c r="C835" i="13"/>
  <c r="K835" i="13"/>
  <c r="E835" i="13"/>
  <c r="G835" i="13"/>
  <c r="H835" i="13"/>
  <c r="L833" i="13"/>
  <c r="G831" i="13"/>
  <c r="I831" i="13"/>
  <c r="C831" i="13"/>
  <c r="K831" i="13"/>
  <c r="D831" i="13"/>
  <c r="L831" i="13"/>
  <c r="K824" i="13"/>
  <c r="Q802" i="13"/>
  <c r="O783" i="13"/>
  <c r="H728" i="13"/>
  <c r="C728" i="13"/>
  <c r="K728" i="13"/>
  <c r="D728" i="13"/>
  <c r="L728" i="13"/>
  <c r="E728" i="13"/>
  <c r="G728" i="13"/>
  <c r="I728" i="13"/>
  <c r="J728" i="13"/>
  <c r="C697" i="13"/>
  <c r="K697" i="13"/>
  <c r="E697" i="13"/>
  <c r="D697" i="13"/>
  <c r="H697" i="13"/>
  <c r="I697" i="13"/>
  <c r="J697" i="13"/>
  <c r="L697" i="13"/>
  <c r="G697" i="13"/>
  <c r="K936" i="13"/>
  <c r="C936" i="13"/>
  <c r="K928" i="13"/>
  <c r="C928" i="13"/>
  <c r="E922" i="13"/>
  <c r="K920" i="13"/>
  <c r="C920" i="13"/>
  <c r="E914" i="13"/>
  <c r="K912" i="13"/>
  <c r="C912" i="13"/>
  <c r="E906" i="13"/>
  <c r="K904" i="13"/>
  <c r="C904" i="13"/>
  <c r="E898" i="13"/>
  <c r="K896" i="13"/>
  <c r="C896" i="13"/>
  <c r="E890" i="13"/>
  <c r="E885" i="13"/>
  <c r="G885" i="13"/>
  <c r="G879" i="13"/>
  <c r="I879" i="13"/>
  <c r="E877" i="13"/>
  <c r="G877" i="13"/>
  <c r="G871" i="13"/>
  <c r="I871" i="13"/>
  <c r="E869" i="13"/>
  <c r="G869" i="13"/>
  <c r="G863" i="13"/>
  <c r="I863" i="13"/>
  <c r="I851" i="13"/>
  <c r="I849" i="13"/>
  <c r="C849" i="13"/>
  <c r="K849" i="13"/>
  <c r="E849" i="13"/>
  <c r="H847" i="13"/>
  <c r="D840" i="13"/>
  <c r="L840" i="13"/>
  <c r="H840" i="13"/>
  <c r="I840" i="13"/>
  <c r="J833" i="13"/>
  <c r="S826" i="13"/>
  <c r="J824" i="13"/>
  <c r="C816" i="13"/>
  <c r="K816" i="13"/>
  <c r="D816" i="13"/>
  <c r="L816" i="13"/>
  <c r="G816" i="13"/>
  <c r="H816" i="13"/>
  <c r="I816" i="13"/>
  <c r="C792" i="13"/>
  <c r="K792" i="13"/>
  <c r="D792" i="13"/>
  <c r="L792" i="13"/>
  <c r="E792" i="13"/>
  <c r="G792" i="13"/>
  <c r="H792" i="13"/>
  <c r="I792" i="13"/>
  <c r="I767" i="13"/>
  <c r="C767" i="13"/>
  <c r="L767" i="13"/>
  <c r="D767" i="13"/>
  <c r="E767" i="13"/>
  <c r="G767" i="13"/>
  <c r="H767" i="13"/>
  <c r="J767" i="13"/>
  <c r="I725" i="13"/>
  <c r="D725" i="13"/>
  <c r="L725" i="13"/>
  <c r="E725" i="13"/>
  <c r="G725" i="13"/>
  <c r="C725" i="13"/>
  <c r="H725" i="13"/>
  <c r="J725" i="13"/>
  <c r="K725" i="13"/>
  <c r="E935" i="13"/>
  <c r="E927" i="13"/>
  <c r="L922" i="13"/>
  <c r="D922" i="13"/>
  <c r="E919" i="13"/>
  <c r="L914" i="13"/>
  <c r="D914" i="13"/>
  <c r="E911" i="13"/>
  <c r="L906" i="13"/>
  <c r="D906" i="13"/>
  <c r="E903" i="13"/>
  <c r="L898" i="13"/>
  <c r="D898" i="13"/>
  <c r="E895" i="13"/>
  <c r="L890" i="13"/>
  <c r="D890" i="13"/>
  <c r="E881" i="13"/>
  <c r="D880" i="13"/>
  <c r="L880" i="13"/>
  <c r="E873" i="13"/>
  <c r="D872" i="13"/>
  <c r="L872" i="13"/>
  <c r="E865" i="13"/>
  <c r="D864" i="13"/>
  <c r="L864" i="13"/>
  <c r="C843" i="13"/>
  <c r="K843" i="13"/>
  <c r="E843" i="13"/>
  <c r="G843" i="13"/>
  <c r="H843" i="13"/>
  <c r="G839" i="13"/>
  <c r="I839" i="13"/>
  <c r="C839" i="13"/>
  <c r="K839" i="13"/>
  <c r="D839" i="13"/>
  <c r="L839" i="13"/>
  <c r="H833" i="13"/>
  <c r="G824" i="13"/>
  <c r="J817" i="13"/>
  <c r="J808" i="13"/>
  <c r="T741" i="13"/>
  <c r="H971" i="13"/>
  <c r="H963" i="13"/>
  <c r="T956" i="13"/>
  <c r="H955" i="13"/>
  <c r="H947" i="13"/>
  <c r="H939" i="13"/>
  <c r="I936" i="13"/>
  <c r="L935" i="13"/>
  <c r="D935" i="13"/>
  <c r="H931" i="13"/>
  <c r="I928" i="13"/>
  <c r="L927" i="13"/>
  <c r="D927" i="13"/>
  <c r="H923" i="13"/>
  <c r="K922" i="13"/>
  <c r="C922" i="13"/>
  <c r="I920" i="13"/>
  <c r="P920" i="13" s="1"/>
  <c r="L919" i="13"/>
  <c r="D919" i="13"/>
  <c r="H915" i="13"/>
  <c r="K914" i="13"/>
  <c r="C914" i="13"/>
  <c r="I912" i="13"/>
  <c r="L911" i="13"/>
  <c r="D911" i="13"/>
  <c r="H907" i="13"/>
  <c r="K906" i="13"/>
  <c r="C906" i="13"/>
  <c r="I904" i="13"/>
  <c r="L903" i="13"/>
  <c r="D903" i="13"/>
  <c r="H899" i="13"/>
  <c r="K898" i="13"/>
  <c r="C898" i="13"/>
  <c r="I896" i="13"/>
  <c r="L895" i="13"/>
  <c r="D895" i="13"/>
  <c r="H891" i="13"/>
  <c r="K890" i="13"/>
  <c r="C890" i="13"/>
  <c r="E889" i="13"/>
  <c r="J885" i="13"/>
  <c r="K880" i="13"/>
  <c r="J879" i="13"/>
  <c r="J877" i="13"/>
  <c r="K872" i="13"/>
  <c r="J871" i="13"/>
  <c r="J869" i="13"/>
  <c r="K864" i="13"/>
  <c r="J863" i="13"/>
  <c r="Q863" i="13" s="1"/>
  <c r="C859" i="13"/>
  <c r="K859" i="13"/>
  <c r="E859" i="13"/>
  <c r="H859" i="13"/>
  <c r="I857" i="13"/>
  <c r="C857" i="13"/>
  <c r="K857" i="13"/>
  <c r="G855" i="13"/>
  <c r="I855" i="13"/>
  <c r="D855" i="13"/>
  <c r="L855" i="13"/>
  <c r="D848" i="13"/>
  <c r="L848" i="13"/>
  <c r="H848" i="13"/>
  <c r="I848" i="13"/>
  <c r="L835" i="13"/>
  <c r="I825" i="13"/>
  <c r="C825" i="13"/>
  <c r="K825" i="13"/>
  <c r="E825" i="13"/>
  <c r="C784" i="13"/>
  <c r="K784" i="13"/>
  <c r="D784" i="13"/>
  <c r="L784" i="13"/>
  <c r="E784" i="13"/>
  <c r="G784" i="13"/>
  <c r="H784" i="13"/>
  <c r="I784" i="13"/>
  <c r="D766" i="13"/>
  <c r="L766" i="13"/>
  <c r="C766" i="13"/>
  <c r="E766" i="13"/>
  <c r="G766" i="13"/>
  <c r="H766" i="13"/>
  <c r="I766" i="13"/>
  <c r="J766" i="13"/>
  <c r="G757" i="13"/>
  <c r="C757" i="13"/>
  <c r="L757" i="13"/>
  <c r="D757" i="13"/>
  <c r="E757" i="13"/>
  <c r="H757" i="13"/>
  <c r="I757" i="13"/>
  <c r="J757" i="13"/>
  <c r="I881" i="13"/>
  <c r="C881" i="13"/>
  <c r="K881" i="13"/>
  <c r="I873" i="13"/>
  <c r="C873" i="13"/>
  <c r="K873" i="13"/>
  <c r="I865" i="13"/>
  <c r="C865" i="13"/>
  <c r="K865" i="13"/>
  <c r="C851" i="13"/>
  <c r="K851" i="13"/>
  <c r="E851" i="13"/>
  <c r="G851" i="13"/>
  <c r="H851" i="13"/>
  <c r="G847" i="13"/>
  <c r="I847" i="13"/>
  <c r="C847" i="13"/>
  <c r="K847" i="13"/>
  <c r="D847" i="13"/>
  <c r="L847" i="13"/>
  <c r="H817" i="13"/>
  <c r="I817" i="13"/>
  <c r="C817" i="13"/>
  <c r="K817" i="13"/>
  <c r="D817" i="13"/>
  <c r="L817" i="13"/>
  <c r="E817" i="13"/>
  <c r="C808" i="13"/>
  <c r="K808" i="13"/>
  <c r="D808" i="13"/>
  <c r="L808" i="13"/>
  <c r="G808" i="13"/>
  <c r="H808" i="13"/>
  <c r="I808" i="13"/>
  <c r="N786" i="13"/>
  <c r="S786" i="13"/>
  <c r="I709" i="13"/>
  <c r="D709" i="13"/>
  <c r="L709" i="13"/>
  <c r="E709" i="13"/>
  <c r="G709" i="13"/>
  <c r="C709" i="13"/>
  <c r="H709" i="13"/>
  <c r="J709" i="13"/>
  <c r="K709" i="13"/>
  <c r="I922" i="13"/>
  <c r="I914" i="13"/>
  <c r="I906" i="13"/>
  <c r="I898" i="13"/>
  <c r="I890" i="13"/>
  <c r="L881" i="13"/>
  <c r="L873" i="13"/>
  <c r="L865" i="13"/>
  <c r="I833" i="13"/>
  <c r="C833" i="13"/>
  <c r="K833" i="13"/>
  <c r="E833" i="13"/>
  <c r="D824" i="13"/>
  <c r="L824" i="13"/>
  <c r="H824" i="13"/>
  <c r="I824" i="13"/>
  <c r="C776" i="13"/>
  <c r="K776" i="13"/>
  <c r="D776" i="13"/>
  <c r="L776" i="13"/>
  <c r="E776" i="13"/>
  <c r="G776" i="13"/>
  <c r="H776" i="13"/>
  <c r="I776" i="13"/>
  <c r="E737" i="13"/>
  <c r="I737" i="13"/>
  <c r="C737" i="13"/>
  <c r="K737" i="13"/>
  <c r="D737" i="13"/>
  <c r="G737" i="13"/>
  <c r="H737" i="13"/>
  <c r="J737" i="13"/>
  <c r="L737" i="13"/>
  <c r="D888" i="13"/>
  <c r="L888" i="13"/>
  <c r="H882" i="13"/>
  <c r="J881" i="13"/>
  <c r="H880" i="13"/>
  <c r="E879" i="13"/>
  <c r="H874" i="13"/>
  <c r="J873" i="13"/>
  <c r="H872" i="13"/>
  <c r="E871" i="13"/>
  <c r="R870" i="13"/>
  <c r="H866" i="13"/>
  <c r="J865" i="13"/>
  <c r="H864" i="13"/>
  <c r="E863" i="13"/>
  <c r="H849" i="13"/>
  <c r="J843" i="13"/>
  <c r="G840" i="13"/>
  <c r="J839" i="13"/>
  <c r="C827" i="13"/>
  <c r="K827" i="13"/>
  <c r="E827" i="13"/>
  <c r="G827" i="13"/>
  <c r="H827" i="13"/>
  <c r="G823" i="13"/>
  <c r="I823" i="13"/>
  <c r="C823" i="13"/>
  <c r="K823" i="13"/>
  <c r="D823" i="13"/>
  <c r="L823" i="13"/>
  <c r="Q791" i="13"/>
  <c r="T791" i="13"/>
  <c r="S778" i="13"/>
  <c r="C735" i="13"/>
  <c r="K735" i="13"/>
  <c r="G735" i="13"/>
  <c r="I735" i="13"/>
  <c r="D735" i="13"/>
  <c r="E735" i="13"/>
  <c r="H735" i="13"/>
  <c r="J735" i="13"/>
  <c r="L735" i="13"/>
  <c r="K850" i="13"/>
  <c r="C850" i="13"/>
  <c r="K842" i="13"/>
  <c r="C842" i="13"/>
  <c r="K834" i="13"/>
  <c r="C834" i="13"/>
  <c r="K826" i="13"/>
  <c r="R826" i="13" s="1"/>
  <c r="C826" i="13"/>
  <c r="H819" i="13"/>
  <c r="K818" i="13"/>
  <c r="C818" i="13"/>
  <c r="L815" i="13"/>
  <c r="D815" i="13"/>
  <c r="H811" i="13"/>
  <c r="K810" i="13"/>
  <c r="C810" i="13"/>
  <c r="L807" i="13"/>
  <c r="D807" i="13"/>
  <c r="O806" i="13"/>
  <c r="H803" i="13"/>
  <c r="K802" i="13"/>
  <c r="C802" i="13"/>
  <c r="L799" i="13"/>
  <c r="S799" i="13" s="1"/>
  <c r="D799" i="13"/>
  <c r="H795" i="13"/>
  <c r="K794" i="13"/>
  <c r="C794" i="13"/>
  <c r="L791" i="13"/>
  <c r="S791" i="13" s="1"/>
  <c r="D791" i="13"/>
  <c r="H787" i="13"/>
  <c r="K786" i="13"/>
  <c r="R786" i="13" s="1"/>
  <c r="C786" i="13"/>
  <c r="L783" i="13"/>
  <c r="S783" i="13" s="1"/>
  <c r="D783" i="13"/>
  <c r="H779" i="13"/>
  <c r="K778" i="13"/>
  <c r="R778" i="13" s="1"/>
  <c r="C778" i="13"/>
  <c r="L775" i="13"/>
  <c r="D775" i="13"/>
  <c r="G771" i="13"/>
  <c r="I768" i="13"/>
  <c r="G761" i="13"/>
  <c r="H759" i="13"/>
  <c r="I758" i="13"/>
  <c r="D755" i="13"/>
  <c r="G752" i="13"/>
  <c r="N752" i="13" s="1"/>
  <c r="I749" i="13"/>
  <c r="L747" i="13"/>
  <c r="D746" i="13"/>
  <c r="H744" i="13"/>
  <c r="J743" i="13"/>
  <c r="H742" i="13"/>
  <c r="L711" i="13"/>
  <c r="I701" i="13"/>
  <c r="D701" i="13"/>
  <c r="L701" i="13"/>
  <c r="E701" i="13"/>
  <c r="G701" i="13"/>
  <c r="C689" i="13"/>
  <c r="K689" i="13"/>
  <c r="E689" i="13"/>
  <c r="D689" i="13"/>
  <c r="G689" i="13"/>
  <c r="H689" i="13"/>
  <c r="I689" i="13"/>
  <c r="J689" i="13"/>
  <c r="L689" i="13"/>
  <c r="C681" i="13"/>
  <c r="K681" i="13"/>
  <c r="E681" i="13"/>
  <c r="D681" i="13"/>
  <c r="G681" i="13"/>
  <c r="H681" i="13"/>
  <c r="I681" i="13"/>
  <c r="J681" i="13"/>
  <c r="L681" i="13"/>
  <c r="C673" i="13"/>
  <c r="K673" i="13"/>
  <c r="E673" i="13"/>
  <c r="D673" i="13"/>
  <c r="G673" i="13"/>
  <c r="H673" i="13"/>
  <c r="I673" i="13"/>
  <c r="J673" i="13"/>
  <c r="L673" i="13"/>
  <c r="C665" i="13"/>
  <c r="K665" i="13"/>
  <c r="E665" i="13"/>
  <c r="D665" i="13"/>
  <c r="G665" i="13"/>
  <c r="H665" i="13"/>
  <c r="I665" i="13"/>
  <c r="J665" i="13"/>
  <c r="L665" i="13"/>
  <c r="G819" i="13"/>
  <c r="K815" i="13"/>
  <c r="C815" i="13"/>
  <c r="G811" i="13"/>
  <c r="K807" i="13"/>
  <c r="C807" i="13"/>
  <c r="G803" i="13"/>
  <c r="E801" i="13"/>
  <c r="K799" i="13"/>
  <c r="R799" i="13" s="1"/>
  <c r="C799" i="13"/>
  <c r="G795" i="13"/>
  <c r="E793" i="13"/>
  <c r="K791" i="13"/>
  <c r="R791" i="13" s="1"/>
  <c r="C791" i="13"/>
  <c r="G787" i="13"/>
  <c r="E785" i="13"/>
  <c r="K783" i="13"/>
  <c r="R783" i="13" s="1"/>
  <c r="C783" i="13"/>
  <c r="G779" i="13"/>
  <c r="E777" i="13"/>
  <c r="K775" i="13"/>
  <c r="R775" i="13" s="1"/>
  <c r="C775" i="13"/>
  <c r="H768" i="13"/>
  <c r="J765" i="13"/>
  <c r="E762" i="13"/>
  <c r="G759" i="13"/>
  <c r="H758" i="13"/>
  <c r="L755" i="13"/>
  <c r="E752" i="13"/>
  <c r="H749" i="13"/>
  <c r="E747" i="13"/>
  <c r="L746" i="13"/>
  <c r="C746" i="13"/>
  <c r="E745" i="13"/>
  <c r="C745" i="13"/>
  <c r="K745" i="13"/>
  <c r="H743" i="13"/>
  <c r="G742" i="13"/>
  <c r="I733" i="13"/>
  <c r="E733" i="13"/>
  <c r="G733" i="13"/>
  <c r="L729" i="13"/>
  <c r="C727" i="13"/>
  <c r="K727" i="13"/>
  <c r="G727" i="13"/>
  <c r="I727" i="13"/>
  <c r="J712" i="13"/>
  <c r="J711" i="13"/>
  <c r="L801" i="13"/>
  <c r="D801" i="13"/>
  <c r="L793" i="13"/>
  <c r="D793" i="13"/>
  <c r="L785" i="13"/>
  <c r="D785" i="13"/>
  <c r="L777" i="13"/>
  <c r="D777" i="13"/>
  <c r="D771" i="13"/>
  <c r="D762" i="13"/>
  <c r="E761" i="13"/>
  <c r="E755" i="13"/>
  <c r="T752" i="13"/>
  <c r="D752" i="13"/>
  <c r="G743" i="13"/>
  <c r="E742" i="13"/>
  <c r="T724" i="13"/>
  <c r="R724" i="13"/>
  <c r="E721" i="13"/>
  <c r="H721" i="13"/>
  <c r="I721" i="13"/>
  <c r="C721" i="13"/>
  <c r="K721" i="13"/>
  <c r="I712" i="13"/>
  <c r="E711" i="13"/>
  <c r="G861" i="13"/>
  <c r="G853" i="13"/>
  <c r="H850" i="13"/>
  <c r="G845" i="13"/>
  <c r="H842" i="13"/>
  <c r="G837" i="13"/>
  <c r="H834" i="13"/>
  <c r="G829" i="13"/>
  <c r="H826" i="13"/>
  <c r="O826" i="13" s="1"/>
  <c r="G821" i="13"/>
  <c r="N821" i="13" s="1"/>
  <c r="E819" i="13"/>
  <c r="H818" i="13"/>
  <c r="I815" i="13"/>
  <c r="G813" i="13"/>
  <c r="E811" i="13"/>
  <c r="H810" i="13"/>
  <c r="I807" i="13"/>
  <c r="T806" i="13"/>
  <c r="G805" i="13"/>
  <c r="N805" i="13" s="1"/>
  <c r="E803" i="13"/>
  <c r="H802" i="13"/>
  <c r="K801" i="13"/>
  <c r="C801" i="13"/>
  <c r="I799" i="13"/>
  <c r="P799" i="13" s="1"/>
  <c r="G797" i="13"/>
  <c r="E795" i="13"/>
  <c r="H794" i="13"/>
  <c r="K793" i="13"/>
  <c r="C793" i="13"/>
  <c r="I791" i="13"/>
  <c r="P791" i="13" s="1"/>
  <c r="G789" i="13"/>
  <c r="E787" i="13"/>
  <c r="H786" i="13"/>
  <c r="O786" i="13" s="1"/>
  <c r="K785" i="13"/>
  <c r="C785" i="13"/>
  <c r="I783" i="13"/>
  <c r="P783" i="13" s="1"/>
  <c r="G781" i="13"/>
  <c r="E779" i="13"/>
  <c r="H778" i="13"/>
  <c r="O778" i="13" s="1"/>
  <c r="K777" i="13"/>
  <c r="C777" i="13"/>
  <c r="I775" i="13"/>
  <c r="P775" i="13" s="1"/>
  <c r="G773" i="13"/>
  <c r="N773" i="13" s="1"/>
  <c r="L771" i="13"/>
  <c r="E768" i="13"/>
  <c r="H765" i="13"/>
  <c r="E763" i="13"/>
  <c r="L762" i="13"/>
  <c r="C762" i="13"/>
  <c r="E759" i="13"/>
  <c r="J755" i="13"/>
  <c r="C753" i="13"/>
  <c r="K753" i="13"/>
  <c r="L752" i="13"/>
  <c r="S752" i="13" s="1"/>
  <c r="C752" i="13"/>
  <c r="E749" i="13"/>
  <c r="I747" i="13"/>
  <c r="J746" i="13"/>
  <c r="J745" i="13"/>
  <c r="I744" i="13"/>
  <c r="I741" i="13"/>
  <c r="P741" i="13" s="1"/>
  <c r="G741" i="13"/>
  <c r="N741" i="13" s="1"/>
  <c r="G739" i="13"/>
  <c r="E739" i="13"/>
  <c r="H736" i="13"/>
  <c r="D736" i="13"/>
  <c r="L736" i="13"/>
  <c r="K733" i="13"/>
  <c r="G729" i="13"/>
  <c r="H720" i="13"/>
  <c r="C720" i="13"/>
  <c r="K720" i="13"/>
  <c r="D720" i="13"/>
  <c r="L720" i="13"/>
  <c r="I717" i="13"/>
  <c r="D717" i="13"/>
  <c r="L717" i="13"/>
  <c r="E717" i="13"/>
  <c r="G717" i="13"/>
  <c r="I586" i="13"/>
  <c r="C586" i="13"/>
  <c r="L586" i="13"/>
  <c r="D586" i="13"/>
  <c r="E586" i="13"/>
  <c r="G586" i="13"/>
  <c r="H586" i="13"/>
  <c r="J586" i="13"/>
  <c r="K586" i="13"/>
  <c r="C506" i="13"/>
  <c r="K506" i="13"/>
  <c r="D506" i="13"/>
  <c r="L506" i="13"/>
  <c r="E506" i="13"/>
  <c r="F506" i="13" s="1"/>
  <c r="J506" i="4" s="1"/>
  <c r="G506" i="13"/>
  <c r="J506" i="13"/>
  <c r="E771" i="13"/>
  <c r="C761" i="13"/>
  <c r="K761" i="13"/>
  <c r="D742" i="13"/>
  <c r="L742" i="13"/>
  <c r="H712" i="13"/>
  <c r="C712" i="13"/>
  <c r="K712" i="13"/>
  <c r="D712" i="13"/>
  <c r="L712" i="13"/>
  <c r="E712" i="13"/>
  <c r="C711" i="13"/>
  <c r="K711" i="13"/>
  <c r="G711" i="13"/>
  <c r="H711" i="13"/>
  <c r="I711" i="13"/>
  <c r="C606" i="13"/>
  <c r="K606" i="13"/>
  <c r="D606" i="13"/>
  <c r="L606" i="13"/>
  <c r="E606" i="13"/>
  <c r="G606" i="13"/>
  <c r="H606" i="13"/>
  <c r="I606" i="13"/>
  <c r="J606" i="13"/>
  <c r="K819" i="13"/>
  <c r="K811" i="13"/>
  <c r="G807" i="13"/>
  <c r="T805" i="13"/>
  <c r="K803" i="13"/>
  <c r="I801" i="13"/>
  <c r="G799" i="13"/>
  <c r="N799" i="13" s="1"/>
  <c r="K795" i="13"/>
  <c r="I793" i="13"/>
  <c r="G791" i="13"/>
  <c r="N791" i="13" s="1"/>
  <c r="K787" i="13"/>
  <c r="I785" i="13"/>
  <c r="G783" i="13"/>
  <c r="N783" i="13" s="1"/>
  <c r="K779" i="13"/>
  <c r="I777" i="13"/>
  <c r="G775" i="13"/>
  <c r="J771" i="13"/>
  <c r="C769" i="13"/>
  <c r="K769" i="13"/>
  <c r="L768" i="13"/>
  <c r="C768" i="13"/>
  <c r="E765" i="13"/>
  <c r="I763" i="13"/>
  <c r="J762" i="13"/>
  <c r="J761" i="13"/>
  <c r="L759" i="13"/>
  <c r="C759" i="13"/>
  <c r="H755" i="13"/>
  <c r="I754" i="13"/>
  <c r="I753" i="13"/>
  <c r="J752" i="13"/>
  <c r="Q752" i="13" s="1"/>
  <c r="D750" i="13"/>
  <c r="L750" i="13"/>
  <c r="L749" i="13"/>
  <c r="C749" i="13"/>
  <c r="G747" i="13"/>
  <c r="G746" i="13"/>
  <c r="H745" i="13"/>
  <c r="E744" i="13"/>
  <c r="K742" i="13"/>
  <c r="J741" i="13"/>
  <c r="Q741" i="13" s="1"/>
  <c r="J739" i="13"/>
  <c r="K736" i="13"/>
  <c r="H733" i="13"/>
  <c r="G731" i="13"/>
  <c r="C731" i="13"/>
  <c r="K731" i="13"/>
  <c r="E731" i="13"/>
  <c r="J727" i="13"/>
  <c r="L721" i="13"/>
  <c r="C719" i="13"/>
  <c r="K719" i="13"/>
  <c r="G719" i="13"/>
  <c r="I719" i="13"/>
  <c r="H704" i="13"/>
  <c r="C704" i="13"/>
  <c r="K704" i="13"/>
  <c r="D704" i="13"/>
  <c r="L704" i="13"/>
  <c r="E704" i="13"/>
  <c r="C703" i="13"/>
  <c r="K703" i="13"/>
  <c r="G703" i="13"/>
  <c r="H703" i="13"/>
  <c r="I703" i="13"/>
  <c r="J701" i="13"/>
  <c r="I695" i="13"/>
  <c r="C695" i="13"/>
  <c r="K695" i="13"/>
  <c r="J695" i="13"/>
  <c r="L695" i="13"/>
  <c r="D695" i="13"/>
  <c r="E695" i="13"/>
  <c r="G695" i="13"/>
  <c r="I771" i="13"/>
  <c r="I762" i="13"/>
  <c r="I761" i="13"/>
  <c r="D758" i="13"/>
  <c r="L758" i="13"/>
  <c r="G755" i="13"/>
  <c r="R752" i="13"/>
  <c r="I752" i="13"/>
  <c r="P752" i="13" s="1"/>
  <c r="C743" i="13"/>
  <c r="K743" i="13"/>
  <c r="I743" i="13"/>
  <c r="J742" i="13"/>
  <c r="E729" i="13"/>
  <c r="H729" i="13"/>
  <c r="I729" i="13"/>
  <c r="C729" i="13"/>
  <c r="K729" i="13"/>
  <c r="L734" i="13"/>
  <c r="D734" i="13"/>
  <c r="L726" i="13"/>
  <c r="D726" i="13"/>
  <c r="E723" i="13"/>
  <c r="P722" i="13"/>
  <c r="L718" i="13"/>
  <c r="D718" i="13"/>
  <c r="E715" i="13"/>
  <c r="K713" i="13"/>
  <c r="C713" i="13"/>
  <c r="L710" i="13"/>
  <c r="D710" i="13"/>
  <c r="E707" i="13"/>
  <c r="K705" i="13"/>
  <c r="C705" i="13"/>
  <c r="L702" i="13"/>
  <c r="D702" i="13"/>
  <c r="G687" i="13"/>
  <c r="G679" i="13"/>
  <c r="G671" i="13"/>
  <c r="G663" i="13"/>
  <c r="J657" i="13"/>
  <c r="H656" i="13"/>
  <c r="I656" i="13"/>
  <c r="C656" i="13"/>
  <c r="K656" i="13"/>
  <c r="H654" i="13"/>
  <c r="I649" i="13"/>
  <c r="L648" i="13"/>
  <c r="D646" i="13"/>
  <c r="L646" i="13"/>
  <c r="G646" i="13"/>
  <c r="I646" i="13"/>
  <c r="J641" i="13"/>
  <c r="J639" i="13"/>
  <c r="N608" i="13"/>
  <c r="T568" i="13"/>
  <c r="E699" i="13"/>
  <c r="G699" i="13"/>
  <c r="G693" i="13"/>
  <c r="I693" i="13"/>
  <c r="E691" i="13"/>
  <c r="G691" i="13"/>
  <c r="G685" i="13"/>
  <c r="I685" i="13"/>
  <c r="E683" i="13"/>
  <c r="G683" i="13"/>
  <c r="G677" i="13"/>
  <c r="I677" i="13"/>
  <c r="E675" i="13"/>
  <c r="G675" i="13"/>
  <c r="G669" i="13"/>
  <c r="I669" i="13"/>
  <c r="E667" i="13"/>
  <c r="G667" i="13"/>
  <c r="G661" i="13"/>
  <c r="I661" i="13"/>
  <c r="E659" i="13"/>
  <c r="G659" i="13"/>
  <c r="I657" i="13"/>
  <c r="I655" i="13"/>
  <c r="C655" i="13"/>
  <c r="K655" i="13"/>
  <c r="D655" i="13"/>
  <c r="L655" i="13"/>
  <c r="J648" i="13"/>
  <c r="C630" i="13"/>
  <c r="K630" i="13"/>
  <c r="D630" i="13"/>
  <c r="L630" i="13"/>
  <c r="E630" i="13"/>
  <c r="G630" i="13"/>
  <c r="H630" i="13"/>
  <c r="I630" i="13"/>
  <c r="C598" i="13"/>
  <c r="K598" i="13"/>
  <c r="D598" i="13"/>
  <c r="L598" i="13"/>
  <c r="E598" i="13"/>
  <c r="G598" i="13"/>
  <c r="H598" i="13"/>
  <c r="I598" i="13"/>
  <c r="K723" i="13"/>
  <c r="C723" i="13"/>
  <c r="K715" i="13"/>
  <c r="C715" i="13"/>
  <c r="I713" i="13"/>
  <c r="K707" i="13"/>
  <c r="C707" i="13"/>
  <c r="I705" i="13"/>
  <c r="K699" i="13"/>
  <c r="D694" i="13"/>
  <c r="L694" i="13"/>
  <c r="K693" i="13"/>
  <c r="K691" i="13"/>
  <c r="E687" i="13"/>
  <c r="D686" i="13"/>
  <c r="L686" i="13"/>
  <c r="K685" i="13"/>
  <c r="K683" i="13"/>
  <c r="E679" i="13"/>
  <c r="D678" i="13"/>
  <c r="L678" i="13"/>
  <c r="K677" i="13"/>
  <c r="K675" i="13"/>
  <c r="E671" i="13"/>
  <c r="D670" i="13"/>
  <c r="L670" i="13"/>
  <c r="K669" i="13"/>
  <c r="K667" i="13"/>
  <c r="E663" i="13"/>
  <c r="D662" i="13"/>
  <c r="L662" i="13"/>
  <c r="K661" i="13"/>
  <c r="K659" i="13"/>
  <c r="G657" i="13"/>
  <c r="G648" i="13"/>
  <c r="C638" i="13"/>
  <c r="D638" i="13"/>
  <c r="L638" i="13"/>
  <c r="G638" i="13"/>
  <c r="H638" i="13"/>
  <c r="I638" i="13"/>
  <c r="G548" i="13"/>
  <c r="H548" i="13"/>
  <c r="C548" i="13"/>
  <c r="K548" i="13"/>
  <c r="D548" i="13"/>
  <c r="E548" i="13"/>
  <c r="I548" i="13"/>
  <c r="J548" i="13"/>
  <c r="L548" i="13"/>
  <c r="H713" i="13"/>
  <c r="H705" i="13"/>
  <c r="J699" i="13"/>
  <c r="J693" i="13"/>
  <c r="J691" i="13"/>
  <c r="J685" i="13"/>
  <c r="J683" i="13"/>
  <c r="J677" i="13"/>
  <c r="J675" i="13"/>
  <c r="J669" i="13"/>
  <c r="J667" i="13"/>
  <c r="J661" i="13"/>
  <c r="J659" i="13"/>
  <c r="D654" i="13"/>
  <c r="L654" i="13"/>
  <c r="G654" i="13"/>
  <c r="I654" i="13"/>
  <c r="C649" i="13"/>
  <c r="K649" i="13"/>
  <c r="E649" i="13"/>
  <c r="H649" i="13"/>
  <c r="E648" i="13"/>
  <c r="C641" i="13"/>
  <c r="K641" i="13"/>
  <c r="E641" i="13"/>
  <c r="G641" i="13"/>
  <c r="H641" i="13"/>
  <c r="I639" i="13"/>
  <c r="C639" i="13"/>
  <c r="K639" i="13"/>
  <c r="D639" i="13"/>
  <c r="L639" i="13"/>
  <c r="E639" i="13"/>
  <c r="C622" i="13"/>
  <c r="K622" i="13"/>
  <c r="D622" i="13"/>
  <c r="L622" i="13"/>
  <c r="E622" i="13"/>
  <c r="G622" i="13"/>
  <c r="H622" i="13"/>
  <c r="I622" i="13"/>
  <c r="C595" i="13"/>
  <c r="L595" i="13"/>
  <c r="D595" i="13"/>
  <c r="E595" i="13"/>
  <c r="G595" i="13"/>
  <c r="H595" i="13"/>
  <c r="I595" i="13"/>
  <c r="J595" i="13"/>
  <c r="C571" i="13"/>
  <c r="K571" i="13"/>
  <c r="D571" i="13"/>
  <c r="E571" i="13"/>
  <c r="G571" i="13"/>
  <c r="H571" i="13"/>
  <c r="I571" i="13"/>
  <c r="J571" i="13"/>
  <c r="L571" i="13"/>
  <c r="I687" i="13"/>
  <c r="C687" i="13"/>
  <c r="K687" i="13"/>
  <c r="I679" i="13"/>
  <c r="C679" i="13"/>
  <c r="K679" i="13"/>
  <c r="I671" i="13"/>
  <c r="C671" i="13"/>
  <c r="K671" i="13"/>
  <c r="I663" i="13"/>
  <c r="C663" i="13"/>
  <c r="K663" i="13"/>
  <c r="Q618" i="13"/>
  <c r="L687" i="13"/>
  <c r="C657" i="13"/>
  <c r="K657" i="13"/>
  <c r="E657" i="13"/>
  <c r="H657" i="13"/>
  <c r="H648" i="13"/>
  <c r="I648" i="13"/>
  <c r="C648" i="13"/>
  <c r="K648" i="13"/>
  <c r="C614" i="13"/>
  <c r="K614" i="13"/>
  <c r="D614" i="13"/>
  <c r="L614" i="13"/>
  <c r="E614" i="13"/>
  <c r="G614" i="13"/>
  <c r="H614" i="13"/>
  <c r="I614" i="13"/>
  <c r="C474" i="13"/>
  <c r="K474" i="13"/>
  <c r="D474" i="13"/>
  <c r="L474" i="13" s="1"/>
  <c r="E474" i="13"/>
  <c r="F474" i="13" s="1"/>
  <c r="J474" i="4" s="1"/>
  <c r="G474" i="13"/>
  <c r="I474" i="13"/>
  <c r="J474" i="13"/>
  <c r="H696" i="13"/>
  <c r="H694" i="13"/>
  <c r="E693" i="13"/>
  <c r="H688" i="13"/>
  <c r="J687" i="13"/>
  <c r="H686" i="13"/>
  <c r="E685" i="13"/>
  <c r="H680" i="13"/>
  <c r="J679" i="13"/>
  <c r="H678" i="13"/>
  <c r="E677" i="13"/>
  <c r="H672" i="13"/>
  <c r="J671" i="13"/>
  <c r="H670" i="13"/>
  <c r="E669" i="13"/>
  <c r="H664" i="13"/>
  <c r="J663" i="13"/>
  <c r="H662" i="13"/>
  <c r="E661" i="13"/>
  <c r="R660" i="13"/>
  <c r="T660" i="13"/>
  <c r="H655" i="13"/>
  <c r="K654" i="13"/>
  <c r="L649" i="13"/>
  <c r="I647" i="13"/>
  <c r="C647" i="13"/>
  <c r="K647" i="13"/>
  <c r="D647" i="13"/>
  <c r="L647" i="13"/>
  <c r="I578" i="13"/>
  <c r="C578" i="13"/>
  <c r="D578" i="13"/>
  <c r="E578" i="13"/>
  <c r="G578" i="13"/>
  <c r="H578" i="13"/>
  <c r="J578" i="13"/>
  <c r="K578" i="13"/>
  <c r="L653" i="13"/>
  <c r="D653" i="13"/>
  <c r="L645" i="13"/>
  <c r="D645" i="13"/>
  <c r="K640" i="13"/>
  <c r="C640" i="13"/>
  <c r="D637" i="13"/>
  <c r="H633" i="13"/>
  <c r="K632" i="13"/>
  <c r="C632" i="13"/>
  <c r="H625" i="13"/>
  <c r="K624" i="13"/>
  <c r="R624" i="13" s="1"/>
  <c r="C624" i="13"/>
  <c r="H617" i="13"/>
  <c r="K616" i="13"/>
  <c r="C616" i="13"/>
  <c r="H609" i="13"/>
  <c r="K608" i="13"/>
  <c r="R608" i="13" s="1"/>
  <c r="C608" i="13"/>
  <c r="H601" i="13"/>
  <c r="K600" i="13"/>
  <c r="C600" i="13"/>
  <c r="D593" i="13"/>
  <c r="L593" i="13"/>
  <c r="L592" i="13"/>
  <c r="C592" i="13"/>
  <c r="G590" i="13"/>
  <c r="I587" i="13"/>
  <c r="J585" i="13"/>
  <c r="H584" i="13"/>
  <c r="G581" i="13"/>
  <c r="C579" i="13"/>
  <c r="K579" i="13"/>
  <c r="J570" i="13"/>
  <c r="G569" i="13"/>
  <c r="H564" i="13"/>
  <c r="C564" i="13"/>
  <c r="K564" i="13"/>
  <c r="J563" i="13"/>
  <c r="Q561" i="13"/>
  <c r="I557" i="13"/>
  <c r="H556" i="13"/>
  <c r="C556" i="13"/>
  <c r="K556" i="13"/>
  <c r="H555" i="13"/>
  <c r="D554" i="13"/>
  <c r="L554" i="13"/>
  <c r="I554" i="13"/>
  <c r="H553" i="13"/>
  <c r="J546" i="13"/>
  <c r="J540" i="13"/>
  <c r="C522" i="13"/>
  <c r="K522" i="13"/>
  <c r="D522" i="13"/>
  <c r="I522" i="13" s="1"/>
  <c r="E522" i="13"/>
  <c r="F522" i="13" s="1"/>
  <c r="J522" i="4" s="1"/>
  <c r="G522" i="13"/>
  <c r="G633" i="13"/>
  <c r="E631" i="13"/>
  <c r="G625" i="13"/>
  <c r="E623" i="13"/>
  <c r="G617" i="13"/>
  <c r="E615" i="13"/>
  <c r="G609" i="13"/>
  <c r="E607" i="13"/>
  <c r="G601" i="13"/>
  <c r="E599" i="13"/>
  <c r="H587" i="13"/>
  <c r="H585" i="13"/>
  <c r="L579" i="13"/>
  <c r="H572" i="13"/>
  <c r="C572" i="13"/>
  <c r="K572" i="13"/>
  <c r="H570" i="13"/>
  <c r="I563" i="13"/>
  <c r="G557" i="13"/>
  <c r="G555" i="13"/>
  <c r="H546" i="13"/>
  <c r="K545" i="13"/>
  <c r="I540" i="13"/>
  <c r="D538" i="13"/>
  <c r="L538" i="13"/>
  <c r="E538" i="13"/>
  <c r="I538" i="13"/>
  <c r="C498" i="13"/>
  <c r="K498" i="13"/>
  <c r="D498" i="13"/>
  <c r="E498" i="13"/>
  <c r="F498" i="13" s="1"/>
  <c r="J498" i="4" s="1"/>
  <c r="G498" i="13"/>
  <c r="H643" i="13"/>
  <c r="I640" i="13"/>
  <c r="H635" i="13"/>
  <c r="I632" i="13"/>
  <c r="L631" i="13"/>
  <c r="D631" i="13"/>
  <c r="H627" i="13"/>
  <c r="I624" i="13"/>
  <c r="P624" i="13" s="1"/>
  <c r="L623" i="13"/>
  <c r="D623" i="13"/>
  <c r="H619" i="13"/>
  <c r="I616" i="13"/>
  <c r="L615" i="13"/>
  <c r="D615" i="13"/>
  <c r="H611" i="13"/>
  <c r="I608" i="13"/>
  <c r="P608" i="13" s="1"/>
  <c r="L607" i="13"/>
  <c r="D607" i="13"/>
  <c r="H603" i="13"/>
  <c r="I600" i="13"/>
  <c r="L599" i="13"/>
  <c r="D599" i="13"/>
  <c r="H594" i="13"/>
  <c r="I593" i="13"/>
  <c r="J592" i="13"/>
  <c r="D590" i="13"/>
  <c r="G587" i="13"/>
  <c r="G585" i="13"/>
  <c r="E584" i="13"/>
  <c r="D581" i="13"/>
  <c r="H580" i="13"/>
  <c r="C580" i="13"/>
  <c r="K580" i="13"/>
  <c r="J579" i="13"/>
  <c r="Q577" i="13"/>
  <c r="T577" i="13"/>
  <c r="L572" i="13"/>
  <c r="G570" i="13"/>
  <c r="E569" i="13"/>
  <c r="D568" i="13"/>
  <c r="L568" i="13"/>
  <c r="S568" i="13" s="1"/>
  <c r="G568" i="13"/>
  <c r="E565" i="13"/>
  <c r="H565" i="13"/>
  <c r="J564" i="13"/>
  <c r="H563" i="13"/>
  <c r="L556" i="13"/>
  <c r="E555" i="13"/>
  <c r="K554" i="13"/>
  <c r="E553" i="13"/>
  <c r="G546" i="13"/>
  <c r="J545" i="13"/>
  <c r="C541" i="13"/>
  <c r="K541" i="13"/>
  <c r="D541" i="13"/>
  <c r="L541" i="13"/>
  <c r="E541" i="13"/>
  <c r="H541" i="13"/>
  <c r="E540" i="13"/>
  <c r="E524" i="13"/>
  <c r="F524" i="13" s="1"/>
  <c r="J524" i="4" s="1"/>
  <c r="G524" i="13"/>
  <c r="C524" i="13"/>
  <c r="D524" i="13" s="1"/>
  <c r="L524" i="13" s="1"/>
  <c r="K524" i="13"/>
  <c r="C465" i="13"/>
  <c r="D465" i="13" s="1"/>
  <c r="I465" i="13" s="1"/>
  <c r="L465" i="13"/>
  <c r="E465" i="13"/>
  <c r="F465" i="13" s="1"/>
  <c r="J465" i="4" s="1"/>
  <c r="G465" i="13"/>
  <c r="J465" i="13"/>
  <c r="I653" i="13"/>
  <c r="L652" i="13"/>
  <c r="G651" i="13"/>
  <c r="I645" i="13"/>
  <c r="L644" i="13"/>
  <c r="G643" i="13"/>
  <c r="H640" i="13"/>
  <c r="I637" i="13"/>
  <c r="L636" i="13"/>
  <c r="S636" i="13" s="1"/>
  <c r="G635" i="13"/>
  <c r="E633" i="13"/>
  <c r="H632" i="13"/>
  <c r="K631" i="13"/>
  <c r="C631" i="13"/>
  <c r="I629" i="13"/>
  <c r="L628" i="13"/>
  <c r="G627" i="13"/>
  <c r="E625" i="13"/>
  <c r="H624" i="13"/>
  <c r="O624" i="13" s="1"/>
  <c r="K623" i="13"/>
  <c r="C623" i="13"/>
  <c r="I621" i="13"/>
  <c r="L620" i="13"/>
  <c r="G619" i="13"/>
  <c r="E617" i="13"/>
  <c r="H616" i="13"/>
  <c r="K615" i="13"/>
  <c r="C615" i="13"/>
  <c r="I613" i="13"/>
  <c r="L612" i="13"/>
  <c r="G611" i="13"/>
  <c r="E609" i="13"/>
  <c r="H608" i="13"/>
  <c r="O608" i="13" s="1"/>
  <c r="K607" i="13"/>
  <c r="C607" i="13"/>
  <c r="I605" i="13"/>
  <c r="L604" i="13"/>
  <c r="G603" i="13"/>
  <c r="E601" i="13"/>
  <c r="H600" i="13"/>
  <c r="K599" i="13"/>
  <c r="C599" i="13"/>
  <c r="I597" i="13"/>
  <c r="L596" i="13"/>
  <c r="G594" i="13"/>
  <c r="N594" i="13" s="1"/>
  <c r="H593" i="13"/>
  <c r="I592" i="13"/>
  <c r="L590" i="13"/>
  <c r="D589" i="13"/>
  <c r="E587" i="13"/>
  <c r="L580" i="13"/>
  <c r="I579" i="13"/>
  <c r="D576" i="13"/>
  <c r="L576" i="13"/>
  <c r="G576" i="13"/>
  <c r="E573" i="13"/>
  <c r="T573" i="13"/>
  <c r="H573" i="13"/>
  <c r="O573" i="13" s="1"/>
  <c r="J572" i="13"/>
  <c r="E570" i="13"/>
  <c r="K568" i="13"/>
  <c r="K565" i="13"/>
  <c r="I564" i="13"/>
  <c r="G563" i="13"/>
  <c r="I561" i="13"/>
  <c r="P561" i="13" s="1"/>
  <c r="D561" i="13"/>
  <c r="L561" i="13"/>
  <c r="S561" i="13" s="1"/>
  <c r="J556" i="13"/>
  <c r="J554" i="13"/>
  <c r="G537" i="13"/>
  <c r="H537" i="13"/>
  <c r="I537" i="13"/>
  <c r="D537" i="13"/>
  <c r="L537" i="13"/>
  <c r="C533" i="13"/>
  <c r="K533" i="13"/>
  <c r="D533" i="13"/>
  <c r="L533" i="13"/>
  <c r="E533" i="13"/>
  <c r="H533" i="13"/>
  <c r="G532" i="13"/>
  <c r="H532" i="13"/>
  <c r="I532" i="13"/>
  <c r="C532" i="13"/>
  <c r="K532" i="13"/>
  <c r="C490" i="13"/>
  <c r="K490" i="13"/>
  <c r="D490" i="13"/>
  <c r="L490" i="13" s="1"/>
  <c r="E490" i="13"/>
  <c r="F490" i="13" s="1"/>
  <c r="J490" i="4" s="1"/>
  <c r="G490" i="13"/>
  <c r="I490" i="13"/>
  <c r="E590" i="13"/>
  <c r="D584" i="13"/>
  <c r="L584" i="13"/>
  <c r="G584" i="13"/>
  <c r="E581" i="13"/>
  <c r="H581" i="13"/>
  <c r="I569" i="13"/>
  <c r="D569" i="13"/>
  <c r="L569" i="13"/>
  <c r="C557" i="13"/>
  <c r="K557" i="13"/>
  <c r="E557" i="13"/>
  <c r="H557" i="13"/>
  <c r="I555" i="13"/>
  <c r="C555" i="13"/>
  <c r="K555" i="13"/>
  <c r="G553" i="13"/>
  <c r="I553" i="13"/>
  <c r="D553" i="13"/>
  <c r="L553" i="13"/>
  <c r="D546" i="13"/>
  <c r="L546" i="13"/>
  <c r="E546" i="13"/>
  <c r="I546" i="13"/>
  <c r="G540" i="13"/>
  <c r="H540" i="13"/>
  <c r="C540" i="13"/>
  <c r="K540" i="13"/>
  <c r="D464" i="13"/>
  <c r="C464" i="13"/>
  <c r="E464" i="13"/>
  <c r="F464" i="13" s="1"/>
  <c r="J464" i="4" s="1"/>
  <c r="G464" i="13"/>
  <c r="J464" i="13"/>
  <c r="C440" i="13"/>
  <c r="D440" i="13" s="1"/>
  <c r="I440" i="13" s="1"/>
  <c r="K440" i="13"/>
  <c r="L440" i="13"/>
  <c r="E440" i="13"/>
  <c r="F440" i="13" s="1"/>
  <c r="J440" i="4" s="1"/>
  <c r="G440" i="13"/>
  <c r="J440" i="13"/>
  <c r="K633" i="13"/>
  <c r="I631" i="13"/>
  <c r="K625" i="13"/>
  <c r="I623" i="13"/>
  <c r="K617" i="13"/>
  <c r="I615" i="13"/>
  <c r="K609" i="13"/>
  <c r="I607" i="13"/>
  <c r="K601" i="13"/>
  <c r="I599" i="13"/>
  <c r="E594" i="13"/>
  <c r="J590" i="13"/>
  <c r="C588" i="13"/>
  <c r="K588" i="13"/>
  <c r="L587" i="13"/>
  <c r="C587" i="13"/>
  <c r="K584" i="13"/>
  <c r="K581" i="13"/>
  <c r="I580" i="13"/>
  <c r="G579" i="13"/>
  <c r="I577" i="13"/>
  <c r="D577" i="13"/>
  <c r="L577" i="13"/>
  <c r="G572" i="13"/>
  <c r="K569" i="13"/>
  <c r="I568" i="13"/>
  <c r="P568" i="13" s="1"/>
  <c r="I565" i="13"/>
  <c r="I562" i="13"/>
  <c r="G556" i="13"/>
  <c r="G554" i="13"/>
  <c r="C549" i="13"/>
  <c r="K549" i="13"/>
  <c r="E549" i="13"/>
  <c r="H549" i="13"/>
  <c r="J538" i="13"/>
  <c r="D530" i="13"/>
  <c r="L530" i="13"/>
  <c r="E530" i="13"/>
  <c r="G530" i="13"/>
  <c r="I530" i="13"/>
  <c r="C514" i="13"/>
  <c r="D514" i="13" s="1"/>
  <c r="K514" i="13"/>
  <c r="E514" i="13"/>
  <c r="F514" i="13" s="1"/>
  <c r="J514" i="4" s="1"/>
  <c r="G514" i="13"/>
  <c r="C482" i="13"/>
  <c r="K482" i="13"/>
  <c r="D482" i="13"/>
  <c r="I482" i="13" s="1"/>
  <c r="E482" i="13"/>
  <c r="F482" i="13" s="1"/>
  <c r="J482" i="4" s="1"/>
  <c r="G482" i="13"/>
  <c r="C456" i="13"/>
  <c r="K456" i="13"/>
  <c r="D456" i="13"/>
  <c r="L456" i="13" s="1"/>
  <c r="E456" i="13"/>
  <c r="F456" i="13" s="1"/>
  <c r="J456" i="4" s="1"/>
  <c r="G456" i="13"/>
  <c r="I456" i="13"/>
  <c r="J456" i="13"/>
  <c r="I590" i="13"/>
  <c r="I585" i="13"/>
  <c r="D585" i="13"/>
  <c r="L585" i="13"/>
  <c r="J584" i="13"/>
  <c r="J581" i="13"/>
  <c r="I570" i="13"/>
  <c r="J569" i="13"/>
  <c r="C563" i="13"/>
  <c r="K563" i="13"/>
  <c r="L557" i="13"/>
  <c r="L555" i="13"/>
  <c r="K553" i="13"/>
  <c r="G545" i="13"/>
  <c r="H545" i="13"/>
  <c r="I545" i="13"/>
  <c r="D545" i="13"/>
  <c r="L545" i="13"/>
  <c r="H538" i="13"/>
  <c r="G463" i="13"/>
  <c r="C463" i="13"/>
  <c r="D463" i="13" s="1"/>
  <c r="L463" i="13" s="1"/>
  <c r="E463" i="13"/>
  <c r="F463" i="13" s="1"/>
  <c r="J463" i="4" s="1"/>
  <c r="I463" i="13"/>
  <c r="J463" i="13"/>
  <c r="K463" i="13"/>
  <c r="G560" i="13"/>
  <c r="G552" i="13"/>
  <c r="G544" i="13"/>
  <c r="T542" i="13"/>
  <c r="G536" i="13"/>
  <c r="L529" i="13"/>
  <c r="D529" i="13"/>
  <c r="G528" i="13"/>
  <c r="H525" i="13"/>
  <c r="D521" i="13"/>
  <c r="L521" i="13" s="1"/>
  <c r="G520" i="13"/>
  <c r="K516" i="13"/>
  <c r="C516" i="13"/>
  <c r="D516" i="13" s="1"/>
  <c r="L516" i="13" s="1"/>
  <c r="L513" i="13"/>
  <c r="D513" i="13"/>
  <c r="G512" i="13"/>
  <c r="K508" i="13"/>
  <c r="C508" i="13"/>
  <c r="D508" i="13" s="1"/>
  <c r="L508" i="13" s="1"/>
  <c r="L505" i="13"/>
  <c r="D505" i="13"/>
  <c r="G504" i="13"/>
  <c r="K500" i="13"/>
  <c r="C500" i="13"/>
  <c r="D500" i="13" s="1"/>
  <c r="L500" i="13" s="1"/>
  <c r="L497" i="13"/>
  <c r="D497" i="13"/>
  <c r="G496" i="13"/>
  <c r="N496" i="13" s="1"/>
  <c r="K492" i="13"/>
  <c r="C492" i="13"/>
  <c r="D492" i="13" s="1"/>
  <c r="L492" i="13" s="1"/>
  <c r="L489" i="13"/>
  <c r="D489" i="13"/>
  <c r="G488" i="13"/>
  <c r="K484" i="13"/>
  <c r="C484" i="13"/>
  <c r="D484" i="13" s="1"/>
  <c r="L484" i="13" s="1"/>
  <c r="L481" i="13"/>
  <c r="D481" i="13"/>
  <c r="G480" i="13"/>
  <c r="K476" i="13"/>
  <c r="C476" i="13"/>
  <c r="D476" i="13" s="1"/>
  <c r="L476" i="13" s="1"/>
  <c r="D473" i="13"/>
  <c r="G472" i="13"/>
  <c r="G469" i="13"/>
  <c r="G468" i="13"/>
  <c r="J461" i="13"/>
  <c r="I460" i="13"/>
  <c r="J455" i="13"/>
  <c r="J448" i="13"/>
  <c r="I444" i="13"/>
  <c r="J442" i="13"/>
  <c r="C370" i="13"/>
  <c r="K370" i="13"/>
  <c r="D370" i="13"/>
  <c r="E370" i="13"/>
  <c r="F370" i="13" s="1"/>
  <c r="J370" i="4" s="1"/>
  <c r="G370" i="13"/>
  <c r="J370" i="13"/>
  <c r="C324" i="13"/>
  <c r="K324" i="13"/>
  <c r="D324" i="13"/>
  <c r="L324" i="13" s="1"/>
  <c r="E324" i="13"/>
  <c r="F324" i="13" s="1"/>
  <c r="J324" i="4" s="1"/>
  <c r="G324" i="13"/>
  <c r="I324" i="13"/>
  <c r="J324" i="13"/>
  <c r="I449" i="13"/>
  <c r="I439" i="13"/>
  <c r="L439" i="13"/>
  <c r="G439" i="13"/>
  <c r="C425" i="13"/>
  <c r="K425" i="13"/>
  <c r="D425" i="13"/>
  <c r="I425" i="13" s="1"/>
  <c r="L425" i="13"/>
  <c r="E425" i="13"/>
  <c r="F425" i="13" s="1"/>
  <c r="J425" i="4" s="1"/>
  <c r="C417" i="13"/>
  <c r="D417" i="13" s="1"/>
  <c r="K417" i="13"/>
  <c r="E417" i="13"/>
  <c r="F417" i="13" s="1"/>
  <c r="J417" i="4" s="1"/>
  <c r="I516" i="13"/>
  <c r="I508" i="13"/>
  <c r="I500" i="13"/>
  <c r="I492" i="13"/>
  <c r="I484" i="13"/>
  <c r="I476" i="13"/>
  <c r="R473" i="13"/>
  <c r="G466" i="13"/>
  <c r="I457" i="13"/>
  <c r="E450" i="13"/>
  <c r="F450" i="13" s="1"/>
  <c r="J450" i="4" s="1"/>
  <c r="K449" i="13"/>
  <c r="D447" i="13"/>
  <c r="L447" i="13" s="1"/>
  <c r="G447" i="13"/>
  <c r="J441" i="13"/>
  <c r="C431" i="13"/>
  <c r="D431" i="13" s="1"/>
  <c r="K431" i="13"/>
  <c r="G431" i="13"/>
  <c r="L560" i="13"/>
  <c r="L552" i="13"/>
  <c r="K547" i="13"/>
  <c r="C547" i="13"/>
  <c r="L544" i="13"/>
  <c r="K539" i="13"/>
  <c r="C539" i="13"/>
  <c r="L536" i="13"/>
  <c r="K531" i="13"/>
  <c r="C531" i="13"/>
  <c r="I529" i="13"/>
  <c r="L528" i="13"/>
  <c r="E525" i="13"/>
  <c r="K523" i="13"/>
  <c r="C523" i="13"/>
  <c r="D523" i="13" s="1"/>
  <c r="M523" i="13" s="1"/>
  <c r="L520" i="13"/>
  <c r="E517" i="13"/>
  <c r="F517" i="13" s="1"/>
  <c r="J517" i="4" s="1"/>
  <c r="K515" i="13"/>
  <c r="C515" i="13"/>
  <c r="D515" i="13" s="1"/>
  <c r="I513" i="13"/>
  <c r="E509" i="13"/>
  <c r="F509" i="13" s="1"/>
  <c r="J509" i="4" s="1"/>
  <c r="K507" i="13"/>
  <c r="C507" i="13"/>
  <c r="D507" i="13" s="1"/>
  <c r="I505" i="13"/>
  <c r="L504" i="13"/>
  <c r="E501" i="13"/>
  <c r="F501" i="13" s="1"/>
  <c r="J501" i="4" s="1"/>
  <c r="K499" i="13"/>
  <c r="C499" i="13"/>
  <c r="D499" i="13" s="1"/>
  <c r="I497" i="13"/>
  <c r="L496" i="13"/>
  <c r="E493" i="13"/>
  <c r="F493" i="13" s="1"/>
  <c r="J493" i="4" s="1"/>
  <c r="K491" i="13"/>
  <c r="C491" i="13"/>
  <c r="D491" i="13" s="1"/>
  <c r="I489" i="13"/>
  <c r="L488" i="13"/>
  <c r="E485" i="13"/>
  <c r="F485" i="13" s="1"/>
  <c r="J485" i="4" s="1"/>
  <c r="K483" i="13"/>
  <c r="C483" i="13"/>
  <c r="D483" i="13" s="1"/>
  <c r="L483" i="13" s="1"/>
  <c r="L480" i="13"/>
  <c r="E477" i="13"/>
  <c r="F477" i="13" s="1"/>
  <c r="J477" i="4" s="1"/>
  <c r="K475" i="13"/>
  <c r="C475" i="13"/>
  <c r="D475" i="13" s="1"/>
  <c r="Q473" i="13"/>
  <c r="L472" i="13"/>
  <c r="D472" i="13"/>
  <c r="I472" i="13" s="1"/>
  <c r="L469" i="13"/>
  <c r="D468" i="13"/>
  <c r="E467" i="13"/>
  <c r="F467" i="13" s="1"/>
  <c r="J467" i="4" s="1"/>
  <c r="E466" i="13"/>
  <c r="G461" i="13"/>
  <c r="D460" i="13"/>
  <c r="E458" i="13"/>
  <c r="K457" i="13"/>
  <c r="E455" i="13"/>
  <c r="F455" i="13" s="1"/>
  <c r="J455" i="4" s="1"/>
  <c r="K450" i="13"/>
  <c r="J449" i="13"/>
  <c r="G448" i="13"/>
  <c r="G441" i="13"/>
  <c r="I432" i="13"/>
  <c r="C432" i="13"/>
  <c r="K432" i="13"/>
  <c r="D432" i="13"/>
  <c r="H529" i="13"/>
  <c r="L525" i="13"/>
  <c r="D525" i="13"/>
  <c r="D517" i="13"/>
  <c r="G516" i="13"/>
  <c r="L509" i="13"/>
  <c r="D509" i="13"/>
  <c r="I509" i="13" s="1"/>
  <c r="G508" i="13"/>
  <c r="D501" i="13"/>
  <c r="G500" i="13"/>
  <c r="D493" i="13"/>
  <c r="G492" i="13"/>
  <c r="D485" i="13"/>
  <c r="G484" i="13"/>
  <c r="D477" i="13"/>
  <c r="G476" i="13"/>
  <c r="K472" i="13"/>
  <c r="E469" i="13"/>
  <c r="F469" i="13" s="1"/>
  <c r="J469" i="4" s="1"/>
  <c r="C468" i="13"/>
  <c r="D466" i="13"/>
  <c r="J457" i="13"/>
  <c r="D455" i="13"/>
  <c r="G452" i="13"/>
  <c r="J450" i="13"/>
  <c r="G449" i="13"/>
  <c r="K447" i="13"/>
  <c r="E444" i="13"/>
  <c r="F444" i="13" s="1"/>
  <c r="J444" i="4" s="1"/>
  <c r="G444" i="13"/>
  <c r="C442" i="13"/>
  <c r="D442" i="13" s="1"/>
  <c r="I442" i="13" s="1"/>
  <c r="K442" i="13"/>
  <c r="E442" i="13"/>
  <c r="F442" i="13" s="1"/>
  <c r="J442" i="4" s="1"/>
  <c r="E441" i="13"/>
  <c r="F441" i="13" s="1"/>
  <c r="J441" i="4" s="1"/>
  <c r="K439" i="13"/>
  <c r="C433" i="13"/>
  <c r="D433" i="13" s="1"/>
  <c r="K433" i="13"/>
  <c r="E433" i="13"/>
  <c r="F433" i="13" s="1"/>
  <c r="J433" i="4" s="1"/>
  <c r="J424" i="13"/>
  <c r="J416" i="13"/>
  <c r="K525" i="13"/>
  <c r="K517" i="13"/>
  <c r="K509" i="13"/>
  <c r="K501" i="13"/>
  <c r="K493" i="13"/>
  <c r="K485" i="13"/>
  <c r="K477" i="13"/>
  <c r="C467" i="13"/>
  <c r="D467" i="13" s="1"/>
  <c r="K467" i="13"/>
  <c r="C466" i="13"/>
  <c r="G460" i="13"/>
  <c r="G457" i="13"/>
  <c r="D453" i="13"/>
  <c r="E453" i="13"/>
  <c r="F453" i="13" s="1"/>
  <c r="J453" i="4" s="1"/>
  <c r="I450" i="13"/>
  <c r="J447" i="13"/>
  <c r="J439" i="13"/>
  <c r="C409" i="13"/>
  <c r="K409" i="13"/>
  <c r="D409" i="13"/>
  <c r="L409" i="13" s="1"/>
  <c r="E409" i="13"/>
  <c r="F409" i="13" s="1"/>
  <c r="J409" i="4" s="1"/>
  <c r="G409" i="13"/>
  <c r="I409" i="13"/>
  <c r="D461" i="13"/>
  <c r="E461" i="13"/>
  <c r="F461" i="13" s="1"/>
  <c r="J461" i="4" s="1"/>
  <c r="G455" i="13"/>
  <c r="E449" i="13"/>
  <c r="F449" i="13" s="1"/>
  <c r="J449" i="4" s="1"/>
  <c r="C448" i="13"/>
  <c r="K448" i="13"/>
  <c r="D448" i="13"/>
  <c r="C441" i="13"/>
  <c r="D441" i="13" s="1"/>
  <c r="K441" i="13"/>
  <c r="G424" i="13"/>
  <c r="I424" i="13"/>
  <c r="C424" i="13"/>
  <c r="K424" i="13"/>
  <c r="D424" i="13"/>
  <c r="L424" i="13" s="1"/>
  <c r="G416" i="13"/>
  <c r="C416" i="13"/>
  <c r="K416" i="13"/>
  <c r="D416" i="13"/>
  <c r="K459" i="13"/>
  <c r="K451" i="13"/>
  <c r="E445" i="13"/>
  <c r="F445" i="13" s="1"/>
  <c r="J445" i="4" s="1"/>
  <c r="K443" i="13"/>
  <c r="E437" i="13"/>
  <c r="F437" i="13" s="1"/>
  <c r="J437" i="4" s="1"/>
  <c r="K435" i="13"/>
  <c r="E429" i="13"/>
  <c r="F429" i="13" s="1"/>
  <c r="J429" i="4" s="1"/>
  <c r="K427" i="13"/>
  <c r="G423" i="13"/>
  <c r="E421" i="13"/>
  <c r="F421" i="13" s="1"/>
  <c r="J421" i="4" s="1"/>
  <c r="K419" i="13"/>
  <c r="G415" i="13"/>
  <c r="E413" i="13"/>
  <c r="F413" i="13" s="1"/>
  <c r="J413" i="4" s="1"/>
  <c r="K411" i="13"/>
  <c r="D408" i="13"/>
  <c r="I408" i="13" s="1"/>
  <c r="G407" i="13"/>
  <c r="L405" i="13"/>
  <c r="E403" i="13"/>
  <c r="F403" i="13" s="1"/>
  <c r="J403" i="4" s="1"/>
  <c r="E402" i="13"/>
  <c r="F402" i="13" s="1"/>
  <c r="J402" i="4" s="1"/>
  <c r="G400" i="13"/>
  <c r="E397" i="13"/>
  <c r="F397" i="13" s="1"/>
  <c r="J397" i="4" s="1"/>
  <c r="C396" i="13"/>
  <c r="D396" i="13" s="1"/>
  <c r="D394" i="13"/>
  <c r="E393" i="13"/>
  <c r="F393" i="13" s="1"/>
  <c r="J393" i="4" s="1"/>
  <c r="E388" i="13"/>
  <c r="F388" i="13" s="1"/>
  <c r="J388" i="4" s="1"/>
  <c r="J386" i="13"/>
  <c r="D385" i="13"/>
  <c r="R382" i="13"/>
  <c r="K380" i="13"/>
  <c r="E379" i="13"/>
  <c r="F379" i="13" s="1"/>
  <c r="J379" i="4" s="1"/>
  <c r="J378" i="13"/>
  <c r="D377" i="13"/>
  <c r="R374" i="13"/>
  <c r="D367" i="13"/>
  <c r="I367" i="13" s="1"/>
  <c r="E367" i="13"/>
  <c r="F367" i="13" s="1"/>
  <c r="J367" i="4" s="1"/>
  <c r="G367" i="13"/>
  <c r="L228" i="13"/>
  <c r="L445" i="13"/>
  <c r="L437" i="13"/>
  <c r="G436" i="13"/>
  <c r="E434" i="13"/>
  <c r="F434" i="13" s="1"/>
  <c r="J434" i="4" s="1"/>
  <c r="L429" i="13"/>
  <c r="G428" i="13"/>
  <c r="E426" i="13"/>
  <c r="Q422" i="13"/>
  <c r="L421" i="13"/>
  <c r="G420" i="13"/>
  <c r="E418" i="13"/>
  <c r="F418" i="13" s="1"/>
  <c r="J418" i="4" s="1"/>
  <c r="L413" i="13"/>
  <c r="G412" i="13"/>
  <c r="E410" i="13"/>
  <c r="F410" i="13" s="1"/>
  <c r="J410" i="4" s="1"/>
  <c r="K408" i="13"/>
  <c r="R408" i="13" s="1"/>
  <c r="C408" i="13"/>
  <c r="E405" i="13"/>
  <c r="F405" i="13" s="1"/>
  <c r="J405" i="4" s="1"/>
  <c r="L404" i="13"/>
  <c r="C404" i="13"/>
  <c r="D404" i="13" s="1"/>
  <c r="D402" i="13"/>
  <c r="I402" i="13" s="1"/>
  <c r="E401" i="13"/>
  <c r="F401" i="13" s="1"/>
  <c r="J401" i="4" s="1"/>
  <c r="C395" i="13"/>
  <c r="D395" i="13" s="1"/>
  <c r="K395" i="13"/>
  <c r="L394" i="13"/>
  <c r="C394" i="13"/>
  <c r="D393" i="13"/>
  <c r="E391" i="13"/>
  <c r="F391" i="13" s="1"/>
  <c r="J391" i="4" s="1"/>
  <c r="G389" i="13"/>
  <c r="C387" i="13"/>
  <c r="D387" i="13" s="1"/>
  <c r="K387" i="13"/>
  <c r="J380" i="13"/>
  <c r="I378" i="13"/>
  <c r="C369" i="13"/>
  <c r="D369" i="13" s="1"/>
  <c r="I369" i="13" s="1"/>
  <c r="K369" i="13"/>
  <c r="G369" i="13"/>
  <c r="J362" i="13"/>
  <c r="C353" i="13"/>
  <c r="D353" i="13" s="1"/>
  <c r="K353" i="13"/>
  <c r="E353" i="13"/>
  <c r="F353" i="13" s="1"/>
  <c r="J353" i="4" s="1"/>
  <c r="G353" i="13"/>
  <c r="C403" i="13"/>
  <c r="D403" i="13" s="1"/>
  <c r="K403" i="13"/>
  <c r="G385" i="13"/>
  <c r="I385" i="13"/>
  <c r="C379" i="13"/>
  <c r="D379" i="13" s="1"/>
  <c r="K379" i="13"/>
  <c r="G377" i="13"/>
  <c r="I377" i="13"/>
  <c r="K434" i="13"/>
  <c r="C434" i="13"/>
  <c r="D434" i="13" s="1"/>
  <c r="I434" i="13" s="1"/>
  <c r="K426" i="13"/>
  <c r="C426" i="13"/>
  <c r="D426" i="13" s="1"/>
  <c r="I426" i="13" s="1"/>
  <c r="K418" i="13"/>
  <c r="C418" i="13"/>
  <c r="D418" i="13" s="1"/>
  <c r="D415" i="13"/>
  <c r="E412" i="13"/>
  <c r="F412" i="13" s="1"/>
  <c r="J412" i="4" s="1"/>
  <c r="K410" i="13"/>
  <c r="D407" i="13"/>
  <c r="J404" i="13"/>
  <c r="J403" i="13"/>
  <c r="C401" i="13"/>
  <c r="D401" i="13" s="1"/>
  <c r="J394" i="13"/>
  <c r="Q394" i="13" s="1"/>
  <c r="D392" i="13"/>
  <c r="I392" i="13" s="1"/>
  <c r="L392" i="13"/>
  <c r="C391" i="13"/>
  <c r="D391" i="13" s="1"/>
  <c r="G386" i="13"/>
  <c r="L385" i="13"/>
  <c r="G380" i="13"/>
  <c r="G378" i="13"/>
  <c r="G371" i="13"/>
  <c r="G363" i="13"/>
  <c r="C361" i="13"/>
  <c r="K361" i="13"/>
  <c r="D361" i="13"/>
  <c r="L361" i="13"/>
  <c r="G361" i="13"/>
  <c r="K423" i="13"/>
  <c r="C423" i="13"/>
  <c r="D423" i="13" s="1"/>
  <c r="K415" i="13"/>
  <c r="C415" i="13"/>
  <c r="L412" i="13"/>
  <c r="K407" i="13"/>
  <c r="C407" i="13"/>
  <c r="I404" i="13"/>
  <c r="D400" i="13"/>
  <c r="I400" i="13" s="1"/>
  <c r="L400" i="13"/>
  <c r="L399" i="13"/>
  <c r="C399" i="13"/>
  <c r="D399" i="13" s="1"/>
  <c r="I399" i="13" s="1"/>
  <c r="C389" i="13"/>
  <c r="D389" i="13" s="1"/>
  <c r="K389" i="13"/>
  <c r="E389" i="13"/>
  <c r="F389" i="13" s="1"/>
  <c r="J389" i="4" s="1"/>
  <c r="K385" i="13"/>
  <c r="D383" i="13"/>
  <c r="I383" i="13" s="1"/>
  <c r="E383" i="13"/>
  <c r="F383" i="13" s="1"/>
  <c r="J383" i="4" s="1"/>
  <c r="G383" i="13"/>
  <c r="K377" i="13"/>
  <c r="D375" i="13"/>
  <c r="L375" i="13" s="1"/>
  <c r="E375" i="13"/>
  <c r="F375" i="13" s="1"/>
  <c r="J375" i="4" s="1"/>
  <c r="G375" i="13"/>
  <c r="C362" i="13"/>
  <c r="K362" i="13"/>
  <c r="D362" i="13"/>
  <c r="I362" i="13" s="1"/>
  <c r="G408" i="13"/>
  <c r="N408" i="13" s="1"/>
  <c r="G404" i="13"/>
  <c r="C386" i="13"/>
  <c r="K386" i="13"/>
  <c r="D386" i="13"/>
  <c r="J385" i="13"/>
  <c r="J379" i="13"/>
  <c r="C378" i="13"/>
  <c r="K378" i="13"/>
  <c r="D378" i="13"/>
  <c r="L378" i="13"/>
  <c r="J377" i="13"/>
  <c r="Q376" i="13"/>
  <c r="R376" i="13"/>
  <c r="T376" i="13"/>
  <c r="E363" i="13"/>
  <c r="F363" i="13" s="1"/>
  <c r="J363" i="4" s="1"/>
  <c r="I363" i="13"/>
  <c r="C363" i="13"/>
  <c r="D363" i="13" s="1"/>
  <c r="L363" i="13" s="1"/>
  <c r="K363" i="13"/>
  <c r="C250" i="13"/>
  <c r="D250" i="13" s="1"/>
  <c r="K250" i="13"/>
  <c r="E250" i="13"/>
  <c r="F250" i="13" s="1"/>
  <c r="J250" i="4" s="1"/>
  <c r="G250" i="13"/>
  <c r="J250" i="13"/>
  <c r="G403" i="13"/>
  <c r="J399" i="13"/>
  <c r="G394" i="13"/>
  <c r="E380" i="13"/>
  <c r="F380" i="13" s="1"/>
  <c r="J380" i="4" s="1"/>
  <c r="G379" i="13"/>
  <c r="E371" i="13"/>
  <c r="F371" i="13" s="1"/>
  <c r="J371" i="4" s="1"/>
  <c r="I371" i="13"/>
  <c r="C371" i="13"/>
  <c r="D371" i="13" s="1"/>
  <c r="K371" i="13"/>
  <c r="L384" i="13"/>
  <c r="E381" i="13"/>
  <c r="F381" i="13" s="1"/>
  <c r="J381" i="4" s="1"/>
  <c r="L376" i="13"/>
  <c r="S376" i="13" s="1"/>
  <c r="E373" i="13"/>
  <c r="F373" i="13" s="1"/>
  <c r="J373" i="4" s="1"/>
  <c r="L368" i="13"/>
  <c r="E365" i="13"/>
  <c r="F365" i="13" s="1"/>
  <c r="J365" i="4" s="1"/>
  <c r="L360" i="13"/>
  <c r="G359" i="13"/>
  <c r="E357" i="13"/>
  <c r="F357" i="13" s="1"/>
  <c r="J357" i="4" s="1"/>
  <c r="K355" i="13"/>
  <c r="C355" i="13"/>
  <c r="D355" i="13" s="1"/>
  <c r="L355" i="13" s="1"/>
  <c r="G349" i="13"/>
  <c r="I347" i="13"/>
  <c r="C347" i="13"/>
  <c r="D347" i="13" s="1"/>
  <c r="K347" i="13"/>
  <c r="J346" i="13"/>
  <c r="I343" i="13"/>
  <c r="G341" i="13"/>
  <c r="C339" i="13"/>
  <c r="D339" i="13" s="1"/>
  <c r="K339" i="13"/>
  <c r="J338" i="13"/>
  <c r="I335" i="13"/>
  <c r="G333" i="13"/>
  <c r="C331" i="13"/>
  <c r="D331" i="13" s="1"/>
  <c r="K331" i="13"/>
  <c r="J330" i="13"/>
  <c r="I327" i="13"/>
  <c r="G325" i="13"/>
  <c r="G323" i="13"/>
  <c r="J317" i="13"/>
  <c r="J314" i="13"/>
  <c r="I307" i="13"/>
  <c r="C307" i="13"/>
  <c r="D307" i="13" s="1"/>
  <c r="K307" i="13"/>
  <c r="E307" i="13"/>
  <c r="F307" i="13" s="1"/>
  <c r="J307" i="4" s="1"/>
  <c r="C299" i="13"/>
  <c r="D299" i="13" s="1"/>
  <c r="K299" i="13"/>
  <c r="E299" i="13"/>
  <c r="F299" i="13" s="1"/>
  <c r="J299" i="4" s="1"/>
  <c r="D298" i="13"/>
  <c r="G298" i="13"/>
  <c r="C293" i="13"/>
  <c r="D293" i="13" s="1"/>
  <c r="K293" i="13"/>
  <c r="E293" i="13"/>
  <c r="F293" i="13" s="1"/>
  <c r="J293" i="4" s="1"/>
  <c r="G293" i="13"/>
  <c r="J283" i="13"/>
  <c r="Q278" i="13"/>
  <c r="R278" i="13"/>
  <c r="D274" i="13"/>
  <c r="L274" i="13"/>
  <c r="E274" i="13"/>
  <c r="F274" i="13" s="1"/>
  <c r="J274" i="4" s="1"/>
  <c r="G274" i="13"/>
  <c r="C258" i="13"/>
  <c r="K258" i="13"/>
  <c r="D258" i="13"/>
  <c r="L258" i="13" s="1"/>
  <c r="E258" i="13"/>
  <c r="F258" i="13" s="1"/>
  <c r="J258" i="4" s="1"/>
  <c r="G258" i="13"/>
  <c r="I258" i="13"/>
  <c r="G314" i="13"/>
  <c r="C285" i="13"/>
  <c r="D285" i="13" s="1"/>
  <c r="I285" i="13" s="1"/>
  <c r="K285" i="13"/>
  <c r="E285" i="13"/>
  <c r="F285" i="13" s="1"/>
  <c r="J285" i="4" s="1"/>
  <c r="G285" i="13"/>
  <c r="D282" i="13"/>
  <c r="L282" i="13" s="1"/>
  <c r="E282" i="13"/>
  <c r="F282" i="13" s="1"/>
  <c r="J282" i="4" s="1"/>
  <c r="G282" i="13"/>
  <c r="I282" i="13"/>
  <c r="C277" i="13"/>
  <c r="K277" i="13"/>
  <c r="D277" i="13"/>
  <c r="E277" i="13"/>
  <c r="F277" i="13" s="1"/>
  <c r="J277" i="4" s="1"/>
  <c r="G277" i="13"/>
  <c r="C266" i="13"/>
  <c r="K266" i="13"/>
  <c r="D266" i="13"/>
  <c r="E266" i="13"/>
  <c r="F266" i="13" s="1"/>
  <c r="J266" i="4" s="1"/>
  <c r="G266" i="13"/>
  <c r="L226" i="13"/>
  <c r="K381" i="13"/>
  <c r="K373" i="13"/>
  <c r="K365" i="13"/>
  <c r="E359" i="13"/>
  <c r="F359" i="13" s="1"/>
  <c r="J359" i="4" s="1"/>
  <c r="K357" i="13"/>
  <c r="I355" i="13"/>
  <c r="L351" i="13"/>
  <c r="E345" i="13"/>
  <c r="F345" i="13" s="1"/>
  <c r="J345" i="4" s="1"/>
  <c r="E337" i="13"/>
  <c r="F337" i="13" s="1"/>
  <c r="J337" i="4" s="1"/>
  <c r="E329" i="13"/>
  <c r="F329" i="13" s="1"/>
  <c r="J329" i="4" s="1"/>
  <c r="G317" i="13"/>
  <c r="I315" i="13"/>
  <c r="C315" i="13"/>
  <c r="D315" i="13" s="1"/>
  <c r="K315" i="13"/>
  <c r="E315" i="13"/>
  <c r="F315" i="13" s="1"/>
  <c r="J315" i="4" s="1"/>
  <c r="E314" i="13"/>
  <c r="F314" i="13" s="1"/>
  <c r="J314" i="4" s="1"/>
  <c r="D306" i="13"/>
  <c r="L306" i="13"/>
  <c r="I306" i="13"/>
  <c r="C291" i="13"/>
  <c r="D291" i="13" s="1"/>
  <c r="I291" i="13" s="1"/>
  <c r="K291" i="13"/>
  <c r="L291" i="13"/>
  <c r="E291" i="13"/>
  <c r="F291" i="13" s="1"/>
  <c r="J291" i="4" s="1"/>
  <c r="D290" i="13"/>
  <c r="G290" i="13"/>
  <c r="D359" i="13"/>
  <c r="I359" i="13" s="1"/>
  <c r="K354" i="13"/>
  <c r="C354" i="13"/>
  <c r="D354" i="13" s="1"/>
  <c r="E351" i="13"/>
  <c r="F351" i="13" s="1"/>
  <c r="J351" i="4" s="1"/>
  <c r="C350" i="13"/>
  <c r="D350" i="13" s="1"/>
  <c r="C349" i="13"/>
  <c r="D349" i="13" s="1"/>
  <c r="K349" i="13"/>
  <c r="E349" i="13"/>
  <c r="F349" i="13" s="1"/>
  <c r="J349" i="4" s="1"/>
  <c r="C341" i="13"/>
  <c r="D341" i="13" s="1"/>
  <c r="L341" i="13" s="1"/>
  <c r="K341" i="13"/>
  <c r="E341" i="13"/>
  <c r="F341" i="13" s="1"/>
  <c r="J341" i="4" s="1"/>
  <c r="C333" i="13"/>
  <c r="D333" i="13" s="1"/>
  <c r="K333" i="13"/>
  <c r="E333" i="13"/>
  <c r="F333" i="13" s="1"/>
  <c r="J333" i="4" s="1"/>
  <c r="C325" i="13"/>
  <c r="D325" i="13" s="1"/>
  <c r="K325" i="13"/>
  <c r="E325" i="13"/>
  <c r="F325" i="13" s="1"/>
  <c r="J325" i="4" s="1"/>
  <c r="I323" i="13"/>
  <c r="C323" i="13"/>
  <c r="D323" i="13" s="1"/>
  <c r="K323" i="13"/>
  <c r="G321" i="13"/>
  <c r="D321" i="13"/>
  <c r="L321" i="13" s="1"/>
  <c r="C309" i="13"/>
  <c r="D309" i="13" s="1"/>
  <c r="L309" i="13" s="1"/>
  <c r="K309" i="13"/>
  <c r="E309" i="13"/>
  <c r="F309" i="13" s="1"/>
  <c r="J309" i="4" s="1"/>
  <c r="G309" i="13"/>
  <c r="G305" i="13"/>
  <c r="I305" i="13"/>
  <c r="C305" i="13"/>
  <c r="D305" i="13" s="1"/>
  <c r="K305" i="13"/>
  <c r="L305" i="13"/>
  <c r="J301" i="13"/>
  <c r="R296" i="13"/>
  <c r="I283" i="13"/>
  <c r="C283" i="13"/>
  <c r="K283" i="13"/>
  <c r="D283" i="13"/>
  <c r="L283" i="13" s="1"/>
  <c r="E283" i="13"/>
  <c r="F283" i="13" s="1"/>
  <c r="J283" i="4" s="1"/>
  <c r="C242" i="13"/>
  <c r="D242" i="13" s="1"/>
  <c r="K242" i="13"/>
  <c r="E242" i="13"/>
  <c r="F242" i="13" s="1"/>
  <c r="J242" i="4" s="1"/>
  <c r="G242" i="13"/>
  <c r="I238" i="13"/>
  <c r="L238" i="13"/>
  <c r="G355" i="13"/>
  <c r="D314" i="13"/>
  <c r="L314" i="13"/>
  <c r="I314" i="13"/>
  <c r="Q254" i="13"/>
  <c r="Q239" i="13"/>
  <c r="C233" i="13"/>
  <c r="D233" i="13" s="1"/>
  <c r="E233" i="13"/>
  <c r="F233" i="13" s="1"/>
  <c r="J233" i="4" s="1"/>
  <c r="G233" i="13"/>
  <c r="J233" i="13"/>
  <c r="J350" i="13"/>
  <c r="G345" i="13"/>
  <c r="I345" i="13"/>
  <c r="E343" i="13"/>
  <c r="F343" i="13" s="1"/>
  <c r="J343" i="4" s="1"/>
  <c r="G343" i="13"/>
  <c r="G337" i="13"/>
  <c r="I337" i="13"/>
  <c r="E335" i="13"/>
  <c r="F335" i="13" s="1"/>
  <c r="J335" i="4" s="1"/>
  <c r="G335" i="13"/>
  <c r="G329" i="13"/>
  <c r="I329" i="13"/>
  <c r="E327" i="13"/>
  <c r="F327" i="13" s="1"/>
  <c r="J327" i="4" s="1"/>
  <c r="G327" i="13"/>
  <c r="C317" i="13"/>
  <c r="D317" i="13" s="1"/>
  <c r="K317" i="13"/>
  <c r="E317" i="13"/>
  <c r="F317" i="13" s="1"/>
  <c r="J317" i="4" s="1"/>
  <c r="G313" i="13"/>
  <c r="C313" i="13"/>
  <c r="K313" i="13"/>
  <c r="D313" i="13"/>
  <c r="L313" i="13" s="1"/>
  <c r="L285" i="13"/>
  <c r="Q273" i="13"/>
  <c r="D346" i="13"/>
  <c r="L346" i="13"/>
  <c r="K345" i="13"/>
  <c r="K343" i="13"/>
  <c r="D338" i="13"/>
  <c r="L338" i="13"/>
  <c r="K337" i="13"/>
  <c r="K335" i="13"/>
  <c r="D330" i="13"/>
  <c r="L330" i="13" s="1"/>
  <c r="K329" i="13"/>
  <c r="K327" i="13"/>
  <c r="C301" i="13"/>
  <c r="D301" i="13" s="1"/>
  <c r="I301" i="13" s="1"/>
  <c r="K301" i="13"/>
  <c r="E301" i="13"/>
  <c r="F301" i="13" s="1"/>
  <c r="J301" i="4" s="1"/>
  <c r="G301" i="13"/>
  <c r="J285" i="13"/>
  <c r="Q270" i="13"/>
  <c r="K316" i="13"/>
  <c r="R316" i="13" s="1"/>
  <c r="C316" i="13"/>
  <c r="D316" i="13" s="1"/>
  <c r="L316" i="13" s="1"/>
  <c r="S316" i="13" s="1"/>
  <c r="K308" i="13"/>
  <c r="R308" i="13" s="1"/>
  <c r="C308" i="13"/>
  <c r="D308" i="13" s="1"/>
  <c r="C300" i="13"/>
  <c r="D300" i="13" s="1"/>
  <c r="D297" i="13"/>
  <c r="C292" i="13"/>
  <c r="D292" i="13" s="1"/>
  <c r="C284" i="13"/>
  <c r="D284" i="13" s="1"/>
  <c r="L281" i="13"/>
  <c r="L265" i="13"/>
  <c r="S265" i="13" s="1"/>
  <c r="D265" i="13"/>
  <c r="K228" i="13"/>
  <c r="E227" i="13"/>
  <c r="F227" i="13" s="1"/>
  <c r="J227" i="4" s="1"/>
  <c r="K223" i="13"/>
  <c r="C200" i="13"/>
  <c r="D200" i="13" s="1"/>
  <c r="E200" i="13"/>
  <c r="F200" i="13" s="1"/>
  <c r="J200" i="4" s="1"/>
  <c r="G200" i="13"/>
  <c r="J200" i="13"/>
  <c r="K200" i="13"/>
  <c r="L174" i="13"/>
  <c r="S174" i="13" s="1"/>
  <c r="T174" i="13"/>
  <c r="I174" i="13"/>
  <c r="K297" i="13"/>
  <c r="C297" i="13"/>
  <c r="I295" i="13"/>
  <c r="K289" i="13"/>
  <c r="C289" i="13"/>
  <c r="D289" i="13" s="1"/>
  <c r="I287" i="13"/>
  <c r="K281" i="13"/>
  <c r="C281" i="13"/>
  <c r="D281" i="13" s="1"/>
  <c r="I279" i="13"/>
  <c r="E275" i="13"/>
  <c r="F275" i="13" s="1"/>
  <c r="J275" i="4" s="1"/>
  <c r="K273" i="13"/>
  <c r="R273" i="13" s="1"/>
  <c r="C273" i="13"/>
  <c r="D273" i="13" s="1"/>
  <c r="I271" i="13"/>
  <c r="G269" i="13"/>
  <c r="E267" i="13"/>
  <c r="F267" i="13" s="1"/>
  <c r="J267" i="4" s="1"/>
  <c r="K265" i="13"/>
  <c r="C265" i="13"/>
  <c r="I263" i="13"/>
  <c r="G261" i="13"/>
  <c r="E259" i="13"/>
  <c r="F259" i="13" s="1"/>
  <c r="J259" i="4" s="1"/>
  <c r="K257" i="13"/>
  <c r="C257" i="13"/>
  <c r="D257" i="13" s="1"/>
  <c r="L257" i="13" s="1"/>
  <c r="I255" i="13"/>
  <c r="G253" i="13"/>
  <c r="E251" i="13"/>
  <c r="F251" i="13" s="1"/>
  <c r="J251" i="4" s="1"/>
  <c r="K249" i="13"/>
  <c r="C249" i="13"/>
  <c r="D249" i="13" s="1"/>
  <c r="I247" i="13"/>
  <c r="G245" i="13"/>
  <c r="E243" i="13"/>
  <c r="F243" i="13" s="1"/>
  <c r="J243" i="4" s="1"/>
  <c r="K241" i="13"/>
  <c r="C241" i="13"/>
  <c r="D241" i="13" s="1"/>
  <c r="I239" i="13"/>
  <c r="G237" i="13"/>
  <c r="E235" i="13"/>
  <c r="F235" i="13" s="1"/>
  <c r="J235" i="4" s="1"/>
  <c r="E229" i="13"/>
  <c r="F229" i="13" s="1"/>
  <c r="J229" i="4" s="1"/>
  <c r="G228" i="13"/>
  <c r="J223" i="13"/>
  <c r="L259" i="13"/>
  <c r="D251" i="13"/>
  <c r="I251" i="13" s="1"/>
  <c r="G234" i="13"/>
  <c r="D231" i="13"/>
  <c r="C227" i="13"/>
  <c r="D227" i="13" s="1"/>
  <c r="K227" i="13"/>
  <c r="J227" i="13"/>
  <c r="E221" i="13"/>
  <c r="F221" i="13" s="1"/>
  <c r="J221" i="4" s="1"/>
  <c r="G221" i="13"/>
  <c r="C221" i="13"/>
  <c r="D221" i="13" s="1"/>
  <c r="L198" i="13"/>
  <c r="I198" i="13"/>
  <c r="C195" i="13"/>
  <c r="D195" i="13" s="1"/>
  <c r="K195" i="13"/>
  <c r="E195" i="13"/>
  <c r="F195" i="13" s="1"/>
  <c r="J195" i="4" s="1"/>
  <c r="G195" i="13"/>
  <c r="J195" i="13"/>
  <c r="J163" i="13"/>
  <c r="C163" i="13"/>
  <c r="D163" i="13" s="1"/>
  <c r="E163" i="13"/>
  <c r="F163" i="13" s="1"/>
  <c r="J163" i="4" s="1"/>
  <c r="G163" i="13"/>
  <c r="K163" i="13"/>
  <c r="G319" i="13"/>
  <c r="G311" i="13"/>
  <c r="G303" i="13"/>
  <c r="T296" i="13"/>
  <c r="G295" i="13"/>
  <c r="L288" i="13"/>
  <c r="G287" i="13"/>
  <c r="L280" i="13"/>
  <c r="G279" i="13"/>
  <c r="K275" i="13"/>
  <c r="C275" i="13"/>
  <c r="D275" i="13" s="1"/>
  <c r="L272" i="13"/>
  <c r="G271" i="13"/>
  <c r="E269" i="13"/>
  <c r="F269" i="13" s="1"/>
  <c r="J269" i="4" s="1"/>
  <c r="K267" i="13"/>
  <c r="C267" i="13"/>
  <c r="D267" i="13" s="1"/>
  <c r="I265" i="13"/>
  <c r="L264" i="13"/>
  <c r="G263" i="13"/>
  <c r="E261" i="13"/>
  <c r="F261" i="13" s="1"/>
  <c r="J261" i="4" s="1"/>
  <c r="K259" i="13"/>
  <c r="C259" i="13"/>
  <c r="D259" i="13" s="1"/>
  <c r="I259" i="13" s="1"/>
  <c r="L256" i="13"/>
  <c r="G255" i="13"/>
  <c r="E253" i="13"/>
  <c r="F253" i="13" s="1"/>
  <c r="J253" i="4" s="1"/>
  <c r="K251" i="13"/>
  <c r="C251" i="13"/>
  <c r="G247" i="13"/>
  <c r="E245" i="13"/>
  <c r="F245" i="13" s="1"/>
  <c r="J245" i="4" s="1"/>
  <c r="K243" i="13"/>
  <c r="C243" i="13"/>
  <c r="D243" i="13" s="1"/>
  <c r="G239" i="13"/>
  <c r="N239" i="13" s="1"/>
  <c r="E237" i="13"/>
  <c r="F237" i="13" s="1"/>
  <c r="J237" i="4" s="1"/>
  <c r="K235" i="13"/>
  <c r="C235" i="13"/>
  <c r="D235" i="13" s="1"/>
  <c r="E234" i="13"/>
  <c r="F234" i="13" s="1"/>
  <c r="J234" i="4" s="1"/>
  <c r="K229" i="13"/>
  <c r="E228" i="13"/>
  <c r="F228" i="13" s="1"/>
  <c r="J228" i="4" s="1"/>
  <c r="S181" i="13"/>
  <c r="L269" i="13"/>
  <c r="D269" i="13"/>
  <c r="L261" i="13"/>
  <c r="D261" i="13"/>
  <c r="I261" i="13" s="1"/>
  <c r="D253" i="13"/>
  <c r="D245" i="13"/>
  <c r="I245" i="13" s="1"/>
  <c r="D237" i="13"/>
  <c r="I237" i="13" s="1"/>
  <c r="D234" i="13"/>
  <c r="L234" i="13" s="1"/>
  <c r="G231" i="13"/>
  <c r="E231" i="13"/>
  <c r="F231" i="13" s="1"/>
  <c r="J231" i="4" s="1"/>
  <c r="G223" i="13"/>
  <c r="C223" i="13"/>
  <c r="D223" i="13" s="1"/>
  <c r="E223" i="13"/>
  <c r="F223" i="13" s="1"/>
  <c r="J223" i="4" s="1"/>
  <c r="G215" i="13"/>
  <c r="C215" i="13"/>
  <c r="D215" i="13" s="1"/>
  <c r="E215" i="13"/>
  <c r="F215" i="13" s="1"/>
  <c r="J215" i="4" s="1"/>
  <c r="K215" i="13"/>
  <c r="K269" i="13"/>
  <c r="K261" i="13"/>
  <c r="K253" i="13"/>
  <c r="K245" i="13"/>
  <c r="K237" i="13"/>
  <c r="D232" i="13"/>
  <c r="L232" i="13" s="1"/>
  <c r="E232" i="13"/>
  <c r="F232" i="13" s="1"/>
  <c r="J232" i="4" s="1"/>
  <c r="K231" i="13"/>
  <c r="G229" i="13"/>
  <c r="L210" i="13"/>
  <c r="J231" i="13"/>
  <c r="I228" i="13"/>
  <c r="J228" i="13"/>
  <c r="L213" i="13"/>
  <c r="I213" i="13"/>
  <c r="D216" i="13"/>
  <c r="I216" i="13" s="1"/>
  <c r="E205" i="13"/>
  <c r="F205" i="13" s="1"/>
  <c r="J205" i="4" s="1"/>
  <c r="G205" i="13"/>
  <c r="I205" i="13"/>
  <c r="L188" i="13"/>
  <c r="S188" i="13" s="1"/>
  <c r="T188" i="13"/>
  <c r="L167" i="13"/>
  <c r="I167" i="13"/>
  <c r="C147" i="13"/>
  <c r="D147" i="13" s="1"/>
  <c r="E147" i="13"/>
  <c r="F147" i="13" s="1"/>
  <c r="J147" i="4" s="1"/>
  <c r="G147" i="13"/>
  <c r="J147" i="13"/>
  <c r="K147" i="13"/>
  <c r="C203" i="13"/>
  <c r="D203" i="13" s="1"/>
  <c r="K203" i="13"/>
  <c r="E203" i="13"/>
  <c r="F203" i="13" s="1"/>
  <c r="J203" i="4" s="1"/>
  <c r="G203" i="13"/>
  <c r="C193" i="13"/>
  <c r="D193" i="13" s="1"/>
  <c r="K193" i="13"/>
  <c r="E193" i="13"/>
  <c r="F193" i="13" s="1"/>
  <c r="J193" i="4" s="1"/>
  <c r="D192" i="13"/>
  <c r="L192" i="13" s="1"/>
  <c r="G192" i="13"/>
  <c r="C187" i="13"/>
  <c r="D187" i="13" s="1"/>
  <c r="I187" i="13" s="1"/>
  <c r="K187" i="13"/>
  <c r="E187" i="13"/>
  <c r="F187" i="13" s="1"/>
  <c r="J187" i="4" s="1"/>
  <c r="G187" i="13"/>
  <c r="L164" i="13"/>
  <c r="L116" i="13"/>
  <c r="C219" i="13"/>
  <c r="D219" i="13" s="1"/>
  <c r="K219" i="13"/>
  <c r="C217" i="13"/>
  <c r="D217" i="13" s="1"/>
  <c r="K217" i="13"/>
  <c r="J216" i="13"/>
  <c r="D208" i="13"/>
  <c r="I208" i="13" s="1"/>
  <c r="K205" i="13"/>
  <c r="J177" i="13"/>
  <c r="J176" i="13"/>
  <c r="R172" i="13"/>
  <c r="J171" i="13"/>
  <c r="E168" i="13"/>
  <c r="F168" i="13" s="1"/>
  <c r="J168" i="4" s="1"/>
  <c r="G168" i="13"/>
  <c r="C168" i="13"/>
  <c r="D168" i="13" s="1"/>
  <c r="L168" i="13" s="1"/>
  <c r="J168" i="13"/>
  <c r="C155" i="13"/>
  <c r="D155" i="13" s="1"/>
  <c r="E155" i="13"/>
  <c r="F155" i="13" s="1"/>
  <c r="J155" i="4" s="1"/>
  <c r="G155" i="13"/>
  <c r="J155" i="13"/>
  <c r="K155" i="13"/>
  <c r="J220" i="13"/>
  <c r="J219" i="13"/>
  <c r="C211" i="13"/>
  <c r="D211" i="13" s="1"/>
  <c r="I211" i="13" s="1"/>
  <c r="K211" i="13"/>
  <c r="E211" i="13"/>
  <c r="F211" i="13" s="1"/>
  <c r="J211" i="4" s="1"/>
  <c r="G209" i="13"/>
  <c r="J205" i="13"/>
  <c r="C201" i="13"/>
  <c r="D201" i="13" s="1"/>
  <c r="L201" i="13" s="1"/>
  <c r="K201" i="13"/>
  <c r="E201" i="13"/>
  <c r="F201" i="13" s="1"/>
  <c r="J201" i="4" s="1"/>
  <c r="G199" i="13"/>
  <c r="C199" i="13"/>
  <c r="D199" i="13" s="1"/>
  <c r="K199" i="13"/>
  <c r="L194" i="13"/>
  <c r="C185" i="13"/>
  <c r="D185" i="13" s="1"/>
  <c r="K185" i="13"/>
  <c r="E185" i="13"/>
  <c r="F185" i="13" s="1"/>
  <c r="J185" i="4" s="1"/>
  <c r="G184" i="13"/>
  <c r="C179" i="13"/>
  <c r="D179" i="13" s="1"/>
  <c r="K179" i="13"/>
  <c r="E179" i="13"/>
  <c r="F179" i="13" s="1"/>
  <c r="J179" i="4" s="1"/>
  <c r="G179" i="13"/>
  <c r="E176" i="13"/>
  <c r="F176" i="13" s="1"/>
  <c r="J176" i="4" s="1"/>
  <c r="Q172" i="13"/>
  <c r="G170" i="13"/>
  <c r="C170" i="13"/>
  <c r="D170" i="13" s="1"/>
  <c r="I170" i="13" s="1"/>
  <c r="J170" i="13"/>
  <c r="L145" i="13"/>
  <c r="L225" i="13"/>
  <c r="J218" i="13"/>
  <c r="J217" i="13"/>
  <c r="Q217" i="13" s="1"/>
  <c r="K208" i="13"/>
  <c r="E207" i="13"/>
  <c r="F207" i="13" s="1"/>
  <c r="J207" i="4" s="1"/>
  <c r="J203" i="13"/>
  <c r="I188" i="13"/>
  <c r="L169" i="13"/>
  <c r="I169" i="13"/>
  <c r="R153" i="13"/>
  <c r="Q153" i="13"/>
  <c r="T135" i="13"/>
  <c r="I135" i="13"/>
  <c r="P135" i="13" s="1"/>
  <c r="I225" i="13"/>
  <c r="D224" i="13"/>
  <c r="I224" i="13" s="1"/>
  <c r="G220" i="13"/>
  <c r="G216" i="13"/>
  <c r="E213" i="13"/>
  <c r="F213" i="13" s="1"/>
  <c r="J213" i="4" s="1"/>
  <c r="G213" i="13"/>
  <c r="J211" i="13"/>
  <c r="J208" i="13"/>
  <c r="K192" i="13"/>
  <c r="L182" i="13"/>
  <c r="Q181" i="13"/>
  <c r="R181" i="13"/>
  <c r="C177" i="13"/>
  <c r="D177" i="13" s="1"/>
  <c r="K177" i="13"/>
  <c r="E177" i="13"/>
  <c r="F177" i="13" s="1"/>
  <c r="J177" i="4" s="1"/>
  <c r="G176" i="13"/>
  <c r="C171" i="13"/>
  <c r="D171" i="13" s="1"/>
  <c r="K171" i="13"/>
  <c r="E171" i="13"/>
  <c r="F171" i="13" s="1"/>
  <c r="J171" i="4" s="1"/>
  <c r="G171" i="13"/>
  <c r="C209" i="13"/>
  <c r="D209" i="13" s="1"/>
  <c r="K209" i="13"/>
  <c r="E209" i="13"/>
  <c r="F209" i="13" s="1"/>
  <c r="J209" i="4" s="1"/>
  <c r="G207" i="13"/>
  <c r="C207" i="13"/>
  <c r="D207" i="13" s="1"/>
  <c r="K207" i="13"/>
  <c r="L196" i="13"/>
  <c r="J193" i="13"/>
  <c r="J192" i="13"/>
  <c r="R188" i="13"/>
  <c r="J187" i="13"/>
  <c r="L159" i="13"/>
  <c r="I159" i="13"/>
  <c r="L156" i="13"/>
  <c r="L151" i="13"/>
  <c r="I151" i="13"/>
  <c r="D165" i="13"/>
  <c r="L165" i="13" s="1"/>
  <c r="J160" i="13"/>
  <c r="I154" i="13"/>
  <c r="J152" i="13"/>
  <c r="J141" i="13"/>
  <c r="I136" i="13"/>
  <c r="L136" i="13"/>
  <c r="C133" i="13"/>
  <c r="D133" i="13" s="1"/>
  <c r="L133" i="13" s="1"/>
  <c r="K133" i="13"/>
  <c r="J133" i="13"/>
  <c r="K191" i="13"/>
  <c r="C191" i="13"/>
  <c r="D191" i="13" s="1"/>
  <c r="I189" i="13"/>
  <c r="K183" i="13"/>
  <c r="C183" i="13"/>
  <c r="D183" i="13" s="1"/>
  <c r="D180" i="13"/>
  <c r="K175" i="13"/>
  <c r="C175" i="13"/>
  <c r="D175" i="13" s="1"/>
  <c r="I173" i="13"/>
  <c r="I164" i="13"/>
  <c r="J164" i="13"/>
  <c r="I161" i="13"/>
  <c r="I160" i="13"/>
  <c r="I156" i="13"/>
  <c r="G148" i="13"/>
  <c r="E141" i="13"/>
  <c r="F141" i="13" s="1"/>
  <c r="J141" i="4" s="1"/>
  <c r="J140" i="13"/>
  <c r="D138" i="13"/>
  <c r="I138" i="13" s="1"/>
  <c r="L126" i="13"/>
  <c r="G149" i="13"/>
  <c r="E144" i="13"/>
  <c r="F144" i="13" s="1"/>
  <c r="J144" i="4" s="1"/>
  <c r="C144" i="13"/>
  <c r="D144" i="13" s="1"/>
  <c r="D141" i="13"/>
  <c r="L141" i="13" s="1"/>
  <c r="G140" i="13"/>
  <c r="G197" i="13"/>
  <c r="G189" i="13"/>
  <c r="G181" i="13"/>
  <c r="N181" i="13" s="1"/>
  <c r="G173" i="13"/>
  <c r="N173" i="13" s="1"/>
  <c r="C166" i="13"/>
  <c r="D166" i="13" s="1"/>
  <c r="K166" i="13"/>
  <c r="K165" i="13"/>
  <c r="G160" i="13"/>
  <c r="C158" i="13"/>
  <c r="D158" i="13" s="1"/>
  <c r="K158" i="13"/>
  <c r="G158" i="13"/>
  <c r="K157" i="13"/>
  <c r="J156" i="13"/>
  <c r="E154" i="13"/>
  <c r="F154" i="13" s="1"/>
  <c r="J154" i="4" s="1"/>
  <c r="G152" i="13"/>
  <c r="C150" i="13"/>
  <c r="D150" i="13" s="1"/>
  <c r="K150" i="13"/>
  <c r="K149" i="13"/>
  <c r="J148" i="13"/>
  <c r="G141" i="13"/>
  <c r="K141" i="13"/>
  <c r="C140" i="13"/>
  <c r="D140" i="13" s="1"/>
  <c r="K140" i="13"/>
  <c r="E140" i="13"/>
  <c r="F140" i="13" s="1"/>
  <c r="J140" i="4" s="1"/>
  <c r="T189" i="13"/>
  <c r="T181" i="13"/>
  <c r="G167" i="13"/>
  <c r="J166" i="13"/>
  <c r="J158" i="13"/>
  <c r="I157" i="13"/>
  <c r="E151" i="13"/>
  <c r="F151" i="13" s="1"/>
  <c r="J151" i="4" s="1"/>
  <c r="J150" i="13"/>
  <c r="I149" i="13"/>
  <c r="G146" i="13"/>
  <c r="E146" i="13"/>
  <c r="F146" i="13" s="1"/>
  <c r="J146" i="4" s="1"/>
  <c r="J144" i="13"/>
  <c r="G133" i="13"/>
  <c r="E122" i="13"/>
  <c r="G122" i="13"/>
  <c r="J122" i="13"/>
  <c r="C122" i="13"/>
  <c r="D122" i="13" s="1"/>
  <c r="L122" i="13" s="1"/>
  <c r="K122" i="13"/>
  <c r="E160" i="13"/>
  <c r="F160" i="13" s="1"/>
  <c r="J160" i="4" s="1"/>
  <c r="G154" i="13"/>
  <c r="J154" i="13"/>
  <c r="E152" i="13"/>
  <c r="F152" i="13" s="1"/>
  <c r="J152" i="4" s="1"/>
  <c r="D152" i="13"/>
  <c r="L152" i="13" s="1"/>
  <c r="C142" i="13"/>
  <c r="D142" i="13" s="1"/>
  <c r="K142" i="13"/>
  <c r="E142" i="13"/>
  <c r="F142" i="13" s="1"/>
  <c r="J142" i="4" s="1"/>
  <c r="G124" i="13"/>
  <c r="J124" i="13"/>
  <c r="C124" i="13"/>
  <c r="D124" i="13" s="1"/>
  <c r="I124" i="13" s="1"/>
  <c r="E124" i="13"/>
  <c r="I83" i="13"/>
  <c r="D113" i="13"/>
  <c r="I113" i="13" s="1"/>
  <c r="G113" i="13"/>
  <c r="J113" i="13"/>
  <c r="I107" i="13"/>
  <c r="L93" i="13"/>
  <c r="G138" i="13"/>
  <c r="L115" i="13"/>
  <c r="E114" i="13"/>
  <c r="C114" i="13"/>
  <c r="D114" i="13" s="1"/>
  <c r="I114" i="13" s="1"/>
  <c r="G114" i="13"/>
  <c r="L85" i="13"/>
  <c r="J143" i="13"/>
  <c r="K138" i="13"/>
  <c r="C134" i="13"/>
  <c r="D134" i="13" s="1"/>
  <c r="K134" i="13"/>
  <c r="E134" i="13"/>
  <c r="F134" i="13" s="1"/>
  <c r="J134" i="4" s="1"/>
  <c r="C132" i="13"/>
  <c r="D132" i="13" s="1"/>
  <c r="K132" i="13"/>
  <c r="L107" i="13"/>
  <c r="G91" i="13"/>
  <c r="J91" i="13"/>
  <c r="C91" i="13"/>
  <c r="D91" i="13" s="1"/>
  <c r="I91" i="13" s="1"/>
  <c r="E91" i="13"/>
  <c r="K91" i="13"/>
  <c r="G111" i="13"/>
  <c r="K111" i="13"/>
  <c r="C111" i="13"/>
  <c r="D111" i="13" s="1"/>
  <c r="E111" i="13"/>
  <c r="L100" i="13"/>
  <c r="E130" i="13"/>
  <c r="F130" i="13" s="1"/>
  <c r="J130" i="4" s="1"/>
  <c r="D127" i="13"/>
  <c r="I127" i="13" s="1"/>
  <c r="C120" i="13"/>
  <c r="D120" i="13" s="1"/>
  <c r="K120" i="13"/>
  <c r="L119" i="13"/>
  <c r="D118" i="13"/>
  <c r="L118" i="13" s="1"/>
  <c r="E117" i="13"/>
  <c r="K106" i="13"/>
  <c r="E105" i="13"/>
  <c r="K98" i="13"/>
  <c r="J88" i="13"/>
  <c r="G78" i="13"/>
  <c r="C78" i="13"/>
  <c r="D78" i="13" s="1"/>
  <c r="C128" i="13"/>
  <c r="D128" i="13" s="1"/>
  <c r="K128" i="13"/>
  <c r="J106" i="13"/>
  <c r="J98" i="13"/>
  <c r="C95" i="13"/>
  <c r="D95" i="13" s="1"/>
  <c r="I95" i="13" s="1"/>
  <c r="G95" i="13"/>
  <c r="E94" i="13"/>
  <c r="E89" i="13"/>
  <c r="C89" i="13"/>
  <c r="D89" i="13" s="1"/>
  <c r="G89" i="13"/>
  <c r="E86" i="13"/>
  <c r="G86" i="13"/>
  <c r="I86" i="13"/>
  <c r="C80" i="13"/>
  <c r="D80" i="13" s="1"/>
  <c r="L80" i="13" s="1"/>
  <c r="K80" i="13"/>
  <c r="E80" i="13"/>
  <c r="G80" i="13"/>
  <c r="C79" i="13"/>
  <c r="D79" i="13" s="1"/>
  <c r="K79" i="13"/>
  <c r="J79" i="13"/>
  <c r="L66" i="13"/>
  <c r="I66" i="13"/>
  <c r="D117" i="13"/>
  <c r="I117" i="13" s="1"/>
  <c r="D109" i="13"/>
  <c r="L109" i="13" s="1"/>
  <c r="E109" i="13"/>
  <c r="I106" i="13"/>
  <c r="C105" i="13"/>
  <c r="D105" i="13" s="1"/>
  <c r="K105" i="13"/>
  <c r="G103" i="13"/>
  <c r="I103" i="13"/>
  <c r="I98" i="13"/>
  <c r="C97" i="13"/>
  <c r="D97" i="13" s="1"/>
  <c r="L97" i="13" s="1"/>
  <c r="K97" i="13"/>
  <c r="D94" i="13"/>
  <c r="I94" i="13" s="1"/>
  <c r="J87" i="13"/>
  <c r="G136" i="13"/>
  <c r="I129" i="13"/>
  <c r="J127" i="13"/>
  <c r="D125" i="13"/>
  <c r="G121" i="13"/>
  <c r="I119" i="13"/>
  <c r="J118" i="13"/>
  <c r="J117" i="13"/>
  <c r="K109" i="13"/>
  <c r="G106" i="13"/>
  <c r="D101" i="13"/>
  <c r="I101" i="13" s="1"/>
  <c r="E101" i="13"/>
  <c r="G101" i="13"/>
  <c r="G98" i="13"/>
  <c r="L86" i="13"/>
  <c r="D76" i="13"/>
  <c r="I76" i="13" s="1"/>
  <c r="E76" i="13"/>
  <c r="G76" i="13"/>
  <c r="J76" i="13"/>
  <c r="G94" i="13"/>
  <c r="J94" i="13"/>
  <c r="D88" i="13"/>
  <c r="L88" i="13" s="1"/>
  <c r="E88" i="13"/>
  <c r="G88" i="13"/>
  <c r="G87" i="13"/>
  <c r="L75" i="13"/>
  <c r="J72" i="13"/>
  <c r="I62" i="13"/>
  <c r="G128" i="13"/>
  <c r="E121" i="13"/>
  <c r="G119" i="13"/>
  <c r="G118" i="13"/>
  <c r="I116" i="13"/>
  <c r="C112" i="13"/>
  <c r="D112" i="13" s="1"/>
  <c r="K112" i="13"/>
  <c r="J105" i="13"/>
  <c r="C104" i="13"/>
  <c r="D104" i="13" s="1"/>
  <c r="K104" i="13"/>
  <c r="J103" i="13"/>
  <c r="K101" i="13"/>
  <c r="J97" i="13"/>
  <c r="C96" i="13"/>
  <c r="D96" i="13" s="1"/>
  <c r="K96" i="13"/>
  <c r="J95" i="13"/>
  <c r="J89" i="13"/>
  <c r="J86" i="13"/>
  <c r="I85" i="13"/>
  <c r="E84" i="13"/>
  <c r="C84" i="13"/>
  <c r="D84" i="13" s="1"/>
  <c r="K78" i="13"/>
  <c r="C71" i="13"/>
  <c r="D71" i="13" s="1"/>
  <c r="L71" i="13" s="1"/>
  <c r="K71" i="13"/>
  <c r="J71" i="13"/>
  <c r="E106" i="13"/>
  <c r="E98" i="13"/>
  <c r="C87" i="13"/>
  <c r="D87" i="13" s="1"/>
  <c r="K87" i="13"/>
  <c r="E87" i="13"/>
  <c r="C72" i="13"/>
  <c r="D72" i="13" s="1"/>
  <c r="K72" i="13"/>
  <c r="E72" i="13"/>
  <c r="G72" i="13"/>
  <c r="I93" i="13"/>
  <c r="D92" i="13"/>
  <c r="E81" i="13"/>
  <c r="E73" i="13"/>
  <c r="E61" i="13"/>
  <c r="G61" i="13"/>
  <c r="C61" i="13"/>
  <c r="D61" i="13" s="1"/>
  <c r="I54" i="13"/>
  <c r="E47" i="13"/>
  <c r="D47" i="13"/>
  <c r="L47" i="13" s="1"/>
  <c r="G47" i="13"/>
  <c r="J47" i="13"/>
  <c r="I33" i="13"/>
  <c r="I21" i="13"/>
  <c r="L21" i="13"/>
  <c r="E70" i="13"/>
  <c r="C65" i="13"/>
  <c r="D65" i="13" s="1"/>
  <c r="K65" i="13"/>
  <c r="J65" i="13"/>
  <c r="J58" i="13"/>
  <c r="K58" i="13"/>
  <c r="C58" i="13"/>
  <c r="D58" i="13" s="1"/>
  <c r="E56" i="13"/>
  <c r="C56" i="13"/>
  <c r="D56" i="13" s="1"/>
  <c r="G56" i="13"/>
  <c r="I40" i="13"/>
  <c r="L40" i="13"/>
  <c r="K81" i="13"/>
  <c r="K73" i="13"/>
  <c r="D70" i="13"/>
  <c r="D64" i="13"/>
  <c r="K64" i="13"/>
  <c r="C57" i="13"/>
  <c r="D57" i="13" s="1"/>
  <c r="K57" i="13"/>
  <c r="G57" i="13"/>
  <c r="G55" i="13"/>
  <c r="K55" i="13"/>
  <c r="C55" i="13"/>
  <c r="D55" i="13" s="1"/>
  <c r="L38" i="13"/>
  <c r="G93" i="13"/>
  <c r="J81" i="13"/>
  <c r="J73" i="13"/>
  <c r="G63" i="13"/>
  <c r="E63" i="13"/>
  <c r="J63" i="13"/>
  <c r="J51" i="13"/>
  <c r="G50" i="13"/>
  <c r="C50" i="13"/>
  <c r="D50" i="13" s="1"/>
  <c r="L50" i="13" s="1"/>
  <c r="K50" i="13"/>
  <c r="G70" i="13"/>
  <c r="I45" i="13"/>
  <c r="L45" i="13"/>
  <c r="E39" i="13"/>
  <c r="C39" i="13"/>
  <c r="D39" i="13" s="1"/>
  <c r="G39" i="13"/>
  <c r="J39" i="13"/>
  <c r="K39" i="13"/>
  <c r="L43" i="13"/>
  <c r="C51" i="13"/>
  <c r="D51" i="13" s="1"/>
  <c r="I51" i="13" s="1"/>
  <c r="K51" i="13"/>
  <c r="E51" i="13"/>
  <c r="E20" i="13"/>
  <c r="G20" i="13"/>
  <c r="C20" i="13"/>
  <c r="D20" i="13" s="1"/>
  <c r="J20" i="13"/>
  <c r="K20" i="13"/>
  <c r="C59" i="13"/>
  <c r="D59" i="13" s="1"/>
  <c r="I59" i="13" s="1"/>
  <c r="K59" i="13"/>
  <c r="E59" i="13"/>
  <c r="C34" i="13"/>
  <c r="D34" i="13" s="1"/>
  <c r="K34" i="13"/>
  <c r="E34" i="13"/>
  <c r="G34" i="13"/>
  <c r="J34" i="13"/>
  <c r="C23" i="13"/>
  <c r="D23" i="13" s="1"/>
  <c r="K23" i="13"/>
  <c r="E23" i="13"/>
  <c r="G23" i="13"/>
  <c r="J23" i="13"/>
  <c r="C67" i="13"/>
  <c r="D67" i="13" s="1"/>
  <c r="K67" i="13"/>
  <c r="C22" i="13"/>
  <c r="D22" i="13" s="1"/>
  <c r="K22" i="13"/>
  <c r="G22" i="13"/>
  <c r="E22" i="13"/>
  <c r="J22" i="13"/>
  <c r="L11" i="13"/>
  <c r="J44" i="13"/>
  <c r="K36" i="13"/>
  <c r="I29" i="13"/>
  <c r="L29" i="13"/>
  <c r="I13" i="13"/>
  <c r="L13" i="13"/>
  <c r="G41" i="13"/>
  <c r="J36" i="13"/>
  <c r="K30" i="13"/>
  <c r="C14" i="13"/>
  <c r="D14" i="13" s="1"/>
  <c r="K14" i="13"/>
  <c r="G14" i="13"/>
  <c r="C42" i="13"/>
  <c r="D42" i="13" s="1"/>
  <c r="K42" i="13"/>
  <c r="K41" i="13"/>
  <c r="J30" i="13"/>
  <c r="D28" i="13"/>
  <c r="I28" i="13" s="1"/>
  <c r="E28" i="13"/>
  <c r="G28" i="13"/>
  <c r="J15" i="13"/>
  <c r="G53" i="13"/>
  <c r="K49" i="13"/>
  <c r="C49" i="13"/>
  <c r="D49" i="13" s="1"/>
  <c r="I49" i="13" s="1"/>
  <c r="G46" i="13"/>
  <c r="G44" i="13"/>
  <c r="J41" i="13"/>
  <c r="C31" i="13"/>
  <c r="D31" i="13" s="1"/>
  <c r="I31" i="13" s="1"/>
  <c r="K31" i="13"/>
  <c r="E31" i="13"/>
  <c r="E30" i="13"/>
  <c r="D44" i="13"/>
  <c r="L44" i="13" s="1"/>
  <c r="J42" i="13"/>
  <c r="I41" i="13"/>
  <c r="I37" i="13"/>
  <c r="D36" i="13"/>
  <c r="L36" i="13" s="1"/>
  <c r="G33" i="13"/>
  <c r="D30" i="13"/>
  <c r="C15" i="13"/>
  <c r="D15" i="13" s="1"/>
  <c r="K15" i="13"/>
  <c r="E15" i="13"/>
  <c r="E46" i="13"/>
  <c r="G38" i="13"/>
  <c r="I38" i="13"/>
  <c r="L33" i="13"/>
  <c r="K28" i="13"/>
  <c r="I16" i="13"/>
  <c r="E44" i="13"/>
  <c r="E36" i="13"/>
  <c r="G36" i="13"/>
  <c r="G30" i="13"/>
  <c r="I24" i="13"/>
  <c r="E26" i="13"/>
  <c r="E18" i="13"/>
  <c r="G12" i="13"/>
  <c r="E10" i="13"/>
  <c r="K45" i="13"/>
  <c r="K37" i="13"/>
  <c r="I35" i="13"/>
  <c r="K29" i="13"/>
  <c r="G25" i="13"/>
  <c r="K21" i="13"/>
  <c r="I19" i="13"/>
  <c r="D18" i="13"/>
  <c r="I18" i="13" s="1"/>
  <c r="G17" i="13"/>
  <c r="K13" i="13"/>
  <c r="I11" i="13"/>
  <c r="D10" i="13"/>
  <c r="I10" i="13" s="1"/>
  <c r="G9" i="13"/>
  <c r="K26" i="13"/>
  <c r="K18" i="13"/>
  <c r="E12" i="13"/>
  <c r="K10" i="13"/>
  <c r="P1988" i="10"/>
  <c r="Q1929" i="10"/>
  <c r="N1967" i="10"/>
  <c r="L1967" i="4" s="1"/>
  <c r="Q1964" i="10"/>
  <c r="N1916" i="10"/>
  <c r="O1887" i="10"/>
  <c r="O1881" i="10"/>
  <c r="Q1834" i="10"/>
  <c r="S1818" i="10"/>
  <c r="P1690" i="10"/>
  <c r="Q1635" i="10"/>
  <c r="Q1634" i="10"/>
  <c r="Q1619" i="10"/>
  <c r="P1610" i="10"/>
  <c r="Q1594" i="10"/>
  <c r="P1545" i="10"/>
  <c r="S1506" i="10"/>
  <c r="R1442" i="10"/>
  <c r="Q1363" i="10"/>
  <c r="Q1357" i="10"/>
  <c r="S1251" i="10"/>
  <c r="P1208" i="10"/>
  <c r="T1195" i="10"/>
  <c r="Q888" i="10"/>
  <c r="Q878" i="10"/>
  <c r="S871" i="10"/>
  <c r="Q736" i="10"/>
  <c r="R736" i="10"/>
  <c r="S613" i="10"/>
  <c r="N1991" i="10"/>
  <c r="N1985" i="10"/>
  <c r="P1889" i="10"/>
  <c r="O1839" i="10"/>
  <c r="P1667" i="10"/>
  <c r="R1643" i="10"/>
  <c r="P1635" i="10"/>
  <c r="P1634" i="10"/>
  <c r="R1627" i="10"/>
  <c r="P1618" i="10"/>
  <c r="R1611" i="10"/>
  <c r="P1602" i="10"/>
  <c r="Q1515" i="10"/>
  <c r="N1515" i="10"/>
  <c r="Q1434" i="10"/>
  <c r="Q1418" i="10"/>
  <c r="T1392" i="10"/>
  <c r="O1242" i="10"/>
  <c r="S1203" i="10"/>
  <c r="Q1161" i="10"/>
  <c r="N1096" i="10"/>
  <c r="L1096" i="4" s="1"/>
  <c r="Q1051" i="10"/>
  <c r="T756" i="10"/>
  <c r="O674" i="10"/>
  <c r="T674" i="10"/>
  <c r="R569" i="10"/>
  <c r="P569" i="10"/>
  <c r="P1492" i="10"/>
  <c r="P1404" i="10"/>
  <c r="Q1256" i="10"/>
  <c r="O682" i="10"/>
  <c r="R570" i="10"/>
  <c r="Q560" i="10"/>
  <c r="T560" i="10"/>
  <c r="O1951" i="10"/>
  <c r="P1932" i="10"/>
  <c r="N1921" i="10"/>
  <c r="P1897" i="10"/>
  <c r="N1889" i="10"/>
  <c r="Q1881" i="10"/>
  <c r="P1874" i="10"/>
  <c r="O1850" i="10"/>
  <c r="Q1810" i="10"/>
  <c r="N1773" i="10"/>
  <c r="P1570" i="10"/>
  <c r="T1489" i="10"/>
  <c r="T1408" i="10"/>
  <c r="Q1314" i="10"/>
  <c r="O1208" i="10"/>
  <c r="P1106" i="10"/>
  <c r="Q1096" i="10"/>
  <c r="O1096" i="4" s="1"/>
  <c r="N1067" i="10"/>
  <c r="Q999" i="10"/>
  <c r="P888" i="10"/>
  <c r="Q690" i="10"/>
  <c r="S690" i="10"/>
  <c r="T690" i="10"/>
  <c r="Q1112" i="10"/>
  <c r="Q1048" i="10"/>
  <c r="S1887" i="10"/>
  <c r="S1747" i="10"/>
  <c r="R1551" i="10"/>
  <c r="T1506" i="10"/>
  <c r="P1411" i="10"/>
  <c r="O1408" i="10"/>
  <c r="P1224" i="10"/>
  <c r="O1187" i="10"/>
  <c r="O1171" i="10"/>
  <c r="S1036" i="10"/>
  <c r="Q594" i="10"/>
  <c r="O1405" i="10"/>
  <c r="P1012" i="10"/>
  <c r="O1967" i="10"/>
  <c r="N1897" i="10"/>
  <c r="Q1818" i="10"/>
  <c r="S1772" i="10"/>
  <c r="P1723" i="10"/>
  <c r="R1531" i="10"/>
  <c r="P1531" i="4" s="1"/>
  <c r="N1497" i="10"/>
  <c r="S1476" i="10"/>
  <c r="T1468" i="10"/>
  <c r="P1465" i="10"/>
  <c r="T1457" i="10"/>
  <c r="N1457" i="10"/>
  <c r="T1452" i="10"/>
  <c r="T1444" i="10"/>
  <c r="T1436" i="10"/>
  <c r="P1433" i="10"/>
  <c r="T1428" i="10"/>
  <c r="R1412" i="10"/>
  <c r="O1411" i="10"/>
  <c r="Q1387" i="10"/>
  <c r="Q1349" i="10"/>
  <c r="T1171" i="10"/>
  <c r="Q1106" i="10"/>
  <c r="N1043" i="10"/>
  <c r="T1012" i="10"/>
  <c r="N1951" i="10"/>
  <c r="Q1948" i="10"/>
  <c r="N1929" i="10"/>
  <c r="P1831" i="10"/>
  <c r="S1551" i="10"/>
  <c r="P1476" i="10"/>
  <c r="S1405" i="10"/>
  <c r="Q689" i="10"/>
  <c r="O951" i="10"/>
  <c r="T941" i="10"/>
  <c r="N752" i="10"/>
  <c r="O689" i="10"/>
  <c r="N665" i="10"/>
  <c r="O658" i="10"/>
  <c r="Q598" i="10"/>
  <c r="O570" i="10"/>
  <c r="R832" i="10"/>
  <c r="Q747" i="10"/>
  <c r="R708" i="10"/>
  <c r="S682" i="10"/>
  <c r="N570" i="10"/>
  <c r="N502" i="10"/>
  <c r="N414" i="10"/>
  <c r="N1208" i="10"/>
  <c r="O1205" i="10"/>
  <c r="M1205" i="4" s="1"/>
  <c r="P967" i="10"/>
  <c r="T909" i="10"/>
  <c r="O900" i="10"/>
  <c r="N769" i="10"/>
  <c r="Q763" i="10"/>
  <c r="Q755" i="10"/>
  <c r="R590" i="10"/>
  <c r="N480" i="10"/>
  <c r="T344" i="10"/>
  <c r="P1082" i="10"/>
  <c r="P1058" i="10"/>
  <c r="P1036" i="10"/>
  <c r="T1026" i="10"/>
  <c r="N941" i="10"/>
  <c r="O771" i="10"/>
  <c r="O744" i="10"/>
  <c r="S674" i="10"/>
  <c r="Q530" i="10"/>
  <c r="S480" i="10"/>
  <c r="Q344" i="10"/>
  <c r="R261" i="10"/>
  <c r="P1258" i="10"/>
  <c r="O1161" i="10"/>
  <c r="T933" i="10"/>
  <c r="S919" i="10"/>
  <c r="R900" i="10"/>
  <c r="P897" i="10"/>
  <c r="O747" i="10"/>
  <c r="N744" i="10"/>
  <c r="O708" i="10"/>
  <c r="T687" i="10"/>
  <c r="O632" i="10"/>
  <c r="P629" i="10"/>
  <c r="Q568" i="10"/>
  <c r="O546" i="10"/>
  <c r="P543" i="10"/>
  <c r="N344" i="10"/>
  <c r="N276" i="10"/>
  <c r="S1973" i="10"/>
  <c r="Q1973" i="10"/>
  <c r="R1973" i="10"/>
  <c r="T1973" i="10"/>
  <c r="Q1836" i="10"/>
  <c r="R1933" i="10"/>
  <c r="T1925" i="10"/>
  <c r="T1941" i="10"/>
  <c r="J1990" i="10"/>
  <c r="J1950" i="10"/>
  <c r="J1910" i="10"/>
  <c r="J1902" i="10"/>
  <c r="N1890" i="10"/>
  <c r="K1888" i="10"/>
  <c r="L1870" i="10"/>
  <c r="K1992" i="10"/>
  <c r="C1992" i="10"/>
  <c r="G1992" i="4" s="1"/>
  <c r="I1990" i="10"/>
  <c r="K1984" i="10"/>
  <c r="C1984" i="10"/>
  <c r="G1984" i="4" s="1"/>
  <c r="I1982" i="10"/>
  <c r="K1976" i="10"/>
  <c r="C1976" i="10"/>
  <c r="G1976" i="4" s="1"/>
  <c r="I1974" i="10"/>
  <c r="K1968" i="10"/>
  <c r="C1968" i="10"/>
  <c r="G1968" i="4" s="1"/>
  <c r="I1966" i="10"/>
  <c r="O1964" i="10"/>
  <c r="K1960" i="10"/>
  <c r="C1960" i="10"/>
  <c r="G1960" i="4" s="1"/>
  <c r="I1958" i="10"/>
  <c r="K1952" i="10"/>
  <c r="C1952" i="10"/>
  <c r="G1952" i="4" s="1"/>
  <c r="I1950" i="10"/>
  <c r="K1944" i="10"/>
  <c r="C1944" i="10"/>
  <c r="G1944" i="4" s="1"/>
  <c r="I1942" i="10"/>
  <c r="K1936" i="10"/>
  <c r="C1936" i="10"/>
  <c r="G1936" i="4" s="1"/>
  <c r="I1934" i="10"/>
  <c r="C1928" i="10"/>
  <c r="G1928" i="4" s="1"/>
  <c r="I1926" i="10"/>
  <c r="I1918" i="10"/>
  <c r="I1910" i="10"/>
  <c r="I1902" i="10"/>
  <c r="I1894" i="10"/>
  <c r="J1888" i="10"/>
  <c r="K1878" i="10"/>
  <c r="D1873" i="10"/>
  <c r="L1873" i="10"/>
  <c r="E1873" i="10"/>
  <c r="K1872" i="10"/>
  <c r="K1870" i="10"/>
  <c r="C1859" i="10"/>
  <c r="G1859" i="4" s="1"/>
  <c r="K1859" i="10"/>
  <c r="F1859" i="10"/>
  <c r="I1859" i="4" s="1"/>
  <c r="G1859" i="10"/>
  <c r="T1856" i="10"/>
  <c r="G1828" i="10"/>
  <c r="N1828" i="10" s="1"/>
  <c r="H1828" i="10"/>
  <c r="O1828" i="10" s="1"/>
  <c r="C1828" i="10"/>
  <c r="G1828" i="4" s="1"/>
  <c r="K1828" i="10"/>
  <c r="R1828" i="10" s="1"/>
  <c r="D1828" i="10"/>
  <c r="L1828" i="10"/>
  <c r="S1828" i="10" s="1"/>
  <c r="E1828" i="10"/>
  <c r="T1828" i="10"/>
  <c r="H1825" i="10"/>
  <c r="I1825" i="10"/>
  <c r="D1825" i="10"/>
  <c r="L1825" i="10"/>
  <c r="E1825" i="10"/>
  <c r="F1825" i="10"/>
  <c r="I1825" i="4" s="1"/>
  <c r="H1801" i="10"/>
  <c r="I1801" i="10"/>
  <c r="C1801" i="10"/>
  <c r="G1801" i="4" s="1"/>
  <c r="K1801" i="10"/>
  <c r="D1801" i="10"/>
  <c r="L1801" i="10"/>
  <c r="E1801" i="10"/>
  <c r="F1801" i="10"/>
  <c r="I1801" i="4" s="1"/>
  <c r="K1801" i="4" s="1"/>
  <c r="E1786" i="10"/>
  <c r="C1786" i="10"/>
  <c r="G1786" i="4" s="1"/>
  <c r="L1786" i="10"/>
  <c r="D1786" i="10"/>
  <c r="F1786" i="10"/>
  <c r="I1786" i="4" s="1"/>
  <c r="G1786" i="10"/>
  <c r="H1786" i="10"/>
  <c r="I1786" i="10"/>
  <c r="J1786" i="10"/>
  <c r="S1769" i="10"/>
  <c r="S1764" i="10"/>
  <c r="P1753" i="10"/>
  <c r="Q1753" i="10"/>
  <c r="S1753" i="10"/>
  <c r="T1753" i="10"/>
  <c r="J1942" i="10"/>
  <c r="N1914" i="10"/>
  <c r="L1872" i="10"/>
  <c r="C1824" i="10"/>
  <c r="G1824" i="4" s="1"/>
  <c r="K1824" i="10"/>
  <c r="D1824" i="10"/>
  <c r="L1824" i="10"/>
  <c r="G1824" i="10"/>
  <c r="H1824" i="10"/>
  <c r="I1824" i="10"/>
  <c r="H1809" i="10"/>
  <c r="I1809" i="10"/>
  <c r="C1809" i="10"/>
  <c r="G1809" i="4" s="1"/>
  <c r="K1809" i="10"/>
  <c r="D1809" i="10"/>
  <c r="L1809" i="10"/>
  <c r="E1809" i="10"/>
  <c r="F1809" i="10"/>
  <c r="I1809" i="4" s="1"/>
  <c r="H1777" i="10"/>
  <c r="C1777" i="10"/>
  <c r="G1777" i="4" s="1"/>
  <c r="L1777" i="10"/>
  <c r="D1777" i="10"/>
  <c r="E1777" i="10"/>
  <c r="F1777" i="10"/>
  <c r="I1777" i="4" s="1"/>
  <c r="G1777" i="10"/>
  <c r="I1777" i="10"/>
  <c r="J1777" i="10"/>
  <c r="Q1617" i="10"/>
  <c r="J1992" i="10"/>
  <c r="J1976" i="10"/>
  <c r="T1970" i="10"/>
  <c r="H1966" i="10"/>
  <c r="H1958" i="10"/>
  <c r="T1954" i="10"/>
  <c r="H1950" i="10"/>
  <c r="H1942" i="10"/>
  <c r="T1938" i="10"/>
  <c r="H1934" i="10"/>
  <c r="T1930" i="10"/>
  <c r="H1926" i="10"/>
  <c r="I1923" i="10"/>
  <c r="T1922" i="10"/>
  <c r="H1918" i="10"/>
  <c r="I1915" i="10"/>
  <c r="H1910" i="10"/>
  <c r="I1907" i="10"/>
  <c r="T1906" i="10"/>
  <c r="H1902" i="10"/>
  <c r="I1899" i="10"/>
  <c r="T1898" i="10"/>
  <c r="H1894" i="10"/>
  <c r="I1891" i="10"/>
  <c r="T1890" i="10"/>
  <c r="I1888" i="10"/>
  <c r="J1878" i="10"/>
  <c r="K1873" i="10"/>
  <c r="J1872" i="10"/>
  <c r="J1870" i="10"/>
  <c r="L1867" i="10"/>
  <c r="E1861" i="10"/>
  <c r="H1861" i="10"/>
  <c r="I1861" i="10"/>
  <c r="K1856" i="10"/>
  <c r="R1856" i="10" s="1"/>
  <c r="C1851" i="10"/>
  <c r="G1851" i="4" s="1"/>
  <c r="K1851" i="10"/>
  <c r="F1851" i="10"/>
  <c r="I1851" i="4" s="1"/>
  <c r="G1851" i="10"/>
  <c r="H1841" i="10"/>
  <c r="I1841" i="10"/>
  <c r="D1841" i="10"/>
  <c r="L1841" i="10"/>
  <c r="E1841" i="10"/>
  <c r="Q1821" i="10"/>
  <c r="H1793" i="10"/>
  <c r="I1793" i="10"/>
  <c r="C1793" i="10"/>
  <c r="G1793" i="4" s="1"/>
  <c r="K1793" i="10"/>
  <c r="D1793" i="10"/>
  <c r="L1793" i="10"/>
  <c r="E1793" i="10"/>
  <c r="F1793" i="10"/>
  <c r="I1793" i="4" s="1"/>
  <c r="C1776" i="10"/>
  <c r="G1776" i="4" s="1"/>
  <c r="K1776" i="10"/>
  <c r="D1776" i="10"/>
  <c r="E1776" i="10"/>
  <c r="F1776" i="10"/>
  <c r="I1776" i="4" s="1"/>
  <c r="G1776" i="10"/>
  <c r="H1776" i="10"/>
  <c r="I1776" i="10"/>
  <c r="J1776" i="10"/>
  <c r="O1753" i="10"/>
  <c r="F1743" i="10"/>
  <c r="I1743" i="4" s="1"/>
  <c r="K1743" i="4" s="1"/>
  <c r="H1743" i="10"/>
  <c r="C1743" i="10"/>
  <c r="G1743" i="4" s="1"/>
  <c r="K1743" i="10"/>
  <c r="D1743" i="10"/>
  <c r="E1743" i="10"/>
  <c r="G1743" i="10"/>
  <c r="I1743" i="10"/>
  <c r="J1743" i="10"/>
  <c r="L1743" i="10"/>
  <c r="O1569" i="10"/>
  <c r="R1569" i="10"/>
  <c r="S1569" i="10"/>
  <c r="T1569" i="10"/>
  <c r="N1994" i="10"/>
  <c r="J1966" i="10"/>
  <c r="J1958" i="10"/>
  <c r="N1906" i="10"/>
  <c r="J1894" i="10"/>
  <c r="H1995" i="10"/>
  <c r="I1992" i="10"/>
  <c r="G1990" i="10"/>
  <c r="I1984" i="10"/>
  <c r="H1979" i="10"/>
  <c r="I1976" i="10"/>
  <c r="G1974" i="10"/>
  <c r="H1971" i="10"/>
  <c r="I1968" i="10"/>
  <c r="T1967" i="10"/>
  <c r="G1966" i="10"/>
  <c r="H1963" i="10"/>
  <c r="I1960" i="10"/>
  <c r="G1958" i="10"/>
  <c r="H1955" i="10"/>
  <c r="I1952" i="10"/>
  <c r="T1951" i="10"/>
  <c r="G1950" i="10"/>
  <c r="H1947" i="10"/>
  <c r="I1944" i="10"/>
  <c r="G1942" i="10"/>
  <c r="H1939" i="10"/>
  <c r="S1938" i="10"/>
  <c r="I1936" i="10"/>
  <c r="T1935" i="10"/>
  <c r="G1934" i="10"/>
  <c r="H1931" i="10"/>
  <c r="I1928" i="10"/>
  <c r="G1926" i="10"/>
  <c r="H1923" i="10"/>
  <c r="S1922" i="10"/>
  <c r="I1920" i="10"/>
  <c r="G1918" i="10"/>
  <c r="H1915" i="10"/>
  <c r="I1912" i="10"/>
  <c r="G1910" i="10"/>
  <c r="H1907" i="10"/>
  <c r="I1904" i="10"/>
  <c r="T1903" i="10"/>
  <c r="G1902" i="10"/>
  <c r="H1899" i="10"/>
  <c r="S1898" i="10"/>
  <c r="I1896" i="10"/>
  <c r="G1894" i="10"/>
  <c r="H1891" i="10"/>
  <c r="S1890" i="10"/>
  <c r="H1888" i="10"/>
  <c r="E1886" i="10"/>
  <c r="T1886" i="10"/>
  <c r="O1876" i="10"/>
  <c r="F1875" i="10"/>
  <c r="I1875" i="4" s="1"/>
  <c r="G1875" i="10"/>
  <c r="J1873" i="10"/>
  <c r="I1872" i="10"/>
  <c r="I1870" i="10"/>
  <c r="I1865" i="10"/>
  <c r="D1865" i="10"/>
  <c r="L1865" i="10"/>
  <c r="E1865" i="10"/>
  <c r="T1865" i="10"/>
  <c r="L1861" i="10"/>
  <c r="L1859" i="10"/>
  <c r="J1856" i="10"/>
  <c r="Q1856" i="10" s="1"/>
  <c r="E1853" i="10"/>
  <c r="H1853" i="10"/>
  <c r="O1853" i="10" s="1"/>
  <c r="I1853" i="10"/>
  <c r="Q1845" i="10"/>
  <c r="C1840" i="10"/>
  <c r="G1840" i="4" s="1"/>
  <c r="K1840" i="10"/>
  <c r="D1840" i="10"/>
  <c r="L1840" i="10"/>
  <c r="G1840" i="10"/>
  <c r="H1840" i="10"/>
  <c r="O1840" i="10" s="1"/>
  <c r="T1739" i="10"/>
  <c r="O1739" i="10"/>
  <c r="P1739" i="10"/>
  <c r="S1739" i="10"/>
  <c r="C1728" i="10"/>
  <c r="G1728" i="4" s="1"/>
  <c r="K1728" i="10"/>
  <c r="E1728" i="10"/>
  <c r="H1728" i="10"/>
  <c r="D1728" i="10"/>
  <c r="F1728" i="10"/>
  <c r="I1728" i="4" s="1"/>
  <c r="G1728" i="10"/>
  <c r="I1728" i="10"/>
  <c r="J1728" i="10"/>
  <c r="L1728" i="10"/>
  <c r="C1704" i="10"/>
  <c r="G1704" i="4" s="1"/>
  <c r="K1704" i="10"/>
  <c r="D1704" i="10"/>
  <c r="L1704" i="10"/>
  <c r="E1704" i="10"/>
  <c r="H1704" i="10"/>
  <c r="F1704" i="10"/>
  <c r="I1704" i="4" s="1"/>
  <c r="K1704" i="4" s="1"/>
  <c r="G1704" i="10"/>
  <c r="I1704" i="10"/>
  <c r="J1704" i="10"/>
  <c r="J1934" i="10"/>
  <c r="J1926" i="10"/>
  <c r="E1878" i="10"/>
  <c r="F1878" i="10"/>
  <c r="I1878" i="4" s="1"/>
  <c r="C1867" i="10"/>
  <c r="G1867" i="4" s="1"/>
  <c r="K1867" i="10"/>
  <c r="F1867" i="10"/>
  <c r="I1867" i="4" s="1"/>
  <c r="K1867" i="4" s="1"/>
  <c r="G1867" i="10"/>
  <c r="R1829" i="10"/>
  <c r="J1984" i="10"/>
  <c r="H1982" i="10"/>
  <c r="H1974" i="10"/>
  <c r="G1982" i="10"/>
  <c r="S1991" i="10"/>
  <c r="H1984" i="10"/>
  <c r="I1981" i="10"/>
  <c r="T1980" i="10"/>
  <c r="G1979" i="10"/>
  <c r="H1976" i="10"/>
  <c r="F1974" i="10"/>
  <c r="I1974" i="4" s="1"/>
  <c r="I1973" i="10"/>
  <c r="P1973" i="10" s="1"/>
  <c r="G1971" i="10"/>
  <c r="H1968" i="10"/>
  <c r="S1967" i="10"/>
  <c r="F1966" i="10"/>
  <c r="I1966" i="4" s="1"/>
  <c r="I1965" i="10"/>
  <c r="G1963" i="10"/>
  <c r="H1960" i="10"/>
  <c r="S1959" i="10"/>
  <c r="F1958" i="10"/>
  <c r="I1958" i="4" s="1"/>
  <c r="K1958" i="4" s="1"/>
  <c r="I1957" i="10"/>
  <c r="G1955" i="10"/>
  <c r="H1952" i="10"/>
  <c r="S1951" i="10"/>
  <c r="F1950" i="10"/>
  <c r="I1950" i="4" s="1"/>
  <c r="I1949" i="10"/>
  <c r="P1949" i="10" s="1"/>
  <c r="G1947" i="10"/>
  <c r="H1944" i="10"/>
  <c r="F1942" i="10"/>
  <c r="I1942" i="4" s="1"/>
  <c r="I1941" i="10"/>
  <c r="G1939" i="10"/>
  <c r="R1938" i="10"/>
  <c r="H1936" i="10"/>
  <c r="S1935" i="10"/>
  <c r="F1934" i="10"/>
  <c r="I1934" i="4" s="1"/>
  <c r="I1933" i="10"/>
  <c r="T1932" i="10"/>
  <c r="G1931" i="10"/>
  <c r="R1930" i="10"/>
  <c r="H1928" i="10"/>
  <c r="F1926" i="10"/>
  <c r="I1926" i="4" s="1"/>
  <c r="I1925" i="10"/>
  <c r="P1925" i="10" s="1"/>
  <c r="N1925" i="4" s="1"/>
  <c r="G1923" i="10"/>
  <c r="R1922" i="10"/>
  <c r="H1920" i="10"/>
  <c r="F1918" i="10"/>
  <c r="I1918" i="4" s="1"/>
  <c r="K1918" i="4" s="1"/>
  <c r="I1917" i="10"/>
  <c r="T1916" i="10"/>
  <c r="G1915" i="10"/>
  <c r="H1912" i="10"/>
  <c r="F1910" i="10"/>
  <c r="I1910" i="4" s="1"/>
  <c r="I1909" i="10"/>
  <c r="G1907" i="10"/>
  <c r="H1904" i="10"/>
  <c r="S1903" i="10"/>
  <c r="F1902" i="10"/>
  <c r="I1902" i="4" s="1"/>
  <c r="I1901" i="10"/>
  <c r="G1899" i="10"/>
  <c r="R1898" i="10"/>
  <c r="H1896" i="10"/>
  <c r="F1894" i="10"/>
  <c r="I1894" i="4" s="1"/>
  <c r="K1894" i="4" s="1"/>
  <c r="I1893" i="10"/>
  <c r="G1891" i="10"/>
  <c r="R1890" i="10"/>
  <c r="F1888" i="10"/>
  <c r="I1888" i="4" s="1"/>
  <c r="S1886" i="10"/>
  <c r="J1886" i="10"/>
  <c r="Q1886" i="10" s="1"/>
  <c r="C1884" i="10"/>
  <c r="G1884" i="4" s="1"/>
  <c r="K1884" i="10"/>
  <c r="N1881" i="10"/>
  <c r="H1878" i="10"/>
  <c r="C1876" i="10"/>
  <c r="G1876" i="4" s="1"/>
  <c r="K1876" i="10"/>
  <c r="D1876" i="10"/>
  <c r="L1876" i="10"/>
  <c r="K1875" i="10"/>
  <c r="I1873" i="10"/>
  <c r="F1872" i="10"/>
  <c r="I1872" i="4" s="1"/>
  <c r="N1868" i="10"/>
  <c r="C1868" i="10"/>
  <c r="G1868" i="4" s="1"/>
  <c r="K1868" i="10"/>
  <c r="D1868" i="10"/>
  <c r="L1868" i="10"/>
  <c r="I1867" i="10"/>
  <c r="T1864" i="10"/>
  <c r="P1864" i="10"/>
  <c r="K1861" i="10"/>
  <c r="Q1860" i="10"/>
  <c r="J1859" i="10"/>
  <c r="I1857" i="10"/>
  <c r="P1857" i="10" s="1"/>
  <c r="D1857" i="10"/>
  <c r="L1857" i="10"/>
  <c r="E1857" i="10"/>
  <c r="I1856" i="10"/>
  <c r="P1856" i="10" s="1"/>
  <c r="L1853" i="10"/>
  <c r="L1851" i="10"/>
  <c r="T1832" i="10"/>
  <c r="Q1832" i="10"/>
  <c r="C1816" i="10"/>
  <c r="G1816" i="4" s="1"/>
  <c r="K1816" i="10"/>
  <c r="D1816" i="10"/>
  <c r="L1816" i="10"/>
  <c r="F1816" i="10"/>
  <c r="I1816" i="4" s="1"/>
  <c r="G1816" i="10"/>
  <c r="H1816" i="10"/>
  <c r="I1816" i="10"/>
  <c r="Q1813" i="10"/>
  <c r="R1813" i="10"/>
  <c r="P1804" i="10"/>
  <c r="D1725" i="10"/>
  <c r="L1725" i="10"/>
  <c r="E1725" i="10"/>
  <c r="F1725" i="10"/>
  <c r="I1725" i="4" s="1"/>
  <c r="I1725" i="10"/>
  <c r="C1725" i="10"/>
  <c r="G1725" i="4" s="1"/>
  <c r="G1725" i="10"/>
  <c r="H1725" i="10"/>
  <c r="J1725" i="10"/>
  <c r="K1725" i="10"/>
  <c r="N1930" i="10"/>
  <c r="E1870" i="10"/>
  <c r="F1870" i="10"/>
  <c r="I1870" i="4" s="1"/>
  <c r="J1968" i="10"/>
  <c r="J1989" i="10"/>
  <c r="H1987" i="10"/>
  <c r="J1981" i="10"/>
  <c r="R1994" i="10"/>
  <c r="F1990" i="10"/>
  <c r="I1990" i="4" s="1"/>
  <c r="I1989" i="10"/>
  <c r="T1988" i="10"/>
  <c r="F1995" i="10"/>
  <c r="I1995" i="4" s="1"/>
  <c r="I1994" i="10"/>
  <c r="P1994" i="10" s="1"/>
  <c r="G1992" i="10"/>
  <c r="E1990" i="10"/>
  <c r="H1989" i="10"/>
  <c r="S1988" i="10"/>
  <c r="F1987" i="10"/>
  <c r="I1987" i="4" s="1"/>
  <c r="I1986" i="10"/>
  <c r="T1985" i="10"/>
  <c r="G1984" i="10"/>
  <c r="E1982" i="10"/>
  <c r="H1981" i="10"/>
  <c r="S1980" i="10"/>
  <c r="F1979" i="10"/>
  <c r="I1979" i="4" s="1"/>
  <c r="I1978" i="10"/>
  <c r="G1976" i="10"/>
  <c r="E1974" i="10"/>
  <c r="H1973" i="10"/>
  <c r="O1973" i="10" s="1"/>
  <c r="F1971" i="10"/>
  <c r="I1971" i="4" s="1"/>
  <c r="K1971" i="4" s="1"/>
  <c r="I1970" i="10"/>
  <c r="P1970" i="10" s="1"/>
  <c r="G1968" i="10"/>
  <c r="E1966" i="10"/>
  <c r="H1965" i="10"/>
  <c r="F1963" i="10"/>
  <c r="I1963" i="4" s="1"/>
  <c r="K1963" i="4" s="1"/>
  <c r="I1962" i="10"/>
  <c r="G1960" i="10"/>
  <c r="R1959" i="10"/>
  <c r="E1958" i="10"/>
  <c r="H1957" i="10"/>
  <c r="F1955" i="10"/>
  <c r="I1955" i="4" s="1"/>
  <c r="I1954" i="10"/>
  <c r="P1954" i="10" s="1"/>
  <c r="G1952" i="10"/>
  <c r="R1951" i="10"/>
  <c r="E1950" i="10"/>
  <c r="H1949" i="10"/>
  <c r="S1948" i="10"/>
  <c r="F1947" i="10"/>
  <c r="I1947" i="4" s="1"/>
  <c r="I1946" i="10"/>
  <c r="P1946" i="10" s="1"/>
  <c r="G1944" i="10"/>
  <c r="E1942" i="10"/>
  <c r="H1941" i="10"/>
  <c r="F1939" i="10"/>
  <c r="I1939" i="4" s="1"/>
  <c r="Q1938" i="10"/>
  <c r="I1938" i="10"/>
  <c r="P1938" i="10" s="1"/>
  <c r="T1937" i="10"/>
  <c r="G1936" i="10"/>
  <c r="R1935" i="10"/>
  <c r="E1934" i="10"/>
  <c r="H1933" i="10"/>
  <c r="O1933" i="10" s="1"/>
  <c r="F1931" i="10"/>
  <c r="I1931" i="4" s="1"/>
  <c r="I1930" i="10"/>
  <c r="P1930" i="10" s="1"/>
  <c r="T1929" i="10"/>
  <c r="G1928" i="10"/>
  <c r="E1926" i="10"/>
  <c r="H1925" i="10"/>
  <c r="F1923" i="10"/>
  <c r="I1923" i="4" s="1"/>
  <c r="I1922" i="10"/>
  <c r="P1922" i="10" s="1"/>
  <c r="G1920" i="10"/>
  <c r="E1918" i="10"/>
  <c r="H1917" i="10"/>
  <c r="S1916" i="10"/>
  <c r="F1915" i="10"/>
  <c r="I1915" i="4" s="1"/>
  <c r="Q1914" i="10"/>
  <c r="I1914" i="10"/>
  <c r="P1914" i="10" s="1"/>
  <c r="G1912" i="10"/>
  <c r="E1910" i="10"/>
  <c r="H1909" i="10"/>
  <c r="F1907" i="10"/>
  <c r="I1907" i="4" s="1"/>
  <c r="I1906" i="10"/>
  <c r="T1905" i="10"/>
  <c r="G1904" i="10"/>
  <c r="R1903" i="10"/>
  <c r="E1902" i="10"/>
  <c r="H1901" i="10"/>
  <c r="O1901" i="10" s="1"/>
  <c r="F1899" i="10"/>
  <c r="I1899" i="4" s="1"/>
  <c r="Q1898" i="10"/>
  <c r="I1898" i="10"/>
  <c r="P1898" i="10" s="1"/>
  <c r="T1897" i="10"/>
  <c r="G1896" i="10"/>
  <c r="E1894" i="10"/>
  <c r="H1893" i="10"/>
  <c r="S1892" i="10"/>
  <c r="F1891" i="10"/>
  <c r="I1891" i="4" s="1"/>
  <c r="Q1890" i="10"/>
  <c r="I1890" i="10"/>
  <c r="P1890" i="10" s="1"/>
  <c r="T1889" i="10"/>
  <c r="E1888" i="10"/>
  <c r="R1886" i="10"/>
  <c r="P1886" i="4" s="1"/>
  <c r="I1886" i="10"/>
  <c r="P1886" i="10" s="1"/>
  <c r="N1886" i="4" s="1"/>
  <c r="J1885" i="10"/>
  <c r="J1884" i="10"/>
  <c r="G1878" i="10"/>
  <c r="N1877" i="10"/>
  <c r="T1876" i="10"/>
  <c r="J1875" i="10"/>
  <c r="H1873" i="10"/>
  <c r="G1870" i="10"/>
  <c r="H1867" i="10"/>
  <c r="K1865" i="10"/>
  <c r="R1864" i="10"/>
  <c r="J1861" i="10"/>
  <c r="H1860" i="10"/>
  <c r="O1860" i="10" s="1"/>
  <c r="C1860" i="10"/>
  <c r="G1860" i="4" s="1"/>
  <c r="K1860" i="10"/>
  <c r="R1860" i="10" s="1"/>
  <c r="D1860" i="10"/>
  <c r="L1860" i="10"/>
  <c r="S1860" i="10" s="1"/>
  <c r="I1859" i="10"/>
  <c r="K1853" i="10"/>
  <c r="R1853" i="10" s="1"/>
  <c r="J1851" i="10"/>
  <c r="I1849" i="10"/>
  <c r="D1849" i="10"/>
  <c r="L1849" i="10"/>
  <c r="S1849" i="10" s="1"/>
  <c r="E1849" i="10"/>
  <c r="D1845" i="10"/>
  <c r="L1845" i="10"/>
  <c r="E1845" i="10"/>
  <c r="H1845" i="10"/>
  <c r="I1845" i="10"/>
  <c r="P1845" i="10" s="1"/>
  <c r="K1841" i="10"/>
  <c r="I1836" i="10"/>
  <c r="P1836" i="10" s="1"/>
  <c r="G1833" i="10"/>
  <c r="K1825" i="10"/>
  <c r="J1824" i="10"/>
  <c r="J1817" i="10"/>
  <c r="C1808" i="10"/>
  <c r="G1808" i="4" s="1"/>
  <c r="K1808" i="10"/>
  <c r="D1808" i="10"/>
  <c r="L1808" i="10"/>
  <c r="F1808" i="10"/>
  <c r="I1808" i="4" s="1"/>
  <c r="K1808" i="4" s="1"/>
  <c r="G1808" i="10"/>
  <c r="H1808" i="10"/>
  <c r="I1808" i="10"/>
  <c r="Q1805" i="10"/>
  <c r="R1805" i="10"/>
  <c r="S1761" i="10"/>
  <c r="T1761" i="10"/>
  <c r="F1719" i="10"/>
  <c r="I1719" i="4" s="1"/>
  <c r="G1719" i="10"/>
  <c r="H1719" i="10"/>
  <c r="C1719" i="10"/>
  <c r="G1719" i="4" s="1"/>
  <c r="K1719" i="10"/>
  <c r="D1719" i="10"/>
  <c r="E1719" i="10"/>
  <c r="I1719" i="10"/>
  <c r="J1719" i="10"/>
  <c r="L1719" i="10"/>
  <c r="J1974" i="10"/>
  <c r="J1918" i="10"/>
  <c r="L1878" i="10"/>
  <c r="G1872" i="10"/>
  <c r="H1872" i="10"/>
  <c r="D1856" i="10"/>
  <c r="L1856" i="10"/>
  <c r="S1856" i="10" s="1"/>
  <c r="G1856" i="10"/>
  <c r="N1856" i="10" s="1"/>
  <c r="H1856" i="10"/>
  <c r="O1856" i="10" s="1"/>
  <c r="N1712" i="10"/>
  <c r="Q1712" i="10"/>
  <c r="T1994" i="10"/>
  <c r="H1990" i="10"/>
  <c r="T1991" i="10"/>
  <c r="G1995" i="10"/>
  <c r="J1994" i="10"/>
  <c r="Q1994" i="10" s="1"/>
  <c r="H1992" i="10"/>
  <c r="E1995" i="10"/>
  <c r="H1994" i="10"/>
  <c r="O1994" i="10" s="1"/>
  <c r="K1993" i="10"/>
  <c r="F1992" i="10"/>
  <c r="I1992" i="4" s="1"/>
  <c r="Q1991" i="10"/>
  <c r="I1991" i="10"/>
  <c r="P1991" i="10" s="1"/>
  <c r="L1990" i="10"/>
  <c r="D1990" i="10"/>
  <c r="G1989" i="10"/>
  <c r="R1988" i="10"/>
  <c r="E1987" i="10"/>
  <c r="H1986" i="10"/>
  <c r="S1985" i="10"/>
  <c r="K1985" i="10"/>
  <c r="R1985" i="10" s="1"/>
  <c r="F1984" i="10"/>
  <c r="I1984" i="4" s="1"/>
  <c r="I1983" i="10"/>
  <c r="L1982" i="10"/>
  <c r="D1982" i="10"/>
  <c r="G1981" i="10"/>
  <c r="R1980" i="10"/>
  <c r="E1979" i="10"/>
  <c r="H1978" i="10"/>
  <c r="K1977" i="10"/>
  <c r="R1977" i="10" s="1"/>
  <c r="F1976" i="10"/>
  <c r="I1976" i="4" s="1"/>
  <c r="I1975" i="10"/>
  <c r="L1974" i="10"/>
  <c r="D1974" i="10"/>
  <c r="G1973" i="10"/>
  <c r="N1973" i="10" s="1"/>
  <c r="E1971" i="10"/>
  <c r="H1970" i="10"/>
  <c r="O1970" i="10" s="1"/>
  <c r="K1969" i="10"/>
  <c r="F1968" i="10"/>
  <c r="I1968" i="4" s="1"/>
  <c r="Q1967" i="10"/>
  <c r="I1967" i="10"/>
  <c r="P1967" i="10" s="1"/>
  <c r="L1966" i="10"/>
  <c r="D1966" i="10"/>
  <c r="G1965" i="10"/>
  <c r="N1965" i="10" s="1"/>
  <c r="E1963" i="10"/>
  <c r="H1962" i="10"/>
  <c r="K1961" i="10"/>
  <c r="F1960" i="10"/>
  <c r="I1960" i="4" s="1"/>
  <c r="K1960" i="4" s="1"/>
  <c r="I1959" i="10"/>
  <c r="P1959" i="10" s="1"/>
  <c r="L1958" i="10"/>
  <c r="D1958" i="10"/>
  <c r="G1957" i="10"/>
  <c r="E1955" i="10"/>
  <c r="H1954" i="10"/>
  <c r="O1954" i="10" s="1"/>
  <c r="K1953" i="10"/>
  <c r="F1952" i="10"/>
  <c r="I1952" i="4" s="1"/>
  <c r="Q1951" i="10"/>
  <c r="I1951" i="10"/>
  <c r="P1951" i="10" s="1"/>
  <c r="L1950" i="10"/>
  <c r="D1950" i="10"/>
  <c r="G1949" i="10"/>
  <c r="R1948" i="10"/>
  <c r="E1947" i="10"/>
  <c r="H1946" i="10"/>
  <c r="O1946" i="10" s="1"/>
  <c r="K1945" i="10"/>
  <c r="F1944" i="10"/>
  <c r="I1944" i="4" s="1"/>
  <c r="I1943" i="10"/>
  <c r="L1942" i="10"/>
  <c r="D1942" i="10"/>
  <c r="G1941" i="10"/>
  <c r="E1939" i="10"/>
  <c r="H1938" i="10"/>
  <c r="O1938" i="10" s="1"/>
  <c r="K1937" i="10"/>
  <c r="F1936" i="10"/>
  <c r="I1936" i="4" s="1"/>
  <c r="I1935" i="10"/>
  <c r="P1935" i="10" s="1"/>
  <c r="L1934" i="10"/>
  <c r="D1934" i="10"/>
  <c r="G1933" i="10"/>
  <c r="N1933" i="10" s="1"/>
  <c r="E1931" i="10"/>
  <c r="H1930" i="10"/>
  <c r="O1930" i="10" s="1"/>
  <c r="S1929" i="10"/>
  <c r="K1929" i="10"/>
  <c r="R1929" i="10" s="1"/>
  <c r="F1928" i="10"/>
  <c r="I1928" i="4" s="1"/>
  <c r="I1927" i="10"/>
  <c r="L1926" i="10"/>
  <c r="D1926" i="10"/>
  <c r="G1925" i="10"/>
  <c r="E1923" i="10"/>
  <c r="H1922" i="10"/>
  <c r="O1922" i="10" s="1"/>
  <c r="K1921" i="10"/>
  <c r="F1920" i="10"/>
  <c r="I1920" i="4" s="1"/>
  <c r="I1919" i="10"/>
  <c r="L1918" i="10"/>
  <c r="D1918" i="10"/>
  <c r="G1917" i="10"/>
  <c r="R1916" i="10"/>
  <c r="E1915" i="10"/>
  <c r="H1914" i="10"/>
  <c r="O1914" i="10" s="1"/>
  <c r="K1913" i="10"/>
  <c r="F1912" i="10"/>
  <c r="I1912" i="4" s="1"/>
  <c r="I1911" i="10"/>
  <c r="L1910" i="10"/>
  <c r="D1910" i="10"/>
  <c r="G1909" i="10"/>
  <c r="E1907" i="10"/>
  <c r="H1906" i="10"/>
  <c r="O1906" i="10" s="1"/>
  <c r="K1905" i="10"/>
  <c r="F1904" i="10"/>
  <c r="I1904" i="4" s="1"/>
  <c r="K1904" i="4" s="1"/>
  <c r="I1903" i="10"/>
  <c r="P1903" i="10" s="1"/>
  <c r="L1902" i="10"/>
  <c r="D1902" i="10"/>
  <c r="G1901" i="10"/>
  <c r="E1899" i="10"/>
  <c r="H1898" i="10"/>
  <c r="O1898" i="10" s="1"/>
  <c r="K1897" i="10"/>
  <c r="R1897" i="10" s="1"/>
  <c r="F1896" i="10"/>
  <c r="I1896" i="4" s="1"/>
  <c r="K1896" i="4" s="1"/>
  <c r="I1895" i="10"/>
  <c r="L1894" i="10"/>
  <c r="D1894" i="10"/>
  <c r="G1893" i="10"/>
  <c r="R1892" i="10"/>
  <c r="E1891" i="10"/>
  <c r="H1890" i="10"/>
  <c r="O1890" i="10" s="1"/>
  <c r="S1889" i="10"/>
  <c r="K1889" i="10"/>
  <c r="R1889" i="10" s="1"/>
  <c r="D1888" i="10"/>
  <c r="R1887" i="10"/>
  <c r="H1886" i="10"/>
  <c r="O1886" i="10" s="1"/>
  <c r="M1886" i="4" s="1"/>
  <c r="I1885" i="10"/>
  <c r="P1885" i="10" s="1"/>
  <c r="I1884" i="10"/>
  <c r="J1883" i="10"/>
  <c r="D1881" i="10"/>
  <c r="L1881" i="10"/>
  <c r="S1881" i="10" s="1"/>
  <c r="L1880" i="10"/>
  <c r="S1880" i="10" s="1"/>
  <c r="C1880" i="10"/>
  <c r="G1880" i="4" s="1"/>
  <c r="D1878" i="10"/>
  <c r="J1876" i="10"/>
  <c r="I1875" i="10"/>
  <c r="G1873" i="10"/>
  <c r="D1872" i="10"/>
  <c r="D1870" i="10"/>
  <c r="J1868" i="10"/>
  <c r="E1867" i="10"/>
  <c r="J1865" i="10"/>
  <c r="Q1865" i="10" s="1"/>
  <c r="Q1864" i="10"/>
  <c r="G1861" i="10"/>
  <c r="N1860" i="10"/>
  <c r="H1859" i="10"/>
  <c r="K1857" i="10"/>
  <c r="R1857" i="10" s="1"/>
  <c r="E1856" i="10"/>
  <c r="J1853" i="10"/>
  <c r="Q1853" i="10" s="1"/>
  <c r="H1852" i="10"/>
  <c r="C1852" i="10"/>
  <c r="G1852" i="4" s="1"/>
  <c r="K1852" i="10"/>
  <c r="D1852" i="10"/>
  <c r="L1852" i="10"/>
  <c r="S1852" i="10" s="1"/>
  <c r="I1851" i="10"/>
  <c r="C1848" i="10"/>
  <c r="G1848" i="4" s="1"/>
  <c r="K1848" i="10"/>
  <c r="D1848" i="10"/>
  <c r="L1848" i="10"/>
  <c r="G1848" i="10"/>
  <c r="H1848" i="10"/>
  <c r="G1844" i="10"/>
  <c r="H1844" i="10"/>
  <c r="C1844" i="10"/>
  <c r="G1844" i="4" s="1"/>
  <c r="K1844" i="10"/>
  <c r="D1844" i="10"/>
  <c r="L1844" i="10"/>
  <c r="J1841" i="10"/>
  <c r="Q1837" i="10"/>
  <c r="R1837" i="10"/>
  <c r="C1832" i="10"/>
  <c r="G1832" i="4" s="1"/>
  <c r="K1832" i="10"/>
  <c r="R1832" i="10" s="1"/>
  <c r="D1832" i="10"/>
  <c r="L1832" i="10"/>
  <c r="S1832" i="10" s="1"/>
  <c r="G1832" i="10"/>
  <c r="N1832" i="10" s="1"/>
  <c r="H1832" i="10"/>
  <c r="O1832" i="10" s="1"/>
  <c r="I1832" i="10"/>
  <c r="P1832" i="10" s="1"/>
  <c r="J1828" i="10"/>
  <c r="Q1828" i="10" s="1"/>
  <c r="J1825" i="10"/>
  <c r="F1824" i="10"/>
  <c r="I1824" i="4" s="1"/>
  <c r="N1821" i="10"/>
  <c r="J1809" i="10"/>
  <c r="C1800" i="10"/>
  <c r="G1800" i="4" s="1"/>
  <c r="K1800" i="10"/>
  <c r="D1800" i="10"/>
  <c r="L1800" i="10"/>
  <c r="F1800" i="10"/>
  <c r="I1800" i="4" s="1"/>
  <c r="K1800" i="4" s="1"/>
  <c r="G1800" i="10"/>
  <c r="H1800" i="10"/>
  <c r="I1800" i="10"/>
  <c r="Q1780" i="10"/>
  <c r="R1780" i="10"/>
  <c r="N1780" i="10"/>
  <c r="S1689" i="10"/>
  <c r="I1995" i="10"/>
  <c r="N1988" i="10"/>
  <c r="G1987" i="10"/>
  <c r="F1982" i="10"/>
  <c r="I1982" i="4" s="1"/>
  <c r="L1995" i="10"/>
  <c r="K1990" i="10"/>
  <c r="L1987" i="10"/>
  <c r="K1982" i="10"/>
  <c r="L1979" i="10"/>
  <c r="K1974" i="10"/>
  <c r="L1971" i="10"/>
  <c r="K1966" i="10"/>
  <c r="L1963" i="10"/>
  <c r="K1958" i="10"/>
  <c r="L1955" i="10"/>
  <c r="K1950" i="10"/>
  <c r="L1947" i="10"/>
  <c r="K1942" i="10"/>
  <c r="L1939" i="10"/>
  <c r="K1934" i="10"/>
  <c r="L1931" i="10"/>
  <c r="K1926" i="10"/>
  <c r="L1923" i="10"/>
  <c r="K1918" i="10"/>
  <c r="L1915" i="10"/>
  <c r="K1910" i="10"/>
  <c r="L1907" i="10"/>
  <c r="K1902" i="10"/>
  <c r="L1899" i="10"/>
  <c r="K1894" i="10"/>
  <c r="L1891" i="10"/>
  <c r="L1888" i="10"/>
  <c r="C1888" i="10"/>
  <c r="G1888" i="4" s="1"/>
  <c r="G1886" i="10"/>
  <c r="N1886" i="10" s="1"/>
  <c r="G1885" i="10"/>
  <c r="H1884" i="10"/>
  <c r="O1884" i="10" s="1"/>
  <c r="I1883" i="10"/>
  <c r="T1880" i="10"/>
  <c r="C1878" i="10"/>
  <c r="G1878" i="4" s="1"/>
  <c r="H1877" i="10"/>
  <c r="I1877" i="10"/>
  <c r="I1876" i="10"/>
  <c r="P1876" i="10" s="1"/>
  <c r="H1875" i="10"/>
  <c r="Q1874" i="10"/>
  <c r="R1874" i="10"/>
  <c r="F1873" i="10"/>
  <c r="I1873" i="4" s="1"/>
  <c r="K1873" i="4" s="1"/>
  <c r="C1872" i="10"/>
  <c r="G1872" i="4" s="1"/>
  <c r="C1870" i="10"/>
  <c r="G1870" i="4" s="1"/>
  <c r="H1869" i="10"/>
  <c r="I1869" i="10"/>
  <c r="I1868" i="10"/>
  <c r="P1868" i="10" s="1"/>
  <c r="D1867" i="10"/>
  <c r="H1865" i="10"/>
  <c r="D1864" i="10"/>
  <c r="L1864" i="10"/>
  <c r="S1864" i="10" s="1"/>
  <c r="G1864" i="10"/>
  <c r="N1864" i="10" s="1"/>
  <c r="H1864" i="10"/>
  <c r="O1864" i="10" s="1"/>
  <c r="F1861" i="10"/>
  <c r="I1861" i="4" s="1"/>
  <c r="T1860" i="10"/>
  <c r="E1859" i="10"/>
  <c r="J1857" i="10"/>
  <c r="C1856" i="10"/>
  <c r="G1856" i="4" s="1"/>
  <c r="G1853" i="10"/>
  <c r="N1853" i="10" s="1"/>
  <c r="H1851" i="10"/>
  <c r="G1841" i="10"/>
  <c r="J1840" i="10"/>
  <c r="G1836" i="10"/>
  <c r="N1836" i="10" s="1"/>
  <c r="H1836" i="10"/>
  <c r="O1836" i="10" s="1"/>
  <c r="C1836" i="10"/>
  <c r="G1836" i="4" s="1"/>
  <c r="K1836" i="10"/>
  <c r="R1836" i="10" s="1"/>
  <c r="D1836" i="10"/>
  <c r="L1836" i="10"/>
  <c r="S1836" i="10" s="1"/>
  <c r="E1836" i="10"/>
  <c r="T1836" i="10"/>
  <c r="H1833" i="10"/>
  <c r="I1833" i="10"/>
  <c r="D1833" i="10"/>
  <c r="L1833" i="10"/>
  <c r="E1833" i="10"/>
  <c r="F1833" i="10"/>
  <c r="I1833" i="4" s="1"/>
  <c r="K1833" i="4" s="1"/>
  <c r="I1828" i="10"/>
  <c r="P1828" i="10" s="1"/>
  <c r="G1825" i="10"/>
  <c r="E1824" i="10"/>
  <c r="H1817" i="10"/>
  <c r="I1817" i="10"/>
  <c r="C1817" i="10"/>
  <c r="G1817" i="4" s="1"/>
  <c r="K1817" i="10"/>
  <c r="D1817" i="10"/>
  <c r="L1817" i="10"/>
  <c r="E1817" i="10"/>
  <c r="F1817" i="10"/>
  <c r="I1817" i="4" s="1"/>
  <c r="G1809" i="10"/>
  <c r="J1801" i="10"/>
  <c r="C1792" i="10"/>
  <c r="G1792" i="4" s="1"/>
  <c r="K1792" i="10"/>
  <c r="D1792" i="10"/>
  <c r="L1792" i="10"/>
  <c r="F1792" i="10"/>
  <c r="I1792" i="4" s="1"/>
  <c r="G1792" i="10"/>
  <c r="H1792" i="10"/>
  <c r="I1792" i="10"/>
  <c r="K1777" i="10"/>
  <c r="D1741" i="10"/>
  <c r="L1741" i="10"/>
  <c r="F1741" i="10"/>
  <c r="I1741" i="4" s="1"/>
  <c r="I1741" i="10"/>
  <c r="C1741" i="10"/>
  <c r="G1741" i="4" s="1"/>
  <c r="E1741" i="10"/>
  <c r="G1741" i="10"/>
  <c r="H1741" i="10"/>
  <c r="J1741" i="10"/>
  <c r="K1741" i="10"/>
  <c r="T1820" i="10"/>
  <c r="E1820" i="10"/>
  <c r="E1812" i="10"/>
  <c r="T1804" i="10"/>
  <c r="E1804" i="10"/>
  <c r="T1796" i="10"/>
  <c r="E1796" i="10"/>
  <c r="E1788" i="10"/>
  <c r="C1784" i="10"/>
  <c r="G1784" i="4" s="1"/>
  <c r="K1784" i="10"/>
  <c r="E1780" i="10"/>
  <c r="F1770" i="10"/>
  <c r="I1770" i="4" s="1"/>
  <c r="K1770" i="4" s="1"/>
  <c r="F1767" i="10"/>
  <c r="I1767" i="4" s="1"/>
  <c r="K1767" i="4" s="1"/>
  <c r="H1767" i="10"/>
  <c r="H1765" i="10"/>
  <c r="E1764" i="10"/>
  <c r="R1763" i="10"/>
  <c r="T1763" i="10"/>
  <c r="F1762" i="10"/>
  <c r="I1762" i="4" s="1"/>
  <c r="F1759" i="10"/>
  <c r="I1759" i="4" s="1"/>
  <c r="K1759" i="4" s="1"/>
  <c r="H1759" i="10"/>
  <c r="H1757" i="10"/>
  <c r="E1756" i="10"/>
  <c r="T1755" i="10"/>
  <c r="F1754" i="10"/>
  <c r="I1754" i="4" s="1"/>
  <c r="T1745" i="10"/>
  <c r="G1744" i="10"/>
  <c r="G1742" i="10"/>
  <c r="F1740" i="10"/>
  <c r="I1740" i="4" s="1"/>
  <c r="J1717" i="10"/>
  <c r="J1711" i="10"/>
  <c r="F1708" i="10"/>
  <c r="I1708" i="4" s="1"/>
  <c r="G1700" i="10"/>
  <c r="H1700" i="10"/>
  <c r="I1700" i="10"/>
  <c r="D1700" i="10"/>
  <c r="L1700" i="10"/>
  <c r="J1696" i="10"/>
  <c r="H1693" i="10"/>
  <c r="I1687" i="10"/>
  <c r="D1685" i="10"/>
  <c r="L1685" i="10"/>
  <c r="E1685" i="10"/>
  <c r="F1685" i="10"/>
  <c r="I1685" i="4" s="1"/>
  <c r="I1685" i="10"/>
  <c r="P1681" i="10"/>
  <c r="R1681" i="10"/>
  <c r="T1681" i="10"/>
  <c r="F1676" i="10"/>
  <c r="I1676" i="4" s="1"/>
  <c r="G1676" i="10"/>
  <c r="H1676" i="10"/>
  <c r="I1676" i="10"/>
  <c r="C1676" i="10"/>
  <c r="G1676" i="4" s="1"/>
  <c r="K1676" i="10"/>
  <c r="D1676" i="10"/>
  <c r="L1676" i="10"/>
  <c r="C1653" i="10"/>
  <c r="G1653" i="4" s="1"/>
  <c r="K1653" i="10"/>
  <c r="D1653" i="10"/>
  <c r="L1653" i="10"/>
  <c r="E1653" i="10"/>
  <c r="F1653" i="10"/>
  <c r="I1653" i="4" s="1"/>
  <c r="G1653" i="10"/>
  <c r="H1653" i="10"/>
  <c r="I1653" i="10"/>
  <c r="Q1644" i="10"/>
  <c r="C1637" i="10"/>
  <c r="G1637" i="4" s="1"/>
  <c r="K1637" i="10"/>
  <c r="D1637" i="10"/>
  <c r="L1637" i="10"/>
  <c r="E1637" i="10"/>
  <c r="F1637" i="10"/>
  <c r="I1637" i="4" s="1"/>
  <c r="K1637" i="4" s="1"/>
  <c r="G1637" i="10"/>
  <c r="H1637" i="10"/>
  <c r="I1637" i="10"/>
  <c r="C1621" i="10"/>
  <c r="G1621" i="4" s="1"/>
  <c r="K1621" i="10"/>
  <c r="D1621" i="10"/>
  <c r="L1621" i="10"/>
  <c r="E1621" i="10"/>
  <c r="F1621" i="10"/>
  <c r="I1621" i="4" s="1"/>
  <c r="G1621" i="10"/>
  <c r="H1621" i="10"/>
  <c r="I1621" i="10"/>
  <c r="C1605" i="10"/>
  <c r="G1605" i="4" s="1"/>
  <c r="K1605" i="10"/>
  <c r="D1605" i="10"/>
  <c r="L1605" i="10"/>
  <c r="E1605" i="10"/>
  <c r="F1605" i="10"/>
  <c r="I1605" i="4" s="1"/>
  <c r="G1605" i="10"/>
  <c r="H1605" i="10"/>
  <c r="I1605" i="10"/>
  <c r="T1596" i="10"/>
  <c r="C1589" i="10"/>
  <c r="G1589" i="4" s="1"/>
  <c r="K1589" i="10"/>
  <c r="D1589" i="10"/>
  <c r="L1589" i="10"/>
  <c r="E1589" i="10"/>
  <c r="F1589" i="10"/>
  <c r="I1589" i="4" s="1"/>
  <c r="G1589" i="10"/>
  <c r="H1589" i="10"/>
  <c r="I1589" i="10"/>
  <c r="S1583" i="10"/>
  <c r="Q1580" i="10"/>
  <c r="T1580" i="10"/>
  <c r="C1573" i="10"/>
  <c r="G1573" i="4" s="1"/>
  <c r="K1573" i="10"/>
  <c r="D1573" i="10"/>
  <c r="L1573" i="10"/>
  <c r="E1573" i="10"/>
  <c r="F1573" i="10"/>
  <c r="I1573" i="4" s="1"/>
  <c r="K1573" i="4" s="1"/>
  <c r="G1573" i="10"/>
  <c r="H1573" i="10"/>
  <c r="I1573" i="10"/>
  <c r="C1561" i="10"/>
  <c r="G1561" i="4" s="1"/>
  <c r="K1561" i="10"/>
  <c r="D1561" i="10"/>
  <c r="E1561" i="10"/>
  <c r="F1561" i="10"/>
  <c r="I1561" i="4" s="1"/>
  <c r="G1561" i="10"/>
  <c r="H1561" i="10"/>
  <c r="I1561" i="10"/>
  <c r="J1561" i="10"/>
  <c r="F1478" i="10"/>
  <c r="I1478" i="4" s="1"/>
  <c r="G1478" i="10"/>
  <c r="H1478" i="10"/>
  <c r="I1478" i="10"/>
  <c r="C1478" i="10"/>
  <c r="G1478" i="4" s="1"/>
  <c r="K1478" i="10"/>
  <c r="D1478" i="10"/>
  <c r="L1478" i="10"/>
  <c r="E1478" i="10"/>
  <c r="J1478" i="10"/>
  <c r="T1446" i="10"/>
  <c r="F1862" i="10"/>
  <c r="I1862" i="4" s="1"/>
  <c r="K1862" i="4" s="1"/>
  <c r="F1854" i="10"/>
  <c r="I1854" i="4" s="1"/>
  <c r="K1854" i="4" s="1"/>
  <c r="R1850" i="10"/>
  <c r="F1846" i="10"/>
  <c r="I1846" i="4" s="1"/>
  <c r="K1846" i="4" s="1"/>
  <c r="G1843" i="10"/>
  <c r="R1842" i="10"/>
  <c r="S1839" i="10"/>
  <c r="F1838" i="10"/>
  <c r="I1838" i="4" s="1"/>
  <c r="I1837" i="10"/>
  <c r="P1837" i="10" s="1"/>
  <c r="G1835" i="10"/>
  <c r="F1830" i="10"/>
  <c r="I1830" i="4" s="1"/>
  <c r="K1830" i="4" s="1"/>
  <c r="I1829" i="10"/>
  <c r="P1829" i="10" s="1"/>
  <c r="G1827" i="10"/>
  <c r="F1822" i="10"/>
  <c r="I1822" i="4" s="1"/>
  <c r="K1822" i="4" s="1"/>
  <c r="I1821" i="10"/>
  <c r="P1821" i="10" s="1"/>
  <c r="L1820" i="10"/>
  <c r="S1820" i="10" s="1"/>
  <c r="D1820" i="10"/>
  <c r="G1819" i="10"/>
  <c r="F1814" i="10"/>
  <c r="I1814" i="4" s="1"/>
  <c r="K1814" i="4" s="1"/>
  <c r="I1813" i="10"/>
  <c r="P1813" i="10" s="1"/>
  <c r="L1812" i="10"/>
  <c r="D1812" i="10"/>
  <c r="G1811" i="10"/>
  <c r="R1810" i="10"/>
  <c r="F1806" i="10"/>
  <c r="I1806" i="4" s="1"/>
  <c r="I1805" i="10"/>
  <c r="P1805" i="10" s="1"/>
  <c r="L1804" i="10"/>
  <c r="S1804" i="10" s="1"/>
  <c r="D1804" i="10"/>
  <c r="G1803" i="10"/>
  <c r="F1798" i="10"/>
  <c r="I1798" i="4" s="1"/>
  <c r="I1797" i="10"/>
  <c r="L1796" i="10"/>
  <c r="S1796" i="10" s="1"/>
  <c r="D1796" i="10"/>
  <c r="G1795" i="10"/>
  <c r="F1790" i="10"/>
  <c r="I1790" i="4" s="1"/>
  <c r="I1789" i="10"/>
  <c r="L1788" i="10"/>
  <c r="D1788" i="10"/>
  <c r="J1785" i="10"/>
  <c r="Q1785" i="10" s="1"/>
  <c r="J1784" i="10"/>
  <c r="T1780" i="10"/>
  <c r="D1780" i="10"/>
  <c r="H1778" i="10"/>
  <c r="J1775" i="10"/>
  <c r="D1773" i="10"/>
  <c r="L1773" i="10"/>
  <c r="S1773" i="10" s="1"/>
  <c r="D1770" i="10"/>
  <c r="C1768" i="10"/>
  <c r="G1768" i="4" s="1"/>
  <c r="K1768" i="10"/>
  <c r="R1768" i="10" s="1"/>
  <c r="E1768" i="10"/>
  <c r="K1767" i="10"/>
  <c r="T1766" i="10"/>
  <c r="R1766" i="4" s="1"/>
  <c r="H1766" i="10"/>
  <c r="O1766" i="10" s="1"/>
  <c r="M1766" i="4" s="1"/>
  <c r="G1765" i="10"/>
  <c r="D1764" i="10"/>
  <c r="D1762" i="10"/>
  <c r="C1760" i="10"/>
  <c r="G1760" i="4" s="1"/>
  <c r="K1760" i="10"/>
  <c r="E1760" i="10"/>
  <c r="K1759" i="10"/>
  <c r="H1758" i="10"/>
  <c r="G1757" i="10"/>
  <c r="D1756" i="10"/>
  <c r="D1754" i="10"/>
  <c r="C1752" i="10"/>
  <c r="G1752" i="4" s="1"/>
  <c r="K1752" i="10"/>
  <c r="E1752" i="10"/>
  <c r="I1751" i="10"/>
  <c r="I1750" i="10"/>
  <c r="C1750" i="10"/>
  <c r="G1750" i="4" s="1"/>
  <c r="K1750" i="10"/>
  <c r="F1750" i="10"/>
  <c r="I1750" i="4" s="1"/>
  <c r="K1750" i="4" s="1"/>
  <c r="H1749" i="10"/>
  <c r="G1748" i="10"/>
  <c r="N1748" i="10" s="1"/>
  <c r="I1748" i="10"/>
  <c r="P1748" i="10" s="1"/>
  <c r="D1748" i="10"/>
  <c r="L1748" i="10"/>
  <c r="S1748" i="10" s="1"/>
  <c r="F1744" i="10"/>
  <c r="I1744" i="4" s="1"/>
  <c r="K1744" i="4" s="1"/>
  <c r="E1742" i="10"/>
  <c r="E1740" i="10"/>
  <c r="I1736" i="10"/>
  <c r="F1735" i="10"/>
  <c r="I1735" i="4" s="1"/>
  <c r="H1735" i="10"/>
  <c r="C1735" i="10"/>
  <c r="G1735" i="4" s="1"/>
  <c r="K1735" i="10"/>
  <c r="H1734" i="10"/>
  <c r="D1733" i="10"/>
  <c r="L1733" i="10"/>
  <c r="F1733" i="10"/>
  <c r="I1733" i="4" s="1"/>
  <c r="K1733" i="4" s="1"/>
  <c r="I1733" i="10"/>
  <c r="H1732" i="10"/>
  <c r="T1731" i="10"/>
  <c r="G1724" i="10"/>
  <c r="H1724" i="10"/>
  <c r="I1724" i="10"/>
  <c r="D1724" i="10"/>
  <c r="L1724" i="10"/>
  <c r="J1720" i="10"/>
  <c r="H1717" i="10"/>
  <c r="K1716" i="10"/>
  <c r="I1711" i="10"/>
  <c r="D1709" i="10"/>
  <c r="L1709" i="10"/>
  <c r="E1709" i="10"/>
  <c r="F1709" i="10"/>
  <c r="I1709" i="4" s="1"/>
  <c r="I1709" i="10"/>
  <c r="E1708" i="10"/>
  <c r="F1703" i="10"/>
  <c r="I1703" i="4" s="1"/>
  <c r="K1703" i="4" s="1"/>
  <c r="G1703" i="10"/>
  <c r="H1703" i="10"/>
  <c r="C1703" i="10"/>
  <c r="G1703" i="4" s="1"/>
  <c r="K1703" i="10"/>
  <c r="K1701" i="10"/>
  <c r="I1696" i="10"/>
  <c r="L1695" i="10"/>
  <c r="G1693" i="10"/>
  <c r="J1692" i="10"/>
  <c r="C1688" i="10"/>
  <c r="G1688" i="4" s="1"/>
  <c r="K1688" i="10"/>
  <c r="D1688" i="10"/>
  <c r="L1688" i="10"/>
  <c r="E1688" i="10"/>
  <c r="H1688" i="10"/>
  <c r="E1687" i="10"/>
  <c r="J1677" i="10"/>
  <c r="J1668" i="10"/>
  <c r="R1847" i="10"/>
  <c r="F1843" i="10"/>
  <c r="I1843" i="4" s="1"/>
  <c r="H1837" i="10"/>
  <c r="O1837" i="10" s="1"/>
  <c r="F1835" i="10"/>
  <c r="I1835" i="4" s="1"/>
  <c r="K1835" i="4" s="1"/>
  <c r="R1831" i="10"/>
  <c r="H1829" i="10"/>
  <c r="F1827" i="10"/>
  <c r="I1827" i="4" s="1"/>
  <c r="H1821" i="10"/>
  <c r="O1821" i="10" s="1"/>
  <c r="K1820" i="10"/>
  <c r="R1820" i="10" s="1"/>
  <c r="C1820" i="10"/>
  <c r="G1820" i="4" s="1"/>
  <c r="F1819" i="10"/>
  <c r="I1819" i="4" s="1"/>
  <c r="H1813" i="10"/>
  <c r="O1813" i="10" s="1"/>
  <c r="K1812" i="10"/>
  <c r="R1812" i="10" s="1"/>
  <c r="C1812" i="10"/>
  <c r="G1812" i="4" s="1"/>
  <c r="F1811" i="10"/>
  <c r="I1811" i="4" s="1"/>
  <c r="H1805" i="10"/>
  <c r="O1805" i="10" s="1"/>
  <c r="K1804" i="10"/>
  <c r="R1804" i="10" s="1"/>
  <c r="C1804" i="10"/>
  <c r="G1804" i="4" s="1"/>
  <c r="F1803" i="10"/>
  <c r="I1803" i="4" s="1"/>
  <c r="H1797" i="10"/>
  <c r="K1796" i="10"/>
  <c r="R1796" i="10" s="1"/>
  <c r="C1796" i="10"/>
  <c r="G1796" i="4" s="1"/>
  <c r="F1795" i="10"/>
  <c r="I1795" i="4" s="1"/>
  <c r="K1795" i="4" s="1"/>
  <c r="H1789" i="10"/>
  <c r="K1788" i="10"/>
  <c r="C1788" i="10"/>
  <c r="G1788" i="4" s="1"/>
  <c r="R1785" i="10"/>
  <c r="I1785" i="10"/>
  <c r="P1785" i="10" s="1"/>
  <c r="I1784" i="10"/>
  <c r="J1783" i="10"/>
  <c r="T1782" i="10"/>
  <c r="R1782" i="4" s="1"/>
  <c r="D1781" i="10"/>
  <c r="L1781" i="10"/>
  <c r="L1780" i="10"/>
  <c r="S1780" i="10" s="1"/>
  <c r="C1780" i="10"/>
  <c r="G1780" i="4" s="1"/>
  <c r="G1778" i="10"/>
  <c r="I1775" i="10"/>
  <c r="J1774" i="10"/>
  <c r="J1773" i="10"/>
  <c r="Q1773" i="10" s="1"/>
  <c r="T1772" i="10"/>
  <c r="L1768" i="10"/>
  <c r="J1767" i="10"/>
  <c r="G1766" i="10"/>
  <c r="N1766" i="10" s="1"/>
  <c r="L1766" i="4" s="1"/>
  <c r="E1765" i="10"/>
  <c r="T1764" i="10"/>
  <c r="R1764" i="4" s="1"/>
  <c r="L1760" i="10"/>
  <c r="J1759" i="10"/>
  <c r="G1758" i="10"/>
  <c r="E1757" i="10"/>
  <c r="T1756" i="10"/>
  <c r="L1752" i="10"/>
  <c r="T1748" i="10"/>
  <c r="F1727" i="10"/>
  <c r="I1727" i="4" s="1"/>
  <c r="K1727" i="4" s="1"/>
  <c r="G1727" i="10"/>
  <c r="H1727" i="10"/>
  <c r="C1727" i="10"/>
  <c r="G1727" i="4" s="1"/>
  <c r="K1727" i="10"/>
  <c r="G1717" i="10"/>
  <c r="J1716" i="10"/>
  <c r="C1712" i="10"/>
  <c r="G1712" i="4" s="1"/>
  <c r="K1712" i="10"/>
  <c r="R1712" i="10" s="1"/>
  <c r="D1712" i="10"/>
  <c r="L1712" i="10"/>
  <c r="S1712" i="10" s="1"/>
  <c r="E1712" i="10"/>
  <c r="T1712" i="10"/>
  <c r="H1712" i="10"/>
  <c r="O1712" i="10" s="1"/>
  <c r="E1711" i="10"/>
  <c r="J1701" i="10"/>
  <c r="G1696" i="10"/>
  <c r="J1695" i="10"/>
  <c r="T1689" i="10"/>
  <c r="G1684" i="10"/>
  <c r="H1684" i="10"/>
  <c r="I1684" i="10"/>
  <c r="D1684" i="10"/>
  <c r="L1684" i="10"/>
  <c r="P1680" i="10"/>
  <c r="F1552" i="10"/>
  <c r="I1552" i="4" s="1"/>
  <c r="K1552" i="4" s="1"/>
  <c r="C1552" i="10"/>
  <c r="G1552" i="4" s="1"/>
  <c r="L1552" i="10"/>
  <c r="D1552" i="10"/>
  <c r="E1552" i="10"/>
  <c r="G1552" i="10"/>
  <c r="H1552" i="10"/>
  <c r="I1552" i="10"/>
  <c r="J1552" i="10"/>
  <c r="C1542" i="10"/>
  <c r="G1542" i="4" s="1"/>
  <c r="K1542" i="10"/>
  <c r="D1542" i="10"/>
  <c r="L1542" i="10"/>
  <c r="E1542" i="10"/>
  <c r="F1542" i="10"/>
  <c r="I1542" i="4" s="1"/>
  <c r="G1542" i="10"/>
  <c r="H1542" i="10"/>
  <c r="I1542" i="10"/>
  <c r="J1542" i="10"/>
  <c r="E1770" i="10"/>
  <c r="G1770" i="10"/>
  <c r="Q1766" i="10"/>
  <c r="O1766" i="4" s="1"/>
  <c r="G1764" i="10"/>
  <c r="N1764" i="10" s="1"/>
  <c r="L1764" i="4" s="1"/>
  <c r="I1764" i="10"/>
  <c r="P1764" i="10" s="1"/>
  <c r="E1762" i="10"/>
  <c r="G1762" i="10"/>
  <c r="G1756" i="10"/>
  <c r="I1756" i="10"/>
  <c r="E1754" i="10"/>
  <c r="G1754" i="10"/>
  <c r="P1745" i="10"/>
  <c r="R1745" i="10"/>
  <c r="C1744" i="10"/>
  <c r="G1744" i="4" s="1"/>
  <c r="K1744" i="10"/>
  <c r="E1744" i="10"/>
  <c r="H1744" i="10"/>
  <c r="I1742" i="10"/>
  <c r="C1742" i="10"/>
  <c r="G1742" i="4" s="1"/>
  <c r="K1742" i="10"/>
  <c r="F1742" i="10"/>
  <c r="I1742" i="4" s="1"/>
  <c r="G1740" i="10"/>
  <c r="I1740" i="10"/>
  <c r="D1740" i="10"/>
  <c r="L1740" i="10"/>
  <c r="G1708" i="10"/>
  <c r="H1708" i="10"/>
  <c r="I1708" i="10"/>
  <c r="D1708" i="10"/>
  <c r="L1708" i="10"/>
  <c r="R1699" i="10"/>
  <c r="T1699" i="10"/>
  <c r="O1699" i="10"/>
  <c r="D1693" i="10"/>
  <c r="L1693" i="10"/>
  <c r="E1693" i="10"/>
  <c r="F1693" i="10"/>
  <c r="I1693" i="4" s="1"/>
  <c r="K1693" i="4" s="1"/>
  <c r="I1693" i="10"/>
  <c r="F1687" i="10"/>
  <c r="I1687" i="4" s="1"/>
  <c r="G1687" i="10"/>
  <c r="H1687" i="10"/>
  <c r="C1687" i="10"/>
  <c r="G1687" i="4" s="1"/>
  <c r="K1687" i="10"/>
  <c r="C1677" i="10"/>
  <c r="G1677" i="4" s="1"/>
  <c r="K1677" i="10"/>
  <c r="D1677" i="10"/>
  <c r="L1677" i="10"/>
  <c r="E1677" i="10"/>
  <c r="F1677" i="10"/>
  <c r="I1677" i="4" s="1"/>
  <c r="H1677" i="10"/>
  <c r="I1677" i="10"/>
  <c r="F1668" i="10"/>
  <c r="I1668" i="4" s="1"/>
  <c r="G1668" i="10"/>
  <c r="H1668" i="10"/>
  <c r="I1668" i="10"/>
  <c r="C1668" i="10"/>
  <c r="G1668" i="4" s="1"/>
  <c r="K1668" i="10"/>
  <c r="D1668" i="10"/>
  <c r="L1668" i="10"/>
  <c r="O1625" i="10"/>
  <c r="P1625" i="10"/>
  <c r="R1625" i="10"/>
  <c r="T1625" i="10"/>
  <c r="S1609" i="10"/>
  <c r="O1593" i="10"/>
  <c r="P1593" i="10"/>
  <c r="Q1593" i="10"/>
  <c r="R1593" i="10"/>
  <c r="O1565" i="10"/>
  <c r="R1548" i="10"/>
  <c r="O1548" i="10"/>
  <c r="Q1548" i="10"/>
  <c r="S1548" i="10"/>
  <c r="T1548" i="10"/>
  <c r="I1501" i="10"/>
  <c r="D1501" i="10"/>
  <c r="L1501" i="10"/>
  <c r="F1501" i="10"/>
  <c r="I1501" i="4" s="1"/>
  <c r="K1501" i="4" s="1"/>
  <c r="G1501" i="10"/>
  <c r="C1501" i="10"/>
  <c r="G1501" i="4" s="1"/>
  <c r="E1501" i="10"/>
  <c r="H1501" i="10"/>
  <c r="J1501" i="10"/>
  <c r="K1501" i="10"/>
  <c r="D1765" i="10"/>
  <c r="L1765" i="10"/>
  <c r="F1765" i="10"/>
  <c r="I1765" i="4" s="1"/>
  <c r="K1765" i="4" s="1"/>
  <c r="D1757" i="10"/>
  <c r="L1757" i="10"/>
  <c r="F1757" i="10"/>
  <c r="I1757" i="4" s="1"/>
  <c r="D1717" i="10"/>
  <c r="L1717" i="10"/>
  <c r="E1717" i="10"/>
  <c r="F1717" i="10"/>
  <c r="I1717" i="4" s="1"/>
  <c r="I1717" i="10"/>
  <c r="F1711" i="10"/>
  <c r="I1711" i="4" s="1"/>
  <c r="K1711" i="4" s="1"/>
  <c r="G1711" i="10"/>
  <c r="H1711" i="10"/>
  <c r="C1711" i="10"/>
  <c r="G1711" i="4" s="1"/>
  <c r="K1711" i="10"/>
  <c r="C1696" i="10"/>
  <c r="G1696" i="4" s="1"/>
  <c r="K1696" i="10"/>
  <c r="D1696" i="10"/>
  <c r="L1696" i="10"/>
  <c r="E1696" i="10"/>
  <c r="H1696" i="10"/>
  <c r="Q1689" i="10"/>
  <c r="R1689" i="10"/>
  <c r="Q1673" i="10"/>
  <c r="C1661" i="10"/>
  <c r="G1661" i="4" s="1"/>
  <c r="K1661" i="10"/>
  <c r="D1661" i="10"/>
  <c r="L1661" i="10"/>
  <c r="E1661" i="10"/>
  <c r="F1661" i="10"/>
  <c r="I1661" i="4" s="1"/>
  <c r="G1661" i="10"/>
  <c r="H1661" i="10"/>
  <c r="I1661" i="10"/>
  <c r="Q1655" i="10"/>
  <c r="C1645" i="10"/>
  <c r="G1645" i="4" s="1"/>
  <c r="K1645" i="10"/>
  <c r="D1645" i="10"/>
  <c r="L1645" i="10"/>
  <c r="E1645" i="10"/>
  <c r="F1645" i="10"/>
  <c r="I1645" i="4" s="1"/>
  <c r="G1645" i="10"/>
  <c r="H1645" i="10"/>
  <c r="I1645" i="10"/>
  <c r="Q1639" i="10"/>
  <c r="C1629" i="10"/>
  <c r="G1629" i="4" s="1"/>
  <c r="K1629" i="10"/>
  <c r="D1629" i="10"/>
  <c r="L1629" i="10"/>
  <c r="E1629" i="10"/>
  <c r="F1629" i="10"/>
  <c r="I1629" i="4" s="1"/>
  <c r="G1629" i="10"/>
  <c r="H1629" i="10"/>
  <c r="I1629" i="10"/>
  <c r="P1623" i="10"/>
  <c r="Q1623" i="10"/>
  <c r="C1613" i="10"/>
  <c r="G1613" i="4" s="1"/>
  <c r="K1613" i="10"/>
  <c r="D1613" i="10"/>
  <c r="L1613" i="10"/>
  <c r="E1613" i="10"/>
  <c r="F1613" i="10"/>
  <c r="I1613" i="4" s="1"/>
  <c r="K1613" i="4" s="1"/>
  <c r="G1613" i="10"/>
  <c r="H1613" i="10"/>
  <c r="I1613" i="10"/>
  <c r="Q1607" i="10"/>
  <c r="C1597" i="10"/>
  <c r="G1597" i="4" s="1"/>
  <c r="K1597" i="10"/>
  <c r="D1597" i="10"/>
  <c r="L1597" i="10"/>
  <c r="E1597" i="10"/>
  <c r="F1597" i="10"/>
  <c r="I1597" i="4" s="1"/>
  <c r="G1597" i="10"/>
  <c r="H1597" i="10"/>
  <c r="I1597" i="10"/>
  <c r="C1581" i="10"/>
  <c r="G1581" i="4" s="1"/>
  <c r="K1581" i="10"/>
  <c r="D1581" i="10"/>
  <c r="L1581" i="10"/>
  <c r="E1581" i="10"/>
  <c r="F1581" i="10"/>
  <c r="I1581" i="4" s="1"/>
  <c r="G1581" i="10"/>
  <c r="H1581" i="10"/>
  <c r="I1581" i="10"/>
  <c r="Q1572" i="10"/>
  <c r="T1572" i="10"/>
  <c r="R1474" i="10"/>
  <c r="P1474" i="10"/>
  <c r="Q1474" i="10"/>
  <c r="C1455" i="10"/>
  <c r="G1455" i="4" s="1"/>
  <c r="K1455" i="10"/>
  <c r="D1455" i="10"/>
  <c r="L1455" i="10"/>
  <c r="E1455" i="10"/>
  <c r="F1455" i="10"/>
  <c r="I1455" i="4" s="1"/>
  <c r="K1455" i="4" s="1"/>
  <c r="G1455" i="10"/>
  <c r="H1455" i="10"/>
  <c r="I1455" i="10"/>
  <c r="J1455" i="10"/>
  <c r="K1843" i="10"/>
  <c r="T1837" i="10"/>
  <c r="E1837" i="10"/>
  <c r="K1835" i="10"/>
  <c r="T1829" i="10"/>
  <c r="E1829" i="10"/>
  <c r="K1827" i="10"/>
  <c r="T1821" i="10"/>
  <c r="E1821" i="10"/>
  <c r="H1820" i="10"/>
  <c r="O1820" i="10" s="1"/>
  <c r="K1819" i="10"/>
  <c r="T1813" i="10"/>
  <c r="E1813" i="10"/>
  <c r="H1812" i="10"/>
  <c r="K1811" i="10"/>
  <c r="T1805" i="10"/>
  <c r="E1805" i="10"/>
  <c r="H1804" i="10"/>
  <c r="O1804" i="10" s="1"/>
  <c r="K1803" i="10"/>
  <c r="E1797" i="10"/>
  <c r="H1796" i="10"/>
  <c r="O1796" i="10" s="1"/>
  <c r="K1795" i="10"/>
  <c r="E1789" i="10"/>
  <c r="H1788" i="10"/>
  <c r="E1785" i="10"/>
  <c r="F1784" i="10"/>
  <c r="I1784" i="4" s="1"/>
  <c r="I1780" i="10"/>
  <c r="P1780" i="10" s="1"/>
  <c r="L1778" i="10"/>
  <c r="E1775" i="10"/>
  <c r="Q1772" i="10"/>
  <c r="J1770" i="10"/>
  <c r="E1767" i="10"/>
  <c r="K1765" i="10"/>
  <c r="J1764" i="10"/>
  <c r="Q1764" i="10" s="1"/>
  <c r="Q1763" i="10"/>
  <c r="J1762" i="10"/>
  <c r="E1759" i="10"/>
  <c r="K1757" i="10"/>
  <c r="J1756" i="10"/>
  <c r="J1754" i="10"/>
  <c r="F1751" i="10"/>
  <c r="I1751" i="4" s="1"/>
  <c r="H1751" i="10"/>
  <c r="C1751" i="10"/>
  <c r="G1751" i="4" s="1"/>
  <c r="K1751" i="10"/>
  <c r="D1749" i="10"/>
  <c r="L1749" i="10"/>
  <c r="F1749" i="10"/>
  <c r="I1749" i="4" s="1"/>
  <c r="I1749" i="10"/>
  <c r="R1747" i="10"/>
  <c r="T1747" i="10"/>
  <c r="O1747" i="10"/>
  <c r="L1744" i="10"/>
  <c r="L1742" i="10"/>
  <c r="K1740" i="10"/>
  <c r="C1736" i="10"/>
  <c r="G1736" i="4" s="1"/>
  <c r="K1736" i="10"/>
  <c r="E1736" i="10"/>
  <c r="H1736" i="10"/>
  <c r="I1734" i="10"/>
  <c r="C1734" i="10"/>
  <c r="G1734" i="4" s="1"/>
  <c r="K1734" i="10"/>
  <c r="F1734" i="10"/>
  <c r="I1734" i="4" s="1"/>
  <c r="G1732" i="10"/>
  <c r="I1732" i="10"/>
  <c r="D1732" i="10"/>
  <c r="L1732" i="10"/>
  <c r="C1720" i="10"/>
  <c r="G1720" i="4" s="1"/>
  <c r="K1720" i="10"/>
  <c r="D1720" i="10"/>
  <c r="L1720" i="10"/>
  <c r="E1720" i="10"/>
  <c r="T1720" i="10"/>
  <c r="H1720" i="10"/>
  <c r="P1713" i="10"/>
  <c r="F1700" i="10"/>
  <c r="I1700" i="4" s="1"/>
  <c r="K1700" i="4" s="1"/>
  <c r="G1692" i="10"/>
  <c r="H1692" i="10"/>
  <c r="I1692" i="10"/>
  <c r="D1692" i="10"/>
  <c r="L1692" i="10"/>
  <c r="H1685" i="10"/>
  <c r="T1623" i="10"/>
  <c r="T1607" i="10"/>
  <c r="C1439" i="10"/>
  <c r="G1439" i="4" s="1"/>
  <c r="K1439" i="10"/>
  <c r="D1439" i="10"/>
  <c r="L1439" i="10"/>
  <c r="E1439" i="10"/>
  <c r="F1439" i="10"/>
  <c r="I1439" i="4" s="1"/>
  <c r="K1439" i="4" s="1"/>
  <c r="G1439" i="10"/>
  <c r="H1439" i="10"/>
  <c r="I1439" i="10"/>
  <c r="J1439" i="10"/>
  <c r="L1837" i="10"/>
  <c r="S1837" i="10" s="1"/>
  <c r="L1829" i="10"/>
  <c r="S1829" i="10" s="1"/>
  <c r="L1821" i="10"/>
  <c r="S1821" i="10" s="1"/>
  <c r="L1813" i="10"/>
  <c r="S1813" i="10" s="1"/>
  <c r="L1805" i="10"/>
  <c r="S1805" i="10" s="1"/>
  <c r="L1797" i="10"/>
  <c r="L1789" i="10"/>
  <c r="T1785" i="10"/>
  <c r="D1785" i="10"/>
  <c r="E1784" i="10"/>
  <c r="H1780" i="10"/>
  <c r="O1780" i="10" s="1"/>
  <c r="E1778" i="10"/>
  <c r="D1775" i="10"/>
  <c r="T1773" i="10"/>
  <c r="I1770" i="10"/>
  <c r="D1767" i="10"/>
  <c r="I1766" i="10"/>
  <c r="P1766" i="10" s="1"/>
  <c r="C1766" i="10"/>
  <c r="G1766" i="4" s="1"/>
  <c r="K1766" i="10"/>
  <c r="R1766" i="10" s="1"/>
  <c r="P1766" i="4" s="1"/>
  <c r="J1765" i="10"/>
  <c r="H1764" i="10"/>
  <c r="O1764" i="10" s="1"/>
  <c r="M1764" i="4" s="1"/>
  <c r="I1762" i="10"/>
  <c r="D1759" i="10"/>
  <c r="I1758" i="10"/>
  <c r="C1758" i="10"/>
  <c r="G1758" i="4" s="1"/>
  <c r="K1758" i="10"/>
  <c r="J1757" i="10"/>
  <c r="H1756" i="10"/>
  <c r="I1754" i="10"/>
  <c r="O1748" i="10"/>
  <c r="Q1748" i="10"/>
  <c r="J1744" i="10"/>
  <c r="J1742" i="10"/>
  <c r="J1740" i="10"/>
  <c r="G1716" i="10"/>
  <c r="H1716" i="10"/>
  <c r="I1716" i="10"/>
  <c r="D1716" i="10"/>
  <c r="L1716" i="10"/>
  <c r="K1708" i="10"/>
  <c r="D1701" i="10"/>
  <c r="L1701" i="10"/>
  <c r="E1701" i="10"/>
  <c r="F1701" i="10"/>
  <c r="I1701" i="4" s="1"/>
  <c r="I1701" i="10"/>
  <c r="E1700" i="10"/>
  <c r="F1695" i="10"/>
  <c r="I1695" i="4" s="1"/>
  <c r="G1695" i="10"/>
  <c r="H1695" i="10"/>
  <c r="C1695" i="10"/>
  <c r="G1695" i="4" s="1"/>
  <c r="K1695" i="10"/>
  <c r="K1693" i="10"/>
  <c r="L1687" i="10"/>
  <c r="G1685" i="10"/>
  <c r="J1676" i="10"/>
  <c r="C1669" i="10"/>
  <c r="G1669" i="4" s="1"/>
  <c r="K1669" i="10"/>
  <c r="D1669" i="10"/>
  <c r="L1669" i="10"/>
  <c r="E1669" i="10"/>
  <c r="F1669" i="10"/>
  <c r="I1669" i="4" s="1"/>
  <c r="H1669" i="10"/>
  <c r="I1669" i="10"/>
  <c r="H1562" i="10"/>
  <c r="C1562" i="10"/>
  <c r="G1562" i="4" s="1"/>
  <c r="L1562" i="10"/>
  <c r="D1562" i="10"/>
  <c r="E1562" i="10"/>
  <c r="F1562" i="10"/>
  <c r="I1562" i="4" s="1"/>
  <c r="G1562" i="10"/>
  <c r="I1562" i="10"/>
  <c r="J1562" i="10"/>
  <c r="F1534" i="10"/>
  <c r="I1534" i="4" s="1"/>
  <c r="C1534" i="10"/>
  <c r="G1534" i="4" s="1"/>
  <c r="K1534" i="10"/>
  <c r="D1534" i="10"/>
  <c r="L1534" i="10"/>
  <c r="E1534" i="10"/>
  <c r="G1534" i="10"/>
  <c r="H1534" i="10"/>
  <c r="I1534" i="10"/>
  <c r="J1534" i="10"/>
  <c r="C1511" i="10"/>
  <c r="G1511" i="4" s="1"/>
  <c r="K1511" i="10"/>
  <c r="F1511" i="10"/>
  <c r="I1511" i="4" s="1"/>
  <c r="K1511" i="4" s="1"/>
  <c r="H1511" i="10"/>
  <c r="I1511" i="10"/>
  <c r="D1511" i="10"/>
  <c r="E1511" i="10"/>
  <c r="G1511" i="10"/>
  <c r="J1511" i="10"/>
  <c r="L1511" i="10"/>
  <c r="C1423" i="10"/>
  <c r="G1423" i="4" s="1"/>
  <c r="K1423" i="10"/>
  <c r="D1423" i="10"/>
  <c r="L1423" i="10"/>
  <c r="E1423" i="10"/>
  <c r="F1423" i="10"/>
  <c r="I1423" i="4" s="1"/>
  <c r="G1423" i="10"/>
  <c r="H1423" i="10"/>
  <c r="I1423" i="10"/>
  <c r="J1423" i="10"/>
  <c r="F1726" i="10"/>
  <c r="I1726" i="4" s="1"/>
  <c r="K1726" i="4" s="1"/>
  <c r="R1722" i="10"/>
  <c r="F1718" i="10"/>
  <c r="I1718" i="4" s="1"/>
  <c r="F1710" i="10"/>
  <c r="I1710" i="4" s="1"/>
  <c r="F1702" i="10"/>
  <c r="I1702" i="4" s="1"/>
  <c r="R1698" i="10"/>
  <c r="F1694" i="10"/>
  <c r="I1694" i="4" s="1"/>
  <c r="K1694" i="4" s="1"/>
  <c r="F1686" i="10"/>
  <c r="I1686" i="4" s="1"/>
  <c r="K1686" i="4" s="1"/>
  <c r="H1680" i="10"/>
  <c r="O1680" i="10" s="1"/>
  <c r="K1679" i="10"/>
  <c r="C1679" i="10"/>
  <c r="G1679" i="4" s="1"/>
  <c r="F1678" i="10"/>
  <c r="I1678" i="4" s="1"/>
  <c r="H1672" i="10"/>
  <c r="K1671" i="10"/>
  <c r="R1671" i="10" s="1"/>
  <c r="C1671" i="10"/>
  <c r="G1671" i="4" s="1"/>
  <c r="F1670" i="10"/>
  <c r="I1670" i="4" s="1"/>
  <c r="O1667" i="10"/>
  <c r="H1664" i="10"/>
  <c r="O1664" i="10" s="1"/>
  <c r="K1663" i="10"/>
  <c r="C1663" i="10"/>
  <c r="G1663" i="4" s="1"/>
  <c r="F1662" i="10"/>
  <c r="I1662" i="4" s="1"/>
  <c r="L1660" i="10"/>
  <c r="D1660" i="10"/>
  <c r="H1656" i="10"/>
  <c r="O1656" i="10" s="1"/>
  <c r="K1655" i="10"/>
  <c r="C1655" i="10"/>
  <c r="G1655" i="4" s="1"/>
  <c r="F1654" i="10"/>
  <c r="I1654" i="4" s="1"/>
  <c r="L1652" i="10"/>
  <c r="D1652" i="10"/>
  <c r="O1651" i="10"/>
  <c r="H1648" i="10"/>
  <c r="K1647" i="10"/>
  <c r="C1647" i="10"/>
  <c r="G1647" i="4" s="1"/>
  <c r="F1646" i="10"/>
  <c r="I1646" i="4" s="1"/>
  <c r="K1646" i="4" s="1"/>
  <c r="L1644" i="10"/>
  <c r="S1644" i="10" s="1"/>
  <c r="D1644" i="10"/>
  <c r="R1642" i="10"/>
  <c r="H1640" i="10"/>
  <c r="O1640" i="10" s="1"/>
  <c r="K1639" i="10"/>
  <c r="R1639" i="10" s="1"/>
  <c r="C1639" i="10"/>
  <c r="G1639" i="4" s="1"/>
  <c r="F1638" i="10"/>
  <c r="I1638" i="4" s="1"/>
  <c r="L1636" i="10"/>
  <c r="D1636" i="10"/>
  <c r="R1634" i="10"/>
  <c r="H1632" i="10"/>
  <c r="K1631" i="10"/>
  <c r="C1631" i="10"/>
  <c r="G1631" i="4" s="1"/>
  <c r="F1630" i="10"/>
  <c r="I1630" i="4" s="1"/>
  <c r="L1628" i="10"/>
  <c r="D1628" i="10"/>
  <c r="P1624" i="10"/>
  <c r="H1624" i="10"/>
  <c r="O1624" i="10" s="1"/>
  <c r="K1623" i="10"/>
  <c r="R1623" i="10" s="1"/>
  <c r="C1623" i="10"/>
  <c r="G1623" i="4" s="1"/>
  <c r="F1622" i="10"/>
  <c r="I1622" i="4" s="1"/>
  <c r="K1622" i="4" s="1"/>
  <c r="L1620" i="10"/>
  <c r="D1620" i="10"/>
  <c r="O1619" i="10"/>
  <c r="R1618" i="10"/>
  <c r="H1616" i="10"/>
  <c r="O1616" i="10" s="1"/>
  <c r="K1615" i="10"/>
  <c r="C1615" i="10"/>
  <c r="G1615" i="4" s="1"/>
  <c r="F1614" i="10"/>
  <c r="I1614" i="4" s="1"/>
  <c r="L1612" i="10"/>
  <c r="D1612" i="10"/>
  <c r="O1611" i="10"/>
  <c r="R1610" i="10"/>
  <c r="H1608" i="10"/>
  <c r="K1607" i="10"/>
  <c r="R1607" i="10" s="1"/>
  <c r="C1607" i="10"/>
  <c r="G1607" i="4" s="1"/>
  <c r="F1606" i="10"/>
  <c r="I1606" i="4" s="1"/>
  <c r="L1604" i="10"/>
  <c r="D1604" i="10"/>
  <c r="R1602" i="10"/>
  <c r="H1600" i="10"/>
  <c r="K1599" i="10"/>
  <c r="C1599" i="10"/>
  <c r="G1599" i="4" s="1"/>
  <c r="F1598" i="10"/>
  <c r="I1598" i="4" s="1"/>
  <c r="L1596" i="10"/>
  <c r="D1596" i="10"/>
  <c r="R1594" i="10"/>
  <c r="P1592" i="10"/>
  <c r="H1592" i="10"/>
  <c r="O1592" i="10" s="1"/>
  <c r="K1591" i="10"/>
  <c r="C1591" i="10"/>
  <c r="G1591" i="4" s="1"/>
  <c r="F1590" i="10"/>
  <c r="I1590" i="4" s="1"/>
  <c r="L1588" i="10"/>
  <c r="D1588" i="10"/>
  <c r="O1587" i="10"/>
  <c r="H1584" i="10"/>
  <c r="K1583" i="10"/>
  <c r="R1583" i="10" s="1"/>
  <c r="P1583" i="4" s="1"/>
  <c r="C1583" i="10"/>
  <c r="G1583" i="4" s="1"/>
  <c r="F1582" i="10"/>
  <c r="I1582" i="4" s="1"/>
  <c r="L1580" i="10"/>
  <c r="S1580" i="10" s="1"/>
  <c r="D1580" i="10"/>
  <c r="R1578" i="10"/>
  <c r="H1576" i="10"/>
  <c r="O1576" i="10" s="1"/>
  <c r="K1575" i="10"/>
  <c r="C1575" i="10"/>
  <c r="G1575" i="4" s="1"/>
  <c r="F1574" i="10"/>
  <c r="I1574" i="4" s="1"/>
  <c r="L1572" i="10"/>
  <c r="S1572" i="10" s="1"/>
  <c r="D1572" i="10"/>
  <c r="P1568" i="10"/>
  <c r="H1568" i="10"/>
  <c r="O1568" i="10" s="1"/>
  <c r="K1567" i="10"/>
  <c r="C1567" i="10"/>
  <c r="G1567" i="4" s="1"/>
  <c r="E1566" i="10"/>
  <c r="I1563" i="10"/>
  <c r="L1559" i="10"/>
  <c r="C1559" i="10"/>
  <c r="G1559" i="4" s="1"/>
  <c r="D1557" i="10"/>
  <c r="R1554" i="10"/>
  <c r="I1554" i="10"/>
  <c r="P1554" i="10" s="1"/>
  <c r="I1553" i="10"/>
  <c r="T1551" i="10"/>
  <c r="D1550" i="10"/>
  <c r="L1550" i="10"/>
  <c r="L1549" i="10"/>
  <c r="C1549" i="10"/>
  <c r="G1549" i="4" s="1"/>
  <c r="G1547" i="10"/>
  <c r="D1543" i="10"/>
  <c r="J1541" i="10"/>
  <c r="F1538" i="10"/>
  <c r="I1538" i="4" s="1"/>
  <c r="K1538" i="4" s="1"/>
  <c r="H1536" i="10"/>
  <c r="E1536" i="10"/>
  <c r="F1536" i="10"/>
  <c r="I1536" i="4" s="1"/>
  <c r="K1536" i="4" s="1"/>
  <c r="G1535" i="10"/>
  <c r="N1535" i="10" s="1"/>
  <c r="H1533" i="10"/>
  <c r="P1531" i="10"/>
  <c r="G1531" i="10"/>
  <c r="N1531" i="10" s="1"/>
  <c r="D1531" i="10"/>
  <c r="L1531" i="10"/>
  <c r="S1531" i="10" s="1"/>
  <c r="E1531" i="10"/>
  <c r="T1531" i="10"/>
  <c r="D1528" i="10"/>
  <c r="L1527" i="10"/>
  <c r="K1525" i="10"/>
  <c r="P1524" i="10"/>
  <c r="F1523" i="10"/>
  <c r="I1523" i="4" s="1"/>
  <c r="K1523" i="4" s="1"/>
  <c r="H1520" i="10"/>
  <c r="C1520" i="10"/>
  <c r="G1520" i="4" s="1"/>
  <c r="K1520" i="10"/>
  <c r="E1520" i="10"/>
  <c r="F1520" i="10"/>
  <c r="I1520" i="4" s="1"/>
  <c r="E1519" i="10"/>
  <c r="Q1516" i="10"/>
  <c r="R1516" i="10"/>
  <c r="P1513" i="10"/>
  <c r="S1513" i="10"/>
  <c r="F1510" i="10"/>
  <c r="I1510" i="4" s="1"/>
  <c r="I1510" i="10"/>
  <c r="C1510" i="10"/>
  <c r="G1510" i="4" s="1"/>
  <c r="K1510" i="10"/>
  <c r="D1510" i="10"/>
  <c r="L1510" i="10"/>
  <c r="E1509" i="10"/>
  <c r="N1506" i="10"/>
  <c r="G1504" i="10"/>
  <c r="J1503" i="10"/>
  <c r="G1496" i="10"/>
  <c r="F1494" i="10"/>
  <c r="I1494" i="4" s="1"/>
  <c r="G1494" i="10"/>
  <c r="I1494" i="10"/>
  <c r="C1494" i="10"/>
  <c r="G1494" i="4" s="1"/>
  <c r="K1494" i="10"/>
  <c r="D1494" i="10"/>
  <c r="L1494" i="10"/>
  <c r="O1491" i="10"/>
  <c r="M1491" i="4" s="1"/>
  <c r="P1491" i="10"/>
  <c r="L1488" i="10"/>
  <c r="H1486" i="10"/>
  <c r="J1479" i="10"/>
  <c r="O1451" i="10"/>
  <c r="R1451" i="10"/>
  <c r="R1371" i="10"/>
  <c r="S1371" i="10"/>
  <c r="T1371" i="10"/>
  <c r="N1371" i="10"/>
  <c r="G1680" i="10"/>
  <c r="N1680" i="10" s="1"/>
  <c r="G1672" i="10"/>
  <c r="G1664" i="10"/>
  <c r="N1664" i="10" s="1"/>
  <c r="K1660" i="10"/>
  <c r="C1660" i="10"/>
  <c r="G1660" i="4" s="1"/>
  <c r="G1656" i="10"/>
  <c r="N1656" i="10" s="1"/>
  <c r="K1652" i="10"/>
  <c r="C1652" i="10"/>
  <c r="G1652" i="4" s="1"/>
  <c r="G1648" i="10"/>
  <c r="K1644" i="10"/>
  <c r="R1644" i="10" s="1"/>
  <c r="C1644" i="10"/>
  <c r="G1644" i="4" s="1"/>
  <c r="G1640" i="10"/>
  <c r="K1636" i="10"/>
  <c r="C1636" i="10"/>
  <c r="G1636" i="4" s="1"/>
  <c r="G1632" i="10"/>
  <c r="K1628" i="10"/>
  <c r="C1628" i="10"/>
  <c r="G1628" i="4" s="1"/>
  <c r="G1624" i="10"/>
  <c r="N1624" i="10" s="1"/>
  <c r="K1620" i="10"/>
  <c r="C1620" i="10"/>
  <c r="G1620" i="4" s="1"/>
  <c r="G1616" i="10"/>
  <c r="N1616" i="10" s="1"/>
  <c r="K1612" i="10"/>
  <c r="C1612" i="10"/>
  <c r="G1612" i="4" s="1"/>
  <c r="G1608" i="10"/>
  <c r="K1604" i="10"/>
  <c r="C1604" i="10"/>
  <c r="G1604" i="4" s="1"/>
  <c r="G1600" i="10"/>
  <c r="K1596" i="10"/>
  <c r="C1596" i="10"/>
  <c r="G1596" i="4" s="1"/>
  <c r="G1592" i="10"/>
  <c r="N1592" i="10" s="1"/>
  <c r="K1588" i="10"/>
  <c r="C1588" i="10"/>
  <c r="G1588" i="4" s="1"/>
  <c r="G1584" i="10"/>
  <c r="K1580" i="10"/>
  <c r="R1580" i="10" s="1"/>
  <c r="C1580" i="10"/>
  <c r="G1580" i="4" s="1"/>
  <c r="G1576" i="10"/>
  <c r="K1572" i="10"/>
  <c r="R1572" i="10" s="1"/>
  <c r="C1572" i="10"/>
  <c r="G1572" i="4" s="1"/>
  <c r="G1568" i="10"/>
  <c r="N1568" i="10" s="1"/>
  <c r="H1563" i="10"/>
  <c r="D1558" i="10"/>
  <c r="L1558" i="10"/>
  <c r="L1557" i="10"/>
  <c r="C1557" i="10"/>
  <c r="G1557" i="4" s="1"/>
  <c r="P1555" i="10"/>
  <c r="G1554" i="10"/>
  <c r="N1554" i="10" s="1"/>
  <c r="H1553" i="10"/>
  <c r="I1541" i="10"/>
  <c r="S1535" i="10"/>
  <c r="Q1535" i="10"/>
  <c r="J1527" i="10"/>
  <c r="F1526" i="10"/>
  <c r="I1526" i="4" s="1"/>
  <c r="K1526" i="4" s="1"/>
  <c r="C1526" i="10"/>
  <c r="G1526" i="4" s="1"/>
  <c r="K1526" i="10"/>
  <c r="D1526" i="10"/>
  <c r="L1526" i="10"/>
  <c r="J1525" i="10"/>
  <c r="C1495" i="10"/>
  <c r="G1495" i="4" s="1"/>
  <c r="K1495" i="10"/>
  <c r="D1495" i="10"/>
  <c r="L1495" i="10"/>
  <c r="F1495" i="10"/>
  <c r="I1495" i="4" s="1"/>
  <c r="H1495" i="10"/>
  <c r="I1495" i="10"/>
  <c r="F1470" i="10"/>
  <c r="I1470" i="4" s="1"/>
  <c r="K1470" i="4" s="1"/>
  <c r="G1470" i="10"/>
  <c r="H1470" i="10"/>
  <c r="I1470" i="10"/>
  <c r="C1470" i="10"/>
  <c r="G1470" i="4" s="1"/>
  <c r="K1470" i="10"/>
  <c r="D1470" i="10"/>
  <c r="L1470" i="10"/>
  <c r="R1466" i="10"/>
  <c r="T1466" i="10"/>
  <c r="S1395" i="10"/>
  <c r="Q1371" i="10"/>
  <c r="D1566" i="10"/>
  <c r="L1566" i="10"/>
  <c r="H1543" i="10"/>
  <c r="I1543" i="10"/>
  <c r="H1541" i="10"/>
  <c r="R1530" i="10"/>
  <c r="H1528" i="10"/>
  <c r="E1528" i="10"/>
  <c r="F1528" i="10"/>
  <c r="I1528" i="4" s="1"/>
  <c r="G1527" i="10"/>
  <c r="H1525" i="10"/>
  <c r="Q1524" i="10"/>
  <c r="G1523" i="10"/>
  <c r="D1523" i="10"/>
  <c r="L1523" i="10"/>
  <c r="E1523" i="10"/>
  <c r="C1519" i="10"/>
  <c r="G1519" i="4" s="1"/>
  <c r="K1519" i="10"/>
  <c r="F1519" i="10"/>
  <c r="I1519" i="4" s="1"/>
  <c r="H1519" i="10"/>
  <c r="I1519" i="10"/>
  <c r="I1509" i="10"/>
  <c r="D1509" i="10"/>
  <c r="L1509" i="10"/>
  <c r="F1509" i="10"/>
  <c r="I1509" i="4" s="1"/>
  <c r="G1509" i="10"/>
  <c r="O1507" i="10"/>
  <c r="R1507" i="10"/>
  <c r="H1504" i="10"/>
  <c r="C1504" i="10"/>
  <c r="G1504" i="4" s="1"/>
  <c r="K1504" i="10"/>
  <c r="E1504" i="10"/>
  <c r="F1504" i="10"/>
  <c r="I1504" i="4" s="1"/>
  <c r="T1500" i="10"/>
  <c r="O1500" i="10"/>
  <c r="H1496" i="10"/>
  <c r="I1496" i="10"/>
  <c r="C1496" i="10"/>
  <c r="G1496" i="4" s="1"/>
  <c r="K1496" i="10"/>
  <c r="E1496" i="10"/>
  <c r="F1496" i="10"/>
  <c r="I1496" i="4" s="1"/>
  <c r="F1486" i="10"/>
  <c r="I1486" i="4" s="1"/>
  <c r="G1486" i="10"/>
  <c r="I1486" i="10"/>
  <c r="C1486" i="10"/>
  <c r="G1486" i="4" s="1"/>
  <c r="K1486" i="10"/>
  <c r="D1486" i="10"/>
  <c r="L1486" i="10"/>
  <c r="P1483" i="10"/>
  <c r="R1483" i="10"/>
  <c r="C1479" i="10"/>
  <c r="G1479" i="4" s="1"/>
  <c r="K1479" i="10"/>
  <c r="D1479" i="10"/>
  <c r="L1479" i="10"/>
  <c r="E1479" i="10"/>
  <c r="F1479" i="10"/>
  <c r="I1479" i="4" s="1"/>
  <c r="H1479" i="10"/>
  <c r="I1479" i="10"/>
  <c r="F1382" i="10"/>
  <c r="I1382" i="4" s="1"/>
  <c r="G1382" i="10"/>
  <c r="I1382" i="10"/>
  <c r="C1382" i="10"/>
  <c r="G1382" i="4" s="1"/>
  <c r="D1382" i="10"/>
  <c r="E1382" i="10"/>
  <c r="H1382" i="10"/>
  <c r="J1382" i="10"/>
  <c r="K1382" i="10"/>
  <c r="L1382" i="10"/>
  <c r="G1746" i="10"/>
  <c r="G1738" i="10"/>
  <c r="G1730" i="10"/>
  <c r="K1726" i="10"/>
  <c r="C1726" i="10"/>
  <c r="G1726" i="4" s="1"/>
  <c r="G1722" i="10"/>
  <c r="N1722" i="10" s="1"/>
  <c r="K1718" i="10"/>
  <c r="C1718" i="10"/>
  <c r="G1718" i="4" s="1"/>
  <c r="G1714" i="10"/>
  <c r="K1710" i="10"/>
  <c r="C1710" i="10"/>
  <c r="G1710" i="4" s="1"/>
  <c r="G1706" i="10"/>
  <c r="K1702" i="10"/>
  <c r="C1702" i="10"/>
  <c r="G1702" i="4" s="1"/>
  <c r="G1698" i="10"/>
  <c r="N1698" i="10" s="1"/>
  <c r="K1694" i="10"/>
  <c r="C1694" i="10"/>
  <c r="G1694" i="4" s="1"/>
  <c r="G1690" i="10"/>
  <c r="K1686" i="10"/>
  <c r="C1686" i="10"/>
  <c r="G1686" i="4" s="1"/>
  <c r="G1682" i="10"/>
  <c r="T1680" i="10"/>
  <c r="E1680" i="10"/>
  <c r="H1679" i="10"/>
  <c r="K1678" i="10"/>
  <c r="C1678" i="10"/>
  <c r="G1678" i="4" s="1"/>
  <c r="G1674" i="10"/>
  <c r="E1672" i="10"/>
  <c r="H1671" i="10"/>
  <c r="K1670" i="10"/>
  <c r="C1670" i="10"/>
  <c r="G1670" i="4" s="1"/>
  <c r="T1667" i="10"/>
  <c r="G1666" i="10"/>
  <c r="T1664" i="10"/>
  <c r="E1664" i="10"/>
  <c r="H1663" i="10"/>
  <c r="K1662" i="10"/>
  <c r="C1662" i="10"/>
  <c r="G1662" i="4" s="1"/>
  <c r="I1660" i="10"/>
  <c r="G1658" i="10"/>
  <c r="T1656" i="10"/>
  <c r="E1656" i="10"/>
  <c r="H1655" i="10"/>
  <c r="O1655" i="10" s="1"/>
  <c r="K1654" i="10"/>
  <c r="C1654" i="10"/>
  <c r="G1654" i="4" s="1"/>
  <c r="I1652" i="10"/>
  <c r="T1651" i="10"/>
  <c r="G1650" i="10"/>
  <c r="E1648" i="10"/>
  <c r="H1647" i="10"/>
  <c r="K1646" i="10"/>
  <c r="C1646" i="10"/>
  <c r="G1646" i="4" s="1"/>
  <c r="I1644" i="10"/>
  <c r="P1644" i="10" s="1"/>
  <c r="G1642" i="10"/>
  <c r="N1642" i="10" s="1"/>
  <c r="E1640" i="10"/>
  <c r="H1639" i="10"/>
  <c r="K1638" i="10"/>
  <c r="C1638" i="10"/>
  <c r="G1638" i="4" s="1"/>
  <c r="I1636" i="10"/>
  <c r="G1634" i="10"/>
  <c r="N1634" i="10" s="1"/>
  <c r="E1632" i="10"/>
  <c r="H1631" i="10"/>
  <c r="K1630" i="10"/>
  <c r="C1630" i="10"/>
  <c r="G1630" i="4" s="1"/>
  <c r="I1628" i="10"/>
  <c r="T1627" i="10"/>
  <c r="G1626" i="10"/>
  <c r="N1626" i="10" s="1"/>
  <c r="T1624" i="10"/>
  <c r="E1624" i="10"/>
  <c r="H1623" i="10"/>
  <c r="O1623" i="10" s="1"/>
  <c r="K1622" i="10"/>
  <c r="C1622" i="10"/>
  <c r="G1622" i="4" s="1"/>
  <c r="I1620" i="10"/>
  <c r="T1619" i="10"/>
  <c r="G1618" i="10"/>
  <c r="N1618" i="10" s="1"/>
  <c r="T1616" i="10"/>
  <c r="E1616" i="10"/>
  <c r="H1615" i="10"/>
  <c r="K1614" i="10"/>
  <c r="C1614" i="10"/>
  <c r="G1614" i="4" s="1"/>
  <c r="I1612" i="10"/>
  <c r="T1611" i="10"/>
  <c r="G1610" i="10"/>
  <c r="N1610" i="10" s="1"/>
  <c r="T1608" i="10"/>
  <c r="E1608" i="10"/>
  <c r="H1607" i="10"/>
  <c r="O1607" i="10" s="1"/>
  <c r="K1606" i="10"/>
  <c r="C1606" i="10"/>
  <c r="G1606" i="4" s="1"/>
  <c r="I1604" i="10"/>
  <c r="G1602" i="10"/>
  <c r="N1602" i="10" s="1"/>
  <c r="E1600" i="10"/>
  <c r="H1599" i="10"/>
  <c r="K1598" i="10"/>
  <c r="C1598" i="10"/>
  <c r="G1598" i="4" s="1"/>
  <c r="I1596" i="10"/>
  <c r="G1594" i="10"/>
  <c r="N1594" i="10" s="1"/>
  <c r="T1592" i="10"/>
  <c r="E1592" i="10"/>
  <c r="H1591" i="10"/>
  <c r="K1590" i="10"/>
  <c r="C1590" i="10"/>
  <c r="G1590" i="4" s="1"/>
  <c r="I1588" i="10"/>
  <c r="T1587" i="10"/>
  <c r="G1586" i="10"/>
  <c r="E1584" i="10"/>
  <c r="H1583" i="10"/>
  <c r="O1583" i="10" s="1"/>
  <c r="K1582" i="10"/>
  <c r="C1582" i="10"/>
  <c r="G1582" i="4" s="1"/>
  <c r="I1580" i="10"/>
  <c r="P1580" i="10" s="1"/>
  <c r="G1578" i="10"/>
  <c r="N1578" i="10" s="1"/>
  <c r="E1576" i="10"/>
  <c r="H1575" i="10"/>
  <c r="K1574" i="10"/>
  <c r="C1574" i="10"/>
  <c r="G1574" i="4" s="1"/>
  <c r="I1572" i="10"/>
  <c r="P1572" i="10" s="1"/>
  <c r="G1570" i="10"/>
  <c r="N1570" i="10" s="1"/>
  <c r="T1568" i="10"/>
  <c r="E1568" i="10"/>
  <c r="H1567" i="10"/>
  <c r="J1566" i="10"/>
  <c r="F1563" i="10"/>
  <c r="I1563" i="4" s="1"/>
  <c r="H1560" i="10"/>
  <c r="O1560" i="10" s="1"/>
  <c r="H1559" i="10"/>
  <c r="I1558" i="10"/>
  <c r="J1557" i="10"/>
  <c r="N1555" i="10"/>
  <c r="E1554" i="10"/>
  <c r="F1553" i="10"/>
  <c r="I1553" i="4" s="1"/>
  <c r="G1551" i="10"/>
  <c r="N1551" i="10" s="1"/>
  <c r="H1550" i="10"/>
  <c r="I1549" i="10"/>
  <c r="L1547" i="10"/>
  <c r="E1544" i="10"/>
  <c r="F1544" i="10"/>
  <c r="I1544" i="4" s="1"/>
  <c r="K1543" i="10"/>
  <c r="E1541" i="10"/>
  <c r="J1536" i="10"/>
  <c r="J1531" i="10"/>
  <c r="Q1531" i="10" s="1"/>
  <c r="O1531" i="4" s="1"/>
  <c r="L1528" i="10"/>
  <c r="F1527" i="10"/>
  <c r="I1527" i="4" s="1"/>
  <c r="E1525" i="10"/>
  <c r="L1520" i="10"/>
  <c r="F1518" i="10"/>
  <c r="I1518" i="4" s="1"/>
  <c r="I1518" i="10"/>
  <c r="C1518" i="10"/>
  <c r="G1518" i="4" s="1"/>
  <c r="K1518" i="10"/>
  <c r="D1518" i="10"/>
  <c r="L1518" i="10"/>
  <c r="Q1507" i="10"/>
  <c r="N1491" i="10"/>
  <c r="C1487" i="10"/>
  <c r="G1487" i="4" s="1"/>
  <c r="K1487" i="10"/>
  <c r="D1487" i="10"/>
  <c r="L1487" i="10"/>
  <c r="F1487" i="10"/>
  <c r="I1487" i="4" s="1"/>
  <c r="H1487" i="10"/>
  <c r="I1487" i="10"/>
  <c r="C1463" i="10"/>
  <c r="G1463" i="4" s="1"/>
  <c r="K1463" i="10"/>
  <c r="D1463" i="10"/>
  <c r="L1463" i="10"/>
  <c r="E1463" i="10"/>
  <c r="F1463" i="10"/>
  <c r="I1463" i="4" s="1"/>
  <c r="G1463" i="10"/>
  <c r="H1463" i="10"/>
  <c r="I1463" i="10"/>
  <c r="N1451" i="10"/>
  <c r="C1447" i="10"/>
  <c r="G1447" i="4" s="1"/>
  <c r="K1447" i="10"/>
  <c r="D1447" i="10"/>
  <c r="L1447" i="10"/>
  <c r="E1447" i="10"/>
  <c r="F1447" i="10"/>
  <c r="I1447" i="4" s="1"/>
  <c r="K1447" i="4" s="1"/>
  <c r="G1447" i="10"/>
  <c r="H1447" i="10"/>
  <c r="I1447" i="10"/>
  <c r="C1431" i="10"/>
  <c r="G1431" i="4" s="1"/>
  <c r="K1431" i="10"/>
  <c r="D1431" i="10"/>
  <c r="L1431" i="10"/>
  <c r="E1431" i="10"/>
  <c r="F1431" i="10"/>
  <c r="I1431" i="4" s="1"/>
  <c r="G1431" i="10"/>
  <c r="H1431" i="10"/>
  <c r="I1431" i="10"/>
  <c r="E1361" i="10"/>
  <c r="F1361" i="10"/>
  <c r="I1361" i="4" s="1"/>
  <c r="H1361" i="10"/>
  <c r="C1361" i="10"/>
  <c r="G1361" i="4" s="1"/>
  <c r="K1361" i="10"/>
  <c r="D1361" i="10"/>
  <c r="G1361" i="10"/>
  <c r="I1361" i="10"/>
  <c r="J1361" i="10"/>
  <c r="L1361" i="10"/>
  <c r="L1680" i="10"/>
  <c r="S1680" i="10" s="1"/>
  <c r="D1680" i="10"/>
  <c r="G1679" i="10"/>
  <c r="S1675" i="10"/>
  <c r="L1672" i="10"/>
  <c r="D1672" i="10"/>
  <c r="G1671" i="10"/>
  <c r="L1664" i="10"/>
  <c r="S1664" i="10" s="1"/>
  <c r="D1664" i="10"/>
  <c r="G1663" i="10"/>
  <c r="H1660" i="10"/>
  <c r="L1656" i="10"/>
  <c r="S1656" i="10" s="1"/>
  <c r="D1656" i="10"/>
  <c r="G1655" i="10"/>
  <c r="H1652" i="10"/>
  <c r="L1648" i="10"/>
  <c r="D1648" i="10"/>
  <c r="G1647" i="10"/>
  <c r="H1644" i="10"/>
  <c r="O1644" i="10" s="1"/>
  <c r="S1643" i="10"/>
  <c r="L1640" i="10"/>
  <c r="D1640" i="10"/>
  <c r="G1639" i="10"/>
  <c r="H1636" i="10"/>
  <c r="S1635" i="10"/>
  <c r="L1632" i="10"/>
  <c r="D1632" i="10"/>
  <c r="G1631" i="10"/>
  <c r="H1628" i="10"/>
  <c r="S1627" i="10"/>
  <c r="L1624" i="10"/>
  <c r="S1624" i="10" s="1"/>
  <c r="D1624" i="10"/>
  <c r="G1623" i="10"/>
  <c r="N1623" i="10" s="1"/>
  <c r="H1620" i="10"/>
  <c r="S1619" i="10"/>
  <c r="L1616" i="10"/>
  <c r="S1616" i="10" s="1"/>
  <c r="D1616" i="10"/>
  <c r="G1615" i="10"/>
  <c r="H1612" i="10"/>
  <c r="S1611" i="10"/>
  <c r="L1608" i="10"/>
  <c r="D1608" i="10"/>
  <c r="G1607" i="10"/>
  <c r="N1607" i="10" s="1"/>
  <c r="H1604" i="10"/>
  <c r="L1600" i="10"/>
  <c r="D1600" i="10"/>
  <c r="G1599" i="10"/>
  <c r="H1596" i="10"/>
  <c r="S1595" i="10"/>
  <c r="L1592" i="10"/>
  <c r="S1592" i="10" s="1"/>
  <c r="D1592" i="10"/>
  <c r="G1591" i="10"/>
  <c r="H1588" i="10"/>
  <c r="L1584" i="10"/>
  <c r="D1584" i="10"/>
  <c r="G1583" i="10"/>
  <c r="N1583" i="10" s="1"/>
  <c r="L1583" i="4" s="1"/>
  <c r="H1580" i="10"/>
  <c r="O1580" i="10" s="1"/>
  <c r="L1576" i="10"/>
  <c r="D1576" i="10"/>
  <c r="G1575" i="10"/>
  <c r="H1572" i="10"/>
  <c r="O1572" i="10" s="1"/>
  <c r="L1568" i="10"/>
  <c r="S1568" i="10" s="1"/>
  <c r="D1568" i="10"/>
  <c r="G1567" i="10"/>
  <c r="I1566" i="10"/>
  <c r="D1563" i="10"/>
  <c r="G1559" i="10"/>
  <c r="H1558" i="10"/>
  <c r="I1557" i="10"/>
  <c r="T1554" i="10"/>
  <c r="D1554" i="10"/>
  <c r="E1553" i="10"/>
  <c r="Q1551" i="10"/>
  <c r="H1549" i="10"/>
  <c r="E1547" i="10"/>
  <c r="J1543" i="10"/>
  <c r="D1541" i="10"/>
  <c r="G1538" i="10"/>
  <c r="H1538" i="10"/>
  <c r="C1535" i="10"/>
  <c r="G1535" i="4" s="1"/>
  <c r="K1535" i="10"/>
  <c r="R1535" i="10" s="1"/>
  <c r="H1535" i="10"/>
  <c r="O1535" i="10" s="1"/>
  <c r="I1535" i="10"/>
  <c r="P1535" i="10" s="1"/>
  <c r="I1533" i="10"/>
  <c r="F1533" i="10"/>
  <c r="I1533" i="4" s="1"/>
  <c r="G1533" i="10"/>
  <c r="N1530" i="10"/>
  <c r="K1528" i="10"/>
  <c r="E1527" i="10"/>
  <c r="J1526" i="10"/>
  <c r="D1525" i="10"/>
  <c r="K1523" i="10"/>
  <c r="P1507" i="10"/>
  <c r="C1503" i="10"/>
  <c r="G1503" i="4" s="1"/>
  <c r="K1503" i="10"/>
  <c r="F1503" i="10"/>
  <c r="I1503" i="4" s="1"/>
  <c r="H1503" i="10"/>
  <c r="I1503" i="10"/>
  <c r="T1492" i="10"/>
  <c r="O1492" i="10"/>
  <c r="H1488" i="10"/>
  <c r="I1488" i="10"/>
  <c r="C1488" i="10"/>
  <c r="G1488" i="4" s="1"/>
  <c r="K1488" i="10"/>
  <c r="E1488" i="10"/>
  <c r="F1488" i="10"/>
  <c r="I1488" i="4" s="1"/>
  <c r="C1471" i="10"/>
  <c r="G1471" i="4" s="1"/>
  <c r="K1471" i="10"/>
  <c r="D1471" i="10"/>
  <c r="L1471" i="10"/>
  <c r="E1471" i="10"/>
  <c r="F1471" i="10"/>
  <c r="I1471" i="4" s="1"/>
  <c r="H1471" i="10"/>
  <c r="I1471" i="10"/>
  <c r="O1459" i="10"/>
  <c r="Q1459" i="10"/>
  <c r="R1459" i="10"/>
  <c r="Q1443" i="10"/>
  <c r="R1443" i="10"/>
  <c r="O1427" i="10"/>
  <c r="R1427" i="10"/>
  <c r="D1407" i="10"/>
  <c r="L1407" i="10"/>
  <c r="F1407" i="10"/>
  <c r="I1407" i="4" s="1"/>
  <c r="C1407" i="10"/>
  <c r="G1407" i="4" s="1"/>
  <c r="E1407" i="10"/>
  <c r="G1407" i="10"/>
  <c r="H1407" i="10"/>
  <c r="I1407" i="10"/>
  <c r="J1407" i="10"/>
  <c r="K1407" i="10"/>
  <c r="T1706" i="10"/>
  <c r="T1698" i="10"/>
  <c r="K1680" i="10"/>
  <c r="R1680" i="10" s="1"/>
  <c r="K1672" i="10"/>
  <c r="K1664" i="10"/>
  <c r="R1664" i="10" s="1"/>
  <c r="G1660" i="10"/>
  <c r="K1656" i="10"/>
  <c r="R1656" i="10" s="1"/>
  <c r="G1652" i="10"/>
  <c r="K1648" i="10"/>
  <c r="G1644" i="10"/>
  <c r="N1644" i="10" s="1"/>
  <c r="T1642" i="10"/>
  <c r="K1640" i="10"/>
  <c r="G1636" i="10"/>
  <c r="T1634" i="10"/>
  <c r="K1632" i="10"/>
  <c r="G1628" i="10"/>
  <c r="T1626" i="10"/>
  <c r="K1624" i="10"/>
  <c r="R1624" i="10" s="1"/>
  <c r="G1620" i="10"/>
  <c r="T1618" i="10"/>
  <c r="K1616" i="10"/>
  <c r="R1616" i="10" s="1"/>
  <c r="G1612" i="10"/>
  <c r="T1610" i="10"/>
  <c r="K1608" i="10"/>
  <c r="G1604" i="10"/>
  <c r="T1602" i="10"/>
  <c r="K1600" i="10"/>
  <c r="G1596" i="10"/>
  <c r="T1594" i="10"/>
  <c r="K1592" i="10"/>
  <c r="R1592" i="10" s="1"/>
  <c r="G1588" i="10"/>
  <c r="T1586" i="10"/>
  <c r="K1584" i="10"/>
  <c r="G1580" i="10"/>
  <c r="N1580" i="10" s="1"/>
  <c r="T1578" i="10"/>
  <c r="K1576" i="10"/>
  <c r="G1572" i="10"/>
  <c r="N1572" i="10" s="1"/>
  <c r="T1570" i="10"/>
  <c r="K1568" i="10"/>
  <c r="R1568" i="10" s="1"/>
  <c r="H1566" i="10"/>
  <c r="I1565" i="10"/>
  <c r="P1565" i="10" s="1"/>
  <c r="S1564" i="10"/>
  <c r="L1563" i="10"/>
  <c r="E1560" i="10"/>
  <c r="F1559" i="10"/>
  <c r="I1559" i="4" s="1"/>
  <c r="K1559" i="4" s="1"/>
  <c r="G1558" i="10"/>
  <c r="H1557" i="10"/>
  <c r="E1555" i="10"/>
  <c r="T1555" i="10"/>
  <c r="L1554" i="10"/>
  <c r="S1554" i="10" s="1"/>
  <c r="C1554" i="10"/>
  <c r="G1554" i="4" s="1"/>
  <c r="E1551" i="10"/>
  <c r="F1550" i="10"/>
  <c r="I1550" i="4" s="1"/>
  <c r="F1549" i="10"/>
  <c r="I1549" i="4" s="1"/>
  <c r="K1549" i="4" s="1"/>
  <c r="J1547" i="10"/>
  <c r="J1544" i="10"/>
  <c r="G1543" i="10"/>
  <c r="N1539" i="10"/>
  <c r="D1539" i="10"/>
  <c r="L1539" i="10"/>
  <c r="S1539" i="10" s="1"/>
  <c r="E1539" i="10"/>
  <c r="T1539" i="10"/>
  <c r="K1538" i="10"/>
  <c r="G1536" i="10"/>
  <c r="T1535" i="10"/>
  <c r="L1533" i="10"/>
  <c r="S1532" i="10"/>
  <c r="H1531" i="10"/>
  <c r="O1531" i="10" s="1"/>
  <c r="J1528" i="10"/>
  <c r="I1526" i="10"/>
  <c r="J1523" i="10"/>
  <c r="I1520" i="10"/>
  <c r="L1519" i="10"/>
  <c r="I1517" i="10"/>
  <c r="D1517" i="10"/>
  <c r="L1517" i="10"/>
  <c r="F1517" i="10"/>
  <c r="I1517" i="4" s="1"/>
  <c r="G1517" i="10"/>
  <c r="R1515" i="10"/>
  <c r="H1512" i="10"/>
  <c r="C1512" i="10"/>
  <c r="G1512" i="4" s="1"/>
  <c r="K1512" i="10"/>
  <c r="E1512" i="10"/>
  <c r="F1512" i="10"/>
  <c r="I1512" i="4" s="1"/>
  <c r="H1510" i="10"/>
  <c r="K1509" i="10"/>
  <c r="P1505" i="10"/>
  <c r="S1505" i="10"/>
  <c r="L1504" i="10"/>
  <c r="F1502" i="10"/>
  <c r="I1502" i="4" s="1"/>
  <c r="I1502" i="10"/>
  <c r="C1502" i="10"/>
  <c r="G1502" i="4" s="1"/>
  <c r="K1502" i="10"/>
  <c r="D1502" i="10"/>
  <c r="L1502" i="10"/>
  <c r="J1494" i="10"/>
  <c r="O1475" i="10"/>
  <c r="C1415" i="10"/>
  <c r="G1415" i="4" s="1"/>
  <c r="K1415" i="10"/>
  <c r="D1415" i="10"/>
  <c r="L1415" i="10"/>
  <c r="E1415" i="10"/>
  <c r="F1415" i="10"/>
  <c r="I1415" i="4" s="1"/>
  <c r="G1415" i="10"/>
  <c r="H1415" i="10"/>
  <c r="I1415" i="10"/>
  <c r="C1303" i="10"/>
  <c r="G1303" i="4" s="1"/>
  <c r="K1303" i="10"/>
  <c r="D1303" i="10"/>
  <c r="L1303" i="10"/>
  <c r="E1303" i="10"/>
  <c r="F1303" i="10"/>
  <c r="I1303" i="4" s="1"/>
  <c r="K1303" i="4" s="1"/>
  <c r="G1303" i="10"/>
  <c r="H1303" i="10"/>
  <c r="I1303" i="10"/>
  <c r="J1303" i="10"/>
  <c r="G1566" i="10"/>
  <c r="E1563" i="10"/>
  <c r="F1557" i="10"/>
  <c r="I1557" i="4" s="1"/>
  <c r="K1557" i="4" s="1"/>
  <c r="C1553" i="10"/>
  <c r="G1553" i="4" s="1"/>
  <c r="K1553" i="10"/>
  <c r="F1543" i="10"/>
  <c r="I1543" i="4" s="1"/>
  <c r="K1543" i="4" s="1"/>
  <c r="F1541" i="10"/>
  <c r="I1541" i="4" s="1"/>
  <c r="G1541" i="10"/>
  <c r="C1527" i="10"/>
  <c r="G1527" i="4" s="1"/>
  <c r="K1527" i="10"/>
  <c r="H1527" i="10"/>
  <c r="I1527" i="10"/>
  <c r="I1525" i="10"/>
  <c r="F1525" i="10"/>
  <c r="I1525" i="4" s="1"/>
  <c r="G1525" i="10"/>
  <c r="J1509" i="10"/>
  <c r="J1504" i="10"/>
  <c r="O1499" i="10"/>
  <c r="L1496" i="10"/>
  <c r="J1495" i="10"/>
  <c r="H1384" i="10"/>
  <c r="I1384" i="10"/>
  <c r="C1384" i="10"/>
  <c r="G1384" i="4" s="1"/>
  <c r="K1384" i="10"/>
  <c r="D1384" i="10"/>
  <c r="E1384" i="10"/>
  <c r="F1384" i="10"/>
  <c r="I1384" i="4" s="1"/>
  <c r="G1384" i="10"/>
  <c r="J1384" i="10"/>
  <c r="L1384" i="10"/>
  <c r="Q1356" i="10"/>
  <c r="P1356" i="10"/>
  <c r="K1545" i="10"/>
  <c r="R1545" i="10" s="1"/>
  <c r="K1537" i="10"/>
  <c r="H1530" i="10"/>
  <c r="O1530" i="10" s="1"/>
  <c r="K1529" i="10"/>
  <c r="H1522" i="10"/>
  <c r="K1521" i="10"/>
  <c r="T1515" i="10"/>
  <c r="E1515" i="10"/>
  <c r="H1514" i="10"/>
  <c r="K1513" i="10"/>
  <c r="R1513" i="10" s="1"/>
  <c r="T1507" i="10"/>
  <c r="E1507" i="10"/>
  <c r="H1506" i="10"/>
  <c r="O1506" i="10" s="1"/>
  <c r="K1505" i="10"/>
  <c r="R1505" i="10" s="1"/>
  <c r="T1499" i="10"/>
  <c r="E1499" i="10"/>
  <c r="H1498" i="10"/>
  <c r="K1497" i="10"/>
  <c r="R1497" i="10" s="1"/>
  <c r="G1493" i="10"/>
  <c r="T1491" i="10"/>
  <c r="E1491" i="10"/>
  <c r="H1490" i="10"/>
  <c r="K1489" i="10"/>
  <c r="G1485" i="10"/>
  <c r="T1483" i="10"/>
  <c r="E1483" i="10"/>
  <c r="H1482" i="10"/>
  <c r="K1481" i="10"/>
  <c r="F1480" i="10"/>
  <c r="I1480" i="4" s="1"/>
  <c r="K1480" i="4" s="1"/>
  <c r="G1477" i="10"/>
  <c r="R1476" i="10"/>
  <c r="E1475" i="10"/>
  <c r="H1474" i="10"/>
  <c r="O1474" i="10" s="1"/>
  <c r="K1473" i="10"/>
  <c r="F1472" i="10"/>
  <c r="I1472" i="4" s="1"/>
  <c r="G1469" i="10"/>
  <c r="R1468" i="10"/>
  <c r="E1467" i="10"/>
  <c r="H1466" i="10"/>
  <c r="O1466" i="10" s="1"/>
  <c r="S1465" i="10"/>
  <c r="K1465" i="10"/>
  <c r="R1465" i="10" s="1"/>
  <c r="F1464" i="10"/>
  <c r="I1464" i="4" s="1"/>
  <c r="K1464" i="4" s="1"/>
  <c r="L1462" i="10"/>
  <c r="S1462" i="10" s="1"/>
  <c r="D1462" i="10"/>
  <c r="G1461" i="10"/>
  <c r="T1459" i="10"/>
  <c r="E1459" i="10"/>
  <c r="H1458" i="10"/>
  <c r="S1457" i="10"/>
  <c r="K1457" i="10"/>
  <c r="R1457" i="10" s="1"/>
  <c r="F1456" i="10"/>
  <c r="I1456" i="4" s="1"/>
  <c r="L1454" i="10"/>
  <c r="D1454" i="10"/>
  <c r="G1453" i="10"/>
  <c r="R1452" i="10"/>
  <c r="T1451" i="10"/>
  <c r="E1451" i="10"/>
  <c r="H1450" i="10"/>
  <c r="K1449" i="10"/>
  <c r="F1448" i="10"/>
  <c r="I1448" i="4" s="1"/>
  <c r="K1448" i="4" s="1"/>
  <c r="L1446" i="10"/>
  <c r="S1446" i="10" s="1"/>
  <c r="D1446" i="10"/>
  <c r="G1445" i="10"/>
  <c r="T1443" i="10"/>
  <c r="E1443" i="10"/>
  <c r="P1442" i="10"/>
  <c r="H1442" i="10"/>
  <c r="O1442" i="10" s="1"/>
  <c r="K1441" i="10"/>
  <c r="R1441" i="10" s="1"/>
  <c r="F1440" i="10"/>
  <c r="I1440" i="4" s="1"/>
  <c r="L1438" i="10"/>
  <c r="S1438" i="10" s="1"/>
  <c r="D1438" i="10"/>
  <c r="G1437" i="10"/>
  <c r="E1435" i="10"/>
  <c r="H1434" i="10"/>
  <c r="S1433" i="10"/>
  <c r="K1433" i="10"/>
  <c r="R1433" i="10" s="1"/>
  <c r="F1432" i="10"/>
  <c r="I1432" i="4" s="1"/>
  <c r="L1430" i="10"/>
  <c r="D1430" i="10"/>
  <c r="G1429" i="10"/>
  <c r="R1428" i="10"/>
  <c r="T1427" i="10"/>
  <c r="E1427" i="10"/>
  <c r="H1426" i="10"/>
  <c r="S1425" i="10"/>
  <c r="K1425" i="10"/>
  <c r="F1424" i="10"/>
  <c r="I1424" i="4" s="1"/>
  <c r="L1422" i="10"/>
  <c r="D1422" i="10"/>
  <c r="G1421" i="10"/>
  <c r="E1419" i="10"/>
  <c r="H1418" i="10"/>
  <c r="O1418" i="10" s="1"/>
  <c r="K1417" i="10"/>
  <c r="F1416" i="10"/>
  <c r="I1416" i="4" s="1"/>
  <c r="L1414" i="10"/>
  <c r="D1414" i="10"/>
  <c r="H1412" i="10"/>
  <c r="O1412" i="10" s="1"/>
  <c r="R1411" i="10"/>
  <c r="H1410" i="10"/>
  <c r="O1410" i="10" s="1"/>
  <c r="E1409" i="10"/>
  <c r="J1406" i="10"/>
  <c r="J1404" i="10"/>
  <c r="Q1404" i="10" s="1"/>
  <c r="H1402" i="10"/>
  <c r="J1400" i="10"/>
  <c r="Q1400" i="10" s="1"/>
  <c r="C1399" i="10"/>
  <c r="G1399" i="4" s="1"/>
  <c r="K1399" i="10"/>
  <c r="D1399" i="10"/>
  <c r="L1399" i="10"/>
  <c r="F1399" i="10"/>
  <c r="I1399" i="4" s="1"/>
  <c r="K1399" i="4" s="1"/>
  <c r="J1398" i="10"/>
  <c r="D1393" i="10"/>
  <c r="F1388" i="10"/>
  <c r="I1388" i="4" s="1"/>
  <c r="G1385" i="10"/>
  <c r="G1383" i="10"/>
  <c r="S1381" i="10"/>
  <c r="H1380" i="10"/>
  <c r="I1377" i="10"/>
  <c r="H1376" i="10"/>
  <c r="I1376" i="10"/>
  <c r="C1376" i="10"/>
  <c r="G1376" i="4" s="1"/>
  <c r="K1376" i="10"/>
  <c r="H1375" i="10"/>
  <c r="F1374" i="10"/>
  <c r="I1374" i="4" s="1"/>
  <c r="K1374" i="4" s="1"/>
  <c r="G1374" i="10"/>
  <c r="I1374" i="10"/>
  <c r="I1372" i="10"/>
  <c r="P1372" i="10" s="1"/>
  <c r="J1369" i="10"/>
  <c r="I1367" i="10"/>
  <c r="F1366" i="10"/>
  <c r="I1366" i="4" s="1"/>
  <c r="G1366" i="10"/>
  <c r="I1366" i="10"/>
  <c r="D1366" i="10"/>
  <c r="F1358" i="10"/>
  <c r="I1358" i="4" s="1"/>
  <c r="K1358" i="4" s="1"/>
  <c r="G1358" i="10"/>
  <c r="I1358" i="10"/>
  <c r="C1358" i="10"/>
  <c r="G1358" i="4" s="1"/>
  <c r="K1358" i="10"/>
  <c r="D1358" i="10"/>
  <c r="L1358" i="10"/>
  <c r="J1352" i="10"/>
  <c r="G1351" i="10"/>
  <c r="Q1326" i="10"/>
  <c r="T1326" i="10"/>
  <c r="R1299" i="10"/>
  <c r="D1252" i="10"/>
  <c r="L1252" i="10"/>
  <c r="F1252" i="10"/>
  <c r="I1252" i="4" s="1"/>
  <c r="G1252" i="10"/>
  <c r="C1252" i="10"/>
  <c r="G1252" i="4" s="1"/>
  <c r="E1252" i="10"/>
  <c r="H1252" i="10"/>
  <c r="I1252" i="10"/>
  <c r="J1252" i="10"/>
  <c r="K1252" i="10"/>
  <c r="L1515" i="10"/>
  <c r="S1515" i="10" s="1"/>
  <c r="D1515" i="10"/>
  <c r="L1507" i="10"/>
  <c r="S1507" i="10" s="1"/>
  <c r="D1507" i="10"/>
  <c r="L1499" i="10"/>
  <c r="S1499" i="10" s="1"/>
  <c r="D1499" i="10"/>
  <c r="F1493" i="10"/>
  <c r="I1493" i="4" s="1"/>
  <c r="K1493" i="4" s="1"/>
  <c r="L1491" i="10"/>
  <c r="S1491" i="10" s="1"/>
  <c r="D1491" i="10"/>
  <c r="F1485" i="10"/>
  <c r="I1485" i="4" s="1"/>
  <c r="L1483" i="10"/>
  <c r="S1483" i="10" s="1"/>
  <c r="D1483" i="10"/>
  <c r="E1480" i="10"/>
  <c r="F1477" i="10"/>
  <c r="I1477" i="4" s="1"/>
  <c r="Q1476" i="10"/>
  <c r="L1475" i="10"/>
  <c r="S1475" i="10" s="1"/>
  <c r="D1475" i="10"/>
  <c r="E1472" i="10"/>
  <c r="F1469" i="10"/>
  <c r="I1469" i="4" s="1"/>
  <c r="Q1468" i="10"/>
  <c r="L1467" i="10"/>
  <c r="D1467" i="10"/>
  <c r="E1464" i="10"/>
  <c r="K1462" i="10"/>
  <c r="C1462" i="10"/>
  <c r="G1462" i="4" s="1"/>
  <c r="F1461" i="10"/>
  <c r="I1461" i="4" s="1"/>
  <c r="L1459" i="10"/>
  <c r="S1459" i="10" s="1"/>
  <c r="D1459" i="10"/>
  <c r="E1456" i="10"/>
  <c r="K1454" i="10"/>
  <c r="C1454" i="10"/>
  <c r="G1454" i="4" s="1"/>
  <c r="F1453" i="10"/>
  <c r="I1453" i="4" s="1"/>
  <c r="K1453" i="4" s="1"/>
  <c r="Q1452" i="10"/>
  <c r="L1451" i="10"/>
  <c r="S1451" i="10" s="1"/>
  <c r="D1451" i="10"/>
  <c r="E1448" i="10"/>
  <c r="K1446" i="10"/>
  <c r="R1446" i="10" s="1"/>
  <c r="C1446" i="10"/>
  <c r="G1446" i="4" s="1"/>
  <c r="F1445" i="10"/>
  <c r="I1445" i="4" s="1"/>
  <c r="K1445" i="4" s="1"/>
  <c r="Q1444" i="10"/>
  <c r="L1443" i="10"/>
  <c r="S1443" i="10" s="1"/>
  <c r="D1443" i="10"/>
  <c r="E1440" i="10"/>
  <c r="K1438" i="10"/>
  <c r="C1438" i="10"/>
  <c r="G1438" i="4" s="1"/>
  <c r="F1437" i="10"/>
  <c r="I1437" i="4" s="1"/>
  <c r="Q1436" i="10"/>
  <c r="L1435" i="10"/>
  <c r="D1435" i="10"/>
  <c r="E1432" i="10"/>
  <c r="K1430" i="10"/>
  <c r="C1430" i="10"/>
  <c r="G1430" i="4" s="1"/>
  <c r="F1429" i="10"/>
  <c r="I1429" i="4" s="1"/>
  <c r="Q1428" i="10"/>
  <c r="L1427" i="10"/>
  <c r="S1427" i="10" s="1"/>
  <c r="D1427" i="10"/>
  <c r="E1424" i="10"/>
  <c r="K1422" i="10"/>
  <c r="C1422" i="10"/>
  <c r="G1422" i="4" s="1"/>
  <c r="F1421" i="10"/>
  <c r="I1421" i="4" s="1"/>
  <c r="L1419" i="10"/>
  <c r="D1419" i="10"/>
  <c r="E1416" i="10"/>
  <c r="K1414" i="10"/>
  <c r="C1414" i="10"/>
  <c r="G1414" i="4" s="1"/>
  <c r="G1412" i="10"/>
  <c r="N1412" i="10" s="1"/>
  <c r="Q1411" i="10"/>
  <c r="G1410" i="10"/>
  <c r="N1410" i="10" s="1"/>
  <c r="I1408" i="10"/>
  <c r="P1408" i="10" s="1"/>
  <c r="C1408" i="10"/>
  <c r="G1408" i="4" s="1"/>
  <c r="K1408" i="10"/>
  <c r="R1408" i="10" s="1"/>
  <c r="G1402" i="10"/>
  <c r="E1401" i="10"/>
  <c r="F1401" i="10"/>
  <c r="I1401" i="4" s="1"/>
  <c r="H1401" i="10"/>
  <c r="G1400" i="10"/>
  <c r="N1400" i="10" s="1"/>
  <c r="H1398" i="10"/>
  <c r="D1396" i="10"/>
  <c r="L1396" i="10"/>
  <c r="E1396" i="10"/>
  <c r="T1396" i="10"/>
  <c r="G1396" i="10"/>
  <c r="C1391" i="10"/>
  <c r="G1391" i="4" s="1"/>
  <c r="K1391" i="10"/>
  <c r="D1391" i="10"/>
  <c r="L1391" i="10"/>
  <c r="F1391" i="10"/>
  <c r="I1391" i="4" s="1"/>
  <c r="K1391" i="4" s="1"/>
  <c r="G1377" i="10"/>
  <c r="S1373" i="10"/>
  <c r="H1372" i="10"/>
  <c r="O1372" i="10" s="1"/>
  <c r="I1369" i="10"/>
  <c r="H1368" i="10"/>
  <c r="I1368" i="10"/>
  <c r="C1368" i="10"/>
  <c r="G1368" i="4" s="1"/>
  <c r="K1368" i="10"/>
  <c r="H1367" i="10"/>
  <c r="H1360" i="10"/>
  <c r="I1360" i="10"/>
  <c r="C1360" i="10"/>
  <c r="G1360" i="4" s="1"/>
  <c r="K1360" i="10"/>
  <c r="F1360" i="10"/>
  <c r="I1360" i="4" s="1"/>
  <c r="C1359" i="10"/>
  <c r="G1359" i="4" s="1"/>
  <c r="K1359" i="10"/>
  <c r="D1359" i="10"/>
  <c r="L1359" i="10"/>
  <c r="F1359" i="10"/>
  <c r="I1359" i="4" s="1"/>
  <c r="K1359" i="4" s="1"/>
  <c r="H1359" i="10"/>
  <c r="I1359" i="10"/>
  <c r="F1350" i="10"/>
  <c r="I1350" i="4" s="1"/>
  <c r="K1350" i="4" s="1"/>
  <c r="G1350" i="10"/>
  <c r="I1350" i="10"/>
  <c r="C1350" i="10"/>
  <c r="G1350" i="4" s="1"/>
  <c r="K1350" i="10"/>
  <c r="D1350" i="10"/>
  <c r="L1350" i="10"/>
  <c r="F1342" i="10"/>
  <c r="I1342" i="4" s="1"/>
  <c r="G1342" i="10"/>
  <c r="H1342" i="10"/>
  <c r="I1342" i="10"/>
  <c r="C1342" i="10"/>
  <c r="G1342" i="4" s="1"/>
  <c r="K1342" i="10"/>
  <c r="D1342" i="10"/>
  <c r="L1342" i="10"/>
  <c r="S1400" i="10"/>
  <c r="E1393" i="10"/>
  <c r="F1393" i="10"/>
  <c r="I1393" i="4" s="1"/>
  <c r="K1393" i="4" s="1"/>
  <c r="H1393" i="10"/>
  <c r="D1388" i="10"/>
  <c r="L1388" i="10"/>
  <c r="E1388" i="10"/>
  <c r="G1388" i="10"/>
  <c r="C1383" i="10"/>
  <c r="G1383" i="4" s="1"/>
  <c r="K1383" i="10"/>
  <c r="D1383" i="10"/>
  <c r="L1383" i="10"/>
  <c r="F1383" i="10"/>
  <c r="I1383" i="4" s="1"/>
  <c r="K1383" i="4" s="1"/>
  <c r="C1351" i="10"/>
  <c r="G1351" i="4" s="1"/>
  <c r="K1351" i="10"/>
  <c r="D1351" i="10"/>
  <c r="L1351" i="10"/>
  <c r="F1351" i="10"/>
  <c r="I1351" i="4" s="1"/>
  <c r="K1351" i="4" s="1"/>
  <c r="H1351" i="10"/>
  <c r="I1351" i="10"/>
  <c r="Q1347" i="10"/>
  <c r="T1347" i="10"/>
  <c r="R1339" i="10"/>
  <c r="C1335" i="10"/>
  <c r="G1335" i="4" s="1"/>
  <c r="K1335" i="10"/>
  <c r="D1335" i="10"/>
  <c r="L1335" i="10"/>
  <c r="E1335" i="10"/>
  <c r="F1335" i="10"/>
  <c r="I1335" i="4" s="1"/>
  <c r="G1335" i="10"/>
  <c r="H1335" i="10"/>
  <c r="I1335" i="10"/>
  <c r="Q1310" i="10"/>
  <c r="I1294" i="10"/>
  <c r="C1294" i="10"/>
  <c r="G1294" i="4" s="1"/>
  <c r="L1294" i="10"/>
  <c r="D1294" i="10"/>
  <c r="E1294" i="10"/>
  <c r="F1294" i="10"/>
  <c r="I1294" i="4" s="1"/>
  <c r="G1294" i="10"/>
  <c r="H1294" i="10"/>
  <c r="J1294" i="10"/>
  <c r="R1290" i="10"/>
  <c r="T1256" i="10"/>
  <c r="P1226" i="10"/>
  <c r="Q1226" i="10"/>
  <c r="R1226" i="10"/>
  <c r="S1226" i="10"/>
  <c r="N1226" i="10"/>
  <c r="L1493" i="10"/>
  <c r="D1493" i="10"/>
  <c r="L1485" i="10"/>
  <c r="D1485" i="10"/>
  <c r="K1480" i="10"/>
  <c r="C1480" i="10"/>
  <c r="G1480" i="4" s="1"/>
  <c r="L1477" i="10"/>
  <c r="D1477" i="10"/>
  <c r="O1476" i="10"/>
  <c r="K1472" i="10"/>
  <c r="C1472" i="10"/>
  <c r="G1472" i="4" s="1"/>
  <c r="L1469" i="10"/>
  <c r="D1469" i="10"/>
  <c r="O1468" i="10"/>
  <c r="K1464" i="10"/>
  <c r="C1464" i="10"/>
  <c r="G1464" i="4" s="1"/>
  <c r="I1462" i="10"/>
  <c r="L1461" i="10"/>
  <c r="D1461" i="10"/>
  <c r="K1456" i="10"/>
  <c r="C1456" i="10"/>
  <c r="G1456" i="4" s="1"/>
  <c r="I1454" i="10"/>
  <c r="P1454" i="10" s="1"/>
  <c r="L1453" i="10"/>
  <c r="D1453" i="10"/>
  <c r="K1448" i="10"/>
  <c r="C1448" i="10"/>
  <c r="G1448" i="4" s="1"/>
  <c r="I1446" i="10"/>
  <c r="L1445" i="10"/>
  <c r="D1445" i="10"/>
  <c r="K1440" i="10"/>
  <c r="C1440" i="10"/>
  <c r="G1440" i="4" s="1"/>
  <c r="I1438" i="10"/>
  <c r="L1437" i="10"/>
  <c r="D1437" i="10"/>
  <c r="K1432" i="10"/>
  <c r="C1432" i="10"/>
  <c r="G1432" i="4" s="1"/>
  <c r="I1430" i="10"/>
  <c r="L1429" i="10"/>
  <c r="D1429" i="10"/>
  <c r="K1424" i="10"/>
  <c r="C1424" i="10"/>
  <c r="G1424" i="4" s="1"/>
  <c r="I1422" i="10"/>
  <c r="L1421" i="10"/>
  <c r="D1421" i="10"/>
  <c r="K1416" i="10"/>
  <c r="C1416" i="10"/>
  <c r="G1416" i="4" s="1"/>
  <c r="I1414" i="10"/>
  <c r="N1411" i="10"/>
  <c r="F1409" i="10"/>
  <c r="I1409" i="4" s="1"/>
  <c r="H1409" i="10"/>
  <c r="R1405" i="10"/>
  <c r="T1405" i="10"/>
  <c r="E1400" i="10"/>
  <c r="D1398" i="10"/>
  <c r="S1394" i="10"/>
  <c r="L1393" i="10"/>
  <c r="E1385" i="10"/>
  <c r="F1385" i="10"/>
  <c r="I1385" i="4" s="1"/>
  <c r="H1385" i="10"/>
  <c r="Q1381" i="10"/>
  <c r="R1381" i="10"/>
  <c r="T1381" i="10"/>
  <c r="D1380" i="10"/>
  <c r="L1380" i="10"/>
  <c r="E1380" i="10"/>
  <c r="G1380" i="10"/>
  <c r="C1375" i="10"/>
  <c r="G1375" i="4" s="1"/>
  <c r="K1375" i="10"/>
  <c r="D1375" i="10"/>
  <c r="L1375" i="10"/>
  <c r="F1375" i="10"/>
  <c r="I1375" i="4" s="1"/>
  <c r="Q1372" i="10"/>
  <c r="D1369" i="10"/>
  <c r="T1363" i="10"/>
  <c r="S1362" i="10"/>
  <c r="H1352" i="10"/>
  <c r="I1352" i="10"/>
  <c r="C1352" i="10"/>
  <c r="G1352" i="4" s="1"/>
  <c r="K1352" i="10"/>
  <c r="E1352" i="10"/>
  <c r="F1352" i="10"/>
  <c r="I1352" i="4" s="1"/>
  <c r="N1347" i="10"/>
  <c r="E1273" i="10"/>
  <c r="H1273" i="10"/>
  <c r="C1273" i="10"/>
  <c r="G1273" i="4" s="1"/>
  <c r="D1273" i="10"/>
  <c r="F1273" i="10"/>
  <c r="I1273" i="4" s="1"/>
  <c r="G1273" i="10"/>
  <c r="I1273" i="10"/>
  <c r="J1273" i="10"/>
  <c r="K1273" i="10"/>
  <c r="O1243" i="10"/>
  <c r="T1243" i="10"/>
  <c r="R1243" i="4" s="1"/>
  <c r="H1462" i="10"/>
  <c r="H1454" i="10"/>
  <c r="H1446" i="10"/>
  <c r="T1442" i="10"/>
  <c r="H1438" i="10"/>
  <c r="O1438" i="10" s="1"/>
  <c r="H1430" i="10"/>
  <c r="H1422" i="10"/>
  <c r="T1418" i="10"/>
  <c r="H1414" i="10"/>
  <c r="C1410" i="10"/>
  <c r="G1410" i="4" s="1"/>
  <c r="K1410" i="10"/>
  <c r="R1410" i="10" s="1"/>
  <c r="E1410" i="10"/>
  <c r="T1410" i="10"/>
  <c r="C1402" i="10"/>
  <c r="G1402" i="4" s="1"/>
  <c r="K1402" i="10"/>
  <c r="E1402" i="10"/>
  <c r="P1395" i="10"/>
  <c r="R1395" i="10"/>
  <c r="K1393" i="10"/>
  <c r="K1388" i="10"/>
  <c r="E1377" i="10"/>
  <c r="F1377" i="10"/>
  <c r="I1377" i="4" s="1"/>
  <c r="H1377" i="10"/>
  <c r="R1373" i="10"/>
  <c r="T1373" i="10"/>
  <c r="D1372" i="10"/>
  <c r="L1372" i="10"/>
  <c r="S1372" i="10" s="1"/>
  <c r="E1372" i="10"/>
  <c r="T1372" i="10"/>
  <c r="G1372" i="10"/>
  <c r="N1372" i="10" s="1"/>
  <c r="C1367" i="10"/>
  <c r="G1367" i="4" s="1"/>
  <c r="K1367" i="10"/>
  <c r="D1367" i="10"/>
  <c r="L1367" i="10"/>
  <c r="F1367" i="10"/>
  <c r="I1367" i="4" s="1"/>
  <c r="C1343" i="10"/>
  <c r="G1343" i="4" s="1"/>
  <c r="K1343" i="10"/>
  <c r="D1343" i="10"/>
  <c r="L1343" i="10"/>
  <c r="E1343" i="10"/>
  <c r="F1343" i="10"/>
  <c r="I1343" i="4" s="1"/>
  <c r="H1343" i="10"/>
  <c r="I1343" i="10"/>
  <c r="C1327" i="10"/>
  <c r="G1327" i="4" s="1"/>
  <c r="K1327" i="10"/>
  <c r="D1327" i="10"/>
  <c r="L1327" i="10"/>
  <c r="E1327" i="10"/>
  <c r="F1327" i="10"/>
  <c r="I1327" i="4" s="1"/>
  <c r="G1327" i="10"/>
  <c r="H1327" i="10"/>
  <c r="I1327" i="10"/>
  <c r="D1293" i="10"/>
  <c r="L1293" i="10"/>
  <c r="C1293" i="10"/>
  <c r="G1293" i="4" s="1"/>
  <c r="E1293" i="10"/>
  <c r="F1293" i="10"/>
  <c r="I1293" i="4" s="1"/>
  <c r="G1293" i="10"/>
  <c r="H1293" i="10"/>
  <c r="I1293" i="10"/>
  <c r="J1293" i="10"/>
  <c r="O1235" i="10"/>
  <c r="Q1235" i="10"/>
  <c r="T1235" i="10"/>
  <c r="I1480" i="10"/>
  <c r="I1472" i="10"/>
  <c r="I1464" i="10"/>
  <c r="G1462" i="10"/>
  <c r="I1456" i="10"/>
  <c r="G1454" i="10"/>
  <c r="I1448" i="10"/>
  <c r="G1446" i="10"/>
  <c r="S1442" i="10"/>
  <c r="I1440" i="10"/>
  <c r="G1438" i="10"/>
  <c r="I1432" i="10"/>
  <c r="G1430" i="10"/>
  <c r="I1424" i="10"/>
  <c r="G1422" i="10"/>
  <c r="S1418" i="10"/>
  <c r="G1414" i="10"/>
  <c r="E1412" i="10"/>
  <c r="T1412" i="10"/>
  <c r="L1410" i="10"/>
  <c r="S1410" i="10" s="1"/>
  <c r="H1400" i="10"/>
  <c r="O1400" i="10" s="1"/>
  <c r="I1400" i="10"/>
  <c r="P1400" i="10" s="1"/>
  <c r="C1400" i="10"/>
  <c r="G1400" i="4" s="1"/>
  <c r="K1400" i="10"/>
  <c r="R1400" i="10" s="1"/>
  <c r="F1398" i="10"/>
  <c r="I1398" i="4" s="1"/>
  <c r="G1398" i="10"/>
  <c r="I1398" i="10"/>
  <c r="J1393" i="10"/>
  <c r="J1388" i="10"/>
  <c r="P1387" i="10"/>
  <c r="J1383" i="10"/>
  <c r="S1378" i="10"/>
  <c r="E1369" i="10"/>
  <c r="F1369" i="10"/>
  <c r="I1369" i="4" s="1"/>
  <c r="H1369" i="10"/>
  <c r="P1363" i="10"/>
  <c r="R1363" i="10"/>
  <c r="C1319" i="10"/>
  <c r="G1319" i="4" s="1"/>
  <c r="K1319" i="10"/>
  <c r="D1319" i="10"/>
  <c r="L1319" i="10"/>
  <c r="E1319" i="10"/>
  <c r="F1319" i="10"/>
  <c r="I1319" i="4" s="1"/>
  <c r="G1319" i="10"/>
  <c r="H1319" i="10"/>
  <c r="I1319" i="10"/>
  <c r="J1412" i="10"/>
  <c r="Q1412" i="10" s="1"/>
  <c r="T1411" i="10"/>
  <c r="J1410" i="10"/>
  <c r="Q1410" i="10" s="1"/>
  <c r="I1409" i="10"/>
  <c r="G1406" i="10"/>
  <c r="I1406" i="10"/>
  <c r="E1404" i="10"/>
  <c r="T1404" i="10"/>
  <c r="G1404" i="10"/>
  <c r="N1404" i="10" s="1"/>
  <c r="J1402" i="10"/>
  <c r="G1401" i="10"/>
  <c r="T1400" i="10"/>
  <c r="L1398" i="10"/>
  <c r="I1393" i="10"/>
  <c r="H1392" i="10"/>
  <c r="I1392" i="10"/>
  <c r="C1392" i="10"/>
  <c r="G1392" i="4" s="1"/>
  <c r="K1392" i="10"/>
  <c r="R1392" i="10" s="1"/>
  <c r="H1391" i="10"/>
  <c r="F1390" i="10"/>
  <c r="I1390" i="4" s="1"/>
  <c r="G1390" i="10"/>
  <c r="I1390" i="10"/>
  <c r="I1388" i="10"/>
  <c r="J1385" i="10"/>
  <c r="I1383" i="10"/>
  <c r="J1380" i="10"/>
  <c r="K1377" i="10"/>
  <c r="J1375" i="10"/>
  <c r="K1372" i="10"/>
  <c r="R1372" i="10" s="1"/>
  <c r="L1369" i="10"/>
  <c r="F1368" i="10"/>
  <c r="I1368" i="4" s="1"/>
  <c r="S1346" i="10"/>
  <c r="O1346" i="10"/>
  <c r="O1338" i="10"/>
  <c r="P1338" i="10"/>
  <c r="S1331" i="10"/>
  <c r="T1331" i="10"/>
  <c r="C1311" i="10"/>
  <c r="G1311" i="4" s="1"/>
  <c r="K1311" i="10"/>
  <c r="D1311" i="10"/>
  <c r="L1311" i="10"/>
  <c r="E1311" i="10"/>
  <c r="F1311" i="10"/>
  <c r="I1311" i="4" s="1"/>
  <c r="K1311" i="4" s="1"/>
  <c r="G1311" i="10"/>
  <c r="H1311" i="10"/>
  <c r="I1311" i="10"/>
  <c r="H1288" i="10"/>
  <c r="C1288" i="10"/>
  <c r="G1288" i="4" s="1"/>
  <c r="K1288" i="10"/>
  <c r="D1288" i="10"/>
  <c r="E1288" i="10"/>
  <c r="F1288" i="10"/>
  <c r="I1288" i="4" s="1"/>
  <c r="K1288" i="4" s="1"/>
  <c r="G1288" i="10"/>
  <c r="I1288" i="10"/>
  <c r="J1288" i="10"/>
  <c r="L1288" i="10"/>
  <c r="D1276" i="10"/>
  <c r="L1276" i="10"/>
  <c r="G1276" i="10"/>
  <c r="C1276" i="10"/>
  <c r="G1276" i="4" s="1"/>
  <c r="E1276" i="10"/>
  <c r="F1276" i="10"/>
  <c r="I1276" i="4" s="1"/>
  <c r="H1276" i="10"/>
  <c r="I1276" i="10"/>
  <c r="J1276" i="10"/>
  <c r="K1276" i="10"/>
  <c r="F1262" i="10"/>
  <c r="I1262" i="4" s="1"/>
  <c r="H1262" i="10"/>
  <c r="I1262" i="10"/>
  <c r="C1262" i="10"/>
  <c r="G1262" i="4" s="1"/>
  <c r="D1262" i="10"/>
  <c r="E1262" i="10"/>
  <c r="G1262" i="10"/>
  <c r="J1262" i="10"/>
  <c r="K1262" i="10"/>
  <c r="L1262" i="10"/>
  <c r="D1230" i="10"/>
  <c r="L1230" i="10"/>
  <c r="E1230" i="10"/>
  <c r="F1230" i="10"/>
  <c r="I1230" i="4" s="1"/>
  <c r="G1230" i="10"/>
  <c r="H1230" i="10"/>
  <c r="I1230" i="10"/>
  <c r="C1230" i="10"/>
  <c r="G1230" i="4" s="1"/>
  <c r="J1230" i="10"/>
  <c r="K1230" i="10"/>
  <c r="C1225" i="10"/>
  <c r="G1225" i="4" s="1"/>
  <c r="K1225" i="10"/>
  <c r="D1225" i="10"/>
  <c r="L1225" i="10"/>
  <c r="E1225" i="10"/>
  <c r="F1225" i="10"/>
  <c r="I1225" i="4" s="1"/>
  <c r="K1225" i="4" s="1"/>
  <c r="G1225" i="10"/>
  <c r="H1225" i="10"/>
  <c r="I1225" i="10"/>
  <c r="J1225" i="10"/>
  <c r="C1174" i="10"/>
  <c r="G1174" i="4" s="1"/>
  <c r="K1174" i="10"/>
  <c r="D1174" i="10"/>
  <c r="L1174" i="10"/>
  <c r="E1174" i="10"/>
  <c r="F1174" i="10"/>
  <c r="I1174" i="4" s="1"/>
  <c r="G1174" i="10"/>
  <c r="H1174" i="10"/>
  <c r="I1174" i="10"/>
  <c r="J1174" i="10"/>
  <c r="O1357" i="10"/>
  <c r="K1353" i="10"/>
  <c r="C1353" i="10"/>
  <c r="G1353" i="4" s="1"/>
  <c r="K1345" i="10"/>
  <c r="C1345" i="10"/>
  <c r="G1345" i="4" s="1"/>
  <c r="F1344" i="10"/>
  <c r="I1344" i="4" s="1"/>
  <c r="K1344" i="4" s="1"/>
  <c r="R1340" i="10"/>
  <c r="K1337" i="10"/>
  <c r="C1337" i="10"/>
  <c r="G1337" i="4" s="1"/>
  <c r="F1336" i="10"/>
  <c r="I1336" i="4" s="1"/>
  <c r="K1336" i="4" s="1"/>
  <c r="L1334" i="10"/>
  <c r="S1334" i="10" s="1"/>
  <c r="D1334" i="10"/>
  <c r="R1332" i="10"/>
  <c r="K1329" i="10"/>
  <c r="C1329" i="10"/>
  <c r="G1329" i="4" s="1"/>
  <c r="F1328" i="10"/>
  <c r="I1328" i="4" s="1"/>
  <c r="K1328" i="4" s="1"/>
  <c r="L1326" i="10"/>
  <c r="S1326" i="10" s="1"/>
  <c r="D1326" i="10"/>
  <c r="F1320" i="10"/>
  <c r="I1320" i="4" s="1"/>
  <c r="L1318" i="10"/>
  <c r="D1318" i="10"/>
  <c r="R1316" i="10"/>
  <c r="P1314" i="10"/>
  <c r="F1312" i="10"/>
  <c r="I1312" i="4" s="1"/>
  <c r="L1310" i="10"/>
  <c r="D1310" i="10"/>
  <c r="R1308" i="10"/>
  <c r="F1304" i="10"/>
  <c r="I1304" i="4" s="1"/>
  <c r="L1302" i="10"/>
  <c r="D1302" i="10"/>
  <c r="F1296" i="10"/>
  <c r="I1296" i="4" s="1"/>
  <c r="K1296" i="4" s="1"/>
  <c r="E1285" i="10"/>
  <c r="D1284" i="10"/>
  <c r="L1284" i="10"/>
  <c r="G1284" i="10"/>
  <c r="E1281" i="10"/>
  <c r="H1281" i="10"/>
  <c r="T1272" i="10"/>
  <c r="D1270" i="10"/>
  <c r="I1269" i="10"/>
  <c r="D1269" i="10"/>
  <c r="L1269" i="10"/>
  <c r="E1263" i="10"/>
  <c r="F1261" i="10"/>
  <c r="I1261" i="4" s="1"/>
  <c r="D1257" i="10"/>
  <c r="F1254" i="10"/>
  <c r="I1254" i="4" s="1"/>
  <c r="H1254" i="10"/>
  <c r="I1254" i="10"/>
  <c r="C1241" i="10"/>
  <c r="G1241" i="4" s="1"/>
  <c r="K1241" i="10"/>
  <c r="E1241" i="10"/>
  <c r="F1241" i="10"/>
  <c r="I1241" i="4" s="1"/>
  <c r="G1241" i="10"/>
  <c r="H1241" i="10"/>
  <c r="C1233" i="10"/>
  <c r="G1233" i="4" s="1"/>
  <c r="K1233" i="10"/>
  <c r="E1233" i="10"/>
  <c r="F1233" i="10"/>
  <c r="I1233" i="4" s="1"/>
  <c r="G1233" i="10"/>
  <c r="H1233" i="10"/>
  <c r="C1182" i="10"/>
  <c r="G1182" i="4" s="1"/>
  <c r="K1182" i="10"/>
  <c r="D1182" i="10"/>
  <c r="L1182" i="10"/>
  <c r="E1182" i="10"/>
  <c r="F1182" i="10"/>
  <c r="I1182" i="4" s="1"/>
  <c r="G1182" i="10"/>
  <c r="H1182" i="10"/>
  <c r="I1182" i="10"/>
  <c r="E1095" i="10"/>
  <c r="F1095" i="10"/>
  <c r="I1095" i="4" s="1"/>
  <c r="G1095" i="10"/>
  <c r="H1095" i="10"/>
  <c r="I1095" i="10"/>
  <c r="C1095" i="10"/>
  <c r="G1095" i="4" s="1"/>
  <c r="K1095" i="10"/>
  <c r="D1095" i="10"/>
  <c r="J1095" i="10"/>
  <c r="L1095" i="10"/>
  <c r="E1344" i="10"/>
  <c r="Q1340" i="10"/>
  <c r="E1336" i="10"/>
  <c r="K1334" i="10"/>
  <c r="R1334" i="10" s="1"/>
  <c r="C1334" i="10"/>
  <c r="G1334" i="4" s="1"/>
  <c r="E1328" i="10"/>
  <c r="K1326" i="10"/>
  <c r="R1326" i="10" s="1"/>
  <c r="C1326" i="10"/>
  <c r="G1326" i="4" s="1"/>
  <c r="Q1324" i="10"/>
  <c r="I1324" i="10"/>
  <c r="E1320" i="10"/>
  <c r="K1318" i="10"/>
  <c r="C1318" i="10"/>
  <c r="G1318" i="4" s="1"/>
  <c r="Q1316" i="10"/>
  <c r="I1316" i="10"/>
  <c r="P1316" i="10" s="1"/>
  <c r="O1314" i="10"/>
  <c r="E1312" i="10"/>
  <c r="K1310" i="10"/>
  <c r="C1310" i="10"/>
  <c r="G1310" i="4" s="1"/>
  <c r="I1308" i="10"/>
  <c r="E1304" i="10"/>
  <c r="K1302" i="10"/>
  <c r="C1302" i="10"/>
  <c r="G1302" i="4" s="1"/>
  <c r="I1300" i="10"/>
  <c r="E1296" i="10"/>
  <c r="J1292" i="10"/>
  <c r="E1289" i="10"/>
  <c r="H1289" i="10"/>
  <c r="E1286" i="10"/>
  <c r="K1284" i="10"/>
  <c r="K1281" i="10"/>
  <c r="I1277" i="10"/>
  <c r="D1277" i="10"/>
  <c r="L1277" i="10"/>
  <c r="K1269" i="10"/>
  <c r="P1264" i="10"/>
  <c r="L1254" i="10"/>
  <c r="E1249" i="10"/>
  <c r="F1249" i="10"/>
  <c r="I1249" i="4" s="1"/>
  <c r="K1249" i="4" s="1"/>
  <c r="G1249" i="10"/>
  <c r="H1249" i="10"/>
  <c r="F1246" i="10"/>
  <c r="I1246" i="4" s="1"/>
  <c r="G1246" i="10"/>
  <c r="H1246" i="10"/>
  <c r="I1246" i="10"/>
  <c r="T1245" i="10"/>
  <c r="R1245" i="4" s="1"/>
  <c r="T1237" i="10"/>
  <c r="P1202" i="10"/>
  <c r="Q1202" i="10"/>
  <c r="R1202" i="10"/>
  <c r="S1202" i="10"/>
  <c r="C1190" i="10"/>
  <c r="G1190" i="4" s="1"/>
  <c r="K1190" i="10"/>
  <c r="D1190" i="10"/>
  <c r="L1190" i="10"/>
  <c r="E1190" i="10"/>
  <c r="F1190" i="10"/>
  <c r="I1190" i="4" s="1"/>
  <c r="K1190" i="4" s="1"/>
  <c r="G1190" i="10"/>
  <c r="H1190" i="10"/>
  <c r="I1190" i="10"/>
  <c r="D1165" i="10"/>
  <c r="L1165" i="10"/>
  <c r="F1165" i="10"/>
  <c r="I1165" i="4" s="1"/>
  <c r="C1165" i="10"/>
  <c r="G1165" i="4" s="1"/>
  <c r="E1165" i="10"/>
  <c r="G1165" i="10"/>
  <c r="H1165" i="10"/>
  <c r="I1165" i="10"/>
  <c r="J1165" i="10"/>
  <c r="K1165" i="10"/>
  <c r="O1137" i="10"/>
  <c r="P1137" i="10"/>
  <c r="R1137" i="10"/>
  <c r="Q1137" i="10"/>
  <c r="S1137" i="10"/>
  <c r="T1137" i="10"/>
  <c r="Q1068" i="10"/>
  <c r="R1068" i="10"/>
  <c r="T1068" i="10"/>
  <c r="I1285" i="10"/>
  <c r="D1285" i="10"/>
  <c r="L1285" i="10"/>
  <c r="S1272" i="10"/>
  <c r="F1270" i="10"/>
  <c r="I1270" i="4" s="1"/>
  <c r="I1270" i="10"/>
  <c r="C1263" i="10"/>
  <c r="G1263" i="4" s="1"/>
  <c r="K1263" i="10"/>
  <c r="F1263" i="10"/>
  <c r="I1263" i="4" s="1"/>
  <c r="I1261" i="10"/>
  <c r="C1261" i="10"/>
  <c r="G1261" i="4" s="1"/>
  <c r="K1261" i="10"/>
  <c r="D1261" i="10"/>
  <c r="L1261" i="10"/>
  <c r="O1259" i="10"/>
  <c r="R1259" i="10"/>
  <c r="E1257" i="10"/>
  <c r="T1257" i="10"/>
  <c r="G1257" i="10"/>
  <c r="N1257" i="10" s="1"/>
  <c r="H1257" i="10"/>
  <c r="O1257" i="10" s="1"/>
  <c r="P1248" i="10"/>
  <c r="Q1248" i="10"/>
  <c r="S1248" i="10"/>
  <c r="I1239" i="10"/>
  <c r="C1239" i="10"/>
  <c r="G1239" i="4" s="1"/>
  <c r="K1239" i="10"/>
  <c r="D1239" i="10"/>
  <c r="L1239" i="10"/>
  <c r="E1239" i="10"/>
  <c r="F1239" i="10"/>
  <c r="I1239" i="4" s="1"/>
  <c r="K1239" i="4" s="1"/>
  <c r="D1238" i="10"/>
  <c r="L1238" i="10"/>
  <c r="F1238" i="10"/>
  <c r="I1238" i="4" s="1"/>
  <c r="G1238" i="10"/>
  <c r="H1238" i="10"/>
  <c r="I1238" i="10"/>
  <c r="O1210" i="10"/>
  <c r="R1210" i="10"/>
  <c r="C1198" i="10"/>
  <c r="G1198" i="4" s="1"/>
  <c r="K1198" i="10"/>
  <c r="D1198" i="10"/>
  <c r="L1198" i="10"/>
  <c r="E1198" i="10"/>
  <c r="F1198" i="10"/>
  <c r="I1198" i="4" s="1"/>
  <c r="G1198" i="10"/>
  <c r="H1198" i="10"/>
  <c r="I1198" i="10"/>
  <c r="T1394" i="10"/>
  <c r="E1394" i="10"/>
  <c r="E1386" i="10"/>
  <c r="T1378" i="10"/>
  <c r="E1378" i="10"/>
  <c r="E1370" i="10"/>
  <c r="G1364" i="10"/>
  <c r="T1362" i="10"/>
  <c r="E1362" i="10"/>
  <c r="T1357" i="10"/>
  <c r="G1356" i="10"/>
  <c r="N1356" i="10" s="1"/>
  <c r="E1354" i="10"/>
  <c r="H1353" i="10"/>
  <c r="G1348" i="10"/>
  <c r="T1346" i="10"/>
  <c r="E1346" i="10"/>
  <c r="H1345" i="10"/>
  <c r="K1344" i="10"/>
  <c r="C1344" i="10"/>
  <c r="G1344" i="4" s="1"/>
  <c r="G1340" i="10"/>
  <c r="N1340" i="10" s="1"/>
  <c r="T1338" i="10"/>
  <c r="E1338" i="10"/>
  <c r="H1337" i="10"/>
  <c r="K1336" i="10"/>
  <c r="C1336" i="10"/>
  <c r="G1336" i="4" s="1"/>
  <c r="I1334" i="10"/>
  <c r="P1334" i="10" s="1"/>
  <c r="O1332" i="10"/>
  <c r="G1332" i="10"/>
  <c r="N1332" i="10" s="1"/>
  <c r="E1330" i="10"/>
  <c r="H1329" i="10"/>
  <c r="K1328" i="10"/>
  <c r="C1328" i="10"/>
  <c r="G1328" i="4" s="1"/>
  <c r="I1326" i="10"/>
  <c r="P1326" i="10" s="1"/>
  <c r="T1325" i="10"/>
  <c r="G1324" i="10"/>
  <c r="E1322" i="10"/>
  <c r="H1321" i="10"/>
  <c r="K1320" i="10"/>
  <c r="C1320" i="10"/>
  <c r="G1320" i="4" s="1"/>
  <c r="I1318" i="10"/>
  <c r="G1316" i="10"/>
  <c r="N1316" i="10" s="1"/>
  <c r="T1314" i="10"/>
  <c r="E1314" i="10"/>
  <c r="H1313" i="10"/>
  <c r="K1312" i="10"/>
  <c r="C1312" i="10"/>
  <c r="G1312" i="4" s="1"/>
  <c r="I1310" i="10"/>
  <c r="P1310" i="10" s="1"/>
  <c r="G1308" i="10"/>
  <c r="N1308" i="10" s="1"/>
  <c r="E1306" i="10"/>
  <c r="H1305" i="10"/>
  <c r="K1304" i="10"/>
  <c r="C1304" i="10"/>
  <c r="G1304" i="4" s="1"/>
  <c r="I1302" i="10"/>
  <c r="G1300" i="10"/>
  <c r="E1298" i="10"/>
  <c r="H1297" i="10"/>
  <c r="K1296" i="10"/>
  <c r="C1296" i="10"/>
  <c r="G1296" i="4" s="1"/>
  <c r="E1295" i="10"/>
  <c r="H1292" i="10"/>
  <c r="J1289" i="10"/>
  <c r="K1285" i="10"/>
  <c r="I1284" i="10"/>
  <c r="I1281" i="10"/>
  <c r="F1280" i="10"/>
  <c r="I1280" i="4" s="1"/>
  <c r="K1280" i="4" s="1"/>
  <c r="F1278" i="10"/>
  <c r="I1278" i="4" s="1"/>
  <c r="K1278" i="4" s="1"/>
  <c r="I1278" i="10"/>
  <c r="J1277" i="10"/>
  <c r="C1271" i="10"/>
  <c r="G1271" i="4" s="1"/>
  <c r="K1271" i="10"/>
  <c r="F1271" i="10"/>
  <c r="I1271" i="4" s="1"/>
  <c r="K1270" i="10"/>
  <c r="H1269" i="10"/>
  <c r="F1268" i="10"/>
  <c r="I1268" i="4" s="1"/>
  <c r="O1267" i="10"/>
  <c r="F1265" i="10"/>
  <c r="I1265" i="4" s="1"/>
  <c r="K1265" i="4" s="1"/>
  <c r="L1263" i="10"/>
  <c r="H1260" i="10"/>
  <c r="N1258" i="10"/>
  <c r="L1257" i="10"/>
  <c r="S1257" i="10" s="1"/>
  <c r="C1255" i="10"/>
  <c r="G1255" i="4" s="1"/>
  <c r="K1255" i="10"/>
  <c r="E1255" i="10"/>
  <c r="F1255" i="10"/>
  <c r="I1255" i="4" s="1"/>
  <c r="K1255" i="4" s="1"/>
  <c r="J1254" i="10"/>
  <c r="O1253" i="10"/>
  <c r="I1253" i="10"/>
  <c r="P1253" i="10" s="1"/>
  <c r="C1253" i="10"/>
  <c r="G1253" i="4" s="1"/>
  <c r="K1253" i="10"/>
  <c r="R1253" i="10" s="1"/>
  <c r="D1253" i="10"/>
  <c r="L1253" i="10"/>
  <c r="S1253" i="10" s="1"/>
  <c r="O1251" i="10"/>
  <c r="Q1251" i="10"/>
  <c r="L1249" i="10"/>
  <c r="I1247" i="10"/>
  <c r="L1246" i="10"/>
  <c r="O1245" i="10"/>
  <c r="C1206" i="10"/>
  <c r="G1206" i="4" s="1"/>
  <c r="K1206" i="10"/>
  <c r="D1206" i="10"/>
  <c r="L1206" i="10"/>
  <c r="E1206" i="10"/>
  <c r="F1206" i="10"/>
  <c r="I1206" i="4" s="1"/>
  <c r="G1206" i="10"/>
  <c r="H1206" i="10"/>
  <c r="I1206" i="10"/>
  <c r="C1045" i="10"/>
  <c r="G1045" i="4" s="1"/>
  <c r="K1045" i="10"/>
  <c r="D1045" i="10"/>
  <c r="L1045" i="10"/>
  <c r="E1045" i="10"/>
  <c r="F1045" i="10"/>
  <c r="I1045" i="4" s="1"/>
  <c r="K1045" i="4" s="1"/>
  <c r="G1045" i="10"/>
  <c r="H1045" i="10"/>
  <c r="I1045" i="10"/>
  <c r="J1045" i="10"/>
  <c r="H1334" i="10"/>
  <c r="O1334" i="10" s="1"/>
  <c r="H1326" i="10"/>
  <c r="O1326" i="10" s="1"/>
  <c r="H1318" i="10"/>
  <c r="H1310" i="10"/>
  <c r="H1302" i="10"/>
  <c r="F1286" i="10"/>
  <c r="I1286" i="4" s="1"/>
  <c r="I1286" i="10"/>
  <c r="J1285" i="10"/>
  <c r="H1284" i="10"/>
  <c r="G1281" i="10"/>
  <c r="C1279" i="10"/>
  <c r="G1279" i="4" s="1"/>
  <c r="K1279" i="10"/>
  <c r="F1279" i="10"/>
  <c r="I1279" i="4" s="1"/>
  <c r="K1279" i="4" s="1"/>
  <c r="H1277" i="10"/>
  <c r="R1275" i="10"/>
  <c r="J1270" i="10"/>
  <c r="G1269" i="10"/>
  <c r="H1264" i="10"/>
  <c r="C1264" i="10"/>
  <c r="G1264" i="4" s="1"/>
  <c r="K1264" i="10"/>
  <c r="R1264" i="10" s="1"/>
  <c r="J1263" i="10"/>
  <c r="K1257" i="10"/>
  <c r="R1257" i="10" s="1"/>
  <c r="P1256" i="10"/>
  <c r="S1256" i="10"/>
  <c r="G1254" i="10"/>
  <c r="N1253" i="10"/>
  <c r="K1249" i="10"/>
  <c r="N1248" i="10"/>
  <c r="K1246" i="10"/>
  <c r="L1241" i="10"/>
  <c r="L1233" i="10"/>
  <c r="C1214" i="10"/>
  <c r="G1214" i="4" s="1"/>
  <c r="K1214" i="10"/>
  <c r="D1214" i="10"/>
  <c r="L1214" i="10"/>
  <c r="E1214" i="10"/>
  <c r="F1214" i="10"/>
  <c r="I1214" i="4" s="1"/>
  <c r="G1214" i="10"/>
  <c r="H1214" i="10"/>
  <c r="I1214" i="10"/>
  <c r="D1157" i="10"/>
  <c r="L1157" i="10"/>
  <c r="F1157" i="10"/>
  <c r="I1157" i="4" s="1"/>
  <c r="C1157" i="10"/>
  <c r="G1157" i="4" s="1"/>
  <c r="E1157" i="10"/>
  <c r="G1157" i="10"/>
  <c r="H1157" i="10"/>
  <c r="I1157" i="10"/>
  <c r="J1157" i="10"/>
  <c r="K1157" i="10"/>
  <c r="C1077" i="10"/>
  <c r="G1077" i="4" s="1"/>
  <c r="K1077" i="10"/>
  <c r="D1077" i="10"/>
  <c r="L1077" i="10"/>
  <c r="E1077" i="10"/>
  <c r="F1077" i="10"/>
  <c r="I1077" i="4" s="1"/>
  <c r="K1077" i="4" s="1"/>
  <c r="G1077" i="10"/>
  <c r="H1077" i="10"/>
  <c r="I1077" i="10"/>
  <c r="J1077" i="10"/>
  <c r="O1057" i="10"/>
  <c r="P1057" i="10"/>
  <c r="Q1057" i="10"/>
  <c r="R1057" i="10"/>
  <c r="S1057" i="10"/>
  <c r="K1394" i="10"/>
  <c r="R1394" i="10" s="1"/>
  <c r="K1386" i="10"/>
  <c r="K1378" i="10"/>
  <c r="R1378" i="10" s="1"/>
  <c r="K1370" i="10"/>
  <c r="E1364" i="10"/>
  <c r="K1362" i="10"/>
  <c r="R1362" i="10" s="1"/>
  <c r="R1357" i="10"/>
  <c r="T1356" i="10"/>
  <c r="E1356" i="10"/>
  <c r="K1354" i="10"/>
  <c r="F1353" i="10"/>
  <c r="I1353" i="4" s="1"/>
  <c r="E1348" i="10"/>
  <c r="K1346" i="10"/>
  <c r="R1346" i="10" s="1"/>
  <c r="F1345" i="10"/>
  <c r="I1345" i="4" s="1"/>
  <c r="I1344" i="10"/>
  <c r="T1340" i="10"/>
  <c r="E1340" i="10"/>
  <c r="K1338" i="10"/>
  <c r="R1338" i="10" s="1"/>
  <c r="F1337" i="10"/>
  <c r="I1337" i="4" s="1"/>
  <c r="I1336" i="10"/>
  <c r="G1334" i="10"/>
  <c r="N1334" i="10" s="1"/>
  <c r="T1332" i="10"/>
  <c r="E1332" i="10"/>
  <c r="K1330" i="10"/>
  <c r="F1329" i="10"/>
  <c r="I1329" i="4" s="1"/>
  <c r="I1328" i="10"/>
  <c r="G1326" i="10"/>
  <c r="N1326" i="10" s="1"/>
  <c r="E1324" i="10"/>
  <c r="K1322" i="10"/>
  <c r="R1322" i="10" s="1"/>
  <c r="F1321" i="10"/>
  <c r="I1321" i="4" s="1"/>
  <c r="I1320" i="10"/>
  <c r="G1318" i="10"/>
  <c r="T1316" i="10"/>
  <c r="E1316" i="10"/>
  <c r="K1314" i="10"/>
  <c r="R1314" i="10" s="1"/>
  <c r="F1313" i="10"/>
  <c r="I1313" i="4" s="1"/>
  <c r="I1312" i="10"/>
  <c r="G1310" i="10"/>
  <c r="T1308" i="10"/>
  <c r="E1308" i="10"/>
  <c r="K1306" i="10"/>
  <c r="F1305" i="10"/>
  <c r="I1305" i="4" s="1"/>
  <c r="K1305" i="4" s="1"/>
  <c r="I1304" i="10"/>
  <c r="G1302" i="10"/>
  <c r="N1302" i="10" s="1"/>
  <c r="E1300" i="10"/>
  <c r="K1298" i="10"/>
  <c r="R1298" i="10" s="1"/>
  <c r="P1298" i="4" s="1"/>
  <c r="F1297" i="10"/>
  <c r="I1297" i="4" s="1"/>
  <c r="K1297" i="4" s="1"/>
  <c r="I1296" i="10"/>
  <c r="L1295" i="10"/>
  <c r="C1295" i="10"/>
  <c r="G1295" i="4" s="1"/>
  <c r="E1292" i="10"/>
  <c r="G1289" i="10"/>
  <c r="C1287" i="10"/>
  <c r="G1287" i="4" s="1"/>
  <c r="K1287" i="10"/>
  <c r="F1287" i="10"/>
  <c r="I1287" i="4" s="1"/>
  <c r="K1287" i="4" s="1"/>
  <c r="K1286" i="10"/>
  <c r="H1285" i="10"/>
  <c r="F1284" i="10"/>
  <c r="I1284" i="4" s="1"/>
  <c r="F1281" i="10"/>
  <c r="I1281" i="4" s="1"/>
  <c r="L1279" i="10"/>
  <c r="J1278" i="10"/>
  <c r="G1277" i="10"/>
  <c r="H1272" i="10"/>
  <c r="O1272" i="10" s="1"/>
  <c r="C1272" i="10"/>
  <c r="G1272" i="4" s="1"/>
  <c r="K1272" i="10"/>
  <c r="R1272" i="10" s="1"/>
  <c r="J1271" i="10"/>
  <c r="H1270" i="10"/>
  <c r="F1269" i="10"/>
  <c r="I1269" i="4" s="1"/>
  <c r="L1264" i="10"/>
  <c r="I1263" i="10"/>
  <c r="J1261" i="10"/>
  <c r="J1257" i="10"/>
  <c r="Q1257" i="10" s="1"/>
  <c r="O1256" i="10"/>
  <c r="L1255" i="10"/>
  <c r="E1254" i="10"/>
  <c r="T1253" i="10"/>
  <c r="J1249" i="10"/>
  <c r="J1246" i="10"/>
  <c r="P1242" i="10"/>
  <c r="R1242" i="10"/>
  <c r="S1242" i="10"/>
  <c r="J1241" i="10"/>
  <c r="P1234" i="10"/>
  <c r="R1234" i="10"/>
  <c r="J1233" i="10"/>
  <c r="D1222" i="10"/>
  <c r="L1222" i="10"/>
  <c r="E1222" i="10"/>
  <c r="F1222" i="10"/>
  <c r="I1222" i="4" s="1"/>
  <c r="G1222" i="10"/>
  <c r="H1222" i="10"/>
  <c r="I1222" i="10"/>
  <c r="O1178" i="10"/>
  <c r="C1125" i="10"/>
  <c r="G1125" i="4" s="1"/>
  <c r="K1125" i="10"/>
  <c r="D1125" i="10"/>
  <c r="L1125" i="10"/>
  <c r="F1125" i="10"/>
  <c r="I1125" i="4" s="1"/>
  <c r="I1125" i="10"/>
  <c r="E1125" i="10"/>
  <c r="G1125" i="10"/>
  <c r="H1125" i="10"/>
  <c r="J1125" i="10"/>
  <c r="L1364" i="10"/>
  <c r="L1356" i="10"/>
  <c r="S1356" i="10" s="1"/>
  <c r="L1348" i="10"/>
  <c r="L1340" i="10"/>
  <c r="S1340" i="10" s="1"/>
  <c r="L1332" i="10"/>
  <c r="S1332" i="10" s="1"/>
  <c r="L1324" i="10"/>
  <c r="L1316" i="10"/>
  <c r="S1316" i="10" s="1"/>
  <c r="L1308" i="10"/>
  <c r="S1308" i="10" s="1"/>
  <c r="L1300" i="10"/>
  <c r="D1292" i="10"/>
  <c r="F1289" i="10"/>
  <c r="I1289" i="4" s="1"/>
  <c r="J1286" i="10"/>
  <c r="G1285" i="10"/>
  <c r="E1284" i="10"/>
  <c r="D1281" i="10"/>
  <c r="H1280" i="10"/>
  <c r="C1280" i="10"/>
  <c r="G1280" i="4" s="1"/>
  <c r="K1280" i="10"/>
  <c r="J1279" i="10"/>
  <c r="F1277" i="10"/>
  <c r="I1277" i="4" s="1"/>
  <c r="K1277" i="4" s="1"/>
  <c r="G1270" i="10"/>
  <c r="E1269" i="10"/>
  <c r="D1268" i="10"/>
  <c r="L1268" i="10"/>
  <c r="G1268" i="10"/>
  <c r="E1265" i="10"/>
  <c r="H1265" i="10"/>
  <c r="J1264" i="10"/>
  <c r="H1263" i="10"/>
  <c r="H1261" i="10"/>
  <c r="D1260" i="10"/>
  <c r="L1260" i="10"/>
  <c r="F1260" i="10"/>
  <c r="I1260" i="4" s="1"/>
  <c r="G1260" i="10"/>
  <c r="I1257" i="10"/>
  <c r="P1257" i="10" s="1"/>
  <c r="D1254" i="10"/>
  <c r="I1249" i="10"/>
  <c r="C1247" i="10"/>
  <c r="G1247" i="4" s="1"/>
  <c r="K1247" i="10"/>
  <c r="D1247" i="10"/>
  <c r="L1247" i="10"/>
  <c r="E1247" i="10"/>
  <c r="F1247" i="10"/>
  <c r="I1247" i="4" s="1"/>
  <c r="K1247" i="4" s="1"/>
  <c r="E1246" i="10"/>
  <c r="I1241" i="10"/>
  <c r="K1238" i="10"/>
  <c r="I1233" i="10"/>
  <c r="E1035" i="10"/>
  <c r="H1035" i="10"/>
  <c r="C1035" i="10"/>
  <c r="G1035" i="4" s="1"/>
  <c r="D1035" i="10"/>
  <c r="F1035" i="10"/>
  <c r="I1035" i="4" s="1"/>
  <c r="G1035" i="10"/>
  <c r="I1035" i="10"/>
  <c r="J1035" i="10"/>
  <c r="K1035" i="10"/>
  <c r="L1035" i="10"/>
  <c r="T1258" i="10"/>
  <c r="K1256" i="10"/>
  <c r="R1256" i="10" s="1"/>
  <c r="C1256" i="10"/>
  <c r="G1256" i="4" s="1"/>
  <c r="T1250" i="10"/>
  <c r="K1248" i="10"/>
  <c r="R1248" i="10" s="1"/>
  <c r="C1248" i="10"/>
  <c r="G1248" i="4" s="1"/>
  <c r="L1245" i="10"/>
  <c r="S1245" i="10" s="1"/>
  <c r="Q1245" i="4" s="1"/>
  <c r="D1245" i="10"/>
  <c r="G1244" i="10"/>
  <c r="T1242" i="10"/>
  <c r="K1240" i="10"/>
  <c r="C1240" i="10"/>
  <c r="G1240" i="4" s="1"/>
  <c r="L1237" i="10"/>
  <c r="D1237" i="10"/>
  <c r="G1236" i="10"/>
  <c r="T1234" i="10"/>
  <c r="K1232" i="10"/>
  <c r="C1232" i="10"/>
  <c r="G1232" i="4" s="1"/>
  <c r="F1231" i="10"/>
  <c r="I1231" i="4" s="1"/>
  <c r="L1229" i="10"/>
  <c r="D1229" i="10"/>
  <c r="G1228" i="10"/>
  <c r="T1226" i="10"/>
  <c r="S1224" i="10"/>
  <c r="K1224" i="10"/>
  <c r="C1224" i="10"/>
  <c r="G1224" i="4" s="1"/>
  <c r="F1223" i="10"/>
  <c r="I1223" i="4" s="1"/>
  <c r="K1223" i="4" s="1"/>
  <c r="L1221" i="10"/>
  <c r="D1221" i="10"/>
  <c r="G1220" i="10"/>
  <c r="R1219" i="10"/>
  <c r="H1217" i="10"/>
  <c r="K1216" i="10"/>
  <c r="C1216" i="10"/>
  <c r="G1216" i="4" s="1"/>
  <c r="F1215" i="10"/>
  <c r="I1215" i="4" s="1"/>
  <c r="K1215" i="4" s="1"/>
  <c r="T1213" i="10"/>
  <c r="L1213" i="10"/>
  <c r="S1213" i="10" s="1"/>
  <c r="D1213" i="10"/>
  <c r="G1212" i="10"/>
  <c r="T1210" i="10"/>
  <c r="H1209" i="10"/>
  <c r="S1208" i="10"/>
  <c r="K1208" i="10"/>
  <c r="R1208" i="10" s="1"/>
  <c r="C1208" i="10"/>
  <c r="G1208" i="4" s="1"/>
  <c r="F1207" i="10"/>
  <c r="I1207" i="4" s="1"/>
  <c r="K1207" i="4" s="1"/>
  <c r="T1205" i="10"/>
  <c r="L1205" i="10"/>
  <c r="S1205" i="10" s="1"/>
  <c r="D1205" i="10"/>
  <c r="G1204" i="10"/>
  <c r="T1202" i="10"/>
  <c r="H1201" i="10"/>
  <c r="S1200" i="10"/>
  <c r="K1200" i="10"/>
  <c r="R1200" i="10" s="1"/>
  <c r="C1200" i="10"/>
  <c r="G1200" i="4" s="1"/>
  <c r="F1199" i="10"/>
  <c r="I1199" i="4" s="1"/>
  <c r="L1197" i="10"/>
  <c r="D1197" i="10"/>
  <c r="G1196" i="10"/>
  <c r="R1195" i="10"/>
  <c r="T1194" i="10"/>
  <c r="H1193" i="10"/>
  <c r="K1192" i="10"/>
  <c r="C1192" i="10"/>
  <c r="G1192" i="4" s="1"/>
  <c r="F1191" i="10"/>
  <c r="I1191" i="4" s="1"/>
  <c r="L1189" i="10"/>
  <c r="S1189" i="10" s="1"/>
  <c r="D1189" i="10"/>
  <c r="G1188" i="10"/>
  <c r="R1187" i="10"/>
  <c r="H1185" i="10"/>
  <c r="K1184" i="10"/>
  <c r="C1184" i="10"/>
  <c r="G1184" i="4" s="1"/>
  <c r="F1183" i="10"/>
  <c r="I1183" i="4" s="1"/>
  <c r="K1183" i="4" s="1"/>
  <c r="T1181" i="10"/>
  <c r="L1181" i="10"/>
  <c r="S1181" i="10" s="1"/>
  <c r="D1181" i="10"/>
  <c r="G1180" i="10"/>
  <c r="H1177" i="10"/>
  <c r="S1176" i="10"/>
  <c r="K1176" i="10"/>
  <c r="R1176" i="10" s="1"/>
  <c r="C1176" i="10"/>
  <c r="G1176" i="4" s="1"/>
  <c r="F1175" i="10"/>
  <c r="I1175" i="4" s="1"/>
  <c r="L1173" i="10"/>
  <c r="D1173" i="10"/>
  <c r="G1172" i="10"/>
  <c r="R1171" i="10"/>
  <c r="G1169" i="10"/>
  <c r="H1168" i="10"/>
  <c r="N1166" i="10"/>
  <c r="J1164" i="10"/>
  <c r="J1162" i="10"/>
  <c r="S1161" i="10"/>
  <c r="H1160" i="10"/>
  <c r="J1156" i="10"/>
  <c r="H1154" i="10"/>
  <c r="D1151" i="10"/>
  <c r="I1150" i="10"/>
  <c r="P1150" i="10" s="1"/>
  <c r="C1150" i="10"/>
  <c r="G1150" i="4" s="1"/>
  <c r="K1150" i="10"/>
  <c r="R1150" i="10" s="1"/>
  <c r="J1149" i="10"/>
  <c r="H1148" i="10"/>
  <c r="P1146" i="10"/>
  <c r="D1146" i="10"/>
  <c r="L1146" i="10"/>
  <c r="S1146" i="10" s="1"/>
  <c r="E1146" i="10"/>
  <c r="T1146" i="10"/>
  <c r="G1146" i="10"/>
  <c r="N1146" i="10" s="1"/>
  <c r="D1143" i="10"/>
  <c r="L1142" i="10"/>
  <c r="J1133" i="10"/>
  <c r="Q1131" i="10"/>
  <c r="R1131" i="10"/>
  <c r="T1131" i="10"/>
  <c r="O1131" i="10"/>
  <c r="J1127" i="10"/>
  <c r="L1119" i="10"/>
  <c r="K1116" i="10"/>
  <c r="L1111" i="10"/>
  <c r="K1108" i="10"/>
  <c r="L1103" i="10"/>
  <c r="K1100" i="10"/>
  <c r="C984" i="10"/>
  <c r="G984" i="4" s="1"/>
  <c r="K984" i="10"/>
  <c r="F984" i="10"/>
  <c r="I984" i="4" s="1"/>
  <c r="K984" i="4" s="1"/>
  <c r="G984" i="10"/>
  <c r="I984" i="10"/>
  <c r="D984" i="10"/>
  <c r="E984" i="10"/>
  <c r="H984" i="10"/>
  <c r="J984" i="10"/>
  <c r="L984" i="10"/>
  <c r="S940" i="10"/>
  <c r="K1245" i="10"/>
  <c r="R1245" i="10" s="1"/>
  <c r="C1245" i="10"/>
  <c r="G1245" i="4" s="1"/>
  <c r="F1244" i="10"/>
  <c r="I1244" i="4" s="1"/>
  <c r="K1237" i="10"/>
  <c r="C1237" i="10"/>
  <c r="G1237" i="4" s="1"/>
  <c r="F1236" i="10"/>
  <c r="I1236" i="4" s="1"/>
  <c r="E1231" i="10"/>
  <c r="K1229" i="10"/>
  <c r="C1229" i="10"/>
  <c r="G1229" i="4" s="1"/>
  <c r="F1228" i="10"/>
  <c r="I1228" i="4" s="1"/>
  <c r="K1228" i="4" s="1"/>
  <c r="E1223" i="10"/>
  <c r="K1221" i="10"/>
  <c r="C1221" i="10"/>
  <c r="G1221" i="4" s="1"/>
  <c r="F1220" i="10"/>
  <c r="I1220" i="4" s="1"/>
  <c r="G1217" i="10"/>
  <c r="E1215" i="10"/>
  <c r="K1213" i="10"/>
  <c r="R1213" i="10" s="1"/>
  <c r="P1213" i="4" s="1"/>
  <c r="C1213" i="10"/>
  <c r="G1213" i="4" s="1"/>
  <c r="F1212" i="10"/>
  <c r="I1212" i="4" s="1"/>
  <c r="G1209" i="10"/>
  <c r="E1207" i="10"/>
  <c r="K1205" i="10"/>
  <c r="R1205" i="10" s="1"/>
  <c r="C1205" i="10"/>
  <c r="G1205" i="4" s="1"/>
  <c r="F1204" i="10"/>
  <c r="I1204" i="4" s="1"/>
  <c r="K1204" i="4" s="1"/>
  <c r="G1201" i="10"/>
  <c r="E1199" i="10"/>
  <c r="K1197" i="10"/>
  <c r="C1197" i="10"/>
  <c r="G1197" i="4" s="1"/>
  <c r="F1196" i="10"/>
  <c r="I1196" i="4" s="1"/>
  <c r="G1193" i="10"/>
  <c r="E1191" i="10"/>
  <c r="K1189" i="10"/>
  <c r="R1189" i="10" s="1"/>
  <c r="C1189" i="10"/>
  <c r="G1189" i="4" s="1"/>
  <c r="F1188" i="10"/>
  <c r="I1188" i="4" s="1"/>
  <c r="G1185" i="10"/>
  <c r="E1183" i="10"/>
  <c r="K1181" i="10"/>
  <c r="R1181" i="10" s="1"/>
  <c r="C1181" i="10"/>
  <c r="G1181" i="4" s="1"/>
  <c r="F1180" i="10"/>
  <c r="I1180" i="4" s="1"/>
  <c r="K1180" i="4" s="1"/>
  <c r="G1177" i="10"/>
  <c r="E1175" i="10"/>
  <c r="K1173" i="10"/>
  <c r="C1173" i="10"/>
  <c r="G1173" i="4" s="1"/>
  <c r="F1172" i="10"/>
  <c r="I1172" i="4" s="1"/>
  <c r="Q1171" i="10"/>
  <c r="F1169" i="10"/>
  <c r="I1169" i="4" s="1"/>
  <c r="G1168" i="10"/>
  <c r="I1166" i="10"/>
  <c r="P1166" i="10" s="1"/>
  <c r="C1166" i="10"/>
  <c r="G1166" i="4" s="1"/>
  <c r="K1166" i="10"/>
  <c r="R1166" i="10" s="1"/>
  <c r="H1164" i="10"/>
  <c r="I1162" i="10"/>
  <c r="G1160" i="10"/>
  <c r="I1158" i="10"/>
  <c r="P1158" i="10" s="1"/>
  <c r="C1158" i="10"/>
  <c r="G1158" i="4" s="1"/>
  <c r="K1158" i="10"/>
  <c r="H1156" i="10"/>
  <c r="F1154" i="10"/>
  <c r="I1154" i="4" s="1"/>
  <c r="S1152" i="10"/>
  <c r="I1149" i="10"/>
  <c r="F1148" i="10"/>
  <c r="I1148" i="4" s="1"/>
  <c r="R1147" i="10"/>
  <c r="T1147" i="10"/>
  <c r="J1142" i="10"/>
  <c r="C1141" i="10"/>
  <c r="G1141" i="4" s="1"/>
  <c r="K1141" i="10"/>
  <c r="D1141" i="10"/>
  <c r="L1141" i="10"/>
  <c r="F1141" i="10"/>
  <c r="I1141" i="4" s="1"/>
  <c r="O1138" i="10"/>
  <c r="E1135" i="10"/>
  <c r="F1135" i="10"/>
  <c r="I1135" i="4" s="1"/>
  <c r="H1135" i="10"/>
  <c r="C1135" i="10"/>
  <c r="G1135" i="4" s="1"/>
  <c r="K1135" i="10"/>
  <c r="H1133" i="10"/>
  <c r="K1132" i="10"/>
  <c r="I1127" i="10"/>
  <c r="L1126" i="10"/>
  <c r="F1124" i="10"/>
  <c r="I1124" i="4" s="1"/>
  <c r="G1124" i="10"/>
  <c r="I1124" i="10"/>
  <c r="D1124" i="10"/>
  <c r="L1124" i="10"/>
  <c r="J1119" i="10"/>
  <c r="J1117" i="10"/>
  <c r="J1116" i="10"/>
  <c r="J1111" i="10"/>
  <c r="J1109" i="10"/>
  <c r="J1108" i="10"/>
  <c r="J1103" i="10"/>
  <c r="J1101" i="10"/>
  <c r="J1100" i="10"/>
  <c r="C1069" i="10"/>
  <c r="G1069" i="4" s="1"/>
  <c r="K1069" i="10"/>
  <c r="D1069" i="10"/>
  <c r="L1069" i="10"/>
  <c r="E1069" i="10"/>
  <c r="F1069" i="10"/>
  <c r="I1069" i="4" s="1"/>
  <c r="G1069" i="10"/>
  <c r="H1069" i="10"/>
  <c r="I1069" i="10"/>
  <c r="R1060" i="10"/>
  <c r="T1060" i="10"/>
  <c r="D1014" i="10"/>
  <c r="L1014" i="10"/>
  <c r="E1014" i="10"/>
  <c r="G1014" i="10"/>
  <c r="C1014" i="10"/>
  <c r="G1014" i="4" s="1"/>
  <c r="F1014" i="10"/>
  <c r="I1014" i="4" s="1"/>
  <c r="K1014" i="4" s="1"/>
  <c r="H1014" i="10"/>
  <c r="I1014" i="10"/>
  <c r="J1014" i="10"/>
  <c r="K1014" i="10"/>
  <c r="E1244" i="10"/>
  <c r="Q1240" i="10"/>
  <c r="E1236" i="10"/>
  <c r="L1231" i="10"/>
  <c r="D1231" i="10"/>
  <c r="E1228" i="10"/>
  <c r="L1223" i="10"/>
  <c r="D1223" i="10"/>
  <c r="E1220" i="10"/>
  <c r="F1217" i="10"/>
  <c r="I1217" i="4" s="1"/>
  <c r="L1215" i="10"/>
  <c r="D1215" i="10"/>
  <c r="E1212" i="10"/>
  <c r="F1209" i="10"/>
  <c r="I1209" i="4" s="1"/>
  <c r="K1209" i="4" s="1"/>
  <c r="Q1208" i="10"/>
  <c r="L1207" i="10"/>
  <c r="D1207" i="10"/>
  <c r="E1204" i="10"/>
  <c r="F1201" i="10"/>
  <c r="I1201" i="4" s="1"/>
  <c r="K1201" i="4" s="1"/>
  <c r="L1199" i="10"/>
  <c r="D1199" i="10"/>
  <c r="E1196" i="10"/>
  <c r="P1195" i="10"/>
  <c r="F1193" i="10"/>
  <c r="I1193" i="4" s="1"/>
  <c r="K1193" i="4" s="1"/>
  <c r="L1191" i="10"/>
  <c r="D1191" i="10"/>
  <c r="E1188" i="10"/>
  <c r="F1185" i="10"/>
  <c r="I1185" i="4" s="1"/>
  <c r="L1183" i="10"/>
  <c r="D1183" i="10"/>
  <c r="E1180" i="10"/>
  <c r="F1177" i="10"/>
  <c r="I1177" i="4" s="1"/>
  <c r="K1177" i="4" s="1"/>
  <c r="Q1176" i="10"/>
  <c r="L1175" i="10"/>
  <c r="D1175" i="10"/>
  <c r="E1172" i="10"/>
  <c r="P1171" i="10"/>
  <c r="E1169" i="10"/>
  <c r="F1168" i="10"/>
  <c r="I1168" i="4" s="1"/>
  <c r="F1164" i="10"/>
  <c r="I1164" i="4" s="1"/>
  <c r="H1162" i="10"/>
  <c r="R1161" i="10"/>
  <c r="F1160" i="10"/>
  <c r="I1160" i="4" s="1"/>
  <c r="F1156" i="10"/>
  <c r="I1156" i="4" s="1"/>
  <c r="T1155" i="10"/>
  <c r="D1154" i="10"/>
  <c r="F1151" i="10"/>
  <c r="I1151" i="4" s="1"/>
  <c r="H1151" i="10"/>
  <c r="H1149" i="10"/>
  <c r="E1148" i="10"/>
  <c r="E1143" i="10"/>
  <c r="F1143" i="10"/>
  <c r="I1143" i="4" s="1"/>
  <c r="H1143" i="10"/>
  <c r="G1142" i="10"/>
  <c r="G1133" i="10"/>
  <c r="J1132" i="10"/>
  <c r="R1129" i="10"/>
  <c r="G1127" i="10"/>
  <c r="J1126" i="10"/>
  <c r="I1119" i="10"/>
  <c r="H1117" i="10"/>
  <c r="E1116" i="10"/>
  <c r="S1112" i="10"/>
  <c r="Q1112" i="4" s="1"/>
  <c r="P1112" i="10"/>
  <c r="N1112" i="4" s="1"/>
  <c r="I1111" i="10"/>
  <c r="H1109" i="10"/>
  <c r="E1108" i="10"/>
  <c r="S1104" i="10"/>
  <c r="P1104" i="10"/>
  <c r="I1103" i="10"/>
  <c r="H1101" i="10"/>
  <c r="E1100" i="10"/>
  <c r="J1093" i="10"/>
  <c r="O1089" i="10"/>
  <c r="R1084" i="10"/>
  <c r="L1244" i="10"/>
  <c r="L1236" i="10"/>
  <c r="K1231" i="10"/>
  <c r="C1231" i="10"/>
  <c r="G1231" i="4" s="1"/>
  <c r="L1228" i="10"/>
  <c r="K1223" i="10"/>
  <c r="C1223" i="10"/>
  <c r="G1223" i="4" s="1"/>
  <c r="L1220" i="10"/>
  <c r="E1217" i="10"/>
  <c r="K1215" i="10"/>
  <c r="C1215" i="10"/>
  <c r="G1215" i="4" s="1"/>
  <c r="L1212" i="10"/>
  <c r="E1209" i="10"/>
  <c r="K1207" i="10"/>
  <c r="C1207" i="10"/>
  <c r="G1207" i="4" s="1"/>
  <c r="Q1205" i="10"/>
  <c r="L1204" i="10"/>
  <c r="E1201" i="10"/>
  <c r="K1199" i="10"/>
  <c r="C1199" i="10"/>
  <c r="G1199" i="4" s="1"/>
  <c r="L1196" i="10"/>
  <c r="E1193" i="10"/>
  <c r="K1191" i="10"/>
  <c r="C1191" i="10"/>
  <c r="G1191" i="4" s="1"/>
  <c r="Q1189" i="10"/>
  <c r="L1188" i="10"/>
  <c r="E1185" i="10"/>
  <c r="K1183" i="10"/>
  <c r="C1183" i="10"/>
  <c r="G1183" i="4" s="1"/>
  <c r="L1180" i="10"/>
  <c r="E1177" i="10"/>
  <c r="K1175" i="10"/>
  <c r="C1175" i="10"/>
  <c r="G1175" i="4" s="1"/>
  <c r="L1172" i="10"/>
  <c r="D1169" i="10"/>
  <c r="F1167" i="10"/>
  <c r="I1167" i="4" s="1"/>
  <c r="H1167" i="10"/>
  <c r="J1166" i="10"/>
  <c r="Q1166" i="10" s="1"/>
  <c r="E1164" i="10"/>
  <c r="T1163" i="10"/>
  <c r="F1162" i="10"/>
  <c r="I1162" i="4" s="1"/>
  <c r="K1162" i="4" s="1"/>
  <c r="F1159" i="10"/>
  <c r="I1159" i="4" s="1"/>
  <c r="K1159" i="4" s="1"/>
  <c r="H1159" i="10"/>
  <c r="J1158" i="10"/>
  <c r="E1156" i="10"/>
  <c r="N1155" i="10"/>
  <c r="C1152" i="10"/>
  <c r="G1152" i="4" s="1"/>
  <c r="K1152" i="10"/>
  <c r="E1152" i="10"/>
  <c r="K1151" i="10"/>
  <c r="H1150" i="10"/>
  <c r="O1150" i="10" s="1"/>
  <c r="G1149" i="10"/>
  <c r="J1146" i="10"/>
  <c r="Q1146" i="10" s="1"/>
  <c r="L1143" i="10"/>
  <c r="F1142" i="10"/>
  <c r="I1142" i="4" s="1"/>
  <c r="F1140" i="10"/>
  <c r="I1140" i="4" s="1"/>
  <c r="K1140" i="4" s="1"/>
  <c r="G1140" i="10"/>
  <c r="I1140" i="10"/>
  <c r="D1140" i="10"/>
  <c r="L1140" i="10"/>
  <c r="H1134" i="10"/>
  <c r="I1134" i="10"/>
  <c r="C1134" i="10"/>
  <c r="G1134" i="4" s="1"/>
  <c r="K1134" i="10"/>
  <c r="F1134" i="10"/>
  <c r="I1134" i="4" s="1"/>
  <c r="K1134" i="4" s="1"/>
  <c r="H1132" i="10"/>
  <c r="G1126" i="10"/>
  <c r="R1123" i="10"/>
  <c r="T1123" i="10"/>
  <c r="O1112" i="10"/>
  <c r="O1097" i="10"/>
  <c r="P1097" i="10"/>
  <c r="Q1097" i="10"/>
  <c r="R1097" i="10"/>
  <c r="S1097" i="10"/>
  <c r="L1087" i="10"/>
  <c r="C1085" i="10"/>
  <c r="G1085" i="4" s="1"/>
  <c r="K1085" i="10"/>
  <c r="D1085" i="10"/>
  <c r="L1085" i="10"/>
  <c r="E1085" i="10"/>
  <c r="F1085" i="10"/>
  <c r="I1085" i="4" s="1"/>
  <c r="K1085" i="4" s="1"/>
  <c r="G1085" i="10"/>
  <c r="I1085" i="10"/>
  <c r="T1083" i="10"/>
  <c r="P1073" i="10"/>
  <c r="R1073" i="10"/>
  <c r="T1073" i="10"/>
  <c r="C1061" i="10"/>
  <c r="G1061" i="4" s="1"/>
  <c r="K1061" i="10"/>
  <c r="D1061" i="10"/>
  <c r="L1061" i="10"/>
  <c r="E1061" i="10"/>
  <c r="F1061" i="10"/>
  <c r="I1061" i="4" s="1"/>
  <c r="G1061" i="10"/>
  <c r="H1061" i="10"/>
  <c r="I1061" i="10"/>
  <c r="D1038" i="10"/>
  <c r="L1038" i="10"/>
  <c r="G1038" i="10"/>
  <c r="C1038" i="10"/>
  <c r="G1038" i="4" s="1"/>
  <c r="E1038" i="10"/>
  <c r="F1038" i="10"/>
  <c r="I1038" i="4" s="1"/>
  <c r="K1038" i="4" s="1"/>
  <c r="H1038" i="10"/>
  <c r="I1038" i="10"/>
  <c r="J1038" i="10"/>
  <c r="K1038" i="10"/>
  <c r="E994" i="10"/>
  <c r="H994" i="10"/>
  <c r="I994" i="10"/>
  <c r="C994" i="10"/>
  <c r="G994" i="4" s="1"/>
  <c r="K994" i="10"/>
  <c r="D994" i="10"/>
  <c r="F994" i="10"/>
  <c r="I994" i="4" s="1"/>
  <c r="G994" i="10"/>
  <c r="J994" i="10"/>
  <c r="L994" i="10"/>
  <c r="L1217" i="10"/>
  <c r="D1217" i="10"/>
  <c r="L1209" i="10"/>
  <c r="D1209" i="10"/>
  <c r="L1201" i="10"/>
  <c r="D1201" i="10"/>
  <c r="L1193" i="10"/>
  <c r="D1193" i="10"/>
  <c r="P1189" i="10"/>
  <c r="L1185" i="10"/>
  <c r="D1185" i="10"/>
  <c r="P1181" i="10"/>
  <c r="L1177" i="10"/>
  <c r="D1177" i="10"/>
  <c r="C1168" i="10"/>
  <c r="G1168" i="4" s="1"/>
  <c r="K1168" i="10"/>
  <c r="E1168" i="10"/>
  <c r="T1166" i="10"/>
  <c r="D1164" i="10"/>
  <c r="D1162" i="10"/>
  <c r="C1160" i="10"/>
  <c r="G1160" i="4" s="1"/>
  <c r="K1160" i="10"/>
  <c r="E1160" i="10"/>
  <c r="D1156" i="10"/>
  <c r="E1154" i="10"/>
  <c r="G1154" i="10"/>
  <c r="E1149" i="10"/>
  <c r="E1142" i="10"/>
  <c r="C1133" i="10"/>
  <c r="G1133" i="4" s="1"/>
  <c r="K1133" i="10"/>
  <c r="D1133" i="10"/>
  <c r="L1133" i="10"/>
  <c r="F1133" i="10"/>
  <c r="I1133" i="4" s="1"/>
  <c r="K1133" i="4" s="1"/>
  <c r="I1133" i="10"/>
  <c r="E1127" i="10"/>
  <c r="F1127" i="10"/>
  <c r="I1127" i="4" s="1"/>
  <c r="H1127" i="10"/>
  <c r="C1127" i="10"/>
  <c r="G1127" i="4" s="1"/>
  <c r="K1127" i="10"/>
  <c r="E1126" i="10"/>
  <c r="E1119" i="10"/>
  <c r="F1119" i="10"/>
  <c r="I1119" i="4" s="1"/>
  <c r="K1119" i="4" s="1"/>
  <c r="G1119" i="10"/>
  <c r="H1119" i="10"/>
  <c r="C1119" i="10"/>
  <c r="G1119" i="4" s="1"/>
  <c r="K1119" i="10"/>
  <c r="C1117" i="10"/>
  <c r="G1117" i="4" s="1"/>
  <c r="K1117" i="10"/>
  <c r="D1117" i="10"/>
  <c r="L1117" i="10"/>
  <c r="E1117" i="10"/>
  <c r="F1117" i="10"/>
  <c r="I1117" i="4" s="1"/>
  <c r="I1117" i="10"/>
  <c r="F1116" i="10"/>
  <c r="I1116" i="4" s="1"/>
  <c r="G1116" i="10"/>
  <c r="H1116" i="10"/>
  <c r="I1116" i="10"/>
  <c r="D1116" i="10"/>
  <c r="L1116" i="10"/>
  <c r="E1111" i="10"/>
  <c r="F1111" i="10"/>
  <c r="I1111" i="4" s="1"/>
  <c r="G1111" i="10"/>
  <c r="H1111" i="10"/>
  <c r="C1111" i="10"/>
  <c r="G1111" i="4" s="1"/>
  <c r="K1111" i="10"/>
  <c r="C1109" i="10"/>
  <c r="G1109" i="4" s="1"/>
  <c r="K1109" i="10"/>
  <c r="D1109" i="10"/>
  <c r="L1109" i="10"/>
  <c r="E1109" i="10"/>
  <c r="F1109" i="10"/>
  <c r="I1109" i="4" s="1"/>
  <c r="K1109" i="4" s="1"/>
  <c r="I1109" i="10"/>
  <c r="F1108" i="10"/>
  <c r="I1108" i="4" s="1"/>
  <c r="G1108" i="10"/>
  <c r="H1108" i="10"/>
  <c r="I1108" i="10"/>
  <c r="D1108" i="10"/>
  <c r="L1108" i="10"/>
  <c r="E1103" i="10"/>
  <c r="F1103" i="10"/>
  <c r="I1103" i="4" s="1"/>
  <c r="G1103" i="10"/>
  <c r="H1103" i="10"/>
  <c r="C1103" i="10"/>
  <c r="G1103" i="4" s="1"/>
  <c r="K1103" i="10"/>
  <c r="C1101" i="10"/>
  <c r="G1101" i="4" s="1"/>
  <c r="K1101" i="10"/>
  <c r="D1101" i="10"/>
  <c r="L1101" i="10"/>
  <c r="E1101" i="10"/>
  <c r="F1101" i="10"/>
  <c r="I1101" i="4" s="1"/>
  <c r="I1101" i="10"/>
  <c r="F1100" i="10"/>
  <c r="I1100" i="4" s="1"/>
  <c r="G1100" i="10"/>
  <c r="H1100" i="10"/>
  <c r="I1100" i="10"/>
  <c r="D1100" i="10"/>
  <c r="L1100" i="10"/>
  <c r="C1093" i="10"/>
  <c r="G1093" i="4" s="1"/>
  <c r="K1093" i="10"/>
  <c r="D1093" i="10"/>
  <c r="L1093" i="10"/>
  <c r="E1093" i="10"/>
  <c r="F1093" i="10"/>
  <c r="I1093" i="4" s="1"/>
  <c r="G1093" i="10"/>
  <c r="I1093" i="10"/>
  <c r="Q1091" i="10"/>
  <c r="J1087" i="10"/>
  <c r="K1217" i="10"/>
  <c r="K1209" i="10"/>
  <c r="K1201" i="10"/>
  <c r="K1193" i="10"/>
  <c r="K1185" i="10"/>
  <c r="K1177" i="10"/>
  <c r="L1168" i="10"/>
  <c r="L1160" i="10"/>
  <c r="K1154" i="10"/>
  <c r="S1150" i="10"/>
  <c r="G1148" i="10"/>
  <c r="I1148" i="10"/>
  <c r="Q1139" i="10"/>
  <c r="R1139" i="10"/>
  <c r="T1139" i="10"/>
  <c r="Q1107" i="10"/>
  <c r="R1107" i="10"/>
  <c r="T1107" i="10"/>
  <c r="O1107" i="10"/>
  <c r="R1076" i="10"/>
  <c r="C1053" i="10"/>
  <c r="G1053" i="4" s="1"/>
  <c r="K1053" i="10"/>
  <c r="D1053" i="10"/>
  <c r="L1053" i="10"/>
  <c r="E1053" i="10"/>
  <c r="F1053" i="10"/>
  <c r="I1053" i="4" s="1"/>
  <c r="K1053" i="4" s="1"/>
  <c r="G1053" i="10"/>
  <c r="H1053" i="10"/>
  <c r="I1053" i="10"/>
  <c r="T1022" i="10"/>
  <c r="P1022" i="10"/>
  <c r="R1022" i="10"/>
  <c r="T899" i="10"/>
  <c r="R899" i="10"/>
  <c r="O899" i="10"/>
  <c r="S1166" i="10"/>
  <c r="G1164" i="10"/>
  <c r="I1164" i="10"/>
  <c r="E1162" i="10"/>
  <c r="G1162" i="10"/>
  <c r="G1156" i="10"/>
  <c r="I1156" i="10"/>
  <c r="D1149" i="10"/>
  <c r="L1149" i="10"/>
  <c r="F1149" i="10"/>
  <c r="I1149" i="4" s="1"/>
  <c r="O1146" i="10"/>
  <c r="H1142" i="10"/>
  <c r="I1142" i="10"/>
  <c r="C1142" i="10"/>
  <c r="G1142" i="4" s="1"/>
  <c r="K1142" i="10"/>
  <c r="F1132" i="10"/>
  <c r="I1132" i="4" s="1"/>
  <c r="G1132" i="10"/>
  <c r="I1132" i="10"/>
  <c r="D1132" i="10"/>
  <c r="L1132" i="10"/>
  <c r="H1126" i="10"/>
  <c r="I1126" i="10"/>
  <c r="C1126" i="10"/>
  <c r="G1126" i="4" s="1"/>
  <c r="K1126" i="10"/>
  <c r="F1126" i="10"/>
  <c r="I1126" i="4" s="1"/>
  <c r="E1087" i="10"/>
  <c r="F1087" i="10"/>
  <c r="I1087" i="4" s="1"/>
  <c r="G1087" i="10"/>
  <c r="H1087" i="10"/>
  <c r="I1087" i="10"/>
  <c r="C1087" i="10"/>
  <c r="G1087" i="4" s="1"/>
  <c r="K1087" i="10"/>
  <c r="E1027" i="10"/>
  <c r="H1027" i="10"/>
  <c r="C1027" i="10"/>
  <c r="G1027" i="4" s="1"/>
  <c r="D1027" i="10"/>
  <c r="F1027" i="10"/>
  <c r="I1027" i="4" s="1"/>
  <c r="G1027" i="10"/>
  <c r="I1027" i="10"/>
  <c r="J1027" i="10"/>
  <c r="K1027" i="10"/>
  <c r="O964" i="10"/>
  <c r="P964" i="10"/>
  <c r="Q964" i="10"/>
  <c r="R964" i="10"/>
  <c r="S964" i="10"/>
  <c r="F1118" i="10"/>
  <c r="I1118" i="4" s="1"/>
  <c r="R1114" i="10"/>
  <c r="F1110" i="10"/>
  <c r="I1110" i="4" s="1"/>
  <c r="K1110" i="4" s="1"/>
  <c r="R1106" i="10"/>
  <c r="F1102" i="10"/>
  <c r="I1102" i="4" s="1"/>
  <c r="K1102" i="4" s="1"/>
  <c r="P1096" i="10"/>
  <c r="N1096" i="4" s="1"/>
  <c r="F1094" i="10"/>
  <c r="I1094" i="4" s="1"/>
  <c r="K1094" i="4" s="1"/>
  <c r="L1092" i="10"/>
  <c r="S1092" i="10" s="1"/>
  <c r="D1092" i="10"/>
  <c r="F1086" i="10"/>
  <c r="I1086" i="4" s="1"/>
  <c r="L1084" i="10"/>
  <c r="D1084" i="10"/>
  <c r="R1082" i="10"/>
  <c r="K1079" i="10"/>
  <c r="C1079" i="10"/>
  <c r="G1079" i="4" s="1"/>
  <c r="F1078" i="10"/>
  <c r="I1078" i="4" s="1"/>
  <c r="L1076" i="10"/>
  <c r="S1076" i="10" s="1"/>
  <c r="D1076" i="10"/>
  <c r="R1074" i="10"/>
  <c r="K1071" i="10"/>
  <c r="C1071" i="10"/>
  <c r="G1071" i="4" s="1"/>
  <c r="F1070" i="10"/>
  <c r="I1070" i="4" s="1"/>
  <c r="K1070" i="4" s="1"/>
  <c r="L1068" i="10"/>
  <c r="S1068" i="10" s="1"/>
  <c r="D1068" i="10"/>
  <c r="K1063" i="10"/>
  <c r="C1063" i="10"/>
  <c r="G1063" i="4" s="1"/>
  <c r="F1062" i="10"/>
  <c r="I1062" i="4" s="1"/>
  <c r="K1062" i="4" s="1"/>
  <c r="L1060" i="10"/>
  <c r="S1060" i="10" s="1"/>
  <c r="D1060" i="10"/>
  <c r="R1058" i="10"/>
  <c r="K1055" i="10"/>
  <c r="C1055" i="10"/>
  <c r="G1055" i="4" s="1"/>
  <c r="F1054" i="10"/>
  <c r="I1054" i="4" s="1"/>
  <c r="L1052" i="10"/>
  <c r="D1052" i="10"/>
  <c r="O1051" i="10"/>
  <c r="R1050" i="10"/>
  <c r="P1048" i="10"/>
  <c r="K1047" i="10"/>
  <c r="C1047" i="10"/>
  <c r="G1047" i="4" s="1"/>
  <c r="F1046" i="10"/>
  <c r="I1046" i="4" s="1"/>
  <c r="L1044" i="10"/>
  <c r="D1044" i="10"/>
  <c r="O1043" i="10"/>
  <c r="H1041" i="10"/>
  <c r="I1031" i="10"/>
  <c r="D1031" i="10"/>
  <c r="L1031" i="10"/>
  <c r="I1023" i="10"/>
  <c r="D1023" i="10"/>
  <c r="L1023" i="10"/>
  <c r="R1021" i="10"/>
  <c r="L1018" i="10"/>
  <c r="K1016" i="10"/>
  <c r="Q1015" i="10"/>
  <c r="R1015" i="10"/>
  <c r="T1015" i="10"/>
  <c r="I1011" i="10"/>
  <c r="H1010" i="10"/>
  <c r="I1010" i="10"/>
  <c r="C1010" i="10"/>
  <c r="G1010" i="4" s="1"/>
  <c r="K1010" i="10"/>
  <c r="F1008" i="10"/>
  <c r="I1008" i="4" s="1"/>
  <c r="K1008" i="4" s="1"/>
  <c r="G1008" i="10"/>
  <c r="I1008" i="10"/>
  <c r="K1003" i="10"/>
  <c r="L1000" i="10"/>
  <c r="H993" i="10"/>
  <c r="C993" i="10"/>
  <c r="G993" i="4" s="1"/>
  <c r="K993" i="10"/>
  <c r="D993" i="10"/>
  <c r="L993" i="10"/>
  <c r="F993" i="10"/>
  <c r="I993" i="4" s="1"/>
  <c r="I990" i="10"/>
  <c r="D990" i="10"/>
  <c r="L990" i="10"/>
  <c r="E990" i="10"/>
  <c r="G990" i="10"/>
  <c r="J986" i="10"/>
  <c r="K982" i="10"/>
  <c r="I1039" i="10"/>
  <c r="D1039" i="10"/>
  <c r="L1039" i="10"/>
  <c r="R1020" i="10"/>
  <c r="S1020" i="10"/>
  <c r="C1017" i="10"/>
  <c r="G1017" i="4" s="1"/>
  <c r="K1017" i="10"/>
  <c r="D1017" i="10"/>
  <c r="L1017" i="10"/>
  <c r="F1017" i="10"/>
  <c r="I1017" i="4" s="1"/>
  <c r="D1006" i="10"/>
  <c r="L1006" i="10"/>
  <c r="E1006" i="10"/>
  <c r="G1006" i="10"/>
  <c r="Q998" i="10"/>
  <c r="O998" i="4" s="1"/>
  <c r="O998" i="10"/>
  <c r="M998" i="4" s="1"/>
  <c r="C944" i="10"/>
  <c r="G944" i="4" s="1"/>
  <c r="K944" i="10"/>
  <c r="D944" i="10"/>
  <c r="L944" i="10"/>
  <c r="E944" i="10"/>
  <c r="F944" i="10"/>
  <c r="I944" i="4" s="1"/>
  <c r="K944" i="4" s="1"/>
  <c r="G944" i="10"/>
  <c r="H944" i="10"/>
  <c r="I944" i="10"/>
  <c r="O932" i="10"/>
  <c r="R932" i="10"/>
  <c r="S932" i="10"/>
  <c r="T932" i="10"/>
  <c r="C912" i="10"/>
  <c r="G912" i="4" s="1"/>
  <c r="K912" i="10"/>
  <c r="D912" i="10"/>
  <c r="L912" i="10"/>
  <c r="E912" i="10"/>
  <c r="F912" i="10"/>
  <c r="I912" i="4" s="1"/>
  <c r="G912" i="10"/>
  <c r="H912" i="10"/>
  <c r="I912" i="10"/>
  <c r="O908" i="10"/>
  <c r="P887" i="10"/>
  <c r="R887" i="10"/>
  <c r="Q887" i="10"/>
  <c r="S887" i="10"/>
  <c r="T887" i="10"/>
  <c r="I1079" i="10"/>
  <c r="I1071" i="10"/>
  <c r="I1063" i="10"/>
  <c r="I1055" i="10"/>
  <c r="I1047" i="10"/>
  <c r="K1039" i="10"/>
  <c r="S1034" i="10"/>
  <c r="F1032" i="10"/>
  <c r="I1032" i="4" s="1"/>
  <c r="K1032" i="4" s="1"/>
  <c r="I1032" i="10"/>
  <c r="S1026" i="10"/>
  <c r="F1024" i="10"/>
  <c r="I1024" i="4" s="1"/>
  <c r="I1024" i="10"/>
  <c r="E1019" i="10"/>
  <c r="F1019" i="10"/>
  <c r="I1019" i="4" s="1"/>
  <c r="K1019" i="4" s="1"/>
  <c r="H1019" i="10"/>
  <c r="R1013" i="10"/>
  <c r="P1013" i="4" s="1"/>
  <c r="H1002" i="10"/>
  <c r="I1002" i="10"/>
  <c r="C1002" i="10"/>
  <c r="G1002" i="4" s="1"/>
  <c r="K1002" i="10"/>
  <c r="C992" i="10"/>
  <c r="G992" i="4" s="1"/>
  <c r="K992" i="10"/>
  <c r="F992" i="10"/>
  <c r="I992" i="4" s="1"/>
  <c r="K992" i="4" s="1"/>
  <c r="G992" i="10"/>
  <c r="I992" i="10"/>
  <c r="T989" i="10"/>
  <c r="P989" i="10"/>
  <c r="C936" i="10"/>
  <c r="G936" i="4" s="1"/>
  <c r="K936" i="10"/>
  <c r="D936" i="10"/>
  <c r="L936" i="10"/>
  <c r="E936" i="10"/>
  <c r="F936" i="10"/>
  <c r="I936" i="4" s="1"/>
  <c r="G936" i="10"/>
  <c r="H936" i="10"/>
  <c r="I936" i="10"/>
  <c r="O898" i="10"/>
  <c r="O890" i="10"/>
  <c r="T890" i="10"/>
  <c r="O887" i="10"/>
  <c r="L1155" i="10"/>
  <c r="S1155" i="10" s="1"/>
  <c r="L1147" i="10"/>
  <c r="S1147" i="10" s="1"/>
  <c r="Q1147" i="4" s="1"/>
  <c r="E1144" i="10"/>
  <c r="L1139" i="10"/>
  <c r="S1139" i="10" s="1"/>
  <c r="G1138" i="10"/>
  <c r="N1138" i="10" s="1"/>
  <c r="T1136" i="10"/>
  <c r="E1136" i="10"/>
  <c r="L1131" i="10"/>
  <c r="S1131" i="10" s="1"/>
  <c r="G1130" i="10"/>
  <c r="T1128" i="10"/>
  <c r="E1128" i="10"/>
  <c r="L1123" i="10"/>
  <c r="S1123" i="10" s="1"/>
  <c r="G1122" i="10"/>
  <c r="N1122" i="10" s="1"/>
  <c r="E1120" i="10"/>
  <c r="K1118" i="10"/>
  <c r="C1118" i="10"/>
  <c r="G1118" i="4" s="1"/>
  <c r="L1115" i="10"/>
  <c r="O1114" i="10"/>
  <c r="G1114" i="10"/>
  <c r="N1114" i="10" s="1"/>
  <c r="T1112" i="10"/>
  <c r="E1112" i="10"/>
  <c r="K1110" i="10"/>
  <c r="C1110" i="10"/>
  <c r="G1110" i="4" s="1"/>
  <c r="L1107" i="10"/>
  <c r="S1107" i="10" s="1"/>
  <c r="O1106" i="10"/>
  <c r="G1106" i="10"/>
  <c r="N1106" i="10" s="1"/>
  <c r="T1104" i="10"/>
  <c r="E1104" i="10"/>
  <c r="K1102" i="10"/>
  <c r="C1102" i="10"/>
  <c r="G1102" i="4" s="1"/>
  <c r="L1099" i="10"/>
  <c r="G1098" i="10"/>
  <c r="T1096" i="10"/>
  <c r="E1096" i="10"/>
  <c r="K1094" i="10"/>
  <c r="C1094" i="10"/>
  <c r="G1094" i="4" s="1"/>
  <c r="I1092" i="10"/>
  <c r="L1091" i="10"/>
  <c r="S1091" i="10" s="1"/>
  <c r="G1090" i="10"/>
  <c r="T1088" i="10"/>
  <c r="E1088" i="10"/>
  <c r="K1086" i="10"/>
  <c r="C1086" i="10"/>
  <c r="G1086" i="4" s="1"/>
  <c r="I1084" i="10"/>
  <c r="L1083" i="10"/>
  <c r="G1082" i="10"/>
  <c r="N1082" i="10" s="1"/>
  <c r="E1080" i="10"/>
  <c r="H1079" i="10"/>
  <c r="K1078" i="10"/>
  <c r="C1078" i="10"/>
  <c r="G1078" i="4" s="1"/>
  <c r="I1076" i="10"/>
  <c r="P1076" i="10" s="1"/>
  <c r="L1075" i="10"/>
  <c r="G1074" i="10"/>
  <c r="N1074" i="10" s="1"/>
  <c r="E1072" i="10"/>
  <c r="H1071" i="10"/>
  <c r="K1070" i="10"/>
  <c r="C1070" i="10"/>
  <c r="G1070" i="4" s="1"/>
  <c r="I1068" i="10"/>
  <c r="P1068" i="10" s="1"/>
  <c r="T1067" i="10"/>
  <c r="L1067" i="10"/>
  <c r="S1067" i="10" s="1"/>
  <c r="G1066" i="10"/>
  <c r="E1064" i="10"/>
  <c r="H1063" i="10"/>
  <c r="K1062" i="10"/>
  <c r="C1062" i="10"/>
  <c r="G1062" i="4" s="1"/>
  <c r="I1060" i="10"/>
  <c r="P1060" i="10" s="1"/>
  <c r="T1059" i="10"/>
  <c r="L1059" i="10"/>
  <c r="S1059" i="10" s="1"/>
  <c r="O1058" i="10"/>
  <c r="G1058" i="10"/>
  <c r="N1058" i="10" s="1"/>
  <c r="T1056" i="10"/>
  <c r="E1056" i="10"/>
  <c r="H1055" i="10"/>
  <c r="K1054" i="10"/>
  <c r="C1054" i="10"/>
  <c r="G1054" i="4" s="1"/>
  <c r="I1052" i="10"/>
  <c r="T1051" i="10"/>
  <c r="L1051" i="10"/>
  <c r="S1051" i="10" s="1"/>
  <c r="O1050" i="10"/>
  <c r="G1050" i="10"/>
  <c r="N1050" i="10" s="1"/>
  <c r="T1048" i="10"/>
  <c r="E1048" i="10"/>
  <c r="H1047" i="10"/>
  <c r="K1046" i="10"/>
  <c r="C1046" i="10"/>
  <c r="G1046" i="4" s="1"/>
  <c r="I1044" i="10"/>
  <c r="T1043" i="10"/>
  <c r="L1043" i="10"/>
  <c r="S1043" i="10" s="1"/>
  <c r="N1042" i="10"/>
  <c r="F1040" i="10"/>
  <c r="I1040" i="4" s="1"/>
  <c r="K1040" i="4" s="1"/>
  <c r="I1040" i="10"/>
  <c r="J1039" i="10"/>
  <c r="C1033" i="10"/>
  <c r="G1033" i="4" s="1"/>
  <c r="K1033" i="10"/>
  <c r="F1033" i="10"/>
  <c r="I1033" i="4" s="1"/>
  <c r="K1032" i="10"/>
  <c r="H1031" i="10"/>
  <c r="F1030" i="10"/>
  <c r="I1030" i="4" s="1"/>
  <c r="O1029" i="10"/>
  <c r="R1029" i="10"/>
  <c r="P1029" i="4" s="1"/>
  <c r="C1025" i="10"/>
  <c r="G1025" i="4" s="1"/>
  <c r="K1025" i="10"/>
  <c r="F1025" i="10"/>
  <c r="I1025" i="4" s="1"/>
  <c r="K1024" i="10"/>
  <c r="H1023" i="10"/>
  <c r="L1019" i="10"/>
  <c r="F1018" i="10"/>
  <c r="I1018" i="4" s="1"/>
  <c r="E1016" i="10"/>
  <c r="R1012" i="10"/>
  <c r="S1012" i="10"/>
  <c r="J1010" i="10"/>
  <c r="C1009" i="10"/>
  <c r="G1009" i="4" s="1"/>
  <c r="K1009" i="10"/>
  <c r="D1009" i="10"/>
  <c r="L1009" i="10"/>
  <c r="F1009" i="10"/>
  <c r="I1009" i="4" s="1"/>
  <c r="K1009" i="4" s="1"/>
  <c r="J1008" i="10"/>
  <c r="K1006" i="10"/>
  <c r="G1003" i="10"/>
  <c r="H1001" i="10"/>
  <c r="C1001" i="10"/>
  <c r="G1001" i="4" s="1"/>
  <c r="K1001" i="10"/>
  <c r="D1001" i="10"/>
  <c r="L1001" i="10"/>
  <c r="F1001" i="10"/>
  <c r="I1001" i="4" s="1"/>
  <c r="R998" i="10"/>
  <c r="P998" i="4" s="1"/>
  <c r="I998" i="10"/>
  <c r="P998" i="10" s="1"/>
  <c r="N998" i="4" s="1"/>
  <c r="D998" i="10"/>
  <c r="L998" i="10"/>
  <c r="S998" i="10" s="1"/>
  <c r="E998" i="10"/>
  <c r="T998" i="10"/>
  <c r="G998" i="10"/>
  <c r="N998" i="10" s="1"/>
  <c r="K990" i="10"/>
  <c r="C976" i="10"/>
  <c r="G976" i="4" s="1"/>
  <c r="K976" i="10"/>
  <c r="D976" i="10"/>
  <c r="L976" i="10"/>
  <c r="F976" i="10"/>
  <c r="I976" i="4" s="1"/>
  <c r="G976" i="10"/>
  <c r="I976" i="10"/>
  <c r="E970" i="10"/>
  <c r="F970" i="10"/>
  <c r="I970" i="4" s="1"/>
  <c r="K970" i="4" s="1"/>
  <c r="G970" i="10"/>
  <c r="H970" i="10"/>
  <c r="I970" i="10"/>
  <c r="C970" i="10"/>
  <c r="G970" i="4" s="1"/>
  <c r="K970" i="10"/>
  <c r="E962" i="10"/>
  <c r="F962" i="10"/>
  <c r="I962" i="4" s="1"/>
  <c r="G962" i="10"/>
  <c r="H962" i="10"/>
  <c r="I962" i="10"/>
  <c r="C962" i="10"/>
  <c r="G962" i="4" s="1"/>
  <c r="K962" i="10"/>
  <c r="E954" i="10"/>
  <c r="F954" i="10"/>
  <c r="I954" i="4" s="1"/>
  <c r="K954" i="4" s="1"/>
  <c r="G954" i="10"/>
  <c r="H954" i="10"/>
  <c r="I954" i="10"/>
  <c r="C954" i="10"/>
  <c r="G954" i="4" s="1"/>
  <c r="K954" i="10"/>
  <c r="Q924" i="10"/>
  <c r="P898" i="10"/>
  <c r="H1092" i="10"/>
  <c r="H1084" i="10"/>
  <c r="G1079" i="10"/>
  <c r="H1076" i="10"/>
  <c r="O1076" i="10" s="1"/>
  <c r="G1071" i="10"/>
  <c r="H1068" i="10"/>
  <c r="O1068" i="10" s="1"/>
  <c r="G1063" i="10"/>
  <c r="H1060" i="10"/>
  <c r="O1060" i="10" s="1"/>
  <c r="G1055" i="10"/>
  <c r="H1052" i="10"/>
  <c r="G1047" i="10"/>
  <c r="H1044" i="10"/>
  <c r="C1041" i="10"/>
  <c r="G1041" i="4" s="1"/>
  <c r="K1041" i="10"/>
  <c r="F1041" i="10"/>
  <c r="I1041" i="4" s="1"/>
  <c r="H1039" i="10"/>
  <c r="N1034" i="10"/>
  <c r="J1032" i="10"/>
  <c r="N1026" i="10"/>
  <c r="J1024" i="10"/>
  <c r="K1019" i="10"/>
  <c r="J1017" i="10"/>
  <c r="E1011" i="10"/>
  <c r="F1011" i="10"/>
  <c r="I1011" i="4" s="1"/>
  <c r="K1011" i="4" s="1"/>
  <c r="H1011" i="10"/>
  <c r="J1006" i="10"/>
  <c r="L1002" i="10"/>
  <c r="E986" i="10"/>
  <c r="H986" i="10"/>
  <c r="O986" i="10" s="1"/>
  <c r="I986" i="10"/>
  <c r="P986" i="10" s="1"/>
  <c r="C986" i="10"/>
  <c r="G986" i="4" s="1"/>
  <c r="K986" i="10"/>
  <c r="H977" i="10"/>
  <c r="I977" i="10"/>
  <c r="C977" i="10"/>
  <c r="G977" i="4" s="1"/>
  <c r="K977" i="10"/>
  <c r="D977" i="10"/>
  <c r="L977" i="10"/>
  <c r="F977" i="10"/>
  <c r="I977" i="4" s="1"/>
  <c r="C928" i="10"/>
  <c r="G928" i="4" s="1"/>
  <c r="K928" i="10"/>
  <c r="D928" i="10"/>
  <c r="L928" i="10"/>
  <c r="E928" i="10"/>
  <c r="F928" i="10"/>
  <c r="I928" i="4" s="1"/>
  <c r="G928" i="10"/>
  <c r="H928" i="10"/>
  <c r="I928" i="10"/>
  <c r="C904" i="10"/>
  <c r="G904" i="4" s="1"/>
  <c r="K904" i="10"/>
  <c r="D904" i="10"/>
  <c r="L904" i="10"/>
  <c r="E904" i="10"/>
  <c r="F904" i="10"/>
  <c r="I904" i="4" s="1"/>
  <c r="G904" i="10"/>
  <c r="H904" i="10"/>
  <c r="I904" i="10"/>
  <c r="C851" i="10"/>
  <c r="G851" i="4" s="1"/>
  <c r="K851" i="10"/>
  <c r="D851" i="10"/>
  <c r="L851" i="10"/>
  <c r="E851" i="10"/>
  <c r="F851" i="10"/>
  <c r="I851" i="4" s="1"/>
  <c r="K851" i="4" s="1"/>
  <c r="G851" i="10"/>
  <c r="I851" i="10"/>
  <c r="H851" i="10"/>
  <c r="J851" i="10"/>
  <c r="K1144" i="10"/>
  <c r="E1138" i="10"/>
  <c r="K1136" i="10"/>
  <c r="R1136" i="10" s="1"/>
  <c r="E1130" i="10"/>
  <c r="K1128" i="10"/>
  <c r="R1128" i="10" s="1"/>
  <c r="E1122" i="10"/>
  <c r="K1120" i="10"/>
  <c r="I1118" i="10"/>
  <c r="T1114" i="10"/>
  <c r="E1114" i="10"/>
  <c r="K1112" i="10"/>
  <c r="R1112" i="10" s="1"/>
  <c r="I1110" i="10"/>
  <c r="T1106" i="10"/>
  <c r="E1106" i="10"/>
  <c r="K1104" i="10"/>
  <c r="R1104" i="10" s="1"/>
  <c r="I1102" i="10"/>
  <c r="E1098" i="10"/>
  <c r="K1096" i="10"/>
  <c r="R1096" i="10" s="1"/>
  <c r="I1094" i="10"/>
  <c r="G1092" i="10"/>
  <c r="E1090" i="10"/>
  <c r="K1088" i="10"/>
  <c r="R1088" i="10" s="1"/>
  <c r="I1086" i="10"/>
  <c r="G1084" i="10"/>
  <c r="T1082" i="10"/>
  <c r="E1082" i="10"/>
  <c r="K1080" i="10"/>
  <c r="F1079" i="10"/>
  <c r="I1079" i="4" s="1"/>
  <c r="K1079" i="4" s="1"/>
  <c r="I1078" i="10"/>
  <c r="G1076" i="10"/>
  <c r="N1076" i="10" s="1"/>
  <c r="T1074" i="10"/>
  <c r="E1074" i="10"/>
  <c r="K1072" i="10"/>
  <c r="F1071" i="10"/>
  <c r="I1071" i="4" s="1"/>
  <c r="K1071" i="4" s="1"/>
  <c r="I1070" i="10"/>
  <c r="G1068" i="10"/>
  <c r="N1068" i="10" s="1"/>
  <c r="R1067" i="10"/>
  <c r="E1066" i="10"/>
  <c r="K1064" i="10"/>
  <c r="R1064" i="10" s="1"/>
  <c r="F1063" i="10"/>
  <c r="I1063" i="4" s="1"/>
  <c r="I1062" i="10"/>
  <c r="G1060" i="10"/>
  <c r="N1060" i="10" s="1"/>
  <c r="R1059" i="10"/>
  <c r="T1058" i="10"/>
  <c r="E1058" i="10"/>
  <c r="S1056" i="10"/>
  <c r="K1056" i="10"/>
  <c r="R1056" i="10" s="1"/>
  <c r="P1056" i="4" s="1"/>
  <c r="F1055" i="10"/>
  <c r="I1055" i="4" s="1"/>
  <c r="I1054" i="10"/>
  <c r="G1052" i="10"/>
  <c r="R1051" i="10"/>
  <c r="T1050" i="10"/>
  <c r="E1050" i="10"/>
  <c r="K1048" i="10"/>
  <c r="R1048" i="10" s="1"/>
  <c r="F1047" i="10"/>
  <c r="I1047" i="4" s="1"/>
  <c r="I1046" i="10"/>
  <c r="G1044" i="10"/>
  <c r="N1044" i="10" s="1"/>
  <c r="R1043" i="10"/>
  <c r="C1042" i="10"/>
  <c r="G1042" i="4" s="1"/>
  <c r="K1042" i="10"/>
  <c r="L1041" i="10"/>
  <c r="G1039" i="10"/>
  <c r="R1036" i="10"/>
  <c r="H1034" i="10"/>
  <c r="C1034" i="10"/>
  <c r="G1034" i="4" s="1"/>
  <c r="K1034" i="10"/>
  <c r="H1032" i="10"/>
  <c r="F1031" i="10"/>
  <c r="I1031" i="4" s="1"/>
  <c r="K1031" i="4" s="1"/>
  <c r="H1026" i="10"/>
  <c r="O1026" i="10" s="1"/>
  <c r="C1026" i="10"/>
  <c r="G1026" i="4" s="1"/>
  <c r="K1026" i="10"/>
  <c r="R1026" i="10" s="1"/>
  <c r="H1024" i="10"/>
  <c r="F1023" i="10"/>
  <c r="I1023" i="4" s="1"/>
  <c r="K1023" i="4" s="1"/>
  <c r="D1022" i="10"/>
  <c r="L1022" i="10"/>
  <c r="S1022" i="10" s="1"/>
  <c r="E1022" i="10"/>
  <c r="G1022" i="10"/>
  <c r="N1022" i="10" s="1"/>
  <c r="T1020" i="10"/>
  <c r="J1019" i="10"/>
  <c r="I1017" i="10"/>
  <c r="L1011" i="10"/>
  <c r="I1006" i="10"/>
  <c r="N1005" i="10"/>
  <c r="R1004" i="10"/>
  <c r="J1002" i="10"/>
  <c r="C1000" i="10"/>
  <c r="G1000" i="4" s="1"/>
  <c r="K1000" i="10"/>
  <c r="F1000" i="10"/>
  <c r="I1000" i="4" s="1"/>
  <c r="G1000" i="10"/>
  <c r="I1000" i="10"/>
  <c r="T997" i="10"/>
  <c r="I993" i="10"/>
  <c r="L992" i="10"/>
  <c r="H990" i="10"/>
  <c r="O990" i="10" s="1"/>
  <c r="H985" i="10"/>
  <c r="C985" i="10"/>
  <c r="G985" i="4" s="1"/>
  <c r="K985" i="10"/>
  <c r="D985" i="10"/>
  <c r="L985" i="10"/>
  <c r="F985" i="10"/>
  <c r="I985" i="4" s="1"/>
  <c r="I982" i="10"/>
  <c r="D982" i="10"/>
  <c r="L982" i="10"/>
  <c r="E982" i="10"/>
  <c r="G982" i="10"/>
  <c r="N982" i="10" s="1"/>
  <c r="E978" i="10"/>
  <c r="F978" i="10"/>
  <c r="I978" i="4" s="1"/>
  <c r="H978" i="10"/>
  <c r="I978" i="10"/>
  <c r="C978" i="10"/>
  <c r="G978" i="4" s="1"/>
  <c r="K978" i="10"/>
  <c r="O974" i="10"/>
  <c r="C883" i="10"/>
  <c r="G883" i="4" s="1"/>
  <c r="K883" i="10"/>
  <c r="D883" i="10"/>
  <c r="L883" i="10"/>
  <c r="F883" i="10"/>
  <c r="I883" i="4" s="1"/>
  <c r="K883" i="4" s="1"/>
  <c r="E883" i="10"/>
  <c r="G883" i="10"/>
  <c r="H883" i="10"/>
  <c r="I883" i="10"/>
  <c r="J883" i="10"/>
  <c r="F874" i="10"/>
  <c r="I874" i="4" s="1"/>
  <c r="G874" i="10"/>
  <c r="H874" i="10"/>
  <c r="I874" i="10"/>
  <c r="D874" i="10"/>
  <c r="L874" i="10"/>
  <c r="C874" i="10"/>
  <c r="G874" i="4" s="1"/>
  <c r="E874" i="10"/>
  <c r="J874" i="10"/>
  <c r="K874" i="10"/>
  <c r="T858" i="10"/>
  <c r="R824" i="10"/>
  <c r="T824" i="10"/>
  <c r="O824" i="10"/>
  <c r="P824" i="10"/>
  <c r="L1138" i="10"/>
  <c r="S1138" i="10" s="1"/>
  <c r="L1130" i="10"/>
  <c r="L1122" i="10"/>
  <c r="S1122" i="10" s="1"/>
  <c r="L1114" i="10"/>
  <c r="S1114" i="10" s="1"/>
  <c r="L1106" i="10"/>
  <c r="S1106" i="10" s="1"/>
  <c r="L1098" i="10"/>
  <c r="L1090" i="10"/>
  <c r="S1090" i="10" s="1"/>
  <c r="L1082" i="10"/>
  <c r="S1082" i="10" s="1"/>
  <c r="L1074" i="10"/>
  <c r="S1074" i="10" s="1"/>
  <c r="L1066" i="10"/>
  <c r="L1058" i="10"/>
  <c r="S1058" i="10" s="1"/>
  <c r="L1050" i="10"/>
  <c r="S1050" i="10" s="1"/>
  <c r="J1041" i="10"/>
  <c r="F1039" i="10"/>
  <c r="I1039" i="4" s="1"/>
  <c r="K1039" i="4" s="1"/>
  <c r="G1032" i="10"/>
  <c r="E1031" i="10"/>
  <c r="D1030" i="10"/>
  <c r="L1030" i="10"/>
  <c r="G1030" i="10"/>
  <c r="G1024" i="10"/>
  <c r="I1019" i="10"/>
  <c r="H1018" i="10"/>
  <c r="I1018" i="10"/>
  <c r="C1018" i="10"/>
  <c r="G1018" i="4" s="1"/>
  <c r="K1018" i="10"/>
  <c r="H1017" i="10"/>
  <c r="F1016" i="10"/>
  <c r="I1016" i="4" s="1"/>
  <c r="G1016" i="10"/>
  <c r="I1016" i="10"/>
  <c r="K1011" i="10"/>
  <c r="H1006" i="10"/>
  <c r="O1006" i="10" s="1"/>
  <c r="E1003" i="10"/>
  <c r="F1003" i="10"/>
  <c r="I1003" i="4" s="1"/>
  <c r="K1003" i="4" s="1"/>
  <c r="H1003" i="10"/>
  <c r="G1002" i="10"/>
  <c r="J992" i="10"/>
  <c r="O980" i="10"/>
  <c r="P980" i="10"/>
  <c r="R980" i="10"/>
  <c r="S980" i="10"/>
  <c r="C968" i="10"/>
  <c r="G968" i="4" s="1"/>
  <c r="K968" i="10"/>
  <c r="D968" i="10"/>
  <c r="L968" i="10"/>
  <c r="E968" i="10"/>
  <c r="F968" i="10"/>
  <c r="I968" i="4" s="1"/>
  <c r="G968" i="10"/>
  <c r="I968" i="10"/>
  <c r="C960" i="10"/>
  <c r="G960" i="4" s="1"/>
  <c r="K960" i="10"/>
  <c r="D960" i="10"/>
  <c r="L960" i="10"/>
  <c r="E960" i="10"/>
  <c r="F960" i="10"/>
  <c r="I960" i="4" s="1"/>
  <c r="G960" i="10"/>
  <c r="I960" i="10"/>
  <c r="Q958" i="10"/>
  <c r="R958" i="10"/>
  <c r="O958" i="10"/>
  <c r="C952" i="10"/>
  <c r="G952" i="4" s="1"/>
  <c r="K952" i="10"/>
  <c r="D952" i="10"/>
  <c r="L952" i="10"/>
  <c r="E952" i="10"/>
  <c r="F952" i="10"/>
  <c r="I952" i="4" s="1"/>
  <c r="K952" i="4" s="1"/>
  <c r="G952" i="10"/>
  <c r="I952" i="10"/>
  <c r="O950" i="10"/>
  <c r="R948" i="10"/>
  <c r="C920" i="10"/>
  <c r="G920" i="4" s="1"/>
  <c r="K920" i="10"/>
  <c r="D920" i="10"/>
  <c r="L920" i="10"/>
  <c r="E920" i="10"/>
  <c r="F920" i="10"/>
  <c r="I920" i="4" s="1"/>
  <c r="G920" i="10"/>
  <c r="H920" i="10"/>
  <c r="I920" i="10"/>
  <c r="T1036" i="10"/>
  <c r="L1015" i="10"/>
  <c r="S1015" i="10" s="1"/>
  <c r="D1015" i="10"/>
  <c r="L1007" i="10"/>
  <c r="D1007" i="10"/>
  <c r="T999" i="10"/>
  <c r="L999" i="10"/>
  <c r="S999" i="10" s="1"/>
  <c r="D999" i="10"/>
  <c r="H995" i="10"/>
  <c r="L991" i="10"/>
  <c r="D991" i="10"/>
  <c r="H987" i="10"/>
  <c r="L983" i="10"/>
  <c r="D983" i="10"/>
  <c r="H979" i="10"/>
  <c r="T975" i="10"/>
  <c r="L975" i="10"/>
  <c r="S975" i="10" s="1"/>
  <c r="D975" i="10"/>
  <c r="G974" i="10"/>
  <c r="R973" i="10"/>
  <c r="H971" i="10"/>
  <c r="F969" i="10"/>
  <c r="I969" i="4" s="1"/>
  <c r="T967" i="10"/>
  <c r="L967" i="10"/>
  <c r="S967" i="10" s="1"/>
  <c r="D967" i="10"/>
  <c r="G966" i="10"/>
  <c r="H963" i="10"/>
  <c r="F961" i="10"/>
  <c r="I961" i="4" s="1"/>
  <c r="K961" i="4" s="1"/>
  <c r="L959" i="10"/>
  <c r="D959" i="10"/>
  <c r="G958" i="10"/>
  <c r="N958" i="10" s="1"/>
  <c r="H955" i="10"/>
  <c r="F953" i="10"/>
  <c r="I953" i="4" s="1"/>
  <c r="L951" i="10"/>
  <c r="D951" i="10"/>
  <c r="G950" i="10"/>
  <c r="N950" i="10" s="1"/>
  <c r="L950" i="4" s="1"/>
  <c r="H947" i="10"/>
  <c r="K946" i="10"/>
  <c r="C946" i="10"/>
  <c r="G946" i="4" s="1"/>
  <c r="F945" i="10"/>
  <c r="I945" i="4" s="1"/>
  <c r="K945" i="4" s="1"/>
  <c r="T943" i="10"/>
  <c r="L943" i="10"/>
  <c r="D943" i="10"/>
  <c r="G942" i="10"/>
  <c r="N942" i="10" s="1"/>
  <c r="H939" i="10"/>
  <c r="K938" i="10"/>
  <c r="C938" i="10"/>
  <c r="G938" i="4" s="1"/>
  <c r="F937" i="10"/>
  <c r="I937" i="4" s="1"/>
  <c r="D935" i="10"/>
  <c r="G934" i="10"/>
  <c r="R933" i="10"/>
  <c r="H931" i="10"/>
  <c r="K930" i="10"/>
  <c r="C930" i="10"/>
  <c r="G930" i="4" s="1"/>
  <c r="F929" i="10"/>
  <c r="I929" i="4" s="1"/>
  <c r="D927" i="10"/>
  <c r="O926" i="10"/>
  <c r="G926" i="10"/>
  <c r="N926" i="10" s="1"/>
  <c r="H923" i="10"/>
  <c r="K922" i="10"/>
  <c r="C922" i="10"/>
  <c r="G922" i="4" s="1"/>
  <c r="F921" i="10"/>
  <c r="I921" i="4" s="1"/>
  <c r="K921" i="4" s="1"/>
  <c r="T919" i="10"/>
  <c r="G918" i="10"/>
  <c r="N918" i="10" s="1"/>
  <c r="H915" i="10"/>
  <c r="K914" i="10"/>
  <c r="C914" i="10"/>
  <c r="G914" i="4" s="1"/>
  <c r="F913" i="10"/>
  <c r="I913" i="4" s="1"/>
  <c r="G910" i="10"/>
  <c r="R909" i="10"/>
  <c r="H907" i="10"/>
  <c r="K906" i="10"/>
  <c r="C906" i="10"/>
  <c r="G906" i="4" s="1"/>
  <c r="F905" i="10"/>
  <c r="I905" i="4" s="1"/>
  <c r="T903" i="10"/>
  <c r="G902" i="10"/>
  <c r="N902" i="10" s="1"/>
  <c r="R897" i="10"/>
  <c r="T897" i="10"/>
  <c r="F893" i="10"/>
  <c r="I893" i="4" s="1"/>
  <c r="K893" i="4" s="1"/>
  <c r="H893" i="10"/>
  <c r="J892" i="10"/>
  <c r="H891" i="10"/>
  <c r="F885" i="10"/>
  <c r="I885" i="4" s="1"/>
  <c r="H885" i="10"/>
  <c r="G884" i="10"/>
  <c r="N884" i="10" s="1"/>
  <c r="H882" i="10"/>
  <c r="L876" i="10"/>
  <c r="E869" i="10"/>
  <c r="F869" i="10"/>
  <c r="I869" i="4" s="1"/>
  <c r="K869" i="4" s="1"/>
  <c r="G869" i="10"/>
  <c r="H869" i="10"/>
  <c r="C869" i="10"/>
  <c r="G869" i="4" s="1"/>
  <c r="K869" i="10"/>
  <c r="C867" i="10"/>
  <c r="G867" i="4" s="1"/>
  <c r="K867" i="10"/>
  <c r="D867" i="10"/>
  <c r="L867" i="10"/>
  <c r="E867" i="10"/>
  <c r="F867" i="10"/>
  <c r="I867" i="4" s="1"/>
  <c r="I867" i="10"/>
  <c r="F866" i="10"/>
  <c r="I866" i="4" s="1"/>
  <c r="G866" i="10"/>
  <c r="H866" i="10"/>
  <c r="I866" i="10"/>
  <c r="D866" i="10"/>
  <c r="L866" i="10"/>
  <c r="C859" i="10"/>
  <c r="G859" i="4" s="1"/>
  <c r="K859" i="10"/>
  <c r="D859" i="10"/>
  <c r="L859" i="10"/>
  <c r="E859" i="10"/>
  <c r="F859" i="10"/>
  <c r="I859" i="4" s="1"/>
  <c r="K859" i="4" s="1"/>
  <c r="G859" i="10"/>
  <c r="I859" i="10"/>
  <c r="T857" i="10"/>
  <c r="R842" i="10"/>
  <c r="T842" i="10"/>
  <c r="F812" i="10"/>
  <c r="I812" i="4" s="1"/>
  <c r="K812" i="4" s="1"/>
  <c r="H812" i="10"/>
  <c r="C812" i="10"/>
  <c r="G812" i="4" s="1"/>
  <c r="D812" i="10"/>
  <c r="E812" i="10"/>
  <c r="G812" i="10"/>
  <c r="I812" i="10"/>
  <c r="J812" i="10"/>
  <c r="K812" i="10"/>
  <c r="C894" i="10"/>
  <c r="G894" i="4" s="1"/>
  <c r="K894" i="10"/>
  <c r="R894" i="10" s="1"/>
  <c r="E894" i="10"/>
  <c r="T894" i="10"/>
  <c r="C886" i="10"/>
  <c r="G886" i="4" s="1"/>
  <c r="K886" i="10"/>
  <c r="E886" i="10"/>
  <c r="Q884" i="10"/>
  <c r="R879" i="10"/>
  <c r="R873" i="10"/>
  <c r="S873" i="10"/>
  <c r="T873" i="10"/>
  <c r="O873" i="10"/>
  <c r="P871" i="10"/>
  <c r="Q871" i="10"/>
  <c r="R871" i="10"/>
  <c r="E861" i="10"/>
  <c r="F861" i="10"/>
  <c r="I861" i="4" s="1"/>
  <c r="K861" i="4" s="1"/>
  <c r="G861" i="10"/>
  <c r="H861" i="10"/>
  <c r="C861" i="10"/>
  <c r="G861" i="4" s="1"/>
  <c r="K861" i="10"/>
  <c r="O787" i="10"/>
  <c r="Q655" i="10"/>
  <c r="S655" i="10"/>
  <c r="T655" i="10"/>
  <c r="O649" i="10"/>
  <c r="P649" i="10"/>
  <c r="Q649" i="10"/>
  <c r="R649" i="10"/>
  <c r="N649" i="10"/>
  <c r="R999" i="10"/>
  <c r="F995" i="10"/>
  <c r="I995" i="4" s="1"/>
  <c r="K995" i="4" s="1"/>
  <c r="F987" i="10"/>
  <c r="I987" i="4" s="1"/>
  <c r="F979" i="10"/>
  <c r="I979" i="4" s="1"/>
  <c r="R975" i="10"/>
  <c r="E974" i="10"/>
  <c r="P973" i="10"/>
  <c r="F971" i="10"/>
  <c r="I971" i="4" s="1"/>
  <c r="L969" i="10"/>
  <c r="D969" i="10"/>
  <c r="R967" i="10"/>
  <c r="T966" i="10"/>
  <c r="E966" i="10"/>
  <c r="F963" i="10"/>
  <c r="I963" i="4" s="1"/>
  <c r="L961" i="10"/>
  <c r="D961" i="10"/>
  <c r="T958" i="10"/>
  <c r="E958" i="10"/>
  <c r="F955" i="10"/>
  <c r="I955" i="4" s="1"/>
  <c r="K955" i="4" s="1"/>
  <c r="L953" i="10"/>
  <c r="D953" i="10"/>
  <c r="T950" i="10"/>
  <c r="R950" i="4" s="1"/>
  <c r="E950" i="10"/>
  <c r="F947" i="10"/>
  <c r="I947" i="4" s="1"/>
  <c r="I946" i="10"/>
  <c r="L945" i="10"/>
  <c r="D945" i="10"/>
  <c r="T942" i="10"/>
  <c r="E942" i="10"/>
  <c r="F939" i="10"/>
  <c r="I939" i="4" s="1"/>
  <c r="I938" i="10"/>
  <c r="L937" i="10"/>
  <c r="D937" i="10"/>
  <c r="T934" i="10"/>
  <c r="E934" i="10"/>
  <c r="P933" i="10"/>
  <c r="H933" i="10"/>
  <c r="O933" i="10" s="1"/>
  <c r="F931" i="10"/>
  <c r="I931" i="4" s="1"/>
  <c r="I930" i="10"/>
  <c r="L929" i="10"/>
  <c r="D929" i="10"/>
  <c r="E926" i="10"/>
  <c r="H925" i="10"/>
  <c r="F923" i="10"/>
  <c r="I923" i="4" s="1"/>
  <c r="K923" i="4" s="1"/>
  <c r="I922" i="10"/>
  <c r="L921" i="10"/>
  <c r="D921" i="10"/>
  <c r="T918" i="10"/>
  <c r="E918" i="10"/>
  <c r="H917" i="10"/>
  <c r="O917" i="10" s="1"/>
  <c r="F915" i="10"/>
  <c r="I915" i="4" s="1"/>
  <c r="I914" i="10"/>
  <c r="L913" i="10"/>
  <c r="D913" i="10"/>
  <c r="E910" i="10"/>
  <c r="P909" i="10"/>
  <c r="H909" i="10"/>
  <c r="O909" i="10" s="1"/>
  <c r="F907" i="10"/>
  <c r="I907" i="4" s="1"/>
  <c r="I906" i="10"/>
  <c r="L905" i="10"/>
  <c r="D905" i="10"/>
  <c r="R903" i="10"/>
  <c r="T902" i="10"/>
  <c r="E902" i="10"/>
  <c r="H901" i="10"/>
  <c r="S900" i="10"/>
  <c r="D899" i="10"/>
  <c r="L899" i="10"/>
  <c r="S899" i="10" s="1"/>
  <c r="L894" i="10"/>
  <c r="S894" i="10" s="1"/>
  <c r="J893" i="10"/>
  <c r="G892" i="10"/>
  <c r="N892" i="10" s="1"/>
  <c r="E891" i="10"/>
  <c r="L886" i="10"/>
  <c r="J885" i="10"/>
  <c r="E884" i="10"/>
  <c r="D882" i="10"/>
  <c r="G876" i="10"/>
  <c r="J875" i="10"/>
  <c r="N871" i="10"/>
  <c r="Q865" i="10"/>
  <c r="R865" i="10"/>
  <c r="S865" i="10"/>
  <c r="T865" i="10"/>
  <c r="E853" i="10"/>
  <c r="F853" i="10"/>
  <c r="I853" i="4" s="1"/>
  <c r="G853" i="10"/>
  <c r="H853" i="10"/>
  <c r="I853" i="10"/>
  <c r="C853" i="10"/>
  <c r="G853" i="4" s="1"/>
  <c r="K853" i="10"/>
  <c r="C843" i="10"/>
  <c r="G843" i="4" s="1"/>
  <c r="K843" i="10"/>
  <c r="D843" i="10"/>
  <c r="L843" i="10"/>
  <c r="E843" i="10"/>
  <c r="F843" i="10"/>
  <c r="I843" i="4" s="1"/>
  <c r="G843" i="10"/>
  <c r="H843" i="10"/>
  <c r="I843" i="10"/>
  <c r="R834" i="10"/>
  <c r="T834" i="10"/>
  <c r="P800" i="10"/>
  <c r="C789" i="10"/>
  <c r="G789" i="4" s="1"/>
  <c r="K789" i="10"/>
  <c r="E789" i="10"/>
  <c r="F789" i="10"/>
  <c r="I789" i="4" s="1"/>
  <c r="G789" i="10"/>
  <c r="D789" i="10"/>
  <c r="H789" i="10"/>
  <c r="I789" i="10"/>
  <c r="J789" i="10"/>
  <c r="L789" i="10"/>
  <c r="L974" i="10"/>
  <c r="D974" i="10"/>
  <c r="O973" i="10"/>
  <c r="K969" i="10"/>
  <c r="C969" i="10"/>
  <c r="G969" i="4" s="1"/>
  <c r="L966" i="10"/>
  <c r="S966" i="10" s="1"/>
  <c r="D966" i="10"/>
  <c r="K961" i="10"/>
  <c r="C961" i="10"/>
  <c r="G961" i="4" s="1"/>
  <c r="L958" i="10"/>
  <c r="S958" i="10" s="1"/>
  <c r="D958" i="10"/>
  <c r="K953" i="10"/>
  <c r="C953" i="10"/>
  <c r="G953" i="4" s="1"/>
  <c r="L950" i="10"/>
  <c r="S950" i="10" s="1"/>
  <c r="Q950" i="4" s="1"/>
  <c r="D950" i="10"/>
  <c r="H946" i="10"/>
  <c r="K945" i="10"/>
  <c r="C945" i="10"/>
  <c r="G945" i="4" s="1"/>
  <c r="L942" i="10"/>
  <c r="S942" i="10" s="1"/>
  <c r="D942" i="10"/>
  <c r="H938" i="10"/>
  <c r="K937" i="10"/>
  <c r="C937" i="10"/>
  <c r="G937" i="4" s="1"/>
  <c r="L934" i="10"/>
  <c r="S934" i="10" s="1"/>
  <c r="D934" i="10"/>
  <c r="H930" i="10"/>
  <c r="K929" i="10"/>
  <c r="C929" i="10"/>
  <c r="G929" i="4" s="1"/>
  <c r="L926" i="10"/>
  <c r="D926" i="10"/>
  <c r="H922" i="10"/>
  <c r="K921" i="10"/>
  <c r="C921" i="10"/>
  <c r="G921" i="4" s="1"/>
  <c r="L918" i="10"/>
  <c r="S918" i="10" s="1"/>
  <c r="D918" i="10"/>
  <c r="H914" i="10"/>
  <c r="K913" i="10"/>
  <c r="C913" i="10"/>
  <c r="G913" i="4" s="1"/>
  <c r="L910" i="10"/>
  <c r="D910" i="10"/>
  <c r="H906" i="10"/>
  <c r="K905" i="10"/>
  <c r="C905" i="10"/>
  <c r="G905" i="4" s="1"/>
  <c r="L902" i="10"/>
  <c r="S902" i="10" s="1"/>
  <c r="D902" i="10"/>
  <c r="J900" i="10"/>
  <c r="Q900" i="10" s="1"/>
  <c r="J899" i="10"/>
  <c r="Q899" i="10" s="1"/>
  <c r="E896" i="10"/>
  <c r="T896" i="10"/>
  <c r="G896" i="10"/>
  <c r="N896" i="10" s="1"/>
  <c r="J894" i="10"/>
  <c r="Q894" i="10" s="1"/>
  <c r="I893" i="10"/>
  <c r="G890" i="10"/>
  <c r="N890" i="10" s="1"/>
  <c r="I890" i="10"/>
  <c r="P890" i="10" s="1"/>
  <c r="E888" i="10"/>
  <c r="T888" i="10"/>
  <c r="G888" i="10"/>
  <c r="N888" i="10" s="1"/>
  <c r="J886" i="10"/>
  <c r="Q886" i="10" s="1"/>
  <c r="I885" i="10"/>
  <c r="E877" i="10"/>
  <c r="F877" i="10"/>
  <c r="I877" i="4" s="1"/>
  <c r="H877" i="10"/>
  <c r="C877" i="10"/>
  <c r="G877" i="4" s="1"/>
  <c r="K877" i="10"/>
  <c r="F820" i="10"/>
  <c r="I820" i="4" s="1"/>
  <c r="H820" i="10"/>
  <c r="C820" i="10"/>
  <c r="G820" i="4" s="1"/>
  <c r="D820" i="10"/>
  <c r="E820" i="10"/>
  <c r="G820" i="10"/>
  <c r="I820" i="10"/>
  <c r="J820" i="10"/>
  <c r="K820" i="10"/>
  <c r="S815" i="10"/>
  <c r="G946" i="10"/>
  <c r="G938" i="10"/>
  <c r="G930" i="10"/>
  <c r="G922" i="10"/>
  <c r="G914" i="10"/>
  <c r="G906" i="10"/>
  <c r="I894" i="10"/>
  <c r="P894" i="10" s="1"/>
  <c r="D891" i="10"/>
  <c r="L891" i="10"/>
  <c r="F891" i="10"/>
  <c r="I891" i="4" s="1"/>
  <c r="I886" i="10"/>
  <c r="H884" i="10"/>
  <c r="O884" i="10" s="1"/>
  <c r="I884" i="10"/>
  <c r="P884" i="10" s="1"/>
  <c r="C884" i="10"/>
  <c r="G884" i="4" s="1"/>
  <c r="K884" i="10"/>
  <c r="R884" i="10" s="1"/>
  <c r="F882" i="10"/>
  <c r="I882" i="4" s="1"/>
  <c r="G882" i="10"/>
  <c r="I882" i="10"/>
  <c r="C835" i="10"/>
  <c r="G835" i="4" s="1"/>
  <c r="K835" i="10"/>
  <c r="D835" i="10"/>
  <c r="L835" i="10"/>
  <c r="E835" i="10"/>
  <c r="F835" i="10"/>
  <c r="I835" i="4" s="1"/>
  <c r="K835" i="4" s="1"/>
  <c r="G835" i="10"/>
  <c r="H835" i="10"/>
  <c r="I835" i="10"/>
  <c r="E791" i="10"/>
  <c r="G791" i="10"/>
  <c r="H791" i="10"/>
  <c r="I791" i="10"/>
  <c r="C791" i="10"/>
  <c r="G791" i="4" s="1"/>
  <c r="D791" i="10"/>
  <c r="F791" i="10"/>
  <c r="I791" i="4" s="1"/>
  <c r="K791" i="4" s="1"/>
  <c r="J791" i="10"/>
  <c r="K791" i="10"/>
  <c r="L791" i="10"/>
  <c r="I969" i="10"/>
  <c r="I961" i="10"/>
  <c r="I953" i="10"/>
  <c r="F946" i="10"/>
  <c r="I946" i="4" s="1"/>
  <c r="I945" i="10"/>
  <c r="F938" i="10"/>
  <c r="I938" i="4" s="1"/>
  <c r="K938" i="4" s="1"/>
  <c r="I937" i="10"/>
  <c r="F930" i="10"/>
  <c r="I930" i="4" s="1"/>
  <c r="I929" i="10"/>
  <c r="F922" i="10"/>
  <c r="I922" i="4" s="1"/>
  <c r="I921" i="10"/>
  <c r="F914" i="10"/>
  <c r="I914" i="4" s="1"/>
  <c r="I913" i="10"/>
  <c r="F906" i="10"/>
  <c r="I906" i="4" s="1"/>
  <c r="I905" i="10"/>
  <c r="R902" i="10"/>
  <c r="H894" i="10"/>
  <c r="O894" i="10" s="1"/>
  <c r="K891" i="10"/>
  <c r="H886" i="10"/>
  <c r="T884" i="10"/>
  <c r="L882" i="10"/>
  <c r="H876" i="10"/>
  <c r="I876" i="10"/>
  <c r="C876" i="10"/>
  <c r="G876" i="4" s="1"/>
  <c r="K876" i="10"/>
  <c r="F876" i="10"/>
  <c r="I876" i="4" s="1"/>
  <c r="L861" i="10"/>
  <c r="D802" i="10"/>
  <c r="L802" i="10"/>
  <c r="F802" i="10"/>
  <c r="I802" i="4" s="1"/>
  <c r="K802" i="4" s="1"/>
  <c r="G802" i="10"/>
  <c r="C802" i="10"/>
  <c r="G802" i="4" s="1"/>
  <c r="E802" i="10"/>
  <c r="H802" i="10"/>
  <c r="I802" i="10"/>
  <c r="J802" i="10"/>
  <c r="K802" i="10"/>
  <c r="Q785" i="10"/>
  <c r="R785" i="10"/>
  <c r="S785" i="10"/>
  <c r="G894" i="10"/>
  <c r="N894" i="10" s="1"/>
  <c r="I892" i="10"/>
  <c r="C892" i="10"/>
  <c r="G892" i="4" s="1"/>
  <c r="K892" i="10"/>
  <c r="J891" i="10"/>
  <c r="G886" i="10"/>
  <c r="L884" i="10"/>
  <c r="S884" i="10" s="1"/>
  <c r="K882" i="10"/>
  <c r="P880" i="10"/>
  <c r="C875" i="10"/>
  <c r="G875" i="4" s="1"/>
  <c r="K875" i="10"/>
  <c r="D875" i="10"/>
  <c r="L875" i="10"/>
  <c r="F875" i="10"/>
  <c r="I875" i="4" s="1"/>
  <c r="I875" i="10"/>
  <c r="J861" i="10"/>
  <c r="O839" i="10"/>
  <c r="Q839" i="10"/>
  <c r="R839" i="10"/>
  <c r="S839" i="10"/>
  <c r="T839" i="10"/>
  <c r="F828" i="10"/>
  <c r="I828" i="4" s="1"/>
  <c r="H828" i="10"/>
  <c r="C828" i="10"/>
  <c r="G828" i="4" s="1"/>
  <c r="D828" i="10"/>
  <c r="E828" i="10"/>
  <c r="G828" i="10"/>
  <c r="I828" i="10"/>
  <c r="J828" i="10"/>
  <c r="K828" i="10"/>
  <c r="N787" i="10"/>
  <c r="R872" i="10"/>
  <c r="F868" i="10"/>
  <c r="I868" i="4" s="1"/>
  <c r="F860" i="10"/>
  <c r="I860" i="4" s="1"/>
  <c r="L858" i="10"/>
  <c r="D858" i="10"/>
  <c r="F852" i="10"/>
  <c r="I852" i="4" s="1"/>
  <c r="L850" i="10"/>
  <c r="D850" i="10"/>
  <c r="R848" i="10"/>
  <c r="P846" i="10"/>
  <c r="K845" i="10"/>
  <c r="C845" i="10"/>
  <c r="G845" i="4" s="1"/>
  <c r="F844" i="10"/>
  <c r="I844" i="4" s="1"/>
  <c r="L842" i="10"/>
  <c r="S842" i="10" s="1"/>
  <c r="D842" i="10"/>
  <c r="K837" i="10"/>
  <c r="C837" i="10"/>
  <c r="G837" i="4" s="1"/>
  <c r="F836" i="10"/>
  <c r="I836" i="4" s="1"/>
  <c r="L834" i="10"/>
  <c r="S834" i="10" s="1"/>
  <c r="D834" i="10"/>
  <c r="L831" i="10"/>
  <c r="D830" i="10"/>
  <c r="C829" i="10"/>
  <c r="G829" i="4" s="1"/>
  <c r="K829" i="10"/>
  <c r="E829" i="10"/>
  <c r="C821" i="10"/>
  <c r="G821" i="4" s="1"/>
  <c r="K821" i="10"/>
  <c r="E821" i="10"/>
  <c r="C813" i="10"/>
  <c r="G813" i="4" s="1"/>
  <c r="K813" i="10"/>
  <c r="E813" i="10"/>
  <c r="E807" i="10"/>
  <c r="G807" i="10"/>
  <c r="H807" i="10"/>
  <c r="F804" i="10"/>
  <c r="I804" i="4" s="1"/>
  <c r="H804" i="10"/>
  <c r="I804" i="10"/>
  <c r="D794" i="10"/>
  <c r="L794" i="10"/>
  <c r="F794" i="10"/>
  <c r="I794" i="4" s="1"/>
  <c r="G794" i="10"/>
  <c r="H794" i="10"/>
  <c r="J787" i="10"/>
  <c r="Q787" i="10" s="1"/>
  <c r="J783" i="10"/>
  <c r="O769" i="10"/>
  <c r="Q769" i="10"/>
  <c r="R769" i="10"/>
  <c r="T769" i="10"/>
  <c r="Q758" i="10"/>
  <c r="R758" i="10"/>
  <c r="T758" i="10"/>
  <c r="D707" i="10"/>
  <c r="L707" i="10"/>
  <c r="G707" i="10"/>
  <c r="C707" i="10"/>
  <c r="G707" i="4" s="1"/>
  <c r="E707" i="10"/>
  <c r="F707" i="10"/>
  <c r="I707" i="4" s="1"/>
  <c r="H707" i="10"/>
  <c r="I707" i="10"/>
  <c r="J707" i="10"/>
  <c r="K707" i="10"/>
  <c r="E831" i="10"/>
  <c r="E799" i="10"/>
  <c r="G799" i="10"/>
  <c r="H799" i="10"/>
  <c r="I799" i="10"/>
  <c r="C797" i="10"/>
  <c r="G797" i="4" s="1"/>
  <c r="K797" i="10"/>
  <c r="E797" i="10"/>
  <c r="F797" i="10"/>
  <c r="I797" i="4" s="1"/>
  <c r="G797" i="10"/>
  <c r="R790" i="10"/>
  <c r="S790" i="10"/>
  <c r="T790" i="10"/>
  <c r="D770" i="10"/>
  <c r="L770" i="10"/>
  <c r="E770" i="10"/>
  <c r="F770" i="10"/>
  <c r="I770" i="4" s="1"/>
  <c r="G770" i="10"/>
  <c r="H770" i="10"/>
  <c r="I770" i="10"/>
  <c r="P750" i="10"/>
  <c r="F742" i="10"/>
  <c r="I742" i="4" s="1"/>
  <c r="K742" i="4" s="1"/>
  <c r="C742" i="10"/>
  <c r="G742" i="4" s="1"/>
  <c r="L742" i="10"/>
  <c r="D742" i="10"/>
  <c r="E742" i="10"/>
  <c r="G742" i="10"/>
  <c r="H742" i="10"/>
  <c r="I742" i="10"/>
  <c r="J742" i="10"/>
  <c r="S728" i="10"/>
  <c r="H719" i="10"/>
  <c r="C719" i="10"/>
  <c r="G719" i="4" s="1"/>
  <c r="K719" i="10"/>
  <c r="D719" i="10"/>
  <c r="E719" i="10"/>
  <c r="F719" i="10"/>
  <c r="I719" i="4" s="1"/>
  <c r="K719" i="4" s="1"/>
  <c r="G719" i="10"/>
  <c r="I719" i="10"/>
  <c r="J719" i="10"/>
  <c r="L719" i="10"/>
  <c r="O691" i="10"/>
  <c r="P691" i="10"/>
  <c r="Q691" i="10"/>
  <c r="R691" i="10"/>
  <c r="I845" i="10"/>
  <c r="I837" i="10"/>
  <c r="J831" i="10"/>
  <c r="G825" i="10"/>
  <c r="I825" i="10"/>
  <c r="E823" i="10"/>
  <c r="G823" i="10"/>
  <c r="Q819" i="10"/>
  <c r="G817" i="10"/>
  <c r="I817" i="10"/>
  <c r="E815" i="10"/>
  <c r="T815" i="10"/>
  <c r="G815" i="10"/>
  <c r="N815" i="10" s="1"/>
  <c r="G809" i="10"/>
  <c r="I809" i="10"/>
  <c r="R800" i="10"/>
  <c r="T800" i="10"/>
  <c r="N790" i="10"/>
  <c r="C781" i="10"/>
  <c r="G781" i="4" s="1"/>
  <c r="K781" i="10"/>
  <c r="D781" i="10"/>
  <c r="L781" i="10"/>
  <c r="E781" i="10"/>
  <c r="F781" i="10"/>
  <c r="I781" i="4" s="1"/>
  <c r="G781" i="10"/>
  <c r="C773" i="10"/>
  <c r="G773" i="4" s="1"/>
  <c r="K773" i="10"/>
  <c r="D773" i="10"/>
  <c r="L773" i="10"/>
  <c r="E773" i="10"/>
  <c r="F773" i="10"/>
  <c r="I773" i="4" s="1"/>
  <c r="K773" i="4" s="1"/>
  <c r="G773" i="10"/>
  <c r="H773" i="10"/>
  <c r="S766" i="10"/>
  <c r="T766" i="10"/>
  <c r="D762" i="10"/>
  <c r="L762" i="10"/>
  <c r="E762" i="10"/>
  <c r="F762" i="10"/>
  <c r="I762" i="4" s="1"/>
  <c r="K762" i="4" s="1"/>
  <c r="G762" i="10"/>
  <c r="H762" i="10"/>
  <c r="I762" i="10"/>
  <c r="Q756" i="10"/>
  <c r="R756" i="10"/>
  <c r="S756" i="10"/>
  <c r="C734" i="10"/>
  <c r="G734" i="4" s="1"/>
  <c r="K734" i="10"/>
  <c r="F734" i="10"/>
  <c r="I734" i="4" s="1"/>
  <c r="D734" i="10"/>
  <c r="E734" i="10"/>
  <c r="G734" i="10"/>
  <c r="H734" i="10"/>
  <c r="I734" i="10"/>
  <c r="J734" i="10"/>
  <c r="L734" i="10"/>
  <c r="Q639" i="10"/>
  <c r="G880" i="10"/>
  <c r="E878" i="10"/>
  <c r="O872" i="10"/>
  <c r="G872" i="10"/>
  <c r="N872" i="10" s="1"/>
  <c r="E870" i="10"/>
  <c r="K868" i="10"/>
  <c r="C868" i="10"/>
  <c r="G868" i="4" s="1"/>
  <c r="G864" i="10"/>
  <c r="E862" i="10"/>
  <c r="K860" i="10"/>
  <c r="C860" i="10"/>
  <c r="G860" i="4" s="1"/>
  <c r="I858" i="10"/>
  <c r="L857" i="10"/>
  <c r="G856" i="10"/>
  <c r="T854" i="10"/>
  <c r="E854" i="10"/>
  <c r="K852" i="10"/>
  <c r="C852" i="10"/>
  <c r="G852" i="4" s="1"/>
  <c r="I850" i="10"/>
  <c r="L849" i="10"/>
  <c r="O848" i="10"/>
  <c r="G848" i="10"/>
  <c r="N848" i="10" s="1"/>
  <c r="T846" i="10"/>
  <c r="E846" i="10"/>
  <c r="H845" i="10"/>
  <c r="K844" i="10"/>
  <c r="C844" i="10"/>
  <c r="G844" i="4" s="1"/>
  <c r="I842" i="10"/>
  <c r="P842" i="10" s="1"/>
  <c r="L841" i="10"/>
  <c r="G840" i="10"/>
  <c r="E838" i="10"/>
  <c r="H837" i="10"/>
  <c r="K836" i="10"/>
  <c r="C836" i="10"/>
  <c r="G836" i="4" s="1"/>
  <c r="I834" i="10"/>
  <c r="P834" i="10" s="1"/>
  <c r="T833" i="10"/>
  <c r="L833" i="10"/>
  <c r="I831" i="10"/>
  <c r="J830" i="10"/>
  <c r="I829" i="10"/>
  <c r="D826" i="10"/>
  <c r="L826" i="10"/>
  <c r="F826" i="10"/>
  <c r="I826" i="4" s="1"/>
  <c r="K825" i="10"/>
  <c r="K823" i="10"/>
  <c r="R823" i="10" s="1"/>
  <c r="I821" i="10"/>
  <c r="O819" i="10"/>
  <c r="D818" i="10"/>
  <c r="L818" i="10"/>
  <c r="F818" i="10"/>
  <c r="I818" i="4" s="1"/>
  <c r="K818" i="4" s="1"/>
  <c r="K817" i="10"/>
  <c r="K815" i="10"/>
  <c r="R815" i="10" s="1"/>
  <c r="I813" i="10"/>
  <c r="D810" i="10"/>
  <c r="L810" i="10"/>
  <c r="F810" i="10"/>
  <c r="I810" i="4" s="1"/>
  <c r="K809" i="10"/>
  <c r="J807" i="10"/>
  <c r="C805" i="10"/>
  <c r="G805" i="4" s="1"/>
  <c r="K805" i="10"/>
  <c r="E805" i="10"/>
  <c r="F805" i="10"/>
  <c r="I805" i="4" s="1"/>
  <c r="K805" i="4" s="1"/>
  <c r="J804" i="10"/>
  <c r="I803" i="10"/>
  <c r="C803" i="10"/>
  <c r="G803" i="4" s="1"/>
  <c r="K803" i="10"/>
  <c r="D803" i="10"/>
  <c r="L803" i="10"/>
  <c r="L799" i="10"/>
  <c r="P798" i="10"/>
  <c r="S798" i="10"/>
  <c r="T798" i="10"/>
  <c r="H795" i="10"/>
  <c r="K794" i="10"/>
  <c r="I786" i="10"/>
  <c r="C765" i="10"/>
  <c r="G765" i="4" s="1"/>
  <c r="K765" i="10"/>
  <c r="D765" i="10"/>
  <c r="L765" i="10"/>
  <c r="E765" i="10"/>
  <c r="F765" i="10"/>
  <c r="I765" i="4" s="1"/>
  <c r="G765" i="10"/>
  <c r="H765" i="10"/>
  <c r="C754" i="10"/>
  <c r="G754" i="4" s="1"/>
  <c r="K754" i="10"/>
  <c r="D754" i="10"/>
  <c r="L754" i="10"/>
  <c r="E754" i="10"/>
  <c r="F754" i="10"/>
  <c r="I754" i="4" s="1"/>
  <c r="G754" i="10"/>
  <c r="H754" i="10"/>
  <c r="I754" i="10"/>
  <c r="H858" i="10"/>
  <c r="H850" i="10"/>
  <c r="G845" i="10"/>
  <c r="H842" i="10"/>
  <c r="O842" i="10" s="1"/>
  <c r="G837" i="10"/>
  <c r="H834" i="10"/>
  <c r="O834" i="10" s="1"/>
  <c r="H831" i="10"/>
  <c r="I830" i="10"/>
  <c r="H829" i="10"/>
  <c r="J825" i="10"/>
  <c r="J823" i="10"/>
  <c r="H821" i="10"/>
  <c r="J817" i="10"/>
  <c r="J815" i="10"/>
  <c r="Q815" i="10" s="1"/>
  <c r="H813" i="10"/>
  <c r="J809" i="10"/>
  <c r="I807" i="10"/>
  <c r="G804" i="10"/>
  <c r="K799" i="10"/>
  <c r="L797" i="10"/>
  <c r="J794" i="10"/>
  <c r="I787" i="10"/>
  <c r="P787" i="10" s="1"/>
  <c r="C787" i="10"/>
  <c r="G787" i="4" s="1"/>
  <c r="K787" i="10"/>
  <c r="R787" i="10" s="1"/>
  <c r="D787" i="10"/>
  <c r="L787" i="10"/>
  <c r="S787" i="10" s="1"/>
  <c r="E787" i="10"/>
  <c r="T787" i="10"/>
  <c r="E783" i="10"/>
  <c r="T783" i="10"/>
  <c r="G783" i="10"/>
  <c r="H783" i="10"/>
  <c r="I783" i="10"/>
  <c r="C746" i="10"/>
  <c r="G746" i="4" s="1"/>
  <c r="K746" i="10"/>
  <c r="D746" i="10"/>
  <c r="L746" i="10"/>
  <c r="E746" i="10"/>
  <c r="F746" i="10"/>
  <c r="I746" i="4" s="1"/>
  <c r="G746" i="10"/>
  <c r="H746" i="10"/>
  <c r="I746" i="10"/>
  <c r="O730" i="10"/>
  <c r="R730" i="10"/>
  <c r="P730" i="10"/>
  <c r="E704" i="10"/>
  <c r="H704" i="10"/>
  <c r="C704" i="10"/>
  <c r="G704" i="4" s="1"/>
  <c r="D704" i="10"/>
  <c r="F704" i="10"/>
  <c r="I704" i="4" s="1"/>
  <c r="G704" i="10"/>
  <c r="I704" i="10"/>
  <c r="J704" i="10"/>
  <c r="K704" i="10"/>
  <c r="C694" i="10"/>
  <c r="G694" i="4" s="1"/>
  <c r="K694" i="10"/>
  <c r="D694" i="10"/>
  <c r="L694" i="10"/>
  <c r="F694" i="10"/>
  <c r="I694" i="4" s="1"/>
  <c r="E694" i="10"/>
  <c r="G694" i="10"/>
  <c r="H694" i="10"/>
  <c r="I694" i="10"/>
  <c r="J694" i="10"/>
  <c r="E880" i="10"/>
  <c r="K878" i="10"/>
  <c r="T872" i="10"/>
  <c r="E872" i="10"/>
  <c r="K870" i="10"/>
  <c r="I868" i="10"/>
  <c r="E864" i="10"/>
  <c r="K862" i="10"/>
  <c r="I860" i="10"/>
  <c r="G858" i="10"/>
  <c r="E856" i="10"/>
  <c r="S854" i="10"/>
  <c r="K854" i="10"/>
  <c r="R854" i="10" s="1"/>
  <c r="I852" i="10"/>
  <c r="G850" i="10"/>
  <c r="N850" i="10" s="1"/>
  <c r="T848" i="10"/>
  <c r="E848" i="10"/>
  <c r="K846" i="10"/>
  <c r="R846" i="10" s="1"/>
  <c r="F845" i="10"/>
  <c r="I845" i="4" s="1"/>
  <c r="I844" i="10"/>
  <c r="G842" i="10"/>
  <c r="N842" i="10" s="1"/>
  <c r="E840" i="10"/>
  <c r="K838" i="10"/>
  <c r="F837" i="10"/>
  <c r="I837" i="4" s="1"/>
  <c r="I836" i="10"/>
  <c r="G834" i="10"/>
  <c r="N834" i="10" s="1"/>
  <c r="G831" i="10"/>
  <c r="G830" i="10"/>
  <c r="G829" i="10"/>
  <c r="I827" i="10"/>
  <c r="C827" i="10"/>
  <c r="G827" i="4" s="1"/>
  <c r="K827" i="10"/>
  <c r="H825" i="10"/>
  <c r="I823" i="10"/>
  <c r="G821" i="10"/>
  <c r="I819" i="10"/>
  <c r="P819" i="10" s="1"/>
  <c r="C819" i="10"/>
  <c r="G819" i="4" s="1"/>
  <c r="K819" i="10"/>
  <c r="R819" i="10" s="1"/>
  <c r="H817" i="10"/>
  <c r="I815" i="10"/>
  <c r="P815" i="10" s="1"/>
  <c r="G813" i="10"/>
  <c r="I811" i="10"/>
  <c r="C811" i="10"/>
  <c r="G811" i="4" s="1"/>
  <c r="K811" i="10"/>
  <c r="H809" i="10"/>
  <c r="F807" i="10"/>
  <c r="I807" i="4" s="1"/>
  <c r="E804" i="10"/>
  <c r="J799" i="10"/>
  <c r="J797" i="10"/>
  <c r="I794" i="10"/>
  <c r="D778" i="10"/>
  <c r="L778" i="10"/>
  <c r="E778" i="10"/>
  <c r="F778" i="10"/>
  <c r="I778" i="4" s="1"/>
  <c r="K778" i="4" s="1"/>
  <c r="G778" i="10"/>
  <c r="H778" i="10"/>
  <c r="Q764" i="10"/>
  <c r="R764" i="10"/>
  <c r="S764" i="10"/>
  <c r="T738" i="10"/>
  <c r="Q728" i="10"/>
  <c r="L880" i="10"/>
  <c r="L872" i="10"/>
  <c r="S872" i="10" s="1"/>
  <c r="L864" i="10"/>
  <c r="L856" i="10"/>
  <c r="L848" i="10"/>
  <c r="S848" i="10" s="1"/>
  <c r="L840" i="10"/>
  <c r="F831" i="10"/>
  <c r="I831" i="4" s="1"/>
  <c r="F830" i="10"/>
  <c r="I830" i="4" s="1"/>
  <c r="K830" i="4" s="1"/>
  <c r="F829" i="10"/>
  <c r="I829" i="4" s="1"/>
  <c r="F825" i="10"/>
  <c r="I825" i="4" s="1"/>
  <c r="K825" i="4" s="1"/>
  <c r="H823" i="10"/>
  <c r="P822" i="10"/>
  <c r="F821" i="10"/>
  <c r="I821" i="4" s="1"/>
  <c r="F817" i="10"/>
  <c r="I817" i="4" s="1"/>
  <c r="H815" i="10"/>
  <c r="O815" i="10" s="1"/>
  <c r="R814" i="10"/>
  <c r="F813" i="10"/>
  <c r="I813" i="4" s="1"/>
  <c r="F809" i="10"/>
  <c r="I809" i="4" s="1"/>
  <c r="K809" i="4" s="1"/>
  <c r="D807" i="10"/>
  <c r="D804" i="10"/>
  <c r="S800" i="10"/>
  <c r="F799" i="10"/>
  <c r="I799" i="4" s="1"/>
  <c r="K799" i="4" s="1"/>
  <c r="I797" i="10"/>
  <c r="I795" i="10"/>
  <c r="C795" i="10"/>
  <c r="G795" i="4" s="1"/>
  <c r="K795" i="10"/>
  <c r="D795" i="10"/>
  <c r="L795" i="10"/>
  <c r="E795" i="10"/>
  <c r="E794" i="10"/>
  <c r="D786" i="10"/>
  <c r="L786" i="10"/>
  <c r="F786" i="10"/>
  <c r="I786" i="4" s="1"/>
  <c r="K786" i="4" s="1"/>
  <c r="G786" i="10"/>
  <c r="H786" i="10"/>
  <c r="R784" i="10"/>
  <c r="L783" i="10"/>
  <c r="K770" i="10"/>
  <c r="H757" i="10"/>
  <c r="H749" i="10"/>
  <c r="T745" i="10"/>
  <c r="I743" i="10"/>
  <c r="D740" i="10"/>
  <c r="L740" i="10"/>
  <c r="J733" i="10"/>
  <c r="H727" i="10"/>
  <c r="C727" i="10"/>
  <c r="G727" i="4" s="1"/>
  <c r="K727" i="10"/>
  <c r="J726" i="10"/>
  <c r="D715" i="10"/>
  <c r="L715" i="10"/>
  <c r="G715" i="10"/>
  <c r="E712" i="10"/>
  <c r="H712" i="10"/>
  <c r="J711" i="10"/>
  <c r="T706" i="10"/>
  <c r="I699" i="10"/>
  <c r="E696" i="10"/>
  <c r="F696" i="10"/>
  <c r="I696" i="4" s="1"/>
  <c r="H696" i="10"/>
  <c r="G695" i="10"/>
  <c r="H693" i="10"/>
  <c r="N692" i="10"/>
  <c r="C686" i="10"/>
  <c r="G686" i="4" s="1"/>
  <c r="K686" i="10"/>
  <c r="D686" i="10"/>
  <c r="L686" i="10"/>
  <c r="F686" i="10"/>
  <c r="I686" i="4" s="1"/>
  <c r="Q683" i="10"/>
  <c r="K677" i="10"/>
  <c r="Q675" i="10"/>
  <c r="K669" i="10"/>
  <c r="K661" i="10"/>
  <c r="Q659" i="10"/>
  <c r="P657" i="10"/>
  <c r="Q657" i="10"/>
  <c r="C656" i="10"/>
  <c r="G656" i="4" s="1"/>
  <c r="K656" i="10"/>
  <c r="D656" i="10"/>
  <c r="L656" i="10"/>
  <c r="E656" i="10"/>
  <c r="F656" i="10"/>
  <c r="I656" i="4" s="1"/>
  <c r="K656" i="4" s="1"/>
  <c r="G656" i="10"/>
  <c r="H656" i="10"/>
  <c r="C645" i="10"/>
  <c r="G645" i="4" s="1"/>
  <c r="K645" i="10"/>
  <c r="D645" i="10"/>
  <c r="L645" i="10"/>
  <c r="E645" i="10"/>
  <c r="F645" i="10"/>
  <c r="I645" i="4" s="1"/>
  <c r="G645" i="10"/>
  <c r="H645" i="10"/>
  <c r="I645" i="10"/>
  <c r="O623" i="10"/>
  <c r="R623" i="10"/>
  <c r="S623" i="10"/>
  <c r="T623" i="10"/>
  <c r="E779" i="10"/>
  <c r="I775" i="10"/>
  <c r="T771" i="10"/>
  <c r="E771" i="10"/>
  <c r="I767" i="10"/>
  <c r="T763" i="10"/>
  <c r="E763" i="10"/>
  <c r="I759" i="10"/>
  <c r="G757" i="10"/>
  <c r="T755" i="10"/>
  <c r="E755" i="10"/>
  <c r="I751" i="10"/>
  <c r="G749" i="10"/>
  <c r="T747" i="10"/>
  <c r="E747" i="10"/>
  <c r="H743" i="10"/>
  <c r="J741" i="10"/>
  <c r="J740" i="10"/>
  <c r="H735" i="10"/>
  <c r="C735" i="10"/>
  <c r="G735" i="4" s="1"/>
  <c r="K735" i="10"/>
  <c r="H733" i="10"/>
  <c r="F732" i="10"/>
  <c r="I732" i="4" s="1"/>
  <c r="L727" i="10"/>
  <c r="I726" i="10"/>
  <c r="D723" i="10"/>
  <c r="L723" i="10"/>
  <c r="S723" i="10" s="1"/>
  <c r="G723" i="10"/>
  <c r="N723" i="10" s="1"/>
  <c r="E720" i="10"/>
  <c r="H720" i="10"/>
  <c r="E717" i="10"/>
  <c r="K715" i="10"/>
  <c r="K712" i="10"/>
  <c r="I711" i="10"/>
  <c r="G710" i="10"/>
  <c r="I708" i="10"/>
  <c r="P708" i="10" s="1"/>
  <c r="D708" i="10"/>
  <c r="L708" i="10"/>
  <c r="S708" i="10" s="1"/>
  <c r="J702" i="10"/>
  <c r="H699" i="10"/>
  <c r="L696" i="10"/>
  <c r="F695" i="10"/>
  <c r="I695" i="4" s="1"/>
  <c r="E693" i="10"/>
  <c r="R690" i="10"/>
  <c r="S689" i="10"/>
  <c r="E688" i="10"/>
  <c r="F688" i="10"/>
  <c r="I688" i="4" s="1"/>
  <c r="K688" i="4" s="1"/>
  <c r="H688" i="10"/>
  <c r="G687" i="10"/>
  <c r="N687" i="10" s="1"/>
  <c r="P681" i="10"/>
  <c r="Q681" i="10"/>
  <c r="S681" i="10"/>
  <c r="J677" i="10"/>
  <c r="P673" i="10"/>
  <c r="Q673" i="10"/>
  <c r="R673" i="10"/>
  <c r="S673" i="10"/>
  <c r="J669" i="10"/>
  <c r="Q665" i="10"/>
  <c r="R665" i="10"/>
  <c r="S665" i="10"/>
  <c r="J661" i="10"/>
  <c r="T624" i="10"/>
  <c r="R624" i="10"/>
  <c r="P624" i="4" s="1"/>
  <c r="R562" i="10"/>
  <c r="I796" i="10"/>
  <c r="I788" i="10"/>
  <c r="P788" i="10" s="1"/>
  <c r="I780" i="10"/>
  <c r="L779" i="10"/>
  <c r="D779" i="10"/>
  <c r="H775" i="10"/>
  <c r="I772" i="10"/>
  <c r="L771" i="10"/>
  <c r="S771" i="10" s="1"/>
  <c r="D771" i="10"/>
  <c r="H767" i="10"/>
  <c r="I764" i="10"/>
  <c r="P764" i="10" s="1"/>
  <c r="L763" i="10"/>
  <c r="S763" i="10" s="1"/>
  <c r="D763" i="10"/>
  <c r="H759" i="10"/>
  <c r="F757" i="10"/>
  <c r="I757" i="4" s="1"/>
  <c r="K757" i="4" s="1"/>
  <c r="I756" i="10"/>
  <c r="P756" i="10" s="1"/>
  <c r="L755" i="10"/>
  <c r="S755" i="10" s="1"/>
  <c r="D755" i="10"/>
  <c r="H751" i="10"/>
  <c r="F749" i="10"/>
  <c r="I749" i="4" s="1"/>
  <c r="K749" i="4" s="1"/>
  <c r="I748" i="10"/>
  <c r="L747" i="10"/>
  <c r="S747" i="10" s="1"/>
  <c r="D747" i="10"/>
  <c r="G743" i="10"/>
  <c r="H741" i="10"/>
  <c r="I740" i="10"/>
  <c r="J739" i="10"/>
  <c r="N736" i="10"/>
  <c r="L735" i="10"/>
  <c r="G733" i="10"/>
  <c r="E732" i="10"/>
  <c r="D731" i="10"/>
  <c r="L731" i="10"/>
  <c r="G731" i="10"/>
  <c r="E728" i="10"/>
  <c r="T728" i="10"/>
  <c r="H728" i="10"/>
  <c r="O728" i="10" s="1"/>
  <c r="J727" i="10"/>
  <c r="H726" i="10"/>
  <c r="K723" i="10"/>
  <c r="R723" i="10" s="1"/>
  <c r="T722" i="10"/>
  <c r="D717" i="10"/>
  <c r="I716" i="10"/>
  <c r="D716" i="10"/>
  <c r="L716" i="10"/>
  <c r="J715" i="10"/>
  <c r="J712" i="10"/>
  <c r="G711" i="10"/>
  <c r="E710" i="10"/>
  <c r="I702" i="10"/>
  <c r="F699" i="10"/>
  <c r="I699" i="4" s="1"/>
  <c r="K696" i="10"/>
  <c r="E695" i="10"/>
  <c r="D693" i="10"/>
  <c r="Q687" i="10"/>
  <c r="S687" i="10"/>
  <c r="H677" i="10"/>
  <c r="H669" i="10"/>
  <c r="H661" i="10"/>
  <c r="C637" i="10"/>
  <c r="G637" i="4" s="1"/>
  <c r="K637" i="10"/>
  <c r="D637" i="10"/>
  <c r="L637" i="10"/>
  <c r="E637" i="10"/>
  <c r="F637" i="10"/>
  <c r="I637" i="4" s="1"/>
  <c r="G637" i="10"/>
  <c r="H637" i="10"/>
  <c r="I637" i="10"/>
  <c r="Q623" i="10"/>
  <c r="I801" i="10"/>
  <c r="H796" i="10"/>
  <c r="I793" i="10"/>
  <c r="H788" i="10"/>
  <c r="O788" i="10" s="1"/>
  <c r="I785" i="10"/>
  <c r="P785" i="10" s="1"/>
  <c r="T784" i="10"/>
  <c r="L784" i="10"/>
  <c r="S784" i="10" s="1"/>
  <c r="H780" i="10"/>
  <c r="K779" i="10"/>
  <c r="C779" i="10"/>
  <c r="G779" i="4" s="1"/>
  <c r="I777" i="10"/>
  <c r="T776" i="10"/>
  <c r="L776" i="10"/>
  <c r="S776" i="10" s="1"/>
  <c r="G775" i="10"/>
  <c r="H772" i="10"/>
  <c r="K771" i="10"/>
  <c r="R771" i="10" s="1"/>
  <c r="C771" i="10"/>
  <c r="G771" i="4" s="1"/>
  <c r="I769" i="10"/>
  <c r="P769" i="10" s="1"/>
  <c r="L768" i="10"/>
  <c r="G767" i="10"/>
  <c r="H764" i="10"/>
  <c r="O764" i="10" s="1"/>
  <c r="K763" i="10"/>
  <c r="R763" i="10" s="1"/>
  <c r="C763" i="10"/>
  <c r="G763" i="4" s="1"/>
  <c r="I761" i="10"/>
  <c r="L760" i="10"/>
  <c r="G759" i="10"/>
  <c r="E757" i="10"/>
  <c r="H756" i="10"/>
  <c r="O756" i="10" s="1"/>
  <c r="K755" i="10"/>
  <c r="R755" i="10" s="1"/>
  <c r="C755" i="10"/>
  <c r="G755" i="4" s="1"/>
  <c r="I753" i="10"/>
  <c r="T752" i="10"/>
  <c r="L752" i="10"/>
  <c r="S752" i="10" s="1"/>
  <c r="G751" i="10"/>
  <c r="E749" i="10"/>
  <c r="H748" i="10"/>
  <c r="K747" i="10"/>
  <c r="R747" i="10" s="1"/>
  <c r="C747" i="10"/>
  <c r="G747" i="4" s="1"/>
  <c r="Q745" i="10"/>
  <c r="I745" i="10"/>
  <c r="T744" i="10"/>
  <c r="L744" i="10"/>
  <c r="S744" i="10" s="1"/>
  <c r="F743" i="10"/>
  <c r="I743" i="4" s="1"/>
  <c r="K743" i="4" s="1"/>
  <c r="G741" i="10"/>
  <c r="H740" i="10"/>
  <c r="I739" i="10"/>
  <c r="E736" i="10"/>
  <c r="T736" i="10"/>
  <c r="H736" i="10"/>
  <c r="O736" i="10" s="1"/>
  <c r="J735" i="10"/>
  <c r="E733" i="10"/>
  <c r="K731" i="10"/>
  <c r="K728" i="10"/>
  <c r="R728" i="10" s="1"/>
  <c r="I727" i="10"/>
  <c r="G726" i="10"/>
  <c r="I724" i="10"/>
  <c r="D724" i="10"/>
  <c r="L724" i="10"/>
  <c r="J723" i="10"/>
  <c r="Q723" i="10" s="1"/>
  <c r="S722" i="10"/>
  <c r="J720" i="10"/>
  <c r="K716" i="10"/>
  <c r="I715" i="10"/>
  <c r="I712" i="10"/>
  <c r="F711" i="10"/>
  <c r="I711" i="4" s="1"/>
  <c r="F709" i="10"/>
  <c r="I709" i="4" s="1"/>
  <c r="K709" i="4" s="1"/>
  <c r="I709" i="10"/>
  <c r="J708" i="10"/>
  <c r="Q708" i="10" s="1"/>
  <c r="H703" i="10"/>
  <c r="I703" i="10"/>
  <c r="C703" i="10"/>
  <c r="G703" i="4" s="1"/>
  <c r="K703" i="10"/>
  <c r="H702" i="10"/>
  <c r="F701" i="10"/>
  <c r="I701" i="4" s="1"/>
  <c r="G701" i="10"/>
  <c r="I701" i="10"/>
  <c r="J696" i="10"/>
  <c r="K688" i="10"/>
  <c r="J686" i="10"/>
  <c r="E685" i="10"/>
  <c r="F685" i="10"/>
  <c r="I685" i="4" s="1"/>
  <c r="G685" i="10"/>
  <c r="I685" i="10"/>
  <c r="C680" i="10"/>
  <c r="G680" i="4" s="1"/>
  <c r="K680" i="10"/>
  <c r="D680" i="10"/>
  <c r="L680" i="10"/>
  <c r="E680" i="10"/>
  <c r="F680" i="10"/>
  <c r="I680" i="4" s="1"/>
  <c r="K680" i="4" s="1"/>
  <c r="H680" i="10"/>
  <c r="F679" i="10"/>
  <c r="I679" i="4" s="1"/>
  <c r="G679" i="10"/>
  <c r="H679" i="10"/>
  <c r="I679" i="10"/>
  <c r="C679" i="10"/>
  <c r="G679" i="4" s="1"/>
  <c r="K679" i="10"/>
  <c r="C672" i="10"/>
  <c r="G672" i="4" s="1"/>
  <c r="K672" i="10"/>
  <c r="D672" i="10"/>
  <c r="L672" i="10"/>
  <c r="E672" i="10"/>
  <c r="F672" i="10"/>
  <c r="I672" i="4" s="1"/>
  <c r="H672" i="10"/>
  <c r="F671" i="10"/>
  <c r="I671" i="4" s="1"/>
  <c r="G671" i="10"/>
  <c r="H671" i="10"/>
  <c r="I671" i="10"/>
  <c r="C671" i="10"/>
  <c r="G671" i="4" s="1"/>
  <c r="K671" i="10"/>
  <c r="C664" i="10"/>
  <c r="G664" i="4" s="1"/>
  <c r="K664" i="10"/>
  <c r="D664" i="10"/>
  <c r="L664" i="10"/>
  <c r="E664" i="10"/>
  <c r="F664" i="10"/>
  <c r="I664" i="4" s="1"/>
  <c r="H664" i="10"/>
  <c r="F663" i="10"/>
  <c r="I663" i="4" s="1"/>
  <c r="G663" i="10"/>
  <c r="H663" i="10"/>
  <c r="I663" i="10"/>
  <c r="C663" i="10"/>
  <c r="G663" i="4" s="1"/>
  <c r="K663" i="10"/>
  <c r="K653" i="10"/>
  <c r="R633" i="10"/>
  <c r="F775" i="10"/>
  <c r="I775" i="4" s="1"/>
  <c r="F767" i="10"/>
  <c r="I767" i="4" s="1"/>
  <c r="K767" i="4" s="1"/>
  <c r="F759" i="10"/>
  <c r="I759" i="4" s="1"/>
  <c r="L757" i="10"/>
  <c r="D757" i="10"/>
  <c r="F751" i="10"/>
  <c r="I751" i="4" s="1"/>
  <c r="L749" i="10"/>
  <c r="D749" i="10"/>
  <c r="E743" i="10"/>
  <c r="F741" i="10"/>
  <c r="I741" i="4" s="1"/>
  <c r="K741" i="4" s="1"/>
  <c r="G740" i="10"/>
  <c r="D733" i="10"/>
  <c r="I732" i="10"/>
  <c r="D732" i="10"/>
  <c r="L732" i="10"/>
  <c r="G727" i="10"/>
  <c r="E726" i="10"/>
  <c r="Q722" i="10"/>
  <c r="F717" i="10"/>
  <c r="I717" i="4" s="1"/>
  <c r="I717" i="10"/>
  <c r="H715" i="10"/>
  <c r="G712" i="10"/>
  <c r="E711" i="10"/>
  <c r="C710" i="10"/>
  <c r="G710" i="4" s="1"/>
  <c r="K710" i="10"/>
  <c r="F710" i="10"/>
  <c r="I710" i="4" s="1"/>
  <c r="R706" i="10"/>
  <c r="G702" i="10"/>
  <c r="D699" i="10"/>
  <c r="L699" i="10"/>
  <c r="E699" i="10"/>
  <c r="G699" i="10"/>
  <c r="H695" i="10"/>
  <c r="I695" i="10"/>
  <c r="C695" i="10"/>
  <c r="G695" i="4" s="1"/>
  <c r="K695" i="10"/>
  <c r="F693" i="10"/>
  <c r="I693" i="4" s="1"/>
  <c r="G693" i="10"/>
  <c r="I693" i="10"/>
  <c r="Q684" i="10"/>
  <c r="R684" i="10"/>
  <c r="T684" i="10"/>
  <c r="D677" i="10"/>
  <c r="L677" i="10"/>
  <c r="E677" i="10"/>
  <c r="F677" i="10"/>
  <c r="I677" i="4" s="1"/>
  <c r="G677" i="10"/>
  <c r="I677" i="10"/>
  <c r="T676" i="10"/>
  <c r="D669" i="10"/>
  <c r="L669" i="10"/>
  <c r="E669" i="10"/>
  <c r="F669" i="10"/>
  <c r="I669" i="4" s="1"/>
  <c r="G669" i="10"/>
  <c r="I669" i="10"/>
  <c r="O668" i="10"/>
  <c r="P668" i="10"/>
  <c r="R668" i="10"/>
  <c r="T668" i="10"/>
  <c r="D661" i="10"/>
  <c r="L661" i="10"/>
  <c r="E661" i="10"/>
  <c r="F661" i="10"/>
  <c r="I661" i="4" s="1"/>
  <c r="G661" i="10"/>
  <c r="I661" i="10"/>
  <c r="O660" i="10"/>
  <c r="M660" i="4" s="1"/>
  <c r="P660" i="10"/>
  <c r="T660" i="10"/>
  <c r="R660" i="4" s="1"/>
  <c r="Q625" i="10"/>
  <c r="R625" i="10"/>
  <c r="S625" i="10"/>
  <c r="T625" i="10"/>
  <c r="N625" i="10"/>
  <c r="T604" i="10"/>
  <c r="K757" i="10"/>
  <c r="K749" i="10"/>
  <c r="E741" i="10"/>
  <c r="F740" i="10"/>
  <c r="I740" i="4" s="1"/>
  <c r="F739" i="10"/>
  <c r="I739" i="4" s="1"/>
  <c r="G735" i="10"/>
  <c r="K732" i="10"/>
  <c r="I731" i="10"/>
  <c r="S729" i="10"/>
  <c r="I728" i="10"/>
  <c r="P728" i="10" s="1"/>
  <c r="F727" i="10"/>
  <c r="I727" i="4" s="1"/>
  <c r="F725" i="10"/>
  <c r="I725" i="4" s="1"/>
  <c r="I725" i="10"/>
  <c r="H723" i="10"/>
  <c r="O723" i="10" s="1"/>
  <c r="G720" i="10"/>
  <c r="C718" i="10"/>
  <c r="G718" i="4" s="1"/>
  <c r="K718" i="10"/>
  <c r="F718" i="10"/>
  <c r="I718" i="4" s="1"/>
  <c r="K717" i="10"/>
  <c r="H716" i="10"/>
  <c r="F715" i="10"/>
  <c r="I715" i="4" s="1"/>
  <c r="O714" i="10"/>
  <c r="R714" i="10"/>
  <c r="F712" i="10"/>
  <c r="I712" i="4" s="1"/>
  <c r="K712" i="4" s="1"/>
  <c r="L710" i="10"/>
  <c r="G708" i="10"/>
  <c r="N708" i="10" s="1"/>
  <c r="R705" i="10"/>
  <c r="R700" i="10"/>
  <c r="G696" i="10"/>
  <c r="L693" i="10"/>
  <c r="D691" i="10"/>
  <c r="L691" i="10"/>
  <c r="S691" i="10" s="1"/>
  <c r="E691" i="10"/>
  <c r="T691" i="10"/>
  <c r="G691" i="10"/>
  <c r="N691" i="10" s="1"/>
  <c r="H687" i="10"/>
  <c r="O687" i="10" s="1"/>
  <c r="I687" i="10"/>
  <c r="P687" i="10" s="1"/>
  <c r="C687" i="10"/>
  <c r="G687" i="4" s="1"/>
  <c r="K687" i="10"/>
  <c r="R687" i="10" s="1"/>
  <c r="H686" i="10"/>
  <c r="O684" i="10"/>
  <c r="Q652" i="10"/>
  <c r="R652" i="10"/>
  <c r="T652" i="10"/>
  <c r="S647" i="10"/>
  <c r="O625" i="10"/>
  <c r="C743" i="10"/>
  <c r="G743" i="4" s="1"/>
  <c r="K743" i="10"/>
  <c r="F733" i="10"/>
  <c r="I733" i="4" s="1"/>
  <c r="I733" i="10"/>
  <c r="C726" i="10"/>
  <c r="G726" i="4" s="1"/>
  <c r="K726" i="10"/>
  <c r="F726" i="10"/>
  <c r="I726" i="4" s="1"/>
  <c r="K726" i="4" s="1"/>
  <c r="O722" i="10"/>
  <c r="H711" i="10"/>
  <c r="C711" i="10"/>
  <c r="G711" i="4" s="1"/>
  <c r="K711" i="10"/>
  <c r="T708" i="10"/>
  <c r="C702" i="10"/>
  <c r="G702" i="4" s="1"/>
  <c r="K702" i="10"/>
  <c r="D702" i="10"/>
  <c r="L702" i="10"/>
  <c r="F702" i="10"/>
  <c r="I702" i="4" s="1"/>
  <c r="R692" i="10"/>
  <c r="T692" i="10"/>
  <c r="O659" i="10"/>
  <c r="D653" i="10"/>
  <c r="L653" i="10"/>
  <c r="E653" i="10"/>
  <c r="F653" i="10"/>
  <c r="I653" i="4" s="1"/>
  <c r="K653" i="4" s="1"/>
  <c r="G653" i="10"/>
  <c r="H653" i="10"/>
  <c r="I653" i="10"/>
  <c r="T729" i="10"/>
  <c r="T721" i="10"/>
  <c r="T705" i="10"/>
  <c r="L700" i="10"/>
  <c r="D700" i="10"/>
  <c r="L692" i="10"/>
  <c r="S692" i="10" s="1"/>
  <c r="D692" i="10"/>
  <c r="T689" i="10"/>
  <c r="L684" i="10"/>
  <c r="S684" i="10" s="1"/>
  <c r="D684" i="10"/>
  <c r="G683" i="10"/>
  <c r="R682" i="10"/>
  <c r="T681" i="10"/>
  <c r="F678" i="10"/>
  <c r="I678" i="4" s="1"/>
  <c r="L676" i="10"/>
  <c r="D676" i="10"/>
  <c r="G675" i="10"/>
  <c r="N675" i="10" s="1"/>
  <c r="R674" i="10"/>
  <c r="T673" i="10"/>
  <c r="F670" i="10"/>
  <c r="I670" i="4" s="1"/>
  <c r="L668" i="10"/>
  <c r="S668" i="10" s="1"/>
  <c r="D668" i="10"/>
  <c r="G667" i="10"/>
  <c r="T665" i="10"/>
  <c r="F662" i="10"/>
  <c r="I662" i="4" s="1"/>
  <c r="L660" i="10"/>
  <c r="S660" i="10" s="1"/>
  <c r="Q660" i="4" s="1"/>
  <c r="D660" i="10"/>
  <c r="G659" i="10"/>
  <c r="N659" i="10" s="1"/>
  <c r="R658" i="10"/>
  <c r="K655" i="10"/>
  <c r="R655" i="10" s="1"/>
  <c r="C655" i="10"/>
  <c r="G655" i="4" s="1"/>
  <c r="F654" i="10"/>
  <c r="I654" i="4" s="1"/>
  <c r="L652" i="10"/>
  <c r="S652" i="10" s="1"/>
  <c r="D652" i="10"/>
  <c r="G651" i="10"/>
  <c r="N651" i="10" s="1"/>
  <c r="T649" i="10"/>
  <c r="H648" i="10"/>
  <c r="K647" i="10"/>
  <c r="R647" i="10" s="1"/>
  <c r="C647" i="10"/>
  <c r="G647" i="4" s="1"/>
  <c r="F646" i="10"/>
  <c r="I646" i="4" s="1"/>
  <c r="T644" i="10"/>
  <c r="L644" i="10"/>
  <c r="D644" i="10"/>
  <c r="G643" i="10"/>
  <c r="N643" i="10" s="1"/>
  <c r="H640" i="10"/>
  <c r="K639" i="10"/>
  <c r="C639" i="10"/>
  <c r="G639" i="4" s="1"/>
  <c r="F638" i="10"/>
  <c r="I638" i="4" s="1"/>
  <c r="T636" i="10"/>
  <c r="R636" i="4" s="1"/>
  <c r="L636" i="10"/>
  <c r="S636" i="10" s="1"/>
  <c r="Q636" i="4" s="1"/>
  <c r="D636" i="10"/>
  <c r="G635" i="10"/>
  <c r="N635" i="10" s="1"/>
  <c r="G632" i="10"/>
  <c r="H631" i="10"/>
  <c r="E629" i="10"/>
  <c r="T629" i="10"/>
  <c r="L628" i="10"/>
  <c r="C628" i="10"/>
  <c r="G628" i="4" s="1"/>
  <c r="D626" i="10"/>
  <c r="E625" i="10"/>
  <c r="F618" i="10"/>
  <c r="I618" i="4" s="1"/>
  <c r="K618" i="4" s="1"/>
  <c r="H618" i="10"/>
  <c r="J617" i="10"/>
  <c r="H616" i="10"/>
  <c r="F610" i="10"/>
  <c r="I610" i="4" s="1"/>
  <c r="H610" i="10"/>
  <c r="J609" i="10"/>
  <c r="J607" i="10"/>
  <c r="L603" i="10"/>
  <c r="N602" i="10"/>
  <c r="P602" i="10"/>
  <c r="S602" i="10"/>
  <c r="J600" i="10"/>
  <c r="I593" i="10"/>
  <c r="C593" i="10"/>
  <c r="G593" i="4" s="1"/>
  <c r="K593" i="10"/>
  <c r="E593" i="10"/>
  <c r="F593" i="10"/>
  <c r="I593" i="4" s="1"/>
  <c r="K593" i="4" s="1"/>
  <c r="S574" i="10"/>
  <c r="G648" i="10"/>
  <c r="G640" i="10"/>
  <c r="C627" i="10"/>
  <c r="G627" i="4" s="1"/>
  <c r="K627" i="10"/>
  <c r="C619" i="10"/>
  <c r="G619" i="4" s="1"/>
  <c r="K619" i="10"/>
  <c r="R619" i="10" s="1"/>
  <c r="E619" i="10"/>
  <c r="T619" i="10"/>
  <c r="H617" i="10"/>
  <c r="C611" i="10"/>
  <c r="G611" i="4" s="1"/>
  <c r="K611" i="10"/>
  <c r="E611" i="10"/>
  <c r="T611" i="10"/>
  <c r="D608" i="10"/>
  <c r="L608" i="10"/>
  <c r="F608" i="10"/>
  <c r="I608" i="4" s="1"/>
  <c r="K608" i="4" s="1"/>
  <c r="I608" i="10"/>
  <c r="P595" i="10"/>
  <c r="O591" i="10"/>
  <c r="Q591" i="10"/>
  <c r="T577" i="10"/>
  <c r="R577" i="4" s="1"/>
  <c r="O577" i="10"/>
  <c r="F547" i="10"/>
  <c r="I547" i="4" s="1"/>
  <c r="G547" i="10"/>
  <c r="I547" i="10"/>
  <c r="C547" i="10"/>
  <c r="G547" i="4" s="1"/>
  <c r="D547" i="10"/>
  <c r="E547" i="10"/>
  <c r="H547" i="10"/>
  <c r="J547" i="10"/>
  <c r="K547" i="10"/>
  <c r="L547" i="10"/>
  <c r="E683" i="10"/>
  <c r="P682" i="10"/>
  <c r="L678" i="10"/>
  <c r="D678" i="10"/>
  <c r="T675" i="10"/>
  <c r="E675" i="10"/>
  <c r="L670" i="10"/>
  <c r="D670" i="10"/>
  <c r="E667" i="10"/>
  <c r="L662" i="10"/>
  <c r="D662" i="10"/>
  <c r="T659" i="10"/>
  <c r="E659" i="10"/>
  <c r="P658" i="10"/>
  <c r="I655" i="10"/>
  <c r="P655" i="10" s="1"/>
  <c r="L654" i="10"/>
  <c r="D654" i="10"/>
  <c r="T651" i="10"/>
  <c r="E651" i="10"/>
  <c r="F648" i="10"/>
  <c r="I648" i="4" s="1"/>
  <c r="I647" i="10"/>
  <c r="P647" i="10" s="1"/>
  <c r="L646" i="10"/>
  <c r="D646" i="10"/>
  <c r="T643" i="10"/>
  <c r="E643" i="10"/>
  <c r="F640" i="10"/>
  <c r="I640" i="4" s="1"/>
  <c r="I639" i="10"/>
  <c r="L638" i="10"/>
  <c r="D638" i="10"/>
  <c r="T635" i="10"/>
  <c r="E635" i="10"/>
  <c r="E632" i="10"/>
  <c r="E631" i="10"/>
  <c r="R629" i="10"/>
  <c r="J628" i="10"/>
  <c r="J627" i="10"/>
  <c r="L619" i="10"/>
  <c r="S619" i="10" s="1"/>
  <c r="G617" i="10"/>
  <c r="E616" i="10"/>
  <c r="L611" i="10"/>
  <c r="G609" i="10"/>
  <c r="F607" i="10"/>
  <c r="I607" i="4" s="1"/>
  <c r="I603" i="10"/>
  <c r="I601" i="10"/>
  <c r="C601" i="10"/>
  <c r="G601" i="4" s="1"/>
  <c r="K601" i="10"/>
  <c r="E601" i="10"/>
  <c r="F601" i="10"/>
  <c r="I601" i="4" s="1"/>
  <c r="E600" i="10"/>
  <c r="H599" i="10"/>
  <c r="D592" i="10"/>
  <c r="L592" i="10"/>
  <c r="F592" i="10"/>
  <c r="I592" i="4" s="1"/>
  <c r="H592" i="10"/>
  <c r="I592" i="10"/>
  <c r="J587" i="10"/>
  <c r="K584" i="10"/>
  <c r="Q580" i="10"/>
  <c r="R580" i="10"/>
  <c r="L683" i="10"/>
  <c r="D683" i="10"/>
  <c r="K678" i="10"/>
  <c r="L675" i="10"/>
  <c r="S675" i="10" s="1"/>
  <c r="D675" i="10"/>
  <c r="K670" i="10"/>
  <c r="L667" i="10"/>
  <c r="D667" i="10"/>
  <c r="K662" i="10"/>
  <c r="L659" i="10"/>
  <c r="S659" i="10" s="1"/>
  <c r="D659" i="10"/>
  <c r="H655" i="10"/>
  <c r="O655" i="10" s="1"/>
  <c r="K654" i="10"/>
  <c r="L651" i="10"/>
  <c r="S651" i="10" s="1"/>
  <c r="D651" i="10"/>
  <c r="E648" i="10"/>
  <c r="H647" i="10"/>
  <c r="O647" i="10" s="1"/>
  <c r="K646" i="10"/>
  <c r="L643" i="10"/>
  <c r="S643" i="10" s="1"/>
  <c r="D643" i="10"/>
  <c r="E640" i="10"/>
  <c r="H639" i="10"/>
  <c r="K638" i="10"/>
  <c r="Q636" i="10"/>
  <c r="L635" i="10"/>
  <c r="S635" i="10" s="1"/>
  <c r="D635" i="10"/>
  <c r="D631" i="10"/>
  <c r="R630" i="10"/>
  <c r="Q629" i="10"/>
  <c r="I628" i="10"/>
  <c r="I627" i="10"/>
  <c r="P627" i="10" s="1"/>
  <c r="J626" i="10"/>
  <c r="D624" i="10"/>
  <c r="L624" i="10"/>
  <c r="S624" i="10" s="1"/>
  <c r="G623" i="10"/>
  <c r="N623" i="10" s="1"/>
  <c r="I623" i="10"/>
  <c r="P623" i="10" s="1"/>
  <c r="E621" i="10"/>
  <c r="G621" i="10"/>
  <c r="J619" i="10"/>
  <c r="Q619" i="10" s="1"/>
  <c r="I618" i="10"/>
  <c r="F617" i="10"/>
  <c r="I617" i="4" s="1"/>
  <c r="K617" i="4" s="1"/>
  <c r="G615" i="10"/>
  <c r="I615" i="10"/>
  <c r="E613" i="10"/>
  <c r="T613" i="10"/>
  <c r="G613" i="10"/>
  <c r="N613" i="10" s="1"/>
  <c r="J611" i="10"/>
  <c r="I610" i="10"/>
  <c r="E609" i="10"/>
  <c r="K608" i="10"/>
  <c r="E607" i="10"/>
  <c r="F603" i="10"/>
  <c r="I603" i="4" s="1"/>
  <c r="K603" i="4" s="1"/>
  <c r="F599" i="10"/>
  <c r="I599" i="4" s="1"/>
  <c r="C595" i="10"/>
  <c r="G595" i="4" s="1"/>
  <c r="K595" i="10"/>
  <c r="R595" i="10" s="1"/>
  <c r="E595" i="10"/>
  <c r="T595" i="10"/>
  <c r="G595" i="10"/>
  <c r="N595" i="10" s="1"/>
  <c r="H595" i="10"/>
  <c r="O595" i="10" s="1"/>
  <c r="L593" i="10"/>
  <c r="G591" i="10"/>
  <c r="N591" i="10" s="1"/>
  <c r="I591" i="10"/>
  <c r="P591" i="10" s="1"/>
  <c r="C591" i="10"/>
  <c r="G591" i="4" s="1"/>
  <c r="K591" i="10"/>
  <c r="R591" i="10" s="1"/>
  <c r="D591" i="10"/>
  <c r="L591" i="10"/>
  <c r="S591" i="10" s="1"/>
  <c r="I587" i="10"/>
  <c r="J585" i="10"/>
  <c r="J584" i="10"/>
  <c r="O576" i="10"/>
  <c r="R576" i="10"/>
  <c r="P576" i="10"/>
  <c r="Q576" i="10"/>
  <c r="S576" i="10"/>
  <c r="T576" i="10"/>
  <c r="H565" i="10"/>
  <c r="C565" i="10"/>
  <c r="G565" i="4" s="1"/>
  <c r="K565" i="10"/>
  <c r="D565" i="10"/>
  <c r="E565" i="10"/>
  <c r="F565" i="10"/>
  <c r="I565" i="4" s="1"/>
  <c r="K565" i="4" s="1"/>
  <c r="G565" i="10"/>
  <c r="I565" i="10"/>
  <c r="J565" i="10"/>
  <c r="L565" i="10"/>
  <c r="H549" i="10"/>
  <c r="I549" i="10"/>
  <c r="C549" i="10"/>
  <c r="G549" i="4" s="1"/>
  <c r="K549" i="10"/>
  <c r="D549" i="10"/>
  <c r="E549" i="10"/>
  <c r="F549" i="10"/>
  <c r="I549" i="4" s="1"/>
  <c r="G549" i="10"/>
  <c r="J549" i="10"/>
  <c r="L549" i="10"/>
  <c r="K683" i="10"/>
  <c r="K675" i="10"/>
  <c r="R675" i="10" s="1"/>
  <c r="K667" i="10"/>
  <c r="K659" i="10"/>
  <c r="R659" i="10" s="1"/>
  <c r="G655" i="10"/>
  <c r="N655" i="10" s="1"/>
  <c r="K651" i="10"/>
  <c r="R651" i="10" s="1"/>
  <c r="L648" i="10"/>
  <c r="D648" i="10"/>
  <c r="G647" i="10"/>
  <c r="N647" i="10" s="1"/>
  <c r="K643" i="10"/>
  <c r="L640" i="10"/>
  <c r="D640" i="10"/>
  <c r="G639" i="10"/>
  <c r="N639" i="10" s="1"/>
  <c r="K635" i="10"/>
  <c r="R635" i="10" s="1"/>
  <c r="D632" i="10"/>
  <c r="L632" i="10"/>
  <c r="L631" i="10"/>
  <c r="C631" i="10"/>
  <c r="G631" i="4" s="1"/>
  <c r="G628" i="10"/>
  <c r="H627" i="10"/>
  <c r="I619" i="10"/>
  <c r="P619" i="10" s="1"/>
  <c r="E617" i="10"/>
  <c r="D616" i="10"/>
  <c r="L616" i="10"/>
  <c r="F616" i="10"/>
  <c r="I616" i="4" s="1"/>
  <c r="I611" i="10"/>
  <c r="P611" i="10" s="1"/>
  <c r="J608" i="10"/>
  <c r="D600" i="10"/>
  <c r="L600" i="10"/>
  <c r="F600" i="10"/>
  <c r="I600" i="4" s="1"/>
  <c r="H600" i="10"/>
  <c r="I600" i="10"/>
  <c r="Q595" i="10"/>
  <c r="T594" i="10"/>
  <c r="H585" i="10"/>
  <c r="E584" i="10"/>
  <c r="I578" i="10"/>
  <c r="D578" i="10"/>
  <c r="L578" i="10"/>
  <c r="J578" i="10"/>
  <c r="K578" i="10"/>
  <c r="C578" i="10"/>
  <c r="G578" i="4" s="1"/>
  <c r="E578" i="10"/>
  <c r="F578" i="10"/>
  <c r="I578" i="4" s="1"/>
  <c r="K578" i="4" s="1"/>
  <c r="G578" i="10"/>
  <c r="K648" i="10"/>
  <c r="K640" i="10"/>
  <c r="F628" i="10"/>
  <c r="I628" i="4" s="1"/>
  <c r="G627" i="10"/>
  <c r="H619" i="10"/>
  <c r="O619" i="10" s="1"/>
  <c r="H611" i="10"/>
  <c r="I609" i="10"/>
  <c r="C609" i="10"/>
  <c r="G609" i="4" s="1"/>
  <c r="K609" i="10"/>
  <c r="F609" i="10"/>
  <c r="I609" i="4" s="1"/>
  <c r="H608" i="10"/>
  <c r="G607" i="10"/>
  <c r="I607" i="10"/>
  <c r="D607" i="10"/>
  <c r="L607" i="10"/>
  <c r="C603" i="10"/>
  <c r="G603" i="4" s="1"/>
  <c r="K603" i="10"/>
  <c r="E603" i="10"/>
  <c r="G603" i="10"/>
  <c r="H603" i="10"/>
  <c r="G599" i="10"/>
  <c r="I599" i="10"/>
  <c r="C599" i="10"/>
  <c r="G599" i="4" s="1"/>
  <c r="K599" i="10"/>
  <c r="D599" i="10"/>
  <c r="L599" i="10"/>
  <c r="C587" i="10"/>
  <c r="G587" i="4" s="1"/>
  <c r="K587" i="10"/>
  <c r="E587" i="10"/>
  <c r="F587" i="10"/>
  <c r="I587" i="4" s="1"/>
  <c r="G587" i="10"/>
  <c r="H587" i="10"/>
  <c r="D553" i="10"/>
  <c r="L553" i="10"/>
  <c r="E553" i="10"/>
  <c r="G553" i="10"/>
  <c r="C553" i="10"/>
  <c r="G553" i="4" s="1"/>
  <c r="F553" i="10"/>
  <c r="I553" i="4" s="1"/>
  <c r="K553" i="4" s="1"/>
  <c r="H553" i="10"/>
  <c r="I553" i="10"/>
  <c r="J553" i="10"/>
  <c r="K553" i="10"/>
  <c r="Q520" i="10"/>
  <c r="R520" i="10"/>
  <c r="N520" i="10"/>
  <c r="I617" i="10"/>
  <c r="C617" i="10"/>
  <c r="G617" i="4" s="1"/>
  <c r="K617" i="10"/>
  <c r="N594" i="10"/>
  <c r="L594" i="4" s="1"/>
  <c r="P594" i="10"/>
  <c r="S594" i="10"/>
  <c r="I585" i="10"/>
  <c r="C585" i="10"/>
  <c r="G585" i="4" s="1"/>
  <c r="K585" i="10"/>
  <c r="D585" i="10"/>
  <c r="L585" i="10"/>
  <c r="E585" i="10"/>
  <c r="F585" i="10"/>
  <c r="I585" i="4" s="1"/>
  <c r="D584" i="10"/>
  <c r="L584" i="10"/>
  <c r="F584" i="10"/>
  <c r="I584" i="4" s="1"/>
  <c r="G584" i="10"/>
  <c r="H584" i="10"/>
  <c r="I584" i="10"/>
  <c r="K602" i="10"/>
  <c r="R602" i="10" s="1"/>
  <c r="C602" i="10"/>
  <c r="G602" i="4" s="1"/>
  <c r="K594" i="10"/>
  <c r="R594" i="10" s="1"/>
  <c r="C594" i="10"/>
  <c r="G594" i="4" s="1"/>
  <c r="K586" i="10"/>
  <c r="C586" i="10"/>
  <c r="G586" i="4" s="1"/>
  <c r="L583" i="10"/>
  <c r="D583" i="10"/>
  <c r="O582" i="10"/>
  <c r="I580" i="10"/>
  <c r="P580" i="10" s="1"/>
  <c r="J579" i="10"/>
  <c r="E577" i="10"/>
  <c r="D574" i="10"/>
  <c r="H573" i="10"/>
  <c r="C573" i="10"/>
  <c r="G573" i="4" s="1"/>
  <c r="K573" i="10"/>
  <c r="J572" i="10"/>
  <c r="T570" i="10"/>
  <c r="G563" i="10"/>
  <c r="K561" i="10"/>
  <c r="R561" i="10" s="1"/>
  <c r="P561" i="4" s="1"/>
  <c r="S560" i="10"/>
  <c r="D558" i="10"/>
  <c r="L557" i="10"/>
  <c r="K555" i="10"/>
  <c r="G548" i="10"/>
  <c r="P545" i="10"/>
  <c r="D545" i="10"/>
  <c r="L545" i="10"/>
  <c r="S545" i="10" s="1"/>
  <c r="E545" i="10"/>
  <c r="T545" i="10"/>
  <c r="G545" i="10"/>
  <c r="N545" i="10" s="1"/>
  <c r="I542" i="10"/>
  <c r="H532" i="10"/>
  <c r="C532" i="10"/>
  <c r="G532" i="4" s="1"/>
  <c r="K532" i="10"/>
  <c r="D532" i="10"/>
  <c r="L532" i="10"/>
  <c r="E532" i="10"/>
  <c r="F532" i="10"/>
  <c r="I532" i="4" s="1"/>
  <c r="C531" i="10"/>
  <c r="G531" i="4" s="1"/>
  <c r="K531" i="10"/>
  <c r="F531" i="10"/>
  <c r="I531" i="4" s="1"/>
  <c r="G531" i="10"/>
  <c r="H531" i="10"/>
  <c r="I531" i="10"/>
  <c r="C516" i="10"/>
  <c r="G516" i="4" s="1"/>
  <c r="K516" i="10"/>
  <c r="E516" i="10"/>
  <c r="F516" i="10" s="1"/>
  <c r="I516" i="4" s="1"/>
  <c r="P505" i="10"/>
  <c r="R505" i="10"/>
  <c r="Q422" i="10"/>
  <c r="O422" i="4" s="1"/>
  <c r="R422" i="10"/>
  <c r="K583" i="10"/>
  <c r="C583" i="10"/>
  <c r="G583" i="4" s="1"/>
  <c r="H580" i="10"/>
  <c r="O580" i="10" s="1"/>
  <c r="H579" i="10"/>
  <c r="I572" i="10"/>
  <c r="D569" i="10"/>
  <c r="L569" i="10"/>
  <c r="S569" i="10" s="1"/>
  <c r="G569" i="10"/>
  <c r="N569" i="10" s="1"/>
  <c r="E566" i="10"/>
  <c r="T566" i="10"/>
  <c r="H566" i="10"/>
  <c r="O566" i="10" s="1"/>
  <c r="E563" i="10"/>
  <c r="J561" i="10"/>
  <c r="Q561" i="10" s="1"/>
  <c r="J557" i="10"/>
  <c r="C556" i="10"/>
  <c r="G556" i="4" s="1"/>
  <c r="K556" i="10"/>
  <c r="D556" i="10"/>
  <c r="L556" i="10"/>
  <c r="F556" i="10"/>
  <c r="I556" i="4" s="1"/>
  <c r="K556" i="4" s="1"/>
  <c r="J555" i="10"/>
  <c r="Q546" i="10"/>
  <c r="R546" i="10"/>
  <c r="T546" i="10"/>
  <c r="G542" i="10"/>
  <c r="I537" i="10"/>
  <c r="D537" i="10"/>
  <c r="L537" i="10"/>
  <c r="E537" i="10"/>
  <c r="F537" i="10"/>
  <c r="I537" i="4" s="1"/>
  <c r="G537" i="10"/>
  <c r="R535" i="10"/>
  <c r="P535" i="4" s="1"/>
  <c r="S535" i="10"/>
  <c r="Q525" i="10"/>
  <c r="E490" i="10"/>
  <c r="F490" i="10" s="1"/>
  <c r="I490" i="4" s="1"/>
  <c r="G490" i="10"/>
  <c r="C490" i="10"/>
  <c r="J490" i="10"/>
  <c r="K490" i="10"/>
  <c r="G580" i="10"/>
  <c r="N580" i="10" s="1"/>
  <c r="G579" i="10"/>
  <c r="D577" i="10"/>
  <c r="L577" i="10"/>
  <c r="S577" i="10" s="1"/>
  <c r="G577" i="10"/>
  <c r="N577" i="10" s="1"/>
  <c r="E574" i="10"/>
  <c r="T574" i="10"/>
  <c r="H574" i="10"/>
  <c r="O574" i="10" s="1"/>
  <c r="H572" i="10"/>
  <c r="T568" i="10"/>
  <c r="R568" i="4" s="1"/>
  <c r="D563" i="10"/>
  <c r="I561" i="10"/>
  <c r="P561" i="10" s="1"/>
  <c r="N561" i="4" s="1"/>
  <c r="O560" i="10"/>
  <c r="P560" i="10"/>
  <c r="R560" i="10"/>
  <c r="R559" i="10"/>
  <c r="S559" i="10"/>
  <c r="E558" i="10"/>
  <c r="F558" i="10"/>
  <c r="I558" i="4" s="1"/>
  <c r="H558" i="10"/>
  <c r="G557" i="10"/>
  <c r="H555" i="10"/>
  <c r="C548" i="10"/>
  <c r="G548" i="4" s="1"/>
  <c r="K548" i="10"/>
  <c r="D548" i="10"/>
  <c r="L548" i="10"/>
  <c r="F548" i="10"/>
  <c r="I548" i="4" s="1"/>
  <c r="K548" i="4" s="1"/>
  <c r="D542" i="10"/>
  <c r="L539" i="10"/>
  <c r="G605" i="10"/>
  <c r="H602" i="10"/>
  <c r="O602" i="10" s="1"/>
  <c r="T598" i="10"/>
  <c r="G597" i="10"/>
  <c r="H594" i="10"/>
  <c r="O594" i="10" s="1"/>
  <c r="T590" i="10"/>
  <c r="G589" i="10"/>
  <c r="H586" i="10"/>
  <c r="I583" i="10"/>
  <c r="E580" i="10"/>
  <c r="E579" i="10"/>
  <c r="K577" i="10"/>
  <c r="R577" i="10" s="1"/>
  <c r="K574" i="10"/>
  <c r="R574" i="10" s="1"/>
  <c r="I573" i="10"/>
  <c r="G572" i="10"/>
  <c r="I570" i="10"/>
  <c r="P570" i="10" s="1"/>
  <c r="D570" i="10"/>
  <c r="L570" i="10"/>
  <c r="S570" i="10" s="1"/>
  <c r="J569" i="10"/>
  <c r="Q569" i="10" s="1"/>
  <c r="S568" i="10"/>
  <c r="J566" i="10"/>
  <c r="Q566" i="10" s="1"/>
  <c r="H561" i="10"/>
  <c r="O561" i="10" s="1"/>
  <c r="M561" i="4" s="1"/>
  <c r="L558" i="10"/>
  <c r="F557" i="10"/>
  <c r="I557" i="4" s="1"/>
  <c r="E555" i="10"/>
  <c r="R551" i="10"/>
  <c r="E550" i="10"/>
  <c r="F550" i="10"/>
  <c r="I550" i="4" s="1"/>
  <c r="H550" i="10"/>
  <c r="J545" i="10"/>
  <c r="Q545" i="10" s="1"/>
  <c r="J540" i="10"/>
  <c r="J539" i="10"/>
  <c r="I529" i="10"/>
  <c r="D529" i="10"/>
  <c r="L529" i="10"/>
  <c r="E529" i="10"/>
  <c r="F529" i="10"/>
  <c r="I529" i="4" s="1"/>
  <c r="K529" i="4" s="1"/>
  <c r="G529" i="10"/>
  <c r="O525" i="10"/>
  <c r="C524" i="10"/>
  <c r="G524" i="4" s="1"/>
  <c r="K524" i="10"/>
  <c r="E524" i="10"/>
  <c r="F524" i="10" s="1"/>
  <c r="I524" i="4" s="1"/>
  <c r="C523" i="10"/>
  <c r="K523" i="10"/>
  <c r="F523" i="10"/>
  <c r="I523" i="4" s="1"/>
  <c r="G523" i="10"/>
  <c r="F563" i="10"/>
  <c r="I563" i="4" s="1"/>
  <c r="I563" i="10"/>
  <c r="O544" i="10"/>
  <c r="R544" i="10"/>
  <c r="R543" i="10"/>
  <c r="S543" i="10"/>
  <c r="E542" i="10"/>
  <c r="F542" i="10"/>
  <c r="I542" i="4" s="1"/>
  <c r="H542" i="10"/>
  <c r="I540" i="10"/>
  <c r="E539" i="10"/>
  <c r="C581" i="10"/>
  <c r="G581" i="4" s="1"/>
  <c r="K581" i="10"/>
  <c r="L580" i="10"/>
  <c r="S580" i="10" s="1"/>
  <c r="C580" i="10"/>
  <c r="G580" i="4" s="1"/>
  <c r="I577" i="10"/>
  <c r="P577" i="10" s="1"/>
  <c r="I574" i="10"/>
  <c r="P574" i="10" s="1"/>
  <c r="F573" i="10"/>
  <c r="I573" i="4" s="1"/>
  <c r="K573" i="4" s="1"/>
  <c r="F571" i="10"/>
  <c r="I571" i="4" s="1"/>
  <c r="I571" i="10"/>
  <c r="J570" i="10"/>
  <c r="Q570" i="10" s="1"/>
  <c r="H569" i="10"/>
  <c r="O569" i="10" s="1"/>
  <c r="G566" i="10"/>
  <c r="N566" i="10" s="1"/>
  <c r="C564" i="10"/>
  <c r="G564" i="4" s="1"/>
  <c r="K564" i="10"/>
  <c r="F564" i="10"/>
  <c r="I564" i="4" s="1"/>
  <c r="K563" i="10"/>
  <c r="J558" i="10"/>
  <c r="I556" i="10"/>
  <c r="K550" i="10"/>
  <c r="J548" i="10"/>
  <c r="H545" i="10"/>
  <c r="O545" i="10" s="1"/>
  <c r="L542" i="10"/>
  <c r="K537" i="10"/>
  <c r="J532" i="10"/>
  <c r="J531" i="10"/>
  <c r="C515" i="10"/>
  <c r="G515" i="4" s="1"/>
  <c r="K515" i="10"/>
  <c r="D515" i="10"/>
  <c r="F515" i="10"/>
  <c r="I515" i="4" s="1"/>
  <c r="K515" i="4" s="1"/>
  <c r="G515" i="10"/>
  <c r="I515" i="10"/>
  <c r="D501" i="10"/>
  <c r="L501" i="10"/>
  <c r="E501" i="10"/>
  <c r="F501" i="10" s="1"/>
  <c r="I501" i="4" s="1"/>
  <c r="C501" i="10"/>
  <c r="G501" i="4" s="1"/>
  <c r="G501" i="10"/>
  <c r="I501" i="10"/>
  <c r="J501" i="10"/>
  <c r="K501" i="10"/>
  <c r="F579" i="10"/>
  <c r="I579" i="4" s="1"/>
  <c r="I579" i="10"/>
  <c r="C572" i="10"/>
  <c r="G572" i="4" s="1"/>
  <c r="K572" i="10"/>
  <c r="F572" i="10"/>
  <c r="I572" i="4" s="1"/>
  <c r="T569" i="10"/>
  <c r="O568" i="10"/>
  <c r="P566" i="10"/>
  <c r="J563" i="10"/>
  <c r="D561" i="10"/>
  <c r="L561" i="10"/>
  <c r="S561" i="10" s="1"/>
  <c r="E561" i="10"/>
  <c r="T561" i="10"/>
  <c r="R561" i="4" s="1"/>
  <c r="G561" i="10"/>
  <c r="N561" i="10" s="1"/>
  <c r="L561" i="4" s="1"/>
  <c r="H557" i="10"/>
  <c r="I557" i="10"/>
  <c r="C557" i="10"/>
  <c r="G557" i="4" s="1"/>
  <c r="K557" i="10"/>
  <c r="F555" i="10"/>
  <c r="I555" i="4" s="1"/>
  <c r="G555" i="10"/>
  <c r="I555" i="10"/>
  <c r="H540" i="10"/>
  <c r="C540" i="10"/>
  <c r="G540" i="4" s="1"/>
  <c r="K540" i="10"/>
  <c r="D540" i="10"/>
  <c r="L540" i="10"/>
  <c r="E540" i="10"/>
  <c r="F540" i="10"/>
  <c r="I540" i="4" s="1"/>
  <c r="C539" i="10"/>
  <c r="G539" i="4" s="1"/>
  <c r="K539" i="10"/>
  <c r="F539" i="10"/>
  <c r="I539" i="4" s="1"/>
  <c r="G539" i="10"/>
  <c r="H539" i="10"/>
  <c r="I539" i="10"/>
  <c r="Q533" i="10"/>
  <c r="S533" i="10"/>
  <c r="L562" i="10"/>
  <c r="S562" i="10" s="1"/>
  <c r="D562" i="10"/>
  <c r="T559" i="10"/>
  <c r="L554" i="10"/>
  <c r="D554" i="10"/>
  <c r="T551" i="10"/>
  <c r="L546" i="10"/>
  <c r="S546" i="10" s="1"/>
  <c r="D546" i="10"/>
  <c r="T543" i="10"/>
  <c r="K541" i="10"/>
  <c r="C541" i="10"/>
  <c r="G541" i="4" s="1"/>
  <c r="L538" i="10"/>
  <c r="S538" i="10" s="1"/>
  <c r="D538" i="10"/>
  <c r="T535" i="10"/>
  <c r="H534" i="10"/>
  <c r="K533" i="10"/>
  <c r="R533" i="10" s="1"/>
  <c r="C533" i="10"/>
  <c r="G533" i="4" s="1"/>
  <c r="T530" i="10"/>
  <c r="L530" i="10"/>
  <c r="S530" i="10" s="1"/>
  <c r="D530" i="10"/>
  <c r="H526" i="10"/>
  <c r="K525" i="10"/>
  <c r="R525" i="10" s="1"/>
  <c r="C525" i="10"/>
  <c r="G525" i="4" s="1"/>
  <c r="D522" i="10"/>
  <c r="I522" i="10" s="1"/>
  <c r="G521" i="10"/>
  <c r="K517" i="10"/>
  <c r="R517" i="10" s="1"/>
  <c r="C517" i="10"/>
  <c r="L514" i="10"/>
  <c r="D514" i="10"/>
  <c r="G513" i="10"/>
  <c r="J510" i="10"/>
  <c r="Q510" i="10" s="1"/>
  <c r="K503" i="10"/>
  <c r="Q502" i="10"/>
  <c r="F500" i="10"/>
  <c r="I500" i="4" s="1"/>
  <c r="F495" i="10"/>
  <c r="I495" i="4" s="1"/>
  <c r="G495" i="10"/>
  <c r="D493" i="10"/>
  <c r="E493" i="10"/>
  <c r="F493" i="10"/>
  <c r="I493" i="4" s="1"/>
  <c r="G493" i="10"/>
  <c r="G534" i="10"/>
  <c r="G526" i="10"/>
  <c r="G518" i="10"/>
  <c r="G512" i="10"/>
  <c r="G509" i="10"/>
  <c r="C504" i="10"/>
  <c r="K504" i="10"/>
  <c r="E504" i="10"/>
  <c r="F504" i="10" s="1"/>
  <c r="I504" i="4" s="1"/>
  <c r="E500" i="10"/>
  <c r="E498" i="10"/>
  <c r="F498" i="10"/>
  <c r="I498" i="4" s="1"/>
  <c r="G498" i="10"/>
  <c r="F487" i="10"/>
  <c r="I487" i="4" s="1"/>
  <c r="G487" i="10"/>
  <c r="K485" i="10"/>
  <c r="K476" i="10"/>
  <c r="N452" i="10"/>
  <c r="I541" i="10"/>
  <c r="F534" i="10"/>
  <c r="I534" i="4" s="1"/>
  <c r="I533" i="10"/>
  <c r="P533" i="10" s="1"/>
  <c r="R530" i="10"/>
  <c r="F526" i="10"/>
  <c r="I526" i="4" s="1"/>
  <c r="I525" i="10"/>
  <c r="P525" i="10" s="1"/>
  <c r="E521" i="10"/>
  <c r="F521" i="10" s="1"/>
  <c r="I521" i="4" s="1"/>
  <c r="K521" i="4" s="1"/>
  <c r="F518" i="10"/>
  <c r="I518" i="4" s="1"/>
  <c r="Q517" i="10"/>
  <c r="E513" i="10"/>
  <c r="F513" i="10" s="1"/>
  <c r="I513" i="4" s="1"/>
  <c r="K513" i="4" s="1"/>
  <c r="F512" i="10"/>
  <c r="I512" i="4" s="1"/>
  <c r="G511" i="10"/>
  <c r="G510" i="10"/>
  <c r="N510" i="10" s="1"/>
  <c r="E509" i="10"/>
  <c r="F509" i="10" s="1"/>
  <c r="I509" i="4" s="1"/>
  <c r="I503" i="10"/>
  <c r="D500" i="10"/>
  <c r="T497" i="10"/>
  <c r="J488" i="10"/>
  <c r="Q486" i="10"/>
  <c r="J485" i="10"/>
  <c r="K479" i="10"/>
  <c r="E476" i="10"/>
  <c r="F476" i="10" s="1"/>
  <c r="I476" i="4" s="1"/>
  <c r="G474" i="10"/>
  <c r="D521" i="10"/>
  <c r="I521" i="10" s="1"/>
  <c r="L513" i="10"/>
  <c r="D513" i="10"/>
  <c r="E511" i="10"/>
  <c r="F511" i="10" s="1"/>
  <c r="I511" i="4" s="1"/>
  <c r="G508" i="10"/>
  <c r="I508" i="10"/>
  <c r="E506" i="10"/>
  <c r="F506" i="10" s="1"/>
  <c r="I506" i="4" s="1"/>
  <c r="K506" i="4" s="1"/>
  <c r="G506" i="10"/>
  <c r="J504" i="10"/>
  <c r="K498" i="10"/>
  <c r="C496" i="10"/>
  <c r="G496" i="4" s="1"/>
  <c r="K496" i="10"/>
  <c r="D496" i="10"/>
  <c r="I496" i="10" s="1"/>
  <c r="L496" i="10"/>
  <c r="E496" i="10"/>
  <c r="F496" i="10" s="1"/>
  <c r="I496" i="4" s="1"/>
  <c r="J495" i="10"/>
  <c r="K493" i="10"/>
  <c r="R483" i="10"/>
  <c r="Q481" i="10"/>
  <c r="R481" i="10"/>
  <c r="D509" i="10"/>
  <c r="L509" i="10"/>
  <c r="G500" i="10"/>
  <c r="I500" i="10"/>
  <c r="Q497" i="10"/>
  <c r="R497" i="10"/>
  <c r="G476" i="10"/>
  <c r="J476" i="10"/>
  <c r="C476" i="10"/>
  <c r="F474" i="10"/>
  <c r="I474" i="4" s="1"/>
  <c r="J474" i="10"/>
  <c r="K474" i="10"/>
  <c r="C474" i="10"/>
  <c r="G474" i="4" s="1"/>
  <c r="C512" i="10"/>
  <c r="K512" i="10"/>
  <c r="K509" i="10"/>
  <c r="L500" i="10"/>
  <c r="N497" i="10"/>
  <c r="D485" i="10"/>
  <c r="E485" i="10"/>
  <c r="F485" i="10" s="1"/>
  <c r="I485" i="4" s="1"/>
  <c r="G485" i="10"/>
  <c r="I485" i="10"/>
  <c r="E479" i="10"/>
  <c r="F479" i="10" s="1"/>
  <c r="I479" i="4" s="1"/>
  <c r="D479" i="10"/>
  <c r="I479" i="10" s="1"/>
  <c r="G479" i="10"/>
  <c r="J479" i="10"/>
  <c r="J512" i="10"/>
  <c r="C510" i="10"/>
  <c r="J509" i="10"/>
  <c r="G504" i="10"/>
  <c r="F503" i="10"/>
  <c r="I503" i="4" s="1"/>
  <c r="G503" i="10"/>
  <c r="K500" i="10"/>
  <c r="C488" i="10"/>
  <c r="G488" i="4" s="1"/>
  <c r="K488" i="10"/>
  <c r="E488" i="10"/>
  <c r="F488" i="10" s="1"/>
  <c r="I488" i="4" s="1"/>
  <c r="E487" i="10"/>
  <c r="C477" i="10"/>
  <c r="K477" i="10"/>
  <c r="G473" i="10"/>
  <c r="E471" i="10"/>
  <c r="G471" i="10"/>
  <c r="F468" i="10"/>
  <c r="I468" i="4" s="1"/>
  <c r="C468" i="10"/>
  <c r="K468" i="10"/>
  <c r="D466" i="10"/>
  <c r="F466" i="10"/>
  <c r="I466" i="4" s="1"/>
  <c r="Q455" i="10"/>
  <c r="R455" i="10"/>
  <c r="G437" i="10"/>
  <c r="K437" i="10"/>
  <c r="C437" i="10"/>
  <c r="E437" i="10"/>
  <c r="F437" i="10" s="1"/>
  <c r="I437" i="4" s="1"/>
  <c r="Q465" i="10"/>
  <c r="J461" i="10"/>
  <c r="C451" i="10"/>
  <c r="K451" i="10"/>
  <c r="E451" i="10"/>
  <c r="F451" i="10"/>
  <c r="I451" i="4" s="1"/>
  <c r="K451" i="4" s="1"/>
  <c r="J473" i="10"/>
  <c r="J471" i="10"/>
  <c r="K466" i="10"/>
  <c r="R465" i="10"/>
  <c r="J457" i="10"/>
  <c r="J446" i="10"/>
  <c r="C446" i="10"/>
  <c r="E446" i="10"/>
  <c r="F446" i="10" s="1"/>
  <c r="E434" i="10"/>
  <c r="K434" i="10"/>
  <c r="C434" i="10"/>
  <c r="F434" i="10"/>
  <c r="I434" i="4" s="1"/>
  <c r="G434" i="10"/>
  <c r="F407" i="10"/>
  <c r="I407" i="4" s="1"/>
  <c r="G407" i="10"/>
  <c r="C407" i="10"/>
  <c r="G407" i="4" s="1"/>
  <c r="D407" i="10"/>
  <c r="E407" i="10"/>
  <c r="J407" i="10"/>
  <c r="K407" i="10"/>
  <c r="K502" i="10"/>
  <c r="R502" i="10" s="1"/>
  <c r="C502" i="10"/>
  <c r="K494" i="10"/>
  <c r="C494" i="10"/>
  <c r="K486" i="10"/>
  <c r="R486" i="10" s="1"/>
  <c r="C486" i="10"/>
  <c r="I484" i="10"/>
  <c r="G482" i="10"/>
  <c r="G478" i="10"/>
  <c r="J475" i="10"/>
  <c r="J468" i="10"/>
  <c r="J466" i="10"/>
  <c r="G461" i="10"/>
  <c r="C459" i="10"/>
  <c r="K459" i="10"/>
  <c r="E459" i="10"/>
  <c r="F459" i="10" s="1"/>
  <c r="I459" i="4" s="1"/>
  <c r="D450" i="10"/>
  <c r="L450" i="10"/>
  <c r="F450" i="10"/>
  <c r="I450" i="4" s="1"/>
  <c r="I450" i="10"/>
  <c r="R445" i="10"/>
  <c r="T445" i="10"/>
  <c r="C438" i="10"/>
  <c r="F438" i="10"/>
  <c r="I438" i="4" s="1"/>
  <c r="G438" i="10"/>
  <c r="J438" i="10"/>
  <c r="C431" i="10"/>
  <c r="E431" i="10"/>
  <c r="F431" i="10" s="1"/>
  <c r="I431" i="4" s="1"/>
  <c r="G431" i="10"/>
  <c r="J431" i="10"/>
  <c r="K431" i="10"/>
  <c r="F482" i="10"/>
  <c r="I482" i="4" s="1"/>
  <c r="T480" i="10"/>
  <c r="F478" i="10"/>
  <c r="I478" i="4" s="1"/>
  <c r="G477" i="10"/>
  <c r="C469" i="10"/>
  <c r="K469" i="10"/>
  <c r="E469" i="10"/>
  <c r="F469" i="10" s="1"/>
  <c r="I469" i="4" s="1"/>
  <c r="K469" i="4" s="1"/>
  <c r="C467" i="10"/>
  <c r="K467" i="10"/>
  <c r="F467" i="10"/>
  <c r="I467" i="4" s="1"/>
  <c r="K467" i="4" s="1"/>
  <c r="G465" i="10"/>
  <c r="N465" i="10" s="1"/>
  <c r="I465" i="10"/>
  <c r="D465" i="10"/>
  <c r="L465" i="10"/>
  <c r="S465" i="10" s="1"/>
  <c r="F461" i="10"/>
  <c r="I461" i="4" s="1"/>
  <c r="F457" i="10"/>
  <c r="I457" i="4" s="1"/>
  <c r="C453" i="10"/>
  <c r="K453" i="10"/>
  <c r="E453" i="10"/>
  <c r="F453" i="10" s="1"/>
  <c r="G453" i="10"/>
  <c r="G449" i="10"/>
  <c r="C449" i="10"/>
  <c r="K449" i="10"/>
  <c r="C409" i="10"/>
  <c r="G409" i="4" s="1"/>
  <c r="K409" i="10"/>
  <c r="D409" i="10"/>
  <c r="E409" i="10"/>
  <c r="F409" i="10" s="1"/>
  <c r="I409" i="4" s="1"/>
  <c r="K409" i="4" s="1"/>
  <c r="G409" i="10"/>
  <c r="J409" i="10"/>
  <c r="L409" i="10"/>
  <c r="E478" i="10"/>
  <c r="F477" i="10"/>
  <c r="I477" i="4" s="1"/>
  <c r="G475" i="10"/>
  <c r="E473" i="10"/>
  <c r="F473" i="10" s="1"/>
  <c r="I473" i="4" s="1"/>
  <c r="F471" i="10"/>
  <c r="I471" i="4" s="1"/>
  <c r="K471" i="4" s="1"/>
  <c r="G468" i="10"/>
  <c r="G466" i="10"/>
  <c r="T465" i="10"/>
  <c r="D458" i="10"/>
  <c r="L458" i="10"/>
  <c r="F458" i="10"/>
  <c r="I458" i="4" s="1"/>
  <c r="K458" i="4" s="1"/>
  <c r="I458" i="10"/>
  <c r="J451" i="10"/>
  <c r="E413" i="10"/>
  <c r="F413" i="10" s="1"/>
  <c r="I413" i="4" s="1"/>
  <c r="G413" i="10"/>
  <c r="C413" i="10"/>
  <c r="G413" i="4" s="1"/>
  <c r="J413" i="10"/>
  <c r="K413" i="10"/>
  <c r="C461" i="10"/>
  <c r="K461" i="10"/>
  <c r="E461" i="10"/>
  <c r="G457" i="10"/>
  <c r="C457" i="10"/>
  <c r="K457" i="10"/>
  <c r="R447" i="10"/>
  <c r="K460" i="10"/>
  <c r="R460" i="10" s="1"/>
  <c r="C460" i="10"/>
  <c r="K452" i="10"/>
  <c r="R452" i="10" s="1"/>
  <c r="C452" i="10"/>
  <c r="I439" i="10"/>
  <c r="Q435" i="10"/>
  <c r="E433" i="10"/>
  <c r="F433" i="10" s="1"/>
  <c r="I433" i="4" s="1"/>
  <c r="C432" i="10"/>
  <c r="K432" i="10"/>
  <c r="F432" i="10"/>
  <c r="I432" i="4" s="1"/>
  <c r="K432" i="4" s="1"/>
  <c r="C424" i="10"/>
  <c r="G424" i="4" s="1"/>
  <c r="K424" i="10"/>
  <c r="D424" i="10"/>
  <c r="L424" i="10"/>
  <c r="F424" i="10"/>
  <c r="I424" i="4" s="1"/>
  <c r="K421" i="10"/>
  <c r="Q419" i="10"/>
  <c r="D418" i="10"/>
  <c r="K415" i="10"/>
  <c r="R414" i="10"/>
  <c r="G408" i="10"/>
  <c r="D405" i="10"/>
  <c r="E405" i="10"/>
  <c r="F405" i="10" s="1"/>
  <c r="I405" i="4" s="1"/>
  <c r="K405" i="4" s="1"/>
  <c r="G405" i="10"/>
  <c r="C401" i="10"/>
  <c r="K401" i="10"/>
  <c r="F399" i="10"/>
  <c r="I399" i="4" s="1"/>
  <c r="G399" i="10"/>
  <c r="K394" i="10"/>
  <c r="E393" i="10"/>
  <c r="F393" i="10" s="1"/>
  <c r="I393" i="4" s="1"/>
  <c r="F381" i="10"/>
  <c r="I381" i="4" s="1"/>
  <c r="K381" i="4" s="1"/>
  <c r="C440" i="10"/>
  <c r="K440" i="10"/>
  <c r="F440" i="10"/>
  <c r="I440" i="4" s="1"/>
  <c r="R427" i="10"/>
  <c r="E426" i="10"/>
  <c r="F426" i="10"/>
  <c r="I426" i="4" s="1"/>
  <c r="J421" i="10"/>
  <c r="J417" i="10"/>
  <c r="C416" i="10"/>
  <c r="G416" i="4" s="1"/>
  <c r="K416" i="10"/>
  <c r="D416" i="10"/>
  <c r="L416" i="10" s="1"/>
  <c r="F416" i="10"/>
  <c r="I416" i="4" s="1"/>
  <c r="J415" i="10"/>
  <c r="G402" i="10"/>
  <c r="D397" i="10"/>
  <c r="L397" i="10" s="1"/>
  <c r="E397" i="10"/>
  <c r="F397" i="10" s="1"/>
  <c r="I397" i="4" s="1"/>
  <c r="G397" i="10"/>
  <c r="J394" i="10"/>
  <c r="Q387" i="10"/>
  <c r="R387" i="10"/>
  <c r="J386" i="10"/>
  <c r="J385" i="10"/>
  <c r="K382" i="10"/>
  <c r="C433" i="10"/>
  <c r="K433" i="10"/>
  <c r="E418" i="10"/>
  <c r="F418" i="10"/>
  <c r="I418" i="4" s="1"/>
  <c r="K418" i="4" s="1"/>
  <c r="G417" i="10"/>
  <c r="C408" i="10"/>
  <c r="K408" i="10"/>
  <c r="F408" i="10"/>
  <c r="I408" i="4" s="1"/>
  <c r="K408" i="4" s="1"/>
  <c r="D402" i="10"/>
  <c r="I402" i="10" s="1"/>
  <c r="C393" i="10"/>
  <c r="K393" i="10"/>
  <c r="E385" i="10"/>
  <c r="E382" i="10"/>
  <c r="C381" i="10"/>
  <c r="K381" i="10"/>
  <c r="G381" i="10"/>
  <c r="J381" i="10"/>
  <c r="K375" i="10"/>
  <c r="G463" i="10"/>
  <c r="N463" i="10" s="1"/>
  <c r="G455" i="10"/>
  <c r="N455" i="10" s="1"/>
  <c r="G447" i="10"/>
  <c r="N447" i="10" s="1"/>
  <c r="C441" i="10"/>
  <c r="K441" i="10"/>
  <c r="R441" i="10" s="1"/>
  <c r="J440" i="10"/>
  <c r="D429" i="10"/>
  <c r="L429" i="10"/>
  <c r="S429" i="10" s="1"/>
  <c r="G429" i="10"/>
  <c r="N429" i="10" s="1"/>
  <c r="K426" i="10"/>
  <c r="J424" i="10"/>
  <c r="F417" i="10"/>
  <c r="I417" i="4" s="1"/>
  <c r="E415" i="10"/>
  <c r="E410" i="10"/>
  <c r="F410" i="10"/>
  <c r="I410" i="4" s="1"/>
  <c r="J405" i="10"/>
  <c r="J401" i="10"/>
  <c r="C400" i="10"/>
  <c r="G400" i="4" s="1"/>
  <c r="K400" i="10"/>
  <c r="D400" i="10"/>
  <c r="I400" i="10" s="1"/>
  <c r="L400" i="10"/>
  <c r="F400" i="10"/>
  <c r="I400" i="4" s="1"/>
  <c r="J399" i="10"/>
  <c r="K397" i="10"/>
  <c r="G394" i="10"/>
  <c r="R404" i="10"/>
  <c r="E402" i="10"/>
  <c r="F402" i="10" s="1"/>
  <c r="I402" i="4" s="1"/>
  <c r="D394" i="10"/>
  <c r="C386" i="10"/>
  <c r="G386" i="4" s="1"/>
  <c r="K386" i="10"/>
  <c r="D386" i="10"/>
  <c r="I386" i="10" s="1"/>
  <c r="L386" i="10"/>
  <c r="E386" i="10"/>
  <c r="F386" i="10"/>
  <c r="I386" i="4" s="1"/>
  <c r="K386" i="4" s="1"/>
  <c r="F385" i="10"/>
  <c r="I385" i="4" s="1"/>
  <c r="G385" i="10"/>
  <c r="C385" i="10"/>
  <c r="K385" i="10"/>
  <c r="F382" i="10"/>
  <c r="I382" i="4" s="1"/>
  <c r="G382" i="10"/>
  <c r="J382" i="10"/>
  <c r="C382" i="10"/>
  <c r="E375" i="10"/>
  <c r="C375" i="10"/>
  <c r="G375" i="4" s="1"/>
  <c r="D375" i="10"/>
  <c r="F375" i="10"/>
  <c r="I375" i="4" s="1"/>
  <c r="G375" i="10"/>
  <c r="J375" i="10"/>
  <c r="I445" i="10"/>
  <c r="E442" i="10"/>
  <c r="F442" i="10" s="1"/>
  <c r="I442" i="4" s="1"/>
  <c r="J441" i="10"/>
  <c r="E439" i="10"/>
  <c r="F439" i="10" s="1"/>
  <c r="I439" i="4" s="1"/>
  <c r="G432" i="10"/>
  <c r="D430" i="10"/>
  <c r="J429" i="10"/>
  <c r="Q429" i="10" s="1"/>
  <c r="C425" i="10"/>
  <c r="K425" i="10"/>
  <c r="F423" i="10"/>
  <c r="I423" i="4" s="1"/>
  <c r="G423" i="10"/>
  <c r="I423" i="10"/>
  <c r="J418" i="10"/>
  <c r="I416" i="10"/>
  <c r="J408" i="10"/>
  <c r="L402" i="10"/>
  <c r="F401" i="10"/>
  <c r="I401" i="4" s="1"/>
  <c r="E399" i="10"/>
  <c r="I397" i="10"/>
  <c r="R396" i="10"/>
  <c r="J393" i="10"/>
  <c r="D391" i="10"/>
  <c r="L391" i="10" s="1"/>
  <c r="E391" i="10"/>
  <c r="F391" i="10"/>
  <c r="I391" i="4" s="1"/>
  <c r="K391" i="4" s="1"/>
  <c r="G391" i="10"/>
  <c r="Q390" i="10"/>
  <c r="R390" i="10"/>
  <c r="D383" i="10"/>
  <c r="I383" i="10" s="1"/>
  <c r="E383" i="10"/>
  <c r="F383" i="10"/>
  <c r="I383" i="4" s="1"/>
  <c r="G383" i="10"/>
  <c r="P379" i="10"/>
  <c r="T379" i="10"/>
  <c r="R368" i="10"/>
  <c r="D421" i="10"/>
  <c r="I421" i="10" s="1"/>
  <c r="L421" i="10"/>
  <c r="E421" i="10"/>
  <c r="F421" i="10" s="1"/>
  <c r="I421" i="4" s="1"/>
  <c r="K421" i="4" s="1"/>
  <c r="G421" i="10"/>
  <c r="C417" i="10"/>
  <c r="K417" i="10"/>
  <c r="F415" i="10"/>
  <c r="I415" i="4" s="1"/>
  <c r="G415" i="10"/>
  <c r="S395" i="10"/>
  <c r="E394" i="10"/>
  <c r="F394" i="10" s="1"/>
  <c r="I394" i="4" s="1"/>
  <c r="T443" i="10"/>
  <c r="L422" i="10"/>
  <c r="S422" i="10" s="1"/>
  <c r="D422" i="10"/>
  <c r="D414" i="10"/>
  <c r="L406" i="10"/>
  <c r="D406" i="10"/>
  <c r="D398" i="10"/>
  <c r="F392" i="10"/>
  <c r="I392" i="4" s="1"/>
  <c r="L390" i="10"/>
  <c r="S390" i="10" s="1"/>
  <c r="D390" i="10"/>
  <c r="G389" i="10"/>
  <c r="F384" i="10"/>
  <c r="I384" i="4" s="1"/>
  <c r="D380" i="10"/>
  <c r="F377" i="10"/>
  <c r="I377" i="4" s="1"/>
  <c r="C373" i="10"/>
  <c r="K373" i="10"/>
  <c r="R373" i="10" s="1"/>
  <c r="C372" i="10"/>
  <c r="D371" i="10"/>
  <c r="K363" i="10"/>
  <c r="G361" i="10"/>
  <c r="K361" i="10"/>
  <c r="C361" i="10"/>
  <c r="G361" i="4" s="1"/>
  <c r="D361" i="10"/>
  <c r="E361" i="10"/>
  <c r="F361" i="10" s="1"/>
  <c r="I361" i="4" s="1"/>
  <c r="G356" i="10"/>
  <c r="C356" i="10"/>
  <c r="G356" i="4" s="1"/>
  <c r="D356" i="10"/>
  <c r="E356" i="10"/>
  <c r="F356" i="10" s="1"/>
  <c r="I356" i="4" s="1"/>
  <c r="K356" i="4" s="1"/>
  <c r="R345" i="10"/>
  <c r="Q345" i="10"/>
  <c r="Q355" i="10"/>
  <c r="R355" i="10"/>
  <c r="T355" i="10"/>
  <c r="N355" i="10"/>
  <c r="C350" i="10"/>
  <c r="K350" i="10"/>
  <c r="E350" i="10"/>
  <c r="F350" i="10" s="1"/>
  <c r="I350" i="4" s="1"/>
  <c r="G350" i="10"/>
  <c r="J350" i="10"/>
  <c r="E343" i="10"/>
  <c r="F343" i="10"/>
  <c r="I343" i="4" s="1"/>
  <c r="C343" i="10"/>
  <c r="G343" i="10"/>
  <c r="J343" i="10"/>
  <c r="K343" i="10"/>
  <c r="F334" i="10"/>
  <c r="I334" i="4" s="1"/>
  <c r="I334" i="10"/>
  <c r="J334" i="10"/>
  <c r="C334" i="10"/>
  <c r="G334" i="4" s="1"/>
  <c r="L334" i="10"/>
  <c r="D334" i="10"/>
  <c r="E334" i="10"/>
  <c r="G334" i="10"/>
  <c r="L392" i="10"/>
  <c r="D392" i="10"/>
  <c r="E389" i="10"/>
  <c r="F389" i="10" s="1"/>
  <c r="D384" i="10"/>
  <c r="J372" i="10"/>
  <c r="D370" i="10"/>
  <c r="L370" i="10" s="1"/>
  <c r="G369" i="10"/>
  <c r="F369" i="10"/>
  <c r="I369" i="4" s="1"/>
  <c r="E367" i="10"/>
  <c r="F367" i="10" s="1"/>
  <c r="I367" i="4" s="1"/>
  <c r="J367" i="10"/>
  <c r="C364" i="10"/>
  <c r="E364" i="10"/>
  <c r="F364" i="10" s="1"/>
  <c r="I364" i="4" s="1"/>
  <c r="G364" i="10"/>
  <c r="K392" i="10"/>
  <c r="D389" i="10"/>
  <c r="I389" i="10" s="1"/>
  <c r="K384" i="10"/>
  <c r="J380" i="10"/>
  <c r="Q380" i="10" s="1"/>
  <c r="D378" i="10"/>
  <c r="L378" i="10" s="1"/>
  <c r="C377" i="10"/>
  <c r="G374" i="10"/>
  <c r="J371" i="10"/>
  <c r="J370" i="10"/>
  <c r="Q370" i="10" s="1"/>
  <c r="K369" i="10"/>
  <c r="K367" i="10"/>
  <c r="E363" i="10"/>
  <c r="J359" i="10"/>
  <c r="D354" i="10"/>
  <c r="L354" i="10"/>
  <c r="E354" i="10"/>
  <c r="F354" i="10" s="1"/>
  <c r="I354" i="4" s="1"/>
  <c r="G354" i="10"/>
  <c r="J354" i="10"/>
  <c r="K354" i="10"/>
  <c r="E348" i="10"/>
  <c r="F348" i="10" s="1"/>
  <c r="I348" i="4" s="1"/>
  <c r="K348" i="4" s="1"/>
  <c r="K389" i="10"/>
  <c r="C357" i="10"/>
  <c r="K357" i="10"/>
  <c r="F357" i="10"/>
  <c r="I357" i="4" s="1"/>
  <c r="G357" i="10"/>
  <c r="J357" i="10"/>
  <c r="G372" i="10"/>
  <c r="N366" i="10"/>
  <c r="I363" i="10"/>
  <c r="D363" i="10"/>
  <c r="L363" i="10" s="1"/>
  <c r="F363" i="10"/>
  <c r="I363" i="4" s="1"/>
  <c r="G363" i="10"/>
  <c r="E359" i="10"/>
  <c r="F359" i="10"/>
  <c r="I359" i="4" s="1"/>
  <c r="K359" i="10"/>
  <c r="C359" i="10"/>
  <c r="G359" i="4" s="1"/>
  <c r="G359" i="10"/>
  <c r="G348" i="10"/>
  <c r="D348" i="10"/>
  <c r="J348" i="10"/>
  <c r="K348" i="10"/>
  <c r="E372" i="10"/>
  <c r="F372" i="10" s="1"/>
  <c r="I372" i="4" s="1"/>
  <c r="K372" i="4" s="1"/>
  <c r="N342" i="10"/>
  <c r="N333" i="10"/>
  <c r="C313" i="10"/>
  <c r="G313" i="4" s="1"/>
  <c r="K313" i="10"/>
  <c r="E313" i="10"/>
  <c r="F313" i="10" s="1"/>
  <c r="I313" i="4" s="1"/>
  <c r="G313" i="10"/>
  <c r="E311" i="10"/>
  <c r="F311" i="10" s="1"/>
  <c r="I311" i="4" s="1"/>
  <c r="C311" i="10"/>
  <c r="G311" i="4" s="1"/>
  <c r="G311" i="10"/>
  <c r="J311" i="10"/>
  <c r="D311" i="10"/>
  <c r="I311" i="10" s="1"/>
  <c r="R353" i="10"/>
  <c r="E337" i="10"/>
  <c r="F337" i="10" s="1"/>
  <c r="I337" i="4" s="1"/>
  <c r="G337" i="10"/>
  <c r="J337" i="10"/>
  <c r="N312" i="10"/>
  <c r="C349" i="10"/>
  <c r="G349" i="4" s="1"/>
  <c r="K349" i="10"/>
  <c r="D349" i="10"/>
  <c r="F349" i="10"/>
  <c r="I349" i="4" s="1"/>
  <c r="D346" i="10"/>
  <c r="I346" i="10" s="1"/>
  <c r="L346" i="10"/>
  <c r="E346" i="10"/>
  <c r="F346" i="10" s="1"/>
  <c r="I346" i="4" s="1"/>
  <c r="K346" i="4" s="1"/>
  <c r="G346" i="10"/>
  <c r="C342" i="10"/>
  <c r="K342" i="10"/>
  <c r="R342" i="10" s="1"/>
  <c r="F340" i="10"/>
  <c r="I340" i="4" s="1"/>
  <c r="G340" i="10"/>
  <c r="E331" i="10"/>
  <c r="F331" i="10" s="1"/>
  <c r="I331" i="4" s="1"/>
  <c r="K331" i="4" s="1"/>
  <c r="G331" i="10"/>
  <c r="J331" i="10"/>
  <c r="K331" i="10"/>
  <c r="C331" i="10"/>
  <c r="Q325" i="10"/>
  <c r="R322" i="10"/>
  <c r="Q322" i="10"/>
  <c r="G318" i="10"/>
  <c r="C318" i="10"/>
  <c r="G318" i="4" s="1"/>
  <c r="E318" i="10"/>
  <c r="F318" i="10" s="1"/>
  <c r="I318" i="4" s="1"/>
  <c r="J318" i="10"/>
  <c r="R312" i="10"/>
  <c r="E351" i="10"/>
  <c r="F351" i="10" s="1"/>
  <c r="I351" i="4" s="1"/>
  <c r="K351" i="4" s="1"/>
  <c r="L337" i="10"/>
  <c r="Q317" i="10"/>
  <c r="C365" i="10"/>
  <c r="K365" i="10"/>
  <c r="R365" i="10" s="1"/>
  <c r="D362" i="10"/>
  <c r="I362" i="10" s="1"/>
  <c r="L362" i="10"/>
  <c r="E362" i="10"/>
  <c r="F362" i="10" s="1"/>
  <c r="J358" i="10"/>
  <c r="K351" i="10"/>
  <c r="J349" i="10"/>
  <c r="J346" i="10"/>
  <c r="R344" i="10"/>
  <c r="S344" i="10"/>
  <c r="J342" i="10"/>
  <c r="Q342" i="10" s="1"/>
  <c r="C341" i="10"/>
  <c r="K341" i="10"/>
  <c r="F341" i="10"/>
  <c r="I341" i="4" s="1"/>
  <c r="J340" i="10"/>
  <c r="D338" i="10"/>
  <c r="I338" i="10" s="1"/>
  <c r="E338" i="10"/>
  <c r="F338" i="10" s="1"/>
  <c r="I338" i="4" s="1"/>
  <c r="G338" i="10"/>
  <c r="I337" i="10"/>
  <c r="R330" i="10"/>
  <c r="F328" i="10"/>
  <c r="I328" i="4" s="1"/>
  <c r="G328" i="10"/>
  <c r="I328" i="10"/>
  <c r="K328" i="10"/>
  <c r="C327" i="10"/>
  <c r="K327" i="10"/>
  <c r="E327" i="10"/>
  <c r="F327" i="10"/>
  <c r="I327" i="4" s="1"/>
  <c r="C321" i="10"/>
  <c r="K321" i="10"/>
  <c r="E321" i="10"/>
  <c r="F321" i="10" s="1"/>
  <c r="I321" i="4" s="1"/>
  <c r="G321" i="10"/>
  <c r="J321" i="10"/>
  <c r="F320" i="10"/>
  <c r="I320" i="4" s="1"/>
  <c r="K320" i="4" s="1"/>
  <c r="I320" i="10"/>
  <c r="C320" i="10"/>
  <c r="G320" i="4" s="1"/>
  <c r="D320" i="10"/>
  <c r="L320" i="10" s="1"/>
  <c r="N317" i="10"/>
  <c r="D307" i="10"/>
  <c r="L307" i="10"/>
  <c r="E307" i="10"/>
  <c r="F307" i="10" s="1"/>
  <c r="I307" i="4" s="1"/>
  <c r="K307" i="4" s="1"/>
  <c r="G307" i="10"/>
  <c r="K307" i="10"/>
  <c r="C307" i="10"/>
  <c r="G307" i="4" s="1"/>
  <c r="C335" i="10"/>
  <c r="K335" i="10"/>
  <c r="C329" i="10"/>
  <c r="K329" i="10"/>
  <c r="E329" i="10"/>
  <c r="F329" i="10" s="1"/>
  <c r="I329" i="4" s="1"/>
  <c r="E323" i="10"/>
  <c r="F323" i="10" s="1"/>
  <c r="I323" i="4" s="1"/>
  <c r="G323" i="10"/>
  <c r="C310" i="10"/>
  <c r="G310" i="4" s="1"/>
  <c r="K310" i="10"/>
  <c r="L310" i="10"/>
  <c r="D310" i="10"/>
  <c r="E310" i="10"/>
  <c r="F310" i="10" s="1"/>
  <c r="I310" i="4" s="1"/>
  <c r="G310" i="10"/>
  <c r="R288" i="10"/>
  <c r="S288" i="10"/>
  <c r="T288" i="10"/>
  <c r="Q288" i="10"/>
  <c r="J329" i="10"/>
  <c r="G325" i="10"/>
  <c r="N325" i="10" s="1"/>
  <c r="J323" i="10"/>
  <c r="C319" i="10"/>
  <c r="G319" i="4" s="1"/>
  <c r="K319" i="10"/>
  <c r="D319" i="10"/>
  <c r="F319" i="10"/>
  <c r="I319" i="4" s="1"/>
  <c r="F308" i="10"/>
  <c r="I308" i="4" s="1"/>
  <c r="G308" i="10"/>
  <c r="J308" i="10"/>
  <c r="K308" i="10"/>
  <c r="C308" i="10"/>
  <c r="C285" i="10"/>
  <c r="G285" i="4" s="1"/>
  <c r="K285" i="10"/>
  <c r="D285" i="10"/>
  <c r="E285" i="10"/>
  <c r="F285" i="10"/>
  <c r="I285" i="4" s="1"/>
  <c r="G285" i="10"/>
  <c r="J285" i="10"/>
  <c r="C258" i="10"/>
  <c r="K258" i="10"/>
  <c r="G258" i="10"/>
  <c r="E258" i="10"/>
  <c r="F258" i="10" s="1"/>
  <c r="I258" i="4" s="1"/>
  <c r="J258" i="10"/>
  <c r="G336" i="10"/>
  <c r="J333" i="10"/>
  <c r="Q333" i="10" s="1"/>
  <c r="D326" i="10"/>
  <c r="L326" i="10"/>
  <c r="F326" i="10"/>
  <c r="I326" i="4" s="1"/>
  <c r="K325" i="10"/>
  <c r="R325" i="10" s="1"/>
  <c r="E290" i="10"/>
  <c r="F290" i="10" s="1"/>
  <c r="I290" i="4" s="1"/>
  <c r="G290" i="10"/>
  <c r="C290" i="10"/>
  <c r="G290" i="4" s="1"/>
  <c r="J290" i="10"/>
  <c r="K290" i="10"/>
  <c r="Q298" i="10"/>
  <c r="E302" i="10"/>
  <c r="F302" i="10" s="1"/>
  <c r="I302" i="4" s="1"/>
  <c r="C302" i="10"/>
  <c r="K302" i="10"/>
  <c r="C300" i="10"/>
  <c r="K300" i="10"/>
  <c r="F300" i="10"/>
  <c r="I300" i="4" s="1"/>
  <c r="I298" i="10"/>
  <c r="D298" i="10"/>
  <c r="G298" i="10"/>
  <c r="N298" i="10" s="1"/>
  <c r="F280" i="10"/>
  <c r="I280" i="4" s="1"/>
  <c r="K280" i="4" s="1"/>
  <c r="C280" i="10"/>
  <c r="E280" i="10"/>
  <c r="G280" i="10"/>
  <c r="J280" i="10"/>
  <c r="K280" i="10"/>
  <c r="C309" i="10"/>
  <c r="K309" i="10"/>
  <c r="F309" i="10"/>
  <c r="I309" i="4" s="1"/>
  <c r="R305" i="10"/>
  <c r="C293" i="10"/>
  <c r="G293" i="4" s="1"/>
  <c r="K293" i="10"/>
  <c r="E293" i="10"/>
  <c r="F293" i="10" s="1"/>
  <c r="I293" i="4" s="1"/>
  <c r="C292" i="10"/>
  <c r="K292" i="10"/>
  <c r="F292" i="10"/>
  <c r="I292" i="4" s="1"/>
  <c r="G292" i="10"/>
  <c r="L332" i="10"/>
  <c r="L324" i="10"/>
  <c r="I317" i="10"/>
  <c r="L316" i="10"/>
  <c r="G315" i="10"/>
  <c r="R304" i="10"/>
  <c r="K298" i="10"/>
  <c r="R298" i="10" s="1"/>
  <c r="Q286" i="10"/>
  <c r="T271" i="10"/>
  <c r="R271" i="10"/>
  <c r="D306" i="10"/>
  <c r="L306" i="10"/>
  <c r="G306" i="10"/>
  <c r="N306" i="10" s="1"/>
  <c r="E303" i="10"/>
  <c r="F303" i="10" s="1"/>
  <c r="I303" i="4" s="1"/>
  <c r="C301" i="10"/>
  <c r="K301" i="10"/>
  <c r="F301" i="10"/>
  <c r="I301" i="4" s="1"/>
  <c r="K301" i="4" s="1"/>
  <c r="F299" i="10"/>
  <c r="I299" i="4" s="1"/>
  <c r="I299" i="10"/>
  <c r="D299" i="10"/>
  <c r="R289" i="10"/>
  <c r="C266" i="10"/>
  <c r="K266" i="10"/>
  <c r="F266" i="10"/>
  <c r="I266" i="4" s="1"/>
  <c r="E266" i="10"/>
  <c r="G266" i="10"/>
  <c r="J266" i="10"/>
  <c r="T304" i="10"/>
  <c r="K294" i="10"/>
  <c r="R294" i="10" s="1"/>
  <c r="C294" i="10"/>
  <c r="D291" i="10"/>
  <c r="K286" i="10"/>
  <c r="R286" i="10" s="1"/>
  <c r="C286" i="10"/>
  <c r="G283" i="10"/>
  <c r="F281" i="10"/>
  <c r="I281" i="4" s="1"/>
  <c r="C281" i="10"/>
  <c r="K281" i="10"/>
  <c r="J273" i="10"/>
  <c r="P268" i="10"/>
  <c r="R268" i="10"/>
  <c r="F265" i="10"/>
  <c r="I265" i="4" s="1"/>
  <c r="I265" i="10"/>
  <c r="C265" i="10"/>
  <c r="G265" i="4" s="1"/>
  <c r="K265" i="10"/>
  <c r="D265" i="10"/>
  <c r="L265" i="10"/>
  <c r="F283" i="10"/>
  <c r="I283" i="4" s="1"/>
  <c r="K283" i="4" s="1"/>
  <c r="G278" i="10"/>
  <c r="D278" i="10"/>
  <c r="L278" i="10"/>
  <c r="E278" i="10"/>
  <c r="F278" i="10" s="1"/>
  <c r="I278" i="4" s="1"/>
  <c r="C275" i="10"/>
  <c r="K275" i="10"/>
  <c r="E275" i="10"/>
  <c r="F275" i="10"/>
  <c r="I275" i="4" s="1"/>
  <c r="K275" i="4" s="1"/>
  <c r="J267" i="10"/>
  <c r="C250" i="10"/>
  <c r="G250" i="4" s="1"/>
  <c r="K250" i="10"/>
  <c r="E250" i="10"/>
  <c r="F250" i="10" s="1"/>
  <c r="I250" i="4" s="1"/>
  <c r="G250" i="10"/>
  <c r="D283" i="10"/>
  <c r="C282" i="10"/>
  <c r="K282" i="10"/>
  <c r="T279" i="10"/>
  <c r="T277" i="10"/>
  <c r="G273" i="10"/>
  <c r="J272" i="10"/>
  <c r="I264" i="10"/>
  <c r="D264" i="10"/>
  <c r="L264" i="10"/>
  <c r="F264" i="10"/>
  <c r="I264" i="4" s="1"/>
  <c r="G264" i="10"/>
  <c r="C259" i="10"/>
  <c r="K259" i="10"/>
  <c r="E259" i="10"/>
  <c r="F259" i="10" s="1"/>
  <c r="I259" i="4" s="1"/>
  <c r="K278" i="10"/>
  <c r="C274" i="10"/>
  <c r="K274" i="10"/>
  <c r="F274" i="10"/>
  <c r="I274" i="4" s="1"/>
  <c r="K274" i="4" s="1"/>
  <c r="G267" i="10"/>
  <c r="E283" i="10"/>
  <c r="P276" i="10"/>
  <c r="R276" i="10"/>
  <c r="P276" i="4" s="1"/>
  <c r="S276" i="10"/>
  <c r="F273" i="10"/>
  <c r="I273" i="4" s="1"/>
  <c r="C273" i="10"/>
  <c r="K273" i="10"/>
  <c r="P277" i="10"/>
  <c r="C267" i="10"/>
  <c r="K267" i="10"/>
  <c r="E267" i="10"/>
  <c r="F267" i="10"/>
  <c r="I267" i="4" s="1"/>
  <c r="K267" i="4" s="1"/>
  <c r="J283" i="10"/>
  <c r="G282" i="10"/>
  <c r="I272" i="10"/>
  <c r="D272" i="10"/>
  <c r="L272" i="10"/>
  <c r="F272" i="10"/>
  <c r="I272" i="4" s="1"/>
  <c r="G272" i="10"/>
  <c r="J264" i="10"/>
  <c r="Q257" i="10"/>
  <c r="E270" i="10"/>
  <c r="F270" i="10" s="1"/>
  <c r="I270" i="4" s="1"/>
  <c r="K270" i="4" s="1"/>
  <c r="E262" i="10"/>
  <c r="F262" i="10" s="1"/>
  <c r="I262" i="4" s="1"/>
  <c r="D257" i="10"/>
  <c r="G256" i="10"/>
  <c r="E254" i="10"/>
  <c r="F254" i="10" s="1"/>
  <c r="I254" i="4" s="1"/>
  <c r="F251" i="10"/>
  <c r="I251" i="4" s="1"/>
  <c r="K251" i="4" s="1"/>
  <c r="G248" i="10"/>
  <c r="E246" i="10"/>
  <c r="F246" i="10" s="1"/>
  <c r="I246" i="4" s="1"/>
  <c r="K246" i="4" s="1"/>
  <c r="I279" i="10"/>
  <c r="I271" i="10"/>
  <c r="L270" i="10"/>
  <c r="D270" i="10"/>
  <c r="I270" i="10" s="1"/>
  <c r="I263" i="10"/>
  <c r="D262" i="10"/>
  <c r="I262" i="10" s="1"/>
  <c r="K257" i="10"/>
  <c r="R257" i="10" s="1"/>
  <c r="C257" i="10"/>
  <c r="G257" i="4" s="1"/>
  <c r="F256" i="10"/>
  <c r="I256" i="4" s="1"/>
  <c r="K256" i="4" s="1"/>
  <c r="Q255" i="10"/>
  <c r="I255" i="10"/>
  <c r="D254" i="10"/>
  <c r="I254" i="10" s="1"/>
  <c r="E251" i="10"/>
  <c r="K249" i="10"/>
  <c r="R249" i="10" s="1"/>
  <c r="C249" i="10"/>
  <c r="G249" i="4" s="1"/>
  <c r="Q247" i="10"/>
  <c r="I247" i="10"/>
  <c r="P247" i="10" s="1"/>
  <c r="D246" i="10"/>
  <c r="I246" i="10" s="1"/>
  <c r="Q260" i="10"/>
  <c r="E256" i="10"/>
  <c r="D251" i="10"/>
  <c r="L251" i="10" s="1"/>
  <c r="E248" i="10"/>
  <c r="F248" i="10" s="1"/>
  <c r="I248" i="4" s="1"/>
  <c r="K248" i="4" s="1"/>
  <c r="I257" i="10"/>
  <c r="D256" i="10"/>
  <c r="K251" i="10"/>
  <c r="C251" i="10"/>
  <c r="G251" i="4" s="1"/>
  <c r="C248" i="10"/>
  <c r="G248" i="4" s="1"/>
  <c r="I251" i="10"/>
  <c r="L279" i="10"/>
  <c r="S279" i="10" s="1"/>
  <c r="T276" i="10"/>
  <c r="L271" i="10"/>
  <c r="S271" i="10" s="1"/>
  <c r="T268" i="10"/>
  <c r="L263" i="10"/>
  <c r="L255" i="10"/>
  <c r="L247" i="10"/>
  <c r="S247" i="10" s="1"/>
  <c r="J242" i="10"/>
  <c r="C239" i="10"/>
  <c r="K239" i="10"/>
  <c r="E239" i="10"/>
  <c r="K236" i="10"/>
  <c r="L200" i="10"/>
  <c r="C188" i="10"/>
  <c r="K188" i="10"/>
  <c r="J188" i="10"/>
  <c r="E188" i="10"/>
  <c r="J236" i="10"/>
  <c r="D235" i="10"/>
  <c r="L235" i="10" s="1"/>
  <c r="C230" i="10"/>
  <c r="K230" i="10"/>
  <c r="C238" i="10"/>
  <c r="G238" i="4" s="1"/>
  <c r="K238" i="10"/>
  <c r="K224" i="10"/>
  <c r="K222" i="10"/>
  <c r="C217" i="10"/>
  <c r="E217" i="10"/>
  <c r="K217" i="10"/>
  <c r="I141" i="10"/>
  <c r="C237" i="10"/>
  <c r="G237" i="4" s="1"/>
  <c r="K237" i="10"/>
  <c r="J231" i="10"/>
  <c r="E214" i="10"/>
  <c r="J214" i="10"/>
  <c r="K214" i="10"/>
  <c r="C214" i="10"/>
  <c r="I190" i="10"/>
  <c r="C218" i="10"/>
  <c r="G218" i="4" s="1"/>
  <c r="K218" i="10"/>
  <c r="J218" i="10"/>
  <c r="E222" i="10"/>
  <c r="C222" i="10"/>
  <c r="J222" i="10"/>
  <c r="C231" i="10"/>
  <c r="K231" i="10"/>
  <c r="E231" i="10"/>
  <c r="D242" i="10"/>
  <c r="L242" i="10" s="1"/>
  <c r="E242" i="10"/>
  <c r="D236" i="10"/>
  <c r="D224" i="10"/>
  <c r="E224" i="10"/>
  <c r="J224" i="10"/>
  <c r="J238" i="10"/>
  <c r="C225" i="10"/>
  <c r="E225" i="10"/>
  <c r="E218" i="10"/>
  <c r="E240" i="10"/>
  <c r="E232" i="10"/>
  <c r="E219" i="10"/>
  <c r="D209" i="10"/>
  <c r="L209" i="10" s="1"/>
  <c r="C196" i="10"/>
  <c r="G196" i="4" s="1"/>
  <c r="K196" i="10"/>
  <c r="E196" i="10"/>
  <c r="E206" i="10"/>
  <c r="C189" i="10"/>
  <c r="J189" i="10"/>
  <c r="L184" i="10"/>
  <c r="E166" i="10"/>
  <c r="C166" i="10"/>
  <c r="G166" i="4" s="1"/>
  <c r="J166" i="10"/>
  <c r="K166" i="10"/>
  <c r="K240" i="10"/>
  <c r="E234" i="10"/>
  <c r="K232" i="10"/>
  <c r="D228" i="10"/>
  <c r="I228" i="10" s="1"/>
  <c r="E227" i="10"/>
  <c r="J201" i="10"/>
  <c r="E198" i="10"/>
  <c r="C186" i="10"/>
  <c r="G186" i="4" s="1"/>
  <c r="K186" i="10"/>
  <c r="J186" i="10"/>
  <c r="E186" i="10"/>
  <c r="K211" i="10"/>
  <c r="K206" i="10"/>
  <c r="K203" i="10"/>
  <c r="D193" i="10"/>
  <c r="E193" i="10"/>
  <c r="E182" i="10"/>
  <c r="C182" i="10"/>
  <c r="G182" i="4" s="1"/>
  <c r="J182" i="10"/>
  <c r="K182" i="10"/>
  <c r="E228" i="10"/>
  <c r="C220" i="10"/>
  <c r="K220" i="10"/>
  <c r="E220" i="10"/>
  <c r="C212" i="10"/>
  <c r="K212" i="10"/>
  <c r="E212" i="10"/>
  <c r="J211" i="10"/>
  <c r="C210" i="10"/>
  <c r="G210" i="4" s="1"/>
  <c r="K210" i="10"/>
  <c r="J206" i="10"/>
  <c r="C204" i="10"/>
  <c r="G204" i="4" s="1"/>
  <c r="K204" i="10"/>
  <c r="E204" i="10"/>
  <c r="J203" i="10"/>
  <c r="J179" i="10"/>
  <c r="K179" i="10"/>
  <c r="C179" i="10"/>
  <c r="E179" i="10"/>
  <c r="C161" i="10"/>
  <c r="G161" i="4" s="1"/>
  <c r="K161" i="10"/>
  <c r="E161" i="10"/>
  <c r="J161" i="10"/>
  <c r="J228" i="10"/>
  <c r="C226" i="10"/>
  <c r="K226" i="10"/>
  <c r="C176" i="10"/>
  <c r="G176" i="4" s="1"/>
  <c r="J176" i="10"/>
  <c r="K176" i="10"/>
  <c r="E211" i="10"/>
  <c r="E203" i="10"/>
  <c r="E201" i="10"/>
  <c r="K189" i="10"/>
  <c r="J187" i="10"/>
  <c r="E185" i="10"/>
  <c r="E178" i="10"/>
  <c r="K168" i="10"/>
  <c r="E163" i="10"/>
  <c r="J158" i="10"/>
  <c r="K155" i="10"/>
  <c r="E154" i="10"/>
  <c r="J153" i="10"/>
  <c r="D152" i="10"/>
  <c r="C146" i="10"/>
  <c r="K146" i="10"/>
  <c r="K136" i="10"/>
  <c r="J130" i="10"/>
  <c r="L215" i="10"/>
  <c r="K202" i="10"/>
  <c r="C202" i="10"/>
  <c r="I200" i="10"/>
  <c r="K194" i="10"/>
  <c r="C194" i="10"/>
  <c r="I192" i="10"/>
  <c r="I184" i="10"/>
  <c r="K177" i="10"/>
  <c r="J170" i="10"/>
  <c r="C169" i="10"/>
  <c r="G169" i="4" s="1"/>
  <c r="K169" i="10"/>
  <c r="J168" i="10"/>
  <c r="E160" i="10"/>
  <c r="J155" i="10"/>
  <c r="D142" i="10"/>
  <c r="I142" i="10" s="1"/>
  <c r="E142" i="10"/>
  <c r="J138" i="10"/>
  <c r="C137" i="10"/>
  <c r="G137" i="4" s="1"/>
  <c r="K137" i="10"/>
  <c r="J136" i="10"/>
  <c r="J131" i="10"/>
  <c r="E129" i="10"/>
  <c r="J129" i="10"/>
  <c r="C127" i="10"/>
  <c r="K127" i="10"/>
  <c r="E127" i="10"/>
  <c r="J127" i="10"/>
  <c r="D185" i="10"/>
  <c r="C178" i="10"/>
  <c r="K178" i="10"/>
  <c r="E162" i="10"/>
  <c r="C154" i="10"/>
  <c r="G154" i="4" s="1"/>
  <c r="K154" i="10"/>
  <c r="E139" i="10"/>
  <c r="C130" i="10"/>
  <c r="G130" i="4" s="1"/>
  <c r="E130" i="10"/>
  <c r="K185" i="10"/>
  <c r="C172" i="10"/>
  <c r="K172" i="10"/>
  <c r="E172" i="10"/>
  <c r="K171" i="10"/>
  <c r="J163" i="10"/>
  <c r="D150" i="10"/>
  <c r="I150" i="10" s="1"/>
  <c r="E150" i="10"/>
  <c r="J146" i="10"/>
  <c r="C145" i="10"/>
  <c r="K145" i="10"/>
  <c r="J144" i="10"/>
  <c r="K142" i="10"/>
  <c r="L133" i="10"/>
  <c r="C162" i="10"/>
  <c r="K162" i="10"/>
  <c r="E147" i="10"/>
  <c r="I143" i="10"/>
  <c r="L143" i="10"/>
  <c r="C131" i="10"/>
  <c r="G131" i="4" s="1"/>
  <c r="K131" i="10"/>
  <c r="E131" i="10"/>
  <c r="J124" i="10"/>
  <c r="K124" i="10"/>
  <c r="C124" i="10"/>
  <c r="C180" i="10"/>
  <c r="K180" i="10"/>
  <c r="E180" i="10"/>
  <c r="E174" i="10"/>
  <c r="D158" i="10"/>
  <c r="I158" i="10" s="1"/>
  <c r="E158" i="10"/>
  <c r="C153" i="10"/>
  <c r="K153" i="10"/>
  <c r="K174" i="10"/>
  <c r="C170" i="10"/>
  <c r="K170" i="10"/>
  <c r="I168" i="10"/>
  <c r="K160" i="10"/>
  <c r="E155" i="10"/>
  <c r="K147" i="10"/>
  <c r="C138" i="10"/>
  <c r="K138" i="10"/>
  <c r="D134" i="10"/>
  <c r="I134" i="10" s="1"/>
  <c r="C116" i="10"/>
  <c r="E116" i="10"/>
  <c r="J116" i="10"/>
  <c r="K116" i="10"/>
  <c r="E164" i="10"/>
  <c r="E156" i="10"/>
  <c r="E148" i="10"/>
  <c r="E140" i="10"/>
  <c r="E132" i="10"/>
  <c r="J121" i="10"/>
  <c r="I120" i="10"/>
  <c r="J115" i="10"/>
  <c r="K111" i="10"/>
  <c r="D109" i="10"/>
  <c r="L109" i="10" s="1"/>
  <c r="J109" i="10"/>
  <c r="K109" i="10"/>
  <c r="K42" i="10"/>
  <c r="E42" i="10"/>
  <c r="C42" i="10"/>
  <c r="J42" i="10"/>
  <c r="C117" i="10"/>
  <c r="G117" i="4" s="1"/>
  <c r="K117" i="10"/>
  <c r="D113" i="10"/>
  <c r="E113" i="10"/>
  <c r="E106" i="10"/>
  <c r="J106" i="10"/>
  <c r="K106" i="10"/>
  <c r="J83" i="10"/>
  <c r="C83" i="10"/>
  <c r="G83" i="4" s="1"/>
  <c r="E83" i="10"/>
  <c r="K83" i="10"/>
  <c r="K164" i="10"/>
  <c r="K156" i="10"/>
  <c r="K148" i="10"/>
  <c r="K140" i="10"/>
  <c r="E134" i="10"/>
  <c r="K132" i="10"/>
  <c r="E126" i="10"/>
  <c r="E77" i="10"/>
  <c r="C77" i="10"/>
  <c r="J77" i="10"/>
  <c r="K77" i="10"/>
  <c r="C125" i="10"/>
  <c r="K125" i="10"/>
  <c r="L118" i="10"/>
  <c r="J117" i="10"/>
  <c r="E115" i="10"/>
  <c r="C112" i="10"/>
  <c r="K112" i="10"/>
  <c r="E112" i="10"/>
  <c r="C86" i="10"/>
  <c r="J86" i="10"/>
  <c r="K86" i="10"/>
  <c r="D121" i="10"/>
  <c r="C119" i="10"/>
  <c r="K119" i="10"/>
  <c r="E119" i="10"/>
  <c r="K113" i="10"/>
  <c r="C111" i="10"/>
  <c r="E111" i="10"/>
  <c r="J113" i="10"/>
  <c r="E121" i="10"/>
  <c r="C103" i="10"/>
  <c r="K103" i="10"/>
  <c r="D101" i="10"/>
  <c r="C89" i="10"/>
  <c r="K89" i="10"/>
  <c r="J89" i="10"/>
  <c r="E89" i="10"/>
  <c r="J84" i="10"/>
  <c r="C87" i="10"/>
  <c r="J87" i="10"/>
  <c r="K101" i="10"/>
  <c r="J90" i="10"/>
  <c r="E90" i="10"/>
  <c r="C84" i="10"/>
  <c r="K84" i="10"/>
  <c r="E84" i="10"/>
  <c r="C70" i="10"/>
  <c r="K70" i="10"/>
  <c r="E70" i="10"/>
  <c r="J70" i="10"/>
  <c r="L114" i="10"/>
  <c r="J108" i="10"/>
  <c r="J103" i="10"/>
  <c r="J101" i="10"/>
  <c r="L92" i="10"/>
  <c r="E91" i="10"/>
  <c r="C91" i="10"/>
  <c r="C110" i="10"/>
  <c r="K110" i="10"/>
  <c r="C104" i="10"/>
  <c r="K104" i="10"/>
  <c r="E104" i="10"/>
  <c r="C102" i="10"/>
  <c r="K102" i="10"/>
  <c r="D100" i="10"/>
  <c r="I100" i="10" s="1"/>
  <c r="I99" i="10"/>
  <c r="C96" i="10"/>
  <c r="J69" i="10"/>
  <c r="C69" i="10"/>
  <c r="E69" i="10"/>
  <c r="K69" i="10"/>
  <c r="C66" i="10"/>
  <c r="E66" i="10"/>
  <c r="J66" i="10"/>
  <c r="K66" i="10"/>
  <c r="D95" i="10"/>
  <c r="L95" i="10" s="1"/>
  <c r="J95" i="10"/>
  <c r="C85" i="10"/>
  <c r="J85" i="10"/>
  <c r="K85" i="10"/>
  <c r="D94" i="10"/>
  <c r="J75" i="10"/>
  <c r="J94" i="10"/>
  <c r="E78" i="10"/>
  <c r="K75" i="10"/>
  <c r="C76" i="10"/>
  <c r="K76" i="10"/>
  <c r="C97" i="10"/>
  <c r="K97" i="10"/>
  <c r="E94" i="10"/>
  <c r="J80" i="10"/>
  <c r="D80" i="10"/>
  <c r="L80" i="10" s="1"/>
  <c r="J76" i="10"/>
  <c r="C72" i="10"/>
  <c r="J53" i="10"/>
  <c r="K53" i="10"/>
  <c r="C53" i="10"/>
  <c r="G53" i="4" s="1"/>
  <c r="C36" i="10"/>
  <c r="G36" i="4" s="1"/>
  <c r="E36" i="10"/>
  <c r="J36" i="10"/>
  <c r="K36" i="10"/>
  <c r="C65" i="10"/>
  <c r="J59" i="10"/>
  <c r="C59" i="10"/>
  <c r="C52" i="10"/>
  <c r="K52" i="10"/>
  <c r="C68" i="10"/>
  <c r="K68" i="10"/>
  <c r="D73" i="10"/>
  <c r="L73" i="10" s="1"/>
  <c r="K65" i="10"/>
  <c r="L63" i="10"/>
  <c r="L61" i="10"/>
  <c r="D64" i="10"/>
  <c r="E62" i="10"/>
  <c r="J62" i="10"/>
  <c r="D58" i="10"/>
  <c r="L58" i="10" s="1"/>
  <c r="E50" i="10"/>
  <c r="J50" i="10"/>
  <c r="C49" i="10"/>
  <c r="G49" i="4" s="1"/>
  <c r="E49" i="10"/>
  <c r="C60" i="10"/>
  <c r="K60" i="10"/>
  <c r="E56" i="10"/>
  <c r="C56" i="10"/>
  <c r="C48" i="10"/>
  <c r="K48" i="10"/>
  <c r="E54" i="10"/>
  <c r="I37" i="10"/>
  <c r="L37" i="10"/>
  <c r="C29" i="10"/>
  <c r="G29" i="4" s="1"/>
  <c r="K29" i="10"/>
  <c r="E29" i="10"/>
  <c r="J29" i="10"/>
  <c r="C46" i="10"/>
  <c r="K46" i="10"/>
  <c r="E37" i="10"/>
  <c r="E34" i="10"/>
  <c r="D32" i="10"/>
  <c r="I32" i="10" s="1"/>
  <c r="J26" i="10"/>
  <c r="D31" i="10"/>
  <c r="L31" i="10" s="1"/>
  <c r="K18" i="10"/>
  <c r="J45" i="10"/>
  <c r="K44" i="10"/>
  <c r="J37" i="10"/>
  <c r="J18" i="10"/>
  <c r="J13" i="10"/>
  <c r="D10" i="10"/>
  <c r="L10" i="10" s="1"/>
  <c r="E10" i="10"/>
  <c r="I8" i="10"/>
  <c r="D40" i="10"/>
  <c r="I40" i="10" s="1"/>
  <c r="E40" i="10"/>
  <c r="E31" i="10"/>
  <c r="D26" i="10"/>
  <c r="E26" i="10"/>
  <c r="K40" i="10"/>
  <c r="C35" i="10"/>
  <c r="G35" i="4" s="1"/>
  <c r="K35" i="10"/>
  <c r="K34" i="10"/>
  <c r="E18" i="10"/>
  <c r="C13" i="10"/>
  <c r="K13" i="10"/>
  <c r="E13" i="10"/>
  <c r="D47" i="10"/>
  <c r="L47" i="10" s="1"/>
  <c r="E46" i="10"/>
  <c r="E45" i="10"/>
  <c r="E44" i="10"/>
  <c r="C43" i="10"/>
  <c r="G43" i="4" s="1"/>
  <c r="K43" i="10"/>
  <c r="J35" i="10"/>
  <c r="K31" i="10"/>
  <c r="C21" i="10"/>
  <c r="K21" i="10"/>
  <c r="E21" i="10"/>
  <c r="E27" i="10"/>
  <c r="E19" i="10"/>
  <c r="E11" i="10"/>
  <c r="K38" i="10"/>
  <c r="E32" i="10"/>
  <c r="K30" i="10"/>
  <c r="E24" i="10"/>
  <c r="K22" i="10"/>
  <c r="I20" i="10"/>
  <c r="K14" i="10"/>
  <c r="C14" i="10"/>
  <c r="K27" i="10"/>
  <c r="C27" i="10"/>
  <c r="G27" i="4" s="1"/>
  <c r="K19" i="10"/>
  <c r="C19" i="10"/>
  <c r="K11" i="10"/>
  <c r="C11" i="10"/>
  <c r="G11" i="4" s="1"/>
  <c r="L12" i="13" l="1"/>
  <c r="M12" i="13"/>
  <c r="P896" i="10"/>
  <c r="P1787" i="10"/>
  <c r="R896" i="10"/>
  <c r="Q1394" i="10"/>
  <c r="K342" i="4"/>
  <c r="S1408" i="10"/>
  <c r="N1763" i="10"/>
  <c r="O1578" i="10"/>
  <c r="P1347" i="10"/>
  <c r="P1059" i="10"/>
  <c r="O1657" i="10"/>
  <c r="Q896" i="10"/>
  <c r="R1347" i="10"/>
  <c r="P528" i="10"/>
  <c r="P886" i="10"/>
  <c r="N1092" i="10"/>
  <c r="P878" i="10"/>
  <c r="S908" i="10"/>
  <c r="T1065" i="10"/>
  <c r="Q1130" i="10"/>
  <c r="R1092" i="10"/>
  <c r="O1672" i="10"/>
  <c r="R412" i="10"/>
  <c r="P827" i="10"/>
  <c r="S838" i="10"/>
  <c r="T838" i="10"/>
  <c r="Q750" i="10"/>
  <c r="P1006" i="10"/>
  <c r="N1006" i="4" s="1"/>
  <c r="Q908" i="10"/>
  <c r="R1065" i="10"/>
  <c r="O1130" i="10"/>
  <c r="S1330" i="10"/>
  <c r="R1387" i="10"/>
  <c r="P1403" i="10"/>
  <c r="S1473" i="10"/>
  <c r="T1658" i="10"/>
  <c r="S1672" i="10"/>
  <c r="O1720" i="10"/>
  <c r="R1883" i="10"/>
  <c r="S1848" i="10"/>
  <c r="T1868" i="10"/>
  <c r="P1901" i="10"/>
  <c r="N517" i="10"/>
  <c r="Q1152" i="10"/>
  <c r="O1794" i="10"/>
  <c r="P1658" i="10"/>
  <c r="K1152" i="4"/>
  <c r="P527" i="10"/>
  <c r="O528" i="10"/>
  <c r="R901" i="10"/>
  <c r="Q1658" i="10"/>
  <c r="R395" i="10"/>
  <c r="Q441" i="10"/>
  <c r="N528" i="10"/>
  <c r="S541" i="10"/>
  <c r="T615" i="10"/>
  <c r="P777" i="10"/>
  <c r="R806" i="10"/>
  <c r="S886" i="10"/>
  <c r="O901" i="10"/>
  <c r="T1002" i="10"/>
  <c r="N1130" i="10"/>
  <c r="N1006" i="10"/>
  <c r="L1006" i="4" s="1"/>
  <c r="T1330" i="10"/>
  <c r="O1420" i="10"/>
  <c r="R1576" i="10"/>
  <c r="T1454" i="10"/>
  <c r="T1672" i="10"/>
  <c r="R1848" i="10"/>
  <c r="N1901" i="10"/>
  <c r="O1845" i="10"/>
  <c r="T1892" i="10"/>
  <c r="Q1849" i="10"/>
  <c r="T1799" i="10"/>
  <c r="N396" i="10"/>
  <c r="P1120" i="10"/>
  <c r="N1120" i="10"/>
  <c r="P1794" i="10"/>
  <c r="Q1672" i="10"/>
  <c r="S332" i="10"/>
  <c r="S263" i="10"/>
  <c r="N332" i="10"/>
  <c r="S615" i="10"/>
  <c r="S777" i="10"/>
  <c r="P806" i="10"/>
  <c r="N806" i="4" s="1"/>
  <c r="P901" i="10"/>
  <c r="R1120" i="10"/>
  <c r="T849" i="10"/>
  <c r="T1006" i="10"/>
  <c r="T1152" i="10"/>
  <c r="P1049" i="10"/>
  <c r="S1386" i="10"/>
  <c r="O1354" i="10"/>
  <c r="S1576" i="10"/>
  <c r="T1603" i="10"/>
  <c r="N1576" i="10"/>
  <c r="O1571" i="10"/>
  <c r="S1720" i="10"/>
  <c r="S1760" i="10"/>
  <c r="Q1760" i="4" s="1"/>
  <c r="Q1848" i="10"/>
  <c r="Q1868" i="10"/>
  <c r="R1953" i="10"/>
  <c r="T1845" i="10"/>
  <c r="P1849" i="10"/>
  <c r="N1865" i="10"/>
  <c r="S1865" i="10"/>
  <c r="S1794" i="10"/>
  <c r="R1571" i="10"/>
  <c r="N878" i="10"/>
  <c r="R777" i="10"/>
  <c r="Q1576" i="10"/>
  <c r="P1760" i="10"/>
  <c r="N1760" i="4" s="1"/>
  <c r="Q1760" i="10"/>
  <c r="T1473" i="10"/>
  <c r="N1760" i="10"/>
  <c r="N819" i="10"/>
  <c r="O750" i="10"/>
  <c r="R750" i="10"/>
  <c r="O777" i="10"/>
  <c r="S750" i="10"/>
  <c r="Q1608" i="10"/>
  <c r="O1022" i="10"/>
  <c r="O1226" i="10"/>
  <c r="O1892" i="10"/>
  <c r="S514" i="10"/>
  <c r="R528" i="10"/>
  <c r="T527" i="10"/>
  <c r="Q615" i="10"/>
  <c r="Q777" i="10"/>
  <c r="R796" i="10"/>
  <c r="N886" i="10"/>
  <c r="T886" i="10"/>
  <c r="T1042" i="10"/>
  <c r="Q1006" i="10"/>
  <c r="O1006" i="4" s="1"/>
  <c r="R1006" i="10"/>
  <c r="P1006" i="4" s="1"/>
  <c r="R1002" i="10"/>
  <c r="T1354" i="10"/>
  <c r="R1521" i="10"/>
  <c r="R1672" i="10"/>
  <c r="S1608" i="10"/>
  <c r="S1521" i="10"/>
  <c r="T1675" i="10"/>
  <c r="O1688" i="10"/>
  <c r="T1760" i="10"/>
  <c r="R1760" i="4" s="1"/>
  <c r="S1799" i="10"/>
  <c r="Q1799" i="4" s="1"/>
  <c r="O1760" i="10"/>
  <c r="S1953" i="10"/>
  <c r="T1901" i="10"/>
  <c r="P832" i="10"/>
  <c r="S1042" i="10"/>
  <c r="T1420" i="10"/>
  <c r="R1675" i="10"/>
  <c r="O806" i="10"/>
  <c r="S832" i="10"/>
  <c r="Q279" i="10"/>
  <c r="T1839" i="10"/>
  <c r="Q528" i="10"/>
  <c r="R527" i="10"/>
  <c r="P615" i="10"/>
  <c r="O615" i="10"/>
  <c r="P761" i="10"/>
  <c r="R761" i="10"/>
  <c r="S880" i="10"/>
  <c r="R878" i="10"/>
  <c r="R880" i="10"/>
  <c r="N1002" i="10"/>
  <c r="O1092" i="10"/>
  <c r="P1092" i="10"/>
  <c r="T1120" i="10"/>
  <c r="O878" i="10"/>
  <c r="T908" i="10"/>
  <c r="S1006" i="10"/>
  <c r="Q1006" i="4" s="1"/>
  <c r="T1092" i="10"/>
  <c r="R1152" i="10"/>
  <c r="T1387" i="10"/>
  <c r="R1420" i="10"/>
  <c r="P1521" i="10"/>
  <c r="T1576" i="10"/>
  <c r="N1658" i="10"/>
  <c r="N1690" i="10"/>
  <c r="N1672" i="10"/>
  <c r="R1690" i="10"/>
  <c r="R1720" i="10"/>
  <c r="S1684" i="10"/>
  <c r="Q1720" i="10"/>
  <c r="S1845" i="10"/>
  <c r="P1848" i="10"/>
  <c r="S1868" i="10"/>
  <c r="P1865" i="10"/>
  <c r="S1901" i="10"/>
  <c r="Q832" i="10"/>
  <c r="Q1794" i="10"/>
  <c r="T832" i="10"/>
  <c r="O1387" i="10"/>
  <c r="R1658" i="10"/>
  <c r="N615" i="10"/>
  <c r="O880" i="10"/>
  <c r="P1052" i="10"/>
  <c r="O1120" i="10"/>
  <c r="R1354" i="10"/>
  <c r="O1608" i="10"/>
  <c r="P1720" i="10"/>
  <c r="R1760" i="10"/>
  <c r="P1760" i="4" s="1"/>
  <c r="O1848" i="10"/>
  <c r="Q1883" i="10"/>
  <c r="R1865" i="10"/>
  <c r="T1848" i="10"/>
  <c r="O1868" i="10"/>
  <c r="R1901" i="10"/>
  <c r="S1387" i="10"/>
  <c r="Q1953" i="10"/>
  <c r="T1521" i="10"/>
  <c r="N943" i="10"/>
  <c r="N1521" i="10"/>
  <c r="T1794" i="10"/>
  <c r="N1720" i="10"/>
  <c r="O1849" i="10"/>
  <c r="O1658" i="10"/>
  <c r="R260" i="10"/>
  <c r="O527" i="10"/>
  <c r="T878" i="10"/>
  <c r="R886" i="10"/>
  <c r="R1608" i="10"/>
  <c r="T1690" i="10"/>
  <c r="T395" i="10"/>
  <c r="T528" i="10"/>
  <c r="T761" i="10"/>
  <c r="R838" i="10"/>
  <c r="T880" i="10"/>
  <c r="N880" i="10"/>
  <c r="O886" i="10"/>
  <c r="S1130" i="10"/>
  <c r="T1130" i="10"/>
  <c r="S878" i="10"/>
  <c r="R908" i="10"/>
  <c r="S1065" i="10"/>
  <c r="R1130" i="10"/>
  <c r="Q1092" i="10"/>
  <c r="N1152" i="10"/>
  <c r="R1330" i="10"/>
  <c r="T1298" i="10"/>
  <c r="R1298" i="4" s="1"/>
  <c r="R1473" i="10"/>
  <c r="S1571" i="10"/>
  <c r="N1608" i="10"/>
  <c r="P1608" i="10"/>
  <c r="O1675" i="10"/>
  <c r="P1672" i="10"/>
  <c r="O1865" i="10"/>
  <c r="P1883" i="10"/>
  <c r="N1848" i="10"/>
  <c r="S1883" i="10"/>
  <c r="T1849" i="10"/>
  <c r="N1883" i="10"/>
  <c r="R1868" i="10"/>
  <c r="Q1901" i="10"/>
  <c r="S714" i="10"/>
  <c r="Q1892" i="10"/>
  <c r="N1794" i="10"/>
  <c r="T806" i="10"/>
  <c r="S527" i="10"/>
  <c r="T750" i="10"/>
  <c r="O1897" i="10"/>
  <c r="S1658" i="10"/>
  <c r="O1775" i="10"/>
  <c r="Q1986" i="10"/>
  <c r="P1576" i="10"/>
  <c r="T658" i="10"/>
  <c r="M1583" i="4"/>
  <c r="K313" i="4"/>
  <c r="K725" i="4"/>
  <c r="K1217" i="4"/>
  <c r="K1437" i="4"/>
  <c r="K1968" i="4"/>
  <c r="K1408" i="4"/>
  <c r="K527" i="4"/>
  <c r="K434" i="4"/>
  <c r="K702" i="4"/>
  <c r="K826" i="4"/>
  <c r="K707" i="4"/>
  <c r="K930" i="4"/>
  <c r="K820" i="4"/>
  <c r="K1165" i="4"/>
  <c r="K1987" i="4"/>
  <c r="K635" i="4"/>
  <c r="K1491" i="4"/>
  <c r="K473" i="4"/>
  <c r="K496" i="4"/>
  <c r="K555" i="4"/>
  <c r="K501" i="4"/>
  <c r="K875" i="4"/>
  <c r="K906" i="4"/>
  <c r="K962" i="4"/>
  <c r="K1154" i="4"/>
  <c r="K1947" i="4"/>
  <c r="K276" i="4"/>
  <c r="K1340" i="4"/>
  <c r="K296" i="4"/>
  <c r="K735" i="4"/>
  <c r="K250" i="4"/>
  <c r="K278" i="4"/>
  <c r="K354" i="4"/>
  <c r="K704" i="4"/>
  <c r="K810" i="4"/>
  <c r="K1269" i="4"/>
  <c r="K1401" i="4"/>
  <c r="K1878" i="4"/>
  <c r="K980" i="4"/>
  <c r="K763" i="4"/>
  <c r="K1259" i="4"/>
  <c r="K988" i="4"/>
  <c r="K1796" i="4"/>
  <c r="K613" i="4"/>
  <c r="K457" i="4"/>
  <c r="K1432" i="4"/>
  <c r="K1880" i="4"/>
  <c r="K1013" i="4"/>
  <c r="K1451" i="4"/>
  <c r="K285" i="4"/>
  <c r="K392" i="4"/>
  <c r="K512" i="4"/>
  <c r="K571" i="4"/>
  <c r="K542" i="4"/>
  <c r="K646" i="4"/>
  <c r="K1067" i="4"/>
  <c r="K1229" i="4"/>
  <c r="K364" i="4"/>
  <c r="K495" i="4"/>
  <c r="K860" i="4"/>
  <c r="K904" i="4"/>
  <c r="K1293" i="4"/>
  <c r="K675" i="4"/>
  <c r="K415" i="4"/>
  <c r="K468" i="4"/>
  <c r="K524" i="4"/>
  <c r="K829" i="4"/>
  <c r="K843" i="4"/>
  <c r="K1047" i="4"/>
  <c r="K1033" i="4"/>
  <c r="K1027" i="4"/>
  <c r="K1103" i="4"/>
  <c r="K1069" i="4"/>
  <c r="K1342" i="4"/>
  <c r="K1382" i="4"/>
  <c r="K1702" i="4"/>
  <c r="K1955" i="4"/>
  <c r="K750" i="4"/>
  <c r="K886" i="4"/>
  <c r="K1473" i="4"/>
  <c r="K311" i="4"/>
  <c r="K416" i="4"/>
  <c r="K616" i="4"/>
  <c r="K670" i="4"/>
  <c r="K828" i="4"/>
  <c r="K1001" i="4"/>
  <c r="K1167" i="4"/>
  <c r="K1276" i="4"/>
  <c r="K1416" i="4"/>
  <c r="K1486" i="4"/>
  <c r="K1762" i="4"/>
  <c r="K1816" i="4"/>
  <c r="K1576" i="4"/>
  <c r="K1608" i="4"/>
  <c r="K1672" i="4"/>
  <c r="K440" i="4"/>
  <c r="K640" i="4"/>
  <c r="K1087" i="4"/>
  <c r="K1286" i="4"/>
  <c r="K1621" i="4"/>
  <c r="K1786" i="4"/>
  <c r="K1848" i="4"/>
  <c r="K1120" i="4"/>
  <c r="K579" i="4"/>
  <c r="K817" i="4"/>
  <c r="K1035" i="4"/>
  <c r="K1630" i="4"/>
  <c r="K1734" i="4"/>
  <c r="K1806" i="4"/>
  <c r="K1794" i="4"/>
  <c r="K1387" i="4"/>
  <c r="K1443" i="4"/>
  <c r="K600" i="4"/>
  <c r="K978" i="4"/>
  <c r="K1041" i="4"/>
  <c r="K1902" i="4"/>
  <c r="K1059" i="4"/>
  <c r="K1658" i="4"/>
  <c r="K1758" i="4"/>
  <c r="K697" i="4"/>
  <c r="K337" i="4"/>
  <c r="K479" i="4"/>
  <c r="K558" i="4"/>
  <c r="K1172" i="4"/>
  <c r="K268" i="4"/>
  <c r="K1302" i="4"/>
  <c r="K1176" i="4"/>
  <c r="K540" i="4"/>
  <c r="K813" i="4"/>
  <c r="K845" i="4"/>
  <c r="K1025" i="4"/>
  <c r="K1421" i="4"/>
  <c r="K1519" i="4"/>
  <c r="K1654" i="4"/>
  <c r="K1803" i="4"/>
  <c r="K1819" i="4"/>
  <c r="K1979" i="4"/>
  <c r="K1332" i="4"/>
  <c r="K462" i="4"/>
  <c r="K717" i="4"/>
  <c r="K1151" i="4"/>
  <c r="K1345" i="4"/>
  <c r="K1174" i="4"/>
  <c r="K1517" i="4"/>
  <c r="K1520" i="4"/>
  <c r="K1423" i="4"/>
  <c r="K1605" i="4"/>
  <c r="K576" i="4"/>
  <c r="K814" i="4"/>
  <c r="K1004" i="4"/>
  <c r="K996" i="4"/>
  <c r="K1551" i="4"/>
  <c r="K550" i="4"/>
  <c r="K254" i="4"/>
  <c r="K382" i="4"/>
  <c r="K1485" i="4"/>
  <c r="K1528" i="4"/>
  <c r="K1404" i="4"/>
  <c r="K1555" i="4"/>
  <c r="K1322" i="4"/>
  <c r="K1507" i="4"/>
  <c r="K985" i="4"/>
  <c r="K1124" i="4"/>
  <c r="K1012" i="4"/>
  <c r="K684" i="4"/>
  <c r="K1048" i="4"/>
  <c r="K1581" i="4"/>
  <c r="K1728" i="4"/>
  <c r="K374" i="4"/>
  <c r="K1828" i="4"/>
  <c r="K1306" i="4"/>
  <c r="K976" i="4"/>
  <c r="K1352" i="4"/>
  <c r="K1525" i="4"/>
  <c r="K1590" i="4"/>
  <c r="K1614" i="4"/>
  <c r="K424" i="4"/>
  <c r="K523" i="4"/>
  <c r="K654" i="4"/>
  <c r="K739" i="4"/>
  <c r="K1798" i="4"/>
  <c r="K722" i="4"/>
  <c r="K1283" i="4"/>
  <c r="K1740" i="4"/>
  <c r="K329" i="4"/>
  <c r="K478" i="4"/>
  <c r="K476" i="4"/>
  <c r="K262" i="4"/>
  <c r="K439" i="4"/>
  <c r="K539" i="4"/>
  <c r="K905" i="4"/>
  <c r="Q998" i="4"/>
  <c r="M1475" i="4"/>
  <c r="R1925" i="4"/>
  <c r="S394" i="13"/>
  <c r="S717" i="13"/>
  <c r="Q717" i="13"/>
  <c r="T948" i="13"/>
  <c r="L1163" i="4"/>
  <c r="T567" i="13"/>
  <c r="R1925" i="13"/>
  <c r="N1987" i="13"/>
  <c r="O567" i="13"/>
  <c r="K567" i="4"/>
  <c r="K1006" i="4"/>
  <c r="K1521" i="4"/>
  <c r="K1465" i="4"/>
  <c r="K423" i="4"/>
  <c r="K426" i="4"/>
  <c r="K1825" i="4"/>
  <c r="K669" i="4"/>
  <c r="K485" i="4"/>
  <c r="K504" i="4"/>
  <c r="K648" i="4"/>
  <c r="K718" i="4"/>
  <c r="R752" i="4"/>
  <c r="K1164" i="4"/>
  <c r="R1205" i="4"/>
  <c r="K1321" i="4"/>
  <c r="M1147" i="4"/>
  <c r="R436" i="13"/>
  <c r="S1825" i="13"/>
  <c r="K966" i="4"/>
  <c r="Q1831" i="4"/>
  <c r="K1877" i="4"/>
  <c r="R1764" i="13"/>
  <c r="O1163" i="13"/>
  <c r="P1987" i="13"/>
  <c r="T1163" i="13"/>
  <c r="R1163" i="4" s="1"/>
  <c r="K509" i="4"/>
  <c r="Q488" i="13"/>
  <c r="O1437" i="13"/>
  <c r="K1163" i="4"/>
  <c r="K1413" i="4"/>
  <c r="P1163" i="13"/>
  <c r="N1163" i="4" s="1"/>
  <c r="K318" i="4"/>
  <c r="K272" i="4"/>
  <c r="K281" i="4"/>
  <c r="R535" i="4"/>
  <c r="P559" i="4"/>
  <c r="N1766" i="4"/>
  <c r="N436" i="13"/>
  <c r="N717" i="13"/>
  <c r="O822" i="13"/>
  <c r="T1936" i="13"/>
  <c r="P826" i="13"/>
  <c r="Q1013" i="13"/>
  <c r="N1437" i="13"/>
  <c r="N1947" i="13"/>
  <c r="P1764" i="13"/>
  <c r="N1764" i="4" s="1"/>
  <c r="R1096" i="4"/>
  <c r="K1668" i="4"/>
  <c r="K609" i="4"/>
  <c r="K946" i="4"/>
  <c r="R998" i="4"/>
  <c r="K1198" i="4"/>
  <c r="K1385" i="4"/>
  <c r="P1451" i="4"/>
  <c r="K1792" i="4"/>
  <c r="Q262" i="13"/>
  <c r="N460" i="13"/>
  <c r="T717" i="13"/>
  <c r="R958" i="13"/>
  <c r="O1485" i="13"/>
  <c r="K1379" i="4"/>
  <c r="S1764" i="13"/>
  <c r="Q1947" i="13"/>
  <c r="K685" i="4"/>
  <c r="K503" i="4"/>
  <c r="P1112" i="4"/>
  <c r="K1117" i="4"/>
  <c r="K1185" i="4"/>
  <c r="R1147" i="4"/>
  <c r="K1503" i="4"/>
  <c r="Q1764" i="4"/>
  <c r="N394" i="13"/>
  <c r="T1652" i="13"/>
  <c r="T926" i="13"/>
  <c r="S724" i="13"/>
  <c r="K1256" i="4"/>
  <c r="T783" i="13"/>
  <c r="R783" i="4" s="1"/>
  <c r="K759" i="4"/>
  <c r="K969" i="4"/>
  <c r="K1294" i="4"/>
  <c r="L1451" i="4"/>
  <c r="P1253" i="13"/>
  <c r="O734" i="13"/>
  <c r="K259" i="4"/>
  <c r="O722" i="4"/>
  <c r="K831" i="4"/>
  <c r="K797" i="4"/>
  <c r="K866" i="4"/>
  <c r="K1016" i="4"/>
  <c r="L998" i="4"/>
  <c r="K1116" i="4"/>
  <c r="P1245" i="4"/>
  <c r="K1320" i="4"/>
  <c r="Q1451" i="4"/>
  <c r="K1512" i="4"/>
  <c r="K1509" i="4"/>
  <c r="K1676" i="4"/>
  <c r="K1992" i="4"/>
  <c r="K1974" i="4"/>
  <c r="K1776" i="4"/>
  <c r="N138" i="13"/>
  <c r="S734" i="13"/>
  <c r="O1037" i="13"/>
  <c r="R1037" i="13"/>
  <c r="N999" i="13"/>
  <c r="Q1116" i="13"/>
  <c r="S1125" i="13"/>
  <c r="P1317" i="13"/>
  <c r="T1221" i="13"/>
  <c r="T1576" i="13"/>
  <c r="P1753" i="13"/>
  <c r="P1829" i="13"/>
  <c r="N1829" i="4" s="1"/>
  <c r="R1964" i="13"/>
  <c r="T1037" i="13"/>
  <c r="S1412" i="13"/>
  <c r="S1306" i="13"/>
  <c r="N1832" i="13"/>
  <c r="L1832" i="4" s="1"/>
  <c r="K586" i="4"/>
  <c r="K1365" i="4"/>
  <c r="P1421" i="13"/>
  <c r="R1412" i="13"/>
  <c r="Q1221" i="13"/>
  <c r="Q1679" i="13"/>
  <c r="N1421" i="13"/>
  <c r="P1832" i="13"/>
  <c r="N1016" i="13"/>
  <c r="K1412" i="4"/>
  <c r="N1116" i="13"/>
  <c r="N1227" i="13"/>
  <c r="N1275" i="13"/>
  <c r="K293" i="4"/>
  <c r="K474" i="4"/>
  <c r="K672" i="4"/>
  <c r="K321" i="4"/>
  <c r="K363" i="4"/>
  <c r="K383" i="4"/>
  <c r="K375" i="4"/>
  <c r="K410" i="4"/>
  <c r="K482" i="4"/>
  <c r="K459" i="4"/>
  <c r="K487" i="4"/>
  <c r="K585" i="4"/>
  <c r="K775" i="4"/>
  <c r="K663" i="4"/>
  <c r="K844" i="4"/>
  <c r="K877" i="4"/>
  <c r="K913" i="4"/>
  <c r="P958" i="4"/>
  <c r="K912" i="4"/>
  <c r="P1021" i="4"/>
  <c r="N1104" i="4"/>
  <c r="K1231" i="4"/>
  <c r="K1214" i="4"/>
  <c r="M1245" i="4"/>
  <c r="K1369" i="4"/>
  <c r="K1335" i="4"/>
  <c r="K1717" i="4"/>
  <c r="K1561" i="4"/>
  <c r="Q1583" i="4"/>
  <c r="K1754" i="4"/>
  <c r="K1741" i="4"/>
  <c r="K1950" i="4"/>
  <c r="M1967" i="4"/>
  <c r="R138" i="13"/>
  <c r="R199" i="13"/>
  <c r="T734" i="13"/>
  <c r="P1059" i="13"/>
  <c r="S999" i="13"/>
  <c r="P1025" i="13"/>
  <c r="S1037" i="13"/>
  <c r="T1527" i="13"/>
  <c r="P1576" i="13"/>
  <c r="S1679" i="13"/>
  <c r="R1859" i="13"/>
  <c r="Q1759" i="13"/>
  <c r="Q1016" i="13"/>
  <c r="R1832" i="13"/>
  <c r="N734" i="13"/>
  <c r="Q632" i="13"/>
  <c r="N1104" i="13"/>
  <c r="S1016" i="13"/>
  <c r="O1104" i="13"/>
  <c r="O999" i="13"/>
  <c r="T1016" i="13"/>
  <c r="P1306" i="13"/>
  <c r="T1104" i="13"/>
  <c r="K632" i="4"/>
  <c r="K286" i="4"/>
  <c r="O1016" i="13"/>
  <c r="Q806" i="13"/>
  <c r="O1275" i="13"/>
  <c r="P1758" i="13"/>
  <c r="K665" i="4"/>
  <c r="K744" i="4"/>
  <c r="O636" i="4"/>
  <c r="K733" i="4"/>
  <c r="K1910" i="4"/>
  <c r="O1412" i="13"/>
  <c r="P1116" i="13"/>
  <c r="R1116" i="13"/>
  <c r="R1253" i="13"/>
  <c r="P1253" i="4" s="1"/>
  <c r="K610" i="4"/>
  <c r="K265" i="4"/>
  <c r="K361" i="4"/>
  <c r="K400" i="4"/>
  <c r="K511" i="4"/>
  <c r="K537" i="4"/>
  <c r="O561" i="4"/>
  <c r="K599" i="4"/>
  <c r="K601" i="4"/>
  <c r="K638" i="4"/>
  <c r="K637" i="4"/>
  <c r="K686" i="4"/>
  <c r="K821" i="4"/>
  <c r="K734" i="4"/>
  <c r="K781" i="4"/>
  <c r="K867" i="4"/>
  <c r="K874" i="4"/>
  <c r="K977" i="4"/>
  <c r="K1018" i="4"/>
  <c r="M1029" i="4"/>
  <c r="R1112" i="4"/>
  <c r="K1126" i="4"/>
  <c r="K1125" i="4"/>
  <c r="K1502" i="4"/>
  <c r="K1598" i="4"/>
  <c r="K1838" i="4"/>
  <c r="L752" i="4"/>
  <c r="O1834" i="4"/>
  <c r="P460" i="13"/>
  <c r="Q637" i="13"/>
  <c r="P632" i="13"/>
  <c r="T972" i="13"/>
  <c r="N1037" i="13"/>
  <c r="P999" i="13"/>
  <c r="Q1059" i="13"/>
  <c r="S1116" i="13"/>
  <c r="R1173" i="13"/>
  <c r="S1221" i="13"/>
  <c r="N1427" i="13"/>
  <c r="O1427" i="13"/>
  <c r="M1427" i="4" s="1"/>
  <c r="T1519" i="13"/>
  <c r="R1679" i="13"/>
  <c r="T1758" i="13"/>
  <c r="O1829" i="13"/>
  <c r="T1829" i="13"/>
  <c r="T1964" i="13"/>
  <c r="Q1758" i="13"/>
  <c r="S806" i="13"/>
  <c r="N1412" i="13"/>
  <c r="L1412" i="4" s="1"/>
  <c r="Q1483" i="13"/>
  <c r="T1227" i="13"/>
  <c r="S1056" i="13"/>
  <c r="T1412" i="13"/>
  <c r="R1412" i="4" s="1"/>
  <c r="S1527" i="13"/>
  <c r="K1104" i="4"/>
  <c r="K1037" i="4"/>
  <c r="K728" i="4"/>
  <c r="K999" i="4"/>
  <c r="K1227" i="4"/>
  <c r="R1421" i="13"/>
  <c r="Q1832" i="13"/>
  <c r="Q1427" i="13"/>
  <c r="S1227" i="13"/>
  <c r="K1781" i="4"/>
  <c r="R734" i="13"/>
  <c r="K1764" i="4"/>
  <c r="T608" i="13"/>
  <c r="T1391" i="13"/>
  <c r="Q1056" i="4"/>
  <c r="S1025" i="13"/>
  <c r="K557" i="4"/>
  <c r="K664" i="4"/>
  <c r="R1829" i="4"/>
  <c r="K1966" i="4"/>
  <c r="R265" i="13"/>
  <c r="S632" i="13"/>
  <c r="S775" i="13"/>
  <c r="R999" i="13"/>
  <c r="P999" i="4" s="1"/>
  <c r="O1116" i="13"/>
  <c r="O1125" i="13"/>
  <c r="T1253" i="13"/>
  <c r="R1253" i="4" s="1"/>
  <c r="O1483" i="13"/>
  <c r="N1173" i="13"/>
  <c r="T1306" i="13"/>
  <c r="R1427" i="13"/>
  <c r="P1427" i="4" s="1"/>
  <c r="T1756" i="13"/>
  <c r="T632" i="13"/>
  <c r="O775" i="13"/>
  <c r="T1427" i="13"/>
  <c r="P1056" i="13"/>
  <c r="T1483" i="13"/>
  <c r="Q1056" i="13"/>
  <c r="Q1104" i="13"/>
  <c r="S1829" i="13"/>
  <c r="K1275" i="4"/>
  <c r="K1755" i="4"/>
  <c r="K1847" i="4"/>
  <c r="R1227" i="13"/>
  <c r="O1253" i="13"/>
  <c r="M1253" i="4" s="1"/>
  <c r="P1227" i="13"/>
  <c r="P1412" i="4"/>
  <c r="K1756" i="4"/>
  <c r="R999" i="4"/>
  <c r="R1006" i="4"/>
  <c r="K1093" i="4"/>
  <c r="P1275" i="4"/>
  <c r="K1241" i="4"/>
  <c r="Q1656" i="4"/>
  <c r="R1125" i="13"/>
  <c r="T1116" i="13"/>
  <c r="N1221" i="13"/>
  <c r="T1477" i="13"/>
  <c r="N1759" i="13"/>
  <c r="K1355" i="4"/>
  <c r="K715" i="4"/>
  <c r="K922" i="4"/>
  <c r="K1030" i="4"/>
  <c r="R1104" i="4"/>
  <c r="K1132" i="4"/>
  <c r="K1236" i="4"/>
  <c r="K1175" i="4"/>
  <c r="K1312" i="4"/>
  <c r="K264" i="4"/>
  <c r="K266" i="4"/>
  <c r="K309" i="4"/>
  <c r="K290" i="4"/>
  <c r="K258" i="4"/>
  <c r="K367" i="4"/>
  <c r="K532" i="4"/>
  <c r="K645" i="4"/>
  <c r="P806" i="4"/>
  <c r="K868" i="4"/>
  <c r="K882" i="4"/>
  <c r="K953" i="4"/>
  <c r="K993" i="4"/>
  <c r="K1054" i="4"/>
  <c r="K1196" i="4"/>
  <c r="K1260" i="4"/>
  <c r="K1238" i="4"/>
  <c r="K1263" i="4"/>
  <c r="K1375" i="4"/>
  <c r="M1412" i="4"/>
  <c r="K1487" i="4"/>
  <c r="K1574" i="4"/>
  <c r="K1662" i="4"/>
  <c r="K1669" i="4"/>
  <c r="K1870" i="4"/>
  <c r="O1832" i="4"/>
  <c r="R806" i="4"/>
  <c r="N311" i="13"/>
  <c r="Q339" i="13"/>
  <c r="R723" i="13"/>
  <c r="T723" i="13"/>
  <c r="N775" i="13"/>
  <c r="T821" i="13"/>
  <c r="Q734" i="13"/>
  <c r="T775" i="13"/>
  <c r="S1275" i="13"/>
  <c r="O1149" i="13"/>
  <c r="R1221" i="13"/>
  <c r="O1579" i="13"/>
  <c r="P1427" i="13"/>
  <c r="R1306" i="13"/>
  <c r="R1483" i="13"/>
  <c r="P1483" i="4" s="1"/>
  <c r="N1829" i="13"/>
  <c r="Q1964" i="13"/>
  <c r="O1056" i="13"/>
  <c r="S1104" i="13"/>
  <c r="P1016" i="13"/>
  <c r="K737" i="4"/>
  <c r="K1221" i="4"/>
  <c r="K806" i="4"/>
  <c r="K1612" i="4"/>
  <c r="R1016" i="13"/>
  <c r="O1832" i="13"/>
  <c r="M1832" i="4" s="1"/>
  <c r="S1832" i="13"/>
  <c r="Q1832" i="4" s="1"/>
  <c r="Q1275" i="13"/>
  <c r="N1253" i="13"/>
  <c r="L1253" i="4" s="1"/>
  <c r="K1807" i="4"/>
  <c r="T1275" i="13"/>
  <c r="K498" i="4"/>
  <c r="K661" i="4"/>
  <c r="K679" i="4"/>
  <c r="K804" i="4"/>
  <c r="K876" i="4"/>
  <c r="K979" i="4"/>
  <c r="K1017" i="4"/>
  <c r="P1147" i="4"/>
  <c r="K1169" i="4"/>
  <c r="N1253" i="4"/>
  <c r="K1271" i="4"/>
  <c r="R1576" i="4"/>
  <c r="K1653" i="4"/>
  <c r="K402" i="4"/>
  <c r="K413" i="4"/>
  <c r="K431" i="4"/>
  <c r="K518" i="4"/>
  <c r="K727" i="4"/>
  <c r="K754" i="4"/>
  <c r="K960" i="4"/>
  <c r="K1063" i="4"/>
  <c r="K1360" i="4"/>
  <c r="K1388" i="4"/>
  <c r="K1384" i="4"/>
  <c r="K1533" i="4"/>
  <c r="K1527" i="4"/>
  <c r="K1984" i="4"/>
  <c r="K1725" i="4"/>
  <c r="R1832" i="4"/>
  <c r="R1932" i="4"/>
  <c r="R1967" i="4"/>
  <c r="K1859" i="4"/>
  <c r="T311" i="13"/>
  <c r="O632" i="13"/>
  <c r="M632" i="4" s="1"/>
  <c r="R632" i="13"/>
  <c r="T754" i="13"/>
  <c r="Q775" i="13"/>
  <c r="S1253" i="13"/>
  <c r="Q1253" i="4" s="1"/>
  <c r="R1317" i="13"/>
  <c r="P1483" i="13"/>
  <c r="R1547" i="13"/>
  <c r="S1427" i="13"/>
  <c r="Q1427" i="4" s="1"/>
  <c r="T1421" i="13"/>
  <c r="S1758" i="13"/>
  <c r="R1829" i="13"/>
  <c r="P1829" i="4" s="1"/>
  <c r="Q1829" i="13"/>
  <c r="N1975" i="13"/>
  <c r="R1910" i="13"/>
  <c r="N806" i="13"/>
  <c r="N1056" i="13"/>
  <c r="N1306" i="13"/>
  <c r="S1483" i="13"/>
  <c r="Q1483" i="4" s="1"/>
  <c r="P1679" i="13"/>
  <c r="O1306" i="13"/>
  <c r="P1412" i="13"/>
  <c r="T1056" i="13"/>
  <c r="R1056" i="4" s="1"/>
  <c r="O1221" i="13"/>
  <c r="K1056" i="4"/>
  <c r="K1679" i="4"/>
  <c r="K1775" i="4"/>
  <c r="Q1412" i="13"/>
  <c r="O1227" i="13"/>
  <c r="S1421" i="13"/>
  <c r="K1427" i="4"/>
  <c r="R1104" i="13"/>
  <c r="Q999" i="13"/>
  <c r="O999" i="4" s="1"/>
  <c r="K1313" i="4"/>
  <c r="O1655" i="4"/>
  <c r="K1817" i="4"/>
  <c r="P542" i="13"/>
  <c r="B538" i="4"/>
  <c r="C804" i="4"/>
  <c r="C869" i="4"/>
  <c r="D900" i="4"/>
  <c r="E836" i="4"/>
  <c r="C962" i="4"/>
  <c r="C1332" i="4"/>
  <c r="D1545" i="4"/>
  <c r="E1734" i="4"/>
  <c r="B1980" i="4"/>
  <c r="D1562" i="4"/>
  <c r="R722" i="10"/>
  <c r="H935" i="4"/>
  <c r="H1453" i="4"/>
  <c r="H1438" i="4"/>
  <c r="H1935" i="4"/>
  <c r="N1898" i="10"/>
  <c r="T1021" i="13"/>
  <c r="S1475" i="13"/>
  <c r="Q1475" i="4" s="1"/>
  <c r="S1691" i="13"/>
  <c r="K1389" i="4"/>
  <c r="P1131" i="10"/>
  <c r="N1473" i="10"/>
  <c r="N1516" i="10"/>
  <c r="M524" i="13"/>
  <c r="K662" i="4"/>
  <c r="K885" i="4"/>
  <c r="K1284" i="4"/>
  <c r="K1353" i="4"/>
  <c r="P714" i="10"/>
  <c r="O1644" i="13"/>
  <c r="M1644" i="4" s="1"/>
  <c r="P1688" i="13"/>
  <c r="E640" i="4"/>
  <c r="C820" i="4"/>
  <c r="D762" i="4"/>
  <c r="E900" i="4"/>
  <c r="C981" i="4"/>
  <c r="D1052" i="4"/>
  <c r="E1333" i="4"/>
  <c r="B1159" i="4"/>
  <c r="D1438" i="4"/>
  <c r="E1750" i="4"/>
  <c r="C536" i="8"/>
  <c r="N798" i="10"/>
  <c r="N1474" i="10"/>
  <c r="C1732" i="8"/>
  <c r="Q1681" i="10"/>
  <c r="C1847" i="8"/>
  <c r="Q1306" i="13"/>
  <c r="Q1691" i="13"/>
  <c r="K1205" i="4"/>
  <c r="S1445" i="13"/>
  <c r="Q1473" i="10"/>
  <c r="Q1521" i="10"/>
  <c r="O1473" i="10"/>
  <c r="M522" i="10"/>
  <c r="T522" i="10" s="1"/>
  <c r="K746" i="4"/>
  <c r="K1086" i="4"/>
  <c r="O1205" i="4"/>
  <c r="K1409" i="4"/>
  <c r="K1582" i="4"/>
  <c r="O1967" i="4"/>
  <c r="K1872" i="4"/>
  <c r="Q714" i="10"/>
  <c r="T827" i="13"/>
  <c r="R1346" i="13"/>
  <c r="P1346" i="4" s="1"/>
  <c r="T1644" i="13"/>
  <c r="D640" i="4"/>
  <c r="B741" i="4"/>
  <c r="C762" i="4"/>
  <c r="E860" i="4"/>
  <c r="E746" i="4"/>
  <c r="C1052" i="4"/>
  <c r="D1333" i="4"/>
  <c r="C1438" i="4"/>
  <c r="D1750" i="4"/>
  <c r="C967" i="8"/>
  <c r="C1516" i="8"/>
  <c r="O1691" i="13"/>
  <c r="R1739" i="10"/>
  <c r="T1445" i="13"/>
  <c r="P660" i="13"/>
  <c r="N660" i="4" s="1"/>
  <c r="K1245" i="4"/>
  <c r="L521" i="10"/>
  <c r="K789" i="4"/>
  <c r="K987" i="4"/>
  <c r="M1006" i="4"/>
  <c r="K1191" i="4"/>
  <c r="K1095" i="4"/>
  <c r="R1427" i="4"/>
  <c r="L522" i="13"/>
  <c r="R803" i="13"/>
  <c r="O1346" i="13"/>
  <c r="M1346" i="4" s="1"/>
  <c r="B762" i="4"/>
  <c r="D746" i="4"/>
  <c r="E1036" i="4"/>
  <c r="B1438" i="4"/>
  <c r="E1864" i="4"/>
  <c r="B1562" i="4"/>
  <c r="B1750" i="4"/>
  <c r="C871" i="8"/>
  <c r="P674" i="10"/>
  <c r="Q1053" i="13"/>
  <c r="O629" i="10"/>
  <c r="Q1112" i="13"/>
  <c r="O1112" i="4" s="1"/>
  <c r="K595" i="4"/>
  <c r="K1147" i="4"/>
  <c r="K1483" i="4"/>
  <c r="K887" i="4"/>
  <c r="K1887" i="4"/>
  <c r="M522" i="13"/>
  <c r="K907" i="4"/>
  <c r="K1108" i="4"/>
  <c r="Q669" i="13"/>
  <c r="Q723" i="13"/>
  <c r="O723" i="4" s="1"/>
  <c r="S1644" i="13"/>
  <c r="Q1644" i="4" s="1"/>
  <c r="P1644" i="13"/>
  <c r="N1644" i="4" s="1"/>
  <c r="C570" i="4"/>
  <c r="E538" i="4"/>
  <c r="C788" i="4"/>
  <c r="D860" i="4"/>
  <c r="D941" i="4"/>
  <c r="D1036" i="4"/>
  <c r="K1856" i="4"/>
  <c r="P1161" i="10"/>
  <c r="C969" i="8"/>
  <c r="Q1346" i="10"/>
  <c r="H792" i="4"/>
  <c r="P1427" i="10"/>
  <c r="N1427" i="4" s="1"/>
  <c r="O1681" i="10"/>
  <c r="C1473" i="8"/>
  <c r="Q1334" i="10"/>
  <c r="K1376" i="4"/>
  <c r="P1691" i="13"/>
  <c r="P1346" i="10"/>
  <c r="P1516" i="10"/>
  <c r="O1428" i="10"/>
  <c r="R1064" i="13"/>
  <c r="S1516" i="10"/>
  <c r="S1571" i="13"/>
  <c r="K1381" i="4"/>
  <c r="M521" i="13"/>
  <c r="K1832" i="4"/>
  <c r="M521" i="10"/>
  <c r="D538" i="4"/>
  <c r="K546" i="4"/>
  <c r="S1048" i="10"/>
  <c r="S1925" i="10"/>
  <c r="Q1925" i="4" s="1"/>
  <c r="T1797" i="13"/>
  <c r="K673" i="4"/>
  <c r="O1521" i="10"/>
  <c r="Q568" i="4"/>
  <c r="K971" i="4"/>
  <c r="K1188" i="4"/>
  <c r="Q1213" i="4"/>
  <c r="K1304" i="4"/>
  <c r="M1243" i="4"/>
  <c r="R1483" i="4"/>
  <c r="K1495" i="4"/>
  <c r="R1761" i="4"/>
  <c r="N1932" i="4"/>
  <c r="R1644" i="13"/>
  <c r="P1644" i="4" s="1"/>
  <c r="N1644" i="13"/>
  <c r="L1644" i="4" s="1"/>
  <c r="E561" i="4"/>
  <c r="C892" i="4"/>
  <c r="D804" i="4"/>
  <c r="D836" i="4"/>
  <c r="B1712" i="4"/>
  <c r="D1565" i="4"/>
  <c r="N1428" i="10"/>
  <c r="H1684" i="4"/>
  <c r="T1818" i="10"/>
  <c r="P1089" i="10"/>
  <c r="Q1089" i="10"/>
  <c r="K1064" i="4"/>
  <c r="Q1739" i="10"/>
  <c r="N1128" i="10"/>
  <c r="N1445" i="13"/>
  <c r="Q1128" i="10"/>
  <c r="O1316" i="10"/>
  <c r="K1213" i="4"/>
  <c r="K1760" i="4"/>
  <c r="K1457" i="4"/>
  <c r="K1497" i="4"/>
  <c r="K1967" i="4"/>
  <c r="K561" i="4"/>
  <c r="K299" i="4"/>
  <c r="K349" i="4"/>
  <c r="K466" i="4"/>
  <c r="K308" i="4"/>
  <c r="K433" i="4"/>
  <c r="K437" i="4"/>
  <c r="K563" i="4"/>
  <c r="K531" i="4"/>
  <c r="K914" i="4"/>
  <c r="K931" i="4"/>
  <c r="K1606" i="4"/>
  <c r="K1670" i="4"/>
  <c r="K488" i="4"/>
  <c r="K401" i="4"/>
  <c r="K678" i="4"/>
  <c r="K1701" i="4"/>
  <c r="K394" i="4"/>
  <c r="K461" i="4"/>
  <c r="K699" i="4"/>
  <c r="K1461" i="4"/>
  <c r="K1563" i="4"/>
  <c r="K1496" i="4"/>
  <c r="K1749" i="4"/>
  <c r="K1629" i="4"/>
  <c r="K753" i="4"/>
  <c r="K397" i="4"/>
  <c r="K939" i="4"/>
  <c r="K1390" i="4"/>
  <c r="K1367" i="4"/>
  <c r="K1252" i="4"/>
  <c r="K1541" i="4"/>
  <c r="K1926" i="4"/>
  <c r="K1436" i="4"/>
  <c r="K624" i="4"/>
  <c r="K1988" i="4"/>
  <c r="K1639" i="4"/>
  <c r="K1072" i="4"/>
  <c r="K534" i="4"/>
  <c r="K807" i="4"/>
  <c r="K1100" i="4"/>
  <c r="K1127" i="4"/>
  <c r="K1143" i="4"/>
  <c r="K1289" i="4"/>
  <c r="K1262" i="4"/>
  <c r="K1471" i="4"/>
  <c r="K1695" i="4"/>
  <c r="K1645" i="4"/>
  <c r="K472" i="4"/>
  <c r="K1096" i="4"/>
  <c r="K273" i="4"/>
  <c r="K350" i="4"/>
  <c r="K442" i="4"/>
  <c r="K417" i="4"/>
  <c r="K564" i="4"/>
  <c r="K695" i="4"/>
  <c r="K1157" i="4"/>
  <c r="K1544" i="4"/>
  <c r="K1179" i="4"/>
  <c r="K1768" i="4"/>
  <c r="K303" i="4"/>
  <c r="K323" i="4"/>
  <c r="K384" i="4"/>
  <c r="K836" i="4"/>
  <c r="K928" i="4"/>
  <c r="K1046" i="4"/>
  <c r="K1148" i="4"/>
  <c r="K1273" i="4"/>
  <c r="K1477" i="4"/>
  <c r="K1472" i="4"/>
  <c r="K1463" i="4"/>
  <c r="K1661" i="4"/>
  <c r="K1478" i="4"/>
  <c r="K1809" i="4"/>
  <c r="K399" i="4"/>
  <c r="K407" i="4"/>
  <c r="K572" i="4"/>
  <c r="K592" i="4"/>
  <c r="K693" i="4"/>
  <c r="K711" i="4"/>
  <c r="K937" i="4"/>
  <c r="K1000" i="4"/>
  <c r="K1055" i="4"/>
  <c r="K1429" i="4"/>
  <c r="K1542" i="4"/>
  <c r="K1942" i="4"/>
  <c r="K1883" i="4"/>
  <c r="K357" i="4"/>
  <c r="K732" i="4"/>
  <c r="K929" i="4"/>
  <c r="K1212" i="4"/>
  <c r="K1244" i="4"/>
  <c r="K1494" i="4"/>
  <c r="K1678" i="4"/>
  <c r="K1790" i="4"/>
  <c r="K1990" i="4"/>
  <c r="K1777" i="4"/>
  <c r="K1982" i="4"/>
  <c r="K968" i="4"/>
  <c r="K1199" i="4"/>
  <c r="Q1205" i="4"/>
  <c r="R1691" i="4"/>
  <c r="K1944" i="4"/>
  <c r="J1467" i="4"/>
  <c r="S1467" i="13"/>
  <c r="I519" i="4"/>
  <c r="K519" i="4" s="1"/>
  <c r="R519" i="10"/>
  <c r="I544" i="4"/>
  <c r="T544" i="10"/>
  <c r="S544" i="10"/>
  <c r="I783" i="4"/>
  <c r="K783" i="4" s="1"/>
  <c r="R783" i="10"/>
  <c r="P783" i="4" s="1"/>
  <c r="I792" i="4"/>
  <c r="K792" i="4" s="1"/>
  <c r="Q792" i="10"/>
  <c r="T792" i="10"/>
  <c r="I910" i="4"/>
  <c r="K910" i="4" s="1"/>
  <c r="O910" i="10"/>
  <c r="T910" i="10"/>
  <c r="I1121" i="4"/>
  <c r="P1121" i="10"/>
  <c r="S1121" i="10"/>
  <c r="I724" i="4"/>
  <c r="K724" i="4" s="1"/>
  <c r="N724" i="10"/>
  <c r="L724" i="4" s="1"/>
  <c r="I1647" i="4"/>
  <c r="K1647" i="4" s="1"/>
  <c r="S1647" i="10"/>
  <c r="I611" i="4"/>
  <c r="K611" i="4" s="1"/>
  <c r="N611" i="10"/>
  <c r="I1090" i="4"/>
  <c r="R1090" i="10"/>
  <c r="T1090" i="10"/>
  <c r="I1007" i="4"/>
  <c r="K1007" i="4" s="1"/>
  <c r="O1007" i="10"/>
  <c r="I612" i="4"/>
  <c r="T612" i="10"/>
  <c r="N612" i="10"/>
  <c r="I776" i="4"/>
  <c r="K776" i="4" s="1"/>
  <c r="N776" i="10"/>
  <c r="I856" i="4"/>
  <c r="K856" i="4" s="1"/>
  <c r="O856" i="10"/>
  <c r="R856" i="10"/>
  <c r="T856" i="10"/>
  <c r="I983" i="4"/>
  <c r="K983" i="4" s="1"/>
  <c r="T983" i="10"/>
  <c r="I997" i="4"/>
  <c r="K997" i="4" s="1"/>
  <c r="R997" i="10"/>
  <c r="O997" i="10"/>
  <c r="P997" i="10"/>
  <c r="I1715" i="4"/>
  <c r="K1715" i="4" s="1"/>
  <c r="S1715" i="10"/>
  <c r="I1978" i="4"/>
  <c r="Q1978" i="10"/>
  <c r="T1978" i="10"/>
  <c r="R1978" i="10"/>
  <c r="J1261" i="4"/>
  <c r="K1261" i="4" s="1"/>
  <c r="T1261" i="13"/>
  <c r="J891" i="4"/>
  <c r="K891" i="4" s="1"/>
  <c r="T891" i="13"/>
  <c r="J1705" i="4"/>
  <c r="K1705" i="4" s="1"/>
  <c r="T1705" i="13"/>
  <c r="J1742" i="4"/>
  <c r="K1742" i="4" s="1"/>
  <c r="T1742" i="13"/>
  <c r="O1925" i="10"/>
  <c r="M1925" i="4" s="1"/>
  <c r="J294" i="4"/>
  <c r="K294" i="4" s="1"/>
  <c r="R294" i="13"/>
  <c r="P294" i="4" s="1"/>
  <c r="N294" i="13"/>
  <c r="J879" i="4"/>
  <c r="O879" i="13"/>
  <c r="J940" i="4"/>
  <c r="T940" i="13"/>
  <c r="J526" i="4"/>
  <c r="K526" i="4" s="1"/>
  <c r="O526" i="13"/>
  <c r="J751" i="4"/>
  <c r="K751" i="4" s="1"/>
  <c r="Q751" i="13"/>
  <c r="T751" i="13"/>
  <c r="J740" i="4"/>
  <c r="K740" i="4" s="1"/>
  <c r="T740" i="13"/>
  <c r="J255" i="4"/>
  <c r="K255" i="4" s="1"/>
  <c r="R255" i="13"/>
  <c r="J619" i="4"/>
  <c r="K619" i="4" s="1"/>
  <c r="T619" i="13"/>
  <c r="P619" i="13"/>
  <c r="N619" i="4" s="1"/>
  <c r="J1714" i="4"/>
  <c r="K1714" i="4" s="1"/>
  <c r="P1714" i="13"/>
  <c r="J1780" i="4"/>
  <c r="K1780" i="4" s="1"/>
  <c r="R1780" i="13"/>
  <c r="P1780" i="4" s="1"/>
  <c r="R1954" i="13"/>
  <c r="P1954" i="4" s="1"/>
  <c r="K327" i="4"/>
  <c r="R838" i="4"/>
  <c r="N1596" i="10"/>
  <c r="K1518" i="4"/>
  <c r="I505" i="4"/>
  <c r="T505" i="10"/>
  <c r="Q505" i="10"/>
  <c r="S505" i="10"/>
  <c r="I470" i="4"/>
  <c r="P470" i="10"/>
  <c r="R470" i="10"/>
  <c r="N470" i="10"/>
  <c r="I489" i="4"/>
  <c r="Q489" i="10"/>
  <c r="R489" i="10"/>
  <c r="I667" i="4"/>
  <c r="T667" i="10"/>
  <c r="O667" i="10"/>
  <c r="Q667" i="10"/>
  <c r="I849" i="4"/>
  <c r="N849" i="10"/>
  <c r="I575" i="4"/>
  <c r="K575" i="4" s="1"/>
  <c r="S575" i="10"/>
  <c r="T575" i="10"/>
  <c r="I597" i="4"/>
  <c r="T597" i="10"/>
  <c r="O597" i="10"/>
  <c r="I847" i="4"/>
  <c r="P847" i="10"/>
  <c r="R847" i="10"/>
  <c r="S847" i="10"/>
  <c r="T847" i="10"/>
  <c r="I916" i="4"/>
  <c r="Q916" i="10"/>
  <c r="R916" i="10"/>
  <c r="S916" i="10"/>
  <c r="T916" i="10"/>
  <c r="O916" i="10"/>
  <c r="P916" i="10"/>
  <c r="I1386" i="4"/>
  <c r="K1386" i="4" s="1"/>
  <c r="N1386" i="10"/>
  <c r="P1386" i="10"/>
  <c r="O1386" i="10"/>
  <c r="I1403" i="4"/>
  <c r="K1403" i="4" s="1"/>
  <c r="S1403" i="10"/>
  <c r="R1403" i="10"/>
  <c r="I1684" i="4"/>
  <c r="K1684" i="4" s="1"/>
  <c r="R1684" i="10"/>
  <c r="I1666" i="4"/>
  <c r="Q1666" i="10"/>
  <c r="R1666" i="10"/>
  <c r="S1666" i="10"/>
  <c r="P1666" i="10"/>
  <c r="I1691" i="4"/>
  <c r="K1691" i="4" s="1"/>
  <c r="R1691" i="10"/>
  <c r="P1691" i="4" s="1"/>
  <c r="I1649" i="4"/>
  <c r="K1649" i="4" s="1"/>
  <c r="Q1649" i="10"/>
  <c r="R1649" i="10"/>
  <c r="T1649" i="10"/>
  <c r="O1649" i="10"/>
  <c r="P1649" i="10"/>
  <c r="I1723" i="4"/>
  <c r="K1723" i="4" s="1"/>
  <c r="T1723" i="10"/>
  <c r="R1723" i="10"/>
  <c r="S1723" i="10"/>
  <c r="I1858" i="4"/>
  <c r="K1858" i="4" s="1"/>
  <c r="Q1858" i="10"/>
  <c r="I1885" i="4"/>
  <c r="S1885" i="10"/>
  <c r="T1885" i="10"/>
  <c r="I1919" i="4"/>
  <c r="K1919" i="4" s="1"/>
  <c r="T1919" i="10"/>
  <c r="R1919" i="10"/>
  <c r="S1919" i="10"/>
  <c r="Q1919" i="10"/>
  <c r="J162" i="4"/>
  <c r="R162" i="13"/>
  <c r="J173" i="4"/>
  <c r="S173" i="13"/>
  <c r="I464" i="4"/>
  <c r="R464" i="10"/>
  <c r="I1324" i="4"/>
  <c r="K1324" i="4" s="1"/>
  <c r="O1324" i="10"/>
  <c r="T1324" i="10"/>
  <c r="R1324" i="10"/>
  <c r="I1579" i="4"/>
  <c r="K1579" i="4" s="1"/>
  <c r="R1579" i="10"/>
  <c r="O1579" i="10"/>
  <c r="S1579" i="10"/>
  <c r="T1579" i="10"/>
  <c r="I863" i="4"/>
  <c r="N863" i="10"/>
  <c r="P863" i="10"/>
  <c r="Q863" i="10"/>
  <c r="O863" i="4" s="1"/>
  <c r="I324" i="4"/>
  <c r="K324" i="4" s="1"/>
  <c r="R324" i="10"/>
  <c r="I841" i="4"/>
  <c r="K841" i="4" s="1"/>
  <c r="T841" i="10"/>
  <c r="O841" i="10"/>
  <c r="R841" i="10"/>
  <c r="I1425" i="4"/>
  <c r="K1425" i="4" s="1"/>
  <c r="T1425" i="10"/>
  <c r="N1425" i="10"/>
  <c r="I1665" i="4"/>
  <c r="K1665" i="4" s="1"/>
  <c r="S1665" i="10"/>
  <c r="R1665" i="10"/>
  <c r="P1665" i="10"/>
  <c r="Q1665" i="10"/>
  <c r="J1024" i="4"/>
  <c r="K1024" i="4" s="1"/>
  <c r="T1024" i="13"/>
  <c r="J990" i="4"/>
  <c r="K990" i="4" s="1"/>
  <c r="T990" i="13"/>
  <c r="S990" i="13"/>
  <c r="P990" i="13"/>
  <c r="J1673" i="4"/>
  <c r="K1673" i="4" s="1"/>
  <c r="R1673" i="13"/>
  <c r="T1673" i="13"/>
  <c r="I1339" i="4"/>
  <c r="K1339" i="4" s="1"/>
  <c r="T1339" i="10"/>
  <c r="J1348" i="4"/>
  <c r="K1348" i="4" s="1"/>
  <c r="R1348" i="13"/>
  <c r="J549" i="4"/>
  <c r="K549" i="4" s="1"/>
  <c r="T549" i="13"/>
  <c r="P549" i="13"/>
  <c r="N549" i="13"/>
  <c r="I263" i="4"/>
  <c r="T263" i="10"/>
  <c r="I589" i="4"/>
  <c r="K589" i="4" s="1"/>
  <c r="R589" i="10"/>
  <c r="T589" i="10"/>
  <c r="S589" i="10"/>
  <c r="O589" i="10"/>
  <c r="P589" i="10"/>
  <c r="I943" i="4"/>
  <c r="K943" i="4" s="1"/>
  <c r="P943" i="10"/>
  <c r="O943" i="10"/>
  <c r="R943" i="10"/>
  <c r="I1869" i="4"/>
  <c r="K1869" i="4" s="1"/>
  <c r="Q1869" i="10"/>
  <c r="I1546" i="4"/>
  <c r="T1546" i="10"/>
  <c r="I1683" i="4"/>
  <c r="K1683" i="4" s="1"/>
  <c r="S1683" i="10"/>
  <c r="T1683" i="10"/>
  <c r="I1925" i="4"/>
  <c r="K1925" i="4" s="1"/>
  <c r="R1925" i="10"/>
  <c r="P1925" i="4" s="1"/>
  <c r="I1940" i="4"/>
  <c r="K1940" i="4" s="1"/>
  <c r="T1940" i="10"/>
  <c r="S1940" i="10"/>
  <c r="I1724" i="4"/>
  <c r="K1724" i="4" s="1"/>
  <c r="T1724" i="10"/>
  <c r="I1299" i="4"/>
  <c r="K1299" i="4" s="1"/>
  <c r="P1299" i="10"/>
  <c r="I1318" i="4"/>
  <c r="K1318" i="4" s="1"/>
  <c r="Q1318" i="10"/>
  <c r="I1577" i="4"/>
  <c r="K1577" i="4" s="1"/>
  <c r="T1577" i="10"/>
  <c r="I1601" i="4"/>
  <c r="K1601" i="4" s="1"/>
  <c r="R1601" i="10"/>
  <c r="I1721" i="4"/>
  <c r="K1721" i="4" s="1"/>
  <c r="T1721" i="10"/>
  <c r="N1721" i="10"/>
  <c r="J366" i="4"/>
  <c r="K366" i="4" s="1"/>
  <c r="R366" i="13"/>
  <c r="S324" i="10"/>
  <c r="K343" i="4"/>
  <c r="K450" i="4"/>
  <c r="N589" i="10"/>
  <c r="K547" i="4"/>
  <c r="M722" i="4"/>
  <c r="O783" i="10"/>
  <c r="M783" i="4" s="1"/>
  <c r="K794" i="4"/>
  <c r="S910" i="10"/>
  <c r="K915" i="4"/>
  <c r="K1078" i="4"/>
  <c r="K1118" i="4"/>
  <c r="K994" i="4"/>
  <c r="K1220" i="4"/>
  <c r="K1377" i="4"/>
  <c r="K1407" i="4"/>
  <c r="O1724" i="10"/>
  <c r="P1919" i="10"/>
  <c r="N1753" i="4"/>
  <c r="T320" i="13"/>
  <c r="Q366" i="13"/>
  <c r="N1673" i="13"/>
  <c r="Q263" i="10"/>
  <c r="N1408" i="10"/>
  <c r="K1584" i="4"/>
  <c r="O1665" i="10"/>
  <c r="P1967" i="4"/>
  <c r="Q1412" i="4"/>
  <c r="K1969" i="4"/>
  <c r="K1508" i="4"/>
  <c r="S1607" i="10"/>
  <c r="K1882" i="4"/>
  <c r="K1604" i="4"/>
  <c r="N1665" i="10"/>
  <c r="K1417" i="4"/>
  <c r="K328" i="4"/>
  <c r="K341" i="4"/>
  <c r="K490" i="4"/>
  <c r="K628" i="4"/>
  <c r="R667" i="10"/>
  <c r="N667" i="10"/>
  <c r="K710" i="4"/>
  <c r="N783" i="10"/>
  <c r="L783" i="4" s="1"/>
  <c r="S943" i="10"/>
  <c r="N1090" i="10"/>
  <c r="N1318" i="10"/>
  <c r="K1329" i="4"/>
  <c r="R1386" i="10"/>
  <c r="O1318" i="10"/>
  <c r="P1318" i="10"/>
  <c r="P1324" i="10"/>
  <c r="K1233" i="4"/>
  <c r="R1425" i="10"/>
  <c r="M1531" i="4"/>
  <c r="K1550" i="4"/>
  <c r="L1531" i="4"/>
  <c r="P1831" i="4"/>
  <c r="N1724" i="10"/>
  <c r="O1978" i="10"/>
  <c r="R549" i="13"/>
  <c r="R768" i="13"/>
  <c r="K428" i="4"/>
  <c r="K1995" i="4"/>
  <c r="K427" i="4"/>
  <c r="K562" i="4"/>
  <c r="N1245" i="4"/>
  <c r="K808" i="4"/>
  <c r="K932" i="4"/>
  <c r="K552" i="4"/>
  <c r="K782" i="4"/>
  <c r="K793" i="4"/>
  <c r="K898" i="4"/>
  <c r="K723" i="4"/>
  <c r="R1885" i="10"/>
  <c r="M1213" i="4"/>
  <c r="K430" i="4"/>
  <c r="S1531" i="13"/>
  <c r="T1531" i="13"/>
  <c r="P667" i="10"/>
  <c r="R1845" i="10"/>
  <c r="N1403" i="10"/>
  <c r="R1571" i="13"/>
  <c r="P1571" i="4" s="1"/>
  <c r="S1697" i="13"/>
  <c r="Q1673" i="13"/>
  <c r="O1673" i="4" s="1"/>
  <c r="Q260" i="13"/>
  <c r="O260" i="4" s="1"/>
  <c r="K1861" i="4"/>
  <c r="K1907" i="4"/>
  <c r="K315" i="4"/>
  <c r="K1915" i="4"/>
  <c r="K282" i="4"/>
  <c r="N841" i="10"/>
  <c r="K1959" i="4"/>
  <c r="Q535" i="4"/>
  <c r="K516" i="4"/>
  <c r="Q611" i="10"/>
  <c r="S667" i="10"/>
  <c r="K607" i="4"/>
  <c r="R611" i="10"/>
  <c r="S841" i="10"/>
  <c r="N856" i="10"/>
  <c r="Q783" i="10"/>
  <c r="O783" i="4" s="1"/>
  <c r="M950" i="4"/>
  <c r="K1061" i="4"/>
  <c r="S1324" i="10"/>
  <c r="O1446" i="10"/>
  <c r="P1446" i="10"/>
  <c r="R1256" i="4"/>
  <c r="K1366" i="4"/>
  <c r="K1456" i="4"/>
  <c r="K1553" i="4"/>
  <c r="N1483" i="4"/>
  <c r="P1594" i="4"/>
  <c r="P1684" i="10"/>
  <c r="N1885" i="10"/>
  <c r="Q1761" i="4"/>
  <c r="P1978" i="10"/>
  <c r="P1118" i="13"/>
  <c r="O1515" i="13"/>
  <c r="P366" i="13"/>
  <c r="R260" i="13"/>
  <c r="P260" i="4" s="1"/>
  <c r="P1734" i="13"/>
  <c r="R1113" i="10"/>
  <c r="O1403" i="10"/>
  <c r="O1691" i="10"/>
  <c r="M1691" i="4" s="1"/>
  <c r="Q1721" i="10"/>
  <c r="O1330" i="10"/>
  <c r="S1691" i="10"/>
  <c r="Q1691" i="4" s="1"/>
  <c r="K359" i="4"/>
  <c r="P422" i="4"/>
  <c r="K677" i="4"/>
  <c r="K701" i="4"/>
  <c r="P723" i="4"/>
  <c r="K694" i="4"/>
  <c r="N910" i="10"/>
  <c r="Q999" i="4"/>
  <c r="R1213" i="4"/>
  <c r="K1398" i="4"/>
  <c r="K1327" i="4"/>
  <c r="R1596" i="10"/>
  <c r="K1510" i="4"/>
  <c r="R1531" i="4"/>
  <c r="K1638" i="4"/>
  <c r="K1597" i="4"/>
  <c r="O1684" i="10"/>
  <c r="S1724" i="10"/>
  <c r="K1735" i="4"/>
  <c r="K1589" i="4"/>
  <c r="L1886" i="4"/>
  <c r="K1824" i="4"/>
  <c r="P1832" i="4"/>
  <c r="R297" i="13"/>
  <c r="O1714" i="13"/>
  <c r="N260" i="13"/>
  <c r="T366" i="13"/>
  <c r="P1024" i="13"/>
  <c r="O863" i="10"/>
  <c r="Q997" i="10"/>
  <c r="K543" i="4"/>
  <c r="K454" i="4"/>
  <c r="K865" i="4"/>
  <c r="K581" i="4"/>
  <c r="K895" i="4"/>
  <c r="K1020" i="4"/>
  <c r="K1097" i="4"/>
  <c r="K1219" i="4"/>
  <c r="Q1163" i="10"/>
  <c r="O1163" i="4" s="1"/>
  <c r="Q1427" i="10"/>
  <c r="O1427" i="4" s="1"/>
  <c r="K1290" i="4"/>
  <c r="K1900" i="4"/>
  <c r="K1737" i="4"/>
  <c r="Q958" i="13"/>
  <c r="O958" i="4" s="1"/>
  <c r="K1186" i="4"/>
  <c r="K790" i="4"/>
  <c r="K902" i="4"/>
  <c r="K1237" i="4"/>
  <c r="K1091" i="4"/>
  <c r="K909" i="4"/>
  <c r="K1738" i="4"/>
  <c r="K625" i="4"/>
  <c r="K271" i="4"/>
  <c r="K903" i="4"/>
  <c r="L1213" i="4"/>
  <c r="K1065" i="4"/>
  <c r="K338" i="4"/>
  <c r="K493" i="4"/>
  <c r="K587" i="4"/>
  <c r="O611" i="10"/>
  <c r="S611" i="10"/>
  <c r="Q752" i="4"/>
  <c r="S783" i="10"/>
  <c r="Q783" i="4" s="1"/>
  <c r="S849" i="10"/>
  <c r="K963" i="4"/>
  <c r="S983" i="10"/>
  <c r="P1064" i="4"/>
  <c r="K1111" i="4"/>
  <c r="K1281" i="4"/>
  <c r="N1324" i="10"/>
  <c r="N1446" i="10"/>
  <c r="O1596" i="10"/>
  <c r="K1361" i="4"/>
  <c r="N1666" i="10"/>
  <c r="S1596" i="10"/>
  <c r="K1718" i="4"/>
  <c r="K1534" i="4"/>
  <c r="N1684" i="10"/>
  <c r="P1779" i="4"/>
  <c r="K1685" i="4"/>
  <c r="N1925" i="10"/>
  <c r="L1925" i="4" s="1"/>
  <c r="Q1885" i="10"/>
  <c r="Q1967" i="4"/>
  <c r="N1831" i="4"/>
  <c r="O549" i="13"/>
  <c r="P565" i="13"/>
  <c r="O565" i="13"/>
  <c r="O794" i="13"/>
  <c r="R1377" i="13"/>
  <c r="O1673" i="13"/>
  <c r="O1742" i="13"/>
  <c r="S366" i="13"/>
  <c r="Q1546" i="10"/>
  <c r="Q398" i="13"/>
  <c r="Q1024" i="13"/>
  <c r="Q561" i="4"/>
  <c r="K584" i="4"/>
  <c r="R619" i="4"/>
  <c r="K671" i="4"/>
  <c r="K696" i="4"/>
  <c r="S856" i="10"/>
  <c r="O764" i="4"/>
  <c r="P783" i="10"/>
  <c r="N783" i="4" s="1"/>
  <c r="P1104" i="4"/>
  <c r="M1112" i="4"/>
  <c r="K1142" i="4"/>
  <c r="Q1104" i="4"/>
  <c r="K1156" i="4"/>
  <c r="K1270" i="4"/>
  <c r="R1318" i="10"/>
  <c r="S1318" i="10"/>
  <c r="P1596" i="10"/>
  <c r="Q1531" i="4"/>
  <c r="Q1829" i="4"/>
  <c r="K1827" i="4"/>
  <c r="P1724" i="10"/>
  <c r="O1886" i="4"/>
  <c r="O1964" i="4"/>
  <c r="T297" i="13"/>
  <c r="P1697" i="13"/>
  <c r="S1742" i="13"/>
  <c r="N366" i="13"/>
  <c r="L366" i="4" s="1"/>
  <c r="P1673" i="13"/>
  <c r="R1940" i="10"/>
  <c r="L1483" i="4"/>
  <c r="K1852" i="4"/>
  <c r="Q368" i="10"/>
  <c r="Q943" i="10"/>
  <c r="R1024" i="13"/>
  <c r="Q389" i="10"/>
  <c r="I389" i="4"/>
  <c r="K389" i="4" s="1"/>
  <c r="K393" i="4"/>
  <c r="I1722" i="4"/>
  <c r="T1722" i="10"/>
  <c r="O1722" i="10"/>
  <c r="I1857" i="4"/>
  <c r="K1857" i="4" s="1"/>
  <c r="O1857" i="10"/>
  <c r="I1500" i="4"/>
  <c r="K1500" i="4" s="1"/>
  <c r="S1500" i="10"/>
  <c r="Q1500" i="10"/>
  <c r="I1829" i="4"/>
  <c r="K1829" i="4" s="1"/>
  <c r="Q1829" i="10"/>
  <c r="O1829" i="4" s="1"/>
  <c r="I1617" i="4"/>
  <c r="K1617" i="4" s="1"/>
  <c r="R1617" i="10"/>
  <c r="T1617" i="10"/>
  <c r="N1617" i="10"/>
  <c r="P1617" i="10"/>
  <c r="I1655" i="4"/>
  <c r="K1655" i="4" s="1"/>
  <c r="T1655" i="10"/>
  <c r="P1655" i="10"/>
  <c r="N1655" i="4" s="1"/>
  <c r="I1585" i="4"/>
  <c r="K1585" i="4" s="1"/>
  <c r="P1585" i="10"/>
  <c r="N1585" i="10"/>
  <c r="N733" i="13"/>
  <c r="K257" i="4"/>
  <c r="I934" i="4"/>
  <c r="K934" i="4" s="1"/>
  <c r="Q934" i="10"/>
  <c r="K917" i="4"/>
  <c r="K1170" i="4"/>
  <c r="I1243" i="4"/>
  <c r="K1243" i="4" s="1"/>
  <c r="P1243" i="10"/>
  <c r="N1243" i="4" s="1"/>
  <c r="Q1243" i="10"/>
  <c r="O1243" i="4" s="1"/>
  <c r="I940" i="4"/>
  <c r="T940" i="10"/>
  <c r="R940" i="4" s="1"/>
  <c r="I1310" i="4"/>
  <c r="K1310" i="4" s="1"/>
  <c r="T1310" i="10"/>
  <c r="N362" i="10"/>
  <c r="I362" i="4"/>
  <c r="K362" i="4" s="1"/>
  <c r="J1697" i="4"/>
  <c r="K1697" i="4" s="1"/>
  <c r="R1697" i="13"/>
  <c r="J1843" i="4"/>
  <c r="K1843" i="4" s="1"/>
  <c r="T1843" i="13"/>
  <c r="J852" i="4"/>
  <c r="K852" i="4" s="1"/>
  <c r="P852" i="13"/>
  <c r="T588" i="13"/>
  <c r="J588" i="4"/>
  <c r="K588" i="4" s="1"/>
  <c r="K300" i="4"/>
  <c r="Q1101" i="13"/>
  <c r="J1101" i="4"/>
  <c r="K1101" i="4" s="1"/>
  <c r="P1720" i="13"/>
  <c r="N1720" i="4" s="1"/>
  <c r="J1720" i="4"/>
  <c r="K1720" i="4" s="1"/>
  <c r="O1899" i="13"/>
  <c r="J1899" i="4"/>
  <c r="K1899" i="4" s="1"/>
  <c r="J1620" i="4"/>
  <c r="K1620" i="4" s="1"/>
  <c r="T1620" i="13"/>
  <c r="K269" i="4"/>
  <c r="K447" i="4"/>
  <c r="P574" i="13"/>
  <c r="N574" i="4" s="1"/>
  <c r="Q453" i="10"/>
  <c r="I453" i="4"/>
  <c r="K453" i="4" s="1"/>
  <c r="N504" i="10"/>
  <c r="M1451" i="4"/>
  <c r="J764" i="4"/>
  <c r="T764" i="13"/>
  <c r="Q1570" i="13"/>
  <c r="J1570" i="4"/>
  <c r="K1570" i="4" s="1"/>
  <c r="S1567" i="13"/>
  <c r="J1567" i="4"/>
  <c r="K1567" i="4" s="1"/>
  <c r="I973" i="4"/>
  <c r="K973" i="4" s="1"/>
  <c r="S973" i="10"/>
  <c r="I700" i="4"/>
  <c r="K700" i="4" s="1"/>
  <c r="O700" i="10"/>
  <c r="I1325" i="4"/>
  <c r="R1325" i="10"/>
  <c r="I1308" i="4"/>
  <c r="K1308" i="4" s="1"/>
  <c r="O1308" i="10"/>
  <c r="I1441" i="4"/>
  <c r="K1441" i="4" s="1"/>
  <c r="T1441" i="10"/>
  <c r="N1441" i="10"/>
  <c r="S1441" i="10"/>
  <c r="I1855" i="4"/>
  <c r="K1855" i="4" s="1"/>
  <c r="O1855" i="10"/>
  <c r="R1855" i="10"/>
  <c r="S1855" i="10"/>
  <c r="I1524" i="4"/>
  <c r="K1524" i="4" s="1"/>
  <c r="R1524" i="10"/>
  <c r="I1812" i="4"/>
  <c r="K1812" i="4" s="1"/>
  <c r="P1812" i="10"/>
  <c r="Q1812" i="10"/>
  <c r="T1812" i="10"/>
  <c r="I1946" i="4"/>
  <c r="K1946" i="4" s="1"/>
  <c r="T1946" i="10"/>
  <c r="N1946" i="10"/>
  <c r="S1946" i="10"/>
  <c r="I1932" i="4"/>
  <c r="K1932" i="4" s="1"/>
  <c r="R1932" i="10"/>
  <c r="P1932" i="4" s="1"/>
  <c r="O1932" i="10"/>
  <c r="M1932" i="4" s="1"/>
  <c r="S1932" i="10"/>
  <c r="Q1932" i="4" s="1"/>
  <c r="I1834" i="4"/>
  <c r="K1834" i="4" s="1"/>
  <c r="S1834" i="10"/>
  <c r="Q1834" i="4" s="1"/>
  <c r="R1834" i="10"/>
  <c r="P1834" i="4" s="1"/>
  <c r="I1914" i="4"/>
  <c r="K1914" i="4" s="1"/>
  <c r="T1914" i="10"/>
  <c r="S1914" i="10"/>
  <c r="R1914" i="10"/>
  <c r="I1905" i="4"/>
  <c r="K1905" i="4" s="1"/>
  <c r="S1905" i="10"/>
  <c r="I1964" i="4"/>
  <c r="K1964" i="4" s="1"/>
  <c r="T1964" i="10"/>
  <c r="R1964" i="4" s="1"/>
  <c r="R1964" i="10"/>
  <c r="P1964" i="4" s="1"/>
  <c r="N190" i="13"/>
  <c r="J190" i="4"/>
  <c r="O1147" i="4"/>
  <c r="I1460" i="4"/>
  <c r="K1460" i="4" s="1"/>
  <c r="O1460" i="10"/>
  <c r="T1460" i="10"/>
  <c r="Q1460" i="10"/>
  <c r="I1779" i="4"/>
  <c r="K1779" i="4" s="1"/>
  <c r="N1779" i="10"/>
  <c r="L1779" i="4" s="1"/>
  <c r="S1779" i="10"/>
  <c r="Q1779" i="4" s="1"/>
  <c r="O1779" i="10"/>
  <c r="M1779" i="4" s="1"/>
  <c r="I1251" i="4"/>
  <c r="K1251" i="4" s="1"/>
  <c r="T1251" i="10"/>
  <c r="J568" i="4"/>
  <c r="K568" i="4" s="1"/>
  <c r="O568" i="13"/>
  <c r="M568" i="4" s="1"/>
  <c r="J920" i="4"/>
  <c r="K920" i="4" s="1"/>
  <c r="N920" i="13"/>
  <c r="I1565" i="4"/>
  <c r="K1565" i="4" s="1"/>
  <c r="R1565" i="10"/>
  <c r="T1565" i="10"/>
  <c r="N1565" i="10"/>
  <c r="I1181" i="4"/>
  <c r="K1181" i="4" s="1"/>
  <c r="O1181" i="10"/>
  <c r="I1282" i="4"/>
  <c r="K1282" i="4" s="1"/>
  <c r="Q1282" i="10"/>
  <c r="T1282" i="10"/>
  <c r="O1282" i="10"/>
  <c r="R1282" i="10"/>
  <c r="K1397" i="4"/>
  <c r="I514" i="4"/>
  <c r="K514" i="4" s="1"/>
  <c r="N514" i="10"/>
  <c r="N446" i="10"/>
  <c r="I446" i="4"/>
  <c r="K446" i="4" s="1"/>
  <c r="R1396" i="4"/>
  <c r="P1205" i="4"/>
  <c r="J438" i="4"/>
  <c r="K438" i="4" s="1"/>
  <c r="Q438" i="13"/>
  <c r="I1586" i="4"/>
  <c r="K1586" i="4" s="1"/>
  <c r="O1586" i="10"/>
  <c r="R1586" i="10"/>
  <c r="I1595" i="4"/>
  <c r="K1595" i="4" s="1"/>
  <c r="T1595" i="10"/>
  <c r="P1595" i="10"/>
  <c r="Q1595" i="10"/>
  <c r="O1595" i="10"/>
  <c r="I1761" i="4"/>
  <c r="K1761" i="4" s="1"/>
  <c r="R1761" i="10"/>
  <c r="P1761" i="4" s="1"/>
  <c r="I1906" i="4"/>
  <c r="K1906" i="4" s="1"/>
  <c r="S1906" i="10"/>
  <c r="Q1906" i="10"/>
  <c r="R1906" i="10"/>
  <c r="K1135" i="4"/>
  <c r="N1310" i="10"/>
  <c r="R1310" i="10"/>
  <c r="K1182" i="4"/>
  <c r="K1757" i="4"/>
  <c r="K1811" i="4"/>
  <c r="T368" i="13"/>
  <c r="S494" i="13"/>
  <c r="P802" i="13"/>
  <c r="P1325" i="13"/>
  <c r="S1715" i="13"/>
  <c r="P862" i="13"/>
  <c r="K340" i="4"/>
  <c r="Q510" i="13"/>
  <c r="O510" i="4" s="1"/>
  <c r="T1319" i="13"/>
  <c r="J1319" i="4"/>
  <c r="K1319" i="4" s="1"/>
  <c r="T1616" i="13"/>
  <c r="R1616" i="4" s="1"/>
  <c r="J1616" i="4"/>
  <c r="K1616" i="4" s="1"/>
  <c r="K1149" i="4"/>
  <c r="T1504" i="13"/>
  <c r="J1504" i="4"/>
  <c r="K1504" i="4" s="1"/>
  <c r="S1934" i="13"/>
  <c r="K1936" i="4"/>
  <c r="K1891" i="4"/>
  <c r="K287" i="4"/>
  <c r="K306" i="4"/>
  <c r="K452" i="4"/>
  <c r="K460" i="4"/>
  <c r="K481" i="4"/>
  <c r="K279" i="4"/>
  <c r="K536" i="4"/>
  <c r="P634" i="10"/>
  <c r="I634" i="4"/>
  <c r="K634" i="4" s="1"/>
  <c r="K714" i="4"/>
  <c r="K325" i="4"/>
  <c r="K544" i="4"/>
  <c r="R1386" i="13"/>
  <c r="P1386" i="4" s="1"/>
  <c r="J1386" i="4"/>
  <c r="K1939" i="4"/>
  <c r="K289" i="4"/>
  <c r="R1267" i="10"/>
  <c r="K1446" i="4"/>
  <c r="K1121" i="4"/>
  <c r="K666" i="4"/>
  <c r="Q761" i="10"/>
  <c r="K1090" i="4"/>
  <c r="K339" i="4"/>
  <c r="K347" i="4"/>
  <c r="K612" i="4"/>
  <c r="K1113" i="4"/>
  <c r="K1414" i="4"/>
  <c r="K1422" i="4"/>
  <c r="K1981" i="4"/>
  <c r="K1498" i="4"/>
  <c r="K1556" i="4"/>
  <c r="Q1690" i="10"/>
  <c r="K1842" i="4"/>
  <c r="K1933" i="4"/>
  <c r="K1943" i="4"/>
  <c r="K1522" i="4"/>
  <c r="Q1565" i="10"/>
  <c r="O1760" i="4"/>
  <c r="K1420" i="4"/>
  <c r="K1454" i="4"/>
  <c r="K1575" i="4"/>
  <c r="K1769" i="4"/>
  <c r="K1783" i="4"/>
  <c r="K1956" i="4"/>
  <c r="K1973" i="4"/>
  <c r="K1216" i="4"/>
  <c r="K1392" i="4"/>
  <c r="K1211" i="4"/>
  <c r="K1467" i="4"/>
  <c r="K1540" i="4"/>
  <c r="R1356" i="10"/>
  <c r="K1380" i="4"/>
  <c r="K1569" i="4"/>
  <c r="K1682" i="4"/>
  <c r="K1729" i="4"/>
  <c r="K1853" i="4"/>
  <c r="K465" i="4"/>
  <c r="K533" i="4"/>
  <c r="K570" i="4"/>
  <c r="K623" i="4"/>
  <c r="K674" i="4"/>
  <c r="K815" i="4"/>
  <c r="K721" i="4"/>
  <c r="K1099" i="4"/>
  <c r="K1232" i="4"/>
  <c r="P1283" i="4"/>
  <c r="K1291" i="4"/>
  <c r="K1818" i="4"/>
  <c r="K1587" i="4"/>
  <c r="K1884" i="4"/>
  <c r="K1372" i="4"/>
  <c r="K1474" i="4"/>
  <c r="Q1799" i="10"/>
  <c r="O1799" i="4" s="1"/>
  <c r="P1860" i="10"/>
  <c r="K1804" i="4"/>
  <c r="K1962" i="4"/>
  <c r="K879" i="4"/>
  <c r="K676" i="4"/>
  <c r="K687" i="4"/>
  <c r="K871" i="4"/>
  <c r="K1841" i="4"/>
  <c r="K731" i="4"/>
  <c r="N1147" i="4"/>
  <c r="L422" i="4"/>
  <c r="R889" i="10"/>
  <c r="I889" i="4"/>
  <c r="K1346" i="4"/>
  <c r="K1681" i="4"/>
  <c r="P1764" i="4"/>
  <c r="K1098" i="4"/>
  <c r="Q1283" i="4"/>
  <c r="K297" i="4"/>
  <c r="R636" i="13"/>
  <c r="K1428" i="4"/>
  <c r="K848" i="4"/>
  <c r="K569" i="4"/>
  <c r="K1739" i="4"/>
  <c r="K1131" i="4"/>
  <c r="K1898" i="4"/>
  <c r="K657" i="4"/>
  <c r="K1850" i="4"/>
  <c r="K1363" i="4"/>
  <c r="S1310" i="10"/>
  <c r="R1655" i="10"/>
  <c r="O1812" i="10"/>
  <c r="O1829" i="10"/>
  <c r="Q1715" i="4"/>
  <c r="M1760" i="4"/>
  <c r="K1719" i="4"/>
  <c r="S1857" i="10"/>
  <c r="K1934" i="4"/>
  <c r="R1886" i="4"/>
  <c r="M806" i="4"/>
  <c r="R1799" i="4"/>
  <c r="S605" i="13"/>
  <c r="P928" i="13"/>
  <c r="O1467" i="13"/>
  <c r="Q936" i="13"/>
  <c r="J936" i="4"/>
  <c r="K936" i="4" s="1"/>
  <c r="S382" i="13"/>
  <c r="K326" i="4"/>
  <c r="R965" i="13"/>
  <c r="J965" i="4"/>
  <c r="K965" i="4" s="1"/>
  <c r="P1128" i="13"/>
  <c r="N1128" i="4" s="1"/>
  <c r="J1128" i="4"/>
  <c r="K1128" i="4" s="1"/>
  <c r="K1160" i="4"/>
  <c r="K1343" i="4"/>
  <c r="T1034" i="13"/>
  <c r="J1034" i="4"/>
  <c r="K1034" i="4" s="1"/>
  <c r="K1141" i="4"/>
  <c r="O896" i="13"/>
  <c r="M896" i="4" s="1"/>
  <c r="J896" i="4"/>
  <c r="K896" i="4" s="1"/>
  <c r="R1150" i="13"/>
  <c r="P1150" i="4" s="1"/>
  <c r="J1150" i="4"/>
  <c r="K1150" i="4" s="1"/>
  <c r="T1424" i="13"/>
  <c r="J1424" i="4"/>
  <c r="K1424" i="4" s="1"/>
  <c r="T1722" i="13"/>
  <c r="J1722" i="4"/>
  <c r="Q1485" i="13"/>
  <c r="K1920" i="4"/>
  <c r="K253" i="4"/>
  <c r="K627" i="4"/>
  <c r="R1784" i="13"/>
  <c r="J1784" i="4"/>
  <c r="K1784" i="4" s="1"/>
  <c r="K317" i="4"/>
  <c r="K330" i="4"/>
  <c r="K419" i="4"/>
  <c r="K436" i="4"/>
  <c r="K1952" i="4"/>
  <c r="K445" i="4"/>
  <c r="Q447" i="10"/>
  <c r="N568" i="4"/>
  <c r="K345" i="4"/>
  <c r="K497" i="4"/>
  <c r="K935" i="4"/>
  <c r="K1005" i="4"/>
  <c r="N1205" i="4"/>
  <c r="P1251" i="10"/>
  <c r="K365" i="4"/>
  <c r="K312" i="4"/>
  <c r="K839" i="4"/>
  <c r="K1076" i="4"/>
  <c r="K560" i="4"/>
  <c r="K683" i="4"/>
  <c r="K756" i="4"/>
  <c r="K774" i="4"/>
  <c r="K1010" i="4"/>
  <c r="S596" i="10"/>
  <c r="I596" i="4"/>
  <c r="K596" i="4" s="1"/>
  <c r="K604" i="4"/>
  <c r="K864" i="4"/>
  <c r="K925" i="4"/>
  <c r="K641" i="4"/>
  <c r="K1250" i="4"/>
  <c r="K1370" i="4"/>
  <c r="K1462" i="4"/>
  <c r="M1483" i="4"/>
  <c r="K1633" i="4"/>
  <c r="K1663" i="4"/>
  <c r="K1911" i="4"/>
  <c r="K1927" i="4"/>
  <c r="K1949" i="4"/>
  <c r="K1978" i="4"/>
  <c r="K1458" i="4"/>
  <c r="Q1761" i="10"/>
  <c r="R1771" i="4"/>
  <c r="R1831" i="4"/>
  <c r="K1844" i="4"/>
  <c r="K1893" i="4"/>
  <c r="K1546" i="4"/>
  <c r="O1761" i="10"/>
  <c r="P1371" i="10"/>
  <c r="K1314" i="4"/>
  <c r="R1506" i="10"/>
  <c r="K1515" i="4"/>
  <c r="K1625" i="4"/>
  <c r="K1707" i="4"/>
  <c r="K1897" i="4"/>
  <c r="K277" i="4"/>
  <c r="K425" i="4"/>
  <c r="K475" i="4"/>
  <c r="K577" i="4"/>
  <c r="K261" i="4"/>
  <c r="K819" i="4"/>
  <c r="K862" i="4"/>
  <c r="K708" i="4"/>
  <c r="K924" i="4"/>
  <c r="K919" i="4"/>
  <c r="K1051" i="4"/>
  <c r="K900" i="4"/>
  <c r="K1226" i="4"/>
  <c r="K1632" i="4"/>
  <c r="K1418" i="4"/>
  <c r="K1558" i="4"/>
  <c r="O1706" i="10"/>
  <c r="I1706" i="4"/>
  <c r="K1706" i="4" s="1"/>
  <c r="K486" i="4"/>
  <c r="K716" i="4"/>
  <c r="S819" i="10"/>
  <c r="K833" i="4"/>
  <c r="K881" i="4"/>
  <c r="K991" i="4"/>
  <c r="Q1713" i="10"/>
  <c r="I1713" i="4"/>
  <c r="K1713" i="4" s="1"/>
  <c r="K456" i="4"/>
  <c r="K649" i="4"/>
  <c r="K1787" i="4"/>
  <c r="K652" i="4"/>
  <c r="K949" i="4"/>
  <c r="K1394" i="4"/>
  <c r="K682" i="4"/>
  <c r="K622" i="4"/>
  <c r="K840" i="4"/>
  <c r="K1484" i="4"/>
  <c r="O1570" i="4"/>
  <c r="K1331" i="4"/>
  <c r="O1469" i="13"/>
  <c r="K769" i="4"/>
  <c r="K1468" i="4"/>
  <c r="K785" i="4"/>
  <c r="K1864" i="4"/>
  <c r="K1178" i="4"/>
  <c r="N1739" i="4"/>
  <c r="P1181" i="13"/>
  <c r="N1181" i="4" s="1"/>
  <c r="N1467" i="13"/>
  <c r="N1515" i="13"/>
  <c r="L1515" i="4" s="1"/>
  <c r="R1851" i="13"/>
  <c r="S1949" i="13"/>
  <c r="K302" i="4"/>
  <c r="R319" i="13"/>
  <c r="J319" i="4"/>
  <c r="K319" i="4" s="1"/>
  <c r="K385" i="4"/>
  <c r="K1368" i="4"/>
  <c r="S1562" i="13"/>
  <c r="J1562" i="4"/>
  <c r="K1562" i="4" s="1"/>
  <c r="T1442" i="13"/>
  <c r="R1442" i="4" s="1"/>
  <c r="J1442" i="4"/>
  <c r="K1442" i="4" s="1"/>
  <c r="R1254" i="13"/>
  <c r="J1254" i="4"/>
  <c r="K1254" i="4" s="1"/>
  <c r="K1912" i="4"/>
  <c r="Q1600" i="13"/>
  <c r="J1600" i="4"/>
  <c r="K1600" i="4" s="1"/>
  <c r="O1356" i="13"/>
  <c r="J1356" i="4"/>
  <c r="K1356" i="4" s="1"/>
  <c r="Q332" i="10"/>
  <c r="K491" i="4"/>
  <c r="K371" i="4"/>
  <c r="K411" i="4"/>
  <c r="T1388" i="13"/>
  <c r="K1888" i="4"/>
  <c r="K249" i="4"/>
  <c r="K1687" i="4"/>
  <c r="K305" i="4"/>
  <c r="K355" i="4"/>
  <c r="K655" i="4"/>
  <c r="K403" i="4"/>
  <c r="Q514" i="10"/>
  <c r="K387" i="4"/>
  <c r="K692" i="4"/>
  <c r="K846" i="4"/>
  <c r="K972" i="4"/>
  <c r="K1015" i="4"/>
  <c r="K1158" i="4"/>
  <c r="K854" i="4"/>
  <c r="K1081" i="4"/>
  <c r="K1114" i="4"/>
  <c r="N435" i="10"/>
  <c r="K1052" i="4"/>
  <c r="K1138" i="4"/>
  <c r="K892" i="4"/>
  <c r="K706" i="4"/>
  <c r="K730" i="4"/>
  <c r="K788" i="4"/>
  <c r="K803" i="4"/>
  <c r="K926" i="4"/>
  <c r="K951" i="4"/>
  <c r="O1245" i="4"/>
  <c r="K1438" i="4"/>
  <c r="K1599" i="4"/>
  <c r="K522" i="4"/>
  <c r="K982" i="4"/>
  <c r="K1615" i="4"/>
  <c r="K1341" i="4"/>
  <c r="Q1395" i="10"/>
  <c r="N1412" i="4"/>
  <c r="K1648" i="4"/>
  <c r="K1535" i="4"/>
  <c r="Q1959" i="10"/>
  <c r="K1937" i="4"/>
  <c r="K1307" i="4"/>
  <c r="P1330" i="10"/>
  <c r="K1371" i="4"/>
  <c r="K1688" i="4"/>
  <c r="K1364" i="4"/>
  <c r="K1596" i="4"/>
  <c r="O1940" i="10"/>
  <c r="K1823" i="4"/>
  <c r="T684" i="13"/>
  <c r="R684" i="4" s="1"/>
  <c r="K288" i="4"/>
  <c r="K373" i="4"/>
  <c r="K957" i="4"/>
  <c r="O903" i="10"/>
  <c r="P1163" i="4"/>
  <c r="K1274" i="4"/>
  <c r="K1089" i="4"/>
  <c r="K1050" i="4"/>
  <c r="N1576" i="4"/>
  <c r="K1789" i="4"/>
  <c r="K1626" i="4"/>
  <c r="K1753" i="4"/>
  <c r="K1916" i="4"/>
  <c r="K1240" i="4"/>
  <c r="K758" i="4"/>
  <c r="K429" i="4"/>
  <c r="K1197" i="4"/>
  <c r="K376" i="4"/>
  <c r="K1333" i="4"/>
  <c r="K878" i="4"/>
  <c r="L1147" i="4"/>
  <c r="K1218" i="4"/>
  <c r="K777" i="4"/>
  <c r="K1892" i="4"/>
  <c r="K1107" i="4"/>
  <c r="K1609" i="4"/>
  <c r="K530" i="4"/>
  <c r="K986" i="4"/>
  <c r="K1548" i="4"/>
  <c r="M1283" i="4"/>
  <c r="K1469" i="4"/>
  <c r="K566" i="4"/>
  <c r="K690" i="4"/>
  <c r="K1444" i="4"/>
  <c r="K1772" i="4"/>
  <c r="K1954" i="4"/>
  <c r="K658" i="4"/>
  <c r="K1635" i="4"/>
  <c r="K1505" i="4"/>
  <c r="R270" i="13"/>
  <c r="T770" i="13"/>
  <c r="J770" i="4"/>
  <c r="K770" i="4" s="1"/>
  <c r="R480" i="13"/>
  <c r="J480" i="4"/>
  <c r="K369" i="4"/>
  <c r="O798" i="13"/>
  <c r="J798" i="4"/>
  <c r="K798" i="4" s="1"/>
  <c r="S1206" i="13"/>
  <c r="J1206" i="4"/>
  <c r="K1206" i="4" s="1"/>
  <c r="K1144" i="4"/>
  <c r="Q1325" i="13"/>
  <c r="J1325" i="4"/>
  <c r="O1431" i="13"/>
  <c r="J1431" i="4"/>
  <c r="K1431" i="4" s="1"/>
  <c r="Q1235" i="13"/>
  <c r="J1235" i="4"/>
  <c r="K1235" i="4" s="1"/>
  <c r="K1923" i="4"/>
  <c r="N257" i="10"/>
  <c r="K322" i="4"/>
  <c r="R499" i="10"/>
  <c r="I499" i="4"/>
  <c r="K499" i="4" s="1"/>
  <c r="K510" i="4"/>
  <c r="K379" i="4"/>
  <c r="K443" i="4"/>
  <c r="R1710" i="13"/>
  <c r="J1710" i="4"/>
  <c r="K1710" i="4" s="1"/>
  <c r="K602" i="4"/>
  <c r="K989" i="4"/>
  <c r="K1028" i="4"/>
  <c r="R1243" i="10"/>
  <c r="P1243" i="4" s="1"/>
  <c r="K435" i="4"/>
  <c r="K698" i="4"/>
  <c r="K787" i="4"/>
  <c r="K823" i="4"/>
  <c r="K420" i="4"/>
  <c r="O965" i="10"/>
  <c r="K1092" i="4"/>
  <c r="K1130" i="4"/>
  <c r="K484" i="4"/>
  <c r="K901" i="4"/>
  <c r="K908" i="4"/>
  <c r="K768" i="4"/>
  <c r="K541" i="4"/>
  <c r="K631" i="4"/>
  <c r="K761" i="4"/>
  <c r="K1242" i="4"/>
  <c r="K1349" i="4"/>
  <c r="K1402" i="4"/>
  <c r="K1492" i="4"/>
  <c r="K1631" i="4"/>
  <c r="K1671" i="4"/>
  <c r="K1395" i="4"/>
  <c r="K1506" i="4"/>
  <c r="K1965" i="4"/>
  <c r="O1483" i="4"/>
  <c r="K1889" i="4"/>
  <c r="Q1631" i="10"/>
  <c r="K1406" i="4"/>
  <c r="K1636" i="4"/>
  <c r="K1659" i="4"/>
  <c r="K1957" i="4"/>
  <c r="K1266" i="4"/>
  <c r="K1434" i="4"/>
  <c r="K1603" i="4"/>
  <c r="K1690" i="4"/>
  <c r="K1945" i="4"/>
  <c r="K1961" i="4"/>
  <c r="K1917" i="4"/>
  <c r="K1578" i="4"/>
  <c r="K1826" i="4"/>
  <c r="K260" i="4"/>
  <c r="K528" i="4"/>
  <c r="K615" i="4"/>
  <c r="K396" i="4"/>
  <c r="K583" i="4"/>
  <c r="K824" i="4"/>
  <c r="N824" i="10"/>
  <c r="K644" i="4"/>
  <c r="K1184" i="4"/>
  <c r="K1026" i="4"/>
  <c r="K1224" i="4"/>
  <c r="K1419" i="4"/>
  <c r="K1449" i="4"/>
  <c r="K1514" i="4"/>
  <c r="K1309" i="4"/>
  <c r="S1565" i="10"/>
  <c r="Q1922" i="10"/>
  <c r="K1951" i="4"/>
  <c r="K1813" i="4"/>
  <c r="K1921" i="4"/>
  <c r="K1123" i="4"/>
  <c r="K1400" i="4"/>
  <c r="O773" i="13"/>
  <c r="K1115" i="4"/>
  <c r="K1868" i="4"/>
  <c r="K911" i="4"/>
  <c r="K1208" i="4"/>
  <c r="K1530" i="4"/>
  <c r="K414" i="4"/>
  <c r="K538" i="4"/>
  <c r="K1881" i="4"/>
  <c r="K668" i="4"/>
  <c r="K298" i="4"/>
  <c r="K388" i="4"/>
  <c r="R1237" i="10"/>
  <c r="K1268" i="4"/>
  <c r="R1451" i="4"/>
  <c r="N1586" i="10"/>
  <c r="K1479" i="4"/>
  <c r="R1612" i="10"/>
  <c r="N1531" i="4"/>
  <c r="O1764" i="4"/>
  <c r="K1709" i="4"/>
  <c r="N1832" i="4"/>
  <c r="N1967" i="4"/>
  <c r="P1906" i="10"/>
  <c r="K1851" i="4"/>
  <c r="K477" i="4"/>
  <c r="T583" i="13"/>
  <c r="P1811" i="13"/>
  <c r="R1843" i="13"/>
  <c r="K310" i="4"/>
  <c r="K332" i="4"/>
  <c r="S582" i="13"/>
  <c r="J582" i="4"/>
  <c r="K582" i="4" s="1"/>
  <c r="K837" i="4"/>
  <c r="T1440" i="13"/>
  <c r="J1440" i="4"/>
  <c r="K1440" i="4" s="1"/>
  <c r="S947" i="13"/>
  <c r="J947" i="4"/>
  <c r="K947" i="4" s="1"/>
  <c r="N889" i="13"/>
  <c r="J889" i="4"/>
  <c r="K1415" i="4"/>
  <c r="K455" i="4"/>
  <c r="K659" i="4"/>
  <c r="Q1852" i="13"/>
  <c r="K463" i="4"/>
  <c r="K314" i="4"/>
  <c r="K404" i="4"/>
  <c r="K580" i="4"/>
  <c r="K642" i="4"/>
  <c r="T1493" i="13"/>
  <c r="K360" i="4"/>
  <c r="O902" i="10"/>
  <c r="K981" i="4"/>
  <c r="K1042" i="4"/>
  <c r="K1049" i="4"/>
  <c r="L1283" i="4"/>
  <c r="K796" i="4"/>
  <c r="K827" i="4"/>
  <c r="K1068" i="4"/>
  <c r="N1213" i="4"/>
  <c r="S1243" i="10"/>
  <c r="Q1243" i="4" s="1"/>
  <c r="K621" i="4"/>
  <c r="K639" i="4"/>
  <c r="K745" i="4"/>
  <c r="K822" i="4"/>
  <c r="P1056" i="10"/>
  <c r="N1056" i="4" s="1"/>
  <c r="K747" i="4"/>
  <c r="K890" i="4"/>
  <c r="K1057" i="4"/>
  <c r="Q1163" i="4"/>
  <c r="K1317" i="4"/>
  <c r="K1572" i="4"/>
  <c r="K1591" i="4"/>
  <c r="K502" i="4"/>
  <c r="K705" i="4"/>
  <c r="K918" i="4"/>
  <c r="K1122" i="4"/>
  <c r="K444" i="4"/>
  <c r="K873" i="4"/>
  <c r="K927" i="4"/>
  <c r="K633" i="4"/>
  <c r="K643" i="4"/>
  <c r="K748" i="4"/>
  <c r="K850" i="4"/>
  <c r="K975" i="4"/>
  <c r="N1251" i="10"/>
  <c r="K1644" i="4"/>
  <c r="K1173" i="4"/>
  <c r="K1430" i="4"/>
  <c r="K1203" i="4"/>
  <c r="K1315" i="4"/>
  <c r="K1692" i="4"/>
  <c r="K1730" i="4"/>
  <c r="K1791" i="4"/>
  <c r="P1852" i="10"/>
  <c r="N1852" i="4" s="1"/>
  <c r="K1545" i="4"/>
  <c r="K1712" i="4"/>
  <c r="K1871" i="4"/>
  <c r="K1941" i="4"/>
  <c r="K1623" i="4"/>
  <c r="K1301" i="4"/>
  <c r="K1610" i="4"/>
  <c r="K1627" i="4"/>
  <c r="K1657" i="4"/>
  <c r="K1588" i="4"/>
  <c r="R1058" i="13"/>
  <c r="P1058" i="4" s="1"/>
  <c r="J1058" i="4"/>
  <c r="K1058" i="4" s="1"/>
  <c r="K505" i="4"/>
  <c r="K470" i="4"/>
  <c r="K448" i="4"/>
  <c r="Q492" i="10"/>
  <c r="I492" i="4"/>
  <c r="K492" i="4" s="1"/>
  <c r="K441" i="4"/>
  <c r="K489" i="4"/>
  <c r="K667" i="4"/>
  <c r="K849" i="4"/>
  <c r="K597" i="4"/>
  <c r="K847" i="4"/>
  <c r="K1192" i="4"/>
  <c r="K916" i="4"/>
  <c r="K1481" i="4"/>
  <c r="K1547" i="4"/>
  <c r="K1666" i="4"/>
  <c r="Q1408" i="10"/>
  <c r="K1885" i="4"/>
  <c r="N1879" i="10"/>
  <c r="I1879" i="4"/>
  <c r="K1879" i="4" s="1"/>
  <c r="K1895" i="4"/>
  <c r="N1799" i="10"/>
  <c r="L1799" i="4" s="1"/>
  <c r="K464" i="4"/>
  <c r="R983" i="10"/>
  <c r="L1245" i="4"/>
  <c r="K507" i="4"/>
  <c r="K368" i="4"/>
  <c r="R1748" i="10"/>
  <c r="K863" i="4"/>
  <c r="K1975" i="4"/>
  <c r="K1716" i="4"/>
  <c r="Q1571" i="13"/>
  <c r="J1571" i="4"/>
  <c r="K1571" i="4" s="1"/>
  <c r="R332" i="10"/>
  <c r="K263" i="4"/>
  <c r="K1675" i="4"/>
  <c r="N1059" i="4"/>
  <c r="K1222" i="4"/>
  <c r="O1302" i="10"/>
  <c r="S1302" i="10"/>
  <c r="O1412" i="4"/>
  <c r="Q1571" i="4"/>
  <c r="M1576" i="4"/>
  <c r="K1677" i="4"/>
  <c r="R1756" i="4"/>
  <c r="R1905" i="10"/>
  <c r="N247" i="13"/>
  <c r="R513" i="13"/>
  <c r="R568" i="13"/>
  <c r="N980" i="13"/>
  <c r="L980" i="4" s="1"/>
  <c r="R1515" i="13"/>
  <c r="P1515" i="4" s="1"/>
  <c r="P1949" i="13"/>
  <c r="N1949" i="4" s="1"/>
  <c r="R765" i="13"/>
  <c r="J765" i="4"/>
  <c r="K765" i="4" s="1"/>
  <c r="R853" i="13"/>
  <c r="J853" i="4"/>
  <c r="K853" i="4" s="1"/>
  <c r="P1066" i="13"/>
  <c r="J1066" i="4"/>
  <c r="K1066" i="4" s="1"/>
  <c r="R1230" i="13"/>
  <c r="J1230" i="4"/>
  <c r="K1230" i="4" s="1"/>
  <c r="K1168" i="4"/>
  <c r="Q1246" i="13"/>
  <c r="J1246" i="4"/>
  <c r="K1246" i="4" s="1"/>
  <c r="K1875" i="4"/>
  <c r="P1993" i="13"/>
  <c r="J1993" i="4"/>
  <c r="K1993" i="4" s="1"/>
  <c r="O1732" i="13"/>
  <c r="J1732" i="4"/>
  <c r="K1732" i="4" s="1"/>
  <c r="K1931" i="4"/>
  <c r="K304" i="4"/>
  <c r="K395" i="4"/>
  <c r="K412" i="4"/>
  <c r="K520" i="4"/>
  <c r="K517" i="4"/>
  <c r="Q1843" i="13"/>
  <c r="O681" i="10"/>
  <c r="K691" i="4"/>
  <c r="N903" i="10"/>
  <c r="K948" i="4"/>
  <c r="N973" i="10"/>
  <c r="K1171" i="4"/>
  <c r="K713" i="4"/>
  <c r="K738" i="4"/>
  <c r="K816" i="4"/>
  <c r="K647" i="4"/>
  <c r="O854" i="10"/>
  <c r="O956" i="10"/>
  <c r="M956" i="4" s="1"/>
  <c r="I956" i="4"/>
  <c r="K956" i="4" s="1"/>
  <c r="K1323" i="4"/>
  <c r="K801" i="4"/>
  <c r="K703" i="4"/>
  <c r="R1283" i="4"/>
  <c r="K1194" i="4"/>
  <c r="K1272" i="4"/>
  <c r="K1689" i="4"/>
  <c r="K1476" i="4"/>
  <c r="K1580" i="4"/>
  <c r="K1752" i="4"/>
  <c r="K1953" i="4"/>
  <c r="K1566" i="4"/>
  <c r="K1778" i="4"/>
  <c r="K1989" i="4"/>
  <c r="K1292" i="4"/>
  <c r="R1349" i="10"/>
  <c r="K1490" i="4"/>
  <c r="N1689" i="10"/>
  <c r="K1802" i="4"/>
  <c r="K1810" i="4"/>
  <c r="K1874" i="4"/>
  <c r="K1908" i="4"/>
  <c r="K1986" i="4"/>
  <c r="S1460" i="10"/>
  <c r="K1295" i="4"/>
  <c r="K1452" i="4"/>
  <c r="K1641" i="4"/>
  <c r="K1674" i="4"/>
  <c r="K1994" i="4"/>
  <c r="K1334" i="4"/>
  <c r="K1482" i="4"/>
  <c r="K1643" i="4"/>
  <c r="K1652" i="4"/>
  <c r="K1745" i="4"/>
  <c r="K1836" i="4"/>
  <c r="K1922" i="4"/>
  <c r="K406" i="4"/>
  <c r="K590" i="4"/>
  <c r="K636" i="4"/>
  <c r="K974" i="4"/>
  <c r="O1283" i="4"/>
  <c r="K1139" i="4"/>
  <c r="K958" i="4"/>
  <c r="K959" i="4"/>
  <c r="K1155" i="4"/>
  <c r="K1200" i="4"/>
  <c r="K1667" i="4"/>
  <c r="K1362" i="4"/>
  <c r="K1634" i="4"/>
  <c r="K1865" i="4"/>
  <c r="K1845" i="4"/>
  <c r="K1985" i="4"/>
  <c r="K755" i="4"/>
  <c r="K1815" i="4"/>
  <c r="K1619" i="4"/>
  <c r="R1667" i="10"/>
  <c r="K888" i="4"/>
  <c r="O1253" i="4"/>
  <c r="O1059" i="4"/>
  <c r="K1075" i="4"/>
  <c r="K1890" i="4"/>
  <c r="K1876" i="4"/>
  <c r="K1337" i="4"/>
  <c r="O1310" i="10"/>
  <c r="P1308" i="10"/>
  <c r="O1235" i="4"/>
  <c r="N1655" i="10"/>
  <c r="N1738" i="10"/>
  <c r="S1812" i="10"/>
  <c r="K1708" i="4"/>
  <c r="K1976" i="4"/>
  <c r="Q1886" i="4"/>
  <c r="T494" i="13"/>
  <c r="N568" i="13"/>
  <c r="T653" i="13"/>
  <c r="Q745" i="13"/>
  <c r="O745" i="4" s="1"/>
  <c r="T862" i="13"/>
  <c r="P980" i="13"/>
  <c r="N980" i="4" s="1"/>
  <c r="K377" i="4"/>
  <c r="K500" i="4"/>
  <c r="K334" i="4"/>
  <c r="K1488" i="4"/>
  <c r="T1450" i="13"/>
  <c r="J1450" i="4"/>
  <c r="K1450" i="4" s="1"/>
  <c r="Q838" i="13"/>
  <c r="J838" i="4"/>
  <c r="K838" i="4" s="1"/>
  <c r="O1763" i="13"/>
  <c r="M1763" i="4" s="1"/>
  <c r="J1763" i="4"/>
  <c r="K1763" i="4" s="1"/>
  <c r="K1793" i="4"/>
  <c r="K291" i="4"/>
  <c r="K449" i="4"/>
  <c r="Q494" i="10"/>
  <c r="I494" i="4"/>
  <c r="K494" i="4" s="1"/>
  <c r="R514" i="10"/>
  <c r="K335" i="4"/>
  <c r="K380" i="4"/>
  <c r="K1751" i="4"/>
  <c r="P1843" i="13"/>
  <c r="K247" i="4"/>
  <c r="K295" i="4"/>
  <c r="K483" i="4"/>
  <c r="T620" i="10"/>
  <c r="I620" i="4"/>
  <c r="K620" i="4" s="1"/>
  <c r="K764" i="4"/>
  <c r="K1928" i="4"/>
  <c r="K370" i="4"/>
  <c r="K333" i="4"/>
  <c r="K398" i="4"/>
  <c r="K1022" i="4"/>
  <c r="K390" i="4"/>
  <c r="K1002" i="4"/>
  <c r="K1300" i="4"/>
  <c r="K1354" i="4"/>
  <c r="K614" i="4"/>
  <c r="K626" i="4"/>
  <c r="R650" i="10"/>
  <c r="I650" i="4"/>
  <c r="K650" i="4" s="1"/>
  <c r="K1044" i="4"/>
  <c r="K780" i="4"/>
  <c r="K811" i="4"/>
  <c r="K842" i="4"/>
  <c r="K855" i="4"/>
  <c r="K1105" i="4"/>
  <c r="K1195" i="4"/>
  <c r="K834" i="4"/>
  <c r="K353" i="4"/>
  <c r="P902" i="10"/>
  <c r="N909" i="10"/>
  <c r="K772" i="4"/>
  <c r="K795" i="4"/>
  <c r="K1060" i="4"/>
  <c r="K1161" i="4"/>
  <c r="O1213" i="4"/>
  <c r="K1466" i="4"/>
  <c r="K1564" i="4"/>
  <c r="K1607" i="4"/>
  <c r="K1357" i="4"/>
  <c r="K1592" i="4"/>
  <c r="K1650" i="4"/>
  <c r="R1746" i="10"/>
  <c r="I1746" i="4"/>
  <c r="K1746" i="4" s="1"/>
  <c r="K1866" i="4"/>
  <c r="K1435" i="4"/>
  <c r="P1500" i="10"/>
  <c r="K1560" i="4"/>
  <c r="K1736" i="4"/>
  <c r="K1849" i="4"/>
  <c r="K1698" i="4"/>
  <c r="K1426" i="4"/>
  <c r="K1731" i="4"/>
  <c r="K1924" i="4"/>
  <c r="K1972" i="4"/>
  <c r="K1537" i="4"/>
  <c r="K1651" i="4"/>
  <c r="K1977" i="4"/>
  <c r="K1338" i="4"/>
  <c r="K1489" i="4"/>
  <c r="K1532" i="4"/>
  <c r="K1594" i="4"/>
  <c r="K1660" i="4"/>
  <c r="L1760" i="4"/>
  <c r="K1774" i="4"/>
  <c r="K1980" i="4"/>
  <c r="K292" i="4"/>
  <c r="P344" i="10"/>
  <c r="I344" i="4"/>
  <c r="K344" i="4" s="1"/>
  <c r="K884" i="4"/>
  <c r="S903" i="10"/>
  <c r="K941" i="4"/>
  <c r="K1036" i="4"/>
  <c r="K1074" i="4"/>
  <c r="K933" i="4"/>
  <c r="K1083" i="4"/>
  <c r="K1531" i="4"/>
  <c r="K1699" i="4"/>
  <c r="K1773" i="4"/>
  <c r="K1837" i="4"/>
  <c r="K1860" i="4"/>
  <c r="R182" i="13"/>
  <c r="J182" i="4"/>
  <c r="N212" i="13"/>
  <c r="J212" i="4"/>
  <c r="Q238" i="13"/>
  <c r="J238" i="4"/>
  <c r="K480" i="4"/>
  <c r="K554" i="4"/>
  <c r="O1985" i="10"/>
  <c r="K1913" i="4"/>
  <c r="K779" i="4"/>
  <c r="K1234" i="4"/>
  <c r="K857" i="4"/>
  <c r="K899" i="4"/>
  <c r="K870" i="4"/>
  <c r="K598" i="4"/>
  <c r="K1145" i="4"/>
  <c r="K1840" i="4"/>
  <c r="K729" i="4"/>
  <c r="K1082" i="4"/>
  <c r="K284" i="4"/>
  <c r="T1748" i="13"/>
  <c r="R1748" i="4" s="1"/>
  <c r="J1748" i="4"/>
  <c r="K1748" i="4" s="1"/>
  <c r="K559" i="4"/>
  <c r="K605" i="4"/>
  <c r="K1788" i="4"/>
  <c r="S1282" i="10"/>
  <c r="K736" i="4"/>
  <c r="K1347" i="4"/>
  <c r="K422" i="4"/>
  <c r="K551" i="4"/>
  <c r="T602" i="13"/>
  <c r="T605" i="13"/>
  <c r="Q605" i="13"/>
  <c r="T536" i="13"/>
  <c r="Q1171" i="13"/>
  <c r="O1171" i="4" s="1"/>
  <c r="S1721" i="13"/>
  <c r="T1544" i="13"/>
  <c r="Q1935" i="13"/>
  <c r="O1935" i="4" s="1"/>
  <c r="T1935" i="13"/>
  <c r="R1935" i="4" s="1"/>
  <c r="T1467" i="13"/>
  <c r="T1824" i="13"/>
  <c r="S1348" i="13"/>
  <c r="T1348" i="13"/>
  <c r="S803" i="13"/>
  <c r="T1168" i="13"/>
  <c r="R745" i="10"/>
  <c r="Q990" i="13"/>
  <c r="R990" i="13"/>
  <c r="N990" i="13"/>
  <c r="Q1728" i="13"/>
  <c r="R1728" i="13"/>
  <c r="R568" i="10"/>
  <c r="P568" i="4" s="1"/>
  <c r="T1533" i="13"/>
  <c r="Q1533" i="13"/>
  <c r="O1181" i="13"/>
  <c r="Q1181" i="13"/>
  <c r="Q1270" i="13"/>
  <c r="T1270" i="13"/>
  <c r="T966" i="13"/>
  <c r="R966" i="4" s="1"/>
  <c r="T600" i="13"/>
  <c r="Q798" i="10"/>
  <c r="P1020" i="10"/>
  <c r="O1348" i="13"/>
  <c r="Q271" i="10"/>
  <c r="S1491" i="13"/>
  <c r="Q1491" i="4" s="1"/>
  <c r="T1067" i="13"/>
  <c r="R1067" i="4" s="1"/>
  <c r="O1067" i="13"/>
  <c r="M1067" i="4" s="1"/>
  <c r="T1902" i="13"/>
  <c r="S1902" i="13"/>
  <c r="O1859" i="13"/>
  <c r="S577" i="13"/>
  <c r="Q577" i="4" s="1"/>
  <c r="R802" i="13"/>
  <c r="N794" i="13"/>
  <c r="O577" i="13"/>
  <c r="M577" i="4" s="1"/>
  <c r="T1211" i="13"/>
  <c r="O1519" i="13"/>
  <c r="S806" i="10"/>
  <c r="Q806" i="4" s="1"/>
  <c r="R888" i="10"/>
  <c r="R795" i="13"/>
  <c r="O1496" i="13"/>
  <c r="R1578" i="13"/>
  <c r="P1578" i="4" s="1"/>
  <c r="R1620" i="13"/>
  <c r="T1715" i="13"/>
  <c r="R495" i="13"/>
  <c r="T886" i="13"/>
  <c r="R886" i="4" s="1"/>
  <c r="O834" i="13"/>
  <c r="M834" i="4" s="1"/>
  <c r="R1181" i="13"/>
  <c r="P1181" i="4" s="1"/>
  <c r="P1802" i="13"/>
  <c r="N536" i="13"/>
  <c r="P605" i="13"/>
  <c r="N803" i="13"/>
  <c r="O803" i="13"/>
  <c r="R834" i="13"/>
  <c r="P834" i="4" s="1"/>
  <c r="O835" i="13"/>
  <c r="O980" i="13"/>
  <c r="M980" i="4" s="1"/>
  <c r="R1136" i="13"/>
  <c r="P1136" i="4" s="1"/>
  <c r="O1571" i="13"/>
  <c r="M1571" i="4" s="1"/>
  <c r="O1652" i="13"/>
  <c r="S1802" i="13"/>
  <c r="N312" i="13"/>
  <c r="L312" i="4" s="1"/>
  <c r="N495" i="13"/>
  <c r="T312" i="13"/>
  <c r="T774" i="13"/>
  <c r="T822" i="13"/>
  <c r="S1498" i="13"/>
  <c r="N1728" i="13"/>
  <c r="S650" i="13"/>
  <c r="S1211" i="13"/>
  <c r="S317" i="10"/>
  <c r="Q373" i="10"/>
  <c r="O533" i="10"/>
  <c r="Q1026" i="10"/>
  <c r="P666" i="10"/>
  <c r="O918" i="10"/>
  <c r="Q842" i="10"/>
  <c r="Q1050" i="10"/>
  <c r="O1091" i="10"/>
  <c r="P1105" i="10"/>
  <c r="R1657" i="10"/>
  <c r="P1721" i="10"/>
  <c r="S1766" i="10"/>
  <c r="Q1766" i="4" s="1"/>
  <c r="Q1880" i="10"/>
  <c r="P1460" i="10"/>
  <c r="N1956" i="10"/>
  <c r="N1945" i="10"/>
  <c r="T1959" i="10"/>
  <c r="O1299" i="10"/>
  <c r="N1338" i="10"/>
  <c r="O1356" i="10"/>
  <c r="M1356" i="4" s="1"/>
  <c r="S1617" i="10"/>
  <c r="S1625" i="10"/>
  <c r="Q847" i="10"/>
  <c r="Q848" i="10"/>
  <c r="Q1405" i="10"/>
  <c r="N1405" i="10"/>
  <c r="N1619" i="10"/>
  <c r="R312" i="13"/>
  <c r="P312" i="4" s="1"/>
  <c r="N1771" i="10"/>
  <c r="L1771" i="4" s="1"/>
  <c r="P1065" i="10"/>
  <c r="Q1065" i="10"/>
  <c r="N1348" i="13"/>
  <c r="Q903" i="10"/>
  <c r="Q1348" i="13"/>
  <c r="O1626" i="10"/>
  <c r="N199" i="13"/>
  <c r="R445" i="13"/>
  <c r="P445" i="4" s="1"/>
  <c r="P577" i="13"/>
  <c r="N577" i="4" s="1"/>
  <c r="P653" i="13"/>
  <c r="N661" i="13"/>
  <c r="O802" i="13"/>
  <c r="T1181" i="13"/>
  <c r="R1181" i="4" s="1"/>
  <c r="P1284" i="13"/>
  <c r="R1467" i="13"/>
  <c r="O1620" i="13"/>
  <c r="S1754" i="13"/>
  <c r="S1652" i="13"/>
  <c r="R822" i="13"/>
  <c r="P1728" i="13"/>
  <c r="T1708" i="13"/>
  <c r="T1198" i="13"/>
  <c r="Q849" i="10"/>
  <c r="P999" i="10"/>
  <c r="N999" i="4" s="1"/>
  <c r="O798" i="10"/>
  <c r="M798" i="4" s="1"/>
  <c r="S846" i="10"/>
  <c r="O1123" i="10"/>
  <c r="N1272" i="10"/>
  <c r="S1338" i="10"/>
  <c r="Q1791" i="10"/>
  <c r="T1850" i="10"/>
  <c r="N1964" i="10"/>
  <c r="S1466" i="10"/>
  <c r="Q1492" i="10"/>
  <c r="S1545" i="10"/>
  <c r="Q1850" i="10"/>
  <c r="P848" i="10"/>
  <c r="S1983" i="10"/>
  <c r="Q1983" i="4" s="1"/>
  <c r="R1500" i="10"/>
  <c r="P1626" i="10"/>
  <c r="Q1925" i="10"/>
  <c r="O1925" i="4" s="1"/>
  <c r="P758" i="10"/>
  <c r="R1251" i="10"/>
  <c r="R1436" i="10"/>
  <c r="Q1954" i="10"/>
  <c r="O690" i="10"/>
  <c r="O1744" i="13"/>
  <c r="Q1505" i="10"/>
  <c r="Q1020" i="10"/>
  <c r="O1443" i="10"/>
  <c r="S1690" i="10"/>
  <c r="O1436" i="10"/>
  <c r="S1850" i="10"/>
  <c r="P729" i="10"/>
  <c r="Q909" i="10"/>
  <c r="R1235" i="10"/>
  <c r="S1587" i="10"/>
  <c r="P895" i="10"/>
  <c r="Q1308" i="10"/>
  <c r="N1753" i="10"/>
  <c r="R681" i="10"/>
  <c r="S769" i="10"/>
  <c r="R1089" i="10"/>
  <c r="Q589" i="10"/>
  <c r="R857" i="10"/>
  <c r="Q1386" i="10"/>
  <c r="Q538" i="10"/>
  <c r="O1065" i="10"/>
  <c r="S1234" i="10"/>
  <c r="N1065" i="10"/>
  <c r="P849" i="10"/>
  <c r="O1505" i="10"/>
  <c r="O1698" i="10"/>
  <c r="S1978" i="10"/>
  <c r="O1298" i="10"/>
  <c r="M1298" i="4" s="1"/>
  <c r="N286" i="13"/>
  <c r="O1655" i="13"/>
  <c r="M1655" i="4" s="1"/>
  <c r="P1348" i="13"/>
  <c r="S1634" i="10"/>
  <c r="S1474" i="10"/>
  <c r="S1651" i="10"/>
  <c r="T173" i="13"/>
  <c r="T222" i="13"/>
  <c r="Q389" i="13"/>
  <c r="T803" i="13"/>
  <c r="P1067" i="13"/>
  <c r="N1067" i="4" s="1"/>
  <c r="S1181" i="13"/>
  <c r="Q1181" i="4" s="1"/>
  <c r="P1571" i="13"/>
  <c r="S1544" i="13"/>
  <c r="R1715" i="13"/>
  <c r="R1652" i="13"/>
  <c r="N1699" i="13"/>
  <c r="S312" i="13"/>
  <c r="S495" i="13"/>
  <c r="R981" i="13"/>
  <c r="O849" i="10"/>
  <c r="N1013" i="10"/>
  <c r="L1013" i="4" s="1"/>
  <c r="O959" i="10"/>
  <c r="S1088" i="10"/>
  <c r="N756" i="10"/>
  <c r="P689" i="10"/>
  <c r="R738" i="10"/>
  <c r="P932" i="10"/>
  <c r="P1130" i="10"/>
  <c r="N1418" i="10"/>
  <c r="O881" i="10"/>
  <c r="R1091" i="10"/>
  <c r="T1655" i="13"/>
  <c r="R1619" i="10"/>
  <c r="O1728" i="13"/>
  <c r="N1505" i="10"/>
  <c r="S368" i="13"/>
  <c r="S536" i="13"/>
  <c r="T505" i="13"/>
  <c r="N528" i="13"/>
  <c r="O1057" i="13"/>
  <c r="M1057" i="4" s="1"/>
  <c r="P1341" i="13"/>
  <c r="S1351" i="13"/>
  <c r="P1515" i="13"/>
  <c r="P1579" i="13"/>
  <c r="S1620" i="13"/>
  <c r="N568" i="10"/>
  <c r="Q1181" i="10"/>
  <c r="S706" i="10"/>
  <c r="S1657" i="10"/>
  <c r="Q1745" i="10"/>
  <c r="N1880" i="10"/>
  <c r="S1745" i="10"/>
  <c r="P1834" i="10"/>
  <c r="N1834" i="4" s="1"/>
  <c r="O1885" i="10"/>
  <c r="S888" i="10"/>
  <c r="Q1855" i="10"/>
  <c r="R1224" i="13"/>
  <c r="N1571" i="13"/>
  <c r="P1467" i="13"/>
  <c r="O1715" i="13"/>
  <c r="P1715" i="13"/>
  <c r="N1785" i="13"/>
  <c r="L1785" i="4" s="1"/>
  <c r="N1940" i="13"/>
  <c r="Q312" i="13"/>
  <c r="T1351" i="13"/>
  <c r="O1119" i="13"/>
  <c r="T1090" i="13"/>
  <c r="Q706" i="10"/>
  <c r="P908" i="10"/>
  <c r="P1026" i="10"/>
  <c r="N1242" i="10"/>
  <c r="N1507" i="10"/>
  <c r="N833" i="10"/>
  <c r="N1007" i="10"/>
  <c r="O535" i="10"/>
  <c r="M535" i="4" s="1"/>
  <c r="N1161" i="10"/>
  <c r="N1460" i="10"/>
  <c r="S1964" i="10"/>
  <c r="O1627" i="10"/>
  <c r="S1655" i="10"/>
  <c r="Q1655" i="4" s="1"/>
  <c r="S1847" i="10"/>
  <c r="O832" i="10"/>
  <c r="O758" i="10"/>
  <c r="Q396" i="10"/>
  <c r="R1824" i="13"/>
  <c r="R462" i="10"/>
  <c r="O604" i="10"/>
  <c r="N604" i="10"/>
  <c r="P850" i="10"/>
  <c r="P858" i="10"/>
  <c r="S858" i="10"/>
  <c r="O1121" i="10"/>
  <c r="O1129" i="10"/>
  <c r="R1600" i="10"/>
  <c r="T1869" i="10"/>
  <c r="T1844" i="10"/>
  <c r="R1876" i="10"/>
  <c r="S650" i="10"/>
  <c r="T1540" i="10"/>
  <c r="P437" i="13"/>
  <c r="R565" i="13"/>
  <c r="R769" i="13"/>
  <c r="P769" i="4" s="1"/>
  <c r="R748" i="13"/>
  <c r="O717" i="13"/>
  <c r="R773" i="13"/>
  <c r="S835" i="13"/>
  <c r="R859" i="13"/>
  <c r="T1005" i="13"/>
  <c r="R1027" i="13"/>
  <c r="S1171" i="13"/>
  <c r="O1217" i="13"/>
  <c r="Q1125" i="13"/>
  <c r="O1157" i="13"/>
  <c r="S1480" i="13"/>
  <c r="P1533" i="13"/>
  <c r="S1246" i="13"/>
  <c r="Q632" i="10"/>
  <c r="R255" i="10"/>
  <c r="Q604" i="10"/>
  <c r="R1028" i="10"/>
  <c r="T497" i="13"/>
  <c r="R497" i="4" s="1"/>
  <c r="T852" i="13"/>
  <c r="N835" i="13"/>
  <c r="P1045" i="13"/>
  <c r="S1496" i="13"/>
  <c r="N1780" i="13"/>
  <c r="L1780" i="4" s="1"/>
  <c r="Q497" i="13"/>
  <c r="O497" i="4" s="1"/>
  <c r="S637" i="13"/>
  <c r="S1593" i="10"/>
  <c r="N652" i="10"/>
  <c r="N188" i="13"/>
  <c r="R472" i="10"/>
  <c r="P1178" i="10"/>
  <c r="Q660" i="10"/>
  <c r="O660" i="4" s="1"/>
  <c r="N1346" i="10"/>
  <c r="S1681" i="10"/>
  <c r="N380" i="10"/>
  <c r="Q772" i="10"/>
  <c r="N1178" i="10"/>
  <c r="O665" i="10"/>
  <c r="N533" i="10"/>
  <c r="R463" i="10"/>
  <c r="R858" i="10"/>
  <c r="O1021" i="10"/>
  <c r="M1021" i="4" s="1"/>
  <c r="R1945" i="10"/>
  <c r="S935" i="10"/>
  <c r="T917" i="10"/>
  <c r="P604" i="10"/>
  <c r="N772" i="10"/>
  <c r="R917" i="10"/>
  <c r="T1178" i="10"/>
  <c r="O1674" i="10"/>
  <c r="R1797" i="10"/>
  <c r="P1797" i="4" s="1"/>
  <c r="T565" i="13"/>
  <c r="T773" i="13"/>
  <c r="P717" i="13"/>
  <c r="T782" i="13"/>
  <c r="T790" i="13"/>
  <c r="R790" i="4" s="1"/>
  <c r="T835" i="13"/>
  <c r="O940" i="13"/>
  <c r="R940" i="13"/>
  <c r="O1027" i="13"/>
  <c r="T1057" i="13"/>
  <c r="Q1027" i="13"/>
  <c r="P1440" i="13"/>
  <c r="P1448" i="13"/>
  <c r="P1472" i="13"/>
  <c r="P1480" i="13"/>
  <c r="P1496" i="13"/>
  <c r="T1535" i="13"/>
  <c r="R1535" i="4" s="1"/>
  <c r="S1448" i="13"/>
  <c r="T1472" i="13"/>
  <c r="T1496" i="13"/>
  <c r="O1762" i="13"/>
  <c r="T1780" i="13"/>
  <c r="R1780" i="4" s="1"/>
  <c r="N546" i="10"/>
  <c r="S268" i="10"/>
  <c r="Q790" i="10"/>
  <c r="P1290" i="10"/>
  <c r="S1626" i="10"/>
  <c r="Q1626" i="10"/>
  <c r="N1876" i="10"/>
  <c r="T428" i="13"/>
  <c r="R254" i="10"/>
  <c r="S307" i="10"/>
  <c r="O850" i="10"/>
  <c r="T814" i="10"/>
  <c r="S850" i="10"/>
  <c r="R850" i="10"/>
  <c r="T1121" i="10"/>
  <c r="S1081" i="10"/>
  <c r="S1178" i="10"/>
  <c r="T1641" i="10"/>
  <c r="S1844" i="10"/>
  <c r="Q1129" i="10"/>
  <c r="S814" i="10"/>
  <c r="P1028" i="10"/>
  <c r="N582" i="13"/>
  <c r="N619" i="13"/>
  <c r="L619" i="4" s="1"/>
  <c r="O619" i="13"/>
  <c r="M619" i="4" s="1"/>
  <c r="N731" i="13"/>
  <c r="R717" i="13"/>
  <c r="T772" i="13"/>
  <c r="S859" i="13"/>
  <c r="S1045" i="13"/>
  <c r="T1045" i="13"/>
  <c r="T1125" i="13"/>
  <c r="T1157" i="13"/>
  <c r="R1426" i="13"/>
  <c r="R1434" i="13"/>
  <c r="R1602" i="13"/>
  <c r="P1602" i="4" s="1"/>
  <c r="R1576" i="13"/>
  <c r="P1576" i="4" s="1"/>
  <c r="O1423" i="13"/>
  <c r="O1535" i="13"/>
  <c r="M1535" i="4" s="1"/>
  <c r="S1129" i="10"/>
  <c r="N282" i="10"/>
  <c r="S306" i="10"/>
  <c r="S255" i="10"/>
  <c r="R282" i="10"/>
  <c r="R795" i="10"/>
  <c r="P795" i="4" s="1"/>
  <c r="N858" i="10"/>
  <c r="O858" i="10"/>
  <c r="R1081" i="10"/>
  <c r="R1178" i="10"/>
  <c r="S1641" i="10"/>
  <c r="Q1876" i="10"/>
  <c r="O814" i="10"/>
  <c r="S520" i="13"/>
  <c r="T582" i="13"/>
  <c r="T637" i="13"/>
  <c r="P748" i="13"/>
  <c r="Q748" i="13"/>
  <c r="R772" i="13"/>
  <c r="O859" i="13"/>
  <c r="R835" i="13"/>
  <c r="N1045" i="13"/>
  <c r="R1045" i="13"/>
  <c r="Q1045" i="13"/>
  <c r="S1136" i="13"/>
  <c r="Q1136" i="4" s="1"/>
  <c r="O1440" i="13"/>
  <c r="O1472" i="13"/>
  <c r="S1434" i="13"/>
  <c r="R1442" i="13"/>
  <c r="P1442" i="4" s="1"/>
  <c r="R1490" i="13"/>
  <c r="R1498" i="13"/>
  <c r="T1426" i="13"/>
  <c r="R1472" i="13"/>
  <c r="S1714" i="13"/>
  <c r="P582" i="13"/>
  <c r="Q1496" i="13"/>
  <c r="Q463" i="10"/>
  <c r="T1837" i="13"/>
  <c r="R1837" i="4" s="1"/>
  <c r="T1513" i="10"/>
  <c r="P841" i="10"/>
  <c r="R335" i="10"/>
  <c r="N335" i="10"/>
  <c r="O703" i="10"/>
  <c r="R1121" i="10"/>
  <c r="Q1178" i="10"/>
  <c r="S1414" i="10"/>
  <c r="R1540" i="10"/>
  <c r="R1641" i="10"/>
  <c r="P1869" i="10"/>
  <c r="S1876" i="10"/>
  <c r="N1540" i="10"/>
  <c r="S1540" i="10"/>
  <c r="N1028" i="10"/>
  <c r="P637" i="13"/>
  <c r="R637" i="13"/>
  <c r="R794" i="13"/>
  <c r="Q772" i="13"/>
  <c r="T859" i="13"/>
  <c r="S975" i="13"/>
  <c r="Q975" i="4" s="1"/>
  <c r="O1045" i="13"/>
  <c r="S1316" i="13"/>
  <c r="Q1316" i="4" s="1"/>
  <c r="Q624" i="13"/>
  <c r="P917" i="10"/>
  <c r="N1579" i="10"/>
  <c r="O897" i="10"/>
  <c r="O821" i="13"/>
  <c r="T1833" i="13"/>
  <c r="R634" i="10"/>
  <c r="O652" i="10"/>
  <c r="Q289" i="10"/>
  <c r="R247" i="10"/>
  <c r="N445" i="10"/>
  <c r="S355" i="10"/>
  <c r="Q452" i="10"/>
  <c r="Q1493" i="13"/>
  <c r="N1833" i="13"/>
  <c r="R1868" i="13"/>
  <c r="N682" i="13"/>
  <c r="L682" i="4" s="1"/>
  <c r="T1474" i="10"/>
  <c r="R1626" i="10"/>
  <c r="R1753" i="10"/>
  <c r="S1314" i="10"/>
  <c r="Q1651" i="10"/>
  <c r="Q1691" i="10"/>
  <c r="O1691" i="4" s="1"/>
  <c r="N1745" i="10"/>
  <c r="R1818" i="10"/>
  <c r="N1476" i="10"/>
  <c r="N1761" i="10"/>
  <c r="L1761" i="4" s="1"/>
  <c r="R1946" i="10"/>
  <c r="P1799" i="10"/>
  <c r="N1799" i="4" s="1"/>
  <c r="R1799" i="10"/>
  <c r="P1799" i="4" s="1"/>
  <c r="Q286" i="13"/>
  <c r="O286" i="4" s="1"/>
  <c r="R398" i="13"/>
  <c r="N206" i="13"/>
  <c r="S277" i="10"/>
  <c r="R419" i="10"/>
  <c r="R689" i="10"/>
  <c r="R1155" i="10"/>
  <c r="S1227" i="10"/>
  <c r="R510" i="10"/>
  <c r="R1721" i="10"/>
  <c r="S1699" i="10"/>
  <c r="Q196" i="13"/>
  <c r="R863" i="10"/>
  <c r="P941" i="10"/>
  <c r="N1131" i="10"/>
  <c r="Q1985" i="10"/>
  <c r="N324" i="10"/>
  <c r="S824" i="10"/>
  <c r="O1020" i="10"/>
  <c r="N1112" i="10"/>
  <c r="L1112" i="4" s="1"/>
  <c r="S1325" i="10"/>
  <c r="Q1625" i="10"/>
  <c r="R1858" i="10"/>
  <c r="P1854" i="13"/>
  <c r="P790" i="10"/>
  <c r="P838" i="10"/>
  <c r="T949" i="10"/>
  <c r="P1418" i="10"/>
  <c r="S1667" i="10"/>
  <c r="T1716" i="10"/>
  <c r="N326" i="13"/>
  <c r="O958" i="13"/>
  <c r="M958" i="4" s="1"/>
  <c r="Q255" i="13"/>
  <c r="O255" i="4" s="1"/>
  <c r="Q480" i="10"/>
  <c r="Q1667" i="10"/>
  <c r="R729" i="10"/>
  <c r="Q1731" i="10"/>
  <c r="Q1988" i="10"/>
  <c r="S890" i="10"/>
  <c r="Q1076" i="10"/>
  <c r="Q199" i="13"/>
  <c r="R317" i="10"/>
  <c r="S549" i="13"/>
  <c r="S1809" i="13"/>
  <c r="Q1563" i="13"/>
  <c r="S1945" i="10"/>
  <c r="N271" i="10"/>
  <c r="Q1723" i="10"/>
  <c r="R604" i="10"/>
  <c r="N1569" i="10"/>
  <c r="N832" i="10"/>
  <c r="O1096" i="10"/>
  <c r="M1096" i="4" s="1"/>
  <c r="O1635" i="10"/>
  <c r="Q1060" i="10"/>
  <c r="P940" i="13"/>
  <c r="S1897" i="10"/>
  <c r="P625" i="10"/>
  <c r="N897" i="10"/>
  <c r="P854" i="10"/>
  <c r="R934" i="10"/>
  <c r="N989" i="10"/>
  <c r="P814" i="10"/>
  <c r="P839" i="10"/>
  <c r="Q917" i="10"/>
  <c r="T1173" i="10"/>
  <c r="R1173" i="4" s="1"/>
  <c r="N1681" i="10"/>
  <c r="P1761" i="10"/>
  <c r="N1761" i="4" s="1"/>
  <c r="R653" i="13"/>
  <c r="N802" i="13"/>
  <c r="O764" i="13"/>
  <c r="M764" i="4" s="1"/>
  <c r="S802" i="13"/>
  <c r="R1251" i="13"/>
  <c r="N1810" i="13"/>
  <c r="R1536" i="13"/>
  <c r="R277" i="10"/>
  <c r="Q395" i="10"/>
  <c r="O536" i="10"/>
  <c r="Q577" i="10"/>
  <c r="O577" i="4" s="1"/>
  <c r="R721" i="10"/>
  <c r="Q873" i="10"/>
  <c r="S758" i="10"/>
  <c r="R798" i="10"/>
  <c r="Q932" i="10"/>
  <c r="P659" i="10"/>
  <c r="O865" i="10"/>
  <c r="R941" i="10"/>
  <c r="S1235" i="10"/>
  <c r="S1096" i="10"/>
  <c r="Q1096" i="4" s="1"/>
  <c r="N1051" i="10"/>
  <c r="Q1036" i="10"/>
  <c r="Q1451" i="10"/>
  <c r="O1451" i="4" s="1"/>
  <c r="R173" i="13"/>
  <c r="S787" i="13"/>
  <c r="Q787" i="4" s="1"/>
  <c r="O700" i="13"/>
  <c r="S1024" i="13"/>
  <c r="S1442" i="13"/>
  <c r="Q1442" i="4" s="1"/>
  <c r="Q138" i="13"/>
  <c r="P1742" i="13"/>
  <c r="N966" i="13"/>
  <c r="Q549" i="13"/>
  <c r="P1809" i="13"/>
  <c r="R910" i="10"/>
  <c r="R444" i="10"/>
  <c r="Q890" i="10"/>
  <c r="Q796" i="10"/>
  <c r="S1028" i="10"/>
  <c r="R918" i="10"/>
  <c r="Q1540" i="10"/>
  <c r="N1834" i="10"/>
  <c r="L1834" i="4" s="1"/>
  <c r="S1884" i="10"/>
  <c r="P1583" i="10"/>
  <c r="N1583" i="4" s="1"/>
  <c r="P1689" i="10"/>
  <c r="O1425" i="10"/>
  <c r="N1513" i="10"/>
  <c r="T1834" i="10"/>
  <c r="R1834" i="4" s="1"/>
  <c r="P665" i="10"/>
  <c r="R379" i="10"/>
  <c r="S445" i="10"/>
  <c r="Q543" i="10"/>
  <c r="O624" i="10"/>
  <c r="M624" i="4" s="1"/>
  <c r="N721" i="10"/>
  <c r="N792" i="10"/>
  <c r="Q1022" i="10"/>
  <c r="P1394" i="10"/>
  <c r="Q1657" i="10"/>
  <c r="P1451" i="10"/>
  <c r="N1451" i="4" s="1"/>
  <c r="R926" i="10"/>
  <c r="R950" i="10"/>
  <c r="P950" i="4" s="1"/>
  <c r="S1170" i="10"/>
  <c r="Q312" i="10"/>
  <c r="Q647" i="10"/>
  <c r="P1107" i="10"/>
  <c r="R169" i="13"/>
  <c r="P1425" i="10"/>
  <c r="O1834" i="10"/>
  <c r="M1834" i="4" s="1"/>
  <c r="O1394" i="10"/>
  <c r="R660" i="10"/>
  <c r="P660" i="4" s="1"/>
  <c r="Q950" i="10"/>
  <c r="O950" i="4" s="1"/>
  <c r="S604" i="10"/>
  <c r="O793" i="10"/>
  <c r="Q1155" i="10"/>
  <c r="R1492" i="10"/>
  <c r="S1623" i="10"/>
  <c r="R1673" i="10"/>
  <c r="P1673" i="4" s="1"/>
  <c r="N1739" i="10"/>
  <c r="S1994" i="10"/>
  <c r="N1107" i="10"/>
  <c r="N1394" i="10"/>
  <c r="R421" i="13"/>
  <c r="R918" i="13"/>
  <c r="R196" i="13"/>
  <c r="P1916" i="13"/>
  <c r="Q198" i="13"/>
  <c r="Q1753" i="13"/>
  <c r="O1753" i="4" s="1"/>
  <c r="P1770" i="13"/>
  <c r="R1626" i="13"/>
  <c r="Q175" i="13"/>
  <c r="S451" i="13"/>
  <c r="Q287" i="10"/>
  <c r="R1066" i="10"/>
  <c r="P315" i="10"/>
  <c r="O552" i="10"/>
  <c r="P338" i="10"/>
  <c r="N586" i="10"/>
  <c r="P497" i="10"/>
  <c r="S1211" i="10"/>
  <c r="R475" i="10"/>
  <c r="S1184" i="10"/>
  <c r="S1080" i="10"/>
  <c r="Q1080" i="4" s="1"/>
  <c r="Q1379" i="10"/>
  <c r="N469" i="10"/>
  <c r="O1659" i="10"/>
  <c r="S252" i="10"/>
  <c r="T315" i="10"/>
  <c r="T347" i="10"/>
  <c r="Q371" i="10"/>
  <c r="N406" i="10"/>
  <c r="R586" i="10"/>
  <c r="O716" i="10"/>
  <c r="S840" i="10"/>
  <c r="Q857" i="10"/>
  <c r="P1197" i="10"/>
  <c r="R1306" i="10"/>
  <c r="P1306" i="4" s="1"/>
  <c r="N1300" i="10"/>
  <c r="T1323" i="10"/>
  <c r="R1489" i="10"/>
  <c r="T1682" i="10"/>
  <c r="O1604" i="10"/>
  <c r="T1775" i="10"/>
  <c r="S1840" i="10"/>
  <c r="P252" i="10"/>
  <c r="S627" i="10"/>
  <c r="Q1019" i="13"/>
  <c r="P1101" i="13"/>
  <c r="T995" i="13"/>
  <c r="S1308" i="13"/>
  <c r="Q1308" i="4" s="1"/>
  <c r="T1295" i="13"/>
  <c r="Q1541" i="13"/>
  <c r="P1762" i="13"/>
  <c r="Q519" i="13"/>
  <c r="S1541" i="13"/>
  <c r="R347" i="10"/>
  <c r="R371" i="10"/>
  <c r="S406" i="10"/>
  <c r="Q621" i="10"/>
  <c r="P1080" i="10"/>
  <c r="N1080" i="4" s="1"/>
  <c r="S1306" i="10"/>
  <c r="Q1306" i="4" s="1"/>
  <c r="O1300" i="10"/>
  <c r="P1306" i="10"/>
  <c r="N1306" i="4" s="1"/>
  <c r="S1323" i="10"/>
  <c r="S1489" i="10"/>
  <c r="R1682" i="10"/>
  <c r="O1908" i="10"/>
  <c r="R797" i="13"/>
  <c r="T965" i="13"/>
  <c r="Q995" i="13"/>
  <c r="T1308" i="13"/>
  <c r="R1308" i="4" s="1"/>
  <c r="P1541" i="13"/>
  <c r="S1707" i="13"/>
  <c r="P1815" i="13"/>
  <c r="Q1707" i="13"/>
  <c r="N1826" i="13"/>
  <c r="T1459" i="13"/>
  <c r="R1459" i="4" s="1"/>
  <c r="Q1299" i="10"/>
  <c r="R291" i="10"/>
  <c r="Q347" i="10"/>
  <c r="P621" i="10"/>
  <c r="R1323" i="10"/>
  <c r="S1434" i="10"/>
  <c r="R1604" i="10"/>
  <c r="O1584" i="10"/>
  <c r="R1771" i="10"/>
  <c r="P1771" i="4" s="1"/>
  <c r="R1840" i="10"/>
  <c r="Q1682" i="10"/>
  <c r="N1802" i="10"/>
  <c r="S446" i="13"/>
  <c r="T797" i="13"/>
  <c r="R1019" i="13"/>
  <c r="S995" i="13"/>
  <c r="O1541" i="13"/>
  <c r="R1707" i="13"/>
  <c r="T1815" i="13"/>
  <c r="Q1583" i="10"/>
  <c r="O1583" i="4" s="1"/>
  <c r="S388" i="10"/>
  <c r="Q252" i="10"/>
  <c r="Q291" i="10"/>
  <c r="T371" i="10"/>
  <c r="R403" i="10"/>
  <c r="R411" i="10"/>
  <c r="R406" i="10"/>
  <c r="R491" i="10"/>
  <c r="S588" i="10"/>
  <c r="S621" i="10"/>
  <c r="R698" i="10"/>
  <c r="S855" i="10"/>
  <c r="R1184" i="10"/>
  <c r="S1197" i="10"/>
  <c r="P1300" i="10"/>
  <c r="Q1323" i="10"/>
  <c r="T1434" i="10"/>
  <c r="O1458" i="10"/>
  <c r="P1584" i="10"/>
  <c r="N1775" i="10"/>
  <c r="R1908" i="10"/>
  <c r="T1908" i="10"/>
  <c r="R1732" i="10"/>
  <c r="O1815" i="10"/>
  <c r="T892" i="13"/>
  <c r="R1295" i="13"/>
  <c r="S1459" i="13"/>
  <c r="Q1459" i="4" s="1"/>
  <c r="P519" i="13"/>
  <c r="T252" i="10"/>
  <c r="Q406" i="10"/>
  <c r="R588" i="10"/>
  <c r="O621" i="10"/>
  <c r="O698" i="10"/>
  <c r="R855" i="10"/>
  <c r="Q1184" i="10"/>
  <c r="T1197" i="10"/>
  <c r="Q1300" i="10"/>
  <c r="P1323" i="10"/>
  <c r="O1434" i="10"/>
  <c r="O1679" i="10"/>
  <c r="M1679" i="4" s="1"/>
  <c r="Q1782" i="10"/>
  <c r="O1782" i="4" s="1"/>
  <c r="T1604" i="10"/>
  <c r="O1732" i="10"/>
  <c r="M1732" i="4" s="1"/>
  <c r="Q1732" i="10"/>
  <c r="N411" i="10"/>
  <c r="S360" i="13"/>
  <c r="S965" i="13"/>
  <c r="P1456" i="13"/>
  <c r="P1459" i="13"/>
  <c r="N1459" i="4" s="1"/>
  <c r="S1762" i="13"/>
  <c r="Q1459" i="13"/>
  <c r="O1459" i="4" s="1"/>
  <c r="O1746" i="13"/>
  <c r="R1815" i="13"/>
  <c r="N339" i="13"/>
  <c r="Q446" i="13"/>
  <c r="T519" i="13"/>
  <c r="S1048" i="13"/>
  <c r="P588" i="10"/>
  <c r="T627" i="10"/>
  <c r="R639" i="10"/>
  <c r="R753" i="10"/>
  <c r="Q855" i="10"/>
  <c r="O1323" i="10"/>
  <c r="P1434" i="10"/>
  <c r="N1604" i="10"/>
  <c r="S1584" i="10"/>
  <c r="Q1604" i="10"/>
  <c r="S1567" i="10"/>
  <c r="Q1840" i="10"/>
  <c r="T1840" i="10"/>
  <c r="O1965" i="10"/>
  <c r="S1975" i="10"/>
  <c r="T1965" i="10"/>
  <c r="Q411" i="10"/>
  <c r="S1118" i="13"/>
  <c r="P1295" i="13"/>
  <c r="T1762" i="13"/>
  <c r="Q1815" i="13"/>
  <c r="O1197" i="10"/>
  <c r="Q315" i="10"/>
  <c r="P780" i="10"/>
  <c r="R935" i="10"/>
  <c r="Q1211" i="10"/>
  <c r="S1732" i="10"/>
  <c r="P1567" i="10"/>
  <c r="S1965" i="10"/>
  <c r="P857" i="10"/>
  <c r="R339" i="13"/>
  <c r="N797" i="13"/>
  <c r="T925" i="13"/>
  <c r="T1118" i="13"/>
  <c r="T1803" i="13"/>
  <c r="O1105" i="10"/>
  <c r="P388" i="10"/>
  <c r="N627" i="10"/>
  <c r="N621" i="10"/>
  <c r="N588" i="10"/>
  <c r="P639" i="10"/>
  <c r="R627" i="10"/>
  <c r="T698" i="10"/>
  <c r="S1300" i="10"/>
  <c r="T1306" i="10"/>
  <c r="R1306" i="4" s="1"/>
  <c r="O1454" i="10"/>
  <c r="R1454" i="10"/>
  <c r="N1682" i="10"/>
  <c r="P1489" i="10"/>
  <c r="S1604" i="10"/>
  <c r="Q1775" i="10"/>
  <c r="S1815" i="10"/>
  <c r="R1965" i="10"/>
  <c r="O737" i="10"/>
  <c r="N935" i="10"/>
  <c r="S1782" i="10"/>
  <c r="Q1782" i="4" s="1"/>
  <c r="O797" i="13"/>
  <c r="R995" i="13"/>
  <c r="O1459" i="13"/>
  <c r="M1459" i="4" s="1"/>
  <c r="O1826" i="13"/>
  <c r="O1815" i="13"/>
  <c r="O1803" i="13"/>
  <c r="Q1197" i="10"/>
  <c r="S1454" i="10"/>
  <c r="Q1454" i="10"/>
  <c r="O1309" i="10"/>
  <c r="R278" i="10"/>
  <c r="P278" i="4" s="1"/>
  <c r="P287" i="10"/>
  <c r="N315" i="10"/>
  <c r="O586" i="10"/>
  <c r="O627" i="10"/>
  <c r="T621" i="10"/>
  <c r="S716" i="10"/>
  <c r="T840" i="10"/>
  <c r="N716" i="10"/>
  <c r="N840" i="10"/>
  <c r="S816" i="10"/>
  <c r="P957" i="10"/>
  <c r="P1379" i="10"/>
  <c r="N1454" i="10"/>
  <c r="T1484" i="10"/>
  <c r="S1484" i="10"/>
  <c r="P1732" i="10"/>
  <c r="N1732" i="4" s="1"/>
  <c r="P1775" i="10"/>
  <c r="R1815" i="10"/>
  <c r="S1775" i="10"/>
  <c r="Q1965" i="10"/>
  <c r="N252" i="10"/>
  <c r="N1713" i="10"/>
  <c r="T1376" i="10"/>
  <c r="O1707" i="13"/>
  <c r="P1803" i="13"/>
  <c r="S1826" i="13"/>
  <c r="R1679" i="10"/>
  <c r="P1679" i="4" s="1"/>
  <c r="P1019" i="13"/>
  <c r="R428" i="10"/>
  <c r="T657" i="10"/>
  <c r="T737" i="10"/>
  <c r="S753" i="10"/>
  <c r="T716" i="10"/>
  <c r="O840" i="10"/>
  <c r="S827" i="10"/>
  <c r="Q816" i="10"/>
  <c r="T1080" i="10"/>
  <c r="R1080" i="4" s="1"/>
  <c r="O1450" i="10"/>
  <c r="N1567" i="10"/>
  <c r="O1567" i="10"/>
  <c r="N1732" i="10"/>
  <c r="S1679" i="10"/>
  <c r="Q1679" i="4" s="1"/>
  <c r="R1775" i="10"/>
  <c r="T1989" i="10"/>
  <c r="T388" i="10"/>
  <c r="P1682" i="10"/>
  <c r="Q1802" i="10"/>
  <c r="O995" i="13"/>
  <c r="O1019" i="13"/>
  <c r="Q1139" i="13"/>
  <c r="O1139" i="4" s="1"/>
  <c r="O1308" i="13"/>
  <c r="R1459" i="13"/>
  <c r="P1459" i="4" s="1"/>
  <c r="N1803" i="13"/>
  <c r="S1815" i="13"/>
  <c r="Q1118" i="13"/>
  <c r="N287" i="10"/>
  <c r="R1567" i="10"/>
  <c r="Q1679" i="10"/>
  <c r="O1679" i="4" s="1"/>
  <c r="T287" i="10"/>
  <c r="R315" i="10"/>
  <c r="R388" i="10"/>
  <c r="N403" i="10"/>
  <c r="O639" i="10"/>
  <c r="R716" i="10"/>
  <c r="P716" i="10"/>
  <c r="T753" i="10"/>
  <c r="Q716" i="10"/>
  <c r="Q827" i="10"/>
  <c r="P816" i="10"/>
  <c r="O957" i="10"/>
  <c r="R1413" i="10"/>
  <c r="T1584" i="10"/>
  <c r="N1584" i="10"/>
  <c r="P1679" i="10"/>
  <c r="N1679" i="4" s="1"/>
  <c r="S1908" i="10"/>
  <c r="Q988" i="10"/>
  <c r="N491" i="10"/>
  <c r="R446" i="13"/>
  <c r="T446" i="13"/>
  <c r="R519" i="13"/>
  <c r="P519" i="4" s="1"/>
  <c r="Q635" i="13"/>
  <c r="O635" i="4" s="1"/>
  <c r="S1746" i="13"/>
  <c r="N278" i="13"/>
  <c r="P753" i="10"/>
  <c r="O816" i="10"/>
  <c r="T935" i="10"/>
  <c r="R1080" i="10"/>
  <c r="P1080" i="4" s="1"/>
  <c r="N1679" i="10"/>
  <c r="L1679" i="4" s="1"/>
  <c r="Q1771" i="10"/>
  <c r="O1771" i="4" s="1"/>
  <c r="R1802" i="10"/>
  <c r="N1840" i="10"/>
  <c r="N334" i="13"/>
  <c r="T1746" i="13"/>
  <c r="Q503" i="13"/>
  <c r="R360" i="13"/>
  <c r="R329" i="10"/>
  <c r="T586" i="10"/>
  <c r="Q753" i="10"/>
  <c r="R827" i="10"/>
  <c r="O827" i="10"/>
  <c r="S857" i="10"/>
  <c r="T639" i="10"/>
  <c r="T816" i="10"/>
  <c r="R1105" i="10"/>
  <c r="R1197" i="10"/>
  <c r="T1300" i="10"/>
  <c r="R1713" i="10"/>
  <c r="P1975" i="10"/>
  <c r="P1840" i="10"/>
  <c r="N388" i="10"/>
  <c r="P995" i="13"/>
  <c r="S1268" i="13"/>
  <c r="T1688" i="13"/>
  <c r="T1707" i="13"/>
  <c r="T1826" i="13"/>
  <c r="Q403" i="10"/>
  <c r="R252" i="10"/>
  <c r="Q627" i="10"/>
  <c r="S639" i="10"/>
  <c r="R816" i="10"/>
  <c r="O857" i="10"/>
  <c r="Q1105" i="10"/>
  <c r="R1300" i="10"/>
  <c r="R1584" i="10"/>
  <c r="P1604" i="10"/>
  <c r="P1771" i="10"/>
  <c r="N1771" i="4" s="1"/>
  <c r="P1965" i="10"/>
  <c r="Q935" i="10"/>
  <c r="P737" i="10"/>
  <c r="S1802" i="10"/>
  <c r="N1434" i="10"/>
  <c r="T933" i="13"/>
  <c r="R933" i="4" s="1"/>
  <c r="N1459" i="13"/>
  <c r="L1459" i="4" s="1"/>
  <c r="P1707" i="13"/>
  <c r="Q633" i="10"/>
  <c r="T862" i="10"/>
  <c r="R862" i="4" s="1"/>
  <c r="S991" i="10"/>
  <c r="T1066" i="10"/>
  <c r="R1481" i="10"/>
  <c r="O1663" i="10"/>
  <c r="R1532" i="10"/>
  <c r="P1640" i="10"/>
  <c r="Q1758" i="10"/>
  <c r="N1778" i="10"/>
  <c r="Q1797" i="10"/>
  <c r="O1797" i="4" s="1"/>
  <c r="Q1975" i="10"/>
  <c r="O774" i="10"/>
  <c r="P1443" i="13"/>
  <c r="T1784" i="13"/>
  <c r="P1413" i="10"/>
  <c r="Q335" i="10"/>
  <c r="Q850" i="10"/>
  <c r="Q1684" i="10"/>
  <c r="Q1195" i="10"/>
  <c r="Q1420" i="10"/>
  <c r="Q1446" i="10"/>
  <c r="Q1309" i="10"/>
  <c r="N397" i="10"/>
  <c r="O633" i="10"/>
  <c r="T991" i="10"/>
  <c r="S996" i="10"/>
  <c r="O862" i="10"/>
  <c r="S1481" i="10"/>
  <c r="P1481" i="10"/>
  <c r="Q1532" i="10"/>
  <c r="O1797" i="10"/>
  <c r="M1797" i="4" s="1"/>
  <c r="T1663" i="10"/>
  <c r="R1879" i="10"/>
  <c r="R1895" i="10"/>
  <c r="Q1514" i="10"/>
  <c r="O1786" i="13"/>
  <c r="N308" i="13"/>
  <c r="T495" i="13"/>
  <c r="R1206" i="13"/>
  <c r="Q1396" i="10"/>
  <c r="O1396" i="4" s="1"/>
  <c r="Q1596" i="10"/>
  <c r="Q1632" i="10"/>
  <c r="Q1940" i="10"/>
  <c r="Q1567" i="10"/>
  <c r="N511" i="10"/>
  <c r="T633" i="10"/>
  <c r="R991" i="10"/>
  <c r="R996" i="10"/>
  <c r="N862" i="10"/>
  <c r="R1010" i="10"/>
  <c r="T1532" i="10"/>
  <c r="O1778" i="10"/>
  <c r="P1797" i="10"/>
  <c r="N1797" i="4" s="1"/>
  <c r="S1972" i="10"/>
  <c r="S1895" i="10"/>
  <c r="Q249" i="10"/>
  <c r="Q803" i="10"/>
  <c r="Q1895" i="10"/>
  <c r="N1218" i="10"/>
  <c r="Q284" i="10"/>
  <c r="R339" i="10"/>
  <c r="P339" i="4" s="1"/>
  <c r="S496" i="10"/>
  <c r="S768" i="10"/>
  <c r="T774" i="10"/>
  <c r="R774" i="4" s="1"/>
  <c r="R927" i="10"/>
  <c r="O996" i="10"/>
  <c r="P862" i="10"/>
  <c r="N862" i="4" s="1"/>
  <c r="T1218" i="10"/>
  <c r="P972" i="10"/>
  <c r="S1648" i="10"/>
  <c r="T1648" i="10"/>
  <c r="N1730" i="10"/>
  <c r="S1778" i="10"/>
  <c r="Q1778" i="10"/>
  <c r="R1778" i="10"/>
  <c r="P1895" i="10"/>
  <c r="P1484" i="10"/>
  <c r="R812" i="13"/>
  <c r="N1443" i="13"/>
  <c r="N1621" i="13"/>
  <c r="O991" i="10"/>
  <c r="Q918" i="10"/>
  <c r="N1532" i="10"/>
  <c r="N307" i="10"/>
  <c r="Q339" i="10"/>
  <c r="O339" i="4" s="1"/>
  <c r="R389" i="10"/>
  <c r="S774" i="10"/>
  <c r="S862" i="10"/>
  <c r="T1547" i="10"/>
  <c r="T1632" i="10"/>
  <c r="T1514" i="10"/>
  <c r="N991" i="10"/>
  <c r="Q562" i="10"/>
  <c r="Q162" i="13"/>
  <c r="Q393" i="10"/>
  <c r="R774" i="10"/>
  <c r="R1221" i="10"/>
  <c r="P1221" i="4" s="1"/>
  <c r="S1218" i="10"/>
  <c r="S1547" i="10"/>
  <c r="T1778" i="10"/>
  <c r="S1663" i="10"/>
  <c r="O1879" i="10"/>
  <c r="R403" i="13"/>
  <c r="O1443" i="13"/>
  <c r="Q889" i="10"/>
  <c r="S378" i="10"/>
  <c r="S641" i="10"/>
  <c r="R862" i="10"/>
  <c r="Q774" i="10"/>
  <c r="R1218" i="10"/>
  <c r="O1514" i="10"/>
  <c r="R1632" i="10"/>
  <c r="O1632" i="10"/>
  <c r="Q1663" i="10"/>
  <c r="R1975" i="10"/>
  <c r="T1879" i="10"/>
  <c r="N403" i="13"/>
  <c r="S1599" i="13"/>
  <c r="S1784" i="13"/>
  <c r="Q996" i="10"/>
  <c r="N1309" i="10"/>
  <c r="Q957" i="10"/>
  <c r="O1547" i="10"/>
  <c r="R1547" i="10"/>
  <c r="P1547" i="4" s="1"/>
  <c r="P1309" i="10"/>
  <c r="T307" i="10"/>
  <c r="R641" i="10"/>
  <c r="P774" i="10"/>
  <c r="S1221" i="10"/>
  <c r="Q1221" i="4" s="1"/>
  <c r="Q1218" i="10"/>
  <c r="N1558" i="10"/>
  <c r="P1632" i="10"/>
  <c r="O1648" i="10"/>
  <c r="R1663" i="10"/>
  <c r="P1663" i="10"/>
  <c r="T445" i="13"/>
  <c r="R445" i="4" s="1"/>
  <c r="Q1356" i="13"/>
  <c r="O1356" i="4" s="1"/>
  <c r="R552" i="10"/>
  <c r="Q641" i="10"/>
  <c r="T803" i="10"/>
  <c r="R803" i="4" s="1"/>
  <c r="P1218" i="10"/>
  <c r="T1309" i="10"/>
  <c r="N1632" i="10"/>
  <c r="P1648" i="10"/>
  <c r="O1788" i="10"/>
  <c r="T1788" i="10"/>
  <c r="T957" i="10"/>
  <c r="S521" i="13"/>
  <c r="R502" i="13"/>
  <c r="P502" i="4" s="1"/>
  <c r="P1621" i="13"/>
  <c r="Q1211" i="13"/>
  <c r="T1010" i="10"/>
  <c r="O1413" i="10"/>
  <c r="O1975" i="10"/>
  <c r="P552" i="10"/>
  <c r="O641" i="10"/>
  <c r="N803" i="10"/>
  <c r="S803" i="10"/>
  <c r="Q803" i="4" s="1"/>
  <c r="P949" i="10"/>
  <c r="R957" i="10"/>
  <c r="Q862" i="10"/>
  <c r="O1218" i="10"/>
  <c r="R1640" i="10"/>
  <c r="S1632" i="10"/>
  <c r="P1514" i="10"/>
  <c r="S1537" i="10"/>
  <c r="T1558" i="10"/>
  <c r="N1066" i="10"/>
  <c r="R1309" i="10"/>
  <c r="T1221" i="10"/>
  <c r="R1221" i="4" s="1"/>
  <c r="N1186" i="10"/>
  <c r="N1663" i="10"/>
  <c r="R1514" i="10"/>
  <c r="P1514" i="4" s="1"/>
  <c r="P1730" i="10"/>
  <c r="T765" i="13"/>
  <c r="T1413" i="10"/>
  <c r="R700" i="13"/>
  <c r="P700" i="4" s="1"/>
  <c r="R803" i="10"/>
  <c r="P803" i="4" s="1"/>
  <c r="Q1221" i="10"/>
  <c r="O1221" i="4" s="1"/>
  <c r="S1186" i="10"/>
  <c r="N1640" i="10"/>
  <c r="R1788" i="10"/>
  <c r="S1788" i="10"/>
  <c r="R1972" i="10"/>
  <c r="Q991" i="10"/>
  <c r="Q1004" i="10"/>
  <c r="T1537" i="10"/>
  <c r="N1788" i="10"/>
  <c r="T1186" i="10"/>
  <c r="R1186" i="10"/>
  <c r="R1648" i="10"/>
  <c r="O1558" i="10"/>
  <c r="N1514" i="10"/>
  <c r="T1640" i="10"/>
  <c r="S1558" i="10"/>
  <c r="O1758" i="10"/>
  <c r="M1758" i="4" s="1"/>
  <c r="T1972" i="10"/>
  <c r="T1895" i="10"/>
  <c r="T996" i="10"/>
  <c r="N1537" i="10"/>
  <c r="P996" i="10"/>
  <c r="Q1443" i="13"/>
  <c r="O1443" i="4" s="1"/>
  <c r="R504" i="10"/>
  <c r="T641" i="10"/>
  <c r="P803" i="10"/>
  <c r="T927" i="10"/>
  <c r="P1186" i="10"/>
  <c r="R1537" i="10"/>
  <c r="Q1547" i="10"/>
  <c r="T1730" i="10"/>
  <c r="P1558" i="10"/>
  <c r="N1547" i="10"/>
  <c r="S1797" i="10"/>
  <c r="Q1797" i="4" s="1"/>
  <c r="T1758" i="10"/>
  <c r="R1758" i="4" s="1"/>
  <c r="R1730" i="10"/>
  <c r="P1004" i="10"/>
  <c r="R1443" i="13"/>
  <c r="P1443" i="4" s="1"/>
  <c r="T1443" i="13"/>
  <c r="R1443" i="4" s="1"/>
  <c r="R658" i="13"/>
  <c r="P658" i="4" s="1"/>
  <c r="N284" i="10"/>
  <c r="R393" i="10"/>
  <c r="S633" i="10"/>
  <c r="O803" i="10"/>
  <c r="M803" i="4" s="1"/>
  <c r="S1004" i="10"/>
  <c r="O1186" i="10"/>
  <c r="R1484" i="10"/>
  <c r="S1640" i="10"/>
  <c r="R1558" i="10"/>
  <c r="N1648" i="10"/>
  <c r="T1797" i="10"/>
  <c r="R1797" i="4" s="1"/>
  <c r="O1730" i="10"/>
  <c r="P1788" i="10"/>
  <c r="R768" i="10"/>
  <c r="P768" i="4" s="1"/>
  <c r="Q1972" i="10"/>
  <c r="S1443" i="13"/>
  <c r="Q1443" i="4" s="1"/>
  <c r="Q624" i="10"/>
  <c r="N957" i="10"/>
  <c r="Q692" i="10"/>
  <c r="S1879" i="10"/>
  <c r="N1895" i="10"/>
  <c r="Q1724" i="10"/>
  <c r="Q379" i="10"/>
  <c r="Q470" i="10"/>
  <c r="Q730" i="10"/>
  <c r="Q858" i="10"/>
  <c r="Q1946" i="10"/>
  <c r="Q1186" i="10"/>
  <c r="Q834" i="10"/>
  <c r="Q1831" i="10"/>
  <c r="O1831" i="4" s="1"/>
  <c r="N1894" i="13"/>
  <c r="Q1699" i="10"/>
  <c r="O1699" i="4" s="1"/>
  <c r="Q1484" i="10"/>
  <c r="Q824" i="10"/>
  <c r="Q1788" i="10"/>
  <c r="Q1558" i="10"/>
  <c r="Q425" i="10"/>
  <c r="Q1579" i="10"/>
  <c r="Q1605" i="13"/>
  <c r="T1581" i="13"/>
  <c r="S863" i="10"/>
  <c r="Q1697" i="13"/>
  <c r="S1843" i="13"/>
  <c r="N1789" i="10"/>
  <c r="T1434" i="13"/>
  <c r="L523" i="13"/>
  <c r="I523" i="13"/>
  <c r="L522" i="10"/>
  <c r="G523" i="4"/>
  <c r="D523" i="10"/>
  <c r="M523" i="10" s="1"/>
  <c r="I521" i="13"/>
  <c r="C529" i="4"/>
  <c r="D529" i="4"/>
  <c r="D526" i="4"/>
  <c r="E526" i="4"/>
  <c r="B884" i="4"/>
  <c r="D884" i="4"/>
  <c r="C884" i="4"/>
  <c r="B1082" i="4"/>
  <c r="D1082" i="4"/>
  <c r="C1082" i="4"/>
  <c r="B1123" i="4"/>
  <c r="E1123" i="4"/>
  <c r="O965" i="13"/>
  <c r="T1101" i="13"/>
  <c r="B964" i="4"/>
  <c r="D964" i="4"/>
  <c r="D609" i="4"/>
  <c r="E609" i="4"/>
  <c r="C1529" i="4"/>
  <c r="E1529" i="4"/>
  <c r="E1610" i="4"/>
  <c r="C1610" i="4"/>
  <c r="B1610" i="4"/>
  <c r="I524" i="13"/>
  <c r="T1356" i="13"/>
  <c r="R1356" i="4" s="1"/>
  <c r="Q1923" i="13"/>
  <c r="S1923" i="13"/>
  <c r="B690" i="4"/>
  <c r="C690" i="4"/>
  <c r="E690" i="4"/>
  <c r="S1910" i="13"/>
  <c r="O1910" i="13"/>
  <c r="Q1910" i="13"/>
  <c r="D545" i="4"/>
  <c r="C545" i="4"/>
  <c r="B634" i="4"/>
  <c r="D634" i="4"/>
  <c r="B820" i="4"/>
  <c r="E820" i="4"/>
  <c r="B862" i="4"/>
  <c r="E862" i="4"/>
  <c r="B970" i="4"/>
  <c r="E970" i="4"/>
  <c r="D970" i="4"/>
  <c r="E1197" i="4"/>
  <c r="C1197" i="4"/>
  <c r="D1197" i="4"/>
  <c r="B876" i="4"/>
  <c r="D876" i="4"/>
  <c r="B924" i="4"/>
  <c r="E924" i="4"/>
  <c r="O1259" i="13"/>
  <c r="M1259" i="4" s="1"/>
  <c r="R1211" i="13"/>
  <c r="T1235" i="13"/>
  <c r="R1235" i="4" s="1"/>
  <c r="S1235" i="13"/>
  <c r="S1594" i="13"/>
  <c r="Q1732" i="13"/>
  <c r="T1732" i="13"/>
  <c r="R1301" i="13"/>
  <c r="B978" i="4"/>
  <c r="D978" i="4"/>
  <c r="C978" i="4"/>
  <c r="E978" i="4"/>
  <c r="D989" i="4"/>
  <c r="C989" i="4"/>
  <c r="C770" i="4"/>
  <c r="D770" i="4"/>
  <c r="D910" i="4"/>
  <c r="B910" i="4"/>
  <c r="E910" i="4"/>
  <c r="D1004" i="4"/>
  <c r="B1004" i="4"/>
  <c r="B1827" i="4"/>
  <c r="D1827" i="4"/>
  <c r="R1440" i="13"/>
  <c r="Q1440" i="13"/>
  <c r="S1533" i="13"/>
  <c r="B1890" i="4"/>
  <c r="E1890" i="4"/>
  <c r="D1890" i="4"/>
  <c r="E1301" i="4"/>
  <c r="C1301" i="4"/>
  <c r="D1364" i="4"/>
  <c r="E1364" i="4"/>
  <c r="B1396" i="4"/>
  <c r="C1396" i="4"/>
  <c r="B1513" i="4"/>
  <c r="D1513" i="4"/>
  <c r="B1526" i="4"/>
  <c r="D1526" i="4"/>
  <c r="D524" i="10"/>
  <c r="M524" i="10" s="1"/>
  <c r="R1394" i="13"/>
  <c r="P1394" i="4" s="1"/>
  <c r="S1415" i="13"/>
  <c r="B1986" i="4"/>
  <c r="D1986" i="4"/>
  <c r="B1600" i="4"/>
  <c r="E1600" i="4"/>
  <c r="E1744" i="4"/>
  <c r="D1744" i="4"/>
  <c r="B1744" i="4"/>
  <c r="S1530" i="13"/>
  <c r="B938" i="4"/>
  <c r="D938" i="4"/>
  <c r="E938" i="4"/>
  <c r="E1115" i="4"/>
  <c r="C1115" i="4"/>
  <c r="E1269" i="4"/>
  <c r="B1269" i="4"/>
  <c r="B1494" i="4"/>
  <c r="C1494" i="4"/>
  <c r="E1494" i="4"/>
  <c r="C1585" i="4"/>
  <c r="E1585" i="4"/>
  <c r="B1585" i="4"/>
  <c r="B1908" i="4"/>
  <c r="C1908" i="4"/>
  <c r="P958" i="13"/>
  <c r="N958" i="4" s="1"/>
  <c r="B819" i="4"/>
  <c r="D819" i="4"/>
  <c r="C819" i="4"/>
  <c r="D1199" i="4"/>
  <c r="B1199" i="4"/>
  <c r="C1199" i="4"/>
  <c r="R1567" i="13"/>
  <c r="T551" i="13"/>
  <c r="R551" i="4" s="1"/>
  <c r="S1694" i="13"/>
  <c r="H642" i="4"/>
  <c r="C1606" i="8"/>
  <c r="O990" i="13"/>
  <c r="M990" i="4" s="1"/>
  <c r="T1105" i="13"/>
  <c r="S1423" i="13"/>
  <c r="R1538" i="13"/>
  <c r="S1440" i="13"/>
  <c r="O1699" i="13"/>
  <c r="M1699" i="4" s="1"/>
  <c r="O1949" i="13"/>
  <c r="P1964" i="13"/>
  <c r="B674" i="4"/>
  <c r="C954" i="4"/>
  <c r="C1042" i="4"/>
  <c r="C894" i="4"/>
  <c r="D1389" i="4"/>
  <c r="E940" i="4"/>
  <c r="T1591" i="13"/>
  <c r="S634" i="10"/>
  <c r="N527" i="10"/>
  <c r="O1048" i="10"/>
  <c r="P1072" i="10"/>
  <c r="P991" i="10"/>
  <c r="O1980" i="10"/>
  <c r="O1799" i="10"/>
  <c r="M1799" i="4" s="1"/>
  <c r="O1745" i="10"/>
  <c r="H1945" i="4"/>
  <c r="N1975" i="10"/>
  <c r="L1975" i="4" s="1"/>
  <c r="T613" i="13"/>
  <c r="R613" i="4" s="1"/>
  <c r="R1854" i="13"/>
  <c r="R1655" i="13"/>
  <c r="P1955" i="13"/>
  <c r="C866" i="8"/>
  <c r="H1163" i="4"/>
  <c r="H1094" i="4"/>
  <c r="H1411" i="4"/>
  <c r="Q1932" i="10"/>
  <c r="O1932" i="4" s="1"/>
  <c r="S1530" i="10"/>
  <c r="N1057" i="13"/>
  <c r="S1101" i="13"/>
  <c r="O1536" i="13"/>
  <c r="T1660" i="13"/>
  <c r="T1668" i="13"/>
  <c r="R1923" i="13"/>
  <c r="Q1813" i="13"/>
  <c r="O1813" i="4" s="1"/>
  <c r="O1964" i="13"/>
  <c r="M1964" i="4" s="1"/>
  <c r="O1975" i="13"/>
  <c r="S1964" i="13"/>
  <c r="D1042" i="4"/>
  <c r="E1042" i="4"/>
  <c r="C1386" i="4"/>
  <c r="D1303" i="4"/>
  <c r="C1397" i="4"/>
  <c r="P822" i="13"/>
  <c r="N822" i="4" s="1"/>
  <c r="Q822" i="13"/>
  <c r="Q910" i="13"/>
  <c r="N543" i="10"/>
  <c r="N1480" i="13"/>
  <c r="O776" i="10"/>
  <c r="C919" i="8"/>
  <c r="H898" i="4"/>
  <c r="O729" i="10"/>
  <c r="C1705" i="8"/>
  <c r="C1646" i="8"/>
  <c r="C1866" i="8"/>
  <c r="R1101" i="13"/>
  <c r="R1168" i="13"/>
  <c r="S1472" i="13"/>
  <c r="S1576" i="13"/>
  <c r="S1699" i="13"/>
  <c r="O1754" i="13"/>
  <c r="E633" i="4"/>
  <c r="D722" i="4"/>
  <c r="B1397" i="4"/>
  <c r="P1442" i="13"/>
  <c r="N1442" i="4" s="1"/>
  <c r="N1910" i="13"/>
  <c r="Q1480" i="13"/>
  <c r="O768" i="10"/>
  <c r="C1205" i="8"/>
  <c r="H956" i="4"/>
  <c r="P1362" i="10"/>
  <c r="T1524" i="10"/>
  <c r="C1005" i="8"/>
  <c r="Q1362" i="10"/>
  <c r="T1530" i="10"/>
  <c r="C1773" i="8"/>
  <c r="C1949" i="8"/>
  <c r="C730" i="8"/>
  <c r="T1251" i="13"/>
  <c r="N1635" i="10"/>
  <c r="T1665" i="10"/>
  <c r="T1975" i="10"/>
  <c r="R1955" i="13"/>
  <c r="O934" i="13"/>
  <c r="R1096" i="13"/>
  <c r="P1096" i="4" s="1"/>
  <c r="R1881" i="10"/>
  <c r="R1975" i="13"/>
  <c r="E796" i="4"/>
  <c r="T1184" i="13"/>
  <c r="C822" i="8"/>
  <c r="O1617" i="10"/>
  <c r="O1452" i="10"/>
  <c r="C1395" i="8"/>
  <c r="O1955" i="13"/>
  <c r="R262" i="10"/>
  <c r="T456" i="10"/>
  <c r="Q454" i="10"/>
  <c r="N370" i="10"/>
  <c r="T454" i="10"/>
  <c r="R449" i="10"/>
  <c r="Q456" i="10"/>
  <c r="Q254" i="10"/>
  <c r="O254" i="4" s="1"/>
  <c r="Q307" i="10"/>
  <c r="Q331" i="10"/>
  <c r="N372" i="10"/>
  <c r="N374" i="10"/>
  <c r="L374" i="4" s="1"/>
  <c r="R370" i="10"/>
  <c r="R454" i="10"/>
  <c r="R443" i="10"/>
  <c r="Q323" i="10"/>
  <c r="Q374" i="10"/>
  <c r="O374" i="4" s="1"/>
  <c r="N449" i="10"/>
  <c r="Q449" i="10"/>
  <c r="Q297" i="10"/>
  <c r="S370" i="10"/>
  <c r="Q504" i="10"/>
  <c r="R492" i="10"/>
  <c r="R430" i="10"/>
  <c r="N430" i="10"/>
  <c r="L430" i="4" s="1"/>
  <c r="N294" i="10"/>
  <c r="L294" i="4" s="1"/>
  <c r="Q294" i="10"/>
  <c r="Q329" i="10"/>
  <c r="R297" i="10"/>
  <c r="P297" i="4" s="1"/>
  <c r="R425" i="10"/>
  <c r="R421" i="10"/>
  <c r="P421" i="4" s="1"/>
  <c r="P484" i="10"/>
  <c r="S278" i="10"/>
  <c r="R374" i="10"/>
  <c r="P374" i="4" s="1"/>
  <c r="Q430" i="10"/>
  <c r="O430" i="4" s="1"/>
  <c r="N475" i="10"/>
  <c r="R453" i="10"/>
  <c r="T317" i="13"/>
  <c r="N371" i="13"/>
  <c r="T397" i="13"/>
  <c r="S488" i="13"/>
  <c r="N278" i="10"/>
  <c r="L278" i="4" s="1"/>
  <c r="Q278" i="10"/>
  <c r="O278" i="4" s="1"/>
  <c r="T389" i="10"/>
  <c r="S421" i="10"/>
  <c r="R397" i="10"/>
  <c r="Q405" i="10"/>
  <c r="S397" i="10"/>
  <c r="R469" i="10"/>
  <c r="R496" i="10"/>
  <c r="R511" i="10"/>
  <c r="N389" i="13"/>
  <c r="N405" i="10"/>
  <c r="R317" i="13"/>
  <c r="T371" i="13"/>
  <c r="S375" i="13"/>
  <c r="R389" i="13"/>
  <c r="Q513" i="13"/>
  <c r="N446" i="13"/>
  <c r="N443" i="10"/>
  <c r="N254" i="10"/>
  <c r="Q302" i="10"/>
  <c r="R349" i="13"/>
  <c r="P397" i="13"/>
  <c r="S412" i="13"/>
  <c r="T436" i="13"/>
  <c r="T393" i="13"/>
  <c r="N438" i="13"/>
  <c r="N302" i="10"/>
  <c r="S288" i="13"/>
  <c r="Q288" i="4" s="1"/>
  <c r="N488" i="13"/>
  <c r="S513" i="13"/>
  <c r="S310" i="10"/>
  <c r="N329" i="10"/>
  <c r="Q397" i="10"/>
  <c r="N349" i="13"/>
  <c r="T381" i="13"/>
  <c r="Q414" i="13"/>
  <c r="O414" i="4" s="1"/>
  <c r="R414" i="13"/>
  <c r="P414" i="4" s="1"/>
  <c r="P497" i="13"/>
  <c r="S497" i="13"/>
  <c r="T513" i="13"/>
  <c r="N414" i="13"/>
  <c r="L414" i="4" s="1"/>
  <c r="N503" i="13"/>
  <c r="T317" i="10"/>
  <c r="L283" i="10"/>
  <c r="I283" i="10"/>
  <c r="P298" i="10"/>
  <c r="Q361" i="10"/>
  <c r="P262" i="10"/>
  <c r="G280" i="4"/>
  <c r="D280" i="10"/>
  <c r="G434" i="4"/>
  <c r="D434" i="10"/>
  <c r="G437" i="4"/>
  <c r="D437" i="10"/>
  <c r="I256" i="10"/>
  <c r="P271" i="10"/>
  <c r="T254" i="10"/>
  <c r="G327" i="4"/>
  <c r="D327" i="10"/>
  <c r="L348" i="10"/>
  <c r="Q350" i="10"/>
  <c r="G393" i="4"/>
  <c r="D393" i="10"/>
  <c r="G459" i="4"/>
  <c r="D459" i="10"/>
  <c r="G446" i="4"/>
  <c r="D446" i="10"/>
  <c r="G417" i="4"/>
  <c r="D417" i="10"/>
  <c r="P254" i="10"/>
  <c r="G342" i="4"/>
  <c r="D342" i="10"/>
  <c r="R270" i="10"/>
  <c r="P270" i="4" s="1"/>
  <c r="D293" i="10"/>
  <c r="G258" i="4"/>
  <c r="D258" i="10"/>
  <c r="I384" i="10"/>
  <c r="L384" i="10"/>
  <c r="I380" i="10"/>
  <c r="L380" i="10"/>
  <c r="S380" i="10" s="1"/>
  <c r="I398" i="10"/>
  <c r="G408" i="4"/>
  <c r="D408" i="10"/>
  <c r="I405" i="10"/>
  <c r="L405" i="10"/>
  <c r="S405" i="10" s="1"/>
  <c r="L256" i="10"/>
  <c r="P279" i="10"/>
  <c r="G282" i="4"/>
  <c r="D282" i="10"/>
  <c r="D250" i="10"/>
  <c r="G275" i="4"/>
  <c r="D275" i="10"/>
  <c r="G266" i="4"/>
  <c r="D266" i="10"/>
  <c r="L298" i="10"/>
  <c r="S298" i="10" s="1"/>
  <c r="T298" i="10"/>
  <c r="G341" i="4"/>
  <c r="D341" i="10"/>
  <c r="T362" i="10"/>
  <c r="R331" i="10"/>
  <c r="G357" i="4"/>
  <c r="D357" i="10"/>
  <c r="G377" i="4"/>
  <c r="D377" i="10"/>
  <c r="L371" i="10"/>
  <c r="S371" i="10" s="1"/>
  <c r="I371" i="10"/>
  <c r="T380" i="10"/>
  <c r="L398" i="10"/>
  <c r="L394" i="10"/>
  <c r="I394" i="10"/>
  <c r="G433" i="4"/>
  <c r="D433" i="10"/>
  <c r="D488" i="10"/>
  <c r="G517" i="4"/>
  <c r="D517" i="10"/>
  <c r="D516" i="10"/>
  <c r="G440" i="4"/>
  <c r="D440" i="10"/>
  <c r="G449" i="4"/>
  <c r="D449" i="10"/>
  <c r="L361" i="10"/>
  <c r="S361" i="10" s="1"/>
  <c r="I361" i="10"/>
  <c r="G259" i="4"/>
  <c r="D259" i="10"/>
  <c r="G281" i="4"/>
  <c r="D281" i="10"/>
  <c r="G309" i="4"/>
  <c r="D309" i="10"/>
  <c r="R350" i="10"/>
  <c r="G372" i="4"/>
  <c r="D372" i="10"/>
  <c r="P397" i="10"/>
  <c r="I375" i="10"/>
  <c r="G294" i="4"/>
  <c r="D294" i="10"/>
  <c r="P317" i="10"/>
  <c r="L375" i="10"/>
  <c r="G438" i="4"/>
  <c r="D438" i="10"/>
  <c r="L262" i="10"/>
  <c r="S262" i="10" s="1"/>
  <c r="L257" i="10"/>
  <c r="S257" i="10" s="1"/>
  <c r="G273" i="4"/>
  <c r="D273" i="10"/>
  <c r="G350" i="4"/>
  <c r="D350" i="10"/>
  <c r="P255" i="10"/>
  <c r="P263" i="10"/>
  <c r="I278" i="10"/>
  <c r="T278" i="10"/>
  <c r="R278" i="4" s="1"/>
  <c r="G300" i="4"/>
  <c r="D300" i="10"/>
  <c r="I326" i="10"/>
  <c r="Q310" i="10"/>
  <c r="N323" i="10"/>
  <c r="I307" i="10"/>
  <c r="Q346" i="10"/>
  <c r="I354" i="10"/>
  <c r="T414" i="10"/>
  <c r="I414" i="10"/>
  <c r="L414" i="10"/>
  <c r="S414" i="10" s="1"/>
  <c r="N442" i="10"/>
  <c r="Q442" i="10"/>
  <c r="R442" i="10"/>
  <c r="T397" i="10"/>
  <c r="R397" i="4" s="1"/>
  <c r="G457" i="4"/>
  <c r="D457" i="10"/>
  <c r="P389" i="10"/>
  <c r="L407" i="10"/>
  <c r="I407" i="10"/>
  <c r="L466" i="10"/>
  <c r="I466" i="10"/>
  <c r="I509" i="10"/>
  <c r="P257" i="10"/>
  <c r="G329" i="4"/>
  <c r="D329" i="10"/>
  <c r="T291" i="10"/>
  <c r="I291" i="10"/>
  <c r="L291" i="10"/>
  <c r="S291" i="10" s="1"/>
  <c r="G451" i="4"/>
  <c r="D451" i="10"/>
  <c r="L254" i="10"/>
  <c r="S254" i="10" s="1"/>
  <c r="L319" i="10"/>
  <c r="I348" i="10"/>
  <c r="G401" i="4"/>
  <c r="D401" i="10"/>
  <c r="G460" i="4"/>
  <c r="D460" i="10"/>
  <c r="L299" i="10"/>
  <c r="L285" i="10"/>
  <c r="I285" i="10"/>
  <c r="I310" i="10"/>
  <c r="T310" i="10"/>
  <c r="N338" i="10"/>
  <c r="S337" i="10"/>
  <c r="D313" i="10"/>
  <c r="L389" i="10"/>
  <c r="S389" i="10" s="1"/>
  <c r="Q367" i="10"/>
  <c r="L383" i="10"/>
  <c r="L430" i="10"/>
  <c r="S430" i="10" s="1"/>
  <c r="Q430" i="4" s="1"/>
  <c r="I430" i="10"/>
  <c r="R337" i="10"/>
  <c r="T405" i="10"/>
  <c r="I418" i="10"/>
  <c r="L418" i="10"/>
  <c r="L485" i="10"/>
  <c r="T496" i="10"/>
  <c r="N506" i="10"/>
  <c r="G335" i="4"/>
  <c r="D335" i="10"/>
  <c r="T361" i="10"/>
  <c r="T262" i="10"/>
  <c r="G267" i="4"/>
  <c r="D267" i="10"/>
  <c r="G286" i="4"/>
  <c r="D286" i="10"/>
  <c r="D290" i="10"/>
  <c r="I319" i="10"/>
  <c r="R323" i="10"/>
  <c r="T338" i="10"/>
  <c r="I349" i="10"/>
  <c r="L349" i="10"/>
  <c r="N337" i="10"/>
  <c r="R372" i="10"/>
  <c r="I356" i="10"/>
  <c r="L356" i="10"/>
  <c r="N361" i="10"/>
  <c r="T422" i="10"/>
  <c r="R422" i="4" s="1"/>
  <c r="I422" i="10"/>
  <c r="P445" i="10"/>
  <c r="G382" i="4"/>
  <c r="D382" i="10"/>
  <c r="G441" i="4"/>
  <c r="D441" i="10"/>
  <c r="I409" i="10"/>
  <c r="G431" i="4"/>
  <c r="D431" i="10"/>
  <c r="G468" i="4"/>
  <c r="D468" i="10"/>
  <c r="L275" i="13"/>
  <c r="I275" i="13"/>
  <c r="I250" i="13"/>
  <c r="L250" i="13"/>
  <c r="L353" i="13"/>
  <c r="I353" i="13"/>
  <c r="T270" i="10"/>
  <c r="G301" i="4"/>
  <c r="D301" i="10"/>
  <c r="T306" i="10"/>
  <c r="I306" i="10"/>
  <c r="N310" i="10"/>
  <c r="P337" i="10"/>
  <c r="N331" i="10"/>
  <c r="Q337" i="10"/>
  <c r="R367" i="10"/>
  <c r="T367" i="10"/>
  <c r="I392" i="10"/>
  <c r="G343" i="4"/>
  <c r="D343" i="10"/>
  <c r="N350" i="10"/>
  <c r="P421" i="10"/>
  <c r="I391" i="10"/>
  <c r="G425" i="4"/>
  <c r="D425" i="10"/>
  <c r="I429" i="10"/>
  <c r="T429" i="10"/>
  <c r="G469" i="4"/>
  <c r="D469" i="10"/>
  <c r="G494" i="4"/>
  <c r="D494" i="10"/>
  <c r="Q446" i="10"/>
  <c r="O446" i="4" s="1"/>
  <c r="N393" i="10"/>
  <c r="G510" i="4"/>
  <c r="D510" i="10"/>
  <c r="T273" i="13"/>
  <c r="I273" i="13"/>
  <c r="L273" i="13"/>
  <c r="S273" i="13" s="1"/>
  <c r="P408" i="13"/>
  <c r="I267" i="13"/>
  <c r="L267" i="13"/>
  <c r="L431" i="13"/>
  <c r="I431" i="13"/>
  <c r="L403" i="13"/>
  <c r="S403" i="13" s="1"/>
  <c r="I403" i="13"/>
  <c r="T403" i="13"/>
  <c r="P270" i="10"/>
  <c r="G274" i="4"/>
  <c r="D274" i="10"/>
  <c r="T303" i="10"/>
  <c r="G292" i="4"/>
  <c r="D292" i="10"/>
  <c r="R302" i="10"/>
  <c r="Q262" i="10"/>
  <c r="O262" i="4" s="1"/>
  <c r="R310" i="10"/>
  <c r="L311" i="10"/>
  <c r="G321" i="4"/>
  <c r="D321" i="10"/>
  <c r="L338" i="10"/>
  <c r="S338" i="10" s="1"/>
  <c r="T337" i="10"/>
  <c r="N346" i="10"/>
  <c r="D359" i="10"/>
  <c r="T406" i="10"/>
  <c r="I406" i="10"/>
  <c r="N421" i="10"/>
  <c r="I424" i="10"/>
  <c r="G432" i="4"/>
  <c r="D432" i="10"/>
  <c r="G452" i="4"/>
  <c r="D452" i="10"/>
  <c r="D413" i="10"/>
  <c r="G512" i="4"/>
  <c r="D512" i="10"/>
  <c r="D474" i="10"/>
  <c r="S270" i="10"/>
  <c r="G302" i="4"/>
  <c r="D302" i="10"/>
  <c r="N262" i="10"/>
  <c r="G308" i="4"/>
  <c r="D308" i="10"/>
  <c r="R307" i="10"/>
  <c r="G365" i="4"/>
  <c r="D365" i="10"/>
  <c r="D318" i="10"/>
  <c r="G331" i="4"/>
  <c r="D331" i="10"/>
  <c r="G364" i="4"/>
  <c r="D364" i="10"/>
  <c r="T370" i="10"/>
  <c r="I370" i="10"/>
  <c r="R361" i="10"/>
  <c r="N389" i="10"/>
  <c r="L389" i="4" s="1"/>
  <c r="T421" i="10"/>
  <c r="G381" i="4"/>
  <c r="D381" i="10"/>
  <c r="P465" i="10"/>
  <c r="G486" i="4"/>
  <c r="D486" i="10"/>
  <c r="I513" i="10"/>
  <c r="G504" i="4"/>
  <c r="D504" i="10"/>
  <c r="L515" i="10"/>
  <c r="I350" i="13"/>
  <c r="L350" i="13"/>
  <c r="I378" i="10"/>
  <c r="Q372" i="10"/>
  <c r="G373" i="4"/>
  <c r="D373" i="10"/>
  <c r="T390" i="10"/>
  <c r="I390" i="10"/>
  <c r="Q421" i="10"/>
  <c r="Q469" i="10"/>
  <c r="R446" i="10"/>
  <c r="I493" i="10"/>
  <c r="L493" i="10"/>
  <c r="G490" i="4"/>
  <c r="D490" i="10"/>
  <c r="I423" i="13"/>
  <c r="L423" i="13"/>
  <c r="I417" i="13"/>
  <c r="L417" i="13"/>
  <c r="L333" i="13"/>
  <c r="S333" i="13" s="1"/>
  <c r="I333" i="13"/>
  <c r="I298" i="13"/>
  <c r="I391" i="13"/>
  <c r="I401" i="13"/>
  <c r="I416" i="13"/>
  <c r="L499" i="13"/>
  <c r="I499" i="13"/>
  <c r="I388" i="13"/>
  <c r="T336" i="13"/>
  <c r="L336" i="13"/>
  <c r="S336" i="13" s="1"/>
  <c r="I336" i="13"/>
  <c r="N453" i="10"/>
  <c r="G467" i="4"/>
  <c r="D467" i="10"/>
  <c r="G502" i="4"/>
  <c r="D502" i="10"/>
  <c r="T506" i="10"/>
  <c r="L479" i="10"/>
  <c r="I289" i="13"/>
  <c r="I284" i="13"/>
  <c r="L284" i="13"/>
  <c r="L359" i="13"/>
  <c r="I277" i="13"/>
  <c r="L277" i="13"/>
  <c r="I274" i="13"/>
  <c r="L347" i="13"/>
  <c r="I389" i="13"/>
  <c r="L389" i="13"/>
  <c r="Q375" i="13"/>
  <c r="L391" i="13"/>
  <c r="L401" i="13"/>
  <c r="I386" i="13"/>
  <c r="T394" i="13"/>
  <c r="I394" i="13"/>
  <c r="I453" i="13"/>
  <c r="L453" i="13"/>
  <c r="I467" i="13"/>
  <c r="L467" i="13"/>
  <c r="I481" i="13"/>
  <c r="I491" i="13"/>
  <c r="L491" i="13"/>
  <c r="L473" i="13"/>
  <c r="S473" i="13" s="1"/>
  <c r="I357" i="13"/>
  <c r="L357" i="13"/>
  <c r="S357" i="13" s="1"/>
  <c r="P428" i="13"/>
  <c r="I253" i="13"/>
  <c r="L289" i="13"/>
  <c r="I330" i="13"/>
  <c r="I266" i="13"/>
  <c r="L266" i="13"/>
  <c r="L299" i="13"/>
  <c r="T339" i="13"/>
  <c r="L339" i="13"/>
  <c r="S339" i="13" s="1"/>
  <c r="L377" i="13"/>
  <c r="I415" i="13"/>
  <c r="L379" i="13"/>
  <c r="I455" i="13"/>
  <c r="L455" i="13"/>
  <c r="I493" i="13"/>
  <c r="P513" i="13"/>
  <c r="L433" i="13"/>
  <c r="L514" i="13"/>
  <c r="L464" i="13"/>
  <c r="I464" i="13"/>
  <c r="I322" i="13"/>
  <c r="L322" i="13"/>
  <c r="L435" i="13"/>
  <c r="I435" i="13"/>
  <c r="P312" i="13"/>
  <c r="S287" i="13"/>
  <c r="I496" i="13"/>
  <c r="I512" i="13"/>
  <c r="L512" i="13"/>
  <c r="R326" i="13"/>
  <c r="L217" i="13"/>
  <c r="S217" i="13" s="1"/>
  <c r="L253" i="13"/>
  <c r="L251" i="13"/>
  <c r="L292" i="13"/>
  <c r="S292" i="13" s="1"/>
  <c r="I292" i="13"/>
  <c r="I346" i="13"/>
  <c r="I309" i="13"/>
  <c r="I339" i="13"/>
  <c r="T373" i="13"/>
  <c r="R371" i="13"/>
  <c r="N375" i="13"/>
  <c r="L383" i="13"/>
  <c r="I361" i="13"/>
  <c r="L415" i="13"/>
  <c r="I379" i="13"/>
  <c r="L387" i="13"/>
  <c r="I387" i="13"/>
  <c r="L367" i="13"/>
  <c r="L396" i="13"/>
  <c r="I396" i="13"/>
  <c r="I433" i="13"/>
  <c r="L493" i="13"/>
  <c r="L432" i="13"/>
  <c r="T460" i="13"/>
  <c r="L460" i="13"/>
  <c r="I473" i="13"/>
  <c r="L482" i="13"/>
  <c r="P320" i="13"/>
  <c r="L260" i="13"/>
  <c r="S260" i="13" s="1"/>
  <c r="T260" i="13"/>
  <c r="I260" i="13"/>
  <c r="I257" i="13"/>
  <c r="I321" i="13"/>
  <c r="I325" i="13"/>
  <c r="L325" i="13"/>
  <c r="L301" i="13"/>
  <c r="L354" i="13"/>
  <c r="L293" i="13"/>
  <c r="I293" i="13"/>
  <c r="I407" i="13"/>
  <c r="L407" i="13"/>
  <c r="L369" i="13"/>
  <c r="I395" i="13"/>
  <c r="L395" i="13"/>
  <c r="I477" i="13"/>
  <c r="I517" i="13"/>
  <c r="L517" i="13"/>
  <c r="I515" i="13"/>
  <c r="L515" i="13"/>
  <c r="I447" i="13"/>
  <c r="Q437" i="13"/>
  <c r="I466" i="13"/>
  <c r="G385" i="4"/>
  <c r="D385" i="10"/>
  <c r="G461" i="4"/>
  <c r="D461" i="10"/>
  <c r="G453" i="4"/>
  <c r="D453" i="10"/>
  <c r="G477" i="4"/>
  <c r="D477" i="10"/>
  <c r="G476" i="4"/>
  <c r="D476" i="10"/>
  <c r="T514" i="10"/>
  <c r="I514" i="10"/>
  <c r="I281" i="13"/>
  <c r="I297" i="13"/>
  <c r="L297" i="13"/>
  <c r="S297" i="13" s="1"/>
  <c r="I317" i="13"/>
  <c r="L317" i="13"/>
  <c r="S317" i="13" s="1"/>
  <c r="T333" i="13"/>
  <c r="L315" i="13"/>
  <c r="I299" i="13"/>
  <c r="L331" i="13"/>
  <c r="I331" i="13"/>
  <c r="P371" i="13"/>
  <c r="L441" i="13"/>
  <c r="I441" i="13"/>
  <c r="I461" i="13"/>
  <c r="L461" i="13"/>
  <c r="L477" i="13"/>
  <c r="L475" i="13"/>
  <c r="I475" i="13"/>
  <c r="R466" i="13"/>
  <c r="L388" i="13"/>
  <c r="L345" i="13"/>
  <c r="P412" i="13"/>
  <c r="I269" i="13"/>
  <c r="P287" i="13"/>
  <c r="L300" i="13"/>
  <c r="I300" i="13"/>
  <c r="L290" i="13"/>
  <c r="I290" i="13"/>
  <c r="N333" i="13"/>
  <c r="L333" i="4" s="1"/>
  <c r="L362" i="13"/>
  <c r="I375" i="13"/>
  <c r="T375" i="13"/>
  <c r="T389" i="13"/>
  <c r="L408" i="13"/>
  <c r="S408" i="13" s="1"/>
  <c r="T408" i="13"/>
  <c r="I501" i="13"/>
  <c r="L501" i="13"/>
  <c r="L507" i="13"/>
  <c r="I507" i="13"/>
  <c r="L370" i="13"/>
  <c r="I370" i="13"/>
  <c r="I498" i="13"/>
  <c r="L498" i="13"/>
  <c r="L332" i="13"/>
  <c r="I332" i="13"/>
  <c r="I308" i="13"/>
  <c r="L308" i="13"/>
  <c r="S308" i="13" s="1"/>
  <c r="I313" i="13"/>
  <c r="I354" i="13"/>
  <c r="L323" i="13"/>
  <c r="I349" i="13"/>
  <c r="L349" i="13"/>
  <c r="L298" i="13"/>
  <c r="L386" i="13"/>
  <c r="L393" i="13"/>
  <c r="I393" i="13"/>
  <c r="L416" i="13"/>
  <c r="I448" i="13"/>
  <c r="L448" i="13"/>
  <c r="L466" i="13"/>
  <c r="S466" i="13" s="1"/>
  <c r="I485" i="13"/>
  <c r="L485" i="13"/>
  <c r="I468" i="13"/>
  <c r="T468" i="13"/>
  <c r="L468" i="13"/>
  <c r="I514" i="13"/>
  <c r="P311" i="13"/>
  <c r="L318" i="13"/>
  <c r="P446" i="13"/>
  <c r="Q320" i="13"/>
  <c r="Q602" i="13"/>
  <c r="I316" i="13"/>
  <c r="Q371" i="13"/>
  <c r="L422" i="13"/>
  <c r="S422" i="13" s="1"/>
  <c r="Q422" i="4" s="1"/>
  <c r="L519" i="13"/>
  <c r="S519" i="13" s="1"/>
  <c r="T255" i="13"/>
  <c r="T303" i="13"/>
  <c r="N317" i="13"/>
  <c r="L317" i="4" s="1"/>
  <c r="R373" i="13"/>
  <c r="P373" i="4" s="1"/>
  <c r="Q317" i="13"/>
  <c r="O317" i="4" s="1"/>
  <c r="Q403" i="13"/>
  <c r="T412" i="13"/>
  <c r="R379" i="13"/>
  <c r="L371" i="13"/>
  <c r="S371" i="13" s="1"/>
  <c r="N428" i="13"/>
  <c r="R467" i="13"/>
  <c r="I506" i="13"/>
  <c r="I372" i="13"/>
  <c r="L372" i="13"/>
  <c r="I338" i="13"/>
  <c r="I368" i="13"/>
  <c r="I288" i="13"/>
  <c r="I384" i="13"/>
  <c r="T384" i="13"/>
  <c r="I422" i="13"/>
  <c r="L304" i="13"/>
  <c r="L427" i="13"/>
  <c r="I427" i="13"/>
  <c r="C617" i="4"/>
  <c r="E617" i="4"/>
  <c r="E682" i="4"/>
  <c r="L462" i="13"/>
  <c r="S462" i="13" s="1"/>
  <c r="I462" i="13"/>
  <c r="T472" i="13"/>
  <c r="L402" i="13"/>
  <c r="Q518" i="13"/>
  <c r="T382" i="13"/>
  <c r="I503" i="13"/>
  <c r="L503" i="13"/>
  <c r="S503" i="13" s="1"/>
  <c r="T503" i="13"/>
  <c r="G330" i="4"/>
  <c r="D330" i="10"/>
  <c r="G519" i="4"/>
  <c r="D519" i="10"/>
  <c r="I314" i="10"/>
  <c r="L314" i="10"/>
  <c r="S314" i="10" s="1"/>
  <c r="P265" i="13"/>
  <c r="N303" i="13"/>
  <c r="L418" i="13"/>
  <c r="I418" i="13"/>
  <c r="C682" i="4"/>
  <c r="Q297" i="13"/>
  <c r="L442" i="13"/>
  <c r="I280" i="13"/>
  <c r="L459" i="13"/>
  <c r="I459" i="13"/>
  <c r="I390" i="13"/>
  <c r="L390" i="13"/>
  <c r="G511" i="4"/>
  <c r="D511" i="10"/>
  <c r="I367" i="10"/>
  <c r="L367" i="10"/>
  <c r="S367" i="10" s="1"/>
  <c r="E530" i="4"/>
  <c r="L252" i="13"/>
  <c r="S252" i="13" s="1"/>
  <c r="T252" i="13"/>
  <c r="I252" i="13"/>
  <c r="L434" i="13"/>
  <c r="Q382" i="13"/>
  <c r="I443" i="13"/>
  <c r="N252" i="13"/>
  <c r="I360" i="13"/>
  <c r="T360" i="13"/>
  <c r="I318" i="13"/>
  <c r="I471" i="13"/>
  <c r="L471" i="13"/>
  <c r="S471" i="13" s="1"/>
  <c r="P495" i="13"/>
  <c r="N320" i="13"/>
  <c r="I373" i="13"/>
  <c r="L373" i="13"/>
  <c r="S373" i="13" s="1"/>
  <c r="T430" i="13"/>
  <c r="I341" i="13"/>
  <c r="I419" i="13"/>
  <c r="L419" i="13"/>
  <c r="P382" i="13"/>
  <c r="I348" i="13"/>
  <c r="I483" i="13"/>
  <c r="N397" i="13"/>
  <c r="T264" i="13"/>
  <c r="G487" i="4"/>
  <c r="D487" i="10"/>
  <c r="N412" i="13"/>
  <c r="T437" i="13"/>
  <c r="T502" i="13"/>
  <c r="D617" i="4"/>
  <c r="I278" i="13"/>
  <c r="L278" i="13"/>
  <c r="S278" i="13" s="1"/>
  <c r="T316" i="13"/>
  <c r="I342" i="13"/>
  <c r="L342" i="13"/>
  <c r="Q397" i="13"/>
  <c r="L365" i="13"/>
  <c r="I411" i="13"/>
  <c r="L411" i="13"/>
  <c r="I430" i="13"/>
  <c r="L320" i="13"/>
  <c r="S320" i="13" s="1"/>
  <c r="I504" i="13"/>
  <c r="T504" i="13"/>
  <c r="R252" i="13"/>
  <c r="L511" i="13"/>
  <c r="I264" i="13"/>
  <c r="N382" i="13"/>
  <c r="I380" i="13"/>
  <c r="L380" i="13"/>
  <c r="I316" i="10"/>
  <c r="G366" i="4"/>
  <c r="D366" i="10"/>
  <c r="G495" i="4"/>
  <c r="D495" i="10"/>
  <c r="G358" i="4"/>
  <c r="D358" i="10"/>
  <c r="L379" i="10"/>
  <c r="S379" i="10" s="1"/>
  <c r="I374" i="13"/>
  <c r="L374" i="13"/>
  <c r="S374" i="13" s="1"/>
  <c r="T374" i="13"/>
  <c r="I276" i="13"/>
  <c r="L276" i="13"/>
  <c r="S276" i="13" s="1"/>
  <c r="Q276" i="4" s="1"/>
  <c r="T738" i="13"/>
  <c r="R738" i="4" s="1"/>
  <c r="I507" i="10"/>
  <c r="T332" i="10"/>
  <c r="I332" i="10"/>
  <c r="D404" i="10"/>
  <c r="T345" i="10"/>
  <c r="D444" i="10"/>
  <c r="L484" i="10"/>
  <c r="S484" i="10" s="1"/>
  <c r="L398" i="13"/>
  <c r="S398" i="13" s="1"/>
  <c r="I398" i="13"/>
  <c r="T398" i="13"/>
  <c r="T270" i="13"/>
  <c r="L270" i="13"/>
  <c r="S270" i="13" s="1"/>
  <c r="I270" i="13"/>
  <c r="I340" i="13"/>
  <c r="L344" i="13"/>
  <c r="S344" i="13" s="1"/>
  <c r="Q344" i="4" s="1"/>
  <c r="R583" i="13"/>
  <c r="N738" i="13"/>
  <c r="N270" i="10"/>
  <c r="S1139" i="13"/>
  <c r="Q1139" i="4" s="1"/>
  <c r="Q845" i="13"/>
  <c r="R821" i="13"/>
  <c r="S1519" i="13"/>
  <c r="R1198" i="13"/>
  <c r="R1544" i="13"/>
  <c r="N1620" i="13"/>
  <c r="G483" i="4"/>
  <c r="D483" i="10"/>
  <c r="L507" i="10"/>
  <c r="S1977" i="13"/>
  <c r="I303" i="10"/>
  <c r="L303" i="10"/>
  <c r="Q304" i="10"/>
  <c r="G351" i="4"/>
  <c r="D351" i="10"/>
  <c r="L497" i="10"/>
  <c r="S497" i="10" s="1"/>
  <c r="L347" i="10"/>
  <c r="S294" i="13"/>
  <c r="L268" i="13"/>
  <c r="S268" i="13" s="1"/>
  <c r="I268" i="13"/>
  <c r="L334" i="13"/>
  <c r="I334" i="13"/>
  <c r="T334" i="13"/>
  <c r="L329" i="13"/>
  <c r="N1541" i="13"/>
  <c r="I304" i="10"/>
  <c r="L304" i="10"/>
  <c r="S304" i="10" s="1"/>
  <c r="P443" i="10"/>
  <c r="G471" i="4"/>
  <c r="D471" i="10"/>
  <c r="G478" i="4"/>
  <c r="D478" i="10"/>
  <c r="G498" i="4"/>
  <c r="D498" i="10"/>
  <c r="D399" i="10"/>
  <c r="Q443" i="10"/>
  <c r="G269" i="4"/>
  <c r="D269" i="10"/>
  <c r="R1042" i="13"/>
  <c r="R1356" i="13"/>
  <c r="R1139" i="13"/>
  <c r="P1139" i="4" s="1"/>
  <c r="R1341" i="13"/>
  <c r="G436" i="4"/>
  <c r="D436" i="10"/>
  <c r="Q445" i="10"/>
  <c r="G462" i="4"/>
  <c r="D462" i="10"/>
  <c r="T1661" i="13"/>
  <c r="N379" i="10"/>
  <c r="N427" i="10"/>
  <c r="G312" i="4"/>
  <c r="D312" i="10"/>
  <c r="L262" i="13"/>
  <c r="L369" i="10"/>
  <c r="I369" i="10"/>
  <c r="I288" i="10"/>
  <c r="I345" i="10"/>
  <c r="T261" i="10"/>
  <c r="I261" i="10"/>
  <c r="R405" i="10"/>
  <c r="G427" i="4"/>
  <c r="D427" i="10"/>
  <c r="N291" i="10"/>
  <c r="G426" i="4"/>
  <c r="D426" i="10"/>
  <c r="S443" i="10"/>
  <c r="G289" i="4"/>
  <c r="D289" i="10"/>
  <c r="G415" i="4"/>
  <c r="D415" i="10"/>
  <c r="D387" i="10"/>
  <c r="D420" i="10"/>
  <c r="P1754" i="13"/>
  <c r="L414" i="13"/>
  <c r="S414" i="13" s="1"/>
  <c r="T414" i="13"/>
  <c r="I414" i="13"/>
  <c r="G339" i="4"/>
  <c r="D339" i="10"/>
  <c r="L352" i="13"/>
  <c r="S352" i="13" s="1"/>
  <c r="T352" i="13"/>
  <c r="I352" i="13"/>
  <c r="I470" i="13"/>
  <c r="L470" i="13"/>
  <c r="S470" i="13" s="1"/>
  <c r="N1176" i="13"/>
  <c r="L1176" i="4" s="1"/>
  <c r="T1945" i="10"/>
  <c r="N304" i="10"/>
  <c r="L428" i="10"/>
  <c r="S428" i="10" s="1"/>
  <c r="G295" i="4"/>
  <c r="D295" i="10"/>
  <c r="F316" i="10"/>
  <c r="D396" i="10"/>
  <c r="D492" i="10"/>
  <c r="G322" i="4"/>
  <c r="D322" i="10"/>
  <c r="C86" i="4"/>
  <c r="E34" i="4"/>
  <c r="D53" i="4"/>
  <c r="I296" i="13"/>
  <c r="R1059" i="13"/>
  <c r="P1059" i="4" s="1"/>
  <c r="I406" i="13"/>
  <c r="R1621" i="13"/>
  <c r="D481" i="10"/>
  <c r="I448" i="10"/>
  <c r="D435" i="10"/>
  <c r="D353" i="10"/>
  <c r="I395" i="10"/>
  <c r="Q427" i="10"/>
  <c r="Q268" i="10"/>
  <c r="F358" i="10"/>
  <c r="I358" i="4" s="1"/>
  <c r="K358" i="4" s="1"/>
  <c r="D455" i="10"/>
  <c r="G472" i="4"/>
  <c r="D472" i="10"/>
  <c r="P1235" i="10"/>
  <c r="O1074" i="10"/>
  <c r="C46" i="4"/>
  <c r="E211" i="4"/>
  <c r="D137" i="4"/>
  <c r="D162" i="4"/>
  <c r="D24" i="4"/>
  <c r="R286" i="13"/>
  <c r="P286" i="4" s="1"/>
  <c r="E57" i="4"/>
  <c r="B57" i="4"/>
  <c r="R942" i="13"/>
  <c r="P942" i="4" s="1"/>
  <c r="L302" i="13"/>
  <c r="T302" i="13"/>
  <c r="D442" i="10"/>
  <c r="D374" i="10"/>
  <c r="Q316" i="13"/>
  <c r="D340" i="10"/>
  <c r="P376" i="10"/>
  <c r="G323" i="4"/>
  <c r="D323" i="10"/>
  <c r="D520" i="10"/>
  <c r="R626" i="13"/>
  <c r="G305" i="4"/>
  <c r="D305" i="10"/>
  <c r="D284" i="10"/>
  <c r="G412" i="4"/>
  <c r="D412" i="10"/>
  <c r="N268" i="10"/>
  <c r="R497" i="13"/>
  <c r="P497" i="4" s="1"/>
  <c r="T286" i="13"/>
  <c r="I286" i="13"/>
  <c r="L286" i="13"/>
  <c r="S286" i="13" s="1"/>
  <c r="N316" i="13"/>
  <c r="N276" i="13"/>
  <c r="L276" i="4" s="1"/>
  <c r="N395" i="10"/>
  <c r="I506" i="10"/>
  <c r="L506" i="10"/>
  <c r="R320" i="13"/>
  <c r="I518" i="10"/>
  <c r="L518" i="10"/>
  <c r="G491" i="4"/>
  <c r="D491" i="10"/>
  <c r="L214" i="13"/>
  <c r="S214" i="13" s="1"/>
  <c r="O1688" i="13"/>
  <c r="M1688" i="4" s="1"/>
  <c r="Q252" i="13"/>
  <c r="Q495" i="13"/>
  <c r="O626" i="13"/>
  <c r="Q621" i="13"/>
  <c r="O723" i="13"/>
  <c r="M723" i="4" s="1"/>
  <c r="Q1067" i="13"/>
  <c r="O1067" i="4" s="1"/>
  <c r="R1067" i="13"/>
  <c r="P1067" i="4" s="1"/>
  <c r="O1851" i="13"/>
  <c r="G473" i="4"/>
  <c r="D473" i="10"/>
  <c r="Q270" i="10"/>
  <c r="O270" i="4" s="1"/>
  <c r="F336" i="10"/>
  <c r="I336" i="4" s="1"/>
  <c r="K336" i="4" s="1"/>
  <c r="T464" i="10"/>
  <c r="N328" i="13"/>
  <c r="N398" i="13"/>
  <c r="D352" i="10"/>
  <c r="L397" i="13"/>
  <c r="S397" i="13" s="1"/>
  <c r="I294" i="13"/>
  <c r="T294" i="13"/>
  <c r="S296" i="13"/>
  <c r="I358" i="13"/>
  <c r="L510" i="13"/>
  <c r="S510" i="13" s="1"/>
  <c r="G368" i="4"/>
  <c r="D368" i="10"/>
  <c r="D419" i="10"/>
  <c r="L464" i="10"/>
  <c r="S464" i="10" s="1"/>
  <c r="D122" i="4"/>
  <c r="D200" i="4"/>
  <c r="E137" i="4"/>
  <c r="D34" i="4"/>
  <c r="D240" i="4"/>
  <c r="B122" i="4"/>
  <c r="P464" i="10"/>
  <c r="R838" i="13"/>
  <c r="P838" i="4" s="1"/>
  <c r="G260" i="4"/>
  <c r="D260" i="10"/>
  <c r="N1948" i="13"/>
  <c r="L1948" i="4" s="1"/>
  <c r="G136" i="4"/>
  <c r="D136" i="10"/>
  <c r="R605" i="13"/>
  <c r="I302" i="13"/>
  <c r="R336" i="13"/>
  <c r="R430" i="13"/>
  <c r="R394" i="13"/>
  <c r="L508" i="10"/>
  <c r="S508" i="10" s="1"/>
  <c r="D336" i="10"/>
  <c r="I454" i="10"/>
  <c r="L454" i="10"/>
  <c r="S454" i="10" s="1"/>
  <c r="E65" i="4"/>
  <c r="B65" i="4"/>
  <c r="D89" i="4"/>
  <c r="C89" i="4"/>
  <c r="I482" i="10"/>
  <c r="L482" i="10"/>
  <c r="B129" i="4"/>
  <c r="E129" i="4"/>
  <c r="Q1472" i="13"/>
  <c r="D333" i="10"/>
  <c r="C114" i="8"/>
  <c r="R397" i="13"/>
  <c r="T438" i="13"/>
  <c r="N1282" i="10"/>
  <c r="R503" i="13"/>
  <c r="L478" i="13"/>
  <c r="N180" i="13"/>
  <c r="N174" i="13"/>
  <c r="N244" i="13"/>
  <c r="N270" i="13"/>
  <c r="D403" i="10"/>
  <c r="D447" i="10"/>
  <c r="Q408" i="13"/>
  <c r="S1851" i="13"/>
  <c r="R174" i="13"/>
  <c r="S748" i="13"/>
  <c r="N153" i="13"/>
  <c r="S772" i="13"/>
  <c r="R755" i="13"/>
  <c r="P755" i="4" s="1"/>
  <c r="D463" i="10"/>
  <c r="D411" i="10"/>
  <c r="N1339" i="10"/>
  <c r="O1024" i="13"/>
  <c r="T1372" i="13"/>
  <c r="R1372" i="4" s="1"/>
  <c r="R1533" i="13"/>
  <c r="Q460" i="13"/>
  <c r="P787" i="13"/>
  <c r="N787" i="4" s="1"/>
  <c r="D489" i="10"/>
  <c r="P772" i="13"/>
  <c r="O1059" i="13"/>
  <c r="M1059" i="4" s="1"/>
  <c r="O1316" i="13"/>
  <c r="M1316" i="4" s="1"/>
  <c r="D296" i="10"/>
  <c r="P1282" i="10"/>
  <c r="F352" i="10"/>
  <c r="Q388" i="10"/>
  <c r="D325" i="10"/>
  <c r="D499" i="10"/>
  <c r="D88" i="10"/>
  <c r="L88" i="10" s="1"/>
  <c r="D297" i="10"/>
  <c r="D410" i="10"/>
  <c r="I47" i="13"/>
  <c r="D51" i="10"/>
  <c r="L122" i="10"/>
  <c r="L98" i="10"/>
  <c r="D177" i="10"/>
  <c r="I221" i="10"/>
  <c r="L27" i="13"/>
  <c r="I98" i="10"/>
  <c r="L73" i="13"/>
  <c r="D229" i="10"/>
  <c r="I27" i="13"/>
  <c r="L8" i="13"/>
  <c r="L163" i="10"/>
  <c r="I69" i="13"/>
  <c r="L128" i="10"/>
  <c r="S939" i="13"/>
  <c r="S300" i="13"/>
  <c r="S997" i="13"/>
  <c r="S543" i="13"/>
  <c r="Q543" i="4" s="1"/>
  <c r="S1538" i="13"/>
  <c r="S1602" i="13"/>
  <c r="Q1602" i="4" s="1"/>
  <c r="R1018" i="13"/>
  <c r="R1716" i="13"/>
  <c r="R487" i="13"/>
  <c r="R722" i="13"/>
  <c r="P722" i="4" s="1"/>
  <c r="R137" i="13"/>
  <c r="R268" i="13"/>
  <c r="P268" i="4" s="1"/>
  <c r="R718" i="13"/>
  <c r="R1126" i="13"/>
  <c r="R479" i="13"/>
  <c r="R1862" i="13"/>
  <c r="N989" i="13"/>
  <c r="N284" i="13"/>
  <c r="N676" i="13"/>
  <c r="P1817" i="13"/>
  <c r="R204" i="13"/>
  <c r="P196" i="13"/>
  <c r="P470" i="13"/>
  <c r="R470" i="13"/>
  <c r="P470" i="4" s="1"/>
  <c r="Q136" i="13"/>
  <c r="R136" i="13"/>
  <c r="N1256" i="13"/>
  <c r="Q1256" i="13"/>
  <c r="O1256" i="4" s="1"/>
  <c r="S169" i="13"/>
  <c r="Q219" i="13"/>
  <c r="R1184" i="13"/>
  <c r="R1208" i="13"/>
  <c r="P1208" i="4" s="1"/>
  <c r="O628" i="13"/>
  <c r="Q1972" i="13"/>
  <c r="T1972" i="13"/>
  <c r="O1777" i="13"/>
  <c r="S1777" i="13"/>
  <c r="S1615" i="13"/>
  <c r="Q1453" i="13"/>
  <c r="T1447" i="13"/>
  <c r="Q1407" i="13"/>
  <c r="S1407" i="13"/>
  <c r="S1873" i="13"/>
  <c r="Q1873" i="13"/>
  <c r="N292" i="13"/>
  <c r="R292" i="13"/>
  <c r="N136" i="13"/>
  <c r="T1769" i="13"/>
  <c r="S1607" i="13"/>
  <c r="Q1607" i="4" s="1"/>
  <c r="O1607" i="13"/>
  <c r="M1607" i="4" s="1"/>
  <c r="Q1860" i="13"/>
  <c r="O1860" i="4" s="1"/>
  <c r="S658" i="13"/>
  <c r="Q658" i="4" s="1"/>
  <c r="P658" i="13"/>
  <c r="N658" i="4" s="1"/>
  <c r="N658" i="13"/>
  <c r="L658" i="4" s="1"/>
  <c r="S454" i="13"/>
  <c r="N454" i="13"/>
  <c r="N191" i="13"/>
  <c r="S1058" i="13"/>
  <c r="Q1058" i="4" s="1"/>
  <c r="T520" i="13"/>
  <c r="S1286" i="13"/>
  <c r="P1286" i="13"/>
  <c r="T331" i="13"/>
  <c r="S331" i="13"/>
  <c r="R191" i="13"/>
  <c r="R219" i="13"/>
  <c r="T470" i="13"/>
  <c r="T658" i="13"/>
  <c r="R658" i="4" s="1"/>
  <c r="T454" i="13"/>
  <c r="Q257" i="13"/>
  <c r="O257" i="4" s="1"/>
  <c r="N470" i="13"/>
  <c r="L470" i="4" s="1"/>
  <c r="Q759" i="13"/>
  <c r="S907" i="13"/>
  <c r="Q907" i="13"/>
  <c r="R644" i="13"/>
  <c r="R288" i="13"/>
  <c r="P288" i="4" s="1"/>
  <c r="T288" i="13"/>
  <c r="R288" i="4" s="1"/>
  <c r="N288" i="13"/>
  <c r="L288" i="4" s="1"/>
  <c r="R310" i="13"/>
  <c r="Q384" i="13"/>
  <c r="Q444" i="13"/>
  <c r="T1810" i="13"/>
  <c r="T1208" i="13"/>
  <c r="R1208" i="4" s="1"/>
  <c r="S309" i="13"/>
  <c r="Q1311" i="13"/>
  <c r="R1453" i="13"/>
  <c r="S1453" i="13"/>
  <c r="Q1661" i="13"/>
  <c r="R1661" i="13"/>
  <c r="N1661" i="13"/>
  <c r="S1661" i="13"/>
  <c r="R1671" i="13"/>
  <c r="P1671" i="4" s="1"/>
  <c r="Q1908" i="13"/>
  <c r="R1860" i="13"/>
  <c r="P1860" i="4" s="1"/>
  <c r="N487" i="13"/>
  <c r="S406" i="13"/>
  <c r="R406" i="13"/>
  <c r="Q406" i="13"/>
  <c r="P1745" i="13"/>
  <c r="N1745" i="4" s="1"/>
  <c r="Q1993" i="13"/>
  <c r="T1716" i="13"/>
  <c r="Q1716" i="13"/>
  <c r="Q1539" i="13"/>
  <c r="O1539" i="4" s="1"/>
  <c r="S1539" i="13"/>
  <c r="Q1539" i="4" s="1"/>
  <c r="S1817" i="13"/>
  <c r="Q1745" i="13"/>
  <c r="Q1672" i="13"/>
  <c r="O1672" i="4" s="1"/>
  <c r="Q1555" i="13"/>
  <c r="O1555" i="4" s="1"/>
  <c r="T1724" i="13"/>
  <c r="Q1724" i="13"/>
  <c r="S1724" i="13"/>
  <c r="Q1724" i="4" s="1"/>
  <c r="R1724" i="13"/>
  <c r="P1724" i="4" s="1"/>
  <c r="O1453" i="13"/>
  <c r="P1724" i="13"/>
  <c r="N1724" i="4" s="1"/>
  <c r="S1208" i="13"/>
  <c r="Q1208" i="4" s="1"/>
  <c r="T1745" i="13"/>
  <c r="R1745" i="4" s="1"/>
  <c r="N1777" i="13"/>
  <c r="N1672" i="13"/>
  <c r="L1672" i="4" s="1"/>
  <c r="T1672" i="13"/>
  <c r="R1672" i="4" s="1"/>
  <c r="R1873" i="13"/>
  <c r="S1972" i="13"/>
  <c r="R1991" i="13"/>
  <c r="P1991" i="4" s="1"/>
  <c r="T247" i="13"/>
  <c r="S384" i="13"/>
  <c r="N444" i="13"/>
  <c r="S472" i="13"/>
  <c r="Q661" i="13"/>
  <c r="Q626" i="13"/>
  <c r="T661" i="13"/>
  <c r="T813" i="13"/>
  <c r="Q708" i="13"/>
  <c r="O708" i="4" s="1"/>
  <c r="T947" i="13"/>
  <c r="O863" i="13"/>
  <c r="P863" i="13"/>
  <c r="N863" i="4" s="1"/>
  <c r="R1005" i="13"/>
  <c r="O1260" i="13"/>
  <c r="R1311" i="13"/>
  <c r="S1311" i="13"/>
  <c r="P1661" i="13"/>
  <c r="R1660" i="13"/>
  <c r="P1694" i="13"/>
  <c r="N1737" i="13"/>
  <c r="T1817" i="13"/>
  <c r="R1759" i="13"/>
  <c r="Q1949" i="13"/>
  <c r="O1991" i="13"/>
  <c r="M1991" i="4" s="1"/>
  <c r="R1936" i="13"/>
  <c r="Q331" i="13"/>
  <c r="N1732" i="13"/>
  <c r="Q1851" i="13"/>
  <c r="N1923" i="13"/>
  <c r="N1961" i="13"/>
  <c r="Q1349" i="13"/>
  <c r="O1349" i="4" s="1"/>
  <c r="Q1777" i="13"/>
  <c r="O1605" i="13"/>
  <c r="Q1761" i="13"/>
  <c r="P1860" i="13"/>
  <c r="O772" i="13"/>
  <c r="O933" i="13"/>
  <c r="M933" i="4" s="1"/>
  <c r="P1953" i="13"/>
  <c r="O790" i="13"/>
  <c r="M790" i="4" s="1"/>
  <c r="P1826" i="13"/>
  <c r="S1184" i="13"/>
  <c r="P1873" i="13"/>
  <c r="T444" i="13"/>
  <c r="T550" i="13"/>
  <c r="S502" i="13"/>
  <c r="R669" i="13"/>
  <c r="P661" i="13"/>
  <c r="N863" i="13"/>
  <c r="L863" i="4" s="1"/>
  <c r="S1256" i="13"/>
  <c r="Q1256" i="4" s="1"/>
  <c r="R1555" i="13"/>
  <c r="R1672" i="13"/>
  <c r="P1672" i="4" s="1"/>
  <c r="P1777" i="13"/>
  <c r="O1908" i="13"/>
  <c r="T1851" i="13"/>
  <c r="T487" i="13"/>
  <c r="P559" i="13"/>
  <c r="T1555" i="13"/>
  <c r="R1555" i="4" s="1"/>
  <c r="R1607" i="13"/>
  <c r="P1607" i="4" s="1"/>
  <c r="T169" i="13"/>
  <c r="N255" i="13"/>
  <c r="R247" i="13"/>
  <c r="R303" i="13"/>
  <c r="N309" i="13"/>
  <c r="R331" i="13"/>
  <c r="S445" i="13"/>
  <c r="R472" i="13"/>
  <c r="N467" i="13"/>
  <c r="T510" i="13"/>
  <c r="P510" i="13"/>
  <c r="O643" i="13"/>
  <c r="P502" i="13"/>
  <c r="T907" i="13"/>
  <c r="R1256" i="13"/>
  <c r="P1256" i="4" s="1"/>
  <c r="P1260" i="13"/>
  <c r="S1259" i="13"/>
  <c r="Q1259" i="4" s="1"/>
  <c r="N1507" i="13"/>
  <c r="P1539" i="13"/>
  <c r="N1539" i="4" s="1"/>
  <c r="O1503" i="13"/>
  <c r="T1713" i="13"/>
  <c r="T1777" i="13"/>
  <c r="Q1621" i="13"/>
  <c r="R1713" i="13"/>
  <c r="R1777" i="13"/>
  <c r="O1860" i="13"/>
  <c r="M1860" i="4" s="1"/>
  <c r="P1759" i="13"/>
  <c r="S1936" i="13"/>
  <c r="R1949" i="13"/>
  <c r="T1949" i="13"/>
  <c r="N1949" i="13"/>
  <c r="O1936" i="13"/>
  <c r="O823" i="13"/>
  <c r="N1708" i="13"/>
  <c r="S136" i="13"/>
  <c r="P255" i="13"/>
  <c r="Q303" i="13"/>
  <c r="T309" i="13"/>
  <c r="O661" i="13"/>
  <c r="R661" i="13"/>
  <c r="Q740" i="13"/>
  <c r="O907" i="13"/>
  <c r="R907" i="13"/>
  <c r="R1407" i="13"/>
  <c r="S1447" i="13"/>
  <c r="O1539" i="13"/>
  <c r="M1539" i="4" s="1"/>
  <c r="O1555" i="13"/>
  <c r="S1485" i="13"/>
  <c r="N1769" i="13"/>
  <c r="O1759" i="13"/>
  <c r="P454" i="13"/>
  <c r="S1555" i="13"/>
  <c r="N1724" i="13"/>
  <c r="P331" i="13"/>
  <c r="N643" i="13"/>
  <c r="L643" i="4" s="1"/>
  <c r="P1311" i="13"/>
  <c r="O1256" i="13"/>
  <c r="M1256" i="4" s="1"/>
  <c r="P1301" i="13"/>
  <c r="N1539" i="13"/>
  <c r="L1539" i="4" s="1"/>
  <c r="S1471" i="13"/>
  <c r="S1528" i="13"/>
  <c r="R1539" i="13"/>
  <c r="P1539" i="4" s="1"/>
  <c r="P1737" i="13"/>
  <c r="R1745" i="13"/>
  <c r="P1745" i="4" s="1"/>
  <c r="R1817" i="13"/>
  <c r="N1991" i="13"/>
  <c r="L1991" i="4" s="1"/>
  <c r="P1972" i="13"/>
  <c r="P487" i="13"/>
  <c r="P292" i="13"/>
  <c r="T136" i="13"/>
  <c r="S272" i="13"/>
  <c r="P247" i="13"/>
  <c r="N247" i="4" s="1"/>
  <c r="R309" i="13"/>
  <c r="T467" i="13"/>
  <c r="P444" i="13"/>
  <c r="T603" i="13"/>
  <c r="S644" i="13"/>
  <c r="R651" i="13"/>
  <c r="P651" i="4" s="1"/>
  <c r="S626" i="13"/>
  <c r="P669" i="13"/>
  <c r="S759" i="13"/>
  <c r="T779" i="13"/>
  <c r="N823" i="13"/>
  <c r="T863" i="13"/>
  <c r="N1005" i="13"/>
  <c r="L1005" i="4" s="1"/>
  <c r="S1224" i="13"/>
  <c r="Q1224" i="4" s="1"/>
  <c r="S1295" i="13"/>
  <c r="N1555" i="13"/>
  <c r="L1555" i="4" s="1"/>
  <c r="P1407" i="13"/>
  <c r="S1503" i="13"/>
  <c r="P1507" i="13"/>
  <c r="N1507" i="4" s="1"/>
  <c r="P1555" i="13"/>
  <c r="N1555" i="4" s="1"/>
  <c r="S1660" i="13"/>
  <c r="N1694" i="13"/>
  <c r="P1683" i="13"/>
  <c r="P1672" i="13"/>
  <c r="N1672" i="4" s="1"/>
  <c r="N1713" i="13"/>
  <c r="N1745" i="13"/>
  <c r="T1694" i="13"/>
  <c r="P1713" i="13"/>
  <c r="N1713" i="4" s="1"/>
  <c r="O1672" i="13"/>
  <c r="O1698" i="13"/>
  <c r="R1769" i="13"/>
  <c r="T1759" i="13"/>
  <c r="S559" i="13"/>
  <c r="Q559" i="4" s="1"/>
  <c r="Q1157" i="13"/>
  <c r="Q1715" i="13"/>
  <c r="Q1429" i="13"/>
  <c r="N406" i="13"/>
  <c r="N1817" i="13"/>
  <c r="O1724" i="13"/>
  <c r="M1724" i="4" s="1"/>
  <c r="O1811" i="13"/>
  <c r="P1097" i="13"/>
  <c r="N1097" i="4" s="1"/>
  <c r="O1647" i="13"/>
  <c r="P1768" i="13"/>
  <c r="O1816" i="13"/>
  <c r="P828" i="13"/>
  <c r="O1894" i="13"/>
  <c r="Q1072" i="13"/>
  <c r="P204" i="13"/>
  <c r="S566" i="13"/>
  <c r="Q566" i="4" s="1"/>
  <c r="P594" i="13"/>
  <c r="N594" i="4" s="1"/>
  <c r="S1082" i="13"/>
  <c r="Q1082" i="4" s="1"/>
  <c r="T1455" i="13"/>
  <c r="T1528" i="13"/>
  <c r="Q1737" i="13"/>
  <c r="S1499" i="13"/>
  <c r="Q1499" i="4" s="1"/>
  <c r="S1702" i="13"/>
  <c r="N1813" i="13"/>
  <c r="T1820" i="13"/>
  <c r="R1820" i="4" s="1"/>
  <c r="P1747" i="13"/>
  <c r="N1747" i="4" s="1"/>
  <c r="N1969" i="13"/>
  <c r="P1938" i="13"/>
  <c r="N1938" i="4" s="1"/>
  <c r="S1214" i="13"/>
  <c r="R264" i="13"/>
  <c r="R594" i="13"/>
  <c r="P594" i="4" s="1"/>
  <c r="O1082" i="13"/>
  <c r="M1082" i="4" s="1"/>
  <c r="Q1278" i="13"/>
  <c r="Q1357" i="13"/>
  <c r="O1357" i="4" s="1"/>
  <c r="O1938" i="13"/>
  <c r="M1938" i="4" s="1"/>
  <c r="P1251" i="13"/>
  <c r="N204" i="13"/>
  <c r="T594" i="13"/>
  <c r="R594" i="4" s="1"/>
  <c r="N861" i="13"/>
  <c r="S755" i="13"/>
  <c r="Q755" i="4" s="1"/>
  <c r="N787" i="13"/>
  <c r="L787" i="4" s="1"/>
  <c r="P861" i="13"/>
  <c r="O908" i="13"/>
  <c r="M908" i="4" s="1"/>
  <c r="S1072" i="13"/>
  <c r="S1141" i="13"/>
  <c r="R1357" i="13"/>
  <c r="P1357" i="4" s="1"/>
  <c r="R1813" i="13"/>
  <c r="P1813" i="4" s="1"/>
  <c r="O1813" i="13"/>
  <c r="M1813" i="4" s="1"/>
  <c r="O1747" i="13"/>
  <c r="M1747" i="4" s="1"/>
  <c r="R1938" i="13"/>
  <c r="P1938" i="4" s="1"/>
  <c r="P1796" i="13"/>
  <c r="N1796" i="4" s="1"/>
  <c r="S1824" i="13"/>
  <c r="N1278" i="13"/>
  <c r="T1942" i="13"/>
  <c r="N254" i="13"/>
  <c r="T787" i="13"/>
  <c r="R787" i="4" s="1"/>
  <c r="P908" i="13"/>
  <c r="P1072" i="13"/>
  <c r="S1176" i="13"/>
  <c r="Q1176" i="4" s="1"/>
  <c r="O1528" i="13"/>
  <c r="R1618" i="13"/>
  <c r="P1618" i="4" s="1"/>
  <c r="T1737" i="13"/>
  <c r="Q1547" i="13"/>
  <c r="T1794" i="13"/>
  <c r="R1794" i="4" s="1"/>
  <c r="T1747" i="13"/>
  <c r="R1747" i="4" s="1"/>
  <c r="N1747" i="13"/>
  <c r="L1747" i="4" s="1"/>
  <c r="O1796" i="13"/>
  <c r="M1796" i="4" s="1"/>
  <c r="N1206" i="13"/>
  <c r="N1190" i="13"/>
  <c r="R1528" i="13"/>
  <c r="N1938" i="13"/>
  <c r="L1938" i="4" s="1"/>
  <c r="T214" i="13"/>
  <c r="P406" i="13"/>
  <c r="P1420" i="13"/>
  <c r="S196" i="13"/>
  <c r="R666" i="13"/>
  <c r="T861" i="13"/>
  <c r="R896" i="13"/>
  <c r="P896" i="4" s="1"/>
  <c r="O788" i="13"/>
  <c r="M788" i="4" s="1"/>
  <c r="S1018" i="13"/>
  <c r="R1072" i="13"/>
  <c r="P1357" i="13"/>
  <c r="O1547" i="13"/>
  <c r="S1370" i="13"/>
  <c r="R1700" i="13"/>
  <c r="S1722" i="13"/>
  <c r="S1794" i="13"/>
  <c r="Q1794" i="4" s="1"/>
  <c r="T1499" i="13"/>
  <c r="R1499" i="4" s="1"/>
  <c r="O1794" i="13"/>
  <c r="M1794" i="4" s="1"/>
  <c r="R1794" i="13"/>
  <c r="P1794" i="4" s="1"/>
  <c r="P1813" i="13"/>
  <c r="N1813" i="4" s="1"/>
  <c r="T1702" i="13"/>
  <c r="R1796" i="13"/>
  <c r="P1796" i="4" s="1"/>
  <c r="P1176" i="13"/>
  <c r="N1176" i="4" s="1"/>
  <c r="N1824" i="13"/>
  <c r="S1938" i="13"/>
  <c r="Q1938" i="4" s="1"/>
  <c r="Q1251" i="13"/>
  <c r="O1251" i="4" s="1"/>
  <c r="T204" i="13"/>
  <c r="N214" i="13"/>
  <c r="T628" i="13"/>
  <c r="T763" i="13"/>
  <c r="R763" i="4" s="1"/>
  <c r="R861" i="13"/>
  <c r="R1082" i="13"/>
  <c r="P1082" i="4" s="1"/>
  <c r="T1141" i="13"/>
  <c r="R1214" i="13"/>
  <c r="N1378" i="13"/>
  <c r="L1378" i="4" s="1"/>
  <c r="R1378" i="13"/>
  <c r="P1378" i="4" s="1"/>
  <c r="N1547" i="13"/>
  <c r="P1528" i="13"/>
  <c r="P1547" i="13"/>
  <c r="R1370" i="13"/>
  <c r="R1636" i="13"/>
  <c r="R1737" i="13"/>
  <c r="R1702" i="13"/>
  <c r="S1747" i="13"/>
  <c r="Q1747" i="4" s="1"/>
  <c r="R1942" i="13"/>
  <c r="N1796" i="13"/>
  <c r="L1796" i="4" s="1"/>
  <c r="N1072" i="13"/>
  <c r="S1278" i="13"/>
  <c r="Q1942" i="13"/>
  <c r="T1278" i="13"/>
  <c r="P626" i="13"/>
  <c r="Q594" i="13"/>
  <c r="O594" i="4" s="1"/>
  <c r="O1251" i="13"/>
  <c r="M1251" i="4" s="1"/>
  <c r="Q204" i="13"/>
  <c r="T254" i="13"/>
  <c r="R698" i="13"/>
  <c r="P753" i="13"/>
  <c r="R753" i="13"/>
  <c r="O861" i="13"/>
  <c r="T908" i="13"/>
  <c r="R908" i="4" s="1"/>
  <c r="T871" i="13"/>
  <c r="P1011" i="13"/>
  <c r="R1011" i="13"/>
  <c r="S1165" i="13"/>
  <c r="R1176" i="13"/>
  <c r="P1176" i="4" s="1"/>
  <c r="R1190" i="13"/>
  <c r="Q1528" i="13"/>
  <c r="R1610" i="13"/>
  <c r="P1610" i="4" s="1"/>
  <c r="O1370" i="13"/>
  <c r="O1702" i="13"/>
  <c r="S1810" i="13"/>
  <c r="O1722" i="13"/>
  <c r="S1737" i="13"/>
  <c r="O1810" i="13"/>
  <c r="Q1702" i="13"/>
  <c r="S1813" i="13"/>
  <c r="Q1813" i="4" s="1"/>
  <c r="T1796" i="13"/>
  <c r="R1796" i="4" s="1"/>
  <c r="T1969" i="13"/>
  <c r="Q1824" i="13"/>
  <c r="N1942" i="13"/>
  <c r="S753" i="13"/>
  <c r="P254" i="13"/>
  <c r="T1072" i="13"/>
  <c r="S204" i="13"/>
  <c r="R214" i="13"/>
  <c r="S254" i="13"/>
  <c r="O594" i="13"/>
  <c r="M594" i="4" s="1"/>
  <c r="P763" i="13"/>
  <c r="N763" i="4" s="1"/>
  <c r="R787" i="13"/>
  <c r="P787" i="4" s="1"/>
  <c r="O787" i="13"/>
  <c r="M787" i="4" s="1"/>
  <c r="S855" i="13"/>
  <c r="S1251" i="13"/>
  <c r="Q1251" i="4" s="1"/>
  <c r="S1610" i="13"/>
  <c r="P1700" i="13"/>
  <c r="P1810" i="13"/>
  <c r="R1747" i="13"/>
  <c r="P1747" i="4" s="1"/>
  <c r="P1824" i="13"/>
  <c r="O1824" i="13"/>
  <c r="T1938" i="13"/>
  <c r="R1938" i="4" s="1"/>
  <c r="Q225" i="13"/>
  <c r="R427" i="13"/>
  <c r="P427" i="4" s="1"/>
  <c r="T627" i="13"/>
  <c r="N640" i="13"/>
  <c r="S765" i="13"/>
  <c r="R854" i="13"/>
  <c r="P854" i="4" s="1"/>
  <c r="Q1050" i="13"/>
  <c r="O1105" i="13"/>
  <c r="S1237" i="13"/>
  <c r="N1491" i="13"/>
  <c r="L1491" i="4" s="1"/>
  <c r="R1623" i="13"/>
  <c r="P1623" i="4" s="1"/>
  <c r="P1681" i="13"/>
  <c r="N1681" i="4" s="1"/>
  <c r="P1819" i="13"/>
  <c r="T1954" i="13"/>
  <c r="R1954" i="4" s="1"/>
  <c r="N1954" i="13"/>
  <c r="N690" i="13"/>
  <c r="L690" i="4" s="1"/>
  <c r="R602" i="13"/>
  <c r="P602" i="4" s="1"/>
  <c r="T830" i="13"/>
  <c r="T931" i="13"/>
  <c r="P1050" i="13"/>
  <c r="N1105" i="13"/>
  <c r="Q1237" i="13"/>
  <c r="N1415" i="13"/>
  <c r="Q1415" i="13"/>
  <c r="P1491" i="13"/>
  <c r="N1491" i="4" s="1"/>
  <c r="Q1681" i="13"/>
  <c r="O1681" i="4" s="1"/>
  <c r="N1889" i="13"/>
  <c r="L1889" i="4" s="1"/>
  <c r="T1991" i="13"/>
  <c r="R1991" i="4" s="1"/>
  <c r="P640" i="13"/>
  <c r="R640" i="13"/>
  <c r="N666" i="13"/>
  <c r="R674" i="13"/>
  <c r="P674" i="4" s="1"/>
  <c r="P755" i="13"/>
  <c r="N755" i="4" s="1"/>
  <c r="O931" i="13"/>
  <c r="R846" i="13"/>
  <c r="P846" i="4" s="1"/>
  <c r="S1514" i="13"/>
  <c r="R1491" i="13"/>
  <c r="P1491" i="4" s="1"/>
  <c r="O1681" i="13"/>
  <c r="M1681" i="4" s="1"/>
  <c r="Q1491" i="13"/>
  <c r="O1491" i="4" s="1"/>
  <c r="T1681" i="13"/>
  <c r="R1681" i="4" s="1"/>
  <c r="S1734" i="13"/>
  <c r="T1734" i="13"/>
  <c r="R1819" i="13"/>
  <c r="S1894" i="13"/>
  <c r="S1928" i="13"/>
  <c r="T1933" i="13"/>
  <c r="O1048" i="13"/>
  <c r="R760" i="13"/>
  <c r="T760" i="13"/>
  <c r="Q917" i="13"/>
  <c r="N197" i="13"/>
  <c r="R197" i="13"/>
  <c r="R236" i="13"/>
  <c r="R225" i="13"/>
  <c r="S529" i="13"/>
  <c r="O640" i="13"/>
  <c r="R1105" i="13"/>
  <c r="P1105" i="13"/>
  <c r="R1133" i="13"/>
  <c r="S1105" i="13"/>
  <c r="O1415" i="13"/>
  <c r="Q1734" i="13"/>
  <c r="O1557" i="13"/>
  <c r="N248" i="13"/>
  <c r="S334" i="13"/>
  <c r="S1124" i="13"/>
  <c r="S225" i="13"/>
  <c r="Q197" i="13"/>
  <c r="P337" i="13"/>
  <c r="S347" i="13"/>
  <c r="Q236" i="13"/>
  <c r="N225" i="13"/>
  <c r="R411" i="13"/>
  <c r="P529" i="13"/>
  <c r="T566" i="13"/>
  <c r="R566" i="4" s="1"/>
  <c r="T529" i="13"/>
  <c r="T674" i="13"/>
  <c r="R674" i="4" s="1"/>
  <c r="T755" i="13"/>
  <c r="R755" i="4" s="1"/>
  <c r="R931" i="13"/>
  <c r="R1048" i="13"/>
  <c r="P1048" i="4" s="1"/>
  <c r="N1124" i="13"/>
  <c r="S1681" i="13"/>
  <c r="N1048" i="13"/>
  <c r="T1048" i="13"/>
  <c r="R1048" i="4" s="1"/>
  <c r="Q830" i="13"/>
  <c r="Q1894" i="13"/>
  <c r="T640" i="13"/>
  <c r="P279" i="13"/>
  <c r="N313" i="13"/>
  <c r="N236" i="13"/>
  <c r="R347" i="13"/>
  <c r="T225" i="13"/>
  <c r="O529" i="13"/>
  <c r="R529" i="13"/>
  <c r="N755" i="13"/>
  <c r="L755" i="4" s="1"/>
  <c r="O755" i="13"/>
  <c r="M755" i="4" s="1"/>
  <c r="Q755" i="13"/>
  <c r="O755" i="4" s="1"/>
  <c r="O924" i="13"/>
  <c r="S931" i="13"/>
  <c r="O854" i="13"/>
  <c r="T1050" i="13"/>
  <c r="R1050" i="4" s="1"/>
  <c r="P1133" i="13"/>
  <c r="P1124" i="13"/>
  <c r="T1133" i="13"/>
  <c r="P1026" i="13"/>
  <c r="T1415" i="13"/>
  <c r="O1734" i="13"/>
  <c r="T1894" i="13"/>
  <c r="P760" i="13"/>
  <c r="S723" i="13"/>
  <c r="Q723" i="4" s="1"/>
  <c r="Q311" i="13"/>
  <c r="Q760" i="13"/>
  <c r="Q1048" i="13"/>
  <c r="O1048" i="4" s="1"/>
  <c r="O760" i="13"/>
  <c r="Q529" i="13"/>
  <c r="S640" i="13"/>
  <c r="S674" i="13"/>
  <c r="Q674" i="4" s="1"/>
  <c r="T650" i="13"/>
  <c r="T666" i="13"/>
  <c r="Q765" i="13"/>
  <c r="T924" i="13"/>
  <c r="T917" i="13"/>
  <c r="P924" i="13"/>
  <c r="T854" i="13"/>
  <c r="R854" i="4" s="1"/>
  <c r="S1050" i="13"/>
  <c r="Q1050" i="4" s="1"/>
  <c r="R1050" i="13"/>
  <c r="P1050" i="4" s="1"/>
  <c r="O1124" i="13"/>
  <c r="O1600" i="13"/>
  <c r="S1623" i="13"/>
  <c r="N854" i="13"/>
  <c r="O830" i="13"/>
  <c r="Q143" i="13"/>
  <c r="T143" i="13"/>
  <c r="Q137" i="13"/>
  <c r="S256" i="13"/>
  <c r="T313" i="13"/>
  <c r="R295" i="13"/>
  <c r="R287" i="13"/>
  <c r="Q413" i="13"/>
  <c r="N469" i="13"/>
  <c r="T521" i="13"/>
  <c r="N572" i="13"/>
  <c r="S572" i="13"/>
  <c r="R572" i="13"/>
  <c r="T591" i="13"/>
  <c r="P754" i="13"/>
  <c r="O810" i="13"/>
  <c r="O842" i="13"/>
  <c r="M842" i="4" s="1"/>
  <c r="R754" i="13"/>
  <c r="S904" i="13"/>
  <c r="R987" i="13"/>
  <c r="P1035" i="13"/>
  <c r="R1091" i="13"/>
  <c r="N893" i="13"/>
  <c r="P1268" i="13"/>
  <c r="T1802" i="13"/>
  <c r="O1916" i="13"/>
  <c r="P1985" i="13"/>
  <c r="N1985" i="4" s="1"/>
  <c r="Q1985" i="13"/>
  <c r="S1174" i="13"/>
  <c r="R629" i="13"/>
  <c r="P629" i="4" s="1"/>
  <c r="T818" i="13"/>
  <c r="Q1011" i="13"/>
  <c r="R1119" i="13"/>
  <c r="R1035" i="13"/>
  <c r="O1351" i="13"/>
  <c r="R1720" i="13"/>
  <c r="P1720" i="4" s="1"/>
  <c r="N1985" i="13"/>
  <c r="L1985" i="4" s="1"/>
  <c r="P814" i="13"/>
  <c r="S996" i="13"/>
  <c r="Q457" i="13"/>
  <c r="S591" i="13"/>
  <c r="Q591" i="4" s="1"/>
  <c r="O652" i="13"/>
  <c r="P693" i="13"/>
  <c r="N852" i="13"/>
  <c r="Q754" i="13"/>
  <c r="R904" i="13"/>
  <c r="S928" i="13"/>
  <c r="T904" i="13"/>
  <c r="Q1035" i="13"/>
  <c r="P1043" i="13"/>
  <c r="N1043" i="4" s="1"/>
  <c r="P1091" i="13"/>
  <c r="R949" i="13"/>
  <c r="Q1091" i="13"/>
  <c r="O1091" i="4" s="1"/>
  <c r="S893" i="13"/>
  <c r="Q1155" i="13"/>
  <c r="S1155" i="13"/>
  <c r="Q1155" i="4" s="1"/>
  <c r="Q1268" i="13"/>
  <c r="S1668" i="13"/>
  <c r="O1668" i="13"/>
  <c r="O1802" i="13"/>
  <c r="O1959" i="13"/>
  <c r="N1365" i="13"/>
  <c r="S264" i="13"/>
  <c r="S313" i="13"/>
  <c r="Q313" i="13"/>
  <c r="S413" i="13"/>
  <c r="P365" i="13"/>
  <c r="T457" i="13"/>
  <c r="T612" i="13"/>
  <c r="R612" i="4" s="1"/>
  <c r="R534" i="13"/>
  <c r="O572" i="13"/>
  <c r="Q591" i="13"/>
  <c r="O591" i="4" s="1"/>
  <c r="T652" i="13"/>
  <c r="R652" i="4" s="1"/>
  <c r="N693" i="13"/>
  <c r="O850" i="13"/>
  <c r="P904" i="13"/>
  <c r="N904" i="13"/>
  <c r="O1043" i="13"/>
  <c r="M1043" i="4" s="1"/>
  <c r="T1081" i="13"/>
  <c r="T928" i="13"/>
  <c r="Q1043" i="13"/>
  <c r="O1043" i="4" s="1"/>
  <c r="S1074" i="13"/>
  <c r="Q1074" i="4" s="1"/>
  <c r="T1091" i="13"/>
  <c r="O893" i="13"/>
  <c r="R1182" i="13"/>
  <c r="P1351" i="13"/>
  <c r="R1380" i="13"/>
  <c r="S1354" i="13"/>
  <c r="T1639" i="13"/>
  <c r="T1835" i="13"/>
  <c r="P479" i="13"/>
  <c r="N511" i="13"/>
  <c r="T575" i="13"/>
  <c r="T511" i="13"/>
  <c r="N613" i="13"/>
  <c r="L613" i="4" s="1"/>
  <c r="O1011" i="13"/>
  <c r="O1155" i="13"/>
  <c r="P1639" i="13"/>
  <c r="S1365" i="13"/>
  <c r="R451" i="13"/>
  <c r="P413" i="13"/>
  <c r="N158" i="13"/>
  <c r="N240" i="13"/>
  <c r="T420" i="13"/>
  <c r="P505" i="13"/>
  <c r="N505" i="4" s="1"/>
  <c r="P521" i="13"/>
  <c r="S552" i="13"/>
  <c r="Q357" i="13"/>
  <c r="P613" i="13"/>
  <c r="N613" i="4" s="1"/>
  <c r="N635" i="13"/>
  <c r="L635" i="4" s="1"/>
  <c r="Q534" i="13"/>
  <c r="S600" i="13"/>
  <c r="P591" i="13"/>
  <c r="N591" i="4" s="1"/>
  <c r="R652" i="13"/>
  <c r="P652" i="4" s="1"/>
  <c r="R818" i="13"/>
  <c r="R842" i="13"/>
  <c r="P842" i="4" s="1"/>
  <c r="T963" i="13"/>
  <c r="N812" i="13"/>
  <c r="O963" i="13"/>
  <c r="T949" i="13"/>
  <c r="T1033" i="13"/>
  <c r="O928" i="13"/>
  <c r="N1351" i="13"/>
  <c r="P1354" i="13"/>
  <c r="T1512" i="13"/>
  <c r="N1835" i="13"/>
  <c r="S1835" i="13"/>
  <c r="T1985" i="13"/>
  <c r="R1985" i="4" s="1"/>
  <c r="O846" i="13"/>
  <c r="R1365" i="13"/>
  <c r="P143" i="13"/>
  <c r="R365" i="13"/>
  <c r="P365" i="4" s="1"/>
  <c r="S137" i="13"/>
  <c r="R158" i="13"/>
  <c r="T287" i="13"/>
  <c r="N287" i="13"/>
  <c r="R240" i="13"/>
  <c r="R313" i="13"/>
  <c r="N457" i="13"/>
  <c r="P420" i="13"/>
  <c r="Q505" i="13"/>
  <c r="O505" i="4" s="1"/>
  <c r="Q521" i="13"/>
  <c r="O600" i="13"/>
  <c r="S652" i="13"/>
  <c r="Q652" i="4" s="1"/>
  <c r="O635" i="13"/>
  <c r="M635" i="4" s="1"/>
  <c r="T629" i="13"/>
  <c r="R629" i="4" s="1"/>
  <c r="Q600" i="13"/>
  <c r="R693" i="13"/>
  <c r="R591" i="13"/>
  <c r="P591" i="4" s="1"/>
  <c r="S850" i="13"/>
  <c r="S963" i="13"/>
  <c r="N1081" i="13"/>
  <c r="P987" i="13"/>
  <c r="O1081" i="13"/>
  <c r="T1074" i="13"/>
  <c r="R1074" i="4" s="1"/>
  <c r="N1026" i="13"/>
  <c r="L1026" i="4" s="1"/>
  <c r="O1354" i="13"/>
  <c r="P1835" i="13"/>
  <c r="O1835" i="13"/>
  <c r="S1985" i="13"/>
  <c r="Q1985" i="4" s="1"/>
  <c r="R1118" i="13"/>
  <c r="S966" i="13"/>
  <c r="Q966" i="4" s="1"/>
  <c r="R613" i="13"/>
  <c r="P613" i="4" s="1"/>
  <c r="O1365" i="13"/>
  <c r="P1155" i="13"/>
  <c r="Q1365" i="13"/>
  <c r="R244" i="13"/>
  <c r="T1291" i="13"/>
  <c r="T256" i="13"/>
  <c r="S612" i="13"/>
  <c r="P600" i="13"/>
  <c r="S534" i="13"/>
  <c r="N137" i="13"/>
  <c r="T198" i="13"/>
  <c r="Q240" i="13"/>
  <c r="T365" i="13"/>
  <c r="R420" i="13"/>
  <c r="P457" i="13"/>
  <c r="P572" i="13"/>
  <c r="T635" i="13"/>
  <c r="R635" i="4" s="1"/>
  <c r="Q572" i="13"/>
  <c r="P629" i="13"/>
  <c r="N629" i="4" s="1"/>
  <c r="Q693" i="13"/>
  <c r="N600" i="13"/>
  <c r="O818" i="13"/>
  <c r="R850" i="13"/>
  <c r="N842" i="13"/>
  <c r="L842" i="4" s="1"/>
  <c r="T812" i="13"/>
  <c r="R928" i="13"/>
  <c r="N850" i="13"/>
  <c r="L850" i="4" s="1"/>
  <c r="R966" i="13"/>
  <c r="N987" i="13"/>
  <c r="T987" i="13"/>
  <c r="S1081" i="13"/>
  <c r="R1074" i="13"/>
  <c r="P1074" i="4" s="1"/>
  <c r="S1119" i="13"/>
  <c r="R1155" i="13"/>
  <c r="R1268" i="13"/>
  <c r="O1268" i="13"/>
  <c r="S1332" i="13"/>
  <c r="Q1332" i="4" s="1"/>
  <c r="T1026" i="13"/>
  <c r="R1026" i="4" s="1"/>
  <c r="S1429" i="13"/>
  <c r="N1668" i="13"/>
  <c r="Q1953" i="13"/>
  <c r="O1953" i="4" s="1"/>
  <c r="R1988" i="13"/>
  <c r="P1988" i="4" s="1"/>
  <c r="N479" i="13"/>
  <c r="O1018" i="13"/>
  <c r="P1081" i="13"/>
  <c r="N1155" i="13"/>
  <c r="L1155" i="4" s="1"/>
  <c r="P1119" i="13"/>
  <c r="T1155" i="13"/>
  <c r="R1155" i="4" s="1"/>
  <c r="S244" i="13"/>
  <c r="Q287" i="13"/>
  <c r="P469" i="13"/>
  <c r="Q158" i="13"/>
  <c r="R249" i="13"/>
  <c r="P249" i="4" s="1"/>
  <c r="P313" i="13"/>
  <c r="N420" i="13"/>
  <c r="T413" i="13"/>
  <c r="R457" i="13"/>
  <c r="S505" i="13"/>
  <c r="T534" i="13"/>
  <c r="R600" i="13"/>
  <c r="T693" i="13"/>
  <c r="R810" i="13"/>
  <c r="T870" i="13"/>
  <c r="R852" i="13"/>
  <c r="S812" i="13"/>
  <c r="S810" i="13"/>
  <c r="T893" i="13"/>
  <c r="S987" i="13"/>
  <c r="O966" i="13"/>
  <c r="S1026" i="13"/>
  <c r="Q1026" i="4" s="1"/>
  <c r="N1033" i="13"/>
  <c r="O1033" i="13"/>
  <c r="N1074" i="13"/>
  <c r="L1074" i="4" s="1"/>
  <c r="O1074" i="13"/>
  <c r="T1268" i="13"/>
  <c r="N1268" i="13"/>
  <c r="P1333" i="13"/>
  <c r="R1351" i="13"/>
  <c r="P1365" i="13"/>
  <c r="R1026" i="13"/>
  <c r="P1026" i="4" s="1"/>
  <c r="R1429" i="13"/>
  <c r="T1994" i="13"/>
  <c r="R1994" i="4" s="1"/>
  <c r="T1182" i="13"/>
  <c r="P966" i="13"/>
  <c r="T572" i="13"/>
  <c r="S511" i="13"/>
  <c r="O1639" i="13"/>
  <c r="N1119" i="13"/>
  <c r="N591" i="13"/>
  <c r="L591" i="4" s="1"/>
  <c r="Q178" i="13"/>
  <c r="S182" i="13"/>
  <c r="N182" i="13"/>
  <c r="S280" i="13"/>
  <c r="S262" i="13"/>
  <c r="T462" i="13"/>
  <c r="S478" i="13"/>
  <c r="N576" i="13"/>
  <c r="R731" i="13"/>
  <c r="T920" i="13"/>
  <c r="T1009" i="13"/>
  <c r="T1073" i="13"/>
  <c r="R1073" i="4" s="1"/>
  <c r="O1089" i="13"/>
  <c r="M1089" i="4" s="1"/>
  <c r="P1293" i="13"/>
  <c r="S1322" i="13"/>
  <c r="Q1330" i="13"/>
  <c r="S1570" i="13"/>
  <c r="Q1570" i="4" s="1"/>
  <c r="P1721" i="13"/>
  <c r="O1819" i="13"/>
  <c r="P1818" i="13"/>
  <c r="P1841" i="13"/>
  <c r="P1889" i="13"/>
  <c r="N1889" i="4" s="1"/>
  <c r="T1819" i="13"/>
  <c r="P1756" i="13"/>
  <c r="R1889" i="13"/>
  <c r="P1889" i="4" s="1"/>
  <c r="S1926" i="13"/>
  <c r="O1928" i="13"/>
  <c r="P1477" i="13"/>
  <c r="T161" i="13"/>
  <c r="T1330" i="13"/>
  <c r="R1330" i="4" s="1"/>
  <c r="P576" i="13"/>
  <c r="N576" i="4" s="1"/>
  <c r="T280" i="13"/>
  <c r="R262" i="13"/>
  <c r="S576" i="13"/>
  <c r="Q576" i="4" s="1"/>
  <c r="S620" i="13"/>
  <c r="T900" i="13"/>
  <c r="Q920" i="13"/>
  <c r="Q1293" i="13"/>
  <c r="Q1149" i="13"/>
  <c r="R1322" i="13"/>
  <c r="P1322" i="4" s="1"/>
  <c r="P1330" i="13"/>
  <c r="Q1721" i="13"/>
  <c r="O1721" i="4" s="1"/>
  <c r="S1739" i="13"/>
  <c r="Q1739" i="4" s="1"/>
  <c r="R1721" i="13"/>
  <c r="R1818" i="13"/>
  <c r="S1819" i="13"/>
  <c r="N1756" i="13"/>
  <c r="R1841" i="13"/>
  <c r="S1897" i="13"/>
  <c r="R1926" i="13"/>
  <c r="Q1776" i="13"/>
  <c r="R576" i="13"/>
  <c r="P576" i="4" s="1"/>
  <c r="N543" i="13"/>
  <c r="N262" i="13"/>
  <c r="O1776" i="13"/>
  <c r="P690" i="13"/>
  <c r="N1477" i="13"/>
  <c r="S1004" i="13"/>
  <c r="N217" i="13"/>
  <c r="P731" i="13"/>
  <c r="P769" i="13"/>
  <c r="N769" i="4" s="1"/>
  <c r="O1004" i="13"/>
  <c r="N1073" i="13"/>
  <c r="L1073" i="4" s="1"/>
  <c r="R1149" i="13"/>
  <c r="P1335" i="13"/>
  <c r="N1241" i="13"/>
  <c r="S1327" i="13"/>
  <c r="P1322" i="13"/>
  <c r="Q1448" i="13"/>
  <c r="R1506" i="13"/>
  <c r="T1448" i="13"/>
  <c r="S1536" i="13"/>
  <c r="N1721" i="13"/>
  <c r="L1721" i="4" s="1"/>
  <c r="R1684" i="13"/>
  <c r="S1477" i="13"/>
  <c r="N1819" i="13"/>
  <c r="P1940" i="13"/>
  <c r="Q1977" i="13"/>
  <c r="N462" i="13"/>
  <c r="N471" i="13"/>
  <c r="R702" i="13"/>
  <c r="N1106" i="13"/>
  <c r="L1106" i="4" s="1"/>
  <c r="P1926" i="13"/>
  <c r="N1934" i="13"/>
  <c r="Q1934" i="13"/>
  <c r="O551" i="13"/>
  <c r="M551" i="4" s="1"/>
  <c r="N189" i="13"/>
  <c r="R175" i="13"/>
  <c r="T217" i="13"/>
  <c r="S189" i="13"/>
  <c r="S702" i="13"/>
  <c r="T702" i="13"/>
  <c r="R920" i="13"/>
  <c r="S920" i="13"/>
  <c r="T989" i="13"/>
  <c r="R989" i="4" s="1"/>
  <c r="N1000" i="13"/>
  <c r="S1000" i="13"/>
  <c r="T1004" i="13"/>
  <c r="P1051" i="13"/>
  <c r="O1017" i="13"/>
  <c r="T1106" i="13"/>
  <c r="R1106" i="4" s="1"/>
  <c r="T1149" i="13"/>
  <c r="T1241" i="13"/>
  <c r="O1322" i="13"/>
  <c r="O1448" i="13"/>
  <c r="P1536" i="13"/>
  <c r="N1684" i="13"/>
  <c r="L1684" i="4" s="1"/>
  <c r="O1731" i="13"/>
  <c r="P1684" i="13"/>
  <c r="N1684" i="4" s="1"/>
  <c r="R1477" i="13"/>
  <c r="O1818" i="13"/>
  <c r="N1812" i="13"/>
  <c r="T1684" i="13"/>
  <c r="R1684" i="4" s="1"/>
  <c r="P1897" i="13"/>
  <c r="N1897" i="4" s="1"/>
  <c r="Q1739" i="13"/>
  <c r="O1739" i="4" s="1"/>
  <c r="R1857" i="13"/>
  <c r="P1857" i="4" s="1"/>
  <c r="R1897" i="13"/>
  <c r="P1897" i="4" s="1"/>
  <c r="R1928" i="13"/>
  <c r="R1940" i="13"/>
  <c r="P1934" i="13"/>
  <c r="P702" i="13"/>
  <c r="Q471" i="13"/>
  <c r="O920" i="13"/>
  <c r="S420" i="13"/>
  <c r="O702" i="13"/>
  <c r="O1477" i="13"/>
  <c r="R462" i="13"/>
  <c r="R217" i="13"/>
  <c r="N161" i="13"/>
  <c r="R189" i="13"/>
  <c r="T690" i="13"/>
  <c r="R690" i="4" s="1"/>
  <c r="Q702" i="13"/>
  <c r="R982" i="13"/>
  <c r="O1009" i="13"/>
  <c r="R1120" i="13"/>
  <c r="P1120" i="4" s="1"/>
  <c r="T1097" i="13"/>
  <c r="S1197" i="13"/>
  <c r="R1327" i="13"/>
  <c r="R1450" i="13"/>
  <c r="S1479" i="13"/>
  <c r="Q1536" i="13"/>
  <c r="O1739" i="13"/>
  <c r="M1739" i="4" s="1"/>
  <c r="T1812" i="13"/>
  <c r="S1684" i="13"/>
  <c r="Q1684" i="4" s="1"/>
  <c r="R1776" i="13"/>
  <c r="P1812" i="13"/>
  <c r="Q1884" i="13"/>
  <c r="S1857" i="13"/>
  <c r="R1884" i="13"/>
  <c r="T1884" i="13"/>
  <c r="Q1940" i="13"/>
  <c r="T1977" i="13"/>
  <c r="O576" i="13"/>
  <c r="M576" i="4" s="1"/>
  <c r="O543" i="13"/>
  <c r="T1536" i="13"/>
  <c r="R1262" i="13"/>
  <c r="N1570" i="13"/>
  <c r="L1570" i="4" s="1"/>
  <c r="N769" i="13"/>
  <c r="L769" i="4" s="1"/>
  <c r="T1934" i="13"/>
  <c r="N1776" i="13"/>
  <c r="Q1004" i="13"/>
  <c r="R161" i="13"/>
  <c r="Q189" i="13"/>
  <c r="R690" i="13"/>
  <c r="P690" i="4" s="1"/>
  <c r="P730" i="13"/>
  <c r="N730" i="4" s="1"/>
  <c r="T731" i="13"/>
  <c r="N702" i="13"/>
  <c r="S780" i="13"/>
  <c r="Q1000" i="13"/>
  <c r="O982" i="13"/>
  <c r="P1009" i="13"/>
  <c r="T1114" i="13"/>
  <c r="R1114" i="4" s="1"/>
  <c r="P1327" i="13"/>
  <c r="R1293" i="13"/>
  <c r="S1335" i="13"/>
  <c r="S1330" i="13"/>
  <c r="Q1330" i="4" s="1"/>
  <c r="S1450" i="13"/>
  <c r="T1479" i="13"/>
  <c r="R1739" i="13"/>
  <c r="P1739" i="4" s="1"/>
  <c r="T1739" i="13"/>
  <c r="R1739" i="4" s="1"/>
  <c r="O1884" i="13"/>
  <c r="M1884" i="4" s="1"/>
  <c r="R1756" i="13"/>
  <c r="N1928" i="13"/>
  <c r="O1889" i="13"/>
  <c r="R1934" i="13"/>
  <c r="T1776" i="13"/>
  <c r="N1120" i="13"/>
  <c r="T471" i="13"/>
  <c r="Q1477" i="13"/>
  <c r="O1570" i="13"/>
  <c r="M1570" i="4" s="1"/>
  <c r="N1330" i="13"/>
  <c r="P462" i="13"/>
  <c r="S161" i="13"/>
  <c r="R183" i="13"/>
  <c r="T182" i="13"/>
  <c r="T262" i="13"/>
  <c r="R471" i="13"/>
  <c r="S804" i="13"/>
  <c r="P1004" i="13"/>
  <c r="N1009" i="13"/>
  <c r="S1114" i="13"/>
  <c r="Q1114" i="4" s="1"/>
  <c r="P1149" i="13"/>
  <c r="P1197" i="13"/>
  <c r="S1149" i="13"/>
  <c r="Q1327" i="13"/>
  <c r="T1322" i="13"/>
  <c r="R1330" i="13"/>
  <c r="P1330" i="4" s="1"/>
  <c r="R1570" i="13"/>
  <c r="P1570" i="4" s="1"/>
  <c r="O1479" i="13"/>
  <c r="T1721" i="13"/>
  <c r="R1721" i="4" s="1"/>
  <c r="S1818" i="13"/>
  <c r="Q1818" i="4" s="1"/>
  <c r="Q1819" i="13"/>
  <c r="P1857" i="13"/>
  <c r="N1857" i="4" s="1"/>
  <c r="P1884" i="13"/>
  <c r="Q1756" i="13"/>
  <c r="S1889" i="13"/>
  <c r="Q1889" i="4" s="1"/>
  <c r="P262" i="13"/>
  <c r="T543" i="13"/>
  <c r="R543" i="4" s="1"/>
  <c r="P1928" i="13"/>
  <c r="P390" i="13"/>
  <c r="T1098" i="13"/>
  <c r="N1273" i="13"/>
  <c r="Q1273" i="13"/>
  <c r="S844" i="13"/>
  <c r="N844" i="13"/>
  <c r="S942" i="13"/>
  <c r="Q942" i="4" s="1"/>
  <c r="R1924" i="13"/>
  <c r="O1867" i="13"/>
  <c r="Q1867" i="13"/>
  <c r="T1867" i="13"/>
  <c r="N1592" i="13"/>
  <c r="L1592" i="4" s="1"/>
  <c r="T814" i="13"/>
  <c r="S814" i="13"/>
  <c r="N814" i="13"/>
  <c r="Q587" i="13"/>
  <c r="O651" i="13"/>
  <c r="M651" i="4" s="1"/>
  <c r="Q942" i="13"/>
  <c r="O942" i="4" s="1"/>
  <c r="N1217" i="13"/>
  <c r="S1608" i="13"/>
  <c r="Q1608" i="4" s="1"/>
  <c r="N1200" i="13"/>
  <c r="P796" i="13"/>
  <c r="T796" i="13"/>
  <c r="P381" i="13"/>
  <c r="N381" i="13"/>
  <c r="Q472" i="13"/>
  <c r="T544" i="13"/>
  <c r="R544" i="4" s="1"/>
  <c r="P544" i="13"/>
  <c r="Q643" i="13"/>
  <c r="O669" i="13"/>
  <c r="N272" i="13"/>
  <c r="T272" i="13"/>
  <c r="O574" i="13"/>
  <c r="M574" i="4" s="1"/>
  <c r="R574" i="13"/>
  <c r="P574" i="4" s="1"/>
  <c r="S574" i="13"/>
  <c r="Q574" i="4" s="1"/>
  <c r="R528" i="13"/>
  <c r="O528" i="13"/>
  <c r="M528" i="4" s="1"/>
  <c r="P550" i="13"/>
  <c r="P1192" i="13"/>
  <c r="T1192" i="13"/>
  <c r="R726" i="13"/>
  <c r="R973" i="13"/>
  <c r="P973" i="4" s="1"/>
  <c r="O1753" i="13"/>
  <c r="M1753" i="4" s="1"/>
  <c r="S1753" i="13"/>
  <c r="Q1753" i="4" s="1"/>
  <c r="S1461" i="13"/>
  <c r="T1461" i="13"/>
  <c r="Q1751" i="13"/>
  <c r="O814" i="13"/>
  <c r="S1200" i="13"/>
  <c r="Q1200" i="4" s="1"/>
  <c r="S1217" i="13"/>
  <c r="Q1461" i="13"/>
  <c r="N459" i="13"/>
  <c r="T459" i="13"/>
  <c r="T481" i="13"/>
  <c r="R481" i="13"/>
  <c r="P481" i="4" s="1"/>
  <c r="R811" i="13"/>
  <c r="N739" i="13"/>
  <c r="T1200" i="13"/>
  <c r="S1216" i="13"/>
  <c r="Q1217" i="13"/>
  <c r="S1272" i="13"/>
  <c r="Q1272" i="4" s="1"/>
  <c r="R1751" i="13"/>
  <c r="P1763" i="13"/>
  <c r="N1763" i="4" s="1"/>
  <c r="P328" i="13"/>
  <c r="Q1254" i="13"/>
  <c r="N1254" i="13"/>
  <c r="T1254" i="13"/>
  <c r="R1424" i="13"/>
  <c r="Q1424" i="13"/>
  <c r="S1424" i="13"/>
  <c r="R1608" i="13"/>
  <c r="P1608" i="4" s="1"/>
  <c r="T1608" i="13"/>
  <c r="R1608" i="4" s="1"/>
  <c r="N1608" i="13"/>
  <c r="L1608" i="4" s="1"/>
  <c r="R1591" i="13"/>
  <c r="N1752" i="13"/>
  <c r="P1752" i="13"/>
  <c r="S1752" i="13"/>
  <c r="N145" i="13"/>
  <c r="R145" i="13"/>
  <c r="R220" i="13"/>
  <c r="S878" i="13"/>
  <c r="Q878" i="4" s="1"/>
  <c r="T878" i="13"/>
  <c r="P1744" i="13"/>
  <c r="S1744" i="13"/>
  <c r="R300" i="13"/>
  <c r="T868" i="13"/>
  <c r="P1616" i="13"/>
  <c r="N1616" i="4" s="1"/>
  <c r="P1751" i="13"/>
  <c r="N1763" i="13"/>
  <c r="L1763" i="4" s="1"/>
  <c r="P726" i="13"/>
  <c r="T305" i="13"/>
  <c r="R710" i="13"/>
  <c r="T710" i="13"/>
  <c r="T1075" i="13"/>
  <c r="O1075" i="13"/>
  <c r="S1075" i="13"/>
  <c r="N1240" i="13"/>
  <c r="T1240" i="13"/>
  <c r="P1402" i="13"/>
  <c r="R1402" i="13"/>
  <c r="N1402" i="13"/>
  <c r="P1338" i="13"/>
  <c r="N1338" i="4" s="1"/>
  <c r="R1658" i="13"/>
  <c r="P1658" i="4" s="1"/>
  <c r="S1658" i="13"/>
  <c r="Q1658" i="4" s="1"/>
  <c r="Q1763" i="13"/>
  <c r="O1763" i="4" s="1"/>
  <c r="Q1931" i="13"/>
  <c r="T1931" i="13"/>
  <c r="O926" i="13"/>
  <c r="M926" i="4" s="1"/>
  <c r="P926" i="13"/>
  <c r="Q1674" i="13"/>
  <c r="R1674" i="13"/>
  <c r="P1750" i="13"/>
  <c r="R1750" i="13"/>
  <c r="R1219" i="13"/>
  <c r="P1219" i="4" s="1"/>
  <c r="S1219" i="13"/>
  <c r="N166" i="13"/>
  <c r="P537" i="13"/>
  <c r="O587" i="13"/>
  <c r="S726" i="13"/>
  <c r="T726" i="13"/>
  <c r="T916" i="13"/>
  <c r="R916" i="4" s="1"/>
  <c r="O1189" i="13"/>
  <c r="M1189" i="4" s="1"/>
  <c r="O1520" i="13"/>
  <c r="O1608" i="13"/>
  <c r="M1608" i="4" s="1"/>
  <c r="P1592" i="13"/>
  <c r="N1592" i="4" s="1"/>
  <c r="S1581" i="13"/>
  <c r="R1753" i="13"/>
  <c r="Q1216" i="13"/>
  <c r="T1216" i="13"/>
  <c r="S901" i="13"/>
  <c r="T1314" i="13"/>
  <c r="R1314" i="4" s="1"/>
  <c r="T1788" i="13"/>
  <c r="S1788" i="13"/>
  <c r="T358" i="13"/>
  <c r="S358" i="13"/>
  <c r="O537" i="13"/>
  <c r="T844" i="13"/>
  <c r="R996" i="13"/>
  <c r="O1219" i="13"/>
  <c r="R1314" i="13"/>
  <c r="P1314" i="4" s="1"/>
  <c r="P1708" i="13"/>
  <c r="Q1708" i="13"/>
  <c r="R1961" i="13"/>
  <c r="T1961" i="13"/>
  <c r="S1961" i="13"/>
  <c r="N1862" i="13"/>
  <c r="S1862" i="13"/>
  <c r="T1862" i="13"/>
  <c r="Q537" i="13"/>
  <c r="T328" i="13"/>
  <c r="S328" i="13"/>
  <c r="Q328" i="13"/>
  <c r="S1372" i="13"/>
  <c r="Q1372" i="4" s="1"/>
  <c r="R1372" i="13"/>
  <c r="P1372" i="4" s="1"/>
  <c r="N580" i="13"/>
  <c r="L580" i="4" s="1"/>
  <c r="R868" i="13"/>
  <c r="R844" i="13"/>
  <c r="O710" i="13"/>
  <c r="O1314" i="13"/>
  <c r="M1314" i="4" s="1"/>
  <c r="O1939" i="13"/>
  <c r="N220" i="13"/>
  <c r="S305" i="13"/>
  <c r="P481" i="13"/>
  <c r="S481" i="13"/>
  <c r="N504" i="13"/>
  <c r="S587" i="13"/>
  <c r="N537" i="13"/>
  <c r="N669" i="13"/>
  <c r="T1217" i="13"/>
  <c r="P1272" i="13"/>
  <c r="T1753" i="13"/>
  <c r="R1753" i="4" s="1"/>
  <c r="R1729" i="13"/>
  <c r="O1751" i="13"/>
  <c r="T1763" i="13"/>
  <c r="R1763" i="4" s="1"/>
  <c r="O1924" i="13"/>
  <c r="N1970" i="13"/>
  <c r="L1970" i="4" s="1"/>
  <c r="Q248" i="13"/>
  <c r="S381" i="13"/>
  <c r="T528" i="13"/>
  <c r="R528" i="4" s="1"/>
  <c r="R550" i="13"/>
  <c r="N790" i="13"/>
  <c r="L790" i="4" s="1"/>
  <c r="P1240" i="13"/>
  <c r="R1270" i="13"/>
  <c r="P868" i="13"/>
  <c r="S1041" i="13"/>
  <c r="N1424" i="13"/>
  <c r="P1378" i="13"/>
  <c r="N1378" i="4" s="1"/>
  <c r="R1708" i="13"/>
  <c r="P1931" i="13"/>
  <c r="O1961" i="13"/>
  <c r="O1372" i="13"/>
  <c r="M1372" i="4" s="1"/>
  <c r="Q1744" i="13"/>
  <c r="Q166" i="13"/>
  <c r="R333" i="13"/>
  <c r="S435" i="13"/>
  <c r="N520" i="13"/>
  <c r="L520" i="4" s="1"/>
  <c r="R588" i="13"/>
  <c r="N651" i="13"/>
  <c r="L651" i="4" s="1"/>
  <c r="N587" i="13"/>
  <c r="P587" i="13"/>
  <c r="O795" i="13"/>
  <c r="S1189" i="13"/>
  <c r="Q1189" i="4" s="1"/>
  <c r="R1200" i="13"/>
  <c r="P1200" i="4" s="1"/>
  <c r="R1216" i="13"/>
  <c r="N1272" i="13"/>
  <c r="P1273" i="13"/>
  <c r="Q1272" i="13"/>
  <c r="R1272" i="13"/>
  <c r="P1272" i="4" s="1"/>
  <c r="P1608" i="13"/>
  <c r="R1499" i="13"/>
  <c r="P1499" i="4" s="1"/>
  <c r="N1751" i="13"/>
  <c r="R1931" i="13"/>
  <c r="P1939" i="13"/>
  <c r="R643" i="13"/>
  <c r="S162" i="13"/>
  <c r="R166" i="13"/>
  <c r="R305" i="13"/>
  <c r="P305" i="4" s="1"/>
  <c r="R381" i="13"/>
  <c r="Q739" i="13"/>
  <c r="T1041" i="13"/>
  <c r="S1240" i="13"/>
  <c r="R1217" i="13"/>
  <c r="O1273" i="13"/>
  <c r="N1499" i="13"/>
  <c r="L1499" i="4" s="1"/>
  <c r="O1499" i="13"/>
  <c r="M1499" i="4" s="1"/>
  <c r="S1592" i="13"/>
  <c r="Q1592" i="4" s="1"/>
  <c r="T1751" i="13"/>
  <c r="S1763" i="13"/>
  <c r="Q1763" i="4" s="1"/>
  <c r="R1939" i="13"/>
  <c r="R248" i="13"/>
  <c r="P300" i="13"/>
  <c r="Q381" i="13"/>
  <c r="S443" i="13"/>
  <c r="R537" i="13"/>
  <c r="T1402" i="13"/>
  <c r="N1448" i="13"/>
  <c r="O1761" i="13"/>
  <c r="Q220" i="13"/>
  <c r="T574" i="13"/>
  <c r="R574" i="4" s="1"/>
  <c r="P996" i="13"/>
  <c r="O996" i="13"/>
  <c r="R1192" i="13"/>
  <c r="T1189" i="13"/>
  <c r="R1189" i="4" s="1"/>
  <c r="O1272" i="13"/>
  <c r="M1272" i="4" s="1"/>
  <c r="P1424" i="13"/>
  <c r="O1523" i="13"/>
  <c r="R1867" i="13"/>
  <c r="T1939" i="13"/>
  <c r="Q300" i="13"/>
  <c r="N358" i="13"/>
  <c r="Q1098" i="13"/>
  <c r="N1372" i="13"/>
  <c r="L1372" i="4" s="1"/>
  <c r="N300" i="13"/>
  <c r="N996" i="13"/>
  <c r="Q1938" i="13"/>
  <c r="O1938" i="4" s="1"/>
  <c r="T263" i="13"/>
  <c r="R263" i="4" s="1"/>
  <c r="R257" i="13"/>
  <c r="P257" i="4" s="1"/>
  <c r="P305" i="13"/>
  <c r="R395" i="13"/>
  <c r="P395" i="4" s="1"/>
  <c r="T395" i="13"/>
  <c r="R395" i="4" s="1"/>
  <c r="R435" i="13"/>
  <c r="R459" i="13"/>
  <c r="S544" i="13"/>
  <c r="Q544" i="4" s="1"/>
  <c r="T537" i="13"/>
  <c r="T643" i="13"/>
  <c r="R643" i="4" s="1"/>
  <c r="S537" i="13"/>
  <c r="S710" i="13"/>
  <c r="T973" i="13"/>
  <c r="S1098" i="13"/>
  <c r="T996" i="13"/>
  <c r="P1189" i="13"/>
  <c r="N1189" i="4" s="1"/>
  <c r="R1189" i="13"/>
  <c r="P1189" i="4" s="1"/>
  <c r="T1272" i="13"/>
  <c r="R1272" i="4" s="1"/>
  <c r="O1592" i="13"/>
  <c r="M1592" i="4" s="1"/>
  <c r="P1499" i="13"/>
  <c r="N1499" i="4" s="1"/>
  <c r="O1750" i="13"/>
  <c r="S1751" i="13"/>
  <c r="R1763" i="13"/>
  <c r="P1763" i="4" s="1"/>
  <c r="R544" i="13"/>
  <c r="P544" i="4" s="1"/>
  <c r="R520" i="13"/>
  <c r="P520" i="4" s="1"/>
  <c r="R619" i="13"/>
  <c r="P619" i="4" s="1"/>
  <c r="P1372" i="13"/>
  <c r="N1372" i="4" s="1"/>
  <c r="Q710" i="13"/>
  <c r="Q790" i="13"/>
  <c r="S862" i="13"/>
  <c r="N726" i="13"/>
  <c r="N1744" i="13"/>
  <c r="O1708" i="13"/>
  <c r="Q1658" i="13"/>
  <c r="O1658" i="4" s="1"/>
  <c r="S1088" i="13"/>
  <c r="N305" i="13"/>
  <c r="S504" i="13"/>
  <c r="S528" i="13"/>
  <c r="N472" i="13"/>
  <c r="N544" i="13"/>
  <c r="T651" i="13"/>
  <c r="R651" i="4" s="1"/>
  <c r="T669" i="13"/>
  <c r="T795" i="13"/>
  <c r="T981" i="13"/>
  <c r="P1075" i="13"/>
  <c r="R1240" i="13"/>
  <c r="P1217" i="13"/>
  <c r="O1424" i="13"/>
  <c r="N1753" i="13"/>
  <c r="S1750" i="13"/>
  <c r="N868" i="13"/>
  <c r="P942" i="13"/>
  <c r="N942" i="4" s="1"/>
  <c r="P794" i="13"/>
  <c r="P835" i="13"/>
  <c r="P859" i="13"/>
  <c r="Q1338" i="13"/>
  <c r="R328" i="13"/>
  <c r="S220" i="13"/>
  <c r="T1970" i="13"/>
  <c r="R1970" i="4" s="1"/>
  <c r="Q358" i="13"/>
  <c r="N574" i="13"/>
  <c r="L574" i="4" s="1"/>
  <c r="R587" i="13"/>
  <c r="Q814" i="13"/>
  <c r="P932" i="13"/>
  <c r="Q1372" i="13"/>
  <c r="O1372" i="4" s="1"/>
  <c r="R368" i="13"/>
  <c r="P368" i="4" s="1"/>
  <c r="N494" i="13"/>
  <c r="O1152" i="13"/>
  <c r="S1522" i="13"/>
  <c r="Q818" i="13"/>
  <c r="Q1026" i="13"/>
  <c r="Q1173" i="13"/>
  <c r="S836" i="13"/>
  <c r="Q1208" i="13"/>
  <c r="O1208" i="4" s="1"/>
  <c r="Q1317" i="13"/>
  <c r="Q1499" i="13"/>
  <c r="O1499" i="4" s="1"/>
  <c r="R1694" i="13"/>
  <c r="O1849" i="13"/>
  <c r="M1849" i="4" s="1"/>
  <c r="Q650" i="13"/>
  <c r="Q1314" i="13"/>
  <c r="O1314" i="4" s="1"/>
  <c r="P1461" i="13"/>
  <c r="O1203" i="13"/>
  <c r="O1661" i="13"/>
  <c r="T1592" i="13"/>
  <c r="R1592" i="4" s="1"/>
  <c r="N1083" i="10"/>
  <c r="Q559" i="13"/>
  <c r="O559" i="4" s="1"/>
  <c r="N1181" i="13"/>
  <c r="T488" i="13"/>
  <c r="R311" i="13"/>
  <c r="P812" i="13"/>
  <c r="T1432" i="13"/>
  <c r="S782" i="13"/>
  <c r="O1897" i="13"/>
  <c r="O1979" i="13"/>
  <c r="O1091" i="13"/>
  <c r="Q1828" i="13"/>
  <c r="O1828" i="4" s="1"/>
  <c r="S1975" i="13"/>
  <c r="Q511" i="13"/>
  <c r="N1723" i="10"/>
  <c r="L197" i="13"/>
  <c r="S197" i="13" s="1"/>
  <c r="I197" i="13"/>
  <c r="T197" i="13"/>
  <c r="I50" i="10"/>
  <c r="D115" i="10"/>
  <c r="L115" i="10" s="1"/>
  <c r="I187" i="10"/>
  <c r="L141" i="10"/>
  <c r="D243" i="10"/>
  <c r="L243" i="10" s="1"/>
  <c r="L246" i="10"/>
  <c r="I181" i="13"/>
  <c r="I210" i="13"/>
  <c r="L62" i="10"/>
  <c r="L71" i="10"/>
  <c r="D106" i="10"/>
  <c r="L82" i="10"/>
  <c r="L62" i="13"/>
  <c r="I62" i="10"/>
  <c r="I123" i="10"/>
  <c r="I93" i="10"/>
  <c r="D147" i="10"/>
  <c r="I147" i="10" s="1"/>
  <c r="L129" i="13"/>
  <c r="D175" i="10"/>
  <c r="L175" i="10" s="1"/>
  <c r="I28" i="10"/>
  <c r="L46" i="13"/>
  <c r="L99" i="13"/>
  <c r="D23" i="10"/>
  <c r="L23" i="10" s="1"/>
  <c r="I16" i="10"/>
  <c r="D90" i="10"/>
  <c r="L90" i="10" s="1"/>
  <c r="I165" i="10"/>
  <c r="I241" i="10"/>
  <c r="L103" i="13"/>
  <c r="I126" i="13"/>
  <c r="I99" i="13"/>
  <c r="D244" i="10"/>
  <c r="L244" i="10" s="1"/>
  <c r="D34" i="10"/>
  <c r="L34" i="10" s="1"/>
  <c r="T239" i="13"/>
  <c r="L248" i="13"/>
  <c r="S248" i="13" s="1"/>
  <c r="D223" i="10"/>
  <c r="D195" i="10"/>
  <c r="T249" i="13"/>
  <c r="L249" i="13"/>
  <c r="I249" i="13"/>
  <c r="S1688" i="13"/>
  <c r="Q1688" i="13"/>
  <c r="S1262" i="13"/>
  <c r="S838" i="13"/>
  <c r="Q838" i="4" s="1"/>
  <c r="T1246" i="13"/>
  <c r="Q1136" i="13"/>
  <c r="O1136" i="4" s="1"/>
  <c r="Q1184" i="13"/>
  <c r="S624" i="13"/>
  <c r="Q624" i="4" s="1"/>
  <c r="C1029" i="4"/>
  <c r="D1029" i="4"/>
  <c r="E1116" i="4"/>
  <c r="B1116" i="4"/>
  <c r="B1143" i="4"/>
  <c r="E1143" i="4"/>
  <c r="D1143" i="4"/>
  <c r="D1388" i="4"/>
  <c r="B1388" i="4"/>
  <c r="C1388" i="4"/>
  <c r="E1388" i="4"/>
  <c r="D1084" i="4"/>
  <c r="E1084" i="4"/>
  <c r="D956" i="4"/>
  <c r="E956" i="4"/>
  <c r="B1412" i="4"/>
  <c r="C1412" i="4"/>
  <c r="D1412" i="4"/>
  <c r="N1720" i="13"/>
  <c r="L1720" i="4" s="1"/>
  <c r="B592" i="4"/>
  <c r="D592" i="4"/>
  <c r="E592" i="4"/>
  <c r="B1098" i="4"/>
  <c r="E1098" i="4"/>
  <c r="C1098" i="4"/>
  <c r="C1125" i="4"/>
  <c r="B1125" i="4"/>
  <c r="D1648" i="4"/>
  <c r="B1648" i="4"/>
  <c r="C1648" i="4"/>
  <c r="E1648" i="4"/>
  <c r="B536" i="4"/>
  <c r="E536" i="4"/>
  <c r="C536" i="4"/>
  <c r="B946" i="4"/>
  <c r="E946" i="4"/>
  <c r="C946" i="4"/>
  <c r="D946" i="4"/>
  <c r="E1319" i="4"/>
  <c r="B1319" i="4"/>
  <c r="C1319" i="4"/>
  <c r="E1244" i="4"/>
  <c r="B1244" i="4"/>
  <c r="C1244" i="4"/>
  <c r="D1244" i="4"/>
  <c r="B1373" i="4"/>
  <c r="D1373" i="4"/>
  <c r="D1474" i="4"/>
  <c r="B1474" i="4"/>
  <c r="E1474" i="4"/>
  <c r="C1549" i="4"/>
  <c r="B1549" i="4"/>
  <c r="C748" i="4"/>
  <c r="B748" i="4"/>
  <c r="D781" i="4"/>
  <c r="B781" i="4"/>
  <c r="B788" i="4"/>
  <c r="D788" i="4"/>
  <c r="D838" i="4"/>
  <c r="B838" i="4"/>
  <c r="C838" i="4"/>
  <c r="D846" i="4"/>
  <c r="E846" i="4"/>
  <c r="D1188" i="4"/>
  <c r="E1188" i="4"/>
  <c r="D1231" i="4"/>
  <c r="C1231" i="4"/>
  <c r="B641" i="4"/>
  <c r="E641" i="4"/>
  <c r="D806" i="4"/>
  <c r="B806" i="4"/>
  <c r="C806" i="4"/>
  <c r="B827" i="4"/>
  <c r="E827" i="4"/>
  <c r="C827" i="4"/>
  <c r="E1806" i="4"/>
  <c r="B1806" i="4"/>
  <c r="D1806" i="4"/>
  <c r="E1946" i="4"/>
  <c r="C1946" i="4"/>
  <c r="B1975" i="4"/>
  <c r="E1975" i="4"/>
  <c r="D1975" i="4"/>
  <c r="C1975" i="4"/>
  <c r="C1972" i="4"/>
  <c r="B1972" i="4"/>
  <c r="T469" i="13"/>
  <c r="S469" i="13"/>
  <c r="Q789" i="13"/>
  <c r="S745" i="13"/>
  <c r="T879" i="13"/>
  <c r="Q1319" i="13"/>
  <c r="B1518" i="4"/>
  <c r="D1518" i="4"/>
  <c r="E1518" i="4"/>
  <c r="D249" i="10"/>
  <c r="P879" i="13"/>
  <c r="Q983" i="13"/>
  <c r="T246" i="13"/>
  <c r="E331" i="4"/>
  <c r="B331" i="4"/>
  <c r="T1988" i="13"/>
  <c r="R1988" i="4" s="1"/>
  <c r="Q1988" i="13"/>
  <c r="R1994" i="13"/>
  <c r="P1994" i="4" s="1"/>
  <c r="C530" i="4"/>
  <c r="B530" i="4"/>
  <c r="D1223" i="4"/>
  <c r="B1223" i="4"/>
  <c r="E1223" i="4"/>
  <c r="C1223" i="4"/>
  <c r="B844" i="4"/>
  <c r="C844" i="4"/>
  <c r="B1922" i="4"/>
  <c r="D1922" i="4"/>
  <c r="N789" i="13"/>
  <c r="P789" i="13"/>
  <c r="C586" i="4"/>
  <c r="B586" i="4"/>
  <c r="T1752" i="13"/>
  <c r="T1995" i="13"/>
  <c r="S1995" i="13"/>
  <c r="D1608" i="4"/>
  <c r="E1608" i="4"/>
  <c r="C1608" i="4"/>
  <c r="C1654" i="4"/>
  <c r="D1654" i="4"/>
  <c r="E1654" i="4"/>
  <c r="D1872" i="4"/>
  <c r="B1872" i="4"/>
  <c r="C1872" i="4"/>
  <c r="E1872" i="4"/>
  <c r="R1522" i="13"/>
  <c r="N1784" i="13"/>
  <c r="B624" i="4"/>
  <c r="E624" i="4"/>
  <c r="D624" i="4"/>
  <c r="C624" i="4"/>
  <c r="B544" i="4"/>
  <c r="E544" i="4"/>
  <c r="C544" i="4"/>
  <c r="T1380" i="13"/>
  <c r="O812" i="13"/>
  <c r="B1076" i="4"/>
  <c r="C1076" i="4"/>
  <c r="E1076" i="4"/>
  <c r="D1076" i="4"/>
  <c r="B1090" i="4"/>
  <c r="C1090" i="4"/>
  <c r="C1848" i="4"/>
  <c r="B1848" i="4"/>
  <c r="D1848" i="4"/>
  <c r="B1991" i="4"/>
  <c r="D1991" i="4"/>
  <c r="C1991" i="4"/>
  <c r="E1977" i="4"/>
  <c r="C1977" i="4"/>
  <c r="Q264" i="13"/>
  <c r="D376" i="4"/>
  <c r="B376" i="4"/>
  <c r="C376" i="4"/>
  <c r="E498" i="4"/>
  <c r="D498" i="4"/>
  <c r="R1977" i="13"/>
  <c r="P1977" i="4" s="1"/>
  <c r="C288" i="4"/>
  <c r="D288" i="4"/>
  <c r="C830" i="4"/>
  <c r="B830" i="4"/>
  <c r="N1994" i="13"/>
  <c r="L1994" i="4" s="1"/>
  <c r="T1940" i="13"/>
  <c r="R1940" i="4" s="1"/>
  <c r="C1204" i="4"/>
  <c r="D1316" i="4"/>
  <c r="E1362" i="4"/>
  <c r="D1446" i="4"/>
  <c r="Q502" i="13"/>
  <c r="O502" i="4" s="1"/>
  <c r="Q1005" i="13"/>
  <c r="N949" i="13"/>
  <c r="N899" i="10"/>
  <c r="H1057" i="4"/>
  <c r="C715" i="8"/>
  <c r="H873" i="4"/>
  <c r="H908" i="4"/>
  <c r="Q933" i="10"/>
  <c r="Q941" i="10"/>
  <c r="C1113" i="8"/>
  <c r="C1147" i="8"/>
  <c r="C830" i="8"/>
  <c r="C1571" i="8"/>
  <c r="H809" i="4"/>
  <c r="H1189" i="4"/>
  <c r="Q1442" i="10"/>
  <c r="N1024" i="13"/>
  <c r="O1988" i="13"/>
  <c r="M1988" i="4" s="1"/>
  <c r="P1988" i="13"/>
  <c r="N1988" i="4" s="1"/>
  <c r="S1988" i="13"/>
  <c r="Q1988" i="4" s="1"/>
  <c r="E594" i="4"/>
  <c r="E778" i="4"/>
  <c r="D1213" i="4"/>
  <c r="B1204" i="4"/>
  <c r="C1316" i="4"/>
  <c r="D1362" i="4"/>
  <c r="C1446" i="4"/>
  <c r="R536" i="13"/>
  <c r="P1270" i="13"/>
  <c r="R1158" i="13"/>
  <c r="S1841" i="13"/>
  <c r="N1939" i="13"/>
  <c r="N464" i="10"/>
  <c r="N460" i="10"/>
  <c r="L460" i="4" s="1"/>
  <c r="P544" i="10"/>
  <c r="H336" i="4"/>
  <c r="H808" i="4"/>
  <c r="H544" i="4"/>
  <c r="C620" i="8"/>
  <c r="C1363" i="8"/>
  <c r="C1905" i="8"/>
  <c r="C768" i="8"/>
  <c r="P1850" i="10"/>
  <c r="N1734" i="13"/>
  <c r="Q1939" i="13"/>
  <c r="C1213" i="4"/>
  <c r="B1316" i="4"/>
  <c r="P536" i="13"/>
  <c r="S891" i="13"/>
  <c r="R1134" i="13"/>
  <c r="O620" i="13"/>
  <c r="N1182" i="13"/>
  <c r="Q1197" i="13"/>
  <c r="S754" i="13"/>
  <c r="Q1780" i="13"/>
  <c r="O1780" i="4" s="1"/>
  <c r="Q1812" i="13"/>
  <c r="N1788" i="13"/>
  <c r="O1740" i="13"/>
  <c r="C277" i="8"/>
  <c r="T808" i="10"/>
  <c r="C1134" i="8"/>
  <c r="O706" i="10"/>
  <c r="S1954" i="10"/>
  <c r="C1890" i="8"/>
  <c r="S941" i="10"/>
  <c r="S760" i="13"/>
  <c r="T591" i="10"/>
  <c r="N1089" i="10"/>
  <c r="S1444" i="10"/>
  <c r="O559" i="13"/>
  <c r="M559" i="4" s="1"/>
  <c r="R543" i="13"/>
  <c r="P543" i="4" s="1"/>
  <c r="P854" i="13"/>
  <c r="S854" i="13"/>
  <c r="Q854" i="4" s="1"/>
  <c r="T785" i="10"/>
  <c r="N681" i="10"/>
  <c r="Q854" i="13"/>
  <c r="N559" i="13"/>
  <c r="N530" i="10"/>
  <c r="P899" i="10"/>
  <c r="P1048" i="13"/>
  <c r="N1048" i="4" s="1"/>
  <c r="N673" i="10"/>
  <c r="R622" i="10"/>
  <c r="S1940" i="13"/>
  <c r="Q1940" i="4" s="1"/>
  <c r="C616" i="4"/>
  <c r="Q886" i="13"/>
  <c r="O886" i="4" s="1"/>
  <c r="N492" i="10"/>
  <c r="H581" i="4"/>
  <c r="T723" i="10"/>
  <c r="N898" i="10"/>
  <c r="N1442" i="10"/>
  <c r="N1986" i="10"/>
  <c r="N1954" i="10"/>
  <c r="L1954" i="4" s="1"/>
  <c r="N1850" i="10"/>
  <c r="P1964" i="10"/>
  <c r="R1124" i="13"/>
  <c r="T1124" i="13"/>
  <c r="I240" i="13"/>
  <c r="T240" i="13"/>
  <c r="L240" i="13"/>
  <c r="S240" i="13" s="1"/>
  <c r="I155" i="10"/>
  <c r="I199" i="10"/>
  <c r="I162" i="13"/>
  <c r="L199" i="10"/>
  <c r="L126" i="10"/>
  <c r="T162" i="13"/>
  <c r="I60" i="13"/>
  <c r="L33" i="10"/>
  <c r="D78" i="10"/>
  <c r="L78" i="10" s="1"/>
  <c r="D129" i="10"/>
  <c r="L108" i="13"/>
  <c r="D201" i="10"/>
  <c r="I74" i="10"/>
  <c r="D171" i="10"/>
  <c r="L173" i="10"/>
  <c r="D205" i="10"/>
  <c r="I159" i="10"/>
  <c r="L159" i="10"/>
  <c r="I55" i="10"/>
  <c r="L55" i="10"/>
  <c r="I145" i="13"/>
  <c r="I202" i="13"/>
  <c r="L74" i="13"/>
  <c r="D18" i="10"/>
  <c r="I18" i="10" s="1"/>
  <c r="I71" i="10"/>
  <c r="D135" i="10"/>
  <c r="L135" i="10" s="1"/>
  <c r="D160" i="10"/>
  <c r="L160" i="10" s="1"/>
  <c r="I131" i="13"/>
  <c r="L146" i="13"/>
  <c r="S146" i="13" s="1"/>
  <c r="L143" i="13"/>
  <c r="S143" i="13" s="1"/>
  <c r="I190" i="13"/>
  <c r="I74" i="13"/>
  <c r="G55" i="4"/>
  <c r="D57" i="10"/>
  <c r="L57" i="10" s="1"/>
  <c r="D81" i="10"/>
  <c r="L191" i="10"/>
  <c r="L144" i="10"/>
  <c r="I244" i="13"/>
  <c r="P244" i="13" s="1"/>
  <c r="D227" i="10"/>
  <c r="L41" i="10"/>
  <c r="I63" i="10"/>
  <c r="L167" i="10"/>
  <c r="D139" i="10"/>
  <c r="I174" i="10"/>
  <c r="I148" i="13"/>
  <c r="T244" i="13"/>
  <c r="G159" i="4"/>
  <c r="D67" i="10"/>
  <c r="D75" i="10"/>
  <c r="L105" i="10"/>
  <c r="L94" i="13"/>
  <c r="I68" i="13"/>
  <c r="T190" i="13"/>
  <c r="D151" i="10"/>
  <c r="L24" i="10"/>
  <c r="I15" i="10"/>
  <c r="N131" i="13"/>
  <c r="R131" i="13"/>
  <c r="Q167" i="13"/>
  <c r="S257" i="13"/>
  <c r="R279" i="13"/>
  <c r="O627" i="13"/>
  <c r="Q627" i="13"/>
  <c r="O677" i="13"/>
  <c r="T807" i="13"/>
  <c r="Q829" i="13"/>
  <c r="P1303" i="13"/>
  <c r="R1303" i="13"/>
  <c r="T1324" i="13"/>
  <c r="R1324" i="4" s="1"/>
  <c r="S1359" i="13"/>
  <c r="N1237" i="13"/>
  <c r="O1237" i="13"/>
  <c r="Q1512" i="13"/>
  <c r="Q1525" i="13"/>
  <c r="S1597" i="13"/>
  <c r="S1693" i="13"/>
  <c r="T1693" i="13"/>
  <c r="R1772" i="13"/>
  <c r="P1772" i="4" s="1"/>
  <c r="S1820" i="13"/>
  <c r="Q1820" i="4" s="1"/>
  <c r="N1636" i="13"/>
  <c r="T1787" i="13"/>
  <c r="R1825" i="13"/>
  <c r="R1881" i="13"/>
  <c r="T1978" i="13"/>
  <c r="P1941" i="13"/>
  <c r="S1787" i="13"/>
  <c r="T1941" i="13"/>
  <c r="R1941" i="4" s="1"/>
  <c r="O1712" i="13"/>
  <c r="M1712" i="4" s="1"/>
  <c r="Q1166" i="13"/>
  <c r="O1166" i="4" s="1"/>
  <c r="B314" i="4"/>
  <c r="D467" i="4"/>
  <c r="B513" i="4"/>
  <c r="E436" i="4"/>
  <c r="C644" i="4"/>
  <c r="C790" i="4"/>
  <c r="S1065" i="13"/>
  <c r="Q1065" i="4" s="1"/>
  <c r="O917" i="13"/>
  <c r="M917" i="4" s="1"/>
  <c r="O780" i="13"/>
  <c r="P1607" i="10"/>
  <c r="T1926" i="13"/>
  <c r="R167" i="13"/>
  <c r="I90" i="10"/>
  <c r="N279" i="13"/>
  <c r="T257" i="13"/>
  <c r="N318" i="13"/>
  <c r="P318" i="13"/>
  <c r="S379" i="13"/>
  <c r="T379" i="13"/>
  <c r="R379" i="4" s="1"/>
  <c r="T478" i="13"/>
  <c r="N627" i="13"/>
  <c r="N807" i="13"/>
  <c r="Q807" i="13"/>
  <c r="N983" i="13"/>
  <c r="O1010" i="13"/>
  <c r="Q1303" i="13"/>
  <c r="T1237" i="13"/>
  <c r="R1237" i="4" s="1"/>
  <c r="R1512" i="13"/>
  <c r="O1575" i="13"/>
  <c r="S1493" i="13"/>
  <c r="P1525" i="13"/>
  <c r="P1597" i="13"/>
  <c r="R1723" i="13"/>
  <c r="O1599" i="13"/>
  <c r="S1636" i="13"/>
  <c r="R1941" i="13"/>
  <c r="Q1787" i="13"/>
  <c r="S1941" i="13"/>
  <c r="R1978" i="13"/>
  <c r="D477" i="4"/>
  <c r="D436" i="4"/>
  <c r="B790" i="4"/>
  <c r="L40" i="10"/>
  <c r="T131" i="13"/>
  <c r="P257" i="13"/>
  <c r="R337" i="13"/>
  <c r="P347" i="13"/>
  <c r="R627" i="13"/>
  <c r="Q677" i="13"/>
  <c r="N829" i="13"/>
  <c r="T746" i="13"/>
  <c r="S807" i="13"/>
  <c r="T780" i="13"/>
  <c r="S983" i="13"/>
  <c r="Q983" i="4" s="1"/>
  <c r="P983" i="13"/>
  <c r="S984" i="13"/>
  <c r="O1025" i="13"/>
  <c r="R983" i="13"/>
  <c r="P1319" i="13"/>
  <c r="N1373" i="13"/>
  <c r="L1373" i="4" s="1"/>
  <c r="R1319" i="13"/>
  <c r="S1463" i="13"/>
  <c r="S1512" i="13"/>
  <c r="N1693" i="13"/>
  <c r="P1693" i="13"/>
  <c r="R1493" i="13"/>
  <c r="S1565" i="13"/>
  <c r="T1599" i="13"/>
  <c r="R1820" i="13"/>
  <c r="P1820" i="4" s="1"/>
  <c r="R1693" i="13"/>
  <c r="R1787" i="13"/>
  <c r="N1825" i="13"/>
  <c r="P1820" i="13"/>
  <c r="N1820" i="4" s="1"/>
  <c r="N1166" i="13"/>
  <c r="L1166" i="4" s="1"/>
  <c r="B330" i="4"/>
  <c r="C652" i="4"/>
  <c r="N917" i="13"/>
  <c r="T1224" i="13"/>
  <c r="N801" i="10"/>
  <c r="O801" i="10"/>
  <c r="O1721" i="10"/>
  <c r="R1426" i="10"/>
  <c r="P1426" i="4" s="1"/>
  <c r="T430" i="10"/>
  <c r="R430" i="4" s="1"/>
  <c r="T634" i="10"/>
  <c r="S131" i="13"/>
  <c r="P167" i="13"/>
  <c r="T319" i="13"/>
  <c r="N319" i="13"/>
  <c r="Q279" i="13"/>
  <c r="O279" i="4" s="1"/>
  <c r="N337" i="13"/>
  <c r="S427" i="13"/>
  <c r="P478" i="13"/>
  <c r="P677" i="13"/>
  <c r="N746" i="13"/>
  <c r="R780" i="13"/>
  <c r="R894" i="13"/>
  <c r="P894" i="4" s="1"/>
  <c r="P1373" i="13"/>
  <c r="N1373" i="4" s="1"/>
  <c r="S1575" i="13"/>
  <c r="P1636" i="13"/>
  <c r="P1493" i="13"/>
  <c r="Q1693" i="13"/>
  <c r="O1774" i="13"/>
  <c r="R1599" i="13"/>
  <c r="O1631" i="13"/>
  <c r="O1787" i="13"/>
  <c r="Q1825" i="13"/>
  <c r="P1881" i="13"/>
  <c r="N1881" i="4" s="1"/>
  <c r="R1774" i="13"/>
  <c r="P1787" i="13"/>
  <c r="N1787" i="4" s="1"/>
  <c r="N1712" i="13"/>
  <c r="L1712" i="4" s="1"/>
  <c r="T1166" i="13"/>
  <c r="R1166" i="4" s="1"/>
  <c r="N894" i="13"/>
  <c r="L894" i="4" s="1"/>
  <c r="E363" i="4"/>
  <c r="D272" i="4"/>
  <c r="E386" i="4"/>
  <c r="D594" i="4"/>
  <c r="T732" i="13"/>
  <c r="O1300" i="13"/>
  <c r="Q984" i="13"/>
  <c r="P1248" i="13"/>
  <c r="N1248" i="4" s="1"/>
  <c r="O1359" i="13"/>
  <c r="Q1916" i="13"/>
  <c r="O1881" i="13"/>
  <c r="M1881" i="4" s="1"/>
  <c r="N1512" i="13"/>
  <c r="O1905" i="13"/>
  <c r="O1565" i="13"/>
  <c r="M1565" i="4" s="1"/>
  <c r="I47" i="10"/>
  <c r="D49" i="10"/>
  <c r="L49" i="10" s="1"/>
  <c r="S167" i="13"/>
  <c r="P271" i="13"/>
  <c r="R329" i="13"/>
  <c r="P329" i="13"/>
  <c r="T344" i="13"/>
  <c r="R344" i="4" s="1"/>
  <c r="P379" i="13"/>
  <c r="N379" i="4" s="1"/>
  <c r="P344" i="13"/>
  <c r="R677" i="13"/>
  <c r="N677" i="13"/>
  <c r="P729" i="13"/>
  <c r="Q642" i="13"/>
  <c r="P807" i="13"/>
  <c r="R807" i="13"/>
  <c r="P855" i="13"/>
  <c r="Q780" i="13"/>
  <c r="P894" i="13"/>
  <c r="N894" i="4" s="1"/>
  <c r="S917" i="13"/>
  <c r="R1166" i="13"/>
  <c r="P1166" i="4" s="1"/>
  <c r="S1300" i="13"/>
  <c r="S1303" i="13"/>
  <c r="R1237" i="13"/>
  <c r="P1669" i="13"/>
  <c r="T1575" i="13"/>
  <c r="O1463" i="13"/>
  <c r="N1248" i="13"/>
  <c r="L1248" i="4" s="1"/>
  <c r="T1631" i="13"/>
  <c r="P1774" i="13"/>
  <c r="N1787" i="13"/>
  <c r="R1905" i="13"/>
  <c r="O1941" i="13"/>
  <c r="N1978" i="13"/>
  <c r="Q1712" i="13"/>
  <c r="O1712" i="4" s="1"/>
  <c r="C272" i="4"/>
  <c r="E513" i="4"/>
  <c r="C594" i="4"/>
  <c r="N1655" i="13"/>
  <c r="D11" i="10"/>
  <c r="T167" i="13"/>
  <c r="T271" i="13"/>
  <c r="R271" i="4" s="1"/>
  <c r="Q271" i="13"/>
  <c r="N329" i="13"/>
  <c r="R344" i="13"/>
  <c r="P344" i="4" s="1"/>
  <c r="N379" i="13"/>
  <c r="O642" i="13"/>
  <c r="T829" i="13"/>
  <c r="N855" i="13"/>
  <c r="O894" i="13"/>
  <c r="M894" i="4" s="1"/>
  <c r="P780" i="13"/>
  <c r="R917" i="13"/>
  <c r="N1025" i="13"/>
  <c r="R1099" i="13"/>
  <c r="R1248" i="13"/>
  <c r="P1248" i="4" s="1"/>
  <c r="R1359" i="13"/>
  <c r="S1319" i="13"/>
  <c r="S1511" i="13"/>
  <c r="N1525" i="13"/>
  <c r="N1359" i="13"/>
  <c r="T1525" i="13"/>
  <c r="O1636" i="13"/>
  <c r="S1631" i="13"/>
  <c r="N1774" i="13"/>
  <c r="Q1941" i="13"/>
  <c r="P1712" i="13"/>
  <c r="C513" i="4"/>
  <c r="O1487" i="13"/>
  <c r="Q347" i="13"/>
  <c r="P642" i="13"/>
  <c r="P889" i="13"/>
  <c r="P641" i="10"/>
  <c r="Q613" i="13"/>
  <c r="O613" i="4" s="1"/>
  <c r="P1050" i="10"/>
  <c r="N1050" i="4" s="1"/>
  <c r="N198" i="13"/>
  <c r="N219" i="13"/>
  <c r="N559" i="10"/>
  <c r="R1744" i="13"/>
  <c r="N167" i="13"/>
  <c r="T279" i="13"/>
  <c r="R279" i="4" s="1"/>
  <c r="Q379" i="13"/>
  <c r="T677" i="13"/>
  <c r="S642" i="13"/>
  <c r="Q746" i="13"/>
  <c r="S746" i="13"/>
  <c r="R829" i="13"/>
  <c r="Q894" i="13"/>
  <c r="O894" i="4" s="1"/>
  <c r="P917" i="13"/>
  <c r="R1232" i="13"/>
  <c r="R1300" i="13"/>
  <c r="R1324" i="13"/>
  <c r="P1324" i="4" s="1"/>
  <c r="P1359" i="13"/>
  <c r="S1324" i="13"/>
  <c r="Q1324" i="4" s="1"/>
  <c r="P1237" i="13"/>
  <c r="Q1373" i="13"/>
  <c r="O1373" i="4" s="1"/>
  <c r="O1512" i="13"/>
  <c r="P1512" i="13"/>
  <c r="T1359" i="13"/>
  <c r="R1525" i="13"/>
  <c r="T1636" i="13"/>
  <c r="R1631" i="13"/>
  <c r="Q1636" i="13"/>
  <c r="P1905" i="13"/>
  <c r="S1881" i="13"/>
  <c r="Q1881" i="4" s="1"/>
  <c r="N1941" i="13"/>
  <c r="T1712" i="13"/>
  <c r="R1712" i="4" s="1"/>
  <c r="Q329" i="13"/>
  <c r="Q1565" i="13"/>
  <c r="P1772" i="13"/>
  <c r="N1772" i="4" s="1"/>
  <c r="O1825" i="13"/>
  <c r="N1489" i="10"/>
  <c r="S429" i="13"/>
  <c r="Q429" i="4" s="1"/>
  <c r="Q429" i="13"/>
  <c r="O429" i="4" s="1"/>
  <c r="R560" i="13"/>
  <c r="P560" i="4" s="1"/>
  <c r="N443" i="13"/>
  <c r="R705" i="13"/>
  <c r="P705" i="4" s="1"/>
  <c r="R756" i="13"/>
  <c r="P756" i="4" s="1"/>
  <c r="R823" i="13"/>
  <c r="P823" i="4" s="1"/>
  <c r="S1117" i="13"/>
  <c r="N383" i="13"/>
  <c r="T466" i="13"/>
  <c r="N357" i="13"/>
  <c r="Q443" i="13"/>
  <c r="R923" i="13"/>
  <c r="Q1206" i="13"/>
  <c r="S1435" i="13"/>
  <c r="T1565" i="13"/>
  <c r="N1184" i="13"/>
  <c r="T1453" i="13"/>
  <c r="O1447" i="13"/>
  <c r="N1750" i="13"/>
  <c r="R345" i="13"/>
  <c r="P345" i="4" s="1"/>
  <c r="T383" i="13"/>
  <c r="Q383" i="13"/>
  <c r="N429" i="13"/>
  <c r="L429" i="4" s="1"/>
  <c r="P466" i="13"/>
  <c r="T589" i="13"/>
  <c r="P443" i="13"/>
  <c r="T759" i="13"/>
  <c r="P823" i="13"/>
  <c r="T804" i="13"/>
  <c r="T823" i="13"/>
  <c r="O892" i="13"/>
  <c r="S923" i="13"/>
  <c r="P1117" i="13"/>
  <c r="R1117" i="13"/>
  <c r="R1260" i="13"/>
  <c r="S1292" i="13"/>
  <c r="T1404" i="13"/>
  <c r="R1404" i="4" s="1"/>
  <c r="Q1238" i="13"/>
  <c r="Q265" i="13"/>
  <c r="Q1784" i="13"/>
  <c r="N624" i="13"/>
  <c r="P496" i="10"/>
  <c r="N249" i="10"/>
  <c r="P850" i="13"/>
  <c r="P357" i="13"/>
  <c r="O1192" i="13"/>
  <c r="O738" i="13"/>
  <c r="N1075" i="13"/>
  <c r="N674" i="13"/>
  <c r="P844" i="13"/>
  <c r="O1240" i="13"/>
  <c r="P1254" i="13"/>
  <c r="O1136" i="13"/>
  <c r="M1136" i="4" s="1"/>
  <c r="R1171" i="13"/>
  <c r="P1171" i="4" s="1"/>
  <c r="N376" i="13"/>
  <c r="N1924" i="13"/>
  <c r="R1235" i="13"/>
  <c r="O1338" i="13"/>
  <c r="M1338" i="4" s="1"/>
  <c r="O1471" i="13"/>
  <c r="P1784" i="13"/>
  <c r="N689" i="10"/>
  <c r="Q345" i="13"/>
  <c r="O345" i="4" s="1"/>
  <c r="S383" i="13"/>
  <c r="R443" i="13"/>
  <c r="O708" i="13"/>
  <c r="M708" i="4" s="1"/>
  <c r="N759" i="13"/>
  <c r="N804" i="13"/>
  <c r="R804" i="13"/>
  <c r="T1117" i="13"/>
  <c r="N1260" i="13"/>
  <c r="T1260" i="13"/>
  <c r="Q272" i="13"/>
  <c r="P627" i="13"/>
  <c r="N627" i="4" s="1"/>
  <c r="O807" i="13"/>
  <c r="O838" i="13"/>
  <c r="P1171" i="13"/>
  <c r="N1171" i="4" s="1"/>
  <c r="P1565" i="13"/>
  <c r="N1565" i="4" s="1"/>
  <c r="O1176" i="13"/>
  <c r="M1176" i="4" s="1"/>
  <c r="N1036" i="10"/>
  <c r="T1481" i="10"/>
  <c r="T295" i="13"/>
  <c r="P345" i="13"/>
  <c r="R357" i="13"/>
  <c r="S393" i="13"/>
  <c r="P429" i="13"/>
  <c r="N560" i="13"/>
  <c r="P589" i="13"/>
  <c r="N589" i="4" s="1"/>
  <c r="T708" i="13"/>
  <c r="R708" i="4" s="1"/>
  <c r="Q804" i="13"/>
  <c r="Q923" i="13"/>
  <c r="S1260" i="13"/>
  <c r="P295" i="13"/>
  <c r="N345" i="13"/>
  <c r="R393" i="13"/>
  <c r="S560" i="13"/>
  <c r="Q560" i="4" s="1"/>
  <c r="N466" i="13"/>
  <c r="T705" i="13"/>
  <c r="R705" i="4" s="1"/>
  <c r="O759" i="13"/>
  <c r="S823" i="13"/>
  <c r="T923" i="13"/>
  <c r="P804" i="13"/>
  <c r="N1117" i="13"/>
  <c r="T983" i="13"/>
  <c r="Q344" i="13"/>
  <c r="O344" i="4" s="1"/>
  <c r="O782" i="13"/>
  <c r="R1278" i="13"/>
  <c r="O855" i="10"/>
  <c r="R1871" i="10"/>
  <c r="N295" i="13"/>
  <c r="T357" i="13"/>
  <c r="P383" i="13"/>
  <c r="T429" i="13"/>
  <c r="Q393" i="13"/>
  <c r="R429" i="13"/>
  <c r="T560" i="13"/>
  <c r="R560" i="4" s="1"/>
  <c r="R759" i="13"/>
  <c r="O804" i="13"/>
  <c r="O923" i="13"/>
  <c r="R1128" i="13"/>
  <c r="P1128" i="4" s="1"/>
  <c r="Q1117" i="13"/>
  <c r="Q1928" i="13"/>
  <c r="Q1788" i="13"/>
  <c r="R246" i="13"/>
  <c r="S246" i="13"/>
  <c r="Q246" i="10"/>
  <c r="R246" i="10"/>
  <c r="T406" i="13"/>
  <c r="T246" i="10"/>
  <c r="R246" i="4" s="1"/>
  <c r="R510" i="13"/>
  <c r="R444" i="13"/>
  <c r="N589" i="13"/>
  <c r="N1660" i="13"/>
  <c r="P821" i="13"/>
  <c r="T248" i="13"/>
  <c r="N1251" i="13"/>
  <c r="Q542" i="13"/>
  <c r="R635" i="13"/>
  <c r="P635" i="4" s="1"/>
  <c r="Q810" i="13"/>
  <c r="N1256" i="10"/>
  <c r="L1256" i="4" s="1"/>
  <c r="I246" i="13"/>
  <c r="R814" i="13"/>
  <c r="P814" i="4" s="1"/>
  <c r="Q996" i="13"/>
  <c r="N1091" i="10"/>
  <c r="P840" i="10"/>
  <c r="N246" i="13"/>
  <c r="N565" i="13"/>
  <c r="Q247" i="13"/>
  <c r="O247" i="4" s="1"/>
  <c r="O612" i="13"/>
  <c r="P723" i="13"/>
  <c r="S794" i="13"/>
  <c r="P633" i="10"/>
  <c r="T1953" i="10"/>
  <c r="N729" i="10"/>
  <c r="D248" i="10"/>
  <c r="Q629" i="13"/>
  <c r="O629" i="4" s="1"/>
  <c r="N723" i="13"/>
  <c r="L723" i="4" s="1"/>
  <c r="Q246" i="13"/>
  <c r="N273" i="13"/>
  <c r="O1525" i="13"/>
  <c r="Q1772" i="13"/>
  <c r="O1772" i="4" s="1"/>
  <c r="P1272" i="10"/>
  <c r="O1330" i="13"/>
  <c r="M1330" i="4" s="1"/>
  <c r="S246" i="10"/>
  <c r="P666" i="13"/>
  <c r="N1027" i="13"/>
  <c r="N1059" i="13"/>
  <c r="L1059" i="4" s="1"/>
  <c r="S731" i="13"/>
  <c r="P674" i="13"/>
  <c r="N674" i="4" s="1"/>
  <c r="N1528" i="13"/>
  <c r="R1373" i="13"/>
  <c r="P1373" i="4" s="1"/>
  <c r="Q1515" i="13"/>
  <c r="O1515" i="4" s="1"/>
  <c r="P1660" i="13"/>
  <c r="S1712" i="13"/>
  <c r="Q1712" i="4" s="1"/>
  <c r="R1349" i="13"/>
  <c r="O1985" i="13"/>
  <c r="R1605" i="13"/>
  <c r="P1878" i="13"/>
  <c r="P1057" i="13"/>
  <c r="N1057" i="4" s="1"/>
  <c r="S1796" i="13"/>
  <c r="Q1796" i="4" s="1"/>
  <c r="P855" i="10"/>
  <c r="N855" i="4" s="1"/>
  <c r="O1013" i="10"/>
  <c r="M1013" i="4" s="1"/>
  <c r="N728" i="10"/>
  <c r="N1845" i="10"/>
  <c r="L53" i="13"/>
  <c r="I53" i="13"/>
  <c r="I48" i="13"/>
  <c r="L48" i="13"/>
  <c r="I52" i="13"/>
  <c r="L52" i="13"/>
  <c r="Q224" i="13"/>
  <c r="N224" i="13"/>
  <c r="P732" i="13"/>
  <c r="R788" i="13"/>
  <c r="O644" i="13"/>
  <c r="P870" i="13"/>
  <c r="P818" i="13"/>
  <c r="P1129" i="10"/>
  <c r="O692" i="10"/>
  <c r="I177" i="10"/>
  <c r="T682" i="13"/>
  <c r="N745" i="13"/>
  <c r="Q1224" i="13"/>
  <c r="Q280" i="13"/>
  <c r="N566" i="13"/>
  <c r="L566" i="4" s="1"/>
  <c r="S1238" i="13"/>
  <c r="O1134" i="13"/>
  <c r="R488" i="13"/>
  <c r="O560" i="13"/>
  <c r="M560" i="4" s="1"/>
  <c r="N264" i="13"/>
  <c r="R428" i="13"/>
  <c r="Q467" i="13"/>
  <c r="O1517" i="13"/>
  <c r="O855" i="13"/>
  <c r="N818" i="13"/>
  <c r="N1496" i="13"/>
  <c r="O1168" i="13"/>
  <c r="Q1924" i="13"/>
  <c r="O1993" i="13"/>
  <c r="S1671" i="13"/>
  <c r="R1802" i="13"/>
  <c r="Q535" i="10"/>
  <c r="O535" i="4" s="1"/>
  <c r="O989" i="10"/>
  <c r="O1088" i="10"/>
  <c r="P1021" i="10"/>
  <c r="N1021" i="4" s="1"/>
  <c r="C1078" i="8"/>
  <c r="D26" i="4"/>
  <c r="E26" i="4"/>
  <c r="B96" i="4"/>
  <c r="C147" i="4"/>
  <c r="D147" i="4"/>
  <c r="E147" i="4"/>
  <c r="I118" i="13"/>
  <c r="I217" i="13"/>
  <c r="P217" i="13" s="1"/>
  <c r="R745" i="13"/>
  <c r="N779" i="13"/>
  <c r="P884" i="13"/>
  <c r="N884" i="4" s="1"/>
  <c r="T745" i="13"/>
  <c r="R745" i="4" s="1"/>
  <c r="O915" i="13"/>
  <c r="Q855" i="13"/>
  <c r="Q904" i="13"/>
  <c r="N1716" i="13"/>
  <c r="S1993" i="13"/>
  <c r="N1224" i="13"/>
  <c r="O566" i="13"/>
  <c r="M566" i="4" s="1"/>
  <c r="T1134" i="13"/>
  <c r="S318" i="13"/>
  <c r="E299" i="4"/>
  <c r="T349" i="13"/>
  <c r="R521" i="13"/>
  <c r="R318" i="13"/>
  <c r="S790" i="13"/>
  <c r="Q790" i="4" s="1"/>
  <c r="N754" i="13"/>
  <c r="O1173" i="13"/>
  <c r="P1230" i="13"/>
  <c r="Q726" i="13"/>
  <c r="Q794" i="13"/>
  <c r="T1420" i="13"/>
  <c r="R1420" i="4" s="1"/>
  <c r="Q1916" i="10"/>
  <c r="C118" i="4"/>
  <c r="C181" i="4"/>
  <c r="E81" i="4"/>
  <c r="B58" i="4"/>
  <c r="D148" i="4"/>
  <c r="E148" i="4"/>
  <c r="P1908" i="10"/>
  <c r="L113" i="10"/>
  <c r="T789" i="13"/>
  <c r="P795" i="13"/>
  <c r="T915" i="13"/>
  <c r="Q915" i="13"/>
  <c r="N879" i="13"/>
  <c r="T788" i="13"/>
  <c r="R813" i="13"/>
  <c r="R915" i="13"/>
  <c r="R1404" i="13"/>
  <c r="P1404" i="4" s="1"/>
  <c r="Q1875" i="13"/>
  <c r="S1969" i="13"/>
  <c r="T1238" i="13"/>
  <c r="Q566" i="13"/>
  <c r="O566" i="4" s="1"/>
  <c r="P1182" i="13"/>
  <c r="P1238" i="13"/>
  <c r="Q494" i="13"/>
  <c r="P534" i="13"/>
  <c r="O552" i="13"/>
  <c r="P773" i="13"/>
  <c r="R730" i="13"/>
  <c r="P730" i="4" s="1"/>
  <c r="P842" i="13"/>
  <c r="N842" i="4" s="1"/>
  <c r="N981" i="13"/>
  <c r="S629" i="13"/>
  <c r="Q629" i="4" s="1"/>
  <c r="Q1075" i="13"/>
  <c r="Q928" i="13"/>
  <c r="T1471" i="13"/>
  <c r="P1702" i="13"/>
  <c r="P1991" i="13"/>
  <c r="N1991" i="4" s="1"/>
  <c r="S1859" i="13"/>
  <c r="S1991" i="13"/>
  <c r="Q1991" i="4" s="1"/>
  <c r="R436" i="10"/>
  <c r="P436" i="4" s="1"/>
  <c r="S1618" i="13"/>
  <c r="Q1618" i="4" s="1"/>
  <c r="S1057" i="13"/>
  <c r="Q1057" i="4" s="1"/>
  <c r="O1221" i="10"/>
  <c r="M1221" i="4" s="1"/>
  <c r="P1221" i="10"/>
  <c r="N1221" i="4" s="1"/>
  <c r="N1466" i="10"/>
  <c r="P1203" i="10"/>
  <c r="O1306" i="10"/>
  <c r="M1306" i="4" s="1"/>
  <c r="O1395" i="10"/>
  <c r="S1874" i="10"/>
  <c r="N1842" i="10"/>
  <c r="C1413" i="8"/>
  <c r="P1466" i="10"/>
  <c r="P1671" i="10"/>
  <c r="O1371" i="10"/>
  <c r="O1643" i="10"/>
  <c r="N1908" i="10"/>
  <c r="P1426" i="10"/>
  <c r="O1802" i="10"/>
  <c r="M1802" i="4" s="1"/>
  <c r="O1972" i="10"/>
  <c r="O1880" i="10"/>
  <c r="S459" i="13"/>
  <c r="S565" i="13"/>
  <c r="S575" i="13"/>
  <c r="S594" i="13"/>
  <c r="Q594" i="4" s="1"/>
  <c r="S1033" i="13"/>
  <c r="S1346" i="13"/>
  <c r="Q1346" i="4" s="1"/>
  <c r="S1713" i="13"/>
  <c r="C10" i="4"/>
  <c r="D134" i="4"/>
  <c r="E207" i="4"/>
  <c r="C26" i="4"/>
  <c r="C128" i="4"/>
  <c r="E105" i="4"/>
  <c r="D118" i="4"/>
  <c r="E80" i="4"/>
  <c r="C58" i="4"/>
  <c r="D58" i="4"/>
  <c r="C148" i="4"/>
  <c r="I137" i="13"/>
  <c r="S487" i="13"/>
  <c r="S1953" i="13"/>
  <c r="Q1953" i="4" s="1"/>
  <c r="L9" i="10"/>
  <c r="C165" i="8"/>
  <c r="C200" i="8"/>
  <c r="S438" i="13"/>
  <c r="S1009" i="13"/>
  <c r="S1490" i="13"/>
  <c r="S1776" i="13"/>
  <c r="S1708" i="13"/>
  <c r="S1905" i="13"/>
  <c r="L32" i="10"/>
  <c r="D169" i="10"/>
  <c r="I169" i="10" s="1"/>
  <c r="R682" i="13"/>
  <c r="P682" i="4" s="1"/>
  <c r="R779" i="13"/>
  <c r="N795" i="13"/>
  <c r="O779" i="13"/>
  <c r="R789" i="13"/>
  <c r="Q879" i="13"/>
  <c r="S788" i="13"/>
  <c r="Q813" i="13"/>
  <c r="S915" i="13"/>
  <c r="R1562" i="13"/>
  <c r="Q1969" i="13"/>
  <c r="R1969" i="13"/>
  <c r="R1972" i="13"/>
  <c r="N1993" i="13"/>
  <c r="N1168" i="13"/>
  <c r="Q360" i="13"/>
  <c r="N870" i="13"/>
  <c r="O870" i="13"/>
  <c r="N384" i="13"/>
  <c r="O544" i="13"/>
  <c r="M544" i="4" s="1"/>
  <c r="P635" i="13"/>
  <c r="N635" i="4" s="1"/>
  <c r="P710" i="13"/>
  <c r="O1035" i="13"/>
  <c r="R396" i="13"/>
  <c r="P396" i="4" s="1"/>
  <c r="S842" i="13"/>
  <c r="Q842" i="4" s="1"/>
  <c r="O731" i="13"/>
  <c r="R1075" i="13"/>
  <c r="P750" i="13"/>
  <c r="N750" i="4" s="1"/>
  <c r="O693" i="13"/>
  <c r="R888" i="13"/>
  <c r="N1681" i="13"/>
  <c r="R650" i="13"/>
  <c r="P1314" i="13"/>
  <c r="N1314" i="4" s="1"/>
  <c r="O1461" i="13"/>
  <c r="Q1961" i="13"/>
  <c r="R1338" i="13"/>
  <c r="P1338" i="4" s="1"/>
  <c r="O1809" i="13"/>
  <c r="Q1859" i="13"/>
  <c r="P1910" i="13"/>
  <c r="Q305" i="10"/>
  <c r="Q1301" i="13"/>
  <c r="Q1467" i="13"/>
  <c r="O1817" i="13"/>
  <c r="N1804" i="13"/>
  <c r="Q1286" i="13"/>
  <c r="Q1354" i="13"/>
  <c r="Q1592" i="13"/>
  <c r="N246" i="10"/>
  <c r="N827" i="10"/>
  <c r="P1088" i="10"/>
  <c r="R1870" i="13"/>
  <c r="N806" i="10"/>
  <c r="L806" i="4" s="1"/>
  <c r="N703" i="10"/>
  <c r="N748" i="10"/>
  <c r="N917" i="10"/>
  <c r="N1932" i="10"/>
  <c r="L1932" i="4" s="1"/>
  <c r="P1916" i="10"/>
  <c r="N1916" i="4" s="1"/>
  <c r="P1778" i="10"/>
  <c r="N1849" i="10"/>
  <c r="T1643" i="10"/>
  <c r="N1953" i="10"/>
  <c r="N1978" i="10"/>
  <c r="N1266" i="10"/>
  <c r="N1782" i="10"/>
  <c r="L1782" i="4" s="1"/>
  <c r="N1871" i="10"/>
  <c r="P1506" i="10"/>
  <c r="T1961" i="10"/>
  <c r="R334" i="13"/>
  <c r="Q292" i="13"/>
  <c r="R708" i="13"/>
  <c r="P708" i="4" s="1"/>
  <c r="R454" i="13"/>
  <c r="R575" i="13"/>
  <c r="R740" i="13"/>
  <c r="R830" i="13"/>
  <c r="R505" i="13"/>
  <c r="P505" i="4" s="1"/>
  <c r="O789" i="13"/>
  <c r="R862" i="13"/>
  <c r="P909" i="13"/>
  <c r="N909" i="4" s="1"/>
  <c r="P610" i="13"/>
  <c r="P788" i="13"/>
  <c r="N788" i="4" s="1"/>
  <c r="Q823" i="13"/>
  <c r="O904" i="13"/>
  <c r="P963" i="13"/>
  <c r="Q1083" i="13"/>
  <c r="N1134" i="13"/>
  <c r="R1461" i="13"/>
  <c r="O1511" i="13"/>
  <c r="R1597" i="13"/>
  <c r="P1722" i="13"/>
  <c r="P1794" i="13"/>
  <c r="N419" i="10"/>
  <c r="O634" i="10"/>
  <c r="P924" i="10"/>
  <c r="N924" i="4" s="1"/>
  <c r="O1104" i="10"/>
  <c r="M1104" i="4" s="1"/>
  <c r="P1354" i="10"/>
  <c r="P1594" i="10"/>
  <c r="P1547" i="10"/>
  <c r="N1547" i="4" s="1"/>
  <c r="P1651" i="10"/>
  <c r="O1290" i="10"/>
  <c r="N1323" i="10"/>
  <c r="C233" i="4"/>
  <c r="E25" i="4"/>
  <c r="Q550" i="13"/>
  <c r="R239" i="13"/>
  <c r="R964" i="13"/>
  <c r="P964" i="4" s="1"/>
  <c r="R1106" i="13"/>
  <c r="P1106" i="4" s="1"/>
  <c r="P1394" i="13"/>
  <c r="O591" i="13"/>
  <c r="M591" i="4" s="1"/>
  <c r="P746" i="13"/>
  <c r="P1033" i="13"/>
  <c r="Q1597" i="13"/>
  <c r="O724" i="10"/>
  <c r="M724" i="4" s="1"/>
  <c r="O1847" i="10"/>
  <c r="T1491" i="13"/>
  <c r="R1491" i="4" s="1"/>
  <c r="R1900" i="13"/>
  <c r="P1936" i="13"/>
  <c r="O941" i="10"/>
  <c r="R1485" i="13"/>
  <c r="N489" i="10"/>
  <c r="P881" i="10"/>
  <c r="O1090" i="10"/>
  <c r="P1905" i="10"/>
  <c r="N652" i="13"/>
  <c r="N710" i="13"/>
  <c r="P1977" i="13"/>
  <c r="N1980" i="10"/>
  <c r="R1316" i="13"/>
  <c r="P1316" i="4" s="1"/>
  <c r="R1835" i="13"/>
  <c r="P1712" i="10"/>
  <c r="N1712" i="4" s="1"/>
  <c r="Q478" i="13"/>
  <c r="Q161" i="13"/>
  <c r="R438" i="13"/>
  <c r="Q934" i="13"/>
  <c r="R642" i="13"/>
  <c r="Q902" i="13"/>
  <c r="Q191" i="13"/>
  <c r="O550" i="13"/>
  <c r="R1043" i="13"/>
  <c r="P1043" i="4" s="1"/>
  <c r="R198" i="13"/>
  <c r="R1688" i="13"/>
  <c r="Q1841" i="13"/>
  <c r="P1256" i="13"/>
  <c r="N1256" i="4" s="1"/>
  <c r="N1238" i="13"/>
  <c r="N1605" i="13"/>
  <c r="R1812" i="13"/>
  <c r="P1812" i="4" s="1"/>
  <c r="P690" i="10"/>
  <c r="P1443" i="10"/>
  <c r="N1443" i="4" s="1"/>
  <c r="N1394" i="13"/>
  <c r="R1541" i="13"/>
  <c r="P1548" i="10"/>
  <c r="N1387" i="10"/>
  <c r="Q173" i="13"/>
  <c r="R254" i="13"/>
  <c r="N393" i="13"/>
  <c r="O847" i="10"/>
  <c r="N698" i="13"/>
  <c r="O636" i="13"/>
  <c r="P1961" i="13"/>
  <c r="O536" i="13"/>
  <c r="R1734" i="13"/>
  <c r="N263" i="10"/>
  <c r="P1013" i="10"/>
  <c r="N1013" i="4" s="1"/>
  <c r="P559" i="10"/>
  <c r="N1395" i="10"/>
  <c r="N1048" i="10"/>
  <c r="L1048" i="4" s="1"/>
  <c r="O1723" i="10"/>
  <c r="N297" i="10"/>
  <c r="Q1576" i="13"/>
  <c r="O1576" i="4" s="1"/>
  <c r="S567" i="10"/>
  <c r="Q567" i="4" s="1"/>
  <c r="N1484" i="10"/>
  <c r="Q244" i="13"/>
  <c r="O1484" i="10"/>
  <c r="Q131" i="13"/>
  <c r="L125" i="13"/>
  <c r="P682" i="13"/>
  <c r="N682" i="4" s="1"/>
  <c r="O745" i="13"/>
  <c r="S779" i="13"/>
  <c r="N813" i="13"/>
  <c r="P779" i="13"/>
  <c r="N884" i="13"/>
  <c r="L884" i="4" s="1"/>
  <c r="Q788" i="13"/>
  <c r="P813" i="13"/>
  <c r="R1875" i="13"/>
  <c r="O1972" i="13"/>
  <c r="N368" i="13"/>
  <c r="Q276" i="13"/>
  <c r="P326" i="13"/>
  <c r="P393" i="13"/>
  <c r="N310" i="13"/>
  <c r="N810" i="13"/>
  <c r="P1074" i="13"/>
  <c r="O1118" i="13"/>
  <c r="Q305" i="13"/>
  <c r="P1168" i="13"/>
  <c r="N965" i="13"/>
  <c r="N1067" i="13"/>
  <c r="L1067" i="4" s="1"/>
  <c r="P427" i="13"/>
  <c r="P698" i="13"/>
  <c r="P829" i="13"/>
  <c r="P1206" i="13"/>
  <c r="Q1346" i="13"/>
  <c r="O1346" i="4" s="1"/>
  <c r="N1136" i="13"/>
  <c r="L1136" i="4" s="1"/>
  <c r="P376" i="13"/>
  <c r="N1208" i="13"/>
  <c r="L1208" i="4" s="1"/>
  <c r="P1485" i="13"/>
  <c r="O1953" i="13"/>
  <c r="Q821" i="13"/>
  <c r="P650" i="13"/>
  <c r="P1211" i="13"/>
  <c r="P1859" i="13"/>
  <c r="N1977" i="13"/>
  <c r="R1388" i="13"/>
  <c r="Q1608" i="13"/>
  <c r="O1608" i="4" s="1"/>
  <c r="N1697" i="13"/>
  <c r="N1843" i="13"/>
  <c r="Q1975" i="13"/>
  <c r="N1700" i="13"/>
  <c r="Q1747" i="13"/>
  <c r="O1747" i="4" s="1"/>
  <c r="N1820" i="13"/>
  <c r="L1820" i="4" s="1"/>
  <c r="O1286" i="13"/>
  <c r="R1833" i="13"/>
  <c r="P1908" i="13"/>
  <c r="Q1991" i="13"/>
  <c r="O1991" i="4" s="1"/>
  <c r="P1370" i="13"/>
  <c r="N1702" i="13"/>
  <c r="N345" i="10"/>
  <c r="P856" i="10"/>
  <c r="P1862" i="13"/>
  <c r="O1325" i="10"/>
  <c r="P1880" i="10"/>
  <c r="O1515" i="10"/>
  <c r="M1515" i="4" s="1"/>
  <c r="O1916" i="10"/>
  <c r="P1929" i="10"/>
  <c r="P1657" i="10"/>
  <c r="P310" i="13"/>
  <c r="Q334" i="13"/>
  <c r="Q470" i="13"/>
  <c r="Q454" i="13"/>
  <c r="O862" i="13"/>
  <c r="P706" i="13"/>
  <c r="P1346" i="13"/>
  <c r="N1346" i="4" s="1"/>
  <c r="Q1295" i="13"/>
  <c r="O1324" i="13"/>
  <c r="M1324" i="4" s="1"/>
  <c r="Q1219" i="13"/>
  <c r="Q1713" i="13"/>
  <c r="O1720" i="13"/>
  <c r="Q1694" i="13"/>
  <c r="E10" i="4"/>
  <c r="E32" i="4"/>
  <c r="D25" i="4"/>
  <c r="C32" i="4"/>
  <c r="D128" i="4"/>
  <c r="B80" i="4"/>
  <c r="C121" i="4"/>
  <c r="P384" i="13"/>
  <c r="Q966" i="13"/>
  <c r="Q1857" i="13"/>
  <c r="Q931" i="13"/>
  <c r="P494" i="13"/>
  <c r="Q640" i="13"/>
  <c r="P714" i="13"/>
  <c r="N714" i="4" s="1"/>
  <c r="O1026" i="13"/>
  <c r="M1026" i="4" s="1"/>
  <c r="Q1359" i="13"/>
  <c r="O602" i="13"/>
  <c r="M602" i="4" s="1"/>
  <c r="Q481" i="13"/>
  <c r="O481" i="4" s="1"/>
  <c r="Q202" i="13"/>
  <c r="P438" i="13"/>
  <c r="Q1189" i="13"/>
  <c r="O1189" i="4" s="1"/>
  <c r="Q1343" i="13"/>
  <c r="I133" i="10"/>
  <c r="Q479" i="13"/>
  <c r="N280" i="13"/>
  <c r="R494" i="13"/>
  <c r="S311" i="13"/>
  <c r="Q1351" i="13"/>
  <c r="R1238" i="13"/>
  <c r="R1496" i="13"/>
  <c r="O829" i="13"/>
  <c r="P892" i="13"/>
  <c r="R1081" i="13"/>
  <c r="N1216" i="13"/>
  <c r="S1578" i="13"/>
  <c r="O831" i="13"/>
  <c r="R1415" i="13"/>
  <c r="R1681" i="13"/>
  <c r="P1681" i="4" s="1"/>
  <c r="P1620" i="13"/>
  <c r="Q1742" i="13"/>
  <c r="N1902" i="13"/>
  <c r="P1668" i="13"/>
  <c r="P1699" i="13"/>
  <c r="P1975" i="13"/>
  <c r="N1652" i="13"/>
  <c r="S1867" i="13"/>
  <c r="Q850" i="13"/>
  <c r="O1862" i="13"/>
  <c r="N1004" i="10"/>
  <c r="N1171" i="10"/>
  <c r="N353" i="10"/>
  <c r="P698" i="10"/>
  <c r="P910" i="10"/>
  <c r="N1922" i="10"/>
  <c r="N1299" i="10"/>
  <c r="R358" i="13"/>
  <c r="S411" i="13"/>
  <c r="P528" i="13"/>
  <c r="N528" i="4" s="1"/>
  <c r="O575" i="13"/>
  <c r="R884" i="13"/>
  <c r="P884" i="4" s="1"/>
  <c r="N928" i="13"/>
  <c r="R511" i="13"/>
  <c r="P770" i="13"/>
  <c r="S818" i="13"/>
  <c r="N982" i="13"/>
  <c r="L982" i="4" s="1"/>
  <c r="S1134" i="13"/>
  <c r="R1325" i="13"/>
  <c r="O1527" i="13"/>
  <c r="S1547" i="13"/>
  <c r="R1639" i="13"/>
  <c r="P1639" i="4" s="1"/>
  <c r="S1639" i="13"/>
  <c r="S1759" i="13"/>
  <c r="S1931" i="13"/>
  <c r="R1916" i="13"/>
  <c r="P1916" i="4" s="1"/>
  <c r="R1732" i="13"/>
  <c r="P1851" i="13"/>
  <c r="R1565" i="13"/>
  <c r="R1752" i="13"/>
  <c r="P1780" i="13"/>
  <c r="N1780" i="4" s="1"/>
  <c r="R1810" i="13"/>
  <c r="P1810" i="4" s="1"/>
  <c r="R1993" i="13"/>
  <c r="N505" i="10"/>
  <c r="R1985" i="13"/>
  <c r="P1985" i="4" s="1"/>
  <c r="N367" i="10"/>
  <c r="N737" i="10"/>
  <c r="N1768" i="10"/>
  <c r="N1813" i="10"/>
  <c r="L1813" i="4" s="1"/>
  <c r="D96" i="4"/>
  <c r="R178" i="13"/>
  <c r="N624" i="10"/>
  <c r="L624" i="4" s="1"/>
  <c r="P288" i="13"/>
  <c r="N747" i="10"/>
  <c r="P745" i="13"/>
  <c r="S795" i="13"/>
  <c r="S1426" i="13"/>
  <c r="N1851" i="13"/>
  <c r="P602" i="13"/>
  <c r="N602" i="4" s="1"/>
  <c r="P1716" i="13"/>
  <c r="R1804" i="13"/>
  <c r="P1804" i="4" s="1"/>
  <c r="N764" i="10"/>
  <c r="L764" i="4" s="1"/>
  <c r="R135" i="13"/>
  <c r="R527" i="13"/>
  <c r="R413" i="13"/>
  <c r="R230" i="13"/>
  <c r="N550" i="13"/>
  <c r="P934" i="13"/>
  <c r="R1308" i="13"/>
  <c r="P1308" i="4" s="1"/>
  <c r="S613" i="13"/>
  <c r="Q613" i="4" s="1"/>
  <c r="N178" i="13"/>
  <c r="R478" i="13"/>
  <c r="O1931" i="13"/>
  <c r="P1924" i="13"/>
  <c r="S526" i="13"/>
  <c r="S1626" i="13"/>
  <c r="S1729" i="13"/>
  <c r="S713" i="13"/>
  <c r="S886" i="13"/>
  <c r="Q886" i="4" s="1"/>
  <c r="R180" i="13"/>
  <c r="Q798" i="13"/>
  <c r="R621" i="13"/>
  <c r="P603" i="13"/>
  <c r="P182" i="13"/>
  <c r="Q815" i="13"/>
  <c r="O815" i="4" s="1"/>
  <c r="Q891" i="13"/>
  <c r="Q1705" i="13"/>
  <c r="N1787" i="10"/>
  <c r="N425" i="10"/>
  <c r="Q1194" i="10"/>
  <c r="R1194" i="10"/>
  <c r="S1194" i="10"/>
  <c r="N1194" i="10"/>
  <c r="O1194" i="10"/>
  <c r="P1194" i="10"/>
  <c r="T1349" i="10"/>
  <c r="O1349" i="10"/>
  <c r="P1402" i="10"/>
  <c r="N1402" i="4" s="1"/>
  <c r="T1631" i="10"/>
  <c r="P1631" i="10"/>
  <c r="S1631" i="10"/>
  <c r="Q1631" i="4" s="1"/>
  <c r="S1671" i="10"/>
  <c r="Q1671" i="10"/>
  <c r="T1671" i="10"/>
  <c r="R1203" i="10"/>
  <c r="Q1203" i="10"/>
  <c r="O1203" i="10"/>
  <c r="Q1462" i="10"/>
  <c r="T1462" i="10"/>
  <c r="S1633" i="10"/>
  <c r="N1633" i="10"/>
  <c r="R1633" i="10"/>
  <c r="P1697" i="10"/>
  <c r="N1697" i="4" s="1"/>
  <c r="N1697" i="10"/>
  <c r="Q1755" i="10"/>
  <c r="N1755" i="10"/>
  <c r="P1755" i="10"/>
  <c r="R1755" i="10"/>
  <c r="R1458" i="10"/>
  <c r="T1458" i="10"/>
  <c r="S1458" i="10"/>
  <c r="P1458" i="10"/>
  <c r="O1508" i="10"/>
  <c r="R1683" i="10"/>
  <c r="O1683" i="10"/>
  <c r="Q1575" i="10"/>
  <c r="S1575" i="10"/>
  <c r="T1575" i="10"/>
  <c r="P1575" i="10"/>
  <c r="Q1636" i="10"/>
  <c r="O1636" i="4" s="1"/>
  <c r="Q1688" i="10"/>
  <c r="P1688" i="10"/>
  <c r="N1688" i="4" s="1"/>
  <c r="R1956" i="10"/>
  <c r="O1956" i="10"/>
  <c r="T1956" i="10"/>
  <c r="P1956" i="10"/>
  <c r="S1956" i="10"/>
  <c r="T1986" i="10"/>
  <c r="S1986" i="10"/>
  <c r="R1986" i="10"/>
  <c r="P1298" i="10"/>
  <c r="N1298" i="4" s="1"/>
  <c r="Q1298" i="10"/>
  <c r="O1298" i="4" s="1"/>
  <c r="S1298" i="10"/>
  <c r="Q1298" i="4" s="1"/>
  <c r="S1392" i="10"/>
  <c r="N1392" i="10"/>
  <c r="Q1392" i="10"/>
  <c r="O892" i="10"/>
  <c r="T892" i="10"/>
  <c r="R892" i="4" s="1"/>
  <c r="S892" i="10"/>
  <c r="P612" i="10"/>
  <c r="R612" i="10"/>
  <c r="Q612" i="10"/>
  <c r="S612" i="10"/>
  <c r="R720" i="10"/>
  <c r="S720" i="10"/>
  <c r="N951" i="10"/>
  <c r="R951" i="10"/>
  <c r="P951" i="10"/>
  <c r="T951" i="10"/>
  <c r="T1113" i="10"/>
  <c r="O1113" i="10"/>
  <c r="P1113" i="10"/>
  <c r="Q1113" i="10"/>
  <c r="Q1438" i="10"/>
  <c r="T1438" i="10"/>
  <c r="Q282" i="10"/>
  <c r="Q508" i="10"/>
  <c r="T508" i="10"/>
  <c r="R508" i="10"/>
  <c r="O636" i="10"/>
  <c r="R636" i="10"/>
  <c r="P636" i="10"/>
  <c r="N636" i="4" s="1"/>
  <c r="Q581" i="10"/>
  <c r="N581" i="10"/>
  <c r="P581" i="10"/>
  <c r="O575" i="10"/>
  <c r="N575" i="10"/>
  <c r="P597" i="10"/>
  <c r="S597" i="10"/>
  <c r="Q597" i="10"/>
  <c r="R597" i="10"/>
  <c r="S895" i="10"/>
  <c r="T895" i="10"/>
  <c r="N895" i="10"/>
  <c r="O895" i="10"/>
  <c r="R895" i="10"/>
  <c r="Q895" i="10"/>
  <c r="T924" i="10"/>
  <c r="O924" i="10"/>
  <c r="M924" i="4" s="1"/>
  <c r="R924" i="10"/>
  <c r="S924" i="10"/>
  <c r="O1072" i="10"/>
  <c r="Q1072" i="10"/>
  <c r="S1072" i="10"/>
  <c r="Q1072" i="4" s="1"/>
  <c r="Q974" i="10"/>
  <c r="R974" i="10"/>
  <c r="S1232" i="10"/>
  <c r="O1232" i="10"/>
  <c r="N1232" i="10"/>
  <c r="Q1232" i="10"/>
  <c r="S1219" i="10"/>
  <c r="Q1219" i="4" s="1"/>
  <c r="P1219" i="10"/>
  <c r="O1219" i="10"/>
  <c r="Q1219" i="10"/>
  <c r="T959" i="10"/>
  <c r="R959" i="10"/>
  <c r="O1200" i="10"/>
  <c r="P1200" i="10"/>
  <c r="N1200" i="10"/>
  <c r="L1200" i="4" s="1"/>
  <c r="T1200" i="10"/>
  <c r="Q1200" i="10"/>
  <c r="Q1768" i="10"/>
  <c r="O1768" i="10"/>
  <c r="P1768" i="10"/>
  <c r="N1768" i="4" s="1"/>
  <c r="N1673" i="10"/>
  <c r="L1673" i="4" s="1"/>
  <c r="O1673" i="10"/>
  <c r="P1673" i="10"/>
  <c r="N1673" i="4" s="1"/>
  <c r="R1789" i="10"/>
  <c r="Q1789" i="10"/>
  <c r="R1475" i="10"/>
  <c r="P1475" i="4" s="1"/>
  <c r="P1475" i="10"/>
  <c r="N1475" i="4" s="1"/>
  <c r="Q1475" i="10"/>
  <c r="O1475" i="4" s="1"/>
  <c r="N1290" i="10"/>
  <c r="Q1290" i="10"/>
  <c r="S1290" i="10"/>
  <c r="O1322" i="10"/>
  <c r="P1322" i="10"/>
  <c r="S1322" i="10"/>
  <c r="Q1322" i="4" s="1"/>
  <c r="P1389" i="10"/>
  <c r="Q1389" i="10"/>
  <c r="R1389" i="10"/>
  <c r="S1389" i="10"/>
  <c r="T1389" i="10"/>
  <c r="O1389" i="10"/>
  <c r="T1884" i="10"/>
  <c r="S1706" i="10"/>
  <c r="P1706" i="10"/>
  <c r="R1706" i="10"/>
  <c r="P1863" i="10"/>
  <c r="R1863" i="10"/>
  <c r="S1863" i="10"/>
  <c r="O1863" i="10"/>
  <c r="Q554" i="10"/>
  <c r="R554" i="10"/>
  <c r="T554" i="10"/>
  <c r="N554" i="10"/>
  <c r="P1240" i="10"/>
  <c r="N1240" i="4" s="1"/>
  <c r="O1240" i="10"/>
  <c r="N1240" i="10"/>
  <c r="L1240" i="4" s="1"/>
  <c r="S1240" i="10"/>
  <c r="Q1240" i="4" s="1"/>
  <c r="N1264" i="10"/>
  <c r="N1737" i="10"/>
  <c r="L1737" i="4" s="1"/>
  <c r="P1737" i="10"/>
  <c r="N1737" i="4" s="1"/>
  <c r="R1737" i="10"/>
  <c r="P1737" i="4" s="1"/>
  <c r="Q1737" i="10"/>
  <c r="O1737" i="10"/>
  <c r="S1737" i="10"/>
  <c r="Q1737" i="4" s="1"/>
  <c r="O833" i="10"/>
  <c r="P833" i="10"/>
  <c r="R833" i="10"/>
  <c r="Q881" i="10"/>
  <c r="R881" i="10"/>
  <c r="T881" i="10"/>
  <c r="N881" i="10"/>
  <c r="S881" i="10"/>
  <c r="T324" i="10"/>
  <c r="P324" i="10"/>
  <c r="Q362" i="10"/>
  <c r="R362" i="10"/>
  <c r="P1841" i="10"/>
  <c r="N1841" i="4" s="1"/>
  <c r="R949" i="10"/>
  <c r="P949" i="4" s="1"/>
  <c r="O949" i="10"/>
  <c r="Q1716" i="10"/>
  <c r="O1716" i="4" s="1"/>
  <c r="O889" i="10"/>
  <c r="P1237" i="10"/>
  <c r="N1237" i="4" s="1"/>
  <c r="N1237" i="10"/>
  <c r="L1237" i="4" s="1"/>
  <c r="O1237" i="10"/>
  <c r="M1237" i="4" s="1"/>
  <c r="Q1237" i="10"/>
  <c r="O1237" i="4" s="1"/>
  <c r="O1355" i="10"/>
  <c r="P1355" i="10"/>
  <c r="R1355" i="10"/>
  <c r="T1355" i="10"/>
  <c r="S1756" i="10"/>
  <c r="O1609" i="10"/>
  <c r="P1609" i="10"/>
  <c r="Q1609" i="10"/>
  <c r="R1609" i="10"/>
  <c r="P911" i="10"/>
  <c r="T911" i="10"/>
  <c r="R911" i="10"/>
  <c r="O911" i="10"/>
  <c r="N911" i="10"/>
  <c r="N986" i="10"/>
  <c r="S986" i="10"/>
  <c r="O1738" i="10"/>
  <c r="R1738" i="10"/>
  <c r="O1339" i="10"/>
  <c r="P1339" i="10"/>
  <c r="Q1339" i="10"/>
  <c r="O1331" i="10"/>
  <c r="P1331" i="10"/>
  <c r="Q1331" i="10"/>
  <c r="R1331" i="10"/>
  <c r="R376" i="10"/>
  <c r="P376" i="4" s="1"/>
  <c r="Q376" i="10"/>
  <c r="O376" i="4" s="1"/>
  <c r="N376" i="10"/>
  <c r="N538" i="10"/>
  <c r="T538" i="10"/>
  <c r="O538" i="10"/>
  <c r="R538" i="10"/>
  <c r="O657" i="10"/>
  <c r="R657" i="10"/>
  <c r="N657" i="10"/>
  <c r="S657" i="10"/>
  <c r="R1397" i="10"/>
  <c r="O1397" i="10"/>
  <c r="S1397" i="10"/>
  <c r="P1397" i="10"/>
  <c r="Q1397" i="10"/>
  <c r="T1170" i="10"/>
  <c r="T1317" i="10"/>
  <c r="R1317" i="10"/>
  <c r="P1317" i="4" s="1"/>
  <c r="S1317" i="10"/>
  <c r="N1317" i="10"/>
  <c r="O606" i="10"/>
  <c r="P1034" i="10"/>
  <c r="Q353" i="10"/>
  <c r="P683" i="10"/>
  <c r="S782" i="10"/>
  <c r="T782" i="10"/>
  <c r="R782" i="4" s="1"/>
  <c r="O782" i="10"/>
  <c r="M782" i="4" s="1"/>
  <c r="Q782" i="10"/>
  <c r="P782" i="10"/>
  <c r="R782" i="10"/>
  <c r="S793" i="10"/>
  <c r="Q793" i="10"/>
  <c r="R793" i="10"/>
  <c r="N793" i="10"/>
  <c r="T1364" i="10"/>
  <c r="Q780" i="10"/>
  <c r="R780" i="10"/>
  <c r="P780" i="4" s="1"/>
  <c r="N780" i="10"/>
  <c r="O811" i="10"/>
  <c r="N1529" i="10"/>
  <c r="P1529" i="10"/>
  <c r="Q1529" i="10"/>
  <c r="S1301" i="10"/>
  <c r="R1301" i="10"/>
  <c r="P1301" i="4" s="1"/>
  <c r="N1301" i="10"/>
  <c r="O1301" i="10"/>
  <c r="T1301" i="10"/>
  <c r="O1066" i="10"/>
  <c r="R614" i="10"/>
  <c r="T614" i="10"/>
  <c r="S614" i="10"/>
  <c r="P626" i="10"/>
  <c r="S626" i="10"/>
  <c r="Q626" i="4" s="1"/>
  <c r="N626" i="10"/>
  <c r="P650" i="10"/>
  <c r="N650" i="4" s="1"/>
  <c r="Q713" i="10"/>
  <c r="N1158" i="10"/>
  <c r="S1158" i="10"/>
  <c r="T1158" i="10"/>
  <c r="N796" i="10"/>
  <c r="O1364" i="10"/>
  <c r="R1364" i="10"/>
  <c r="S1529" i="10"/>
  <c r="N247" i="10"/>
  <c r="L247" i="4" s="1"/>
  <c r="T314" i="10"/>
  <c r="Q314" i="10"/>
  <c r="R314" i="10"/>
  <c r="N508" i="10"/>
  <c r="R581" i="10"/>
  <c r="Q626" i="10"/>
  <c r="O626" i="4" s="1"/>
  <c r="S1066" i="10"/>
  <c r="R1072" i="10"/>
  <c r="P1072" i="4" s="1"/>
  <c r="R986" i="10"/>
  <c r="R1158" i="10"/>
  <c r="R1232" i="10"/>
  <c r="P1232" i="4" s="1"/>
  <c r="N1285" i="10"/>
  <c r="L1285" i="4" s="1"/>
  <c r="O1285" i="10"/>
  <c r="M1285" i="4" s="1"/>
  <c r="Q1285" i="10"/>
  <c r="O1285" i="4" s="1"/>
  <c r="R1402" i="10"/>
  <c r="P1402" i="4" s="1"/>
  <c r="O1462" i="10"/>
  <c r="P1462" i="10"/>
  <c r="R1438" i="10"/>
  <c r="R1462" i="10"/>
  <c r="O1402" i="10"/>
  <c r="T1467" i="10"/>
  <c r="T1475" i="10"/>
  <c r="R1475" i="4" s="1"/>
  <c r="N1671" i="10"/>
  <c r="O1575" i="10"/>
  <c r="M1575" i="4" s="1"/>
  <c r="O1631" i="10"/>
  <c r="N1706" i="10"/>
  <c r="N1716" i="10"/>
  <c r="Q1756" i="10"/>
  <c r="N1756" i="10"/>
  <c r="L1756" i="4" s="1"/>
  <c r="R1688" i="10"/>
  <c r="T1768" i="10"/>
  <c r="S1841" i="10"/>
  <c r="Q1841" i="4" s="1"/>
  <c r="N365" i="10"/>
  <c r="T257" i="10"/>
  <c r="T1334" i="10"/>
  <c r="S362" i="10"/>
  <c r="S833" i="10"/>
  <c r="T974" i="10"/>
  <c r="N974" i="10"/>
  <c r="S1264" i="10"/>
  <c r="R1285" i="10"/>
  <c r="P1285" i="4" s="1"/>
  <c r="N1631" i="10"/>
  <c r="R1631" i="10"/>
  <c r="P1631" i="4" s="1"/>
  <c r="N1841" i="10"/>
  <c r="O1986" i="10"/>
  <c r="P1986" i="10"/>
  <c r="N1021" i="10"/>
  <c r="L1021" i="4" s="1"/>
  <c r="S1195" i="10"/>
  <c r="Q472" i="10"/>
  <c r="O472" i="4" s="1"/>
  <c r="R279" i="10"/>
  <c r="P279" i="4" s="1"/>
  <c r="N1219" i="10"/>
  <c r="N1905" i="10"/>
  <c r="P1789" i="10"/>
  <c r="P1884" i="10"/>
  <c r="R1841" i="10"/>
  <c r="P1841" i="4" s="1"/>
  <c r="R1884" i="10"/>
  <c r="P1884" i="4" s="1"/>
  <c r="O1841" i="10"/>
  <c r="N1397" i="10"/>
  <c r="N597" i="10"/>
  <c r="S683" i="10"/>
  <c r="N720" i="10"/>
  <c r="P796" i="10"/>
  <c r="N796" i="4" s="1"/>
  <c r="R892" i="10"/>
  <c r="S974" i="10"/>
  <c r="T926" i="10"/>
  <c r="R926" i="4" s="1"/>
  <c r="Q892" i="10"/>
  <c r="T986" i="10"/>
  <c r="T1072" i="10"/>
  <c r="S1285" i="10"/>
  <c r="Q1285" i="4" s="1"/>
  <c r="Q1402" i="10"/>
  <c r="R1575" i="10"/>
  <c r="S1716" i="10"/>
  <c r="T1789" i="10"/>
  <c r="S1768" i="10"/>
  <c r="T1688" i="10"/>
  <c r="R1688" i="4" s="1"/>
  <c r="Q705" i="10"/>
  <c r="S796" i="10"/>
  <c r="T1863" i="10"/>
  <c r="T1609" i="10"/>
  <c r="S554" i="10"/>
  <c r="R683" i="10"/>
  <c r="T626" i="10"/>
  <c r="N683" i="10"/>
  <c r="P793" i="10"/>
  <c r="O720" i="10"/>
  <c r="R1034" i="10"/>
  <c r="S1237" i="10"/>
  <c r="Q1237" i="4" s="1"/>
  <c r="S1364" i="10"/>
  <c r="O1264" i="10"/>
  <c r="M1264" i="4" s="1"/>
  <c r="T1322" i="10"/>
  <c r="P1392" i="10"/>
  <c r="O1671" i="10"/>
  <c r="O1756" i="10"/>
  <c r="N472" i="10"/>
  <c r="L472" i="4" s="1"/>
  <c r="Q1847" i="10"/>
  <c r="P538" i="10"/>
  <c r="O554" i="10"/>
  <c r="Q276" i="10"/>
  <c r="O276" i="4" s="1"/>
  <c r="Q833" i="10"/>
  <c r="N959" i="10"/>
  <c r="N1863" i="10"/>
  <c r="O1532" i="10"/>
  <c r="N1699" i="10"/>
  <c r="S1339" i="10"/>
  <c r="Q720" i="10"/>
  <c r="O796" i="10"/>
  <c r="T720" i="10"/>
  <c r="T864" i="10"/>
  <c r="P892" i="10"/>
  <c r="S926" i="10"/>
  <c r="S959" i="10"/>
  <c r="T1290" i="10"/>
  <c r="P1285" i="10"/>
  <c r="N1285" i="4" s="1"/>
  <c r="O1392" i="10"/>
  <c r="T1402" i="10"/>
  <c r="R1402" i="4" s="1"/>
  <c r="P1438" i="10"/>
  <c r="T1738" i="10"/>
  <c r="P1716" i="10"/>
  <c r="N1716" i="4" s="1"/>
  <c r="S1688" i="10"/>
  <c r="Q1688" i="4" s="1"/>
  <c r="Q1884" i="10"/>
  <c r="O1884" i="4" s="1"/>
  <c r="T1841" i="10"/>
  <c r="N1015" i="10"/>
  <c r="P873" i="10"/>
  <c r="S1021" i="10"/>
  <c r="Q1021" i="4" s="1"/>
  <c r="N889" i="10"/>
  <c r="L889" i="4" s="1"/>
  <c r="S889" i="10"/>
  <c r="T889" i="10"/>
  <c r="N1475" i="10"/>
  <c r="L1475" i="4" s="1"/>
  <c r="Q1738" i="10"/>
  <c r="T1397" i="10"/>
  <c r="P508" i="10"/>
  <c r="O780" i="10"/>
  <c r="M780" i="4" s="1"/>
  <c r="S951" i="10"/>
  <c r="O1034" i="10"/>
  <c r="Q986" i="10"/>
  <c r="Q1158" i="10"/>
  <c r="R1240" i="10"/>
  <c r="Q1264" i="10"/>
  <c r="O1264" i="4" s="1"/>
  <c r="N1364" i="10"/>
  <c r="N1438" i="10"/>
  <c r="N1462" i="10"/>
  <c r="N1402" i="10"/>
  <c r="L1402" i="4" s="1"/>
  <c r="R1529" i="10"/>
  <c r="N1575" i="10"/>
  <c r="O1716" i="10"/>
  <c r="S1789" i="10"/>
  <c r="P1756" i="10"/>
  <c r="O1789" i="10"/>
  <c r="R1716" i="10"/>
  <c r="Q1841" i="10"/>
  <c r="O1841" i="4" s="1"/>
  <c r="N745" i="10"/>
  <c r="L745" i="4" s="1"/>
  <c r="N901" i="10"/>
  <c r="T1847" i="10"/>
  <c r="T582" i="10"/>
  <c r="R582" i="4" s="1"/>
  <c r="S1673" i="10"/>
  <c r="Q1673" i="4" s="1"/>
  <c r="R597" i="13"/>
  <c r="S597" i="13"/>
  <c r="T480" i="13"/>
  <c r="R480" i="4" s="1"/>
  <c r="Q486" i="13"/>
  <c r="O486" i="4" s="1"/>
  <c r="N486" i="13"/>
  <c r="Q281" i="13"/>
  <c r="T281" i="13"/>
  <c r="N1520" i="13"/>
  <c r="Q1520" i="13"/>
  <c r="R1520" i="13"/>
  <c r="P947" i="13"/>
  <c r="S955" i="13"/>
  <c r="Q955" i="13"/>
  <c r="O1034" i="13"/>
  <c r="Q1034" i="13"/>
  <c r="R1034" i="13"/>
  <c r="O1292" i="13"/>
  <c r="R1292" i="13"/>
  <c r="T1292" i="13"/>
  <c r="Q1309" i="13"/>
  <c r="O1567" i="13"/>
  <c r="T1567" i="13"/>
  <c r="T1980" i="13"/>
  <c r="R1980" i="4" s="1"/>
  <c r="Q1980" i="13"/>
  <c r="T1971" i="13"/>
  <c r="S1971" i="13"/>
  <c r="Q212" i="13"/>
  <c r="R212" i="13"/>
  <c r="Q190" i="13"/>
  <c r="R190" i="13"/>
  <c r="N268" i="13"/>
  <c r="P268" i="13"/>
  <c r="N268" i="4" s="1"/>
  <c r="Q268" i="13"/>
  <c r="Q183" i="13"/>
  <c r="N183" i="13"/>
  <c r="N202" i="13"/>
  <c r="R202" i="13"/>
  <c r="S202" i="13"/>
  <c r="R878" i="13"/>
  <c r="P878" i="4" s="1"/>
  <c r="N878" i="13"/>
  <c r="P878" i="13"/>
  <c r="N878" i="4" s="1"/>
  <c r="P902" i="13"/>
  <c r="O902" i="13"/>
  <c r="R902" i="13"/>
  <c r="P902" i="4" s="1"/>
  <c r="S902" i="13"/>
  <c r="Q902" i="4" s="1"/>
  <c r="N902" i="13"/>
  <c r="L902" i="4" s="1"/>
  <c r="N1088" i="13"/>
  <c r="O1088" i="13"/>
  <c r="P1088" i="13"/>
  <c r="T1088" i="13"/>
  <c r="R1088" i="4" s="1"/>
  <c r="R1088" i="13"/>
  <c r="P1088" i="4" s="1"/>
  <c r="N304" i="13"/>
  <c r="P304" i="13"/>
  <c r="T304" i="13"/>
  <c r="R304" i="4" s="1"/>
  <c r="Q1768" i="13"/>
  <c r="R1768" i="13"/>
  <c r="P1768" i="4" s="1"/>
  <c r="O1768" i="13"/>
  <c r="T1768" i="13"/>
  <c r="N1816" i="13"/>
  <c r="P1816" i="13"/>
  <c r="S1816" i="13"/>
  <c r="T1816" i="13"/>
  <c r="Q1816" i="13"/>
  <c r="R1816" i="13"/>
  <c r="N1683" i="13"/>
  <c r="R1683" i="13"/>
  <c r="P1264" i="13"/>
  <c r="N1264" i="4" s="1"/>
  <c r="T1264" i="13"/>
  <c r="N1264" i="13"/>
  <c r="P284" i="13"/>
  <c r="T284" i="13"/>
  <c r="Q284" i="13"/>
  <c r="R284" i="13"/>
  <c r="S284" i="13"/>
  <c r="Q828" i="13"/>
  <c r="S828" i="13"/>
  <c r="N828" i="13"/>
  <c r="R828" i="13"/>
  <c r="T828" i="13"/>
  <c r="N1704" i="13"/>
  <c r="P1704" i="13"/>
  <c r="R1704" i="13"/>
  <c r="Q1704" i="13"/>
  <c r="O1704" i="13"/>
  <c r="T1704" i="13"/>
  <c r="Q1811" i="13"/>
  <c r="S1811" i="13"/>
  <c r="R1811" i="13"/>
  <c r="P1551" i="13"/>
  <c r="N1551" i="4" s="1"/>
  <c r="Q1551" i="13"/>
  <c r="O1551" i="4" s="1"/>
  <c r="R1551" i="13"/>
  <c r="P1551" i="4" s="1"/>
  <c r="O1551" i="13"/>
  <c r="M1551" i="4" s="1"/>
  <c r="O715" i="13"/>
  <c r="S715" i="13"/>
  <c r="P1410" i="13"/>
  <c r="N1410" i="4" s="1"/>
  <c r="P1034" i="13"/>
  <c r="T1142" i="13"/>
  <c r="R1142" i="13"/>
  <c r="Q1203" i="13"/>
  <c r="R1203" i="13"/>
  <c r="N1552" i="13"/>
  <c r="R1552" i="13"/>
  <c r="N1944" i="13"/>
  <c r="T1944" i="13"/>
  <c r="Q1613" i="13"/>
  <c r="R1613" i="13"/>
  <c r="S1613" i="13"/>
  <c r="T1730" i="13"/>
  <c r="Q1579" i="13"/>
  <c r="S1579" i="13"/>
  <c r="Q1579" i="4" s="1"/>
  <c r="N1386" i="13"/>
  <c r="L1386" i="4" s="1"/>
  <c r="P1386" i="13"/>
  <c r="Q1868" i="13"/>
  <c r="P1868" i="13"/>
  <c r="N1868" i="4" s="1"/>
  <c r="Q1876" i="13"/>
  <c r="P1876" i="13"/>
  <c r="N1876" i="4" s="1"/>
  <c r="Q1956" i="13"/>
  <c r="S1878" i="13"/>
  <c r="N1878" i="13"/>
  <c r="R1878" i="13"/>
  <c r="S700" i="13"/>
  <c r="T700" i="13"/>
  <c r="P700" i="13"/>
  <c r="Q700" i="13"/>
  <c r="R352" i="13"/>
  <c r="Q352" i="13"/>
  <c r="N352" i="13"/>
  <c r="P352" i="13"/>
  <c r="R684" i="13"/>
  <c r="P684" i="4" s="1"/>
  <c r="O684" i="13"/>
  <c r="M684" i="4" s="1"/>
  <c r="P684" i="13"/>
  <c r="N684" i="4" s="1"/>
  <c r="S684" i="13"/>
  <c r="Q684" i="4" s="1"/>
  <c r="O1058" i="13"/>
  <c r="M1058" i="4" s="1"/>
  <c r="P1058" i="13"/>
  <c r="N1058" i="4" s="1"/>
  <c r="N1058" i="13"/>
  <c r="L1058" i="4" s="1"/>
  <c r="Q1058" i="13"/>
  <c r="O1058" i="4" s="1"/>
  <c r="T1058" i="13"/>
  <c r="R1058" i="4" s="1"/>
  <c r="R910" i="13"/>
  <c r="O910" i="13"/>
  <c r="M910" i="4" s="1"/>
  <c r="P910" i="13"/>
  <c r="N1504" i="13"/>
  <c r="Q1504" i="13"/>
  <c r="R1504" i="13"/>
  <c r="N396" i="13"/>
  <c r="L396" i="4" s="1"/>
  <c r="T396" i="13"/>
  <c r="O1883" i="13"/>
  <c r="Q1883" i="13"/>
  <c r="O845" i="13"/>
  <c r="R845" i="13"/>
  <c r="P955" i="13"/>
  <c r="Q645" i="13"/>
  <c r="R645" i="13"/>
  <c r="T645" i="13"/>
  <c r="Q733" i="13"/>
  <c r="R676" i="13"/>
  <c r="T676" i="13"/>
  <c r="R676" i="4" s="1"/>
  <c r="R437" i="13"/>
  <c r="N718" i="13"/>
  <c r="Q718" i="13"/>
  <c r="T718" i="13"/>
  <c r="S827" i="13"/>
  <c r="P827" i="13"/>
  <c r="N827" i="4" s="1"/>
  <c r="O583" i="13"/>
  <c r="Q948" i="13"/>
  <c r="R948" i="13"/>
  <c r="P948" i="4" s="1"/>
  <c r="P948" i="13"/>
  <c r="Q964" i="13"/>
  <c r="O964" i="4" s="1"/>
  <c r="P964" i="13"/>
  <c r="N964" i="4" s="1"/>
  <c r="R1051" i="13"/>
  <c r="P1051" i="4" s="1"/>
  <c r="O1051" i="13"/>
  <c r="M1051" i="4" s="1"/>
  <c r="Q1051" i="13"/>
  <c r="O1051" i="4" s="1"/>
  <c r="P1065" i="13"/>
  <c r="R1065" i="13"/>
  <c r="T1128" i="13"/>
  <c r="R1128" i="4" s="1"/>
  <c r="N1128" i="13"/>
  <c r="R1488" i="13"/>
  <c r="Q1488" i="13"/>
  <c r="Q1616" i="13"/>
  <c r="O1616" i="4" s="1"/>
  <c r="R1616" i="13"/>
  <c r="P1616" i="4" s="1"/>
  <c r="Q1680" i="13"/>
  <c r="O1680" i="4" s="1"/>
  <c r="R1962" i="13"/>
  <c r="R1549" i="13"/>
  <c r="S1549" i="13"/>
  <c r="T1549" i="13"/>
  <c r="O1549" i="13"/>
  <c r="Q1549" i="13"/>
  <c r="P436" i="13"/>
  <c r="R367" i="13"/>
  <c r="Q367" i="13"/>
  <c r="P871" i="13"/>
  <c r="N871" i="4" s="1"/>
  <c r="O871" i="13"/>
  <c r="M871" i="4" s="1"/>
  <c r="Q939" i="13"/>
  <c r="P1018" i="13"/>
  <c r="Q1018" i="13"/>
  <c r="T1042" i="13"/>
  <c r="O1042" i="13"/>
  <c r="Q1042" i="13"/>
  <c r="O1090" i="13"/>
  <c r="R1090" i="13"/>
  <c r="P1090" i="4" s="1"/>
  <c r="N1090" i="13"/>
  <c r="L1090" i="4" s="1"/>
  <c r="O1141" i="13"/>
  <c r="Q1141" i="13"/>
  <c r="T1340" i="13"/>
  <c r="R1340" i="4" s="1"/>
  <c r="O1340" i="13"/>
  <c r="M1340" i="4" s="1"/>
  <c r="Q1340" i="13"/>
  <c r="O1340" i="4" s="1"/>
  <c r="R1340" i="13"/>
  <c r="P1340" i="4" s="1"/>
  <c r="Q896" i="13"/>
  <c r="O896" i="4" s="1"/>
  <c r="N896" i="13"/>
  <c r="L896" i="4" s="1"/>
  <c r="N1150" i="13"/>
  <c r="L1150" i="4" s="1"/>
  <c r="T1150" i="13"/>
  <c r="R1150" i="4" s="1"/>
  <c r="S1150" i="13"/>
  <c r="Q1150" i="4" s="1"/>
  <c r="Q1150" i="13"/>
  <c r="O1150" i="4" s="1"/>
  <c r="R1464" i="13"/>
  <c r="Q1464" i="13"/>
  <c r="T1456" i="13"/>
  <c r="R1456" i="13"/>
  <c r="N1456" i="13"/>
  <c r="Q1456" i="13"/>
  <c r="Q899" i="13"/>
  <c r="O899" i="4" s="1"/>
  <c r="S899" i="13"/>
  <c r="Q899" i="4" s="1"/>
  <c r="T984" i="13"/>
  <c r="R1333" i="13"/>
  <c r="R1416" i="13"/>
  <c r="T1718" i="13"/>
  <c r="T202" i="13"/>
  <c r="S437" i="13"/>
  <c r="N367" i="13"/>
  <c r="N480" i="13"/>
  <c r="L480" i="4" s="1"/>
  <c r="T486" i="13"/>
  <c r="P645" i="13"/>
  <c r="P896" i="13"/>
  <c r="N896" i="4" s="1"/>
  <c r="O955" i="13"/>
  <c r="N871" i="13"/>
  <c r="L871" i="4" s="1"/>
  <c r="R899" i="13"/>
  <c r="P899" i="4" s="1"/>
  <c r="R955" i="13"/>
  <c r="T1065" i="13"/>
  <c r="R1065" i="4" s="1"/>
  <c r="O1065" i="13"/>
  <c r="R1141" i="13"/>
  <c r="Q1416" i="13"/>
  <c r="S1730" i="13"/>
  <c r="O1770" i="13"/>
  <c r="T1811" i="13"/>
  <c r="T1962" i="13"/>
  <c r="O542" i="13"/>
  <c r="S1551" i="13"/>
  <c r="Q1551" i="4" s="1"/>
  <c r="T958" i="13"/>
  <c r="R958" i="4" s="1"/>
  <c r="P1971" i="13"/>
  <c r="T183" i="13"/>
  <c r="T367" i="13"/>
  <c r="T558" i="13"/>
  <c r="P621" i="13"/>
  <c r="S628" i="13"/>
  <c r="R827" i="13"/>
  <c r="T939" i="13"/>
  <c r="Q871" i="13"/>
  <c r="O871" i="4" s="1"/>
  <c r="S1090" i="13"/>
  <c r="Q1090" i="4" s="1"/>
  <c r="O1464" i="13"/>
  <c r="N1579" i="13"/>
  <c r="O1616" i="13"/>
  <c r="M1616" i="4" s="1"/>
  <c r="S1416" i="13"/>
  <c r="S1504" i="13"/>
  <c r="S1683" i="13"/>
  <c r="Q1683" i="4" s="1"/>
  <c r="T1683" i="13"/>
  <c r="O1956" i="13"/>
  <c r="O1980" i="13"/>
  <c r="Q588" i="13"/>
  <c r="R577" i="13"/>
  <c r="P577" i="4" s="1"/>
  <c r="N700" i="13"/>
  <c r="O828" i="13"/>
  <c r="S367" i="13"/>
  <c r="N845" i="13"/>
  <c r="T733" i="13"/>
  <c r="T955" i="13"/>
  <c r="O899" i="13"/>
  <c r="M899" i="4" s="1"/>
  <c r="T964" i="13"/>
  <c r="R964" i="4" s="1"/>
  <c r="S1264" i="13"/>
  <c r="O1568" i="13"/>
  <c r="M1568" i="4" s="1"/>
  <c r="P1416" i="13"/>
  <c r="P1464" i="13"/>
  <c r="P1504" i="13"/>
  <c r="S1464" i="13"/>
  <c r="S1616" i="13"/>
  <c r="Q1616" i="4" s="1"/>
  <c r="R1680" i="13"/>
  <c r="P1680" i="4" s="1"/>
  <c r="N1811" i="13"/>
  <c r="P1980" i="13"/>
  <c r="N1464" i="13"/>
  <c r="S190" i="13"/>
  <c r="S396" i="13"/>
  <c r="S468" i="13"/>
  <c r="S480" i="13"/>
  <c r="Q480" i="4" s="1"/>
  <c r="T526" i="13"/>
  <c r="S718" i="13"/>
  <c r="T845" i="13"/>
  <c r="T899" i="13"/>
  <c r="R899" i="4" s="1"/>
  <c r="O939" i="13"/>
  <c r="R947" i="13"/>
  <c r="S1034" i="13"/>
  <c r="Q1034" i="4" s="1"/>
  <c r="P984" i="13"/>
  <c r="S1128" i="13"/>
  <c r="Q1128" i="4" s="1"/>
  <c r="P1309" i="13"/>
  <c r="S1456" i="13"/>
  <c r="O1730" i="13"/>
  <c r="S1956" i="13"/>
  <c r="N1768" i="13"/>
  <c r="S1883" i="13"/>
  <c r="Q1883" i="4" s="1"/>
  <c r="N1980" i="13"/>
  <c r="S145" i="13"/>
  <c r="P367" i="13"/>
  <c r="R715" i="13"/>
  <c r="O733" i="13"/>
  <c r="R733" i="13"/>
  <c r="O827" i="13"/>
  <c r="O948" i="13"/>
  <c r="O964" i="13"/>
  <c r="M964" i="4" s="1"/>
  <c r="O984" i="13"/>
  <c r="R984" i="13"/>
  <c r="S1042" i="13"/>
  <c r="N1065" i="13"/>
  <c r="S1340" i="13"/>
  <c r="Q1340" i="4" s="1"/>
  <c r="R1264" i="13"/>
  <c r="P1264" i="4" s="1"/>
  <c r="O1456" i="13"/>
  <c r="P1680" i="13"/>
  <c r="N1680" i="4" s="1"/>
  <c r="T1680" i="13"/>
  <c r="R1680" i="4" s="1"/>
  <c r="O1868" i="13"/>
  <c r="M1868" i="4" s="1"/>
  <c r="R1883" i="13"/>
  <c r="P1883" i="4" s="1"/>
  <c r="S1980" i="13"/>
  <c r="Q1980" i="4" s="1"/>
  <c r="N437" i="13"/>
  <c r="R504" i="13"/>
  <c r="S643" i="13"/>
  <c r="Q643" i="4" s="1"/>
  <c r="P1549" i="13"/>
  <c r="T896" i="13"/>
  <c r="R896" i="4" s="1"/>
  <c r="R1309" i="13"/>
  <c r="T1464" i="13"/>
  <c r="N1551" i="13"/>
  <c r="L1551" i="4" s="1"/>
  <c r="T747" i="13"/>
  <c r="R747" i="4" s="1"/>
  <c r="N827" i="13"/>
  <c r="O947" i="13"/>
  <c r="S896" i="13"/>
  <c r="Q896" i="4" s="1"/>
  <c r="R939" i="13"/>
  <c r="P1141" i="13"/>
  <c r="O1504" i="13"/>
  <c r="P1520" i="13"/>
  <c r="P1705" i="13"/>
  <c r="O1680" i="13"/>
  <c r="M1680" i="4" s="1"/>
  <c r="P1956" i="13"/>
  <c r="N1962" i="13"/>
  <c r="R1956" i="13"/>
  <c r="R1980" i="13"/>
  <c r="P1980" i="4" s="1"/>
  <c r="Q520" i="13"/>
  <c r="O520" i="4" s="1"/>
  <c r="R542" i="13"/>
  <c r="S1520" i="13"/>
  <c r="R1579" i="13"/>
  <c r="P1579" i="4" s="1"/>
  <c r="O1683" i="13"/>
  <c r="Q1683" i="13"/>
  <c r="N1729" i="13"/>
  <c r="N1680" i="13"/>
  <c r="L1680" i="4" s="1"/>
  <c r="O1876" i="13"/>
  <c r="M1876" i="4" s="1"/>
  <c r="P1042" i="13"/>
  <c r="T1551" i="13"/>
  <c r="R1551" i="4" s="1"/>
  <c r="S1704" i="13"/>
  <c r="R1971" i="13"/>
  <c r="P1730" i="13"/>
  <c r="N1286" i="13"/>
  <c r="T1607" i="13"/>
  <c r="R1607" i="4" s="1"/>
  <c r="O1788" i="13"/>
  <c r="T1813" i="13"/>
  <c r="R1813" i="4" s="1"/>
  <c r="R1876" i="13"/>
  <c r="T1910" i="13"/>
  <c r="T1956" i="13"/>
  <c r="T1480" i="13"/>
  <c r="R1592" i="13"/>
  <c r="P1592" i="4" s="1"/>
  <c r="Q1796" i="13"/>
  <c r="O1796" i="4" s="1"/>
  <c r="N135" i="13"/>
  <c r="S135" i="13"/>
  <c r="Q135" i="13"/>
  <c r="T527" i="13"/>
  <c r="R527" i="4" s="1"/>
  <c r="N934" i="13"/>
  <c r="S934" i="13"/>
  <c r="Q934" i="4" s="1"/>
  <c r="R934" i="13"/>
  <c r="T934" i="13"/>
  <c r="R934" i="4" s="1"/>
  <c r="R1131" i="13"/>
  <c r="P1131" i="4" s="1"/>
  <c r="S1131" i="13"/>
  <c r="Q1131" i="4" s="1"/>
  <c r="Q1131" i="13"/>
  <c r="O1131" i="4" s="1"/>
  <c r="P1131" i="13"/>
  <c r="N1131" i="4" s="1"/>
  <c r="R1663" i="13"/>
  <c r="S1663" i="13"/>
  <c r="T1663" i="13"/>
  <c r="P1179" i="13"/>
  <c r="S1179" i="13"/>
  <c r="Q1179" i="13"/>
  <c r="O1267" i="13"/>
  <c r="M1267" i="4" s="1"/>
  <c r="R1267" i="13"/>
  <c r="T1267" i="13"/>
  <c r="S1267" i="13"/>
  <c r="Q1267" i="13"/>
  <c r="Q1507" i="13"/>
  <c r="O1507" i="4" s="1"/>
  <c r="S1507" i="13"/>
  <c r="Q1507" i="4" s="1"/>
  <c r="N1748" i="13"/>
  <c r="L1748" i="4" s="1"/>
  <c r="P1748" i="13"/>
  <c r="N1748" i="4" s="1"/>
  <c r="R1748" i="13"/>
  <c r="R739" i="13"/>
  <c r="O739" i="13"/>
  <c r="Q1332" i="13"/>
  <c r="O1332" i="4" s="1"/>
  <c r="R1332" i="13"/>
  <c r="P1332" i="4" s="1"/>
  <c r="T1332" i="13"/>
  <c r="R1332" i="4" s="1"/>
  <c r="O1332" i="13"/>
  <c r="M1332" i="4" s="1"/>
  <c r="P1332" i="13"/>
  <c r="N1332" i="4" s="1"/>
  <c r="N1332" i="13"/>
  <c r="L1332" i="4" s="1"/>
  <c r="R738" i="13"/>
  <c r="P738" i="13"/>
  <c r="Q738" i="13"/>
  <c r="S738" i="13"/>
  <c r="P933" i="13"/>
  <c r="N933" i="4" s="1"/>
  <c r="T1000" i="13"/>
  <c r="S1049" i="13"/>
  <c r="P1089" i="13"/>
  <c r="N1089" i="4" s="1"/>
  <c r="S1089" i="13"/>
  <c r="Q1089" i="4" s="1"/>
  <c r="S1230" i="13"/>
  <c r="Q1230" i="13"/>
  <c r="O1933" i="13"/>
  <c r="M1933" i="4" s="1"/>
  <c r="N1933" i="13"/>
  <c r="L1933" i="4" s="1"/>
  <c r="P836" i="13"/>
  <c r="R836" i="13"/>
  <c r="T836" i="13"/>
  <c r="N836" i="13"/>
  <c r="S1554" i="13"/>
  <c r="Q1554" i="4" s="1"/>
  <c r="Q1723" i="13"/>
  <c r="Q1783" i="13"/>
  <c r="S1899" i="13"/>
  <c r="T1899" i="13"/>
  <c r="P918" i="13"/>
  <c r="O918" i="13"/>
  <c r="Q918" i="13"/>
  <c r="O925" i="13"/>
  <c r="N925" i="13"/>
  <c r="P925" i="13"/>
  <c r="R925" i="13"/>
  <c r="S925" i="13"/>
  <c r="T1431" i="13"/>
  <c r="Q1849" i="13"/>
  <c r="O1849" i="4" s="1"/>
  <c r="S1849" i="13"/>
  <c r="Q1849" i="4" s="1"/>
  <c r="Q1364" i="13"/>
  <c r="R1364" i="13"/>
  <c r="Q1097" i="13"/>
  <c r="O1097" i="4" s="1"/>
  <c r="S1241" i="13"/>
  <c r="Q1241" i="13"/>
  <c r="R1241" i="13"/>
  <c r="N1653" i="13"/>
  <c r="Q1653" i="13"/>
  <c r="R1653" i="13"/>
  <c r="T1738" i="13"/>
  <c r="P1738" i="13"/>
  <c r="P1778" i="13"/>
  <c r="T1778" i="13"/>
  <c r="N1915" i="13"/>
  <c r="S1915" i="13"/>
  <c r="Q1945" i="13"/>
  <c r="S926" i="13"/>
  <c r="Q926" i="13"/>
  <c r="R926" i="13"/>
  <c r="P1581" i="13"/>
  <c r="Q1581" i="13"/>
  <c r="R1581" i="13"/>
  <c r="P1740" i="13"/>
  <c r="Q1740" i="13"/>
  <c r="R1740" i="13"/>
  <c r="T1740" i="13"/>
  <c r="N1740" i="13"/>
  <c r="S1837" i="13"/>
  <c r="Q1837" i="4" s="1"/>
  <c r="Q1837" i="13"/>
  <c r="O1837" i="4" s="1"/>
  <c r="O1840" i="13"/>
  <c r="M1840" i="4" s="1"/>
  <c r="P1840" i="13"/>
  <c r="S1840" i="13"/>
  <c r="N1840" i="13"/>
  <c r="T1840" i="13"/>
  <c r="R1840" i="13"/>
  <c r="T1937" i="13"/>
  <c r="R1937" i="4" s="1"/>
  <c r="R1432" i="13"/>
  <c r="Q1432" i="13"/>
  <c r="R1986" i="13"/>
  <c r="R1195" i="13"/>
  <c r="P1195" i="4" s="1"/>
  <c r="S1870" i="13"/>
  <c r="N1870" i="13"/>
  <c r="T1870" i="13"/>
  <c r="O1509" i="13"/>
  <c r="P1509" i="13"/>
  <c r="Q1509" i="13"/>
  <c r="R1509" i="13"/>
  <c r="S1509" i="13"/>
  <c r="T1509" i="13"/>
  <c r="P634" i="13"/>
  <c r="P886" i="13"/>
  <c r="N886" i="4" s="1"/>
  <c r="S1586" i="13"/>
  <c r="Q1645" i="13"/>
  <c r="R1645" i="13"/>
  <c r="P1706" i="13"/>
  <c r="T1706" i="13"/>
  <c r="R1706" i="4" s="1"/>
  <c r="S1506" i="13"/>
  <c r="Q1506" i="4" s="1"/>
  <c r="S551" i="13"/>
  <c r="Q551" i="4" s="1"/>
  <c r="R551" i="13"/>
  <c r="P551" i="4" s="1"/>
  <c r="N1126" i="13"/>
  <c r="T1126" i="13"/>
  <c r="S1126" i="13"/>
  <c r="P1126" i="13"/>
  <c r="O1573" i="13"/>
  <c r="P1573" i="13"/>
  <c r="R1573" i="13"/>
  <c r="S1573" i="13"/>
  <c r="N1573" i="13"/>
  <c r="T1573" i="13"/>
  <c r="Q889" i="13"/>
  <c r="Q1232" i="13"/>
  <c r="P1232" i="13"/>
  <c r="T1232" i="13"/>
  <c r="N1232" i="13"/>
  <c r="T597" i="13"/>
  <c r="Q597" i="13"/>
  <c r="P486" i="13"/>
  <c r="S486" i="13"/>
  <c r="T621" i="13"/>
  <c r="S621" i="13"/>
  <c r="N936" i="13"/>
  <c r="O936" i="13"/>
  <c r="O645" i="13"/>
  <c r="R747" i="13"/>
  <c r="P747" i="4" s="1"/>
  <c r="P526" i="13"/>
  <c r="Q526" i="13"/>
  <c r="R526" i="13"/>
  <c r="N747" i="13"/>
  <c r="P733" i="13"/>
  <c r="O891" i="13"/>
  <c r="R936" i="13"/>
  <c r="T1049" i="13"/>
  <c r="P1000" i="13"/>
  <c r="N1049" i="13"/>
  <c r="S1106" i="13"/>
  <c r="Q1106" i="4" s="1"/>
  <c r="R1097" i="13"/>
  <c r="P1097" i="4" s="1"/>
  <c r="O1261" i="13"/>
  <c r="Q1261" i="13"/>
  <c r="S1261" i="13"/>
  <c r="O1432" i="13"/>
  <c r="R1554" i="13"/>
  <c r="P1554" i="4" s="1"/>
  <c r="P1723" i="13"/>
  <c r="N1723" i="4" s="1"/>
  <c r="S1723" i="13"/>
  <c r="Q1723" i="4" s="1"/>
  <c r="R1837" i="13"/>
  <c r="P1837" i="4" s="1"/>
  <c r="P1837" i="13"/>
  <c r="N1837" i="4" s="1"/>
  <c r="R1933" i="13"/>
  <c r="P1933" i="4" s="1"/>
  <c r="T1986" i="13"/>
  <c r="R486" i="13"/>
  <c r="P486" i="4" s="1"/>
  <c r="P1602" i="13"/>
  <c r="N1602" i="4" s="1"/>
  <c r="P1267" i="13"/>
  <c r="N1432" i="13"/>
  <c r="S1591" i="13"/>
  <c r="Q1644" i="13"/>
  <c r="O1644" i="4" s="1"/>
  <c r="Q1889" i="13"/>
  <c r="Q527" i="13"/>
  <c r="S739" i="13"/>
  <c r="P1942" i="13"/>
  <c r="N1926" i="13"/>
  <c r="P936" i="13"/>
  <c r="O889" i="13"/>
  <c r="S1232" i="13"/>
  <c r="S1431" i="13"/>
  <c r="O1507" i="13"/>
  <c r="M1507" i="4" s="1"/>
  <c r="R1507" i="13"/>
  <c r="P1507" i="4" s="1"/>
  <c r="S1706" i="13"/>
  <c r="P1783" i="13"/>
  <c r="R1915" i="13"/>
  <c r="S1933" i="13"/>
  <c r="S527" i="13"/>
  <c r="Q527" i="4" s="1"/>
  <c r="P527" i="13"/>
  <c r="N527" i="4" s="1"/>
  <c r="S1338" i="13"/>
  <c r="P597" i="13"/>
  <c r="S747" i="13"/>
  <c r="Q747" i="4" s="1"/>
  <c r="S936" i="13"/>
  <c r="O1000" i="13"/>
  <c r="R1000" i="13"/>
  <c r="P1261" i="13"/>
  <c r="O1783" i="13"/>
  <c r="N1837" i="13"/>
  <c r="R1849" i="13"/>
  <c r="T1179" i="13"/>
  <c r="T1507" i="13"/>
  <c r="R1507" i="4" s="1"/>
  <c r="T620" i="13"/>
  <c r="T698" i="13"/>
  <c r="T942" i="13"/>
  <c r="R942" i="4" s="1"/>
  <c r="T1136" i="13"/>
  <c r="R1136" i="4" s="1"/>
  <c r="T1503" i="13"/>
  <c r="O1716" i="13"/>
  <c r="S1515" i="13"/>
  <c r="Q1515" i="4" s="1"/>
  <c r="S1780" i="13"/>
  <c r="Q1780" i="4" s="1"/>
  <c r="T1311" i="13"/>
  <c r="O1623" i="13"/>
  <c r="M1623" i="4" s="1"/>
  <c r="T1429" i="13"/>
  <c r="N1581" i="13"/>
  <c r="Q1809" i="13"/>
  <c r="O1769" i="13"/>
  <c r="P1804" i="13"/>
  <c r="N1804" i="4" s="1"/>
  <c r="T1286" i="13"/>
  <c r="T1818" i="13"/>
  <c r="R1818" i="4" s="1"/>
  <c r="T1176" i="13"/>
  <c r="R1176" i="4" s="1"/>
  <c r="N1407" i="13"/>
  <c r="T318" i="13"/>
  <c r="T644" i="13"/>
  <c r="R644" i="4" s="1"/>
  <c r="T576" i="13"/>
  <c r="R576" i="4" s="1"/>
  <c r="T884" i="13"/>
  <c r="R884" i="4" s="1"/>
  <c r="T936" i="13"/>
  <c r="T1018" i="13"/>
  <c r="T1082" i="13"/>
  <c r="R1082" i="4" s="1"/>
  <c r="T1423" i="13"/>
  <c r="T1300" i="13"/>
  <c r="T1327" i="13"/>
  <c r="T1541" i="13"/>
  <c r="T1714" i="13"/>
  <c r="T1623" i="13"/>
  <c r="R1623" i="4" s="1"/>
  <c r="T1975" i="13"/>
  <c r="T443" i="13"/>
  <c r="R443" i="4" s="1"/>
  <c r="T1259" i="13"/>
  <c r="R1259" i="4" s="1"/>
  <c r="T855" i="13"/>
  <c r="T1979" i="13"/>
  <c r="T846" i="13"/>
  <c r="R846" i="4" s="1"/>
  <c r="T326" i="13"/>
  <c r="T300" i="13"/>
  <c r="S645" i="13"/>
  <c r="T739" i="13"/>
  <c r="P747" i="13"/>
  <c r="N1089" i="13"/>
  <c r="P1432" i="13"/>
  <c r="T1723" i="13"/>
  <c r="R1723" i="4" s="1"/>
  <c r="O1738" i="13"/>
  <c r="N1783" i="13"/>
  <c r="S1783" i="13"/>
  <c r="Q1937" i="13"/>
  <c r="N1986" i="13"/>
  <c r="T308" i="13"/>
  <c r="T889" i="13"/>
  <c r="S1748" i="13"/>
  <c r="Q1748" i="4" s="1"/>
  <c r="O1945" i="13"/>
  <c r="Q1119" i="13"/>
  <c r="O1748" i="13"/>
  <c r="M1748" i="4" s="1"/>
  <c r="S239" i="13"/>
  <c r="P1663" i="13"/>
  <c r="T715" i="13"/>
  <c r="R891" i="13"/>
  <c r="T1089" i="13"/>
  <c r="O1049" i="13"/>
  <c r="O1097" i="13"/>
  <c r="M1097" i="4" s="1"/>
  <c r="N1261" i="13"/>
  <c r="P1241" i="13"/>
  <c r="P1645" i="13"/>
  <c r="R1586" i="13"/>
  <c r="S1738" i="13"/>
  <c r="S1778" i="13"/>
  <c r="O1706" i="13"/>
  <c r="T1783" i="13"/>
  <c r="R1899" i="13"/>
  <c r="O1837" i="13"/>
  <c r="M1837" i="4" s="1"/>
  <c r="P739" i="13"/>
  <c r="Q619" i="13"/>
  <c r="O619" i="4" s="1"/>
  <c r="R933" i="13"/>
  <c r="P933" i="4" s="1"/>
  <c r="P1049" i="13"/>
  <c r="N1049" i="4" s="1"/>
  <c r="Q1089" i="13"/>
  <c r="O1089" i="4" s="1"/>
  <c r="N1440" i="13"/>
  <c r="N1472" i="13"/>
  <c r="O1533" i="13"/>
  <c r="Q396" i="13"/>
  <c r="P651" i="13"/>
  <c r="N651" i="4" s="1"/>
  <c r="N862" i="13"/>
  <c r="S933" i="13"/>
  <c r="R1089" i="13"/>
  <c r="O1101" i="13"/>
  <c r="P1134" i="13"/>
  <c r="P1538" i="13"/>
  <c r="Q337" i="13"/>
  <c r="T642" i="13"/>
  <c r="O1224" i="13"/>
  <c r="O1254" i="13"/>
  <c r="N1576" i="13"/>
  <c r="L1576" i="4" s="1"/>
  <c r="Q769" i="13"/>
  <c r="O769" i="4" s="1"/>
  <c r="N834" i="13"/>
  <c r="L834" i="4" s="1"/>
  <c r="T265" i="13"/>
  <c r="P803" i="13"/>
  <c r="O942" i="13"/>
  <c r="M942" i="4" s="1"/>
  <c r="Q989" i="13"/>
  <c r="R1179" i="13"/>
  <c r="S1535" i="13"/>
  <c r="Q1535" i="4" s="1"/>
  <c r="Q1748" i="13"/>
  <c r="O1748" i="4" s="1"/>
  <c r="T1945" i="13"/>
  <c r="N780" i="13"/>
  <c r="P1613" i="13"/>
  <c r="T850" i="13"/>
  <c r="R1354" i="13"/>
  <c r="P1354" i="4" s="1"/>
  <c r="O1493" i="13"/>
  <c r="T1928" i="13"/>
  <c r="O1878" i="13"/>
  <c r="N527" i="13"/>
  <c r="N1097" i="13"/>
  <c r="O1241" i="13"/>
  <c r="P1653" i="13"/>
  <c r="R1530" i="13"/>
  <c r="P1530" i="4" s="1"/>
  <c r="O1723" i="13"/>
  <c r="O1778" i="13"/>
  <c r="P1849" i="13"/>
  <c r="N1849" i="4" s="1"/>
  <c r="T310" i="13"/>
  <c r="N1230" i="13"/>
  <c r="P810" i="13"/>
  <c r="N958" i="13"/>
  <c r="L958" i="4" s="1"/>
  <c r="N1179" i="13"/>
  <c r="Q1955" i="13"/>
  <c r="R1783" i="13"/>
  <c r="S1937" i="13"/>
  <c r="O1602" i="13"/>
  <c r="M1602" i="4" s="1"/>
  <c r="O1179" i="13"/>
  <c r="R241" i="13"/>
  <c r="T145" i="13"/>
  <c r="Q241" i="13"/>
  <c r="N241" i="13"/>
  <c r="Q1556" i="10"/>
  <c r="S1556" i="10"/>
  <c r="R1556" i="10"/>
  <c r="N1556" i="10"/>
  <c r="O731" i="10"/>
  <c r="P735" i="10"/>
  <c r="N870" i="10"/>
  <c r="L870" i="4" s="1"/>
  <c r="S870" i="10"/>
  <c r="P870" i="10"/>
  <c r="N870" i="4" s="1"/>
  <c r="O1075" i="10"/>
  <c r="Q1075" i="10"/>
  <c r="T735" i="10"/>
  <c r="P632" i="10"/>
  <c r="T1229" i="10"/>
  <c r="R1229" i="4" s="1"/>
  <c r="Q1620" i="10"/>
  <c r="T1620" i="10"/>
  <c r="R1620" i="4" s="1"/>
  <c r="O1307" i="10"/>
  <c r="P1307" i="10"/>
  <c r="Q1307" i="10"/>
  <c r="S1426" i="10"/>
  <c r="Q1426" i="4" s="1"/>
  <c r="T1426" i="10"/>
  <c r="R1426" i="4" s="1"/>
  <c r="R1490" i="10"/>
  <c r="P1490" i="4" s="1"/>
  <c r="S1490" i="10"/>
  <c r="Q1490" i="4" s="1"/>
  <c r="P1490" i="10"/>
  <c r="S1659" i="10"/>
  <c r="T1659" i="10"/>
  <c r="R1659" i="10"/>
  <c r="P1769" i="10"/>
  <c r="O1769" i="10"/>
  <c r="R1769" i="10"/>
  <c r="P1769" i="4" s="1"/>
  <c r="Q1769" i="10"/>
  <c r="T1769" i="10"/>
  <c r="N1769" i="10"/>
  <c r="Q1941" i="10"/>
  <c r="R1941" i="10"/>
  <c r="P1941" i="4" s="1"/>
  <c r="S1941" i="10"/>
  <c r="Q1941" i="4" s="1"/>
  <c r="Q1628" i="10"/>
  <c r="T1295" i="10"/>
  <c r="R1295" i="4" s="1"/>
  <c r="Q1295" i="10"/>
  <c r="P1295" i="10"/>
  <c r="N1295" i="4" s="1"/>
  <c r="N1295" i="10"/>
  <c r="R1348" i="10"/>
  <c r="P1348" i="4" s="1"/>
  <c r="Q1348" i="10"/>
  <c r="O1348" i="4" s="1"/>
  <c r="O1348" i="10"/>
  <c r="M1348" i="4" s="1"/>
  <c r="N779" i="10"/>
  <c r="L779" i="4" s="1"/>
  <c r="Q779" i="10"/>
  <c r="P779" i="10"/>
  <c r="N779" i="4" s="1"/>
  <c r="O779" i="10"/>
  <c r="Q990" i="10"/>
  <c r="O990" i="4" s="1"/>
  <c r="O1145" i="10"/>
  <c r="S1145" i="10"/>
  <c r="P1145" i="10"/>
  <c r="R1145" i="10"/>
  <c r="T1145" i="10"/>
  <c r="Q1098" i="10"/>
  <c r="R1098" i="10"/>
  <c r="O1098" i="10"/>
  <c r="P1098" i="10"/>
  <c r="T605" i="10"/>
  <c r="T1746" i="10"/>
  <c r="R1746" i="4" s="1"/>
  <c r="R1911" i="10"/>
  <c r="N1736" i="10"/>
  <c r="S1736" i="10"/>
  <c r="P1752" i="10"/>
  <c r="N1752" i="4" s="1"/>
  <c r="O1752" i="10"/>
  <c r="Q1115" i="10"/>
  <c r="R1115" i="10"/>
  <c r="T1115" i="10"/>
  <c r="O1115" i="10"/>
  <c r="Q605" i="10"/>
  <c r="O605" i="4" s="1"/>
  <c r="O605" i="10"/>
  <c r="R605" i="10"/>
  <c r="P605" i="4" s="1"/>
  <c r="P605" i="10"/>
  <c r="N605" i="4" s="1"/>
  <c r="O1173" i="10"/>
  <c r="Q1173" i="10"/>
  <c r="O1173" i="4" s="1"/>
  <c r="P1173" i="10"/>
  <c r="N1173" i="4" s="1"/>
  <c r="P507" i="10"/>
  <c r="Q507" i="10"/>
  <c r="R507" i="10"/>
  <c r="N507" i="10"/>
  <c r="T507" i="10"/>
  <c r="S1962" i="10"/>
  <c r="N1962" i="10"/>
  <c r="Q1962" i="10"/>
  <c r="R1962" i="10"/>
  <c r="N433" i="10"/>
  <c r="Q433" i="10"/>
  <c r="T879" i="10"/>
  <c r="R879" i="4" s="1"/>
  <c r="S879" i="10"/>
  <c r="Q879" i="10"/>
  <c r="O879" i="4" s="1"/>
  <c r="O879" i="10"/>
  <c r="M879" i="4" s="1"/>
  <c r="P879" i="10"/>
  <c r="N879" i="4" s="1"/>
  <c r="N879" i="10"/>
  <c r="L879" i="4" s="1"/>
  <c r="R676" i="10"/>
  <c r="N676" i="10"/>
  <c r="L676" i="4" s="1"/>
  <c r="P676" i="10"/>
  <c r="Q676" i="10"/>
  <c r="Q1333" i="10"/>
  <c r="T1333" i="10"/>
  <c r="O1333" i="10"/>
  <c r="R1333" i="10"/>
  <c r="P1333" i="4" s="1"/>
  <c r="T1417" i="10"/>
  <c r="Q1417" i="10"/>
  <c r="S1417" i="10"/>
  <c r="O1913" i="10"/>
  <c r="N1913" i="10"/>
  <c r="T1913" i="10"/>
  <c r="S1913" i="10"/>
  <c r="T1791" i="10"/>
  <c r="R1791" i="10"/>
  <c r="S1791" i="10"/>
  <c r="O1791" i="10"/>
  <c r="S622" i="10"/>
  <c r="T622" i="10"/>
  <c r="Q1807" i="10"/>
  <c r="S1807" i="10"/>
  <c r="R1807" i="10"/>
  <c r="T1807" i="10"/>
  <c r="N1807" i="10"/>
  <c r="T1556" i="10"/>
  <c r="P1275" i="10"/>
  <c r="N1275" i="4" s="1"/>
  <c r="Q1275" i="10"/>
  <c r="T1275" i="10"/>
  <c r="R1275" i="4" s="1"/>
  <c r="O1275" i="10"/>
  <c r="M1275" i="4" s="1"/>
  <c r="T1414" i="10"/>
  <c r="Q1414" i="10"/>
  <c r="P522" i="10"/>
  <c r="R522" i="10"/>
  <c r="Q631" i="10"/>
  <c r="N631" i="10"/>
  <c r="P631" i="10"/>
  <c r="T760" i="10"/>
  <c r="R760" i="10"/>
  <c r="P760" i="4" s="1"/>
  <c r="O982" i="10"/>
  <c r="M982" i="4" s="1"/>
  <c r="Q982" i="10"/>
  <c r="Q277" i="10"/>
  <c r="R287" i="10"/>
  <c r="P287" i="4" s="1"/>
  <c r="P475" i="10"/>
  <c r="S475" i="10"/>
  <c r="T475" i="10"/>
  <c r="T448" i="10"/>
  <c r="R448" i="10"/>
  <c r="N583" i="10"/>
  <c r="O583" i="10"/>
  <c r="M583" i="4" s="1"/>
  <c r="Q583" i="10"/>
  <c r="S697" i="10"/>
  <c r="Q697" i="10"/>
  <c r="N697" i="10"/>
  <c r="R697" i="10"/>
  <c r="O721" i="10"/>
  <c r="P721" i="10"/>
  <c r="Q721" i="10"/>
  <c r="S721" i="10"/>
  <c r="P644" i="10"/>
  <c r="O644" i="10"/>
  <c r="M644" i="4" s="1"/>
  <c r="R644" i="10"/>
  <c r="Q644" i="10"/>
  <c r="Q700" i="10"/>
  <c r="T700" i="10"/>
  <c r="R700" i="4" s="1"/>
  <c r="Q1192" i="10"/>
  <c r="N1192" i="10"/>
  <c r="S1192" i="10"/>
  <c r="T1192" i="10"/>
  <c r="O1192" i="10"/>
  <c r="M1192" i="4" s="1"/>
  <c r="N1099" i="10"/>
  <c r="Q1099" i="10"/>
  <c r="R1099" i="10"/>
  <c r="P1099" i="4" s="1"/>
  <c r="T1099" i="10"/>
  <c r="O1099" i="10"/>
  <c r="N1224" i="10"/>
  <c r="L1224" i="4" s="1"/>
  <c r="Q1224" i="10"/>
  <c r="O1224" i="4" s="1"/>
  <c r="T1224" i="10"/>
  <c r="R1224" i="4" s="1"/>
  <c r="O1274" i="10"/>
  <c r="R1274" i="10"/>
  <c r="P1274" i="10"/>
  <c r="N1274" i="10"/>
  <c r="S1274" i="10"/>
  <c r="N919" i="10"/>
  <c r="Q919" i="10"/>
  <c r="R919" i="10"/>
  <c r="S1064" i="10"/>
  <c r="Q1064" i="4" s="1"/>
  <c r="P1064" i="10"/>
  <c r="N1064" i="4" s="1"/>
  <c r="Q1083" i="10"/>
  <c r="O1083" i="4" s="1"/>
  <c r="R1083" i="10"/>
  <c r="O1083" i="10"/>
  <c r="Q1291" i="10"/>
  <c r="R1291" i="10"/>
  <c r="P1291" i="10"/>
  <c r="Q1450" i="10"/>
  <c r="T1450" i="10"/>
  <c r="R1450" i="4" s="1"/>
  <c r="P1450" i="10"/>
  <c r="N1450" i="10"/>
  <c r="S1450" i="10"/>
  <c r="Q1450" i="4" s="1"/>
  <c r="O1419" i="10"/>
  <c r="P1419" i="10"/>
  <c r="N1419" i="10"/>
  <c r="Q1419" i="10"/>
  <c r="R1419" i="10"/>
  <c r="P1449" i="10"/>
  <c r="O1449" i="10"/>
  <c r="S1449" i="10"/>
  <c r="N1379" i="10"/>
  <c r="O1379" i="10"/>
  <c r="R1379" i="10"/>
  <c r="O1983" i="10"/>
  <c r="M1983" i="4" s="1"/>
  <c r="R1983" i="10"/>
  <c r="P1983" i="4" s="1"/>
  <c r="Q1983" i="10"/>
  <c r="O1983" i="4" s="1"/>
  <c r="T1983" i="10"/>
  <c r="R1983" i="4" s="1"/>
  <c r="N1983" i="10"/>
  <c r="L1983" i="4" s="1"/>
  <c r="P1900" i="10"/>
  <c r="R1900" i="10"/>
  <c r="P1900" i="4" s="1"/>
  <c r="Q1900" i="10"/>
  <c r="S1900" i="10"/>
  <c r="O1900" i="10"/>
  <c r="T1900" i="10"/>
  <c r="T1921" i="10"/>
  <c r="P1921" i="10"/>
  <c r="S1921" i="10"/>
  <c r="S1877" i="10"/>
  <c r="Q1877" i="10"/>
  <c r="Q1370" i="10"/>
  <c r="S1370" i="10"/>
  <c r="O1370" i="10"/>
  <c r="M1370" i="4" s="1"/>
  <c r="P1746" i="10"/>
  <c r="S1746" i="10"/>
  <c r="O1746" i="10"/>
  <c r="M1746" i="4" s="1"/>
  <c r="T1781" i="10"/>
  <c r="P1781" i="10"/>
  <c r="Q1781" i="10"/>
  <c r="R1781" i="10"/>
  <c r="N1781" i="10"/>
  <c r="T731" i="10"/>
  <c r="R1075" i="10"/>
  <c r="P1075" i="4" s="1"/>
  <c r="N1752" i="10"/>
  <c r="O948" i="10"/>
  <c r="M948" i="4" s="1"/>
  <c r="P948" i="10"/>
  <c r="Q948" i="10"/>
  <c r="O948" i="4" s="1"/>
  <c r="P981" i="10"/>
  <c r="R981" i="10"/>
  <c r="P981" i="4" s="1"/>
  <c r="S981" i="10"/>
  <c r="N981" i="10"/>
  <c r="L981" i="4" s="1"/>
  <c r="S1049" i="10"/>
  <c r="Q1049" i="10"/>
  <c r="R1049" i="10"/>
  <c r="R956" i="10"/>
  <c r="P956" i="4" s="1"/>
  <c r="S956" i="10"/>
  <c r="Q956" i="4" s="1"/>
  <c r="T956" i="10"/>
  <c r="R956" i="4" s="1"/>
  <c r="P956" i="10"/>
  <c r="N956" i="4" s="1"/>
  <c r="Q956" i="10"/>
  <c r="O956" i="4" s="1"/>
  <c r="R1052" i="10"/>
  <c r="T1052" i="10"/>
  <c r="Q1052" i="10"/>
  <c r="O1122" i="10"/>
  <c r="R1122" i="10"/>
  <c r="P1122" i="10"/>
  <c r="Q1122" i="10"/>
  <c r="Q1145" i="10"/>
  <c r="Q801" i="10"/>
  <c r="R801" i="10"/>
  <c r="P596" i="10"/>
  <c r="R596" i="10"/>
  <c r="T596" i="10"/>
  <c r="P643" i="10"/>
  <c r="O643" i="10"/>
  <c r="M643" i="4" s="1"/>
  <c r="Q748" i="10"/>
  <c r="R748" i="10"/>
  <c r="S748" i="10"/>
  <c r="N788" i="10"/>
  <c r="Q788" i="10"/>
  <c r="O788" i="4" s="1"/>
  <c r="R788" i="10"/>
  <c r="P788" i="4" s="1"/>
  <c r="R567" i="10"/>
  <c r="P567" i="4" s="1"/>
  <c r="P567" i="10"/>
  <c r="N567" i="4" s="1"/>
  <c r="Q567" i="10"/>
  <c r="O567" i="4" s="1"/>
  <c r="N567" i="10"/>
  <c r="L567" i="4" s="1"/>
  <c r="S620" i="10"/>
  <c r="N620" i="10"/>
  <c r="O567" i="10"/>
  <c r="M567" i="4" s="1"/>
  <c r="Q731" i="10"/>
  <c r="N731" i="10"/>
  <c r="L731" i="4" s="1"/>
  <c r="P1807" i="10"/>
  <c r="N1791" i="10"/>
  <c r="P586" i="10"/>
  <c r="Q586" i="10"/>
  <c r="S586" i="10"/>
  <c r="R536" i="10"/>
  <c r="P536" i="4" s="1"/>
  <c r="T536" i="10"/>
  <c r="R536" i="4" s="1"/>
  <c r="P536" i="10"/>
  <c r="N536" i="4" s="1"/>
  <c r="Q536" i="10"/>
  <c r="O1467" i="10"/>
  <c r="M1467" i="4" s="1"/>
  <c r="P1467" i="10"/>
  <c r="N1467" i="4" s="1"/>
  <c r="S1961" i="10"/>
  <c r="Q1961" i="4" s="1"/>
  <c r="Q1588" i="10"/>
  <c r="T1588" i="10"/>
  <c r="S583" i="10"/>
  <c r="T631" i="10"/>
  <c r="S779" i="10"/>
  <c r="T779" i="10"/>
  <c r="R779" i="4" s="1"/>
  <c r="N990" i="10"/>
  <c r="L990" i="4" s="1"/>
  <c r="R1173" i="10"/>
  <c r="P1173" i="4" s="1"/>
  <c r="R1229" i="10"/>
  <c r="P1229" i="4" s="1"/>
  <c r="R1192" i="10"/>
  <c r="P1192" i="4" s="1"/>
  <c r="R1370" i="10"/>
  <c r="P1370" i="4" s="1"/>
  <c r="R1449" i="10"/>
  <c r="N1628" i="10"/>
  <c r="R1620" i="10"/>
  <c r="P1620" i="4" s="1"/>
  <c r="S1620" i="10"/>
  <c r="Q1620" i="4" s="1"/>
  <c r="R1736" i="10"/>
  <c r="S1752" i="10"/>
  <c r="Q1752" i="4" s="1"/>
  <c r="P1941" i="10"/>
  <c r="N1941" i="4" s="1"/>
  <c r="S507" i="10"/>
  <c r="T583" i="10"/>
  <c r="R583" i="4" s="1"/>
  <c r="T588" i="10"/>
  <c r="R588" i="4" s="1"/>
  <c r="P1333" i="10"/>
  <c r="T562" i="10"/>
  <c r="T1379" i="10"/>
  <c r="T1076" i="10"/>
  <c r="T1285" i="10"/>
  <c r="R1285" i="4" s="1"/>
  <c r="N1417" i="10"/>
  <c r="T1299" i="10"/>
  <c r="T850" i="10"/>
  <c r="T1057" i="10"/>
  <c r="R1057" i="4" s="1"/>
  <c r="T1075" i="10"/>
  <c r="R1075" i="4" s="1"/>
  <c r="T1628" i="10"/>
  <c r="T1657" i="10"/>
  <c r="T1673" i="10"/>
  <c r="R1673" i="4" s="1"/>
  <c r="T1969" i="10"/>
  <c r="T1264" i="10"/>
  <c r="T1962" i="10"/>
  <c r="R1962" i="4" s="1"/>
  <c r="T1855" i="10"/>
  <c r="T768" i="10"/>
  <c r="T1091" i="10"/>
  <c r="R1091" i="4" s="1"/>
  <c r="T1779" i="10"/>
  <c r="R1779" i="4" s="1"/>
  <c r="T1571" i="10"/>
  <c r="T1593" i="10"/>
  <c r="T682" i="10"/>
  <c r="R682" i="4" s="1"/>
  <c r="T378" i="10"/>
  <c r="T1644" i="10"/>
  <c r="R1644" i="4" s="1"/>
  <c r="R433" i="10"/>
  <c r="S522" i="10"/>
  <c r="T632" i="10"/>
  <c r="R632" i="4" s="1"/>
  <c r="R735" i="10"/>
  <c r="T1122" i="10"/>
  <c r="O1052" i="10"/>
  <c r="T1064" i="10"/>
  <c r="R1064" i="4" s="1"/>
  <c r="T990" i="10"/>
  <c r="S1173" i="10"/>
  <c r="Q1173" i="4" s="1"/>
  <c r="R1224" i="10"/>
  <c r="P1224" i="4" s="1"/>
  <c r="T1419" i="10"/>
  <c r="O1426" i="10"/>
  <c r="N1588" i="10"/>
  <c r="S1628" i="10"/>
  <c r="R1696" i="10"/>
  <c r="P700" i="10"/>
  <c r="N1333" i="10"/>
  <c r="Q1921" i="10"/>
  <c r="P1091" i="10"/>
  <c r="N1091" i="4" s="1"/>
  <c r="N1145" i="10"/>
  <c r="S909" i="10"/>
  <c r="O1781" i="10"/>
  <c r="Q840" i="10"/>
  <c r="Q475" i="10"/>
  <c r="T567" i="10"/>
  <c r="R567" i="4" s="1"/>
  <c r="O631" i="10"/>
  <c r="S676" i="10"/>
  <c r="S760" i="10"/>
  <c r="Q760" i="4" s="1"/>
  <c r="S735" i="10"/>
  <c r="O735" i="10"/>
  <c r="S1098" i="10"/>
  <c r="T982" i="10"/>
  <c r="N1052" i="10"/>
  <c r="S990" i="10"/>
  <c r="Q990" i="4" s="1"/>
  <c r="N1348" i="10"/>
  <c r="L1348" i="4" s="1"/>
  <c r="N1414" i="10"/>
  <c r="O1414" i="10"/>
  <c r="P1414" i="10"/>
  <c r="S1419" i="10"/>
  <c r="O1588" i="10"/>
  <c r="O1628" i="10"/>
  <c r="R1628" i="10"/>
  <c r="R1921" i="10"/>
  <c r="R1961" i="10"/>
  <c r="P1983" i="10"/>
  <c r="N1983" i="4" s="1"/>
  <c r="P1962" i="10"/>
  <c r="N760" i="10"/>
  <c r="L760" i="4" s="1"/>
  <c r="N997" i="10"/>
  <c r="Q1913" i="10"/>
  <c r="S605" i="10"/>
  <c r="Q605" i="4" s="1"/>
  <c r="R494" i="10"/>
  <c r="P494" i="4" s="1"/>
  <c r="R583" i="10"/>
  <c r="P583" i="4" s="1"/>
  <c r="S631" i="10"/>
  <c r="R643" i="10"/>
  <c r="P643" i="4" s="1"/>
  <c r="N632" i="10"/>
  <c r="L632" i="4" s="1"/>
  <c r="P731" i="10"/>
  <c r="R870" i="10"/>
  <c r="P870" i="4" s="1"/>
  <c r="R990" i="10"/>
  <c r="S1348" i="10"/>
  <c r="Q1348" i="4" s="1"/>
  <c r="S1295" i="10"/>
  <c r="Q1295" i="4" s="1"/>
  <c r="R1417" i="10"/>
  <c r="R1588" i="10"/>
  <c r="S1781" i="10"/>
  <c r="T1752" i="10"/>
  <c r="O1941" i="10"/>
  <c r="Q1961" i="10"/>
  <c r="O1961" i="4" s="1"/>
  <c r="P1417" i="10"/>
  <c r="S287" i="10"/>
  <c r="Q287" i="4" s="1"/>
  <c r="Q1325" i="10"/>
  <c r="O1325" i="4" s="1"/>
  <c r="S1413" i="10"/>
  <c r="S1309" i="10"/>
  <c r="O1921" i="10"/>
  <c r="P583" i="10"/>
  <c r="N605" i="10"/>
  <c r="S632" i="10"/>
  <c r="Q632" i="4" s="1"/>
  <c r="S644" i="10"/>
  <c r="Q644" i="4" s="1"/>
  <c r="T697" i="10"/>
  <c r="R731" i="10"/>
  <c r="O748" i="10"/>
  <c r="R779" i="10"/>
  <c r="P779" i="4" s="1"/>
  <c r="P748" i="10"/>
  <c r="T870" i="10"/>
  <c r="R870" i="4" s="1"/>
  <c r="S982" i="10"/>
  <c r="T1098" i="10"/>
  <c r="R1098" i="4" s="1"/>
  <c r="N1098" i="10"/>
  <c r="S1115" i="10"/>
  <c r="R982" i="10"/>
  <c r="P982" i="4" s="1"/>
  <c r="P990" i="10"/>
  <c r="T1274" i="10"/>
  <c r="N1620" i="10"/>
  <c r="N1746" i="10"/>
  <c r="O1736" i="10"/>
  <c r="P1736" i="10"/>
  <c r="P1877" i="10"/>
  <c r="T1877" i="10"/>
  <c r="O1962" i="10"/>
  <c r="P1913" i="10"/>
  <c r="N1322" i="10"/>
  <c r="R1418" i="10"/>
  <c r="S1075" i="10"/>
  <c r="S1229" i="10"/>
  <c r="Q1229" i="4" s="1"/>
  <c r="T1348" i="10"/>
  <c r="R1348" i="4" s="1"/>
  <c r="O1620" i="10"/>
  <c r="M1620" i="4" s="1"/>
  <c r="P1588" i="10"/>
  <c r="P1620" i="10"/>
  <c r="N1620" i="4" s="1"/>
  <c r="P1628" i="10"/>
  <c r="S1588" i="10"/>
  <c r="T1736" i="10"/>
  <c r="R1752" i="10"/>
  <c r="O1877" i="10"/>
  <c r="N1941" i="10"/>
  <c r="L1941" i="4" s="1"/>
  <c r="S1333" i="10"/>
  <c r="O1417" i="10"/>
  <c r="N1900" i="10"/>
  <c r="O1807" i="10"/>
  <c r="S700" i="10"/>
  <c r="N735" i="10"/>
  <c r="Q735" i="10"/>
  <c r="S731" i="10"/>
  <c r="P982" i="10"/>
  <c r="S1083" i="10"/>
  <c r="S1099" i="10"/>
  <c r="S1052" i="10"/>
  <c r="T1370" i="10"/>
  <c r="R1414" i="10"/>
  <c r="R1913" i="10"/>
  <c r="P1961" i="10"/>
  <c r="N368" i="10"/>
  <c r="I101" i="10"/>
  <c r="L101" i="10"/>
  <c r="I23" i="13"/>
  <c r="L26" i="10"/>
  <c r="I26" i="10"/>
  <c r="G86" i="4"/>
  <c r="D86" i="10"/>
  <c r="D237" i="10"/>
  <c r="L79" i="13"/>
  <c r="I79" i="13"/>
  <c r="G102" i="4"/>
  <c r="D102" i="10"/>
  <c r="L102" i="10" s="1"/>
  <c r="I12" i="13"/>
  <c r="D445" i="4"/>
  <c r="C445" i="4"/>
  <c r="P1710" i="13"/>
  <c r="T1710" i="13"/>
  <c r="O1792" i="13"/>
  <c r="Q1792" i="13"/>
  <c r="R1792" i="13"/>
  <c r="N1792" i="13"/>
  <c r="T1792" i="13"/>
  <c r="T1736" i="13"/>
  <c r="R1736" i="13"/>
  <c r="P1736" i="13"/>
  <c r="N1736" i="13"/>
  <c r="O1736" i="13"/>
  <c r="C346" i="4"/>
  <c r="B346" i="4"/>
  <c r="B660" i="4"/>
  <c r="C660" i="4"/>
  <c r="E701" i="4"/>
  <c r="B701" i="4"/>
  <c r="B1092" i="4"/>
  <c r="C1092" i="4"/>
  <c r="R325" i="13"/>
  <c r="P325" i="4" s="1"/>
  <c r="R341" i="13"/>
  <c r="N341" i="13"/>
  <c r="S580" i="13"/>
  <c r="Q580" i="4" s="1"/>
  <c r="R580" i="13"/>
  <c r="P580" i="4" s="1"/>
  <c r="O610" i="13"/>
  <c r="T580" i="13"/>
  <c r="N750" i="13"/>
  <c r="L750" i="4" s="1"/>
  <c r="O932" i="13"/>
  <c r="M932" i="4" s="1"/>
  <c r="S949" i="13"/>
  <c r="O909" i="13"/>
  <c r="M909" i="4" s="1"/>
  <c r="R1098" i="13"/>
  <c r="S1195" i="13"/>
  <c r="R1284" i="13"/>
  <c r="Q1284" i="13"/>
  <c r="Q1710" i="13"/>
  <c r="Q1729" i="13"/>
  <c r="N1883" i="13"/>
  <c r="T1883" i="13"/>
  <c r="R1600" i="13"/>
  <c r="T1600" i="13"/>
  <c r="S1891" i="13"/>
  <c r="T1891" i="13"/>
  <c r="N1891" i="13"/>
  <c r="O1891" i="13"/>
  <c r="S1907" i="13"/>
  <c r="T1907" i="13"/>
  <c r="Q1435" i="13"/>
  <c r="T1435" i="13"/>
  <c r="R1705" i="13"/>
  <c r="S1705" i="13"/>
  <c r="T1770" i="13"/>
  <c r="Q1865" i="13"/>
  <c r="O1865" i="4" s="1"/>
  <c r="P1865" i="13"/>
  <c r="S1865" i="13"/>
  <c r="Q1865" i="4" s="1"/>
  <c r="Q1892" i="13"/>
  <c r="O1892" i="4" s="1"/>
  <c r="R1892" i="13"/>
  <c r="P1892" i="4" s="1"/>
  <c r="T1892" i="13"/>
  <c r="R1892" i="4" s="1"/>
  <c r="P1892" i="13"/>
  <c r="T1552" i="13"/>
  <c r="Q1637" i="13"/>
  <c r="R1637" i="13"/>
  <c r="E492" i="4"/>
  <c r="C492" i="4"/>
  <c r="Q1629" i="13"/>
  <c r="R1629" i="13"/>
  <c r="R1828" i="13"/>
  <c r="P1828" i="4" s="1"/>
  <c r="P1828" i="13"/>
  <c r="N1828" i="4" s="1"/>
  <c r="S1828" i="13"/>
  <c r="Q1828" i="4" s="1"/>
  <c r="N1828" i="13"/>
  <c r="L1828" i="4" s="1"/>
  <c r="D493" i="4"/>
  <c r="C493" i="4"/>
  <c r="B514" i="4"/>
  <c r="C514" i="4"/>
  <c r="D514" i="4"/>
  <c r="E514" i="4"/>
  <c r="B585" i="4"/>
  <c r="E585" i="4"/>
  <c r="D585" i="4"/>
  <c r="C585" i="4"/>
  <c r="R1568" i="13"/>
  <c r="P1568" i="4" s="1"/>
  <c r="T1568" i="13"/>
  <c r="R1568" i="4" s="1"/>
  <c r="N1568" i="13"/>
  <c r="L1568" i="4" s="1"/>
  <c r="Q1568" i="13"/>
  <c r="O1568" i="4" s="1"/>
  <c r="Q1944" i="13"/>
  <c r="R1944" i="13"/>
  <c r="P1944" i="13"/>
  <c r="B266" i="4"/>
  <c r="C266" i="4"/>
  <c r="B288" i="4"/>
  <c r="E288" i="4"/>
  <c r="B360" i="4"/>
  <c r="C360" i="4"/>
  <c r="D360" i="4"/>
  <c r="E360" i="4"/>
  <c r="D1343" i="4"/>
  <c r="E1343" i="4"/>
  <c r="C1442" i="4"/>
  <c r="D1442" i="4"/>
  <c r="D1590" i="4"/>
  <c r="E1590" i="4"/>
  <c r="C1590" i="4"/>
  <c r="B1590" i="4"/>
  <c r="S1666" i="13"/>
  <c r="Q1666" i="4" s="1"/>
  <c r="T1666" i="13"/>
  <c r="R1666" i="4" s="1"/>
  <c r="Q1666" i="13"/>
  <c r="R1666" i="13"/>
  <c r="P1666" i="4" s="1"/>
  <c r="N1666" i="13"/>
  <c r="L1666" i="4" s="1"/>
  <c r="N974" i="13"/>
  <c r="P1362" i="13"/>
  <c r="Q1362" i="13"/>
  <c r="R1362" i="13"/>
  <c r="P1362" i="4" s="1"/>
  <c r="S1362" i="13"/>
  <c r="Q1362" i="4" s="1"/>
  <c r="N1362" i="13"/>
  <c r="T1560" i="13"/>
  <c r="Q1560" i="13"/>
  <c r="R1560" i="13"/>
  <c r="N798" i="13"/>
  <c r="L798" i="4" s="1"/>
  <c r="S798" i="13"/>
  <c r="Q798" i="4" s="1"/>
  <c r="N1152" i="13"/>
  <c r="L1152" i="4" s="1"/>
  <c r="P1152" i="13"/>
  <c r="R1589" i="13"/>
  <c r="N1589" i="13"/>
  <c r="S1589" i="13"/>
  <c r="N768" i="13"/>
  <c r="T1482" i="13"/>
  <c r="R1482" i="13"/>
  <c r="S1482" i="13"/>
  <c r="Q390" i="13"/>
  <c r="O390" i="4" s="1"/>
  <c r="O1144" i="13"/>
  <c r="N1144" i="13"/>
  <c r="B730" i="4"/>
  <c r="C730" i="4"/>
  <c r="E780" i="4"/>
  <c r="B780" i="4"/>
  <c r="C780" i="4"/>
  <c r="D780" i="4"/>
  <c r="E1237" i="4"/>
  <c r="D1237" i="4"/>
  <c r="D83" i="10"/>
  <c r="I83" i="10" s="1"/>
  <c r="I30" i="13"/>
  <c r="L127" i="13"/>
  <c r="Q249" i="13"/>
  <c r="N263" i="13"/>
  <c r="P263" i="13"/>
  <c r="N325" i="13"/>
  <c r="L325" i="4" s="1"/>
  <c r="T552" i="13"/>
  <c r="O580" i="13"/>
  <c r="M580" i="4" s="1"/>
  <c r="T707" i="13"/>
  <c r="S750" i="13"/>
  <c r="Q750" i="4" s="1"/>
  <c r="S705" i="13"/>
  <c r="T811" i="13"/>
  <c r="N811" i="13"/>
  <c r="T815" i="13"/>
  <c r="R815" i="4" s="1"/>
  <c r="S888" i="13"/>
  <c r="P888" i="13"/>
  <c r="N888" i="4" s="1"/>
  <c r="O900" i="13"/>
  <c r="M900" i="4" s="1"/>
  <c r="S912" i="13"/>
  <c r="O972" i="13"/>
  <c r="T912" i="13"/>
  <c r="S1017" i="13"/>
  <c r="Q888" i="13"/>
  <c r="O888" i="4" s="1"/>
  <c r="P1099" i="13"/>
  <c r="P901" i="13"/>
  <c r="N901" i="4" s="1"/>
  <c r="P1017" i="13"/>
  <c r="Q1099" i="13"/>
  <c r="Q1195" i="13"/>
  <c r="S1284" i="13"/>
  <c r="Q552" i="13"/>
  <c r="R750" i="13"/>
  <c r="E1220" i="4"/>
  <c r="C1220" i="4"/>
  <c r="D1220" i="4"/>
  <c r="C1284" i="4"/>
  <c r="D1284" i="4"/>
  <c r="E1284" i="4"/>
  <c r="B1284" i="4"/>
  <c r="E1335" i="4"/>
  <c r="B1335" i="4"/>
  <c r="D1404" i="4"/>
  <c r="C1404" i="4"/>
  <c r="B1034" i="4"/>
  <c r="D1034" i="4"/>
  <c r="C1034" i="4"/>
  <c r="Q263" i="13"/>
  <c r="O263" i="4" s="1"/>
  <c r="S249" i="13"/>
  <c r="R263" i="13"/>
  <c r="P263" i="4" s="1"/>
  <c r="N552" i="13"/>
  <c r="R552" i="13"/>
  <c r="P580" i="13"/>
  <c r="N580" i="4" s="1"/>
  <c r="S604" i="13"/>
  <c r="T610" i="13"/>
  <c r="T692" i="13"/>
  <c r="R692" i="4" s="1"/>
  <c r="O705" i="13"/>
  <c r="Q705" i="13"/>
  <c r="O811" i="13"/>
  <c r="P912" i="13"/>
  <c r="P900" i="13"/>
  <c r="Q912" i="13"/>
  <c r="O888" i="13"/>
  <c r="M888" i="4" s="1"/>
  <c r="T1017" i="13"/>
  <c r="R974" i="13"/>
  <c r="O901" i="13"/>
  <c r="M901" i="4" s="1"/>
  <c r="Q974" i="13"/>
  <c r="O1073" i="13"/>
  <c r="M1073" i="4" s="1"/>
  <c r="O1099" i="13"/>
  <c r="O1195" i="13"/>
  <c r="S1343" i="13"/>
  <c r="L10" i="13"/>
  <c r="S341" i="13"/>
  <c r="T604" i="13"/>
  <c r="R604" i="4" s="1"/>
  <c r="S610" i="13"/>
  <c r="R692" i="13"/>
  <c r="P692" i="4" s="1"/>
  <c r="S768" i="13"/>
  <c r="T932" i="13"/>
  <c r="R932" i="4" s="1"/>
  <c r="T901" i="13"/>
  <c r="O912" i="13"/>
  <c r="O974" i="13"/>
  <c r="M974" i="4" s="1"/>
  <c r="S909" i="13"/>
  <c r="P972" i="13"/>
  <c r="N1010" i="13"/>
  <c r="T1010" i="13"/>
  <c r="R1152" i="13"/>
  <c r="P1073" i="13"/>
  <c r="N1073" i="4" s="1"/>
  <c r="S1144" i="13"/>
  <c r="S1152" i="13"/>
  <c r="Q1152" i="4" s="1"/>
  <c r="R1343" i="13"/>
  <c r="T1284" i="13"/>
  <c r="T1343" i="13"/>
  <c r="P1666" i="13"/>
  <c r="N1666" i="4" s="1"/>
  <c r="Q1736" i="13"/>
  <c r="B609" i="4"/>
  <c r="C609" i="4"/>
  <c r="D772" i="4"/>
  <c r="B772" i="4"/>
  <c r="C772" i="4"/>
  <c r="E772" i="4"/>
  <c r="E1060" i="4"/>
  <c r="C1060" i="4"/>
  <c r="D1060" i="4"/>
  <c r="D1470" i="4"/>
  <c r="E1470" i="4"/>
  <c r="B1470" i="4"/>
  <c r="C1470" i="4"/>
  <c r="B1598" i="4"/>
  <c r="C1598" i="4"/>
  <c r="D1598" i="4"/>
  <c r="E1598" i="4"/>
  <c r="L51" i="13"/>
  <c r="S325" i="13"/>
  <c r="T390" i="13"/>
  <c r="R610" i="13"/>
  <c r="T798" i="13"/>
  <c r="R798" i="4" s="1"/>
  <c r="T750" i="13"/>
  <c r="O768" i="13"/>
  <c r="R912" i="13"/>
  <c r="N912" i="13"/>
  <c r="R909" i="13"/>
  <c r="P909" i="4" s="1"/>
  <c r="R972" i="13"/>
  <c r="Q1010" i="13"/>
  <c r="S1073" i="13"/>
  <c r="Q1073" i="4" s="1"/>
  <c r="T1144" i="13"/>
  <c r="T1152" i="13"/>
  <c r="R1152" i="4" s="1"/>
  <c r="O1284" i="13"/>
  <c r="Q1589" i="13"/>
  <c r="C1237" i="4"/>
  <c r="Q294" i="13"/>
  <c r="C1327" i="4"/>
  <c r="B1327" i="4"/>
  <c r="C1346" i="4"/>
  <c r="D1346" i="4"/>
  <c r="E749" i="4"/>
  <c r="B749" i="4"/>
  <c r="B852" i="4"/>
  <c r="C852" i="4"/>
  <c r="E852" i="4"/>
  <c r="B867" i="4"/>
  <c r="E867" i="4"/>
  <c r="D867" i="4"/>
  <c r="I25" i="13"/>
  <c r="L25" i="13"/>
  <c r="T325" i="13"/>
  <c r="T341" i="13"/>
  <c r="S390" i="13"/>
  <c r="Q390" i="4" s="1"/>
  <c r="O604" i="13"/>
  <c r="Q610" i="13"/>
  <c r="P705" i="13"/>
  <c r="Q768" i="13"/>
  <c r="Q750" i="13"/>
  <c r="O750" i="4" s="1"/>
  <c r="P768" i="13"/>
  <c r="P811" i="13"/>
  <c r="T909" i="13"/>
  <c r="R909" i="4" s="1"/>
  <c r="T974" i="13"/>
  <c r="Q909" i="13"/>
  <c r="S1010" i="13"/>
  <c r="N1017" i="13"/>
  <c r="P1010" i="13"/>
  <c r="R1144" i="13"/>
  <c r="R1073" i="13"/>
  <c r="P1073" i="4" s="1"/>
  <c r="P1343" i="13"/>
  <c r="P1589" i="13"/>
  <c r="B1237" i="4"/>
  <c r="B1308" i="4"/>
  <c r="C1308" i="4"/>
  <c r="D1308" i="4"/>
  <c r="S1770" i="13"/>
  <c r="R1891" i="13"/>
  <c r="O1200" i="13"/>
  <c r="C698" i="4"/>
  <c r="C1043" i="4"/>
  <c r="B1292" i="4"/>
  <c r="D1407" i="4"/>
  <c r="O813" i="13"/>
  <c r="S365" i="13"/>
  <c r="O1752" i="13"/>
  <c r="P1867" i="13"/>
  <c r="S1386" i="13"/>
  <c r="Q1386" i="4" s="1"/>
  <c r="P1029" i="10"/>
  <c r="N1029" i="4" s="1"/>
  <c r="C610" i="8"/>
  <c r="Q1029" i="10"/>
  <c r="O1029" i="4" s="1"/>
  <c r="N1029" i="10"/>
  <c r="L1029" i="4" s="1"/>
  <c r="N1427" i="10"/>
  <c r="H1638" i="4"/>
  <c r="C1474" i="8"/>
  <c r="N1812" i="10"/>
  <c r="Q1926" i="13"/>
  <c r="N1524" i="10"/>
  <c r="O1524" i="10"/>
  <c r="Q1481" i="10"/>
  <c r="Q1124" i="13"/>
  <c r="D216" i="10"/>
  <c r="N1435" i="13"/>
  <c r="O1552" i="13"/>
  <c r="O1892" i="13"/>
  <c r="M1892" i="4" s="1"/>
  <c r="P1200" i="13"/>
  <c r="B698" i="4"/>
  <c r="E1300" i="4"/>
  <c r="E1670" i="4"/>
  <c r="E1736" i="4"/>
  <c r="Q589" i="13"/>
  <c r="Q901" i="13"/>
  <c r="P1005" i="13"/>
  <c r="O1184" i="13"/>
  <c r="S1356" i="13"/>
  <c r="Q1356" i="4" s="1"/>
  <c r="P1453" i="13"/>
  <c r="Q1552" i="13"/>
  <c r="T1190" i="13"/>
  <c r="P1190" i="13"/>
  <c r="R1687" i="13"/>
  <c r="N1742" i="13"/>
  <c r="P1746" i="13"/>
  <c r="R1902" i="13"/>
  <c r="S1979" i="13"/>
  <c r="O1362" i="10"/>
  <c r="N1205" i="10"/>
  <c r="L1205" i="4" s="1"/>
  <c r="T1029" i="10"/>
  <c r="R1029" i="4" s="1"/>
  <c r="S1514" i="10"/>
  <c r="Q1514" i="4" s="1"/>
  <c r="N1267" i="13"/>
  <c r="N1436" i="10"/>
  <c r="P1699" i="10"/>
  <c r="N1699" i="4" s="1"/>
  <c r="Q1815" i="10"/>
  <c r="G108" i="4"/>
  <c r="D108" i="10"/>
  <c r="Q1897" i="13"/>
  <c r="Q1684" i="13"/>
  <c r="Q1881" i="13"/>
  <c r="O1881" i="4" s="1"/>
  <c r="Q1905" i="13"/>
  <c r="Q897" i="10"/>
  <c r="P1441" i="10"/>
  <c r="P1691" i="10"/>
  <c r="N1691" i="4" s="1"/>
  <c r="C1341" i="8"/>
  <c r="C1032" i="8"/>
  <c r="O1666" i="10"/>
  <c r="P1629" i="13"/>
  <c r="O1435" i="13"/>
  <c r="O1710" i="13"/>
  <c r="P1729" i="13"/>
  <c r="S1710" i="13"/>
  <c r="N1536" i="13"/>
  <c r="Q782" i="13"/>
  <c r="R782" i="13"/>
  <c r="B765" i="4"/>
  <c r="C650" i="4"/>
  <c r="E1370" i="4"/>
  <c r="S589" i="13"/>
  <c r="Q589" i="4" s="1"/>
  <c r="P965" i="13"/>
  <c r="S894" i="13"/>
  <c r="Q894" i="4" s="1"/>
  <c r="S981" i="13"/>
  <c r="O983" i="13"/>
  <c r="T1463" i="13"/>
  <c r="S870" i="13"/>
  <c r="O1208" i="13"/>
  <c r="M1208" i="4" s="1"/>
  <c r="T1485" i="13"/>
  <c r="Q1669" i="13"/>
  <c r="R1259" i="13"/>
  <c r="P1259" i="4" s="1"/>
  <c r="O1373" i="13"/>
  <c r="M1373" i="4" s="1"/>
  <c r="S1203" i="13"/>
  <c r="Q1203" i="4" s="1"/>
  <c r="P1356" i="13"/>
  <c r="N1356" i="4" s="1"/>
  <c r="P1198" i="13"/>
  <c r="N1544" i="13"/>
  <c r="R1742" i="13"/>
  <c r="H404" i="4"/>
  <c r="N916" i="10"/>
  <c r="P1007" i="10"/>
  <c r="P1155" i="10"/>
  <c r="N1155" i="4" s="1"/>
  <c r="N1362" i="10"/>
  <c r="Q308" i="13"/>
  <c r="T1744" i="13"/>
  <c r="P1552" i="13"/>
  <c r="P1600" i="13"/>
  <c r="S1568" i="13"/>
  <c r="Q1568" i="4" s="1"/>
  <c r="D1614" i="4"/>
  <c r="E1292" i="4"/>
  <c r="P643" i="13"/>
  <c r="Q797" i="13"/>
  <c r="C1842" i="8"/>
  <c r="N1452" i="10"/>
  <c r="N1691" i="10"/>
  <c r="L1691" i="4" s="1"/>
  <c r="C1426" i="8"/>
  <c r="S1524" i="10"/>
  <c r="R615" i="10"/>
  <c r="O1756" i="13"/>
  <c r="G12" i="4"/>
  <c r="D12" i="10"/>
  <c r="M12" i="10" s="1"/>
  <c r="O1560" i="13"/>
  <c r="M1560" i="4" s="1"/>
  <c r="P1560" i="13"/>
  <c r="S1560" i="13"/>
  <c r="T1729" i="13"/>
  <c r="N1705" i="13"/>
  <c r="S1944" i="13"/>
  <c r="S982" i="13"/>
  <c r="P982" i="13"/>
  <c r="E698" i="4"/>
  <c r="E786" i="4"/>
  <c r="D1292" i="4"/>
  <c r="N542" i="13"/>
  <c r="R582" i="13"/>
  <c r="P708" i="13"/>
  <c r="N708" i="4" s="1"/>
  <c r="P797" i="13"/>
  <c r="N1554" i="13"/>
  <c r="L1554" i="4" s="1"/>
  <c r="O949" i="13"/>
  <c r="S1432" i="13"/>
  <c r="O1591" i="13"/>
  <c r="S1029" i="10"/>
  <c r="Q1029" i="4" s="1"/>
  <c r="O1155" i="10"/>
  <c r="C1251" i="8"/>
  <c r="Q576" i="13"/>
  <c r="O576" i="4" s="1"/>
  <c r="P764" i="13"/>
  <c r="N764" i="4" s="1"/>
  <c r="N494" i="10"/>
  <c r="L494" i="4" s="1"/>
  <c r="N1197" i="10"/>
  <c r="P1779" i="10"/>
  <c r="N1779" i="4" s="1"/>
  <c r="P1568" i="13"/>
  <c r="N1568" i="4" s="1"/>
  <c r="P1435" i="13"/>
  <c r="R1435" i="13"/>
  <c r="S1552" i="13"/>
  <c r="S1600" i="13"/>
  <c r="R1907" i="13"/>
  <c r="R1865" i="13"/>
  <c r="T982" i="13"/>
  <c r="C1851" i="4"/>
  <c r="P1195" i="13"/>
  <c r="N1195" i="4" s="1"/>
  <c r="R1286" i="13"/>
  <c r="S470" i="10"/>
  <c r="Q470" i="4" s="1"/>
  <c r="T1089" i="10"/>
  <c r="R1089" i="4" s="1"/>
  <c r="O1905" i="10"/>
  <c r="M1905" i="4" s="1"/>
  <c r="I223" i="13"/>
  <c r="T223" i="13"/>
  <c r="L223" i="13"/>
  <c r="L134" i="10"/>
  <c r="D166" i="10"/>
  <c r="L166" i="10" s="1"/>
  <c r="P302" i="13"/>
  <c r="R387" i="13"/>
  <c r="P387" i="4" s="1"/>
  <c r="R558" i="13"/>
  <c r="S634" i="13"/>
  <c r="R729" i="13"/>
  <c r="N837" i="13"/>
  <c r="Q837" i="13"/>
  <c r="O820" i="13"/>
  <c r="N957" i="13"/>
  <c r="R1291" i="13"/>
  <c r="S1546" i="13"/>
  <c r="Q1517" i="13"/>
  <c r="S1731" i="13"/>
  <c r="R1950" i="13"/>
  <c r="B307" i="4"/>
  <c r="E843" i="4"/>
  <c r="B1346" i="4"/>
  <c r="E1381" i="4"/>
  <c r="E1787" i="4"/>
  <c r="E1969" i="4"/>
  <c r="N1099" i="13"/>
  <c r="P1214" i="13"/>
  <c r="N901" i="13"/>
  <c r="T1214" i="13"/>
  <c r="T1230" i="13"/>
  <c r="Q1449" i="10"/>
  <c r="N1449" i="10"/>
  <c r="H1699" i="4"/>
  <c r="C1699" i="8"/>
  <c r="H1755" i="4"/>
  <c r="C1755" i="8"/>
  <c r="S1379" i="10"/>
  <c r="H1591" i="4"/>
  <c r="C1591" i="8"/>
  <c r="B183" i="4"/>
  <c r="D183" i="4"/>
  <c r="R271" i="13"/>
  <c r="P271" i="4" s="1"/>
  <c r="P558" i="13"/>
  <c r="R616" i="13"/>
  <c r="R634" i="13"/>
  <c r="R732" i="13"/>
  <c r="Q831" i="13"/>
  <c r="O837" i="13"/>
  <c r="S831" i="13"/>
  <c r="R971" i="13"/>
  <c r="P1517" i="13"/>
  <c r="T1615" i="13"/>
  <c r="T1584" i="13"/>
  <c r="N558" i="13"/>
  <c r="Q1174" i="13"/>
  <c r="C843" i="4"/>
  <c r="C1011" i="4"/>
  <c r="E1346" i="4"/>
  <c r="E1327" i="4"/>
  <c r="S602" i="13"/>
  <c r="Q602" i="4" s="1"/>
  <c r="N1214" i="13"/>
  <c r="Q1120" i="13"/>
  <c r="O1120" i="4" s="1"/>
  <c r="H358" i="4"/>
  <c r="H508" i="4"/>
  <c r="N590" i="10"/>
  <c r="H586" i="4"/>
  <c r="C586" i="8"/>
  <c r="N847" i="10"/>
  <c r="P1074" i="10"/>
  <c r="Q1074" i="10"/>
  <c r="P1139" i="10"/>
  <c r="N1139" i="10"/>
  <c r="H937" i="4"/>
  <c r="C937" i="8"/>
  <c r="H1373" i="4"/>
  <c r="C1373" i="8"/>
  <c r="B226" i="4"/>
  <c r="H1500" i="4"/>
  <c r="C1500" i="8"/>
  <c r="C202" i="4"/>
  <c r="D202" i="4"/>
  <c r="B202" i="4"/>
  <c r="B237" i="4"/>
  <c r="D237" i="4"/>
  <c r="C237" i="4"/>
  <c r="H1421" i="4"/>
  <c r="C1421" i="8"/>
  <c r="R1787" i="10"/>
  <c r="H652" i="4"/>
  <c r="C652" i="8"/>
  <c r="P1115" i="10"/>
  <c r="N1115" i="10"/>
  <c r="O543" i="10"/>
  <c r="M543" i="4" s="1"/>
  <c r="H527" i="4"/>
  <c r="C527" i="8"/>
  <c r="H454" i="4"/>
  <c r="C454" i="8"/>
  <c r="Q590" i="10"/>
  <c r="H901" i="4"/>
  <c r="C901" i="8"/>
  <c r="L230" i="13"/>
  <c r="S230" i="13" s="1"/>
  <c r="I230" i="13"/>
  <c r="T230" i="13"/>
  <c r="L211" i="13"/>
  <c r="P468" i="13"/>
  <c r="O616" i="13"/>
  <c r="O634" i="13"/>
  <c r="O729" i="13"/>
  <c r="T837" i="13"/>
  <c r="O971" i="13"/>
  <c r="R831" i="13"/>
  <c r="T941" i="13"/>
  <c r="R941" i="4" s="1"/>
  <c r="T957" i="13"/>
  <c r="R1615" i="13"/>
  <c r="P1786" i="13"/>
  <c r="P1120" i="13"/>
  <c r="N1120" i="4" s="1"/>
  <c r="P1174" i="13"/>
  <c r="T1950" i="13"/>
  <c r="E685" i="4"/>
  <c r="E1050" i="4"/>
  <c r="D1814" i="4"/>
  <c r="E1851" i="4"/>
  <c r="O658" i="13"/>
  <c r="M658" i="4" s="1"/>
  <c r="Q658" i="13"/>
  <c r="O658" i="4" s="1"/>
  <c r="H1302" i="4"/>
  <c r="C1302" i="8"/>
  <c r="H1639" i="4"/>
  <c r="C1639" i="8"/>
  <c r="S1713" i="10"/>
  <c r="B163" i="4"/>
  <c r="E163" i="4"/>
  <c r="C163" i="4"/>
  <c r="D163" i="4"/>
  <c r="I165" i="13"/>
  <c r="N271" i="13"/>
  <c r="N468" i="13"/>
  <c r="S616" i="13"/>
  <c r="T729" i="13"/>
  <c r="R729" i="4" s="1"/>
  <c r="S971" i="13"/>
  <c r="R1786" i="13"/>
  <c r="N1950" i="13"/>
  <c r="E336" i="4"/>
  <c r="C1050" i="4"/>
  <c r="D1327" i="4"/>
  <c r="D1372" i="4"/>
  <c r="B1875" i="4"/>
  <c r="R566" i="13"/>
  <c r="P566" i="4" s="1"/>
  <c r="P368" i="13"/>
  <c r="N621" i="13"/>
  <c r="O1216" i="13"/>
  <c r="S892" i="13"/>
  <c r="R575" i="10"/>
  <c r="H801" i="4"/>
  <c r="C801" i="8"/>
  <c r="H852" i="4"/>
  <c r="C852" i="8"/>
  <c r="H1033" i="4"/>
  <c r="C1033" i="8"/>
  <c r="H1073" i="4"/>
  <c r="C1073" i="8"/>
  <c r="H1256" i="4"/>
  <c r="C1256" i="8"/>
  <c r="H1275" i="4"/>
  <c r="C1275" i="8"/>
  <c r="T1219" i="10"/>
  <c r="H1387" i="4"/>
  <c r="C1387" i="8"/>
  <c r="D159" i="4"/>
  <c r="B159" i="4"/>
  <c r="C159" i="4"/>
  <c r="E159" i="4"/>
  <c r="D191" i="4"/>
  <c r="B191" i="4"/>
  <c r="H564" i="4"/>
  <c r="C564" i="8"/>
  <c r="T863" i="10"/>
  <c r="R863" i="4" s="1"/>
  <c r="C195" i="4"/>
  <c r="E195" i="4"/>
  <c r="B243" i="4"/>
  <c r="C243" i="4"/>
  <c r="D243" i="4"/>
  <c r="E243" i="4"/>
  <c r="H376" i="4"/>
  <c r="C376" i="8"/>
  <c r="R456" i="10"/>
  <c r="P456" i="10"/>
  <c r="C227" i="4"/>
  <c r="E227" i="4"/>
  <c r="D241" i="4"/>
  <c r="C241" i="4"/>
  <c r="C223" i="4"/>
  <c r="E223" i="4"/>
  <c r="B223" i="4"/>
  <c r="D223" i="4"/>
  <c r="Q800" i="10"/>
  <c r="D131" i="10"/>
  <c r="L131" i="10" s="1"/>
  <c r="D210" i="10"/>
  <c r="L208" i="13"/>
  <c r="P616" i="13"/>
  <c r="Q616" i="13"/>
  <c r="S729" i="13"/>
  <c r="Q729" i="4" s="1"/>
  <c r="T971" i="13"/>
  <c r="T820" i="13"/>
  <c r="P831" i="13"/>
  <c r="P971" i="13"/>
  <c r="R957" i="13"/>
  <c r="S941" i="13"/>
  <c r="T1517" i="13"/>
  <c r="T1682" i="13"/>
  <c r="S1786" i="13"/>
  <c r="S1950" i="13"/>
  <c r="C584" i="4"/>
  <c r="C561" i="4"/>
  <c r="D1050" i="4"/>
  <c r="E1372" i="4"/>
  <c r="O1128" i="13"/>
  <c r="M1128" i="4" s="1"/>
  <c r="H973" i="4"/>
  <c r="C973" i="8"/>
  <c r="H972" i="4"/>
  <c r="C972" i="8"/>
  <c r="H790" i="4"/>
  <c r="C790" i="8"/>
  <c r="S302" i="13"/>
  <c r="N616" i="13"/>
  <c r="N729" i="13"/>
  <c r="N853" i="13"/>
  <c r="R820" i="13"/>
  <c r="N831" i="13"/>
  <c r="Q971" i="13"/>
  <c r="O957" i="13"/>
  <c r="R941" i="13"/>
  <c r="R1174" i="13"/>
  <c r="S1517" i="13"/>
  <c r="S1120" i="13"/>
  <c r="Q1120" i="4" s="1"/>
  <c r="O1120" i="13"/>
  <c r="M1120" i="4" s="1"/>
  <c r="T1120" i="13"/>
  <c r="R1120" i="4" s="1"/>
  <c r="D561" i="4"/>
  <c r="D1381" i="4"/>
  <c r="C1372" i="4"/>
  <c r="S1916" i="13"/>
  <c r="Q1916" i="4" s="1"/>
  <c r="T1737" i="10"/>
  <c r="C226" i="4"/>
  <c r="E226" i="4"/>
  <c r="C154" i="4"/>
  <c r="B154" i="4"/>
  <c r="E154" i="4"/>
  <c r="D154" i="4"/>
  <c r="L168" i="10"/>
  <c r="D238" i="10"/>
  <c r="I238" i="10" s="1"/>
  <c r="R302" i="13"/>
  <c r="T634" i="13"/>
  <c r="Q729" i="13"/>
  <c r="O729" i="4" s="1"/>
  <c r="R837" i="13"/>
  <c r="T831" i="13"/>
  <c r="P820" i="13"/>
  <c r="O941" i="13"/>
  <c r="R1546" i="13"/>
  <c r="R1517" i="13"/>
  <c r="Q1682" i="13"/>
  <c r="Q1731" i="13"/>
  <c r="T1174" i="13"/>
  <c r="P941" i="13"/>
  <c r="Q295" i="13"/>
  <c r="T473" i="13"/>
  <c r="N534" i="13"/>
  <c r="Q773" i="13"/>
  <c r="T1786" i="13"/>
  <c r="Q1950" i="13"/>
  <c r="N1919" i="10"/>
  <c r="Q1879" i="10"/>
  <c r="H1897" i="4"/>
  <c r="C1897" i="8"/>
  <c r="H769" i="4"/>
  <c r="C769" i="8"/>
  <c r="N1123" i="10"/>
  <c r="P429" i="10"/>
  <c r="N429" i="4" s="1"/>
  <c r="H271" i="4"/>
  <c r="C271" i="8"/>
  <c r="N777" i="10"/>
  <c r="T777" i="10"/>
  <c r="Q902" i="10"/>
  <c r="H1903" i="4"/>
  <c r="C1903" i="8"/>
  <c r="C157" i="4"/>
  <c r="D157" i="4"/>
  <c r="E157" i="4"/>
  <c r="B187" i="4"/>
  <c r="C187" i="4"/>
  <c r="E187" i="4"/>
  <c r="R901" i="13"/>
  <c r="P901" i="4" s="1"/>
  <c r="R1010" i="13"/>
  <c r="P1562" i="13"/>
  <c r="P1522" i="13"/>
  <c r="N1770" i="13"/>
  <c r="P598" i="10"/>
  <c r="N622" i="10"/>
  <c r="C528" i="8"/>
  <c r="P1687" i="13"/>
  <c r="S1745" i="13"/>
  <c r="R1908" i="13"/>
  <c r="P575" i="10"/>
  <c r="C824" i="8"/>
  <c r="O999" i="10"/>
  <c r="M999" i="4" s="1"/>
  <c r="Q870" i="10"/>
  <c r="Q1355" i="10"/>
  <c r="P1810" i="10"/>
  <c r="N1810" i="4" s="1"/>
  <c r="N1829" i="10"/>
  <c r="L1829" i="4" s="1"/>
  <c r="P1842" i="10"/>
  <c r="C1494" i="8"/>
  <c r="T1787" i="10"/>
  <c r="O622" i="10"/>
  <c r="P1444" i="10"/>
  <c r="P1855" i="10"/>
  <c r="D152" i="4"/>
  <c r="D220" i="4"/>
  <c r="N758" i="10"/>
  <c r="P480" i="10"/>
  <c r="T376" i="10"/>
  <c r="R376" i="4" s="1"/>
  <c r="S456" i="10"/>
  <c r="R1004" i="13"/>
  <c r="P1004" i="4" s="1"/>
  <c r="S908" i="13"/>
  <c r="Q908" i="4" s="1"/>
  <c r="N390" i="13"/>
  <c r="O886" i="13"/>
  <c r="M886" i="4" s="1"/>
  <c r="T1303" i="13"/>
  <c r="P362" i="10"/>
  <c r="P590" i="10"/>
  <c r="S598" i="10"/>
  <c r="P1738" i="10"/>
  <c r="O1831" i="10"/>
  <c r="M1831" i="4" s="1"/>
  <c r="S1738" i="10"/>
  <c r="Q1738" i="4" s="1"/>
  <c r="O1895" i="10"/>
  <c r="R764" i="13"/>
  <c r="P764" i="4" s="1"/>
  <c r="P511" i="13"/>
  <c r="Q1663" i="13"/>
  <c r="P622" i="10"/>
  <c r="O1663" i="13"/>
  <c r="R480" i="10"/>
  <c r="P480" i="4" s="1"/>
  <c r="Q188" i="13"/>
  <c r="Q1144" i="13"/>
  <c r="C462" i="8"/>
  <c r="O530" i="10"/>
  <c r="Q622" i="10"/>
  <c r="N1671" i="13"/>
  <c r="S911" i="10"/>
  <c r="C1245" i="8"/>
  <c r="O870" i="10"/>
  <c r="M870" i="4" s="1"/>
  <c r="P1232" i="10"/>
  <c r="N1232" i="4" s="1"/>
  <c r="N1667" i="10"/>
  <c r="S1810" i="10"/>
  <c r="Q1810" i="4" s="1"/>
  <c r="N1818" i="10"/>
  <c r="R1756" i="10"/>
  <c r="C776" i="8"/>
  <c r="P1818" i="10"/>
  <c r="S1787" i="10"/>
  <c r="Q1787" i="4" s="1"/>
  <c r="C1521" i="8"/>
  <c r="N1831" i="10"/>
  <c r="L1831" i="4" s="1"/>
  <c r="C220" i="4"/>
  <c r="T587" i="13"/>
  <c r="I130" i="13"/>
  <c r="T1365" i="13"/>
  <c r="N1004" i="13"/>
  <c r="N1322" i="13"/>
  <c r="T1563" i="13"/>
  <c r="N1530" i="13"/>
  <c r="L1530" i="4" s="1"/>
  <c r="Q1214" i="13"/>
  <c r="O1934" i="13"/>
  <c r="N456" i="10"/>
  <c r="P554" i="10"/>
  <c r="N1868" i="13"/>
  <c r="L1868" i="4" s="1"/>
  <c r="N1876" i="13"/>
  <c r="N1956" i="13"/>
  <c r="C905" i="8"/>
  <c r="Q911" i="10"/>
  <c r="C1070" i="8"/>
  <c r="P1075" i="10"/>
  <c r="N1075" i="4" s="1"/>
  <c r="N674" i="10"/>
  <c r="L674" i="4" s="1"/>
  <c r="P959" i="10"/>
  <c r="N1355" i="10"/>
  <c r="O1919" i="10"/>
  <c r="C1131" i="8"/>
  <c r="Q682" i="10"/>
  <c r="P1123" i="10"/>
  <c r="O1481" i="10"/>
  <c r="Q568" i="13"/>
  <c r="O568" i="4" s="1"/>
  <c r="Q487" i="13"/>
  <c r="S376" i="10"/>
  <c r="Q376" i="4" s="1"/>
  <c r="S1768" i="13"/>
  <c r="D233" i="10"/>
  <c r="P798" i="13"/>
  <c r="N798" i="4" s="1"/>
  <c r="S932" i="13"/>
  <c r="Q932" i="4" s="1"/>
  <c r="P1246" i="13"/>
  <c r="N260" i="10"/>
  <c r="L260" i="4" s="1"/>
  <c r="Q575" i="10"/>
  <c r="O575" i="4" s="1"/>
  <c r="S590" i="10"/>
  <c r="R429" i="10"/>
  <c r="S606" i="10"/>
  <c r="O1234" i="10"/>
  <c r="Q959" i="10"/>
  <c r="P974" i="10"/>
  <c r="C1283" i="8"/>
  <c r="O1787" i="10"/>
  <c r="M1787" i="4" s="1"/>
  <c r="O1818" i="10"/>
  <c r="N1609" i="10"/>
  <c r="N1804" i="10"/>
  <c r="C1091" i="8"/>
  <c r="P1879" i="10"/>
  <c r="C1414" i="8"/>
  <c r="C1929" i="8"/>
  <c r="N277" i="10"/>
  <c r="T1993" i="13"/>
  <c r="N636" i="10"/>
  <c r="L636" i="4" s="1"/>
  <c r="Q674" i="10"/>
  <c r="R632" i="10"/>
  <c r="P632" i="4" s="1"/>
  <c r="Q973" i="10"/>
  <c r="S581" i="10"/>
  <c r="T973" i="10"/>
  <c r="R973" i="4" s="1"/>
  <c r="N1075" i="10"/>
  <c r="N1325" i="10"/>
  <c r="N1064" i="10"/>
  <c r="L1064" i="4" s="1"/>
  <c r="T1232" i="10"/>
  <c r="R1232" i="4" s="1"/>
  <c r="P1325" i="10"/>
  <c r="S1171" i="10"/>
  <c r="Q1171" i="4" s="1"/>
  <c r="Q1234" i="10"/>
  <c r="O1291" i="10"/>
  <c r="N1413" i="10"/>
  <c r="Q1752" i="10"/>
  <c r="Q1441" i="10"/>
  <c r="N1649" i="10"/>
  <c r="T1732" i="10"/>
  <c r="R1732" i="4" s="1"/>
  <c r="N1663" i="13"/>
  <c r="O527" i="13"/>
  <c r="M527" i="4" s="1"/>
  <c r="L157" i="10"/>
  <c r="I157" i="10"/>
  <c r="L136" i="10"/>
  <c r="O673" i="10"/>
  <c r="P530" i="10"/>
  <c r="S528" i="10"/>
  <c r="T1878" i="13"/>
  <c r="Q365" i="10"/>
  <c r="P1066" i="10"/>
  <c r="N1066" i="4" s="1"/>
  <c r="P1468" i="10"/>
  <c r="Q527" i="10"/>
  <c r="S933" i="10"/>
  <c r="N1235" i="10"/>
  <c r="C161" i="4"/>
  <c r="Q1779" i="10"/>
  <c r="O1779" i="4" s="1"/>
  <c r="I214" i="13"/>
  <c r="Q1863" i="10"/>
  <c r="S1355" i="10"/>
  <c r="S1013" i="10"/>
  <c r="Q1013" i="4" s="1"/>
  <c r="C1021" i="4"/>
  <c r="D1021" i="4"/>
  <c r="H425" i="4"/>
  <c r="C425" i="8"/>
  <c r="P1959" i="13"/>
  <c r="N1959" i="4" s="1"/>
  <c r="Q1959" i="13"/>
  <c r="S1959" i="13"/>
  <c r="Q1959" i="4" s="1"/>
  <c r="T1959" i="13"/>
  <c r="H483" i="4"/>
  <c r="C483" i="8"/>
  <c r="P448" i="10"/>
  <c r="Q448" i="10"/>
  <c r="S315" i="10"/>
  <c r="H495" i="4"/>
  <c r="C495" i="8"/>
  <c r="P697" i="10"/>
  <c r="O697" i="10"/>
  <c r="H941" i="4"/>
  <c r="C941" i="8"/>
  <c r="H658" i="4"/>
  <c r="C658" i="8"/>
  <c r="H863" i="4"/>
  <c r="C863" i="8"/>
  <c r="H636" i="4"/>
  <c r="C636" i="8"/>
  <c r="T1184" i="10"/>
  <c r="N1184" i="10"/>
  <c r="L1184" i="4" s="1"/>
  <c r="P1184" i="10"/>
  <c r="O1184" i="10"/>
  <c r="Q1080" i="10"/>
  <c r="O1080" i="4" s="1"/>
  <c r="N1080" i="10"/>
  <c r="L1080" i="4" s="1"/>
  <c r="C1107" i="8"/>
  <c r="H1107" i="4"/>
  <c r="H1171" i="4"/>
  <c r="C1171" i="8"/>
  <c r="P900" i="10"/>
  <c r="N900" i="4" s="1"/>
  <c r="N900" i="10"/>
  <c r="T900" i="10"/>
  <c r="H1450" i="4"/>
  <c r="C1450" i="8"/>
  <c r="H1614" i="4"/>
  <c r="C1614" i="8"/>
  <c r="R1773" i="10"/>
  <c r="P1773" i="10"/>
  <c r="Q1587" i="10"/>
  <c r="R1587" i="10"/>
  <c r="P188" i="13"/>
  <c r="D1122" i="4"/>
  <c r="E1122" i="4"/>
  <c r="B1141" i="4"/>
  <c r="C1141" i="4"/>
  <c r="D1141" i="4"/>
  <c r="D886" i="4"/>
  <c r="E886" i="4"/>
  <c r="B886" i="4"/>
  <c r="N541" i="13"/>
  <c r="P541" i="13"/>
  <c r="Q541" i="13"/>
  <c r="R781" i="13"/>
  <c r="Q781" i="13"/>
  <c r="P781" i="13"/>
  <c r="O781" i="13"/>
  <c r="R342" i="13"/>
  <c r="P342" i="4" s="1"/>
  <c r="T342" i="13"/>
  <c r="N342" i="13"/>
  <c r="L342" i="4" s="1"/>
  <c r="Q603" i="13"/>
  <c r="R603" i="13"/>
  <c r="S707" i="13"/>
  <c r="P860" i="13"/>
  <c r="R860" i="13"/>
  <c r="R1066" i="13"/>
  <c r="N1066" i="13"/>
  <c r="T1066" i="13"/>
  <c r="O1066" i="13"/>
  <c r="R1083" i="13"/>
  <c r="N1083" i="13"/>
  <c r="T1083" i="13"/>
  <c r="R1083" i="4" s="1"/>
  <c r="O1083" i="13"/>
  <c r="O1107" i="13"/>
  <c r="M1107" i="4" s="1"/>
  <c r="Q1107" i="13"/>
  <c r="O1107" i="4" s="1"/>
  <c r="T1115" i="13"/>
  <c r="Q1115" i="13"/>
  <c r="S1458" i="13"/>
  <c r="O1495" i="13"/>
  <c r="T1495" i="13"/>
  <c r="T975" i="13"/>
  <c r="R975" i="4" s="1"/>
  <c r="O975" i="13"/>
  <c r="S1466" i="13"/>
  <c r="R1466" i="13"/>
  <c r="P1466" i="4" s="1"/>
  <c r="O815" i="13"/>
  <c r="M815" i="4" s="1"/>
  <c r="P876" i="13"/>
  <c r="R876" i="13"/>
  <c r="T876" i="13"/>
  <c r="N876" i="13"/>
  <c r="N1165" i="13"/>
  <c r="O1165" i="13"/>
  <c r="Q1165" i="13"/>
  <c r="Q1791" i="13"/>
  <c r="O1791" i="13"/>
  <c r="Q1844" i="13"/>
  <c r="P1844" i="13"/>
  <c r="R1844" i="13"/>
  <c r="C264" i="4"/>
  <c r="D264" i="4"/>
  <c r="E264" i="4"/>
  <c r="B306" i="4"/>
  <c r="C306" i="4"/>
  <c r="Q1187" i="13"/>
  <c r="O1187" i="4" s="1"/>
  <c r="R1187" i="13"/>
  <c r="P1187" i="4" s="1"/>
  <c r="S1187" i="13"/>
  <c r="Q1187" i="4" s="1"/>
  <c r="P1187" i="13"/>
  <c r="N1187" i="4" s="1"/>
  <c r="R1656" i="13"/>
  <c r="P1656" i="4" s="1"/>
  <c r="T1656" i="13"/>
  <c r="R1656" i="4" s="1"/>
  <c r="Q1695" i="13"/>
  <c r="O1695" i="13"/>
  <c r="S1695" i="13"/>
  <c r="T1695" i="13"/>
  <c r="O1785" i="13"/>
  <c r="M1785" i="4" s="1"/>
  <c r="Q1785" i="13"/>
  <c r="O1785" i="4" s="1"/>
  <c r="S1785" i="13"/>
  <c r="Q1785" i="4" s="1"/>
  <c r="Q1948" i="13"/>
  <c r="O1948" i="4" s="1"/>
  <c r="T1948" i="13"/>
  <c r="R1948" i="4" s="1"/>
  <c r="S1948" i="13"/>
  <c r="Q1948" i="4" s="1"/>
  <c r="P1948" i="13"/>
  <c r="N1948" i="4" s="1"/>
  <c r="N1367" i="13"/>
  <c r="Q1367" i="13"/>
  <c r="T1367" i="13"/>
  <c r="O1439" i="13"/>
  <c r="T1439" i="13"/>
  <c r="S1439" i="13"/>
  <c r="R333" i="10"/>
  <c r="B298" i="4"/>
  <c r="C298" i="4"/>
  <c r="B368" i="4"/>
  <c r="C368" i="4"/>
  <c r="D368" i="4"/>
  <c r="E368" i="4"/>
  <c r="C429" i="4"/>
  <c r="D429" i="4"/>
  <c r="E442" i="4"/>
  <c r="D442" i="4"/>
  <c r="R1647" i="13"/>
  <c r="S1647" i="13"/>
  <c r="Q1647" i="4" s="1"/>
  <c r="T1647" i="13"/>
  <c r="B267" i="4"/>
  <c r="E267" i="4"/>
  <c r="B320" i="4"/>
  <c r="C320" i="4"/>
  <c r="D320" i="4"/>
  <c r="C437" i="4"/>
  <c r="D437" i="4"/>
  <c r="S419" i="13"/>
  <c r="Q1523" i="13"/>
  <c r="S1523" i="13"/>
  <c r="T1523" i="13"/>
  <c r="T716" i="13"/>
  <c r="O716" i="13"/>
  <c r="P716" i="13"/>
  <c r="R716" i="13"/>
  <c r="E1795" i="4"/>
  <c r="B1795" i="4"/>
  <c r="B1943" i="4"/>
  <c r="E1943" i="4"/>
  <c r="N1115" i="13"/>
  <c r="R668" i="13"/>
  <c r="P668" i="4" s="1"/>
  <c r="T668" i="13"/>
  <c r="R668" i="4" s="1"/>
  <c r="Q289" i="13"/>
  <c r="T289" i="13"/>
  <c r="Q496" i="13"/>
  <c r="T496" i="13"/>
  <c r="R496" i="13"/>
  <c r="Q512" i="13"/>
  <c r="T512" i="13"/>
  <c r="R512" i="13"/>
  <c r="S512" i="13"/>
  <c r="R518" i="13"/>
  <c r="S518" i="13"/>
  <c r="N518" i="13"/>
  <c r="P518" i="13"/>
  <c r="Q359" i="13"/>
  <c r="R359" i="13"/>
  <c r="P421" i="13"/>
  <c r="Q421" i="13"/>
  <c r="N387" i="13"/>
  <c r="Q387" i="13"/>
  <c r="O387" i="4" s="1"/>
  <c r="N402" i="13"/>
  <c r="P685" i="13"/>
  <c r="O685" i="13"/>
  <c r="R405" i="13"/>
  <c r="R489" i="13"/>
  <c r="P489" i="4" s="1"/>
  <c r="Q489" i="13"/>
  <c r="T489" i="13"/>
  <c r="E1351" i="4"/>
  <c r="D1351" i="4"/>
  <c r="S1933" i="10"/>
  <c r="Q1933" i="4" s="1"/>
  <c r="T1933" i="10"/>
  <c r="R1933" i="4" s="1"/>
  <c r="Q1933" i="10"/>
  <c r="S1474" i="13"/>
  <c r="O596" i="13"/>
  <c r="T596" i="13"/>
  <c r="O707" i="13"/>
  <c r="T1853" i="10"/>
  <c r="S359" i="13"/>
  <c r="T402" i="13"/>
  <c r="S496" i="13"/>
  <c r="S489" i="13"/>
  <c r="S596" i="13"/>
  <c r="S541" i="13"/>
  <c r="Q541" i="4" s="1"/>
  <c r="S1066" i="13"/>
  <c r="P1107" i="13"/>
  <c r="T1165" i="13"/>
  <c r="R1367" i="13"/>
  <c r="R1458" i="13"/>
  <c r="Q1656" i="13"/>
  <c r="O1656" i="4" s="1"/>
  <c r="P1656" i="13"/>
  <c r="N1656" i="4" s="1"/>
  <c r="P1785" i="13"/>
  <c r="N1785" i="4" s="1"/>
  <c r="S1791" i="13"/>
  <c r="N1959" i="13"/>
  <c r="O582" i="13"/>
  <c r="M582" i="4" s="1"/>
  <c r="Q1013" i="10"/>
  <c r="O1013" i="4" s="1"/>
  <c r="Q760" i="10"/>
  <c r="C1726" i="4"/>
  <c r="D1726" i="4"/>
  <c r="B1946" i="4"/>
  <c r="D1946" i="4"/>
  <c r="T533" i="10"/>
  <c r="H519" i="4"/>
  <c r="C519" i="8"/>
  <c r="P506" i="10"/>
  <c r="Q506" i="10"/>
  <c r="R506" i="10"/>
  <c r="Q261" i="10"/>
  <c r="N261" i="10"/>
  <c r="H700" i="4"/>
  <c r="C700" i="8"/>
  <c r="H756" i="4"/>
  <c r="C756" i="8"/>
  <c r="T819" i="10"/>
  <c r="P865" i="10"/>
  <c r="H1046" i="4"/>
  <c r="C1046" i="8"/>
  <c r="P1192" i="10"/>
  <c r="N1192" i="4" s="1"/>
  <c r="H1052" i="4"/>
  <c r="C1052" i="8"/>
  <c r="Q1274" i="10"/>
  <c r="O919" i="10"/>
  <c r="O1064" i="10"/>
  <c r="M1064" i="4" s="1"/>
  <c r="Q1064" i="10"/>
  <c r="O1064" i="4" s="1"/>
  <c r="P1083" i="10"/>
  <c r="N1291" i="10"/>
  <c r="T1291" i="10"/>
  <c r="R1291" i="4" s="1"/>
  <c r="R1450" i="10"/>
  <c r="P1450" i="4" s="1"/>
  <c r="H1240" i="4"/>
  <c r="C1240" i="8"/>
  <c r="P1894" i="13"/>
  <c r="H235" i="4"/>
  <c r="C235" i="8"/>
  <c r="H1572" i="4"/>
  <c r="C1572" i="8"/>
  <c r="N1181" i="10"/>
  <c r="L1181" i="4" s="1"/>
  <c r="S1853" i="10"/>
  <c r="S289" i="13"/>
  <c r="P489" i="13"/>
  <c r="N603" i="13"/>
  <c r="Q685" i="13"/>
  <c r="P1083" i="13"/>
  <c r="N1107" i="13"/>
  <c r="S1495" i="13"/>
  <c r="O1656" i="13"/>
  <c r="M1656" i="4" s="1"/>
  <c r="S666" i="13"/>
  <c r="N1097" i="10"/>
  <c r="B1441" i="4"/>
  <c r="E1441" i="4"/>
  <c r="B1978" i="4"/>
  <c r="E1978" i="4"/>
  <c r="D1574" i="4"/>
  <c r="B1574" i="4"/>
  <c r="D1672" i="4"/>
  <c r="B1672" i="4"/>
  <c r="D1830" i="4"/>
  <c r="E1830" i="4"/>
  <c r="B1962" i="4"/>
  <c r="C1962" i="4"/>
  <c r="E1962" i="4"/>
  <c r="R419" i="13"/>
  <c r="R541" i="13"/>
  <c r="N781" i="13"/>
  <c r="P975" i="13"/>
  <c r="P1367" i="13"/>
  <c r="N1656" i="13"/>
  <c r="L1656" i="4" s="1"/>
  <c r="P1791" i="13"/>
  <c r="S295" i="13"/>
  <c r="N782" i="13"/>
  <c r="B131" i="4"/>
  <c r="C131" i="4"/>
  <c r="B236" i="4"/>
  <c r="D236" i="4"/>
  <c r="C236" i="4"/>
  <c r="D244" i="4"/>
  <c r="E244" i="4"/>
  <c r="B244" i="4"/>
  <c r="T359" i="13"/>
  <c r="N512" i="13"/>
  <c r="T518" i="13"/>
  <c r="R707" i="13"/>
  <c r="R713" i="13"/>
  <c r="P1165" i="13"/>
  <c r="O1367" i="13"/>
  <c r="R1785" i="13"/>
  <c r="P1785" i="4" s="1"/>
  <c r="T1791" i="13"/>
  <c r="R1959" i="13"/>
  <c r="P1959" i="4" s="1"/>
  <c r="N448" i="10"/>
  <c r="H538" i="4"/>
  <c r="C538" i="8"/>
  <c r="O1072" i="13"/>
  <c r="O878" i="13"/>
  <c r="M878" i="4" s="1"/>
  <c r="Q878" i="13"/>
  <c r="O878" i="4" s="1"/>
  <c r="T902" i="13"/>
  <c r="R902" i="4" s="1"/>
  <c r="R304" i="13"/>
  <c r="P304" i="4" s="1"/>
  <c r="P1933" i="10"/>
  <c r="R289" i="13"/>
  <c r="P289" i="4" s="1"/>
  <c r="T405" i="13"/>
  <c r="P713" i="13"/>
  <c r="T781" i="13"/>
  <c r="P1523" i="13"/>
  <c r="N1791" i="13"/>
  <c r="D1720" i="4"/>
  <c r="B1720" i="4"/>
  <c r="C1720" i="4"/>
  <c r="O613" i="13"/>
  <c r="M613" i="4" s="1"/>
  <c r="T479" i="13"/>
  <c r="N722" i="13"/>
  <c r="H1959" i="4"/>
  <c r="C1959" i="8"/>
  <c r="B130" i="4"/>
  <c r="D130" i="4"/>
  <c r="E130" i="4"/>
  <c r="C130" i="4"/>
  <c r="D141" i="4"/>
  <c r="E141" i="4"/>
  <c r="S405" i="13"/>
  <c r="O541" i="13"/>
  <c r="T685" i="13"/>
  <c r="R1165" i="13"/>
  <c r="O1844" i="13"/>
  <c r="R1791" i="13"/>
  <c r="N588" i="13"/>
  <c r="T626" i="13"/>
  <c r="R714" i="13"/>
  <c r="P714" i="4" s="1"/>
  <c r="B1938" i="4"/>
  <c r="E1938" i="4"/>
  <c r="C1938" i="4"/>
  <c r="C1688" i="4"/>
  <c r="E1688" i="4"/>
  <c r="H1636" i="4"/>
  <c r="C1636" i="8"/>
  <c r="H1428" i="4"/>
  <c r="C1428" i="8"/>
  <c r="H1633" i="4"/>
  <c r="C1633" i="8"/>
  <c r="Q1706" i="10"/>
  <c r="S1858" i="10"/>
  <c r="H1930" i="4"/>
  <c r="C1930" i="8"/>
  <c r="Q543" i="13"/>
  <c r="H709" i="4"/>
  <c r="C709" i="8"/>
  <c r="P1405" i="10"/>
  <c r="D151" i="4"/>
  <c r="E151" i="4"/>
  <c r="C151" i="4"/>
  <c r="N486" i="10"/>
  <c r="L486" i="4" s="1"/>
  <c r="B188" i="4"/>
  <c r="C188" i="4"/>
  <c r="E188" i="4"/>
  <c r="D188" i="4"/>
  <c r="C136" i="4"/>
  <c r="B136" i="4"/>
  <c r="D136" i="4"/>
  <c r="E136" i="4"/>
  <c r="C194" i="4"/>
  <c r="D194" i="4"/>
  <c r="B219" i="4"/>
  <c r="D219" i="4"/>
  <c r="E219" i="4"/>
  <c r="H1237" i="4"/>
  <c r="C1237" i="8"/>
  <c r="Q949" i="10"/>
  <c r="S949" i="10"/>
  <c r="H1015" i="4"/>
  <c r="C1015" i="8"/>
  <c r="E160" i="4"/>
  <c r="D160" i="4"/>
  <c r="E173" i="4"/>
  <c r="D173" i="4"/>
  <c r="C173" i="4"/>
  <c r="B173" i="4"/>
  <c r="C186" i="4"/>
  <c r="D186" i="4"/>
  <c r="E186" i="4"/>
  <c r="B186" i="4"/>
  <c r="B203" i="4"/>
  <c r="E203" i="4"/>
  <c r="C203" i="4"/>
  <c r="D203" i="4"/>
  <c r="P1853" i="10"/>
  <c r="N359" i="13"/>
  <c r="T541" i="13"/>
  <c r="O603" i="13"/>
  <c r="O713" i="13"/>
  <c r="R685" i="13"/>
  <c r="N685" i="13"/>
  <c r="P815" i="13"/>
  <c r="N815" i="4" s="1"/>
  <c r="R815" i="13"/>
  <c r="P815" i="4" s="1"/>
  <c r="S815" i="13"/>
  <c r="Q815" i="4" s="1"/>
  <c r="R975" i="13"/>
  <c r="P975" i="4" s="1"/>
  <c r="N975" i="13"/>
  <c r="N1523" i="13"/>
  <c r="S1367" i="13"/>
  <c r="R1474" i="13"/>
  <c r="P1474" i="4" s="1"/>
  <c r="R1523" i="13"/>
  <c r="T1785" i="13"/>
  <c r="R1785" i="4" s="1"/>
  <c r="N714" i="13"/>
  <c r="B1710" i="4"/>
  <c r="C1710" i="4"/>
  <c r="E1710" i="4"/>
  <c r="B1760" i="4"/>
  <c r="D1760" i="4"/>
  <c r="E1760" i="4"/>
  <c r="B1882" i="4"/>
  <c r="C1882" i="4"/>
  <c r="H1651" i="4"/>
  <c r="C1651" i="8"/>
  <c r="H1715" i="4"/>
  <c r="C1715" i="8"/>
  <c r="H1446" i="4"/>
  <c r="C1446" i="8"/>
  <c r="H1649" i="4"/>
  <c r="C1649" i="8"/>
  <c r="H1868" i="4"/>
  <c r="C1868" i="8"/>
  <c r="N1443" i="10"/>
  <c r="Q464" i="10"/>
  <c r="E229" i="4"/>
  <c r="B229" i="4"/>
  <c r="T1316" i="13"/>
  <c r="R1316" i="4" s="1"/>
  <c r="O1362" i="13"/>
  <c r="T1511" i="13"/>
  <c r="N1560" i="13"/>
  <c r="N344" i="13"/>
  <c r="L344" i="4" s="1"/>
  <c r="P838" i="13"/>
  <c r="N1309" i="13"/>
  <c r="T768" i="13"/>
  <c r="N1357" i="13"/>
  <c r="P1554" i="13"/>
  <c r="N1554" i="4" s="1"/>
  <c r="N286" i="10"/>
  <c r="N1710" i="13"/>
  <c r="P1792" i="13"/>
  <c r="O1700" i="13"/>
  <c r="O1843" i="13"/>
  <c r="S1942" i="13"/>
  <c r="Q295" i="10"/>
  <c r="N857" i="10"/>
  <c r="T871" i="10"/>
  <c r="N949" i="10"/>
  <c r="L949" i="4" s="1"/>
  <c r="T1097" i="10"/>
  <c r="R1097" i="4" s="1"/>
  <c r="O1634" i="10"/>
  <c r="P1858" i="10"/>
  <c r="O1713" i="10"/>
  <c r="P1892" i="10"/>
  <c r="N1837" i="10"/>
  <c r="T581" i="10"/>
  <c r="C211" i="4"/>
  <c r="B210" i="4"/>
  <c r="E213" i="4"/>
  <c r="C205" i="4"/>
  <c r="B157" i="4"/>
  <c r="T1520" i="13"/>
  <c r="Q1573" i="13"/>
  <c r="O1106" i="13"/>
  <c r="M1106" i="4" s="1"/>
  <c r="P1434" i="13"/>
  <c r="S1525" i="13"/>
  <c r="T1301" i="13"/>
  <c r="N598" i="10"/>
  <c r="O1080" i="10"/>
  <c r="M1080" i="4" s="1"/>
  <c r="S1771" i="10"/>
  <c r="Q1771" i="4" s="1"/>
  <c r="N1892" i="10"/>
  <c r="N1815" i="10"/>
  <c r="N1639" i="13"/>
  <c r="Q306" i="10"/>
  <c r="Q324" i="10"/>
  <c r="N1548" i="10"/>
  <c r="C169" i="4"/>
  <c r="E210" i="4"/>
  <c r="D211" i="4"/>
  <c r="B213" i="4"/>
  <c r="E183" i="4"/>
  <c r="C352" i="8"/>
  <c r="N865" i="10"/>
  <c r="P919" i="10"/>
  <c r="P1152" i="10"/>
  <c r="Q1082" i="10"/>
  <c r="T1713" i="10"/>
  <c r="T1815" i="10"/>
  <c r="P1815" i="10"/>
  <c r="T1858" i="10"/>
  <c r="P889" i="10"/>
  <c r="N889" i="4" s="1"/>
  <c r="D216" i="4"/>
  <c r="D189" i="4"/>
  <c r="D205" i="4"/>
  <c r="Q304" i="13"/>
  <c r="N1434" i="13"/>
  <c r="N1466" i="13"/>
  <c r="P1482" i="13"/>
  <c r="O1235" i="13"/>
  <c r="M1235" i="4" s="1"/>
  <c r="S1314" i="13"/>
  <c r="Q1341" i="13"/>
  <c r="T1349" i="13"/>
  <c r="P1776" i="13"/>
  <c r="O1948" i="13"/>
  <c r="M1948" i="4" s="1"/>
  <c r="S1198" i="13"/>
  <c r="N1198" i="13"/>
  <c r="N1746" i="13"/>
  <c r="Q1803" i="13"/>
  <c r="P1950" i="13"/>
  <c r="R1970" i="13"/>
  <c r="P1970" i="4" s="1"/>
  <c r="N454" i="10"/>
  <c r="L454" i="4" s="1"/>
  <c r="N1629" i="13"/>
  <c r="N1301" i="13"/>
  <c r="N1056" i="10"/>
  <c r="L1056" i="4" s="1"/>
  <c r="C445" i="8"/>
  <c r="O1152" i="10"/>
  <c r="N1858" i="10"/>
  <c r="N1884" i="10"/>
  <c r="O581" i="10"/>
  <c r="P575" i="13"/>
  <c r="N1131" i="13"/>
  <c r="S448" i="10"/>
  <c r="B175" i="4"/>
  <c r="B178" i="4"/>
  <c r="D178" i="4"/>
  <c r="D144" i="4"/>
  <c r="D224" i="4"/>
  <c r="E189" i="4"/>
  <c r="D213" i="4"/>
  <c r="T722" i="13"/>
  <c r="R722" i="4" s="1"/>
  <c r="S635" i="13"/>
  <c r="Q635" i="4" s="1"/>
  <c r="S304" i="13"/>
  <c r="N1043" i="13"/>
  <c r="L1043" i="4" s="1"/>
  <c r="P1969" i="13"/>
  <c r="P1139" i="13"/>
  <c r="T1317" i="13"/>
  <c r="T1720" i="13"/>
  <c r="R1720" i="4" s="1"/>
  <c r="R1448" i="13"/>
  <c r="S261" i="10"/>
  <c r="N295" i="10"/>
  <c r="L295" i="4" s="1"/>
  <c r="N644" i="10"/>
  <c r="N1587" i="10"/>
  <c r="Q1403" i="10"/>
  <c r="N1020" i="10"/>
  <c r="N996" i="10"/>
  <c r="Q1787" i="10"/>
  <c r="O1787" i="4" s="1"/>
  <c r="C179" i="4"/>
  <c r="D179" i="4"/>
  <c r="E179" i="4"/>
  <c r="D232" i="4"/>
  <c r="C153" i="4"/>
  <c r="E199" i="4"/>
  <c r="E128" i="4"/>
  <c r="C143" i="8"/>
  <c r="O1131" i="13"/>
  <c r="M1131" i="4" s="1"/>
  <c r="T1131" i="13"/>
  <c r="R1131" i="4" s="1"/>
  <c r="Q1088" i="13"/>
  <c r="R295" i="10"/>
  <c r="P295" i="4" s="1"/>
  <c r="N614" i="10"/>
  <c r="O760" i="10"/>
  <c r="M760" i="4" s="1"/>
  <c r="R598" i="10"/>
  <c r="O1224" i="10"/>
  <c r="P1587" i="10"/>
  <c r="Q1804" i="10"/>
  <c r="P1051" i="10"/>
  <c r="N575" i="13"/>
  <c r="C180" i="4"/>
  <c r="D180" i="4"/>
  <c r="D210" i="4"/>
  <c r="C209" i="4"/>
  <c r="E180" i="4"/>
  <c r="E178" i="4"/>
  <c r="C189" i="4"/>
  <c r="P543" i="13"/>
  <c r="N543" i="4" s="1"/>
  <c r="T1571" i="13"/>
  <c r="S1756" i="13"/>
  <c r="I84" i="13"/>
  <c r="L84" i="13"/>
  <c r="T175" i="13"/>
  <c r="I175" i="13"/>
  <c r="L128" i="13"/>
  <c r="I128" i="13"/>
  <c r="H129" i="4"/>
  <c r="C129" i="8"/>
  <c r="L215" i="13"/>
  <c r="I215" i="13"/>
  <c r="I163" i="13"/>
  <c r="L163" i="13"/>
  <c r="S163" i="13" s="1"/>
  <c r="I236" i="13"/>
  <c r="L236" i="13"/>
  <c r="S236" i="13" s="1"/>
  <c r="S238" i="13"/>
  <c r="T238" i="13"/>
  <c r="H193" i="4"/>
  <c r="C193" i="8"/>
  <c r="H24" i="4"/>
  <c r="C24" i="8"/>
  <c r="H44" i="4"/>
  <c r="C44" i="8"/>
  <c r="H34" i="4"/>
  <c r="C34" i="8"/>
  <c r="H54" i="4"/>
  <c r="C54" i="8"/>
  <c r="H50" i="4"/>
  <c r="C50" i="8"/>
  <c r="D65" i="10"/>
  <c r="G65" i="4"/>
  <c r="D76" i="10"/>
  <c r="G76" i="4"/>
  <c r="D85" i="10"/>
  <c r="I85" i="10" s="1"/>
  <c r="G85" i="4"/>
  <c r="D96" i="10"/>
  <c r="G96" i="4"/>
  <c r="D104" i="10"/>
  <c r="G104" i="4"/>
  <c r="H90" i="4"/>
  <c r="C90" i="8"/>
  <c r="I113" i="10"/>
  <c r="H115" i="4"/>
  <c r="C115" i="8"/>
  <c r="H156" i="4"/>
  <c r="C156" i="8"/>
  <c r="D138" i="10"/>
  <c r="G138" i="4"/>
  <c r="D170" i="10"/>
  <c r="G170" i="4"/>
  <c r="D153" i="10"/>
  <c r="G153" i="4"/>
  <c r="D178" i="10"/>
  <c r="G178" i="4"/>
  <c r="H160" i="4"/>
  <c r="C160" i="8"/>
  <c r="H154" i="4"/>
  <c r="C154" i="8"/>
  <c r="H211" i="4"/>
  <c r="C211" i="8"/>
  <c r="H179" i="4"/>
  <c r="C179" i="8"/>
  <c r="H228" i="4"/>
  <c r="C228" i="8"/>
  <c r="H234" i="4"/>
  <c r="C234" i="8"/>
  <c r="H232" i="4"/>
  <c r="C232" i="8"/>
  <c r="D225" i="10"/>
  <c r="G225" i="4"/>
  <c r="I224" i="10"/>
  <c r="D188" i="10"/>
  <c r="I188" i="10" s="1"/>
  <c r="G188" i="4"/>
  <c r="L20" i="13"/>
  <c r="I50" i="13"/>
  <c r="L57" i="13"/>
  <c r="L117" i="13"/>
  <c r="P161" i="13"/>
  <c r="T165" i="13"/>
  <c r="L176" i="13"/>
  <c r="S176" i="13" s="1"/>
  <c r="L184" i="13"/>
  <c r="T215" i="13"/>
  <c r="T237" i="13"/>
  <c r="P238" i="13"/>
  <c r="O765" i="13"/>
  <c r="N765" i="13"/>
  <c r="Q713" i="13"/>
  <c r="O853" i="13"/>
  <c r="S387" i="13"/>
  <c r="I178" i="13"/>
  <c r="L178" i="13"/>
  <c r="S178" i="13" s="1"/>
  <c r="T178" i="13"/>
  <c r="L212" i="13"/>
  <c r="S212" i="13" s="1"/>
  <c r="T212" i="13"/>
  <c r="I212" i="13"/>
  <c r="D189" i="10"/>
  <c r="G189" i="4"/>
  <c r="H231" i="4"/>
  <c r="C231" i="8"/>
  <c r="H239" i="4"/>
  <c r="C239" i="8"/>
  <c r="H19" i="4"/>
  <c r="C19" i="8"/>
  <c r="D29" i="10"/>
  <c r="I29" i="10" s="1"/>
  <c r="H49" i="4"/>
  <c r="C49" i="8"/>
  <c r="D68" i="10"/>
  <c r="G68" i="4"/>
  <c r="D36" i="10"/>
  <c r="I36" i="10" s="1"/>
  <c r="I78" i="10"/>
  <c r="H66" i="4"/>
  <c r="C66" i="8"/>
  <c r="D77" i="10"/>
  <c r="G77" i="4"/>
  <c r="H132" i="4"/>
  <c r="C132" i="8"/>
  <c r="H158" i="4"/>
  <c r="C158" i="8"/>
  <c r="D180" i="10"/>
  <c r="G180" i="4"/>
  <c r="D179" i="10"/>
  <c r="G179" i="4"/>
  <c r="H204" i="4"/>
  <c r="C204" i="8"/>
  <c r="H186" i="4"/>
  <c r="C186" i="8"/>
  <c r="H166" i="4"/>
  <c r="C166" i="8"/>
  <c r="H196" i="4"/>
  <c r="C196" i="8"/>
  <c r="D231" i="10"/>
  <c r="G231" i="4"/>
  <c r="D182" i="10"/>
  <c r="D239" i="10"/>
  <c r="G239" i="4"/>
  <c r="L76" i="13"/>
  <c r="T163" i="13"/>
  <c r="N169" i="13"/>
  <c r="Q169" i="13"/>
  <c r="N196" i="13"/>
  <c r="D21" i="10"/>
  <c r="G21" i="4"/>
  <c r="H203" i="4"/>
  <c r="C203" i="8"/>
  <c r="H45" i="4"/>
  <c r="C45" i="8"/>
  <c r="H26" i="4"/>
  <c r="C26" i="8"/>
  <c r="D19" i="10"/>
  <c r="G19" i="4"/>
  <c r="D27" i="10"/>
  <c r="I27" i="10" s="1"/>
  <c r="I34" i="10"/>
  <c r="H46" i="4"/>
  <c r="C46" i="8"/>
  <c r="I10" i="10"/>
  <c r="H37" i="4"/>
  <c r="C37" i="8"/>
  <c r="H29" i="4"/>
  <c r="C29" i="8"/>
  <c r="I58" i="10"/>
  <c r="D66" i="10"/>
  <c r="L66" i="10" s="1"/>
  <c r="G66" i="4"/>
  <c r="D110" i="10"/>
  <c r="G110" i="4"/>
  <c r="H70" i="4"/>
  <c r="C70" i="8"/>
  <c r="H89" i="4"/>
  <c r="C89" i="8"/>
  <c r="H119" i="4"/>
  <c r="C119" i="8"/>
  <c r="H164" i="4"/>
  <c r="C164" i="8"/>
  <c r="D117" i="10"/>
  <c r="D162" i="10"/>
  <c r="G162" i="4"/>
  <c r="D145" i="10"/>
  <c r="L145" i="10" s="1"/>
  <c r="G145" i="4"/>
  <c r="H130" i="4"/>
  <c r="C130" i="8"/>
  <c r="H142" i="4"/>
  <c r="C142" i="8"/>
  <c r="D202" i="10"/>
  <c r="G202" i="4"/>
  <c r="D154" i="10"/>
  <c r="I154" i="10" s="1"/>
  <c r="H212" i="4"/>
  <c r="C212" i="8"/>
  <c r="D186" i="10"/>
  <c r="H206" i="4"/>
  <c r="C206" i="8"/>
  <c r="D196" i="10"/>
  <c r="I196" i="10" s="1"/>
  <c r="I236" i="10"/>
  <c r="I39" i="13"/>
  <c r="I222" i="13"/>
  <c r="L222" i="13"/>
  <c r="S222" i="13" s="1"/>
  <c r="L229" i="13"/>
  <c r="S229" i="13" s="1"/>
  <c r="T229" i="13"/>
  <c r="H134" i="4"/>
  <c r="C134" i="8"/>
  <c r="H147" i="4"/>
  <c r="C147" i="8"/>
  <c r="H198" i="4"/>
  <c r="C198" i="8"/>
  <c r="H225" i="4"/>
  <c r="C225" i="8"/>
  <c r="D14" i="10"/>
  <c r="G14" i="4"/>
  <c r="H27" i="4"/>
  <c r="C27" i="8"/>
  <c r="H10" i="4"/>
  <c r="C10" i="8"/>
  <c r="D103" i="10"/>
  <c r="G103" i="4"/>
  <c r="H121" i="4"/>
  <c r="C121" i="8"/>
  <c r="H77" i="4"/>
  <c r="C77" i="8"/>
  <c r="H116" i="4"/>
  <c r="C116" i="8"/>
  <c r="D124" i="10"/>
  <c r="G124" i="4"/>
  <c r="H127" i="4"/>
  <c r="C127" i="8"/>
  <c r="L142" i="10"/>
  <c r="D176" i="10"/>
  <c r="I176" i="10" s="1"/>
  <c r="H161" i="4"/>
  <c r="C161" i="8"/>
  <c r="H240" i="4"/>
  <c r="C240" i="8"/>
  <c r="L236" i="10"/>
  <c r="D222" i="10"/>
  <c r="G222" i="4"/>
  <c r="D214" i="10"/>
  <c r="G214" i="4"/>
  <c r="H217" i="4"/>
  <c r="C217" i="8"/>
  <c r="I242" i="10"/>
  <c r="D204" i="10"/>
  <c r="I204" i="10" s="1"/>
  <c r="I109" i="13"/>
  <c r="N611" i="13"/>
  <c r="R611" i="13"/>
  <c r="S198" i="13"/>
  <c r="Q222" i="13"/>
  <c r="R222" i="13"/>
  <c r="N222" i="13"/>
  <c r="H18" i="4"/>
  <c r="C18" i="8"/>
  <c r="D111" i="10"/>
  <c r="L111" i="10" s="1"/>
  <c r="G111" i="4"/>
  <c r="H131" i="4"/>
  <c r="C131" i="8"/>
  <c r="D220" i="10"/>
  <c r="G220" i="4"/>
  <c r="H13" i="4"/>
  <c r="C13" i="8"/>
  <c r="H31" i="4"/>
  <c r="C31" i="8"/>
  <c r="H62" i="4"/>
  <c r="C62" i="8"/>
  <c r="H36" i="4"/>
  <c r="C36" i="8"/>
  <c r="H94" i="4"/>
  <c r="C94" i="8"/>
  <c r="H69" i="4"/>
  <c r="C69" i="8"/>
  <c r="D70" i="10"/>
  <c r="L70" i="10" s="1"/>
  <c r="G70" i="4"/>
  <c r="D119" i="10"/>
  <c r="L119" i="10" s="1"/>
  <c r="G119" i="4"/>
  <c r="H112" i="4"/>
  <c r="C112" i="8"/>
  <c r="D125" i="10"/>
  <c r="I125" i="10" s="1"/>
  <c r="G125" i="4"/>
  <c r="H140" i="4"/>
  <c r="C140" i="8"/>
  <c r="D116" i="10"/>
  <c r="I116" i="10" s="1"/>
  <c r="G116" i="4"/>
  <c r="H155" i="4"/>
  <c r="C155" i="8"/>
  <c r="H150" i="4"/>
  <c r="C150" i="8"/>
  <c r="H172" i="4"/>
  <c r="C172" i="8"/>
  <c r="H162" i="4"/>
  <c r="C162" i="8"/>
  <c r="D146" i="10"/>
  <c r="G146" i="4"/>
  <c r="H201" i="4"/>
  <c r="C201" i="8"/>
  <c r="D212" i="10"/>
  <c r="G212" i="4"/>
  <c r="H222" i="4"/>
  <c r="C222" i="8"/>
  <c r="D217" i="10"/>
  <c r="G217" i="4"/>
  <c r="L224" i="10"/>
  <c r="T155" i="13"/>
  <c r="L155" i="13"/>
  <c r="S155" i="13" s="1"/>
  <c r="N238" i="13"/>
  <c r="O611" i="13"/>
  <c r="M611" i="4" s="1"/>
  <c r="Q611" i="13"/>
  <c r="O611" i="4" s="1"/>
  <c r="H11" i="4"/>
  <c r="C11" i="8"/>
  <c r="D60" i="10"/>
  <c r="G60" i="4"/>
  <c r="H91" i="4"/>
  <c r="C91" i="8"/>
  <c r="H113" i="4"/>
  <c r="C113" i="8"/>
  <c r="H180" i="4"/>
  <c r="C180" i="8"/>
  <c r="D35" i="10"/>
  <c r="L35" i="10" s="1"/>
  <c r="H32" i="4"/>
  <c r="C32" i="8"/>
  <c r="H21" i="4"/>
  <c r="C21" i="8"/>
  <c r="D43" i="10"/>
  <c r="I43" i="10" s="1"/>
  <c r="D48" i="10"/>
  <c r="I48" i="10" s="1"/>
  <c r="G48" i="4"/>
  <c r="H56" i="4"/>
  <c r="C56" i="8"/>
  <c r="D52" i="10"/>
  <c r="G52" i="4"/>
  <c r="D53" i="10"/>
  <c r="I53" i="10" s="1"/>
  <c r="I95" i="10"/>
  <c r="D69" i="10"/>
  <c r="G69" i="4"/>
  <c r="H84" i="4"/>
  <c r="C84" i="8"/>
  <c r="D87" i="10"/>
  <c r="G87" i="4"/>
  <c r="D89" i="10"/>
  <c r="G89" i="4"/>
  <c r="H126" i="4"/>
  <c r="C126" i="8"/>
  <c r="D42" i="10"/>
  <c r="G42" i="4"/>
  <c r="H174" i="4"/>
  <c r="C174" i="8"/>
  <c r="L150" i="10"/>
  <c r="D130" i="10"/>
  <c r="D127" i="10"/>
  <c r="G127" i="4"/>
  <c r="D137" i="10"/>
  <c r="L137" i="10" s="1"/>
  <c r="H178" i="4"/>
  <c r="C178" i="8"/>
  <c r="L201" i="10"/>
  <c r="D161" i="10"/>
  <c r="L210" i="10"/>
  <c r="H220" i="4"/>
  <c r="C220" i="8"/>
  <c r="H227" i="4"/>
  <c r="C227" i="8"/>
  <c r="H224" i="4"/>
  <c r="C224" i="8"/>
  <c r="H242" i="4"/>
  <c r="C242" i="8"/>
  <c r="D218" i="10"/>
  <c r="H188" i="4"/>
  <c r="C188" i="8"/>
  <c r="L30" i="13"/>
  <c r="I125" i="13"/>
  <c r="L113" i="13"/>
  <c r="I32" i="13"/>
  <c r="L32" i="13"/>
  <c r="D84" i="10"/>
  <c r="I84" i="10" s="1"/>
  <c r="G84" i="4"/>
  <c r="D226" i="10"/>
  <c r="L226" i="10" s="1"/>
  <c r="G226" i="4"/>
  <c r="D13" i="10"/>
  <c r="G13" i="4"/>
  <c r="H40" i="4"/>
  <c r="C40" i="8"/>
  <c r="D46" i="10"/>
  <c r="G46" i="4"/>
  <c r="D56" i="10"/>
  <c r="L56" i="10" s="1"/>
  <c r="G56" i="4"/>
  <c r="D59" i="10"/>
  <c r="L59" i="10" s="1"/>
  <c r="G59" i="4"/>
  <c r="D72" i="10"/>
  <c r="G72" i="4"/>
  <c r="D97" i="10"/>
  <c r="L97" i="10" s="1"/>
  <c r="G97" i="4"/>
  <c r="H78" i="4"/>
  <c r="C78" i="8"/>
  <c r="H104" i="4"/>
  <c r="C104" i="8"/>
  <c r="D91" i="10"/>
  <c r="G91" i="4"/>
  <c r="H111" i="4"/>
  <c r="C111" i="8"/>
  <c r="D112" i="10"/>
  <c r="G112" i="4"/>
  <c r="H83" i="4"/>
  <c r="C83" i="8"/>
  <c r="H106" i="4"/>
  <c r="C106" i="8"/>
  <c r="H42" i="4"/>
  <c r="C42" i="8"/>
  <c r="H148" i="4"/>
  <c r="C148" i="8"/>
  <c r="L147" i="10"/>
  <c r="D172" i="10"/>
  <c r="G172" i="4"/>
  <c r="H139" i="4"/>
  <c r="C139" i="8"/>
  <c r="D194" i="10"/>
  <c r="I194" i="10" s="1"/>
  <c r="G194" i="4"/>
  <c r="H163" i="4"/>
  <c r="C163" i="8"/>
  <c r="H185" i="4"/>
  <c r="C185" i="8"/>
  <c r="H182" i="4"/>
  <c r="C182" i="8"/>
  <c r="H219" i="4"/>
  <c r="C219" i="8"/>
  <c r="H218" i="4"/>
  <c r="C218" i="8"/>
  <c r="H214" i="4"/>
  <c r="C214" i="8"/>
  <c r="D230" i="10"/>
  <c r="I230" i="10" s="1"/>
  <c r="G230" i="4"/>
  <c r="L39" i="13"/>
  <c r="I141" i="13"/>
  <c r="I176" i="13"/>
  <c r="T170" i="13"/>
  <c r="L170" i="13"/>
  <c r="S170" i="13" s="1"/>
  <c r="T216" i="13"/>
  <c r="L216" i="13"/>
  <c r="S216" i="13" s="1"/>
  <c r="L237" i="13"/>
  <c r="R238" i="13"/>
  <c r="T236" i="13"/>
  <c r="P611" i="13"/>
  <c r="N611" i="4" s="1"/>
  <c r="L218" i="13"/>
  <c r="S218" i="13" s="1"/>
  <c r="T218" i="13"/>
  <c r="L63" i="13"/>
  <c r="I153" i="13"/>
  <c r="L153" i="13"/>
  <c r="S153" i="13" s="1"/>
  <c r="T153" i="13"/>
  <c r="S206" i="13"/>
  <c r="Q206" i="13"/>
  <c r="R206" i="13"/>
  <c r="T206" i="13"/>
  <c r="S281" i="13"/>
  <c r="P281" i="13"/>
  <c r="P387" i="13"/>
  <c r="T421" i="13"/>
  <c r="N653" i="13"/>
  <c r="Q653" i="13"/>
  <c r="T853" i="13"/>
  <c r="S796" i="13"/>
  <c r="N820" i="13"/>
  <c r="S834" i="13"/>
  <c r="Q834" i="4" s="1"/>
  <c r="T980" i="13"/>
  <c r="R980" i="4" s="1"/>
  <c r="O987" i="13"/>
  <c r="N888" i="13"/>
  <c r="L888" i="4" s="1"/>
  <c r="N1041" i="13"/>
  <c r="O1041" i="13"/>
  <c r="O1050" i="13"/>
  <c r="M1050" i="4" s="1"/>
  <c r="R893" i="13"/>
  <c r="Q1335" i="13"/>
  <c r="S980" i="13"/>
  <c r="Q980" i="4" s="1"/>
  <c r="Q1133" i="13"/>
  <c r="Q1333" i="13"/>
  <c r="T1377" i="13"/>
  <c r="T1335" i="13"/>
  <c r="N1416" i="13"/>
  <c r="O1416" i="13"/>
  <c r="R1634" i="13"/>
  <c r="P1634" i="4" s="1"/>
  <c r="S1487" i="13"/>
  <c r="S1634" i="13"/>
  <c r="Q1668" i="13"/>
  <c r="P1429" i="13"/>
  <c r="Q1698" i="13"/>
  <c r="R1731" i="13"/>
  <c r="P1769" i="13"/>
  <c r="T1731" i="13"/>
  <c r="R1731" i="4" s="1"/>
  <c r="S1774" i="13"/>
  <c r="Q1718" i="13"/>
  <c r="N1772" i="13"/>
  <c r="L1772" i="4" s="1"/>
  <c r="T1804" i="13"/>
  <c r="R1804" i="4" s="1"/>
  <c r="R1557" i="13"/>
  <c r="R1788" i="13"/>
  <c r="N1900" i="13"/>
  <c r="T1900" i="13"/>
  <c r="O1995" i="13"/>
  <c r="N1160" i="13"/>
  <c r="P272" i="13"/>
  <c r="Q480" i="13"/>
  <c r="T1222" i="13"/>
  <c r="Q1262" i="13"/>
  <c r="S558" i="13"/>
  <c r="S1166" i="13"/>
  <c r="Q1166" i="4" s="1"/>
  <c r="O1262" i="13"/>
  <c r="P774" i="13"/>
  <c r="N302" i="13"/>
  <c r="P1166" i="13"/>
  <c r="N1166" i="4" s="1"/>
  <c r="B370" i="4"/>
  <c r="D328" i="4"/>
  <c r="C389" i="4"/>
  <c r="D296" i="4"/>
  <c r="D1044" i="4"/>
  <c r="C1083" i="4"/>
  <c r="E1553" i="4"/>
  <c r="N668" i="13"/>
  <c r="L668" i="4" s="1"/>
  <c r="P588" i="13"/>
  <c r="O1114" i="13"/>
  <c r="M1114" i="4" s="1"/>
  <c r="P1114" i="13"/>
  <c r="O763" i="13"/>
  <c r="M763" i="4" s="1"/>
  <c r="T842" i="13"/>
  <c r="R842" i="4" s="1"/>
  <c r="T1498" i="13"/>
  <c r="T1325" i="13"/>
  <c r="R1325" i="4" s="1"/>
  <c r="P1530" i="13"/>
  <c r="N1530" i="4" s="1"/>
  <c r="S973" i="13"/>
  <c r="T1594" i="13"/>
  <c r="R1594" i="4" s="1"/>
  <c r="T1546" i="13"/>
  <c r="R1546" i="4" s="1"/>
  <c r="T1653" i="13"/>
  <c r="N1174" i="13"/>
  <c r="R989" i="10"/>
  <c r="S705" i="10"/>
  <c r="O1755" i="10"/>
  <c r="T1874" i="10"/>
  <c r="T1909" i="10"/>
  <c r="Q1586" i="10"/>
  <c r="N924" i="10"/>
  <c r="S957" i="10"/>
  <c r="T470" i="10"/>
  <c r="R470" i="4" s="1"/>
  <c r="Q753" i="13"/>
  <c r="N1072" i="10"/>
  <c r="L1072" i="4" s="1"/>
  <c r="O1163" i="10"/>
  <c r="M1163" i="4" s="1"/>
  <c r="D30" i="4"/>
  <c r="C30" i="4"/>
  <c r="C71" i="4"/>
  <c r="B71" i="4"/>
  <c r="D120" i="4"/>
  <c r="B120" i="4"/>
  <c r="H168" i="4"/>
  <c r="C168" i="8"/>
  <c r="T268" i="13"/>
  <c r="R268" i="4" s="1"/>
  <c r="G44" i="4"/>
  <c r="D44" i="10"/>
  <c r="D90" i="4"/>
  <c r="B90" i="4"/>
  <c r="C90" i="4"/>
  <c r="E90" i="4"/>
  <c r="B126" i="4"/>
  <c r="C126" i="4"/>
  <c r="G156" i="4"/>
  <c r="D156" i="10"/>
  <c r="H184" i="4"/>
  <c r="C184" i="8"/>
  <c r="I17" i="10"/>
  <c r="L17" i="10"/>
  <c r="H118" i="4"/>
  <c r="C118" i="8"/>
  <c r="I215" i="10"/>
  <c r="G211" i="4"/>
  <c r="D211" i="10"/>
  <c r="H47" i="4"/>
  <c r="C47" i="8"/>
  <c r="H136" i="4"/>
  <c r="C136" i="8"/>
  <c r="H80" i="4"/>
  <c r="C80" i="8"/>
  <c r="H213" i="4"/>
  <c r="C213" i="8"/>
  <c r="I206" i="13"/>
  <c r="D197" i="10"/>
  <c r="L20" i="10"/>
  <c r="T196" i="13"/>
  <c r="R281" i="13"/>
  <c r="P174" i="13"/>
  <c r="S421" i="13"/>
  <c r="T611" i="13"/>
  <c r="R611" i="4" s="1"/>
  <c r="S653" i="13"/>
  <c r="T713" i="13"/>
  <c r="O653" i="13"/>
  <c r="R796" i="13"/>
  <c r="P796" i="4" s="1"/>
  <c r="P837" i="13"/>
  <c r="P834" i="13"/>
  <c r="N834" i="4" s="1"/>
  <c r="O916" i="13"/>
  <c r="R963" i="13"/>
  <c r="T888" i="13"/>
  <c r="R888" i="4" s="1"/>
  <c r="P1041" i="13"/>
  <c r="Q893" i="13"/>
  <c r="R1197" i="13"/>
  <c r="S1192" i="13"/>
  <c r="S1160" i="13"/>
  <c r="T1197" i="13"/>
  <c r="R1222" i="13"/>
  <c r="S1248" i="13"/>
  <c r="Q1248" i="4" s="1"/>
  <c r="R980" i="13"/>
  <c r="P980" i="4" s="1"/>
  <c r="O1133" i="13"/>
  <c r="T1364" i="13"/>
  <c r="O1377" i="13"/>
  <c r="S1377" i="13"/>
  <c r="P1637" i="13"/>
  <c r="T1487" i="13"/>
  <c r="S1584" i="13"/>
  <c r="T1698" i="13"/>
  <c r="R1698" i="4" s="1"/>
  <c r="O1429" i="13"/>
  <c r="Q1652" i="13"/>
  <c r="O1718" i="13"/>
  <c r="R1668" i="13"/>
  <c r="Q1248" i="13"/>
  <c r="O1248" i="4" s="1"/>
  <c r="P1718" i="13"/>
  <c r="T1772" i="13"/>
  <c r="R1772" i="4" s="1"/>
  <c r="P1652" i="13"/>
  <c r="Q1557" i="13"/>
  <c r="S1772" i="13"/>
  <c r="Q1772" i="4" s="1"/>
  <c r="T1774" i="13"/>
  <c r="P1788" i="13"/>
  <c r="S1769" i="13"/>
  <c r="Q1769" i="4" s="1"/>
  <c r="T1875" i="13"/>
  <c r="R1953" i="13"/>
  <c r="T1750" i="13"/>
  <c r="P280" i="13"/>
  <c r="Q368" i="13"/>
  <c r="O368" i="4" s="1"/>
  <c r="T1262" i="13"/>
  <c r="Q558" i="13"/>
  <c r="P1142" i="13"/>
  <c r="S774" i="13"/>
  <c r="C328" i="4"/>
  <c r="C296" i="4"/>
  <c r="C577" i="4"/>
  <c r="D569" i="4"/>
  <c r="E570" i="4"/>
  <c r="E819" i="4"/>
  <c r="E1090" i="4"/>
  <c r="D1205" i="4"/>
  <c r="P445" i="13"/>
  <c r="Q770" i="13"/>
  <c r="T276" i="13"/>
  <c r="R276" i="4" s="1"/>
  <c r="P389" i="13"/>
  <c r="N732" i="13"/>
  <c r="N605" i="13"/>
  <c r="T1107" i="13"/>
  <c r="R1107" i="4" s="1"/>
  <c r="T834" i="13"/>
  <c r="R834" i="4" s="1"/>
  <c r="P1082" i="13"/>
  <c r="N1082" i="4" s="1"/>
  <c r="T1206" i="13"/>
  <c r="N1442" i="13"/>
  <c r="P1498" i="13"/>
  <c r="T1530" i="13"/>
  <c r="P1891" i="13"/>
  <c r="T1514" i="13"/>
  <c r="R303" i="10"/>
  <c r="P303" i="4" s="1"/>
  <c r="R582" i="10"/>
  <c r="P582" i="4" s="1"/>
  <c r="Q484" i="10"/>
  <c r="N1490" i="10"/>
  <c r="P1871" i="10"/>
  <c r="O1945" i="10"/>
  <c r="N1823" i="10"/>
  <c r="O753" i="13"/>
  <c r="P1436" i="10"/>
  <c r="Q214" i="13"/>
  <c r="L17" i="13"/>
  <c r="I17" i="13"/>
  <c r="L110" i="13"/>
  <c r="T1240" i="10"/>
  <c r="D81" i="4"/>
  <c r="C81" i="4"/>
  <c r="D30" i="10"/>
  <c r="G30" i="4"/>
  <c r="I107" i="10"/>
  <c r="H157" i="4"/>
  <c r="C157" i="8"/>
  <c r="B171" i="4"/>
  <c r="D171" i="4"/>
  <c r="H199" i="4"/>
  <c r="C199" i="8"/>
  <c r="D206" i="10"/>
  <c r="G206" i="4"/>
  <c r="H120" i="4"/>
  <c r="C120" i="8"/>
  <c r="I205" i="10"/>
  <c r="L205" i="10"/>
  <c r="H237" i="4"/>
  <c r="C237" i="8"/>
  <c r="H207" i="4"/>
  <c r="C207" i="8"/>
  <c r="B235" i="4"/>
  <c r="C235" i="4"/>
  <c r="C79" i="4"/>
  <c r="B79" i="4"/>
  <c r="H16" i="4"/>
  <c r="C16" i="8"/>
  <c r="H58" i="4"/>
  <c r="C58" i="8"/>
  <c r="H167" i="4"/>
  <c r="C167" i="8"/>
  <c r="H197" i="4"/>
  <c r="C197" i="8"/>
  <c r="H215" i="4"/>
  <c r="C215" i="8"/>
  <c r="D207" i="10"/>
  <c r="D45" i="10"/>
  <c r="I122" i="10"/>
  <c r="Q796" i="13"/>
  <c r="P916" i="13"/>
  <c r="N916" i="4" s="1"/>
  <c r="T997" i="13"/>
  <c r="R997" i="4" s="1"/>
  <c r="P893" i="13"/>
  <c r="T1160" i="13"/>
  <c r="Q980" i="13"/>
  <c r="O980" i="4" s="1"/>
  <c r="R1335" i="13"/>
  <c r="N1410" i="13"/>
  <c r="L1410" i="4" s="1"/>
  <c r="R1410" i="13"/>
  <c r="P1410" i="4" s="1"/>
  <c r="R1642" i="13"/>
  <c r="P1642" i="4" s="1"/>
  <c r="S1642" i="13"/>
  <c r="Q1642" i="4" s="1"/>
  <c r="N1584" i="13"/>
  <c r="Q1615" i="13"/>
  <c r="O1248" i="13"/>
  <c r="M1248" i="4" s="1"/>
  <c r="N1718" i="13"/>
  <c r="P1557" i="13"/>
  <c r="S1804" i="13"/>
  <c r="Q1804" i="4" s="1"/>
  <c r="Q1769" i="13"/>
  <c r="Q1946" i="13"/>
  <c r="S1875" i="13"/>
  <c r="S1946" i="13"/>
  <c r="N256" i="13"/>
  <c r="Q1160" i="13"/>
  <c r="O1160" i="13"/>
  <c r="S310" i="13"/>
  <c r="T1158" i="13"/>
  <c r="Q846" i="13"/>
  <c r="N1158" i="13"/>
  <c r="B328" i="4"/>
  <c r="E468" i="4"/>
  <c r="D570" i="4"/>
  <c r="S319" i="13"/>
  <c r="N451" i="13"/>
  <c r="S900" i="13"/>
  <c r="Q900" i="4" s="1"/>
  <c r="N1602" i="13"/>
  <c r="L1602" i="4" s="1"/>
  <c r="P1907" i="13"/>
  <c r="T1946" i="13"/>
  <c r="T1626" i="13"/>
  <c r="R1626" i="4" s="1"/>
  <c r="Q496" i="10"/>
  <c r="O496" i="4" s="1"/>
  <c r="N634" i="10"/>
  <c r="O792" i="10"/>
  <c r="P768" i="10"/>
  <c r="N768" i="4" s="1"/>
  <c r="P776" i="10"/>
  <c r="N1267" i="10"/>
  <c r="L1267" i="4" s="1"/>
  <c r="N1754" i="13"/>
  <c r="O1179" i="10"/>
  <c r="M1179" i="4" s="1"/>
  <c r="T1227" i="10"/>
  <c r="R1227" i="4" s="1"/>
  <c r="P1599" i="10"/>
  <c r="T541" i="10"/>
  <c r="Q1722" i="10"/>
  <c r="O1731" i="10"/>
  <c r="M1731" i="4" s="1"/>
  <c r="N1826" i="10"/>
  <c r="L1826" i="4" s="1"/>
  <c r="N753" i="13"/>
  <c r="R306" i="10"/>
  <c r="S506" i="10"/>
  <c r="P1099" i="10"/>
  <c r="N1099" i="4" s="1"/>
  <c r="N143" i="13"/>
  <c r="R143" i="13"/>
  <c r="H98" i="4"/>
  <c r="C98" i="8"/>
  <c r="B112" i="4"/>
  <c r="C112" i="4"/>
  <c r="H12" i="4"/>
  <c r="C12" i="8"/>
  <c r="E49" i="4"/>
  <c r="D49" i="4"/>
  <c r="H128" i="4"/>
  <c r="C128" i="8"/>
  <c r="D148" i="10"/>
  <c r="G148" i="4"/>
  <c r="G208" i="4"/>
  <c r="D208" i="10"/>
  <c r="G240" i="4"/>
  <c r="D240" i="10"/>
  <c r="H100" i="4"/>
  <c r="C100" i="8"/>
  <c r="H138" i="4"/>
  <c r="C138" i="8"/>
  <c r="B165" i="4"/>
  <c r="D165" i="4"/>
  <c r="E165" i="4"/>
  <c r="H181" i="4"/>
  <c r="C181" i="8"/>
  <c r="B40" i="4"/>
  <c r="C40" i="4"/>
  <c r="D40" i="4"/>
  <c r="E40" i="4"/>
  <c r="D14" i="4"/>
  <c r="E14" i="4"/>
  <c r="D213" i="10"/>
  <c r="O997" i="13"/>
  <c r="O1650" i="13"/>
  <c r="O1153" i="10"/>
  <c r="O1341" i="10"/>
  <c r="O1773" i="10"/>
  <c r="I9" i="13"/>
  <c r="I186" i="13"/>
  <c r="L186" i="13"/>
  <c r="S186" i="13" s="1"/>
  <c r="Q230" i="13"/>
  <c r="N230" i="13"/>
  <c r="H57" i="4"/>
  <c r="C57" i="8"/>
  <c r="H226" i="4"/>
  <c r="C226" i="8"/>
  <c r="H209" i="4"/>
  <c r="C209" i="8"/>
  <c r="H223" i="4"/>
  <c r="C223" i="8"/>
  <c r="B195" i="4"/>
  <c r="D195" i="4"/>
  <c r="H208" i="4"/>
  <c r="C208" i="8"/>
  <c r="H75" i="4"/>
  <c r="C75" i="8"/>
  <c r="E172" i="4"/>
  <c r="B172" i="4"/>
  <c r="C172" i="4"/>
  <c r="B227" i="4"/>
  <c r="D227" i="4"/>
  <c r="B42" i="4"/>
  <c r="D42" i="4"/>
  <c r="G232" i="4"/>
  <c r="D232" i="10"/>
  <c r="H187" i="4"/>
  <c r="C187" i="8"/>
  <c r="C234" i="4"/>
  <c r="D234" i="4"/>
  <c r="E234" i="4"/>
  <c r="O796" i="13"/>
  <c r="S820" i="13"/>
  <c r="R1160" i="13"/>
  <c r="R1650" i="13"/>
  <c r="S1455" i="13"/>
  <c r="S1650" i="13"/>
  <c r="P1731" i="13"/>
  <c r="O1615" i="13"/>
  <c r="T1248" i="13"/>
  <c r="R1248" i="4" s="1"/>
  <c r="R1584" i="13"/>
  <c r="O1900" i="13"/>
  <c r="N1946" i="13"/>
  <c r="O1875" i="13"/>
  <c r="N1953" i="13"/>
  <c r="N1192" i="13"/>
  <c r="S1142" i="13"/>
  <c r="N1222" i="13"/>
  <c r="P1650" i="13"/>
  <c r="N1562" i="13"/>
  <c r="T1538" i="13"/>
  <c r="N886" i="13"/>
  <c r="L886" i="4" s="1"/>
  <c r="N1634" i="13"/>
  <c r="L1634" i="4" s="1"/>
  <c r="N1594" i="13"/>
  <c r="L1594" i="4" s="1"/>
  <c r="O1618" i="13"/>
  <c r="M1618" i="4" s="1"/>
  <c r="N838" i="10"/>
  <c r="P1650" i="10"/>
  <c r="N1650" i="4" s="1"/>
  <c r="S1705" i="10"/>
  <c r="T1715" i="10"/>
  <c r="R1715" i="4" s="1"/>
  <c r="O1435" i="10"/>
  <c r="M1435" i="4" s="1"/>
  <c r="O1882" i="10"/>
  <c r="T1570" i="13"/>
  <c r="R1570" i="4" s="1"/>
  <c r="N1971" i="13"/>
  <c r="N1389" i="10"/>
  <c r="Q174" i="13"/>
  <c r="H48" i="4"/>
  <c r="C48" i="8"/>
  <c r="D135" i="4"/>
  <c r="C135" i="4"/>
  <c r="C170" i="4"/>
  <c r="B170" i="4"/>
  <c r="D111" i="4"/>
  <c r="E111" i="4"/>
  <c r="D38" i="10"/>
  <c r="G38" i="4"/>
  <c r="H175" i="4"/>
  <c r="C175" i="8"/>
  <c r="H85" i="4"/>
  <c r="C85" i="8"/>
  <c r="H195" i="4"/>
  <c r="C195" i="8"/>
  <c r="D79" i="10"/>
  <c r="H141" i="4"/>
  <c r="C141" i="8"/>
  <c r="L227" i="10"/>
  <c r="I227" i="10"/>
  <c r="H190" i="4"/>
  <c r="C190" i="8"/>
  <c r="D203" i="10"/>
  <c r="G203" i="4"/>
  <c r="H244" i="4"/>
  <c r="C244" i="8"/>
  <c r="D234" i="10"/>
  <c r="P1584" i="13"/>
  <c r="S1488" i="13"/>
  <c r="Q1584" i="13"/>
  <c r="N1557" i="13"/>
  <c r="T1416" i="13"/>
  <c r="N1262" i="13"/>
  <c r="Q1158" i="13"/>
  <c r="S846" i="13"/>
  <c r="O1142" i="13"/>
  <c r="P989" i="13"/>
  <c r="N989" i="4" s="1"/>
  <c r="N436" i="10"/>
  <c r="L436" i="4" s="1"/>
  <c r="N1687" i="13"/>
  <c r="S1354" i="10"/>
  <c r="Q1354" i="4" s="1"/>
  <c r="N983" i="10"/>
  <c r="T1529" i="10"/>
  <c r="O1396" i="10"/>
  <c r="M1396" i="4" s="1"/>
  <c r="O1977" i="10"/>
  <c r="P1570" i="13"/>
  <c r="N1570" i="4" s="1"/>
  <c r="Q145" i="13"/>
  <c r="L90" i="13"/>
  <c r="Q182" i="13"/>
  <c r="N331" i="13"/>
  <c r="H137" i="4"/>
  <c r="C137" i="8"/>
  <c r="H15" i="4"/>
  <c r="C15" i="8"/>
  <c r="H23" i="4"/>
  <c r="C23" i="8"/>
  <c r="H41" i="4"/>
  <c r="C41" i="8"/>
  <c r="C162" i="4"/>
  <c r="B162" i="4"/>
  <c r="H177" i="4"/>
  <c r="C177" i="8"/>
  <c r="H192" i="4"/>
  <c r="C192" i="8"/>
  <c r="P1579" i="10"/>
  <c r="N1579" i="4" s="1"/>
  <c r="I88" i="10"/>
  <c r="C229" i="4"/>
  <c r="D229" i="4"/>
  <c r="I244" i="10"/>
  <c r="B20" i="4"/>
  <c r="E20" i="4"/>
  <c r="H210" i="4"/>
  <c r="C210" i="8"/>
  <c r="H124" i="4"/>
  <c r="C124" i="8"/>
  <c r="B199" i="4"/>
  <c r="D199" i="4"/>
  <c r="D54" i="10"/>
  <c r="O1197" i="13"/>
  <c r="O1488" i="13"/>
  <c r="O1584" i="13"/>
  <c r="T1488" i="13"/>
  <c r="T1557" i="13"/>
  <c r="Q1900" i="13"/>
  <c r="T1953" i="13"/>
  <c r="R256" i="13"/>
  <c r="Q1222" i="13"/>
  <c r="N774" i="13"/>
  <c r="S1158" i="13"/>
  <c r="P830" i="13"/>
  <c r="C569" i="4"/>
  <c r="E577" i="4"/>
  <c r="S402" i="13"/>
  <c r="S751" i="13"/>
  <c r="P583" i="13"/>
  <c r="S989" i="13"/>
  <c r="N1319" i="13"/>
  <c r="N1522" i="13"/>
  <c r="N1450" i="13"/>
  <c r="N1482" i="13"/>
  <c r="N891" i="13"/>
  <c r="S1402" i="13"/>
  <c r="N1722" i="13"/>
  <c r="L1722" i="4" s="1"/>
  <c r="N1972" i="13"/>
  <c r="P1899" i="13"/>
  <c r="O1626" i="13"/>
  <c r="N322" i="10"/>
  <c r="Q269" i="10"/>
  <c r="N330" i="10"/>
  <c r="O642" i="10"/>
  <c r="M642" i="4" s="1"/>
  <c r="S1687" i="13"/>
  <c r="P1144" i="10"/>
  <c r="Q552" i="10"/>
  <c r="S801" i="10"/>
  <c r="P1370" i="10"/>
  <c r="N1370" i="4" s="1"/>
  <c r="N1498" i="10"/>
  <c r="Q1866" i="10"/>
  <c r="Q1537" i="10"/>
  <c r="S1216" i="10"/>
  <c r="R1211" i="10"/>
  <c r="P1211" i="4" s="1"/>
  <c r="P1603" i="10"/>
  <c r="P1714" i="10"/>
  <c r="N1714" i="4" s="1"/>
  <c r="R1482" i="10"/>
  <c r="P1482" i="4" s="1"/>
  <c r="N441" i="10"/>
  <c r="N162" i="13"/>
  <c r="Q180" i="13"/>
  <c r="I90" i="13"/>
  <c r="N175" i="13"/>
  <c r="I51" i="10"/>
  <c r="L51" i="10"/>
  <c r="B105" i="4"/>
  <c r="C105" i="4"/>
  <c r="C47" i="4"/>
  <c r="B47" i="4"/>
  <c r="H61" i="4"/>
  <c r="C61" i="8"/>
  <c r="D143" i="4"/>
  <c r="E143" i="4"/>
  <c r="B143" i="4"/>
  <c r="G181" i="4"/>
  <c r="D181" i="10"/>
  <c r="H194" i="4"/>
  <c r="C194" i="8"/>
  <c r="C228" i="4"/>
  <c r="D228" i="4"/>
  <c r="B228" i="4"/>
  <c r="H9" i="4"/>
  <c r="C9" i="8"/>
  <c r="B149" i="4"/>
  <c r="C149" i="4"/>
  <c r="D149" i="4"/>
  <c r="D82" i="4"/>
  <c r="E82" i="4"/>
  <c r="B113" i="4"/>
  <c r="E113" i="4"/>
  <c r="I198" i="10"/>
  <c r="H216" i="4"/>
  <c r="C216" i="8"/>
  <c r="E208" i="4"/>
  <c r="D208" i="4"/>
  <c r="D219" i="10"/>
  <c r="G219" i="4"/>
  <c r="I114" i="10"/>
  <c r="C146" i="4"/>
  <c r="B146" i="4"/>
  <c r="G164" i="4"/>
  <c r="D164" i="10"/>
  <c r="I25" i="10"/>
  <c r="L25" i="10"/>
  <c r="P1488" i="13"/>
  <c r="O1455" i="13"/>
  <c r="S1718" i="13"/>
  <c r="R1718" i="13"/>
  <c r="S1557" i="13"/>
  <c r="P1900" i="13"/>
  <c r="Q256" i="13"/>
  <c r="N1488" i="13"/>
  <c r="N1142" i="13"/>
  <c r="P846" i="13"/>
  <c r="N846" i="4" s="1"/>
  <c r="S1222" i="13"/>
  <c r="P1222" i="13"/>
  <c r="P1158" i="13"/>
  <c r="N1158" i="4" s="1"/>
  <c r="O706" i="13"/>
  <c r="O981" i="13"/>
  <c r="N1270" i="13"/>
  <c r="R338" i="10"/>
  <c r="O1828" i="13"/>
  <c r="M1828" i="4" s="1"/>
  <c r="Q253" i="10"/>
  <c r="T1700" i="13"/>
  <c r="O808" i="10"/>
  <c r="R1564" i="10"/>
  <c r="S1842" i="10"/>
  <c r="N1969" i="10"/>
  <c r="S1698" i="10"/>
  <c r="P1380" i="10"/>
  <c r="S764" i="13"/>
  <c r="Q764" i="4" s="1"/>
  <c r="N1855" i="10"/>
  <c r="R224" i="13"/>
  <c r="I121" i="13"/>
  <c r="T137" i="13"/>
  <c r="L82" i="13"/>
  <c r="N172" i="13"/>
  <c r="G140" i="4"/>
  <c r="D140" i="10"/>
  <c r="O1771" i="10"/>
  <c r="M1771" i="4" s="1"/>
  <c r="C156" i="4"/>
  <c r="B156" i="4"/>
  <c r="D183" i="10"/>
  <c r="G183" i="4"/>
  <c r="H236" i="4"/>
  <c r="C236" i="8"/>
  <c r="D132" i="10"/>
  <c r="G132" i="4"/>
  <c r="H8" i="4"/>
  <c r="C8" i="8"/>
  <c r="E21" i="4"/>
  <c r="D21" i="4"/>
  <c r="H233" i="4"/>
  <c r="C233" i="8"/>
  <c r="O800" i="10"/>
  <c r="H33" i="4"/>
  <c r="C33" i="8"/>
  <c r="H76" i="4"/>
  <c r="C76" i="8"/>
  <c r="C127" i="4"/>
  <c r="D127" i="4"/>
  <c r="L149" i="10"/>
  <c r="I149" i="10"/>
  <c r="T559" i="13"/>
  <c r="R559" i="4" s="1"/>
  <c r="D22" i="10"/>
  <c r="G22" i="4"/>
  <c r="B41" i="4"/>
  <c r="C41" i="4"/>
  <c r="L39" i="10"/>
  <c r="I39" i="10"/>
  <c r="I191" i="10"/>
  <c r="D371" i="4"/>
  <c r="D492" i="4"/>
  <c r="D601" i="4"/>
  <c r="E601" i="4"/>
  <c r="B562" i="4"/>
  <c r="C829" i="4"/>
  <c r="C893" i="4"/>
  <c r="E994" i="4"/>
  <c r="E1026" i="4"/>
  <c r="B1107" i="4"/>
  <c r="C1167" i="4"/>
  <c r="B1245" i="4"/>
  <c r="C1287" i="4"/>
  <c r="E1167" i="4"/>
  <c r="E1404" i="4"/>
  <c r="B1287" i="4"/>
  <c r="B1261" i="4"/>
  <c r="E988" i="4"/>
  <c r="B1380" i="4"/>
  <c r="C1534" i="4"/>
  <c r="C1632" i="4"/>
  <c r="C1550" i="4"/>
  <c r="C1558" i="4"/>
  <c r="B1341" i="4"/>
  <c r="B1771" i="4"/>
  <c r="E1421" i="4"/>
  <c r="B1622" i="4"/>
  <c r="C1879" i="4"/>
  <c r="E1410" i="4"/>
  <c r="B1696" i="4"/>
  <c r="C1521" i="4"/>
  <c r="D1846" i="4"/>
  <c r="E1593" i="4"/>
  <c r="C1916" i="4"/>
  <c r="E618" i="4"/>
  <c r="E283" i="4"/>
  <c r="C282" i="4"/>
  <c r="D434" i="4"/>
  <c r="C371" i="4"/>
  <c r="D453" i="4"/>
  <c r="E388" i="4"/>
  <c r="C460" i="4"/>
  <c r="E602" i="4"/>
  <c r="D994" i="4"/>
  <c r="C1004" i="4"/>
  <c r="C1028" i="4"/>
  <c r="D1221" i="4"/>
  <c r="B1167" i="4"/>
  <c r="E1375" i="4"/>
  <c r="C1149" i="4"/>
  <c r="D1285" i="4"/>
  <c r="D988" i="4"/>
  <c r="D1215" i="4"/>
  <c r="B1558" i="4"/>
  <c r="E1207" i="4"/>
  <c r="C1421" i="4"/>
  <c r="D1696" i="4"/>
  <c r="E1774" i="4"/>
  <c r="E1565" i="4"/>
  <c r="B1846" i="4"/>
  <c r="C1961" i="4"/>
  <c r="C1782" i="4"/>
  <c r="C1593" i="4"/>
  <c r="E1954" i="4"/>
  <c r="D618" i="4"/>
  <c r="D336" i="4"/>
  <c r="D248" i="4"/>
  <c r="D468" i="4"/>
  <c r="B492" i="4"/>
  <c r="E428" i="4"/>
  <c r="E412" i="4"/>
  <c r="C521" i="4"/>
  <c r="B692" i="4"/>
  <c r="C957" i="4"/>
  <c r="C1221" i="4"/>
  <c r="C1311" i="4"/>
  <c r="D1287" i="4"/>
  <c r="B1404" i="4"/>
  <c r="C1285" i="4"/>
  <c r="E1423" i="4"/>
  <c r="C988" i="4"/>
  <c r="B1550" i="4"/>
  <c r="D1207" i="4"/>
  <c r="D1421" i="4"/>
  <c r="E1790" i="4"/>
  <c r="D1592" i="4"/>
  <c r="D1521" i="4"/>
  <c r="E1645" i="4"/>
  <c r="E1854" i="4"/>
  <c r="B1593" i="4"/>
  <c r="E1704" i="4"/>
  <c r="B1835" i="4"/>
  <c r="C618" i="4"/>
  <c r="D428" i="4"/>
  <c r="D412" i="4"/>
  <c r="D553" i="4"/>
  <c r="C388" i="4"/>
  <c r="C602" i="4"/>
  <c r="B700" i="4"/>
  <c r="E562" i="4"/>
  <c r="C789" i="4"/>
  <c r="C1019" i="4"/>
  <c r="E1097" i="4"/>
  <c r="E1107" i="4"/>
  <c r="B1221" i="4"/>
  <c r="B1285" i="4"/>
  <c r="E1215" i="4"/>
  <c r="E1853" i="4"/>
  <c r="B1803" i="4"/>
  <c r="D1790" i="4"/>
  <c r="C1774" i="4"/>
  <c r="D1410" i="4"/>
  <c r="C1592" i="4"/>
  <c r="D1854" i="4"/>
  <c r="C1835" i="4"/>
  <c r="B1811" i="4"/>
  <c r="B1964" i="4"/>
  <c r="E1835" i="4"/>
  <c r="C336" i="4"/>
  <c r="C248" i="4"/>
  <c r="C468" i="4"/>
  <c r="D632" i="4"/>
  <c r="D562" i="4"/>
  <c r="C700" i="4"/>
  <c r="C795" i="4"/>
  <c r="C859" i="4"/>
  <c r="C812" i="4"/>
  <c r="C994" i="4"/>
  <c r="C1026" i="4"/>
  <c r="C1061" i="4"/>
  <c r="C1093" i="4"/>
  <c r="D1107" i="4"/>
  <c r="D1245" i="4"/>
  <c r="D1167" i="4"/>
  <c r="D1375" i="4"/>
  <c r="E1311" i="4"/>
  <c r="D1261" i="4"/>
  <c r="E1380" i="4"/>
  <c r="B1626" i="4"/>
  <c r="C1341" i="4"/>
  <c r="C1410" i="4"/>
  <c r="E1696" i="4"/>
  <c r="B1645" i="4"/>
  <c r="B1854" i="4"/>
  <c r="E1811" i="4"/>
  <c r="C1704" i="4"/>
  <c r="C1964" i="4"/>
  <c r="C428" i="4"/>
  <c r="C600" i="4"/>
  <c r="C412" i="4"/>
  <c r="D600" i="4"/>
  <c r="E460" i="4"/>
  <c r="D795" i="4"/>
  <c r="D859" i="4"/>
  <c r="E795" i="4"/>
  <c r="E859" i="4"/>
  <c r="E1004" i="4"/>
  <c r="E1028" i="4"/>
  <c r="C1375" i="4"/>
  <c r="D1311" i="4"/>
  <c r="D1534" i="4"/>
  <c r="D1550" i="4"/>
  <c r="D1558" i="4"/>
  <c r="C1790" i="4"/>
  <c r="E1622" i="4"/>
  <c r="E1592" i="4"/>
  <c r="C1565" i="4"/>
  <c r="D1645" i="4"/>
  <c r="E1782" i="4"/>
  <c r="C1954" i="4"/>
  <c r="D1954" i="4"/>
  <c r="B1704" i="4"/>
  <c r="C601" i="4"/>
  <c r="E600" i="4"/>
  <c r="D812" i="4"/>
  <c r="E812" i="4"/>
  <c r="D1026" i="4"/>
  <c r="C1245" i="4"/>
  <c r="E1149" i="4"/>
  <c r="C1261" i="4"/>
  <c r="C1380" i="4"/>
  <c r="E1550" i="4"/>
  <c r="D1341" i="4"/>
  <c r="E1846" i="4"/>
  <c r="C1930" i="4"/>
  <c r="E1930" i="4"/>
  <c r="N1343" i="13"/>
  <c r="S829" i="13"/>
  <c r="N265" i="13"/>
  <c r="N899" i="13"/>
  <c r="O1674" i="13"/>
  <c r="Q684" i="13"/>
  <c r="O684" i="4" s="1"/>
  <c r="T753" i="13"/>
  <c r="N257" i="13"/>
  <c r="N740" i="13"/>
  <c r="N730" i="13"/>
  <c r="N1051" i="13"/>
  <c r="P1278" i="13"/>
  <c r="N1019" i="13"/>
  <c r="O1402" i="13"/>
  <c r="N1333" i="13"/>
  <c r="S1378" i="13"/>
  <c r="Q1378" i="4" s="1"/>
  <c r="N1317" i="13"/>
  <c r="T1341" i="13"/>
  <c r="O1291" i="13"/>
  <c r="N1674" i="13"/>
  <c r="N1884" i="13"/>
  <c r="N1860" i="13"/>
  <c r="L1860" i="4" s="1"/>
  <c r="S1292" i="10"/>
  <c r="S1924" i="10"/>
  <c r="T1612" i="10"/>
  <c r="R1707" i="10"/>
  <c r="P1729" i="10"/>
  <c r="S479" i="13"/>
  <c r="N700" i="10"/>
  <c r="L700" i="4" s="1"/>
  <c r="S1291" i="10"/>
  <c r="N489" i="13"/>
  <c r="N1291" i="13"/>
  <c r="S1357" i="10"/>
  <c r="O1641" i="10"/>
  <c r="R1376" i="10"/>
  <c r="O1774" i="10"/>
  <c r="M1774" i="4" s="1"/>
  <c r="N684" i="13"/>
  <c r="L684" i="4" s="1"/>
  <c r="Q1905" i="10"/>
  <c r="O1905" i="4" s="1"/>
  <c r="O1907" i="13"/>
  <c r="N1988" i="13"/>
  <c r="L1988" i="4" s="1"/>
  <c r="Q398" i="10"/>
  <c r="S722" i="13"/>
  <c r="Q722" i="4" s="1"/>
  <c r="Q1639" i="13"/>
  <c r="O1639" i="4" s="1"/>
  <c r="O1926" i="13"/>
  <c r="O1441" i="10"/>
  <c r="T1562" i="13"/>
  <c r="N815" i="13"/>
  <c r="L815" i="4" s="1"/>
  <c r="N1538" i="13"/>
  <c r="O1311" i="13"/>
  <c r="N1514" i="13"/>
  <c r="N1388" i="13"/>
  <c r="O1613" i="13"/>
  <c r="R1674" i="10"/>
  <c r="T292" i="13"/>
  <c r="P471" i="13"/>
  <c r="Q1971" i="13"/>
  <c r="T1449" i="10"/>
  <c r="N1481" i="10"/>
  <c r="Q1322" i="10"/>
  <c r="O1322" i="4" s="1"/>
  <c r="R1877" i="10"/>
  <c r="Q975" i="13"/>
  <c r="O1780" i="13"/>
  <c r="M1780" i="4" s="1"/>
  <c r="T1671" i="13"/>
  <c r="S745" i="10"/>
  <c r="Q745" i="4" s="1"/>
  <c r="P927" i="10"/>
  <c r="S1508" i="10"/>
  <c r="Q1266" i="10"/>
  <c r="P1219" i="13"/>
  <c r="Q1413" i="10"/>
  <c r="S770" i="13"/>
  <c r="P1426" i="13"/>
  <c r="T769" i="13"/>
  <c r="R769" i="4" s="1"/>
  <c r="P1514" i="13"/>
  <c r="S1674" i="13"/>
  <c r="O1407" i="13"/>
  <c r="T1219" i="13"/>
  <c r="N1219" i="13"/>
  <c r="N1567" i="13"/>
  <c r="Q1567" i="13"/>
  <c r="P1567" i="13"/>
  <c r="N481" i="13"/>
  <c r="N360" i="13"/>
  <c r="N707" i="13"/>
  <c r="O730" i="13"/>
  <c r="M730" i="4" s="1"/>
  <c r="T1378" i="13"/>
  <c r="R1378" i="4" s="1"/>
  <c r="T1547" i="13"/>
  <c r="P1315" i="10"/>
  <c r="Q1315" i="10"/>
  <c r="R1315" i="10"/>
  <c r="S1315" i="10"/>
  <c r="T1943" i="10"/>
  <c r="S1943" i="10"/>
  <c r="N1943" i="10"/>
  <c r="T1993" i="10"/>
  <c r="S1993" i="10"/>
  <c r="P1993" i="10"/>
  <c r="N1993" i="4" s="1"/>
  <c r="N1292" i="10"/>
  <c r="R1341" i="10"/>
  <c r="P1341" i="4" s="1"/>
  <c r="Q1566" i="10"/>
  <c r="S1707" i="10"/>
  <c r="Q1707" i="4" s="1"/>
  <c r="S1696" i="10"/>
  <c r="P1435" i="10"/>
  <c r="Q1435" i="10"/>
  <c r="O1435" i="4" s="1"/>
  <c r="N1435" i="10"/>
  <c r="L1435" i="4" s="1"/>
  <c r="R1435" i="10"/>
  <c r="R1522" i="10"/>
  <c r="P1522" i="10"/>
  <c r="Q1522" i="10"/>
  <c r="S1522" i="10"/>
  <c r="R1406" i="10"/>
  <c r="S1406" i="10"/>
  <c r="T1406" i="10"/>
  <c r="Q1216" i="10"/>
  <c r="Q1406" i="10"/>
  <c r="S1612" i="10"/>
  <c r="N1993" i="10"/>
  <c r="L1993" i="4" s="1"/>
  <c r="O1909" i="10"/>
  <c r="P1909" i="10"/>
  <c r="P1365" i="10"/>
  <c r="N1365" i="4" s="1"/>
  <c r="T1365" i="10"/>
  <c r="R1365" i="4" s="1"/>
  <c r="T1292" i="10"/>
  <c r="O1365" i="10"/>
  <c r="M1365" i="4" s="1"/>
  <c r="P1396" i="10"/>
  <c r="N1396" i="4" s="1"/>
  <c r="R1866" i="10"/>
  <c r="N1729" i="10"/>
  <c r="L1729" i="4" s="1"/>
  <c r="R1943" i="10"/>
  <c r="O1633" i="10"/>
  <c r="P1633" i="10"/>
  <c r="Q1633" i="10"/>
  <c r="T1633" i="10"/>
  <c r="Q1697" i="10"/>
  <c r="R1697" i="10"/>
  <c r="P1697" i="4" s="1"/>
  <c r="S1697" i="10"/>
  <c r="Q1697" i="4" s="1"/>
  <c r="T1697" i="10"/>
  <c r="N1857" i="10"/>
  <c r="Q1949" i="10"/>
  <c r="R1949" i="10"/>
  <c r="S1949" i="10"/>
  <c r="Q1949" i="4" s="1"/>
  <c r="T1949" i="10"/>
  <c r="S1560" i="10"/>
  <c r="Q1560" i="4" s="1"/>
  <c r="Q1560" i="10"/>
  <c r="O1560" i="4" s="1"/>
  <c r="N1560" i="10"/>
  <c r="T1560" i="10"/>
  <c r="S1758" i="10"/>
  <c r="N1758" i="10"/>
  <c r="L1758" i="4" s="1"/>
  <c r="Q1844" i="10"/>
  <c r="P1844" i="10"/>
  <c r="R1869" i="10"/>
  <c r="N1869" i="10"/>
  <c r="Q1893" i="10"/>
  <c r="R1893" i="10"/>
  <c r="S1893" i="10"/>
  <c r="T1893" i="10"/>
  <c r="O1229" i="10"/>
  <c r="M1229" i="4" s="1"/>
  <c r="P1229" i="10"/>
  <c r="N1229" i="4" s="1"/>
  <c r="Q1229" i="10"/>
  <c r="O1229" i="4" s="1"/>
  <c r="P1546" i="10"/>
  <c r="S1546" i="10"/>
  <c r="N1546" i="10"/>
  <c r="O1866" i="10"/>
  <c r="P1866" i="10"/>
  <c r="N1866" i="10"/>
  <c r="R1566" i="10"/>
  <c r="N1566" i="10"/>
  <c r="Q1612" i="10"/>
  <c r="P1707" i="10"/>
  <c r="T1707" i="10"/>
  <c r="R1216" i="10"/>
  <c r="P1216" i="4" s="1"/>
  <c r="T1315" i="10"/>
  <c r="R1365" i="10"/>
  <c r="S1396" i="10"/>
  <c r="Q1396" i="4" s="1"/>
  <c r="S1435" i="10"/>
  <c r="Q1435" i="4" s="1"/>
  <c r="O1957" i="10"/>
  <c r="P1341" i="10"/>
  <c r="N1341" i="4" s="1"/>
  <c r="T1341" i="10"/>
  <c r="R1341" i="4" s="1"/>
  <c r="T1924" i="10"/>
  <c r="R1924" i="10"/>
  <c r="P1924" i="4" s="1"/>
  <c r="Q1924" i="10"/>
  <c r="O1924" i="4" s="1"/>
  <c r="R1729" i="10"/>
  <c r="P1729" i="4" s="1"/>
  <c r="Q1729" i="10"/>
  <c r="O1729" i="10"/>
  <c r="S1729" i="10"/>
  <c r="Q1729" i="4" s="1"/>
  <c r="T1729" i="10"/>
  <c r="R1729" i="4" s="1"/>
  <c r="O1315" i="10"/>
  <c r="Q1365" i="10"/>
  <c r="O1365" i="4" s="1"/>
  <c r="N1380" i="10"/>
  <c r="O1406" i="10"/>
  <c r="N1652" i="10"/>
  <c r="L1652" i="4" s="1"/>
  <c r="P1692" i="10"/>
  <c r="P1292" i="10"/>
  <c r="O1005" i="10"/>
  <c r="P1005" i="10"/>
  <c r="S1005" i="10"/>
  <c r="Q1005" i="4" s="1"/>
  <c r="R1005" i="10"/>
  <c r="P1005" i="4" s="1"/>
  <c r="P1042" i="10"/>
  <c r="N1042" i="4" s="1"/>
  <c r="O1042" i="10"/>
  <c r="M1042" i="4" s="1"/>
  <c r="Q1042" i="10"/>
  <c r="O1042" i="4" s="1"/>
  <c r="N562" i="10"/>
  <c r="O562" i="10"/>
  <c r="P562" i="10"/>
  <c r="O934" i="10"/>
  <c r="M934" i="4" s="1"/>
  <c r="Q1037" i="10"/>
  <c r="O1037" i="4" s="1"/>
  <c r="T1037" i="10"/>
  <c r="R1037" i="4" s="1"/>
  <c r="O1037" i="10"/>
  <c r="M1037" i="4" s="1"/>
  <c r="P1037" i="10"/>
  <c r="N1037" i="4" s="1"/>
  <c r="R1037" i="10"/>
  <c r="O1081" i="10"/>
  <c r="M1081" i="4" s="1"/>
  <c r="P1081" i="10"/>
  <c r="N1081" i="4" s="1"/>
  <c r="N1081" i="10"/>
  <c r="Q1081" i="10"/>
  <c r="O738" i="10"/>
  <c r="P738" i="10"/>
  <c r="N738" i="4" s="1"/>
  <c r="Q738" i="10"/>
  <c r="O738" i="4" s="1"/>
  <c r="S738" i="10"/>
  <c r="Q1302" i="10"/>
  <c r="T1302" i="10"/>
  <c r="Q724" i="10"/>
  <c r="O724" i="4" s="1"/>
  <c r="T724" i="10"/>
  <c r="R724" i="4" s="1"/>
  <c r="P965" i="10"/>
  <c r="N965" i="4" s="1"/>
  <c r="R965" i="10"/>
  <c r="P965" i="4" s="1"/>
  <c r="T965" i="10"/>
  <c r="R965" i="4" s="1"/>
  <c r="O988" i="10"/>
  <c r="R988" i="10"/>
  <c r="S988" i="10"/>
  <c r="N606" i="10"/>
  <c r="Q966" i="10"/>
  <c r="O966" i="4" s="1"/>
  <c r="P966" i="10"/>
  <c r="N966" i="4" s="1"/>
  <c r="R966" i="10"/>
  <c r="O966" i="10"/>
  <c r="R1138" i="10"/>
  <c r="P1138" i="10"/>
  <c r="Q1007" i="10"/>
  <c r="R1007" i="10"/>
  <c r="T1007" i="10"/>
  <c r="Q703" i="10"/>
  <c r="S703" i="10"/>
  <c r="S730" i="10"/>
  <c r="T730" i="10"/>
  <c r="P864" i="10"/>
  <c r="O864" i="10"/>
  <c r="Q864" i="10"/>
  <c r="R864" i="10"/>
  <c r="Q975" i="10"/>
  <c r="T1430" i="10"/>
  <c r="P1615" i="10"/>
  <c r="T1615" i="10"/>
  <c r="Q1615" i="10"/>
  <c r="S1615" i="10"/>
  <c r="T1692" i="10"/>
  <c r="R1692" i="10"/>
  <c r="T1783" i="10"/>
  <c r="R1783" i="4" s="1"/>
  <c r="O1783" i="10"/>
  <c r="M1783" i="4" s="1"/>
  <c r="N1783" i="10"/>
  <c r="L1783" i="4" s="1"/>
  <c r="P1783" i="10"/>
  <c r="Q1909" i="10"/>
  <c r="R1909" i="10"/>
  <c r="S1909" i="10"/>
  <c r="T1216" i="10"/>
  <c r="R1216" i="4" s="1"/>
  <c r="P1211" i="10"/>
  <c r="O1211" i="10"/>
  <c r="M1211" i="4" s="1"/>
  <c r="R1380" i="10"/>
  <c r="P1380" i="4" s="1"/>
  <c r="O1823" i="10"/>
  <c r="S1823" i="10"/>
  <c r="P1696" i="10"/>
  <c r="T1522" i="10"/>
  <c r="Q462" i="10"/>
  <c r="O462" i="4" s="1"/>
  <c r="P620" i="10"/>
  <c r="R620" i="10"/>
  <c r="Q620" i="10"/>
  <c r="O620" i="10"/>
  <c r="M620" i="4" s="1"/>
  <c r="N462" i="10"/>
  <c r="L462" i="4" s="1"/>
  <c r="N378" i="10"/>
  <c r="R378" i="10"/>
  <c r="Q378" i="10"/>
  <c r="P378" i="10"/>
  <c r="S948" i="10"/>
  <c r="T948" i="10"/>
  <c r="R948" i="4" s="1"/>
  <c r="T981" i="10"/>
  <c r="O981" i="10"/>
  <c r="M981" i="4" s="1"/>
  <c r="T1049" i="10"/>
  <c r="R1049" i="4" s="1"/>
  <c r="O1049" i="10"/>
  <c r="P766" i="10"/>
  <c r="Q766" i="10"/>
  <c r="R766" i="10"/>
  <c r="N811" i="10"/>
  <c r="Q811" i="10"/>
  <c r="S811" i="10"/>
  <c r="O1170" i="10"/>
  <c r="P1170" i="10"/>
  <c r="Q1170" i="10"/>
  <c r="R1170" i="10"/>
  <c r="P1647" i="10"/>
  <c r="Q1647" i="10"/>
  <c r="T1647" i="10"/>
  <c r="R606" i="10"/>
  <c r="T606" i="10"/>
  <c r="P606" i="10"/>
  <c r="O683" i="10"/>
  <c r="Q898" i="10"/>
  <c r="R898" i="10"/>
  <c r="S898" i="10"/>
  <c r="T898" i="10"/>
  <c r="P1010" i="10"/>
  <c r="Q1010" i="10"/>
  <c r="O1010" i="4" s="1"/>
  <c r="S1010" i="10"/>
  <c r="Q1010" i="4" s="1"/>
  <c r="R772" i="10"/>
  <c r="P772" i="4" s="1"/>
  <c r="S772" i="10"/>
  <c r="Q772" i="4" s="1"/>
  <c r="T772" i="10"/>
  <c r="R772" i="4" s="1"/>
  <c r="O940" i="10"/>
  <c r="P940" i="10"/>
  <c r="N940" i="4" s="1"/>
  <c r="Q940" i="10"/>
  <c r="R940" i="10"/>
  <c r="P940" i="4" s="1"/>
  <c r="S1639" i="10"/>
  <c r="Q1639" i="4" s="1"/>
  <c r="P1639" i="10"/>
  <c r="T1639" i="10"/>
  <c r="R1639" i="4" s="1"/>
  <c r="O1250" i="10"/>
  <c r="R1250" i="10"/>
  <c r="Q1957" i="10"/>
  <c r="R1957" i="10"/>
  <c r="S1957" i="10"/>
  <c r="T1957" i="10"/>
  <c r="Q1652" i="10"/>
  <c r="T1652" i="10"/>
  <c r="R1652" i="4" s="1"/>
  <c r="O1707" i="10"/>
  <c r="N1692" i="10"/>
  <c r="N1696" i="10"/>
  <c r="S1783" i="10"/>
  <c r="Q1783" i="4" s="1"/>
  <c r="R1823" i="10"/>
  <c r="Q1943" i="10"/>
  <c r="P1957" i="10"/>
  <c r="P1216" i="10"/>
  <c r="P582" i="10"/>
  <c r="N582" i="4" s="1"/>
  <c r="N1774" i="10"/>
  <c r="P1302" i="10"/>
  <c r="N1647" i="10"/>
  <c r="O1615" i="10"/>
  <c r="O1639" i="10"/>
  <c r="M1639" i="4" s="1"/>
  <c r="O1647" i="10"/>
  <c r="M1647" i="4" s="1"/>
  <c r="R1647" i="10"/>
  <c r="O1692" i="10"/>
  <c r="R1731" i="10"/>
  <c r="O1869" i="10"/>
  <c r="N1949" i="10"/>
  <c r="L1949" i="4" s="1"/>
  <c r="O1949" i="10"/>
  <c r="O1585" i="10"/>
  <c r="N932" i="10"/>
  <c r="S788" i="10"/>
  <c r="P1802" i="10"/>
  <c r="N1802" i="4" s="1"/>
  <c r="T1823" i="10"/>
  <c r="T1842" i="10"/>
  <c r="T683" i="10"/>
  <c r="T1138" i="10"/>
  <c r="T1380" i="10"/>
  <c r="O1490" i="10"/>
  <c r="O1566" i="10"/>
  <c r="O1612" i="10"/>
  <c r="N1639" i="10"/>
  <c r="R1652" i="10"/>
  <c r="N1307" i="10"/>
  <c r="R1758" i="10"/>
  <c r="P1758" i="4" s="1"/>
  <c r="Q1641" i="10"/>
  <c r="Q1857" i="10"/>
  <c r="R1844" i="10"/>
  <c r="R1993" i="10"/>
  <c r="O1893" i="10"/>
  <c r="P1893" i="10"/>
  <c r="T1585" i="10"/>
  <c r="N279" i="10"/>
  <c r="L279" i="4" s="1"/>
  <c r="Q511" i="10"/>
  <c r="S1105" i="10"/>
  <c r="Q1105" i="4" s="1"/>
  <c r="N774" i="10"/>
  <c r="P1945" i="10"/>
  <c r="R703" i="10"/>
  <c r="S724" i="10"/>
  <c r="Q724" i="4" s="1"/>
  <c r="R811" i="10"/>
  <c r="R1042" i="10"/>
  <c r="P1042" i="4" s="1"/>
  <c r="O1010" i="10"/>
  <c r="M1010" i="4" s="1"/>
  <c r="Q1292" i="10"/>
  <c r="R1302" i="10"/>
  <c r="P1406" i="10"/>
  <c r="S1467" i="10"/>
  <c r="Q1467" i="4" s="1"/>
  <c r="T1435" i="10"/>
  <c r="R1435" i="4" s="1"/>
  <c r="N1615" i="10"/>
  <c r="O1652" i="10"/>
  <c r="M1652" i="4" s="1"/>
  <c r="T1307" i="10"/>
  <c r="R1615" i="10"/>
  <c r="O1696" i="10"/>
  <c r="P1641" i="10"/>
  <c r="N1467" i="10"/>
  <c r="L1467" i="4" s="1"/>
  <c r="Q1696" i="10"/>
  <c r="N1893" i="10"/>
  <c r="N1909" i="10"/>
  <c r="S1585" i="10"/>
  <c r="R366" i="10"/>
  <c r="P366" i="4" s="1"/>
  <c r="N371" i="10"/>
  <c r="L371" i="4" s="1"/>
  <c r="N1088" i="10"/>
  <c r="L1088" i="4" s="1"/>
  <c r="S997" i="10"/>
  <c r="Q997" i="4" s="1"/>
  <c r="P1349" i="10"/>
  <c r="N1349" i="4" s="1"/>
  <c r="T1810" i="10"/>
  <c r="R1810" i="4" s="1"/>
  <c r="O1216" i="10"/>
  <c r="P801" i="10"/>
  <c r="P772" i="10"/>
  <c r="S864" i="10"/>
  <c r="N864" i="10"/>
  <c r="N934" i="10"/>
  <c r="L934" i="4" s="1"/>
  <c r="O1292" i="10"/>
  <c r="Q1380" i="10"/>
  <c r="N1406" i="10"/>
  <c r="S1380" i="10"/>
  <c r="O1380" i="10"/>
  <c r="O1522" i="10"/>
  <c r="P1612" i="10"/>
  <c r="P1652" i="10"/>
  <c r="S1566" i="10"/>
  <c r="S1307" i="10"/>
  <c r="S1652" i="10"/>
  <c r="Q1652" i="4" s="1"/>
  <c r="P1758" i="10"/>
  <c r="N1758" i="4" s="1"/>
  <c r="S1692" i="10"/>
  <c r="T1696" i="10"/>
  <c r="R1467" i="10"/>
  <c r="P1467" i="4" s="1"/>
  <c r="O1844" i="10"/>
  <c r="N1957" i="10"/>
  <c r="T1857" i="10"/>
  <c r="R1585" i="10"/>
  <c r="Q768" i="10"/>
  <c r="P926" i="10"/>
  <c r="N926" i="4" s="1"/>
  <c r="R631" i="10"/>
  <c r="N761" i="10"/>
  <c r="O1545" i="10"/>
  <c r="N1959" i="10"/>
  <c r="P1452" i="10"/>
  <c r="P703" i="10"/>
  <c r="P724" i="10"/>
  <c r="N724" i="4" s="1"/>
  <c r="P745" i="10"/>
  <c r="O772" i="10"/>
  <c r="M772" i="4" s="1"/>
  <c r="P811" i="10"/>
  <c r="N966" i="10"/>
  <c r="S1007" i="10"/>
  <c r="N1396" i="10"/>
  <c r="L1396" i="4" s="1"/>
  <c r="N1612" i="10"/>
  <c r="P1566" i="10"/>
  <c r="T1566" i="10"/>
  <c r="R1307" i="10"/>
  <c r="Q1467" i="10"/>
  <c r="O1467" i="4" s="1"/>
  <c r="Q1783" i="10"/>
  <c r="Q1692" i="10"/>
  <c r="N1844" i="10"/>
  <c r="P1943" i="10"/>
  <c r="S1871" i="10"/>
  <c r="Q1585" i="10"/>
  <c r="T764" i="10"/>
  <c r="R764" i="4" s="1"/>
  <c r="N1250" i="10"/>
  <c r="P705" i="10"/>
  <c r="N705" i="4" s="1"/>
  <c r="N535" i="10"/>
  <c r="L535" i="4" s="1"/>
  <c r="P1560" i="10"/>
  <c r="N1560" i="4" s="1"/>
  <c r="P1823" i="10"/>
  <c r="P253" i="10"/>
  <c r="T346" i="10"/>
  <c r="S398" i="10"/>
  <c r="Q398" i="4" s="1"/>
  <c r="T484" i="10"/>
  <c r="R541" i="10"/>
  <c r="Q541" i="10"/>
  <c r="O823" i="10"/>
  <c r="M823" i="4" s="1"/>
  <c r="O925" i="10"/>
  <c r="M925" i="4" s="1"/>
  <c r="R808" i="10"/>
  <c r="S1084" i="10"/>
  <c r="Q1084" i="10"/>
  <c r="P1227" i="10"/>
  <c r="N1227" i="4" s="1"/>
  <c r="R1266" i="10"/>
  <c r="O972" i="10"/>
  <c r="M972" i="4" s="1"/>
  <c r="S1376" i="10"/>
  <c r="O1422" i="10"/>
  <c r="T1508" i="10"/>
  <c r="N1660" i="10"/>
  <c r="L1660" i="4" s="1"/>
  <c r="P1636" i="10"/>
  <c r="P1660" i="10"/>
  <c r="N1714" i="10"/>
  <c r="O1603" i="10"/>
  <c r="S1577" i="10"/>
  <c r="Q1430" i="10"/>
  <c r="R1715" i="10"/>
  <c r="P1715" i="4" s="1"/>
  <c r="R1826" i="10"/>
  <c r="S1599" i="10"/>
  <c r="P1911" i="10"/>
  <c r="S1977" i="10"/>
  <c r="Q1977" i="4" s="1"/>
  <c r="Q1601" i="10"/>
  <c r="O1989" i="10"/>
  <c r="P1917" i="10"/>
  <c r="P1981" i="10"/>
  <c r="T1927" i="10"/>
  <c r="R1989" i="10"/>
  <c r="N360" i="10"/>
  <c r="S1774" i="10"/>
  <c r="Q1774" i="4" s="1"/>
  <c r="Q1714" i="10"/>
  <c r="P1826" i="10"/>
  <c r="N1826" i="4" s="1"/>
  <c r="T666" i="10"/>
  <c r="R666" i="4" s="1"/>
  <c r="N839" i="10"/>
  <c r="S1113" i="10"/>
  <c r="P535" i="10"/>
  <c r="N535" i="4" s="1"/>
  <c r="P760" i="10"/>
  <c r="N760" i="4" s="1"/>
  <c r="Q1674" i="10"/>
  <c r="O1674" i="4" s="1"/>
  <c r="N1500" i="10"/>
  <c r="R269" i="10"/>
  <c r="R484" i="10"/>
  <c r="S713" i="10"/>
  <c r="Q713" i="4" s="1"/>
  <c r="P795" i="10"/>
  <c r="Q823" i="10"/>
  <c r="O823" i="4" s="1"/>
  <c r="O795" i="10"/>
  <c r="M795" i="4" s="1"/>
  <c r="P925" i="10"/>
  <c r="P1002" i="10"/>
  <c r="S1044" i="10"/>
  <c r="S1144" i="10"/>
  <c r="Q1227" i="10"/>
  <c r="O1227" i="4" s="1"/>
  <c r="Q1376" i="10"/>
  <c r="N1430" i="10"/>
  <c r="O1498" i="10"/>
  <c r="O1660" i="10"/>
  <c r="S1660" i="10"/>
  <c r="Q1660" i="4" s="1"/>
  <c r="R1577" i="10"/>
  <c r="R1705" i="10"/>
  <c r="Q1599" i="10"/>
  <c r="R1852" i="10"/>
  <c r="P1852" i="4" s="1"/>
  <c r="Q1911" i="10"/>
  <c r="R1937" i="10"/>
  <c r="P1601" i="10"/>
  <c r="T1977" i="10"/>
  <c r="R1977" i="4" s="1"/>
  <c r="P1989" i="10"/>
  <c r="S1927" i="10"/>
  <c r="S1989" i="10"/>
  <c r="O822" i="10"/>
  <c r="M822" i="4" s="1"/>
  <c r="N1977" i="10"/>
  <c r="L1977" i="4" s="1"/>
  <c r="T1826" i="10"/>
  <c r="R1826" i="4" s="1"/>
  <c r="Q1603" i="10"/>
  <c r="Q1650" i="10"/>
  <c r="T1153" i="10"/>
  <c r="N1153" i="10"/>
  <c r="N722" i="10"/>
  <c r="L722" i="4" s="1"/>
  <c r="S1266" i="10"/>
  <c r="R1179" i="10"/>
  <c r="R1227" i="10"/>
  <c r="P1227" i="4" s="1"/>
  <c r="P1376" i="10"/>
  <c r="O1430" i="10"/>
  <c r="P1430" i="10"/>
  <c r="S1422" i="10"/>
  <c r="T1714" i="10"/>
  <c r="N1599" i="10"/>
  <c r="O1636" i="10"/>
  <c r="M1636" i="4" s="1"/>
  <c r="P1498" i="10"/>
  <c r="N1498" i="4" s="1"/>
  <c r="Q1577" i="10"/>
  <c r="Q1705" i="10"/>
  <c r="T1660" i="10"/>
  <c r="N1917" i="10"/>
  <c r="P1927" i="10"/>
  <c r="S1937" i="10"/>
  <c r="Q1937" i="4" s="1"/>
  <c r="O1601" i="10"/>
  <c r="T1981" i="10"/>
  <c r="T1917" i="10"/>
  <c r="O541" i="10"/>
  <c r="O1911" i="10"/>
  <c r="P1977" i="10"/>
  <c r="N1977" i="4" s="1"/>
  <c r="S1179" i="10"/>
  <c r="P360" i="10"/>
  <c r="S1674" i="10"/>
  <c r="N713" i="10"/>
  <c r="Q1144" i="10"/>
  <c r="O1144" i="4" s="1"/>
  <c r="O713" i="10"/>
  <c r="S346" i="10"/>
  <c r="T398" i="10"/>
  <c r="R398" i="4" s="1"/>
  <c r="T360" i="10"/>
  <c r="R360" i="4" s="1"/>
  <c r="R398" i="10"/>
  <c r="P398" i="4" s="1"/>
  <c r="T795" i="10"/>
  <c r="P823" i="10"/>
  <c r="N823" i="10"/>
  <c r="L823" i="4" s="1"/>
  <c r="N795" i="10"/>
  <c r="L795" i="4" s="1"/>
  <c r="S808" i="10"/>
  <c r="R925" i="10"/>
  <c r="S1002" i="10"/>
  <c r="T1044" i="10"/>
  <c r="P1179" i="10"/>
  <c r="Q1179" i="10"/>
  <c r="O1179" i="4" s="1"/>
  <c r="T1266" i="10"/>
  <c r="T972" i="10"/>
  <c r="R972" i="4" s="1"/>
  <c r="O1376" i="10"/>
  <c r="T1422" i="10"/>
  <c r="O1591" i="10"/>
  <c r="M1591" i="4" s="1"/>
  <c r="O1599" i="10"/>
  <c r="S1498" i="10"/>
  <c r="Q1498" i="4" s="1"/>
  <c r="N1600" i="10"/>
  <c r="R1636" i="10"/>
  <c r="P1636" i="4" s="1"/>
  <c r="R1591" i="10"/>
  <c r="R1714" i="10"/>
  <c r="T1591" i="10"/>
  <c r="S1591" i="10"/>
  <c r="Q1591" i="4" s="1"/>
  <c r="P1577" i="10"/>
  <c r="P1705" i="10"/>
  <c r="N1705" i="4" s="1"/>
  <c r="T1774" i="10"/>
  <c r="Q1660" i="10"/>
  <c r="S1882" i="10"/>
  <c r="T1882" i="10"/>
  <c r="Q1927" i="10"/>
  <c r="R1969" i="10"/>
  <c r="N1989" i="10"/>
  <c r="Q1852" i="10"/>
  <c r="O1852" i="4" s="1"/>
  <c r="R1927" i="10"/>
  <c r="S1911" i="10"/>
  <c r="S1981" i="10"/>
  <c r="S1917" i="10"/>
  <c r="N822" i="10"/>
  <c r="S1650" i="10"/>
  <c r="S822" i="10"/>
  <c r="S1826" i="10"/>
  <c r="N1924" i="10"/>
  <c r="L1924" i="4" s="1"/>
  <c r="R296" i="10"/>
  <c r="P296" i="4" s="1"/>
  <c r="P346" i="10"/>
  <c r="P642" i="10"/>
  <c r="N642" i="4" s="1"/>
  <c r="R642" i="10"/>
  <c r="P642" i="4" s="1"/>
  <c r="T823" i="10"/>
  <c r="R823" i="4" s="1"/>
  <c r="Q795" i="10"/>
  <c r="Q808" i="10"/>
  <c r="R1144" i="10"/>
  <c r="P1144" i="4" s="1"/>
  <c r="P1044" i="10"/>
  <c r="R1044" i="10"/>
  <c r="S972" i="10"/>
  <c r="P1422" i="10"/>
  <c r="P1482" i="10"/>
  <c r="N1482" i="4" s="1"/>
  <c r="T1650" i="10"/>
  <c r="T1674" i="10"/>
  <c r="T1564" i="10"/>
  <c r="S1600" i="10"/>
  <c r="Q1422" i="10"/>
  <c r="R1498" i="10"/>
  <c r="P1498" i="4" s="1"/>
  <c r="O1600" i="10"/>
  <c r="R1599" i="10"/>
  <c r="Q1591" i="10"/>
  <c r="O1577" i="10"/>
  <c r="O1852" i="10"/>
  <c r="M1852" i="4" s="1"/>
  <c r="S1969" i="10"/>
  <c r="N1601" i="10"/>
  <c r="Q1981" i="10"/>
  <c r="R1981" i="10"/>
  <c r="R1917" i="10"/>
  <c r="Q822" i="10"/>
  <c r="O822" i="4" s="1"/>
  <c r="Q925" i="10"/>
  <c r="Q360" i="10"/>
  <c r="O360" i="4" s="1"/>
  <c r="N972" i="10"/>
  <c r="N1037" i="10"/>
  <c r="L1037" i="4" s="1"/>
  <c r="N347" i="10"/>
  <c r="N1810" i="10"/>
  <c r="L1810" i="4" s="1"/>
  <c r="T1144" i="10"/>
  <c r="R1144" i="4" s="1"/>
  <c r="O1002" i="10"/>
  <c r="S360" i="10"/>
  <c r="R420" i="10"/>
  <c r="P541" i="10"/>
  <c r="N541" i="4" s="1"/>
  <c r="T713" i="10"/>
  <c r="P713" i="10"/>
  <c r="S795" i="10"/>
  <c r="Q795" i="4" s="1"/>
  <c r="S823" i="10"/>
  <c r="P808" i="10"/>
  <c r="O1084" i="10"/>
  <c r="P1084" i="10"/>
  <c r="Q1044" i="10"/>
  <c r="R1153" i="10"/>
  <c r="R972" i="10"/>
  <c r="R1422" i="10"/>
  <c r="R1430" i="10"/>
  <c r="S1430" i="10"/>
  <c r="O1482" i="10"/>
  <c r="S1482" i="10"/>
  <c r="Q1482" i="4" s="1"/>
  <c r="R1508" i="10"/>
  <c r="N1591" i="10"/>
  <c r="S1603" i="10"/>
  <c r="T1600" i="10"/>
  <c r="R1600" i="4" s="1"/>
  <c r="N1674" i="10"/>
  <c r="R1660" i="10"/>
  <c r="O1564" i="10"/>
  <c r="R1650" i="10"/>
  <c r="P1591" i="10"/>
  <c r="O1715" i="10"/>
  <c r="M1715" i="4" s="1"/>
  <c r="T1601" i="10"/>
  <c r="N1882" i="10"/>
  <c r="Q1917" i="10"/>
  <c r="Q420" i="10"/>
  <c r="O666" i="10"/>
  <c r="N925" i="10"/>
  <c r="L925" i="4" s="1"/>
  <c r="T925" i="10"/>
  <c r="R925" i="4" s="1"/>
  <c r="N1911" i="10"/>
  <c r="N698" i="10"/>
  <c r="L698" i="4" s="1"/>
  <c r="N1357" i="10"/>
  <c r="O1266" i="10"/>
  <c r="O1044" i="10"/>
  <c r="R360" i="10"/>
  <c r="R666" i="10"/>
  <c r="R822" i="10"/>
  <c r="T822" i="10"/>
  <c r="R822" i="4" s="1"/>
  <c r="Q1002" i="10"/>
  <c r="N1084" i="10"/>
  <c r="T1084" i="10"/>
  <c r="P1153" i="10"/>
  <c r="Q972" i="10"/>
  <c r="N1422" i="10"/>
  <c r="Q1508" i="10"/>
  <c r="N1636" i="10"/>
  <c r="L1636" i="4" s="1"/>
  <c r="N1650" i="10"/>
  <c r="P1600" i="10"/>
  <c r="N1600" i="4" s="1"/>
  <c r="S1636" i="10"/>
  <c r="T1636" i="10"/>
  <c r="R1636" i="4" s="1"/>
  <c r="Q1774" i="10"/>
  <c r="N1852" i="10"/>
  <c r="N1981" i="10"/>
  <c r="S1601" i="10"/>
  <c r="O1917" i="10"/>
  <c r="O1981" i="10"/>
  <c r="Q1989" i="10"/>
  <c r="T1852" i="10"/>
  <c r="T1911" i="10"/>
  <c r="R253" i="10"/>
  <c r="R713" i="10"/>
  <c r="P713" i="4" s="1"/>
  <c r="Q1882" i="10"/>
  <c r="S925" i="10"/>
  <c r="Q925" i="4" s="1"/>
  <c r="N255" i="10"/>
  <c r="L255" i="4" s="1"/>
  <c r="N1179" i="10"/>
  <c r="L1179" i="4" s="1"/>
  <c r="N1243" i="10"/>
  <c r="L1243" i="4" s="1"/>
  <c r="N908" i="10"/>
  <c r="P1090" i="10"/>
  <c r="N1577" i="10"/>
  <c r="S1722" i="10"/>
  <c r="Q1722" i="4" s="1"/>
  <c r="O1871" i="10"/>
  <c r="P246" i="10"/>
  <c r="H250" i="4"/>
  <c r="C250" i="8"/>
  <c r="H258" i="4"/>
  <c r="C258" i="8"/>
  <c r="H461" i="4"/>
  <c r="C461" i="8"/>
  <c r="H254" i="4"/>
  <c r="C254" i="8"/>
  <c r="H262" i="4"/>
  <c r="C262" i="8"/>
  <c r="H267" i="4"/>
  <c r="C267" i="8"/>
  <c r="H293" i="4"/>
  <c r="C293" i="8"/>
  <c r="H285" i="4"/>
  <c r="C285" i="8"/>
  <c r="H372" i="4"/>
  <c r="C372" i="8"/>
  <c r="H364" i="4"/>
  <c r="C364" i="8"/>
  <c r="H350" i="4"/>
  <c r="C350" i="8"/>
  <c r="H375" i="4"/>
  <c r="C375" i="8"/>
  <c r="H382" i="4"/>
  <c r="C382" i="8"/>
  <c r="H433" i="4"/>
  <c r="C433" i="8"/>
  <c r="H459" i="4"/>
  <c r="C459" i="8"/>
  <c r="H446" i="4"/>
  <c r="C446" i="8"/>
  <c r="H485" i="4"/>
  <c r="C485" i="8"/>
  <c r="H501" i="4"/>
  <c r="C501" i="8"/>
  <c r="H746" i="4"/>
  <c r="C746" i="8"/>
  <c r="H363" i="4"/>
  <c r="C363" i="8"/>
  <c r="H278" i="4"/>
  <c r="C278" i="8"/>
  <c r="H362" i="4"/>
  <c r="C362" i="8"/>
  <c r="H413" i="4"/>
  <c r="C413" i="8"/>
  <c r="H283" i="4"/>
  <c r="C283" i="8"/>
  <c r="H302" i="4"/>
  <c r="C302" i="8"/>
  <c r="H310" i="4"/>
  <c r="C310" i="8"/>
  <c r="H307" i="4"/>
  <c r="C307" i="8"/>
  <c r="H327" i="4"/>
  <c r="C327" i="8"/>
  <c r="H318" i="4"/>
  <c r="C318" i="8"/>
  <c r="H346" i="4"/>
  <c r="C346" i="8"/>
  <c r="H359" i="4"/>
  <c r="C359" i="8"/>
  <c r="H391" i="4"/>
  <c r="C391" i="8"/>
  <c r="H399" i="4"/>
  <c r="C399" i="8"/>
  <c r="H386" i="4"/>
  <c r="C386" i="8"/>
  <c r="H385" i="4"/>
  <c r="C385" i="8"/>
  <c r="H418" i="4"/>
  <c r="C418" i="8"/>
  <c r="H397" i="4"/>
  <c r="C397" i="8"/>
  <c r="H407" i="4"/>
  <c r="C407" i="8"/>
  <c r="H617" i="4"/>
  <c r="C617" i="8"/>
  <c r="H804" i="4"/>
  <c r="C804" i="8"/>
  <c r="H511" i="4"/>
  <c r="C511" i="8"/>
  <c r="H696" i="4"/>
  <c r="C696" i="8"/>
  <c r="H311" i="4"/>
  <c r="C311" i="8"/>
  <c r="H343" i="4"/>
  <c r="C343" i="8"/>
  <c r="H402" i="4"/>
  <c r="C402" i="8"/>
  <c r="H479" i="4"/>
  <c r="C479" i="8"/>
  <c r="H516" i="4"/>
  <c r="C516" i="8"/>
  <c r="H728" i="4"/>
  <c r="C728" i="8"/>
  <c r="H688" i="4"/>
  <c r="C688" i="8"/>
  <c r="H248" i="4"/>
  <c r="C248" i="8"/>
  <c r="H348" i="4"/>
  <c r="C348" i="8"/>
  <c r="H361" i="4"/>
  <c r="C361" i="8"/>
  <c r="H415" i="4"/>
  <c r="C415" i="8"/>
  <c r="H409" i="4"/>
  <c r="C409" i="8"/>
  <c r="H431" i="4"/>
  <c r="C431" i="8"/>
  <c r="H471" i="4"/>
  <c r="C471" i="8"/>
  <c r="H664" i="4"/>
  <c r="C664" i="8"/>
  <c r="H473" i="4"/>
  <c r="C473" i="8"/>
  <c r="H487" i="4"/>
  <c r="C487" i="8"/>
  <c r="H334" i="4"/>
  <c r="C334" i="8"/>
  <c r="H259" i="4"/>
  <c r="C259" i="8"/>
  <c r="H280" i="4"/>
  <c r="C280" i="8"/>
  <c r="H329" i="4"/>
  <c r="C329" i="8"/>
  <c r="H338" i="4"/>
  <c r="C338" i="8"/>
  <c r="H331" i="4"/>
  <c r="C331" i="8"/>
  <c r="H389" i="4"/>
  <c r="C389" i="8"/>
  <c r="H356" i="4"/>
  <c r="C356" i="8"/>
  <c r="H383" i="4"/>
  <c r="C383" i="8"/>
  <c r="H439" i="4"/>
  <c r="C439" i="8"/>
  <c r="H426" i="4"/>
  <c r="C426" i="8"/>
  <c r="H478" i="4"/>
  <c r="C478" i="8"/>
  <c r="H437" i="4"/>
  <c r="C437" i="8"/>
  <c r="H488" i="4"/>
  <c r="C488" i="8"/>
  <c r="H496" i="4"/>
  <c r="C496" i="8"/>
  <c r="H251" i="4"/>
  <c r="C251" i="8"/>
  <c r="H270" i="4"/>
  <c r="C270" i="8"/>
  <c r="H393" i="4"/>
  <c r="C393" i="8"/>
  <c r="H266" i="4"/>
  <c r="C266" i="8"/>
  <c r="H290" i="4"/>
  <c r="C290" i="8"/>
  <c r="H323" i="4"/>
  <c r="C323" i="8"/>
  <c r="H354" i="4"/>
  <c r="C354" i="8"/>
  <c r="H275" i="4"/>
  <c r="C275" i="8"/>
  <c r="H303" i="4"/>
  <c r="C303" i="8"/>
  <c r="H367" i="4"/>
  <c r="C367" i="8"/>
  <c r="H394" i="4"/>
  <c r="C394" i="8"/>
  <c r="H410" i="4"/>
  <c r="C410" i="8"/>
  <c r="H405" i="4"/>
  <c r="C405" i="8"/>
  <c r="H434" i="4"/>
  <c r="C434" i="8"/>
  <c r="H451" i="4"/>
  <c r="C451" i="8"/>
  <c r="H521" i="4"/>
  <c r="C521" i="8"/>
  <c r="H593" i="4"/>
  <c r="C593" i="8"/>
  <c r="H629" i="4"/>
  <c r="C629" i="8"/>
  <c r="H313" i="4"/>
  <c r="C313" i="8"/>
  <c r="H421" i="4"/>
  <c r="C421" i="8"/>
  <c r="H442" i="4"/>
  <c r="C442" i="8"/>
  <c r="H469" i="4"/>
  <c r="C469" i="8"/>
  <c r="H321" i="4"/>
  <c r="C321" i="8"/>
  <c r="H351" i="4"/>
  <c r="C351" i="8"/>
  <c r="H337" i="4"/>
  <c r="C337" i="8"/>
  <c r="H256" i="4"/>
  <c r="C256" i="8"/>
  <c r="H246" i="4"/>
  <c r="C246" i="8"/>
  <c r="H453" i="4"/>
  <c r="C453" i="8"/>
  <c r="H506" i="4"/>
  <c r="C506" i="8"/>
  <c r="H504" i="4"/>
  <c r="C504" i="8"/>
  <c r="H529" i="4"/>
  <c r="C529" i="8"/>
  <c r="H579" i="4"/>
  <c r="C579" i="8"/>
  <c r="H607" i="4"/>
  <c r="C607" i="8"/>
  <c r="H600" i="4"/>
  <c r="C600" i="8"/>
  <c r="H635" i="4"/>
  <c r="C635" i="8"/>
  <c r="H643" i="4"/>
  <c r="C643" i="8"/>
  <c r="H651" i="4"/>
  <c r="C651" i="8"/>
  <c r="H675" i="4"/>
  <c r="C675" i="8"/>
  <c r="H711" i="4"/>
  <c r="C711" i="8"/>
  <c r="H762" i="4"/>
  <c r="C762" i="8"/>
  <c r="H877" i="4"/>
  <c r="C877" i="8"/>
  <c r="H902" i="4"/>
  <c r="C902" i="8"/>
  <c r="H861" i="4"/>
  <c r="C861" i="8"/>
  <c r="H886" i="4"/>
  <c r="C886" i="8"/>
  <c r="H1031" i="4"/>
  <c r="C1031" i="8"/>
  <c r="H1050" i="4"/>
  <c r="C1050" i="8"/>
  <c r="H1058" i="4"/>
  <c r="C1058" i="8"/>
  <c r="H1066" i="4"/>
  <c r="C1066" i="8"/>
  <c r="H1074" i="4"/>
  <c r="C1074" i="8"/>
  <c r="H1082" i="4"/>
  <c r="C1082" i="8"/>
  <c r="H1106" i="4"/>
  <c r="C1106" i="8"/>
  <c r="H1122" i="4"/>
  <c r="C1122" i="8"/>
  <c r="H1011" i="4"/>
  <c r="C1011" i="8"/>
  <c r="H1128" i="4"/>
  <c r="C1128" i="8"/>
  <c r="H1144" i="4"/>
  <c r="C1144" i="8"/>
  <c r="H1006" i="4"/>
  <c r="C1006" i="8"/>
  <c r="H1109" i="4"/>
  <c r="C1109" i="8"/>
  <c r="H1119" i="4"/>
  <c r="C1119" i="8"/>
  <c r="H1142" i="4"/>
  <c r="C1142" i="8"/>
  <c r="H994" i="4"/>
  <c r="C994" i="8"/>
  <c r="H1108" i="4"/>
  <c r="C1108" i="8"/>
  <c r="H1148" i="4"/>
  <c r="C1148" i="8"/>
  <c r="H1172" i="4"/>
  <c r="C1172" i="8"/>
  <c r="H1180" i="4"/>
  <c r="C1180" i="8"/>
  <c r="H1188" i="4"/>
  <c r="C1188" i="8"/>
  <c r="H1069" i="4"/>
  <c r="C1069" i="8"/>
  <c r="H1146" i="4"/>
  <c r="C1146" i="8"/>
  <c r="H1364" i="4"/>
  <c r="C1364" i="8"/>
  <c r="H1157" i="4"/>
  <c r="C1157" i="8"/>
  <c r="H1214" i="4"/>
  <c r="C1214" i="8"/>
  <c r="H1362" i="4"/>
  <c r="C1362" i="8"/>
  <c r="H1198" i="4"/>
  <c r="C1198" i="8"/>
  <c r="H1165" i="4"/>
  <c r="C1165" i="8"/>
  <c r="H1174" i="4"/>
  <c r="C1174" i="8"/>
  <c r="H1276" i="4"/>
  <c r="C1276" i="8"/>
  <c r="H1293" i="4"/>
  <c r="C1293" i="8"/>
  <c r="H1335" i="4"/>
  <c r="C1335" i="8"/>
  <c r="H1396" i="4"/>
  <c r="C1396" i="8"/>
  <c r="H1252" i="4"/>
  <c r="C1252" i="8"/>
  <c r="H1512" i="4"/>
  <c r="C1512" i="8"/>
  <c r="H1553" i="4"/>
  <c r="C1553" i="8"/>
  <c r="H1544" i="4"/>
  <c r="C1544" i="8"/>
  <c r="H1680" i="4"/>
  <c r="C1680" i="8"/>
  <c r="H1531" i="4"/>
  <c r="C1531" i="8"/>
  <c r="H1701" i="4"/>
  <c r="C1701" i="8"/>
  <c r="H1717" i="4"/>
  <c r="C1717" i="8"/>
  <c r="H1744" i="4"/>
  <c r="C1744" i="8"/>
  <c r="H1708" i="4"/>
  <c r="C1708" i="8"/>
  <c r="H1768" i="4"/>
  <c r="C1768" i="8"/>
  <c r="H1561" i="4"/>
  <c r="C1561" i="8"/>
  <c r="H1859" i="4"/>
  <c r="C1859" i="8"/>
  <c r="H1931" i="4"/>
  <c r="C1931" i="8"/>
  <c r="H1987" i="4"/>
  <c r="C1987" i="8"/>
  <c r="H1776" i="4"/>
  <c r="C1776" i="8"/>
  <c r="H1793" i="4"/>
  <c r="C1793" i="8"/>
  <c r="H1825" i="4"/>
  <c r="C1825" i="8"/>
  <c r="N596" i="13"/>
  <c r="R596" i="13"/>
  <c r="P596" i="13"/>
  <c r="Q596" i="13"/>
  <c r="P923" i="13"/>
  <c r="O597" i="13"/>
  <c r="M597" i="4" s="1"/>
  <c r="P566" i="13"/>
  <c r="N566" i="4" s="1"/>
  <c r="N602" i="13"/>
  <c r="L602" i="4" s="1"/>
  <c r="S773" i="13"/>
  <c r="S457" i="13"/>
  <c r="Q820" i="13"/>
  <c r="Q652" i="13"/>
  <c r="O652" i="4" s="1"/>
  <c r="P652" i="13"/>
  <c r="N652" i="4" s="1"/>
  <c r="O676" i="13"/>
  <c r="M676" i="4" s="1"/>
  <c r="P676" i="13"/>
  <c r="Q676" i="13"/>
  <c r="S676" i="13"/>
  <c r="S342" i="13"/>
  <c r="Q342" i="13"/>
  <c r="O342" i="4" s="1"/>
  <c r="S619" i="13"/>
  <c r="Q619" i="4" s="1"/>
  <c r="P782" i="13"/>
  <c r="T860" i="13"/>
  <c r="Q860" i="13"/>
  <c r="N860" i="13"/>
  <c r="S860" i="13"/>
  <c r="N1118" i="13"/>
  <c r="N1197" i="13"/>
  <c r="O1222" i="13"/>
  <c r="O1458" i="13"/>
  <c r="Q1458" i="13"/>
  <c r="O1684" i="13"/>
  <c r="M1684" i="4" s="1"/>
  <c r="N1149" i="13"/>
  <c r="P1642" i="13"/>
  <c r="N1642" i="4" s="1"/>
  <c r="Q1642" i="13"/>
  <c r="O1642" i="4" s="1"/>
  <c r="O1506" i="13"/>
  <c r="M1506" i="4" s="1"/>
  <c r="Q1506" i="13"/>
  <c r="P551" i="13"/>
  <c r="N551" i="4" s="1"/>
  <c r="N551" i="13"/>
  <c r="L551" i="4" s="1"/>
  <c r="Q551" i="13"/>
  <c r="O551" i="4" s="1"/>
  <c r="N1034" i="13"/>
  <c r="L1034" i="4" s="1"/>
  <c r="Q1152" i="13"/>
  <c r="O1152" i="4" s="1"/>
  <c r="S910" i="13"/>
  <c r="Q910" i="4" s="1"/>
  <c r="T910" i="13"/>
  <c r="R910" i="4" s="1"/>
  <c r="N910" i="13"/>
  <c r="L910" i="4" s="1"/>
  <c r="O750" i="13"/>
  <c r="T794" i="13"/>
  <c r="Q859" i="13"/>
  <c r="P939" i="13"/>
  <c r="T1035" i="13"/>
  <c r="S1035" i="13"/>
  <c r="N1098" i="13"/>
  <c r="P1098" i="13"/>
  <c r="O1098" i="13"/>
  <c r="S1273" i="13"/>
  <c r="R1273" i="13"/>
  <c r="T1273" i="13"/>
  <c r="O726" i="13"/>
  <c r="Q835" i="13"/>
  <c r="O876" i="13"/>
  <c r="S876" i="13"/>
  <c r="Q876" i="13"/>
  <c r="N1050" i="13"/>
  <c r="L1050" i="4" s="1"/>
  <c r="N1133" i="13"/>
  <c r="Q1794" i="13"/>
  <c r="O1794" i="4" s="1"/>
  <c r="N1794" i="13"/>
  <c r="L1794" i="4" s="1"/>
  <c r="Q1933" i="13"/>
  <c r="C268" i="4"/>
  <c r="E268" i="4"/>
  <c r="D268" i="4"/>
  <c r="B268" i="4"/>
  <c r="O1139" i="13"/>
  <c r="M1139" i="4" s="1"/>
  <c r="N1139" i="13"/>
  <c r="T1139" i="13"/>
  <c r="R1139" i="4" s="1"/>
  <c r="T1642" i="13"/>
  <c r="R1642" i="4" s="1"/>
  <c r="S1669" i="13"/>
  <c r="O1669" i="13"/>
  <c r="N1723" i="13"/>
  <c r="S1812" i="13"/>
  <c r="P1883" i="13"/>
  <c r="N1883" i="4" s="1"/>
  <c r="S1373" i="13"/>
  <c r="Q1373" i="4" s="1"/>
  <c r="T1373" i="13"/>
  <c r="R1373" i="4" s="1"/>
  <c r="N1431" i="13"/>
  <c r="R1431" i="13"/>
  <c r="P1431" i="13"/>
  <c r="Q1431" i="13"/>
  <c r="R1826" i="13"/>
  <c r="T1924" i="13"/>
  <c r="Q1978" i="13"/>
  <c r="O1978" i="13"/>
  <c r="M1978" i="4" s="1"/>
  <c r="P1978" i="13"/>
  <c r="S1978" i="13"/>
  <c r="P1364" i="13"/>
  <c r="O1364" i="13"/>
  <c r="S1364" i="13"/>
  <c r="T1844" i="13"/>
  <c r="S1844" i="13"/>
  <c r="E250" i="4"/>
  <c r="D250" i="4"/>
  <c r="D287" i="4"/>
  <c r="B287" i="4"/>
  <c r="E287" i="4"/>
  <c r="C287" i="4"/>
  <c r="D315" i="4"/>
  <c r="C315" i="4"/>
  <c r="S1097" i="13"/>
  <c r="Q1097" i="4" s="1"/>
  <c r="T1338" i="13"/>
  <c r="R1338" i="4" s="1"/>
  <c r="N1338" i="13"/>
  <c r="O1637" i="13"/>
  <c r="T1637" i="13"/>
  <c r="R1738" i="13"/>
  <c r="Q1738" i="13"/>
  <c r="R1778" i="13"/>
  <c r="Q1778" i="13"/>
  <c r="N1945" i="13"/>
  <c r="P1945" i="13"/>
  <c r="R1945" i="13"/>
  <c r="S1945" i="13"/>
  <c r="O1950" i="13"/>
  <c r="R284" i="10"/>
  <c r="H304" i="4"/>
  <c r="C304" i="8"/>
  <c r="C321" i="4"/>
  <c r="D321" i="4"/>
  <c r="E321" i="4"/>
  <c r="B321" i="4"/>
  <c r="H438" i="4"/>
  <c r="C438" i="8"/>
  <c r="E455" i="4"/>
  <c r="C455" i="4"/>
  <c r="D455" i="4"/>
  <c r="B521" i="4"/>
  <c r="E521" i="4"/>
  <c r="H570" i="4"/>
  <c r="C570" i="8"/>
  <c r="E581" i="4"/>
  <c r="C581" i="4"/>
  <c r="D581" i="4"/>
  <c r="B581" i="4"/>
  <c r="E613" i="4"/>
  <c r="B613" i="4"/>
  <c r="C613" i="4"/>
  <c r="D613" i="4"/>
  <c r="E700" i="4"/>
  <c r="D700" i="4"/>
  <c r="C750" i="4"/>
  <c r="B750" i="4"/>
  <c r="D750" i="4"/>
  <c r="E750" i="4"/>
  <c r="N1091" i="13"/>
  <c r="S1091" i="13"/>
  <c r="Q1091" i="4" s="1"/>
  <c r="E298" i="4"/>
  <c r="D298" i="4"/>
  <c r="D318" i="4"/>
  <c r="C318" i="4"/>
  <c r="E318" i="4"/>
  <c r="B318" i="4"/>
  <c r="C465" i="4"/>
  <c r="B465" i="4"/>
  <c r="D465" i="4"/>
  <c r="C473" i="4"/>
  <c r="B473" i="4"/>
  <c r="D473" i="4"/>
  <c r="D517" i="4"/>
  <c r="C517" i="4"/>
  <c r="B517" i="4"/>
  <c r="R1669" i="13"/>
  <c r="C308" i="4"/>
  <c r="E308" i="4"/>
  <c r="B308" i="4"/>
  <c r="D308" i="4"/>
  <c r="D355" i="4"/>
  <c r="C355" i="4"/>
  <c r="B413" i="4"/>
  <c r="E413" i="4"/>
  <c r="H443" i="4"/>
  <c r="C443" i="8"/>
  <c r="E463" i="4"/>
  <c r="C463" i="4"/>
  <c r="D463" i="4"/>
  <c r="D549" i="4"/>
  <c r="B549" i="4"/>
  <c r="C549" i="4"/>
  <c r="B414" i="4"/>
  <c r="D414" i="4"/>
  <c r="C414" i="4"/>
  <c r="E414" i="4"/>
  <c r="D456" i="4"/>
  <c r="B456" i="4"/>
  <c r="C456" i="4"/>
  <c r="E456" i="4"/>
  <c r="D566" i="4"/>
  <c r="B566" i="4"/>
  <c r="C566" i="4"/>
  <c r="E566" i="4"/>
  <c r="C686" i="4"/>
  <c r="B686" i="4"/>
  <c r="D686" i="4"/>
  <c r="E686" i="4"/>
  <c r="N714" i="10"/>
  <c r="E721" i="4"/>
  <c r="D721" i="4"/>
  <c r="B721" i="4"/>
  <c r="C721" i="4"/>
  <c r="C255" i="4"/>
  <c r="D255" i="4"/>
  <c r="E255" i="4"/>
  <c r="B255" i="4"/>
  <c r="C327" i="4"/>
  <c r="D327" i="4"/>
  <c r="E327" i="4"/>
  <c r="B327" i="4"/>
  <c r="C433" i="4"/>
  <c r="B433" i="4"/>
  <c r="D433" i="4"/>
  <c r="D504" i="4"/>
  <c r="B504" i="4"/>
  <c r="C504" i="4"/>
  <c r="E504" i="4"/>
  <c r="E370" i="4"/>
  <c r="D370" i="4"/>
  <c r="B461" i="4"/>
  <c r="E461" i="4"/>
  <c r="D516" i="4"/>
  <c r="E516" i="4"/>
  <c r="B516" i="4"/>
  <c r="C516" i="4"/>
  <c r="C607" i="4"/>
  <c r="B607" i="4"/>
  <c r="D607" i="4"/>
  <c r="D661" i="4"/>
  <c r="C661" i="4"/>
  <c r="E681" i="4"/>
  <c r="B681" i="4"/>
  <c r="C681" i="4"/>
  <c r="D681" i="4"/>
  <c r="T1370" i="13"/>
  <c r="N1370" i="13"/>
  <c r="Q1370" i="13"/>
  <c r="S1420" i="13"/>
  <c r="O1420" i="13"/>
  <c r="M1420" i="4" s="1"/>
  <c r="R1420" i="13"/>
  <c r="P1420" i="4" s="1"/>
  <c r="Q1420" i="13"/>
  <c r="Q1610" i="13"/>
  <c r="P1825" i="13"/>
  <c r="T1825" i="13"/>
  <c r="H257" i="4"/>
  <c r="C257" i="8"/>
  <c r="N289" i="10"/>
  <c r="D335" i="4"/>
  <c r="C335" i="4"/>
  <c r="E335" i="4"/>
  <c r="B335" i="4"/>
  <c r="H412" i="4"/>
  <c r="C412" i="8"/>
  <c r="B474" i="4"/>
  <c r="C474" i="4"/>
  <c r="C483" i="4"/>
  <c r="B483" i="4"/>
  <c r="E483" i="4"/>
  <c r="H499" i="4"/>
  <c r="C499" i="8"/>
  <c r="D512" i="4"/>
  <c r="B512" i="4"/>
  <c r="C512" i="4"/>
  <c r="E512" i="4"/>
  <c r="D558" i="4"/>
  <c r="B558" i="4"/>
  <c r="C558" i="4"/>
  <c r="E558" i="4"/>
  <c r="B579" i="4"/>
  <c r="C579" i="4"/>
  <c r="E579" i="4"/>
  <c r="D579" i="4"/>
  <c r="C654" i="4"/>
  <c r="B654" i="4"/>
  <c r="D654" i="4"/>
  <c r="E654" i="4"/>
  <c r="H345" i="4"/>
  <c r="C345" i="8"/>
  <c r="T602" i="10"/>
  <c r="R602" i="4" s="1"/>
  <c r="B619" i="4"/>
  <c r="E619" i="4"/>
  <c r="D619" i="4"/>
  <c r="H740" i="4"/>
  <c r="C740" i="8"/>
  <c r="H786" i="4"/>
  <c r="C786" i="8"/>
  <c r="B805" i="4"/>
  <c r="D805" i="4"/>
  <c r="E805" i="4"/>
  <c r="C847" i="4"/>
  <c r="D847" i="4"/>
  <c r="E847" i="4"/>
  <c r="B847" i="4"/>
  <c r="H858" i="4"/>
  <c r="C858" i="8"/>
  <c r="H911" i="4"/>
  <c r="C911" i="8"/>
  <c r="E919" i="4"/>
  <c r="C919" i="4"/>
  <c r="D919" i="4"/>
  <c r="E958" i="4"/>
  <c r="B958" i="4"/>
  <c r="C958" i="4"/>
  <c r="D958" i="4"/>
  <c r="C979" i="4"/>
  <c r="B979" i="4"/>
  <c r="E979" i="4"/>
  <c r="C993" i="4"/>
  <c r="B993" i="4"/>
  <c r="D993" i="4"/>
  <c r="D1016" i="4"/>
  <c r="B1016" i="4"/>
  <c r="C1016" i="4"/>
  <c r="E1016" i="4"/>
  <c r="H1062" i="4"/>
  <c r="C1062" i="8"/>
  <c r="D1070" i="4"/>
  <c r="E1070" i="4"/>
  <c r="B1070" i="4"/>
  <c r="C1070" i="4"/>
  <c r="H1115" i="4"/>
  <c r="C1115" i="8"/>
  <c r="C1134" i="4"/>
  <c r="B1134" i="4"/>
  <c r="D1134" i="4"/>
  <c r="E1134" i="4"/>
  <c r="H1151" i="4"/>
  <c r="C1151" i="8"/>
  <c r="B1187" i="4"/>
  <c r="C1187" i="4"/>
  <c r="D1187" i="4"/>
  <c r="E1187" i="4"/>
  <c r="D1312" i="4"/>
  <c r="B1312" i="4"/>
  <c r="E1312" i="4"/>
  <c r="C1312" i="4"/>
  <c r="D1384" i="4"/>
  <c r="B1384" i="4"/>
  <c r="C1384" i="4"/>
  <c r="E1384" i="4"/>
  <c r="H1391" i="4"/>
  <c r="C1391" i="8"/>
  <c r="E1516" i="4"/>
  <c r="B1516" i="4"/>
  <c r="C1516" i="4"/>
  <c r="D1516" i="4"/>
  <c r="B1531" i="4"/>
  <c r="C1531" i="4"/>
  <c r="D1531" i="4"/>
  <c r="E1531" i="4"/>
  <c r="H365" i="4"/>
  <c r="C365" i="8"/>
  <c r="C782" i="4"/>
  <c r="B782" i="4"/>
  <c r="D782" i="4"/>
  <c r="E782" i="4"/>
  <c r="C907" i="4"/>
  <c r="B907" i="4"/>
  <c r="B912" i="4"/>
  <c r="C912" i="4"/>
  <c r="D912" i="4"/>
  <c r="E912" i="4"/>
  <c r="H959" i="4"/>
  <c r="C959" i="8"/>
  <c r="C1041" i="4"/>
  <c r="B1041" i="4"/>
  <c r="D1041" i="4"/>
  <c r="E1055" i="4"/>
  <c r="D1055" i="4"/>
  <c r="C1055" i="4"/>
  <c r="D1064" i="4"/>
  <c r="E1064" i="4"/>
  <c r="B1064" i="4"/>
  <c r="C1064" i="4"/>
  <c r="H1150" i="4"/>
  <c r="C1150" i="8"/>
  <c r="H1218" i="4"/>
  <c r="C1218" i="8"/>
  <c r="C1257" i="4"/>
  <c r="B1257" i="4"/>
  <c r="D1257" i="4"/>
  <c r="E1257" i="4"/>
  <c r="C1358" i="4"/>
  <c r="B1358" i="4"/>
  <c r="D1358" i="4"/>
  <c r="E1358" i="4"/>
  <c r="C1366" i="4"/>
  <c r="B1366" i="4"/>
  <c r="D1366" i="4"/>
  <c r="E1366" i="4"/>
  <c r="D1400" i="4"/>
  <c r="B1400" i="4"/>
  <c r="C1400" i="4"/>
  <c r="E1400" i="4"/>
  <c r="H435" i="4"/>
  <c r="C435" i="8"/>
  <c r="C710" i="4"/>
  <c r="B710" i="4"/>
  <c r="D710" i="4"/>
  <c r="E710" i="4"/>
  <c r="H744" i="4"/>
  <c r="C744" i="8"/>
  <c r="C745" i="4"/>
  <c r="D745" i="4"/>
  <c r="B745" i="4"/>
  <c r="H751" i="4"/>
  <c r="C751" i="8"/>
  <c r="B784" i="4"/>
  <c r="C784" i="4"/>
  <c r="D784" i="4"/>
  <c r="E784" i="4"/>
  <c r="H814" i="4"/>
  <c r="C814" i="8"/>
  <c r="H855" i="4"/>
  <c r="C855" i="8"/>
  <c r="E913" i="4"/>
  <c r="B913" i="4"/>
  <c r="C913" i="4"/>
  <c r="D913" i="4"/>
  <c r="B925" i="4"/>
  <c r="E925" i="4"/>
  <c r="D1054" i="4"/>
  <c r="E1054" i="4"/>
  <c r="B1054" i="4"/>
  <c r="C1054" i="4"/>
  <c r="B1110" i="4"/>
  <c r="C1110" i="4"/>
  <c r="D1110" i="4"/>
  <c r="E1110" i="4"/>
  <c r="D1130" i="4"/>
  <c r="C1130" i="4"/>
  <c r="C1193" i="4"/>
  <c r="B1193" i="4"/>
  <c r="D1193" i="4"/>
  <c r="E1193" i="4"/>
  <c r="B1198" i="4"/>
  <c r="C1198" i="4"/>
  <c r="D1198" i="4"/>
  <c r="E1198" i="4"/>
  <c r="B1275" i="4"/>
  <c r="C1275" i="4"/>
  <c r="D1275" i="4"/>
  <c r="E1275" i="4"/>
  <c r="B704" i="4"/>
  <c r="C704" i="4"/>
  <c r="D704" i="4"/>
  <c r="E704" i="4"/>
  <c r="B813" i="4"/>
  <c r="D813" i="4"/>
  <c r="E813" i="4"/>
  <c r="H833" i="4"/>
  <c r="C833" i="8"/>
  <c r="D842" i="4"/>
  <c r="C842" i="4"/>
  <c r="E842" i="4"/>
  <c r="B842" i="4"/>
  <c r="E865" i="4"/>
  <c r="D865" i="4"/>
  <c r="B865" i="4"/>
  <c r="C865" i="4"/>
  <c r="B903" i="4"/>
  <c r="C903" i="4"/>
  <c r="D903" i="4"/>
  <c r="E903" i="4"/>
  <c r="B933" i="4"/>
  <c r="E933" i="4"/>
  <c r="C945" i="4"/>
  <c r="B945" i="4"/>
  <c r="D945" i="4"/>
  <c r="E951" i="4"/>
  <c r="C951" i="4"/>
  <c r="D951" i="4"/>
  <c r="T988" i="10"/>
  <c r="C1097" i="4"/>
  <c r="B1097" i="4"/>
  <c r="D1097" i="4"/>
  <c r="E1119" i="4"/>
  <c r="B1119" i="4"/>
  <c r="C1119" i="4"/>
  <c r="D1119" i="4"/>
  <c r="H1258" i="4"/>
  <c r="C1258" i="8"/>
  <c r="E1283" i="4"/>
  <c r="B1283" i="4"/>
  <c r="C1283" i="4"/>
  <c r="D1283" i="4"/>
  <c r="H1570" i="4"/>
  <c r="C1570" i="8"/>
  <c r="E1632" i="4"/>
  <c r="B1632" i="4"/>
  <c r="B1647" i="4"/>
  <c r="C1647" i="4"/>
  <c r="D1647" i="4"/>
  <c r="E1647" i="4"/>
  <c r="H502" i="4"/>
  <c r="C502" i="8"/>
  <c r="B502" i="4"/>
  <c r="C502" i="4"/>
  <c r="D502" i="4"/>
  <c r="E502" i="4"/>
  <c r="H608" i="4"/>
  <c r="C608" i="8"/>
  <c r="B679" i="4"/>
  <c r="C679" i="4"/>
  <c r="D679" i="4"/>
  <c r="C707" i="4"/>
  <c r="B707" i="4"/>
  <c r="D707" i="4"/>
  <c r="E707" i="4"/>
  <c r="B853" i="4"/>
  <c r="E853" i="4"/>
  <c r="E857" i="4"/>
  <c r="B857" i="4"/>
  <c r="D857" i="4"/>
  <c r="C857" i="4"/>
  <c r="B950" i="4"/>
  <c r="C950" i="4"/>
  <c r="D950" i="4"/>
  <c r="E950" i="4"/>
  <c r="H971" i="4"/>
  <c r="C971" i="8"/>
  <c r="H1007" i="4"/>
  <c r="C1007" i="8"/>
  <c r="B1027" i="4"/>
  <c r="E1027" i="4"/>
  <c r="H1044" i="4"/>
  <c r="C1044" i="8"/>
  <c r="D1128" i="4"/>
  <c r="B1128" i="4"/>
  <c r="C1128" i="4"/>
  <c r="E1128" i="4"/>
  <c r="E1171" i="4"/>
  <c r="B1171" i="4"/>
  <c r="C1171" i="4"/>
  <c r="D1171" i="4"/>
  <c r="D339" i="4"/>
  <c r="C339" i="4"/>
  <c r="H560" i="4"/>
  <c r="C560" i="8"/>
  <c r="D645" i="4"/>
  <c r="C645" i="4"/>
  <c r="D824" i="4"/>
  <c r="E824" i="4"/>
  <c r="B824" i="4"/>
  <c r="C824" i="4"/>
  <c r="B832" i="4"/>
  <c r="C832" i="4"/>
  <c r="D832" i="4"/>
  <c r="E832" i="4"/>
  <c r="B879" i="4"/>
  <c r="C879" i="4"/>
  <c r="D879" i="4"/>
  <c r="E879" i="4"/>
  <c r="D928" i="4"/>
  <c r="C928" i="4"/>
  <c r="E928" i="4"/>
  <c r="B928" i="4"/>
  <c r="D992" i="4"/>
  <c r="B992" i="4"/>
  <c r="C992" i="4"/>
  <c r="E992" i="4"/>
  <c r="H1028" i="4"/>
  <c r="C1028" i="8"/>
  <c r="H1063" i="4"/>
  <c r="C1063" i="8"/>
  <c r="C1121" i="4"/>
  <c r="B1121" i="4"/>
  <c r="D1121" i="4"/>
  <c r="C1174" i="4"/>
  <c r="E1174" i="4"/>
  <c r="B1174" i="4"/>
  <c r="D1174" i="4"/>
  <c r="Q596" i="10"/>
  <c r="N596" i="10"/>
  <c r="L596" i="4" s="1"/>
  <c r="B612" i="4"/>
  <c r="C612" i="4"/>
  <c r="D612" i="4"/>
  <c r="E612" i="4"/>
  <c r="E692" i="4"/>
  <c r="D692" i="4"/>
  <c r="C816" i="4"/>
  <c r="D816" i="4"/>
  <c r="E816" i="4"/>
  <c r="B816" i="4"/>
  <c r="H865" i="4"/>
  <c r="C865" i="8"/>
  <c r="H964" i="4"/>
  <c r="C964" i="8"/>
  <c r="D1024" i="4"/>
  <c r="B1024" i="4"/>
  <c r="C1024" i="4"/>
  <c r="E1024" i="4"/>
  <c r="C1089" i="4"/>
  <c r="B1089" i="4"/>
  <c r="D1089" i="4"/>
  <c r="D1104" i="4"/>
  <c r="B1104" i="4"/>
  <c r="C1104" i="4"/>
  <c r="E1104" i="4"/>
  <c r="D1144" i="4"/>
  <c r="B1144" i="4"/>
  <c r="E1144" i="4"/>
  <c r="C1144" i="4"/>
  <c r="D1186" i="4"/>
  <c r="C1186" i="4"/>
  <c r="E1234" i="4"/>
  <c r="C1234" i="4"/>
  <c r="D1234" i="4"/>
  <c r="D1288" i="4"/>
  <c r="B1288" i="4"/>
  <c r="C1288" i="4"/>
  <c r="E1288" i="4"/>
  <c r="E1322" i="4"/>
  <c r="D1322" i="4"/>
  <c r="C1322" i="4"/>
  <c r="C1331" i="4"/>
  <c r="D1331" i="4"/>
  <c r="E1331" i="4"/>
  <c r="B1331" i="4"/>
  <c r="H1359" i="4"/>
  <c r="C1359" i="8"/>
  <c r="D1387" i="4"/>
  <c r="B1387" i="4"/>
  <c r="C1387" i="4"/>
  <c r="E1387" i="4"/>
  <c r="B1512" i="4"/>
  <c r="C1512" i="4"/>
  <c r="D1512" i="4"/>
  <c r="B1520" i="4"/>
  <c r="C1520" i="4"/>
  <c r="D1520" i="4"/>
  <c r="E1548" i="4"/>
  <c r="B1548" i="4"/>
  <c r="C1548" i="4"/>
  <c r="D1548" i="4"/>
  <c r="B1639" i="4"/>
  <c r="D1639" i="4"/>
  <c r="E1639" i="4"/>
  <c r="C1639" i="4"/>
  <c r="B664" i="4"/>
  <c r="E664" i="4"/>
  <c r="C664" i="4"/>
  <c r="D664" i="4"/>
  <c r="B760" i="4"/>
  <c r="C760" i="4"/>
  <c r="D760" i="4"/>
  <c r="E760" i="4"/>
  <c r="C773" i="4"/>
  <c r="E773" i="4"/>
  <c r="B877" i="4"/>
  <c r="E877" i="4"/>
  <c r="D936" i="4"/>
  <c r="B936" i="4"/>
  <c r="C936" i="4"/>
  <c r="E936" i="4"/>
  <c r="C955" i="4"/>
  <c r="B955" i="4"/>
  <c r="E955" i="4"/>
  <c r="E1071" i="4"/>
  <c r="C1071" i="4"/>
  <c r="D1071" i="4"/>
  <c r="B1071" i="4"/>
  <c r="H1086" i="4"/>
  <c r="C1086" i="8"/>
  <c r="C1150" i="4"/>
  <c r="B1150" i="4"/>
  <c r="D1150" i="4"/>
  <c r="E1150" i="4"/>
  <c r="C1155" i="4"/>
  <c r="D1155" i="4"/>
  <c r="B1155" i="4"/>
  <c r="E1155" i="4"/>
  <c r="C1225" i="4"/>
  <c r="E1225" i="4"/>
  <c r="B1225" i="4"/>
  <c r="D1225" i="4"/>
  <c r="C1243" i="4"/>
  <c r="D1243" i="4"/>
  <c r="E1243" i="4"/>
  <c r="B1243" i="4"/>
  <c r="C1337" i="4"/>
  <c r="B1337" i="4"/>
  <c r="D1337" i="4"/>
  <c r="E1337" i="4"/>
  <c r="H1351" i="4"/>
  <c r="C1351" i="8"/>
  <c r="B1480" i="4"/>
  <c r="C1480" i="4"/>
  <c r="D1480" i="4"/>
  <c r="S1492" i="10"/>
  <c r="N1492" i="10"/>
  <c r="H1631" i="4"/>
  <c r="C1631" i="8"/>
  <c r="O1689" i="10"/>
  <c r="H1698" i="4"/>
  <c r="C1698" i="8"/>
  <c r="H1838" i="4"/>
  <c r="C1838" i="8"/>
  <c r="B1844" i="4"/>
  <c r="C1844" i="4"/>
  <c r="D1844" i="4"/>
  <c r="E1844" i="4"/>
  <c r="C1902" i="4"/>
  <c r="B1902" i="4"/>
  <c r="E1902" i="4"/>
  <c r="Q1306" i="10"/>
  <c r="O1306" i="4" s="1"/>
  <c r="N1306" i="10"/>
  <c r="L1306" i="4" s="1"/>
  <c r="H1310" i="4"/>
  <c r="C1310" i="8"/>
  <c r="C1357" i="4"/>
  <c r="H1482" i="4"/>
  <c r="C1482" i="8"/>
  <c r="Q1498" i="10"/>
  <c r="T1498" i="10"/>
  <c r="B1584" i="4"/>
  <c r="C1584" i="4"/>
  <c r="D1584" i="4"/>
  <c r="O1650" i="10"/>
  <c r="N1705" i="10"/>
  <c r="L1705" i="4" s="1"/>
  <c r="T1705" i="10"/>
  <c r="R1705" i="4" s="1"/>
  <c r="Q1746" i="10"/>
  <c r="P1791" i="10"/>
  <c r="N1791" i="4" s="1"/>
  <c r="C1837" i="4"/>
  <c r="D1837" i="4"/>
  <c r="B1837" i="4"/>
  <c r="B1903" i="4"/>
  <c r="D1903" i="4"/>
  <c r="E1903" i="4"/>
  <c r="C1894" i="4"/>
  <c r="B1894" i="4"/>
  <c r="E1894" i="4"/>
  <c r="B1496" i="4"/>
  <c r="C1496" i="4"/>
  <c r="D1496" i="4"/>
  <c r="E1500" i="4"/>
  <c r="B1500" i="4"/>
  <c r="C1500" i="4"/>
  <c r="D1500" i="4"/>
  <c r="N1522" i="10"/>
  <c r="B1614" i="4"/>
  <c r="E1614" i="4"/>
  <c r="H1694" i="4"/>
  <c r="C1694" i="8"/>
  <c r="H1771" i="4"/>
  <c r="C1771" i="8"/>
  <c r="C1786" i="4"/>
  <c r="B1786" i="4"/>
  <c r="D1786" i="4"/>
  <c r="E1786" i="4"/>
  <c r="H1822" i="4"/>
  <c r="C1822" i="8"/>
  <c r="H1898" i="4"/>
  <c r="C1898" i="8"/>
  <c r="O1969" i="10"/>
  <c r="D1904" i="4"/>
  <c r="E1904" i="4"/>
  <c r="B1904" i="4"/>
  <c r="C1904" i="4"/>
  <c r="H1981" i="4"/>
  <c r="C1981" i="8"/>
  <c r="B1583" i="4"/>
  <c r="E1583" i="4"/>
  <c r="C1583" i="4"/>
  <c r="D1583" i="4"/>
  <c r="B1603" i="4"/>
  <c r="C1603" i="4"/>
  <c r="D1603" i="4"/>
  <c r="E1603" i="4"/>
  <c r="B1657" i="4"/>
  <c r="C1657" i="4"/>
  <c r="E1657" i="4"/>
  <c r="H1690" i="4"/>
  <c r="C1690" i="8"/>
  <c r="C1724" i="4"/>
  <c r="E1724" i="4"/>
  <c r="B1724" i="4"/>
  <c r="C1767" i="4"/>
  <c r="D1767" i="4"/>
  <c r="E1767" i="4"/>
  <c r="B1767" i="4"/>
  <c r="H1802" i="4"/>
  <c r="C1802" i="8"/>
  <c r="C1826" i="4"/>
  <c r="B1826" i="4"/>
  <c r="D1826" i="4"/>
  <c r="E1826" i="4"/>
  <c r="H1882" i="4"/>
  <c r="C1882" i="8"/>
  <c r="H1307" i="4"/>
  <c r="C1307" i="8"/>
  <c r="S1420" i="10"/>
  <c r="Q1426" i="10"/>
  <c r="B1569" i="4"/>
  <c r="C1569" i="4"/>
  <c r="D1602" i="4"/>
  <c r="B1602" i="4"/>
  <c r="E1602" i="4"/>
  <c r="C1658" i="4"/>
  <c r="B1658" i="4"/>
  <c r="D1658" i="4"/>
  <c r="E1658" i="4"/>
  <c r="D1739" i="4"/>
  <c r="C1739" i="4"/>
  <c r="R1783" i="10"/>
  <c r="P1783" i="4" s="1"/>
  <c r="H1790" i="4"/>
  <c r="C1790" i="8"/>
  <c r="H1846" i="4"/>
  <c r="C1846" i="8"/>
  <c r="E1900" i="4"/>
  <c r="C1900" i="4"/>
  <c r="D1900" i="4"/>
  <c r="C1923" i="4"/>
  <c r="B1923" i="4"/>
  <c r="D1923" i="4"/>
  <c r="E1923" i="4"/>
  <c r="E1948" i="4"/>
  <c r="D1948" i="4"/>
  <c r="C1294" i="4"/>
  <c r="D1294" i="4"/>
  <c r="B1294" i="4"/>
  <c r="E1294" i="4"/>
  <c r="B1401" i="4"/>
  <c r="C1401" i="4"/>
  <c r="D1401" i="4"/>
  <c r="E1401" i="4"/>
  <c r="E1460" i="4"/>
  <c r="B1460" i="4"/>
  <c r="C1460" i="4"/>
  <c r="D1460" i="4"/>
  <c r="H1489" i="4"/>
  <c r="C1489" i="8"/>
  <c r="H1559" i="4"/>
  <c r="C1559" i="8"/>
  <c r="H1586" i="4"/>
  <c r="C1586" i="8"/>
  <c r="E1604" i="4"/>
  <c r="B1604" i="4"/>
  <c r="C1604" i="4"/>
  <c r="D1604" i="4"/>
  <c r="C1616" i="4"/>
  <c r="D1616" i="4"/>
  <c r="H1627" i="4"/>
  <c r="C1627" i="8"/>
  <c r="B1791" i="4"/>
  <c r="C1791" i="4"/>
  <c r="D1791" i="4"/>
  <c r="E1791" i="4"/>
  <c r="B1211" i="4"/>
  <c r="C1211" i="4"/>
  <c r="D1211" i="4"/>
  <c r="E1211" i="4"/>
  <c r="D1360" i="4"/>
  <c r="B1360" i="4"/>
  <c r="C1360" i="4"/>
  <c r="E1360" i="4"/>
  <c r="H1518" i="4"/>
  <c r="C1518" i="8"/>
  <c r="N1657" i="10"/>
  <c r="O1690" i="10"/>
  <c r="H1730" i="4"/>
  <c r="C1730" i="8"/>
  <c r="D1753" i="4"/>
  <c r="C1753" i="4"/>
  <c r="E1753" i="4"/>
  <c r="B1753" i="4"/>
  <c r="H1806" i="4"/>
  <c r="C1806" i="8"/>
  <c r="C1899" i="4"/>
  <c r="E1899" i="4"/>
  <c r="B1899" i="4"/>
  <c r="D1899" i="4"/>
  <c r="H1976" i="4"/>
  <c r="C1976" i="8"/>
  <c r="C1191" i="4"/>
  <c r="D1191" i="4"/>
  <c r="B1326" i="4"/>
  <c r="C1326" i="4"/>
  <c r="D1326" i="4"/>
  <c r="E1326" i="4"/>
  <c r="Q1338" i="10"/>
  <c r="O1338" i="4" s="1"/>
  <c r="H1434" i="4"/>
  <c r="C1434" i="8"/>
  <c r="H1503" i="4"/>
  <c r="C1503" i="8"/>
  <c r="B1511" i="4"/>
  <c r="C1511" i="4"/>
  <c r="D1511" i="4"/>
  <c r="E1511" i="4"/>
  <c r="B1539" i="4"/>
  <c r="D1539" i="4"/>
  <c r="E1539" i="4"/>
  <c r="C1539" i="4"/>
  <c r="P1578" i="10"/>
  <c r="Q1578" i="10"/>
  <c r="S1578" i="10"/>
  <c r="Q1578" i="4" s="1"/>
  <c r="E1588" i="4"/>
  <c r="D1588" i="4"/>
  <c r="B1588" i="4"/>
  <c r="C1588" i="4"/>
  <c r="N1625" i="10"/>
  <c r="H1681" i="4"/>
  <c r="C1681" i="8"/>
  <c r="S1721" i="10"/>
  <c r="Q1721" i="4" s="1"/>
  <c r="H1748" i="4"/>
  <c r="C1748" i="8"/>
  <c r="H1787" i="4"/>
  <c r="C1787" i="8"/>
  <c r="Q1826" i="10"/>
  <c r="H1863" i="4"/>
  <c r="C1863" i="8"/>
  <c r="C1870" i="4"/>
  <c r="B1888" i="4"/>
  <c r="C1888" i="4"/>
  <c r="D1888" i="4"/>
  <c r="E1888" i="4"/>
  <c r="H1925" i="4"/>
  <c r="C1925" i="8"/>
  <c r="H1941" i="4"/>
  <c r="C1941" i="8"/>
  <c r="H1964" i="4"/>
  <c r="C1964" i="8"/>
  <c r="H550" i="4"/>
  <c r="C550" i="8"/>
  <c r="H580" i="4"/>
  <c r="C580" i="8"/>
  <c r="H545" i="4"/>
  <c r="C545" i="8"/>
  <c r="H648" i="4"/>
  <c r="C648" i="8"/>
  <c r="H625" i="4"/>
  <c r="C625" i="8"/>
  <c r="H726" i="4"/>
  <c r="C726" i="8"/>
  <c r="H736" i="4"/>
  <c r="C736" i="8"/>
  <c r="H710" i="4"/>
  <c r="C710" i="8"/>
  <c r="H747" i="4"/>
  <c r="C747" i="8"/>
  <c r="H779" i="4"/>
  <c r="C779" i="8"/>
  <c r="H856" i="4"/>
  <c r="C856" i="8"/>
  <c r="H787" i="4"/>
  <c r="C787" i="8"/>
  <c r="H754" i="4"/>
  <c r="C754" i="8"/>
  <c r="H831" i="4"/>
  <c r="C831" i="8"/>
  <c r="H813" i="4"/>
  <c r="C813" i="8"/>
  <c r="H829" i="4"/>
  <c r="C829" i="8"/>
  <c r="H828" i="4"/>
  <c r="C828" i="8"/>
  <c r="H802" i="4"/>
  <c r="C802" i="8"/>
  <c r="H843" i="4"/>
  <c r="C843" i="8"/>
  <c r="H910" i="4"/>
  <c r="C910" i="8"/>
  <c r="H974" i="4"/>
  <c r="C974" i="8"/>
  <c r="H960" i="4"/>
  <c r="C960" i="8"/>
  <c r="H982" i="4"/>
  <c r="C982" i="8"/>
  <c r="H904" i="4"/>
  <c r="C904" i="8"/>
  <c r="H1056" i="4"/>
  <c r="C1056" i="8"/>
  <c r="H1162" i="4"/>
  <c r="C1162" i="8"/>
  <c r="H1126" i="4"/>
  <c r="C1126" i="8"/>
  <c r="H1168" i="4"/>
  <c r="C1168" i="8"/>
  <c r="H1177" i="4"/>
  <c r="C1177" i="8"/>
  <c r="H1209" i="4"/>
  <c r="C1209" i="8"/>
  <c r="H1135" i="4"/>
  <c r="C1135" i="8"/>
  <c r="H1125" i="4"/>
  <c r="C1125" i="8"/>
  <c r="H1340" i="4"/>
  <c r="C1340" i="8"/>
  <c r="H1298" i="4"/>
  <c r="C1298" i="8"/>
  <c r="H1394" i="4"/>
  <c r="C1394" i="8"/>
  <c r="H1328" i="4"/>
  <c r="C1328" i="8"/>
  <c r="H1285" i="4"/>
  <c r="C1285" i="8"/>
  <c r="H1225" i="4"/>
  <c r="C1225" i="8"/>
  <c r="H1319" i="4"/>
  <c r="C1319" i="8"/>
  <c r="H1377" i="4"/>
  <c r="C1377" i="8"/>
  <c r="H1410" i="4"/>
  <c r="C1410" i="8"/>
  <c r="H1464" i="4"/>
  <c r="C1464" i="8"/>
  <c r="H1427" i="4"/>
  <c r="C1427" i="8"/>
  <c r="H1539" i="4"/>
  <c r="C1539" i="8"/>
  <c r="H1525" i="4"/>
  <c r="C1525" i="8"/>
  <c r="H1672" i="4"/>
  <c r="C1672" i="8"/>
  <c r="H1504" i="4"/>
  <c r="C1504" i="8"/>
  <c r="H1534" i="4"/>
  <c r="C1534" i="8"/>
  <c r="H1778" i="4"/>
  <c r="C1778" i="8"/>
  <c r="H1629" i="4"/>
  <c r="C1629" i="8"/>
  <c r="H1645" i="4"/>
  <c r="C1645" i="8"/>
  <c r="H1661" i="4"/>
  <c r="C1661" i="8"/>
  <c r="H1542" i="4"/>
  <c r="C1542" i="8"/>
  <c r="H1804" i="4"/>
  <c r="C1804" i="8"/>
  <c r="H1833" i="4"/>
  <c r="C1833" i="8"/>
  <c r="H1891" i="4"/>
  <c r="C1891" i="8"/>
  <c r="H1907" i="4"/>
  <c r="C1907" i="8"/>
  <c r="H1947" i="4"/>
  <c r="C1947" i="8"/>
  <c r="H1719" i="4"/>
  <c r="C1719" i="8"/>
  <c r="H1918" i="4"/>
  <c r="C1918" i="8"/>
  <c r="H1950" i="4"/>
  <c r="C1950" i="8"/>
  <c r="H1982" i="4"/>
  <c r="C1982" i="8"/>
  <c r="H1777" i="4"/>
  <c r="C1777" i="8"/>
  <c r="H1809" i="4"/>
  <c r="C1809" i="8"/>
  <c r="O682" i="13"/>
  <c r="M682" i="4" s="1"/>
  <c r="S682" i="13"/>
  <c r="Q682" i="4" s="1"/>
  <c r="Q682" i="13"/>
  <c r="Q302" i="13"/>
  <c r="N478" i="13"/>
  <c r="P907" i="13"/>
  <c r="S661" i="13"/>
  <c r="R280" i="13"/>
  <c r="N473" i="13"/>
  <c r="S611" i="13"/>
  <c r="O621" i="13"/>
  <c r="N510" i="13"/>
  <c r="L510" i="4" s="1"/>
  <c r="N796" i="13"/>
  <c r="N289" i="13"/>
  <c r="O534" i="13"/>
  <c r="N705" i="13"/>
  <c r="O884" i="13"/>
  <c r="M884" i="4" s="1"/>
  <c r="S884" i="13"/>
  <c r="Q884" i="4" s="1"/>
  <c r="Q884" i="13"/>
  <c r="O884" i="4" s="1"/>
  <c r="N395" i="13"/>
  <c r="S395" i="13"/>
  <c r="Q395" i="4" s="1"/>
  <c r="P395" i="13"/>
  <c r="Q428" i="13"/>
  <c r="S428" i="13"/>
  <c r="T451" i="13"/>
  <c r="N521" i="13"/>
  <c r="S716" i="13"/>
  <c r="Q716" i="13"/>
  <c r="N716" i="13"/>
  <c r="N413" i="13"/>
  <c r="P264" i="13"/>
  <c r="P333" i="13"/>
  <c r="Q333" i="13"/>
  <c r="O333" i="4" s="1"/>
  <c r="P718" i="13"/>
  <c r="N629" i="13"/>
  <c r="L629" i="4" s="1"/>
  <c r="N1101" i="13"/>
  <c r="N1157" i="13"/>
  <c r="P1458" i="13"/>
  <c r="O1474" i="13"/>
  <c r="M1474" i="4" s="1"/>
  <c r="Q1474" i="13"/>
  <c r="O1474" i="4" s="1"/>
  <c r="N1511" i="13"/>
  <c r="R1511" i="13"/>
  <c r="P1511" i="13"/>
  <c r="Q1511" i="13"/>
  <c r="O1666" i="13"/>
  <c r="T756" i="13"/>
  <c r="R756" i="4" s="1"/>
  <c r="N756" i="13"/>
  <c r="T894" i="13"/>
  <c r="R894" i="4" s="1"/>
  <c r="P1160" i="13"/>
  <c r="N1189" i="13"/>
  <c r="L1189" i="4" s="1"/>
  <c r="Q1394" i="13"/>
  <c r="O1394" i="4" s="1"/>
  <c r="N1423" i="13"/>
  <c r="Q1423" i="13"/>
  <c r="R1423" i="13"/>
  <c r="P1423" i="13"/>
  <c r="P1506" i="13"/>
  <c r="O1586" i="13"/>
  <c r="Q1586" i="13"/>
  <c r="Q620" i="13"/>
  <c r="N620" i="13"/>
  <c r="R620" i="13"/>
  <c r="P620" i="13"/>
  <c r="Q963" i="13"/>
  <c r="N963" i="13"/>
  <c r="O1295" i="13"/>
  <c r="O1335" i="13"/>
  <c r="Q731" i="13"/>
  <c r="Q763" i="13"/>
  <c r="O763" i="4" s="1"/>
  <c r="S1011" i="13"/>
  <c r="T1011" i="13"/>
  <c r="O1327" i="13"/>
  <c r="O1578" i="13"/>
  <c r="M1578" i="4" s="1"/>
  <c r="Q1578" i="13"/>
  <c r="Q811" i="13"/>
  <c r="S811" i="13"/>
  <c r="N859" i="13"/>
  <c r="N1035" i="13"/>
  <c r="Q1033" i="13"/>
  <c r="R1033" i="13"/>
  <c r="R774" i="13"/>
  <c r="Q774" i="13"/>
  <c r="Q1081" i="13"/>
  <c r="R1107" i="13"/>
  <c r="P1107" i="4" s="1"/>
  <c r="Q803" i="13"/>
  <c r="O844" i="13"/>
  <c r="Q844" i="13"/>
  <c r="S868" i="13"/>
  <c r="Q868" i="13"/>
  <c r="O868" i="13"/>
  <c r="N942" i="13"/>
  <c r="L942" i="4" s="1"/>
  <c r="Q1377" i="13"/>
  <c r="N1377" i="13"/>
  <c r="N1739" i="13"/>
  <c r="Q1810" i="13"/>
  <c r="O1810" i="4" s="1"/>
  <c r="B245" i="4"/>
  <c r="C245" i="4"/>
  <c r="D245" i="4"/>
  <c r="H268" i="4"/>
  <c r="C268" i="8"/>
  <c r="O1713" i="13"/>
  <c r="O1812" i="13"/>
  <c r="P845" i="13"/>
  <c r="P1259" i="13"/>
  <c r="N1259" i="4" s="1"/>
  <c r="N1259" i="13"/>
  <c r="L1259" i="4" s="1"/>
  <c r="Q1259" i="13"/>
  <c r="O1259" i="4" s="1"/>
  <c r="Q1631" i="13"/>
  <c r="N1631" i="13"/>
  <c r="P1631" i="13"/>
  <c r="R1712" i="13"/>
  <c r="P1712" i="4" s="1"/>
  <c r="N1857" i="13"/>
  <c r="T1857" i="13"/>
  <c r="O1857" i="13"/>
  <c r="O1303" i="13"/>
  <c r="N1565" i="13"/>
  <c r="Q1762" i="13"/>
  <c r="R1762" i="13"/>
  <c r="N1844" i="13"/>
  <c r="S1900" i="13"/>
  <c r="R1946" i="13"/>
  <c r="H287" i="4"/>
  <c r="C287" i="8"/>
  <c r="E306" i="4"/>
  <c r="D306" i="4"/>
  <c r="H315" i="4"/>
  <c r="C315" i="8"/>
  <c r="O1546" i="13"/>
  <c r="Q1546" i="13"/>
  <c r="N1695" i="13"/>
  <c r="P1695" i="13"/>
  <c r="R1695" i="13"/>
  <c r="Q1620" i="13"/>
  <c r="P1902" i="13"/>
  <c r="Q1902" i="13"/>
  <c r="O1902" i="13"/>
  <c r="O1946" i="13"/>
  <c r="M1946" i="4" s="1"/>
  <c r="O1970" i="13"/>
  <c r="M1970" i="4" s="1"/>
  <c r="S1970" i="13"/>
  <c r="Q1970" i="4" s="1"/>
  <c r="Q1970" i="13"/>
  <c r="O1970" i="4" s="1"/>
  <c r="P1970" i="13"/>
  <c r="N1970" i="4" s="1"/>
  <c r="E354" i="4"/>
  <c r="D354" i="4"/>
  <c r="D416" i="4"/>
  <c r="B416" i="4"/>
  <c r="E416" i="4"/>
  <c r="C416" i="4"/>
  <c r="H455" i="4"/>
  <c r="C455" i="8"/>
  <c r="D480" i="4"/>
  <c r="B480" i="4"/>
  <c r="C480" i="4"/>
  <c r="E480" i="4"/>
  <c r="B486" i="4"/>
  <c r="C486" i="4"/>
  <c r="D486" i="4"/>
  <c r="E486" i="4"/>
  <c r="Q499" i="10"/>
  <c r="E564" i="4"/>
  <c r="B564" i="4"/>
  <c r="C564" i="4"/>
  <c r="D564" i="4"/>
  <c r="E716" i="4"/>
  <c r="D716" i="4"/>
  <c r="N926" i="13"/>
  <c r="L926" i="4" s="1"/>
  <c r="N1429" i="13"/>
  <c r="B329" i="4"/>
  <c r="C329" i="4"/>
  <c r="D329" i="4"/>
  <c r="E329" i="4"/>
  <c r="H335" i="4"/>
  <c r="C335" i="8"/>
  <c r="C359" i="4"/>
  <c r="D359" i="4"/>
  <c r="E359" i="4"/>
  <c r="B359" i="4"/>
  <c r="C406" i="4"/>
  <c r="D406" i="4"/>
  <c r="E406" i="4"/>
  <c r="B406" i="4"/>
  <c r="B429" i="4"/>
  <c r="E429" i="4"/>
  <c r="B442" i="4"/>
  <c r="C442" i="4"/>
  <c r="H517" i="4"/>
  <c r="C517" i="8"/>
  <c r="B529" i="4"/>
  <c r="E529" i="4"/>
  <c r="P1388" i="13"/>
  <c r="O1388" i="13"/>
  <c r="Q1388" i="13"/>
  <c r="S1388" i="13"/>
  <c r="T1852" i="13"/>
  <c r="S1852" i="13"/>
  <c r="Q1852" i="4" s="1"/>
  <c r="P1937" i="13"/>
  <c r="R1937" i="13"/>
  <c r="D251" i="4"/>
  <c r="C251" i="4"/>
  <c r="B325" i="4"/>
  <c r="D325" i="4"/>
  <c r="C325" i="4"/>
  <c r="H463" i="4"/>
  <c r="C463" i="8"/>
  <c r="Q949" i="13"/>
  <c r="D279" i="4"/>
  <c r="B279" i="4"/>
  <c r="C279" i="4"/>
  <c r="E279" i="4"/>
  <c r="N296" i="10"/>
  <c r="L296" i="4" s="1"/>
  <c r="D440" i="4"/>
  <c r="B440" i="4"/>
  <c r="C440" i="4"/>
  <c r="E440" i="4"/>
  <c r="C451" i="4"/>
  <c r="B451" i="4"/>
  <c r="E451" i="4"/>
  <c r="B470" i="4"/>
  <c r="C470" i="4"/>
  <c r="D470" i="4"/>
  <c r="E470" i="4"/>
  <c r="B540" i="4"/>
  <c r="C540" i="4"/>
  <c r="D540" i="4"/>
  <c r="E540" i="4"/>
  <c r="S642" i="10"/>
  <c r="T642" i="10"/>
  <c r="R642" i="4" s="1"/>
  <c r="H721" i="4"/>
  <c r="C721" i="8"/>
  <c r="B767" i="4"/>
  <c r="D767" i="4"/>
  <c r="C767" i="4"/>
  <c r="E289" i="4"/>
  <c r="B289" i="4"/>
  <c r="C289" i="4"/>
  <c r="D289" i="4"/>
  <c r="B386" i="4"/>
  <c r="C386" i="4"/>
  <c r="D408" i="4"/>
  <c r="C408" i="4"/>
  <c r="E408" i="4"/>
  <c r="B408" i="4"/>
  <c r="C417" i="4"/>
  <c r="B417" i="4"/>
  <c r="D417" i="4"/>
  <c r="C491" i="4"/>
  <c r="B491" i="4"/>
  <c r="E491" i="4"/>
  <c r="T1195" i="13"/>
  <c r="R1195" i="4" s="1"/>
  <c r="N1195" i="13"/>
  <c r="B253" i="4"/>
  <c r="C253" i="4"/>
  <c r="D253" i="4"/>
  <c r="C364" i="4"/>
  <c r="B364" i="4"/>
  <c r="E364" i="4"/>
  <c r="D364" i="4"/>
  <c r="H370" i="4"/>
  <c r="C370" i="8"/>
  <c r="E383" i="4"/>
  <c r="C383" i="4"/>
  <c r="D383" i="4"/>
  <c r="E479" i="4"/>
  <c r="C479" i="4"/>
  <c r="D479" i="4"/>
  <c r="C534" i="4"/>
  <c r="B534" i="4"/>
  <c r="E534" i="4"/>
  <c r="H681" i="4"/>
  <c r="C681" i="8"/>
  <c r="Q1607" i="13"/>
  <c r="O1607" i="4" s="1"/>
  <c r="N1607" i="13"/>
  <c r="L1607" i="4" s="1"/>
  <c r="P1607" i="13"/>
  <c r="P1610" i="13"/>
  <c r="N1610" i="4" s="1"/>
  <c r="S1736" i="13"/>
  <c r="C427" i="4"/>
  <c r="B427" i="4"/>
  <c r="E427" i="4"/>
  <c r="Q436" i="10"/>
  <c r="H474" i="4"/>
  <c r="C474" i="8"/>
  <c r="H491" i="4"/>
  <c r="C491" i="8"/>
  <c r="H512" i="4"/>
  <c r="C512" i="8"/>
  <c r="C543" i="4"/>
  <c r="B543" i="4"/>
  <c r="D543" i="4"/>
  <c r="E543" i="4"/>
  <c r="C599" i="4"/>
  <c r="B599" i="4"/>
  <c r="D599" i="4"/>
  <c r="E629" i="4"/>
  <c r="C629" i="4"/>
  <c r="D629" i="4"/>
  <c r="B629" i="4"/>
  <c r="C662" i="4"/>
  <c r="B662" i="4"/>
  <c r="D662" i="4"/>
  <c r="E662" i="4"/>
  <c r="B387" i="4"/>
  <c r="C387" i="4"/>
  <c r="D387" i="4"/>
  <c r="E387" i="4"/>
  <c r="Q602" i="10"/>
  <c r="O602" i="4" s="1"/>
  <c r="N660" i="10"/>
  <c r="L660" i="4" s="1"/>
  <c r="H684" i="4"/>
  <c r="C684" i="8"/>
  <c r="D701" i="4"/>
  <c r="C701" i="4"/>
  <c r="H798" i="4"/>
  <c r="C798" i="8"/>
  <c r="H875" i="4"/>
  <c r="C875" i="8"/>
  <c r="C883" i="4"/>
  <c r="B883" i="4"/>
  <c r="E905" i="4"/>
  <c r="D905" i="4"/>
  <c r="B905" i="4"/>
  <c r="C905" i="4"/>
  <c r="H979" i="4"/>
  <c r="C979" i="8"/>
  <c r="E1022" i="4"/>
  <c r="B1022" i="4"/>
  <c r="C1022" i="4"/>
  <c r="D1022" i="4"/>
  <c r="H1030" i="4"/>
  <c r="C1030" i="8"/>
  <c r="E1047" i="4"/>
  <c r="D1047" i="4"/>
  <c r="C1047" i="4"/>
  <c r="H1081" i="4"/>
  <c r="C1081" i="8"/>
  <c r="D1125" i="4"/>
  <c r="E1125" i="4"/>
  <c r="N1144" i="10"/>
  <c r="O1144" i="10"/>
  <c r="D1206" i="4"/>
  <c r="E1206" i="4"/>
  <c r="B1206" i="4"/>
  <c r="C1206" i="4"/>
  <c r="B1214" i="4"/>
  <c r="C1214" i="4"/>
  <c r="D1214" i="4"/>
  <c r="E1214" i="4"/>
  <c r="H1224" i="4"/>
  <c r="C1224" i="8"/>
  <c r="C1286" i="4"/>
  <c r="D1286" i="4"/>
  <c r="E1286" i="4"/>
  <c r="B1286" i="4"/>
  <c r="E1361" i="4"/>
  <c r="B1361" i="4"/>
  <c r="C1361" i="4"/>
  <c r="D1361" i="4"/>
  <c r="B1451" i="4"/>
  <c r="C1451" i="4"/>
  <c r="D1451" i="4"/>
  <c r="E1451" i="4"/>
  <c r="B365" i="4"/>
  <c r="D365" i="4"/>
  <c r="C365" i="4"/>
  <c r="N390" i="10"/>
  <c r="L390" i="4" s="1"/>
  <c r="C542" i="4"/>
  <c r="B542" i="4"/>
  <c r="E542" i="4"/>
  <c r="H562" i="4"/>
  <c r="C562" i="8"/>
  <c r="H678" i="4"/>
  <c r="C678" i="8"/>
  <c r="H760" i="4"/>
  <c r="C760" i="8"/>
  <c r="C774" i="4"/>
  <c r="B774" i="4"/>
  <c r="D774" i="4"/>
  <c r="E774" i="4"/>
  <c r="T796" i="10"/>
  <c r="R796" i="4" s="1"/>
  <c r="B829" i="4"/>
  <c r="E829" i="4"/>
  <c r="D829" i="4"/>
  <c r="E873" i="4"/>
  <c r="B873" i="4"/>
  <c r="C873" i="4"/>
  <c r="D873" i="4"/>
  <c r="H907" i="4"/>
  <c r="C907" i="8"/>
  <c r="B1011" i="4"/>
  <c r="E1011" i="4"/>
  <c r="H1055" i="4"/>
  <c r="C1055" i="8"/>
  <c r="Q1121" i="10"/>
  <c r="N1121" i="10"/>
  <c r="T1129" i="10"/>
  <c r="N1129" i="10"/>
  <c r="C1249" i="4"/>
  <c r="E1249" i="4"/>
  <c r="B1249" i="4"/>
  <c r="D1249" i="4"/>
  <c r="C1333" i="4"/>
  <c r="B1347" i="4"/>
  <c r="C1347" i="4"/>
  <c r="D1347" i="4"/>
  <c r="E1347" i="4"/>
  <c r="R1057" i="13"/>
  <c r="P1057" i="4" s="1"/>
  <c r="Q1057" i="13"/>
  <c r="O1057" i="4" s="1"/>
  <c r="P614" i="10"/>
  <c r="Q614" i="10"/>
  <c r="R626" i="10"/>
  <c r="P626" i="4" s="1"/>
  <c r="O650" i="10"/>
  <c r="T650" i="10"/>
  <c r="S698" i="10"/>
  <c r="C766" i="4"/>
  <c r="B766" i="4"/>
  <c r="D766" i="4"/>
  <c r="E766" i="4"/>
  <c r="B837" i="4"/>
  <c r="D837" i="4"/>
  <c r="E837" i="4"/>
  <c r="D944" i="4"/>
  <c r="B944" i="4"/>
  <c r="C944" i="4"/>
  <c r="E944" i="4"/>
  <c r="E1095" i="4"/>
  <c r="B1095" i="4"/>
  <c r="C1095" i="4"/>
  <c r="D1095" i="4"/>
  <c r="B1122" i="4"/>
  <c r="C1122" i="4"/>
  <c r="B1227" i="4"/>
  <c r="C1227" i="4"/>
  <c r="D1227" i="4"/>
  <c r="E1227" i="4"/>
  <c r="B537" i="4"/>
  <c r="E537" i="4"/>
  <c r="H647" i="4"/>
  <c r="C647" i="8"/>
  <c r="H739" i="4"/>
  <c r="C739" i="8"/>
  <c r="B759" i="4"/>
  <c r="C759" i="4"/>
  <c r="D759" i="4"/>
  <c r="B797" i="4"/>
  <c r="D797" i="4"/>
  <c r="E797" i="4"/>
  <c r="Q814" i="10"/>
  <c r="O814" i="4" s="1"/>
  <c r="T855" i="10"/>
  <c r="N855" i="10"/>
  <c r="E916" i="4"/>
  <c r="C916" i="4"/>
  <c r="C1065" i="4"/>
  <c r="B1065" i="4"/>
  <c r="D1065" i="4"/>
  <c r="D1154" i="4"/>
  <c r="C1154" i="4"/>
  <c r="N1170" i="10"/>
  <c r="E1202" i="4"/>
  <c r="C1202" i="4"/>
  <c r="D1202" i="4"/>
  <c r="C1343" i="4"/>
  <c r="B1442" i="4"/>
  <c r="E1442" i="4"/>
  <c r="H420" i="4"/>
  <c r="C420" i="8"/>
  <c r="Q838" i="10"/>
  <c r="O838" i="4" s="1"/>
  <c r="C921" i="4"/>
  <c r="B921" i="4"/>
  <c r="D921" i="4"/>
  <c r="E921" i="4"/>
  <c r="B981" i="4"/>
  <c r="E981" i="4"/>
  <c r="E991" i="4"/>
  <c r="C991" i="4"/>
  <c r="D991" i="4"/>
  <c r="E1000" i="4"/>
  <c r="D1000" i="4"/>
  <c r="B1000" i="4"/>
  <c r="C1000" i="4"/>
  <c r="T1034" i="10"/>
  <c r="R1034" i="4" s="1"/>
  <c r="H1076" i="4"/>
  <c r="C1076" i="8"/>
  <c r="N1509" i="13"/>
  <c r="S347" i="10"/>
  <c r="N782" i="10"/>
  <c r="T793" i="10"/>
  <c r="D906" i="4"/>
  <c r="E906" i="4"/>
  <c r="B906" i="4"/>
  <c r="C906" i="4"/>
  <c r="C923" i="4"/>
  <c r="B923" i="4"/>
  <c r="E923" i="4"/>
  <c r="C974" i="4"/>
  <c r="D974" i="4"/>
  <c r="E974" i="4"/>
  <c r="B974" i="4"/>
  <c r="H992" i="4"/>
  <c r="C992" i="8"/>
  <c r="E998" i="4"/>
  <c r="D998" i="4"/>
  <c r="B998" i="4"/>
  <c r="C998" i="4"/>
  <c r="E1103" i="4"/>
  <c r="B1103" i="4"/>
  <c r="C1103" i="4"/>
  <c r="D1103" i="4"/>
  <c r="H606" i="4"/>
  <c r="C606" i="8"/>
  <c r="H670" i="4"/>
  <c r="C670" i="8"/>
  <c r="B711" i="4"/>
  <c r="C711" i="4"/>
  <c r="D711" i="4"/>
  <c r="E720" i="4"/>
  <c r="B720" i="4"/>
  <c r="C720" i="4"/>
  <c r="D720" i="4"/>
  <c r="B737" i="4"/>
  <c r="C737" i="4"/>
  <c r="D737" i="4"/>
  <c r="E737" i="4"/>
  <c r="H780" i="4"/>
  <c r="C780" i="8"/>
  <c r="H834" i="4"/>
  <c r="C834" i="8"/>
  <c r="D850" i="4"/>
  <c r="B850" i="4"/>
  <c r="C850" i="4"/>
  <c r="E850" i="4"/>
  <c r="D858" i="4"/>
  <c r="B858" i="4"/>
  <c r="E858" i="4"/>
  <c r="C858" i="4"/>
  <c r="D874" i="4"/>
  <c r="B874" i="4"/>
  <c r="C874" i="4"/>
  <c r="E874" i="4"/>
  <c r="D1062" i="4"/>
  <c r="E1062" i="4"/>
  <c r="B1062" i="4"/>
  <c r="C1062" i="4"/>
  <c r="H1133" i="4"/>
  <c r="C1133" i="8"/>
  <c r="C1158" i="4"/>
  <c r="E1158" i="4"/>
  <c r="B1158" i="4"/>
  <c r="D1158" i="4"/>
  <c r="E1178" i="4"/>
  <c r="C1178" i="4"/>
  <c r="D1178" i="4"/>
  <c r="H1186" i="4"/>
  <c r="C1186" i="8"/>
  <c r="H1234" i="4"/>
  <c r="C1234" i="8"/>
  <c r="D1352" i="4"/>
  <c r="C1352" i="4"/>
  <c r="E1352" i="4"/>
  <c r="B1352" i="4"/>
  <c r="C1398" i="4"/>
  <c r="B1398" i="4"/>
  <c r="D1398" i="4"/>
  <c r="E1398" i="4"/>
  <c r="C1423" i="4"/>
  <c r="D1423" i="4"/>
  <c r="B1443" i="4"/>
  <c r="C1443" i="4"/>
  <c r="D1443" i="4"/>
  <c r="E1443" i="4"/>
  <c r="B1599" i="4"/>
  <c r="C1599" i="4"/>
  <c r="D1599" i="4"/>
  <c r="E1599" i="4"/>
  <c r="E1626" i="4"/>
  <c r="D1626" i="4"/>
  <c r="C1668" i="4"/>
  <c r="B1668" i="4"/>
  <c r="E1668" i="4"/>
  <c r="N1964" i="13"/>
  <c r="H522" i="4"/>
  <c r="C522" i="8"/>
  <c r="H638" i="4"/>
  <c r="C638" i="8"/>
  <c r="S666" i="10"/>
  <c r="D736" i="4"/>
  <c r="B736" i="4"/>
  <c r="C736" i="4"/>
  <c r="E736" i="4"/>
  <c r="E740" i="4"/>
  <c r="D740" i="4"/>
  <c r="D752" i="4"/>
  <c r="B752" i="4"/>
  <c r="C752" i="4"/>
  <c r="E752" i="4"/>
  <c r="D765" i="4"/>
  <c r="C765" i="4"/>
  <c r="H955" i="4"/>
  <c r="C955" i="8"/>
  <c r="T1021" i="10"/>
  <c r="R1021" i="4" s="1"/>
  <c r="Q1034" i="10"/>
  <c r="O1034" i="4" s="1"/>
  <c r="H1071" i="4"/>
  <c r="C1071" i="8"/>
  <c r="Q1088" i="10"/>
  <c r="B1267" i="4"/>
  <c r="C1267" i="4"/>
  <c r="D1267" i="4"/>
  <c r="E1267" i="4"/>
  <c r="D1296" i="4"/>
  <c r="B1296" i="4"/>
  <c r="C1296" i="4"/>
  <c r="E1296" i="4"/>
  <c r="H1337" i="4"/>
  <c r="C1337" i="8"/>
  <c r="D1194" i="4"/>
  <c r="C1194" i="4"/>
  <c r="C1439" i="4"/>
  <c r="D1439" i="4"/>
  <c r="E1439" i="4"/>
  <c r="B1439" i="4"/>
  <c r="D1493" i="4"/>
  <c r="B1493" i="4"/>
  <c r="C1493" i="4"/>
  <c r="B1522" i="4"/>
  <c r="E1522" i="4"/>
  <c r="B1615" i="4"/>
  <c r="C1615" i="4"/>
  <c r="D1615" i="4"/>
  <c r="E1615" i="4"/>
  <c r="C1810" i="4"/>
  <c r="E1810" i="4"/>
  <c r="B1810" i="4"/>
  <c r="D1810" i="4"/>
  <c r="N1315" i="10"/>
  <c r="Q1341" i="10"/>
  <c r="O1341" i="4" s="1"/>
  <c r="N1341" i="10"/>
  <c r="S1341" i="10"/>
  <c r="H1357" i="4"/>
  <c r="C1357" i="8"/>
  <c r="S1365" i="10"/>
  <c r="Q1365" i="4" s="1"/>
  <c r="N1365" i="10"/>
  <c r="T1395" i="10"/>
  <c r="B1459" i="4"/>
  <c r="C1459" i="4"/>
  <c r="D1459" i="4"/>
  <c r="E1459" i="4"/>
  <c r="P1571" i="10"/>
  <c r="N1571" i="4" s="1"/>
  <c r="Q1571" i="10"/>
  <c r="O1571" i="4" s="1"/>
  <c r="N1571" i="10"/>
  <c r="L1571" i="4" s="1"/>
  <c r="B1665" i="4"/>
  <c r="C1665" i="4"/>
  <c r="E1665" i="4"/>
  <c r="D1667" i="4"/>
  <c r="C1667" i="4"/>
  <c r="C1692" i="4"/>
  <c r="B1692" i="4"/>
  <c r="E1692" i="4"/>
  <c r="Q1715" i="10"/>
  <c r="O1715" i="4" s="1"/>
  <c r="H1753" i="4"/>
  <c r="C1753" i="8"/>
  <c r="B1919" i="4"/>
  <c r="E1919" i="4"/>
  <c r="C1919" i="4"/>
  <c r="D1919" i="4"/>
  <c r="D1933" i="4"/>
  <c r="C1933" i="4"/>
  <c r="E1933" i="4"/>
  <c r="C1966" i="4"/>
  <c r="B1966" i="4"/>
  <c r="D1966" i="4"/>
  <c r="E1966" i="4"/>
  <c r="H1940" i="4"/>
  <c r="C1940" i="8"/>
  <c r="H1972" i="4"/>
  <c r="C1972" i="8"/>
  <c r="B1661" i="4"/>
  <c r="D1661" i="4"/>
  <c r="E1661" i="4"/>
  <c r="B1673" i="4"/>
  <c r="C1673" i="4"/>
  <c r="E1673" i="4"/>
  <c r="D1763" i="4"/>
  <c r="C1763" i="4"/>
  <c r="B1935" i="4"/>
  <c r="E1935" i="4"/>
  <c r="C1935" i="4"/>
  <c r="D1935" i="4"/>
  <c r="H1953" i="4"/>
  <c r="C1953" i="8"/>
  <c r="C1891" i="4"/>
  <c r="B1891" i="4"/>
  <c r="D1891" i="4"/>
  <c r="E1891" i="4"/>
  <c r="H1904" i="4"/>
  <c r="C1904" i="8"/>
  <c r="N1229" i="10"/>
  <c r="L1229" i="4" s="1"/>
  <c r="H1287" i="4"/>
  <c r="C1287" i="8"/>
  <c r="D1416" i="4"/>
  <c r="B1416" i="4"/>
  <c r="C1416" i="4"/>
  <c r="H1457" i="4"/>
  <c r="C1457" i="8"/>
  <c r="B1538" i="4"/>
  <c r="E1538" i="4"/>
  <c r="T1583" i="10"/>
  <c r="R1583" i="4" s="1"/>
  <c r="H1731" i="4"/>
  <c r="C1731" i="8"/>
  <c r="H1769" i="4"/>
  <c r="C1769" i="8"/>
  <c r="D1795" i="4"/>
  <c r="C1795" i="4"/>
  <c r="B1817" i="4"/>
  <c r="C1817" i="4"/>
  <c r="E1817" i="4"/>
  <c r="C1875" i="4"/>
  <c r="D1875" i="4"/>
  <c r="H1280" i="4"/>
  <c r="C1280" i="8"/>
  <c r="B1490" i="4"/>
  <c r="E1490" i="4"/>
  <c r="H1602" i="4"/>
  <c r="C1602" i="8"/>
  <c r="E1636" i="4"/>
  <c r="C1636" i="4"/>
  <c r="D1636" i="4"/>
  <c r="H1658" i="4"/>
  <c r="C1658" i="8"/>
  <c r="P1731" i="10"/>
  <c r="N1731" i="10"/>
  <c r="S1731" i="10"/>
  <c r="Q1731" i="4" s="1"/>
  <c r="D1772" i="4"/>
  <c r="B1772" i="4"/>
  <c r="C1772" i="4"/>
  <c r="E1772" i="4"/>
  <c r="C1818" i="4"/>
  <c r="B1818" i="4"/>
  <c r="D1818" i="4"/>
  <c r="E1818" i="4"/>
  <c r="T1871" i="10"/>
  <c r="Q1871" i="10"/>
  <c r="T1883" i="10"/>
  <c r="R1883" i="4" s="1"/>
  <c r="D1909" i="4"/>
  <c r="C1909" i="4"/>
  <c r="E1909" i="4"/>
  <c r="E1916" i="4"/>
  <c r="D1916" i="4"/>
  <c r="D1957" i="4"/>
  <c r="E1957" i="4"/>
  <c r="B1957" i="4"/>
  <c r="C1957" i="4"/>
  <c r="E1964" i="4"/>
  <c r="D1964" i="4"/>
  <c r="E1298" i="4"/>
  <c r="C1298" i="4"/>
  <c r="D1298" i="4"/>
  <c r="C1345" i="4"/>
  <c r="B1345" i="4"/>
  <c r="D1345" i="4"/>
  <c r="E1345" i="4"/>
  <c r="H1392" i="4"/>
  <c r="C1392" i="8"/>
  <c r="B1533" i="4"/>
  <c r="C1533" i="4"/>
  <c r="B1697" i="4"/>
  <c r="C1697" i="4"/>
  <c r="E1697" i="4"/>
  <c r="H1724" i="4"/>
  <c r="C1724" i="8"/>
  <c r="D1755" i="4"/>
  <c r="C1755" i="4"/>
  <c r="H1795" i="4"/>
  <c r="C1795" i="8"/>
  <c r="C1842" i="4"/>
  <c r="B1842" i="4"/>
  <c r="D1842" i="4"/>
  <c r="E1842" i="4"/>
  <c r="B1852" i="4"/>
  <c r="C1852" i="4"/>
  <c r="D1852" i="4"/>
  <c r="E1852" i="4"/>
  <c r="C1881" i="4"/>
  <c r="B1881" i="4"/>
  <c r="C1974" i="4"/>
  <c r="E1974" i="4"/>
  <c r="B1974" i="4"/>
  <c r="D1974" i="4"/>
  <c r="N1314" i="10"/>
  <c r="B1467" i="4"/>
  <c r="E1467" i="4"/>
  <c r="C1467" i="4"/>
  <c r="D1467" i="4"/>
  <c r="H1513" i="4"/>
  <c r="C1513" i="8"/>
  <c r="P1537" i="10"/>
  <c r="E1556" i="4"/>
  <c r="D1556" i="4"/>
  <c r="B1556" i="4"/>
  <c r="C1556" i="4"/>
  <c r="B1571" i="4"/>
  <c r="E1571" i="4"/>
  <c r="C1571" i="4"/>
  <c r="D1571" i="4"/>
  <c r="R1603" i="10"/>
  <c r="N1603" i="10"/>
  <c r="P1674" i="10"/>
  <c r="C1700" i="4"/>
  <c r="B1700" i="4"/>
  <c r="E1700" i="4"/>
  <c r="O1714" i="10"/>
  <c r="M1714" i="4" s="1"/>
  <c r="S1714" i="10"/>
  <c r="H1774" i="4"/>
  <c r="C1774" i="8"/>
  <c r="H1826" i="4"/>
  <c r="C1826" i="8"/>
  <c r="H1830" i="4"/>
  <c r="C1830" i="8"/>
  <c r="P1937" i="10"/>
  <c r="Q1977" i="10"/>
  <c r="O1977" i="4" s="1"/>
  <c r="B1985" i="4"/>
  <c r="D1985" i="4"/>
  <c r="B1318" i="4"/>
  <c r="D1318" i="4"/>
  <c r="E1318" i="4"/>
  <c r="C1318" i="4"/>
  <c r="H1376" i="4"/>
  <c r="C1376" i="8"/>
  <c r="H1399" i="4"/>
  <c r="C1399" i="8"/>
  <c r="E1444" i="4"/>
  <c r="B1444" i="4"/>
  <c r="C1444" i="4"/>
  <c r="D1444" i="4"/>
  <c r="P1532" i="10"/>
  <c r="D1637" i="4"/>
  <c r="C1637" i="4"/>
  <c r="E1637" i="4"/>
  <c r="O1682" i="10"/>
  <c r="S1682" i="10"/>
  <c r="C1775" i="4"/>
  <c r="B1775" i="4"/>
  <c r="D1775" i="4"/>
  <c r="E1775" i="4"/>
  <c r="D1807" i="4"/>
  <c r="B1807" i="4"/>
  <c r="C1807" i="4"/>
  <c r="E1807" i="4"/>
  <c r="D1836" i="4"/>
  <c r="E1836" i="4"/>
  <c r="B1836" i="4"/>
  <c r="C1836" i="4"/>
  <c r="H1881" i="4"/>
  <c r="C1881" i="8"/>
  <c r="H1909" i="4"/>
  <c r="C1909" i="8"/>
  <c r="H1932" i="4"/>
  <c r="C1932" i="8"/>
  <c r="H1948" i="4"/>
  <c r="C1948" i="8"/>
  <c r="Q1980" i="10"/>
  <c r="P1980" i="10"/>
  <c r="H524" i="4"/>
  <c r="C524" i="8"/>
  <c r="H563" i="4"/>
  <c r="C563" i="8"/>
  <c r="H565" i="4"/>
  <c r="C565" i="8"/>
  <c r="H595" i="4"/>
  <c r="C595" i="8"/>
  <c r="H609" i="4"/>
  <c r="C609" i="8"/>
  <c r="H640" i="4"/>
  <c r="C640" i="8"/>
  <c r="H669" i="4"/>
  <c r="C669" i="8"/>
  <c r="H743" i="4"/>
  <c r="C743" i="8"/>
  <c r="H872" i="4"/>
  <c r="C872" i="8"/>
  <c r="H765" i="4"/>
  <c r="C765" i="8"/>
  <c r="H734" i="4"/>
  <c r="C734" i="8"/>
  <c r="H823" i="4"/>
  <c r="C823" i="8"/>
  <c r="H799" i="4"/>
  <c r="C799" i="8"/>
  <c r="H918" i="4"/>
  <c r="C918" i="8"/>
  <c r="H966" i="4"/>
  <c r="C966" i="8"/>
  <c r="H867" i="4"/>
  <c r="C867" i="8"/>
  <c r="H874" i="4"/>
  <c r="C874" i="8"/>
  <c r="H1152" i="4"/>
  <c r="C1152" i="8"/>
  <c r="H1100" i="4"/>
  <c r="C1100" i="8"/>
  <c r="H1236" i="4"/>
  <c r="C1236" i="8"/>
  <c r="H1231" i="4"/>
  <c r="C1231" i="8"/>
  <c r="H1246" i="4"/>
  <c r="C1246" i="8"/>
  <c r="H1292" i="4"/>
  <c r="C1292" i="8"/>
  <c r="H1300" i="4"/>
  <c r="C1300" i="8"/>
  <c r="H1308" i="4"/>
  <c r="C1308" i="8"/>
  <c r="H1316" i="4"/>
  <c r="C1316" i="8"/>
  <c r="H1324" i="4"/>
  <c r="C1324" i="8"/>
  <c r="H1332" i="4"/>
  <c r="C1332" i="8"/>
  <c r="H1077" i="4"/>
  <c r="C1077" i="8"/>
  <c r="H1045" i="4"/>
  <c r="C1045" i="8"/>
  <c r="H1306" i="4"/>
  <c r="C1306" i="8"/>
  <c r="H1239" i="4"/>
  <c r="C1239" i="8"/>
  <c r="H1190" i="4"/>
  <c r="C1190" i="8"/>
  <c r="H1249" i="4"/>
  <c r="C1249" i="8"/>
  <c r="H1289" i="4"/>
  <c r="C1289" i="8"/>
  <c r="H1320" i="4"/>
  <c r="C1320" i="8"/>
  <c r="H1344" i="4"/>
  <c r="C1344" i="8"/>
  <c r="H1288" i="4"/>
  <c r="C1288" i="8"/>
  <c r="H1369" i="4"/>
  <c r="C1369" i="8"/>
  <c r="H1327" i="4"/>
  <c r="C1327" i="8"/>
  <c r="H1273" i="4"/>
  <c r="C1273" i="8"/>
  <c r="H1352" i="4"/>
  <c r="C1352" i="8"/>
  <c r="H1294" i="4"/>
  <c r="C1294" i="8"/>
  <c r="H1409" i="4"/>
  <c r="C1409" i="8"/>
  <c r="H1451" i="4"/>
  <c r="C1451" i="8"/>
  <c r="H1563" i="4"/>
  <c r="C1563" i="8"/>
  <c r="H1303" i="4"/>
  <c r="C1303" i="8"/>
  <c r="H1555" i="4"/>
  <c r="C1555" i="8"/>
  <c r="H1463" i="4"/>
  <c r="C1463" i="8"/>
  <c r="H1568" i="4"/>
  <c r="C1568" i="8"/>
  <c r="H1576" i="4"/>
  <c r="C1576" i="8"/>
  <c r="H1584" i="4"/>
  <c r="C1584" i="8"/>
  <c r="H1592" i="4"/>
  <c r="C1592" i="8"/>
  <c r="H1600" i="4"/>
  <c r="C1600" i="8"/>
  <c r="H1608" i="4"/>
  <c r="C1608" i="8"/>
  <c r="H1616" i="4"/>
  <c r="C1616" i="8"/>
  <c r="H1624" i="4"/>
  <c r="C1624" i="8"/>
  <c r="H1632" i="4"/>
  <c r="C1632" i="8"/>
  <c r="H1640" i="4"/>
  <c r="C1640" i="8"/>
  <c r="H1648" i="4"/>
  <c r="C1648" i="8"/>
  <c r="H1656" i="4"/>
  <c r="C1656" i="8"/>
  <c r="H1664" i="4"/>
  <c r="C1664" i="8"/>
  <c r="H1523" i="4"/>
  <c r="C1523" i="8"/>
  <c r="H1519" i="4"/>
  <c r="C1519" i="8"/>
  <c r="H1829" i="4"/>
  <c r="C1829" i="8"/>
  <c r="H1613" i="4"/>
  <c r="C1613" i="8"/>
  <c r="H1677" i="4"/>
  <c r="C1677" i="8"/>
  <c r="H1552" i="4"/>
  <c r="C1552" i="8"/>
  <c r="H1712" i="4"/>
  <c r="C1712" i="8"/>
  <c r="H1478" i="4"/>
  <c r="C1478" i="8"/>
  <c r="H1653" i="4"/>
  <c r="C1653" i="8"/>
  <c r="H1764" i="4"/>
  <c r="C1764" i="8"/>
  <c r="H1780" i="4"/>
  <c r="C1780" i="8"/>
  <c r="H1963" i="4"/>
  <c r="C1963" i="8"/>
  <c r="H1845" i="4"/>
  <c r="C1845" i="8"/>
  <c r="H1725" i="4"/>
  <c r="C1725" i="8"/>
  <c r="H1857" i="4"/>
  <c r="C1857" i="8"/>
  <c r="H1861" i="4"/>
  <c r="C1861" i="8"/>
  <c r="O746" i="13"/>
  <c r="R746" i="13"/>
  <c r="P931" i="13"/>
  <c r="R706" i="13"/>
  <c r="P706" i="4" s="1"/>
  <c r="T706" i="13"/>
  <c r="R706" i="4" s="1"/>
  <c r="Q706" i="13"/>
  <c r="S247" i="13"/>
  <c r="Q247" i="4" s="1"/>
  <c r="N435" i="13"/>
  <c r="Q435" i="13"/>
  <c r="O435" i="4" s="1"/>
  <c r="T435" i="13"/>
  <c r="P480" i="13"/>
  <c r="N644" i="13"/>
  <c r="Q644" i="13"/>
  <c r="S542" i="13"/>
  <c r="S271" i="13"/>
  <c r="Q271" i="4" s="1"/>
  <c r="N505" i="13"/>
  <c r="O605" i="13"/>
  <c r="P359" i="13"/>
  <c r="R460" i="13"/>
  <c r="P460" i="4" s="1"/>
  <c r="S460" i="13"/>
  <c r="Q536" i="13"/>
  <c r="T802" i="13"/>
  <c r="N526" i="13"/>
  <c r="O740" i="13"/>
  <c r="P740" i="13"/>
  <c r="S740" i="13"/>
  <c r="R383" i="13"/>
  <c r="N706" i="13"/>
  <c r="O718" i="13"/>
  <c r="T616" i="13"/>
  <c r="O860" i="13"/>
  <c r="N931" i="13"/>
  <c r="Q972" i="13"/>
  <c r="N972" i="13"/>
  <c r="S1051" i="13"/>
  <c r="Q1051" i="4" s="1"/>
  <c r="T1051" i="13"/>
  <c r="R1051" i="4" s="1"/>
  <c r="Q1065" i="13"/>
  <c r="N1316" i="13"/>
  <c r="L1316" i="4" s="1"/>
  <c r="Q1316" i="13"/>
  <c r="O1316" i="4" s="1"/>
  <c r="P1316" i="13"/>
  <c r="N1316" i="4" s="1"/>
  <c r="O1426" i="13"/>
  <c r="Q1426" i="13"/>
  <c r="T1458" i="13"/>
  <c r="P1474" i="13"/>
  <c r="N1474" i="4" s="1"/>
  <c r="T1362" i="13"/>
  <c r="R1362" i="4" s="1"/>
  <c r="O1394" i="13"/>
  <c r="T1506" i="13"/>
  <c r="R1506" i="4" s="1"/>
  <c r="P1586" i="13"/>
  <c r="O1645" i="13"/>
  <c r="T1645" i="13"/>
  <c r="N1645" i="13"/>
  <c r="P1682" i="13"/>
  <c r="R1682" i="13"/>
  <c r="P396" i="13"/>
  <c r="R798" i="13"/>
  <c r="N763" i="13"/>
  <c r="L763" i="4" s="1"/>
  <c r="N1011" i="13"/>
  <c r="O1232" i="13"/>
  <c r="P1377" i="13"/>
  <c r="Q1410" i="13"/>
  <c r="O1410" i="4" s="1"/>
  <c r="P1578" i="13"/>
  <c r="N932" i="13"/>
  <c r="Q932" i="13"/>
  <c r="R932" i="13"/>
  <c r="P932" i="4" s="1"/>
  <c r="N1018" i="13"/>
  <c r="N1042" i="13"/>
  <c r="L1042" i="4" s="1"/>
  <c r="N1141" i="13"/>
  <c r="S769" i="13"/>
  <c r="O769" i="13"/>
  <c r="M769" i="4" s="1"/>
  <c r="Q834" i="13"/>
  <c r="O1230" i="13"/>
  <c r="Q1466" i="13"/>
  <c r="O1466" i="13"/>
  <c r="M1466" i="4" s="1"/>
  <c r="S916" i="13"/>
  <c r="Q916" i="4" s="1"/>
  <c r="Q1240" i="13"/>
  <c r="O1240" i="4" s="1"/>
  <c r="T1333" i="13"/>
  <c r="Q1378" i="13"/>
  <c r="O1378" i="4" s="1"/>
  <c r="N1506" i="13"/>
  <c r="L1506" i="4" s="1"/>
  <c r="R1535" i="13"/>
  <c r="P1535" i="4" s="1"/>
  <c r="N1535" i="13"/>
  <c r="L1535" i="4" s="1"/>
  <c r="P1535" i="13"/>
  <c r="N1535" i="4" s="1"/>
  <c r="Q1535" i="13"/>
  <c r="O1535" i="4" s="1"/>
  <c r="H245" i="4"/>
  <c r="C245" i="8"/>
  <c r="E7" i="10"/>
  <c r="O774" i="13"/>
  <c r="Q836" i="13"/>
  <c r="O836" i="13"/>
  <c r="N1815" i="13"/>
  <c r="S845" i="13"/>
  <c r="S1637" i="13"/>
  <c r="Q1660" i="13"/>
  <c r="O1660" i="13"/>
  <c r="O1694" i="13"/>
  <c r="N1738" i="13"/>
  <c r="S1924" i="13"/>
  <c r="N1211" i="13"/>
  <c r="P1235" i="13"/>
  <c r="N1235" i="13"/>
  <c r="O1341" i="13"/>
  <c r="S1341" i="13"/>
  <c r="O1349" i="13"/>
  <c r="R1519" i="13"/>
  <c r="N1519" i="13"/>
  <c r="P1519" i="13"/>
  <c r="Q1519" i="13"/>
  <c r="R1527" i="13"/>
  <c r="N1527" i="13"/>
  <c r="P1527" i="13"/>
  <c r="Q1527" i="13"/>
  <c r="P1599" i="13"/>
  <c r="N1599" i="13"/>
  <c r="Q1599" i="13"/>
  <c r="P1946" i="13"/>
  <c r="N1946" i="4" s="1"/>
  <c r="H264" i="4"/>
  <c r="C264" i="8"/>
  <c r="H306" i="4"/>
  <c r="C306" i="8"/>
  <c r="P1184" i="13"/>
  <c r="P1415" i="13"/>
  <c r="P1546" i="13"/>
  <c r="N1626" i="13"/>
  <c r="L1626" i="4" s="1"/>
  <c r="O1923" i="13"/>
  <c r="P1923" i="13"/>
  <c r="T1923" i="13"/>
  <c r="R1948" i="13"/>
  <c r="P1948" i="4" s="1"/>
  <c r="O1190" i="13"/>
  <c r="Q1190" i="13"/>
  <c r="S1190" i="13"/>
  <c r="N1715" i="13"/>
  <c r="N1786" i="13"/>
  <c r="H253" i="4"/>
  <c r="C253" i="8"/>
  <c r="B261" i="4"/>
  <c r="D261" i="4"/>
  <c r="C261" i="4"/>
  <c r="E261" i="4"/>
  <c r="Q338" i="10"/>
  <c r="H416" i="4"/>
  <c r="C416" i="8"/>
  <c r="C475" i="4"/>
  <c r="B475" i="4"/>
  <c r="E475" i="4"/>
  <c r="N481" i="10"/>
  <c r="L481" i="4" s="1"/>
  <c r="B510" i="4"/>
  <c r="C510" i="4"/>
  <c r="D510" i="4"/>
  <c r="E510" i="4"/>
  <c r="C518" i="4"/>
  <c r="B518" i="4"/>
  <c r="H523" i="4"/>
  <c r="C523" i="8"/>
  <c r="H530" i="4"/>
  <c r="C530" i="8"/>
  <c r="H591" i="4"/>
  <c r="C591" i="8"/>
  <c r="C615" i="4"/>
  <c r="B615" i="4"/>
  <c r="D615" i="4"/>
  <c r="C623" i="4"/>
  <c r="B623" i="4"/>
  <c r="D623" i="4"/>
  <c r="H662" i="4"/>
  <c r="C662" i="8"/>
  <c r="D757" i="4"/>
  <c r="C757" i="4"/>
  <c r="N1295" i="13"/>
  <c r="O1581" i="13"/>
  <c r="N1859" i="13"/>
  <c r="H272" i="4"/>
  <c r="C272" i="8"/>
  <c r="C348" i="4"/>
  <c r="B348" i="4"/>
  <c r="D348" i="4"/>
  <c r="E348" i="4"/>
  <c r="H379" i="4"/>
  <c r="C379" i="8"/>
  <c r="B421" i="4"/>
  <c r="E421" i="4"/>
  <c r="B477" i="4"/>
  <c r="E477" i="4"/>
  <c r="B493" i="4"/>
  <c r="E493" i="4"/>
  <c r="D565" i="4"/>
  <c r="B565" i="4"/>
  <c r="C565" i="4"/>
  <c r="Q1804" i="13"/>
  <c r="Q1820" i="13"/>
  <c r="O1820" i="4" s="1"/>
  <c r="N1852" i="13"/>
  <c r="C273" i="4"/>
  <c r="D273" i="4"/>
  <c r="B273" i="4"/>
  <c r="E273" i="4"/>
  <c r="D286" i="4"/>
  <c r="E286" i="4"/>
  <c r="B286" i="4"/>
  <c r="C286" i="4"/>
  <c r="B311" i="4"/>
  <c r="D311" i="4"/>
  <c r="C311" i="4"/>
  <c r="E311" i="4"/>
  <c r="C526" i="4"/>
  <c r="B526" i="4"/>
  <c r="B551" i="4"/>
  <c r="C551" i="4"/>
  <c r="D551" i="4"/>
  <c r="E551" i="4"/>
  <c r="N1591" i="13"/>
  <c r="P1591" i="13"/>
  <c r="Q1591" i="13"/>
  <c r="Q1986" i="13"/>
  <c r="O1986" i="4" s="1"/>
  <c r="P1986" i="13"/>
  <c r="S1986" i="13"/>
  <c r="O1986" i="13"/>
  <c r="D267" i="4"/>
  <c r="C267" i="4"/>
  <c r="E362" i="4"/>
  <c r="D362" i="4"/>
  <c r="B580" i="4"/>
  <c r="D580" i="4"/>
  <c r="E580" i="4"/>
  <c r="C580" i="4"/>
  <c r="E676" i="4"/>
  <c r="D676" i="4"/>
  <c r="E696" i="4"/>
  <c r="B696" i="4"/>
  <c r="C696" i="4"/>
  <c r="D696" i="4"/>
  <c r="C718" i="4"/>
  <c r="D718" i="4"/>
  <c r="E718" i="4"/>
  <c r="B718" i="4"/>
  <c r="H767" i="4"/>
  <c r="C767" i="8"/>
  <c r="P1618" i="13"/>
  <c r="N1618" i="4" s="1"/>
  <c r="T1618" i="13"/>
  <c r="R1618" i="4" s="1"/>
  <c r="Q1618" i="13"/>
  <c r="O1618" i="4" s="1"/>
  <c r="Q1730" i="13"/>
  <c r="R1730" i="13"/>
  <c r="Q1802" i="13"/>
  <c r="N1802" i="13"/>
  <c r="B249" i="4"/>
  <c r="E249" i="4"/>
  <c r="E274" i="4"/>
  <c r="D274" i="4"/>
  <c r="C401" i="4"/>
  <c r="B401" i="4"/>
  <c r="D401" i="4"/>
  <c r="H408" i="4"/>
  <c r="C408" i="8"/>
  <c r="D446" i="4"/>
  <c r="E446" i="4"/>
  <c r="B446" i="4"/>
  <c r="C446" i="4"/>
  <c r="D472" i="4"/>
  <c r="B472" i="4"/>
  <c r="C472" i="4"/>
  <c r="E472" i="4"/>
  <c r="Q1994" i="13"/>
  <c r="O1994" i="4" s="1"/>
  <c r="O1994" i="13"/>
  <c r="M1994" i="4" s="1"/>
  <c r="S1994" i="13"/>
  <c r="P1994" i="13"/>
  <c r="N1994" i="4" s="1"/>
  <c r="B269" i="4"/>
  <c r="D269" i="4"/>
  <c r="C269" i="4"/>
  <c r="D334" i="4"/>
  <c r="E334" i="4"/>
  <c r="B334" i="4"/>
  <c r="C334" i="4"/>
  <c r="Q366" i="10"/>
  <c r="B494" i="4"/>
  <c r="C494" i="4"/>
  <c r="D494" i="4"/>
  <c r="E494" i="4"/>
  <c r="H534" i="4"/>
  <c r="C534" i="8"/>
  <c r="B627" i="4"/>
  <c r="D627" i="4"/>
  <c r="E627" i="4"/>
  <c r="B651" i="4"/>
  <c r="C651" i="4"/>
  <c r="D651" i="4"/>
  <c r="E651" i="4"/>
  <c r="D673" i="4"/>
  <c r="B673" i="4"/>
  <c r="C673" i="4"/>
  <c r="E673" i="4"/>
  <c r="Q1386" i="13"/>
  <c r="T1610" i="13"/>
  <c r="R1610" i="4" s="1"/>
  <c r="E314" i="4"/>
  <c r="D314" i="4"/>
  <c r="H374" i="4"/>
  <c r="C374" i="8"/>
  <c r="H427" i="4"/>
  <c r="C427" i="8"/>
  <c r="B466" i="4"/>
  <c r="C466" i="4"/>
  <c r="H543" i="4"/>
  <c r="C543" i="8"/>
  <c r="T580" i="10"/>
  <c r="H599" i="4"/>
  <c r="C599" i="8"/>
  <c r="C694" i="4"/>
  <c r="D694" i="4"/>
  <c r="E694" i="4"/>
  <c r="B694" i="4"/>
  <c r="C292" i="4"/>
  <c r="D292" i="4"/>
  <c r="B292" i="4"/>
  <c r="E292" i="4"/>
  <c r="C345" i="4"/>
  <c r="B345" i="4"/>
  <c r="E345" i="4"/>
  <c r="H660" i="4"/>
  <c r="C660" i="8"/>
  <c r="P692" i="10"/>
  <c r="H703" i="4"/>
  <c r="C703" i="8"/>
  <c r="H725" i="4"/>
  <c r="C725" i="8"/>
  <c r="H752" i="4"/>
  <c r="C752" i="8"/>
  <c r="H832" i="4"/>
  <c r="C832" i="8"/>
  <c r="H850" i="4"/>
  <c r="C850" i="8"/>
  <c r="H946" i="4"/>
  <c r="C946" i="8"/>
  <c r="S965" i="10"/>
  <c r="Q965" i="4" s="1"/>
  <c r="H996" i="4"/>
  <c r="C996" i="8"/>
  <c r="H1047" i="4"/>
  <c r="C1047" i="8"/>
  <c r="H1153" i="4"/>
  <c r="C1153" i="8"/>
  <c r="C1201" i="4"/>
  <c r="E1201" i="4"/>
  <c r="B1201" i="4"/>
  <c r="D1201" i="4"/>
  <c r="H1208" i="4"/>
  <c r="C1208" i="8"/>
  <c r="H1268" i="4"/>
  <c r="C1268" i="8"/>
  <c r="H1279" i="4"/>
  <c r="C1279" i="8"/>
  <c r="C1350" i="4"/>
  <c r="B1350" i="4"/>
  <c r="D1350" i="4"/>
  <c r="E1350" i="4"/>
  <c r="C1374" i="4"/>
  <c r="B1374" i="4"/>
  <c r="D1374" i="4"/>
  <c r="E1374" i="4"/>
  <c r="D1419" i="4"/>
  <c r="B1419" i="4"/>
  <c r="C1419" i="4"/>
  <c r="E1419" i="4"/>
  <c r="D1477" i="4"/>
  <c r="B1477" i="4"/>
  <c r="C1477" i="4"/>
  <c r="B1534" i="4"/>
  <c r="E1534" i="4"/>
  <c r="D739" i="4"/>
  <c r="E739" i="4"/>
  <c r="B739" i="4"/>
  <c r="C739" i="4"/>
  <c r="H761" i="4"/>
  <c r="C761" i="8"/>
  <c r="B823" i="4"/>
  <c r="C823" i="4"/>
  <c r="D823" i="4"/>
  <c r="E823" i="4"/>
  <c r="E841" i="4"/>
  <c r="C841" i="4"/>
  <c r="B841" i="4"/>
  <c r="D841" i="4"/>
  <c r="C891" i="4"/>
  <c r="B891" i="4"/>
  <c r="N948" i="10"/>
  <c r="C977" i="4"/>
  <c r="D977" i="4"/>
  <c r="B977" i="4"/>
  <c r="C1001" i="4"/>
  <c r="B1001" i="4"/>
  <c r="D1001" i="4"/>
  <c r="H1043" i="4"/>
  <c r="C1043" i="8"/>
  <c r="Q1066" i="10"/>
  <c r="D1078" i="4"/>
  <c r="E1078" i="4"/>
  <c r="B1078" i="4"/>
  <c r="C1078" i="4"/>
  <c r="B1109" i="4"/>
  <c r="D1109" i="4"/>
  <c r="E1109" i="4"/>
  <c r="C1139" i="4"/>
  <c r="D1139" i="4"/>
  <c r="E1139" i="4"/>
  <c r="B1139" i="4"/>
  <c r="B1163" i="4"/>
  <c r="C1163" i="4"/>
  <c r="D1163" i="4"/>
  <c r="E1163" i="4"/>
  <c r="C1367" i="4"/>
  <c r="H626" i="4"/>
  <c r="C626" i="8"/>
  <c r="C715" i="4"/>
  <c r="B715" i="4"/>
  <c r="E715" i="4"/>
  <c r="H735" i="4"/>
  <c r="C735" i="8"/>
  <c r="O753" i="10"/>
  <c r="M753" i="4" s="1"/>
  <c r="H806" i="4"/>
  <c r="C806" i="8"/>
  <c r="D815" i="4"/>
  <c r="C815" i="4"/>
  <c r="E815" i="4"/>
  <c r="B815" i="4"/>
  <c r="C831" i="4"/>
  <c r="D831" i="4"/>
  <c r="E831" i="4"/>
  <c r="B831" i="4"/>
  <c r="H837" i="4"/>
  <c r="C837" i="8"/>
  <c r="B845" i="4"/>
  <c r="E845" i="4"/>
  <c r="D845" i="4"/>
  <c r="B997" i="4"/>
  <c r="E997" i="4"/>
  <c r="O1028" i="10"/>
  <c r="E1038" i="4"/>
  <c r="B1038" i="4"/>
  <c r="C1038" i="4"/>
  <c r="D1038" i="4"/>
  <c r="H1141" i="4"/>
  <c r="C1141" i="8"/>
  <c r="B1302" i="4"/>
  <c r="C1302" i="4"/>
  <c r="D1302" i="4"/>
  <c r="E1302" i="4"/>
  <c r="Q1862" i="13"/>
  <c r="D424" i="4"/>
  <c r="B424" i="4"/>
  <c r="C424" i="4"/>
  <c r="E424" i="4"/>
  <c r="P546" i="10"/>
  <c r="D653" i="4"/>
  <c r="C653" i="4"/>
  <c r="C747" i="4"/>
  <c r="B747" i="4"/>
  <c r="E747" i="4"/>
  <c r="H759" i="4"/>
  <c r="C759" i="8"/>
  <c r="S780" i="10"/>
  <c r="Q780" i="4" s="1"/>
  <c r="T780" i="10"/>
  <c r="R780" i="4" s="1"/>
  <c r="Q806" i="10"/>
  <c r="O806" i="4" s="1"/>
  <c r="N816" i="10"/>
  <c r="S917" i="10"/>
  <c r="E983" i="4"/>
  <c r="C983" i="4"/>
  <c r="D983" i="4"/>
  <c r="B1008" i="4"/>
  <c r="C1008" i="4"/>
  <c r="D1008" i="4"/>
  <c r="E1008" i="4"/>
  <c r="H1036" i="4"/>
  <c r="C1036" i="8"/>
  <c r="B1094" i="4"/>
  <c r="C1094" i="4"/>
  <c r="D1094" i="4"/>
  <c r="E1094" i="4"/>
  <c r="B1147" i="4"/>
  <c r="C1147" i="4"/>
  <c r="D1147" i="4"/>
  <c r="E1147" i="4"/>
  <c r="B1190" i="4"/>
  <c r="C1190" i="4"/>
  <c r="D1190" i="4"/>
  <c r="E1190" i="4"/>
  <c r="H1202" i="4"/>
  <c r="C1202" i="8"/>
  <c r="D1219" i="4"/>
  <c r="E1219" i="4"/>
  <c r="B1219" i="4"/>
  <c r="C1219" i="4"/>
  <c r="E1468" i="4"/>
  <c r="D1468" i="4"/>
  <c r="B1468" i="4"/>
  <c r="C1468" i="4"/>
  <c r="D1485" i="4"/>
  <c r="C1485" i="4"/>
  <c r="B1485" i="4"/>
  <c r="B1519" i="4"/>
  <c r="C1519" i="4"/>
  <c r="D1519" i="4"/>
  <c r="E1519" i="4"/>
  <c r="D1618" i="4"/>
  <c r="E1618" i="4"/>
  <c r="B1618" i="4"/>
  <c r="E290" i="4"/>
  <c r="D290" i="4"/>
  <c r="O705" i="10"/>
  <c r="N705" i="10"/>
  <c r="L705" i="4" s="1"/>
  <c r="H723" i="4"/>
  <c r="C723" i="8"/>
  <c r="H1000" i="4"/>
  <c r="C1000" i="8"/>
  <c r="Q1021" i="10"/>
  <c r="O1021" i="4" s="1"/>
  <c r="D1048" i="4"/>
  <c r="E1048" i="4"/>
  <c r="B1048" i="4"/>
  <c r="C1048" i="4"/>
  <c r="Q1114" i="10"/>
  <c r="D1136" i="4"/>
  <c r="B1136" i="4"/>
  <c r="E1136" i="4"/>
  <c r="C1136" i="4"/>
  <c r="C1233" i="4"/>
  <c r="B1233" i="4"/>
  <c r="D1233" i="4"/>
  <c r="E1233" i="4"/>
  <c r="C1247" i="4"/>
  <c r="H347" i="4"/>
  <c r="C347" i="8"/>
  <c r="Q444" i="10"/>
  <c r="N444" i="10"/>
  <c r="L444" i="4" s="1"/>
  <c r="N552" i="10"/>
  <c r="B683" i="4"/>
  <c r="C683" i="4"/>
  <c r="D683" i="4"/>
  <c r="E683" i="4"/>
  <c r="E756" i="4"/>
  <c r="D756" i="4"/>
  <c r="H906" i="4"/>
  <c r="C906" i="8"/>
  <c r="B911" i="4"/>
  <c r="C911" i="4"/>
  <c r="E911" i="4"/>
  <c r="H923" i="4"/>
  <c r="C923" i="8"/>
  <c r="H940" i="4"/>
  <c r="C940" i="8"/>
  <c r="T1013" i="10"/>
  <c r="R1013" i="4" s="1"/>
  <c r="B1021" i="4"/>
  <c r="E1021" i="4"/>
  <c r="B1037" i="4"/>
  <c r="E1037" i="4"/>
  <c r="D1056" i="4"/>
  <c r="E1056" i="4"/>
  <c r="B1056" i="4"/>
  <c r="C1056" i="4"/>
  <c r="C1081" i="4"/>
  <c r="D1081" i="4"/>
  <c r="B1081" i="4"/>
  <c r="E1129" i="4"/>
  <c r="B1129" i="4"/>
  <c r="D1129" i="4"/>
  <c r="C1159" i="4"/>
  <c r="D1168" i="4"/>
  <c r="B1168" i="4"/>
  <c r="C1168" i="4"/>
  <c r="E1168" i="4"/>
  <c r="C356" i="4"/>
  <c r="B356" i="4"/>
  <c r="D356" i="4"/>
  <c r="E356" i="4"/>
  <c r="D596" i="4"/>
  <c r="E596" i="4"/>
  <c r="B596" i="4"/>
  <c r="C596" i="4"/>
  <c r="N633" i="10"/>
  <c r="P722" i="10"/>
  <c r="N722" i="4" s="1"/>
  <c r="H737" i="4"/>
  <c r="C737" i="8"/>
  <c r="R776" i="10"/>
  <c r="Q776" i="10"/>
  <c r="C808" i="4"/>
  <c r="D808" i="4"/>
  <c r="E808" i="4"/>
  <c r="B808" i="4"/>
  <c r="H889" i="4"/>
  <c r="C889" i="8"/>
  <c r="H899" i="4"/>
  <c r="C899" i="8"/>
  <c r="Q926" i="10"/>
  <c r="O926" i="4" s="1"/>
  <c r="H933" i="4"/>
  <c r="C933" i="8"/>
  <c r="B941" i="4"/>
  <c r="E941" i="4"/>
  <c r="P950" i="10"/>
  <c r="N950" i="4" s="1"/>
  <c r="H957" i="4"/>
  <c r="C957" i="8"/>
  <c r="Q965" i="10"/>
  <c r="P988" i="10"/>
  <c r="T1179" i="10"/>
  <c r="O1227" i="10"/>
  <c r="M1227" i="4" s="1"/>
  <c r="N1227" i="10"/>
  <c r="L1227" i="4" s="1"/>
  <c r="D1259" i="4"/>
  <c r="E1259" i="4"/>
  <c r="B1259" i="4"/>
  <c r="C1259" i="4"/>
  <c r="C1273" i="4"/>
  <c r="B1273" i="4"/>
  <c r="D1273" i="4"/>
  <c r="E1273" i="4"/>
  <c r="E1290" i="4"/>
  <c r="C1290" i="4"/>
  <c r="D1290" i="4"/>
  <c r="C1414" i="4"/>
  <c r="B1414" i="4"/>
  <c r="D1414" i="4"/>
  <c r="E1414" i="4"/>
  <c r="C1497" i="4"/>
  <c r="B1563" i="4"/>
  <c r="C1563" i="4"/>
  <c r="D1563" i="4"/>
  <c r="E1563" i="4"/>
  <c r="T1599" i="10"/>
  <c r="R1599" i="4" s="1"/>
  <c r="H1626" i="4"/>
  <c r="C1626" i="8"/>
  <c r="H1668" i="4"/>
  <c r="C1668" i="8"/>
  <c r="D557" i="4"/>
  <c r="B557" i="4"/>
  <c r="C557" i="4"/>
  <c r="Q606" i="10"/>
  <c r="C726" i="4"/>
  <c r="B726" i="4"/>
  <c r="D726" i="4"/>
  <c r="E726" i="4"/>
  <c r="O761" i="10"/>
  <c r="O766" i="10"/>
  <c r="D818" i="4"/>
  <c r="B818" i="4"/>
  <c r="C818" i="4"/>
  <c r="E818" i="4"/>
  <c r="O927" i="10"/>
  <c r="N940" i="10"/>
  <c r="N975" i="10"/>
  <c r="L975" i="4" s="1"/>
  <c r="C985" i="4"/>
  <c r="B985" i="4"/>
  <c r="D985" i="4"/>
  <c r="Q1138" i="10"/>
  <c r="C1151" i="4"/>
  <c r="D1151" i="4"/>
  <c r="D1248" i="4"/>
  <c r="E1248" i="4"/>
  <c r="B1248" i="4"/>
  <c r="C1248" i="4"/>
  <c r="H1194" i="4"/>
  <c r="C1194" i="8"/>
  <c r="N1349" i="10"/>
  <c r="B1456" i="4"/>
  <c r="C1456" i="4"/>
  <c r="D1456" i="4"/>
  <c r="B1631" i="4"/>
  <c r="D1631" i="4"/>
  <c r="E1631" i="4"/>
  <c r="C1631" i="4"/>
  <c r="B1689" i="4"/>
  <c r="C1689" i="4"/>
  <c r="E1689" i="4"/>
  <c r="D1695" i="4"/>
  <c r="E1695" i="4"/>
  <c r="B1695" i="4"/>
  <c r="C1695" i="4"/>
  <c r="C1849" i="4"/>
  <c r="E1849" i="4"/>
  <c r="E1940" i="4"/>
  <c r="D1940" i="4"/>
  <c r="D1310" i="4"/>
  <c r="E1310" i="4"/>
  <c r="B1310" i="4"/>
  <c r="C1310" i="4"/>
  <c r="H1315" i="4"/>
  <c r="C1315" i="8"/>
  <c r="C1370" i="4"/>
  <c r="H1408" i="4"/>
  <c r="C1408" i="8"/>
  <c r="B1554" i="4"/>
  <c r="E1554" i="4"/>
  <c r="C1600" i="4"/>
  <c r="D1600" i="4"/>
  <c r="B1677" i="4"/>
  <c r="D1677" i="4"/>
  <c r="E1677" i="4"/>
  <c r="E1706" i="4"/>
  <c r="B1706" i="4"/>
  <c r="C1706" i="4"/>
  <c r="D1706" i="4"/>
  <c r="C1740" i="4"/>
  <c r="B1740" i="4"/>
  <c r="E1740" i="4"/>
  <c r="C1990" i="4"/>
  <c r="B1990" i="4"/>
  <c r="D1990" i="4"/>
  <c r="E1990" i="4"/>
  <c r="S1411" i="10"/>
  <c r="C1415" i="4"/>
  <c r="B1504" i="4"/>
  <c r="C1504" i="4"/>
  <c r="D1504" i="4"/>
  <c r="B1560" i="4"/>
  <c r="C1560" i="4"/>
  <c r="D1560" i="4"/>
  <c r="H1630" i="4"/>
  <c r="C1630" i="8"/>
  <c r="D1780" i="4"/>
  <c r="B1780" i="4"/>
  <c r="C1780" i="4"/>
  <c r="E1780" i="4"/>
  <c r="E1841" i="4"/>
  <c r="C1841" i="4"/>
  <c r="R1849" i="10"/>
  <c r="P1849" i="4" s="1"/>
  <c r="H1924" i="4"/>
  <c r="C1924" i="8"/>
  <c r="B1984" i="4"/>
  <c r="C1984" i="4"/>
  <c r="D1984" i="4"/>
  <c r="E1984" i="4"/>
  <c r="H1229" i="4"/>
  <c r="C1229" i="8"/>
  <c r="C1297" i="4"/>
  <c r="B1297" i="4"/>
  <c r="D1297" i="4"/>
  <c r="E1297" i="4"/>
  <c r="C1313" i="4"/>
  <c r="B1313" i="4"/>
  <c r="E1313" i="4"/>
  <c r="D1313" i="4"/>
  <c r="D1641" i="4"/>
  <c r="B1641" i="4"/>
  <c r="E1641" i="4"/>
  <c r="D1675" i="4"/>
  <c r="C1675" i="4"/>
  <c r="E1714" i="4"/>
  <c r="B1714" i="4"/>
  <c r="D1714" i="4"/>
  <c r="H1862" i="4"/>
  <c r="C1862" i="8"/>
  <c r="H1901" i="4"/>
  <c r="C1901" i="8"/>
  <c r="C1971" i="4"/>
  <c r="B1971" i="4"/>
  <c r="D1971" i="4"/>
  <c r="E1971" i="4"/>
  <c r="C1307" i="4"/>
  <c r="D1307" i="4"/>
  <c r="B1307" i="4"/>
  <c r="E1307" i="4"/>
  <c r="D1344" i="4"/>
  <c r="B1344" i="4"/>
  <c r="C1344" i="4"/>
  <c r="E1344" i="4"/>
  <c r="B1578" i="4"/>
  <c r="E1578" i="4"/>
  <c r="N1593" i="10"/>
  <c r="B1595" i="4"/>
  <c r="C1595" i="4"/>
  <c r="D1595" i="4"/>
  <c r="E1595" i="4"/>
  <c r="H1643" i="4"/>
  <c r="C1643" i="8"/>
  <c r="B1741" i="4"/>
  <c r="D1741" i="4"/>
  <c r="B1785" i="4"/>
  <c r="C1785" i="4"/>
  <c r="E1785" i="4"/>
  <c r="C1804" i="4"/>
  <c r="D1804" i="4"/>
  <c r="E1804" i="4"/>
  <c r="B1804" i="4"/>
  <c r="D1812" i="4"/>
  <c r="B1812" i="4"/>
  <c r="C1812" i="4"/>
  <c r="E1812" i="4"/>
  <c r="B1895" i="4"/>
  <c r="D1895" i="4"/>
  <c r="E1895" i="4"/>
  <c r="D1936" i="4"/>
  <c r="E1936" i="4"/>
  <c r="B1936" i="4"/>
  <c r="C1936" i="4"/>
  <c r="C1942" i="4"/>
  <c r="B1942" i="4"/>
  <c r="D1942" i="4"/>
  <c r="E1942" i="4"/>
  <c r="B1992" i="4"/>
  <c r="C1992" i="4"/>
  <c r="D1992" i="4"/>
  <c r="E1992" i="4"/>
  <c r="O1959" i="10"/>
  <c r="P1266" i="10"/>
  <c r="H1345" i="4"/>
  <c r="C1345" i="8"/>
  <c r="H1508" i="4"/>
  <c r="C1508" i="8"/>
  <c r="B1552" i="4"/>
  <c r="C1552" i="4"/>
  <c r="D1552" i="4"/>
  <c r="B1559" i="4"/>
  <c r="C1559" i="4"/>
  <c r="D1559" i="4"/>
  <c r="E1559" i="4"/>
  <c r="E1628" i="4"/>
  <c r="D1628" i="4"/>
  <c r="B1703" i="4"/>
  <c r="C1703" i="4"/>
  <c r="D1703" i="4"/>
  <c r="E1703" i="4"/>
  <c r="H1726" i="4"/>
  <c r="C1726" i="8"/>
  <c r="N1940" i="10"/>
  <c r="E1417" i="4"/>
  <c r="B1417" i="4"/>
  <c r="C1417" i="4"/>
  <c r="D1417" i="4"/>
  <c r="B1425" i="4"/>
  <c r="C1425" i="4"/>
  <c r="D1425" i="4"/>
  <c r="E1425" i="4"/>
  <c r="H1445" i="4"/>
  <c r="C1445" i="8"/>
  <c r="S1452" i="10"/>
  <c r="O1610" i="10"/>
  <c r="Q1610" i="10"/>
  <c r="S1610" i="10"/>
  <c r="R1651" i="10"/>
  <c r="N1651" i="10"/>
  <c r="H1675" i="4"/>
  <c r="C1675" i="8"/>
  <c r="H1745" i="4"/>
  <c r="C1745" i="8"/>
  <c r="D1764" i="4"/>
  <c r="C1764" i="4"/>
  <c r="B1764" i="4"/>
  <c r="E1764" i="4"/>
  <c r="C1799" i="4"/>
  <c r="E1799" i="4"/>
  <c r="B1799" i="4"/>
  <c r="D1799" i="4"/>
  <c r="H1893" i="4"/>
  <c r="C1893" i="8"/>
  <c r="H1906" i="4"/>
  <c r="C1906" i="8"/>
  <c r="H1922" i="4"/>
  <c r="C1922" i="8"/>
  <c r="P1953" i="10"/>
  <c r="D1917" i="4"/>
  <c r="C1917" i="4"/>
  <c r="E1917" i="4"/>
  <c r="H1271" i="4"/>
  <c r="C1271" i="8"/>
  <c r="B1482" i="4"/>
  <c r="E1482" i="4"/>
  <c r="B1503" i="4"/>
  <c r="C1503" i="4"/>
  <c r="D1503" i="4"/>
  <c r="E1503" i="4"/>
  <c r="P1515" i="10"/>
  <c r="N1515" i="4" s="1"/>
  <c r="H1593" i="4"/>
  <c r="C1593" i="8"/>
  <c r="C1650" i="4"/>
  <c r="B1650" i="4"/>
  <c r="D1650" i="4"/>
  <c r="E1650" i="4"/>
  <c r="B1669" i="4"/>
  <c r="D1669" i="4"/>
  <c r="E1669" i="4"/>
  <c r="H1702" i="4"/>
  <c r="C1702" i="8"/>
  <c r="D1723" i="4"/>
  <c r="C1723" i="4"/>
  <c r="H1739" i="4"/>
  <c r="C1739" i="8"/>
  <c r="C1797" i="4"/>
  <c r="B1797" i="4"/>
  <c r="D1797" i="4"/>
  <c r="C1831" i="4"/>
  <c r="B1831" i="4"/>
  <c r="D1831" i="4"/>
  <c r="E1831" i="4"/>
  <c r="H1900" i="4"/>
  <c r="C1900" i="8"/>
  <c r="H1916" i="4"/>
  <c r="C1916" i="8"/>
  <c r="B1960" i="4"/>
  <c r="C1960" i="4"/>
  <c r="D1960" i="4"/>
  <c r="E1960" i="4"/>
  <c r="H476" i="4"/>
  <c r="C476" i="8"/>
  <c r="H509" i="4"/>
  <c r="C509" i="8"/>
  <c r="H498" i="4"/>
  <c r="C498" i="8"/>
  <c r="H493" i="4"/>
  <c r="C493" i="8"/>
  <c r="H540" i="4"/>
  <c r="C540" i="8"/>
  <c r="H561" i="4"/>
  <c r="C561" i="8"/>
  <c r="H558" i="4"/>
  <c r="C558" i="8"/>
  <c r="H585" i="4"/>
  <c r="C585" i="8"/>
  <c r="H601" i="4"/>
  <c r="C601" i="8"/>
  <c r="H667" i="4"/>
  <c r="C667" i="8"/>
  <c r="H547" i="4"/>
  <c r="C547" i="8"/>
  <c r="H619" i="4"/>
  <c r="C619" i="8"/>
  <c r="H695" i="4"/>
  <c r="C695" i="8"/>
  <c r="H763" i="4"/>
  <c r="C763" i="8"/>
  <c r="H778" i="4"/>
  <c r="C778" i="8"/>
  <c r="H840" i="4"/>
  <c r="C840" i="8"/>
  <c r="H848" i="4"/>
  <c r="C848" i="8"/>
  <c r="H704" i="4"/>
  <c r="C704" i="8"/>
  <c r="H838" i="4"/>
  <c r="C838" i="8"/>
  <c r="H870" i="4"/>
  <c r="C870" i="8"/>
  <c r="H815" i="4"/>
  <c r="C815" i="8"/>
  <c r="H719" i="4"/>
  <c r="C719" i="8"/>
  <c r="H797" i="4"/>
  <c r="C797" i="8"/>
  <c r="H791" i="4"/>
  <c r="C791" i="8"/>
  <c r="H820" i="4"/>
  <c r="C820" i="8"/>
  <c r="H926" i="4"/>
  <c r="C926" i="8"/>
  <c r="H958" i="4"/>
  <c r="C958" i="8"/>
  <c r="H812" i="4"/>
  <c r="C812" i="8"/>
  <c r="H920" i="4"/>
  <c r="C920" i="8"/>
  <c r="H1130" i="4"/>
  <c r="C1130" i="8"/>
  <c r="H928" i="4"/>
  <c r="C928" i="8"/>
  <c r="H998" i="4"/>
  <c r="C998" i="8"/>
  <c r="H1064" i="4"/>
  <c r="C1064" i="8"/>
  <c r="H990" i="4"/>
  <c r="C990" i="8"/>
  <c r="H1101" i="4"/>
  <c r="C1101" i="8"/>
  <c r="H1111" i="4"/>
  <c r="C1111" i="8"/>
  <c r="H1160" i="4"/>
  <c r="C1160" i="8"/>
  <c r="H1061" i="4"/>
  <c r="C1061" i="8"/>
  <c r="H1201" i="4"/>
  <c r="C1201" i="8"/>
  <c r="H1269" i="4"/>
  <c r="C1269" i="8"/>
  <c r="H1222" i="4"/>
  <c r="C1222" i="8"/>
  <c r="H1314" i="4"/>
  <c r="C1314" i="8"/>
  <c r="H1370" i="4"/>
  <c r="C1370" i="8"/>
  <c r="H1312" i="4"/>
  <c r="C1312" i="8"/>
  <c r="H1241" i="4"/>
  <c r="C1241" i="8"/>
  <c r="H1404" i="4"/>
  <c r="C1404" i="8"/>
  <c r="H1343" i="4"/>
  <c r="C1343" i="8"/>
  <c r="H1402" i="4"/>
  <c r="C1402" i="8"/>
  <c r="H1380" i="4"/>
  <c r="C1380" i="8"/>
  <c r="H1400" i="4"/>
  <c r="C1400" i="8"/>
  <c r="H1401" i="4"/>
  <c r="C1401" i="8"/>
  <c r="H1499" i="4"/>
  <c r="C1499" i="8"/>
  <c r="H1515" i="4"/>
  <c r="C1515" i="8"/>
  <c r="H1361" i="4"/>
  <c r="C1361" i="8"/>
  <c r="H1382" i="4"/>
  <c r="C1382" i="8"/>
  <c r="H1562" i="4"/>
  <c r="C1562" i="8"/>
  <c r="H1767" i="4"/>
  <c r="C1767" i="8"/>
  <c r="H1797" i="4"/>
  <c r="C1797" i="8"/>
  <c r="H1813" i="4"/>
  <c r="C1813" i="8"/>
  <c r="H1597" i="4"/>
  <c r="C1597" i="8"/>
  <c r="H1696" i="4"/>
  <c r="C1696" i="8"/>
  <c r="H1765" i="4"/>
  <c r="C1765" i="8"/>
  <c r="H1637" i="4"/>
  <c r="C1637" i="8"/>
  <c r="H1756" i="4"/>
  <c r="C1756" i="8"/>
  <c r="H1812" i="4"/>
  <c r="C1812" i="8"/>
  <c r="H1923" i="4"/>
  <c r="C1923" i="8"/>
  <c r="H1979" i="4"/>
  <c r="C1979" i="8"/>
  <c r="H1894" i="4"/>
  <c r="C1894" i="8"/>
  <c r="H1926" i="4"/>
  <c r="C1926" i="8"/>
  <c r="H1958" i="4"/>
  <c r="C1958" i="8"/>
  <c r="H1990" i="4"/>
  <c r="C1990" i="8"/>
  <c r="H1853" i="4"/>
  <c r="C1853" i="8"/>
  <c r="H1743" i="4"/>
  <c r="C1743" i="8"/>
  <c r="H1841" i="4"/>
  <c r="C1841" i="8"/>
  <c r="P765" i="13"/>
  <c r="S279" i="13"/>
  <c r="Q279" i="4" s="1"/>
  <c r="Q466" i="13"/>
  <c r="N713" i="13"/>
  <c r="R879" i="13"/>
  <c r="P879" i="4" s="1"/>
  <c r="S879" i="13"/>
  <c r="P915" i="13"/>
  <c r="O748" i="13"/>
  <c r="N748" i="13"/>
  <c r="T748" i="13"/>
  <c r="Q459" i="13"/>
  <c r="P459" i="13"/>
  <c r="O666" i="13"/>
  <c r="Q666" i="13"/>
  <c r="T345" i="13"/>
  <c r="S345" i="13"/>
  <c r="Q395" i="13"/>
  <c r="S467" i="13"/>
  <c r="N502" i="13"/>
  <c r="L502" i="4" s="1"/>
  <c r="N604" i="13"/>
  <c r="R604" i="13"/>
  <c r="P604" i="13"/>
  <c r="Q604" i="13"/>
  <c r="R375" i="13"/>
  <c r="P496" i="13"/>
  <c r="N715" i="13"/>
  <c r="Q715" i="13"/>
  <c r="S669" i="13"/>
  <c r="R272" i="13"/>
  <c r="Q420" i="13"/>
  <c r="O558" i="13"/>
  <c r="N577" i="13"/>
  <c r="L577" i="4" s="1"/>
  <c r="N692" i="13"/>
  <c r="L692" i="4" s="1"/>
  <c r="S781" i="13"/>
  <c r="S603" i="13"/>
  <c r="Q707" i="13"/>
  <c r="P707" i="13"/>
  <c r="Q730" i="13"/>
  <c r="S730" i="13"/>
  <c r="T730" i="13"/>
  <c r="N916" i="13"/>
  <c r="R916" i="13"/>
  <c r="P916" i="4" s="1"/>
  <c r="Q916" i="13"/>
  <c r="Q965" i="13"/>
  <c r="T1474" i="13"/>
  <c r="N1495" i="13"/>
  <c r="R1495" i="13"/>
  <c r="P1495" i="13"/>
  <c r="Q1495" i="13"/>
  <c r="Q981" i="13"/>
  <c r="P981" i="13"/>
  <c r="S756" i="13"/>
  <c r="Q756" i="4" s="1"/>
  <c r="R790" i="13"/>
  <c r="P790" i="4" s="1"/>
  <c r="P790" i="13"/>
  <c r="O1166" i="13"/>
  <c r="M1166" i="4" s="1"/>
  <c r="O1343" i="13"/>
  <c r="N1533" i="13"/>
  <c r="T1586" i="13"/>
  <c r="R1586" i="4" s="1"/>
  <c r="S651" i="13"/>
  <c r="Q651" i="4" s="1"/>
  <c r="Q1126" i="13"/>
  <c r="O1126" i="13"/>
  <c r="O1270" i="13"/>
  <c r="S1270" i="13"/>
  <c r="Q1324" i="13"/>
  <c r="O1324" i="4" s="1"/>
  <c r="P1324" i="13"/>
  <c r="N1324" i="4" s="1"/>
  <c r="N1324" i="13"/>
  <c r="L1324" i="4" s="1"/>
  <c r="O1538" i="13"/>
  <c r="Q1538" i="13"/>
  <c r="S337" i="13"/>
  <c r="T337" i="13"/>
  <c r="N347" i="13"/>
  <c r="T347" i="13"/>
  <c r="N427" i="13"/>
  <c r="Q427" i="13"/>
  <c r="T427" i="13"/>
  <c r="S627" i="13"/>
  <c r="N642" i="13"/>
  <c r="O754" i="13"/>
  <c r="N900" i="13"/>
  <c r="Q900" i="13"/>
  <c r="O900" i="4" s="1"/>
  <c r="R900" i="13"/>
  <c r="P900" i="4" s="1"/>
  <c r="N909" i="13"/>
  <c r="Q1041" i="13"/>
  <c r="R1041" i="13"/>
  <c r="O1206" i="13"/>
  <c r="N1300" i="13"/>
  <c r="Q1300" i="13"/>
  <c r="P1300" i="13"/>
  <c r="O1410" i="13"/>
  <c r="M1410" i="4" s="1"/>
  <c r="N1455" i="13"/>
  <c r="R1455" i="13"/>
  <c r="P1455" i="13"/>
  <c r="Q1455" i="13"/>
  <c r="T1578" i="13"/>
  <c r="R1578" i="4" s="1"/>
  <c r="P1144" i="13"/>
  <c r="N1340" i="13"/>
  <c r="L1340" i="4" s="1"/>
  <c r="P1340" i="13"/>
  <c r="N1340" i="4" s="1"/>
  <c r="N1082" i="13"/>
  <c r="L1082" i="4" s="1"/>
  <c r="Q1082" i="13"/>
  <c r="T1410" i="13"/>
  <c r="R1410" i="4" s="1"/>
  <c r="P1466" i="13"/>
  <c r="Q1168" i="13"/>
  <c r="S1254" i="13"/>
  <c r="N973" i="13"/>
  <c r="P973" i="13"/>
  <c r="N973" i="4" s="1"/>
  <c r="Q973" i="13"/>
  <c r="O973" i="13"/>
  <c r="M973" i="4" s="1"/>
  <c r="O1378" i="13"/>
  <c r="M1378" i="4" s="1"/>
  <c r="P1634" i="13"/>
  <c r="N1634" i="4" s="1"/>
  <c r="Q1634" i="13"/>
  <c r="O1634" i="4" s="1"/>
  <c r="N1762" i="13"/>
  <c r="P1962" i="13"/>
  <c r="Q1962" i="13"/>
  <c r="S1962" i="13"/>
  <c r="O1962" i="13"/>
  <c r="C270" i="4"/>
  <c r="E270" i="4"/>
  <c r="B270" i="4"/>
  <c r="D270" i="4"/>
  <c r="O1621" i="13"/>
  <c r="O1729" i="13"/>
  <c r="T1897" i="13"/>
  <c r="R1897" i="4" s="1"/>
  <c r="N1897" i="13"/>
  <c r="L1897" i="4" s="1"/>
  <c r="N1600" i="13"/>
  <c r="N1778" i="13"/>
  <c r="N1849" i="13"/>
  <c r="T1849" i="13"/>
  <c r="R1849" i="4" s="1"/>
  <c r="O650" i="13"/>
  <c r="N650" i="13"/>
  <c r="N1341" i="13"/>
  <c r="N1349" i="13"/>
  <c r="Q1594" i="13"/>
  <c r="O1594" i="4" s="1"/>
  <c r="O1594" i="13"/>
  <c r="T1602" i="13"/>
  <c r="R1602" i="4" s="1"/>
  <c r="C260" i="4"/>
  <c r="B260" i="4"/>
  <c r="D260" i="4"/>
  <c r="E260" i="4"/>
  <c r="C316" i="4"/>
  <c r="B316" i="4"/>
  <c r="D316" i="4"/>
  <c r="E316" i="4"/>
  <c r="O1187" i="13"/>
  <c r="M1187" i="4" s="1"/>
  <c r="N1187" i="13"/>
  <c r="L1187" i="4" s="1"/>
  <c r="T1187" i="13"/>
  <c r="R1187" i="4" s="1"/>
  <c r="Q1514" i="13"/>
  <c r="O1514" i="13"/>
  <c r="N1658" i="13"/>
  <c r="L1658" i="4" s="1"/>
  <c r="T1658" i="13"/>
  <c r="R1658" i="4" s="1"/>
  <c r="O1658" i="13"/>
  <c r="M1658" i="4" s="1"/>
  <c r="P1658" i="13"/>
  <c r="N1658" i="4" s="1"/>
  <c r="S1803" i="13"/>
  <c r="C284" i="4"/>
  <c r="B284" i="4"/>
  <c r="D284" i="4"/>
  <c r="E284" i="4"/>
  <c r="C324" i="4"/>
  <c r="B324" i="4"/>
  <c r="D324" i="4"/>
  <c r="E324" i="4"/>
  <c r="B395" i="4"/>
  <c r="C395" i="4"/>
  <c r="D395" i="4"/>
  <c r="E395" i="4"/>
  <c r="C409" i="4"/>
  <c r="D409" i="4"/>
  <c r="B409" i="4"/>
  <c r="H494" i="4"/>
  <c r="C494" i="8"/>
  <c r="H518" i="4"/>
  <c r="C518" i="8"/>
  <c r="C572" i="4"/>
  <c r="D572" i="4"/>
  <c r="E572" i="4"/>
  <c r="B572" i="4"/>
  <c r="E605" i="4"/>
  <c r="D605" i="4"/>
  <c r="B605" i="4"/>
  <c r="C605" i="4"/>
  <c r="H623" i="4"/>
  <c r="C623" i="8"/>
  <c r="H663" i="4"/>
  <c r="C663" i="8"/>
  <c r="B695" i="4"/>
  <c r="C695" i="4"/>
  <c r="D695" i="4"/>
  <c r="E708" i="4"/>
  <c r="D708" i="4"/>
  <c r="S1740" i="13"/>
  <c r="N303" i="10"/>
  <c r="L303" i="4" s="1"/>
  <c r="D323" i="4"/>
  <c r="C323" i="4"/>
  <c r="E337" i="4"/>
  <c r="B337" i="4"/>
  <c r="C337" i="4"/>
  <c r="D337" i="4"/>
  <c r="B430" i="4"/>
  <c r="E430" i="4"/>
  <c r="C430" i="4"/>
  <c r="D430" i="4"/>
  <c r="C457" i="4"/>
  <c r="B457" i="4"/>
  <c r="D457" i="4"/>
  <c r="R1699" i="13"/>
  <c r="P1699" i="4" s="1"/>
  <c r="O1804" i="13"/>
  <c r="M1804" i="4" s="1"/>
  <c r="O1820" i="13"/>
  <c r="M1820" i="4" s="1"/>
  <c r="T247" i="10"/>
  <c r="R247" i="4" s="1"/>
  <c r="N253" i="10"/>
  <c r="C263" i="4"/>
  <c r="D263" i="4"/>
  <c r="E263" i="4"/>
  <c r="B263" i="4"/>
  <c r="H273" i="4"/>
  <c r="C273" i="8"/>
  <c r="H286" i="4"/>
  <c r="C286" i="8"/>
  <c r="B349" i="4"/>
  <c r="C349" i="4"/>
  <c r="D349" i="4"/>
  <c r="D358" i="4"/>
  <c r="C358" i="4"/>
  <c r="E358" i="4"/>
  <c r="B358" i="4"/>
  <c r="C367" i="4"/>
  <c r="E367" i="4"/>
  <c r="B367" i="4"/>
  <c r="D367" i="4"/>
  <c r="C385" i="4"/>
  <c r="D385" i="4"/>
  <c r="B385" i="4"/>
  <c r="C425" i="4"/>
  <c r="B425" i="4"/>
  <c r="D425" i="4"/>
  <c r="B445" i="4"/>
  <c r="E445" i="4"/>
  <c r="B458" i="4"/>
  <c r="C458" i="4"/>
  <c r="B515" i="4"/>
  <c r="E515" i="4"/>
  <c r="C515" i="4"/>
  <c r="D515" i="4"/>
  <c r="H526" i="4"/>
  <c r="C526" i="8"/>
  <c r="B539" i="4"/>
  <c r="C539" i="4"/>
  <c r="D539" i="4"/>
  <c r="E539" i="4"/>
  <c r="H551" i="4"/>
  <c r="C551" i="8"/>
  <c r="P1674" i="13"/>
  <c r="T1674" i="13"/>
  <c r="S1792" i="13"/>
  <c r="B381" i="4"/>
  <c r="E381" i="4"/>
  <c r="C419" i="4"/>
  <c r="D419" i="4"/>
  <c r="E419" i="4"/>
  <c r="B419" i="4"/>
  <c r="N483" i="10"/>
  <c r="Q483" i="10"/>
  <c r="C630" i="4"/>
  <c r="D630" i="4"/>
  <c r="E630" i="4"/>
  <c r="B630" i="4"/>
  <c r="H718" i="4"/>
  <c r="C718" i="8"/>
  <c r="P1671" i="13"/>
  <c r="O1671" i="13"/>
  <c r="Q1671" i="13"/>
  <c r="S1700" i="13"/>
  <c r="Q1700" i="13"/>
  <c r="Q1835" i="13"/>
  <c r="D259" i="4"/>
  <c r="C259" i="4"/>
  <c r="H300" i="4"/>
  <c r="C300" i="8"/>
  <c r="D331" i="4"/>
  <c r="C331" i="4"/>
  <c r="R346" i="10"/>
  <c r="T1354" i="13"/>
  <c r="R1354" i="4" s="1"/>
  <c r="O1772" i="13"/>
  <c r="M1772" i="4" s="1"/>
  <c r="N305" i="10"/>
  <c r="B317" i="4"/>
  <c r="D317" i="4"/>
  <c r="C317" i="4"/>
  <c r="P355" i="10"/>
  <c r="E371" i="4"/>
  <c r="D377" i="4"/>
  <c r="B377" i="4"/>
  <c r="C377" i="4"/>
  <c r="E377" i="4"/>
  <c r="P428" i="10"/>
  <c r="T428" i="10"/>
  <c r="R428" i="4" s="1"/>
  <c r="N428" i="10"/>
  <c r="L428" i="4" s="1"/>
  <c r="Q428" i="10"/>
  <c r="O428" i="4" s="1"/>
  <c r="C507" i="4"/>
  <c r="B507" i="4"/>
  <c r="E507" i="4"/>
  <c r="Q544" i="10"/>
  <c r="N544" i="10"/>
  <c r="L544" i="4" s="1"/>
  <c r="B663" i="4"/>
  <c r="D663" i="4"/>
  <c r="C663" i="4"/>
  <c r="H673" i="4"/>
  <c r="C673" i="8"/>
  <c r="T1386" i="13"/>
  <c r="R1386" i="4" s="1"/>
  <c r="O1386" i="13"/>
  <c r="M1386" i="4" s="1"/>
  <c r="S1672" i="13"/>
  <c r="B257" i="4"/>
  <c r="E257" i="4"/>
  <c r="E330" i="4"/>
  <c r="D330" i="4"/>
  <c r="D342" i="4"/>
  <c r="E342" i="4"/>
  <c r="B342" i="4"/>
  <c r="C342" i="4"/>
  <c r="B438" i="4"/>
  <c r="C438" i="4"/>
  <c r="D438" i="4"/>
  <c r="E438" i="4"/>
  <c r="E478" i="4"/>
  <c r="B478" i="4"/>
  <c r="C478" i="4"/>
  <c r="D478" i="4"/>
  <c r="Q642" i="10"/>
  <c r="O642" i="4" s="1"/>
  <c r="C657" i="4"/>
  <c r="D657" i="4"/>
  <c r="E657" i="4"/>
  <c r="B657" i="4"/>
  <c r="B509" i="4"/>
  <c r="E509" i="4"/>
  <c r="H557" i="4"/>
  <c r="C557" i="8"/>
  <c r="N576" i="10"/>
  <c r="L576" i="4" s="1"/>
  <c r="Q588" i="10"/>
  <c r="O588" i="4" s="1"/>
  <c r="O588" i="10"/>
  <c r="E644" i="4"/>
  <c r="D644" i="4"/>
  <c r="B743" i="4"/>
  <c r="C743" i="4"/>
  <c r="D743" i="4"/>
  <c r="D866" i="4"/>
  <c r="E866" i="4"/>
  <c r="B866" i="4"/>
  <c r="C866" i="4"/>
  <c r="H895" i="4"/>
  <c r="C895" i="8"/>
  <c r="H900" i="4"/>
  <c r="C900" i="8"/>
  <c r="B973" i="4"/>
  <c r="E973" i="4"/>
  <c r="Q989" i="10"/>
  <c r="Q1005" i="10"/>
  <c r="O1005" i="4" s="1"/>
  <c r="H1012" i="4"/>
  <c r="C1012" i="8"/>
  <c r="H1129" i="4"/>
  <c r="C1129" i="8"/>
  <c r="C1145" i="4"/>
  <c r="B1145" i="4"/>
  <c r="E1145" i="4"/>
  <c r="D1145" i="4"/>
  <c r="E1226" i="4"/>
  <c r="C1226" i="4"/>
  <c r="D1226" i="4"/>
  <c r="B1235" i="4"/>
  <c r="C1235" i="4"/>
  <c r="D1235" i="4"/>
  <c r="E1235" i="4"/>
  <c r="C1342" i="4"/>
  <c r="D1342" i="4"/>
  <c r="E1342" i="4"/>
  <c r="B1342" i="4"/>
  <c r="H1350" i="4"/>
  <c r="C1350" i="8"/>
  <c r="D283" i="4"/>
  <c r="C283" i="4"/>
  <c r="H390" i="4"/>
  <c r="C390" i="8"/>
  <c r="E390" i="4"/>
  <c r="B390" i="4"/>
  <c r="C390" i="4"/>
  <c r="D390" i="4"/>
  <c r="C734" i="4"/>
  <c r="B734" i="4"/>
  <c r="D734" i="4"/>
  <c r="E734" i="4"/>
  <c r="C799" i="4"/>
  <c r="D799" i="4"/>
  <c r="E799" i="4"/>
  <c r="B799" i="4"/>
  <c r="E833" i="4"/>
  <c r="B833" i="4"/>
  <c r="C833" i="4"/>
  <c r="D833" i="4"/>
  <c r="B901" i="4"/>
  <c r="E901" i="4"/>
  <c r="H977" i="4"/>
  <c r="C977" i="8"/>
  <c r="H1023" i="4"/>
  <c r="C1023" i="8"/>
  <c r="C1033" i="4"/>
  <c r="B1033" i="4"/>
  <c r="D1033" i="4"/>
  <c r="C1131" i="4"/>
  <c r="D1131" i="4"/>
  <c r="E1131" i="4"/>
  <c r="B1131" i="4"/>
  <c r="Q1153" i="10"/>
  <c r="S1153" i="10"/>
  <c r="D1184" i="4"/>
  <c r="B1184" i="4"/>
  <c r="C1184" i="4"/>
  <c r="E1184" i="4"/>
  <c r="C1335" i="4"/>
  <c r="H1367" i="4"/>
  <c r="C1367" i="8"/>
  <c r="D1379" i="4"/>
  <c r="B1379" i="4"/>
  <c r="C1379" i="4"/>
  <c r="E1379" i="4"/>
  <c r="T1699" i="13"/>
  <c r="R1699" i="4" s="1"/>
  <c r="H639" i="4"/>
  <c r="C639" i="8"/>
  <c r="N666" i="10"/>
  <c r="D744" i="4"/>
  <c r="C744" i="4"/>
  <c r="E744" i="4"/>
  <c r="B744" i="4"/>
  <c r="H845" i="4"/>
  <c r="C845" i="8"/>
  <c r="E927" i="4"/>
  <c r="C927" i="4"/>
  <c r="D927" i="4"/>
  <c r="C939" i="4"/>
  <c r="B939" i="4"/>
  <c r="E939" i="4"/>
  <c r="D966" i="4"/>
  <c r="E966" i="4"/>
  <c r="B966" i="4"/>
  <c r="C966" i="4"/>
  <c r="D1112" i="4"/>
  <c r="B1112" i="4"/>
  <c r="C1112" i="4"/>
  <c r="E1112" i="4"/>
  <c r="B1179" i="4"/>
  <c r="C1179" i="4"/>
  <c r="D1179" i="4"/>
  <c r="E1179" i="4"/>
  <c r="D1232" i="4"/>
  <c r="B1232" i="4"/>
  <c r="C1232" i="4"/>
  <c r="E1232" i="4"/>
  <c r="H546" i="4"/>
  <c r="C546" i="8"/>
  <c r="R724" i="10"/>
  <c r="P724" i="4" s="1"/>
  <c r="P747" i="10"/>
  <c r="P792" i="10"/>
  <c r="E889" i="4"/>
  <c r="D889" i="4"/>
  <c r="B889" i="4"/>
  <c r="C889" i="4"/>
  <c r="C963" i="4"/>
  <c r="E963" i="4"/>
  <c r="B963" i="4"/>
  <c r="C969" i="4"/>
  <c r="B969" i="4"/>
  <c r="D969" i="4"/>
  <c r="E975" i="4"/>
  <c r="C975" i="4"/>
  <c r="D975" i="4"/>
  <c r="C1025" i="4"/>
  <c r="B1025" i="4"/>
  <c r="D1025" i="4"/>
  <c r="P1114" i="10"/>
  <c r="B1182" i="4"/>
  <c r="C1182" i="4"/>
  <c r="D1182" i="4"/>
  <c r="E1182" i="4"/>
  <c r="O1195" i="10"/>
  <c r="M1195" i="4" s="1"/>
  <c r="N1195" i="10"/>
  <c r="Q1317" i="10"/>
  <c r="O1317" i="4" s="1"/>
  <c r="P1317" i="10"/>
  <c r="N1317" i="4" s="1"/>
  <c r="E1572" i="4"/>
  <c r="D1572" i="4"/>
  <c r="B1572" i="4"/>
  <c r="C1572" i="4"/>
  <c r="H1618" i="4"/>
  <c r="C1618" i="8"/>
  <c r="B1635" i="4"/>
  <c r="C1635" i="4"/>
  <c r="D1635" i="4"/>
  <c r="E1635" i="4"/>
  <c r="B1653" i="4"/>
  <c r="D1653" i="4"/>
  <c r="E1653" i="4"/>
  <c r="B563" i="4"/>
  <c r="C563" i="4"/>
  <c r="D563" i="4"/>
  <c r="E563" i="4"/>
  <c r="B672" i="4"/>
  <c r="E672" i="4"/>
  <c r="D672" i="4"/>
  <c r="C672" i="4"/>
  <c r="E849" i="4"/>
  <c r="B849" i="4"/>
  <c r="C849" i="4"/>
  <c r="D849" i="4"/>
  <c r="C947" i="4"/>
  <c r="B947" i="4"/>
  <c r="E947" i="4"/>
  <c r="D952" i="4"/>
  <c r="B952" i="4"/>
  <c r="C952" i="4"/>
  <c r="E952" i="4"/>
  <c r="H1010" i="4"/>
  <c r="C1010" i="8"/>
  <c r="D1080" i="4"/>
  <c r="C1080" i="4"/>
  <c r="E1080" i="4"/>
  <c r="B1080" i="4"/>
  <c r="E1087" i="4"/>
  <c r="B1087" i="4"/>
  <c r="C1087" i="4"/>
  <c r="D1087" i="4"/>
  <c r="H1176" i="4"/>
  <c r="C1176" i="8"/>
  <c r="S552" i="10"/>
  <c r="Q552" i="4" s="1"/>
  <c r="D749" i="4"/>
  <c r="C749" i="4"/>
  <c r="E785" i="4"/>
  <c r="B785" i="4"/>
  <c r="C785" i="4"/>
  <c r="D785" i="4"/>
  <c r="N873" i="10"/>
  <c r="T901" i="10"/>
  <c r="R901" i="4" s="1"/>
  <c r="Q901" i="10"/>
  <c r="O901" i="4" s="1"/>
  <c r="S901" i="10"/>
  <c r="C995" i="4"/>
  <c r="B995" i="4"/>
  <c r="E995" i="4"/>
  <c r="D1152" i="4"/>
  <c r="C1152" i="4"/>
  <c r="E1152" i="4"/>
  <c r="B1152" i="4"/>
  <c r="H596" i="4"/>
  <c r="C596" i="8"/>
  <c r="O596" i="10"/>
  <c r="M596" i="4" s="1"/>
  <c r="B648" i="4"/>
  <c r="C648" i="4"/>
  <c r="D648" i="4"/>
  <c r="E648" i="4"/>
  <c r="B703" i="4"/>
  <c r="C703" i="4"/>
  <c r="D703" i="4"/>
  <c r="D733" i="4"/>
  <c r="C733" i="4"/>
  <c r="E748" i="4"/>
  <c r="D748" i="4"/>
  <c r="C781" i="4"/>
  <c r="E781" i="4"/>
  <c r="H800" i="4"/>
  <c r="C800" i="8"/>
  <c r="H916" i="4"/>
  <c r="C916" i="8"/>
  <c r="N927" i="10"/>
  <c r="Q951" i="10"/>
  <c r="E1137" i="4"/>
  <c r="B1137" i="4"/>
  <c r="D1137" i="4"/>
  <c r="D1208" i="4"/>
  <c r="B1208" i="4"/>
  <c r="C1208" i="4"/>
  <c r="E1208" i="4"/>
  <c r="S1275" i="10"/>
  <c r="Q1275" i="4" s="1"/>
  <c r="N1275" i="10"/>
  <c r="L1275" i="4" s="1"/>
  <c r="H1290" i="4"/>
  <c r="C1290" i="8"/>
  <c r="H1383" i="4"/>
  <c r="C1383" i="8"/>
  <c r="B1455" i="4"/>
  <c r="C1455" i="4"/>
  <c r="D1455" i="4"/>
  <c r="E1455" i="4"/>
  <c r="B1536" i="4"/>
  <c r="C1536" i="4"/>
  <c r="D1536" i="4"/>
  <c r="T1860" i="13"/>
  <c r="R1860" i="4" s="1"/>
  <c r="S1860" i="13"/>
  <c r="Q1860" i="4" s="1"/>
  <c r="T1873" i="13"/>
  <c r="O1873" i="13"/>
  <c r="N1873" i="13"/>
  <c r="N641" i="10"/>
  <c r="N650" i="10"/>
  <c r="L650" i="4" s="1"/>
  <c r="C742" i="4"/>
  <c r="B742" i="4"/>
  <c r="D742" i="4"/>
  <c r="E742" i="4"/>
  <c r="N768" i="10"/>
  <c r="D914" i="4"/>
  <c r="B914" i="4"/>
  <c r="C914" i="4"/>
  <c r="E914" i="4"/>
  <c r="B934" i="4"/>
  <c r="C934" i="4"/>
  <c r="D934" i="4"/>
  <c r="E934" i="4"/>
  <c r="B965" i="4"/>
  <c r="E965" i="4"/>
  <c r="E1023" i="4"/>
  <c r="C1023" i="4"/>
  <c r="D1023" i="4"/>
  <c r="D1195" i="4"/>
  <c r="E1195" i="4"/>
  <c r="B1195" i="4"/>
  <c r="C1195" i="4"/>
  <c r="C1354" i="4"/>
  <c r="H1272" i="4"/>
  <c r="C1272" i="8"/>
  <c r="D1272" i="4"/>
  <c r="B1272" i="4"/>
  <c r="C1272" i="4"/>
  <c r="E1272" i="4"/>
  <c r="S1349" i="10"/>
  <c r="H1437" i="4"/>
  <c r="C1437" i="8"/>
  <c r="E1564" i="4"/>
  <c r="B1564" i="4"/>
  <c r="C1564" i="4"/>
  <c r="D1564" i="4"/>
  <c r="B1607" i="4"/>
  <c r="C1607" i="4"/>
  <c r="D1607" i="4"/>
  <c r="E1607" i="4"/>
  <c r="D1711" i="4"/>
  <c r="B1711" i="4"/>
  <c r="C1711" i="4"/>
  <c r="E1711" i="4"/>
  <c r="B1743" i="4"/>
  <c r="C1743" i="4"/>
  <c r="D1743" i="4"/>
  <c r="E1743" i="4"/>
  <c r="C1802" i="4"/>
  <c r="B1802" i="4"/>
  <c r="D1802" i="4"/>
  <c r="E1802" i="4"/>
  <c r="E1871" i="4"/>
  <c r="B1871" i="4"/>
  <c r="C1871" i="4"/>
  <c r="D1871" i="4"/>
  <c r="T1203" i="10"/>
  <c r="N1203" i="10"/>
  <c r="D1427" i="4"/>
  <c r="B1427" i="4"/>
  <c r="C1427" i="4"/>
  <c r="E1427" i="4"/>
  <c r="E1580" i="4"/>
  <c r="B1580" i="4"/>
  <c r="C1580" i="4"/>
  <c r="D1580" i="4"/>
  <c r="D1663" i="4"/>
  <c r="E1663" i="4"/>
  <c r="B1663" i="4"/>
  <c r="C1663" i="4"/>
  <c r="O1697" i="10"/>
  <c r="H1706" i="4"/>
  <c r="C1706" i="8"/>
  <c r="C1716" i="4"/>
  <c r="B1716" i="4"/>
  <c r="E1716" i="4"/>
  <c r="B1735" i="4"/>
  <c r="D1735" i="4"/>
  <c r="E1735" i="4"/>
  <c r="C1735" i="4"/>
  <c r="C1754" i="4"/>
  <c r="D1754" i="4"/>
  <c r="E1754" i="4"/>
  <c r="B1754" i="4"/>
  <c r="H1792" i="4"/>
  <c r="C1792" i="8"/>
  <c r="C1813" i="4"/>
  <c r="B1813" i="4"/>
  <c r="D1813" i="4"/>
  <c r="C1833" i="4"/>
  <c r="E1833" i="4"/>
  <c r="B1839" i="4"/>
  <c r="C1839" i="4"/>
  <c r="D1839" i="4"/>
  <c r="E1839" i="4"/>
  <c r="C1855" i="4"/>
  <c r="E1855" i="4"/>
  <c r="B1855" i="4"/>
  <c r="D1855" i="4"/>
  <c r="T1866" i="10"/>
  <c r="S1866" i="10"/>
  <c r="C1905" i="4"/>
  <c r="B1905" i="4"/>
  <c r="D1949" i="4"/>
  <c r="B1949" i="4"/>
  <c r="C1949" i="4"/>
  <c r="E1949" i="4"/>
  <c r="P1969" i="10"/>
  <c r="C1382" i="4"/>
  <c r="D1382" i="4"/>
  <c r="E1382" i="4"/>
  <c r="B1382" i="4"/>
  <c r="R1560" i="10"/>
  <c r="H1607" i="4"/>
  <c r="C1607" i="8"/>
  <c r="B1687" i="4"/>
  <c r="C1687" i="4"/>
  <c r="D1687" i="4"/>
  <c r="E1687" i="4"/>
  <c r="H1723" i="4"/>
  <c r="C1723" i="8"/>
  <c r="C1765" i="4"/>
  <c r="D1765" i="4"/>
  <c r="B1765" i="4"/>
  <c r="B1788" i="4"/>
  <c r="D1788" i="4"/>
  <c r="E1788" i="4"/>
  <c r="C1788" i="4"/>
  <c r="N1805" i="10"/>
  <c r="H1850" i="4"/>
  <c r="C1850" i="8"/>
  <c r="E1860" i="4"/>
  <c r="B1860" i="4"/>
  <c r="C1860" i="4"/>
  <c r="D1860" i="4"/>
  <c r="H1892" i="4"/>
  <c r="C1892" i="8"/>
  <c r="H1914" i="4"/>
  <c r="C1914" i="8"/>
  <c r="N1927" i="10"/>
  <c r="H1937" i="4"/>
  <c r="C1937" i="8"/>
  <c r="H1908" i="4"/>
  <c r="C1908" i="8"/>
  <c r="H1984" i="4"/>
  <c r="C1984" i="8"/>
  <c r="R1292" i="10"/>
  <c r="P1292" i="4" s="1"/>
  <c r="H1297" i="4"/>
  <c r="C1297" i="8"/>
  <c r="H1313" i="4"/>
  <c r="C1313" i="8"/>
  <c r="Q1600" i="10"/>
  <c r="O1600" i="4" s="1"/>
  <c r="E1655" i="4"/>
  <c r="B1655" i="4"/>
  <c r="C1655" i="4"/>
  <c r="D1655" i="4"/>
  <c r="H1714" i="4"/>
  <c r="C1714" i="8"/>
  <c r="D1745" i="4"/>
  <c r="C1745" i="4"/>
  <c r="B1745" i="4"/>
  <c r="E1745" i="4"/>
  <c r="C1770" i="4"/>
  <c r="E1770" i="4"/>
  <c r="B1770" i="4"/>
  <c r="D1770" i="4"/>
  <c r="C1406" i="4"/>
  <c r="B1406" i="4"/>
  <c r="D1406" i="4"/>
  <c r="E1406" i="4"/>
  <c r="H1454" i="4"/>
  <c r="C1454" i="8"/>
  <c r="H1537" i="4"/>
  <c r="C1537" i="8"/>
  <c r="B1567" i="4"/>
  <c r="C1567" i="4"/>
  <c r="D1567" i="4"/>
  <c r="E1567" i="4"/>
  <c r="B1573" i="4"/>
  <c r="C1573" i="4"/>
  <c r="H1578" i="4"/>
  <c r="C1578" i="8"/>
  <c r="D1601" i="4"/>
  <c r="B1601" i="4"/>
  <c r="E1601" i="4"/>
  <c r="B1611" i="4"/>
  <c r="C1611" i="4"/>
  <c r="D1611" i="4"/>
  <c r="E1611" i="4"/>
  <c r="P1659" i="10"/>
  <c r="N1659" i="10"/>
  <c r="Q1659" i="10"/>
  <c r="B1681" i="4"/>
  <c r="C1681" i="4"/>
  <c r="E1681" i="4"/>
  <c r="D1691" i="4"/>
  <c r="C1691" i="4"/>
  <c r="B1733" i="4"/>
  <c r="D1733" i="4"/>
  <c r="B1793" i="4"/>
  <c r="C1793" i="4"/>
  <c r="E1793" i="4"/>
  <c r="D1885" i="4"/>
  <c r="C1885" i="4"/>
  <c r="C1929" i="4"/>
  <c r="B1929" i="4"/>
  <c r="H1936" i="4"/>
  <c r="C1936" i="8"/>
  <c r="N1298" i="10"/>
  <c r="L1298" i="4" s="1"/>
  <c r="D1368" i="4"/>
  <c r="B1368" i="4"/>
  <c r="C1368" i="4"/>
  <c r="E1368" i="4"/>
  <c r="B1432" i="4"/>
  <c r="C1432" i="4"/>
  <c r="D1432" i="4"/>
  <c r="B1434" i="4"/>
  <c r="E1434" i="4"/>
  <c r="D1469" i="4"/>
  <c r="B1469" i="4"/>
  <c r="C1469" i="4"/>
  <c r="H1532" i="4"/>
  <c r="C1532" i="8"/>
  <c r="B1582" i="4"/>
  <c r="E1582" i="4"/>
  <c r="H1587" i="4"/>
  <c r="C1587" i="8"/>
  <c r="H1686" i="4"/>
  <c r="C1686" i="8"/>
  <c r="P1698" i="10"/>
  <c r="D1715" i="4"/>
  <c r="C1715" i="4"/>
  <c r="H1727" i="4"/>
  <c r="C1727" i="8"/>
  <c r="B1757" i="4"/>
  <c r="D1757" i="4"/>
  <c r="B1911" i="4"/>
  <c r="C1911" i="4"/>
  <c r="D1911" i="4"/>
  <c r="E1911" i="4"/>
  <c r="B1927" i="4"/>
  <c r="C1927" i="4"/>
  <c r="D1927" i="4"/>
  <c r="E1927" i="4"/>
  <c r="Q1301" i="10"/>
  <c r="O1301" i="4" s="1"/>
  <c r="P1301" i="10"/>
  <c r="N1301" i="4" s="1"/>
  <c r="P1364" i="10"/>
  <c r="N1364" i="4" s="1"/>
  <c r="Q1364" i="10"/>
  <c r="O1364" i="4" s="1"/>
  <c r="H1406" i="4"/>
  <c r="C1406" i="8"/>
  <c r="P1540" i="10"/>
  <c r="O1540" i="10"/>
  <c r="B1551" i="4"/>
  <c r="C1551" i="4"/>
  <c r="D1551" i="4"/>
  <c r="E1551" i="4"/>
  <c r="H1574" i="4"/>
  <c r="C1574" i="8"/>
  <c r="B1693" i="4"/>
  <c r="D1693" i="4"/>
  <c r="E1693" i="4"/>
  <c r="H1707" i="4"/>
  <c r="C1707" i="8"/>
  <c r="C1732" i="4"/>
  <c r="E1732" i="4"/>
  <c r="B1732" i="4"/>
  <c r="D1779" i="4"/>
  <c r="C1779" i="4"/>
  <c r="C1789" i="4"/>
  <c r="D1789" i="4"/>
  <c r="B1789" i="4"/>
  <c r="C1845" i="4"/>
  <c r="B1845" i="4"/>
  <c r="D1845" i="4"/>
  <c r="O1874" i="10"/>
  <c r="O1924" i="10"/>
  <c r="M1924" i="4" s="1"/>
  <c r="Q1969" i="10"/>
  <c r="O1969" i="4" s="1"/>
  <c r="C1979" i="4"/>
  <c r="B1979" i="4"/>
  <c r="D1979" i="4"/>
  <c r="E1979" i="4"/>
  <c r="R1882" i="10"/>
  <c r="D1901" i="4"/>
  <c r="C1901" i="4"/>
  <c r="H1299" i="4"/>
  <c r="C1299" i="8"/>
  <c r="C1299" i="4"/>
  <c r="D1299" i="4"/>
  <c r="E1299" i="4"/>
  <c r="B1299" i="4"/>
  <c r="H1334" i="4"/>
  <c r="C1334" i="8"/>
  <c r="O1537" i="10"/>
  <c r="H1585" i="4"/>
  <c r="C1585" i="8"/>
  <c r="O1594" i="10"/>
  <c r="S1594" i="10"/>
  <c r="Q1594" i="4" s="1"/>
  <c r="H1650" i="4"/>
  <c r="C1650" i="8"/>
  <c r="H1659" i="4"/>
  <c r="C1659" i="8"/>
  <c r="C1682" i="4"/>
  <c r="D1682" i="4"/>
  <c r="E1682" i="4"/>
  <c r="B1682" i="4"/>
  <c r="H1703" i="4"/>
  <c r="C1703" i="8"/>
  <c r="B1809" i="4"/>
  <c r="C1809" i="4"/>
  <c r="E1809" i="4"/>
  <c r="H1818" i="4"/>
  <c r="C1818" i="8"/>
  <c r="H1883" i="4"/>
  <c r="C1883" i="8"/>
  <c r="E1892" i="4"/>
  <c r="C1892" i="4"/>
  <c r="D1892" i="4"/>
  <c r="B1928" i="4"/>
  <c r="C1928" i="4"/>
  <c r="D1928" i="4"/>
  <c r="E1928" i="4"/>
  <c r="C1944" i="4"/>
  <c r="D1944" i="4"/>
  <c r="E1944" i="4"/>
  <c r="B1944" i="4"/>
  <c r="H1960" i="4"/>
  <c r="C1960" i="8"/>
  <c r="B1969" i="4"/>
  <c r="D1969" i="4"/>
  <c r="C1982" i="4"/>
  <c r="D1982" i="4"/>
  <c r="E1982" i="4"/>
  <c r="B1982" i="4"/>
  <c r="H500" i="4"/>
  <c r="C500" i="8"/>
  <c r="H578" i="4"/>
  <c r="C578" i="8"/>
  <c r="H616" i="4"/>
  <c r="C616" i="8"/>
  <c r="H631" i="4"/>
  <c r="C631" i="8"/>
  <c r="H680" i="4"/>
  <c r="C680" i="8"/>
  <c r="H732" i="4"/>
  <c r="C732" i="8"/>
  <c r="H717" i="4"/>
  <c r="C717" i="8"/>
  <c r="H645" i="4"/>
  <c r="C645" i="8"/>
  <c r="H794" i="4"/>
  <c r="C794" i="8"/>
  <c r="H694" i="4"/>
  <c r="C694" i="8"/>
  <c r="H773" i="4"/>
  <c r="C773" i="8"/>
  <c r="H781" i="4"/>
  <c r="C781" i="8"/>
  <c r="H896" i="4"/>
  <c r="C896" i="8"/>
  <c r="H884" i="4"/>
  <c r="C884" i="8"/>
  <c r="H934" i="4"/>
  <c r="C934" i="8"/>
  <c r="H942" i="4"/>
  <c r="C942" i="8"/>
  <c r="H950" i="4"/>
  <c r="C950" i="8"/>
  <c r="H894" i="4"/>
  <c r="C894" i="8"/>
  <c r="H859" i="4"/>
  <c r="C859" i="8"/>
  <c r="H1098" i="4"/>
  <c r="C1098" i="8"/>
  <c r="H1114" i="4"/>
  <c r="C1114" i="8"/>
  <c r="H986" i="4"/>
  <c r="C986" i="8"/>
  <c r="H1016" i="4"/>
  <c r="C1016" i="8"/>
  <c r="H1120" i="4"/>
  <c r="C1120" i="8"/>
  <c r="H1136" i="4"/>
  <c r="C1136" i="8"/>
  <c r="H1149" i="4"/>
  <c r="C1149" i="8"/>
  <c r="H1183" i="4"/>
  <c r="C1183" i="8"/>
  <c r="H1191" i="4"/>
  <c r="C1191" i="8"/>
  <c r="H1199" i="4"/>
  <c r="C1199" i="8"/>
  <c r="H1207" i="4"/>
  <c r="C1207" i="8"/>
  <c r="H1223" i="4"/>
  <c r="C1223" i="8"/>
  <c r="H984" i="4"/>
  <c r="C984" i="8"/>
  <c r="H1284" i="4"/>
  <c r="C1284" i="8"/>
  <c r="H1356" i="4"/>
  <c r="C1356" i="8"/>
  <c r="H1206" i="4"/>
  <c r="C1206" i="8"/>
  <c r="H1295" i="4"/>
  <c r="C1295" i="8"/>
  <c r="H1322" i="4"/>
  <c r="C1322" i="8"/>
  <c r="H1354" i="4"/>
  <c r="C1354" i="8"/>
  <c r="H1304" i="4"/>
  <c r="C1304" i="8"/>
  <c r="H1233" i="4"/>
  <c r="C1233" i="8"/>
  <c r="H1311" i="4"/>
  <c r="C1311" i="8"/>
  <c r="H1385" i="4"/>
  <c r="C1385" i="8"/>
  <c r="H1435" i="4"/>
  <c r="C1435" i="8"/>
  <c r="H1384" i="4"/>
  <c r="C1384" i="8"/>
  <c r="H1415" i="4"/>
  <c r="C1415" i="8"/>
  <c r="H1551" i="4"/>
  <c r="C1551" i="8"/>
  <c r="H1527" i="4"/>
  <c r="C1527" i="8"/>
  <c r="H1547" i="4"/>
  <c r="C1547" i="8"/>
  <c r="H1447" i="4"/>
  <c r="C1447" i="8"/>
  <c r="H1541" i="4"/>
  <c r="C1541" i="8"/>
  <c r="H1536" i="4"/>
  <c r="C1536" i="8"/>
  <c r="H1423" i="4"/>
  <c r="C1423" i="8"/>
  <c r="H1700" i="4"/>
  <c r="C1700" i="8"/>
  <c r="H1784" i="4"/>
  <c r="C1784" i="8"/>
  <c r="H1439" i="4"/>
  <c r="C1439" i="8"/>
  <c r="H1785" i="4"/>
  <c r="C1785" i="8"/>
  <c r="H1581" i="4"/>
  <c r="C1581" i="8"/>
  <c r="H1687" i="4"/>
  <c r="C1687" i="8"/>
  <c r="H1709" i="4"/>
  <c r="C1709" i="8"/>
  <c r="H1752" i="4"/>
  <c r="C1752" i="8"/>
  <c r="H1589" i="4"/>
  <c r="C1589" i="8"/>
  <c r="H1605" i="4"/>
  <c r="C1605" i="8"/>
  <c r="H1621" i="4"/>
  <c r="C1621" i="8"/>
  <c r="H1685" i="4"/>
  <c r="C1685" i="8"/>
  <c r="H1741" i="4"/>
  <c r="C1741" i="8"/>
  <c r="H1817" i="4"/>
  <c r="C1817" i="8"/>
  <c r="H1824" i="4"/>
  <c r="C1824" i="8"/>
  <c r="H1867" i="4"/>
  <c r="C1867" i="8"/>
  <c r="H1939" i="4"/>
  <c r="C1939" i="8"/>
  <c r="H1888" i="4"/>
  <c r="C1888" i="8"/>
  <c r="H1728" i="4"/>
  <c r="C1728" i="8"/>
  <c r="H1865" i="4"/>
  <c r="C1865" i="8"/>
  <c r="H1886" i="4"/>
  <c r="C1886" i="8"/>
  <c r="H1786" i="4"/>
  <c r="C1786" i="8"/>
  <c r="N788" i="13"/>
  <c r="P319" i="13"/>
  <c r="Q319" i="13"/>
  <c r="Q468" i="13"/>
  <c r="R468" i="13"/>
  <c r="Q795" i="13"/>
  <c r="O770" i="13"/>
  <c r="R770" i="13"/>
  <c r="N770" i="13"/>
  <c r="P402" i="13"/>
  <c r="Q402" i="13"/>
  <c r="R402" i="13"/>
  <c r="S685" i="13"/>
  <c r="P303" i="13"/>
  <c r="S303" i="13"/>
  <c r="S444" i="13"/>
  <c r="S706" i="13"/>
  <c r="N626" i="13"/>
  <c r="Q747" i="13"/>
  <c r="O747" i="4" s="1"/>
  <c r="Q692" i="13"/>
  <c r="S692" i="13"/>
  <c r="Q692" i="4" s="1"/>
  <c r="P692" i="13"/>
  <c r="O589" i="13"/>
  <c r="M589" i="4" s="1"/>
  <c r="R589" i="13"/>
  <c r="P589" i="4" s="1"/>
  <c r="N373" i="13"/>
  <c r="L373" i="4" s="1"/>
  <c r="P373" i="13"/>
  <c r="Q373" i="13"/>
  <c r="R412" i="13"/>
  <c r="P412" i="4" s="1"/>
  <c r="Q412" i="13"/>
  <c r="Q582" i="13"/>
  <c r="Q827" i="13"/>
  <c r="N583" i="13"/>
  <c r="Q583" i="13"/>
  <c r="S583" i="13"/>
  <c r="N997" i="13"/>
  <c r="R997" i="13"/>
  <c r="P997" i="4" s="1"/>
  <c r="P997" i="13"/>
  <c r="N997" i="4" s="1"/>
  <c r="Q997" i="13"/>
  <c r="O997" i="4" s="1"/>
  <c r="Q1066" i="13"/>
  <c r="S1083" i="13"/>
  <c r="O1319" i="13"/>
  <c r="T1650" i="13"/>
  <c r="N1650" i="13"/>
  <c r="Q1650" i="13"/>
  <c r="S1027" i="13"/>
  <c r="T1027" i="13"/>
  <c r="S1059" i="13"/>
  <c r="Q1059" i="4" s="1"/>
  <c r="T1059" i="13"/>
  <c r="R1059" i="4" s="1"/>
  <c r="N1498" i="13"/>
  <c r="S1645" i="13"/>
  <c r="S1682" i="13"/>
  <c r="Q1706" i="13"/>
  <c r="R1706" i="13"/>
  <c r="Q862" i="13"/>
  <c r="S958" i="13"/>
  <c r="Q958" i="4" s="1"/>
  <c r="O1117" i="13"/>
  <c r="S1394" i="13"/>
  <c r="Q1394" i="4" s="1"/>
  <c r="O1522" i="13"/>
  <c r="Q1522" i="13"/>
  <c r="R863" i="13"/>
  <c r="S863" i="13"/>
  <c r="N923" i="13"/>
  <c r="O1278" i="13"/>
  <c r="T1394" i="13"/>
  <c r="R1394" i="4" s="1"/>
  <c r="N1487" i="13"/>
  <c r="R1487" i="13"/>
  <c r="P1487" i="13"/>
  <c r="Q1487" i="13"/>
  <c r="Q1602" i="13"/>
  <c r="O1602" i="4" s="1"/>
  <c r="R886" i="13"/>
  <c r="P886" i="4" s="1"/>
  <c r="P1090" i="13"/>
  <c r="Q1090" i="13"/>
  <c r="N1114" i="13"/>
  <c r="L1114" i="4" s="1"/>
  <c r="Q1114" i="13"/>
  <c r="R1114" i="13"/>
  <c r="P1114" i="4" s="1"/>
  <c r="O1442" i="13"/>
  <c r="M1442" i="4" s="1"/>
  <c r="Q1442" i="13"/>
  <c r="S693" i="13"/>
  <c r="S837" i="13"/>
  <c r="O1182" i="13"/>
  <c r="S1182" i="13"/>
  <c r="Q1182" i="13"/>
  <c r="N1327" i="13"/>
  <c r="Q1434" i="13"/>
  <c r="O1434" i="4" s="1"/>
  <c r="O1434" i="13"/>
  <c r="T1466" i="13"/>
  <c r="R1466" i="4" s="1"/>
  <c r="N838" i="13"/>
  <c r="S1019" i="13"/>
  <c r="T1019" i="13"/>
  <c r="Q1402" i="13"/>
  <c r="S1410" i="13"/>
  <c r="Q1410" i="4" s="1"/>
  <c r="P1701" i="13"/>
  <c r="R1701" i="13"/>
  <c r="S1701" i="13"/>
  <c r="T1701" i="13"/>
  <c r="O1701" i="13"/>
  <c r="C252" i="4"/>
  <c r="E252" i="4"/>
  <c r="D252" i="4"/>
  <c r="B252" i="4"/>
  <c r="N924" i="13"/>
  <c r="R924" i="13"/>
  <c r="Q924" i="13"/>
  <c r="O924" i="4" s="1"/>
  <c r="S1716" i="13"/>
  <c r="N1905" i="13"/>
  <c r="T1905" i="13"/>
  <c r="R1905" i="4" s="1"/>
  <c r="N1916" i="13"/>
  <c r="L1916" i="4" s="1"/>
  <c r="T1916" i="13"/>
  <c r="R1916" i="4" s="1"/>
  <c r="O1969" i="13"/>
  <c r="Q309" i="13"/>
  <c r="N1314" i="13"/>
  <c r="N1461" i="13"/>
  <c r="P1594" i="13"/>
  <c r="Q1954" i="13"/>
  <c r="P1954" i="13"/>
  <c r="N1954" i="4" s="1"/>
  <c r="S1954" i="13"/>
  <c r="O1954" i="13"/>
  <c r="M1954" i="4" s="1"/>
  <c r="H260" i="4"/>
  <c r="C260" i="8"/>
  <c r="B277" i="4"/>
  <c r="C277" i="4"/>
  <c r="D277" i="4"/>
  <c r="D297" i="4"/>
  <c r="B297" i="4"/>
  <c r="C297" i="4"/>
  <c r="E297" i="4"/>
  <c r="D307" i="4"/>
  <c r="C307" i="4"/>
  <c r="Q1142" i="13"/>
  <c r="P1203" i="13"/>
  <c r="T1203" i="13"/>
  <c r="N1203" i="13"/>
  <c r="N1453" i="13"/>
  <c r="N1931" i="13"/>
  <c r="Q1439" i="13"/>
  <c r="N1439" i="13"/>
  <c r="R1439" i="13"/>
  <c r="P1439" i="13"/>
  <c r="R1803" i="13"/>
  <c r="P1935" i="13"/>
  <c r="N1935" i="4" s="1"/>
  <c r="D278" i="4"/>
  <c r="B278" i="4"/>
  <c r="C278" i="4"/>
  <c r="E278" i="4"/>
  <c r="H284" i="4"/>
  <c r="C284" i="8"/>
  <c r="C340" i="4"/>
  <c r="D340" i="4"/>
  <c r="B340" i="4"/>
  <c r="E340" i="4"/>
  <c r="B350" i="4"/>
  <c r="C350" i="4"/>
  <c r="D350" i="4"/>
  <c r="E350" i="4"/>
  <c r="H395" i="4"/>
  <c r="C395" i="8"/>
  <c r="H452" i="4"/>
  <c r="C452" i="8"/>
  <c r="B482" i="4"/>
  <c r="C482" i="4"/>
  <c r="C489" i="4"/>
  <c r="B489" i="4"/>
  <c r="D489" i="4"/>
  <c r="C505" i="4"/>
  <c r="B505" i="4"/>
  <c r="D505" i="4"/>
  <c r="D525" i="4"/>
  <c r="B525" i="4"/>
  <c r="C525" i="4"/>
  <c r="H533" i="4"/>
  <c r="C533" i="8"/>
  <c r="B556" i="4"/>
  <c r="C556" i="4"/>
  <c r="D556" i="4"/>
  <c r="E556" i="4"/>
  <c r="H605" i="4"/>
  <c r="C605" i="8"/>
  <c r="O1784" i="13"/>
  <c r="Q1840" i="13"/>
  <c r="B293" i="4"/>
  <c r="C293" i="4"/>
  <c r="D293" i="4"/>
  <c r="B380" i="4"/>
  <c r="D380" i="4"/>
  <c r="E380" i="4"/>
  <c r="B402" i="4"/>
  <c r="C402" i="4"/>
  <c r="B410" i="4"/>
  <c r="C410" i="4"/>
  <c r="H457" i="4"/>
  <c r="C457" i="8"/>
  <c r="C527" i="4"/>
  <c r="B527" i="4"/>
  <c r="D527" i="4"/>
  <c r="E527" i="4"/>
  <c r="C567" i="4"/>
  <c r="B567" i="4"/>
  <c r="D567" i="4"/>
  <c r="D598" i="4"/>
  <c r="C598" i="4"/>
  <c r="E598" i="4"/>
  <c r="B598" i="4"/>
  <c r="N1701" i="13"/>
  <c r="O1944" i="13"/>
  <c r="C295" i="4"/>
  <c r="B295" i="4"/>
  <c r="D295" i="4"/>
  <c r="E295" i="4"/>
  <c r="H458" i="4"/>
  <c r="C458" i="8"/>
  <c r="B587" i="4"/>
  <c r="C587" i="4"/>
  <c r="D587" i="4"/>
  <c r="E587" i="4"/>
  <c r="P949" i="13"/>
  <c r="N1613" i="13"/>
  <c r="T1613" i="13"/>
  <c r="Q1752" i="13"/>
  <c r="N1867" i="13"/>
  <c r="H296" i="4"/>
  <c r="C296" i="8"/>
  <c r="D363" i="4"/>
  <c r="C363" i="4"/>
  <c r="H381" i="4"/>
  <c r="C381" i="8"/>
  <c r="D392" i="4"/>
  <c r="B392" i="4"/>
  <c r="C392" i="4"/>
  <c r="E392" i="4"/>
  <c r="Q404" i="10"/>
  <c r="N404" i="10"/>
  <c r="H419" i="4"/>
  <c r="C419" i="8"/>
  <c r="E431" i="4"/>
  <c r="C431" i="4"/>
  <c r="D431" i="4"/>
  <c r="D464" i="4"/>
  <c r="B464" i="4"/>
  <c r="C464" i="4"/>
  <c r="E464" i="4"/>
  <c r="D532" i="4"/>
  <c r="B532" i="4"/>
  <c r="C532" i="4"/>
  <c r="E532" i="4"/>
  <c r="B603" i="4"/>
  <c r="D603" i="4"/>
  <c r="E603" i="4"/>
  <c r="D622" i="4"/>
  <c r="E622" i="4"/>
  <c r="B622" i="4"/>
  <c r="C622" i="4"/>
  <c r="B691" i="4"/>
  <c r="C691" i="4"/>
  <c r="D691" i="4"/>
  <c r="E691" i="4"/>
  <c r="C758" i="4"/>
  <c r="B758" i="4"/>
  <c r="D758" i="4"/>
  <c r="E758" i="4"/>
  <c r="N1474" i="13"/>
  <c r="L1474" i="4" s="1"/>
  <c r="O1682" i="13"/>
  <c r="Q1701" i="13"/>
  <c r="Q1774" i="13"/>
  <c r="C403" i="4"/>
  <c r="B403" i="4"/>
  <c r="D403" i="4"/>
  <c r="E403" i="4"/>
  <c r="E423" i="4"/>
  <c r="C423" i="4"/>
  <c r="D423" i="4"/>
  <c r="B437" i="4"/>
  <c r="E437" i="4"/>
  <c r="B450" i="4"/>
  <c r="C450" i="4"/>
  <c r="C499" i="4"/>
  <c r="B499" i="4"/>
  <c r="E499" i="4"/>
  <c r="N1380" i="13"/>
  <c r="T1579" i="13"/>
  <c r="T1687" i="13"/>
  <c r="O1687" i="13"/>
  <c r="Q1687" i="13"/>
  <c r="B523" i="4"/>
  <c r="D523" i="4"/>
  <c r="C523" i="4"/>
  <c r="E523" i="4"/>
  <c r="Q812" i="13"/>
  <c r="S1868" i="13"/>
  <c r="Q1868" i="4" s="1"/>
  <c r="T1868" i="13"/>
  <c r="R1868" i="4" s="1"/>
  <c r="T1876" i="13"/>
  <c r="R1876" i="4" s="1"/>
  <c r="S1876" i="13"/>
  <c r="B301" i="4"/>
  <c r="C301" i="4"/>
  <c r="D301" i="4"/>
  <c r="H322" i="4"/>
  <c r="C322" i="8"/>
  <c r="C375" i="4"/>
  <c r="E375" i="4"/>
  <c r="B375" i="4"/>
  <c r="D375" i="4"/>
  <c r="P398" i="10"/>
  <c r="N398" i="10"/>
  <c r="B418" i="4"/>
  <c r="C418" i="4"/>
  <c r="E462" i="4"/>
  <c r="B462" i="4"/>
  <c r="C462" i="4"/>
  <c r="D462" i="4"/>
  <c r="E471" i="4"/>
  <c r="D471" i="4"/>
  <c r="C471" i="4"/>
  <c r="H657" i="4"/>
  <c r="C657" i="8"/>
  <c r="E697" i="4"/>
  <c r="D697" i="4"/>
  <c r="B697" i="4"/>
  <c r="C697" i="4"/>
  <c r="N387" i="10"/>
  <c r="H497" i="4"/>
  <c r="C497" i="8"/>
  <c r="H879" i="4"/>
  <c r="C879" i="8"/>
  <c r="H924" i="4"/>
  <c r="C924" i="8"/>
  <c r="D960" i="4"/>
  <c r="B960" i="4"/>
  <c r="C960" i="4"/>
  <c r="E960" i="4"/>
  <c r="E967" i="4"/>
  <c r="D967" i="4"/>
  <c r="C967" i="4"/>
  <c r="Q981" i="10"/>
  <c r="H1024" i="4"/>
  <c r="C1024" i="8"/>
  <c r="N1049" i="10"/>
  <c r="B1077" i="4"/>
  <c r="D1077" i="4"/>
  <c r="E1077" i="4"/>
  <c r="H1121" i="4"/>
  <c r="C1121" i="8"/>
  <c r="C1209" i="4"/>
  <c r="B1209" i="4"/>
  <c r="D1209" i="4"/>
  <c r="E1209" i="4"/>
  <c r="H1226" i="4"/>
  <c r="C1226" i="8"/>
  <c r="E1282" i="4"/>
  <c r="C1282" i="4"/>
  <c r="D1282" i="4"/>
  <c r="C1289" i="4"/>
  <c r="B1289" i="4"/>
  <c r="D1289" i="4"/>
  <c r="E1289" i="4"/>
  <c r="H1342" i="4"/>
  <c r="C1342" i="8"/>
  <c r="C1390" i="4"/>
  <c r="B1390" i="4"/>
  <c r="D1390" i="4"/>
  <c r="E1390" i="4"/>
  <c r="B1463" i="4"/>
  <c r="C1463" i="4"/>
  <c r="D1463" i="4"/>
  <c r="E1463" i="4"/>
  <c r="D1501" i="4"/>
  <c r="B1501" i="4"/>
  <c r="C1501" i="4"/>
  <c r="B1523" i="4"/>
  <c r="E1523" i="4"/>
  <c r="C1523" i="4"/>
  <c r="D1523" i="4"/>
  <c r="B469" i="4"/>
  <c r="E469" i="4"/>
  <c r="H671" i="4"/>
  <c r="C671" i="8"/>
  <c r="E724" i="4"/>
  <c r="D724" i="4"/>
  <c r="C771" i="4"/>
  <c r="B771" i="4"/>
  <c r="E771" i="4"/>
  <c r="Q910" i="10"/>
  <c r="H1155" i="4"/>
  <c r="C1155" i="8"/>
  <c r="B1251" i="4"/>
  <c r="C1251" i="4"/>
  <c r="D1251" i="4"/>
  <c r="E1251" i="4"/>
  <c r="D1328" i="4"/>
  <c r="B1328" i="4"/>
  <c r="C1328" i="4"/>
  <c r="E1328" i="4"/>
  <c r="C1353" i="4"/>
  <c r="D1353" i="4"/>
  <c r="E1353" i="4"/>
  <c r="B1353" i="4"/>
  <c r="N1730" i="13"/>
  <c r="Q1818" i="13"/>
  <c r="O1818" i="4" s="1"/>
  <c r="N1818" i="13"/>
  <c r="B735" i="4"/>
  <c r="C735" i="4"/>
  <c r="D735" i="4"/>
  <c r="B807" i="4"/>
  <c r="D807" i="4"/>
  <c r="E807" i="4"/>
  <c r="C807" i="4"/>
  <c r="B821" i="4"/>
  <c r="D821" i="4"/>
  <c r="E821" i="4"/>
  <c r="H939" i="4"/>
  <c r="C939" i="8"/>
  <c r="E1007" i="4"/>
  <c r="C1007" i="4"/>
  <c r="D1007" i="4"/>
  <c r="E1127" i="4"/>
  <c r="B1127" i="4"/>
  <c r="C1127" i="4"/>
  <c r="D1127" i="4"/>
  <c r="N1221" i="10"/>
  <c r="L1221" i="4" s="1"/>
  <c r="C1241" i="4"/>
  <c r="B1241" i="4"/>
  <c r="D1241" i="4"/>
  <c r="E1241" i="4"/>
  <c r="T1889" i="13"/>
  <c r="R1889" i="4" s="1"/>
  <c r="E573" i="4"/>
  <c r="B573" i="4"/>
  <c r="C573" i="4"/>
  <c r="D573" i="4"/>
  <c r="Q582" i="10"/>
  <c r="O582" i="4" s="1"/>
  <c r="N582" i="10"/>
  <c r="L582" i="4" s="1"/>
  <c r="S582" i="10"/>
  <c r="Q582" i="4" s="1"/>
  <c r="E689" i="4"/>
  <c r="C689" i="4"/>
  <c r="D689" i="4"/>
  <c r="B689" i="4"/>
  <c r="H727" i="4"/>
  <c r="C727" i="8"/>
  <c r="O752" i="10"/>
  <c r="M752" i="4" s="1"/>
  <c r="B800" i="4"/>
  <c r="C800" i="4"/>
  <c r="D800" i="4"/>
  <c r="E800" i="4"/>
  <c r="E809" i="4"/>
  <c r="B809" i="4"/>
  <c r="C809" i="4"/>
  <c r="D809" i="4"/>
  <c r="E897" i="4"/>
  <c r="B897" i="4"/>
  <c r="C897" i="4"/>
  <c r="D897" i="4"/>
  <c r="H930" i="4"/>
  <c r="C930" i="8"/>
  <c r="H963" i="4"/>
  <c r="C963" i="8"/>
  <c r="P975" i="10"/>
  <c r="C1009" i="4"/>
  <c r="B1009" i="4"/>
  <c r="D1009" i="4"/>
  <c r="N1057" i="10"/>
  <c r="L1057" i="4" s="1"/>
  <c r="D1072" i="4"/>
  <c r="C1072" i="4"/>
  <c r="E1072" i="4"/>
  <c r="B1072" i="4"/>
  <c r="E1210" i="4"/>
  <c r="C1210" i="4"/>
  <c r="D1210" i="4"/>
  <c r="E1436" i="4"/>
  <c r="B1436" i="4"/>
  <c r="C1436" i="4"/>
  <c r="D1436" i="4"/>
  <c r="C1449" i="4"/>
  <c r="B1472" i="4"/>
  <c r="C1472" i="4"/>
  <c r="D1472" i="4"/>
  <c r="B1591" i="4"/>
  <c r="C1591" i="4"/>
  <c r="D1591" i="4"/>
  <c r="E1591" i="4"/>
  <c r="D488" i="4"/>
  <c r="B488" i="4"/>
  <c r="C488" i="4"/>
  <c r="E488" i="4"/>
  <c r="E705" i="4"/>
  <c r="B705" i="4"/>
  <c r="C705" i="4"/>
  <c r="D705" i="4"/>
  <c r="C723" i="4"/>
  <c r="B723" i="4"/>
  <c r="E723" i="4"/>
  <c r="D882" i="4"/>
  <c r="B882" i="4"/>
  <c r="C882" i="4"/>
  <c r="E882" i="4"/>
  <c r="H947" i="4"/>
  <c r="C947" i="8"/>
  <c r="D976" i="4"/>
  <c r="C976" i="4"/>
  <c r="E976" i="4"/>
  <c r="B976" i="4"/>
  <c r="N988" i="10"/>
  <c r="E1039" i="4"/>
  <c r="C1039" i="4"/>
  <c r="D1039" i="4"/>
  <c r="C1118" i="4"/>
  <c r="D1118" i="4"/>
  <c r="E1118" i="4"/>
  <c r="B1118" i="4"/>
  <c r="D1146" i="4"/>
  <c r="C1146" i="4"/>
  <c r="C1166" i="4"/>
  <c r="B1166" i="4"/>
  <c r="D1166" i="4"/>
  <c r="E1166" i="4"/>
  <c r="R1754" i="13"/>
  <c r="Q1754" i="13"/>
  <c r="D294" i="4"/>
  <c r="C294" i="4"/>
  <c r="B294" i="4"/>
  <c r="E294" i="4"/>
  <c r="D347" i="4"/>
  <c r="C347" i="4"/>
  <c r="E347" i="4"/>
  <c r="H444" i="4"/>
  <c r="C444" i="8"/>
  <c r="N484" i="10"/>
  <c r="T552" i="10"/>
  <c r="R552" i="4" s="1"/>
  <c r="D669" i="4"/>
  <c r="C669" i="4"/>
  <c r="B895" i="4"/>
  <c r="C895" i="4"/>
  <c r="D895" i="4"/>
  <c r="E895" i="4"/>
  <c r="H995" i="4"/>
  <c r="C995" i="8"/>
  <c r="O1004" i="10"/>
  <c r="M1004" i="4" s="1"/>
  <c r="E1015" i="4"/>
  <c r="C1015" i="4"/>
  <c r="D1015" i="4"/>
  <c r="C1086" i="4"/>
  <c r="D1086" i="4"/>
  <c r="E1086" i="4"/>
  <c r="B1086" i="4"/>
  <c r="S1884" i="13"/>
  <c r="C319" i="4"/>
  <c r="E319" i="4"/>
  <c r="B319" i="4"/>
  <c r="D319" i="4"/>
  <c r="Q643" i="10"/>
  <c r="O643" i="4" s="1"/>
  <c r="T748" i="10"/>
  <c r="N766" i="10"/>
  <c r="B777" i="4"/>
  <c r="C777" i="4"/>
  <c r="D777" i="4"/>
  <c r="E777" i="4"/>
  <c r="B871" i="4"/>
  <c r="D871" i="4"/>
  <c r="E871" i="4"/>
  <c r="C871" i="4"/>
  <c r="C1017" i="4"/>
  <c r="B1017" i="4"/>
  <c r="D1017" i="4"/>
  <c r="T1161" i="10"/>
  <c r="C1265" i="4"/>
  <c r="B1265" i="4"/>
  <c r="D1265" i="4"/>
  <c r="E1265" i="4"/>
  <c r="E1339" i="4"/>
  <c r="B1339" i="4"/>
  <c r="C1339" i="4"/>
  <c r="D1339" i="4"/>
  <c r="D1403" i="4"/>
  <c r="B1403" i="4"/>
  <c r="C1403" i="4"/>
  <c r="E1403" i="4"/>
  <c r="B1448" i="4"/>
  <c r="C1448" i="4"/>
  <c r="D1448" i="4"/>
  <c r="B1605" i="4"/>
  <c r="C1605" i="4"/>
  <c r="C535" i="4"/>
  <c r="D535" i="4"/>
  <c r="E535" i="4"/>
  <c r="B535" i="4"/>
  <c r="E684" i="4"/>
  <c r="D684" i="4"/>
  <c r="B712" i="4"/>
  <c r="C712" i="4"/>
  <c r="D712" i="4"/>
  <c r="E712" i="4"/>
  <c r="H738" i="4"/>
  <c r="C738" i="8"/>
  <c r="H753" i="4"/>
  <c r="C753" i="8"/>
  <c r="B786" i="4"/>
  <c r="C786" i="4"/>
  <c r="B855" i="4"/>
  <c r="C855" i="4"/>
  <c r="D855" i="4"/>
  <c r="E855" i="4"/>
  <c r="D890" i="4"/>
  <c r="E890" i="4"/>
  <c r="B890" i="4"/>
  <c r="C890" i="4"/>
  <c r="H914" i="4"/>
  <c r="C914" i="8"/>
  <c r="P934" i="10"/>
  <c r="N934" i="4" s="1"/>
  <c r="N965" i="10"/>
  <c r="L965" i="4" s="1"/>
  <c r="N999" i="10"/>
  <c r="L999" i="4" s="1"/>
  <c r="N1173" i="10"/>
  <c r="L1173" i="4" s="1"/>
  <c r="S1250" i="10"/>
  <c r="P1250" i="10"/>
  <c r="Q1250" i="10"/>
  <c r="D1323" i="4"/>
  <c r="E1323" i="4"/>
  <c r="B1323" i="4"/>
  <c r="C1323" i="4"/>
  <c r="H1433" i="4"/>
  <c r="C1433" i="8"/>
  <c r="H1545" i="4"/>
  <c r="C1545" i="8"/>
  <c r="H1617" i="4"/>
  <c r="C1617" i="8"/>
  <c r="D1731" i="4"/>
  <c r="C1731" i="4"/>
  <c r="C1778" i="4"/>
  <c r="B1778" i="4"/>
  <c r="E1778" i="4"/>
  <c r="D1778" i="4"/>
  <c r="C1814" i="4"/>
  <c r="D1820" i="4"/>
  <c r="E1820" i="4"/>
  <c r="B1820" i="4"/>
  <c r="C1820" i="4"/>
  <c r="C1829" i="4"/>
  <c r="D1829" i="4"/>
  <c r="B1829" i="4"/>
  <c r="E1924" i="4"/>
  <c r="D1924" i="4"/>
  <c r="B1953" i="4"/>
  <c r="D1953" i="4"/>
  <c r="B1315" i="4"/>
  <c r="C1315" i="4"/>
  <c r="D1315" i="4"/>
  <c r="E1315" i="4"/>
  <c r="H1365" i="4"/>
  <c r="C1365" i="8"/>
  <c r="N1370" i="10"/>
  <c r="L1370" i="4" s="1"/>
  <c r="B1528" i="4"/>
  <c r="C1528" i="4"/>
  <c r="D1528" i="4"/>
  <c r="B1547" i="4"/>
  <c r="C1547" i="4"/>
  <c r="D1547" i="4"/>
  <c r="E1547" i="4"/>
  <c r="B1613" i="4"/>
  <c r="C1613" i="4"/>
  <c r="B1619" i="4"/>
  <c r="C1619" i="4"/>
  <c r="E1619" i="4"/>
  <c r="D1619" i="4"/>
  <c r="H1737" i="4"/>
  <c r="C1737" i="8"/>
  <c r="Q1842" i="10"/>
  <c r="B1876" i="4"/>
  <c r="C1876" i="4"/>
  <c r="D1876" i="4"/>
  <c r="E1876" i="4"/>
  <c r="C1921" i="4"/>
  <c r="B1921" i="4"/>
  <c r="C1934" i="4"/>
  <c r="D1934" i="4"/>
  <c r="E1934" i="4"/>
  <c r="B1934" i="4"/>
  <c r="H1969" i="4"/>
  <c r="C1969" i="8"/>
  <c r="B1435" i="4"/>
  <c r="C1435" i="4"/>
  <c r="D1435" i="4"/>
  <c r="E1435" i="4"/>
  <c r="N1458" i="10"/>
  <c r="Q1506" i="10"/>
  <c r="H1564" i="4"/>
  <c r="C1564" i="8"/>
  <c r="B1566" i="4"/>
  <c r="E1566" i="4"/>
  <c r="H1634" i="4"/>
  <c r="C1634" i="8"/>
  <c r="H1683" i="4"/>
  <c r="C1683" i="8"/>
  <c r="H1747" i="4"/>
  <c r="C1747" i="8"/>
  <c r="H1807" i="4"/>
  <c r="C1807" i="8"/>
  <c r="H1819" i="4"/>
  <c r="C1819" i="8"/>
  <c r="H1831" i="4"/>
  <c r="C1831" i="8"/>
  <c r="H1843" i="4"/>
  <c r="C1843" i="8"/>
  <c r="D1868" i="4"/>
  <c r="B1868" i="4"/>
  <c r="C1868" i="4"/>
  <c r="E1868" i="4"/>
  <c r="H1879" i="4"/>
  <c r="C1879" i="8"/>
  <c r="O1993" i="10"/>
  <c r="M1993" i="4" s="1"/>
  <c r="Q1993" i="10"/>
  <c r="O1993" i="4" s="1"/>
  <c r="D1893" i="4"/>
  <c r="C1893" i="4"/>
  <c r="C1939" i="4"/>
  <c r="B1939" i="4"/>
  <c r="D1939" i="4"/>
  <c r="E1939" i="4"/>
  <c r="H1986" i="4"/>
  <c r="C1986" i="8"/>
  <c r="E1508" i="4"/>
  <c r="B1508" i="4"/>
  <c r="C1508" i="4"/>
  <c r="D1508" i="4"/>
  <c r="N1545" i="10"/>
  <c r="B1796" i="4"/>
  <c r="C1796" i="4"/>
  <c r="D1796" i="4"/>
  <c r="E1796" i="4"/>
  <c r="C1330" i="4"/>
  <c r="H1371" i="4"/>
  <c r="C1371" i="8"/>
  <c r="T1567" i="10"/>
  <c r="R1567" i="4" s="1"/>
  <c r="B1643" i="4"/>
  <c r="C1643" i="4"/>
  <c r="E1643" i="4"/>
  <c r="D1643" i="4"/>
  <c r="P1715" i="10"/>
  <c r="N1715" i="4" s="1"/>
  <c r="C1858" i="4"/>
  <c r="D1858" i="4"/>
  <c r="E1858" i="4"/>
  <c r="B1858" i="4"/>
  <c r="C1910" i="4"/>
  <c r="B1910" i="4"/>
  <c r="D1910" i="4"/>
  <c r="E1910" i="4"/>
  <c r="D1925" i="4"/>
  <c r="C1925" i="4"/>
  <c r="E1925" i="4"/>
  <c r="N1937" i="10"/>
  <c r="B1952" i="4"/>
  <c r="C1952" i="4"/>
  <c r="D1952" i="4"/>
  <c r="E1952" i="4"/>
  <c r="C1958" i="4"/>
  <c r="E1958" i="4"/>
  <c r="B1958" i="4"/>
  <c r="D1958" i="4"/>
  <c r="H1992" i="4"/>
  <c r="C1992" i="8"/>
  <c r="N1216" i="10"/>
  <c r="L1216" i="4" s="1"/>
  <c r="E1266" i="4"/>
  <c r="C1266" i="4"/>
  <c r="D1266" i="4"/>
  <c r="C1489" i="4"/>
  <c r="Q1545" i="10"/>
  <c r="H1594" i="4"/>
  <c r="C1594" i="8"/>
  <c r="N1688" i="10"/>
  <c r="B1705" i="4"/>
  <c r="C1705" i="4"/>
  <c r="E1705" i="4"/>
  <c r="H1872" i="4"/>
  <c r="C1872" i="8"/>
  <c r="E1884" i="4"/>
  <c r="C1884" i="4"/>
  <c r="D1884" i="4"/>
  <c r="O1927" i="10"/>
  <c r="N1211" i="10"/>
  <c r="T1211" i="10"/>
  <c r="R1211" i="4" s="1"/>
  <c r="R1295" i="10"/>
  <c r="P1295" i="4" s="1"/>
  <c r="O1295" i="10"/>
  <c r="P1348" i="10"/>
  <c r="N1348" i="4" s="1"/>
  <c r="N1420" i="10"/>
  <c r="D1445" i="4"/>
  <c r="B1445" i="4"/>
  <c r="C1445" i="4"/>
  <c r="B1464" i="4"/>
  <c r="C1464" i="4"/>
  <c r="D1464" i="4"/>
  <c r="H1721" i="4"/>
  <c r="C1721" i="8"/>
  <c r="C1746" i="4"/>
  <c r="D1746" i="4"/>
  <c r="B1746" i="4"/>
  <c r="E1746" i="4"/>
  <c r="D1759" i="4"/>
  <c r="B1759" i="4"/>
  <c r="C1759" i="4"/>
  <c r="E1759" i="4"/>
  <c r="B1801" i="4"/>
  <c r="C1801" i="4"/>
  <c r="E1801" i="4"/>
  <c r="H1875" i="4"/>
  <c r="C1875" i="8"/>
  <c r="R1880" i="10"/>
  <c r="B1896" i="4"/>
  <c r="C1896" i="4"/>
  <c r="D1896" i="4"/>
  <c r="E1896" i="4"/>
  <c r="C1305" i="4"/>
  <c r="E1305" i="4"/>
  <c r="B1305" i="4"/>
  <c r="D1305" i="4"/>
  <c r="C1399" i="4"/>
  <c r="B1515" i="4"/>
  <c r="C1515" i="4"/>
  <c r="D1515" i="4"/>
  <c r="E1515" i="4"/>
  <c r="S1555" i="10"/>
  <c r="Q1555" i="4" s="1"/>
  <c r="O1555" i="10"/>
  <c r="R1555" i="10"/>
  <c r="P1555" i="4" s="1"/>
  <c r="P1586" i="10"/>
  <c r="N1586" i="4" s="1"/>
  <c r="S1586" i="10"/>
  <c r="R1595" i="10"/>
  <c r="N1595" i="10"/>
  <c r="D1625" i="4"/>
  <c r="C1625" i="4"/>
  <c r="E1625" i="4"/>
  <c r="P1643" i="10"/>
  <c r="N1643" i="10"/>
  <c r="Q1643" i="10"/>
  <c r="H1660" i="4"/>
  <c r="C1660" i="8"/>
  <c r="H1682" i="4"/>
  <c r="C1682" i="8"/>
  <c r="H1691" i="4"/>
  <c r="C1691" i="8"/>
  <c r="B1777" i="4"/>
  <c r="E1777" i="4"/>
  <c r="C1777" i="4"/>
  <c r="H1834" i="4"/>
  <c r="C1834" i="8"/>
  <c r="H1884" i="4"/>
  <c r="C1884" i="8"/>
  <c r="B1912" i="4"/>
  <c r="C1912" i="4"/>
  <c r="D1912" i="4"/>
  <c r="E1912" i="4"/>
  <c r="H1928" i="4"/>
  <c r="C1928" i="8"/>
  <c r="H1944" i="4"/>
  <c r="C1944" i="8"/>
  <c r="N1961" i="10"/>
  <c r="H566" i="4"/>
  <c r="C566" i="8"/>
  <c r="H553" i="4"/>
  <c r="C553" i="8"/>
  <c r="H587" i="4"/>
  <c r="C587" i="8"/>
  <c r="H603" i="4"/>
  <c r="C603" i="8"/>
  <c r="H683" i="4"/>
  <c r="C683" i="8"/>
  <c r="H741" i="4"/>
  <c r="C741" i="8"/>
  <c r="H685" i="4"/>
  <c r="C685" i="8"/>
  <c r="H733" i="4"/>
  <c r="C733" i="8"/>
  <c r="H749" i="4"/>
  <c r="C749" i="8"/>
  <c r="H656" i="4"/>
  <c r="C656" i="8"/>
  <c r="H880" i="4"/>
  <c r="C880" i="8"/>
  <c r="H805" i="4"/>
  <c r="C805" i="8"/>
  <c r="H846" i="4"/>
  <c r="C846" i="8"/>
  <c r="H854" i="4"/>
  <c r="C854" i="8"/>
  <c r="H862" i="4"/>
  <c r="C862" i="8"/>
  <c r="H821" i="4"/>
  <c r="C821" i="8"/>
  <c r="H888" i="4"/>
  <c r="C888" i="8"/>
  <c r="H789" i="4"/>
  <c r="C789" i="8"/>
  <c r="H853" i="4"/>
  <c r="C853" i="8"/>
  <c r="H869" i="4"/>
  <c r="C869" i="8"/>
  <c r="H952" i="4"/>
  <c r="C952" i="8"/>
  <c r="H1072" i="4"/>
  <c r="C1072" i="8"/>
  <c r="H1112" i="4"/>
  <c r="C1112" i="8"/>
  <c r="H936" i="4"/>
  <c r="C936" i="8"/>
  <c r="H1019" i="4"/>
  <c r="C1019" i="8"/>
  <c r="H1093" i="4"/>
  <c r="C1093" i="8"/>
  <c r="H1117" i="4"/>
  <c r="C1117" i="8"/>
  <c r="H1193" i="4"/>
  <c r="C1193" i="8"/>
  <c r="H1116" i="4"/>
  <c r="C1116" i="8"/>
  <c r="H1228" i="4"/>
  <c r="C1228" i="8"/>
  <c r="H1244" i="4"/>
  <c r="C1244" i="8"/>
  <c r="H1175" i="4"/>
  <c r="C1175" i="8"/>
  <c r="H1215" i="4"/>
  <c r="C1215" i="8"/>
  <c r="H1247" i="4"/>
  <c r="C1247" i="8"/>
  <c r="H1330" i="4"/>
  <c r="C1330" i="8"/>
  <c r="H1378" i="4"/>
  <c r="C1378" i="8"/>
  <c r="H1296" i="4"/>
  <c r="C1296" i="8"/>
  <c r="H1263" i="4"/>
  <c r="C1263" i="8"/>
  <c r="H1281" i="4"/>
  <c r="C1281" i="8"/>
  <c r="H1262" i="4"/>
  <c r="C1262" i="8"/>
  <c r="H1388" i="4"/>
  <c r="C1388" i="8"/>
  <c r="H1480" i="4"/>
  <c r="C1480" i="8"/>
  <c r="H1459" i="4"/>
  <c r="C1459" i="8"/>
  <c r="H1491" i="4"/>
  <c r="C1491" i="8"/>
  <c r="H1471" i="4"/>
  <c r="C1471" i="8"/>
  <c r="H1479" i="4"/>
  <c r="C1479" i="8"/>
  <c r="H1528" i="4"/>
  <c r="C1528" i="8"/>
  <c r="H1509" i="4"/>
  <c r="C1509" i="8"/>
  <c r="H1520" i="4"/>
  <c r="C1520" i="8"/>
  <c r="H1566" i="4"/>
  <c r="C1566" i="8"/>
  <c r="H1511" i="4"/>
  <c r="C1511" i="8"/>
  <c r="H1669" i="4"/>
  <c r="C1669" i="8"/>
  <c r="H1736" i="4"/>
  <c r="C1736" i="8"/>
  <c r="H1837" i="4"/>
  <c r="C1837" i="8"/>
  <c r="H1501" i="4"/>
  <c r="C1501" i="8"/>
  <c r="H1770" i="4"/>
  <c r="C1770" i="8"/>
  <c r="H1740" i="4"/>
  <c r="C1740" i="8"/>
  <c r="H1573" i="4"/>
  <c r="C1573" i="8"/>
  <c r="H1788" i="4"/>
  <c r="C1788" i="8"/>
  <c r="H1820" i="4"/>
  <c r="C1820" i="8"/>
  <c r="H1856" i="4"/>
  <c r="C1856" i="8"/>
  <c r="H1899" i="4"/>
  <c r="C1899" i="8"/>
  <c r="H1995" i="4"/>
  <c r="C1995" i="8"/>
  <c r="H1902" i="4"/>
  <c r="C1902" i="8"/>
  <c r="H1934" i="4"/>
  <c r="C1934" i="8"/>
  <c r="H1966" i="4"/>
  <c r="C1966" i="8"/>
  <c r="H1878" i="4"/>
  <c r="C1878" i="8"/>
  <c r="O852" i="13"/>
  <c r="S852" i="13"/>
  <c r="Q852" i="13"/>
  <c r="N445" i="13"/>
  <c r="Q445" i="13"/>
  <c r="S789" i="13"/>
  <c r="S708" i="13"/>
  <c r="Q708" i="4" s="1"/>
  <c r="N708" i="13"/>
  <c r="L708" i="4" s="1"/>
  <c r="P248" i="13"/>
  <c r="N281" i="13"/>
  <c r="S326" i="13"/>
  <c r="Q326" i="13"/>
  <c r="Q349" i="13"/>
  <c r="S349" i="13"/>
  <c r="P360" i="13"/>
  <c r="N405" i="13"/>
  <c r="Q405" i="13"/>
  <c r="P405" i="13"/>
  <c r="P488" i="13"/>
  <c r="N645" i="13"/>
  <c r="Q714" i="13"/>
  <c r="O714" i="4" s="1"/>
  <c r="S714" i="13"/>
  <c r="Q714" i="4" s="1"/>
  <c r="T714" i="13"/>
  <c r="N421" i="13"/>
  <c r="Q565" i="13"/>
  <c r="N940" i="13"/>
  <c r="Q940" i="13"/>
  <c r="S940" i="13"/>
  <c r="Q940" i="4" s="1"/>
  <c r="N751" i="13"/>
  <c r="P751" i="13"/>
  <c r="R751" i="13"/>
  <c r="N612" i="13"/>
  <c r="L612" i="4" s="1"/>
  <c r="Q612" i="13"/>
  <c r="R612" i="13"/>
  <c r="P612" i="13"/>
  <c r="S255" i="13"/>
  <c r="Q528" i="13"/>
  <c r="S550" i="13"/>
  <c r="O714" i="13"/>
  <c r="M714" i="4" s="1"/>
  <c r="O629" i="13"/>
  <c r="M629" i="4" s="1"/>
  <c r="T1099" i="13"/>
  <c r="S1107" i="13"/>
  <c r="Q1107" i="4" s="1"/>
  <c r="P1115" i="13"/>
  <c r="R1115" i="13"/>
  <c r="S1115" i="13"/>
  <c r="Q1128" i="13"/>
  <c r="O1128" i="4" s="1"/>
  <c r="N1346" i="13"/>
  <c r="T1346" i="13"/>
  <c r="R1346" i="4" s="1"/>
  <c r="O1490" i="13"/>
  <c r="Q1490" i="13"/>
  <c r="Q341" i="13"/>
  <c r="P341" i="13"/>
  <c r="Q756" i="13"/>
  <c r="O756" i="4" s="1"/>
  <c r="O756" i="13"/>
  <c r="M756" i="4" s="1"/>
  <c r="P974" i="13"/>
  <c r="S974" i="13"/>
  <c r="N1597" i="13"/>
  <c r="O1597" i="13"/>
  <c r="T1597" i="13"/>
  <c r="N1688" i="13"/>
  <c r="O1238" i="13"/>
  <c r="Q1260" i="13"/>
  <c r="O698" i="13"/>
  <c r="S698" i="13"/>
  <c r="Q698" i="13"/>
  <c r="S763" i="13"/>
  <c r="Q763" i="4" s="1"/>
  <c r="R763" i="13"/>
  <c r="P763" i="4" s="1"/>
  <c r="Q1017" i="13"/>
  <c r="R1017" i="13"/>
  <c r="Q1073" i="13"/>
  <c r="O1073" i="4" s="1"/>
  <c r="Q1192" i="13"/>
  <c r="Q1450" i="13"/>
  <c r="O1450" i="13"/>
  <c r="R390" i="13"/>
  <c r="P390" i="4" s="1"/>
  <c r="O637" i="13"/>
  <c r="Q870" i="13"/>
  <c r="N933" i="13"/>
  <c r="L933" i="4" s="1"/>
  <c r="Q933" i="13"/>
  <c r="O1158" i="13"/>
  <c r="P467" i="13"/>
  <c r="N628" i="13"/>
  <c r="R628" i="13"/>
  <c r="P628" i="13"/>
  <c r="Q628" i="13"/>
  <c r="R1049" i="13"/>
  <c r="Q1049" i="13"/>
  <c r="O1150" i="13"/>
  <c r="M1150" i="4" s="1"/>
  <c r="N939" i="13"/>
  <c r="N1125" i="13"/>
  <c r="S1293" i="13"/>
  <c r="O1293" i="13"/>
  <c r="S1325" i="13"/>
  <c r="O1325" i="13"/>
  <c r="H252" i="4"/>
  <c r="C252" i="8"/>
  <c r="N1426" i="13"/>
  <c r="T1621" i="13"/>
  <c r="S1621" i="13"/>
  <c r="N1731" i="13"/>
  <c r="Q1899" i="13"/>
  <c r="N1899" i="13"/>
  <c r="N907" i="13"/>
  <c r="P1615" i="13"/>
  <c r="N1615" i="13"/>
  <c r="N1698" i="13"/>
  <c r="L1698" i="4" s="1"/>
  <c r="P1698" i="13"/>
  <c r="S1698" i="13"/>
  <c r="R1698" i="13"/>
  <c r="P1698" i="4" s="1"/>
  <c r="S821" i="13"/>
  <c r="Q1105" i="13"/>
  <c r="N1311" i="13"/>
  <c r="Q1626" i="13"/>
  <c r="Q1770" i="13"/>
  <c r="R1770" i="13"/>
  <c r="S733" i="13"/>
  <c r="N1458" i="13"/>
  <c r="Q1471" i="13"/>
  <c r="N1471" i="13"/>
  <c r="P1471" i="13"/>
  <c r="R1471" i="13"/>
  <c r="O1653" i="13"/>
  <c r="S1653" i="13"/>
  <c r="Q1198" i="13"/>
  <c r="O1198" i="13"/>
  <c r="H369" i="4"/>
  <c r="C369" i="8"/>
  <c r="C459" i="4"/>
  <c r="B459" i="4"/>
  <c r="E459" i="4"/>
  <c r="H482" i="4"/>
  <c r="C482" i="8"/>
  <c r="N496" i="10"/>
  <c r="L496" i="4" s="1"/>
  <c r="H556" i="4"/>
  <c r="C556" i="8"/>
  <c r="H654" i="4"/>
  <c r="C654" i="8"/>
  <c r="D665" i="4"/>
  <c r="B665" i="4"/>
  <c r="C665" i="4"/>
  <c r="E665" i="4"/>
  <c r="B729" i="4"/>
  <c r="C729" i="4"/>
  <c r="D729" i="4"/>
  <c r="E729" i="4"/>
  <c r="O1629" i="13"/>
  <c r="S1629" i="13"/>
  <c r="T1629" i="13"/>
  <c r="D275" i="4"/>
  <c r="C275" i="4"/>
  <c r="E282" i="4"/>
  <c r="D282" i="4"/>
  <c r="C303" i="4"/>
  <c r="E303" i="4"/>
  <c r="B303" i="4"/>
  <c r="D303" i="4"/>
  <c r="C332" i="4"/>
  <c r="B332" i="4"/>
  <c r="E332" i="4"/>
  <c r="D332" i="4"/>
  <c r="P380" i="10"/>
  <c r="R380" i="10"/>
  <c r="B434" i="4"/>
  <c r="C434" i="4"/>
  <c r="E447" i="4"/>
  <c r="D447" i="4"/>
  <c r="C447" i="4"/>
  <c r="N499" i="10"/>
  <c r="H567" i="4"/>
  <c r="C567" i="8"/>
  <c r="C575" i="4"/>
  <c r="B575" i="4"/>
  <c r="D575" i="4"/>
  <c r="P624" i="10"/>
  <c r="N624" i="4" s="1"/>
  <c r="O1634" i="13"/>
  <c r="H295" i="4"/>
  <c r="C295" i="8"/>
  <c r="B351" i="4"/>
  <c r="C351" i="4"/>
  <c r="D351" i="4"/>
  <c r="E351" i="4"/>
  <c r="E407" i="4"/>
  <c r="C407" i="4"/>
  <c r="D407" i="4"/>
  <c r="B426" i="4"/>
  <c r="C426" i="4"/>
  <c r="B553" i="4"/>
  <c r="E553" i="4"/>
  <c r="N1706" i="13"/>
  <c r="E258" i="4"/>
  <c r="D258" i="4"/>
  <c r="D326" i="4"/>
  <c r="B326" i="4"/>
  <c r="C326" i="4"/>
  <c r="E326" i="4"/>
  <c r="B454" i="4"/>
  <c r="C454" i="4"/>
  <c r="D454" i="4"/>
  <c r="E454" i="4"/>
  <c r="Q519" i="10"/>
  <c r="O519" i="4" s="1"/>
  <c r="N519" i="10"/>
  <c r="L519" i="4" s="1"/>
  <c r="C559" i="4"/>
  <c r="B559" i="4"/>
  <c r="D559" i="4"/>
  <c r="Q634" i="10"/>
  <c r="E652" i="4"/>
  <c r="D652" i="4"/>
  <c r="C702" i="4"/>
  <c r="E702" i="4"/>
  <c r="B702" i="4"/>
  <c r="D702" i="4"/>
  <c r="B719" i="4"/>
  <c r="C719" i="4"/>
  <c r="D719" i="4"/>
  <c r="Q1817" i="13"/>
  <c r="C300" i="4"/>
  <c r="D300" i="4"/>
  <c r="B300" i="4"/>
  <c r="E300" i="4"/>
  <c r="B333" i="4"/>
  <c r="D333" i="4"/>
  <c r="C333" i="4"/>
  <c r="H403" i="4"/>
  <c r="C403" i="8"/>
  <c r="C524" i="4"/>
  <c r="D524" i="4"/>
  <c r="E524" i="4"/>
  <c r="B524" i="4"/>
  <c r="N1354" i="13"/>
  <c r="P1380" i="13"/>
  <c r="O1380" i="13"/>
  <c r="S1380" i="13"/>
  <c r="Q1380" i="13"/>
  <c r="N1586" i="13"/>
  <c r="O1745" i="13"/>
  <c r="P1933" i="13"/>
  <c r="S253" i="10"/>
  <c r="B265" i="4"/>
  <c r="C265" i="4"/>
  <c r="E265" i="4"/>
  <c r="E338" i="4"/>
  <c r="D338" i="4"/>
  <c r="B369" i="4"/>
  <c r="C369" i="4"/>
  <c r="D369" i="4"/>
  <c r="E369" i="4"/>
  <c r="E391" i="4"/>
  <c r="C391" i="4"/>
  <c r="D391" i="4"/>
  <c r="D400" i="4"/>
  <c r="B400" i="4"/>
  <c r="C400" i="4"/>
  <c r="E400" i="4"/>
  <c r="B453" i="4"/>
  <c r="E453" i="4"/>
  <c r="B548" i="4"/>
  <c r="C548" i="4"/>
  <c r="D548" i="4"/>
  <c r="E548" i="4"/>
  <c r="B655" i="4"/>
  <c r="D655" i="4"/>
  <c r="C655" i="4"/>
  <c r="D667" i="4"/>
  <c r="C667" i="4"/>
  <c r="E667" i="4"/>
  <c r="B667" i="4"/>
  <c r="D675" i="4"/>
  <c r="B675" i="4"/>
  <c r="C675" i="4"/>
  <c r="E675" i="4"/>
  <c r="D254" i="4"/>
  <c r="B254" i="4"/>
  <c r="C254" i="4"/>
  <c r="H301" i="4"/>
  <c r="C301" i="8"/>
  <c r="E346" i="4"/>
  <c r="D346" i="4"/>
  <c r="C449" i="4"/>
  <c r="D449" i="4"/>
  <c r="B449" i="4"/>
  <c r="H472" i="4"/>
  <c r="C472" i="8"/>
  <c r="D495" i="4"/>
  <c r="C495" i="4"/>
  <c r="B531" i="4"/>
  <c r="E531" i="4"/>
  <c r="C531" i="4"/>
  <c r="D531" i="4"/>
  <c r="B545" i="4"/>
  <c r="E545" i="4"/>
  <c r="B595" i="4"/>
  <c r="C595" i="4"/>
  <c r="D595" i="4"/>
  <c r="E595" i="4"/>
  <c r="E620" i="4"/>
  <c r="B620" i="4"/>
  <c r="C620" i="4"/>
  <c r="D620" i="4"/>
  <c r="B632" i="4"/>
  <c r="C632" i="4"/>
  <c r="C649" i="4"/>
  <c r="D649" i="4"/>
  <c r="B649" i="4"/>
  <c r="E649" i="4"/>
  <c r="H697" i="4"/>
  <c r="C697" i="8"/>
  <c r="H292" i="4"/>
  <c r="C292" i="8"/>
  <c r="H576" i="4"/>
  <c r="C576" i="8"/>
  <c r="E588" i="4"/>
  <c r="B588" i="4"/>
  <c r="C588" i="4"/>
  <c r="D588" i="4"/>
  <c r="D725" i="4"/>
  <c r="C725" i="4"/>
  <c r="R792" i="10"/>
  <c r="S792" i="10"/>
  <c r="B869" i="4"/>
  <c r="E869" i="4"/>
  <c r="B896" i="4"/>
  <c r="C896" i="4"/>
  <c r="D896" i="4"/>
  <c r="E896" i="4"/>
  <c r="O975" i="10"/>
  <c r="M975" i="4" s="1"/>
  <c r="B990" i="4"/>
  <c r="C990" i="4"/>
  <c r="D990" i="4"/>
  <c r="E990" i="4"/>
  <c r="B1006" i="4"/>
  <c r="C1006" i="4"/>
  <c r="D1006" i="4"/>
  <c r="E1006" i="4"/>
  <c r="H1067" i="4"/>
  <c r="C1067" i="8"/>
  <c r="H1102" i="4"/>
  <c r="C1102" i="8"/>
  <c r="C1246" i="4"/>
  <c r="B1246" i="4"/>
  <c r="D1246" i="4"/>
  <c r="E1246" i="4"/>
  <c r="D1264" i="4"/>
  <c r="B1264" i="4"/>
  <c r="C1264" i="4"/>
  <c r="E1264" i="4"/>
  <c r="E1274" i="4"/>
  <c r="C1274" i="4"/>
  <c r="D1274" i="4"/>
  <c r="H1282" i="4"/>
  <c r="C1282" i="8"/>
  <c r="B1479" i="4"/>
  <c r="C1479" i="4"/>
  <c r="D1479" i="4"/>
  <c r="E1479" i="4"/>
  <c r="Q1878" i="13"/>
  <c r="Q303" i="10"/>
  <c r="O303" i="4" s="1"/>
  <c r="C678" i="4"/>
  <c r="B678" i="4"/>
  <c r="D678" i="4"/>
  <c r="E678" i="4"/>
  <c r="C763" i="4"/>
  <c r="E763" i="4"/>
  <c r="B763" i="4"/>
  <c r="E793" i="4"/>
  <c r="B793" i="4"/>
  <c r="C793" i="4"/>
  <c r="D793" i="4"/>
  <c r="E825" i="4"/>
  <c r="B825" i="4"/>
  <c r="C825" i="4"/>
  <c r="D825" i="4"/>
  <c r="H860" i="4"/>
  <c r="C860" i="8"/>
  <c r="B880" i="4"/>
  <c r="C880" i="4"/>
  <c r="D880" i="4"/>
  <c r="E880" i="4"/>
  <c r="D968" i="4"/>
  <c r="E968" i="4"/>
  <c r="B968" i="4"/>
  <c r="C968" i="4"/>
  <c r="S1037" i="10"/>
  <c r="Q1037" i="4" s="1"/>
  <c r="D1046" i="4"/>
  <c r="E1046" i="4"/>
  <c r="B1046" i="4"/>
  <c r="C1046" i="4"/>
  <c r="B1053" i="4"/>
  <c r="E1053" i="4"/>
  <c r="T1081" i="10"/>
  <c r="R1081" i="4" s="1"/>
  <c r="E1111" i="4"/>
  <c r="B1111" i="4"/>
  <c r="C1111" i="4"/>
  <c r="D1111" i="4"/>
  <c r="H1200" i="4"/>
  <c r="C1200" i="8"/>
  <c r="H1353" i="4"/>
  <c r="C1353" i="8"/>
  <c r="B1363" i="4"/>
  <c r="C1363" i="4"/>
  <c r="D1363" i="4"/>
  <c r="E1363" i="4"/>
  <c r="D246" i="4"/>
  <c r="B246" i="4"/>
  <c r="C246" i="4"/>
  <c r="R435" i="10"/>
  <c r="O614" i="10"/>
  <c r="O626" i="10"/>
  <c r="M626" i="4" s="1"/>
  <c r="N808" i="10"/>
  <c r="E918" i="4"/>
  <c r="B918" i="4"/>
  <c r="C918" i="4"/>
  <c r="D918" i="4"/>
  <c r="H1034" i="4"/>
  <c r="C1034" i="8"/>
  <c r="E1270" i="4"/>
  <c r="B1270" i="4"/>
  <c r="C1270" i="4"/>
  <c r="D1270" i="4"/>
  <c r="N1637" i="13"/>
  <c r="P1870" i="13"/>
  <c r="Q1870" i="13"/>
  <c r="O1870" i="13"/>
  <c r="D313" i="4"/>
  <c r="B313" i="4"/>
  <c r="C313" i="4"/>
  <c r="E313" i="4"/>
  <c r="B647" i="4"/>
  <c r="C647" i="4"/>
  <c r="D647" i="4"/>
  <c r="H689" i="4"/>
  <c r="C689" i="8"/>
  <c r="E732" i="4"/>
  <c r="D732" i="4"/>
  <c r="D741" i="4"/>
  <c r="C741" i="4"/>
  <c r="B776" i="4"/>
  <c r="C776" i="4"/>
  <c r="D776" i="4"/>
  <c r="E776" i="4"/>
  <c r="H825" i="4"/>
  <c r="C825" i="8"/>
  <c r="H876" i="4"/>
  <c r="C876" i="8"/>
  <c r="R890" i="10"/>
  <c r="B942" i="4"/>
  <c r="C942" i="4"/>
  <c r="D942" i="4"/>
  <c r="E942" i="4"/>
  <c r="E999" i="4"/>
  <c r="C999" i="4"/>
  <c r="D999" i="4"/>
  <c r="D1096" i="4"/>
  <c r="B1096" i="4"/>
  <c r="C1096" i="4"/>
  <c r="E1096" i="4"/>
  <c r="B1117" i="4"/>
  <c r="D1117" i="4"/>
  <c r="E1117" i="4"/>
  <c r="C1185" i="4"/>
  <c r="B1185" i="4"/>
  <c r="D1185" i="4"/>
  <c r="E1185" i="4"/>
  <c r="H1210" i="4"/>
  <c r="C1210" i="8"/>
  <c r="E1524" i="4"/>
  <c r="D1524" i="4"/>
  <c r="B1524" i="4"/>
  <c r="C1524" i="4"/>
  <c r="B1561" i="4"/>
  <c r="C1561" i="4"/>
  <c r="D1629" i="4"/>
  <c r="E1629" i="4"/>
  <c r="D432" i="4"/>
  <c r="B432" i="4"/>
  <c r="C432" i="4"/>
  <c r="E432" i="4"/>
  <c r="B656" i="4"/>
  <c r="D656" i="4"/>
  <c r="E656" i="4"/>
  <c r="C656" i="4"/>
  <c r="H679" i="4"/>
  <c r="C679" i="8"/>
  <c r="H705" i="4"/>
  <c r="C705" i="8"/>
  <c r="D791" i="4"/>
  <c r="B791" i="4"/>
  <c r="C791" i="4"/>
  <c r="E791" i="4"/>
  <c r="B856" i="4"/>
  <c r="C856" i="4"/>
  <c r="E856" i="4"/>
  <c r="D856" i="4"/>
  <c r="C926" i="4"/>
  <c r="D926" i="4"/>
  <c r="E926" i="4"/>
  <c r="B926" i="4"/>
  <c r="C1049" i="4"/>
  <c r="B1049" i="4"/>
  <c r="D1049" i="4"/>
  <c r="B1061" i="4"/>
  <c r="E1061" i="4"/>
  <c r="E1250" i="4"/>
  <c r="C1250" i="4"/>
  <c r="D1250" i="4"/>
  <c r="H294" i="4"/>
  <c r="C294" i="8"/>
  <c r="N339" i="10"/>
  <c r="P347" i="10"/>
  <c r="H353" i="4"/>
  <c r="C353" i="8"/>
  <c r="H484" i="4"/>
  <c r="C484" i="8"/>
  <c r="H552" i="4"/>
  <c r="C552" i="8"/>
  <c r="C640" i="4"/>
  <c r="C731" i="4"/>
  <c r="D731" i="4"/>
  <c r="E731" i="4"/>
  <c r="B731" i="4"/>
  <c r="B775" i="4"/>
  <c r="C775" i="4"/>
  <c r="D775" i="4"/>
  <c r="Q854" i="10"/>
  <c r="H925" i="4"/>
  <c r="C925" i="8"/>
  <c r="C1153" i="4"/>
  <c r="D1153" i="4"/>
  <c r="E1153" i="4"/>
  <c r="B1153" i="4"/>
  <c r="Q1176" i="13"/>
  <c r="O1176" i="4" s="1"/>
  <c r="B547" i="4"/>
  <c r="C547" i="4"/>
  <c r="D547" i="4"/>
  <c r="E547" i="4"/>
  <c r="H604" i="4"/>
  <c r="C604" i="8"/>
  <c r="O612" i="10"/>
  <c r="M612" i="4" s="1"/>
  <c r="H633" i="4"/>
  <c r="C633" i="8"/>
  <c r="Q666" i="10"/>
  <c r="C670" i="4"/>
  <c r="D670" i="4"/>
  <c r="B670" i="4"/>
  <c r="E670" i="4"/>
  <c r="H692" i="4"/>
  <c r="C692" i="8"/>
  <c r="B699" i="4"/>
  <c r="C699" i="4"/>
  <c r="D699" i="4"/>
  <c r="E699" i="4"/>
  <c r="P706" i="10"/>
  <c r="N706" i="4" s="1"/>
  <c r="N706" i="10"/>
  <c r="L706" i="4" s="1"/>
  <c r="T788" i="10"/>
  <c r="R788" i="4" s="1"/>
  <c r="B861" i="4"/>
  <c r="E861" i="4"/>
  <c r="H893" i="4"/>
  <c r="C893" i="8"/>
  <c r="H903" i="4"/>
  <c r="C903" i="8"/>
  <c r="C929" i="4"/>
  <c r="D929" i="4"/>
  <c r="E929" i="4"/>
  <c r="B929" i="4"/>
  <c r="C953" i="4"/>
  <c r="B953" i="4"/>
  <c r="D953" i="4"/>
  <c r="Q983" i="10"/>
  <c r="O983" i="4" s="1"/>
  <c r="O983" i="10"/>
  <c r="M983" i="4" s="1"/>
  <c r="P983" i="10"/>
  <c r="H991" i="4"/>
  <c r="C991" i="8"/>
  <c r="T1005" i="10"/>
  <c r="R1005" i="4" s="1"/>
  <c r="H1017" i="4"/>
  <c r="C1017" i="8"/>
  <c r="H1042" i="4"/>
  <c r="C1042" i="8"/>
  <c r="B1102" i="4"/>
  <c r="C1102" i="4"/>
  <c r="D1102" i="4"/>
  <c r="E1102" i="4"/>
  <c r="N1113" i="10"/>
  <c r="C1175" i="4"/>
  <c r="D1175" i="4"/>
  <c r="B1222" i="4"/>
  <c r="C1222" i="4"/>
  <c r="D1222" i="4"/>
  <c r="E1222" i="4"/>
  <c r="B1278" i="4"/>
  <c r="C1278" i="4"/>
  <c r="D1278" i="4"/>
  <c r="E1278" i="4"/>
  <c r="C1321" i="4"/>
  <c r="B1321" i="4"/>
  <c r="D1321" i="4"/>
  <c r="E1321" i="4"/>
  <c r="C1329" i="4"/>
  <c r="B1329" i="4"/>
  <c r="D1329" i="4"/>
  <c r="E1329" i="4"/>
  <c r="C1418" i="4"/>
  <c r="B1543" i="4"/>
  <c r="C1543" i="4"/>
  <c r="D1543" i="4"/>
  <c r="E1543" i="4"/>
  <c r="B1638" i="4"/>
  <c r="D1638" i="4"/>
  <c r="E1638" i="4"/>
  <c r="H535" i="4"/>
  <c r="C535" i="8"/>
  <c r="D541" i="4"/>
  <c r="B541" i="4"/>
  <c r="C541" i="4"/>
  <c r="D638" i="4"/>
  <c r="B638" i="4"/>
  <c r="C638" i="4"/>
  <c r="E638" i="4"/>
  <c r="H827" i="4"/>
  <c r="C827" i="8"/>
  <c r="C875" i="4"/>
  <c r="B875" i="4"/>
  <c r="E904" i="4"/>
  <c r="B904" i="4"/>
  <c r="C904" i="4"/>
  <c r="D904" i="4"/>
  <c r="C987" i="4"/>
  <c r="B987" i="4"/>
  <c r="E987" i="4"/>
  <c r="E1040" i="4"/>
  <c r="B1040" i="4"/>
  <c r="C1040" i="4"/>
  <c r="D1040" i="4"/>
  <c r="O1056" i="10"/>
  <c r="M1056" i="4" s="1"/>
  <c r="Q1056" i="10"/>
  <c r="O1056" i="4" s="1"/>
  <c r="B1069" i="4"/>
  <c r="E1069" i="4"/>
  <c r="C1105" i="4"/>
  <c r="B1105" i="4"/>
  <c r="D1105" i="4"/>
  <c r="B1114" i="4"/>
  <c r="C1142" i="4"/>
  <c r="B1142" i="4"/>
  <c r="D1142" i="4"/>
  <c r="E1142" i="4"/>
  <c r="S1402" i="10"/>
  <c r="H1422" i="4"/>
  <c r="C1422" i="8"/>
  <c r="E1492" i="4"/>
  <c r="B1492" i="4"/>
  <c r="C1492" i="4"/>
  <c r="D1492" i="4"/>
  <c r="B1527" i="4"/>
  <c r="C1527" i="4"/>
  <c r="D1527" i="4"/>
  <c r="E1527" i="4"/>
  <c r="B1671" i="4"/>
  <c r="C1671" i="4"/>
  <c r="D1671" i="4"/>
  <c r="E1671" i="4"/>
  <c r="C1708" i="4"/>
  <c r="B1708" i="4"/>
  <c r="E1708" i="4"/>
  <c r="B1769" i="4"/>
  <c r="E1769" i="4"/>
  <c r="C1769" i="4"/>
  <c r="H1814" i="4"/>
  <c r="C1814" i="8"/>
  <c r="H1854" i="4"/>
  <c r="C1854" i="8"/>
  <c r="D1981" i="4"/>
  <c r="C1981" i="4"/>
  <c r="E1981" i="4"/>
  <c r="B1981" i="4"/>
  <c r="H1203" i="4"/>
  <c r="C1203" i="8"/>
  <c r="D1336" i="4"/>
  <c r="B1336" i="4"/>
  <c r="C1336" i="4"/>
  <c r="E1336" i="4"/>
  <c r="T1476" i="10"/>
  <c r="P1556" i="10"/>
  <c r="B1576" i="4"/>
  <c r="C1576" i="4"/>
  <c r="D1576" i="4"/>
  <c r="H1622" i="4"/>
  <c r="C1622" i="8"/>
  <c r="D1633" i="4"/>
  <c r="B1633" i="4"/>
  <c r="C1666" i="4"/>
  <c r="B1666" i="4"/>
  <c r="D1666" i="4"/>
  <c r="E1666" i="4"/>
  <c r="D1699" i="4"/>
  <c r="C1699" i="4"/>
  <c r="H1718" i="4"/>
  <c r="C1718" i="8"/>
  <c r="S1755" i="10"/>
  <c r="B1825" i="4"/>
  <c r="C1825" i="4"/>
  <c r="E1825" i="4"/>
  <c r="C1867" i="4"/>
  <c r="D1867" i="4"/>
  <c r="O1883" i="10"/>
  <c r="M1883" i="4" s="1"/>
  <c r="C1987" i="4"/>
  <c r="B1987" i="4"/>
  <c r="D1987" i="4"/>
  <c r="E1987" i="4"/>
  <c r="C1993" i="8"/>
  <c r="H1993" i="4"/>
  <c r="D1920" i="4"/>
  <c r="E1920" i="4"/>
  <c r="B1920" i="4"/>
  <c r="C1920" i="4"/>
  <c r="B1945" i="4"/>
  <c r="D1945" i="4"/>
  <c r="D1411" i="4"/>
  <c r="B1411" i="4"/>
  <c r="C1411" i="4"/>
  <c r="E1411" i="4"/>
  <c r="H1492" i="4"/>
  <c r="C1492" i="8"/>
  <c r="B1535" i="4"/>
  <c r="E1535" i="4"/>
  <c r="C1535" i="4"/>
  <c r="D1535" i="4"/>
  <c r="B1544" i="4"/>
  <c r="C1544" i="4"/>
  <c r="D1544" i="4"/>
  <c r="Q1640" i="10"/>
  <c r="H1671" i="4"/>
  <c r="C1671" i="8"/>
  <c r="B1701" i="4"/>
  <c r="E1701" i="4"/>
  <c r="D1701" i="4"/>
  <c r="B1709" i="4"/>
  <c r="D1709" i="4"/>
  <c r="E1709" i="4"/>
  <c r="N1715" i="10"/>
  <c r="S1869" i="10"/>
  <c r="B1977" i="4"/>
  <c r="D1977" i="4"/>
  <c r="B1491" i="4"/>
  <c r="C1491" i="4"/>
  <c r="D1491" i="4"/>
  <c r="E1491" i="4"/>
  <c r="R1546" i="10"/>
  <c r="P1546" i="4" s="1"/>
  <c r="O1546" i="10"/>
  <c r="H1689" i="4"/>
  <c r="C1689" i="8"/>
  <c r="Q1698" i="10"/>
  <c r="O1698" i="4" s="1"/>
  <c r="B1721" i="4"/>
  <c r="C1721" i="4"/>
  <c r="D1721" i="4"/>
  <c r="E1721" i="4"/>
  <c r="D1727" i="4"/>
  <c r="B1727" i="4"/>
  <c r="C1727" i="4"/>
  <c r="E1727" i="4"/>
  <c r="B1761" i="4"/>
  <c r="C1761" i="4"/>
  <c r="E1761" i="4"/>
  <c r="H1871" i="4"/>
  <c r="C1871" i="8"/>
  <c r="B1880" i="4"/>
  <c r="C1880" i="4"/>
  <c r="D1880" i="4"/>
  <c r="E1880" i="4"/>
  <c r="H1956" i="4"/>
  <c r="C1956" i="8"/>
  <c r="D1230" i="4"/>
  <c r="E1230" i="4"/>
  <c r="B1230" i="4"/>
  <c r="C1230" i="4"/>
  <c r="O1317" i="10"/>
  <c r="D1424" i="4"/>
  <c r="B1424" i="4"/>
  <c r="C1424" i="4"/>
  <c r="E1424" i="4"/>
  <c r="C1426" i="4"/>
  <c r="D1426" i="4"/>
  <c r="Q1490" i="10"/>
  <c r="T1490" i="10"/>
  <c r="H1540" i="4"/>
  <c r="C1540" i="8"/>
  <c r="H1575" i="4"/>
  <c r="C1575" i="8"/>
  <c r="D1659" i="4"/>
  <c r="C1659" i="4"/>
  <c r="N1683" i="10"/>
  <c r="B1749" i="4"/>
  <c r="D1749" i="4"/>
  <c r="P1782" i="10"/>
  <c r="N1782" i="4" s="1"/>
  <c r="R1782" i="10"/>
  <c r="P1782" i="4" s="1"/>
  <c r="D1787" i="4"/>
  <c r="C1787" i="4"/>
  <c r="T1802" i="10"/>
  <c r="R1802" i="4" s="1"/>
  <c r="O1810" i="10"/>
  <c r="M1810" i="4" s="1"/>
  <c r="C1821" i="4"/>
  <c r="D1821" i="4"/>
  <c r="B1821" i="4"/>
  <c r="C1834" i="4"/>
  <c r="B1834" i="4"/>
  <c r="D1834" i="4"/>
  <c r="E1834" i="4"/>
  <c r="P1882" i="10"/>
  <c r="C1897" i="4"/>
  <c r="B1897" i="4"/>
  <c r="C1907" i="4"/>
  <c r="B1907" i="4"/>
  <c r="D1907" i="4"/>
  <c r="E1907" i="4"/>
  <c r="H1952" i="4"/>
  <c r="C1952" i="8"/>
  <c r="B1968" i="4"/>
  <c r="C1968" i="4"/>
  <c r="D1968" i="4"/>
  <c r="E1968" i="4"/>
  <c r="D1973" i="4"/>
  <c r="E1973" i="4"/>
  <c r="B1973" i="4"/>
  <c r="C1973" i="4"/>
  <c r="H1266" i="4"/>
  <c r="C1266" i="8"/>
  <c r="R1434" i="10"/>
  <c r="P1434" i="4" s="1"/>
  <c r="D1461" i="4"/>
  <c r="B1461" i="4"/>
  <c r="C1461" i="4"/>
  <c r="E1532" i="4"/>
  <c r="B1532" i="4"/>
  <c r="C1532" i="4"/>
  <c r="D1532" i="4"/>
  <c r="B1587" i="4"/>
  <c r="E1587" i="4"/>
  <c r="C1587" i="4"/>
  <c r="D1587" i="4"/>
  <c r="H1603" i="4"/>
  <c r="C1603" i="8"/>
  <c r="O1705" i="10"/>
  <c r="B1717" i="4"/>
  <c r="C1717" i="4"/>
  <c r="D1717" i="4"/>
  <c r="E1717" i="4"/>
  <c r="H1798" i="4"/>
  <c r="C1798" i="8"/>
  <c r="N1874" i="10"/>
  <c r="O1943" i="10"/>
  <c r="H1301" i="4"/>
  <c r="C1301" i="8"/>
  <c r="R1396" i="10"/>
  <c r="P1396" i="4" s="1"/>
  <c r="H1425" i="4"/>
  <c r="C1425" i="8"/>
  <c r="E1506" i="4"/>
  <c r="B1506" i="4"/>
  <c r="C1513" i="4"/>
  <c r="B1542" i="4"/>
  <c r="E1542" i="4"/>
  <c r="O1556" i="10"/>
  <c r="E1612" i="4"/>
  <c r="B1612" i="4"/>
  <c r="C1612" i="4"/>
  <c r="D1612" i="4"/>
  <c r="P1627" i="10"/>
  <c r="Q1627" i="10"/>
  <c r="N1627" i="10"/>
  <c r="P1683" i="10"/>
  <c r="N1683" i="4" s="1"/>
  <c r="H1729" i="4"/>
  <c r="C1729" i="8"/>
  <c r="H1746" i="4"/>
  <c r="C1746" i="8"/>
  <c r="H1761" i="4"/>
  <c r="C1761" i="8"/>
  <c r="C1781" i="4"/>
  <c r="B1781" i="4"/>
  <c r="D1781" i="4"/>
  <c r="H1896" i="4"/>
  <c r="C1896" i="8"/>
  <c r="Q1945" i="10"/>
  <c r="O1945" i="4" s="1"/>
  <c r="H1980" i="4"/>
  <c r="C1980" i="8"/>
  <c r="E1988" i="4"/>
  <c r="D1988" i="4"/>
  <c r="C1859" i="4"/>
  <c r="D1859" i="4"/>
  <c r="C1889" i="4"/>
  <c r="B1889" i="4"/>
  <c r="E1972" i="4"/>
  <c r="D1972" i="4"/>
  <c r="H1305" i="4"/>
  <c r="C1305" i="8"/>
  <c r="N1376" i="10"/>
  <c r="H1460" i="4"/>
  <c r="C1460" i="8"/>
  <c r="T1482" i="10"/>
  <c r="N1482" i="10"/>
  <c r="L1482" i="4" s="1"/>
  <c r="Q1482" i="10"/>
  <c r="C1652" i="4"/>
  <c r="B1652" i="4"/>
  <c r="E1652" i="4"/>
  <c r="P1675" i="10"/>
  <c r="Q1675" i="10"/>
  <c r="N1675" i="10"/>
  <c r="D1771" i="4"/>
  <c r="C1771" i="4"/>
  <c r="H1858" i="4"/>
  <c r="C1858" i="8"/>
  <c r="C1869" i="4"/>
  <c r="B1869" i="4"/>
  <c r="D1869" i="4"/>
  <c r="H1885" i="4"/>
  <c r="C1885" i="8"/>
  <c r="H1895" i="4"/>
  <c r="C1895" i="8"/>
  <c r="H1912" i="4"/>
  <c r="C1912" i="8"/>
  <c r="O1929" i="10"/>
  <c r="Q1937" i="10"/>
  <c r="O1937" i="4" s="1"/>
  <c r="H577" i="4"/>
  <c r="C577" i="8"/>
  <c r="H584" i="4"/>
  <c r="C584" i="8"/>
  <c r="H632" i="4"/>
  <c r="C632" i="8"/>
  <c r="H659" i="4"/>
  <c r="C659" i="8"/>
  <c r="H611" i="4"/>
  <c r="C611" i="8"/>
  <c r="H653" i="4"/>
  <c r="C653" i="8"/>
  <c r="H661" i="4"/>
  <c r="C661" i="8"/>
  <c r="H677" i="4"/>
  <c r="C677" i="8"/>
  <c r="H699" i="4"/>
  <c r="C699" i="8"/>
  <c r="H672" i="4"/>
  <c r="C672" i="8"/>
  <c r="H693" i="4"/>
  <c r="C693" i="8"/>
  <c r="H755" i="4"/>
  <c r="C755" i="8"/>
  <c r="H771" i="4"/>
  <c r="C771" i="8"/>
  <c r="H712" i="4"/>
  <c r="C712" i="8"/>
  <c r="H795" i="4"/>
  <c r="C795" i="8"/>
  <c r="H864" i="4"/>
  <c r="C864" i="8"/>
  <c r="H783" i="4"/>
  <c r="C783" i="8"/>
  <c r="H742" i="4"/>
  <c r="C742" i="8"/>
  <c r="H968" i="4"/>
  <c r="C968" i="8"/>
  <c r="H978" i="4"/>
  <c r="C978" i="8"/>
  <c r="H1090" i="4"/>
  <c r="C1090" i="8"/>
  <c r="H1138" i="4"/>
  <c r="C1138" i="8"/>
  <c r="H954" i="4"/>
  <c r="C954" i="8"/>
  <c r="H962" i="4"/>
  <c r="C962" i="8"/>
  <c r="H970" i="4"/>
  <c r="C970" i="8"/>
  <c r="H1104" i="4"/>
  <c r="C1104" i="8"/>
  <c r="H1027" i="4"/>
  <c r="C1027" i="8"/>
  <c r="H1053" i="4"/>
  <c r="C1053" i="8"/>
  <c r="H1103" i="4"/>
  <c r="C1103" i="8"/>
  <c r="H1038" i="4"/>
  <c r="C1038" i="8"/>
  <c r="H1085" i="4"/>
  <c r="C1085" i="8"/>
  <c r="H1143" i="4"/>
  <c r="C1143" i="8"/>
  <c r="H1169" i="4"/>
  <c r="C1169" i="8"/>
  <c r="H1035" i="4"/>
  <c r="C1035" i="8"/>
  <c r="H1254" i="4"/>
  <c r="C1254" i="8"/>
  <c r="H1338" i="4"/>
  <c r="C1338" i="8"/>
  <c r="H1346" i="4"/>
  <c r="C1346" i="8"/>
  <c r="H1257" i="4"/>
  <c r="C1257" i="8"/>
  <c r="H1182" i="4"/>
  <c r="C1182" i="8"/>
  <c r="H1230" i="4"/>
  <c r="C1230" i="8"/>
  <c r="H1393" i="4"/>
  <c r="C1393" i="8"/>
  <c r="H1416" i="4"/>
  <c r="C1416" i="8"/>
  <c r="H1424" i="4"/>
  <c r="C1424" i="8"/>
  <c r="H1432" i="4"/>
  <c r="C1432" i="8"/>
  <c r="H1440" i="4"/>
  <c r="C1440" i="8"/>
  <c r="H1419" i="4"/>
  <c r="C1419" i="8"/>
  <c r="H1488" i="4"/>
  <c r="C1488" i="8"/>
  <c r="H1431" i="4"/>
  <c r="C1431" i="8"/>
  <c r="H1554" i="4"/>
  <c r="C1554" i="8"/>
  <c r="H1496" i="4"/>
  <c r="C1496" i="8"/>
  <c r="H1720" i="4"/>
  <c r="C1720" i="8"/>
  <c r="H1759" i="4"/>
  <c r="C1759" i="8"/>
  <c r="H1455" i="4"/>
  <c r="C1455" i="8"/>
  <c r="H1762" i="4"/>
  <c r="C1762" i="8"/>
  <c r="H1757" i="4"/>
  <c r="C1757" i="8"/>
  <c r="H1742" i="4"/>
  <c r="C1742" i="8"/>
  <c r="H1760" i="4"/>
  <c r="C1760" i="8"/>
  <c r="H1915" i="4"/>
  <c r="C1915" i="8"/>
  <c r="H1955" i="4"/>
  <c r="C1955" i="8"/>
  <c r="H1971" i="4"/>
  <c r="C1971" i="8"/>
  <c r="H1870" i="4"/>
  <c r="C1870" i="8"/>
  <c r="H1828" i="4"/>
  <c r="C1828" i="8"/>
  <c r="L245" i="13"/>
  <c r="S245" i="13" s="1"/>
  <c r="R469" i="13"/>
  <c r="Q469" i="13"/>
  <c r="P759" i="13"/>
  <c r="P853" i="13"/>
  <c r="Q853" i="13"/>
  <c r="S853" i="13"/>
  <c r="N411" i="13"/>
  <c r="Q411" i="13"/>
  <c r="T411" i="13"/>
  <c r="N772" i="13"/>
  <c r="Q668" i="13"/>
  <c r="O668" i="4" s="1"/>
  <c r="S668" i="13"/>
  <c r="Q668" i="4" s="1"/>
  <c r="O668" i="13"/>
  <c r="M668" i="4" s="1"/>
  <c r="P668" i="13"/>
  <c r="N668" i="4" s="1"/>
  <c r="N249" i="13"/>
  <c r="P325" i="13"/>
  <c r="Q325" i="13"/>
  <c r="O325" i="4" s="1"/>
  <c r="N497" i="13"/>
  <c r="L497" i="4" s="1"/>
  <c r="N513" i="13"/>
  <c r="O751" i="13"/>
  <c r="P520" i="13"/>
  <c r="S588" i="13"/>
  <c r="P560" i="13"/>
  <c r="N560" i="4" s="1"/>
  <c r="Q560" i="13"/>
  <c r="O560" i="4" s="1"/>
  <c r="Q574" i="13"/>
  <c r="O574" i="4" s="1"/>
  <c r="N971" i="13"/>
  <c r="N634" i="13"/>
  <c r="Q634" i="13"/>
  <c r="N941" i="13"/>
  <c r="L941" i="4" s="1"/>
  <c r="Q941" i="13"/>
  <c r="Q318" i="13"/>
  <c r="S329" i="13"/>
  <c r="T329" i="13"/>
  <c r="O588" i="13"/>
  <c r="O692" i="13"/>
  <c r="P715" i="13"/>
  <c r="S677" i="13"/>
  <c r="T810" i="13"/>
  <c r="R855" i="13"/>
  <c r="O989" i="13"/>
  <c r="R989" i="13"/>
  <c r="P1216" i="13"/>
  <c r="N1463" i="13"/>
  <c r="R1463" i="13"/>
  <c r="P1463" i="13"/>
  <c r="Q1463" i="13"/>
  <c r="P1490" i="13"/>
  <c r="N1616" i="13"/>
  <c r="L1616" i="4" s="1"/>
  <c r="S1680" i="13"/>
  <c r="Q1680" i="4" s="1"/>
  <c r="Q1714" i="13"/>
  <c r="R1714" i="13"/>
  <c r="Q982" i="13"/>
  <c r="N1517" i="13"/>
  <c r="O1562" i="13"/>
  <c r="Q1562" i="13"/>
  <c r="Q1200" i="13"/>
  <c r="Q892" i="13"/>
  <c r="N892" i="13"/>
  <c r="L892" i="4" s="1"/>
  <c r="R892" i="13"/>
  <c r="S1067" i="13"/>
  <c r="Q1067" i="4" s="1"/>
  <c r="Q1292" i="13"/>
  <c r="P1292" i="13"/>
  <c r="N1292" i="13"/>
  <c r="O1309" i="13"/>
  <c r="S1309" i="13"/>
  <c r="T1522" i="13"/>
  <c r="O1589" i="13"/>
  <c r="T1589" i="13"/>
  <c r="P644" i="13"/>
  <c r="R889" i="13"/>
  <c r="S889" i="13"/>
  <c r="O1005" i="13"/>
  <c r="P1224" i="13"/>
  <c r="N1224" i="4" s="1"/>
  <c r="T1309" i="13"/>
  <c r="S1357" i="13"/>
  <c r="T1357" i="13"/>
  <c r="R1357" i="4" s="1"/>
  <c r="O1357" i="13"/>
  <c r="M1357" i="4" s="1"/>
  <c r="P1450" i="13"/>
  <c r="Q1482" i="13"/>
  <c r="O1482" i="13"/>
  <c r="N1549" i="13"/>
  <c r="N637" i="13"/>
  <c r="O1115" i="13"/>
  <c r="Q580" i="13"/>
  <c r="O580" i="4" s="1"/>
  <c r="Q842" i="13"/>
  <c r="P891" i="13"/>
  <c r="S972" i="13"/>
  <c r="P1150" i="13"/>
  <c r="N1150" i="4" s="1"/>
  <c r="O1214" i="13"/>
  <c r="Q674" i="13"/>
  <c r="O674" i="13"/>
  <c r="M674" i="4" s="1"/>
  <c r="P899" i="13"/>
  <c r="N984" i="13"/>
  <c r="S1043" i="13"/>
  <c r="Q1043" i="4" s="1"/>
  <c r="T1043" i="13"/>
  <c r="R1043" i="4" s="1"/>
  <c r="O1246" i="13"/>
  <c r="N1293" i="13"/>
  <c r="N1308" i="13"/>
  <c r="L1308" i="4" s="1"/>
  <c r="Q1308" i="13"/>
  <c r="P1308" i="13"/>
  <c r="N1325" i="13"/>
  <c r="Q1530" i="13"/>
  <c r="O1530" i="4" s="1"/>
  <c r="O1530" i="13"/>
  <c r="M1530" i="4" s="1"/>
  <c r="P1136" i="13"/>
  <c r="N1136" i="4" s="1"/>
  <c r="O1171" i="13"/>
  <c r="M1171" i="4" s="1"/>
  <c r="N1171" i="13"/>
  <c r="T1171" i="13"/>
  <c r="R1171" i="4" s="1"/>
  <c r="Q1722" i="13"/>
  <c r="R1722" i="13"/>
  <c r="P1722" i="4" s="1"/>
  <c r="O1737" i="13"/>
  <c r="N1875" i="13"/>
  <c r="P1875" i="13"/>
  <c r="E271" i="4"/>
  <c r="D271" i="4"/>
  <c r="B271" i="4"/>
  <c r="C271" i="4"/>
  <c r="S924" i="13"/>
  <c r="P1208" i="13"/>
  <c r="N1208" i="4" s="1"/>
  <c r="O1317" i="13"/>
  <c r="S1317" i="13"/>
  <c r="N1485" i="13"/>
  <c r="Q1554" i="13"/>
  <c r="O1554" i="4" s="1"/>
  <c r="O1554" i="13"/>
  <c r="M1554" i="4" s="1"/>
  <c r="R1575" i="13"/>
  <c r="N1575" i="13"/>
  <c r="P1575" i="13"/>
  <c r="Q1575" i="13"/>
  <c r="N1669" i="13"/>
  <c r="N1881" i="13"/>
  <c r="L1881" i="4" s="1"/>
  <c r="T1881" i="13"/>
  <c r="R1881" i="4" s="1"/>
  <c r="N1479" i="13"/>
  <c r="R1479" i="13"/>
  <c r="P1479" i="13"/>
  <c r="Q1479" i="13"/>
  <c r="N1714" i="13"/>
  <c r="Q1891" i="13"/>
  <c r="Q1907" i="13"/>
  <c r="N1907" i="13"/>
  <c r="N1303" i="13"/>
  <c r="P1626" i="13"/>
  <c r="O1705" i="13"/>
  <c r="S1732" i="13"/>
  <c r="E262" i="4"/>
  <c r="C262" i="4"/>
  <c r="B262" i="4"/>
  <c r="D262" i="4"/>
  <c r="B285" i="4"/>
  <c r="D285" i="4"/>
  <c r="C285" i="4"/>
  <c r="D299" i="4"/>
  <c r="C299" i="4"/>
  <c r="B309" i="4"/>
  <c r="C309" i="4"/>
  <c r="D309" i="4"/>
  <c r="Q1291" i="13"/>
  <c r="S1291" i="13"/>
  <c r="P1291" i="13"/>
  <c r="S1349" i="13"/>
  <c r="N1546" i="13"/>
  <c r="N1682" i="13"/>
  <c r="Q1826" i="13"/>
  <c r="Q1915" i="13"/>
  <c r="P1915" i="13"/>
  <c r="T1915" i="13"/>
  <c r="O1174" i="13"/>
  <c r="N1707" i="13"/>
  <c r="R1746" i="13"/>
  <c r="Q1746" i="13"/>
  <c r="S1935" i="13"/>
  <c r="Q1935" i="4" s="1"/>
  <c r="N1935" i="13"/>
  <c r="L1935" i="4" s="1"/>
  <c r="O1935" i="13"/>
  <c r="M1935" i="4" s="1"/>
  <c r="R1935" i="13"/>
  <c r="P1935" i="4" s="1"/>
  <c r="H269" i="4"/>
  <c r="C269" i="8"/>
  <c r="B341" i="4"/>
  <c r="D341" i="4"/>
  <c r="C341" i="4"/>
  <c r="B389" i="4"/>
  <c r="E389" i="4"/>
  <c r="Q412" i="10"/>
  <c r="O412" i="4" s="1"/>
  <c r="N412" i="10"/>
  <c r="L412" i="4" s="1"/>
  <c r="H460" i="4"/>
  <c r="C460" i="8"/>
  <c r="Q491" i="10"/>
  <c r="E589" i="4"/>
  <c r="D589" i="4"/>
  <c r="B589" i="4"/>
  <c r="C589" i="4"/>
  <c r="E597" i="4"/>
  <c r="B597" i="4"/>
  <c r="C597" i="4"/>
  <c r="D597" i="4"/>
  <c r="H655" i="4"/>
  <c r="C655" i="8"/>
  <c r="H665" i="4"/>
  <c r="C665" i="8"/>
  <c r="H729" i="4"/>
  <c r="C729" i="8"/>
  <c r="N1447" i="13"/>
  <c r="R1447" i="13"/>
  <c r="P1447" i="13"/>
  <c r="Q1447" i="13"/>
  <c r="T1828" i="13"/>
  <c r="R1828" i="4" s="1"/>
  <c r="O1940" i="13"/>
  <c r="O1977" i="13"/>
  <c r="H282" i="4"/>
  <c r="C282" i="8"/>
  <c r="Q296" i="10"/>
  <c r="O296" i="4" s="1"/>
  <c r="H317" i="4"/>
  <c r="C317" i="8"/>
  <c r="B357" i="4"/>
  <c r="C357" i="4"/>
  <c r="D357" i="4"/>
  <c r="C411" i="4"/>
  <c r="B411" i="4"/>
  <c r="E411" i="4"/>
  <c r="D411" i="4"/>
  <c r="H447" i="4"/>
  <c r="C447" i="8"/>
  <c r="E487" i="4"/>
  <c r="C487" i="4"/>
  <c r="D487" i="4"/>
  <c r="H575" i="4"/>
  <c r="C575" i="8"/>
  <c r="T1554" i="13"/>
  <c r="R1554" i="4" s="1"/>
  <c r="O1697" i="13"/>
  <c r="T1697" i="13"/>
  <c r="N1937" i="13"/>
  <c r="C247" i="4"/>
  <c r="B247" i="4"/>
  <c r="E266" i="4"/>
  <c r="D266" i="4"/>
  <c r="D305" i="4"/>
  <c r="C305" i="4"/>
  <c r="B305" i="4"/>
  <c r="E305" i="4"/>
  <c r="C393" i="4"/>
  <c r="B393" i="4"/>
  <c r="D393" i="4"/>
  <c r="C583" i="4"/>
  <c r="D583" i="4"/>
  <c r="B583" i="4"/>
  <c r="S1301" i="13"/>
  <c r="O1301" i="13"/>
  <c r="T1539" i="13"/>
  <c r="R1539" i="4" s="1"/>
  <c r="N1647" i="13"/>
  <c r="P1647" i="13"/>
  <c r="Q1647" i="13"/>
  <c r="C281" i="4"/>
  <c r="B281" i="4"/>
  <c r="D281" i="4"/>
  <c r="E281" i="4"/>
  <c r="Q330" i="10"/>
  <c r="D384" i="4"/>
  <c r="C384" i="4"/>
  <c r="E384" i="4"/>
  <c r="B384" i="4"/>
  <c r="E422" i="4"/>
  <c r="D422" i="4"/>
  <c r="B422" i="4"/>
  <c r="C422" i="4"/>
  <c r="D448" i="4"/>
  <c r="C448" i="4"/>
  <c r="E448" i="4"/>
  <c r="B448" i="4"/>
  <c r="C467" i="4"/>
  <c r="B467" i="4"/>
  <c r="H559" i="4"/>
  <c r="C559" i="8"/>
  <c r="E668" i="4"/>
  <c r="D668" i="4"/>
  <c r="H702" i="4"/>
  <c r="C702" i="8"/>
  <c r="E764" i="4"/>
  <c r="D764" i="4"/>
  <c r="T255" i="10"/>
  <c r="R255" i="4" s="1"/>
  <c r="C276" i="4"/>
  <c r="E276" i="4"/>
  <c r="B276" i="4"/>
  <c r="D276" i="4"/>
  <c r="E322" i="4"/>
  <c r="D322" i="4"/>
  <c r="D374" i="4"/>
  <c r="B374" i="4"/>
  <c r="C374" i="4"/>
  <c r="E374" i="4"/>
  <c r="E415" i="4"/>
  <c r="D415" i="4"/>
  <c r="C415" i="4"/>
  <c r="C481" i="4"/>
  <c r="D481" i="4"/>
  <c r="B481" i="4"/>
  <c r="N419" i="13"/>
  <c r="Q419" i="13"/>
  <c r="O419" i="4" s="1"/>
  <c r="T419" i="13"/>
  <c r="N1618" i="13"/>
  <c r="L1618" i="4" s="1"/>
  <c r="T1908" i="13"/>
  <c r="N1908" i="13"/>
  <c r="S1908" i="13"/>
  <c r="C372" i="4"/>
  <c r="D372" i="4"/>
  <c r="B372" i="4"/>
  <c r="E372" i="4"/>
  <c r="C379" i="4"/>
  <c r="E379" i="4"/>
  <c r="Q460" i="10"/>
  <c r="O460" i="4" s="1"/>
  <c r="B485" i="4"/>
  <c r="E485" i="4"/>
  <c r="D533" i="4"/>
  <c r="C533" i="4"/>
  <c r="B533" i="4"/>
  <c r="H548" i="4"/>
  <c r="C548" i="8"/>
  <c r="B571" i="4"/>
  <c r="D571" i="4"/>
  <c r="E571" i="4"/>
  <c r="C571" i="4"/>
  <c r="R1025" i="13"/>
  <c r="Q1025" i="13"/>
  <c r="O1610" i="13"/>
  <c r="S303" i="10"/>
  <c r="Q303" i="4" s="1"/>
  <c r="H333" i="4"/>
  <c r="C333" i="8"/>
  <c r="D366" i="4"/>
  <c r="B366" i="4"/>
  <c r="E366" i="4"/>
  <c r="C366" i="4"/>
  <c r="E399" i="4"/>
  <c r="C399" i="4"/>
  <c r="D399" i="4"/>
  <c r="H423" i="4"/>
  <c r="C423" i="8"/>
  <c r="H449" i="4"/>
  <c r="C449" i="8"/>
  <c r="H481" i="4"/>
  <c r="C481" i="8"/>
  <c r="C519" i="4"/>
  <c r="B519" i="4"/>
  <c r="D519" i="4"/>
  <c r="E519" i="4"/>
  <c r="H649" i="4"/>
  <c r="C649" i="8"/>
  <c r="B659" i="4"/>
  <c r="C659" i="4"/>
  <c r="D659" i="4"/>
  <c r="E659" i="4"/>
  <c r="B687" i="4"/>
  <c r="D687" i="4"/>
  <c r="C687" i="4"/>
  <c r="C497" i="4"/>
  <c r="B497" i="4"/>
  <c r="D497" i="4"/>
  <c r="H588" i="4"/>
  <c r="C588" i="8"/>
  <c r="D628" i="4"/>
  <c r="E628" i="4"/>
  <c r="B628" i="4"/>
  <c r="C628" i="4"/>
  <c r="E660" i="4"/>
  <c r="D660" i="4"/>
  <c r="D677" i="4"/>
  <c r="C677" i="4"/>
  <c r="S737" i="10"/>
  <c r="Q737" i="10"/>
  <c r="R737" i="10"/>
  <c r="C755" i="4"/>
  <c r="B755" i="4"/>
  <c r="E755" i="4"/>
  <c r="D810" i="4"/>
  <c r="B810" i="4"/>
  <c r="C810" i="4"/>
  <c r="E810" i="4"/>
  <c r="H826" i="4"/>
  <c r="C826" i="8"/>
  <c r="O846" i="10"/>
  <c r="M846" i="4" s="1"/>
  <c r="Q846" i="10"/>
  <c r="O846" i="4" s="1"/>
  <c r="B863" i="4"/>
  <c r="D863" i="4"/>
  <c r="C863" i="4"/>
  <c r="E863" i="4"/>
  <c r="H909" i="4"/>
  <c r="C909" i="8"/>
  <c r="B949" i="4"/>
  <c r="E949" i="4"/>
  <c r="O1015" i="10"/>
  <c r="P1015" i="10"/>
  <c r="B1051" i="4"/>
  <c r="E1051" i="4"/>
  <c r="E1079" i="4"/>
  <c r="C1079" i="4"/>
  <c r="D1079" i="4"/>
  <c r="B1079" i="4"/>
  <c r="Q1104" i="10"/>
  <c r="N1104" i="10"/>
  <c r="L1104" i="4" s="1"/>
  <c r="O1158" i="10"/>
  <c r="D1240" i="4"/>
  <c r="B1240" i="4"/>
  <c r="C1240" i="4"/>
  <c r="E1240" i="4"/>
  <c r="D1256" i="4"/>
  <c r="B1256" i="4"/>
  <c r="C1256" i="4"/>
  <c r="E1256" i="4"/>
  <c r="H1274" i="4"/>
  <c r="C1274" i="8"/>
  <c r="D1355" i="4"/>
  <c r="E1355" i="4"/>
  <c r="B1355" i="4"/>
  <c r="C1355" i="4"/>
  <c r="C1381" i="4"/>
  <c r="C1405" i="4"/>
  <c r="E1405" i="4"/>
  <c r="B1431" i="4"/>
  <c r="C1431" i="4"/>
  <c r="D1431" i="4"/>
  <c r="E1431" i="4"/>
  <c r="O1915" i="13"/>
  <c r="B555" i="4"/>
  <c r="C555" i="4"/>
  <c r="D555" i="4"/>
  <c r="E555" i="4"/>
  <c r="E801" i="4"/>
  <c r="B801" i="4"/>
  <c r="C801" i="4"/>
  <c r="D801" i="4"/>
  <c r="H818" i="4"/>
  <c r="C818" i="8"/>
  <c r="N846" i="10"/>
  <c r="C872" i="4"/>
  <c r="D872" i="4"/>
  <c r="E872" i="4"/>
  <c r="B872" i="4"/>
  <c r="E888" i="4"/>
  <c r="C888" i="4"/>
  <c r="B888" i="4"/>
  <c r="D888" i="4"/>
  <c r="H922" i="4"/>
  <c r="C922" i="8"/>
  <c r="B1013" i="4"/>
  <c r="E1013" i="4"/>
  <c r="B1126" i="4"/>
  <c r="C1126" i="4"/>
  <c r="D1126" i="4"/>
  <c r="E1126" i="4"/>
  <c r="C1169" i="4"/>
  <c r="D1169" i="4"/>
  <c r="E1169" i="4"/>
  <c r="B1169" i="4"/>
  <c r="H1261" i="4"/>
  <c r="C1261" i="8"/>
  <c r="N1354" i="10"/>
  <c r="Q1354" i="10"/>
  <c r="O1354" i="4" s="1"/>
  <c r="B1385" i="4"/>
  <c r="C1385" i="4"/>
  <c r="D1385" i="4"/>
  <c r="E1385" i="4"/>
  <c r="H312" i="4"/>
  <c r="C312" i="8"/>
  <c r="E621" i="4"/>
  <c r="D621" i="4"/>
  <c r="B621" i="4"/>
  <c r="C621" i="4"/>
  <c r="C639" i="4"/>
  <c r="B639" i="4"/>
  <c r="D639" i="4"/>
  <c r="E713" i="4"/>
  <c r="B713" i="4"/>
  <c r="C713" i="4"/>
  <c r="D713" i="4"/>
  <c r="D717" i="4"/>
  <c r="C717" i="4"/>
  <c r="N738" i="10"/>
  <c r="O745" i="10"/>
  <c r="M745" i="4" s="1"/>
  <c r="E817" i="4"/>
  <c r="B817" i="4"/>
  <c r="C817" i="4"/>
  <c r="D817" i="4"/>
  <c r="B840" i="4"/>
  <c r="D840" i="4"/>
  <c r="E840" i="4"/>
  <c r="C840" i="4"/>
  <c r="P918" i="10"/>
  <c r="C961" i="4"/>
  <c r="B961" i="4"/>
  <c r="D961" i="4"/>
  <c r="B1093" i="4"/>
  <c r="D1093" i="4"/>
  <c r="E1093" i="4"/>
  <c r="C1113" i="4"/>
  <c r="B1113" i="4"/>
  <c r="D1113" i="4"/>
  <c r="D1138" i="4"/>
  <c r="C1138" i="4"/>
  <c r="O1937" i="13"/>
  <c r="H424" i="4"/>
  <c r="C424" i="8"/>
  <c r="H582" i="4"/>
  <c r="C582" i="8"/>
  <c r="D582" i="4"/>
  <c r="C582" i="4"/>
  <c r="E582" i="4"/>
  <c r="B582" i="4"/>
  <c r="B635" i="4"/>
  <c r="D635" i="4"/>
  <c r="E635" i="4"/>
  <c r="T647" i="10"/>
  <c r="Q698" i="10"/>
  <c r="C787" i="4"/>
  <c r="E787" i="4"/>
  <c r="B787" i="4"/>
  <c r="B794" i="4"/>
  <c r="C794" i="4"/>
  <c r="D794" i="4"/>
  <c r="E794" i="4"/>
  <c r="T811" i="10"/>
  <c r="R811" i="4" s="1"/>
  <c r="H841" i="4"/>
  <c r="C841" i="8"/>
  <c r="D920" i="4"/>
  <c r="B920" i="4"/>
  <c r="C920" i="4"/>
  <c r="E920" i="4"/>
  <c r="B1059" i="4"/>
  <c r="E1059" i="4"/>
  <c r="T1105" i="10"/>
  <c r="R1105" i="4" s="1"/>
  <c r="N1105" i="10"/>
  <c r="L1105" i="4" s="1"/>
  <c r="C1177" i="4"/>
  <c r="B1177" i="4"/>
  <c r="D1177" i="4"/>
  <c r="E1177" i="4"/>
  <c r="B1262" i="4"/>
  <c r="C1262" i="4"/>
  <c r="D1262" i="4"/>
  <c r="E1262" i="4"/>
  <c r="B1440" i="4"/>
  <c r="C1440" i="4"/>
  <c r="D1440" i="4"/>
  <c r="B1507" i="4"/>
  <c r="C1507" i="4"/>
  <c r="D1507" i="4"/>
  <c r="E1507" i="4"/>
  <c r="B1579" i="4"/>
  <c r="C1579" i="4"/>
  <c r="D1579" i="4"/>
  <c r="E1579" i="4"/>
  <c r="N420" i="10"/>
  <c r="L420" i="4" s="1"/>
  <c r="H432" i="4"/>
  <c r="C432" i="8"/>
  <c r="B611" i="4"/>
  <c r="D611" i="4"/>
  <c r="E611" i="4"/>
  <c r="E864" i="4"/>
  <c r="C864" i="4"/>
  <c r="B864" i="4"/>
  <c r="D864" i="4"/>
  <c r="N956" i="10"/>
  <c r="L956" i="4" s="1"/>
  <c r="B989" i="4"/>
  <c r="E989" i="4"/>
  <c r="B1005" i="4"/>
  <c r="E1005" i="4"/>
  <c r="H1026" i="4"/>
  <c r="C1026" i="8"/>
  <c r="H1054" i="4"/>
  <c r="C1054" i="8"/>
  <c r="Q1090" i="10"/>
  <c r="H1110" i="4"/>
  <c r="C1110" i="8"/>
  <c r="E1242" i="4"/>
  <c r="C1242" i="4"/>
  <c r="D1242" i="4"/>
  <c r="H1250" i="4"/>
  <c r="C1250" i="8"/>
  <c r="C1281" i="4"/>
  <c r="D1281" i="4"/>
  <c r="E1281" i="4"/>
  <c r="B1281" i="4"/>
  <c r="H339" i="4"/>
  <c r="C339" i="8"/>
  <c r="N560" i="10"/>
  <c r="H775" i="4"/>
  <c r="C775" i="8"/>
  <c r="Q927" i="10"/>
  <c r="S927" i="10"/>
  <c r="E935" i="4"/>
  <c r="C935" i="4"/>
  <c r="D935" i="4"/>
  <c r="S989" i="10"/>
  <c r="Q989" i="4" s="1"/>
  <c r="B1101" i="4"/>
  <c r="D1101" i="4"/>
  <c r="E1101" i="4"/>
  <c r="C1183" i="4"/>
  <c r="T1407" i="13"/>
  <c r="H612" i="4"/>
  <c r="C612" i="8"/>
  <c r="P720" i="10"/>
  <c r="D826" i="4"/>
  <c r="C826" i="4"/>
  <c r="E826" i="4"/>
  <c r="B826" i="4"/>
  <c r="Q856" i="10"/>
  <c r="H938" i="4"/>
  <c r="C938" i="8"/>
  <c r="E1031" i="4"/>
  <c r="C1031" i="4"/>
  <c r="D1031" i="4"/>
  <c r="B1067" i="4"/>
  <c r="E1067" i="4"/>
  <c r="D1162" i="4"/>
  <c r="C1162" i="4"/>
  <c r="H1321" i="4"/>
  <c r="C1321" i="8"/>
  <c r="H1329" i="4"/>
  <c r="C1329" i="8"/>
  <c r="E1484" i="4"/>
  <c r="C1484" i="4"/>
  <c r="B1484" i="4"/>
  <c r="D1484" i="4"/>
  <c r="D1517" i="4"/>
  <c r="B1517" i="4"/>
  <c r="C1517" i="4"/>
  <c r="E1624" i="4"/>
  <c r="C1624" i="4"/>
  <c r="D1624" i="4"/>
  <c r="B1649" i="4"/>
  <c r="C1649" i="4"/>
  <c r="E1649" i="4"/>
  <c r="N522" i="10"/>
  <c r="N541" i="10"/>
  <c r="L541" i="4" s="1"/>
  <c r="E631" i="4"/>
  <c r="B631" i="4"/>
  <c r="C631" i="4"/>
  <c r="D631" i="4"/>
  <c r="H641" i="4"/>
  <c r="C641" i="8"/>
  <c r="C680" i="4"/>
  <c r="D680" i="4"/>
  <c r="E680" i="4"/>
  <c r="B680" i="4"/>
  <c r="P723" i="10"/>
  <c r="N723" i="4" s="1"/>
  <c r="C753" i="4"/>
  <c r="B753" i="4"/>
  <c r="D753" i="4"/>
  <c r="E761" i="4"/>
  <c r="B761" i="4"/>
  <c r="C761" i="4"/>
  <c r="D761" i="4"/>
  <c r="E917" i="4"/>
  <c r="B917" i="4"/>
  <c r="D917" i="4"/>
  <c r="C931" i="4"/>
  <c r="B931" i="4"/>
  <c r="E931" i="4"/>
  <c r="E959" i="4"/>
  <c r="C959" i="4"/>
  <c r="D959" i="4"/>
  <c r="B982" i="4"/>
  <c r="C982" i="4"/>
  <c r="D982" i="4"/>
  <c r="E982" i="4"/>
  <c r="H987" i="4"/>
  <c r="C987" i="8"/>
  <c r="D1160" i="4"/>
  <c r="B1160" i="4"/>
  <c r="E1160" i="4"/>
  <c r="C1160" i="4"/>
  <c r="E1170" i="4"/>
  <c r="C1170" i="4"/>
  <c r="D1170" i="4"/>
  <c r="Q1242" i="10"/>
  <c r="Q1272" i="10"/>
  <c r="H1349" i="4"/>
  <c r="C1349" i="8"/>
  <c r="D1437" i="4"/>
  <c r="B1437" i="4"/>
  <c r="C1437" i="4"/>
  <c r="Q1466" i="10"/>
  <c r="O1466" i="4" s="1"/>
  <c r="B1545" i="4"/>
  <c r="C1545" i="4"/>
  <c r="D1617" i="4"/>
  <c r="C1617" i="4"/>
  <c r="E1617" i="4"/>
  <c r="B1617" i="4"/>
  <c r="E1640" i="4"/>
  <c r="D1640" i="4"/>
  <c r="B1640" i="4"/>
  <c r="C1805" i="4"/>
  <c r="B1805" i="4"/>
  <c r="D1805" i="4"/>
  <c r="E1306" i="4"/>
  <c r="C1306" i="4"/>
  <c r="D1306" i="4"/>
  <c r="P1357" i="10"/>
  <c r="B1495" i="4"/>
  <c r="E1495" i="4"/>
  <c r="C1495" i="4"/>
  <c r="D1495" i="4"/>
  <c r="B1568" i="4"/>
  <c r="C1568" i="4"/>
  <c r="D1568" i="4"/>
  <c r="Q1584" i="10"/>
  <c r="Q1592" i="10"/>
  <c r="H1666" i="4"/>
  <c r="C1666" i="8"/>
  <c r="B1679" i="4"/>
  <c r="C1679" i="4"/>
  <c r="D1679" i="4"/>
  <c r="E1679" i="4"/>
  <c r="Q1730" i="10"/>
  <c r="S1730" i="10"/>
  <c r="Q1730" i="4" s="1"/>
  <c r="C1738" i="4"/>
  <c r="B1738" i="4"/>
  <c r="D1738" i="4"/>
  <c r="E1738" i="4"/>
  <c r="B1751" i="4"/>
  <c r="C1751" i="4"/>
  <c r="D1751" i="4"/>
  <c r="E1751" i="4"/>
  <c r="C1773" i="4"/>
  <c r="B1773" i="4"/>
  <c r="D1773" i="4"/>
  <c r="C1815" i="4"/>
  <c r="D1815" i="4"/>
  <c r="E1815" i="4"/>
  <c r="B1815" i="4"/>
  <c r="O1826" i="10"/>
  <c r="H1835" i="4"/>
  <c r="C1835" i="8"/>
  <c r="P1847" i="10"/>
  <c r="N1847" i="10"/>
  <c r="C1950" i="4"/>
  <c r="B1950" i="4"/>
  <c r="D1950" i="4"/>
  <c r="E1950" i="4"/>
  <c r="D1965" i="4"/>
  <c r="C1965" i="4"/>
  <c r="E1965" i="4"/>
  <c r="B1965" i="4"/>
  <c r="H1920" i="4"/>
  <c r="C1920" i="8"/>
  <c r="D1377" i="4"/>
  <c r="E1377" i="4"/>
  <c r="B1377" i="4"/>
  <c r="C1377" i="4"/>
  <c r="H1466" i="4"/>
  <c r="C1466" i="8"/>
  <c r="H1530" i="4"/>
  <c r="C1530" i="8"/>
  <c r="T1545" i="10"/>
  <c r="H1565" i="4"/>
  <c r="C1565" i="8"/>
  <c r="H1710" i="4"/>
  <c r="C1710" i="8"/>
  <c r="B1725" i="4"/>
  <c r="D1725" i="4"/>
  <c r="Q1736" i="10"/>
  <c r="O1736" i="4" s="1"/>
  <c r="B1887" i="4"/>
  <c r="D1887" i="4"/>
  <c r="E1887" i="4"/>
  <c r="H1610" i="4"/>
  <c r="C1610" i="8"/>
  <c r="H1657" i="4"/>
  <c r="C1657" i="8"/>
  <c r="C1674" i="4"/>
  <c r="B1674" i="4"/>
  <c r="D1674" i="4"/>
  <c r="E1674" i="4"/>
  <c r="Q1683" i="10"/>
  <c r="O1683" i="4" s="1"/>
  <c r="H1810" i="4"/>
  <c r="C1810" i="8"/>
  <c r="C1823" i="4"/>
  <c r="B1823" i="4"/>
  <c r="D1823" i="4"/>
  <c r="E1823" i="4"/>
  <c r="C1995" i="4"/>
  <c r="B1995" i="4"/>
  <c r="D1995" i="4"/>
  <c r="E1995" i="4"/>
  <c r="D1371" i="4"/>
  <c r="C1371" i="4"/>
  <c r="E1371" i="4"/>
  <c r="B1371" i="4"/>
  <c r="B1420" i="4"/>
  <c r="D1420" i="4"/>
  <c r="N1426" i="10"/>
  <c r="H1569" i="4"/>
  <c r="C1569" i="8"/>
  <c r="D1642" i="4"/>
  <c r="B1642" i="4"/>
  <c r="E1642" i="4"/>
  <c r="C1886" i="4"/>
  <c r="B1886" i="4"/>
  <c r="E1886" i="4"/>
  <c r="E1932" i="4"/>
  <c r="D1932" i="4"/>
  <c r="H1968" i="4"/>
  <c r="C1968" i="8"/>
  <c r="B1429" i="4"/>
  <c r="C1429" i="4"/>
  <c r="B1471" i="4"/>
  <c r="C1471" i="4"/>
  <c r="D1471" i="4"/>
  <c r="E1471" i="4"/>
  <c r="B1475" i="4"/>
  <c r="C1475" i="4"/>
  <c r="D1475" i="4"/>
  <c r="E1475" i="4"/>
  <c r="O1529" i="10"/>
  <c r="H1604" i="4"/>
  <c r="C1604" i="8"/>
  <c r="B1623" i="4"/>
  <c r="C1623" i="4"/>
  <c r="E1623" i="4"/>
  <c r="D1623" i="4"/>
  <c r="B1847" i="4"/>
  <c r="C1847" i="4"/>
  <c r="D1847" i="4"/>
  <c r="E1847" i="4"/>
  <c r="C1913" i="4"/>
  <c r="B1913" i="4"/>
  <c r="H1211" i="4"/>
  <c r="C1211" i="8"/>
  <c r="H1360" i="4"/>
  <c r="C1360" i="8"/>
  <c r="E1452" i="4"/>
  <c r="B1452" i="4"/>
  <c r="C1452" i="4"/>
  <c r="D1452" i="4"/>
  <c r="B1499" i="4"/>
  <c r="C1499" i="4"/>
  <c r="D1499" i="4"/>
  <c r="E1499" i="4"/>
  <c r="D1651" i="4"/>
  <c r="C1651" i="4"/>
  <c r="E1722" i="4"/>
  <c r="B1722" i="4"/>
  <c r="D1722" i="4"/>
  <c r="O1782" i="10"/>
  <c r="M1782" i="4" s="1"/>
  <c r="D1828" i="4"/>
  <c r="E1828" i="4"/>
  <c r="B1828" i="4"/>
  <c r="C1828" i="4"/>
  <c r="E1877" i="4"/>
  <c r="B1877" i="4"/>
  <c r="C1877" i="4"/>
  <c r="D1877" i="4"/>
  <c r="O1961" i="10"/>
  <c r="M1961" i="4" s="1"/>
  <c r="B1334" i="4"/>
  <c r="C1334" i="4"/>
  <c r="D1334" i="4"/>
  <c r="E1334" i="4"/>
  <c r="B1369" i="4"/>
  <c r="C1369" i="4"/>
  <c r="D1369" i="4"/>
  <c r="E1369" i="4"/>
  <c r="C1393" i="4"/>
  <c r="D1393" i="4"/>
  <c r="E1393" i="4"/>
  <c r="B1393" i="4"/>
  <c r="H1486" i="4"/>
  <c r="C1486" i="8"/>
  <c r="H1588" i="4"/>
  <c r="C1588" i="8"/>
  <c r="C1660" i="4"/>
  <c r="B1660" i="4"/>
  <c r="E1660" i="4"/>
  <c r="Q1707" i="10"/>
  <c r="O1707" i="4" s="1"/>
  <c r="N1707" i="10"/>
  <c r="H1772" i="4"/>
  <c r="C1772" i="8"/>
  <c r="H1783" i="4"/>
  <c r="C1783" i="8"/>
  <c r="C1794" i="4"/>
  <c r="D1794" i="4"/>
  <c r="B1794" i="4"/>
  <c r="E1794" i="4"/>
  <c r="C1850" i="4"/>
  <c r="D1850" i="4"/>
  <c r="E1850" i="4"/>
  <c r="B1850" i="4"/>
  <c r="B1879" i="4"/>
  <c r="D1879" i="4"/>
  <c r="E1879" i="4"/>
  <c r="Q1897" i="10"/>
  <c r="H1913" i="4"/>
  <c r="C1913" i="8"/>
  <c r="C1963" i="4"/>
  <c r="B1963" i="4"/>
  <c r="E1963" i="4"/>
  <c r="D1963" i="4"/>
  <c r="E1908" i="4"/>
  <c r="D1908" i="4"/>
  <c r="C1918" i="4"/>
  <c r="D1918" i="4"/>
  <c r="E1918" i="4"/>
  <c r="B1918" i="4"/>
  <c r="E1956" i="4"/>
  <c r="D1956" i="4"/>
  <c r="H513" i="4"/>
  <c r="C513" i="8"/>
  <c r="H539" i="4"/>
  <c r="C539" i="8"/>
  <c r="H542" i="4"/>
  <c r="C542" i="8"/>
  <c r="H555" i="4"/>
  <c r="C555" i="8"/>
  <c r="H574" i="4"/>
  <c r="C574" i="8"/>
  <c r="H490" i="4"/>
  <c r="C490" i="8"/>
  <c r="H537" i="4"/>
  <c r="C537" i="8"/>
  <c r="H532" i="4"/>
  <c r="C532" i="8"/>
  <c r="H549" i="4"/>
  <c r="C549" i="8"/>
  <c r="H613" i="4"/>
  <c r="C613" i="8"/>
  <c r="H621" i="4"/>
  <c r="C621" i="8"/>
  <c r="H691" i="4"/>
  <c r="C691" i="8"/>
  <c r="H757" i="4"/>
  <c r="C757" i="8"/>
  <c r="H637" i="4"/>
  <c r="C637" i="8"/>
  <c r="H720" i="4"/>
  <c r="C720" i="8"/>
  <c r="H878" i="4"/>
  <c r="C878" i="8"/>
  <c r="H770" i="4"/>
  <c r="C770" i="8"/>
  <c r="H707" i="4"/>
  <c r="C707" i="8"/>
  <c r="H807" i="4"/>
  <c r="C807" i="8"/>
  <c r="H835" i="4"/>
  <c r="C835" i="8"/>
  <c r="H891" i="4"/>
  <c r="C891" i="8"/>
  <c r="H1003" i="4"/>
  <c r="C1003" i="8"/>
  <c r="H883" i="4"/>
  <c r="C883" i="8"/>
  <c r="H1022" i="4"/>
  <c r="C1022" i="8"/>
  <c r="H851" i="4"/>
  <c r="C851" i="8"/>
  <c r="H1048" i="4"/>
  <c r="C1048" i="8"/>
  <c r="H1080" i="4"/>
  <c r="C1080" i="8"/>
  <c r="H1088" i="4"/>
  <c r="C1088" i="8"/>
  <c r="H1096" i="4"/>
  <c r="C1096" i="8"/>
  <c r="H912" i="4"/>
  <c r="C912" i="8"/>
  <c r="H944" i="4"/>
  <c r="C944" i="8"/>
  <c r="H1087" i="4"/>
  <c r="C1087" i="8"/>
  <c r="H1127" i="4"/>
  <c r="C1127" i="8"/>
  <c r="H1154" i="4"/>
  <c r="C1154" i="8"/>
  <c r="H1156" i="4"/>
  <c r="C1156" i="8"/>
  <c r="H1164" i="4"/>
  <c r="C1164" i="8"/>
  <c r="H1185" i="4"/>
  <c r="C1185" i="8"/>
  <c r="H1217" i="4"/>
  <c r="C1217" i="8"/>
  <c r="H1196" i="4"/>
  <c r="C1196" i="8"/>
  <c r="H1204" i="4"/>
  <c r="C1204" i="8"/>
  <c r="H1212" i="4"/>
  <c r="C1212" i="8"/>
  <c r="H1220" i="4"/>
  <c r="C1220" i="8"/>
  <c r="H1014" i="4"/>
  <c r="C1014" i="8"/>
  <c r="H1265" i="4"/>
  <c r="C1265" i="8"/>
  <c r="H1348" i="4"/>
  <c r="C1348" i="8"/>
  <c r="H1255" i="4"/>
  <c r="C1255" i="8"/>
  <c r="H1386" i="4"/>
  <c r="C1386" i="8"/>
  <c r="H1286" i="4"/>
  <c r="C1286" i="8"/>
  <c r="H1336" i="4"/>
  <c r="C1336" i="8"/>
  <c r="H1095" i="4"/>
  <c r="C1095" i="8"/>
  <c r="H1412" i="4"/>
  <c r="C1412" i="8"/>
  <c r="H1372" i="4"/>
  <c r="C1372" i="8"/>
  <c r="H1448" i="4"/>
  <c r="C1448" i="8"/>
  <c r="H1456" i="4"/>
  <c r="C1456" i="8"/>
  <c r="H1472" i="4"/>
  <c r="C1472" i="8"/>
  <c r="H1443" i="4"/>
  <c r="C1443" i="8"/>
  <c r="H1467" i="4"/>
  <c r="C1467" i="8"/>
  <c r="H1475" i="4"/>
  <c r="C1475" i="8"/>
  <c r="H1483" i="4"/>
  <c r="C1483" i="8"/>
  <c r="H1507" i="4"/>
  <c r="C1507" i="8"/>
  <c r="H1560" i="4"/>
  <c r="C1560" i="8"/>
  <c r="H1407" i="4"/>
  <c r="C1407" i="8"/>
  <c r="H1775" i="4"/>
  <c r="C1775" i="8"/>
  <c r="H1789" i="4"/>
  <c r="C1789" i="8"/>
  <c r="H1805" i="4"/>
  <c r="C1805" i="8"/>
  <c r="H1821" i="4"/>
  <c r="C1821" i="8"/>
  <c r="H1693" i="4"/>
  <c r="C1693" i="8"/>
  <c r="H1754" i="4"/>
  <c r="C1754" i="8"/>
  <c r="H1711" i="4"/>
  <c r="C1711" i="8"/>
  <c r="H1688" i="4"/>
  <c r="C1688" i="8"/>
  <c r="H1796" i="4"/>
  <c r="C1796" i="8"/>
  <c r="H1836" i="4"/>
  <c r="C1836" i="8"/>
  <c r="H1849" i="4"/>
  <c r="C1849" i="8"/>
  <c r="H1910" i="4"/>
  <c r="C1910" i="8"/>
  <c r="H1942" i="4"/>
  <c r="C1942" i="8"/>
  <c r="H1974" i="4"/>
  <c r="C1974" i="8"/>
  <c r="H1704" i="4"/>
  <c r="C1704" i="8"/>
  <c r="H1801" i="4"/>
  <c r="C1801" i="8"/>
  <c r="H1873" i="4"/>
  <c r="C1873" i="8"/>
  <c r="P957" i="13"/>
  <c r="S957" i="13"/>
  <c r="Q957" i="13"/>
  <c r="N597" i="13"/>
  <c r="Q787" i="13"/>
  <c r="O787" i="4" s="1"/>
  <c r="T387" i="13"/>
  <c r="Q779" i="13"/>
  <c r="S813" i="13"/>
  <c r="Q288" i="13"/>
  <c r="O288" i="4" s="1"/>
  <c r="Q310" i="13"/>
  <c r="S389" i="13"/>
  <c r="S732" i="13"/>
  <c r="O732" i="13"/>
  <c r="Q732" i="13"/>
  <c r="N365" i="13"/>
  <c r="Q365" i="13"/>
  <c r="P472" i="13"/>
  <c r="Q504" i="13"/>
  <c r="Q544" i="13"/>
  <c r="S797" i="13"/>
  <c r="N297" i="13"/>
  <c r="P451" i="13"/>
  <c r="Q451" i="13"/>
  <c r="N610" i="13"/>
  <c r="S263" i="13"/>
  <c r="Q263" i="4" s="1"/>
  <c r="Q436" i="13"/>
  <c r="S436" i="13"/>
  <c r="P552" i="13"/>
  <c r="N529" i="13"/>
  <c r="S948" i="13"/>
  <c r="N948" i="13"/>
  <c r="N964" i="13"/>
  <c r="L964" i="4" s="1"/>
  <c r="S964" i="13"/>
  <c r="Q964" i="4" s="1"/>
  <c r="S1099" i="13"/>
  <c r="T1490" i="13"/>
  <c r="P256" i="13"/>
  <c r="P756" i="13"/>
  <c r="N756" i="4" s="1"/>
  <c r="Q1009" i="13"/>
  <c r="R1009" i="13"/>
  <c r="O1693" i="13"/>
  <c r="P1404" i="13"/>
  <c r="N1404" i="4" s="1"/>
  <c r="O1404" i="13"/>
  <c r="M1404" i="4" s="1"/>
  <c r="Q1404" i="13"/>
  <c r="O1404" i="4" s="1"/>
  <c r="S1404" i="13"/>
  <c r="Q1404" i="4" s="1"/>
  <c r="Q651" i="13"/>
  <c r="O651" i="4" s="1"/>
  <c r="N947" i="13"/>
  <c r="Q947" i="13"/>
  <c r="N955" i="13"/>
  <c r="Q1134" i="13"/>
  <c r="P1262" i="13"/>
  <c r="Q861" i="13"/>
  <c r="S861" i="13"/>
  <c r="N908" i="13"/>
  <c r="Q908" i="13"/>
  <c r="R908" i="13"/>
  <c r="P908" i="4" s="1"/>
  <c r="Q1074" i="13"/>
  <c r="N1284" i="13"/>
  <c r="N1404" i="13"/>
  <c r="L1404" i="4" s="1"/>
  <c r="S871" i="13"/>
  <c r="Q871" i="4" s="1"/>
  <c r="R871" i="13"/>
  <c r="P871" i="4" s="1"/>
  <c r="N915" i="13"/>
  <c r="Q987" i="13"/>
  <c r="S822" i="13"/>
  <c r="N822" i="13"/>
  <c r="P1106" i="13"/>
  <c r="N1106" i="4" s="1"/>
  <c r="Q1106" i="13"/>
  <c r="O1106" i="4" s="1"/>
  <c r="Q1498" i="13"/>
  <c r="O1498" i="13"/>
  <c r="N830" i="13"/>
  <c r="S830" i="13"/>
  <c r="N846" i="13"/>
  <c r="O1333" i="13"/>
  <c r="S1333" i="13"/>
  <c r="D245" i="10"/>
  <c r="T1293" i="13"/>
  <c r="N1490" i="13"/>
  <c r="Q1503" i="13"/>
  <c r="N1503" i="13"/>
  <c r="R1503" i="13"/>
  <c r="P1503" i="13"/>
  <c r="Q1720" i="13"/>
  <c r="O1720" i="4" s="1"/>
  <c r="S1720" i="13"/>
  <c r="Q1720" i="4" s="1"/>
  <c r="N1936" i="13"/>
  <c r="O747" i="13"/>
  <c r="M747" i="4" s="1"/>
  <c r="S918" i="13"/>
  <c r="Q918" i="4" s="1"/>
  <c r="N918" i="13"/>
  <c r="L918" i="4" s="1"/>
  <c r="T918" i="13"/>
  <c r="R918" i="4" s="1"/>
  <c r="Q925" i="13"/>
  <c r="T1515" i="13"/>
  <c r="R1515" i="4" s="1"/>
  <c r="O1721" i="13"/>
  <c r="N1841" i="13"/>
  <c r="T1841" i="13"/>
  <c r="O1841" i="13"/>
  <c r="N1578" i="13"/>
  <c r="L1578" i="4" s="1"/>
  <c r="P1623" i="13"/>
  <c r="N1623" i="4" s="1"/>
  <c r="Q1623" i="13"/>
  <c r="O1623" i="4" s="1"/>
  <c r="N1623" i="13"/>
  <c r="L1623" i="4" s="1"/>
  <c r="N1642" i="13"/>
  <c r="L1642" i="4" s="1"/>
  <c r="N1865" i="13"/>
  <c r="L1865" i="4" s="1"/>
  <c r="O1865" i="13"/>
  <c r="M1865" i="4" s="1"/>
  <c r="T1865" i="13"/>
  <c r="R1865" i="4" s="1"/>
  <c r="N1892" i="13"/>
  <c r="S1892" i="13"/>
  <c r="Q1892" i="4" s="1"/>
  <c r="H299" i="4"/>
  <c r="C299" i="8"/>
  <c r="N1335" i="13"/>
  <c r="N1356" i="13"/>
  <c r="L1356" i="4" s="1"/>
  <c r="T1669" i="13"/>
  <c r="N1364" i="13"/>
  <c r="Q1786" i="13"/>
  <c r="R1979" i="13"/>
  <c r="N1979" i="13"/>
  <c r="Q1979" i="13"/>
  <c r="P1979" i="13"/>
  <c r="H291" i="4"/>
  <c r="C291" i="8"/>
  <c r="H371" i="4"/>
  <c r="C371" i="8"/>
  <c r="B397" i="4"/>
  <c r="E397" i="4"/>
  <c r="B498" i="4"/>
  <c r="C498" i="4"/>
  <c r="H589" i="4"/>
  <c r="C589" i="8"/>
  <c r="H597" i="4"/>
  <c r="C597" i="8"/>
  <c r="T253" i="10"/>
  <c r="N269" i="10"/>
  <c r="H342" i="4"/>
  <c r="C342" i="8"/>
  <c r="H357" i="4"/>
  <c r="C357" i="8"/>
  <c r="H411" i="4"/>
  <c r="C411" i="8"/>
  <c r="C441" i="4"/>
  <c r="B441" i="4"/>
  <c r="D441" i="4"/>
  <c r="D590" i="4"/>
  <c r="E590" i="4"/>
  <c r="B590" i="4"/>
  <c r="C590" i="4"/>
  <c r="T624" i="13"/>
  <c r="R624" i="4" s="1"/>
  <c r="B373" i="4"/>
  <c r="E373" i="4"/>
  <c r="C373" i="4"/>
  <c r="D373" i="4"/>
  <c r="C443" i="4"/>
  <c r="E443" i="4"/>
  <c r="B443" i="4"/>
  <c r="N314" i="10"/>
  <c r="E439" i="4"/>
  <c r="C439" i="4"/>
  <c r="D439" i="4"/>
  <c r="B490" i="4"/>
  <c r="C490" i="4"/>
  <c r="B506" i="4"/>
  <c r="C506" i="4"/>
  <c r="S536" i="10"/>
  <c r="Q536" i="4" s="1"/>
  <c r="N536" i="10"/>
  <c r="L536" i="4" s="1"/>
  <c r="D550" i="4"/>
  <c r="B550" i="4"/>
  <c r="C550" i="4"/>
  <c r="E550" i="4"/>
  <c r="D574" i="4"/>
  <c r="B574" i="4"/>
  <c r="C574" i="4"/>
  <c r="E574" i="4"/>
  <c r="B636" i="4"/>
  <c r="C636" i="4"/>
  <c r="D636" i="4"/>
  <c r="E636" i="4"/>
  <c r="D693" i="4"/>
  <c r="C693" i="4"/>
  <c r="O690" i="13"/>
  <c r="S690" i="13"/>
  <c r="Q690" i="4" s="1"/>
  <c r="Q690" i="13"/>
  <c r="O690" i="4" s="1"/>
  <c r="O1942" i="13"/>
  <c r="H276" i="4"/>
  <c r="C276" i="8"/>
  <c r="B398" i="4"/>
  <c r="C398" i="4"/>
  <c r="D398" i="4"/>
  <c r="E398" i="4"/>
  <c r="B405" i="4"/>
  <c r="E405" i="4"/>
  <c r="N1493" i="13"/>
  <c r="T1634" i="13"/>
  <c r="R1634" i="4" s="1"/>
  <c r="O1833" i="13"/>
  <c r="D291" i="4"/>
  <c r="C291" i="4"/>
  <c r="D310" i="4"/>
  <c r="B310" i="4"/>
  <c r="C310" i="4"/>
  <c r="E310" i="4"/>
  <c r="E343" i="4"/>
  <c r="B343" i="4"/>
  <c r="C343" i="4"/>
  <c r="D343" i="4"/>
  <c r="B361" i="4"/>
  <c r="C361" i="4"/>
  <c r="D361" i="4"/>
  <c r="E361" i="4"/>
  <c r="B394" i="4"/>
  <c r="C394" i="4"/>
  <c r="H503" i="4"/>
  <c r="C503" i="8"/>
  <c r="C646" i="4"/>
  <c r="B646" i="4"/>
  <c r="D646" i="4"/>
  <c r="E646" i="4"/>
  <c r="N1420" i="13"/>
  <c r="N1610" i="13"/>
  <c r="L1610" i="4" s="1"/>
  <c r="O1642" i="13"/>
  <c r="M1642" i="4" s="1"/>
  <c r="Q1750" i="13"/>
  <c r="S1939" i="13"/>
  <c r="Q1995" i="13"/>
  <c r="N1995" i="13"/>
  <c r="P1995" i="13"/>
  <c r="R1995" i="13"/>
  <c r="D496" i="4"/>
  <c r="B496" i="4"/>
  <c r="C496" i="4"/>
  <c r="E496" i="4"/>
  <c r="H520" i="4"/>
  <c r="C520" i="8"/>
  <c r="C591" i="4"/>
  <c r="B591" i="4"/>
  <c r="D591" i="4"/>
  <c r="H687" i="4"/>
  <c r="C687" i="8"/>
  <c r="D709" i="4"/>
  <c r="C709" i="4"/>
  <c r="S345" i="10"/>
  <c r="H387" i="4"/>
  <c r="C387" i="8"/>
  <c r="H592" i="4"/>
  <c r="C592" i="8"/>
  <c r="D688" i="4"/>
  <c r="E688" i="4"/>
  <c r="B688" i="4"/>
  <c r="C688" i="4"/>
  <c r="H785" i="4"/>
  <c r="C785" i="8"/>
  <c r="H819" i="4"/>
  <c r="C819" i="8"/>
  <c r="O838" i="10"/>
  <c r="M838" i="4" s="1"/>
  <c r="E881" i="4"/>
  <c r="B881" i="4"/>
  <c r="C881" i="4"/>
  <c r="D881" i="4"/>
  <c r="H985" i="4"/>
  <c r="C985" i="8"/>
  <c r="H1021" i="4"/>
  <c r="C1021" i="8"/>
  <c r="Q1028" i="10"/>
  <c r="T1028" i="10"/>
  <c r="H1037" i="4"/>
  <c r="C1037" i="8"/>
  <c r="B1045" i="4"/>
  <c r="E1045" i="4"/>
  <c r="H1060" i="4"/>
  <c r="C1060" i="8"/>
  <c r="H1079" i="4"/>
  <c r="C1079" i="8"/>
  <c r="H1159" i="4"/>
  <c r="C1159" i="8"/>
  <c r="H1221" i="4"/>
  <c r="C1221" i="8"/>
  <c r="B1291" i="4"/>
  <c r="C1291" i="4"/>
  <c r="D1291" i="4"/>
  <c r="E1291" i="4"/>
  <c r="C1391" i="4"/>
  <c r="D1391" i="4"/>
  <c r="B671" i="4"/>
  <c r="C671" i="4"/>
  <c r="D671" i="4"/>
  <c r="T714" i="10"/>
  <c r="B727" i="4"/>
  <c r="C727" i="4"/>
  <c r="D727" i="4"/>
  <c r="R752" i="10"/>
  <c r="P752" i="4" s="1"/>
  <c r="Q752" i="10"/>
  <c r="O752" i="4" s="1"/>
  <c r="H811" i="4"/>
  <c r="C811" i="8"/>
  <c r="T827" i="10"/>
  <c r="R827" i="4" s="1"/>
  <c r="D898" i="4"/>
  <c r="B898" i="4"/>
  <c r="C898" i="4"/>
  <c r="E898" i="4"/>
  <c r="C937" i="4"/>
  <c r="B937" i="4"/>
  <c r="D937" i="4"/>
  <c r="E937" i="4"/>
  <c r="E943" i="4"/>
  <c r="C943" i="4"/>
  <c r="D943" i="4"/>
  <c r="B1029" i="4"/>
  <c r="E1029" i="4"/>
  <c r="D1192" i="4"/>
  <c r="B1192" i="4"/>
  <c r="C1192" i="4"/>
  <c r="E1192" i="4"/>
  <c r="E1218" i="4"/>
  <c r="D1218" i="4"/>
  <c r="C1218" i="4"/>
  <c r="H1248" i="4"/>
  <c r="C1248" i="8"/>
  <c r="D1320" i="4"/>
  <c r="B1320" i="4"/>
  <c r="C1320" i="4"/>
  <c r="E1320" i="4"/>
  <c r="C435" i="4"/>
  <c r="B435" i="4"/>
  <c r="E435" i="4"/>
  <c r="D614" i="4"/>
  <c r="B614" i="4"/>
  <c r="C614" i="4"/>
  <c r="E614" i="4"/>
  <c r="R621" i="10"/>
  <c r="H713" i="4"/>
  <c r="C713" i="8"/>
  <c r="B751" i="4"/>
  <c r="C751" i="4"/>
  <c r="D751" i="4"/>
  <c r="N854" i="10"/>
  <c r="L854" i="4" s="1"/>
  <c r="O935" i="10"/>
  <c r="C1003" i="4"/>
  <c r="B1003" i="4"/>
  <c r="E1003" i="4"/>
  <c r="B1035" i="4"/>
  <c r="E1035" i="4"/>
  <c r="B1085" i="4"/>
  <c r="D1085" i="4"/>
  <c r="E1085" i="4"/>
  <c r="C1161" i="4"/>
  <c r="B1161" i="4"/>
  <c r="E1161" i="4"/>
  <c r="D1161" i="4"/>
  <c r="D1176" i="4"/>
  <c r="B1176" i="4"/>
  <c r="C1176" i="4"/>
  <c r="E1176" i="4"/>
  <c r="B1238" i="4"/>
  <c r="C1238" i="4"/>
  <c r="D1238" i="4"/>
  <c r="E1238" i="4"/>
  <c r="H573" i="4"/>
  <c r="C573" i="8"/>
  <c r="Q650" i="10"/>
  <c r="O650" i="4" s="1"/>
  <c r="D768" i="4"/>
  <c r="E768" i="4"/>
  <c r="B768" i="4"/>
  <c r="C768" i="4"/>
  <c r="D802" i="4"/>
  <c r="B802" i="4"/>
  <c r="C802" i="4"/>
  <c r="E802" i="4"/>
  <c r="B893" i="4"/>
  <c r="E893" i="4"/>
  <c r="H915" i="4"/>
  <c r="C915" i="8"/>
  <c r="B957" i="4"/>
  <c r="E957" i="4"/>
  <c r="T1004" i="10"/>
  <c r="C1073" i="4"/>
  <c r="B1073" i="4"/>
  <c r="E1258" i="4"/>
  <c r="D1258" i="4"/>
  <c r="C1258" i="4"/>
  <c r="P1267" i="10"/>
  <c r="N1267" i="4" s="1"/>
  <c r="Q1267" i="10"/>
  <c r="O1267" i="4" s="1"/>
  <c r="T1267" i="10"/>
  <c r="R1267" i="4" s="1"/>
  <c r="S1267" i="10"/>
  <c r="Q1267" i="4" s="1"/>
  <c r="C1373" i="4"/>
  <c r="E1373" i="4"/>
  <c r="D1453" i="4"/>
  <c r="B1453" i="4"/>
  <c r="C1453" i="4"/>
  <c r="B1570" i="4"/>
  <c r="E1570" i="4"/>
  <c r="D1609" i="4"/>
  <c r="E1609" i="4"/>
  <c r="D302" i="4"/>
  <c r="C302" i="4"/>
  <c r="E302" i="4"/>
  <c r="B302" i="4"/>
  <c r="D606" i="4"/>
  <c r="E606" i="4"/>
  <c r="B606" i="4"/>
  <c r="C606" i="4"/>
  <c r="D685" i="4"/>
  <c r="C685" i="4"/>
  <c r="H722" i="4"/>
  <c r="C722" i="8"/>
  <c r="B728" i="4"/>
  <c r="C728" i="4"/>
  <c r="D728" i="4"/>
  <c r="E728" i="4"/>
  <c r="N814" i="10"/>
  <c r="L814" i="4" s="1"/>
  <c r="D834" i="4"/>
  <c r="B834" i="4"/>
  <c r="C834" i="4"/>
  <c r="E834" i="4"/>
  <c r="B885" i="4"/>
  <c r="E885" i="4"/>
  <c r="C899" i="4"/>
  <c r="B899" i="4"/>
  <c r="H927" i="4"/>
  <c r="C927" i="8"/>
  <c r="C971" i="4"/>
  <c r="B971" i="4"/>
  <c r="E971" i="4"/>
  <c r="E1014" i="4"/>
  <c r="B1014" i="4"/>
  <c r="C1014" i="4"/>
  <c r="D1014" i="4"/>
  <c r="D1032" i="4"/>
  <c r="B1032" i="4"/>
  <c r="C1032" i="4"/>
  <c r="E1032" i="4"/>
  <c r="D1120" i="4"/>
  <c r="B1120" i="4"/>
  <c r="C1120" i="4"/>
  <c r="E1120" i="4"/>
  <c r="H1242" i="4"/>
  <c r="C1242" i="8"/>
  <c r="D353" i="4"/>
  <c r="B353" i="4"/>
  <c r="C353" i="4"/>
  <c r="E353" i="4"/>
  <c r="B382" i="4"/>
  <c r="C382" i="4"/>
  <c r="D382" i="4"/>
  <c r="E382" i="4"/>
  <c r="E769" i="4"/>
  <c r="C769" i="4"/>
  <c r="D769" i="4"/>
  <c r="B769" i="4"/>
  <c r="B792" i="4"/>
  <c r="C792" i="4"/>
  <c r="D792" i="4"/>
  <c r="E792" i="4"/>
  <c r="T801" i="10"/>
  <c r="B848" i="4"/>
  <c r="C848" i="4"/>
  <c r="D848" i="4"/>
  <c r="E848" i="4"/>
  <c r="P935" i="10"/>
  <c r="H997" i="4"/>
  <c r="C997" i="8"/>
  <c r="N1010" i="10"/>
  <c r="B1019" i="4"/>
  <c r="E1019" i="4"/>
  <c r="E1063" i="4"/>
  <c r="D1063" i="4"/>
  <c r="C1063" i="4"/>
  <c r="B1088" i="4"/>
  <c r="C1088" i="4"/>
  <c r="D1088" i="4"/>
  <c r="E1088" i="4"/>
  <c r="H319" i="4"/>
  <c r="C319" i="8"/>
  <c r="E604" i="4"/>
  <c r="B604" i="4"/>
  <c r="C604" i="4"/>
  <c r="D604" i="4"/>
  <c r="E637" i="4"/>
  <c r="B637" i="4"/>
  <c r="C637" i="4"/>
  <c r="D637" i="4"/>
  <c r="B643" i="4"/>
  <c r="C643" i="4"/>
  <c r="D643" i="4"/>
  <c r="E643" i="4"/>
  <c r="T703" i="10"/>
  <c r="N730" i="10"/>
  <c r="L730" i="4" s="1"/>
  <c r="C779" i="4"/>
  <c r="B779" i="4"/>
  <c r="E779" i="4"/>
  <c r="B783" i="4"/>
  <c r="C783" i="4"/>
  <c r="D783" i="4"/>
  <c r="B839" i="4"/>
  <c r="C839" i="4"/>
  <c r="E839" i="4"/>
  <c r="D839" i="4"/>
  <c r="H849" i="4"/>
  <c r="C849" i="8"/>
  <c r="H857" i="4"/>
  <c r="C857" i="8"/>
  <c r="B887" i="4"/>
  <c r="D887" i="4"/>
  <c r="E887" i="4"/>
  <c r="C887" i="4"/>
  <c r="H897" i="4"/>
  <c r="C897" i="8"/>
  <c r="D984" i="4"/>
  <c r="B984" i="4"/>
  <c r="C984" i="4"/>
  <c r="E984" i="4"/>
  <c r="H1008" i="4"/>
  <c r="C1008" i="8"/>
  <c r="C1217" i="4"/>
  <c r="B1217" i="4"/>
  <c r="D1217" i="4"/>
  <c r="E1217" i="4"/>
  <c r="D1224" i="4"/>
  <c r="E1224" i="4"/>
  <c r="B1224" i="4"/>
  <c r="C1224" i="4"/>
  <c r="C1254" i="4"/>
  <c r="B1254" i="4"/>
  <c r="D1254" i="4"/>
  <c r="E1254" i="4"/>
  <c r="H1470" i="4"/>
  <c r="C1470" i="8"/>
  <c r="Q522" i="10"/>
  <c r="H541" i="4"/>
  <c r="C541" i="8"/>
  <c r="N642" i="10"/>
  <c r="P752" i="10"/>
  <c r="N752" i="4" s="1"/>
  <c r="N753" i="10"/>
  <c r="L753" i="4" s="1"/>
  <c r="B789" i="4"/>
  <c r="D789" i="4"/>
  <c r="E789" i="4"/>
  <c r="H931" i="4"/>
  <c r="C931" i="8"/>
  <c r="H1002" i="4"/>
  <c r="C1002" i="8"/>
  <c r="E1030" i="4"/>
  <c r="B1030" i="4"/>
  <c r="C1030" i="4"/>
  <c r="D1030" i="4"/>
  <c r="B1043" i="4"/>
  <c r="E1043" i="4"/>
  <c r="C1057" i="4"/>
  <c r="B1057" i="4"/>
  <c r="D1057" i="4"/>
  <c r="D1200" i="4"/>
  <c r="E1200" i="4"/>
  <c r="B1200" i="4"/>
  <c r="C1200" i="4"/>
  <c r="D1304" i="4"/>
  <c r="E1304" i="4"/>
  <c r="B1304" i="4"/>
  <c r="C1304" i="4"/>
  <c r="C1351" i="4"/>
  <c r="C1402" i="4"/>
  <c r="C1422" i="4"/>
  <c r="E1422" i="4"/>
  <c r="B1422" i="4"/>
  <c r="D1422" i="4"/>
  <c r="B1487" i="4"/>
  <c r="C1487" i="4"/>
  <c r="D1487" i="4"/>
  <c r="E1487" i="4"/>
  <c r="H1522" i="4"/>
  <c r="C1522" i="8"/>
  <c r="H1550" i="4"/>
  <c r="C1550" i="8"/>
  <c r="P1564" i="10"/>
  <c r="N1564" i="10"/>
  <c r="Q1564" i="10"/>
  <c r="D1683" i="4"/>
  <c r="C1683" i="4"/>
  <c r="B1698" i="4"/>
  <c r="C1698" i="4"/>
  <c r="D1698" i="4"/>
  <c r="E1698" i="4"/>
  <c r="C1861" i="4"/>
  <c r="B1861" i="4"/>
  <c r="D1861" i="4"/>
  <c r="C1937" i="4"/>
  <c r="B1937" i="4"/>
  <c r="B1203" i="4"/>
  <c r="C1203" i="4"/>
  <c r="D1203" i="4"/>
  <c r="E1203" i="4"/>
  <c r="D1395" i="4"/>
  <c r="B1395" i="4"/>
  <c r="C1395" i="4"/>
  <c r="E1395" i="4"/>
  <c r="E1476" i="4"/>
  <c r="B1476" i="4"/>
  <c r="C1476" i="4"/>
  <c r="D1476" i="4"/>
  <c r="H1495" i="4"/>
  <c r="C1495" i="8"/>
  <c r="H1625" i="4"/>
  <c r="C1625" i="8"/>
  <c r="T1679" i="10"/>
  <c r="R1679" i="4" s="1"/>
  <c r="P1722" i="10"/>
  <c r="N1722" i="4" s="1"/>
  <c r="H1738" i="4"/>
  <c r="C1738" i="8"/>
  <c r="C1756" i="4"/>
  <c r="B1756" i="4"/>
  <c r="E1756" i="4"/>
  <c r="N1797" i="10"/>
  <c r="L1797" i="4" s="1"/>
  <c r="H1869" i="4"/>
  <c r="C1869" i="8"/>
  <c r="O1953" i="10"/>
  <c r="E1980" i="4"/>
  <c r="D1980" i="4"/>
  <c r="Q1458" i="10"/>
  <c r="O1458" i="4" s="1"/>
  <c r="H1546" i="4"/>
  <c r="C1546" i="8"/>
  <c r="B1589" i="4"/>
  <c r="C1589" i="4"/>
  <c r="C1684" i="4"/>
  <c r="B1684" i="4"/>
  <c r="E1684" i="4"/>
  <c r="H1794" i="4"/>
  <c r="C1794" i="8"/>
  <c r="H1889" i="4"/>
  <c r="C1889" i="8"/>
  <c r="D1989" i="4"/>
  <c r="B1989" i="4"/>
  <c r="C1989" i="4"/>
  <c r="E1989" i="4"/>
  <c r="Q1889" i="10"/>
  <c r="C1955" i="4"/>
  <c r="B1955" i="4"/>
  <c r="D1955" i="4"/>
  <c r="E1955" i="4"/>
  <c r="B1488" i="4"/>
  <c r="C1488" i="4"/>
  <c r="D1488" i="4"/>
  <c r="P1508" i="10"/>
  <c r="N1508" i="10"/>
  <c r="D1509" i="4"/>
  <c r="B1509" i="4"/>
  <c r="C1509" i="4"/>
  <c r="E1620" i="4"/>
  <c r="B1620" i="4"/>
  <c r="D1620" i="4"/>
  <c r="C1620" i="4"/>
  <c r="B1627" i="4"/>
  <c r="C1627" i="4"/>
  <c r="D1627" i="4"/>
  <c r="E1627" i="4"/>
  <c r="Q1648" i="10"/>
  <c r="H1674" i="4"/>
  <c r="C1674" i="8"/>
  <c r="C1690" i="4"/>
  <c r="B1690" i="4"/>
  <c r="D1690" i="4"/>
  <c r="E1690" i="4"/>
  <c r="D1707" i="4"/>
  <c r="C1707" i="4"/>
  <c r="D1729" i="4"/>
  <c r="B1729" i="4"/>
  <c r="C1729" i="4"/>
  <c r="E1729" i="4"/>
  <c r="H1782" i="4"/>
  <c r="C1782" i="8"/>
  <c r="O1842" i="10"/>
  <c r="H1874" i="4"/>
  <c r="C1874" i="8"/>
  <c r="H1917" i="4"/>
  <c r="C1917" i="8"/>
  <c r="B1961" i="4"/>
  <c r="D1961" i="4"/>
  <c r="D1280" i="4"/>
  <c r="C1280" i="4"/>
  <c r="E1280" i="4"/>
  <c r="B1280" i="4"/>
  <c r="Q1330" i="10"/>
  <c r="O1330" i="4" s="1"/>
  <c r="N1330" i="10"/>
  <c r="L1330" i="4" s="1"/>
  <c r="P1420" i="10"/>
  <c r="D1525" i="4"/>
  <c r="B1525" i="4"/>
  <c r="C1525" i="4"/>
  <c r="E1540" i="4"/>
  <c r="C1540" i="4"/>
  <c r="D1540" i="4"/>
  <c r="B1540" i="4"/>
  <c r="B1575" i="4"/>
  <c r="C1575" i="4"/>
  <c r="D1575" i="4"/>
  <c r="E1575" i="4"/>
  <c r="P1611" i="10"/>
  <c r="N1611" i="10"/>
  <c r="Q1611" i="10"/>
  <c r="H1642" i="4"/>
  <c r="C1642" i="8"/>
  <c r="C1783" i="4"/>
  <c r="D1783" i="4"/>
  <c r="B1783" i="4"/>
  <c r="E1783" i="4"/>
  <c r="D1803" i="4"/>
  <c r="C1803" i="4"/>
  <c r="C1811" i="4"/>
  <c r="C1853" i="4"/>
  <c r="B1853" i="4"/>
  <c r="D1853" i="4"/>
  <c r="B1863" i="4"/>
  <c r="C1863" i="4"/>
  <c r="D1863" i="4"/>
  <c r="E1863" i="4"/>
  <c r="C1883" i="4"/>
  <c r="B1883" i="4"/>
  <c r="D1883" i="4"/>
  <c r="E1883" i="4"/>
  <c r="Q1908" i="10"/>
  <c r="O1908" i="4" s="1"/>
  <c r="C1926" i="4"/>
  <c r="B1926" i="4"/>
  <c r="D1926" i="4"/>
  <c r="E1926" i="4"/>
  <c r="D1941" i="4"/>
  <c r="B1941" i="4"/>
  <c r="C1941" i="4"/>
  <c r="E1941" i="4"/>
  <c r="Q1956" i="10"/>
  <c r="O1956" i="4" s="1"/>
  <c r="P1972" i="10"/>
  <c r="N1972" i="4" s="1"/>
  <c r="N1972" i="10"/>
  <c r="L1972" i="4" s="1"/>
  <c r="H1216" i="4"/>
  <c r="C1216" i="8"/>
  <c r="D1216" i="4"/>
  <c r="B1216" i="4"/>
  <c r="C1216" i="4"/>
  <c r="E1216" i="4"/>
  <c r="D1392" i="4"/>
  <c r="C1392" i="4"/>
  <c r="E1392" i="4"/>
  <c r="B1392" i="4"/>
  <c r="B1409" i="4"/>
  <c r="C1409" i="4"/>
  <c r="D1409" i="4"/>
  <c r="E1409" i="4"/>
  <c r="B1555" i="4"/>
  <c r="E1555" i="4"/>
  <c r="C1555" i="4"/>
  <c r="D1555" i="4"/>
  <c r="H1641" i="4"/>
  <c r="C1641" i="8"/>
  <c r="H1734" i="4"/>
  <c r="C1734" i="8"/>
  <c r="C1748" i="4"/>
  <c r="B1748" i="4"/>
  <c r="E1748" i="4"/>
  <c r="C1866" i="4"/>
  <c r="B1866" i="4"/>
  <c r="D1866" i="4"/>
  <c r="E1866" i="4"/>
  <c r="H1880" i="4"/>
  <c r="C1880" i="8"/>
  <c r="O1889" i="10"/>
  <c r="M1889" i="4" s="1"/>
  <c r="O1937" i="10"/>
  <c r="M1937" i="4" s="1"/>
  <c r="E1314" i="4"/>
  <c r="C1314" i="4"/>
  <c r="D1314" i="4"/>
  <c r="B1447" i="4"/>
  <c r="C1447" i="4"/>
  <c r="D1447" i="4"/>
  <c r="E1447" i="4"/>
  <c r="H1490" i="4"/>
  <c r="C1490" i="8"/>
  <c r="H1526" i="4"/>
  <c r="C1526" i="8"/>
  <c r="H1556" i="4"/>
  <c r="C1556" i="8"/>
  <c r="E1596" i="4"/>
  <c r="B1596" i="4"/>
  <c r="C1596" i="4"/>
  <c r="D1596" i="4"/>
  <c r="N1641" i="10"/>
  <c r="B1713" i="4"/>
  <c r="C1713" i="4"/>
  <c r="E1713" i="4"/>
  <c r="H1722" i="4"/>
  <c r="C1722" i="8"/>
  <c r="C1730" i="4"/>
  <c r="B1730" i="4"/>
  <c r="D1730" i="4"/>
  <c r="E1730" i="4"/>
  <c r="D1737" i="4"/>
  <c r="B1737" i="4"/>
  <c r="C1737" i="4"/>
  <c r="E1737" i="4"/>
  <c r="C1762" i="4"/>
  <c r="B1762" i="4"/>
  <c r="D1762" i="4"/>
  <c r="E1762" i="4"/>
  <c r="C1806" i="4"/>
  <c r="H1823" i="4"/>
  <c r="C1823" i="8"/>
  <c r="H1994" i="4"/>
  <c r="C1994" i="8"/>
  <c r="C1915" i="4"/>
  <c r="B1915" i="4"/>
  <c r="D1915" i="4"/>
  <c r="E1915" i="4"/>
  <c r="B1976" i="4"/>
  <c r="C1976" i="4"/>
  <c r="D1976" i="4"/>
  <c r="E1976" i="4"/>
  <c r="D1376" i="4"/>
  <c r="E1376" i="4"/>
  <c r="B1376" i="4"/>
  <c r="C1376" i="4"/>
  <c r="H1444" i="4"/>
  <c r="C1444" i="8"/>
  <c r="B1483" i="4"/>
  <c r="D1483" i="4"/>
  <c r="E1483" i="4"/>
  <c r="C1483" i="4"/>
  <c r="O1489" i="10"/>
  <c r="Q1489" i="10"/>
  <c r="B1557" i="4"/>
  <c r="C1557" i="4"/>
  <c r="H1623" i="4"/>
  <c r="C1623" i="8"/>
  <c r="C1676" i="4"/>
  <c r="B1676" i="4"/>
  <c r="E1676" i="4"/>
  <c r="B1685" i="4"/>
  <c r="D1685" i="4"/>
  <c r="E1685" i="4"/>
  <c r="D1719" i="4"/>
  <c r="E1719" i="4"/>
  <c r="B1719" i="4"/>
  <c r="C1719" i="4"/>
  <c r="D1747" i="4"/>
  <c r="C1747" i="4"/>
  <c r="P1774" i="10"/>
  <c r="N1774" i="4" s="1"/>
  <c r="R1774" i="10"/>
  <c r="P1774" i="4" s="1"/>
  <c r="Q1823" i="10"/>
  <c r="P1924" i="10"/>
  <c r="C1931" i="4"/>
  <c r="B1931" i="4"/>
  <c r="D1931" i="4"/>
  <c r="E1931" i="4"/>
  <c r="P1940" i="10"/>
  <c r="N1940" i="4" s="1"/>
  <c r="C1947" i="4"/>
  <c r="B1947" i="4"/>
  <c r="D1947" i="4"/>
  <c r="E1947" i="4"/>
  <c r="H1957" i="4"/>
  <c r="C1957" i="8"/>
  <c r="B1993" i="4"/>
  <c r="D1993" i="4"/>
  <c r="C1874" i="4"/>
  <c r="D1874" i="4"/>
  <c r="E1874" i="4"/>
  <c r="B1874" i="4"/>
  <c r="N171" i="13"/>
  <c r="Q171" i="13"/>
  <c r="R171" i="13"/>
  <c r="L42" i="13"/>
  <c r="I42" i="13"/>
  <c r="I61" i="13"/>
  <c r="L61" i="13"/>
  <c r="S154" i="13"/>
  <c r="N154" i="13"/>
  <c r="P154" i="13"/>
  <c r="Q154" i="13"/>
  <c r="R154" i="13"/>
  <c r="T154" i="13"/>
  <c r="T209" i="13"/>
  <c r="L209" i="13"/>
  <c r="S209" i="13" s="1"/>
  <c r="I209" i="13"/>
  <c r="T177" i="13"/>
  <c r="L177" i="13"/>
  <c r="S177" i="13" s="1"/>
  <c r="I177" i="13"/>
  <c r="I235" i="13"/>
  <c r="L235" i="13"/>
  <c r="S235" i="13" s="1"/>
  <c r="T235" i="13"/>
  <c r="T195" i="13"/>
  <c r="I195" i="13"/>
  <c r="L195" i="13"/>
  <c r="S195" i="13" s="1"/>
  <c r="N200" i="13"/>
  <c r="Q200" i="13"/>
  <c r="R200" i="13"/>
  <c r="L233" i="13"/>
  <c r="S233" i="13" s="1"/>
  <c r="T233" i="13"/>
  <c r="I233" i="13"/>
  <c r="I243" i="13"/>
  <c r="L243" i="13"/>
  <c r="S243" i="13" s="1"/>
  <c r="T243" i="13"/>
  <c r="L144" i="13"/>
  <c r="S144" i="13" s="1"/>
  <c r="I144" i="13"/>
  <c r="T144" i="13"/>
  <c r="L171" i="13"/>
  <c r="S171" i="13" s="1"/>
  <c r="I171" i="13"/>
  <c r="T171" i="13"/>
  <c r="Q185" i="13"/>
  <c r="N185" i="13"/>
  <c r="R185" i="13"/>
  <c r="L221" i="13"/>
  <c r="S221" i="13" s="1"/>
  <c r="T221" i="13"/>
  <c r="I221" i="13"/>
  <c r="Q235" i="13"/>
  <c r="R235" i="13"/>
  <c r="N235" i="13"/>
  <c r="I200" i="13"/>
  <c r="L200" i="13"/>
  <c r="S200" i="13" s="1"/>
  <c r="T200" i="13"/>
  <c r="Q130" i="13"/>
  <c r="S130" i="13"/>
  <c r="T130" i="13"/>
  <c r="P130" i="13"/>
  <c r="N130" i="13"/>
  <c r="R130" i="13"/>
  <c r="T140" i="13"/>
  <c r="L140" i="13"/>
  <c r="S140" i="13" s="1"/>
  <c r="I140" i="13"/>
  <c r="L203" i="13"/>
  <c r="S203" i="13" s="1"/>
  <c r="T203" i="13"/>
  <c r="I203" i="13"/>
  <c r="N231" i="13"/>
  <c r="T231" i="13"/>
  <c r="Q231" i="13"/>
  <c r="R231" i="13"/>
  <c r="I56" i="13"/>
  <c r="L56" i="13"/>
  <c r="I111" i="13"/>
  <c r="L111" i="13"/>
  <c r="L185" i="13"/>
  <c r="S185" i="13" s="1"/>
  <c r="T185" i="13"/>
  <c r="I185" i="13"/>
  <c r="T147" i="13"/>
  <c r="I147" i="13"/>
  <c r="L147" i="13"/>
  <c r="S147" i="13" s="1"/>
  <c r="Q221" i="13"/>
  <c r="R221" i="13"/>
  <c r="N221" i="13"/>
  <c r="I242" i="13"/>
  <c r="L242" i="13"/>
  <c r="T242" i="13"/>
  <c r="L87" i="13"/>
  <c r="I87" i="13"/>
  <c r="I96" i="13"/>
  <c r="L96" i="13"/>
  <c r="I112" i="13"/>
  <c r="L112" i="13"/>
  <c r="P138" i="13"/>
  <c r="T191" i="13"/>
  <c r="I191" i="13"/>
  <c r="L191" i="13"/>
  <c r="S191" i="13" s="1"/>
  <c r="L193" i="13"/>
  <c r="S193" i="13" s="1"/>
  <c r="T193" i="13"/>
  <c r="I193" i="13"/>
  <c r="N223" i="13"/>
  <c r="Q223" i="13"/>
  <c r="R223" i="13"/>
  <c r="S223" i="13"/>
  <c r="P228" i="13"/>
  <c r="R228" i="13"/>
  <c r="S228" i="13"/>
  <c r="N228" i="13"/>
  <c r="Q228" i="13"/>
  <c r="T228" i="13"/>
  <c r="T241" i="13"/>
  <c r="I241" i="13"/>
  <c r="L241" i="13"/>
  <c r="S241" i="13" s="1"/>
  <c r="L15" i="13"/>
  <c r="I15" i="13"/>
  <c r="I34" i="13"/>
  <c r="L34" i="13"/>
  <c r="L65" i="13"/>
  <c r="I65" i="13"/>
  <c r="I104" i="13"/>
  <c r="L104" i="13"/>
  <c r="L105" i="13"/>
  <c r="I105" i="13"/>
  <c r="I89" i="13"/>
  <c r="L89" i="13"/>
  <c r="L78" i="13"/>
  <c r="I78" i="13"/>
  <c r="N168" i="13"/>
  <c r="Q168" i="13"/>
  <c r="R168" i="13"/>
  <c r="S168" i="13"/>
  <c r="T168" i="13"/>
  <c r="Q205" i="13"/>
  <c r="R205" i="13"/>
  <c r="S205" i="13"/>
  <c r="T205" i="13"/>
  <c r="N205" i="13"/>
  <c r="P205" i="13"/>
  <c r="N141" i="13"/>
  <c r="R141" i="13"/>
  <c r="S141" i="13"/>
  <c r="Q141" i="13"/>
  <c r="T141" i="13"/>
  <c r="Q177" i="13"/>
  <c r="N177" i="13"/>
  <c r="R177" i="13"/>
  <c r="T176" i="13"/>
  <c r="N176" i="13"/>
  <c r="Q176" i="13"/>
  <c r="R176" i="13"/>
  <c r="L227" i="13"/>
  <c r="S227" i="13" s="1"/>
  <c r="T227" i="13"/>
  <c r="I227" i="13"/>
  <c r="I142" i="13"/>
  <c r="L142" i="13"/>
  <c r="S142" i="13" s="1"/>
  <c r="Q275" i="13"/>
  <c r="R275" i="13"/>
  <c r="S275" i="13"/>
  <c r="T275" i="13"/>
  <c r="N275" i="13"/>
  <c r="P275" i="13"/>
  <c r="S378" i="13"/>
  <c r="T378" i="13"/>
  <c r="N378" i="13"/>
  <c r="P378" i="13"/>
  <c r="Q378" i="13"/>
  <c r="R378" i="13"/>
  <c r="R493" i="13"/>
  <c r="S493" i="13"/>
  <c r="T493" i="13"/>
  <c r="N493" i="13"/>
  <c r="P493" i="13"/>
  <c r="Q493" i="13"/>
  <c r="R590" i="13"/>
  <c r="P590" i="4" s="1"/>
  <c r="S590" i="13"/>
  <c r="T590" i="13"/>
  <c r="R590" i="4" s="1"/>
  <c r="N590" i="13"/>
  <c r="O590" i="13"/>
  <c r="M590" i="4" s="1"/>
  <c r="P590" i="13"/>
  <c r="Q590" i="13"/>
  <c r="N578" i="13"/>
  <c r="Q578" i="13"/>
  <c r="O578" i="13"/>
  <c r="P578" i="13"/>
  <c r="R578" i="13"/>
  <c r="S578" i="13"/>
  <c r="T578" i="13"/>
  <c r="P801" i="13"/>
  <c r="Q801" i="13"/>
  <c r="R801" i="13"/>
  <c r="S801" i="13"/>
  <c r="T801" i="13"/>
  <c r="N801" i="13"/>
  <c r="O801" i="13"/>
  <c r="S776" i="13"/>
  <c r="Q776" i="4" s="1"/>
  <c r="T776" i="13"/>
  <c r="R776" i="4" s="1"/>
  <c r="N776" i="13"/>
  <c r="L776" i="4" s="1"/>
  <c r="O776" i="13"/>
  <c r="P776" i="13"/>
  <c r="Q776" i="13"/>
  <c r="R776" i="13"/>
  <c r="P1202" i="13"/>
  <c r="N1202" i="4" s="1"/>
  <c r="R1202" i="13"/>
  <c r="P1202" i="4" s="1"/>
  <c r="T1202" i="13"/>
  <c r="R1202" i="4" s="1"/>
  <c r="N1202" i="13"/>
  <c r="L1202" i="4" s="1"/>
  <c r="Q1202" i="13"/>
  <c r="O1202" i="4" s="1"/>
  <c r="S1202" i="13"/>
  <c r="Q1202" i="4" s="1"/>
  <c r="O1202" i="13"/>
  <c r="M1202" i="4" s="1"/>
  <c r="R1476" i="13"/>
  <c r="P1476" i="4" s="1"/>
  <c r="S1476" i="13"/>
  <c r="Q1476" i="4" s="1"/>
  <c r="T1476" i="13"/>
  <c r="N1476" i="13"/>
  <c r="O1476" i="13"/>
  <c r="M1476" i="4" s="1"/>
  <c r="P1476" i="13"/>
  <c r="N1476" i="4" s="1"/>
  <c r="Q1476" i="13"/>
  <c r="O1476" i="4" s="1"/>
  <c r="T1406" i="13"/>
  <c r="N1406" i="13"/>
  <c r="Q1406" i="13"/>
  <c r="R1406" i="13"/>
  <c r="S1406" i="13"/>
  <c r="O1406" i="13"/>
  <c r="P1406" i="13"/>
  <c r="N1651" i="13"/>
  <c r="O1651" i="13"/>
  <c r="M1651" i="4" s="1"/>
  <c r="P1651" i="13"/>
  <c r="Q1651" i="13"/>
  <c r="R1651" i="13"/>
  <c r="S1651" i="13"/>
  <c r="T1651" i="13"/>
  <c r="R1651" i="4" s="1"/>
  <c r="P1904" i="13"/>
  <c r="S1904" i="13"/>
  <c r="T1904" i="13"/>
  <c r="N1904" i="13"/>
  <c r="R1904" i="13"/>
  <c r="O1904" i="13"/>
  <c r="Q1904" i="13"/>
  <c r="N1922" i="13"/>
  <c r="P1922" i="13"/>
  <c r="N1922" i="4" s="1"/>
  <c r="T1922" i="13"/>
  <c r="R1922" i="4" s="1"/>
  <c r="S1922" i="13"/>
  <c r="Q1922" i="4" s="1"/>
  <c r="O1922" i="13"/>
  <c r="M1922" i="4" s="1"/>
  <c r="Q1922" i="13"/>
  <c r="R1922" i="13"/>
  <c r="P1922" i="4" s="1"/>
  <c r="R1992" i="13"/>
  <c r="Q1992" i="13"/>
  <c r="S1992" i="13"/>
  <c r="T1992" i="13"/>
  <c r="N1992" i="13"/>
  <c r="O1992" i="13"/>
  <c r="P1992" i="13"/>
  <c r="S1807" i="13"/>
  <c r="Q1807" i="13"/>
  <c r="P1807" i="13"/>
  <c r="R1807" i="13"/>
  <c r="T1807" i="13"/>
  <c r="N1807" i="13"/>
  <c r="O1807" i="13"/>
  <c r="L183" i="13"/>
  <c r="S183" i="13" s="1"/>
  <c r="Q193" i="13"/>
  <c r="N193" i="13"/>
  <c r="R193" i="13"/>
  <c r="T546" i="13"/>
  <c r="R546" i="4" s="1"/>
  <c r="N546" i="13"/>
  <c r="Q546" i="13"/>
  <c r="O546" i="4" s="1"/>
  <c r="O546" i="13"/>
  <c r="M546" i="4" s="1"/>
  <c r="P546" i="13"/>
  <c r="R546" i="13"/>
  <c r="P546" i="4" s="1"/>
  <c r="S546" i="13"/>
  <c r="Q546" i="4" s="1"/>
  <c r="T538" i="13"/>
  <c r="N538" i="13"/>
  <c r="Q538" i="13"/>
  <c r="O538" i="13"/>
  <c r="P538" i="13"/>
  <c r="R538" i="13"/>
  <c r="S538" i="13"/>
  <c r="Q538" i="4" s="1"/>
  <c r="N688" i="13"/>
  <c r="P688" i="13"/>
  <c r="O688" i="13"/>
  <c r="Q688" i="13"/>
  <c r="R688" i="13"/>
  <c r="S688" i="13"/>
  <c r="T688" i="13"/>
  <c r="S474" i="13"/>
  <c r="T474" i="13"/>
  <c r="N474" i="13"/>
  <c r="P474" i="13"/>
  <c r="Q474" i="13"/>
  <c r="R474" i="13"/>
  <c r="Q671" i="13"/>
  <c r="S671" i="13"/>
  <c r="N671" i="13"/>
  <c r="O671" i="13"/>
  <c r="P671" i="13"/>
  <c r="R671" i="13"/>
  <c r="T671" i="13"/>
  <c r="P704" i="13"/>
  <c r="S704" i="13"/>
  <c r="T704" i="13"/>
  <c r="N704" i="13"/>
  <c r="O704" i="13"/>
  <c r="Q704" i="13"/>
  <c r="R704" i="13"/>
  <c r="S761" i="13"/>
  <c r="Q761" i="4" s="1"/>
  <c r="R761" i="13"/>
  <c r="P761" i="4" s="1"/>
  <c r="T761" i="13"/>
  <c r="R761" i="4" s="1"/>
  <c r="N761" i="13"/>
  <c r="O761" i="13"/>
  <c r="P761" i="13"/>
  <c r="N761" i="4" s="1"/>
  <c r="Q761" i="13"/>
  <c r="S673" i="13"/>
  <c r="Q673" i="4" s="1"/>
  <c r="O673" i="13"/>
  <c r="P673" i="13"/>
  <c r="N673" i="4" s="1"/>
  <c r="Q673" i="13"/>
  <c r="O673" i="4" s="1"/>
  <c r="R673" i="13"/>
  <c r="P673" i="4" s="1"/>
  <c r="T673" i="13"/>
  <c r="R673" i="4" s="1"/>
  <c r="N673" i="13"/>
  <c r="P885" i="13"/>
  <c r="Q885" i="13"/>
  <c r="R885" i="13"/>
  <c r="S885" i="13"/>
  <c r="T885" i="13"/>
  <c r="N885" i="13"/>
  <c r="O885" i="13"/>
  <c r="Q833" i="13"/>
  <c r="S833" i="13"/>
  <c r="N833" i="13"/>
  <c r="P833" i="13"/>
  <c r="R833" i="13"/>
  <c r="T833" i="13"/>
  <c r="R833" i="4" s="1"/>
  <c r="O833" i="13"/>
  <c r="P817" i="13"/>
  <c r="Q817" i="13"/>
  <c r="S817" i="13"/>
  <c r="T817" i="13"/>
  <c r="N817" i="13"/>
  <c r="O817" i="13"/>
  <c r="R817" i="13"/>
  <c r="Q825" i="13"/>
  <c r="S825" i="13"/>
  <c r="N825" i="13"/>
  <c r="O825" i="13"/>
  <c r="P825" i="13"/>
  <c r="R825" i="13"/>
  <c r="T825" i="13"/>
  <c r="O847" i="13"/>
  <c r="Q847" i="13"/>
  <c r="S847" i="13"/>
  <c r="Q847" i="4" s="1"/>
  <c r="T847" i="13"/>
  <c r="R847" i="4" s="1"/>
  <c r="N847" i="13"/>
  <c r="P847" i="13"/>
  <c r="N847" i="4" s="1"/>
  <c r="R847" i="13"/>
  <c r="Q895" i="13"/>
  <c r="R895" i="13"/>
  <c r="S895" i="13"/>
  <c r="T895" i="13"/>
  <c r="N895" i="13"/>
  <c r="O895" i="13"/>
  <c r="P895" i="13"/>
  <c r="Q903" i="13"/>
  <c r="R903" i="13"/>
  <c r="P903" i="4" s="1"/>
  <c r="S903" i="13"/>
  <c r="T903" i="13"/>
  <c r="R903" i="4" s="1"/>
  <c r="N903" i="13"/>
  <c r="O903" i="13"/>
  <c r="P903" i="13"/>
  <c r="N903" i="4" s="1"/>
  <c r="Q911" i="13"/>
  <c r="R911" i="13"/>
  <c r="S911" i="13"/>
  <c r="T911" i="13"/>
  <c r="N911" i="13"/>
  <c r="O911" i="13"/>
  <c r="P911" i="13"/>
  <c r="Q919" i="13"/>
  <c r="R919" i="13"/>
  <c r="S919" i="13"/>
  <c r="Q919" i="4" s="1"/>
  <c r="T919" i="13"/>
  <c r="R919" i="4" s="1"/>
  <c r="N919" i="13"/>
  <c r="O919" i="13"/>
  <c r="P919" i="13"/>
  <c r="P906" i="13"/>
  <c r="Q906" i="13"/>
  <c r="R906" i="13"/>
  <c r="S906" i="13"/>
  <c r="T906" i="13"/>
  <c r="N906" i="13"/>
  <c r="O906" i="13"/>
  <c r="S905" i="13"/>
  <c r="T905" i="13"/>
  <c r="N905" i="13"/>
  <c r="O905" i="13"/>
  <c r="P905" i="13"/>
  <c r="Q905" i="13"/>
  <c r="R905" i="13"/>
  <c r="N952" i="13"/>
  <c r="Q952" i="13"/>
  <c r="S952" i="13"/>
  <c r="T952" i="13"/>
  <c r="O952" i="13"/>
  <c r="P952" i="13"/>
  <c r="R952" i="13"/>
  <c r="S953" i="13"/>
  <c r="N953" i="13"/>
  <c r="P953" i="13"/>
  <c r="Q953" i="13"/>
  <c r="O953" i="13"/>
  <c r="R953" i="13"/>
  <c r="T953" i="13"/>
  <c r="S986" i="13"/>
  <c r="N986" i="13"/>
  <c r="T986" i="13"/>
  <c r="O986" i="13"/>
  <c r="M986" i="4" s="1"/>
  <c r="P986" i="13"/>
  <c r="N986" i="4" s="1"/>
  <c r="Q986" i="13"/>
  <c r="R986" i="13"/>
  <c r="N858" i="13"/>
  <c r="P858" i="13"/>
  <c r="S858" i="13"/>
  <c r="Q858" i="13"/>
  <c r="R858" i="13"/>
  <c r="T858" i="13"/>
  <c r="R858" i="4" s="1"/>
  <c r="O858" i="13"/>
  <c r="Q1028" i="13"/>
  <c r="R1028" i="13"/>
  <c r="S1028" i="13"/>
  <c r="T1028" i="13"/>
  <c r="N1028" i="13"/>
  <c r="O1028" i="13"/>
  <c r="P1028" i="13"/>
  <c r="Q1076" i="13"/>
  <c r="R1076" i="13"/>
  <c r="P1076" i="4" s="1"/>
  <c r="T1076" i="13"/>
  <c r="N1076" i="13"/>
  <c r="L1076" i="4" s="1"/>
  <c r="O1076" i="13"/>
  <c r="M1076" i="4" s="1"/>
  <c r="S1076" i="13"/>
  <c r="Q1076" i="4" s="1"/>
  <c r="P1076" i="13"/>
  <c r="N1076" i="4" s="1"/>
  <c r="S1078" i="13"/>
  <c r="T1078" i="13"/>
  <c r="N1078" i="13"/>
  <c r="P1078" i="13"/>
  <c r="Q1078" i="13"/>
  <c r="O1078" i="13"/>
  <c r="R1078" i="13"/>
  <c r="S1086" i="13"/>
  <c r="N1086" i="13"/>
  <c r="P1086" i="13"/>
  <c r="Q1086" i="13"/>
  <c r="R1086" i="13"/>
  <c r="T1086" i="13"/>
  <c r="O1086" i="13"/>
  <c r="T991" i="13"/>
  <c r="O991" i="13"/>
  <c r="N991" i="13"/>
  <c r="P991" i="13"/>
  <c r="Q991" i="13"/>
  <c r="R991" i="13"/>
  <c r="S991" i="13"/>
  <c r="R1172" i="13"/>
  <c r="S1172" i="13"/>
  <c r="T1172" i="13"/>
  <c r="N1172" i="13"/>
  <c r="O1172" i="13"/>
  <c r="P1172" i="13"/>
  <c r="Q1172" i="13"/>
  <c r="R1204" i="13"/>
  <c r="T1204" i="13"/>
  <c r="N1204" i="13"/>
  <c r="O1204" i="13"/>
  <c r="P1204" i="13"/>
  <c r="Q1204" i="13"/>
  <c r="S1204" i="13"/>
  <c r="R1236" i="13"/>
  <c r="T1236" i="13"/>
  <c r="N1236" i="13"/>
  <c r="O1236" i="13"/>
  <c r="P1236" i="13"/>
  <c r="Q1236" i="13"/>
  <c r="S1236" i="13"/>
  <c r="S1062" i="13"/>
  <c r="T1062" i="13"/>
  <c r="N1062" i="13"/>
  <c r="P1062" i="13"/>
  <c r="Q1062" i="13"/>
  <c r="O1062" i="13"/>
  <c r="R1062" i="13"/>
  <c r="Q1127" i="13"/>
  <c r="R1127" i="13"/>
  <c r="S1127" i="13"/>
  <c r="T1127" i="13"/>
  <c r="N1127" i="13"/>
  <c r="O1127" i="13"/>
  <c r="P1127" i="13"/>
  <c r="Q1191" i="13"/>
  <c r="R1191" i="13"/>
  <c r="S1191" i="13"/>
  <c r="T1191" i="13"/>
  <c r="N1191" i="13"/>
  <c r="O1191" i="13"/>
  <c r="P1191" i="13"/>
  <c r="Q1231" i="13"/>
  <c r="S1231" i="13"/>
  <c r="N1231" i="13"/>
  <c r="O1231" i="13"/>
  <c r="T1231" i="13"/>
  <c r="P1231" i="13"/>
  <c r="R1231" i="13"/>
  <c r="S1280" i="13"/>
  <c r="N1280" i="13"/>
  <c r="O1280" i="13"/>
  <c r="P1280" i="13"/>
  <c r="Q1280" i="13"/>
  <c r="R1280" i="13"/>
  <c r="T1280" i="13"/>
  <c r="T1307" i="13"/>
  <c r="N1307" i="13"/>
  <c r="O1307" i="13"/>
  <c r="P1307" i="13"/>
  <c r="Q1307" i="13"/>
  <c r="R1307" i="13"/>
  <c r="S1307" i="13"/>
  <c r="T1323" i="13"/>
  <c r="N1323" i="13"/>
  <c r="O1323" i="13"/>
  <c r="P1323" i="13"/>
  <c r="Q1323" i="13"/>
  <c r="R1323" i="13"/>
  <c r="S1323" i="13"/>
  <c r="R1313" i="13"/>
  <c r="S1313" i="13"/>
  <c r="T1313" i="13"/>
  <c r="N1313" i="13"/>
  <c r="O1313" i="13"/>
  <c r="P1313" i="13"/>
  <c r="Q1313" i="13"/>
  <c r="T1277" i="13"/>
  <c r="O1277" i="13"/>
  <c r="P1277" i="13"/>
  <c r="Q1277" i="13"/>
  <c r="R1277" i="13"/>
  <c r="S1277" i="13"/>
  <c r="N1277" i="13"/>
  <c r="N1384" i="13"/>
  <c r="P1384" i="13"/>
  <c r="O1384" i="13"/>
  <c r="Q1384" i="13"/>
  <c r="R1384" i="13"/>
  <c r="S1384" i="13"/>
  <c r="T1384" i="13"/>
  <c r="N1392" i="13"/>
  <c r="P1392" i="13"/>
  <c r="O1392" i="13"/>
  <c r="Q1392" i="13"/>
  <c r="R1392" i="13"/>
  <c r="P1392" i="4" s="1"/>
  <c r="S1392" i="13"/>
  <c r="T1392" i="13"/>
  <c r="R1392" i="4" s="1"/>
  <c r="N1400" i="13"/>
  <c r="L1400" i="4" s="1"/>
  <c r="P1400" i="13"/>
  <c r="N1400" i="4" s="1"/>
  <c r="O1400" i="13"/>
  <c r="M1400" i="4" s="1"/>
  <c r="Q1400" i="13"/>
  <c r="O1400" i="4" s="1"/>
  <c r="R1400" i="13"/>
  <c r="P1400" i="4" s="1"/>
  <c r="S1400" i="13"/>
  <c r="Q1400" i="4" s="1"/>
  <c r="T1400" i="13"/>
  <c r="R1400" i="4" s="1"/>
  <c r="N1408" i="13"/>
  <c r="L1408" i="4" s="1"/>
  <c r="P1408" i="13"/>
  <c r="N1408" i="4" s="1"/>
  <c r="O1408" i="13"/>
  <c r="M1408" i="4" s="1"/>
  <c r="Q1408" i="13"/>
  <c r="R1408" i="13"/>
  <c r="P1408" i="4" s="1"/>
  <c r="S1408" i="13"/>
  <c r="Q1408" i="4" s="1"/>
  <c r="T1408" i="13"/>
  <c r="R1408" i="4" s="1"/>
  <c r="N1590" i="13"/>
  <c r="O1590" i="13"/>
  <c r="P1590" i="13"/>
  <c r="R1590" i="13"/>
  <c r="Q1590" i="13"/>
  <c r="S1590" i="13"/>
  <c r="T1590" i="13"/>
  <c r="S1302" i="13"/>
  <c r="T1302" i="13"/>
  <c r="N1302" i="13"/>
  <c r="L1302" i="4" s="1"/>
  <c r="O1302" i="13"/>
  <c r="P1302" i="13"/>
  <c r="Q1302" i="13"/>
  <c r="R1302" i="13"/>
  <c r="S1334" i="13"/>
  <c r="Q1334" i="4" s="1"/>
  <c r="T1334" i="13"/>
  <c r="N1334" i="13"/>
  <c r="L1334" i="4" s="1"/>
  <c r="O1334" i="13"/>
  <c r="M1334" i="4" s="1"/>
  <c r="Q1334" i="13"/>
  <c r="O1334" i="4" s="1"/>
  <c r="P1334" i="13"/>
  <c r="N1334" i="4" s="1"/>
  <c r="R1334" i="13"/>
  <c r="P1334" i="4" s="1"/>
  <c r="R1436" i="13"/>
  <c r="S1436" i="13"/>
  <c r="Q1436" i="4" s="1"/>
  <c r="T1436" i="13"/>
  <c r="R1436" i="4" s="1"/>
  <c r="N1436" i="13"/>
  <c r="O1436" i="13"/>
  <c r="P1436" i="13"/>
  <c r="Q1436" i="13"/>
  <c r="O1436" i="4" s="1"/>
  <c r="R1500" i="13"/>
  <c r="S1500" i="13"/>
  <c r="T1500" i="13"/>
  <c r="R1500" i="4" s="1"/>
  <c r="N1500" i="13"/>
  <c r="O1500" i="13"/>
  <c r="M1500" i="4" s="1"/>
  <c r="P1500" i="13"/>
  <c r="Q1500" i="13"/>
  <c r="R1564" i="13"/>
  <c r="S1564" i="13"/>
  <c r="Q1564" i="4" s="1"/>
  <c r="T1564" i="13"/>
  <c r="N1564" i="13"/>
  <c r="O1564" i="13"/>
  <c r="P1564" i="13"/>
  <c r="Q1564" i="13"/>
  <c r="N1595" i="13"/>
  <c r="O1595" i="13"/>
  <c r="P1595" i="13"/>
  <c r="Q1595" i="13"/>
  <c r="S1595" i="13"/>
  <c r="Q1595" i="4" s="1"/>
  <c r="T1595" i="13"/>
  <c r="R1595" i="13"/>
  <c r="S1441" i="13"/>
  <c r="T1441" i="13"/>
  <c r="N1441" i="13"/>
  <c r="O1441" i="13"/>
  <c r="P1441" i="13"/>
  <c r="Q1441" i="13"/>
  <c r="R1441" i="13"/>
  <c r="P1441" i="4" s="1"/>
  <c r="S1604" i="13"/>
  <c r="T1604" i="13"/>
  <c r="N1604" i="13"/>
  <c r="P1604" i="13"/>
  <c r="O1604" i="13"/>
  <c r="Q1604" i="13"/>
  <c r="R1604" i="13"/>
  <c r="T1689" i="13"/>
  <c r="R1689" i="4" s="1"/>
  <c r="S1689" i="13"/>
  <c r="Q1689" i="4" s="1"/>
  <c r="N1689" i="13"/>
  <c r="O1689" i="13"/>
  <c r="P1689" i="13"/>
  <c r="Q1689" i="13"/>
  <c r="O1689" i="4" s="1"/>
  <c r="R1689" i="13"/>
  <c r="P1689" i="4" s="1"/>
  <c r="S1425" i="13"/>
  <c r="Q1425" i="4" s="1"/>
  <c r="T1425" i="13"/>
  <c r="R1425" i="4" s="1"/>
  <c r="N1425" i="13"/>
  <c r="L1425" i="4" s="1"/>
  <c r="O1425" i="13"/>
  <c r="P1425" i="13"/>
  <c r="Q1425" i="13"/>
  <c r="O1425" i="4" s="1"/>
  <c r="R1425" i="13"/>
  <c r="P1425" i="4" s="1"/>
  <c r="Q1709" i="13"/>
  <c r="R1709" i="13"/>
  <c r="S1709" i="13"/>
  <c r="T1709" i="13"/>
  <c r="N1709" i="13"/>
  <c r="O1709" i="13"/>
  <c r="P1709" i="13"/>
  <c r="Q1725" i="13"/>
  <c r="R1725" i="13"/>
  <c r="S1725" i="13"/>
  <c r="T1725" i="13"/>
  <c r="N1725" i="13"/>
  <c r="O1725" i="13"/>
  <c r="P1725" i="13"/>
  <c r="Q1741" i="13"/>
  <c r="R1741" i="13"/>
  <c r="S1741" i="13"/>
  <c r="T1741" i="13"/>
  <c r="N1741" i="13"/>
  <c r="O1741" i="13"/>
  <c r="P1741" i="13"/>
  <c r="N1587" i="13"/>
  <c r="O1587" i="13"/>
  <c r="M1587" i="4" s="1"/>
  <c r="P1587" i="13"/>
  <c r="Q1587" i="13"/>
  <c r="S1587" i="13"/>
  <c r="R1587" i="13"/>
  <c r="T1587" i="13"/>
  <c r="R1587" i="4" s="1"/>
  <c r="N1667" i="13"/>
  <c r="O1667" i="13"/>
  <c r="M1667" i="4" s="1"/>
  <c r="P1667" i="13"/>
  <c r="N1667" i="4" s="1"/>
  <c r="R1667" i="13"/>
  <c r="S1667" i="13"/>
  <c r="T1667" i="13"/>
  <c r="R1667" i="4" s="1"/>
  <c r="Q1667" i="13"/>
  <c r="N1790" i="13"/>
  <c r="P1790" i="13"/>
  <c r="T1790" i="13"/>
  <c r="O1790" i="13"/>
  <c r="Q1790" i="13"/>
  <c r="R1790" i="13"/>
  <c r="S1790" i="13"/>
  <c r="N1336" i="13"/>
  <c r="O1336" i="13"/>
  <c r="P1336" i="13"/>
  <c r="Q1336" i="13"/>
  <c r="S1336" i="13"/>
  <c r="R1336" i="13"/>
  <c r="T1336" i="13"/>
  <c r="S1612" i="13"/>
  <c r="T1612" i="13"/>
  <c r="N1612" i="13"/>
  <c r="P1612" i="13"/>
  <c r="O1612" i="13"/>
  <c r="Q1612" i="13"/>
  <c r="R1612" i="13"/>
  <c r="N1806" i="13"/>
  <c r="P1806" i="13"/>
  <c r="T1806" i="13"/>
  <c r="O1806" i="13"/>
  <c r="Q1806" i="13"/>
  <c r="R1806" i="13"/>
  <c r="S1806" i="13"/>
  <c r="R1858" i="13"/>
  <c r="S1858" i="13"/>
  <c r="T1858" i="13"/>
  <c r="N1858" i="13"/>
  <c r="O1858" i="13"/>
  <c r="M1858" i="4" s="1"/>
  <c r="P1858" i="13"/>
  <c r="Q1858" i="13"/>
  <c r="O1858" i="4" s="1"/>
  <c r="Q1861" i="13"/>
  <c r="R1861" i="13"/>
  <c r="S1861" i="13"/>
  <c r="T1861" i="13"/>
  <c r="N1861" i="13"/>
  <c r="O1861" i="13"/>
  <c r="P1861" i="13"/>
  <c r="S1703" i="13"/>
  <c r="T1703" i="13"/>
  <c r="N1703" i="13"/>
  <c r="O1703" i="13"/>
  <c r="P1703" i="13"/>
  <c r="Q1703" i="13"/>
  <c r="R1703" i="13"/>
  <c r="Q1781" i="13"/>
  <c r="S1781" i="13"/>
  <c r="N1781" i="13"/>
  <c r="O1781" i="13"/>
  <c r="P1781" i="13"/>
  <c r="R1781" i="13"/>
  <c r="T1781" i="13"/>
  <c r="N1836" i="13"/>
  <c r="L1836" i="4" s="1"/>
  <c r="O1836" i="13"/>
  <c r="M1836" i="4" s="1"/>
  <c r="P1836" i="13"/>
  <c r="N1836" i="4" s="1"/>
  <c r="Q1836" i="13"/>
  <c r="O1836" i="4" s="1"/>
  <c r="R1836" i="13"/>
  <c r="P1836" i="4" s="1"/>
  <c r="S1836" i="13"/>
  <c r="Q1836" i="4" s="1"/>
  <c r="T1836" i="13"/>
  <c r="R1836" i="4" s="1"/>
  <c r="Q1893" i="13"/>
  <c r="T1893" i="13"/>
  <c r="N1893" i="13"/>
  <c r="O1893" i="13"/>
  <c r="S1893" i="13"/>
  <c r="P1893" i="13"/>
  <c r="R1893" i="13"/>
  <c r="Q1901" i="13"/>
  <c r="O1901" i="4" s="1"/>
  <c r="T1901" i="13"/>
  <c r="R1901" i="4" s="1"/>
  <c r="N1901" i="13"/>
  <c r="L1901" i="4" s="1"/>
  <c r="O1901" i="13"/>
  <c r="M1901" i="4" s="1"/>
  <c r="P1901" i="13"/>
  <c r="N1901" i="4" s="1"/>
  <c r="R1901" i="13"/>
  <c r="P1901" i="4" s="1"/>
  <c r="S1901" i="13"/>
  <c r="Q1901" i="4" s="1"/>
  <c r="S1965" i="13"/>
  <c r="T1965" i="13"/>
  <c r="R1965" i="13"/>
  <c r="N1965" i="13"/>
  <c r="L1965" i="4" s="1"/>
  <c r="O1965" i="13"/>
  <c r="P1965" i="13"/>
  <c r="Q1965" i="13"/>
  <c r="S1912" i="13"/>
  <c r="T1912" i="13"/>
  <c r="N1912" i="13"/>
  <c r="O1912" i="13"/>
  <c r="P1912" i="13"/>
  <c r="Q1912" i="13"/>
  <c r="R1912" i="13"/>
  <c r="S1920" i="13"/>
  <c r="T1920" i="13"/>
  <c r="N1920" i="13"/>
  <c r="O1920" i="13"/>
  <c r="P1920" i="13"/>
  <c r="R1920" i="13"/>
  <c r="Q1920" i="13"/>
  <c r="P1982" i="13"/>
  <c r="Q1982" i="13"/>
  <c r="R1982" i="13"/>
  <c r="S1982" i="13"/>
  <c r="T1982" i="13"/>
  <c r="O1982" i="13"/>
  <c r="N1982" i="13"/>
  <c r="S277" i="13"/>
  <c r="T277" i="13"/>
  <c r="R277" i="4" s="1"/>
  <c r="N277" i="13"/>
  <c r="P277" i="13"/>
  <c r="N277" i="4" s="1"/>
  <c r="Q277" i="13"/>
  <c r="R277" i="13"/>
  <c r="P404" i="13"/>
  <c r="Q404" i="13"/>
  <c r="R404" i="13"/>
  <c r="P404" i="4" s="1"/>
  <c r="S404" i="13"/>
  <c r="T404" i="13"/>
  <c r="N404" i="13"/>
  <c r="S482" i="13"/>
  <c r="T482" i="13"/>
  <c r="N482" i="13"/>
  <c r="P482" i="13"/>
  <c r="Q482" i="13"/>
  <c r="R482" i="13"/>
  <c r="P581" i="13"/>
  <c r="T581" i="13"/>
  <c r="N581" i="13"/>
  <c r="O581" i="13"/>
  <c r="Q581" i="13"/>
  <c r="R581" i="13"/>
  <c r="S581" i="13"/>
  <c r="T654" i="13"/>
  <c r="N654" i="13"/>
  <c r="O654" i="13"/>
  <c r="Q654" i="13"/>
  <c r="P654" i="13"/>
  <c r="R654" i="13"/>
  <c r="S654" i="13"/>
  <c r="N1077" i="13"/>
  <c r="O1077" i="13"/>
  <c r="Q1077" i="13"/>
  <c r="S1077" i="13"/>
  <c r="T1077" i="13"/>
  <c r="P1077" i="13"/>
  <c r="R1077" i="13"/>
  <c r="Q1092" i="13"/>
  <c r="O1092" i="4" s="1"/>
  <c r="T1092" i="13"/>
  <c r="N1092" i="13"/>
  <c r="L1092" i="4" s="1"/>
  <c r="O1092" i="13"/>
  <c r="M1092" i="4" s="1"/>
  <c r="P1092" i="13"/>
  <c r="N1092" i="4" s="1"/>
  <c r="R1092" i="13"/>
  <c r="S1092" i="13"/>
  <c r="Q1092" i="4" s="1"/>
  <c r="N1102" i="13"/>
  <c r="P1102" i="13"/>
  <c r="Q1102" i="13"/>
  <c r="S1102" i="13"/>
  <c r="T1102" i="13"/>
  <c r="O1102" i="13"/>
  <c r="R1102" i="13"/>
  <c r="S1209" i="13"/>
  <c r="O1209" i="13"/>
  <c r="P1209" i="13"/>
  <c r="Q1209" i="13"/>
  <c r="N1209" i="13"/>
  <c r="R1209" i="13"/>
  <c r="T1209" i="13"/>
  <c r="R1540" i="13"/>
  <c r="S1540" i="13"/>
  <c r="T1540" i="13"/>
  <c r="N1540" i="13"/>
  <c r="O1540" i="13"/>
  <c r="P1540" i="13"/>
  <c r="Q1540" i="13"/>
  <c r="T1390" i="13"/>
  <c r="N1390" i="13"/>
  <c r="Q1390" i="13"/>
  <c r="R1390" i="13"/>
  <c r="S1390" i="13"/>
  <c r="O1390" i="13"/>
  <c r="P1390" i="13"/>
  <c r="S1497" i="13"/>
  <c r="Q1497" i="4" s="1"/>
  <c r="T1497" i="13"/>
  <c r="R1497" i="4" s="1"/>
  <c r="N1497" i="13"/>
  <c r="L1497" i="4" s="1"/>
  <c r="O1497" i="13"/>
  <c r="M1497" i="4" s="1"/>
  <c r="P1497" i="13"/>
  <c r="N1497" i="4" s="1"/>
  <c r="Q1497" i="13"/>
  <c r="O1497" i="4" s="1"/>
  <c r="R1497" i="13"/>
  <c r="P1497" i="4" s="1"/>
  <c r="O1755" i="13"/>
  <c r="Q1755" i="13"/>
  <c r="S1755" i="13"/>
  <c r="T1755" i="13"/>
  <c r="R1755" i="4" s="1"/>
  <c r="N1755" i="13"/>
  <c r="P1755" i="13"/>
  <c r="R1755" i="13"/>
  <c r="L124" i="13"/>
  <c r="T220" i="13"/>
  <c r="S425" i="13"/>
  <c r="T425" i="13"/>
  <c r="N425" i="13"/>
  <c r="P425" i="13"/>
  <c r="Q425" i="13"/>
  <c r="R425" i="13"/>
  <c r="N562" i="13"/>
  <c r="Q562" i="13"/>
  <c r="O562" i="13"/>
  <c r="P562" i="13"/>
  <c r="R562" i="13"/>
  <c r="P562" i="4" s="1"/>
  <c r="S562" i="13"/>
  <c r="Q562" i="4" s="1"/>
  <c r="T562" i="13"/>
  <c r="O683" i="13"/>
  <c r="Q683" i="13"/>
  <c r="O683" i="4" s="1"/>
  <c r="R683" i="13"/>
  <c r="S683" i="13"/>
  <c r="T683" i="13"/>
  <c r="N683" i="13"/>
  <c r="P683" i="13"/>
  <c r="T662" i="13"/>
  <c r="N662" i="13"/>
  <c r="R662" i="13"/>
  <c r="S662" i="13"/>
  <c r="O662" i="13"/>
  <c r="P662" i="13"/>
  <c r="Q662" i="13"/>
  <c r="S598" i="13"/>
  <c r="T598" i="13"/>
  <c r="R598" i="4" s="1"/>
  <c r="N598" i="13"/>
  <c r="O598" i="13"/>
  <c r="M598" i="4" s="1"/>
  <c r="P598" i="13"/>
  <c r="Q598" i="13"/>
  <c r="O598" i="4" s="1"/>
  <c r="R598" i="13"/>
  <c r="T646" i="13"/>
  <c r="N646" i="13"/>
  <c r="O646" i="13"/>
  <c r="Q646" i="13"/>
  <c r="P646" i="13"/>
  <c r="R646" i="13"/>
  <c r="S646" i="13"/>
  <c r="L26" i="13"/>
  <c r="I36" i="13"/>
  <c r="I20" i="13"/>
  <c r="L70" i="13"/>
  <c r="Q134" i="13"/>
  <c r="T134" i="13"/>
  <c r="N134" i="13"/>
  <c r="R134" i="13"/>
  <c r="T139" i="13"/>
  <c r="I139" i="13"/>
  <c r="N152" i="13"/>
  <c r="Q152" i="13"/>
  <c r="R152" i="13"/>
  <c r="S152" i="13"/>
  <c r="Q148" i="13"/>
  <c r="R148" i="13"/>
  <c r="S148" i="13"/>
  <c r="T148" i="13"/>
  <c r="N148" i="13"/>
  <c r="R144" i="13"/>
  <c r="N144" i="13"/>
  <c r="Q144" i="13"/>
  <c r="T172" i="13"/>
  <c r="I172" i="13"/>
  <c r="N226" i="13"/>
  <c r="S226" i="13"/>
  <c r="T226" i="13"/>
  <c r="P226" i="13"/>
  <c r="Q226" i="13"/>
  <c r="R226" i="13"/>
  <c r="N170" i="13"/>
  <c r="P170" i="13"/>
  <c r="Q170" i="13"/>
  <c r="R170" i="13"/>
  <c r="L219" i="13"/>
  <c r="S219" i="13" s="1"/>
  <c r="T219" i="13"/>
  <c r="T234" i="13"/>
  <c r="R237" i="13"/>
  <c r="S237" i="13"/>
  <c r="N237" i="13"/>
  <c r="P237" i="13"/>
  <c r="Q237" i="13"/>
  <c r="R253" i="13"/>
  <c r="S253" i="13"/>
  <c r="T253" i="13"/>
  <c r="N253" i="13"/>
  <c r="P253" i="13"/>
  <c r="Q253" i="13"/>
  <c r="Q233" i="13"/>
  <c r="N233" i="13"/>
  <c r="R233" i="13"/>
  <c r="N343" i="13"/>
  <c r="P343" i="13"/>
  <c r="Q343" i="13"/>
  <c r="R343" i="13"/>
  <c r="S343" i="13"/>
  <c r="T343" i="13"/>
  <c r="R356" i="13"/>
  <c r="S356" i="13"/>
  <c r="T356" i="13"/>
  <c r="N356" i="13"/>
  <c r="P356" i="13"/>
  <c r="Q356" i="13"/>
  <c r="T282" i="13"/>
  <c r="N282" i="13"/>
  <c r="P282" i="13"/>
  <c r="Q282" i="13"/>
  <c r="R282" i="13"/>
  <c r="S282" i="13"/>
  <c r="S361" i="13"/>
  <c r="T361" i="13"/>
  <c r="N361" i="13"/>
  <c r="Q361" i="13"/>
  <c r="P361" i="13"/>
  <c r="R361" i="13"/>
  <c r="S353" i="13"/>
  <c r="T353" i="13"/>
  <c r="N353" i="13"/>
  <c r="P353" i="13"/>
  <c r="Q353" i="13"/>
  <c r="R353" i="13"/>
  <c r="P353" i="4" s="1"/>
  <c r="Q423" i="13"/>
  <c r="R423" i="13"/>
  <c r="S423" i="13"/>
  <c r="T423" i="13"/>
  <c r="N423" i="13"/>
  <c r="P423" i="13"/>
  <c r="N508" i="13"/>
  <c r="P508" i="13"/>
  <c r="Q508" i="13"/>
  <c r="R508" i="13"/>
  <c r="S508" i="13"/>
  <c r="T508" i="13"/>
  <c r="R477" i="13"/>
  <c r="S477" i="13"/>
  <c r="T477" i="13"/>
  <c r="N477" i="13"/>
  <c r="P477" i="13"/>
  <c r="Q477" i="13"/>
  <c r="P370" i="13"/>
  <c r="S370" i="13"/>
  <c r="T370" i="13"/>
  <c r="N370" i="13"/>
  <c r="Q370" i="13"/>
  <c r="O370" i="4" s="1"/>
  <c r="R370" i="13"/>
  <c r="P483" i="13"/>
  <c r="Q483" i="13"/>
  <c r="R483" i="13"/>
  <c r="P483" i="4" s="1"/>
  <c r="S483" i="13"/>
  <c r="T483" i="13"/>
  <c r="N483" i="13"/>
  <c r="P564" i="13"/>
  <c r="S564" i="13"/>
  <c r="O564" i="13"/>
  <c r="Q564" i="13"/>
  <c r="R564" i="13"/>
  <c r="T564" i="13"/>
  <c r="N564" i="13"/>
  <c r="O592" i="13"/>
  <c r="N592" i="13"/>
  <c r="P592" i="13"/>
  <c r="Q592" i="13"/>
  <c r="R592" i="13"/>
  <c r="S592" i="13"/>
  <c r="T592" i="13"/>
  <c r="Q555" i="13"/>
  <c r="S555" i="13"/>
  <c r="N555" i="13"/>
  <c r="O555" i="13"/>
  <c r="P555" i="13"/>
  <c r="R555" i="13"/>
  <c r="T555" i="13"/>
  <c r="S490" i="13"/>
  <c r="T490" i="13"/>
  <c r="N490" i="13"/>
  <c r="P490" i="13"/>
  <c r="Q490" i="13"/>
  <c r="R490" i="13"/>
  <c r="N532" i="13"/>
  <c r="O532" i="13"/>
  <c r="P532" i="13"/>
  <c r="Q532" i="13"/>
  <c r="S532" i="13"/>
  <c r="R532" i="13"/>
  <c r="T532" i="13"/>
  <c r="O545" i="13"/>
  <c r="M545" i="4" s="1"/>
  <c r="P545" i="13"/>
  <c r="N545" i="4" s="1"/>
  <c r="Q545" i="13"/>
  <c r="O545" i="4" s="1"/>
  <c r="T545" i="13"/>
  <c r="R545" i="4" s="1"/>
  <c r="R545" i="13"/>
  <c r="P545" i="4" s="1"/>
  <c r="S545" i="13"/>
  <c r="Q545" i="4" s="1"/>
  <c r="N545" i="13"/>
  <c r="L545" i="4" s="1"/>
  <c r="T585" i="13"/>
  <c r="N585" i="13"/>
  <c r="O585" i="13"/>
  <c r="P585" i="13"/>
  <c r="Q585" i="13"/>
  <c r="R585" i="13"/>
  <c r="S585" i="13"/>
  <c r="Q465" i="13"/>
  <c r="O465" i="4" s="1"/>
  <c r="N465" i="13"/>
  <c r="L465" i="4" s="1"/>
  <c r="P465" i="13"/>
  <c r="R465" i="13"/>
  <c r="P465" i="4" s="1"/>
  <c r="S465" i="13"/>
  <c r="Q465" i="4" s="1"/>
  <c r="T465" i="13"/>
  <c r="R465" i="4" s="1"/>
  <c r="R633" i="13"/>
  <c r="P633" i="4" s="1"/>
  <c r="S633" i="13"/>
  <c r="N633" i="13"/>
  <c r="O633" i="13"/>
  <c r="P633" i="13"/>
  <c r="Q633" i="13"/>
  <c r="T633" i="13"/>
  <c r="P631" i="13"/>
  <c r="Q631" i="13"/>
  <c r="R631" i="13"/>
  <c r="S631" i="13"/>
  <c r="T631" i="13"/>
  <c r="N631" i="13"/>
  <c r="O631" i="13"/>
  <c r="N696" i="13"/>
  <c r="P696" i="13"/>
  <c r="Q696" i="13"/>
  <c r="R696" i="13"/>
  <c r="S696" i="13"/>
  <c r="T696" i="13"/>
  <c r="O696" i="13"/>
  <c r="S622" i="13"/>
  <c r="T622" i="13"/>
  <c r="N622" i="13"/>
  <c r="O622" i="13"/>
  <c r="P622" i="13"/>
  <c r="Q622" i="13"/>
  <c r="R622" i="13"/>
  <c r="Q639" i="13"/>
  <c r="O639" i="4" s="1"/>
  <c r="S639" i="13"/>
  <c r="T639" i="13"/>
  <c r="N639" i="13"/>
  <c r="L639" i="4" s="1"/>
  <c r="P639" i="13"/>
  <c r="R639" i="13"/>
  <c r="O639" i="13"/>
  <c r="Q695" i="13"/>
  <c r="S695" i="13"/>
  <c r="N695" i="13"/>
  <c r="O695" i="13"/>
  <c r="P695" i="13"/>
  <c r="R695" i="13"/>
  <c r="T695" i="13"/>
  <c r="S506" i="13"/>
  <c r="T506" i="13"/>
  <c r="N506" i="13"/>
  <c r="P506" i="13"/>
  <c r="Q506" i="13"/>
  <c r="R506" i="13"/>
  <c r="R771" i="13"/>
  <c r="P771" i="4" s="1"/>
  <c r="S771" i="13"/>
  <c r="Q771" i="4" s="1"/>
  <c r="T771" i="13"/>
  <c r="R771" i="4" s="1"/>
  <c r="N771" i="13"/>
  <c r="L771" i="4" s="1"/>
  <c r="O771" i="13"/>
  <c r="M771" i="4" s="1"/>
  <c r="P771" i="13"/>
  <c r="N771" i="4" s="1"/>
  <c r="Q771" i="13"/>
  <c r="O771" i="4" s="1"/>
  <c r="O757" i="13"/>
  <c r="N757" i="13"/>
  <c r="P757" i="13"/>
  <c r="Q757" i="13"/>
  <c r="R757" i="13"/>
  <c r="S757" i="13"/>
  <c r="T757" i="13"/>
  <c r="T848" i="13"/>
  <c r="R848" i="4" s="1"/>
  <c r="N848" i="13"/>
  <c r="L848" i="4" s="1"/>
  <c r="P848" i="13"/>
  <c r="Q848" i="13"/>
  <c r="O848" i="13"/>
  <c r="M848" i="4" s="1"/>
  <c r="R848" i="13"/>
  <c r="P848" i="4" s="1"/>
  <c r="S848" i="13"/>
  <c r="Q848" i="4" s="1"/>
  <c r="Q857" i="13"/>
  <c r="S857" i="13"/>
  <c r="N857" i="13"/>
  <c r="O857" i="13"/>
  <c r="P857" i="13"/>
  <c r="R857" i="13"/>
  <c r="T857" i="13"/>
  <c r="R857" i="4" s="1"/>
  <c r="S851" i="13"/>
  <c r="P851" i="13"/>
  <c r="N851" i="13"/>
  <c r="O851" i="13"/>
  <c r="Q851" i="13"/>
  <c r="R851" i="13"/>
  <c r="T851" i="13"/>
  <c r="Q725" i="13"/>
  <c r="T725" i="13"/>
  <c r="O725" i="13"/>
  <c r="S725" i="13"/>
  <c r="N725" i="13"/>
  <c r="P725" i="13"/>
  <c r="R725" i="13"/>
  <c r="S792" i="13"/>
  <c r="T792" i="13"/>
  <c r="R792" i="4" s="1"/>
  <c r="N792" i="13"/>
  <c r="O792" i="13"/>
  <c r="P792" i="13"/>
  <c r="Q792" i="13"/>
  <c r="O792" i="4" s="1"/>
  <c r="R792" i="13"/>
  <c r="Q865" i="13"/>
  <c r="O865" i="4" s="1"/>
  <c r="S865" i="13"/>
  <c r="Q865" i="4" s="1"/>
  <c r="N865" i="13"/>
  <c r="O865" i="13"/>
  <c r="P865" i="13"/>
  <c r="R865" i="13"/>
  <c r="P865" i="4" s="1"/>
  <c r="T865" i="13"/>
  <c r="R865" i="4" s="1"/>
  <c r="P728" i="13"/>
  <c r="N728" i="4" s="1"/>
  <c r="S728" i="13"/>
  <c r="Q728" i="4" s="1"/>
  <c r="T728" i="13"/>
  <c r="R728" i="4" s="1"/>
  <c r="N728" i="13"/>
  <c r="O728" i="13"/>
  <c r="M728" i="4" s="1"/>
  <c r="Q728" i="13"/>
  <c r="O728" i="4" s="1"/>
  <c r="R728" i="13"/>
  <c r="P728" i="4" s="1"/>
  <c r="T856" i="13"/>
  <c r="R856" i="4" s="1"/>
  <c r="N856" i="13"/>
  <c r="L856" i="4" s="1"/>
  <c r="Q856" i="13"/>
  <c r="P856" i="13"/>
  <c r="R856" i="13"/>
  <c r="P856" i="4" s="1"/>
  <c r="S856" i="13"/>
  <c r="Q856" i="4" s="1"/>
  <c r="O856" i="13"/>
  <c r="M856" i="4" s="1"/>
  <c r="Q1052" i="13"/>
  <c r="R1052" i="13"/>
  <c r="S1052" i="13"/>
  <c r="T1052" i="13"/>
  <c r="N1052" i="13"/>
  <c r="O1052" i="13"/>
  <c r="P1052" i="13"/>
  <c r="N1052" i="4" s="1"/>
  <c r="S800" i="13"/>
  <c r="Q800" i="4" s="1"/>
  <c r="T800" i="13"/>
  <c r="R800" i="4" s="1"/>
  <c r="N800" i="13"/>
  <c r="L800" i="4" s="1"/>
  <c r="O800" i="13"/>
  <c r="P800" i="13"/>
  <c r="N800" i="4" s="1"/>
  <c r="Q800" i="13"/>
  <c r="R800" i="13"/>
  <c r="P800" i="4" s="1"/>
  <c r="N960" i="13"/>
  <c r="Q960" i="13"/>
  <c r="S960" i="13"/>
  <c r="T960" i="13"/>
  <c r="O960" i="13"/>
  <c r="P960" i="13"/>
  <c r="R960" i="13"/>
  <c r="S961" i="13"/>
  <c r="N961" i="13"/>
  <c r="P961" i="13"/>
  <c r="Q961" i="13"/>
  <c r="T961" i="13"/>
  <c r="O961" i="13"/>
  <c r="R961" i="13"/>
  <c r="R1164" i="13"/>
  <c r="S1164" i="13"/>
  <c r="T1164" i="13"/>
  <c r="N1164" i="13"/>
  <c r="O1164" i="13"/>
  <c r="P1164" i="13"/>
  <c r="Q1164" i="13"/>
  <c r="Q1135" i="13"/>
  <c r="R1135" i="13"/>
  <c r="S1135" i="13"/>
  <c r="T1135" i="13"/>
  <c r="N1135" i="13"/>
  <c r="O1135" i="13"/>
  <c r="P1135" i="13"/>
  <c r="P1138" i="13"/>
  <c r="Q1138" i="13"/>
  <c r="R1138" i="13"/>
  <c r="S1138" i="13"/>
  <c r="Q1138" i="4" s="1"/>
  <c r="T1138" i="13"/>
  <c r="N1138" i="13"/>
  <c r="L1138" i="4" s="1"/>
  <c r="O1138" i="13"/>
  <c r="M1138" i="4" s="1"/>
  <c r="P1170" i="13"/>
  <c r="Q1170" i="13"/>
  <c r="R1170" i="13"/>
  <c r="S1170" i="13"/>
  <c r="T1170" i="13"/>
  <c r="N1170" i="13"/>
  <c r="O1170" i="13"/>
  <c r="P1226" i="13"/>
  <c r="N1226" i="4" s="1"/>
  <c r="R1226" i="13"/>
  <c r="P1226" i="4" s="1"/>
  <c r="T1226" i="13"/>
  <c r="R1226" i="4" s="1"/>
  <c r="N1226" i="13"/>
  <c r="L1226" i="4" s="1"/>
  <c r="O1226" i="13"/>
  <c r="M1226" i="4" s="1"/>
  <c r="Q1226" i="13"/>
  <c r="O1226" i="4" s="1"/>
  <c r="S1226" i="13"/>
  <c r="Q1226" i="4" s="1"/>
  <c r="R1250" i="13"/>
  <c r="N1250" i="13"/>
  <c r="O1250" i="13"/>
  <c r="P1250" i="13"/>
  <c r="Q1250" i="13"/>
  <c r="S1250" i="13"/>
  <c r="T1250" i="13"/>
  <c r="R1250" i="4" s="1"/>
  <c r="S1153" i="13"/>
  <c r="T1153" i="13"/>
  <c r="N1153" i="13"/>
  <c r="O1153" i="13"/>
  <c r="P1153" i="13"/>
  <c r="Q1153" i="13"/>
  <c r="R1153" i="13"/>
  <c r="P1257" i="13"/>
  <c r="N1257" i="4" s="1"/>
  <c r="Q1257" i="13"/>
  <c r="O1257" i="4" s="1"/>
  <c r="R1257" i="13"/>
  <c r="P1257" i="4" s="1"/>
  <c r="S1257" i="13"/>
  <c r="Q1257" i="4" s="1"/>
  <c r="T1257" i="13"/>
  <c r="R1257" i="4" s="1"/>
  <c r="N1257" i="13"/>
  <c r="L1257" i="4" s="1"/>
  <c r="O1257" i="13"/>
  <c r="M1257" i="4" s="1"/>
  <c r="P1289" i="13"/>
  <c r="N1289" i="13"/>
  <c r="O1289" i="13"/>
  <c r="Q1289" i="13"/>
  <c r="R1289" i="13"/>
  <c r="S1289" i="13"/>
  <c r="T1289" i="13"/>
  <c r="S1054" i="13"/>
  <c r="T1054" i="13"/>
  <c r="N1054" i="13"/>
  <c r="O1054" i="13"/>
  <c r="P1054" i="13"/>
  <c r="Q1054" i="13"/>
  <c r="R1054" i="13"/>
  <c r="S1161" i="13"/>
  <c r="Q1161" i="4" s="1"/>
  <c r="T1161" i="13"/>
  <c r="N1161" i="13"/>
  <c r="O1161" i="13"/>
  <c r="M1161" i="4" s="1"/>
  <c r="P1161" i="13"/>
  <c r="N1161" i="4" s="1"/>
  <c r="Q1161" i="13"/>
  <c r="O1161" i="4" s="1"/>
  <c r="R1161" i="13"/>
  <c r="P1161" i="4" s="1"/>
  <c r="S1233" i="13"/>
  <c r="O1233" i="13"/>
  <c r="P1233" i="13"/>
  <c r="Q1233" i="13"/>
  <c r="R1233" i="13"/>
  <c r="T1233" i="13"/>
  <c r="N1233" i="13"/>
  <c r="R1305" i="13"/>
  <c r="S1305" i="13"/>
  <c r="T1305" i="13"/>
  <c r="N1305" i="13"/>
  <c r="O1305" i="13"/>
  <c r="P1305" i="13"/>
  <c r="Q1305" i="13"/>
  <c r="R1345" i="13"/>
  <c r="S1345" i="13"/>
  <c r="T1345" i="13"/>
  <c r="N1345" i="13"/>
  <c r="P1345" i="13"/>
  <c r="O1345" i="13"/>
  <c r="Q1345" i="13"/>
  <c r="T1371" i="13"/>
  <c r="R1371" i="4" s="1"/>
  <c r="O1371" i="13"/>
  <c r="P1371" i="13"/>
  <c r="R1371" i="13"/>
  <c r="P1371" i="4" s="1"/>
  <c r="S1371" i="13"/>
  <c r="Q1371" i="4" s="1"/>
  <c r="N1371" i="13"/>
  <c r="L1371" i="4" s="1"/>
  <c r="Q1371" i="13"/>
  <c r="O1371" i="4" s="1"/>
  <c r="O1389" i="13"/>
  <c r="Q1389" i="13"/>
  <c r="N1389" i="13"/>
  <c r="P1389" i="13"/>
  <c r="R1389" i="13"/>
  <c r="S1389" i="13"/>
  <c r="T1389" i="13"/>
  <c r="S1401" i="13"/>
  <c r="N1401" i="13"/>
  <c r="O1401" i="13"/>
  <c r="P1401" i="13"/>
  <c r="Q1401" i="13"/>
  <c r="R1401" i="13"/>
  <c r="T1401" i="13"/>
  <c r="N1614" i="13"/>
  <c r="O1614" i="13"/>
  <c r="P1614" i="13"/>
  <c r="R1614" i="13"/>
  <c r="Q1614" i="13"/>
  <c r="S1614" i="13"/>
  <c r="T1614" i="13"/>
  <c r="S1310" i="13"/>
  <c r="T1310" i="13"/>
  <c r="N1310" i="13"/>
  <c r="O1310" i="13"/>
  <c r="P1310" i="13"/>
  <c r="N1310" i="4" s="1"/>
  <c r="Q1310" i="13"/>
  <c r="O1310" i="4" s="1"/>
  <c r="R1310" i="13"/>
  <c r="S1350" i="13"/>
  <c r="T1350" i="13"/>
  <c r="N1350" i="13"/>
  <c r="O1350" i="13"/>
  <c r="P1350" i="13"/>
  <c r="Q1350" i="13"/>
  <c r="R1350" i="13"/>
  <c r="R1460" i="13"/>
  <c r="P1460" i="4" s="1"/>
  <c r="S1460" i="13"/>
  <c r="T1460" i="13"/>
  <c r="N1460" i="13"/>
  <c r="O1460" i="13"/>
  <c r="P1460" i="13"/>
  <c r="Q1460" i="13"/>
  <c r="R1524" i="13"/>
  <c r="S1524" i="13"/>
  <c r="T1524" i="13"/>
  <c r="N1524" i="13"/>
  <c r="O1524" i="13"/>
  <c r="P1524" i="13"/>
  <c r="N1524" i="4" s="1"/>
  <c r="Q1524" i="13"/>
  <c r="O1524" i="4" s="1"/>
  <c r="N1085" i="13"/>
  <c r="Q1085" i="13"/>
  <c r="S1085" i="13"/>
  <c r="T1085" i="13"/>
  <c r="O1085" i="13"/>
  <c r="P1085" i="13"/>
  <c r="R1085" i="13"/>
  <c r="S1318" i="13"/>
  <c r="Q1318" i="4" s="1"/>
  <c r="T1318" i="13"/>
  <c r="R1318" i="4" s="1"/>
  <c r="N1318" i="13"/>
  <c r="L1318" i="4" s="1"/>
  <c r="O1318" i="13"/>
  <c r="M1318" i="4" s="1"/>
  <c r="P1318" i="13"/>
  <c r="Q1318" i="13"/>
  <c r="O1318" i="4" s="1"/>
  <c r="R1318" i="13"/>
  <c r="P1318" i="4" s="1"/>
  <c r="T1363" i="13"/>
  <c r="R1363" i="4" s="1"/>
  <c r="N1363" i="13"/>
  <c r="L1363" i="4" s="1"/>
  <c r="O1363" i="13"/>
  <c r="M1363" i="4" s="1"/>
  <c r="P1363" i="13"/>
  <c r="N1363" i="4" s="1"/>
  <c r="Q1363" i="13"/>
  <c r="O1363" i="4" s="1"/>
  <c r="R1363" i="13"/>
  <c r="P1363" i="4" s="1"/>
  <c r="S1363" i="13"/>
  <c r="Q1363" i="4" s="1"/>
  <c r="S1326" i="13"/>
  <c r="Q1326" i="4" s="1"/>
  <c r="T1326" i="13"/>
  <c r="R1326" i="4" s="1"/>
  <c r="N1326" i="13"/>
  <c r="L1326" i="4" s="1"/>
  <c r="O1326" i="13"/>
  <c r="M1326" i="4" s="1"/>
  <c r="P1326" i="13"/>
  <c r="N1326" i="4" s="1"/>
  <c r="Q1326" i="13"/>
  <c r="O1326" i="4" s="1"/>
  <c r="R1326" i="13"/>
  <c r="P1326" i="4" s="1"/>
  <c r="S1545" i="13"/>
  <c r="T1545" i="13"/>
  <c r="N1545" i="13"/>
  <c r="O1545" i="13"/>
  <c r="P1545" i="13"/>
  <c r="N1545" i="4" s="1"/>
  <c r="Q1545" i="13"/>
  <c r="R1545" i="13"/>
  <c r="P1545" i="4" s="1"/>
  <c r="T1617" i="13"/>
  <c r="N1617" i="13"/>
  <c r="Q1617" i="13"/>
  <c r="O1617" i="4" s="1"/>
  <c r="R1617" i="13"/>
  <c r="S1617" i="13"/>
  <c r="O1617" i="13"/>
  <c r="P1617" i="13"/>
  <c r="S1473" i="13"/>
  <c r="Q1473" i="4" s="1"/>
  <c r="T1473" i="13"/>
  <c r="R1473" i="4" s="1"/>
  <c r="N1473" i="13"/>
  <c r="L1473" i="4" s="1"/>
  <c r="O1473" i="13"/>
  <c r="M1473" i="4" s="1"/>
  <c r="P1473" i="13"/>
  <c r="N1473" i="4" s="1"/>
  <c r="Q1473" i="13"/>
  <c r="O1473" i="4" s="1"/>
  <c r="R1473" i="13"/>
  <c r="P1473" i="4" s="1"/>
  <c r="T1585" i="13"/>
  <c r="N1585" i="13"/>
  <c r="O1585" i="13"/>
  <c r="Q1585" i="13"/>
  <c r="P1585" i="13"/>
  <c r="R1585" i="13"/>
  <c r="S1585" i="13"/>
  <c r="T1633" i="13"/>
  <c r="N1633" i="13"/>
  <c r="Q1633" i="13"/>
  <c r="O1633" i="13"/>
  <c r="P1633" i="13"/>
  <c r="R1633" i="13"/>
  <c r="S1633" i="13"/>
  <c r="N1659" i="13"/>
  <c r="O1659" i="13"/>
  <c r="P1659" i="13"/>
  <c r="Q1659" i="13"/>
  <c r="R1659" i="13"/>
  <c r="S1659" i="13"/>
  <c r="T1659" i="13"/>
  <c r="S1676" i="13"/>
  <c r="T1676" i="13"/>
  <c r="N1676" i="13"/>
  <c r="O1676" i="13"/>
  <c r="P1676" i="13"/>
  <c r="Q1676" i="13"/>
  <c r="R1676" i="13"/>
  <c r="S1449" i="13"/>
  <c r="T1449" i="13"/>
  <c r="N1449" i="13"/>
  <c r="O1449" i="13"/>
  <c r="P1449" i="13"/>
  <c r="Q1449" i="13"/>
  <c r="R1449" i="13"/>
  <c r="T1609" i="13"/>
  <c r="N1609" i="13"/>
  <c r="O1609" i="13"/>
  <c r="Q1609" i="13"/>
  <c r="P1609" i="13"/>
  <c r="R1609" i="13"/>
  <c r="S1609" i="13"/>
  <c r="Q1609" i="4" s="1"/>
  <c r="S1692" i="13"/>
  <c r="Q1692" i="13"/>
  <c r="R1692" i="13"/>
  <c r="T1692" i="13"/>
  <c r="N1692" i="13"/>
  <c r="O1692" i="13"/>
  <c r="P1692" i="13"/>
  <c r="S1735" i="13"/>
  <c r="T1735" i="13"/>
  <c r="N1735" i="13"/>
  <c r="O1735" i="13"/>
  <c r="P1735" i="13"/>
  <c r="Q1735" i="13"/>
  <c r="R1735" i="13"/>
  <c r="N1814" i="13"/>
  <c r="P1814" i="13"/>
  <c r="T1814" i="13"/>
  <c r="O1814" i="13"/>
  <c r="Q1814" i="13"/>
  <c r="R1814" i="13"/>
  <c r="S1814" i="13"/>
  <c r="R1898" i="13"/>
  <c r="P1898" i="4" s="1"/>
  <c r="N1898" i="13"/>
  <c r="L1898" i="4" s="1"/>
  <c r="O1898" i="13"/>
  <c r="M1898" i="4" s="1"/>
  <c r="P1898" i="13"/>
  <c r="N1898" i="4" s="1"/>
  <c r="S1898" i="13"/>
  <c r="Q1898" i="4" s="1"/>
  <c r="T1898" i="13"/>
  <c r="R1898" i="4" s="1"/>
  <c r="Q1898" i="13"/>
  <c r="O1898" i="4" s="1"/>
  <c r="O1795" i="13"/>
  <c r="Q1795" i="13"/>
  <c r="N1795" i="13"/>
  <c r="P1795" i="13"/>
  <c r="R1795" i="13"/>
  <c r="S1795" i="13"/>
  <c r="T1795" i="13"/>
  <c r="N1822" i="13"/>
  <c r="P1822" i="13"/>
  <c r="T1822" i="13"/>
  <c r="S1822" i="13"/>
  <c r="O1822" i="13"/>
  <c r="Q1822" i="13"/>
  <c r="R1822" i="13"/>
  <c r="Q1853" i="13"/>
  <c r="O1853" i="4" s="1"/>
  <c r="R1853" i="13"/>
  <c r="P1853" i="4" s="1"/>
  <c r="S1853" i="13"/>
  <c r="T1853" i="13"/>
  <c r="N1853" i="13"/>
  <c r="L1853" i="4" s="1"/>
  <c r="O1853" i="13"/>
  <c r="M1853" i="4" s="1"/>
  <c r="P1853" i="13"/>
  <c r="N1919" i="13"/>
  <c r="O1919" i="13"/>
  <c r="Q1919" i="13"/>
  <c r="O1919" i="4" s="1"/>
  <c r="P1919" i="13"/>
  <c r="R1919" i="13"/>
  <c r="P1919" i="4" s="1"/>
  <c r="S1919" i="13"/>
  <c r="T1919" i="13"/>
  <c r="R1919" i="4" s="1"/>
  <c r="S1989" i="13"/>
  <c r="R1989" i="13"/>
  <c r="T1989" i="13"/>
  <c r="N1989" i="13"/>
  <c r="O1989" i="13"/>
  <c r="P1989" i="13"/>
  <c r="Q1989" i="13"/>
  <c r="S1871" i="13"/>
  <c r="T1871" i="13"/>
  <c r="N1871" i="13"/>
  <c r="O1871" i="13"/>
  <c r="P1871" i="13"/>
  <c r="Q1871" i="13"/>
  <c r="R1871" i="13"/>
  <c r="S1847" i="13"/>
  <c r="T1847" i="13"/>
  <c r="N1847" i="13"/>
  <c r="O1847" i="13"/>
  <c r="P1847" i="13"/>
  <c r="Q1847" i="13"/>
  <c r="R1847" i="13"/>
  <c r="P1847" i="4" s="1"/>
  <c r="S1895" i="13"/>
  <c r="N1895" i="13"/>
  <c r="O1895" i="13"/>
  <c r="P1895" i="13"/>
  <c r="Q1895" i="13"/>
  <c r="R1895" i="13"/>
  <c r="T1895" i="13"/>
  <c r="T1917" i="13"/>
  <c r="O1917" i="13"/>
  <c r="N1917" i="13"/>
  <c r="P1917" i="13"/>
  <c r="Q1917" i="13"/>
  <c r="R1917" i="13"/>
  <c r="S1917" i="13"/>
  <c r="Q1877" i="13"/>
  <c r="S1877" i="13"/>
  <c r="T1877" i="13"/>
  <c r="N1877" i="13"/>
  <c r="L1877" i="4" s="1"/>
  <c r="O1877" i="13"/>
  <c r="P1877" i="13"/>
  <c r="R1877" i="13"/>
  <c r="N157" i="13"/>
  <c r="Q157" i="13"/>
  <c r="R157" i="13"/>
  <c r="S157" i="13"/>
  <c r="T157" i="13"/>
  <c r="P157" i="13"/>
  <c r="T224" i="13"/>
  <c r="S719" i="13"/>
  <c r="N719" i="13"/>
  <c r="O719" i="13"/>
  <c r="Q719" i="13"/>
  <c r="P719" i="13"/>
  <c r="R719" i="13"/>
  <c r="T719" i="13"/>
  <c r="Q873" i="13"/>
  <c r="S873" i="13"/>
  <c r="Q873" i="4" s="1"/>
  <c r="N873" i="13"/>
  <c r="O873" i="13"/>
  <c r="M873" i="4" s="1"/>
  <c r="P873" i="13"/>
  <c r="R873" i="13"/>
  <c r="P873" i="4" s="1"/>
  <c r="T873" i="13"/>
  <c r="R873" i="4" s="1"/>
  <c r="S1014" i="13"/>
  <c r="T1014" i="13"/>
  <c r="N1014" i="13"/>
  <c r="O1014" i="13"/>
  <c r="P1014" i="13"/>
  <c r="Q1014" i="13"/>
  <c r="R1014" i="13"/>
  <c r="R1180" i="13"/>
  <c r="S1180" i="13"/>
  <c r="T1180" i="13"/>
  <c r="N1180" i="13"/>
  <c r="O1180" i="13"/>
  <c r="P1180" i="13"/>
  <c r="Q1180" i="13"/>
  <c r="S1489" i="13"/>
  <c r="T1489" i="13"/>
  <c r="R1489" i="4" s="1"/>
  <c r="N1489" i="13"/>
  <c r="O1489" i="13"/>
  <c r="P1489" i="13"/>
  <c r="Q1489" i="13"/>
  <c r="R1489" i="13"/>
  <c r="L91" i="13"/>
  <c r="N163" i="13"/>
  <c r="Q163" i="13"/>
  <c r="R163" i="13"/>
  <c r="N232" i="13"/>
  <c r="Q232" i="13"/>
  <c r="R232" i="13"/>
  <c r="S232" i="13"/>
  <c r="Q351" i="13"/>
  <c r="R351" i="13"/>
  <c r="S351" i="13"/>
  <c r="T351" i="13"/>
  <c r="N351" i="13"/>
  <c r="P351" i="13"/>
  <c r="N484" i="13"/>
  <c r="P484" i="13"/>
  <c r="Q484" i="13"/>
  <c r="R484" i="13"/>
  <c r="S484" i="13"/>
  <c r="T484" i="13"/>
  <c r="S557" i="13"/>
  <c r="P557" i="13"/>
  <c r="N557" i="13"/>
  <c r="O557" i="13"/>
  <c r="Q557" i="13"/>
  <c r="R557" i="13"/>
  <c r="T557" i="13"/>
  <c r="L31" i="13"/>
  <c r="I14" i="13"/>
  <c r="L67" i="13"/>
  <c r="I67" i="13"/>
  <c r="L23" i="13"/>
  <c r="L92" i="13"/>
  <c r="L101" i="13"/>
  <c r="I80" i="13"/>
  <c r="I88" i="13"/>
  <c r="L114" i="13"/>
  <c r="P159" i="13"/>
  <c r="N159" i="13"/>
  <c r="Q159" i="13"/>
  <c r="R159" i="13"/>
  <c r="S159" i="13"/>
  <c r="T159" i="13"/>
  <c r="I183" i="13"/>
  <c r="L172" i="13"/>
  <c r="S172" i="13" s="1"/>
  <c r="I207" i="13"/>
  <c r="T201" i="13"/>
  <c r="I168" i="13"/>
  <c r="I192" i="13"/>
  <c r="L207" i="13"/>
  <c r="S207" i="13" s="1"/>
  <c r="P267" i="13"/>
  <c r="Q267" i="13"/>
  <c r="R267" i="13"/>
  <c r="S267" i="13"/>
  <c r="T267" i="13"/>
  <c r="N267" i="13"/>
  <c r="S301" i="13"/>
  <c r="N301" i="13"/>
  <c r="P301" i="13"/>
  <c r="Q301" i="13"/>
  <c r="R301" i="13"/>
  <c r="T301" i="13"/>
  <c r="P239" i="13"/>
  <c r="R372" i="13"/>
  <c r="N372" i="13"/>
  <c r="P372" i="13"/>
  <c r="Q372" i="13"/>
  <c r="S372" i="13"/>
  <c r="T372" i="13"/>
  <c r="S258" i="13"/>
  <c r="T258" i="13"/>
  <c r="N258" i="13"/>
  <c r="P258" i="13"/>
  <c r="Q258" i="13"/>
  <c r="R258" i="13"/>
  <c r="T274" i="13"/>
  <c r="N274" i="13"/>
  <c r="P274" i="13"/>
  <c r="Q274" i="13"/>
  <c r="R274" i="13"/>
  <c r="S274" i="13"/>
  <c r="P354" i="13"/>
  <c r="Q354" i="13"/>
  <c r="R354" i="13"/>
  <c r="S354" i="13"/>
  <c r="T354" i="13"/>
  <c r="N354" i="13"/>
  <c r="N380" i="13"/>
  <c r="P380" i="13"/>
  <c r="Q380" i="13"/>
  <c r="O380" i="4" s="1"/>
  <c r="R380" i="13"/>
  <c r="S380" i="13"/>
  <c r="T380" i="13"/>
  <c r="P225" i="13"/>
  <c r="T386" i="13"/>
  <c r="N386" i="13"/>
  <c r="P386" i="13"/>
  <c r="Q386" i="13"/>
  <c r="R386" i="13"/>
  <c r="S386" i="13"/>
  <c r="Q415" i="13"/>
  <c r="R415" i="13"/>
  <c r="S415" i="13"/>
  <c r="T415" i="13"/>
  <c r="N415" i="13"/>
  <c r="P415" i="13"/>
  <c r="S441" i="13"/>
  <c r="N441" i="13"/>
  <c r="P441" i="13"/>
  <c r="Q441" i="13"/>
  <c r="R441" i="13"/>
  <c r="P441" i="4" s="1"/>
  <c r="T441" i="13"/>
  <c r="S448" i="13"/>
  <c r="T448" i="13"/>
  <c r="N448" i="13"/>
  <c r="P448" i="13"/>
  <c r="Q448" i="13"/>
  <c r="R448" i="13"/>
  <c r="N432" i="13"/>
  <c r="P432" i="13"/>
  <c r="Q432" i="13"/>
  <c r="S432" i="13"/>
  <c r="T432" i="13"/>
  <c r="R432" i="13"/>
  <c r="T453" i="13"/>
  <c r="N453" i="13"/>
  <c r="P453" i="13"/>
  <c r="Q453" i="13"/>
  <c r="R453" i="13"/>
  <c r="S453" i="13"/>
  <c r="N450" i="13"/>
  <c r="R450" i="13"/>
  <c r="S450" i="13"/>
  <c r="T450" i="13"/>
  <c r="P450" i="13"/>
  <c r="Q450" i="13"/>
  <c r="R501" i="13"/>
  <c r="S501" i="13"/>
  <c r="T501" i="13"/>
  <c r="N501" i="13"/>
  <c r="P501" i="13"/>
  <c r="Q501" i="13"/>
  <c r="R525" i="13"/>
  <c r="P525" i="4" s="1"/>
  <c r="S525" i="13"/>
  <c r="Q525" i="4" s="1"/>
  <c r="T525" i="13"/>
  <c r="R525" i="4" s="1"/>
  <c r="N525" i="13"/>
  <c r="L525" i="4" s="1"/>
  <c r="P525" i="13"/>
  <c r="N525" i="4" s="1"/>
  <c r="O525" i="13"/>
  <c r="M525" i="4" s="1"/>
  <c r="Q525" i="13"/>
  <c r="O525" i="4" s="1"/>
  <c r="P452" i="13"/>
  <c r="T452" i="13"/>
  <c r="N452" i="13"/>
  <c r="L452" i="4" s="1"/>
  <c r="Q452" i="13"/>
  <c r="R452" i="13"/>
  <c r="P452" i="4" s="1"/>
  <c r="S452" i="13"/>
  <c r="P507" i="13"/>
  <c r="Q507" i="13"/>
  <c r="R507" i="13"/>
  <c r="S507" i="13"/>
  <c r="T507" i="13"/>
  <c r="N507" i="13"/>
  <c r="Q539" i="13"/>
  <c r="R539" i="13"/>
  <c r="S539" i="13"/>
  <c r="N539" i="13"/>
  <c r="P539" i="13"/>
  <c r="T539" i="13"/>
  <c r="O539" i="13"/>
  <c r="S563" i="13"/>
  <c r="N563" i="13"/>
  <c r="O563" i="13"/>
  <c r="P563" i="13"/>
  <c r="Q563" i="13"/>
  <c r="R563" i="13"/>
  <c r="T563" i="13"/>
  <c r="T593" i="13"/>
  <c r="N593" i="13"/>
  <c r="O593" i="13"/>
  <c r="P593" i="13"/>
  <c r="Q593" i="13"/>
  <c r="R593" i="13"/>
  <c r="S593" i="13"/>
  <c r="R625" i="13"/>
  <c r="P625" i="4" s="1"/>
  <c r="S625" i="13"/>
  <c r="Q625" i="4" s="1"/>
  <c r="T625" i="13"/>
  <c r="R625" i="4" s="1"/>
  <c r="N625" i="13"/>
  <c r="L625" i="4" s="1"/>
  <c r="O625" i="13"/>
  <c r="M625" i="4" s="1"/>
  <c r="P625" i="13"/>
  <c r="Q625" i="13"/>
  <c r="O625" i="4" s="1"/>
  <c r="T584" i="13"/>
  <c r="O584" i="13"/>
  <c r="N584" i="13"/>
  <c r="P584" i="13"/>
  <c r="Q584" i="13"/>
  <c r="R584" i="13"/>
  <c r="S584" i="13"/>
  <c r="P623" i="13"/>
  <c r="N623" i="4" s="1"/>
  <c r="Q623" i="13"/>
  <c r="O623" i="4" s="1"/>
  <c r="R623" i="13"/>
  <c r="P623" i="4" s="1"/>
  <c r="S623" i="13"/>
  <c r="Q623" i="4" s="1"/>
  <c r="T623" i="13"/>
  <c r="R623" i="4" s="1"/>
  <c r="N623" i="13"/>
  <c r="L623" i="4" s="1"/>
  <c r="O623" i="13"/>
  <c r="M623" i="4" s="1"/>
  <c r="O659" i="13"/>
  <c r="M659" i="4" s="1"/>
  <c r="Q659" i="13"/>
  <c r="O659" i="4" s="1"/>
  <c r="R659" i="13"/>
  <c r="P659" i="4" s="1"/>
  <c r="S659" i="13"/>
  <c r="Q659" i="4" s="1"/>
  <c r="T659" i="13"/>
  <c r="R659" i="4" s="1"/>
  <c r="N659" i="13"/>
  <c r="L659" i="4" s="1"/>
  <c r="P659" i="13"/>
  <c r="N664" i="13"/>
  <c r="P664" i="13"/>
  <c r="O664" i="13"/>
  <c r="Q664" i="13"/>
  <c r="R664" i="13"/>
  <c r="S664" i="13"/>
  <c r="T664" i="13"/>
  <c r="O691" i="13"/>
  <c r="M691" i="4" s="1"/>
  <c r="Q691" i="13"/>
  <c r="O691" i="4" s="1"/>
  <c r="R691" i="13"/>
  <c r="P691" i="4" s="1"/>
  <c r="S691" i="13"/>
  <c r="Q691" i="4" s="1"/>
  <c r="T691" i="13"/>
  <c r="R691" i="4" s="1"/>
  <c r="N691" i="13"/>
  <c r="L691" i="4" s="1"/>
  <c r="P691" i="13"/>
  <c r="N691" i="4" s="1"/>
  <c r="S614" i="13"/>
  <c r="T614" i="13"/>
  <c r="N614" i="13"/>
  <c r="O614" i="13"/>
  <c r="P614" i="13"/>
  <c r="Q614" i="13"/>
  <c r="R614" i="13"/>
  <c r="S571" i="13"/>
  <c r="N571" i="13"/>
  <c r="O571" i="13"/>
  <c r="P571" i="13"/>
  <c r="Q571" i="13"/>
  <c r="R571" i="13"/>
  <c r="T571" i="13"/>
  <c r="S657" i="13"/>
  <c r="P657" i="13"/>
  <c r="N657" i="4" s="1"/>
  <c r="N657" i="13"/>
  <c r="O657" i="13"/>
  <c r="Q657" i="13"/>
  <c r="O657" i="4" s="1"/>
  <c r="R657" i="13"/>
  <c r="T657" i="13"/>
  <c r="S630" i="13"/>
  <c r="Q630" i="4" s="1"/>
  <c r="T630" i="13"/>
  <c r="R630" i="4" s="1"/>
  <c r="N630" i="13"/>
  <c r="L630" i="4" s="1"/>
  <c r="O630" i="13"/>
  <c r="M630" i="4" s="1"/>
  <c r="P630" i="13"/>
  <c r="N630" i="4" s="1"/>
  <c r="Q630" i="13"/>
  <c r="O630" i="4" s="1"/>
  <c r="R630" i="13"/>
  <c r="P630" i="4" s="1"/>
  <c r="Q663" i="13"/>
  <c r="S663" i="13"/>
  <c r="N663" i="13"/>
  <c r="O663" i="13"/>
  <c r="P663" i="13"/>
  <c r="R663" i="13"/>
  <c r="T663" i="13"/>
  <c r="N656" i="13"/>
  <c r="P656" i="13"/>
  <c r="S656" i="13"/>
  <c r="T656" i="13"/>
  <c r="O656" i="13"/>
  <c r="Q656" i="13"/>
  <c r="R656" i="13"/>
  <c r="S711" i="13"/>
  <c r="N711" i="13"/>
  <c r="O711" i="13"/>
  <c r="P711" i="13"/>
  <c r="Q711" i="13"/>
  <c r="R711" i="13"/>
  <c r="T711" i="13"/>
  <c r="P720" i="13"/>
  <c r="S720" i="13"/>
  <c r="T720" i="13"/>
  <c r="N720" i="13"/>
  <c r="O720" i="13"/>
  <c r="Q720" i="13"/>
  <c r="R720" i="13"/>
  <c r="P721" i="13"/>
  <c r="Q721" i="13"/>
  <c r="S721" i="13"/>
  <c r="N721" i="13"/>
  <c r="O721" i="13"/>
  <c r="R721" i="13"/>
  <c r="T721" i="13"/>
  <c r="R721" i="4" s="1"/>
  <c r="N866" i="13"/>
  <c r="P866" i="13"/>
  <c r="O866" i="13"/>
  <c r="Q866" i="13"/>
  <c r="R866" i="13"/>
  <c r="S866" i="13"/>
  <c r="T866" i="13"/>
  <c r="T872" i="13"/>
  <c r="R872" i="4" s="1"/>
  <c r="N872" i="13"/>
  <c r="L872" i="4" s="1"/>
  <c r="R872" i="13"/>
  <c r="P872" i="4" s="1"/>
  <c r="S872" i="13"/>
  <c r="Q872" i="4" s="1"/>
  <c r="O872" i="13"/>
  <c r="M872" i="4" s="1"/>
  <c r="P872" i="13"/>
  <c r="N872" i="4" s="1"/>
  <c r="Q872" i="13"/>
  <c r="O872" i="4" s="1"/>
  <c r="T840" i="13"/>
  <c r="N840" i="13"/>
  <c r="P840" i="13"/>
  <c r="Q840" i="13"/>
  <c r="O840" i="13"/>
  <c r="R840" i="13"/>
  <c r="P840" i="4" s="1"/>
  <c r="S840" i="13"/>
  <c r="O839" i="13"/>
  <c r="M839" i="4" s="1"/>
  <c r="Q839" i="13"/>
  <c r="O839" i="4" s="1"/>
  <c r="S839" i="13"/>
  <c r="Q839" i="4" s="1"/>
  <c r="T839" i="13"/>
  <c r="R839" i="4" s="1"/>
  <c r="N839" i="13"/>
  <c r="P839" i="13"/>
  <c r="R839" i="13"/>
  <c r="P839" i="4" s="1"/>
  <c r="P890" i="13"/>
  <c r="N890" i="4" s="1"/>
  <c r="Q890" i="13"/>
  <c r="R890" i="13"/>
  <c r="S890" i="13"/>
  <c r="T890" i="13"/>
  <c r="R890" i="4" s="1"/>
  <c r="N890" i="13"/>
  <c r="L890" i="4" s="1"/>
  <c r="O890" i="13"/>
  <c r="M890" i="4" s="1"/>
  <c r="N968" i="13"/>
  <c r="Q968" i="13"/>
  <c r="S968" i="13"/>
  <c r="T968" i="13"/>
  <c r="O968" i="13"/>
  <c r="P968" i="13"/>
  <c r="R968" i="13"/>
  <c r="N1001" i="13"/>
  <c r="Q1001" i="13"/>
  <c r="T1001" i="13"/>
  <c r="O1001" i="13"/>
  <c r="P1001" i="13"/>
  <c r="R1001" i="13"/>
  <c r="S1001" i="13"/>
  <c r="Q959" i="13"/>
  <c r="T959" i="13"/>
  <c r="N959" i="13"/>
  <c r="O959" i="13"/>
  <c r="P959" i="13"/>
  <c r="R959" i="13"/>
  <c r="S959" i="13"/>
  <c r="S978" i="13"/>
  <c r="N978" i="13"/>
  <c r="R978" i="13"/>
  <c r="T978" i="13"/>
  <c r="O978" i="13"/>
  <c r="P978" i="13"/>
  <c r="Q978" i="13"/>
  <c r="P970" i="13"/>
  <c r="S970" i="13"/>
  <c r="N970" i="13"/>
  <c r="O970" i="13"/>
  <c r="Q970" i="13"/>
  <c r="R970" i="13"/>
  <c r="T970" i="13"/>
  <c r="Q1012" i="13"/>
  <c r="O1012" i="4" s="1"/>
  <c r="R1012" i="13"/>
  <c r="P1012" i="4" s="1"/>
  <c r="S1012" i="13"/>
  <c r="Q1012" i="4" s="1"/>
  <c r="T1012" i="13"/>
  <c r="R1012" i="4" s="1"/>
  <c r="N1012" i="13"/>
  <c r="L1012" i="4" s="1"/>
  <c r="O1012" i="13"/>
  <c r="M1012" i="4" s="1"/>
  <c r="P1012" i="13"/>
  <c r="N1012" i="4" s="1"/>
  <c r="N1061" i="13"/>
  <c r="O1061" i="13"/>
  <c r="P1061" i="13"/>
  <c r="Q1061" i="13"/>
  <c r="S1061" i="13"/>
  <c r="T1061" i="13"/>
  <c r="R1061" i="13"/>
  <c r="S1103" i="13"/>
  <c r="N1103" i="13"/>
  <c r="O1103" i="13"/>
  <c r="P1103" i="13"/>
  <c r="Q1103" i="13"/>
  <c r="R1103" i="13"/>
  <c r="T1103" i="13"/>
  <c r="S913" i="13"/>
  <c r="T913" i="13"/>
  <c r="N913" i="13"/>
  <c r="O913" i="13"/>
  <c r="P913" i="13"/>
  <c r="Q913" i="13"/>
  <c r="R913" i="13"/>
  <c r="P1003" i="13"/>
  <c r="S1003" i="13"/>
  <c r="N1003" i="13"/>
  <c r="O1003" i="13"/>
  <c r="Q1003" i="13"/>
  <c r="R1003" i="13"/>
  <c r="T1003" i="13"/>
  <c r="R1156" i="13"/>
  <c r="S1156" i="13"/>
  <c r="T1156" i="13"/>
  <c r="N1156" i="13"/>
  <c r="O1156" i="13"/>
  <c r="P1156" i="13"/>
  <c r="Q1156" i="13"/>
  <c r="R1212" i="13"/>
  <c r="T1212" i="13"/>
  <c r="N1212" i="13"/>
  <c r="O1212" i="13"/>
  <c r="P1212" i="13"/>
  <c r="Q1212" i="13"/>
  <c r="S1212" i="13"/>
  <c r="N1093" i="13"/>
  <c r="Q1093" i="13"/>
  <c r="S1093" i="13"/>
  <c r="T1093" i="13"/>
  <c r="O1093" i="13"/>
  <c r="P1093" i="13"/>
  <c r="R1093" i="13"/>
  <c r="Q1143" i="13"/>
  <c r="R1143" i="13"/>
  <c r="S1143" i="13"/>
  <c r="T1143" i="13"/>
  <c r="N1143" i="13"/>
  <c r="O1143" i="13"/>
  <c r="P1143" i="13"/>
  <c r="S1111" i="13"/>
  <c r="R1111" i="13"/>
  <c r="T1111" i="13"/>
  <c r="N1111" i="13"/>
  <c r="O1111" i="13"/>
  <c r="P1111" i="13"/>
  <c r="Q1111" i="13"/>
  <c r="S1145" i="13"/>
  <c r="T1145" i="13"/>
  <c r="N1145" i="13"/>
  <c r="O1145" i="13"/>
  <c r="P1145" i="13"/>
  <c r="Q1145" i="13"/>
  <c r="R1145" i="13"/>
  <c r="S1288" i="13"/>
  <c r="O1288" i="13"/>
  <c r="P1288" i="13"/>
  <c r="Q1288" i="13"/>
  <c r="R1288" i="13"/>
  <c r="T1288" i="13"/>
  <c r="N1288" i="13"/>
  <c r="N1290" i="13"/>
  <c r="O1290" i="13"/>
  <c r="P1290" i="13"/>
  <c r="Q1290" i="13"/>
  <c r="R1290" i="13"/>
  <c r="P1290" i="4" s="1"/>
  <c r="S1290" i="13"/>
  <c r="T1290" i="13"/>
  <c r="O1276" i="13"/>
  <c r="P1276" i="13"/>
  <c r="N1276" i="13"/>
  <c r="Q1276" i="13"/>
  <c r="R1276" i="13"/>
  <c r="S1276" i="13"/>
  <c r="T1276" i="13"/>
  <c r="R1297" i="13"/>
  <c r="S1297" i="13"/>
  <c r="T1297" i="13"/>
  <c r="N1297" i="13"/>
  <c r="O1297" i="13"/>
  <c r="P1297" i="13"/>
  <c r="Q1297" i="13"/>
  <c r="R1361" i="13"/>
  <c r="S1361" i="13"/>
  <c r="T1361" i="13"/>
  <c r="N1361" i="13"/>
  <c r="O1361" i="13"/>
  <c r="P1361" i="13"/>
  <c r="Q1361" i="13"/>
  <c r="N1328" i="13"/>
  <c r="O1328" i="13"/>
  <c r="P1328" i="13"/>
  <c r="Q1328" i="13"/>
  <c r="S1328" i="13"/>
  <c r="R1328" i="13"/>
  <c r="T1328" i="13"/>
  <c r="O1379" i="13"/>
  <c r="P1379" i="13"/>
  <c r="Q1379" i="13"/>
  <c r="R1379" i="13"/>
  <c r="S1379" i="13"/>
  <c r="T1379" i="13"/>
  <c r="N1379" i="13"/>
  <c r="O1387" i="13"/>
  <c r="M1387" i="4" s="1"/>
  <c r="P1387" i="13"/>
  <c r="N1387" i="4" s="1"/>
  <c r="Q1387" i="13"/>
  <c r="O1387" i="4" s="1"/>
  <c r="R1387" i="13"/>
  <c r="P1387" i="4" s="1"/>
  <c r="S1387" i="13"/>
  <c r="Q1387" i="4" s="1"/>
  <c r="T1387" i="13"/>
  <c r="R1387" i="4" s="1"/>
  <c r="N1387" i="13"/>
  <c r="O1395" i="13"/>
  <c r="P1395" i="13"/>
  <c r="N1395" i="4" s="1"/>
  <c r="Q1395" i="13"/>
  <c r="R1395" i="13"/>
  <c r="P1395" i="4" s="1"/>
  <c r="S1395" i="13"/>
  <c r="Q1395" i="4" s="1"/>
  <c r="T1395" i="13"/>
  <c r="N1395" i="13"/>
  <c r="O1403" i="13"/>
  <c r="M1403" i="4" s="1"/>
  <c r="P1403" i="13"/>
  <c r="N1403" i="4" s="1"/>
  <c r="Q1403" i="13"/>
  <c r="R1403" i="13"/>
  <c r="S1403" i="13"/>
  <c r="Q1403" i="4" s="1"/>
  <c r="T1403" i="13"/>
  <c r="R1403" i="4" s="1"/>
  <c r="N1403" i="13"/>
  <c r="L1403" i="4" s="1"/>
  <c r="O1411" i="13"/>
  <c r="M1411" i="4" s="1"/>
  <c r="P1411" i="13"/>
  <c r="N1411" i="4" s="1"/>
  <c r="Q1411" i="13"/>
  <c r="O1411" i="4" s="1"/>
  <c r="R1411" i="13"/>
  <c r="P1411" i="4" s="1"/>
  <c r="S1411" i="13"/>
  <c r="T1411" i="13"/>
  <c r="R1411" i="4" s="1"/>
  <c r="N1411" i="13"/>
  <c r="L1411" i="4" s="1"/>
  <c r="S1417" i="13"/>
  <c r="N1417" i="13"/>
  <c r="O1417" i="13"/>
  <c r="P1417" i="13"/>
  <c r="Q1417" i="13"/>
  <c r="R1417" i="13"/>
  <c r="T1417" i="13"/>
  <c r="S1294" i="13"/>
  <c r="T1294" i="13"/>
  <c r="N1294" i="13"/>
  <c r="O1294" i="13"/>
  <c r="P1294" i="13"/>
  <c r="Q1294" i="13"/>
  <c r="R1294" i="13"/>
  <c r="S1366" i="13"/>
  <c r="T1366" i="13"/>
  <c r="N1366" i="13"/>
  <c r="O1366" i="13"/>
  <c r="P1366" i="13"/>
  <c r="Q1366" i="13"/>
  <c r="R1366" i="13"/>
  <c r="P1418" i="13"/>
  <c r="N1418" i="13"/>
  <c r="O1418" i="13"/>
  <c r="M1418" i="4" s="1"/>
  <c r="Q1418" i="13"/>
  <c r="O1418" i="4" s="1"/>
  <c r="R1418" i="13"/>
  <c r="S1418" i="13"/>
  <c r="Q1418" i="4" s="1"/>
  <c r="T1418" i="13"/>
  <c r="R1418" i="4" s="1"/>
  <c r="N1638" i="13"/>
  <c r="O1638" i="13"/>
  <c r="R1638" i="13"/>
  <c r="P1638" i="13"/>
  <c r="Q1638" i="13"/>
  <c r="S1638" i="13"/>
  <c r="T1638" i="13"/>
  <c r="N1352" i="13"/>
  <c r="O1352" i="13"/>
  <c r="P1352" i="13"/>
  <c r="Q1352" i="13"/>
  <c r="R1352" i="13"/>
  <c r="S1352" i="13"/>
  <c r="T1352" i="13"/>
  <c r="N1282" i="13"/>
  <c r="O1282" i="13"/>
  <c r="P1282" i="13"/>
  <c r="Q1282" i="13"/>
  <c r="R1282" i="13"/>
  <c r="S1282" i="13"/>
  <c r="T1282" i="13"/>
  <c r="R1484" i="13"/>
  <c r="S1484" i="13"/>
  <c r="T1484" i="13"/>
  <c r="N1484" i="13"/>
  <c r="O1484" i="13"/>
  <c r="P1484" i="13"/>
  <c r="Q1484" i="13"/>
  <c r="R1548" i="13"/>
  <c r="P1548" i="4" s="1"/>
  <c r="S1548" i="13"/>
  <c r="Q1548" i="4" s="1"/>
  <c r="T1548" i="13"/>
  <c r="R1548" i="4" s="1"/>
  <c r="N1548" i="13"/>
  <c r="O1548" i="13"/>
  <c r="M1548" i="4" s="1"/>
  <c r="P1548" i="13"/>
  <c r="Q1548" i="13"/>
  <c r="O1548" i="4" s="1"/>
  <c r="N1344" i="13"/>
  <c r="O1344" i="13"/>
  <c r="P1344" i="13"/>
  <c r="Q1344" i="13"/>
  <c r="S1344" i="13"/>
  <c r="R1344" i="13"/>
  <c r="T1344" i="13"/>
  <c r="T1657" i="13"/>
  <c r="N1657" i="13"/>
  <c r="P1657" i="13"/>
  <c r="Q1657" i="13"/>
  <c r="R1657" i="13"/>
  <c r="S1657" i="13"/>
  <c r="O1657" i="13"/>
  <c r="M1657" i="4" s="1"/>
  <c r="S1596" i="13"/>
  <c r="T1596" i="13"/>
  <c r="R1596" i="4" s="1"/>
  <c r="N1596" i="13"/>
  <c r="L1596" i="4" s="1"/>
  <c r="P1596" i="13"/>
  <c r="N1596" i="4" s="1"/>
  <c r="O1596" i="13"/>
  <c r="M1596" i="4" s="1"/>
  <c r="Q1596" i="13"/>
  <c r="R1596" i="13"/>
  <c r="P1596" i="4" s="1"/>
  <c r="N1662" i="13"/>
  <c r="O1662" i="13"/>
  <c r="P1662" i="13"/>
  <c r="Q1662" i="13"/>
  <c r="R1662" i="13"/>
  <c r="S1662" i="13"/>
  <c r="T1662" i="13"/>
  <c r="S1505" i="13"/>
  <c r="Q1505" i="4" s="1"/>
  <c r="T1505" i="13"/>
  <c r="R1505" i="4" s="1"/>
  <c r="N1505" i="13"/>
  <c r="O1505" i="13"/>
  <c r="P1505" i="13"/>
  <c r="N1505" i="4" s="1"/>
  <c r="Q1505" i="13"/>
  <c r="R1505" i="13"/>
  <c r="P1505" i="4" s="1"/>
  <c r="O1664" i="13"/>
  <c r="M1664" i="4" s="1"/>
  <c r="P1664" i="13"/>
  <c r="N1664" i="4" s="1"/>
  <c r="Q1664" i="13"/>
  <c r="O1664" i="4" s="1"/>
  <c r="R1664" i="13"/>
  <c r="P1664" i="4" s="1"/>
  <c r="S1664" i="13"/>
  <c r="Q1664" i="4" s="1"/>
  <c r="T1664" i="13"/>
  <c r="R1664" i="4" s="1"/>
  <c r="N1664" i="13"/>
  <c r="L1664" i="4" s="1"/>
  <c r="S1553" i="13"/>
  <c r="T1553" i="13"/>
  <c r="N1553" i="13"/>
  <c r="O1553" i="13"/>
  <c r="P1553" i="13"/>
  <c r="Q1553" i="13"/>
  <c r="R1553" i="13"/>
  <c r="N1635" i="13"/>
  <c r="O1635" i="13"/>
  <c r="P1635" i="13"/>
  <c r="N1635" i="4" s="1"/>
  <c r="S1635" i="13"/>
  <c r="Q1635" i="4" s="1"/>
  <c r="Q1635" i="13"/>
  <c r="O1635" i="4" s="1"/>
  <c r="R1635" i="13"/>
  <c r="P1635" i="4" s="1"/>
  <c r="T1635" i="13"/>
  <c r="R1635" i="4" s="1"/>
  <c r="S1481" i="13"/>
  <c r="T1481" i="13"/>
  <c r="N1481" i="13"/>
  <c r="O1481" i="13"/>
  <c r="P1481" i="13"/>
  <c r="Q1481" i="13"/>
  <c r="R1481" i="13"/>
  <c r="O1632" i="13"/>
  <c r="P1632" i="13"/>
  <c r="Q1632" i="13"/>
  <c r="T1632" i="13"/>
  <c r="N1632" i="13"/>
  <c r="R1632" i="13"/>
  <c r="S1632" i="13"/>
  <c r="Q1749" i="13"/>
  <c r="R1749" i="13"/>
  <c r="S1749" i="13"/>
  <c r="N1749" i="13"/>
  <c r="O1749" i="13"/>
  <c r="P1749" i="13"/>
  <c r="T1749" i="13"/>
  <c r="S1588" i="13"/>
  <c r="T1588" i="13"/>
  <c r="N1588" i="13"/>
  <c r="P1588" i="13"/>
  <c r="O1588" i="13"/>
  <c r="Q1588" i="13"/>
  <c r="R1588" i="13"/>
  <c r="N1654" i="13"/>
  <c r="O1654" i="13"/>
  <c r="R1654" i="13"/>
  <c r="S1654" i="13"/>
  <c r="T1654" i="13"/>
  <c r="P1654" i="13"/>
  <c r="Q1654" i="13"/>
  <c r="O1640" i="13"/>
  <c r="M1640" i="4" s="1"/>
  <c r="P1640" i="13"/>
  <c r="Q1640" i="13"/>
  <c r="T1640" i="13"/>
  <c r="S1640" i="13"/>
  <c r="N1640" i="13"/>
  <c r="R1640" i="13"/>
  <c r="Q1789" i="13"/>
  <c r="S1789" i="13"/>
  <c r="O1789" i="13"/>
  <c r="T1789" i="13"/>
  <c r="N1789" i="13"/>
  <c r="P1789" i="13"/>
  <c r="R1789" i="13"/>
  <c r="Q1821" i="13"/>
  <c r="O1821" i="4" s="1"/>
  <c r="S1821" i="13"/>
  <c r="Q1821" i="4" s="1"/>
  <c r="O1821" i="13"/>
  <c r="M1821" i="4" s="1"/>
  <c r="N1821" i="13"/>
  <c r="L1821" i="4" s="1"/>
  <c r="P1821" i="13"/>
  <c r="N1821" i="4" s="1"/>
  <c r="R1821" i="13"/>
  <c r="P1821" i="4" s="1"/>
  <c r="T1821" i="13"/>
  <c r="R1821" i="4" s="1"/>
  <c r="R1842" i="13"/>
  <c r="P1842" i="4" s="1"/>
  <c r="S1842" i="13"/>
  <c r="T1842" i="13"/>
  <c r="N1842" i="13"/>
  <c r="O1842" i="13"/>
  <c r="P1842" i="13"/>
  <c r="Q1842" i="13"/>
  <c r="Q1773" i="13"/>
  <c r="O1773" i="4" s="1"/>
  <c r="S1773" i="13"/>
  <c r="Q1773" i="4" s="1"/>
  <c r="N1773" i="13"/>
  <c r="L1773" i="4" s="1"/>
  <c r="O1773" i="13"/>
  <c r="P1773" i="13"/>
  <c r="R1773" i="13"/>
  <c r="T1773" i="13"/>
  <c r="R1773" i="4" s="1"/>
  <c r="Q1845" i="13"/>
  <c r="O1845" i="4" s="1"/>
  <c r="R1845" i="13"/>
  <c r="P1845" i="4" s="1"/>
  <c r="S1845" i="13"/>
  <c r="Q1845" i="4" s="1"/>
  <c r="T1845" i="13"/>
  <c r="R1845" i="4" s="1"/>
  <c r="N1845" i="13"/>
  <c r="O1845" i="13"/>
  <c r="M1845" i="4" s="1"/>
  <c r="P1845" i="13"/>
  <c r="N1845" i="4" s="1"/>
  <c r="Q1885" i="13"/>
  <c r="O1885" i="4" s="1"/>
  <c r="S1885" i="13"/>
  <c r="Q1885" i="4" s="1"/>
  <c r="T1885" i="13"/>
  <c r="N1885" i="13"/>
  <c r="O1885" i="13"/>
  <c r="P1885" i="13"/>
  <c r="N1885" i="4" s="1"/>
  <c r="R1885" i="13"/>
  <c r="N1914" i="13"/>
  <c r="L1914" i="4" s="1"/>
  <c r="P1914" i="13"/>
  <c r="N1914" i="4" s="1"/>
  <c r="O1914" i="13"/>
  <c r="M1914" i="4" s="1"/>
  <c r="Q1914" i="13"/>
  <c r="O1914" i="4" s="1"/>
  <c r="R1914" i="13"/>
  <c r="S1914" i="13"/>
  <c r="T1914" i="13"/>
  <c r="N1927" i="13"/>
  <c r="O1927" i="13"/>
  <c r="T1927" i="13"/>
  <c r="S1927" i="13"/>
  <c r="P1927" i="13"/>
  <c r="Q1927" i="13"/>
  <c r="R1927" i="13"/>
  <c r="S1711" i="13"/>
  <c r="T1711" i="13"/>
  <c r="N1711" i="13"/>
  <c r="O1711" i="13"/>
  <c r="P1711" i="13"/>
  <c r="Q1711" i="13"/>
  <c r="R1711" i="13"/>
  <c r="Q1805" i="13"/>
  <c r="O1805" i="4" s="1"/>
  <c r="S1805" i="13"/>
  <c r="Q1805" i="4" s="1"/>
  <c r="O1805" i="13"/>
  <c r="M1805" i="4" s="1"/>
  <c r="P1805" i="13"/>
  <c r="N1805" i="4" s="1"/>
  <c r="R1805" i="13"/>
  <c r="P1805" i="4" s="1"/>
  <c r="T1805" i="13"/>
  <c r="R1805" i="4" s="1"/>
  <c r="N1805" i="13"/>
  <c r="P1958" i="13"/>
  <c r="Q1958" i="13"/>
  <c r="O1958" i="13"/>
  <c r="R1958" i="13"/>
  <c r="S1958" i="13"/>
  <c r="T1958" i="13"/>
  <c r="N1958" i="13"/>
  <c r="P1990" i="13"/>
  <c r="Q1990" i="13"/>
  <c r="R1990" i="13"/>
  <c r="S1990" i="13"/>
  <c r="O1990" i="13"/>
  <c r="T1990" i="13"/>
  <c r="N1990" i="13"/>
  <c r="N139" i="13"/>
  <c r="Q139" i="13"/>
  <c r="R139" i="13"/>
  <c r="S139" i="13"/>
  <c r="Q156" i="13"/>
  <c r="R156" i="13"/>
  <c r="P156" i="13"/>
  <c r="S156" i="13"/>
  <c r="T156" i="13"/>
  <c r="N156" i="13"/>
  <c r="S211" i="13"/>
  <c r="N211" i="13"/>
  <c r="Q211" i="13"/>
  <c r="P211" i="13"/>
  <c r="R211" i="13"/>
  <c r="Q147" i="13"/>
  <c r="N147" i="13"/>
  <c r="R147" i="13"/>
  <c r="N335" i="13"/>
  <c r="P335" i="13"/>
  <c r="Q335" i="13"/>
  <c r="R335" i="13"/>
  <c r="S335" i="13"/>
  <c r="T335" i="13"/>
  <c r="Q299" i="13"/>
  <c r="S299" i="13"/>
  <c r="T299" i="13"/>
  <c r="N299" i="13"/>
  <c r="P299" i="13"/>
  <c r="R299" i="13"/>
  <c r="P350" i="13"/>
  <c r="R350" i="13"/>
  <c r="S350" i="13"/>
  <c r="T350" i="13"/>
  <c r="N350" i="13"/>
  <c r="Q350" i="13"/>
  <c r="N458" i="13"/>
  <c r="S458" i="13"/>
  <c r="T458" i="13"/>
  <c r="P458" i="13"/>
  <c r="Q458" i="13"/>
  <c r="R458" i="13"/>
  <c r="P1130" i="13"/>
  <c r="Q1130" i="13"/>
  <c r="O1130" i="4" s="1"/>
  <c r="R1130" i="13"/>
  <c r="S1130" i="13"/>
  <c r="Q1130" i="4" s="1"/>
  <c r="T1130" i="13"/>
  <c r="R1130" i="4" s="1"/>
  <c r="N1130" i="13"/>
  <c r="L1130" i="4" s="1"/>
  <c r="O1130" i="13"/>
  <c r="M1130" i="4" s="1"/>
  <c r="T1355" i="13"/>
  <c r="N1355" i="13"/>
  <c r="O1355" i="13"/>
  <c r="P1355" i="13"/>
  <c r="Q1355" i="13"/>
  <c r="R1355" i="13"/>
  <c r="S1355" i="13"/>
  <c r="P1375" i="13"/>
  <c r="Q1375" i="13"/>
  <c r="S1375" i="13"/>
  <c r="O1375" i="13"/>
  <c r="R1375" i="13"/>
  <c r="T1375" i="13"/>
  <c r="N1375" i="13"/>
  <c r="Q1827" i="13"/>
  <c r="N1827" i="13"/>
  <c r="O1827" i="13"/>
  <c r="P1827" i="13"/>
  <c r="R1827" i="13"/>
  <c r="S1827" i="13"/>
  <c r="T1827" i="13"/>
  <c r="Q1869" i="13"/>
  <c r="O1869" i="4" s="1"/>
  <c r="R1869" i="13"/>
  <c r="S1869" i="13"/>
  <c r="T1869" i="13"/>
  <c r="N1869" i="13"/>
  <c r="O1869" i="13"/>
  <c r="P1869" i="13"/>
  <c r="S1879" i="13"/>
  <c r="N1879" i="13"/>
  <c r="O1879" i="13"/>
  <c r="P1879" i="13"/>
  <c r="Q1879" i="13"/>
  <c r="T1879" i="13"/>
  <c r="R1879" i="13"/>
  <c r="I22" i="13"/>
  <c r="T152" i="13"/>
  <c r="N186" i="13"/>
  <c r="P186" i="13"/>
  <c r="Q186" i="13"/>
  <c r="R186" i="13"/>
  <c r="T186" i="13"/>
  <c r="I179" i="13"/>
  <c r="L179" i="13"/>
  <c r="S179" i="13" s="1"/>
  <c r="Q243" i="13"/>
  <c r="R243" i="13"/>
  <c r="N243" i="13"/>
  <c r="Q307" i="13"/>
  <c r="S307" i="13"/>
  <c r="N307" i="13"/>
  <c r="P307" i="13"/>
  <c r="R307" i="13"/>
  <c r="T307" i="13"/>
  <c r="I64" i="13"/>
  <c r="I72" i="13"/>
  <c r="P129" i="13"/>
  <c r="R129" i="13"/>
  <c r="T129" i="13"/>
  <c r="Q129" i="13"/>
  <c r="S129" i="13"/>
  <c r="N129" i="13"/>
  <c r="Q132" i="13"/>
  <c r="N132" i="13"/>
  <c r="R132" i="13"/>
  <c r="I134" i="13"/>
  <c r="L134" i="13"/>
  <c r="S134" i="13" s="1"/>
  <c r="Q140" i="13"/>
  <c r="N140" i="13"/>
  <c r="R140" i="13"/>
  <c r="N149" i="13"/>
  <c r="P149" i="13"/>
  <c r="R149" i="13"/>
  <c r="S149" i="13"/>
  <c r="T149" i="13"/>
  <c r="Q149" i="13"/>
  <c r="T192" i="13"/>
  <c r="I184" i="13"/>
  <c r="Q201" i="13"/>
  <c r="S201" i="13"/>
  <c r="N201" i="13"/>
  <c r="R201" i="13"/>
  <c r="Q207" i="13"/>
  <c r="N207" i="13"/>
  <c r="R207" i="13"/>
  <c r="T207" i="13"/>
  <c r="R155" i="13"/>
  <c r="N155" i="13"/>
  <c r="Q155" i="13"/>
  <c r="N210" i="13"/>
  <c r="P210" i="13"/>
  <c r="R210" i="13"/>
  <c r="S210" i="13"/>
  <c r="T210" i="13"/>
  <c r="Q210" i="13"/>
  <c r="P173" i="13"/>
  <c r="R269" i="13"/>
  <c r="S269" i="13"/>
  <c r="T269" i="13"/>
  <c r="N269" i="13"/>
  <c r="P269" i="13"/>
  <c r="Q269" i="13"/>
  <c r="Q229" i="13"/>
  <c r="R229" i="13"/>
  <c r="N229" i="13"/>
  <c r="P229" i="13"/>
  <c r="I234" i="13"/>
  <c r="T290" i="13"/>
  <c r="N290" i="13"/>
  <c r="P290" i="13"/>
  <c r="Q290" i="13"/>
  <c r="R290" i="13"/>
  <c r="S290" i="13"/>
  <c r="Q315" i="13"/>
  <c r="S315" i="13"/>
  <c r="N315" i="13"/>
  <c r="P315" i="13"/>
  <c r="R315" i="13"/>
  <c r="T315" i="13"/>
  <c r="Q401" i="13"/>
  <c r="R401" i="13"/>
  <c r="S401" i="13"/>
  <c r="T401" i="13"/>
  <c r="N401" i="13"/>
  <c r="P401" i="13"/>
  <c r="N492" i="13"/>
  <c r="P492" i="13"/>
  <c r="Q492" i="13"/>
  <c r="R492" i="13"/>
  <c r="S492" i="13"/>
  <c r="T492" i="13"/>
  <c r="T461" i="13"/>
  <c r="N461" i="13"/>
  <c r="P461" i="13"/>
  <c r="Q461" i="13"/>
  <c r="R461" i="13"/>
  <c r="S461" i="13"/>
  <c r="Q431" i="13"/>
  <c r="S431" i="13"/>
  <c r="T431" i="13"/>
  <c r="N431" i="13"/>
  <c r="P431" i="13"/>
  <c r="R431" i="13"/>
  <c r="N324" i="13"/>
  <c r="P324" i="13"/>
  <c r="S324" i="13"/>
  <c r="Q324" i="4" s="1"/>
  <c r="Q324" i="13"/>
  <c r="R324" i="13"/>
  <c r="P324" i="4" s="1"/>
  <c r="T324" i="13"/>
  <c r="S514" i="13"/>
  <c r="T514" i="13"/>
  <c r="N514" i="13"/>
  <c r="P514" i="13"/>
  <c r="Q514" i="13"/>
  <c r="R514" i="13"/>
  <c r="S533" i="13"/>
  <c r="Q533" i="4" s="1"/>
  <c r="T533" i="13"/>
  <c r="N533" i="13"/>
  <c r="P533" i="13"/>
  <c r="N533" i="4" s="1"/>
  <c r="Q533" i="13"/>
  <c r="O533" i="4" s="1"/>
  <c r="R533" i="13"/>
  <c r="P533" i="4" s="1"/>
  <c r="O533" i="13"/>
  <c r="N524" i="13"/>
  <c r="P524" i="13"/>
  <c r="Q524" i="13"/>
  <c r="S524" i="13"/>
  <c r="R524" i="13"/>
  <c r="T524" i="13"/>
  <c r="R617" i="13"/>
  <c r="S617" i="13"/>
  <c r="T617" i="13"/>
  <c r="N617" i="13"/>
  <c r="O617" i="13"/>
  <c r="P617" i="13"/>
  <c r="Q617" i="13"/>
  <c r="S498" i="13"/>
  <c r="T498" i="13"/>
  <c r="N498" i="13"/>
  <c r="P498" i="13"/>
  <c r="Q498" i="13"/>
  <c r="R498" i="13"/>
  <c r="O553" i="13"/>
  <c r="Q553" i="13"/>
  <c r="T553" i="13"/>
  <c r="N553" i="13"/>
  <c r="P553" i="13"/>
  <c r="R553" i="13"/>
  <c r="S553" i="13"/>
  <c r="P615" i="13"/>
  <c r="N615" i="4" s="1"/>
  <c r="Q615" i="13"/>
  <c r="O615" i="4" s="1"/>
  <c r="R615" i="13"/>
  <c r="S615" i="13"/>
  <c r="Q615" i="4" s="1"/>
  <c r="T615" i="13"/>
  <c r="R615" i="4" s="1"/>
  <c r="N615" i="13"/>
  <c r="L615" i="4" s="1"/>
  <c r="O615" i="13"/>
  <c r="M615" i="4" s="1"/>
  <c r="O699" i="13"/>
  <c r="R699" i="13"/>
  <c r="S699" i="13"/>
  <c r="T699" i="13"/>
  <c r="N699" i="13"/>
  <c r="P699" i="13"/>
  <c r="Q699" i="13"/>
  <c r="S641" i="13"/>
  <c r="N641" i="13"/>
  <c r="O641" i="13"/>
  <c r="P641" i="13"/>
  <c r="Q641" i="13"/>
  <c r="R641" i="13"/>
  <c r="T641" i="13"/>
  <c r="S649" i="13"/>
  <c r="Q649" i="4" s="1"/>
  <c r="N649" i="13"/>
  <c r="L649" i="4" s="1"/>
  <c r="P649" i="13"/>
  <c r="N649" i="4" s="1"/>
  <c r="O649" i="13"/>
  <c r="M649" i="4" s="1"/>
  <c r="Q649" i="13"/>
  <c r="O649" i="4" s="1"/>
  <c r="R649" i="13"/>
  <c r="P649" i="4" s="1"/>
  <c r="T649" i="13"/>
  <c r="R649" i="4" s="1"/>
  <c r="O749" i="13"/>
  <c r="T749" i="13"/>
  <c r="N749" i="13"/>
  <c r="P749" i="13"/>
  <c r="Q749" i="13"/>
  <c r="R749" i="13"/>
  <c r="S749" i="13"/>
  <c r="S681" i="13"/>
  <c r="Q681" i="4" s="1"/>
  <c r="O681" i="13"/>
  <c r="P681" i="13"/>
  <c r="N681" i="4" s="1"/>
  <c r="Q681" i="13"/>
  <c r="O681" i="4" s="1"/>
  <c r="R681" i="13"/>
  <c r="T681" i="13"/>
  <c r="R681" i="4" s="1"/>
  <c r="N681" i="13"/>
  <c r="P762" i="13"/>
  <c r="R762" i="13"/>
  <c r="S762" i="13"/>
  <c r="T762" i="13"/>
  <c r="N762" i="13"/>
  <c r="O762" i="13"/>
  <c r="Q762" i="13"/>
  <c r="S735" i="13"/>
  <c r="O735" i="13"/>
  <c r="Q735" i="13"/>
  <c r="P735" i="13"/>
  <c r="R735" i="13"/>
  <c r="T735" i="13"/>
  <c r="N735" i="13"/>
  <c r="Q737" i="13"/>
  <c r="S737" i="13"/>
  <c r="P737" i="13"/>
  <c r="R737" i="13"/>
  <c r="T737" i="13"/>
  <c r="N737" i="13"/>
  <c r="O737" i="13"/>
  <c r="Q709" i="13"/>
  <c r="T709" i="13"/>
  <c r="N709" i="13"/>
  <c r="O709" i="13"/>
  <c r="P709" i="13"/>
  <c r="R709" i="13"/>
  <c r="S709" i="13"/>
  <c r="S843" i="13"/>
  <c r="O843" i="13"/>
  <c r="P843" i="13"/>
  <c r="N843" i="13"/>
  <c r="Q843" i="13"/>
  <c r="R843" i="13"/>
  <c r="T843" i="13"/>
  <c r="P914" i="13"/>
  <c r="Q914" i="13"/>
  <c r="R914" i="13"/>
  <c r="S914" i="13"/>
  <c r="T914" i="13"/>
  <c r="N914" i="13"/>
  <c r="O914" i="13"/>
  <c r="P946" i="13"/>
  <c r="S946" i="13"/>
  <c r="N946" i="13"/>
  <c r="Q946" i="13"/>
  <c r="R946" i="13"/>
  <c r="T946" i="13"/>
  <c r="O946" i="13"/>
  <c r="Q1036" i="13"/>
  <c r="R1036" i="13"/>
  <c r="P1036" i="4" s="1"/>
  <c r="S1036" i="13"/>
  <c r="Q1036" i="4" s="1"/>
  <c r="T1036" i="13"/>
  <c r="R1036" i="4" s="1"/>
  <c r="N1036" i="13"/>
  <c r="O1036" i="13"/>
  <c r="M1036" i="4" s="1"/>
  <c r="P1036" i="13"/>
  <c r="N1036" i="4" s="1"/>
  <c r="Q1068" i="13"/>
  <c r="O1068" i="4" s="1"/>
  <c r="R1068" i="13"/>
  <c r="P1068" i="4" s="1"/>
  <c r="T1068" i="13"/>
  <c r="R1068" i="4" s="1"/>
  <c r="N1068" i="13"/>
  <c r="L1068" i="4" s="1"/>
  <c r="O1068" i="13"/>
  <c r="M1068" i="4" s="1"/>
  <c r="P1068" i="13"/>
  <c r="N1068" i="4" s="1"/>
  <c r="S1068" i="13"/>
  <c r="Q1068" i="4" s="1"/>
  <c r="P988" i="13"/>
  <c r="N988" i="13"/>
  <c r="O988" i="13"/>
  <c r="Q988" i="13"/>
  <c r="R988" i="13"/>
  <c r="S988" i="13"/>
  <c r="T988" i="13"/>
  <c r="O887" i="13"/>
  <c r="M887" i="4" s="1"/>
  <c r="N887" i="13"/>
  <c r="L887" i="4" s="1"/>
  <c r="P887" i="13"/>
  <c r="N887" i="4" s="1"/>
  <c r="Q887" i="13"/>
  <c r="O887" i="4" s="1"/>
  <c r="R887" i="13"/>
  <c r="P887" i="4" s="1"/>
  <c r="S887" i="13"/>
  <c r="Q887" i="4" s="1"/>
  <c r="T887" i="13"/>
  <c r="R887" i="4" s="1"/>
  <c r="S1022" i="13"/>
  <c r="Q1022" i="4" s="1"/>
  <c r="T1022" i="13"/>
  <c r="R1022" i="4" s="1"/>
  <c r="N1022" i="13"/>
  <c r="L1022" i="4" s="1"/>
  <c r="O1022" i="13"/>
  <c r="M1022" i="4" s="1"/>
  <c r="P1022" i="13"/>
  <c r="N1022" i="4" s="1"/>
  <c r="Q1022" i="13"/>
  <c r="R1022" i="13"/>
  <c r="P1022" i="4" s="1"/>
  <c r="S1046" i="13"/>
  <c r="T1046" i="13"/>
  <c r="N1046" i="13"/>
  <c r="O1046" i="13"/>
  <c r="P1046" i="13"/>
  <c r="Q1046" i="13"/>
  <c r="R1046" i="13"/>
  <c r="R1148" i="13"/>
  <c r="S1148" i="13"/>
  <c r="T1148" i="13"/>
  <c r="N1148" i="13"/>
  <c r="O1148" i="13"/>
  <c r="P1148" i="13"/>
  <c r="Q1148" i="13"/>
  <c r="S1070" i="13"/>
  <c r="T1070" i="13"/>
  <c r="N1070" i="13"/>
  <c r="P1070" i="13"/>
  <c r="Q1070" i="13"/>
  <c r="O1070" i="13"/>
  <c r="R1070" i="13"/>
  <c r="Q1151" i="13"/>
  <c r="R1151" i="13"/>
  <c r="S1151" i="13"/>
  <c r="T1151" i="13"/>
  <c r="N1151" i="13"/>
  <c r="O1151" i="13"/>
  <c r="P1151" i="13"/>
  <c r="S1030" i="13"/>
  <c r="T1030" i="13"/>
  <c r="N1030" i="13"/>
  <c r="O1030" i="13"/>
  <c r="P1030" i="13"/>
  <c r="Q1030" i="13"/>
  <c r="R1030" i="13"/>
  <c r="P1146" i="13"/>
  <c r="N1146" i="4" s="1"/>
  <c r="Q1146" i="13"/>
  <c r="O1146" i="4" s="1"/>
  <c r="R1146" i="13"/>
  <c r="P1146" i="4" s="1"/>
  <c r="S1146" i="13"/>
  <c r="Q1146" i="4" s="1"/>
  <c r="T1146" i="13"/>
  <c r="R1146" i="4" s="1"/>
  <c r="N1146" i="13"/>
  <c r="L1146" i="4" s="1"/>
  <c r="O1146" i="13"/>
  <c r="M1146" i="4" s="1"/>
  <c r="P1178" i="13"/>
  <c r="Q1178" i="13"/>
  <c r="R1178" i="13"/>
  <c r="S1178" i="13"/>
  <c r="T1178" i="13"/>
  <c r="N1178" i="13"/>
  <c r="O1178" i="13"/>
  <c r="M1178" i="4" s="1"/>
  <c r="P1218" i="13"/>
  <c r="R1218" i="13"/>
  <c r="T1218" i="13"/>
  <c r="N1218" i="13"/>
  <c r="O1218" i="13"/>
  <c r="Q1218" i="13"/>
  <c r="S1218" i="13"/>
  <c r="R1258" i="13"/>
  <c r="P1258" i="4" s="1"/>
  <c r="N1258" i="13"/>
  <c r="L1258" i="4" s="1"/>
  <c r="T1258" i="13"/>
  <c r="R1258" i="4" s="1"/>
  <c r="O1258" i="13"/>
  <c r="M1258" i="4" s="1"/>
  <c r="P1258" i="13"/>
  <c r="N1258" i="4" s="1"/>
  <c r="Q1258" i="13"/>
  <c r="O1258" i="4" s="1"/>
  <c r="S1258" i="13"/>
  <c r="Q1258" i="4" s="1"/>
  <c r="Q1269" i="13"/>
  <c r="T1269" i="13"/>
  <c r="R1269" i="13"/>
  <c r="S1269" i="13"/>
  <c r="N1269" i="13"/>
  <c r="O1269" i="13"/>
  <c r="P1269" i="13"/>
  <c r="N1320" i="13"/>
  <c r="O1320" i="13"/>
  <c r="P1320" i="13"/>
  <c r="Q1320" i="13"/>
  <c r="R1320" i="13"/>
  <c r="S1320" i="13"/>
  <c r="T1320" i="13"/>
  <c r="Q1239" i="13"/>
  <c r="S1239" i="13"/>
  <c r="N1239" i="13"/>
  <c r="O1239" i="13"/>
  <c r="R1239" i="13"/>
  <c r="T1239" i="13"/>
  <c r="P1239" i="13"/>
  <c r="T1244" i="13"/>
  <c r="N1244" i="13"/>
  <c r="O1244" i="13"/>
  <c r="P1244" i="13"/>
  <c r="Q1244" i="13"/>
  <c r="R1244" i="13"/>
  <c r="S1244" i="13"/>
  <c r="P1281" i="13"/>
  <c r="N1281" i="13"/>
  <c r="O1281" i="13"/>
  <c r="Q1281" i="13"/>
  <c r="R1281" i="13"/>
  <c r="S1281" i="13"/>
  <c r="T1281" i="13"/>
  <c r="T1331" i="13"/>
  <c r="R1331" i="4" s="1"/>
  <c r="N1331" i="13"/>
  <c r="L1331" i="4" s="1"/>
  <c r="O1331" i="13"/>
  <c r="P1331" i="13"/>
  <c r="R1331" i="13"/>
  <c r="Q1331" i="13"/>
  <c r="S1331" i="13"/>
  <c r="Q1331" i="4" s="1"/>
  <c r="R1337" i="13"/>
  <c r="S1337" i="13"/>
  <c r="T1337" i="13"/>
  <c r="N1337" i="13"/>
  <c r="P1337" i="13"/>
  <c r="O1337" i="13"/>
  <c r="Q1337" i="13"/>
  <c r="R1369" i="13"/>
  <c r="S1369" i="13"/>
  <c r="N1369" i="13"/>
  <c r="Q1369" i="13"/>
  <c r="T1369" i="13"/>
  <c r="O1369" i="13"/>
  <c r="P1369" i="13"/>
  <c r="S1129" i="13"/>
  <c r="T1129" i="13"/>
  <c r="N1129" i="13"/>
  <c r="O1129" i="13"/>
  <c r="P1129" i="13"/>
  <c r="Q1129" i="13"/>
  <c r="R1129" i="13"/>
  <c r="P1129" i="4" s="1"/>
  <c r="S1193" i="13"/>
  <c r="T1193" i="13"/>
  <c r="N1193" i="13"/>
  <c r="O1193" i="13"/>
  <c r="P1193" i="13"/>
  <c r="Q1193" i="13"/>
  <c r="R1193" i="13"/>
  <c r="Q1199" i="13"/>
  <c r="S1199" i="13"/>
  <c r="N1199" i="13"/>
  <c r="O1199" i="13"/>
  <c r="P1199" i="13"/>
  <c r="R1199" i="13"/>
  <c r="T1199" i="13"/>
  <c r="S1342" i="13"/>
  <c r="T1342" i="13"/>
  <c r="N1342" i="13"/>
  <c r="O1342" i="13"/>
  <c r="Q1342" i="13"/>
  <c r="P1342" i="13"/>
  <c r="R1342" i="13"/>
  <c r="O1381" i="13"/>
  <c r="M1381" i="4" s="1"/>
  <c r="Q1381" i="13"/>
  <c r="O1381" i="4" s="1"/>
  <c r="N1381" i="13"/>
  <c r="L1381" i="4" s="1"/>
  <c r="P1381" i="13"/>
  <c r="N1381" i="4" s="1"/>
  <c r="R1381" i="13"/>
  <c r="P1381" i="4" s="1"/>
  <c r="S1381" i="13"/>
  <c r="Q1381" i="4" s="1"/>
  <c r="T1381" i="13"/>
  <c r="R1381" i="4" s="1"/>
  <c r="S1393" i="13"/>
  <c r="N1393" i="13"/>
  <c r="O1393" i="13"/>
  <c r="P1393" i="13"/>
  <c r="Q1393" i="13"/>
  <c r="R1393" i="13"/>
  <c r="T1393" i="13"/>
  <c r="O1413" i="13"/>
  <c r="Q1413" i="13"/>
  <c r="N1413" i="13"/>
  <c r="P1413" i="13"/>
  <c r="R1413" i="13"/>
  <c r="S1413" i="13"/>
  <c r="T1413" i="13"/>
  <c r="N1598" i="13"/>
  <c r="O1598" i="13"/>
  <c r="P1598" i="13"/>
  <c r="R1598" i="13"/>
  <c r="T1598" i="13"/>
  <c r="Q1598" i="13"/>
  <c r="S1598" i="13"/>
  <c r="R1428" i="13"/>
  <c r="P1428" i="4" s="1"/>
  <c r="S1428" i="13"/>
  <c r="Q1428" i="4" s="1"/>
  <c r="T1428" i="13"/>
  <c r="R1428" i="4" s="1"/>
  <c r="N1428" i="13"/>
  <c r="L1428" i="4" s="1"/>
  <c r="O1428" i="13"/>
  <c r="P1428" i="13"/>
  <c r="N1428" i="4" s="1"/>
  <c r="Q1428" i="13"/>
  <c r="O1428" i="4" s="1"/>
  <c r="R1444" i="13"/>
  <c r="P1444" i="4" s="1"/>
  <c r="S1444" i="13"/>
  <c r="T1444" i="13"/>
  <c r="R1444" i="4" s="1"/>
  <c r="N1444" i="13"/>
  <c r="L1444" i="4" s="1"/>
  <c r="O1444" i="13"/>
  <c r="M1444" i="4" s="1"/>
  <c r="P1444" i="13"/>
  <c r="Q1444" i="13"/>
  <c r="O1444" i="4" s="1"/>
  <c r="R1508" i="13"/>
  <c r="S1508" i="13"/>
  <c r="T1508" i="13"/>
  <c r="N1508" i="13"/>
  <c r="O1508" i="13"/>
  <c r="P1508" i="13"/>
  <c r="Q1508" i="13"/>
  <c r="R1572" i="13"/>
  <c r="P1572" i="4" s="1"/>
  <c r="S1572" i="13"/>
  <c r="Q1572" i="4" s="1"/>
  <c r="T1572" i="13"/>
  <c r="R1572" i="4" s="1"/>
  <c r="N1572" i="13"/>
  <c r="L1572" i="4" s="1"/>
  <c r="O1572" i="13"/>
  <c r="M1572" i="4" s="1"/>
  <c r="P1572" i="13"/>
  <c r="N1572" i="4" s="1"/>
  <c r="Q1572" i="13"/>
  <c r="O1572" i="4" s="1"/>
  <c r="T1382" i="13"/>
  <c r="N1382" i="13"/>
  <c r="Q1382" i="13"/>
  <c r="R1382" i="13"/>
  <c r="S1382" i="13"/>
  <c r="O1382" i="13"/>
  <c r="P1382" i="13"/>
  <c r="T1398" i="13"/>
  <c r="N1398" i="13"/>
  <c r="Q1398" i="13"/>
  <c r="R1398" i="13"/>
  <c r="S1398" i="13"/>
  <c r="O1398" i="13"/>
  <c r="P1398" i="13"/>
  <c r="T1414" i="13"/>
  <c r="P1414" i="13"/>
  <c r="Q1414" i="13"/>
  <c r="R1414" i="13"/>
  <c r="S1414" i="13"/>
  <c r="N1414" i="13"/>
  <c r="O1414" i="13"/>
  <c r="P1079" i="13"/>
  <c r="Q1079" i="13"/>
  <c r="S1079" i="13"/>
  <c r="N1079" i="13"/>
  <c r="O1079" i="13"/>
  <c r="R1079" i="13"/>
  <c r="T1079" i="13"/>
  <c r="N1419" i="13"/>
  <c r="O1419" i="13"/>
  <c r="P1419" i="13"/>
  <c r="Q1419" i="13"/>
  <c r="R1419" i="13"/>
  <c r="S1419" i="13"/>
  <c r="T1419" i="13"/>
  <c r="T1601" i="13"/>
  <c r="N1601" i="13"/>
  <c r="O1601" i="13"/>
  <c r="Q1601" i="13"/>
  <c r="S1601" i="13"/>
  <c r="P1601" i="13"/>
  <c r="R1601" i="13"/>
  <c r="P1601" i="4" s="1"/>
  <c r="N1675" i="13"/>
  <c r="O1675" i="13"/>
  <c r="M1675" i="4" s="1"/>
  <c r="T1675" i="13"/>
  <c r="R1675" i="4" s="1"/>
  <c r="P1675" i="13"/>
  <c r="Q1675" i="13"/>
  <c r="R1675" i="13"/>
  <c r="P1675" i="4" s="1"/>
  <c r="S1675" i="13"/>
  <c r="Q1675" i="4" s="1"/>
  <c r="T1665" i="13"/>
  <c r="N1665" i="13"/>
  <c r="L1665" i="4" s="1"/>
  <c r="O1665" i="13"/>
  <c r="P1665" i="13"/>
  <c r="N1665" i="4" s="1"/>
  <c r="Q1665" i="13"/>
  <c r="O1665" i="4" s="1"/>
  <c r="R1665" i="13"/>
  <c r="S1665" i="13"/>
  <c r="Q1665" i="4" s="1"/>
  <c r="S1513" i="13"/>
  <c r="Q1513" i="4" s="1"/>
  <c r="T1513" i="13"/>
  <c r="N1513" i="13"/>
  <c r="O1513" i="13"/>
  <c r="M1513" i="4" s="1"/>
  <c r="P1513" i="13"/>
  <c r="N1513" i="4" s="1"/>
  <c r="Q1513" i="13"/>
  <c r="O1513" i="4" s="1"/>
  <c r="R1513" i="13"/>
  <c r="P1513" i="4" s="1"/>
  <c r="S1577" i="13"/>
  <c r="T1577" i="13"/>
  <c r="R1577" i="4" s="1"/>
  <c r="N1577" i="13"/>
  <c r="O1577" i="13"/>
  <c r="P1577" i="13"/>
  <c r="Q1577" i="13"/>
  <c r="R1577" i="13"/>
  <c r="N1678" i="13"/>
  <c r="Q1678" i="13"/>
  <c r="R1678" i="13"/>
  <c r="S1678" i="13"/>
  <c r="T1678" i="13"/>
  <c r="O1678" i="13"/>
  <c r="P1678" i="13"/>
  <c r="T1593" i="13"/>
  <c r="N1593" i="13"/>
  <c r="O1593" i="13"/>
  <c r="M1593" i="4" s="1"/>
  <c r="Q1593" i="13"/>
  <c r="O1593" i="4" s="1"/>
  <c r="P1593" i="13"/>
  <c r="N1593" i="4" s="1"/>
  <c r="R1593" i="13"/>
  <c r="P1593" i="4" s="1"/>
  <c r="S1593" i="13"/>
  <c r="N1619" i="13"/>
  <c r="O1619" i="13"/>
  <c r="M1619" i="4" s="1"/>
  <c r="P1619" i="13"/>
  <c r="N1619" i="4" s="1"/>
  <c r="S1619" i="13"/>
  <c r="Q1619" i="4" s="1"/>
  <c r="Q1619" i="13"/>
  <c r="O1619" i="4" s="1"/>
  <c r="R1619" i="13"/>
  <c r="T1619" i="13"/>
  <c r="R1619" i="4" s="1"/>
  <c r="R1866" i="13"/>
  <c r="S1866" i="13"/>
  <c r="T1866" i="13"/>
  <c r="N1866" i="13"/>
  <c r="O1866" i="13"/>
  <c r="P1866" i="13"/>
  <c r="Q1866" i="13"/>
  <c r="P1929" i="13"/>
  <c r="Q1929" i="13"/>
  <c r="O1929" i="4" s="1"/>
  <c r="N1929" i="13"/>
  <c r="L1929" i="4" s="1"/>
  <c r="O1929" i="13"/>
  <c r="R1929" i="13"/>
  <c r="P1929" i="4" s="1"/>
  <c r="S1929" i="13"/>
  <c r="Q1929" i="4" s="1"/>
  <c r="T1929" i="13"/>
  <c r="R1929" i="4" s="1"/>
  <c r="S1973" i="13"/>
  <c r="Q1973" i="4" s="1"/>
  <c r="T1973" i="13"/>
  <c r="R1973" i="4" s="1"/>
  <c r="N1973" i="13"/>
  <c r="L1973" i="4" s="1"/>
  <c r="O1973" i="13"/>
  <c r="M1973" i="4" s="1"/>
  <c r="P1973" i="13"/>
  <c r="N1973" i="4" s="1"/>
  <c r="Q1973" i="13"/>
  <c r="O1973" i="4" s="1"/>
  <c r="R1973" i="13"/>
  <c r="P1973" i="4" s="1"/>
  <c r="R1952" i="13"/>
  <c r="S1952" i="13"/>
  <c r="T1952" i="13"/>
  <c r="N1952" i="13"/>
  <c r="O1952" i="13"/>
  <c r="Q1952" i="13"/>
  <c r="P1952" i="13"/>
  <c r="R1968" i="13"/>
  <c r="S1968" i="13"/>
  <c r="T1968" i="13"/>
  <c r="N1968" i="13"/>
  <c r="O1968" i="13"/>
  <c r="Q1968" i="13"/>
  <c r="P1968" i="13"/>
  <c r="R1984" i="13"/>
  <c r="S1984" i="13"/>
  <c r="T1984" i="13"/>
  <c r="N1984" i="13"/>
  <c r="O1984" i="13"/>
  <c r="Q1984" i="13"/>
  <c r="P1984" i="13"/>
  <c r="S1775" i="13"/>
  <c r="O1775" i="13"/>
  <c r="M1775" i="4" s="1"/>
  <c r="P1775" i="13"/>
  <c r="Q1775" i="13"/>
  <c r="N1775" i="13"/>
  <c r="R1775" i="13"/>
  <c r="T1775" i="13"/>
  <c r="R146" i="13"/>
  <c r="N146" i="13"/>
  <c r="P146" i="13"/>
  <c r="Q146" i="13"/>
  <c r="T146" i="13"/>
  <c r="P181" i="13"/>
  <c r="L199" i="13"/>
  <c r="S199" i="13" s="1"/>
  <c r="T199" i="13"/>
  <c r="N195" i="13"/>
  <c r="Q195" i="13"/>
  <c r="R195" i="13"/>
  <c r="R364" i="13"/>
  <c r="S364" i="13"/>
  <c r="N364" i="13"/>
  <c r="P364" i="13"/>
  <c r="Q364" i="13"/>
  <c r="T364" i="13"/>
  <c r="N363" i="13"/>
  <c r="P363" i="13"/>
  <c r="Q363" i="13"/>
  <c r="S363" i="13"/>
  <c r="T363" i="13"/>
  <c r="R363" i="13"/>
  <c r="S417" i="13"/>
  <c r="T417" i="13"/>
  <c r="N417" i="13"/>
  <c r="P417" i="13"/>
  <c r="Q417" i="13"/>
  <c r="R417" i="13"/>
  <c r="N570" i="13"/>
  <c r="L570" i="4" s="1"/>
  <c r="Q570" i="13"/>
  <c r="O570" i="4" s="1"/>
  <c r="O570" i="13"/>
  <c r="M570" i="4" s="1"/>
  <c r="P570" i="13"/>
  <c r="N570" i="4" s="1"/>
  <c r="R570" i="13"/>
  <c r="P570" i="4" s="1"/>
  <c r="S570" i="13"/>
  <c r="Q570" i="4" s="1"/>
  <c r="T570" i="13"/>
  <c r="R570" i="4" s="1"/>
  <c r="T880" i="13"/>
  <c r="N880" i="13"/>
  <c r="L880" i="4" s="1"/>
  <c r="R880" i="13"/>
  <c r="P880" i="4" s="1"/>
  <c r="S880" i="13"/>
  <c r="Q880" i="4" s="1"/>
  <c r="O880" i="13"/>
  <c r="P880" i="13"/>
  <c r="N880" i="4" s="1"/>
  <c r="Q880" i="13"/>
  <c r="O880" i="4" s="1"/>
  <c r="S1095" i="13"/>
  <c r="N1095" i="13"/>
  <c r="P1095" i="13"/>
  <c r="Q1095" i="13"/>
  <c r="R1095" i="13"/>
  <c r="T1095" i="13"/>
  <c r="O1095" i="13"/>
  <c r="Q1183" i="13"/>
  <c r="R1183" i="13"/>
  <c r="S1183" i="13"/>
  <c r="T1183" i="13"/>
  <c r="N1183" i="13"/>
  <c r="O1183" i="13"/>
  <c r="P1183" i="13"/>
  <c r="P1162" i="13"/>
  <c r="Q1162" i="13"/>
  <c r="R1162" i="13"/>
  <c r="S1162" i="13"/>
  <c r="T1162" i="13"/>
  <c r="N1162" i="13"/>
  <c r="O1162" i="13"/>
  <c r="P1194" i="13"/>
  <c r="R1194" i="13"/>
  <c r="S1194" i="13"/>
  <c r="T1194" i="13"/>
  <c r="R1194" i="4" s="1"/>
  <c r="N1194" i="13"/>
  <c r="O1194" i="13"/>
  <c r="Q1194" i="13"/>
  <c r="S1247" i="13"/>
  <c r="N1247" i="13"/>
  <c r="O1247" i="13"/>
  <c r="P1247" i="13"/>
  <c r="Q1247" i="13"/>
  <c r="R1247" i="13"/>
  <c r="T1247" i="13"/>
  <c r="O1397" i="13"/>
  <c r="Q1397" i="13"/>
  <c r="N1397" i="13"/>
  <c r="P1397" i="13"/>
  <c r="R1397" i="13"/>
  <c r="S1397" i="13"/>
  <c r="T1397" i="13"/>
  <c r="N1376" i="13"/>
  <c r="P1376" i="13"/>
  <c r="O1376" i="13"/>
  <c r="Q1376" i="13"/>
  <c r="R1376" i="13"/>
  <c r="S1376" i="13"/>
  <c r="T1376" i="13"/>
  <c r="S1561" i="13"/>
  <c r="T1561" i="13"/>
  <c r="N1561" i="13"/>
  <c r="O1561" i="13"/>
  <c r="P1561" i="13"/>
  <c r="Q1561" i="13"/>
  <c r="R1561" i="13"/>
  <c r="S1628" i="13"/>
  <c r="T1628" i="13"/>
  <c r="P1628" i="13"/>
  <c r="N1628" i="13"/>
  <c r="O1628" i="13"/>
  <c r="Q1628" i="13"/>
  <c r="R1628" i="13"/>
  <c r="S1727" i="13"/>
  <c r="T1727" i="13"/>
  <c r="N1727" i="13"/>
  <c r="O1727" i="13"/>
  <c r="P1727" i="13"/>
  <c r="Q1727" i="13"/>
  <c r="R1727" i="13"/>
  <c r="S1855" i="13"/>
  <c r="T1855" i="13"/>
  <c r="N1855" i="13"/>
  <c r="O1855" i="13"/>
  <c r="P1855" i="13"/>
  <c r="Q1855" i="13"/>
  <c r="R1855" i="13"/>
  <c r="N213" i="13"/>
  <c r="P213" i="13"/>
  <c r="Q213" i="13"/>
  <c r="S213" i="13"/>
  <c r="R213" i="13"/>
  <c r="T213" i="13"/>
  <c r="R227" i="13"/>
  <c r="N227" i="13"/>
  <c r="Q227" i="13"/>
  <c r="N348" i="13"/>
  <c r="P348" i="13"/>
  <c r="R348" i="13"/>
  <c r="S348" i="13"/>
  <c r="T348" i="13"/>
  <c r="Q348" i="13"/>
  <c r="S266" i="13"/>
  <c r="T266" i="13"/>
  <c r="N266" i="13"/>
  <c r="P266" i="13"/>
  <c r="Q266" i="13"/>
  <c r="R266" i="13"/>
  <c r="S285" i="13"/>
  <c r="N285" i="13"/>
  <c r="P285" i="13"/>
  <c r="Q285" i="13"/>
  <c r="R285" i="13"/>
  <c r="T285" i="13"/>
  <c r="Q407" i="13"/>
  <c r="R407" i="13"/>
  <c r="S407" i="13"/>
  <c r="T407" i="13"/>
  <c r="N407" i="13"/>
  <c r="P407" i="13"/>
  <c r="N463" i="13"/>
  <c r="L463" i="4" s="1"/>
  <c r="P463" i="13"/>
  <c r="Q463" i="13"/>
  <c r="R463" i="13"/>
  <c r="S463" i="13"/>
  <c r="T463" i="13"/>
  <c r="L18" i="13"/>
  <c r="L22" i="13"/>
  <c r="L55" i="13"/>
  <c r="I71" i="13"/>
  <c r="L95" i="13"/>
  <c r="T142" i="13"/>
  <c r="N160" i="13"/>
  <c r="P160" i="13"/>
  <c r="Q160" i="13"/>
  <c r="R160" i="13"/>
  <c r="S160" i="13"/>
  <c r="T160" i="13"/>
  <c r="I122" i="13"/>
  <c r="P151" i="13"/>
  <c r="N151" i="13"/>
  <c r="Q151" i="13"/>
  <c r="R151" i="13"/>
  <c r="S151" i="13"/>
  <c r="T151" i="13"/>
  <c r="N150" i="13"/>
  <c r="Q150" i="13"/>
  <c r="R150" i="13"/>
  <c r="I166" i="13"/>
  <c r="T166" i="13"/>
  <c r="L166" i="13"/>
  <c r="S166" i="13" s="1"/>
  <c r="N165" i="13"/>
  <c r="R165" i="13"/>
  <c r="Q165" i="13"/>
  <c r="S165" i="13"/>
  <c r="I133" i="13"/>
  <c r="L187" i="13"/>
  <c r="S187" i="13" s="1"/>
  <c r="N179" i="13"/>
  <c r="Q179" i="13"/>
  <c r="R179" i="13"/>
  <c r="T208" i="13"/>
  <c r="N187" i="13"/>
  <c r="P187" i="13"/>
  <c r="Q187" i="13"/>
  <c r="R187" i="13"/>
  <c r="N216" i="13"/>
  <c r="P216" i="13"/>
  <c r="Q216" i="13"/>
  <c r="R216" i="13"/>
  <c r="T232" i="13"/>
  <c r="I232" i="13"/>
  <c r="R245" i="13"/>
  <c r="T245" i="13"/>
  <c r="N245" i="13"/>
  <c r="P245" i="13"/>
  <c r="Q245" i="13"/>
  <c r="P259" i="13"/>
  <c r="Q259" i="13"/>
  <c r="R259" i="13"/>
  <c r="S259" i="13"/>
  <c r="T259" i="13"/>
  <c r="N259" i="13"/>
  <c r="T330" i="13"/>
  <c r="N330" i="13"/>
  <c r="P330" i="13"/>
  <c r="Q330" i="13"/>
  <c r="R330" i="13"/>
  <c r="P330" i="4" s="1"/>
  <c r="S330" i="13"/>
  <c r="T338" i="13"/>
  <c r="N338" i="13"/>
  <c r="P338" i="13"/>
  <c r="Q338" i="13"/>
  <c r="R338" i="13"/>
  <c r="S338" i="13"/>
  <c r="T346" i="13"/>
  <c r="N346" i="13"/>
  <c r="P346" i="13"/>
  <c r="Q346" i="13"/>
  <c r="R346" i="13"/>
  <c r="S346" i="13"/>
  <c r="N355" i="13"/>
  <c r="L355" i="4" s="1"/>
  <c r="P355" i="13"/>
  <c r="Q355" i="13"/>
  <c r="O355" i="4" s="1"/>
  <c r="R355" i="13"/>
  <c r="P355" i="4" s="1"/>
  <c r="S355" i="13"/>
  <c r="T355" i="13"/>
  <c r="R355" i="4" s="1"/>
  <c r="T314" i="13"/>
  <c r="N314" i="13"/>
  <c r="P314" i="13"/>
  <c r="Q314" i="13"/>
  <c r="R314" i="13"/>
  <c r="S314" i="13"/>
  <c r="N332" i="13"/>
  <c r="L332" i="4" s="1"/>
  <c r="P332" i="13"/>
  <c r="R332" i="13"/>
  <c r="S332" i="13"/>
  <c r="Q332" i="4" s="1"/>
  <c r="T332" i="13"/>
  <c r="Q332" i="13"/>
  <c r="S293" i="13"/>
  <c r="N293" i="13"/>
  <c r="P293" i="13"/>
  <c r="Q293" i="13"/>
  <c r="R293" i="13"/>
  <c r="T293" i="13"/>
  <c r="T298" i="13"/>
  <c r="N298" i="13"/>
  <c r="L298" i="4" s="1"/>
  <c r="P298" i="13"/>
  <c r="Q298" i="13"/>
  <c r="O298" i="4" s="1"/>
  <c r="R298" i="13"/>
  <c r="P298" i="4" s="1"/>
  <c r="S298" i="13"/>
  <c r="N377" i="13"/>
  <c r="Q377" i="13"/>
  <c r="T377" i="13"/>
  <c r="P377" i="13"/>
  <c r="R377" i="13"/>
  <c r="S377" i="13"/>
  <c r="S369" i="13"/>
  <c r="N369" i="13"/>
  <c r="Q369" i="13"/>
  <c r="P369" i="13"/>
  <c r="R369" i="13"/>
  <c r="T369" i="13"/>
  <c r="S399" i="13"/>
  <c r="T399" i="13"/>
  <c r="N399" i="13"/>
  <c r="P399" i="13"/>
  <c r="Q399" i="13"/>
  <c r="R399" i="13"/>
  <c r="P449" i="13"/>
  <c r="Q449" i="13"/>
  <c r="R449" i="13"/>
  <c r="S449" i="13"/>
  <c r="T449" i="13"/>
  <c r="N449" i="13"/>
  <c r="N516" i="13"/>
  <c r="P516" i="13"/>
  <c r="Q516" i="13"/>
  <c r="R516" i="13"/>
  <c r="S516" i="13"/>
  <c r="T516" i="13"/>
  <c r="R485" i="13"/>
  <c r="S485" i="13"/>
  <c r="T485" i="13"/>
  <c r="N485" i="13"/>
  <c r="P485" i="13"/>
  <c r="Q485" i="13"/>
  <c r="Q439" i="13"/>
  <c r="T439" i="13"/>
  <c r="N439" i="13"/>
  <c r="P439" i="13"/>
  <c r="R439" i="13"/>
  <c r="S439" i="13"/>
  <c r="P491" i="13"/>
  <c r="Q491" i="13"/>
  <c r="R491" i="13"/>
  <c r="S491" i="13"/>
  <c r="T491" i="13"/>
  <c r="N491" i="13"/>
  <c r="R609" i="13"/>
  <c r="S609" i="13"/>
  <c r="T609" i="13"/>
  <c r="N609" i="13"/>
  <c r="O609" i="13"/>
  <c r="P609" i="13"/>
  <c r="Q609" i="13"/>
  <c r="P607" i="13"/>
  <c r="Q607" i="13"/>
  <c r="R607" i="13"/>
  <c r="S607" i="13"/>
  <c r="T607" i="13"/>
  <c r="N607" i="13"/>
  <c r="O607" i="13"/>
  <c r="Q647" i="13"/>
  <c r="S647" i="13"/>
  <c r="Q647" i="4" s="1"/>
  <c r="T647" i="13"/>
  <c r="N647" i="13"/>
  <c r="L647" i="4" s="1"/>
  <c r="R647" i="13"/>
  <c r="P647" i="4" s="1"/>
  <c r="O647" i="13"/>
  <c r="M647" i="4" s="1"/>
  <c r="P647" i="13"/>
  <c r="N647" i="4" s="1"/>
  <c r="O667" i="13"/>
  <c r="M667" i="4" s="1"/>
  <c r="Q667" i="13"/>
  <c r="O667" i="4" s="1"/>
  <c r="R667" i="13"/>
  <c r="P667" i="4" s="1"/>
  <c r="S667" i="13"/>
  <c r="Q667" i="4" s="1"/>
  <c r="T667" i="13"/>
  <c r="R667" i="4" s="1"/>
  <c r="N667" i="13"/>
  <c r="L667" i="4" s="1"/>
  <c r="P667" i="13"/>
  <c r="N667" i="4" s="1"/>
  <c r="N672" i="13"/>
  <c r="P672" i="13"/>
  <c r="O672" i="13"/>
  <c r="Q672" i="13"/>
  <c r="R672" i="13"/>
  <c r="S672" i="13"/>
  <c r="T672" i="13"/>
  <c r="T595" i="13"/>
  <c r="R595" i="4" s="1"/>
  <c r="N595" i="13"/>
  <c r="L595" i="4" s="1"/>
  <c r="O595" i="13"/>
  <c r="M595" i="4" s="1"/>
  <c r="P595" i="13"/>
  <c r="N595" i="4" s="1"/>
  <c r="Q595" i="13"/>
  <c r="O595" i="4" s="1"/>
  <c r="R595" i="13"/>
  <c r="P595" i="4" s="1"/>
  <c r="S595" i="13"/>
  <c r="Q595" i="4" s="1"/>
  <c r="T638" i="13"/>
  <c r="N638" i="13"/>
  <c r="O638" i="13"/>
  <c r="P638" i="13"/>
  <c r="Q638" i="13"/>
  <c r="R638" i="13"/>
  <c r="S638" i="13"/>
  <c r="T694" i="13"/>
  <c r="N694" i="13"/>
  <c r="R694" i="13"/>
  <c r="S694" i="13"/>
  <c r="O694" i="13"/>
  <c r="P694" i="13"/>
  <c r="Q694" i="13"/>
  <c r="Q687" i="13"/>
  <c r="O687" i="4" s="1"/>
  <c r="S687" i="13"/>
  <c r="Q687" i="4" s="1"/>
  <c r="N687" i="13"/>
  <c r="L687" i="4" s="1"/>
  <c r="O687" i="13"/>
  <c r="M687" i="4" s="1"/>
  <c r="P687" i="13"/>
  <c r="N687" i="4" s="1"/>
  <c r="R687" i="13"/>
  <c r="P687" i="4" s="1"/>
  <c r="T687" i="13"/>
  <c r="R687" i="4" s="1"/>
  <c r="S606" i="13"/>
  <c r="T606" i="13"/>
  <c r="N606" i="13"/>
  <c r="O606" i="13"/>
  <c r="P606" i="13"/>
  <c r="Q606" i="13"/>
  <c r="R606" i="13"/>
  <c r="Q586" i="13"/>
  <c r="N586" i="13"/>
  <c r="O586" i="13"/>
  <c r="P586" i="13"/>
  <c r="R586" i="13"/>
  <c r="S586" i="13"/>
  <c r="T586" i="13"/>
  <c r="T758" i="13"/>
  <c r="R758" i="4" s="1"/>
  <c r="N758" i="13"/>
  <c r="O758" i="13"/>
  <c r="P758" i="13"/>
  <c r="Q758" i="13"/>
  <c r="O758" i="4" s="1"/>
  <c r="R758" i="13"/>
  <c r="P758" i="4" s="1"/>
  <c r="S758" i="13"/>
  <c r="R819" i="13"/>
  <c r="P819" i="4" s="1"/>
  <c r="S819" i="13"/>
  <c r="N819" i="13"/>
  <c r="L819" i="4" s="1"/>
  <c r="O819" i="13"/>
  <c r="M819" i="4" s="1"/>
  <c r="P819" i="13"/>
  <c r="N819" i="4" s="1"/>
  <c r="Q819" i="13"/>
  <c r="O819" i="4" s="1"/>
  <c r="T819" i="13"/>
  <c r="P744" i="13"/>
  <c r="N744" i="4" s="1"/>
  <c r="N744" i="13"/>
  <c r="L744" i="4" s="1"/>
  <c r="O744" i="13"/>
  <c r="M744" i="4" s="1"/>
  <c r="Q744" i="13"/>
  <c r="O744" i="4" s="1"/>
  <c r="R744" i="13"/>
  <c r="P744" i="4" s="1"/>
  <c r="S744" i="13"/>
  <c r="Q744" i="4" s="1"/>
  <c r="T744" i="13"/>
  <c r="R744" i="4" s="1"/>
  <c r="P777" i="13"/>
  <c r="N777" i="4" s="1"/>
  <c r="Q777" i="13"/>
  <c r="O777" i="4" s="1"/>
  <c r="R777" i="13"/>
  <c r="P777" i="4" s="1"/>
  <c r="S777" i="13"/>
  <c r="Q777" i="4" s="1"/>
  <c r="T777" i="13"/>
  <c r="N777" i="13"/>
  <c r="O777" i="13"/>
  <c r="M777" i="4" s="1"/>
  <c r="O869" i="13"/>
  <c r="Q869" i="13"/>
  <c r="R869" i="13"/>
  <c r="S869" i="13"/>
  <c r="T869" i="13"/>
  <c r="N869" i="13"/>
  <c r="P869" i="13"/>
  <c r="N874" i="13"/>
  <c r="P874" i="13"/>
  <c r="O874" i="13"/>
  <c r="Q874" i="13"/>
  <c r="R874" i="13"/>
  <c r="S874" i="13"/>
  <c r="T874" i="13"/>
  <c r="T824" i="13"/>
  <c r="R824" i="4" s="1"/>
  <c r="N824" i="13"/>
  <c r="P824" i="13"/>
  <c r="N824" i="4" s="1"/>
  <c r="Q824" i="13"/>
  <c r="O824" i="13"/>
  <c r="M824" i="4" s="1"/>
  <c r="R824" i="13"/>
  <c r="P824" i="4" s="1"/>
  <c r="S824" i="13"/>
  <c r="T766" i="13"/>
  <c r="R766" i="4" s="1"/>
  <c r="N766" i="13"/>
  <c r="O766" i="13"/>
  <c r="P766" i="13"/>
  <c r="Q766" i="13"/>
  <c r="R766" i="13"/>
  <c r="S766" i="13"/>
  <c r="Q766" i="4" s="1"/>
  <c r="Q935" i="13"/>
  <c r="R935" i="13"/>
  <c r="T935" i="13"/>
  <c r="N935" i="13"/>
  <c r="O935" i="13"/>
  <c r="P935" i="13"/>
  <c r="S935" i="13"/>
  <c r="Q951" i="13"/>
  <c r="T951" i="13"/>
  <c r="N951" i="13"/>
  <c r="O951" i="13"/>
  <c r="M951" i="4" s="1"/>
  <c r="R951" i="13"/>
  <c r="S951" i="13"/>
  <c r="P951" i="13"/>
  <c r="N977" i="13"/>
  <c r="Q977" i="13"/>
  <c r="P977" i="13"/>
  <c r="R977" i="13"/>
  <c r="S977" i="13"/>
  <c r="T977" i="13"/>
  <c r="O977" i="13"/>
  <c r="Q1060" i="13"/>
  <c r="R1060" i="13"/>
  <c r="P1060" i="4" s="1"/>
  <c r="S1060" i="13"/>
  <c r="Q1060" i="4" s="1"/>
  <c r="T1060" i="13"/>
  <c r="R1060" i="4" s="1"/>
  <c r="N1060" i="13"/>
  <c r="L1060" i="4" s="1"/>
  <c r="O1060" i="13"/>
  <c r="M1060" i="4" s="1"/>
  <c r="P1060" i="13"/>
  <c r="N1060" i="4" s="1"/>
  <c r="S921" i="13"/>
  <c r="T921" i="13"/>
  <c r="N921" i="13"/>
  <c r="O921" i="13"/>
  <c r="P921" i="13"/>
  <c r="Q921" i="13"/>
  <c r="R921" i="13"/>
  <c r="P1063" i="13"/>
  <c r="Q1063" i="13"/>
  <c r="R1063" i="13"/>
  <c r="S1063" i="13"/>
  <c r="N1063" i="13"/>
  <c r="T1063" i="13"/>
  <c r="O1063" i="13"/>
  <c r="O1121" i="13"/>
  <c r="T1121" i="13"/>
  <c r="N1121" i="13"/>
  <c r="P1121" i="13"/>
  <c r="Q1121" i="13"/>
  <c r="R1121" i="13"/>
  <c r="S1121" i="13"/>
  <c r="Q1121" i="4" s="1"/>
  <c r="R1140" i="13"/>
  <c r="S1140" i="13"/>
  <c r="T1140" i="13"/>
  <c r="N1140" i="13"/>
  <c r="O1140" i="13"/>
  <c r="P1140" i="13"/>
  <c r="Q1140" i="13"/>
  <c r="R1196" i="13"/>
  <c r="T1196" i="13"/>
  <c r="N1196" i="13"/>
  <c r="O1196" i="13"/>
  <c r="P1196" i="13"/>
  <c r="Q1196" i="13"/>
  <c r="S1196" i="13"/>
  <c r="R1220" i="13"/>
  <c r="T1220" i="13"/>
  <c r="N1220" i="13"/>
  <c r="O1220" i="13"/>
  <c r="P1220" i="13"/>
  <c r="Q1220" i="13"/>
  <c r="S1220" i="13"/>
  <c r="Q1123" i="13"/>
  <c r="O1123" i="4" s="1"/>
  <c r="S1123" i="13"/>
  <c r="Q1123" i="4" s="1"/>
  <c r="T1123" i="13"/>
  <c r="R1123" i="4" s="1"/>
  <c r="N1123" i="13"/>
  <c r="O1123" i="13"/>
  <c r="P1123" i="13"/>
  <c r="R1123" i="13"/>
  <c r="P1123" i="4" s="1"/>
  <c r="Q1159" i="13"/>
  <c r="R1159" i="13"/>
  <c r="S1159" i="13"/>
  <c r="T1159" i="13"/>
  <c r="N1159" i="13"/>
  <c r="O1159" i="13"/>
  <c r="P1159" i="13"/>
  <c r="N1069" i="13"/>
  <c r="O1069" i="13"/>
  <c r="Q1069" i="13"/>
  <c r="S1069" i="13"/>
  <c r="T1069" i="13"/>
  <c r="P1069" i="13"/>
  <c r="R1069" i="13"/>
  <c r="Q1109" i="13"/>
  <c r="S1109" i="13"/>
  <c r="N1109" i="13"/>
  <c r="O1109" i="13"/>
  <c r="P1109" i="13"/>
  <c r="R1109" i="13"/>
  <c r="T1109" i="13"/>
  <c r="N1312" i="13"/>
  <c r="O1312" i="13"/>
  <c r="P1312" i="13"/>
  <c r="Q1312" i="13"/>
  <c r="R1312" i="13"/>
  <c r="S1312" i="13"/>
  <c r="T1312" i="13"/>
  <c r="T1299" i="13"/>
  <c r="N1299" i="13"/>
  <c r="O1299" i="13"/>
  <c r="P1299" i="13"/>
  <c r="N1299" i="4" s="1"/>
  <c r="Q1299" i="13"/>
  <c r="R1299" i="13"/>
  <c r="P1299" i="4" s="1"/>
  <c r="S1299" i="13"/>
  <c r="Q1299" i="4" s="1"/>
  <c r="T1315" i="13"/>
  <c r="N1315" i="13"/>
  <c r="O1315" i="13"/>
  <c r="P1315" i="13"/>
  <c r="Q1315" i="13"/>
  <c r="R1315" i="13"/>
  <c r="S1315" i="13"/>
  <c r="T1252" i="13"/>
  <c r="O1252" i="13"/>
  <c r="P1252" i="13"/>
  <c r="N1252" i="13"/>
  <c r="Q1252" i="13"/>
  <c r="R1252" i="13"/>
  <c r="S1252" i="13"/>
  <c r="T1422" i="13"/>
  <c r="N1422" i="13"/>
  <c r="O1422" i="13"/>
  <c r="P1422" i="13"/>
  <c r="Q1422" i="13"/>
  <c r="R1422" i="13"/>
  <c r="S1422" i="13"/>
  <c r="T1430" i="13"/>
  <c r="N1430" i="13"/>
  <c r="O1430" i="13"/>
  <c r="P1430" i="13"/>
  <c r="Q1430" i="13"/>
  <c r="R1430" i="13"/>
  <c r="S1430" i="13"/>
  <c r="T1438" i="13"/>
  <c r="N1438" i="13"/>
  <c r="O1438" i="13"/>
  <c r="M1438" i="4" s="1"/>
  <c r="P1438" i="13"/>
  <c r="Q1438" i="13"/>
  <c r="R1438" i="13"/>
  <c r="S1438" i="13"/>
  <c r="Q1438" i="4" s="1"/>
  <c r="T1446" i="13"/>
  <c r="R1446" i="4" s="1"/>
  <c r="N1446" i="13"/>
  <c r="L1446" i="4" s="1"/>
  <c r="O1446" i="13"/>
  <c r="P1446" i="13"/>
  <c r="Q1446" i="13"/>
  <c r="R1446" i="13"/>
  <c r="P1446" i="4" s="1"/>
  <c r="S1446" i="13"/>
  <c r="Q1446" i="4" s="1"/>
  <c r="T1454" i="13"/>
  <c r="R1454" i="4" s="1"/>
  <c r="N1454" i="13"/>
  <c r="O1454" i="13"/>
  <c r="P1454" i="13"/>
  <c r="N1454" i="4" s="1"/>
  <c r="Q1454" i="13"/>
  <c r="R1454" i="13"/>
  <c r="S1454" i="13"/>
  <c r="T1462" i="13"/>
  <c r="N1462" i="13"/>
  <c r="O1462" i="13"/>
  <c r="P1462" i="13"/>
  <c r="Q1462" i="13"/>
  <c r="R1462" i="13"/>
  <c r="S1462" i="13"/>
  <c r="Q1462" i="4" s="1"/>
  <c r="T1470" i="13"/>
  <c r="N1470" i="13"/>
  <c r="O1470" i="13"/>
  <c r="P1470" i="13"/>
  <c r="Q1470" i="13"/>
  <c r="R1470" i="13"/>
  <c r="S1470" i="13"/>
  <c r="T1478" i="13"/>
  <c r="N1478" i="13"/>
  <c r="O1478" i="13"/>
  <c r="P1478" i="13"/>
  <c r="Q1478" i="13"/>
  <c r="R1478" i="13"/>
  <c r="S1478" i="13"/>
  <c r="T1486" i="13"/>
  <c r="N1486" i="13"/>
  <c r="O1486" i="13"/>
  <c r="P1486" i="13"/>
  <c r="Q1486" i="13"/>
  <c r="R1486" i="13"/>
  <c r="S1486" i="13"/>
  <c r="T1494" i="13"/>
  <c r="N1494" i="13"/>
  <c r="O1494" i="13"/>
  <c r="P1494" i="13"/>
  <c r="Q1494" i="13"/>
  <c r="R1494" i="13"/>
  <c r="S1494" i="13"/>
  <c r="T1502" i="13"/>
  <c r="N1502" i="13"/>
  <c r="O1502" i="13"/>
  <c r="P1502" i="13"/>
  <c r="Q1502" i="13"/>
  <c r="R1502" i="13"/>
  <c r="S1502" i="13"/>
  <c r="T1510" i="13"/>
  <c r="N1510" i="13"/>
  <c r="O1510" i="13"/>
  <c r="P1510" i="13"/>
  <c r="Q1510" i="13"/>
  <c r="R1510" i="13"/>
  <c r="S1510" i="13"/>
  <c r="T1518" i="13"/>
  <c r="N1518" i="13"/>
  <c r="O1518" i="13"/>
  <c r="P1518" i="13"/>
  <c r="Q1518" i="13"/>
  <c r="R1518" i="13"/>
  <c r="S1518" i="13"/>
  <c r="T1526" i="13"/>
  <c r="N1526" i="13"/>
  <c r="O1526" i="13"/>
  <c r="P1526" i="13"/>
  <c r="Q1526" i="13"/>
  <c r="R1526" i="13"/>
  <c r="S1526" i="13"/>
  <c r="T1534" i="13"/>
  <c r="N1534" i="13"/>
  <c r="O1534" i="13"/>
  <c r="P1534" i="13"/>
  <c r="Q1534" i="13"/>
  <c r="R1534" i="13"/>
  <c r="S1534" i="13"/>
  <c r="T1542" i="13"/>
  <c r="N1542" i="13"/>
  <c r="O1542" i="13"/>
  <c r="P1542" i="13"/>
  <c r="Q1542" i="13"/>
  <c r="R1542" i="13"/>
  <c r="S1542" i="13"/>
  <c r="T1550" i="13"/>
  <c r="N1550" i="13"/>
  <c r="O1550" i="13"/>
  <c r="P1550" i="13"/>
  <c r="Q1550" i="13"/>
  <c r="R1550" i="13"/>
  <c r="S1550" i="13"/>
  <c r="T1558" i="13"/>
  <c r="N1558" i="13"/>
  <c r="O1558" i="13"/>
  <c r="P1558" i="13"/>
  <c r="Q1558" i="13"/>
  <c r="R1558" i="13"/>
  <c r="S1558" i="13"/>
  <c r="T1566" i="13"/>
  <c r="N1566" i="13"/>
  <c r="O1566" i="13"/>
  <c r="P1566" i="13"/>
  <c r="Q1566" i="13"/>
  <c r="R1566" i="13"/>
  <c r="S1566" i="13"/>
  <c r="T1574" i="13"/>
  <c r="N1574" i="13"/>
  <c r="O1574" i="13"/>
  <c r="P1574" i="13"/>
  <c r="Q1574" i="13"/>
  <c r="R1574" i="13"/>
  <c r="S1574" i="13"/>
  <c r="N1582" i="13"/>
  <c r="O1582" i="13"/>
  <c r="P1582" i="13"/>
  <c r="Q1582" i="13"/>
  <c r="R1582" i="13"/>
  <c r="S1582" i="13"/>
  <c r="T1582" i="13"/>
  <c r="N1622" i="13"/>
  <c r="O1622" i="13"/>
  <c r="R1622" i="13"/>
  <c r="P1622" i="13"/>
  <c r="Q1622" i="13"/>
  <c r="S1622" i="13"/>
  <c r="T1622" i="13"/>
  <c r="R1468" i="13"/>
  <c r="P1468" i="4" s="1"/>
  <c r="S1468" i="13"/>
  <c r="Q1468" i="4" s="1"/>
  <c r="T1468" i="13"/>
  <c r="R1468" i="4" s="1"/>
  <c r="N1468" i="13"/>
  <c r="L1468" i="4" s="1"/>
  <c r="O1468" i="13"/>
  <c r="M1468" i="4" s="1"/>
  <c r="P1468" i="13"/>
  <c r="Q1468" i="13"/>
  <c r="O1468" i="4" s="1"/>
  <c r="R1532" i="13"/>
  <c r="S1532" i="13"/>
  <c r="Q1532" i="4" s="1"/>
  <c r="T1532" i="13"/>
  <c r="N1532" i="13"/>
  <c r="O1532" i="13"/>
  <c r="P1532" i="13"/>
  <c r="Q1532" i="13"/>
  <c r="N1360" i="13"/>
  <c r="O1360" i="13"/>
  <c r="P1360" i="13"/>
  <c r="Q1360" i="13"/>
  <c r="R1360" i="13"/>
  <c r="S1360" i="13"/>
  <c r="T1360" i="13"/>
  <c r="O1648" i="13"/>
  <c r="P1648" i="13"/>
  <c r="Q1648" i="13"/>
  <c r="T1648" i="13"/>
  <c r="N1648" i="13"/>
  <c r="R1648" i="13"/>
  <c r="S1648" i="13"/>
  <c r="P1677" i="13"/>
  <c r="Q1677" i="13"/>
  <c r="N1677" i="13"/>
  <c r="O1677" i="13"/>
  <c r="R1677" i="13"/>
  <c r="S1677" i="13"/>
  <c r="T1677" i="13"/>
  <c r="S1537" i="13"/>
  <c r="T1537" i="13"/>
  <c r="N1537" i="13"/>
  <c r="O1537" i="13"/>
  <c r="P1537" i="13"/>
  <c r="Q1537" i="13"/>
  <c r="R1537" i="13"/>
  <c r="Q1717" i="13"/>
  <c r="R1717" i="13"/>
  <c r="S1717" i="13"/>
  <c r="T1717" i="13"/>
  <c r="N1717" i="13"/>
  <c r="O1717" i="13"/>
  <c r="P1717" i="13"/>
  <c r="Q1733" i="13"/>
  <c r="R1733" i="13"/>
  <c r="S1733" i="13"/>
  <c r="T1733" i="13"/>
  <c r="N1733" i="13"/>
  <c r="O1733" i="13"/>
  <c r="P1733" i="13"/>
  <c r="N1798" i="13"/>
  <c r="P1798" i="13"/>
  <c r="T1798" i="13"/>
  <c r="O1798" i="13"/>
  <c r="Q1798" i="13"/>
  <c r="R1798" i="13"/>
  <c r="S1798" i="13"/>
  <c r="T1649" i="13"/>
  <c r="R1649" i="4" s="1"/>
  <c r="N1649" i="13"/>
  <c r="Q1649" i="13"/>
  <c r="O1649" i="4" s="1"/>
  <c r="S1649" i="13"/>
  <c r="Q1649" i="4" s="1"/>
  <c r="O1649" i="13"/>
  <c r="M1649" i="4" s="1"/>
  <c r="P1649" i="13"/>
  <c r="N1649" i="4" s="1"/>
  <c r="R1649" i="13"/>
  <c r="Q1757" i="13"/>
  <c r="S1757" i="13"/>
  <c r="N1757" i="13"/>
  <c r="O1757" i="13"/>
  <c r="P1757" i="13"/>
  <c r="R1757" i="13"/>
  <c r="T1757" i="13"/>
  <c r="Q1765" i="13"/>
  <c r="S1765" i="13"/>
  <c r="N1765" i="13"/>
  <c r="O1765" i="13"/>
  <c r="P1765" i="13"/>
  <c r="R1765" i="13"/>
  <c r="T1765" i="13"/>
  <c r="R1890" i="13"/>
  <c r="P1890" i="4" s="1"/>
  <c r="N1890" i="13"/>
  <c r="L1890" i="4" s="1"/>
  <c r="O1890" i="13"/>
  <c r="M1890" i="4" s="1"/>
  <c r="P1890" i="13"/>
  <c r="N1890" i="4" s="1"/>
  <c r="Q1890" i="13"/>
  <c r="O1890" i="4" s="1"/>
  <c r="S1890" i="13"/>
  <c r="Q1890" i="4" s="1"/>
  <c r="T1890" i="13"/>
  <c r="R1890" i="4" s="1"/>
  <c r="S1903" i="13"/>
  <c r="Q1903" i="4" s="1"/>
  <c r="N1903" i="13"/>
  <c r="L1903" i="4" s="1"/>
  <c r="O1903" i="13"/>
  <c r="M1903" i="4" s="1"/>
  <c r="P1903" i="13"/>
  <c r="N1903" i="4" s="1"/>
  <c r="Q1903" i="13"/>
  <c r="O1903" i="4" s="1"/>
  <c r="T1903" i="13"/>
  <c r="R1903" i="4" s="1"/>
  <c r="R1903" i="13"/>
  <c r="P1903" i="4" s="1"/>
  <c r="T1909" i="13"/>
  <c r="N1909" i="13"/>
  <c r="O1909" i="13"/>
  <c r="Q1909" i="13"/>
  <c r="R1909" i="13"/>
  <c r="S1909" i="13"/>
  <c r="P1909" i="13"/>
  <c r="P1913" i="13"/>
  <c r="Q1913" i="13"/>
  <c r="S1913" i="13"/>
  <c r="R1913" i="13"/>
  <c r="T1913" i="13"/>
  <c r="O1913" i="13"/>
  <c r="N1913" i="13"/>
  <c r="S1863" i="13"/>
  <c r="T1863" i="13"/>
  <c r="N1863" i="13"/>
  <c r="O1863" i="13"/>
  <c r="P1863" i="13"/>
  <c r="Q1863" i="13"/>
  <c r="R1863" i="13"/>
  <c r="S1887" i="13"/>
  <c r="Q1887" i="4" s="1"/>
  <c r="N1887" i="13"/>
  <c r="L1887" i="4" s="1"/>
  <c r="O1887" i="13"/>
  <c r="M1887" i="4" s="1"/>
  <c r="P1887" i="13"/>
  <c r="N1887" i="4" s="1"/>
  <c r="Q1887" i="13"/>
  <c r="O1887" i="4" s="1"/>
  <c r="R1887" i="13"/>
  <c r="P1887" i="4" s="1"/>
  <c r="T1887" i="13"/>
  <c r="R1887" i="4" s="1"/>
  <c r="P1896" i="13"/>
  <c r="S1896" i="13"/>
  <c r="T1896" i="13"/>
  <c r="N1896" i="13"/>
  <c r="O1896" i="13"/>
  <c r="Q1896" i="13"/>
  <c r="R1896" i="13"/>
  <c r="P1966" i="13"/>
  <c r="Q1966" i="13"/>
  <c r="R1966" i="13"/>
  <c r="O1966" i="13"/>
  <c r="S1966" i="13"/>
  <c r="T1966" i="13"/>
  <c r="N1966" i="13"/>
  <c r="L138" i="13"/>
  <c r="S138" i="13" s="1"/>
  <c r="T138" i="13"/>
  <c r="Q209" i="13"/>
  <c r="R209" i="13"/>
  <c r="N209" i="13"/>
  <c r="N208" i="13"/>
  <c r="P208" i="13"/>
  <c r="Q208" i="13"/>
  <c r="R208" i="13"/>
  <c r="S208" i="13"/>
  <c r="P523" i="13"/>
  <c r="Q523" i="13"/>
  <c r="R523" i="13"/>
  <c r="S523" i="13"/>
  <c r="T523" i="13"/>
  <c r="N523" i="13"/>
  <c r="T670" i="13"/>
  <c r="N670" i="13"/>
  <c r="R670" i="13"/>
  <c r="S670" i="13"/>
  <c r="O670" i="13"/>
  <c r="P670" i="13"/>
  <c r="Q670" i="13"/>
  <c r="S784" i="13"/>
  <c r="Q784" i="4" s="1"/>
  <c r="T784" i="13"/>
  <c r="R784" i="4" s="1"/>
  <c r="N784" i="13"/>
  <c r="L784" i="4" s="1"/>
  <c r="O784" i="13"/>
  <c r="M784" i="4" s="1"/>
  <c r="P784" i="13"/>
  <c r="N784" i="4" s="1"/>
  <c r="Q784" i="13"/>
  <c r="O784" i="4" s="1"/>
  <c r="R784" i="13"/>
  <c r="P784" i="4" s="1"/>
  <c r="Q927" i="13"/>
  <c r="R927" i="13"/>
  <c r="T927" i="13"/>
  <c r="N927" i="13"/>
  <c r="O927" i="13"/>
  <c r="P927" i="13"/>
  <c r="S927" i="13"/>
  <c r="T1347" i="13"/>
  <c r="R1347" i="4" s="1"/>
  <c r="N1347" i="13"/>
  <c r="L1347" i="4" s="1"/>
  <c r="O1347" i="13"/>
  <c r="M1347" i="4" s="1"/>
  <c r="P1347" i="13"/>
  <c r="N1347" i="4" s="1"/>
  <c r="R1347" i="13"/>
  <c r="P1347" i="4" s="1"/>
  <c r="S1347" i="13"/>
  <c r="Q1347" i="4" s="1"/>
  <c r="Q1347" i="13"/>
  <c r="O1347" i="4" s="1"/>
  <c r="N1368" i="13"/>
  <c r="P1368" i="13"/>
  <c r="Q1368" i="13"/>
  <c r="O1368" i="13"/>
  <c r="R1368" i="13"/>
  <c r="S1368" i="13"/>
  <c r="T1368" i="13"/>
  <c r="S1743" i="13"/>
  <c r="T1743" i="13"/>
  <c r="N1743" i="13"/>
  <c r="O1743" i="13"/>
  <c r="P1743" i="13"/>
  <c r="Q1743" i="13"/>
  <c r="R1743" i="13"/>
  <c r="N1911" i="13"/>
  <c r="O1911" i="13"/>
  <c r="P1911" i="13"/>
  <c r="Q1911" i="13"/>
  <c r="R1911" i="13"/>
  <c r="S1911" i="13"/>
  <c r="T1911" i="13"/>
  <c r="P1888" i="13"/>
  <c r="S1888" i="13"/>
  <c r="T1888" i="13"/>
  <c r="N1888" i="13"/>
  <c r="Q1888" i="13"/>
  <c r="R1888" i="13"/>
  <c r="O1888" i="13"/>
  <c r="R1976" i="13"/>
  <c r="S1976" i="13"/>
  <c r="T1976" i="13"/>
  <c r="N1976" i="13"/>
  <c r="O1976" i="13"/>
  <c r="P1976" i="13"/>
  <c r="Q1976" i="13"/>
  <c r="N1930" i="13"/>
  <c r="L1930" i="4" s="1"/>
  <c r="Q1930" i="13"/>
  <c r="O1930" i="4" s="1"/>
  <c r="P1930" i="13"/>
  <c r="N1930" i="4" s="1"/>
  <c r="R1930" i="13"/>
  <c r="P1930" i="4" s="1"/>
  <c r="S1930" i="13"/>
  <c r="Q1930" i="4" s="1"/>
  <c r="T1930" i="13"/>
  <c r="R1930" i="4" s="1"/>
  <c r="O1930" i="13"/>
  <c r="M1930" i="4" s="1"/>
  <c r="I199" i="13"/>
  <c r="Q215" i="13"/>
  <c r="N215" i="13"/>
  <c r="P215" i="13"/>
  <c r="R215" i="13"/>
  <c r="S215" i="13"/>
  <c r="S242" i="13"/>
  <c r="N242" i="13"/>
  <c r="Q242" i="13"/>
  <c r="R242" i="13"/>
  <c r="I44" i="13"/>
  <c r="L59" i="13"/>
  <c r="I58" i="13"/>
  <c r="L58" i="13"/>
  <c r="I120" i="13"/>
  <c r="L120" i="13"/>
  <c r="L132" i="13"/>
  <c r="S132" i="13" s="1"/>
  <c r="T132" i="13"/>
  <c r="N142" i="13"/>
  <c r="Q142" i="13"/>
  <c r="R142" i="13"/>
  <c r="Q164" i="13"/>
  <c r="S164" i="13"/>
  <c r="P164" i="13"/>
  <c r="T164" i="13"/>
  <c r="N164" i="13"/>
  <c r="R164" i="13"/>
  <c r="I158" i="13"/>
  <c r="L158" i="13"/>
  <c r="S158" i="13" s="1"/>
  <c r="T158" i="13"/>
  <c r="I152" i="13"/>
  <c r="I219" i="13"/>
  <c r="T179" i="13"/>
  <c r="T187" i="13"/>
  <c r="N192" i="13"/>
  <c r="Q192" i="13"/>
  <c r="R192" i="13"/>
  <c r="S192" i="13"/>
  <c r="N203" i="13"/>
  <c r="Q203" i="13"/>
  <c r="R203" i="13"/>
  <c r="P136" i="13"/>
  <c r="P198" i="13"/>
  <c r="L231" i="13"/>
  <c r="S231" i="13" s="1"/>
  <c r="I231" i="13"/>
  <c r="Q283" i="13"/>
  <c r="S283" i="13"/>
  <c r="T283" i="13"/>
  <c r="N283" i="13"/>
  <c r="P283" i="13"/>
  <c r="R283" i="13"/>
  <c r="T306" i="13"/>
  <c r="N306" i="13"/>
  <c r="L306" i="4" s="1"/>
  <c r="P306" i="13"/>
  <c r="Q306" i="13"/>
  <c r="R306" i="13"/>
  <c r="S306" i="13"/>
  <c r="N327" i="13"/>
  <c r="P327" i="13"/>
  <c r="Q327" i="13"/>
  <c r="R327" i="13"/>
  <c r="S327" i="13"/>
  <c r="T327" i="13"/>
  <c r="S250" i="13"/>
  <c r="T250" i="13"/>
  <c r="N250" i="13"/>
  <c r="P250" i="13"/>
  <c r="Q250" i="13"/>
  <c r="R250" i="13"/>
  <c r="P240" i="13"/>
  <c r="N385" i="13"/>
  <c r="Q385" i="13"/>
  <c r="T385" i="13"/>
  <c r="P385" i="13"/>
  <c r="R385" i="13"/>
  <c r="S385" i="13"/>
  <c r="T400" i="13"/>
  <c r="R400" i="13"/>
  <c r="S400" i="13"/>
  <c r="N400" i="13"/>
  <c r="P400" i="13"/>
  <c r="Q400" i="13"/>
  <c r="R391" i="13"/>
  <c r="S391" i="13"/>
  <c r="T391" i="13"/>
  <c r="N391" i="13"/>
  <c r="P391" i="13"/>
  <c r="Q391" i="13"/>
  <c r="P410" i="13"/>
  <c r="Q410" i="13"/>
  <c r="R410" i="13"/>
  <c r="S410" i="13"/>
  <c r="T410" i="13"/>
  <c r="N410" i="13"/>
  <c r="P434" i="13"/>
  <c r="R434" i="13"/>
  <c r="S434" i="13"/>
  <c r="N434" i="13"/>
  <c r="Q434" i="13"/>
  <c r="T434" i="13"/>
  <c r="N476" i="13"/>
  <c r="P476" i="13"/>
  <c r="Q476" i="13"/>
  <c r="R476" i="13"/>
  <c r="S476" i="13"/>
  <c r="T476" i="13"/>
  <c r="S433" i="13"/>
  <c r="N433" i="13"/>
  <c r="P433" i="13"/>
  <c r="Q433" i="13"/>
  <c r="R433" i="13"/>
  <c r="T433" i="13"/>
  <c r="P442" i="13"/>
  <c r="S442" i="13"/>
  <c r="N442" i="13"/>
  <c r="Q442" i="13"/>
  <c r="R442" i="13"/>
  <c r="T442" i="13"/>
  <c r="T447" i="13"/>
  <c r="N447" i="13"/>
  <c r="L447" i="4" s="1"/>
  <c r="P447" i="13"/>
  <c r="Q447" i="13"/>
  <c r="R447" i="13"/>
  <c r="P447" i="4" s="1"/>
  <c r="S447" i="13"/>
  <c r="R509" i="13"/>
  <c r="S509" i="13"/>
  <c r="T509" i="13"/>
  <c r="N509" i="13"/>
  <c r="P509" i="13"/>
  <c r="Q509" i="13"/>
  <c r="P515" i="13"/>
  <c r="Q515" i="13"/>
  <c r="R515" i="13"/>
  <c r="S515" i="13"/>
  <c r="T515" i="13"/>
  <c r="N515" i="13"/>
  <c r="T464" i="13"/>
  <c r="N464" i="13"/>
  <c r="P464" i="13"/>
  <c r="Q464" i="13"/>
  <c r="R464" i="13"/>
  <c r="P464" i="4" s="1"/>
  <c r="S464" i="13"/>
  <c r="R601" i="13"/>
  <c r="S601" i="13"/>
  <c r="T601" i="13"/>
  <c r="N601" i="13"/>
  <c r="O601" i="13"/>
  <c r="P601" i="13"/>
  <c r="Q601" i="13"/>
  <c r="S522" i="13"/>
  <c r="T522" i="13"/>
  <c r="N522" i="13"/>
  <c r="Q522" i="13"/>
  <c r="P522" i="13"/>
  <c r="R522" i="13"/>
  <c r="N556" i="13"/>
  <c r="P556" i="13"/>
  <c r="S556" i="13"/>
  <c r="R556" i="13"/>
  <c r="T556" i="13"/>
  <c r="O556" i="13"/>
  <c r="Q556" i="13"/>
  <c r="S579" i="13"/>
  <c r="N579" i="13"/>
  <c r="P579" i="13"/>
  <c r="Q579" i="13"/>
  <c r="R579" i="13"/>
  <c r="T579" i="13"/>
  <c r="O579" i="13"/>
  <c r="P599" i="13"/>
  <c r="Q599" i="13"/>
  <c r="R599" i="13"/>
  <c r="S599" i="13"/>
  <c r="T599" i="13"/>
  <c r="N599" i="13"/>
  <c r="O599" i="13"/>
  <c r="N648" i="13"/>
  <c r="P648" i="13"/>
  <c r="Q648" i="13"/>
  <c r="S648" i="13"/>
  <c r="O648" i="13"/>
  <c r="R648" i="13"/>
  <c r="T648" i="13"/>
  <c r="T686" i="13"/>
  <c r="N686" i="13"/>
  <c r="R686" i="13"/>
  <c r="S686" i="13"/>
  <c r="O686" i="13"/>
  <c r="P686" i="13"/>
  <c r="Q686" i="13"/>
  <c r="S703" i="13"/>
  <c r="N703" i="13"/>
  <c r="O703" i="13"/>
  <c r="P703" i="13"/>
  <c r="Q703" i="13"/>
  <c r="T703" i="13"/>
  <c r="R703" i="13"/>
  <c r="P712" i="13"/>
  <c r="S712" i="13"/>
  <c r="T712" i="13"/>
  <c r="N712" i="13"/>
  <c r="R712" i="13"/>
  <c r="O712" i="13"/>
  <c r="Q712" i="13"/>
  <c r="N742" i="13"/>
  <c r="T742" i="13"/>
  <c r="O742" i="13"/>
  <c r="P742" i="13"/>
  <c r="Q742" i="13"/>
  <c r="R742" i="13"/>
  <c r="S742" i="13"/>
  <c r="P736" i="13"/>
  <c r="N736" i="4" s="1"/>
  <c r="T736" i="13"/>
  <c r="R736" i="4" s="1"/>
  <c r="N736" i="13"/>
  <c r="L736" i="4" s="1"/>
  <c r="O736" i="13"/>
  <c r="M736" i="4" s="1"/>
  <c r="Q736" i="13"/>
  <c r="O736" i="4" s="1"/>
  <c r="R736" i="13"/>
  <c r="P736" i="4" s="1"/>
  <c r="S736" i="13"/>
  <c r="Q736" i="4" s="1"/>
  <c r="S727" i="13"/>
  <c r="N727" i="13"/>
  <c r="O727" i="13"/>
  <c r="Q727" i="13"/>
  <c r="P727" i="13"/>
  <c r="R727" i="13"/>
  <c r="T727" i="13"/>
  <c r="S665" i="13"/>
  <c r="Q665" i="4" s="1"/>
  <c r="O665" i="13"/>
  <c r="P665" i="13"/>
  <c r="Q665" i="13"/>
  <c r="O665" i="4" s="1"/>
  <c r="R665" i="13"/>
  <c r="P665" i="4" s="1"/>
  <c r="T665" i="13"/>
  <c r="R665" i="4" s="1"/>
  <c r="N665" i="13"/>
  <c r="L665" i="4" s="1"/>
  <c r="Q701" i="13"/>
  <c r="T701" i="13"/>
  <c r="N701" i="13"/>
  <c r="O701" i="13"/>
  <c r="P701" i="13"/>
  <c r="R701" i="13"/>
  <c r="S701" i="13"/>
  <c r="P785" i="13"/>
  <c r="N785" i="4" s="1"/>
  <c r="Q785" i="13"/>
  <c r="O785" i="4" s="1"/>
  <c r="R785" i="13"/>
  <c r="P785" i="4" s="1"/>
  <c r="S785" i="13"/>
  <c r="Q785" i="4" s="1"/>
  <c r="T785" i="13"/>
  <c r="N785" i="13"/>
  <c r="L785" i="4" s="1"/>
  <c r="O785" i="13"/>
  <c r="M785" i="4" s="1"/>
  <c r="S808" i="13"/>
  <c r="T808" i="13"/>
  <c r="N808" i="13"/>
  <c r="O808" i="13"/>
  <c r="P808" i="13"/>
  <c r="Q808" i="13"/>
  <c r="R808" i="13"/>
  <c r="T864" i="13"/>
  <c r="N864" i="13"/>
  <c r="R864" i="13"/>
  <c r="S864" i="13"/>
  <c r="O864" i="13"/>
  <c r="P864" i="13"/>
  <c r="Q864" i="13"/>
  <c r="Q767" i="13"/>
  <c r="N767" i="13"/>
  <c r="O767" i="13"/>
  <c r="P767" i="13"/>
  <c r="R767" i="13"/>
  <c r="S767" i="13"/>
  <c r="T767" i="13"/>
  <c r="S816" i="13"/>
  <c r="T816" i="13"/>
  <c r="N816" i="13"/>
  <c r="O816" i="13"/>
  <c r="P816" i="13"/>
  <c r="Q816" i="13"/>
  <c r="R816" i="13"/>
  <c r="Q881" i="13"/>
  <c r="S881" i="13"/>
  <c r="N881" i="13"/>
  <c r="O881" i="13"/>
  <c r="P881" i="13"/>
  <c r="R881" i="13"/>
  <c r="T881" i="13"/>
  <c r="P898" i="13"/>
  <c r="N898" i="4" s="1"/>
  <c r="Q898" i="13"/>
  <c r="R898" i="13"/>
  <c r="S898" i="13"/>
  <c r="T898" i="13"/>
  <c r="N898" i="13"/>
  <c r="O898" i="13"/>
  <c r="M898" i="4" s="1"/>
  <c r="S897" i="13"/>
  <c r="Q897" i="4" s="1"/>
  <c r="T897" i="13"/>
  <c r="R897" i="4" s="1"/>
  <c r="N897" i="13"/>
  <c r="O897" i="13"/>
  <c r="P897" i="13"/>
  <c r="N897" i="4" s="1"/>
  <c r="Q897" i="13"/>
  <c r="R897" i="13"/>
  <c r="P897" i="4" s="1"/>
  <c r="P962" i="13"/>
  <c r="S962" i="13"/>
  <c r="N962" i="13"/>
  <c r="Q962" i="13"/>
  <c r="R962" i="13"/>
  <c r="T962" i="13"/>
  <c r="O962" i="13"/>
  <c r="S1002" i="13"/>
  <c r="N1002" i="13"/>
  <c r="L1002" i="4" s="1"/>
  <c r="O1002" i="13"/>
  <c r="P1002" i="13"/>
  <c r="Q1002" i="13"/>
  <c r="R1002" i="13"/>
  <c r="P1002" i="4" s="1"/>
  <c r="T1002" i="13"/>
  <c r="T832" i="13"/>
  <c r="R832" i="4" s="1"/>
  <c r="N832" i="13"/>
  <c r="P832" i="13"/>
  <c r="Q832" i="13"/>
  <c r="O832" i="4" s="1"/>
  <c r="S832" i="13"/>
  <c r="Q832" i="4" s="1"/>
  <c r="O832" i="13"/>
  <c r="R832" i="13"/>
  <c r="P832" i="4" s="1"/>
  <c r="S994" i="13"/>
  <c r="N994" i="13"/>
  <c r="O994" i="13"/>
  <c r="P994" i="13"/>
  <c r="Q994" i="13"/>
  <c r="R994" i="13"/>
  <c r="T994" i="13"/>
  <c r="S929" i="13"/>
  <c r="T929" i="13"/>
  <c r="N929" i="13"/>
  <c r="O929" i="13"/>
  <c r="P929" i="13"/>
  <c r="Q929" i="13"/>
  <c r="R929" i="13"/>
  <c r="S875" i="13"/>
  <c r="O875" i="13"/>
  <c r="P875" i="13"/>
  <c r="Q875" i="13"/>
  <c r="R875" i="13"/>
  <c r="T875" i="13"/>
  <c r="N875" i="13"/>
  <c r="P979" i="13"/>
  <c r="S979" i="13"/>
  <c r="N979" i="13"/>
  <c r="O979" i="13"/>
  <c r="Q979" i="13"/>
  <c r="R979" i="13"/>
  <c r="T979" i="13"/>
  <c r="Q1020" i="13"/>
  <c r="R1020" i="13"/>
  <c r="P1020" i="4" s="1"/>
  <c r="S1020" i="13"/>
  <c r="Q1020" i="4" s="1"/>
  <c r="T1020" i="13"/>
  <c r="R1020" i="4" s="1"/>
  <c r="N1020" i="13"/>
  <c r="O1020" i="13"/>
  <c r="P1020" i="13"/>
  <c r="S867" i="13"/>
  <c r="O867" i="13"/>
  <c r="P867" i="13"/>
  <c r="Q867" i="13"/>
  <c r="R867" i="13"/>
  <c r="T867" i="13"/>
  <c r="N867" i="13"/>
  <c r="N944" i="13"/>
  <c r="Q944" i="13"/>
  <c r="S944" i="13"/>
  <c r="T944" i="13"/>
  <c r="O944" i="13"/>
  <c r="P944" i="13"/>
  <c r="R944" i="13"/>
  <c r="T1108" i="13"/>
  <c r="N1108" i="13"/>
  <c r="O1108" i="13"/>
  <c r="P1108" i="13"/>
  <c r="Q1108" i="13"/>
  <c r="R1108" i="13"/>
  <c r="S1108" i="13"/>
  <c r="O1007" i="13"/>
  <c r="M1007" i="4" s="1"/>
  <c r="N1007" i="13"/>
  <c r="P1007" i="13"/>
  <c r="Q1007" i="13"/>
  <c r="R1007" i="13"/>
  <c r="S1007" i="13"/>
  <c r="T1007" i="13"/>
  <c r="P1087" i="13"/>
  <c r="S1087" i="13"/>
  <c r="N1087" i="13"/>
  <c r="O1087" i="13"/>
  <c r="Q1087" i="13"/>
  <c r="R1087" i="13"/>
  <c r="T1087" i="13"/>
  <c r="T1122" i="13"/>
  <c r="S1122" i="13"/>
  <c r="Q1122" i="4" s="1"/>
  <c r="N1122" i="13"/>
  <c r="L1122" i="4" s="1"/>
  <c r="O1122" i="13"/>
  <c r="P1122" i="13"/>
  <c r="Q1122" i="13"/>
  <c r="R1122" i="13"/>
  <c r="R1132" i="13"/>
  <c r="S1132" i="13"/>
  <c r="T1132" i="13"/>
  <c r="N1132" i="13"/>
  <c r="O1132" i="13"/>
  <c r="P1132" i="13"/>
  <c r="Q1132" i="13"/>
  <c r="N1110" i="13"/>
  <c r="P1110" i="13"/>
  <c r="Q1110" i="13"/>
  <c r="R1110" i="13"/>
  <c r="S1110" i="13"/>
  <c r="T1110" i="13"/>
  <c r="O1110" i="13"/>
  <c r="Q1167" i="13"/>
  <c r="R1167" i="13"/>
  <c r="S1167" i="13"/>
  <c r="T1167" i="13"/>
  <c r="N1167" i="13"/>
  <c r="O1167" i="13"/>
  <c r="P1167" i="13"/>
  <c r="T1100" i="13"/>
  <c r="N1100" i="13"/>
  <c r="O1100" i="13"/>
  <c r="R1100" i="13"/>
  <c r="S1100" i="13"/>
  <c r="P1100" i="13"/>
  <c r="Q1100" i="13"/>
  <c r="O1113" i="13"/>
  <c r="S1113" i="13"/>
  <c r="T1113" i="13"/>
  <c r="N1113" i="13"/>
  <c r="P1113" i="13"/>
  <c r="Q1113" i="13"/>
  <c r="R1113" i="13"/>
  <c r="P1154" i="13"/>
  <c r="Q1154" i="13"/>
  <c r="R1154" i="13"/>
  <c r="S1154" i="13"/>
  <c r="T1154" i="13"/>
  <c r="N1154" i="13"/>
  <c r="O1154" i="13"/>
  <c r="P1186" i="13"/>
  <c r="Q1186" i="13"/>
  <c r="R1186" i="13"/>
  <c r="S1186" i="13"/>
  <c r="T1186" i="13"/>
  <c r="N1186" i="13"/>
  <c r="O1186" i="13"/>
  <c r="P1210" i="13"/>
  <c r="N1210" i="4" s="1"/>
  <c r="R1210" i="13"/>
  <c r="P1210" i="4" s="1"/>
  <c r="T1210" i="13"/>
  <c r="R1210" i="4" s="1"/>
  <c r="N1210" i="13"/>
  <c r="L1210" i="4" s="1"/>
  <c r="O1210" i="13"/>
  <c r="M1210" i="4" s="1"/>
  <c r="Q1210" i="13"/>
  <c r="O1210" i="4" s="1"/>
  <c r="S1210" i="13"/>
  <c r="Q1210" i="4" s="1"/>
  <c r="R1242" i="13"/>
  <c r="P1242" i="4" s="1"/>
  <c r="T1242" i="13"/>
  <c r="R1242" i="4" s="1"/>
  <c r="N1242" i="13"/>
  <c r="P1242" i="13"/>
  <c r="N1242" i="4" s="1"/>
  <c r="Q1242" i="13"/>
  <c r="S1242" i="13"/>
  <c r="Q1242" i="4" s="1"/>
  <c r="O1242" i="13"/>
  <c r="M1242" i="4" s="1"/>
  <c r="R1266" i="13"/>
  <c r="N1266" i="13"/>
  <c r="S1266" i="13"/>
  <c r="T1266" i="13"/>
  <c r="O1266" i="13"/>
  <c r="P1266" i="13"/>
  <c r="Q1266" i="13"/>
  <c r="N1274" i="13"/>
  <c r="O1274" i="13"/>
  <c r="P1274" i="13"/>
  <c r="Q1274" i="13"/>
  <c r="R1274" i="13"/>
  <c r="S1274" i="13"/>
  <c r="T1274" i="13"/>
  <c r="S1271" i="13"/>
  <c r="N1271" i="13"/>
  <c r="O1271" i="13"/>
  <c r="P1271" i="13"/>
  <c r="Q1271" i="13"/>
  <c r="R1271" i="13"/>
  <c r="T1271" i="13"/>
  <c r="N1304" i="13"/>
  <c r="O1304" i="13"/>
  <c r="P1304" i="13"/>
  <c r="Q1304" i="13"/>
  <c r="R1304" i="13"/>
  <c r="S1304" i="13"/>
  <c r="T1304" i="13"/>
  <c r="T1339" i="13"/>
  <c r="R1339" i="4" s="1"/>
  <c r="N1339" i="13"/>
  <c r="O1339" i="13"/>
  <c r="P1339" i="13"/>
  <c r="R1339" i="13"/>
  <c r="P1339" i="4" s="1"/>
  <c r="Q1339" i="13"/>
  <c r="S1339" i="13"/>
  <c r="S1169" i="13"/>
  <c r="T1169" i="13"/>
  <c r="N1169" i="13"/>
  <c r="O1169" i="13"/>
  <c r="P1169" i="13"/>
  <c r="Q1169" i="13"/>
  <c r="R1169" i="13"/>
  <c r="S1177" i="13"/>
  <c r="T1177" i="13"/>
  <c r="N1177" i="13"/>
  <c r="O1177" i="13"/>
  <c r="P1177" i="13"/>
  <c r="Q1177" i="13"/>
  <c r="R1177" i="13"/>
  <c r="R1329" i="13"/>
  <c r="S1329" i="13"/>
  <c r="T1329" i="13"/>
  <c r="N1329" i="13"/>
  <c r="P1329" i="13"/>
  <c r="O1329" i="13"/>
  <c r="Q1329" i="13"/>
  <c r="S1185" i="13"/>
  <c r="T1185" i="13"/>
  <c r="N1185" i="13"/>
  <c r="O1185" i="13"/>
  <c r="P1185" i="13"/>
  <c r="Q1185" i="13"/>
  <c r="R1185" i="13"/>
  <c r="P938" i="13"/>
  <c r="Q938" i="13"/>
  <c r="S938" i="13"/>
  <c r="T938" i="13"/>
  <c r="N938" i="13"/>
  <c r="O938" i="13"/>
  <c r="R938" i="13"/>
  <c r="S1385" i="13"/>
  <c r="N1385" i="13"/>
  <c r="O1385" i="13"/>
  <c r="P1385" i="13"/>
  <c r="Q1385" i="13"/>
  <c r="R1385" i="13"/>
  <c r="T1385" i="13"/>
  <c r="O1405" i="13"/>
  <c r="M1405" i="4" s="1"/>
  <c r="Q1405" i="13"/>
  <c r="N1405" i="13"/>
  <c r="P1405" i="13"/>
  <c r="R1405" i="13"/>
  <c r="P1405" i="4" s="1"/>
  <c r="S1405" i="13"/>
  <c r="Q1405" i="4" s="1"/>
  <c r="T1405" i="13"/>
  <c r="R1405" i="4" s="1"/>
  <c r="N1646" i="13"/>
  <c r="O1646" i="13"/>
  <c r="R1646" i="13"/>
  <c r="P1646" i="13"/>
  <c r="Q1646" i="13"/>
  <c r="S1646" i="13"/>
  <c r="T1646" i="13"/>
  <c r="Q1215" i="13"/>
  <c r="S1215" i="13"/>
  <c r="N1215" i="13"/>
  <c r="O1215" i="13"/>
  <c r="P1215" i="13"/>
  <c r="R1215" i="13"/>
  <c r="T1215" i="13"/>
  <c r="R1492" i="13"/>
  <c r="S1492" i="13"/>
  <c r="T1492" i="13"/>
  <c r="R1492" i="4" s="1"/>
  <c r="N1492" i="13"/>
  <c r="O1492" i="13"/>
  <c r="M1492" i="4" s="1"/>
  <c r="P1492" i="13"/>
  <c r="N1492" i="4" s="1"/>
  <c r="Q1492" i="13"/>
  <c r="R1556" i="13"/>
  <c r="S1556" i="13"/>
  <c r="T1556" i="13"/>
  <c r="N1556" i="13"/>
  <c r="O1556" i="13"/>
  <c r="P1556" i="13"/>
  <c r="Q1556" i="13"/>
  <c r="S1374" i="13"/>
  <c r="T1374" i="13"/>
  <c r="N1374" i="13"/>
  <c r="O1374" i="13"/>
  <c r="P1374" i="13"/>
  <c r="Q1374" i="13"/>
  <c r="R1374" i="13"/>
  <c r="S1433" i="13"/>
  <c r="Q1433" i="4" s="1"/>
  <c r="T1433" i="13"/>
  <c r="R1433" i="4" s="1"/>
  <c r="N1433" i="13"/>
  <c r="L1433" i="4" s="1"/>
  <c r="O1433" i="13"/>
  <c r="M1433" i="4" s="1"/>
  <c r="P1433" i="13"/>
  <c r="N1433" i="4" s="1"/>
  <c r="Q1433" i="13"/>
  <c r="O1433" i="4" s="1"/>
  <c r="R1433" i="13"/>
  <c r="P1433" i="4" s="1"/>
  <c r="P1685" i="13"/>
  <c r="O1685" i="13"/>
  <c r="Q1685" i="13"/>
  <c r="R1685" i="13"/>
  <c r="S1685" i="13"/>
  <c r="T1685" i="13"/>
  <c r="N1685" i="13"/>
  <c r="S1569" i="13"/>
  <c r="Q1569" i="4" s="1"/>
  <c r="T1569" i="13"/>
  <c r="R1569" i="4" s="1"/>
  <c r="N1569" i="13"/>
  <c r="O1569" i="13"/>
  <c r="M1569" i="4" s="1"/>
  <c r="P1569" i="13"/>
  <c r="N1569" i="4" s="1"/>
  <c r="Q1569" i="13"/>
  <c r="O1569" i="4" s="1"/>
  <c r="R1569" i="13"/>
  <c r="P1569" i="4" s="1"/>
  <c r="T1641" i="13"/>
  <c r="N1641" i="13"/>
  <c r="Q1641" i="13"/>
  <c r="P1641" i="13"/>
  <c r="R1641" i="13"/>
  <c r="S1641" i="13"/>
  <c r="O1641" i="13"/>
  <c r="S1255" i="13"/>
  <c r="N1255" i="13"/>
  <c r="O1255" i="13"/>
  <c r="Q1255" i="13"/>
  <c r="R1255" i="13"/>
  <c r="T1255" i="13"/>
  <c r="P1255" i="13"/>
  <c r="T1625" i="13"/>
  <c r="R1625" i="4" s="1"/>
  <c r="N1625" i="13"/>
  <c r="Q1625" i="13"/>
  <c r="O1625" i="13"/>
  <c r="M1625" i="4" s="1"/>
  <c r="P1625" i="13"/>
  <c r="N1625" i="4" s="1"/>
  <c r="R1625" i="13"/>
  <c r="P1625" i="4" s="1"/>
  <c r="S1625" i="13"/>
  <c r="N1670" i="13"/>
  <c r="Q1670" i="13"/>
  <c r="R1670" i="13"/>
  <c r="S1670" i="13"/>
  <c r="T1670" i="13"/>
  <c r="O1670" i="13"/>
  <c r="P1670" i="13"/>
  <c r="Q1690" i="13"/>
  <c r="S1690" i="13"/>
  <c r="T1690" i="13"/>
  <c r="R1690" i="4" s="1"/>
  <c r="N1690" i="13"/>
  <c r="L1690" i="4" s="1"/>
  <c r="O1690" i="13"/>
  <c r="P1690" i="13"/>
  <c r="N1690" i="4" s="1"/>
  <c r="R1690" i="13"/>
  <c r="P1690" i="4" s="1"/>
  <c r="O1624" i="13"/>
  <c r="M1624" i="4" s="1"/>
  <c r="P1624" i="13"/>
  <c r="N1624" i="4" s="1"/>
  <c r="Q1624" i="13"/>
  <c r="O1624" i="4" s="1"/>
  <c r="T1624" i="13"/>
  <c r="R1624" i="4" s="1"/>
  <c r="N1624" i="13"/>
  <c r="L1624" i="4" s="1"/>
  <c r="R1624" i="13"/>
  <c r="P1624" i="4" s="1"/>
  <c r="S1624" i="13"/>
  <c r="Q1624" i="4" s="1"/>
  <c r="S1719" i="13"/>
  <c r="T1719" i="13"/>
  <c r="N1719" i="13"/>
  <c r="O1719" i="13"/>
  <c r="P1719" i="13"/>
  <c r="Q1719" i="13"/>
  <c r="R1719" i="13"/>
  <c r="N1611" i="13"/>
  <c r="O1611" i="13"/>
  <c r="M1611" i="4" s="1"/>
  <c r="P1611" i="13"/>
  <c r="Q1611" i="13"/>
  <c r="S1611" i="13"/>
  <c r="Q1611" i="4" s="1"/>
  <c r="R1611" i="13"/>
  <c r="P1611" i="4" s="1"/>
  <c r="T1611" i="13"/>
  <c r="R1611" i="4" s="1"/>
  <c r="O1793" i="13"/>
  <c r="S1793" i="13"/>
  <c r="N1793" i="13"/>
  <c r="P1793" i="13"/>
  <c r="Q1793" i="13"/>
  <c r="R1793" i="13"/>
  <c r="T1793" i="13"/>
  <c r="O1801" i="13"/>
  <c r="S1801" i="13"/>
  <c r="N1801" i="13"/>
  <c r="P1801" i="13"/>
  <c r="Q1801" i="13"/>
  <c r="R1801" i="13"/>
  <c r="T1801" i="13"/>
  <c r="P1838" i="13"/>
  <c r="T1838" i="13"/>
  <c r="N1838" i="13"/>
  <c r="O1838" i="13"/>
  <c r="Q1838" i="13"/>
  <c r="R1838" i="13"/>
  <c r="S1838" i="13"/>
  <c r="R1850" i="13"/>
  <c r="P1850" i="4" s="1"/>
  <c r="S1850" i="13"/>
  <c r="T1850" i="13"/>
  <c r="N1850" i="13"/>
  <c r="O1850" i="13"/>
  <c r="M1850" i="4" s="1"/>
  <c r="P1850" i="13"/>
  <c r="Q1850" i="13"/>
  <c r="P1880" i="13"/>
  <c r="R1880" i="13"/>
  <c r="S1880" i="13"/>
  <c r="Q1880" i="4" s="1"/>
  <c r="T1880" i="13"/>
  <c r="R1880" i="4" s="1"/>
  <c r="N1880" i="13"/>
  <c r="O1880" i="13"/>
  <c r="Q1880" i="13"/>
  <c r="P1921" i="13"/>
  <c r="Q1921" i="13"/>
  <c r="S1921" i="13"/>
  <c r="N1921" i="13"/>
  <c r="L1921" i="4" s="1"/>
  <c r="O1921" i="13"/>
  <c r="R1921" i="13"/>
  <c r="T1921" i="13"/>
  <c r="O1951" i="13"/>
  <c r="M1951" i="4" s="1"/>
  <c r="N1951" i="13"/>
  <c r="L1951" i="4" s="1"/>
  <c r="P1951" i="13"/>
  <c r="N1951" i="4" s="1"/>
  <c r="Q1951" i="13"/>
  <c r="O1951" i="4" s="1"/>
  <c r="T1951" i="13"/>
  <c r="R1951" i="4" s="1"/>
  <c r="R1951" i="13"/>
  <c r="P1951" i="4" s="1"/>
  <c r="S1951" i="13"/>
  <c r="Q1951" i="4" s="1"/>
  <c r="S1957" i="13"/>
  <c r="T1957" i="13"/>
  <c r="N1957" i="13"/>
  <c r="O1957" i="13"/>
  <c r="R1957" i="13"/>
  <c r="P1957" i="13"/>
  <c r="Q1957" i="13"/>
  <c r="P169" i="13"/>
  <c r="S234" i="13"/>
  <c r="N234" i="13"/>
  <c r="Q234" i="13"/>
  <c r="R234" i="13"/>
  <c r="P499" i="13"/>
  <c r="Q499" i="13"/>
  <c r="R499" i="13"/>
  <c r="S499" i="13"/>
  <c r="T499" i="13"/>
  <c r="N499" i="13"/>
  <c r="Q569" i="13"/>
  <c r="O569" i="4" s="1"/>
  <c r="T569" i="13"/>
  <c r="R569" i="4" s="1"/>
  <c r="N569" i="13"/>
  <c r="L569" i="4" s="1"/>
  <c r="O569" i="13"/>
  <c r="M569" i="4" s="1"/>
  <c r="P569" i="13"/>
  <c r="N569" i="4" s="1"/>
  <c r="R569" i="13"/>
  <c r="P569" i="4" s="1"/>
  <c r="S569" i="13"/>
  <c r="Q569" i="4" s="1"/>
  <c r="S883" i="13"/>
  <c r="O883" i="13"/>
  <c r="P883" i="13"/>
  <c r="Q883" i="13"/>
  <c r="R883" i="13"/>
  <c r="T883" i="13"/>
  <c r="N883" i="13"/>
  <c r="P1234" i="13"/>
  <c r="N1234" i="4" s="1"/>
  <c r="R1234" i="13"/>
  <c r="P1234" i="4" s="1"/>
  <c r="T1234" i="13"/>
  <c r="R1234" i="4" s="1"/>
  <c r="N1234" i="13"/>
  <c r="L1234" i="4" s="1"/>
  <c r="O1234" i="13"/>
  <c r="Q1234" i="13"/>
  <c r="S1234" i="13"/>
  <c r="R1321" i="13"/>
  <c r="S1321" i="13"/>
  <c r="T1321" i="13"/>
  <c r="N1321" i="13"/>
  <c r="O1321" i="13"/>
  <c r="P1321" i="13"/>
  <c r="Q1321" i="13"/>
  <c r="S1409" i="13"/>
  <c r="N1409" i="13"/>
  <c r="O1409" i="13"/>
  <c r="P1409" i="13"/>
  <c r="Q1409" i="13"/>
  <c r="R1409" i="13"/>
  <c r="T1409" i="13"/>
  <c r="N1630" i="13"/>
  <c r="O1630" i="13"/>
  <c r="R1630" i="13"/>
  <c r="S1630" i="13"/>
  <c r="T1630" i="13"/>
  <c r="P1630" i="13"/>
  <c r="Q1630" i="13"/>
  <c r="R1960" i="13"/>
  <c r="S1960" i="13"/>
  <c r="T1960" i="13"/>
  <c r="Q1960" i="13"/>
  <c r="N1960" i="13"/>
  <c r="O1960" i="13"/>
  <c r="P1960" i="13"/>
  <c r="N133" i="13"/>
  <c r="S133" i="13"/>
  <c r="Q133" i="13"/>
  <c r="R133" i="13"/>
  <c r="T133" i="13"/>
  <c r="N388" i="13"/>
  <c r="P388" i="13"/>
  <c r="S388" i="13"/>
  <c r="T388" i="13"/>
  <c r="Q388" i="13"/>
  <c r="R388" i="13"/>
  <c r="S409" i="13"/>
  <c r="T409" i="13"/>
  <c r="N409" i="13"/>
  <c r="P409" i="13"/>
  <c r="Q409" i="13"/>
  <c r="R409" i="13"/>
  <c r="R517" i="13"/>
  <c r="P517" i="4" s="1"/>
  <c r="S517" i="13"/>
  <c r="T517" i="13"/>
  <c r="N517" i="13"/>
  <c r="L517" i="4" s="1"/>
  <c r="P517" i="13"/>
  <c r="Q517" i="13"/>
  <c r="O517" i="4" s="1"/>
  <c r="N440" i="13"/>
  <c r="Q440" i="13"/>
  <c r="S440" i="13"/>
  <c r="T440" i="13"/>
  <c r="P440" i="13"/>
  <c r="R440" i="13"/>
  <c r="L49" i="13"/>
  <c r="L28" i="13"/>
  <c r="L14" i="13"/>
  <c r="I70" i="13"/>
  <c r="I55" i="13"/>
  <c r="I57" i="13"/>
  <c r="L64" i="13"/>
  <c r="I92" i="13"/>
  <c r="L72" i="13"/>
  <c r="I97" i="13"/>
  <c r="I132" i="13"/>
  <c r="I150" i="13"/>
  <c r="L150" i="13"/>
  <c r="S150" i="13" s="1"/>
  <c r="T150" i="13"/>
  <c r="L180" i="13"/>
  <c r="S180" i="13" s="1"/>
  <c r="T180" i="13"/>
  <c r="I180" i="13"/>
  <c r="L175" i="13"/>
  <c r="S175" i="13" s="1"/>
  <c r="L224" i="13"/>
  <c r="S224" i="13" s="1"/>
  <c r="I220" i="13"/>
  <c r="T184" i="13"/>
  <c r="N184" i="13"/>
  <c r="Q184" i="13"/>
  <c r="R184" i="13"/>
  <c r="S184" i="13"/>
  <c r="I201" i="13"/>
  <c r="T211" i="13"/>
  <c r="N218" i="13"/>
  <c r="R218" i="13"/>
  <c r="P218" i="13"/>
  <c r="Q218" i="13"/>
  <c r="I155" i="13"/>
  <c r="N194" i="13"/>
  <c r="P194" i="13"/>
  <c r="Q194" i="13"/>
  <c r="R194" i="13"/>
  <c r="S194" i="13"/>
  <c r="T194" i="13"/>
  <c r="P131" i="13"/>
  <c r="P189" i="13"/>
  <c r="R261" i="13"/>
  <c r="P261" i="4" s="1"/>
  <c r="S261" i="13"/>
  <c r="T261" i="13"/>
  <c r="N261" i="13"/>
  <c r="P261" i="13"/>
  <c r="Q261" i="13"/>
  <c r="P224" i="13"/>
  <c r="P251" i="13"/>
  <c r="Q251" i="13"/>
  <c r="R251" i="13"/>
  <c r="S251" i="13"/>
  <c r="T251" i="13"/>
  <c r="N251" i="13"/>
  <c r="Q323" i="13"/>
  <c r="S323" i="13"/>
  <c r="N323" i="13"/>
  <c r="P323" i="13"/>
  <c r="R323" i="13"/>
  <c r="T323" i="13"/>
  <c r="Q291" i="13"/>
  <c r="S291" i="13"/>
  <c r="T291" i="13"/>
  <c r="N291" i="13"/>
  <c r="P291" i="13"/>
  <c r="R291" i="13"/>
  <c r="N340" i="13"/>
  <c r="P340" i="13"/>
  <c r="R340" i="13"/>
  <c r="S340" i="13"/>
  <c r="T340" i="13"/>
  <c r="Q340" i="13"/>
  <c r="Q321" i="13"/>
  <c r="T321" i="13"/>
  <c r="N321" i="13"/>
  <c r="P321" i="13"/>
  <c r="R321" i="13"/>
  <c r="S321" i="13"/>
  <c r="P362" i="13"/>
  <c r="Q362" i="13"/>
  <c r="S362" i="13"/>
  <c r="T362" i="13"/>
  <c r="N362" i="13"/>
  <c r="R362" i="13"/>
  <c r="T392" i="13"/>
  <c r="Q392" i="13"/>
  <c r="R392" i="13"/>
  <c r="S392" i="13"/>
  <c r="N392" i="13"/>
  <c r="P392" i="13"/>
  <c r="P418" i="13"/>
  <c r="Q418" i="13"/>
  <c r="R418" i="13"/>
  <c r="S418" i="13"/>
  <c r="N418" i="13"/>
  <c r="T418" i="13"/>
  <c r="P426" i="13"/>
  <c r="Q426" i="13"/>
  <c r="R426" i="13"/>
  <c r="S426" i="13"/>
  <c r="N426" i="13"/>
  <c r="T426" i="13"/>
  <c r="N416" i="13"/>
  <c r="P416" i="13"/>
  <c r="Q416" i="13"/>
  <c r="S416" i="13"/>
  <c r="T416" i="13"/>
  <c r="R416" i="13"/>
  <c r="N424" i="13"/>
  <c r="P424" i="13"/>
  <c r="Q424" i="13"/>
  <c r="S424" i="13"/>
  <c r="T424" i="13"/>
  <c r="R424" i="13"/>
  <c r="N455" i="13"/>
  <c r="L455" i="4" s="1"/>
  <c r="P455" i="13"/>
  <c r="Q455" i="13"/>
  <c r="O455" i="4" s="1"/>
  <c r="R455" i="13"/>
  <c r="P455" i="4" s="1"/>
  <c r="S455" i="13"/>
  <c r="T455" i="13"/>
  <c r="N500" i="13"/>
  <c r="P500" i="13"/>
  <c r="Q500" i="13"/>
  <c r="R500" i="13"/>
  <c r="S500" i="13"/>
  <c r="T500" i="13"/>
  <c r="P475" i="13"/>
  <c r="Q475" i="13"/>
  <c r="R475" i="13"/>
  <c r="S475" i="13"/>
  <c r="T475" i="13"/>
  <c r="N475" i="13"/>
  <c r="Q531" i="13"/>
  <c r="R531" i="13"/>
  <c r="S531" i="13"/>
  <c r="T531" i="13"/>
  <c r="N531" i="13"/>
  <c r="O531" i="13"/>
  <c r="P531" i="13"/>
  <c r="Q547" i="13"/>
  <c r="R547" i="13"/>
  <c r="S547" i="13"/>
  <c r="N547" i="13"/>
  <c r="O547" i="13"/>
  <c r="P547" i="13"/>
  <c r="T547" i="13"/>
  <c r="S456" i="13"/>
  <c r="T456" i="13"/>
  <c r="P456" i="13"/>
  <c r="Q456" i="13"/>
  <c r="R456" i="13"/>
  <c r="N456" i="13"/>
  <c r="T530" i="13"/>
  <c r="R530" i="4" s="1"/>
  <c r="N530" i="13"/>
  <c r="O530" i="13"/>
  <c r="Q530" i="13"/>
  <c r="O530" i="4" s="1"/>
  <c r="S530" i="13"/>
  <c r="Q530" i="4" s="1"/>
  <c r="P530" i="13"/>
  <c r="R530" i="13"/>
  <c r="P530" i="4" s="1"/>
  <c r="N540" i="13"/>
  <c r="O540" i="13"/>
  <c r="P540" i="13"/>
  <c r="S540" i="13"/>
  <c r="Q540" i="13"/>
  <c r="R540" i="13"/>
  <c r="T540" i="13"/>
  <c r="T554" i="13"/>
  <c r="N554" i="13"/>
  <c r="Q554" i="13"/>
  <c r="R554" i="13"/>
  <c r="S554" i="13"/>
  <c r="O554" i="13"/>
  <c r="P554" i="13"/>
  <c r="O675" i="13"/>
  <c r="M675" i="4" s="1"/>
  <c r="Q675" i="13"/>
  <c r="O675" i="4" s="1"/>
  <c r="R675" i="13"/>
  <c r="P675" i="4" s="1"/>
  <c r="S675" i="13"/>
  <c r="Q675" i="4" s="1"/>
  <c r="T675" i="13"/>
  <c r="R675" i="4" s="1"/>
  <c r="N675" i="13"/>
  <c r="L675" i="4" s="1"/>
  <c r="P675" i="13"/>
  <c r="N675" i="4" s="1"/>
  <c r="N680" i="13"/>
  <c r="P680" i="13"/>
  <c r="O680" i="13"/>
  <c r="Q680" i="13"/>
  <c r="R680" i="13"/>
  <c r="S680" i="13"/>
  <c r="T680" i="13"/>
  <c r="N548" i="13"/>
  <c r="O548" i="13"/>
  <c r="P548" i="13"/>
  <c r="S548" i="13"/>
  <c r="T548" i="13"/>
  <c r="Q548" i="13"/>
  <c r="R548" i="13"/>
  <c r="T678" i="13"/>
  <c r="N678" i="13"/>
  <c r="R678" i="13"/>
  <c r="S678" i="13"/>
  <c r="O678" i="13"/>
  <c r="P678" i="13"/>
  <c r="Q678" i="13"/>
  <c r="Q655" i="13"/>
  <c r="O655" i="4" s="1"/>
  <c r="S655" i="13"/>
  <c r="Q655" i="4" s="1"/>
  <c r="T655" i="13"/>
  <c r="R655" i="4" s="1"/>
  <c r="N655" i="13"/>
  <c r="L655" i="4" s="1"/>
  <c r="O655" i="13"/>
  <c r="M655" i="4" s="1"/>
  <c r="P655" i="13"/>
  <c r="N655" i="4" s="1"/>
  <c r="R655" i="13"/>
  <c r="P655" i="4" s="1"/>
  <c r="Q679" i="13"/>
  <c r="S679" i="13"/>
  <c r="N679" i="13"/>
  <c r="O679" i="13"/>
  <c r="P679" i="13"/>
  <c r="R679" i="13"/>
  <c r="T679" i="13"/>
  <c r="S743" i="13"/>
  <c r="Q743" i="13"/>
  <c r="N743" i="13"/>
  <c r="O743" i="13"/>
  <c r="P743" i="13"/>
  <c r="R743" i="13"/>
  <c r="T743" i="13"/>
  <c r="S689" i="13"/>
  <c r="Q689" i="4" s="1"/>
  <c r="O689" i="13"/>
  <c r="M689" i="4" s="1"/>
  <c r="P689" i="13"/>
  <c r="Q689" i="13"/>
  <c r="O689" i="4" s="1"/>
  <c r="R689" i="13"/>
  <c r="T689" i="13"/>
  <c r="R689" i="4" s="1"/>
  <c r="N689" i="13"/>
  <c r="P793" i="13"/>
  <c r="Q793" i="13"/>
  <c r="R793" i="13"/>
  <c r="S793" i="13"/>
  <c r="T793" i="13"/>
  <c r="N793" i="13"/>
  <c r="O793" i="13"/>
  <c r="O877" i="13"/>
  <c r="Q877" i="13"/>
  <c r="R877" i="13"/>
  <c r="S877" i="13"/>
  <c r="T877" i="13"/>
  <c r="N877" i="13"/>
  <c r="P877" i="13"/>
  <c r="N882" i="13"/>
  <c r="P882" i="13"/>
  <c r="O882" i="13"/>
  <c r="Q882" i="13"/>
  <c r="R882" i="13"/>
  <c r="S882" i="13"/>
  <c r="T882" i="13"/>
  <c r="Q849" i="13"/>
  <c r="S849" i="13"/>
  <c r="Q849" i="4" s="1"/>
  <c r="N849" i="13"/>
  <c r="L849" i="4" s="1"/>
  <c r="O849" i="13"/>
  <c r="P849" i="13"/>
  <c r="R849" i="13"/>
  <c r="P849" i="4" s="1"/>
  <c r="T849" i="13"/>
  <c r="R849" i="4" s="1"/>
  <c r="S697" i="13"/>
  <c r="O697" i="13"/>
  <c r="P697" i="13"/>
  <c r="R697" i="13"/>
  <c r="T697" i="13"/>
  <c r="N697" i="13"/>
  <c r="Q697" i="13"/>
  <c r="P922" i="13"/>
  <c r="Q922" i="13"/>
  <c r="S922" i="13"/>
  <c r="T922" i="13"/>
  <c r="N922" i="13"/>
  <c r="O922" i="13"/>
  <c r="R922" i="13"/>
  <c r="P930" i="13"/>
  <c r="Q930" i="13"/>
  <c r="S930" i="13"/>
  <c r="T930" i="13"/>
  <c r="N930" i="13"/>
  <c r="O930" i="13"/>
  <c r="R930" i="13"/>
  <c r="Q967" i="13"/>
  <c r="O967" i="4" s="1"/>
  <c r="T967" i="13"/>
  <c r="R967" i="4" s="1"/>
  <c r="N967" i="13"/>
  <c r="L967" i="4" s="1"/>
  <c r="O967" i="13"/>
  <c r="M967" i="4" s="1"/>
  <c r="R967" i="13"/>
  <c r="P967" i="4" s="1"/>
  <c r="S967" i="13"/>
  <c r="Q967" i="4" s="1"/>
  <c r="P967" i="13"/>
  <c r="N967" i="4" s="1"/>
  <c r="Q841" i="13"/>
  <c r="O841" i="4" s="1"/>
  <c r="S841" i="13"/>
  <c r="Q841" i="4" s="1"/>
  <c r="N841" i="13"/>
  <c r="L841" i="4" s="1"/>
  <c r="T841" i="13"/>
  <c r="O841" i="13"/>
  <c r="M841" i="4" s="1"/>
  <c r="P841" i="13"/>
  <c r="R841" i="13"/>
  <c r="P841" i="4" s="1"/>
  <c r="S937" i="13"/>
  <c r="T937" i="13"/>
  <c r="N937" i="13"/>
  <c r="O937" i="13"/>
  <c r="P937" i="13"/>
  <c r="Q937" i="13"/>
  <c r="R937" i="13"/>
  <c r="S969" i="13"/>
  <c r="N969" i="13"/>
  <c r="P969" i="13"/>
  <c r="Q969" i="13"/>
  <c r="O969" i="13"/>
  <c r="R969" i="13"/>
  <c r="T969" i="13"/>
  <c r="N993" i="13"/>
  <c r="Q993" i="13"/>
  <c r="S993" i="13"/>
  <c r="T993" i="13"/>
  <c r="O993" i="13"/>
  <c r="P993" i="13"/>
  <c r="R993" i="13"/>
  <c r="N985" i="13"/>
  <c r="Q985" i="13"/>
  <c r="R985" i="13"/>
  <c r="S985" i="13"/>
  <c r="T985" i="13"/>
  <c r="O985" i="13"/>
  <c r="P985" i="13"/>
  <c r="P809" i="13"/>
  <c r="Q809" i="13"/>
  <c r="S809" i="13"/>
  <c r="T809" i="13"/>
  <c r="N809" i="13"/>
  <c r="O809" i="13"/>
  <c r="R809" i="13"/>
  <c r="Q943" i="13"/>
  <c r="T943" i="13"/>
  <c r="R943" i="4" s="1"/>
  <c r="N943" i="13"/>
  <c r="O943" i="13"/>
  <c r="M943" i="4" s="1"/>
  <c r="P943" i="13"/>
  <c r="N943" i="4" s="1"/>
  <c r="R943" i="13"/>
  <c r="P943" i="4" s="1"/>
  <c r="S943" i="13"/>
  <c r="Q943" i="4" s="1"/>
  <c r="P954" i="13"/>
  <c r="S954" i="13"/>
  <c r="N954" i="13"/>
  <c r="O954" i="13"/>
  <c r="Q954" i="13"/>
  <c r="R954" i="13"/>
  <c r="T954" i="13"/>
  <c r="Q1044" i="13"/>
  <c r="R1044" i="13"/>
  <c r="S1044" i="13"/>
  <c r="T1044" i="13"/>
  <c r="N1044" i="13"/>
  <c r="L1044" i="4" s="1"/>
  <c r="O1044" i="13"/>
  <c r="P1044" i="13"/>
  <c r="P1015" i="13"/>
  <c r="Q1015" i="13"/>
  <c r="O1015" i="4" s="1"/>
  <c r="R1015" i="13"/>
  <c r="P1015" i="4" s="1"/>
  <c r="S1015" i="13"/>
  <c r="Q1015" i="4" s="1"/>
  <c r="T1015" i="13"/>
  <c r="R1015" i="4" s="1"/>
  <c r="N1015" i="13"/>
  <c r="O1015" i="13"/>
  <c r="P1023" i="13"/>
  <c r="Q1023" i="13"/>
  <c r="R1023" i="13"/>
  <c r="S1023" i="13"/>
  <c r="T1023" i="13"/>
  <c r="N1023" i="13"/>
  <c r="O1023" i="13"/>
  <c r="P1031" i="13"/>
  <c r="Q1031" i="13"/>
  <c r="R1031" i="13"/>
  <c r="S1031" i="13"/>
  <c r="T1031" i="13"/>
  <c r="N1031" i="13"/>
  <c r="O1031" i="13"/>
  <c r="P1039" i="13"/>
  <c r="Q1039" i="13"/>
  <c r="R1039" i="13"/>
  <c r="S1039" i="13"/>
  <c r="T1039" i="13"/>
  <c r="N1039" i="13"/>
  <c r="O1039" i="13"/>
  <c r="P1047" i="13"/>
  <c r="Q1047" i="13"/>
  <c r="R1047" i="13"/>
  <c r="S1047" i="13"/>
  <c r="T1047" i="13"/>
  <c r="N1047" i="13"/>
  <c r="O1047" i="13"/>
  <c r="P1055" i="13"/>
  <c r="Q1055" i="13"/>
  <c r="R1055" i="13"/>
  <c r="S1055" i="13"/>
  <c r="T1055" i="13"/>
  <c r="N1055" i="13"/>
  <c r="O1055" i="13"/>
  <c r="Q976" i="13"/>
  <c r="T976" i="13"/>
  <c r="N976" i="13"/>
  <c r="O976" i="13"/>
  <c r="P976" i="13"/>
  <c r="R976" i="13"/>
  <c r="S976" i="13"/>
  <c r="S1038" i="13"/>
  <c r="T1038" i="13"/>
  <c r="N1038" i="13"/>
  <c r="O1038" i="13"/>
  <c r="P1038" i="13"/>
  <c r="Q1038" i="13"/>
  <c r="R1038" i="13"/>
  <c r="P1071" i="13"/>
  <c r="Q1071" i="13"/>
  <c r="S1071" i="13"/>
  <c r="N1071" i="13"/>
  <c r="O1071" i="13"/>
  <c r="R1071" i="13"/>
  <c r="T1071" i="13"/>
  <c r="R1188" i="13"/>
  <c r="S1188" i="13"/>
  <c r="T1188" i="13"/>
  <c r="N1188" i="13"/>
  <c r="O1188" i="13"/>
  <c r="P1188" i="13"/>
  <c r="Q1188" i="13"/>
  <c r="R1228" i="13"/>
  <c r="T1228" i="13"/>
  <c r="N1228" i="13"/>
  <c r="O1228" i="13"/>
  <c r="P1228" i="13"/>
  <c r="Q1228" i="13"/>
  <c r="S1228" i="13"/>
  <c r="Q1084" i="13"/>
  <c r="T1084" i="13"/>
  <c r="N1084" i="13"/>
  <c r="O1084" i="13"/>
  <c r="P1084" i="13"/>
  <c r="R1084" i="13"/>
  <c r="P1084" i="4" s="1"/>
  <c r="S1084" i="13"/>
  <c r="Q1175" i="13"/>
  <c r="R1175" i="13"/>
  <c r="S1175" i="13"/>
  <c r="T1175" i="13"/>
  <c r="N1175" i="13"/>
  <c r="O1175" i="13"/>
  <c r="P1175" i="13"/>
  <c r="S1094" i="13"/>
  <c r="N1094" i="13"/>
  <c r="P1094" i="13"/>
  <c r="Q1094" i="13"/>
  <c r="O1094" i="13"/>
  <c r="R1094" i="13"/>
  <c r="T1094" i="13"/>
  <c r="Q1223" i="13"/>
  <c r="S1223" i="13"/>
  <c r="N1223" i="13"/>
  <c r="O1223" i="13"/>
  <c r="P1223" i="13"/>
  <c r="R1223" i="13"/>
  <c r="T1223" i="13"/>
  <c r="S1263" i="13"/>
  <c r="N1263" i="13"/>
  <c r="O1263" i="13"/>
  <c r="P1263" i="13"/>
  <c r="Q1263" i="13"/>
  <c r="R1263" i="13"/>
  <c r="T1263" i="13"/>
  <c r="N1296" i="13"/>
  <c r="O1296" i="13"/>
  <c r="P1296" i="13"/>
  <c r="Q1296" i="13"/>
  <c r="R1296" i="13"/>
  <c r="S1296" i="13"/>
  <c r="T1296" i="13"/>
  <c r="R1353" i="13"/>
  <c r="S1353" i="13"/>
  <c r="T1353" i="13"/>
  <c r="N1353" i="13"/>
  <c r="O1353" i="13"/>
  <c r="P1353" i="13"/>
  <c r="Q1353" i="13"/>
  <c r="S945" i="13"/>
  <c r="N945" i="13"/>
  <c r="P945" i="13"/>
  <c r="Q945" i="13"/>
  <c r="T945" i="13"/>
  <c r="O945" i="13"/>
  <c r="R945" i="13"/>
  <c r="Q1207" i="13"/>
  <c r="S1207" i="13"/>
  <c r="N1207" i="13"/>
  <c r="O1207" i="13"/>
  <c r="P1207" i="13"/>
  <c r="R1207" i="13"/>
  <c r="T1207" i="13"/>
  <c r="P1265" i="13"/>
  <c r="Q1265" i="13"/>
  <c r="O1265" i="13"/>
  <c r="R1265" i="13"/>
  <c r="S1265" i="13"/>
  <c r="T1265" i="13"/>
  <c r="N1265" i="13"/>
  <c r="N1606" i="13"/>
  <c r="O1606" i="13"/>
  <c r="P1606" i="13"/>
  <c r="R1606" i="13"/>
  <c r="Q1606" i="13"/>
  <c r="S1606" i="13"/>
  <c r="T1606" i="13"/>
  <c r="S1137" i="13"/>
  <c r="Q1137" i="4" s="1"/>
  <c r="T1137" i="13"/>
  <c r="R1137" i="4" s="1"/>
  <c r="N1137" i="13"/>
  <c r="L1137" i="4" s="1"/>
  <c r="O1137" i="13"/>
  <c r="M1137" i="4" s="1"/>
  <c r="P1137" i="13"/>
  <c r="N1137" i="4" s="1"/>
  <c r="Q1137" i="13"/>
  <c r="O1137" i="4" s="1"/>
  <c r="R1137" i="13"/>
  <c r="P1137" i="4" s="1"/>
  <c r="O1249" i="13"/>
  <c r="P1249" i="13"/>
  <c r="Q1249" i="13"/>
  <c r="S1249" i="13"/>
  <c r="T1249" i="13"/>
  <c r="N1249" i="13"/>
  <c r="R1249" i="13"/>
  <c r="R1452" i="13"/>
  <c r="P1452" i="4" s="1"/>
  <c r="S1452" i="13"/>
  <c r="T1452" i="13"/>
  <c r="R1452" i="4" s="1"/>
  <c r="N1452" i="13"/>
  <c r="O1452" i="13"/>
  <c r="P1452" i="13"/>
  <c r="Q1452" i="13"/>
  <c r="O1452" i="4" s="1"/>
  <c r="R1516" i="13"/>
  <c r="P1516" i="4" s="1"/>
  <c r="S1516" i="13"/>
  <c r="Q1516" i="4" s="1"/>
  <c r="T1516" i="13"/>
  <c r="R1516" i="4" s="1"/>
  <c r="N1516" i="13"/>
  <c r="L1516" i="4" s="1"/>
  <c r="O1516" i="13"/>
  <c r="M1516" i="4" s="1"/>
  <c r="P1516" i="13"/>
  <c r="N1516" i="4" s="1"/>
  <c r="Q1516" i="13"/>
  <c r="O1516" i="4" s="1"/>
  <c r="S1580" i="13"/>
  <c r="Q1580" i="4" s="1"/>
  <c r="T1580" i="13"/>
  <c r="R1580" i="4" s="1"/>
  <c r="N1580" i="13"/>
  <c r="L1580" i="4" s="1"/>
  <c r="O1580" i="13"/>
  <c r="M1580" i="4" s="1"/>
  <c r="P1580" i="13"/>
  <c r="N1580" i="4" s="1"/>
  <c r="Q1580" i="13"/>
  <c r="O1580" i="4" s="1"/>
  <c r="R1580" i="13"/>
  <c r="P1580" i="4" s="1"/>
  <c r="S1358" i="13"/>
  <c r="T1358" i="13"/>
  <c r="N1358" i="13"/>
  <c r="O1358" i="13"/>
  <c r="P1358" i="13"/>
  <c r="Q1358" i="13"/>
  <c r="R1358" i="13"/>
  <c r="S1465" i="13"/>
  <c r="Q1465" i="4" s="1"/>
  <c r="T1465" i="13"/>
  <c r="R1465" i="4" s="1"/>
  <c r="N1465" i="13"/>
  <c r="L1465" i="4" s="1"/>
  <c r="O1465" i="13"/>
  <c r="M1465" i="4" s="1"/>
  <c r="P1465" i="13"/>
  <c r="N1465" i="4" s="1"/>
  <c r="Q1465" i="13"/>
  <c r="O1465" i="4" s="1"/>
  <c r="R1465" i="13"/>
  <c r="P1465" i="4" s="1"/>
  <c r="O1686" i="13"/>
  <c r="P1686" i="13"/>
  <c r="Q1686" i="13"/>
  <c r="R1686" i="13"/>
  <c r="S1686" i="13"/>
  <c r="T1686" i="13"/>
  <c r="N1686" i="13"/>
  <c r="N1643" i="13"/>
  <c r="O1643" i="13"/>
  <c r="P1643" i="13"/>
  <c r="S1643" i="13"/>
  <c r="Q1643" i="4" s="1"/>
  <c r="Q1643" i="13"/>
  <c r="R1643" i="13"/>
  <c r="P1643" i="4" s="1"/>
  <c r="T1643" i="13"/>
  <c r="S1529" i="13"/>
  <c r="T1529" i="13"/>
  <c r="N1529" i="13"/>
  <c r="O1529" i="13"/>
  <c r="P1529" i="13"/>
  <c r="Q1529" i="13"/>
  <c r="R1529" i="13"/>
  <c r="N1603" i="13"/>
  <c r="O1603" i="13"/>
  <c r="P1603" i="13"/>
  <c r="Q1603" i="13"/>
  <c r="S1603" i="13"/>
  <c r="R1603" i="13"/>
  <c r="T1603" i="13"/>
  <c r="R1603" i="4" s="1"/>
  <c r="N1627" i="13"/>
  <c r="O1627" i="13"/>
  <c r="P1627" i="13"/>
  <c r="S1627" i="13"/>
  <c r="Q1627" i="4" s="1"/>
  <c r="Q1627" i="13"/>
  <c r="R1627" i="13"/>
  <c r="P1627" i="4" s="1"/>
  <c r="T1627" i="13"/>
  <c r="R1627" i="4" s="1"/>
  <c r="S1457" i="13"/>
  <c r="Q1457" i="4" s="1"/>
  <c r="T1457" i="13"/>
  <c r="R1457" i="4" s="1"/>
  <c r="N1457" i="13"/>
  <c r="L1457" i="4" s="1"/>
  <c r="O1457" i="13"/>
  <c r="M1457" i="4" s="1"/>
  <c r="P1457" i="13"/>
  <c r="N1457" i="4" s="1"/>
  <c r="Q1457" i="13"/>
  <c r="O1457" i="4" s="1"/>
  <c r="R1457" i="13"/>
  <c r="P1457" i="4" s="1"/>
  <c r="S1823" i="13"/>
  <c r="Q1823" i="13"/>
  <c r="N1823" i="13"/>
  <c r="O1823" i="13"/>
  <c r="P1823" i="13"/>
  <c r="R1823" i="13"/>
  <c r="T1823" i="13"/>
  <c r="S1839" i="13"/>
  <c r="Q1839" i="4" s="1"/>
  <c r="T1839" i="13"/>
  <c r="R1839" i="4" s="1"/>
  <c r="N1839" i="13"/>
  <c r="L1839" i="4" s="1"/>
  <c r="O1839" i="13"/>
  <c r="M1839" i="4" s="1"/>
  <c r="P1839" i="13"/>
  <c r="N1839" i="4" s="1"/>
  <c r="Q1839" i="13"/>
  <c r="O1839" i="4" s="1"/>
  <c r="R1839" i="13"/>
  <c r="P1839" i="4" s="1"/>
  <c r="R1874" i="13"/>
  <c r="P1874" i="4" s="1"/>
  <c r="T1874" i="13"/>
  <c r="N1874" i="13"/>
  <c r="O1874" i="13"/>
  <c r="P1874" i="13"/>
  <c r="N1874" i="4" s="1"/>
  <c r="S1874" i="13"/>
  <c r="Q1874" i="13"/>
  <c r="O1874" i="4" s="1"/>
  <c r="R1882" i="13"/>
  <c r="T1882" i="13"/>
  <c r="N1882" i="13"/>
  <c r="O1882" i="13"/>
  <c r="P1882" i="13"/>
  <c r="S1882" i="13"/>
  <c r="Q1882" i="13"/>
  <c r="N1906" i="13"/>
  <c r="L1906" i="4" s="1"/>
  <c r="O1906" i="13"/>
  <c r="M1906" i="4" s="1"/>
  <c r="P1906" i="13"/>
  <c r="Q1906" i="13"/>
  <c r="R1906" i="13"/>
  <c r="S1906" i="13"/>
  <c r="T1906" i="13"/>
  <c r="R1906" i="4" s="1"/>
  <c r="O1696" i="13"/>
  <c r="N1696" i="13"/>
  <c r="P1696" i="13"/>
  <c r="Q1696" i="13"/>
  <c r="R1696" i="13"/>
  <c r="S1696" i="13"/>
  <c r="T1696" i="13"/>
  <c r="P1848" i="13"/>
  <c r="N1848" i="4" s="1"/>
  <c r="Q1848" i="13"/>
  <c r="O1848" i="4" s="1"/>
  <c r="R1848" i="13"/>
  <c r="S1848" i="13"/>
  <c r="Q1848" i="4" s="1"/>
  <c r="T1848" i="13"/>
  <c r="R1848" i="4" s="1"/>
  <c r="N1848" i="13"/>
  <c r="L1848" i="4" s="1"/>
  <c r="O1848" i="13"/>
  <c r="M1848" i="4" s="1"/>
  <c r="P1856" i="13"/>
  <c r="N1856" i="4" s="1"/>
  <c r="Q1856" i="13"/>
  <c r="O1856" i="4" s="1"/>
  <c r="R1856" i="13"/>
  <c r="P1856" i="4" s="1"/>
  <c r="S1856" i="13"/>
  <c r="Q1856" i="4" s="1"/>
  <c r="T1856" i="13"/>
  <c r="R1856" i="4" s="1"/>
  <c r="N1856" i="13"/>
  <c r="L1856" i="4" s="1"/>
  <c r="O1856" i="13"/>
  <c r="M1856" i="4" s="1"/>
  <c r="P1864" i="13"/>
  <c r="N1864" i="4" s="1"/>
  <c r="Q1864" i="13"/>
  <c r="O1864" i="4" s="1"/>
  <c r="R1864" i="13"/>
  <c r="P1864" i="4" s="1"/>
  <c r="S1864" i="13"/>
  <c r="Q1864" i="4" s="1"/>
  <c r="T1864" i="13"/>
  <c r="R1864" i="4" s="1"/>
  <c r="N1864" i="13"/>
  <c r="L1864" i="4" s="1"/>
  <c r="O1864" i="13"/>
  <c r="M1864" i="4" s="1"/>
  <c r="P1872" i="13"/>
  <c r="Q1872" i="13"/>
  <c r="R1872" i="13"/>
  <c r="S1872" i="13"/>
  <c r="T1872" i="13"/>
  <c r="N1872" i="13"/>
  <c r="O1872" i="13"/>
  <c r="S1981" i="13"/>
  <c r="R1981" i="13"/>
  <c r="T1981" i="13"/>
  <c r="N1981" i="13"/>
  <c r="O1981" i="13"/>
  <c r="P1981" i="13"/>
  <c r="Q1981" i="13"/>
  <c r="O1943" i="13"/>
  <c r="T1943" i="13"/>
  <c r="S1943" i="13"/>
  <c r="N1943" i="13"/>
  <c r="P1943" i="13"/>
  <c r="Q1943" i="13"/>
  <c r="R1943" i="13"/>
  <c r="T322" i="13"/>
  <c r="N322" i="13"/>
  <c r="Q322" i="13"/>
  <c r="O322" i="4" s="1"/>
  <c r="P322" i="13"/>
  <c r="R322" i="13"/>
  <c r="P322" i="4" s="1"/>
  <c r="S322" i="13"/>
  <c r="S1521" i="13"/>
  <c r="T1521" i="13"/>
  <c r="R1521" i="4" s="1"/>
  <c r="N1521" i="13"/>
  <c r="L1521" i="4" s="1"/>
  <c r="O1521" i="13"/>
  <c r="M1521" i="4" s="1"/>
  <c r="P1521" i="13"/>
  <c r="N1521" i="4" s="1"/>
  <c r="Q1521" i="13"/>
  <c r="O1521" i="4" s="1"/>
  <c r="R1521" i="13"/>
  <c r="P1521" i="4" s="1"/>
  <c r="P1974" i="13"/>
  <c r="Q1974" i="13"/>
  <c r="R1974" i="13"/>
  <c r="S1974" i="13"/>
  <c r="O1974" i="13"/>
  <c r="T1974" i="13"/>
  <c r="N1974" i="13"/>
  <c r="E7" i="13"/>
  <c r="Q467" i="10"/>
  <c r="N467" i="10"/>
  <c r="L467" i="4" s="1"/>
  <c r="R467" i="10"/>
  <c r="P467" i="4" s="1"/>
  <c r="T600" i="10"/>
  <c r="R600" i="4" s="1"/>
  <c r="N600" i="10"/>
  <c r="L600" i="4" s="1"/>
  <c r="P600" i="10"/>
  <c r="N600" i="4" s="1"/>
  <c r="Q600" i="10"/>
  <c r="O600" i="4" s="1"/>
  <c r="O600" i="10"/>
  <c r="M600" i="4" s="1"/>
  <c r="R600" i="10"/>
  <c r="P600" i="4" s="1"/>
  <c r="S600" i="10"/>
  <c r="Q600" i="4" s="1"/>
  <c r="R757" i="10"/>
  <c r="S757" i="10"/>
  <c r="T757" i="10"/>
  <c r="N757" i="10"/>
  <c r="L757" i="4" s="1"/>
  <c r="O757" i="10"/>
  <c r="P757" i="10"/>
  <c r="N757" i="4" s="1"/>
  <c r="Q757" i="10"/>
  <c r="O807" i="10"/>
  <c r="M807" i="4" s="1"/>
  <c r="P807" i="10"/>
  <c r="N807" i="4" s="1"/>
  <c r="R807" i="10"/>
  <c r="P807" i="4" s="1"/>
  <c r="S807" i="10"/>
  <c r="Q807" i="4" s="1"/>
  <c r="T807" i="10"/>
  <c r="N807" i="10"/>
  <c r="L807" i="4" s="1"/>
  <c r="Q807" i="10"/>
  <c r="O807" i="4" s="1"/>
  <c r="S875" i="10"/>
  <c r="T875" i="10"/>
  <c r="N875" i="10"/>
  <c r="Q875" i="10"/>
  <c r="R875" i="10"/>
  <c r="O875" i="10"/>
  <c r="P875" i="10"/>
  <c r="N1119" i="10"/>
  <c r="L1119" i="4" s="1"/>
  <c r="O1119" i="10"/>
  <c r="M1119" i="4" s="1"/>
  <c r="P1119" i="10"/>
  <c r="N1119" i="4" s="1"/>
  <c r="S1119" i="10"/>
  <c r="Q1119" i="4" s="1"/>
  <c r="R1119" i="10"/>
  <c r="P1119" i="4" s="1"/>
  <c r="T1119" i="10"/>
  <c r="R1119" i="4" s="1"/>
  <c r="Q1119" i="10"/>
  <c r="O1119" i="4" s="1"/>
  <c r="Q1277" i="10"/>
  <c r="O1277" i="4" s="1"/>
  <c r="T1277" i="10"/>
  <c r="R1277" i="4" s="1"/>
  <c r="P1277" i="10"/>
  <c r="R1277" i="10"/>
  <c r="P1277" i="4" s="1"/>
  <c r="S1277" i="10"/>
  <c r="Q1277" i="4" s="1"/>
  <c r="N1277" i="10"/>
  <c r="O1277" i="10"/>
  <c r="Q1269" i="10"/>
  <c r="T1269" i="10"/>
  <c r="O1269" i="10"/>
  <c r="P1269" i="10"/>
  <c r="R1269" i="10"/>
  <c r="P1269" i="4" s="1"/>
  <c r="S1269" i="10"/>
  <c r="Q1269" i="4" s="1"/>
  <c r="N1269" i="10"/>
  <c r="L1269" i="4" s="1"/>
  <c r="Q1239" i="10"/>
  <c r="S1239" i="10"/>
  <c r="T1239" i="10"/>
  <c r="N1239" i="10"/>
  <c r="L1239" i="4" s="1"/>
  <c r="O1239" i="10"/>
  <c r="M1239" i="4" s="1"/>
  <c r="P1239" i="10"/>
  <c r="N1239" i="4" s="1"/>
  <c r="R1239" i="10"/>
  <c r="N1095" i="10"/>
  <c r="O1095" i="10"/>
  <c r="M1095" i="4" s="1"/>
  <c r="P1095" i="10"/>
  <c r="Q1095" i="10"/>
  <c r="S1095" i="10"/>
  <c r="R1095" i="10"/>
  <c r="T1095" i="10"/>
  <c r="P1344" i="10"/>
  <c r="N1344" i="4" s="1"/>
  <c r="Q1344" i="10"/>
  <c r="O1344" i="4" s="1"/>
  <c r="R1344" i="10"/>
  <c r="S1344" i="10"/>
  <c r="Q1344" i="4" s="1"/>
  <c r="N1344" i="10"/>
  <c r="O1344" i="10"/>
  <c r="T1344" i="10"/>
  <c r="S1367" i="10"/>
  <c r="T1367" i="10"/>
  <c r="R1367" i="4" s="1"/>
  <c r="N1367" i="10"/>
  <c r="O1367" i="10"/>
  <c r="M1367" i="4" s="1"/>
  <c r="P1367" i="10"/>
  <c r="N1367" i="4" s="1"/>
  <c r="Q1367" i="10"/>
  <c r="O1367" i="4" s="1"/>
  <c r="R1367" i="10"/>
  <c r="P1367" i="4" s="1"/>
  <c r="P1432" i="10"/>
  <c r="N1432" i="4" s="1"/>
  <c r="Q1432" i="10"/>
  <c r="R1432" i="10"/>
  <c r="P1432" i="4" s="1"/>
  <c r="S1432" i="10"/>
  <c r="Q1432" i="4" s="1"/>
  <c r="T1432" i="10"/>
  <c r="R1432" i="4" s="1"/>
  <c r="N1432" i="10"/>
  <c r="L1432" i="4" s="1"/>
  <c r="O1432" i="10"/>
  <c r="M1432" i="4" s="1"/>
  <c r="S1463" i="10"/>
  <c r="Q1463" i="4" s="1"/>
  <c r="T1463" i="10"/>
  <c r="R1463" i="4" s="1"/>
  <c r="N1463" i="10"/>
  <c r="O1463" i="10"/>
  <c r="M1463" i="4" s="1"/>
  <c r="P1463" i="10"/>
  <c r="Q1463" i="10"/>
  <c r="O1463" i="4" s="1"/>
  <c r="R1463" i="10"/>
  <c r="Q1509" i="10"/>
  <c r="T1509" i="10"/>
  <c r="R1509" i="4" s="1"/>
  <c r="N1509" i="10"/>
  <c r="O1509" i="10"/>
  <c r="P1509" i="10"/>
  <c r="N1509" i="4" s="1"/>
  <c r="R1509" i="10"/>
  <c r="P1509" i="4" s="1"/>
  <c r="S1509" i="10"/>
  <c r="Q1509" i="4" s="1"/>
  <c r="P1614" i="10"/>
  <c r="N1614" i="4" s="1"/>
  <c r="Q1614" i="10"/>
  <c r="R1614" i="10"/>
  <c r="S1614" i="10"/>
  <c r="Q1614" i="4" s="1"/>
  <c r="T1614" i="10"/>
  <c r="R1614" i="4" s="1"/>
  <c r="N1614" i="10"/>
  <c r="L1614" i="4" s="1"/>
  <c r="O1614" i="10"/>
  <c r="Q1686" i="10"/>
  <c r="R1686" i="10"/>
  <c r="S1686" i="10"/>
  <c r="N1686" i="10"/>
  <c r="O1686" i="10"/>
  <c r="P1686" i="10"/>
  <c r="T1686" i="10"/>
  <c r="Q1718" i="10"/>
  <c r="R1718" i="10"/>
  <c r="S1718" i="10"/>
  <c r="Q1718" i="4" s="1"/>
  <c r="N1718" i="10"/>
  <c r="L1718" i="4" s="1"/>
  <c r="O1718" i="10"/>
  <c r="P1718" i="10"/>
  <c r="N1718" i="4" s="1"/>
  <c r="T1718" i="10"/>
  <c r="P1562" i="10"/>
  <c r="N1562" i="4" s="1"/>
  <c r="N1562" i="10"/>
  <c r="L1562" i="4" s="1"/>
  <c r="O1562" i="10"/>
  <c r="M1562" i="4" s="1"/>
  <c r="Q1562" i="10"/>
  <c r="O1562" i="4" s="1"/>
  <c r="R1562" i="10"/>
  <c r="P1562" i="4" s="1"/>
  <c r="S1562" i="10"/>
  <c r="Q1562" i="4" s="1"/>
  <c r="T1562" i="10"/>
  <c r="R1562" i="4" s="1"/>
  <c r="S1784" i="10"/>
  <c r="N1784" i="10"/>
  <c r="O1784" i="10"/>
  <c r="P1784" i="10"/>
  <c r="N1784" i="4" s="1"/>
  <c r="Q1784" i="10"/>
  <c r="O1784" i="4" s="1"/>
  <c r="R1784" i="10"/>
  <c r="P1784" i="4" s="1"/>
  <c r="T1784" i="10"/>
  <c r="S1581" i="10"/>
  <c r="Q1581" i="4" s="1"/>
  <c r="T1581" i="10"/>
  <c r="R1581" i="4" s="1"/>
  <c r="N1581" i="10"/>
  <c r="O1581" i="10"/>
  <c r="M1581" i="4" s="1"/>
  <c r="P1581" i="10"/>
  <c r="Q1581" i="10"/>
  <c r="O1581" i="4" s="1"/>
  <c r="R1581" i="10"/>
  <c r="Q1501" i="10"/>
  <c r="O1501" i="4" s="1"/>
  <c r="T1501" i="10"/>
  <c r="R1501" i="4" s="1"/>
  <c r="N1501" i="10"/>
  <c r="L1501" i="4" s="1"/>
  <c r="O1501" i="10"/>
  <c r="M1501" i="4" s="1"/>
  <c r="S1501" i="10"/>
  <c r="Q1501" i="4" s="1"/>
  <c r="P1501" i="10"/>
  <c r="N1501" i="4" s="1"/>
  <c r="R1501" i="10"/>
  <c r="P1501" i="4" s="1"/>
  <c r="R1803" i="10"/>
  <c r="S1803" i="10"/>
  <c r="N1803" i="10"/>
  <c r="L1803" i="4" s="1"/>
  <c r="O1803" i="10"/>
  <c r="M1803" i="4" s="1"/>
  <c r="P1803" i="10"/>
  <c r="N1803" i="4" s="1"/>
  <c r="Q1803" i="10"/>
  <c r="T1803" i="10"/>
  <c r="R1803" i="4" s="1"/>
  <c r="T1733" i="10"/>
  <c r="N1733" i="10"/>
  <c r="Q1733" i="10"/>
  <c r="O1733" i="4" s="1"/>
  <c r="S1733" i="10"/>
  <c r="O1733" i="10"/>
  <c r="M1733" i="4" s="1"/>
  <c r="P1733" i="10"/>
  <c r="R1733" i="10"/>
  <c r="Q1798" i="10"/>
  <c r="O1798" i="4" s="1"/>
  <c r="R1798" i="10"/>
  <c r="T1798" i="10"/>
  <c r="N1798" i="10"/>
  <c r="O1798" i="10"/>
  <c r="P1798" i="10"/>
  <c r="S1798" i="10"/>
  <c r="Q1798" i="4" s="1"/>
  <c r="R1862" i="10"/>
  <c r="N1862" i="10"/>
  <c r="O1862" i="10"/>
  <c r="P1862" i="10"/>
  <c r="N1862" i="4" s="1"/>
  <c r="T1862" i="10"/>
  <c r="R1862" i="4" s="1"/>
  <c r="Q1862" i="10"/>
  <c r="O1862" i="4" s="1"/>
  <c r="S1862" i="10"/>
  <c r="Q1862" i="4" s="1"/>
  <c r="S1573" i="10"/>
  <c r="T1573" i="10"/>
  <c r="R1573" i="4" s="1"/>
  <c r="N1573" i="10"/>
  <c r="O1573" i="10"/>
  <c r="M1573" i="4" s="1"/>
  <c r="P1573" i="10"/>
  <c r="N1573" i="4" s="1"/>
  <c r="Q1573" i="10"/>
  <c r="O1573" i="4" s="1"/>
  <c r="R1573" i="10"/>
  <c r="P1573" i="4" s="1"/>
  <c r="S1800" i="10"/>
  <c r="Q1800" i="4" s="1"/>
  <c r="T1800" i="10"/>
  <c r="R1800" i="4" s="1"/>
  <c r="N1800" i="10"/>
  <c r="L1800" i="4" s="1"/>
  <c r="O1800" i="10"/>
  <c r="M1800" i="4" s="1"/>
  <c r="P1800" i="10"/>
  <c r="N1800" i="4" s="1"/>
  <c r="Q1800" i="10"/>
  <c r="O1800" i="4" s="1"/>
  <c r="R1800" i="10"/>
  <c r="P1800" i="4" s="1"/>
  <c r="S1824" i="10"/>
  <c r="Q1824" i="4" s="1"/>
  <c r="T1824" i="10"/>
  <c r="R1824" i="4" s="1"/>
  <c r="O1824" i="10"/>
  <c r="M1824" i="4" s="1"/>
  <c r="P1824" i="10"/>
  <c r="N1824" i="4" s="1"/>
  <c r="Q1824" i="10"/>
  <c r="O1824" i="4" s="1"/>
  <c r="N1824" i="10"/>
  <c r="L1824" i="4" s="1"/>
  <c r="R1824" i="10"/>
  <c r="P1824" i="4" s="1"/>
  <c r="N1952" i="10"/>
  <c r="T1952" i="10"/>
  <c r="O1952" i="10"/>
  <c r="P1952" i="10"/>
  <c r="Q1952" i="10"/>
  <c r="R1952" i="10"/>
  <c r="S1952" i="10"/>
  <c r="T1725" i="10"/>
  <c r="N1725" i="10"/>
  <c r="L1725" i="4" s="1"/>
  <c r="Q1725" i="10"/>
  <c r="S1725" i="10"/>
  <c r="O1725" i="10"/>
  <c r="M1725" i="4" s="1"/>
  <c r="P1725" i="10"/>
  <c r="N1725" i="4" s="1"/>
  <c r="R1725" i="10"/>
  <c r="S1950" i="10"/>
  <c r="T1950" i="10"/>
  <c r="R1950" i="4" s="1"/>
  <c r="N1950" i="10"/>
  <c r="L1950" i="4" s="1"/>
  <c r="O1950" i="10"/>
  <c r="M1950" i="4" s="1"/>
  <c r="P1950" i="10"/>
  <c r="N1950" i="4" s="1"/>
  <c r="Q1950" i="10"/>
  <c r="O1950" i="4" s="1"/>
  <c r="R1950" i="10"/>
  <c r="P1950" i="4" s="1"/>
  <c r="N1878" i="10"/>
  <c r="L1878" i="4" s="1"/>
  <c r="O1878" i="10"/>
  <c r="M1878" i="4" s="1"/>
  <c r="P1878" i="10"/>
  <c r="N1878" i="4" s="1"/>
  <c r="Q1878" i="10"/>
  <c r="O1878" i="4" s="1"/>
  <c r="R1878" i="10"/>
  <c r="P1878" i="4" s="1"/>
  <c r="S1878" i="10"/>
  <c r="Q1878" i="4" s="1"/>
  <c r="T1878" i="10"/>
  <c r="N1743" i="10"/>
  <c r="P1743" i="10"/>
  <c r="S1743" i="10"/>
  <c r="Q1743" i="10"/>
  <c r="R1743" i="10"/>
  <c r="T1743" i="10"/>
  <c r="R1743" i="4" s="1"/>
  <c r="O1743" i="10"/>
  <c r="M1743" i="4" s="1"/>
  <c r="T818" i="10"/>
  <c r="R818" i="4" s="1"/>
  <c r="N818" i="10"/>
  <c r="L818" i="4" s="1"/>
  <c r="S818" i="10"/>
  <c r="O818" i="10"/>
  <c r="P818" i="10"/>
  <c r="N818" i="4" s="1"/>
  <c r="Q818" i="10"/>
  <c r="O818" i="4" s="1"/>
  <c r="R818" i="10"/>
  <c r="P818" i="4" s="1"/>
  <c r="Q1031" i="10"/>
  <c r="T1031" i="10"/>
  <c r="O1031" i="10"/>
  <c r="P1031" i="10"/>
  <c r="R1031" i="10"/>
  <c r="S1031" i="10"/>
  <c r="N1031" i="10"/>
  <c r="N1124" i="10"/>
  <c r="L1124" i="4" s="1"/>
  <c r="O1124" i="10"/>
  <c r="M1124" i="4" s="1"/>
  <c r="Q1124" i="10"/>
  <c r="O1124" i="4" s="1"/>
  <c r="T1124" i="10"/>
  <c r="R1124" i="4" s="1"/>
  <c r="P1124" i="10"/>
  <c r="N1124" i="4" s="1"/>
  <c r="R1124" i="10"/>
  <c r="S1124" i="10"/>
  <c r="Q1124" i="4" s="1"/>
  <c r="P1352" i="10"/>
  <c r="Q1352" i="10"/>
  <c r="S1352" i="10"/>
  <c r="Q1352" i="4" s="1"/>
  <c r="N1352" i="10"/>
  <c r="L1352" i="4" s="1"/>
  <c r="O1352" i="10"/>
  <c r="R1352" i="10"/>
  <c r="T1352" i="10"/>
  <c r="R1352" i="4" s="1"/>
  <c r="N1409" i="10"/>
  <c r="P1409" i="10"/>
  <c r="N1409" i="4" s="1"/>
  <c r="S1409" i="10"/>
  <c r="T1409" i="10"/>
  <c r="R1409" i="4" s="1"/>
  <c r="O1409" i="10"/>
  <c r="Q1409" i="10"/>
  <c r="R1409" i="10"/>
  <c r="P1543" i="10"/>
  <c r="N1543" i="4" s="1"/>
  <c r="Q1543" i="10"/>
  <c r="O1543" i="4" s="1"/>
  <c r="R1543" i="10"/>
  <c r="P1543" i="4" s="1"/>
  <c r="S1543" i="10"/>
  <c r="Q1543" i="4" s="1"/>
  <c r="T1543" i="10"/>
  <c r="R1543" i="4" s="1"/>
  <c r="N1543" i="10"/>
  <c r="L1543" i="4" s="1"/>
  <c r="O1543" i="10"/>
  <c r="M1543" i="4" s="1"/>
  <c r="N1502" i="10"/>
  <c r="Q1502" i="10"/>
  <c r="S1502" i="10"/>
  <c r="T1502" i="10"/>
  <c r="P1502" i="10"/>
  <c r="R1502" i="10"/>
  <c r="O1502" i="10"/>
  <c r="M1502" i="4" s="1"/>
  <c r="N273" i="10"/>
  <c r="Q273" i="10"/>
  <c r="O273" i="4" s="1"/>
  <c r="R273" i="10"/>
  <c r="P273" i="4" s="1"/>
  <c r="Q259" i="10"/>
  <c r="N259" i="10"/>
  <c r="L259" i="4" s="1"/>
  <c r="R259" i="10"/>
  <c r="P259" i="4" s="1"/>
  <c r="Q280" i="10"/>
  <c r="O280" i="4" s="1"/>
  <c r="N280" i="10"/>
  <c r="L280" i="4" s="1"/>
  <c r="R280" i="10"/>
  <c r="P280" i="4" s="1"/>
  <c r="N258" i="10"/>
  <c r="L258" i="4" s="1"/>
  <c r="Q258" i="10"/>
  <c r="R258" i="10"/>
  <c r="P285" i="10"/>
  <c r="S285" i="10"/>
  <c r="Q285" i="4" s="1"/>
  <c r="T285" i="10"/>
  <c r="R285" i="4" s="1"/>
  <c r="N285" i="10"/>
  <c r="L285" i="4" s="1"/>
  <c r="Q285" i="10"/>
  <c r="R285" i="10"/>
  <c r="N341" i="10"/>
  <c r="L341" i="4" s="1"/>
  <c r="R341" i="10"/>
  <c r="P341" i="4" s="1"/>
  <c r="Q341" i="10"/>
  <c r="O341" i="4" s="1"/>
  <c r="N356" i="10"/>
  <c r="Q356" i="10"/>
  <c r="P356" i="10"/>
  <c r="R356" i="10"/>
  <c r="P356" i="4" s="1"/>
  <c r="S356" i="10"/>
  <c r="Q356" i="4" s="1"/>
  <c r="T356" i="10"/>
  <c r="R356" i="4" s="1"/>
  <c r="R377" i="10"/>
  <c r="N377" i="10"/>
  <c r="L377" i="4" s="1"/>
  <c r="Q377" i="10"/>
  <c r="N394" i="10"/>
  <c r="L394" i="4" s="1"/>
  <c r="P394" i="10"/>
  <c r="Q394" i="10"/>
  <c r="O394" i="4" s="1"/>
  <c r="R394" i="10"/>
  <c r="P394" i="4" s="1"/>
  <c r="S394" i="10"/>
  <c r="Q394" i="4" s="1"/>
  <c r="T394" i="10"/>
  <c r="R394" i="4" s="1"/>
  <c r="N408" i="10"/>
  <c r="L408" i="4" s="1"/>
  <c r="Q408" i="10"/>
  <c r="R408" i="10"/>
  <c r="P408" i="4" s="1"/>
  <c r="N418" i="10"/>
  <c r="P418" i="10"/>
  <c r="T418" i="10"/>
  <c r="Q418" i="10"/>
  <c r="R418" i="10"/>
  <c r="P418" i="4" s="1"/>
  <c r="S418" i="10"/>
  <c r="Q418" i="4" s="1"/>
  <c r="N399" i="10"/>
  <c r="L399" i="4" s="1"/>
  <c r="Q399" i="10"/>
  <c r="O399" i="4" s="1"/>
  <c r="R399" i="10"/>
  <c r="P399" i="4" s="1"/>
  <c r="N432" i="10"/>
  <c r="L432" i="4" s="1"/>
  <c r="Q432" i="10"/>
  <c r="O432" i="4" s="1"/>
  <c r="R432" i="10"/>
  <c r="Q471" i="10"/>
  <c r="R471" i="10"/>
  <c r="P471" i="4" s="1"/>
  <c r="N471" i="10"/>
  <c r="L471" i="4" s="1"/>
  <c r="N478" i="10"/>
  <c r="L478" i="4" s="1"/>
  <c r="Q478" i="10"/>
  <c r="O478" i="4" s="1"/>
  <c r="R478" i="10"/>
  <c r="T450" i="10"/>
  <c r="R450" i="4" s="1"/>
  <c r="N450" i="10"/>
  <c r="P450" i="10"/>
  <c r="Q450" i="10"/>
  <c r="R450" i="10"/>
  <c r="P450" i="4" s="1"/>
  <c r="S450" i="10"/>
  <c r="Q450" i="4" s="1"/>
  <c r="N476" i="10"/>
  <c r="Q476" i="10"/>
  <c r="R476" i="10"/>
  <c r="N512" i="10"/>
  <c r="L512" i="4" s="1"/>
  <c r="Q512" i="10"/>
  <c r="R512" i="10"/>
  <c r="P512" i="4" s="1"/>
  <c r="Q579" i="10"/>
  <c r="O579" i="10"/>
  <c r="P579" i="10"/>
  <c r="R579" i="10"/>
  <c r="S579" i="10"/>
  <c r="Q579" i="4" s="1"/>
  <c r="N579" i="10"/>
  <c r="L579" i="4" s="1"/>
  <c r="T579" i="10"/>
  <c r="S515" i="10"/>
  <c r="Q515" i="4" s="1"/>
  <c r="T515" i="10"/>
  <c r="R515" i="4" s="1"/>
  <c r="N515" i="10"/>
  <c r="P515" i="10"/>
  <c r="Q515" i="10"/>
  <c r="R515" i="10"/>
  <c r="S564" i="10"/>
  <c r="Q564" i="4" s="1"/>
  <c r="N564" i="10"/>
  <c r="O564" i="10"/>
  <c r="M564" i="4" s="1"/>
  <c r="P564" i="10"/>
  <c r="Q564" i="10"/>
  <c r="O564" i="4" s="1"/>
  <c r="R564" i="10"/>
  <c r="T564" i="10"/>
  <c r="P573" i="10"/>
  <c r="N573" i="4" s="1"/>
  <c r="S573" i="10"/>
  <c r="Q573" i="4" s="1"/>
  <c r="O573" i="10"/>
  <c r="M573" i="4" s="1"/>
  <c r="Q573" i="10"/>
  <c r="O573" i="4" s="1"/>
  <c r="R573" i="10"/>
  <c r="P573" i="4" s="1"/>
  <c r="T573" i="10"/>
  <c r="R573" i="4" s="1"/>
  <c r="N573" i="10"/>
  <c r="L573" i="4" s="1"/>
  <c r="N542" i="10"/>
  <c r="L542" i="4" s="1"/>
  <c r="P542" i="10"/>
  <c r="N542" i="4" s="1"/>
  <c r="O542" i="10"/>
  <c r="M542" i="4" s="1"/>
  <c r="Q542" i="10"/>
  <c r="O542" i="4" s="1"/>
  <c r="R542" i="10"/>
  <c r="P542" i="4" s="1"/>
  <c r="S542" i="10"/>
  <c r="Q542" i="4" s="1"/>
  <c r="T542" i="10"/>
  <c r="R542" i="4" s="1"/>
  <c r="S531" i="10"/>
  <c r="N531" i="10"/>
  <c r="L531" i="4" s="1"/>
  <c r="O531" i="10"/>
  <c r="P531" i="10"/>
  <c r="Q531" i="10"/>
  <c r="R531" i="10"/>
  <c r="T531" i="10"/>
  <c r="Q609" i="10"/>
  <c r="O609" i="4" s="1"/>
  <c r="S609" i="10"/>
  <c r="N609" i="10"/>
  <c r="L609" i="4" s="1"/>
  <c r="O609" i="10"/>
  <c r="P609" i="10"/>
  <c r="R609" i="10"/>
  <c r="T609" i="10"/>
  <c r="P628" i="10"/>
  <c r="N628" i="4" s="1"/>
  <c r="N628" i="10"/>
  <c r="O628" i="10"/>
  <c r="M628" i="4" s="1"/>
  <c r="Q628" i="10"/>
  <c r="O628" i="4" s="1"/>
  <c r="R628" i="10"/>
  <c r="P628" i="4" s="1"/>
  <c r="S628" i="10"/>
  <c r="Q628" i="4" s="1"/>
  <c r="T628" i="10"/>
  <c r="P549" i="10"/>
  <c r="N549" i="4" s="1"/>
  <c r="Q549" i="10"/>
  <c r="O549" i="4" s="1"/>
  <c r="S549" i="10"/>
  <c r="Q549" i="4" s="1"/>
  <c r="O549" i="10"/>
  <c r="M549" i="4" s="1"/>
  <c r="R549" i="10"/>
  <c r="T549" i="10"/>
  <c r="R549" i="4" s="1"/>
  <c r="N549" i="10"/>
  <c r="L549" i="4" s="1"/>
  <c r="Q654" i="10"/>
  <c r="O654" i="4" s="1"/>
  <c r="R654" i="10"/>
  <c r="P654" i="4" s="1"/>
  <c r="S654" i="10"/>
  <c r="Q654" i="4" s="1"/>
  <c r="T654" i="10"/>
  <c r="R654" i="4" s="1"/>
  <c r="N654" i="10"/>
  <c r="L654" i="4" s="1"/>
  <c r="O654" i="10"/>
  <c r="M654" i="4" s="1"/>
  <c r="P654" i="10"/>
  <c r="N654" i="4" s="1"/>
  <c r="Q662" i="10"/>
  <c r="O662" i="4" s="1"/>
  <c r="R662" i="10"/>
  <c r="S662" i="10"/>
  <c r="T662" i="10"/>
  <c r="R662" i="4" s="1"/>
  <c r="N662" i="10"/>
  <c r="O662" i="10"/>
  <c r="P662" i="10"/>
  <c r="N662" i="4" s="1"/>
  <c r="T715" i="10"/>
  <c r="O715" i="10"/>
  <c r="M715" i="4" s="1"/>
  <c r="P715" i="10"/>
  <c r="Q715" i="10"/>
  <c r="R715" i="10"/>
  <c r="P715" i="4" s="1"/>
  <c r="S715" i="10"/>
  <c r="Q715" i="4" s="1"/>
  <c r="N715" i="10"/>
  <c r="L715" i="4" s="1"/>
  <c r="Q741" i="10"/>
  <c r="O741" i="4" s="1"/>
  <c r="N741" i="10"/>
  <c r="L741" i="4" s="1"/>
  <c r="O741" i="10"/>
  <c r="M741" i="4" s="1"/>
  <c r="P741" i="10"/>
  <c r="N741" i="4" s="1"/>
  <c r="R741" i="10"/>
  <c r="P741" i="4" s="1"/>
  <c r="S741" i="10"/>
  <c r="Q741" i="4" s="1"/>
  <c r="T741" i="10"/>
  <c r="R741" i="4" s="1"/>
  <c r="N775" i="10"/>
  <c r="L775" i="4" s="1"/>
  <c r="O775" i="10"/>
  <c r="M775" i="4" s="1"/>
  <c r="P775" i="10"/>
  <c r="N775" i="4" s="1"/>
  <c r="Q775" i="10"/>
  <c r="O775" i="4" s="1"/>
  <c r="R775" i="10"/>
  <c r="P775" i="4" s="1"/>
  <c r="S775" i="10"/>
  <c r="T775" i="10"/>
  <c r="R775" i="4" s="1"/>
  <c r="R749" i="10"/>
  <c r="P749" i="4" s="1"/>
  <c r="S749" i="10"/>
  <c r="T749" i="10"/>
  <c r="N749" i="10"/>
  <c r="O749" i="10"/>
  <c r="P749" i="10"/>
  <c r="Q749" i="10"/>
  <c r="O749" i="4" s="1"/>
  <c r="N696" i="10"/>
  <c r="P696" i="10"/>
  <c r="R696" i="10"/>
  <c r="P696" i="4" s="1"/>
  <c r="S696" i="10"/>
  <c r="Q696" i="4" s="1"/>
  <c r="T696" i="10"/>
  <c r="R696" i="4" s="1"/>
  <c r="O696" i="10"/>
  <c r="Q696" i="10"/>
  <c r="T786" i="10"/>
  <c r="R786" i="4" s="1"/>
  <c r="N786" i="10"/>
  <c r="L786" i="4" s="1"/>
  <c r="O786" i="10"/>
  <c r="M786" i="4" s="1"/>
  <c r="P786" i="10"/>
  <c r="N786" i="4" s="1"/>
  <c r="R786" i="10"/>
  <c r="P786" i="4" s="1"/>
  <c r="S786" i="10"/>
  <c r="Q786" i="4" s="1"/>
  <c r="Q786" i="10"/>
  <c r="O786" i="4" s="1"/>
  <c r="O809" i="10"/>
  <c r="M809" i="4" s="1"/>
  <c r="Q809" i="10"/>
  <c r="R809" i="10"/>
  <c r="S809" i="10"/>
  <c r="Q809" i="4" s="1"/>
  <c r="T809" i="10"/>
  <c r="R809" i="4" s="1"/>
  <c r="N809" i="10"/>
  <c r="L809" i="4" s="1"/>
  <c r="P809" i="10"/>
  <c r="S765" i="10"/>
  <c r="Q765" i="4" s="1"/>
  <c r="T765" i="10"/>
  <c r="R765" i="4" s="1"/>
  <c r="N765" i="10"/>
  <c r="O765" i="10"/>
  <c r="M765" i="4" s="1"/>
  <c r="P765" i="10"/>
  <c r="Q765" i="10"/>
  <c r="O765" i="4" s="1"/>
  <c r="R765" i="10"/>
  <c r="T770" i="10"/>
  <c r="N770" i="10"/>
  <c r="O770" i="10"/>
  <c r="M770" i="4" s="1"/>
  <c r="P770" i="10"/>
  <c r="N770" i="4" s="1"/>
  <c r="Q770" i="10"/>
  <c r="O770" i="4" s="1"/>
  <c r="R770" i="10"/>
  <c r="P770" i="4" s="1"/>
  <c r="S770" i="10"/>
  <c r="Q770" i="4" s="1"/>
  <c r="T802" i="10"/>
  <c r="R802" i="4" s="1"/>
  <c r="N802" i="10"/>
  <c r="O802" i="10"/>
  <c r="Q802" i="10"/>
  <c r="O802" i="4" s="1"/>
  <c r="R802" i="10"/>
  <c r="P802" i="4" s="1"/>
  <c r="S802" i="10"/>
  <c r="Q802" i="4" s="1"/>
  <c r="P802" i="10"/>
  <c r="N802" i="4" s="1"/>
  <c r="N922" i="10"/>
  <c r="O922" i="10"/>
  <c r="M922" i="4" s="1"/>
  <c r="P922" i="10"/>
  <c r="Q922" i="10"/>
  <c r="R922" i="10"/>
  <c r="S922" i="10"/>
  <c r="T922" i="10"/>
  <c r="O791" i="10"/>
  <c r="M791" i="4" s="1"/>
  <c r="P791" i="10"/>
  <c r="N791" i="4" s="1"/>
  <c r="Q791" i="10"/>
  <c r="O791" i="4" s="1"/>
  <c r="S791" i="10"/>
  <c r="Q791" i="4" s="1"/>
  <c r="T791" i="10"/>
  <c r="R791" i="4" s="1"/>
  <c r="N791" i="10"/>
  <c r="L791" i="4" s="1"/>
  <c r="R791" i="10"/>
  <c r="P791" i="4" s="1"/>
  <c r="N893" i="10"/>
  <c r="L893" i="4" s="1"/>
  <c r="P893" i="10"/>
  <c r="N893" i="4" s="1"/>
  <c r="O893" i="10"/>
  <c r="M893" i="4" s="1"/>
  <c r="Q893" i="10"/>
  <c r="R893" i="10"/>
  <c r="S893" i="10"/>
  <c r="Q893" i="4" s="1"/>
  <c r="T893" i="10"/>
  <c r="P905" i="10"/>
  <c r="Q905" i="10"/>
  <c r="R905" i="10"/>
  <c r="P905" i="4" s="1"/>
  <c r="S905" i="10"/>
  <c r="Q905" i="4" s="1"/>
  <c r="T905" i="10"/>
  <c r="N905" i="10"/>
  <c r="O905" i="10"/>
  <c r="P913" i="10"/>
  <c r="Q913" i="10"/>
  <c r="R913" i="10"/>
  <c r="S913" i="10"/>
  <c r="T913" i="10"/>
  <c r="N913" i="10"/>
  <c r="O913" i="10"/>
  <c r="P921" i="10"/>
  <c r="Q921" i="10"/>
  <c r="R921" i="10"/>
  <c r="S921" i="10"/>
  <c r="T921" i="10"/>
  <c r="N921" i="10"/>
  <c r="O921" i="10"/>
  <c r="S928" i="10"/>
  <c r="Q928" i="4" s="1"/>
  <c r="T928" i="10"/>
  <c r="R928" i="4" s="1"/>
  <c r="N928" i="10"/>
  <c r="L928" i="4" s="1"/>
  <c r="O928" i="10"/>
  <c r="P928" i="10"/>
  <c r="Q928" i="10"/>
  <c r="O928" i="4" s="1"/>
  <c r="R928" i="10"/>
  <c r="P928" i="4" s="1"/>
  <c r="S976" i="10"/>
  <c r="Q976" i="4" s="1"/>
  <c r="T976" i="10"/>
  <c r="R976" i="4" s="1"/>
  <c r="N976" i="10"/>
  <c r="O976" i="10"/>
  <c r="Q976" i="10"/>
  <c r="P976" i="10"/>
  <c r="R976" i="10"/>
  <c r="P1001" i="10"/>
  <c r="S1001" i="10"/>
  <c r="Q1001" i="4" s="1"/>
  <c r="T1001" i="10"/>
  <c r="N1001" i="10"/>
  <c r="L1001" i="4" s="1"/>
  <c r="O1001" i="10"/>
  <c r="Q1001" i="10"/>
  <c r="O1001" i="4" s="1"/>
  <c r="R1001" i="10"/>
  <c r="T1030" i="10"/>
  <c r="O1030" i="10"/>
  <c r="N1030" i="10"/>
  <c r="P1030" i="10"/>
  <c r="Q1030" i="10"/>
  <c r="R1030" i="10"/>
  <c r="P1030" i="4" s="1"/>
  <c r="S1030" i="10"/>
  <c r="Q1030" i="4" s="1"/>
  <c r="N1024" i="10"/>
  <c r="L1024" i="4" s="1"/>
  <c r="Q1024" i="10"/>
  <c r="O1024" i="4" s="1"/>
  <c r="R1024" i="10"/>
  <c r="P1024" i="4" s="1"/>
  <c r="S1024" i="10"/>
  <c r="Q1024" i="4" s="1"/>
  <c r="T1024" i="10"/>
  <c r="R1024" i="4" s="1"/>
  <c r="O1024" i="10"/>
  <c r="P1024" i="10"/>
  <c r="N1024" i="4" s="1"/>
  <c r="S912" i="10"/>
  <c r="Q912" i="4" s="1"/>
  <c r="T912" i="10"/>
  <c r="R912" i="4" s="1"/>
  <c r="N912" i="10"/>
  <c r="O912" i="10"/>
  <c r="P912" i="10"/>
  <c r="N912" i="4" s="1"/>
  <c r="Q912" i="10"/>
  <c r="O912" i="4" s="1"/>
  <c r="R912" i="10"/>
  <c r="S944" i="10"/>
  <c r="T944" i="10"/>
  <c r="N944" i="10"/>
  <c r="L944" i="4" s="1"/>
  <c r="O944" i="10"/>
  <c r="P944" i="10"/>
  <c r="Q944" i="10"/>
  <c r="R944" i="10"/>
  <c r="P1046" i="10"/>
  <c r="Q1046" i="10"/>
  <c r="R1046" i="10"/>
  <c r="S1046" i="10"/>
  <c r="T1046" i="10"/>
  <c r="N1046" i="10"/>
  <c r="O1046" i="10"/>
  <c r="M1046" i="4" s="1"/>
  <c r="P1054" i="10"/>
  <c r="Q1054" i="10"/>
  <c r="R1054" i="10"/>
  <c r="S1054" i="10"/>
  <c r="Q1054" i="4" s="1"/>
  <c r="T1054" i="10"/>
  <c r="R1054" i="4" s="1"/>
  <c r="N1054" i="10"/>
  <c r="O1054" i="10"/>
  <c r="P1062" i="10"/>
  <c r="N1062" i="4" s="1"/>
  <c r="Q1062" i="10"/>
  <c r="O1062" i="4" s="1"/>
  <c r="R1062" i="10"/>
  <c r="S1062" i="10"/>
  <c r="T1062" i="10"/>
  <c r="N1062" i="10"/>
  <c r="O1062" i="10"/>
  <c r="M1062" i="4" s="1"/>
  <c r="P1070" i="10"/>
  <c r="Q1070" i="10"/>
  <c r="O1070" i="4" s="1"/>
  <c r="R1070" i="10"/>
  <c r="P1070" i="4" s="1"/>
  <c r="S1070" i="10"/>
  <c r="T1070" i="10"/>
  <c r="N1070" i="10"/>
  <c r="O1070" i="10"/>
  <c r="M1070" i="4" s="1"/>
  <c r="P1078" i="10"/>
  <c r="Q1078" i="10"/>
  <c r="R1078" i="10"/>
  <c r="P1078" i="4" s="1"/>
  <c r="S1078" i="10"/>
  <c r="T1078" i="10"/>
  <c r="N1078" i="10"/>
  <c r="O1078" i="10"/>
  <c r="M1078" i="4" s="1"/>
  <c r="T1149" i="10"/>
  <c r="R1149" i="4" s="1"/>
  <c r="N1149" i="10"/>
  <c r="L1149" i="4" s="1"/>
  <c r="O1149" i="10"/>
  <c r="M1149" i="4" s="1"/>
  <c r="P1149" i="10"/>
  <c r="N1149" i="4" s="1"/>
  <c r="Q1149" i="10"/>
  <c r="O1149" i="4" s="1"/>
  <c r="R1149" i="10"/>
  <c r="P1149" i="4" s="1"/>
  <c r="S1149" i="10"/>
  <c r="N1100" i="10"/>
  <c r="O1100" i="10"/>
  <c r="P1100" i="10"/>
  <c r="Q1100" i="10"/>
  <c r="O1100" i="4" s="1"/>
  <c r="T1100" i="10"/>
  <c r="R1100" i="10"/>
  <c r="S1100" i="10"/>
  <c r="S1061" i="10"/>
  <c r="Q1061" i="4" s="1"/>
  <c r="T1061" i="10"/>
  <c r="R1061" i="4" s="1"/>
  <c r="N1061" i="10"/>
  <c r="L1061" i="4" s="1"/>
  <c r="O1061" i="10"/>
  <c r="M1061" i="4" s="1"/>
  <c r="P1061" i="10"/>
  <c r="N1061" i="4" s="1"/>
  <c r="Q1061" i="10"/>
  <c r="O1061" i="4" s="1"/>
  <c r="R1061" i="10"/>
  <c r="P1061" i="4" s="1"/>
  <c r="O1162" i="10"/>
  <c r="N1162" i="10"/>
  <c r="P1162" i="10"/>
  <c r="N1162" i="4" s="1"/>
  <c r="Q1162" i="10"/>
  <c r="O1162" i="4" s="1"/>
  <c r="R1162" i="10"/>
  <c r="S1162" i="10"/>
  <c r="T1162" i="10"/>
  <c r="N1143" i="10"/>
  <c r="L1143" i="4" s="1"/>
  <c r="P1143" i="10"/>
  <c r="T1143" i="10"/>
  <c r="R1143" i="4" s="1"/>
  <c r="O1143" i="10"/>
  <c r="M1143" i="4" s="1"/>
  <c r="Q1143" i="10"/>
  <c r="R1143" i="10"/>
  <c r="S1143" i="10"/>
  <c r="O1164" i="10"/>
  <c r="Q1164" i="10"/>
  <c r="O1164" i="4" s="1"/>
  <c r="N1164" i="10"/>
  <c r="P1164" i="10"/>
  <c r="R1164" i="10"/>
  <c r="P1164" i="4" s="1"/>
  <c r="S1164" i="10"/>
  <c r="Q1164" i="4" s="1"/>
  <c r="T1164" i="10"/>
  <c r="Q1212" i="10"/>
  <c r="R1212" i="10"/>
  <c r="P1212" i="4" s="1"/>
  <c r="S1212" i="10"/>
  <c r="T1212" i="10"/>
  <c r="N1212" i="10"/>
  <c r="L1212" i="4" s="1"/>
  <c r="O1212" i="10"/>
  <c r="M1212" i="4" s="1"/>
  <c r="P1212" i="10"/>
  <c r="N1212" i="4" s="1"/>
  <c r="R1228" i="10"/>
  <c r="P1228" i="4" s="1"/>
  <c r="S1228" i="10"/>
  <c r="T1228" i="10"/>
  <c r="N1228" i="10"/>
  <c r="O1228" i="10"/>
  <c r="P1228" i="10"/>
  <c r="Q1228" i="10"/>
  <c r="N1297" i="10"/>
  <c r="O1297" i="10"/>
  <c r="P1297" i="10"/>
  <c r="Q1297" i="10"/>
  <c r="R1297" i="10"/>
  <c r="S1297" i="10"/>
  <c r="T1297" i="10"/>
  <c r="R1297" i="4" s="1"/>
  <c r="N1305" i="10"/>
  <c r="L1305" i="4" s="1"/>
  <c r="O1305" i="10"/>
  <c r="M1305" i="4" s="1"/>
  <c r="P1305" i="10"/>
  <c r="Q1305" i="10"/>
  <c r="R1305" i="10"/>
  <c r="S1305" i="10"/>
  <c r="T1305" i="10"/>
  <c r="R1305" i="4" s="1"/>
  <c r="N1313" i="10"/>
  <c r="L1313" i="4" s="1"/>
  <c r="O1313" i="10"/>
  <c r="M1313" i="4" s="1"/>
  <c r="P1313" i="10"/>
  <c r="N1313" i="4" s="1"/>
  <c r="Q1313" i="10"/>
  <c r="R1313" i="10"/>
  <c r="P1313" i="4" s="1"/>
  <c r="S1313" i="10"/>
  <c r="Q1313" i="4" s="1"/>
  <c r="T1313" i="10"/>
  <c r="R1313" i="4" s="1"/>
  <c r="N1321" i="10"/>
  <c r="O1321" i="10"/>
  <c r="P1321" i="10"/>
  <c r="Q1321" i="10"/>
  <c r="R1321" i="10"/>
  <c r="S1321" i="10"/>
  <c r="T1321" i="10"/>
  <c r="N1329" i="10"/>
  <c r="O1329" i="10"/>
  <c r="P1329" i="10"/>
  <c r="N1329" i="4" s="1"/>
  <c r="Q1329" i="10"/>
  <c r="R1329" i="10"/>
  <c r="S1329" i="10"/>
  <c r="T1329" i="10"/>
  <c r="N1337" i="10"/>
  <c r="L1337" i="4" s="1"/>
  <c r="O1337" i="10"/>
  <c r="P1337" i="10"/>
  <c r="R1337" i="10"/>
  <c r="S1337" i="10"/>
  <c r="Q1337" i="4" s="1"/>
  <c r="Q1337" i="10"/>
  <c r="T1337" i="10"/>
  <c r="R1337" i="4" s="1"/>
  <c r="N1286" i="10"/>
  <c r="L1286" i="4" s="1"/>
  <c r="Q1286" i="10"/>
  <c r="T1286" i="10"/>
  <c r="R1286" i="4" s="1"/>
  <c r="O1286" i="10"/>
  <c r="M1286" i="4" s="1"/>
  <c r="P1286" i="10"/>
  <c r="N1286" i="4" s="1"/>
  <c r="R1286" i="10"/>
  <c r="S1286" i="10"/>
  <c r="Q1286" i="4" s="1"/>
  <c r="N1278" i="10"/>
  <c r="Q1278" i="10"/>
  <c r="O1278" i="4" s="1"/>
  <c r="S1278" i="10"/>
  <c r="Q1278" i="4" s="1"/>
  <c r="T1278" i="10"/>
  <c r="R1278" i="4" s="1"/>
  <c r="O1278" i="10"/>
  <c r="P1278" i="10"/>
  <c r="R1278" i="10"/>
  <c r="P1278" i="4" s="1"/>
  <c r="N1249" i="10"/>
  <c r="O1249" i="10"/>
  <c r="P1249" i="10"/>
  <c r="N1249" i="4" s="1"/>
  <c r="Q1249" i="10"/>
  <c r="O1249" i="4" s="1"/>
  <c r="R1249" i="10"/>
  <c r="S1249" i="10"/>
  <c r="T1249" i="10"/>
  <c r="Q1261" i="10"/>
  <c r="O1261" i="4" s="1"/>
  <c r="S1261" i="10"/>
  <c r="Q1261" i="4" s="1"/>
  <c r="T1261" i="10"/>
  <c r="R1261" i="4" s="1"/>
  <c r="N1261" i="10"/>
  <c r="L1261" i="4" s="1"/>
  <c r="O1261" i="10"/>
  <c r="M1261" i="4" s="1"/>
  <c r="P1261" i="10"/>
  <c r="N1261" i="4" s="1"/>
  <c r="R1261" i="10"/>
  <c r="P1261" i="4" s="1"/>
  <c r="N1262" i="10"/>
  <c r="L1262" i="4" s="1"/>
  <c r="P1262" i="10"/>
  <c r="Q1262" i="10"/>
  <c r="O1262" i="4" s="1"/>
  <c r="O1262" i="10"/>
  <c r="R1262" i="10"/>
  <c r="P1262" i="4" s="1"/>
  <c r="S1262" i="10"/>
  <c r="Q1262" i="4" s="1"/>
  <c r="T1262" i="10"/>
  <c r="S1319" i="10"/>
  <c r="T1319" i="10"/>
  <c r="R1319" i="4" s="1"/>
  <c r="N1319" i="10"/>
  <c r="L1319" i="4" s="1"/>
  <c r="O1319" i="10"/>
  <c r="M1319" i="4" s="1"/>
  <c r="P1319" i="10"/>
  <c r="N1319" i="4" s="1"/>
  <c r="Q1319" i="10"/>
  <c r="O1319" i="4" s="1"/>
  <c r="R1319" i="10"/>
  <c r="P1319" i="4" s="1"/>
  <c r="S1343" i="10"/>
  <c r="Q1343" i="4" s="1"/>
  <c r="T1343" i="10"/>
  <c r="R1343" i="4" s="1"/>
  <c r="N1343" i="10"/>
  <c r="L1343" i="4" s="1"/>
  <c r="P1343" i="10"/>
  <c r="N1343" i="4" s="1"/>
  <c r="Q1343" i="10"/>
  <c r="O1343" i="4" s="1"/>
  <c r="O1343" i="10"/>
  <c r="R1343" i="10"/>
  <c r="P1343" i="4" s="1"/>
  <c r="S1359" i="10"/>
  <c r="Q1359" i="4" s="1"/>
  <c r="T1359" i="10"/>
  <c r="N1359" i="10"/>
  <c r="L1359" i="4" s="1"/>
  <c r="Q1359" i="10"/>
  <c r="O1359" i="10"/>
  <c r="M1359" i="4" s="1"/>
  <c r="P1359" i="10"/>
  <c r="N1359" i="4" s="1"/>
  <c r="R1359" i="10"/>
  <c r="P1359" i="4" s="1"/>
  <c r="Q1421" i="10"/>
  <c r="O1421" i="4" s="1"/>
  <c r="R1421" i="10"/>
  <c r="P1421" i="4" s="1"/>
  <c r="S1421" i="10"/>
  <c r="Q1421" i="4" s="1"/>
  <c r="T1421" i="10"/>
  <c r="R1421" i="4" s="1"/>
  <c r="N1421" i="10"/>
  <c r="L1421" i="4" s="1"/>
  <c r="O1421" i="10"/>
  <c r="M1421" i="4" s="1"/>
  <c r="P1421" i="10"/>
  <c r="Q1453" i="10"/>
  <c r="O1453" i="4" s="1"/>
  <c r="R1453" i="10"/>
  <c r="P1453" i="4" s="1"/>
  <c r="S1453" i="10"/>
  <c r="Q1453" i="4" s="1"/>
  <c r="T1453" i="10"/>
  <c r="N1453" i="10"/>
  <c r="L1453" i="4" s="1"/>
  <c r="O1453" i="10"/>
  <c r="P1453" i="10"/>
  <c r="Q1485" i="10"/>
  <c r="O1485" i="4" s="1"/>
  <c r="R1485" i="10"/>
  <c r="P1485" i="4" s="1"/>
  <c r="T1485" i="10"/>
  <c r="N1485" i="10"/>
  <c r="O1485" i="10"/>
  <c r="M1485" i="4" s="1"/>
  <c r="P1485" i="10"/>
  <c r="N1485" i="4" s="1"/>
  <c r="S1485" i="10"/>
  <c r="Q1485" i="4" s="1"/>
  <c r="P1456" i="10"/>
  <c r="N1456" i="4" s="1"/>
  <c r="Q1456" i="10"/>
  <c r="R1456" i="10"/>
  <c r="S1456" i="10"/>
  <c r="T1456" i="10"/>
  <c r="R1456" i="4" s="1"/>
  <c r="N1456" i="10"/>
  <c r="L1456" i="4" s="1"/>
  <c r="O1456" i="10"/>
  <c r="M1456" i="4" s="1"/>
  <c r="O1549" i="10"/>
  <c r="M1549" i="4" s="1"/>
  <c r="N1549" i="10"/>
  <c r="L1549" i="4" s="1"/>
  <c r="P1549" i="10"/>
  <c r="N1549" i="4" s="1"/>
  <c r="Q1549" i="10"/>
  <c r="R1549" i="10"/>
  <c r="P1549" i="4" s="1"/>
  <c r="S1549" i="10"/>
  <c r="Q1549" i="4" s="1"/>
  <c r="T1549" i="10"/>
  <c r="S1503" i="10"/>
  <c r="Q1503" i="4" s="1"/>
  <c r="N1503" i="10"/>
  <c r="L1503" i="4" s="1"/>
  <c r="P1503" i="10"/>
  <c r="Q1503" i="10"/>
  <c r="O1503" i="4" s="1"/>
  <c r="O1503" i="10"/>
  <c r="M1503" i="4" s="1"/>
  <c r="R1503" i="10"/>
  <c r="T1503" i="10"/>
  <c r="R1503" i="4" s="1"/>
  <c r="Q1533" i="10"/>
  <c r="N1533" i="10"/>
  <c r="L1533" i="4" s="1"/>
  <c r="O1533" i="10"/>
  <c r="P1533" i="10"/>
  <c r="N1533" i="4" s="1"/>
  <c r="R1533" i="10"/>
  <c r="P1533" i="4" s="1"/>
  <c r="S1533" i="10"/>
  <c r="Q1533" i="4" s="1"/>
  <c r="T1533" i="10"/>
  <c r="S1479" i="10"/>
  <c r="Q1479" i="4" s="1"/>
  <c r="T1479" i="10"/>
  <c r="R1479" i="4" s="1"/>
  <c r="N1479" i="10"/>
  <c r="P1479" i="10"/>
  <c r="Q1479" i="10"/>
  <c r="O1479" i="4" s="1"/>
  <c r="R1479" i="10"/>
  <c r="O1479" i="10"/>
  <c r="M1479" i="4" s="1"/>
  <c r="N1494" i="10"/>
  <c r="O1494" i="10"/>
  <c r="Q1494" i="10"/>
  <c r="S1494" i="10"/>
  <c r="T1494" i="10"/>
  <c r="R1494" i="4" s="1"/>
  <c r="P1494" i="10"/>
  <c r="R1494" i="10"/>
  <c r="P1622" i="10"/>
  <c r="Q1622" i="10"/>
  <c r="O1622" i="4" s="1"/>
  <c r="R1622" i="10"/>
  <c r="P1622" i="4" s="1"/>
  <c r="S1622" i="10"/>
  <c r="Q1622" i="4" s="1"/>
  <c r="T1622" i="10"/>
  <c r="N1622" i="10"/>
  <c r="O1622" i="10"/>
  <c r="S1669" i="10"/>
  <c r="T1669" i="10"/>
  <c r="R1669" i="4" s="1"/>
  <c r="N1669" i="10"/>
  <c r="L1669" i="4" s="1"/>
  <c r="P1669" i="10"/>
  <c r="N1669" i="4" s="1"/>
  <c r="Q1669" i="10"/>
  <c r="O1669" i="4" s="1"/>
  <c r="O1669" i="10"/>
  <c r="R1669" i="10"/>
  <c r="P1669" i="4" s="1"/>
  <c r="N1695" i="10"/>
  <c r="O1695" i="10"/>
  <c r="M1695" i="4" s="1"/>
  <c r="P1695" i="10"/>
  <c r="S1695" i="10"/>
  <c r="Q1695" i="4" s="1"/>
  <c r="R1695" i="10"/>
  <c r="P1695" i="4" s="1"/>
  <c r="T1695" i="10"/>
  <c r="Q1695" i="10"/>
  <c r="Q1734" i="10"/>
  <c r="S1734" i="10"/>
  <c r="N1734" i="10"/>
  <c r="L1734" i="4" s="1"/>
  <c r="O1734" i="10"/>
  <c r="M1734" i="4" s="1"/>
  <c r="P1734" i="10"/>
  <c r="N1734" i="4" s="1"/>
  <c r="R1734" i="10"/>
  <c r="P1734" i="4" s="1"/>
  <c r="T1734" i="10"/>
  <c r="R1734" i="4" s="1"/>
  <c r="S1455" i="10"/>
  <c r="Q1455" i="4" s="1"/>
  <c r="T1455" i="10"/>
  <c r="N1455" i="10"/>
  <c r="L1455" i="4" s="1"/>
  <c r="O1455" i="10"/>
  <c r="M1455" i="4" s="1"/>
  <c r="P1455" i="10"/>
  <c r="N1455" i="4" s="1"/>
  <c r="Q1455" i="10"/>
  <c r="R1455" i="10"/>
  <c r="P1455" i="4" s="1"/>
  <c r="N1727" i="10"/>
  <c r="P1727" i="10"/>
  <c r="S1727" i="10"/>
  <c r="O1727" i="10"/>
  <c r="Q1727" i="10"/>
  <c r="R1727" i="10"/>
  <c r="P1727" i="4" s="1"/>
  <c r="T1727" i="10"/>
  <c r="Q1790" i="10"/>
  <c r="R1790" i="10"/>
  <c r="T1790" i="10"/>
  <c r="R1790" i="4" s="1"/>
  <c r="N1790" i="10"/>
  <c r="L1790" i="4" s="1"/>
  <c r="O1790" i="10"/>
  <c r="M1790" i="4" s="1"/>
  <c r="S1790" i="10"/>
  <c r="P1790" i="10"/>
  <c r="N1790" i="4" s="1"/>
  <c r="S1561" i="10"/>
  <c r="N1561" i="10"/>
  <c r="L1561" i="4" s="1"/>
  <c r="O1561" i="10"/>
  <c r="M1561" i="4" s="1"/>
  <c r="P1561" i="10"/>
  <c r="N1561" i="4" s="1"/>
  <c r="Q1561" i="10"/>
  <c r="O1561" i="4" s="1"/>
  <c r="R1561" i="10"/>
  <c r="P1561" i="4" s="1"/>
  <c r="T1561" i="10"/>
  <c r="O1708" i="10"/>
  <c r="M1708" i="4" s="1"/>
  <c r="P1708" i="10"/>
  <c r="N1708" i="4" s="1"/>
  <c r="Q1708" i="10"/>
  <c r="O1708" i="4" s="1"/>
  <c r="T1708" i="10"/>
  <c r="R1708" i="4" s="1"/>
  <c r="N1708" i="10"/>
  <c r="L1708" i="4" s="1"/>
  <c r="R1708" i="10"/>
  <c r="P1708" i="4" s="1"/>
  <c r="S1708" i="10"/>
  <c r="O1740" i="10"/>
  <c r="M1740" i="4" s="1"/>
  <c r="Q1740" i="10"/>
  <c r="O1740" i="4" s="1"/>
  <c r="T1740" i="10"/>
  <c r="R1740" i="4" s="1"/>
  <c r="N1740" i="10"/>
  <c r="L1740" i="4" s="1"/>
  <c r="P1740" i="10"/>
  <c r="N1740" i="4" s="1"/>
  <c r="R1740" i="10"/>
  <c r="P1740" i="4" s="1"/>
  <c r="S1740" i="10"/>
  <c r="S1792" i="10"/>
  <c r="Q1792" i="4" s="1"/>
  <c r="T1792" i="10"/>
  <c r="R1792" i="4" s="1"/>
  <c r="N1792" i="10"/>
  <c r="L1792" i="4" s="1"/>
  <c r="O1792" i="10"/>
  <c r="P1792" i="10"/>
  <c r="N1792" i="4" s="1"/>
  <c r="Q1792" i="10"/>
  <c r="O1792" i="4" s="1"/>
  <c r="R1792" i="10"/>
  <c r="T1873" i="10"/>
  <c r="P1873" i="10"/>
  <c r="N1873" i="4" s="1"/>
  <c r="Q1873" i="10"/>
  <c r="O1873" i="4" s="1"/>
  <c r="R1873" i="10"/>
  <c r="P1873" i="4" s="1"/>
  <c r="S1873" i="10"/>
  <c r="Q1873" i="4" s="1"/>
  <c r="O1873" i="10"/>
  <c r="M1873" i="4" s="1"/>
  <c r="N1873" i="10"/>
  <c r="N1928" i="10"/>
  <c r="L1928" i="4" s="1"/>
  <c r="O1928" i="10"/>
  <c r="P1928" i="10"/>
  <c r="N1928" i="4" s="1"/>
  <c r="Q1928" i="10"/>
  <c r="O1928" i="4" s="1"/>
  <c r="R1928" i="10"/>
  <c r="P1928" i="4" s="1"/>
  <c r="S1928" i="10"/>
  <c r="Q1928" i="4" s="1"/>
  <c r="T1928" i="10"/>
  <c r="R1928" i="4" s="1"/>
  <c r="P1992" i="10"/>
  <c r="N1992" i="4" s="1"/>
  <c r="Q1992" i="10"/>
  <c r="R1992" i="10"/>
  <c r="P1992" i="4" s="1"/>
  <c r="N1992" i="10"/>
  <c r="O1992" i="10"/>
  <c r="T1992" i="10"/>
  <c r="R1992" i="4" s="1"/>
  <c r="S1992" i="10"/>
  <c r="T1907" i="10"/>
  <c r="R1907" i="4" s="1"/>
  <c r="S1907" i="10"/>
  <c r="Q1907" i="4" s="1"/>
  <c r="N1907" i="10"/>
  <c r="O1907" i="10"/>
  <c r="P1907" i="10"/>
  <c r="N1907" i="4" s="1"/>
  <c r="Q1907" i="10"/>
  <c r="O1907" i="4" s="1"/>
  <c r="R1907" i="10"/>
  <c r="P1907" i="4" s="1"/>
  <c r="T1939" i="10"/>
  <c r="R1939" i="4" s="1"/>
  <c r="N1939" i="10"/>
  <c r="O1939" i="10"/>
  <c r="P1939" i="10"/>
  <c r="N1939" i="4" s="1"/>
  <c r="S1939" i="10"/>
  <c r="Q1939" i="10"/>
  <c r="O1939" i="4" s="1"/>
  <c r="R1939" i="10"/>
  <c r="P1939" i="4" s="1"/>
  <c r="T1971" i="10"/>
  <c r="N1971" i="10"/>
  <c r="L1971" i="4" s="1"/>
  <c r="O1971" i="10"/>
  <c r="M1971" i="4" s="1"/>
  <c r="P1971" i="10"/>
  <c r="Q1971" i="10"/>
  <c r="S1971" i="10"/>
  <c r="Q1971" i="4" s="1"/>
  <c r="R1971" i="10"/>
  <c r="P1971" i="4" s="1"/>
  <c r="O1872" i="10"/>
  <c r="P1872" i="10"/>
  <c r="N1872" i="10"/>
  <c r="Q1872" i="10"/>
  <c r="R1872" i="10"/>
  <c r="S1872" i="10"/>
  <c r="T1872" i="10"/>
  <c r="S1942" i="10"/>
  <c r="Q1942" i="4" s="1"/>
  <c r="T1942" i="10"/>
  <c r="R1942" i="4" s="1"/>
  <c r="N1942" i="10"/>
  <c r="L1942" i="4" s="1"/>
  <c r="R1942" i="10"/>
  <c r="P1942" i="4" s="1"/>
  <c r="O1942" i="10"/>
  <c r="P1942" i="10"/>
  <c r="Q1942" i="10"/>
  <c r="O1942" i="4" s="1"/>
  <c r="N1875" i="10"/>
  <c r="L1875" i="4" s="1"/>
  <c r="O1875" i="10"/>
  <c r="M1875" i="4" s="1"/>
  <c r="R1875" i="10"/>
  <c r="P1875" i="4" s="1"/>
  <c r="S1875" i="10"/>
  <c r="Q1875" i="4" s="1"/>
  <c r="Q1875" i="10"/>
  <c r="O1875" i="4" s="1"/>
  <c r="T1875" i="10"/>
  <c r="R1875" i="4" s="1"/>
  <c r="P1875" i="10"/>
  <c r="N1875" i="4" s="1"/>
  <c r="S1851" i="10"/>
  <c r="Q1851" i="4" s="1"/>
  <c r="N1851" i="10"/>
  <c r="O1851" i="10"/>
  <c r="M1851" i="4" s="1"/>
  <c r="T1851" i="10"/>
  <c r="R1851" i="4" s="1"/>
  <c r="R1851" i="10"/>
  <c r="P1851" i="4" s="1"/>
  <c r="P1851" i="10"/>
  <c r="N1851" i="4" s="1"/>
  <c r="Q1851" i="10"/>
  <c r="O1851" i="4" s="1"/>
  <c r="P1801" i="10"/>
  <c r="Q1801" i="10"/>
  <c r="S1801" i="10"/>
  <c r="T1801" i="10"/>
  <c r="N1801" i="10"/>
  <c r="O1801" i="10"/>
  <c r="R1801" i="10"/>
  <c r="S1859" i="10"/>
  <c r="Q1859" i="4" s="1"/>
  <c r="N1859" i="10"/>
  <c r="O1859" i="10"/>
  <c r="R1859" i="10"/>
  <c r="P1859" i="4" s="1"/>
  <c r="T1859" i="10"/>
  <c r="R1859" i="4" s="1"/>
  <c r="Q1859" i="10"/>
  <c r="O1859" i="4" s="1"/>
  <c r="P1859" i="10"/>
  <c r="N1859" i="4" s="1"/>
  <c r="T810" i="10"/>
  <c r="R810" i="4" s="1"/>
  <c r="N810" i="10"/>
  <c r="L810" i="4" s="1"/>
  <c r="S810" i="10"/>
  <c r="Q810" i="4" s="1"/>
  <c r="O810" i="10"/>
  <c r="M810" i="4" s="1"/>
  <c r="P810" i="10"/>
  <c r="Q810" i="10"/>
  <c r="R810" i="10"/>
  <c r="P810" i="4" s="1"/>
  <c r="R939" i="10"/>
  <c r="P939" i="4" s="1"/>
  <c r="S939" i="10"/>
  <c r="Q939" i="4" s="1"/>
  <c r="T939" i="10"/>
  <c r="N939" i="10"/>
  <c r="O939" i="10"/>
  <c r="P939" i="10"/>
  <c r="N939" i="4" s="1"/>
  <c r="Q939" i="10"/>
  <c r="S952" i="10"/>
  <c r="Q952" i="4" s="1"/>
  <c r="T952" i="10"/>
  <c r="N952" i="10"/>
  <c r="L952" i="4" s="1"/>
  <c r="O952" i="10"/>
  <c r="Q952" i="10"/>
  <c r="O952" i="4" s="1"/>
  <c r="P952" i="10"/>
  <c r="R952" i="10"/>
  <c r="S1017" i="10"/>
  <c r="Q1017" i="4" s="1"/>
  <c r="T1017" i="10"/>
  <c r="R1017" i="4" s="1"/>
  <c r="N1017" i="10"/>
  <c r="O1017" i="10"/>
  <c r="M1017" i="4" s="1"/>
  <c r="P1017" i="10"/>
  <c r="N1017" i="4" s="1"/>
  <c r="Q1017" i="10"/>
  <c r="O1017" i="4" s="1"/>
  <c r="R1017" i="10"/>
  <c r="P1102" i="10"/>
  <c r="Q1102" i="10"/>
  <c r="R1102" i="10"/>
  <c r="P1102" i="4" s="1"/>
  <c r="S1102" i="10"/>
  <c r="Q1102" i="4" s="1"/>
  <c r="N1102" i="10"/>
  <c r="L1102" i="4" s="1"/>
  <c r="O1102" i="10"/>
  <c r="M1102" i="4" s="1"/>
  <c r="T1102" i="10"/>
  <c r="T1038" i="10"/>
  <c r="R1038" i="4" s="1"/>
  <c r="O1038" i="10"/>
  <c r="N1038" i="10"/>
  <c r="P1038" i="10"/>
  <c r="N1038" i="4" s="1"/>
  <c r="Q1038" i="10"/>
  <c r="O1038" i="4" s="1"/>
  <c r="R1038" i="10"/>
  <c r="P1038" i="4" s="1"/>
  <c r="S1038" i="10"/>
  <c r="Q1038" i="4" s="1"/>
  <c r="P1288" i="10"/>
  <c r="S1288" i="10"/>
  <c r="Q1288" i="4" s="1"/>
  <c r="N1288" i="10"/>
  <c r="L1288" i="4" s="1"/>
  <c r="O1288" i="10"/>
  <c r="M1288" i="4" s="1"/>
  <c r="Q1288" i="10"/>
  <c r="R1288" i="10"/>
  <c r="T1288" i="10"/>
  <c r="Q256" i="10"/>
  <c r="O256" i="4" s="1"/>
  <c r="R256" i="10"/>
  <c r="S256" i="10"/>
  <c r="Q256" i="4" s="1"/>
  <c r="T256" i="10"/>
  <c r="N256" i="10"/>
  <c r="L256" i="4" s="1"/>
  <c r="P256" i="10"/>
  <c r="N256" i="4" s="1"/>
  <c r="N292" i="10"/>
  <c r="L292" i="4" s="1"/>
  <c r="Q292" i="10"/>
  <c r="O292" i="4" s="1"/>
  <c r="R292" i="10"/>
  <c r="N351" i="10"/>
  <c r="L351" i="4" s="1"/>
  <c r="Q351" i="10"/>
  <c r="R351" i="10"/>
  <c r="P311" i="10"/>
  <c r="N311" i="4" s="1"/>
  <c r="N311" i="10"/>
  <c r="L311" i="4" s="1"/>
  <c r="Q311" i="10"/>
  <c r="O311" i="4" s="1"/>
  <c r="R311" i="10"/>
  <c r="P311" i="4" s="1"/>
  <c r="T311" i="10"/>
  <c r="R311" i="4" s="1"/>
  <c r="S311" i="10"/>
  <c r="Q311" i="4" s="1"/>
  <c r="N359" i="10"/>
  <c r="L359" i="4" s="1"/>
  <c r="Q359" i="10"/>
  <c r="O359" i="4" s="1"/>
  <c r="R359" i="10"/>
  <c r="P359" i="4" s="1"/>
  <c r="S392" i="10"/>
  <c r="Q392" i="4" s="1"/>
  <c r="T392" i="10"/>
  <c r="N392" i="10"/>
  <c r="L392" i="4" s="1"/>
  <c r="P392" i="10"/>
  <c r="Q392" i="10"/>
  <c r="O392" i="4" s="1"/>
  <c r="R392" i="10"/>
  <c r="P392" i="4" s="1"/>
  <c r="N415" i="10"/>
  <c r="L415" i="4" s="1"/>
  <c r="Q415" i="10"/>
  <c r="R415" i="10"/>
  <c r="N402" i="10"/>
  <c r="L402" i="4" s="1"/>
  <c r="P402" i="10"/>
  <c r="N402" i="4" s="1"/>
  <c r="Q402" i="10"/>
  <c r="R402" i="10"/>
  <c r="P402" i="4" s="1"/>
  <c r="S402" i="10"/>
  <c r="Q402" i="4" s="1"/>
  <c r="T402" i="10"/>
  <c r="R402" i="4" s="1"/>
  <c r="Q381" i="10"/>
  <c r="R381" i="10"/>
  <c r="P381" i="4" s="1"/>
  <c r="N381" i="10"/>
  <c r="N434" i="10"/>
  <c r="Q434" i="10"/>
  <c r="O434" i="4" s="1"/>
  <c r="R434" i="10"/>
  <c r="P434" i="4" s="1"/>
  <c r="N503" i="10"/>
  <c r="L503" i="4" s="1"/>
  <c r="P503" i="10"/>
  <c r="Q503" i="10"/>
  <c r="O503" i="4" s="1"/>
  <c r="R503" i="10"/>
  <c r="S503" i="10"/>
  <c r="Q503" i="4" s="1"/>
  <c r="T503" i="10"/>
  <c r="R503" i="4" s="1"/>
  <c r="T485" i="10"/>
  <c r="R485" i="4" s="1"/>
  <c r="N485" i="10"/>
  <c r="L485" i="4" s="1"/>
  <c r="Q485" i="10"/>
  <c r="O485" i="4" s="1"/>
  <c r="S485" i="10"/>
  <c r="P485" i="10"/>
  <c r="N485" i="4" s="1"/>
  <c r="R485" i="10"/>
  <c r="P485" i="4" s="1"/>
  <c r="N495" i="10"/>
  <c r="R495" i="10"/>
  <c r="P495" i="4" s="1"/>
  <c r="Q495" i="10"/>
  <c r="O495" i="4" s="1"/>
  <c r="N523" i="10"/>
  <c r="Q523" i="10"/>
  <c r="R523" i="10"/>
  <c r="N733" i="10"/>
  <c r="L733" i="4" s="1"/>
  <c r="Q733" i="10"/>
  <c r="O733" i="4" s="1"/>
  <c r="O733" i="10"/>
  <c r="M733" i="4" s="1"/>
  <c r="P733" i="10"/>
  <c r="N733" i="4" s="1"/>
  <c r="R733" i="10"/>
  <c r="S733" i="10"/>
  <c r="Q733" i="4" s="1"/>
  <c r="T733" i="10"/>
  <c r="R733" i="4" s="1"/>
  <c r="N671" i="10"/>
  <c r="L671" i="4" s="1"/>
  <c r="O671" i="10"/>
  <c r="P671" i="10"/>
  <c r="Q671" i="10"/>
  <c r="O671" i="4" s="1"/>
  <c r="S671" i="10"/>
  <c r="Q671" i="4" s="1"/>
  <c r="R671" i="10"/>
  <c r="P671" i="4" s="1"/>
  <c r="T671" i="10"/>
  <c r="R671" i="4" s="1"/>
  <c r="S680" i="10"/>
  <c r="T680" i="10"/>
  <c r="N680" i="10"/>
  <c r="P680" i="10"/>
  <c r="N680" i="4" s="1"/>
  <c r="Q680" i="10"/>
  <c r="R680" i="10"/>
  <c r="P680" i="4" s="1"/>
  <c r="O680" i="10"/>
  <c r="S637" i="10"/>
  <c r="Q637" i="4" s="1"/>
  <c r="T637" i="10"/>
  <c r="R637" i="4" s="1"/>
  <c r="N637" i="10"/>
  <c r="O637" i="10"/>
  <c r="M637" i="4" s="1"/>
  <c r="P637" i="10"/>
  <c r="N637" i="4" s="1"/>
  <c r="Q637" i="10"/>
  <c r="O637" i="4" s="1"/>
  <c r="R637" i="10"/>
  <c r="P637" i="4" s="1"/>
  <c r="S813" i="10"/>
  <c r="P813" i="10"/>
  <c r="N813" i="4" s="1"/>
  <c r="Q813" i="10"/>
  <c r="O813" i="4" s="1"/>
  <c r="R813" i="10"/>
  <c r="P813" i="4" s="1"/>
  <c r="T813" i="10"/>
  <c r="R813" i="4" s="1"/>
  <c r="N813" i="10"/>
  <c r="L813" i="4" s="1"/>
  <c r="O813" i="10"/>
  <c r="P719" i="10"/>
  <c r="S719" i="10"/>
  <c r="Q719" i="4" s="1"/>
  <c r="N719" i="10"/>
  <c r="L719" i="4" s="1"/>
  <c r="O719" i="10"/>
  <c r="Q719" i="10"/>
  <c r="R719" i="10"/>
  <c r="T719" i="10"/>
  <c r="N946" i="10"/>
  <c r="O946" i="10"/>
  <c r="M946" i="4" s="1"/>
  <c r="P946" i="10"/>
  <c r="Q946" i="10"/>
  <c r="R946" i="10"/>
  <c r="P946" i="4" s="1"/>
  <c r="S946" i="10"/>
  <c r="T946" i="10"/>
  <c r="R946" i="4" s="1"/>
  <c r="S835" i="10"/>
  <c r="Q835" i="4" s="1"/>
  <c r="T835" i="10"/>
  <c r="N835" i="10"/>
  <c r="L835" i="4" s="1"/>
  <c r="O835" i="10"/>
  <c r="P835" i="10"/>
  <c r="N835" i="4" s="1"/>
  <c r="Q835" i="10"/>
  <c r="R835" i="10"/>
  <c r="P835" i="4" s="1"/>
  <c r="R979" i="10"/>
  <c r="S979" i="10"/>
  <c r="N979" i="10"/>
  <c r="L979" i="4" s="1"/>
  <c r="P979" i="10"/>
  <c r="O979" i="10"/>
  <c r="Q979" i="10"/>
  <c r="T979" i="10"/>
  <c r="N812" i="10"/>
  <c r="L812" i="4" s="1"/>
  <c r="P812" i="10"/>
  <c r="O812" i="10"/>
  <c r="M812" i="4" s="1"/>
  <c r="Q812" i="10"/>
  <c r="O812" i="4" s="1"/>
  <c r="R812" i="10"/>
  <c r="P812" i="4" s="1"/>
  <c r="S812" i="10"/>
  <c r="Q812" i="4" s="1"/>
  <c r="T812" i="10"/>
  <c r="R812" i="4" s="1"/>
  <c r="S859" i="10"/>
  <c r="Q859" i="4" s="1"/>
  <c r="T859" i="10"/>
  <c r="R859" i="4" s="1"/>
  <c r="N859" i="10"/>
  <c r="L859" i="4" s="1"/>
  <c r="Q859" i="10"/>
  <c r="O859" i="4" s="1"/>
  <c r="O859" i="10"/>
  <c r="M859" i="4" s="1"/>
  <c r="P859" i="10"/>
  <c r="N859" i="4" s="1"/>
  <c r="R859" i="10"/>
  <c r="P859" i="4" s="1"/>
  <c r="N885" i="10"/>
  <c r="L885" i="4" s="1"/>
  <c r="P885" i="10"/>
  <c r="O885" i="10"/>
  <c r="M885" i="4" s="1"/>
  <c r="Q885" i="10"/>
  <c r="R885" i="10"/>
  <c r="S885" i="10"/>
  <c r="T885" i="10"/>
  <c r="R885" i="4" s="1"/>
  <c r="P929" i="10"/>
  <c r="Q929" i="10"/>
  <c r="R929" i="10"/>
  <c r="S929" i="10"/>
  <c r="Q929" i="4" s="1"/>
  <c r="T929" i="10"/>
  <c r="R929" i="4" s="1"/>
  <c r="N929" i="10"/>
  <c r="L929" i="4" s="1"/>
  <c r="O929" i="10"/>
  <c r="M929" i="4" s="1"/>
  <c r="N978" i="10"/>
  <c r="L978" i="4" s="1"/>
  <c r="P978" i="10"/>
  <c r="Q978" i="10"/>
  <c r="S978" i="10"/>
  <c r="Q978" i="4" s="1"/>
  <c r="T978" i="10"/>
  <c r="R978" i="4" s="1"/>
  <c r="O978" i="10"/>
  <c r="R978" i="10"/>
  <c r="P978" i="4" s="1"/>
  <c r="Q1023" i="10"/>
  <c r="T1023" i="10"/>
  <c r="O1023" i="10"/>
  <c r="P1023" i="10"/>
  <c r="N1023" i="4" s="1"/>
  <c r="R1023" i="10"/>
  <c r="P1023" i="4" s="1"/>
  <c r="S1023" i="10"/>
  <c r="N1023" i="10"/>
  <c r="N1040" i="10"/>
  <c r="L1040" i="4" s="1"/>
  <c r="Q1040" i="10"/>
  <c r="O1040" i="4" s="1"/>
  <c r="S1040" i="10"/>
  <c r="Q1040" i="4" s="1"/>
  <c r="T1040" i="10"/>
  <c r="R1040" i="4" s="1"/>
  <c r="O1040" i="10"/>
  <c r="M1040" i="4" s="1"/>
  <c r="P1040" i="10"/>
  <c r="N1040" i="4" s="1"/>
  <c r="R1040" i="10"/>
  <c r="P1040" i="4" s="1"/>
  <c r="P1110" i="10"/>
  <c r="Q1110" i="10"/>
  <c r="R1110" i="10"/>
  <c r="P1110" i="4" s="1"/>
  <c r="S1110" i="10"/>
  <c r="N1110" i="10"/>
  <c r="L1110" i="4" s="1"/>
  <c r="O1110" i="10"/>
  <c r="T1110" i="10"/>
  <c r="R1110" i="4" s="1"/>
  <c r="N1132" i="10"/>
  <c r="O1132" i="10"/>
  <c r="Q1132" i="10"/>
  <c r="T1132" i="10"/>
  <c r="R1132" i="4" s="1"/>
  <c r="R1132" i="10"/>
  <c r="S1132" i="10"/>
  <c r="P1132" i="10"/>
  <c r="P1134" i="10"/>
  <c r="N1134" i="4" s="1"/>
  <c r="Q1134" i="10"/>
  <c r="S1134" i="10"/>
  <c r="Q1134" i="4" s="1"/>
  <c r="N1134" i="10"/>
  <c r="L1134" i="4" s="1"/>
  <c r="O1134" i="10"/>
  <c r="R1134" i="10"/>
  <c r="P1134" i="4" s="1"/>
  <c r="T1134" i="10"/>
  <c r="R1134" i="4" s="1"/>
  <c r="S1168" i="10"/>
  <c r="Q1168" i="4" s="1"/>
  <c r="T1168" i="10"/>
  <c r="N1168" i="10"/>
  <c r="O1168" i="10"/>
  <c r="M1168" i="4" s="1"/>
  <c r="P1168" i="10"/>
  <c r="N1168" i="4" s="1"/>
  <c r="Q1168" i="10"/>
  <c r="O1168" i="4" s="1"/>
  <c r="R1168" i="10"/>
  <c r="P1168" i="4" s="1"/>
  <c r="R1169" i="10"/>
  <c r="S1169" i="10"/>
  <c r="T1169" i="10"/>
  <c r="N1169" i="10"/>
  <c r="L1169" i="4" s="1"/>
  <c r="O1169" i="10"/>
  <c r="P1169" i="10"/>
  <c r="Q1169" i="10"/>
  <c r="Q1220" i="10"/>
  <c r="R1220" i="10"/>
  <c r="S1220" i="10"/>
  <c r="Q1220" i="4" s="1"/>
  <c r="T1220" i="10"/>
  <c r="N1220" i="10"/>
  <c r="O1220" i="10"/>
  <c r="P1220" i="10"/>
  <c r="P1191" i="10"/>
  <c r="N1191" i="4" s="1"/>
  <c r="Q1191" i="10"/>
  <c r="O1191" i="4" s="1"/>
  <c r="R1191" i="10"/>
  <c r="S1191" i="10"/>
  <c r="T1191" i="10"/>
  <c r="N1191" i="10"/>
  <c r="O1191" i="10"/>
  <c r="M1191" i="4" s="1"/>
  <c r="T1260" i="10"/>
  <c r="N1260" i="10"/>
  <c r="L1260" i="4" s="1"/>
  <c r="O1260" i="10"/>
  <c r="M1260" i="4" s="1"/>
  <c r="P1260" i="10"/>
  <c r="N1260" i="4" s="1"/>
  <c r="Q1260" i="10"/>
  <c r="R1260" i="10"/>
  <c r="P1260" i="4" s="1"/>
  <c r="S1260" i="10"/>
  <c r="Q1260" i="4" s="1"/>
  <c r="P1289" i="10"/>
  <c r="N1289" i="4" s="1"/>
  <c r="Q1289" i="10"/>
  <c r="R1289" i="10"/>
  <c r="S1289" i="10"/>
  <c r="T1289" i="10"/>
  <c r="R1289" i="4" s="1"/>
  <c r="N1289" i="10"/>
  <c r="O1289" i="10"/>
  <c r="P1281" i="10"/>
  <c r="N1281" i="4" s="1"/>
  <c r="O1281" i="10"/>
  <c r="Q1281" i="10"/>
  <c r="R1281" i="10"/>
  <c r="S1281" i="10"/>
  <c r="T1281" i="10"/>
  <c r="N1281" i="10"/>
  <c r="L1281" i="4" s="1"/>
  <c r="S1077" i="10"/>
  <c r="Q1077" i="4" s="1"/>
  <c r="T1077" i="10"/>
  <c r="R1077" i="4" s="1"/>
  <c r="N1077" i="10"/>
  <c r="O1077" i="10"/>
  <c r="P1077" i="10"/>
  <c r="N1077" i="4" s="1"/>
  <c r="Q1077" i="10"/>
  <c r="R1077" i="10"/>
  <c r="P1077" i="4" s="1"/>
  <c r="S1214" i="10"/>
  <c r="Q1214" i="4" s="1"/>
  <c r="T1214" i="10"/>
  <c r="R1214" i="4" s="1"/>
  <c r="N1214" i="10"/>
  <c r="L1214" i="4" s="1"/>
  <c r="O1214" i="10"/>
  <c r="P1214" i="10"/>
  <c r="Q1214" i="10"/>
  <c r="O1214" i="4" s="1"/>
  <c r="R1214" i="10"/>
  <c r="P1214" i="4" s="1"/>
  <c r="S1279" i="10"/>
  <c r="Q1279" i="4" s="1"/>
  <c r="N1279" i="10"/>
  <c r="L1279" i="4" s="1"/>
  <c r="O1279" i="10"/>
  <c r="M1279" i="4" s="1"/>
  <c r="P1279" i="10"/>
  <c r="N1279" i="4" s="1"/>
  <c r="Q1279" i="10"/>
  <c r="O1279" i="4" s="1"/>
  <c r="R1279" i="10"/>
  <c r="P1279" i="4" s="1"/>
  <c r="T1279" i="10"/>
  <c r="R1279" i="4" s="1"/>
  <c r="S1045" i="10"/>
  <c r="Q1045" i="4" s="1"/>
  <c r="T1045" i="10"/>
  <c r="R1045" i="4" s="1"/>
  <c r="N1045" i="10"/>
  <c r="L1045" i="4" s="1"/>
  <c r="O1045" i="10"/>
  <c r="M1045" i="4" s="1"/>
  <c r="P1045" i="10"/>
  <c r="N1045" i="4" s="1"/>
  <c r="Q1045" i="10"/>
  <c r="O1045" i="4" s="1"/>
  <c r="R1045" i="10"/>
  <c r="P1045" i="4" s="1"/>
  <c r="P1280" i="10"/>
  <c r="S1280" i="10"/>
  <c r="Q1280" i="4" s="1"/>
  <c r="N1280" i="10"/>
  <c r="L1280" i="4" s="1"/>
  <c r="O1280" i="10"/>
  <c r="Q1280" i="10"/>
  <c r="R1280" i="10"/>
  <c r="T1280" i="10"/>
  <c r="S1263" i="10"/>
  <c r="Q1263" i="4" s="1"/>
  <c r="N1263" i="10"/>
  <c r="R1263" i="10"/>
  <c r="T1263" i="10"/>
  <c r="O1263" i="10"/>
  <c r="P1263" i="10"/>
  <c r="Q1263" i="10"/>
  <c r="P1312" i="10"/>
  <c r="Q1312" i="10"/>
  <c r="O1312" i="4" s="1"/>
  <c r="R1312" i="10"/>
  <c r="P1312" i="4" s="1"/>
  <c r="S1312" i="10"/>
  <c r="Q1312" i="4" s="1"/>
  <c r="T1312" i="10"/>
  <c r="N1312" i="10"/>
  <c r="L1312" i="4" s="1"/>
  <c r="O1312" i="10"/>
  <c r="M1312" i="4" s="1"/>
  <c r="S1311" i="10"/>
  <c r="Q1311" i="4" s="1"/>
  <c r="T1311" i="10"/>
  <c r="R1311" i="4" s="1"/>
  <c r="N1311" i="10"/>
  <c r="O1311" i="10"/>
  <c r="M1311" i="4" s="1"/>
  <c r="P1311" i="10"/>
  <c r="Q1311" i="10"/>
  <c r="O1311" i="4" s="1"/>
  <c r="R1311" i="10"/>
  <c r="P1368" i="10"/>
  <c r="N1368" i="4" s="1"/>
  <c r="Q1368" i="10"/>
  <c r="O1368" i="4" s="1"/>
  <c r="S1368" i="10"/>
  <c r="T1368" i="10"/>
  <c r="N1368" i="10"/>
  <c r="O1368" i="10"/>
  <c r="M1368" i="4" s="1"/>
  <c r="R1368" i="10"/>
  <c r="N1369" i="10"/>
  <c r="L1369" i="4" s="1"/>
  <c r="P1369" i="10"/>
  <c r="O1369" i="10"/>
  <c r="Q1369" i="10"/>
  <c r="O1369" i="4" s="1"/>
  <c r="R1369" i="10"/>
  <c r="S1369" i="10"/>
  <c r="T1369" i="10"/>
  <c r="R1369" i="4" s="1"/>
  <c r="S1335" i="10"/>
  <c r="Q1335" i="4" s="1"/>
  <c r="T1335" i="10"/>
  <c r="R1335" i="4" s="1"/>
  <c r="N1335" i="10"/>
  <c r="O1335" i="10"/>
  <c r="M1335" i="4" s="1"/>
  <c r="P1335" i="10"/>
  <c r="Q1335" i="10"/>
  <c r="R1335" i="10"/>
  <c r="N1393" i="10"/>
  <c r="L1393" i="4" s="1"/>
  <c r="P1393" i="10"/>
  <c r="T1393" i="10"/>
  <c r="R1393" i="4" s="1"/>
  <c r="O1393" i="10"/>
  <c r="M1393" i="4" s="1"/>
  <c r="Q1393" i="10"/>
  <c r="R1393" i="10"/>
  <c r="S1393" i="10"/>
  <c r="Q1393" i="4" s="1"/>
  <c r="P1416" i="10"/>
  <c r="N1416" i="4" s="1"/>
  <c r="Q1416" i="10"/>
  <c r="O1416" i="4" s="1"/>
  <c r="R1416" i="10"/>
  <c r="P1416" i="4" s="1"/>
  <c r="S1416" i="10"/>
  <c r="Q1416" i="4" s="1"/>
  <c r="T1416" i="10"/>
  <c r="R1416" i="4" s="1"/>
  <c r="N1416" i="10"/>
  <c r="L1416" i="4" s="1"/>
  <c r="O1416" i="10"/>
  <c r="T1550" i="10"/>
  <c r="R1550" i="4" s="1"/>
  <c r="N1550" i="10"/>
  <c r="L1550" i="4" s="1"/>
  <c r="O1550" i="10"/>
  <c r="M1550" i="4" s="1"/>
  <c r="P1550" i="10"/>
  <c r="N1550" i="4" s="1"/>
  <c r="Q1550" i="10"/>
  <c r="O1550" i="4" s="1"/>
  <c r="R1550" i="10"/>
  <c r="P1550" i="4" s="1"/>
  <c r="S1550" i="10"/>
  <c r="Q1550" i="4" s="1"/>
  <c r="S1553" i="10"/>
  <c r="Q1553" i="4" s="1"/>
  <c r="N1553" i="10"/>
  <c r="L1553" i="4" s="1"/>
  <c r="O1553" i="10"/>
  <c r="M1553" i="4" s="1"/>
  <c r="P1553" i="10"/>
  <c r="N1553" i="4" s="1"/>
  <c r="Q1553" i="10"/>
  <c r="O1553" i="4" s="1"/>
  <c r="R1553" i="10"/>
  <c r="P1553" i="4" s="1"/>
  <c r="T1553" i="10"/>
  <c r="R1553" i="4" s="1"/>
  <c r="N1486" i="10"/>
  <c r="O1486" i="10"/>
  <c r="Q1486" i="10"/>
  <c r="S1486" i="10"/>
  <c r="Q1486" i="4" s="1"/>
  <c r="T1486" i="10"/>
  <c r="P1486" i="10"/>
  <c r="N1486" i="4" s="1"/>
  <c r="R1486" i="10"/>
  <c r="P1630" i="10"/>
  <c r="Q1630" i="10"/>
  <c r="R1630" i="10"/>
  <c r="S1630" i="10"/>
  <c r="T1630" i="10"/>
  <c r="N1630" i="10"/>
  <c r="O1630" i="10"/>
  <c r="Q1694" i="10"/>
  <c r="R1694" i="10"/>
  <c r="P1694" i="4" s="1"/>
  <c r="S1694" i="10"/>
  <c r="Q1694" i="4" s="1"/>
  <c r="N1694" i="10"/>
  <c r="O1694" i="10"/>
  <c r="P1694" i="10"/>
  <c r="N1694" i="4" s="1"/>
  <c r="T1694" i="10"/>
  <c r="R1694" i="4" s="1"/>
  <c r="Q1726" i="10"/>
  <c r="O1726" i="4" s="1"/>
  <c r="R1726" i="10"/>
  <c r="P1726" i="4" s="1"/>
  <c r="S1726" i="10"/>
  <c r="Q1726" i="4" s="1"/>
  <c r="N1726" i="10"/>
  <c r="L1726" i="4" s="1"/>
  <c r="O1726" i="10"/>
  <c r="M1726" i="4" s="1"/>
  <c r="P1726" i="10"/>
  <c r="N1726" i="4" s="1"/>
  <c r="T1726" i="10"/>
  <c r="R1726" i="4" s="1"/>
  <c r="N1711" i="10"/>
  <c r="L1711" i="4" s="1"/>
  <c r="O1711" i="10"/>
  <c r="P1711" i="10"/>
  <c r="S1711" i="10"/>
  <c r="Q1711" i="4" s="1"/>
  <c r="Q1711" i="10"/>
  <c r="R1711" i="10"/>
  <c r="T1711" i="10"/>
  <c r="R1711" i="4" s="1"/>
  <c r="T1757" i="10"/>
  <c r="R1757" i="4" s="1"/>
  <c r="N1757" i="10"/>
  <c r="L1757" i="4" s="1"/>
  <c r="O1757" i="10"/>
  <c r="M1757" i="4" s="1"/>
  <c r="P1757" i="10"/>
  <c r="N1757" i="4" s="1"/>
  <c r="Q1757" i="10"/>
  <c r="O1757" i="4" s="1"/>
  <c r="R1757" i="10"/>
  <c r="S1757" i="10"/>
  <c r="S1677" i="10"/>
  <c r="T1677" i="10"/>
  <c r="N1677" i="10"/>
  <c r="P1677" i="10"/>
  <c r="Q1677" i="10"/>
  <c r="O1677" i="4" s="1"/>
  <c r="O1677" i="10"/>
  <c r="R1677" i="10"/>
  <c r="R1795" i="10"/>
  <c r="S1795" i="10"/>
  <c r="Q1795" i="4" s="1"/>
  <c r="N1795" i="10"/>
  <c r="O1795" i="10"/>
  <c r="M1795" i="4" s="1"/>
  <c r="P1795" i="10"/>
  <c r="T1795" i="10"/>
  <c r="R1795" i="4" s="1"/>
  <c r="Q1795" i="10"/>
  <c r="R1827" i="10"/>
  <c r="S1827" i="10"/>
  <c r="N1827" i="10"/>
  <c r="L1827" i="4" s="1"/>
  <c r="O1827" i="10"/>
  <c r="M1827" i="4" s="1"/>
  <c r="P1827" i="10"/>
  <c r="N1827" i="4" s="1"/>
  <c r="Q1827" i="10"/>
  <c r="O1827" i="4" s="1"/>
  <c r="T1827" i="10"/>
  <c r="R1843" i="10"/>
  <c r="P1843" i="4" s="1"/>
  <c r="S1843" i="10"/>
  <c r="Q1843" i="4" s="1"/>
  <c r="N1843" i="10"/>
  <c r="O1843" i="10"/>
  <c r="T1843" i="10"/>
  <c r="R1843" i="4" s="1"/>
  <c r="P1843" i="10"/>
  <c r="Q1843" i="10"/>
  <c r="O1843" i="4" s="1"/>
  <c r="Q1750" i="10"/>
  <c r="O1750" i="4" s="1"/>
  <c r="S1750" i="10"/>
  <c r="Q1750" i="4" s="1"/>
  <c r="N1750" i="10"/>
  <c r="L1750" i="4" s="1"/>
  <c r="T1750" i="10"/>
  <c r="O1750" i="10"/>
  <c r="M1750" i="4" s="1"/>
  <c r="P1750" i="10"/>
  <c r="R1750" i="10"/>
  <c r="P1750" i="4" s="1"/>
  <c r="Q1830" i="10"/>
  <c r="O1830" i="4" s="1"/>
  <c r="R1830" i="10"/>
  <c r="P1830" i="4" s="1"/>
  <c r="N1830" i="10"/>
  <c r="L1830" i="4" s="1"/>
  <c r="O1830" i="10"/>
  <c r="M1830" i="4" s="1"/>
  <c r="S1830" i="10"/>
  <c r="Q1830" i="4" s="1"/>
  <c r="T1830" i="10"/>
  <c r="R1830" i="4" s="1"/>
  <c r="P1830" i="10"/>
  <c r="N1830" i="4" s="1"/>
  <c r="N1767" i="10"/>
  <c r="L1767" i="4" s="1"/>
  <c r="P1767" i="10"/>
  <c r="N1767" i="4" s="1"/>
  <c r="O1767" i="10"/>
  <c r="M1767" i="4" s="1"/>
  <c r="Q1767" i="10"/>
  <c r="O1767" i="4" s="1"/>
  <c r="R1767" i="10"/>
  <c r="P1767" i="4" s="1"/>
  <c r="S1767" i="10"/>
  <c r="Q1767" i="4" s="1"/>
  <c r="T1767" i="10"/>
  <c r="R1767" i="4" s="1"/>
  <c r="P1817" i="10"/>
  <c r="N1817" i="4" s="1"/>
  <c r="Q1817" i="10"/>
  <c r="S1817" i="10"/>
  <c r="T1817" i="10"/>
  <c r="R1817" i="4" s="1"/>
  <c r="N1817" i="10"/>
  <c r="O1817" i="10"/>
  <c r="M1817" i="4" s="1"/>
  <c r="R1817" i="10"/>
  <c r="P1817" i="4" s="1"/>
  <c r="N1904" i="10"/>
  <c r="O1904" i="10"/>
  <c r="M1904" i="4" s="1"/>
  <c r="P1904" i="10"/>
  <c r="N1904" i="4" s="1"/>
  <c r="T1904" i="10"/>
  <c r="Q1904" i="10"/>
  <c r="O1904" i="4" s="1"/>
  <c r="R1904" i="10"/>
  <c r="P1904" i="4" s="1"/>
  <c r="S1904" i="10"/>
  <c r="N1968" i="10"/>
  <c r="R1968" i="10"/>
  <c r="P1968" i="4" s="1"/>
  <c r="O1968" i="10"/>
  <c r="P1968" i="10"/>
  <c r="Q1968" i="10"/>
  <c r="O1968" i="4" s="1"/>
  <c r="T1968" i="10"/>
  <c r="R1968" i="4" s="1"/>
  <c r="S1968" i="10"/>
  <c r="Q1968" i="4" s="1"/>
  <c r="S1990" i="10"/>
  <c r="Q1990" i="4" s="1"/>
  <c r="N1990" i="10"/>
  <c r="P1990" i="10"/>
  <c r="T1990" i="10"/>
  <c r="R1990" i="4" s="1"/>
  <c r="O1990" i="10"/>
  <c r="M1990" i="4" s="1"/>
  <c r="R1990" i="10"/>
  <c r="Q1990" i="10"/>
  <c r="O1990" i="4" s="1"/>
  <c r="O1888" i="10"/>
  <c r="M1888" i="4" s="1"/>
  <c r="N1888" i="10"/>
  <c r="P1888" i="10"/>
  <c r="T1888" i="10"/>
  <c r="Q1888" i="10"/>
  <c r="R1888" i="10"/>
  <c r="S1888" i="10"/>
  <c r="S1934" i="10"/>
  <c r="Q1934" i="4" s="1"/>
  <c r="T1934" i="10"/>
  <c r="R1934" i="4" s="1"/>
  <c r="R1934" i="10"/>
  <c r="P1934" i="4" s="1"/>
  <c r="N1934" i="10"/>
  <c r="L1934" i="4" s="1"/>
  <c r="O1934" i="10"/>
  <c r="P1934" i="10"/>
  <c r="Q1934" i="10"/>
  <c r="O1934" i="4" s="1"/>
  <c r="S1704" i="10"/>
  <c r="Q1704" i="4" s="1"/>
  <c r="T1704" i="10"/>
  <c r="R1704" i="4" s="1"/>
  <c r="P1704" i="10"/>
  <c r="N1704" i="10"/>
  <c r="L1704" i="4" s="1"/>
  <c r="O1704" i="10"/>
  <c r="M1704" i="4" s="1"/>
  <c r="Q1704" i="10"/>
  <c r="R1704" i="10"/>
  <c r="P1704" i="4" s="1"/>
  <c r="P1825" i="10"/>
  <c r="Q1825" i="10"/>
  <c r="T1825" i="10"/>
  <c r="R1825" i="4" s="1"/>
  <c r="N1825" i="10"/>
  <c r="O1825" i="10"/>
  <c r="M1825" i="4" s="1"/>
  <c r="R1825" i="10"/>
  <c r="P1825" i="4" s="1"/>
  <c r="S1825" i="10"/>
  <c r="Q1825" i="4" s="1"/>
  <c r="N301" i="10"/>
  <c r="L301" i="4" s="1"/>
  <c r="R301" i="10"/>
  <c r="Q301" i="10"/>
  <c r="S386" i="10"/>
  <c r="Q386" i="4" s="1"/>
  <c r="T386" i="10"/>
  <c r="N386" i="10"/>
  <c r="P386" i="10"/>
  <c r="N386" i="4" s="1"/>
  <c r="R386" i="10"/>
  <c r="P386" i="4" s="1"/>
  <c r="Q386" i="10"/>
  <c r="O386" i="4" s="1"/>
  <c r="Q413" i="10"/>
  <c r="O413" i="4" s="1"/>
  <c r="R413" i="10"/>
  <c r="P413" i="4" s="1"/>
  <c r="N413" i="10"/>
  <c r="P540" i="10"/>
  <c r="S540" i="10"/>
  <c r="T540" i="10"/>
  <c r="R540" i="4" s="1"/>
  <c r="N540" i="10"/>
  <c r="L540" i="4" s="1"/>
  <c r="O540" i="10"/>
  <c r="M540" i="4" s="1"/>
  <c r="Q540" i="10"/>
  <c r="R540" i="10"/>
  <c r="Q578" i="10"/>
  <c r="T578" i="10"/>
  <c r="R578" i="4" s="1"/>
  <c r="N578" i="10"/>
  <c r="O578" i="10"/>
  <c r="P578" i="10"/>
  <c r="R578" i="10"/>
  <c r="S578" i="10"/>
  <c r="Q578" i="4" s="1"/>
  <c r="S702" i="10"/>
  <c r="Q702" i="4" s="1"/>
  <c r="T702" i="10"/>
  <c r="R702" i="4" s="1"/>
  <c r="N702" i="10"/>
  <c r="L702" i="4" s="1"/>
  <c r="P702" i="10"/>
  <c r="N702" i="4" s="1"/>
  <c r="Q702" i="10"/>
  <c r="O702" i="4" s="1"/>
  <c r="R702" i="10"/>
  <c r="O702" i="10"/>
  <c r="M702" i="4" s="1"/>
  <c r="S754" i="10"/>
  <c r="T754" i="10"/>
  <c r="R754" i="4" s="1"/>
  <c r="N754" i="10"/>
  <c r="O754" i="10"/>
  <c r="P754" i="10"/>
  <c r="N754" i="4" s="1"/>
  <c r="Q754" i="10"/>
  <c r="R754" i="10"/>
  <c r="P754" i="4" s="1"/>
  <c r="N804" i="10"/>
  <c r="L804" i="4" s="1"/>
  <c r="P804" i="10"/>
  <c r="N804" i="4" s="1"/>
  <c r="Q804" i="10"/>
  <c r="O804" i="4" s="1"/>
  <c r="R804" i="10"/>
  <c r="P804" i="4" s="1"/>
  <c r="S804" i="10"/>
  <c r="T804" i="10"/>
  <c r="O804" i="10"/>
  <c r="R947" i="10"/>
  <c r="P947" i="4" s="1"/>
  <c r="S947" i="10"/>
  <c r="Q947" i="4" s="1"/>
  <c r="T947" i="10"/>
  <c r="R947" i="4" s="1"/>
  <c r="N947" i="10"/>
  <c r="L947" i="4" s="1"/>
  <c r="O947" i="10"/>
  <c r="M947" i="4" s="1"/>
  <c r="P947" i="10"/>
  <c r="Q947" i="10"/>
  <c r="S867" i="10"/>
  <c r="T867" i="10"/>
  <c r="R867" i="4" s="1"/>
  <c r="N867" i="10"/>
  <c r="Q867" i="10"/>
  <c r="O867" i="10"/>
  <c r="P867" i="10"/>
  <c r="R867" i="10"/>
  <c r="P867" i="4" s="1"/>
  <c r="P977" i="10"/>
  <c r="Q977" i="10"/>
  <c r="S977" i="10"/>
  <c r="T977" i="10"/>
  <c r="N977" i="10"/>
  <c r="L977" i="4" s="1"/>
  <c r="R977" i="10"/>
  <c r="O977" i="10"/>
  <c r="M977" i="4" s="1"/>
  <c r="S1109" i="10"/>
  <c r="Q1109" i="4" s="1"/>
  <c r="T1109" i="10"/>
  <c r="N1109" i="10"/>
  <c r="L1109" i="4" s="1"/>
  <c r="Q1109" i="10"/>
  <c r="R1109" i="10"/>
  <c r="P1109" i="4" s="1"/>
  <c r="O1109" i="10"/>
  <c r="M1109" i="4" s="1"/>
  <c r="P1109" i="10"/>
  <c r="P1296" i="10"/>
  <c r="Q1296" i="10"/>
  <c r="O1296" i="4" s="1"/>
  <c r="R1296" i="10"/>
  <c r="S1296" i="10"/>
  <c r="T1296" i="10"/>
  <c r="N1296" i="10"/>
  <c r="O1296" i="10"/>
  <c r="N275" i="10"/>
  <c r="Q275" i="10"/>
  <c r="O275" i="4" s="1"/>
  <c r="R275" i="10"/>
  <c r="P275" i="4" s="1"/>
  <c r="T383" i="10"/>
  <c r="R383" i="4" s="1"/>
  <c r="N383" i="10"/>
  <c r="L383" i="4" s="1"/>
  <c r="Q383" i="10"/>
  <c r="O383" i="4" s="1"/>
  <c r="S383" i="10"/>
  <c r="P383" i="10"/>
  <c r="N383" i="4" s="1"/>
  <c r="R383" i="10"/>
  <c r="Q401" i="10"/>
  <c r="R401" i="10"/>
  <c r="N401" i="10"/>
  <c r="L401" i="4" s="1"/>
  <c r="N482" i="10"/>
  <c r="L482" i="4" s="1"/>
  <c r="P482" i="10"/>
  <c r="R482" i="10"/>
  <c r="Q482" i="10"/>
  <c r="S482" i="10"/>
  <c r="Q482" i="4" s="1"/>
  <c r="T482" i="10"/>
  <c r="R482" i="4" s="1"/>
  <c r="Q521" i="10"/>
  <c r="O521" i="4" s="1"/>
  <c r="T521" i="10"/>
  <c r="R521" i="4" s="1"/>
  <c r="N521" i="10"/>
  <c r="L521" i="4" s="1"/>
  <c r="P521" i="10"/>
  <c r="R521" i="10"/>
  <c r="P521" i="4" s="1"/>
  <c r="S521" i="10"/>
  <c r="Q521" i="4" s="1"/>
  <c r="T493" i="10"/>
  <c r="R493" i="4" s="1"/>
  <c r="N493" i="10"/>
  <c r="L493" i="4" s="1"/>
  <c r="S493" i="10"/>
  <c r="P493" i="10"/>
  <c r="N493" i="4" s="1"/>
  <c r="Q493" i="10"/>
  <c r="R493" i="10"/>
  <c r="N490" i="10"/>
  <c r="Q490" i="10"/>
  <c r="O490" i="4" s="1"/>
  <c r="R490" i="10"/>
  <c r="P490" i="4" s="1"/>
  <c r="Q585" i="10"/>
  <c r="S585" i="10"/>
  <c r="T585" i="10"/>
  <c r="R585" i="4" s="1"/>
  <c r="N585" i="10"/>
  <c r="L585" i="4" s="1"/>
  <c r="O585" i="10"/>
  <c r="P585" i="10"/>
  <c r="R585" i="10"/>
  <c r="R640" i="10"/>
  <c r="P640" i="4" s="1"/>
  <c r="S640" i="10"/>
  <c r="Q640" i="4" s="1"/>
  <c r="T640" i="10"/>
  <c r="R640" i="4" s="1"/>
  <c r="N640" i="10"/>
  <c r="L640" i="4" s="1"/>
  <c r="O640" i="10"/>
  <c r="M640" i="4" s="1"/>
  <c r="P640" i="10"/>
  <c r="N640" i="4" s="1"/>
  <c r="Q640" i="10"/>
  <c r="O640" i="4" s="1"/>
  <c r="T661" i="10"/>
  <c r="N661" i="10"/>
  <c r="O661" i="10"/>
  <c r="Q661" i="10"/>
  <c r="O661" i="4" s="1"/>
  <c r="R661" i="10"/>
  <c r="P661" i="4" s="1"/>
  <c r="S661" i="10"/>
  <c r="P661" i="10"/>
  <c r="N685" i="10"/>
  <c r="O685" i="10"/>
  <c r="M685" i="4" s="1"/>
  <c r="Q685" i="10"/>
  <c r="O685" i="4" s="1"/>
  <c r="P685" i="10"/>
  <c r="N685" i="4" s="1"/>
  <c r="R685" i="10"/>
  <c r="P685" i="4" s="1"/>
  <c r="S685" i="10"/>
  <c r="Q685" i="4" s="1"/>
  <c r="T685" i="10"/>
  <c r="R685" i="4" s="1"/>
  <c r="T699" i="10"/>
  <c r="R699" i="4" s="1"/>
  <c r="O699" i="10"/>
  <c r="N699" i="10"/>
  <c r="P699" i="10"/>
  <c r="Q699" i="10"/>
  <c r="R699" i="10"/>
  <c r="P699" i="4" s="1"/>
  <c r="S699" i="10"/>
  <c r="Q699" i="4" s="1"/>
  <c r="N688" i="10"/>
  <c r="L688" i="4" s="1"/>
  <c r="P688" i="10"/>
  <c r="S688" i="10"/>
  <c r="T688" i="10"/>
  <c r="R688" i="4" s="1"/>
  <c r="O688" i="10"/>
  <c r="Q688" i="10"/>
  <c r="R688" i="10"/>
  <c r="O825" i="10"/>
  <c r="Q825" i="10"/>
  <c r="O825" i="4" s="1"/>
  <c r="R825" i="10"/>
  <c r="S825" i="10"/>
  <c r="Q825" i="4" s="1"/>
  <c r="T825" i="10"/>
  <c r="N825" i="10"/>
  <c r="P825" i="10"/>
  <c r="S746" i="10"/>
  <c r="Q746" i="4" s="1"/>
  <c r="T746" i="10"/>
  <c r="R746" i="4" s="1"/>
  <c r="N746" i="10"/>
  <c r="L746" i="4" s="1"/>
  <c r="O746" i="10"/>
  <c r="M746" i="4" s="1"/>
  <c r="P746" i="10"/>
  <c r="N746" i="4" s="1"/>
  <c r="Q746" i="10"/>
  <c r="O746" i="4" s="1"/>
  <c r="R746" i="10"/>
  <c r="S734" i="10"/>
  <c r="Q734" i="4" s="1"/>
  <c r="N734" i="10"/>
  <c r="L734" i="4" s="1"/>
  <c r="O734" i="10"/>
  <c r="P734" i="10"/>
  <c r="N734" i="4" s="1"/>
  <c r="Q734" i="10"/>
  <c r="O734" i="4" s="1"/>
  <c r="R734" i="10"/>
  <c r="P734" i="4" s="1"/>
  <c r="T734" i="10"/>
  <c r="R734" i="4" s="1"/>
  <c r="S773" i="10"/>
  <c r="Q773" i="4" s="1"/>
  <c r="T773" i="10"/>
  <c r="R773" i="4" s="1"/>
  <c r="N773" i="10"/>
  <c r="L773" i="4" s="1"/>
  <c r="O773" i="10"/>
  <c r="M773" i="4" s="1"/>
  <c r="P773" i="10"/>
  <c r="N773" i="4" s="1"/>
  <c r="R773" i="10"/>
  <c r="P773" i="4" s="1"/>
  <c r="Q773" i="10"/>
  <c r="S781" i="10"/>
  <c r="T781" i="10"/>
  <c r="R781" i="4" s="1"/>
  <c r="N781" i="10"/>
  <c r="L781" i="4" s="1"/>
  <c r="O781" i="10"/>
  <c r="M781" i="4" s="1"/>
  <c r="P781" i="10"/>
  <c r="Q781" i="10"/>
  <c r="O781" i="4" s="1"/>
  <c r="R781" i="10"/>
  <c r="T794" i="10"/>
  <c r="R794" i="4" s="1"/>
  <c r="N794" i="10"/>
  <c r="L794" i="4" s="1"/>
  <c r="O794" i="10"/>
  <c r="M794" i="4" s="1"/>
  <c r="P794" i="10"/>
  <c r="N794" i="4" s="1"/>
  <c r="Q794" i="10"/>
  <c r="O794" i="4" s="1"/>
  <c r="R794" i="10"/>
  <c r="S794" i="10"/>
  <c r="Q794" i="4" s="1"/>
  <c r="P860" i="10"/>
  <c r="Q860" i="10"/>
  <c r="O860" i="4" s="1"/>
  <c r="R860" i="10"/>
  <c r="P860" i="4" s="1"/>
  <c r="S860" i="10"/>
  <c r="N860" i="10"/>
  <c r="L860" i="4" s="1"/>
  <c r="O860" i="10"/>
  <c r="M860" i="4" s="1"/>
  <c r="T860" i="10"/>
  <c r="R860" i="4" s="1"/>
  <c r="N906" i="10"/>
  <c r="L906" i="4" s="1"/>
  <c r="O906" i="10"/>
  <c r="M906" i="4" s="1"/>
  <c r="P906" i="10"/>
  <c r="Q906" i="10"/>
  <c r="R906" i="10"/>
  <c r="S906" i="10"/>
  <c r="T906" i="10"/>
  <c r="T891" i="10"/>
  <c r="R891" i="4" s="1"/>
  <c r="N891" i="10"/>
  <c r="L891" i="4" s="1"/>
  <c r="O891" i="10"/>
  <c r="M891" i="4" s="1"/>
  <c r="P891" i="10"/>
  <c r="N891" i="4" s="1"/>
  <c r="Q891" i="10"/>
  <c r="O891" i="4" s="1"/>
  <c r="R891" i="10"/>
  <c r="P891" i="4" s="1"/>
  <c r="S891" i="10"/>
  <c r="Q891" i="4" s="1"/>
  <c r="N869" i="10"/>
  <c r="O869" i="10"/>
  <c r="M869" i="4" s="1"/>
  <c r="P869" i="10"/>
  <c r="N869" i="4" s="1"/>
  <c r="S869" i="10"/>
  <c r="Q869" i="10"/>
  <c r="O869" i="4" s="1"/>
  <c r="R869" i="10"/>
  <c r="P869" i="4" s="1"/>
  <c r="T869" i="10"/>
  <c r="P937" i="10"/>
  <c r="N937" i="4" s="1"/>
  <c r="Q937" i="10"/>
  <c r="O937" i="4" s="1"/>
  <c r="R937" i="10"/>
  <c r="P937" i="4" s="1"/>
  <c r="S937" i="10"/>
  <c r="T937" i="10"/>
  <c r="R937" i="4" s="1"/>
  <c r="N937" i="10"/>
  <c r="O937" i="10"/>
  <c r="Q1039" i="10"/>
  <c r="T1039" i="10"/>
  <c r="R1039" i="4" s="1"/>
  <c r="P1039" i="10"/>
  <c r="N1039" i="4" s="1"/>
  <c r="R1039" i="10"/>
  <c r="S1039" i="10"/>
  <c r="N1039" i="10"/>
  <c r="O1039" i="10"/>
  <c r="M1039" i="4" s="1"/>
  <c r="P985" i="10"/>
  <c r="S985" i="10"/>
  <c r="T985" i="10"/>
  <c r="R985" i="4" s="1"/>
  <c r="N985" i="10"/>
  <c r="L985" i="4" s="1"/>
  <c r="Q985" i="10"/>
  <c r="O985" i="4" s="1"/>
  <c r="R985" i="10"/>
  <c r="P985" i="4" s="1"/>
  <c r="O985" i="10"/>
  <c r="N1041" i="10"/>
  <c r="L1041" i="4" s="1"/>
  <c r="T1041" i="10"/>
  <c r="R1041" i="4" s="1"/>
  <c r="O1041" i="10"/>
  <c r="M1041" i="4" s="1"/>
  <c r="P1041" i="10"/>
  <c r="N1041" i="4" s="1"/>
  <c r="Q1041" i="10"/>
  <c r="O1041" i="4" s="1"/>
  <c r="R1041" i="10"/>
  <c r="P1041" i="4" s="1"/>
  <c r="S1041" i="10"/>
  <c r="Q1041" i="4" s="1"/>
  <c r="S1025" i="10"/>
  <c r="N1025" i="10"/>
  <c r="L1025" i="4" s="1"/>
  <c r="T1025" i="10"/>
  <c r="R1025" i="4" s="1"/>
  <c r="O1025" i="10"/>
  <c r="M1025" i="4" s="1"/>
  <c r="P1025" i="10"/>
  <c r="N1025" i="4" s="1"/>
  <c r="Q1025" i="10"/>
  <c r="O1025" i="4" s="1"/>
  <c r="R1025" i="10"/>
  <c r="P1025" i="4" s="1"/>
  <c r="S936" i="10"/>
  <c r="Q936" i="4" s="1"/>
  <c r="T936" i="10"/>
  <c r="R936" i="4" s="1"/>
  <c r="N936" i="10"/>
  <c r="L936" i="4" s="1"/>
  <c r="O936" i="10"/>
  <c r="P936" i="10"/>
  <c r="N936" i="4" s="1"/>
  <c r="Q936" i="10"/>
  <c r="O936" i="4" s="1"/>
  <c r="R936" i="10"/>
  <c r="P936" i="4" s="1"/>
  <c r="N1087" i="10"/>
  <c r="O1087" i="10"/>
  <c r="P1087" i="10"/>
  <c r="N1087" i="4" s="1"/>
  <c r="Q1087" i="10"/>
  <c r="S1087" i="10"/>
  <c r="Q1087" i="4" s="1"/>
  <c r="R1087" i="10"/>
  <c r="T1087" i="10"/>
  <c r="S1101" i="10"/>
  <c r="Q1101" i="4" s="1"/>
  <c r="T1101" i="10"/>
  <c r="N1101" i="10"/>
  <c r="L1101" i="4" s="1"/>
  <c r="Q1101" i="10"/>
  <c r="O1101" i="4" s="1"/>
  <c r="R1101" i="10"/>
  <c r="O1101" i="10"/>
  <c r="M1101" i="4" s="1"/>
  <c r="P1101" i="10"/>
  <c r="N1111" i="10"/>
  <c r="O1111" i="10"/>
  <c r="M1111" i="4" s="1"/>
  <c r="P1111" i="10"/>
  <c r="N1111" i="4" s="1"/>
  <c r="S1111" i="10"/>
  <c r="R1111" i="10"/>
  <c r="T1111" i="10"/>
  <c r="Q1111" i="10"/>
  <c r="O1111" i="4" s="1"/>
  <c r="N1116" i="10"/>
  <c r="O1116" i="10"/>
  <c r="M1116" i="4" s="1"/>
  <c r="P1116" i="10"/>
  <c r="N1116" i="4" s="1"/>
  <c r="Q1116" i="10"/>
  <c r="O1116" i="4" s="1"/>
  <c r="T1116" i="10"/>
  <c r="R1116" i="4" s="1"/>
  <c r="R1116" i="10"/>
  <c r="P1116" i="4" s="1"/>
  <c r="S1116" i="10"/>
  <c r="Q1116" i="4" s="1"/>
  <c r="R1177" i="10"/>
  <c r="S1177" i="10"/>
  <c r="T1177" i="10"/>
  <c r="R1177" i="4" s="1"/>
  <c r="N1177" i="10"/>
  <c r="L1177" i="4" s="1"/>
  <c r="O1177" i="10"/>
  <c r="P1177" i="10"/>
  <c r="Q1177" i="10"/>
  <c r="R1185" i="10"/>
  <c r="S1185" i="10"/>
  <c r="T1185" i="10"/>
  <c r="N1185" i="10"/>
  <c r="O1185" i="10"/>
  <c r="P1185" i="10"/>
  <c r="N1185" i="4" s="1"/>
  <c r="Q1185" i="10"/>
  <c r="R1193" i="10"/>
  <c r="P1193" i="4" s="1"/>
  <c r="S1193" i="10"/>
  <c r="T1193" i="10"/>
  <c r="N1193" i="10"/>
  <c r="O1193" i="10"/>
  <c r="P1193" i="10"/>
  <c r="N1193" i="4" s="1"/>
  <c r="Q1193" i="10"/>
  <c r="O1193" i="4" s="1"/>
  <c r="R1201" i="10"/>
  <c r="P1201" i="4" s="1"/>
  <c r="S1201" i="10"/>
  <c r="Q1201" i="4" s="1"/>
  <c r="T1201" i="10"/>
  <c r="R1201" i="4" s="1"/>
  <c r="N1201" i="10"/>
  <c r="L1201" i="4" s="1"/>
  <c r="O1201" i="10"/>
  <c r="M1201" i="4" s="1"/>
  <c r="P1201" i="10"/>
  <c r="N1201" i="4" s="1"/>
  <c r="Q1201" i="10"/>
  <c r="O1201" i="4" s="1"/>
  <c r="R1209" i="10"/>
  <c r="S1209" i="10"/>
  <c r="Q1209" i="4" s="1"/>
  <c r="T1209" i="10"/>
  <c r="R1209" i="4" s="1"/>
  <c r="N1209" i="10"/>
  <c r="O1209" i="10"/>
  <c r="M1209" i="4" s="1"/>
  <c r="P1209" i="10"/>
  <c r="Q1209" i="10"/>
  <c r="R1217" i="10"/>
  <c r="P1217" i="4" s="1"/>
  <c r="S1217" i="10"/>
  <c r="T1217" i="10"/>
  <c r="R1217" i="4" s="1"/>
  <c r="N1217" i="10"/>
  <c r="O1217" i="10"/>
  <c r="P1217" i="10"/>
  <c r="N1217" i="4" s="1"/>
  <c r="Q1217" i="10"/>
  <c r="O1217" i="4" s="1"/>
  <c r="R1244" i="10"/>
  <c r="T1244" i="10"/>
  <c r="R1244" i="4" s="1"/>
  <c r="N1244" i="10"/>
  <c r="O1244" i="10"/>
  <c r="P1244" i="10"/>
  <c r="Q1244" i="10"/>
  <c r="S1244" i="10"/>
  <c r="Q1244" i="4" s="1"/>
  <c r="P1215" i="10"/>
  <c r="Q1215" i="10"/>
  <c r="O1215" i="4" s="1"/>
  <c r="R1215" i="10"/>
  <c r="S1215" i="10"/>
  <c r="Q1215" i="4" s="1"/>
  <c r="T1215" i="10"/>
  <c r="R1215" i="4" s="1"/>
  <c r="N1215" i="10"/>
  <c r="L1215" i="4" s="1"/>
  <c r="O1215" i="10"/>
  <c r="S1255" i="10"/>
  <c r="N1255" i="10"/>
  <c r="L1255" i="4" s="1"/>
  <c r="O1255" i="10"/>
  <c r="M1255" i="4" s="1"/>
  <c r="P1255" i="10"/>
  <c r="Q1255" i="10"/>
  <c r="R1255" i="10"/>
  <c r="T1255" i="10"/>
  <c r="S1271" i="10"/>
  <c r="N1271" i="10"/>
  <c r="T1271" i="10"/>
  <c r="R1271" i="4" s="1"/>
  <c r="O1271" i="10"/>
  <c r="P1271" i="10"/>
  <c r="Q1271" i="10"/>
  <c r="R1271" i="10"/>
  <c r="P1336" i="10"/>
  <c r="N1336" i="4" s="1"/>
  <c r="Q1336" i="10"/>
  <c r="O1336" i="4" s="1"/>
  <c r="R1336" i="10"/>
  <c r="S1336" i="10"/>
  <c r="N1336" i="10"/>
  <c r="O1336" i="10"/>
  <c r="M1336" i="4" s="1"/>
  <c r="T1336" i="10"/>
  <c r="R1336" i="4" s="1"/>
  <c r="T1230" i="10"/>
  <c r="R1230" i="4" s="1"/>
  <c r="N1230" i="10"/>
  <c r="O1230" i="10"/>
  <c r="P1230" i="10"/>
  <c r="N1230" i="4" s="1"/>
  <c r="Q1230" i="10"/>
  <c r="O1230" i="4" s="1"/>
  <c r="R1230" i="10"/>
  <c r="P1230" i="4" s="1"/>
  <c r="S1230" i="10"/>
  <c r="Q1230" i="4" s="1"/>
  <c r="N1398" i="10"/>
  <c r="L1398" i="4" s="1"/>
  <c r="O1398" i="10"/>
  <c r="Q1398" i="10"/>
  <c r="O1398" i="4" s="1"/>
  <c r="P1398" i="10"/>
  <c r="R1398" i="10"/>
  <c r="S1398" i="10"/>
  <c r="T1398" i="10"/>
  <c r="R1398" i="4" s="1"/>
  <c r="Q1429" i="10"/>
  <c r="O1429" i="4" s="1"/>
  <c r="R1429" i="10"/>
  <c r="P1429" i="4" s="1"/>
  <c r="S1429" i="10"/>
  <c r="Q1429" i="4" s="1"/>
  <c r="T1429" i="10"/>
  <c r="R1429" i="4" s="1"/>
  <c r="N1429" i="10"/>
  <c r="L1429" i="4" s="1"/>
  <c r="O1429" i="10"/>
  <c r="P1429" i="10"/>
  <c r="N1429" i="4" s="1"/>
  <c r="Q1461" i="10"/>
  <c r="O1461" i="4" s="1"/>
  <c r="R1461" i="10"/>
  <c r="P1461" i="4" s="1"/>
  <c r="S1461" i="10"/>
  <c r="Q1461" i="4" s="1"/>
  <c r="T1461" i="10"/>
  <c r="R1461" i="4" s="1"/>
  <c r="N1461" i="10"/>
  <c r="O1461" i="10"/>
  <c r="M1461" i="4" s="1"/>
  <c r="P1461" i="10"/>
  <c r="N1461" i="4" s="1"/>
  <c r="Q1477" i="10"/>
  <c r="O1477" i="4" s="1"/>
  <c r="R1477" i="10"/>
  <c r="P1477" i="4" s="1"/>
  <c r="S1477" i="10"/>
  <c r="T1477" i="10"/>
  <c r="R1477" i="4" s="1"/>
  <c r="N1477" i="10"/>
  <c r="O1477" i="10"/>
  <c r="M1477" i="4" s="1"/>
  <c r="P1477" i="10"/>
  <c r="N1477" i="4" s="1"/>
  <c r="S1399" i="10"/>
  <c r="Q1399" i="4" s="1"/>
  <c r="T1399" i="10"/>
  <c r="R1399" i="4" s="1"/>
  <c r="N1399" i="10"/>
  <c r="L1399" i="4" s="1"/>
  <c r="R1399" i="10"/>
  <c r="P1399" i="4" s="1"/>
  <c r="O1399" i="10"/>
  <c r="M1399" i="4" s="1"/>
  <c r="P1399" i="10"/>
  <c r="N1399" i="4" s="1"/>
  <c r="Q1399" i="10"/>
  <c r="O1399" i="4" s="1"/>
  <c r="P1440" i="10"/>
  <c r="N1440" i="4" s="1"/>
  <c r="Q1440" i="10"/>
  <c r="O1440" i="4" s="1"/>
  <c r="R1440" i="10"/>
  <c r="P1440" i="4" s="1"/>
  <c r="S1440" i="10"/>
  <c r="T1440" i="10"/>
  <c r="R1440" i="4" s="1"/>
  <c r="N1440" i="10"/>
  <c r="L1440" i="4" s="1"/>
  <c r="O1440" i="10"/>
  <c r="M1440" i="4" s="1"/>
  <c r="O1557" i="10"/>
  <c r="M1557" i="4" s="1"/>
  <c r="P1557" i="10"/>
  <c r="N1557" i="4" s="1"/>
  <c r="Q1557" i="10"/>
  <c r="R1557" i="10"/>
  <c r="P1557" i="4" s="1"/>
  <c r="S1557" i="10"/>
  <c r="Q1557" i="4" s="1"/>
  <c r="T1557" i="10"/>
  <c r="R1557" i="4" s="1"/>
  <c r="N1557" i="10"/>
  <c r="L1557" i="4" s="1"/>
  <c r="S1471" i="10"/>
  <c r="Q1471" i="4" s="1"/>
  <c r="T1471" i="10"/>
  <c r="N1471" i="10"/>
  <c r="P1471" i="10"/>
  <c r="Q1471" i="10"/>
  <c r="O1471" i="10"/>
  <c r="M1471" i="4" s="1"/>
  <c r="R1471" i="10"/>
  <c r="N1544" i="10"/>
  <c r="S1544" i="10"/>
  <c r="Q1544" i="4" s="1"/>
  <c r="T1544" i="10"/>
  <c r="O1544" i="10"/>
  <c r="M1544" i="4" s="1"/>
  <c r="P1544" i="10"/>
  <c r="N1544" i="4" s="1"/>
  <c r="Q1544" i="10"/>
  <c r="O1544" i="4" s="1"/>
  <c r="R1544" i="10"/>
  <c r="P1544" i="4" s="1"/>
  <c r="P1496" i="10"/>
  <c r="N1496" i="4" s="1"/>
  <c r="Q1496" i="10"/>
  <c r="O1496" i="4" s="1"/>
  <c r="S1496" i="10"/>
  <c r="Q1496" i="4" s="1"/>
  <c r="N1496" i="10"/>
  <c r="L1496" i="4" s="1"/>
  <c r="O1496" i="10"/>
  <c r="M1496" i="4" s="1"/>
  <c r="R1496" i="10"/>
  <c r="T1496" i="10"/>
  <c r="R1496" i="4" s="1"/>
  <c r="P1528" i="10"/>
  <c r="N1528" i="4" s="1"/>
  <c r="N1528" i="10"/>
  <c r="L1528" i="4" s="1"/>
  <c r="T1528" i="10"/>
  <c r="R1528" i="4" s="1"/>
  <c r="O1528" i="10"/>
  <c r="M1528" i="4" s="1"/>
  <c r="Q1528" i="10"/>
  <c r="R1528" i="10"/>
  <c r="P1528" i="4" s="1"/>
  <c r="S1528" i="10"/>
  <c r="Q1528" i="4" s="1"/>
  <c r="S1495" i="10"/>
  <c r="Q1495" i="4" s="1"/>
  <c r="T1495" i="10"/>
  <c r="N1495" i="10"/>
  <c r="L1495" i="4" s="1"/>
  <c r="P1495" i="10"/>
  <c r="Q1495" i="10"/>
  <c r="O1495" i="4" s="1"/>
  <c r="O1495" i="10"/>
  <c r="M1495" i="4" s="1"/>
  <c r="R1495" i="10"/>
  <c r="P1574" i="10"/>
  <c r="N1574" i="4" s="1"/>
  <c r="Q1574" i="10"/>
  <c r="R1574" i="10"/>
  <c r="S1574" i="10"/>
  <c r="T1574" i="10"/>
  <c r="N1574" i="10"/>
  <c r="L1574" i="4" s="1"/>
  <c r="O1574" i="10"/>
  <c r="M1574" i="4" s="1"/>
  <c r="P1638" i="10"/>
  <c r="Q1638" i="10"/>
  <c r="R1638" i="10"/>
  <c r="S1638" i="10"/>
  <c r="Q1638" i="4" s="1"/>
  <c r="T1638" i="10"/>
  <c r="R1638" i="4" s="1"/>
  <c r="N1638" i="10"/>
  <c r="O1638" i="10"/>
  <c r="P1678" i="10"/>
  <c r="Q1678" i="10"/>
  <c r="O1678" i="4" s="1"/>
  <c r="R1678" i="10"/>
  <c r="P1678" i="4" s="1"/>
  <c r="S1678" i="10"/>
  <c r="Q1678" i="4" s="1"/>
  <c r="N1678" i="10"/>
  <c r="O1678" i="10"/>
  <c r="M1678" i="4" s="1"/>
  <c r="T1678" i="10"/>
  <c r="N1751" i="10"/>
  <c r="L1751" i="4" s="1"/>
  <c r="P1751" i="10"/>
  <c r="S1751" i="10"/>
  <c r="O1751" i="10"/>
  <c r="M1751" i="4" s="1"/>
  <c r="Q1751" i="10"/>
  <c r="O1751" i="4" s="1"/>
  <c r="R1751" i="10"/>
  <c r="P1751" i="4" s="1"/>
  <c r="T1751" i="10"/>
  <c r="R1751" i="4" s="1"/>
  <c r="S1661" i="10"/>
  <c r="T1661" i="10"/>
  <c r="R1661" i="4" s="1"/>
  <c r="N1661" i="10"/>
  <c r="L1661" i="4" s="1"/>
  <c r="O1661" i="10"/>
  <c r="M1661" i="4" s="1"/>
  <c r="P1661" i="10"/>
  <c r="Q1661" i="10"/>
  <c r="O1661" i="4" s="1"/>
  <c r="R1661" i="10"/>
  <c r="N1703" i="10"/>
  <c r="L1703" i="4" s="1"/>
  <c r="O1703" i="10"/>
  <c r="M1703" i="4" s="1"/>
  <c r="P1703" i="10"/>
  <c r="N1703" i="4" s="1"/>
  <c r="S1703" i="10"/>
  <c r="Q1703" i="4" s="1"/>
  <c r="Q1703" i="10"/>
  <c r="R1703" i="10"/>
  <c r="P1703" i="4" s="1"/>
  <c r="T1703" i="10"/>
  <c r="S1744" i="10"/>
  <c r="Q1744" i="4" s="1"/>
  <c r="P1744" i="10"/>
  <c r="N1744" i="4" s="1"/>
  <c r="N1744" i="10"/>
  <c r="L1744" i="4" s="1"/>
  <c r="O1744" i="10"/>
  <c r="M1744" i="4" s="1"/>
  <c r="Q1744" i="10"/>
  <c r="R1744" i="10"/>
  <c r="P1744" i="4" s="1"/>
  <c r="T1744" i="10"/>
  <c r="Q1846" i="10"/>
  <c r="O1846" i="4" s="1"/>
  <c r="R1846" i="10"/>
  <c r="P1846" i="4" s="1"/>
  <c r="N1846" i="10"/>
  <c r="L1846" i="4" s="1"/>
  <c r="T1846" i="10"/>
  <c r="R1846" i="4" s="1"/>
  <c r="O1846" i="10"/>
  <c r="M1846" i="4" s="1"/>
  <c r="S1846" i="10"/>
  <c r="Q1846" i="4" s="1"/>
  <c r="P1846" i="10"/>
  <c r="N1846" i="4" s="1"/>
  <c r="S1653" i="10"/>
  <c r="Q1653" i="4" s="1"/>
  <c r="T1653" i="10"/>
  <c r="R1653" i="4" s="1"/>
  <c r="N1653" i="10"/>
  <c r="L1653" i="4" s="1"/>
  <c r="O1653" i="10"/>
  <c r="P1653" i="10"/>
  <c r="N1653" i="4" s="1"/>
  <c r="Q1653" i="10"/>
  <c r="O1653" i="4" s="1"/>
  <c r="R1653" i="10"/>
  <c r="P1653" i="4" s="1"/>
  <c r="N1759" i="10"/>
  <c r="L1759" i="4" s="1"/>
  <c r="P1759" i="10"/>
  <c r="O1759" i="10"/>
  <c r="M1759" i="4" s="1"/>
  <c r="Q1759" i="10"/>
  <c r="O1759" i="4" s="1"/>
  <c r="R1759" i="10"/>
  <c r="P1759" i="4" s="1"/>
  <c r="S1759" i="10"/>
  <c r="T1759" i="10"/>
  <c r="R1759" i="4" s="1"/>
  <c r="O1770" i="10"/>
  <c r="S1770" i="10"/>
  <c r="Q1770" i="4" s="1"/>
  <c r="T1770" i="10"/>
  <c r="R1770" i="4" s="1"/>
  <c r="N1770" i="10"/>
  <c r="L1770" i="4" s="1"/>
  <c r="P1770" i="10"/>
  <c r="N1770" i="4" s="1"/>
  <c r="Q1770" i="10"/>
  <c r="R1770" i="10"/>
  <c r="P1770" i="4" s="1"/>
  <c r="P1861" i="10"/>
  <c r="N1861" i="4" s="1"/>
  <c r="Q1861" i="10"/>
  <c r="S1861" i="10"/>
  <c r="T1861" i="10"/>
  <c r="N1861" i="10"/>
  <c r="L1861" i="4" s="1"/>
  <c r="O1861" i="10"/>
  <c r="M1861" i="4" s="1"/>
  <c r="R1861" i="10"/>
  <c r="P1861" i="4" s="1"/>
  <c r="N1944" i="10"/>
  <c r="L1944" i="4" s="1"/>
  <c r="T1944" i="10"/>
  <c r="R1944" i="4" s="1"/>
  <c r="O1944" i="10"/>
  <c r="M1944" i="4" s="1"/>
  <c r="P1944" i="10"/>
  <c r="N1944" i="4" s="1"/>
  <c r="Q1944" i="10"/>
  <c r="R1944" i="10"/>
  <c r="P1944" i="4" s="1"/>
  <c r="S1944" i="10"/>
  <c r="Q1944" i="4" s="1"/>
  <c r="T1915" i="10"/>
  <c r="N1915" i="10"/>
  <c r="O1915" i="10"/>
  <c r="P1915" i="10"/>
  <c r="Q1915" i="10"/>
  <c r="S1915" i="10"/>
  <c r="Q1915" i="4" s="1"/>
  <c r="R1915" i="10"/>
  <c r="P1915" i="4" s="1"/>
  <c r="T1947" i="10"/>
  <c r="R1947" i="4" s="1"/>
  <c r="N1947" i="10"/>
  <c r="L1947" i="4" s="1"/>
  <c r="O1947" i="10"/>
  <c r="M1947" i="4" s="1"/>
  <c r="P1947" i="10"/>
  <c r="N1947" i="4" s="1"/>
  <c r="Q1947" i="10"/>
  <c r="O1947" i="4" s="1"/>
  <c r="S1947" i="10"/>
  <c r="Q1947" i="4" s="1"/>
  <c r="R1947" i="10"/>
  <c r="P1947" i="4" s="1"/>
  <c r="T1979" i="10"/>
  <c r="R1979" i="4" s="1"/>
  <c r="N1979" i="10"/>
  <c r="Q1979" i="10"/>
  <c r="O1979" i="10"/>
  <c r="M1979" i="4" s="1"/>
  <c r="P1979" i="10"/>
  <c r="N1979" i="4" s="1"/>
  <c r="S1979" i="10"/>
  <c r="R1979" i="10"/>
  <c r="S1816" i="10"/>
  <c r="Q1816" i="4" s="1"/>
  <c r="T1816" i="10"/>
  <c r="R1816" i="4" s="1"/>
  <c r="N1816" i="10"/>
  <c r="O1816" i="10"/>
  <c r="M1816" i="4" s="1"/>
  <c r="P1816" i="10"/>
  <c r="N1816" i="4" s="1"/>
  <c r="Q1816" i="10"/>
  <c r="O1816" i="4" s="1"/>
  <c r="R1816" i="10"/>
  <c r="P1816" i="4" s="1"/>
  <c r="S1926" i="10"/>
  <c r="Q1926" i="4" s="1"/>
  <c r="T1926" i="10"/>
  <c r="R1926" i="4" s="1"/>
  <c r="N1926" i="10"/>
  <c r="L1926" i="4" s="1"/>
  <c r="O1926" i="10"/>
  <c r="M1926" i="4" s="1"/>
  <c r="P1926" i="10"/>
  <c r="N1926" i="4" s="1"/>
  <c r="R1926" i="10"/>
  <c r="P1926" i="4" s="1"/>
  <c r="Q1926" i="10"/>
  <c r="O1926" i="4" s="1"/>
  <c r="N1786" i="10"/>
  <c r="L1786" i="4" s="1"/>
  <c r="O1786" i="10"/>
  <c r="M1786" i="4" s="1"/>
  <c r="P1786" i="10"/>
  <c r="N1786" i="4" s="1"/>
  <c r="Q1786" i="10"/>
  <c r="O1786" i="4" s="1"/>
  <c r="R1786" i="10"/>
  <c r="P1786" i="4" s="1"/>
  <c r="S1786" i="10"/>
  <c r="Q1786" i="4" s="1"/>
  <c r="T1786" i="10"/>
  <c r="R1786" i="4" s="1"/>
  <c r="N407" i="10"/>
  <c r="Q407" i="10"/>
  <c r="O407" i="4" s="1"/>
  <c r="P407" i="10"/>
  <c r="R407" i="10"/>
  <c r="P407" i="4" s="1"/>
  <c r="S407" i="10"/>
  <c r="Q407" i="4" s="1"/>
  <c r="T407" i="10"/>
  <c r="R407" i="4" s="1"/>
  <c r="N571" i="10"/>
  <c r="L571" i="4" s="1"/>
  <c r="Q571" i="10"/>
  <c r="O571" i="10"/>
  <c r="M571" i="4" s="1"/>
  <c r="P571" i="10"/>
  <c r="N571" i="4" s="1"/>
  <c r="R571" i="10"/>
  <c r="S571" i="10"/>
  <c r="T571" i="10"/>
  <c r="T653" i="10"/>
  <c r="N653" i="10"/>
  <c r="L653" i="4" s="1"/>
  <c r="O653" i="10"/>
  <c r="P653" i="10"/>
  <c r="N653" i="4" s="1"/>
  <c r="Q653" i="10"/>
  <c r="O653" i="4" s="1"/>
  <c r="R653" i="10"/>
  <c r="S653" i="10"/>
  <c r="Q653" i="4" s="1"/>
  <c r="N820" i="10"/>
  <c r="L820" i="4" s="1"/>
  <c r="P820" i="10"/>
  <c r="N820" i="4" s="1"/>
  <c r="O820" i="10"/>
  <c r="Q820" i="10"/>
  <c r="R820" i="10"/>
  <c r="P820" i="4" s="1"/>
  <c r="S820" i="10"/>
  <c r="Q820" i="4" s="1"/>
  <c r="T820" i="10"/>
  <c r="P1086" i="10"/>
  <c r="Q1086" i="10"/>
  <c r="R1086" i="10"/>
  <c r="S1086" i="10"/>
  <c r="Q1086" i="4" s="1"/>
  <c r="T1086" i="10"/>
  <c r="N1086" i="10"/>
  <c r="O1086" i="10"/>
  <c r="M1086" i="4" s="1"/>
  <c r="P1126" i="10"/>
  <c r="N1126" i="4" s="1"/>
  <c r="Q1126" i="10"/>
  <c r="O1126" i="4" s="1"/>
  <c r="S1126" i="10"/>
  <c r="N1126" i="10"/>
  <c r="L1126" i="4" s="1"/>
  <c r="R1126" i="10"/>
  <c r="T1126" i="10"/>
  <c r="R1126" i="4" s="1"/>
  <c r="O1126" i="10"/>
  <c r="M1126" i="4" s="1"/>
  <c r="N1151" i="10"/>
  <c r="P1151" i="10"/>
  <c r="N1151" i="4" s="1"/>
  <c r="R1151" i="10"/>
  <c r="S1151" i="10"/>
  <c r="T1151" i="10"/>
  <c r="O1151" i="10"/>
  <c r="M1151" i="4" s="1"/>
  <c r="Q1151" i="10"/>
  <c r="N267" i="10"/>
  <c r="Q267" i="10"/>
  <c r="O267" i="4" s="1"/>
  <c r="R267" i="10"/>
  <c r="Q290" i="10"/>
  <c r="O290" i="4" s="1"/>
  <c r="N290" i="10"/>
  <c r="R290" i="10"/>
  <c r="P290" i="4" s="1"/>
  <c r="S400" i="10"/>
  <c r="Q400" i="4" s="1"/>
  <c r="T400" i="10"/>
  <c r="N400" i="10"/>
  <c r="L400" i="4" s="1"/>
  <c r="P400" i="10"/>
  <c r="N400" i="4" s="1"/>
  <c r="Q400" i="10"/>
  <c r="R400" i="10"/>
  <c r="Q529" i="10"/>
  <c r="O529" i="4" s="1"/>
  <c r="T529" i="10"/>
  <c r="R529" i="4" s="1"/>
  <c r="N529" i="10"/>
  <c r="L529" i="4" s="1"/>
  <c r="O529" i="10"/>
  <c r="M529" i="4" s="1"/>
  <c r="P529" i="10"/>
  <c r="N529" i="4" s="1"/>
  <c r="R529" i="10"/>
  <c r="S529" i="10"/>
  <c r="Q529" i="4" s="1"/>
  <c r="O599" i="10"/>
  <c r="Q599" i="10"/>
  <c r="S599" i="10"/>
  <c r="Q599" i="4" s="1"/>
  <c r="T599" i="10"/>
  <c r="R599" i="4" s="1"/>
  <c r="P599" i="10"/>
  <c r="R599" i="10"/>
  <c r="P599" i="4" s="1"/>
  <c r="N599" i="10"/>
  <c r="R648" i="10"/>
  <c r="P648" i="4" s="1"/>
  <c r="S648" i="10"/>
  <c r="Q648" i="4" s="1"/>
  <c r="T648" i="10"/>
  <c r="R648" i="4" s="1"/>
  <c r="N648" i="10"/>
  <c r="L648" i="4" s="1"/>
  <c r="O648" i="10"/>
  <c r="M648" i="4" s="1"/>
  <c r="P648" i="10"/>
  <c r="Q648" i="10"/>
  <c r="N725" i="10"/>
  <c r="Q725" i="10"/>
  <c r="O725" i="10"/>
  <c r="P725" i="10"/>
  <c r="N725" i="4" s="1"/>
  <c r="R725" i="10"/>
  <c r="P725" i="4" s="1"/>
  <c r="S725" i="10"/>
  <c r="Q725" i="4" s="1"/>
  <c r="T725" i="10"/>
  <c r="T677" i="10"/>
  <c r="N677" i="10"/>
  <c r="O677" i="10"/>
  <c r="M677" i="4" s="1"/>
  <c r="Q677" i="10"/>
  <c r="O677" i="4" s="1"/>
  <c r="R677" i="10"/>
  <c r="P677" i="4" s="1"/>
  <c r="S677" i="10"/>
  <c r="P677" i="10"/>
  <c r="N677" i="4" s="1"/>
  <c r="N265" i="10"/>
  <c r="L265" i="4" s="1"/>
  <c r="Q265" i="10"/>
  <c r="S265" i="10"/>
  <c r="Q265" i="4" s="1"/>
  <c r="T265" i="10"/>
  <c r="P265" i="10"/>
  <c r="N265" i="4" s="1"/>
  <c r="R265" i="10"/>
  <c r="P265" i="4" s="1"/>
  <c r="N309" i="10"/>
  <c r="L309" i="4" s="1"/>
  <c r="Q309" i="10"/>
  <c r="O309" i="4" s="1"/>
  <c r="R309" i="10"/>
  <c r="P309" i="4" s="1"/>
  <c r="N300" i="10"/>
  <c r="L300" i="4" s="1"/>
  <c r="Q300" i="10"/>
  <c r="O300" i="4" s="1"/>
  <c r="R300" i="10"/>
  <c r="P300" i="4" s="1"/>
  <c r="T326" i="10"/>
  <c r="R326" i="4" s="1"/>
  <c r="N326" i="10"/>
  <c r="L326" i="4" s="1"/>
  <c r="Q326" i="10"/>
  <c r="O326" i="4" s="1"/>
  <c r="S326" i="10"/>
  <c r="P326" i="10"/>
  <c r="N326" i="4" s="1"/>
  <c r="R326" i="10"/>
  <c r="P326" i="4" s="1"/>
  <c r="N328" i="10"/>
  <c r="L328" i="4" s="1"/>
  <c r="P328" i="10"/>
  <c r="N328" i="4" s="1"/>
  <c r="R328" i="10"/>
  <c r="P328" i="4" s="1"/>
  <c r="S328" i="10"/>
  <c r="Q328" i="4" s="1"/>
  <c r="Q328" i="10"/>
  <c r="T328" i="10"/>
  <c r="R328" i="4" s="1"/>
  <c r="S349" i="10"/>
  <c r="Q349" i="4" s="1"/>
  <c r="T349" i="10"/>
  <c r="R349" i="4" s="1"/>
  <c r="N349" i="10"/>
  <c r="L349" i="4" s="1"/>
  <c r="P349" i="10"/>
  <c r="Q349" i="10"/>
  <c r="O349" i="4" s="1"/>
  <c r="R349" i="10"/>
  <c r="P349" i="4" s="1"/>
  <c r="N313" i="10"/>
  <c r="L313" i="4" s="1"/>
  <c r="Q313" i="10"/>
  <c r="O313" i="4" s="1"/>
  <c r="R313" i="10"/>
  <c r="N348" i="10"/>
  <c r="L348" i="4" s="1"/>
  <c r="Q348" i="10"/>
  <c r="O348" i="4" s="1"/>
  <c r="R348" i="10"/>
  <c r="T348" i="10"/>
  <c r="R348" i="4" s="1"/>
  <c r="P348" i="10"/>
  <c r="S348" i="10"/>
  <c r="N364" i="10"/>
  <c r="L364" i="4" s="1"/>
  <c r="Q364" i="10"/>
  <c r="R364" i="10"/>
  <c r="P364" i="4" s="1"/>
  <c r="N375" i="10"/>
  <c r="L375" i="4" s="1"/>
  <c r="P375" i="10"/>
  <c r="Q375" i="10"/>
  <c r="S375" i="10"/>
  <c r="R375" i="10"/>
  <c r="T375" i="10"/>
  <c r="R375" i="4" s="1"/>
  <c r="N410" i="10"/>
  <c r="L410" i="4" s="1"/>
  <c r="Q410" i="10"/>
  <c r="R410" i="10"/>
  <c r="N440" i="10"/>
  <c r="L440" i="4" s="1"/>
  <c r="R440" i="10"/>
  <c r="P440" i="4" s="1"/>
  <c r="Q440" i="10"/>
  <c r="O440" i="4" s="1"/>
  <c r="Q438" i="10"/>
  <c r="N438" i="10"/>
  <c r="L438" i="4" s="1"/>
  <c r="R438" i="10"/>
  <c r="P438" i="4" s="1"/>
  <c r="N479" i="10"/>
  <c r="L479" i="4" s="1"/>
  <c r="P479" i="10"/>
  <c r="N479" i="4" s="1"/>
  <c r="Q479" i="10"/>
  <c r="S479" i="10"/>
  <c r="R479" i="10"/>
  <c r="P479" i="4" s="1"/>
  <c r="T479" i="10"/>
  <c r="R479" i="4" s="1"/>
  <c r="R526" i="10"/>
  <c r="P526" i="4" s="1"/>
  <c r="N526" i="10"/>
  <c r="L526" i="4" s="1"/>
  <c r="O526" i="10"/>
  <c r="M526" i="4" s="1"/>
  <c r="P526" i="10"/>
  <c r="Q526" i="10"/>
  <c r="O526" i="4" s="1"/>
  <c r="S526" i="10"/>
  <c r="Q526" i="4" s="1"/>
  <c r="T526" i="10"/>
  <c r="R526" i="4" s="1"/>
  <c r="N555" i="10"/>
  <c r="O555" i="10"/>
  <c r="M555" i="4" s="1"/>
  <c r="Q555" i="10"/>
  <c r="P555" i="10"/>
  <c r="N555" i="4" s="1"/>
  <c r="R555" i="10"/>
  <c r="P555" i="4" s="1"/>
  <c r="S555" i="10"/>
  <c r="T555" i="10"/>
  <c r="N563" i="10"/>
  <c r="L563" i="4" s="1"/>
  <c r="Q563" i="10"/>
  <c r="O563" i="4" s="1"/>
  <c r="T563" i="10"/>
  <c r="O563" i="10"/>
  <c r="M563" i="4" s="1"/>
  <c r="P563" i="10"/>
  <c r="R563" i="10"/>
  <c r="S563" i="10"/>
  <c r="Q563" i="4" s="1"/>
  <c r="N550" i="10"/>
  <c r="L550" i="4" s="1"/>
  <c r="P550" i="10"/>
  <c r="N550" i="4" s="1"/>
  <c r="O550" i="10"/>
  <c r="Q550" i="10"/>
  <c r="R550" i="10"/>
  <c r="P550" i="4" s="1"/>
  <c r="S550" i="10"/>
  <c r="T550" i="10"/>
  <c r="R550" i="4" s="1"/>
  <c r="P532" i="10"/>
  <c r="S532" i="10"/>
  <c r="Q532" i="4" s="1"/>
  <c r="T532" i="10"/>
  <c r="R532" i="4" s="1"/>
  <c r="N532" i="10"/>
  <c r="L532" i="4" s="1"/>
  <c r="O532" i="10"/>
  <c r="Q532" i="10"/>
  <c r="O532" i="4" s="1"/>
  <c r="R532" i="10"/>
  <c r="P532" i="4" s="1"/>
  <c r="T553" i="10"/>
  <c r="O553" i="10"/>
  <c r="M553" i="4" s="1"/>
  <c r="Q553" i="10"/>
  <c r="O553" i="4" s="1"/>
  <c r="R553" i="10"/>
  <c r="S553" i="10"/>
  <c r="N553" i="10"/>
  <c r="P553" i="10"/>
  <c r="P565" i="10"/>
  <c r="S565" i="10"/>
  <c r="Q565" i="4" s="1"/>
  <c r="N565" i="10"/>
  <c r="L565" i="4" s="1"/>
  <c r="O565" i="10"/>
  <c r="M565" i="4" s="1"/>
  <c r="Q565" i="10"/>
  <c r="R565" i="10"/>
  <c r="P565" i="4" s="1"/>
  <c r="T565" i="10"/>
  <c r="R565" i="4" s="1"/>
  <c r="S603" i="10"/>
  <c r="O603" i="10"/>
  <c r="M603" i="4" s="1"/>
  <c r="P603" i="10"/>
  <c r="N603" i="4" s="1"/>
  <c r="Q603" i="10"/>
  <c r="R603" i="10"/>
  <c r="T603" i="10"/>
  <c r="R603" i="4" s="1"/>
  <c r="N603" i="10"/>
  <c r="O607" i="10"/>
  <c r="Q607" i="10"/>
  <c r="T607" i="10"/>
  <c r="R607" i="4" s="1"/>
  <c r="N607" i="10"/>
  <c r="P607" i="10"/>
  <c r="R607" i="10"/>
  <c r="P607" i="4" s="1"/>
  <c r="S607" i="10"/>
  <c r="Q607" i="4" s="1"/>
  <c r="T608" i="10"/>
  <c r="R608" i="4" s="1"/>
  <c r="N608" i="10"/>
  <c r="L608" i="4" s="1"/>
  <c r="Q608" i="10"/>
  <c r="O608" i="4" s="1"/>
  <c r="S608" i="10"/>
  <c r="Q608" i="4" s="1"/>
  <c r="O608" i="10"/>
  <c r="M608" i="4" s="1"/>
  <c r="P608" i="10"/>
  <c r="N608" i="4" s="1"/>
  <c r="R608" i="10"/>
  <c r="P608" i="4" s="1"/>
  <c r="P638" i="10"/>
  <c r="Q638" i="10"/>
  <c r="R638" i="10"/>
  <c r="S638" i="10"/>
  <c r="T638" i="10"/>
  <c r="R638" i="4" s="1"/>
  <c r="N638" i="10"/>
  <c r="L638" i="4" s="1"/>
  <c r="O638" i="10"/>
  <c r="S718" i="10"/>
  <c r="Q718" i="4" s="1"/>
  <c r="N718" i="10"/>
  <c r="L718" i="4" s="1"/>
  <c r="O718" i="10"/>
  <c r="M718" i="4" s="1"/>
  <c r="P718" i="10"/>
  <c r="N718" i="4" s="1"/>
  <c r="Q718" i="10"/>
  <c r="O718" i="4" s="1"/>
  <c r="R718" i="10"/>
  <c r="P718" i="4" s="1"/>
  <c r="T718" i="10"/>
  <c r="P727" i="10"/>
  <c r="S727" i="10"/>
  <c r="O727" i="10"/>
  <c r="M727" i="4" s="1"/>
  <c r="Q727" i="10"/>
  <c r="O727" i="4" s="1"/>
  <c r="R727" i="10"/>
  <c r="T727" i="10"/>
  <c r="N727" i="10"/>
  <c r="L727" i="4" s="1"/>
  <c r="O739" i="10"/>
  <c r="M739" i="4" s="1"/>
  <c r="N739" i="10"/>
  <c r="L739" i="4" s="1"/>
  <c r="P739" i="10"/>
  <c r="Q739" i="10"/>
  <c r="O739" i="4" s="1"/>
  <c r="R739" i="10"/>
  <c r="P739" i="4" s="1"/>
  <c r="S739" i="10"/>
  <c r="Q739" i="4" s="1"/>
  <c r="T739" i="10"/>
  <c r="R739" i="4" s="1"/>
  <c r="S710" i="10"/>
  <c r="N710" i="10"/>
  <c r="L710" i="4" s="1"/>
  <c r="O710" i="10"/>
  <c r="M710" i="4" s="1"/>
  <c r="P710" i="10"/>
  <c r="N710" i="4" s="1"/>
  <c r="Q710" i="10"/>
  <c r="R710" i="10"/>
  <c r="P710" i="4" s="1"/>
  <c r="T710" i="10"/>
  <c r="R710" i="4" s="1"/>
  <c r="N717" i="10"/>
  <c r="L717" i="4" s="1"/>
  <c r="Q717" i="10"/>
  <c r="O717" i="4" s="1"/>
  <c r="T717" i="10"/>
  <c r="R717" i="4" s="1"/>
  <c r="O717" i="10"/>
  <c r="P717" i="10"/>
  <c r="N717" i="4" s="1"/>
  <c r="R717" i="10"/>
  <c r="P717" i="4" s="1"/>
  <c r="S717" i="10"/>
  <c r="Q717" i="4" s="1"/>
  <c r="T759" i="10"/>
  <c r="R759" i="4" s="1"/>
  <c r="N759" i="10"/>
  <c r="L759" i="4" s="1"/>
  <c r="O759" i="10"/>
  <c r="M759" i="4" s="1"/>
  <c r="P759" i="10"/>
  <c r="N759" i="4" s="1"/>
  <c r="Q759" i="10"/>
  <c r="O759" i="4" s="1"/>
  <c r="R759" i="10"/>
  <c r="P759" i="4" s="1"/>
  <c r="S759" i="10"/>
  <c r="Q759" i="4" s="1"/>
  <c r="N663" i="10"/>
  <c r="O663" i="10"/>
  <c r="P663" i="10"/>
  <c r="N663" i="4" s="1"/>
  <c r="Q663" i="10"/>
  <c r="S663" i="10"/>
  <c r="R663" i="10"/>
  <c r="P663" i="4" s="1"/>
  <c r="T663" i="10"/>
  <c r="R663" i="4" s="1"/>
  <c r="S672" i="10"/>
  <c r="Q672" i="4" s="1"/>
  <c r="T672" i="10"/>
  <c r="R672" i="4" s="1"/>
  <c r="N672" i="10"/>
  <c r="P672" i="10"/>
  <c r="Q672" i="10"/>
  <c r="R672" i="10"/>
  <c r="O672" i="10"/>
  <c r="N701" i="10"/>
  <c r="O701" i="10"/>
  <c r="M701" i="4" s="1"/>
  <c r="Q701" i="10"/>
  <c r="P701" i="10"/>
  <c r="N701" i="4" s="1"/>
  <c r="R701" i="10"/>
  <c r="P701" i="4" s="1"/>
  <c r="S701" i="10"/>
  <c r="T701" i="10"/>
  <c r="P695" i="10"/>
  <c r="Q695" i="10"/>
  <c r="O695" i="4" s="1"/>
  <c r="S695" i="10"/>
  <c r="Q695" i="4" s="1"/>
  <c r="N695" i="10"/>
  <c r="L695" i="4" s="1"/>
  <c r="O695" i="10"/>
  <c r="M695" i="4" s="1"/>
  <c r="R695" i="10"/>
  <c r="T695" i="10"/>
  <c r="R695" i="4" s="1"/>
  <c r="S645" i="10"/>
  <c r="Q645" i="4" s="1"/>
  <c r="T645" i="10"/>
  <c r="N645" i="10"/>
  <c r="L645" i="4" s="1"/>
  <c r="O645" i="10"/>
  <c r="P645" i="10"/>
  <c r="N645" i="4" s="1"/>
  <c r="Q645" i="10"/>
  <c r="O645" i="4" s="1"/>
  <c r="R645" i="10"/>
  <c r="P645" i="4" s="1"/>
  <c r="S829" i="10"/>
  <c r="Q829" i="4" s="1"/>
  <c r="P829" i="10"/>
  <c r="Q829" i="10"/>
  <c r="O829" i="4" s="1"/>
  <c r="R829" i="10"/>
  <c r="P829" i="4" s="1"/>
  <c r="T829" i="10"/>
  <c r="R829" i="4" s="1"/>
  <c r="N829" i="10"/>
  <c r="O829" i="10"/>
  <c r="M829" i="4" s="1"/>
  <c r="N930" i="10"/>
  <c r="L930" i="4" s="1"/>
  <c r="O930" i="10"/>
  <c r="M930" i="4" s="1"/>
  <c r="P930" i="10"/>
  <c r="N930" i="4" s="1"/>
  <c r="Q930" i="10"/>
  <c r="R930" i="10"/>
  <c r="P930" i="4" s="1"/>
  <c r="S930" i="10"/>
  <c r="T930" i="10"/>
  <c r="N882" i="10"/>
  <c r="O882" i="10"/>
  <c r="M882" i="4" s="1"/>
  <c r="Q882" i="10"/>
  <c r="O882" i="4" s="1"/>
  <c r="P882" i="10"/>
  <c r="R882" i="10"/>
  <c r="S882" i="10"/>
  <c r="T882" i="10"/>
  <c r="N853" i="10"/>
  <c r="O853" i="10"/>
  <c r="M853" i="4" s="1"/>
  <c r="P853" i="10"/>
  <c r="Q853" i="10"/>
  <c r="S853" i="10"/>
  <c r="R853" i="10"/>
  <c r="P853" i="4" s="1"/>
  <c r="T853" i="10"/>
  <c r="R853" i="4" s="1"/>
  <c r="R907" i="10"/>
  <c r="P907" i="4" s="1"/>
  <c r="S907" i="10"/>
  <c r="Q907" i="4" s="1"/>
  <c r="T907" i="10"/>
  <c r="R907" i="4" s="1"/>
  <c r="N907" i="10"/>
  <c r="O907" i="10"/>
  <c r="M907" i="4" s="1"/>
  <c r="P907" i="10"/>
  <c r="Q907" i="10"/>
  <c r="O907" i="4" s="1"/>
  <c r="R987" i="10"/>
  <c r="P987" i="4" s="1"/>
  <c r="N987" i="10"/>
  <c r="L987" i="4" s="1"/>
  <c r="P987" i="10"/>
  <c r="N987" i="4" s="1"/>
  <c r="O987" i="10"/>
  <c r="Q987" i="10"/>
  <c r="O987" i="4" s="1"/>
  <c r="S987" i="10"/>
  <c r="Q987" i="4" s="1"/>
  <c r="T987" i="10"/>
  <c r="P969" i="10"/>
  <c r="N969" i="4" s="1"/>
  <c r="Q969" i="10"/>
  <c r="O969" i="4" s="1"/>
  <c r="R969" i="10"/>
  <c r="P969" i="4" s="1"/>
  <c r="S969" i="10"/>
  <c r="T969" i="10"/>
  <c r="N969" i="10"/>
  <c r="O969" i="10"/>
  <c r="M969" i="4" s="1"/>
  <c r="S920" i="10"/>
  <c r="Q920" i="4" s="1"/>
  <c r="T920" i="10"/>
  <c r="R920" i="4" s="1"/>
  <c r="N920" i="10"/>
  <c r="L920" i="4" s="1"/>
  <c r="O920" i="10"/>
  <c r="M920" i="4" s="1"/>
  <c r="P920" i="10"/>
  <c r="N920" i="4" s="1"/>
  <c r="Q920" i="10"/>
  <c r="O920" i="4" s="1"/>
  <c r="R920" i="10"/>
  <c r="P920" i="4" s="1"/>
  <c r="S968" i="10"/>
  <c r="T968" i="10"/>
  <c r="N968" i="10"/>
  <c r="L968" i="4" s="1"/>
  <c r="O968" i="10"/>
  <c r="Q968" i="10"/>
  <c r="O968" i="4" s="1"/>
  <c r="P968" i="10"/>
  <c r="R968" i="10"/>
  <c r="P968" i="4" s="1"/>
  <c r="N954" i="10"/>
  <c r="O954" i="10"/>
  <c r="P954" i="10"/>
  <c r="N954" i="4" s="1"/>
  <c r="Q954" i="10"/>
  <c r="S954" i="10"/>
  <c r="Q954" i="4" s="1"/>
  <c r="T954" i="10"/>
  <c r="R954" i="10"/>
  <c r="N962" i="10"/>
  <c r="O962" i="10"/>
  <c r="M962" i="4" s="1"/>
  <c r="P962" i="10"/>
  <c r="Q962" i="10"/>
  <c r="S962" i="10"/>
  <c r="T962" i="10"/>
  <c r="R962" i="4" s="1"/>
  <c r="R962" i="10"/>
  <c r="P962" i="4" s="1"/>
  <c r="N970" i="10"/>
  <c r="L970" i="4" s="1"/>
  <c r="O970" i="10"/>
  <c r="M970" i="4" s="1"/>
  <c r="P970" i="10"/>
  <c r="N970" i="4" s="1"/>
  <c r="Q970" i="10"/>
  <c r="O970" i="4" s="1"/>
  <c r="S970" i="10"/>
  <c r="T970" i="10"/>
  <c r="R970" i="10"/>
  <c r="S1009" i="10"/>
  <c r="Q1009" i="4" s="1"/>
  <c r="T1009" i="10"/>
  <c r="N1009" i="10"/>
  <c r="L1009" i="4" s="1"/>
  <c r="O1009" i="10"/>
  <c r="M1009" i="4" s="1"/>
  <c r="P1009" i="10"/>
  <c r="N1009" i="4" s="1"/>
  <c r="Q1009" i="10"/>
  <c r="O1009" i="4" s="1"/>
  <c r="R1009" i="10"/>
  <c r="S1033" i="10"/>
  <c r="N1033" i="10"/>
  <c r="L1033" i="4" s="1"/>
  <c r="T1033" i="10"/>
  <c r="R1033" i="4" s="1"/>
  <c r="O1033" i="10"/>
  <c r="M1033" i="4" s="1"/>
  <c r="P1033" i="10"/>
  <c r="N1033" i="4" s="1"/>
  <c r="Q1033" i="10"/>
  <c r="R1033" i="10"/>
  <c r="P1033" i="4" s="1"/>
  <c r="P1118" i="10"/>
  <c r="N1118" i="4" s="1"/>
  <c r="Q1118" i="10"/>
  <c r="R1118" i="10"/>
  <c r="P1118" i="4" s="1"/>
  <c r="S1118" i="10"/>
  <c r="Q1118" i="4" s="1"/>
  <c r="N1118" i="10"/>
  <c r="O1118" i="10"/>
  <c r="M1118" i="4" s="1"/>
  <c r="T1118" i="10"/>
  <c r="R1118" i="4" s="1"/>
  <c r="S1053" i="10"/>
  <c r="Q1053" i="4" s="1"/>
  <c r="T1053" i="10"/>
  <c r="R1053" i="4" s="1"/>
  <c r="N1053" i="10"/>
  <c r="L1053" i="4" s="1"/>
  <c r="O1053" i="10"/>
  <c r="M1053" i="4" s="1"/>
  <c r="P1053" i="10"/>
  <c r="N1053" i="4" s="1"/>
  <c r="Q1053" i="10"/>
  <c r="O1053" i="4" s="1"/>
  <c r="R1053" i="10"/>
  <c r="P1053" i="4" s="1"/>
  <c r="P994" i="10"/>
  <c r="Q994" i="10"/>
  <c r="S994" i="10"/>
  <c r="Q994" i="4" s="1"/>
  <c r="T994" i="10"/>
  <c r="N994" i="10"/>
  <c r="L994" i="4" s="1"/>
  <c r="O994" i="10"/>
  <c r="M994" i="4" s="1"/>
  <c r="R994" i="10"/>
  <c r="N1140" i="10"/>
  <c r="L1140" i="4" s="1"/>
  <c r="O1140" i="10"/>
  <c r="M1140" i="4" s="1"/>
  <c r="Q1140" i="10"/>
  <c r="T1140" i="10"/>
  <c r="P1140" i="10"/>
  <c r="N1140" i="4" s="1"/>
  <c r="R1140" i="10"/>
  <c r="S1140" i="10"/>
  <c r="O1156" i="10"/>
  <c r="Q1156" i="10"/>
  <c r="O1156" i="4" s="1"/>
  <c r="N1156" i="10"/>
  <c r="P1156" i="10"/>
  <c r="R1156" i="10"/>
  <c r="P1156" i="4" s="1"/>
  <c r="S1156" i="10"/>
  <c r="Q1156" i="4" s="1"/>
  <c r="T1156" i="10"/>
  <c r="R1156" i="4" s="1"/>
  <c r="Q1172" i="10"/>
  <c r="R1172" i="10"/>
  <c r="P1172" i="4" s="1"/>
  <c r="S1172" i="10"/>
  <c r="Q1172" i="4" s="1"/>
  <c r="T1172" i="10"/>
  <c r="R1172" i="4" s="1"/>
  <c r="N1172" i="10"/>
  <c r="O1172" i="10"/>
  <c r="P1172" i="10"/>
  <c r="P1035" i="10"/>
  <c r="N1035" i="10"/>
  <c r="L1035" i="4" s="1"/>
  <c r="O1035" i="10"/>
  <c r="Q1035" i="10"/>
  <c r="O1035" i="4" s="1"/>
  <c r="R1035" i="10"/>
  <c r="P1035" i="4" s="1"/>
  <c r="S1035" i="10"/>
  <c r="T1035" i="10"/>
  <c r="N1353" i="10"/>
  <c r="L1353" i="4" s="1"/>
  <c r="P1353" i="10"/>
  <c r="N1353" i="4" s="1"/>
  <c r="R1353" i="10"/>
  <c r="S1353" i="10"/>
  <c r="O1353" i="10"/>
  <c r="Q1353" i="10"/>
  <c r="T1353" i="10"/>
  <c r="R1353" i="4" s="1"/>
  <c r="S1190" i="10"/>
  <c r="T1190" i="10"/>
  <c r="N1190" i="10"/>
  <c r="O1190" i="10"/>
  <c r="M1190" i="4" s="1"/>
  <c r="P1190" i="10"/>
  <c r="N1190" i="4" s="1"/>
  <c r="Q1190" i="10"/>
  <c r="O1190" i="4" s="1"/>
  <c r="R1190" i="10"/>
  <c r="P1190" i="4" s="1"/>
  <c r="P1328" i="10"/>
  <c r="Q1328" i="10"/>
  <c r="O1328" i="4" s="1"/>
  <c r="R1328" i="10"/>
  <c r="P1328" i="4" s="1"/>
  <c r="S1328" i="10"/>
  <c r="Q1328" i="4" s="1"/>
  <c r="T1328" i="10"/>
  <c r="R1328" i="4" s="1"/>
  <c r="N1328" i="10"/>
  <c r="L1328" i="4" s="1"/>
  <c r="O1328" i="10"/>
  <c r="M1328" i="4" s="1"/>
  <c r="S1174" i="10"/>
  <c r="T1174" i="10"/>
  <c r="R1174" i="4" s="1"/>
  <c r="N1174" i="10"/>
  <c r="O1174" i="10"/>
  <c r="M1174" i="4" s="1"/>
  <c r="P1174" i="10"/>
  <c r="N1174" i="4" s="1"/>
  <c r="Q1174" i="10"/>
  <c r="O1174" i="4" s="1"/>
  <c r="R1174" i="10"/>
  <c r="T1293" i="10"/>
  <c r="N1293" i="10"/>
  <c r="O1293" i="10"/>
  <c r="M1293" i="4" s="1"/>
  <c r="P1293" i="10"/>
  <c r="N1293" i="4" s="1"/>
  <c r="Q1293" i="10"/>
  <c r="O1293" i="4" s="1"/>
  <c r="R1293" i="10"/>
  <c r="S1293" i="10"/>
  <c r="Q1293" i="4" s="1"/>
  <c r="N1385" i="10"/>
  <c r="P1385" i="10"/>
  <c r="N1385" i="4" s="1"/>
  <c r="O1385" i="10"/>
  <c r="Q1385" i="10"/>
  <c r="R1385" i="10"/>
  <c r="P1385" i="4" s="1"/>
  <c r="S1385" i="10"/>
  <c r="T1385" i="10"/>
  <c r="R1385" i="4" s="1"/>
  <c r="S1383" i="10"/>
  <c r="Q1383" i="4" s="1"/>
  <c r="T1383" i="10"/>
  <c r="R1383" i="4" s="1"/>
  <c r="N1383" i="10"/>
  <c r="L1383" i="4" s="1"/>
  <c r="O1383" i="10"/>
  <c r="M1383" i="4" s="1"/>
  <c r="P1383" i="10"/>
  <c r="N1383" i="4" s="1"/>
  <c r="Q1383" i="10"/>
  <c r="O1383" i="4" s="1"/>
  <c r="R1383" i="10"/>
  <c r="P1383" i="4" s="1"/>
  <c r="S1391" i="10"/>
  <c r="Q1391" i="4" s="1"/>
  <c r="T1391" i="10"/>
  <c r="R1391" i="4" s="1"/>
  <c r="N1391" i="10"/>
  <c r="L1391" i="4" s="1"/>
  <c r="O1391" i="10"/>
  <c r="M1391" i="4" s="1"/>
  <c r="P1391" i="10"/>
  <c r="N1391" i="4" s="1"/>
  <c r="Q1391" i="10"/>
  <c r="O1391" i="4" s="1"/>
  <c r="R1391" i="10"/>
  <c r="P1391" i="4" s="1"/>
  <c r="N1401" i="10"/>
  <c r="P1401" i="10"/>
  <c r="S1401" i="10"/>
  <c r="Q1401" i="4" s="1"/>
  <c r="T1401" i="10"/>
  <c r="R1401" i="4" s="1"/>
  <c r="O1401" i="10"/>
  <c r="Q1401" i="10"/>
  <c r="R1401" i="10"/>
  <c r="Q1469" i="10"/>
  <c r="O1469" i="4" s="1"/>
  <c r="R1469" i="10"/>
  <c r="P1469" i="4" s="1"/>
  <c r="S1469" i="10"/>
  <c r="Q1469" i="4" s="1"/>
  <c r="T1469" i="10"/>
  <c r="R1469" i="4" s="1"/>
  <c r="N1469" i="10"/>
  <c r="L1469" i="4" s="1"/>
  <c r="O1469" i="10"/>
  <c r="M1469" i="4" s="1"/>
  <c r="P1469" i="10"/>
  <c r="N1469" i="4" s="1"/>
  <c r="N1374" i="10"/>
  <c r="O1374" i="10"/>
  <c r="M1374" i="4" s="1"/>
  <c r="Q1374" i="10"/>
  <c r="O1374" i="4" s="1"/>
  <c r="R1374" i="10"/>
  <c r="P1374" i="4" s="1"/>
  <c r="S1374" i="10"/>
  <c r="T1374" i="10"/>
  <c r="P1374" i="10"/>
  <c r="N1374" i="4" s="1"/>
  <c r="P1464" i="10"/>
  <c r="Q1464" i="10"/>
  <c r="O1464" i="4" s="1"/>
  <c r="R1464" i="10"/>
  <c r="P1464" i="4" s="1"/>
  <c r="S1464" i="10"/>
  <c r="Q1464" i="4" s="1"/>
  <c r="T1464" i="10"/>
  <c r="N1464" i="10"/>
  <c r="L1464" i="4" s="1"/>
  <c r="O1464" i="10"/>
  <c r="M1464" i="4" s="1"/>
  <c r="P1472" i="10"/>
  <c r="Q1472" i="10"/>
  <c r="R1472" i="10"/>
  <c r="S1472" i="10"/>
  <c r="Q1472" i="4" s="1"/>
  <c r="N1472" i="10"/>
  <c r="L1472" i="4" s="1"/>
  <c r="O1472" i="10"/>
  <c r="M1472" i="4" s="1"/>
  <c r="T1472" i="10"/>
  <c r="R1472" i="4" s="1"/>
  <c r="P1480" i="10"/>
  <c r="Q1480" i="10"/>
  <c r="O1480" i="4" s="1"/>
  <c r="R1480" i="10"/>
  <c r="P1480" i="4" s="1"/>
  <c r="S1480" i="10"/>
  <c r="Q1480" i="4" s="1"/>
  <c r="N1480" i="10"/>
  <c r="O1480" i="10"/>
  <c r="M1480" i="4" s="1"/>
  <c r="T1480" i="10"/>
  <c r="R1480" i="4" s="1"/>
  <c r="S1303" i="10"/>
  <c r="Q1303" i="4" s="1"/>
  <c r="T1303" i="10"/>
  <c r="R1303" i="4" s="1"/>
  <c r="N1303" i="10"/>
  <c r="O1303" i="10"/>
  <c r="M1303" i="4" s="1"/>
  <c r="P1303" i="10"/>
  <c r="Q1303" i="10"/>
  <c r="R1303" i="10"/>
  <c r="P1303" i="4" s="1"/>
  <c r="P1512" i="10"/>
  <c r="N1512" i="4" s="1"/>
  <c r="S1512" i="10"/>
  <c r="Q1512" i="4" s="1"/>
  <c r="N1512" i="10"/>
  <c r="L1512" i="4" s="1"/>
  <c r="Q1512" i="10"/>
  <c r="R1512" i="10"/>
  <c r="P1512" i="4" s="1"/>
  <c r="T1512" i="10"/>
  <c r="R1512" i="4" s="1"/>
  <c r="O1512" i="10"/>
  <c r="T1407" i="10"/>
  <c r="R1407" i="4" s="1"/>
  <c r="N1407" i="10"/>
  <c r="L1407" i="4" s="1"/>
  <c r="O1407" i="10"/>
  <c r="M1407" i="4" s="1"/>
  <c r="P1407" i="10"/>
  <c r="N1407" i="4" s="1"/>
  <c r="Q1407" i="10"/>
  <c r="O1407" i="4" s="1"/>
  <c r="R1407" i="10"/>
  <c r="P1407" i="4" s="1"/>
  <c r="S1407" i="10"/>
  <c r="Q1407" i="4" s="1"/>
  <c r="P1488" i="10"/>
  <c r="Q1488" i="10"/>
  <c r="O1488" i="4" s="1"/>
  <c r="S1488" i="10"/>
  <c r="N1488" i="10"/>
  <c r="L1488" i="4" s="1"/>
  <c r="R1488" i="10"/>
  <c r="T1488" i="10"/>
  <c r="R1488" i="4" s="1"/>
  <c r="O1488" i="10"/>
  <c r="M1488" i="4" s="1"/>
  <c r="S1431" i="10"/>
  <c r="Q1431" i="4" s="1"/>
  <c r="T1431" i="10"/>
  <c r="N1431" i="10"/>
  <c r="L1431" i="4" s="1"/>
  <c r="O1431" i="10"/>
  <c r="M1431" i="4" s="1"/>
  <c r="P1431" i="10"/>
  <c r="N1431" i="4" s="1"/>
  <c r="Q1431" i="10"/>
  <c r="O1431" i="4" s="1"/>
  <c r="R1431" i="10"/>
  <c r="P1431" i="4" s="1"/>
  <c r="S1487" i="10"/>
  <c r="Q1487" i="4" s="1"/>
  <c r="T1487" i="10"/>
  <c r="R1487" i="4" s="1"/>
  <c r="N1487" i="10"/>
  <c r="L1487" i="4" s="1"/>
  <c r="P1487" i="10"/>
  <c r="N1487" i="4" s="1"/>
  <c r="Q1487" i="10"/>
  <c r="O1487" i="4" s="1"/>
  <c r="O1487" i="10"/>
  <c r="M1487" i="4" s="1"/>
  <c r="R1487" i="10"/>
  <c r="N1526" i="10"/>
  <c r="L1526" i="4" s="1"/>
  <c r="S1526" i="10"/>
  <c r="T1526" i="10"/>
  <c r="O1526" i="10"/>
  <c r="P1526" i="10"/>
  <c r="N1526" i="4" s="1"/>
  <c r="Q1526" i="10"/>
  <c r="O1526" i="4" s="1"/>
  <c r="R1526" i="10"/>
  <c r="P1526" i="4" s="1"/>
  <c r="O1538" i="10"/>
  <c r="M1538" i="4" s="1"/>
  <c r="P1538" i="10"/>
  <c r="N1538" i="4" s="1"/>
  <c r="T1538" i="10"/>
  <c r="R1538" i="4" s="1"/>
  <c r="N1538" i="10"/>
  <c r="L1538" i="4" s="1"/>
  <c r="Q1538" i="10"/>
  <c r="O1538" i="4" s="1"/>
  <c r="R1538" i="10"/>
  <c r="P1538" i="4" s="1"/>
  <c r="S1538" i="10"/>
  <c r="Q1538" i="4" s="1"/>
  <c r="P1582" i="10"/>
  <c r="N1582" i="4" s="1"/>
  <c r="Q1582" i="10"/>
  <c r="O1582" i="4" s="1"/>
  <c r="R1582" i="10"/>
  <c r="P1582" i="4" s="1"/>
  <c r="S1582" i="10"/>
  <c r="T1582" i="10"/>
  <c r="N1582" i="10"/>
  <c r="O1582" i="10"/>
  <c r="P1646" i="10"/>
  <c r="Q1646" i="10"/>
  <c r="R1646" i="10"/>
  <c r="S1646" i="10"/>
  <c r="Q1646" i="4" s="1"/>
  <c r="T1646" i="10"/>
  <c r="R1646" i="4" s="1"/>
  <c r="N1646" i="10"/>
  <c r="L1646" i="4" s="1"/>
  <c r="O1646" i="10"/>
  <c r="M1646" i="4" s="1"/>
  <c r="Q1702" i="10"/>
  <c r="R1702" i="10"/>
  <c r="S1702" i="10"/>
  <c r="Q1702" i="4" s="1"/>
  <c r="N1702" i="10"/>
  <c r="O1702" i="10"/>
  <c r="M1702" i="4" s="1"/>
  <c r="P1702" i="10"/>
  <c r="N1702" i="4" s="1"/>
  <c r="T1702" i="10"/>
  <c r="N1534" i="10"/>
  <c r="S1534" i="10"/>
  <c r="Q1534" i="4" s="1"/>
  <c r="T1534" i="10"/>
  <c r="Q1534" i="10"/>
  <c r="O1534" i="4" s="1"/>
  <c r="R1534" i="10"/>
  <c r="P1534" i="4" s="1"/>
  <c r="O1534" i="10"/>
  <c r="M1534" i="4" s="1"/>
  <c r="P1534" i="10"/>
  <c r="N1534" i="4" s="1"/>
  <c r="T1701" i="10"/>
  <c r="N1701" i="10"/>
  <c r="Q1701" i="10"/>
  <c r="O1701" i="4" s="1"/>
  <c r="R1701" i="10"/>
  <c r="P1701" i="4" s="1"/>
  <c r="S1701" i="10"/>
  <c r="Q1701" i="4" s="1"/>
  <c r="O1701" i="10"/>
  <c r="P1701" i="10"/>
  <c r="N1701" i="4" s="1"/>
  <c r="S1645" i="10"/>
  <c r="T1645" i="10"/>
  <c r="N1645" i="10"/>
  <c r="L1645" i="4" s="1"/>
  <c r="O1645" i="10"/>
  <c r="M1645" i="4" s="1"/>
  <c r="P1645" i="10"/>
  <c r="N1645" i="4" s="1"/>
  <c r="Q1645" i="10"/>
  <c r="O1645" i="4" s="1"/>
  <c r="R1645" i="10"/>
  <c r="T1717" i="10"/>
  <c r="R1717" i="4" s="1"/>
  <c r="N1717" i="10"/>
  <c r="L1717" i="4" s="1"/>
  <c r="Q1717" i="10"/>
  <c r="O1717" i="10"/>
  <c r="P1717" i="10"/>
  <c r="R1717" i="10"/>
  <c r="S1717" i="10"/>
  <c r="Q1717" i="4" s="1"/>
  <c r="R1819" i="10"/>
  <c r="P1819" i="4" s="1"/>
  <c r="S1819" i="10"/>
  <c r="Q1819" i="4" s="1"/>
  <c r="N1819" i="10"/>
  <c r="L1819" i="4" s="1"/>
  <c r="O1819" i="10"/>
  <c r="P1819" i="10"/>
  <c r="N1819" i="4" s="1"/>
  <c r="Q1819" i="10"/>
  <c r="T1819" i="10"/>
  <c r="R1819" i="4" s="1"/>
  <c r="N1478" i="10"/>
  <c r="L1478" i="4" s="1"/>
  <c r="O1478" i="10"/>
  <c r="M1478" i="4" s="1"/>
  <c r="P1478" i="10"/>
  <c r="N1478" i="4" s="1"/>
  <c r="Q1478" i="10"/>
  <c r="O1478" i="4" s="1"/>
  <c r="S1478" i="10"/>
  <c r="Q1478" i="4" s="1"/>
  <c r="T1478" i="10"/>
  <c r="R1478" i="10"/>
  <c r="P1478" i="4" s="1"/>
  <c r="S1637" i="10"/>
  <c r="Q1637" i="4" s="1"/>
  <c r="T1637" i="10"/>
  <c r="R1637" i="4" s="1"/>
  <c r="N1637" i="10"/>
  <c r="L1637" i="4" s="1"/>
  <c r="O1637" i="10"/>
  <c r="M1637" i="4" s="1"/>
  <c r="P1637" i="10"/>
  <c r="N1637" i="4" s="1"/>
  <c r="Q1637" i="10"/>
  <c r="R1637" i="10"/>
  <c r="P1637" i="4" s="1"/>
  <c r="O1762" i="10"/>
  <c r="M1762" i="4" s="1"/>
  <c r="S1762" i="10"/>
  <c r="Q1762" i="4" s="1"/>
  <c r="T1762" i="10"/>
  <c r="R1762" i="4" s="1"/>
  <c r="N1762" i="10"/>
  <c r="P1762" i="10"/>
  <c r="N1762" i="4" s="1"/>
  <c r="Q1762" i="10"/>
  <c r="O1762" i="4" s="1"/>
  <c r="R1762" i="10"/>
  <c r="P1762" i="4" s="1"/>
  <c r="N1920" i="10"/>
  <c r="O1920" i="10"/>
  <c r="P1920" i="10"/>
  <c r="T1920" i="10"/>
  <c r="R1920" i="4" s="1"/>
  <c r="Q1920" i="10"/>
  <c r="O1920" i="4" s="1"/>
  <c r="R1920" i="10"/>
  <c r="P1920" i="4" s="1"/>
  <c r="S1920" i="10"/>
  <c r="R1984" i="10"/>
  <c r="N1984" i="10"/>
  <c r="L1984" i="4" s="1"/>
  <c r="O1984" i="10"/>
  <c r="P1984" i="10"/>
  <c r="Q1984" i="10"/>
  <c r="O1984" i="4" s="1"/>
  <c r="T1984" i="10"/>
  <c r="R1984" i="4" s="1"/>
  <c r="S1984" i="10"/>
  <c r="Q1984" i="4" s="1"/>
  <c r="N1719" i="10"/>
  <c r="O1719" i="10"/>
  <c r="P1719" i="10"/>
  <c r="S1719" i="10"/>
  <c r="T1719" i="10"/>
  <c r="Q1719" i="10"/>
  <c r="O1719" i="4" s="1"/>
  <c r="R1719" i="10"/>
  <c r="P1719" i="4" s="1"/>
  <c r="S1808" i="10"/>
  <c r="Q1808" i="4" s="1"/>
  <c r="T1808" i="10"/>
  <c r="R1808" i="4" s="1"/>
  <c r="N1808" i="10"/>
  <c r="L1808" i="4" s="1"/>
  <c r="O1808" i="10"/>
  <c r="M1808" i="4" s="1"/>
  <c r="P1808" i="10"/>
  <c r="N1808" i="4" s="1"/>
  <c r="Q1808" i="10"/>
  <c r="O1808" i="4" s="1"/>
  <c r="R1808" i="10"/>
  <c r="P1808" i="4" s="1"/>
  <c r="N1870" i="10"/>
  <c r="L1870" i="4" s="1"/>
  <c r="O1870" i="10"/>
  <c r="P1870" i="10"/>
  <c r="N1870" i="4" s="1"/>
  <c r="Q1870" i="10"/>
  <c r="R1870" i="10"/>
  <c r="P1870" i="4" s="1"/>
  <c r="S1870" i="10"/>
  <c r="Q1870" i="4" s="1"/>
  <c r="T1870" i="10"/>
  <c r="R1870" i="4" s="1"/>
  <c r="S1918" i="10"/>
  <c r="Q1918" i="4" s="1"/>
  <c r="T1918" i="10"/>
  <c r="R1918" i="4" s="1"/>
  <c r="N1918" i="10"/>
  <c r="L1918" i="4" s="1"/>
  <c r="R1918" i="10"/>
  <c r="P1918" i="4" s="1"/>
  <c r="O1918" i="10"/>
  <c r="M1918" i="4" s="1"/>
  <c r="P1918" i="10"/>
  <c r="N1918" i="4" s="1"/>
  <c r="Q1918" i="10"/>
  <c r="O1918" i="4" s="1"/>
  <c r="Q474" i="10"/>
  <c r="R474" i="10"/>
  <c r="P474" i="4" s="1"/>
  <c r="N474" i="10"/>
  <c r="T584" i="10"/>
  <c r="N584" i="10"/>
  <c r="L584" i="4" s="1"/>
  <c r="O584" i="10"/>
  <c r="P584" i="10"/>
  <c r="N584" i="4" s="1"/>
  <c r="Q584" i="10"/>
  <c r="O584" i="4" s="1"/>
  <c r="R584" i="10"/>
  <c r="P584" i="4" s="1"/>
  <c r="S584" i="10"/>
  <c r="Q584" i="4" s="1"/>
  <c r="N679" i="10"/>
  <c r="L679" i="4" s="1"/>
  <c r="O679" i="10"/>
  <c r="M679" i="4" s="1"/>
  <c r="P679" i="10"/>
  <c r="N679" i="4" s="1"/>
  <c r="Q679" i="10"/>
  <c r="S679" i="10"/>
  <c r="R679" i="10"/>
  <c r="P679" i="4" s="1"/>
  <c r="T679" i="10"/>
  <c r="R679" i="4" s="1"/>
  <c r="T826" i="10"/>
  <c r="R826" i="4" s="1"/>
  <c r="N826" i="10"/>
  <c r="L826" i="4" s="1"/>
  <c r="S826" i="10"/>
  <c r="Q826" i="4" s="1"/>
  <c r="O826" i="10"/>
  <c r="M826" i="4" s="1"/>
  <c r="P826" i="10"/>
  <c r="N826" i="4" s="1"/>
  <c r="Q826" i="10"/>
  <c r="O826" i="4" s="1"/>
  <c r="R826" i="10"/>
  <c r="P826" i="4" s="1"/>
  <c r="S843" i="10"/>
  <c r="T843" i="10"/>
  <c r="R843" i="4" s="1"/>
  <c r="N843" i="10"/>
  <c r="L843" i="4" s="1"/>
  <c r="O843" i="10"/>
  <c r="P843" i="10"/>
  <c r="N843" i="4" s="1"/>
  <c r="Q843" i="10"/>
  <c r="O843" i="4" s="1"/>
  <c r="R843" i="10"/>
  <c r="O1148" i="10"/>
  <c r="M1148" i="4" s="1"/>
  <c r="Q1148" i="10"/>
  <c r="O1148" i="4" s="1"/>
  <c r="N1148" i="10"/>
  <c r="L1148" i="4" s="1"/>
  <c r="P1148" i="10"/>
  <c r="N1148" i="4" s="1"/>
  <c r="R1148" i="10"/>
  <c r="S1148" i="10"/>
  <c r="T1148" i="10"/>
  <c r="R1148" i="4" s="1"/>
  <c r="P1207" i="10"/>
  <c r="N1207" i="4" s="1"/>
  <c r="Q1207" i="10"/>
  <c r="R1207" i="10"/>
  <c r="P1207" i="4" s="1"/>
  <c r="S1207" i="10"/>
  <c r="T1207" i="10"/>
  <c r="R1207" i="4" s="1"/>
  <c r="N1207" i="10"/>
  <c r="L1207" i="4" s="1"/>
  <c r="O1207" i="10"/>
  <c r="M1207" i="4" s="1"/>
  <c r="S1287" i="10"/>
  <c r="Q1287" i="4" s="1"/>
  <c r="N1287" i="10"/>
  <c r="L1287" i="4" s="1"/>
  <c r="O1287" i="10"/>
  <c r="M1287" i="4" s="1"/>
  <c r="P1287" i="10"/>
  <c r="N1287" i="4" s="1"/>
  <c r="Q1287" i="10"/>
  <c r="O1287" i="4" s="1"/>
  <c r="R1287" i="10"/>
  <c r="P1287" i="4" s="1"/>
  <c r="T1287" i="10"/>
  <c r="R1287" i="4" s="1"/>
  <c r="T1268" i="10"/>
  <c r="O1268" i="10"/>
  <c r="N1268" i="10"/>
  <c r="L1268" i="4" s="1"/>
  <c r="P1268" i="10"/>
  <c r="N1268" i="4" s="1"/>
  <c r="Q1268" i="10"/>
  <c r="O1268" i="4" s="1"/>
  <c r="R1268" i="10"/>
  <c r="P1268" i="4" s="1"/>
  <c r="S1268" i="10"/>
  <c r="S1182" i="10"/>
  <c r="Q1182" i="4" s="1"/>
  <c r="T1182" i="10"/>
  <c r="N1182" i="10"/>
  <c r="L1182" i="4" s="1"/>
  <c r="O1182" i="10"/>
  <c r="P1182" i="10"/>
  <c r="N1182" i="4" s="1"/>
  <c r="Q1182" i="10"/>
  <c r="R1182" i="10"/>
  <c r="P1182" i="4" s="1"/>
  <c r="N274" i="10"/>
  <c r="L274" i="4" s="1"/>
  <c r="Q274" i="10"/>
  <c r="O274" i="4" s="1"/>
  <c r="R274" i="10"/>
  <c r="Q264" i="10"/>
  <c r="T264" i="10"/>
  <c r="R264" i="4" s="1"/>
  <c r="N264" i="10"/>
  <c r="L264" i="4" s="1"/>
  <c r="P264" i="10"/>
  <c r="N264" i="4" s="1"/>
  <c r="R264" i="10"/>
  <c r="P264" i="4" s="1"/>
  <c r="S264" i="10"/>
  <c r="Q264" i="4" s="1"/>
  <c r="N321" i="10"/>
  <c r="R321" i="10"/>
  <c r="Q321" i="10"/>
  <c r="O321" i="4" s="1"/>
  <c r="P251" i="10"/>
  <c r="Q251" i="10"/>
  <c r="R251" i="10"/>
  <c r="S251" i="10"/>
  <c r="Q251" i="4" s="1"/>
  <c r="T251" i="10"/>
  <c r="R251" i="4" s="1"/>
  <c r="N251" i="10"/>
  <c r="L251" i="4" s="1"/>
  <c r="N281" i="10"/>
  <c r="Q281" i="10"/>
  <c r="O281" i="4" s="1"/>
  <c r="R281" i="10"/>
  <c r="P281" i="4" s="1"/>
  <c r="N293" i="10"/>
  <c r="L293" i="4" s="1"/>
  <c r="Q293" i="10"/>
  <c r="O293" i="4" s="1"/>
  <c r="R293" i="10"/>
  <c r="P293" i="4" s="1"/>
  <c r="N308" i="10"/>
  <c r="L308" i="4" s="1"/>
  <c r="Q308" i="10"/>
  <c r="O308" i="4" s="1"/>
  <c r="R308" i="10"/>
  <c r="P308" i="4" s="1"/>
  <c r="N334" i="10"/>
  <c r="L334" i="4" s="1"/>
  <c r="R334" i="10"/>
  <c r="P334" i="4" s="1"/>
  <c r="S334" i="10"/>
  <c r="Q334" i="4" s="1"/>
  <c r="Q334" i="10"/>
  <c r="O334" i="4" s="1"/>
  <c r="T334" i="10"/>
  <c r="R334" i="4" s="1"/>
  <c r="P334" i="10"/>
  <c r="N343" i="10"/>
  <c r="L343" i="4" s="1"/>
  <c r="Q343" i="10"/>
  <c r="R343" i="10"/>
  <c r="Q384" i="10"/>
  <c r="O384" i="4" s="1"/>
  <c r="R384" i="10"/>
  <c r="P384" i="4" s="1"/>
  <c r="S384" i="10"/>
  <c r="Q384" i="4" s="1"/>
  <c r="T384" i="10"/>
  <c r="R384" i="4" s="1"/>
  <c r="N384" i="10"/>
  <c r="L384" i="4" s="1"/>
  <c r="P384" i="10"/>
  <c r="N423" i="10"/>
  <c r="L423" i="4" s="1"/>
  <c r="Q423" i="10"/>
  <c r="P423" i="10"/>
  <c r="N423" i="4" s="1"/>
  <c r="R423" i="10"/>
  <c r="S423" i="10"/>
  <c r="T423" i="10"/>
  <c r="R423" i="4" s="1"/>
  <c r="S416" i="10"/>
  <c r="Q416" i="4" s="1"/>
  <c r="T416" i="10"/>
  <c r="R416" i="4" s="1"/>
  <c r="N416" i="10"/>
  <c r="L416" i="4" s="1"/>
  <c r="P416" i="10"/>
  <c r="Q416" i="10"/>
  <c r="R416" i="10"/>
  <c r="P416" i="4" s="1"/>
  <c r="N426" i="10"/>
  <c r="L426" i="4" s="1"/>
  <c r="Q426" i="10"/>
  <c r="R426" i="10"/>
  <c r="P409" i="10"/>
  <c r="N409" i="4" s="1"/>
  <c r="Q409" i="10"/>
  <c r="O409" i="4" s="1"/>
  <c r="S409" i="10"/>
  <c r="R409" i="10"/>
  <c r="P409" i="4" s="1"/>
  <c r="T409" i="10"/>
  <c r="N409" i="10"/>
  <c r="N468" i="10"/>
  <c r="L468" i="4" s="1"/>
  <c r="Q468" i="10"/>
  <c r="O468" i="4" s="1"/>
  <c r="R468" i="10"/>
  <c r="P468" i="4" s="1"/>
  <c r="T509" i="10"/>
  <c r="R509" i="4" s="1"/>
  <c r="N509" i="10"/>
  <c r="L509" i="4" s="1"/>
  <c r="P509" i="10"/>
  <c r="N509" i="4" s="1"/>
  <c r="Q509" i="10"/>
  <c r="R509" i="10"/>
  <c r="S509" i="10"/>
  <c r="N498" i="10"/>
  <c r="Q498" i="10"/>
  <c r="O498" i="4" s="1"/>
  <c r="R498" i="10"/>
  <c r="P498" i="4" s="1"/>
  <c r="S539" i="10"/>
  <c r="N539" i="10"/>
  <c r="O539" i="10"/>
  <c r="M539" i="4" s="1"/>
  <c r="P539" i="10"/>
  <c r="Q539" i="10"/>
  <c r="O539" i="4" s="1"/>
  <c r="R539" i="10"/>
  <c r="P539" i="4" s="1"/>
  <c r="T539" i="10"/>
  <c r="R539" i="4" s="1"/>
  <c r="S572" i="10"/>
  <c r="Q572" i="4" s="1"/>
  <c r="N572" i="10"/>
  <c r="O572" i="10"/>
  <c r="M572" i="4" s="1"/>
  <c r="P572" i="10"/>
  <c r="N572" i="4" s="1"/>
  <c r="Q572" i="10"/>
  <c r="O572" i="4" s="1"/>
  <c r="R572" i="10"/>
  <c r="T572" i="10"/>
  <c r="N524" i="10"/>
  <c r="Q524" i="10"/>
  <c r="O524" i="4" s="1"/>
  <c r="R524" i="10"/>
  <c r="P524" i="4" s="1"/>
  <c r="Q516" i="10"/>
  <c r="N516" i="10"/>
  <c r="R516" i="10"/>
  <c r="P516" i="4" s="1"/>
  <c r="T616" i="10"/>
  <c r="R616" i="4" s="1"/>
  <c r="N616" i="10"/>
  <c r="O616" i="10"/>
  <c r="P616" i="10"/>
  <c r="N616" i="4" s="1"/>
  <c r="Q616" i="10"/>
  <c r="R616" i="10"/>
  <c r="S616" i="10"/>
  <c r="Q601" i="10"/>
  <c r="O601" i="4" s="1"/>
  <c r="S601" i="10"/>
  <c r="Q601" i="4" s="1"/>
  <c r="N601" i="10"/>
  <c r="L601" i="4" s="1"/>
  <c r="O601" i="10"/>
  <c r="M601" i="4" s="1"/>
  <c r="P601" i="10"/>
  <c r="N601" i="4" s="1"/>
  <c r="R601" i="10"/>
  <c r="P601" i="4" s="1"/>
  <c r="T601" i="10"/>
  <c r="N547" i="10"/>
  <c r="L547" i="4" s="1"/>
  <c r="O547" i="10"/>
  <c r="M547" i="4" s="1"/>
  <c r="Q547" i="10"/>
  <c r="P547" i="10"/>
  <c r="N547" i="4" s="1"/>
  <c r="R547" i="10"/>
  <c r="P547" i="4" s="1"/>
  <c r="S547" i="10"/>
  <c r="Q547" i="4" s="1"/>
  <c r="T547" i="10"/>
  <c r="Q593" i="10"/>
  <c r="S593" i="10"/>
  <c r="N593" i="10"/>
  <c r="L593" i="4" s="1"/>
  <c r="O593" i="10"/>
  <c r="M593" i="4" s="1"/>
  <c r="P593" i="10"/>
  <c r="N593" i="4" s="1"/>
  <c r="R593" i="10"/>
  <c r="T593" i="10"/>
  <c r="R593" i="4" s="1"/>
  <c r="Q678" i="10"/>
  <c r="R678" i="10"/>
  <c r="S678" i="10"/>
  <c r="Q678" i="4" s="1"/>
  <c r="T678" i="10"/>
  <c r="N678" i="10"/>
  <c r="O678" i="10"/>
  <c r="M678" i="4" s="1"/>
  <c r="P678" i="10"/>
  <c r="N678" i="4" s="1"/>
  <c r="P712" i="10"/>
  <c r="N712" i="4" s="1"/>
  <c r="O712" i="10"/>
  <c r="Q712" i="10"/>
  <c r="O712" i="4" s="1"/>
  <c r="R712" i="10"/>
  <c r="S712" i="10"/>
  <c r="Q712" i="4" s="1"/>
  <c r="T712" i="10"/>
  <c r="R712" i="4" s="1"/>
  <c r="N712" i="10"/>
  <c r="L712" i="4" s="1"/>
  <c r="T740" i="10"/>
  <c r="R740" i="4" s="1"/>
  <c r="N740" i="10"/>
  <c r="L740" i="4" s="1"/>
  <c r="O740" i="10"/>
  <c r="P740" i="10"/>
  <c r="Q740" i="10"/>
  <c r="R740" i="10"/>
  <c r="P740" i="4" s="1"/>
  <c r="S740" i="10"/>
  <c r="Q740" i="4" s="1"/>
  <c r="N709" i="10"/>
  <c r="L709" i="4" s="1"/>
  <c r="Q709" i="10"/>
  <c r="S709" i="10"/>
  <c r="T709" i="10"/>
  <c r="R709" i="4" s="1"/>
  <c r="O709" i="10"/>
  <c r="M709" i="4" s="1"/>
  <c r="P709" i="10"/>
  <c r="R709" i="10"/>
  <c r="Q732" i="10"/>
  <c r="O732" i="4" s="1"/>
  <c r="T732" i="10"/>
  <c r="R732" i="4" s="1"/>
  <c r="N732" i="10"/>
  <c r="L732" i="4" s="1"/>
  <c r="O732" i="10"/>
  <c r="M732" i="4" s="1"/>
  <c r="P732" i="10"/>
  <c r="N732" i="4" s="1"/>
  <c r="R732" i="10"/>
  <c r="S732" i="10"/>
  <c r="Q732" i="4" s="1"/>
  <c r="S656" i="10"/>
  <c r="T656" i="10"/>
  <c r="N656" i="10"/>
  <c r="O656" i="10"/>
  <c r="P656" i="10"/>
  <c r="Q656" i="10"/>
  <c r="O656" i="4" s="1"/>
  <c r="R656" i="10"/>
  <c r="P656" i="4" s="1"/>
  <c r="O799" i="10"/>
  <c r="M799" i="4" s="1"/>
  <c r="P799" i="10"/>
  <c r="N799" i="4" s="1"/>
  <c r="Q799" i="10"/>
  <c r="O799" i="4" s="1"/>
  <c r="N799" i="10"/>
  <c r="L799" i="4" s="1"/>
  <c r="R799" i="10"/>
  <c r="P799" i="4" s="1"/>
  <c r="S799" i="10"/>
  <c r="Q799" i="4" s="1"/>
  <c r="T799" i="10"/>
  <c r="R799" i="4" s="1"/>
  <c r="P830" i="10"/>
  <c r="N830" i="4" s="1"/>
  <c r="O830" i="10"/>
  <c r="M830" i="4" s="1"/>
  <c r="Q830" i="10"/>
  <c r="O830" i="4" s="1"/>
  <c r="R830" i="10"/>
  <c r="S830" i="10"/>
  <c r="Q830" i="4" s="1"/>
  <c r="T830" i="10"/>
  <c r="R830" i="4" s="1"/>
  <c r="N830" i="10"/>
  <c r="L830" i="4" s="1"/>
  <c r="T778" i="10"/>
  <c r="R778" i="4" s="1"/>
  <c r="N778" i="10"/>
  <c r="L778" i="4" s="1"/>
  <c r="O778" i="10"/>
  <c r="M778" i="4" s="1"/>
  <c r="P778" i="10"/>
  <c r="N778" i="4" s="1"/>
  <c r="S778" i="10"/>
  <c r="Q778" i="4" s="1"/>
  <c r="Q778" i="10"/>
  <c r="O778" i="4" s="1"/>
  <c r="R778" i="10"/>
  <c r="P778" i="4" s="1"/>
  <c r="P868" i="10"/>
  <c r="Q868" i="10"/>
  <c r="R868" i="10"/>
  <c r="P868" i="4" s="1"/>
  <c r="S868" i="10"/>
  <c r="Q868" i="4" s="1"/>
  <c r="N868" i="10"/>
  <c r="L868" i="4" s="1"/>
  <c r="O868" i="10"/>
  <c r="M868" i="4" s="1"/>
  <c r="T868" i="10"/>
  <c r="R868" i="4" s="1"/>
  <c r="R915" i="10"/>
  <c r="P915" i="4" s="1"/>
  <c r="S915" i="10"/>
  <c r="Q915" i="4" s="1"/>
  <c r="T915" i="10"/>
  <c r="R915" i="4" s="1"/>
  <c r="N915" i="10"/>
  <c r="L915" i="4" s="1"/>
  <c r="O915" i="10"/>
  <c r="M915" i="4" s="1"/>
  <c r="P915" i="10"/>
  <c r="N915" i="4" s="1"/>
  <c r="Q915" i="10"/>
  <c r="O915" i="4" s="1"/>
  <c r="R971" i="10"/>
  <c r="P971" i="4" s="1"/>
  <c r="S971" i="10"/>
  <c r="Q971" i="4" s="1"/>
  <c r="T971" i="10"/>
  <c r="R971" i="4" s="1"/>
  <c r="N971" i="10"/>
  <c r="P971" i="10"/>
  <c r="N971" i="4" s="1"/>
  <c r="O971" i="10"/>
  <c r="M971" i="4" s="1"/>
  <c r="Q971" i="10"/>
  <c r="O971" i="4" s="1"/>
  <c r="P945" i="10"/>
  <c r="Q945" i="10"/>
  <c r="O945" i="4" s="1"/>
  <c r="R945" i="10"/>
  <c r="S945" i="10"/>
  <c r="T945" i="10"/>
  <c r="R945" i="4" s="1"/>
  <c r="N945" i="10"/>
  <c r="O945" i="10"/>
  <c r="M945" i="4" s="1"/>
  <c r="P961" i="10"/>
  <c r="Q961" i="10"/>
  <c r="R961" i="10"/>
  <c r="P961" i="4" s="1"/>
  <c r="S961" i="10"/>
  <c r="T961" i="10"/>
  <c r="R961" i="4" s="1"/>
  <c r="N961" i="10"/>
  <c r="O961" i="10"/>
  <c r="M961" i="4" s="1"/>
  <c r="N1016" i="10"/>
  <c r="L1016" i="4" s="1"/>
  <c r="O1016" i="10"/>
  <c r="M1016" i="4" s="1"/>
  <c r="Q1016" i="10"/>
  <c r="O1016" i="4" s="1"/>
  <c r="P1016" i="10"/>
  <c r="R1016" i="10"/>
  <c r="P1016" i="4" s="1"/>
  <c r="S1016" i="10"/>
  <c r="Q1016" i="4" s="1"/>
  <c r="T1016" i="10"/>
  <c r="R1016" i="4" s="1"/>
  <c r="S883" i="10"/>
  <c r="T883" i="10"/>
  <c r="R883" i="4" s="1"/>
  <c r="N883" i="10"/>
  <c r="L883" i="4" s="1"/>
  <c r="Q883" i="10"/>
  <c r="O883" i="4" s="1"/>
  <c r="R883" i="10"/>
  <c r="P883" i="4" s="1"/>
  <c r="O883" i="10"/>
  <c r="M883" i="4" s="1"/>
  <c r="P883" i="10"/>
  <c r="N883" i="4" s="1"/>
  <c r="N1047" i="10"/>
  <c r="L1047" i="4" s="1"/>
  <c r="O1047" i="10"/>
  <c r="M1047" i="4" s="1"/>
  <c r="P1047" i="10"/>
  <c r="Q1047" i="10"/>
  <c r="R1047" i="10"/>
  <c r="S1047" i="10"/>
  <c r="T1047" i="10"/>
  <c r="N1055" i="10"/>
  <c r="L1055" i="4" s="1"/>
  <c r="O1055" i="10"/>
  <c r="M1055" i="4" s="1"/>
  <c r="P1055" i="10"/>
  <c r="N1055" i="4" s="1"/>
  <c r="Q1055" i="10"/>
  <c r="R1055" i="10"/>
  <c r="S1055" i="10"/>
  <c r="T1055" i="10"/>
  <c r="N1063" i="10"/>
  <c r="O1063" i="10"/>
  <c r="P1063" i="10"/>
  <c r="N1063" i="4" s="1"/>
  <c r="Q1063" i="10"/>
  <c r="O1063" i="4" s="1"/>
  <c r="R1063" i="10"/>
  <c r="P1063" i="4" s="1"/>
  <c r="S1063" i="10"/>
  <c r="Q1063" i="4" s="1"/>
  <c r="T1063" i="10"/>
  <c r="R1063" i="4" s="1"/>
  <c r="N1071" i="10"/>
  <c r="L1071" i="4" s="1"/>
  <c r="O1071" i="10"/>
  <c r="P1071" i="10"/>
  <c r="N1071" i="4" s="1"/>
  <c r="Q1071" i="10"/>
  <c r="O1071" i="4" s="1"/>
  <c r="R1071" i="10"/>
  <c r="S1071" i="10"/>
  <c r="Q1071" i="4" s="1"/>
  <c r="T1071" i="10"/>
  <c r="N1079" i="10"/>
  <c r="L1079" i="4" s="1"/>
  <c r="O1079" i="10"/>
  <c r="M1079" i="4" s="1"/>
  <c r="P1079" i="10"/>
  <c r="N1079" i="4" s="1"/>
  <c r="Q1079" i="10"/>
  <c r="O1079" i="4" s="1"/>
  <c r="R1079" i="10"/>
  <c r="S1079" i="10"/>
  <c r="Q1079" i="4" s="1"/>
  <c r="T1079" i="10"/>
  <c r="S851" i="10"/>
  <c r="T851" i="10"/>
  <c r="R851" i="4" s="1"/>
  <c r="N851" i="10"/>
  <c r="O851" i="10"/>
  <c r="Q851" i="10"/>
  <c r="O851" i="4" s="1"/>
  <c r="P851" i="10"/>
  <c r="R851" i="10"/>
  <c r="P851" i="4" s="1"/>
  <c r="N1019" i="10"/>
  <c r="P1019" i="10"/>
  <c r="N1019" i="4" s="1"/>
  <c r="T1019" i="10"/>
  <c r="R1019" i="4" s="1"/>
  <c r="O1019" i="10"/>
  <c r="M1019" i="4" s="1"/>
  <c r="Q1019" i="10"/>
  <c r="O1019" i="4" s="1"/>
  <c r="R1019" i="10"/>
  <c r="P1019" i="4" s="1"/>
  <c r="S1019" i="10"/>
  <c r="N1032" i="10"/>
  <c r="L1032" i="4" s="1"/>
  <c r="Q1032" i="10"/>
  <c r="O1032" i="4" s="1"/>
  <c r="R1032" i="10"/>
  <c r="P1032" i="4" s="1"/>
  <c r="S1032" i="10"/>
  <c r="Q1032" i="4" s="1"/>
  <c r="T1032" i="10"/>
  <c r="R1032" i="4" s="1"/>
  <c r="O1032" i="10"/>
  <c r="M1032" i="4" s="1"/>
  <c r="P1032" i="10"/>
  <c r="N1032" i="4" s="1"/>
  <c r="P993" i="10"/>
  <c r="N993" i="4" s="1"/>
  <c r="S993" i="10"/>
  <c r="T993" i="10"/>
  <c r="R993" i="4" s="1"/>
  <c r="N993" i="10"/>
  <c r="O993" i="10"/>
  <c r="M993" i="4" s="1"/>
  <c r="Q993" i="10"/>
  <c r="R993" i="10"/>
  <c r="P1094" i="10"/>
  <c r="Q1094" i="10"/>
  <c r="R1094" i="10"/>
  <c r="S1094" i="10"/>
  <c r="Q1094" i="4" s="1"/>
  <c r="T1094" i="10"/>
  <c r="R1094" i="4" s="1"/>
  <c r="N1094" i="10"/>
  <c r="L1094" i="4" s="1"/>
  <c r="O1094" i="10"/>
  <c r="S1093" i="10"/>
  <c r="Q1093" i="4" s="1"/>
  <c r="T1093" i="10"/>
  <c r="R1093" i="4" s="1"/>
  <c r="N1093" i="10"/>
  <c r="O1093" i="10"/>
  <c r="M1093" i="4" s="1"/>
  <c r="Q1093" i="10"/>
  <c r="O1093" i="4" s="1"/>
  <c r="P1093" i="10"/>
  <c r="N1093" i="4" s="1"/>
  <c r="R1093" i="10"/>
  <c r="P1093" i="4" s="1"/>
  <c r="S1117" i="10"/>
  <c r="T1117" i="10"/>
  <c r="R1117" i="4" s="1"/>
  <c r="N1117" i="10"/>
  <c r="Q1117" i="10"/>
  <c r="O1117" i="4" s="1"/>
  <c r="R1117" i="10"/>
  <c r="P1117" i="4" s="1"/>
  <c r="O1117" i="10"/>
  <c r="P1117" i="10"/>
  <c r="N1117" i="4" s="1"/>
  <c r="S1085" i="10"/>
  <c r="T1085" i="10"/>
  <c r="N1085" i="10"/>
  <c r="O1085" i="10"/>
  <c r="M1085" i="4" s="1"/>
  <c r="Q1085" i="10"/>
  <c r="P1085" i="10"/>
  <c r="N1085" i="4" s="1"/>
  <c r="R1085" i="10"/>
  <c r="P1085" i="4" s="1"/>
  <c r="S1160" i="10"/>
  <c r="Q1160" i="4" s="1"/>
  <c r="N1160" i="10"/>
  <c r="L1160" i="4" s="1"/>
  <c r="O1160" i="10"/>
  <c r="M1160" i="4" s="1"/>
  <c r="P1160" i="10"/>
  <c r="N1160" i="4" s="1"/>
  <c r="Q1160" i="10"/>
  <c r="R1160" i="10"/>
  <c r="P1160" i="4" s="1"/>
  <c r="T1160" i="10"/>
  <c r="R1160" i="4" s="1"/>
  <c r="Q1180" i="10"/>
  <c r="R1180" i="10"/>
  <c r="S1180" i="10"/>
  <c r="T1180" i="10"/>
  <c r="R1180" i="4" s="1"/>
  <c r="N1180" i="10"/>
  <c r="L1180" i="4" s="1"/>
  <c r="O1180" i="10"/>
  <c r="M1180" i="4" s="1"/>
  <c r="P1180" i="10"/>
  <c r="P1175" i="10"/>
  <c r="N1175" i="4" s="1"/>
  <c r="Q1175" i="10"/>
  <c r="R1175" i="10"/>
  <c r="S1175" i="10"/>
  <c r="T1175" i="10"/>
  <c r="N1175" i="10"/>
  <c r="O1175" i="10"/>
  <c r="M1175" i="4" s="1"/>
  <c r="P1199" i="10"/>
  <c r="N1199" i="4" s="1"/>
  <c r="Q1199" i="10"/>
  <c r="R1199" i="10"/>
  <c r="P1199" i="4" s="1"/>
  <c r="S1199" i="10"/>
  <c r="T1199" i="10"/>
  <c r="R1199" i="4" s="1"/>
  <c r="N1199" i="10"/>
  <c r="L1199" i="4" s="1"/>
  <c r="O1199" i="10"/>
  <c r="Q1223" i="10"/>
  <c r="O1223" i="4" s="1"/>
  <c r="R1223" i="10"/>
  <c r="S1223" i="10"/>
  <c r="Q1223" i="4" s="1"/>
  <c r="T1223" i="10"/>
  <c r="R1223" i="4" s="1"/>
  <c r="N1223" i="10"/>
  <c r="L1223" i="4" s="1"/>
  <c r="O1223" i="10"/>
  <c r="M1223" i="4" s="1"/>
  <c r="P1223" i="10"/>
  <c r="N1223" i="4" s="1"/>
  <c r="T1284" i="10"/>
  <c r="R1284" i="4" s="1"/>
  <c r="O1284" i="10"/>
  <c r="M1284" i="4" s="1"/>
  <c r="P1284" i="10"/>
  <c r="N1284" i="4" s="1"/>
  <c r="Q1284" i="10"/>
  <c r="R1284" i="10"/>
  <c r="P1284" i="4" s="1"/>
  <c r="S1284" i="10"/>
  <c r="Q1284" i="4" s="1"/>
  <c r="N1284" i="10"/>
  <c r="S1206" i="10"/>
  <c r="Q1206" i="4" s="1"/>
  <c r="T1206" i="10"/>
  <c r="R1206" i="4" s="1"/>
  <c r="N1206" i="10"/>
  <c r="L1206" i="4" s="1"/>
  <c r="O1206" i="10"/>
  <c r="P1206" i="10"/>
  <c r="N1206" i="4" s="1"/>
  <c r="Q1206" i="10"/>
  <c r="O1206" i="4" s="1"/>
  <c r="R1206" i="10"/>
  <c r="P1265" i="10"/>
  <c r="N1265" i="4" s="1"/>
  <c r="N1265" i="10"/>
  <c r="L1265" i="4" s="1"/>
  <c r="O1265" i="10"/>
  <c r="Q1265" i="10"/>
  <c r="R1265" i="10"/>
  <c r="S1265" i="10"/>
  <c r="T1265" i="10"/>
  <c r="R1265" i="4" s="1"/>
  <c r="S1198" i="10"/>
  <c r="Q1198" i="4" s="1"/>
  <c r="T1198" i="10"/>
  <c r="R1198" i="4" s="1"/>
  <c r="N1198" i="10"/>
  <c r="L1198" i="4" s="1"/>
  <c r="O1198" i="10"/>
  <c r="M1198" i="4" s="1"/>
  <c r="P1198" i="10"/>
  <c r="N1198" i="4" s="1"/>
  <c r="Q1198" i="10"/>
  <c r="O1198" i="4" s="1"/>
  <c r="R1198" i="10"/>
  <c r="T1238" i="10"/>
  <c r="R1238" i="4" s="1"/>
  <c r="N1238" i="10"/>
  <c r="O1238" i="10"/>
  <c r="M1238" i="4" s="1"/>
  <c r="P1238" i="10"/>
  <c r="N1238" i="4" s="1"/>
  <c r="Q1238" i="10"/>
  <c r="O1238" i="4" s="1"/>
  <c r="R1238" i="10"/>
  <c r="P1238" i="4" s="1"/>
  <c r="S1238" i="10"/>
  <c r="Q1238" i="4" s="1"/>
  <c r="N1254" i="10"/>
  <c r="P1254" i="10"/>
  <c r="N1254" i="4" s="1"/>
  <c r="Q1254" i="10"/>
  <c r="O1254" i="4" s="1"/>
  <c r="R1254" i="10"/>
  <c r="P1254" i="4" s="1"/>
  <c r="S1254" i="10"/>
  <c r="T1254" i="10"/>
  <c r="R1254" i="4" s="1"/>
  <c r="O1254" i="10"/>
  <c r="M1254" i="4" s="1"/>
  <c r="P1304" i="10"/>
  <c r="Q1304" i="10"/>
  <c r="R1304" i="10"/>
  <c r="S1304" i="10"/>
  <c r="T1304" i="10"/>
  <c r="R1304" i="4" s="1"/>
  <c r="N1304" i="10"/>
  <c r="L1304" i="4" s="1"/>
  <c r="O1304" i="10"/>
  <c r="S1375" i="10"/>
  <c r="T1375" i="10"/>
  <c r="R1375" i="4" s="1"/>
  <c r="N1375" i="10"/>
  <c r="L1375" i="4" s="1"/>
  <c r="O1375" i="10"/>
  <c r="P1375" i="10"/>
  <c r="N1375" i="4" s="1"/>
  <c r="Q1375" i="10"/>
  <c r="O1375" i="4" s="1"/>
  <c r="R1375" i="10"/>
  <c r="S1351" i="10"/>
  <c r="Q1351" i="4" s="1"/>
  <c r="T1351" i="10"/>
  <c r="R1351" i="4" s="1"/>
  <c r="N1351" i="10"/>
  <c r="L1351" i="4" s="1"/>
  <c r="P1351" i="10"/>
  <c r="N1351" i="4" s="1"/>
  <c r="Q1351" i="10"/>
  <c r="O1351" i="4" s="1"/>
  <c r="O1351" i="10"/>
  <c r="M1351" i="4" s="1"/>
  <c r="R1351" i="10"/>
  <c r="P1351" i="4" s="1"/>
  <c r="Q1437" i="10"/>
  <c r="O1437" i="4" s="1"/>
  <c r="R1437" i="10"/>
  <c r="P1437" i="4" s="1"/>
  <c r="S1437" i="10"/>
  <c r="Q1437" i="4" s="1"/>
  <c r="T1437" i="10"/>
  <c r="R1437" i="4" s="1"/>
  <c r="N1437" i="10"/>
  <c r="L1437" i="4" s="1"/>
  <c r="O1437" i="10"/>
  <c r="M1437" i="4" s="1"/>
  <c r="P1437" i="10"/>
  <c r="N1437" i="4" s="1"/>
  <c r="Q1493" i="10"/>
  <c r="O1493" i="4" s="1"/>
  <c r="R1493" i="10"/>
  <c r="T1493" i="10"/>
  <c r="R1493" i="4" s="1"/>
  <c r="N1493" i="10"/>
  <c r="O1493" i="10"/>
  <c r="M1493" i="4" s="1"/>
  <c r="P1493" i="10"/>
  <c r="N1493" i="4" s="1"/>
  <c r="S1493" i="10"/>
  <c r="Q1493" i="4" s="1"/>
  <c r="T1252" i="10"/>
  <c r="R1252" i="4" s="1"/>
  <c r="N1252" i="10"/>
  <c r="O1252" i="10"/>
  <c r="Q1252" i="10"/>
  <c r="R1252" i="10"/>
  <c r="P1252" i="4" s="1"/>
  <c r="S1252" i="10"/>
  <c r="Q1252" i="4" s="1"/>
  <c r="P1252" i="10"/>
  <c r="P1424" i="10"/>
  <c r="N1424" i="4" s="1"/>
  <c r="Q1424" i="10"/>
  <c r="O1424" i="4" s="1"/>
  <c r="R1424" i="10"/>
  <c r="P1424" i="4" s="1"/>
  <c r="S1424" i="10"/>
  <c r="Q1424" i="4" s="1"/>
  <c r="T1424" i="10"/>
  <c r="R1424" i="4" s="1"/>
  <c r="N1424" i="10"/>
  <c r="O1424" i="10"/>
  <c r="M1424" i="4" s="1"/>
  <c r="T1563" i="10"/>
  <c r="R1563" i="4" s="1"/>
  <c r="N1563" i="10"/>
  <c r="L1563" i="4" s="1"/>
  <c r="O1563" i="10"/>
  <c r="M1563" i="4" s="1"/>
  <c r="P1563" i="10"/>
  <c r="N1563" i="4" s="1"/>
  <c r="Q1563" i="10"/>
  <c r="R1563" i="10"/>
  <c r="P1563" i="4" s="1"/>
  <c r="S1563" i="10"/>
  <c r="Q1563" i="4" s="1"/>
  <c r="O1523" i="10"/>
  <c r="T1523" i="10"/>
  <c r="N1523" i="10"/>
  <c r="L1523" i="4" s="1"/>
  <c r="P1523" i="10"/>
  <c r="N1523" i="4" s="1"/>
  <c r="Q1523" i="10"/>
  <c r="O1523" i="4" s="1"/>
  <c r="R1523" i="10"/>
  <c r="P1523" i="4" s="1"/>
  <c r="S1523" i="10"/>
  <c r="Q1523" i="4" s="1"/>
  <c r="P1590" i="10"/>
  <c r="N1590" i="4" s="1"/>
  <c r="Q1590" i="10"/>
  <c r="R1590" i="10"/>
  <c r="S1590" i="10"/>
  <c r="T1590" i="10"/>
  <c r="N1590" i="10"/>
  <c r="L1590" i="4" s="1"/>
  <c r="O1590" i="10"/>
  <c r="M1590" i="4" s="1"/>
  <c r="P1654" i="10"/>
  <c r="Q1654" i="10"/>
  <c r="O1654" i="4" s="1"/>
  <c r="R1654" i="10"/>
  <c r="S1654" i="10"/>
  <c r="T1654" i="10"/>
  <c r="N1654" i="10"/>
  <c r="L1654" i="4" s="1"/>
  <c r="O1654" i="10"/>
  <c r="M1654" i="4" s="1"/>
  <c r="P1670" i="10"/>
  <c r="Q1670" i="10"/>
  <c r="R1670" i="10"/>
  <c r="P1670" i="4" s="1"/>
  <c r="S1670" i="10"/>
  <c r="Q1670" i="4" s="1"/>
  <c r="N1670" i="10"/>
  <c r="O1670" i="10"/>
  <c r="T1670" i="10"/>
  <c r="R1670" i="4" s="1"/>
  <c r="S1439" i="10"/>
  <c r="Q1439" i="4" s="1"/>
  <c r="T1439" i="10"/>
  <c r="R1439" i="4" s="1"/>
  <c r="N1439" i="10"/>
  <c r="O1439" i="10"/>
  <c r="M1439" i="4" s="1"/>
  <c r="P1439" i="10"/>
  <c r="Q1439" i="10"/>
  <c r="R1439" i="10"/>
  <c r="P1439" i="4" s="1"/>
  <c r="T1749" i="10"/>
  <c r="R1749" i="4" s="1"/>
  <c r="N1749" i="10"/>
  <c r="Q1749" i="10"/>
  <c r="O1749" i="10"/>
  <c r="M1749" i="4" s="1"/>
  <c r="P1749" i="10"/>
  <c r="N1749" i="4" s="1"/>
  <c r="R1749" i="10"/>
  <c r="S1749" i="10"/>
  <c r="S1629" i="10"/>
  <c r="Q1629" i="4" s="1"/>
  <c r="T1629" i="10"/>
  <c r="R1629" i="4" s="1"/>
  <c r="N1629" i="10"/>
  <c r="L1629" i="4" s="1"/>
  <c r="O1629" i="10"/>
  <c r="P1629" i="10"/>
  <c r="N1629" i="4" s="1"/>
  <c r="Q1629" i="10"/>
  <c r="O1629" i="4" s="1"/>
  <c r="R1629" i="10"/>
  <c r="P1629" i="4" s="1"/>
  <c r="T1765" i="10"/>
  <c r="N1765" i="10"/>
  <c r="O1765" i="10"/>
  <c r="P1765" i="10"/>
  <c r="Q1765" i="10"/>
  <c r="O1765" i="4" s="1"/>
  <c r="R1765" i="10"/>
  <c r="P1765" i="4" s="1"/>
  <c r="S1765" i="10"/>
  <c r="Q1765" i="4" s="1"/>
  <c r="N1687" i="10"/>
  <c r="L1687" i="4" s="1"/>
  <c r="O1687" i="10"/>
  <c r="M1687" i="4" s="1"/>
  <c r="P1687" i="10"/>
  <c r="S1687" i="10"/>
  <c r="Q1687" i="4" s="1"/>
  <c r="Q1687" i="10"/>
  <c r="R1687" i="10"/>
  <c r="P1687" i="4" s="1"/>
  <c r="T1687" i="10"/>
  <c r="Q1822" i="10"/>
  <c r="O1822" i="4" s="1"/>
  <c r="R1822" i="10"/>
  <c r="P1822" i="4" s="1"/>
  <c r="N1822" i="10"/>
  <c r="L1822" i="4" s="1"/>
  <c r="O1822" i="10"/>
  <c r="T1822" i="10"/>
  <c r="P1822" i="10"/>
  <c r="N1822" i="4" s="1"/>
  <c r="S1822" i="10"/>
  <c r="Q1822" i="4" s="1"/>
  <c r="S1621" i="10"/>
  <c r="Q1621" i="4" s="1"/>
  <c r="T1621" i="10"/>
  <c r="R1621" i="4" s="1"/>
  <c r="N1621" i="10"/>
  <c r="L1621" i="4" s="1"/>
  <c r="O1621" i="10"/>
  <c r="M1621" i="4" s="1"/>
  <c r="P1621" i="10"/>
  <c r="N1621" i="4" s="1"/>
  <c r="Q1621" i="10"/>
  <c r="O1621" i="4" s="1"/>
  <c r="R1621" i="10"/>
  <c r="P1621" i="4" s="1"/>
  <c r="T1685" i="10"/>
  <c r="R1685" i="4" s="1"/>
  <c r="N1685" i="10"/>
  <c r="L1685" i="4" s="1"/>
  <c r="Q1685" i="10"/>
  <c r="O1685" i="10"/>
  <c r="P1685" i="10"/>
  <c r="R1685" i="10"/>
  <c r="S1685" i="10"/>
  <c r="O1754" i="10"/>
  <c r="M1754" i="4" s="1"/>
  <c r="S1754" i="10"/>
  <c r="Q1754" i="4" s="1"/>
  <c r="T1754" i="10"/>
  <c r="R1754" i="4" s="1"/>
  <c r="N1754" i="10"/>
  <c r="L1754" i="4" s="1"/>
  <c r="P1754" i="10"/>
  <c r="N1754" i="4" s="1"/>
  <c r="Q1754" i="10"/>
  <c r="O1754" i="4" s="1"/>
  <c r="R1754" i="10"/>
  <c r="S1982" i="10"/>
  <c r="P1982" i="10"/>
  <c r="N1982" i="4" s="1"/>
  <c r="T1982" i="10"/>
  <c r="N1982" i="10"/>
  <c r="L1982" i="4" s="1"/>
  <c r="O1982" i="10"/>
  <c r="M1982" i="4" s="1"/>
  <c r="Q1982" i="10"/>
  <c r="R1982" i="10"/>
  <c r="N1896" i="10"/>
  <c r="O1896" i="10"/>
  <c r="P1896" i="10"/>
  <c r="N1896" i="4" s="1"/>
  <c r="Q1896" i="10"/>
  <c r="R1896" i="10"/>
  <c r="P1896" i="4" s="1"/>
  <c r="T1896" i="10"/>
  <c r="S1896" i="10"/>
  <c r="N1960" i="10"/>
  <c r="O1960" i="10"/>
  <c r="P1960" i="10"/>
  <c r="Q1960" i="10"/>
  <c r="O1960" i="4" s="1"/>
  <c r="R1960" i="10"/>
  <c r="P1960" i="4" s="1"/>
  <c r="S1960" i="10"/>
  <c r="Q1960" i="4" s="1"/>
  <c r="T1960" i="10"/>
  <c r="R1960" i="4" s="1"/>
  <c r="T1891" i="10"/>
  <c r="N1891" i="10"/>
  <c r="L1891" i="4" s="1"/>
  <c r="S1891" i="10"/>
  <c r="Q1891" i="4" s="1"/>
  <c r="O1891" i="10"/>
  <c r="P1891" i="10"/>
  <c r="N1891" i="4" s="1"/>
  <c r="Q1891" i="10"/>
  <c r="O1891" i="4" s="1"/>
  <c r="R1891" i="10"/>
  <c r="P1891" i="4" s="1"/>
  <c r="T1923" i="10"/>
  <c r="R1923" i="4" s="1"/>
  <c r="N1923" i="10"/>
  <c r="L1923" i="4" s="1"/>
  <c r="O1923" i="10"/>
  <c r="M1923" i="4" s="1"/>
  <c r="P1923" i="10"/>
  <c r="N1923" i="4" s="1"/>
  <c r="Q1923" i="10"/>
  <c r="O1923" i="4" s="1"/>
  <c r="S1923" i="10"/>
  <c r="Q1923" i="4" s="1"/>
  <c r="R1923" i="10"/>
  <c r="P1923" i="4" s="1"/>
  <c r="T1955" i="10"/>
  <c r="R1955" i="4" s="1"/>
  <c r="N1955" i="10"/>
  <c r="L1955" i="4" s="1"/>
  <c r="O1955" i="10"/>
  <c r="M1955" i="4" s="1"/>
  <c r="P1955" i="10"/>
  <c r="N1955" i="4" s="1"/>
  <c r="Q1955" i="10"/>
  <c r="O1955" i="4" s="1"/>
  <c r="S1955" i="10"/>
  <c r="Q1955" i="4" s="1"/>
  <c r="R1955" i="10"/>
  <c r="P1955" i="4" s="1"/>
  <c r="T1987" i="10"/>
  <c r="R1987" i="4" s="1"/>
  <c r="S1987" i="10"/>
  <c r="Q1987" i="4" s="1"/>
  <c r="N1987" i="10"/>
  <c r="L1987" i="4" s="1"/>
  <c r="O1987" i="10"/>
  <c r="M1987" i="4" s="1"/>
  <c r="P1987" i="10"/>
  <c r="N1987" i="4" s="1"/>
  <c r="Q1987" i="10"/>
  <c r="O1987" i="4" s="1"/>
  <c r="R1987" i="10"/>
  <c r="P1987" i="4" s="1"/>
  <c r="S1910" i="10"/>
  <c r="T1910" i="10"/>
  <c r="R1910" i="4" s="1"/>
  <c r="R1910" i="10"/>
  <c r="P1910" i="4" s="1"/>
  <c r="N1910" i="10"/>
  <c r="L1910" i="4" s="1"/>
  <c r="O1910" i="10"/>
  <c r="M1910" i="4" s="1"/>
  <c r="P1910" i="10"/>
  <c r="Q1910" i="10"/>
  <c r="O1910" i="4" s="1"/>
  <c r="S1974" i="10"/>
  <c r="Q1974" i="4" s="1"/>
  <c r="T1974" i="10"/>
  <c r="R1974" i="4" s="1"/>
  <c r="N1974" i="10"/>
  <c r="R1974" i="10"/>
  <c r="P1974" i="4" s="1"/>
  <c r="O1974" i="10"/>
  <c r="M1974" i="4" s="1"/>
  <c r="P1974" i="10"/>
  <c r="Q1974" i="10"/>
  <c r="S1867" i="10"/>
  <c r="N1867" i="10"/>
  <c r="L1867" i="4" s="1"/>
  <c r="O1867" i="10"/>
  <c r="M1867" i="4" s="1"/>
  <c r="Q1867" i="10"/>
  <c r="O1867" i="4" s="1"/>
  <c r="R1867" i="10"/>
  <c r="P1867" i="4" s="1"/>
  <c r="T1867" i="10"/>
  <c r="P1867" i="10"/>
  <c r="N1867" i="4" s="1"/>
  <c r="P1809" i="10"/>
  <c r="N1809" i="4" s="1"/>
  <c r="Q1809" i="10"/>
  <c r="O1809" i="4" s="1"/>
  <c r="S1809" i="10"/>
  <c r="Q1809" i="4" s="1"/>
  <c r="T1809" i="10"/>
  <c r="R1809" i="4" s="1"/>
  <c r="N1809" i="10"/>
  <c r="L1809" i="4" s="1"/>
  <c r="O1809" i="10"/>
  <c r="M1809" i="4" s="1"/>
  <c r="R1809" i="10"/>
  <c r="P1809" i="4" s="1"/>
  <c r="Q461" i="10"/>
  <c r="R461" i="10"/>
  <c r="N461" i="10"/>
  <c r="L461" i="4" s="1"/>
  <c r="T501" i="10"/>
  <c r="R501" i="4" s="1"/>
  <c r="N501" i="10"/>
  <c r="L501" i="4" s="1"/>
  <c r="Q501" i="10"/>
  <c r="R501" i="10"/>
  <c r="S501" i="10"/>
  <c r="P501" i="10"/>
  <c r="N501" i="4" s="1"/>
  <c r="S686" i="10"/>
  <c r="Q686" i="4" s="1"/>
  <c r="T686" i="10"/>
  <c r="N686" i="10"/>
  <c r="R686" i="10"/>
  <c r="O686" i="10"/>
  <c r="M686" i="4" s="1"/>
  <c r="P686" i="10"/>
  <c r="N686" i="4" s="1"/>
  <c r="Q686" i="10"/>
  <c r="O686" i="4" s="1"/>
  <c r="N1135" i="10"/>
  <c r="P1135" i="10"/>
  <c r="N1135" i="4" s="1"/>
  <c r="S1135" i="10"/>
  <c r="Q1135" i="4" s="1"/>
  <c r="O1135" i="10"/>
  <c r="Q1135" i="10"/>
  <c r="O1135" i="4" s="1"/>
  <c r="R1135" i="10"/>
  <c r="P1135" i="4" s="1"/>
  <c r="T1135" i="10"/>
  <c r="Q1204" i="10"/>
  <c r="R1204" i="10"/>
  <c r="S1204" i="10"/>
  <c r="T1204" i="10"/>
  <c r="R1204" i="4" s="1"/>
  <c r="N1204" i="10"/>
  <c r="L1204" i="4" s="1"/>
  <c r="O1204" i="10"/>
  <c r="M1204" i="4" s="1"/>
  <c r="P1204" i="10"/>
  <c r="Q327" i="10"/>
  <c r="O327" i="4" s="1"/>
  <c r="R327" i="10"/>
  <c r="N327" i="10"/>
  <c r="L327" i="4" s="1"/>
  <c r="Q357" i="10"/>
  <c r="N357" i="10"/>
  <c r="L357" i="4" s="1"/>
  <c r="R357" i="10"/>
  <c r="P357" i="4" s="1"/>
  <c r="Q272" i="10"/>
  <c r="O272" i="4" s="1"/>
  <c r="T272" i="10"/>
  <c r="R272" i="4" s="1"/>
  <c r="N272" i="10"/>
  <c r="L272" i="4" s="1"/>
  <c r="R272" i="10"/>
  <c r="P272" i="4" s="1"/>
  <c r="S272" i="10"/>
  <c r="Q272" i="4" s="1"/>
  <c r="P272" i="10"/>
  <c r="N272" i="4" s="1"/>
  <c r="P283" i="10"/>
  <c r="T283" i="10"/>
  <c r="N283" i="10"/>
  <c r="Q283" i="10"/>
  <c r="O283" i="4" s="1"/>
  <c r="R283" i="10"/>
  <c r="S283" i="10"/>
  <c r="Q283" i="4" s="1"/>
  <c r="N299" i="10"/>
  <c r="L299" i="4" s="1"/>
  <c r="Q299" i="10"/>
  <c r="O299" i="4" s="1"/>
  <c r="T299" i="10"/>
  <c r="R299" i="4" s="1"/>
  <c r="R299" i="10"/>
  <c r="S299" i="10"/>
  <c r="Q299" i="4" s="1"/>
  <c r="P299" i="10"/>
  <c r="N340" i="10"/>
  <c r="L340" i="4" s="1"/>
  <c r="Q340" i="10"/>
  <c r="O340" i="4" s="1"/>
  <c r="R340" i="10"/>
  <c r="P340" i="4" s="1"/>
  <c r="Q363" i="10"/>
  <c r="O363" i="4" s="1"/>
  <c r="P363" i="10"/>
  <c r="N363" i="4" s="1"/>
  <c r="N363" i="10"/>
  <c r="L363" i="4" s="1"/>
  <c r="R363" i="10"/>
  <c r="S363" i="10"/>
  <c r="T363" i="10"/>
  <c r="T354" i="10"/>
  <c r="R354" i="4" s="1"/>
  <c r="R354" i="10"/>
  <c r="P354" i="4" s="1"/>
  <c r="N354" i="10"/>
  <c r="L354" i="4" s="1"/>
  <c r="S354" i="10"/>
  <c r="Q354" i="4" s="1"/>
  <c r="P354" i="10"/>
  <c r="Q354" i="10"/>
  <c r="N385" i="10"/>
  <c r="Q385" i="10"/>
  <c r="O385" i="4" s="1"/>
  <c r="R385" i="10"/>
  <c r="Q417" i="10"/>
  <c r="N417" i="10"/>
  <c r="L417" i="4" s="1"/>
  <c r="R417" i="10"/>
  <c r="Q477" i="10"/>
  <c r="O477" i="4" s="1"/>
  <c r="R477" i="10"/>
  <c r="P477" i="4" s="1"/>
  <c r="N477" i="10"/>
  <c r="Q473" i="10"/>
  <c r="O473" i="4" s="1"/>
  <c r="R473" i="10"/>
  <c r="P473" i="4" s="1"/>
  <c r="N473" i="10"/>
  <c r="L473" i="4" s="1"/>
  <c r="Q459" i="10"/>
  <c r="N459" i="10"/>
  <c r="L459" i="4" s="1"/>
  <c r="R459" i="10"/>
  <c r="P459" i="4" s="1"/>
  <c r="P500" i="10"/>
  <c r="N500" i="4" s="1"/>
  <c r="Q500" i="10"/>
  <c r="O500" i="4" s="1"/>
  <c r="N500" i="10"/>
  <c r="L500" i="4" s="1"/>
  <c r="R500" i="10"/>
  <c r="S500" i="10"/>
  <c r="T500" i="10"/>
  <c r="P557" i="10"/>
  <c r="Q557" i="10"/>
  <c r="S557" i="10"/>
  <c r="Q557" i="4" s="1"/>
  <c r="N557" i="10"/>
  <c r="L557" i="4" s="1"/>
  <c r="O557" i="10"/>
  <c r="M557" i="4" s="1"/>
  <c r="R557" i="10"/>
  <c r="T557" i="10"/>
  <c r="R557" i="4" s="1"/>
  <c r="S556" i="10"/>
  <c r="Q556" i="4" s="1"/>
  <c r="T556" i="10"/>
  <c r="N556" i="10"/>
  <c r="L556" i="4" s="1"/>
  <c r="O556" i="10"/>
  <c r="P556" i="10"/>
  <c r="N556" i="4" s="1"/>
  <c r="Q556" i="10"/>
  <c r="R556" i="10"/>
  <c r="S587" i="10"/>
  <c r="Q587" i="4" s="1"/>
  <c r="N587" i="10"/>
  <c r="L587" i="4" s="1"/>
  <c r="O587" i="10"/>
  <c r="M587" i="4" s="1"/>
  <c r="P587" i="10"/>
  <c r="N587" i="4" s="1"/>
  <c r="T587" i="10"/>
  <c r="R587" i="4" s="1"/>
  <c r="Q587" i="10"/>
  <c r="O587" i="4" s="1"/>
  <c r="R587" i="10"/>
  <c r="P587" i="4" s="1"/>
  <c r="N618" i="10"/>
  <c r="L618" i="4" s="1"/>
  <c r="P618" i="10"/>
  <c r="N618" i="4" s="1"/>
  <c r="O618" i="10"/>
  <c r="M618" i="4" s="1"/>
  <c r="Q618" i="10"/>
  <c r="O618" i="4" s="1"/>
  <c r="R618" i="10"/>
  <c r="P618" i="4" s="1"/>
  <c r="S618" i="10"/>
  <c r="Q618" i="4" s="1"/>
  <c r="T618" i="10"/>
  <c r="R618" i="4" s="1"/>
  <c r="S726" i="10"/>
  <c r="Q726" i="4" s="1"/>
  <c r="N726" i="10"/>
  <c r="L726" i="4" s="1"/>
  <c r="O726" i="10"/>
  <c r="P726" i="10"/>
  <c r="Q726" i="10"/>
  <c r="O726" i="4" s="1"/>
  <c r="R726" i="10"/>
  <c r="P726" i="4" s="1"/>
  <c r="T726" i="10"/>
  <c r="R726" i="4" s="1"/>
  <c r="N693" i="10"/>
  <c r="L693" i="4" s="1"/>
  <c r="O693" i="10"/>
  <c r="M693" i="4" s="1"/>
  <c r="Q693" i="10"/>
  <c r="O693" i="4" s="1"/>
  <c r="P693" i="10"/>
  <c r="N693" i="4" s="1"/>
  <c r="R693" i="10"/>
  <c r="P693" i="4" s="1"/>
  <c r="S693" i="10"/>
  <c r="Q693" i="4" s="1"/>
  <c r="T693" i="10"/>
  <c r="S664" i="10"/>
  <c r="T664" i="10"/>
  <c r="R664" i="4" s="1"/>
  <c r="N664" i="10"/>
  <c r="L664" i="4" s="1"/>
  <c r="P664" i="10"/>
  <c r="Q664" i="10"/>
  <c r="R664" i="10"/>
  <c r="O664" i="10"/>
  <c r="P711" i="10"/>
  <c r="S711" i="10"/>
  <c r="Q711" i="4" s="1"/>
  <c r="N711" i="10"/>
  <c r="L711" i="4" s="1"/>
  <c r="O711" i="10"/>
  <c r="Q711" i="10"/>
  <c r="O711" i="4" s="1"/>
  <c r="R711" i="10"/>
  <c r="P711" i="4" s="1"/>
  <c r="T711" i="10"/>
  <c r="R711" i="4" s="1"/>
  <c r="O817" i="10"/>
  <c r="Q817" i="10"/>
  <c r="R817" i="10"/>
  <c r="P817" i="4" s="1"/>
  <c r="S817" i="10"/>
  <c r="Q817" i="4" s="1"/>
  <c r="T817" i="10"/>
  <c r="R817" i="4" s="1"/>
  <c r="N817" i="10"/>
  <c r="L817" i="4" s="1"/>
  <c r="P817" i="10"/>
  <c r="N817" i="4" s="1"/>
  <c r="O831" i="10"/>
  <c r="M831" i="4" s="1"/>
  <c r="P831" i="10"/>
  <c r="N831" i="4" s="1"/>
  <c r="Q831" i="10"/>
  <c r="O831" i="4" s="1"/>
  <c r="R831" i="10"/>
  <c r="P831" i="4" s="1"/>
  <c r="S831" i="10"/>
  <c r="Q831" i="4" s="1"/>
  <c r="T831" i="10"/>
  <c r="R831" i="4" s="1"/>
  <c r="N831" i="10"/>
  <c r="L831" i="4" s="1"/>
  <c r="S694" i="10"/>
  <c r="T694" i="10"/>
  <c r="R694" i="4" s="1"/>
  <c r="N694" i="10"/>
  <c r="L694" i="4" s="1"/>
  <c r="Q694" i="10"/>
  <c r="R694" i="10"/>
  <c r="P694" i="4" s="1"/>
  <c r="O694" i="10"/>
  <c r="M694" i="4" s="1"/>
  <c r="P694" i="10"/>
  <c r="N694" i="4" s="1"/>
  <c r="S805" i="10"/>
  <c r="Q805" i="4" s="1"/>
  <c r="N805" i="10"/>
  <c r="L805" i="4" s="1"/>
  <c r="O805" i="10"/>
  <c r="M805" i="4" s="1"/>
  <c r="P805" i="10"/>
  <c r="N805" i="4" s="1"/>
  <c r="Q805" i="10"/>
  <c r="O805" i="4" s="1"/>
  <c r="R805" i="10"/>
  <c r="P805" i="4" s="1"/>
  <c r="T805" i="10"/>
  <c r="R805" i="4" s="1"/>
  <c r="T707" i="10"/>
  <c r="R707" i="4" s="1"/>
  <c r="O707" i="10"/>
  <c r="M707" i="4" s="1"/>
  <c r="N707" i="10"/>
  <c r="L707" i="4" s="1"/>
  <c r="P707" i="10"/>
  <c r="N707" i="4" s="1"/>
  <c r="Q707" i="10"/>
  <c r="O707" i="4" s="1"/>
  <c r="R707" i="10"/>
  <c r="P707" i="4" s="1"/>
  <c r="S707" i="10"/>
  <c r="Q707" i="4" s="1"/>
  <c r="P852" i="10"/>
  <c r="N852" i="4" s="1"/>
  <c r="Q852" i="10"/>
  <c r="R852" i="10"/>
  <c r="P852" i="4" s="1"/>
  <c r="S852" i="10"/>
  <c r="T852" i="10"/>
  <c r="R852" i="4" s="1"/>
  <c r="N852" i="10"/>
  <c r="L852" i="4" s="1"/>
  <c r="O852" i="10"/>
  <c r="M852" i="4" s="1"/>
  <c r="P876" i="10"/>
  <c r="Q876" i="10"/>
  <c r="O876" i="4" s="1"/>
  <c r="S876" i="10"/>
  <c r="N876" i="10"/>
  <c r="L876" i="4" s="1"/>
  <c r="O876" i="10"/>
  <c r="M876" i="4" s="1"/>
  <c r="R876" i="10"/>
  <c r="P876" i="4" s="1"/>
  <c r="T876" i="10"/>
  <c r="N914" i="10"/>
  <c r="L914" i="4" s="1"/>
  <c r="O914" i="10"/>
  <c r="M914" i="4" s="1"/>
  <c r="P914" i="10"/>
  <c r="Q914" i="10"/>
  <c r="R914" i="10"/>
  <c r="S914" i="10"/>
  <c r="Q914" i="4" s="1"/>
  <c r="T914" i="10"/>
  <c r="R914" i="4" s="1"/>
  <c r="R923" i="10"/>
  <c r="P923" i="4" s="1"/>
  <c r="S923" i="10"/>
  <c r="Q923" i="4" s="1"/>
  <c r="T923" i="10"/>
  <c r="R923" i="4" s="1"/>
  <c r="N923" i="10"/>
  <c r="L923" i="4" s="1"/>
  <c r="O923" i="10"/>
  <c r="M923" i="4" s="1"/>
  <c r="P923" i="10"/>
  <c r="N923" i="4" s="1"/>
  <c r="Q923" i="10"/>
  <c r="O923" i="4" s="1"/>
  <c r="R963" i="10"/>
  <c r="P963" i="4" s="1"/>
  <c r="S963" i="10"/>
  <c r="Q963" i="4" s="1"/>
  <c r="T963" i="10"/>
  <c r="R963" i="4" s="1"/>
  <c r="N963" i="10"/>
  <c r="P963" i="10"/>
  <c r="N963" i="4" s="1"/>
  <c r="O963" i="10"/>
  <c r="M963" i="4" s="1"/>
  <c r="Q963" i="10"/>
  <c r="O963" i="4" s="1"/>
  <c r="R995" i="10"/>
  <c r="P995" i="4" s="1"/>
  <c r="N995" i="10"/>
  <c r="L995" i="4" s="1"/>
  <c r="P995" i="10"/>
  <c r="N995" i="4" s="1"/>
  <c r="O995" i="10"/>
  <c r="Q995" i="10"/>
  <c r="O995" i="4" s="1"/>
  <c r="S995" i="10"/>
  <c r="Q995" i="4" s="1"/>
  <c r="T995" i="10"/>
  <c r="R995" i="4" s="1"/>
  <c r="N866" i="10"/>
  <c r="O866" i="10"/>
  <c r="M866" i="4" s="1"/>
  <c r="P866" i="10"/>
  <c r="N866" i="4" s="1"/>
  <c r="Q866" i="10"/>
  <c r="O866" i="4" s="1"/>
  <c r="T866" i="10"/>
  <c r="R866" i="10"/>
  <c r="P866" i="4" s="1"/>
  <c r="S866" i="10"/>
  <c r="Q866" i="4" s="1"/>
  <c r="P953" i="10"/>
  <c r="N953" i="4" s="1"/>
  <c r="Q953" i="10"/>
  <c r="R953" i="10"/>
  <c r="S953" i="10"/>
  <c r="Q953" i="4" s="1"/>
  <c r="T953" i="10"/>
  <c r="N953" i="10"/>
  <c r="L953" i="4" s="1"/>
  <c r="O953" i="10"/>
  <c r="S960" i="10"/>
  <c r="T960" i="10"/>
  <c r="N960" i="10"/>
  <c r="O960" i="10"/>
  <c r="M960" i="4" s="1"/>
  <c r="Q960" i="10"/>
  <c r="P960" i="10"/>
  <c r="N960" i="4" s="1"/>
  <c r="R960" i="10"/>
  <c r="P960" i="4" s="1"/>
  <c r="N1003" i="10"/>
  <c r="L1003" i="4" s="1"/>
  <c r="P1003" i="10"/>
  <c r="N1003" i="4" s="1"/>
  <c r="O1003" i="10"/>
  <c r="Q1003" i="10"/>
  <c r="R1003" i="10"/>
  <c r="S1003" i="10"/>
  <c r="Q1003" i="4" s="1"/>
  <c r="T1003" i="10"/>
  <c r="N874" i="10"/>
  <c r="L874" i="4" s="1"/>
  <c r="O874" i="10"/>
  <c r="M874" i="4" s="1"/>
  <c r="Q874" i="10"/>
  <c r="O874" i="4" s="1"/>
  <c r="T874" i="10"/>
  <c r="R874" i="4" s="1"/>
  <c r="P874" i="10"/>
  <c r="N874" i="4" s="1"/>
  <c r="R874" i="10"/>
  <c r="S874" i="10"/>
  <c r="S992" i="10"/>
  <c r="Q992" i="4" s="1"/>
  <c r="N992" i="10"/>
  <c r="L992" i="4" s="1"/>
  <c r="O992" i="10"/>
  <c r="M992" i="4" s="1"/>
  <c r="Q992" i="10"/>
  <c r="O992" i="4" s="1"/>
  <c r="P992" i="10"/>
  <c r="N992" i="4" s="1"/>
  <c r="R992" i="10"/>
  <c r="P992" i="4" s="1"/>
  <c r="T992" i="10"/>
  <c r="R992" i="4" s="1"/>
  <c r="N1103" i="10"/>
  <c r="O1103" i="10"/>
  <c r="P1103" i="10"/>
  <c r="S1103" i="10"/>
  <c r="Q1103" i="4" s="1"/>
  <c r="R1103" i="10"/>
  <c r="P1103" i="4" s="1"/>
  <c r="T1103" i="10"/>
  <c r="R1103" i="4" s="1"/>
  <c r="Q1103" i="10"/>
  <c r="N1108" i="10"/>
  <c r="O1108" i="10"/>
  <c r="P1108" i="10"/>
  <c r="Q1108" i="10"/>
  <c r="T1108" i="10"/>
  <c r="R1108" i="4" s="1"/>
  <c r="R1108" i="10"/>
  <c r="S1108" i="10"/>
  <c r="Q1108" i="4" s="1"/>
  <c r="S1133" i="10"/>
  <c r="Q1133" i="4" s="1"/>
  <c r="T1133" i="10"/>
  <c r="N1133" i="10"/>
  <c r="L1133" i="4" s="1"/>
  <c r="Q1133" i="10"/>
  <c r="O1133" i="10"/>
  <c r="P1133" i="10"/>
  <c r="N1133" i="4" s="1"/>
  <c r="R1133" i="10"/>
  <c r="P1133" i="4" s="1"/>
  <c r="P1142" i="10"/>
  <c r="N1142" i="4" s="1"/>
  <c r="Q1142" i="10"/>
  <c r="O1142" i="4" s="1"/>
  <c r="S1142" i="10"/>
  <c r="N1142" i="10"/>
  <c r="O1142" i="10"/>
  <c r="M1142" i="4" s="1"/>
  <c r="R1142" i="10"/>
  <c r="P1142" i="4" s="1"/>
  <c r="T1142" i="10"/>
  <c r="R1142" i="4" s="1"/>
  <c r="S1141" i="10"/>
  <c r="T1141" i="10"/>
  <c r="R1141" i="4" s="1"/>
  <c r="N1141" i="10"/>
  <c r="L1141" i="4" s="1"/>
  <c r="O1141" i="10"/>
  <c r="M1141" i="4" s="1"/>
  <c r="P1141" i="10"/>
  <c r="N1141" i="4" s="1"/>
  <c r="Q1141" i="10"/>
  <c r="R1141" i="10"/>
  <c r="P1141" i="4" s="1"/>
  <c r="O1154" i="10"/>
  <c r="T1154" i="10"/>
  <c r="N1154" i="10"/>
  <c r="P1154" i="10"/>
  <c r="N1154" i="4" s="1"/>
  <c r="Q1154" i="10"/>
  <c r="O1154" i="4" s="1"/>
  <c r="R1154" i="10"/>
  <c r="S1154" i="10"/>
  <c r="Q1188" i="10"/>
  <c r="R1188" i="10"/>
  <c r="S1188" i="10"/>
  <c r="T1188" i="10"/>
  <c r="R1188" i="4" s="1"/>
  <c r="N1188" i="10"/>
  <c r="L1188" i="4" s="1"/>
  <c r="O1188" i="10"/>
  <c r="M1188" i="4" s="1"/>
  <c r="P1188" i="10"/>
  <c r="Q1231" i="10"/>
  <c r="O1231" i="4" s="1"/>
  <c r="R1231" i="10"/>
  <c r="P1231" i="4" s="1"/>
  <c r="S1231" i="10"/>
  <c r="Q1231" i="4" s="1"/>
  <c r="T1231" i="10"/>
  <c r="N1231" i="10"/>
  <c r="O1231" i="10"/>
  <c r="P1231" i="10"/>
  <c r="N1231" i="4" s="1"/>
  <c r="S1247" i="10"/>
  <c r="Q1247" i="4" s="1"/>
  <c r="T1247" i="10"/>
  <c r="N1247" i="10"/>
  <c r="L1247" i="4" s="1"/>
  <c r="R1247" i="10"/>
  <c r="O1247" i="10"/>
  <c r="M1247" i="4" s="1"/>
  <c r="P1247" i="10"/>
  <c r="Q1247" i="10"/>
  <c r="T1157" i="10"/>
  <c r="N1157" i="10"/>
  <c r="O1157" i="10"/>
  <c r="M1157" i="4" s="1"/>
  <c r="P1157" i="10"/>
  <c r="N1157" i="4" s="1"/>
  <c r="Q1157" i="10"/>
  <c r="O1157" i="4" s="1"/>
  <c r="R1157" i="10"/>
  <c r="P1157" i="4" s="1"/>
  <c r="S1157" i="10"/>
  <c r="Q1157" i="4" s="1"/>
  <c r="N1270" i="10"/>
  <c r="L1270" i="4" s="1"/>
  <c r="Q1270" i="10"/>
  <c r="O1270" i="4" s="1"/>
  <c r="R1270" i="10"/>
  <c r="P1270" i="4" s="1"/>
  <c r="S1270" i="10"/>
  <c r="T1270" i="10"/>
  <c r="R1270" i="4" s="1"/>
  <c r="O1270" i="10"/>
  <c r="M1270" i="4" s="1"/>
  <c r="P1270" i="10"/>
  <c r="N1270" i="4" s="1"/>
  <c r="T1165" i="10"/>
  <c r="R1165" i="4" s="1"/>
  <c r="N1165" i="10"/>
  <c r="L1165" i="4" s="1"/>
  <c r="O1165" i="10"/>
  <c r="M1165" i="4" s="1"/>
  <c r="P1165" i="10"/>
  <c r="N1165" i="4" s="1"/>
  <c r="Q1165" i="10"/>
  <c r="O1165" i="4" s="1"/>
  <c r="R1165" i="10"/>
  <c r="P1165" i="4" s="1"/>
  <c r="S1165" i="10"/>
  <c r="Q1165" i="4" s="1"/>
  <c r="N1246" i="10"/>
  <c r="L1246" i="4" s="1"/>
  <c r="O1246" i="10"/>
  <c r="M1246" i="4" s="1"/>
  <c r="P1246" i="10"/>
  <c r="Q1246" i="10"/>
  <c r="O1246" i="4" s="1"/>
  <c r="R1246" i="10"/>
  <c r="P1246" i="4" s="1"/>
  <c r="S1246" i="10"/>
  <c r="Q1246" i="4" s="1"/>
  <c r="T1246" i="10"/>
  <c r="R1246" i="4" s="1"/>
  <c r="S1241" i="10"/>
  <c r="N1241" i="10"/>
  <c r="L1241" i="4" s="1"/>
  <c r="O1241" i="10"/>
  <c r="P1241" i="10"/>
  <c r="N1241" i="4" s="1"/>
  <c r="Q1241" i="10"/>
  <c r="O1241" i="4" s="1"/>
  <c r="R1241" i="10"/>
  <c r="T1241" i="10"/>
  <c r="R1241" i="4" s="1"/>
  <c r="S1225" i="10"/>
  <c r="Q1225" i="4" s="1"/>
  <c r="T1225" i="10"/>
  <c r="R1225" i="4" s="1"/>
  <c r="N1225" i="10"/>
  <c r="L1225" i="4" s="1"/>
  <c r="O1225" i="10"/>
  <c r="M1225" i="4" s="1"/>
  <c r="P1225" i="10"/>
  <c r="N1225" i="4" s="1"/>
  <c r="Q1225" i="10"/>
  <c r="O1225" i="4" s="1"/>
  <c r="R1225" i="10"/>
  <c r="P1225" i="4" s="1"/>
  <c r="T1276" i="10"/>
  <c r="O1276" i="10"/>
  <c r="M1276" i="4" s="1"/>
  <c r="N1276" i="10"/>
  <c r="L1276" i="4" s="1"/>
  <c r="P1276" i="10"/>
  <c r="N1276" i="4" s="1"/>
  <c r="Q1276" i="10"/>
  <c r="R1276" i="10"/>
  <c r="S1276" i="10"/>
  <c r="N1390" i="10"/>
  <c r="L1390" i="4" s="1"/>
  <c r="O1390" i="10"/>
  <c r="Q1390" i="10"/>
  <c r="O1390" i="4" s="1"/>
  <c r="P1390" i="10"/>
  <c r="R1390" i="10"/>
  <c r="P1390" i="4" s="1"/>
  <c r="S1390" i="10"/>
  <c r="T1390" i="10"/>
  <c r="P1273" i="10"/>
  <c r="N1273" i="4" s="1"/>
  <c r="N1273" i="10"/>
  <c r="O1273" i="10"/>
  <c r="M1273" i="4" s="1"/>
  <c r="Q1273" i="10"/>
  <c r="O1273" i="4" s="1"/>
  <c r="R1273" i="10"/>
  <c r="P1273" i="4" s="1"/>
  <c r="S1273" i="10"/>
  <c r="Q1273" i="4" s="1"/>
  <c r="T1273" i="10"/>
  <c r="R1273" i="4" s="1"/>
  <c r="N1350" i="10"/>
  <c r="L1350" i="4" s="1"/>
  <c r="O1350" i="10"/>
  <c r="M1350" i="4" s="1"/>
  <c r="Q1350" i="10"/>
  <c r="S1350" i="10"/>
  <c r="T1350" i="10"/>
  <c r="R1350" i="4" s="1"/>
  <c r="P1350" i="10"/>
  <c r="N1350" i="4" s="1"/>
  <c r="R1350" i="10"/>
  <c r="P1360" i="10"/>
  <c r="Q1360" i="10"/>
  <c r="S1360" i="10"/>
  <c r="Q1360" i="4" s="1"/>
  <c r="N1360" i="10"/>
  <c r="L1360" i="4" s="1"/>
  <c r="O1360" i="10"/>
  <c r="R1360" i="10"/>
  <c r="T1360" i="10"/>
  <c r="R1360" i="4" s="1"/>
  <c r="N1366" i="10"/>
  <c r="O1366" i="10"/>
  <c r="M1366" i="4" s="1"/>
  <c r="Q1366" i="10"/>
  <c r="O1366" i="4" s="1"/>
  <c r="S1366" i="10"/>
  <c r="T1366" i="10"/>
  <c r="P1366" i="10"/>
  <c r="N1366" i="4" s="1"/>
  <c r="R1366" i="10"/>
  <c r="P1448" i="10"/>
  <c r="N1448" i="4" s="1"/>
  <c r="Q1448" i="10"/>
  <c r="O1448" i="4" s="1"/>
  <c r="R1448" i="10"/>
  <c r="P1448" i="4" s="1"/>
  <c r="S1448" i="10"/>
  <c r="Q1448" i="4" s="1"/>
  <c r="T1448" i="10"/>
  <c r="R1448" i="4" s="1"/>
  <c r="N1448" i="10"/>
  <c r="L1448" i="4" s="1"/>
  <c r="O1448" i="10"/>
  <c r="M1448" i="4" s="1"/>
  <c r="Q1525" i="10"/>
  <c r="O1525" i="4" s="1"/>
  <c r="N1525" i="10"/>
  <c r="O1525" i="10"/>
  <c r="M1525" i="4" s="1"/>
  <c r="P1525" i="10"/>
  <c r="N1525" i="4" s="1"/>
  <c r="R1525" i="10"/>
  <c r="P1525" i="4" s="1"/>
  <c r="S1525" i="10"/>
  <c r="Q1525" i="4" s="1"/>
  <c r="T1525" i="10"/>
  <c r="R1525" i="4" s="1"/>
  <c r="S1415" i="10"/>
  <c r="Q1415" i="4" s="1"/>
  <c r="T1415" i="10"/>
  <c r="R1415" i="4" s="1"/>
  <c r="N1415" i="10"/>
  <c r="L1415" i="4" s="1"/>
  <c r="O1415" i="10"/>
  <c r="M1415" i="4" s="1"/>
  <c r="P1415" i="10"/>
  <c r="N1415" i="4" s="1"/>
  <c r="Q1415" i="10"/>
  <c r="O1415" i="4" s="1"/>
  <c r="R1415" i="10"/>
  <c r="P1415" i="4" s="1"/>
  <c r="Q1517" i="10"/>
  <c r="O1517" i="4" s="1"/>
  <c r="T1517" i="10"/>
  <c r="R1517" i="4" s="1"/>
  <c r="N1517" i="10"/>
  <c r="L1517" i="4" s="1"/>
  <c r="O1517" i="10"/>
  <c r="M1517" i="4" s="1"/>
  <c r="P1517" i="10"/>
  <c r="N1517" i="4" s="1"/>
  <c r="R1517" i="10"/>
  <c r="S1517" i="10"/>
  <c r="Q1517" i="4" s="1"/>
  <c r="Q1559" i="10"/>
  <c r="O1559" i="4" s="1"/>
  <c r="N1559" i="10"/>
  <c r="L1559" i="4" s="1"/>
  <c r="O1559" i="10"/>
  <c r="M1559" i="4" s="1"/>
  <c r="P1559" i="10"/>
  <c r="N1559" i="4" s="1"/>
  <c r="R1559" i="10"/>
  <c r="P1559" i="4" s="1"/>
  <c r="S1559" i="10"/>
  <c r="Q1559" i="4" s="1"/>
  <c r="T1559" i="10"/>
  <c r="R1559" i="4" s="1"/>
  <c r="S1447" i="10"/>
  <c r="Q1447" i="4" s="1"/>
  <c r="T1447" i="10"/>
  <c r="N1447" i="10"/>
  <c r="L1447" i="4" s="1"/>
  <c r="O1447" i="10"/>
  <c r="M1447" i="4" s="1"/>
  <c r="P1447" i="10"/>
  <c r="Q1447" i="10"/>
  <c r="R1447" i="10"/>
  <c r="P1447" i="4" s="1"/>
  <c r="S1527" i="10"/>
  <c r="Q1527" i="4" s="1"/>
  <c r="P1527" i="10"/>
  <c r="N1527" i="4" s="1"/>
  <c r="Q1527" i="10"/>
  <c r="N1527" i="10"/>
  <c r="L1527" i="4" s="1"/>
  <c r="O1527" i="10"/>
  <c r="M1527" i="4" s="1"/>
  <c r="R1527" i="10"/>
  <c r="P1527" i="4" s="1"/>
  <c r="T1527" i="10"/>
  <c r="R1527" i="4" s="1"/>
  <c r="N1382" i="10"/>
  <c r="L1382" i="4" s="1"/>
  <c r="O1382" i="10"/>
  <c r="Q1382" i="10"/>
  <c r="P1382" i="10"/>
  <c r="N1382" i="4" s="1"/>
  <c r="R1382" i="10"/>
  <c r="S1382" i="10"/>
  <c r="T1382" i="10"/>
  <c r="R1382" i="4" s="1"/>
  <c r="P1504" i="10"/>
  <c r="N1504" i="4" s="1"/>
  <c r="S1504" i="10"/>
  <c r="Q1504" i="4" s="1"/>
  <c r="N1504" i="10"/>
  <c r="L1504" i="4" s="1"/>
  <c r="O1504" i="10"/>
  <c r="M1504" i="4" s="1"/>
  <c r="Q1504" i="10"/>
  <c r="O1504" i="4" s="1"/>
  <c r="R1504" i="10"/>
  <c r="P1504" i="4" s="1"/>
  <c r="T1504" i="10"/>
  <c r="R1504" i="4" s="1"/>
  <c r="S1519" i="10"/>
  <c r="Q1519" i="4" s="1"/>
  <c r="N1519" i="10"/>
  <c r="L1519" i="4" s="1"/>
  <c r="P1519" i="10"/>
  <c r="Q1519" i="10"/>
  <c r="O1519" i="4" s="1"/>
  <c r="O1519" i="10"/>
  <c r="M1519" i="4" s="1"/>
  <c r="R1519" i="10"/>
  <c r="T1519" i="10"/>
  <c r="R1519" i="4" s="1"/>
  <c r="N1510" i="10"/>
  <c r="L1510" i="4" s="1"/>
  <c r="Q1510" i="10"/>
  <c r="S1510" i="10"/>
  <c r="T1510" i="10"/>
  <c r="O1510" i="10"/>
  <c r="M1510" i="4" s="1"/>
  <c r="P1510" i="10"/>
  <c r="N1510" i="4" s="1"/>
  <c r="R1510" i="10"/>
  <c r="P1536" i="10"/>
  <c r="N1536" i="10"/>
  <c r="R1536" i="10"/>
  <c r="P1536" i="4" s="1"/>
  <c r="S1536" i="10"/>
  <c r="Q1536" i="4" s="1"/>
  <c r="T1536" i="10"/>
  <c r="R1536" i="4" s="1"/>
  <c r="O1536" i="10"/>
  <c r="M1536" i="4" s="1"/>
  <c r="Q1536" i="10"/>
  <c r="O1536" i="4" s="1"/>
  <c r="P1598" i="10"/>
  <c r="N1598" i="4" s="1"/>
  <c r="Q1598" i="10"/>
  <c r="R1598" i="10"/>
  <c r="P1598" i="4" s="1"/>
  <c r="S1598" i="10"/>
  <c r="T1598" i="10"/>
  <c r="R1598" i="4" s="1"/>
  <c r="N1598" i="10"/>
  <c r="O1598" i="10"/>
  <c r="P1662" i="10"/>
  <c r="Q1662" i="10"/>
  <c r="R1662" i="10"/>
  <c r="P1662" i="4" s="1"/>
  <c r="S1662" i="10"/>
  <c r="Q1662" i="4" s="1"/>
  <c r="T1662" i="10"/>
  <c r="R1662" i="4" s="1"/>
  <c r="N1662" i="10"/>
  <c r="L1662" i="4" s="1"/>
  <c r="O1662" i="10"/>
  <c r="M1662" i="4" s="1"/>
  <c r="Q1710" i="10"/>
  <c r="O1710" i="4" s="1"/>
  <c r="R1710" i="10"/>
  <c r="P1710" i="4" s="1"/>
  <c r="S1710" i="10"/>
  <c r="Q1710" i="4" s="1"/>
  <c r="N1710" i="10"/>
  <c r="L1710" i="4" s="1"/>
  <c r="P1710" i="10"/>
  <c r="N1710" i="4" s="1"/>
  <c r="T1710" i="10"/>
  <c r="R1710" i="4" s="1"/>
  <c r="O1710" i="10"/>
  <c r="M1710" i="4" s="1"/>
  <c r="S1511" i="10"/>
  <c r="Q1511" i="4" s="1"/>
  <c r="N1511" i="10"/>
  <c r="L1511" i="4" s="1"/>
  <c r="P1511" i="10"/>
  <c r="N1511" i="4" s="1"/>
  <c r="Q1511" i="10"/>
  <c r="O1511" i="4" s="1"/>
  <c r="T1511" i="10"/>
  <c r="R1511" i="4" s="1"/>
  <c r="O1511" i="10"/>
  <c r="M1511" i="4" s="1"/>
  <c r="R1511" i="10"/>
  <c r="P1511" i="4" s="1"/>
  <c r="S1613" i="10"/>
  <c r="T1613" i="10"/>
  <c r="R1613" i="4" s="1"/>
  <c r="N1613" i="10"/>
  <c r="O1613" i="10"/>
  <c r="P1613" i="10"/>
  <c r="Q1613" i="10"/>
  <c r="O1613" i="4" s="1"/>
  <c r="R1613" i="10"/>
  <c r="P1613" i="4" s="1"/>
  <c r="N1552" i="10"/>
  <c r="L1552" i="4" s="1"/>
  <c r="O1552" i="10"/>
  <c r="M1552" i="4" s="1"/>
  <c r="P1552" i="10"/>
  <c r="N1552" i="4" s="1"/>
  <c r="Q1552" i="10"/>
  <c r="O1552" i="4" s="1"/>
  <c r="R1552" i="10"/>
  <c r="P1552" i="4" s="1"/>
  <c r="S1552" i="10"/>
  <c r="Q1552" i="4" s="1"/>
  <c r="T1552" i="10"/>
  <c r="R1552" i="4" s="1"/>
  <c r="R1811" i="10"/>
  <c r="P1811" i="4" s="1"/>
  <c r="S1811" i="10"/>
  <c r="Q1811" i="4" s="1"/>
  <c r="N1811" i="10"/>
  <c r="L1811" i="4" s="1"/>
  <c r="O1811" i="10"/>
  <c r="P1811" i="10"/>
  <c r="Q1811" i="10"/>
  <c r="O1811" i="4" s="1"/>
  <c r="T1811" i="10"/>
  <c r="R1811" i="4" s="1"/>
  <c r="R1835" i="10"/>
  <c r="P1835" i="4" s="1"/>
  <c r="S1835" i="10"/>
  <c r="Q1835" i="4" s="1"/>
  <c r="N1835" i="10"/>
  <c r="L1835" i="4" s="1"/>
  <c r="O1835" i="10"/>
  <c r="M1835" i="4" s="1"/>
  <c r="P1835" i="10"/>
  <c r="N1835" i="4" s="1"/>
  <c r="T1835" i="10"/>
  <c r="R1835" i="4" s="1"/>
  <c r="Q1835" i="10"/>
  <c r="O1835" i="4" s="1"/>
  <c r="T1709" i="10"/>
  <c r="R1709" i="4" s="1"/>
  <c r="N1709" i="10"/>
  <c r="L1709" i="4" s="1"/>
  <c r="Q1709" i="10"/>
  <c r="O1709" i="10"/>
  <c r="M1709" i="4" s="1"/>
  <c r="P1709" i="10"/>
  <c r="N1709" i="4" s="1"/>
  <c r="R1709" i="10"/>
  <c r="S1709" i="10"/>
  <c r="Q1814" i="10"/>
  <c r="O1814" i="4" s="1"/>
  <c r="R1814" i="10"/>
  <c r="P1814" i="4" s="1"/>
  <c r="T1814" i="10"/>
  <c r="R1814" i="4" s="1"/>
  <c r="N1814" i="10"/>
  <c r="O1814" i="10"/>
  <c r="M1814" i="4" s="1"/>
  <c r="P1814" i="10"/>
  <c r="S1814" i="10"/>
  <c r="Q1814" i="4" s="1"/>
  <c r="R1854" i="10"/>
  <c r="P1854" i="4" s="1"/>
  <c r="N1854" i="10"/>
  <c r="L1854" i="4" s="1"/>
  <c r="O1854" i="10"/>
  <c r="M1854" i="4" s="1"/>
  <c r="P1854" i="10"/>
  <c r="N1854" i="4" s="1"/>
  <c r="Q1854" i="10"/>
  <c r="O1854" i="4" s="1"/>
  <c r="S1854" i="10"/>
  <c r="Q1854" i="4" s="1"/>
  <c r="T1854" i="10"/>
  <c r="R1854" i="4" s="1"/>
  <c r="S1605" i="10"/>
  <c r="Q1605" i="4" s="1"/>
  <c r="T1605" i="10"/>
  <c r="R1605" i="4" s="1"/>
  <c r="N1605" i="10"/>
  <c r="L1605" i="4" s="1"/>
  <c r="O1605" i="10"/>
  <c r="M1605" i="4" s="1"/>
  <c r="P1605" i="10"/>
  <c r="N1605" i="4" s="1"/>
  <c r="Q1605" i="10"/>
  <c r="O1605" i="4" s="1"/>
  <c r="R1605" i="10"/>
  <c r="P1605" i="4" s="1"/>
  <c r="N1936" i="10"/>
  <c r="L1936" i="4" s="1"/>
  <c r="O1936" i="10"/>
  <c r="M1936" i="4" s="1"/>
  <c r="P1936" i="10"/>
  <c r="N1936" i="4" s="1"/>
  <c r="Q1936" i="10"/>
  <c r="O1936" i="4" s="1"/>
  <c r="R1936" i="10"/>
  <c r="T1936" i="10"/>
  <c r="R1936" i="4" s="1"/>
  <c r="S1936" i="10"/>
  <c r="Q1936" i="4" s="1"/>
  <c r="S1902" i="10"/>
  <c r="Q1902" i="4" s="1"/>
  <c r="T1902" i="10"/>
  <c r="R1902" i="4" s="1"/>
  <c r="N1902" i="10"/>
  <c r="L1902" i="4" s="1"/>
  <c r="O1902" i="10"/>
  <c r="P1902" i="10"/>
  <c r="N1902" i="4" s="1"/>
  <c r="R1902" i="10"/>
  <c r="P1902" i="4" s="1"/>
  <c r="Q1902" i="10"/>
  <c r="S1966" i="10"/>
  <c r="T1966" i="10"/>
  <c r="N1966" i="10"/>
  <c r="O1966" i="10"/>
  <c r="M1966" i="4" s="1"/>
  <c r="P1966" i="10"/>
  <c r="N1966" i="4" s="1"/>
  <c r="R1966" i="10"/>
  <c r="Q1966" i="10"/>
  <c r="O1966" i="4" s="1"/>
  <c r="S1728" i="10"/>
  <c r="Q1728" i="4" s="1"/>
  <c r="P1728" i="10"/>
  <c r="Q1728" i="10"/>
  <c r="O1728" i="4" s="1"/>
  <c r="R1728" i="10"/>
  <c r="P1728" i="4" s="1"/>
  <c r="T1728" i="10"/>
  <c r="R1728" i="4" s="1"/>
  <c r="N1728" i="10"/>
  <c r="L1728" i="4" s="1"/>
  <c r="O1728" i="10"/>
  <c r="M1728" i="4" s="1"/>
  <c r="P1793" i="10"/>
  <c r="Q1793" i="10"/>
  <c r="S1793" i="10"/>
  <c r="Q1793" i="4" s="1"/>
  <c r="T1793" i="10"/>
  <c r="R1793" i="4" s="1"/>
  <c r="N1793" i="10"/>
  <c r="L1793" i="4" s="1"/>
  <c r="O1793" i="10"/>
  <c r="M1793" i="4" s="1"/>
  <c r="R1793" i="10"/>
  <c r="P1777" i="10"/>
  <c r="N1777" i="4" s="1"/>
  <c r="N1777" i="10"/>
  <c r="L1777" i="4" s="1"/>
  <c r="O1777" i="10"/>
  <c r="M1777" i="4" s="1"/>
  <c r="Q1777" i="10"/>
  <c r="R1777" i="10"/>
  <c r="P1777" i="4" s="1"/>
  <c r="S1777" i="10"/>
  <c r="Q1777" i="4" s="1"/>
  <c r="T1777" i="10"/>
  <c r="R1777" i="4" s="1"/>
  <c r="Q369" i="10"/>
  <c r="O369" i="4" s="1"/>
  <c r="R369" i="10"/>
  <c r="S369" i="10"/>
  <c r="T369" i="10"/>
  <c r="N369" i="10"/>
  <c r="L369" i="4" s="1"/>
  <c r="P369" i="10"/>
  <c r="N369" i="4" s="1"/>
  <c r="Q248" i="10"/>
  <c r="O248" i="4" s="1"/>
  <c r="R248" i="10"/>
  <c r="P248" i="4" s="1"/>
  <c r="N248" i="10"/>
  <c r="L248" i="4" s="1"/>
  <c r="N250" i="10"/>
  <c r="L250" i="4" s="1"/>
  <c r="Q250" i="10"/>
  <c r="R250" i="10"/>
  <c r="N266" i="10"/>
  <c r="Q266" i="10"/>
  <c r="O266" i="4" s="1"/>
  <c r="R266" i="10"/>
  <c r="P266" i="4" s="1"/>
  <c r="Q319" i="10"/>
  <c r="S319" i="10"/>
  <c r="Q319" i="4" s="1"/>
  <c r="T319" i="10"/>
  <c r="R319" i="4" s="1"/>
  <c r="N319" i="10"/>
  <c r="L319" i="4" s="1"/>
  <c r="P319" i="10"/>
  <c r="R319" i="10"/>
  <c r="P319" i="4" s="1"/>
  <c r="N320" i="10"/>
  <c r="L320" i="4" s="1"/>
  <c r="P320" i="10"/>
  <c r="N320" i="4" s="1"/>
  <c r="Q320" i="10"/>
  <c r="O320" i="4" s="1"/>
  <c r="R320" i="10"/>
  <c r="P320" i="4" s="1"/>
  <c r="T320" i="10"/>
  <c r="R320" i="4" s="1"/>
  <c r="S320" i="10"/>
  <c r="N318" i="10"/>
  <c r="L318" i="4" s="1"/>
  <c r="Q318" i="10"/>
  <c r="O318" i="4" s="1"/>
  <c r="R318" i="10"/>
  <c r="P318" i="4" s="1"/>
  <c r="T391" i="10"/>
  <c r="R391" i="4" s="1"/>
  <c r="N391" i="10"/>
  <c r="L391" i="4" s="1"/>
  <c r="Q391" i="10"/>
  <c r="O391" i="4" s="1"/>
  <c r="S391" i="10"/>
  <c r="P391" i="10"/>
  <c r="N391" i="4" s="1"/>
  <c r="R391" i="10"/>
  <c r="Q382" i="10"/>
  <c r="R382" i="10"/>
  <c r="P382" i="4" s="1"/>
  <c r="N382" i="10"/>
  <c r="L382" i="4" s="1"/>
  <c r="S424" i="10"/>
  <c r="T424" i="10"/>
  <c r="R424" i="4" s="1"/>
  <c r="N424" i="10"/>
  <c r="L424" i="4" s="1"/>
  <c r="R424" i="10"/>
  <c r="P424" i="4" s="1"/>
  <c r="P424" i="10"/>
  <c r="Q424" i="10"/>
  <c r="N439" i="10"/>
  <c r="Q439" i="10"/>
  <c r="O439" i="4" s="1"/>
  <c r="P439" i="10"/>
  <c r="S439" i="10"/>
  <c r="Q439" i="4" s="1"/>
  <c r="T439" i="10"/>
  <c r="R439" i="4" s="1"/>
  <c r="R439" i="10"/>
  <c r="T458" i="10"/>
  <c r="R458" i="4" s="1"/>
  <c r="N458" i="10"/>
  <c r="P458" i="10"/>
  <c r="N458" i="4" s="1"/>
  <c r="Q458" i="10"/>
  <c r="O458" i="4" s="1"/>
  <c r="R458" i="10"/>
  <c r="P458" i="4" s="1"/>
  <c r="S458" i="10"/>
  <c r="Q457" i="10"/>
  <c r="O457" i="4" s="1"/>
  <c r="R457" i="10"/>
  <c r="P457" i="4" s="1"/>
  <c r="N457" i="10"/>
  <c r="L457" i="4" s="1"/>
  <c r="N431" i="10"/>
  <c r="Q431" i="10"/>
  <c r="O431" i="4" s="1"/>
  <c r="R431" i="10"/>
  <c r="Q451" i="10"/>
  <c r="O451" i="4" s="1"/>
  <c r="N451" i="10"/>
  <c r="R451" i="10"/>
  <c r="N437" i="10"/>
  <c r="L437" i="4" s="1"/>
  <c r="Q437" i="10"/>
  <c r="O437" i="4" s="1"/>
  <c r="R437" i="10"/>
  <c r="P437" i="4" s="1"/>
  <c r="T466" i="10"/>
  <c r="N466" i="10"/>
  <c r="L466" i="4" s="1"/>
  <c r="Q466" i="10"/>
  <c r="S466" i="10"/>
  <c r="Q466" i="4" s="1"/>
  <c r="P466" i="10"/>
  <c r="N466" i="4" s="1"/>
  <c r="R466" i="10"/>
  <c r="P466" i="4" s="1"/>
  <c r="N488" i="10"/>
  <c r="L488" i="4" s="1"/>
  <c r="R488" i="10"/>
  <c r="P488" i="4" s="1"/>
  <c r="Q488" i="10"/>
  <c r="O488" i="4" s="1"/>
  <c r="R518" i="10"/>
  <c r="P518" i="4" s="1"/>
  <c r="S518" i="10"/>
  <c r="Q518" i="4" s="1"/>
  <c r="N518" i="10"/>
  <c r="L518" i="4" s="1"/>
  <c r="P518" i="10"/>
  <c r="N518" i="4" s="1"/>
  <c r="Q518" i="10"/>
  <c r="O518" i="4" s="1"/>
  <c r="T518" i="10"/>
  <c r="R534" i="10"/>
  <c r="P534" i="4" s="1"/>
  <c r="N534" i="10"/>
  <c r="L534" i="4" s="1"/>
  <c r="O534" i="10"/>
  <c r="M534" i="4" s="1"/>
  <c r="P534" i="10"/>
  <c r="N534" i="4" s="1"/>
  <c r="S534" i="10"/>
  <c r="Q534" i="4" s="1"/>
  <c r="T534" i="10"/>
  <c r="R534" i="4" s="1"/>
  <c r="Q534" i="10"/>
  <c r="O534" i="4" s="1"/>
  <c r="N487" i="10"/>
  <c r="L487" i="4" s="1"/>
  <c r="Q487" i="10"/>
  <c r="R487" i="10"/>
  <c r="P487" i="4" s="1"/>
  <c r="Q513" i="10"/>
  <c r="O513" i="4" s="1"/>
  <c r="R513" i="10"/>
  <c r="P513" i="4" s="1"/>
  <c r="T513" i="10"/>
  <c r="R513" i="4" s="1"/>
  <c r="N513" i="10"/>
  <c r="P513" i="10"/>
  <c r="N513" i="4" s="1"/>
  <c r="S513" i="10"/>
  <c r="S548" i="10"/>
  <c r="Q548" i="4" s="1"/>
  <c r="T548" i="10"/>
  <c r="R548" i="4" s="1"/>
  <c r="N548" i="10"/>
  <c r="O548" i="10"/>
  <c r="P548" i="10"/>
  <c r="N548" i="4" s="1"/>
  <c r="Q548" i="10"/>
  <c r="R548" i="10"/>
  <c r="N558" i="10"/>
  <c r="P558" i="10"/>
  <c r="N558" i="4" s="1"/>
  <c r="T558" i="10"/>
  <c r="R558" i="4" s="1"/>
  <c r="O558" i="10"/>
  <c r="Q558" i="10"/>
  <c r="O558" i="4" s="1"/>
  <c r="R558" i="10"/>
  <c r="P558" i="4" s="1"/>
  <c r="S558" i="10"/>
  <c r="Q537" i="10"/>
  <c r="O537" i="4" s="1"/>
  <c r="T537" i="10"/>
  <c r="R537" i="4" s="1"/>
  <c r="N537" i="10"/>
  <c r="L537" i="4" s="1"/>
  <c r="O537" i="10"/>
  <c r="M537" i="4" s="1"/>
  <c r="P537" i="10"/>
  <c r="N537" i="4" s="1"/>
  <c r="R537" i="10"/>
  <c r="P537" i="4" s="1"/>
  <c r="S537" i="10"/>
  <c r="Q537" i="4" s="1"/>
  <c r="Q617" i="10"/>
  <c r="O617" i="4" s="1"/>
  <c r="S617" i="10"/>
  <c r="N617" i="10"/>
  <c r="O617" i="10"/>
  <c r="P617" i="10"/>
  <c r="N617" i="4" s="1"/>
  <c r="R617" i="10"/>
  <c r="T617" i="10"/>
  <c r="T592" i="10"/>
  <c r="N592" i="10"/>
  <c r="L592" i="4" s="1"/>
  <c r="P592" i="10"/>
  <c r="N592" i="4" s="1"/>
  <c r="Q592" i="10"/>
  <c r="O592" i="4" s="1"/>
  <c r="O592" i="10"/>
  <c r="R592" i="10"/>
  <c r="P592" i="4" s="1"/>
  <c r="S592" i="10"/>
  <c r="N610" i="10"/>
  <c r="P610" i="10"/>
  <c r="N610" i="4" s="1"/>
  <c r="O610" i="10"/>
  <c r="M610" i="4" s="1"/>
  <c r="Q610" i="10"/>
  <c r="O610" i="4" s="1"/>
  <c r="R610" i="10"/>
  <c r="P610" i="4" s="1"/>
  <c r="S610" i="10"/>
  <c r="T610" i="10"/>
  <c r="R610" i="4" s="1"/>
  <c r="P646" i="10"/>
  <c r="N646" i="4" s="1"/>
  <c r="Q646" i="10"/>
  <c r="R646" i="10"/>
  <c r="S646" i="10"/>
  <c r="Q646" i="4" s="1"/>
  <c r="T646" i="10"/>
  <c r="R646" i="4" s="1"/>
  <c r="N646" i="10"/>
  <c r="L646" i="4" s="1"/>
  <c r="O646" i="10"/>
  <c r="M646" i="4" s="1"/>
  <c r="Q670" i="10"/>
  <c r="O670" i="4" s="1"/>
  <c r="R670" i="10"/>
  <c r="S670" i="10"/>
  <c r="T670" i="10"/>
  <c r="R670" i="4" s="1"/>
  <c r="N670" i="10"/>
  <c r="O670" i="10"/>
  <c r="P670" i="10"/>
  <c r="N670" i="4" s="1"/>
  <c r="T669" i="10"/>
  <c r="R669" i="4" s="1"/>
  <c r="N669" i="10"/>
  <c r="L669" i="4" s="1"/>
  <c r="O669" i="10"/>
  <c r="M669" i="4" s="1"/>
  <c r="Q669" i="10"/>
  <c r="O669" i="4" s="1"/>
  <c r="R669" i="10"/>
  <c r="P669" i="4" s="1"/>
  <c r="S669" i="10"/>
  <c r="Q669" i="4" s="1"/>
  <c r="P669" i="10"/>
  <c r="T751" i="10"/>
  <c r="R751" i="4" s="1"/>
  <c r="N751" i="10"/>
  <c r="L751" i="4" s="1"/>
  <c r="O751" i="10"/>
  <c r="M751" i="4" s="1"/>
  <c r="P751" i="10"/>
  <c r="N751" i="4" s="1"/>
  <c r="Q751" i="10"/>
  <c r="O751" i="4" s="1"/>
  <c r="R751" i="10"/>
  <c r="S751" i="10"/>
  <c r="Q751" i="4" s="1"/>
  <c r="N767" i="10"/>
  <c r="L767" i="4" s="1"/>
  <c r="O767" i="10"/>
  <c r="P767" i="10"/>
  <c r="Q767" i="10"/>
  <c r="O767" i="4" s="1"/>
  <c r="R767" i="10"/>
  <c r="P767" i="4" s="1"/>
  <c r="S767" i="10"/>
  <c r="Q767" i="4" s="1"/>
  <c r="T767" i="10"/>
  <c r="R767" i="4" s="1"/>
  <c r="T743" i="10"/>
  <c r="R743" i="4" s="1"/>
  <c r="N743" i="10"/>
  <c r="O743" i="10"/>
  <c r="P743" i="10"/>
  <c r="Q743" i="10"/>
  <c r="O743" i="4" s="1"/>
  <c r="R743" i="10"/>
  <c r="S743" i="10"/>
  <c r="Q743" i="4" s="1"/>
  <c r="S821" i="10"/>
  <c r="P821" i="10"/>
  <c r="Q821" i="10"/>
  <c r="O821" i="4" s="1"/>
  <c r="R821" i="10"/>
  <c r="P821" i="4" s="1"/>
  <c r="T821" i="10"/>
  <c r="R821" i="4" s="1"/>
  <c r="N821" i="10"/>
  <c r="L821" i="4" s="1"/>
  <c r="O821" i="10"/>
  <c r="M821" i="4" s="1"/>
  <c r="N837" i="10"/>
  <c r="L837" i="4" s="1"/>
  <c r="O837" i="10"/>
  <c r="M837" i="4" s="1"/>
  <c r="P837" i="10"/>
  <c r="Q837" i="10"/>
  <c r="O837" i="4" s="1"/>
  <c r="R837" i="10"/>
  <c r="P837" i="4" s="1"/>
  <c r="S837" i="10"/>
  <c r="Q837" i="4" s="1"/>
  <c r="T837" i="10"/>
  <c r="R837" i="4" s="1"/>
  <c r="N845" i="10"/>
  <c r="O845" i="10"/>
  <c r="M845" i="4" s="1"/>
  <c r="P845" i="10"/>
  <c r="Q845" i="10"/>
  <c r="O845" i="4" s="1"/>
  <c r="R845" i="10"/>
  <c r="P845" i="4" s="1"/>
  <c r="S845" i="10"/>
  <c r="Q845" i="4" s="1"/>
  <c r="T845" i="10"/>
  <c r="R845" i="4" s="1"/>
  <c r="P704" i="10"/>
  <c r="N704" i="10"/>
  <c r="L704" i="4" s="1"/>
  <c r="O704" i="10"/>
  <c r="Q704" i="10"/>
  <c r="R704" i="10"/>
  <c r="P704" i="4" s="1"/>
  <c r="S704" i="10"/>
  <c r="Q704" i="4" s="1"/>
  <c r="T704" i="10"/>
  <c r="R704" i="4" s="1"/>
  <c r="T762" i="10"/>
  <c r="N762" i="10"/>
  <c r="O762" i="10"/>
  <c r="P762" i="10"/>
  <c r="N762" i="4" s="1"/>
  <c r="Q762" i="10"/>
  <c r="O762" i="4" s="1"/>
  <c r="R762" i="10"/>
  <c r="S762" i="10"/>
  <c r="N742" i="10"/>
  <c r="L742" i="4" s="1"/>
  <c r="O742" i="10"/>
  <c r="M742" i="4" s="1"/>
  <c r="P742" i="10"/>
  <c r="N742" i="4" s="1"/>
  <c r="Q742" i="10"/>
  <c r="O742" i="4" s="1"/>
  <c r="R742" i="10"/>
  <c r="P742" i="4" s="1"/>
  <c r="S742" i="10"/>
  <c r="Q742" i="4" s="1"/>
  <c r="T742" i="10"/>
  <c r="R742" i="4" s="1"/>
  <c r="S797" i="10"/>
  <c r="N797" i="10"/>
  <c r="L797" i="4" s="1"/>
  <c r="O797" i="10"/>
  <c r="M797" i="4" s="1"/>
  <c r="P797" i="10"/>
  <c r="N797" i="4" s="1"/>
  <c r="Q797" i="10"/>
  <c r="R797" i="10"/>
  <c r="P797" i="4" s="1"/>
  <c r="T797" i="10"/>
  <c r="R797" i="4" s="1"/>
  <c r="P836" i="10"/>
  <c r="N836" i="4" s="1"/>
  <c r="Q836" i="10"/>
  <c r="R836" i="10"/>
  <c r="S836" i="10"/>
  <c r="Q836" i="4" s="1"/>
  <c r="T836" i="10"/>
  <c r="R836" i="4" s="1"/>
  <c r="N836" i="10"/>
  <c r="L836" i="4" s="1"/>
  <c r="O836" i="10"/>
  <c r="M836" i="4" s="1"/>
  <c r="P844" i="10"/>
  <c r="N844" i="4" s="1"/>
  <c r="Q844" i="10"/>
  <c r="R844" i="10"/>
  <c r="P844" i="4" s="1"/>
  <c r="S844" i="10"/>
  <c r="Q844" i="4" s="1"/>
  <c r="T844" i="10"/>
  <c r="R844" i="4" s="1"/>
  <c r="N844" i="10"/>
  <c r="L844" i="4" s="1"/>
  <c r="O844" i="10"/>
  <c r="N828" i="10"/>
  <c r="L828" i="4" s="1"/>
  <c r="P828" i="10"/>
  <c r="N828" i="4" s="1"/>
  <c r="O828" i="10"/>
  <c r="M828" i="4" s="1"/>
  <c r="Q828" i="10"/>
  <c r="R828" i="10"/>
  <c r="P828" i="4" s="1"/>
  <c r="S828" i="10"/>
  <c r="Q828" i="4" s="1"/>
  <c r="T828" i="10"/>
  <c r="R828" i="4" s="1"/>
  <c r="N938" i="10"/>
  <c r="L938" i="4" s="1"/>
  <c r="O938" i="10"/>
  <c r="M938" i="4" s="1"/>
  <c r="P938" i="10"/>
  <c r="Q938" i="10"/>
  <c r="R938" i="10"/>
  <c r="P938" i="4" s="1"/>
  <c r="S938" i="10"/>
  <c r="T938" i="10"/>
  <c r="N877" i="10"/>
  <c r="L877" i="4" s="1"/>
  <c r="P877" i="10"/>
  <c r="N877" i="4" s="1"/>
  <c r="S877" i="10"/>
  <c r="Q877" i="4" s="1"/>
  <c r="O877" i="10"/>
  <c r="M877" i="4" s="1"/>
  <c r="Q877" i="10"/>
  <c r="O877" i="4" s="1"/>
  <c r="R877" i="10"/>
  <c r="P877" i="4" s="1"/>
  <c r="T877" i="10"/>
  <c r="S789" i="10"/>
  <c r="Q789" i="4" s="1"/>
  <c r="N789" i="10"/>
  <c r="L789" i="4" s="1"/>
  <c r="O789" i="10"/>
  <c r="M789" i="4" s="1"/>
  <c r="T789" i="10"/>
  <c r="R789" i="4" s="1"/>
  <c r="P789" i="10"/>
  <c r="N789" i="4" s="1"/>
  <c r="Q789" i="10"/>
  <c r="O789" i="4" s="1"/>
  <c r="R789" i="10"/>
  <c r="P789" i="4" s="1"/>
  <c r="R931" i="10"/>
  <c r="P931" i="4" s="1"/>
  <c r="S931" i="10"/>
  <c r="Q931" i="4" s="1"/>
  <c r="T931" i="10"/>
  <c r="R931" i="4" s="1"/>
  <c r="N931" i="10"/>
  <c r="O931" i="10"/>
  <c r="M931" i="4" s="1"/>
  <c r="P931" i="10"/>
  <c r="N931" i="4" s="1"/>
  <c r="Q931" i="10"/>
  <c r="O931" i="4" s="1"/>
  <c r="R955" i="10"/>
  <c r="P955" i="4" s="1"/>
  <c r="S955" i="10"/>
  <c r="Q955" i="4" s="1"/>
  <c r="T955" i="10"/>
  <c r="R955" i="4" s="1"/>
  <c r="N955" i="10"/>
  <c r="L955" i="4" s="1"/>
  <c r="P955" i="10"/>
  <c r="N955" i="4" s="1"/>
  <c r="O955" i="10"/>
  <c r="M955" i="4" s="1"/>
  <c r="Q955" i="10"/>
  <c r="O955" i="4" s="1"/>
  <c r="N861" i="10"/>
  <c r="L861" i="4" s="1"/>
  <c r="O861" i="10"/>
  <c r="M861" i="4" s="1"/>
  <c r="P861" i="10"/>
  <c r="N861" i="4" s="1"/>
  <c r="S861" i="10"/>
  <c r="Q861" i="4" s="1"/>
  <c r="Q861" i="10"/>
  <c r="O861" i="4" s="1"/>
  <c r="R861" i="10"/>
  <c r="P861" i="4" s="1"/>
  <c r="T861" i="10"/>
  <c r="R861" i="4" s="1"/>
  <c r="S1000" i="10"/>
  <c r="Q1000" i="4" s="1"/>
  <c r="N1000" i="10"/>
  <c r="L1000" i="4" s="1"/>
  <c r="O1000" i="10"/>
  <c r="M1000" i="4" s="1"/>
  <c r="Q1000" i="10"/>
  <c r="O1000" i="4" s="1"/>
  <c r="P1000" i="10"/>
  <c r="R1000" i="10"/>
  <c r="P1000" i="4" s="1"/>
  <c r="T1000" i="10"/>
  <c r="R1000" i="4" s="1"/>
  <c r="S904" i="10"/>
  <c r="Q904" i="4" s="1"/>
  <c r="T904" i="10"/>
  <c r="R904" i="4" s="1"/>
  <c r="N904" i="10"/>
  <c r="L904" i="4" s="1"/>
  <c r="O904" i="10"/>
  <c r="P904" i="10"/>
  <c r="Q904" i="10"/>
  <c r="O904" i="4" s="1"/>
  <c r="R904" i="10"/>
  <c r="P904" i="4" s="1"/>
  <c r="N1011" i="10"/>
  <c r="P1011" i="10"/>
  <c r="N1011" i="4" s="1"/>
  <c r="O1011" i="10"/>
  <c r="M1011" i="4" s="1"/>
  <c r="Q1011" i="10"/>
  <c r="O1011" i="4" s="1"/>
  <c r="R1011" i="10"/>
  <c r="P1011" i="4" s="1"/>
  <c r="S1011" i="10"/>
  <c r="T1011" i="10"/>
  <c r="P1018" i="10"/>
  <c r="N1018" i="4" s="1"/>
  <c r="Q1018" i="10"/>
  <c r="S1018" i="10"/>
  <c r="Q1018" i="4" s="1"/>
  <c r="N1018" i="10"/>
  <c r="O1018" i="10"/>
  <c r="M1018" i="4" s="1"/>
  <c r="R1018" i="10"/>
  <c r="P1018" i="4" s="1"/>
  <c r="T1018" i="10"/>
  <c r="R1018" i="4" s="1"/>
  <c r="N1008" i="10"/>
  <c r="L1008" i="4" s="1"/>
  <c r="O1008" i="10"/>
  <c r="M1008" i="4" s="1"/>
  <c r="Q1008" i="10"/>
  <c r="O1008" i="4" s="1"/>
  <c r="R1008" i="10"/>
  <c r="P1008" i="4" s="1"/>
  <c r="S1008" i="10"/>
  <c r="Q1008" i="4" s="1"/>
  <c r="T1008" i="10"/>
  <c r="R1008" i="4" s="1"/>
  <c r="P1008" i="10"/>
  <c r="N1008" i="4" s="1"/>
  <c r="P1027" i="10"/>
  <c r="N1027" i="4" s="1"/>
  <c r="N1027" i="10"/>
  <c r="L1027" i="4" s="1"/>
  <c r="O1027" i="10"/>
  <c r="M1027" i="4" s="1"/>
  <c r="Q1027" i="10"/>
  <c r="O1027" i="4" s="1"/>
  <c r="R1027" i="10"/>
  <c r="P1027" i="4" s="1"/>
  <c r="S1027" i="10"/>
  <c r="Q1027" i="4" s="1"/>
  <c r="T1027" i="10"/>
  <c r="R1027" i="4" s="1"/>
  <c r="N1127" i="10"/>
  <c r="L1127" i="4" s="1"/>
  <c r="P1127" i="10"/>
  <c r="N1127" i="4" s="1"/>
  <c r="S1127" i="10"/>
  <c r="O1127" i="10"/>
  <c r="M1127" i="4" s="1"/>
  <c r="Q1127" i="10"/>
  <c r="R1127" i="10"/>
  <c r="P1127" i="4" s="1"/>
  <c r="T1127" i="10"/>
  <c r="R1127" i="4" s="1"/>
  <c r="N1159" i="10"/>
  <c r="P1159" i="10"/>
  <c r="S1159" i="10"/>
  <c r="T1159" i="10"/>
  <c r="O1159" i="10"/>
  <c r="Q1159" i="10"/>
  <c r="O1159" i="4" s="1"/>
  <c r="R1159" i="10"/>
  <c r="P1159" i="4" s="1"/>
  <c r="N1167" i="10"/>
  <c r="L1167" i="4" s="1"/>
  <c r="P1167" i="10"/>
  <c r="N1167" i="4" s="1"/>
  <c r="S1167" i="10"/>
  <c r="T1167" i="10"/>
  <c r="R1167" i="4" s="1"/>
  <c r="O1167" i="10"/>
  <c r="M1167" i="4" s="1"/>
  <c r="Q1167" i="10"/>
  <c r="O1167" i="4" s="1"/>
  <c r="R1167" i="10"/>
  <c r="P1167" i="4" s="1"/>
  <c r="T1014" i="10"/>
  <c r="R1014" i="4" s="1"/>
  <c r="O1014" i="10"/>
  <c r="M1014" i="4" s="1"/>
  <c r="Q1014" i="10"/>
  <c r="R1014" i="10"/>
  <c r="S1014" i="10"/>
  <c r="Q1014" i="4" s="1"/>
  <c r="N1014" i="10"/>
  <c r="L1014" i="4" s="1"/>
  <c r="P1014" i="10"/>
  <c r="N1014" i="4" s="1"/>
  <c r="S1069" i="10"/>
  <c r="T1069" i="10"/>
  <c r="N1069" i="10"/>
  <c r="L1069" i="4" s="1"/>
  <c r="O1069" i="10"/>
  <c r="M1069" i="4" s="1"/>
  <c r="P1069" i="10"/>
  <c r="Q1069" i="10"/>
  <c r="O1069" i="4" s="1"/>
  <c r="R1069" i="10"/>
  <c r="Q1196" i="10"/>
  <c r="O1196" i="4" s="1"/>
  <c r="R1196" i="10"/>
  <c r="S1196" i="10"/>
  <c r="Q1196" i="4" s="1"/>
  <c r="T1196" i="10"/>
  <c r="N1196" i="10"/>
  <c r="O1196" i="10"/>
  <c r="P1196" i="10"/>
  <c r="N1196" i="4" s="1"/>
  <c r="R1236" i="10"/>
  <c r="T1236" i="10"/>
  <c r="N1236" i="10"/>
  <c r="L1236" i="4" s="1"/>
  <c r="O1236" i="10"/>
  <c r="M1236" i="4" s="1"/>
  <c r="P1236" i="10"/>
  <c r="N1236" i="4" s="1"/>
  <c r="Q1236" i="10"/>
  <c r="S1236" i="10"/>
  <c r="S984" i="10"/>
  <c r="Q984" i="4" s="1"/>
  <c r="N984" i="10"/>
  <c r="L984" i="4" s="1"/>
  <c r="O984" i="10"/>
  <c r="M984" i="4" s="1"/>
  <c r="Q984" i="10"/>
  <c r="O984" i="4" s="1"/>
  <c r="T984" i="10"/>
  <c r="R984" i="4" s="1"/>
  <c r="P984" i="10"/>
  <c r="N984" i="4" s="1"/>
  <c r="R984" i="10"/>
  <c r="P984" i="4" s="1"/>
  <c r="P1183" i="10"/>
  <c r="N1183" i="4" s="1"/>
  <c r="Q1183" i="10"/>
  <c r="R1183" i="10"/>
  <c r="S1183" i="10"/>
  <c r="T1183" i="10"/>
  <c r="N1183" i="10"/>
  <c r="O1183" i="10"/>
  <c r="M1183" i="4" s="1"/>
  <c r="S1125" i="10"/>
  <c r="Q1125" i="4" s="1"/>
  <c r="T1125" i="10"/>
  <c r="R1125" i="4" s="1"/>
  <c r="N1125" i="10"/>
  <c r="L1125" i="4" s="1"/>
  <c r="Q1125" i="10"/>
  <c r="O1125" i="10"/>
  <c r="M1125" i="4" s="1"/>
  <c r="P1125" i="10"/>
  <c r="N1125" i="4" s="1"/>
  <c r="R1125" i="10"/>
  <c r="P1125" i="4" s="1"/>
  <c r="T1222" i="10"/>
  <c r="R1222" i="4" s="1"/>
  <c r="N1222" i="10"/>
  <c r="L1222" i="4" s="1"/>
  <c r="O1222" i="10"/>
  <c r="P1222" i="10"/>
  <c r="Q1222" i="10"/>
  <c r="O1222" i="4" s="1"/>
  <c r="R1222" i="10"/>
  <c r="P1222" i="4" s="1"/>
  <c r="S1222" i="10"/>
  <c r="Q1222" i="4" s="1"/>
  <c r="N1345" i="10"/>
  <c r="L1345" i="4" s="1"/>
  <c r="O1345" i="10"/>
  <c r="M1345" i="4" s="1"/>
  <c r="P1345" i="10"/>
  <c r="N1345" i="4" s="1"/>
  <c r="R1345" i="10"/>
  <c r="P1345" i="4" s="1"/>
  <c r="S1345" i="10"/>
  <c r="Q1345" i="10"/>
  <c r="O1345" i="4" s="1"/>
  <c r="T1345" i="10"/>
  <c r="S1233" i="10"/>
  <c r="N1233" i="10"/>
  <c r="L1233" i="4" s="1"/>
  <c r="O1233" i="10"/>
  <c r="M1233" i="4" s="1"/>
  <c r="P1233" i="10"/>
  <c r="N1233" i="4" s="1"/>
  <c r="Q1233" i="10"/>
  <c r="O1233" i="4" s="1"/>
  <c r="R1233" i="10"/>
  <c r="T1233" i="10"/>
  <c r="P1320" i="10"/>
  <c r="Q1320" i="10"/>
  <c r="R1320" i="10"/>
  <c r="P1320" i="4" s="1"/>
  <c r="S1320" i="10"/>
  <c r="Q1320" i="4" s="1"/>
  <c r="T1320" i="10"/>
  <c r="R1320" i="4" s="1"/>
  <c r="N1320" i="10"/>
  <c r="O1320" i="10"/>
  <c r="S1327" i="10"/>
  <c r="T1327" i="10"/>
  <c r="R1327" i="4" s="1"/>
  <c r="N1327" i="10"/>
  <c r="L1327" i="4" s="1"/>
  <c r="O1327" i="10"/>
  <c r="M1327" i="4" s="1"/>
  <c r="P1327" i="10"/>
  <c r="N1327" i="4" s="1"/>
  <c r="Q1327" i="10"/>
  <c r="O1327" i="4" s="1"/>
  <c r="R1327" i="10"/>
  <c r="P1327" i="4" s="1"/>
  <c r="N1377" i="10"/>
  <c r="L1377" i="4" s="1"/>
  <c r="P1377" i="10"/>
  <c r="N1377" i="4" s="1"/>
  <c r="O1377" i="10"/>
  <c r="Q1377" i="10"/>
  <c r="O1377" i="4" s="1"/>
  <c r="R1377" i="10"/>
  <c r="P1377" i="4" s="1"/>
  <c r="S1377" i="10"/>
  <c r="Q1377" i="4" s="1"/>
  <c r="T1377" i="10"/>
  <c r="R1377" i="4" s="1"/>
  <c r="Q1294" i="10"/>
  <c r="N1294" i="10"/>
  <c r="L1294" i="4" s="1"/>
  <c r="O1294" i="10"/>
  <c r="M1294" i="4" s="1"/>
  <c r="P1294" i="10"/>
  <c r="N1294" i="4" s="1"/>
  <c r="R1294" i="10"/>
  <c r="S1294" i="10"/>
  <c r="Q1294" i="4" s="1"/>
  <c r="T1294" i="10"/>
  <c r="R1294" i="4" s="1"/>
  <c r="N1342" i="10"/>
  <c r="O1342" i="10"/>
  <c r="P1342" i="10"/>
  <c r="N1342" i="4" s="1"/>
  <c r="Q1342" i="10"/>
  <c r="S1342" i="10"/>
  <c r="Q1342" i="4" s="1"/>
  <c r="T1342" i="10"/>
  <c r="R1342" i="10"/>
  <c r="P1342" i="4" s="1"/>
  <c r="Q1445" i="10"/>
  <c r="O1445" i="4" s="1"/>
  <c r="R1445" i="10"/>
  <c r="P1445" i="4" s="1"/>
  <c r="S1445" i="10"/>
  <c r="Q1445" i="4" s="1"/>
  <c r="T1445" i="10"/>
  <c r="R1445" i="4" s="1"/>
  <c r="N1445" i="10"/>
  <c r="L1445" i="4" s="1"/>
  <c r="O1445" i="10"/>
  <c r="M1445" i="4" s="1"/>
  <c r="P1445" i="10"/>
  <c r="N1445" i="4" s="1"/>
  <c r="N1358" i="10"/>
  <c r="L1358" i="4" s="1"/>
  <c r="O1358" i="10"/>
  <c r="M1358" i="4" s="1"/>
  <c r="Q1358" i="10"/>
  <c r="O1358" i="4" s="1"/>
  <c r="S1358" i="10"/>
  <c r="T1358" i="10"/>
  <c r="P1358" i="10"/>
  <c r="N1358" i="4" s="1"/>
  <c r="R1358" i="10"/>
  <c r="P1358" i="4" s="1"/>
  <c r="T1388" i="10"/>
  <c r="R1388" i="4" s="1"/>
  <c r="O1388" i="10"/>
  <c r="M1388" i="4" s="1"/>
  <c r="N1388" i="10"/>
  <c r="L1388" i="4" s="1"/>
  <c r="P1388" i="10"/>
  <c r="N1388" i="4" s="1"/>
  <c r="Q1388" i="10"/>
  <c r="R1388" i="10"/>
  <c r="P1388" i="4" s="1"/>
  <c r="S1388" i="10"/>
  <c r="P1384" i="10"/>
  <c r="N1384" i="4" s="1"/>
  <c r="Q1384" i="10"/>
  <c r="S1384" i="10"/>
  <c r="Q1384" i="4" s="1"/>
  <c r="O1384" i="10"/>
  <c r="R1384" i="10"/>
  <c r="P1384" i="4" s="1"/>
  <c r="T1384" i="10"/>
  <c r="R1384" i="4" s="1"/>
  <c r="N1384" i="10"/>
  <c r="N1541" i="10"/>
  <c r="L1541" i="4" s="1"/>
  <c r="O1541" i="10"/>
  <c r="M1541" i="4" s="1"/>
  <c r="P1541" i="10"/>
  <c r="Q1541" i="10"/>
  <c r="O1541" i="4" s="1"/>
  <c r="R1541" i="10"/>
  <c r="P1541" i="4" s="1"/>
  <c r="S1541" i="10"/>
  <c r="Q1541" i="4" s="1"/>
  <c r="T1541" i="10"/>
  <c r="N1361" i="10"/>
  <c r="L1361" i="4" s="1"/>
  <c r="P1361" i="10"/>
  <c r="N1361" i="4" s="1"/>
  <c r="S1361" i="10"/>
  <c r="T1361" i="10"/>
  <c r="R1361" i="4" s="1"/>
  <c r="O1361" i="10"/>
  <c r="M1361" i="4" s="1"/>
  <c r="Q1361" i="10"/>
  <c r="R1361" i="10"/>
  <c r="N1518" i="10"/>
  <c r="Q1518" i="10"/>
  <c r="O1518" i="4" s="1"/>
  <c r="S1518" i="10"/>
  <c r="T1518" i="10"/>
  <c r="O1518" i="10"/>
  <c r="M1518" i="4" s="1"/>
  <c r="P1518" i="10"/>
  <c r="N1518" i="4" s="1"/>
  <c r="R1518" i="10"/>
  <c r="N1470" i="10"/>
  <c r="O1470" i="10"/>
  <c r="P1470" i="10"/>
  <c r="N1470" i="4" s="1"/>
  <c r="Q1470" i="10"/>
  <c r="O1470" i="4" s="1"/>
  <c r="S1470" i="10"/>
  <c r="Q1470" i="4" s="1"/>
  <c r="T1470" i="10"/>
  <c r="R1470" i="10"/>
  <c r="P1470" i="4" s="1"/>
  <c r="P1520" i="10"/>
  <c r="N1520" i="4" s="1"/>
  <c r="S1520" i="10"/>
  <c r="N1520" i="10"/>
  <c r="L1520" i="4" s="1"/>
  <c r="O1520" i="10"/>
  <c r="M1520" i="4" s="1"/>
  <c r="Q1520" i="10"/>
  <c r="O1520" i="4" s="1"/>
  <c r="R1520" i="10"/>
  <c r="P1520" i="4" s="1"/>
  <c r="T1520" i="10"/>
  <c r="P1606" i="10"/>
  <c r="Q1606" i="10"/>
  <c r="R1606" i="10"/>
  <c r="S1606" i="10"/>
  <c r="T1606" i="10"/>
  <c r="R1606" i="4" s="1"/>
  <c r="N1606" i="10"/>
  <c r="L1606" i="4" s="1"/>
  <c r="O1606" i="10"/>
  <c r="M1606" i="4" s="1"/>
  <c r="S1423" i="10"/>
  <c r="Q1423" i="4" s="1"/>
  <c r="T1423" i="10"/>
  <c r="R1423" i="4" s="1"/>
  <c r="N1423" i="10"/>
  <c r="L1423" i="4" s="1"/>
  <c r="O1423" i="10"/>
  <c r="M1423" i="4" s="1"/>
  <c r="P1423" i="10"/>
  <c r="N1423" i="4" s="1"/>
  <c r="Q1423" i="10"/>
  <c r="R1423" i="10"/>
  <c r="O1700" i="10"/>
  <c r="M1700" i="4" s="1"/>
  <c r="P1700" i="10"/>
  <c r="N1700" i="4" s="1"/>
  <c r="Q1700" i="10"/>
  <c r="O1700" i="4" s="1"/>
  <c r="T1700" i="10"/>
  <c r="N1700" i="10"/>
  <c r="R1700" i="10"/>
  <c r="P1700" i="4" s="1"/>
  <c r="S1700" i="10"/>
  <c r="Q1700" i="4" s="1"/>
  <c r="S1597" i="10"/>
  <c r="T1597" i="10"/>
  <c r="R1597" i="4" s="1"/>
  <c r="N1597" i="10"/>
  <c r="L1597" i="4" s="1"/>
  <c r="O1597" i="10"/>
  <c r="M1597" i="4" s="1"/>
  <c r="P1597" i="10"/>
  <c r="N1597" i="4" s="1"/>
  <c r="Q1597" i="10"/>
  <c r="O1597" i="4" s="1"/>
  <c r="R1597" i="10"/>
  <c r="P1597" i="4" s="1"/>
  <c r="N1668" i="10"/>
  <c r="L1668" i="4" s="1"/>
  <c r="O1668" i="10"/>
  <c r="M1668" i="4" s="1"/>
  <c r="P1668" i="10"/>
  <c r="N1668" i="4" s="1"/>
  <c r="Q1668" i="10"/>
  <c r="O1668" i="4" s="1"/>
  <c r="S1668" i="10"/>
  <c r="Q1668" i="4" s="1"/>
  <c r="T1668" i="10"/>
  <c r="R1668" i="4" s="1"/>
  <c r="R1668" i="10"/>
  <c r="P1668" i="4" s="1"/>
  <c r="T1693" i="10"/>
  <c r="R1693" i="4" s="1"/>
  <c r="N1693" i="10"/>
  <c r="L1693" i="4" s="1"/>
  <c r="Q1693" i="10"/>
  <c r="O1693" i="4" s="1"/>
  <c r="O1693" i="10"/>
  <c r="M1693" i="4" s="1"/>
  <c r="P1693" i="10"/>
  <c r="N1693" i="4" s="1"/>
  <c r="R1693" i="10"/>
  <c r="P1693" i="4" s="1"/>
  <c r="S1693" i="10"/>
  <c r="Q1693" i="4" s="1"/>
  <c r="Q1742" i="10"/>
  <c r="S1742" i="10"/>
  <c r="Q1742" i="4" s="1"/>
  <c r="N1742" i="10"/>
  <c r="L1742" i="4" s="1"/>
  <c r="O1742" i="10"/>
  <c r="M1742" i="4" s="1"/>
  <c r="P1742" i="10"/>
  <c r="N1742" i="4" s="1"/>
  <c r="R1742" i="10"/>
  <c r="T1742" i="10"/>
  <c r="R1742" i="4" s="1"/>
  <c r="S1542" i="10"/>
  <c r="Q1542" i="4" s="1"/>
  <c r="T1542" i="10"/>
  <c r="O1542" i="10"/>
  <c r="P1542" i="10"/>
  <c r="Q1542" i="10"/>
  <c r="O1542" i="4" s="1"/>
  <c r="R1542" i="10"/>
  <c r="P1542" i="4" s="1"/>
  <c r="N1542" i="10"/>
  <c r="N1735" i="10"/>
  <c r="L1735" i="4" s="1"/>
  <c r="P1735" i="10"/>
  <c r="N1735" i="4" s="1"/>
  <c r="S1735" i="10"/>
  <c r="T1735" i="10"/>
  <c r="O1735" i="10"/>
  <c r="M1735" i="4" s="1"/>
  <c r="Q1735" i="10"/>
  <c r="O1735" i="4" s="1"/>
  <c r="R1735" i="10"/>
  <c r="P1735" i="4" s="1"/>
  <c r="Q1806" i="10"/>
  <c r="O1806" i="4" s="1"/>
  <c r="R1806" i="10"/>
  <c r="P1806" i="4" s="1"/>
  <c r="T1806" i="10"/>
  <c r="R1806" i="4" s="1"/>
  <c r="N1806" i="10"/>
  <c r="L1806" i="4" s="1"/>
  <c r="O1806" i="10"/>
  <c r="M1806" i="4" s="1"/>
  <c r="P1806" i="10"/>
  <c r="S1806" i="10"/>
  <c r="Q1806" i="4" s="1"/>
  <c r="Q1838" i="10"/>
  <c r="O1838" i="4" s="1"/>
  <c r="R1838" i="10"/>
  <c r="N1838" i="10"/>
  <c r="L1838" i="4" s="1"/>
  <c r="O1838" i="10"/>
  <c r="M1838" i="4" s="1"/>
  <c r="P1838" i="10"/>
  <c r="N1838" i="4" s="1"/>
  <c r="S1838" i="10"/>
  <c r="T1838" i="10"/>
  <c r="R1838" i="4" s="1"/>
  <c r="S1589" i="10"/>
  <c r="Q1589" i="4" s="1"/>
  <c r="T1589" i="10"/>
  <c r="N1589" i="10"/>
  <c r="O1589" i="10"/>
  <c r="M1589" i="4" s="1"/>
  <c r="P1589" i="10"/>
  <c r="N1589" i="4" s="1"/>
  <c r="Q1589" i="10"/>
  <c r="R1589" i="10"/>
  <c r="P1589" i="4" s="1"/>
  <c r="N1676" i="10"/>
  <c r="O1676" i="10"/>
  <c r="M1676" i="4" s="1"/>
  <c r="P1676" i="10"/>
  <c r="Q1676" i="10"/>
  <c r="S1676" i="10"/>
  <c r="Q1676" i="4" s="1"/>
  <c r="T1676" i="10"/>
  <c r="R1676" i="10"/>
  <c r="P1676" i="4" s="1"/>
  <c r="T1741" i="10"/>
  <c r="N1741" i="10"/>
  <c r="L1741" i="4" s="1"/>
  <c r="Q1741" i="10"/>
  <c r="O1741" i="4" s="1"/>
  <c r="P1741" i="10"/>
  <c r="N1741" i="4" s="1"/>
  <c r="R1741" i="10"/>
  <c r="S1741" i="10"/>
  <c r="Q1741" i="4" s="1"/>
  <c r="O1741" i="10"/>
  <c r="M1741" i="4" s="1"/>
  <c r="P1833" i="10"/>
  <c r="N1833" i="4" s="1"/>
  <c r="Q1833" i="10"/>
  <c r="O1833" i="4" s="1"/>
  <c r="T1833" i="10"/>
  <c r="R1833" i="4" s="1"/>
  <c r="N1833" i="10"/>
  <c r="L1833" i="4" s="1"/>
  <c r="S1833" i="10"/>
  <c r="Q1833" i="4" s="1"/>
  <c r="O1833" i="10"/>
  <c r="M1833" i="4" s="1"/>
  <c r="R1833" i="10"/>
  <c r="P1833" i="4" s="1"/>
  <c r="N1912" i="10"/>
  <c r="O1912" i="10"/>
  <c r="M1912" i="4" s="1"/>
  <c r="P1912" i="10"/>
  <c r="N1912" i="4" s="1"/>
  <c r="T1912" i="10"/>
  <c r="R1912" i="4" s="1"/>
  <c r="Q1912" i="10"/>
  <c r="O1912" i="4" s="1"/>
  <c r="R1912" i="10"/>
  <c r="P1912" i="4" s="1"/>
  <c r="S1912" i="10"/>
  <c r="N1976" i="10"/>
  <c r="R1976" i="10"/>
  <c r="P1976" i="4" s="1"/>
  <c r="O1976" i="10"/>
  <c r="P1976" i="10"/>
  <c r="Q1976" i="10"/>
  <c r="O1976" i="4" s="1"/>
  <c r="T1976" i="10"/>
  <c r="S1976" i="10"/>
  <c r="Q1976" i="4" s="1"/>
  <c r="T1899" i="10"/>
  <c r="R1899" i="4" s="1"/>
  <c r="N1899" i="10"/>
  <c r="S1899" i="10"/>
  <c r="Q1899" i="4" s="1"/>
  <c r="O1899" i="10"/>
  <c r="M1899" i="4" s="1"/>
  <c r="P1899" i="10"/>
  <c r="N1899" i="4" s="1"/>
  <c r="Q1899" i="10"/>
  <c r="O1899" i="4" s="1"/>
  <c r="R1899" i="10"/>
  <c r="P1899" i="4" s="1"/>
  <c r="T1931" i="10"/>
  <c r="R1931" i="4" s="1"/>
  <c r="N1931" i="10"/>
  <c r="L1931" i="4" s="1"/>
  <c r="O1931" i="10"/>
  <c r="M1931" i="4" s="1"/>
  <c r="P1931" i="10"/>
  <c r="N1931" i="4" s="1"/>
  <c r="S1931" i="10"/>
  <c r="Q1931" i="4" s="1"/>
  <c r="Q1931" i="10"/>
  <c r="R1931" i="10"/>
  <c r="P1931" i="4" s="1"/>
  <c r="T1963" i="10"/>
  <c r="R1963" i="4" s="1"/>
  <c r="S1963" i="10"/>
  <c r="Q1963" i="4" s="1"/>
  <c r="N1963" i="10"/>
  <c r="L1963" i="4" s="1"/>
  <c r="O1963" i="10"/>
  <c r="M1963" i="4" s="1"/>
  <c r="P1963" i="10"/>
  <c r="N1963" i="4" s="1"/>
  <c r="Q1963" i="10"/>
  <c r="O1963" i="4" s="1"/>
  <c r="R1963" i="10"/>
  <c r="P1963" i="4" s="1"/>
  <c r="T1995" i="10"/>
  <c r="R1995" i="4" s="1"/>
  <c r="O1995" i="10"/>
  <c r="M1995" i="4" s="1"/>
  <c r="P1995" i="10"/>
  <c r="N1995" i="10"/>
  <c r="L1995" i="4" s="1"/>
  <c r="S1995" i="10"/>
  <c r="Q1995" i="4" s="1"/>
  <c r="Q1995" i="10"/>
  <c r="R1995" i="10"/>
  <c r="P1995" i="4" s="1"/>
  <c r="S1894" i="10"/>
  <c r="Q1894" i="4" s="1"/>
  <c r="T1894" i="10"/>
  <c r="R1894" i="4" s="1"/>
  <c r="R1894" i="10"/>
  <c r="P1894" i="4" s="1"/>
  <c r="N1894" i="10"/>
  <c r="L1894" i="4" s="1"/>
  <c r="O1894" i="10"/>
  <c r="M1894" i="4" s="1"/>
  <c r="P1894" i="10"/>
  <c r="N1894" i="4" s="1"/>
  <c r="Q1894" i="10"/>
  <c r="O1894" i="4" s="1"/>
  <c r="S1958" i="10"/>
  <c r="Q1958" i="4" s="1"/>
  <c r="T1958" i="10"/>
  <c r="N1958" i="10"/>
  <c r="R1958" i="10"/>
  <c r="P1958" i="4" s="1"/>
  <c r="O1958" i="10"/>
  <c r="M1958" i="4" s="1"/>
  <c r="P1958" i="10"/>
  <c r="Q1958" i="10"/>
  <c r="S1776" i="10"/>
  <c r="Q1776" i="4" s="1"/>
  <c r="N1776" i="10"/>
  <c r="O1776" i="10"/>
  <c r="M1776" i="4" s="1"/>
  <c r="P1776" i="10"/>
  <c r="N1776" i="4" s="1"/>
  <c r="Q1776" i="10"/>
  <c r="R1776" i="10"/>
  <c r="T1776" i="10"/>
  <c r="R1776" i="4" s="1"/>
  <c r="I65" i="10"/>
  <c r="L65" i="10"/>
  <c r="I21" i="10"/>
  <c r="L21" i="10"/>
  <c r="I72" i="10"/>
  <c r="L72" i="10"/>
  <c r="L91" i="10"/>
  <c r="I91" i="10"/>
  <c r="L84" i="10"/>
  <c r="L162" i="10"/>
  <c r="L212" i="10"/>
  <c r="I104" i="10"/>
  <c r="L104" i="10"/>
  <c r="I69" i="10"/>
  <c r="L69" i="10"/>
  <c r="I145" i="10"/>
  <c r="L127" i="10"/>
  <c r="I127" i="10"/>
  <c r="L225" i="10"/>
  <c r="I225" i="10"/>
  <c r="L110" i="10"/>
  <c r="I110" i="10"/>
  <c r="I42" i="10"/>
  <c r="L42" i="10"/>
  <c r="L116" i="10"/>
  <c r="L194" i="10"/>
  <c r="L179" i="10"/>
  <c r="I179" i="10"/>
  <c r="I222" i="10"/>
  <c r="L222" i="10"/>
  <c r="I19" i="10"/>
  <c r="L19" i="10"/>
  <c r="I178" i="10"/>
  <c r="L178" i="10"/>
  <c r="I231" i="10"/>
  <c r="L231" i="10"/>
  <c r="I119" i="10"/>
  <c r="I220" i="10"/>
  <c r="L220" i="10"/>
  <c r="L214" i="10"/>
  <c r="I214" i="10"/>
  <c r="I217" i="10"/>
  <c r="L217" i="10"/>
  <c r="L76" i="10"/>
  <c r="I35" i="10"/>
  <c r="I31" i="10"/>
  <c r="L68" i="10"/>
  <c r="L100" i="10"/>
  <c r="L77" i="10"/>
  <c r="L83" i="10"/>
  <c r="I172" i="10"/>
  <c r="L172" i="10"/>
  <c r="I137" i="10"/>
  <c r="L193" i="10"/>
  <c r="I201" i="10"/>
  <c r="I243" i="10"/>
  <c r="I239" i="10"/>
  <c r="I64" i="10"/>
  <c r="L64" i="10"/>
  <c r="I59" i="10"/>
  <c r="I94" i="10"/>
  <c r="L176" i="10"/>
  <c r="I185" i="10"/>
  <c r="I14" i="10"/>
  <c r="L14" i="10"/>
  <c r="I73" i="10"/>
  <c r="L129" i="10"/>
  <c r="I129" i="10"/>
  <c r="L177" i="10"/>
  <c r="I193" i="10"/>
  <c r="L186" i="10"/>
  <c r="L158" i="10"/>
  <c r="I152" i="10"/>
  <c r="L138" i="10"/>
  <c r="I210" i="10"/>
  <c r="L228" i="10"/>
  <c r="I186" i="10"/>
  <c r="I209" i="10"/>
  <c r="I235" i="10"/>
  <c r="I76" i="10"/>
  <c r="I109" i="10"/>
  <c r="L238" i="10"/>
  <c r="I46" i="10"/>
  <c r="I60" i="10"/>
  <c r="L60" i="10"/>
  <c r="I52" i="10"/>
  <c r="L94" i="10"/>
  <c r="I80" i="10"/>
  <c r="L121" i="10"/>
  <c r="I121" i="10"/>
  <c r="L112" i="10"/>
  <c r="L117" i="10"/>
  <c r="L106" i="10"/>
  <c r="I106" i="10"/>
  <c r="I117" i="10"/>
  <c r="I135" i="10"/>
  <c r="L152" i="10"/>
  <c r="L185" i="10"/>
  <c r="L169" i="10"/>
  <c r="I171" i="10"/>
  <c r="L171" i="10"/>
  <c r="L230" i="10"/>
  <c r="B13" i="5"/>
  <c r="C13" i="5"/>
  <c r="B14" i="5"/>
  <c r="C14" i="5"/>
  <c r="B15" i="5"/>
  <c r="C15" i="5"/>
  <c r="B16" i="5"/>
  <c r="C16" i="5"/>
  <c r="B17" i="5"/>
  <c r="C17" i="5"/>
  <c r="B18" i="5"/>
  <c r="C18" i="5"/>
  <c r="B19" i="5"/>
  <c r="C19" i="5"/>
  <c r="D19" i="5"/>
  <c r="D18" i="5"/>
  <c r="D17" i="5"/>
  <c r="D16" i="5"/>
  <c r="D15" i="5"/>
  <c r="D14" i="5"/>
  <c r="D13" i="5"/>
  <c r="D12" i="5"/>
  <c r="D11" i="5"/>
  <c r="D10" i="5"/>
  <c r="D9" i="5"/>
  <c r="D8" i="5"/>
  <c r="D7" i="5"/>
  <c r="B12" i="5"/>
  <c r="C12" i="5"/>
  <c r="B11" i="5"/>
  <c r="C11" i="5"/>
  <c r="B10" i="5"/>
  <c r="C10" i="5"/>
  <c r="B9" i="5"/>
  <c r="C9" i="5"/>
  <c r="B8" i="5"/>
  <c r="C8" i="5"/>
  <c r="C7" i="5"/>
  <c r="B7" i="5"/>
  <c r="B7" i="4"/>
  <c r="C7" i="4"/>
  <c r="D7" i="4"/>
  <c r="E7" i="4"/>
  <c r="F7" i="4"/>
  <c r="G7" i="4"/>
  <c r="B8" i="11"/>
  <c r="B7" i="11"/>
  <c r="B6" i="11"/>
  <c r="H29" i="13" s="1"/>
  <c r="B5" i="11"/>
  <c r="D13" i="2"/>
  <c r="E13" i="2"/>
  <c r="F9" i="13" s="1"/>
  <c r="J9" i="4" s="1"/>
  <c r="D14" i="2"/>
  <c r="E14" i="2"/>
  <c r="F10" i="13" s="1"/>
  <c r="J10" i="4" s="1"/>
  <c r="D15" i="2"/>
  <c r="E15" i="2"/>
  <c r="F11" i="13" s="1"/>
  <c r="J11" i="4" s="1"/>
  <c r="D16" i="2"/>
  <c r="E16" i="2"/>
  <c r="F12" i="13" s="1"/>
  <c r="J12" i="4" s="1"/>
  <c r="D17" i="2"/>
  <c r="E17" i="2"/>
  <c r="F13" i="13" s="1"/>
  <c r="J13" i="4" s="1"/>
  <c r="D18" i="2"/>
  <c r="E18" i="2"/>
  <c r="F14" i="13" s="1"/>
  <c r="J14" i="4" s="1"/>
  <c r="D19" i="2"/>
  <c r="E19" i="2"/>
  <c r="F15" i="13" s="1"/>
  <c r="J15" i="4" s="1"/>
  <c r="D20" i="2"/>
  <c r="E20" i="2"/>
  <c r="F16" i="13" s="1"/>
  <c r="D21" i="2"/>
  <c r="E21" i="2"/>
  <c r="F17" i="13" s="1"/>
  <c r="J17" i="4" s="1"/>
  <c r="D22" i="2"/>
  <c r="E22" i="2"/>
  <c r="F18" i="13" s="1"/>
  <c r="J18" i="4" s="1"/>
  <c r="D23" i="2"/>
  <c r="E23" i="2"/>
  <c r="F19" i="13" s="1"/>
  <c r="D24" i="2"/>
  <c r="E24" i="2"/>
  <c r="F20" i="13" s="1"/>
  <c r="J20" i="4" s="1"/>
  <c r="D25" i="2"/>
  <c r="E25" i="2"/>
  <c r="F21" i="13" s="1"/>
  <c r="D26" i="2"/>
  <c r="E26" i="2"/>
  <c r="F22" i="13" s="1"/>
  <c r="J22" i="4" s="1"/>
  <c r="D27" i="2"/>
  <c r="E27" i="2"/>
  <c r="F23" i="13" s="1"/>
  <c r="J23" i="4" s="1"/>
  <c r="D28" i="2"/>
  <c r="E28" i="2"/>
  <c r="F24" i="13" s="1"/>
  <c r="J24" i="4" s="1"/>
  <c r="D29" i="2"/>
  <c r="E29" i="2"/>
  <c r="F25" i="13" s="1"/>
  <c r="J25" i="4" s="1"/>
  <c r="D30" i="2"/>
  <c r="E30" i="2"/>
  <c r="F26" i="13" s="1"/>
  <c r="J26" i="4" s="1"/>
  <c r="D31" i="2"/>
  <c r="E31" i="2"/>
  <c r="F27" i="13" s="1"/>
  <c r="D32" i="2"/>
  <c r="E32" i="2"/>
  <c r="F28" i="13" s="1"/>
  <c r="J28" i="4" s="1"/>
  <c r="D33" i="2"/>
  <c r="E33" i="2"/>
  <c r="F29" i="13" s="1"/>
  <c r="J29" i="4" s="1"/>
  <c r="D34" i="2"/>
  <c r="E34" i="2"/>
  <c r="F30" i="13" s="1"/>
  <c r="J30" i="4" s="1"/>
  <c r="D35" i="2"/>
  <c r="E35" i="2"/>
  <c r="F31" i="13" s="1"/>
  <c r="J31" i="4" s="1"/>
  <c r="D36" i="2"/>
  <c r="E36" i="2"/>
  <c r="F32" i="13" s="1"/>
  <c r="J32" i="4" s="1"/>
  <c r="D37" i="2"/>
  <c r="E37" i="2"/>
  <c r="F33" i="13" s="1"/>
  <c r="J33" i="4" s="1"/>
  <c r="D38" i="2"/>
  <c r="E38" i="2"/>
  <c r="F34" i="13" s="1"/>
  <c r="J34" i="4" s="1"/>
  <c r="D39" i="2"/>
  <c r="E39" i="2"/>
  <c r="F35" i="13" s="1"/>
  <c r="J35" i="4" s="1"/>
  <c r="D40" i="2"/>
  <c r="E40" i="2"/>
  <c r="F36" i="13" s="1"/>
  <c r="J36" i="4" s="1"/>
  <c r="D41" i="2"/>
  <c r="E41" i="2"/>
  <c r="F37" i="13" s="1"/>
  <c r="J37" i="4" s="1"/>
  <c r="D42" i="2"/>
  <c r="E42" i="2"/>
  <c r="F38" i="13" s="1"/>
  <c r="D43" i="2"/>
  <c r="E43" i="2"/>
  <c r="F39" i="13" s="1"/>
  <c r="J39" i="4" s="1"/>
  <c r="D44" i="2"/>
  <c r="E44" i="2"/>
  <c r="F40" i="13" s="1"/>
  <c r="J40" i="4" s="1"/>
  <c r="D45" i="2"/>
  <c r="E45" i="2"/>
  <c r="F41" i="13" s="1"/>
  <c r="J41" i="4" s="1"/>
  <c r="D46" i="2"/>
  <c r="E46" i="2"/>
  <c r="F42" i="13" s="1"/>
  <c r="D47" i="2"/>
  <c r="E47" i="2"/>
  <c r="F43" i="13" s="1"/>
  <c r="D48" i="2"/>
  <c r="E48" i="2"/>
  <c r="F44" i="13" s="1"/>
  <c r="J44" i="4" s="1"/>
  <c r="D49" i="2"/>
  <c r="E49" i="2"/>
  <c r="F45" i="13" s="1"/>
  <c r="J45" i="4" s="1"/>
  <c r="D50" i="2"/>
  <c r="E50" i="2"/>
  <c r="F46" i="13" s="1"/>
  <c r="J46" i="4" s="1"/>
  <c r="D51" i="2"/>
  <c r="E51" i="2"/>
  <c r="F47" i="13" s="1"/>
  <c r="J47" i="4" s="1"/>
  <c r="D52" i="2"/>
  <c r="E52" i="2"/>
  <c r="F48" i="13" s="1"/>
  <c r="J48" i="4" s="1"/>
  <c r="D53" i="2"/>
  <c r="E53" i="2"/>
  <c r="F49" i="13" s="1"/>
  <c r="J49" i="4" s="1"/>
  <c r="D54" i="2"/>
  <c r="E54" i="2"/>
  <c r="F50" i="13" s="1"/>
  <c r="J50" i="4" s="1"/>
  <c r="D55" i="2"/>
  <c r="E55" i="2"/>
  <c r="F51" i="13" s="1"/>
  <c r="J51" i="4" s="1"/>
  <c r="D56" i="2"/>
  <c r="E56" i="2"/>
  <c r="F52" i="13" s="1"/>
  <c r="D57" i="2"/>
  <c r="E57" i="2"/>
  <c r="F53" i="13" s="1"/>
  <c r="J53" i="4" s="1"/>
  <c r="D58" i="2"/>
  <c r="E58" i="2"/>
  <c r="F54" i="13" s="1"/>
  <c r="J54" i="4" s="1"/>
  <c r="D59" i="2"/>
  <c r="E59" i="2"/>
  <c r="F55" i="13" s="1"/>
  <c r="J55" i="4" s="1"/>
  <c r="D60" i="2"/>
  <c r="E60" i="2"/>
  <c r="F56" i="13" s="1"/>
  <c r="J56" i="4" s="1"/>
  <c r="D61" i="2"/>
  <c r="E61" i="2"/>
  <c r="F57" i="13" s="1"/>
  <c r="J57" i="4" s="1"/>
  <c r="D62" i="2"/>
  <c r="E62" i="2"/>
  <c r="F58" i="13" s="1"/>
  <c r="J58" i="4" s="1"/>
  <c r="D63" i="2"/>
  <c r="E63" i="2"/>
  <c r="F59" i="13" s="1"/>
  <c r="J59" i="4" s="1"/>
  <c r="D64" i="2"/>
  <c r="E64" i="2"/>
  <c r="F60" i="13" s="1"/>
  <c r="J60" i="4" s="1"/>
  <c r="D65" i="2"/>
  <c r="E65" i="2"/>
  <c r="F61" i="13" s="1"/>
  <c r="J61" i="4" s="1"/>
  <c r="D66" i="2"/>
  <c r="E66" i="2"/>
  <c r="F62" i="13" s="1"/>
  <c r="D67" i="2"/>
  <c r="E67" i="2"/>
  <c r="F63" i="13" s="1"/>
  <c r="J63" i="4" s="1"/>
  <c r="D68" i="2"/>
  <c r="E68" i="2"/>
  <c r="F64" i="13" s="1"/>
  <c r="J64" i="4" s="1"/>
  <c r="D69" i="2"/>
  <c r="E69" i="2"/>
  <c r="F65" i="13" s="1"/>
  <c r="J65" i="4" s="1"/>
  <c r="D70" i="2"/>
  <c r="E70" i="2"/>
  <c r="F66" i="13" s="1"/>
  <c r="J66" i="4" s="1"/>
  <c r="D71" i="2"/>
  <c r="E71" i="2"/>
  <c r="F67" i="13" s="1"/>
  <c r="D72" i="2"/>
  <c r="E72" i="2"/>
  <c r="F68" i="13" s="1"/>
  <c r="D73" i="2"/>
  <c r="E73" i="2"/>
  <c r="F69" i="13" s="1"/>
  <c r="J69" i="4" s="1"/>
  <c r="D74" i="2"/>
  <c r="E74" i="2"/>
  <c r="F70" i="13" s="1"/>
  <c r="J70" i="4" s="1"/>
  <c r="D75" i="2"/>
  <c r="E75" i="2"/>
  <c r="F71" i="13" s="1"/>
  <c r="J71" i="4" s="1"/>
  <c r="D76" i="2"/>
  <c r="E76" i="2"/>
  <c r="F72" i="13" s="1"/>
  <c r="J72" i="4" s="1"/>
  <c r="D77" i="2"/>
  <c r="E77" i="2"/>
  <c r="F73" i="13" s="1"/>
  <c r="J73" i="4" s="1"/>
  <c r="D78" i="2"/>
  <c r="E78" i="2"/>
  <c r="F74" i="13" s="1"/>
  <c r="D79" i="2"/>
  <c r="E79" i="2"/>
  <c r="F75" i="13" s="1"/>
  <c r="D80" i="2"/>
  <c r="E80" i="2"/>
  <c r="F76" i="13" s="1"/>
  <c r="J76" i="4" s="1"/>
  <c r="D81" i="2"/>
  <c r="E81" i="2"/>
  <c r="F77" i="13" s="1"/>
  <c r="J77" i="4" s="1"/>
  <c r="D82" i="2"/>
  <c r="E82" i="2"/>
  <c r="F78" i="13" s="1"/>
  <c r="J78" i="4" s="1"/>
  <c r="D83" i="2"/>
  <c r="E83" i="2"/>
  <c r="F79" i="13" s="1"/>
  <c r="J79" i="4" s="1"/>
  <c r="D84" i="2"/>
  <c r="E84" i="2"/>
  <c r="F80" i="13" s="1"/>
  <c r="J80" i="4" s="1"/>
  <c r="D85" i="2"/>
  <c r="E85" i="2"/>
  <c r="F81" i="13" s="1"/>
  <c r="J81" i="4" s="1"/>
  <c r="D86" i="2"/>
  <c r="E86" i="2"/>
  <c r="F82" i="13" s="1"/>
  <c r="D87" i="2"/>
  <c r="E87" i="2"/>
  <c r="F83" i="13" s="1"/>
  <c r="D88" i="2"/>
  <c r="E88" i="2"/>
  <c r="F84" i="13" s="1"/>
  <c r="J84" i="4" s="1"/>
  <c r="D89" i="2"/>
  <c r="E89" i="2"/>
  <c r="F85" i="13" s="1"/>
  <c r="D90" i="2"/>
  <c r="E90" i="2"/>
  <c r="F86" i="13" s="1"/>
  <c r="J86" i="4" s="1"/>
  <c r="D91" i="2"/>
  <c r="E91" i="2"/>
  <c r="F87" i="13" s="1"/>
  <c r="J87" i="4" s="1"/>
  <c r="D92" i="2"/>
  <c r="E92" i="2"/>
  <c r="F88" i="13" s="1"/>
  <c r="J88" i="4" s="1"/>
  <c r="D93" i="2"/>
  <c r="E93" i="2"/>
  <c r="F89" i="13" s="1"/>
  <c r="J89" i="4" s="1"/>
  <c r="D94" i="2"/>
  <c r="E94" i="2"/>
  <c r="F90" i="13" s="1"/>
  <c r="J90" i="4" s="1"/>
  <c r="D95" i="2"/>
  <c r="E95" i="2"/>
  <c r="F91" i="13" s="1"/>
  <c r="J91" i="4" s="1"/>
  <c r="D96" i="2"/>
  <c r="E96" i="2"/>
  <c r="F92" i="13" s="1"/>
  <c r="D97" i="2"/>
  <c r="E97" i="2"/>
  <c r="F93" i="13" s="1"/>
  <c r="J93" i="4" s="1"/>
  <c r="D98" i="2"/>
  <c r="E98" i="2"/>
  <c r="F94" i="13" s="1"/>
  <c r="J94" i="4" s="1"/>
  <c r="D99" i="2"/>
  <c r="E99" i="2"/>
  <c r="F95" i="13" s="1"/>
  <c r="J95" i="4" s="1"/>
  <c r="D100" i="2"/>
  <c r="E100" i="2"/>
  <c r="F96" i="13" s="1"/>
  <c r="J96" i="4" s="1"/>
  <c r="D101" i="2"/>
  <c r="E101" i="2"/>
  <c r="F97" i="13" s="1"/>
  <c r="J97" i="4" s="1"/>
  <c r="D102" i="2"/>
  <c r="E102" i="2"/>
  <c r="F98" i="13" s="1"/>
  <c r="J98" i="4" s="1"/>
  <c r="D103" i="2"/>
  <c r="E103" i="2"/>
  <c r="F99" i="13" s="1"/>
  <c r="D104" i="2"/>
  <c r="E104" i="2"/>
  <c r="F100" i="13" s="1"/>
  <c r="D105" i="2"/>
  <c r="E105" i="2"/>
  <c r="F101" i="13" s="1"/>
  <c r="J101" i="4" s="1"/>
  <c r="D106" i="2"/>
  <c r="E106" i="2"/>
  <c r="F102" i="13" s="1"/>
  <c r="J102" i="4" s="1"/>
  <c r="D107" i="2"/>
  <c r="E107" i="2"/>
  <c r="F103" i="13" s="1"/>
  <c r="J103" i="4" s="1"/>
  <c r="D108" i="2"/>
  <c r="E108" i="2"/>
  <c r="F104" i="13" s="1"/>
  <c r="J104" i="4" s="1"/>
  <c r="D109" i="2"/>
  <c r="E109" i="2"/>
  <c r="F105" i="13" s="1"/>
  <c r="J105" i="4" s="1"/>
  <c r="D110" i="2"/>
  <c r="E110" i="2"/>
  <c r="F106" i="13" s="1"/>
  <c r="J106" i="4" s="1"/>
  <c r="D111" i="2"/>
  <c r="E111" i="2"/>
  <c r="F107" i="13" s="1"/>
  <c r="D112" i="2"/>
  <c r="E112" i="2"/>
  <c r="F108" i="13" s="1"/>
  <c r="J108" i="4" s="1"/>
  <c r="D113" i="2"/>
  <c r="E113" i="2"/>
  <c r="F109" i="13" s="1"/>
  <c r="J109" i="4" s="1"/>
  <c r="D114" i="2"/>
  <c r="E114" i="2"/>
  <c r="F110" i="13" s="1"/>
  <c r="J110" i="4" s="1"/>
  <c r="D115" i="2"/>
  <c r="E115" i="2"/>
  <c r="F111" i="13" s="1"/>
  <c r="J111" i="4" s="1"/>
  <c r="D116" i="2"/>
  <c r="E116" i="2"/>
  <c r="F112" i="13" s="1"/>
  <c r="D117" i="2"/>
  <c r="E117" i="2"/>
  <c r="F113" i="13" s="1"/>
  <c r="J113" i="4" s="1"/>
  <c r="D118" i="2"/>
  <c r="E118" i="2"/>
  <c r="F114" i="13" s="1"/>
  <c r="J114" i="4" s="1"/>
  <c r="D119" i="2"/>
  <c r="E119" i="2"/>
  <c r="F115" i="13" s="1"/>
  <c r="D120" i="2"/>
  <c r="E120" i="2"/>
  <c r="F116" i="13" s="1"/>
  <c r="D121" i="2"/>
  <c r="E121" i="2"/>
  <c r="F117" i="13" s="1"/>
  <c r="J117" i="4" s="1"/>
  <c r="D122" i="2"/>
  <c r="E122" i="2"/>
  <c r="F118" i="13" s="1"/>
  <c r="J118" i="4" s="1"/>
  <c r="D123" i="2"/>
  <c r="E123" i="2"/>
  <c r="F119" i="13" s="1"/>
  <c r="J119" i="4" s="1"/>
  <c r="D124" i="2"/>
  <c r="E124" i="2"/>
  <c r="F120" i="13" s="1"/>
  <c r="J120" i="4" s="1"/>
  <c r="D125" i="2"/>
  <c r="E125" i="2"/>
  <c r="F121" i="13" s="1"/>
  <c r="J121" i="4" s="1"/>
  <c r="D126" i="2"/>
  <c r="E126" i="2"/>
  <c r="F122" i="13" s="1"/>
  <c r="J122" i="4" s="1"/>
  <c r="D127" i="2"/>
  <c r="E127" i="2"/>
  <c r="F123" i="13" s="1"/>
  <c r="D128" i="2"/>
  <c r="E128" i="2"/>
  <c r="F124" i="13" s="1"/>
  <c r="J124" i="4" s="1"/>
  <c r="D129" i="2"/>
  <c r="E129" i="2"/>
  <c r="F125" i="13" s="1"/>
  <c r="J125" i="4" s="1"/>
  <c r="D130" i="2"/>
  <c r="E130" i="2"/>
  <c r="F126" i="13" s="1"/>
  <c r="D131" i="2"/>
  <c r="E131" i="2"/>
  <c r="F127" i="13" s="1"/>
  <c r="J127" i="4" s="1"/>
  <c r="D132" i="2"/>
  <c r="E132" i="2"/>
  <c r="F128" i="13" s="1"/>
  <c r="J128" i="4" s="1"/>
  <c r="F245" i="10"/>
  <c r="I245" i="4" s="1"/>
  <c r="K245" i="4" s="1"/>
  <c r="E12" i="2"/>
  <c r="F8" i="13" s="1"/>
  <c r="J8" i="4" s="1"/>
  <c r="D12" i="2"/>
  <c r="I13" i="10" l="1"/>
  <c r="M13" i="10"/>
  <c r="M997" i="4"/>
  <c r="N1794" i="4"/>
  <c r="M1672" i="4"/>
  <c r="P1868" i="4"/>
  <c r="R1090" i="4"/>
  <c r="P1865" i="4"/>
  <c r="P750" i="4"/>
  <c r="R1683" i="4"/>
  <c r="P1723" i="4"/>
  <c r="P1684" i="4"/>
  <c r="M1720" i="4"/>
  <c r="L589" i="4"/>
  <c r="Q505" i="4"/>
  <c r="R575" i="4"/>
  <c r="N1978" i="4"/>
  <c r="P1953" i="4"/>
  <c r="Q1042" i="4"/>
  <c r="P1065" i="4"/>
  <c r="P527" i="4"/>
  <c r="O1546" i="4"/>
  <c r="P1152" i="4"/>
  <c r="M1897" i="4"/>
  <c r="P528" i="4"/>
  <c r="Q1576" i="4"/>
  <c r="L528" i="4"/>
  <c r="Q1521" i="4"/>
  <c r="N832" i="4"/>
  <c r="P847" i="4"/>
  <c r="R880" i="4"/>
  <c r="M1428" i="4"/>
  <c r="Q514" i="4"/>
  <c r="P1885" i="4"/>
  <c r="P1092" i="4"/>
  <c r="R750" i="4"/>
  <c r="N1865" i="4"/>
  <c r="L1883" i="4"/>
  <c r="R1042" i="4"/>
  <c r="O1883" i="4"/>
  <c r="R505" i="4"/>
  <c r="L943" i="4"/>
  <c r="P1130" i="4"/>
  <c r="N1919" i="4"/>
  <c r="O528" i="4"/>
  <c r="Q1672" i="4"/>
  <c r="R878" i="4"/>
  <c r="R1002" i="4"/>
  <c r="N1446" i="4"/>
  <c r="O1868" i="4"/>
  <c r="R1978" i="4"/>
  <c r="N1608" i="4"/>
  <c r="P1113" i="4"/>
  <c r="N1121" i="4"/>
  <c r="L1885" i="4"/>
  <c r="O908" i="4"/>
  <c r="M750" i="4"/>
  <c r="L878" i="4"/>
  <c r="L1120" i="4"/>
  <c r="L1724" i="4"/>
  <c r="M880" i="4"/>
  <c r="R1885" i="4"/>
  <c r="O441" i="4"/>
  <c r="R1092" i="4"/>
  <c r="P611" i="4"/>
  <c r="O489" i="4"/>
  <c r="L1128" i="4"/>
  <c r="P1848" i="4"/>
  <c r="M1665" i="4"/>
  <c r="Q1596" i="4"/>
  <c r="P1403" i="4"/>
  <c r="N1318" i="4"/>
  <c r="M1354" i="4"/>
  <c r="H143" i="13"/>
  <c r="O143" i="13" s="1"/>
  <c r="H44" i="13"/>
  <c r="H234" i="13"/>
  <c r="O234" i="13" s="1"/>
  <c r="H184" i="13"/>
  <c r="O184" i="13" s="1"/>
  <c r="H207" i="13"/>
  <c r="O207" i="13" s="1"/>
  <c r="H227" i="13"/>
  <c r="O227" i="13" s="1"/>
  <c r="H30" i="13"/>
  <c r="H376" i="10"/>
  <c r="O376" i="10" s="1"/>
  <c r="H340" i="13"/>
  <c r="O340" i="13" s="1"/>
  <c r="H349" i="13"/>
  <c r="O349" i="13" s="1"/>
  <c r="H270" i="10"/>
  <c r="O270" i="10" s="1"/>
  <c r="H267" i="13"/>
  <c r="O267" i="13" s="1"/>
  <c r="H279" i="10"/>
  <c r="O279" i="10" s="1"/>
  <c r="H271" i="10"/>
  <c r="O271" i="10" s="1"/>
  <c r="H201" i="13"/>
  <c r="O201" i="13" s="1"/>
  <c r="H132" i="13"/>
  <c r="O132" i="13" s="1"/>
  <c r="H70" i="13"/>
  <c r="H71" i="13"/>
  <c r="H139" i="13"/>
  <c r="O139" i="13" s="1"/>
  <c r="H20" i="13"/>
  <c r="H203" i="13"/>
  <c r="O203" i="13" s="1"/>
  <c r="H243" i="13"/>
  <c r="O243" i="13" s="1"/>
  <c r="H195" i="13"/>
  <c r="O195" i="13" s="1"/>
  <c r="H209" i="13"/>
  <c r="O209" i="13" s="1"/>
  <c r="H109" i="13"/>
  <c r="H155" i="13"/>
  <c r="O155" i="13" s="1"/>
  <c r="H169" i="13"/>
  <c r="O169" i="13" s="1"/>
  <c r="H72" i="13"/>
  <c r="H14" i="13"/>
  <c r="H104" i="13"/>
  <c r="H96" i="13"/>
  <c r="H111" i="13"/>
  <c r="H171" i="13"/>
  <c r="O171" i="13" s="1"/>
  <c r="H233" i="13"/>
  <c r="O233" i="13" s="1"/>
  <c r="H391" i="13"/>
  <c r="O391" i="13" s="1"/>
  <c r="H115" i="13"/>
  <c r="H276" i="10"/>
  <c r="O276" i="10" s="1"/>
  <c r="H510" i="13"/>
  <c r="O510" i="13" s="1"/>
  <c r="H272" i="13"/>
  <c r="O272" i="13" s="1"/>
  <c r="H204" i="13"/>
  <c r="O204" i="13" s="1"/>
  <c r="H194" i="13"/>
  <c r="O194" i="13" s="1"/>
  <c r="H196" i="13"/>
  <c r="O196" i="13" s="1"/>
  <c r="H344" i="10"/>
  <c r="O344" i="10" s="1"/>
  <c r="H428" i="13"/>
  <c r="O428" i="13" s="1"/>
  <c r="H412" i="13"/>
  <c r="O412" i="13" s="1"/>
  <c r="H505" i="10"/>
  <c r="O505" i="10" s="1"/>
  <c r="H388" i="10"/>
  <c r="O388" i="10" s="1"/>
  <c r="H479" i="10"/>
  <c r="O479" i="10" s="1"/>
  <c r="H75" i="13"/>
  <c r="H420" i="13"/>
  <c r="O420" i="13" s="1"/>
  <c r="H81" i="13"/>
  <c r="H494" i="13"/>
  <c r="O494" i="13" s="1"/>
  <c r="H500" i="13"/>
  <c r="O500" i="13" s="1"/>
  <c r="H475" i="10"/>
  <c r="O475" i="10" s="1"/>
  <c r="H386" i="10"/>
  <c r="O386" i="10" s="1"/>
  <c r="H287" i="10"/>
  <c r="O287" i="10" s="1"/>
  <c r="H315" i="10"/>
  <c r="O315" i="10" s="1"/>
  <c r="H362" i="10"/>
  <c r="O362" i="10" s="1"/>
  <c r="H501" i="10"/>
  <c r="O501" i="10" s="1"/>
  <c r="H117" i="13"/>
  <c r="H314" i="13"/>
  <c r="O314" i="13" s="1"/>
  <c r="H311" i="13"/>
  <c r="O311" i="13" s="1"/>
  <c r="H502" i="13"/>
  <c r="O502" i="13" s="1"/>
  <c r="H51" i="13"/>
  <c r="H522" i="10"/>
  <c r="O522" i="10" s="1"/>
  <c r="H404" i="13"/>
  <c r="O404" i="13" s="1"/>
  <c r="H519" i="13"/>
  <c r="O519" i="13" s="1"/>
  <c r="H237" i="13"/>
  <c r="O237" i="13" s="1"/>
  <c r="H376" i="13"/>
  <c r="O376" i="13" s="1"/>
  <c r="H37" i="13"/>
  <c r="H337" i="13"/>
  <c r="O337" i="13" s="1"/>
  <c r="H440" i="13"/>
  <c r="O440" i="13" s="1"/>
  <c r="H324" i="10"/>
  <c r="O324" i="10" s="1"/>
  <c r="H319" i="13"/>
  <c r="O319" i="13" s="1"/>
  <c r="H496" i="10"/>
  <c r="O496" i="10" s="1"/>
  <c r="H279" i="13"/>
  <c r="O279" i="13" s="1"/>
  <c r="H410" i="13"/>
  <c r="O410" i="13" s="1"/>
  <c r="H93" i="13"/>
  <c r="H238" i="13"/>
  <c r="O238" i="13" s="1"/>
  <c r="H509" i="13"/>
  <c r="O509" i="13" s="1"/>
  <c r="H470" i="10"/>
  <c r="O470" i="10" s="1"/>
  <c r="H311" i="10"/>
  <c r="O311" i="10" s="1"/>
  <c r="M311" i="4" s="1"/>
  <c r="H119" i="13"/>
  <c r="H306" i="13"/>
  <c r="O306" i="13" s="1"/>
  <c r="H520" i="13"/>
  <c r="O520" i="13" s="1"/>
  <c r="H73" i="13"/>
  <c r="H164" i="13"/>
  <c r="O164" i="13" s="1"/>
  <c r="H409" i="13"/>
  <c r="O409" i="13" s="1"/>
  <c r="H482" i="13"/>
  <c r="O482" i="13" s="1"/>
  <c r="H10" i="13"/>
  <c r="H320" i="10"/>
  <c r="O320" i="10" s="1"/>
  <c r="H114" i="13"/>
  <c r="H335" i="13"/>
  <c r="O335" i="13" s="1"/>
  <c r="H445" i="13"/>
  <c r="O445" i="13" s="1"/>
  <c r="H268" i="10"/>
  <c r="O268" i="10" s="1"/>
  <c r="H95" i="13"/>
  <c r="H59" i="13"/>
  <c r="H426" i="13"/>
  <c r="O426" i="13" s="1"/>
  <c r="H437" i="13"/>
  <c r="O437" i="13" s="1"/>
  <c r="H259" i="13"/>
  <c r="O259" i="13" s="1"/>
  <c r="H355" i="10"/>
  <c r="O355" i="10" s="1"/>
  <c r="H40" i="13"/>
  <c r="H355" i="13"/>
  <c r="O355" i="13" s="1"/>
  <c r="H262" i="13"/>
  <c r="O262" i="13" s="1"/>
  <c r="H428" i="10"/>
  <c r="O428" i="10" s="1"/>
  <c r="M428" i="4" s="1"/>
  <c r="H246" i="10"/>
  <c r="O246" i="10" s="1"/>
  <c r="H41" i="13"/>
  <c r="H305" i="13"/>
  <c r="O305" i="13" s="1"/>
  <c r="H497" i="10"/>
  <c r="O497" i="10" s="1"/>
  <c r="H94" i="13"/>
  <c r="H291" i="13"/>
  <c r="O291" i="13" s="1"/>
  <c r="H472" i="13"/>
  <c r="O472" i="13" s="1"/>
  <c r="H464" i="10"/>
  <c r="O464" i="10" s="1"/>
  <c r="H363" i="10"/>
  <c r="O363" i="10" s="1"/>
  <c r="H189" i="13"/>
  <c r="O189" i="13" s="1"/>
  <c r="H307" i="13"/>
  <c r="O307" i="13" s="1"/>
  <c r="H454" i="13"/>
  <c r="O454" i="13" s="1"/>
  <c r="H102" i="13"/>
  <c r="H225" i="13"/>
  <c r="O225" i="13" s="1"/>
  <c r="H450" i="13"/>
  <c r="O450" i="13" s="1"/>
  <c r="H479" i="13"/>
  <c r="O479" i="13" s="1"/>
  <c r="H465" i="10"/>
  <c r="O465" i="10" s="1"/>
  <c r="H167" i="13"/>
  <c r="O167" i="13" s="1"/>
  <c r="H74" i="13"/>
  <c r="H24" i="13"/>
  <c r="H439" i="10"/>
  <c r="O439" i="10" s="1"/>
  <c r="H113" i="13"/>
  <c r="H371" i="13"/>
  <c r="O371" i="13" s="1"/>
  <c r="H328" i="13"/>
  <c r="O328" i="13" s="1"/>
  <c r="H100" i="13"/>
  <c r="H187" i="13"/>
  <c r="O187" i="13" s="1"/>
  <c r="H101" i="13"/>
  <c r="H385" i="13"/>
  <c r="O385" i="13" s="1"/>
  <c r="H344" i="13"/>
  <c r="O344" i="13" s="1"/>
  <c r="H295" i="13"/>
  <c r="O295" i="13" s="1"/>
  <c r="H110" i="13"/>
  <c r="H91" i="13"/>
  <c r="H285" i="13"/>
  <c r="O285" i="13" s="1"/>
  <c r="H487" i="13"/>
  <c r="O487" i="13" s="1"/>
  <c r="H108" i="13"/>
  <c r="H265" i="10"/>
  <c r="O265" i="10" s="1"/>
  <c r="H28" i="13"/>
  <c r="H282" i="13"/>
  <c r="O282" i="13" s="1"/>
  <c r="H347" i="10"/>
  <c r="O347" i="10" s="1"/>
  <c r="H106" i="13"/>
  <c r="H315" i="13"/>
  <c r="O315" i="13" s="1"/>
  <c r="H497" i="13"/>
  <c r="O497" i="13" s="1"/>
  <c r="H218" i="13"/>
  <c r="O218" i="13" s="1"/>
  <c r="H334" i="10"/>
  <c r="O334" i="10" s="1"/>
  <c r="H159" i="13"/>
  <c r="O159" i="13" s="1"/>
  <c r="H363" i="13"/>
  <c r="O363" i="13" s="1"/>
  <c r="H488" i="13"/>
  <c r="O488" i="13" s="1"/>
  <c r="H229" i="13"/>
  <c r="O229" i="13" s="1"/>
  <c r="H170" i="13"/>
  <c r="O170" i="13" s="1"/>
  <c r="H442" i="13"/>
  <c r="O442" i="13" s="1"/>
  <c r="H405" i="13"/>
  <c r="O405" i="13" s="1"/>
  <c r="H317" i="10"/>
  <c r="O317" i="10" s="1"/>
  <c r="H257" i="10"/>
  <c r="O257" i="10" s="1"/>
  <c r="H513" i="13"/>
  <c r="O513" i="13" s="1"/>
  <c r="H446" i="13"/>
  <c r="O446" i="13" s="1"/>
  <c r="H45" i="13"/>
  <c r="H450" i="10"/>
  <c r="O450" i="10" s="1"/>
  <c r="M450" i="4" s="1"/>
  <c r="H173" i="13"/>
  <c r="O173" i="13" s="1"/>
  <c r="H383" i="13"/>
  <c r="O383" i="13" s="1"/>
  <c r="H421" i="13"/>
  <c r="O421" i="13" s="1"/>
  <c r="H46" i="13"/>
  <c r="H421" i="10"/>
  <c r="O421" i="10" s="1"/>
  <c r="H103" i="13"/>
  <c r="H402" i="13"/>
  <c r="O402" i="13" s="1"/>
  <c r="H379" i="10"/>
  <c r="O379" i="10" s="1"/>
  <c r="H508" i="13"/>
  <c r="O508" i="13" s="1"/>
  <c r="H26" i="13"/>
  <c r="H124" i="13"/>
  <c r="H327" i="13"/>
  <c r="O327" i="13" s="1"/>
  <c r="H304" i="13"/>
  <c r="O304" i="13" s="1"/>
  <c r="H43" i="13"/>
  <c r="H299" i="10"/>
  <c r="O299" i="10" s="1"/>
  <c r="H76" i="13"/>
  <c r="H369" i="13"/>
  <c r="O369" i="13" s="1"/>
  <c r="H397" i="13"/>
  <c r="O397" i="13" s="1"/>
  <c r="H161" i="13"/>
  <c r="O161" i="13" s="1"/>
  <c r="H258" i="13"/>
  <c r="O258" i="13" s="1"/>
  <c r="H490" i="13"/>
  <c r="O490" i="13" s="1"/>
  <c r="H480" i="10"/>
  <c r="O480" i="10" s="1"/>
  <c r="H383" i="10"/>
  <c r="O383" i="10" s="1"/>
  <c r="H224" i="13"/>
  <c r="O224" i="13" s="1"/>
  <c r="H392" i="13"/>
  <c r="O392" i="13" s="1"/>
  <c r="H356" i="13"/>
  <c r="O356" i="13" s="1"/>
  <c r="H478" i="13"/>
  <c r="O478" i="13" s="1"/>
  <c r="H208" i="13"/>
  <c r="O208" i="13" s="1"/>
  <c r="H432" i="13"/>
  <c r="O432" i="13" s="1"/>
  <c r="H381" i="13"/>
  <c r="O381" i="13" s="1"/>
  <c r="H298" i="10"/>
  <c r="O298" i="10" s="1"/>
  <c r="H287" i="13"/>
  <c r="O287" i="13" s="1"/>
  <c r="H382" i="13"/>
  <c r="O382" i="13" s="1"/>
  <c r="H188" i="13"/>
  <c r="O188" i="13" s="1"/>
  <c r="H129" i="13"/>
  <c r="O129" i="13" s="1"/>
  <c r="H521" i="10"/>
  <c r="O521" i="10" s="1"/>
  <c r="H154" i="13"/>
  <c r="O154" i="13" s="1"/>
  <c r="H400" i="13"/>
  <c r="O400" i="13" s="1"/>
  <c r="H429" i="13"/>
  <c r="O429" i="13" s="1"/>
  <c r="H251" i="10"/>
  <c r="O251" i="10" s="1"/>
  <c r="H337" i="10"/>
  <c r="O337" i="10" s="1"/>
  <c r="H66" i="13"/>
  <c r="H425" i="13"/>
  <c r="O425" i="13" s="1"/>
  <c r="H8" i="13"/>
  <c r="H474" i="13"/>
  <c r="O474" i="13" s="1"/>
  <c r="H254" i="10"/>
  <c r="O254" i="10" s="1"/>
  <c r="H156" i="13"/>
  <c r="O156" i="13" s="1"/>
  <c r="H434" i="13"/>
  <c r="O434" i="13" s="1"/>
  <c r="H365" i="13"/>
  <c r="O365" i="13" s="1"/>
  <c r="H63" i="13"/>
  <c r="H328" i="10"/>
  <c r="O328" i="10" s="1"/>
  <c r="M328" i="4" s="1"/>
  <c r="H160" i="13"/>
  <c r="O160" i="13" s="1"/>
  <c r="H424" i="13"/>
  <c r="O424" i="13" s="1"/>
  <c r="H277" i="10"/>
  <c r="O277" i="10" s="1"/>
  <c r="H136" i="13"/>
  <c r="O136" i="13" s="1"/>
  <c r="H343" i="13"/>
  <c r="O343" i="13" s="1"/>
  <c r="H326" i="13"/>
  <c r="O326" i="13" s="1"/>
  <c r="H456" i="10"/>
  <c r="O456" i="10" s="1"/>
  <c r="H423" i="10"/>
  <c r="O423" i="10" s="1"/>
  <c r="H211" i="13"/>
  <c r="O211" i="13" s="1"/>
  <c r="H476" i="13"/>
  <c r="O476" i="13" s="1"/>
  <c r="H256" i="13"/>
  <c r="O256" i="13" s="1"/>
  <c r="H19" i="13"/>
  <c r="H329" i="13"/>
  <c r="O329" i="13" s="1"/>
  <c r="H484" i="13"/>
  <c r="O484" i="13" s="1"/>
  <c r="H310" i="13"/>
  <c r="O310" i="13" s="1"/>
  <c r="H445" i="10"/>
  <c r="O445" i="10" s="1"/>
  <c r="H312" i="13"/>
  <c r="O312" i="13" s="1"/>
  <c r="H366" i="13"/>
  <c r="O366" i="13" s="1"/>
  <c r="H157" i="13"/>
  <c r="O157" i="13" s="1"/>
  <c r="H13" i="13"/>
  <c r="H216" i="13"/>
  <c r="O216" i="13" s="1"/>
  <c r="H367" i="13"/>
  <c r="O367" i="13" s="1"/>
  <c r="H303" i="13"/>
  <c r="O303" i="13" s="1"/>
  <c r="H264" i="10"/>
  <c r="O264" i="10" s="1"/>
  <c r="M264" i="4" s="1"/>
  <c r="H389" i="10"/>
  <c r="O389" i="10" s="1"/>
  <c r="H83" i="13"/>
  <c r="H324" i="13"/>
  <c r="O324" i="13" s="1"/>
  <c r="H38" i="13"/>
  <c r="H436" i="13"/>
  <c r="O436" i="13" s="1"/>
  <c r="H508" i="10"/>
  <c r="O508" i="10" s="1"/>
  <c r="H151" i="13"/>
  <c r="O151" i="13" s="1"/>
  <c r="H505" i="13"/>
  <c r="O505" i="13" s="1"/>
  <c r="M505" i="4" s="1"/>
  <c r="H413" i="13"/>
  <c r="O413" i="13" s="1"/>
  <c r="H123" i="13"/>
  <c r="H338" i="10"/>
  <c r="O338" i="10" s="1"/>
  <c r="H228" i="13"/>
  <c r="O228" i="13" s="1"/>
  <c r="H465" i="13"/>
  <c r="O465" i="13" s="1"/>
  <c r="H438" i="13"/>
  <c r="O438" i="13" s="1"/>
  <c r="H205" i="13"/>
  <c r="O205" i="13" s="1"/>
  <c r="H399" i="13"/>
  <c r="O399" i="13" s="1"/>
  <c r="H518" i="13"/>
  <c r="O518" i="13" s="1"/>
  <c r="H226" i="13"/>
  <c r="O226" i="13" s="1"/>
  <c r="H402" i="10"/>
  <c r="O402" i="10" s="1"/>
  <c r="H255" i="13"/>
  <c r="O255" i="13" s="1"/>
  <c r="H439" i="13"/>
  <c r="O439" i="13" s="1"/>
  <c r="H443" i="10"/>
  <c r="O443" i="10" s="1"/>
  <c r="H16" i="13"/>
  <c r="H345" i="13"/>
  <c r="O345" i="13" s="1"/>
  <c r="H449" i="13"/>
  <c r="O449" i="13" s="1"/>
  <c r="H182" i="13"/>
  <c r="O182" i="13" s="1"/>
  <c r="H460" i="13"/>
  <c r="O460" i="13" s="1"/>
  <c r="H397" i="10"/>
  <c r="O397" i="10" s="1"/>
  <c r="H255" i="10"/>
  <c r="O255" i="10" s="1"/>
  <c r="H265" i="13"/>
  <c r="O265" i="13" s="1"/>
  <c r="H247" i="10"/>
  <c r="O247" i="10" s="1"/>
  <c r="H400" i="10"/>
  <c r="O400" i="10" s="1"/>
  <c r="M400" i="4" s="1"/>
  <c r="H33" i="13"/>
  <c r="H271" i="13"/>
  <c r="O271" i="13" s="1"/>
  <c r="H489" i="13"/>
  <c r="O489" i="13" s="1"/>
  <c r="H452" i="13"/>
  <c r="O452" i="13" s="1"/>
  <c r="H458" i="10"/>
  <c r="O458" i="10" s="1"/>
  <c r="M458" i="4" s="1"/>
  <c r="H500" i="10"/>
  <c r="O500" i="10" s="1"/>
  <c r="M500" i="4" s="1"/>
  <c r="H213" i="13"/>
  <c r="O213" i="13" s="1"/>
  <c r="H469" i="13"/>
  <c r="O469" i="13" s="1"/>
  <c r="H86" i="13"/>
  <c r="H458" i="13"/>
  <c r="O458" i="13" s="1"/>
  <c r="H245" i="13"/>
  <c r="O245" i="13" s="1"/>
  <c r="H457" i="13"/>
  <c r="O457" i="13" s="1"/>
  <c r="H495" i="13"/>
  <c r="O495" i="13" s="1"/>
  <c r="H252" i="10"/>
  <c r="O252" i="10" s="1"/>
  <c r="H346" i="10"/>
  <c r="O346" i="10" s="1"/>
  <c r="H251" i="13"/>
  <c r="O251" i="13" s="1"/>
  <c r="H480" i="13"/>
  <c r="O480" i="13" s="1"/>
  <c r="H515" i="10"/>
  <c r="O515" i="10" s="1"/>
  <c r="H261" i="13"/>
  <c r="O261" i="13" s="1"/>
  <c r="H377" i="13"/>
  <c r="O377" i="13" s="1"/>
  <c r="H451" i="13"/>
  <c r="O451" i="13" s="1"/>
  <c r="H484" i="10"/>
  <c r="O484" i="10" s="1"/>
  <c r="H18" i="13"/>
  <c r="H283" i="13"/>
  <c r="O283" i="13" s="1"/>
  <c r="H444" i="13"/>
  <c r="O444" i="13" s="1"/>
  <c r="H253" i="10"/>
  <c r="O253" i="10" s="1"/>
  <c r="H21" i="13"/>
  <c r="H359" i="13"/>
  <c r="O359" i="13" s="1"/>
  <c r="H463" i="13"/>
  <c r="O463" i="13" s="1"/>
  <c r="H77" i="13"/>
  <c r="H262" i="10"/>
  <c r="O262" i="10" s="1"/>
  <c r="H408" i="13"/>
  <c r="O408" i="13" s="1"/>
  <c r="H320" i="13"/>
  <c r="O320" i="13" s="1"/>
  <c r="H135" i="13"/>
  <c r="O135" i="13" s="1"/>
  <c r="H485" i="10"/>
  <c r="O485" i="10" s="1"/>
  <c r="H98" i="13"/>
  <c r="H301" i="13"/>
  <c r="O301" i="13" s="1"/>
  <c r="H492" i="13"/>
  <c r="O492" i="13" s="1"/>
  <c r="H360" i="10"/>
  <c r="O360" i="10" s="1"/>
  <c r="H31" i="13"/>
  <c r="H503" i="10"/>
  <c r="O503" i="10" s="1"/>
  <c r="H347" i="13"/>
  <c r="O347" i="13" s="1"/>
  <c r="H254" i="13"/>
  <c r="O254" i="13" s="1"/>
  <c r="H127" i="13"/>
  <c r="H511" i="13"/>
  <c r="O511" i="13" s="1"/>
  <c r="H35" i="13"/>
  <c r="H263" i="13"/>
  <c r="O263" i="13" s="1"/>
  <c r="H516" i="13"/>
  <c r="O516" i="13" s="1"/>
  <c r="H351" i="13"/>
  <c r="O351" i="13" s="1"/>
  <c r="H146" i="13"/>
  <c r="O146" i="13" s="1"/>
  <c r="H416" i="10"/>
  <c r="O416" i="10" s="1"/>
  <c r="H239" i="13"/>
  <c r="O239" i="13" s="1"/>
  <c r="H248" i="13"/>
  <c r="O248" i="13" s="1"/>
  <c r="H54" i="13"/>
  <c r="H174" i="13"/>
  <c r="O174" i="13" s="1"/>
  <c r="H378" i="13"/>
  <c r="O378" i="13" s="1"/>
  <c r="H486" i="13"/>
  <c r="O486" i="13" s="1"/>
  <c r="H272" i="10"/>
  <c r="O272" i="10" s="1"/>
  <c r="M272" i="4" s="1"/>
  <c r="H49" i="13"/>
  <c r="H323" i="13"/>
  <c r="O323" i="13" s="1"/>
  <c r="H522" i="13"/>
  <c r="O522" i="13" s="1"/>
  <c r="H364" i="13"/>
  <c r="O364" i="13" s="1"/>
  <c r="H149" i="13"/>
  <c r="O149" i="13" s="1"/>
  <c r="H362" i="13"/>
  <c r="O362" i="13" s="1"/>
  <c r="H456" i="13"/>
  <c r="O456" i="13" s="1"/>
  <c r="H152" i="13"/>
  <c r="O152" i="13" s="1"/>
  <c r="H232" i="13"/>
  <c r="O232" i="13" s="1"/>
  <c r="H64" i="13"/>
  <c r="H88" i="13"/>
  <c r="H36" i="13"/>
  <c r="H78" i="13"/>
  <c r="H87" i="13"/>
  <c r="H221" i="13"/>
  <c r="O221" i="13" s="1"/>
  <c r="H372" i="13"/>
  <c r="O372" i="13" s="1"/>
  <c r="H466" i="10"/>
  <c r="O466" i="10" s="1"/>
  <c r="H263" i="10"/>
  <c r="O263" i="10" s="1"/>
  <c r="H62" i="13"/>
  <c r="H231" i="13"/>
  <c r="O231" i="13" s="1"/>
  <c r="H120" i="13"/>
  <c r="H116" i="13"/>
  <c r="H133" i="13"/>
  <c r="O133" i="13" s="1"/>
  <c r="H11" i="13"/>
  <c r="H99" i="13"/>
  <c r="H80" i="13"/>
  <c r="H147" i="13"/>
  <c r="O147" i="13" s="1"/>
  <c r="H56" i="13"/>
  <c r="H140" i="13"/>
  <c r="O140" i="13" s="1"/>
  <c r="H61" i="13"/>
  <c r="H186" i="13"/>
  <c r="O186" i="13" s="1"/>
  <c r="H32" i="13"/>
  <c r="H50" i="13"/>
  <c r="H215" i="13"/>
  <c r="O215" i="13" s="1"/>
  <c r="H341" i="13"/>
  <c r="O341" i="13" s="1"/>
  <c r="H318" i="13"/>
  <c r="O318" i="13" s="1"/>
  <c r="H390" i="13"/>
  <c r="O390" i="13" s="1"/>
  <c r="H322" i="13"/>
  <c r="O322" i="13" s="1"/>
  <c r="H523" i="13"/>
  <c r="O523" i="13" s="1"/>
  <c r="H107" i="13"/>
  <c r="H192" i="13"/>
  <c r="O192" i="13" s="1"/>
  <c r="H144" i="13"/>
  <c r="O144" i="13" s="1"/>
  <c r="H235" i="13"/>
  <c r="O235" i="13" s="1"/>
  <c r="H84" i="13"/>
  <c r="H25" i="13"/>
  <c r="H52" i="13"/>
  <c r="H247" i="13"/>
  <c r="O247" i="13" s="1"/>
  <c r="H346" i="13"/>
  <c r="O346" i="13" s="1"/>
  <c r="H512" i="13"/>
  <c r="O512" i="13" s="1"/>
  <c r="H319" i="10"/>
  <c r="O319" i="10" s="1"/>
  <c r="M319" i="4" s="1"/>
  <c r="H198" i="13"/>
  <c r="O198" i="13" s="1"/>
  <c r="H58" i="13"/>
  <c r="H122" i="13"/>
  <c r="H68" i="13"/>
  <c r="H22" i="13"/>
  <c r="H168" i="13"/>
  <c r="O168" i="13" s="1"/>
  <c r="H89" i="13"/>
  <c r="H34" i="13"/>
  <c r="H138" i="13"/>
  <c r="O138" i="13" s="1"/>
  <c r="H185" i="13"/>
  <c r="O185" i="13" s="1"/>
  <c r="H177" i="13"/>
  <c r="O177" i="13" s="1"/>
  <c r="H441" i="13"/>
  <c r="O441" i="13" s="1"/>
  <c r="H477" i="13"/>
  <c r="O477" i="13" s="1"/>
  <c r="H429" i="10"/>
  <c r="O429" i="10" s="1"/>
  <c r="H392" i="10"/>
  <c r="O392" i="10" s="1"/>
  <c r="H275" i="13"/>
  <c r="O275" i="13" s="1"/>
  <c r="H150" i="13"/>
  <c r="O150" i="13" s="1"/>
  <c r="H82" i="13"/>
  <c r="H134" i="13"/>
  <c r="O134" i="13" s="1"/>
  <c r="H179" i="13"/>
  <c r="O179" i="13" s="1"/>
  <c r="H85" i="13"/>
  <c r="H142" i="13"/>
  <c r="O142" i="13" s="1"/>
  <c r="H105" i="13"/>
  <c r="H15" i="13"/>
  <c r="H193" i="13"/>
  <c r="O193" i="13" s="1"/>
  <c r="H242" i="13"/>
  <c r="O242" i="13" s="1"/>
  <c r="H200" i="13"/>
  <c r="O200" i="13" s="1"/>
  <c r="H264" i="13"/>
  <c r="O264" i="13" s="1"/>
  <c r="H290" i="13"/>
  <c r="O290" i="13" s="1"/>
  <c r="M1155" i="4"/>
  <c r="H137" i="13"/>
  <c r="O137" i="13" s="1"/>
  <c r="H27" i="13"/>
  <c r="H482" i="10"/>
  <c r="O482" i="10" s="1"/>
  <c r="M482" i="4" s="1"/>
  <c r="H358" i="13"/>
  <c r="O358" i="13" s="1"/>
  <c r="H470" i="13"/>
  <c r="O470" i="13" s="1"/>
  <c r="H459" i="13"/>
  <c r="O459" i="13" s="1"/>
  <c r="H462" i="13"/>
  <c r="O462" i="13" s="1"/>
  <c r="H506" i="13"/>
  <c r="O506" i="13" s="1"/>
  <c r="H514" i="13"/>
  <c r="O514" i="13" s="1"/>
  <c r="H448" i="13"/>
  <c r="O448" i="13" s="1"/>
  <c r="H498" i="13"/>
  <c r="O498" i="13" s="1"/>
  <c r="H466" i="13"/>
  <c r="O466" i="13" s="1"/>
  <c r="H433" i="13"/>
  <c r="O433" i="13" s="1"/>
  <c r="H361" i="13"/>
  <c r="O361" i="13" s="1"/>
  <c r="H292" i="13"/>
  <c r="O292" i="13" s="1"/>
  <c r="H496" i="13"/>
  <c r="O496" i="13" s="1"/>
  <c r="H464" i="13"/>
  <c r="O464" i="13" s="1"/>
  <c r="H455" i="13"/>
  <c r="O455" i="13" s="1"/>
  <c r="H266" i="13"/>
  <c r="O266" i="13" s="1"/>
  <c r="H274" i="13"/>
  <c r="O274" i="13" s="1"/>
  <c r="H298" i="13"/>
  <c r="O298" i="13" s="1"/>
  <c r="H356" i="10"/>
  <c r="O356" i="10" s="1"/>
  <c r="H375" i="10"/>
  <c r="O375" i="10" s="1"/>
  <c r="H394" i="10"/>
  <c r="O394" i="10" s="1"/>
  <c r="H380" i="10"/>
  <c r="O380" i="10" s="1"/>
  <c r="H125" i="13"/>
  <c r="H222" i="13"/>
  <c r="O222" i="13" s="1"/>
  <c r="H165" i="13"/>
  <c r="O165" i="13" s="1"/>
  <c r="H118" i="13"/>
  <c r="H48" i="13"/>
  <c r="H190" i="13"/>
  <c r="O190" i="13" s="1"/>
  <c r="H60" i="13"/>
  <c r="H352" i="13"/>
  <c r="O352" i="13" s="1"/>
  <c r="H483" i="13"/>
  <c r="O483" i="13" s="1"/>
  <c r="H360" i="13"/>
  <c r="O360" i="13" s="1"/>
  <c r="H354" i="13"/>
  <c r="O354" i="13" s="1"/>
  <c r="H370" i="13"/>
  <c r="O370" i="13" s="1"/>
  <c r="H300" i="13"/>
  <c r="O300" i="13" s="1"/>
  <c r="H395" i="13"/>
  <c r="O395" i="13" s="1"/>
  <c r="H396" i="13"/>
  <c r="O396" i="13" s="1"/>
  <c r="H330" i="13"/>
  <c r="O330" i="13" s="1"/>
  <c r="H491" i="13"/>
  <c r="O491" i="13" s="1"/>
  <c r="H386" i="13"/>
  <c r="O386" i="13" s="1"/>
  <c r="H388" i="13"/>
  <c r="O388" i="13" s="1"/>
  <c r="H333" i="13"/>
  <c r="O333" i="13" s="1"/>
  <c r="H407" i="10"/>
  <c r="O407" i="10" s="1"/>
  <c r="H256" i="10"/>
  <c r="O256" i="10" s="1"/>
  <c r="M256" i="4" s="1"/>
  <c r="M1829" i="4"/>
  <c r="M713" i="4"/>
  <c r="H121" i="13"/>
  <c r="H90" i="13"/>
  <c r="M916" i="4"/>
  <c r="H206" i="13"/>
  <c r="O206" i="13" s="1"/>
  <c r="H176" i="13"/>
  <c r="O176" i="13" s="1"/>
  <c r="H39" i="13"/>
  <c r="H223" i="13"/>
  <c r="O223" i="13" s="1"/>
  <c r="H53" i="13"/>
  <c r="H240" i="13"/>
  <c r="O240" i="13" s="1"/>
  <c r="H210" i="13"/>
  <c r="O210" i="13" s="1"/>
  <c r="H47" i="13"/>
  <c r="H518" i="10"/>
  <c r="O518" i="10" s="1"/>
  <c r="M518" i="4" s="1"/>
  <c r="H348" i="13"/>
  <c r="O348" i="13" s="1"/>
  <c r="H373" i="13"/>
  <c r="O373" i="13" s="1"/>
  <c r="H280" i="13"/>
  <c r="O280" i="13" s="1"/>
  <c r="H384" i="13"/>
  <c r="O384" i="13" s="1"/>
  <c r="H393" i="13"/>
  <c r="O393" i="13" s="1"/>
  <c r="H313" i="13"/>
  <c r="O313" i="13" s="1"/>
  <c r="H475" i="13"/>
  <c r="O475" i="13" s="1"/>
  <c r="H331" i="13"/>
  <c r="O331" i="13" s="1"/>
  <c r="H447" i="13"/>
  <c r="O447" i="13" s="1"/>
  <c r="H325" i="13"/>
  <c r="O325" i="13" s="1"/>
  <c r="H415" i="13"/>
  <c r="O415" i="13" s="1"/>
  <c r="H481" i="13"/>
  <c r="O481" i="13" s="1"/>
  <c r="H277" i="13"/>
  <c r="O277" i="13" s="1"/>
  <c r="H499" i="13"/>
  <c r="O499" i="13" s="1"/>
  <c r="H493" i="10"/>
  <c r="O493" i="10" s="1"/>
  <c r="H513" i="10"/>
  <c r="O513" i="10" s="1"/>
  <c r="H391" i="10"/>
  <c r="O391" i="10" s="1"/>
  <c r="H348" i="10"/>
  <c r="O348" i="10" s="1"/>
  <c r="M348" i="4" s="1"/>
  <c r="H326" i="10"/>
  <c r="O326" i="10" s="1"/>
  <c r="H384" i="10"/>
  <c r="O384" i="10" s="1"/>
  <c r="H141" i="13"/>
  <c r="O141" i="13" s="1"/>
  <c r="H128" i="13"/>
  <c r="M1818" i="4"/>
  <c r="H12" i="13"/>
  <c r="H148" i="13"/>
  <c r="O148" i="13" s="1"/>
  <c r="H145" i="13"/>
  <c r="O145" i="13" s="1"/>
  <c r="H181" i="13"/>
  <c r="O181" i="13" s="1"/>
  <c r="H197" i="13"/>
  <c r="O197" i="13" s="1"/>
  <c r="H448" i="10"/>
  <c r="O448" i="10" s="1"/>
  <c r="H369" i="10"/>
  <c r="O369" i="10" s="1"/>
  <c r="M369" i="4" s="1"/>
  <c r="H504" i="13"/>
  <c r="O504" i="13" s="1"/>
  <c r="H443" i="13"/>
  <c r="O443" i="13" s="1"/>
  <c r="H367" i="10"/>
  <c r="O367" i="10" s="1"/>
  <c r="H288" i="13"/>
  <c r="O288" i="13" s="1"/>
  <c r="H468" i="13"/>
  <c r="O468" i="13" s="1"/>
  <c r="H507" i="13"/>
  <c r="O507" i="13" s="1"/>
  <c r="H281" i="13"/>
  <c r="O281" i="13" s="1"/>
  <c r="H321" i="13"/>
  <c r="O321" i="13" s="1"/>
  <c r="H253" i="13"/>
  <c r="O253" i="13" s="1"/>
  <c r="M253" i="4" s="1"/>
  <c r="H353" i="13"/>
  <c r="O353" i="13" s="1"/>
  <c r="H285" i="10"/>
  <c r="O285" i="10" s="1"/>
  <c r="M285" i="4" s="1"/>
  <c r="H524" i="13"/>
  <c r="O524" i="13" s="1"/>
  <c r="H521" i="13"/>
  <c r="O521" i="13" s="1"/>
  <c r="M1673" i="4"/>
  <c r="H131" i="13"/>
  <c r="O131" i="13" s="1"/>
  <c r="H302" i="13"/>
  <c r="O302" i="13" s="1"/>
  <c r="H334" i="13"/>
  <c r="O334" i="13" s="1"/>
  <c r="H507" i="10"/>
  <c r="O507" i="10" s="1"/>
  <c r="H342" i="13"/>
  <c r="O342" i="13" s="1"/>
  <c r="H368" i="13"/>
  <c r="O368" i="13" s="1"/>
  <c r="H299" i="13"/>
  <c r="O299" i="13" s="1"/>
  <c r="H515" i="13"/>
  <c r="O515" i="13" s="1"/>
  <c r="H407" i="13"/>
  <c r="O407" i="13" s="1"/>
  <c r="H257" i="13"/>
  <c r="O257" i="13" s="1"/>
  <c r="H387" i="13"/>
  <c r="O387" i="13" s="1"/>
  <c r="H435" i="13"/>
  <c r="O435" i="13" s="1"/>
  <c r="H467" i="13"/>
  <c r="O467" i="13" s="1"/>
  <c r="H416" i="13"/>
  <c r="O416" i="13" s="1"/>
  <c r="H417" i="13"/>
  <c r="O417" i="13" s="1"/>
  <c r="H378" i="10"/>
  <c r="O378" i="10" s="1"/>
  <c r="H424" i="10"/>
  <c r="O424" i="10" s="1"/>
  <c r="M424" i="4" s="1"/>
  <c r="H431" i="13"/>
  <c r="O431" i="13" s="1"/>
  <c r="H349" i="10"/>
  <c r="O349" i="10" s="1"/>
  <c r="M349" i="4" s="1"/>
  <c r="H9" i="13"/>
  <c r="H175" i="13"/>
  <c r="O175" i="13" s="1"/>
  <c r="H23" i="13"/>
  <c r="M1916" i="4"/>
  <c r="H162" i="13"/>
  <c r="O162" i="13" s="1"/>
  <c r="H126" i="13"/>
  <c r="H69" i="13"/>
  <c r="H506" i="10"/>
  <c r="O506" i="10" s="1"/>
  <c r="H380" i="13"/>
  <c r="O380" i="13" s="1"/>
  <c r="H427" i="13"/>
  <c r="O427" i="13" s="1"/>
  <c r="H338" i="13"/>
  <c r="O338" i="13" s="1"/>
  <c r="H485" i="13"/>
  <c r="O485" i="13" s="1"/>
  <c r="H332" i="13"/>
  <c r="O332" i="13" s="1"/>
  <c r="H269" i="13"/>
  <c r="O269" i="13" s="1"/>
  <c r="H293" i="13"/>
  <c r="O293" i="13" s="1"/>
  <c r="H284" i="13"/>
  <c r="O284" i="13" s="1"/>
  <c r="H409" i="10"/>
  <c r="O409" i="10" s="1"/>
  <c r="H418" i="10"/>
  <c r="O418" i="10" s="1"/>
  <c r="M418" i="4" s="1"/>
  <c r="H354" i="10"/>
  <c r="O354" i="10" s="1"/>
  <c r="H283" i="10"/>
  <c r="O283" i="10" s="1"/>
  <c r="M283" i="4" s="1"/>
  <c r="H17" i="13"/>
  <c r="H163" i="13"/>
  <c r="O163" i="13" s="1"/>
  <c r="H130" i="13"/>
  <c r="O130" i="13" s="1"/>
  <c r="H79" i="13"/>
  <c r="H406" i="13"/>
  <c r="O406" i="13" s="1"/>
  <c r="H268" i="13"/>
  <c r="O268" i="13" s="1"/>
  <c r="H419" i="13"/>
  <c r="O419" i="13" s="1"/>
  <c r="H471" i="13"/>
  <c r="O471" i="13" s="1"/>
  <c r="H418" i="13"/>
  <c r="O418" i="13" s="1"/>
  <c r="H501" i="13"/>
  <c r="O501" i="13" s="1"/>
  <c r="H461" i="13"/>
  <c r="O461" i="13" s="1"/>
  <c r="H517" i="13"/>
  <c r="O517" i="13" s="1"/>
  <c r="H379" i="13"/>
  <c r="O379" i="13" s="1"/>
  <c r="H309" i="13"/>
  <c r="O309" i="13" s="1"/>
  <c r="H493" i="13"/>
  <c r="O493" i="13" s="1"/>
  <c r="H357" i="13"/>
  <c r="O357" i="13" s="1"/>
  <c r="H453" i="13"/>
  <c r="O453" i="13" s="1"/>
  <c r="H389" i="13"/>
  <c r="O389" i="13" s="1"/>
  <c r="H289" i="13"/>
  <c r="O289" i="13" s="1"/>
  <c r="H401" i="13"/>
  <c r="O401" i="13" s="1"/>
  <c r="H423" i="13"/>
  <c r="O423" i="13" s="1"/>
  <c r="H350" i="13"/>
  <c r="O350" i="13" s="1"/>
  <c r="H250" i="13"/>
  <c r="O250" i="13" s="1"/>
  <c r="H509" i="10"/>
  <c r="O509" i="10" s="1"/>
  <c r="M509" i="4" s="1"/>
  <c r="H398" i="10"/>
  <c r="O398" i="10" s="1"/>
  <c r="R1542" i="4"/>
  <c r="O1236" i="4"/>
  <c r="P762" i="4"/>
  <c r="L670" i="4"/>
  <c r="O548" i="4"/>
  <c r="L431" i="4"/>
  <c r="O250" i="4"/>
  <c r="O1902" i="4"/>
  <c r="O1598" i="4"/>
  <c r="L1157" i="4"/>
  <c r="N1188" i="4"/>
  <c r="P1154" i="4"/>
  <c r="L1142" i="4"/>
  <c r="P327" i="4"/>
  <c r="Q1896" i="4"/>
  <c r="O1982" i="4"/>
  <c r="M1206" i="4"/>
  <c r="N1180" i="4"/>
  <c r="P1079" i="4"/>
  <c r="M740" i="4"/>
  <c r="O678" i="4"/>
  <c r="R547" i="4"/>
  <c r="O616" i="4"/>
  <c r="Q539" i="4"/>
  <c r="O679" i="4"/>
  <c r="O1870" i="4"/>
  <c r="R1701" i="4"/>
  <c r="L1172" i="4"/>
  <c r="O1140" i="4"/>
  <c r="N907" i="4"/>
  <c r="L607" i="4"/>
  <c r="R553" i="4"/>
  <c r="P1979" i="4"/>
  <c r="P1495" i="4"/>
  <c r="Q1271" i="4"/>
  <c r="M1215" i="4"/>
  <c r="P1185" i="4"/>
  <c r="N906" i="4"/>
  <c r="O401" i="4"/>
  <c r="L1486" i="4"/>
  <c r="M1369" i="4"/>
  <c r="Q485" i="4"/>
  <c r="N1801" i="4"/>
  <c r="Q1078" i="4"/>
  <c r="R1001" i="4"/>
  <c r="P893" i="4"/>
  <c r="N922" i="4"/>
  <c r="N809" i="4"/>
  <c r="M609" i="4"/>
  <c r="M531" i="4"/>
  <c r="N450" i="4"/>
  <c r="R1878" i="4"/>
  <c r="Q1573" i="4"/>
  <c r="N1733" i="4"/>
  <c r="P757" i="4"/>
  <c r="O1272" i="4"/>
  <c r="P429" i="4"/>
  <c r="Q1802" i="4"/>
  <c r="Q650" i="4"/>
  <c r="R1676" i="4"/>
  <c r="P1518" i="4"/>
  <c r="Q821" i="4"/>
  <c r="P751" i="4"/>
  <c r="L513" i="4"/>
  <c r="L439" i="4"/>
  <c r="P369" i="4"/>
  <c r="O1527" i="4"/>
  <c r="L1108" i="4"/>
  <c r="P874" i="4"/>
  <c r="Q852" i="4"/>
  <c r="Q694" i="4"/>
  <c r="M726" i="4"/>
  <c r="L321" i="4"/>
  <c r="P274" i="4"/>
  <c r="Q1920" i="4"/>
  <c r="Q1582" i="4"/>
  <c r="Q1526" i="4"/>
  <c r="L1293" i="4"/>
  <c r="L1156" i="4"/>
  <c r="Q701" i="4"/>
  <c r="N563" i="4"/>
  <c r="L1086" i="4"/>
  <c r="O1861" i="4"/>
  <c r="L1230" i="4"/>
  <c r="Q869" i="4"/>
  <c r="N688" i="4"/>
  <c r="M585" i="4"/>
  <c r="M1677" i="4"/>
  <c r="N1263" i="4"/>
  <c r="M719" i="4"/>
  <c r="M1494" i="4"/>
  <c r="L1485" i="4"/>
  <c r="R1100" i="4"/>
  <c r="M921" i="4"/>
  <c r="R905" i="4"/>
  <c r="L356" i="4"/>
  <c r="Q1367" i="4"/>
  <c r="N983" i="4"/>
  <c r="R748" i="4"/>
  <c r="L1195" i="4"/>
  <c r="N747" i="4"/>
  <c r="L1522" i="4"/>
  <c r="N823" i="4"/>
  <c r="N925" i="4"/>
  <c r="M779" i="4"/>
  <c r="N690" i="4"/>
  <c r="M704" i="4"/>
  <c r="L610" i="4"/>
  <c r="P1966" i="4"/>
  <c r="M1613" i="4"/>
  <c r="O1382" i="4"/>
  <c r="O953" i="4"/>
  <c r="N664" i="4"/>
  <c r="P556" i="4"/>
  <c r="O417" i="4"/>
  <c r="N1204" i="4"/>
  <c r="M1304" i="4"/>
  <c r="P993" i="4"/>
  <c r="M1071" i="4"/>
  <c r="L1063" i="4"/>
  <c r="Q961" i="4"/>
  <c r="P945" i="4"/>
  <c r="Q409" i="4"/>
  <c r="L954" i="4"/>
  <c r="N853" i="4"/>
  <c r="O1151" i="4"/>
  <c r="O571" i="4"/>
  <c r="N1177" i="4"/>
  <c r="M1087" i="4"/>
  <c r="O493" i="4"/>
  <c r="L275" i="4"/>
  <c r="N1109" i="4"/>
  <c r="M1280" i="4"/>
  <c r="L1289" i="4"/>
  <c r="N1132" i="4"/>
  <c r="M1110" i="4"/>
  <c r="O415" i="4"/>
  <c r="O1455" i="4"/>
  <c r="P1503" i="4"/>
  <c r="M912" i="4"/>
  <c r="R913" i="4"/>
  <c r="P564" i="4"/>
  <c r="P579" i="4"/>
  <c r="N1502" i="4"/>
  <c r="R1952" i="4"/>
  <c r="N1269" i="4"/>
  <c r="M1953" i="4"/>
  <c r="O1730" i="4"/>
  <c r="L1354" i="4"/>
  <c r="L782" i="4"/>
  <c r="N1179" i="4"/>
  <c r="R795" i="4"/>
  <c r="O541" i="4"/>
  <c r="Q1292" i="4"/>
  <c r="O1098" i="4"/>
  <c r="L1899" i="4"/>
  <c r="R1342" i="4"/>
  <c r="Q1069" i="4"/>
  <c r="M844" i="4"/>
  <c r="Q592" i="4"/>
  <c r="P617" i="4"/>
  <c r="M558" i="4"/>
  <c r="Q1390" i="4"/>
  <c r="O1276" i="4"/>
  <c r="N1247" i="4"/>
  <c r="P385" i="4"/>
  <c r="M354" i="4"/>
  <c r="R283" i="4"/>
  <c r="O501" i="4"/>
  <c r="L656" i="4"/>
  <c r="L474" i="4"/>
  <c r="P1646" i="4"/>
  <c r="L672" i="4"/>
  <c r="R1678" i="4"/>
  <c r="L1638" i="4"/>
  <c r="L1544" i="4"/>
  <c r="O1255" i="4"/>
  <c r="L1244" i="4"/>
  <c r="N482" i="4"/>
  <c r="M1711" i="4"/>
  <c r="N1393" i="4"/>
  <c r="P1220" i="4"/>
  <c r="Q813" i="4"/>
  <c r="L1017" i="4"/>
  <c r="N1872" i="4"/>
  <c r="P1321" i="4"/>
  <c r="N1305" i="4"/>
  <c r="M1297" i="4"/>
  <c r="L1054" i="4"/>
  <c r="R1030" i="4"/>
  <c r="R418" i="4"/>
  <c r="P1743" i="4"/>
  <c r="L642" i="4"/>
  <c r="Q345" i="4"/>
  <c r="Q823" i="4"/>
  <c r="O1783" i="4"/>
  <c r="L1774" i="4"/>
  <c r="Q738" i="4"/>
  <c r="N1435" i="4"/>
  <c r="L1097" i="4"/>
  <c r="N1738" i="4"/>
  <c r="P1961" i="4"/>
  <c r="O624" i="4"/>
  <c r="O1980" i="4"/>
  <c r="M1144" i="4"/>
  <c r="P1599" i="4"/>
  <c r="Q1650" i="4"/>
  <c r="P1969" i="4"/>
  <c r="N1660" i="4"/>
  <c r="L811" i="4"/>
  <c r="P1674" i="4"/>
  <c r="L803" i="4"/>
  <c r="O1423" i="4"/>
  <c r="P1233" i="4"/>
  <c r="O1183" i="4"/>
  <c r="Q1159" i="4"/>
  <c r="Q1011" i="4"/>
  <c r="R877" i="4"/>
  <c r="M767" i="4"/>
  <c r="O1510" i="4"/>
  <c r="N1447" i="4"/>
  <c r="P1366" i="4"/>
  <c r="O817" i="4"/>
  <c r="Q363" i="4"/>
  <c r="L1765" i="4"/>
  <c r="M1670" i="4"/>
  <c r="O1175" i="4"/>
  <c r="O1055" i="4"/>
  <c r="N1047" i="4"/>
  <c r="N709" i="4"/>
  <c r="L516" i="4"/>
  <c r="O509" i="4"/>
  <c r="Q1719" i="4"/>
  <c r="M1984" i="4"/>
  <c r="L1401" i="4"/>
  <c r="Q1385" i="4"/>
  <c r="P970" i="4"/>
  <c r="Q882" i="4"/>
  <c r="N739" i="4"/>
  <c r="R555" i="4"/>
  <c r="Q479" i="4"/>
  <c r="R265" i="4"/>
  <c r="O725" i="4"/>
  <c r="O400" i="4"/>
  <c r="R1703" i="4"/>
  <c r="O1574" i="4"/>
  <c r="O1471" i="4"/>
  <c r="Q1336" i="4"/>
  <c r="N1209" i="4"/>
  <c r="Q860" i="4"/>
  <c r="P746" i="4"/>
  <c r="L825" i="4"/>
  <c r="O977" i="4"/>
  <c r="M1934" i="4"/>
  <c r="M1694" i="4"/>
  <c r="N1214" i="4"/>
  <c r="M402" i="4"/>
  <c r="M1038" i="4"/>
  <c r="N1102" i="4"/>
  <c r="Q1939" i="4"/>
  <c r="Q1727" i="4"/>
  <c r="M1533" i="4"/>
  <c r="N1278" i="4"/>
  <c r="O1046" i="4"/>
  <c r="P1344" i="4"/>
  <c r="O1239" i="4"/>
  <c r="P875" i="4"/>
  <c r="N347" i="4"/>
  <c r="R713" i="4"/>
  <c r="P1705" i="4"/>
  <c r="Q1144" i="4"/>
  <c r="N745" i="4"/>
  <c r="O552" i="4"/>
  <c r="P1787" i="4"/>
  <c r="M1941" i="4"/>
  <c r="N1756" i="4"/>
  <c r="R1958" i="4"/>
  <c r="O1388" i="4"/>
  <c r="O1294" i="4"/>
  <c r="N319" i="4"/>
  <c r="M1360" i="4"/>
  <c r="N557" i="4"/>
  <c r="N1685" i="4"/>
  <c r="O1439" i="4"/>
  <c r="P1590" i="4"/>
  <c r="O1199" i="4"/>
  <c r="O593" i="4"/>
  <c r="P843" i="4"/>
  <c r="R1478" i="4"/>
  <c r="M1717" i="4"/>
  <c r="N1488" i="4"/>
  <c r="R1035" i="4"/>
  <c r="P1009" i="4"/>
  <c r="O930" i="4"/>
  <c r="N727" i="4"/>
  <c r="M638" i="4"/>
  <c r="O603" i="4"/>
  <c r="L599" i="4"/>
  <c r="P267" i="4"/>
  <c r="R1744" i="4"/>
  <c r="P1398" i="4"/>
  <c r="M936" i="4"/>
  <c r="L699" i="4"/>
  <c r="P1296" i="4"/>
  <c r="O947" i="4"/>
  <c r="L578" i="4"/>
  <c r="N1888" i="4"/>
  <c r="L1990" i="4"/>
  <c r="L1968" i="4"/>
  <c r="R1750" i="4"/>
  <c r="Q1757" i="4"/>
  <c r="P1630" i="4"/>
  <c r="M1416" i="4"/>
  <c r="Q1368" i="4"/>
  <c r="M1214" i="4"/>
  <c r="M1281" i="4"/>
  <c r="M1169" i="4"/>
  <c r="L1023" i="4"/>
  <c r="M978" i="4"/>
  <c r="P979" i="4"/>
  <c r="M671" i="4"/>
  <c r="M392" i="4"/>
  <c r="P1017" i="4"/>
  <c r="O1992" i="4"/>
  <c r="O1695" i="4"/>
  <c r="R1622" i="4"/>
  <c r="M1278" i="4"/>
  <c r="N1337" i="4"/>
  <c r="M1329" i="4"/>
  <c r="N1143" i="4"/>
  <c r="P1062" i="4"/>
  <c r="P912" i="4"/>
  <c r="L770" i="4"/>
  <c r="M696" i="4"/>
  <c r="M1352" i="4"/>
  <c r="L1277" i="4"/>
  <c r="O1889" i="4"/>
  <c r="O854" i="4"/>
  <c r="O596" i="4"/>
  <c r="O768" i="4"/>
  <c r="O1652" i="4"/>
  <c r="O1844" i="4"/>
  <c r="P1522" i="4"/>
  <c r="L1804" i="4"/>
  <c r="N1961" i="4"/>
  <c r="M1075" i="4"/>
  <c r="R1884" i="4"/>
  <c r="Q246" i="4"/>
  <c r="N1958" i="4"/>
  <c r="R1520" i="4"/>
  <c r="N1541" i="4"/>
  <c r="R1183" i="4"/>
  <c r="O1018" i="4"/>
  <c r="L1011" i="4"/>
  <c r="L845" i="4"/>
  <c r="L548" i="4"/>
  <c r="P451" i="4"/>
  <c r="P439" i="4"/>
  <c r="O382" i="4"/>
  <c r="P1793" i="4"/>
  <c r="N1811" i="4"/>
  <c r="M1382" i="4"/>
  <c r="P1517" i="4"/>
  <c r="L1154" i="4"/>
  <c r="O914" i="4"/>
  <c r="Q876" i="4"/>
  <c r="O556" i="4"/>
  <c r="P686" i="4"/>
  <c r="R1982" i="4"/>
  <c r="P1493" i="4"/>
  <c r="P1375" i="4"/>
  <c r="Q1254" i="4"/>
  <c r="R1175" i="4"/>
  <c r="M1094" i="4"/>
  <c r="O993" i="4"/>
  <c r="L851" i="4"/>
  <c r="R1055" i="4"/>
  <c r="Q1047" i="4"/>
  <c r="N1016" i="4"/>
  <c r="R572" i="4"/>
  <c r="Q1268" i="4"/>
  <c r="L1762" i="4"/>
  <c r="P1645" i="4"/>
  <c r="L1702" i="4"/>
  <c r="P1487" i="4"/>
  <c r="N1480" i="4"/>
  <c r="R1374" i="4"/>
  <c r="P1776" i="4"/>
  <c r="N1995" i="4"/>
  <c r="N1676" i="4"/>
  <c r="R1589" i="4"/>
  <c r="R1518" i="4"/>
  <c r="M1377" i="4"/>
  <c r="N1320" i="4"/>
  <c r="M1159" i="4"/>
  <c r="L762" i="4"/>
  <c r="L451" i="4"/>
  <c r="Q458" i="4"/>
  <c r="P1709" i="4"/>
  <c r="M1811" i="4"/>
  <c r="L1598" i="4"/>
  <c r="N1519" i="4"/>
  <c r="R1231" i="4"/>
  <c r="Q1141" i="4"/>
  <c r="Q960" i="4"/>
  <c r="M1135" i="4"/>
  <c r="Q1910" i="4"/>
  <c r="O1687" i="4"/>
  <c r="L1252" i="4"/>
  <c r="Q1085" i="4"/>
  <c r="O961" i="4"/>
  <c r="P830" i="4"/>
  <c r="R656" i="4"/>
  <c r="L678" i="4"/>
  <c r="P572" i="4"/>
  <c r="Q509" i="4"/>
  <c r="P251" i="4"/>
  <c r="M1199" i="4"/>
  <c r="O1776" i="4"/>
  <c r="Q1597" i="4"/>
  <c r="O1342" i="4"/>
  <c r="Q1327" i="4"/>
  <c r="O1125" i="4"/>
  <c r="P1236" i="4"/>
  <c r="P1069" i="4"/>
  <c r="Q1127" i="4"/>
  <c r="N1000" i="4"/>
  <c r="N743" i="4"/>
  <c r="Q610" i="4"/>
  <c r="M592" i="4"/>
  <c r="O466" i="4"/>
  <c r="N1814" i="4"/>
  <c r="Q1613" i="4"/>
  <c r="L1525" i="4"/>
  <c r="P1188" i="4"/>
  <c r="L963" i="4"/>
  <c r="L385" i="4"/>
  <c r="M1891" i="4"/>
  <c r="N1960" i="4"/>
  <c r="M1896" i="4"/>
  <c r="R1590" i="4"/>
  <c r="P1206" i="4"/>
  <c r="P1180" i="4"/>
  <c r="P426" i="4"/>
  <c r="O1182" i="4"/>
  <c r="Q843" i="4"/>
  <c r="O474" i="4"/>
  <c r="Q1488" i="4"/>
  <c r="P1293" i="4"/>
  <c r="M1579" i="4"/>
  <c r="O1108" i="4"/>
  <c r="N1103" i="4"/>
  <c r="M995" i="4"/>
  <c r="O694" i="4"/>
  <c r="R693" i="4"/>
  <c r="O557" i="4"/>
  <c r="O354" i="4"/>
  <c r="O357" i="4"/>
  <c r="P1685" i="4"/>
  <c r="M1822" i="4"/>
  <c r="N1687" i="4"/>
  <c r="R1654" i="4"/>
  <c r="P1304" i="4"/>
  <c r="O740" i="4"/>
  <c r="P712" i="4"/>
  <c r="M1920" i="4"/>
  <c r="R1190" i="4"/>
  <c r="N1806" i="4"/>
  <c r="N1542" i="4"/>
  <c r="N904" i="4"/>
  <c r="L558" i="4"/>
  <c r="Q513" i="4"/>
  <c r="O487" i="4"/>
  <c r="Q391" i="4"/>
  <c r="Q320" i="4"/>
  <c r="R1966" i="4"/>
  <c r="Q1167" i="4"/>
  <c r="M904" i="4"/>
  <c r="O828" i="4"/>
  <c r="N669" i="4"/>
  <c r="M670" i="4"/>
  <c r="R518" i="4"/>
  <c r="R466" i="4"/>
  <c r="O1777" i="4"/>
  <c r="L1536" i="4"/>
  <c r="O1141" i="4"/>
  <c r="P363" i="4"/>
  <c r="P283" i="4"/>
  <c r="P461" i="4"/>
  <c r="Q1749" i="4"/>
  <c r="L1670" i="4"/>
  <c r="L1254" i="4"/>
  <c r="L945" i="4"/>
  <c r="P732" i="4"/>
  <c r="O516" i="4"/>
  <c r="L1582" i="4"/>
  <c r="R1431" i="4"/>
  <c r="O1303" i="4"/>
  <c r="L1480" i="4"/>
  <c r="L1174" i="4"/>
  <c r="Q1190" i="4"/>
  <c r="N695" i="4"/>
  <c r="M717" i="4"/>
  <c r="N607" i="4"/>
  <c r="Q555" i="4"/>
  <c r="O375" i="4"/>
  <c r="L677" i="4"/>
  <c r="R820" i="4"/>
  <c r="N407" i="4"/>
  <c r="O1944" i="4"/>
  <c r="R1861" i="4"/>
  <c r="N1661" i="4"/>
  <c r="Q781" i="4"/>
  <c r="P585" i="4"/>
  <c r="Q1827" i="4"/>
  <c r="P1711" i="4"/>
  <c r="M1220" i="4"/>
  <c r="N1110" i="4"/>
  <c r="P719" i="4"/>
  <c r="N952" i="4"/>
  <c r="M939" i="4"/>
  <c r="M1859" i="4"/>
  <c r="Q1872" i="4"/>
  <c r="P1792" i="4"/>
  <c r="L1321" i="4"/>
  <c r="O1054" i="4"/>
  <c r="M1024" i="4"/>
  <c r="M802" i="4"/>
  <c r="O512" i="4"/>
  <c r="O356" i="4"/>
  <c r="O1409" i="4"/>
  <c r="O1952" i="4"/>
  <c r="Q1345" i="4"/>
  <c r="N1222" i="4"/>
  <c r="Q938" i="4"/>
  <c r="P836" i="4"/>
  <c r="L617" i="4"/>
  <c r="P431" i="4"/>
  <c r="P1360" i="4"/>
  <c r="M1470" i="4"/>
  <c r="N1728" i="4"/>
  <c r="O1133" i="4"/>
  <c r="L1776" i="4"/>
  <c r="M1976" i="4"/>
  <c r="Q1735" i="4"/>
  <c r="O1742" i="4"/>
  <c r="L1700" i="4"/>
  <c r="Q1520" i="4"/>
  <c r="P1361" i="4"/>
  <c r="L1196" i="4"/>
  <c r="N837" i="4"/>
  <c r="N821" i="4"/>
  <c r="M513" i="4"/>
  <c r="Q424" i="4"/>
  <c r="Q369" i="4"/>
  <c r="N1536" i="4"/>
  <c r="R1366" i="4"/>
  <c r="L1273" i="4"/>
  <c r="P1241" i="4"/>
  <c r="P664" i="4"/>
  <c r="N726" i="4"/>
  <c r="R500" i="4"/>
  <c r="N1974" i="4"/>
  <c r="N1439" i="4"/>
  <c r="M1523" i="4"/>
  <c r="P1265" i="4"/>
  <c r="P1223" i="4"/>
  <c r="L1093" i="4"/>
  <c r="O868" i="4"/>
  <c r="Q423" i="4"/>
  <c r="M584" i="4"/>
  <c r="M1719" i="4"/>
  <c r="O1637" i="4"/>
  <c r="M1819" i="4"/>
  <c r="O1717" i="4"/>
  <c r="R1645" i="4"/>
  <c r="R1702" i="4"/>
  <c r="N1303" i="4"/>
  <c r="O1931" i="4"/>
  <c r="R1741" i="4"/>
  <c r="R1541" i="4"/>
  <c r="M1222" i="4"/>
  <c r="R1276" i="4"/>
  <c r="R1247" i="4"/>
  <c r="R953" i="4"/>
  <c r="R876" i="4"/>
  <c r="N1910" i="4"/>
  <c r="L1912" i="4"/>
  <c r="R1700" i="4"/>
  <c r="O1606" i="4"/>
  <c r="M1384" i="4"/>
  <c r="L1018" i="4"/>
  <c r="P646" i="4"/>
  <c r="P1936" i="4"/>
  <c r="O1662" i="4"/>
  <c r="R1447" i="4"/>
  <c r="R1157" i="4"/>
  <c r="Q1142" i="4"/>
  <c r="R1133" i="4"/>
  <c r="P1003" i="4"/>
  <c r="O459" i="4"/>
  <c r="Q501" i="4"/>
  <c r="R1867" i="4"/>
  <c r="L1424" i="4"/>
  <c r="L1493" i="4"/>
  <c r="L1117" i="4"/>
  <c r="M409" i="4"/>
  <c r="O416" i="4"/>
  <c r="Q1148" i="4"/>
  <c r="Q1645" i="4"/>
  <c r="O1472" i="4"/>
  <c r="N1464" i="4"/>
  <c r="O1401" i="4"/>
  <c r="Q1174" i="4"/>
  <c r="M1035" i="4"/>
  <c r="P994" i="4"/>
  <c r="L962" i="4"/>
  <c r="M987" i="4"/>
  <c r="L882" i="4"/>
  <c r="P638" i="4"/>
  <c r="R563" i="4"/>
  <c r="L1915" i="4"/>
  <c r="Q1759" i="4"/>
  <c r="Q1661" i="4"/>
  <c r="Q1217" i="4"/>
  <c r="P1209" i="4"/>
  <c r="P1039" i="4"/>
  <c r="N781" i="4"/>
  <c r="M734" i="4"/>
  <c r="Q383" i="4"/>
  <c r="O540" i="4"/>
  <c r="O1825" i="4"/>
  <c r="R1904" i="4"/>
  <c r="N1795" i="4"/>
  <c r="R1263" i="4"/>
  <c r="P1169" i="4"/>
  <c r="M979" i="4"/>
  <c r="M835" i="4"/>
  <c r="M680" i="4"/>
  <c r="P733" i="4"/>
  <c r="P1288" i="4"/>
  <c r="O1549" i="4"/>
  <c r="M1262" i="4"/>
  <c r="L1278" i="4"/>
  <c r="P1143" i="4"/>
  <c r="N1078" i="4"/>
  <c r="P976" i="4"/>
  <c r="R921" i="4"/>
  <c r="N696" i="4"/>
  <c r="N579" i="4"/>
  <c r="L476" i="4"/>
  <c r="M1718" i="4"/>
  <c r="L560" i="4"/>
  <c r="N918" i="4"/>
  <c r="L768" i="4"/>
  <c r="M1959" i="4"/>
  <c r="M1599" i="4"/>
  <c r="Q1674" i="4"/>
  <c r="L966" i="4"/>
  <c r="M1844" i="4"/>
  <c r="L1639" i="4"/>
  <c r="R1647" i="4"/>
  <c r="P1037" i="4"/>
  <c r="L1560" i="4"/>
  <c r="L1427" i="4"/>
  <c r="Q1370" i="4"/>
  <c r="P676" i="4"/>
  <c r="L1699" i="4"/>
  <c r="O1737" i="4"/>
  <c r="L1787" i="4"/>
  <c r="O312" i="4"/>
  <c r="P1353" i="4"/>
  <c r="O1172" i="4"/>
  <c r="Q1140" i="4"/>
  <c r="R1009" i="4"/>
  <c r="P954" i="4"/>
  <c r="Q969" i="4"/>
  <c r="L853" i="4"/>
  <c r="L829" i="4"/>
  <c r="L663" i="4"/>
  <c r="L603" i="4"/>
  <c r="M550" i="4"/>
  <c r="O364" i="4"/>
  <c r="R1151" i="4"/>
  <c r="P1086" i="4"/>
  <c r="R653" i="4"/>
  <c r="R1915" i="4"/>
  <c r="P1471" i="4"/>
  <c r="Q1477" i="4"/>
  <c r="N1271" i="4"/>
  <c r="N1255" i="4"/>
  <c r="P688" i="4"/>
  <c r="N1968" i="4"/>
  <c r="N1843" i="4"/>
  <c r="L1630" i="4"/>
  <c r="N1311" i="4"/>
  <c r="O1077" i="4"/>
  <c r="Q1281" i="4"/>
  <c r="P1132" i="4"/>
  <c r="Q1110" i="4"/>
  <c r="N979" i="4"/>
  <c r="M1872" i="4"/>
  <c r="R1561" i="4"/>
  <c r="Q1790" i="4"/>
  <c r="Q1669" i="4"/>
  <c r="P1494" i="4"/>
  <c r="P1479" i="4"/>
  <c r="O1456" i="4"/>
  <c r="N1421" i="4"/>
  <c r="P1329" i="4"/>
  <c r="O1321" i="4"/>
  <c r="Q1046" i="4"/>
  <c r="P1001" i="4"/>
  <c r="N928" i="4"/>
  <c r="R922" i="4"/>
  <c r="P809" i="4"/>
  <c r="R531" i="4"/>
  <c r="L515" i="4"/>
  <c r="O259" i="4"/>
  <c r="Q1502" i="4"/>
  <c r="R1798" i="4"/>
  <c r="L1733" i="4"/>
  <c r="P1581" i="4"/>
  <c r="Q1686" i="4"/>
  <c r="O1509" i="4"/>
  <c r="L1344" i="4"/>
  <c r="R1269" i="4"/>
  <c r="N875" i="4"/>
  <c r="O1104" i="4"/>
  <c r="L552" i="4"/>
  <c r="O1088" i="4"/>
  <c r="L1357" i="4"/>
  <c r="N795" i="4"/>
  <c r="L360" i="4"/>
  <c r="N811" i="4"/>
  <c r="M940" i="4"/>
  <c r="M966" i="4"/>
  <c r="M1152" i="4"/>
  <c r="P333" i="4"/>
  <c r="P1756" i="4"/>
  <c r="Q1713" i="4"/>
  <c r="O1815" i="4"/>
  <c r="P1962" i="4"/>
  <c r="M1769" i="4"/>
  <c r="N632" i="4"/>
  <c r="M731" i="4"/>
  <c r="P1716" i="4"/>
  <c r="N1884" i="4"/>
  <c r="P1688" i="4"/>
  <c r="Q1575" i="4"/>
  <c r="N1354" i="4"/>
  <c r="O1916" i="4"/>
  <c r="Q1567" i="4"/>
  <c r="P255" i="4"/>
  <c r="L568" i="4"/>
  <c r="L1190" i="4"/>
  <c r="N1035" i="4"/>
  <c r="P553" i="4"/>
  <c r="O438" i="4"/>
  <c r="P400" i="4"/>
  <c r="L290" i="4"/>
  <c r="Q1126" i="4"/>
  <c r="L1816" i="4"/>
  <c r="R1495" i="4"/>
  <c r="R1087" i="4"/>
  <c r="Q906" i="4"/>
  <c r="Q493" i="4"/>
  <c r="Q977" i="4"/>
  <c r="N578" i="4"/>
  <c r="M386" i="4"/>
  <c r="R1677" i="4"/>
  <c r="L1368" i="4"/>
  <c r="L1263" i="4"/>
  <c r="P1289" i="4"/>
  <c r="M1134" i="4"/>
  <c r="L946" i="4"/>
  <c r="O402" i="4"/>
  <c r="R1801" i="4"/>
  <c r="L1992" i="4"/>
  <c r="M1727" i="4"/>
  <c r="Q1734" i="4"/>
  <c r="L1695" i="4"/>
  <c r="M1622" i="4"/>
  <c r="N1262" i="4"/>
  <c r="L1070" i="4"/>
  <c r="R1062" i="4"/>
  <c r="R944" i="4"/>
  <c r="O976" i="4"/>
  <c r="P921" i="4"/>
  <c r="N905" i="4"/>
  <c r="L765" i="4"/>
  <c r="Q775" i="4"/>
  <c r="Q662" i="4"/>
  <c r="R609" i="4"/>
  <c r="L418" i="4"/>
  <c r="P285" i="4"/>
  <c r="P1124" i="4"/>
  <c r="M818" i="4"/>
  <c r="Q1950" i="4"/>
  <c r="M1862" i="4"/>
  <c r="P1798" i="4"/>
  <c r="P1463" i="4"/>
  <c r="N1095" i="4"/>
  <c r="L738" i="4"/>
  <c r="P435" i="4"/>
  <c r="O1506" i="4"/>
  <c r="N428" i="4"/>
  <c r="Q1714" i="4"/>
  <c r="P972" i="4"/>
  <c r="N713" i="4"/>
  <c r="M1600" i="4"/>
  <c r="R1591" i="4"/>
  <c r="Q788" i="4"/>
  <c r="M1707" i="4"/>
  <c r="O1729" i="4"/>
  <c r="M1224" i="4"/>
  <c r="O760" i="4"/>
  <c r="L1620" i="4"/>
  <c r="P644" i="4"/>
  <c r="R760" i="4"/>
  <c r="N892" i="4"/>
  <c r="O632" i="4"/>
  <c r="M968" i="4"/>
  <c r="Q375" i="4"/>
  <c r="Q348" i="4"/>
  <c r="L1193" i="4"/>
  <c r="R1185" i="4"/>
  <c r="L1116" i="4"/>
  <c r="N1101" i="4"/>
  <c r="M804" i="4"/>
  <c r="O754" i="4"/>
  <c r="O1704" i="4"/>
  <c r="O1486" i="4"/>
  <c r="P1369" i="4"/>
  <c r="R1260" i="4"/>
  <c r="P885" i="4"/>
  <c r="R256" i="4"/>
  <c r="Q1801" i="4"/>
  <c r="L1851" i="4"/>
  <c r="M1907" i="4"/>
  <c r="M1928" i="4"/>
  <c r="N1228" i="4"/>
  <c r="N913" i="4"/>
  <c r="P922" i="4"/>
  <c r="N715" i="4"/>
  <c r="R628" i="4"/>
  <c r="O531" i="4"/>
  <c r="L1502" i="4"/>
  <c r="P1352" i="4"/>
  <c r="Q818" i="4"/>
  <c r="N1743" i="4"/>
  <c r="P1952" i="4"/>
  <c r="L1862" i="4"/>
  <c r="P1718" i="4"/>
  <c r="M1277" i="4"/>
  <c r="O666" i="4"/>
  <c r="L387" i="4"/>
  <c r="M1650" i="4"/>
  <c r="O1857" i="4"/>
  <c r="N1211" i="4"/>
  <c r="M738" i="4"/>
  <c r="N1844" i="4"/>
  <c r="O1697" i="4"/>
  <c r="N1522" i="4"/>
  <c r="L996" i="4"/>
  <c r="L1443" i="4"/>
  <c r="Q528" i="4"/>
  <c r="N1325" i="4"/>
  <c r="L368" i="4"/>
  <c r="Q620" i="4"/>
  <c r="L1962" i="4"/>
  <c r="O1219" i="4"/>
  <c r="P1862" i="4"/>
  <c r="P1733" i="4"/>
  <c r="M1784" i="4"/>
  <c r="O1718" i="4"/>
  <c r="L1367" i="4"/>
  <c r="N1924" i="4"/>
  <c r="R1004" i="4"/>
  <c r="L339" i="4"/>
  <c r="N975" i="4"/>
  <c r="P1560" i="4"/>
  <c r="P666" i="4"/>
  <c r="P1591" i="4"/>
  <c r="R1660" i="4"/>
  <c r="Q731" i="4"/>
  <c r="R1752" i="4"/>
  <c r="N700" i="4"/>
  <c r="R990" i="4"/>
  <c r="Q1049" i="4"/>
  <c r="O1275" i="4"/>
  <c r="R987" i="4"/>
  <c r="R701" i="4"/>
  <c r="N526" i="4"/>
  <c r="Q326" i="4"/>
  <c r="O265" i="4"/>
  <c r="R677" i="4"/>
  <c r="Q1751" i="4"/>
  <c r="N1638" i="4"/>
  <c r="N1398" i="4"/>
  <c r="O1244" i="4"/>
  <c r="R1111" i="4"/>
  <c r="P1101" i="4"/>
  <c r="L937" i="4"/>
  <c r="O773" i="4"/>
  <c r="L490" i="4"/>
  <c r="N947" i="4"/>
  <c r="Q804" i="4"/>
  <c r="L1888" i="4"/>
  <c r="P1280" i="4"/>
  <c r="L1168" i="4"/>
  <c r="L1132" i="4"/>
  <c r="Q1023" i="4"/>
  <c r="P256" i="4"/>
  <c r="R1102" i="4"/>
  <c r="L939" i="4"/>
  <c r="L1859" i="4"/>
  <c r="N1942" i="4"/>
  <c r="L1873" i="4"/>
  <c r="R1695" i="4"/>
  <c r="O1533" i="4"/>
  <c r="R1453" i="4"/>
  <c r="R1359" i="4"/>
  <c r="R1262" i="4"/>
  <c r="P1249" i="4"/>
  <c r="L1329" i="4"/>
  <c r="P1100" i="4"/>
  <c r="P944" i="4"/>
  <c r="N1030" i="4"/>
  <c r="L802" i="4"/>
  <c r="L749" i="4"/>
  <c r="P515" i="4"/>
  <c r="O471" i="4"/>
  <c r="O377" i="4"/>
  <c r="R1031" i="4"/>
  <c r="L1211" i="4"/>
  <c r="Q901" i="4"/>
  <c r="Q1610" i="4"/>
  <c r="P1650" i="4"/>
  <c r="P420" i="4"/>
  <c r="Q1600" i="4"/>
  <c r="M541" i="4"/>
  <c r="M1216" i="4"/>
  <c r="M1949" i="4"/>
  <c r="M1615" i="4"/>
  <c r="P1949" i="4"/>
  <c r="R1292" i="4"/>
  <c r="O398" i="4"/>
  <c r="Q705" i="4"/>
  <c r="R1815" i="4"/>
  <c r="R871" i="4"/>
  <c r="L286" i="4"/>
  <c r="Q1098" i="4"/>
  <c r="N1333" i="4"/>
  <c r="O748" i="4"/>
  <c r="L1769" i="4"/>
  <c r="P1240" i="4"/>
  <c r="R1322" i="4"/>
  <c r="L376" i="4"/>
  <c r="R1200" i="4"/>
  <c r="M892" i="4"/>
  <c r="O1688" i="4"/>
  <c r="Q1227" i="4"/>
  <c r="O672" i="4"/>
  <c r="N565" i="4"/>
  <c r="N648" i="4"/>
  <c r="N599" i="4"/>
  <c r="L267" i="4"/>
  <c r="M1770" i="4"/>
  <c r="R1471" i="4"/>
  <c r="L1217" i="4"/>
  <c r="Q1025" i="4"/>
  <c r="M985" i="4"/>
  <c r="L1039" i="4"/>
  <c r="N860" i="4"/>
  <c r="P825" i="4"/>
  <c r="N661" i="4"/>
  <c r="P383" i="4"/>
  <c r="N1296" i="4"/>
  <c r="N867" i="4"/>
  <c r="L754" i="4"/>
  <c r="N1630" i="4"/>
  <c r="L1335" i="4"/>
  <c r="R1191" i="4"/>
  <c r="R1169" i="4"/>
  <c r="P929" i="4"/>
  <c r="O381" i="4"/>
  <c r="R392" i="4"/>
  <c r="L1939" i="4"/>
  <c r="P1305" i="4"/>
  <c r="R1228" i="4"/>
  <c r="M1164" i="4"/>
  <c r="R1162" i="4"/>
  <c r="P765" i="4"/>
  <c r="L450" i="4"/>
  <c r="P432" i="4"/>
  <c r="O418" i="4"/>
  <c r="Q1725" i="4"/>
  <c r="Q1784" i="4"/>
  <c r="O1432" i="4"/>
  <c r="R1095" i="4"/>
  <c r="M1826" i="4"/>
  <c r="O1592" i="4"/>
  <c r="O989" i="4"/>
  <c r="O1610" i="4"/>
  <c r="Q917" i="4"/>
  <c r="Q360" i="4"/>
  <c r="R1774" i="4"/>
  <c r="N1005" i="4"/>
  <c r="Q1758" i="4"/>
  <c r="R1240" i="4"/>
  <c r="R1713" i="4"/>
  <c r="R850" i="4"/>
  <c r="Q779" i="4"/>
  <c r="R731" i="4"/>
  <c r="R1769" i="4"/>
  <c r="Q782" i="4"/>
  <c r="O1072" i="4"/>
  <c r="L345" i="4"/>
  <c r="L917" i="4"/>
  <c r="N1272" i="4"/>
  <c r="R723" i="4"/>
  <c r="L270" i="4"/>
  <c r="Q270" i="4"/>
  <c r="O1758" i="4"/>
  <c r="O1958" i="4"/>
  <c r="L1183" i="4"/>
  <c r="M548" i="4"/>
  <c r="R1390" i="4"/>
  <c r="O1103" i="4"/>
  <c r="L866" i="4"/>
  <c r="P914" i="4"/>
  <c r="P557" i="4"/>
  <c r="O1670" i="4"/>
  <c r="N1654" i="4"/>
  <c r="O1252" i="4"/>
  <c r="L1175" i="4"/>
  <c r="M851" i="4"/>
  <c r="R1047" i="4"/>
  <c r="M656" i="4"/>
  <c r="O709" i="4"/>
  <c r="M843" i="4"/>
  <c r="R1293" i="4"/>
  <c r="M1353" i="4"/>
  <c r="L969" i="4"/>
  <c r="P695" i="4"/>
  <c r="Q638" i="4"/>
  <c r="O607" i="4"/>
  <c r="Q603" i="4"/>
  <c r="R1086" i="4"/>
  <c r="P1271" i="4"/>
  <c r="O1185" i="4"/>
  <c r="Q1039" i="4"/>
  <c r="Q937" i="4"/>
  <c r="P540" i="4"/>
  <c r="R1827" i="4"/>
  <c r="P1486" i="4"/>
  <c r="M1263" i="4"/>
  <c r="Q1169" i="4"/>
  <c r="O979" i="4"/>
  <c r="O946" i="4"/>
  <c r="L523" i="4"/>
  <c r="R1288" i="4"/>
  <c r="L1872" i="4"/>
  <c r="L1494" i="4"/>
  <c r="R1329" i="4"/>
  <c r="Q1228" i="4"/>
  <c r="Q1143" i="4"/>
  <c r="O1078" i="4"/>
  <c r="N1070" i="4"/>
  <c r="L1046" i="4"/>
  <c r="N944" i="4"/>
  <c r="L921" i="4"/>
  <c r="L922" i="4"/>
  <c r="Q749" i="4"/>
  <c r="M662" i="4"/>
  <c r="Q609" i="4"/>
  <c r="Q531" i="4"/>
  <c r="Q1409" i="4"/>
  <c r="M1798" i="4"/>
  <c r="Q1733" i="4"/>
  <c r="M1686" i="4"/>
  <c r="P1095" i="4"/>
  <c r="N1277" i="4"/>
  <c r="Q875" i="4"/>
  <c r="O757" i="4"/>
  <c r="O1584" i="4"/>
  <c r="O698" i="4"/>
  <c r="R1498" i="4"/>
  <c r="Q1636" i="4"/>
  <c r="P1660" i="4"/>
  <c r="Q1826" i="4"/>
  <c r="L1959" i="4"/>
  <c r="O1615" i="4"/>
  <c r="R1707" i="4"/>
  <c r="R541" i="4"/>
  <c r="M1945" i="4"/>
  <c r="N1051" i="4"/>
  <c r="R900" i="4"/>
  <c r="L1075" i="4"/>
  <c r="N1818" i="4"/>
  <c r="R1264" i="4"/>
  <c r="O1295" i="4"/>
  <c r="M1240" i="4"/>
  <c r="M575" i="4"/>
  <c r="Q612" i="4"/>
  <c r="O1676" i="4"/>
  <c r="O1384" i="4"/>
  <c r="O1320" i="4"/>
  <c r="Q1233" i="4"/>
  <c r="M762" i="4"/>
  <c r="P743" i="4"/>
  <c r="Q1709" i="4"/>
  <c r="M1598" i="4"/>
  <c r="R960" i="4"/>
  <c r="O1896" i="4"/>
  <c r="M1629" i="4"/>
  <c r="R1085" i="4"/>
  <c r="Q1353" i="4"/>
  <c r="M663" i="4"/>
  <c r="Q677" i="4"/>
  <c r="R1574" i="4"/>
  <c r="O1271" i="4"/>
  <c r="M1177" i="4"/>
  <c r="L1087" i="4"/>
  <c r="M1296" i="4"/>
  <c r="O867" i="4"/>
  <c r="P1990" i="4"/>
  <c r="N1677" i="4"/>
  <c r="M1630" i="4"/>
  <c r="P1368" i="4"/>
  <c r="R1281" i="4"/>
  <c r="Q1132" i="4"/>
  <c r="M1801" i="4"/>
  <c r="N1695" i="4"/>
  <c r="N1622" i="4"/>
  <c r="M1249" i="4"/>
  <c r="Q1329" i="4"/>
  <c r="N1100" i="4"/>
  <c r="R1046" i="4"/>
  <c r="M944" i="4"/>
  <c r="Q913" i="4"/>
  <c r="L628" i="4"/>
  <c r="R1502" i="4"/>
  <c r="L1031" i="4"/>
  <c r="Q1803" i="4"/>
  <c r="L1686" i="4"/>
  <c r="M1344" i="4"/>
  <c r="M1269" i="4"/>
  <c r="O1897" i="4"/>
  <c r="L1707" i="4"/>
  <c r="Q642" i="4"/>
  <c r="P1179" i="4"/>
  <c r="P1731" i="4"/>
  <c r="N1783" i="4"/>
  <c r="Q1546" i="4"/>
  <c r="R1993" i="4"/>
  <c r="N1152" i="4"/>
  <c r="Q949" i="4"/>
  <c r="M1184" i="4"/>
  <c r="R1737" i="4"/>
  <c r="R1969" i="4"/>
  <c r="O700" i="4"/>
  <c r="N1964" i="4"/>
  <c r="Q1361" i="4"/>
  <c r="R1345" i="4"/>
  <c r="R1236" i="4"/>
  <c r="N704" i="4"/>
  <c r="R1510" i="4"/>
  <c r="L1366" i="4"/>
  <c r="Q1188" i="4"/>
  <c r="P1108" i="4"/>
  <c r="L1749" i="4"/>
  <c r="Q1180" i="4"/>
  <c r="N945" i="4"/>
  <c r="N968" i="4"/>
  <c r="Q553" i="4"/>
  <c r="L555" i="4"/>
  <c r="O599" i="4"/>
  <c r="O1770" i="4"/>
  <c r="M1653" i="4"/>
  <c r="M1185" i="4"/>
  <c r="R906" i="4"/>
  <c r="Q585" i="4"/>
  <c r="L1296" i="4"/>
  <c r="R977" i="4"/>
  <c r="L867" i="4"/>
  <c r="P578" i="4"/>
  <c r="N1825" i="4"/>
  <c r="P1888" i="4"/>
  <c r="L1677" i="4"/>
  <c r="R1486" i="4"/>
  <c r="Q1289" i="4"/>
  <c r="O1220" i="4"/>
  <c r="R1023" i="4"/>
  <c r="L1801" i="4"/>
  <c r="M1992" i="4"/>
  <c r="O1727" i="4"/>
  <c r="L1297" i="4"/>
  <c r="L1062" i="4"/>
  <c r="Q921" i="4"/>
  <c r="P913" i="4"/>
  <c r="O905" i="4"/>
  <c r="N564" i="4"/>
  <c r="L1409" i="4"/>
  <c r="Q1031" i="4"/>
  <c r="O1743" i="4"/>
  <c r="R1725" i="4"/>
  <c r="P1803" i="4"/>
  <c r="O1095" i="4"/>
  <c r="R1239" i="4"/>
  <c r="M757" i="4"/>
  <c r="P621" i="4"/>
  <c r="N1969" i="4"/>
  <c r="P1993" i="4"/>
  <c r="Q1522" i="4"/>
  <c r="R938" i="4"/>
  <c r="M617" i="4"/>
  <c r="L1966" i="4"/>
  <c r="M1154" i="4"/>
  <c r="Q664" i="4"/>
  <c r="Q1685" i="4"/>
  <c r="Q1304" i="4"/>
  <c r="N1920" i="4"/>
  <c r="P1717" i="4"/>
  <c r="R954" i="4"/>
  <c r="L1678" i="4"/>
  <c r="L1336" i="4"/>
  <c r="P1244" i="4"/>
  <c r="M1193" i="4"/>
  <c r="L1185" i="4"/>
  <c r="L1111" i="4"/>
  <c r="O1109" i="4"/>
  <c r="O1888" i="4"/>
  <c r="Q1369" i="4"/>
  <c r="O1023" i="4"/>
  <c r="Q885" i="4"/>
  <c r="O680" i="4"/>
  <c r="L1038" i="4"/>
  <c r="N1321" i="4"/>
  <c r="O1228" i="4"/>
  <c r="O913" i="4"/>
  <c r="O715" i="4"/>
  <c r="P531" i="4"/>
  <c r="O579" i="4"/>
  <c r="P1031" i="4"/>
  <c r="Q1952" i="4"/>
  <c r="R1733" i="4"/>
  <c r="M875" i="4"/>
  <c r="R1482" i="4"/>
  <c r="O1490" i="4"/>
  <c r="Q1402" i="4"/>
  <c r="M1295" i="4"/>
  <c r="L1049" i="4"/>
  <c r="Q1420" i="4"/>
  <c r="R1714" i="4"/>
  <c r="N1636" i="4"/>
  <c r="L774" i="4"/>
  <c r="P1844" i="4"/>
  <c r="P1647" i="4"/>
  <c r="P990" i="4"/>
  <c r="N948" i="4"/>
  <c r="R1467" i="4"/>
  <c r="P1978" i="4"/>
  <c r="P1940" i="4"/>
  <c r="L701" i="4"/>
  <c r="Q571" i="4"/>
  <c r="Q985" i="4"/>
  <c r="L1904" i="4"/>
  <c r="N1220" i="4"/>
  <c r="O1110" i="4"/>
  <c r="Q979" i="4"/>
  <c r="R719" i="4"/>
  <c r="P952" i="4"/>
  <c r="R1872" i="4"/>
  <c r="N1479" i="4"/>
  <c r="P1337" i="4"/>
  <c r="M1321" i="4"/>
  <c r="N1164" i="4"/>
  <c r="L1162" i="4"/>
  <c r="P1054" i="4"/>
  <c r="O696" i="4"/>
  <c r="N749" i="4"/>
  <c r="P609" i="4"/>
  <c r="P1409" i="4"/>
  <c r="N1937" i="4"/>
  <c r="L714" i="4"/>
  <c r="R1949" i="4"/>
  <c r="R1184" i="4"/>
  <c r="Q748" i="4"/>
  <c r="R605" i="4"/>
  <c r="O1756" i="4"/>
  <c r="R924" i="4"/>
  <c r="Q575" i="4"/>
  <c r="R591" i="4"/>
  <c r="M1582" i="4"/>
  <c r="R994" i="4"/>
  <c r="Q727" i="4"/>
  <c r="Q1177" i="4"/>
  <c r="N1976" i="4"/>
  <c r="R1735" i="4"/>
  <c r="Q1606" i="4"/>
  <c r="L1518" i="4"/>
  <c r="M1196" i="4"/>
  <c r="N1159" i="4"/>
  <c r="Q797" i="4"/>
  <c r="Q1350" i="4"/>
  <c r="R1003" i="4"/>
  <c r="M817" i="4"/>
  <c r="P1204" i="4"/>
  <c r="O1974" i="4"/>
  <c r="R1765" i="4"/>
  <c r="Q1265" i="4"/>
  <c r="P1094" i="4"/>
  <c r="Q993" i="4"/>
  <c r="P678" i="4"/>
  <c r="N1719" i="4"/>
  <c r="L1701" i="4"/>
  <c r="M1526" i="4"/>
  <c r="R1140" i="4"/>
  <c r="P882" i="4"/>
  <c r="L725" i="4"/>
  <c r="O1638" i="4"/>
  <c r="Q1255" i="4"/>
  <c r="N985" i="4"/>
  <c r="M937" i="4"/>
  <c r="R825" i="4"/>
  <c r="P1795" i="4"/>
  <c r="N1312" i="4"/>
  <c r="R1280" i="4"/>
  <c r="M1132" i="4"/>
  <c r="L680" i="4"/>
  <c r="O1971" i="4"/>
  <c r="N1727" i="4"/>
  <c r="M1669" i="4"/>
  <c r="Q1494" i="4"/>
  <c r="Q1249" i="4"/>
  <c r="Q1297" i="4"/>
  <c r="M1228" i="4"/>
  <c r="R1212" i="4"/>
  <c r="M1162" i="4"/>
  <c r="Q1100" i="4"/>
  <c r="N1046" i="4"/>
  <c r="O1030" i="4"/>
  <c r="L976" i="4"/>
  <c r="L1743" i="4"/>
  <c r="M1614" i="4"/>
  <c r="N1463" i="4"/>
  <c r="O875" i="4"/>
  <c r="L1365" i="4"/>
  <c r="E19" i="5"/>
  <c r="E11" i="5"/>
  <c r="E18" i="5"/>
  <c r="E17" i="5"/>
  <c r="E9" i="5"/>
  <c r="E8" i="5"/>
  <c r="E15" i="5"/>
  <c r="E14" i="5"/>
  <c r="E10" i="5"/>
  <c r="E13" i="5"/>
  <c r="N1815" i="4"/>
  <c r="N731" i="4"/>
  <c r="L1752" i="4"/>
  <c r="M1173" i="4"/>
  <c r="N1322" i="4"/>
  <c r="M1219" i="4"/>
  <c r="N544" i="4"/>
  <c r="M712" i="4"/>
  <c r="P1984" i="4"/>
  <c r="L1374" i="4"/>
  <c r="P1401" i="4"/>
  <c r="O1385" i="4"/>
  <c r="N1328" i="4"/>
  <c r="Q970" i="4"/>
  <c r="O962" i="4"/>
  <c r="N882" i="4"/>
  <c r="P672" i="4"/>
  <c r="O648" i="4"/>
  <c r="L1151" i="4"/>
  <c r="O1703" i="4"/>
  <c r="Q688" i="4"/>
  <c r="M699" i="4"/>
  <c r="P1757" i="4"/>
  <c r="O1630" i="4"/>
  <c r="L1191" i="4"/>
  <c r="Q1305" i="4"/>
  <c r="P1297" i="4"/>
  <c r="L1228" i="4"/>
  <c r="N1952" i="4"/>
  <c r="R1686" i="4"/>
  <c r="P1239" i="4"/>
  <c r="L1010" i="4"/>
  <c r="L1715" i="4"/>
  <c r="R1179" i="4"/>
  <c r="Q1969" i="4"/>
  <c r="M1049" i="4"/>
  <c r="Q1216" i="4"/>
  <c r="Q933" i="4"/>
  <c r="Q1746" i="4"/>
  <c r="M636" i="4"/>
  <c r="R1631" i="4"/>
  <c r="N559" i="4"/>
  <c r="R1724" i="4"/>
  <c r="Q1048" i="4"/>
  <c r="Q1434" i="4"/>
  <c r="K940" i="4"/>
  <c r="R1976" i="4"/>
  <c r="L1958" i="4"/>
  <c r="L1676" i="4"/>
  <c r="L1384" i="4"/>
  <c r="L266" i="4"/>
  <c r="Q1598" i="4"/>
  <c r="O1188" i="4"/>
  <c r="M1133" i="4"/>
  <c r="Q1867" i="4"/>
  <c r="P1754" i="4"/>
  <c r="Q1358" i="4"/>
  <c r="L1320" i="4"/>
  <c r="Q1236" i="4"/>
  <c r="O836" i="4"/>
  <c r="Q762" i="4"/>
  <c r="L743" i="4"/>
  <c r="Q617" i="4"/>
  <c r="P548" i="4"/>
  <c r="P250" i="4"/>
  <c r="R369" i="4"/>
  <c r="M1390" i="4"/>
  <c r="Q1270" i="4"/>
  <c r="Q1154" i="4"/>
  <c r="M664" i="4"/>
  <c r="R556" i="4"/>
  <c r="N299" i="4"/>
  <c r="L1960" i="4"/>
  <c r="P1982" i="4"/>
  <c r="O1589" i="4"/>
  <c r="L1342" i="4"/>
  <c r="O1014" i="4"/>
  <c r="O844" i="4"/>
  <c r="Q558" i="4"/>
  <c r="M391" i="4"/>
  <c r="P1382" i="4"/>
  <c r="O1350" i="4"/>
  <c r="M1108" i="4"/>
  <c r="L1103" i="4"/>
  <c r="Q874" i="4"/>
  <c r="O1204" i="4"/>
  <c r="R1891" i="4"/>
  <c r="M1685" i="4"/>
  <c r="O1995" i="4"/>
  <c r="O1361" i="4"/>
  <c r="N938" i="4"/>
  <c r="O704" i="4"/>
  <c r="N845" i="4"/>
  <c r="R592" i="4"/>
  <c r="N1793" i="4"/>
  <c r="N1613" i="4"/>
  <c r="P1510" i="4"/>
  <c r="P1519" i="4"/>
  <c r="R1135" i="4"/>
  <c r="R1896" i="4"/>
  <c r="R1069" i="4"/>
  <c r="O646" i="4"/>
  <c r="P1276" i="4"/>
  <c r="N1246" i="4"/>
  <c r="O1247" i="4"/>
  <c r="L960" i="4"/>
  <c r="P500" i="4"/>
  <c r="L283" i="4"/>
  <c r="R1687" i="4"/>
  <c r="L1439" i="4"/>
  <c r="L1085" i="4"/>
  <c r="P593" i="4"/>
  <c r="M616" i="4"/>
  <c r="L524" i="4"/>
  <c r="M1870" i="4"/>
  <c r="N1606" i="4"/>
  <c r="Q1912" i="4"/>
  <c r="P1741" i="4"/>
  <c r="L1589" i="4"/>
  <c r="P1838" i="4"/>
  <c r="L1542" i="4"/>
  <c r="P1742" i="4"/>
  <c r="R1470" i="4"/>
  <c r="P1294" i="4"/>
  <c r="P1196" i="4"/>
  <c r="O1127" i="4"/>
  <c r="L931" i="4"/>
  <c r="O797" i="4"/>
  <c r="P670" i="4"/>
  <c r="N424" i="4"/>
  <c r="O319" i="4"/>
  <c r="M1902" i="4"/>
  <c r="L1613" i="4"/>
  <c r="N1360" i="4"/>
  <c r="M1241" i="4"/>
  <c r="L1231" i="4"/>
  <c r="M1003" i="4"/>
  <c r="O852" i="4"/>
  <c r="M711" i="4"/>
  <c r="L1974" i="4"/>
  <c r="O1749" i="4"/>
  <c r="N1670" i="4"/>
  <c r="P1423" i="4"/>
  <c r="Q1518" i="4"/>
  <c r="Q1388" i="4"/>
  <c r="R1233" i="4"/>
  <c r="P1183" i="4"/>
  <c r="R1159" i="4"/>
  <c r="R1011" i="4"/>
  <c r="N767" i="4"/>
  <c r="O1447" i="4"/>
  <c r="Q1241" i="4"/>
  <c r="M953" i="4"/>
  <c r="N876" i="4"/>
  <c r="R363" i="4"/>
  <c r="R686" i="4"/>
  <c r="R1822" i="4"/>
  <c r="M1765" i="4"/>
  <c r="L1238" i="4"/>
  <c r="Q1199" i="4"/>
  <c r="P1175" i="4"/>
  <c r="Q851" i="4"/>
  <c r="P1055" i="4"/>
  <c r="O1047" i="4"/>
  <c r="P709" i="4"/>
  <c r="R1719" i="4"/>
  <c r="R1534" i="4"/>
  <c r="P1702" i="4"/>
  <c r="N1646" i="4"/>
  <c r="R1464" i="4"/>
  <c r="R882" i="4"/>
  <c r="Q930" i="4"/>
  <c r="M645" i="4"/>
  <c r="O710" i="4"/>
  <c r="N638" i="4"/>
  <c r="P375" i="4"/>
  <c r="P313" i="4"/>
  <c r="M265" i="4"/>
  <c r="M599" i="4"/>
  <c r="L1979" i="4"/>
  <c r="P1661" i="4"/>
  <c r="P1574" i="4"/>
  <c r="Q1440" i="4"/>
  <c r="O1209" i="4"/>
  <c r="M661" i="4"/>
  <c r="M383" i="4"/>
  <c r="P702" i="4"/>
  <c r="N1934" i="4"/>
  <c r="M1968" i="4"/>
  <c r="N1750" i="4"/>
  <c r="P1335" i="4"/>
  <c r="N1280" i="4"/>
  <c r="R835" i="4"/>
  <c r="M813" i="4"/>
  <c r="L495" i="4"/>
  <c r="O1102" i="4"/>
  <c r="O939" i="4"/>
  <c r="O810" i="4"/>
  <c r="Q1708" i="4"/>
  <c r="N1494" i="4"/>
  <c r="N1503" i="4"/>
  <c r="N1453" i="4"/>
  <c r="P1286" i="4"/>
  <c r="O1329" i="4"/>
  <c r="L1100" i="4"/>
  <c r="P1046" i="4"/>
  <c r="M928" i="4"/>
  <c r="O809" i="4"/>
  <c r="O258" i="4"/>
  <c r="O1502" i="4"/>
  <c r="Q1239" i="4"/>
  <c r="R807" i="4"/>
  <c r="R841" i="4"/>
  <c r="L1683" i="4"/>
  <c r="L1961" i="4"/>
  <c r="R1579" i="4"/>
  <c r="M705" i="4"/>
  <c r="O366" i="4"/>
  <c r="L1144" i="4"/>
  <c r="O1978" i="4"/>
  <c r="P925" i="4"/>
  <c r="Q1179" i="4"/>
  <c r="Q1599" i="4"/>
  <c r="P966" i="4"/>
  <c r="R1787" i="4"/>
  <c r="P575" i="4"/>
  <c r="O1666" i="4"/>
  <c r="R597" i="4"/>
  <c r="N1386" i="4"/>
  <c r="Q1671" i="4"/>
  <c r="R1961" i="4"/>
  <c r="O1180" i="4"/>
  <c r="M1117" i="4"/>
  <c r="L1019" i="4"/>
  <c r="R1079" i="4"/>
  <c r="Q616" i="4"/>
  <c r="N384" i="4"/>
  <c r="O343" i="4"/>
  <c r="N251" i="4"/>
  <c r="O1207" i="4"/>
  <c r="O1819" i="4"/>
  <c r="N1717" i="4"/>
  <c r="O1702" i="4"/>
  <c r="O1118" i="4"/>
  <c r="Q1033" i="4"/>
  <c r="P603" i="4"/>
  <c r="P1151" i="4"/>
  <c r="N1086" i="4"/>
  <c r="Q1398" i="4"/>
  <c r="N1215" i="4"/>
  <c r="R869" i="4"/>
  <c r="M688" i="4"/>
  <c r="N699" i="4"/>
  <c r="L661" i="4"/>
  <c r="Q1296" i="4"/>
  <c r="Q867" i="4"/>
  <c r="M1843" i="4"/>
  <c r="Q1630" i="4"/>
  <c r="O1335" i="4"/>
  <c r="R1368" i="4"/>
  <c r="O1281" i="4"/>
  <c r="N1169" i="4"/>
  <c r="O1132" i="4"/>
  <c r="N671" i="4"/>
  <c r="N392" i="4"/>
  <c r="O351" i="4"/>
  <c r="N810" i="4"/>
  <c r="R1873" i="4"/>
  <c r="Q1740" i="4"/>
  <c r="R1455" i="4"/>
  <c r="O1734" i="4"/>
  <c r="M1453" i="4"/>
  <c r="O1359" i="4"/>
  <c r="R1249" i="4"/>
  <c r="Q1149" i="4"/>
  <c r="M1001" i="4"/>
  <c r="M976" i="4"/>
  <c r="R893" i="4"/>
  <c r="N356" i="4"/>
  <c r="L1573" i="4"/>
  <c r="N1581" i="4"/>
  <c r="O1686" i="4"/>
  <c r="O943" i="4"/>
  <c r="N1420" i="4"/>
  <c r="R714" i="4"/>
  <c r="L1426" i="4"/>
  <c r="M1555" i="4"/>
  <c r="L398" i="4"/>
  <c r="L1940" i="4"/>
  <c r="O444" i="4"/>
  <c r="L855" i="4"/>
  <c r="P284" i="4"/>
  <c r="P822" i="4"/>
  <c r="N772" i="4"/>
  <c r="P1615" i="4"/>
  <c r="O975" i="4"/>
  <c r="N1729" i="4"/>
  <c r="L1969" i="4"/>
  <c r="L983" i="4"/>
  <c r="N748" i="4"/>
  <c r="R1192" i="4"/>
  <c r="O1075" i="4"/>
  <c r="R1072" i="4"/>
  <c r="N626" i="4"/>
  <c r="O780" i="4"/>
  <c r="N698" i="4"/>
  <c r="Q1530" i="4"/>
  <c r="R1523" i="4"/>
  <c r="P1198" i="4"/>
  <c r="O1284" i="4"/>
  <c r="P1071" i="4"/>
  <c r="N740" i="4"/>
  <c r="R601" i="4"/>
  <c r="P616" i="4"/>
  <c r="L539" i="4"/>
  <c r="R409" i="4"/>
  <c r="M384" i="4"/>
  <c r="L281" i="4"/>
  <c r="M1182" i="4"/>
  <c r="Q679" i="4"/>
  <c r="M1512" i="4"/>
  <c r="M1172" i="4"/>
  <c r="R970" i="4"/>
  <c r="R645" i="4"/>
  <c r="O479" i="4"/>
  <c r="N348" i="4"/>
  <c r="P529" i="4"/>
  <c r="P653" i="4"/>
  <c r="P571" i="4"/>
  <c r="N1759" i="4"/>
  <c r="P1496" i="4"/>
  <c r="O1557" i="4"/>
  <c r="M1429" i="4"/>
  <c r="P1336" i="4"/>
  <c r="L1271" i="4"/>
  <c r="O906" i="4"/>
  <c r="R661" i="4"/>
  <c r="P401" i="4"/>
  <c r="N977" i="4"/>
  <c r="R804" i="4"/>
  <c r="L1843" i="4"/>
  <c r="L1694" i="4"/>
  <c r="M1486" i="4"/>
  <c r="N1335" i="4"/>
  <c r="L1077" i="4"/>
  <c r="N812" i="4"/>
  <c r="P503" i="4"/>
  <c r="L381" i="4"/>
  <c r="O1801" i="4"/>
  <c r="L1907" i="4"/>
  <c r="Q1319" i="4"/>
  <c r="R1078" i="4"/>
  <c r="Q1070" i="4"/>
  <c r="N921" i="4"/>
  <c r="O922" i="4"/>
  <c r="M749" i="4"/>
  <c r="N609" i="4"/>
  <c r="N531" i="4"/>
  <c r="R579" i="4"/>
  <c r="O450" i="4"/>
  <c r="O408" i="4"/>
  <c r="L273" i="4"/>
  <c r="M1031" i="4"/>
  <c r="O1803" i="4"/>
  <c r="Q757" i="4"/>
  <c r="P1649" i="4"/>
  <c r="M1446" i="4"/>
  <c r="M1546" i="4"/>
  <c r="N1114" i="4"/>
  <c r="L305" i="4"/>
  <c r="R580" i="4"/>
  <c r="N1731" i="4"/>
  <c r="Q666" i="4"/>
  <c r="R855" i="4"/>
  <c r="O511" i="4"/>
  <c r="R1380" i="4"/>
  <c r="N1639" i="4"/>
  <c r="P1365" i="4"/>
  <c r="P1707" i="4"/>
  <c r="Q1705" i="4"/>
  <c r="L1362" i="4"/>
  <c r="N990" i="4"/>
  <c r="P748" i="4"/>
  <c r="O1941" i="4"/>
  <c r="L1716" i="4"/>
  <c r="P636" i="4"/>
  <c r="Q1211" i="4"/>
  <c r="P1654" i="4"/>
  <c r="O1590" i="4"/>
  <c r="N1304" i="4"/>
  <c r="Q1019" i="4"/>
  <c r="L961" i="4"/>
  <c r="L971" i="4"/>
  <c r="L572" i="4"/>
  <c r="O264" i="4"/>
  <c r="M1268" i="4"/>
  <c r="R1582" i="4"/>
  <c r="P1472" i="4"/>
  <c r="Q1035" i="4"/>
  <c r="N829" i="4"/>
  <c r="R718" i="4"/>
  <c r="O328" i="4"/>
  <c r="O1915" i="4"/>
  <c r="L1471" i="4"/>
  <c r="M1230" i="4"/>
  <c r="M1217" i="4"/>
  <c r="Q1193" i="4"/>
  <c r="O1087" i="4"/>
  <c r="L685" i="4"/>
  <c r="N585" i="4"/>
  <c r="M754" i="4"/>
  <c r="N540" i="4"/>
  <c r="P1677" i="4"/>
  <c r="O1393" i="4"/>
  <c r="O1263" i="4"/>
  <c r="O719" i="4"/>
  <c r="L637" i="4"/>
  <c r="P292" i="4"/>
  <c r="N1288" i="4"/>
  <c r="N1971" i="4"/>
  <c r="M1939" i="4"/>
  <c r="R1549" i="4"/>
  <c r="M1337" i="4"/>
  <c r="L905" i="4"/>
  <c r="R770" i="4"/>
  <c r="R715" i="4"/>
  <c r="M1409" i="4"/>
  <c r="L1581" i="4"/>
  <c r="L1784" i="4"/>
  <c r="O910" i="4"/>
  <c r="O981" i="4"/>
  <c r="M1594" i="4"/>
  <c r="O1705" i="4"/>
  <c r="L1081" i="4"/>
  <c r="O1216" i="4"/>
  <c r="P1435" i="4"/>
  <c r="L1812" i="4"/>
  <c r="R257" i="4"/>
  <c r="P1158" i="4"/>
  <c r="M1322" i="4"/>
  <c r="M1203" i="4"/>
  <c r="L246" i="4"/>
  <c r="L559" i="4"/>
  <c r="M863" i="4"/>
  <c r="Q497" i="4"/>
  <c r="M389" i="4"/>
  <c r="N397" i="4"/>
  <c r="R389" i="4"/>
  <c r="Q1375" i="4"/>
  <c r="O1265" i="4"/>
  <c r="O1160" i="4"/>
  <c r="N1094" i="4"/>
  <c r="N868" i="4"/>
  <c r="N656" i="4"/>
  <c r="R1182" i="4"/>
  <c r="R1268" i="4"/>
  <c r="O1353" i="4"/>
  <c r="N994" i="4"/>
  <c r="O1033" i="4"/>
  <c r="N962" i="4"/>
  <c r="M954" i="4"/>
  <c r="Q968" i="4"/>
  <c r="O853" i="4"/>
  <c r="O663" i="4"/>
  <c r="Q710" i="4"/>
  <c r="Q550" i="4"/>
  <c r="R725" i="4"/>
  <c r="Q1979" i="4"/>
  <c r="O1744" i="4"/>
  <c r="N1751" i="4"/>
  <c r="O1528" i="4"/>
  <c r="R1544" i="4"/>
  <c r="L1461" i="4"/>
  <c r="O1177" i="4"/>
  <c r="P781" i="4"/>
  <c r="O482" i="4"/>
  <c r="O578" i="4"/>
  <c r="L413" i="4"/>
  <c r="R386" i="4"/>
  <c r="L1825" i="4"/>
  <c r="N1704" i="4"/>
  <c r="L1817" i="4"/>
  <c r="O1795" i="4"/>
  <c r="N1369" i="4"/>
  <c r="M1289" i="4"/>
  <c r="R1220" i="4"/>
  <c r="R1168" i="4"/>
  <c r="N885" i="4"/>
  <c r="R979" i="4"/>
  <c r="O835" i="4"/>
  <c r="Q680" i="4"/>
  <c r="O523" i="4"/>
  <c r="P415" i="4"/>
  <c r="R939" i="4"/>
  <c r="O1872" i="4"/>
  <c r="O1790" i="4"/>
  <c r="O1286" i="4"/>
  <c r="O944" i="4"/>
  <c r="L1030" i="4"/>
  <c r="L913" i="4"/>
  <c r="O893" i="4"/>
  <c r="P549" i="4"/>
  <c r="R564" i="4"/>
  <c r="O1031" i="4"/>
  <c r="R1718" i="4"/>
  <c r="N1686" i="4"/>
  <c r="M1509" i="4"/>
  <c r="R875" i="4"/>
  <c r="P1665" i="4"/>
  <c r="O1090" i="4"/>
  <c r="L666" i="4"/>
  <c r="O916" i="4"/>
  <c r="Q611" i="4"/>
  <c r="P360" i="4"/>
  <c r="P811" i="4"/>
  <c r="Q1615" i="4"/>
  <c r="O1949" i="4"/>
  <c r="L611" i="4"/>
  <c r="L1837" i="4"/>
  <c r="O527" i="4"/>
  <c r="P1752" i="4"/>
  <c r="P731" i="4"/>
  <c r="M1631" i="4"/>
  <c r="L1697" i="4"/>
  <c r="N1905" i="4"/>
  <c r="P246" i="4"/>
  <c r="R983" i="4"/>
  <c r="R589" i="4"/>
  <c r="P446" i="4"/>
  <c r="P1815" i="4"/>
  <c r="O772" i="4"/>
  <c r="O1512" i="4"/>
  <c r="N1472" i="4"/>
  <c r="M1401" i="4"/>
  <c r="L907" i="4"/>
  <c r="N672" i="4"/>
  <c r="O410" i="4"/>
  <c r="O820" i="4"/>
  <c r="M653" i="4"/>
  <c r="L407" i="4"/>
  <c r="M1915" i="4"/>
  <c r="M1638" i="4"/>
  <c r="L1477" i="4"/>
  <c r="P1255" i="4"/>
  <c r="M1244" i="4"/>
  <c r="Q1111" i="4"/>
  <c r="Q661" i="4"/>
  <c r="N521" i="4"/>
  <c r="N1711" i="4"/>
  <c r="O1694" i="4"/>
  <c r="P1311" i="4"/>
  <c r="O1260" i="4"/>
  <c r="Q1992" i="4"/>
  <c r="M1792" i="4"/>
  <c r="R1727" i="4"/>
  <c r="R1533" i="4"/>
  <c r="Q1456" i="4"/>
  <c r="R1485" i="4"/>
  <c r="Q1321" i="4"/>
  <c r="O1305" i="4"/>
  <c r="N1297" i="4"/>
  <c r="O1212" i="4"/>
  <c r="M1054" i="4"/>
  <c r="N515" i="4"/>
  <c r="O476" i="4"/>
  <c r="P377" i="4"/>
  <c r="O1725" i="4"/>
  <c r="L1509" i="4"/>
  <c r="R1344" i="4"/>
  <c r="O467" i="4"/>
  <c r="N1357" i="4"/>
  <c r="M1292" i="4"/>
  <c r="P1652" i="4"/>
  <c r="N1010" i="4"/>
  <c r="R1560" i="4"/>
  <c r="Q1993" i="4"/>
  <c r="N1892" i="4"/>
  <c r="O295" i="4"/>
  <c r="N1074" i="4"/>
  <c r="Q700" i="4"/>
  <c r="Q1075" i="4"/>
  <c r="L1978" i="4"/>
  <c r="O1563" i="4"/>
  <c r="M1252" i="4"/>
  <c r="Q1117" i="4"/>
  <c r="L616" i="4"/>
  <c r="L498" i="4"/>
  <c r="M416" i="4"/>
  <c r="O423" i="4"/>
  <c r="M1701" i="4"/>
  <c r="P1488" i="4"/>
  <c r="L1385" i="4"/>
  <c r="P1174" i="4"/>
  <c r="M1156" i="4"/>
  <c r="L1118" i="4"/>
  <c r="R969" i="4"/>
  <c r="P727" i="4"/>
  <c r="M607" i="4"/>
  <c r="L553" i="4"/>
  <c r="M532" i="4"/>
  <c r="O550" i="4"/>
  <c r="P1126" i="4"/>
  <c r="M820" i="4"/>
  <c r="N1495" i="4"/>
  <c r="R1101" i="4"/>
  <c r="P794" i="4"/>
  <c r="M825" i="4"/>
  <c r="Q754" i="4"/>
  <c r="O301" i="4"/>
  <c r="Q1888" i="4"/>
  <c r="Q1817" i="4"/>
  <c r="R1312" i="4"/>
  <c r="P1191" i="4"/>
  <c r="M1023" i="4"/>
  <c r="N978" i="4"/>
  <c r="N929" i="4"/>
  <c r="N946" i="4"/>
  <c r="R952" i="4"/>
  <c r="R1971" i="4"/>
  <c r="P1456" i="4"/>
  <c r="M1343" i="4"/>
  <c r="O1313" i="4"/>
  <c r="R1164" i="4"/>
  <c r="P1162" i="4"/>
  <c r="L912" i="4"/>
  <c r="N765" i="4"/>
  <c r="L662" i="4"/>
  <c r="P478" i="4"/>
  <c r="N285" i="4"/>
  <c r="N1352" i="4"/>
  <c r="L1952" i="4"/>
  <c r="L1798" i="4"/>
  <c r="R1784" i="4"/>
  <c r="P1614" i="4"/>
  <c r="Q1095" i="4"/>
  <c r="Q1919" i="4"/>
  <c r="O1489" i="4"/>
  <c r="M1842" i="4"/>
  <c r="N935" i="4"/>
  <c r="L522" i="4"/>
  <c r="N720" i="4"/>
  <c r="R647" i="4"/>
  <c r="N1015" i="4"/>
  <c r="O1482" i="4"/>
  <c r="O1627" i="4"/>
  <c r="Q1586" i="4"/>
  <c r="N1953" i="4"/>
  <c r="N1980" i="4"/>
  <c r="Q347" i="4"/>
  <c r="R650" i="4"/>
  <c r="L1674" i="4"/>
  <c r="P541" i="4"/>
  <c r="N1652" i="4"/>
  <c r="R981" i="4"/>
  <c r="R1615" i="4"/>
  <c r="N1707" i="4"/>
  <c r="O902" i="4"/>
  <c r="R1575" i="4"/>
  <c r="N470" i="4"/>
  <c r="O1643" i="4"/>
  <c r="P116" i="13"/>
  <c r="J116" i="4"/>
  <c r="T92" i="13"/>
  <c r="J92" i="4"/>
  <c r="Q1183" i="4"/>
  <c r="P391" i="4"/>
  <c r="P1350" i="4"/>
  <c r="R1154" i="4"/>
  <c r="N914" i="4"/>
  <c r="N283" i="4"/>
  <c r="L686" i="4"/>
  <c r="N1765" i="4"/>
  <c r="L1284" i="4"/>
  <c r="Q1175" i="4"/>
  <c r="Q1055" i="4"/>
  <c r="P1047" i="4"/>
  <c r="O547" i="4"/>
  <c r="Q1207" i="4"/>
  <c r="O1646" i="4"/>
  <c r="Q1374" i="4"/>
  <c r="R930" i="4"/>
  <c r="O701" i="4"/>
  <c r="O638" i="4"/>
  <c r="O1979" i="4"/>
  <c r="Q1574" i="4"/>
  <c r="P1215" i="4"/>
  <c r="L869" i="4"/>
  <c r="P301" i="4"/>
  <c r="O1817" i="4"/>
  <c r="P1263" i="4"/>
  <c r="N719" i="4"/>
  <c r="O1288" i="4"/>
  <c r="L1249" i="4"/>
  <c r="O1337" i="4"/>
  <c r="O1143" i="4"/>
  <c r="M1100" i="4"/>
  <c r="N976" i="4"/>
  <c r="L696" i="4"/>
  <c r="M579" i="4"/>
  <c r="N418" i="4"/>
  <c r="P258" i="4"/>
  <c r="O1614" i="4"/>
  <c r="M1489" i="4"/>
  <c r="R1028" i="4"/>
  <c r="L269" i="4"/>
  <c r="M1015" i="4"/>
  <c r="N1627" i="4"/>
  <c r="M1943" i="4"/>
  <c r="M1705" i="4"/>
  <c r="R1490" i="4"/>
  <c r="M1317" i="4"/>
  <c r="M614" i="4"/>
  <c r="Q792" i="4"/>
  <c r="L1643" i="4"/>
  <c r="R112" i="13"/>
  <c r="J112" i="4"/>
  <c r="O100" i="13"/>
  <c r="J100" i="4"/>
  <c r="P68" i="13"/>
  <c r="J68" i="4"/>
  <c r="S52" i="13"/>
  <c r="J52" i="4"/>
  <c r="O16" i="13"/>
  <c r="J16" i="4"/>
  <c r="R762" i="4"/>
  <c r="Q1510" i="4"/>
  <c r="N1390" i="4"/>
  <c r="P1247" i="4"/>
  <c r="M556" i="4"/>
  <c r="L477" i="4"/>
  <c r="Q1982" i="4"/>
  <c r="L993" i="4"/>
  <c r="R1071" i="4"/>
  <c r="N961" i="4"/>
  <c r="Q656" i="4"/>
  <c r="R678" i="4"/>
  <c r="N539" i="4"/>
  <c r="P509" i="4"/>
  <c r="P343" i="4"/>
  <c r="O251" i="4"/>
  <c r="N1984" i="4"/>
  <c r="N1401" i="4"/>
  <c r="P1140" i="4"/>
  <c r="O565" i="4"/>
  <c r="M725" i="4"/>
  <c r="Q1151" i="4"/>
  <c r="O1086" i="4"/>
  <c r="R571" i="4"/>
  <c r="M1271" i="4"/>
  <c r="N825" i="4"/>
  <c r="O688" i="4"/>
  <c r="O699" i="4"/>
  <c r="O585" i="4"/>
  <c r="R1296" i="4"/>
  <c r="L1795" i="4"/>
  <c r="R1630" i="4"/>
  <c r="P1281" i="4"/>
  <c r="O1169" i="4"/>
  <c r="P351" i="4"/>
  <c r="Q922" i="4"/>
  <c r="Q1743" i="4"/>
  <c r="P1686" i="4"/>
  <c r="O1269" i="4"/>
  <c r="L1641" i="4"/>
  <c r="M935" i="4"/>
  <c r="O1028" i="4"/>
  <c r="R253" i="4"/>
  <c r="L1847" i="4"/>
  <c r="L1675" i="4"/>
  <c r="L1874" i="4"/>
  <c r="N1882" i="4"/>
  <c r="L1113" i="4"/>
  <c r="P792" i="4"/>
  <c r="Q253" i="4"/>
  <c r="O634" i="4"/>
  <c r="N1643" i="4"/>
  <c r="P1880" i="4"/>
  <c r="T115" i="13"/>
  <c r="J115" i="4"/>
  <c r="R1358" i="4"/>
  <c r="M1320" i="4"/>
  <c r="M743" i="4"/>
  <c r="R866" i="4"/>
  <c r="N711" i="4"/>
  <c r="Q1204" i="4"/>
  <c r="M1960" i="4"/>
  <c r="L1896" i="4"/>
  <c r="Q1590" i="4"/>
  <c r="M1375" i="4"/>
  <c r="Q593" i="4"/>
  <c r="L409" i="4"/>
  <c r="O426" i="4"/>
  <c r="N1172" i="4"/>
  <c r="P1638" i="4"/>
  <c r="P1087" i="4"/>
  <c r="O1039" i="4"/>
  <c r="P906" i="4"/>
  <c r="M578" i="4"/>
  <c r="R1888" i="4"/>
  <c r="N1990" i="4"/>
  <c r="Q1677" i="4"/>
  <c r="L1311" i="4"/>
  <c r="M1077" i="4"/>
  <c r="O1289" i="4"/>
  <c r="L434" i="4"/>
  <c r="L1622" i="4"/>
  <c r="L1078" i="4"/>
  <c r="R1070" i="4"/>
  <c r="Q1062" i="4"/>
  <c r="Q944" i="4"/>
  <c r="O921" i="4"/>
  <c r="P662" i="4"/>
  <c r="L564" i="4"/>
  <c r="O285" i="4"/>
  <c r="N1031" i="4"/>
  <c r="P1725" i="4"/>
  <c r="R757" i="4"/>
  <c r="L1508" i="4"/>
  <c r="O522" i="4"/>
  <c r="L314" i="4"/>
  <c r="N1847" i="4"/>
  <c r="O856" i="4"/>
  <c r="O491" i="4"/>
  <c r="O1675" i="4"/>
  <c r="P890" i="4"/>
  <c r="T107" i="13"/>
  <c r="J107" i="4"/>
  <c r="O43" i="13"/>
  <c r="J43" i="4"/>
  <c r="O27" i="13"/>
  <c r="J27" i="4"/>
  <c r="O19" i="13"/>
  <c r="J19" i="4"/>
  <c r="Q1838" i="4"/>
  <c r="M1542" i="4"/>
  <c r="M1342" i="4"/>
  <c r="N1069" i="4"/>
  <c r="P1014" i="4"/>
  <c r="N439" i="4"/>
  <c r="Q1966" i="4"/>
  <c r="L1814" i="4"/>
  <c r="O1709" i="4"/>
  <c r="Q1382" i="4"/>
  <c r="N1108" i="4"/>
  <c r="M1103" i="4"/>
  <c r="N354" i="4"/>
  <c r="L1135" i="4"/>
  <c r="Q1654" i="4"/>
  <c r="N1252" i="4"/>
  <c r="O1304" i="4"/>
  <c r="Q883" i="4"/>
  <c r="L1920" i="4"/>
  <c r="L1534" i="4"/>
  <c r="Q962" i="4"/>
  <c r="O954" i="4"/>
  <c r="M672" i="4"/>
  <c r="N532" i="4"/>
  <c r="N1471" i="4"/>
  <c r="R1193" i="4"/>
  <c r="Q1185" i="4"/>
  <c r="P1177" i="4"/>
  <c r="R1109" i="4"/>
  <c r="Q540" i="4"/>
  <c r="P1393" i="4"/>
  <c r="O885" i="4"/>
  <c r="L1479" i="4"/>
  <c r="L1164" i="4"/>
  <c r="M905" i="4"/>
  <c r="L1095" i="4"/>
  <c r="N1508" i="4"/>
  <c r="M1529" i="4"/>
  <c r="Q927" i="4"/>
  <c r="M1929" i="4"/>
  <c r="N1675" i="4"/>
  <c r="Q1869" i="4"/>
  <c r="O1842" i="4"/>
  <c r="S123" i="13"/>
  <c r="J123" i="4"/>
  <c r="T99" i="13"/>
  <c r="J99" i="4"/>
  <c r="R67" i="13"/>
  <c r="J67" i="4"/>
  <c r="P62" i="13"/>
  <c r="J62" i="4"/>
  <c r="P1606" i="4"/>
  <c r="L1470" i="4"/>
  <c r="L1159" i="4"/>
  <c r="O938" i="4"/>
  <c r="O1793" i="4"/>
  <c r="O960" i="4"/>
  <c r="P417" i="4"/>
  <c r="O461" i="4"/>
  <c r="P1749" i="4"/>
  <c r="O1085" i="4"/>
  <c r="O1094" i="4"/>
  <c r="N851" i="4"/>
  <c r="P321" i="4"/>
  <c r="R1526" i="4"/>
  <c r="N1156" i="4"/>
  <c r="O994" i="4"/>
  <c r="R968" i="4"/>
  <c r="Q853" i="4"/>
  <c r="Q663" i="4"/>
  <c r="P563" i="4"/>
  <c r="Q1861" i="4"/>
  <c r="L1209" i="4"/>
  <c r="L386" i="4"/>
  <c r="Q1904" i="4"/>
  <c r="P1827" i="4"/>
  <c r="O1711" i="4"/>
  <c r="L1220" i="4"/>
  <c r="O1134" i="4"/>
  <c r="Q946" i="4"/>
  <c r="R680" i="4"/>
  <c r="P523" i="4"/>
  <c r="P1872" i="4"/>
  <c r="P1790" i="4"/>
  <c r="L1727" i="4"/>
  <c r="O1494" i="4"/>
  <c r="Q1212" i="4"/>
  <c r="N1054" i="4"/>
  <c r="M913" i="4"/>
  <c r="M356" i="4"/>
  <c r="L875" i="4"/>
  <c r="O1823" i="4"/>
  <c r="O1611" i="4"/>
  <c r="O1564" i="4"/>
  <c r="R703" i="4"/>
  <c r="R801" i="4"/>
  <c r="O927" i="4"/>
  <c r="P737" i="4"/>
  <c r="L1376" i="4"/>
  <c r="P380" i="4"/>
  <c r="L766" i="4"/>
  <c r="S83" i="13"/>
  <c r="J83" i="4"/>
  <c r="T75" i="13"/>
  <c r="J75" i="4"/>
  <c r="P126" i="13"/>
  <c r="J126" i="4"/>
  <c r="P82" i="13"/>
  <c r="J82" i="4"/>
  <c r="P74" i="13"/>
  <c r="J74" i="4"/>
  <c r="Q42" i="13"/>
  <c r="J42" i="4"/>
  <c r="N38" i="13"/>
  <c r="J38" i="4"/>
  <c r="R1196" i="4"/>
  <c r="L458" i="4"/>
  <c r="Q1366" i="4"/>
  <c r="Q1276" i="4"/>
  <c r="P953" i="4"/>
  <c r="O664" i="4"/>
  <c r="Q500" i="4"/>
  <c r="P299" i="4"/>
  <c r="O1685" i="4"/>
  <c r="M1063" i="4"/>
  <c r="Q945" i="4"/>
  <c r="Q709" i="4"/>
  <c r="P423" i="4"/>
  <c r="L1719" i="4"/>
  <c r="M1385" i="4"/>
  <c r="P410" i="4"/>
  <c r="P348" i="4"/>
  <c r="M407" i="4"/>
  <c r="N1915" i="4"/>
  <c r="N1678" i="4"/>
  <c r="R1255" i="4"/>
  <c r="N1244" i="4"/>
  <c r="P1111" i="4"/>
  <c r="P493" i="4"/>
  <c r="O1280" i="4"/>
  <c r="M952" i="4"/>
  <c r="M1942" i="4"/>
  <c r="R1321" i="4"/>
  <c r="O1297" i="4"/>
  <c r="R749" i="4"/>
  <c r="O515" i="4"/>
  <c r="P476" i="4"/>
  <c r="P1502" i="4"/>
  <c r="M1952" i="4"/>
  <c r="N1798" i="4"/>
  <c r="L1463" i="4"/>
  <c r="L1611" i="4"/>
  <c r="L1564" i="4"/>
  <c r="O1242" i="4"/>
  <c r="L846" i="4"/>
  <c r="O737" i="4"/>
  <c r="O330" i="4"/>
  <c r="M1556" i="4"/>
  <c r="O1640" i="4"/>
  <c r="Q1755" i="4"/>
  <c r="N1556" i="4"/>
  <c r="M380" i="4"/>
  <c r="L1595" i="4"/>
  <c r="M1927" i="4"/>
  <c r="T85" i="13"/>
  <c r="J85" i="4"/>
  <c r="O21" i="13"/>
  <c r="J21" i="4"/>
  <c r="L1976" i="4"/>
  <c r="Q670" i="4"/>
  <c r="R617" i="4"/>
  <c r="O424" i="4"/>
  <c r="N1662" i="4"/>
  <c r="O1360" i="4"/>
  <c r="M1231" i="4"/>
  <c r="O1003" i="4"/>
  <c r="M363" i="4"/>
  <c r="P501" i="4"/>
  <c r="M1265" i="4"/>
  <c r="N416" i="4"/>
  <c r="P1148" i="4"/>
  <c r="R584" i="4"/>
  <c r="L1303" i="4"/>
  <c r="R727" i="4"/>
  <c r="N553" i="4"/>
  <c r="O555" i="4"/>
  <c r="M326" i="4"/>
  <c r="R400" i="4"/>
  <c r="M1398" i="4"/>
  <c r="P482" i="4"/>
  <c r="P977" i="4"/>
  <c r="M867" i="4"/>
  <c r="Q1191" i="4"/>
  <c r="O978" i="4"/>
  <c r="O929" i="4"/>
  <c r="P1801" i="4"/>
  <c r="Q1561" i="4"/>
  <c r="Q1162" i="4"/>
  <c r="M1030" i="4"/>
  <c r="N1001" i="4"/>
  <c r="O1352" i="4"/>
  <c r="N1611" i="4"/>
  <c r="O1648" i="4"/>
  <c r="N1564" i="4"/>
  <c r="R1545" i="4"/>
  <c r="M1158" i="4"/>
  <c r="Q737" i="4"/>
  <c r="L1627" i="4"/>
  <c r="R1476" i="4"/>
  <c r="M522" i="4"/>
  <c r="L808" i="4"/>
  <c r="L499" i="4"/>
  <c r="N380" i="4"/>
  <c r="P1595" i="4"/>
  <c r="L1545" i="4"/>
  <c r="L1458" i="4"/>
  <c r="O404" i="4"/>
  <c r="P1882" i="4"/>
  <c r="L1203" i="4"/>
  <c r="O544" i="4"/>
  <c r="L483" i="4"/>
  <c r="L1651" i="4"/>
  <c r="L1593" i="4"/>
  <c r="M927" i="4"/>
  <c r="N1532" i="4"/>
  <c r="L1731" i="4"/>
  <c r="R1395" i="4"/>
  <c r="L1315" i="4"/>
  <c r="L1170" i="4"/>
  <c r="O614" i="4"/>
  <c r="O1121" i="4"/>
  <c r="O436" i="4"/>
  <c r="O499" i="4"/>
  <c r="O1578" i="4"/>
  <c r="M1689" i="4"/>
  <c r="L1577" i="4"/>
  <c r="L1981" i="4"/>
  <c r="O1508" i="4"/>
  <c r="L1911" i="4"/>
  <c r="L1591" i="4"/>
  <c r="P1153" i="4"/>
  <c r="L347" i="4"/>
  <c r="O1981" i="4"/>
  <c r="Q972" i="4"/>
  <c r="Q1917" i="4"/>
  <c r="R1882" i="4"/>
  <c r="P1714" i="4"/>
  <c r="M1376" i="4"/>
  <c r="Q808" i="4"/>
  <c r="L1917" i="4"/>
  <c r="Q1422" i="4"/>
  <c r="L1153" i="4"/>
  <c r="Q1927" i="4"/>
  <c r="P484" i="4"/>
  <c r="R1927" i="4"/>
  <c r="P1826" i="4"/>
  <c r="Q1084" i="4"/>
  <c r="R346" i="4"/>
  <c r="O1585" i="4"/>
  <c r="R1566" i="4"/>
  <c r="Q1692" i="4"/>
  <c r="M1380" i="4"/>
  <c r="O1292" i="4"/>
  <c r="M1490" i="4"/>
  <c r="L932" i="4"/>
  <c r="N1216" i="4"/>
  <c r="O898" i="4"/>
  <c r="P1170" i="4"/>
  <c r="O766" i="4"/>
  <c r="N378" i="4"/>
  <c r="N620" i="4"/>
  <c r="O703" i="4"/>
  <c r="M1406" i="4"/>
  <c r="P1566" i="4"/>
  <c r="Q1612" i="4"/>
  <c r="O1566" i="4"/>
  <c r="R1943" i="4"/>
  <c r="O1266" i="4"/>
  <c r="P1376" i="4"/>
  <c r="N1603" i="4"/>
  <c r="M1153" i="4"/>
  <c r="R1874" i="4"/>
  <c r="P598" i="4"/>
  <c r="Q448" i="4"/>
  <c r="R1858" i="4"/>
  <c r="O306" i="4"/>
  <c r="Q1858" i="4"/>
  <c r="M1234" i="4"/>
  <c r="O682" i="4"/>
  <c r="O911" i="4"/>
  <c r="M530" i="4"/>
  <c r="N362" i="4"/>
  <c r="N480" i="4"/>
  <c r="N575" i="4"/>
  <c r="O1879" i="4"/>
  <c r="L590" i="4"/>
  <c r="P615" i="4"/>
  <c r="L1436" i="4"/>
  <c r="L1524" i="4"/>
  <c r="N982" i="4"/>
  <c r="Q1333" i="4"/>
  <c r="N1588" i="4"/>
  <c r="N1913" i="4"/>
  <c r="R1274" i="4"/>
  <c r="N583" i="4"/>
  <c r="O1913" i="4"/>
  <c r="M1628" i="4"/>
  <c r="L1052" i="4"/>
  <c r="L1333" i="4"/>
  <c r="M475" i="4"/>
  <c r="R1628" i="4"/>
  <c r="R1379" i="4"/>
  <c r="P1736" i="4"/>
  <c r="O586" i="4"/>
  <c r="P801" i="4"/>
  <c r="R1052" i="4"/>
  <c r="O1049" i="4"/>
  <c r="R1781" i="4"/>
  <c r="Q1877" i="4"/>
  <c r="M1379" i="4"/>
  <c r="N1419" i="4"/>
  <c r="P1291" i="4"/>
  <c r="O919" i="4"/>
  <c r="O697" i="4"/>
  <c r="Q475" i="4"/>
  <c r="N631" i="4"/>
  <c r="O1807" i="4"/>
  <c r="R1913" i="4"/>
  <c r="R1333" i="4"/>
  <c r="P1115" i="4"/>
  <c r="Q1145" i="4"/>
  <c r="P1659" i="4"/>
  <c r="O1307" i="4"/>
  <c r="P1556" i="4"/>
  <c r="L1364" i="4"/>
  <c r="N508" i="4"/>
  <c r="N1438" i="4"/>
  <c r="R864" i="4"/>
  <c r="L959" i="4"/>
  <c r="M1671" i="4"/>
  <c r="N793" i="4"/>
  <c r="O705" i="4"/>
  <c r="Q683" i="4"/>
  <c r="L1905" i="4"/>
  <c r="L1841" i="4"/>
  <c r="Q362" i="4"/>
  <c r="M1402" i="4"/>
  <c r="L508" i="4"/>
  <c r="L796" i="4"/>
  <c r="O782" i="4"/>
  <c r="L1317" i="4"/>
  <c r="M1397" i="4"/>
  <c r="R538" i="4"/>
  <c r="M1331" i="4"/>
  <c r="L911" i="4"/>
  <c r="M1609" i="4"/>
  <c r="O362" i="4"/>
  <c r="P833" i="4"/>
  <c r="P554" i="4"/>
  <c r="Q1706" i="4"/>
  <c r="O1768" i="4"/>
  <c r="P974" i="4"/>
  <c r="O597" i="4"/>
  <c r="R1438" i="4"/>
  <c r="P951" i="4"/>
  <c r="Q892" i="4"/>
  <c r="P1956" i="4"/>
  <c r="M1683" i="4"/>
  <c r="N1755" i="4"/>
  <c r="R1462" i="4"/>
  <c r="L1194" i="4"/>
  <c r="L747" i="4"/>
  <c r="L367" i="4"/>
  <c r="M1325" i="4"/>
  <c r="M941" i="4"/>
  <c r="N1506" i="4"/>
  <c r="N1778" i="4"/>
  <c r="N1088" i="4"/>
  <c r="M1643" i="4"/>
  <c r="N840" i="4"/>
  <c r="L249" i="4"/>
  <c r="L1986" i="4"/>
  <c r="L681" i="4"/>
  <c r="O388" i="4"/>
  <c r="Q508" i="4"/>
  <c r="R464" i="4"/>
  <c r="N376" i="4"/>
  <c r="M1074" i="4"/>
  <c r="S316" i="10"/>
  <c r="Q316" i="4" s="1"/>
  <c r="I316" i="4"/>
  <c r="K316" i="4" s="1"/>
  <c r="Q443" i="4"/>
  <c r="R261" i="4"/>
  <c r="L427" i="4"/>
  <c r="R345" i="4"/>
  <c r="R506" i="4"/>
  <c r="L262" i="4"/>
  <c r="L393" i="4"/>
  <c r="R367" i="4"/>
  <c r="L338" i="4"/>
  <c r="O442" i="4"/>
  <c r="L323" i="4"/>
  <c r="N263" i="4"/>
  <c r="Q262" i="4"/>
  <c r="N279" i="4"/>
  <c r="N271" i="4"/>
  <c r="M262" i="4"/>
  <c r="L443" i="4"/>
  <c r="M421" i="4"/>
  <c r="P397" i="4"/>
  <c r="P425" i="4"/>
  <c r="O504" i="4"/>
  <c r="P454" i="4"/>
  <c r="P449" i="4"/>
  <c r="M1452" i="4"/>
  <c r="M768" i="4"/>
  <c r="M729" i="4"/>
  <c r="N1072" i="4"/>
  <c r="O379" i="4"/>
  <c r="O1972" i="4"/>
  <c r="P1484" i="4"/>
  <c r="R1730" i="4"/>
  <c r="R1640" i="4"/>
  <c r="R1537" i="4"/>
  <c r="L1186" i="4"/>
  <c r="Q1632" i="4"/>
  <c r="M641" i="4"/>
  <c r="N1632" i="4"/>
  <c r="R1879" i="4"/>
  <c r="P862" i="4"/>
  <c r="R1778" i="4"/>
  <c r="L991" i="4"/>
  <c r="L307" i="4"/>
  <c r="N1895" i="4"/>
  <c r="R1218" i="4"/>
  <c r="O284" i="4"/>
  <c r="M1778" i="4"/>
  <c r="O1567" i="4"/>
  <c r="Q1481" i="4"/>
  <c r="O1420" i="4"/>
  <c r="M774" i="4"/>
  <c r="P1481" i="4"/>
  <c r="N1604" i="4"/>
  <c r="P252" i="4"/>
  <c r="N1840" i="4"/>
  <c r="Q857" i="4"/>
  <c r="M816" i="4"/>
  <c r="L491" i="4"/>
  <c r="N816" i="4"/>
  <c r="P388" i="4"/>
  <c r="R388" i="4"/>
  <c r="P428" i="4"/>
  <c r="L252" i="4"/>
  <c r="L1454" i="4"/>
  <c r="R621" i="4"/>
  <c r="O1454" i="4"/>
  <c r="N1489" i="4"/>
  <c r="N639" i="4"/>
  <c r="O1211" i="4"/>
  <c r="O1604" i="4"/>
  <c r="R627" i="4"/>
  <c r="O1184" i="4"/>
  <c r="N1584" i="4"/>
  <c r="P698" i="4"/>
  <c r="O291" i="4"/>
  <c r="M1584" i="4"/>
  <c r="R347" i="4"/>
  <c r="P475" i="4"/>
  <c r="O287" i="4"/>
  <c r="M1394" i="4"/>
  <c r="N1689" i="4"/>
  <c r="O890" i="4"/>
  <c r="L1051" i="4"/>
  <c r="Q758" i="4"/>
  <c r="L1681" i="4"/>
  <c r="L897" i="4"/>
  <c r="L832" i="4"/>
  <c r="O1667" i="4"/>
  <c r="R949" i="4"/>
  <c r="M1020" i="4"/>
  <c r="Q1699" i="4"/>
  <c r="P1818" i="4"/>
  <c r="O289" i="4"/>
  <c r="Q1414" i="4"/>
  <c r="M355" i="4"/>
  <c r="L858" i="4"/>
  <c r="N1028" i="4"/>
  <c r="P850" i="4"/>
  <c r="O1626" i="4"/>
  <c r="L772" i="4"/>
  <c r="L533" i="4"/>
  <c r="N1178" i="4"/>
  <c r="M1129" i="4"/>
  <c r="L1460" i="4"/>
  <c r="N908" i="4"/>
  <c r="L1418" i="4"/>
  <c r="Q1651" i="4"/>
  <c r="M1698" i="4"/>
  <c r="P857" i="4"/>
  <c r="Q1587" i="4"/>
  <c r="O1020" i="4"/>
  <c r="Q1466" i="4"/>
  <c r="N1065" i="4"/>
  <c r="Q1625" i="4"/>
  <c r="N1460" i="4"/>
  <c r="O842" i="4"/>
  <c r="L1805" i="4"/>
  <c r="R1203" i="4"/>
  <c r="P1651" i="4"/>
  <c r="L1349" i="4"/>
  <c r="O1066" i="4"/>
  <c r="N692" i="4"/>
  <c r="N614" i="4"/>
  <c r="N1578" i="4"/>
  <c r="N1090" i="4"/>
  <c r="P253" i="4"/>
  <c r="L1852" i="4"/>
  <c r="L1422" i="4"/>
  <c r="N1591" i="4"/>
  <c r="P1508" i="4"/>
  <c r="O1044" i="4"/>
  <c r="L1601" i="4"/>
  <c r="O1422" i="4"/>
  <c r="P1044" i="4"/>
  <c r="N346" i="4"/>
  <c r="Q1981" i="4"/>
  <c r="Q1882" i="4"/>
  <c r="Q346" i="4"/>
  <c r="M1911" i="4"/>
  <c r="N1430" i="4"/>
  <c r="R1153" i="4"/>
  <c r="N1989" i="4"/>
  <c r="P1577" i="4"/>
  <c r="Q1044" i="4"/>
  <c r="P269" i="4"/>
  <c r="N1981" i="4"/>
  <c r="R1508" i="4"/>
  <c r="P808" i="4"/>
  <c r="N253" i="4"/>
  <c r="Q1871" i="4"/>
  <c r="N1566" i="4"/>
  <c r="Q1380" i="4"/>
  <c r="N801" i="4"/>
  <c r="Q1585" i="4"/>
  <c r="R1307" i="4"/>
  <c r="O1641" i="4"/>
  <c r="M1585" i="4"/>
  <c r="N1957" i="4"/>
  <c r="M683" i="4"/>
  <c r="O1170" i="4"/>
  <c r="N766" i="4"/>
  <c r="O378" i="4"/>
  <c r="P1692" i="4"/>
  <c r="P864" i="4"/>
  <c r="R1007" i="4"/>
  <c r="O1081" i="4"/>
  <c r="L1380" i="4"/>
  <c r="L1866" i="4"/>
  <c r="R1633" i="4"/>
  <c r="O1406" i="4"/>
  <c r="Q1315" i="4"/>
  <c r="Q1508" i="4"/>
  <c r="L1481" i="4"/>
  <c r="M1641" i="4"/>
  <c r="Q1842" i="4"/>
  <c r="N1144" i="4"/>
  <c r="N1436" i="4"/>
  <c r="M344" i="4"/>
  <c r="M1755" i="4"/>
  <c r="L1020" i="4"/>
  <c r="O1706" i="4"/>
  <c r="M697" i="4"/>
  <c r="L1235" i="4"/>
  <c r="N530" i="4"/>
  <c r="L1649" i="4"/>
  <c r="O674" i="4"/>
  <c r="Q606" i="4"/>
  <c r="L1667" i="4"/>
  <c r="L758" i="4"/>
  <c r="N1842" i="4"/>
  <c r="M376" i="4"/>
  <c r="L1919" i="4"/>
  <c r="L1139" i="4"/>
  <c r="Q1524" i="4"/>
  <c r="M1962" i="4"/>
  <c r="M1921" i="4"/>
  <c r="L997" i="4"/>
  <c r="M1588" i="4"/>
  <c r="R982" i="4"/>
  <c r="O475" i="4"/>
  <c r="P433" i="4"/>
  <c r="R768" i="4"/>
  <c r="R562" i="4"/>
  <c r="N586" i="4"/>
  <c r="O801" i="4"/>
  <c r="P1052" i="4"/>
  <c r="Q1921" i="4"/>
  <c r="N1900" i="4"/>
  <c r="L1379" i="4"/>
  <c r="M1419" i="4"/>
  <c r="O1291" i="4"/>
  <c r="L919" i="4"/>
  <c r="Q1192" i="4"/>
  <c r="N644" i="4"/>
  <c r="Q697" i="4"/>
  <c r="N475" i="4"/>
  <c r="L631" i="4"/>
  <c r="R622" i="4"/>
  <c r="L1913" i="4"/>
  <c r="O1333" i="4"/>
  <c r="Q1962" i="4"/>
  <c r="O1115" i="4"/>
  <c r="N1098" i="4"/>
  <c r="M1145" i="4"/>
  <c r="R1659" i="4"/>
  <c r="N1307" i="4"/>
  <c r="Q1556" i="4"/>
  <c r="Q1789" i="4"/>
  <c r="R1397" i="4"/>
  <c r="N873" i="4"/>
  <c r="R720" i="4"/>
  <c r="O833" i="4"/>
  <c r="N1392" i="4"/>
  <c r="L683" i="4"/>
  <c r="R986" i="4"/>
  <c r="L597" i="4"/>
  <c r="L1219" i="4"/>
  <c r="R1334" i="4"/>
  <c r="P1462" i="4"/>
  <c r="P314" i="4"/>
  <c r="R1158" i="4"/>
  <c r="Q614" i="4"/>
  <c r="Q1301" i="4"/>
  <c r="R1364" i="4"/>
  <c r="Q1317" i="4"/>
  <c r="P1397" i="4"/>
  <c r="L538" i="4"/>
  <c r="O1339" i="4"/>
  <c r="M911" i="4"/>
  <c r="Q1756" i="4"/>
  <c r="N324" i="4"/>
  <c r="N833" i="4"/>
  <c r="L1264" i="4"/>
  <c r="O554" i="4"/>
  <c r="O1789" i="4"/>
  <c r="O1200" i="4"/>
  <c r="O974" i="4"/>
  <c r="O895" i="4"/>
  <c r="Q597" i="4"/>
  <c r="O1438" i="4"/>
  <c r="L951" i="4"/>
  <c r="P1986" i="4"/>
  <c r="P1683" i="4"/>
  <c r="L1755" i="4"/>
  <c r="O1462" i="4"/>
  <c r="N1631" i="4"/>
  <c r="Q1194" i="4"/>
  <c r="L353" i="4"/>
  <c r="M1484" i="4"/>
  <c r="L1395" i="4"/>
  <c r="L1323" i="4"/>
  <c r="M634" i="4"/>
  <c r="L1871" i="4"/>
  <c r="L827" i="4"/>
  <c r="M1371" i="4"/>
  <c r="N1203" i="4"/>
  <c r="M247" i="4"/>
  <c r="L1091" i="4"/>
  <c r="N496" i="4"/>
  <c r="L1442" i="4"/>
  <c r="P622" i="4"/>
  <c r="R785" i="4"/>
  <c r="N1850" i="4"/>
  <c r="L899" i="4"/>
  <c r="Q352" i="10"/>
  <c r="O352" i="4" s="1"/>
  <c r="I352" i="4"/>
  <c r="K352" i="4" s="1"/>
  <c r="N1235" i="4"/>
  <c r="L379" i="4"/>
  <c r="R421" i="4"/>
  <c r="L346" i="4"/>
  <c r="P302" i="4"/>
  <c r="P367" i="4"/>
  <c r="P372" i="4"/>
  <c r="L506" i="4"/>
  <c r="R310" i="4"/>
  <c r="R291" i="4"/>
  <c r="L442" i="4"/>
  <c r="O310" i="4"/>
  <c r="M255" i="4"/>
  <c r="M397" i="4"/>
  <c r="N254" i="4"/>
  <c r="N262" i="4"/>
  <c r="O397" i="4"/>
  <c r="Q421" i="4"/>
  <c r="P453" i="4"/>
  <c r="Q370" i="4"/>
  <c r="P370" i="4"/>
  <c r="R454" i="4"/>
  <c r="M1617" i="4"/>
  <c r="R1530" i="4"/>
  <c r="M1048" i="4"/>
  <c r="O1579" i="4"/>
  <c r="O1724" i="4"/>
  <c r="M1186" i="4"/>
  <c r="O1547" i="4"/>
  <c r="N996" i="4"/>
  <c r="L1514" i="4"/>
  <c r="O1004" i="4"/>
  <c r="P1640" i="4"/>
  <c r="N552" i="4"/>
  <c r="R957" i="4"/>
  <c r="O641" i="4"/>
  <c r="L1558" i="4"/>
  <c r="M1547" i="4"/>
  <c r="P1975" i="4"/>
  <c r="Q641" i="4"/>
  <c r="Q1547" i="4"/>
  <c r="R1514" i="4"/>
  <c r="L1532" i="4"/>
  <c r="P1778" i="4"/>
  <c r="L1218" i="4"/>
  <c r="R1532" i="4"/>
  <c r="O1940" i="4"/>
  <c r="O1514" i="4"/>
  <c r="M862" i="4"/>
  <c r="O1195" i="4"/>
  <c r="O1975" i="4"/>
  <c r="R1066" i="4"/>
  <c r="P1584" i="4"/>
  <c r="O403" i="4"/>
  <c r="N1975" i="4"/>
  <c r="M827" i="4"/>
  <c r="N753" i="4"/>
  <c r="O988" i="4"/>
  <c r="O827" i="4"/>
  <c r="P315" i="4"/>
  <c r="R1989" i="4"/>
  <c r="O816" i="4"/>
  <c r="O1965" i="4"/>
  <c r="N1379" i="4"/>
  <c r="M627" i="4"/>
  <c r="Q1454" i="4"/>
  <c r="L1682" i="4"/>
  <c r="L588" i="4"/>
  <c r="P935" i="4"/>
  <c r="O411" i="4"/>
  <c r="Q1584" i="4"/>
  <c r="N588" i="4"/>
  <c r="R1604" i="4"/>
  <c r="P855" i="4"/>
  <c r="M1458" i="4"/>
  <c r="Q621" i="4"/>
  <c r="O252" i="4"/>
  <c r="P1604" i="4"/>
  <c r="Q1840" i="4"/>
  <c r="N1197" i="4"/>
  <c r="R315" i="4"/>
  <c r="Q1623" i="4"/>
  <c r="P926" i="4"/>
  <c r="O543" i="4"/>
  <c r="P444" i="4"/>
  <c r="O873" i="4"/>
  <c r="N625" i="4"/>
  <c r="L1569" i="4"/>
  <c r="P317" i="4"/>
  <c r="O480" i="4"/>
  <c r="N838" i="4"/>
  <c r="Q824" i="4"/>
  <c r="P1721" i="4"/>
  <c r="L1745" i="4"/>
  <c r="M652" i="4"/>
  <c r="L1028" i="4"/>
  <c r="O1178" i="4"/>
  <c r="Q814" i="4"/>
  <c r="Q850" i="4"/>
  <c r="Q1626" i="4"/>
  <c r="N604" i="4"/>
  <c r="M665" i="4"/>
  <c r="P472" i="4"/>
  <c r="M1121" i="4"/>
  <c r="O396" i="4"/>
  <c r="L1161" i="4"/>
  <c r="O706" i="4"/>
  <c r="Q1745" i="4"/>
  <c r="N1130" i="4"/>
  <c r="P514" i="4"/>
  <c r="O1922" i="4"/>
  <c r="O1395" i="4"/>
  <c r="O1282" i="4"/>
  <c r="R1617" i="4"/>
  <c r="O1659" i="4"/>
  <c r="N792" i="4"/>
  <c r="Q1153" i="4"/>
  <c r="O1138" i="4"/>
  <c r="L633" i="4"/>
  <c r="L948" i="4"/>
  <c r="O1826" i="4"/>
  <c r="L1625" i="4"/>
  <c r="L908" i="4"/>
  <c r="R1911" i="4"/>
  <c r="O1774" i="4"/>
  <c r="O972" i="4"/>
  <c r="M484" i="4"/>
  <c r="N1084" i="4"/>
  <c r="L972" i="4"/>
  <c r="N1044" i="4"/>
  <c r="Q1911" i="4"/>
  <c r="O1660" i="4"/>
  <c r="R1266" i="4"/>
  <c r="M1430" i="4"/>
  <c r="O1650" i="4"/>
  <c r="N1002" i="4"/>
  <c r="L1500" i="4"/>
  <c r="N1917" i="4"/>
  <c r="O1430" i="4"/>
  <c r="M1422" i="4"/>
  <c r="N1823" i="4"/>
  <c r="N1943" i="4"/>
  <c r="L1612" i="4"/>
  <c r="N703" i="4"/>
  <c r="P1585" i="4"/>
  <c r="L1406" i="4"/>
  <c r="L1909" i="4"/>
  <c r="R1138" i="4"/>
  <c r="O1943" i="4"/>
  <c r="R1957" i="4"/>
  <c r="N606" i="4"/>
  <c r="N1170" i="4"/>
  <c r="P378" i="4"/>
  <c r="R1522" i="4"/>
  <c r="Q1909" i="4"/>
  <c r="R1692" i="4"/>
  <c r="O864" i="4"/>
  <c r="P1007" i="4"/>
  <c r="L606" i="4"/>
  <c r="R1315" i="4"/>
  <c r="N1866" i="4"/>
  <c r="R1893" i="4"/>
  <c r="O1633" i="4"/>
  <c r="L1292" i="4"/>
  <c r="P1315" i="4"/>
  <c r="N927" i="4"/>
  <c r="R1449" i="4"/>
  <c r="Q1357" i="4"/>
  <c r="R1612" i="4"/>
  <c r="P1564" i="4"/>
  <c r="N776" i="4"/>
  <c r="L614" i="4"/>
  <c r="O1403" i="4"/>
  <c r="L1815" i="4"/>
  <c r="R581" i="4"/>
  <c r="N1405" i="4"/>
  <c r="L1291" i="4"/>
  <c r="R533" i="4"/>
  <c r="R1853" i="4"/>
  <c r="N697" i="4"/>
  <c r="M673" i="4"/>
  <c r="O1441" i="4"/>
  <c r="L1609" i="4"/>
  <c r="M1919" i="4"/>
  <c r="M1895" i="4"/>
  <c r="R1219" i="4"/>
  <c r="N1139" i="4"/>
  <c r="L1449" i="4"/>
  <c r="L1197" i="4"/>
  <c r="M1666" i="4"/>
  <c r="P1913" i="4"/>
  <c r="O735" i="4"/>
  <c r="M1877" i="4"/>
  <c r="R1877" i="4"/>
  <c r="M748" i="4"/>
  <c r="Q1309" i="4"/>
  <c r="Q1781" i="4"/>
  <c r="Q1419" i="4"/>
  <c r="O840" i="4"/>
  <c r="P1696" i="4"/>
  <c r="R1855" i="4"/>
  <c r="L1791" i="4"/>
  <c r="O1145" i="4"/>
  <c r="N1921" i="4"/>
  <c r="Q1449" i="4"/>
  <c r="M1083" i="4"/>
  <c r="Q1274" i="4"/>
  <c r="M1099" i="4"/>
  <c r="L1192" i="4"/>
  <c r="Q721" i="4"/>
  <c r="O583" i="4"/>
  <c r="O631" i="4"/>
  <c r="Q622" i="4"/>
  <c r="M1913" i="4"/>
  <c r="O676" i="4"/>
  <c r="Q879" i="4"/>
  <c r="R507" i="4"/>
  <c r="M1752" i="4"/>
  <c r="M1098" i="4"/>
  <c r="L1295" i="4"/>
  <c r="Q1659" i="4"/>
  <c r="M1307" i="4"/>
  <c r="O1556" i="4"/>
  <c r="R1847" i="4"/>
  <c r="M1716" i="4"/>
  <c r="O1738" i="4"/>
  <c r="L1015" i="4"/>
  <c r="M1392" i="4"/>
  <c r="M796" i="4"/>
  <c r="R626" i="4"/>
  <c r="Q1768" i="4"/>
  <c r="O892" i="4"/>
  <c r="L1397" i="4"/>
  <c r="L1631" i="4"/>
  <c r="L1706" i="4"/>
  <c r="P1438" i="4"/>
  <c r="O314" i="4"/>
  <c r="Q1158" i="4"/>
  <c r="R614" i="4"/>
  <c r="O1529" i="4"/>
  <c r="L793" i="4"/>
  <c r="Q657" i="4"/>
  <c r="N1339" i="4"/>
  <c r="P911" i="4"/>
  <c r="R1355" i="4"/>
  <c r="M889" i="4"/>
  <c r="R324" i="4"/>
  <c r="M833" i="4"/>
  <c r="M1863" i="4"/>
  <c r="M1389" i="4"/>
  <c r="P1789" i="4"/>
  <c r="N1219" i="4"/>
  <c r="P895" i="4"/>
  <c r="N597" i="4"/>
  <c r="O1113" i="4"/>
  <c r="Q720" i="4"/>
  <c r="Q1986" i="4"/>
  <c r="M1508" i="4"/>
  <c r="O1755" i="4"/>
  <c r="P1194" i="4"/>
  <c r="L505" i="4"/>
  <c r="L1171" i="4"/>
  <c r="N856" i="4"/>
  <c r="M847" i="4"/>
  <c r="M1290" i="4"/>
  <c r="M506" i="4"/>
  <c r="N1671" i="4"/>
  <c r="L1466" i="4"/>
  <c r="M1088" i="4"/>
  <c r="R634" i="4"/>
  <c r="L898" i="4"/>
  <c r="L673" i="4"/>
  <c r="Q941" i="4"/>
  <c r="N1282" i="4"/>
  <c r="Q367" i="4"/>
  <c r="R337" i="4"/>
  <c r="O337" i="4"/>
  <c r="R270" i="4"/>
  <c r="M445" i="4"/>
  <c r="L337" i="4"/>
  <c r="R496" i="4"/>
  <c r="Q414" i="4"/>
  <c r="N255" i="4"/>
  <c r="P331" i="4"/>
  <c r="Q405" i="4"/>
  <c r="O350" i="4"/>
  <c r="O361" i="4"/>
  <c r="L329" i="4"/>
  <c r="L475" i="4"/>
  <c r="O329" i="4"/>
  <c r="O297" i="4"/>
  <c r="L370" i="4"/>
  <c r="R1975" i="4"/>
  <c r="O1362" i="4"/>
  <c r="L527" i="4"/>
  <c r="O425" i="4"/>
  <c r="O834" i="4"/>
  <c r="L1895" i="4"/>
  <c r="N1788" i="4"/>
  <c r="Q1004" i="4"/>
  <c r="N1004" i="4"/>
  <c r="P1537" i="4"/>
  <c r="L1537" i="4"/>
  <c r="M1558" i="4"/>
  <c r="O991" i="4"/>
  <c r="P1309" i="4"/>
  <c r="M1218" i="4"/>
  <c r="M1975" i="4"/>
  <c r="R1788" i="4"/>
  <c r="P552" i="4"/>
  <c r="O1218" i="4"/>
  <c r="O957" i="4"/>
  <c r="O1663" i="4"/>
  <c r="Q378" i="4"/>
  <c r="Q1218" i="4"/>
  <c r="R1632" i="4"/>
  <c r="O918" i="4"/>
  <c r="O1778" i="4"/>
  <c r="M996" i="4"/>
  <c r="O1895" i="4"/>
  <c r="P1010" i="4"/>
  <c r="O1632" i="4"/>
  <c r="P1895" i="4"/>
  <c r="Q996" i="4"/>
  <c r="O1684" i="4"/>
  <c r="Q991" i="4"/>
  <c r="L1434" i="4"/>
  <c r="P1300" i="4"/>
  <c r="P1713" i="4"/>
  <c r="P827" i="4"/>
  <c r="L1840" i="4"/>
  <c r="Q1908" i="4"/>
  <c r="O716" i="4"/>
  <c r="R287" i="4"/>
  <c r="P1775" i="4"/>
  <c r="Q827" i="4"/>
  <c r="Q1775" i="4"/>
  <c r="N957" i="4"/>
  <c r="M586" i="4"/>
  <c r="O1197" i="4"/>
  <c r="L935" i="4"/>
  <c r="P1454" i="4"/>
  <c r="L621" i="4"/>
  <c r="N780" i="4"/>
  <c r="R1965" i="4"/>
  <c r="L1604" i="4"/>
  <c r="M698" i="4"/>
  <c r="R1434" i="4"/>
  <c r="Q588" i="4"/>
  <c r="Q388" i="4"/>
  <c r="M1908" i="4"/>
  <c r="O621" i="4"/>
  <c r="R1775" i="4"/>
  <c r="O857" i="4"/>
  <c r="Q252" i="4"/>
  <c r="N497" i="4"/>
  <c r="P1492" i="4"/>
  <c r="N1425" i="4"/>
  <c r="Q445" i="4"/>
  <c r="Q1884" i="4"/>
  <c r="P910" i="4"/>
  <c r="Q1235" i="4"/>
  <c r="P721" i="4"/>
  <c r="O917" i="4"/>
  <c r="M443" i="4"/>
  <c r="P604" i="4"/>
  <c r="N790" i="4"/>
  <c r="L324" i="4"/>
  <c r="P510" i="4"/>
  <c r="P634" i="4"/>
  <c r="Q1540" i="4"/>
  <c r="P1121" i="4"/>
  <c r="O463" i="4"/>
  <c r="M814" i="4"/>
  <c r="P282" i="4"/>
  <c r="O1129" i="4"/>
  <c r="R814" i="4"/>
  <c r="N1290" i="4"/>
  <c r="R917" i="4"/>
  <c r="L1178" i="4"/>
  <c r="R1540" i="4"/>
  <c r="Q858" i="4"/>
  <c r="M758" i="4"/>
  <c r="L1880" i="4"/>
  <c r="L1505" i="4"/>
  <c r="N932" i="4"/>
  <c r="Q1634" i="4"/>
  <c r="N849" i="4"/>
  <c r="P1089" i="4"/>
  <c r="O909" i="4"/>
  <c r="P1500" i="4"/>
  <c r="R1914" i="4"/>
  <c r="O934" i="4"/>
  <c r="L484" i="4"/>
  <c r="L1659" i="4"/>
  <c r="M1697" i="4"/>
  <c r="L641" i="4"/>
  <c r="O1153" i="4"/>
  <c r="M588" i="4"/>
  <c r="L253" i="4"/>
  <c r="Q1411" i="4"/>
  <c r="O606" i="4"/>
  <c r="N988" i="4"/>
  <c r="O338" i="4"/>
  <c r="Q1682" i="4"/>
  <c r="R793" i="4"/>
  <c r="M1690" i="4"/>
  <c r="L1492" i="4"/>
  <c r="R1852" i="4"/>
  <c r="N1153" i="4"/>
  <c r="M666" i="4"/>
  <c r="M1564" i="4"/>
  <c r="M1482" i="4"/>
  <c r="M1084" i="4"/>
  <c r="R1564" i="4"/>
  <c r="P1927" i="4"/>
  <c r="L1600" i="4"/>
  <c r="R1917" i="4"/>
  <c r="O1577" i="4"/>
  <c r="N1376" i="4"/>
  <c r="O1603" i="4"/>
  <c r="N1601" i="4"/>
  <c r="M1660" i="4"/>
  <c r="M1989" i="4"/>
  <c r="Q1577" i="4"/>
  <c r="Q1376" i="4"/>
  <c r="L1844" i="4"/>
  <c r="N1452" i="4"/>
  <c r="R1857" i="4"/>
  <c r="Q1307" i="4"/>
  <c r="O1380" i="4"/>
  <c r="L1893" i="4"/>
  <c r="L1615" i="4"/>
  <c r="R1585" i="4"/>
  <c r="L1307" i="4"/>
  <c r="R683" i="4"/>
  <c r="L1647" i="4"/>
  <c r="P1823" i="4"/>
  <c r="Q1957" i="4"/>
  <c r="R606" i="4"/>
  <c r="M1170" i="4"/>
  <c r="L378" i="4"/>
  <c r="N1696" i="4"/>
  <c r="P1909" i="4"/>
  <c r="M864" i="4"/>
  <c r="O1007" i="4"/>
  <c r="Q988" i="4"/>
  <c r="R1302" i="4"/>
  <c r="N562" i="4"/>
  <c r="M1315" i="4"/>
  <c r="R1924" i="4"/>
  <c r="M1866" i="4"/>
  <c r="Q1893" i="4"/>
  <c r="N1633" i="4"/>
  <c r="R1406" i="4"/>
  <c r="O1315" i="4"/>
  <c r="Q1924" i="4"/>
  <c r="M808" i="4"/>
  <c r="O1537" i="4"/>
  <c r="L1389" i="4"/>
  <c r="L838" i="4"/>
  <c r="O1722" i="4"/>
  <c r="L1823" i="4"/>
  <c r="P989" i="4"/>
  <c r="L1587" i="4"/>
  <c r="M581" i="4"/>
  <c r="L1892" i="4"/>
  <c r="L857" i="4"/>
  <c r="N1083" i="4"/>
  <c r="L261" i="4"/>
  <c r="O1752" i="4"/>
  <c r="L1325" i="4"/>
  <c r="Q590" i="4"/>
  <c r="L1355" i="4"/>
  <c r="L1123" i="4"/>
  <c r="M362" i="4"/>
  <c r="O1074" i="4"/>
  <c r="M378" i="4"/>
  <c r="O1449" i="4"/>
  <c r="N1007" i="4"/>
  <c r="P1414" i="4"/>
  <c r="L735" i="4"/>
  <c r="N1877" i="4"/>
  <c r="Q1115" i="4"/>
  <c r="Q1413" i="4"/>
  <c r="P1588" i="4"/>
  <c r="N1962" i="4"/>
  <c r="N1414" i="4"/>
  <c r="M735" i="4"/>
  <c r="M1781" i="4"/>
  <c r="Q1628" i="4"/>
  <c r="M1052" i="4"/>
  <c r="R378" i="4"/>
  <c r="L1628" i="4"/>
  <c r="O536" i="4"/>
  <c r="N1807" i="4"/>
  <c r="O1122" i="4"/>
  <c r="Q981" i="4"/>
  <c r="N1746" i="4"/>
  <c r="R1921" i="4"/>
  <c r="M1449" i="4"/>
  <c r="L1450" i="4"/>
  <c r="P1083" i="4"/>
  <c r="L1274" i="4"/>
  <c r="R1099" i="4"/>
  <c r="O1192" i="4"/>
  <c r="O721" i="4"/>
  <c r="O277" i="4"/>
  <c r="P522" i="4"/>
  <c r="R1556" i="4"/>
  <c r="M1791" i="4"/>
  <c r="Q1417" i="4"/>
  <c r="N676" i="4"/>
  <c r="L507" i="4"/>
  <c r="P1098" i="4"/>
  <c r="N1490" i="4"/>
  <c r="Q870" i="4"/>
  <c r="L901" i="4"/>
  <c r="L1575" i="4"/>
  <c r="O1158" i="4"/>
  <c r="R1841" i="4"/>
  <c r="O720" i="4"/>
  <c r="M554" i="4"/>
  <c r="P683" i="4"/>
  <c r="R1789" i="4"/>
  <c r="M1841" i="4"/>
  <c r="L365" i="4"/>
  <c r="N1462" i="4"/>
  <c r="P986" i="4"/>
  <c r="R314" i="4"/>
  <c r="L1158" i="4"/>
  <c r="P614" i="4"/>
  <c r="N1529" i="4"/>
  <c r="P793" i="4"/>
  <c r="R1317" i="4"/>
  <c r="L657" i="4"/>
  <c r="M1339" i="4"/>
  <c r="R911" i="4"/>
  <c r="P1355" i="4"/>
  <c r="Q881" i="4"/>
  <c r="Q1863" i="4"/>
  <c r="R1389" i="4"/>
  <c r="Q1290" i="4"/>
  <c r="M895" i="4"/>
  <c r="L575" i="4"/>
  <c r="P508" i="4"/>
  <c r="N1113" i="4"/>
  <c r="P720" i="4"/>
  <c r="O1392" i="4"/>
  <c r="R1986" i="4"/>
  <c r="N1458" i="4"/>
  <c r="O1203" i="4"/>
  <c r="O1194" i="4"/>
  <c r="L1004" i="4"/>
  <c r="N1657" i="4"/>
  <c r="L1484" i="4"/>
  <c r="N1651" i="4"/>
  <c r="L419" i="4"/>
  <c r="L1266" i="4"/>
  <c r="O305" i="4"/>
  <c r="M1880" i="4"/>
  <c r="N1466" i="4"/>
  <c r="M989" i="4"/>
  <c r="R1481" i="4"/>
  <c r="L464" i="4"/>
  <c r="O941" i="4"/>
  <c r="L1083" i="4"/>
  <c r="Q464" i="4"/>
  <c r="M448" i="4"/>
  <c r="Q428" i="4"/>
  <c r="L291" i="4"/>
  <c r="R332" i="4"/>
  <c r="M367" i="4"/>
  <c r="Q314" i="4"/>
  <c r="O372" i="4"/>
  <c r="P361" i="4"/>
  <c r="Q338" i="4"/>
  <c r="N421" i="4"/>
  <c r="L331" i="4"/>
  <c r="N445" i="4"/>
  <c r="O367" i="4"/>
  <c r="N389" i="4"/>
  <c r="R380" i="4"/>
  <c r="R362" i="4"/>
  <c r="M298" i="4"/>
  <c r="Q310" i="4"/>
  <c r="P511" i="4"/>
  <c r="O294" i="4"/>
  <c r="O449" i="4"/>
  <c r="L372" i="4"/>
  <c r="O454" i="4"/>
  <c r="R1665" i="4"/>
  <c r="M776" i="4"/>
  <c r="Q634" i="4"/>
  <c r="L1789" i="4"/>
  <c r="O1558" i="4"/>
  <c r="O1186" i="4"/>
  <c r="Q1879" i="4"/>
  <c r="M1730" i="4"/>
  <c r="P1730" i="4"/>
  <c r="N1186" i="4"/>
  <c r="R996" i="4"/>
  <c r="P1648" i="4"/>
  <c r="P1972" i="4"/>
  <c r="R1413" i="4"/>
  <c r="L1066" i="4"/>
  <c r="O862" i="4"/>
  <c r="M1413" i="4"/>
  <c r="M1788" i="4"/>
  <c r="L1309" i="4"/>
  <c r="M1632" i="4"/>
  <c r="O889" i="4"/>
  <c r="R1547" i="4"/>
  <c r="M991" i="4"/>
  <c r="Q1778" i="4"/>
  <c r="P927" i="4"/>
  <c r="O803" i="4"/>
  <c r="L862" i="4"/>
  <c r="O1596" i="4"/>
  <c r="P1879" i="4"/>
  <c r="R991" i="4"/>
  <c r="O850" i="4"/>
  <c r="L1778" i="4"/>
  <c r="O1105" i="4"/>
  <c r="R1300" i="4"/>
  <c r="O753" i="4"/>
  <c r="P1802" i="4"/>
  <c r="R753" i="4"/>
  <c r="M840" i="4"/>
  <c r="Q816" i="4"/>
  <c r="M315" i="4"/>
  <c r="M737" i="4"/>
  <c r="M1454" i="4"/>
  <c r="L627" i="4"/>
  <c r="O315" i="4"/>
  <c r="Q1975" i="4"/>
  <c r="N1434" i="4"/>
  <c r="M621" i="4"/>
  <c r="M1815" i="4"/>
  <c r="O1323" i="4"/>
  <c r="P491" i="4"/>
  <c r="P1323" i="4"/>
  <c r="P1682" i="4"/>
  <c r="Q406" i="4"/>
  <c r="M1604" i="4"/>
  <c r="Q840" i="4"/>
  <c r="M1659" i="4"/>
  <c r="L586" i="4"/>
  <c r="O1155" i="4"/>
  <c r="O1657" i="4"/>
  <c r="P379" i="4"/>
  <c r="M456" i="4"/>
  <c r="P941" i="4"/>
  <c r="N839" i="4"/>
  <c r="Q1897" i="4"/>
  <c r="O1723" i="4"/>
  <c r="O1076" i="4"/>
  <c r="O1985" i="4"/>
  <c r="O1651" i="4"/>
  <c r="L1540" i="4"/>
  <c r="M703" i="4"/>
  <c r="O1876" i="4"/>
  <c r="Q255" i="4"/>
  <c r="Q1844" i="4"/>
  <c r="M850" i="4"/>
  <c r="O790" i="4"/>
  <c r="Q935" i="4"/>
  <c r="L652" i="4"/>
  <c r="N858" i="4"/>
  <c r="M832" i="4"/>
  <c r="L1007" i="4"/>
  <c r="O1745" i="4"/>
  <c r="P738" i="4"/>
  <c r="L1065" i="4"/>
  <c r="Q769" i="4"/>
  <c r="N729" i="4"/>
  <c r="M690" i="4"/>
  <c r="O1791" i="4"/>
  <c r="M1626" i="4"/>
  <c r="L1619" i="4"/>
  <c r="L1338" i="4"/>
  <c r="N1721" i="4"/>
  <c r="O1026" i="4"/>
  <c r="O271" i="4"/>
  <c r="M1940" i="4"/>
  <c r="O1565" i="4"/>
  <c r="L1688" i="4"/>
  <c r="O1250" i="4"/>
  <c r="L988" i="4"/>
  <c r="N1698" i="4"/>
  <c r="N1659" i="4"/>
  <c r="Q1349" i="4"/>
  <c r="P346" i="4"/>
  <c r="M1610" i="4"/>
  <c r="N1266" i="4"/>
  <c r="O965" i="4"/>
  <c r="O1114" i="4"/>
  <c r="L816" i="4"/>
  <c r="M1682" i="4"/>
  <c r="N1674" i="4"/>
  <c r="Q698" i="4"/>
  <c r="L1657" i="4"/>
  <c r="M1969" i="4"/>
  <c r="Q1492" i="4"/>
  <c r="O1989" i="4"/>
  <c r="R1084" i="4"/>
  <c r="M1044" i="4"/>
  <c r="O420" i="4"/>
  <c r="Q1430" i="4"/>
  <c r="N808" i="4"/>
  <c r="M1002" i="4"/>
  <c r="O925" i="4"/>
  <c r="M1577" i="4"/>
  <c r="R1674" i="4"/>
  <c r="O808" i="4"/>
  <c r="L713" i="4"/>
  <c r="R1981" i="4"/>
  <c r="P1937" i="4"/>
  <c r="M1498" i="4"/>
  <c r="O1714" i="4"/>
  <c r="O1601" i="4"/>
  <c r="M1603" i="4"/>
  <c r="O1692" i="4"/>
  <c r="Q1007" i="4"/>
  <c r="L1957" i="4"/>
  <c r="Q1566" i="4"/>
  <c r="O1696" i="4"/>
  <c r="N1893" i="4"/>
  <c r="R1842" i="4"/>
  <c r="M1869" i="4"/>
  <c r="N1302" i="4"/>
  <c r="P1957" i="4"/>
  <c r="O940" i="4"/>
  <c r="P606" i="4"/>
  <c r="Q811" i="4"/>
  <c r="Q1823" i="4"/>
  <c r="O1909" i="4"/>
  <c r="N864" i="4"/>
  <c r="N1138" i="4"/>
  <c r="P988" i="4"/>
  <c r="O1302" i="4"/>
  <c r="M562" i="4"/>
  <c r="M1005" i="4"/>
  <c r="L1546" i="4"/>
  <c r="P1893" i="4"/>
  <c r="L1857" i="4"/>
  <c r="M1633" i="4"/>
  <c r="Q1406" i="4"/>
  <c r="N1315" i="4"/>
  <c r="L1855" i="4"/>
  <c r="O1866" i="4"/>
  <c r="L330" i="4"/>
  <c r="M792" i="4"/>
  <c r="Q957" i="4"/>
  <c r="L644" i="4"/>
  <c r="L1884" i="4"/>
  <c r="O1082" i="4"/>
  <c r="N1853" i="4"/>
  <c r="N1933" i="4"/>
  <c r="L448" i="4"/>
  <c r="O261" i="4"/>
  <c r="P1587" i="4"/>
  <c r="Q1355" i="4"/>
  <c r="N1468" i="4"/>
  <c r="L1413" i="4"/>
  <c r="L277" i="4"/>
  <c r="N959" i="4"/>
  <c r="N1855" i="4"/>
  <c r="O1355" i="4"/>
  <c r="O800" i="4"/>
  <c r="L1115" i="4"/>
  <c r="L1452" i="4"/>
  <c r="L916" i="4"/>
  <c r="R1370" i="4"/>
  <c r="R1736" i="4"/>
  <c r="N1736" i="4"/>
  <c r="L1098" i="4"/>
  <c r="R697" i="4"/>
  <c r="P1417" i="4"/>
  <c r="Q631" i="4"/>
  <c r="M1414" i="4"/>
  <c r="Q735" i="4"/>
  <c r="Q909" i="4"/>
  <c r="L1588" i="4"/>
  <c r="R1122" i="4"/>
  <c r="R1299" i="4"/>
  <c r="P1449" i="4"/>
  <c r="R631" i="4"/>
  <c r="N643" i="4"/>
  <c r="N1122" i="4"/>
  <c r="L1781" i="4"/>
  <c r="R1900" i="4"/>
  <c r="N1449" i="4"/>
  <c r="N1450" i="4"/>
  <c r="N1274" i="4"/>
  <c r="N721" i="4"/>
  <c r="L583" i="4"/>
  <c r="O982" i="4"/>
  <c r="N522" i="4"/>
  <c r="L1807" i="4"/>
  <c r="Q1791" i="4"/>
  <c r="O1417" i="4"/>
  <c r="O433" i="4"/>
  <c r="P507" i="4"/>
  <c r="M605" i="4"/>
  <c r="Q1736" i="4"/>
  <c r="O1769" i="4"/>
  <c r="O1620" i="4"/>
  <c r="P1529" i="4"/>
  <c r="O986" i="4"/>
  <c r="R889" i="4"/>
  <c r="R1290" i="4"/>
  <c r="Q1339" i="4"/>
  <c r="N538" i="4"/>
  <c r="Q1364" i="4"/>
  <c r="Q554" i="4"/>
  <c r="Q1716" i="4"/>
  <c r="Q974" i="4"/>
  <c r="Q1195" i="4"/>
  <c r="Q1264" i="4"/>
  <c r="M1462" i="4"/>
  <c r="O713" i="4"/>
  <c r="M1066" i="4"/>
  <c r="L1529" i="4"/>
  <c r="O793" i="4"/>
  <c r="N683" i="4"/>
  <c r="R1170" i="4"/>
  <c r="P657" i="4"/>
  <c r="P1738" i="4"/>
  <c r="N911" i="4"/>
  <c r="N1355" i="4"/>
  <c r="M949" i="4"/>
  <c r="L881" i="4"/>
  <c r="M1737" i="4"/>
  <c r="P1863" i="4"/>
  <c r="Q1389" i="4"/>
  <c r="O1290" i="4"/>
  <c r="N1200" i="4"/>
  <c r="O1232" i="4"/>
  <c r="M1072" i="4"/>
  <c r="L895" i="4"/>
  <c r="R508" i="4"/>
  <c r="M1113" i="4"/>
  <c r="L1392" i="4"/>
  <c r="Q1956" i="4"/>
  <c r="N1575" i="4"/>
  <c r="Q1458" i="4"/>
  <c r="P1203" i="4"/>
  <c r="M1349" i="4"/>
  <c r="L425" i="4"/>
  <c r="N1929" i="4"/>
  <c r="L263" i="4"/>
  <c r="M1090" i="4"/>
  <c r="M1847" i="4"/>
  <c r="L748" i="4"/>
  <c r="M1972" i="4"/>
  <c r="M692" i="4"/>
  <c r="L1845" i="4"/>
  <c r="L729" i="4"/>
  <c r="O246" i="4"/>
  <c r="L1036" i="4"/>
  <c r="N1607" i="4"/>
  <c r="N899" i="4"/>
  <c r="Q1954" i="4"/>
  <c r="O1442" i="4"/>
  <c r="O933" i="4"/>
  <c r="N464" i="4"/>
  <c r="L304" i="4"/>
  <c r="Q379" i="4"/>
  <c r="O469" i="4"/>
  <c r="R303" i="4"/>
  <c r="L350" i="4"/>
  <c r="N337" i="4"/>
  <c r="Q389" i="4"/>
  <c r="Q254" i="4"/>
  <c r="M257" i="4"/>
  <c r="R414" i="4"/>
  <c r="N298" i="4"/>
  <c r="P496" i="4"/>
  <c r="L449" i="4"/>
  <c r="O331" i="4"/>
  <c r="R456" i="4"/>
  <c r="L1635" i="4"/>
  <c r="R1524" i="4"/>
  <c r="M1745" i="4"/>
  <c r="O1788" i="4"/>
  <c r="O1946" i="4"/>
  <c r="O692" i="4"/>
  <c r="Q633" i="4"/>
  <c r="R927" i="4"/>
  <c r="R1895" i="4"/>
  <c r="P1186" i="4"/>
  <c r="Q1788" i="4"/>
  <c r="P957" i="4"/>
  <c r="R1010" i="4"/>
  <c r="N1648" i="4"/>
  <c r="N774" i="4"/>
  <c r="O996" i="4"/>
  <c r="P1632" i="4"/>
  <c r="P774" i="4"/>
  <c r="Q862" i="4"/>
  <c r="L1730" i="4"/>
  <c r="O249" i="4"/>
  <c r="P996" i="4"/>
  <c r="R1663" i="4"/>
  <c r="M633" i="4"/>
  <c r="O335" i="4"/>
  <c r="O633" i="4"/>
  <c r="N737" i="4"/>
  <c r="M857" i="4"/>
  <c r="P1197" i="4"/>
  <c r="R586" i="4"/>
  <c r="L1584" i="4"/>
  <c r="N716" i="4"/>
  <c r="P1567" i="4"/>
  <c r="L1732" i="4"/>
  <c r="R716" i="4"/>
  <c r="N1775" i="4"/>
  <c r="L840" i="4"/>
  <c r="L315" i="4"/>
  <c r="P1965" i="4"/>
  <c r="N388" i="4"/>
  <c r="N857" i="4"/>
  <c r="M1197" i="4"/>
  <c r="M1965" i="4"/>
  <c r="M1323" i="4"/>
  <c r="M1434" i="4"/>
  <c r="P588" i="4"/>
  <c r="P1732" i="4"/>
  <c r="N1300" i="4"/>
  <c r="P406" i="4"/>
  <c r="M388" i="4"/>
  <c r="L1802" i="4"/>
  <c r="N621" i="4"/>
  <c r="Q1489" i="4"/>
  <c r="P371" i="4"/>
  <c r="R1682" i="4"/>
  <c r="M716" i="4"/>
  <c r="L469" i="4"/>
  <c r="N338" i="4"/>
  <c r="L1394" i="4"/>
  <c r="M793" i="4"/>
  <c r="N1107" i="4"/>
  <c r="N1394" i="4"/>
  <c r="N665" i="4"/>
  <c r="O1540" i="4"/>
  <c r="M865" i="4"/>
  <c r="M536" i="4"/>
  <c r="N814" i="4"/>
  <c r="L271" i="4"/>
  <c r="Q890" i="4"/>
  <c r="P1858" i="4"/>
  <c r="L1131" i="4"/>
  <c r="P1155" i="4"/>
  <c r="Q1314" i="4"/>
  <c r="O452" i="4"/>
  <c r="Q1876" i="4"/>
  <c r="L335" i="4"/>
  <c r="Q1641" i="4"/>
  <c r="Q306" i="4"/>
  <c r="R1641" i="4"/>
  <c r="Q307" i="4"/>
  <c r="Q268" i="4"/>
  <c r="P1945" i="4"/>
  <c r="L380" i="4"/>
  <c r="Q1593" i="4"/>
  <c r="P1876" i="4"/>
  <c r="N850" i="4"/>
  <c r="Q1847" i="4"/>
  <c r="L833" i="4"/>
  <c r="Q1657" i="4"/>
  <c r="P1619" i="4"/>
  <c r="N689" i="4"/>
  <c r="Q1234" i="4"/>
  <c r="P681" i="4"/>
  <c r="Q1850" i="4"/>
  <c r="O1954" i="4"/>
  <c r="N848" i="4"/>
  <c r="Q1338" i="4"/>
  <c r="L1405" i="4"/>
  <c r="M1299" i="4"/>
  <c r="P1657" i="4"/>
  <c r="M533" i="4"/>
  <c r="L903" i="4"/>
  <c r="O1906" i="4"/>
  <c r="R1595" i="4"/>
  <c r="L1420" i="4"/>
  <c r="N1250" i="4"/>
  <c r="M1537" i="4"/>
  <c r="Q1866" i="4"/>
  <c r="O951" i="4"/>
  <c r="L873" i="4"/>
  <c r="N355" i="4"/>
  <c r="Q1452" i="4"/>
  <c r="M766" i="4"/>
  <c r="O776" i="4"/>
  <c r="L1603" i="4"/>
  <c r="O1871" i="4"/>
  <c r="Q1341" i="4"/>
  <c r="L1129" i="4"/>
  <c r="O1746" i="4"/>
  <c r="O1498" i="4"/>
  <c r="R988" i="4"/>
  <c r="M1981" i="4"/>
  <c r="L1084" i="4"/>
  <c r="M1266" i="4"/>
  <c r="O1917" i="4"/>
  <c r="P1430" i="4"/>
  <c r="O1591" i="4"/>
  <c r="R1650" i="4"/>
  <c r="O795" i="4"/>
  <c r="Q822" i="4"/>
  <c r="L1989" i="4"/>
  <c r="N1577" i="4"/>
  <c r="R1044" i="4"/>
  <c r="M1601" i="4"/>
  <c r="O1911" i="4"/>
  <c r="L1430" i="4"/>
  <c r="L1714" i="4"/>
  <c r="P1266" i="4"/>
  <c r="M1545" i="4"/>
  <c r="P703" i="4"/>
  <c r="M1893" i="4"/>
  <c r="R1823" i="4"/>
  <c r="L1696" i="4"/>
  <c r="O1957" i="4"/>
  <c r="R898" i="4"/>
  <c r="O811" i="4"/>
  <c r="M1823" i="4"/>
  <c r="R730" i="4"/>
  <c r="P1138" i="4"/>
  <c r="M988" i="4"/>
  <c r="L562" i="4"/>
  <c r="N1292" i="4"/>
  <c r="O1893" i="4"/>
  <c r="R1697" i="4"/>
  <c r="P1943" i="4"/>
  <c r="N1909" i="4"/>
  <c r="P1406" i="4"/>
  <c r="Q1291" i="4"/>
  <c r="M800" i="4"/>
  <c r="O253" i="4"/>
  <c r="L441" i="4"/>
  <c r="L1498" i="4"/>
  <c r="O269" i="4"/>
  <c r="M1977" i="4"/>
  <c r="N1599" i="4"/>
  <c r="L634" i="4"/>
  <c r="N1871" i="4"/>
  <c r="L924" i="4"/>
  <c r="O1804" i="4"/>
  <c r="L1858" i="4"/>
  <c r="M1713" i="4"/>
  <c r="N865" i="4"/>
  <c r="P506" i="4"/>
  <c r="O1587" i="4"/>
  <c r="L900" i="4"/>
  <c r="Q315" i="4"/>
  <c r="O1863" i="4"/>
  <c r="M1291" i="4"/>
  <c r="N554" i="4"/>
  <c r="Q911" i="4"/>
  <c r="N1444" i="4"/>
  <c r="O870" i="4"/>
  <c r="N456" i="4"/>
  <c r="N1115" i="4"/>
  <c r="L847" i="4"/>
  <c r="Q1379" i="4"/>
  <c r="M1362" i="4"/>
  <c r="Q1052" i="4"/>
  <c r="M1807" i="4"/>
  <c r="Q1588" i="4"/>
  <c r="P1418" i="4"/>
  <c r="M1736" i="4"/>
  <c r="L1414" i="4"/>
  <c r="L1145" i="4"/>
  <c r="M1426" i="4"/>
  <c r="P735" i="4"/>
  <c r="R1593" i="4"/>
  <c r="L1417" i="4"/>
  <c r="Q507" i="4"/>
  <c r="Q583" i="4"/>
  <c r="O731" i="4"/>
  <c r="R596" i="4"/>
  <c r="P1122" i="4"/>
  <c r="N981" i="4"/>
  <c r="P1781" i="4"/>
  <c r="M1900" i="4"/>
  <c r="P1419" i="4"/>
  <c r="P1274" i="4"/>
  <c r="O1099" i="4"/>
  <c r="M721" i="4"/>
  <c r="P448" i="4"/>
  <c r="O1414" i="4"/>
  <c r="R1807" i="4"/>
  <c r="P1791" i="4"/>
  <c r="R1417" i="4"/>
  <c r="L433" i="4"/>
  <c r="O507" i="4"/>
  <c r="L1736" i="4"/>
  <c r="R1145" i="4"/>
  <c r="O779" i="4"/>
  <c r="N735" i="4"/>
  <c r="M1034" i="4"/>
  <c r="Q889" i="4"/>
  <c r="Q959" i="4"/>
  <c r="O1847" i="4"/>
  <c r="R1609" i="4"/>
  <c r="P1575" i="4"/>
  <c r="P892" i="4"/>
  <c r="L974" i="4"/>
  <c r="R1768" i="4"/>
  <c r="L1671" i="4"/>
  <c r="Q1066" i="4"/>
  <c r="Q1529" i="4"/>
  <c r="R1301" i="4"/>
  <c r="M811" i="4"/>
  <c r="Q793" i="4"/>
  <c r="O353" i="4"/>
  <c r="O1397" i="4"/>
  <c r="M657" i="4"/>
  <c r="P1331" i="4"/>
  <c r="M1738" i="4"/>
  <c r="P1609" i="4"/>
  <c r="M1355" i="4"/>
  <c r="R881" i="4"/>
  <c r="N1863" i="4"/>
  <c r="P1389" i="4"/>
  <c r="L1290" i="4"/>
  <c r="M1200" i="4"/>
  <c r="L1232" i="4"/>
  <c r="Q924" i="4"/>
  <c r="R895" i="4"/>
  <c r="N581" i="4"/>
  <c r="O508" i="4"/>
  <c r="R1113" i="4"/>
  <c r="O612" i="4"/>
  <c r="Q1392" i="4"/>
  <c r="N1956" i="4"/>
  <c r="R1458" i="4"/>
  <c r="P1633" i="4"/>
  <c r="R1671" i="4"/>
  <c r="R1349" i="4"/>
  <c r="L1299" i="4"/>
  <c r="N881" i="4"/>
  <c r="N1594" i="4"/>
  <c r="L1953" i="4"/>
  <c r="L703" i="4"/>
  <c r="L1842" i="4"/>
  <c r="N1129" i="4"/>
  <c r="L728" i="4"/>
  <c r="M1721" i="4"/>
  <c r="L492" i="4"/>
  <c r="L530" i="4"/>
  <c r="M706" i="4"/>
  <c r="L1723" i="4"/>
  <c r="L1339" i="4"/>
  <c r="Q454" i="4"/>
  <c r="L268" i="4"/>
  <c r="R1945" i="4"/>
  <c r="O445" i="4"/>
  <c r="O304" i="4"/>
  <c r="R514" i="4"/>
  <c r="L453" i="4"/>
  <c r="O421" i="4"/>
  <c r="M465" i="4"/>
  <c r="R370" i="4"/>
  <c r="P307" i="4"/>
  <c r="L421" i="4"/>
  <c r="M496" i="4"/>
  <c r="L310" i="4"/>
  <c r="R338" i="4"/>
  <c r="R262" i="4"/>
  <c r="N257" i="4"/>
  <c r="P350" i="4"/>
  <c r="Q361" i="4"/>
  <c r="Q371" i="4"/>
  <c r="P469" i="4"/>
  <c r="Q278" i="4"/>
  <c r="O307" i="4"/>
  <c r="P262" i="4"/>
  <c r="N1362" i="4"/>
  <c r="L543" i="4"/>
  <c r="O824" i="4"/>
  <c r="O858" i="4"/>
  <c r="L957" i="4"/>
  <c r="L1648" i="4"/>
  <c r="P393" i="4"/>
  <c r="N803" i="4"/>
  <c r="R1972" i="4"/>
  <c r="R1186" i="4"/>
  <c r="P1788" i="4"/>
  <c r="N1730" i="4"/>
  <c r="R1558" i="4"/>
  <c r="N949" i="4"/>
  <c r="L1632" i="4"/>
  <c r="N1663" i="4"/>
  <c r="P641" i="4"/>
  <c r="M1514" i="4"/>
  <c r="O393" i="4"/>
  <c r="Q774" i="4"/>
  <c r="R1648" i="4"/>
  <c r="Q768" i="4"/>
  <c r="Q1895" i="4"/>
  <c r="P991" i="4"/>
  <c r="L397" i="4"/>
  <c r="N1413" i="4"/>
  <c r="N1640" i="4"/>
  <c r="O935" i="4"/>
  <c r="P816" i="4"/>
  <c r="P1105" i="4"/>
  <c r="P329" i="4"/>
  <c r="R1584" i="4"/>
  <c r="P716" i="4"/>
  <c r="L287" i="4"/>
  <c r="M1567" i="4"/>
  <c r="Q753" i="4"/>
  <c r="L716" i="4"/>
  <c r="N287" i="4"/>
  <c r="Q1815" i="4"/>
  <c r="Q1300" i="4"/>
  <c r="M287" i="4"/>
  <c r="Q1965" i="4"/>
  <c r="R1840" i="4"/>
  <c r="O855" i="4"/>
  <c r="N1323" i="4"/>
  <c r="O406" i="4"/>
  <c r="R1908" i="4"/>
  <c r="Q1197" i="4"/>
  <c r="P411" i="4"/>
  <c r="O1682" i="4"/>
  <c r="O347" i="4"/>
  <c r="Q1323" i="4"/>
  <c r="P347" i="4"/>
  <c r="P1489" i="4"/>
  <c r="P586" i="4"/>
  <c r="O1379" i="4"/>
  <c r="M552" i="4"/>
  <c r="L1107" i="4"/>
  <c r="Q604" i="4"/>
  <c r="O647" i="4"/>
  <c r="O1022" i="4"/>
  <c r="P918" i="4"/>
  <c r="N659" i="4"/>
  <c r="O395" i="4"/>
  <c r="L989" i="4"/>
  <c r="O1060" i="4"/>
  <c r="Q1945" i="4"/>
  <c r="O1988" i="4"/>
  <c r="R1716" i="4"/>
  <c r="O1625" i="4"/>
  <c r="N941" i="4"/>
  <c r="P689" i="4"/>
  <c r="P1946" i="4"/>
  <c r="P1753" i="4"/>
  <c r="Q355" i="4"/>
  <c r="M897" i="4"/>
  <c r="N1869" i="4"/>
  <c r="P335" i="4"/>
  <c r="P1178" i="4"/>
  <c r="L282" i="4"/>
  <c r="Q1178" i="4"/>
  <c r="P254" i="4"/>
  <c r="L546" i="4"/>
  <c r="M1674" i="4"/>
  <c r="Q1681" i="4"/>
  <c r="P1028" i="4"/>
  <c r="R1844" i="4"/>
  <c r="L604" i="4"/>
  <c r="L1507" i="4"/>
  <c r="O1855" i="4"/>
  <c r="L1251" i="4"/>
  <c r="Q1250" i="4"/>
  <c r="R1161" i="4"/>
  <c r="M1540" i="4"/>
  <c r="L1927" i="4"/>
  <c r="R1866" i="4"/>
  <c r="L927" i="4"/>
  <c r="M761" i="4"/>
  <c r="P776" i="4"/>
  <c r="P1603" i="4"/>
  <c r="L1314" i="4"/>
  <c r="R1871" i="4"/>
  <c r="L1341" i="4"/>
  <c r="M650" i="4"/>
  <c r="R1129" i="4"/>
  <c r="O1426" i="4"/>
  <c r="M1871" i="4"/>
  <c r="M1917" i="4"/>
  <c r="L1650" i="4"/>
  <c r="O1002" i="4"/>
  <c r="L1882" i="4"/>
  <c r="P1422" i="4"/>
  <c r="M346" i="4"/>
  <c r="P1917" i="4"/>
  <c r="Q1002" i="4"/>
  <c r="N360" i="4"/>
  <c r="L1599" i="4"/>
  <c r="Q1266" i="4"/>
  <c r="O1376" i="4"/>
  <c r="Q1113" i="4"/>
  <c r="N1911" i="4"/>
  <c r="R484" i="4"/>
  <c r="L1250" i="4"/>
  <c r="L761" i="4"/>
  <c r="N1612" i="4"/>
  <c r="L864" i="4"/>
  <c r="N1641" i="4"/>
  <c r="N1406" i="4"/>
  <c r="N1945" i="4"/>
  <c r="M1612" i="4"/>
  <c r="M1692" i="4"/>
  <c r="L1692" i="4"/>
  <c r="P1250" i="4"/>
  <c r="Q898" i="4"/>
  <c r="O1647" i="4"/>
  <c r="O620" i="4"/>
  <c r="N1615" i="4"/>
  <c r="Q730" i="4"/>
  <c r="N1692" i="4"/>
  <c r="M1729" i="4"/>
  <c r="M1957" i="4"/>
  <c r="O1612" i="4"/>
  <c r="N1546" i="4"/>
  <c r="L1869" i="4"/>
  <c r="M1909" i="4"/>
  <c r="Q1696" i="4"/>
  <c r="L1943" i="4"/>
  <c r="O1413" i="4"/>
  <c r="M1441" i="4"/>
  <c r="N1380" i="4"/>
  <c r="L322" i="4"/>
  <c r="M1882" i="4"/>
  <c r="M1773" i="4"/>
  <c r="Q506" i="4"/>
  <c r="L1490" i="4"/>
  <c r="O1586" i="4"/>
  <c r="N1587" i="4"/>
  <c r="Q261" i="4"/>
  <c r="N919" i="4"/>
  <c r="L1548" i="4"/>
  <c r="L598" i="4"/>
  <c r="N1858" i="4"/>
  <c r="O949" i="4"/>
  <c r="M919" i="4"/>
  <c r="R819" i="4"/>
  <c r="O506" i="4"/>
  <c r="N1773" i="4"/>
  <c r="N1184" i="4"/>
  <c r="O448" i="4"/>
  <c r="O365" i="4"/>
  <c r="O1234" i="4"/>
  <c r="Q581" i="4"/>
  <c r="N974" i="4"/>
  <c r="M1481" i="4"/>
  <c r="L456" i="4"/>
  <c r="N622" i="4"/>
  <c r="Q598" i="4"/>
  <c r="Q456" i="4"/>
  <c r="M622" i="4"/>
  <c r="L622" i="4"/>
  <c r="R777" i="4"/>
  <c r="P456" i="4"/>
  <c r="O590" i="4"/>
  <c r="N1441" i="4"/>
  <c r="O1481" i="4"/>
  <c r="Q1099" i="4"/>
  <c r="L1900" i="4"/>
  <c r="N1628" i="4"/>
  <c r="L1322" i="4"/>
  <c r="L1746" i="4"/>
  <c r="Q982" i="4"/>
  <c r="N1417" i="4"/>
  <c r="P1921" i="4"/>
  <c r="Q676" i="4"/>
  <c r="R1419" i="4"/>
  <c r="R1571" i="4"/>
  <c r="R1588" i="4"/>
  <c r="P596" i="4"/>
  <c r="M1122" i="4"/>
  <c r="O1781" i="4"/>
  <c r="O1370" i="4"/>
  <c r="Q1900" i="4"/>
  <c r="O1419" i="4"/>
  <c r="O1450" i="4"/>
  <c r="M1274" i="4"/>
  <c r="L1099" i="4"/>
  <c r="O644" i="4"/>
  <c r="P697" i="4"/>
  <c r="R448" i="4"/>
  <c r="R1414" i="4"/>
  <c r="P1807" i="4"/>
  <c r="R1791" i="4"/>
  <c r="N507" i="4"/>
  <c r="M1115" i="4"/>
  <c r="P1911" i="4"/>
  <c r="P1145" i="4"/>
  <c r="O1628" i="4"/>
  <c r="L1462" i="4"/>
  <c r="Q951" i="4"/>
  <c r="Q926" i="4"/>
  <c r="M1532" i="4"/>
  <c r="P1034" i="4"/>
  <c r="R1863" i="4"/>
  <c r="O1402" i="4"/>
  <c r="N1986" i="4"/>
  <c r="R974" i="4"/>
  <c r="P1364" i="4"/>
  <c r="L626" i="4"/>
  <c r="M1301" i="4"/>
  <c r="L780" i="4"/>
  <c r="P782" i="4"/>
  <c r="N1034" i="4"/>
  <c r="N1397" i="4"/>
  <c r="P538" i="4"/>
  <c r="O1331" i="4"/>
  <c r="Q986" i="4"/>
  <c r="O1609" i="4"/>
  <c r="P881" i="4"/>
  <c r="L554" i="4"/>
  <c r="P1706" i="4"/>
  <c r="O1389" i="4"/>
  <c r="P959" i="4"/>
  <c r="M1232" i="4"/>
  <c r="P924" i="4"/>
  <c r="Q895" i="4"/>
  <c r="L581" i="4"/>
  <c r="M508" i="4"/>
  <c r="R951" i="4"/>
  <c r="P612" i="4"/>
  <c r="R1956" i="4"/>
  <c r="P1458" i="4"/>
  <c r="L1633" i="4"/>
  <c r="O1671" i="4"/>
  <c r="N1194" i="4"/>
  <c r="L1768" i="4"/>
  <c r="L1922" i="4"/>
  <c r="L297" i="4"/>
  <c r="L1387" i="4"/>
  <c r="L489" i="4"/>
  <c r="R1643" i="4"/>
  <c r="N1426" i="4"/>
  <c r="Q1874" i="4"/>
  <c r="M338" i="4"/>
  <c r="R1953" i="4"/>
  <c r="P1871" i="4"/>
  <c r="L689" i="4"/>
  <c r="L1489" i="4"/>
  <c r="M801" i="4"/>
  <c r="L1850" i="4"/>
  <c r="Q1444" i="4"/>
  <c r="L395" i="4"/>
  <c r="O268" i="4"/>
  <c r="P405" i="4"/>
  <c r="O443" i="4"/>
  <c r="N443" i="4"/>
  <c r="Q484" i="4"/>
  <c r="M268" i="4"/>
  <c r="N465" i="4"/>
  <c r="R429" i="4"/>
  <c r="L361" i="4"/>
  <c r="P323" i="4"/>
  <c r="R361" i="4"/>
  <c r="R405" i="4"/>
  <c r="M337" i="4"/>
  <c r="O346" i="4"/>
  <c r="R298" i="4"/>
  <c r="R254" i="4"/>
  <c r="O302" i="4"/>
  <c r="Q397" i="4"/>
  <c r="N484" i="4"/>
  <c r="P430" i="4"/>
  <c r="O323" i="4"/>
  <c r="P1881" i="4"/>
  <c r="M1980" i="4"/>
  <c r="R522" i="4"/>
  <c r="Q863" i="4"/>
  <c r="O1484" i="4"/>
  <c r="O730" i="4"/>
  <c r="P1558" i="4"/>
  <c r="L284" i="4"/>
  <c r="L1547" i="4"/>
  <c r="R641" i="4"/>
  <c r="M254" i="4"/>
  <c r="L1640" i="4"/>
  <c r="Q1537" i="4"/>
  <c r="R1309" i="4"/>
  <c r="P1663" i="4"/>
  <c r="R307" i="4"/>
  <c r="P1218" i="4"/>
  <c r="M1879" i="4"/>
  <c r="P389" i="4"/>
  <c r="Q1648" i="4"/>
  <c r="Q496" i="4"/>
  <c r="Q1972" i="4"/>
  <c r="R633" i="4"/>
  <c r="O1532" i="4"/>
  <c r="O1309" i="4"/>
  <c r="P1532" i="4"/>
  <c r="N1965" i="4"/>
  <c r="Q639" i="4"/>
  <c r="R816" i="4"/>
  <c r="P1413" i="4"/>
  <c r="M639" i="4"/>
  <c r="O1802" i="4"/>
  <c r="L1567" i="4"/>
  <c r="R737" i="4"/>
  <c r="R1376" i="4"/>
  <c r="Q1484" i="4"/>
  <c r="R840" i="4"/>
  <c r="O1775" i="4"/>
  <c r="R698" i="4"/>
  <c r="M1105" i="4"/>
  <c r="N1567" i="4"/>
  <c r="O1840" i="4"/>
  <c r="P753" i="4"/>
  <c r="L411" i="4"/>
  <c r="O1300" i="4"/>
  <c r="R252" i="4"/>
  <c r="P1908" i="4"/>
  <c r="P1184" i="4"/>
  <c r="P403" i="4"/>
  <c r="P1840" i="4"/>
  <c r="P291" i="4"/>
  <c r="R1323" i="4"/>
  <c r="L406" i="4"/>
  <c r="N315" i="4"/>
  <c r="Q1994" i="4"/>
  <c r="L792" i="4"/>
  <c r="L1513" i="4"/>
  <c r="Q1028" i="4"/>
  <c r="O932" i="4"/>
  <c r="P277" i="4"/>
  <c r="P934" i="4"/>
  <c r="M1635" i="4"/>
  <c r="O1731" i="4"/>
  <c r="Q1667" i="4"/>
  <c r="Q1325" i="4"/>
  <c r="P863" i="4"/>
  <c r="P419" i="4"/>
  <c r="P1626" i="4"/>
  <c r="L445" i="4"/>
  <c r="L1579" i="4"/>
  <c r="P1641" i="4"/>
  <c r="N841" i="4"/>
  <c r="P1081" i="4"/>
  <c r="Q1129" i="4"/>
  <c r="Q1081" i="4"/>
  <c r="R1178" i="4"/>
  <c r="P858" i="4"/>
  <c r="L1346" i="4"/>
  <c r="O604" i="4"/>
  <c r="R1869" i="4"/>
  <c r="M604" i="4"/>
  <c r="M1627" i="4"/>
  <c r="L1242" i="4"/>
  <c r="Q888" i="4"/>
  <c r="O1181" i="4"/>
  <c r="P1091" i="4"/>
  <c r="Q1088" i="4"/>
  <c r="O538" i="4"/>
  <c r="O1308" i="4"/>
  <c r="Q1690" i="4"/>
  <c r="P1251" i="4"/>
  <c r="N1308" i="4"/>
  <c r="P499" i="4"/>
  <c r="M1308" i="4"/>
  <c r="O1545" i="4"/>
  <c r="L1937" i="4"/>
  <c r="L404" i="4"/>
  <c r="M1874" i="4"/>
  <c r="N1540" i="4"/>
  <c r="O483" i="4"/>
  <c r="L940" i="4"/>
  <c r="N546" i="4"/>
  <c r="M1028" i="4"/>
  <c r="N1537" i="4"/>
  <c r="L1121" i="4"/>
  <c r="L289" i="4"/>
  <c r="O1882" i="4"/>
  <c r="Q1601" i="4"/>
  <c r="R1601" i="4"/>
  <c r="Q1603" i="4"/>
  <c r="P1981" i="4"/>
  <c r="N1422" i="4"/>
  <c r="L822" i="4"/>
  <c r="O1927" i="4"/>
  <c r="R1422" i="4"/>
  <c r="N1927" i="4"/>
  <c r="Q1989" i="4"/>
  <c r="O1599" i="4"/>
  <c r="L839" i="4"/>
  <c r="P1989" i="4"/>
  <c r="O1084" i="4"/>
  <c r="P1307" i="4"/>
  <c r="P631" i="4"/>
  <c r="R1696" i="4"/>
  <c r="M1522" i="4"/>
  <c r="Q864" i="4"/>
  <c r="M1696" i="4"/>
  <c r="P1302" i="4"/>
  <c r="M1566" i="4"/>
  <c r="M1250" i="4"/>
  <c r="P898" i="4"/>
  <c r="N1647" i="4"/>
  <c r="P766" i="4"/>
  <c r="Q948" i="4"/>
  <c r="P620" i="4"/>
  <c r="R1430" i="4"/>
  <c r="Q703" i="4"/>
  <c r="L1566" i="4"/>
  <c r="P1869" i="4"/>
  <c r="P1866" i="4"/>
  <c r="O1522" i="4"/>
  <c r="Q1943" i="4"/>
  <c r="P1877" i="4"/>
  <c r="Q1698" i="4"/>
  <c r="P338" i="4"/>
  <c r="Q801" i="4"/>
  <c r="R1529" i="4"/>
  <c r="M1341" i="4"/>
  <c r="P306" i="4"/>
  <c r="O484" i="4"/>
  <c r="R1909" i="4"/>
  <c r="M324" i="4"/>
  <c r="L865" i="4"/>
  <c r="O324" i="4"/>
  <c r="M1634" i="4"/>
  <c r="O464" i="4"/>
  <c r="Q1853" i="4"/>
  <c r="O1274" i="4"/>
  <c r="N506" i="4"/>
  <c r="O1933" i="4"/>
  <c r="P1773" i="4"/>
  <c r="N448" i="4"/>
  <c r="O973" i="4"/>
  <c r="N1879" i="4"/>
  <c r="O959" i="4"/>
  <c r="N1123" i="4"/>
  <c r="L1818" i="4"/>
  <c r="O622" i="4"/>
  <c r="N590" i="4"/>
  <c r="N598" i="4"/>
  <c r="L777" i="4"/>
  <c r="O897" i="4"/>
  <c r="M1524" i="4"/>
  <c r="Q1083" i="4"/>
  <c r="M1417" i="4"/>
  <c r="M507" i="4"/>
  <c r="L605" i="4"/>
  <c r="P1628" i="4"/>
  <c r="M631" i="4"/>
  <c r="O1921" i="4"/>
  <c r="Q522" i="4"/>
  <c r="R1657" i="4"/>
  <c r="R1076" i="4"/>
  <c r="O1588" i="4"/>
  <c r="Q586" i="4"/>
  <c r="L620" i="4"/>
  <c r="L788" i="4"/>
  <c r="N596" i="4"/>
  <c r="O1052" i="4"/>
  <c r="P1049" i="4"/>
  <c r="N1781" i="4"/>
  <c r="O1877" i="4"/>
  <c r="O1900" i="4"/>
  <c r="P1379" i="4"/>
  <c r="L1419" i="4"/>
  <c r="N1291" i="4"/>
  <c r="P919" i="4"/>
  <c r="L697" i="4"/>
  <c r="R475" i="4"/>
  <c r="Q1807" i="4"/>
  <c r="Q1913" i="4"/>
  <c r="M1333" i="4"/>
  <c r="O1962" i="4"/>
  <c r="R1115" i="4"/>
  <c r="N1145" i="4"/>
  <c r="N1769" i="4"/>
  <c r="R735" i="4"/>
  <c r="L1556" i="4"/>
  <c r="M1789" i="4"/>
  <c r="L1438" i="4"/>
  <c r="R1738" i="4"/>
  <c r="L1863" i="4"/>
  <c r="M1756" i="4"/>
  <c r="M720" i="4"/>
  <c r="Q796" i="4"/>
  <c r="L720" i="4"/>
  <c r="N1789" i="4"/>
  <c r="M1986" i="4"/>
  <c r="Q833" i="4"/>
  <c r="P581" i="4"/>
  <c r="M1364" i="4"/>
  <c r="L1301" i="4"/>
  <c r="N782" i="4"/>
  <c r="M606" i="4"/>
  <c r="Q1397" i="4"/>
  <c r="M538" i="4"/>
  <c r="N1331" i="4"/>
  <c r="L986" i="4"/>
  <c r="N1609" i="4"/>
  <c r="P362" i="4"/>
  <c r="O881" i="4"/>
  <c r="R554" i="4"/>
  <c r="N1706" i="4"/>
  <c r="N1389" i="4"/>
  <c r="M1768" i="4"/>
  <c r="R959" i="4"/>
  <c r="Q1232" i="4"/>
  <c r="P597" i="4"/>
  <c r="O581" i="4"/>
  <c r="O282" i="4"/>
  <c r="N951" i="4"/>
  <c r="N612" i="4"/>
  <c r="M1956" i="4"/>
  <c r="O1575" i="4"/>
  <c r="P1755" i="4"/>
  <c r="Q1633" i="4"/>
  <c r="M1194" i="4"/>
  <c r="L737" i="4"/>
  <c r="N910" i="4"/>
  <c r="N1880" i="4"/>
  <c r="M1723" i="4"/>
  <c r="N1548" i="4"/>
  <c r="L1980" i="4"/>
  <c r="L1849" i="4"/>
  <c r="L1908" i="4"/>
  <c r="M1395" i="4"/>
  <c r="N1908" i="4"/>
  <c r="N633" i="4"/>
  <c r="M855" i="4"/>
  <c r="N641" i="4"/>
  <c r="L801" i="4"/>
  <c r="L1089" i="4"/>
  <c r="R808" i="4"/>
  <c r="L1282" i="4"/>
  <c r="O427" i="4"/>
  <c r="Q304" i="4"/>
  <c r="R390" i="4"/>
  <c r="R406" i="4"/>
  <c r="P310" i="4"/>
  <c r="M429" i="4"/>
  <c r="R306" i="4"/>
  <c r="P337" i="4"/>
  <c r="Q337" i="4"/>
  <c r="Q291" i="4"/>
  <c r="P442" i="4"/>
  <c r="M263" i="4"/>
  <c r="Q257" i="4"/>
  <c r="Q298" i="4"/>
  <c r="M279" i="4"/>
  <c r="Q380" i="4"/>
  <c r="M271" i="4"/>
  <c r="R317" i="4"/>
  <c r="L302" i="4"/>
  <c r="L254" i="4"/>
  <c r="L405" i="4"/>
  <c r="O405" i="4"/>
  <c r="P492" i="4"/>
  <c r="P443" i="4"/>
  <c r="O456" i="4"/>
  <c r="N991" i="4"/>
  <c r="O470" i="4"/>
  <c r="Q1640" i="4"/>
  <c r="N1558" i="4"/>
  <c r="P504" i="4"/>
  <c r="Q1558" i="4"/>
  <c r="L1788" i="4"/>
  <c r="Q1186" i="4"/>
  <c r="L1663" i="4"/>
  <c r="N1514" i="4"/>
  <c r="N1218" i="4"/>
  <c r="M1648" i="4"/>
  <c r="N1309" i="4"/>
  <c r="O774" i="4"/>
  <c r="Q1663" i="4"/>
  <c r="O562" i="4"/>
  <c r="N1484" i="4"/>
  <c r="N972" i="4"/>
  <c r="L511" i="4"/>
  <c r="N1481" i="4"/>
  <c r="O1446" i="4"/>
  <c r="M1663" i="4"/>
  <c r="O627" i="4"/>
  <c r="L388" i="4"/>
  <c r="R639" i="4"/>
  <c r="R935" i="4"/>
  <c r="M957" i="4"/>
  <c r="L403" i="4"/>
  <c r="N1682" i="4"/>
  <c r="M1450" i="4"/>
  <c r="R657" i="4"/>
  <c r="L1713" i="4"/>
  <c r="R1484" i="4"/>
  <c r="Q716" i="4"/>
  <c r="M1309" i="4"/>
  <c r="Q1604" i="4"/>
  <c r="P627" i="4"/>
  <c r="Q1732" i="4"/>
  <c r="P639" i="4"/>
  <c r="O1732" i="4"/>
  <c r="R1197" i="4"/>
  <c r="L1775" i="4"/>
  <c r="Q855" i="4"/>
  <c r="R371" i="4"/>
  <c r="O1299" i="4"/>
  <c r="M1300" i="4"/>
  <c r="Q627" i="4"/>
  <c r="L1300" i="4"/>
  <c r="O371" i="4"/>
  <c r="Q1184" i="4"/>
  <c r="P1066" i="4"/>
  <c r="L1739" i="4"/>
  <c r="Q1170" i="4"/>
  <c r="L721" i="4"/>
  <c r="M1425" i="4"/>
  <c r="O796" i="4"/>
  <c r="O1036" i="4"/>
  <c r="P798" i="4"/>
  <c r="M277" i="4"/>
  <c r="N854" i="4"/>
  <c r="P729" i="4"/>
  <c r="N1418" i="4"/>
  <c r="Q277" i="4"/>
  <c r="L1476" i="4"/>
  <c r="R1474" i="4"/>
  <c r="P247" i="4"/>
  <c r="N917" i="4"/>
  <c r="P1540" i="4"/>
  <c r="R1513" i="4"/>
  <c r="M858" i="4"/>
  <c r="R1121" i="4"/>
  <c r="L1876" i="4"/>
  <c r="P917" i="4"/>
  <c r="P463" i="4"/>
  <c r="P1600" i="4"/>
  <c r="P462" i="4"/>
  <c r="Q1964" i="4"/>
  <c r="N1026" i="4"/>
  <c r="M1885" i="4"/>
  <c r="M881" i="4"/>
  <c r="M959" i="4"/>
  <c r="Q1978" i="4"/>
  <c r="O1386" i="4"/>
  <c r="N895" i="4"/>
  <c r="M1443" i="4"/>
  <c r="N758" i="4"/>
  <c r="O1492" i="4"/>
  <c r="Q846" i="4"/>
  <c r="O1065" i="4"/>
  <c r="O847" i="4"/>
  <c r="L1956" i="4"/>
  <c r="O1050" i="4"/>
  <c r="N344" i="4"/>
  <c r="L1738" i="4"/>
  <c r="Q1302" i="4"/>
  <c r="P1267" i="4"/>
  <c r="P1855" i="4"/>
  <c r="R1310" i="4"/>
  <c r="Q1500" i="4"/>
  <c r="M849" i="4"/>
  <c r="Q1474" i="4"/>
  <c r="M1505" i="4"/>
  <c r="O589" i="4"/>
  <c r="P1235" i="4"/>
  <c r="O1505" i="4"/>
  <c r="N1626" i="4"/>
  <c r="L1964" i="4"/>
  <c r="Q1617" i="4"/>
  <c r="O1880" i="4"/>
  <c r="M918" i="4"/>
  <c r="L909" i="4"/>
  <c r="P650" i="4"/>
  <c r="M854" i="4"/>
  <c r="O1408" i="4"/>
  <c r="P1237" i="4"/>
  <c r="M965" i="4"/>
  <c r="N1330" i="4"/>
  <c r="Q1906" i="4"/>
  <c r="Q1946" i="4"/>
  <c r="R1812" i="4"/>
  <c r="M1855" i="4"/>
  <c r="M700" i="4"/>
  <c r="P1617" i="4"/>
  <c r="R1850" i="4"/>
  <c r="O849" i="4"/>
  <c r="N666" i="4"/>
  <c r="Q1282" i="4"/>
  <c r="M1985" i="4"/>
  <c r="N902" i="4"/>
  <c r="O494" i="4"/>
  <c r="M1310" i="4"/>
  <c r="P1667" i="4"/>
  <c r="P1349" i="4"/>
  <c r="L1879" i="4"/>
  <c r="L257" i="4"/>
  <c r="Q819" i="4"/>
  <c r="N1371" i="4"/>
  <c r="P1310" i="4"/>
  <c r="P1586" i="4"/>
  <c r="L514" i="4"/>
  <c r="O1460" i="4"/>
  <c r="L1946" i="4"/>
  <c r="O1812" i="4"/>
  <c r="L362" i="4"/>
  <c r="M1857" i="4"/>
  <c r="M902" i="4"/>
  <c r="Q1565" i="4"/>
  <c r="L435" i="4"/>
  <c r="O332" i="4"/>
  <c r="M1706" i="4"/>
  <c r="M1761" i="4"/>
  <c r="Q596" i="4"/>
  <c r="Q1857" i="4"/>
  <c r="P1655" i="4"/>
  <c r="Q1310" i="4"/>
  <c r="M1586" i="4"/>
  <c r="L446" i="4"/>
  <c r="M1181" i="4"/>
  <c r="R1251" i="4"/>
  <c r="R1460" i="4"/>
  <c r="R1946" i="4"/>
  <c r="N1812" i="4"/>
  <c r="M480" i="4"/>
  <c r="Q903" i="4"/>
  <c r="M681" i="4"/>
  <c r="P1905" i="4"/>
  <c r="P1612" i="4"/>
  <c r="L824" i="4"/>
  <c r="O1631" i="4"/>
  <c r="K889" i="4"/>
  <c r="M1460" i="4"/>
  <c r="Q1905" i="4"/>
  <c r="Q1441" i="4"/>
  <c r="P1325" i="4"/>
  <c r="O453" i="4"/>
  <c r="R1655" i="4"/>
  <c r="M1722" i="4"/>
  <c r="Q706" i="4"/>
  <c r="L756" i="4"/>
  <c r="M1065" i="4"/>
  <c r="L1753" i="4"/>
  <c r="M1436" i="4"/>
  <c r="P1436" i="4"/>
  <c r="O1850" i="4"/>
  <c r="L1272" i="4"/>
  <c r="O903" i="4"/>
  <c r="O1405" i="4"/>
  <c r="R1959" i="4"/>
  <c r="N1105" i="4"/>
  <c r="O373" i="4"/>
  <c r="P888" i="4"/>
  <c r="N1020" i="4"/>
  <c r="P745" i="4"/>
  <c r="L1689" i="4"/>
  <c r="P983" i="4"/>
  <c r="N1906" i="4"/>
  <c r="O1959" i="4"/>
  <c r="O514" i="4"/>
  <c r="O1713" i="4"/>
  <c r="P1506" i="4"/>
  <c r="O447" i="4"/>
  <c r="P889" i="4"/>
  <c r="N634" i="4"/>
  <c r="M1595" i="4"/>
  <c r="P1282" i="4"/>
  <c r="L1565" i="4"/>
  <c r="P1524" i="4"/>
  <c r="L1441" i="4"/>
  <c r="K1325" i="4"/>
  <c r="Q973" i="4"/>
  <c r="L1585" i="4"/>
  <c r="R1722" i="4"/>
  <c r="O389" i="4"/>
  <c r="Q1545" i="4"/>
  <c r="M1123" i="4"/>
  <c r="O848" i="4"/>
  <c r="L1945" i="4"/>
  <c r="M1091" i="4"/>
  <c r="Q317" i="4"/>
  <c r="O798" i="4"/>
  <c r="P1746" i="4"/>
  <c r="R620" i="4"/>
  <c r="L973" i="4"/>
  <c r="P1748" i="4"/>
  <c r="M470" i="4"/>
  <c r="O1761" i="4"/>
  <c r="N1251" i="4"/>
  <c r="M1812" i="4"/>
  <c r="N1860" i="4"/>
  <c r="L1310" i="4"/>
  <c r="O1595" i="4"/>
  <c r="M1282" i="4"/>
  <c r="R1565" i="4"/>
  <c r="P1914" i="4"/>
  <c r="R1441" i="4"/>
  <c r="L504" i="4"/>
  <c r="N1585" i="4"/>
  <c r="N1617" i="4"/>
  <c r="K1722" i="4"/>
  <c r="N1500" i="4"/>
  <c r="Q1812" i="4"/>
  <c r="L1655" i="4"/>
  <c r="Q1460" i="4"/>
  <c r="M1302" i="4"/>
  <c r="P332" i="4"/>
  <c r="O492" i="4"/>
  <c r="L1586" i="4"/>
  <c r="M903" i="4"/>
  <c r="P1356" i="4"/>
  <c r="O1690" i="4"/>
  <c r="O761" i="4"/>
  <c r="P1906" i="4"/>
  <c r="N1595" i="4"/>
  <c r="R1282" i="4"/>
  <c r="P1565" i="4"/>
  <c r="Q1914" i="4"/>
  <c r="Q1855" i="4"/>
  <c r="L1617" i="4"/>
  <c r="O1500" i="4"/>
  <c r="H217" i="13"/>
  <c r="O217" i="13" s="1"/>
  <c r="P349" i="13"/>
  <c r="N349" i="4" s="1"/>
  <c r="P289" i="13"/>
  <c r="P512" i="13"/>
  <c r="P358" i="13"/>
  <c r="P419" i="13"/>
  <c r="P334" i="13"/>
  <c r="N334" i="4" s="1"/>
  <c r="P435" i="13"/>
  <c r="P504" i="13"/>
  <c r="P175" i="13"/>
  <c r="P309" i="13"/>
  <c r="L523" i="10"/>
  <c r="S523" i="10" s="1"/>
  <c r="Q523" i="4" s="1"/>
  <c r="T523" i="10"/>
  <c r="R523" i="4" s="1"/>
  <c r="I523" i="10"/>
  <c r="I524" i="10"/>
  <c r="L524" i="10"/>
  <c r="S524" i="10" s="1"/>
  <c r="Q524" i="4" s="1"/>
  <c r="T524" i="10"/>
  <c r="R524" i="4" s="1"/>
  <c r="L297" i="10"/>
  <c r="S297" i="10" s="1"/>
  <c r="Q297" i="4" s="1"/>
  <c r="I297" i="10"/>
  <c r="T297" i="10"/>
  <c r="R297" i="4" s="1"/>
  <c r="I260" i="10"/>
  <c r="L260" i="10"/>
  <c r="S260" i="10" s="1"/>
  <c r="Q260" i="4" s="1"/>
  <c r="T260" i="10"/>
  <c r="R260" i="4" s="1"/>
  <c r="Q336" i="10"/>
  <c r="O336" i="4" s="1"/>
  <c r="R336" i="10"/>
  <c r="P336" i="4" s="1"/>
  <c r="R358" i="10"/>
  <c r="P358" i="4" s="1"/>
  <c r="N358" i="10"/>
  <c r="L358" i="4" s="1"/>
  <c r="L322" i="10"/>
  <c r="S322" i="10" s="1"/>
  <c r="Q322" i="4" s="1"/>
  <c r="I322" i="10"/>
  <c r="T322" i="10"/>
  <c r="R322" i="4" s="1"/>
  <c r="I420" i="10"/>
  <c r="L420" i="10"/>
  <c r="S420" i="10" s="1"/>
  <c r="Q420" i="4" s="1"/>
  <c r="T420" i="10"/>
  <c r="R420" i="4" s="1"/>
  <c r="L426" i="10"/>
  <c r="S426" i="10" s="1"/>
  <c r="Q426" i="4" s="1"/>
  <c r="T426" i="10"/>
  <c r="R426" i="4" s="1"/>
  <c r="I426" i="10"/>
  <c r="I312" i="10"/>
  <c r="L312" i="10"/>
  <c r="S312" i="10" s="1"/>
  <c r="Q312" i="4" s="1"/>
  <c r="T312" i="10"/>
  <c r="R312" i="4" s="1"/>
  <c r="T436" i="10"/>
  <c r="R436" i="4" s="1"/>
  <c r="I436" i="10"/>
  <c r="L436" i="10"/>
  <c r="S436" i="10" s="1"/>
  <c r="Q436" i="4" s="1"/>
  <c r="T269" i="10"/>
  <c r="R269" i="4" s="1"/>
  <c r="L269" i="10"/>
  <c r="S269" i="10" s="1"/>
  <c r="Q269" i="4" s="1"/>
  <c r="I269" i="10"/>
  <c r="L471" i="10"/>
  <c r="S471" i="10" s="1"/>
  <c r="Q471" i="4" s="1"/>
  <c r="I471" i="10"/>
  <c r="T471" i="10"/>
  <c r="R471" i="4" s="1"/>
  <c r="P270" i="13"/>
  <c r="N270" i="4" s="1"/>
  <c r="H270" i="13"/>
  <c r="O270" i="13" s="1"/>
  <c r="M270" i="4" s="1"/>
  <c r="T444" i="10"/>
  <c r="R444" i="4" s="1"/>
  <c r="L444" i="10"/>
  <c r="S444" i="10" s="1"/>
  <c r="Q444" i="4" s="1"/>
  <c r="I444" i="10"/>
  <c r="P308" i="13"/>
  <c r="H308" i="13"/>
  <c r="O308" i="13" s="1"/>
  <c r="P514" i="10"/>
  <c r="N514" i="4" s="1"/>
  <c r="H514" i="10"/>
  <c r="O514" i="10" s="1"/>
  <c r="M514" i="4" s="1"/>
  <c r="T461" i="10"/>
  <c r="R461" i="4" s="1"/>
  <c r="I461" i="10"/>
  <c r="L461" i="10"/>
  <c r="S461" i="10" s="1"/>
  <c r="Q461" i="4" s="1"/>
  <c r="P473" i="13"/>
  <c r="H473" i="13"/>
  <c r="O473" i="13" s="1"/>
  <c r="T318" i="10"/>
  <c r="R318" i="4" s="1"/>
  <c r="L318" i="10"/>
  <c r="S318" i="10" s="1"/>
  <c r="Q318" i="4" s="1"/>
  <c r="I318" i="10"/>
  <c r="L302" i="10"/>
  <c r="S302" i="10" s="1"/>
  <c r="Q302" i="4" s="1"/>
  <c r="I302" i="10"/>
  <c r="T302" i="10"/>
  <c r="R302" i="4" s="1"/>
  <c r="I469" i="10"/>
  <c r="L469" i="10"/>
  <c r="S469" i="10" s="1"/>
  <c r="Q469" i="4" s="1"/>
  <c r="T469" i="10"/>
  <c r="R469" i="4" s="1"/>
  <c r="L382" i="10"/>
  <c r="S382" i="10" s="1"/>
  <c r="Q382" i="4" s="1"/>
  <c r="T382" i="10"/>
  <c r="R382" i="4" s="1"/>
  <c r="I382" i="10"/>
  <c r="T457" i="10"/>
  <c r="R457" i="4" s="1"/>
  <c r="I457" i="10"/>
  <c r="L457" i="10"/>
  <c r="S457" i="10" s="1"/>
  <c r="Q457" i="4" s="1"/>
  <c r="L294" i="10"/>
  <c r="S294" i="10" s="1"/>
  <c r="Q294" i="4" s="1"/>
  <c r="I294" i="10"/>
  <c r="T294" i="10"/>
  <c r="R294" i="4" s="1"/>
  <c r="H371" i="10"/>
  <c r="O371" i="10" s="1"/>
  <c r="M371" i="4" s="1"/>
  <c r="P371" i="10"/>
  <c r="N371" i="4" s="1"/>
  <c r="T341" i="10"/>
  <c r="R341" i="4" s="1"/>
  <c r="I341" i="10"/>
  <c r="L341" i="10"/>
  <c r="S341" i="10" s="1"/>
  <c r="Q341" i="4" s="1"/>
  <c r="L250" i="10"/>
  <c r="S250" i="10" s="1"/>
  <c r="Q250" i="4" s="1"/>
  <c r="T250" i="10"/>
  <c r="R250" i="4" s="1"/>
  <c r="I250" i="10"/>
  <c r="P405" i="10"/>
  <c r="N405" i="4" s="1"/>
  <c r="H405" i="10"/>
  <c r="O405" i="10" s="1"/>
  <c r="M405" i="4" s="1"/>
  <c r="L459" i="10"/>
  <c r="S459" i="10" s="1"/>
  <c r="Q459" i="4" s="1"/>
  <c r="T459" i="10"/>
  <c r="R459" i="4" s="1"/>
  <c r="I459" i="10"/>
  <c r="T333" i="10"/>
  <c r="R333" i="4" s="1"/>
  <c r="L333" i="10"/>
  <c r="S333" i="10" s="1"/>
  <c r="Q333" i="4" s="1"/>
  <c r="I333" i="10"/>
  <c r="L387" i="10"/>
  <c r="S387" i="10" s="1"/>
  <c r="Q387" i="4" s="1"/>
  <c r="T387" i="10"/>
  <c r="R387" i="4" s="1"/>
  <c r="I387" i="10"/>
  <c r="P345" i="10"/>
  <c r="N345" i="4" s="1"/>
  <c r="H345" i="10"/>
  <c r="O345" i="10" s="1"/>
  <c r="M345" i="4" s="1"/>
  <c r="T483" i="10"/>
  <c r="R483" i="4" s="1"/>
  <c r="I483" i="10"/>
  <c r="L483" i="10"/>
  <c r="S483" i="10" s="1"/>
  <c r="Q483" i="4" s="1"/>
  <c r="L358" i="10"/>
  <c r="S358" i="10" s="1"/>
  <c r="Q358" i="4" s="1"/>
  <c r="I358" i="10"/>
  <c r="T358" i="10"/>
  <c r="R358" i="4" s="1"/>
  <c r="P394" i="13"/>
  <c r="N394" i="4" s="1"/>
  <c r="H394" i="13"/>
  <c r="O394" i="13" s="1"/>
  <c r="M394" i="4" s="1"/>
  <c r="L365" i="10"/>
  <c r="S365" i="10" s="1"/>
  <c r="Q365" i="4" s="1"/>
  <c r="T365" i="10"/>
  <c r="R365" i="4" s="1"/>
  <c r="I365" i="10"/>
  <c r="L432" i="10"/>
  <c r="S432" i="10" s="1"/>
  <c r="Q432" i="4" s="1"/>
  <c r="T432" i="10"/>
  <c r="R432" i="4" s="1"/>
  <c r="I432" i="10"/>
  <c r="I359" i="10"/>
  <c r="L359" i="10"/>
  <c r="S359" i="10" s="1"/>
  <c r="Q359" i="4" s="1"/>
  <c r="T359" i="10"/>
  <c r="R359" i="4" s="1"/>
  <c r="L343" i="10"/>
  <c r="S343" i="10" s="1"/>
  <c r="Q343" i="4" s="1"/>
  <c r="I343" i="10"/>
  <c r="T343" i="10"/>
  <c r="R343" i="4" s="1"/>
  <c r="T468" i="10"/>
  <c r="R468" i="4" s="1"/>
  <c r="I468" i="10"/>
  <c r="L468" i="10"/>
  <c r="S468" i="10" s="1"/>
  <c r="Q468" i="4" s="1"/>
  <c r="H310" i="10"/>
  <c r="O310" i="10" s="1"/>
  <c r="M310" i="4" s="1"/>
  <c r="P310" i="10"/>
  <c r="N310" i="4" s="1"/>
  <c r="P291" i="10"/>
  <c r="N291" i="4" s="1"/>
  <c r="H291" i="10"/>
  <c r="O291" i="10" s="1"/>
  <c r="M291" i="4" s="1"/>
  <c r="P414" i="10"/>
  <c r="H414" i="10"/>
  <c r="O414" i="10" s="1"/>
  <c r="T309" i="10"/>
  <c r="R309" i="4" s="1"/>
  <c r="I309" i="10"/>
  <c r="L309" i="10"/>
  <c r="S309" i="10" s="1"/>
  <c r="Q309" i="4" s="1"/>
  <c r="I488" i="10"/>
  <c r="T488" i="10"/>
  <c r="R488" i="4" s="1"/>
  <c r="L488" i="10"/>
  <c r="S488" i="10" s="1"/>
  <c r="Q488" i="4" s="1"/>
  <c r="I282" i="10"/>
  <c r="T282" i="10"/>
  <c r="R282" i="4" s="1"/>
  <c r="L282" i="10"/>
  <c r="S282" i="10" s="1"/>
  <c r="Q282" i="4" s="1"/>
  <c r="I408" i="10"/>
  <c r="T408" i="10"/>
  <c r="R408" i="4" s="1"/>
  <c r="L408" i="10"/>
  <c r="S408" i="10" s="1"/>
  <c r="Q408" i="4" s="1"/>
  <c r="T342" i="10"/>
  <c r="R342" i="4" s="1"/>
  <c r="L342" i="10"/>
  <c r="S342" i="10" s="1"/>
  <c r="Q342" i="4" s="1"/>
  <c r="I342" i="10"/>
  <c r="N336" i="10"/>
  <c r="L336" i="4" s="1"/>
  <c r="I434" i="10"/>
  <c r="L434" i="10"/>
  <c r="S434" i="10" s="1"/>
  <c r="Q434" i="4" s="1"/>
  <c r="T434" i="10"/>
  <c r="R434" i="4" s="1"/>
  <c r="I499" i="10"/>
  <c r="T499" i="10"/>
  <c r="R499" i="4" s="1"/>
  <c r="L499" i="10"/>
  <c r="S499" i="10" s="1"/>
  <c r="Q499" i="4" s="1"/>
  <c r="L411" i="10"/>
  <c r="S411" i="10" s="1"/>
  <c r="Q411" i="4" s="1"/>
  <c r="I411" i="10"/>
  <c r="T411" i="10"/>
  <c r="R411" i="4" s="1"/>
  <c r="H294" i="13"/>
  <c r="O294" i="13" s="1"/>
  <c r="P294" i="13"/>
  <c r="L473" i="10"/>
  <c r="S473" i="10" s="1"/>
  <c r="Q473" i="4" s="1"/>
  <c r="T473" i="10"/>
  <c r="R473" i="4" s="1"/>
  <c r="I473" i="10"/>
  <c r="I284" i="10"/>
  <c r="L284" i="10"/>
  <c r="S284" i="10" s="1"/>
  <c r="Q284" i="4" s="1"/>
  <c r="T284" i="10"/>
  <c r="R284" i="4" s="1"/>
  <c r="T492" i="10"/>
  <c r="R492" i="4" s="1"/>
  <c r="L492" i="10"/>
  <c r="S492" i="10" s="1"/>
  <c r="Q492" i="4" s="1"/>
  <c r="I492" i="10"/>
  <c r="L339" i="10"/>
  <c r="S339" i="10" s="1"/>
  <c r="Q339" i="4" s="1"/>
  <c r="T339" i="10"/>
  <c r="R339" i="4" s="1"/>
  <c r="I339" i="10"/>
  <c r="L415" i="10"/>
  <c r="S415" i="10" s="1"/>
  <c r="Q415" i="4" s="1"/>
  <c r="T415" i="10"/>
  <c r="R415" i="4" s="1"/>
  <c r="I415" i="10"/>
  <c r="H288" i="10"/>
  <c r="O288" i="10" s="1"/>
  <c r="M288" i="4" s="1"/>
  <c r="P288" i="10"/>
  <c r="N288" i="4" s="1"/>
  <c r="I351" i="10"/>
  <c r="L351" i="10"/>
  <c r="S351" i="10" s="1"/>
  <c r="Q351" i="4" s="1"/>
  <c r="T351" i="10"/>
  <c r="R351" i="4" s="1"/>
  <c r="T404" i="10"/>
  <c r="R404" i="4" s="1"/>
  <c r="I404" i="10"/>
  <c r="L404" i="10"/>
  <c r="S404" i="10" s="1"/>
  <c r="Q404" i="4" s="1"/>
  <c r="T476" i="10"/>
  <c r="R476" i="4" s="1"/>
  <c r="L476" i="10"/>
  <c r="S476" i="10" s="1"/>
  <c r="Q476" i="4" s="1"/>
  <c r="I476" i="10"/>
  <c r="T385" i="10"/>
  <c r="R385" i="4" s="1"/>
  <c r="L385" i="10"/>
  <c r="S385" i="10" s="1"/>
  <c r="Q385" i="4" s="1"/>
  <c r="I385" i="10"/>
  <c r="P260" i="13"/>
  <c r="H260" i="13"/>
  <c r="O260" i="13" s="1"/>
  <c r="T502" i="10"/>
  <c r="R502" i="4" s="1"/>
  <c r="L502" i="10"/>
  <c r="S502" i="10" s="1"/>
  <c r="Q502" i="4" s="1"/>
  <c r="I502" i="10"/>
  <c r="I504" i="10"/>
  <c r="L504" i="10"/>
  <c r="S504" i="10" s="1"/>
  <c r="Q504" i="4" s="1"/>
  <c r="T504" i="10"/>
  <c r="R504" i="4" s="1"/>
  <c r="H370" i="10"/>
  <c r="O370" i="10" s="1"/>
  <c r="M370" i="4" s="1"/>
  <c r="P370" i="10"/>
  <c r="N370" i="4" s="1"/>
  <c r="T510" i="10"/>
  <c r="R510" i="4" s="1"/>
  <c r="L510" i="10"/>
  <c r="S510" i="10" s="1"/>
  <c r="Q510" i="4" s="1"/>
  <c r="I510" i="10"/>
  <c r="T449" i="10"/>
  <c r="R449" i="4" s="1"/>
  <c r="I449" i="10"/>
  <c r="L449" i="10"/>
  <c r="S449" i="10" s="1"/>
  <c r="Q449" i="4" s="1"/>
  <c r="T433" i="10"/>
  <c r="R433" i="4" s="1"/>
  <c r="L433" i="10"/>
  <c r="S433" i="10" s="1"/>
  <c r="Q433" i="4" s="1"/>
  <c r="I433" i="10"/>
  <c r="I377" i="10"/>
  <c r="L377" i="10"/>
  <c r="S377" i="10" s="1"/>
  <c r="Q377" i="4" s="1"/>
  <c r="T377" i="10"/>
  <c r="R377" i="4" s="1"/>
  <c r="P367" i="10"/>
  <c r="N367" i="4" s="1"/>
  <c r="L393" i="10"/>
  <c r="S393" i="10" s="1"/>
  <c r="Q393" i="4" s="1"/>
  <c r="I393" i="10"/>
  <c r="T393" i="10"/>
  <c r="R393" i="4" s="1"/>
  <c r="T325" i="10"/>
  <c r="R325" i="4" s="1"/>
  <c r="L325" i="10"/>
  <c r="S325" i="10" s="1"/>
  <c r="Q325" i="4" s="1"/>
  <c r="I325" i="10"/>
  <c r="L489" i="10"/>
  <c r="S489" i="10" s="1"/>
  <c r="Q489" i="4" s="1"/>
  <c r="T489" i="10"/>
  <c r="R489" i="4" s="1"/>
  <c r="I489" i="10"/>
  <c r="L463" i="10"/>
  <c r="S463" i="10" s="1"/>
  <c r="Q463" i="4" s="1"/>
  <c r="I463" i="10"/>
  <c r="T463" i="10"/>
  <c r="R463" i="4" s="1"/>
  <c r="I447" i="10"/>
  <c r="L447" i="10"/>
  <c r="S447" i="10" s="1"/>
  <c r="Q447" i="4" s="1"/>
  <c r="T447" i="10"/>
  <c r="R447" i="4" s="1"/>
  <c r="L419" i="10"/>
  <c r="S419" i="10" s="1"/>
  <c r="Q419" i="4" s="1"/>
  <c r="I419" i="10"/>
  <c r="T419" i="10"/>
  <c r="R419" i="4" s="1"/>
  <c r="H286" i="13"/>
  <c r="O286" i="13" s="1"/>
  <c r="P286" i="13"/>
  <c r="T305" i="10"/>
  <c r="R305" i="4" s="1"/>
  <c r="I305" i="10"/>
  <c r="L305" i="10"/>
  <c r="S305" i="10" s="1"/>
  <c r="Q305" i="4" s="1"/>
  <c r="T340" i="10"/>
  <c r="R340" i="4" s="1"/>
  <c r="L340" i="10"/>
  <c r="S340" i="10" s="1"/>
  <c r="Q340" i="4" s="1"/>
  <c r="I340" i="10"/>
  <c r="P395" i="10"/>
  <c r="N395" i="4" s="1"/>
  <c r="H395" i="10"/>
  <c r="O395" i="10" s="1"/>
  <c r="M395" i="4" s="1"/>
  <c r="L396" i="10"/>
  <c r="S396" i="10" s="1"/>
  <c r="Q396" i="4" s="1"/>
  <c r="T396" i="10"/>
  <c r="R396" i="4" s="1"/>
  <c r="I396" i="10"/>
  <c r="L399" i="10"/>
  <c r="S399" i="10" s="1"/>
  <c r="Q399" i="4" s="1"/>
  <c r="T399" i="10"/>
  <c r="R399" i="4" s="1"/>
  <c r="I399" i="10"/>
  <c r="P332" i="10"/>
  <c r="N332" i="4" s="1"/>
  <c r="H332" i="10"/>
  <c r="O332" i="10" s="1"/>
  <c r="M332" i="4" s="1"/>
  <c r="L495" i="10"/>
  <c r="S495" i="10" s="1"/>
  <c r="Q495" i="4" s="1"/>
  <c r="T495" i="10"/>
  <c r="R495" i="4" s="1"/>
  <c r="I495" i="10"/>
  <c r="P430" i="13"/>
  <c r="H430" i="13"/>
  <c r="O430" i="13" s="1"/>
  <c r="P503" i="13"/>
  <c r="N503" i="4" s="1"/>
  <c r="H503" i="13"/>
  <c r="O503" i="13" s="1"/>
  <c r="M503" i="4" s="1"/>
  <c r="P316" i="13"/>
  <c r="H316" i="13"/>
  <c r="O316" i="13" s="1"/>
  <c r="P317" i="13"/>
  <c r="N317" i="4" s="1"/>
  <c r="H317" i="13"/>
  <c r="O317" i="13" s="1"/>
  <c r="M317" i="4" s="1"/>
  <c r="L490" i="10"/>
  <c r="S490" i="10" s="1"/>
  <c r="Q490" i="4" s="1"/>
  <c r="I490" i="10"/>
  <c r="T490" i="10"/>
  <c r="R490" i="4" s="1"/>
  <c r="I474" i="10"/>
  <c r="T474" i="10"/>
  <c r="R474" i="4" s="1"/>
  <c r="L474" i="10"/>
  <c r="S474" i="10" s="1"/>
  <c r="Q474" i="4" s="1"/>
  <c r="H306" i="10"/>
  <c r="O306" i="10" s="1"/>
  <c r="M306" i="4" s="1"/>
  <c r="P306" i="10"/>
  <c r="N306" i="4" s="1"/>
  <c r="L431" i="10"/>
  <c r="S431" i="10" s="1"/>
  <c r="Q431" i="4" s="1"/>
  <c r="T431" i="10"/>
  <c r="R431" i="4" s="1"/>
  <c r="I431" i="10"/>
  <c r="L335" i="10"/>
  <c r="S335" i="10" s="1"/>
  <c r="Q335" i="4" s="1"/>
  <c r="T335" i="10"/>
  <c r="R335" i="4" s="1"/>
  <c r="I335" i="10"/>
  <c r="L329" i="10"/>
  <c r="S329" i="10" s="1"/>
  <c r="Q329" i="4" s="1"/>
  <c r="T329" i="10"/>
  <c r="R329" i="4" s="1"/>
  <c r="I329" i="10"/>
  <c r="T438" i="10"/>
  <c r="R438" i="4" s="1"/>
  <c r="I438" i="10"/>
  <c r="L438" i="10"/>
  <c r="S438" i="10" s="1"/>
  <c r="Q438" i="4" s="1"/>
  <c r="L281" i="10"/>
  <c r="S281" i="10" s="1"/>
  <c r="Q281" i="4" s="1"/>
  <c r="T281" i="10"/>
  <c r="R281" i="4" s="1"/>
  <c r="I281" i="10"/>
  <c r="L280" i="10"/>
  <c r="S280" i="10" s="1"/>
  <c r="Q280" i="4" s="1"/>
  <c r="T280" i="10"/>
  <c r="R280" i="4" s="1"/>
  <c r="I280" i="10"/>
  <c r="L403" i="10"/>
  <c r="S403" i="10" s="1"/>
  <c r="Q403" i="4" s="1"/>
  <c r="I403" i="10"/>
  <c r="T403" i="10"/>
  <c r="R403" i="4" s="1"/>
  <c r="T368" i="10"/>
  <c r="R368" i="4" s="1"/>
  <c r="L368" i="10"/>
  <c r="S368" i="10" s="1"/>
  <c r="Q368" i="4" s="1"/>
  <c r="I368" i="10"/>
  <c r="I352" i="10"/>
  <c r="H352" i="10" s="1"/>
  <c r="O352" i="10" s="1"/>
  <c r="M352" i="4" s="1"/>
  <c r="L352" i="10"/>
  <c r="S352" i="10" s="1"/>
  <c r="Q352" i="4" s="1"/>
  <c r="T352" i="10"/>
  <c r="R352" i="4" s="1"/>
  <c r="L353" i="10"/>
  <c r="S353" i="10" s="1"/>
  <c r="Q353" i="4" s="1"/>
  <c r="T353" i="10"/>
  <c r="R353" i="4" s="1"/>
  <c r="I353" i="10"/>
  <c r="H296" i="13"/>
  <c r="O296" i="13" s="1"/>
  <c r="P296" i="13"/>
  <c r="R316" i="10"/>
  <c r="P316" i="4" s="1"/>
  <c r="T316" i="10"/>
  <c r="R316" i="4" s="1"/>
  <c r="Q316" i="10"/>
  <c r="O316" i="4" s="1"/>
  <c r="N316" i="10"/>
  <c r="L316" i="4" s="1"/>
  <c r="H414" i="13"/>
  <c r="O414" i="13" s="1"/>
  <c r="P414" i="13"/>
  <c r="L289" i="10"/>
  <c r="S289" i="10" s="1"/>
  <c r="Q289" i="4" s="1"/>
  <c r="I289" i="10"/>
  <c r="T289" i="10"/>
  <c r="R289" i="4" s="1"/>
  <c r="I427" i="10"/>
  <c r="L427" i="10"/>
  <c r="S427" i="10" s="1"/>
  <c r="Q427" i="4" s="1"/>
  <c r="T427" i="10"/>
  <c r="R427" i="4" s="1"/>
  <c r="I498" i="10"/>
  <c r="T498" i="10"/>
  <c r="R498" i="4" s="1"/>
  <c r="L498" i="10"/>
  <c r="S498" i="10" s="1"/>
  <c r="Q498" i="4" s="1"/>
  <c r="H304" i="10"/>
  <c r="O304" i="10" s="1"/>
  <c r="M304" i="4" s="1"/>
  <c r="P304" i="10"/>
  <c r="N304" i="4" s="1"/>
  <c r="P398" i="13"/>
  <c r="N398" i="4" s="1"/>
  <c r="H398" i="13"/>
  <c r="O398" i="13" s="1"/>
  <c r="M398" i="4" s="1"/>
  <c r="H276" i="13"/>
  <c r="O276" i="13" s="1"/>
  <c r="M276" i="4" s="1"/>
  <c r="P276" i="13"/>
  <c r="N276" i="4" s="1"/>
  <c r="I487" i="10"/>
  <c r="T487" i="10"/>
  <c r="R487" i="4" s="1"/>
  <c r="L487" i="10"/>
  <c r="S487" i="10" s="1"/>
  <c r="Q487" i="4" s="1"/>
  <c r="H314" i="10"/>
  <c r="O314" i="10" s="1"/>
  <c r="M314" i="4" s="1"/>
  <c r="P314" i="10"/>
  <c r="N314" i="4" s="1"/>
  <c r="P375" i="13"/>
  <c r="N375" i="4" s="1"/>
  <c r="H375" i="13"/>
  <c r="O375" i="13" s="1"/>
  <c r="M375" i="4" s="1"/>
  <c r="T477" i="10"/>
  <c r="R477" i="4" s="1"/>
  <c r="L477" i="10"/>
  <c r="S477" i="10" s="1"/>
  <c r="Q477" i="4" s="1"/>
  <c r="I477" i="10"/>
  <c r="L467" i="10"/>
  <c r="S467" i="10" s="1"/>
  <c r="Q467" i="4" s="1"/>
  <c r="T467" i="10"/>
  <c r="R467" i="4" s="1"/>
  <c r="I467" i="10"/>
  <c r="T364" i="10"/>
  <c r="R364" i="4" s="1"/>
  <c r="I364" i="10"/>
  <c r="L364" i="10"/>
  <c r="S364" i="10" s="1"/>
  <c r="Q364" i="4" s="1"/>
  <c r="L308" i="10"/>
  <c r="S308" i="10" s="1"/>
  <c r="Q308" i="4" s="1"/>
  <c r="T308" i="10"/>
  <c r="R308" i="4" s="1"/>
  <c r="I308" i="10"/>
  <c r="L512" i="10"/>
  <c r="S512" i="10" s="1"/>
  <c r="Q512" i="4" s="1"/>
  <c r="I512" i="10"/>
  <c r="T512" i="10"/>
  <c r="R512" i="4" s="1"/>
  <c r="L292" i="10"/>
  <c r="S292" i="10" s="1"/>
  <c r="Q292" i="4" s="1"/>
  <c r="T292" i="10"/>
  <c r="R292" i="4" s="1"/>
  <c r="I292" i="10"/>
  <c r="P403" i="13"/>
  <c r="H403" i="13"/>
  <c r="O403" i="13" s="1"/>
  <c r="L425" i="10"/>
  <c r="S425" i="10" s="1"/>
  <c r="Q425" i="4" s="1"/>
  <c r="T425" i="10"/>
  <c r="R425" i="4" s="1"/>
  <c r="I425" i="10"/>
  <c r="H422" i="10"/>
  <c r="O422" i="10" s="1"/>
  <c r="P422" i="10"/>
  <c r="L290" i="10"/>
  <c r="S290" i="10" s="1"/>
  <c r="Q290" i="4" s="1"/>
  <c r="T290" i="10"/>
  <c r="R290" i="4" s="1"/>
  <c r="I290" i="10"/>
  <c r="L313" i="10"/>
  <c r="S313" i="10" s="1"/>
  <c r="Q313" i="4" s="1"/>
  <c r="T313" i="10"/>
  <c r="R313" i="4" s="1"/>
  <c r="I313" i="10"/>
  <c r="I300" i="10"/>
  <c r="L300" i="10"/>
  <c r="S300" i="10" s="1"/>
  <c r="Q300" i="4" s="1"/>
  <c r="T300" i="10"/>
  <c r="R300" i="4" s="1"/>
  <c r="L350" i="10"/>
  <c r="S350" i="10" s="1"/>
  <c r="Q350" i="4" s="1"/>
  <c r="T350" i="10"/>
  <c r="R350" i="4" s="1"/>
  <c r="I350" i="10"/>
  <c r="I440" i="10"/>
  <c r="L440" i="10"/>
  <c r="S440" i="10" s="1"/>
  <c r="Q440" i="4" s="1"/>
  <c r="T440" i="10"/>
  <c r="R440" i="4" s="1"/>
  <c r="I357" i="10"/>
  <c r="L357" i="10"/>
  <c r="S357" i="10" s="1"/>
  <c r="Q357" i="4" s="1"/>
  <c r="T357" i="10"/>
  <c r="R357" i="4" s="1"/>
  <c r="T266" i="10"/>
  <c r="R266" i="4" s="1"/>
  <c r="I266" i="10"/>
  <c r="L266" i="10"/>
  <c r="S266" i="10" s="1"/>
  <c r="Q266" i="4" s="1"/>
  <c r="T417" i="10"/>
  <c r="R417" i="4" s="1"/>
  <c r="L417" i="10"/>
  <c r="S417" i="10" s="1"/>
  <c r="Q417" i="4" s="1"/>
  <c r="I417" i="10"/>
  <c r="N352" i="10"/>
  <c r="L352" i="4" s="1"/>
  <c r="R352" i="10"/>
  <c r="P352" i="4" s="1"/>
  <c r="H454" i="10"/>
  <c r="O454" i="10" s="1"/>
  <c r="M454" i="4" s="1"/>
  <c r="P454" i="10"/>
  <c r="N454" i="4" s="1"/>
  <c r="I136" i="10"/>
  <c r="T472" i="10"/>
  <c r="R472" i="4" s="1"/>
  <c r="L472" i="10"/>
  <c r="S472" i="10" s="1"/>
  <c r="Q472" i="4" s="1"/>
  <c r="I472" i="10"/>
  <c r="L435" i="10"/>
  <c r="S435" i="10" s="1"/>
  <c r="Q435" i="4" s="1"/>
  <c r="I435" i="10"/>
  <c r="T435" i="10"/>
  <c r="R435" i="4" s="1"/>
  <c r="I295" i="10"/>
  <c r="L295" i="10"/>
  <c r="S295" i="10" s="1"/>
  <c r="Q295" i="4" s="1"/>
  <c r="T295" i="10"/>
  <c r="R295" i="4" s="1"/>
  <c r="T462" i="10"/>
  <c r="R462" i="4" s="1"/>
  <c r="I462" i="10"/>
  <c r="L462" i="10"/>
  <c r="S462" i="10" s="1"/>
  <c r="Q462" i="4" s="1"/>
  <c r="I366" i="10"/>
  <c r="T366" i="10"/>
  <c r="R366" i="4" s="1"/>
  <c r="L366" i="10"/>
  <c r="S366" i="10" s="1"/>
  <c r="Q366" i="4" s="1"/>
  <c r="L511" i="10"/>
  <c r="S511" i="10" s="1"/>
  <c r="Q511" i="4" s="1"/>
  <c r="T511" i="10"/>
  <c r="R511" i="4" s="1"/>
  <c r="I511" i="10"/>
  <c r="T519" i="10"/>
  <c r="R519" i="4" s="1"/>
  <c r="I519" i="10"/>
  <c r="L519" i="10"/>
  <c r="S519" i="10" s="1"/>
  <c r="Q519" i="4" s="1"/>
  <c r="P422" i="13"/>
  <c r="H422" i="13"/>
  <c r="O422" i="13" s="1"/>
  <c r="P297" i="13"/>
  <c r="H297" i="13"/>
  <c r="O297" i="13" s="1"/>
  <c r="H390" i="10"/>
  <c r="O390" i="10" s="1"/>
  <c r="M390" i="4" s="1"/>
  <c r="P390" i="10"/>
  <c r="N390" i="4" s="1"/>
  <c r="L381" i="10"/>
  <c r="S381" i="10" s="1"/>
  <c r="Q381" i="4" s="1"/>
  <c r="T381" i="10"/>
  <c r="R381" i="4" s="1"/>
  <c r="I381" i="10"/>
  <c r="T301" i="10"/>
  <c r="R301" i="4" s="1"/>
  <c r="I301" i="10"/>
  <c r="L301" i="10"/>
  <c r="S301" i="10" s="1"/>
  <c r="Q301" i="4" s="1"/>
  <c r="L286" i="10"/>
  <c r="S286" i="10" s="1"/>
  <c r="Q286" i="4" s="1"/>
  <c r="I286" i="10"/>
  <c r="T286" i="10"/>
  <c r="R286" i="4" s="1"/>
  <c r="I460" i="10"/>
  <c r="T460" i="10"/>
  <c r="R460" i="4" s="1"/>
  <c r="L460" i="10"/>
  <c r="S460" i="10" s="1"/>
  <c r="Q460" i="4" s="1"/>
  <c r="T451" i="10"/>
  <c r="R451" i="4" s="1"/>
  <c r="I451" i="10"/>
  <c r="L451" i="10"/>
  <c r="S451" i="10" s="1"/>
  <c r="Q451" i="4" s="1"/>
  <c r="T259" i="10"/>
  <c r="R259" i="4" s="1"/>
  <c r="I259" i="10"/>
  <c r="L259" i="10"/>
  <c r="S259" i="10" s="1"/>
  <c r="Q259" i="4" s="1"/>
  <c r="T258" i="10"/>
  <c r="R258" i="4" s="1"/>
  <c r="L258" i="10"/>
  <c r="S258" i="10" s="1"/>
  <c r="Q258" i="4" s="1"/>
  <c r="I258" i="10"/>
  <c r="T336" i="10"/>
  <c r="R336" i="4" s="1"/>
  <c r="L336" i="10"/>
  <c r="S336" i="10" s="1"/>
  <c r="Q336" i="4" s="1"/>
  <c r="I336" i="10"/>
  <c r="L520" i="10"/>
  <c r="S520" i="10" s="1"/>
  <c r="Q520" i="4" s="1"/>
  <c r="T520" i="10"/>
  <c r="R520" i="4" s="1"/>
  <c r="I520" i="10"/>
  <c r="L374" i="10"/>
  <c r="S374" i="10" s="1"/>
  <c r="Q374" i="4" s="1"/>
  <c r="T374" i="10"/>
  <c r="R374" i="4" s="1"/>
  <c r="I374" i="10"/>
  <c r="L478" i="10"/>
  <c r="S478" i="10" s="1"/>
  <c r="Q478" i="4" s="1"/>
  <c r="T478" i="10"/>
  <c r="R478" i="4" s="1"/>
  <c r="I478" i="10"/>
  <c r="H303" i="10"/>
  <c r="O303" i="10" s="1"/>
  <c r="M303" i="4" s="1"/>
  <c r="P303" i="10"/>
  <c r="N303" i="4" s="1"/>
  <c r="P278" i="13"/>
  <c r="H278" i="13"/>
  <c r="O278" i="13" s="1"/>
  <c r="P252" i="13"/>
  <c r="N252" i="4" s="1"/>
  <c r="H252" i="13"/>
  <c r="O252" i="13" s="1"/>
  <c r="M252" i="4" s="1"/>
  <c r="L453" i="10"/>
  <c r="S453" i="10" s="1"/>
  <c r="Q453" i="4" s="1"/>
  <c r="I453" i="10"/>
  <c r="T453" i="10"/>
  <c r="R453" i="4" s="1"/>
  <c r="P339" i="13"/>
  <c r="H339" i="13"/>
  <c r="O339" i="13" s="1"/>
  <c r="I331" i="10"/>
  <c r="T331" i="10"/>
  <c r="R331" i="4" s="1"/>
  <c r="L331" i="10"/>
  <c r="S331" i="10" s="1"/>
  <c r="Q331" i="4" s="1"/>
  <c r="T413" i="10"/>
  <c r="R413" i="4" s="1"/>
  <c r="I413" i="10"/>
  <c r="L413" i="10"/>
  <c r="S413" i="10" s="1"/>
  <c r="Q413" i="4" s="1"/>
  <c r="H406" i="10"/>
  <c r="O406" i="10" s="1"/>
  <c r="M406" i="4" s="1"/>
  <c r="P406" i="10"/>
  <c r="N406" i="4" s="1"/>
  <c r="I321" i="10"/>
  <c r="L321" i="10"/>
  <c r="S321" i="10" s="1"/>
  <c r="Q321" i="4" s="1"/>
  <c r="T321" i="10"/>
  <c r="R321" i="4" s="1"/>
  <c r="L494" i="10"/>
  <c r="S494" i="10" s="1"/>
  <c r="Q494" i="4" s="1"/>
  <c r="T494" i="10"/>
  <c r="R494" i="4" s="1"/>
  <c r="I494" i="10"/>
  <c r="I441" i="10"/>
  <c r="T441" i="10"/>
  <c r="R441" i="4" s="1"/>
  <c r="L441" i="10"/>
  <c r="S441" i="10" s="1"/>
  <c r="Q441" i="4" s="1"/>
  <c r="P430" i="10"/>
  <c r="N430" i="4" s="1"/>
  <c r="H430" i="10"/>
  <c r="O430" i="10" s="1"/>
  <c r="M430" i="4" s="1"/>
  <c r="P307" i="10"/>
  <c r="N307" i="4" s="1"/>
  <c r="H307" i="10"/>
  <c r="O307" i="10" s="1"/>
  <c r="M307" i="4" s="1"/>
  <c r="T273" i="10"/>
  <c r="R273" i="4" s="1"/>
  <c r="L273" i="10"/>
  <c r="S273" i="10" s="1"/>
  <c r="Q273" i="4" s="1"/>
  <c r="I273" i="10"/>
  <c r="T372" i="10"/>
  <c r="R372" i="4" s="1"/>
  <c r="I372" i="10"/>
  <c r="L372" i="10"/>
  <c r="S372" i="10" s="1"/>
  <c r="Q372" i="4" s="1"/>
  <c r="I516" i="10"/>
  <c r="L516" i="10"/>
  <c r="S516" i="10" s="1"/>
  <c r="Q516" i="4" s="1"/>
  <c r="T516" i="10"/>
  <c r="R516" i="4" s="1"/>
  <c r="L275" i="10"/>
  <c r="S275" i="10" s="1"/>
  <c r="Q275" i="4" s="1"/>
  <c r="T275" i="10"/>
  <c r="R275" i="4" s="1"/>
  <c r="I275" i="10"/>
  <c r="I446" i="10"/>
  <c r="L446" i="10"/>
  <c r="S446" i="10" s="1"/>
  <c r="Q446" i="4" s="1"/>
  <c r="T446" i="10"/>
  <c r="R446" i="4" s="1"/>
  <c r="Q358" i="10"/>
  <c r="O358" i="4" s="1"/>
  <c r="I410" i="10"/>
  <c r="L410" i="10"/>
  <c r="S410" i="10" s="1"/>
  <c r="Q410" i="4" s="1"/>
  <c r="T410" i="10"/>
  <c r="R410" i="4" s="1"/>
  <c r="L296" i="10"/>
  <c r="S296" i="10" s="1"/>
  <c r="Q296" i="4" s="1"/>
  <c r="I296" i="10"/>
  <c r="T296" i="10"/>
  <c r="R296" i="4" s="1"/>
  <c r="T491" i="10"/>
  <c r="R491" i="4" s="1"/>
  <c r="I491" i="10"/>
  <c r="L491" i="10"/>
  <c r="S491" i="10" s="1"/>
  <c r="Q491" i="4" s="1"/>
  <c r="T412" i="10"/>
  <c r="R412" i="4" s="1"/>
  <c r="L412" i="10"/>
  <c r="S412" i="10" s="1"/>
  <c r="Q412" i="4" s="1"/>
  <c r="I412" i="10"/>
  <c r="L323" i="10"/>
  <c r="S323" i="10" s="1"/>
  <c r="Q323" i="4" s="1"/>
  <c r="T323" i="10"/>
  <c r="R323" i="4" s="1"/>
  <c r="I323" i="10"/>
  <c r="I442" i="10"/>
  <c r="L442" i="10"/>
  <c r="S442" i="10" s="1"/>
  <c r="Q442" i="4" s="1"/>
  <c r="T442" i="10"/>
  <c r="R442" i="4" s="1"/>
  <c r="L455" i="10"/>
  <c r="S455" i="10" s="1"/>
  <c r="Q455" i="4" s="1"/>
  <c r="I455" i="10"/>
  <c r="T455" i="10"/>
  <c r="R455" i="4" s="1"/>
  <c r="L481" i="10"/>
  <c r="S481" i="10" s="1"/>
  <c r="Q481" i="4" s="1"/>
  <c r="I481" i="10"/>
  <c r="T481" i="10"/>
  <c r="R481" i="4" s="1"/>
  <c r="H261" i="10"/>
  <c r="O261" i="10" s="1"/>
  <c r="M261" i="4" s="1"/>
  <c r="P261" i="10"/>
  <c r="N261" i="4" s="1"/>
  <c r="H374" i="13"/>
  <c r="O374" i="13" s="1"/>
  <c r="P374" i="13"/>
  <c r="P316" i="10"/>
  <c r="N316" i="4" s="1"/>
  <c r="H316" i="10"/>
  <c r="O316" i="10" s="1"/>
  <c r="M316" i="4" s="1"/>
  <c r="H411" i="13"/>
  <c r="O411" i="13" s="1"/>
  <c r="P411" i="13"/>
  <c r="P342" i="13"/>
  <c r="I330" i="10"/>
  <c r="T330" i="10"/>
  <c r="R330" i="4" s="1"/>
  <c r="L330" i="10"/>
  <c r="S330" i="10" s="1"/>
  <c r="Q330" i="4" s="1"/>
  <c r="P336" i="13"/>
  <c r="H336" i="13"/>
  <c r="O336" i="13" s="1"/>
  <c r="T373" i="10"/>
  <c r="R373" i="4" s="1"/>
  <c r="I373" i="10"/>
  <c r="L373" i="10"/>
  <c r="S373" i="10" s="1"/>
  <c r="Q373" i="4" s="1"/>
  <c r="T486" i="10"/>
  <c r="R486" i="4" s="1"/>
  <c r="L486" i="10"/>
  <c r="S486" i="10" s="1"/>
  <c r="Q486" i="4" s="1"/>
  <c r="I486" i="10"/>
  <c r="T452" i="10"/>
  <c r="R452" i="4" s="1"/>
  <c r="L452" i="10"/>
  <c r="S452" i="10" s="1"/>
  <c r="Q452" i="4" s="1"/>
  <c r="I452" i="10"/>
  <c r="T274" i="10"/>
  <c r="R274" i="4" s="1"/>
  <c r="L274" i="10"/>
  <c r="S274" i="10" s="1"/>
  <c r="Q274" i="4" s="1"/>
  <c r="I274" i="10"/>
  <c r="P273" i="13"/>
  <c r="H273" i="13"/>
  <c r="O273" i="13" s="1"/>
  <c r="T267" i="10"/>
  <c r="R267" i="4" s="1"/>
  <c r="L267" i="10"/>
  <c r="S267" i="10" s="1"/>
  <c r="Q267" i="4" s="1"/>
  <c r="I267" i="10"/>
  <c r="L401" i="10"/>
  <c r="S401" i="10" s="1"/>
  <c r="Q401" i="4" s="1"/>
  <c r="I401" i="10"/>
  <c r="T401" i="10"/>
  <c r="R401" i="4" s="1"/>
  <c r="P278" i="10"/>
  <c r="N278" i="4" s="1"/>
  <c r="H278" i="10"/>
  <c r="O278" i="10" s="1"/>
  <c r="M278" i="4" s="1"/>
  <c r="P361" i="10"/>
  <c r="N361" i="4" s="1"/>
  <c r="H361" i="10"/>
  <c r="O361" i="10" s="1"/>
  <c r="M361" i="4" s="1"/>
  <c r="T517" i="10"/>
  <c r="R517" i="4" s="1"/>
  <c r="L517" i="10"/>
  <c r="S517" i="10" s="1"/>
  <c r="Q517" i="4" s="1"/>
  <c r="I517" i="10"/>
  <c r="I293" i="10"/>
  <c r="L293" i="10"/>
  <c r="S293" i="10" s="1"/>
  <c r="Q293" i="4" s="1"/>
  <c r="T293" i="10"/>
  <c r="R293" i="4" s="1"/>
  <c r="L327" i="10"/>
  <c r="S327" i="10" s="1"/>
  <c r="Q327" i="4" s="1"/>
  <c r="T327" i="10"/>
  <c r="R327" i="4" s="1"/>
  <c r="I327" i="10"/>
  <c r="I437" i="10"/>
  <c r="T437" i="10"/>
  <c r="R437" i="4" s="1"/>
  <c r="L437" i="10"/>
  <c r="S437" i="10" s="1"/>
  <c r="Q437" i="4" s="1"/>
  <c r="L202" i="10"/>
  <c r="P162" i="13"/>
  <c r="P142" i="13"/>
  <c r="I57" i="10"/>
  <c r="I170" i="10"/>
  <c r="I202" i="10"/>
  <c r="I226" i="10"/>
  <c r="L124" i="10"/>
  <c r="I111" i="10"/>
  <c r="H111" i="10" s="1"/>
  <c r="I162" i="10"/>
  <c r="H162" i="10" s="1"/>
  <c r="P163" i="13"/>
  <c r="I160" i="10"/>
  <c r="I115" i="10"/>
  <c r="I102" i="10"/>
  <c r="I124" i="10"/>
  <c r="I175" i="10"/>
  <c r="H175" i="10" s="1"/>
  <c r="L229" i="10"/>
  <c r="I229" i="10"/>
  <c r="T108" i="13"/>
  <c r="I112" i="10"/>
  <c r="I56" i="10"/>
  <c r="H56" i="10" s="1"/>
  <c r="P197" i="13"/>
  <c r="P137" i="13"/>
  <c r="P148" i="13"/>
  <c r="P141" i="13"/>
  <c r="L195" i="10"/>
  <c r="I195" i="10"/>
  <c r="I223" i="10"/>
  <c r="L223" i="10"/>
  <c r="L18" i="10"/>
  <c r="P190" i="13"/>
  <c r="H244" i="13"/>
  <c r="O244" i="13" s="1"/>
  <c r="I23" i="10"/>
  <c r="T249" i="10"/>
  <c r="R249" i="4" s="1"/>
  <c r="L249" i="10"/>
  <c r="S249" i="10" s="1"/>
  <c r="Q249" i="4" s="1"/>
  <c r="I249" i="10"/>
  <c r="P249" i="13"/>
  <c r="H249" i="13"/>
  <c r="O249" i="13" s="1"/>
  <c r="L13" i="10"/>
  <c r="L11" i="10"/>
  <c r="P202" i="13"/>
  <c r="H202" i="13"/>
  <c r="O202" i="13" s="1"/>
  <c r="L43" i="10"/>
  <c r="L75" i="10"/>
  <c r="L46" i="10"/>
  <c r="L125" i="10"/>
  <c r="I189" i="10"/>
  <c r="L81" i="10"/>
  <c r="I151" i="10"/>
  <c r="L151" i="10"/>
  <c r="I67" i="10"/>
  <c r="H67" i="10" s="1"/>
  <c r="L67" i="10"/>
  <c r="L170" i="10"/>
  <c r="L196" i="10"/>
  <c r="I75" i="10"/>
  <c r="H75" i="10" s="1"/>
  <c r="L48" i="10"/>
  <c r="L96" i="10"/>
  <c r="L188" i="10"/>
  <c r="L189" i="10"/>
  <c r="I153" i="10"/>
  <c r="I70" i="10"/>
  <c r="I139" i="10"/>
  <c r="L139" i="10"/>
  <c r="I97" i="10"/>
  <c r="I66" i="10"/>
  <c r="H66" i="10" s="1"/>
  <c r="I96" i="10"/>
  <c r="L153" i="10"/>
  <c r="P223" i="13"/>
  <c r="P145" i="13"/>
  <c r="I49" i="10"/>
  <c r="H49" i="10" s="1"/>
  <c r="I212" i="10"/>
  <c r="I81" i="10"/>
  <c r="O118" i="13"/>
  <c r="L53" i="10"/>
  <c r="L239" i="10"/>
  <c r="T248" i="10"/>
  <c r="R248" i="4" s="1"/>
  <c r="L248" i="10"/>
  <c r="S248" i="10" s="1"/>
  <c r="Q248" i="4" s="1"/>
  <c r="I248" i="10"/>
  <c r="P246" i="13"/>
  <c r="N246" i="4" s="1"/>
  <c r="H246" i="13"/>
  <c r="O246" i="13" s="1"/>
  <c r="M246" i="4" s="1"/>
  <c r="P233" i="13"/>
  <c r="P133" i="13"/>
  <c r="P227" i="13"/>
  <c r="P195" i="13"/>
  <c r="P176" i="13"/>
  <c r="P184" i="13"/>
  <c r="P140" i="13"/>
  <c r="P242" i="13"/>
  <c r="P139" i="13"/>
  <c r="P179" i="13"/>
  <c r="P147" i="13"/>
  <c r="P209" i="13"/>
  <c r="P243" i="13"/>
  <c r="P177" i="13"/>
  <c r="P165" i="13"/>
  <c r="P222" i="13"/>
  <c r="P203" i="13"/>
  <c r="P207" i="13"/>
  <c r="L216" i="10"/>
  <c r="I216" i="10"/>
  <c r="L237" i="10"/>
  <c r="I237" i="10"/>
  <c r="L12" i="10"/>
  <c r="I12" i="10"/>
  <c r="L108" i="10"/>
  <c r="I108" i="10"/>
  <c r="H108" i="10" s="1"/>
  <c r="L86" i="10"/>
  <c r="I86" i="10"/>
  <c r="H86" i="10" s="1"/>
  <c r="H214" i="13"/>
  <c r="O214" i="13" s="1"/>
  <c r="P214" i="13"/>
  <c r="I131" i="10"/>
  <c r="H230" i="13"/>
  <c r="O230" i="13" s="1"/>
  <c r="P230" i="13"/>
  <c r="I233" i="10"/>
  <c r="H233" i="10" s="1"/>
  <c r="L233" i="10"/>
  <c r="I166" i="10"/>
  <c r="Q128" i="13"/>
  <c r="S128" i="13"/>
  <c r="P40" i="13"/>
  <c r="S40" i="13"/>
  <c r="Q40" i="13"/>
  <c r="R40" i="13"/>
  <c r="N40" i="13"/>
  <c r="N24" i="13"/>
  <c r="Q24" i="13"/>
  <c r="R24" i="13"/>
  <c r="S24" i="13"/>
  <c r="T55" i="13"/>
  <c r="Q55" i="13"/>
  <c r="R55" i="13"/>
  <c r="N11" i="13"/>
  <c r="Q11" i="13"/>
  <c r="R11" i="13"/>
  <c r="T11" i="13"/>
  <c r="Q78" i="13"/>
  <c r="P119" i="13"/>
  <c r="P80" i="13"/>
  <c r="S46" i="13"/>
  <c r="Q28" i="13"/>
  <c r="T61" i="13"/>
  <c r="Q66" i="13"/>
  <c r="P234" i="13"/>
  <c r="T120" i="13"/>
  <c r="S109" i="13"/>
  <c r="P121" i="13"/>
  <c r="T71" i="13"/>
  <c r="R64" i="13"/>
  <c r="O14" i="13"/>
  <c r="S18" i="13"/>
  <c r="R49" i="13"/>
  <c r="Q23" i="13"/>
  <c r="P31" i="13"/>
  <c r="N120" i="13"/>
  <c r="O51" i="13"/>
  <c r="N20" i="13"/>
  <c r="S30" i="13"/>
  <c r="N84" i="13"/>
  <c r="T73" i="13"/>
  <c r="R70" i="13"/>
  <c r="N96" i="13"/>
  <c r="R12" i="13"/>
  <c r="N105" i="13"/>
  <c r="Q103" i="13"/>
  <c r="Q94" i="13"/>
  <c r="N22" i="13"/>
  <c r="R117" i="13"/>
  <c r="N10" i="13"/>
  <c r="S17" i="13"/>
  <c r="P128" i="13"/>
  <c r="O111" i="13"/>
  <c r="Q104" i="13"/>
  <c r="S106" i="13"/>
  <c r="Q58" i="13"/>
  <c r="S9" i="13"/>
  <c r="Q127" i="13"/>
  <c r="O95" i="13"/>
  <c r="S122" i="13"/>
  <c r="N114" i="13"/>
  <c r="O101" i="13"/>
  <c r="T76" i="13"/>
  <c r="N56" i="13"/>
  <c r="O59" i="13"/>
  <c r="R33" i="13"/>
  <c r="S25" i="13"/>
  <c r="P113" i="13"/>
  <c r="Q26" i="13"/>
  <c r="P118" i="13"/>
  <c r="Q79" i="13"/>
  <c r="S50" i="13"/>
  <c r="R41" i="13"/>
  <c r="R72" i="13"/>
  <c r="S15" i="13"/>
  <c r="O87" i="13"/>
  <c r="O39" i="13"/>
  <c r="O86" i="13"/>
  <c r="R34" i="13"/>
  <c r="S88" i="13"/>
  <c r="S63" i="13"/>
  <c r="R44" i="13"/>
  <c r="P98" i="13"/>
  <c r="S36" i="13"/>
  <c r="L203" i="10"/>
  <c r="I203" i="10"/>
  <c r="I213" i="10"/>
  <c r="H213" i="10" s="1"/>
  <c r="L213" i="10"/>
  <c r="L52" i="10"/>
  <c r="T100" i="13"/>
  <c r="I182" i="10"/>
  <c r="L182" i="10"/>
  <c r="P178" i="13"/>
  <c r="H178" i="13"/>
  <c r="O178" i="13" s="1"/>
  <c r="T52" i="13"/>
  <c r="P32" i="13"/>
  <c r="T32" i="13"/>
  <c r="N32" i="13"/>
  <c r="O32" i="13"/>
  <c r="Q32" i="13"/>
  <c r="R32" i="13"/>
  <c r="S32" i="13"/>
  <c r="Q107" i="13"/>
  <c r="R107" i="13"/>
  <c r="S107" i="13"/>
  <c r="T27" i="13"/>
  <c r="P27" i="13"/>
  <c r="Q27" i="13"/>
  <c r="R27" i="13"/>
  <c r="N27" i="13"/>
  <c r="G15" i="5"/>
  <c r="G14" i="5"/>
  <c r="G18" i="5"/>
  <c r="G8" i="5"/>
  <c r="G17" i="5"/>
  <c r="G19" i="5"/>
  <c r="G13" i="5"/>
  <c r="G11" i="5"/>
  <c r="N125" i="13"/>
  <c r="Q125" i="13"/>
  <c r="T125" i="13"/>
  <c r="R125" i="13"/>
  <c r="Q97" i="13"/>
  <c r="S97" i="13"/>
  <c r="N97" i="13"/>
  <c r="R97" i="13"/>
  <c r="Q93" i="13"/>
  <c r="R93" i="13"/>
  <c r="Q85" i="13"/>
  <c r="R85" i="13"/>
  <c r="N85" i="13"/>
  <c r="O77" i="13"/>
  <c r="P77" i="13"/>
  <c r="S77" i="13"/>
  <c r="Q77" i="13"/>
  <c r="R77" i="13"/>
  <c r="T77" i="13"/>
  <c r="N77" i="13"/>
  <c r="R69" i="13"/>
  <c r="T69" i="13"/>
  <c r="N69" i="13"/>
  <c r="O69" i="13"/>
  <c r="P69" i="13"/>
  <c r="S69" i="13"/>
  <c r="Q69" i="13"/>
  <c r="N65" i="13"/>
  <c r="R65" i="13"/>
  <c r="Q57" i="13"/>
  <c r="R57" i="13"/>
  <c r="Q45" i="13"/>
  <c r="R45" i="13"/>
  <c r="S45" i="13"/>
  <c r="N45" i="13"/>
  <c r="Q37" i="13"/>
  <c r="N37" i="13"/>
  <c r="O37" i="13"/>
  <c r="S37" i="13"/>
  <c r="T37" i="13"/>
  <c r="N29" i="13"/>
  <c r="Q29" i="13"/>
  <c r="T29" i="13"/>
  <c r="N21" i="13"/>
  <c r="Q21" i="13"/>
  <c r="P21" i="13"/>
  <c r="S21" i="13"/>
  <c r="T21" i="13"/>
  <c r="P13" i="13"/>
  <c r="N13" i="13"/>
  <c r="O13" i="13"/>
  <c r="Q13" i="13"/>
  <c r="T13" i="13"/>
  <c r="T124" i="13"/>
  <c r="O78" i="13"/>
  <c r="N119" i="13"/>
  <c r="R46" i="13"/>
  <c r="P28" i="13"/>
  <c r="S61" i="13"/>
  <c r="O66" i="13"/>
  <c r="S120" i="13"/>
  <c r="T109" i="13"/>
  <c r="T84" i="13"/>
  <c r="S71" i="13"/>
  <c r="N64" i="13"/>
  <c r="N14" i="13"/>
  <c r="R18" i="13"/>
  <c r="Q49" i="13"/>
  <c r="O23" i="13"/>
  <c r="O31" i="13"/>
  <c r="R120" i="13"/>
  <c r="P51" i="13"/>
  <c r="T20" i="13"/>
  <c r="R30" i="13"/>
  <c r="S84" i="13"/>
  <c r="O73" i="13"/>
  <c r="Q70" i="13"/>
  <c r="T96" i="13"/>
  <c r="Q12" i="13"/>
  <c r="S105" i="13"/>
  <c r="O103" i="13"/>
  <c r="P94" i="13"/>
  <c r="S53" i="13"/>
  <c r="P117" i="13"/>
  <c r="T10" i="13"/>
  <c r="Q17" i="13"/>
  <c r="S114" i="13"/>
  <c r="N111" i="13"/>
  <c r="P104" i="13"/>
  <c r="R106" i="13"/>
  <c r="T58" i="13"/>
  <c r="R9" i="13"/>
  <c r="N127" i="13"/>
  <c r="N95" i="13"/>
  <c r="R122" i="13"/>
  <c r="R114" i="13"/>
  <c r="T101" i="13"/>
  <c r="P85" i="13"/>
  <c r="T56" i="13"/>
  <c r="P59" i="13"/>
  <c r="Q33" i="13"/>
  <c r="R25" i="13"/>
  <c r="S124" i="13"/>
  <c r="T89" i="13"/>
  <c r="P26" i="13"/>
  <c r="T81" i="13"/>
  <c r="P79" i="13"/>
  <c r="Q50" i="13"/>
  <c r="Q41" i="13"/>
  <c r="Q72" i="13"/>
  <c r="S65" i="13"/>
  <c r="S87" i="13"/>
  <c r="T39" i="13"/>
  <c r="N86" i="13"/>
  <c r="Q34" i="13"/>
  <c r="R88" i="13"/>
  <c r="N63" i="13"/>
  <c r="Q44" i="13"/>
  <c r="N98" i="13"/>
  <c r="R36" i="13"/>
  <c r="Q124" i="13"/>
  <c r="L181" i="10"/>
  <c r="I181" i="10"/>
  <c r="L54" i="10"/>
  <c r="I54" i="10"/>
  <c r="H54" i="10" s="1"/>
  <c r="L208" i="10"/>
  <c r="I208" i="10"/>
  <c r="H208" i="10" s="1"/>
  <c r="I45" i="10"/>
  <c r="H45" i="10" s="1"/>
  <c r="L45" i="10"/>
  <c r="I211" i="10"/>
  <c r="H211" i="10" s="1"/>
  <c r="L211" i="10"/>
  <c r="N128" i="13"/>
  <c r="N93" i="13"/>
  <c r="S100" i="13"/>
  <c r="S43" i="13"/>
  <c r="R13" i="13"/>
  <c r="T40" i="13"/>
  <c r="S62" i="13"/>
  <c r="L36" i="10"/>
  <c r="I138" i="10"/>
  <c r="H138" i="10" s="1"/>
  <c r="O38" i="13"/>
  <c r="F9" i="8"/>
  <c r="F17" i="8"/>
  <c r="F25" i="8"/>
  <c r="F33" i="8"/>
  <c r="F41" i="8"/>
  <c r="F49" i="8"/>
  <c r="F57" i="8"/>
  <c r="F65" i="8"/>
  <c r="F73" i="8"/>
  <c r="F81" i="8"/>
  <c r="F89" i="8"/>
  <c r="F97" i="8"/>
  <c r="F105" i="8"/>
  <c r="F14" i="8"/>
  <c r="F22" i="8"/>
  <c r="F30" i="8"/>
  <c r="F38" i="8"/>
  <c r="F46" i="8"/>
  <c r="F54" i="8"/>
  <c r="F62" i="8"/>
  <c r="F70" i="8"/>
  <c r="F78" i="8"/>
  <c r="F86" i="8"/>
  <c r="F94" i="8"/>
  <c r="F102" i="8"/>
  <c r="F110" i="8"/>
  <c r="F118" i="8"/>
  <c r="F11" i="8"/>
  <c r="F19" i="8"/>
  <c r="F27" i="8"/>
  <c r="F35" i="8"/>
  <c r="F43" i="8"/>
  <c r="F51" i="8"/>
  <c r="F59" i="8"/>
  <c r="F67" i="8"/>
  <c r="F75" i="8"/>
  <c r="F83" i="8"/>
  <c r="F91" i="8"/>
  <c r="F99" i="8"/>
  <c r="F107" i="8"/>
  <c r="F115" i="8"/>
  <c r="F123" i="8"/>
  <c r="F131" i="8"/>
  <c r="F139" i="8"/>
  <c r="F147" i="8"/>
  <c r="F155" i="8"/>
  <c r="F163" i="8"/>
  <c r="F171" i="8"/>
  <c r="F179" i="8"/>
  <c r="F187" i="8"/>
  <c r="F195" i="8"/>
  <c r="F203" i="8"/>
  <c r="F211" i="8"/>
  <c r="F219" i="8"/>
  <c r="F227" i="8"/>
  <c r="F235" i="8"/>
  <c r="F243" i="8"/>
  <c r="F248" i="8"/>
  <c r="F256" i="8"/>
  <c r="F264" i="8"/>
  <c r="F16" i="8"/>
  <c r="F24" i="8"/>
  <c r="F32" i="8"/>
  <c r="F40" i="8"/>
  <c r="F48" i="8"/>
  <c r="F56" i="8"/>
  <c r="F64" i="8"/>
  <c r="F72" i="8"/>
  <c r="F80" i="8"/>
  <c r="F88" i="8"/>
  <c r="F96" i="8"/>
  <c r="F104" i="8"/>
  <c r="F112" i="8"/>
  <c r="F13" i="8"/>
  <c r="F21" i="8"/>
  <c r="F29" i="8"/>
  <c r="F37" i="8"/>
  <c r="F45" i="8"/>
  <c r="F53" i="8"/>
  <c r="F61" i="8"/>
  <c r="F69" i="8"/>
  <c r="F77" i="8"/>
  <c r="F85" i="8"/>
  <c r="F93" i="8"/>
  <c r="F101" i="8"/>
  <c r="F109" i="8"/>
  <c r="F117" i="8"/>
  <c r="F125" i="8"/>
  <c r="F133" i="8"/>
  <c r="F141" i="8"/>
  <c r="F149" i="8"/>
  <c r="F157" i="8"/>
  <c r="F165" i="8"/>
  <c r="F173" i="8"/>
  <c r="F181" i="8"/>
  <c r="F189" i="8"/>
  <c r="F197" i="8"/>
  <c r="F205" i="8"/>
  <c r="F213" i="8"/>
  <c r="F221" i="8"/>
  <c r="F229" i="8"/>
  <c r="F237" i="8"/>
  <c r="F250" i="8"/>
  <c r="F258" i="8"/>
  <c r="F15" i="8"/>
  <c r="F23" i="8"/>
  <c r="F31" i="8"/>
  <c r="F39" i="8"/>
  <c r="F47" i="8"/>
  <c r="F55" i="8"/>
  <c r="F63" i="8"/>
  <c r="F71" i="8"/>
  <c r="F79" i="8"/>
  <c r="F87" i="8"/>
  <c r="F95" i="8"/>
  <c r="F103" i="8"/>
  <c r="F111" i="8"/>
  <c r="F119" i="8"/>
  <c r="F12" i="8"/>
  <c r="F20" i="8"/>
  <c r="F28" i="8"/>
  <c r="F36" i="8"/>
  <c r="F44" i="8"/>
  <c r="F52" i="8"/>
  <c r="F60" i="8"/>
  <c r="F68" i="8"/>
  <c r="F76" i="8"/>
  <c r="F84" i="8"/>
  <c r="F92" i="8"/>
  <c r="F100" i="8"/>
  <c r="F108" i="8"/>
  <c r="F116" i="8"/>
  <c r="F26" i="8"/>
  <c r="F90" i="8"/>
  <c r="F114" i="8"/>
  <c r="F124" i="8"/>
  <c r="F135" i="8"/>
  <c r="F146" i="8"/>
  <c r="F148" i="8"/>
  <c r="F150" i="8"/>
  <c r="F167" i="8"/>
  <c r="F178" i="8"/>
  <c r="F180" i="8"/>
  <c r="F182" i="8"/>
  <c r="F199" i="8"/>
  <c r="F210" i="8"/>
  <c r="F212" i="8"/>
  <c r="F214" i="8"/>
  <c r="F231" i="8"/>
  <c r="F242" i="8"/>
  <c r="F244" i="8"/>
  <c r="F252" i="8"/>
  <c r="F263" i="8"/>
  <c r="F265" i="8"/>
  <c r="F272" i="8"/>
  <c r="F280" i="8"/>
  <c r="F288" i="8"/>
  <c r="F296" i="8"/>
  <c r="F304" i="8"/>
  <c r="F312" i="8"/>
  <c r="F320" i="8"/>
  <c r="F328" i="8"/>
  <c r="F336" i="8"/>
  <c r="F344" i="8"/>
  <c r="F352" i="8"/>
  <c r="F360" i="8"/>
  <c r="F368" i="8"/>
  <c r="F376" i="8"/>
  <c r="F384" i="8"/>
  <c r="F392" i="8"/>
  <c r="F400" i="8"/>
  <c r="F408" i="8"/>
  <c r="F416" i="8"/>
  <c r="F424" i="8"/>
  <c r="F432" i="8"/>
  <c r="F440" i="8"/>
  <c r="F448" i="8"/>
  <c r="F456" i="8"/>
  <c r="F464" i="8"/>
  <c r="F472" i="8"/>
  <c r="F480" i="8"/>
  <c r="F488" i="8"/>
  <c r="F496" i="8"/>
  <c r="F504" i="8"/>
  <c r="F512" i="8"/>
  <c r="F520" i="8"/>
  <c r="F528" i="8"/>
  <c r="F536" i="8"/>
  <c r="F544" i="8"/>
  <c r="F552" i="8"/>
  <c r="F560" i="8"/>
  <c r="F568" i="8"/>
  <c r="F576" i="8"/>
  <c r="F584" i="8"/>
  <c r="F592" i="8"/>
  <c r="F600" i="8"/>
  <c r="F608" i="8"/>
  <c r="F616" i="8"/>
  <c r="F624" i="8"/>
  <c r="F632" i="8"/>
  <c r="F640" i="8"/>
  <c r="F648" i="8"/>
  <c r="F656" i="8"/>
  <c r="F664" i="8"/>
  <c r="F672" i="8"/>
  <c r="F680" i="8"/>
  <c r="F688" i="8"/>
  <c r="F696" i="8"/>
  <c r="F704" i="8"/>
  <c r="F712" i="8"/>
  <c r="F720" i="8"/>
  <c r="F728" i="8"/>
  <c r="F736" i="8"/>
  <c r="F744" i="8"/>
  <c r="F752" i="8"/>
  <c r="F760" i="8"/>
  <c r="F768" i="8"/>
  <c r="F776" i="8"/>
  <c r="F784" i="8"/>
  <c r="F792" i="8"/>
  <c r="F800" i="8"/>
  <c r="F808" i="8"/>
  <c r="F816" i="8"/>
  <c r="F824" i="8"/>
  <c r="F832" i="8"/>
  <c r="F840" i="8"/>
  <c r="F848" i="8"/>
  <c r="F856" i="8"/>
  <c r="F864" i="8"/>
  <c r="F872" i="8"/>
  <c r="F880" i="8"/>
  <c r="F888" i="8"/>
  <c r="F896" i="8"/>
  <c r="F904" i="8"/>
  <c r="F912" i="8"/>
  <c r="F920" i="8"/>
  <c r="F928" i="8"/>
  <c r="F936" i="8"/>
  <c r="F944" i="8"/>
  <c r="F952" i="8"/>
  <c r="F960" i="8"/>
  <c r="F968" i="8"/>
  <c r="F976" i="8"/>
  <c r="F984" i="8"/>
  <c r="F992" i="8"/>
  <c r="F1000" i="8"/>
  <c r="F1008" i="8"/>
  <c r="F1016" i="8"/>
  <c r="F66" i="8"/>
  <c r="F122" i="8"/>
  <c r="F137" i="8"/>
  <c r="F152" i="8"/>
  <c r="F169" i="8"/>
  <c r="F184" i="8"/>
  <c r="F201" i="8"/>
  <c r="F216" i="8"/>
  <c r="F233" i="8"/>
  <c r="F254" i="8"/>
  <c r="F267" i="8"/>
  <c r="F277" i="8"/>
  <c r="F285" i="8"/>
  <c r="F293" i="8"/>
  <c r="F301" i="8"/>
  <c r="F309" i="8"/>
  <c r="F317" i="8"/>
  <c r="F325" i="8"/>
  <c r="F333" i="8"/>
  <c r="F341" i="8"/>
  <c r="F349" i="8"/>
  <c r="F357" i="8"/>
  <c r="F365" i="8"/>
  <c r="F373" i="8"/>
  <c r="F381" i="8"/>
  <c r="F389" i="8"/>
  <c r="F397" i="8"/>
  <c r="F405" i="8"/>
  <c r="F413" i="8"/>
  <c r="F421" i="8"/>
  <c r="F429" i="8"/>
  <c r="F437" i="8"/>
  <c r="F445" i="8"/>
  <c r="F453" i="8"/>
  <c r="F461" i="8"/>
  <c r="F469" i="8"/>
  <c r="F477" i="8"/>
  <c r="F485" i="8"/>
  <c r="F493" i="8"/>
  <c r="F501" i="8"/>
  <c r="F509" i="8"/>
  <c r="F517" i="8"/>
  <c r="F525" i="8"/>
  <c r="F533" i="8"/>
  <c r="F541" i="8"/>
  <c r="F549" i="8"/>
  <c r="F557" i="8"/>
  <c r="F565" i="8"/>
  <c r="F573" i="8"/>
  <c r="F581" i="8"/>
  <c r="F589" i="8"/>
  <c r="F597" i="8"/>
  <c r="F605" i="8"/>
  <c r="F613" i="8"/>
  <c r="F621" i="8"/>
  <c r="F629" i="8"/>
  <c r="F637" i="8"/>
  <c r="F645" i="8"/>
  <c r="F653" i="8"/>
  <c r="F661" i="8"/>
  <c r="F669" i="8"/>
  <c r="F677" i="8"/>
  <c r="F685" i="8"/>
  <c r="F693" i="8"/>
  <c r="F701" i="8"/>
  <c r="F709" i="8"/>
  <c r="F717" i="8"/>
  <c r="F725" i="8"/>
  <c r="F733" i="8"/>
  <c r="F741" i="8"/>
  <c r="F749" i="8"/>
  <c r="F757" i="8"/>
  <c r="F765" i="8"/>
  <c r="F773" i="8"/>
  <c r="F781" i="8"/>
  <c r="F789" i="8"/>
  <c r="F797" i="8"/>
  <c r="F805" i="8"/>
  <c r="F813" i="8"/>
  <c r="F821" i="8"/>
  <c r="F829" i="8"/>
  <c r="F837" i="8"/>
  <c r="F845" i="8"/>
  <c r="F853" i="8"/>
  <c r="F861" i="8"/>
  <c r="F869" i="8"/>
  <c r="F877" i="8"/>
  <c r="F885" i="8"/>
  <c r="F893" i="8"/>
  <c r="F901" i="8"/>
  <c r="F909" i="8"/>
  <c r="F917" i="8"/>
  <c r="F925" i="8"/>
  <c r="F933" i="8"/>
  <c r="F941" i="8"/>
  <c r="F949" i="8"/>
  <c r="F957" i="8"/>
  <c r="F965" i="8"/>
  <c r="F973" i="8"/>
  <c r="F981" i="8"/>
  <c r="F989" i="8"/>
  <c r="F997" i="8"/>
  <c r="F1005" i="8"/>
  <c r="F1013" i="8"/>
  <c r="F42" i="8"/>
  <c r="F106" i="8"/>
  <c r="F121" i="8"/>
  <c r="F126" i="8"/>
  <c r="F143" i="8"/>
  <c r="F154" i="8"/>
  <c r="F156" i="8"/>
  <c r="F158" i="8"/>
  <c r="F175" i="8"/>
  <c r="F186" i="8"/>
  <c r="F188" i="8"/>
  <c r="F190" i="8"/>
  <c r="F207" i="8"/>
  <c r="F218" i="8"/>
  <c r="F220" i="8"/>
  <c r="F222" i="8"/>
  <c r="F239" i="8"/>
  <c r="F260" i="8"/>
  <c r="F269" i="8"/>
  <c r="F274" i="8"/>
  <c r="F282" i="8"/>
  <c r="F290" i="8"/>
  <c r="F298" i="8"/>
  <c r="F306" i="8"/>
  <c r="F314" i="8"/>
  <c r="F322" i="8"/>
  <c r="F330" i="8"/>
  <c r="F338" i="8"/>
  <c r="F346" i="8"/>
  <c r="F354" i="8"/>
  <c r="F362" i="8"/>
  <c r="F370" i="8"/>
  <c r="F378" i="8"/>
  <c r="F386" i="8"/>
  <c r="F394" i="8"/>
  <c r="F402" i="8"/>
  <c r="F410" i="8"/>
  <c r="F418" i="8"/>
  <c r="F426" i="8"/>
  <c r="F434" i="8"/>
  <c r="F442" i="8"/>
  <c r="F450" i="8"/>
  <c r="F458" i="8"/>
  <c r="F466" i="8"/>
  <c r="F474" i="8"/>
  <c r="F482" i="8"/>
  <c r="F490" i="8"/>
  <c r="F498" i="8"/>
  <c r="F506" i="8"/>
  <c r="F514" i="8"/>
  <c r="F522" i="8"/>
  <c r="F530" i="8"/>
  <c r="F538" i="8"/>
  <c r="F546" i="8"/>
  <c r="F554" i="8"/>
  <c r="F562" i="8"/>
  <c r="F570" i="8"/>
  <c r="F578" i="8"/>
  <c r="F586" i="8"/>
  <c r="F594" i="8"/>
  <c r="F602" i="8"/>
  <c r="F610" i="8"/>
  <c r="F618" i="8"/>
  <c r="F626" i="8"/>
  <c r="F634" i="8"/>
  <c r="F642" i="8"/>
  <c r="F650" i="8"/>
  <c r="F658" i="8"/>
  <c r="F666" i="8"/>
  <c r="F674" i="8"/>
  <c r="F682" i="8"/>
  <c r="F690" i="8"/>
  <c r="F698" i="8"/>
  <c r="F706" i="8"/>
  <c r="F714" i="8"/>
  <c r="F722" i="8"/>
  <c r="F730" i="8"/>
  <c r="F738" i="8"/>
  <c r="F746" i="8"/>
  <c r="F754" i="8"/>
  <c r="F762" i="8"/>
  <c r="F770" i="8"/>
  <c r="F778" i="8"/>
  <c r="F786" i="8"/>
  <c r="F794" i="8"/>
  <c r="F802" i="8"/>
  <c r="F810" i="8"/>
  <c r="F818" i="8"/>
  <c r="F826" i="8"/>
  <c r="F834" i="8"/>
  <c r="F842" i="8"/>
  <c r="F850" i="8"/>
  <c r="F858" i="8"/>
  <c r="F866" i="8"/>
  <c r="F874" i="8"/>
  <c r="F882" i="8"/>
  <c r="F890" i="8"/>
  <c r="F898" i="8"/>
  <c r="F906" i="8"/>
  <c r="F914" i="8"/>
  <c r="F922" i="8"/>
  <c r="F930" i="8"/>
  <c r="F938" i="8"/>
  <c r="F946" i="8"/>
  <c r="F954" i="8"/>
  <c r="F962" i="8"/>
  <c r="F970" i="8"/>
  <c r="F978" i="8"/>
  <c r="F986" i="8"/>
  <c r="F994" i="8"/>
  <c r="F1002" i="8"/>
  <c r="F1010" i="8"/>
  <c r="F18" i="8"/>
  <c r="F82" i="8"/>
  <c r="F127" i="8"/>
  <c r="F145" i="8"/>
  <c r="F160" i="8"/>
  <c r="F177" i="8"/>
  <c r="F192" i="8"/>
  <c r="F209" i="8"/>
  <c r="F224" i="8"/>
  <c r="F241" i="8"/>
  <c r="F262" i="8"/>
  <c r="F279" i="8"/>
  <c r="F287" i="8"/>
  <c r="F295" i="8"/>
  <c r="F303" i="8"/>
  <c r="F311" i="8"/>
  <c r="F319" i="8"/>
  <c r="F327" i="8"/>
  <c r="F335" i="8"/>
  <c r="F343" i="8"/>
  <c r="F351" i="8"/>
  <c r="F359" i="8"/>
  <c r="F367" i="8"/>
  <c r="F375" i="8"/>
  <c r="F383" i="8"/>
  <c r="F391" i="8"/>
  <c r="F399" i="8"/>
  <c r="F407" i="8"/>
  <c r="F415" i="8"/>
  <c r="F423" i="8"/>
  <c r="F431" i="8"/>
  <c r="F439" i="8"/>
  <c r="F447" i="8"/>
  <c r="F455" i="8"/>
  <c r="F463" i="8"/>
  <c r="F471" i="8"/>
  <c r="F479" i="8"/>
  <c r="F487" i="8"/>
  <c r="F495" i="8"/>
  <c r="F503" i="8"/>
  <c r="F511" i="8"/>
  <c r="F519" i="8"/>
  <c r="F527" i="8"/>
  <c r="F535" i="8"/>
  <c r="F543" i="8"/>
  <c r="F551" i="8"/>
  <c r="F559" i="8"/>
  <c r="F567" i="8"/>
  <c r="F575" i="8"/>
  <c r="F583" i="8"/>
  <c r="F591" i="8"/>
  <c r="F599" i="8"/>
  <c r="F607" i="8"/>
  <c r="F615" i="8"/>
  <c r="F623" i="8"/>
  <c r="F631" i="8"/>
  <c r="F639" i="8"/>
  <c r="F647" i="8"/>
  <c r="F655" i="8"/>
  <c r="F663" i="8"/>
  <c r="F671" i="8"/>
  <c r="F679" i="8"/>
  <c r="F687" i="8"/>
  <c r="F695" i="8"/>
  <c r="F703" i="8"/>
  <c r="F711" i="8"/>
  <c r="F719" i="8"/>
  <c r="F727" i="8"/>
  <c r="F735" i="8"/>
  <c r="F743" i="8"/>
  <c r="F751" i="8"/>
  <c r="F759" i="8"/>
  <c r="F767" i="8"/>
  <c r="F775" i="8"/>
  <c r="F783" i="8"/>
  <c r="F791" i="8"/>
  <c r="F799" i="8"/>
  <c r="F807" i="8"/>
  <c r="F815" i="8"/>
  <c r="F823" i="8"/>
  <c r="F831" i="8"/>
  <c r="F839" i="8"/>
  <c r="F847" i="8"/>
  <c r="F855" i="8"/>
  <c r="F863" i="8"/>
  <c r="F871" i="8"/>
  <c r="F879" i="8"/>
  <c r="F887" i="8"/>
  <c r="F895" i="8"/>
  <c r="F903" i="8"/>
  <c r="F911" i="8"/>
  <c r="F919" i="8"/>
  <c r="F927" i="8"/>
  <c r="F935" i="8"/>
  <c r="F943" i="8"/>
  <c r="F951" i="8"/>
  <c r="F959" i="8"/>
  <c r="F967" i="8"/>
  <c r="F975" i="8"/>
  <c r="F983" i="8"/>
  <c r="F991" i="8"/>
  <c r="F999" i="8"/>
  <c r="F1007" i="8"/>
  <c r="F1015" i="8"/>
  <c r="F58" i="8"/>
  <c r="F34" i="8"/>
  <c r="F98" i="8"/>
  <c r="F113" i="8"/>
  <c r="F128" i="8"/>
  <c r="F136" i="8"/>
  <c r="F153" i="8"/>
  <c r="F168" i="8"/>
  <c r="F185" i="8"/>
  <c r="F200" i="8"/>
  <c r="F217" i="8"/>
  <c r="F232" i="8"/>
  <c r="F253" i="8"/>
  <c r="F268" i="8"/>
  <c r="F273" i="8"/>
  <c r="F281" i="8"/>
  <c r="F289" i="8"/>
  <c r="F297" i="8"/>
  <c r="F305" i="8"/>
  <c r="F313" i="8"/>
  <c r="F321" i="8"/>
  <c r="F329" i="8"/>
  <c r="F337" i="8"/>
  <c r="F345" i="8"/>
  <c r="F353" i="8"/>
  <c r="F361" i="8"/>
  <c r="F369" i="8"/>
  <c r="F377" i="8"/>
  <c r="F385" i="8"/>
  <c r="F393" i="8"/>
  <c r="F401" i="8"/>
  <c r="F409" i="8"/>
  <c r="F417" i="8"/>
  <c r="F425" i="8"/>
  <c r="F433" i="8"/>
  <c r="F441" i="8"/>
  <c r="F449" i="8"/>
  <c r="F457" i="8"/>
  <c r="F465" i="8"/>
  <c r="F473" i="8"/>
  <c r="F481" i="8"/>
  <c r="F489" i="8"/>
  <c r="F497" i="8"/>
  <c r="F505" i="8"/>
  <c r="F513" i="8"/>
  <c r="F521" i="8"/>
  <c r="F529" i="8"/>
  <c r="F537" i="8"/>
  <c r="F545" i="8"/>
  <c r="F553" i="8"/>
  <c r="F561" i="8"/>
  <c r="F569" i="8"/>
  <c r="F577" i="8"/>
  <c r="F585" i="8"/>
  <c r="F593" i="8"/>
  <c r="F601" i="8"/>
  <c r="F609" i="8"/>
  <c r="F617" i="8"/>
  <c r="F625" i="8"/>
  <c r="F633" i="8"/>
  <c r="F641" i="8"/>
  <c r="F649" i="8"/>
  <c r="F657" i="8"/>
  <c r="F665" i="8"/>
  <c r="F673" i="8"/>
  <c r="F681" i="8"/>
  <c r="F689" i="8"/>
  <c r="F697" i="8"/>
  <c r="F705" i="8"/>
  <c r="F713" i="8"/>
  <c r="F721" i="8"/>
  <c r="F729" i="8"/>
  <c r="F737" i="8"/>
  <c r="F745" i="8"/>
  <c r="F753" i="8"/>
  <c r="F761" i="8"/>
  <c r="F769" i="8"/>
  <c r="F777" i="8"/>
  <c r="F785" i="8"/>
  <c r="F793" i="8"/>
  <c r="F801" i="8"/>
  <c r="F809" i="8"/>
  <c r="F817" i="8"/>
  <c r="F825" i="8"/>
  <c r="F833" i="8"/>
  <c r="F841" i="8"/>
  <c r="F849" i="8"/>
  <c r="F857" i="8"/>
  <c r="F865" i="8"/>
  <c r="F873" i="8"/>
  <c r="F881" i="8"/>
  <c r="F889" i="8"/>
  <c r="F897" i="8"/>
  <c r="F905" i="8"/>
  <c r="F913" i="8"/>
  <c r="F921" i="8"/>
  <c r="F929" i="8"/>
  <c r="F937" i="8"/>
  <c r="F945" i="8"/>
  <c r="F953" i="8"/>
  <c r="F961" i="8"/>
  <c r="F969" i="8"/>
  <c r="F977" i="8"/>
  <c r="F985" i="8"/>
  <c r="F993" i="8"/>
  <c r="F1001" i="8"/>
  <c r="F1009" i="8"/>
  <c r="F1017" i="8"/>
  <c r="F10" i="8"/>
  <c r="F74" i="8"/>
  <c r="F138" i="8"/>
  <c r="F140" i="8"/>
  <c r="F142" i="8"/>
  <c r="F159" i="8"/>
  <c r="F170" i="8"/>
  <c r="F172" i="8"/>
  <c r="F174" i="8"/>
  <c r="F191" i="8"/>
  <c r="F202" i="8"/>
  <c r="F204" i="8"/>
  <c r="F206" i="8"/>
  <c r="F223" i="8"/>
  <c r="F234" i="8"/>
  <c r="F236" i="8"/>
  <c r="F238" i="8"/>
  <c r="F255" i="8"/>
  <c r="F257" i="8"/>
  <c r="F259" i="8"/>
  <c r="F278" i="8"/>
  <c r="F286" i="8"/>
  <c r="F294" i="8"/>
  <c r="F302" i="8"/>
  <c r="F310" i="8"/>
  <c r="F318" i="8"/>
  <c r="F326" i="8"/>
  <c r="F334" i="8"/>
  <c r="F342" i="8"/>
  <c r="F350" i="8"/>
  <c r="F358" i="8"/>
  <c r="F366" i="8"/>
  <c r="F374" i="8"/>
  <c r="F382" i="8"/>
  <c r="F390" i="8"/>
  <c r="F398" i="8"/>
  <c r="F406" i="8"/>
  <c r="F414" i="8"/>
  <c r="F422" i="8"/>
  <c r="F430" i="8"/>
  <c r="F438" i="8"/>
  <c r="F446" i="8"/>
  <c r="F454" i="8"/>
  <c r="F462" i="8"/>
  <c r="F470" i="8"/>
  <c r="F478" i="8"/>
  <c r="F486" i="8"/>
  <c r="F494" i="8"/>
  <c r="F502" i="8"/>
  <c r="F510" i="8"/>
  <c r="F518" i="8"/>
  <c r="F526" i="8"/>
  <c r="F534" i="8"/>
  <c r="F542" i="8"/>
  <c r="F550" i="8"/>
  <c r="F558" i="8"/>
  <c r="F566" i="8"/>
  <c r="F574" i="8"/>
  <c r="F582" i="8"/>
  <c r="F590" i="8"/>
  <c r="F598" i="8"/>
  <c r="F606" i="8"/>
  <c r="F614" i="8"/>
  <c r="F622" i="8"/>
  <c r="F630" i="8"/>
  <c r="F638" i="8"/>
  <c r="F646" i="8"/>
  <c r="F654" i="8"/>
  <c r="F662" i="8"/>
  <c r="F670" i="8"/>
  <c r="F678" i="8"/>
  <c r="F686" i="8"/>
  <c r="F694" i="8"/>
  <c r="F702" i="8"/>
  <c r="F710" i="8"/>
  <c r="F718" i="8"/>
  <c r="F726" i="8"/>
  <c r="F734" i="8"/>
  <c r="F742" i="8"/>
  <c r="F750" i="8"/>
  <c r="F758" i="8"/>
  <c r="F766" i="8"/>
  <c r="F774" i="8"/>
  <c r="F782" i="8"/>
  <c r="F790" i="8"/>
  <c r="F798" i="8"/>
  <c r="F806" i="8"/>
  <c r="F814" i="8"/>
  <c r="F822" i="8"/>
  <c r="F830" i="8"/>
  <c r="F838" i="8"/>
  <c r="F846" i="8"/>
  <c r="F854" i="8"/>
  <c r="F862" i="8"/>
  <c r="F870" i="8"/>
  <c r="F878" i="8"/>
  <c r="F886" i="8"/>
  <c r="F894" i="8"/>
  <c r="F902" i="8"/>
  <c r="F910" i="8"/>
  <c r="F918" i="8"/>
  <c r="F926" i="8"/>
  <c r="F934" i="8"/>
  <c r="F942" i="8"/>
  <c r="F950" i="8"/>
  <c r="F958" i="8"/>
  <c r="F966" i="8"/>
  <c r="F974" i="8"/>
  <c r="F982" i="8"/>
  <c r="F990" i="8"/>
  <c r="F998" i="8"/>
  <c r="F1006" i="8"/>
  <c r="F1014" i="8"/>
  <c r="F132" i="8"/>
  <c r="F151" i="8"/>
  <c r="F249" i="8"/>
  <c r="F276" i="8"/>
  <c r="F291" i="8"/>
  <c r="F308" i="8"/>
  <c r="F323" i="8"/>
  <c r="F340" i="8"/>
  <c r="F355" i="8"/>
  <c r="F372" i="8"/>
  <c r="F387" i="8"/>
  <c r="F404" i="8"/>
  <c r="F419" i="8"/>
  <c r="F436" i="8"/>
  <c r="F451" i="8"/>
  <c r="F468" i="8"/>
  <c r="F483" i="8"/>
  <c r="F500" i="8"/>
  <c r="F515" i="8"/>
  <c r="F532" i="8"/>
  <c r="F547" i="8"/>
  <c r="F564" i="8"/>
  <c r="F579" i="8"/>
  <c r="F596" i="8"/>
  <c r="F611" i="8"/>
  <c r="F628" i="8"/>
  <c r="F643" i="8"/>
  <c r="F660" i="8"/>
  <c r="F675" i="8"/>
  <c r="F692" i="8"/>
  <c r="F707" i="8"/>
  <c r="F724" i="8"/>
  <c r="F739" i="8"/>
  <c r="F756" i="8"/>
  <c r="F771" i="8"/>
  <c r="F788" i="8"/>
  <c r="F803" i="8"/>
  <c r="F820" i="8"/>
  <c r="F835" i="8"/>
  <c r="F852" i="8"/>
  <c r="F867" i="8"/>
  <c r="F884" i="8"/>
  <c r="F899" i="8"/>
  <c r="F916" i="8"/>
  <c r="F931" i="8"/>
  <c r="F948" i="8"/>
  <c r="F963" i="8"/>
  <c r="F980" i="8"/>
  <c r="F995" i="8"/>
  <c r="F1012" i="8"/>
  <c r="F1023" i="8"/>
  <c r="F1031" i="8"/>
  <c r="F130" i="8"/>
  <c r="F166" i="8"/>
  <c r="F193" i="8"/>
  <c r="F208" i="8"/>
  <c r="F247" i="8"/>
  <c r="F271" i="8"/>
  <c r="F1020" i="8"/>
  <c r="F1028" i="8"/>
  <c r="F1036" i="8"/>
  <c r="F1044" i="8"/>
  <c r="F1052" i="8"/>
  <c r="F1060" i="8"/>
  <c r="F1068" i="8"/>
  <c r="F1076" i="8"/>
  <c r="F1084" i="8"/>
  <c r="F1092" i="8"/>
  <c r="F1100" i="8"/>
  <c r="F1108" i="8"/>
  <c r="F1116" i="8"/>
  <c r="F1124" i="8"/>
  <c r="F1132" i="8"/>
  <c r="F1140" i="8"/>
  <c r="F1148" i="8"/>
  <c r="F1156" i="8"/>
  <c r="F1164" i="8"/>
  <c r="F1172" i="8"/>
  <c r="F1180" i="8"/>
  <c r="F1188" i="8"/>
  <c r="F1196" i="8"/>
  <c r="F1204" i="8"/>
  <c r="F1212" i="8"/>
  <c r="F1220" i="8"/>
  <c r="F1228" i="8"/>
  <c r="F1236" i="8"/>
  <c r="F1244" i="8"/>
  <c r="F1252" i="8"/>
  <c r="F1260" i="8"/>
  <c r="F1268" i="8"/>
  <c r="F1276" i="8"/>
  <c r="F1284" i="8"/>
  <c r="F1292" i="8"/>
  <c r="F1300" i="8"/>
  <c r="F1308" i="8"/>
  <c r="F1316" i="8"/>
  <c r="F1324" i="8"/>
  <c r="F1332" i="8"/>
  <c r="F1340" i="8"/>
  <c r="F1348" i="8"/>
  <c r="F1356" i="8"/>
  <c r="F1364" i="8"/>
  <c r="F1372" i="8"/>
  <c r="F1380" i="8"/>
  <c r="F1388" i="8"/>
  <c r="F1396" i="8"/>
  <c r="F1404" i="8"/>
  <c r="F1412" i="8"/>
  <c r="F1420" i="8"/>
  <c r="F1428" i="8"/>
  <c r="F1436" i="8"/>
  <c r="F1444" i="8"/>
  <c r="F1452" i="8"/>
  <c r="F1460" i="8"/>
  <c r="F1468" i="8"/>
  <c r="F1476" i="8"/>
  <c r="F1484" i="8"/>
  <c r="F1492" i="8"/>
  <c r="F1500" i="8"/>
  <c r="F1508" i="8"/>
  <c r="F1516" i="8"/>
  <c r="F1524" i="8"/>
  <c r="F1532" i="8"/>
  <c r="F1540" i="8"/>
  <c r="F1548" i="8"/>
  <c r="F1556" i="8"/>
  <c r="F1564" i="8"/>
  <c r="F1572" i="8"/>
  <c r="F1580" i="8"/>
  <c r="F1588" i="8"/>
  <c r="F1596" i="8"/>
  <c r="F1604" i="8"/>
  <c r="F1612" i="8"/>
  <c r="F1620" i="8"/>
  <c r="F1628" i="8"/>
  <c r="F1636" i="8"/>
  <c r="F1644" i="8"/>
  <c r="F1652" i="8"/>
  <c r="F1660" i="8"/>
  <c r="F1668" i="8"/>
  <c r="F1676" i="8"/>
  <c r="F1684" i="8"/>
  <c r="F1692" i="8"/>
  <c r="F50" i="8"/>
  <c r="F120" i="8"/>
  <c r="F164" i="8"/>
  <c r="F183" i="8"/>
  <c r="F283" i="8"/>
  <c r="F300" i="8"/>
  <c r="F315" i="8"/>
  <c r="F332" i="8"/>
  <c r="F347" i="8"/>
  <c r="F364" i="8"/>
  <c r="F379" i="8"/>
  <c r="F396" i="8"/>
  <c r="F411" i="8"/>
  <c r="F428" i="8"/>
  <c r="F443" i="8"/>
  <c r="F460" i="8"/>
  <c r="F475" i="8"/>
  <c r="F492" i="8"/>
  <c r="F507" i="8"/>
  <c r="F524" i="8"/>
  <c r="F539" i="8"/>
  <c r="F556" i="8"/>
  <c r="F571" i="8"/>
  <c r="F588" i="8"/>
  <c r="F603" i="8"/>
  <c r="F620" i="8"/>
  <c r="F635" i="8"/>
  <c r="F652" i="8"/>
  <c r="F667" i="8"/>
  <c r="F684" i="8"/>
  <c r="F699" i="8"/>
  <c r="F716" i="8"/>
  <c r="F731" i="8"/>
  <c r="F748" i="8"/>
  <c r="F763" i="8"/>
  <c r="F780" i="8"/>
  <c r="F795" i="8"/>
  <c r="F812" i="8"/>
  <c r="F827" i="8"/>
  <c r="F844" i="8"/>
  <c r="F859" i="8"/>
  <c r="F876" i="8"/>
  <c r="F891" i="8"/>
  <c r="F908" i="8"/>
  <c r="F923" i="8"/>
  <c r="F940" i="8"/>
  <c r="F162" i="8"/>
  <c r="F198" i="8"/>
  <c r="F225" i="8"/>
  <c r="F240" i="8"/>
  <c r="F266" i="8"/>
  <c r="F1022" i="8"/>
  <c r="F1030" i="8"/>
  <c r="F1038" i="8"/>
  <c r="F1046" i="8"/>
  <c r="F1054" i="8"/>
  <c r="F1062" i="8"/>
  <c r="F1070" i="8"/>
  <c r="F1078" i="8"/>
  <c r="F1086" i="8"/>
  <c r="F1094" i="8"/>
  <c r="F1102" i="8"/>
  <c r="F1110" i="8"/>
  <c r="F1118" i="8"/>
  <c r="F1126" i="8"/>
  <c r="F1134" i="8"/>
  <c r="F1142" i="8"/>
  <c r="F1150" i="8"/>
  <c r="F1158" i="8"/>
  <c r="F1166" i="8"/>
  <c r="F1174" i="8"/>
  <c r="F1182" i="8"/>
  <c r="F1190" i="8"/>
  <c r="F1198" i="8"/>
  <c r="F1206" i="8"/>
  <c r="F1214" i="8"/>
  <c r="F1222" i="8"/>
  <c r="F1230" i="8"/>
  <c r="F1238" i="8"/>
  <c r="F1246" i="8"/>
  <c r="F1254" i="8"/>
  <c r="F1262" i="8"/>
  <c r="F1270" i="8"/>
  <c r="F1278" i="8"/>
  <c r="F1286" i="8"/>
  <c r="F1294" i="8"/>
  <c r="F1302" i="8"/>
  <c r="F1310" i="8"/>
  <c r="F1318" i="8"/>
  <c r="F1326" i="8"/>
  <c r="F1334" i="8"/>
  <c r="F1342" i="8"/>
  <c r="F1350" i="8"/>
  <c r="F1358" i="8"/>
  <c r="F1366" i="8"/>
  <c r="F1374" i="8"/>
  <c r="F1382" i="8"/>
  <c r="F1390" i="8"/>
  <c r="F1398" i="8"/>
  <c r="F1406" i="8"/>
  <c r="F1414" i="8"/>
  <c r="F1422" i="8"/>
  <c r="F1430" i="8"/>
  <c r="F1438" i="8"/>
  <c r="F1446" i="8"/>
  <c r="F1454" i="8"/>
  <c r="F1462" i="8"/>
  <c r="F1470" i="8"/>
  <c r="F1478" i="8"/>
  <c r="F1486" i="8"/>
  <c r="F1494" i="8"/>
  <c r="F1502" i="8"/>
  <c r="F1510" i="8"/>
  <c r="F1518" i="8"/>
  <c r="F1526" i="8"/>
  <c r="F1534" i="8"/>
  <c r="F1542" i="8"/>
  <c r="F1550" i="8"/>
  <c r="F1558" i="8"/>
  <c r="F1566" i="8"/>
  <c r="F1574" i="8"/>
  <c r="F1582" i="8"/>
  <c r="F1590" i="8"/>
  <c r="F1598" i="8"/>
  <c r="F1606" i="8"/>
  <c r="F1614" i="8"/>
  <c r="F1622" i="8"/>
  <c r="F1630" i="8"/>
  <c r="F1638" i="8"/>
  <c r="F1646" i="8"/>
  <c r="F1654" i="8"/>
  <c r="F1662" i="8"/>
  <c r="F1670" i="8"/>
  <c r="F1678" i="8"/>
  <c r="F1686" i="8"/>
  <c r="F196" i="8"/>
  <c r="F215" i="8"/>
  <c r="F275" i="8"/>
  <c r="F292" i="8"/>
  <c r="F307" i="8"/>
  <c r="F324" i="8"/>
  <c r="F339" i="8"/>
  <c r="F356" i="8"/>
  <c r="F371" i="8"/>
  <c r="F388" i="8"/>
  <c r="F403" i="8"/>
  <c r="F420" i="8"/>
  <c r="F435" i="8"/>
  <c r="F452" i="8"/>
  <c r="F467" i="8"/>
  <c r="F484" i="8"/>
  <c r="F499" i="8"/>
  <c r="F516" i="8"/>
  <c r="F531" i="8"/>
  <c r="F548" i="8"/>
  <c r="F563" i="8"/>
  <c r="F580" i="8"/>
  <c r="F595" i="8"/>
  <c r="F612" i="8"/>
  <c r="F627" i="8"/>
  <c r="F644" i="8"/>
  <c r="F659" i="8"/>
  <c r="F676" i="8"/>
  <c r="F691" i="8"/>
  <c r="F708" i="8"/>
  <c r="F723" i="8"/>
  <c r="F740" i="8"/>
  <c r="F755" i="8"/>
  <c r="F772" i="8"/>
  <c r="F787" i="8"/>
  <c r="F804" i="8"/>
  <c r="F819" i="8"/>
  <c r="F836" i="8"/>
  <c r="F851" i="8"/>
  <c r="F868" i="8"/>
  <c r="F883" i="8"/>
  <c r="F900" i="8"/>
  <c r="F915" i="8"/>
  <c r="F932" i="8"/>
  <c r="F947" i="8"/>
  <c r="F964" i="8"/>
  <c r="F979" i="8"/>
  <c r="F996" i="8"/>
  <c r="F1011" i="8"/>
  <c r="F1019" i="8"/>
  <c r="F1027" i="8"/>
  <c r="F1035" i="8"/>
  <c r="F1043" i="8"/>
  <c r="F1051" i="8"/>
  <c r="F1059" i="8"/>
  <c r="F1067" i="8"/>
  <c r="F1075" i="8"/>
  <c r="F1083" i="8"/>
  <c r="F1091" i="8"/>
  <c r="F1099" i="8"/>
  <c r="F1107" i="8"/>
  <c r="F1115" i="8"/>
  <c r="F1123" i="8"/>
  <c r="F1131" i="8"/>
  <c r="F1139" i="8"/>
  <c r="F1147" i="8"/>
  <c r="F1155" i="8"/>
  <c r="F1163" i="8"/>
  <c r="F1171" i="8"/>
  <c r="F1179" i="8"/>
  <c r="F1187" i="8"/>
  <c r="F1195" i="8"/>
  <c r="F1203" i="8"/>
  <c r="F1211" i="8"/>
  <c r="F1219" i="8"/>
  <c r="F1227" i="8"/>
  <c r="F1235" i="8"/>
  <c r="F1243" i="8"/>
  <c r="F1251" i="8"/>
  <c r="F1259" i="8"/>
  <c r="F1267" i="8"/>
  <c r="F1275" i="8"/>
  <c r="F1283" i="8"/>
  <c r="F1291" i="8"/>
  <c r="F1299" i="8"/>
  <c r="F1307" i="8"/>
  <c r="F1315" i="8"/>
  <c r="F1323" i="8"/>
  <c r="F1331" i="8"/>
  <c r="F1339" i="8"/>
  <c r="F1347" i="8"/>
  <c r="F1355" i="8"/>
  <c r="F1363" i="8"/>
  <c r="F1371" i="8"/>
  <c r="F1379" i="8"/>
  <c r="F1387" i="8"/>
  <c r="F1395" i="8"/>
  <c r="F1403" i="8"/>
  <c r="F1411" i="8"/>
  <c r="F1419" i="8"/>
  <c r="F1427" i="8"/>
  <c r="F1435" i="8"/>
  <c r="F1443" i="8"/>
  <c r="F1451" i="8"/>
  <c r="F1459" i="8"/>
  <c r="F1467" i="8"/>
  <c r="F1475" i="8"/>
  <c r="F1483" i="8"/>
  <c r="F1491" i="8"/>
  <c r="F1499" i="8"/>
  <c r="F1507" i="8"/>
  <c r="F1515" i="8"/>
  <c r="F1523" i="8"/>
  <c r="F1531" i="8"/>
  <c r="F1539" i="8"/>
  <c r="F1547" i="8"/>
  <c r="F1555" i="8"/>
  <c r="F1563" i="8"/>
  <c r="F1571" i="8"/>
  <c r="F1579" i="8"/>
  <c r="F1587" i="8"/>
  <c r="F1595" i="8"/>
  <c r="F1603" i="8"/>
  <c r="F1611" i="8"/>
  <c r="F1619" i="8"/>
  <c r="F1627" i="8"/>
  <c r="F1635" i="8"/>
  <c r="F1643" i="8"/>
  <c r="F1651" i="8"/>
  <c r="F1659" i="8"/>
  <c r="F1667" i="8"/>
  <c r="F1675" i="8"/>
  <c r="F1683" i="8"/>
  <c r="F1691" i="8"/>
  <c r="F129" i="8"/>
  <c r="F144" i="8"/>
  <c r="F194" i="8"/>
  <c r="F230" i="8"/>
  <c r="F261" i="8"/>
  <c r="F270" i="8"/>
  <c r="F1024" i="8"/>
  <c r="F1032" i="8"/>
  <c r="F1040" i="8"/>
  <c r="F1048" i="8"/>
  <c r="F1056" i="8"/>
  <c r="F1064" i="8"/>
  <c r="F1072" i="8"/>
  <c r="F1080" i="8"/>
  <c r="F1088" i="8"/>
  <c r="F1096" i="8"/>
  <c r="F1104" i="8"/>
  <c r="F1112" i="8"/>
  <c r="F1120" i="8"/>
  <c r="F1128" i="8"/>
  <c r="F1136" i="8"/>
  <c r="F1144" i="8"/>
  <c r="F1152" i="8"/>
  <c r="F1160" i="8"/>
  <c r="F1168" i="8"/>
  <c r="F1176" i="8"/>
  <c r="F1184" i="8"/>
  <c r="F1192" i="8"/>
  <c r="F1200" i="8"/>
  <c r="F1208" i="8"/>
  <c r="F1216" i="8"/>
  <c r="F1224" i="8"/>
  <c r="F1232" i="8"/>
  <c r="F1240" i="8"/>
  <c r="F1248" i="8"/>
  <c r="F1256" i="8"/>
  <c r="F1264" i="8"/>
  <c r="F1272" i="8"/>
  <c r="F1280" i="8"/>
  <c r="F1288" i="8"/>
  <c r="F1296" i="8"/>
  <c r="F1304" i="8"/>
  <c r="F1312" i="8"/>
  <c r="F1320" i="8"/>
  <c r="F1328" i="8"/>
  <c r="F1336" i="8"/>
  <c r="F1344" i="8"/>
  <c r="F1352" i="8"/>
  <c r="F1360" i="8"/>
  <c r="F1368" i="8"/>
  <c r="F1376" i="8"/>
  <c r="F1384" i="8"/>
  <c r="F1392" i="8"/>
  <c r="F1400" i="8"/>
  <c r="F1408" i="8"/>
  <c r="F1416" i="8"/>
  <c r="F1424" i="8"/>
  <c r="F1432" i="8"/>
  <c r="F1440" i="8"/>
  <c r="F1448" i="8"/>
  <c r="F1456" i="8"/>
  <c r="F1464" i="8"/>
  <c r="F1472" i="8"/>
  <c r="F1480" i="8"/>
  <c r="F1488" i="8"/>
  <c r="F1496" i="8"/>
  <c r="F1504" i="8"/>
  <c r="F1512" i="8"/>
  <c r="F1520" i="8"/>
  <c r="F1528" i="8"/>
  <c r="F1536" i="8"/>
  <c r="F1544" i="8"/>
  <c r="F1552" i="8"/>
  <c r="F1560" i="8"/>
  <c r="F1568" i="8"/>
  <c r="F1576" i="8"/>
  <c r="F1584" i="8"/>
  <c r="F1592" i="8"/>
  <c r="F1600" i="8"/>
  <c r="F1608" i="8"/>
  <c r="F1616" i="8"/>
  <c r="F1624" i="8"/>
  <c r="F1632" i="8"/>
  <c r="F1640" i="8"/>
  <c r="F1648" i="8"/>
  <c r="F1656" i="8"/>
  <c r="F1664" i="8"/>
  <c r="F1672" i="8"/>
  <c r="F1680" i="8"/>
  <c r="F1688" i="8"/>
  <c r="F228" i="8"/>
  <c r="F284" i="8"/>
  <c r="F299" i="8"/>
  <c r="F316" i="8"/>
  <c r="F331" i="8"/>
  <c r="F348" i="8"/>
  <c r="F363" i="8"/>
  <c r="F380" i="8"/>
  <c r="F395" i="8"/>
  <c r="F412" i="8"/>
  <c r="F427" i="8"/>
  <c r="F444" i="8"/>
  <c r="F459" i="8"/>
  <c r="F476" i="8"/>
  <c r="F491" i="8"/>
  <c r="F508" i="8"/>
  <c r="F523" i="8"/>
  <c r="F540" i="8"/>
  <c r="F555" i="8"/>
  <c r="F572" i="8"/>
  <c r="F587" i="8"/>
  <c r="F604" i="8"/>
  <c r="F619" i="8"/>
  <c r="F636" i="8"/>
  <c r="F651" i="8"/>
  <c r="F668" i="8"/>
  <c r="F683" i="8"/>
  <c r="F700" i="8"/>
  <c r="F715" i="8"/>
  <c r="F732" i="8"/>
  <c r="F747" i="8"/>
  <c r="F764" i="8"/>
  <c r="F779" i="8"/>
  <c r="F796" i="8"/>
  <c r="F811" i="8"/>
  <c r="F828" i="8"/>
  <c r="F843" i="8"/>
  <c r="F860" i="8"/>
  <c r="F875" i="8"/>
  <c r="F892" i="8"/>
  <c r="F907" i="8"/>
  <c r="F924" i="8"/>
  <c r="F939" i="8"/>
  <c r="F956" i="8"/>
  <c r="F971" i="8"/>
  <c r="F988" i="8"/>
  <c r="F1003" i="8"/>
  <c r="F1021" i="8"/>
  <c r="F1029" i="8"/>
  <c r="F1037" i="8"/>
  <c r="F1045" i="8"/>
  <c r="F1053" i="8"/>
  <c r="F1061" i="8"/>
  <c r="F1069" i="8"/>
  <c r="F1077" i="8"/>
  <c r="F1085" i="8"/>
  <c r="F1093" i="8"/>
  <c r="F1101" i="8"/>
  <c r="F1109" i="8"/>
  <c r="F1117" i="8"/>
  <c r="F1125" i="8"/>
  <c r="F1133" i="8"/>
  <c r="F1141" i="8"/>
  <c r="F1149" i="8"/>
  <c r="F1157" i="8"/>
  <c r="F1165" i="8"/>
  <c r="F1173" i="8"/>
  <c r="F1181" i="8"/>
  <c r="F1189" i="8"/>
  <c r="F1197" i="8"/>
  <c r="F1205" i="8"/>
  <c r="F1213" i="8"/>
  <c r="F1221" i="8"/>
  <c r="F1229" i="8"/>
  <c r="F1237" i="8"/>
  <c r="F1245" i="8"/>
  <c r="F1253" i="8"/>
  <c r="F1261" i="8"/>
  <c r="F1269" i="8"/>
  <c r="F1277" i="8"/>
  <c r="F1285" i="8"/>
  <c r="F1293" i="8"/>
  <c r="F1301" i="8"/>
  <c r="F1309" i="8"/>
  <c r="F1317" i="8"/>
  <c r="F1325" i="8"/>
  <c r="F1333" i="8"/>
  <c r="F1341" i="8"/>
  <c r="F1349" i="8"/>
  <c r="F1357" i="8"/>
  <c r="F1365" i="8"/>
  <c r="F1373" i="8"/>
  <c r="F1381" i="8"/>
  <c r="F1389" i="8"/>
  <c r="F1397" i="8"/>
  <c r="F1405" i="8"/>
  <c r="F1413" i="8"/>
  <c r="F1421" i="8"/>
  <c r="F1429" i="8"/>
  <c r="F1437" i="8"/>
  <c r="F1445" i="8"/>
  <c r="F1453" i="8"/>
  <c r="F1461" i="8"/>
  <c r="F1469" i="8"/>
  <c r="F1477" i="8"/>
  <c r="F1485" i="8"/>
  <c r="F1493" i="8"/>
  <c r="F1501" i="8"/>
  <c r="F1509" i="8"/>
  <c r="F1517" i="8"/>
  <c r="F1525" i="8"/>
  <c r="F1533" i="8"/>
  <c r="F1541" i="8"/>
  <c r="F1549" i="8"/>
  <c r="F1557" i="8"/>
  <c r="F1565" i="8"/>
  <c r="F1573" i="8"/>
  <c r="F1581" i="8"/>
  <c r="F1589" i="8"/>
  <c r="F1597" i="8"/>
  <c r="F1605" i="8"/>
  <c r="F1613" i="8"/>
  <c r="F1621" i="8"/>
  <c r="F1629" i="8"/>
  <c r="F1637" i="8"/>
  <c r="F1645" i="8"/>
  <c r="F1653" i="8"/>
  <c r="F1661" i="8"/>
  <c r="F1669" i="8"/>
  <c r="F1677" i="8"/>
  <c r="F1685" i="8"/>
  <c r="F134" i="8"/>
  <c r="F161" i="8"/>
  <c r="F176" i="8"/>
  <c r="F226" i="8"/>
  <c r="F251" i="8"/>
  <c r="F1018" i="8"/>
  <c r="F1026" i="8"/>
  <c r="F1034" i="8"/>
  <c r="F1042" i="8"/>
  <c r="F1050" i="8"/>
  <c r="F1058" i="8"/>
  <c r="F1066" i="8"/>
  <c r="F1074" i="8"/>
  <c r="F1082" i="8"/>
  <c r="F1090" i="8"/>
  <c r="F1098" i="8"/>
  <c r="F1106" i="8"/>
  <c r="F1114" i="8"/>
  <c r="F1122" i="8"/>
  <c r="F955" i="8"/>
  <c r="F1127" i="8"/>
  <c r="F1145" i="8"/>
  <c r="F1178" i="8"/>
  <c r="F1191" i="8"/>
  <c r="F1209" i="8"/>
  <c r="F1242" i="8"/>
  <c r="F1255" i="8"/>
  <c r="F1273" i="8"/>
  <c r="F1306" i="8"/>
  <c r="F1319" i="8"/>
  <c r="F1337" i="8"/>
  <c r="F1370" i="8"/>
  <c r="F1383" i="8"/>
  <c r="F1401" i="8"/>
  <c r="F1434" i="8"/>
  <c r="F1447" i="8"/>
  <c r="F1465" i="8"/>
  <c r="F1498" i="8"/>
  <c r="F1511" i="8"/>
  <c r="F1529" i="8"/>
  <c r="F1562" i="8"/>
  <c r="F1575" i="8"/>
  <c r="F1593" i="8"/>
  <c r="F1626" i="8"/>
  <c r="F1639" i="8"/>
  <c r="F1657" i="8"/>
  <c r="F1690" i="8"/>
  <c r="F1701" i="8"/>
  <c r="F1709" i="8"/>
  <c r="F1717" i="8"/>
  <c r="F1725" i="8"/>
  <c r="F1733" i="8"/>
  <c r="F1741" i="8"/>
  <c r="F1749" i="8"/>
  <c r="F1757" i="8"/>
  <c r="F1765" i="8"/>
  <c r="F1773" i="8"/>
  <c r="F1781" i="8"/>
  <c r="F1789" i="8"/>
  <c r="F1797" i="8"/>
  <c r="F1805" i="8"/>
  <c r="F1813" i="8"/>
  <c r="F1821" i="8"/>
  <c r="F1829" i="8"/>
  <c r="F1837" i="8"/>
  <c r="F1845" i="8"/>
  <c r="F1853" i="8"/>
  <c r="F1861" i="8"/>
  <c r="F1869" i="8"/>
  <c r="F1877" i="8"/>
  <c r="F1885" i="8"/>
  <c r="F1893" i="8"/>
  <c r="F1901" i="8"/>
  <c r="F1909" i="8"/>
  <c r="F1917" i="8"/>
  <c r="F1925" i="8"/>
  <c r="F1933" i="8"/>
  <c r="F1941" i="8"/>
  <c r="F1949" i="8"/>
  <c r="F1957" i="8"/>
  <c r="F1965" i="8"/>
  <c r="F1973" i="8"/>
  <c r="F1981" i="8"/>
  <c r="F1989" i="8"/>
  <c r="F1049" i="8"/>
  <c r="F1055" i="8"/>
  <c r="F1081" i="8"/>
  <c r="F1087" i="8"/>
  <c r="F1113" i="8"/>
  <c r="F1119" i="8"/>
  <c r="F1135" i="8"/>
  <c r="F1153" i="8"/>
  <c r="F1186" i="8"/>
  <c r="F1199" i="8"/>
  <c r="F1217" i="8"/>
  <c r="F1250" i="8"/>
  <c r="F1263" i="8"/>
  <c r="F1281" i="8"/>
  <c r="F1314" i="8"/>
  <c r="F1327" i="8"/>
  <c r="F1345" i="8"/>
  <c r="F1378" i="8"/>
  <c r="F1391" i="8"/>
  <c r="F1409" i="8"/>
  <c r="F1442" i="8"/>
  <c r="F1455" i="8"/>
  <c r="F1473" i="8"/>
  <c r="F1506" i="8"/>
  <c r="F1519" i="8"/>
  <c r="F1537" i="8"/>
  <c r="F1570" i="8"/>
  <c r="F1583" i="8"/>
  <c r="F1601" i="8"/>
  <c r="F1634" i="8"/>
  <c r="F1647" i="8"/>
  <c r="F1665" i="8"/>
  <c r="F1693" i="8"/>
  <c r="F1698" i="8"/>
  <c r="F1706" i="8"/>
  <c r="F1714" i="8"/>
  <c r="F1722" i="8"/>
  <c r="F1730" i="8"/>
  <c r="F1738" i="8"/>
  <c r="F1746" i="8"/>
  <c r="F1754" i="8"/>
  <c r="F1762" i="8"/>
  <c r="F1770" i="8"/>
  <c r="F1778" i="8"/>
  <c r="F1786" i="8"/>
  <c r="F1794" i="8"/>
  <c r="F1802" i="8"/>
  <c r="F1810" i="8"/>
  <c r="F1818" i="8"/>
  <c r="F1826" i="8"/>
  <c r="F1834" i="8"/>
  <c r="F1842" i="8"/>
  <c r="F1850" i="8"/>
  <c r="F1858" i="8"/>
  <c r="F1866" i="8"/>
  <c r="F1874" i="8"/>
  <c r="F1882" i="8"/>
  <c r="F1890" i="8"/>
  <c r="F1898" i="8"/>
  <c r="F1906" i="8"/>
  <c r="F1914" i="8"/>
  <c r="F1922" i="8"/>
  <c r="F1930" i="8"/>
  <c r="F1938" i="8"/>
  <c r="F1946" i="8"/>
  <c r="F1954" i="8"/>
  <c r="F1962" i="8"/>
  <c r="F1970" i="8"/>
  <c r="F1978" i="8"/>
  <c r="F1986" i="8"/>
  <c r="F1994" i="8"/>
  <c r="F1130" i="8"/>
  <c r="F1143" i="8"/>
  <c r="F1161" i="8"/>
  <c r="F1194" i="8"/>
  <c r="F1207" i="8"/>
  <c r="F1225" i="8"/>
  <c r="F1258" i="8"/>
  <c r="F1271" i="8"/>
  <c r="F1289" i="8"/>
  <c r="F1322" i="8"/>
  <c r="F1335" i="8"/>
  <c r="F1353" i="8"/>
  <c r="F1386" i="8"/>
  <c r="F1399" i="8"/>
  <c r="F1417" i="8"/>
  <c r="F1450" i="8"/>
  <c r="F1463" i="8"/>
  <c r="F1481" i="8"/>
  <c r="F1514" i="8"/>
  <c r="F1527" i="8"/>
  <c r="F1545" i="8"/>
  <c r="F1578" i="8"/>
  <c r="F1591" i="8"/>
  <c r="F1609" i="8"/>
  <c r="F1642" i="8"/>
  <c r="F1655" i="8"/>
  <c r="F1673" i="8"/>
  <c r="F1695" i="8"/>
  <c r="F1703" i="8"/>
  <c r="F1711" i="8"/>
  <c r="F1719" i="8"/>
  <c r="F1727" i="8"/>
  <c r="F1735" i="8"/>
  <c r="F1743" i="8"/>
  <c r="F1751" i="8"/>
  <c r="F1759" i="8"/>
  <c r="F1767" i="8"/>
  <c r="F1775" i="8"/>
  <c r="F1783" i="8"/>
  <c r="F1791" i="8"/>
  <c r="F1799" i="8"/>
  <c r="F1807" i="8"/>
  <c r="F1815" i="8"/>
  <c r="F1823" i="8"/>
  <c r="F1831" i="8"/>
  <c r="F1839" i="8"/>
  <c r="F1847" i="8"/>
  <c r="F1855" i="8"/>
  <c r="F1863" i="8"/>
  <c r="F1871" i="8"/>
  <c r="F1879" i="8"/>
  <c r="F1887" i="8"/>
  <c r="F1895" i="8"/>
  <c r="F1903" i="8"/>
  <c r="F1911" i="8"/>
  <c r="F1919" i="8"/>
  <c r="F1927" i="8"/>
  <c r="F1935" i="8"/>
  <c r="F1943" i="8"/>
  <c r="F1951" i="8"/>
  <c r="F1959" i="8"/>
  <c r="F1967" i="8"/>
  <c r="F1975" i="8"/>
  <c r="F1983" i="8"/>
  <c r="F1991" i="8"/>
  <c r="F987" i="8"/>
  <c r="F1041" i="8"/>
  <c r="F1047" i="8"/>
  <c r="F1073" i="8"/>
  <c r="F1079" i="8"/>
  <c r="F1105" i="8"/>
  <c r="F1111" i="8"/>
  <c r="F1138" i="8"/>
  <c r="F1151" i="8"/>
  <c r="F1169" i="8"/>
  <c r="F1202" i="8"/>
  <c r="F1215" i="8"/>
  <c r="F1233" i="8"/>
  <c r="F1266" i="8"/>
  <c r="F1279" i="8"/>
  <c r="F1297" i="8"/>
  <c r="F1330" i="8"/>
  <c r="F1343" i="8"/>
  <c r="F1361" i="8"/>
  <c r="F1394" i="8"/>
  <c r="F1407" i="8"/>
  <c r="F1425" i="8"/>
  <c r="F1458" i="8"/>
  <c r="F1471" i="8"/>
  <c r="F1489" i="8"/>
  <c r="F1522" i="8"/>
  <c r="F1535" i="8"/>
  <c r="F1553" i="8"/>
  <c r="F1586" i="8"/>
  <c r="F1599" i="8"/>
  <c r="F1617" i="8"/>
  <c r="F1650" i="8"/>
  <c r="F1663" i="8"/>
  <c r="F1681" i="8"/>
  <c r="F1700" i="8"/>
  <c r="F1708" i="8"/>
  <c r="F1716" i="8"/>
  <c r="F1724" i="8"/>
  <c r="F1732" i="8"/>
  <c r="F1740" i="8"/>
  <c r="F1748" i="8"/>
  <c r="F1756" i="8"/>
  <c r="F1764" i="8"/>
  <c r="F1772" i="8"/>
  <c r="F1780" i="8"/>
  <c r="F1788" i="8"/>
  <c r="F1796" i="8"/>
  <c r="F1804" i="8"/>
  <c r="F1812" i="8"/>
  <c r="F1820" i="8"/>
  <c r="F1828" i="8"/>
  <c r="F1836" i="8"/>
  <c r="F1844" i="8"/>
  <c r="F1852" i="8"/>
  <c r="F1860" i="8"/>
  <c r="F1868" i="8"/>
  <c r="F1876" i="8"/>
  <c r="F1884" i="8"/>
  <c r="F1892" i="8"/>
  <c r="F1900" i="8"/>
  <c r="F1908" i="8"/>
  <c r="F1916" i="8"/>
  <c r="F1924" i="8"/>
  <c r="F1932" i="8"/>
  <c r="F1940" i="8"/>
  <c r="F1948" i="8"/>
  <c r="F1956" i="8"/>
  <c r="F1964" i="8"/>
  <c r="F1972" i="8"/>
  <c r="F1980" i="8"/>
  <c r="F1988" i="8"/>
  <c r="F972" i="8"/>
  <c r="F1025" i="8"/>
  <c r="F1146" i="8"/>
  <c r="F1159" i="8"/>
  <c r="F1177" i="8"/>
  <c r="F1210" i="8"/>
  <c r="F1223" i="8"/>
  <c r="F1241" i="8"/>
  <c r="F1274" i="8"/>
  <c r="F1287" i="8"/>
  <c r="F1305" i="8"/>
  <c r="F1338" i="8"/>
  <c r="F1351" i="8"/>
  <c r="F1369" i="8"/>
  <c r="F1402" i="8"/>
  <c r="F1415" i="8"/>
  <c r="F1433" i="8"/>
  <c r="F1466" i="8"/>
  <c r="F1479" i="8"/>
  <c r="F1497" i="8"/>
  <c r="F1530" i="8"/>
  <c r="F1543" i="8"/>
  <c r="F1561" i="8"/>
  <c r="F1594" i="8"/>
  <c r="F1607" i="8"/>
  <c r="F1625" i="8"/>
  <c r="F1658" i="8"/>
  <c r="F1671" i="8"/>
  <c r="F1689" i="8"/>
  <c r="F1697" i="8"/>
  <c r="F1705" i="8"/>
  <c r="F1713" i="8"/>
  <c r="F1721" i="8"/>
  <c r="F1729" i="8"/>
  <c r="F1737" i="8"/>
  <c r="F1745" i="8"/>
  <c r="F1753" i="8"/>
  <c r="F1761" i="8"/>
  <c r="F1769" i="8"/>
  <c r="F1777" i="8"/>
  <c r="F1785" i="8"/>
  <c r="F1793" i="8"/>
  <c r="F1801" i="8"/>
  <c r="F1809" i="8"/>
  <c r="F1817" i="8"/>
  <c r="F1825" i="8"/>
  <c r="F1833" i="8"/>
  <c r="F1841" i="8"/>
  <c r="F1849" i="8"/>
  <c r="F1857" i="8"/>
  <c r="F1865" i="8"/>
  <c r="F1873" i="8"/>
  <c r="F1881" i="8"/>
  <c r="F1889" i="8"/>
  <c r="F1897" i="8"/>
  <c r="F1905" i="8"/>
  <c r="F1913" i="8"/>
  <c r="F1921" i="8"/>
  <c r="F1929" i="8"/>
  <c r="F1937" i="8"/>
  <c r="F1945" i="8"/>
  <c r="F1953" i="8"/>
  <c r="F1961" i="8"/>
  <c r="F1969" i="8"/>
  <c r="F1977" i="8"/>
  <c r="F1985" i="8"/>
  <c r="F1993" i="8"/>
  <c r="F1039" i="8"/>
  <c r="F1065" i="8"/>
  <c r="F1071" i="8"/>
  <c r="F1097" i="8"/>
  <c r="F1103" i="8"/>
  <c r="F1154" i="8"/>
  <c r="F1167" i="8"/>
  <c r="F1185" i="8"/>
  <c r="F1218" i="8"/>
  <c r="F1231" i="8"/>
  <c r="F1249" i="8"/>
  <c r="F1282" i="8"/>
  <c r="F1295" i="8"/>
  <c r="F1313" i="8"/>
  <c r="F1346" i="8"/>
  <c r="F1359" i="8"/>
  <c r="F1377" i="8"/>
  <c r="F1410" i="8"/>
  <c r="F1423" i="8"/>
  <c r="F1441" i="8"/>
  <c r="F1474" i="8"/>
  <c r="F1487" i="8"/>
  <c r="F1505" i="8"/>
  <c r="F1538" i="8"/>
  <c r="F1551" i="8"/>
  <c r="F1569" i="8"/>
  <c r="F1602" i="8"/>
  <c r="F1615" i="8"/>
  <c r="F1633" i="8"/>
  <c r="F1666" i="8"/>
  <c r="F1679" i="8"/>
  <c r="F1694" i="8"/>
  <c r="F1702" i="8"/>
  <c r="F1710" i="8"/>
  <c r="F1718" i="8"/>
  <c r="F1726" i="8"/>
  <c r="F1734" i="8"/>
  <c r="F1742" i="8"/>
  <c r="F1750" i="8"/>
  <c r="F1758" i="8"/>
  <c r="F1766" i="8"/>
  <c r="F1774" i="8"/>
  <c r="F1782" i="8"/>
  <c r="F1790" i="8"/>
  <c r="F1798" i="8"/>
  <c r="F1806" i="8"/>
  <c r="F1814" i="8"/>
  <c r="F1822" i="8"/>
  <c r="F1830" i="8"/>
  <c r="F1838" i="8"/>
  <c r="F1846" i="8"/>
  <c r="F1854" i="8"/>
  <c r="F1862" i="8"/>
  <c r="F1870" i="8"/>
  <c r="F1878" i="8"/>
  <c r="F1886" i="8"/>
  <c r="F1894" i="8"/>
  <c r="F1902" i="8"/>
  <c r="F1910" i="8"/>
  <c r="F1918" i="8"/>
  <c r="F1926" i="8"/>
  <c r="F1934" i="8"/>
  <c r="F1942" i="8"/>
  <c r="F1950" i="8"/>
  <c r="F1958" i="8"/>
  <c r="F1966" i="8"/>
  <c r="F1974" i="8"/>
  <c r="F1982" i="8"/>
  <c r="F1990" i="8"/>
  <c r="F1129" i="8"/>
  <c r="F1162" i="8"/>
  <c r="F1175" i="8"/>
  <c r="F1193" i="8"/>
  <c r="F1226" i="8"/>
  <c r="F1239" i="8"/>
  <c r="F1257" i="8"/>
  <c r="F1290" i="8"/>
  <c r="F1303" i="8"/>
  <c r="F1321" i="8"/>
  <c r="F1354" i="8"/>
  <c r="F1367" i="8"/>
  <c r="F1385" i="8"/>
  <c r="F1418" i="8"/>
  <c r="F1431" i="8"/>
  <c r="F1449" i="8"/>
  <c r="F1482" i="8"/>
  <c r="F1495" i="8"/>
  <c r="F1513" i="8"/>
  <c r="F1546" i="8"/>
  <c r="F1559" i="8"/>
  <c r="F1577" i="8"/>
  <c r="F1610" i="8"/>
  <c r="F1623" i="8"/>
  <c r="F1641" i="8"/>
  <c r="F1674" i="8"/>
  <c r="F1687" i="8"/>
  <c r="F1699" i="8"/>
  <c r="F1707" i="8"/>
  <c r="F1715" i="8"/>
  <c r="F1723" i="8"/>
  <c r="F1731" i="8"/>
  <c r="F1739" i="8"/>
  <c r="F1747" i="8"/>
  <c r="F1755" i="8"/>
  <c r="F1763" i="8"/>
  <c r="F1771" i="8"/>
  <c r="F1779" i="8"/>
  <c r="F1787" i="8"/>
  <c r="F1795" i="8"/>
  <c r="F1803" i="8"/>
  <c r="F1811" i="8"/>
  <c r="F1819" i="8"/>
  <c r="F1827" i="8"/>
  <c r="F1835" i="8"/>
  <c r="F1843" i="8"/>
  <c r="F1851" i="8"/>
  <c r="F1859" i="8"/>
  <c r="F1867" i="8"/>
  <c r="F1875" i="8"/>
  <c r="F1883" i="8"/>
  <c r="F1891" i="8"/>
  <c r="F1899" i="8"/>
  <c r="F1907" i="8"/>
  <c r="F1915" i="8"/>
  <c r="F1923" i="8"/>
  <c r="F1931" i="8"/>
  <c r="F1939" i="8"/>
  <c r="F1947" i="8"/>
  <c r="F1955" i="8"/>
  <c r="F1963" i="8"/>
  <c r="F1971" i="8"/>
  <c r="F1979" i="8"/>
  <c r="F1987" i="8"/>
  <c r="F1995" i="8"/>
  <c r="F1004" i="8"/>
  <c r="F1033" i="8"/>
  <c r="F1057" i="8"/>
  <c r="F1063" i="8"/>
  <c r="F1089" i="8"/>
  <c r="F1095" i="8"/>
  <c r="F1121" i="8"/>
  <c r="F1137" i="8"/>
  <c r="F1170" i="8"/>
  <c r="F1183" i="8"/>
  <c r="F1201" i="8"/>
  <c r="F1234" i="8"/>
  <c r="F1247" i="8"/>
  <c r="F1265" i="8"/>
  <c r="F1298" i="8"/>
  <c r="F1311" i="8"/>
  <c r="F1329" i="8"/>
  <c r="F1362" i="8"/>
  <c r="F1375" i="8"/>
  <c r="F1393" i="8"/>
  <c r="F1426" i="8"/>
  <c r="F1439" i="8"/>
  <c r="F1457" i="8"/>
  <c r="F1490" i="8"/>
  <c r="F1503" i="8"/>
  <c r="F1521" i="8"/>
  <c r="F1554" i="8"/>
  <c r="F1567" i="8"/>
  <c r="F1585" i="8"/>
  <c r="F1618" i="8"/>
  <c r="F1631" i="8"/>
  <c r="F1649" i="8"/>
  <c r="F1682" i="8"/>
  <c r="F1696" i="8"/>
  <c r="F1704" i="8"/>
  <c r="F1712" i="8"/>
  <c r="F1720" i="8"/>
  <c r="F1728" i="8"/>
  <c r="F1736" i="8"/>
  <c r="F1744" i="8"/>
  <c r="F1752" i="8"/>
  <c r="F1760" i="8"/>
  <c r="F1768" i="8"/>
  <c r="F1776" i="8"/>
  <c r="F1784" i="8"/>
  <c r="F1792" i="8"/>
  <c r="F1800" i="8"/>
  <c r="F1808" i="8"/>
  <c r="F1816" i="8"/>
  <c r="F1824" i="8"/>
  <c r="F1832" i="8"/>
  <c r="F1840" i="8"/>
  <c r="F1848" i="8"/>
  <c r="F1856" i="8"/>
  <c r="F1864" i="8"/>
  <c r="F1872" i="8"/>
  <c r="F1880" i="8"/>
  <c r="F1888" i="8"/>
  <c r="F1896" i="8"/>
  <c r="F1904" i="8"/>
  <c r="F1912" i="8"/>
  <c r="F1920" i="8"/>
  <c r="F1928" i="8"/>
  <c r="F1936" i="8"/>
  <c r="F1944" i="8"/>
  <c r="F1952" i="8"/>
  <c r="F1960" i="8"/>
  <c r="F1968" i="8"/>
  <c r="F1976" i="8"/>
  <c r="F1984" i="8"/>
  <c r="F1992" i="8"/>
  <c r="F246" i="8"/>
  <c r="F245" i="8"/>
  <c r="F8" i="8"/>
  <c r="N78" i="13"/>
  <c r="T80" i="13"/>
  <c r="S72" i="13"/>
  <c r="O70" i="13"/>
  <c r="Q46" i="13"/>
  <c r="O28" i="13"/>
  <c r="Q61" i="13"/>
  <c r="T66" i="13"/>
  <c r="P91" i="13"/>
  <c r="O121" i="13"/>
  <c r="S58" i="13"/>
  <c r="T64" i="13"/>
  <c r="T14" i="13"/>
  <c r="O18" i="13"/>
  <c r="N23" i="13"/>
  <c r="N31" i="13"/>
  <c r="O122" i="13"/>
  <c r="Q120" i="13"/>
  <c r="N51" i="13"/>
  <c r="Q20" i="13"/>
  <c r="Q30" i="13"/>
  <c r="R84" i="13"/>
  <c r="P73" i="13"/>
  <c r="N70" i="13"/>
  <c r="S96" i="13"/>
  <c r="Q105" i="13"/>
  <c r="N103" i="13"/>
  <c r="N94" i="13"/>
  <c r="O72" i="13"/>
  <c r="T53" i="13"/>
  <c r="O117" i="13"/>
  <c r="S10" i="13"/>
  <c r="P17" i="13"/>
  <c r="T128" i="13"/>
  <c r="O104" i="13"/>
  <c r="Q106" i="13"/>
  <c r="N58" i="13"/>
  <c r="T44" i="13"/>
  <c r="Q122" i="13"/>
  <c r="Q114" i="13"/>
  <c r="N76" i="13"/>
  <c r="O85" i="13"/>
  <c r="N59" i="13"/>
  <c r="P33" i="13"/>
  <c r="Q25" i="13"/>
  <c r="T113" i="13"/>
  <c r="R89" i="13"/>
  <c r="O26" i="13"/>
  <c r="S81" i="13"/>
  <c r="O79" i="13"/>
  <c r="P50" i="13"/>
  <c r="O41" i="13"/>
  <c r="S89" i="13"/>
  <c r="S47" i="13"/>
  <c r="T65" i="13"/>
  <c r="S112" i="13"/>
  <c r="R15" i="13"/>
  <c r="Q88" i="13"/>
  <c r="T63" i="13"/>
  <c r="N44" i="13"/>
  <c r="Q36" i="13"/>
  <c r="R124" i="13"/>
  <c r="T42" i="13"/>
  <c r="L140" i="10"/>
  <c r="I140" i="10"/>
  <c r="I79" i="10"/>
  <c r="H79" i="10" s="1"/>
  <c r="L79" i="10"/>
  <c r="I207" i="10"/>
  <c r="L207" i="10"/>
  <c r="I206" i="10"/>
  <c r="H206" i="10" s="1"/>
  <c r="L206" i="10"/>
  <c r="T38" i="13"/>
  <c r="O83" i="13"/>
  <c r="I218" i="10"/>
  <c r="H218" i="10" s="1"/>
  <c r="L218" i="10"/>
  <c r="O75" i="13"/>
  <c r="L204" i="10"/>
  <c r="T45" i="13"/>
  <c r="T83" i="13"/>
  <c r="O128" i="13"/>
  <c r="Q68" i="13"/>
  <c r="R68" i="13"/>
  <c r="N68" i="13"/>
  <c r="N16" i="13"/>
  <c r="S16" i="13"/>
  <c r="R16" i="13"/>
  <c r="Q16" i="13"/>
  <c r="Q119" i="13"/>
  <c r="N80" i="13"/>
  <c r="S14" i="13"/>
  <c r="O46" i="13"/>
  <c r="N28" i="13"/>
  <c r="R61" i="13"/>
  <c r="S66" i="13"/>
  <c r="N91" i="13"/>
  <c r="R109" i="13"/>
  <c r="T121" i="13"/>
  <c r="R71" i="13"/>
  <c r="O58" i="13"/>
  <c r="T51" i="13"/>
  <c r="P16" i="13"/>
  <c r="O44" i="13"/>
  <c r="T23" i="13"/>
  <c r="T31" i="13"/>
  <c r="T114" i="13"/>
  <c r="O120" i="13"/>
  <c r="S51" i="13"/>
  <c r="P45" i="13"/>
  <c r="P30" i="13"/>
  <c r="P84" i="13"/>
  <c r="N73" i="13"/>
  <c r="S12" i="13"/>
  <c r="P105" i="13"/>
  <c r="T95" i="13"/>
  <c r="Q53" i="13"/>
  <c r="N117" i="13"/>
  <c r="R10" i="13"/>
  <c r="O17" i="13"/>
  <c r="T111" i="13"/>
  <c r="T118" i="13"/>
  <c r="N104" i="13"/>
  <c r="O106" i="13"/>
  <c r="T9" i="13"/>
  <c r="S91" i="13"/>
  <c r="P144" i="13"/>
  <c r="N122" i="13"/>
  <c r="P114" i="13"/>
  <c r="T127" i="13"/>
  <c r="Q76" i="13"/>
  <c r="R56" i="13"/>
  <c r="P29" i="13"/>
  <c r="O33" i="13"/>
  <c r="P25" i="13"/>
  <c r="N113" i="13"/>
  <c r="Q89" i="13"/>
  <c r="N26" i="13"/>
  <c r="R81" i="13"/>
  <c r="N79" i="13"/>
  <c r="O50" i="13"/>
  <c r="N41" i="13"/>
  <c r="R47" i="13"/>
  <c r="T34" i="13"/>
  <c r="T112" i="13"/>
  <c r="N39" i="13"/>
  <c r="T86" i="13"/>
  <c r="N15" i="13"/>
  <c r="N88" i="13"/>
  <c r="R63" i="13"/>
  <c r="T98" i="13"/>
  <c r="N36" i="13"/>
  <c r="P124" i="13"/>
  <c r="S42" i="13"/>
  <c r="I219" i="10"/>
  <c r="H219" i="10" s="1"/>
  <c r="L219" i="10"/>
  <c r="I38" i="10"/>
  <c r="H38" i="10" s="1"/>
  <c r="L38" i="10"/>
  <c r="I232" i="10"/>
  <c r="H232" i="10" s="1"/>
  <c r="L232" i="10"/>
  <c r="L30" i="10"/>
  <c r="I30" i="10"/>
  <c r="H30" i="10" s="1"/>
  <c r="P206" i="13"/>
  <c r="S85" i="13"/>
  <c r="I130" i="10"/>
  <c r="H130" i="10" s="1"/>
  <c r="L130" i="10"/>
  <c r="R128" i="13"/>
  <c r="S11" i="13"/>
  <c r="S115" i="13"/>
  <c r="O108" i="13"/>
  <c r="I68" i="10"/>
  <c r="P212" i="13"/>
  <c r="H212" i="13"/>
  <c r="O212" i="13" s="1"/>
  <c r="R21" i="13"/>
  <c r="N245" i="10"/>
  <c r="L245" i="4" s="1"/>
  <c r="N112" i="13"/>
  <c r="Q112" i="13"/>
  <c r="N92" i="13"/>
  <c r="Q92" i="13"/>
  <c r="R92" i="13"/>
  <c r="K16" i="8"/>
  <c r="K24" i="8"/>
  <c r="K32" i="8"/>
  <c r="K40" i="8"/>
  <c r="K48" i="8"/>
  <c r="K56" i="8"/>
  <c r="K64" i="8"/>
  <c r="K72" i="8"/>
  <c r="K80" i="8"/>
  <c r="K88" i="8"/>
  <c r="K96" i="8"/>
  <c r="K104" i="8"/>
  <c r="K13" i="8"/>
  <c r="K21" i="8"/>
  <c r="K29" i="8"/>
  <c r="K37" i="8"/>
  <c r="K45" i="8"/>
  <c r="K53" i="8"/>
  <c r="K61" i="8"/>
  <c r="K69" i="8"/>
  <c r="K77" i="8"/>
  <c r="K85" i="8"/>
  <c r="K93" i="8"/>
  <c r="K101" i="8"/>
  <c r="K109" i="8"/>
  <c r="K117" i="8"/>
  <c r="K10" i="8"/>
  <c r="K18" i="8"/>
  <c r="K26" i="8"/>
  <c r="K34" i="8"/>
  <c r="K42" i="8"/>
  <c r="K50" i="8"/>
  <c r="K58" i="8"/>
  <c r="K66" i="8"/>
  <c r="K74" i="8"/>
  <c r="K82" i="8"/>
  <c r="K90" i="8"/>
  <c r="K98" i="8"/>
  <c r="K106" i="8"/>
  <c r="K114" i="8"/>
  <c r="K122" i="8"/>
  <c r="K130" i="8"/>
  <c r="K138" i="8"/>
  <c r="K146" i="8"/>
  <c r="K154" i="8"/>
  <c r="K162" i="8"/>
  <c r="K170" i="8"/>
  <c r="K178" i="8"/>
  <c r="K186" i="8"/>
  <c r="K194" i="8"/>
  <c r="K202" i="8"/>
  <c r="K210" i="8"/>
  <c r="K218" i="8"/>
  <c r="K226" i="8"/>
  <c r="K234" i="8"/>
  <c r="K242" i="8"/>
  <c r="K247" i="8"/>
  <c r="K255" i="8"/>
  <c r="K263" i="8"/>
  <c r="K271" i="8"/>
  <c r="K15" i="8"/>
  <c r="K23" i="8"/>
  <c r="K31" i="8"/>
  <c r="K39" i="8"/>
  <c r="K47" i="8"/>
  <c r="K55" i="8"/>
  <c r="K63" i="8"/>
  <c r="K71" i="8"/>
  <c r="K79" i="8"/>
  <c r="K87" i="8"/>
  <c r="K95" i="8"/>
  <c r="K103" i="8"/>
  <c r="K111" i="8"/>
  <c r="K12" i="8"/>
  <c r="K20" i="8"/>
  <c r="K28" i="8"/>
  <c r="K36" i="8"/>
  <c r="K44" i="8"/>
  <c r="K52" i="8"/>
  <c r="K60" i="8"/>
  <c r="K68" i="8"/>
  <c r="K76" i="8"/>
  <c r="K84" i="8"/>
  <c r="K92" i="8"/>
  <c r="K100" i="8"/>
  <c r="K108" i="8"/>
  <c r="K116" i="8"/>
  <c r="K124" i="8"/>
  <c r="K132" i="8"/>
  <c r="K140" i="8"/>
  <c r="K148" i="8"/>
  <c r="K156" i="8"/>
  <c r="K164" i="8"/>
  <c r="K172" i="8"/>
  <c r="K180" i="8"/>
  <c r="K188" i="8"/>
  <c r="K196" i="8"/>
  <c r="K204" i="8"/>
  <c r="K212" i="8"/>
  <c r="K220" i="8"/>
  <c r="K228" i="8"/>
  <c r="K236" i="8"/>
  <c r="K244" i="8"/>
  <c r="K249" i="8"/>
  <c r="K257" i="8"/>
  <c r="K265" i="8"/>
  <c r="K14" i="8"/>
  <c r="K22" i="8"/>
  <c r="K30" i="8"/>
  <c r="K38" i="8"/>
  <c r="K46" i="8"/>
  <c r="K54" i="8"/>
  <c r="K62" i="8"/>
  <c r="K70" i="8"/>
  <c r="K78" i="8"/>
  <c r="K86" i="8"/>
  <c r="K94" i="8"/>
  <c r="K102" i="8"/>
  <c r="K110" i="8"/>
  <c r="K118" i="8"/>
  <c r="K11" i="8"/>
  <c r="K19" i="8"/>
  <c r="K27" i="8"/>
  <c r="K35" i="8"/>
  <c r="K43" i="8"/>
  <c r="K51" i="8"/>
  <c r="K59" i="8"/>
  <c r="K67" i="8"/>
  <c r="K75" i="8"/>
  <c r="K83" i="8"/>
  <c r="K91" i="8"/>
  <c r="K99" i="8"/>
  <c r="K107" i="8"/>
  <c r="K115" i="8"/>
  <c r="K65" i="8"/>
  <c r="K119" i="8"/>
  <c r="K145" i="8"/>
  <c r="K147" i="8"/>
  <c r="K149" i="8"/>
  <c r="K160" i="8"/>
  <c r="K177" i="8"/>
  <c r="K179" i="8"/>
  <c r="K181" i="8"/>
  <c r="K192" i="8"/>
  <c r="K209" i="8"/>
  <c r="K211" i="8"/>
  <c r="K213" i="8"/>
  <c r="K224" i="8"/>
  <c r="K241" i="8"/>
  <c r="K243" i="8"/>
  <c r="K262" i="8"/>
  <c r="K264" i="8"/>
  <c r="K279" i="8"/>
  <c r="K287" i="8"/>
  <c r="K295" i="8"/>
  <c r="K303" i="8"/>
  <c r="K311" i="8"/>
  <c r="K319" i="8"/>
  <c r="K327" i="8"/>
  <c r="K335" i="8"/>
  <c r="K343" i="8"/>
  <c r="K351" i="8"/>
  <c r="K359" i="8"/>
  <c r="K367" i="8"/>
  <c r="K375" i="8"/>
  <c r="K383" i="8"/>
  <c r="K391" i="8"/>
  <c r="K399" i="8"/>
  <c r="K407" i="8"/>
  <c r="K415" i="8"/>
  <c r="K423" i="8"/>
  <c r="K431" i="8"/>
  <c r="K439" i="8"/>
  <c r="K447" i="8"/>
  <c r="K455" i="8"/>
  <c r="K463" i="8"/>
  <c r="K471" i="8"/>
  <c r="K479" i="8"/>
  <c r="K487" i="8"/>
  <c r="K495" i="8"/>
  <c r="K503" i="8"/>
  <c r="K511" i="8"/>
  <c r="K519" i="8"/>
  <c r="K527" i="8"/>
  <c r="K535" i="8"/>
  <c r="K543" i="8"/>
  <c r="K551" i="8"/>
  <c r="K559" i="8"/>
  <c r="K567" i="8"/>
  <c r="K575" i="8"/>
  <c r="K583" i="8"/>
  <c r="K591" i="8"/>
  <c r="K599" i="8"/>
  <c r="K607" i="8"/>
  <c r="K615" i="8"/>
  <c r="K623" i="8"/>
  <c r="K631" i="8"/>
  <c r="K639" i="8"/>
  <c r="K647" i="8"/>
  <c r="K655" i="8"/>
  <c r="K663" i="8"/>
  <c r="K671" i="8"/>
  <c r="K679" i="8"/>
  <c r="K687" i="8"/>
  <c r="K695" i="8"/>
  <c r="K703" i="8"/>
  <c r="K711" i="8"/>
  <c r="K719" i="8"/>
  <c r="K727" i="8"/>
  <c r="K735" i="8"/>
  <c r="K743" i="8"/>
  <c r="K751" i="8"/>
  <c r="K759" i="8"/>
  <c r="K767" i="8"/>
  <c r="K775" i="8"/>
  <c r="K783" i="8"/>
  <c r="K791" i="8"/>
  <c r="K799" i="8"/>
  <c r="K807" i="8"/>
  <c r="K815" i="8"/>
  <c r="K823" i="8"/>
  <c r="K831" i="8"/>
  <c r="K839" i="8"/>
  <c r="K847" i="8"/>
  <c r="K855" i="8"/>
  <c r="K863" i="8"/>
  <c r="K871" i="8"/>
  <c r="K879" i="8"/>
  <c r="K887" i="8"/>
  <c r="K895" i="8"/>
  <c r="K903" i="8"/>
  <c r="K911" i="8"/>
  <c r="K919" i="8"/>
  <c r="K927" i="8"/>
  <c r="K935" i="8"/>
  <c r="K943" i="8"/>
  <c r="K951" i="8"/>
  <c r="K959" i="8"/>
  <c r="K967" i="8"/>
  <c r="K975" i="8"/>
  <c r="K983" i="8"/>
  <c r="K991" i="8"/>
  <c r="K999" i="8"/>
  <c r="K1007" i="8"/>
  <c r="K1015" i="8"/>
  <c r="K41" i="8"/>
  <c r="K105" i="8"/>
  <c r="K128" i="8"/>
  <c r="K134" i="8"/>
  <c r="K151" i="8"/>
  <c r="K166" i="8"/>
  <c r="K183" i="8"/>
  <c r="K198" i="8"/>
  <c r="K215" i="8"/>
  <c r="K230" i="8"/>
  <c r="K251" i="8"/>
  <c r="K266" i="8"/>
  <c r="K276" i="8"/>
  <c r="K284" i="8"/>
  <c r="K292" i="8"/>
  <c r="K300" i="8"/>
  <c r="K308" i="8"/>
  <c r="K316" i="8"/>
  <c r="K324" i="8"/>
  <c r="K332" i="8"/>
  <c r="K340" i="8"/>
  <c r="K348" i="8"/>
  <c r="K356" i="8"/>
  <c r="K364" i="8"/>
  <c r="K372" i="8"/>
  <c r="K380" i="8"/>
  <c r="K388" i="8"/>
  <c r="K396" i="8"/>
  <c r="K404" i="8"/>
  <c r="K412" i="8"/>
  <c r="K420" i="8"/>
  <c r="K428" i="8"/>
  <c r="K436" i="8"/>
  <c r="K444" i="8"/>
  <c r="K452" i="8"/>
  <c r="K460" i="8"/>
  <c r="K468" i="8"/>
  <c r="K476" i="8"/>
  <c r="K484" i="8"/>
  <c r="K492" i="8"/>
  <c r="K500" i="8"/>
  <c r="K508" i="8"/>
  <c r="K516" i="8"/>
  <c r="K524" i="8"/>
  <c r="K532" i="8"/>
  <c r="K540" i="8"/>
  <c r="K548" i="8"/>
  <c r="K556" i="8"/>
  <c r="K564" i="8"/>
  <c r="K572" i="8"/>
  <c r="K580" i="8"/>
  <c r="K588" i="8"/>
  <c r="K596" i="8"/>
  <c r="K604" i="8"/>
  <c r="K612" i="8"/>
  <c r="K620" i="8"/>
  <c r="K628" i="8"/>
  <c r="K636" i="8"/>
  <c r="K644" i="8"/>
  <c r="K652" i="8"/>
  <c r="K660" i="8"/>
  <c r="K668" i="8"/>
  <c r="K676" i="8"/>
  <c r="K684" i="8"/>
  <c r="K692" i="8"/>
  <c r="K700" i="8"/>
  <c r="K708" i="8"/>
  <c r="K716" i="8"/>
  <c r="K724" i="8"/>
  <c r="K732" i="8"/>
  <c r="K740" i="8"/>
  <c r="K748" i="8"/>
  <c r="K756" i="8"/>
  <c r="K764" i="8"/>
  <c r="K772" i="8"/>
  <c r="K780" i="8"/>
  <c r="K788" i="8"/>
  <c r="K796" i="8"/>
  <c r="K804" i="8"/>
  <c r="K812" i="8"/>
  <c r="K820" i="8"/>
  <c r="K828" i="8"/>
  <c r="K836" i="8"/>
  <c r="K844" i="8"/>
  <c r="K852" i="8"/>
  <c r="K860" i="8"/>
  <c r="K868" i="8"/>
  <c r="K876" i="8"/>
  <c r="K884" i="8"/>
  <c r="K892" i="8"/>
  <c r="K900" i="8"/>
  <c r="K908" i="8"/>
  <c r="K916" i="8"/>
  <c r="K924" i="8"/>
  <c r="K932" i="8"/>
  <c r="K940" i="8"/>
  <c r="K948" i="8"/>
  <c r="K956" i="8"/>
  <c r="K964" i="8"/>
  <c r="K972" i="8"/>
  <c r="K980" i="8"/>
  <c r="K988" i="8"/>
  <c r="K996" i="8"/>
  <c r="K1004" i="8"/>
  <c r="K1012" i="8"/>
  <c r="K17" i="8"/>
  <c r="K81" i="8"/>
  <c r="K136" i="8"/>
  <c r="K153" i="8"/>
  <c r="K155" i="8"/>
  <c r="K157" i="8"/>
  <c r="K168" i="8"/>
  <c r="K185" i="8"/>
  <c r="K187" i="8"/>
  <c r="K189" i="8"/>
  <c r="K200" i="8"/>
  <c r="K217" i="8"/>
  <c r="K219" i="8"/>
  <c r="K221" i="8"/>
  <c r="K232" i="8"/>
  <c r="K253" i="8"/>
  <c r="K268" i="8"/>
  <c r="K273" i="8"/>
  <c r="K281" i="8"/>
  <c r="K289" i="8"/>
  <c r="K297" i="8"/>
  <c r="K305" i="8"/>
  <c r="K313" i="8"/>
  <c r="K321" i="8"/>
  <c r="K329" i="8"/>
  <c r="K337" i="8"/>
  <c r="K345" i="8"/>
  <c r="K353" i="8"/>
  <c r="K361" i="8"/>
  <c r="K369" i="8"/>
  <c r="K377" i="8"/>
  <c r="K385" i="8"/>
  <c r="K393" i="8"/>
  <c r="K401" i="8"/>
  <c r="K409" i="8"/>
  <c r="K417" i="8"/>
  <c r="K425" i="8"/>
  <c r="K433" i="8"/>
  <c r="K441" i="8"/>
  <c r="K449" i="8"/>
  <c r="K457" i="8"/>
  <c r="K465" i="8"/>
  <c r="K473" i="8"/>
  <c r="K481" i="8"/>
  <c r="K489" i="8"/>
  <c r="K497" i="8"/>
  <c r="K505" i="8"/>
  <c r="K513" i="8"/>
  <c r="K521" i="8"/>
  <c r="K529" i="8"/>
  <c r="K537" i="8"/>
  <c r="K545" i="8"/>
  <c r="K553" i="8"/>
  <c r="K561" i="8"/>
  <c r="K569" i="8"/>
  <c r="K577" i="8"/>
  <c r="K585" i="8"/>
  <c r="K593" i="8"/>
  <c r="K601" i="8"/>
  <c r="K609" i="8"/>
  <c r="K617" i="8"/>
  <c r="K625" i="8"/>
  <c r="K633" i="8"/>
  <c r="K641" i="8"/>
  <c r="K649" i="8"/>
  <c r="K657" i="8"/>
  <c r="K665" i="8"/>
  <c r="K673" i="8"/>
  <c r="K681" i="8"/>
  <c r="K689" i="8"/>
  <c r="K697" i="8"/>
  <c r="K705" i="8"/>
  <c r="K713" i="8"/>
  <c r="K721" i="8"/>
  <c r="K729" i="8"/>
  <c r="K737" i="8"/>
  <c r="K745" i="8"/>
  <c r="K753" i="8"/>
  <c r="K761" i="8"/>
  <c r="K769" i="8"/>
  <c r="K777" i="8"/>
  <c r="K785" i="8"/>
  <c r="K793" i="8"/>
  <c r="K801" i="8"/>
  <c r="K809" i="8"/>
  <c r="K817" i="8"/>
  <c r="K825" i="8"/>
  <c r="K833" i="8"/>
  <c r="K841" i="8"/>
  <c r="K849" i="8"/>
  <c r="K857" i="8"/>
  <c r="K865" i="8"/>
  <c r="K873" i="8"/>
  <c r="K881" i="8"/>
  <c r="K889" i="8"/>
  <c r="K897" i="8"/>
  <c r="K905" i="8"/>
  <c r="K913" i="8"/>
  <c r="K921" i="8"/>
  <c r="K929" i="8"/>
  <c r="K937" i="8"/>
  <c r="K945" i="8"/>
  <c r="K953" i="8"/>
  <c r="K961" i="8"/>
  <c r="K969" i="8"/>
  <c r="K977" i="8"/>
  <c r="K985" i="8"/>
  <c r="K993" i="8"/>
  <c r="K1001" i="8"/>
  <c r="K1009" i="8"/>
  <c r="K1017" i="8"/>
  <c r="K57" i="8"/>
  <c r="K112" i="8"/>
  <c r="K123" i="8"/>
  <c r="K142" i="8"/>
  <c r="K159" i="8"/>
  <c r="K174" i="8"/>
  <c r="K191" i="8"/>
  <c r="K206" i="8"/>
  <c r="K223" i="8"/>
  <c r="K238" i="8"/>
  <c r="K259" i="8"/>
  <c r="K278" i="8"/>
  <c r="K286" i="8"/>
  <c r="K294" i="8"/>
  <c r="K302" i="8"/>
  <c r="K310" i="8"/>
  <c r="K318" i="8"/>
  <c r="K326" i="8"/>
  <c r="K334" i="8"/>
  <c r="K342" i="8"/>
  <c r="K350" i="8"/>
  <c r="K358" i="8"/>
  <c r="K366" i="8"/>
  <c r="K374" i="8"/>
  <c r="K382" i="8"/>
  <c r="K390" i="8"/>
  <c r="K398" i="8"/>
  <c r="K406" i="8"/>
  <c r="K414" i="8"/>
  <c r="K422" i="8"/>
  <c r="K430" i="8"/>
  <c r="K438" i="8"/>
  <c r="K446" i="8"/>
  <c r="K454" i="8"/>
  <c r="K462" i="8"/>
  <c r="K470" i="8"/>
  <c r="K478" i="8"/>
  <c r="K486" i="8"/>
  <c r="K494" i="8"/>
  <c r="K502" i="8"/>
  <c r="K510" i="8"/>
  <c r="K518" i="8"/>
  <c r="K526" i="8"/>
  <c r="K534" i="8"/>
  <c r="K542" i="8"/>
  <c r="K550" i="8"/>
  <c r="K558" i="8"/>
  <c r="K566" i="8"/>
  <c r="K574" i="8"/>
  <c r="K582" i="8"/>
  <c r="K590" i="8"/>
  <c r="K598" i="8"/>
  <c r="K606" i="8"/>
  <c r="K614" i="8"/>
  <c r="K622" i="8"/>
  <c r="K630" i="8"/>
  <c r="K638" i="8"/>
  <c r="K646" i="8"/>
  <c r="K654" i="8"/>
  <c r="K662" i="8"/>
  <c r="K670" i="8"/>
  <c r="K678" i="8"/>
  <c r="K686" i="8"/>
  <c r="K694" i="8"/>
  <c r="K702" i="8"/>
  <c r="K710" i="8"/>
  <c r="K718" i="8"/>
  <c r="K726" i="8"/>
  <c r="K734" i="8"/>
  <c r="K742" i="8"/>
  <c r="K750" i="8"/>
  <c r="K758" i="8"/>
  <c r="K766" i="8"/>
  <c r="K774" i="8"/>
  <c r="K782" i="8"/>
  <c r="K790" i="8"/>
  <c r="K798" i="8"/>
  <c r="K806" i="8"/>
  <c r="K814" i="8"/>
  <c r="K822" i="8"/>
  <c r="K830" i="8"/>
  <c r="K838" i="8"/>
  <c r="K846" i="8"/>
  <c r="K854" i="8"/>
  <c r="K862" i="8"/>
  <c r="K870" i="8"/>
  <c r="K878" i="8"/>
  <c r="K886" i="8"/>
  <c r="K894" i="8"/>
  <c r="K902" i="8"/>
  <c r="K910" i="8"/>
  <c r="K918" i="8"/>
  <c r="K926" i="8"/>
  <c r="K934" i="8"/>
  <c r="K942" i="8"/>
  <c r="K950" i="8"/>
  <c r="K958" i="8"/>
  <c r="K966" i="8"/>
  <c r="K974" i="8"/>
  <c r="K982" i="8"/>
  <c r="K990" i="8"/>
  <c r="K998" i="8"/>
  <c r="K1006" i="8"/>
  <c r="K1014" i="8"/>
  <c r="K33" i="8"/>
  <c r="K97" i="8"/>
  <c r="K9" i="8"/>
  <c r="K73" i="8"/>
  <c r="K121" i="8"/>
  <c r="K126" i="8"/>
  <c r="K135" i="8"/>
  <c r="K150" i="8"/>
  <c r="K167" i="8"/>
  <c r="K182" i="8"/>
  <c r="K199" i="8"/>
  <c r="K214" i="8"/>
  <c r="K231" i="8"/>
  <c r="K252" i="8"/>
  <c r="K272" i="8"/>
  <c r="K280" i="8"/>
  <c r="K288" i="8"/>
  <c r="K296" i="8"/>
  <c r="K304" i="8"/>
  <c r="K312" i="8"/>
  <c r="K320" i="8"/>
  <c r="K328" i="8"/>
  <c r="K336" i="8"/>
  <c r="K344" i="8"/>
  <c r="K352" i="8"/>
  <c r="K360" i="8"/>
  <c r="K368" i="8"/>
  <c r="K376" i="8"/>
  <c r="K384" i="8"/>
  <c r="K392" i="8"/>
  <c r="K400" i="8"/>
  <c r="K408" i="8"/>
  <c r="K416" i="8"/>
  <c r="K424" i="8"/>
  <c r="K432" i="8"/>
  <c r="K440" i="8"/>
  <c r="K448" i="8"/>
  <c r="K456" i="8"/>
  <c r="K464" i="8"/>
  <c r="K472" i="8"/>
  <c r="K480" i="8"/>
  <c r="K488" i="8"/>
  <c r="K496" i="8"/>
  <c r="K504" i="8"/>
  <c r="K512" i="8"/>
  <c r="K520" i="8"/>
  <c r="K528" i="8"/>
  <c r="K536" i="8"/>
  <c r="K544" i="8"/>
  <c r="K552" i="8"/>
  <c r="K560" i="8"/>
  <c r="K568" i="8"/>
  <c r="K576" i="8"/>
  <c r="K584" i="8"/>
  <c r="K592" i="8"/>
  <c r="K600" i="8"/>
  <c r="K608" i="8"/>
  <c r="K616" i="8"/>
  <c r="K624" i="8"/>
  <c r="K632" i="8"/>
  <c r="K640" i="8"/>
  <c r="K648" i="8"/>
  <c r="K656" i="8"/>
  <c r="K664" i="8"/>
  <c r="K672" i="8"/>
  <c r="K680" i="8"/>
  <c r="K688" i="8"/>
  <c r="K696" i="8"/>
  <c r="K704" i="8"/>
  <c r="K712" i="8"/>
  <c r="K720" i="8"/>
  <c r="K728" i="8"/>
  <c r="K736" i="8"/>
  <c r="K744" i="8"/>
  <c r="K752" i="8"/>
  <c r="K760" i="8"/>
  <c r="K768" i="8"/>
  <c r="K776" i="8"/>
  <c r="K784" i="8"/>
  <c r="K792" i="8"/>
  <c r="K800" i="8"/>
  <c r="K808" i="8"/>
  <c r="K816" i="8"/>
  <c r="K824" i="8"/>
  <c r="K832" i="8"/>
  <c r="K840" i="8"/>
  <c r="K848" i="8"/>
  <c r="K856" i="8"/>
  <c r="K864" i="8"/>
  <c r="K872" i="8"/>
  <c r="K880" i="8"/>
  <c r="K888" i="8"/>
  <c r="K896" i="8"/>
  <c r="K904" i="8"/>
  <c r="K912" i="8"/>
  <c r="K920" i="8"/>
  <c r="K928" i="8"/>
  <c r="K936" i="8"/>
  <c r="K944" i="8"/>
  <c r="K952" i="8"/>
  <c r="K960" i="8"/>
  <c r="K968" i="8"/>
  <c r="K976" i="8"/>
  <c r="K984" i="8"/>
  <c r="K992" i="8"/>
  <c r="K1000" i="8"/>
  <c r="K1008" i="8"/>
  <c r="K1016" i="8"/>
  <c r="K49" i="8"/>
  <c r="K113" i="8"/>
  <c r="K120" i="8"/>
  <c r="K137" i="8"/>
  <c r="K139" i="8"/>
  <c r="K141" i="8"/>
  <c r="K152" i="8"/>
  <c r="K169" i="8"/>
  <c r="K171" i="8"/>
  <c r="K173" i="8"/>
  <c r="K184" i="8"/>
  <c r="K201" i="8"/>
  <c r="K203" i="8"/>
  <c r="K205" i="8"/>
  <c r="K216" i="8"/>
  <c r="K233" i="8"/>
  <c r="K235" i="8"/>
  <c r="K237" i="8"/>
  <c r="K254" i="8"/>
  <c r="K256" i="8"/>
  <c r="K258" i="8"/>
  <c r="K267" i="8"/>
  <c r="K277" i="8"/>
  <c r="K285" i="8"/>
  <c r="K293" i="8"/>
  <c r="K301" i="8"/>
  <c r="K309" i="8"/>
  <c r="K317" i="8"/>
  <c r="K325" i="8"/>
  <c r="K333" i="8"/>
  <c r="K341" i="8"/>
  <c r="K349" i="8"/>
  <c r="K357" i="8"/>
  <c r="K365" i="8"/>
  <c r="K373" i="8"/>
  <c r="K381" i="8"/>
  <c r="K389" i="8"/>
  <c r="K397" i="8"/>
  <c r="K405" i="8"/>
  <c r="K413" i="8"/>
  <c r="K421" i="8"/>
  <c r="K429" i="8"/>
  <c r="K437" i="8"/>
  <c r="K445" i="8"/>
  <c r="K453" i="8"/>
  <c r="K461" i="8"/>
  <c r="K469" i="8"/>
  <c r="K477" i="8"/>
  <c r="K485" i="8"/>
  <c r="K493" i="8"/>
  <c r="K501" i="8"/>
  <c r="K509" i="8"/>
  <c r="K517" i="8"/>
  <c r="K525" i="8"/>
  <c r="K533" i="8"/>
  <c r="K541" i="8"/>
  <c r="K549" i="8"/>
  <c r="K557" i="8"/>
  <c r="K565" i="8"/>
  <c r="K573" i="8"/>
  <c r="K581" i="8"/>
  <c r="K589" i="8"/>
  <c r="K597" i="8"/>
  <c r="K605" i="8"/>
  <c r="K613" i="8"/>
  <c r="K621" i="8"/>
  <c r="K629" i="8"/>
  <c r="K637" i="8"/>
  <c r="K645" i="8"/>
  <c r="K653" i="8"/>
  <c r="K661" i="8"/>
  <c r="K669" i="8"/>
  <c r="K677" i="8"/>
  <c r="K685" i="8"/>
  <c r="K693" i="8"/>
  <c r="K701" i="8"/>
  <c r="K709" i="8"/>
  <c r="K717" i="8"/>
  <c r="K725" i="8"/>
  <c r="K733" i="8"/>
  <c r="K741" i="8"/>
  <c r="K749" i="8"/>
  <c r="K757" i="8"/>
  <c r="K765" i="8"/>
  <c r="K773" i="8"/>
  <c r="K781" i="8"/>
  <c r="K789" i="8"/>
  <c r="K797" i="8"/>
  <c r="K805" i="8"/>
  <c r="K813" i="8"/>
  <c r="K821" i="8"/>
  <c r="K829" i="8"/>
  <c r="K837" i="8"/>
  <c r="K845" i="8"/>
  <c r="K853" i="8"/>
  <c r="K861" i="8"/>
  <c r="K869" i="8"/>
  <c r="K877" i="8"/>
  <c r="K885" i="8"/>
  <c r="K893" i="8"/>
  <c r="K901" i="8"/>
  <c r="K909" i="8"/>
  <c r="K917" i="8"/>
  <c r="K925" i="8"/>
  <c r="K933" i="8"/>
  <c r="K941" i="8"/>
  <c r="K949" i="8"/>
  <c r="K957" i="8"/>
  <c r="K965" i="8"/>
  <c r="K973" i="8"/>
  <c r="K981" i="8"/>
  <c r="K989" i="8"/>
  <c r="K997" i="8"/>
  <c r="K1005" i="8"/>
  <c r="K1013" i="8"/>
  <c r="K133" i="8"/>
  <c r="K175" i="8"/>
  <c r="K225" i="8"/>
  <c r="K240" i="8"/>
  <c r="K250" i="8"/>
  <c r="K1022" i="8"/>
  <c r="K1030" i="8"/>
  <c r="K1038" i="8"/>
  <c r="K127" i="8"/>
  <c r="K131" i="8"/>
  <c r="K248" i="8"/>
  <c r="K275" i="8"/>
  <c r="K290" i="8"/>
  <c r="K307" i="8"/>
  <c r="K322" i="8"/>
  <c r="K339" i="8"/>
  <c r="K354" i="8"/>
  <c r="K371" i="8"/>
  <c r="K386" i="8"/>
  <c r="K403" i="8"/>
  <c r="K418" i="8"/>
  <c r="K435" i="8"/>
  <c r="K450" i="8"/>
  <c r="K467" i="8"/>
  <c r="K482" i="8"/>
  <c r="K499" i="8"/>
  <c r="K514" i="8"/>
  <c r="K531" i="8"/>
  <c r="K546" i="8"/>
  <c r="K563" i="8"/>
  <c r="K578" i="8"/>
  <c r="K595" i="8"/>
  <c r="K610" i="8"/>
  <c r="K627" i="8"/>
  <c r="K642" i="8"/>
  <c r="K659" i="8"/>
  <c r="K674" i="8"/>
  <c r="K691" i="8"/>
  <c r="K706" i="8"/>
  <c r="K723" i="8"/>
  <c r="K738" i="8"/>
  <c r="K755" i="8"/>
  <c r="K770" i="8"/>
  <c r="K787" i="8"/>
  <c r="K802" i="8"/>
  <c r="K819" i="8"/>
  <c r="K834" i="8"/>
  <c r="K851" i="8"/>
  <c r="K866" i="8"/>
  <c r="K883" i="8"/>
  <c r="K898" i="8"/>
  <c r="K915" i="8"/>
  <c r="K930" i="8"/>
  <c r="K947" i="8"/>
  <c r="K962" i="8"/>
  <c r="K979" i="8"/>
  <c r="K994" i="8"/>
  <c r="K1011" i="8"/>
  <c r="K1019" i="8"/>
  <c r="K1027" i="8"/>
  <c r="K1035" i="8"/>
  <c r="K1043" i="8"/>
  <c r="K1051" i="8"/>
  <c r="K1059" i="8"/>
  <c r="K1067" i="8"/>
  <c r="K1075" i="8"/>
  <c r="K1083" i="8"/>
  <c r="K1091" i="8"/>
  <c r="K1099" i="8"/>
  <c r="K1107" i="8"/>
  <c r="K1115" i="8"/>
  <c r="K1123" i="8"/>
  <c r="K1131" i="8"/>
  <c r="K1139" i="8"/>
  <c r="K1147" i="8"/>
  <c r="K1155" i="8"/>
  <c r="K1163" i="8"/>
  <c r="K1171" i="8"/>
  <c r="K1179" i="8"/>
  <c r="K1187" i="8"/>
  <c r="K1195" i="8"/>
  <c r="K1203" i="8"/>
  <c r="K1211" i="8"/>
  <c r="K1219" i="8"/>
  <c r="K1227" i="8"/>
  <c r="K1235" i="8"/>
  <c r="K1243" i="8"/>
  <c r="K1251" i="8"/>
  <c r="K1259" i="8"/>
  <c r="K1267" i="8"/>
  <c r="K1275" i="8"/>
  <c r="K1283" i="8"/>
  <c r="K1291" i="8"/>
  <c r="K1299" i="8"/>
  <c r="K1307" i="8"/>
  <c r="K1315" i="8"/>
  <c r="K1323" i="8"/>
  <c r="K1331" i="8"/>
  <c r="K1339" i="8"/>
  <c r="K1347" i="8"/>
  <c r="K1355" i="8"/>
  <c r="K1363" i="8"/>
  <c r="K1371" i="8"/>
  <c r="K1379" i="8"/>
  <c r="K1387" i="8"/>
  <c r="K1395" i="8"/>
  <c r="K1403" i="8"/>
  <c r="K1411" i="8"/>
  <c r="K1419" i="8"/>
  <c r="K1427" i="8"/>
  <c r="K1435" i="8"/>
  <c r="K1443" i="8"/>
  <c r="K1451" i="8"/>
  <c r="K1459" i="8"/>
  <c r="K1467" i="8"/>
  <c r="K1475" i="8"/>
  <c r="K1483" i="8"/>
  <c r="K1491" i="8"/>
  <c r="K1499" i="8"/>
  <c r="K1507" i="8"/>
  <c r="K1515" i="8"/>
  <c r="K1523" i="8"/>
  <c r="K1531" i="8"/>
  <c r="K1539" i="8"/>
  <c r="K1547" i="8"/>
  <c r="K1555" i="8"/>
  <c r="K1563" i="8"/>
  <c r="K1571" i="8"/>
  <c r="K1579" i="8"/>
  <c r="K1587" i="8"/>
  <c r="K1595" i="8"/>
  <c r="K1603" i="8"/>
  <c r="K1611" i="8"/>
  <c r="K1619" i="8"/>
  <c r="K1627" i="8"/>
  <c r="K1635" i="8"/>
  <c r="K1643" i="8"/>
  <c r="K1651" i="8"/>
  <c r="K1659" i="8"/>
  <c r="K1667" i="8"/>
  <c r="K1675" i="8"/>
  <c r="K1683" i="8"/>
  <c r="K1691" i="8"/>
  <c r="K89" i="8"/>
  <c r="K129" i="8"/>
  <c r="K144" i="8"/>
  <c r="K165" i="8"/>
  <c r="K207" i="8"/>
  <c r="K261" i="8"/>
  <c r="K270" i="8"/>
  <c r="K158" i="8"/>
  <c r="K163" i="8"/>
  <c r="K282" i="8"/>
  <c r="K299" i="8"/>
  <c r="K314" i="8"/>
  <c r="K331" i="8"/>
  <c r="K346" i="8"/>
  <c r="K363" i="8"/>
  <c r="K378" i="8"/>
  <c r="K395" i="8"/>
  <c r="K410" i="8"/>
  <c r="K427" i="8"/>
  <c r="K442" i="8"/>
  <c r="K459" i="8"/>
  <c r="K474" i="8"/>
  <c r="K491" i="8"/>
  <c r="K506" i="8"/>
  <c r="K523" i="8"/>
  <c r="K538" i="8"/>
  <c r="K555" i="8"/>
  <c r="K570" i="8"/>
  <c r="K587" i="8"/>
  <c r="K602" i="8"/>
  <c r="K619" i="8"/>
  <c r="K634" i="8"/>
  <c r="K651" i="8"/>
  <c r="K666" i="8"/>
  <c r="K683" i="8"/>
  <c r="K698" i="8"/>
  <c r="K715" i="8"/>
  <c r="K730" i="8"/>
  <c r="K747" i="8"/>
  <c r="K762" i="8"/>
  <c r="K779" i="8"/>
  <c r="K794" i="8"/>
  <c r="K811" i="8"/>
  <c r="K826" i="8"/>
  <c r="K843" i="8"/>
  <c r="K858" i="8"/>
  <c r="K875" i="8"/>
  <c r="K890" i="8"/>
  <c r="K907" i="8"/>
  <c r="K922" i="8"/>
  <c r="K939" i="8"/>
  <c r="K954" i="8"/>
  <c r="K971" i="8"/>
  <c r="K986" i="8"/>
  <c r="K1003" i="8"/>
  <c r="K1021" i="8"/>
  <c r="K1029" i="8"/>
  <c r="K1037" i="8"/>
  <c r="K1045" i="8"/>
  <c r="K1053" i="8"/>
  <c r="K1061" i="8"/>
  <c r="K1069" i="8"/>
  <c r="K1077" i="8"/>
  <c r="K1085" i="8"/>
  <c r="K1093" i="8"/>
  <c r="K1101" i="8"/>
  <c r="K1109" i="8"/>
  <c r="K1117" i="8"/>
  <c r="K1125" i="8"/>
  <c r="K1133" i="8"/>
  <c r="K1141" i="8"/>
  <c r="K1149" i="8"/>
  <c r="K1157" i="8"/>
  <c r="K1165" i="8"/>
  <c r="K1173" i="8"/>
  <c r="K1181" i="8"/>
  <c r="K1189" i="8"/>
  <c r="K1197" i="8"/>
  <c r="K1205" i="8"/>
  <c r="K1213" i="8"/>
  <c r="K1221" i="8"/>
  <c r="K1229" i="8"/>
  <c r="K1237" i="8"/>
  <c r="K1245" i="8"/>
  <c r="K1253" i="8"/>
  <c r="K1261" i="8"/>
  <c r="K1269" i="8"/>
  <c r="K1277" i="8"/>
  <c r="K1285" i="8"/>
  <c r="K1293" i="8"/>
  <c r="K1301" i="8"/>
  <c r="K1309" i="8"/>
  <c r="K1317" i="8"/>
  <c r="K1325" i="8"/>
  <c r="K1333" i="8"/>
  <c r="K1341" i="8"/>
  <c r="K1349" i="8"/>
  <c r="K1357" i="8"/>
  <c r="K1365" i="8"/>
  <c r="K1373" i="8"/>
  <c r="K1381" i="8"/>
  <c r="K1389" i="8"/>
  <c r="K1397" i="8"/>
  <c r="K1405" i="8"/>
  <c r="K1413" i="8"/>
  <c r="K1421" i="8"/>
  <c r="K1429" i="8"/>
  <c r="K1437" i="8"/>
  <c r="K1445" i="8"/>
  <c r="K1453" i="8"/>
  <c r="K1461" i="8"/>
  <c r="K1469" i="8"/>
  <c r="K1477" i="8"/>
  <c r="K1485" i="8"/>
  <c r="K1493" i="8"/>
  <c r="K1501" i="8"/>
  <c r="K1509" i="8"/>
  <c r="K1517" i="8"/>
  <c r="K1525" i="8"/>
  <c r="K1533" i="8"/>
  <c r="K1541" i="8"/>
  <c r="K1549" i="8"/>
  <c r="K1557" i="8"/>
  <c r="K1565" i="8"/>
  <c r="K1573" i="8"/>
  <c r="K1581" i="8"/>
  <c r="K1589" i="8"/>
  <c r="K1597" i="8"/>
  <c r="K1605" i="8"/>
  <c r="K1613" i="8"/>
  <c r="K1621" i="8"/>
  <c r="K1629" i="8"/>
  <c r="K1637" i="8"/>
  <c r="K1645" i="8"/>
  <c r="K1653" i="8"/>
  <c r="K1661" i="8"/>
  <c r="K1669" i="8"/>
  <c r="K1677" i="8"/>
  <c r="K1685" i="8"/>
  <c r="K1693" i="8"/>
  <c r="K125" i="8"/>
  <c r="K161" i="8"/>
  <c r="K176" i="8"/>
  <c r="K197" i="8"/>
  <c r="K239" i="8"/>
  <c r="K1018" i="8"/>
  <c r="K1026" i="8"/>
  <c r="K1034" i="8"/>
  <c r="K1042" i="8"/>
  <c r="K1050" i="8"/>
  <c r="K1058" i="8"/>
  <c r="K1066" i="8"/>
  <c r="K1074" i="8"/>
  <c r="K1082" i="8"/>
  <c r="K1090" i="8"/>
  <c r="K1098" i="8"/>
  <c r="K1106" i="8"/>
  <c r="K1114" i="8"/>
  <c r="K1122" i="8"/>
  <c r="K1130" i="8"/>
  <c r="K1138" i="8"/>
  <c r="K1146" i="8"/>
  <c r="K1154" i="8"/>
  <c r="K1162" i="8"/>
  <c r="K1170" i="8"/>
  <c r="K1178" i="8"/>
  <c r="K1186" i="8"/>
  <c r="K1194" i="8"/>
  <c r="K1202" i="8"/>
  <c r="K1210" i="8"/>
  <c r="K1218" i="8"/>
  <c r="K1226" i="8"/>
  <c r="K1234" i="8"/>
  <c r="K1242" i="8"/>
  <c r="K1250" i="8"/>
  <c r="K1258" i="8"/>
  <c r="K1266" i="8"/>
  <c r="K1274" i="8"/>
  <c r="K1282" i="8"/>
  <c r="K1290" i="8"/>
  <c r="K1298" i="8"/>
  <c r="K1306" i="8"/>
  <c r="K1314" i="8"/>
  <c r="K1322" i="8"/>
  <c r="K1330" i="8"/>
  <c r="K1338" i="8"/>
  <c r="K1346" i="8"/>
  <c r="K1354" i="8"/>
  <c r="K1362" i="8"/>
  <c r="K1370" i="8"/>
  <c r="K1378" i="8"/>
  <c r="K1386" i="8"/>
  <c r="K1394" i="8"/>
  <c r="K1402" i="8"/>
  <c r="K1410" i="8"/>
  <c r="K1418" i="8"/>
  <c r="K1426" i="8"/>
  <c r="K1434" i="8"/>
  <c r="K1442" i="8"/>
  <c r="K1450" i="8"/>
  <c r="K1458" i="8"/>
  <c r="K1466" i="8"/>
  <c r="K1474" i="8"/>
  <c r="K1482" i="8"/>
  <c r="K1490" i="8"/>
  <c r="K1498" i="8"/>
  <c r="K1506" i="8"/>
  <c r="K1514" i="8"/>
  <c r="K1522" i="8"/>
  <c r="K1530" i="8"/>
  <c r="K1538" i="8"/>
  <c r="K1546" i="8"/>
  <c r="K1554" i="8"/>
  <c r="K1562" i="8"/>
  <c r="K1570" i="8"/>
  <c r="K1578" i="8"/>
  <c r="K1586" i="8"/>
  <c r="K1594" i="8"/>
  <c r="K1602" i="8"/>
  <c r="K1610" i="8"/>
  <c r="K1618" i="8"/>
  <c r="K1626" i="8"/>
  <c r="K1634" i="8"/>
  <c r="K1642" i="8"/>
  <c r="K1650" i="8"/>
  <c r="K1658" i="8"/>
  <c r="K1666" i="8"/>
  <c r="K1674" i="8"/>
  <c r="K1682" i="8"/>
  <c r="K1690" i="8"/>
  <c r="K25" i="8"/>
  <c r="K190" i="8"/>
  <c r="K195" i="8"/>
  <c r="K274" i="8"/>
  <c r="K291" i="8"/>
  <c r="K306" i="8"/>
  <c r="K323" i="8"/>
  <c r="K338" i="8"/>
  <c r="K355" i="8"/>
  <c r="K370" i="8"/>
  <c r="K387" i="8"/>
  <c r="K402" i="8"/>
  <c r="K419" i="8"/>
  <c r="K434" i="8"/>
  <c r="K451" i="8"/>
  <c r="K466" i="8"/>
  <c r="K483" i="8"/>
  <c r="K498" i="8"/>
  <c r="K515" i="8"/>
  <c r="K530" i="8"/>
  <c r="K547" i="8"/>
  <c r="K562" i="8"/>
  <c r="K579" i="8"/>
  <c r="K594" i="8"/>
  <c r="K611" i="8"/>
  <c r="K626" i="8"/>
  <c r="K643" i="8"/>
  <c r="K658" i="8"/>
  <c r="K675" i="8"/>
  <c r="K690" i="8"/>
  <c r="K707" i="8"/>
  <c r="K722" i="8"/>
  <c r="K739" i="8"/>
  <c r="K754" i="8"/>
  <c r="K771" i="8"/>
  <c r="K786" i="8"/>
  <c r="K803" i="8"/>
  <c r="K818" i="8"/>
  <c r="K835" i="8"/>
  <c r="K850" i="8"/>
  <c r="K867" i="8"/>
  <c r="K882" i="8"/>
  <c r="K899" i="8"/>
  <c r="K914" i="8"/>
  <c r="K931" i="8"/>
  <c r="K946" i="8"/>
  <c r="K963" i="8"/>
  <c r="K978" i="8"/>
  <c r="K995" i="8"/>
  <c r="K1010" i="8"/>
  <c r="K1023" i="8"/>
  <c r="K1031" i="8"/>
  <c r="K1039" i="8"/>
  <c r="K1047" i="8"/>
  <c r="K1055" i="8"/>
  <c r="K1063" i="8"/>
  <c r="K1071" i="8"/>
  <c r="K1079" i="8"/>
  <c r="K1087" i="8"/>
  <c r="K1095" i="8"/>
  <c r="K1103" i="8"/>
  <c r="K1111" i="8"/>
  <c r="K1119" i="8"/>
  <c r="K1127" i="8"/>
  <c r="K1135" i="8"/>
  <c r="K1143" i="8"/>
  <c r="K1151" i="8"/>
  <c r="K1159" i="8"/>
  <c r="K1167" i="8"/>
  <c r="K1175" i="8"/>
  <c r="K1183" i="8"/>
  <c r="K1191" i="8"/>
  <c r="K1199" i="8"/>
  <c r="K1207" i="8"/>
  <c r="K1215" i="8"/>
  <c r="K1223" i="8"/>
  <c r="K1231" i="8"/>
  <c r="K1239" i="8"/>
  <c r="K1247" i="8"/>
  <c r="K1255" i="8"/>
  <c r="K1263" i="8"/>
  <c r="K1271" i="8"/>
  <c r="K1279" i="8"/>
  <c r="K1287" i="8"/>
  <c r="K1295" i="8"/>
  <c r="K1303" i="8"/>
  <c r="K1311" i="8"/>
  <c r="K1319" i="8"/>
  <c r="K1327" i="8"/>
  <c r="K1335" i="8"/>
  <c r="K1343" i="8"/>
  <c r="K1351" i="8"/>
  <c r="K1359" i="8"/>
  <c r="K1367" i="8"/>
  <c r="K1375" i="8"/>
  <c r="K1383" i="8"/>
  <c r="K1391" i="8"/>
  <c r="K1399" i="8"/>
  <c r="K1407" i="8"/>
  <c r="K1415" i="8"/>
  <c r="K1423" i="8"/>
  <c r="K1431" i="8"/>
  <c r="K1439" i="8"/>
  <c r="K1447" i="8"/>
  <c r="K1455" i="8"/>
  <c r="K1463" i="8"/>
  <c r="K1471" i="8"/>
  <c r="K1479" i="8"/>
  <c r="K1487" i="8"/>
  <c r="K1495" i="8"/>
  <c r="K1503" i="8"/>
  <c r="K1511" i="8"/>
  <c r="K1519" i="8"/>
  <c r="K1527" i="8"/>
  <c r="K1535" i="8"/>
  <c r="K1543" i="8"/>
  <c r="K1551" i="8"/>
  <c r="K1559" i="8"/>
  <c r="K1567" i="8"/>
  <c r="K1575" i="8"/>
  <c r="K1583" i="8"/>
  <c r="K1591" i="8"/>
  <c r="K1599" i="8"/>
  <c r="K1607" i="8"/>
  <c r="K1615" i="8"/>
  <c r="K1623" i="8"/>
  <c r="K1631" i="8"/>
  <c r="K1639" i="8"/>
  <c r="K1647" i="8"/>
  <c r="K1655" i="8"/>
  <c r="K1663" i="8"/>
  <c r="K1671" i="8"/>
  <c r="K1679" i="8"/>
  <c r="K1687" i="8"/>
  <c r="K143" i="8"/>
  <c r="K193" i="8"/>
  <c r="K208" i="8"/>
  <c r="K229" i="8"/>
  <c r="K260" i="8"/>
  <c r="K269" i="8"/>
  <c r="K1020" i="8"/>
  <c r="K1028" i="8"/>
  <c r="K1036" i="8"/>
  <c r="K1044" i="8"/>
  <c r="K1052" i="8"/>
  <c r="K1060" i="8"/>
  <c r="K1068" i="8"/>
  <c r="K1076" i="8"/>
  <c r="K1084" i="8"/>
  <c r="K1092" i="8"/>
  <c r="K1100" i="8"/>
  <c r="K1108" i="8"/>
  <c r="K1116" i="8"/>
  <c r="K1124" i="8"/>
  <c r="K1132" i="8"/>
  <c r="K1140" i="8"/>
  <c r="K1148" i="8"/>
  <c r="K1156" i="8"/>
  <c r="K1164" i="8"/>
  <c r="K1172" i="8"/>
  <c r="K1180" i="8"/>
  <c r="K1188" i="8"/>
  <c r="K1196" i="8"/>
  <c r="K1204" i="8"/>
  <c r="K1212" i="8"/>
  <c r="K1220" i="8"/>
  <c r="K1228" i="8"/>
  <c r="K1236" i="8"/>
  <c r="K1244" i="8"/>
  <c r="K1252" i="8"/>
  <c r="K1260" i="8"/>
  <c r="K1268" i="8"/>
  <c r="K1276" i="8"/>
  <c r="K1284" i="8"/>
  <c r="K1292" i="8"/>
  <c r="K1300" i="8"/>
  <c r="K1308" i="8"/>
  <c r="K1316" i="8"/>
  <c r="K1324" i="8"/>
  <c r="K1332" i="8"/>
  <c r="K1340" i="8"/>
  <c r="K1348" i="8"/>
  <c r="K1356" i="8"/>
  <c r="K1364" i="8"/>
  <c r="K1372" i="8"/>
  <c r="K1380" i="8"/>
  <c r="K1388" i="8"/>
  <c r="K1396" i="8"/>
  <c r="K1404" i="8"/>
  <c r="K1412" i="8"/>
  <c r="K1420" i="8"/>
  <c r="K1428" i="8"/>
  <c r="K1436" i="8"/>
  <c r="K1444" i="8"/>
  <c r="K1452" i="8"/>
  <c r="K1460" i="8"/>
  <c r="K1468" i="8"/>
  <c r="K1476" i="8"/>
  <c r="K1484" i="8"/>
  <c r="K1492" i="8"/>
  <c r="K1500" i="8"/>
  <c r="K1508" i="8"/>
  <c r="K1516" i="8"/>
  <c r="K1524" i="8"/>
  <c r="K1532" i="8"/>
  <c r="K1540" i="8"/>
  <c r="K1548" i="8"/>
  <c r="K1556" i="8"/>
  <c r="K1564" i="8"/>
  <c r="K1572" i="8"/>
  <c r="K1580" i="8"/>
  <c r="K1588" i="8"/>
  <c r="K1596" i="8"/>
  <c r="K1604" i="8"/>
  <c r="K1612" i="8"/>
  <c r="K1620" i="8"/>
  <c r="K1628" i="8"/>
  <c r="K1636" i="8"/>
  <c r="K1644" i="8"/>
  <c r="K1652" i="8"/>
  <c r="K1660" i="8"/>
  <c r="K1668" i="8"/>
  <c r="K1676" i="8"/>
  <c r="K1684" i="8"/>
  <c r="K1692" i="8"/>
  <c r="K222" i="8"/>
  <c r="K227" i="8"/>
  <c r="K283" i="8"/>
  <c r="K298" i="8"/>
  <c r="K315" i="8"/>
  <c r="K330" i="8"/>
  <c r="K347" i="8"/>
  <c r="K362" i="8"/>
  <c r="K379" i="8"/>
  <c r="K394" i="8"/>
  <c r="K411" i="8"/>
  <c r="K426" i="8"/>
  <c r="K443" i="8"/>
  <c r="K458" i="8"/>
  <c r="K475" i="8"/>
  <c r="K490" i="8"/>
  <c r="K507" i="8"/>
  <c r="K522" i="8"/>
  <c r="K539" i="8"/>
  <c r="K554" i="8"/>
  <c r="K571" i="8"/>
  <c r="K586" i="8"/>
  <c r="K603" i="8"/>
  <c r="K618" i="8"/>
  <c r="K635" i="8"/>
  <c r="K650" i="8"/>
  <c r="K667" i="8"/>
  <c r="K682" i="8"/>
  <c r="K699" i="8"/>
  <c r="K714" i="8"/>
  <c r="K731" i="8"/>
  <c r="K746" i="8"/>
  <c r="K763" i="8"/>
  <c r="K778" i="8"/>
  <c r="K795" i="8"/>
  <c r="K810" i="8"/>
  <c r="K827" i="8"/>
  <c r="K842" i="8"/>
  <c r="K859" i="8"/>
  <c r="K874" i="8"/>
  <c r="K891" i="8"/>
  <c r="K906" i="8"/>
  <c r="K923" i="8"/>
  <c r="K938" i="8"/>
  <c r="K955" i="8"/>
  <c r="K970" i="8"/>
  <c r="K987" i="8"/>
  <c r="K1002" i="8"/>
  <c r="K1025" i="8"/>
  <c r="K1033" i="8"/>
  <c r="K1041" i="8"/>
  <c r="K1049" i="8"/>
  <c r="K1057" i="8"/>
  <c r="K1065" i="8"/>
  <c r="K1073" i="8"/>
  <c r="K1081" i="8"/>
  <c r="K1089" i="8"/>
  <c r="K1097" i="8"/>
  <c r="K1105" i="8"/>
  <c r="K1113" i="8"/>
  <c r="K1121" i="8"/>
  <c r="K1032" i="8"/>
  <c r="K1056" i="8"/>
  <c r="K1062" i="8"/>
  <c r="K1088" i="8"/>
  <c r="K1094" i="8"/>
  <c r="K1120" i="8"/>
  <c r="K1136" i="8"/>
  <c r="K1169" i="8"/>
  <c r="K1182" i="8"/>
  <c r="K1200" i="8"/>
  <c r="K1233" i="8"/>
  <c r="K1246" i="8"/>
  <c r="K1264" i="8"/>
  <c r="K1297" i="8"/>
  <c r="K1310" i="8"/>
  <c r="K1328" i="8"/>
  <c r="K1361" i="8"/>
  <c r="K1374" i="8"/>
  <c r="K1392" i="8"/>
  <c r="K1425" i="8"/>
  <c r="K1438" i="8"/>
  <c r="K1456" i="8"/>
  <c r="K1489" i="8"/>
  <c r="K1502" i="8"/>
  <c r="K1520" i="8"/>
  <c r="K1553" i="8"/>
  <c r="K1566" i="8"/>
  <c r="K1584" i="8"/>
  <c r="K1617" i="8"/>
  <c r="K1630" i="8"/>
  <c r="K1648" i="8"/>
  <c r="K1681" i="8"/>
  <c r="K1700" i="8"/>
  <c r="K1708" i="8"/>
  <c r="K1716" i="8"/>
  <c r="K1724" i="8"/>
  <c r="K1732" i="8"/>
  <c r="K1740" i="8"/>
  <c r="K1748" i="8"/>
  <c r="K1756" i="8"/>
  <c r="K1764" i="8"/>
  <c r="K1772" i="8"/>
  <c r="K1780" i="8"/>
  <c r="K1788" i="8"/>
  <c r="K1796" i="8"/>
  <c r="K1804" i="8"/>
  <c r="K1812" i="8"/>
  <c r="K1820" i="8"/>
  <c r="K1828" i="8"/>
  <c r="K1836" i="8"/>
  <c r="K1844" i="8"/>
  <c r="K1852" i="8"/>
  <c r="K1860" i="8"/>
  <c r="K1868" i="8"/>
  <c r="K1876" i="8"/>
  <c r="K1884" i="8"/>
  <c r="K1892" i="8"/>
  <c r="K1900" i="8"/>
  <c r="K1908" i="8"/>
  <c r="K1916" i="8"/>
  <c r="K1924" i="8"/>
  <c r="K1932" i="8"/>
  <c r="K1940" i="8"/>
  <c r="K1948" i="8"/>
  <c r="K1956" i="8"/>
  <c r="K1964" i="8"/>
  <c r="K1972" i="8"/>
  <c r="K1980" i="8"/>
  <c r="K1988" i="8"/>
  <c r="K1126" i="8"/>
  <c r="K1144" i="8"/>
  <c r="K1177" i="8"/>
  <c r="K1190" i="8"/>
  <c r="K1208" i="8"/>
  <c r="K1241" i="8"/>
  <c r="K1254" i="8"/>
  <c r="K1272" i="8"/>
  <c r="K1305" i="8"/>
  <c r="K1318" i="8"/>
  <c r="K1336" i="8"/>
  <c r="K1369" i="8"/>
  <c r="K1382" i="8"/>
  <c r="K1400" i="8"/>
  <c r="K1433" i="8"/>
  <c r="K1446" i="8"/>
  <c r="K1464" i="8"/>
  <c r="K1497" i="8"/>
  <c r="K1510" i="8"/>
  <c r="K1528" i="8"/>
  <c r="K1561" i="8"/>
  <c r="K1574" i="8"/>
  <c r="K1592" i="8"/>
  <c r="K1625" i="8"/>
  <c r="K1638" i="8"/>
  <c r="K1656" i="8"/>
  <c r="K1689" i="8"/>
  <c r="K1697" i="8"/>
  <c r="K1705" i="8"/>
  <c r="K1713" i="8"/>
  <c r="K1721" i="8"/>
  <c r="K1729" i="8"/>
  <c r="K1737" i="8"/>
  <c r="K1745" i="8"/>
  <c r="K1753" i="8"/>
  <c r="K1761" i="8"/>
  <c r="K1769" i="8"/>
  <c r="K1777" i="8"/>
  <c r="K1785" i="8"/>
  <c r="K1793" i="8"/>
  <c r="K1801" i="8"/>
  <c r="K1809" i="8"/>
  <c r="K1817" i="8"/>
  <c r="K1825" i="8"/>
  <c r="K1833" i="8"/>
  <c r="K1841" i="8"/>
  <c r="K1849" i="8"/>
  <c r="K1857" i="8"/>
  <c r="K1865" i="8"/>
  <c r="K1873" i="8"/>
  <c r="K1881" i="8"/>
  <c r="K1889" i="8"/>
  <c r="K1897" i="8"/>
  <c r="K1905" i="8"/>
  <c r="K1913" i="8"/>
  <c r="K1921" i="8"/>
  <c r="K1929" i="8"/>
  <c r="K1937" i="8"/>
  <c r="K1945" i="8"/>
  <c r="K1953" i="8"/>
  <c r="K1961" i="8"/>
  <c r="K1969" i="8"/>
  <c r="K1977" i="8"/>
  <c r="K1985" i="8"/>
  <c r="K1993" i="8"/>
  <c r="K1048" i="8"/>
  <c r="K1054" i="8"/>
  <c r="K1080" i="8"/>
  <c r="K1086" i="8"/>
  <c r="K1112" i="8"/>
  <c r="K1118" i="8"/>
  <c r="K1134" i="8"/>
  <c r="K1152" i="8"/>
  <c r="K1185" i="8"/>
  <c r="K1198" i="8"/>
  <c r="K1216" i="8"/>
  <c r="K1249" i="8"/>
  <c r="K1262" i="8"/>
  <c r="K1280" i="8"/>
  <c r="K1313" i="8"/>
  <c r="K1326" i="8"/>
  <c r="K1344" i="8"/>
  <c r="K1377" i="8"/>
  <c r="K1390" i="8"/>
  <c r="K1408" i="8"/>
  <c r="K1441" i="8"/>
  <c r="K1454" i="8"/>
  <c r="K1472" i="8"/>
  <c r="K1505" i="8"/>
  <c r="K1518" i="8"/>
  <c r="K1536" i="8"/>
  <c r="K1569" i="8"/>
  <c r="K1582" i="8"/>
  <c r="K1600" i="8"/>
  <c r="K1633" i="8"/>
  <c r="K1646" i="8"/>
  <c r="K1664" i="8"/>
  <c r="K1694" i="8"/>
  <c r="K1702" i="8"/>
  <c r="K1710" i="8"/>
  <c r="K1718" i="8"/>
  <c r="K1726" i="8"/>
  <c r="K1734" i="8"/>
  <c r="K1742" i="8"/>
  <c r="K1750" i="8"/>
  <c r="K1758" i="8"/>
  <c r="K1766" i="8"/>
  <c r="K1774" i="8"/>
  <c r="K1782" i="8"/>
  <c r="K1790" i="8"/>
  <c r="K1798" i="8"/>
  <c r="K1806" i="8"/>
  <c r="K1814" i="8"/>
  <c r="K1822" i="8"/>
  <c r="K1830" i="8"/>
  <c r="K1838" i="8"/>
  <c r="K1846" i="8"/>
  <c r="K1854" i="8"/>
  <c r="K1862" i="8"/>
  <c r="K1870" i="8"/>
  <c r="K1878" i="8"/>
  <c r="K1886" i="8"/>
  <c r="K1894" i="8"/>
  <c r="K1902" i="8"/>
  <c r="K1910" i="8"/>
  <c r="K1918" i="8"/>
  <c r="K1926" i="8"/>
  <c r="K1934" i="8"/>
  <c r="K1942" i="8"/>
  <c r="K1950" i="8"/>
  <c r="K1958" i="8"/>
  <c r="K1966" i="8"/>
  <c r="K1974" i="8"/>
  <c r="K1982" i="8"/>
  <c r="K1990" i="8"/>
  <c r="K8" i="8"/>
  <c r="K1129" i="8"/>
  <c r="K1142" i="8"/>
  <c r="K1160" i="8"/>
  <c r="K1193" i="8"/>
  <c r="K1206" i="8"/>
  <c r="K1224" i="8"/>
  <c r="K1257" i="8"/>
  <c r="K1270" i="8"/>
  <c r="K1288" i="8"/>
  <c r="K1321" i="8"/>
  <c r="K1334" i="8"/>
  <c r="K1352" i="8"/>
  <c r="K1385" i="8"/>
  <c r="K1398" i="8"/>
  <c r="K1416" i="8"/>
  <c r="K1449" i="8"/>
  <c r="K1462" i="8"/>
  <c r="K1480" i="8"/>
  <c r="K1513" i="8"/>
  <c r="K1526" i="8"/>
  <c r="K1544" i="8"/>
  <c r="K1577" i="8"/>
  <c r="K1590" i="8"/>
  <c r="K1608" i="8"/>
  <c r="K1641" i="8"/>
  <c r="K1654" i="8"/>
  <c r="K1672" i="8"/>
  <c r="K1699" i="8"/>
  <c r="K1707" i="8"/>
  <c r="K1715" i="8"/>
  <c r="K1723" i="8"/>
  <c r="K1731" i="8"/>
  <c r="K1739" i="8"/>
  <c r="K1747" i="8"/>
  <c r="K1755" i="8"/>
  <c r="K1763" i="8"/>
  <c r="K1771" i="8"/>
  <c r="K1779" i="8"/>
  <c r="K1787" i="8"/>
  <c r="K1795" i="8"/>
  <c r="K1803" i="8"/>
  <c r="K1811" i="8"/>
  <c r="K1819" i="8"/>
  <c r="K1827" i="8"/>
  <c r="K1835" i="8"/>
  <c r="K1843" i="8"/>
  <c r="K1851" i="8"/>
  <c r="K1859" i="8"/>
  <c r="K1867" i="8"/>
  <c r="K1875" i="8"/>
  <c r="K1883" i="8"/>
  <c r="K1891" i="8"/>
  <c r="K1899" i="8"/>
  <c r="K1907" i="8"/>
  <c r="K1915" i="8"/>
  <c r="K1923" i="8"/>
  <c r="K1931" i="8"/>
  <c r="K1939" i="8"/>
  <c r="K1947" i="8"/>
  <c r="K1955" i="8"/>
  <c r="K1963" i="8"/>
  <c r="K1971" i="8"/>
  <c r="K1979" i="8"/>
  <c r="K1987" i="8"/>
  <c r="K1995" i="8"/>
  <c r="K1040" i="8"/>
  <c r="K1046" i="8"/>
  <c r="K1072" i="8"/>
  <c r="K1078" i="8"/>
  <c r="K1104" i="8"/>
  <c r="K1110" i="8"/>
  <c r="K1137" i="8"/>
  <c r="K1150" i="8"/>
  <c r="K1168" i="8"/>
  <c r="K1201" i="8"/>
  <c r="K1214" i="8"/>
  <c r="K1232" i="8"/>
  <c r="K1265" i="8"/>
  <c r="K1278" i="8"/>
  <c r="K1296" i="8"/>
  <c r="K1329" i="8"/>
  <c r="K1342" i="8"/>
  <c r="K1360" i="8"/>
  <c r="K1393" i="8"/>
  <c r="K1406" i="8"/>
  <c r="K1424" i="8"/>
  <c r="K1457" i="8"/>
  <c r="K1470" i="8"/>
  <c r="K1488" i="8"/>
  <c r="K1521" i="8"/>
  <c r="K1534" i="8"/>
  <c r="K1552" i="8"/>
  <c r="K1585" i="8"/>
  <c r="K1598" i="8"/>
  <c r="K1616" i="8"/>
  <c r="K1649" i="8"/>
  <c r="K1662" i="8"/>
  <c r="K1680" i="8"/>
  <c r="K1696" i="8"/>
  <c r="K1704" i="8"/>
  <c r="K1712" i="8"/>
  <c r="K1720" i="8"/>
  <c r="K1728" i="8"/>
  <c r="K1736" i="8"/>
  <c r="K1744" i="8"/>
  <c r="K1752" i="8"/>
  <c r="K1760" i="8"/>
  <c r="K1768" i="8"/>
  <c r="K1776" i="8"/>
  <c r="K1784" i="8"/>
  <c r="K1792" i="8"/>
  <c r="K1800" i="8"/>
  <c r="K1808" i="8"/>
  <c r="K1816" i="8"/>
  <c r="K1824" i="8"/>
  <c r="K1832" i="8"/>
  <c r="K1840" i="8"/>
  <c r="K1848" i="8"/>
  <c r="K1856" i="8"/>
  <c r="K1864" i="8"/>
  <c r="K1872" i="8"/>
  <c r="K1880" i="8"/>
  <c r="K1888" i="8"/>
  <c r="K1896" i="8"/>
  <c r="K1904" i="8"/>
  <c r="K1912" i="8"/>
  <c r="K1920" i="8"/>
  <c r="K1928" i="8"/>
  <c r="K1936" i="8"/>
  <c r="K1944" i="8"/>
  <c r="K1952" i="8"/>
  <c r="K1960" i="8"/>
  <c r="K1968" i="8"/>
  <c r="K1976" i="8"/>
  <c r="K1984" i="8"/>
  <c r="K1992" i="8"/>
  <c r="K1024" i="8"/>
  <c r="K1145" i="8"/>
  <c r="K1158" i="8"/>
  <c r="K1176" i="8"/>
  <c r="K1209" i="8"/>
  <c r="K1222" i="8"/>
  <c r="K1240" i="8"/>
  <c r="K1273" i="8"/>
  <c r="K1286" i="8"/>
  <c r="K1304" i="8"/>
  <c r="K1337" i="8"/>
  <c r="K1350" i="8"/>
  <c r="K1368" i="8"/>
  <c r="K1401" i="8"/>
  <c r="K1414" i="8"/>
  <c r="K1432" i="8"/>
  <c r="K1465" i="8"/>
  <c r="K1478" i="8"/>
  <c r="K1496" i="8"/>
  <c r="K1529" i="8"/>
  <c r="K1542" i="8"/>
  <c r="K1560" i="8"/>
  <c r="K1593" i="8"/>
  <c r="K1606" i="8"/>
  <c r="K1624" i="8"/>
  <c r="K1657" i="8"/>
  <c r="K1670" i="8"/>
  <c r="K1688" i="8"/>
  <c r="K1701" i="8"/>
  <c r="K1709" i="8"/>
  <c r="K1717" i="8"/>
  <c r="K1725" i="8"/>
  <c r="K1733" i="8"/>
  <c r="K1741" i="8"/>
  <c r="K1749" i="8"/>
  <c r="K1757" i="8"/>
  <c r="K1765" i="8"/>
  <c r="K1773" i="8"/>
  <c r="K1781" i="8"/>
  <c r="K1789" i="8"/>
  <c r="K1797" i="8"/>
  <c r="K1805" i="8"/>
  <c r="K1813" i="8"/>
  <c r="K1821" i="8"/>
  <c r="K1829" i="8"/>
  <c r="K1837" i="8"/>
  <c r="K1845" i="8"/>
  <c r="K1853" i="8"/>
  <c r="K1861" i="8"/>
  <c r="K1869" i="8"/>
  <c r="K1877" i="8"/>
  <c r="K1885" i="8"/>
  <c r="K1893" i="8"/>
  <c r="K1901" i="8"/>
  <c r="K1909" i="8"/>
  <c r="K1917" i="8"/>
  <c r="K1925" i="8"/>
  <c r="K1933" i="8"/>
  <c r="K1941" i="8"/>
  <c r="K1949" i="8"/>
  <c r="K1957" i="8"/>
  <c r="K1965" i="8"/>
  <c r="K1973" i="8"/>
  <c r="K1981" i="8"/>
  <c r="K1989" i="8"/>
  <c r="K1064" i="8"/>
  <c r="K1070" i="8"/>
  <c r="K1096" i="8"/>
  <c r="K1102" i="8"/>
  <c r="K1153" i="8"/>
  <c r="K1166" i="8"/>
  <c r="K1184" i="8"/>
  <c r="K1217" i="8"/>
  <c r="K1230" i="8"/>
  <c r="K1248" i="8"/>
  <c r="K1281" i="8"/>
  <c r="K1294" i="8"/>
  <c r="K1312" i="8"/>
  <c r="K1345" i="8"/>
  <c r="K1358" i="8"/>
  <c r="K1376" i="8"/>
  <c r="K1409" i="8"/>
  <c r="K1422" i="8"/>
  <c r="K1440" i="8"/>
  <c r="K1473" i="8"/>
  <c r="K1486" i="8"/>
  <c r="K1504" i="8"/>
  <c r="K1537" i="8"/>
  <c r="K1550" i="8"/>
  <c r="K1568" i="8"/>
  <c r="K1601" i="8"/>
  <c r="K1614" i="8"/>
  <c r="K1632" i="8"/>
  <c r="K1665" i="8"/>
  <c r="K1678" i="8"/>
  <c r="K1698" i="8"/>
  <c r="K1706" i="8"/>
  <c r="K1714" i="8"/>
  <c r="K1722" i="8"/>
  <c r="K1730" i="8"/>
  <c r="K1738" i="8"/>
  <c r="K1746" i="8"/>
  <c r="K1754" i="8"/>
  <c r="K1762" i="8"/>
  <c r="K1770" i="8"/>
  <c r="K1778" i="8"/>
  <c r="K1786" i="8"/>
  <c r="K1794" i="8"/>
  <c r="K1802" i="8"/>
  <c r="K1810" i="8"/>
  <c r="K1818" i="8"/>
  <c r="K1826" i="8"/>
  <c r="K1834" i="8"/>
  <c r="K1842" i="8"/>
  <c r="K1850" i="8"/>
  <c r="K1858" i="8"/>
  <c r="K1866" i="8"/>
  <c r="K1874" i="8"/>
  <c r="K1882" i="8"/>
  <c r="K1890" i="8"/>
  <c r="K1898" i="8"/>
  <c r="K1906" i="8"/>
  <c r="K1914" i="8"/>
  <c r="K1922" i="8"/>
  <c r="K1930" i="8"/>
  <c r="K1938" i="8"/>
  <c r="K1946" i="8"/>
  <c r="K1954" i="8"/>
  <c r="K1962" i="8"/>
  <c r="K1970" i="8"/>
  <c r="K1978" i="8"/>
  <c r="K1986" i="8"/>
  <c r="K1994" i="8"/>
  <c r="K1128" i="8"/>
  <c r="K1161" i="8"/>
  <c r="K1174" i="8"/>
  <c r="K1192" i="8"/>
  <c r="K1225" i="8"/>
  <c r="K1238" i="8"/>
  <c r="K1256" i="8"/>
  <c r="K1289" i="8"/>
  <c r="K1302" i="8"/>
  <c r="K1320" i="8"/>
  <c r="K1353" i="8"/>
  <c r="K1366" i="8"/>
  <c r="K1384" i="8"/>
  <c r="K1417" i="8"/>
  <c r="K1430" i="8"/>
  <c r="K1448" i="8"/>
  <c r="K1481" i="8"/>
  <c r="K1494" i="8"/>
  <c r="K1512" i="8"/>
  <c r="K1545" i="8"/>
  <c r="K1558" i="8"/>
  <c r="K1576" i="8"/>
  <c r="K1609" i="8"/>
  <c r="K1622" i="8"/>
  <c r="K1640" i="8"/>
  <c r="K1673" i="8"/>
  <c r="K1686" i="8"/>
  <c r="K1695" i="8"/>
  <c r="K1703" i="8"/>
  <c r="K1711" i="8"/>
  <c r="K1719" i="8"/>
  <c r="K1727" i="8"/>
  <c r="K1735" i="8"/>
  <c r="K1743" i="8"/>
  <c r="K1751" i="8"/>
  <c r="K1759" i="8"/>
  <c r="K1767" i="8"/>
  <c r="K1775" i="8"/>
  <c r="K1783" i="8"/>
  <c r="K1791" i="8"/>
  <c r="K1799" i="8"/>
  <c r="K1807" i="8"/>
  <c r="K1815" i="8"/>
  <c r="K1823" i="8"/>
  <c r="K1831" i="8"/>
  <c r="K1839" i="8"/>
  <c r="K1847" i="8"/>
  <c r="K1855" i="8"/>
  <c r="K1863" i="8"/>
  <c r="K1871" i="8"/>
  <c r="K1879" i="8"/>
  <c r="K1887" i="8"/>
  <c r="K1895" i="8"/>
  <c r="K1903" i="8"/>
  <c r="K1911" i="8"/>
  <c r="K1919" i="8"/>
  <c r="K1927" i="8"/>
  <c r="K1935" i="8"/>
  <c r="K1943" i="8"/>
  <c r="K1951" i="8"/>
  <c r="K1959" i="8"/>
  <c r="K1967" i="8"/>
  <c r="K1975" i="8"/>
  <c r="K1983" i="8"/>
  <c r="K1991" i="8"/>
  <c r="K246" i="8"/>
  <c r="K245" i="8"/>
  <c r="O12" i="8"/>
  <c r="O20" i="8"/>
  <c r="O28" i="8"/>
  <c r="O36" i="8"/>
  <c r="O44" i="8"/>
  <c r="O52" i="8"/>
  <c r="O60" i="8"/>
  <c r="O68" i="8"/>
  <c r="O76" i="8"/>
  <c r="O84" i="8"/>
  <c r="O92" i="8"/>
  <c r="O100" i="8"/>
  <c r="O9" i="8"/>
  <c r="O17" i="8"/>
  <c r="O25" i="8"/>
  <c r="O33" i="8"/>
  <c r="O41" i="8"/>
  <c r="O49" i="8"/>
  <c r="O57" i="8"/>
  <c r="O65" i="8"/>
  <c r="O73" i="8"/>
  <c r="O81" i="8"/>
  <c r="O89" i="8"/>
  <c r="O97" i="8"/>
  <c r="O105" i="8"/>
  <c r="O113" i="8"/>
  <c r="O14" i="8"/>
  <c r="O22" i="8"/>
  <c r="O30" i="8"/>
  <c r="O38" i="8"/>
  <c r="O46" i="8"/>
  <c r="O54" i="8"/>
  <c r="O62" i="8"/>
  <c r="O70" i="8"/>
  <c r="O78" i="8"/>
  <c r="O86" i="8"/>
  <c r="O94" i="8"/>
  <c r="O102" i="8"/>
  <c r="O110" i="8"/>
  <c r="O118" i="8"/>
  <c r="O126" i="8"/>
  <c r="O134" i="8"/>
  <c r="O142" i="8"/>
  <c r="O150" i="8"/>
  <c r="O158" i="8"/>
  <c r="O166" i="8"/>
  <c r="O174" i="8"/>
  <c r="O182" i="8"/>
  <c r="O190" i="8"/>
  <c r="O198" i="8"/>
  <c r="O206" i="8"/>
  <c r="O214" i="8"/>
  <c r="O222" i="8"/>
  <c r="O230" i="8"/>
  <c r="O238" i="8"/>
  <c r="O251" i="8"/>
  <c r="O259" i="8"/>
  <c r="O267" i="8"/>
  <c r="O11" i="8"/>
  <c r="O19" i="8"/>
  <c r="O27" i="8"/>
  <c r="O35" i="8"/>
  <c r="O43" i="8"/>
  <c r="O51" i="8"/>
  <c r="O59" i="8"/>
  <c r="O67" i="8"/>
  <c r="O75" i="8"/>
  <c r="O83" i="8"/>
  <c r="O91" i="8"/>
  <c r="O99" i="8"/>
  <c r="O107" i="8"/>
  <c r="O16" i="8"/>
  <c r="O24" i="8"/>
  <c r="O32" i="8"/>
  <c r="O40" i="8"/>
  <c r="O48" i="8"/>
  <c r="O56" i="8"/>
  <c r="O64" i="8"/>
  <c r="O72" i="8"/>
  <c r="O80" i="8"/>
  <c r="O88" i="8"/>
  <c r="O96" i="8"/>
  <c r="O104" i="8"/>
  <c r="O112" i="8"/>
  <c r="O120" i="8"/>
  <c r="O128" i="8"/>
  <c r="O136" i="8"/>
  <c r="O144" i="8"/>
  <c r="O152" i="8"/>
  <c r="O160" i="8"/>
  <c r="O168" i="8"/>
  <c r="O176" i="8"/>
  <c r="O184" i="8"/>
  <c r="O192" i="8"/>
  <c r="O200" i="8"/>
  <c r="O208" i="8"/>
  <c r="O216" i="8"/>
  <c r="O224" i="8"/>
  <c r="O232" i="8"/>
  <c r="O240" i="8"/>
  <c r="O245" i="8"/>
  <c r="O253" i="8"/>
  <c r="O261" i="8"/>
  <c r="O10" i="8"/>
  <c r="O18" i="8"/>
  <c r="O26" i="8"/>
  <c r="O34" i="8"/>
  <c r="O42" i="8"/>
  <c r="O50" i="8"/>
  <c r="O58" i="8"/>
  <c r="O66" i="8"/>
  <c r="O74" i="8"/>
  <c r="O82" i="8"/>
  <c r="O90" i="8"/>
  <c r="O98" i="8"/>
  <c r="O106" i="8"/>
  <c r="O114" i="8"/>
  <c r="O122" i="8"/>
  <c r="O15" i="8"/>
  <c r="O23" i="8"/>
  <c r="O31" i="8"/>
  <c r="O39" i="8"/>
  <c r="O47" i="8"/>
  <c r="O55" i="8"/>
  <c r="O63" i="8"/>
  <c r="O71" i="8"/>
  <c r="O79" i="8"/>
  <c r="O87" i="8"/>
  <c r="O95" i="8"/>
  <c r="O103" i="8"/>
  <c r="O111" i="8"/>
  <c r="O119" i="8"/>
  <c r="O45" i="8"/>
  <c r="O117" i="8"/>
  <c r="O129" i="8"/>
  <c r="O131" i="8"/>
  <c r="O133" i="8"/>
  <c r="O146" i="8"/>
  <c r="O148" i="8"/>
  <c r="O161" i="8"/>
  <c r="O163" i="8"/>
  <c r="O165" i="8"/>
  <c r="O178" i="8"/>
  <c r="O180" i="8"/>
  <c r="O193" i="8"/>
  <c r="O195" i="8"/>
  <c r="O197" i="8"/>
  <c r="O210" i="8"/>
  <c r="O212" i="8"/>
  <c r="O225" i="8"/>
  <c r="O227" i="8"/>
  <c r="O229" i="8"/>
  <c r="O242" i="8"/>
  <c r="O244" i="8"/>
  <c r="O248" i="8"/>
  <c r="O250" i="8"/>
  <c r="O263" i="8"/>
  <c r="O265" i="8"/>
  <c r="O270" i="8"/>
  <c r="O275" i="8"/>
  <c r="O283" i="8"/>
  <c r="O291" i="8"/>
  <c r="O299" i="8"/>
  <c r="O307" i="8"/>
  <c r="O315" i="8"/>
  <c r="O323" i="8"/>
  <c r="O331" i="8"/>
  <c r="O339" i="8"/>
  <c r="O347" i="8"/>
  <c r="O355" i="8"/>
  <c r="O363" i="8"/>
  <c r="O371" i="8"/>
  <c r="O379" i="8"/>
  <c r="O387" i="8"/>
  <c r="O395" i="8"/>
  <c r="O403" i="8"/>
  <c r="O411" i="8"/>
  <c r="O419" i="8"/>
  <c r="O427" i="8"/>
  <c r="O435" i="8"/>
  <c r="O443" i="8"/>
  <c r="O451" i="8"/>
  <c r="O459" i="8"/>
  <c r="O467" i="8"/>
  <c r="O475" i="8"/>
  <c r="O483" i="8"/>
  <c r="O491" i="8"/>
  <c r="O499" i="8"/>
  <c r="O507" i="8"/>
  <c r="O515" i="8"/>
  <c r="O523" i="8"/>
  <c r="O531" i="8"/>
  <c r="O539" i="8"/>
  <c r="O547" i="8"/>
  <c r="O555" i="8"/>
  <c r="O563" i="8"/>
  <c r="O571" i="8"/>
  <c r="O579" i="8"/>
  <c r="O587" i="8"/>
  <c r="O595" i="8"/>
  <c r="O603" i="8"/>
  <c r="O611" i="8"/>
  <c r="O619" i="8"/>
  <c r="O627" i="8"/>
  <c r="O635" i="8"/>
  <c r="O643" i="8"/>
  <c r="O651" i="8"/>
  <c r="O659" i="8"/>
  <c r="O667" i="8"/>
  <c r="O675" i="8"/>
  <c r="O683" i="8"/>
  <c r="O691" i="8"/>
  <c r="O699" i="8"/>
  <c r="O707" i="8"/>
  <c r="O715" i="8"/>
  <c r="O723" i="8"/>
  <c r="O731" i="8"/>
  <c r="O739" i="8"/>
  <c r="O747" i="8"/>
  <c r="O755" i="8"/>
  <c r="O763" i="8"/>
  <c r="O771" i="8"/>
  <c r="O779" i="8"/>
  <c r="O787" i="8"/>
  <c r="O795" i="8"/>
  <c r="O803" i="8"/>
  <c r="O811" i="8"/>
  <c r="O819" i="8"/>
  <c r="O827" i="8"/>
  <c r="O835" i="8"/>
  <c r="O843" i="8"/>
  <c r="O851" i="8"/>
  <c r="O859" i="8"/>
  <c r="O867" i="8"/>
  <c r="O875" i="8"/>
  <c r="O883" i="8"/>
  <c r="O891" i="8"/>
  <c r="O899" i="8"/>
  <c r="O907" i="8"/>
  <c r="O915" i="8"/>
  <c r="O923" i="8"/>
  <c r="O931" i="8"/>
  <c r="O939" i="8"/>
  <c r="O947" i="8"/>
  <c r="O955" i="8"/>
  <c r="O963" i="8"/>
  <c r="O971" i="8"/>
  <c r="O979" i="8"/>
  <c r="O987" i="8"/>
  <c r="O995" i="8"/>
  <c r="O1003" i="8"/>
  <c r="O1011" i="8"/>
  <c r="O21" i="8"/>
  <c r="O85" i="8"/>
  <c r="O135" i="8"/>
  <c r="O167" i="8"/>
  <c r="O199" i="8"/>
  <c r="O231" i="8"/>
  <c r="O252" i="8"/>
  <c r="O272" i="8"/>
  <c r="O280" i="8"/>
  <c r="O288" i="8"/>
  <c r="O296" i="8"/>
  <c r="O304" i="8"/>
  <c r="O312" i="8"/>
  <c r="O320" i="8"/>
  <c r="O328" i="8"/>
  <c r="O336" i="8"/>
  <c r="O344" i="8"/>
  <c r="O352" i="8"/>
  <c r="O360" i="8"/>
  <c r="O368" i="8"/>
  <c r="O376" i="8"/>
  <c r="O384" i="8"/>
  <c r="O392" i="8"/>
  <c r="O400" i="8"/>
  <c r="O408" i="8"/>
  <c r="O416" i="8"/>
  <c r="O424" i="8"/>
  <c r="O432" i="8"/>
  <c r="O440" i="8"/>
  <c r="O448" i="8"/>
  <c r="O456" i="8"/>
  <c r="O464" i="8"/>
  <c r="O472" i="8"/>
  <c r="O480" i="8"/>
  <c r="O488" i="8"/>
  <c r="O496" i="8"/>
  <c r="O504" i="8"/>
  <c r="O512" i="8"/>
  <c r="O520" i="8"/>
  <c r="O528" i="8"/>
  <c r="O536" i="8"/>
  <c r="O544" i="8"/>
  <c r="O552" i="8"/>
  <c r="O560" i="8"/>
  <c r="O568" i="8"/>
  <c r="O576" i="8"/>
  <c r="O584" i="8"/>
  <c r="O592" i="8"/>
  <c r="O600" i="8"/>
  <c r="O608" i="8"/>
  <c r="O616" i="8"/>
  <c r="O624" i="8"/>
  <c r="O632" i="8"/>
  <c r="O640" i="8"/>
  <c r="O648" i="8"/>
  <c r="O656" i="8"/>
  <c r="O664" i="8"/>
  <c r="O672" i="8"/>
  <c r="O680" i="8"/>
  <c r="O688" i="8"/>
  <c r="O696" i="8"/>
  <c r="O704" i="8"/>
  <c r="O712" i="8"/>
  <c r="O720" i="8"/>
  <c r="O728" i="8"/>
  <c r="O736" i="8"/>
  <c r="O744" i="8"/>
  <c r="O752" i="8"/>
  <c r="O760" i="8"/>
  <c r="O768" i="8"/>
  <c r="O776" i="8"/>
  <c r="O784" i="8"/>
  <c r="O792" i="8"/>
  <c r="O800" i="8"/>
  <c r="O808" i="8"/>
  <c r="O816" i="8"/>
  <c r="O824" i="8"/>
  <c r="O832" i="8"/>
  <c r="O840" i="8"/>
  <c r="O848" i="8"/>
  <c r="O856" i="8"/>
  <c r="O864" i="8"/>
  <c r="O872" i="8"/>
  <c r="O880" i="8"/>
  <c r="O888" i="8"/>
  <c r="O896" i="8"/>
  <c r="O904" i="8"/>
  <c r="O912" i="8"/>
  <c r="O920" i="8"/>
  <c r="O928" i="8"/>
  <c r="O936" i="8"/>
  <c r="O944" i="8"/>
  <c r="O952" i="8"/>
  <c r="O960" i="8"/>
  <c r="O968" i="8"/>
  <c r="O976" i="8"/>
  <c r="O984" i="8"/>
  <c r="O992" i="8"/>
  <c r="O1000" i="8"/>
  <c r="O1008" i="8"/>
  <c r="O1016" i="8"/>
  <c r="O61" i="8"/>
  <c r="O109" i="8"/>
  <c r="O127" i="8"/>
  <c r="O137" i="8"/>
  <c r="O139" i="8"/>
  <c r="O141" i="8"/>
  <c r="O154" i="8"/>
  <c r="O156" i="8"/>
  <c r="O169" i="8"/>
  <c r="O171" i="8"/>
  <c r="O173" i="8"/>
  <c r="O186" i="8"/>
  <c r="O188" i="8"/>
  <c r="O201" i="8"/>
  <c r="O203" i="8"/>
  <c r="O205" i="8"/>
  <c r="O218" i="8"/>
  <c r="O220" i="8"/>
  <c r="O233" i="8"/>
  <c r="O235" i="8"/>
  <c r="O237" i="8"/>
  <c r="O254" i="8"/>
  <c r="O256" i="8"/>
  <c r="O258" i="8"/>
  <c r="O277" i="8"/>
  <c r="O285" i="8"/>
  <c r="O293" i="8"/>
  <c r="O301" i="8"/>
  <c r="O309" i="8"/>
  <c r="O317" i="8"/>
  <c r="O325" i="8"/>
  <c r="O333" i="8"/>
  <c r="O341" i="8"/>
  <c r="O349" i="8"/>
  <c r="O357" i="8"/>
  <c r="O365" i="8"/>
  <c r="O373" i="8"/>
  <c r="O381" i="8"/>
  <c r="O389" i="8"/>
  <c r="O397" i="8"/>
  <c r="O405" i="8"/>
  <c r="O413" i="8"/>
  <c r="O421" i="8"/>
  <c r="O429" i="8"/>
  <c r="O437" i="8"/>
  <c r="O445" i="8"/>
  <c r="O453" i="8"/>
  <c r="O461" i="8"/>
  <c r="O469" i="8"/>
  <c r="O477" i="8"/>
  <c r="O485" i="8"/>
  <c r="O493" i="8"/>
  <c r="O501" i="8"/>
  <c r="O509" i="8"/>
  <c r="O517" i="8"/>
  <c r="O525" i="8"/>
  <c r="O533" i="8"/>
  <c r="O541" i="8"/>
  <c r="O549" i="8"/>
  <c r="O557" i="8"/>
  <c r="O565" i="8"/>
  <c r="O573" i="8"/>
  <c r="O581" i="8"/>
  <c r="O589" i="8"/>
  <c r="O597" i="8"/>
  <c r="O605" i="8"/>
  <c r="O613" i="8"/>
  <c r="O621" i="8"/>
  <c r="O629" i="8"/>
  <c r="O637" i="8"/>
  <c r="O645" i="8"/>
  <c r="O653" i="8"/>
  <c r="O661" i="8"/>
  <c r="O669" i="8"/>
  <c r="O677" i="8"/>
  <c r="O685" i="8"/>
  <c r="O693" i="8"/>
  <c r="O701" i="8"/>
  <c r="O709" i="8"/>
  <c r="O717" i="8"/>
  <c r="O725" i="8"/>
  <c r="O733" i="8"/>
  <c r="O741" i="8"/>
  <c r="O749" i="8"/>
  <c r="O757" i="8"/>
  <c r="O765" i="8"/>
  <c r="O773" i="8"/>
  <c r="O781" i="8"/>
  <c r="O789" i="8"/>
  <c r="O797" i="8"/>
  <c r="O805" i="8"/>
  <c r="O813" i="8"/>
  <c r="O821" i="8"/>
  <c r="O829" i="8"/>
  <c r="O837" i="8"/>
  <c r="O845" i="8"/>
  <c r="O853" i="8"/>
  <c r="O861" i="8"/>
  <c r="O869" i="8"/>
  <c r="O877" i="8"/>
  <c r="O885" i="8"/>
  <c r="O893" i="8"/>
  <c r="O901" i="8"/>
  <c r="O909" i="8"/>
  <c r="O917" i="8"/>
  <c r="O925" i="8"/>
  <c r="O933" i="8"/>
  <c r="O941" i="8"/>
  <c r="O949" i="8"/>
  <c r="O957" i="8"/>
  <c r="O965" i="8"/>
  <c r="O973" i="8"/>
  <c r="O981" i="8"/>
  <c r="O989" i="8"/>
  <c r="O997" i="8"/>
  <c r="O1005" i="8"/>
  <c r="O1013" i="8"/>
  <c r="O37" i="8"/>
  <c r="O101" i="8"/>
  <c r="O116" i="8"/>
  <c r="O143" i="8"/>
  <c r="O175" i="8"/>
  <c r="O207" i="8"/>
  <c r="O239" i="8"/>
  <c r="O260" i="8"/>
  <c r="O269" i="8"/>
  <c r="O274" i="8"/>
  <c r="O282" i="8"/>
  <c r="O290" i="8"/>
  <c r="O298" i="8"/>
  <c r="O306" i="8"/>
  <c r="O314" i="8"/>
  <c r="O322" i="8"/>
  <c r="O330" i="8"/>
  <c r="O338" i="8"/>
  <c r="O346" i="8"/>
  <c r="O354" i="8"/>
  <c r="O362" i="8"/>
  <c r="O370" i="8"/>
  <c r="O378" i="8"/>
  <c r="O386" i="8"/>
  <c r="O394" i="8"/>
  <c r="O402" i="8"/>
  <c r="O410" i="8"/>
  <c r="O418" i="8"/>
  <c r="O426" i="8"/>
  <c r="O434" i="8"/>
  <c r="O442" i="8"/>
  <c r="O450" i="8"/>
  <c r="O458" i="8"/>
  <c r="O466" i="8"/>
  <c r="O474" i="8"/>
  <c r="O482" i="8"/>
  <c r="O490" i="8"/>
  <c r="O498" i="8"/>
  <c r="O506" i="8"/>
  <c r="O514" i="8"/>
  <c r="O522" i="8"/>
  <c r="O530" i="8"/>
  <c r="O538" i="8"/>
  <c r="O546" i="8"/>
  <c r="O554" i="8"/>
  <c r="O562" i="8"/>
  <c r="O570" i="8"/>
  <c r="O578" i="8"/>
  <c r="O586" i="8"/>
  <c r="O594" i="8"/>
  <c r="O602" i="8"/>
  <c r="O610" i="8"/>
  <c r="O618" i="8"/>
  <c r="O626" i="8"/>
  <c r="O634" i="8"/>
  <c r="O642" i="8"/>
  <c r="O650" i="8"/>
  <c r="O658" i="8"/>
  <c r="O666" i="8"/>
  <c r="O674" i="8"/>
  <c r="O682" i="8"/>
  <c r="O690" i="8"/>
  <c r="O698" i="8"/>
  <c r="O706" i="8"/>
  <c r="O714" i="8"/>
  <c r="O722" i="8"/>
  <c r="O730" i="8"/>
  <c r="O738" i="8"/>
  <c r="O746" i="8"/>
  <c r="O754" i="8"/>
  <c r="O762" i="8"/>
  <c r="O770" i="8"/>
  <c r="O778" i="8"/>
  <c r="O786" i="8"/>
  <c r="O794" i="8"/>
  <c r="O802" i="8"/>
  <c r="O810" i="8"/>
  <c r="O818" i="8"/>
  <c r="O826" i="8"/>
  <c r="O834" i="8"/>
  <c r="O842" i="8"/>
  <c r="O850" i="8"/>
  <c r="O858" i="8"/>
  <c r="O866" i="8"/>
  <c r="O874" i="8"/>
  <c r="O882" i="8"/>
  <c r="O890" i="8"/>
  <c r="O898" i="8"/>
  <c r="O906" i="8"/>
  <c r="O914" i="8"/>
  <c r="O922" i="8"/>
  <c r="O930" i="8"/>
  <c r="O938" i="8"/>
  <c r="O946" i="8"/>
  <c r="O954" i="8"/>
  <c r="O962" i="8"/>
  <c r="O970" i="8"/>
  <c r="O978" i="8"/>
  <c r="O986" i="8"/>
  <c r="O994" i="8"/>
  <c r="O1002" i="8"/>
  <c r="O1010" i="8"/>
  <c r="O13" i="8"/>
  <c r="O77" i="8"/>
  <c r="O53" i="8"/>
  <c r="O151" i="8"/>
  <c r="O183" i="8"/>
  <c r="O215" i="8"/>
  <c r="O266" i="8"/>
  <c r="O276" i="8"/>
  <c r="O284" i="8"/>
  <c r="O292" i="8"/>
  <c r="O300" i="8"/>
  <c r="O308" i="8"/>
  <c r="O316" i="8"/>
  <c r="O324" i="8"/>
  <c r="O332" i="8"/>
  <c r="O340" i="8"/>
  <c r="O348" i="8"/>
  <c r="O356" i="8"/>
  <c r="O364" i="8"/>
  <c r="O372" i="8"/>
  <c r="O380" i="8"/>
  <c r="O388" i="8"/>
  <c r="O396" i="8"/>
  <c r="O404" i="8"/>
  <c r="O412" i="8"/>
  <c r="O420" i="8"/>
  <c r="O428" i="8"/>
  <c r="O436" i="8"/>
  <c r="O444" i="8"/>
  <c r="O452" i="8"/>
  <c r="O460" i="8"/>
  <c r="O468" i="8"/>
  <c r="O476" i="8"/>
  <c r="O484" i="8"/>
  <c r="O492" i="8"/>
  <c r="O500" i="8"/>
  <c r="O508" i="8"/>
  <c r="O516" i="8"/>
  <c r="O524" i="8"/>
  <c r="O532" i="8"/>
  <c r="O540" i="8"/>
  <c r="O548" i="8"/>
  <c r="O556" i="8"/>
  <c r="O564" i="8"/>
  <c r="O572" i="8"/>
  <c r="O580" i="8"/>
  <c r="O588" i="8"/>
  <c r="O596" i="8"/>
  <c r="O604" i="8"/>
  <c r="O612" i="8"/>
  <c r="O620" i="8"/>
  <c r="O628" i="8"/>
  <c r="O636" i="8"/>
  <c r="O644" i="8"/>
  <c r="O652" i="8"/>
  <c r="O660" i="8"/>
  <c r="O668" i="8"/>
  <c r="O676" i="8"/>
  <c r="O684" i="8"/>
  <c r="O692" i="8"/>
  <c r="O700" i="8"/>
  <c r="O708" i="8"/>
  <c r="O716" i="8"/>
  <c r="O724" i="8"/>
  <c r="O732" i="8"/>
  <c r="O740" i="8"/>
  <c r="O748" i="8"/>
  <c r="O756" i="8"/>
  <c r="O764" i="8"/>
  <c r="O772" i="8"/>
  <c r="O780" i="8"/>
  <c r="O788" i="8"/>
  <c r="O796" i="8"/>
  <c r="O804" i="8"/>
  <c r="O812" i="8"/>
  <c r="O820" i="8"/>
  <c r="O828" i="8"/>
  <c r="O836" i="8"/>
  <c r="O844" i="8"/>
  <c r="O852" i="8"/>
  <c r="O860" i="8"/>
  <c r="O868" i="8"/>
  <c r="O876" i="8"/>
  <c r="O884" i="8"/>
  <c r="O892" i="8"/>
  <c r="O900" i="8"/>
  <c r="O908" i="8"/>
  <c r="O916" i="8"/>
  <c r="O924" i="8"/>
  <c r="O932" i="8"/>
  <c r="O940" i="8"/>
  <c r="O948" i="8"/>
  <c r="O956" i="8"/>
  <c r="O964" i="8"/>
  <c r="O972" i="8"/>
  <c r="O980" i="8"/>
  <c r="O988" i="8"/>
  <c r="O996" i="8"/>
  <c r="O1004" i="8"/>
  <c r="O1012" i="8"/>
  <c r="O29" i="8"/>
  <c r="O93" i="8"/>
  <c r="O115" i="8"/>
  <c r="O123" i="8"/>
  <c r="O124" i="8"/>
  <c r="O125" i="8"/>
  <c r="O138" i="8"/>
  <c r="O140" i="8"/>
  <c r="O153" i="8"/>
  <c r="O155" i="8"/>
  <c r="O157" i="8"/>
  <c r="O170" i="8"/>
  <c r="O172" i="8"/>
  <c r="O185" i="8"/>
  <c r="O187" i="8"/>
  <c r="O189" i="8"/>
  <c r="O202" i="8"/>
  <c r="O204" i="8"/>
  <c r="O217" i="8"/>
  <c r="O219" i="8"/>
  <c r="O221" i="8"/>
  <c r="O234" i="8"/>
  <c r="O236" i="8"/>
  <c r="O255" i="8"/>
  <c r="O257" i="8"/>
  <c r="O268" i="8"/>
  <c r="O273" i="8"/>
  <c r="O281" i="8"/>
  <c r="O289" i="8"/>
  <c r="O297" i="8"/>
  <c r="O305" i="8"/>
  <c r="O313" i="8"/>
  <c r="O321" i="8"/>
  <c r="O329" i="8"/>
  <c r="O337" i="8"/>
  <c r="O345" i="8"/>
  <c r="O353" i="8"/>
  <c r="O361" i="8"/>
  <c r="O369" i="8"/>
  <c r="O377" i="8"/>
  <c r="O385" i="8"/>
  <c r="O393" i="8"/>
  <c r="O401" i="8"/>
  <c r="O409" i="8"/>
  <c r="O417" i="8"/>
  <c r="O425" i="8"/>
  <c r="O433" i="8"/>
  <c r="O441" i="8"/>
  <c r="O449" i="8"/>
  <c r="O457" i="8"/>
  <c r="O465" i="8"/>
  <c r="O473" i="8"/>
  <c r="O481" i="8"/>
  <c r="O489" i="8"/>
  <c r="O497" i="8"/>
  <c r="O505" i="8"/>
  <c r="O513" i="8"/>
  <c r="O521" i="8"/>
  <c r="O529" i="8"/>
  <c r="O537" i="8"/>
  <c r="O545" i="8"/>
  <c r="O553" i="8"/>
  <c r="O561" i="8"/>
  <c r="O569" i="8"/>
  <c r="O577" i="8"/>
  <c r="O585" i="8"/>
  <c r="O593" i="8"/>
  <c r="O601" i="8"/>
  <c r="O609" i="8"/>
  <c r="O617" i="8"/>
  <c r="O625" i="8"/>
  <c r="O633" i="8"/>
  <c r="O641" i="8"/>
  <c r="O649" i="8"/>
  <c r="O657" i="8"/>
  <c r="O665" i="8"/>
  <c r="O673" i="8"/>
  <c r="O681" i="8"/>
  <c r="O689" i="8"/>
  <c r="O697" i="8"/>
  <c r="O705" i="8"/>
  <c r="O713" i="8"/>
  <c r="O721" i="8"/>
  <c r="O729" i="8"/>
  <c r="O737" i="8"/>
  <c r="O745" i="8"/>
  <c r="O753" i="8"/>
  <c r="O761" i="8"/>
  <c r="O769" i="8"/>
  <c r="O777" i="8"/>
  <c r="O785" i="8"/>
  <c r="O793" i="8"/>
  <c r="O801" i="8"/>
  <c r="O809" i="8"/>
  <c r="O817" i="8"/>
  <c r="O825" i="8"/>
  <c r="O833" i="8"/>
  <c r="O841" i="8"/>
  <c r="O849" i="8"/>
  <c r="O857" i="8"/>
  <c r="O865" i="8"/>
  <c r="O873" i="8"/>
  <c r="O881" i="8"/>
  <c r="O889" i="8"/>
  <c r="O897" i="8"/>
  <c r="O905" i="8"/>
  <c r="O913" i="8"/>
  <c r="O921" i="8"/>
  <c r="O929" i="8"/>
  <c r="O937" i="8"/>
  <c r="O945" i="8"/>
  <c r="O953" i="8"/>
  <c r="O961" i="8"/>
  <c r="O969" i="8"/>
  <c r="O977" i="8"/>
  <c r="O985" i="8"/>
  <c r="O993" i="8"/>
  <c r="O1001" i="8"/>
  <c r="O1009" i="8"/>
  <c r="O1017" i="8"/>
  <c r="O132" i="8"/>
  <c r="O145" i="8"/>
  <c r="O249" i="8"/>
  <c r="O262" i="8"/>
  <c r="O294" i="8"/>
  <c r="O326" i="8"/>
  <c r="O358" i="8"/>
  <c r="O390" i="8"/>
  <c r="O422" i="8"/>
  <c r="O454" i="8"/>
  <c r="O486" i="8"/>
  <c r="O518" i="8"/>
  <c r="O550" i="8"/>
  <c r="O582" i="8"/>
  <c r="O614" i="8"/>
  <c r="O646" i="8"/>
  <c r="O678" i="8"/>
  <c r="O710" i="8"/>
  <c r="O742" i="8"/>
  <c r="O774" i="8"/>
  <c r="O806" i="8"/>
  <c r="O838" i="8"/>
  <c r="O870" i="8"/>
  <c r="O902" i="8"/>
  <c r="O934" i="8"/>
  <c r="O966" i="8"/>
  <c r="O998" i="8"/>
  <c r="O1018" i="8"/>
  <c r="O1026" i="8"/>
  <c r="O1034" i="8"/>
  <c r="O130" i="8"/>
  <c r="O159" i="8"/>
  <c r="O211" i="8"/>
  <c r="O247" i="8"/>
  <c r="O271" i="8"/>
  <c r="O303" i="8"/>
  <c r="O335" i="8"/>
  <c r="O367" i="8"/>
  <c r="O399" i="8"/>
  <c r="O431" i="8"/>
  <c r="O463" i="8"/>
  <c r="O495" i="8"/>
  <c r="O527" i="8"/>
  <c r="O559" i="8"/>
  <c r="O591" i="8"/>
  <c r="O623" i="8"/>
  <c r="O655" i="8"/>
  <c r="O687" i="8"/>
  <c r="O719" i="8"/>
  <c r="O751" i="8"/>
  <c r="O783" i="8"/>
  <c r="O815" i="8"/>
  <c r="O847" i="8"/>
  <c r="O879" i="8"/>
  <c r="O911" i="8"/>
  <c r="O943" i="8"/>
  <c r="O975" i="8"/>
  <c r="O1007" i="8"/>
  <c r="O1023" i="8"/>
  <c r="O1031" i="8"/>
  <c r="O1039" i="8"/>
  <c r="O1047" i="8"/>
  <c r="O1055" i="8"/>
  <c r="O1063" i="8"/>
  <c r="O1071" i="8"/>
  <c r="O1079" i="8"/>
  <c r="O1087" i="8"/>
  <c r="O1095" i="8"/>
  <c r="O1103" i="8"/>
  <c r="O1111" i="8"/>
  <c r="O1119" i="8"/>
  <c r="O1127" i="8"/>
  <c r="O1135" i="8"/>
  <c r="O1143" i="8"/>
  <c r="O1151" i="8"/>
  <c r="O1159" i="8"/>
  <c r="O1167" i="8"/>
  <c r="O1175" i="8"/>
  <c r="O1183" i="8"/>
  <c r="O1191" i="8"/>
  <c r="O1199" i="8"/>
  <c r="O1207" i="8"/>
  <c r="O1215" i="8"/>
  <c r="O1223" i="8"/>
  <c r="O1231" i="8"/>
  <c r="O1239" i="8"/>
  <c r="O1247" i="8"/>
  <c r="O1255" i="8"/>
  <c r="O1263" i="8"/>
  <c r="O1271" i="8"/>
  <c r="O1279" i="8"/>
  <c r="O1287" i="8"/>
  <c r="O1295" i="8"/>
  <c r="O1303" i="8"/>
  <c r="O1311" i="8"/>
  <c r="O1319" i="8"/>
  <c r="O1327" i="8"/>
  <c r="O1335" i="8"/>
  <c r="O1343" i="8"/>
  <c r="O1351" i="8"/>
  <c r="O1359" i="8"/>
  <c r="O1367" i="8"/>
  <c r="O1375" i="8"/>
  <c r="O1383" i="8"/>
  <c r="O1391" i="8"/>
  <c r="O1399" i="8"/>
  <c r="O1407" i="8"/>
  <c r="O1415" i="8"/>
  <c r="O1423" i="8"/>
  <c r="O1431" i="8"/>
  <c r="O1439" i="8"/>
  <c r="O1447" i="8"/>
  <c r="O1455" i="8"/>
  <c r="O1463" i="8"/>
  <c r="O1471" i="8"/>
  <c r="O1479" i="8"/>
  <c r="O1487" i="8"/>
  <c r="O1495" i="8"/>
  <c r="O1503" i="8"/>
  <c r="O1511" i="8"/>
  <c r="O1519" i="8"/>
  <c r="O1527" i="8"/>
  <c r="O1535" i="8"/>
  <c r="O1543" i="8"/>
  <c r="O1551" i="8"/>
  <c r="O1559" i="8"/>
  <c r="O1567" i="8"/>
  <c r="O1575" i="8"/>
  <c r="O1583" i="8"/>
  <c r="O1591" i="8"/>
  <c r="O1599" i="8"/>
  <c r="O1607" i="8"/>
  <c r="O1615" i="8"/>
  <c r="O1623" i="8"/>
  <c r="O1631" i="8"/>
  <c r="O1639" i="8"/>
  <c r="O1647" i="8"/>
  <c r="O1655" i="8"/>
  <c r="O1663" i="8"/>
  <c r="O1671" i="8"/>
  <c r="O1679" i="8"/>
  <c r="O1687" i="8"/>
  <c r="O149" i="8"/>
  <c r="O164" i="8"/>
  <c r="O177" i="8"/>
  <c r="O286" i="8"/>
  <c r="O318" i="8"/>
  <c r="O350" i="8"/>
  <c r="O382" i="8"/>
  <c r="O414" i="8"/>
  <c r="O446" i="8"/>
  <c r="O478" i="8"/>
  <c r="O510" i="8"/>
  <c r="O542" i="8"/>
  <c r="O574" i="8"/>
  <c r="O606" i="8"/>
  <c r="O638" i="8"/>
  <c r="O670" i="8"/>
  <c r="O702" i="8"/>
  <c r="O734" i="8"/>
  <c r="O766" i="8"/>
  <c r="O798" i="8"/>
  <c r="O830" i="8"/>
  <c r="O862" i="8"/>
  <c r="O894" i="8"/>
  <c r="O926" i="8"/>
  <c r="O162" i="8"/>
  <c r="O191" i="8"/>
  <c r="O243" i="8"/>
  <c r="O295" i="8"/>
  <c r="O327" i="8"/>
  <c r="O359" i="8"/>
  <c r="O391" i="8"/>
  <c r="O423" i="8"/>
  <c r="O455" i="8"/>
  <c r="O487" i="8"/>
  <c r="O519" i="8"/>
  <c r="O551" i="8"/>
  <c r="O583" i="8"/>
  <c r="O615" i="8"/>
  <c r="O647" i="8"/>
  <c r="O679" i="8"/>
  <c r="O711" i="8"/>
  <c r="O743" i="8"/>
  <c r="O775" i="8"/>
  <c r="O807" i="8"/>
  <c r="O839" i="8"/>
  <c r="O871" i="8"/>
  <c r="O903" i="8"/>
  <c r="O935" i="8"/>
  <c r="O967" i="8"/>
  <c r="O999" i="8"/>
  <c r="O1025" i="8"/>
  <c r="O1033" i="8"/>
  <c r="O1041" i="8"/>
  <c r="O1049" i="8"/>
  <c r="O1057" i="8"/>
  <c r="O1065" i="8"/>
  <c r="O1073" i="8"/>
  <c r="O1081" i="8"/>
  <c r="O1089" i="8"/>
  <c r="O1097" i="8"/>
  <c r="O1105" i="8"/>
  <c r="O1113" i="8"/>
  <c r="O1121" i="8"/>
  <c r="O1129" i="8"/>
  <c r="O1137" i="8"/>
  <c r="O1145" i="8"/>
  <c r="O1153" i="8"/>
  <c r="O1161" i="8"/>
  <c r="O1169" i="8"/>
  <c r="O1177" i="8"/>
  <c r="O1185" i="8"/>
  <c r="O1193" i="8"/>
  <c r="O1201" i="8"/>
  <c r="O1209" i="8"/>
  <c r="O1217" i="8"/>
  <c r="O1225" i="8"/>
  <c r="O1233" i="8"/>
  <c r="O1241" i="8"/>
  <c r="O1249" i="8"/>
  <c r="O1257" i="8"/>
  <c r="O1265" i="8"/>
  <c r="O1273" i="8"/>
  <c r="O1281" i="8"/>
  <c r="O1289" i="8"/>
  <c r="O1297" i="8"/>
  <c r="O1305" i="8"/>
  <c r="O1313" i="8"/>
  <c r="O1321" i="8"/>
  <c r="O1329" i="8"/>
  <c r="O1337" i="8"/>
  <c r="O1345" i="8"/>
  <c r="O1353" i="8"/>
  <c r="O1361" i="8"/>
  <c r="O1369" i="8"/>
  <c r="O1377" i="8"/>
  <c r="O1385" i="8"/>
  <c r="O1393" i="8"/>
  <c r="O1401" i="8"/>
  <c r="O1409" i="8"/>
  <c r="O1417" i="8"/>
  <c r="O1425" i="8"/>
  <c r="O1433" i="8"/>
  <c r="O1441" i="8"/>
  <c r="O1449" i="8"/>
  <c r="O1457" i="8"/>
  <c r="O1465" i="8"/>
  <c r="O1473" i="8"/>
  <c r="O1481" i="8"/>
  <c r="O1489" i="8"/>
  <c r="O1497" i="8"/>
  <c r="O1505" i="8"/>
  <c r="O1513" i="8"/>
  <c r="O1521" i="8"/>
  <c r="O1529" i="8"/>
  <c r="O1537" i="8"/>
  <c r="O1545" i="8"/>
  <c r="O1553" i="8"/>
  <c r="O1561" i="8"/>
  <c r="O1569" i="8"/>
  <c r="O1577" i="8"/>
  <c r="O1585" i="8"/>
  <c r="O1593" i="8"/>
  <c r="O1601" i="8"/>
  <c r="O1609" i="8"/>
  <c r="O1617" i="8"/>
  <c r="O1625" i="8"/>
  <c r="O1633" i="8"/>
  <c r="O1641" i="8"/>
  <c r="O1649" i="8"/>
  <c r="O1657" i="8"/>
  <c r="O1665" i="8"/>
  <c r="O1673" i="8"/>
  <c r="O1681" i="8"/>
  <c r="O1689" i="8"/>
  <c r="O181" i="8"/>
  <c r="O196" i="8"/>
  <c r="O209" i="8"/>
  <c r="O278" i="8"/>
  <c r="O310" i="8"/>
  <c r="O342" i="8"/>
  <c r="O374" i="8"/>
  <c r="O406" i="8"/>
  <c r="O438" i="8"/>
  <c r="O470" i="8"/>
  <c r="O502" i="8"/>
  <c r="O534" i="8"/>
  <c r="O566" i="8"/>
  <c r="O598" i="8"/>
  <c r="O630" i="8"/>
  <c r="O662" i="8"/>
  <c r="O694" i="8"/>
  <c r="O726" i="8"/>
  <c r="O758" i="8"/>
  <c r="O790" i="8"/>
  <c r="O822" i="8"/>
  <c r="O854" i="8"/>
  <c r="O886" i="8"/>
  <c r="O918" i="8"/>
  <c r="O950" i="8"/>
  <c r="O982" i="8"/>
  <c r="O1014" i="8"/>
  <c r="O1022" i="8"/>
  <c r="O1030" i="8"/>
  <c r="O1038" i="8"/>
  <c r="O1046" i="8"/>
  <c r="O1054" i="8"/>
  <c r="O1062" i="8"/>
  <c r="O1070" i="8"/>
  <c r="O1078" i="8"/>
  <c r="O1086" i="8"/>
  <c r="O1094" i="8"/>
  <c r="O1102" i="8"/>
  <c r="O1110" i="8"/>
  <c r="O1118" i="8"/>
  <c r="O1126" i="8"/>
  <c r="O1134" i="8"/>
  <c r="O1142" i="8"/>
  <c r="O1150" i="8"/>
  <c r="O1158" i="8"/>
  <c r="O1166" i="8"/>
  <c r="O1174" i="8"/>
  <c r="O1182" i="8"/>
  <c r="O1190" i="8"/>
  <c r="O1198" i="8"/>
  <c r="O1206" i="8"/>
  <c r="O1214" i="8"/>
  <c r="O1222" i="8"/>
  <c r="O1230" i="8"/>
  <c r="O1238" i="8"/>
  <c r="O1246" i="8"/>
  <c r="O1254" i="8"/>
  <c r="O1262" i="8"/>
  <c r="O1270" i="8"/>
  <c r="O1278" i="8"/>
  <c r="O1286" i="8"/>
  <c r="O1294" i="8"/>
  <c r="O1302" i="8"/>
  <c r="O1310" i="8"/>
  <c r="O1318" i="8"/>
  <c r="O1326" i="8"/>
  <c r="O1334" i="8"/>
  <c r="O1342" i="8"/>
  <c r="O1350" i="8"/>
  <c r="O1358" i="8"/>
  <c r="O1366" i="8"/>
  <c r="O1374" i="8"/>
  <c r="O1382" i="8"/>
  <c r="O1390" i="8"/>
  <c r="O1398" i="8"/>
  <c r="O1406" i="8"/>
  <c r="O1414" i="8"/>
  <c r="O1422" i="8"/>
  <c r="O1430" i="8"/>
  <c r="O1438" i="8"/>
  <c r="O1446" i="8"/>
  <c r="O1454" i="8"/>
  <c r="O1462" i="8"/>
  <c r="O1470" i="8"/>
  <c r="O1478" i="8"/>
  <c r="O1486" i="8"/>
  <c r="O1494" i="8"/>
  <c r="O1502" i="8"/>
  <c r="O1510" i="8"/>
  <c r="O1518" i="8"/>
  <c r="O1526" i="8"/>
  <c r="O1534" i="8"/>
  <c r="O1542" i="8"/>
  <c r="O1550" i="8"/>
  <c r="O1558" i="8"/>
  <c r="O1566" i="8"/>
  <c r="O1574" i="8"/>
  <c r="O1582" i="8"/>
  <c r="O1590" i="8"/>
  <c r="O1598" i="8"/>
  <c r="O1606" i="8"/>
  <c r="O1614" i="8"/>
  <c r="O1622" i="8"/>
  <c r="O1630" i="8"/>
  <c r="O1638" i="8"/>
  <c r="O1646" i="8"/>
  <c r="O1654" i="8"/>
  <c r="O1662" i="8"/>
  <c r="O1670" i="8"/>
  <c r="O1678" i="8"/>
  <c r="O1686" i="8"/>
  <c r="O121" i="8"/>
  <c r="O147" i="8"/>
  <c r="O194" i="8"/>
  <c r="O223" i="8"/>
  <c r="O264" i="8"/>
  <c r="O287" i="8"/>
  <c r="O319" i="8"/>
  <c r="O351" i="8"/>
  <c r="O383" i="8"/>
  <c r="O415" i="8"/>
  <c r="O447" i="8"/>
  <c r="O479" i="8"/>
  <c r="O511" i="8"/>
  <c r="O543" i="8"/>
  <c r="O575" i="8"/>
  <c r="O607" i="8"/>
  <c r="O639" i="8"/>
  <c r="O671" i="8"/>
  <c r="O703" i="8"/>
  <c r="O735" i="8"/>
  <c r="O767" i="8"/>
  <c r="O799" i="8"/>
  <c r="O831" i="8"/>
  <c r="O863" i="8"/>
  <c r="O895" i="8"/>
  <c r="O927" i="8"/>
  <c r="O959" i="8"/>
  <c r="O991" i="8"/>
  <c r="O1019" i="8"/>
  <c r="O1027" i="8"/>
  <c r="O1035" i="8"/>
  <c r="O1043" i="8"/>
  <c r="O1051" i="8"/>
  <c r="O1059" i="8"/>
  <c r="O1067" i="8"/>
  <c r="O1075" i="8"/>
  <c r="O1083" i="8"/>
  <c r="O1091" i="8"/>
  <c r="O1099" i="8"/>
  <c r="O1107" i="8"/>
  <c r="O1115" i="8"/>
  <c r="O1123" i="8"/>
  <c r="O1131" i="8"/>
  <c r="O1139" i="8"/>
  <c r="O1147" i="8"/>
  <c r="O1155" i="8"/>
  <c r="O1163" i="8"/>
  <c r="O1171" i="8"/>
  <c r="O1179" i="8"/>
  <c r="O1187" i="8"/>
  <c r="O1195" i="8"/>
  <c r="O1203" i="8"/>
  <c r="O1211" i="8"/>
  <c r="O1219" i="8"/>
  <c r="O1227" i="8"/>
  <c r="O1235" i="8"/>
  <c r="O1243" i="8"/>
  <c r="O1251" i="8"/>
  <c r="O1259" i="8"/>
  <c r="O1267" i="8"/>
  <c r="O1275" i="8"/>
  <c r="O1283" i="8"/>
  <c r="O1291" i="8"/>
  <c r="O1299" i="8"/>
  <c r="O1307" i="8"/>
  <c r="O1315" i="8"/>
  <c r="O1323" i="8"/>
  <c r="O1331" i="8"/>
  <c r="O1339" i="8"/>
  <c r="O1347" i="8"/>
  <c r="O1355" i="8"/>
  <c r="O1363" i="8"/>
  <c r="O1371" i="8"/>
  <c r="O1379" i="8"/>
  <c r="O1387" i="8"/>
  <c r="O1395" i="8"/>
  <c r="O1403" i="8"/>
  <c r="O1411" i="8"/>
  <c r="O1419" i="8"/>
  <c r="O1427" i="8"/>
  <c r="O1435" i="8"/>
  <c r="O1443" i="8"/>
  <c r="O1451" i="8"/>
  <c r="O1459" i="8"/>
  <c r="O1467" i="8"/>
  <c r="O1475" i="8"/>
  <c r="O1483" i="8"/>
  <c r="O1491" i="8"/>
  <c r="O1499" i="8"/>
  <c r="O1507" i="8"/>
  <c r="O1515" i="8"/>
  <c r="O1523" i="8"/>
  <c r="O1531" i="8"/>
  <c r="O1539" i="8"/>
  <c r="O1547" i="8"/>
  <c r="O1555" i="8"/>
  <c r="O1563" i="8"/>
  <c r="O1571" i="8"/>
  <c r="O1579" i="8"/>
  <c r="O1587" i="8"/>
  <c r="O1595" i="8"/>
  <c r="O1603" i="8"/>
  <c r="O1611" i="8"/>
  <c r="O1619" i="8"/>
  <c r="O1627" i="8"/>
  <c r="O1635" i="8"/>
  <c r="O1643" i="8"/>
  <c r="O1651" i="8"/>
  <c r="O1659" i="8"/>
  <c r="O1667" i="8"/>
  <c r="O1675" i="8"/>
  <c r="O1683" i="8"/>
  <c r="O1691" i="8"/>
  <c r="O69" i="8"/>
  <c r="O213" i="8"/>
  <c r="O228" i="8"/>
  <c r="O241" i="8"/>
  <c r="O302" i="8"/>
  <c r="O334" i="8"/>
  <c r="O366" i="8"/>
  <c r="O398" i="8"/>
  <c r="O430" i="8"/>
  <c r="O462" i="8"/>
  <c r="O494" i="8"/>
  <c r="O526" i="8"/>
  <c r="O558" i="8"/>
  <c r="O590" i="8"/>
  <c r="O622" i="8"/>
  <c r="O654" i="8"/>
  <c r="O686" i="8"/>
  <c r="O718" i="8"/>
  <c r="O750" i="8"/>
  <c r="O782" i="8"/>
  <c r="O814" i="8"/>
  <c r="O846" i="8"/>
  <c r="O878" i="8"/>
  <c r="O910" i="8"/>
  <c r="O942" i="8"/>
  <c r="O974" i="8"/>
  <c r="O1006" i="8"/>
  <c r="O1024" i="8"/>
  <c r="O1032" i="8"/>
  <c r="O1040" i="8"/>
  <c r="O1048" i="8"/>
  <c r="O1056" i="8"/>
  <c r="O1064" i="8"/>
  <c r="O1072" i="8"/>
  <c r="O1080" i="8"/>
  <c r="O1088" i="8"/>
  <c r="O1096" i="8"/>
  <c r="O1104" i="8"/>
  <c r="O1112" i="8"/>
  <c r="O1120" i="8"/>
  <c r="O1128" i="8"/>
  <c r="O1136" i="8"/>
  <c r="O1144" i="8"/>
  <c r="O1152" i="8"/>
  <c r="O1160" i="8"/>
  <c r="O1168" i="8"/>
  <c r="O1176" i="8"/>
  <c r="O1184" i="8"/>
  <c r="O1192" i="8"/>
  <c r="O1200" i="8"/>
  <c r="O1208" i="8"/>
  <c r="O1216" i="8"/>
  <c r="O1224" i="8"/>
  <c r="O1232" i="8"/>
  <c r="O1240" i="8"/>
  <c r="O1248" i="8"/>
  <c r="O1256" i="8"/>
  <c r="O1264" i="8"/>
  <c r="O1272" i="8"/>
  <c r="O1280" i="8"/>
  <c r="O1288" i="8"/>
  <c r="O1296" i="8"/>
  <c r="O1304" i="8"/>
  <c r="O1312" i="8"/>
  <c r="O1320" i="8"/>
  <c r="O1328" i="8"/>
  <c r="O1336" i="8"/>
  <c r="O1344" i="8"/>
  <c r="O1352" i="8"/>
  <c r="O1360" i="8"/>
  <c r="O1368" i="8"/>
  <c r="O1376" i="8"/>
  <c r="O1384" i="8"/>
  <c r="O1392" i="8"/>
  <c r="O1400" i="8"/>
  <c r="O1408" i="8"/>
  <c r="O1416" i="8"/>
  <c r="O1424" i="8"/>
  <c r="O1432" i="8"/>
  <c r="O1440" i="8"/>
  <c r="O1448" i="8"/>
  <c r="O1456" i="8"/>
  <c r="O1464" i="8"/>
  <c r="O1472" i="8"/>
  <c r="O1480" i="8"/>
  <c r="O1488" i="8"/>
  <c r="O1496" i="8"/>
  <c r="O1504" i="8"/>
  <c r="O1512" i="8"/>
  <c r="O1520" i="8"/>
  <c r="O1528" i="8"/>
  <c r="O1536" i="8"/>
  <c r="O1544" i="8"/>
  <c r="O1552" i="8"/>
  <c r="O1560" i="8"/>
  <c r="O1568" i="8"/>
  <c r="O1576" i="8"/>
  <c r="O1584" i="8"/>
  <c r="O1592" i="8"/>
  <c r="O1600" i="8"/>
  <c r="O1608" i="8"/>
  <c r="O1616" i="8"/>
  <c r="O1624" i="8"/>
  <c r="O1632" i="8"/>
  <c r="O1640" i="8"/>
  <c r="O1648" i="8"/>
  <c r="O1656" i="8"/>
  <c r="O1664" i="8"/>
  <c r="O1672" i="8"/>
  <c r="O1680" i="8"/>
  <c r="O1688" i="8"/>
  <c r="O108" i="8"/>
  <c r="O179" i="8"/>
  <c r="O226" i="8"/>
  <c r="O279" i="8"/>
  <c r="O311" i="8"/>
  <c r="O343" i="8"/>
  <c r="O375" i="8"/>
  <c r="O407" i="8"/>
  <c r="O439" i="8"/>
  <c r="O471" i="8"/>
  <c r="O503" i="8"/>
  <c r="O535" i="8"/>
  <c r="O567" i="8"/>
  <c r="O599" i="8"/>
  <c r="O631" i="8"/>
  <c r="O663" i="8"/>
  <c r="O695" i="8"/>
  <c r="O727" i="8"/>
  <c r="O759" i="8"/>
  <c r="O791" i="8"/>
  <c r="O823" i="8"/>
  <c r="O855" i="8"/>
  <c r="O887" i="8"/>
  <c r="O919" i="8"/>
  <c r="O951" i="8"/>
  <c r="O983" i="8"/>
  <c r="O1015" i="8"/>
  <c r="O1021" i="8"/>
  <c r="O1029" i="8"/>
  <c r="O1037" i="8"/>
  <c r="O1045" i="8"/>
  <c r="O1053" i="8"/>
  <c r="O1061" i="8"/>
  <c r="O1069" i="8"/>
  <c r="O1077" i="8"/>
  <c r="O1085" i="8"/>
  <c r="O1093" i="8"/>
  <c r="O1101" i="8"/>
  <c r="O1109" i="8"/>
  <c r="O1117" i="8"/>
  <c r="O1052" i="8"/>
  <c r="O1084" i="8"/>
  <c r="O1116" i="8"/>
  <c r="O1140" i="8"/>
  <c r="O1178" i="8"/>
  <c r="O1181" i="8"/>
  <c r="O1204" i="8"/>
  <c r="O1242" i="8"/>
  <c r="O1245" i="8"/>
  <c r="O1268" i="8"/>
  <c r="O1306" i="8"/>
  <c r="O1309" i="8"/>
  <c r="O1332" i="8"/>
  <c r="O1370" i="8"/>
  <c r="O1373" i="8"/>
  <c r="O1396" i="8"/>
  <c r="O1434" i="8"/>
  <c r="O1437" i="8"/>
  <c r="O1460" i="8"/>
  <c r="O1498" i="8"/>
  <c r="O1501" i="8"/>
  <c r="O1524" i="8"/>
  <c r="O1562" i="8"/>
  <c r="O1565" i="8"/>
  <c r="O1588" i="8"/>
  <c r="O1626" i="8"/>
  <c r="O1629" i="8"/>
  <c r="O1652" i="8"/>
  <c r="O1690" i="8"/>
  <c r="O1696" i="8"/>
  <c r="O1704" i="8"/>
  <c r="O1712" i="8"/>
  <c r="O1720" i="8"/>
  <c r="O1728" i="8"/>
  <c r="O1736" i="8"/>
  <c r="O1744" i="8"/>
  <c r="O1752" i="8"/>
  <c r="O1760" i="8"/>
  <c r="O1768" i="8"/>
  <c r="O1776" i="8"/>
  <c r="O1784" i="8"/>
  <c r="O1792" i="8"/>
  <c r="O1800" i="8"/>
  <c r="O1808" i="8"/>
  <c r="O1816" i="8"/>
  <c r="O1824" i="8"/>
  <c r="O1832" i="8"/>
  <c r="O1840" i="8"/>
  <c r="O1848" i="8"/>
  <c r="O1856" i="8"/>
  <c r="O1864" i="8"/>
  <c r="O1872" i="8"/>
  <c r="O1880" i="8"/>
  <c r="O1888" i="8"/>
  <c r="O1896" i="8"/>
  <c r="O1904" i="8"/>
  <c r="O1912" i="8"/>
  <c r="O1920" i="8"/>
  <c r="O1928" i="8"/>
  <c r="O1936" i="8"/>
  <c r="O1944" i="8"/>
  <c r="O1952" i="8"/>
  <c r="O1960" i="8"/>
  <c r="O1968" i="8"/>
  <c r="O1976" i="8"/>
  <c r="O1984" i="8"/>
  <c r="O1992" i="8"/>
  <c r="O990" i="8"/>
  <c r="O1058" i="8"/>
  <c r="O1090" i="8"/>
  <c r="O1122" i="8"/>
  <c r="O1125" i="8"/>
  <c r="O1148" i="8"/>
  <c r="O1186" i="8"/>
  <c r="O1189" i="8"/>
  <c r="O1212" i="8"/>
  <c r="O1250" i="8"/>
  <c r="O1253" i="8"/>
  <c r="O1276" i="8"/>
  <c r="O1314" i="8"/>
  <c r="O1317" i="8"/>
  <c r="O1340" i="8"/>
  <c r="O1378" i="8"/>
  <c r="O1381" i="8"/>
  <c r="O1404" i="8"/>
  <c r="O1442" i="8"/>
  <c r="O1445" i="8"/>
  <c r="O1468" i="8"/>
  <c r="O1506" i="8"/>
  <c r="O1509" i="8"/>
  <c r="O1532" i="8"/>
  <c r="O1570" i="8"/>
  <c r="O1573" i="8"/>
  <c r="O1596" i="8"/>
  <c r="O1634" i="8"/>
  <c r="O1637" i="8"/>
  <c r="O1660" i="8"/>
  <c r="O1693" i="8"/>
  <c r="O1701" i="8"/>
  <c r="O1709" i="8"/>
  <c r="O1717" i="8"/>
  <c r="O1725" i="8"/>
  <c r="O1733" i="8"/>
  <c r="O1741" i="8"/>
  <c r="O1749" i="8"/>
  <c r="O1757" i="8"/>
  <c r="O1765" i="8"/>
  <c r="O1773" i="8"/>
  <c r="O1781" i="8"/>
  <c r="O1789" i="8"/>
  <c r="O1797" i="8"/>
  <c r="O1805" i="8"/>
  <c r="O1813" i="8"/>
  <c r="O1821" i="8"/>
  <c r="O1829" i="8"/>
  <c r="O1837" i="8"/>
  <c r="O1845" i="8"/>
  <c r="O1853" i="8"/>
  <c r="O1861" i="8"/>
  <c r="O1869" i="8"/>
  <c r="O1877" i="8"/>
  <c r="O1885" i="8"/>
  <c r="O1893" i="8"/>
  <c r="O1901" i="8"/>
  <c r="O1909" i="8"/>
  <c r="O1917" i="8"/>
  <c r="O1925" i="8"/>
  <c r="O1933" i="8"/>
  <c r="O1941" i="8"/>
  <c r="O1949" i="8"/>
  <c r="O1957" i="8"/>
  <c r="O1965" i="8"/>
  <c r="O1973" i="8"/>
  <c r="O1981" i="8"/>
  <c r="O1989" i="8"/>
  <c r="O1028" i="8"/>
  <c r="O1044" i="8"/>
  <c r="O1076" i="8"/>
  <c r="O1108" i="8"/>
  <c r="O1130" i="8"/>
  <c r="O1133" i="8"/>
  <c r="O1156" i="8"/>
  <c r="O1194" i="8"/>
  <c r="O1197" i="8"/>
  <c r="O1220" i="8"/>
  <c r="O1258" i="8"/>
  <c r="O1261" i="8"/>
  <c r="O1284" i="8"/>
  <c r="O1322" i="8"/>
  <c r="O1325" i="8"/>
  <c r="O1348" i="8"/>
  <c r="O1386" i="8"/>
  <c r="O1389" i="8"/>
  <c r="O1412" i="8"/>
  <c r="O1450" i="8"/>
  <c r="O1453" i="8"/>
  <c r="O1476" i="8"/>
  <c r="O1514" i="8"/>
  <c r="O1517" i="8"/>
  <c r="O1540" i="8"/>
  <c r="O1578" i="8"/>
  <c r="O1581" i="8"/>
  <c r="O1604" i="8"/>
  <c r="O1642" i="8"/>
  <c r="O1645" i="8"/>
  <c r="O1668" i="8"/>
  <c r="O1698" i="8"/>
  <c r="O1706" i="8"/>
  <c r="O1714" i="8"/>
  <c r="O1722" i="8"/>
  <c r="O1730" i="8"/>
  <c r="O1738" i="8"/>
  <c r="O1746" i="8"/>
  <c r="O1754" i="8"/>
  <c r="O1762" i="8"/>
  <c r="O1770" i="8"/>
  <c r="O1778" i="8"/>
  <c r="O1786" i="8"/>
  <c r="O1794" i="8"/>
  <c r="O1802" i="8"/>
  <c r="O1810" i="8"/>
  <c r="O1818" i="8"/>
  <c r="O1826" i="8"/>
  <c r="O1834" i="8"/>
  <c r="O1842" i="8"/>
  <c r="O1850" i="8"/>
  <c r="O1858" i="8"/>
  <c r="O1866" i="8"/>
  <c r="O1874" i="8"/>
  <c r="O1882" i="8"/>
  <c r="O1890" i="8"/>
  <c r="O1898" i="8"/>
  <c r="O1906" i="8"/>
  <c r="O1914" i="8"/>
  <c r="O1922" i="8"/>
  <c r="O1930" i="8"/>
  <c r="O1938" i="8"/>
  <c r="O1946" i="8"/>
  <c r="O1954" i="8"/>
  <c r="O1962" i="8"/>
  <c r="O1970" i="8"/>
  <c r="O1978" i="8"/>
  <c r="O1986" i="8"/>
  <c r="O1994" i="8"/>
  <c r="O1050" i="8"/>
  <c r="O1082" i="8"/>
  <c r="O1114" i="8"/>
  <c r="O1138" i="8"/>
  <c r="O1141" i="8"/>
  <c r="O1164" i="8"/>
  <c r="O1202" i="8"/>
  <c r="O1205" i="8"/>
  <c r="O1228" i="8"/>
  <c r="O1266" i="8"/>
  <c r="O1269" i="8"/>
  <c r="O1292" i="8"/>
  <c r="O1330" i="8"/>
  <c r="O1333" i="8"/>
  <c r="O1356" i="8"/>
  <c r="O1394" i="8"/>
  <c r="O1397" i="8"/>
  <c r="O1420" i="8"/>
  <c r="O1458" i="8"/>
  <c r="O1461" i="8"/>
  <c r="O1484" i="8"/>
  <c r="O1522" i="8"/>
  <c r="O1525" i="8"/>
  <c r="O1548" i="8"/>
  <c r="O1586" i="8"/>
  <c r="O1589" i="8"/>
  <c r="O1612" i="8"/>
  <c r="O1650" i="8"/>
  <c r="O1653" i="8"/>
  <c r="O1676" i="8"/>
  <c r="O1695" i="8"/>
  <c r="O1703" i="8"/>
  <c r="O1711" i="8"/>
  <c r="O1719" i="8"/>
  <c r="O1727" i="8"/>
  <c r="O1735" i="8"/>
  <c r="O1743" i="8"/>
  <c r="O1751" i="8"/>
  <c r="O1759" i="8"/>
  <c r="O1767" i="8"/>
  <c r="O1775" i="8"/>
  <c r="O1783" i="8"/>
  <c r="O1791" i="8"/>
  <c r="O1799" i="8"/>
  <c r="O1807" i="8"/>
  <c r="O1815" i="8"/>
  <c r="O1823" i="8"/>
  <c r="O1831" i="8"/>
  <c r="O1839" i="8"/>
  <c r="O1847" i="8"/>
  <c r="O1855" i="8"/>
  <c r="O1863" i="8"/>
  <c r="O1871" i="8"/>
  <c r="O1879" i="8"/>
  <c r="O1887" i="8"/>
  <c r="O1895" i="8"/>
  <c r="O1903" i="8"/>
  <c r="O1911" i="8"/>
  <c r="O1919" i="8"/>
  <c r="O1927" i="8"/>
  <c r="O1935" i="8"/>
  <c r="O1943" i="8"/>
  <c r="O1951" i="8"/>
  <c r="O1959" i="8"/>
  <c r="O1967" i="8"/>
  <c r="O1975" i="8"/>
  <c r="O1983" i="8"/>
  <c r="O1991" i="8"/>
  <c r="O1068" i="8"/>
  <c r="O1100" i="8"/>
  <c r="O1146" i="8"/>
  <c r="O1149" i="8"/>
  <c r="O1172" i="8"/>
  <c r="O1210" i="8"/>
  <c r="O1213" i="8"/>
  <c r="O1236" i="8"/>
  <c r="O1274" i="8"/>
  <c r="O1277" i="8"/>
  <c r="O1300" i="8"/>
  <c r="O1338" i="8"/>
  <c r="O1341" i="8"/>
  <c r="O1364" i="8"/>
  <c r="O1402" i="8"/>
  <c r="O1405" i="8"/>
  <c r="O1428" i="8"/>
  <c r="O1466" i="8"/>
  <c r="O1469" i="8"/>
  <c r="O1492" i="8"/>
  <c r="O1530" i="8"/>
  <c r="O1533" i="8"/>
  <c r="O1556" i="8"/>
  <c r="O1594" i="8"/>
  <c r="O1597" i="8"/>
  <c r="O1620" i="8"/>
  <c r="O1658" i="8"/>
  <c r="O1661" i="8"/>
  <c r="O1684" i="8"/>
  <c r="O1700" i="8"/>
  <c r="O1708" i="8"/>
  <c r="O1716" i="8"/>
  <c r="O1724" i="8"/>
  <c r="O1732" i="8"/>
  <c r="O1740" i="8"/>
  <c r="O1748" i="8"/>
  <c r="O1756" i="8"/>
  <c r="O1764" i="8"/>
  <c r="O1772" i="8"/>
  <c r="O1780" i="8"/>
  <c r="O1788" i="8"/>
  <c r="O1796" i="8"/>
  <c r="O1804" i="8"/>
  <c r="O1812" i="8"/>
  <c r="O1820" i="8"/>
  <c r="O1828" i="8"/>
  <c r="O1836" i="8"/>
  <c r="O1844" i="8"/>
  <c r="O1852" i="8"/>
  <c r="O1860" i="8"/>
  <c r="O1868" i="8"/>
  <c r="O1876" i="8"/>
  <c r="O1884" i="8"/>
  <c r="O1892" i="8"/>
  <c r="O1900" i="8"/>
  <c r="O1908" i="8"/>
  <c r="O1916" i="8"/>
  <c r="O1924" i="8"/>
  <c r="O1932" i="8"/>
  <c r="O1940" i="8"/>
  <c r="O1948" i="8"/>
  <c r="O1956" i="8"/>
  <c r="O1964" i="8"/>
  <c r="O1972" i="8"/>
  <c r="O1980" i="8"/>
  <c r="O1988" i="8"/>
  <c r="O1036" i="8"/>
  <c r="O1042" i="8"/>
  <c r="O1074" i="8"/>
  <c r="O1106" i="8"/>
  <c r="O1154" i="8"/>
  <c r="O1157" i="8"/>
  <c r="O1180" i="8"/>
  <c r="O1218" i="8"/>
  <c r="O1221" i="8"/>
  <c r="O1244" i="8"/>
  <c r="O1282" i="8"/>
  <c r="O1285" i="8"/>
  <c r="O1308" i="8"/>
  <c r="O1346" i="8"/>
  <c r="O1349" i="8"/>
  <c r="O1372" i="8"/>
  <c r="O1410" i="8"/>
  <c r="O1413" i="8"/>
  <c r="O1436" i="8"/>
  <c r="O1474" i="8"/>
  <c r="O1477" i="8"/>
  <c r="O1500" i="8"/>
  <c r="O1538" i="8"/>
  <c r="O1541" i="8"/>
  <c r="O1564" i="8"/>
  <c r="O1602" i="8"/>
  <c r="O1605" i="8"/>
  <c r="O1628" i="8"/>
  <c r="O1666" i="8"/>
  <c r="O1669" i="8"/>
  <c r="O1692" i="8"/>
  <c r="O1697" i="8"/>
  <c r="O1705" i="8"/>
  <c r="O1713" i="8"/>
  <c r="O1721" i="8"/>
  <c r="O1729" i="8"/>
  <c r="O1737" i="8"/>
  <c r="O1745" i="8"/>
  <c r="O1753" i="8"/>
  <c r="O1761" i="8"/>
  <c r="O1769" i="8"/>
  <c r="O1777" i="8"/>
  <c r="O1785" i="8"/>
  <c r="O1793" i="8"/>
  <c r="O1801" i="8"/>
  <c r="O1809" i="8"/>
  <c r="O1817" i="8"/>
  <c r="O1825" i="8"/>
  <c r="O1833" i="8"/>
  <c r="O1841" i="8"/>
  <c r="O1849" i="8"/>
  <c r="O1857" i="8"/>
  <c r="O1865" i="8"/>
  <c r="O1873" i="8"/>
  <c r="O1881" i="8"/>
  <c r="O1889" i="8"/>
  <c r="O1897" i="8"/>
  <c r="O1905" i="8"/>
  <c r="O1913" i="8"/>
  <c r="O1921" i="8"/>
  <c r="O1929" i="8"/>
  <c r="O1937" i="8"/>
  <c r="O1945" i="8"/>
  <c r="O1953" i="8"/>
  <c r="O1961" i="8"/>
  <c r="O1969" i="8"/>
  <c r="O1977" i="8"/>
  <c r="O1985" i="8"/>
  <c r="O1993" i="8"/>
  <c r="O958" i="8"/>
  <c r="O1060" i="8"/>
  <c r="O1092" i="8"/>
  <c r="O1124" i="8"/>
  <c r="O1162" i="8"/>
  <c r="O1165" i="8"/>
  <c r="O1188" i="8"/>
  <c r="O1226" i="8"/>
  <c r="O1229" i="8"/>
  <c r="O1252" i="8"/>
  <c r="O1290" i="8"/>
  <c r="O1293" i="8"/>
  <c r="O1316" i="8"/>
  <c r="O1354" i="8"/>
  <c r="O1357" i="8"/>
  <c r="O1380" i="8"/>
  <c r="O1418" i="8"/>
  <c r="O1421" i="8"/>
  <c r="O1444" i="8"/>
  <c r="O1482" i="8"/>
  <c r="O1485" i="8"/>
  <c r="O1508" i="8"/>
  <c r="O1546" i="8"/>
  <c r="O1549" i="8"/>
  <c r="O1572" i="8"/>
  <c r="O1610" i="8"/>
  <c r="O1613" i="8"/>
  <c r="O1636" i="8"/>
  <c r="O1674" i="8"/>
  <c r="O1677" i="8"/>
  <c r="O1694" i="8"/>
  <c r="O1702" i="8"/>
  <c r="O1710" i="8"/>
  <c r="O1718" i="8"/>
  <c r="O1726" i="8"/>
  <c r="O1734" i="8"/>
  <c r="O1742" i="8"/>
  <c r="O1750" i="8"/>
  <c r="O1758" i="8"/>
  <c r="O1766" i="8"/>
  <c r="O1774" i="8"/>
  <c r="O1782" i="8"/>
  <c r="O1790" i="8"/>
  <c r="O1798" i="8"/>
  <c r="O1806" i="8"/>
  <c r="O1814" i="8"/>
  <c r="O1822" i="8"/>
  <c r="O1830" i="8"/>
  <c r="O1838" i="8"/>
  <c r="O1846" i="8"/>
  <c r="O1854" i="8"/>
  <c r="O1862" i="8"/>
  <c r="O1870" i="8"/>
  <c r="O1878" i="8"/>
  <c r="O1886" i="8"/>
  <c r="O1894" i="8"/>
  <c r="O1902" i="8"/>
  <c r="O1910" i="8"/>
  <c r="O1918" i="8"/>
  <c r="O1926" i="8"/>
  <c r="O1934" i="8"/>
  <c r="O1942" i="8"/>
  <c r="O1950" i="8"/>
  <c r="O1958" i="8"/>
  <c r="O1966" i="8"/>
  <c r="O1974" i="8"/>
  <c r="O1982" i="8"/>
  <c r="O1990" i="8"/>
  <c r="O8" i="8"/>
  <c r="O1020" i="8"/>
  <c r="O1066" i="8"/>
  <c r="O1098" i="8"/>
  <c r="O1132" i="8"/>
  <c r="O1170" i="8"/>
  <c r="O1173" i="8"/>
  <c r="O1196" i="8"/>
  <c r="O1234" i="8"/>
  <c r="O1237" i="8"/>
  <c r="O1260" i="8"/>
  <c r="O1298" i="8"/>
  <c r="O1301" i="8"/>
  <c r="O1324" i="8"/>
  <c r="O1362" i="8"/>
  <c r="O1365" i="8"/>
  <c r="O1388" i="8"/>
  <c r="O1426" i="8"/>
  <c r="O1429" i="8"/>
  <c r="O1452" i="8"/>
  <c r="O1490" i="8"/>
  <c r="O1493" i="8"/>
  <c r="O1516" i="8"/>
  <c r="O1554" i="8"/>
  <c r="O1557" i="8"/>
  <c r="O1580" i="8"/>
  <c r="O1618" i="8"/>
  <c r="O1621" i="8"/>
  <c r="O1644" i="8"/>
  <c r="O1682" i="8"/>
  <c r="O1685" i="8"/>
  <c r="O1699" i="8"/>
  <c r="O1707" i="8"/>
  <c r="O1715" i="8"/>
  <c r="O1723" i="8"/>
  <c r="O1731" i="8"/>
  <c r="O1739" i="8"/>
  <c r="O1747" i="8"/>
  <c r="O1755" i="8"/>
  <c r="O1763" i="8"/>
  <c r="O1771" i="8"/>
  <c r="O1779" i="8"/>
  <c r="O1787" i="8"/>
  <c r="O1795" i="8"/>
  <c r="O1803" i="8"/>
  <c r="O1811" i="8"/>
  <c r="O1819" i="8"/>
  <c r="O1827" i="8"/>
  <c r="O1835" i="8"/>
  <c r="O1843" i="8"/>
  <c r="O1851" i="8"/>
  <c r="O1859" i="8"/>
  <c r="O1867" i="8"/>
  <c r="O1875" i="8"/>
  <c r="O1883" i="8"/>
  <c r="O1891" i="8"/>
  <c r="O1899" i="8"/>
  <c r="O1907" i="8"/>
  <c r="O1915" i="8"/>
  <c r="O1923" i="8"/>
  <c r="O1931" i="8"/>
  <c r="O1939" i="8"/>
  <c r="O1947" i="8"/>
  <c r="O1955" i="8"/>
  <c r="O1963" i="8"/>
  <c r="O1971" i="8"/>
  <c r="O1979" i="8"/>
  <c r="O1987" i="8"/>
  <c r="O1995" i="8"/>
  <c r="O246" i="8"/>
  <c r="S78" i="13"/>
  <c r="O119" i="13"/>
  <c r="R80" i="13"/>
  <c r="O62" i="13"/>
  <c r="S28" i="13"/>
  <c r="N46" i="13"/>
  <c r="T28" i="13"/>
  <c r="P61" i="13"/>
  <c r="P66" i="13"/>
  <c r="T91" i="13"/>
  <c r="Q109" i="13"/>
  <c r="S121" i="13"/>
  <c r="Q71" i="13"/>
  <c r="Q64" i="13"/>
  <c r="S59" i="13"/>
  <c r="P24" i="13"/>
  <c r="O116" i="13"/>
  <c r="S23" i="13"/>
  <c r="S31" i="13"/>
  <c r="T117" i="13"/>
  <c r="P37" i="13"/>
  <c r="S22" i="13"/>
  <c r="O30" i="13"/>
  <c r="O84" i="13"/>
  <c r="O68" i="13"/>
  <c r="R96" i="13"/>
  <c r="P12" i="13"/>
  <c r="O99" i="13"/>
  <c r="S103" i="13"/>
  <c r="T94" i="13"/>
  <c r="T22" i="13"/>
  <c r="P53" i="13"/>
  <c r="S117" i="13"/>
  <c r="P10" i="13"/>
  <c r="N17" i="13"/>
  <c r="S111" i="13"/>
  <c r="O88" i="13"/>
  <c r="T104" i="13"/>
  <c r="P106" i="13"/>
  <c r="Q9" i="13"/>
  <c r="R127" i="13"/>
  <c r="O114" i="13"/>
  <c r="R101" i="13"/>
  <c r="P76" i="13"/>
  <c r="O56" i="13"/>
  <c r="O29" i="13"/>
  <c r="N33" i="13"/>
  <c r="O25" i="13"/>
  <c r="S113" i="13"/>
  <c r="O89" i="13"/>
  <c r="R26" i="13"/>
  <c r="Q81" i="13"/>
  <c r="T79" i="13"/>
  <c r="N50" i="13"/>
  <c r="Q47" i="13"/>
  <c r="S34" i="13"/>
  <c r="S39" i="13"/>
  <c r="S86" i="13"/>
  <c r="T15" i="13"/>
  <c r="T87" i="13"/>
  <c r="P63" i="13"/>
  <c r="S98" i="13"/>
  <c r="N124" i="13"/>
  <c r="G9" i="5"/>
  <c r="L183" i="10"/>
  <c r="I183" i="10"/>
  <c r="H183" i="10" s="1"/>
  <c r="O90" i="13"/>
  <c r="I234" i="10"/>
  <c r="H234" i="10" s="1"/>
  <c r="L234" i="10"/>
  <c r="I148" i="10"/>
  <c r="H148" i="10" s="1"/>
  <c r="L148" i="10"/>
  <c r="I161" i="10"/>
  <c r="H161" i="10" s="1"/>
  <c r="L161" i="10"/>
  <c r="R29" i="13"/>
  <c r="T57" i="13"/>
  <c r="L103" i="10"/>
  <c r="I103" i="10"/>
  <c r="H103" i="10" s="1"/>
  <c r="S27" i="13"/>
  <c r="N57" i="13"/>
  <c r="S57" i="13"/>
  <c r="N108" i="13"/>
  <c r="R108" i="13"/>
  <c r="S108" i="13"/>
  <c r="P108" i="13"/>
  <c r="Q108" i="13"/>
  <c r="N52" i="13"/>
  <c r="Q52" i="13"/>
  <c r="R52" i="13"/>
  <c r="P52" i="13"/>
  <c r="R43" i="13"/>
  <c r="N43" i="13"/>
  <c r="Q43" i="13"/>
  <c r="T78" i="13"/>
  <c r="T119" i="13"/>
  <c r="O80" i="13"/>
  <c r="T47" i="13"/>
  <c r="T49" i="13"/>
  <c r="P46" i="13"/>
  <c r="N61" i="13"/>
  <c r="N66" i="13"/>
  <c r="Q91" i="13"/>
  <c r="P109" i="13"/>
  <c r="R121" i="13"/>
  <c r="P71" i="13"/>
  <c r="P64" i="13"/>
  <c r="R14" i="13"/>
  <c r="Q18" i="13"/>
  <c r="O49" i="13"/>
  <c r="P23" i="13"/>
  <c r="O82" i="13"/>
  <c r="S55" i="13"/>
  <c r="S20" i="13"/>
  <c r="O11" i="13"/>
  <c r="N30" i="13"/>
  <c r="S73" i="13"/>
  <c r="Q96" i="13"/>
  <c r="O12" i="13"/>
  <c r="P99" i="13"/>
  <c r="T105" i="13"/>
  <c r="R103" i="13"/>
  <c r="R94" i="13"/>
  <c r="R22" i="13"/>
  <c r="R53" i="13"/>
  <c r="Q117" i="13"/>
  <c r="O10" i="13"/>
  <c r="R17" i="13"/>
  <c r="R111" i="13"/>
  <c r="S104" i="13"/>
  <c r="N106" i="13"/>
  <c r="T67" i="13"/>
  <c r="P9" i="13"/>
  <c r="P127" i="13"/>
  <c r="R95" i="13"/>
  <c r="Q101" i="13"/>
  <c r="S76" i="13"/>
  <c r="S56" i="13"/>
  <c r="T59" i="13"/>
  <c r="O36" i="13"/>
  <c r="T26" i="13"/>
  <c r="N25" i="13"/>
  <c r="R113" i="13"/>
  <c r="P89" i="13"/>
  <c r="O81" i="13"/>
  <c r="S79" i="13"/>
  <c r="P41" i="13"/>
  <c r="P47" i="13"/>
  <c r="R39" i="13"/>
  <c r="Q86" i="13"/>
  <c r="P34" i="13"/>
  <c r="Q15" i="13"/>
  <c r="R87" i="13"/>
  <c r="Q63" i="13"/>
  <c r="R98" i="13"/>
  <c r="O124" i="13"/>
  <c r="L22" i="10"/>
  <c r="I22" i="10"/>
  <c r="H22" i="10" s="1"/>
  <c r="I132" i="10"/>
  <c r="H132" i="10" s="1"/>
  <c r="L132" i="10"/>
  <c r="O74" i="13"/>
  <c r="I197" i="10"/>
  <c r="H197" i="10" s="1"/>
  <c r="L197" i="10"/>
  <c r="I156" i="10"/>
  <c r="H156" i="10" s="1"/>
  <c r="L156" i="10"/>
  <c r="L44" i="10"/>
  <c r="I44" i="10"/>
  <c r="H44" i="10" s="1"/>
  <c r="S68" i="13"/>
  <c r="O24" i="13"/>
  <c r="I89" i="10"/>
  <c r="H89" i="10" s="1"/>
  <c r="L89" i="10"/>
  <c r="T43" i="13"/>
  <c r="T68" i="13"/>
  <c r="L154" i="10"/>
  <c r="O45" i="13"/>
  <c r="I77" i="10"/>
  <c r="H77" i="10" s="1"/>
  <c r="P236" i="13"/>
  <c r="H236" i="13"/>
  <c r="O236" i="13" s="1"/>
  <c r="O93" i="13"/>
  <c r="Q116" i="13"/>
  <c r="N116" i="13"/>
  <c r="R116" i="13"/>
  <c r="T116" i="13"/>
  <c r="S60" i="13"/>
  <c r="T60" i="13"/>
  <c r="N60" i="13"/>
  <c r="P60" i="13"/>
  <c r="R60" i="13"/>
  <c r="O60" i="13"/>
  <c r="Q60" i="13"/>
  <c r="N75" i="13"/>
  <c r="P75" i="13"/>
  <c r="R75" i="13"/>
  <c r="Q75" i="13"/>
  <c r="S75" i="13"/>
  <c r="S35" i="13"/>
  <c r="T35" i="13"/>
  <c r="P35" i="13"/>
  <c r="Q35" i="13"/>
  <c r="R35" i="13"/>
  <c r="N35" i="13"/>
  <c r="O35" i="13"/>
  <c r="N19" i="13"/>
  <c r="S19" i="13"/>
  <c r="T19" i="13"/>
  <c r="P19" i="13"/>
  <c r="Q19" i="13"/>
  <c r="R19" i="13"/>
  <c r="R78" i="13"/>
  <c r="S119" i="13"/>
  <c r="S80" i="13"/>
  <c r="S49" i="13"/>
  <c r="T18" i="13"/>
  <c r="O61" i="13"/>
  <c r="P192" i="13"/>
  <c r="R91" i="13"/>
  <c r="O109" i="13"/>
  <c r="Q121" i="13"/>
  <c r="O71" i="13"/>
  <c r="O64" i="13"/>
  <c r="Q14" i="13"/>
  <c r="P18" i="13"/>
  <c r="P49" i="13"/>
  <c r="R31" i="13"/>
  <c r="R51" i="13"/>
  <c r="R20" i="13"/>
  <c r="R73" i="13"/>
  <c r="T70" i="13"/>
  <c r="P96" i="13"/>
  <c r="N12" i="13"/>
  <c r="P125" i="13"/>
  <c r="P107" i="13"/>
  <c r="R105" i="13"/>
  <c r="P103" i="13"/>
  <c r="O94" i="13"/>
  <c r="Q22" i="13"/>
  <c r="O53" i="13"/>
  <c r="O22" i="13"/>
  <c r="Q111" i="13"/>
  <c r="S101" i="13"/>
  <c r="S92" i="13"/>
  <c r="S67" i="13"/>
  <c r="O9" i="13"/>
  <c r="O127" i="13"/>
  <c r="P95" i="13"/>
  <c r="P101" i="13"/>
  <c r="R76" i="13"/>
  <c r="Q56" i="13"/>
  <c r="R59" i="13"/>
  <c r="T33" i="13"/>
  <c r="S26" i="13"/>
  <c r="Q113" i="13"/>
  <c r="N89" i="13"/>
  <c r="P81" i="13"/>
  <c r="R50" i="13"/>
  <c r="T41" i="13"/>
  <c r="T72" i="13"/>
  <c r="O47" i="13"/>
  <c r="O15" i="13"/>
  <c r="Q39" i="13"/>
  <c r="R86" i="13"/>
  <c r="O34" i="13"/>
  <c r="Q87" i="13"/>
  <c r="O63" i="13"/>
  <c r="Q98" i="13"/>
  <c r="G10" i="5"/>
  <c r="N107" i="13"/>
  <c r="L164" i="10"/>
  <c r="I164" i="10"/>
  <c r="H164" i="10" s="1"/>
  <c r="H153" i="13"/>
  <c r="O153" i="13" s="1"/>
  <c r="P153" i="13"/>
  <c r="T24" i="13"/>
  <c r="T97" i="13"/>
  <c r="Q65" i="13"/>
  <c r="L146" i="10"/>
  <c r="I146" i="10"/>
  <c r="H146" i="10" s="1"/>
  <c r="O52" i="13"/>
  <c r="S125" i="13"/>
  <c r="L27" i="10"/>
  <c r="T16" i="13"/>
  <c r="L29" i="10"/>
  <c r="N55" i="13"/>
  <c r="N100" i="13"/>
  <c r="P100" i="13"/>
  <c r="R100" i="13"/>
  <c r="Q100" i="13"/>
  <c r="Q48" i="13"/>
  <c r="R48" i="13"/>
  <c r="O48" i="13"/>
  <c r="S48" i="13"/>
  <c r="T48" i="13"/>
  <c r="N48" i="13"/>
  <c r="P48" i="13"/>
  <c r="N123" i="13"/>
  <c r="Q123" i="13"/>
  <c r="R123" i="13"/>
  <c r="P123" i="13"/>
  <c r="T123" i="13"/>
  <c r="O123" i="13"/>
  <c r="R115" i="13"/>
  <c r="N115" i="13"/>
  <c r="O115" i="13"/>
  <c r="Q115" i="13"/>
  <c r="P115" i="13"/>
  <c r="Q99" i="13"/>
  <c r="N99" i="13"/>
  <c r="R99" i="13"/>
  <c r="S99" i="13"/>
  <c r="N83" i="13"/>
  <c r="R83" i="13"/>
  <c r="P83" i="13"/>
  <c r="Q83" i="13"/>
  <c r="N67" i="13"/>
  <c r="Q67" i="13"/>
  <c r="Q126" i="13"/>
  <c r="R126" i="13"/>
  <c r="T126" i="13"/>
  <c r="N126" i="13"/>
  <c r="S126" i="13"/>
  <c r="R118" i="13"/>
  <c r="Q118" i="13"/>
  <c r="N118" i="13"/>
  <c r="P110" i="13"/>
  <c r="S110" i="13"/>
  <c r="O110" i="13"/>
  <c r="Q110" i="13"/>
  <c r="R110" i="13"/>
  <c r="T110" i="13"/>
  <c r="N110" i="13"/>
  <c r="S102" i="13"/>
  <c r="P102" i="13"/>
  <c r="Q102" i="13"/>
  <c r="O102" i="13"/>
  <c r="R102" i="13"/>
  <c r="T102" i="13"/>
  <c r="N102" i="13"/>
  <c r="Q90" i="13"/>
  <c r="N90" i="13"/>
  <c r="P90" i="13"/>
  <c r="R90" i="13"/>
  <c r="S90" i="13"/>
  <c r="T90" i="13"/>
  <c r="Q82" i="13"/>
  <c r="T82" i="13"/>
  <c r="S82" i="13"/>
  <c r="N82" i="13"/>
  <c r="R82" i="13"/>
  <c r="Q74" i="13"/>
  <c r="T74" i="13"/>
  <c r="S74" i="13"/>
  <c r="N74" i="13"/>
  <c r="R74" i="13"/>
  <c r="Q62" i="13"/>
  <c r="R62" i="13"/>
  <c r="N62" i="13"/>
  <c r="T62" i="13"/>
  <c r="N54" i="13"/>
  <c r="R54" i="13"/>
  <c r="S54" i="13"/>
  <c r="O54" i="13"/>
  <c r="T54" i="13"/>
  <c r="P54" i="13"/>
  <c r="Q54" i="13"/>
  <c r="R42" i="13"/>
  <c r="N42" i="13"/>
  <c r="Q38" i="13"/>
  <c r="P38" i="13"/>
  <c r="R38" i="13"/>
  <c r="P78" i="13"/>
  <c r="R119" i="13"/>
  <c r="Q80" i="13"/>
  <c r="T46" i="13"/>
  <c r="R28" i="13"/>
  <c r="R66" i="13"/>
  <c r="O91" i="13"/>
  <c r="N109" i="13"/>
  <c r="N121" i="13"/>
  <c r="N71" i="13"/>
  <c r="S64" i="13"/>
  <c r="P14" i="13"/>
  <c r="N18" i="13"/>
  <c r="N49" i="13"/>
  <c r="R23" i="13"/>
  <c r="Q31" i="13"/>
  <c r="S95" i="13"/>
  <c r="Q51" i="13"/>
  <c r="O20" i="13"/>
  <c r="T30" i="13"/>
  <c r="Q84" i="13"/>
  <c r="Q73" i="13"/>
  <c r="S70" i="13"/>
  <c r="O96" i="13"/>
  <c r="T12" i="13"/>
  <c r="O107" i="13"/>
  <c r="O105" i="13"/>
  <c r="T103" i="13"/>
  <c r="S94" i="13"/>
  <c r="P22" i="13"/>
  <c r="N53" i="13"/>
  <c r="Q10" i="13"/>
  <c r="T17" i="13"/>
  <c r="P111" i="13"/>
  <c r="R104" i="13"/>
  <c r="T106" i="13"/>
  <c r="R58" i="13"/>
  <c r="P43" i="13"/>
  <c r="N9" i="13"/>
  <c r="S127" i="13"/>
  <c r="Q95" i="13"/>
  <c r="T122" i="13"/>
  <c r="N101" i="13"/>
  <c r="O76" i="13"/>
  <c r="P56" i="13"/>
  <c r="Q59" i="13"/>
  <c r="S33" i="13"/>
  <c r="T25" i="13"/>
  <c r="O113" i="13"/>
  <c r="O126" i="13"/>
  <c r="N81" i="13"/>
  <c r="P193" i="13"/>
  <c r="R79" i="13"/>
  <c r="T50" i="13"/>
  <c r="S41" i="13"/>
  <c r="N72" i="13"/>
  <c r="N47" i="13"/>
  <c r="P39" i="13"/>
  <c r="P86" i="13"/>
  <c r="N34" i="13"/>
  <c r="T88" i="13"/>
  <c r="N87" i="13"/>
  <c r="S44" i="13"/>
  <c r="O98" i="13"/>
  <c r="T36" i="13"/>
  <c r="I240" i="10"/>
  <c r="H240" i="10" s="1"/>
  <c r="L240" i="10"/>
  <c r="R37" i="13"/>
  <c r="O125" i="13"/>
  <c r="L87" i="10"/>
  <c r="I87" i="10"/>
  <c r="H87" i="10" s="1"/>
  <c r="S93" i="13"/>
  <c r="O40" i="13"/>
  <c r="T93" i="13"/>
  <c r="S29" i="13"/>
  <c r="P93" i="13"/>
  <c r="P11" i="13"/>
  <c r="I180" i="10"/>
  <c r="H180" i="10" s="1"/>
  <c r="L180" i="10"/>
  <c r="S116" i="13"/>
  <c r="S118" i="13"/>
  <c r="S13" i="13"/>
  <c r="L85" i="10"/>
  <c r="S38" i="13"/>
  <c r="Q245" i="10"/>
  <c r="O245" i="4" s="1"/>
  <c r="R245" i="10"/>
  <c r="P245" i="4" s="1"/>
  <c r="T245" i="10"/>
  <c r="R245" i="4" s="1"/>
  <c r="L245" i="10"/>
  <c r="S245" i="10" s="1"/>
  <c r="Q245" i="4" s="1"/>
  <c r="I245" i="10"/>
  <c r="P57" i="13"/>
  <c r="H57" i="13"/>
  <c r="O57" i="13" s="1"/>
  <c r="H183" i="13"/>
  <c r="O183" i="13" s="1"/>
  <c r="P183" i="13"/>
  <c r="H172" i="13"/>
  <c r="O172" i="13" s="1"/>
  <c r="P172" i="13"/>
  <c r="H97" i="13"/>
  <c r="O97" i="13" s="1"/>
  <c r="P97" i="13"/>
  <c r="P55" i="13"/>
  <c r="H55" i="13"/>
  <c r="O55" i="13" s="1"/>
  <c r="H241" i="13"/>
  <c r="O241" i="13" s="1"/>
  <c r="P241" i="13"/>
  <c r="P44" i="13"/>
  <c r="P36" i="13"/>
  <c r="H220" i="13"/>
  <c r="O220" i="13" s="1"/>
  <c r="P220" i="13"/>
  <c r="H158" i="13"/>
  <c r="O158" i="13" s="1"/>
  <c r="P158" i="13"/>
  <c r="P150" i="13"/>
  <c r="P221" i="13"/>
  <c r="P185" i="13"/>
  <c r="P180" i="13"/>
  <c r="H180" i="13"/>
  <c r="O180" i="13" s="1"/>
  <c r="P70" i="13"/>
  <c r="P152" i="13"/>
  <c r="P168" i="13"/>
  <c r="H112" i="13"/>
  <c r="O112" i="13" s="1"/>
  <c r="P112" i="13"/>
  <c r="P15" i="13"/>
  <c r="P120" i="13"/>
  <c r="P132" i="13"/>
  <c r="P58" i="13"/>
  <c r="P134" i="13"/>
  <c r="P235" i="13"/>
  <c r="P171" i="13"/>
  <c r="P201" i="13"/>
  <c r="P232" i="13"/>
  <c r="P122" i="13"/>
  <c r="P72" i="13"/>
  <c r="H191" i="13"/>
  <c r="O191" i="13" s="1"/>
  <c r="P191" i="13"/>
  <c r="P92" i="13"/>
  <c r="H92" i="13"/>
  <c r="O92" i="13" s="1"/>
  <c r="P219" i="13"/>
  <c r="H219" i="13"/>
  <c r="O219" i="13" s="1"/>
  <c r="H199" i="13"/>
  <c r="O199" i="13" s="1"/>
  <c r="P199" i="13"/>
  <c r="P88" i="13"/>
  <c r="P200" i="13"/>
  <c r="H42" i="13"/>
  <c r="O42" i="13" s="1"/>
  <c r="P42" i="13"/>
  <c r="H166" i="13"/>
  <c r="O166" i="13" s="1"/>
  <c r="P166" i="13"/>
  <c r="P20" i="13"/>
  <c r="P155" i="13"/>
  <c r="H67" i="13"/>
  <c r="O67" i="13" s="1"/>
  <c r="P67" i="13"/>
  <c r="H65" i="13"/>
  <c r="O65" i="13" s="1"/>
  <c r="P65" i="13"/>
  <c r="P231" i="13"/>
  <c r="P87" i="13"/>
  <c r="H109" i="10"/>
  <c r="H207" i="10"/>
  <c r="H215" i="10"/>
  <c r="H244" i="10"/>
  <c r="H92" i="10"/>
  <c r="H33" i="10"/>
  <c r="H17" i="10"/>
  <c r="H223" i="10"/>
  <c r="H149" i="10"/>
  <c r="H61" i="10"/>
  <c r="H20" i="10"/>
  <c r="H163" i="10"/>
  <c r="H88" i="10"/>
  <c r="H198" i="10"/>
  <c r="H114" i="10"/>
  <c r="H155" i="10"/>
  <c r="H26" i="10"/>
  <c r="H118" i="10"/>
  <c r="H190" i="10"/>
  <c r="H12" i="10"/>
  <c r="H25" i="10"/>
  <c r="H203" i="10"/>
  <c r="H227" i="10"/>
  <c r="H173" i="10"/>
  <c r="H105" i="10"/>
  <c r="H23" i="10"/>
  <c r="H82" i="10"/>
  <c r="H39" i="10"/>
  <c r="H62" i="10"/>
  <c r="H9" i="10"/>
  <c r="H55" i="10"/>
  <c r="H133" i="10"/>
  <c r="H122" i="10"/>
  <c r="H24" i="10"/>
  <c r="H205" i="10"/>
  <c r="H224" i="10"/>
  <c r="H187" i="10"/>
  <c r="H107" i="10"/>
  <c r="H51" i="10"/>
  <c r="H191" i="10"/>
  <c r="H128" i="10"/>
  <c r="H141" i="10"/>
  <c r="H157" i="10"/>
  <c r="H136" i="10"/>
  <c r="H101" i="10"/>
  <c r="H236" i="10"/>
  <c r="H115" i="10"/>
  <c r="H216" i="10"/>
  <c r="H98" i="10"/>
  <c r="H237" i="10"/>
  <c r="H41" i="10"/>
  <c r="H78" i="10"/>
  <c r="H147" i="10"/>
  <c r="H134" i="10"/>
  <c r="H18" i="10"/>
  <c r="H126" i="10"/>
  <c r="H184" i="10"/>
  <c r="H168" i="10"/>
  <c r="H99" i="10"/>
  <c r="H160" i="10"/>
  <c r="H8" i="10"/>
  <c r="H140" i="10"/>
  <c r="H158" i="10"/>
  <c r="H228" i="10"/>
  <c r="H40" i="10"/>
  <c r="H230" i="10"/>
  <c r="H174" i="10"/>
  <c r="H169" i="10"/>
  <c r="H229" i="10"/>
  <c r="H195" i="10"/>
  <c r="H74" i="10"/>
  <c r="H139" i="10"/>
  <c r="H182" i="10"/>
  <c r="H151" i="10"/>
  <c r="H50" i="10"/>
  <c r="H192" i="10"/>
  <c r="H238" i="10"/>
  <c r="H123" i="10"/>
  <c r="H200" i="10"/>
  <c r="H241" i="10"/>
  <c r="H196" i="10"/>
  <c r="H28" i="10"/>
  <c r="H143" i="10"/>
  <c r="H81" i="10"/>
  <c r="H58" i="10"/>
  <c r="H37" i="10"/>
  <c r="H32" i="10"/>
  <c r="H16" i="10"/>
  <c r="H165" i="10"/>
  <c r="H199" i="10"/>
  <c r="H71" i="10"/>
  <c r="H93" i="10"/>
  <c r="H181" i="10"/>
  <c r="H10" i="10"/>
  <c r="H159" i="10"/>
  <c r="H144" i="10"/>
  <c r="H95" i="10"/>
  <c r="H142" i="10"/>
  <c r="H176" i="10"/>
  <c r="H63" i="10"/>
  <c r="H166" i="10"/>
  <c r="H120" i="10"/>
  <c r="H177" i="10"/>
  <c r="H83" i="10"/>
  <c r="H131" i="10"/>
  <c r="H242" i="10"/>
  <c r="H113" i="10"/>
  <c r="H167" i="10"/>
  <c r="H53" i="10"/>
  <c r="H221" i="10"/>
  <c r="H90" i="10"/>
  <c r="H34" i="10"/>
  <c r="H68" i="10"/>
  <c r="H150" i="10"/>
  <c r="H125" i="10"/>
  <c r="H15" i="10"/>
  <c r="H100" i="10"/>
  <c r="H47" i="10"/>
  <c r="H117" i="10"/>
  <c r="H29" i="10"/>
  <c r="F243" i="10"/>
  <c r="I243" i="4" s="1"/>
  <c r="K243" i="4" s="1"/>
  <c r="F239" i="10"/>
  <c r="I239" i="4" s="1"/>
  <c r="K239" i="4" s="1"/>
  <c r="F235" i="10"/>
  <c r="I235" i="4" s="1"/>
  <c r="K235" i="4" s="1"/>
  <c r="F231" i="10"/>
  <c r="I231" i="4" s="1"/>
  <c r="K231" i="4" s="1"/>
  <c r="F223" i="10"/>
  <c r="I223" i="4" s="1"/>
  <c r="K223" i="4" s="1"/>
  <c r="F219" i="10"/>
  <c r="I219" i="4" s="1"/>
  <c r="K219" i="4" s="1"/>
  <c r="F215" i="10"/>
  <c r="I215" i="4" s="1"/>
  <c r="K215" i="4" s="1"/>
  <c r="F207" i="10"/>
  <c r="I207" i="4" s="1"/>
  <c r="K207" i="4" s="1"/>
  <c r="F199" i="10"/>
  <c r="I199" i="4" s="1"/>
  <c r="K199" i="4" s="1"/>
  <c r="F195" i="10"/>
  <c r="I195" i="4" s="1"/>
  <c r="K195" i="4" s="1"/>
  <c r="F191" i="10"/>
  <c r="I191" i="4" s="1"/>
  <c r="K191" i="4" s="1"/>
  <c r="F187" i="10"/>
  <c r="I187" i="4" s="1"/>
  <c r="K187" i="4" s="1"/>
  <c r="F183" i="10"/>
  <c r="I183" i="4" s="1"/>
  <c r="K183" i="4" s="1"/>
  <c r="F179" i="10"/>
  <c r="I179" i="4" s="1"/>
  <c r="K179" i="4" s="1"/>
  <c r="F175" i="10"/>
  <c r="I175" i="4" s="1"/>
  <c r="K175" i="4" s="1"/>
  <c r="F171" i="10"/>
  <c r="I171" i="4" s="1"/>
  <c r="K171" i="4" s="1"/>
  <c r="F167" i="10"/>
  <c r="I167" i="4" s="1"/>
  <c r="K167" i="4" s="1"/>
  <c r="F163" i="10"/>
  <c r="I163" i="4" s="1"/>
  <c r="K163" i="4" s="1"/>
  <c r="F159" i="10"/>
  <c r="I159" i="4" s="1"/>
  <c r="K159" i="4" s="1"/>
  <c r="F155" i="10"/>
  <c r="I155" i="4" s="1"/>
  <c r="K155" i="4" s="1"/>
  <c r="F151" i="10"/>
  <c r="I151" i="4" s="1"/>
  <c r="K151" i="4" s="1"/>
  <c r="F147" i="10"/>
  <c r="I147" i="4" s="1"/>
  <c r="K147" i="4" s="1"/>
  <c r="F143" i="10"/>
  <c r="I143" i="4" s="1"/>
  <c r="K143" i="4" s="1"/>
  <c r="F135" i="10"/>
  <c r="I135" i="4" s="1"/>
  <c r="K135" i="4" s="1"/>
  <c r="F127" i="10"/>
  <c r="I127" i="4" s="1"/>
  <c r="K127" i="4" s="1"/>
  <c r="F123" i="10"/>
  <c r="I123" i="4" s="1"/>
  <c r="K123" i="4" s="1"/>
  <c r="F115" i="10"/>
  <c r="I115" i="4" s="1"/>
  <c r="F107" i="10"/>
  <c r="I107" i="4" s="1"/>
  <c r="K107" i="4" s="1"/>
  <c r="F103" i="10"/>
  <c r="I103" i="4" s="1"/>
  <c r="K103" i="4" s="1"/>
  <c r="F99" i="10"/>
  <c r="I99" i="4" s="1"/>
  <c r="K99" i="4" s="1"/>
  <c r="F95" i="10"/>
  <c r="I95" i="4" s="1"/>
  <c r="K95" i="4" s="1"/>
  <c r="F91" i="10"/>
  <c r="I91" i="4" s="1"/>
  <c r="K91" i="4" s="1"/>
  <c r="F87" i="10"/>
  <c r="I87" i="4" s="1"/>
  <c r="K87" i="4" s="1"/>
  <c r="F79" i="10"/>
  <c r="I79" i="4" s="1"/>
  <c r="K79" i="4" s="1"/>
  <c r="F75" i="10"/>
  <c r="I75" i="4" s="1"/>
  <c r="K75" i="4" s="1"/>
  <c r="F71" i="10"/>
  <c r="I71" i="4" s="1"/>
  <c r="K71" i="4" s="1"/>
  <c r="F67" i="10"/>
  <c r="I67" i="4" s="1"/>
  <c r="K67" i="4" s="1"/>
  <c r="F63" i="10"/>
  <c r="I63" i="4" s="1"/>
  <c r="K63" i="4" s="1"/>
  <c r="F59" i="10"/>
  <c r="I59" i="4" s="1"/>
  <c r="K59" i="4" s="1"/>
  <c r="F55" i="10"/>
  <c r="I55" i="4" s="1"/>
  <c r="K55" i="4" s="1"/>
  <c r="F51" i="10"/>
  <c r="I51" i="4" s="1"/>
  <c r="K51" i="4" s="1"/>
  <c r="F47" i="10"/>
  <c r="I47" i="4" s="1"/>
  <c r="K47" i="4" s="1"/>
  <c r="F43" i="10"/>
  <c r="I43" i="4" s="1"/>
  <c r="K43" i="4" s="1"/>
  <c r="F39" i="10"/>
  <c r="I39" i="4" s="1"/>
  <c r="K39" i="4" s="1"/>
  <c r="F35" i="10"/>
  <c r="I35" i="4" s="1"/>
  <c r="K35" i="4" s="1"/>
  <c r="F23" i="10"/>
  <c r="I23" i="4" s="1"/>
  <c r="K23" i="4" s="1"/>
  <c r="F15" i="10"/>
  <c r="I15" i="4" s="1"/>
  <c r="K15" i="4" s="1"/>
  <c r="H171" i="10"/>
  <c r="O171" i="10" s="1"/>
  <c r="M171" i="4" s="1"/>
  <c r="H106" i="10"/>
  <c r="H11" i="10"/>
  <c r="H239" i="10"/>
  <c r="H217" i="10"/>
  <c r="F234" i="10"/>
  <c r="I234" i="4" s="1"/>
  <c r="K234" i="4" s="1"/>
  <c r="F218" i="10"/>
  <c r="I218" i="4" s="1"/>
  <c r="K218" i="4" s="1"/>
  <c r="F131" i="10"/>
  <c r="I131" i="4" s="1"/>
  <c r="K131" i="4" s="1"/>
  <c r="F164" i="10"/>
  <c r="I164" i="4" s="1"/>
  <c r="K164" i="4" s="1"/>
  <c r="F211" i="10"/>
  <c r="I211" i="4" s="1"/>
  <c r="K211" i="4" s="1"/>
  <c r="H220" i="10"/>
  <c r="H222" i="10"/>
  <c r="H13" i="10"/>
  <c r="H84" i="10"/>
  <c r="H21" i="10"/>
  <c r="F66" i="10"/>
  <c r="I66" i="4" s="1"/>
  <c r="K66" i="4" s="1"/>
  <c r="F212" i="10"/>
  <c r="I212" i="4" s="1"/>
  <c r="K212" i="4" s="1"/>
  <c r="F56" i="10"/>
  <c r="I56" i="4" s="1"/>
  <c r="K56" i="4" s="1"/>
  <c r="F232" i="10"/>
  <c r="I232" i="4" s="1"/>
  <c r="K232" i="4" s="1"/>
  <c r="F119" i="10"/>
  <c r="I119" i="4" s="1"/>
  <c r="K119" i="4" s="1"/>
  <c r="F154" i="10"/>
  <c r="I154" i="4" s="1"/>
  <c r="K154" i="4" s="1"/>
  <c r="F180" i="10"/>
  <c r="I180" i="4" s="1"/>
  <c r="K180" i="4" s="1"/>
  <c r="F178" i="10"/>
  <c r="I178" i="4" s="1"/>
  <c r="K178" i="4" s="1"/>
  <c r="F242" i="10"/>
  <c r="I242" i="4" s="1"/>
  <c r="K242" i="4" s="1"/>
  <c r="F238" i="10"/>
  <c r="I238" i="4" s="1"/>
  <c r="K238" i="4" s="1"/>
  <c r="F222" i="10"/>
  <c r="I222" i="4" s="1"/>
  <c r="K222" i="4" s="1"/>
  <c r="F206" i="10"/>
  <c r="I206" i="4" s="1"/>
  <c r="K206" i="4" s="1"/>
  <c r="F190" i="10"/>
  <c r="I190" i="4" s="1"/>
  <c r="K190" i="4" s="1"/>
  <c r="F146" i="10"/>
  <c r="I146" i="4" s="1"/>
  <c r="K146" i="4" s="1"/>
  <c r="F122" i="10"/>
  <c r="I122" i="4" s="1"/>
  <c r="K122" i="4" s="1"/>
  <c r="F102" i="10"/>
  <c r="I102" i="4" s="1"/>
  <c r="K102" i="4" s="1"/>
  <c r="F26" i="10"/>
  <c r="I26" i="4" s="1"/>
  <c r="K26" i="4" s="1"/>
  <c r="F203" i="10"/>
  <c r="I203" i="4" s="1"/>
  <c r="K203" i="4" s="1"/>
  <c r="F21" i="10"/>
  <c r="I21" i="4" s="1"/>
  <c r="K21" i="4" s="1"/>
  <c r="F84" i="10"/>
  <c r="I84" i="4" s="1"/>
  <c r="K84" i="4" s="1"/>
  <c r="F29" i="10"/>
  <c r="I29" i="4" s="1"/>
  <c r="K29" i="4" s="1"/>
  <c r="F134" i="10"/>
  <c r="I134" i="4" s="1"/>
  <c r="K134" i="4" s="1"/>
  <c r="F158" i="10"/>
  <c r="I158" i="4" s="1"/>
  <c r="K158" i="4" s="1"/>
  <c r="F54" i="10"/>
  <c r="I54" i="4" s="1"/>
  <c r="K54" i="4" s="1"/>
  <c r="F89" i="10"/>
  <c r="I89" i="4" s="1"/>
  <c r="K89" i="4" s="1"/>
  <c r="F226" i="10"/>
  <c r="I226" i="4" s="1"/>
  <c r="K226" i="4" s="1"/>
  <c r="F210" i="10"/>
  <c r="I210" i="4" s="1"/>
  <c r="K210" i="4" s="1"/>
  <c r="F110" i="10"/>
  <c r="I110" i="4" s="1"/>
  <c r="K110" i="4" s="1"/>
  <c r="H137" i="10"/>
  <c r="H112" i="10"/>
  <c r="H186" i="10"/>
  <c r="H210" i="10"/>
  <c r="H94" i="10"/>
  <c r="H36" i="10"/>
  <c r="H31" i="10"/>
  <c r="H96" i="10"/>
  <c r="H127" i="10"/>
  <c r="H69" i="10"/>
  <c r="H189" i="10"/>
  <c r="H153" i="10"/>
  <c r="F140" i="10"/>
  <c r="I140" i="4" s="1"/>
  <c r="K140" i="4" s="1"/>
  <c r="F11" i="10"/>
  <c r="I11" i="4" s="1"/>
  <c r="K11" i="4" s="1"/>
  <c r="F104" i="10"/>
  <c r="I104" i="4" s="1"/>
  <c r="K104" i="4" s="1"/>
  <c r="F130" i="10"/>
  <c r="I130" i="4" s="1"/>
  <c r="K130" i="4" s="1"/>
  <c r="F40" i="10"/>
  <c r="I40" i="4" s="1"/>
  <c r="K40" i="4" s="1"/>
  <c r="F44" i="10"/>
  <c r="I44" i="4" s="1"/>
  <c r="K44" i="4" s="1"/>
  <c r="F111" i="10"/>
  <c r="I111" i="4" s="1"/>
  <c r="K111" i="4" s="1"/>
  <c r="F69" i="10"/>
  <c r="I69" i="4" s="1"/>
  <c r="K69" i="4" s="1"/>
  <c r="G12" i="10"/>
  <c r="G14" i="10"/>
  <c r="G16" i="10"/>
  <c r="G17" i="10"/>
  <c r="G27" i="10"/>
  <c r="G45" i="10"/>
  <c r="G51" i="10"/>
  <c r="G102" i="10"/>
  <c r="G113" i="10"/>
  <c r="G125" i="10"/>
  <c r="G145" i="10"/>
  <c r="G154" i="10"/>
  <c r="G156" i="10"/>
  <c r="G171" i="10"/>
  <c r="G173" i="10"/>
  <c r="G181" i="10"/>
  <c r="G215" i="10"/>
  <c r="G232" i="10"/>
  <c r="G233" i="10"/>
  <c r="G60" i="10"/>
  <c r="G159" i="10"/>
  <c r="G178" i="10"/>
  <c r="G207" i="10"/>
  <c r="G24" i="10"/>
  <c r="G25" i="10"/>
  <c r="G37" i="10"/>
  <c r="G63" i="10"/>
  <c r="G76" i="10"/>
  <c r="G81" i="10"/>
  <c r="G97" i="10"/>
  <c r="G107" i="10"/>
  <c r="G110" i="10"/>
  <c r="G139" i="10"/>
  <c r="G148" i="10"/>
  <c r="G157" i="10"/>
  <c r="G163" i="10"/>
  <c r="G167" i="10"/>
  <c r="G183" i="10"/>
  <c r="G194" i="10"/>
  <c r="G196" i="10"/>
  <c r="G219" i="10"/>
  <c r="G169" i="10"/>
  <c r="G175" i="10"/>
  <c r="G241" i="10"/>
  <c r="G137" i="10"/>
  <c r="G177" i="10"/>
  <c r="G61" i="10"/>
  <c r="G71" i="10"/>
  <c r="G165" i="10"/>
  <c r="G47" i="10"/>
  <c r="G53" i="10"/>
  <c r="G67" i="10"/>
  <c r="G73" i="10"/>
  <c r="G105" i="10"/>
  <c r="G122" i="10"/>
  <c r="G135" i="10"/>
  <c r="G19" i="10"/>
  <c r="G149" i="10"/>
  <c r="G226" i="10"/>
  <c r="G55" i="10"/>
  <c r="G79" i="10"/>
  <c r="G99" i="10"/>
  <c r="G118" i="10"/>
  <c r="G172" i="10"/>
  <c r="G202" i="10"/>
  <c r="G210" i="10"/>
  <c r="G221" i="10"/>
  <c r="G243" i="10"/>
  <c r="G244" i="10"/>
  <c r="G46" i="10"/>
  <c r="G78" i="10"/>
  <c r="G94" i="10"/>
  <c r="G141" i="10"/>
  <c r="G240" i="10"/>
  <c r="G9" i="10"/>
  <c r="G22" i="10"/>
  <c r="G58" i="10"/>
  <c r="G238" i="10"/>
  <c r="G44" i="10"/>
  <c r="G65" i="10"/>
  <c r="G92" i="10"/>
  <c r="G126" i="10"/>
  <c r="G20" i="10"/>
  <c r="G32" i="10"/>
  <c r="G33" i="10"/>
  <c r="G38" i="10"/>
  <c r="G54" i="10"/>
  <c r="G104" i="10"/>
  <c r="G114" i="10"/>
  <c r="G128" i="10"/>
  <c r="G146" i="10"/>
  <c r="G151" i="10"/>
  <c r="G164" i="10"/>
  <c r="G185" i="10"/>
  <c r="G199" i="10"/>
  <c r="G205" i="10"/>
  <c r="G220" i="10"/>
  <c r="G223" i="10"/>
  <c r="G229" i="10"/>
  <c r="G43" i="10"/>
  <c r="G57" i="10"/>
  <c r="G132" i="10"/>
  <c r="G197" i="10"/>
  <c r="G28" i="10"/>
  <c r="G30" i="10"/>
  <c r="G88" i="10"/>
  <c r="G109" i="10"/>
  <c r="G120" i="10"/>
  <c r="G133" i="10"/>
  <c r="G140" i="10"/>
  <c r="G143" i="10"/>
  <c r="G191" i="10"/>
  <c r="G213" i="10"/>
  <c r="G235" i="10"/>
  <c r="G8" i="10"/>
  <c r="G41" i="10"/>
  <c r="G119" i="10"/>
  <c r="G93" i="10"/>
  <c r="G218" i="10"/>
  <c r="G242" i="10"/>
  <c r="G225" i="10"/>
  <c r="G234" i="10"/>
  <c r="G198" i="10"/>
  <c r="G129" i="10"/>
  <c r="G123" i="10"/>
  <c r="G100" i="10"/>
  <c r="G69" i="10"/>
  <c r="G103" i="10"/>
  <c r="G80" i="10"/>
  <c r="G64" i="10"/>
  <c r="G50" i="10"/>
  <c r="G26" i="10"/>
  <c r="G13" i="10"/>
  <c r="G87" i="10"/>
  <c r="G15" i="10"/>
  <c r="G150" i="10"/>
  <c r="G83" i="10"/>
  <c r="G200" i="10"/>
  <c r="G209" i="10"/>
  <c r="G206" i="10"/>
  <c r="G189" i="10"/>
  <c r="G182" i="10"/>
  <c r="G184" i="10"/>
  <c r="G147" i="10"/>
  <c r="G180" i="10"/>
  <c r="G174" i="10"/>
  <c r="G136" i="10"/>
  <c r="G42" i="10"/>
  <c r="G84" i="10"/>
  <c r="G91" i="10"/>
  <c r="G101" i="10"/>
  <c r="G75" i="10"/>
  <c r="G98" i="10"/>
  <c r="G59" i="10"/>
  <c r="G127" i="10"/>
  <c r="G108" i="10"/>
  <c r="G48" i="10"/>
  <c r="G21" i="10"/>
  <c r="G217" i="10"/>
  <c r="G134" i="10"/>
  <c r="G230" i="10"/>
  <c r="G86" i="10"/>
  <c r="G68" i="10"/>
  <c r="G31" i="10"/>
  <c r="G23" i="10"/>
  <c r="G216" i="10"/>
  <c r="G222" i="10"/>
  <c r="G212" i="10"/>
  <c r="G204" i="10"/>
  <c r="G186" i="10"/>
  <c r="G203" i="10"/>
  <c r="G160" i="10"/>
  <c r="G106" i="10"/>
  <c r="G112" i="10"/>
  <c r="G228" i="10"/>
  <c r="G195" i="10"/>
  <c r="G168" i="10"/>
  <c r="G236" i="10"/>
  <c r="G130" i="10"/>
  <c r="G85" i="10"/>
  <c r="G36" i="10"/>
  <c r="G29" i="10"/>
  <c r="G188" i="10"/>
  <c r="G52" i="10"/>
  <c r="G208" i="10"/>
  <c r="G39" i="10"/>
  <c r="G18" i="10"/>
  <c r="G227" i="10"/>
  <c r="G166" i="10"/>
  <c r="G161" i="10"/>
  <c r="G144" i="10"/>
  <c r="G96" i="10"/>
  <c r="G190" i="10"/>
  <c r="G121" i="10"/>
  <c r="G66" i="10"/>
  <c r="G176" i="10"/>
  <c r="G192" i="10"/>
  <c r="G237" i="10"/>
  <c r="G224" i="10"/>
  <c r="G179" i="10"/>
  <c r="G201" i="10"/>
  <c r="G162" i="10"/>
  <c r="G170" i="10"/>
  <c r="G77" i="10"/>
  <c r="G117" i="10"/>
  <c r="G74" i="10"/>
  <c r="G10" i="10"/>
  <c r="G34" i="10"/>
  <c r="G214" i="10"/>
  <c r="G231" i="10"/>
  <c r="G187" i="10"/>
  <c r="G124" i="10"/>
  <c r="G70" i="10"/>
  <c r="G82" i="10"/>
  <c r="G40" i="10"/>
  <c r="G35" i="10"/>
  <c r="G211" i="10"/>
  <c r="G142" i="10"/>
  <c r="G152" i="10"/>
  <c r="G153" i="10"/>
  <c r="G111" i="10"/>
  <c r="G155" i="10"/>
  <c r="G56" i="10"/>
  <c r="G239" i="10"/>
  <c r="G138" i="10"/>
  <c r="G158" i="10"/>
  <c r="G116" i="10"/>
  <c r="G115" i="10"/>
  <c r="G90" i="10"/>
  <c r="G95" i="10"/>
  <c r="G72" i="10"/>
  <c r="G62" i="10"/>
  <c r="G49" i="10"/>
  <c r="G131" i="10"/>
  <c r="G193" i="10"/>
  <c r="G89" i="10"/>
  <c r="F230" i="10"/>
  <c r="I230" i="4" s="1"/>
  <c r="K230" i="4" s="1"/>
  <c r="F166" i="10"/>
  <c r="I166" i="4" s="1"/>
  <c r="K166" i="4" s="1"/>
  <c r="F126" i="10"/>
  <c r="I126" i="4" s="1"/>
  <c r="K126" i="4" s="1"/>
  <c r="F114" i="10"/>
  <c r="I114" i="4" s="1"/>
  <c r="K114" i="4" s="1"/>
  <c r="F98" i="10"/>
  <c r="I98" i="4" s="1"/>
  <c r="K98" i="4" s="1"/>
  <c r="F38" i="10"/>
  <c r="I38" i="4" s="1"/>
  <c r="K38" i="4" s="1"/>
  <c r="F14" i="10"/>
  <c r="I14" i="4" s="1"/>
  <c r="K14" i="4" s="1"/>
  <c r="H27" i="10"/>
  <c r="F237" i="10"/>
  <c r="I237" i="4" s="1"/>
  <c r="K237" i="4" s="1"/>
  <c r="F213" i="10"/>
  <c r="I213" i="4" s="1"/>
  <c r="K213" i="4" s="1"/>
  <c r="F205" i="10"/>
  <c r="I205" i="4" s="1"/>
  <c r="K205" i="4" s="1"/>
  <c r="F201" i="10"/>
  <c r="I201" i="4" s="1"/>
  <c r="K201" i="4" s="1"/>
  <c r="F197" i="10"/>
  <c r="I197" i="4" s="1"/>
  <c r="K197" i="4" s="1"/>
  <c r="F189" i="10"/>
  <c r="I189" i="4" s="1"/>
  <c r="K189" i="4" s="1"/>
  <c r="F185" i="10"/>
  <c r="I185" i="4" s="1"/>
  <c r="K185" i="4" s="1"/>
  <c r="F181" i="10"/>
  <c r="I181" i="4" s="1"/>
  <c r="K181" i="4" s="1"/>
  <c r="F177" i="10"/>
  <c r="I177" i="4" s="1"/>
  <c r="K177" i="4" s="1"/>
  <c r="F173" i="10"/>
  <c r="I173" i="4" s="1"/>
  <c r="K173" i="4" s="1"/>
  <c r="F169" i="10"/>
  <c r="I169" i="4" s="1"/>
  <c r="K169" i="4" s="1"/>
  <c r="F165" i="10"/>
  <c r="I165" i="4" s="1"/>
  <c r="K165" i="4" s="1"/>
  <c r="F161" i="10"/>
  <c r="I161" i="4" s="1"/>
  <c r="K161" i="4" s="1"/>
  <c r="F157" i="10"/>
  <c r="I157" i="4" s="1"/>
  <c r="K157" i="4" s="1"/>
  <c r="F153" i="10"/>
  <c r="I153" i="4" s="1"/>
  <c r="K153" i="4" s="1"/>
  <c r="F149" i="10"/>
  <c r="I149" i="4" s="1"/>
  <c r="K149" i="4" s="1"/>
  <c r="F145" i="10"/>
  <c r="I145" i="4" s="1"/>
  <c r="K145" i="4" s="1"/>
  <c r="F141" i="10"/>
  <c r="I141" i="4" s="1"/>
  <c r="K141" i="4" s="1"/>
  <c r="F137" i="10"/>
  <c r="I137" i="4" s="1"/>
  <c r="K137" i="4" s="1"/>
  <c r="F133" i="10"/>
  <c r="I133" i="4" s="1"/>
  <c r="K133" i="4" s="1"/>
  <c r="F129" i="10"/>
  <c r="I129" i="4" s="1"/>
  <c r="K129" i="4" s="1"/>
  <c r="F125" i="10"/>
  <c r="I125" i="4" s="1"/>
  <c r="K125" i="4" s="1"/>
  <c r="F121" i="10"/>
  <c r="I121" i="4" s="1"/>
  <c r="K121" i="4" s="1"/>
  <c r="F117" i="10"/>
  <c r="I117" i="4" s="1"/>
  <c r="K117" i="4" s="1"/>
  <c r="F113" i="10"/>
  <c r="I113" i="4" s="1"/>
  <c r="K113" i="4" s="1"/>
  <c r="F109" i="10"/>
  <c r="I109" i="4" s="1"/>
  <c r="K109" i="4" s="1"/>
  <c r="F105" i="10"/>
  <c r="I105" i="4" s="1"/>
  <c r="K105" i="4" s="1"/>
  <c r="F101" i="10"/>
  <c r="I101" i="4" s="1"/>
  <c r="K101" i="4" s="1"/>
  <c r="F97" i="10"/>
  <c r="I97" i="4" s="1"/>
  <c r="K97" i="4" s="1"/>
  <c r="F93" i="10"/>
  <c r="I93" i="4" s="1"/>
  <c r="K93" i="4" s="1"/>
  <c r="F85" i="10"/>
  <c r="I85" i="4" s="1"/>
  <c r="K85" i="4" s="1"/>
  <c r="F81" i="10"/>
  <c r="I81" i="4" s="1"/>
  <c r="K81" i="4" s="1"/>
  <c r="F77" i="10"/>
  <c r="I77" i="4" s="1"/>
  <c r="K77" i="4" s="1"/>
  <c r="F73" i="10"/>
  <c r="I73" i="4" s="1"/>
  <c r="K73" i="4" s="1"/>
  <c r="F65" i="10"/>
  <c r="I65" i="4" s="1"/>
  <c r="K65" i="4" s="1"/>
  <c r="F61" i="10"/>
  <c r="I61" i="4" s="1"/>
  <c r="K61" i="4" s="1"/>
  <c r="F57" i="10"/>
  <c r="I57" i="4" s="1"/>
  <c r="K57" i="4" s="1"/>
  <c r="F53" i="10"/>
  <c r="I53" i="4" s="1"/>
  <c r="K53" i="4" s="1"/>
  <c r="F45" i="10"/>
  <c r="I45" i="4" s="1"/>
  <c r="K45" i="4" s="1"/>
  <c r="F41" i="10"/>
  <c r="I41" i="4" s="1"/>
  <c r="K41" i="4" s="1"/>
  <c r="F37" i="10"/>
  <c r="I37" i="4" s="1"/>
  <c r="K37" i="4" s="1"/>
  <c r="F33" i="10"/>
  <c r="I33" i="4" s="1"/>
  <c r="K33" i="4" s="1"/>
  <c r="F25" i="10"/>
  <c r="I25" i="4" s="1"/>
  <c r="K25" i="4" s="1"/>
  <c r="F17" i="10"/>
  <c r="I17" i="4" s="1"/>
  <c r="K17" i="4" s="1"/>
  <c r="F13" i="10"/>
  <c r="I13" i="4" s="1"/>
  <c r="K13" i="4" s="1"/>
  <c r="F9" i="10"/>
  <c r="I9" i="4" s="1"/>
  <c r="K9" i="4" s="1"/>
  <c r="H102" i="10"/>
  <c r="H209" i="10"/>
  <c r="H226" i="10"/>
  <c r="H129" i="10"/>
  <c r="H85" i="10"/>
  <c r="H59" i="10"/>
  <c r="H231" i="10"/>
  <c r="H188" i="10"/>
  <c r="H104" i="10"/>
  <c r="H91" i="10"/>
  <c r="F24" i="10"/>
  <c r="I24" i="4" s="1"/>
  <c r="K24" i="4" s="1"/>
  <c r="F46" i="10"/>
  <c r="I46" i="4" s="1"/>
  <c r="K46" i="4" s="1"/>
  <c r="F18" i="10"/>
  <c r="I18" i="4" s="1"/>
  <c r="K18" i="4" s="1"/>
  <c r="F174" i="10"/>
  <c r="I174" i="4" s="1"/>
  <c r="K174" i="4" s="1"/>
  <c r="F228" i="10"/>
  <c r="I228" i="4" s="1"/>
  <c r="K228" i="4" s="1"/>
  <c r="F116" i="10"/>
  <c r="I116" i="4" s="1"/>
  <c r="K116" i="4" s="1"/>
  <c r="F27" i="10"/>
  <c r="I27" i="4" s="1"/>
  <c r="K27" i="4" s="1"/>
  <c r="H70" i="10"/>
  <c r="F8" i="10"/>
  <c r="I8" i="4" s="1"/>
  <c r="K8" i="4" s="1"/>
  <c r="F202" i="10"/>
  <c r="I202" i="4" s="1"/>
  <c r="K202" i="4" s="1"/>
  <c r="F194" i="10"/>
  <c r="I194" i="4" s="1"/>
  <c r="K194" i="4" s="1"/>
  <c r="F186" i="10"/>
  <c r="I186" i="4" s="1"/>
  <c r="K186" i="4" s="1"/>
  <c r="F118" i="10"/>
  <c r="I118" i="4" s="1"/>
  <c r="K118" i="4" s="1"/>
  <c r="F106" i="10"/>
  <c r="I106" i="4" s="1"/>
  <c r="K106" i="4" s="1"/>
  <c r="F90" i="10"/>
  <c r="I90" i="4" s="1"/>
  <c r="K90" i="4" s="1"/>
  <c r="F82" i="10"/>
  <c r="I82" i="4" s="1"/>
  <c r="K82" i="4" s="1"/>
  <c r="F74" i="10"/>
  <c r="I74" i="4" s="1"/>
  <c r="K74" i="4" s="1"/>
  <c r="F34" i="10"/>
  <c r="I34" i="4" s="1"/>
  <c r="K34" i="4" s="1"/>
  <c r="F22" i="10"/>
  <c r="I22" i="4" s="1"/>
  <c r="K22" i="4" s="1"/>
  <c r="H152" i="10"/>
  <c r="H204" i="10"/>
  <c r="F241" i="10"/>
  <c r="I241" i="4" s="1"/>
  <c r="K241" i="4" s="1"/>
  <c r="F233" i="10"/>
  <c r="I233" i="4" s="1"/>
  <c r="K233" i="4" s="1"/>
  <c r="F229" i="10"/>
  <c r="I229" i="4" s="1"/>
  <c r="K229" i="4" s="1"/>
  <c r="F225" i="10"/>
  <c r="I225" i="4" s="1"/>
  <c r="K225" i="4" s="1"/>
  <c r="F221" i="10"/>
  <c r="I221" i="4" s="1"/>
  <c r="K221" i="4" s="1"/>
  <c r="F209" i="10"/>
  <c r="I209" i="4" s="1"/>
  <c r="K209" i="4" s="1"/>
  <c r="H46" i="10"/>
  <c r="H97" i="10"/>
  <c r="H201" i="10"/>
  <c r="H172" i="10"/>
  <c r="H178" i="10"/>
  <c r="H225" i="10"/>
  <c r="F150" i="10"/>
  <c r="I150" i="4" s="1"/>
  <c r="K150" i="4" s="1"/>
  <c r="F112" i="10"/>
  <c r="I112" i="4" s="1"/>
  <c r="K112" i="4" s="1"/>
  <c r="F83" i="10"/>
  <c r="I83" i="4" s="1"/>
  <c r="F227" i="10"/>
  <c r="I227" i="4" s="1"/>
  <c r="K227" i="4" s="1"/>
  <c r="F148" i="10"/>
  <c r="I148" i="4" s="1"/>
  <c r="K148" i="4" s="1"/>
  <c r="F142" i="10"/>
  <c r="I142" i="4" s="1"/>
  <c r="K142" i="4" s="1"/>
  <c r="F156" i="10"/>
  <c r="I156" i="4" s="1"/>
  <c r="K156" i="4" s="1"/>
  <c r="H124" i="10"/>
  <c r="F170" i="10"/>
  <c r="I170" i="4" s="1"/>
  <c r="K170" i="4" s="1"/>
  <c r="F138" i="10"/>
  <c r="I138" i="4" s="1"/>
  <c r="K138" i="4" s="1"/>
  <c r="F86" i="10"/>
  <c r="I86" i="4" s="1"/>
  <c r="K86" i="4" s="1"/>
  <c r="F58" i="10"/>
  <c r="I58" i="4" s="1"/>
  <c r="K58" i="4" s="1"/>
  <c r="F42" i="10"/>
  <c r="I42" i="4" s="1"/>
  <c r="K42" i="4" s="1"/>
  <c r="F30" i="10"/>
  <c r="I30" i="4" s="1"/>
  <c r="K30" i="4" s="1"/>
  <c r="F10" i="10"/>
  <c r="I10" i="4" s="1"/>
  <c r="K10" i="4" s="1"/>
  <c r="H185" i="10"/>
  <c r="H154" i="10"/>
  <c r="H214" i="10"/>
  <c r="H116" i="10"/>
  <c r="F244" i="10"/>
  <c r="I244" i="4" s="1"/>
  <c r="K244" i="4" s="1"/>
  <c r="F236" i="10"/>
  <c r="I236" i="4" s="1"/>
  <c r="K236" i="4" s="1"/>
  <c r="F224" i="10"/>
  <c r="I224" i="4" s="1"/>
  <c r="K224" i="4" s="1"/>
  <c r="F216" i="10"/>
  <c r="I216" i="4" s="1"/>
  <c r="K216" i="4" s="1"/>
  <c r="F208" i="10"/>
  <c r="I208" i="4" s="1"/>
  <c r="K208" i="4" s="1"/>
  <c r="F204" i="10"/>
  <c r="I204" i="4" s="1"/>
  <c r="K204" i="4" s="1"/>
  <c r="F200" i="10"/>
  <c r="I200" i="4" s="1"/>
  <c r="K200" i="4" s="1"/>
  <c r="F196" i="10"/>
  <c r="I196" i="4" s="1"/>
  <c r="K196" i="4" s="1"/>
  <c r="F192" i="10"/>
  <c r="I192" i="4" s="1"/>
  <c r="K192" i="4" s="1"/>
  <c r="F184" i="10"/>
  <c r="I184" i="4" s="1"/>
  <c r="K184" i="4" s="1"/>
  <c r="F176" i="10"/>
  <c r="I176" i="4" s="1"/>
  <c r="K176" i="4" s="1"/>
  <c r="F168" i="10"/>
  <c r="I168" i="4" s="1"/>
  <c r="K168" i="4" s="1"/>
  <c r="F160" i="10"/>
  <c r="I160" i="4" s="1"/>
  <c r="K160" i="4" s="1"/>
  <c r="F152" i="10"/>
  <c r="I152" i="4" s="1"/>
  <c r="K152" i="4" s="1"/>
  <c r="F144" i="10"/>
  <c r="I144" i="4" s="1"/>
  <c r="K144" i="4" s="1"/>
  <c r="F136" i="10"/>
  <c r="I136" i="4" s="1"/>
  <c r="K136" i="4" s="1"/>
  <c r="F128" i="10"/>
  <c r="I128" i="4" s="1"/>
  <c r="K128" i="4" s="1"/>
  <c r="F124" i="10"/>
  <c r="I124" i="4" s="1"/>
  <c r="K124" i="4" s="1"/>
  <c r="F120" i="10"/>
  <c r="I120" i="4" s="1"/>
  <c r="K120" i="4" s="1"/>
  <c r="F108" i="10"/>
  <c r="I108" i="4" s="1"/>
  <c r="K108" i="4" s="1"/>
  <c r="F100" i="10"/>
  <c r="I100" i="4" s="1"/>
  <c r="K100" i="4" s="1"/>
  <c r="F96" i="10"/>
  <c r="I96" i="4" s="1"/>
  <c r="K96" i="4" s="1"/>
  <c r="F92" i="10"/>
  <c r="I92" i="4" s="1"/>
  <c r="K92" i="4" s="1"/>
  <c r="F88" i="10"/>
  <c r="I88" i="4" s="1"/>
  <c r="K88" i="4" s="1"/>
  <c r="F80" i="10"/>
  <c r="I80" i="4" s="1"/>
  <c r="K80" i="4" s="1"/>
  <c r="F76" i="10"/>
  <c r="I76" i="4" s="1"/>
  <c r="K76" i="4" s="1"/>
  <c r="F72" i="10"/>
  <c r="I72" i="4" s="1"/>
  <c r="K72" i="4" s="1"/>
  <c r="F68" i="10"/>
  <c r="I68" i="4" s="1"/>
  <c r="K68" i="4" s="1"/>
  <c r="F64" i="10"/>
  <c r="I64" i="4" s="1"/>
  <c r="K64" i="4" s="1"/>
  <c r="F60" i="10"/>
  <c r="I60" i="4" s="1"/>
  <c r="K60" i="4" s="1"/>
  <c r="F52" i="10"/>
  <c r="I52" i="4" s="1"/>
  <c r="K52" i="4" s="1"/>
  <c r="F48" i="10"/>
  <c r="I48" i="4" s="1"/>
  <c r="K48" i="4" s="1"/>
  <c r="F36" i="10"/>
  <c r="I36" i="4" s="1"/>
  <c r="K36" i="4" s="1"/>
  <c r="F28" i="10"/>
  <c r="I28" i="4" s="1"/>
  <c r="K28" i="4" s="1"/>
  <c r="F20" i="10"/>
  <c r="I20" i="4" s="1"/>
  <c r="K20" i="4" s="1"/>
  <c r="F16" i="10"/>
  <c r="I16" i="4" s="1"/>
  <c r="K16" i="4" s="1"/>
  <c r="F12" i="10"/>
  <c r="I12" i="4" s="1"/>
  <c r="K12" i="4" s="1"/>
  <c r="H121" i="10"/>
  <c r="H52" i="10"/>
  <c r="H76" i="10"/>
  <c r="H193" i="10"/>
  <c r="H64" i="10"/>
  <c r="H119" i="10"/>
  <c r="H19" i="10"/>
  <c r="H179" i="10"/>
  <c r="H42" i="10"/>
  <c r="T110" i="10"/>
  <c r="H145" i="10"/>
  <c r="H212" i="10"/>
  <c r="H65" i="10"/>
  <c r="F188" i="10"/>
  <c r="I188" i="4" s="1"/>
  <c r="K188" i="4" s="1"/>
  <c r="F162" i="10"/>
  <c r="I162" i="4" s="1"/>
  <c r="K162" i="4" s="1"/>
  <c r="F217" i="10"/>
  <c r="I217" i="4" s="1"/>
  <c r="K217" i="4" s="1"/>
  <c r="F220" i="10"/>
  <c r="I220" i="4" s="1"/>
  <c r="K220" i="4" s="1"/>
  <c r="F94" i="10"/>
  <c r="I94" i="4" s="1"/>
  <c r="K94" i="4" s="1"/>
  <c r="F214" i="10"/>
  <c r="I214" i="4" s="1"/>
  <c r="K214" i="4" s="1"/>
  <c r="F139" i="10"/>
  <c r="I139" i="4" s="1"/>
  <c r="K139" i="4" s="1"/>
  <c r="F50" i="10"/>
  <c r="I50" i="4" s="1"/>
  <c r="K50" i="4" s="1"/>
  <c r="F240" i="10"/>
  <c r="I240" i="4" s="1"/>
  <c r="K240" i="4" s="1"/>
  <c r="F132" i="10"/>
  <c r="I132" i="4" s="1"/>
  <c r="K132" i="4" s="1"/>
  <c r="F193" i="10"/>
  <c r="I193" i="4" s="1"/>
  <c r="K193" i="4" s="1"/>
  <c r="F31" i="10"/>
  <c r="I31" i="4" s="1"/>
  <c r="K31" i="4" s="1"/>
  <c r="F182" i="10"/>
  <c r="I182" i="4" s="1"/>
  <c r="K182" i="4" s="1"/>
  <c r="F32" i="10"/>
  <c r="I32" i="4" s="1"/>
  <c r="K32" i="4" s="1"/>
  <c r="F78" i="10"/>
  <c r="I78" i="4" s="1"/>
  <c r="K78" i="4" s="1"/>
  <c r="F172" i="10"/>
  <c r="I172" i="4" s="1"/>
  <c r="K172" i="4" s="1"/>
  <c r="F19" i="10"/>
  <c r="I19" i="4" s="1"/>
  <c r="K19" i="4" s="1"/>
  <c r="F62" i="10"/>
  <c r="I62" i="4" s="1"/>
  <c r="K62" i="4" s="1"/>
  <c r="F70" i="10"/>
  <c r="I70" i="4" s="1"/>
  <c r="K70" i="4" s="1"/>
  <c r="F49" i="10"/>
  <c r="I49" i="4" s="1"/>
  <c r="K49" i="4" s="1"/>
  <c r="F198" i="10"/>
  <c r="I198" i="4" s="1"/>
  <c r="K198" i="4" s="1"/>
  <c r="H43" i="10"/>
  <c r="H80" i="10"/>
  <c r="H14" i="10"/>
  <c r="H202" i="10"/>
  <c r="H57" i="10"/>
  <c r="H243" i="10"/>
  <c r="H135" i="10"/>
  <c r="H73" i="10"/>
  <c r="H35" i="10"/>
  <c r="H235" i="10"/>
  <c r="H170" i="10"/>
  <c r="H48" i="10"/>
  <c r="H60" i="10"/>
  <c r="H194" i="10"/>
  <c r="H110" i="10"/>
  <c r="H72" i="10"/>
  <c r="H7" i="4"/>
  <c r="M464" i="4" l="1"/>
  <c r="M299" i="4"/>
  <c r="M466" i="4"/>
  <c r="M485" i="4"/>
  <c r="M347" i="4"/>
  <c r="M479" i="4"/>
  <c r="M515" i="4"/>
  <c r="M521" i="4"/>
  <c r="M439" i="4"/>
  <c r="M423" i="4"/>
  <c r="M334" i="4"/>
  <c r="M497" i="4"/>
  <c r="M360" i="4"/>
  <c r="M493" i="4"/>
  <c r="M320" i="4"/>
  <c r="M501" i="4"/>
  <c r="M251" i="4"/>
  <c r="M379" i="4"/>
  <c r="R110" i="4"/>
  <c r="E7" i="5"/>
  <c r="E12" i="5"/>
  <c r="E16" i="5"/>
  <c r="M414" i="4"/>
  <c r="N414" i="4"/>
  <c r="K83" i="4"/>
  <c r="N422" i="4"/>
  <c r="M422" i="4"/>
  <c r="K115" i="4"/>
  <c r="P194" i="10"/>
  <c r="N194" i="4" s="1"/>
  <c r="T18" i="10"/>
  <c r="R18" i="4" s="1"/>
  <c r="P60" i="10"/>
  <c r="N60" i="4" s="1"/>
  <c r="N11" i="10"/>
  <c r="L11" i="4" s="1"/>
  <c r="O60" i="10"/>
  <c r="M60" i="4" s="1"/>
  <c r="P14" i="10"/>
  <c r="N14" i="4" s="1"/>
  <c r="H524" i="10"/>
  <c r="O524" i="10" s="1"/>
  <c r="M524" i="4" s="1"/>
  <c r="P524" i="10"/>
  <c r="N524" i="4" s="1"/>
  <c r="H523" i="10"/>
  <c r="O523" i="10" s="1"/>
  <c r="M523" i="4" s="1"/>
  <c r="P523" i="10"/>
  <c r="N523" i="4" s="1"/>
  <c r="H293" i="10"/>
  <c r="O293" i="10" s="1"/>
  <c r="M293" i="4" s="1"/>
  <c r="P293" i="10"/>
  <c r="N293" i="4" s="1"/>
  <c r="H274" i="10"/>
  <c r="O274" i="10" s="1"/>
  <c r="M274" i="4" s="1"/>
  <c r="P274" i="10"/>
  <c r="N274" i="4" s="1"/>
  <c r="H330" i="10"/>
  <c r="O330" i="10" s="1"/>
  <c r="M330" i="4" s="1"/>
  <c r="P330" i="10"/>
  <c r="N330" i="4" s="1"/>
  <c r="H516" i="10"/>
  <c r="O516" i="10" s="1"/>
  <c r="M516" i="4" s="1"/>
  <c r="P516" i="10"/>
  <c r="N516" i="4" s="1"/>
  <c r="P336" i="10"/>
  <c r="N336" i="4" s="1"/>
  <c r="H336" i="10"/>
  <c r="O336" i="10" s="1"/>
  <c r="M336" i="4" s="1"/>
  <c r="P295" i="10"/>
  <c r="N295" i="4" s="1"/>
  <c r="H295" i="10"/>
  <c r="O295" i="10" s="1"/>
  <c r="M295" i="4" s="1"/>
  <c r="H290" i="10"/>
  <c r="O290" i="10" s="1"/>
  <c r="M290" i="4" s="1"/>
  <c r="P290" i="10"/>
  <c r="N290" i="4" s="1"/>
  <c r="H308" i="10"/>
  <c r="O308" i="10" s="1"/>
  <c r="M308" i="4" s="1"/>
  <c r="P308" i="10"/>
  <c r="N308" i="4" s="1"/>
  <c r="P289" i="10"/>
  <c r="N289" i="4" s="1"/>
  <c r="H289" i="10"/>
  <c r="O289" i="10" s="1"/>
  <c r="M289" i="4" s="1"/>
  <c r="H438" i="10"/>
  <c r="O438" i="10" s="1"/>
  <c r="M438" i="4" s="1"/>
  <c r="P438" i="10"/>
  <c r="N438" i="4" s="1"/>
  <c r="H431" i="10"/>
  <c r="O431" i="10" s="1"/>
  <c r="M431" i="4" s="1"/>
  <c r="P431" i="10"/>
  <c r="N431" i="4" s="1"/>
  <c r="H399" i="10"/>
  <c r="O399" i="10" s="1"/>
  <c r="M399" i="4" s="1"/>
  <c r="P399" i="10"/>
  <c r="N399" i="4" s="1"/>
  <c r="H340" i="10"/>
  <c r="O340" i="10" s="1"/>
  <c r="M340" i="4" s="1"/>
  <c r="P340" i="10"/>
  <c r="N340" i="4" s="1"/>
  <c r="H377" i="10"/>
  <c r="O377" i="10" s="1"/>
  <c r="M377" i="4" s="1"/>
  <c r="P377" i="10"/>
  <c r="N377" i="4" s="1"/>
  <c r="P492" i="10"/>
  <c r="N492" i="4" s="1"/>
  <c r="H492" i="10"/>
  <c r="O492" i="10" s="1"/>
  <c r="M492" i="4" s="1"/>
  <c r="H499" i="10"/>
  <c r="O499" i="10" s="1"/>
  <c r="M499" i="4" s="1"/>
  <c r="P499" i="10"/>
  <c r="N499" i="4" s="1"/>
  <c r="P294" i="10"/>
  <c r="N294" i="4" s="1"/>
  <c r="H294" i="10"/>
  <c r="O294" i="10" s="1"/>
  <c r="M294" i="4" s="1"/>
  <c r="P517" i="10"/>
  <c r="N517" i="4" s="1"/>
  <c r="H517" i="10"/>
  <c r="O517" i="10" s="1"/>
  <c r="M517" i="4" s="1"/>
  <c r="H401" i="10"/>
  <c r="O401" i="10" s="1"/>
  <c r="M401" i="4" s="1"/>
  <c r="P401" i="10"/>
  <c r="N401" i="4" s="1"/>
  <c r="H410" i="10"/>
  <c r="O410" i="10" s="1"/>
  <c r="M410" i="4" s="1"/>
  <c r="P410" i="10"/>
  <c r="N410" i="4" s="1"/>
  <c r="H381" i="10"/>
  <c r="O381" i="10" s="1"/>
  <c r="M381" i="4" s="1"/>
  <c r="P381" i="10"/>
  <c r="N381" i="4" s="1"/>
  <c r="H477" i="10"/>
  <c r="O477" i="10" s="1"/>
  <c r="M477" i="4" s="1"/>
  <c r="P477" i="10"/>
  <c r="N477" i="4" s="1"/>
  <c r="H280" i="10"/>
  <c r="O280" i="10" s="1"/>
  <c r="M280" i="4" s="1"/>
  <c r="P280" i="10"/>
  <c r="N280" i="4" s="1"/>
  <c r="H490" i="10"/>
  <c r="O490" i="10" s="1"/>
  <c r="M490" i="4" s="1"/>
  <c r="P490" i="10"/>
  <c r="N490" i="4" s="1"/>
  <c r="H419" i="10"/>
  <c r="O419" i="10" s="1"/>
  <c r="M419" i="4" s="1"/>
  <c r="P419" i="10"/>
  <c r="N419" i="4" s="1"/>
  <c r="H489" i="10"/>
  <c r="O489" i="10" s="1"/>
  <c r="M489" i="4" s="1"/>
  <c r="P489" i="10"/>
  <c r="N489" i="4" s="1"/>
  <c r="H433" i="10"/>
  <c r="O433" i="10" s="1"/>
  <c r="M433" i="4" s="1"/>
  <c r="P433" i="10"/>
  <c r="N433" i="4" s="1"/>
  <c r="H408" i="10"/>
  <c r="O408" i="10" s="1"/>
  <c r="M408" i="4" s="1"/>
  <c r="P408" i="10"/>
  <c r="N408" i="4" s="1"/>
  <c r="H309" i="10"/>
  <c r="O309" i="10" s="1"/>
  <c r="M309" i="4" s="1"/>
  <c r="P309" i="10"/>
  <c r="N309" i="4" s="1"/>
  <c r="H359" i="10"/>
  <c r="O359" i="10" s="1"/>
  <c r="M359" i="4" s="1"/>
  <c r="P359" i="10"/>
  <c r="N359" i="4" s="1"/>
  <c r="H471" i="10"/>
  <c r="O471" i="10" s="1"/>
  <c r="M471" i="4" s="1"/>
  <c r="P471" i="10"/>
  <c r="N471" i="4" s="1"/>
  <c r="H420" i="10"/>
  <c r="O420" i="10" s="1"/>
  <c r="M420" i="4" s="1"/>
  <c r="P420" i="10"/>
  <c r="N420" i="4" s="1"/>
  <c r="H260" i="10"/>
  <c r="O260" i="10" s="1"/>
  <c r="M260" i="4" s="1"/>
  <c r="P260" i="10"/>
  <c r="N260" i="4" s="1"/>
  <c r="P110" i="10"/>
  <c r="N110" i="4" s="1"/>
  <c r="P84" i="10"/>
  <c r="N84" i="4" s="1"/>
  <c r="H437" i="10"/>
  <c r="O437" i="10" s="1"/>
  <c r="M437" i="4" s="1"/>
  <c r="P437" i="10"/>
  <c r="N437" i="4" s="1"/>
  <c r="P373" i="10"/>
  <c r="N373" i="4" s="1"/>
  <c r="H373" i="10"/>
  <c r="O373" i="10" s="1"/>
  <c r="M373" i="4" s="1"/>
  <c r="H442" i="10"/>
  <c r="O442" i="10" s="1"/>
  <c r="M442" i="4" s="1"/>
  <c r="P442" i="10"/>
  <c r="N442" i="4" s="1"/>
  <c r="H491" i="10"/>
  <c r="O491" i="10" s="1"/>
  <c r="M491" i="4" s="1"/>
  <c r="P491" i="10"/>
  <c r="N491" i="4" s="1"/>
  <c r="P446" i="10"/>
  <c r="N446" i="4" s="1"/>
  <c r="H446" i="10"/>
  <c r="O446" i="10" s="1"/>
  <c r="M446" i="4" s="1"/>
  <c r="P372" i="10"/>
  <c r="N372" i="4" s="1"/>
  <c r="H372" i="10"/>
  <c r="O372" i="10" s="1"/>
  <c r="M372" i="4" s="1"/>
  <c r="H374" i="10"/>
  <c r="O374" i="10" s="1"/>
  <c r="M374" i="4" s="1"/>
  <c r="P374" i="10"/>
  <c r="N374" i="4" s="1"/>
  <c r="H460" i="10"/>
  <c r="O460" i="10" s="1"/>
  <c r="M460" i="4" s="1"/>
  <c r="P460" i="10"/>
  <c r="N460" i="4" s="1"/>
  <c r="H366" i="10"/>
  <c r="O366" i="10" s="1"/>
  <c r="M366" i="4" s="1"/>
  <c r="P366" i="10"/>
  <c r="N366" i="4" s="1"/>
  <c r="H435" i="10"/>
  <c r="O435" i="10" s="1"/>
  <c r="M435" i="4" s="1"/>
  <c r="P435" i="10"/>
  <c r="N435" i="4" s="1"/>
  <c r="H292" i="10"/>
  <c r="O292" i="10" s="1"/>
  <c r="M292" i="4" s="1"/>
  <c r="P292" i="10"/>
  <c r="N292" i="4" s="1"/>
  <c r="H487" i="10"/>
  <c r="O487" i="10" s="1"/>
  <c r="M487" i="4" s="1"/>
  <c r="P487" i="10"/>
  <c r="N487" i="4" s="1"/>
  <c r="H368" i="10"/>
  <c r="O368" i="10" s="1"/>
  <c r="M368" i="4" s="1"/>
  <c r="P368" i="10"/>
  <c r="N368" i="4" s="1"/>
  <c r="P329" i="10"/>
  <c r="N329" i="4" s="1"/>
  <c r="H329" i="10"/>
  <c r="O329" i="10" s="1"/>
  <c r="M329" i="4" s="1"/>
  <c r="H415" i="10"/>
  <c r="O415" i="10" s="1"/>
  <c r="M415" i="4" s="1"/>
  <c r="P415" i="10"/>
  <c r="N415" i="4" s="1"/>
  <c r="H434" i="10"/>
  <c r="O434" i="10" s="1"/>
  <c r="M434" i="4" s="1"/>
  <c r="P434" i="10"/>
  <c r="N434" i="4" s="1"/>
  <c r="H468" i="10"/>
  <c r="O468" i="10" s="1"/>
  <c r="M468" i="4" s="1"/>
  <c r="P468" i="10"/>
  <c r="N468" i="4" s="1"/>
  <c r="H432" i="10"/>
  <c r="O432" i="10" s="1"/>
  <c r="M432" i="4" s="1"/>
  <c r="P432" i="10"/>
  <c r="N432" i="4" s="1"/>
  <c r="H387" i="10"/>
  <c r="O387" i="10" s="1"/>
  <c r="M387" i="4" s="1"/>
  <c r="P387" i="10"/>
  <c r="N387" i="4" s="1"/>
  <c r="H459" i="10"/>
  <c r="O459" i="10" s="1"/>
  <c r="M459" i="4" s="1"/>
  <c r="P459" i="10"/>
  <c r="N459" i="4" s="1"/>
  <c r="H327" i="10"/>
  <c r="O327" i="10" s="1"/>
  <c r="M327" i="4" s="1"/>
  <c r="P327" i="10"/>
  <c r="N327" i="4" s="1"/>
  <c r="H267" i="10"/>
  <c r="O267" i="10" s="1"/>
  <c r="M267" i="4" s="1"/>
  <c r="P267" i="10"/>
  <c r="N267" i="4" s="1"/>
  <c r="P452" i="10"/>
  <c r="N452" i="4" s="1"/>
  <c r="H452" i="10"/>
  <c r="O452" i="10" s="1"/>
  <c r="M452" i="4" s="1"/>
  <c r="H481" i="10"/>
  <c r="O481" i="10" s="1"/>
  <c r="M481" i="4" s="1"/>
  <c r="P481" i="10"/>
  <c r="N481" i="4" s="1"/>
  <c r="P323" i="10"/>
  <c r="N323" i="4" s="1"/>
  <c r="H323" i="10"/>
  <c r="O323" i="10" s="1"/>
  <c r="M323" i="4" s="1"/>
  <c r="H275" i="10"/>
  <c r="O275" i="10" s="1"/>
  <c r="M275" i="4" s="1"/>
  <c r="P275" i="10"/>
  <c r="N275" i="4" s="1"/>
  <c r="H321" i="10"/>
  <c r="O321" i="10" s="1"/>
  <c r="M321" i="4" s="1"/>
  <c r="P321" i="10"/>
  <c r="N321" i="4" s="1"/>
  <c r="P331" i="10"/>
  <c r="N331" i="4" s="1"/>
  <c r="H331" i="10"/>
  <c r="O331" i="10" s="1"/>
  <c r="M331" i="4" s="1"/>
  <c r="H259" i="10"/>
  <c r="O259" i="10" s="1"/>
  <c r="M259" i="4" s="1"/>
  <c r="P259" i="10"/>
  <c r="N259" i="4" s="1"/>
  <c r="H519" i="10"/>
  <c r="O519" i="10" s="1"/>
  <c r="M519" i="4" s="1"/>
  <c r="P519" i="10"/>
  <c r="N519" i="4" s="1"/>
  <c r="H417" i="10"/>
  <c r="O417" i="10" s="1"/>
  <c r="M417" i="4" s="1"/>
  <c r="P417" i="10"/>
  <c r="N417" i="4" s="1"/>
  <c r="H357" i="10"/>
  <c r="O357" i="10" s="1"/>
  <c r="M357" i="4" s="1"/>
  <c r="P357" i="10"/>
  <c r="N357" i="4" s="1"/>
  <c r="H498" i="10"/>
  <c r="O498" i="10" s="1"/>
  <c r="M498" i="4" s="1"/>
  <c r="P498" i="10"/>
  <c r="N498" i="4" s="1"/>
  <c r="H495" i="10"/>
  <c r="O495" i="10" s="1"/>
  <c r="M495" i="4" s="1"/>
  <c r="P495" i="10"/>
  <c r="N495" i="4" s="1"/>
  <c r="H396" i="10"/>
  <c r="O396" i="10" s="1"/>
  <c r="M396" i="4" s="1"/>
  <c r="P396" i="10"/>
  <c r="N396" i="4" s="1"/>
  <c r="P393" i="10"/>
  <c r="N393" i="4" s="1"/>
  <c r="H393" i="10"/>
  <c r="O393" i="10" s="1"/>
  <c r="M393" i="4" s="1"/>
  <c r="H404" i="10"/>
  <c r="O404" i="10" s="1"/>
  <c r="M404" i="4" s="1"/>
  <c r="P404" i="10"/>
  <c r="N404" i="4" s="1"/>
  <c r="P358" i="10"/>
  <c r="N358" i="4" s="1"/>
  <c r="H358" i="10"/>
  <c r="O358" i="10" s="1"/>
  <c r="M358" i="4" s="1"/>
  <c r="H341" i="10"/>
  <c r="O341" i="10" s="1"/>
  <c r="M341" i="4" s="1"/>
  <c r="P341" i="10"/>
  <c r="N341" i="4" s="1"/>
  <c r="H469" i="10"/>
  <c r="O469" i="10" s="1"/>
  <c r="M469" i="4" s="1"/>
  <c r="P469" i="10"/>
  <c r="N469" i="4" s="1"/>
  <c r="H444" i="10"/>
  <c r="O444" i="10" s="1"/>
  <c r="M444" i="4" s="1"/>
  <c r="P444" i="10"/>
  <c r="N444" i="4" s="1"/>
  <c r="H269" i="10"/>
  <c r="O269" i="10" s="1"/>
  <c r="M269" i="4" s="1"/>
  <c r="P269" i="10"/>
  <c r="N269" i="4" s="1"/>
  <c r="H312" i="10"/>
  <c r="O312" i="10" s="1"/>
  <c r="M312" i="4" s="1"/>
  <c r="P312" i="10"/>
  <c r="N312" i="4" s="1"/>
  <c r="H322" i="10"/>
  <c r="O322" i="10" s="1"/>
  <c r="M322" i="4" s="1"/>
  <c r="P322" i="10"/>
  <c r="N322" i="4" s="1"/>
  <c r="H297" i="10"/>
  <c r="O297" i="10" s="1"/>
  <c r="M297" i="4" s="1"/>
  <c r="P297" i="10"/>
  <c r="N297" i="4" s="1"/>
  <c r="O14" i="10"/>
  <c r="M14" i="4" s="1"/>
  <c r="H273" i="10"/>
  <c r="O273" i="10" s="1"/>
  <c r="M273" i="4" s="1"/>
  <c r="P273" i="10"/>
  <c r="N273" i="4" s="1"/>
  <c r="P286" i="10"/>
  <c r="N286" i="4" s="1"/>
  <c r="H286" i="10"/>
  <c r="O286" i="10" s="1"/>
  <c r="M286" i="4" s="1"/>
  <c r="H462" i="10"/>
  <c r="O462" i="10" s="1"/>
  <c r="M462" i="4" s="1"/>
  <c r="P462" i="10"/>
  <c r="N462" i="4" s="1"/>
  <c r="H472" i="10"/>
  <c r="O472" i="10" s="1"/>
  <c r="M472" i="4" s="1"/>
  <c r="P472" i="10"/>
  <c r="N472" i="4" s="1"/>
  <c r="H300" i="10"/>
  <c r="O300" i="10" s="1"/>
  <c r="M300" i="4" s="1"/>
  <c r="P300" i="10"/>
  <c r="N300" i="4" s="1"/>
  <c r="H364" i="10"/>
  <c r="O364" i="10" s="1"/>
  <c r="M364" i="4" s="1"/>
  <c r="P364" i="10"/>
  <c r="N364" i="4" s="1"/>
  <c r="P353" i="10"/>
  <c r="N353" i="4" s="1"/>
  <c r="H353" i="10"/>
  <c r="O353" i="10" s="1"/>
  <c r="M353" i="4" s="1"/>
  <c r="H281" i="10"/>
  <c r="O281" i="10" s="1"/>
  <c r="M281" i="4" s="1"/>
  <c r="P281" i="10"/>
  <c r="N281" i="4" s="1"/>
  <c r="H305" i="10"/>
  <c r="O305" i="10" s="1"/>
  <c r="M305" i="4" s="1"/>
  <c r="P305" i="10"/>
  <c r="N305" i="4" s="1"/>
  <c r="P325" i="10"/>
  <c r="N325" i="4" s="1"/>
  <c r="H325" i="10"/>
  <c r="O325" i="10" s="1"/>
  <c r="M325" i="4" s="1"/>
  <c r="H385" i="10"/>
  <c r="O385" i="10" s="1"/>
  <c r="M385" i="4" s="1"/>
  <c r="P385" i="10"/>
  <c r="N385" i="4" s="1"/>
  <c r="H411" i="10"/>
  <c r="O411" i="10" s="1"/>
  <c r="M411" i="4" s="1"/>
  <c r="P411" i="10"/>
  <c r="N411" i="4" s="1"/>
  <c r="P342" i="10"/>
  <c r="N342" i="4" s="1"/>
  <c r="H342" i="10"/>
  <c r="O342" i="10" s="1"/>
  <c r="M342" i="4" s="1"/>
  <c r="H282" i="10"/>
  <c r="O282" i="10" s="1"/>
  <c r="M282" i="4" s="1"/>
  <c r="P282" i="10"/>
  <c r="N282" i="4" s="1"/>
  <c r="H457" i="10"/>
  <c r="O457" i="10" s="1"/>
  <c r="M457" i="4" s="1"/>
  <c r="P457" i="10"/>
  <c r="N457" i="4" s="1"/>
  <c r="H426" i="10"/>
  <c r="O426" i="10" s="1"/>
  <c r="M426" i="4" s="1"/>
  <c r="P426" i="10"/>
  <c r="N426" i="4" s="1"/>
  <c r="S125" i="10"/>
  <c r="Q125" i="4" s="1"/>
  <c r="H296" i="10"/>
  <c r="O296" i="10" s="1"/>
  <c r="M296" i="4" s="1"/>
  <c r="P296" i="10"/>
  <c r="N296" i="4" s="1"/>
  <c r="P441" i="10"/>
  <c r="N441" i="4" s="1"/>
  <c r="H441" i="10"/>
  <c r="O441" i="10" s="1"/>
  <c r="M441" i="4" s="1"/>
  <c r="H520" i="10"/>
  <c r="O520" i="10" s="1"/>
  <c r="M520" i="4" s="1"/>
  <c r="P520" i="10"/>
  <c r="N520" i="4" s="1"/>
  <c r="P511" i="10"/>
  <c r="N511" i="4" s="1"/>
  <c r="H511" i="10"/>
  <c r="O511" i="10" s="1"/>
  <c r="M511" i="4" s="1"/>
  <c r="H313" i="10"/>
  <c r="O313" i="10" s="1"/>
  <c r="M313" i="4" s="1"/>
  <c r="P313" i="10"/>
  <c r="N313" i="4" s="1"/>
  <c r="P425" i="10"/>
  <c r="N425" i="4" s="1"/>
  <c r="H425" i="10"/>
  <c r="O425" i="10" s="1"/>
  <c r="M425" i="4" s="1"/>
  <c r="P335" i="10"/>
  <c r="N335" i="4" s="1"/>
  <c r="H335" i="10"/>
  <c r="O335" i="10" s="1"/>
  <c r="M335" i="4" s="1"/>
  <c r="H447" i="10"/>
  <c r="O447" i="10" s="1"/>
  <c r="M447" i="4" s="1"/>
  <c r="P447" i="10"/>
  <c r="N447" i="4" s="1"/>
  <c r="P449" i="10"/>
  <c r="N449" i="4" s="1"/>
  <c r="H449" i="10"/>
  <c r="O449" i="10" s="1"/>
  <c r="M449" i="4" s="1"/>
  <c r="H339" i="10"/>
  <c r="O339" i="10" s="1"/>
  <c r="M339" i="4" s="1"/>
  <c r="P339" i="10"/>
  <c r="N339" i="4" s="1"/>
  <c r="H284" i="10"/>
  <c r="O284" i="10" s="1"/>
  <c r="M284" i="4" s="1"/>
  <c r="P284" i="10"/>
  <c r="N284" i="4" s="1"/>
  <c r="H343" i="10"/>
  <c r="O343" i="10" s="1"/>
  <c r="M343" i="4" s="1"/>
  <c r="P343" i="10"/>
  <c r="N343" i="4" s="1"/>
  <c r="H365" i="10"/>
  <c r="O365" i="10" s="1"/>
  <c r="M365" i="4" s="1"/>
  <c r="P365" i="10"/>
  <c r="N365" i="4" s="1"/>
  <c r="H333" i="10"/>
  <c r="O333" i="10" s="1"/>
  <c r="M333" i="4" s="1"/>
  <c r="P333" i="10"/>
  <c r="N333" i="4" s="1"/>
  <c r="P302" i="10"/>
  <c r="N302" i="4" s="1"/>
  <c r="H302" i="10"/>
  <c r="O302" i="10" s="1"/>
  <c r="M302" i="4" s="1"/>
  <c r="H461" i="10"/>
  <c r="O461" i="10" s="1"/>
  <c r="M461" i="4" s="1"/>
  <c r="P461" i="10"/>
  <c r="N461" i="4" s="1"/>
  <c r="P121" i="10"/>
  <c r="N121" i="4" s="1"/>
  <c r="P486" i="10"/>
  <c r="N486" i="4" s="1"/>
  <c r="H486" i="10"/>
  <c r="O486" i="10" s="1"/>
  <c r="M486" i="4" s="1"/>
  <c r="P455" i="10"/>
  <c r="N455" i="4" s="1"/>
  <c r="H455" i="10"/>
  <c r="O455" i="10" s="1"/>
  <c r="M455" i="4" s="1"/>
  <c r="H412" i="10"/>
  <c r="O412" i="10" s="1"/>
  <c r="M412" i="4" s="1"/>
  <c r="P412" i="10"/>
  <c r="N412" i="4" s="1"/>
  <c r="H494" i="10"/>
  <c r="O494" i="10" s="1"/>
  <c r="M494" i="4" s="1"/>
  <c r="P494" i="10"/>
  <c r="N494" i="4" s="1"/>
  <c r="H451" i="10"/>
  <c r="O451" i="10" s="1"/>
  <c r="M451" i="4" s="1"/>
  <c r="P451" i="10"/>
  <c r="N451" i="4" s="1"/>
  <c r="H440" i="10"/>
  <c r="O440" i="10" s="1"/>
  <c r="M440" i="4" s="1"/>
  <c r="P440" i="10"/>
  <c r="N440" i="4" s="1"/>
  <c r="H512" i="10"/>
  <c r="O512" i="10" s="1"/>
  <c r="M512" i="4" s="1"/>
  <c r="P512" i="10"/>
  <c r="N512" i="4" s="1"/>
  <c r="H467" i="10"/>
  <c r="O467" i="10" s="1"/>
  <c r="M467" i="4" s="1"/>
  <c r="P467" i="10"/>
  <c r="N467" i="4" s="1"/>
  <c r="H427" i="10"/>
  <c r="O427" i="10" s="1"/>
  <c r="M427" i="4" s="1"/>
  <c r="P427" i="10"/>
  <c r="N427" i="4" s="1"/>
  <c r="H403" i="10"/>
  <c r="O403" i="10" s="1"/>
  <c r="M403" i="4" s="1"/>
  <c r="P403" i="10"/>
  <c r="N403" i="4" s="1"/>
  <c r="H504" i="10"/>
  <c r="O504" i="10" s="1"/>
  <c r="M504" i="4" s="1"/>
  <c r="P504" i="10"/>
  <c r="N504" i="4" s="1"/>
  <c r="H473" i="10"/>
  <c r="O473" i="10" s="1"/>
  <c r="M473" i="4" s="1"/>
  <c r="P473" i="10"/>
  <c r="N473" i="4" s="1"/>
  <c r="H483" i="10"/>
  <c r="O483" i="10" s="1"/>
  <c r="M483" i="4" s="1"/>
  <c r="P483" i="10"/>
  <c r="N483" i="4" s="1"/>
  <c r="H382" i="10"/>
  <c r="O382" i="10" s="1"/>
  <c r="M382" i="4" s="1"/>
  <c r="P382" i="10"/>
  <c r="N382" i="4" s="1"/>
  <c r="H413" i="10"/>
  <c r="O413" i="10" s="1"/>
  <c r="M413" i="4" s="1"/>
  <c r="P413" i="10"/>
  <c r="N413" i="4" s="1"/>
  <c r="H453" i="10"/>
  <c r="O453" i="10" s="1"/>
  <c r="M453" i="4" s="1"/>
  <c r="P453" i="10"/>
  <c r="N453" i="4" s="1"/>
  <c r="H478" i="10"/>
  <c r="O478" i="10" s="1"/>
  <c r="M478" i="4" s="1"/>
  <c r="P478" i="10"/>
  <c r="N478" i="4" s="1"/>
  <c r="H258" i="10"/>
  <c r="O258" i="10" s="1"/>
  <c r="M258" i="4" s="1"/>
  <c r="P258" i="10"/>
  <c r="N258" i="4" s="1"/>
  <c r="H301" i="10"/>
  <c r="O301" i="10" s="1"/>
  <c r="M301" i="4" s="1"/>
  <c r="P301" i="10"/>
  <c r="N301" i="4" s="1"/>
  <c r="P352" i="10"/>
  <c r="N352" i="4" s="1"/>
  <c r="H266" i="10"/>
  <c r="O266" i="10" s="1"/>
  <c r="M266" i="4" s="1"/>
  <c r="P266" i="10"/>
  <c r="N266" i="4" s="1"/>
  <c r="P350" i="10"/>
  <c r="N350" i="4" s="1"/>
  <c r="H350" i="10"/>
  <c r="O350" i="10" s="1"/>
  <c r="M350" i="4" s="1"/>
  <c r="H474" i="10"/>
  <c r="O474" i="10" s="1"/>
  <c r="M474" i="4" s="1"/>
  <c r="P474" i="10"/>
  <c r="N474" i="4" s="1"/>
  <c r="P463" i="10"/>
  <c r="N463" i="4" s="1"/>
  <c r="H463" i="10"/>
  <c r="O463" i="10" s="1"/>
  <c r="M463" i="4" s="1"/>
  <c r="P510" i="10"/>
  <c r="N510" i="4" s="1"/>
  <c r="H510" i="10"/>
  <c r="O510" i="10" s="1"/>
  <c r="M510" i="4" s="1"/>
  <c r="H502" i="10"/>
  <c r="O502" i="10" s="1"/>
  <c r="M502" i="4" s="1"/>
  <c r="P502" i="10"/>
  <c r="N502" i="4" s="1"/>
  <c r="H476" i="10"/>
  <c r="O476" i="10" s="1"/>
  <c r="M476" i="4" s="1"/>
  <c r="P476" i="10"/>
  <c r="N476" i="4" s="1"/>
  <c r="H351" i="10"/>
  <c r="O351" i="10" s="1"/>
  <c r="M351" i="4" s="1"/>
  <c r="P351" i="10"/>
  <c r="N351" i="4" s="1"/>
  <c r="H488" i="10"/>
  <c r="O488" i="10" s="1"/>
  <c r="M488" i="4" s="1"/>
  <c r="P488" i="10"/>
  <c r="N488" i="4" s="1"/>
  <c r="H250" i="10"/>
  <c r="O250" i="10" s="1"/>
  <c r="M250" i="4" s="1"/>
  <c r="P250" i="10"/>
  <c r="N250" i="4" s="1"/>
  <c r="H318" i="10"/>
  <c r="O318" i="10" s="1"/>
  <c r="M318" i="4" s="1"/>
  <c r="P318" i="10"/>
  <c r="N318" i="4" s="1"/>
  <c r="H436" i="10"/>
  <c r="O436" i="10" s="1"/>
  <c r="M436" i="4" s="1"/>
  <c r="P436" i="10"/>
  <c r="N436" i="4" s="1"/>
  <c r="S119" i="10"/>
  <c r="Q119" i="4" s="1"/>
  <c r="T119" i="10"/>
  <c r="R119" i="4" s="1"/>
  <c r="P29" i="10"/>
  <c r="N29" i="4" s="1"/>
  <c r="P249" i="10"/>
  <c r="N249" i="4" s="1"/>
  <c r="H249" i="10"/>
  <c r="O249" i="10" s="1"/>
  <c r="M249" i="4" s="1"/>
  <c r="O56" i="10"/>
  <c r="M56" i="4" s="1"/>
  <c r="T59" i="10"/>
  <c r="R59" i="4" s="1"/>
  <c r="N95" i="10"/>
  <c r="L95" i="4" s="1"/>
  <c r="H248" i="10"/>
  <c r="O248" i="10" s="1"/>
  <c r="M248" i="4" s="1"/>
  <c r="P248" i="10"/>
  <c r="N248" i="4" s="1"/>
  <c r="O73" i="10"/>
  <c r="M73" i="4" s="1"/>
  <c r="P117" i="10"/>
  <c r="N117" i="4" s="1"/>
  <c r="T43" i="10"/>
  <c r="R43" i="4" s="1"/>
  <c r="O43" i="10"/>
  <c r="M43" i="4" s="1"/>
  <c r="P116" i="10"/>
  <c r="N116" i="4" s="1"/>
  <c r="P171" i="10"/>
  <c r="N171" i="4" s="1"/>
  <c r="P135" i="10"/>
  <c r="N135" i="4" s="1"/>
  <c r="T73" i="10"/>
  <c r="R73" i="4" s="1"/>
  <c r="O170" i="10"/>
  <c r="M170" i="4" s="1"/>
  <c r="O235" i="10"/>
  <c r="M235" i="4" s="1"/>
  <c r="T243" i="10"/>
  <c r="R243" i="4" s="1"/>
  <c r="T235" i="10"/>
  <c r="R235" i="4" s="1"/>
  <c r="P170" i="10"/>
  <c r="N170" i="4" s="1"/>
  <c r="G12" i="5"/>
  <c r="P72" i="10"/>
  <c r="N72" i="4" s="1"/>
  <c r="O35" i="10"/>
  <c r="M35" i="4" s="1"/>
  <c r="P69" i="10"/>
  <c r="N69" i="4" s="1"/>
  <c r="O225" i="10"/>
  <c r="M225" i="4" s="1"/>
  <c r="F19" i="5"/>
  <c r="H19" i="5" s="1"/>
  <c r="F18" i="5"/>
  <c r="H18" i="5" s="1"/>
  <c r="F8" i="5"/>
  <c r="H8" i="5" s="1"/>
  <c r="F17" i="5"/>
  <c r="H17" i="5" s="1"/>
  <c r="F7" i="5"/>
  <c r="F15" i="5"/>
  <c r="H15" i="5" s="1"/>
  <c r="F13" i="5"/>
  <c r="H13" i="5" s="1"/>
  <c r="F12" i="5"/>
  <c r="F16" i="5"/>
  <c r="F11" i="5"/>
  <c r="H11" i="5" s="1"/>
  <c r="F14" i="5"/>
  <c r="H14" i="5" s="1"/>
  <c r="F9" i="5"/>
  <c r="H9" i="5" s="1"/>
  <c r="F10" i="5"/>
  <c r="H10" i="5" s="1"/>
  <c r="P97" i="10"/>
  <c r="N97" i="4" s="1"/>
  <c r="G7" i="5"/>
  <c r="G16" i="5"/>
  <c r="P210" i="10"/>
  <c r="N210" i="4" s="1"/>
  <c r="O210" i="10"/>
  <c r="M210" i="4" s="1"/>
  <c r="P235" i="10"/>
  <c r="N235" i="4" s="1"/>
  <c r="T97" i="10"/>
  <c r="R97" i="4" s="1"/>
  <c r="P49" i="10"/>
  <c r="N49" i="4" s="1"/>
  <c r="O72" i="10"/>
  <c r="M72" i="4" s="1"/>
  <c r="P35" i="10"/>
  <c r="N35" i="4" s="1"/>
  <c r="O202" i="10"/>
  <c r="M202" i="4" s="1"/>
  <c r="P56" i="10"/>
  <c r="N56" i="4" s="1"/>
  <c r="P220" i="10"/>
  <c r="N220" i="4" s="1"/>
  <c r="P70" i="10"/>
  <c r="N70" i="4" s="1"/>
  <c r="S72" i="10"/>
  <c r="Q72" i="4" s="1"/>
  <c r="S112" i="10"/>
  <c r="Q112" i="4" s="1"/>
  <c r="N170" i="10"/>
  <c r="L170" i="4" s="1"/>
  <c r="S14" i="10"/>
  <c r="Q14" i="4" s="1"/>
  <c r="O183" i="10"/>
  <c r="M183" i="4" s="1"/>
  <c r="P52" i="10"/>
  <c r="N52" i="4" s="1"/>
  <c r="N208" i="10"/>
  <c r="L208" i="4" s="1"/>
  <c r="N202" i="10"/>
  <c r="L202" i="4" s="1"/>
  <c r="O71" i="10"/>
  <c r="M71" i="4" s="1"/>
  <c r="P217" i="10"/>
  <c r="N217" i="4" s="1"/>
  <c r="S152" i="10"/>
  <c r="Q152" i="4" s="1"/>
  <c r="O241" i="10"/>
  <c r="M241" i="4" s="1"/>
  <c r="P193" i="10"/>
  <c r="N193" i="4" s="1"/>
  <c r="O116" i="10"/>
  <c r="M116" i="4" s="1"/>
  <c r="N72" i="10"/>
  <c r="L72" i="4" s="1"/>
  <c r="N71" i="10"/>
  <c r="L71" i="4" s="1"/>
  <c r="T125" i="10"/>
  <c r="R125" i="4" s="1"/>
  <c r="O29" i="10"/>
  <c r="M29" i="4" s="1"/>
  <c r="S202" i="10"/>
  <c r="Q202" i="4" s="1"/>
  <c r="S60" i="10"/>
  <c r="Q60" i="4" s="1"/>
  <c r="O39" i="10"/>
  <c r="M39" i="4" s="1"/>
  <c r="S66" i="10"/>
  <c r="Q66" i="4" s="1"/>
  <c r="S83" i="10"/>
  <c r="Q83" i="4" s="1"/>
  <c r="O49" i="10"/>
  <c r="M49" i="4" s="1"/>
  <c r="T242" i="10"/>
  <c r="R242" i="4" s="1"/>
  <c r="P119" i="10"/>
  <c r="N119" i="4" s="1"/>
  <c r="O48" i="10"/>
  <c r="M48" i="4" s="1"/>
  <c r="P112" i="10"/>
  <c r="N112" i="4" s="1"/>
  <c r="O135" i="10"/>
  <c r="M135" i="4" s="1"/>
  <c r="P43" i="10"/>
  <c r="N43" i="4" s="1"/>
  <c r="T130" i="10"/>
  <c r="R130" i="4" s="1"/>
  <c r="P225" i="10"/>
  <c r="N225" i="4" s="1"/>
  <c r="T35" i="10"/>
  <c r="R35" i="4" s="1"/>
  <c r="O209" i="10"/>
  <c r="M209" i="4" s="1"/>
  <c r="S177" i="10"/>
  <c r="Q177" i="4" s="1"/>
  <c r="N74" i="10"/>
  <c r="L74" i="4" s="1"/>
  <c r="T84" i="10"/>
  <c r="R84" i="4" s="1"/>
  <c r="T127" i="10"/>
  <c r="R127" i="4" s="1"/>
  <c r="T87" i="10"/>
  <c r="R87" i="4" s="1"/>
  <c r="T14" i="10"/>
  <c r="R14" i="4" s="1"/>
  <c r="S194" i="10"/>
  <c r="Q194" i="4" s="1"/>
  <c r="T135" i="10"/>
  <c r="R135" i="4" s="1"/>
  <c r="P209" i="10"/>
  <c r="N209" i="4" s="1"/>
  <c r="S100" i="10"/>
  <c r="Q100" i="4" s="1"/>
  <c r="S117" i="10"/>
  <c r="Q117" i="4" s="1"/>
  <c r="S69" i="10"/>
  <c r="Q69" i="4" s="1"/>
  <c r="O243" i="10"/>
  <c r="M243" i="4" s="1"/>
  <c r="P201" i="10"/>
  <c r="N201" i="4" s="1"/>
  <c r="O119" i="10"/>
  <c r="M119" i="4" s="1"/>
  <c r="O97" i="10"/>
  <c r="M97" i="4" s="1"/>
  <c r="T48" i="10"/>
  <c r="R48" i="4" s="1"/>
  <c r="T112" i="10"/>
  <c r="R112" i="4" s="1"/>
  <c r="S185" i="10"/>
  <c r="Q185" i="4" s="1"/>
  <c r="N167" i="10"/>
  <c r="L167" i="4" s="1"/>
  <c r="S75" i="10"/>
  <c r="Q75" i="4" s="1"/>
  <c r="O159" i="10"/>
  <c r="M159" i="4" s="1"/>
  <c r="P48" i="10"/>
  <c r="N48" i="4" s="1"/>
  <c r="T202" i="10"/>
  <c r="R202" i="4" s="1"/>
  <c r="S171" i="10"/>
  <c r="Q171" i="4" s="1"/>
  <c r="S19" i="10"/>
  <c r="Q19" i="4" s="1"/>
  <c r="O110" i="10"/>
  <c r="M110" i="4" s="1"/>
  <c r="O57" i="10"/>
  <c r="M57" i="4" s="1"/>
  <c r="T220" i="10"/>
  <c r="R220" i="4" s="1"/>
  <c r="T72" i="10"/>
  <c r="R72" i="4" s="1"/>
  <c r="S110" i="10"/>
  <c r="Q110" i="4" s="1"/>
  <c r="S43" i="10"/>
  <c r="Q43" i="4" s="1"/>
  <c r="S106" i="10"/>
  <c r="Q106" i="4" s="1"/>
  <c r="T69" i="10"/>
  <c r="R69" i="4" s="1"/>
  <c r="S158" i="10"/>
  <c r="Q158" i="4" s="1"/>
  <c r="T70" i="10"/>
  <c r="R70" i="4" s="1"/>
  <c r="O122" i="10"/>
  <c r="M122" i="4" s="1"/>
  <c r="O109" i="10"/>
  <c r="M109" i="4" s="1"/>
  <c r="T49" i="10"/>
  <c r="R49" i="4" s="1"/>
  <c r="P243" i="10"/>
  <c r="N243" i="4" s="1"/>
  <c r="O193" i="10"/>
  <c r="M193" i="4" s="1"/>
  <c r="S48" i="10"/>
  <c r="Q48" i="4" s="1"/>
  <c r="O70" i="10"/>
  <c r="M70" i="4" s="1"/>
  <c r="N123" i="10"/>
  <c r="L123" i="4" s="1"/>
  <c r="O194" i="10"/>
  <c r="M194" i="4" s="1"/>
  <c r="P102" i="10"/>
  <c r="N102" i="4" s="1"/>
  <c r="P73" i="10"/>
  <c r="N73" i="4" s="1"/>
  <c r="P202" i="10"/>
  <c r="N202" i="4" s="1"/>
  <c r="P46" i="10"/>
  <c r="N46" i="4" s="1"/>
  <c r="P11" i="10"/>
  <c r="N11" i="4" s="1"/>
  <c r="S214" i="10"/>
  <c r="Q214" i="4" s="1"/>
  <c r="S193" i="10"/>
  <c r="Q193" i="4" s="1"/>
  <c r="T76" i="10"/>
  <c r="R76" i="4" s="1"/>
  <c r="S97" i="10"/>
  <c r="Q97" i="4" s="1"/>
  <c r="T238" i="10"/>
  <c r="R238" i="4" s="1"/>
  <c r="O229" i="10"/>
  <c r="M229" i="4" s="1"/>
  <c r="H245" i="10"/>
  <c r="O245" i="10" s="1"/>
  <c r="M245" i="4" s="1"/>
  <c r="P245" i="10"/>
  <c r="N245" i="4" s="1"/>
  <c r="O19" i="10"/>
  <c r="M19" i="4" s="1"/>
  <c r="R80" i="10"/>
  <c r="P80" i="4" s="1"/>
  <c r="Q80" i="10"/>
  <c r="O80" i="4" s="1"/>
  <c r="S80" i="10"/>
  <c r="Q80" i="4" s="1"/>
  <c r="S120" i="10"/>
  <c r="Q120" i="4" s="1"/>
  <c r="Q120" i="10"/>
  <c r="O120" i="4" s="1"/>
  <c r="T120" i="10"/>
  <c r="R120" i="4" s="1"/>
  <c r="R120" i="10"/>
  <c r="P120" i="4" s="1"/>
  <c r="N120" i="10"/>
  <c r="L120" i="4" s="1"/>
  <c r="P120" i="10"/>
  <c r="N120" i="4" s="1"/>
  <c r="S22" i="10"/>
  <c r="Q22" i="4" s="1"/>
  <c r="N22" i="10"/>
  <c r="L22" i="4" s="1"/>
  <c r="Q22" i="10"/>
  <c r="O22" i="4" s="1"/>
  <c r="P22" i="10"/>
  <c r="N22" i="4" s="1"/>
  <c r="R22" i="10"/>
  <c r="P22" i="4" s="1"/>
  <c r="T22" i="10"/>
  <c r="R22" i="4" s="1"/>
  <c r="N149" i="10"/>
  <c r="L149" i="4" s="1"/>
  <c r="P149" i="10"/>
  <c r="N149" i="4" s="1"/>
  <c r="R149" i="10"/>
  <c r="P149" i="4" s="1"/>
  <c r="S149" i="10"/>
  <c r="Q149" i="4" s="1"/>
  <c r="T149" i="10"/>
  <c r="R149" i="4" s="1"/>
  <c r="Q149" i="10"/>
  <c r="O149" i="4" s="1"/>
  <c r="R111" i="10"/>
  <c r="P111" i="4" s="1"/>
  <c r="Q111" i="10"/>
  <c r="O111" i="4" s="1"/>
  <c r="N111" i="10"/>
  <c r="L111" i="4" s="1"/>
  <c r="S21" i="10"/>
  <c r="Q21" i="4" s="1"/>
  <c r="T21" i="10"/>
  <c r="R21" i="4" s="1"/>
  <c r="O21" i="10"/>
  <c r="M21" i="4" s="1"/>
  <c r="N21" i="10"/>
  <c r="L21" i="4" s="1"/>
  <c r="P21" i="10"/>
  <c r="N21" i="4" s="1"/>
  <c r="Q21" i="10"/>
  <c r="O21" i="4" s="1"/>
  <c r="R21" i="10"/>
  <c r="P21" i="4" s="1"/>
  <c r="T172" i="10"/>
  <c r="R172" i="4" s="1"/>
  <c r="N172" i="10"/>
  <c r="L172" i="4" s="1"/>
  <c r="Q172" i="10"/>
  <c r="O172" i="4" s="1"/>
  <c r="O172" i="10"/>
  <c r="M172" i="4" s="1"/>
  <c r="P172" i="10"/>
  <c r="N172" i="4" s="1"/>
  <c r="R172" i="10"/>
  <c r="P172" i="4" s="1"/>
  <c r="S172" i="10"/>
  <c r="Q172" i="4" s="1"/>
  <c r="Q50" i="10"/>
  <c r="O50" i="4" s="1"/>
  <c r="T50" i="10"/>
  <c r="R50" i="4" s="1"/>
  <c r="P50" i="10"/>
  <c r="N50" i="4" s="1"/>
  <c r="R50" i="10"/>
  <c r="P50" i="4" s="1"/>
  <c r="O50" i="10"/>
  <c r="M50" i="4" s="1"/>
  <c r="S50" i="10"/>
  <c r="Q50" i="4" s="1"/>
  <c r="N50" i="10"/>
  <c r="L50" i="4" s="1"/>
  <c r="N28" i="10"/>
  <c r="L28" i="4" s="1"/>
  <c r="T28" i="10"/>
  <c r="R28" i="4" s="1"/>
  <c r="Q28" i="10"/>
  <c r="O28" i="4" s="1"/>
  <c r="S28" i="10"/>
  <c r="Q28" i="4" s="1"/>
  <c r="R28" i="10"/>
  <c r="P28" i="4" s="1"/>
  <c r="P28" i="10"/>
  <c r="N28" i="4" s="1"/>
  <c r="T88" i="10"/>
  <c r="R88" i="4" s="1"/>
  <c r="R88" i="10"/>
  <c r="P88" i="4" s="1"/>
  <c r="O88" i="10"/>
  <c r="M88" i="4" s="1"/>
  <c r="P88" i="10"/>
  <c r="N88" i="4" s="1"/>
  <c r="N88" i="10"/>
  <c r="L88" i="4" s="1"/>
  <c r="Q88" i="10"/>
  <c r="O88" i="4" s="1"/>
  <c r="S88" i="10"/>
  <c r="Q88" i="4" s="1"/>
  <c r="N168" i="10"/>
  <c r="L168" i="4" s="1"/>
  <c r="O168" i="10"/>
  <c r="M168" i="4" s="1"/>
  <c r="Q168" i="10"/>
  <c r="O168" i="4" s="1"/>
  <c r="R168" i="10"/>
  <c r="P168" i="4" s="1"/>
  <c r="P168" i="10"/>
  <c r="N168" i="4" s="1"/>
  <c r="S168" i="10"/>
  <c r="Q168" i="4" s="1"/>
  <c r="T168" i="10"/>
  <c r="R168" i="4" s="1"/>
  <c r="R58" i="10"/>
  <c r="P58" i="4" s="1"/>
  <c r="Q58" i="10"/>
  <c r="O58" i="4" s="1"/>
  <c r="N58" i="10"/>
  <c r="L58" i="4" s="1"/>
  <c r="S58" i="10"/>
  <c r="Q58" i="4" s="1"/>
  <c r="P58" i="10"/>
  <c r="N58" i="4" s="1"/>
  <c r="N156" i="10"/>
  <c r="L156" i="4" s="1"/>
  <c r="O156" i="10"/>
  <c r="M156" i="4" s="1"/>
  <c r="R156" i="10"/>
  <c r="P156" i="4" s="1"/>
  <c r="P156" i="10"/>
  <c r="N156" i="4" s="1"/>
  <c r="S156" i="10"/>
  <c r="Q156" i="4" s="1"/>
  <c r="Q156" i="10"/>
  <c r="O156" i="4" s="1"/>
  <c r="T156" i="10"/>
  <c r="R156" i="4" s="1"/>
  <c r="O46" i="10"/>
  <c r="M46" i="4" s="1"/>
  <c r="N229" i="10"/>
  <c r="L229" i="4" s="1"/>
  <c r="Q229" i="10"/>
  <c r="O229" i="4" s="1"/>
  <c r="R229" i="10"/>
  <c r="P229" i="4" s="1"/>
  <c r="P229" i="10"/>
  <c r="N229" i="4" s="1"/>
  <c r="T229" i="10"/>
  <c r="R229" i="4" s="1"/>
  <c r="S229" i="10"/>
  <c r="Q229" i="4" s="1"/>
  <c r="T24" i="10"/>
  <c r="R24" i="4" s="1"/>
  <c r="N24" i="10"/>
  <c r="L24" i="4" s="1"/>
  <c r="Q24" i="10"/>
  <c r="O24" i="4" s="1"/>
  <c r="O24" i="10"/>
  <c r="M24" i="4" s="1"/>
  <c r="P24" i="10"/>
  <c r="N24" i="4" s="1"/>
  <c r="R24" i="10"/>
  <c r="P24" i="4" s="1"/>
  <c r="S24" i="10"/>
  <c r="Q24" i="4" s="1"/>
  <c r="Q57" i="10"/>
  <c r="O57" i="4" s="1"/>
  <c r="R57" i="10"/>
  <c r="P57" i="4" s="1"/>
  <c r="N57" i="10"/>
  <c r="L57" i="4" s="1"/>
  <c r="S57" i="10"/>
  <c r="Q57" i="4" s="1"/>
  <c r="T81" i="10"/>
  <c r="R81" i="4" s="1"/>
  <c r="R81" i="10"/>
  <c r="P81" i="4" s="1"/>
  <c r="P81" i="10"/>
  <c r="N81" i="4" s="1"/>
  <c r="N81" i="10"/>
  <c r="L81" i="4" s="1"/>
  <c r="O81" i="10"/>
  <c r="M81" i="4" s="1"/>
  <c r="Q81" i="10"/>
  <c r="O81" i="4" s="1"/>
  <c r="S81" i="10"/>
  <c r="Q81" i="4" s="1"/>
  <c r="T201" i="10"/>
  <c r="R201" i="4" s="1"/>
  <c r="N201" i="10"/>
  <c r="L201" i="4" s="1"/>
  <c r="O201" i="10"/>
  <c r="M201" i="4" s="1"/>
  <c r="R201" i="10"/>
  <c r="P201" i="4" s="1"/>
  <c r="S201" i="10"/>
  <c r="Q201" i="4" s="1"/>
  <c r="Q201" i="10"/>
  <c r="O201" i="4" s="1"/>
  <c r="N126" i="10"/>
  <c r="L126" i="4" s="1"/>
  <c r="Q126" i="10"/>
  <c r="O126" i="4" s="1"/>
  <c r="P126" i="10"/>
  <c r="N126" i="4" s="1"/>
  <c r="O126" i="10"/>
  <c r="M126" i="4" s="1"/>
  <c r="S126" i="10"/>
  <c r="Q126" i="4" s="1"/>
  <c r="R126" i="10"/>
  <c r="P126" i="4" s="1"/>
  <c r="T126" i="10"/>
  <c r="R126" i="4" s="1"/>
  <c r="N68" i="10"/>
  <c r="L68" i="4" s="1"/>
  <c r="Q44" i="10"/>
  <c r="O44" i="4" s="1"/>
  <c r="O44" i="10"/>
  <c r="M44" i="4" s="1"/>
  <c r="T44" i="10"/>
  <c r="R44" i="4" s="1"/>
  <c r="P44" i="10"/>
  <c r="N44" i="4" s="1"/>
  <c r="N44" i="10"/>
  <c r="L44" i="4" s="1"/>
  <c r="R44" i="10"/>
  <c r="P44" i="4" s="1"/>
  <c r="S44" i="10"/>
  <c r="Q44" i="4" s="1"/>
  <c r="T57" i="10"/>
  <c r="R57" i="4" s="1"/>
  <c r="Q203" i="10"/>
  <c r="O203" i="4" s="1"/>
  <c r="R203" i="10"/>
  <c r="P203" i="4" s="1"/>
  <c r="S203" i="10"/>
  <c r="Q203" i="4" s="1"/>
  <c r="P203" i="10"/>
  <c r="N203" i="4" s="1"/>
  <c r="T203" i="10"/>
  <c r="R203" i="4" s="1"/>
  <c r="O203" i="10"/>
  <c r="M203" i="4" s="1"/>
  <c r="N203" i="10"/>
  <c r="L203" i="4" s="1"/>
  <c r="R178" i="10"/>
  <c r="P178" i="4" s="1"/>
  <c r="T178" i="10"/>
  <c r="R178" i="4" s="1"/>
  <c r="N178" i="10"/>
  <c r="L178" i="4" s="1"/>
  <c r="O178" i="10"/>
  <c r="M178" i="4" s="1"/>
  <c r="P178" i="10"/>
  <c r="N178" i="4" s="1"/>
  <c r="Q178" i="10"/>
  <c r="O178" i="4" s="1"/>
  <c r="S178" i="10"/>
  <c r="Q178" i="4" s="1"/>
  <c r="S234" i="10"/>
  <c r="Q234" i="4" s="1"/>
  <c r="O234" i="10"/>
  <c r="M234" i="4" s="1"/>
  <c r="R234" i="10"/>
  <c r="P234" i="4" s="1"/>
  <c r="T234" i="10"/>
  <c r="R234" i="4" s="1"/>
  <c r="N234" i="10"/>
  <c r="L234" i="4" s="1"/>
  <c r="P234" i="10"/>
  <c r="N234" i="4" s="1"/>
  <c r="Q234" i="10"/>
  <c r="O234" i="4" s="1"/>
  <c r="N47" i="10"/>
  <c r="L47" i="4" s="1"/>
  <c r="Q47" i="10"/>
  <c r="O47" i="4" s="1"/>
  <c r="R47" i="10"/>
  <c r="P47" i="4" s="1"/>
  <c r="P47" i="10"/>
  <c r="N47" i="4" s="1"/>
  <c r="S47" i="10"/>
  <c r="Q47" i="4" s="1"/>
  <c r="T63" i="10"/>
  <c r="R63" i="4" s="1"/>
  <c r="Q63" i="10"/>
  <c r="O63" i="4" s="1"/>
  <c r="N63" i="10"/>
  <c r="L63" i="4" s="1"/>
  <c r="R63" i="10"/>
  <c r="P63" i="4" s="1"/>
  <c r="O63" i="10"/>
  <c r="M63" i="4" s="1"/>
  <c r="P63" i="10"/>
  <c r="N63" i="4" s="1"/>
  <c r="S63" i="10"/>
  <c r="Q63" i="4" s="1"/>
  <c r="O16" i="10"/>
  <c r="M16" i="4" s="1"/>
  <c r="O200" i="10"/>
  <c r="M200" i="4" s="1"/>
  <c r="O184" i="10"/>
  <c r="M184" i="4" s="1"/>
  <c r="O223" i="10"/>
  <c r="M223" i="4" s="1"/>
  <c r="N240" i="10"/>
  <c r="L240" i="4" s="1"/>
  <c r="P240" i="10"/>
  <c r="N240" i="4" s="1"/>
  <c r="R240" i="10"/>
  <c r="P240" i="4" s="1"/>
  <c r="S240" i="10"/>
  <c r="Q240" i="4" s="1"/>
  <c r="O240" i="10"/>
  <c r="M240" i="4" s="1"/>
  <c r="Q240" i="10"/>
  <c r="O240" i="4" s="1"/>
  <c r="T240" i="10"/>
  <c r="R240" i="4" s="1"/>
  <c r="P80" i="10"/>
  <c r="N80" i="4" s="1"/>
  <c r="T78" i="10"/>
  <c r="R78" i="4" s="1"/>
  <c r="O78" i="10"/>
  <c r="M78" i="4" s="1"/>
  <c r="S78" i="10"/>
  <c r="Q78" i="4" s="1"/>
  <c r="P78" i="10"/>
  <c r="N78" i="4" s="1"/>
  <c r="R78" i="10"/>
  <c r="P78" i="4" s="1"/>
  <c r="N78" i="10"/>
  <c r="L78" i="4" s="1"/>
  <c r="Q78" i="10"/>
  <c r="O78" i="4" s="1"/>
  <c r="N139" i="10"/>
  <c r="L139" i="4" s="1"/>
  <c r="P139" i="10"/>
  <c r="N139" i="4" s="1"/>
  <c r="O139" i="10"/>
  <c r="M139" i="4" s="1"/>
  <c r="R139" i="10"/>
  <c r="P139" i="4" s="1"/>
  <c r="Q139" i="10"/>
  <c r="O139" i="4" s="1"/>
  <c r="S139" i="10"/>
  <c r="Q139" i="4" s="1"/>
  <c r="Q48" i="10"/>
  <c r="O48" i="4" s="1"/>
  <c r="R48" i="10"/>
  <c r="P48" i="4" s="1"/>
  <c r="R124" i="10"/>
  <c r="P124" i="4" s="1"/>
  <c r="S124" i="10"/>
  <c r="Q124" i="4" s="1"/>
  <c r="O124" i="10"/>
  <c r="M124" i="4" s="1"/>
  <c r="P124" i="10"/>
  <c r="N124" i="4" s="1"/>
  <c r="N124" i="10"/>
  <c r="L124" i="4" s="1"/>
  <c r="Q124" i="10"/>
  <c r="O124" i="4" s="1"/>
  <c r="P176" i="10"/>
  <c r="N176" i="4" s="1"/>
  <c r="N176" i="10"/>
  <c r="L176" i="4" s="1"/>
  <c r="O176" i="10"/>
  <c r="M176" i="4" s="1"/>
  <c r="Q176" i="10"/>
  <c r="O176" i="4" s="1"/>
  <c r="R176" i="10"/>
  <c r="P176" i="4" s="1"/>
  <c r="S176" i="10"/>
  <c r="Q176" i="4" s="1"/>
  <c r="T176" i="10"/>
  <c r="R176" i="4" s="1"/>
  <c r="O214" i="10"/>
  <c r="M214" i="4" s="1"/>
  <c r="S142" i="10"/>
  <c r="Q142" i="4" s="1"/>
  <c r="N142" i="10"/>
  <c r="L142" i="4" s="1"/>
  <c r="P142" i="10"/>
  <c r="N142" i="4" s="1"/>
  <c r="R142" i="10"/>
  <c r="P142" i="4" s="1"/>
  <c r="Q142" i="10"/>
  <c r="O142" i="4" s="1"/>
  <c r="T142" i="10"/>
  <c r="R142" i="4" s="1"/>
  <c r="O142" i="10"/>
  <c r="M142" i="4" s="1"/>
  <c r="T34" i="10"/>
  <c r="R34" i="4" s="1"/>
  <c r="N34" i="10"/>
  <c r="L34" i="4" s="1"/>
  <c r="S34" i="10"/>
  <c r="Q34" i="4" s="1"/>
  <c r="O34" i="10"/>
  <c r="M34" i="4" s="1"/>
  <c r="P34" i="10"/>
  <c r="N34" i="4" s="1"/>
  <c r="Q34" i="10"/>
  <c r="O34" i="4" s="1"/>
  <c r="R34" i="10"/>
  <c r="P34" i="4" s="1"/>
  <c r="R74" i="10"/>
  <c r="P74" i="4" s="1"/>
  <c r="T74" i="10"/>
  <c r="R74" i="4" s="1"/>
  <c r="Q74" i="10"/>
  <c r="O74" i="4" s="1"/>
  <c r="S74" i="10"/>
  <c r="Q74" i="4" s="1"/>
  <c r="P74" i="10"/>
  <c r="N74" i="4" s="1"/>
  <c r="Q186" i="10"/>
  <c r="O186" i="4" s="1"/>
  <c r="S186" i="10"/>
  <c r="Q186" i="4" s="1"/>
  <c r="R186" i="10"/>
  <c r="P186" i="4" s="1"/>
  <c r="N186" i="10"/>
  <c r="L186" i="4" s="1"/>
  <c r="P186" i="10"/>
  <c r="N186" i="4" s="1"/>
  <c r="T186" i="10"/>
  <c r="R186" i="4" s="1"/>
  <c r="N9" i="10"/>
  <c r="L9" i="4" s="1"/>
  <c r="Q9" i="10"/>
  <c r="O9" i="4" s="1"/>
  <c r="O9" i="10"/>
  <c r="M9" i="4" s="1"/>
  <c r="P9" i="10"/>
  <c r="N9" i="4" s="1"/>
  <c r="R9" i="10"/>
  <c r="P9" i="4" s="1"/>
  <c r="S9" i="10"/>
  <c r="Q9" i="4" s="1"/>
  <c r="T9" i="10"/>
  <c r="R9" i="4" s="1"/>
  <c r="P37" i="10"/>
  <c r="N37" i="4" s="1"/>
  <c r="R37" i="10"/>
  <c r="P37" i="4" s="1"/>
  <c r="S37" i="10"/>
  <c r="Q37" i="4" s="1"/>
  <c r="Q37" i="10"/>
  <c r="O37" i="4" s="1"/>
  <c r="T37" i="10"/>
  <c r="R37" i="4" s="1"/>
  <c r="O37" i="10"/>
  <c r="M37" i="4" s="1"/>
  <c r="N37" i="10"/>
  <c r="L37" i="4" s="1"/>
  <c r="N61" i="10"/>
  <c r="L61" i="4" s="1"/>
  <c r="P61" i="10"/>
  <c r="N61" i="4" s="1"/>
  <c r="Q61" i="10"/>
  <c r="O61" i="4" s="1"/>
  <c r="T61" i="10"/>
  <c r="R61" i="4" s="1"/>
  <c r="R61" i="10"/>
  <c r="P61" i="4" s="1"/>
  <c r="S61" i="10"/>
  <c r="Q61" i="4" s="1"/>
  <c r="P105" i="10"/>
  <c r="N105" i="4" s="1"/>
  <c r="R105" i="10"/>
  <c r="P105" i="4" s="1"/>
  <c r="N105" i="10"/>
  <c r="L105" i="4" s="1"/>
  <c r="O105" i="10"/>
  <c r="M105" i="4" s="1"/>
  <c r="T105" i="10"/>
  <c r="R105" i="4" s="1"/>
  <c r="Q105" i="10"/>
  <c r="O105" i="4" s="1"/>
  <c r="S105" i="10"/>
  <c r="Q105" i="4" s="1"/>
  <c r="O121" i="10"/>
  <c r="M121" i="4" s="1"/>
  <c r="N121" i="10"/>
  <c r="L121" i="4" s="1"/>
  <c r="R121" i="10"/>
  <c r="P121" i="4" s="1"/>
  <c r="Q121" i="10"/>
  <c r="O121" i="4" s="1"/>
  <c r="T121" i="10"/>
  <c r="R121" i="4" s="1"/>
  <c r="T137" i="10"/>
  <c r="R137" i="4" s="1"/>
  <c r="N137" i="10"/>
  <c r="L137" i="4" s="1"/>
  <c r="O137" i="10"/>
  <c r="M137" i="4" s="1"/>
  <c r="Q137" i="10"/>
  <c r="O137" i="4" s="1"/>
  <c r="P137" i="10"/>
  <c r="N137" i="4" s="1"/>
  <c r="R137" i="10"/>
  <c r="P137" i="4" s="1"/>
  <c r="S137" i="10"/>
  <c r="Q137" i="4" s="1"/>
  <c r="Q205" i="10"/>
  <c r="O205" i="4" s="1"/>
  <c r="P205" i="10"/>
  <c r="N205" i="4" s="1"/>
  <c r="T205" i="10"/>
  <c r="R205" i="4" s="1"/>
  <c r="R205" i="10"/>
  <c r="P205" i="4" s="1"/>
  <c r="N205" i="10"/>
  <c r="L205" i="4" s="1"/>
  <c r="S205" i="10"/>
  <c r="Q205" i="4" s="1"/>
  <c r="R166" i="10"/>
  <c r="P166" i="4" s="1"/>
  <c r="S166" i="10"/>
  <c r="Q166" i="4" s="1"/>
  <c r="Q166" i="10"/>
  <c r="O166" i="4" s="1"/>
  <c r="N166" i="10"/>
  <c r="L166" i="4" s="1"/>
  <c r="P166" i="10"/>
  <c r="N166" i="4" s="1"/>
  <c r="T166" i="10"/>
  <c r="R166" i="4" s="1"/>
  <c r="O166" i="10"/>
  <c r="M166" i="4" s="1"/>
  <c r="R40" i="10"/>
  <c r="P40" i="4" s="1"/>
  <c r="T40" i="10"/>
  <c r="R40" i="4" s="1"/>
  <c r="S40" i="10"/>
  <c r="Q40" i="4" s="1"/>
  <c r="O40" i="10"/>
  <c r="M40" i="4" s="1"/>
  <c r="P40" i="10"/>
  <c r="N40" i="4" s="1"/>
  <c r="Q40" i="10"/>
  <c r="O40" i="4" s="1"/>
  <c r="N40" i="10"/>
  <c r="L40" i="4" s="1"/>
  <c r="O112" i="10"/>
  <c r="M112" i="4" s="1"/>
  <c r="O89" i="10"/>
  <c r="M89" i="4" s="1"/>
  <c r="P89" i="10"/>
  <c r="N89" i="4" s="1"/>
  <c r="Q89" i="10"/>
  <c r="O89" i="4" s="1"/>
  <c r="R89" i="10"/>
  <c r="P89" i="4" s="1"/>
  <c r="N89" i="10"/>
  <c r="L89" i="4" s="1"/>
  <c r="S89" i="10"/>
  <c r="Q89" i="4" s="1"/>
  <c r="T89" i="10"/>
  <c r="R89" i="4" s="1"/>
  <c r="R26" i="10"/>
  <c r="P26" i="4" s="1"/>
  <c r="N26" i="10"/>
  <c r="L26" i="4" s="1"/>
  <c r="S26" i="10"/>
  <c r="Q26" i="4" s="1"/>
  <c r="T26" i="10"/>
  <c r="R26" i="4" s="1"/>
  <c r="O26" i="10"/>
  <c r="M26" i="4" s="1"/>
  <c r="P26" i="10"/>
  <c r="N26" i="4" s="1"/>
  <c r="Q26" i="10"/>
  <c r="O26" i="4" s="1"/>
  <c r="T206" i="10"/>
  <c r="R206" i="4" s="1"/>
  <c r="N206" i="10"/>
  <c r="L206" i="4" s="1"/>
  <c r="Q206" i="10"/>
  <c r="O206" i="4" s="1"/>
  <c r="R206" i="10"/>
  <c r="P206" i="4" s="1"/>
  <c r="O206" i="10"/>
  <c r="M206" i="4" s="1"/>
  <c r="P206" i="10"/>
  <c r="N206" i="4" s="1"/>
  <c r="S206" i="10"/>
  <c r="Q206" i="4" s="1"/>
  <c r="O180" i="10"/>
  <c r="M180" i="4" s="1"/>
  <c r="S180" i="10"/>
  <c r="Q180" i="4" s="1"/>
  <c r="Q180" i="10"/>
  <c r="O180" i="4" s="1"/>
  <c r="N180" i="10"/>
  <c r="L180" i="4" s="1"/>
  <c r="P180" i="10"/>
  <c r="N180" i="4" s="1"/>
  <c r="R180" i="10"/>
  <c r="P180" i="4" s="1"/>
  <c r="T180" i="10"/>
  <c r="R180" i="4" s="1"/>
  <c r="O111" i="10"/>
  <c r="M111" i="4" s="1"/>
  <c r="O11" i="10"/>
  <c r="M11" i="4" s="1"/>
  <c r="N15" i="10"/>
  <c r="L15" i="4" s="1"/>
  <c r="O15" i="10"/>
  <c r="M15" i="4" s="1"/>
  <c r="R15" i="10"/>
  <c r="P15" i="4" s="1"/>
  <c r="P15" i="10"/>
  <c r="N15" i="4" s="1"/>
  <c r="Q15" i="10"/>
  <c r="O15" i="4" s="1"/>
  <c r="S15" i="10"/>
  <c r="Q15" i="4" s="1"/>
  <c r="T15" i="10"/>
  <c r="R15" i="4" s="1"/>
  <c r="N35" i="10"/>
  <c r="L35" i="4" s="1"/>
  <c r="R35" i="10"/>
  <c r="P35" i="4" s="1"/>
  <c r="Q35" i="10"/>
  <c r="O35" i="4" s="1"/>
  <c r="S35" i="10"/>
  <c r="Q35" i="4" s="1"/>
  <c r="Q51" i="10"/>
  <c r="O51" i="4" s="1"/>
  <c r="R51" i="10"/>
  <c r="P51" i="4" s="1"/>
  <c r="N51" i="10"/>
  <c r="L51" i="4" s="1"/>
  <c r="P51" i="10"/>
  <c r="N51" i="4" s="1"/>
  <c r="S51" i="10"/>
  <c r="Q51" i="4" s="1"/>
  <c r="T51" i="10"/>
  <c r="R51" i="4" s="1"/>
  <c r="O51" i="10"/>
  <c r="M51" i="4" s="1"/>
  <c r="Q79" i="10"/>
  <c r="O79" i="4" s="1"/>
  <c r="N79" i="10"/>
  <c r="L79" i="4" s="1"/>
  <c r="S79" i="10"/>
  <c r="Q79" i="4" s="1"/>
  <c r="P79" i="10"/>
  <c r="N79" i="4" s="1"/>
  <c r="R79" i="10"/>
  <c r="P79" i="4" s="1"/>
  <c r="T79" i="10"/>
  <c r="R79" i="4" s="1"/>
  <c r="R95" i="10"/>
  <c r="P95" i="4" s="1"/>
  <c r="S95" i="10"/>
  <c r="Q95" i="4" s="1"/>
  <c r="P95" i="10"/>
  <c r="N95" i="4" s="1"/>
  <c r="T95" i="10"/>
  <c r="R95" i="4" s="1"/>
  <c r="Q95" i="10"/>
  <c r="O95" i="4" s="1"/>
  <c r="T123" i="10"/>
  <c r="R123" i="4" s="1"/>
  <c r="P123" i="10"/>
  <c r="N123" i="4" s="1"/>
  <c r="R123" i="10"/>
  <c r="P123" i="4" s="1"/>
  <c r="Q123" i="10"/>
  <c r="O123" i="4" s="1"/>
  <c r="S123" i="10"/>
  <c r="Q123" i="4" s="1"/>
  <c r="N151" i="10"/>
  <c r="L151" i="4" s="1"/>
  <c r="Q151" i="10"/>
  <c r="O151" i="4" s="1"/>
  <c r="S151" i="10"/>
  <c r="Q151" i="4" s="1"/>
  <c r="R151" i="10"/>
  <c r="P151" i="4" s="1"/>
  <c r="T151" i="10"/>
  <c r="R151" i="4" s="1"/>
  <c r="P151" i="10"/>
  <c r="N151" i="4" s="1"/>
  <c r="Q167" i="10"/>
  <c r="O167" i="4" s="1"/>
  <c r="R167" i="10"/>
  <c r="P167" i="4" s="1"/>
  <c r="T167" i="10"/>
  <c r="R167" i="4" s="1"/>
  <c r="S167" i="10"/>
  <c r="Q167" i="4" s="1"/>
  <c r="P167" i="10"/>
  <c r="N167" i="4" s="1"/>
  <c r="R183" i="10"/>
  <c r="P183" i="4" s="1"/>
  <c r="T183" i="10"/>
  <c r="R183" i="4" s="1"/>
  <c r="N183" i="10"/>
  <c r="L183" i="4" s="1"/>
  <c r="Q183" i="10"/>
  <c r="O183" i="4" s="1"/>
  <c r="S183" i="10"/>
  <c r="Q183" i="4" s="1"/>
  <c r="P183" i="10"/>
  <c r="N183" i="4" s="1"/>
  <c r="Q199" i="10"/>
  <c r="O199" i="4" s="1"/>
  <c r="N199" i="10"/>
  <c r="L199" i="4" s="1"/>
  <c r="R199" i="10"/>
  <c r="P199" i="4" s="1"/>
  <c r="T199" i="10"/>
  <c r="R199" i="4" s="1"/>
  <c r="S199" i="10"/>
  <c r="Q199" i="4" s="1"/>
  <c r="P199" i="10"/>
  <c r="N199" i="4" s="1"/>
  <c r="Q235" i="10"/>
  <c r="O235" i="4" s="1"/>
  <c r="N235" i="10"/>
  <c r="L235" i="4" s="1"/>
  <c r="R235" i="10"/>
  <c r="P235" i="4" s="1"/>
  <c r="S235" i="10"/>
  <c r="Q235" i="4" s="1"/>
  <c r="O175" i="10"/>
  <c r="M175" i="4" s="1"/>
  <c r="O123" i="10"/>
  <c r="M123" i="4" s="1"/>
  <c r="O216" i="10"/>
  <c r="M216" i="4" s="1"/>
  <c r="S188" i="10"/>
  <c r="Q188" i="4" s="1"/>
  <c r="P188" i="10"/>
  <c r="N188" i="4" s="1"/>
  <c r="Q188" i="10"/>
  <c r="O188" i="4" s="1"/>
  <c r="T188" i="10"/>
  <c r="R188" i="4" s="1"/>
  <c r="R188" i="10"/>
  <c r="P188" i="4" s="1"/>
  <c r="N188" i="10"/>
  <c r="L188" i="4" s="1"/>
  <c r="O188" i="10"/>
  <c r="M188" i="4" s="1"/>
  <c r="S64" i="10"/>
  <c r="Q64" i="4" s="1"/>
  <c r="T64" i="10"/>
  <c r="R64" i="4" s="1"/>
  <c r="Q64" i="10"/>
  <c r="O64" i="4" s="1"/>
  <c r="R64" i="10"/>
  <c r="P64" i="4" s="1"/>
  <c r="N64" i="10"/>
  <c r="L64" i="4" s="1"/>
  <c r="Q100" i="10"/>
  <c r="O100" i="4" s="1"/>
  <c r="R100" i="10"/>
  <c r="P100" i="4" s="1"/>
  <c r="T100" i="10"/>
  <c r="R100" i="4" s="1"/>
  <c r="P100" i="10"/>
  <c r="N100" i="4" s="1"/>
  <c r="Q200" i="10"/>
  <c r="O200" i="4" s="1"/>
  <c r="R200" i="10"/>
  <c r="P200" i="4" s="1"/>
  <c r="N200" i="10"/>
  <c r="L200" i="4" s="1"/>
  <c r="S200" i="10"/>
  <c r="Q200" i="4" s="1"/>
  <c r="T200" i="10"/>
  <c r="R200" i="4" s="1"/>
  <c r="P200" i="10"/>
  <c r="N200" i="4" s="1"/>
  <c r="R46" i="10"/>
  <c r="P46" i="4" s="1"/>
  <c r="S46" i="10"/>
  <c r="Q46" i="4" s="1"/>
  <c r="N46" i="10"/>
  <c r="L46" i="4" s="1"/>
  <c r="Q46" i="10"/>
  <c r="O46" i="4" s="1"/>
  <c r="P33" i="10"/>
  <c r="N33" i="4" s="1"/>
  <c r="T33" i="10"/>
  <c r="R33" i="4" s="1"/>
  <c r="Q33" i="10"/>
  <c r="O33" i="4" s="1"/>
  <c r="R33" i="10"/>
  <c r="P33" i="4" s="1"/>
  <c r="N33" i="10"/>
  <c r="L33" i="4" s="1"/>
  <c r="O33" i="10"/>
  <c r="M33" i="4" s="1"/>
  <c r="S33" i="10"/>
  <c r="Q33" i="4" s="1"/>
  <c r="T133" i="10"/>
  <c r="R133" i="4" s="1"/>
  <c r="N133" i="10"/>
  <c r="L133" i="4" s="1"/>
  <c r="Q133" i="10"/>
  <c r="O133" i="4" s="1"/>
  <c r="R133" i="10"/>
  <c r="P133" i="4" s="1"/>
  <c r="O133" i="10"/>
  <c r="M133" i="4" s="1"/>
  <c r="P133" i="10"/>
  <c r="N133" i="4" s="1"/>
  <c r="S133" i="10"/>
  <c r="Q133" i="4" s="1"/>
  <c r="Q114" i="10"/>
  <c r="O114" i="4" s="1"/>
  <c r="P114" i="10"/>
  <c r="N114" i="4" s="1"/>
  <c r="R114" i="10"/>
  <c r="P114" i="4" s="1"/>
  <c r="N114" i="10"/>
  <c r="L114" i="4" s="1"/>
  <c r="T114" i="10"/>
  <c r="R114" i="4" s="1"/>
  <c r="S114" i="10"/>
  <c r="Q114" i="4" s="1"/>
  <c r="N80" i="10"/>
  <c r="L80" i="4" s="1"/>
  <c r="R66" i="10"/>
  <c r="P66" i="4" s="1"/>
  <c r="P66" i="10"/>
  <c r="N66" i="4" s="1"/>
  <c r="N66" i="10"/>
  <c r="L66" i="4" s="1"/>
  <c r="Q66" i="10"/>
  <c r="O66" i="4" s="1"/>
  <c r="O80" i="10"/>
  <c r="M80" i="4" s="1"/>
  <c r="Q32" i="10"/>
  <c r="O32" i="4" s="1"/>
  <c r="R32" i="10"/>
  <c r="P32" i="4" s="1"/>
  <c r="N32" i="10"/>
  <c r="L32" i="4" s="1"/>
  <c r="S32" i="10"/>
  <c r="Q32" i="4" s="1"/>
  <c r="O32" i="10"/>
  <c r="M32" i="4" s="1"/>
  <c r="P32" i="10"/>
  <c r="N32" i="4" s="1"/>
  <c r="N214" i="10"/>
  <c r="L214" i="4" s="1"/>
  <c r="R214" i="10"/>
  <c r="P214" i="4" s="1"/>
  <c r="Q214" i="10"/>
  <c r="O214" i="4" s="1"/>
  <c r="T214" i="10"/>
  <c r="R214" i="4" s="1"/>
  <c r="P36" i="10"/>
  <c r="N36" i="4" s="1"/>
  <c r="R36" i="10"/>
  <c r="P36" i="4" s="1"/>
  <c r="Q36" i="10"/>
  <c r="O36" i="4" s="1"/>
  <c r="O36" i="10"/>
  <c r="M36" i="4" s="1"/>
  <c r="S36" i="10"/>
  <c r="Q36" i="4" s="1"/>
  <c r="T36" i="10"/>
  <c r="R36" i="4" s="1"/>
  <c r="N36" i="10"/>
  <c r="L36" i="4" s="1"/>
  <c r="Q68" i="10"/>
  <c r="O68" i="4" s="1"/>
  <c r="T68" i="10"/>
  <c r="R68" i="4" s="1"/>
  <c r="R68" i="10"/>
  <c r="P68" i="4" s="1"/>
  <c r="P68" i="10"/>
  <c r="N68" i="4" s="1"/>
  <c r="Q184" i="10"/>
  <c r="O184" i="4" s="1"/>
  <c r="T184" i="10"/>
  <c r="R184" i="4" s="1"/>
  <c r="R184" i="10"/>
  <c r="P184" i="4" s="1"/>
  <c r="P184" i="10"/>
  <c r="N184" i="4" s="1"/>
  <c r="S184" i="10"/>
  <c r="Q184" i="4" s="1"/>
  <c r="S204" i="10"/>
  <c r="Q204" i="4" s="1"/>
  <c r="N204" i="10"/>
  <c r="L204" i="4" s="1"/>
  <c r="O204" i="10"/>
  <c r="M204" i="4" s="1"/>
  <c r="P204" i="10"/>
  <c r="N204" i="4" s="1"/>
  <c r="Q204" i="10"/>
  <c r="O204" i="4" s="1"/>
  <c r="R204" i="10"/>
  <c r="P204" i="4" s="1"/>
  <c r="T204" i="10"/>
  <c r="R204" i="4" s="1"/>
  <c r="P10" i="10"/>
  <c r="N10" i="4" s="1"/>
  <c r="Q10" i="10"/>
  <c r="O10" i="4" s="1"/>
  <c r="O10" i="10"/>
  <c r="M10" i="4" s="1"/>
  <c r="R10" i="10"/>
  <c r="P10" i="4" s="1"/>
  <c r="S10" i="10"/>
  <c r="Q10" i="4" s="1"/>
  <c r="T10" i="10"/>
  <c r="R10" i="4" s="1"/>
  <c r="N10" i="10"/>
  <c r="L10" i="4" s="1"/>
  <c r="N148" i="10"/>
  <c r="L148" i="4" s="1"/>
  <c r="O148" i="10"/>
  <c r="M148" i="4" s="1"/>
  <c r="R148" i="10"/>
  <c r="P148" i="4" s="1"/>
  <c r="S148" i="10"/>
  <c r="Q148" i="4" s="1"/>
  <c r="T148" i="10"/>
  <c r="R148" i="4" s="1"/>
  <c r="P148" i="10"/>
  <c r="N148" i="4" s="1"/>
  <c r="Q148" i="10"/>
  <c r="O148" i="4" s="1"/>
  <c r="N118" i="10"/>
  <c r="L118" i="4" s="1"/>
  <c r="P118" i="10"/>
  <c r="N118" i="4" s="1"/>
  <c r="O118" i="10"/>
  <c r="M118" i="4" s="1"/>
  <c r="S118" i="10"/>
  <c r="Q118" i="4" s="1"/>
  <c r="T118" i="10"/>
  <c r="R118" i="4" s="1"/>
  <c r="Q118" i="10"/>
  <c r="O118" i="4" s="1"/>
  <c r="R118" i="10"/>
  <c r="P118" i="4" s="1"/>
  <c r="T27" i="10"/>
  <c r="R27" i="4" s="1"/>
  <c r="N27" i="10"/>
  <c r="L27" i="4" s="1"/>
  <c r="O27" i="10"/>
  <c r="M27" i="4" s="1"/>
  <c r="P27" i="10"/>
  <c r="N27" i="4" s="1"/>
  <c r="Q27" i="10"/>
  <c r="O27" i="4" s="1"/>
  <c r="R27" i="10"/>
  <c r="P27" i="4" s="1"/>
  <c r="S27" i="10"/>
  <c r="Q27" i="4" s="1"/>
  <c r="N13" i="10"/>
  <c r="L13" i="4" s="1"/>
  <c r="O13" i="10"/>
  <c r="M13" i="4" s="1"/>
  <c r="R13" i="10"/>
  <c r="P13" i="4" s="1"/>
  <c r="P13" i="10"/>
  <c r="N13" i="4" s="1"/>
  <c r="Q13" i="10"/>
  <c r="O13" i="4" s="1"/>
  <c r="T13" i="10"/>
  <c r="R13" i="4" s="1"/>
  <c r="T41" i="10"/>
  <c r="R41" i="4" s="1"/>
  <c r="Q41" i="10"/>
  <c r="O41" i="4" s="1"/>
  <c r="N41" i="10"/>
  <c r="L41" i="4" s="1"/>
  <c r="R41" i="10"/>
  <c r="P41" i="4" s="1"/>
  <c r="S41" i="10"/>
  <c r="Q41" i="4" s="1"/>
  <c r="P41" i="10"/>
  <c r="N41" i="4" s="1"/>
  <c r="S85" i="10"/>
  <c r="Q85" i="4" s="1"/>
  <c r="O85" i="10"/>
  <c r="M85" i="4" s="1"/>
  <c r="Q85" i="10"/>
  <c r="O85" i="4" s="1"/>
  <c r="R85" i="10"/>
  <c r="P85" i="4" s="1"/>
  <c r="T85" i="10"/>
  <c r="R85" i="4" s="1"/>
  <c r="N85" i="10"/>
  <c r="L85" i="4" s="1"/>
  <c r="P85" i="10"/>
  <c r="N85" i="4" s="1"/>
  <c r="P153" i="10"/>
  <c r="N153" i="4" s="1"/>
  <c r="Q153" i="10"/>
  <c r="O153" i="4" s="1"/>
  <c r="S153" i="10"/>
  <c r="Q153" i="4" s="1"/>
  <c r="R153" i="10"/>
  <c r="P153" i="4" s="1"/>
  <c r="T153" i="10"/>
  <c r="R153" i="4" s="1"/>
  <c r="N153" i="10"/>
  <c r="L153" i="4" s="1"/>
  <c r="O153" i="10"/>
  <c r="M153" i="4" s="1"/>
  <c r="T169" i="10"/>
  <c r="R169" i="4" s="1"/>
  <c r="Q169" i="10"/>
  <c r="O169" i="4" s="1"/>
  <c r="N169" i="10"/>
  <c r="L169" i="4" s="1"/>
  <c r="O169" i="10"/>
  <c r="M169" i="4" s="1"/>
  <c r="P169" i="10"/>
  <c r="N169" i="4" s="1"/>
  <c r="R169" i="10"/>
  <c r="P169" i="4" s="1"/>
  <c r="S169" i="10"/>
  <c r="Q169" i="4" s="1"/>
  <c r="T185" i="10"/>
  <c r="R185" i="4" s="1"/>
  <c r="N185" i="10"/>
  <c r="L185" i="4" s="1"/>
  <c r="R185" i="10"/>
  <c r="P185" i="4" s="1"/>
  <c r="O185" i="10"/>
  <c r="M185" i="4" s="1"/>
  <c r="P185" i="10"/>
  <c r="N185" i="4" s="1"/>
  <c r="Q185" i="10"/>
  <c r="O185" i="4" s="1"/>
  <c r="N230" i="10"/>
  <c r="L230" i="4" s="1"/>
  <c r="P230" i="10"/>
  <c r="N230" i="4" s="1"/>
  <c r="Q230" i="10"/>
  <c r="O230" i="4" s="1"/>
  <c r="S230" i="10"/>
  <c r="Q230" i="4" s="1"/>
  <c r="O230" i="10"/>
  <c r="M230" i="4" s="1"/>
  <c r="R230" i="10"/>
  <c r="P230" i="4" s="1"/>
  <c r="N100" i="10"/>
  <c r="L100" i="4" s="1"/>
  <c r="N130" i="10"/>
  <c r="L130" i="4" s="1"/>
  <c r="O130" i="10"/>
  <c r="M130" i="4" s="1"/>
  <c r="P130" i="10"/>
  <c r="N130" i="4" s="1"/>
  <c r="Q130" i="10"/>
  <c r="O130" i="4" s="1"/>
  <c r="R130" i="10"/>
  <c r="P130" i="4" s="1"/>
  <c r="S130" i="10"/>
  <c r="Q130" i="4" s="1"/>
  <c r="O69" i="10"/>
  <c r="M69" i="4" s="1"/>
  <c r="T54" i="10"/>
  <c r="R54" i="4" s="1"/>
  <c r="R54" i="10"/>
  <c r="P54" i="4" s="1"/>
  <c r="Q54" i="10"/>
  <c r="O54" i="4" s="1"/>
  <c r="P54" i="10"/>
  <c r="N54" i="4" s="1"/>
  <c r="N54" i="10"/>
  <c r="L54" i="4" s="1"/>
  <c r="S54" i="10"/>
  <c r="Q54" i="4" s="1"/>
  <c r="O54" i="10"/>
  <c r="M54" i="4" s="1"/>
  <c r="N102" i="10"/>
  <c r="L102" i="4" s="1"/>
  <c r="Q102" i="10"/>
  <c r="O102" i="4" s="1"/>
  <c r="S102" i="10"/>
  <c r="Q102" i="4" s="1"/>
  <c r="R102" i="10"/>
  <c r="P102" i="4" s="1"/>
  <c r="O102" i="10"/>
  <c r="M102" i="4" s="1"/>
  <c r="T102" i="10"/>
  <c r="R102" i="4" s="1"/>
  <c r="R154" i="10"/>
  <c r="P154" i="4" s="1"/>
  <c r="T154" i="10"/>
  <c r="R154" i="4" s="1"/>
  <c r="Q154" i="10"/>
  <c r="O154" i="4" s="1"/>
  <c r="P154" i="10"/>
  <c r="N154" i="4" s="1"/>
  <c r="S154" i="10"/>
  <c r="Q154" i="4" s="1"/>
  <c r="N154" i="10"/>
  <c r="L154" i="4" s="1"/>
  <c r="O154" i="10"/>
  <c r="M154" i="4" s="1"/>
  <c r="S68" i="10"/>
  <c r="Q68" i="4" s="1"/>
  <c r="S13" i="10"/>
  <c r="Q13" i="4" s="1"/>
  <c r="T230" i="10"/>
  <c r="R230" i="4" s="1"/>
  <c r="Q23" i="10"/>
  <c r="O23" i="4" s="1"/>
  <c r="R23" i="10"/>
  <c r="P23" i="4" s="1"/>
  <c r="P23" i="10"/>
  <c r="N23" i="4" s="1"/>
  <c r="S23" i="10"/>
  <c r="Q23" i="4" s="1"/>
  <c r="T23" i="10"/>
  <c r="R23" i="4" s="1"/>
  <c r="N23" i="10"/>
  <c r="L23" i="4" s="1"/>
  <c r="O23" i="10"/>
  <c r="M23" i="4" s="1"/>
  <c r="S67" i="10"/>
  <c r="Q67" i="4" s="1"/>
  <c r="Q67" i="10"/>
  <c r="O67" i="4" s="1"/>
  <c r="O67" i="10"/>
  <c r="M67" i="4" s="1"/>
  <c r="R67" i="10"/>
  <c r="P67" i="4" s="1"/>
  <c r="N67" i="10"/>
  <c r="L67" i="4" s="1"/>
  <c r="T67" i="10"/>
  <c r="R67" i="4" s="1"/>
  <c r="P67" i="10"/>
  <c r="N67" i="4" s="1"/>
  <c r="R99" i="10"/>
  <c r="P99" i="4" s="1"/>
  <c r="Q99" i="10"/>
  <c r="O99" i="4" s="1"/>
  <c r="N99" i="10"/>
  <c r="L99" i="4" s="1"/>
  <c r="O99" i="10"/>
  <c r="M99" i="4" s="1"/>
  <c r="T99" i="10"/>
  <c r="R99" i="4" s="1"/>
  <c r="S99" i="10"/>
  <c r="Q99" i="4" s="1"/>
  <c r="P99" i="10"/>
  <c r="N99" i="4" s="1"/>
  <c r="R155" i="10"/>
  <c r="P155" i="4" s="1"/>
  <c r="S155" i="10"/>
  <c r="Q155" i="4" s="1"/>
  <c r="T155" i="10"/>
  <c r="R155" i="4" s="1"/>
  <c r="N155" i="10"/>
  <c r="L155" i="4" s="1"/>
  <c r="P155" i="10"/>
  <c r="N155" i="4" s="1"/>
  <c r="O155" i="10"/>
  <c r="M155" i="4" s="1"/>
  <c r="Q155" i="10"/>
  <c r="O155" i="4" s="1"/>
  <c r="T171" i="10"/>
  <c r="R171" i="4" s="1"/>
  <c r="Q171" i="10"/>
  <c r="O171" i="4" s="1"/>
  <c r="N171" i="10"/>
  <c r="L171" i="4" s="1"/>
  <c r="R171" i="10"/>
  <c r="P171" i="4" s="1"/>
  <c r="N187" i="10"/>
  <c r="L187" i="4" s="1"/>
  <c r="P187" i="10"/>
  <c r="N187" i="4" s="1"/>
  <c r="R187" i="10"/>
  <c r="P187" i="4" s="1"/>
  <c r="Q187" i="10"/>
  <c r="O187" i="4" s="1"/>
  <c r="O187" i="10"/>
  <c r="M187" i="4" s="1"/>
  <c r="S187" i="10"/>
  <c r="Q187" i="4" s="1"/>
  <c r="T187" i="10"/>
  <c r="R187" i="4" s="1"/>
  <c r="Q207" i="10"/>
  <c r="O207" i="4" s="1"/>
  <c r="P207" i="10"/>
  <c r="N207" i="4" s="1"/>
  <c r="O207" i="10"/>
  <c r="M207" i="4" s="1"/>
  <c r="N207" i="10"/>
  <c r="L207" i="4" s="1"/>
  <c r="R207" i="10"/>
  <c r="P207" i="4" s="1"/>
  <c r="T207" i="10"/>
  <c r="R207" i="4" s="1"/>
  <c r="S207" i="10"/>
  <c r="Q207" i="4" s="1"/>
  <c r="O181" i="10"/>
  <c r="M181" i="4" s="1"/>
  <c r="O143" i="10"/>
  <c r="M143" i="4" s="1"/>
  <c r="O151" i="10"/>
  <c r="M151" i="4" s="1"/>
  <c r="O114" i="10"/>
  <c r="M114" i="4" s="1"/>
  <c r="O61" i="10"/>
  <c r="M61" i="4" s="1"/>
  <c r="T58" i="10"/>
  <c r="R58" i="4" s="1"/>
  <c r="R117" i="10"/>
  <c r="P117" i="4" s="1"/>
  <c r="T117" i="10"/>
  <c r="R117" i="4" s="1"/>
  <c r="N117" i="10"/>
  <c r="L117" i="4" s="1"/>
  <c r="O117" i="10"/>
  <c r="M117" i="4" s="1"/>
  <c r="Q117" i="10"/>
  <c r="O117" i="4" s="1"/>
  <c r="T181" i="10"/>
  <c r="R181" i="4" s="1"/>
  <c r="S181" i="10"/>
  <c r="Q181" i="4" s="1"/>
  <c r="R181" i="10"/>
  <c r="P181" i="4" s="1"/>
  <c r="N181" i="10"/>
  <c r="L181" i="4" s="1"/>
  <c r="Q181" i="10"/>
  <c r="O181" i="4" s="1"/>
  <c r="P181" i="10"/>
  <c r="N181" i="4" s="1"/>
  <c r="N218" i="10"/>
  <c r="L218" i="4" s="1"/>
  <c r="O218" i="10"/>
  <c r="M218" i="4" s="1"/>
  <c r="S218" i="10"/>
  <c r="Q218" i="4" s="1"/>
  <c r="Q218" i="10"/>
  <c r="O218" i="4" s="1"/>
  <c r="P218" i="10"/>
  <c r="N218" i="4" s="1"/>
  <c r="R218" i="10"/>
  <c r="P218" i="4" s="1"/>
  <c r="T218" i="10"/>
  <c r="R218" i="4" s="1"/>
  <c r="R223" i="10"/>
  <c r="P223" i="4" s="1"/>
  <c r="P223" i="10"/>
  <c r="N223" i="4" s="1"/>
  <c r="T223" i="10"/>
  <c r="R223" i="4" s="1"/>
  <c r="N223" i="10"/>
  <c r="L223" i="4" s="1"/>
  <c r="Q223" i="10"/>
  <c r="O223" i="4" s="1"/>
  <c r="S223" i="10"/>
  <c r="Q223" i="4" s="1"/>
  <c r="P214" i="10"/>
  <c r="N214" i="4" s="1"/>
  <c r="N198" i="10"/>
  <c r="L198" i="4" s="1"/>
  <c r="O198" i="10"/>
  <c r="M198" i="4" s="1"/>
  <c r="R198" i="10"/>
  <c r="P198" i="4" s="1"/>
  <c r="P198" i="10"/>
  <c r="N198" i="4" s="1"/>
  <c r="Q198" i="10"/>
  <c r="O198" i="4" s="1"/>
  <c r="S198" i="10"/>
  <c r="Q198" i="4" s="1"/>
  <c r="T198" i="10"/>
  <c r="R198" i="4" s="1"/>
  <c r="Q182" i="10"/>
  <c r="O182" i="4" s="1"/>
  <c r="N182" i="10"/>
  <c r="L182" i="4" s="1"/>
  <c r="P182" i="10"/>
  <c r="N182" i="4" s="1"/>
  <c r="O182" i="10"/>
  <c r="M182" i="4" s="1"/>
  <c r="R182" i="10"/>
  <c r="P182" i="4" s="1"/>
  <c r="S182" i="10"/>
  <c r="Q182" i="4" s="1"/>
  <c r="T182" i="10"/>
  <c r="R182" i="4" s="1"/>
  <c r="S94" i="10"/>
  <c r="Q94" i="4" s="1"/>
  <c r="T94" i="10"/>
  <c r="R94" i="4" s="1"/>
  <c r="O94" i="10"/>
  <c r="M94" i="4" s="1"/>
  <c r="P94" i="10"/>
  <c r="N94" i="4" s="1"/>
  <c r="N94" i="10"/>
  <c r="L94" i="4" s="1"/>
  <c r="Q94" i="10"/>
  <c r="O94" i="4" s="1"/>
  <c r="R94" i="10"/>
  <c r="P94" i="4" s="1"/>
  <c r="R72" i="10"/>
  <c r="P72" i="4" s="1"/>
  <c r="Q72" i="10"/>
  <c r="O72" i="4" s="1"/>
  <c r="Q92" i="10"/>
  <c r="O92" i="4" s="1"/>
  <c r="S92" i="10"/>
  <c r="Q92" i="4" s="1"/>
  <c r="P92" i="10"/>
  <c r="N92" i="4" s="1"/>
  <c r="N92" i="10"/>
  <c r="L92" i="4" s="1"/>
  <c r="R92" i="10"/>
  <c r="P92" i="4" s="1"/>
  <c r="O92" i="10"/>
  <c r="M92" i="4" s="1"/>
  <c r="T92" i="10"/>
  <c r="R92" i="4" s="1"/>
  <c r="R128" i="10"/>
  <c r="P128" i="4" s="1"/>
  <c r="S128" i="10"/>
  <c r="Q128" i="4" s="1"/>
  <c r="N128" i="10"/>
  <c r="L128" i="4" s="1"/>
  <c r="P128" i="10"/>
  <c r="N128" i="4" s="1"/>
  <c r="Q128" i="10"/>
  <c r="O128" i="4" s="1"/>
  <c r="T128" i="10"/>
  <c r="R128" i="4" s="1"/>
  <c r="S192" i="10"/>
  <c r="Q192" i="4" s="1"/>
  <c r="N192" i="10"/>
  <c r="L192" i="4" s="1"/>
  <c r="T192" i="10"/>
  <c r="R192" i="4" s="1"/>
  <c r="Q192" i="10"/>
  <c r="O192" i="4" s="1"/>
  <c r="R192" i="10"/>
  <c r="P192" i="4" s="1"/>
  <c r="P192" i="10"/>
  <c r="N192" i="4" s="1"/>
  <c r="S208" i="10"/>
  <c r="Q208" i="4" s="1"/>
  <c r="Q208" i="10"/>
  <c r="O208" i="4" s="1"/>
  <c r="R208" i="10"/>
  <c r="P208" i="4" s="1"/>
  <c r="T208" i="10"/>
  <c r="R208" i="4" s="1"/>
  <c r="P208" i="10"/>
  <c r="N208" i="4" s="1"/>
  <c r="T86" i="10"/>
  <c r="R86" i="4" s="1"/>
  <c r="P86" i="10"/>
  <c r="N86" i="4" s="1"/>
  <c r="Q86" i="10"/>
  <c r="O86" i="4" s="1"/>
  <c r="R86" i="10"/>
  <c r="P86" i="4" s="1"/>
  <c r="S86" i="10"/>
  <c r="Q86" i="4" s="1"/>
  <c r="N86" i="10"/>
  <c r="L86" i="4" s="1"/>
  <c r="O86" i="10"/>
  <c r="M86" i="4" s="1"/>
  <c r="N227" i="10"/>
  <c r="L227" i="4" s="1"/>
  <c r="Q227" i="10"/>
  <c r="O227" i="4" s="1"/>
  <c r="S227" i="10"/>
  <c r="Q227" i="4" s="1"/>
  <c r="O227" i="10"/>
  <c r="M227" i="4" s="1"/>
  <c r="R227" i="10"/>
  <c r="P227" i="4" s="1"/>
  <c r="P227" i="10"/>
  <c r="N227" i="4" s="1"/>
  <c r="T227" i="10"/>
  <c r="R227" i="4" s="1"/>
  <c r="T66" i="10"/>
  <c r="R66" i="4" s="1"/>
  <c r="T80" i="10"/>
  <c r="R80" i="4" s="1"/>
  <c r="S209" i="10"/>
  <c r="Q209" i="4" s="1"/>
  <c r="Q209" i="10"/>
  <c r="O209" i="4" s="1"/>
  <c r="T209" i="10"/>
  <c r="R209" i="4" s="1"/>
  <c r="N209" i="10"/>
  <c r="L209" i="4" s="1"/>
  <c r="R209" i="10"/>
  <c r="P209" i="4" s="1"/>
  <c r="N233" i="10"/>
  <c r="L233" i="4" s="1"/>
  <c r="Q233" i="10"/>
  <c r="O233" i="4" s="1"/>
  <c r="T233" i="10"/>
  <c r="R233" i="4" s="1"/>
  <c r="O233" i="10"/>
  <c r="M233" i="4" s="1"/>
  <c r="P233" i="10"/>
  <c r="N233" i="4" s="1"/>
  <c r="R233" i="10"/>
  <c r="P233" i="4" s="1"/>
  <c r="S233" i="10"/>
  <c r="Q233" i="4" s="1"/>
  <c r="Q194" i="10"/>
  <c r="O194" i="4" s="1"/>
  <c r="N194" i="10"/>
  <c r="L194" i="4" s="1"/>
  <c r="R194" i="10"/>
  <c r="P194" i="4" s="1"/>
  <c r="N116" i="10"/>
  <c r="L116" i="4" s="1"/>
  <c r="T116" i="10"/>
  <c r="R116" i="4" s="1"/>
  <c r="Q116" i="10"/>
  <c r="O116" i="4" s="1"/>
  <c r="R116" i="10"/>
  <c r="P116" i="4" s="1"/>
  <c r="Q93" i="10"/>
  <c r="O93" i="4" s="1"/>
  <c r="T93" i="10"/>
  <c r="R93" i="4" s="1"/>
  <c r="S93" i="10"/>
  <c r="Q93" i="4" s="1"/>
  <c r="N93" i="10"/>
  <c r="L93" i="4" s="1"/>
  <c r="R93" i="10"/>
  <c r="P93" i="4" s="1"/>
  <c r="P93" i="10"/>
  <c r="N93" i="4" s="1"/>
  <c r="R109" i="10"/>
  <c r="P109" i="4" s="1"/>
  <c r="N109" i="10"/>
  <c r="L109" i="4" s="1"/>
  <c r="T109" i="10"/>
  <c r="R109" i="4" s="1"/>
  <c r="S109" i="10"/>
  <c r="Q109" i="4" s="1"/>
  <c r="P109" i="10"/>
  <c r="N109" i="4" s="1"/>
  <c r="Q109" i="10"/>
  <c r="O109" i="4" s="1"/>
  <c r="N125" i="10"/>
  <c r="L125" i="4" s="1"/>
  <c r="O125" i="10"/>
  <c r="M125" i="4" s="1"/>
  <c r="Q125" i="10"/>
  <c r="O125" i="4" s="1"/>
  <c r="R125" i="10"/>
  <c r="P125" i="4" s="1"/>
  <c r="P125" i="10"/>
  <c r="N125" i="4" s="1"/>
  <c r="Q141" i="10"/>
  <c r="O141" i="4" s="1"/>
  <c r="T141" i="10"/>
  <c r="R141" i="4" s="1"/>
  <c r="O141" i="10"/>
  <c r="M141" i="4" s="1"/>
  <c r="N141" i="10"/>
  <c r="L141" i="4" s="1"/>
  <c r="S141" i="10"/>
  <c r="Q141" i="4" s="1"/>
  <c r="P141" i="10"/>
  <c r="N141" i="4" s="1"/>
  <c r="R141" i="10"/>
  <c r="P141" i="4" s="1"/>
  <c r="T157" i="10"/>
  <c r="R157" i="4" s="1"/>
  <c r="S157" i="10"/>
  <c r="Q157" i="4" s="1"/>
  <c r="Q157" i="10"/>
  <c r="O157" i="4" s="1"/>
  <c r="R157" i="10"/>
  <c r="P157" i="4" s="1"/>
  <c r="O157" i="10"/>
  <c r="M157" i="4" s="1"/>
  <c r="N157" i="10"/>
  <c r="L157" i="4" s="1"/>
  <c r="P157" i="10"/>
  <c r="N157" i="4" s="1"/>
  <c r="P173" i="10"/>
  <c r="N173" i="4" s="1"/>
  <c r="Q173" i="10"/>
  <c r="O173" i="4" s="1"/>
  <c r="R173" i="10"/>
  <c r="P173" i="4" s="1"/>
  <c r="N173" i="10"/>
  <c r="L173" i="4" s="1"/>
  <c r="T173" i="10"/>
  <c r="R173" i="4" s="1"/>
  <c r="S173" i="10"/>
  <c r="Q173" i="4" s="1"/>
  <c r="O189" i="10"/>
  <c r="M189" i="4" s="1"/>
  <c r="Q189" i="10"/>
  <c r="O189" i="4" s="1"/>
  <c r="R189" i="10"/>
  <c r="P189" i="4" s="1"/>
  <c r="N189" i="10"/>
  <c r="L189" i="4" s="1"/>
  <c r="S189" i="10"/>
  <c r="Q189" i="4" s="1"/>
  <c r="T189" i="10"/>
  <c r="R189" i="4" s="1"/>
  <c r="P189" i="10"/>
  <c r="N189" i="4" s="1"/>
  <c r="Q213" i="10"/>
  <c r="O213" i="4" s="1"/>
  <c r="T213" i="10"/>
  <c r="R213" i="4" s="1"/>
  <c r="P213" i="10"/>
  <c r="N213" i="4" s="1"/>
  <c r="R213" i="10"/>
  <c r="P213" i="4" s="1"/>
  <c r="N213" i="10"/>
  <c r="L213" i="4" s="1"/>
  <c r="S213" i="10"/>
  <c r="Q213" i="4" s="1"/>
  <c r="N14" i="10"/>
  <c r="L14" i="4" s="1"/>
  <c r="Q14" i="10"/>
  <c r="O14" i="4" s="1"/>
  <c r="R14" i="10"/>
  <c r="P14" i="4" s="1"/>
  <c r="Q104" i="10"/>
  <c r="O104" i="4" s="1"/>
  <c r="R104" i="10"/>
  <c r="P104" i="4" s="1"/>
  <c r="T104" i="10"/>
  <c r="R104" i="4" s="1"/>
  <c r="S104" i="10"/>
  <c r="Q104" i="4" s="1"/>
  <c r="N104" i="10"/>
  <c r="L104" i="4" s="1"/>
  <c r="O104" i="10"/>
  <c r="M104" i="4" s="1"/>
  <c r="P104" i="10"/>
  <c r="N104" i="4" s="1"/>
  <c r="R158" i="10"/>
  <c r="P158" i="4" s="1"/>
  <c r="O158" i="10"/>
  <c r="M158" i="4" s="1"/>
  <c r="T158" i="10"/>
  <c r="R158" i="4" s="1"/>
  <c r="Q158" i="10"/>
  <c r="O158" i="4" s="1"/>
  <c r="N158" i="10"/>
  <c r="L158" i="4" s="1"/>
  <c r="P158" i="10"/>
  <c r="N158" i="4" s="1"/>
  <c r="N119" i="10"/>
  <c r="L119" i="4" s="1"/>
  <c r="R119" i="10"/>
  <c r="P119" i="4" s="1"/>
  <c r="Q119" i="10"/>
  <c r="O119" i="4" s="1"/>
  <c r="T194" i="10"/>
  <c r="R194" i="4" s="1"/>
  <c r="Q39" i="10"/>
  <c r="O39" i="4" s="1"/>
  <c r="R39" i="10"/>
  <c r="P39" i="4" s="1"/>
  <c r="S39" i="10"/>
  <c r="Q39" i="4" s="1"/>
  <c r="P39" i="10"/>
  <c r="N39" i="4" s="1"/>
  <c r="T39" i="10"/>
  <c r="R39" i="4" s="1"/>
  <c r="N39" i="10"/>
  <c r="L39" i="4" s="1"/>
  <c r="S127" i="10"/>
  <c r="Q127" i="4" s="1"/>
  <c r="O127" i="10"/>
  <c r="M127" i="4" s="1"/>
  <c r="R127" i="10"/>
  <c r="P127" i="4" s="1"/>
  <c r="P127" i="10"/>
  <c r="N127" i="4" s="1"/>
  <c r="Q127" i="10"/>
  <c r="O127" i="4" s="1"/>
  <c r="N127" i="10"/>
  <c r="L127" i="4" s="1"/>
  <c r="N215" i="10"/>
  <c r="L215" i="4" s="1"/>
  <c r="O215" i="10"/>
  <c r="M215" i="4" s="1"/>
  <c r="Q215" i="10"/>
  <c r="O215" i="4" s="1"/>
  <c r="P215" i="10"/>
  <c r="N215" i="4" s="1"/>
  <c r="T215" i="10"/>
  <c r="R215" i="4" s="1"/>
  <c r="R215" i="10"/>
  <c r="P215" i="4" s="1"/>
  <c r="S215" i="10"/>
  <c r="Q215" i="4" s="1"/>
  <c r="O93" i="10"/>
  <c r="M93" i="4" s="1"/>
  <c r="O28" i="10"/>
  <c r="M28" i="4" s="1"/>
  <c r="O79" i="10"/>
  <c r="M79" i="4" s="1"/>
  <c r="R160" i="10"/>
  <c r="P160" i="4" s="1"/>
  <c r="S160" i="10"/>
  <c r="Q160" i="4" s="1"/>
  <c r="T160" i="10"/>
  <c r="R160" i="4" s="1"/>
  <c r="N160" i="10"/>
  <c r="L160" i="4" s="1"/>
  <c r="O160" i="10"/>
  <c r="M160" i="4" s="1"/>
  <c r="Q160" i="10"/>
  <c r="O160" i="4" s="1"/>
  <c r="P160" i="10"/>
  <c r="N160" i="4" s="1"/>
  <c r="R106" i="10"/>
  <c r="P106" i="4" s="1"/>
  <c r="T106" i="10"/>
  <c r="R106" i="4" s="1"/>
  <c r="N106" i="10"/>
  <c r="L106" i="4" s="1"/>
  <c r="P106" i="10"/>
  <c r="N106" i="4" s="1"/>
  <c r="Q106" i="10"/>
  <c r="O106" i="4" s="1"/>
  <c r="S165" i="10"/>
  <c r="Q165" i="4" s="1"/>
  <c r="Q165" i="10"/>
  <c r="O165" i="4" s="1"/>
  <c r="R165" i="10"/>
  <c r="P165" i="4" s="1"/>
  <c r="N165" i="10"/>
  <c r="L165" i="4" s="1"/>
  <c r="T165" i="10"/>
  <c r="R165" i="4" s="1"/>
  <c r="P165" i="10"/>
  <c r="N165" i="4" s="1"/>
  <c r="R242" i="10"/>
  <c r="P242" i="4" s="1"/>
  <c r="O242" i="10"/>
  <c r="M242" i="4" s="1"/>
  <c r="S242" i="10"/>
  <c r="Q242" i="4" s="1"/>
  <c r="Q242" i="10"/>
  <c r="O242" i="4" s="1"/>
  <c r="N242" i="10"/>
  <c r="L242" i="4" s="1"/>
  <c r="P242" i="10"/>
  <c r="N242" i="4" s="1"/>
  <c r="P64" i="10"/>
  <c r="N64" i="4" s="1"/>
  <c r="R31" i="10"/>
  <c r="P31" i="4" s="1"/>
  <c r="N31" i="10"/>
  <c r="L31" i="4" s="1"/>
  <c r="S31" i="10"/>
  <c r="Q31" i="4" s="1"/>
  <c r="P31" i="10"/>
  <c r="N31" i="4" s="1"/>
  <c r="Q31" i="10"/>
  <c r="O31" i="4" s="1"/>
  <c r="R12" i="10"/>
  <c r="P12" i="4" s="1"/>
  <c r="S12" i="10"/>
  <c r="Q12" i="4" s="1"/>
  <c r="N12" i="10"/>
  <c r="L12" i="4" s="1"/>
  <c r="T12" i="10"/>
  <c r="R12" i="4" s="1"/>
  <c r="O12" i="10"/>
  <c r="M12" i="4" s="1"/>
  <c r="P12" i="10"/>
  <c r="N12" i="4" s="1"/>
  <c r="Q12" i="10"/>
  <c r="O12" i="4" s="1"/>
  <c r="R96" i="10"/>
  <c r="P96" i="4" s="1"/>
  <c r="N96" i="10"/>
  <c r="L96" i="4" s="1"/>
  <c r="P96" i="10"/>
  <c r="N96" i="4" s="1"/>
  <c r="Q96" i="10"/>
  <c r="O96" i="4" s="1"/>
  <c r="S96" i="10"/>
  <c r="Q96" i="4" s="1"/>
  <c r="T96" i="10"/>
  <c r="R96" i="4" s="1"/>
  <c r="O96" i="10"/>
  <c r="M96" i="4" s="1"/>
  <c r="O136" i="10"/>
  <c r="M136" i="4" s="1"/>
  <c r="Q136" i="10"/>
  <c r="O136" i="4" s="1"/>
  <c r="P136" i="10"/>
  <c r="N136" i="4" s="1"/>
  <c r="S136" i="10"/>
  <c r="Q136" i="4" s="1"/>
  <c r="R136" i="10"/>
  <c r="P136" i="4" s="1"/>
  <c r="T136" i="10"/>
  <c r="R136" i="4" s="1"/>
  <c r="N136" i="10"/>
  <c r="L136" i="4" s="1"/>
  <c r="T216" i="10"/>
  <c r="R216" i="4" s="1"/>
  <c r="S216" i="10"/>
  <c r="Q216" i="4" s="1"/>
  <c r="R216" i="10"/>
  <c r="P216" i="4" s="1"/>
  <c r="Q216" i="10"/>
  <c r="O216" i="4" s="1"/>
  <c r="P216" i="10"/>
  <c r="N216" i="4" s="1"/>
  <c r="T138" i="10"/>
  <c r="R138" i="4" s="1"/>
  <c r="Q138" i="10"/>
  <c r="O138" i="4" s="1"/>
  <c r="R138" i="10"/>
  <c r="P138" i="4" s="1"/>
  <c r="P138" i="10"/>
  <c r="N138" i="4" s="1"/>
  <c r="Q170" i="10"/>
  <c r="O170" i="4" s="1"/>
  <c r="T170" i="10"/>
  <c r="R170" i="4" s="1"/>
  <c r="R170" i="10"/>
  <c r="P170" i="4" s="1"/>
  <c r="R83" i="10"/>
  <c r="P83" i="4" s="1"/>
  <c r="N83" i="10"/>
  <c r="L83" i="4" s="1"/>
  <c r="Q83" i="10"/>
  <c r="O83" i="4" s="1"/>
  <c r="T83" i="10"/>
  <c r="R83" i="4" s="1"/>
  <c r="P83" i="10"/>
  <c r="N83" i="4" s="1"/>
  <c r="O83" i="10"/>
  <c r="M83" i="4" s="1"/>
  <c r="T221" i="10"/>
  <c r="R221" i="4" s="1"/>
  <c r="S221" i="10"/>
  <c r="Q221" i="4" s="1"/>
  <c r="R221" i="10"/>
  <c r="P221" i="4" s="1"/>
  <c r="Q221" i="10"/>
  <c r="O221" i="4" s="1"/>
  <c r="N221" i="10"/>
  <c r="L221" i="4" s="1"/>
  <c r="O221" i="10"/>
  <c r="M221" i="4" s="1"/>
  <c r="P221" i="10"/>
  <c r="N221" i="4" s="1"/>
  <c r="P82" i="10"/>
  <c r="N82" i="4" s="1"/>
  <c r="Q82" i="10"/>
  <c r="O82" i="4" s="1"/>
  <c r="O82" i="10"/>
  <c r="M82" i="4" s="1"/>
  <c r="R82" i="10"/>
  <c r="P82" i="4" s="1"/>
  <c r="S82" i="10"/>
  <c r="Q82" i="4" s="1"/>
  <c r="T82" i="10"/>
  <c r="R82" i="4" s="1"/>
  <c r="O228" i="10"/>
  <c r="M228" i="4" s="1"/>
  <c r="S228" i="10"/>
  <c r="Q228" i="4" s="1"/>
  <c r="Q228" i="10"/>
  <c r="O228" i="4" s="1"/>
  <c r="R228" i="10"/>
  <c r="P228" i="4" s="1"/>
  <c r="N228" i="10"/>
  <c r="L228" i="4" s="1"/>
  <c r="P228" i="10"/>
  <c r="N228" i="4" s="1"/>
  <c r="T228" i="10"/>
  <c r="R228" i="4" s="1"/>
  <c r="R45" i="10"/>
  <c r="P45" i="4" s="1"/>
  <c r="N45" i="10"/>
  <c r="L45" i="4" s="1"/>
  <c r="O45" i="10"/>
  <c r="M45" i="4" s="1"/>
  <c r="S45" i="10"/>
  <c r="Q45" i="4" s="1"/>
  <c r="T45" i="10"/>
  <c r="R45" i="4" s="1"/>
  <c r="P45" i="10"/>
  <c r="N45" i="4" s="1"/>
  <c r="Q45" i="10"/>
  <c r="O45" i="4" s="1"/>
  <c r="T65" i="10"/>
  <c r="R65" i="4" s="1"/>
  <c r="O65" i="10"/>
  <c r="M65" i="4" s="1"/>
  <c r="S65" i="10"/>
  <c r="Q65" i="4" s="1"/>
  <c r="N65" i="10"/>
  <c r="L65" i="4" s="1"/>
  <c r="P65" i="10"/>
  <c r="N65" i="4" s="1"/>
  <c r="R65" i="10"/>
  <c r="P65" i="4" s="1"/>
  <c r="Q65" i="10"/>
  <c r="O65" i="4" s="1"/>
  <c r="S237" i="10"/>
  <c r="Q237" i="4" s="1"/>
  <c r="T237" i="10"/>
  <c r="R237" i="4" s="1"/>
  <c r="N237" i="10"/>
  <c r="L237" i="4" s="1"/>
  <c r="P237" i="10"/>
  <c r="N237" i="4" s="1"/>
  <c r="O237" i="10"/>
  <c r="M237" i="4" s="1"/>
  <c r="R237" i="10"/>
  <c r="P237" i="4" s="1"/>
  <c r="Q237" i="10"/>
  <c r="O237" i="4" s="1"/>
  <c r="P98" i="10"/>
  <c r="N98" i="4" s="1"/>
  <c r="N98" i="10"/>
  <c r="L98" i="4" s="1"/>
  <c r="R98" i="10"/>
  <c r="P98" i="4" s="1"/>
  <c r="S98" i="10"/>
  <c r="Q98" i="4" s="1"/>
  <c r="O98" i="10"/>
  <c r="M98" i="4" s="1"/>
  <c r="Q98" i="10"/>
  <c r="O98" i="4" s="1"/>
  <c r="T98" i="10"/>
  <c r="R98" i="4" s="1"/>
  <c r="N82" i="10"/>
  <c r="L82" i="4" s="1"/>
  <c r="N184" i="10"/>
  <c r="L184" i="4" s="1"/>
  <c r="R11" i="10"/>
  <c r="P11" i="4" s="1"/>
  <c r="S11" i="10"/>
  <c r="Q11" i="4" s="1"/>
  <c r="T11" i="10"/>
  <c r="R11" i="4" s="1"/>
  <c r="Q11" i="10"/>
  <c r="O11" i="4" s="1"/>
  <c r="T139" i="10"/>
  <c r="R139" i="4" s="1"/>
  <c r="P134" i="10"/>
  <c r="N134" i="4" s="1"/>
  <c r="Q134" i="10"/>
  <c r="O134" i="4" s="1"/>
  <c r="S134" i="10"/>
  <c r="Q134" i="4" s="1"/>
  <c r="N134" i="10"/>
  <c r="L134" i="4" s="1"/>
  <c r="R134" i="10"/>
  <c r="P134" i="4" s="1"/>
  <c r="T134" i="10"/>
  <c r="R134" i="4" s="1"/>
  <c r="O134" i="10"/>
  <c r="M134" i="4" s="1"/>
  <c r="Q222" i="10"/>
  <c r="O222" i="4" s="1"/>
  <c r="R222" i="10"/>
  <c r="P222" i="4" s="1"/>
  <c r="T222" i="10"/>
  <c r="R222" i="4" s="1"/>
  <c r="S222" i="10"/>
  <c r="Q222" i="4" s="1"/>
  <c r="O222" i="10"/>
  <c r="M222" i="4" s="1"/>
  <c r="N222" i="10"/>
  <c r="L222" i="4" s="1"/>
  <c r="P222" i="10"/>
  <c r="N222" i="4" s="1"/>
  <c r="S232" i="10"/>
  <c r="Q232" i="4" s="1"/>
  <c r="N232" i="10"/>
  <c r="L232" i="4" s="1"/>
  <c r="O232" i="10"/>
  <c r="M232" i="4" s="1"/>
  <c r="T232" i="10"/>
  <c r="R232" i="4" s="1"/>
  <c r="Q232" i="10"/>
  <c r="O232" i="4" s="1"/>
  <c r="P232" i="10"/>
  <c r="N232" i="4" s="1"/>
  <c r="R232" i="10"/>
  <c r="P232" i="4" s="1"/>
  <c r="T111" i="10"/>
  <c r="R111" i="4" s="1"/>
  <c r="T31" i="10"/>
  <c r="R31" i="4" s="1"/>
  <c r="S211" i="10"/>
  <c r="Q211" i="4" s="1"/>
  <c r="Q211" i="10"/>
  <c r="O211" i="4" s="1"/>
  <c r="T211" i="10"/>
  <c r="R211" i="4" s="1"/>
  <c r="O211" i="10"/>
  <c r="M211" i="4" s="1"/>
  <c r="R211" i="10"/>
  <c r="P211" i="4" s="1"/>
  <c r="N211" i="10"/>
  <c r="L211" i="4" s="1"/>
  <c r="P211" i="10"/>
  <c r="N211" i="4" s="1"/>
  <c r="T124" i="10"/>
  <c r="R124" i="4" s="1"/>
  <c r="S170" i="10"/>
  <c r="Q170" i="4" s="1"/>
  <c r="Q55" i="10"/>
  <c r="O55" i="4" s="1"/>
  <c r="N55" i="10"/>
  <c r="L55" i="4" s="1"/>
  <c r="P55" i="10"/>
  <c r="N55" i="4" s="1"/>
  <c r="R55" i="10"/>
  <c r="P55" i="4" s="1"/>
  <c r="O55" i="10"/>
  <c r="M55" i="4" s="1"/>
  <c r="T55" i="10"/>
  <c r="R55" i="4" s="1"/>
  <c r="S55" i="10"/>
  <c r="Q55" i="4" s="1"/>
  <c r="R103" i="10"/>
  <c r="P103" i="4" s="1"/>
  <c r="S103" i="10"/>
  <c r="Q103" i="4" s="1"/>
  <c r="P103" i="10"/>
  <c r="N103" i="4" s="1"/>
  <c r="N103" i="10"/>
  <c r="L103" i="4" s="1"/>
  <c r="T103" i="10"/>
  <c r="R103" i="4" s="1"/>
  <c r="O103" i="10"/>
  <c r="M103" i="4" s="1"/>
  <c r="Q103" i="10"/>
  <c r="O103" i="4" s="1"/>
  <c r="Q135" i="10"/>
  <c r="O135" i="4" s="1"/>
  <c r="R135" i="10"/>
  <c r="P135" i="4" s="1"/>
  <c r="N135" i="10"/>
  <c r="L135" i="4" s="1"/>
  <c r="S135" i="10"/>
  <c r="Q135" i="4" s="1"/>
  <c r="T219" i="10"/>
  <c r="R219" i="4" s="1"/>
  <c r="Q219" i="10"/>
  <c r="O219" i="4" s="1"/>
  <c r="O219" i="10"/>
  <c r="M219" i="4" s="1"/>
  <c r="R219" i="10"/>
  <c r="P219" i="4" s="1"/>
  <c r="N219" i="10"/>
  <c r="L219" i="4" s="1"/>
  <c r="P219" i="10"/>
  <c r="N219" i="4" s="1"/>
  <c r="S219" i="10"/>
  <c r="Q219" i="4" s="1"/>
  <c r="P239" i="10"/>
  <c r="N239" i="4" s="1"/>
  <c r="T239" i="10"/>
  <c r="R239" i="4" s="1"/>
  <c r="O239" i="10"/>
  <c r="M239" i="4" s="1"/>
  <c r="Q239" i="10"/>
  <c r="O239" i="4" s="1"/>
  <c r="R239" i="10"/>
  <c r="P239" i="4" s="1"/>
  <c r="S239" i="10"/>
  <c r="Q239" i="4" s="1"/>
  <c r="N239" i="10"/>
  <c r="L239" i="4" s="1"/>
  <c r="O68" i="10"/>
  <c r="M68" i="4" s="1"/>
  <c r="O146" i="10"/>
  <c r="M146" i="4" s="1"/>
  <c r="O192" i="10"/>
  <c r="M192" i="4" s="1"/>
  <c r="O22" i="10"/>
  <c r="M22" i="4" s="1"/>
  <c r="O205" i="10"/>
  <c r="M205" i="4" s="1"/>
  <c r="O173" i="10"/>
  <c r="M173" i="4" s="1"/>
  <c r="O149" i="10"/>
  <c r="M149" i="4" s="1"/>
  <c r="N19" i="10"/>
  <c r="L19" i="4" s="1"/>
  <c r="T19" i="10"/>
  <c r="R19" i="4" s="1"/>
  <c r="Q19" i="10"/>
  <c r="O19" i="4" s="1"/>
  <c r="R19" i="10"/>
  <c r="P19" i="4" s="1"/>
  <c r="S20" i="10"/>
  <c r="Q20" i="4" s="1"/>
  <c r="T20" i="10"/>
  <c r="R20" i="4" s="1"/>
  <c r="O20" i="10"/>
  <c r="M20" i="4" s="1"/>
  <c r="N20" i="10"/>
  <c r="L20" i="4" s="1"/>
  <c r="P20" i="10"/>
  <c r="N20" i="4" s="1"/>
  <c r="Q20" i="10"/>
  <c r="O20" i="4" s="1"/>
  <c r="R20" i="10"/>
  <c r="P20" i="4" s="1"/>
  <c r="N108" i="10"/>
  <c r="L108" i="4" s="1"/>
  <c r="P108" i="10"/>
  <c r="N108" i="4" s="1"/>
  <c r="O108" i="10"/>
  <c r="M108" i="4" s="1"/>
  <c r="Q108" i="10"/>
  <c r="O108" i="4" s="1"/>
  <c r="R108" i="10"/>
  <c r="P108" i="4" s="1"/>
  <c r="S108" i="10"/>
  <c r="Q108" i="4" s="1"/>
  <c r="T108" i="10"/>
  <c r="R108" i="4" s="1"/>
  <c r="Q244" i="10"/>
  <c r="O244" i="4" s="1"/>
  <c r="R244" i="10"/>
  <c r="P244" i="4" s="1"/>
  <c r="S244" i="10"/>
  <c r="Q244" i="4" s="1"/>
  <c r="N244" i="10"/>
  <c r="L244" i="4" s="1"/>
  <c r="P244" i="10"/>
  <c r="N244" i="4" s="1"/>
  <c r="T244" i="10"/>
  <c r="R244" i="4" s="1"/>
  <c r="O244" i="10"/>
  <c r="M244" i="4" s="1"/>
  <c r="Q101" i="10"/>
  <c r="O101" i="4" s="1"/>
  <c r="S101" i="10"/>
  <c r="Q101" i="4" s="1"/>
  <c r="T101" i="10"/>
  <c r="R101" i="4" s="1"/>
  <c r="N101" i="10"/>
  <c r="L101" i="4" s="1"/>
  <c r="O101" i="10"/>
  <c r="M101" i="4" s="1"/>
  <c r="P101" i="10"/>
  <c r="N101" i="4" s="1"/>
  <c r="R101" i="10"/>
  <c r="P101" i="4" s="1"/>
  <c r="R226" i="10"/>
  <c r="P226" i="4" s="1"/>
  <c r="S226" i="10"/>
  <c r="Q226" i="4" s="1"/>
  <c r="N226" i="10"/>
  <c r="L226" i="4" s="1"/>
  <c r="O226" i="10"/>
  <c r="M226" i="4" s="1"/>
  <c r="Q226" i="10"/>
  <c r="O226" i="4" s="1"/>
  <c r="P190" i="10"/>
  <c r="N190" i="4" s="1"/>
  <c r="Q190" i="10"/>
  <c r="O190" i="4" s="1"/>
  <c r="S190" i="10"/>
  <c r="Q190" i="4" s="1"/>
  <c r="T190" i="10"/>
  <c r="R190" i="4" s="1"/>
  <c r="R190" i="10"/>
  <c r="P190" i="4" s="1"/>
  <c r="N190" i="10"/>
  <c r="L190" i="4" s="1"/>
  <c r="O190" i="10"/>
  <c r="M190" i="4" s="1"/>
  <c r="Q115" i="10"/>
  <c r="O115" i="4" s="1"/>
  <c r="S115" i="10"/>
  <c r="Q115" i="4" s="1"/>
  <c r="N115" i="10"/>
  <c r="L115" i="4" s="1"/>
  <c r="P115" i="10"/>
  <c r="N115" i="4" s="1"/>
  <c r="R115" i="10"/>
  <c r="P115" i="4" s="1"/>
  <c r="T115" i="10"/>
  <c r="R115" i="4" s="1"/>
  <c r="O115" i="10"/>
  <c r="M115" i="4" s="1"/>
  <c r="S231" i="10"/>
  <c r="Q231" i="4" s="1"/>
  <c r="N231" i="10"/>
  <c r="L231" i="4" s="1"/>
  <c r="T231" i="10"/>
  <c r="R231" i="4" s="1"/>
  <c r="P231" i="10"/>
  <c r="N231" i="4" s="1"/>
  <c r="R231" i="10"/>
  <c r="P231" i="4" s="1"/>
  <c r="O231" i="10"/>
  <c r="M231" i="4" s="1"/>
  <c r="Q231" i="10"/>
  <c r="O231" i="4" s="1"/>
  <c r="N49" i="10"/>
  <c r="L49" i="4" s="1"/>
  <c r="R49" i="10"/>
  <c r="P49" i="4" s="1"/>
  <c r="Q49" i="10"/>
  <c r="O49" i="4" s="1"/>
  <c r="S49" i="10"/>
  <c r="Q49" i="4" s="1"/>
  <c r="N220" i="10"/>
  <c r="L220" i="4" s="1"/>
  <c r="O220" i="10"/>
  <c r="M220" i="4" s="1"/>
  <c r="R220" i="10"/>
  <c r="P220" i="4" s="1"/>
  <c r="Q220" i="10"/>
  <c r="O220" i="4" s="1"/>
  <c r="O64" i="10"/>
  <c r="M64" i="4" s="1"/>
  <c r="P19" i="10"/>
  <c r="N19" i="4" s="1"/>
  <c r="P57" i="10"/>
  <c r="N57" i="4" s="1"/>
  <c r="R70" i="10"/>
  <c r="P70" i="4" s="1"/>
  <c r="Q70" i="10"/>
  <c r="O70" i="4" s="1"/>
  <c r="N70" i="10"/>
  <c r="L70" i="4" s="1"/>
  <c r="S70" i="10"/>
  <c r="Q70" i="4" s="1"/>
  <c r="Q193" i="10"/>
  <c r="O193" i="4" s="1"/>
  <c r="R193" i="10"/>
  <c r="P193" i="4" s="1"/>
  <c r="T193" i="10"/>
  <c r="R193" i="4" s="1"/>
  <c r="N193" i="10"/>
  <c r="L193" i="4" s="1"/>
  <c r="R217" i="10"/>
  <c r="P217" i="4" s="1"/>
  <c r="T217" i="10"/>
  <c r="R217" i="4" s="1"/>
  <c r="Q217" i="10"/>
  <c r="O217" i="4" s="1"/>
  <c r="N217" i="10"/>
  <c r="L217" i="4" s="1"/>
  <c r="T32" i="10"/>
  <c r="R32" i="4" s="1"/>
  <c r="Q16" i="10"/>
  <c r="O16" i="4" s="1"/>
  <c r="S16" i="10"/>
  <c r="Q16" i="4" s="1"/>
  <c r="P16" i="10"/>
  <c r="N16" i="4" s="1"/>
  <c r="N16" i="10"/>
  <c r="L16" i="4" s="1"/>
  <c r="R16" i="10"/>
  <c r="P16" i="4" s="1"/>
  <c r="T16" i="10"/>
  <c r="R16" i="4" s="1"/>
  <c r="N52" i="10"/>
  <c r="L52" i="4" s="1"/>
  <c r="Q52" i="10"/>
  <c r="O52" i="4" s="1"/>
  <c r="O52" i="10"/>
  <c r="M52" i="4" s="1"/>
  <c r="S52" i="10"/>
  <c r="Q52" i="4" s="1"/>
  <c r="R52" i="10"/>
  <c r="P52" i="4" s="1"/>
  <c r="T52" i="10"/>
  <c r="R52" i="4" s="1"/>
  <c r="N60" i="10"/>
  <c r="L60" i="4" s="1"/>
  <c r="Q60" i="10"/>
  <c r="O60" i="4" s="1"/>
  <c r="R60" i="10"/>
  <c r="P60" i="4" s="1"/>
  <c r="S76" i="10"/>
  <c r="Q76" i="4" s="1"/>
  <c r="O76" i="10"/>
  <c r="M76" i="4" s="1"/>
  <c r="R76" i="10"/>
  <c r="P76" i="4" s="1"/>
  <c r="P76" i="10"/>
  <c r="N76" i="4" s="1"/>
  <c r="N76" i="10"/>
  <c r="L76" i="4" s="1"/>
  <c r="Q76" i="10"/>
  <c r="O76" i="4" s="1"/>
  <c r="S144" i="10"/>
  <c r="Q144" i="4" s="1"/>
  <c r="T144" i="10"/>
  <c r="R144" i="4" s="1"/>
  <c r="P144" i="10"/>
  <c r="N144" i="4" s="1"/>
  <c r="N144" i="10"/>
  <c r="L144" i="4" s="1"/>
  <c r="O144" i="10"/>
  <c r="M144" i="4" s="1"/>
  <c r="Q144" i="10"/>
  <c r="O144" i="4" s="1"/>
  <c r="R144" i="10"/>
  <c r="P144" i="4" s="1"/>
  <c r="O224" i="10"/>
  <c r="M224" i="4" s="1"/>
  <c r="P224" i="10"/>
  <c r="N224" i="4" s="1"/>
  <c r="S224" i="10"/>
  <c r="Q224" i="4" s="1"/>
  <c r="R224" i="10"/>
  <c r="P224" i="4" s="1"/>
  <c r="T224" i="10"/>
  <c r="R224" i="4" s="1"/>
  <c r="Q224" i="10"/>
  <c r="O224" i="4" s="1"/>
  <c r="N224" i="10"/>
  <c r="L224" i="4" s="1"/>
  <c r="S30" i="10"/>
  <c r="Q30" i="4" s="1"/>
  <c r="T30" i="10"/>
  <c r="R30" i="4" s="1"/>
  <c r="N30" i="10"/>
  <c r="L30" i="4" s="1"/>
  <c r="Q30" i="10"/>
  <c r="O30" i="4" s="1"/>
  <c r="O30" i="10"/>
  <c r="M30" i="4" s="1"/>
  <c r="R30" i="10"/>
  <c r="P30" i="4" s="1"/>
  <c r="P30" i="10"/>
  <c r="N30" i="4" s="1"/>
  <c r="Q112" i="10"/>
  <c r="O112" i="4" s="1"/>
  <c r="N112" i="10"/>
  <c r="L112" i="4" s="1"/>
  <c r="R112" i="10"/>
  <c r="P112" i="4" s="1"/>
  <c r="T226" i="10"/>
  <c r="R226" i="4" s="1"/>
  <c r="R241" i="10"/>
  <c r="P241" i="4" s="1"/>
  <c r="Q241" i="10"/>
  <c r="O241" i="4" s="1"/>
  <c r="S241" i="10"/>
  <c r="Q241" i="4" s="1"/>
  <c r="N241" i="10"/>
  <c r="L241" i="4" s="1"/>
  <c r="T241" i="10"/>
  <c r="R241" i="4" s="1"/>
  <c r="P241" i="10"/>
  <c r="N241" i="4" s="1"/>
  <c r="R90" i="10"/>
  <c r="P90" i="4" s="1"/>
  <c r="S90" i="10"/>
  <c r="Q90" i="4" s="1"/>
  <c r="P90" i="10"/>
  <c r="N90" i="4" s="1"/>
  <c r="N90" i="10"/>
  <c r="L90" i="4" s="1"/>
  <c r="O90" i="10"/>
  <c r="M90" i="4" s="1"/>
  <c r="Q90" i="10"/>
  <c r="O90" i="4" s="1"/>
  <c r="Q202" i="10"/>
  <c r="O202" i="4" s="1"/>
  <c r="R202" i="10"/>
  <c r="P202" i="4" s="1"/>
  <c r="R174" i="10"/>
  <c r="P174" i="4" s="1"/>
  <c r="O174" i="10"/>
  <c r="M174" i="4" s="1"/>
  <c r="Q174" i="10"/>
  <c r="O174" i="4" s="1"/>
  <c r="S174" i="10"/>
  <c r="Q174" i="4" s="1"/>
  <c r="T174" i="10"/>
  <c r="R174" i="4" s="1"/>
  <c r="N174" i="10"/>
  <c r="L174" i="4" s="1"/>
  <c r="P174" i="10"/>
  <c r="N174" i="4" s="1"/>
  <c r="T47" i="10"/>
  <c r="R47" i="4" s="1"/>
  <c r="T17" i="10"/>
  <c r="R17" i="4" s="1"/>
  <c r="P17" i="10"/>
  <c r="N17" i="4" s="1"/>
  <c r="N17" i="10"/>
  <c r="L17" i="4" s="1"/>
  <c r="S17" i="10"/>
  <c r="Q17" i="4" s="1"/>
  <c r="O17" i="10"/>
  <c r="M17" i="4" s="1"/>
  <c r="Q17" i="10"/>
  <c r="O17" i="4" s="1"/>
  <c r="R17" i="10"/>
  <c r="P17" i="4" s="1"/>
  <c r="Q25" i="10"/>
  <c r="O25" i="4" s="1"/>
  <c r="O25" i="10"/>
  <c r="M25" i="4" s="1"/>
  <c r="T25" i="10"/>
  <c r="R25" i="4" s="1"/>
  <c r="P25" i="10"/>
  <c r="N25" i="4" s="1"/>
  <c r="R25" i="10"/>
  <c r="P25" i="4" s="1"/>
  <c r="S25" i="10"/>
  <c r="Q25" i="4" s="1"/>
  <c r="N25" i="10"/>
  <c r="L25" i="4" s="1"/>
  <c r="P53" i="10"/>
  <c r="N53" i="4" s="1"/>
  <c r="N53" i="10"/>
  <c r="L53" i="4" s="1"/>
  <c r="O53" i="10"/>
  <c r="M53" i="4" s="1"/>
  <c r="R53" i="10"/>
  <c r="P53" i="4" s="1"/>
  <c r="Q53" i="10"/>
  <c r="O53" i="4" s="1"/>
  <c r="S53" i="10"/>
  <c r="Q53" i="4" s="1"/>
  <c r="T53" i="10"/>
  <c r="R53" i="4" s="1"/>
  <c r="R73" i="10"/>
  <c r="P73" i="4" s="1"/>
  <c r="N73" i="10"/>
  <c r="L73" i="4" s="1"/>
  <c r="Q73" i="10"/>
  <c r="O73" i="4" s="1"/>
  <c r="S73" i="10"/>
  <c r="Q73" i="4" s="1"/>
  <c r="Q161" i="10"/>
  <c r="O161" i="4" s="1"/>
  <c r="R161" i="10"/>
  <c r="P161" i="4" s="1"/>
  <c r="O161" i="10"/>
  <c r="M161" i="4" s="1"/>
  <c r="P161" i="10"/>
  <c r="N161" i="4" s="1"/>
  <c r="S161" i="10"/>
  <c r="Q161" i="4" s="1"/>
  <c r="T161" i="10"/>
  <c r="R161" i="4" s="1"/>
  <c r="N161" i="10"/>
  <c r="L161" i="4" s="1"/>
  <c r="O197" i="10"/>
  <c r="M197" i="4" s="1"/>
  <c r="Q197" i="10"/>
  <c r="O197" i="4" s="1"/>
  <c r="T197" i="10"/>
  <c r="R197" i="4" s="1"/>
  <c r="P197" i="10"/>
  <c r="N197" i="4" s="1"/>
  <c r="R197" i="10"/>
  <c r="P197" i="4" s="1"/>
  <c r="S197" i="10"/>
  <c r="Q197" i="4" s="1"/>
  <c r="N197" i="10"/>
  <c r="L197" i="4" s="1"/>
  <c r="Q38" i="10"/>
  <c r="O38" i="4" s="1"/>
  <c r="N38" i="10"/>
  <c r="L38" i="4" s="1"/>
  <c r="P38" i="10"/>
  <c r="N38" i="4" s="1"/>
  <c r="S38" i="10"/>
  <c r="Q38" i="4" s="1"/>
  <c r="R38" i="10"/>
  <c r="P38" i="4" s="1"/>
  <c r="T38" i="10"/>
  <c r="R38" i="4" s="1"/>
  <c r="N138" i="10"/>
  <c r="L138" i="4" s="1"/>
  <c r="N216" i="10"/>
  <c r="L216" i="4" s="1"/>
  <c r="S217" i="10"/>
  <c r="Q217" i="4" s="1"/>
  <c r="R140" i="10"/>
  <c r="P140" i="4" s="1"/>
  <c r="P140" i="10"/>
  <c r="N140" i="4" s="1"/>
  <c r="S140" i="10"/>
  <c r="Q140" i="4" s="1"/>
  <c r="N140" i="10"/>
  <c r="L140" i="4" s="1"/>
  <c r="O140" i="10"/>
  <c r="M140" i="4" s="1"/>
  <c r="Q140" i="10"/>
  <c r="O140" i="4" s="1"/>
  <c r="T140" i="10"/>
  <c r="R140" i="4" s="1"/>
  <c r="O31" i="10"/>
  <c r="M31" i="4" s="1"/>
  <c r="Q210" i="10"/>
  <c r="O210" i="4" s="1"/>
  <c r="N210" i="10"/>
  <c r="L210" i="4" s="1"/>
  <c r="S210" i="10"/>
  <c r="Q210" i="4" s="1"/>
  <c r="T210" i="10"/>
  <c r="R210" i="4" s="1"/>
  <c r="R210" i="10"/>
  <c r="P210" i="4" s="1"/>
  <c r="S29" i="10"/>
  <c r="Q29" i="4" s="1"/>
  <c r="N29" i="10"/>
  <c r="L29" i="4" s="1"/>
  <c r="T29" i="10"/>
  <c r="R29" i="4" s="1"/>
  <c r="Q29" i="10"/>
  <c r="O29" i="4" s="1"/>
  <c r="R29" i="10"/>
  <c r="P29" i="4" s="1"/>
  <c r="N122" i="10"/>
  <c r="L122" i="4" s="1"/>
  <c r="Q122" i="10"/>
  <c r="O122" i="4" s="1"/>
  <c r="P122" i="10"/>
  <c r="N122" i="4" s="1"/>
  <c r="R122" i="10"/>
  <c r="P122" i="4" s="1"/>
  <c r="T122" i="10"/>
  <c r="R122" i="4" s="1"/>
  <c r="S122" i="10"/>
  <c r="Q122" i="4" s="1"/>
  <c r="O238" i="10"/>
  <c r="M238" i="4" s="1"/>
  <c r="R238" i="10"/>
  <c r="P238" i="4" s="1"/>
  <c r="N238" i="10"/>
  <c r="L238" i="4" s="1"/>
  <c r="P238" i="10"/>
  <c r="N238" i="4" s="1"/>
  <c r="Q238" i="10"/>
  <c r="O238" i="4" s="1"/>
  <c r="S238" i="10"/>
  <c r="Q238" i="4" s="1"/>
  <c r="Q56" i="10"/>
  <c r="O56" i="4" s="1"/>
  <c r="T56" i="10"/>
  <c r="R56" i="4" s="1"/>
  <c r="N56" i="10"/>
  <c r="L56" i="4" s="1"/>
  <c r="S56" i="10"/>
  <c r="Q56" i="4" s="1"/>
  <c r="R56" i="10"/>
  <c r="P56" i="4" s="1"/>
  <c r="T90" i="10"/>
  <c r="R90" i="4" s="1"/>
  <c r="R164" i="10"/>
  <c r="P164" i="4" s="1"/>
  <c r="S164" i="10"/>
  <c r="Q164" i="4" s="1"/>
  <c r="N164" i="10"/>
  <c r="L164" i="4" s="1"/>
  <c r="P164" i="10"/>
  <c r="N164" i="4" s="1"/>
  <c r="O164" i="10"/>
  <c r="M164" i="4" s="1"/>
  <c r="Q164" i="10"/>
  <c r="O164" i="4" s="1"/>
  <c r="T164" i="10"/>
  <c r="R164" i="4" s="1"/>
  <c r="O217" i="10"/>
  <c r="M217" i="4" s="1"/>
  <c r="T60" i="10"/>
  <c r="R60" i="4" s="1"/>
  <c r="Q43" i="10"/>
  <c r="O43" i="4" s="1"/>
  <c r="R43" i="10"/>
  <c r="P43" i="4" s="1"/>
  <c r="N43" i="10"/>
  <c r="L43" i="4" s="1"/>
  <c r="N59" i="10"/>
  <c r="L59" i="4" s="1"/>
  <c r="R59" i="10"/>
  <c r="P59" i="4" s="1"/>
  <c r="S59" i="10"/>
  <c r="Q59" i="4" s="1"/>
  <c r="O59" i="10"/>
  <c r="M59" i="4" s="1"/>
  <c r="P59" i="10"/>
  <c r="N59" i="4" s="1"/>
  <c r="Q59" i="10"/>
  <c r="O59" i="4" s="1"/>
  <c r="Q71" i="10"/>
  <c r="O71" i="4" s="1"/>
  <c r="R71" i="10"/>
  <c r="P71" i="4" s="1"/>
  <c r="S71" i="10"/>
  <c r="Q71" i="4" s="1"/>
  <c r="P71" i="10"/>
  <c r="N71" i="4" s="1"/>
  <c r="T71" i="10"/>
  <c r="R71" i="4" s="1"/>
  <c r="N87" i="10"/>
  <c r="L87" i="4" s="1"/>
  <c r="O87" i="10"/>
  <c r="M87" i="4" s="1"/>
  <c r="Q87" i="10"/>
  <c r="O87" i="4" s="1"/>
  <c r="P87" i="10"/>
  <c r="N87" i="4" s="1"/>
  <c r="R87" i="10"/>
  <c r="P87" i="4" s="1"/>
  <c r="S87" i="10"/>
  <c r="Q87" i="4" s="1"/>
  <c r="N143" i="10"/>
  <c r="L143" i="4" s="1"/>
  <c r="Q143" i="10"/>
  <c r="O143" i="4" s="1"/>
  <c r="R143" i="10"/>
  <c r="P143" i="4" s="1"/>
  <c r="P143" i="10"/>
  <c r="N143" i="4" s="1"/>
  <c r="S143" i="10"/>
  <c r="Q143" i="4" s="1"/>
  <c r="T143" i="10"/>
  <c r="R143" i="4" s="1"/>
  <c r="Q159" i="10"/>
  <c r="O159" i="4" s="1"/>
  <c r="N159" i="10"/>
  <c r="L159" i="4" s="1"/>
  <c r="R159" i="10"/>
  <c r="P159" i="4" s="1"/>
  <c r="T159" i="10"/>
  <c r="R159" i="4" s="1"/>
  <c r="S159" i="10"/>
  <c r="Q159" i="4" s="1"/>
  <c r="P159" i="10"/>
  <c r="N159" i="4" s="1"/>
  <c r="N175" i="10"/>
  <c r="L175" i="4" s="1"/>
  <c r="S175" i="10"/>
  <c r="Q175" i="4" s="1"/>
  <c r="Q175" i="10"/>
  <c r="O175" i="4" s="1"/>
  <c r="R175" i="10"/>
  <c r="P175" i="4" s="1"/>
  <c r="T175" i="10"/>
  <c r="R175" i="4" s="1"/>
  <c r="P175" i="10"/>
  <c r="N175" i="4" s="1"/>
  <c r="Q191" i="10"/>
  <c r="O191" i="4" s="1"/>
  <c r="N191" i="10"/>
  <c r="L191" i="4" s="1"/>
  <c r="P191" i="10"/>
  <c r="N191" i="4" s="1"/>
  <c r="O191" i="10"/>
  <c r="M191" i="4" s="1"/>
  <c r="R191" i="10"/>
  <c r="P191" i="4" s="1"/>
  <c r="T191" i="10"/>
  <c r="R191" i="4" s="1"/>
  <c r="S191" i="10"/>
  <c r="Q191" i="4" s="1"/>
  <c r="Q243" i="10"/>
  <c r="O243" i="4" s="1"/>
  <c r="N243" i="10"/>
  <c r="L243" i="4" s="1"/>
  <c r="R243" i="10"/>
  <c r="P243" i="4" s="1"/>
  <c r="S243" i="10"/>
  <c r="Q243" i="4" s="1"/>
  <c r="S138" i="10"/>
  <c r="Q138" i="4" s="1"/>
  <c r="O47" i="10"/>
  <c r="M47" i="4" s="1"/>
  <c r="O167" i="10"/>
  <c r="M167" i="4" s="1"/>
  <c r="O95" i="10"/>
  <c r="M95" i="4" s="1"/>
  <c r="O199" i="10"/>
  <c r="M199" i="4" s="1"/>
  <c r="O58" i="10"/>
  <c r="M58" i="4" s="1"/>
  <c r="O38" i="10"/>
  <c r="M38" i="4" s="1"/>
  <c r="O74" i="10"/>
  <c r="M74" i="4" s="1"/>
  <c r="T46" i="10"/>
  <c r="R46" i="4" s="1"/>
  <c r="R42" i="10"/>
  <c r="P42" i="4" s="1"/>
  <c r="S42" i="10"/>
  <c r="Q42" i="4" s="1"/>
  <c r="T42" i="10"/>
  <c r="R42" i="4" s="1"/>
  <c r="P42" i="10"/>
  <c r="N42" i="4" s="1"/>
  <c r="N42" i="10"/>
  <c r="L42" i="4" s="1"/>
  <c r="O42" i="10"/>
  <c r="M42" i="4" s="1"/>
  <c r="Q42" i="10"/>
  <c r="O42" i="4" s="1"/>
  <c r="S8" i="13"/>
  <c r="R8" i="13"/>
  <c r="F7" i="13"/>
  <c r="J7" i="4" s="1"/>
  <c r="Q8" i="13"/>
  <c r="P8" i="13"/>
  <c r="O8" i="13"/>
  <c r="N8" i="13"/>
  <c r="T8" i="13"/>
  <c r="P111" i="10"/>
  <c r="N111" i="4" s="1"/>
  <c r="P226" i="10"/>
  <c r="N226" i="4" s="1"/>
  <c r="N62" i="10"/>
  <c r="L62" i="4" s="1"/>
  <c r="S62" i="10"/>
  <c r="Q62" i="4" s="1"/>
  <c r="P62" i="10"/>
  <c r="N62" i="4" s="1"/>
  <c r="Q62" i="10"/>
  <c r="O62" i="4" s="1"/>
  <c r="O62" i="10"/>
  <c r="M62" i="4" s="1"/>
  <c r="R62" i="10"/>
  <c r="P62" i="4" s="1"/>
  <c r="T62" i="10"/>
  <c r="R62" i="4" s="1"/>
  <c r="O132" i="10"/>
  <c r="M132" i="4" s="1"/>
  <c r="T132" i="10"/>
  <c r="R132" i="4" s="1"/>
  <c r="P132" i="10"/>
  <c r="N132" i="4" s="1"/>
  <c r="N132" i="10"/>
  <c r="L132" i="4" s="1"/>
  <c r="Q132" i="10"/>
  <c r="O132" i="4" s="1"/>
  <c r="R132" i="10"/>
  <c r="P132" i="4" s="1"/>
  <c r="S132" i="10"/>
  <c r="Q132" i="4" s="1"/>
  <c r="P162" i="10"/>
  <c r="N162" i="4" s="1"/>
  <c r="Q162" i="10"/>
  <c r="O162" i="4" s="1"/>
  <c r="N162" i="10"/>
  <c r="L162" i="4" s="1"/>
  <c r="S162" i="10"/>
  <c r="Q162" i="4" s="1"/>
  <c r="O162" i="10"/>
  <c r="M162" i="4" s="1"/>
  <c r="R162" i="10"/>
  <c r="P162" i="4" s="1"/>
  <c r="T162" i="10"/>
  <c r="R162" i="4" s="1"/>
  <c r="R152" i="10"/>
  <c r="P152" i="4" s="1"/>
  <c r="O152" i="10"/>
  <c r="M152" i="4" s="1"/>
  <c r="N152" i="10"/>
  <c r="L152" i="4" s="1"/>
  <c r="Q152" i="10"/>
  <c r="O152" i="4" s="1"/>
  <c r="T152" i="10"/>
  <c r="R152" i="4" s="1"/>
  <c r="P152" i="10"/>
  <c r="N152" i="4" s="1"/>
  <c r="Q196" i="10"/>
  <c r="O196" i="4" s="1"/>
  <c r="P196" i="10"/>
  <c r="N196" i="4" s="1"/>
  <c r="R196" i="10"/>
  <c r="P196" i="4" s="1"/>
  <c r="T196" i="10"/>
  <c r="R196" i="4" s="1"/>
  <c r="N196" i="10"/>
  <c r="L196" i="4" s="1"/>
  <c r="O196" i="10"/>
  <c r="M196" i="4" s="1"/>
  <c r="S236" i="10"/>
  <c r="Q236" i="4" s="1"/>
  <c r="O236" i="10"/>
  <c r="M236" i="4" s="1"/>
  <c r="T236" i="10"/>
  <c r="R236" i="4" s="1"/>
  <c r="N236" i="10"/>
  <c r="L236" i="4" s="1"/>
  <c r="Q236" i="10"/>
  <c r="O236" i="4" s="1"/>
  <c r="P236" i="10"/>
  <c r="N236" i="4" s="1"/>
  <c r="R236" i="10"/>
  <c r="P236" i="4" s="1"/>
  <c r="R150" i="10"/>
  <c r="P150" i="4" s="1"/>
  <c r="O150" i="10"/>
  <c r="M150" i="4" s="1"/>
  <c r="S150" i="10"/>
  <c r="Q150" i="4" s="1"/>
  <c r="T150" i="10"/>
  <c r="R150" i="4" s="1"/>
  <c r="N150" i="10"/>
  <c r="L150" i="4" s="1"/>
  <c r="P150" i="10"/>
  <c r="N150" i="4" s="1"/>
  <c r="Q150" i="10"/>
  <c r="O150" i="4" s="1"/>
  <c r="S220" i="10"/>
  <c r="Q220" i="4" s="1"/>
  <c r="S196" i="10"/>
  <c r="Q196" i="4" s="1"/>
  <c r="N225" i="10"/>
  <c r="L225" i="4" s="1"/>
  <c r="R225" i="10"/>
  <c r="P225" i="4" s="1"/>
  <c r="Q225" i="10"/>
  <c r="O225" i="4" s="1"/>
  <c r="T225" i="10"/>
  <c r="R225" i="4" s="1"/>
  <c r="S225" i="10"/>
  <c r="Q225" i="4" s="1"/>
  <c r="S111" i="10"/>
  <c r="Q111" i="4" s="1"/>
  <c r="F7" i="10"/>
  <c r="I7" i="4" s="1"/>
  <c r="Q8" i="10"/>
  <c r="P8" i="10"/>
  <c r="N8" i="4" s="1"/>
  <c r="R8" i="10"/>
  <c r="S8" i="10"/>
  <c r="T8" i="10"/>
  <c r="N8" i="10"/>
  <c r="L8" i="4" s="1"/>
  <c r="O8" i="10"/>
  <c r="S18" i="10"/>
  <c r="Q18" i="4" s="1"/>
  <c r="O18" i="10"/>
  <c r="M18" i="4" s="1"/>
  <c r="N18" i="10"/>
  <c r="L18" i="4" s="1"/>
  <c r="P18" i="10"/>
  <c r="N18" i="4" s="1"/>
  <c r="R18" i="10"/>
  <c r="P18" i="4" s="1"/>
  <c r="Q18" i="10"/>
  <c r="O18" i="4" s="1"/>
  <c r="O66" i="10"/>
  <c r="M66" i="4" s="1"/>
  <c r="R77" i="10"/>
  <c r="P77" i="4" s="1"/>
  <c r="O77" i="10"/>
  <c r="M77" i="4" s="1"/>
  <c r="T77" i="10"/>
  <c r="R77" i="4" s="1"/>
  <c r="Q77" i="10"/>
  <c r="O77" i="4" s="1"/>
  <c r="S77" i="10"/>
  <c r="Q77" i="4" s="1"/>
  <c r="P77" i="10"/>
  <c r="N77" i="4" s="1"/>
  <c r="N77" i="10"/>
  <c r="L77" i="4" s="1"/>
  <c r="R97" i="10"/>
  <c r="P97" i="4" s="1"/>
  <c r="Q97" i="10"/>
  <c r="O97" i="4" s="1"/>
  <c r="N97" i="10"/>
  <c r="L97" i="4" s="1"/>
  <c r="P113" i="10"/>
  <c r="N113" i="4" s="1"/>
  <c r="Q113" i="10"/>
  <c r="O113" i="4" s="1"/>
  <c r="R113" i="10"/>
  <c r="P113" i="4" s="1"/>
  <c r="S113" i="10"/>
  <c r="Q113" i="4" s="1"/>
  <c r="N113" i="10"/>
  <c r="L113" i="4" s="1"/>
  <c r="O113" i="10"/>
  <c r="M113" i="4" s="1"/>
  <c r="T113" i="10"/>
  <c r="R113" i="4" s="1"/>
  <c r="R129" i="10"/>
  <c r="P129" i="4" s="1"/>
  <c r="T129" i="10"/>
  <c r="R129" i="4" s="1"/>
  <c r="O129" i="10"/>
  <c r="M129" i="4" s="1"/>
  <c r="N129" i="10"/>
  <c r="L129" i="4" s="1"/>
  <c r="P129" i="10"/>
  <c r="N129" i="4" s="1"/>
  <c r="Q129" i="10"/>
  <c r="O129" i="4" s="1"/>
  <c r="S129" i="10"/>
  <c r="Q129" i="4" s="1"/>
  <c r="P145" i="10"/>
  <c r="N145" i="4" s="1"/>
  <c r="Q145" i="10"/>
  <c r="O145" i="4" s="1"/>
  <c r="S145" i="10"/>
  <c r="Q145" i="4" s="1"/>
  <c r="R145" i="10"/>
  <c r="P145" i="4" s="1"/>
  <c r="T145" i="10"/>
  <c r="R145" i="4" s="1"/>
  <c r="N145" i="10"/>
  <c r="L145" i="4" s="1"/>
  <c r="O145" i="10"/>
  <c r="M145" i="4" s="1"/>
  <c r="P177" i="10"/>
  <c r="N177" i="4" s="1"/>
  <c r="T177" i="10"/>
  <c r="R177" i="4" s="1"/>
  <c r="N177" i="10"/>
  <c r="L177" i="4" s="1"/>
  <c r="Q177" i="10"/>
  <c r="O177" i="4" s="1"/>
  <c r="O177" i="10"/>
  <c r="M177" i="4" s="1"/>
  <c r="R177" i="10"/>
  <c r="P177" i="4" s="1"/>
  <c r="N48" i="10"/>
  <c r="L48" i="4" s="1"/>
  <c r="N69" i="10"/>
  <c r="L69" i="4" s="1"/>
  <c r="Q69" i="10"/>
  <c r="O69" i="4" s="1"/>
  <c r="R69" i="10"/>
  <c r="P69" i="4" s="1"/>
  <c r="O186" i="10"/>
  <c r="M186" i="4" s="1"/>
  <c r="Q110" i="10"/>
  <c r="O110" i="4" s="1"/>
  <c r="N110" i="10"/>
  <c r="L110" i="4" s="1"/>
  <c r="R110" i="10"/>
  <c r="P110" i="4" s="1"/>
  <c r="O84" i="10"/>
  <c r="M84" i="4" s="1"/>
  <c r="S84" i="10"/>
  <c r="Q84" i="4" s="1"/>
  <c r="Q84" i="10"/>
  <c r="O84" i="4" s="1"/>
  <c r="R84" i="10"/>
  <c r="P84" i="4" s="1"/>
  <c r="N84" i="10"/>
  <c r="L84" i="4" s="1"/>
  <c r="N146" i="10"/>
  <c r="L146" i="4" s="1"/>
  <c r="R146" i="10"/>
  <c r="P146" i="4" s="1"/>
  <c r="Q146" i="10"/>
  <c r="O146" i="4" s="1"/>
  <c r="P146" i="10"/>
  <c r="N146" i="4" s="1"/>
  <c r="S146" i="10"/>
  <c r="Q146" i="4" s="1"/>
  <c r="T146" i="10"/>
  <c r="R146" i="4" s="1"/>
  <c r="S212" i="10"/>
  <c r="Q212" i="4" s="1"/>
  <c r="N212" i="10"/>
  <c r="L212" i="4" s="1"/>
  <c r="Q212" i="10"/>
  <c r="O212" i="4" s="1"/>
  <c r="O212" i="10"/>
  <c r="M212" i="4" s="1"/>
  <c r="P212" i="10"/>
  <c r="N212" i="4" s="1"/>
  <c r="R212" i="10"/>
  <c r="P212" i="4" s="1"/>
  <c r="T212" i="10"/>
  <c r="R212" i="4" s="1"/>
  <c r="S116" i="10"/>
  <c r="Q116" i="4" s="1"/>
  <c r="S131" i="10"/>
  <c r="Q131" i="4" s="1"/>
  <c r="T131" i="10"/>
  <c r="R131" i="4" s="1"/>
  <c r="N131" i="10"/>
  <c r="L131" i="4" s="1"/>
  <c r="P131" i="10"/>
  <c r="N131" i="4" s="1"/>
  <c r="R131" i="10"/>
  <c r="P131" i="4" s="1"/>
  <c r="O131" i="10"/>
  <c r="M131" i="4" s="1"/>
  <c r="Q131" i="10"/>
  <c r="O131" i="4" s="1"/>
  <c r="O106" i="10"/>
  <c r="M106" i="4" s="1"/>
  <c r="T75" i="10"/>
  <c r="R75" i="4" s="1"/>
  <c r="O75" i="10"/>
  <c r="M75" i="4" s="1"/>
  <c r="R75" i="10"/>
  <c r="P75" i="4" s="1"/>
  <c r="N75" i="10"/>
  <c r="L75" i="4" s="1"/>
  <c r="P75" i="10"/>
  <c r="N75" i="4" s="1"/>
  <c r="Q75" i="10"/>
  <c r="O75" i="4" s="1"/>
  <c r="Q91" i="10"/>
  <c r="O91" i="4" s="1"/>
  <c r="N91" i="10"/>
  <c r="L91" i="4" s="1"/>
  <c r="S91" i="10"/>
  <c r="Q91" i="4" s="1"/>
  <c r="R91" i="10"/>
  <c r="P91" i="4" s="1"/>
  <c r="O91" i="10"/>
  <c r="M91" i="4" s="1"/>
  <c r="P91" i="10"/>
  <c r="N91" i="4" s="1"/>
  <c r="T91" i="10"/>
  <c r="R91" i="4" s="1"/>
  <c r="Q107" i="10"/>
  <c r="O107" i="4" s="1"/>
  <c r="R107" i="10"/>
  <c r="P107" i="4" s="1"/>
  <c r="N107" i="10"/>
  <c r="L107" i="4" s="1"/>
  <c r="P107" i="10"/>
  <c r="N107" i="4" s="1"/>
  <c r="T107" i="10"/>
  <c r="R107" i="4" s="1"/>
  <c r="O107" i="10"/>
  <c r="M107" i="4" s="1"/>
  <c r="S107" i="10"/>
  <c r="Q107" i="4" s="1"/>
  <c r="P147" i="10"/>
  <c r="N147" i="4" s="1"/>
  <c r="S147" i="10"/>
  <c r="Q147" i="4" s="1"/>
  <c r="O147" i="10"/>
  <c r="M147" i="4" s="1"/>
  <c r="Q147" i="10"/>
  <c r="O147" i="4" s="1"/>
  <c r="R147" i="10"/>
  <c r="P147" i="4" s="1"/>
  <c r="T147" i="10"/>
  <c r="R147" i="4" s="1"/>
  <c r="N147" i="10"/>
  <c r="L147" i="4" s="1"/>
  <c r="P163" i="10"/>
  <c r="N163" i="4" s="1"/>
  <c r="R163" i="10"/>
  <c r="P163" i="4" s="1"/>
  <c r="S163" i="10"/>
  <c r="Q163" i="4" s="1"/>
  <c r="T163" i="10"/>
  <c r="R163" i="4" s="1"/>
  <c r="O163" i="10"/>
  <c r="M163" i="4" s="1"/>
  <c r="Q163" i="10"/>
  <c r="O163" i="4" s="1"/>
  <c r="N163" i="10"/>
  <c r="L163" i="4" s="1"/>
  <c r="T179" i="10"/>
  <c r="R179" i="4" s="1"/>
  <c r="O179" i="10"/>
  <c r="M179" i="4" s="1"/>
  <c r="S179" i="10"/>
  <c r="Q179" i="4" s="1"/>
  <c r="Q179" i="10"/>
  <c r="O179" i="4" s="1"/>
  <c r="R179" i="10"/>
  <c r="P179" i="4" s="1"/>
  <c r="N179" i="10"/>
  <c r="L179" i="4" s="1"/>
  <c r="P179" i="10"/>
  <c r="N179" i="4" s="1"/>
  <c r="P195" i="10"/>
  <c r="N195" i="4" s="1"/>
  <c r="Q195" i="10"/>
  <c r="O195" i="4" s="1"/>
  <c r="R195" i="10"/>
  <c r="P195" i="4" s="1"/>
  <c r="T195" i="10"/>
  <c r="R195" i="4" s="1"/>
  <c r="S195" i="10"/>
  <c r="Q195" i="4" s="1"/>
  <c r="N195" i="10"/>
  <c r="L195" i="4" s="1"/>
  <c r="O195" i="10"/>
  <c r="M195" i="4" s="1"/>
  <c r="S121" i="10"/>
  <c r="Q121" i="4" s="1"/>
  <c r="O100" i="10"/>
  <c r="M100" i="4" s="1"/>
  <c r="O138" i="10"/>
  <c r="M138" i="4" s="1"/>
  <c r="O120" i="10"/>
  <c r="M120" i="4" s="1"/>
  <c r="O165" i="10"/>
  <c r="M165" i="4" s="1"/>
  <c r="O208" i="10"/>
  <c r="M208" i="4" s="1"/>
  <c r="O41" i="10"/>
  <c r="M41" i="4" s="1"/>
  <c r="O128" i="10"/>
  <c r="M128" i="4" s="1"/>
  <c r="O213" i="10"/>
  <c r="M213" i="4" s="1"/>
  <c r="M8" i="4" l="1"/>
  <c r="O8" i="4"/>
  <c r="R8" i="4"/>
  <c r="Q8" i="4"/>
  <c r="P8" i="4"/>
  <c r="H7" i="5"/>
  <c r="H16" i="5"/>
  <c r="H12" i="5"/>
  <c r="I13" i="5"/>
  <c r="I12" i="5"/>
  <c r="I19" i="5"/>
  <c r="I11" i="5"/>
  <c r="I18" i="5"/>
  <c r="I8" i="5"/>
  <c r="I17" i="5"/>
  <c r="I7" i="5"/>
  <c r="I15" i="5"/>
  <c r="I14" i="5"/>
  <c r="I16" i="5"/>
  <c r="I9" i="5"/>
  <c r="I10" i="5"/>
  <c r="O11" i="5"/>
  <c r="O15" i="5"/>
  <c r="O19" i="5"/>
  <c r="O12" i="5"/>
  <c r="O16" i="5"/>
  <c r="O8" i="5"/>
  <c r="O14" i="5"/>
  <c r="O18" i="5"/>
  <c r="O13" i="5"/>
  <c r="O17" i="5"/>
  <c r="O7" i="5"/>
  <c r="O10" i="5"/>
  <c r="O9" i="5"/>
  <c r="M18" i="5"/>
  <c r="M8" i="5"/>
  <c r="M17" i="5"/>
  <c r="M7" i="5"/>
  <c r="M16" i="5"/>
  <c r="M15" i="5"/>
  <c r="M14" i="5"/>
  <c r="M12" i="5"/>
  <c r="M19" i="5"/>
  <c r="M11" i="5"/>
  <c r="M13" i="5"/>
  <c r="M9" i="5"/>
  <c r="M10" i="5"/>
  <c r="N19" i="5"/>
  <c r="N11" i="5"/>
  <c r="N18" i="5"/>
  <c r="N8" i="5"/>
  <c r="N17" i="5"/>
  <c r="N7" i="5"/>
  <c r="N16" i="5"/>
  <c r="N15" i="5"/>
  <c r="N13" i="5"/>
  <c r="N12" i="5"/>
  <c r="N14" i="5"/>
  <c r="N10" i="5"/>
  <c r="N9" i="5"/>
  <c r="L11" i="5"/>
  <c r="L15" i="5"/>
  <c r="L19" i="5"/>
  <c r="L12" i="5"/>
  <c r="L16" i="5"/>
  <c r="L7" i="5"/>
  <c r="L13" i="5"/>
  <c r="L17" i="5"/>
  <c r="L8" i="5"/>
  <c r="L14" i="5"/>
  <c r="L18" i="5"/>
  <c r="L9" i="5"/>
  <c r="L10" i="5"/>
  <c r="K14" i="5"/>
  <c r="K13" i="5"/>
  <c r="K12" i="5"/>
  <c r="K19" i="5"/>
  <c r="K11" i="5"/>
  <c r="K18" i="5"/>
  <c r="K8" i="5"/>
  <c r="K16" i="5"/>
  <c r="K15" i="5"/>
  <c r="K17" i="5"/>
  <c r="K7" i="5"/>
  <c r="K10" i="5"/>
  <c r="K9" i="5"/>
  <c r="J13" i="5"/>
  <c r="J12" i="5"/>
  <c r="J19" i="5"/>
  <c r="J11" i="5"/>
  <c r="J18" i="5"/>
  <c r="J8" i="5"/>
  <c r="J17" i="5"/>
  <c r="J7" i="5"/>
  <c r="J15" i="5"/>
  <c r="J14" i="5"/>
  <c r="J16" i="5"/>
  <c r="J9" i="5"/>
  <c r="J10" i="5"/>
  <c r="K7" i="4"/>
  <c r="T7" i="13"/>
  <c r="S7" i="10"/>
  <c r="N7" i="13"/>
  <c r="R7" i="10"/>
  <c r="O7" i="13"/>
  <c r="P7" i="10"/>
  <c r="P7" i="13"/>
  <c r="Q7" i="10"/>
  <c r="Q7" i="13"/>
  <c r="T7" i="10"/>
  <c r="O7" i="10"/>
  <c r="R7" i="13"/>
  <c r="N7" i="10"/>
  <c r="S7" i="13"/>
  <c r="N7" i="4" l="1"/>
  <c r="M7" i="4"/>
  <c r="L7" i="4"/>
  <c r="P7" i="4"/>
  <c r="R7" i="4"/>
  <c r="Q7" i="4"/>
  <c r="O7" i="4"/>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<sst xmlns="http://schemas.openxmlformats.org/spreadsheetml/2006/main" count="335" uniqueCount="139">
  <si>
    <t>Vehicle</t>
  </si>
  <si>
    <t>Parameter</t>
  </si>
  <si>
    <t>Value</t>
  </si>
  <si>
    <t>Units</t>
  </si>
  <si>
    <t>Number of Engines</t>
  </si>
  <si>
    <t>Propellant</t>
  </si>
  <si>
    <t>Mass Flow Rate</t>
  </si>
  <si>
    <t>kg/s</t>
  </si>
  <si>
    <t>Burn Time</t>
  </si>
  <si>
    <t>s</t>
  </si>
  <si>
    <t>Primary Emissions Indices</t>
  </si>
  <si>
    <t>Engine Performance</t>
  </si>
  <si>
    <t>Products</t>
  </si>
  <si>
    <t>Mass Fraction</t>
  </si>
  <si>
    <t>Al2O3</t>
  </si>
  <si>
    <t>g/kg</t>
  </si>
  <si>
    <t>CO</t>
  </si>
  <si>
    <t>CO2</t>
  </si>
  <si>
    <t>H2O</t>
  </si>
  <si>
    <t>H</t>
  </si>
  <si>
    <t>H2</t>
  </si>
  <si>
    <t>OH</t>
  </si>
  <si>
    <t>HCl</t>
  </si>
  <si>
    <t>Cl</t>
  </si>
  <si>
    <t>Cl2</t>
  </si>
  <si>
    <t>NOx</t>
  </si>
  <si>
    <t>Number of Boosters</t>
  </si>
  <si>
    <t>Main Engines</t>
  </si>
  <si>
    <t>Boosters</t>
  </si>
  <si>
    <t>USER INPUT | Vehicle Parameters</t>
  </si>
  <si>
    <t>User ID</t>
  </si>
  <si>
    <t>Operation Type</t>
  </si>
  <si>
    <t>* Required trajectory parameters</t>
  </si>
  <si>
    <t>Trajectory</t>
  </si>
  <si>
    <t>Altitude*</t>
  </si>
  <si>
    <t>Time*</t>
  </si>
  <si>
    <t>Main Engine
Mass Flow Rate</t>
  </si>
  <si>
    <t>Booster
Mass Flow Rate</t>
  </si>
  <si>
    <t>(kg/s)</t>
  </si>
  <si>
    <t>(s)</t>
  </si>
  <si>
    <t>(ft)</t>
  </si>
  <si>
    <t>USER INPUT | Operational Data</t>
  </si>
  <si>
    <t>Launch</t>
  </si>
  <si>
    <t>No. Operations</t>
  </si>
  <si>
    <t>CALCULATIONS | Operations Modes</t>
  </si>
  <si>
    <t>Emissions Inventory and Propellant Burn</t>
  </si>
  <si>
    <t>Segment</t>
  </si>
  <si>
    <t>(km)</t>
  </si>
  <si>
    <t>Mean Altitude</t>
  </si>
  <si>
    <t>Duration</t>
  </si>
  <si>
    <t>Propellant Burn</t>
  </si>
  <si>
    <t>(kg)</t>
  </si>
  <si>
    <t>Clx</t>
  </si>
  <si>
    <t>BC</t>
  </si>
  <si>
    <t>Full Flight</t>
  </si>
  <si>
    <t>Molecular Weight</t>
  </si>
  <si>
    <t>C</t>
  </si>
  <si>
    <t>O</t>
  </si>
  <si>
    <t>(g/kg)</t>
  </si>
  <si>
    <t>Emissions Indices</t>
  </si>
  <si>
    <t>Emissions Mass</t>
  </si>
  <si>
    <t>Lower Altitude</t>
  </si>
  <si>
    <t>Upper Altitude</t>
  </si>
  <si>
    <t>Climb Below 1,000 feet</t>
  </si>
  <si>
    <t>Troposphere Below Mixing Height</t>
  </si>
  <si>
    <t>Troposphere Above Mixing Height</t>
  </si>
  <si>
    <t>Stratosphere</t>
  </si>
  <si>
    <t>Mesosphere</t>
  </si>
  <si>
    <t>Above Mesosphere</t>
  </si>
  <si>
    <t>(%)</t>
  </si>
  <si>
    <t>Lower Altitude (ft)</t>
  </si>
  <si>
    <t>Upper Altitude (ft)</t>
  </si>
  <si>
    <t>Climb Below 3,000 feet</t>
  </si>
  <si>
    <t>Climb Below 10,000 feet</t>
  </si>
  <si>
    <t>Above 10,000 feet</t>
  </si>
  <si>
    <t>Descend Below 10,000 feet</t>
  </si>
  <si>
    <t>Descend Below 3,000 feet</t>
  </si>
  <si>
    <t>Descend Below 1,000 feet</t>
  </si>
  <si>
    <t>Operations Mode</t>
  </si>
  <si>
    <t>Operations Detail</t>
  </si>
  <si>
    <t>Spacecraft</t>
  </si>
  <si>
    <t>Altitude</t>
  </si>
  <si>
    <t>Main Engine</t>
  </si>
  <si>
    <t>Booster</t>
  </si>
  <si>
    <t>Total</t>
  </si>
  <si>
    <t>Emissions Inventory</t>
  </si>
  <si>
    <t>OUTPUT | Emissions Inventory and Propellant Burn Report</t>
  </si>
  <si>
    <t>Percentage of Segments in Modes</t>
  </si>
  <si>
    <t>CALCULATIONS | Main Engines</t>
  </si>
  <si>
    <t>CALCULATIONS | Boosters</t>
  </si>
  <si>
    <t>--</t>
  </si>
  <si>
    <t>Ops. Type</t>
  </si>
  <si>
    <t>No. Ops.</t>
  </si>
  <si>
    <t>Mode</t>
  </si>
  <si>
    <t>Chemical Formula</t>
  </si>
  <si>
    <t>Mass Units</t>
  </si>
  <si>
    <t>Scale Factor</t>
  </si>
  <si>
    <t>kg</t>
  </si>
  <si>
    <t>g</t>
  </si>
  <si>
    <t>MT</t>
  </si>
  <si>
    <t>lbm</t>
  </si>
  <si>
    <t>tons</t>
  </si>
  <si>
    <t>Description</t>
  </si>
  <si>
    <t>grams</t>
  </si>
  <si>
    <t>kilograms</t>
  </si>
  <si>
    <t>metric tons</t>
  </si>
  <si>
    <t>pounds (mass)</t>
  </si>
  <si>
    <t>U.S. tons</t>
  </si>
  <si>
    <t>Space Shuttle</t>
  </si>
  <si>
    <t>SSME</t>
  </si>
  <si>
    <t>RSRM</t>
  </si>
  <si>
    <t>LOX/Hydrogen</t>
  </si>
  <si>
    <t>PBAN</t>
  </si>
  <si>
    <t>STS-124</t>
  </si>
  <si>
    <t>Information</t>
  </si>
  <si>
    <t>README | Information &amp; User Guide</t>
  </si>
  <si>
    <t>Project</t>
  </si>
  <si>
    <t>ACRP 02-85 Commercial Space Vehicle Emissions Modeling</t>
  </si>
  <si>
    <t>Authors</t>
  </si>
  <si>
    <t>Objective</t>
  </si>
  <si>
    <t>The objective of this research project was to develop a user-friendly tool for practitioners to estimate the emissions from commercial space vehicles.</t>
  </si>
  <si>
    <t>Spreadsheet</t>
  </si>
  <si>
    <r>
      <rPr>
        <b/>
        <sz val="11"/>
        <color theme="1"/>
        <rFont val="Calibri"/>
        <family val="2"/>
        <scheme val="minor"/>
      </rPr>
      <t>Michael M. James, Shane V. Lympany, Alexandria R. Salton</t>
    </r>
    <r>
      <rPr>
        <sz val="11"/>
        <color theme="1"/>
        <rFont val="Calibri"/>
        <family val="2"/>
        <scheme val="minor"/>
      </rPr>
      <t xml:space="preserve">
Blue Ridge Research and Consulting, LLC
</t>
    </r>
    <r>
      <rPr>
        <b/>
        <sz val="11"/>
        <color theme="1"/>
        <rFont val="Calibri"/>
        <family val="2"/>
        <scheme val="minor"/>
      </rPr>
      <t>Richard C. Miake-Lye</t>
    </r>
    <r>
      <rPr>
        <sz val="11"/>
        <color theme="1"/>
        <rFont val="Calibri"/>
        <family val="2"/>
        <scheme val="minor"/>
      </rPr>
      <t xml:space="preserve">
Aerodyne Research, Inc.
</t>
    </r>
    <r>
      <rPr>
        <b/>
        <sz val="11"/>
        <color theme="1"/>
        <rFont val="Calibri"/>
        <family val="2"/>
        <scheme val="minor"/>
      </rPr>
      <t>Roger L. Wayson</t>
    </r>
    <r>
      <rPr>
        <sz val="11"/>
        <color theme="1"/>
        <rFont val="Calibri"/>
        <family val="2"/>
        <scheme val="minor"/>
      </rPr>
      <t xml:space="preserve">
AECOM</t>
    </r>
  </si>
  <si>
    <t>Worksheets</t>
  </si>
  <si>
    <t>INPUT | Vehicle</t>
  </si>
  <si>
    <t>INPUT | Operations</t>
  </si>
  <si>
    <t>OUTPUT | Mode</t>
  </si>
  <si>
    <t>OUTPUT | Detail</t>
  </si>
  <si>
    <t>User inputs for the number of operations and trajectory. The trajectory must contain the altitude vs. time, and it may optionally contain the time-varying propellant mass flow rate. These operational parameters are supplied by the user in RUMBLE 3.0.</t>
  </si>
  <si>
    <t>CALC | Main Engine</t>
  </si>
  <si>
    <t>CALC | Booster</t>
  </si>
  <si>
    <t>CALC | Modes</t>
  </si>
  <si>
    <t>Output results for the emissions inventory and propellant burn report grouped by operations modes. Operations modes include atmospheric layers and AEDT modes for climb, cruise, and descent. These results are presented in the emissions viewer in RUMBLE 3.0.</t>
  </si>
  <si>
    <t>Output results for the emissions inventory and propellant burn report grouped by operations detail. The operations detail includes every trajectory segment. These results are presented in the emissions viewer in RUMBLE 3.0.</t>
  </si>
  <si>
    <t>Intermediate calculations for the emissions inventory and propellant burn report for the spacecraft main engines. This worksheet implements the emissions modeling methodology and computes the first-order estimates of the final emissions indices. These calculations, which are performed internally in RUMBLE 3.0, are shown here for future programmers.</t>
  </si>
  <si>
    <t>Intermediate calculations for the emissions inventory and propellant burn report for the spacecraft boosters. This worksheet implements the emissions modeling methodology and computes the first-order estimates of the final emissions indices. These calculations, which are performed internally in RUMBLE 3.0, are shown here for future programmers.</t>
  </si>
  <si>
    <t>Intermediate calculations to partition the trajectory segments into operations modes. The operations modes include atmospheric layers and AEDT modes for climb, cruise, and descent. These calculations, which are performed internally in RUMBLE 3.0, are shown here for future programmers.</t>
  </si>
  <si>
    <t>This spreadsheet emissions estimator tool is intended to provide future programmers with an implementation example of the commercial space vehicle emissions model. This spreadsheet is not designed for general use by environmental practitioners or researchers. Practitioners and researchers are encouraged to use RUMBLE 3.0, the commercial space vehicle noise and emissions model developed by Blue Ridge Research and Consulting, LLC. RUMBLE 3.0 and its accompanying user guide are freely available from the ACRP. For more information, see the ACRP 02-85 final report.</t>
  </si>
  <si>
    <t>User inputs for the vehicle name, number of engines, propellant type, nominal propellant mass flow rate, burn time, and emissions indices. The internal fleet database in RUMBLE 3.0 contains these parameters for all commercial space vehicles built or launched in the United States in 2019. Additionally, users can provide custom vehicle parameters in RUMBLE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</si>
</sst>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1"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20"/>
      <color theme="0"/>
      <name val="Calibri"/>
      <family val="2"/>
      <scheme val="minor"/>
    </font>
    <font>
      <b/>
      <sz val="12"/>
      <color theme="0"/>
      <name val="Calibri"/>
      <family val="2"/>
      <scheme val="minor"/>
    </font>
    <font>
      <b/>
      <sz val="12"/>
      <color theme="1"/>
      <name val="Calibri"/>
      <family val="2"/>
      <scheme val="minor"/>
    </font>
    <font>
      <i/>
      <sz val="11"/>
      <color theme="1"/>
      <name val="Calibri"/>
      <family val="2"/>
      <scheme val="minor"/>
    </font>
    <font>
      <b/>
      <sz val="11"/>
      <name val="Calibri"/>
      <family val="2"/>
      <scheme val="minor"/>
    </font>
    <font>
      <b/>
      <sz val="12"/>
      <name val="Calibri"/>
      <family val="2"/>
      <scheme val="minor"/>
    </font>
    <font>
      <u/>
      <sz val="11"/>
      <color theme="10"/>
      <name val="Calibri"/>
      <family val="2"/>
      <scheme val="minor"/>
    </font>
  </fonts>
  <fills count="14">
    <fill>
      <patternFill patternType="none"/>
    </fill>
    <fill>
      <patternFill patternType="gray125"/>
    </fill>
    <fill>
      <patternFill patternType="solid">
        <fgColor theme="4"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1" tint="0.249977111117893"/>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4"/>
        <bgColor indexed="64"/>
      </patternFill>
    </fill>
    <fill>
      <patternFill patternType="solid">
        <fgColor theme="6"/>
        <bgColor indexed="64"/>
      </patternFill>
    </fill>
    <fill>
      <patternFill patternType="solid">
        <fgColor theme="1" tint="0.499984740745262"/>
        <bgColor indexed="64"/>
      </patternFill>
    </fill>
    <fill>
      <patternFill patternType="solid">
        <fgColor theme="5"/>
        <bgColor indexed="64"/>
      </patternFill>
    </fill>
  </fills>
  <borders count="1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auto="1"/>
      </left>
      <right style="medium">
        <color auto="1"/>
      </right>
      <top style="medium">
        <color auto="1"/>
      </top>
      <bottom style="medium">
        <color auto="1"/>
      </bottom>
      <diagonal/>
    </border>
  </borders>
  <cellStyleXfs count="2">
    <xf numFmtId="0" fontId="0" fillId="0" borderId="0"/>
    <xf numFmtId="0" fontId="10" fillId="0" borderId="0" applyNumberFormat="0" applyFill="0" applyBorder="0" applyAlignment="0" applyProtection="0"/>
  </cellStyleXfs>
  <cellXfs count="174">
    <xf numFmtId="0" fontId="0" fillId="0" borderId="0" xfId="0"/>
    <xf numFmtId="0" fontId="0" fillId="2" borderId="0" xfId="0" applyFill="1"/>
    <xf numFmtId="0" fontId="3" fillId="2" borderId="0" xfId="0" applyFont="1" applyFill="1"/>
    <xf numFmtId="0" fontId="5" fillId="2" borderId="1" xfId="0" applyFont="1" applyFill="1" applyBorder="1"/>
    <xf numFmtId="0" fontId="0" fillId="0" borderId="7" xfId="0" applyBorder="1"/>
    <xf numFmtId="0" fontId="0" fillId="0" borderId="0"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3" borderId="0" xfId="0" applyFill="1"/>
    <xf numFmtId="0" fontId="7" fillId="3" borderId="0" xfId="0" applyFont="1" applyFill="1"/>
    <xf numFmtId="0" fontId="2" fillId="4" borderId="7" xfId="0" applyFont="1" applyFill="1" applyBorder="1"/>
    <xf numFmtId="0" fontId="2" fillId="4" borderId="0" xfId="0" applyFont="1" applyFill="1" applyBorder="1"/>
    <xf numFmtId="0" fontId="2" fillId="4" borderId="8" xfId="0" applyFont="1" applyFill="1" applyBorder="1"/>
    <xf numFmtId="0" fontId="2" fillId="4" borderId="7" xfId="0" applyFont="1" applyFill="1" applyBorder="1" applyAlignment="1">
      <alignment horizontal="center"/>
    </xf>
    <xf numFmtId="0" fontId="2" fillId="4" borderId="0" xfId="0" applyFont="1" applyFill="1" applyBorder="1" applyAlignment="1">
      <alignment horizontal="center"/>
    </xf>
    <xf numFmtId="0" fontId="2" fillId="4" borderId="8" xfId="0" applyFont="1" applyFill="1" applyBorder="1" applyAlignment="1">
      <alignment horizontal="center"/>
    </xf>
    <xf numFmtId="0" fontId="5" fillId="2" borderId="5" xfId="0" applyFont="1" applyFill="1" applyBorder="1"/>
    <xf numFmtId="0" fontId="5" fillId="2" borderId="7" xfId="0" applyFont="1" applyFill="1" applyBorder="1"/>
    <xf numFmtId="0" fontId="5" fillId="2" borderId="9" xfId="0" applyFont="1" applyFill="1" applyBorder="1"/>
    <xf numFmtId="0" fontId="8" fillId="4" borderId="5" xfId="0" applyFont="1" applyFill="1" applyBorder="1" applyAlignment="1">
      <alignment horizontal="center"/>
    </xf>
    <xf numFmtId="0" fontId="8" fillId="4" borderId="4" xfId="0" applyFont="1" applyFill="1" applyBorder="1" applyAlignment="1">
      <alignment horizontal="center"/>
    </xf>
    <xf numFmtId="0" fontId="8" fillId="4" borderId="4" xfId="0" applyFont="1" applyFill="1" applyBorder="1" applyAlignment="1">
      <alignment horizontal="center" wrapText="1"/>
    </xf>
    <xf numFmtId="0" fontId="8" fillId="4" borderId="6" xfId="0" applyFont="1" applyFill="1" applyBorder="1" applyAlignment="1">
      <alignment horizontal="center" wrapText="1"/>
    </xf>
    <xf numFmtId="0" fontId="0" fillId="5" borderId="0" xfId="0" applyFill="1"/>
    <xf numFmtId="164" fontId="0" fillId="0" borderId="0" xfId="0" applyNumberFormat="1" applyBorder="1"/>
    <xf numFmtId="3" fontId="0" fillId="0" borderId="0" xfId="0" applyNumberFormat="1" applyBorder="1"/>
    <xf numFmtId="2" fontId="0" fillId="0" borderId="0" xfId="0" applyNumberFormat="1" applyBorder="1"/>
    <xf numFmtId="3" fontId="0" fillId="0" borderId="10" xfId="0" applyNumberFormat="1" applyBorder="1"/>
    <xf numFmtId="2" fontId="0" fillId="0" borderId="10" xfId="0" applyNumberFormat="1" applyBorder="1"/>
    <xf numFmtId="164" fontId="0" fillId="0" borderId="10" xfId="0" applyNumberFormat="1" applyBorder="1"/>
    <xf numFmtId="3" fontId="0" fillId="0" borderId="8" xfId="0" applyNumberFormat="1" applyBorder="1"/>
    <xf numFmtId="3" fontId="0" fillId="0" borderId="11" xfId="0" applyNumberFormat="1" applyBorder="1"/>
    <xf numFmtId="3" fontId="0" fillId="0" borderId="7" xfId="0" applyNumberFormat="1" applyBorder="1"/>
    <xf numFmtId="3" fontId="0" fillId="0" borderId="9" xfId="0" applyNumberFormat="1" applyBorder="1"/>
    <xf numFmtId="0" fontId="2" fillId="6" borderId="4" xfId="0" applyFont="1" applyFill="1" applyBorder="1" applyAlignment="1">
      <alignment horizontal="center"/>
    </xf>
    <xf numFmtId="0" fontId="2" fillId="6" borderId="6" xfId="0" applyFont="1" applyFill="1" applyBorder="1" applyAlignment="1">
      <alignment horizontal="center"/>
    </xf>
    <xf numFmtId="0" fontId="2" fillId="6" borderId="5" xfId="0" applyFont="1" applyFill="1" applyBorder="1" applyAlignment="1">
      <alignment horizontal="center"/>
    </xf>
    <xf numFmtId="0" fontId="2" fillId="0" borderId="1" xfId="0" applyFont="1" applyBorder="1"/>
    <xf numFmtId="0" fontId="2" fillId="0" borderId="2" xfId="0" applyFont="1" applyBorder="1"/>
    <xf numFmtId="164" fontId="2" fillId="0" borderId="2" xfId="0" applyNumberFormat="1" applyFont="1" applyBorder="1"/>
    <xf numFmtId="3" fontId="2" fillId="0" borderId="3" xfId="0" applyNumberFormat="1" applyFont="1" applyBorder="1"/>
    <xf numFmtId="3" fontId="2" fillId="0" borderId="1" xfId="0" applyNumberFormat="1" applyFont="1" applyBorder="1"/>
    <xf numFmtId="3" fontId="2" fillId="0" borderId="2" xfId="0" applyNumberFormat="1" applyFont="1" applyBorder="1"/>
    <xf numFmtId="0" fontId="2" fillId="6" borderId="9" xfId="0" applyFont="1" applyFill="1" applyBorder="1"/>
    <xf numFmtId="0" fontId="2" fillId="6" borderId="10" xfId="0" applyFont="1" applyFill="1" applyBorder="1" applyAlignment="1">
      <alignment horizontal="center"/>
    </xf>
    <xf numFmtId="0" fontId="2" fillId="6" borderId="11" xfId="0" applyFont="1" applyFill="1" applyBorder="1" applyAlignment="1">
      <alignment horizontal="center"/>
    </xf>
    <xf numFmtId="0" fontId="2" fillId="6" borderId="9" xfId="0" applyFont="1" applyFill="1" applyBorder="1" applyAlignment="1">
      <alignment horizontal="center"/>
    </xf>
    <xf numFmtId="9" fontId="0" fillId="0" borderId="0" xfId="0" applyNumberFormat="1" applyBorder="1"/>
    <xf numFmtId="9" fontId="0" fillId="0" borderId="8" xfId="0" applyNumberFormat="1" applyBorder="1"/>
    <xf numFmtId="9" fontId="0" fillId="0" borderId="10" xfId="0" applyNumberFormat="1" applyBorder="1"/>
    <xf numFmtId="9" fontId="0" fillId="0" borderId="11" xfId="0" applyNumberFormat="1" applyBorder="1"/>
    <xf numFmtId="3" fontId="2" fillId="0" borderId="4" xfId="0" applyNumberFormat="1" applyFont="1" applyBorder="1"/>
    <xf numFmtId="3" fontId="2" fillId="0" borderId="6" xfId="0" applyNumberFormat="1" applyFont="1" applyBorder="1"/>
    <xf numFmtId="3" fontId="2" fillId="0" borderId="10" xfId="0" applyNumberFormat="1" applyFont="1" applyBorder="1"/>
    <xf numFmtId="3" fontId="2" fillId="0" borderId="11" xfId="0" applyNumberFormat="1" applyFont="1" applyBorder="1"/>
    <xf numFmtId="0" fontId="2" fillId="6" borderId="4" xfId="0" applyFont="1" applyFill="1" applyBorder="1" applyAlignment="1">
      <alignment horizontal="center" wrapText="1"/>
    </xf>
    <xf numFmtId="0" fontId="2" fillId="6" borderId="6" xfId="0" applyFont="1" applyFill="1" applyBorder="1" applyAlignment="1">
      <alignment horizontal="center" wrapText="1"/>
    </xf>
    <xf numFmtId="0" fontId="1" fillId="7" borderId="5" xfId="0" applyFont="1" applyFill="1" applyBorder="1"/>
    <xf numFmtId="0" fontId="1" fillId="7" borderId="6" xfId="0" applyFont="1" applyFill="1" applyBorder="1"/>
    <xf numFmtId="0" fontId="0" fillId="8" borderId="0" xfId="0" applyFill="1"/>
    <xf numFmtId="0" fontId="2" fillId="9" borderId="5" xfId="0" applyFont="1" applyFill="1" applyBorder="1"/>
    <xf numFmtId="0" fontId="2" fillId="9" borderId="4" xfId="0" applyFont="1" applyFill="1" applyBorder="1"/>
    <xf numFmtId="0" fontId="2" fillId="9" borderId="9" xfId="0" applyFont="1" applyFill="1" applyBorder="1"/>
    <xf numFmtId="0" fontId="2" fillId="9" borderId="10" xfId="0" applyFont="1" applyFill="1" applyBorder="1"/>
    <xf numFmtId="0" fontId="2" fillId="0" borderId="3" xfId="0" applyFont="1" applyBorder="1"/>
    <xf numFmtId="0" fontId="2" fillId="0" borderId="2" xfId="0" quotePrefix="1" applyFont="1" applyBorder="1" applyAlignment="1">
      <alignment horizontal="right"/>
    </xf>
    <xf numFmtId="3" fontId="2" fillId="0" borderId="2" xfId="0" applyNumberFormat="1" applyFont="1" applyBorder="1" applyAlignment="1">
      <alignment horizontal="right"/>
    </xf>
    <xf numFmtId="3" fontId="2" fillId="0" borderId="3" xfId="0" applyNumberFormat="1" applyFont="1" applyBorder="1" applyAlignment="1">
      <alignment horizontal="right"/>
    </xf>
    <xf numFmtId="3" fontId="2" fillId="0" borderId="1" xfId="0" quotePrefix="1" applyNumberFormat="1" applyFont="1" applyBorder="1" applyAlignment="1">
      <alignment horizontal="right"/>
    </xf>
    <xf numFmtId="0" fontId="2" fillId="9" borderId="4" xfId="0" applyFont="1" applyFill="1" applyBorder="1" applyAlignment="1">
      <alignment horizontal="center"/>
    </xf>
    <xf numFmtId="0" fontId="2" fillId="9" borderId="6" xfId="0" applyFont="1" applyFill="1" applyBorder="1" applyAlignment="1">
      <alignment horizontal="center"/>
    </xf>
    <xf numFmtId="0" fontId="2" fillId="9" borderId="5" xfId="0" applyFont="1" applyFill="1" applyBorder="1" applyAlignment="1">
      <alignment horizontal="center"/>
    </xf>
    <xf numFmtId="0" fontId="2" fillId="9" borderId="10" xfId="0" applyFont="1" applyFill="1" applyBorder="1" applyAlignment="1">
      <alignment horizontal="center"/>
    </xf>
    <xf numFmtId="0" fontId="2" fillId="9" borderId="11" xfId="0" applyFont="1" applyFill="1" applyBorder="1" applyAlignment="1">
      <alignment horizontal="center"/>
    </xf>
    <xf numFmtId="0" fontId="2" fillId="9" borderId="9" xfId="0" applyFont="1" applyFill="1" applyBorder="1" applyAlignment="1">
      <alignment horizontal="center"/>
    </xf>
    <xf numFmtId="0" fontId="2" fillId="9" borderId="5" xfId="0" applyFont="1" applyFill="1" applyBorder="1" applyAlignment="1"/>
    <xf numFmtId="0" fontId="2" fillId="9" borderId="4" xfId="0" applyFont="1" applyFill="1" applyBorder="1" applyAlignment="1"/>
    <xf numFmtId="0" fontId="2" fillId="9" borderId="9" xfId="0" applyFont="1" applyFill="1" applyBorder="1" applyAlignment="1"/>
    <xf numFmtId="0" fontId="2" fillId="9" borderId="10" xfId="0" applyFont="1" applyFill="1" applyBorder="1" applyAlignment="1"/>
    <xf numFmtId="0" fontId="2" fillId="9" borderId="7" xfId="0" applyFont="1" applyFill="1" applyBorder="1" applyAlignment="1">
      <alignment horizontal="center"/>
    </xf>
    <xf numFmtId="0" fontId="2" fillId="9" borderId="0" xfId="0" applyFont="1" applyFill="1" applyBorder="1" applyAlignment="1">
      <alignment horizontal="center"/>
    </xf>
    <xf numFmtId="0" fontId="2" fillId="9" borderId="8" xfId="0" applyFont="1" applyFill="1" applyBorder="1" applyAlignment="1">
      <alignment horizontal="center"/>
    </xf>
    <xf numFmtId="0" fontId="0" fillId="0" borderId="0" xfId="0" applyFont="1" applyBorder="1"/>
    <xf numFmtId="3" fontId="0" fillId="0" borderId="0" xfId="0" applyNumberFormat="1" applyFont="1" applyBorder="1"/>
    <xf numFmtId="165" fontId="2" fillId="0" borderId="3" xfId="0" applyNumberFormat="1" applyFont="1" applyBorder="1"/>
    <xf numFmtId="0" fontId="0" fillId="0" borderId="5" xfId="0" applyFont="1" applyBorder="1"/>
    <xf numFmtId="0" fontId="0" fillId="0" borderId="4" xfId="0" applyFont="1" applyBorder="1"/>
    <xf numFmtId="3" fontId="0" fillId="0" borderId="4" xfId="0" applyNumberFormat="1" applyFont="1" applyBorder="1"/>
    <xf numFmtId="165" fontId="0" fillId="0" borderId="6" xfId="0" applyNumberFormat="1" applyFont="1" applyBorder="1"/>
    <xf numFmtId="0" fontId="0" fillId="0" borderId="7" xfId="0" applyFont="1" applyBorder="1"/>
    <xf numFmtId="165" fontId="0" fillId="0" borderId="8" xfId="0" applyNumberFormat="1" applyFont="1" applyBorder="1"/>
    <xf numFmtId="0" fontId="0" fillId="0" borderId="9" xfId="0" applyFont="1" applyBorder="1"/>
    <xf numFmtId="0" fontId="0" fillId="0" borderId="10" xfId="0" applyFont="1" applyBorder="1"/>
    <xf numFmtId="3" fontId="0" fillId="0" borderId="10" xfId="0" applyNumberFormat="1" applyFont="1" applyBorder="1"/>
    <xf numFmtId="165" fontId="0" fillId="0" borderId="11" xfId="0" applyNumberFormat="1" applyFont="1" applyBorder="1"/>
    <xf numFmtId="3" fontId="0" fillId="0" borderId="5" xfId="0" applyNumberFormat="1" applyFont="1" applyBorder="1"/>
    <xf numFmtId="3" fontId="0" fillId="0" borderId="6" xfId="0" applyNumberFormat="1" applyFont="1" applyBorder="1"/>
    <xf numFmtId="3" fontId="0" fillId="0" borderId="7" xfId="0" applyNumberFormat="1" applyFont="1" applyBorder="1"/>
    <xf numFmtId="3" fontId="0" fillId="0" borderId="8" xfId="0" applyNumberFormat="1" applyFont="1" applyBorder="1"/>
    <xf numFmtId="3" fontId="0" fillId="0" borderId="9" xfId="0" applyNumberFormat="1" applyFont="1" applyBorder="1"/>
    <xf numFmtId="3" fontId="0" fillId="0" borderId="11" xfId="0" applyNumberFormat="1" applyFont="1" applyBorder="1"/>
    <xf numFmtId="0" fontId="5" fillId="8" borderId="2" xfId="0" applyFont="1" applyFill="1" applyBorder="1" applyAlignment="1"/>
    <xf numFmtId="0" fontId="5" fillId="8" borderId="2" xfId="0" applyFont="1" applyFill="1" applyBorder="1" applyAlignment="1">
      <alignment horizontal="right"/>
    </xf>
    <xf numFmtId="0" fontId="1" fillId="7" borderId="0" xfId="0" applyFont="1" applyFill="1" applyBorder="1"/>
    <xf numFmtId="0" fontId="0" fillId="0" borderId="0" xfId="0" applyBorder="1" applyAlignment="1" applyProtection="1">
      <alignment horizontal="right"/>
      <protection locked="0"/>
    </xf>
    <xf numFmtId="1" fontId="0" fillId="0" borderId="0" xfId="0" applyNumberFormat="1" applyAlignment="1" applyProtection="1">
      <alignment horizontal="right"/>
      <protection locked="0"/>
    </xf>
    <xf numFmtId="1" fontId="0" fillId="0" borderId="0" xfId="0" applyNumberFormat="1" applyBorder="1" applyAlignment="1" applyProtection="1">
      <alignment horizontal="right"/>
      <protection locked="0"/>
    </xf>
    <xf numFmtId="1" fontId="0" fillId="0" borderId="10" xfId="0" applyNumberFormat="1" applyBorder="1" applyAlignment="1" applyProtection="1">
      <alignment horizontal="right"/>
      <protection locked="0"/>
    </xf>
    <xf numFmtId="164" fontId="0" fillId="0" borderId="0" xfId="0" applyNumberFormat="1" applyBorder="1" applyAlignment="1" applyProtection="1">
      <alignment horizontal="right"/>
      <protection locked="0"/>
    </xf>
    <xf numFmtId="0" fontId="6" fillId="0" borderId="6" xfId="0" applyFont="1" applyBorder="1" applyAlignment="1" applyProtection="1">
      <alignment horizontal="right"/>
      <protection locked="0"/>
    </xf>
    <xf numFmtId="0" fontId="6" fillId="0" borderId="8" xfId="0" applyFont="1" applyBorder="1" applyAlignment="1" applyProtection="1">
      <alignment horizontal="right"/>
      <protection locked="0"/>
    </xf>
    <xf numFmtId="0" fontId="6" fillId="0" borderId="11" xfId="0" applyFont="1" applyBorder="1" applyAlignment="1" applyProtection="1">
      <alignment horizontal="right"/>
      <protection locked="0"/>
    </xf>
    <xf numFmtId="0" fontId="0" fillId="0" borderId="7" xfId="0" applyBorder="1" applyProtection="1">
      <protection locked="0"/>
    </xf>
    <xf numFmtId="0" fontId="0" fillId="0" borderId="0" xfId="0" applyBorder="1" applyProtection="1">
      <protection locked="0"/>
    </xf>
    <xf numFmtId="0" fontId="0" fillId="0" borderId="8" xfId="0" applyBorder="1" applyProtection="1">
      <protection locked="0"/>
    </xf>
    <xf numFmtId="0" fontId="0" fillId="0" borderId="9" xfId="0" applyBorder="1" applyProtection="1">
      <protection locked="0"/>
    </xf>
    <xf numFmtId="0" fontId="0" fillId="0" borderId="10" xfId="0" applyBorder="1" applyProtection="1">
      <protection locked="0"/>
    </xf>
    <xf numFmtId="0" fontId="0" fillId="0" borderId="11" xfId="0" applyBorder="1" applyProtection="1">
      <protection locked="0"/>
    </xf>
    <xf numFmtId="0" fontId="9" fillId="0" borderId="3" xfId="0" applyFont="1" applyFill="1" applyBorder="1" applyAlignment="1" applyProtection="1">
      <alignment horizontal="center"/>
      <protection locked="0"/>
    </xf>
    <xf numFmtId="0" fontId="2" fillId="6" borderId="12" xfId="0" applyFont="1" applyFill="1" applyBorder="1" applyAlignment="1">
      <alignment horizontal="center" wrapText="1"/>
    </xf>
    <xf numFmtId="0" fontId="2" fillId="6" borderId="13" xfId="0" applyFont="1" applyFill="1" applyBorder="1" applyAlignment="1">
      <alignment horizontal="center"/>
    </xf>
    <xf numFmtId="9" fontId="0" fillId="0" borderId="14" xfId="0" applyNumberFormat="1" applyBorder="1"/>
    <xf numFmtId="9" fontId="0" fillId="0" borderId="13" xfId="0" applyNumberFormat="1" applyBorder="1"/>
    <xf numFmtId="0" fontId="3" fillId="7" borderId="0" xfId="0" applyFont="1" applyFill="1" applyAlignment="1">
      <alignment horizontal="left" vertical="top"/>
    </xf>
    <xf numFmtId="0" fontId="4" fillId="7" borderId="0" xfId="0" applyFont="1" applyFill="1" applyAlignment="1">
      <alignment horizontal="left" vertical="top"/>
    </xf>
    <xf numFmtId="0" fontId="0" fillId="0" borderId="0" xfId="0" applyAlignment="1">
      <alignment horizontal="left" vertical="top"/>
    </xf>
    <xf numFmtId="0" fontId="1" fillId="7" borderId="1" xfId="0" applyFont="1" applyFill="1" applyBorder="1" applyAlignment="1">
      <alignment horizontal="left" vertical="top"/>
    </xf>
    <xf numFmtId="0" fontId="3" fillId="7" borderId="0" xfId="0" applyFont="1" applyFill="1" applyAlignment="1">
      <alignment horizontal="left" vertical="top" wrapText="1"/>
    </xf>
    <xf numFmtId="0" fontId="0" fillId="0" borderId="0" xfId="0" applyAlignment="1">
      <alignment horizontal="left" vertical="top" wrapText="1"/>
    </xf>
    <xf numFmtId="0" fontId="1" fillId="7" borderId="3" xfId="0" applyFont="1" applyFill="1" applyBorder="1" applyAlignment="1">
      <alignment horizontal="left" vertical="top" wrapText="1"/>
    </xf>
    <xf numFmtId="0" fontId="0" fillId="7" borderId="3" xfId="0" applyFill="1" applyBorder="1" applyAlignment="1">
      <alignment horizontal="left" vertical="top" wrapText="1"/>
    </xf>
    <xf numFmtId="0" fontId="2" fillId="0" borderId="15" xfId="0" applyFont="1" applyBorder="1" applyAlignment="1">
      <alignment horizontal="left" vertical="top" wrapText="1"/>
    </xf>
    <xf numFmtId="0" fontId="0" fillId="0" borderId="15" xfId="0" applyBorder="1" applyAlignment="1">
      <alignment horizontal="left" vertical="top" wrapText="1"/>
    </xf>
    <xf numFmtId="0" fontId="0" fillId="0" borderId="15" xfId="0" applyFill="1" applyBorder="1" applyAlignment="1">
      <alignment horizontal="left" vertical="top" wrapText="1"/>
    </xf>
    <xf numFmtId="0" fontId="1" fillId="12" borderId="15" xfId="0" applyFont="1" applyFill="1" applyBorder="1" applyAlignment="1">
      <alignment horizontal="left" vertical="top"/>
    </xf>
    <xf numFmtId="0" fontId="0" fillId="3" borderId="0" xfId="0" applyFill="1" applyAlignment="1">
      <alignment horizontal="left" vertical="top"/>
    </xf>
    <xf numFmtId="0" fontId="0" fillId="3" borderId="0" xfId="0" applyFill="1" applyAlignment="1">
      <alignment horizontal="left" vertical="top" wrapText="1"/>
    </xf>
    <xf numFmtId="0" fontId="3" fillId="10" borderId="15" xfId="1" quotePrefix="1" applyFont="1" applyFill="1" applyBorder="1" applyAlignment="1" applyProtection="1">
      <alignment horizontal="left" vertical="center"/>
    </xf>
    <xf numFmtId="0" fontId="3" fillId="10" borderId="15" xfId="1" applyFont="1" applyFill="1" applyBorder="1" applyAlignment="1" applyProtection="1">
      <alignment horizontal="left" vertical="center"/>
    </xf>
    <xf numFmtId="0" fontId="3" fillId="11" borderId="15" xfId="1" applyFont="1" applyFill="1" applyBorder="1" applyAlignment="1" applyProtection="1">
      <alignment horizontal="left" vertical="center"/>
    </xf>
    <xf numFmtId="0" fontId="3" fillId="13" borderId="15" xfId="1" applyFont="1" applyFill="1" applyBorder="1" applyAlignment="1" applyProtection="1">
      <alignment horizontal="left" vertical="center"/>
    </xf>
    <xf numFmtId="0" fontId="1" fillId="2" borderId="7" xfId="0" applyFont="1" applyFill="1" applyBorder="1" applyAlignment="1"/>
    <xf numFmtId="0" fontId="1" fillId="2" borderId="0" xfId="0" applyFont="1" applyFill="1" applyBorder="1" applyAlignment="1"/>
    <xf numFmtId="0" fontId="1" fillId="2" borderId="8" xfId="0" applyFont="1" applyFill="1" applyBorder="1" applyAlignment="1"/>
    <xf numFmtId="0" fontId="1" fillId="2" borderId="5" xfId="0" applyFont="1" applyFill="1" applyBorder="1" applyAlignment="1"/>
    <xf numFmtId="0" fontId="1" fillId="2" borderId="4" xfId="0" applyFont="1" applyFill="1" applyBorder="1" applyAlignment="1"/>
    <xf numFmtId="0" fontId="1" fillId="2" borderId="6" xfId="0" applyFont="1" applyFill="1" applyBorder="1" applyAlignment="1"/>
    <xf numFmtId="0" fontId="4" fillId="2" borderId="0" xfId="0" applyFont="1" applyFill="1" applyAlignment="1">
      <alignment horizontal="left"/>
    </xf>
    <xf numFmtId="0" fontId="6" fillId="0" borderId="2" xfId="0" applyFont="1" applyBorder="1" applyAlignment="1" applyProtection="1">
      <alignment horizontal="right"/>
      <protection locked="0"/>
    </xf>
    <xf numFmtId="0" fontId="6" fillId="0" borderId="3" xfId="0" applyFont="1" applyBorder="1" applyAlignment="1" applyProtection="1">
      <alignment horizontal="right"/>
      <protection locked="0"/>
    </xf>
    <xf numFmtId="0" fontId="5" fillId="2" borderId="1" xfId="0" applyFont="1" applyFill="1" applyBorder="1" applyAlignment="1">
      <alignment horizontal="left"/>
    </xf>
    <xf numFmtId="0" fontId="5" fillId="2" borderId="2" xfId="0" applyFont="1" applyFill="1" applyBorder="1" applyAlignment="1">
      <alignment horizontal="left"/>
    </xf>
    <xf numFmtId="0" fontId="5" fillId="2" borderId="3" xfId="0" applyFont="1" applyFill="1" applyBorder="1" applyAlignment="1">
      <alignment horizontal="left"/>
    </xf>
    <xf numFmtId="0" fontId="2" fillId="9" borderId="1" xfId="0" applyFont="1" applyFill="1" applyBorder="1" applyAlignment="1">
      <alignment horizontal="center"/>
    </xf>
    <xf numFmtId="0" fontId="2" fillId="9" borderId="2" xfId="0" applyFont="1" applyFill="1" applyBorder="1" applyAlignment="1">
      <alignment horizontal="center"/>
    </xf>
    <xf numFmtId="0" fontId="2" fillId="9" borderId="3" xfId="0" applyFont="1" applyFill="1" applyBorder="1" applyAlignment="1">
      <alignment horizontal="center"/>
    </xf>
    <xf numFmtId="0" fontId="4" fillId="8" borderId="0" xfId="0" applyFont="1" applyFill="1"/>
    <xf numFmtId="0" fontId="5" fillId="8" borderId="1" xfId="0" applyFont="1" applyFill="1" applyBorder="1" applyAlignment="1"/>
    <xf numFmtId="0" fontId="5" fillId="8" borderId="2" xfId="0" applyFont="1" applyFill="1" applyBorder="1" applyAlignment="1"/>
    <xf numFmtId="0" fontId="4" fillId="5" borderId="0" xfId="0" applyFont="1" applyFill="1"/>
    <xf numFmtId="0" fontId="5" fillId="5" borderId="1" xfId="0" applyFont="1" applyFill="1" applyBorder="1"/>
    <xf numFmtId="0" fontId="5" fillId="5" borderId="2" xfId="0" applyFont="1" applyFill="1" applyBorder="1"/>
    <xf numFmtId="0" fontId="5" fillId="5" borderId="3" xfId="0" applyFont="1" applyFill="1" applyBorder="1"/>
    <xf numFmtId="0" fontId="8" fillId="6" borderId="1" xfId="0" applyFont="1" applyFill="1" applyBorder="1" applyAlignment="1">
      <alignment horizontal="center"/>
    </xf>
    <xf numFmtId="0" fontId="8" fillId="6" borderId="2" xfId="0" applyFont="1" applyFill="1" applyBorder="1" applyAlignment="1">
      <alignment horizontal="center"/>
    </xf>
    <xf numFmtId="0" fontId="8" fillId="6" borderId="3" xfId="0" applyFont="1" applyFill="1" applyBorder="1" applyAlignment="1">
      <alignment horizontal="center"/>
    </xf>
    <xf numFmtId="0" fontId="2" fillId="6" borderId="5" xfId="0" applyFont="1" applyFill="1" applyBorder="1" applyAlignment="1">
      <alignment horizontal="right"/>
    </xf>
    <xf numFmtId="0" fontId="2" fillId="6" borderId="4" xfId="0" applyFont="1" applyFill="1" applyBorder="1" applyAlignment="1">
      <alignment horizontal="right"/>
    </xf>
    <xf numFmtId="0" fontId="2" fillId="6" borderId="6" xfId="0" applyFont="1" applyFill="1" applyBorder="1" applyAlignment="1">
      <alignment horizontal="right"/>
    </xf>
    <xf numFmtId="0" fontId="2" fillId="6" borderId="9" xfId="0" applyFont="1" applyFill="1" applyBorder="1" applyAlignment="1">
      <alignment horizontal="right"/>
    </xf>
    <xf numFmtId="0" fontId="2" fillId="6" borderId="10" xfId="0" applyFont="1" applyFill="1" applyBorder="1" applyAlignment="1">
      <alignment horizontal="right"/>
    </xf>
    <xf numFmtId="0" fontId="2" fillId="6" borderId="11" xfId="0" applyFont="1" applyFill="1" applyBorder="1" applyAlignment="1">
      <alignment horizontal="right"/>
    </xf>
  </cellXfs>
  <cellStyles count="2">
    <cellStyle name="Hyperlink" xfId="1" builtinId="8"/>
    <cellStyle name="Normal" xfId="0" builtinId="0"/>
  </cellStyles>
  <dxfs count="11">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theme="0"/>
        <name val="Calibri"/>
        <scheme val="minor"/>
      </font>
      <fill>
        <patternFill patternType="solid">
          <fgColor indexed="64"/>
          <bgColor theme="1" tint="0.249977111117893"/>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diagonalUp="0" diagonalDown="0">
        <left/>
        <right/>
        <top/>
        <bottom/>
        <vertical/>
        <horizontal/>
      </border>
    </dxf>
    <dxf>
      <border diagonalUp="0" diagonalDown="0">
        <left/>
        <right/>
        <top/>
        <bottom/>
        <vertical/>
        <horizontal/>
      </border>
    </dxf>
    <dxf>
      <font>
        <b/>
        <i val="0"/>
        <color theme="0"/>
      </font>
      <fill>
        <patternFill>
          <bgColor theme="1" tint="0.24994659260841701"/>
        </patternFill>
      </fill>
    </dxf>
  </dxfs>
  <tableStyles count="1" defaultTableStyle="TableStyleMedium2" defaultPivotStyle="PivotStyleLight16">
    <tableStyle name="Table Style 1" pivot="0" count="3">
      <tableStyleElement type="headerRow" dxfId="1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tables/table1.xml><?xml version="1.0" encoding="utf-8"?>
<table xmlns="http://schemas.openxmlformats.org/spreadsheetml/2006/main" id="1" name="MassUnitsTable" displayName="MassUnitsTable" ref="A1:C6" totalsRowShown="0" headerRowDxfId="1" tableBorderDxfId="0">
  <autoFilter ref="A1:C6">
    <filterColumn colId="0" hiddenButton="1"/>
    <filterColumn colId="1" hiddenButton="1"/>
    <filterColumn colId="2" hiddenButton="1"/>
  </autoFilter>
  <tableColumns count="3">
    <tableColumn id="1" name="Mass Units"/>
    <tableColumn id="2" name="Scale Factor"/>
    <tableColumn id="3" name="Description"/>
  </tableColumns>
  <tableStyleInfo showFirstColumn="0" showLastColumn="0" showRowStripes="0"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D17"/>
  <sheetViews>
    <sheetView tabSelected="1" workbookViewId="0"/>
  </sheetViews>
  <sheetFormatPr defaultColWidth="0" defaultRowHeight="15" zeroHeight="1" x14ac:dyDescent="0.25"/>
  <cols>
    <col min="1" max="1" width="1.140625" style="127" customWidth="1"/>
    <col min="2" max="2" width="21.42578125" style="127" customWidth="1"/>
    <col min="3" max="3" width="71.42578125" style="130" customWidth="1"/>
    <col min="4" max="4" width="1.140625" style="127" customWidth="1"/>
    <col min="5" max="16384" width="9.140625" style="127" hidden="1"/>
  </cols>
  <sheetData>
    <row r="1" spans="1:4" ht="26.25" x14ac:dyDescent="0.25">
      <c r="A1" s="125"/>
      <c r="B1" s="126" t="s">
        <v>115</v>
      </c>
      <c r="C1" s="129"/>
      <c r="D1" s="125"/>
    </row>
    <row r="2" spans="1:4" ht="15.75" thickBot="1" x14ac:dyDescent="0.3">
      <c r="A2" s="137"/>
      <c r="B2" s="137"/>
      <c r="C2" s="138"/>
      <c r="D2" s="137"/>
    </row>
    <row r="3" spans="1:4" ht="15.75" thickBot="1" x14ac:dyDescent="0.3">
      <c r="A3" s="137"/>
      <c r="B3" s="128" t="s">
        <v>114</v>
      </c>
      <c r="C3" s="131"/>
      <c r="D3" s="137"/>
    </row>
    <row r="4" spans="1:4" ht="15.75" thickBot="1" x14ac:dyDescent="0.3">
      <c r="A4" s="137"/>
      <c r="B4" s="136" t="s">
        <v>116</v>
      </c>
      <c r="C4" s="133" t="s">
        <v>117</v>
      </c>
      <c r="D4" s="137"/>
    </row>
    <row r="5" spans="1:4" ht="120.75" thickBot="1" x14ac:dyDescent="0.3">
      <c r="A5" s="137"/>
      <c r="B5" s="136" t="s">
        <v>118</v>
      </c>
      <c r="C5" s="134" t="s">
        <v>122</v>
      </c>
      <c r="D5" s="137"/>
    </row>
    <row r="6" spans="1:4" ht="30.75" thickBot="1" x14ac:dyDescent="0.3">
      <c r="A6" s="137"/>
      <c r="B6" s="136" t="s">
        <v>119</v>
      </c>
      <c r="C6" s="134" t="s">
        <v>120</v>
      </c>
      <c r="D6" s="137"/>
    </row>
    <row r="7" spans="1:4" ht="120.75" thickBot="1" x14ac:dyDescent="0.3">
      <c r="A7" s="137"/>
      <c r="B7" s="136" t="s">
        <v>121</v>
      </c>
      <c r="C7" s="134" t="s">
        <v>137</v>
      </c>
      <c r="D7" s="137"/>
    </row>
    <row r="8" spans="1:4" ht="15.75" thickBot="1" x14ac:dyDescent="0.3">
      <c r="A8" s="137"/>
      <c r="B8" s="137"/>
      <c r="C8" s="138"/>
      <c r="D8" s="137"/>
    </row>
    <row r="9" spans="1:4" ht="15.75" thickBot="1" x14ac:dyDescent="0.3">
      <c r="A9" s="137"/>
      <c r="B9" s="128" t="s">
        <v>123</v>
      </c>
      <c r="C9" s="132"/>
      <c r="D9" s="137"/>
    </row>
    <row r="10" spans="1:4" ht="75.75" thickBot="1" x14ac:dyDescent="0.3">
      <c r="A10" s="137"/>
      <c r="B10" s="139" t="s">
        <v>124</v>
      </c>
      <c r="C10" s="135" t="s">
        <v>138</v>
      </c>
      <c r="D10" s="137"/>
    </row>
    <row r="11" spans="1:4" ht="60.75" thickBot="1" x14ac:dyDescent="0.3">
      <c r="A11" s="137"/>
      <c r="B11" s="140" t="s">
        <v>125</v>
      </c>
      <c r="C11" s="134" t="s">
        <v>128</v>
      </c>
      <c r="D11" s="137"/>
    </row>
    <row r="12" spans="1:4" ht="60.75" thickBot="1" x14ac:dyDescent="0.3">
      <c r="A12" s="137"/>
      <c r="B12" s="141" t="s">
        <v>126</v>
      </c>
      <c r="C12" s="134" t="s">
        <v>132</v>
      </c>
      <c r="D12" s="137"/>
    </row>
    <row r="13" spans="1:4" ht="45.75" thickBot="1" x14ac:dyDescent="0.3">
      <c r="A13" s="137"/>
      <c r="B13" s="141" t="s">
        <v>127</v>
      </c>
      <c r="C13" s="134" t="s">
        <v>133</v>
      </c>
      <c r="D13" s="137"/>
    </row>
    <row r="14" spans="1:4" ht="75.75" thickBot="1" x14ac:dyDescent="0.3">
      <c r="A14" s="137"/>
      <c r="B14" s="142" t="s">
        <v>129</v>
      </c>
      <c r="C14" s="134" t="s">
        <v>134</v>
      </c>
      <c r="D14" s="137"/>
    </row>
    <row r="15" spans="1:4" ht="75.75" thickBot="1" x14ac:dyDescent="0.3">
      <c r="A15" s="137"/>
      <c r="B15" s="142" t="s">
        <v>130</v>
      </c>
      <c r="C15" s="134" t="s">
        <v>135</v>
      </c>
      <c r="D15" s="137"/>
    </row>
    <row r="16" spans="1:4" ht="60.75" thickBot="1" x14ac:dyDescent="0.3">
      <c r="A16" s="137"/>
      <c r="B16" s="142" t="s">
        <v>131</v>
      </c>
      <c r="C16" s="134" t="s">
        <v>136</v>
      </c>
      <c r="D16" s="137"/>
    </row>
    <row r="17" spans="1:4" ht="6" customHeight="1" x14ac:dyDescent="0.25">
      <c r="A17" s="137"/>
      <c r="B17" s="137"/>
      <c r="C17" s="138"/>
      <c r="D17" s="137"/>
    </row>
  </sheetData>
  <sheetProtection sheet="1" objects="1" scenarios="1"/>
  <hyperlinks>
    <hyperlink ref="B10" location="'INPUT | Vehicle'!C3" display="INPUT | Vehicle"/>
    <hyperlink ref="B11" location="'INPUT | Operations'!C3" display="INPUT | Operations"/>
    <hyperlink ref="B12" location="'OUTPUT | Mode'!O3" display="OUTPUT | Mode"/>
    <hyperlink ref="B13" location="'OUTPUT | Detail'!R3" display="OUTPUT | Detail"/>
    <hyperlink ref="B14" location="'CALC | Main Engine'!B8" display="CALC | Main Engine"/>
    <hyperlink ref="B15" location="'CALC | Booster'!B8" display="CALC | Booster"/>
    <hyperlink ref="B16" location="'CALC | Modes'!B8" display="CALC | Modes"/>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C6"/>
  <sheetViews>
    <sheetView workbookViewId="0"/>
  </sheetViews>
  <sheetFormatPr defaultRowHeight="15" x14ac:dyDescent="0.25"/>
  <cols>
    <col min="1" max="1" width="12.85546875" customWidth="1"/>
    <col min="2" max="2" width="13.5703125" customWidth="1"/>
    <col min="3" max="3" width="14" bestFit="1" customWidth="1"/>
  </cols>
  <sheetData>
    <row r="1" spans="1:3" x14ac:dyDescent="0.25">
      <c r="A1" s="105" t="s">
        <v>95</v>
      </c>
      <c r="B1" s="105" t="s">
        <v>96</v>
      </c>
      <c r="C1" s="105" t="s">
        <v>102</v>
      </c>
    </row>
    <row r="2" spans="1:3" x14ac:dyDescent="0.25">
      <c r="A2" s="5" t="s">
        <v>97</v>
      </c>
      <c r="B2" s="5">
        <v>1</v>
      </c>
      <c r="C2" s="5" t="s">
        <v>104</v>
      </c>
    </row>
    <row r="3" spans="1:3" x14ac:dyDescent="0.25">
      <c r="A3" s="5" t="s">
        <v>98</v>
      </c>
      <c r="B3" s="5">
        <v>1000</v>
      </c>
      <c r="C3" s="5" t="s">
        <v>103</v>
      </c>
    </row>
    <row r="4" spans="1:3" x14ac:dyDescent="0.25">
      <c r="A4" s="5" t="s">
        <v>99</v>
      </c>
      <c r="B4" s="5">
        <v>1E-3</v>
      </c>
      <c r="C4" s="5" t="s">
        <v>105</v>
      </c>
    </row>
    <row r="5" spans="1:3" x14ac:dyDescent="0.25">
      <c r="A5" s="5" t="s">
        <v>100</v>
      </c>
      <c r="B5" s="5">
        <f>1/0.45359237</f>
        <v>2.2046226218487757</v>
      </c>
      <c r="C5" s="5" t="s">
        <v>106</v>
      </c>
    </row>
    <row r="6" spans="1:3" x14ac:dyDescent="0.25">
      <c r="A6" s="5" t="s">
        <v>101</v>
      </c>
      <c r="B6" s="5">
        <f>B5/2000</f>
        <v>1.1023113109243879E-3</v>
      </c>
      <c r="C6" s="5" t="s">
        <v>107</v>
      </c>
    </row>
  </sheetData>
  <sheetProtection sheet="1" objects="1" scenarios="1"/>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27"/>
  <sheetViews>
    <sheetView workbookViewId="0">
      <selection activeCell="C3" sqref="C3:D3"/>
    </sheetView>
  </sheetViews>
  <sheetFormatPr defaultColWidth="0" defaultRowHeight="15" zeroHeight="1" x14ac:dyDescent="0.25"/>
  <cols>
    <col min="1" max="1" width="1.140625" customWidth="1"/>
    <col min="2" max="2" width="20.7109375" customWidth="1"/>
    <col min="3" max="3" width="15.7109375" customWidth="1"/>
    <col min="4" max="4" width="8.7109375" customWidth="1"/>
    <col min="5" max="5" width="4.7109375" customWidth="1"/>
    <col min="6" max="6" width="20.7109375" customWidth="1"/>
    <col min="7" max="7" width="15.7109375" customWidth="1"/>
    <col min="8" max="8" width="8.7109375" customWidth="1"/>
    <col min="9" max="9" width="1.140625" customWidth="1"/>
    <col min="10" max="16384" width="9.140625" hidden="1"/>
  </cols>
  <sheetData>
    <row r="1" spans="1:9" s="1" customFormat="1" ht="26.25" x14ac:dyDescent="0.4">
      <c r="A1" s="2"/>
      <c r="B1" s="149" t="s">
        <v>29</v>
      </c>
      <c r="C1" s="149"/>
      <c r="D1" s="149"/>
      <c r="E1" s="149"/>
      <c r="F1" s="149"/>
      <c r="G1" s="149"/>
      <c r="H1" s="149"/>
      <c r="I1" s="2"/>
    </row>
    <row r="2" spans="1:9" ht="15" customHeight="1" thickBot="1" x14ac:dyDescent="0.3">
      <c r="A2" s="10"/>
      <c r="B2" s="10"/>
      <c r="C2" s="10"/>
      <c r="D2" s="10"/>
      <c r="E2" s="10"/>
      <c r="F2" s="10"/>
      <c r="G2" s="10"/>
      <c r="H2" s="10"/>
      <c r="I2" s="10"/>
    </row>
    <row r="3" spans="1:9" ht="16.5" thickBot="1" x14ac:dyDescent="0.3">
      <c r="A3" s="10"/>
      <c r="B3" s="3" t="s">
        <v>0</v>
      </c>
      <c r="C3" s="150" t="s">
        <v>108</v>
      </c>
      <c r="D3" s="151"/>
      <c r="E3" s="10"/>
      <c r="F3" s="10"/>
      <c r="G3" s="10"/>
      <c r="H3" s="10"/>
      <c r="I3" s="10"/>
    </row>
    <row r="4" spans="1:9" ht="24" customHeight="1" thickBot="1" x14ac:dyDescent="0.3">
      <c r="A4" s="10"/>
      <c r="B4" s="10"/>
      <c r="C4" s="10"/>
      <c r="D4" s="10"/>
      <c r="E4" s="10"/>
      <c r="F4" s="10"/>
      <c r="G4" s="10"/>
      <c r="H4" s="10"/>
      <c r="I4" s="10"/>
    </row>
    <row r="5" spans="1:9" ht="16.5" thickBot="1" x14ac:dyDescent="0.3">
      <c r="A5" s="10"/>
      <c r="B5" s="3" t="s">
        <v>27</v>
      </c>
      <c r="C5" s="150" t="s">
        <v>109</v>
      </c>
      <c r="D5" s="151"/>
      <c r="E5" s="10"/>
      <c r="F5" s="3" t="s">
        <v>28</v>
      </c>
      <c r="G5" s="150" t="s">
        <v>110</v>
      </c>
      <c r="H5" s="151"/>
      <c r="I5" s="10"/>
    </row>
    <row r="6" spans="1:9" x14ac:dyDescent="0.25">
      <c r="A6" s="10"/>
      <c r="B6" s="146" t="s">
        <v>11</v>
      </c>
      <c r="C6" s="147"/>
      <c r="D6" s="148"/>
      <c r="E6" s="10"/>
      <c r="F6" s="146" t="s">
        <v>11</v>
      </c>
      <c r="G6" s="147"/>
      <c r="H6" s="148"/>
      <c r="I6" s="10"/>
    </row>
    <row r="7" spans="1:9" x14ac:dyDescent="0.25">
      <c r="A7" s="10"/>
      <c r="B7" s="12" t="s">
        <v>1</v>
      </c>
      <c r="C7" s="13" t="s">
        <v>2</v>
      </c>
      <c r="D7" s="14" t="s">
        <v>3</v>
      </c>
      <c r="E7" s="10"/>
      <c r="F7" s="12" t="s">
        <v>1</v>
      </c>
      <c r="G7" s="13" t="s">
        <v>2</v>
      </c>
      <c r="H7" s="14" t="s">
        <v>3</v>
      </c>
      <c r="I7" s="10"/>
    </row>
    <row r="8" spans="1:9" x14ac:dyDescent="0.25">
      <c r="A8" s="10"/>
      <c r="B8" s="4" t="s">
        <v>4</v>
      </c>
      <c r="C8" s="106">
        <v>3</v>
      </c>
      <c r="D8" s="6"/>
      <c r="E8" s="10"/>
      <c r="F8" s="4" t="s">
        <v>26</v>
      </c>
      <c r="G8" s="106">
        <v>2</v>
      </c>
      <c r="H8" s="6"/>
      <c r="I8" s="10"/>
    </row>
    <row r="9" spans="1:9" x14ac:dyDescent="0.25">
      <c r="A9" s="10"/>
      <c r="B9" s="4" t="s">
        <v>5</v>
      </c>
      <c r="C9" s="106" t="s">
        <v>111</v>
      </c>
      <c r="D9" s="6"/>
      <c r="E9" s="10"/>
      <c r="F9" s="4" t="s">
        <v>5</v>
      </c>
      <c r="G9" s="106" t="s">
        <v>112</v>
      </c>
      <c r="H9" s="6"/>
      <c r="I9" s="10"/>
    </row>
    <row r="10" spans="1:9" x14ac:dyDescent="0.25">
      <c r="A10" s="10"/>
      <c r="B10" s="4" t="s">
        <v>6</v>
      </c>
      <c r="C10" s="106">
        <v>465.8</v>
      </c>
      <c r="D10" s="6" t="s">
        <v>7</v>
      </c>
      <c r="E10" s="10"/>
      <c r="F10" s="4" t="s">
        <v>6</v>
      </c>
      <c r="G10" s="106">
        <v>4081.3</v>
      </c>
      <c r="H10" s="6" t="s">
        <v>7</v>
      </c>
      <c r="I10" s="10"/>
    </row>
    <row r="11" spans="1:9" x14ac:dyDescent="0.25">
      <c r="A11" s="10"/>
      <c r="B11" s="4" t="s">
        <v>8</v>
      </c>
      <c r="C11" s="106">
        <v>516</v>
      </c>
      <c r="D11" s="6" t="s">
        <v>9</v>
      </c>
      <c r="E11" s="10"/>
      <c r="F11" s="4" t="s">
        <v>8</v>
      </c>
      <c r="G11" s="106">
        <v>123</v>
      </c>
      <c r="H11" s="6" t="s">
        <v>9</v>
      </c>
      <c r="I11" s="10"/>
    </row>
    <row r="12" spans="1:9" x14ac:dyDescent="0.25">
      <c r="A12" s="10"/>
      <c r="B12" s="4"/>
      <c r="C12" s="5"/>
      <c r="D12" s="6"/>
      <c r="E12" s="10"/>
      <c r="F12" s="4"/>
      <c r="G12" s="5"/>
      <c r="H12" s="6"/>
      <c r="I12" s="10"/>
    </row>
    <row r="13" spans="1:9" x14ac:dyDescent="0.25">
      <c r="A13" s="10"/>
      <c r="B13" s="143" t="s">
        <v>10</v>
      </c>
      <c r="C13" s="144"/>
      <c r="D13" s="145"/>
      <c r="E13" s="10"/>
      <c r="F13" s="143" t="s">
        <v>10</v>
      </c>
      <c r="G13" s="144"/>
      <c r="H13" s="145"/>
      <c r="I13" s="10"/>
    </row>
    <row r="14" spans="1:9" x14ac:dyDescent="0.25">
      <c r="A14" s="10"/>
      <c r="B14" s="12" t="s">
        <v>12</v>
      </c>
      <c r="C14" s="13" t="s">
        <v>13</v>
      </c>
      <c r="D14" s="14" t="s">
        <v>3</v>
      </c>
      <c r="E14" s="10"/>
      <c r="F14" s="12" t="s">
        <v>12</v>
      </c>
      <c r="G14" s="13" t="s">
        <v>13</v>
      </c>
      <c r="H14" s="14" t="s">
        <v>3</v>
      </c>
      <c r="I14" s="10"/>
    </row>
    <row r="15" spans="1:9" x14ac:dyDescent="0.25">
      <c r="A15" s="10"/>
      <c r="B15" s="4" t="s">
        <v>14</v>
      </c>
      <c r="C15" s="107">
        <v>0</v>
      </c>
      <c r="D15" s="6" t="s">
        <v>15</v>
      </c>
      <c r="E15" s="10"/>
      <c r="F15" s="4" t="s">
        <v>14</v>
      </c>
      <c r="G15" s="108">
        <v>301</v>
      </c>
      <c r="H15" s="6" t="s">
        <v>15</v>
      </c>
      <c r="I15" s="10"/>
    </row>
    <row r="16" spans="1:9" x14ac:dyDescent="0.25">
      <c r="A16" s="10"/>
      <c r="B16" s="4" t="s">
        <v>16</v>
      </c>
      <c r="C16" s="107">
        <v>0</v>
      </c>
      <c r="D16" s="6" t="s">
        <v>15</v>
      </c>
      <c r="E16" s="10"/>
      <c r="F16" s="4" t="s">
        <v>16</v>
      </c>
      <c r="G16" s="108">
        <v>241</v>
      </c>
      <c r="H16" s="6" t="s">
        <v>15</v>
      </c>
      <c r="I16" s="10"/>
    </row>
    <row r="17" spans="1:9" x14ac:dyDescent="0.25">
      <c r="A17" s="10"/>
      <c r="B17" s="4" t="s">
        <v>17</v>
      </c>
      <c r="C17" s="107">
        <v>0</v>
      </c>
      <c r="D17" s="6" t="s">
        <v>15</v>
      </c>
      <c r="E17" s="10"/>
      <c r="F17" s="4" t="s">
        <v>17</v>
      </c>
      <c r="G17" s="108">
        <v>34</v>
      </c>
      <c r="H17" s="6" t="s">
        <v>15</v>
      </c>
      <c r="I17" s="10"/>
    </row>
    <row r="18" spans="1:9" x14ac:dyDescent="0.25">
      <c r="A18" s="10"/>
      <c r="B18" s="4" t="s">
        <v>18</v>
      </c>
      <c r="C18" s="107">
        <v>959</v>
      </c>
      <c r="D18" s="6" t="s">
        <v>15</v>
      </c>
      <c r="E18" s="10"/>
      <c r="F18" s="4" t="s">
        <v>18</v>
      </c>
      <c r="G18" s="108">
        <v>93</v>
      </c>
      <c r="H18" s="6" t="s">
        <v>15</v>
      </c>
      <c r="I18" s="10"/>
    </row>
    <row r="19" spans="1:9" x14ac:dyDescent="0.25">
      <c r="A19" s="10"/>
      <c r="B19" s="4" t="s">
        <v>19</v>
      </c>
      <c r="C19" s="107">
        <v>0</v>
      </c>
      <c r="D19" s="6" t="s">
        <v>15</v>
      </c>
      <c r="E19" s="10"/>
      <c r="F19" s="4" t="s">
        <v>19</v>
      </c>
      <c r="G19" s="108">
        <v>0</v>
      </c>
      <c r="H19" s="6" t="s">
        <v>15</v>
      </c>
      <c r="I19" s="10"/>
    </row>
    <row r="20" spans="1:9" x14ac:dyDescent="0.25">
      <c r="A20" s="10"/>
      <c r="B20" s="4" t="s">
        <v>20</v>
      </c>
      <c r="C20" s="107">
        <v>35</v>
      </c>
      <c r="D20" s="6" t="s">
        <v>15</v>
      </c>
      <c r="E20" s="10"/>
      <c r="F20" s="4" t="s">
        <v>20</v>
      </c>
      <c r="G20" s="108">
        <v>21</v>
      </c>
      <c r="H20" s="6" t="s">
        <v>15</v>
      </c>
      <c r="I20" s="10"/>
    </row>
    <row r="21" spans="1:9" x14ac:dyDescent="0.25">
      <c r="A21" s="10"/>
      <c r="B21" s="4" t="s">
        <v>21</v>
      </c>
      <c r="C21" s="107">
        <v>0</v>
      </c>
      <c r="D21" s="6" t="s">
        <v>15</v>
      </c>
      <c r="E21" s="10"/>
      <c r="F21" s="4" t="s">
        <v>21</v>
      </c>
      <c r="G21" s="110">
        <v>0.2</v>
      </c>
      <c r="H21" s="6" t="s">
        <v>15</v>
      </c>
      <c r="I21" s="10"/>
    </row>
    <row r="22" spans="1:9" x14ac:dyDescent="0.25">
      <c r="A22" s="10"/>
      <c r="B22" s="4" t="s">
        <v>22</v>
      </c>
      <c r="C22" s="107">
        <v>0</v>
      </c>
      <c r="D22" s="6" t="s">
        <v>15</v>
      </c>
      <c r="E22" s="10"/>
      <c r="F22" s="4" t="s">
        <v>22</v>
      </c>
      <c r="G22" s="108">
        <v>212</v>
      </c>
      <c r="H22" s="6" t="s">
        <v>15</v>
      </c>
      <c r="I22" s="10"/>
    </row>
    <row r="23" spans="1:9" x14ac:dyDescent="0.25">
      <c r="A23" s="10"/>
      <c r="B23" s="4" t="s">
        <v>23</v>
      </c>
      <c r="C23" s="107">
        <v>0</v>
      </c>
      <c r="D23" s="6" t="s">
        <v>15</v>
      </c>
      <c r="E23" s="10"/>
      <c r="F23" s="4" t="s">
        <v>23</v>
      </c>
      <c r="G23" s="108">
        <v>3</v>
      </c>
      <c r="H23" s="6" t="s">
        <v>15</v>
      </c>
      <c r="I23" s="10"/>
    </row>
    <row r="24" spans="1:9" x14ac:dyDescent="0.25">
      <c r="A24" s="10"/>
      <c r="B24" s="4" t="s">
        <v>24</v>
      </c>
      <c r="C24" s="107">
        <v>0</v>
      </c>
      <c r="D24" s="6" t="s">
        <v>15</v>
      </c>
      <c r="E24" s="10"/>
      <c r="F24" s="4" t="s">
        <v>24</v>
      </c>
      <c r="G24" s="108">
        <v>0</v>
      </c>
      <c r="H24" s="6" t="s">
        <v>15</v>
      </c>
      <c r="I24" s="10"/>
    </row>
    <row r="25" spans="1:9" x14ac:dyDescent="0.25">
      <c r="A25" s="10"/>
      <c r="B25" s="4" t="s">
        <v>25</v>
      </c>
      <c r="C25" s="108">
        <v>0</v>
      </c>
      <c r="D25" s="6" t="s">
        <v>15</v>
      </c>
      <c r="E25" s="10"/>
      <c r="F25" s="4" t="s">
        <v>25</v>
      </c>
      <c r="G25" s="108">
        <v>0</v>
      </c>
      <c r="H25" s="6" t="s">
        <v>15</v>
      </c>
      <c r="I25" s="10"/>
    </row>
    <row r="26" spans="1:9" ht="15.75" thickBot="1" x14ac:dyDescent="0.3">
      <c r="A26" s="10"/>
      <c r="B26" s="7" t="s">
        <v>53</v>
      </c>
      <c r="C26" s="109">
        <v>0</v>
      </c>
      <c r="D26" s="9" t="s">
        <v>15</v>
      </c>
      <c r="E26" s="10"/>
      <c r="F26" s="7" t="s">
        <v>53</v>
      </c>
      <c r="G26" s="109">
        <v>25</v>
      </c>
      <c r="H26" s="9" t="s">
        <v>15</v>
      </c>
      <c r="I26" s="10"/>
    </row>
    <row r="27" spans="1:9" ht="6" customHeight="1" x14ac:dyDescent="0.25">
      <c r="A27" s="10"/>
      <c r="B27" s="10"/>
      <c r="C27" s="10"/>
      <c r="D27" s="10"/>
      <c r="E27" s="10"/>
      <c r="F27" s="10"/>
      <c r="G27" s="10"/>
      <c r="H27" s="10"/>
      <c r="I27" s="10"/>
    </row>
  </sheetData>
  <sheetProtection sheet="1" objects="1" scenarios="1" selectLockedCells="1"/>
  <mergeCells count="8">
    <mergeCell ref="B13:D13"/>
    <mergeCell ref="F6:H6"/>
    <mergeCell ref="F13:H13"/>
    <mergeCell ref="B1:H1"/>
    <mergeCell ref="C3:D3"/>
    <mergeCell ref="C5:D5"/>
    <mergeCell ref="G5:H5"/>
    <mergeCell ref="B6:D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F2000"/>
  <sheetViews>
    <sheetView workbookViewId="0">
      <pane ySplit="11" topLeftCell="A12" activePane="bottomLeft" state="frozen"/>
      <selection pane="bottomLeft" activeCell="C3" sqref="C3"/>
    </sheetView>
  </sheetViews>
  <sheetFormatPr defaultColWidth="0" defaultRowHeight="15" zeroHeight="1" x14ac:dyDescent="0.25"/>
  <cols>
    <col min="1" max="1" width="1.140625" customWidth="1"/>
    <col min="2" max="5" width="20.7109375" style="10" customWidth="1"/>
    <col min="6" max="6" width="1.140625" customWidth="1"/>
    <col min="7" max="16384" width="9.140625" hidden="1"/>
  </cols>
  <sheetData>
    <row r="1" spans="1:6" ht="26.25" x14ac:dyDescent="0.4">
      <c r="A1" s="1"/>
      <c r="B1" s="149" t="s">
        <v>41</v>
      </c>
      <c r="C1" s="149"/>
      <c r="D1" s="149"/>
      <c r="E1" s="149"/>
      <c r="F1" s="1"/>
    </row>
    <row r="2" spans="1:6" ht="15" customHeight="1" thickBot="1" x14ac:dyDescent="0.3">
      <c r="A2" s="10"/>
      <c r="F2" s="10"/>
    </row>
    <row r="3" spans="1:6" ht="15.75" x14ac:dyDescent="0.25">
      <c r="A3" s="10"/>
      <c r="B3" s="18" t="s">
        <v>30</v>
      </c>
      <c r="C3" s="111" t="s">
        <v>113</v>
      </c>
      <c r="F3" s="10"/>
    </row>
    <row r="4" spans="1:6" ht="15.75" x14ac:dyDescent="0.25">
      <c r="A4" s="10"/>
      <c r="B4" s="19" t="s">
        <v>80</v>
      </c>
      <c r="C4" s="112" t="s">
        <v>108</v>
      </c>
      <c r="F4" s="10"/>
    </row>
    <row r="5" spans="1:6" ht="15.75" x14ac:dyDescent="0.25">
      <c r="A5" s="10"/>
      <c r="B5" s="19" t="s">
        <v>31</v>
      </c>
      <c r="C5" s="112" t="s">
        <v>42</v>
      </c>
      <c r="F5" s="10"/>
    </row>
    <row r="6" spans="1:6" ht="16.5" thickBot="1" x14ac:dyDescent="0.3">
      <c r="A6" s="10"/>
      <c r="B6" s="20" t="s">
        <v>43</v>
      </c>
      <c r="C6" s="113">
        <v>1</v>
      </c>
      <c r="F6" s="10"/>
    </row>
    <row r="7" spans="1:6" ht="24" customHeight="1" x14ac:dyDescent="0.25">
      <c r="A7" s="10"/>
      <c r="F7" s="10"/>
    </row>
    <row r="8" spans="1:6" ht="15.75" thickBot="1" x14ac:dyDescent="0.3">
      <c r="A8" s="10"/>
      <c r="B8" s="11" t="s">
        <v>32</v>
      </c>
      <c r="F8" s="10"/>
    </row>
    <row r="9" spans="1:6" ht="16.5" thickBot="1" x14ac:dyDescent="0.3">
      <c r="A9" s="10"/>
      <c r="B9" s="152" t="s">
        <v>33</v>
      </c>
      <c r="C9" s="153"/>
      <c r="D9" s="153"/>
      <c r="E9" s="154"/>
      <c r="F9" s="10"/>
    </row>
    <row r="10" spans="1:6" ht="30" x14ac:dyDescent="0.25">
      <c r="A10" s="10"/>
      <c r="B10" s="21" t="s">
        <v>35</v>
      </c>
      <c r="C10" s="22" t="s">
        <v>34</v>
      </c>
      <c r="D10" s="23" t="s">
        <v>36</v>
      </c>
      <c r="E10" s="24" t="s">
        <v>37</v>
      </c>
      <c r="F10" s="10"/>
    </row>
    <row r="11" spans="1:6" x14ac:dyDescent="0.25">
      <c r="A11" s="10"/>
      <c r="B11" s="15" t="s">
        <v>39</v>
      </c>
      <c r="C11" s="16" t="s">
        <v>40</v>
      </c>
      <c r="D11" s="16" t="s">
        <v>38</v>
      </c>
      <c r="E11" s="17" t="s">
        <v>38</v>
      </c>
      <c r="F11" s="10"/>
    </row>
    <row r="12" spans="1:6" x14ac:dyDescent="0.25">
      <c r="A12" s="10"/>
      <c r="B12" s="114">
        <v>0</v>
      </c>
      <c r="C12" s="115">
        <v>2</v>
      </c>
      <c r="D12" s="115">
        <f t="shared" ref="D12:D75" si="0">IF($B12&lt;=MainEngine_BurnTime,MainEngine_Mdot,0)</f>
        <v>465.8</v>
      </c>
      <c r="E12" s="116">
        <f t="shared" ref="E12:E75" si="1">IF($B12&lt;=Booster_BurnTime,Booster_Mdot,0)</f>
        <v>4081.3</v>
      </c>
      <c r="F12" s="10"/>
    </row>
    <row r="13" spans="1:6" x14ac:dyDescent="0.25">
      <c r="A13" s="10"/>
      <c r="B13" s="114">
        <v>1</v>
      </c>
      <c r="C13" s="115">
        <v>21</v>
      </c>
      <c r="D13" s="115">
        <f t="shared" si="0"/>
        <v>465.8</v>
      </c>
      <c r="E13" s="116">
        <f t="shared" si="1"/>
        <v>4081.3</v>
      </c>
      <c r="F13" s="10"/>
    </row>
    <row r="14" spans="1:6" x14ac:dyDescent="0.25">
      <c r="A14" s="10"/>
      <c r="B14" s="114">
        <v>2</v>
      </c>
      <c r="C14" s="115">
        <v>55</v>
      </c>
      <c r="D14" s="115">
        <f t="shared" si="0"/>
        <v>465.8</v>
      </c>
      <c r="E14" s="116">
        <f t="shared" si="1"/>
        <v>4081.3</v>
      </c>
      <c r="F14" s="10"/>
    </row>
    <row r="15" spans="1:6" x14ac:dyDescent="0.25">
      <c r="A15" s="10"/>
      <c r="B15" s="114">
        <v>3</v>
      </c>
      <c r="C15" s="115">
        <v>105</v>
      </c>
      <c r="D15" s="115">
        <f t="shared" si="0"/>
        <v>465.8</v>
      </c>
      <c r="E15" s="116">
        <f t="shared" si="1"/>
        <v>4081.3</v>
      </c>
      <c r="F15" s="10"/>
    </row>
    <row r="16" spans="1:6" x14ac:dyDescent="0.25">
      <c r="A16" s="10"/>
      <c r="B16" s="114">
        <v>4</v>
      </c>
      <c r="C16" s="115">
        <v>172</v>
      </c>
      <c r="D16" s="115">
        <f t="shared" si="0"/>
        <v>465.8</v>
      </c>
      <c r="E16" s="116">
        <f t="shared" si="1"/>
        <v>4081.3</v>
      </c>
      <c r="F16" s="10"/>
    </row>
    <row r="17" spans="1:6" x14ac:dyDescent="0.25">
      <c r="A17" s="10"/>
      <c r="B17" s="114">
        <v>5</v>
      </c>
      <c r="C17" s="115">
        <v>258</v>
      </c>
      <c r="D17" s="115">
        <f t="shared" si="0"/>
        <v>465.8</v>
      </c>
      <c r="E17" s="116">
        <f t="shared" si="1"/>
        <v>4081.3</v>
      </c>
      <c r="F17" s="10"/>
    </row>
    <row r="18" spans="1:6" x14ac:dyDescent="0.25">
      <c r="A18" s="10"/>
      <c r="B18" s="114">
        <v>6</v>
      </c>
      <c r="C18" s="115">
        <v>361</v>
      </c>
      <c r="D18" s="115">
        <f t="shared" si="0"/>
        <v>465.8</v>
      </c>
      <c r="E18" s="116">
        <f t="shared" si="1"/>
        <v>4081.3</v>
      </c>
      <c r="F18" s="10"/>
    </row>
    <row r="19" spans="1:6" x14ac:dyDescent="0.25">
      <c r="A19" s="10"/>
      <c r="B19" s="114">
        <v>7</v>
      </c>
      <c r="C19" s="115">
        <v>484</v>
      </c>
      <c r="D19" s="115">
        <f t="shared" si="0"/>
        <v>465.8</v>
      </c>
      <c r="E19" s="116">
        <f t="shared" si="1"/>
        <v>4081.3</v>
      </c>
      <c r="F19" s="10"/>
    </row>
    <row r="20" spans="1:6" x14ac:dyDescent="0.25">
      <c r="A20" s="10"/>
      <c r="B20" s="114">
        <v>8</v>
      </c>
      <c r="C20" s="115">
        <v>627</v>
      </c>
      <c r="D20" s="115">
        <f t="shared" si="0"/>
        <v>465.8</v>
      </c>
      <c r="E20" s="116">
        <f t="shared" si="1"/>
        <v>4081.3</v>
      </c>
      <c r="F20" s="10"/>
    </row>
    <row r="21" spans="1:6" x14ac:dyDescent="0.25">
      <c r="A21" s="10"/>
      <c r="B21" s="114">
        <v>9</v>
      </c>
      <c r="C21" s="115">
        <v>790</v>
      </c>
      <c r="D21" s="115">
        <f t="shared" si="0"/>
        <v>465.8</v>
      </c>
      <c r="E21" s="116">
        <f t="shared" si="1"/>
        <v>4081.3</v>
      </c>
      <c r="F21" s="10"/>
    </row>
    <row r="22" spans="1:6" x14ac:dyDescent="0.25">
      <c r="A22" s="10"/>
      <c r="B22" s="114">
        <v>10</v>
      </c>
      <c r="C22" s="115">
        <v>973</v>
      </c>
      <c r="D22" s="115">
        <f t="shared" si="0"/>
        <v>465.8</v>
      </c>
      <c r="E22" s="116">
        <f t="shared" si="1"/>
        <v>4081.3</v>
      </c>
      <c r="F22" s="10"/>
    </row>
    <row r="23" spans="1:6" x14ac:dyDescent="0.25">
      <c r="A23" s="10"/>
      <c r="B23" s="114">
        <v>11</v>
      </c>
      <c r="C23" s="115">
        <v>1290</v>
      </c>
      <c r="D23" s="115">
        <f t="shared" si="0"/>
        <v>465.8</v>
      </c>
      <c r="E23" s="116">
        <f t="shared" si="1"/>
        <v>4081.3</v>
      </c>
      <c r="F23" s="10"/>
    </row>
    <row r="24" spans="1:6" x14ac:dyDescent="0.25">
      <c r="A24" s="10"/>
      <c r="B24" s="114">
        <v>12</v>
      </c>
      <c r="C24" s="115">
        <v>1649</v>
      </c>
      <c r="D24" s="115">
        <f t="shared" si="0"/>
        <v>465.8</v>
      </c>
      <c r="E24" s="116">
        <f t="shared" si="1"/>
        <v>4081.3</v>
      </c>
      <c r="F24" s="10"/>
    </row>
    <row r="25" spans="1:6" x14ac:dyDescent="0.25">
      <c r="A25" s="10"/>
      <c r="B25" s="114">
        <v>13</v>
      </c>
      <c r="C25" s="115">
        <v>1916</v>
      </c>
      <c r="D25" s="115">
        <f t="shared" si="0"/>
        <v>465.8</v>
      </c>
      <c r="E25" s="116">
        <f t="shared" si="1"/>
        <v>4081.3</v>
      </c>
      <c r="F25" s="10"/>
    </row>
    <row r="26" spans="1:6" x14ac:dyDescent="0.25">
      <c r="A26" s="10"/>
      <c r="B26" s="114">
        <v>14</v>
      </c>
      <c r="C26" s="115">
        <v>2203</v>
      </c>
      <c r="D26" s="115">
        <f t="shared" si="0"/>
        <v>465.8</v>
      </c>
      <c r="E26" s="116">
        <f t="shared" si="1"/>
        <v>4081.3</v>
      </c>
      <c r="F26" s="10"/>
    </row>
    <row r="27" spans="1:6" x14ac:dyDescent="0.25">
      <c r="A27" s="10"/>
      <c r="B27" s="114">
        <v>15</v>
      </c>
      <c r="C27" s="115">
        <v>2512</v>
      </c>
      <c r="D27" s="115">
        <f t="shared" si="0"/>
        <v>465.8</v>
      </c>
      <c r="E27" s="116">
        <f t="shared" si="1"/>
        <v>4081.3</v>
      </c>
      <c r="F27" s="10"/>
    </row>
    <row r="28" spans="1:6" x14ac:dyDescent="0.25">
      <c r="A28" s="10"/>
      <c r="B28" s="114">
        <v>16</v>
      </c>
      <c r="C28" s="115">
        <v>2840</v>
      </c>
      <c r="D28" s="115">
        <f t="shared" si="0"/>
        <v>465.8</v>
      </c>
      <c r="E28" s="116">
        <f t="shared" si="1"/>
        <v>4081.3</v>
      </c>
      <c r="F28" s="10"/>
    </row>
    <row r="29" spans="1:6" x14ac:dyDescent="0.25">
      <c r="A29" s="10"/>
      <c r="B29" s="114">
        <v>17</v>
      </c>
      <c r="C29" s="115">
        <v>3190</v>
      </c>
      <c r="D29" s="115">
        <f t="shared" si="0"/>
        <v>465.8</v>
      </c>
      <c r="E29" s="116">
        <f t="shared" si="1"/>
        <v>4081.3</v>
      </c>
      <c r="F29" s="10"/>
    </row>
    <row r="30" spans="1:6" x14ac:dyDescent="0.25">
      <c r="A30" s="10"/>
      <c r="B30" s="114">
        <v>18</v>
      </c>
      <c r="C30" s="115">
        <v>3560</v>
      </c>
      <c r="D30" s="115">
        <f t="shared" si="0"/>
        <v>465.8</v>
      </c>
      <c r="E30" s="116">
        <f t="shared" si="1"/>
        <v>4081.3</v>
      </c>
      <c r="F30" s="10"/>
    </row>
    <row r="31" spans="1:6" x14ac:dyDescent="0.25">
      <c r="A31" s="10"/>
      <c r="B31" s="114">
        <v>19</v>
      </c>
      <c r="C31" s="115">
        <v>3953</v>
      </c>
      <c r="D31" s="115">
        <f t="shared" si="0"/>
        <v>465.8</v>
      </c>
      <c r="E31" s="116">
        <f t="shared" si="1"/>
        <v>4081.3</v>
      </c>
      <c r="F31" s="10"/>
    </row>
    <row r="32" spans="1:6" x14ac:dyDescent="0.25">
      <c r="A32" s="10"/>
      <c r="B32" s="114">
        <v>20</v>
      </c>
      <c r="C32" s="115">
        <v>4367</v>
      </c>
      <c r="D32" s="115">
        <f t="shared" si="0"/>
        <v>465.8</v>
      </c>
      <c r="E32" s="116">
        <f t="shared" si="1"/>
        <v>4081.3</v>
      </c>
      <c r="F32" s="10"/>
    </row>
    <row r="33" spans="1:6" x14ac:dyDescent="0.25">
      <c r="A33" s="10"/>
      <c r="B33" s="114">
        <v>21</v>
      </c>
      <c r="C33" s="115">
        <v>4804</v>
      </c>
      <c r="D33" s="115">
        <f t="shared" si="0"/>
        <v>465.8</v>
      </c>
      <c r="E33" s="116">
        <f t="shared" si="1"/>
        <v>4081.3</v>
      </c>
      <c r="F33" s="10"/>
    </row>
    <row r="34" spans="1:6" x14ac:dyDescent="0.25">
      <c r="A34" s="10"/>
      <c r="B34" s="114">
        <v>22</v>
      </c>
      <c r="C34" s="115">
        <v>5263</v>
      </c>
      <c r="D34" s="115">
        <f t="shared" si="0"/>
        <v>465.8</v>
      </c>
      <c r="E34" s="116">
        <f t="shared" si="1"/>
        <v>4081.3</v>
      </c>
      <c r="F34" s="10"/>
    </row>
    <row r="35" spans="1:6" x14ac:dyDescent="0.25">
      <c r="A35" s="10"/>
      <c r="B35" s="114">
        <v>23</v>
      </c>
      <c r="C35" s="115">
        <v>5745</v>
      </c>
      <c r="D35" s="115">
        <f t="shared" si="0"/>
        <v>465.8</v>
      </c>
      <c r="E35" s="116">
        <f t="shared" si="1"/>
        <v>4081.3</v>
      </c>
      <c r="F35" s="10"/>
    </row>
    <row r="36" spans="1:6" x14ac:dyDescent="0.25">
      <c r="A36" s="10"/>
      <c r="B36" s="114">
        <v>24</v>
      </c>
      <c r="C36" s="115">
        <v>6248</v>
      </c>
      <c r="D36" s="115">
        <f t="shared" si="0"/>
        <v>465.8</v>
      </c>
      <c r="E36" s="116">
        <f t="shared" si="1"/>
        <v>4081.3</v>
      </c>
      <c r="F36" s="10"/>
    </row>
    <row r="37" spans="1:6" x14ac:dyDescent="0.25">
      <c r="A37" s="10"/>
      <c r="B37" s="114">
        <v>25</v>
      </c>
      <c r="C37" s="115">
        <v>6772</v>
      </c>
      <c r="D37" s="115">
        <f t="shared" si="0"/>
        <v>465.8</v>
      </c>
      <c r="E37" s="116">
        <f t="shared" si="1"/>
        <v>4081.3</v>
      </c>
      <c r="F37" s="10"/>
    </row>
    <row r="38" spans="1:6" x14ac:dyDescent="0.25">
      <c r="A38" s="10"/>
      <c r="B38" s="114">
        <v>26</v>
      </c>
      <c r="C38" s="115">
        <v>7318</v>
      </c>
      <c r="D38" s="115">
        <f t="shared" si="0"/>
        <v>465.8</v>
      </c>
      <c r="E38" s="116">
        <f t="shared" si="1"/>
        <v>4081.3</v>
      </c>
      <c r="F38" s="10"/>
    </row>
    <row r="39" spans="1:6" x14ac:dyDescent="0.25">
      <c r="A39" s="10"/>
      <c r="B39" s="114">
        <v>27</v>
      </c>
      <c r="C39" s="115">
        <v>7884</v>
      </c>
      <c r="D39" s="115">
        <f t="shared" si="0"/>
        <v>465.8</v>
      </c>
      <c r="E39" s="116">
        <f t="shared" si="1"/>
        <v>4081.3</v>
      </c>
      <c r="F39" s="10"/>
    </row>
    <row r="40" spans="1:6" x14ac:dyDescent="0.25">
      <c r="A40" s="10"/>
      <c r="B40" s="114">
        <v>28</v>
      </c>
      <c r="C40" s="115">
        <v>8471</v>
      </c>
      <c r="D40" s="115">
        <f t="shared" si="0"/>
        <v>465.8</v>
      </c>
      <c r="E40" s="116">
        <f t="shared" si="1"/>
        <v>4081.3</v>
      </c>
      <c r="F40" s="10"/>
    </row>
    <row r="41" spans="1:6" x14ac:dyDescent="0.25">
      <c r="A41" s="10"/>
      <c r="B41" s="114">
        <v>29</v>
      </c>
      <c r="C41" s="115">
        <v>9079</v>
      </c>
      <c r="D41" s="115">
        <f t="shared" si="0"/>
        <v>465.8</v>
      </c>
      <c r="E41" s="116">
        <f t="shared" si="1"/>
        <v>4081.3</v>
      </c>
      <c r="F41" s="10"/>
    </row>
    <row r="42" spans="1:6" x14ac:dyDescent="0.25">
      <c r="A42" s="10"/>
      <c r="B42" s="114">
        <v>30</v>
      </c>
      <c r="C42" s="115">
        <v>9706</v>
      </c>
      <c r="D42" s="115">
        <f t="shared" si="0"/>
        <v>465.8</v>
      </c>
      <c r="E42" s="116">
        <f t="shared" si="1"/>
        <v>4081.3</v>
      </c>
      <c r="F42" s="10"/>
    </row>
    <row r="43" spans="1:6" x14ac:dyDescent="0.25">
      <c r="A43" s="10"/>
      <c r="B43" s="114">
        <v>31</v>
      </c>
      <c r="C43" s="115">
        <v>10353</v>
      </c>
      <c r="D43" s="115">
        <f t="shared" si="0"/>
        <v>465.8</v>
      </c>
      <c r="E43" s="116">
        <f t="shared" si="1"/>
        <v>4081.3</v>
      </c>
      <c r="F43" s="10"/>
    </row>
    <row r="44" spans="1:6" x14ac:dyDescent="0.25">
      <c r="A44" s="10"/>
      <c r="B44" s="114">
        <v>32</v>
      </c>
      <c r="C44" s="115">
        <v>11019</v>
      </c>
      <c r="D44" s="115">
        <f t="shared" si="0"/>
        <v>465.8</v>
      </c>
      <c r="E44" s="116">
        <f t="shared" si="1"/>
        <v>4081.3</v>
      </c>
      <c r="F44" s="10"/>
    </row>
    <row r="45" spans="1:6" x14ac:dyDescent="0.25">
      <c r="A45" s="10"/>
      <c r="B45" s="114">
        <v>33</v>
      </c>
      <c r="C45" s="115">
        <v>11705</v>
      </c>
      <c r="D45" s="115">
        <f t="shared" si="0"/>
        <v>465.8</v>
      </c>
      <c r="E45" s="116">
        <f t="shared" si="1"/>
        <v>4081.3</v>
      </c>
      <c r="F45" s="10"/>
    </row>
    <row r="46" spans="1:6" x14ac:dyDescent="0.25">
      <c r="A46" s="10"/>
      <c r="B46" s="114">
        <v>34</v>
      </c>
      <c r="C46" s="115">
        <v>12410</v>
      </c>
      <c r="D46" s="115">
        <f t="shared" si="0"/>
        <v>465.8</v>
      </c>
      <c r="E46" s="116">
        <f t="shared" si="1"/>
        <v>4081.3</v>
      </c>
      <c r="F46" s="10"/>
    </row>
    <row r="47" spans="1:6" x14ac:dyDescent="0.25">
      <c r="A47" s="10"/>
      <c r="B47" s="114">
        <v>35</v>
      </c>
      <c r="C47" s="115">
        <v>13505</v>
      </c>
      <c r="D47" s="115">
        <f t="shared" si="0"/>
        <v>465.8</v>
      </c>
      <c r="E47" s="116">
        <f t="shared" si="1"/>
        <v>4081.3</v>
      </c>
      <c r="F47" s="10"/>
    </row>
    <row r="48" spans="1:6" x14ac:dyDescent="0.25">
      <c r="A48" s="10"/>
      <c r="B48" s="114">
        <v>36</v>
      </c>
      <c r="C48" s="115">
        <v>14636</v>
      </c>
      <c r="D48" s="115">
        <f t="shared" si="0"/>
        <v>465.8</v>
      </c>
      <c r="E48" s="116">
        <f t="shared" si="1"/>
        <v>4081.3</v>
      </c>
      <c r="F48" s="10"/>
    </row>
    <row r="49" spans="1:6" x14ac:dyDescent="0.25">
      <c r="A49" s="10"/>
      <c r="B49" s="114">
        <v>37</v>
      </c>
      <c r="C49" s="115">
        <v>15412</v>
      </c>
      <c r="D49" s="115">
        <f t="shared" si="0"/>
        <v>465.8</v>
      </c>
      <c r="E49" s="116">
        <f t="shared" si="1"/>
        <v>4081.3</v>
      </c>
      <c r="F49" s="10"/>
    </row>
    <row r="50" spans="1:6" x14ac:dyDescent="0.25">
      <c r="A50" s="10"/>
      <c r="B50" s="114">
        <v>38</v>
      </c>
      <c r="C50" s="115">
        <v>16203</v>
      </c>
      <c r="D50" s="115">
        <f t="shared" si="0"/>
        <v>465.8</v>
      </c>
      <c r="E50" s="116">
        <f t="shared" si="1"/>
        <v>4081.3</v>
      </c>
      <c r="F50" s="10"/>
    </row>
    <row r="51" spans="1:6" x14ac:dyDescent="0.25">
      <c r="A51" s="10"/>
      <c r="B51" s="114">
        <v>39</v>
      </c>
      <c r="C51" s="115">
        <v>17008</v>
      </c>
      <c r="D51" s="115">
        <f t="shared" si="0"/>
        <v>465.8</v>
      </c>
      <c r="E51" s="116">
        <f t="shared" si="1"/>
        <v>4081.3</v>
      </c>
      <c r="F51" s="10"/>
    </row>
    <row r="52" spans="1:6" x14ac:dyDescent="0.25">
      <c r="A52" s="10"/>
      <c r="B52" s="114">
        <v>40</v>
      </c>
      <c r="C52" s="115">
        <v>17826</v>
      </c>
      <c r="D52" s="115">
        <f t="shared" si="0"/>
        <v>465.8</v>
      </c>
      <c r="E52" s="116">
        <f t="shared" si="1"/>
        <v>4081.3</v>
      </c>
      <c r="F52" s="10"/>
    </row>
    <row r="53" spans="1:6" x14ac:dyDescent="0.25">
      <c r="A53" s="10"/>
      <c r="B53" s="114">
        <v>41</v>
      </c>
      <c r="C53" s="115">
        <v>18658</v>
      </c>
      <c r="D53" s="115">
        <f t="shared" si="0"/>
        <v>465.8</v>
      </c>
      <c r="E53" s="116">
        <f t="shared" si="1"/>
        <v>4081.3</v>
      </c>
      <c r="F53" s="10"/>
    </row>
    <row r="54" spans="1:6" x14ac:dyDescent="0.25">
      <c r="A54" s="10"/>
      <c r="B54" s="114">
        <v>42</v>
      </c>
      <c r="C54" s="115">
        <v>19504</v>
      </c>
      <c r="D54" s="115">
        <f t="shared" si="0"/>
        <v>465.8</v>
      </c>
      <c r="E54" s="116">
        <f t="shared" si="1"/>
        <v>4081.3</v>
      </c>
      <c r="F54" s="10"/>
    </row>
    <row r="55" spans="1:6" x14ac:dyDescent="0.25">
      <c r="A55" s="10"/>
      <c r="B55" s="114">
        <v>43</v>
      </c>
      <c r="C55" s="115">
        <v>20363</v>
      </c>
      <c r="D55" s="115">
        <f t="shared" si="0"/>
        <v>465.8</v>
      </c>
      <c r="E55" s="116">
        <f t="shared" si="1"/>
        <v>4081.3</v>
      </c>
      <c r="F55" s="10"/>
    </row>
    <row r="56" spans="1:6" x14ac:dyDescent="0.25">
      <c r="A56" s="10"/>
      <c r="B56" s="114">
        <v>44</v>
      </c>
      <c r="C56" s="115">
        <v>21235</v>
      </c>
      <c r="D56" s="115">
        <f t="shared" si="0"/>
        <v>465.8</v>
      </c>
      <c r="E56" s="116">
        <f t="shared" si="1"/>
        <v>4081.3</v>
      </c>
      <c r="F56" s="10"/>
    </row>
    <row r="57" spans="1:6" x14ac:dyDescent="0.25">
      <c r="A57" s="10"/>
      <c r="B57" s="114">
        <v>45</v>
      </c>
      <c r="C57" s="115">
        <v>22119</v>
      </c>
      <c r="D57" s="115">
        <f t="shared" si="0"/>
        <v>465.8</v>
      </c>
      <c r="E57" s="116">
        <f t="shared" si="1"/>
        <v>4081.3</v>
      </c>
      <c r="F57" s="10"/>
    </row>
    <row r="58" spans="1:6" x14ac:dyDescent="0.25">
      <c r="A58" s="10"/>
      <c r="B58" s="114">
        <v>46</v>
      </c>
      <c r="C58" s="115">
        <v>23017</v>
      </c>
      <c r="D58" s="115">
        <f t="shared" si="0"/>
        <v>465.8</v>
      </c>
      <c r="E58" s="116">
        <f t="shared" si="1"/>
        <v>4081.3</v>
      </c>
      <c r="F58" s="10"/>
    </row>
    <row r="59" spans="1:6" x14ac:dyDescent="0.25">
      <c r="A59" s="10"/>
      <c r="B59" s="114">
        <v>47</v>
      </c>
      <c r="C59" s="115">
        <v>23927</v>
      </c>
      <c r="D59" s="115">
        <f t="shared" si="0"/>
        <v>465.8</v>
      </c>
      <c r="E59" s="116">
        <f t="shared" si="1"/>
        <v>4081.3</v>
      </c>
      <c r="F59" s="10"/>
    </row>
    <row r="60" spans="1:6" x14ac:dyDescent="0.25">
      <c r="A60" s="10"/>
      <c r="B60" s="114">
        <v>48</v>
      </c>
      <c r="C60" s="115">
        <v>24849</v>
      </c>
      <c r="D60" s="115">
        <f t="shared" si="0"/>
        <v>465.8</v>
      </c>
      <c r="E60" s="116">
        <f t="shared" si="1"/>
        <v>4081.3</v>
      </c>
      <c r="F60" s="10"/>
    </row>
    <row r="61" spans="1:6" x14ac:dyDescent="0.25">
      <c r="A61" s="10"/>
      <c r="B61" s="114">
        <v>49</v>
      </c>
      <c r="C61" s="115">
        <v>25785</v>
      </c>
      <c r="D61" s="115">
        <f t="shared" si="0"/>
        <v>465.8</v>
      </c>
      <c r="E61" s="116">
        <f t="shared" si="1"/>
        <v>4081.3</v>
      </c>
      <c r="F61" s="10"/>
    </row>
    <row r="62" spans="1:6" x14ac:dyDescent="0.25">
      <c r="A62" s="10"/>
      <c r="B62" s="114">
        <v>50</v>
      </c>
      <c r="C62" s="115">
        <v>26734</v>
      </c>
      <c r="D62" s="115">
        <f t="shared" si="0"/>
        <v>465.8</v>
      </c>
      <c r="E62" s="116">
        <f t="shared" si="1"/>
        <v>4081.3</v>
      </c>
      <c r="F62" s="10"/>
    </row>
    <row r="63" spans="1:6" x14ac:dyDescent="0.25">
      <c r="A63" s="10"/>
      <c r="B63" s="114">
        <v>51</v>
      </c>
      <c r="C63" s="115">
        <v>27698</v>
      </c>
      <c r="D63" s="115">
        <f t="shared" si="0"/>
        <v>465.8</v>
      </c>
      <c r="E63" s="116">
        <f t="shared" si="1"/>
        <v>4081.3</v>
      </c>
      <c r="F63" s="10"/>
    </row>
    <row r="64" spans="1:6" x14ac:dyDescent="0.25">
      <c r="A64" s="10"/>
      <c r="B64" s="114">
        <v>52</v>
      </c>
      <c r="C64" s="115">
        <v>28678</v>
      </c>
      <c r="D64" s="115">
        <f t="shared" si="0"/>
        <v>465.8</v>
      </c>
      <c r="E64" s="116">
        <f t="shared" si="1"/>
        <v>4081.3</v>
      </c>
      <c r="F64" s="10"/>
    </row>
    <row r="65" spans="1:6" x14ac:dyDescent="0.25">
      <c r="A65" s="10"/>
      <c r="B65" s="114">
        <v>53</v>
      </c>
      <c r="C65" s="115">
        <v>29675</v>
      </c>
      <c r="D65" s="115">
        <f t="shared" si="0"/>
        <v>465.8</v>
      </c>
      <c r="E65" s="116">
        <f t="shared" si="1"/>
        <v>4081.3</v>
      </c>
      <c r="F65" s="10"/>
    </row>
    <row r="66" spans="1:6" x14ac:dyDescent="0.25">
      <c r="A66" s="10"/>
      <c r="B66" s="114">
        <v>54</v>
      </c>
      <c r="C66" s="115">
        <v>30689</v>
      </c>
      <c r="D66" s="115">
        <f t="shared" si="0"/>
        <v>465.8</v>
      </c>
      <c r="E66" s="116">
        <f t="shared" si="1"/>
        <v>4081.3</v>
      </c>
      <c r="F66" s="10"/>
    </row>
    <row r="67" spans="1:6" x14ac:dyDescent="0.25">
      <c r="A67" s="10"/>
      <c r="B67" s="114">
        <v>55</v>
      </c>
      <c r="C67" s="115">
        <v>31721</v>
      </c>
      <c r="D67" s="115">
        <f t="shared" si="0"/>
        <v>465.8</v>
      </c>
      <c r="E67" s="116">
        <f t="shared" si="1"/>
        <v>4081.3</v>
      </c>
      <c r="F67" s="10"/>
    </row>
    <row r="68" spans="1:6" x14ac:dyDescent="0.25">
      <c r="A68" s="10"/>
      <c r="B68" s="114">
        <v>56</v>
      </c>
      <c r="C68" s="115">
        <v>32770</v>
      </c>
      <c r="D68" s="115">
        <f t="shared" si="0"/>
        <v>465.8</v>
      </c>
      <c r="E68" s="116">
        <f t="shared" si="1"/>
        <v>4081.3</v>
      </c>
      <c r="F68" s="10"/>
    </row>
    <row r="69" spans="1:6" x14ac:dyDescent="0.25">
      <c r="A69" s="10"/>
      <c r="B69" s="114">
        <v>57</v>
      </c>
      <c r="C69" s="115">
        <v>33838</v>
      </c>
      <c r="D69" s="115">
        <f t="shared" si="0"/>
        <v>465.8</v>
      </c>
      <c r="E69" s="116">
        <f t="shared" si="1"/>
        <v>4081.3</v>
      </c>
      <c r="F69" s="10"/>
    </row>
    <row r="70" spans="1:6" x14ac:dyDescent="0.25">
      <c r="A70" s="10"/>
      <c r="B70" s="114">
        <v>58</v>
      </c>
      <c r="C70" s="115">
        <v>34925</v>
      </c>
      <c r="D70" s="115">
        <f t="shared" si="0"/>
        <v>465.8</v>
      </c>
      <c r="E70" s="116">
        <f t="shared" si="1"/>
        <v>4081.3</v>
      </c>
      <c r="F70" s="10"/>
    </row>
    <row r="71" spans="1:6" x14ac:dyDescent="0.25">
      <c r="A71" s="10"/>
      <c r="B71" s="114">
        <v>59</v>
      </c>
      <c r="C71" s="115">
        <v>36596</v>
      </c>
      <c r="D71" s="115">
        <f t="shared" si="0"/>
        <v>465.8</v>
      </c>
      <c r="E71" s="116">
        <f t="shared" si="1"/>
        <v>4081.3</v>
      </c>
      <c r="F71" s="10"/>
    </row>
    <row r="72" spans="1:6" x14ac:dyDescent="0.25">
      <c r="A72" s="10"/>
      <c r="B72" s="114">
        <v>60</v>
      </c>
      <c r="C72" s="115">
        <v>38308</v>
      </c>
      <c r="D72" s="115">
        <f t="shared" si="0"/>
        <v>465.8</v>
      </c>
      <c r="E72" s="116">
        <f t="shared" si="1"/>
        <v>4081.3</v>
      </c>
      <c r="F72" s="10"/>
    </row>
    <row r="73" spans="1:6" x14ac:dyDescent="0.25">
      <c r="A73" s="10"/>
      <c r="B73" s="114">
        <v>61</v>
      </c>
      <c r="C73" s="115">
        <v>39478</v>
      </c>
      <c r="D73" s="115">
        <f t="shared" si="0"/>
        <v>465.8</v>
      </c>
      <c r="E73" s="116">
        <f t="shared" si="1"/>
        <v>4081.3</v>
      </c>
      <c r="F73" s="10"/>
    </row>
    <row r="74" spans="1:6" x14ac:dyDescent="0.25">
      <c r="A74" s="10"/>
      <c r="B74" s="114">
        <v>62</v>
      </c>
      <c r="C74" s="115">
        <v>40670</v>
      </c>
      <c r="D74" s="115">
        <f t="shared" si="0"/>
        <v>465.8</v>
      </c>
      <c r="E74" s="116">
        <f t="shared" si="1"/>
        <v>4081.3</v>
      </c>
      <c r="F74" s="10"/>
    </row>
    <row r="75" spans="1:6" x14ac:dyDescent="0.25">
      <c r="A75" s="10"/>
      <c r="B75" s="114">
        <v>63</v>
      </c>
      <c r="C75" s="115">
        <v>41884</v>
      </c>
      <c r="D75" s="115">
        <f t="shared" si="0"/>
        <v>465.8</v>
      </c>
      <c r="E75" s="116">
        <f t="shared" si="1"/>
        <v>4081.3</v>
      </c>
      <c r="F75" s="10"/>
    </row>
    <row r="76" spans="1:6" x14ac:dyDescent="0.25">
      <c r="A76" s="10"/>
      <c r="B76" s="114">
        <v>64</v>
      </c>
      <c r="C76" s="115">
        <v>43120</v>
      </c>
      <c r="D76" s="115">
        <f t="shared" ref="D76:D139" si="2">IF($B76&lt;=MainEngine_BurnTime,MainEngine_Mdot,0)</f>
        <v>465.8</v>
      </c>
      <c r="E76" s="116">
        <f t="shared" ref="E76:E139" si="3">IF($B76&lt;=Booster_BurnTime,Booster_Mdot,0)</f>
        <v>4081.3</v>
      </c>
      <c r="F76" s="10"/>
    </row>
    <row r="77" spans="1:6" x14ac:dyDescent="0.25">
      <c r="A77" s="10"/>
      <c r="B77" s="114">
        <v>65</v>
      </c>
      <c r="C77" s="115">
        <v>44379</v>
      </c>
      <c r="D77" s="115">
        <f t="shared" si="2"/>
        <v>465.8</v>
      </c>
      <c r="E77" s="116">
        <f t="shared" si="3"/>
        <v>4081.3</v>
      </c>
      <c r="F77" s="10"/>
    </row>
    <row r="78" spans="1:6" x14ac:dyDescent="0.25">
      <c r="A78" s="10"/>
      <c r="B78" s="114">
        <v>66</v>
      </c>
      <c r="C78" s="115">
        <v>45661</v>
      </c>
      <c r="D78" s="115">
        <f t="shared" si="2"/>
        <v>465.8</v>
      </c>
      <c r="E78" s="116">
        <f t="shared" si="3"/>
        <v>4081.3</v>
      </c>
      <c r="F78" s="10"/>
    </row>
    <row r="79" spans="1:6" x14ac:dyDescent="0.25">
      <c r="A79" s="10"/>
      <c r="B79" s="114">
        <v>67</v>
      </c>
      <c r="C79" s="115">
        <v>46967</v>
      </c>
      <c r="D79" s="115">
        <f t="shared" si="2"/>
        <v>465.8</v>
      </c>
      <c r="E79" s="116">
        <f t="shared" si="3"/>
        <v>4081.3</v>
      </c>
      <c r="F79" s="10"/>
    </row>
    <row r="80" spans="1:6" x14ac:dyDescent="0.25">
      <c r="A80" s="10"/>
      <c r="B80" s="114">
        <v>68</v>
      </c>
      <c r="C80" s="115">
        <v>48296</v>
      </c>
      <c r="D80" s="115">
        <f t="shared" si="2"/>
        <v>465.8</v>
      </c>
      <c r="E80" s="116">
        <f t="shared" si="3"/>
        <v>4081.3</v>
      </c>
      <c r="F80" s="10"/>
    </row>
    <row r="81" spans="1:6" x14ac:dyDescent="0.25">
      <c r="A81" s="10"/>
      <c r="B81" s="114">
        <v>69</v>
      </c>
      <c r="C81" s="115">
        <v>49649</v>
      </c>
      <c r="D81" s="115">
        <f t="shared" si="2"/>
        <v>465.8</v>
      </c>
      <c r="E81" s="116">
        <f t="shared" si="3"/>
        <v>4081.3</v>
      </c>
      <c r="F81" s="10"/>
    </row>
    <row r="82" spans="1:6" x14ac:dyDescent="0.25">
      <c r="A82" s="10"/>
      <c r="B82" s="114">
        <v>70</v>
      </c>
      <c r="C82" s="115">
        <v>51027</v>
      </c>
      <c r="D82" s="115">
        <f t="shared" si="2"/>
        <v>465.8</v>
      </c>
      <c r="E82" s="116">
        <f t="shared" si="3"/>
        <v>4081.3</v>
      </c>
      <c r="F82" s="10"/>
    </row>
    <row r="83" spans="1:6" x14ac:dyDescent="0.25">
      <c r="A83" s="10"/>
      <c r="B83" s="114">
        <v>71</v>
      </c>
      <c r="C83" s="115">
        <v>52428</v>
      </c>
      <c r="D83" s="115">
        <f t="shared" si="2"/>
        <v>465.8</v>
      </c>
      <c r="E83" s="116">
        <f t="shared" si="3"/>
        <v>4081.3</v>
      </c>
      <c r="F83" s="10"/>
    </row>
    <row r="84" spans="1:6" x14ac:dyDescent="0.25">
      <c r="A84" s="10"/>
      <c r="B84" s="114">
        <v>72</v>
      </c>
      <c r="C84" s="115">
        <v>53854</v>
      </c>
      <c r="D84" s="115">
        <f t="shared" si="2"/>
        <v>465.8</v>
      </c>
      <c r="E84" s="116">
        <f t="shared" si="3"/>
        <v>4081.3</v>
      </c>
      <c r="F84" s="10"/>
    </row>
    <row r="85" spans="1:6" x14ac:dyDescent="0.25">
      <c r="A85" s="10"/>
      <c r="B85" s="114">
        <v>73</v>
      </c>
      <c r="C85" s="115">
        <v>55304</v>
      </c>
      <c r="D85" s="115">
        <f t="shared" si="2"/>
        <v>465.8</v>
      </c>
      <c r="E85" s="116">
        <f t="shared" si="3"/>
        <v>4081.3</v>
      </c>
      <c r="F85" s="10"/>
    </row>
    <row r="86" spans="1:6" x14ac:dyDescent="0.25">
      <c r="A86" s="10"/>
      <c r="B86" s="114">
        <v>74</v>
      </c>
      <c r="C86" s="115">
        <v>56777</v>
      </c>
      <c r="D86" s="115">
        <f t="shared" si="2"/>
        <v>465.8</v>
      </c>
      <c r="E86" s="116">
        <f t="shared" si="3"/>
        <v>4081.3</v>
      </c>
      <c r="F86" s="10"/>
    </row>
    <row r="87" spans="1:6" x14ac:dyDescent="0.25">
      <c r="A87" s="10"/>
      <c r="B87" s="114">
        <v>75</v>
      </c>
      <c r="C87" s="115">
        <v>58274</v>
      </c>
      <c r="D87" s="115">
        <f t="shared" si="2"/>
        <v>465.8</v>
      </c>
      <c r="E87" s="116">
        <f t="shared" si="3"/>
        <v>4081.3</v>
      </c>
      <c r="F87" s="10"/>
    </row>
    <row r="88" spans="1:6" x14ac:dyDescent="0.25">
      <c r="A88" s="10"/>
      <c r="B88" s="114">
        <v>76</v>
      </c>
      <c r="C88" s="115">
        <v>59795</v>
      </c>
      <c r="D88" s="115">
        <f t="shared" si="2"/>
        <v>465.8</v>
      </c>
      <c r="E88" s="116">
        <f t="shared" si="3"/>
        <v>4081.3</v>
      </c>
      <c r="F88" s="10"/>
    </row>
    <row r="89" spans="1:6" x14ac:dyDescent="0.25">
      <c r="A89" s="10"/>
      <c r="B89" s="114">
        <v>77</v>
      </c>
      <c r="C89" s="115">
        <v>61338</v>
      </c>
      <c r="D89" s="115">
        <f t="shared" si="2"/>
        <v>465.8</v>
      </c>
      <c r="E89" s="116">
        <f t="shared" si="3"/>
        <v>4081.3</v>
      </c>
      <c r="F89" s="10"/>
    </row>
    <row r="90" spans="1:6" x14ac:dyDescent="0.25">
      <c r="A90" s="10"/>
      <c r="B90" s="114">
        <v>78</v>
      </c>
      <c r="C90" s="115">
        <v>62905</v>
      </c>
      <c r="D90" s="115">
        <f t="shared" si="2"/>
        <v>465.8</v>
      </c>
      <c r="E90" s="116">
        <f t="shared" si="3"/>
        <v>4081.3</v>
      </c>
      <c r="F90" s="10"/>
    </row>
    <row r="91" spans="1:6" x14ac:dyDescent="0.25">
      <c r="A91" s="10"/>
      <c r="B91" s="114">
        <v>79</v>
      </c>
      <c r="C91" s="115">
        <v>64495</v>
      </c>
      <c r="D91" s="115">
        <f t="shared" si="2"/>
        <v>465.8</v>
      </c>
      <c r="E91" s="116">
        <f t="shared" si="3"/>
        <v>4081.3</v>
      </c>
      <c r="F91" s="10"/>
    </row>
    <row r="92" spans="1:6" x14ac:dyDescent="0.25">
      <c r="A92" s="10"/>
      <c r="B92" s="114">
        <v>80</v>
      </c>
      <c r="C92" s="115">
        <v>66107</v>
      </c>
      <c r="D92" s="115">
        <f t="shared" si="2"/>
        <v>465.8</v>
      </c>
      <c r="E92" s="116">
        <f t="shared" si="3"/>
        <v>4081.3</v>
      </c>
      <c r="F92" s="10"/>
    </row>
    <row r="93" spans="1:6" x14ac:dyDescent="0.25">
      <c r="A93" s="10"/>
      <c r="B93" s="114">
        <v>81</v>
      </c>
      <c r="C93" s="115">
        <v>67741</v>
      </c>
      <c r="D93" s="115">
        <f t="shared" si="2"/>
        <v>465.8</v>
      </c>
      <c r="E93" s="116">
        <f t="shared" si="3"/>
        <v>4081.3</v>
      </c>
      <c r="F93" s="10"/>
    </row>
    <row r="94" spans="1:6" x14ac:dyDescent="0.25">
      <c r="A94" s="10"/>
      <c r="B94" s="114">
        <v>82</v>
      </c>
      <c r="C94" s="115">
        <v>69396</v>
      </c>
      <c r="D94" s="115">
        <f t="shared" si="2"/>
        <v>465.8</v>
      </c>
      <c r="E94" s="116">
        <f t="shared" si="3"/>
        <v>4081.3</v>
      </c>
      <c r="F94" s="10"/>
    </row>
    <row r="95" spans="1:6" x14ac:dyDescent="0.25">
      <c r="A95" s="10"/>
      <c r="B95" s="114">
        <v>83</v>
      </c>
      <c r="C95" s="115">
        <v>71920</v>
      </c>
      <c r="D95" s="115">
        <f t="shared" si="2"/>
        <v>465.8</v>
      </c>
      <c r="E95" s="116">
        <f t="shared" si="3"/>
        <v>4081.3</v>
      </c>
      <c r="F95" s="10"/>
    </row>
    <row r="96" spans="1:6" x14ac:dyDescent="0.25">
      <c r="A96" s="10"/>
      <c r="B96" s="114">
        <v>84</v>
      </c>
      <c r="C96" s="115">
        <v>74484</v>
      </c>
      <c r="D96" s="115">
        <f t="shared" si="2"/>
        <v>465.8</v>
      </c>
      <c r="E96" s="116">
        <f t="shared" si="3"/>
        <v>4081.3</v>
      </c>
      <c r="F96" s="10"/>
    </row>
    <row r="97" spans="1:6" x14ac:dyDescent="0.25">
      <c r="A97" s="10"/>
      <c r="B97" s="114">
        <v>85</v>
      </c>
      <c r="C97" s="115">
        <v>76219</v>
      </c>
      <c r="D97" s="115">
        <f t="shared" si="2"/>
        <v>465.8</v>
      </c>
      <c r="E97" s="116">
        <f t="shared" si="3"/>
        <v>4081.3</v>
      </c>
      <c r="F97" s="10"/>
    </row>
    <row r="98" spans="1:6" x14ac:dyDescent="0.25">
      <c r="A98" s="10"/>
      <c r="B98" s="114">
        <v>86</v>
      </c>
      <c r="C98" s="115">
        <v>77974</v>
      </c>
      <c r="D98" s="115">
        <f t="shared" si="2"/>
        <v>465.8</v>
      </c>
      <c r="E98" s="116">
        <f t="shared" si="3"/>
        <v>4081.3</v>
      </c>
      <c r="F98" s="10"/>
    </row>
    <row r="99" spans="1:6" x14ac:dyDescent="0.25">
      <c r="A99" s="10"/>
      <c r="B99" s="114">
        <v>87</v>
      </c>
      <c r="C99" s="115">
        <v>79747</v>
      </c>
      <c r="D99" s="115">
        <f t="shared" si="2"/>
        <v>465.8</v>
      </c>
      <c r="E99" s="116">
        <f t="shared" si="3"/>
        <v>4081.3</v>
      </c>
      <c r="F99" s="10"/>
    </row>
    <row r="100" spans="1:6" x14ac:dyDescent="0.25">
      <c r="A100" s="10"/>
      <c r="B100" s="114">
        <v>88</v>
      </c>
      <c r="C100" s="115">
        <v>81539</v>
      </c>
      <c r="D100" s="115">
        <f t="shared" si="2"/>
        <v>465.8</v>
      </c>
      <c r="E100" s="116">
        <f t="shared" si="3"/>
        <v>4081.3</v>
      </c>
      <c r="F100" s="10"/>
    </row>
    <row r="101" spans="1:6" x14ac:dyDescent="0.25">
      <c r="A101" s="10"/>
      <c r="B101" s="114">
        <v>89</v>
      </c>
      <c r="C101" s="115">
        <v>83348</v>
      </c>
      <c r="D101" s="115">
        <f t="shared" si="2"/>
        <v>465.8</v>
      </c>
      <c r="E101" s="116">
        <f t="shared" si="3"/>
        <v>4081.3</v>
      </c>
      <c r="F101" s="10"/>
    </row>
    <row r="102" spans="1:6" x14ac:dyDescent="0.25">
      <c r="A102" s="10"/>
      <c r="B102" s="114">
        <v>90</v>
      </c>
      <c r="C102" s="115">
        <v>85176</v>
      </c>
      <c r="D102" s="115">
        <f t="shared" si="2"/>
        <v>465.8</v>
      </c>
      <c r="E102" s="116">
        <f t="shared" si="3"/>
        <v>4081.3</v>
      </c>
      <c r="F102" s="10"/>
    </row>
    <row r="103" spans="1:6" x14ac:dyDescent="0.25">
      <c r="A103" s="10"/>
      <c r="B103" s="114">
        <v>91</v>
      </c>
      <c r="C103" s="115">
        <v>87020</v>
      </c>
      <c r="D103" s="115">
        <f t="shared" si="2"/>
        <v>465.8</v>
      </c>
      <c r="E103" s="116">
        <f t="shared" si="3"/>
        <v>4081.3</v>
      </c>
      <c r="F103" s="10"/>
    </row>
    <row r="104" spans="1:6" x14ac:dyDescent="0.25">
      <c r="A104" s="10"/>
      <c r="B104" s="114">
        <v>92</v>
      </c>
      <c r="C104" s="115">
        <v>88882</v>
      </c>
      <c r="D104" s="115">
        <f t="shared" si="2"/>
        <v>465.8</v>
      </c>
      <c r="E104" s="116">
        <f t="shared" si="3"/>
        <v>4081.3</v>
      </c>
      <c r="F104" s="10"/>
    </row>
    <row r="105" spans="1:6" x14ac:dyDescent="0.25">
      <c r="A105" s="10"/>
      <c r="B105" s="114">
        <v>93</v>
      </c>
      <c r="C105" s="115">
        <v>90762</v>
      </c>
      <c r="D105" s="115">
        <f t="shared" si="2"/>
        <v>465.8</v>
      </c>
      <c r="E105" s="116">
        <f t="shared" si="3"/>
        <v>4081.3</v>
      </c>
      <c r="F105" s="10"/>
    </row>
    <row r="106" spans="1:6" x14ac:dyDescent="0.25">
      <c r="A106" s="10"/>
      <c r="B106" s="114">
        <v>94</v>
      </c>
      <c r="C106" s="115">
        <v>92658</v>
      </c>
      <c r="D106" s="115">
        <f t="shared" si="2"/>
        <v>465.8</v>
      </c>
      <c r="E106" s="116">
        <f t="shared" si="3"/>
        <v>4081.3</v>
      </c>
      <c r="F106" s="10"/>
    </row>
    <row r="107" spans="1:6" x14ac:dyDescent="0.25">
      <c r="A107" s="10"/>
      <c r="B107" s="114">
        <v>95</v>
      </c>
      <c r="C107" s="115">
        <v>94571</v>
      </c>
      <c r="D107" s="115">
        <f t="shared" si="2"/>
        <v>465.8</v>
      </c>
      <c r="E107" s="116">
        <f t="shared" si="3"/>
        <v>4081.3</v>
      </c>
      <c r="F107" s="10"/>
    </row>
    <row r="108" spans="1:6" x14ac:dyDescent="0.25">
      <c r="A108" s="10"/>
      <c r="B108" s="114">
        <v>96</v>
      </c>
      <c r="C108" s="115">
        <v>96499</v>
      </c>
      <c r="D108" s="115">
        <f t="shared" si="2"/>
        <v>465.8</v>
      </c>
      <c r="E108" s="116">
        <f t="shared" si="3"/>
        <v>4081.3</v>
      </c>
      <c r="F108" s="10"/>
    </row>
    <row r="109" spans="1:6" x14ac:dyDescent="0.25">
      <c r="A109" s="10"/>
      <c r="B109" s="114">
        <v>97</v>
      </c>
      <c r="C109" s="115">
        <v>98444</v>
      </c>
      <c r="D109" s="115">
        <f t="shared" si="2"/>
        <v>465.8</v>
      </c>
      <c r="E109" s="116">
        <f t="shared" si="3"/>
        <v>4081.3</v>
      </c>
      <c r="F109" s="10"/>
    </row>
    <row r="110" spans="1:6" x14ac:dyDescent="0.25">
      <c r="A110" s="10"/>
      <c r="B110" s="114">
        <v>98</v>
      </c>
      <c r="C110" s="115">
        <v>100403</v>
      </c>
      <c r="D110" s="115">
        <f t="shared" si="2"/>
        <v>465.8</v>
      </c>
      <c r="E110" s="116">
        <f t="shared" si="3"/>
        <v>4081.3</v>
      </c>
      <c r="F110" s="10"/>
    </row>
    <row r="111" spans="1:6" x14ac:dyDescent="0.25">
      <c r="A111" s="10"/>
      <c r="B111" s="114">
        <v>99</v>
      </c>
      <c r="C111" s="115">
        <v>102378</v>
      </c>
      <c r="D111" s="115">
        <f t="shared" si="2"/>
        <v>465.8</v>
      </c>
      <c r="E111" s="116">
        <f t="shared" si="3"/>
        <v>4081.3</v>
      </c>
      <c r="F111" s="10"/>
    </row>
    <row r="112" spans="1:6" x14ac:dyDescent="0.25">
      <c r="A112" s="10"/>
      <c r="B112" s="114">
        <v>100</v>
      </c>
      <c r="C112" s="115">
        <v>104368</v>
      </c>
      <c r="D112" s="115">
        <f t="shared" si="2"/>
        <v>465.8</v>
      </c>
      <c r="E112" s="116">
        <f t="shared" si="3"/>
        <v>4081.3</v>
      </c>
      <c r="F112" s="10"/>
    </row>
    <row r="113" spans="1:6" x14ac:dyDescent="0.25">
      <c r="A113" s="10"/>
      <c r="B113" s="114">
        <v>101</v>
      </c>
      <c r="C113" s="115">
        <v>106371</v>
      </c>
      <c r="D113" s="115">
        <f t="shared" si="2"/>
        <v>465.8</v>
      </c>
      <c r="E113" s="116">
        <f t="shared" si="3"/>
        <v>4081.3</v>
      </c>
      <c r="F113" s="10"/>
    </row>
    <row r="114" spans="1:6" x14ac:dyDescent="0.25">
      <c r="A114" s="10"/>
      <c r="B114" s="114">
        <v>102</v>
      </c>
      <c r="C114" s="115">
        <v>108389</v>
      </c>
      <c r="D114" s="115">
        <f t="shared" si="2"/>
        <v>465.8</v>
      </c>
      <c r="E114" s="116">
        <f t="shared" si="3"/>
        <v>4081.3</v>
      </c>
      <c r="F114" s="10"/>
    </row>
    <row r="115" spans="1:6" x14ac:dyDescent="0.25">
      <c r="A115" s="10"/>
      <c r="B115" s="114">
        <v>103</v>
      </c>
      <c r="C115" s="115">
        <v>110420</v>
      </c>
      <c r="D115" s="115">
        <f t="shared" si="2"/>
        <v>465.8</v>
      </c>
      <c r="E115" s="116">
        <f t="shared" si="3"/>
        <v>4081.3</v>
      </c>
      <c r="F115" s="10"/>
    </row>
    <row r="116" spans="1:6" x14ac:dyDescent="0.25">
      <c r="A116" s="10"/>
      <c r="B116" s="114">
        <v>104</v>
      </c>
      <c r="C116" s="115">
        <v>112464</v>
      </c>
      <c r="D116" s="115">
        <f t="shared" si="2"/>
        <v>465.8</v>
      </c>
      <c r="E116" s="116">
        <f t="shared" si="3"/>
        <v>4081.3</v>
      </c>
      <c r="F116" s="10"/>
    </row>
    <row r="117" spans="1:6" x14ac:dyDescent="0.25">
      <c r="A117" s="10"/>
      <c r="B117" s="114">
        <v>105</v>
      </c>
      <c r="C117" s="115">
        <v>114521</v>
      </c>
      <c r="D117" s="115">
        <f t="shared" si="2"/>
        <v>465.8</v>
      </c>
      <c r="E117" s="116">
        <f t="shared" si="3"/>
        <v>4081.3</v>
      </c>
      <c r="F117" s="10"/>
    </row>
    <row r="118" spans="1:6" x14ac:dyDescent="0.25">
      <c r="A118" s="10"/>
      <c r="B118" s="114">
        <v>106</v>
      </c>
      <c r="C118" s="115">
        <v>116589</v>
      </c>
      <c r="D118" s="115">
        <f t="shared" si="2"/>
        <v>465.8</v>
      </c>
      <c r="E118" s="116">
        <f t="shared" si="3"/>
        <v>4081.3</v>
      </c>
      <c r="F118" s="10"/>
    </row>
    <row r="119" spans="1:6" x14ac:dyDescent="0.25">
      <c r="A119" s="10"/>
      <c r="B119" s="114">
        <v>107</v>
      </c>
      <c r="C119" s="115">
        <v>119714</v>
      </c>
      <c r="D119" s="115">
        <f t="shared" si="2"/>
        <v>465.8</v>
      </c>
      <c r="E119" s="116">
        <f t="shared" si="3"/>
        <v>4081.3</v>
      </c>
      <c r="F119" s="10"/>
    </row>
    <row r="120" spans="1:6" x14ac:dyDescent="0.25">
      <c r="A120" s="10"/>
      <c r="B120" s="114">
        <v>108</v>
      </c>
      <c r="C120" s="115">
        <v>122860</v>
      </c>
      <c r="D120" s="115">
        <f t="shared" si="2"/>
        <v>465.8</v>
      </c>
      <c r="E120" s="116">
        <f t="shared" si="3"/>
        <v>4081.3</v>
      </c>
      <c r="F120" s="10"/>
    </row>
    <row r="121" spans="1:6" x14ac:dyDescent="0.25">
      <c r="A121" s="10"/>
      <c r="B121" s="114">
        <v>109</v>
      </c>
      <c r="C121" s="115">
        <v>124971</v>
      </c>
      <c r="D121" s="115">
        <f t="shared" si="2"/>
        <v>465.8</v>
      </c>
      <c r="E121" s="116">
        <f t="shared" si="3"/>
        <v>4081.3</v>
      </c>
      <c r="F121" s="10"/>
    </row>
    <row r="122" spans="1:6" x14ac:dyDescent="0.25">
      <c r="A122" s="10"/>
      <c r="B122" s="114">
        <v>110</v>
      </c>
      <c r="C122" s="115">
        <v>127090</v>
      </c>
      <c r="D122" s="115">
        <f t="shared" si="2"/>
        <v>465.8</v>
      </c>
      <c r="E122" s="116">
        <f t="shared" si="3"/>
        <v>4081.3</v>
      </c>
      <c r="F122" s="10"/>
    </row>
    <row r="123" spans="1:6" x14ac:dyDescent="0.25">
      <c r="A123" s="10"/>
      <c r="B123" s="114">
        <v>111</v>
      </c>
      <c r="C123" s="115">
        <v>129215</v>
      </c>
      <c r="D123" s="115">
        <f t="shared" si="2"/>
        <v>465.8</v>
      </c>
      <c r="E123" s="116">
        <f t="shared" si="3"/>
        <v>4081.3</v>
      </c>
      <c r="F123" s="10"/>
    </row>
    <row r="124" spans="1:6" x14ac:dyDescent="0.25">
      <c r="A124" s="10"/>
      <c r="B124" s="114">
        <v>112</v>
      </c>
      <c r="C124" s="115">
        <v>131344</v>
      </c>
      <c r="D124" s="115">
        <f t="shared" si="2"/>
        <v>465.8</v>
      </c>
      <c r="E124" s="116">
        <f t="shared" si="3"/>
        <v>4081.3</v>
      </c>
      <c r="F124" s="10"/>
    </row>
    <row r="125" spans="1:6" x14ac:dyDescent="0.25">
      <c r="A125" s="10"/>
      <c r="B125" s="114">
        <v>113</v>
      </c>
      <c r="C125" s="115">
        <v>133473</v>
      </c>
      <c r="D125" s="115">
        <f t="shared" si="2"/>
        <v>465.8</v>
      </c>
      <c r="E125" s="116">
        <f t="shared" si="3"/>
        <v>4081.3</v>
      </c>
      <c r="F125" s="10"/>
    </row>
    <row r="126" spans="1:6" x14ac:dyDescent="0.25">
      <c r="A126" s="10"/>
      <c r="B126" s="114">
        <v>114</v>
      </c>
      <c r="C126" s="115">
        <v>135600</v>
      </c>
      <c r="D126" s="115">
        <f t="shared" si="2"/>
        <v>465.8</v>
      </c>
      <c r="E126" s="116">
        <f t="shared" si="3"/>
        <v>4081.3</v>
      </c>
      <c r="F126" s="10"/>
    </row>
    <row r="127" spans="1:6" x14ac:dyDescent="0.25">
      <c r="A127" s="10"/>
      <c r="B127" s="114">
        <v>115</v>
      </c>
      <c r="C127" s="115">
        <v>137723</v>
      </c>
      <c r="D127" s="115">
        <f t="shared" si="2"/>
        <v>465.8</v>
      </c>
      <c r="E127" s="116">
        <f t="shared" si="3"/>
        <v>4081.3</v>
      </c>
      <c r="F127" s="10"/>
    </row>
    <row r="128" spans="1:6" x14ac:dyDescent="0.25">
      <c r="A128" s="10"/>
      <c r="B128" s="114">
        <v>116</v>
      </c>
      <c r="C128" s="115">
        <v>139840</v>
      </c>
      <c r="D128" s="115">
        <f t="shared" si="2"/>
        <v>465.8</v>
      </c>
      <c r="E128" s="116">
        <f t="shared" si="3"/>
        <v>4081.3</v>
      </c>
      <c r="F128" s="10"/>
    </row>
    <row r="129" spans="1:6" x14ac:dyDescent="0.25">
      <c r="A129" s="10"/>
      <c r="B129" s="114">
        <v>117</v>
      </c>
      <c r="C129" s="115">
        <v>141950</v>
      </c>
      <c r="D129" s="115">
        <f t="shared" si="2"/>
        <v>465.8</v>
      </c>
      <c r="E129" s="116">
        <f t="shared" si="3"/>
        <v>4081.3</v>
      </c>
      <c r="F129" s="10"/>
    </row>
    <row r="130" spans="1:6" x14ac:dyDescent="0.25">
      <c r="A130" s="10"/>
      <c r="B130" s="114">
        <v>118</v>
      </c>
      <c r="C130" s="115">
        <v>144051</v>
      </c>
      <c r="D130" s="115">
        <f t="shared" si="2"/>
        <v>465.8</v>
      </c>
      <c r="E130" s="116">
        <f t="shared" si="3"/>
        <v>4081.3</v>
      </c>
      <c r="F130" s="10"/>
    </row>
    <row r="131" spans="1:6" x14ac:dyDescent="0.25">
      <c r="A131" s="10"/>
      <c r="B131" s="114">
        <v>119</v>
      </c>
      <c r="C131" s="115">
        <v>146142</v>
      </c>
      <c r="D131" s="115">
        <f t="shared" si="2"/>
        <v>465.8</v>
      </c>
      <c r="E131" s="116">
        <f t="shared" si="3"/>
        <v>4081.3</v>
      </c>
      <c r="F131" s="10"/>
    </row>
    <row r="132" spans="1:6" x14ac:dyDescent="0.25">
      <c r="A132" s="10"/>
      <c r="B132" s="114">
        <v>120</v>
      </c>
      <c r="C132" s="115">
        <v>148222</v>
      </c>
      <c r="D132" s="115">
        <f t="shared" si="2"/>
        <v>465.8</v>
      </c>
      <c r="E132" s="116">
        <f t="shared" si="3"/>
        <v>4081.3</v>
      </c>
      <c r="F132" s="10"/>
    </row>
    <row r="133" spans="1:6" x14ac:dyDescent="0.25">
      <c r="A133" s="10"/>
      <c r="B133" s="114">
        <v>121</v>
      </c>
      <c r="C133" s="115">
        <v>150292</v>
      </c>
      <c r="D133" s="115">
        <f t="shared" si="2"/>
        <v>465.8</v>
      </c>
      <c r="E133" s="116">
        <f t="shared" si="3"/>
        <v>4081.3</v>
      </c>
      <c r="F133" s="10"/>
    </row>
    <row r="134" spans="1:6" x14ac:dyDescent="0.25">
      <c r="A134" s="10"/>
      <c r="B134" s="114">
        <v>122</v>
      </c>
      <c r="C134" s="115">
        <v>152349</v>
      </c>
      <c r="D134" s="115">
        <f t="shared" si="2"/>
        <v>465.8</v>
      </c>
      <c r="E134" s="116">
        <f t="shared" si="3"/>
        <v>4081.3</v>
      </c>
      <c r="F134" s="10"/>
    </row>
    <row r="135" spans="1:6" x14ac:dyDescent="0.25">
      <c r="A135" s="10"/>
      <c r="B135" s="114">
        <v>123</v>
      </c>
      <c r="C135" s="115">
        <v>155073.5</v>
      </c>
      <c r="D135" s="115">
        <f t="shared" si="2"/>
        <v>465.8</v>
      </c>
      <c r="E135" s="116">
        <f t="shared" si="3"/>
        <v>4081.3</v>
      </c>
      <c r="F135" s="10"/>
    </row>
    <row r="136" spans="1:6" x14ac:dyDescent="0.25">
      <c r="A136" s="10"/>
      <c r="B136" s="114">
        <v>124</v>
      </c>
      <c r="C136" s="115">
        <v>155752</v>
      </c>
      <c r="D136" s="115">
        <f t="shared" si="2"/>
        <v>465.8</v>
      </c>
      <c r="E136" s="116">
        <f t="shared" si="3"/>
        <v>0</v>
      </c>
      <c r="F136" s="10"/>
    </row>
    <row r="137" spans="1:6" x14ac:dyDescent="0.25">
      <c r="A137" s="10"/>
      <c r="B137" s="114">
        <v>125</v>
      </c>
      <c r="C137" s="115">
        <v>157777</v>
      </c>
      <c r="D137" s="115">
        <f t="shared" si="2"/>
        <v>465.8</v>
      </c>
      <c r="E137" s="116">
        <f t="shared" si="3"/>
        <v>0</v>
      </c>
      <c r="F137" s="10"/>
    </row>
    <row r="138" spans="1:6" x14ac:dyDescent="0.25">
      <c r="A138" s="10"/>
      <c r="B138" s="114">
        <v>126</v>
      </c>
      <c r="C138" s="115">
        <v>159792</v>
      </c>
      <c r="D138" s="115">
        <f t="shared" si="2"/>
        <v>465.8</v>
      </c>
      <c r="E138" s="116">
        <f t="shared" si="3"/>
        <v>0</v>
      </c>
      <c r="F138" s="10"/>
    </row>
    <row r="139" spans="1:6" x14ac:dyDescent="0.25">
      <c r="A139" s="10"/>
      <c r="B139" s="114">
        <v>127</v>
      </c>
      <c r="C139" s="115">
        <v>161796</v>
      </c>
      <c r="D139" s="115">
        <f t="shared" si="2"/>
        <v>465.8</v>
      </c>
      <c r="E139" s="116">
        <f t="shared" si="3"/>
        <v>0</v>
      </c>
      <c r="F139" s="10"/>
    </row>
    <row r="140" spans="1:6" x14ac:dyDescent="0.25">
      <c r="A140" s="10"/>
      <c r="B140" s="114">
        <v>128</v>
      </c>
      <c r="C140" s="115">
        <v>163790</v>
      </c>
      <c r="D140" s="115">
        <f t="shared" ref="D140:D203" si="4">IF($B140&lt;=MainEngine_BurnTime,MainEngine_Mdot,0)</f>
        <v>465.8</v>
      </c>
      <c r="E140" s="116">
        <f t="shared" ref="E140:E203" si="5">IF($B140&lt;=Booster_BurnTime,Booster_Mdot,0)</f>
        <v>0</v>
      </c>
      <c r="F140" s="10"/>
    </row>
    <row r="141" spans="1:6" x14ac:dyDescent="0.25">
      <c r="A141" s="10"/>
      <c r="B141" s="114">
        <v>129</v>
      </c>
      <c r="C141" s="115">
        <v>165773</v>
      </c>
      <c r="D141" s="115">
        <f t="shared" si="4"/>
        <v>465.8</v>
      </c>
      <c r="E141" s="116">
        <f t="shared" si="5"/>
        <v>0</v>
      </c>
      <c r="F141" s="10"/>
    </row>
    <row r="142" spans="1:6" x14ac:dyDescent="0.25">
      <c r="A142" s="10"/>
      <c r="B142" s="114">
        <v>130</v>
      </c>
      <c r="C142" s="115">
        <v>167746</v>
      </c>
      <c r="D142" s="115">
        <f t="shared" si="4"/>
        <v>465.8</v>
      </c>
      <c r="E142" s="116">
        <f t="shared" si="5"/>
        <v>0</v>
      </c>
      <c r="F142" s="10"/>
    </row>
    <row r="143" spans="1:6" x14ac:dyDescent="0.25">
      <c r="A143" s="10"/>
      <c r="B143" s="114">
        <v>131</v>
      </c>
      <c r="C143" s="115">
        <v>169709</v>
      </c>
      <c r="D143" s="115">
        <f t="shared" si="4"/>
        <v>465.8</v>
      </c>
      <c r="E143" s="116">
        <f t="shared" si="5"/>
        <v>0</v>
      </c>
      <c r="F143" s="10"/>
    </row>
    <row r="144" spans="1:6" x14ac:dyDescent="0.25">
      <c r="A144" s="10"/>
      <c r="B144" s="114">
        <v>132</v>
      </c>
      <c r="C144" s="115">
        <v>171662</v>
      </c>
      <c r="D144" s="115">
        <f t="shared" si="4"/>
        <v>465.8</v>
      </c>
      <c r="E144" s="116">
        <f t="shared" si="5"/>
        <v>0</v>
      </c>
      <c r="F144" s="10"/>
    </row>
    <row r="145" spans="1:6" x14ac:dyDescent="0.25">
      <c r="A145" s="10"/>
      <c r="B145" s="114">
        <v>133</v>
      </c>
      <c r="C145" s="115">
        <v>173603</v>
      </c>
      <c r="D145" s="115">
        <f t="shared" si="4"/>
        <v>465.8</v>
      </c>
      <c r="E145" s="116">
        <f t="shared" si="5"/>
        <v>0</v>
      </c>
      <c r="F145" s="10"/>
    </row>
    <row r="146" spans="1:6" x14ac:dyDescent="0.25">
      <c r="A146" s="10"/>
      <c r="B146" s="114">
        <v>134</v>
      </c>
      <c r="C146" s="115">
        <v>175534</v>
      </c>
      <c r="D146" s="115">
        <f t="shared" si="4"/>
        <v>465.8</v>
      </c>
      <c r="E146" s="116">
        <f t="shared" si="5"/>
        <v>0</v>
      </c>
      <c r="F146" s="10"/>
    </row>
    <row r="147" spans="1:6" x14ac:dyDescent="0.25">
      <c r="A147" s="10"/>
      <c r="B147" s="114">
        <v>135</v>
      </c>
      <c r="C147" s="115">
        <v>177453</v>
      </c>
      <c r="D147" s="115">
        <f t="shared" si="4"/>
        <v>465.8</v>
      </c>
      <c r="E147" s="116">
        <f t="shared" si="5"/>
        <v>0</v>
      </c>
      <c r="F147" s="10"/>
    </row>
    <row r="148" spans="1:6" x14ac:dyDescent="0.25">
      <c r="A148" s="10"/>
      <c r="B148" s="114">
        <v>136</v>
      </c>
      <c r="C148" s="115">
        <v>179361</v>
      </c>
      <c r="D148" s="115">
        <f t="shared" si="4"/>
        <v>465.8</v>
      </c>
      <c r="E148" s="116">
        <f t="shared" si="5"/>
        <v>0</v>
      </c>
      <c r="F148" s="10"/>
    </row>
    <row r="149" spans="1:6" x14ac:dyDescent="0.25">
      <c r="A149" s="10"/>
      <c r="B149" s="114">
        <v>137</v>
      </c>
      <c r="C149" s="115">
        <v>181258</v>
      </c>
      <c r="D149" s="115">
        <f t="shared" si="4"/>
        <v>465.8</v>
      </c>
      <c r="E149" s="116">
        <f t="shared" si="5"/>
        <v>0</v>
      </c>
      <c r="F149" s="10"/>
    </row>
    <row r="150" spans="1:6" x14ac:dyDescent="0.25">
      <c r="A150" s="10"/>
      <c r="B150" s="114">
        <v>138</v>
      </c>
      <c r="C150" s="115">
        <v>183144</v>
      </c>
      <c r="D150" s="115">
        <f t="shared" si="4"/>
        <v>465.8</v>
      </c>
      <c r="E150" s="116">
        <f t="shared" si="5"/>
        <v>0</v>
      </c>
      <c r="F150" s="10"/>
    </row>
    <row r="151" spans="1:6" x14ac:dyDescent="0.25">
      <c r="A151" s="10"/>
      <c r="B151" s="114">
        <v>139</v>
      </c>
      <c r="C151" s="115">
        <v>185018</v>
      </c>
      <c r="D151" s="115">
        <f t="shared" si="4"/>
        <v>465.8</v>
      </c>
      <c r="E151" s="116">
        <f t="shared" si="5"/>
        <v>0</v>
      </c>
      <c r="F151" s="10"/>
    </row>
    <row r="152" spans="1:6" x14ac:dyDescent="0.25">
      <c r="A152" s="10"/>
      <c r="B152" s="114">
        <v>140</v>
      </c>
      <c r="C152" s="115">
        <v>186882</v>
      </c>
      <c r="D152" s="115">
        <f t="shared" si="4"/>
        <v>465.8</v>
      </c>
      <c r="E152" s="116">
        <f t="shared" si="5"/>
        <v>0</v>
      </c>
      <c r="F152" s="10"/>
    </row>
    <row r="153" spans="1:6" x14ac:dyDescent="0.25">
      <c r="A153" s="10"/>
      <c r="B153" s="114">
        <v>141</v>
      </c>
      <c r="C153" s="115">
        <v>188735</v>
      </c>
      <c r="D153" s="115">
        <f t="shared" si="4"/>
        <v>465.8</v>
      </c>
      <c r="E153" s="116">
        <f t="shared" si="5"/>
        <v>0</v>
      </c>
      <c r="F153" s="10"/>
    </row>
    <row r="154" spans="1:6" x14ac:dyDescent="0.25">
      <c r="A154" s="10"/>
      <c r="B154" s="114">
        <v>142</v>
      </c>
      <c r="C154" s="115">
        <v>190576</v>
      </c>
      <c r="D154" s="115">
        <f t="shared" si="4"/>
        <v>465.8</v>
      </c>
      <c r="E154" s="116">
        <f t="shared" si="5"/>
        <v>0</v>
      </c>
      <c r="F154" s="10"/>
    </row>
    <row r="155" spans="1:6" x14ac:dyDescent="0.25">
      <c r="A155" s="10"/>
      <c r="B155" s="114">
        <v>143</v>
      </c>
      <c r="C155" s="115">
        <v>192406</v>
      </c>
      <c r="D155" s="115">
        <f t="shared" si="4"/>
        <v>465.8</v>
      </c>
      <c r="E155" s="116">
        <f t="shared" si="5"/>
        <v>0</v>
      </c>
      <c r="F155" s="10"/>
    </row>
    <row r="156" spans="1:6" x14ac:dyDescent="0.25">
      <c r="A156" s="10"/>
      <c r="B156" s="114">
        <v>144</v>
      </c>
      <c r="C156" s="115">
        <v>194225</v>
      </c>
      <c r="D156" s="115">
        <f t="shared" si="4"/>
        <v>465.8</v>
      </c>
      <c r="E156" s="116">
        <f t="shared" si="5"/>
        <v>0</v>
      </c>
      <c r="F156" s="10"/>
    </row>
    <row r="157" spans="1:6" x14ac:dyDescent="0.25">
      <c r="A157" s="10"/>
      <c r="B157" s="114">
        <v>145</v>
      </c>
      <c r="C157" s="115">
        <v>196032</v>
      </c>
      <c r="D157" s="115">
        <f t="shared" si="4"/>
        <v>465.8</v>
      </c>
      <c r="E157" s="116">
        <f t="shared" si="5"/>
        <v>0</v>
      </c>
      <c r="F157" s="10"/>
    </row>
    <row r="158" spans="1:6" x14ac:dyDescent="0.25">
      <c r="A158" s="10"/>
      <c r="B158" s="114">
        <v>146</v>
      </c>
      <c r="C158" s="115">
        <v>197828</v>
      </c>
      <c r="D158" s="115">
        <f t="shared" si="4"/>
        <v>465.8</v>
      </c>
      <c r="E158" s="116">
        <f t="shared" si="5"/>
        <v>0</v>
      </c>
      <c r="F158" s="10"/>
    </row>
    <row r="159" spans="1:6" x14ac:dyDescent="0.25">
      <c r="A159" s="10"/>
      <c r="B159" s="114">
        <v>147</v>
      </c>
      <c r="C159" s="115">
        <v>200499.5</v>
      </c>
      <c r="D159" s="115">
        <f t="shared" si="4"/>
        <v>465.8</v>
      </c>
      <c r="E159" s="116">
        <f t="shared" si="5"/>
        <v>0</v>
      </c>
      <c r="F159" s="10"/>
    </row>
    <row r="160" spans="1:6" x14ac:dyDescent="0.25">
      <c r="A160" s="10"/>
      <c r="B160" s="114">
        <v>148</v>
      </c>
      <c r="C160" s="115">
        <v>203148</v>
      </c>
      <c r="D160" s="115">
        <f t="shared" si="4"/>
        <v>465.8</v>
      </c>
      <c r="E160" s="116">
        <f t="shared" si="5"/>
        <v>0</v>
      </c>
      <c r="F160" s="10"/>
    </row>
    <row r="161" spans="1:6" x14ac:dyDescent="0.25">
      <c r="A161" s="10"/>
      <c r="B161" s="114">
        <v>149</v>
      </c>
      <c r="C161" s="115">
        <v>204899</v>
      </c>
      <c r="D161" s="115">
        <f t="shared" si="4"/>
        <v>465.8</v>
      </c>
      <c r="E161" s="116">
        <f t="shared" si="5"/>
        <v>0</v>
      </c>
      <c r="F161" s="10"/>
    </row>
    <row r="162" spans="1:6" x14ac:dyDescent="0.25">
      <c r="A162" s="10"/>
      <c r="B162" s="114">
        <v>150</v>
      </c>
      <c r="C162" s="115">
        <v>206639</v>
      </c>
      <c r="D162" s="115">
        <f t="shared" si="4"/>
        <v>465.8</v>
      </c>
      <c r="E162" s="116">
        <f t="shared" si="5"/>
        <v>0</v>
      </c>
      <c r="F162" s="10"/>
    </row>
    <row r="163" spans="1:6" x14ac:dyDescent="0.25">
      <c r="A163" s="10"/>
      <c r="B163" s="114">
        <v>151</v>
      </c>
      <c r="C163" s="115">
        <v>208368</v>
      </c>
      <c r="D163" s="115">
        <f t="shared" si="4"/>
        <v>465.8</v>
      </c>
      <c r="E163" s="116">
        <f t="shared" si="5"/>
        <v>0</v>
      </c>
      <c r="F163" s="10"/>
    </row>
    <row r="164" spans="1:6" x14ac:dyDescent="0.25">
      <c r="A164" s="10"/>
      <c r="B164" s="114">
        <v>152</v>
      </c>
      <c r="C164" s="115">
        <v>210085</v>
      </c>
      <c r="D164" s="115">
        <f t="shared" si="4"/>
        <v>465.8</v>
      </c>
      <c r="E164" s="116">
        <f t="shared" si="5"/>
        <v>0</v>
      </c>
      <c r="F164" s="10"/>
    </row>
    <row r="165" spans="1:6" x14ac:dyDescent="0.25">
      <c r="A165" s="10"/>
      <c r="B165" s="114">
        <v>153</v>
      </c>
      <c r="C165" s="115">
        <v>211791</v>
      </c>
      <c r="D165" s="115">
        <f t="shared" si="4"/>
        <v>465.8</v>
      </c>
      <c r="E165" s="116">
        <f t="shared" si="5"/>
        <v>0</v>
      </c>
      <c r="F165" s="10"/>
    </row>
    <row r="166" spans="1:6" x14ac:dyDescent="0.25">
      <c r="A166" s="10"/>
      <c r="B166" s="114">
        <v>154</v>
      </c>
      <c r="C166" s="115">
        <v>213486</v>
      </c>
      <c r="D166" s="115">
        <f t="shared" si="4"/>
        <v>465.8</v>
      </c>
      <c r="E166" s="116">
        <f t="shared" si="5"/>
        <v>0</v>
      </c>
      <c r="F166" s="10"/>
    </row>
    <row r="167" spans="1:6" x14ac:dyDescent="0.25">
      <c r="A167" s="10"/>
      <c r="B167" s="114">
        <v>155</v>
      </c>
      <c r="C167" s="115">
        <v>215169</v>
      </c>
      <c r="D167" s="115">
        <f t="shared" si="4"/>
        <v>465.8</v>
      </c>
      <c r="E167" s="116">
        <f t="shared" si="5"/>
        <v>0</v>
      </c>
      <c r="F167" s="10"/>
    </row>
    <row r="168" spans="1:6" x14ac:dyDescent="0.25">
      <c r="A168" s="10"/>
      <c r="B168" s="114">
        <v>156</v>
      </c>
      <c r="C168" s="115">
        <v>216841</v>
      </c>
      <c r="D168" s="115">
        <f t="shared" si="4"/>
        <v>465.8</v>
      </c>
      <c r="E168" s="116">
        <f t="shared" si="5"/>
        <v>0</v>
      </c>
      <c r="F168" s="10"/>
    </row>
    <row r="169" spans="1:6" x14ac:dyDescent="0.25">
      <c r="A169" s="10"/>
      <c r="B169" s="114">
        <v>157</v>
      </c>
      <c r="C169" s="115">
        <v>218503</v>
      </c>
      <c r="D169" s="115">
        <f t="shared" si="4"/>
        <v>465.8</v>
      </c>
      <c r="E169" s="116">
        <f t="shared" si="5"/>
        <v>0</v>
      </c>
      <c r="F169" s="10"/>
    </row>
    <row r="170" spans="1:6" x14ac:dyDescent="0.25">
      <c r="A170" s="10"/>
      <c r="B170" s="114">
        <v>158</v>
      </c>
      <c r="C170" s="115">
        <v>220153</v>
      </c>
      <c r="D170" s="115">
        <f t="shared" si="4"/>
        <v>465.8</v>
      </c>
      <c r="E170" s="116">
        <f t="shared" si="5"/>
        <v>0</v>
      </c>
      <c r="F170" s="10"/>
    </row>
    <row r="171" spans="1:6" x14ac:dyDescent="0.25">
      <c r="A171" s="10"/>
      <c r="B171" s="114">
        <v>159</v>
      </c>
      <c r="C171" s="115">
        <v>221792</v>
      </c>
      <c r="D171" s="115">
        <f t="shared" si="4"/>
        <v>465.8</v>
      </c>
      <c r="E171" s="116">
        <f t="shared" si="5"/>
        <v>0</v>
      </c>
      <c r="F171" s="10"/>
    </row>
    <row r="172" spans="1:6" x14ac:dyDescent="0.25">
      <c r="A172" s="10"/>
      <c r="B172" s="114">
        <v>160</v>
      </c>
      <c r="C172" s="115">
        <v>223419</v>
      </c>
      <c r="D172" s="115">
        <f t="shared" si="4"/>
        <v>465.8</v>
      </c>
      <c r="E172" s="116">
        <f t="shared" si="5"/>
        <v>0</v>
      </c>
      <c r="F172" s="10"/>
    </row>
    <row r="173" spans="1:6" x14ac:dyDescent="0.25">
      <c r="A173" s="10"/>
      <c r="B173" s="114">
        <v>161</v>
      </c>
      <c r="C173" s="115">
        <v>225036</v>
      </c>
      <c r="D173" s="115">
        <f t="shared" si="4"/>
        <v>465.8</v>
      </c>
      <c r="E173" s="116">
        <f t="shared" si="5"/>
        <v>0</v>
      </c>
      <c r="F173" s="10"/>
    </row>
    <row r="174" spans="1:6" x14ac:dyDescent="0.25">
      <c r="A174" s="10"/>
      <c r="B174" s="114">
        <v>162</v>
      </c>
      <c r="C174" s="115">
        <v>226641</v>
      </c>
      <c r="D174" s="115">
        <f t="shared" si="4"/>
        <v>465.8</v>
      </c>
      <c r="E174" s="116">
        <f t="shared" si="5"/>
        <v>0</v>
      </c>
      <c r="F174" s="10"/>
    </row>
    <row r="175" spans="1:6" x14ac:dyDescent="0.25">
      <c r="A175" s="10"/>
      <c r="B175" s="114">
        <v>163</v>
      </c>
      <c r="C175" s="115">
        <v>228236</v>
      </c>
      <c r="D175" s="115">
        <f t="shared" si="4"/>
        <v>465.8</v>
      </c>
      <c r="E175" s="116">
        <f t="shared" si="5"/>
        <v>0</v>
      </c>
      <c r="F175" s="10"/>
    </row>
    <row r="176" spans="1:6" x14ac:dyDescent="0.25">
      <c r="A176" s="10"/>
      <c r="B176" s="114">
        <v>164</v>
      </c>
      <c r="C176" s="115">
        <v>229819</v>
      </c>
      <c r="D176" s="115">
        <f t="shared" si="4"/>
        <v>465.8</v>
      </c>
      <c r="E176" s="116">
        <f t="shared" si="5"/>
        <v>0</v>
      </c>
      <c r="F176" s="10"/>
    </row>
    <row r="177" spans="1:6" x14ac:dyDescent="0.25">
      <c r="A177" s="10"/>
      <c r="B177" s="114">
        <v>165</v>
      </c>
      <c r="C177" s="115">
        <v>231391</v>
      </c>
      <c r="D177" s="115">
        <f t="shared" si="4"/>
        <v>465.8</v>
      </c>
      <c r="E177" s="116">
        <f t="shared" si="5"/>
        <v>0</v>
      </c>
      <c r="F177" s="10"/>
    </row>
    <row r="178" spans="1:6" x14ac:dyDescent="0.25">
      <c r="A178" s="10"/>
      <c r="B178" s="114">
        <v>166</v>
      </c>
      <c r="C178" s="115">
        <v>232952</v>
      </c>
      <c r="D178" s="115">
        <f t="shared" si="4"/>
        <v>465.8</v>
      </c>
      <c r="E178" s="116">
        <f t="shared" si="5"/>
        <v>0</v>
      </c>
      <c r="F178" s="10"/>
    </row>
    <row r="179" spans="1:6" x14ac:dyDescent="0.25">
      <c r="A179" s="10"/>
      <c r="B179" s="114">
        <v>167</v>
      </c>
      <c r="C179" s="115">
        <v>234502</v>
      </c>
      <c r="D179" s="115">
        <f t="shared" si="4"/>
        <v>465.8</v>
      </c>
      <c r="E179" s="116">
        <f t="shared" si="5"/>
        <v>0</v>
      </c>
      <c r="F179" s="10"/>
    </row>
    <row r="180" spans="1:6" x14ac:dyDescent="0.25">
      <c r="A180" s="10"/>
      <c r="B180" s="114">
        <v>168</v>
      </c>
      <c r="C180" s="115">
        <v>236041</v>
      </c>
      <c r="D180" s="115">
        <f t="shared" si="4"/>
        <v>465.8</v>
      </c>
      <c r="E180" s="116">
        <f t="shared" si="5"/>
        <v>0</v>
      </c>
      <c r="F180" s="10"/>
    </row>
    <row r="181" spans="1:6" x14ac:dyDescent="0.25">
      <c r="A181" s="10"/>
      <c r="B181" s="114">
        <v>169</v>
      </c>
      <c r="C181" s="115">
        <v>237570</v>
      </c>
      <c r="D181" s="115">
        <f t="shared" si="4"/>
        <v>465.8</v>
      </c>
      <c r="E181" s="116">
        <f t="shared" si="5"/>
        <v>0</v>
      </c>
      <c r="F181" s="10"/>
    </row>
    <row r="182" spans="1:6" x14ac:dyDescent="0.25">
      <c r="A182" s="10"/>
      <c r="B182" s="114">
        <v>170</v>
      </c>
      <c r="C182" s="115">
        <v>239087</v>
      </c>
      <c r="D182" s="115">
        <f t="shared" si="4"/>
        <v>465.8</v>
      </c>
      <c r="E182" s="116">
        <f t="shared" si="5"/>
        <v>0</v>
      </c>
      <c r="F182" s="10"/>
    </row>
    <row r="183" spans="1:6" x14ac:dyDescent="0.25">
      <c r="A183" s="10"/>
      <c r="B183" s="114">
        <v>171</v>
      </c>
      <c r="C183" s="115">
        <v>241340.5</v>
      </c>
      <c r="D183" s="115">
        <f t="shared" si="4"/>
        <v>465.8</v>
      </c>
      <c r="E183" s="116">
        <f t="shared" si="5"/>
        <v>0</v>
      </c>
      <c r="F183" s="10"/>
    </row>
    <row r="184" spans="1:6" x14ac:dyDescent="0.25">
      <c r="A184" s="10"/>
      <c r="B184" s="114">
        <v>172</v>
      </c>
      <c r="C184" s="115">
        <v>243572</v>
      </c>
      <c r="D184" s="115">
        <f t="shared" si="4"/>
        <v>465.8</v>
      </c>
      <c r="E184" s="116">
        <f t="shared" si="5"/>
        <v>0</v>
      </c>
      <c r="F184" s="10"/>
    </row>
    <row r="185" spans="1:6" x14ac:dyDescent="0.25">
      <c r="A185" s="10"/>
      <c r="B185" s="114">
        <v>173</v>
      </c>
      <c r="C185" s="115">
        <v>245046</v>
      </c>
      <c r="D185" s="115">
        <f t="shared" si="4"/>
        <v>465.8</v>
      </c>
      <c r="E185" s="116">
        <f t="shared" si="5"/>
        <v>0</v>
      </c>
      <c r="F185" s="10"/>
    </row>
    <row r="186" spans="1:6" x14ac:dyDescent="0.25">
      <c r="A186" s="10"/>
      <c r="B186" s="114">
        <v>174</v>
      </c>
      <c r="C186" s="115">
        <v>246508</v>
      </c>
      <c r="D186" s="115">
        <f t="shared" si="4"/>
        <v>465.8</v>
      </c>
      <c r="E186" s="116">
        <f t="shared" si="5"/>
        <v>0</v>
      </c>
      <c r="F186" s="10"/>
    </row>
    <row r="187" spans="1:6" x14ac:dyDescent="0.25">
      <c r="A187" s="10"/>
      <c r="B187" s="114">
        <v>175</v>
      </c>
      <c r="C187" s="115">
        <v>247960</v>
      </c>
      <c r="D187" s="115">
        <f t="shared" si="4"/>
        <v>465.8</v>
      </c>
      <c r="E187" s="116">
        <f t="shared" si="5"/>
        <v>0</v>
      </c>
      <c r="F187" s="10"/>
    </row>
    <row r="188" spans="1:6" x14ac:dyDescent="0.25">
      <c r="A188" s="10"/>
      <c r="B188" s="114">
        <v>176</v>
      </c>
      <c r="C188" s="115">
        <v>249401</v>
      </c>
      <c r="D188" s="115">
        <f t="shared" si="4"/>
        <v>465.8</v>
      </c>
      <c r="E188" s="116">
        <f t="shared" si="5"/>
        <v>0</v>
      </c>
      <c r="F188" s="10"/>
    </row>
    <row r="189" spans="1:6" x14ac:dyDescent="0.25">
      <c r="A189" s="10"/>
      <c r="B189" s="114">
        <v>177</v>
      </c>
      <c r="C189" s="115">
        <v>250831</v>
      </c>
      <c r="D189" s="115">
        <f t="shared" si="4"/>
        <v>465.8</v>
      </c>
      <c r="E189" s="116">
        <f t="shared" si="5"/>
        <v>0</v>
      </c>
      <c r="F189" s="10"/>
    </row>
    <row r="190" spans="1:6" x14ac:dyDescent="0.25">
      <c r="A190" s="10"/>
      <c r="B190" s="114">
        <v>178</v>
      </c>
      <c r="C190" s="115">
        <v>252250</v>
      </c>
      <c r="D190" s="115">
        <f t="shared" si="4"/>
        <v>465.8</v>
      </c>
      <c r="E190" s="116">
        <f t="shared" si="5"/>
        <v>0</v>
      </c>
      <c r="F190" s="10"/>
    </row>
    <row r="191" spans="1:6" x14ac:dyDescent="0.25">
      <c r="A191" s="10"/>
      <c r="B191" s="114">
        <v>179</v>
      </c>
      <c r="C191" s="115">
        <v>253658</v>
      </c>
      <c r="D191" s="115">
        <f t="shared" si="4"/>
        <v>465.8</v>
      </c>
      <c r="E191" s="116">
        <f t="shared" si="5"/>
        <v>0</v>
      </c>
      <c r="F191" s="10"/>
    </row>
    <row r="192" spans="1:6" x14ac:dyDescent="0.25">
      <c r="A192" s="10"/>
      <c r="B192" s="114">
        <v>180</v>
      </c>
      <c r="C192" s="115">
        <v>255056</v>
      </c>
      <c r="D192" s="115">
        <f t="shared" si="4"/>
        <v>465.8</v>
      </c>
      <c r="E192" s="116">
        <f t="shared" si="5"/>
        <v>0</v>
      </c>
      <c r="F192" s="10"/>
    </row>
    <row r="193" spans="1:6" x14ac:dyDescent="0.25">
      <c r="A193" s="10"/>
      <c r="B193" s="114">
        <v>181</v>
      </c>
      <c r="C193" s="115">
        <v>256443</v>
      </c>
      <c r="D193" s="115">
        <f t="shared" si="4"/>
        <v>465.8</v>
      </c>
      <c r="E193" s="116">
        <f t="shared" si="5"/>
        <v>0</v>
      </c>
      <c r="F193" s="10"/>
    </row>
    <row r="194" spans="1:6" x14ac:dyDescent="0.25">
      <c r="A194" s="10"/>
      <c r="B194" s="114">
        <v>182</v>
      </c>
      <c r="C194" s="115">
        <v>257819</v>
      </c>
      <c r="D194" s="115">
        <f t="shared" si="4"/>
        <v>465.8</v>
      </c>
      <c r="E194" s="116">
        <f t="shared" si="5"/>
        <v>0</v>
      </c>
      <c r="F194" s="10"/>
    </row>
    <row r="195" spans="1:6" x14ac:dyDescent="0.25">
      <c r="A195" s="10"/>
      <c r="B195" s="114">
        <v>183</v>
      </c>
      <c r="C195" s="115">
        <v>259184</v>
      </c>
      <c r="D195" s="115">
        <f t="shared" si="4"/>
        <v>465.8</v>
      </c>
      <c r="E195" s="116">
        <f t="shared" si="5"/>
        <v>0</v>
      </c>
      <c r="F195" s="10"/>
    </row>
    <row r="196" spans="1:6" x14ac:dyDescent="0.25">
      <c r="A196" s="10"/>
      <c r="B196" s="114">
        <v>184</v>
      </c>
      <c r="C196" s="115">
        <v>260539</v>
      </c>
      <c r="D196" s="115">
        <f t="shared" si="4"/>
        <v>465.8</v>
      </c>
      <c r="E196" s="116">
        <f t="shared" si="5"/>
        <v>0</v>
      </c>
      <c r="F196" s="10"/>
    </row>
    <row r="197" spans="1:6" x14ac:dyDescent="0.25">
      <c r="A197" s="10"/>
      <c r="B197" s="114">
        <v>185</v>
      </c>
      <c r="C197" s="115">
        <v>261883</v>
      </c>
      <c r="D197" s="115">
        <f t="shared" si="4"/>
        <v>465.8</v>
      </c>
      <c r="E197" s="116">
        <f t="shared" si="5"/>
        <v>0</v>
      </c>
      <c r="F197" s="10"/>
    </row>
    <row r="198" spans="1:6" x14ac:dyDescent="0.25">
      <c r="A198" s="10"/>
      <c r="B198" s="114">
        <v>186</v>
      </c>
      <c r="C198" s="115">
        <v>263216</v>
      </c>
      <c r="D198" s="115">
        <f t="shared" si="4"/>
        <v>465.8</v>
      </c>
      <c r="E198" s="116">
        <f t="shared" si="5"/>
        <v>0</v>
      </c>
      <c r="F198" s="10"/>
    </row>
    <row r="199" spans="1:6" x14ac:dyDescent="0.25">
      <c r="A199" s="10"/>
      <c r="B199" s="114">
        <v>187</v>
      </c>
      <c r="C199" s="115">
        <v>264539</v>
      </c>
      <c r="D199" s="115">
        <f t="shared" si="4"/>
        <v>465.8</v>
      </c>
      <c r="E199" s="116">
        <f t="shared" si="5"/>
        <v>0</v>
      </c>
      <c r="F199" s="10"/>
    </row>
    <row r="200" spans="1:6" x14ac:dyDescent="0.25">
      <c r="A200" s="10"/>
      <c r="B200" s="114">
        <v>188</v>
      </c>
      <c r="C200" s="115">
        <v>265851</v>
      </c>
      <c r="D200" s="115">
        <f t="shared" si="4"/>
        <v>465.8</v>
      </c>
      <c r="E200" s="116">
        <f t="shared" si="5"/>
        <v>0</v>
      </c>
      <c r="F200" s="10"/>
    </row>
    <row r="201" spans="1:6" x14ac:dyDescent="0.25">
      <c r="A201" s="10"/>
      <c r="B201" s="114">
        <v>189</v>
      </c>
      <c r="C201" s="115">
        <v>267153</v>
      </c>
      <c r="D201" s="115">
        <f t="shared" si="4"/>
        <v>465.8</v>
      </c>
      <c r="E201" s="116">
        <f t="shared" si="5"/>
        <v>0</v>
      </c>
      <c r="F201" s="10"/>
    </row>
    <row r="202" spans="1:6" x14ac:dyDescent="0.25">
      <c r="A202" s="10"/>
      <c r="B202" s="114">
        <v>190</v>
      </c>
      <c r="C202" s="115">
        <v>268444</v>
      </c>
      <c r="D202" s="115">
        <f t="shared" si="4"/>
        <v>465.8</v>
      </c>
      <c r="E202" s="116">
        <f t="shared" si="5"/>
        <v>0</v>
      </c>
      <c r="F202" s="10"/>
    </row>
    <row r="203" spans="1:6" x14ac:dyDescent="0.25">
      <c r="A203" s="10"/>
      <c r="B203" s="114">
        <v>191</v>
      </c>
      <c r="C203" s="115">
        <v>269724</v>
      </c>
      <c r="D203" s="115">
        <f t="shared" si="4"/>
        <v>465.8</v>
      </c>
      <c r="E203" s="116">
        <f t="shared" si="5"/>
        <v>0</v>
      </c>
      <c r="F203" s="10"/>
    </row>
    <row r="204" spans="1:6" x14ac:dyDescent="0.25">
      <c r="A204" s="10"/>
      <c r="B204" s="114">
        <v>192</v>
      </c>
      <c r="C204" s="115">
        <v>270994</v>
      </c>
      <c r="D204" s="115">
        <f t="shared" ref="D204:D267" si="6">IF($B204&lt;=MainEngine_BurnTime,MainEngine_Mdot,0)</f>
        <v>465.8</v>
      </c>
      <c r="E204" s="116">
        <f t="shared" ref="E204:E267" si="7">IF($B204&lt;=Booster_BurnTime,Booster_Mdot,0)</f>
        <v>0</v>
      </c>
      <c r="F204" s="10"/>
    </row>
    <row r="205" spans="1:6" x14ac:dyDescent="0.25">
      <c r="A205" s="10"/>
      <c r="B205" s="114">
        <v>193</v>
      </c>
      <c r="C205" s="115">
        <v>272254</v>
      </c>
      <c r="D205" s="115">
        <f t="shared" si="6"/>
        <v>465.8</v>
      </c>
      <c r="E205" s="116">
        <f t="shared" si="7"/>
        <v>0</v>
      </c>
      <c r="F205" s="10"/>
    </row>
    <row r="206" spans="1:6" x14ac:dyDescent="0.25">
      <c r="A206" s="10"/>
      <c r="B206" s="114">
        <v>194</v>
      </c>
      <c r="C206" s="115">
        <v>273503</v>
      </c>
      <c r="D206" s="115">
        <f t="shared" si="6"/>
        <v>465.8</v>
      </c>
      <c r="E206" s="116">
        <f t="shared" si="7"/>
        <v>0</v>
      </c>
      <c r="F206" s="10"/>
    </row>
    <row r="207" spans="1:6" x14ac:dyDescent="0.25">
      <c r="A207" s="10"/>
      <c r="B207" s="114">
        <v>195</v>
      </c>
      <c r="C207" s="115">
        <v>275355</v>
      </c>
      <c r="D207" s="115">
        <f t="shared" si="6"/>
        <v>465.8</v>
      </c>
      <c r="E207" s="116">
        <f t="shared" si="7"/>
        <v>0</v>
      </c>
      <c r="F207" s="10"/>
    </row>
    <row r="208" spans="1:6" x14ac:dyDescent="0.25">
      <c r="A208" s="10"/>
      <c r="B208" s="114">
        <v>196</v>
      </c>
      <c r="C208" s="115">
        <v>277187</v>
      </c>
      <c r="D208" s="115">
        <f t="shared" si="6"/>
        <v>465.8</v>
      </c>
      <c r="E208" s="116">
        <f t="shared" si="7"/>
        <v>0</v>
      </c>
      <c r="F208" s="10"/>
    </row>
    <row r="209" spans="1:6" x14ac:dyDescent="0.25">
      <c r="A209" s="10"/>
      <c r="B209" s="114">
        <v>197</v>
      </c>
      <c r="C209" s="115">
        <v>278394</v>
      </c>
      <c r="D209" s="115">
        <f t="shared" si="6"/>
        <v>465.8</v>
      </c>
      <c r="E209" s="116">
        <f t="shared" si="7"/>
        <v>0</v>
      </c>
      <c r="F209" s="10"/>
    </row>
    <row r="210" spans="1:6" x14ac:dyDescent="0.25">
      <c r="A210" s="10"/>
      <c r="B210" s="114">
        <v>198</v>
      </c>
      <c r="C210" s="115">
        <v>279591</v>
      </c>
      <c r="D210" s="115">
        <f t="shared" si="6"/>
        <v>465.8</v>
      </c>
      <c r="E210" s="116">
        <f t="shared" si="7"/>
        <v>0</v>
      </c>
      <c r="F210" s="10"/>
    </row>
    <row r="211" spans="1:6" x14ac:dyDescent="0.25">
      <c r="A211" s="10"/>
      <c r="B211" s="114">
        <v>199</v>
      </c>
      <c r="C211" s="115">
        <v>280777</v>
      </c>
      <c r="D211" s="115">
        <f t="shared" si="6"/>
        <v>465.8</v>
      </c>
      <c r="E211" s="116">
        <f t="shared" si="7"/>
        <v>0</v>
      </c>
      <c r="F211" s="10"/>
    </row>
    <row r="212" spans="1:6" x14ac:dyDescent="0.25">
      <c r="A212" s="10"/>
      <c r="B212" s="114">
        <v>200</v>
      </c>
      <c r="C212" s="115">
        <v>281954</v>
      </c>
      <c r="D212" s="115">
        <f t="shared" si="6"/>
        <v>465.8</v>
      </c>
      <c r="E212" s="116">
        <f t="shared" si="7"/>
        <v>0</v>
      </c>
      <c r="F212" s="10"/>
    </row>
    <row r="213" spans="1:6" x14ac:dyDescent="0.25">
      <c r="A213" s="10"/>
      <c r="B213" s="114">
        <v>201</v>
      </c>
      <c r="C213" s="115">
        <v>283119</v>
      </c>
      <c r="D213" s="115">
        <f t="shared" si="6"/>
        <v>465.8</v>
      </c>
      <c r="E213" s="116">
        <f t="shared" si="7"/>
        <v>0</v>
      </c>
      <c r="F213" s="10"/>
    </row>
    <row r="214" spans="1:6" x14ac:dyDescent="0.25">
      <c r="A214" s="10"/>
      <c r="B214" s="114">
        <v>202</v>
      </c>
      <c r="C214" s="115">
        <v>284275</v>
      </c>
      <c r="D214" s="115">
        <f t="shared" si="6"/>
        <v>465.8</v>
      </c>
      <c r="E214" s="116">
        <f t="shared" si="7"/>
        <v>0</v>
      </c>
      <c r="F214" s="10"/>
    </row>
    <row r="215" spans="1:6" x14ac:dyDescent="0.25">
      <c r="A215" s="10"/>
      <c r="B215" s="114">
        <v>203</v>
      </c>
      <c r="C215" s="115">
        <v>285420</v>
      </c>
      <c r="D215" s="115">
        <f t="shared" si="6"/>
        <v>465.8</v>
      </c>
      <c r="E215" s="116">
        <f t="shared" si="7"/>
        <v>0</v>
      </c>
      <c r="F215" s="10"/>
    </row>
    <row r="216" spans="1:6" x14ac:dyDescent="0.25">
      <c r="A216" s="10"/>
      <c r="B216" s="114">
        <v>204</v>
      </c>
      <c r="C216" s="115">
        <v>286555</v>
      </c>
      <c r="D216" s="115">
        <f t="shared" si="6"/>
        <v>465.8</v>
      </c>
      <c r="E216" s="116">
        <f t="shared" si="7"/>
        <v>0</v>
      </c>
      <c r="F216" s="10"/>
    </row>
    <row r="217" spans="1:6" x14ac:dyDescent="0.25">
      <c r="A217" s="10"/>
      <c r="B217" s="114">
        <v>205</v>
      </c>
      <c r="C217" s="115">
        <v>287680</v>
      </c>
      <c r="D217" s="115">
        <f t="shared" si="6"/>
        <v>465.8</v>
      </c>
      <c r="E217" s="116">
        <f t="shared" si="7"/>
        <v>0</v>
      </c>
      <c r="F217" s="10"/>
    </row>
    <row r="218" spans="1:6" x14ac:dyDescent="0.25">
      <c r="A218" s="10"/>
      <c r="B218" s="114">
        <v>206</v>
      </c>
      <c r="C218" s="115">
        <v>288795</v>
      </c>
      <c r="D218" s="115">
        <f t="shared" si="6"/>
        <v>465.8</v>
      </c>
      <c r="E218" s="116">
        <f t="shared" si="7"/>
        <v>0</v>
      </c>
      <c r="F218" s="10"/>
    </row>
    <row r="219" spans="1:6" x14ac:dyDescent="0.25">
      <c r="A219" s="10"/>
      <c r="B219" s="114">
        <v>207</v>
      </c>
      <c r="C219" s="115">
        <v>289899</v>
      </c>
      <c r="D219" s="115">
        <f t="shared" si="6"/>
        <v>465.8</v>
      </c>
      <c r="E219" s="116">
        <f t="shared" si="7"/>
        <v>0</v>
      </c>
      <c r="F219" s="10"/>
    </row>
    <row r="220" spans="1:6" x14ac:dyDescent="0.25">
      <c r="A220" s="10"/>
      <c r="B220" s="114">
        <v>208</v>
      </c>
      <c r="C220" s="115">
        <v>290994</v>
      </c>
      <c r="D220" s="115">
        <f t="shared" si="6"/>
        <v>465.8</v>
      </c>
      <c r="E220" s="116">
        <f t="shared" si="7"/>
        <v>0</v>
      </c>
      <c r="F220" s="10"/>
    </row>
    <row r="221" spans="1:6" x14ac:dyDescent="0.25">
      <c r="A221" s="10"/>
      <c r="B221" s="114">
        <v>209</v>
      </c>
      <c r="C221" s="115">
        <v>292078</v>
      </c>
      <c r="D221" s="115">
        <f t="shared" si="6"/>
        <v>465.8</v>
      </c>
      <c r="E221" s="116">
        <f t="shared" si="7"/>
        <v>0</v>
      </c>
      <c r="F221" s="10"/>
    </row>
    <row r="222" spans="1:6" x14ac:dyDescent="0.25">
      <c r="A222" s="10"/>
      <c r="B222" s="114">
        <v>210</v>
      </c>
      <c r="C222" s="115">
        <v>293152</v>
      </c>
      <c r="D222" s="115">
        <f t="shared" si="6"/>
        <v>465.8</v>
      </c>
      <c r="E222" s="116">
        <f t="shared" si="7"/>
        <v>0</v>
      </c>
      <c r="F222" s="10"/>
    </row>
    <row r="223" spans="1:6" x14ac:dyDescent="0.25">
      <c r="A223" s="10"/>
      <c r="B223" s="114">
        <v>211</v>
      </c>
      <c r="C223" s="115">
        <v>294216</v>
      </c>
      <c r="D223" s="115">
        <f t="shared" si="6"/>
        <v>465.8</v>
      </c>
      <c r="E223" s="116">
        <f t="shared" si="7"/>
        <v>0</v>
      </c>
      <c r="F223" s="10"/>
    </row>
    <row r="224" spans="1:6" x14ac:dyDescent="0.25">
      <c r="A224" s="10"/>
      <c r="B224" s="114">
        <v>212</v>
      </c>
      <c r="C224" s="115">
        <v>295270</v>
      </c>
      <c r="D224" s="115">
        <f t="shared" si="6"/>
        <v>465.8</v>
      </c>
      <c r="E224" s="116">
        <f t="shared" si="7"/>
        <v>0</v>
      </c>
      <c r="F224" s="10"/>
    </row>
    <row r="225" spans="1:6" x14ac:dyDescent="0.25">
      <c r="A225" s="10"/>
      <c r="B225" s="114">
        <v>213</v>
      </c>
      <c r="C225" s="115">
        <v>296314</v>
      </c>
      <c r="D225" s="115">
        <f t="shared" si="6"/>
        <v>465.8</v>
      </c>
      <c r="E225" s="116">
        <f t="shared" si="7"/>
        <v>0</v>
      </c>
      <c r="F225" s="10"/>
    </row>
    <row r="226" spans="1:6" x14ac:dyDescent="0.25">
      <c r="A226" s="10"/>
      <c r="B226" s="114">
        <v>214</v>
      </c>
      <c r="C226" s="115">
        <v>297348</v>
      </c>
      <c r="D226" s="115">
        <f t="shared" si="6"/>
        <v>465.8</v>
      </c>
      <c r="E226" s="116">
        <f t="shared" si="7"/>
        <v>0</v>
      </c>
      <c r="F226" s="10"/>
    </row>
    <row r="227" spans="1:6" x14ac:dyDescent="0.25">
      <c r="A227" s="10"/>
      <c r="B227" s="114">
        <v>215</v>
      </c>
      <c r="C227" s="115">
        <v>298372</v>
      </c>
      <c r="D227" s="115">
        <f t="shared" si="6"/>
        <v>465.8</v>
      </c>
      <c r="E227" s="116">
        <f t="shared" si="7"/>
        <v>0</v>
      </c>
      <c r="F227" s="10"/>
    </row>
    <row r="228" spans="1:6" x14ac:dyDescent="0.25">
      <c r="A228" s="10"/>
      <c r="B228" s="114">
        <v>216</v>
      </c>
      <c r="C228" s="115">
        <v>299386</v>
      </c>
      <c r="D228" s="115">
        <f t="shared" si="6"/>
        <v>465.8</v>
      </c>
      <c r="E228" s="116">
        <f t="shared" si="7"/>
        <v>0</v>
      </c>
      <c r="F228" s="10"/>
    </row>
    <row r="229" spans="1:6" x14ac:dyDescent="0.25">
      <c r="A229" s="10"/>
      <c r="B229" s="114">
        <v>217</v>
      </c>
      <c r="C229" s="115">
        <v>300390</v>
      </c>
      <c r="D229" s="115">
        <f t="shared" si="6"/>
        <v>465.8</v>
      </c>
      <c r="E229" s="116">
        <f t="shared" si="7"/>
        <v>0</v>
      </c>
      <c r="F229" s="10"/>
    </row>
    <row r="230" spans="1:6" x14ac:dyDescent="0.25">
      <c r="A230" s="10"/>
      <c r="B230" s="114">
        <v>218</v>
      </c>
      <c r="C230" s="115">
        <v>301384</v>
      </c>
      <c r="D230" s="115">
        <f t="shared" si="6"/>
        <v>465.8</v>
      </c>
      <c r="E230" s="116">
        <f t="shared" si="7"/>
        <v>0</v>
      </c>
      <c r="F230" s="10"/>
    </row>
    <row r="231" spans="1:6" x14ac:dyDescent="0.25">
      <c r="A231" s="10"/>
      <c r="B231" s="114">
        <v>219</v>
      </c>
      <c r="C231" s="115">
        <v>302855</v>
      </c>
      <c r="D231" s="115">
        <f t="shared" si="6"/>
        <v>465.8</v>
      </c>
      <c r="E231" s="116">
        <f t="shared" si="7"/>
        <v>0</v>
      </c>
      <c r="F231" s="10"/>
    </row>
    <row r="232" spans="1:6" x14ac:dyDescent="0.25">
      <c r="A232" s="10"/>
      <c r="B232" s="114">
        <v>220</v>
      </c>
      <c r="C232" s="115">
        <v>304307</v>
      </c>
      <c r="D232" s="115">
        <f t="shared" si="6"/>
        <v>465.8</v>
      </c>
      <c r="E232" s="116">
        <f t="shared" si="7"/>
        <v>0</v>
      </c>
      <c r="F232" s="10"/>
    </row>
    <row r="233" spans="1:6" x14ac:dyDescent="0.25">
      <c r="A233" s="10"/>
      <c r="B233" s="114">
        <v>221</v>
      </c>
      <c r="C233" s="115">
        <v>305261</v>
      </c>
      <c r="D233" s="115">
        <f t="shared" si="6"/>
        <v>465.8</v>
      </c>
      <c r="E233" s="116">
        <f t="shared" si="7"/>
        <v>0</v>
      </c>
      <c r="F233" s="10"/>
    </row>
    <row r="234" spans="1:6" x14ac:dyDescent="0.25">
      <c r="A234" s="10"/>
      <c r="B234" s="114">
        <v>222</v>
      </c>
      <c r="C234" s="115">
        <v>306206</v>
      </c>
      <c r="D234" s="115">
        <f t="shared" si="6"/>
        <v>465.8</v>
      </c>
      <c r="E234" s="116">
        <f t="shared" si="7"/>
        <v>0</v>
      </c>
      <c r="F234" s="10"/>
    </row>
    <row r="235" spans="1:6" x14ac:dyDescent="0.25">
      <c r="A235" s="10"/>
      <c r="B235" s="114">
        <v>223</v>
      </c>
      <c r="C235" s="115">
        <v>307141</v>
      </c>
      <c r="D235" s="115">
        <f t="shared" si="6"/>
        <v>465.8</v>
      </c>
      <c r="E235" s="116">
        <f t="shared" si="7"/>
        <v>0</v>
      </c>
      <c r="F235" s="10"/>
    </row>
    <row r="236" spans="1:6" x14ac:dyDescent="0.25">
      <c r="A236" s="10"/>
      <c r="B236" s="114">
        <v>224</v>
      </c>
      <c r="C236" s="115">
        <v>308066</v>
      </c>
      <c r="D236" s="115">
        <f t="shared" si="6"/>
        <v>465.8</v>
      </c>
      <c r="E236" s="116">
        <f t="shared" si="7"/>
        <v>0</v>
      </c>
      <c r="F236" s="10"/>
    </row>
    <row r="237" spans="1:6" x14ac:dyDescent="0.25">
      <c r="A237" s="10"/>
      <c r="B237" s="114">
        <v>225</v>
      </c>
      <c r="C237" s="115">
        <v>308982</v>
      </c>
      <c r="D237" s="115">
        <f t="shared" si="6"/>
        <v>465.8</v>
      </c>
      <c r="E237" s="116">
        <f t="shared" si="7"/>
        <v>0</v>
      </c>
      <c r="F237" s="10"/>
    </row>
    <row r="238" spans="1:6" x14ac:dyDescent="0.25">
      <c r="A238" s="10"/>
      <c r="B238" s="114">
        <v>226</v>
      </c>
      <c r="C238" s="115">
        <v>309888</v>
      </c>
      <c r="D238" s="115">
        <f t="shared" si="6"/>
        <v>465.8</v>
      </c>
      <c r="E238" s="116">
        <f t="shared" si="7"/>
        <v>0</v>
      </c>
      <c r="F238" s="10"/>
    </row>
    <row r="239" spans="1:6" x14ac:dyDescent="0.25">
      <c r="A239" s="10"/>
      <c r="B239" s="114">
        <v>227</v>
      </c>
      <c r="C239" s="115">
        <v>310784</v>
      </c>
      <c r="D239" s="115">
        <f t="shared" si="6"/>
        <v>465.8</v>
      </c>
      <c r="E239" s="116">
        <f t="shared" si="7"/>
        <v>0</v>
      </c>
      <c r="F239" s="10"/>
    </row>
    <row r="240" spans="1:6" x14ac:dyDescent="0.25">
      <c r="A240" s="10"/>
      <c r="B240" s="114">
        <v>228</v>
      </c>
      <c r="C240" s="115">
        <v>311670</v>
      </c>
      <c r="D240" s="115">
        <f t="shared" si="6"/>
        <v>465.8</v>
      </c>
      <c r="E240" s="116">
        <f t="shared" si="7"/>
        <v>0</v>
      </c>
      <c r="F240" s="10"/>
    </row>
    <row r="241" spans="1:6" x14ac:dyDescent="0.25">
      <c r="A241" s="10"/>
      <c r="B241" s="114">
        <v>229</v>
      </c>
      <c r="C241" s="115">
        <v>312547</v>
      </c>
      <c r="D241" s="115">
        <f t="shared" si="6"/>
        <v>465.8</v>
      </c>
      <c r="E241" s="116">
        <f t="shared" si="7"/>
        <v>0</v>
      </c>
      <c r="F241" s="10"/>
    </row>
    <row r="242" spans="1:6" x14ac:dyDescent="0.25">
      <c r="A242" s="10"/>
      <c r="B242" s="114">
        <v>230</v>
      </c>
      <c r="C242" s="115">
        <v>313414</v>
      </c>
      <c r="D242" s="115">
        <f t="shared" si="6"/>
        <v>465.8</v>
      </c>
      <c r="E242" s="116">
        <f t="shared" si="7"/>
        <v>0</v>
      </c>
      <c r="F242" s="10"/>
    </row>
    <row r="243" spans="1:6" x14ac:dyDescent="0.25">
      <c r="A243" s="10"/>
      <c r="B243" s="114">
        <v>231</v>
      </c>
      <c r="C243" s="115">
        <v>314272</v>
      </c>
      <c r="D243" s="115">
        <f t="shared" si="6"/>
        <v>465.8</v>
      </c>
      <c r="E243" s="116">
        <f t="shared" si="7"/>
        <v>0</v>
      </c>
      <c r="F243" s="10"/>
    </row>
    <row r="244" spans="1:6" x14ac:dyDescent="0.25">
      <c r="A244" s="10"/>
      <c r="B244" s="114">
        <v>232</v>
      </c>
      <c r="C244" s="115">
        <v>315120</v>
      </c>
      <c r="D244" s="115">
        <f t="shared" si="6"/>
        <v>465.8</v>
      </c>
      <c r="E244" s="116">
        <f t="shared" si="7"/>
        <v>0</v>
      </c>
      <c r="F244" s="10"/>
    </row>
    <row r="245" spans="1:6" x14ac:dyDescent="0.25">
      <c r="A245" s="10"/>
      <c r="B245" s="114">
        <v>233</v>
      </c>
      <c r="C245" s="115">
        <v>315959</v>
      </c>
      <c r="D245" s="115">
        <f t="shared" si="6"/>
        <v>465.8</v>
      </c>
      <c r="E245" s="116">
        <f t="shared" si="7"/>
        <v>0</v>
      </c>
      <c r="F245" s="10"/>
    </row>
    <row r="246" spans="1:6" x14ac:dyDescent="0.25">
      <c r="A246" s="10"/>
      <c r="B246" s="114">
        <v>234</v>
      </c>
      <c r="C246" s="115">
        <v>316788</v>
      </c>
      <c r="D246" s="115">
        <f t="shared" si="6"/>
        <v>465.8</v>
      </c>
      <c r="E246" s="116">
        <f t="shared" si="7"/>
        <v>0</v>
      </c>
      <c r="F246" s="10"/>
    </row>
    <row r="247" spans="1:6" x14ac:dyDescent="0.25">
      <c r="A247" s="10"/>
      <c r="B247" s="114">
        <v>235</v>
      </c>
      <c r="C247" s="115">
        <v>317607</v>
      </c>
      <c r="D247" s="115">
        <f t="shared" si="6"/>
        <v>465.8</v>
      </c>
      <c r="E247" s="116">
        <f t="shared" si="7"/>
        <v>0</v>
      </c>
      <c r="F247" s="10"/>
    </row>
    <row r="248" spans="1:6" x14ac:dyDescent="0.25">
      <c r="A248" s="10"/>
      <c r="B248" s="114">
        <v>236</v>
      </c>
      <c r="C248" s="115">
        <v>318417</v>
      </c>
      <c r="D248" s="115">
        <f t="shared" si="6"/>
        <v>465.8</v>
      </c>
      <c r="E248" s="116">
        <f t="shared" si="7"/>
        <v>0</v>
      </c>
      <c r="F248" s="10"/>
    </row>
    <row r="249" spans="1:6" x14ac:dyDescent="0.25">
      <c r="A249" s="10"/>
      <c r="B249" s="114">
        <v>237</v>
      </c>
      <c r="C249" s="115">
        <v>319218</v>
      </c>
      <c r="D249" s="115">
        <f t="shared" si="6"/>
        <v>465.8</v>
      </c>
      <c r="E249" s="116">
        <f t="shared" si="7"/>
        <v>0</v>
      </c>
      <c r="F249" s="10"/>
    </row>
    <row r="250" spans="1:6" x14ac:dyDescent="0.25">
      <c r="A250" s="10"/>
      <c r="B250" s="114">
        <v>238</v>
      </c>
      <c r="C250" s="115">
        <v>320009</v>
      </c>
      <c r="D250" s="115">
        <f t="shared" si="6"/>
        <v>465.8</v>
      </c>
      <c r="E250" s="116">
        <f t="shared" si="7"/>
        <v>0</v>
      </c>
      <c r="F250" s="10"/>
    </row>
    <row r="251" spans="1:6" x14ac:dyDescent="0.25">
      <c r="A251" s="10"/>
      <c r="B251" s="114">
        <v>239</v>
      </c>
      <c r="C251" s="115">
        <v>320791</v>
      </c>
      <c r="D251" s="115">
        <f t="shared" si="6"/>
        <v>465.8</v>
      </c>
      <c r="E251" s="116">
        <f t="shared" si="7"/>
        <v>0</v>
      </c>
      <c r="F251" s="10"/>
    </row>
    <row r="252" spans="1:6" x14ac:dyDescent="0.25">
      <c r="A252" s="10"/>
      <c r="B252" s="114">
        <v>240</v>
      </c>
      <c r="C252" s="115">
        <v>321564</v>
      </c>
      <c r="D252" s="115">
        <f t="shared" si="6"/>
        <v>465.8</v>
      </c>
      <c r="E252" s="116">
        <f t="shared" si="7"/>
        <v>0</v>
      </c>
      <c r="F252" s="10"/>
    </row>
    <row r="253" spans="1:6" x14ac:dyDescent="0.25">
      <c r="A253" s="10"/>
      <c r="B253" s="114">
        <v>241</v>
      </c>
      <c r="C253" s="115">
        <v>322327</v>
      </c>
      <c r="D253" s="115">
        <f t="shared" si="6"/>
        <v>465.8</v>
      </c>
      <c r="E253" s="116">
        <f t="shared" si="7"/>
        <v>0</v>
      </c>
      <c r="F253" s="10"/>
    </row>
    <row r="254" spans="1:6" x14ac:dyDescent="0.25">
      <c r="A254" s="10"/>
      <c r="B254" s="114">
        <v>242</v>
      </c>
      <c r="C254" s="115">
        <v>323081</v>
      </c>
      <c r="D254" s="115">
        <f t="shared" si="6"/>
        <v>465.8</v>
      </c>
      <c r="E254" s="116">
        <f t="shared" si="7"/>
        <v>0</v>
      </c>
      <c r="F254" s="10"/>
    </row>
    <row r="255" spans="1:6" x14ac:dyDescent="0.25">
      <c r="A255" s="10"/>
      <c r="B255" s="114">
        <v>243</v>
      </c>
      <c r="C255" s="115">
        <v>324193</v>
      </c>
      <c r="D255" s="115">
        <f t="shared" si="6"/>
        <v>465.8</v>
      </c>
      <c r="E255" s="116">
        <f t="shared" si="7"/>
        <v>0</v>
      </c>
      <c r="F255" s="10"/>
    </row>
    <row r="256" spans="1:6" x14ac:dyDescent="0.25">
      <c r="A256" s="10"/>
      <c r="B256" s="114">
        <v>244</v>
      </c>
      <c r="C256" s="115">
        <v>325287</v>
      </c>
      <c r="D256" s="115">
        <f t="shared" si="6"/>
        <v>465.8</v>
      </c>
      <c r="E256" s="116">
        <f t="shared" si="7"/>
        <v>0</v>
      </c>
      <c r="F256" s="10"/>
    </row>
    <row r="257" spans="1:6" x14ac:dyDescent="0.25">
      <c r="A257" s="10"/>
      <c r="B257" s="114">
        <v>245</v>
      </c>
      <c r="C257" s="115">
        <v>326004</v>
      </c>
      <c r="D257" s="115">
        <f t="shared" si="6"/>
        <v>465.8</v>
      </c>
      <c r="E257" s="116">
        <f t="shared" si="7"/>
        <v>0</v>
      </c>
      <c r="F257" s="10"/>
    </row>
    <row r="258" spans="1:6" x14ac:dyDescent="0.25">
      <c r="A258" s="10"/>
      <c r="B258" s="114">
        <v>246</v>
      </c>
      <c r="C258" s="115">
        <v>326712</v>
      </c>
      <c r="D258" s="115">
        <f t="shared" si="6"/>
        <v>465.8</v>
      </c>
      <c r="E258" s="116">
        <f t="shared" si="7"/>
        <v>0</v>
      </c>
      <c r="F258" s="10"/>
    </row>
    <row r="259" spans="1:6" x14ac:dyDescent="0.25">
      <c r="A259" s="10"/>
      <c r="B259" s="114">
        <v>247</v>
      </c>
      <c r="C259" s="115">
        <v>327410</v>
      </c>
      <c r="D259" s="115">
        <f t="shared" si="6"/>
        <v>465.8</v>
      </c>
      <c r="E259" s="116">
        <f t="shared" si="7"/>
        <v>0</v>
      </c>
      <c r="F259" s="10"/>
    </row>
    <row r="260" spans="1:6" x14ac:dyDescent="0.25">
      <c r="A260" s="10"/>
      <c r="B260" s="114">
        <v>248</v>
      </c>
      <c r="C260" s="115">
        <v>328100</v>
      </c>
      <c r="D260" s="115">
        <f t="shared" si="6"/>
        <v>465.8</v>
      </c>
      <c r="E260" s="116">
        <f t="shared" si="7"/>
        <v>0</v>
      </c>
      <c r="F260" s="10"/>
    </row>
    <row r="261" spans="1:6" x14ac:dyDescent="0.25">
      <c r="A261" s="10"/>
      <c r="B261" s="114">
        <v>249</v>
      </c>
      <c r="C261" s="115">
        <v>328780</v>
      </c>
      <c r="D261" s="115">
        <f t="shared" si="6"/>
        <v>465.8</v>
      </c>
      <c r="E261" s="116">
        <f t="shared" si="7"/>
        <v>0</v>
      </c>
      <c r="F261" s="10"/>
    </row>
    <row r="262" spans="1:6" x14ac:dyDescent="0.25">
      <c r="A262" s="10"/>
      <c r="B262" s="114">
        <v>250</v>
      </c>
      <c r="C262" s="115">
        <v>329452</v>
      </c>
      <c r="D262" s="115">
        <f t="shared" si="6"/>
        <v>465.8</v>
      </c>
      <c r="E262" s="116">
        <f t="shared" si="7"/>
        <v>0</v>
      </c>
      <c r="F262" s="10"/>
    </row>
    <row r="263" spans="1:6" x14ac:dyDescent="0.25">
      <c r="A263" s="10"/>
      <c r="B263" s="114">
        <v>251</v>
      </c>
      <c r="C263" s="115">
        <v>330114</v>
      </c>
      <c r="D263" s="115">
        <f t="shared" si="6"/>
        <v>465.8</v>
      </c>
      <c r="E263" s="116">
        <f t="shared" si="7"/>
        <v>0</v>
      </c>
      <c r="F263" s="10"/>
    </row>
    <row r="264" spans="1:6" x14ac:dyDescent="0.25">
      <c r="A264" s="10"/>
      <c r="B264" s="114">
        <v>252</v>
      </c>
      <c r="C264" s="115">
        <v>330767</v>
      </c>
      <c r="D264" s="115">
        <f t="shared" si="6"/>
        <v>465.8</v>
      </c>
      <c r="E264" s="116">
        <f t="shared" si="7"/>
        <v>0</v>
      </c>
      <c r="F264" s="10"/>
    </row>
    <row r="265" spans="1:6" x14ac:dyDescent="0.25">
      <c r="A265" s="10"/>
      <c r="B265" s="114">
        <v>253</v>
      </c>
      <c r="C265" s="115">
        <v>331412</v>
      </c>
      <c r="D265" s="115">
        <f t="shared" si="6"/>
        <v>465.8</v>
      </c>
      <c r="E265" s="116">
        <f t="shared" si="7"/>
        <v>0</v>
      </c>
      <c r="F265" s="10"/>
    </row>
    <row r="266" spans="1:6" x14ac:dyDescent="0.25">
      <c r="A266" s="10"/>
      <c r="B266" s="114">
        <v>254</v>
      </c>
      <c r="C266" s="115">
        <v>332047</v>
      </c>
      <c r="D266" s="115">
        <f t="shared" si="6"/>
        <v>465.8</v>
      </c>
      <c r="E266" s="116">
        <f t="shared" si="7"/>
        <v>0</v>
      </c>
      <c r="F266" s="10"/>
    </row>
    <row r="267" spans="1:6" x14ac:dyDescent="0.25">
      <c r="A267" s="10"/>
      <c r="B267" s="114">
        <v>255</v>
      </c>
      <c r="C267" s="115">
        <v>332674</v>
      </c>
      <c r="D267" s="115">
        <f t="shared" si="6"/>
        <v>465.8</v>
      </c>
      <c r="E267" s="116">
        <f t="shared" si="7"/>
        <v>0</v>
      </c>
      <c r="F267" s="10"/>
    </row>
    <row r="268" spans="1:6" x14ac:dyDescent="0.25">
      <c r="A268" s="10"/>
      <c r="B268" s="114">
        <v>256</v>
      </c>
      <c r="C268" s="115">
        <v>333291</v>
      </c>
      <c r="D268" s="115">
        <f t="shared" ref="D268:D331" si="8">IF($B268&lt;=MainEngine_BurnTime,MainEngine_Mdot,0)</f>
        <v>465.8</v>
      </c>
      <c r="E268" s="116">
        <f t="shared" ref="E268:E331" si="9">IF($B268&lt;=Booster_BurnTime,Booster_Mdot,0)</f>
        <v>0</v>
      </c>
      <c r="F268" s="10"/>
    </row>
    <row r="269" spans="1:6" x14ac:dyDescent="0.25">
      <c r="A269" s="10"/>
      <c r="B269" s="114">
        <v>257</v>
      </c>
      <c r="C269" s="115">
        <v>333900</v>
      </c>
      <c r="D269" s="115">
        <f t="shared" si="8"/>
        <v>465.8</v>
      </c>
      <c r="E269" s="116">
        <f t="shared" si="9"/>
        <v>0</v>
      </c>
      <c r="F269" s="10"/>
    </row>
    <row r="270" spans="1:6" x14ac:dyDescent="0.25">
      <c r="A270" s="10"/>
      <c r="B270" s="114">
        <v>258</v>
      </c>
      <c r="C270" s="115">
        <v>334500</v>
      </c>
      <c r="D270" s="115">
        <f t="shared" si="8"/>
        <v>465.8</v>
      </c>
      <c r="E270" s="116">
        <f t="shared" si="9"/>
        <v>0</v>
      </c>
      <c r="F270" s="10"/>
    </row>
    <row r="271" spans="1:6" x14ac:dyDescent="0.25">
      <c r="A271" s="10"/>
      <c r="B271" s="114">
        <v>259</v>
      </c>
      <c r="C271" s="115">
        <v>335091</v>
      </c>
      <c r="D271" s="115">
        <f t="shared" si="8"/>
        <v>465.8</v>
      </c>
      <c r="E271" s="116">
        <f t="shared" si="9"/>
        <v>0</v>
      </c>
      <c r="F271" s="10"/>
    </row>
    <row r="272" spans="1:6" x14ac:dyDescent="0.25">
      <c r="A272" s="10"/>
      <c r="B272" s="114">
        <v>260</v>
      </c>
      <c r="C272" s="115">
        <v>335673</v>
      </c>
      <c r="D272" s="115">
        <f t="shared" si="8"/>
        <v>465.8</v>
      </c>
      <c r="E272" s="116">
        <f t="shared" si="9"/>
        <v>0</v>
      </c>
      <c r="F272" s="10"/>
    </row>
    <row r="273" spans="1:6" x14ac:dyDescent="0.25">
      <c r="A273" s="10"/>
      <c r="B273" s="114">
        <v>261</v>
      </c>
      <c r="C273" s="115">
        <v>336247</v>
      </c>
      <c r="D273" s="115">
        <f t="shared" si="8"/>
        <v>465.8</v>
      </c>
      <c r="E273" s="116">
        <f t="shared" si="9"/>
        <v>0</v>
      </c>
      <c r="F273" s="10"/>
    </row>
    <row r="274" spans="1:6" x14ac:dyDescent="0.25">
      <c r="A274" s="10"/>
      <c r="B274" s="114">
        <v>262</v>
      </c>
      <c r="C274" s="115">
        <v>336812</v>
      </c>
      <c r="D274" s="115">
        <f t="shared" si="8"/>
        <v>465.8</v>
      </c>
      <c r="E274" s="116">
        <f t="shared" si="9"/>
        <v>0</v>
      </c>
      <c r="F274" s="10"/>
    </row>
    <row r="275" spans="1:6" x14ac:dyDescent="0.25">
      <c r="A275" s="10"/>
      <c r="B275" s="114">
        <v>263</v>
      </c>
      <c r="C275" s="115">
        <v>337368</v>
      </c>
      <c r="D275" s="115">
        <f t="shared" si="8"/>
        <v>465.8</v>
      </c>
      <c r="E275" s="116">
        <f t="shared" si="9"/>
        <v>0</v>
      </c>
      <c r="F275" s="10"/>
    </row>
    <row r="276" spans="1:6" x14ac:dyDescent="0.25">
      <c r="A276" s="10"/>
      <c r="B276" s="114">
        <v>264</v>
      </c>
      <c r="C276" s="115">
        <v>337916</v>
      </c>
      <c r="D276" s="115">
        <f t="shared" si="8"/>
        <v>465.8</v>
      </c>
      <c r="E276" s="116">
        <f t="shared" si="9"/>
        <v>0</v>
      </c>
      <c r="F276" s="10"/>
    </row>
    <row r="277" spans="1:6" x14ac:dyDescent="0.25">
      <c r="A277" s="10"/>
      <c r="B277" s="114">
        <v>265</v>
      </c>
      <c r="C277" s="115">
        <v>338455</v>
      </c>
      <c r="D277" s="115">
        <f t="shared" si="8"/>
        <v>465.8</v>
      </c>
      <c r="E277" s="116">
        <f t="shared" si="9"/>
        <v>0</v>
      </c>
      <c r="F277" s="10"/>
    </row>
    <row r="278" spans="1:6" x14ac:dyDescent="0.25">
      <c r="A278" s="10"/>
      <c r="B278" s="114">
        <v>266</v>
      </c>
      <c r="C278" s="115">
        <v>338985</v>
      </c>
      <c r="D278" s="115">
        <f t="shared" si="8"/>
        <v>465.8</v>
      </c>
      <c r="E278" s="116">
        <f t="shared" si="9"/>
        <v>0</v>
      </c>
      <c r="F278" s="10"/>
    </row>
    <row r="279" spans="1:6" x14ac:dyDescent="0.25">
      <c r="A279" s="10"/>
      <c r="B279" s="114">
        <v>267</v>
      </c>
      <c r="C279" s="115">
        <v>339763.5</v>
      </c>
      <c r="D279" s="115">
        <f t="shared" si="8"/>
        <v>465.8</v>
      </c>
      <c r="E279" s="116">
        <f t="shared" si="9"/>
        <v>0</v>
      </c>
      <c r="F279" s="10"/>
    </row>
    <row r="280" spans="1:6" x14ac:dyDescent="0.25">
      <c r="A280" s="10"/>
      <c r="B280" s="114">
        <v>268</v>
      </c>
      <c r="C280" s="115">
        <v>340525</v>
      </c>
      <c r="D280" s="115">
        <f t="shared" si="8"/>
        <v>465.8</v>
      </c>
      <c r="E280" s="116">
        <f t="shared" si="9"/>
        <v>0</v>
      </c>
      <c r="F280" s="10"/>
    </row>
    <row r="281" spans="1:6" x14ac:dyDescent="0.25">
      <c r="A281" s="10"/>
      <c r="B281" s="114">
        <v>269</v>
      </c>
      <c r="C281" s="115">
        <v>341021</v>
      </c>
      <c r="D281" s="115">
        <f t="shared" si="8"/>
        <v>465.8</v>
      </c>
      <c r="E281" s="116">
        <f t="shared" si="9"/>
        <v>0</v>
      </c>
      <c r="F281" s="10"/>
    </row>
    <row r="282" spans="1:6" x14ac:dyDescent="0.25">
      <c r="A282" s="10"/>
      <c r="B282" s="114">
        <v>270</v>
      </c>
      <c r="C282" s="115">
        <v>341509</v>
      </c>
      <c r="D282" s="115">
        <f t="shared" si="8"/>
        <v>465.8</v>
      </c>
      <c r="E282" s="116">
        <f t="shared" si="9"/>
        <v>0</v>
      </c>
      <c r="F282" s="10"/>
    </row>
    <row r="283" spans="1:6" x14ac:dyDescent="0.25">
      <c r="A283" s="10"/>
      <c r="B283" s="114">
        <v>271</v>
      </c>
      <c r="C283" s="115">
        <v>341988</v>
      </c>
      <c r="D283" s="115">
        <f t="shared" si="8"/>
        <v>465.8</v>
      </c>
      <c r="E283" s="116">
        <f t="shared" si="9"/>
        <v>0</v>
      </c>
      <c r="F283" s="10"/>
    </row>
    <row r="284" spans="1:6" x14ac:dyDescent="0.25">
      <c r="A284" s="10"/>
      <c r="B284" s="114">
        <v>272</v>
      </c>
      <c r="C284" s="115">
        <v>342458</v>
      </c>
      <c r="D284" s="115">
        <f t="shared" si="8"/>
        <v>465.8</v>
      </c>
      <c r="E284" s="116">
        <f t="shared" si="9"/>
        <v>0</v>
      </c>
      <c r="F284" s="10"/>
    </row>
    <row r="285" spans="1:6" x14ac:dyDescent="0.25">
      <c r="A285" s="10"/>
      <c r="B285" s="114">
        <v>273</v>
      </c>
      <c r="C285" s="115">
        <v>342920</v>
      </c>
      <c r="D285" s="115">
        <f t="shared" si="8"/>
        <v>465.8</v>
      </c>
      <c r="E285" s="116">
        <f t="shared" si="9"/>
        <v>0</v>
      </c>
      <c r="F285" s="10"/>
    </row>
    <row r="286" spans="1:6" x14ac:dyDescent="0.25">
      <c r="A286" s="10"/>
      <c r="B286" s="114">
        <v>274</v>
      </c>
      <c r="C286" s="115">
        <v>343374</v>
      </c>
      <c r="D286" s="115">
        <f t="shared" si="8"/>
        <v>465.8</v>
      </c>
      <c r="E286" s="116">
        <f t="shared" si="9"/>
        <v>0</v>
      </c>
      <c r="F286" s="10"/>
    </row>
    <row r="287" spans="1:6" x14ac:dyDescent="0.25">
      <c r="A287" s="10"/>
      <c r="B287" s="114">
        <v>275</v>
      </c>
      <c r="C287" s="115">
        <v>343819</v>
      </c>
      <c r="D287" s="115">
        <f t="shared" si="8"/>
        <v>465.8</v>
      </c>
      <c r="E287" s="116">
        <f t="shared" si="9"/>
        <v>0</v>
      </c>
      <c r="F287" s="10"/>
    </row>
    <row r="288" spans="1:6" x14ac:dyDescent="0.25">
      <c r="A288" s="10"/>
      <c r="B288" s="114">
        <v>276</v>
      </c>
      <c r="C288" s="115">
        <v>344256</v>
      </c>
      <c r="D288" s="115">
        <f t="shared" si="8"/>
        <v>465.8</v>
      </c>
      <c r="E288" s="116">
        <f t="shared" si="9"/>
        <v>0</v>
      </c>
      <c r="F288" s="10"/>
    </row>
    <row r="289" spans="1:6" x14ac:dyDescent="0.25">
      <c r="A289" s="10"/>
      <c r="B289" s="114">
        <v>277</v>
      </c>
      <c r="C289" s="115">
        <v>344685</v>
      </c>
      <c r="D289" s="115">
        <f t="shared" si="8"/>
        <v>465.8</v>
      </c>
      <c r="E289" s="116">
        <f t="shared" si="9"/>
        <v>0</v>
      </c>
      <c r="F289" s="10"/>
    </row>
    <row r="290" spans="1:6" x14ac:dyDescent="0.25">
      <c r="A290" s="10"/>
      <c r="B290" s="114">
        <v>278</v>
      </c>
      <c r="C290" s="115">
        <v>345106</v>
      </c>
      <c r="D290" s="115">
        <f t="shared" si="8"/>
        <v>465.8</v>
      </c>
      <c r="E290" s="116">
        <f t="shared" si="9"/>
        <v>0</v>
      </c>
      <c r="F290" s="10"/>
    </row>
    <row r="291" spans="1:6" x14ac:dyDescent="0.25">
      <c r="A291" s="10"/>
      <c r="B291" s="114">
        <v>279</v>
      </c>
      <c r="C291" s="115">
        <v>345519</v>
      </c>
      <c r="D291" s="115">
        <f t="shared" si="8"/>
        <v>465.8</v>
      </c>
      <c r="E291" s="116">
        <f t="shared" si="9"/>
        <v>0</v>
      </c>
      <c r="F291" s="10"/>
    </row>
    <row r="292" spans="1:6" x14ac:dyDescent="0.25">
      <c r="A292" s="10"/>
      <c r="B292" s="114">
        <v>280</v>
      </c>
      <c r="C292" s="115">
        <v>345924</v>
      </c>
      <c r="D292" s="115">
        <f t="shared" si="8"/>
        <v>465.8</v>
      </c>
      <c r="E292" s="116">
        <f t="shared" si="9"/>
        <v>0</v>
      </c>
      <c r="F292" s="10"/>
    </row>
    <row r="293" spans="1:6" x14ac:dyDescent="0.25">
      <c r="A293" s="10"/>
      <c r="B293" s="114">
        <v>281</v>
      </c>
      <c r="C293" s="115">
        <v>346321</v>
      </c>
      <c r="D293" s="115">
        <f t="shared" si="8"/>
        <v>465.8</v>
      </c>
      <c r="E293" s="116">
        <f t="shared" si="9"/>
        <v>0</v>
      </c>
      <c r="F293" s="10"/>
    </row>
    <row r="294" spans="1:6" x14ac:dyDescent="0.25">
      <c r="A294" s="10"/>
      <c r="B294" s="114">
        <v>282</v>
      </c>
      <c r="C294" s="115">
        <v>346710</v>
      </c>
      <c r="D294" s="115">
        <f t="shared" si="8"/>
        <v>465.8</v>
      </c>
      <c r="E294" s="116">
        <f t="shared" si="9"/>
        <v>0</v>
      </c>
      <c r="F294" s="10"/>
    </row>
    <row r="295" spans="1:6" x14ac:dyDescent="0.25">
      <c r="A295" s="10"/>
      <c r="B295" s="114">
        <v>283</v>
      </c>
      <c r="C295" s="115">
        <v>347091</v>
      </c>
      <c r="D295" s="115">
        <f t="shared" si="8"/>
        <v>465.8</v>
      </c>
      <c r="E295" s="116">
        <f t="shared" si="9"/>
        <v>0</v>
      </c>
      <c r="F295" s="10"/>
    </row>
    <row r="296" spans="1:6" x14ac:dyDescent="0.25">
      <c r="A296" s="10"/>
      <c r="B296" s="114">
        <v>284</v>
      </c>
      <c r="C296" s="115">
        <v>347464</v>
      </c>
      <c r="D296" s="115">
        <f t="shared" si="8"/>
        <v>465.8</v>
      </c>
      <c r="E296" s="116">
        <f t="shared" si="9"/>
        <v>0</v>
      </c>
      <c r="F296" s="10"/>
    </row>
    <row r="297" spans="1:6" x14ac:dyDescent="0.25">
      <c r="A297" s="10"/>
      <c r="B297" s="114">
        <v>285</v>
      </c>
      <c r="C297" s="115">
        <v>347829</v>
      </c>
      <c r="D297" s="115">
        <f t="shared" si="8"/>
        <v>465.8</v>
      </c>
      <c r="E297" s="116">
        <f t="shared" si="9"/>
        <v>0</v>
      </c>
      <c r="F297" s="10"/>
    </row>
    <row r="298" spans="1:6" x14ac:dyDescent="0.25">
      <c r="A298" s="10"/>
      <c r="B298" s="114">
        <v>286</v>
      </c>
      <c r="C298" s="115">
        <v>348187</v>
      </c>
      <c r="D298" s="115">
        <f t="shared" si="8"/>
        <v>465.8</v>
      </c>
      <c r="E298" s="116">
        <f t="shared" si="9"/>
        <v>0</v>
      </c>
      <c r="F298" s="10"/>
    </row>
    <row r="299" spans="1:6" x14ac:dyDescent="0.25">
      <c r="A299" s="10"/>
      <c r="B299" s="114">
        <v>287</v>
      </c>
      <c r="C299" s="115">
        <v>348536</v>
      </c>
      <c r="D299" s="115">
        <f t="shared" si="8"/>
        <v>465.8</v>
      </c>
      <c r="E299" s="116">
        <f t="shared" si="9"/>
        <v>0</v>
      </c>
      <c r="F299" s="10"/>
    </row>
    <row r="300" spans="1:6" x14ac:dyDescent="0.25">
      <c r="A300" s="10"/>
      <c r="B300" s="114">
        <v>288</v>
      </c>
      <c r="C300" s="115">
        <v>348878</v>
      </c>
      <c r="D300" s="115">
        <f t="shared" si="8"/>
        <v>465.8</v>
      </c>
      <c r="E300" s="116">
        <f t="shared" si="9"/>
        <v>0</v>
      </c>
      <c r="F300" s="10"/>
    </row>
    <row r="301" spans="1:6" x14ac:dyDescent="0.25">
      <c r="A301" s="10"/>
      <c r="B301" s="114">
        <v>289</v>
      </c>
      <c r="C301" s="115">
        <v>349212</v>
      </c>
      <c r="D301" s="115">
        <f t="shared" si="8"/>
        <v>465.8</v>
      </c>
      <c r="E301" s="116">
        <f t="shared" si="9"/>
        <v>0</v>
      </c>
      <c r="F301" s="10"/>
    </row>
    <row r="302" spans="1:6" x14ac:dyDescent="0.25">
      <c r="A302" s="10"/>
      <c r="B302" s="114">
        <v>290</v>
      </c>
      <c r="C302" s="115">
        <v>349539</v>
      </c>
      <c r="D302" s="115">
        <f t="shared" si="8"/>
        <v>465.8</v>
      </c>
      <c r="E302" s="116">
        <f t="shared" si="9"/>
        <v>0</v>
      </c>
      <c r="F302" s="10"/>
    </row>
    <row r="303" spans="1:6" x14ac:dyDescent="0.25">
      <c r="A303" s="10"/>
      <c r="B303" s="114">
        <v>291</v>
      </c>
      <c r="C303" s="115">
        <v>350013.5</v>
      </c>
      <c r="D303" s="115">
        <f t="shared" si="8"/>
        <v>465.8</v>
      </c>
      <c r="E303" s="116">
        <f t="shared" si="9"/>
        <v>0</v>
      </c>
      <c r="F303" s="10"/>
    </row>
    <row r="304" spans="1:6" x14ac:dyDescent="0.25">
      <c r="A304" s="10"/>
      <c r="B304" s="114">
        <v>292</v>
      </c>
      <c r="C304" s="115">
        <v>350473</v>
      </c>
      <c r="D304" s="115">
        <f t="shared" si="8"/>
        <v>465.8</v>
      </c>
      <c r="E304" s="116">
        <f t="shared" si="9"/>
        <v>0</v>
      </c>
      <c r="F304" s="10"/>
    </row>
    <row r="305" spans="1:6" x14ac:dyDescent="0.25">
      <c r="A305" s="10"/>
      <c r="B305" s="114">
        <v>293</v>
      </c>
      <c r="C305" s="115">
        <v>350769</v>
      </c>
      <c r="D305" s="115">
        <f t="shared" si="8"/>
        <v>465.8</v>
      </c>
      <c r="E305" s="116">
        <f t="shared" si="9"/>
        <v>0</v>
      </c>
      <c r="F305" s="10"/>
    </row>
    <row r="306" spans="1:6" x14ac:dyDescent="0.25">
      <c r="A306" s="10"/>
      <c r="B306" s="114">
        <v>294</v>
      </c>
      <c r="C306" s="115">
        <v>351058</v>
      </c>
      <c r="D306" s="115">
        <f t="shared" si="8"/>
        <v>465.8</v>
      </c>
      <c r="E306" s="116">
        <f t="shared" si="9"/>
        <v>0</v>
      </c>
      <c r="F306" s="10"/>
    </row>
    <row r="307" spans="1:6" x14ac:dyDescent="0.25">
      <c r="A307" s="10"/>
      <c r="B307" s="114">
        <v>295</v>
      </c>
      <c r="C307" s="115">
        <v>351339</v>
      </c>
      <c r="D307" s="115">
        <f t="shared" si="8"/>
        <v>465.8</v>
      </c>
      <c r="E307" s="116">
        <f t="shared" si="9"/>
        <v>0</v>
      </c>
      <c r="F307" s="10"/>
    </row>
    <row r="308" spans="1:6" x14ac:dyDescent="0.25">
      <c r="A308" s="10"/>
      <c r="B308" s="114">
        <v>296</v>
      </c>
      <c r="C308" s="115">
        <v>351613</v>
      </c>
      <c r="D308" s="115">
        <f t="shared" si="8"/>
        <v>465.8</v>
      </c>
      <c r="E308" s="116">
        <f t="shared" si="9"/>
        <v>0</v>
      </c>
      <c r="F308" s="10"/>
    </row>
    <row r="309" spans="1:6" x14ac:dyDescent="0.25">
      <c r="A309" s="10"/>
      <c r="B309" s="114">
        <v>297</v>
      </c>
      <c r="C309" s="115">
        <v>351879</v>
      </c>
      <c r="D309" s="115">
        <f t="shared" si="8"/>
        <v>465.8</v>
      </c>
      <c r="E309" s="116">
        <f t="shared" si="9"/>
        <v>0</v>
      </c>
      <c r="F309" s="10"/>
    </row>
    <row r="310" spans="1:6" x14ac:dyDescent="0.25">
      <c r="A310" s="10"/>
      <c r="B310" s="114">
        <v>298</v>
      </c>
      <c r="C310" s="115">
        <v>352139</v>
      </c>
      <c r="D310" s="115">
        <f t="shared" si="8"/>
        <v>465.8</v>
      </c>
      <c r="E310" s="116">
        <f t="shared" si="9"/>
        <v>0</v>
      </c>
      <c r="F310" s="10"/>
    </row>
    <row r="311" spans="1:6" x14ac:dyDescent="0.25">
      <c r="A311" s="10"/>
      <c r="B311" s="114">
        <v>299</v>
      </c>
      <c r="C311" s="115">
        <v>352391</v>
      </c>
      <c r="D311" s="115">
        <f t="shared" si="8"/>
        <v>465.8</v>
      </c>
      <c r="E311" s="116">
        <f t="shared" si="9"/>
        <v>0</v>
      </c>
      <c r="F311" s="10"/>
    </row>
    <row r="312" spans="1:6" x14ac:dyDescent="0.25">
      <c r="A312" s="10"/>
      <c r="B312" s="114">
        <v>300</v>
      </c>
      <c r="C312" s="115">
        <v>352635</v>
      </c>
      <c r="D312" s="115">
        <f t="shared" si="8"/>
        <v>465.8</v>
      </c>
      <c r="E312" s="116">
        <f t="shared" si="9"/>
        <v>0</v>
      </c>
      <c r="F312" s="10"/>
    </row>
    <row r="313" spans="1:6" x14ac:dyDescent="0.25">
      <c r="A313" s="10"/>
      <c r="B313" s="114">
        <v>301</v>
      </c>
      <c r="C313" s="115">
        <v>352873</v>
      </c>
      <c r="D313" s="115">
        <f t="shared" si="8"/>
        <v>465.8</v>
      </c>
      <c r="E313" s="116">
        <f t="shared" si="9"/>
        <v>0</v>
      </c>
      <c r="F313" s="10"/>
    </row>
    <row r="314" spans="1:6" x14ac:dyDescent="0.25">
      <c r="A314" s="10"/>
      <c r="B314" s="114">
        <v>302</v>
      </c>
      <c r="C314" s="115">
        <v>353104</v>
      </c>
      <c r="D314" s="115">
        <f t="shared" si="8"/>
        <v>465.8</v>
      </c>
      <c r="E314" s="116">
        <f t="shared" si="9"/>
        <v>0</v>
      </c>
      <c r="F314" s="10"/>
    </row>
    <row r="315" spans="1:6" x14ac:dyDescent="0.25">
      <c r="A315" s="10"/>
      <c r="B315" s="114">
        <v>303</v>
      </c>
      <c r="C315" s="115">
        <v>353327</v>
      </c>
      <c r="D315" s="115">
        <f t="shared" si="8"/>
        <v>465.8</v>
      </c>
      <c r="E315" s="116">
        <f t="shared" si="9"/>
        <v>0</v>
      </c>
      <c r="F315" s="10"/>
    </row>
    <row r="316" spans="1:6" x14ac:dyDescent="0.25">
      <c r="A316" s="10"/>
      <c r="B316" s="114">
        <v>304</v>
      </c>
      <c r="C316" s="115">
        <v>353543</v>
      </c>
      <c r="D316" s="115">
        <f t="shared" si="8"/>
        <v>465.8</v>
      </c>
      <c r="E316" s="116">
        <f t="shared" si="9"/>
        <v>0</v>
      </c>
      <c r="F316" s="10"/>
    </row>
    <row r="317" spans="1:6" x14ac:dyDescent="0.25">
      <c r="A317" s="10"/>
      <c r="B317" s="114">
        <v>305</v>
      </c>
      <c r="C317" s="115">
        <v>353753</v>
      </c>
      <c r="D317" s="115">
        <f t="shared" si="8"/>
        <v>465.8</v>
      </c>
      <c r="E317" s="116">
        <f t="shared" si="9"/>
        <v>0</v>
      </c>
      <c r="F317" s="10"/>
    </row>
    <row r="318" spans="1:6" x14ac:dyDescent="0.25">
      <c r="A318" s="10"/>
      <c r="B318" s="114">
        <v>306</v>
      </c>
      <c r="C318" s="115">
        <v>353955</v>
      </c>
      <c r="D318" s="115">
        <f t="shared" si="8"/>
        <v>465.8</v>
      </c>
      <c r="E318" s="116">
        <f t="shared" si="9"/>
        <v>0</v>
      </c>
      <c r="F318" s="10"/>
    </row>
    <row r="319" spans="1:6" x14ac:dyDescent="0.25">
      <c r="A319" s="10"/>
      <c r="B319" s="114">
        <v>307</v>
      </c>
      <c r="C319" s="115">
        <v>354150</v>
      </c>
      <c r="D319" s="115">
        <f t="shared" si="8"/>
        <v>465.8</v>
      </c>
      <c r="E319" s="116">
        <f t="shared" si="9"/>
        <v>0</v>
      </c>
      <c r="F319" s="10"/>
    </row>
    <row r="320" spans="1:6" x14ac:dyDescent="0.25">
      <c r="A320" s="10"/>
      <c r="B320" s="114">
        <v>308</v>
      </c>
      <c r="C320" s="115">
        <v>354339</v>
      </c>
      <c r="D320" s="115">
        <f t="shared" si="8"/>
        <v>465.8</v>
      </c>
      <c r="E320" s="116">
        <f t="shared" si="9"/>
        <v>0</v>
      </c>
      <c r="F320" s="10"/>
    </row>
    <row r="321" spans="1:6" x14ac:dyDescent="0.25">
      <c r="A321" s="10"/>
      <c r="B321" s="114">
        <v>309</v>
      </c>
      <c r="C321" s="115">
        <v>354520</v>
      </c>
      <c r="D321" s="115">
        <f t="shared" si="8"/>
        <v>465.8</v>
      </c>
      <c r="E321" s="116">
        <f t="shared" si="9"/>
        <v>0</v>
      </c>
      <c r="F321" s="10"/>
    </row>
    <row r="322" spans="1:6" x14ac:dyDescent="0.25">
      <c r="A322" s="10"/>
      <c r="B322" s="114">
        <v>310</v>
      </c>
      <c r="C322" s="115">
        <v>354695</v>
      </c>
      <c r="D322" s="115">
        <f t="shared" si="8"/>
        <v>465.8</v>
      </c>
      <c r="E322" s="116">
        <f t="shared" si="9"/>
        <v>0</v>
      </c>
      <c r="F322" s="10"/>
    </row>
    <row r="323" spans="1:6" x14ac:dyDescent="0.25">
      <c r="A323" s="10"/>
      <c r="B323" s="114">
        <v>311</v>
      </c>
      <c r="C323" s="115">
        <v>354863</v>
      </c>
      <c r="D323" s="115">
        <f t="shared" si="8"/>
        <v>465.8</v>
      </c>
      <c r="E323" s="116">
        <f t="shared" si="9"/>
        <v>0</v>
      </c>
      <c r="F323" s="10"/>
    </row>
    <row r="324" spans="1:6" x14ac:dyDescent="0.25">
      <c r="A324" s="10"/>
      <c r="B324" s="114">
        <v>312</v>
      </c>
      <c r="C324" s="115">
        <v>355024</v>
      </c>
      <c r="D324" s="115">
        <f t="shared" si="8"/>
        <v>465.8</v>
      </c>
      <c r="E324" s="116">
        <f t="shared" si="9"/>
        <v>0</v>
      </c>
      <c r="F324" s="10"/>
    </row>
    <row r="325" spans="1:6" x14ac:dyDescent="0.25">
      <c r="A325" s="10"/>
      <c r="B325" s="114">
        <v>313</v>
      </c>
      <c r="C325" s="115">
        <v>355179</v>
      </c>
      <c r="D325" s="115">
        <f t="shared" si="8"/>
        <v>465.8</v>
      </c>
      <c r="E325" s="116">
        <f t="shared" si="9"/>
        <v>0</v>
      </c>
      <c r="F325" s="10"/>
    </row>
    <row r="326" spans="1:6" x14ac:dyDescent="0.25">
      <c r="A326" s="10"/>
      <c r="B326" s="114">
        <v>314</v>
      </c>
      <c r="C326" s="115">
        <v>355326</v>
      </c>
      <c r="D326" s="115">
        <f t="shared" si="8"/>
        <v>465.8</v>
      </c>
      <c r="E326" s="116">
        <f t="shared" si="9"/>
        <v>0</v>
      </c>
      <c r="F326" s="10"/>
    </row>
    <row r="327" spans="1:6" x14ac:dyDescent="0.25">
      <c r="A327" s="10"/>
      <c r="B327" s="114">
        <v>315</v>
      </c>
      <c r="C327" s="115">
        <v>355534.5</v>
      </c>
      <c r="D327" s="115">
        <f t="shared" si="8"/>
        <v>465.8</v>
      </c>
      <c r="E327" s="116">
        <f t="shared" si="9"/>
        <v>0</v>
      </c>
      <c r="F327" s="10"/>
    </row>
    <row r="328" spans="1:6" x14ac:dyDescent="0.25">
      <c r="A328" s="10"/>
      <c r="B328" s="114">
        <v>316</v>
      </c>
      <c r="C328" s="115">
        <v>355730</v>
      </c>
      <c r="D328" s="115">
        <f t="shared" si="8"/>
        <v>465.8</v>
      </c>
      <c r="E328" s="116">
        <f t="shared" si="9"/>
        <v>0</v>
      </c>
      <c r="F328" s="10"/>
    </row>
    <row r="329" spans="1:6" x14ac:dyDescent="0.25">
      <c r="A329" s="10"/>
      <c r="B329" s="114">
        <v>317</v>
      </c>
      <c r="C329" s="115">
        <v>355851</v>
      </c>
      <c r="D329" s="115">
        <f t="shared" si="8"/>
        <v>465.8</v>
      </c>
      <c r="E329" s="116">
        <f t="shared" si="9"/>
        <v>0</v>
      </c>
      <c r="F329" s="10"/>
    </row>
    <row r="330" spans="1:6" x14ac:dyDescent="0.25">
      <c r="A330" s="10"/>
      <c r="B330" s="114">
        <v>318</v>
      </c>
      <c r="C330" s="115">
        <v>355966</v>
      </c>
      <c r="D330" s="115">
        <f t="shared" si="8"/>
        <v>465.8</v>
      </c>
      <c r="E330" s="116">
        <f t="shared" si="9"/>
        <v>0</v>
      </c>
      <c r="F330" s="10"/>
    </row>
    <row r="331" spans="1:6" x14ac:dyDescent="0.25">
      <c r="A331" s="10"/>
      <c r="B331" s="114">
        <v>319</v>
      </c>
      <c r="C331" s="115">
        <v>356075</v>
      </c>
      <c r="D331" s="115">
        <f t="shared" si="8"/>
        <v>465.8</v>
      </c>
      <c r="E331" s="116">
        <f t="shared" si="9"/>
        <v>0</v>
      </c>
      <c r="F331" s="10"/>
    </row>
    <row r="332" spans="1:6" x14ac:dyDescent="0.25">
      <c r="A332" s="10"/>
      <c r="B332" s="114">
        <v>320</v>
      </c>
      <c r="C332" s="115">
        <v>356177</v>
      </c>
      <c r="D332" s="115">
        <f t="shared" ref="D332:D395" si="10">IF($B332&lt;=MainEngine_BurnTime,MainEngine_Mdot,0)</f>
        <v>465.8</v>
      </c>
      <c r="E332" s="116">
        <f t="shared" ref="E332:E395" si="11">IF($B332&lt;=Booster_BurnTime,Booster_Mdot,0)</f>
        <v>0</v>
      </c>
      <c r="F332" s="10"/>
    </row>
    <row r="333" spans="1:6" x14ac:dyDescent="0.25">
      <c r="A333" s="10"/>
      <c r="B333" s="114">
        <v>321</v>
      </c>
      <c r="C333" s="115">
        <v>356273</v>
      </c>
      <c r="D333" s="115">
        <f t="shared" si="10"/>
        <v>465.8</v>
      </c>
      <c r="E333" s="116">
        <f t="shared" si="11"/>
        <v>0</v>
      </c>
      <c r="F333" s="10"/>
    </row>
    <row r="334" spans="1:6" x14ac:dyDescent="0.25">
      <c r="A334" s="10"/>
      <c r="B334" s="114">
        <v>322</v>
      </c>
      <c r="C334" s="115">
        <v>356362</v>
      </c>
      <c r="D334" s="115">
        <f t="shared" si="10"/>
        <v>465.8</v>
      </c>
      <c r="E334" s="116">
        <f t="shared" si="11"/>
        <v>0</v>
      </c>
      <c r="F334" s="10"/>
    </row>
    <row r="335" spans="1:6" x14ac:dyDescent="0.25">
      <c r="A335" s="10"/>
      <c r="B335" s="114">
        <v>323</v>
      </c>
      <c r="C335" s="115">
        <v>356446</v>
      </c>
      <c r="D335" s="115">
        <f t="shared" si="10"/>
        <v>465.8</v>
      </c>
      <c r="E335" s="116">
        <f t="shared" si="11"/>
        <v>0</v>
      </c>
      <c r="F335" s="10"/>
    </row>
    <row r="336" spans="1:6" x14ac:dyDescent="0.25">
      <c r="A336" s="10"/>
      <c r="B336" s="114">
        <v>324</v>
      </c>
      <c r="C336" s="115">
        <v>356523</v>
      </c>
      <c r="D336" s="115">
        <f t="shared" si="10"/>
        <v>465.8</v>
      </c>
      <c r="E336" s="116">
        <f t="shared" si="11"/>
        <v>0</v>
      </c>
      <c r="F336" s="10"/>
    </row>
    <row r="337" spans="1:6" x14ac:dyDescent="0.25">
      <c r="A337" s="10"/>
      <c r="B337" s="114">
        <v>325</v>
      </c>
      <c r="C337" s="115">
        <v>356593</v>
      </c>
      <c r="D337" s="115">
        <f t="shared" si="10"/>
        <v>465.8</v>
      </c>
      <c r="E337" s="116">
        <f t="shared" si="11"/>
        <v>0</v>
      </c>
      <c r="F337" s="10"/>
    </row>
    <row r="338" spans="1:6" x14ac:dyDescent="0.25">
      <c r="A338" s="10"/>
      <c r="B338" s="114">
        <v>326</v>
      </c>
      <c r="C338" s="115">
        <v>356658</v>
      </c>
      <c r="D338" s="115">
        <f t="shared" si="10"/>
        <v>465.8</v>
      </c>
      <c r="E338" s="116">
        <f t="shared" si="11"/>
        <v>0</v>
      </c>
      <c r="F338" s="10"/>
    </row>
    <row r="339" spans="1:6" x14ac:dyDescent="0.25">
      <c r="A339" s="10"/>
      <c r="B339" s="114">
        <v>327</v>
      </c>
      <c r="C339" s="115">
        <v>356717</v>
      </c>
      <c r="D339" s="115">
        <f t="shared" si="10"/>
        <v>465.8</v>
      </c>
      <c r="E339" s="116">
        <f t="shared" si="11"/>
        <v>0</v>
      </c>
      <c r="F339" s="10"/>
    </row>
    <row r="340" spans="1:6" x14ac:dyDescent="0.25">
      <c r="A340" s="10"/>
      <c r="B340" s="114">
        <v>328</v>
      </c>
      <c r="C340" s="115">
        <v>356769</v>
      </c>
      <c r="D340" s="115">
        <f t="shared" si="10"/>
        <v>465.8</v>
      </c>
      <c r="E340" s="116">
        <f t="shared" si="11"/>
        <v>0</v>
      </c>
      <c r="F340" s="10"/>
    </row>
    <row r="341" spans="1:6" x14ac:dyDescent="0.25">
      <c r="A341" s="10"/>
      <c r="B341" s="114">
        <v>329</v>
      </c>
      <c r="C341" s="115">
        <v>356816</v>
      </c>
      <c r="D341" s="115">
        <f t="shared" si="10"/>
        <v>465.8</v>
      </c>
      <c r="E341" s="116">
        <f t="shared" si="11"/>
        <v>0</v>
      </c>
      <c r="F341" s="10"/>
    </row>
    <row r="342" spans="1:6" x14ac:dyDescent="0.25">
      <c r="A342" s="10"/>
      <c r="B342" s="114">
        <v>330</v>
      </c>
      <c r="C342" s="115">
        <v>356857</v>
      </c>
      <c r="D342" s="115">
        <f t="shared" si="10"/>
        <v>465.8</v>
      </c>
      <c r="E342" s="116">
        <f t="shared" si="11"/>
        <v>0</v>
      </c>
      <c r="F342" s="10"/>
    </row>
    <row r="343" spans="1:6" x14ac:dyDescent="0.25">
      <c r="A343" s="10"/>
      <c r="B343" s="114">
        <v>331</v>
      </c>
      <c r="C343" s="115">
        <v>356891</v>
      </c>
      <c r="D343" s="115">
        <f t="shared" si="10"/>
        <v>465.8</v>
      </c>
      <c r="E343" s="116">
        <f t="shared" si="11"/>
        <v>0</v>
      </c>
      <c r="F343" s="10"/>
    </row>
    <row r="344" spans="1:6" x14ac:dyDescent="0.25">
      <c r="A344" s="10"/>
      <c r="B344" s="114">
        <v>332</v>
      </c>
      <c r="C344" s="115">
        <v>356920</v>
      </c>
      <c r="D344" s="115">
        <f t="shared" si="10"/>
        <v>465.8</v>
      </c>
      <c r="E344" s="116">
        <f t="shared" si="11"/>
        <v>0</v>
      </c>
      <c r="F344" s="10"/>
    </row>
    <row r="345" spans="1:6" x14ac:dyDescent="0.25">
      <c r="A345" s="10"/>
      <c r="B345" s="114">
        <v>333</v>
      </c>
      <c r="C345" s="115">
        <v>356943</v>
      </c>
      <c r="D345" s="115">
        <f t="shared" si="10"/>
        <v>465.8</v>
      </c>
      <c r="E345" s="116">
        <f t="shared" si="11"/>
        <v>0</v>
      </c>
      <c r="F345" s="10"/>
    </row>
    <row r="346" spans="1:6" x14ac:dyDescent="0.25">
      <c r="A346" s="10"/>
      <c r="B346" s="114">
        <v>334</v>
      </c>
      <c r="C346" s="115">
        <v>356960</v>
      </c>
      <c r="D346" s="115">
        <f t="shared" si="10"/>
        <v>465.8</v>
      </c>
      <c r="E346" s="116">
        <f t="shared" si="11"/>
        <v>0</v>
      </c>
      <c r="F346" s="10"/>
    </row>
    <row r="347" spans="1:6" x14ac:dyDescent="0.25">
      <c r="A347" s="10"/>
      <c r="B347" s="114">
        <v>335</v>
      </c>
      <c r="C347" s="115">
        <v>356972</v>
      </c>
      <c r="D347" s="115">
        <f t="shared" si="10"/>
        <v>465.8</v>
      </c>
      <c r="E347" s="116">
        <f t="shared" si="11"/>
        <v>0</v>
      </c>
      <c r="F347" s="10"/>
    </row>
    <row r="348" spans="1:6" x14ac:dyDescent="0.25">
      <c r="A348" s="10"/>
      <c r="B348" s="114">
        <v>336</v>
      </c>
      <c r="C348" s="115">
        <v>356978</v>
      </c>
      <c r="D348" s="115">
        <f t="shared" si="10"/>
        <v>465.8</v>
      </c>
      <c r="E348" s="116">
        <f t="shared" si="11"/>
        <v>0</v>
      </c>
      <c r="F348" s="10"/>
    </row>
    <row r="349" spans="1:6" x14ac:dyDescent="0.25">
      <c r="A349" s="10"/>
      <c r="B349" s="114">
        <v>337</v>
      </c>
      <c r="C349" s="115">
        <v>356973</v>
      </c>
      <c r="D349" s="115">
        <f t="shared" si="10"/>
        <v>465.8</v>
      </c>
      <c r="E349" s="116">
        <f t="shared" si="11"/>
        <v>0</v>
      </c>
      <c r="F349" s="10"/>
    </row>
    <row r="350" spans="1:6" x14ac:dyDescent="0.25">
      <c r="A350" s="10"/>
      <c r="B350" s="114">
        <v>338</v>
      </c>
      <c r="C350" s="115">
        <v>356954</v>
      </c>
      <c r="D350" s="115">
        <f t="shared" si="10"/>
        <v>465.8</v>
      </c>
      <c r="E350" s="116">
        <f t="shared" si="11"/>
        <v>0</v>
      </c>
      <c r="F350" s="10"/>
    </row>
    <row r="351" spans="1:6" x14ac:dyDescent="0.25">
      <c r="A351" s="10"/>
      <c r="B351" s="114">
        <v>339</v>
      </c>
      <c r="C351" s="115">
        <v>356924</v>
      </c>
      <c r="D351" s="115">
        <f t="shared" si="10"/>
        <v>465.8</v>
      </c>
      <c r="E351" s="116">
        <f t="shared" si="11"/>
        <v>0</v>
      </c>
      <c r="F351" s="10"/>
    </row>
    <row r="352" spans="1:6" x14ac:dyDescent="0.25">
      <c r="A352" s="10"/>
      <c r="B352" s="114">
        <v>340</v>
      </c>
      <c r="C352" s="115">
        <v>356897</v>
      </c>
      <c r="D352" s="115">
        <f t="shared" si="10"/>
        <v>465.8</v>
      </c>
      <c r="E352" s="116">
        <f t="shared" si="11"/>
        <v>0</v>
      </c>
      <c r="F352" s="10"/>
    </row>
    <row r="353" spans="1:6" x14ac:dyDescent="0.25">
      <c r="A353" s="10"/>
      <c r="B353" s="114">
        <v>341</v>
      </c>
      <c r="C353" s="115">
        <v>356865</v>
      </c>
      <c r="D353" s="115">
        <f t="shared" si="10"/>
        <v>465.8</v>
      </c>
      <c r="E353" s="116">
        <f t="shared" si="11"/>
        <v>0</v>
      </c>
      <c r="F353" s="10"/>
    </row>
    <row r="354" spans="1:6" x14ac:dyDescent="0.25">
      <c r="A354" s="10"/>
      <c r="B354" s="114">
        <v>342</v>
      </c>
      <c r="C354" s="115">
        <v>356827</v>
      </c>
      <c r="D354" s="115">
        <f t="shared" si="10"/>
        <v>465.8</v>
      </c>
      <c r="E354" s="116">
        <f t="shared" si="11"/>
        <v>0</v>
      </c>
      <c r="F354" s="10"/>
    </row>
    <row r="355" spans="1:6" x14ac:dyDescent="0.25">
      <c r="A355" s="10"/>
      <c r="B355" s="114">
        <v>343</v>
      </c>
      <c r="C355" s="115">
        <v>356784</v>
      </c>
      <c r="D355" s="115">
        <f t="shared" si="10"/>
        <v>465.8</v>
      </c>
      <c r="E355" s="116">
        <f t="shared" si="11"/>
        <v>0</v>
      </c>
      <c r="F355" s="10"/>
    </row>
    <row r="356" spans="1:6" x14ac:dyDescent="0.25">
      <c r="A356" s="10"/>
      <c r="B356" s="114">
        <v>344</v>
      </c>
      <c r="C356" s="115">
        <v>356736</v>
      </c>
      <c r="D356" s="115">
        <f t="shared" si="10"/>
        <v>465.8</v>
      </c>
      <c r="E356" s="116">
        <f t="shared" si="11"/>
        <v>0</v>
      </c>
      <c r="F356" s="10"/>
    </row>
    <row r="357" spans="1:6" x14ac:dyDescent="0.25">
      <c r="A357" s="10"/>
      <c r="B357" s="114">
        <v>345</v>
      </c>
      <c r="C357" s="115">
        <v>356683</v>
      </c>
      <c r="D357" s="115">
        <f t="shared" si="10"/>
        <v>465.8</v>
      </c>
      <c r="E357" s="116">
        <f t="shared" si="11"/>
        <v>0</v>
      </c>
      <c r="F357" s="10"/>
    </row>
    <row r="358" spans="1:6" x14ac:dyDescent="0.25">
      <c r="A358" s="10"/>
      <c r="B358" s="114">
        <v>346</v>
      </c>
      <c r="C358" s="115">
        <v>356625</v>
      </c>
      <c r="D358" s="115">
        <f t="shared" si="10"/>
        <v>465.8</v>
      </c>
      <c r="E358" s="116">
        <f t="shared" si="11"/>
        <v>0</v>
      </c>
      <c r="F358" s="10"/>
    </row>
    <row r="359" spans="1:6" x14ac:dyDescent="0.25">
      <c r="A359" s="10"/>
      <c r="B359" s="114">
        <v>347</v>
      </c>
      <c r="C359" s="115">
        <v>356562</v>
      </c>
      <c r="D359" s="115">
        <f t="shared" si="10"/>
        <v>465.8</v>
      </c>
      <c r="E359" s="116">
        <f t="shared" si="11"/>
        <v>0</v>
      </c>
      <c r="F359" s="10"/>
    </row>
    <row r="360" spans="1:6" x14ac:dyDescent="0.25">
      <c r="A360" s="10"/>
      <c r="B360" s="114">
        <v>348</v>
      </c>
      <c r="C360" s="115">
        <v>356494</v>
      </c>
      <c r="D360" s="115">
        <f t="shared" si="10"/>
        <v>465.8</v>
      </c>
      <c r="E360" s="116">
        <f t="shared" si="11"/>
        <v>0</v>
      </c>
      <c r="F360" s="10"/>
    </row>
    <row r="361" spans="1:6" x14ac:dyDescent="0.25">
      <c r="A361" s="10"/>
      <c r="B361" s="114">
        <v>349</v>
      </c>
      <c r="C361" s="115">
        <v>356421</v>
      </c>
      <c r="D361" s="115">
        <f t="shared" si="10"/>
        <v>465.8</v>
      </c>
      <c r="E361" s="116">
        <f t="shared" si="11"/>
        <v>0</v>
      </c>
      <c r="F361" s="10"/>
    </row>
    <row r="362" spans="1:6" x14ac:dyDescent="0.25">
      <c r="A362" s="10"/>
      <c r="B362" s="114">
        <v>350</v>
      </c>
      <c r="C362" s="115">
        <v>356343</v>
      </c>
      <c r="D362" s="115">
        <f t="shared" si="10"/>
        <v>465.8</v>
      </c>
      <c r="E362" s="116">
        <f t="shared" si="11"/>
        <v>0</v>
      </c>
      <c r="F362" s="10"/>
    </row>
    <row r="363" spans="1:6" x14ac:dyDescent="0.25">
      <c r="A363" s="10"/>
      <c r="B363" s="114">
        <v>351</v>
      </c>
      <c r="C363" s="115">
        <v>356261</v>
      </c>
      <c r="D363" s="115">
        <f t="shared" si="10"/>
        <v>465.8</v>
      </c>
      <c r="E363" s="116">
        <f t="shared" si="11"/>
        <v>0</v>
      </c>
      <c r="F363" s="10"/>
    </row>
    <row r="364" spans="1:6" x14ac:dyDescent="0.25">
      <c r="A364" s="10"/>
      <c r="B364" s="114">
        <v>352</v>
      </c>
      <c r="C364" s="115">
        <v>356174</v>
      </c>
      <c r="D364" s="115">
        <f t="shared" si="10"/>
        <v>465.8</v>
      </c>
      <c r="E364" s="116">
        <f t="shared" si="11"/>
        <v>0</v>
      </c>
      <c r="F364" s="10"/>
    </row>
    <row r="365" spans="1:6" x14ac:dyDescent="0.25">
      <c r="A365" s="10"/>
      <c r="B365" s="114">
        <v>353</v>
      </c>
      <c r="C365" s="115">
        <v>356082</v>
      </c>
      <c r="D365" s="115">
        <f t="shared" si="10"/>
        <v>465.8</v>
      </c>
      <c r="E365" s="116">
        <f t="shared" si="11"/>
        <v>0</v>
      </c>
      <c r="F365" s="10"/>
    </row>
    <row r="366" spans="1:6" x14ac:dyDescent="0.25">
      <c r="A366" s="10"/>
      <c r="B366" s="114">
        <v>354</v>
      </c>
      <c r="C366" s="115">
        <v>355986</v>
      </c>
      <c r="D366" s="115">
        <f t="shared" si="10"/>
        <v>465.8</v>
      </c>
      <c r="E366" s="116">
        <f t="shared" si="11"/>
        <v>0</v>
      </c>
      <c r="F366" s="10"/>
    </row>
    <row r="367" spans="1:6" x14ac:dyDescent="0.25">
      <c r="A367" s="10"/>
      <c r="B367" s="114">
        <v>355</v>
      </c>
      <c r="C367" s="115">
        <v>355887</v>
      </c>
      <c r="D367" s="115">
        <f t="shared" si="10"/>
        <v>465.8</v>
      </c>
      <c r="E367" s="116">
        <f t="shared" si="11"/>
        <v>0</v>
      </c>
      <c r="F367" s="10"/>
    </row>
    <row r="368" spans="1:6" x14ac:dyDescent="0.25">
      <c r="A368" s="10"/>
      <c r="B368" s="114">
        <v>356</v>
      </c>
      <c r="C368" s="115">
        <v>355783</v>
      </c>
      <c r="D368" s="115">
        <f t="shared" si="10"/>
        <v>465.8</v>
      </c>
      <c r="E368" s="116">
        <f t="shared" si="11"/>
        <v>0</v>
      </c>
      <c r="F368" s="10"/>
    </row>
    <row r="369" spans="1:6" x14ac:dyDescent="0.25">
      <c r="A369" s="10"/>
      <c r="B369" s="114">
        <v>357</v>
      </c>
      <c r="C369" s="115">
        <v>355675</v>
      </c>
      <c r="D369" s="115">
        <f t="shared" si="10"/>
        <v>465.8</v>
      </c>
      <c r="E369" s="116">
        <f t="shared" si="11"/>
        <v>0</v>
      </c>
      <c r="F369" s="10"/>
    </row>
    <row r="370" spans="1:6" x14ac:dyDescent="0.25">
      <c r="A370" s="10"/>
      <c r="B370" s="114">
        <v>358</v>
      </c>
      <c r="C370" s="115">
        <v>355564</v>
      </c>
      <c r="D370" s="115">
        <f t="shared" si="10"/>
        <v>465.8</v>
      </c>
      <c r="E370" s="116">
        <f t="shared" si="11"/>
        <v>0</v>
      </c>
      <c r="F370" s="10"/>
    </row>
    <row r="371" spans="1:6" x14ac:dyDescent="0.25">
      <c r="A371" s="10"/>
      <c r="B371" s="114">
        <v>359</v>
      </c>
      <c r="C371" s="115">
        <v>355450</v>
      </c>
      <c r="D371" s="115">
        <f t="shared" si="10"/>
        <v>465.8</v>
      </c>
      <c r="E371" s="116">
        <f t="shared" si="11"/>
        <v>0</v>
      </c>
      <c r="F371" s="10"/>
    </row>
    <row r="372" spans="1:6" x14ac:dyDescent="0.25">
      <c r="A372" s="10"/>
      <c r="B372" s="114">
        <v>360</v>
      </c>
      <c r="C372" s="115">
        <v>355332</v>
      </c>
      <c r="D372" s="115">
        <f t="shared" si="10"/>
        <v>465.8</v>
      </c>
      <c r="E372" s="116">
        <f t="shared" si="11"/>
        <v>0</v>
      </c>
      <c r="F372" s="10"/>
    </row>
    <row r="373" spans="1:6" x14ac:dyDescent="0.25">
      <c r="A373" s="10"/>
      <c r="B373" s="114">
        <v>361</v>
      </c>
      <c r="C373" s="115">
        <v>355211</v>
      </c>
      <c r="D373" s="115">
        <f t="shared" si="10"/>
        <v>465.8</v>
      </c>
      <c r="E373" s="116">
        <f t="shared" si="11"/>
        <v>0</v>
      </c>
      <c r="F373" s="10"/>
    </row>
    <row r="374" spans="1:6" x14ac:dyDescent="0.25">
      <c r="A374" s="10"/>
      <c r="B374" s="114">
        <v>362</v>
      </c>
      <c r="C374" s="115">
        <v>355022.5</v>
      </c>
      <c r="D374" s="115">
        <f t="shared" si="10"/>
        <v>465.8</v>
      </c>
      <c r="E374" s="116">
        <f t="shared" si="11"/>
        <v>0</v>
      </c>
      <c r="F374" s="10"/>
    </row>
    <row r="375" spans="1:6" x14ac:dyDescent="0.25">
      <c r="A375" s="10"/>
      <c r="B375" s="114">
        <v>363</v>
      </c>
      <c r="C375" s="115">
        <v>354829</v>
      </c>
      <c r="D375" s="115">
        <f t="shared" si="10"/>
        <v>465.8</v>
      </c>
      <c r="E375" s="116">
        <f t="shared" si="11"/>
        <v>0</v>
      </c>
      <c r="F375" s="10"/>
    </row>
    <row r="376" spans="1:6" x14ac:dyDescent="0.25">
      <c r="A376" s="10"/>
      <c r="B376" s="114">
        <v>364</v>
      </c>
      <c r="C376" s="115">
        <v>354697</v>
      </c>
      <c r="D376" s="115">
        <f t="shared" si="10"/>
        <v>465.8</v>
      </c>
      <c r="E376" s="116">
        <f t="shared" si="11"/>
        <v>0</v>
      </c>
      <c r="F376" s="10"/>
    </row>
    <row r="377" spans="1:6" x14ac:dyDescent="0.25">
      <c r="A377" s="10"/>
      <c r="B377" s="114">
        <v>365</v>
      </c>
      <c r="C377" s="115">
        <v>354562</v>
      </c>
      <c r="D377" s="115">
        <f t="shared" si="10"/>
        <v>465.8</v>
      </c>
      <c r="E377" s="116">
        <f t="shared" si="11"/>
        <v>0</v>
      </c>
      <c r="F377" s="10"/>
    </row>
    <row r="378" spans="1:6" x14ac:dyDescent="0.25">
      <c r="A378" s="10"/>
      <c r="B378" s="114">
        <v>366</v>
      </c>
      <c r="C378" s="115">
        <v>354425</v>
      </c>
      <c r="D378" s="115">
        <f t="shared" si="10"/>
        <v>465.8</v>
      </c>
      <c r="E378" s="116">
        <f t="shared" si="11"/>
        <v>0</v>
      </c>
      <c r="F378" s="10"/>
    </row>
    <row r="379" spans="1:6" x14ac:dyDescent="0.25">
      <c r="A379" s="10"/>
      <c r="B379" s="114">
        <v>367</v>
      </c>
      <c r="C379" s="115">
        <v>354285</v>
      </c>
      <c r="D379" s="115">
        <f t="shared" si="10"/>
        <v>465.8</v>
      </c>
      <c r="E379" s="116">
        <f t="shared" si="11"/>
        <v>0</v>
      </c>
      <c r="F379" s="10"/>
    </row>
    <row r="380" spans="1:6" x14ac:dyDescent="0.25">
      <c r="A380" s="10"/>
      <c r="B380" s="114">
        <v>368</v>
      </c>
      <c r="C380" s="115">
        <v>354143</v>
      </c>
      <c r="D380" s="115">
        <f t="shared" si="10"/>
        <v>465.8</v>
      </c>
      <c r="E380" s="116">
        <f t="shared" si="11"/>
        <v>0</v>
      </c>
      <c r="F380" s="10"/>
    </row>
    <row r="381" spans="1:6" x14ac:dyDescent="0.25">
      <c r="A381" s="10"/>
      <c r="B381" s="114">
        <v>369</v>
      </c>
      <c r="C381" s="115">
        <v>354000</v>
      </c>
      <c r="D381" s="115">
        <f t="shared" si="10"/>
        <v>465.8</v>
      </c>
      <c r="E381" s="116">
        <f t="shared" si="11"/>
        <v>0</v>
      </c>
      <c r="F381" s="10"/>
    </row>
    <row r="382" spans="1:6" x14ac:dyDescent="0.25">
      <c r="A382" s="10"/>
      <c r="B382" s="114">
        <v>370</v>
      </c>
      <c r="C382" s="115">
        <v>353854</v>
      </c>
      <c r="D382" s="115">
        <f t="shared" si="10"/>
        <v>465.8</v>
      </c>
      <c r="E382" s="116">
        <f t="shared" si="11"/>
        <v>0</v>
      </c>
      <c r="F382" s="10"/>
    </row>
    <row r="383" spans="1:6" x14ac:dyDescent="0.25">
      <c r="A383" s="10"/>
      <c r="B383" s="114">
        <v>371</v>
      </c>
      <c r="C383" s="115">
        <v>353706</v>
      </c>
      <c r="D383" s="115">
        <f t="shared" si="10"/>
        <v>465.8</v>
      </c>
      <c r="E383" s="116">
        <f t="shared" si="11"/>
        <v>0</v>
      </c>
      <c r="F383" s="10"/>
    </row>
    <row r="384" spans="1:6" x14ac:dyDescent="0.25">
      <c r="A384" s="10"/>
      <c r="B384" s="114">
        <v>372</v>
      </c>
      <c r="C384" s="115">
        <v>353557</v>
      </c>
      <c r="D384" s="115">
        <f t="shared" si="10"/>
        <v>465.8</v>
      </c>
      <c r="E384" s="116">
        <f t="shared" si="11"/>
        <v>0</v>
      </c>
      <c r="F384" s="10"/>
    </row>
    <row r="385" spans="1:6" x14ac:dyDescent="0.25">
      <c r="A385" s="10"/>
      <c r="B385" s="114">
        <v>373</v>
      </c>
      <c r="C385" s="115">
        <v>353406</v>
      </c>
      <c r="D385" s="115">
        <f t="shared" si="10"/>
        <v>465.8</v>
      </c>
      <c r="E385" s="116">
        <f t="shared" si="11"/>
        <v>0</v>
      </c>
      <c r="F385" s="10"/>
    </row>
    <row r="386" spans="1:6" x14ac:dyDescent="0.25">
      <c r="A386" s="10"/>
      <c r="B386" s="114">
        <v>374</v>
      </c>
      <c r="C386" s="115">
        <v>353253</v>
      </c>
      <c r="D386" s="115">
        <f t="shared" si="10"/>
        <v>465.8</v>
      </c>
      <c r="E386" s="116">
        <f t="shared" si="11"/>
        <v>0</v>
      </c>
      <c r="F386" s="10"/>
    </row>
    <row r="387" spans="1:6" x14ac:dyDescent="0.25">
      <c r="A387" s="10"/>
      <c r="B387" s="114">
        <v>375</v>
      </c>
      <c r="C387" s="115">
        <v>353098</v>
      </c>
      <c r="D387" s="115">
        <f t="shared" si="10"/>
        <v>465.8</v>
      </c>
      <c r="E387" s="116">
        <f t="shared" si="11"/>
        <v>0</v>
      </c>
      <c r="F387" s="10"/>
    </row>
    <row r="388" spans="1:6" x14ac:dyDescent="0.25">
      <c r="A388" s="10"/>
      <c r="B388" s="114">
        <v>376</v>
      </c>
      <c r="C388" s="115">
        <v>352941</v>
      </c>
      <c r="D388" s="115">
        <f t="shared" si="10"/>
        <v>465.8</v>
      </c>
      <c r="E388" s="116">
        <f t="shared" si="11"/>
        <v>0</v>
      </c>
      <c r="F388" s="10"/>
    </row>
    <row r="389" spans="1:6" x14ac:dyDescent="0.25">
      <c r="A389" s="10"/>
      <c r="B389" s="114">
        <v>377</v>
      </c>
      <c r="C389" s="115">
        <v>352783</v>
      </c>
      <c r="D389" s="115">
        <f t="shared" si="10"/>
        <v>465.8</v>
      </c>
      <c r="E389" s="116">
        <f t="shared" si="11"/>
        <v>0</v>
      </c>
      <c r="F389" s="10"/>
    </row>
    <row r="390" spans="1:6" x14ac:dyDescent="0.25">
      <c r="A390" s="10"/>
      <c r="B390" s="114">
        <v>378</v>
      </c>
      <c r="C390" s="115">
        <v>352623</v>
      </c>
      <c r="D390" s="115">
        <f t="shared" si="10"/>
        <v>465.8</v>
      </c>
      <c r="E390" s="116">
        <f t="shared" si="11"/>
        <v>0</v>
      </c>
      <c r="F390" s="10"/>
    </row>
    <row r="391" spans="1:6" x14ac:dyDescent="0.25">
      <c r="A391" s="10"/>
      <c r="B391" s="114">
        <v>379</v>
      </c>
      <c r="C391" s="115">
        <v>352461</v>
      </c>
      <c r="D391" s="115">
        <f t="shared" si="10"/>
        <v>465.8</v>
      </c>
      <c r="E391" s="116">
        <f t="shared" si="11"/>
        <v>0</v>
      </c>
      <c r="F391" s="10"/>
    </row>
    <row r="392" spans="1:6" x14ac:dyDescent="0.25">
      <c r="A392" s="10"/>
      <c r="B392" s="114">
        <v>380</v>
      </c>
      <c r="C392" s="115">
        <v>352297</v>
      </c>
      <c r="D392" s="115">
        <f t="shared" si="10"/>
        <v>465.8</v>
      </c>
      <c r="E392" s="116">
        <f t="shared" si="11"/>
        <v>0</v>
      </c>
      <c r="F392" s="10"/>
    </row>
    <row r="393" spans="1:6" x14ac:dyDescent="0.25">
      <c r="A393" s="10"/>
      <c r="B393" s="114">
        <v>381</v>
      </c>
      <c r="C393" s="115">
        <v>352131</v>
      </c>
      <c r="D393" s="115">
        <f t="shared" si="10"/>
        <v>465.8</v>
      </c>
      <c r="E393" s="116">
        <f t="shared" si="11"/>
        <v>0</v>
      </c>
      <c r="F393" s="10"/>
    </row>
    <row r="394" spans="1:6" x14ac:dyDescent="0.25">
      <c r="A394" s="10"/>
      <c r="B394" s="114">
        <v>382</v>
      </c>
      <c r="C394" s="115">
        <v>351963</v>
      </c>
      <c r="D394" s="115">
        <f t="shared" si="10"/>
        <v>465.8</v>
      </c>
      <c r="E394" s="116">
        <f t="shared" si="11"/>
        <v>0</v>
      </c>
      <c r="F394" s="10"/>
    </row>
    <row r="395" spans="1:6" x14ac:dyDescent="0.25">
      <c r="A395" s="10"/>
      <c r="B395" s="114">
        <v>383</v>
      </c>
      <c r="C395" s="115">
        <v>351793</v>
      </c>
      <c r="D395" s="115">
        <f t="shared" si="10"/>
        <v>465.8</v>
      </c>
      <c r="E395" s="116">
        <f t="shared" si="11"/>
        <v>0</v>
      </c>
      <c r="F395" s="10"/>
    </row>
    <row r="396" spans="1:6" x14ac:dyDescent="0.25">
      <c r="A396" s="10"/>
      <c r="B396" s="114">
        <v>384</v>
      </c>
      <c r="C396" s="115">
        <v>351620</v>
      </c>
      <c r="D396" s="115">
        <f t="shared" ref="D396:D459" si="12">IF($B396&lt;=MainEngine_BurnTime,MainEngine_Mdot,0)</f>
        <v>465.8</v>
      </c>
      <c r="E396" s="116">
        <f t="shared" ref="E396:E459" si="13">IF($B396&lt;=Booster_BurnTime,Booster_Mdot,0)</f>
        <v>0</v>
      </c>
      <c r="F396" s="10"/>
    </row>
    <row r="397" spans="1:6" x14ac:dyDescent="0.25">
      <c r="A397" s="10"/>
      <c r="B397" s="114">
        <v>385</v>
      </c>
      <c r="C397" s="115">
        <v>351444</v>
      </c>
      <c r="D397" s="115">
        <f t="shared" si="12"/>
        <v>465.8</v>
      </c>
      <c r="E397" s="116">
        <f t="shared" si="13"/>
        <v>0</v>
      </c>
      <c r="F397" s="10"/>
    </row>
    <row r="398" spans="1:6" x14ac:dyDescent="0.25">
      <c r="A398" s="10"/>
      <c r="B398" s="114">
        <v>386</v>
      </c>
      <c r="C398" s="115">
        <v>351174</v>
      </c>
      <c r="D398" s="115">
        <f t="shared" si="12"/>
        <v>465.8</v>
      </c>
      <c r="E398" s="116">
        <f t="shared" si="13"/>
        <v>0</v>
      </c>
      <c r="F398" s="10"/>
    </row>
    <row r="399" spans="1:6" x14ac:dyDescent="0.25">
      <c r="A399" s="10"/>
      <c r="B399" s="114">
        <v>387</v>
      </c>
      <c r="C399" s="115">
        <v>350898</v>
      </c>
      <c r="D399" s="115">
        <f t="shared" si="12"/>
        <v>465.8</v>
      </c>
      <c r="E399" s="116">
        <f t="shared" si="13"/>
        <v>0</v>
      </c>
      <c r="F399" s="10"/>
    </row>
    <row r="400" spans="1:6" x14ac:dyDescent="0.25">
      <c r="A400" s="10"/>
      <c r="B400" s="114">
        <v>388</v>
      </c>
      <c r="C400" s="115">
        <v>350710</v>
      </c>
      <c r="D400" s="115">
        <f t="shared" si="12"/>
        <v>465.8</v>
      </c>
      <c r="E400" s="116">
        <f t="shared" si="13"/>
        <v>0</v>
      </c>
      <c r="F400" s="10"/>
    </row>
    <row r="401" spans="1:6" x14ac:dyDescent="0.25">
      <c r="A401" s="10"/>
      <c r="B401" s="114">
        <v>389</v>
      </c>
      <c r="C401" s="115">
        <v>350519</v>
      </c>
      <c r="D401" s="115">
        <f t="shared" si="12"/>
        <v>465.8</v>
      </c>
      <c r="E401" s="116">
        <f t="shared" si="13"/>
        <v>0</v>
      </c>
      <c r="F401" s="10"/>
    </row>
    <row r="402" spans="1:6" x14ac:dyDescent="0.25">
      <c r="A402" s="10"/>
      <c r="B402" s="114">
        <v>390</v>
      </c>
      <c r="C402" s="115">
        <v>350325</v>
      </c>
      <c r="D402" s="115">
        <f t="shared" si="12"/>
        <v>465.8</v>
      </c>
      <c r="E402" s="116">
        <f t="shared" si="13"/>
        <v>0</v>
      </c>
      <c r="F402" s="10"/>
    </row>
    <row r="403" spans="1:6" x14ac:dyDescent="0.25">
      <c r="A403" s="10"/>
      <c r="B403" s="114">
        <v>391</v>
      </c>
      <c r="C403" s="115">
        <v>350129</v>
      </c>
      <c r="D403" s="115">
        <f t="shared" si="12"/>
        <v>465.8</v>
      </c>
      <c r="E403" s="116">
        <f t="shared" si="13"/>
        <v>0</v>
      </c>
      <c r="F403" s="10"/>
    </row>
    <row r="404" spans="1:6" x14ac:dyDescent="0.25">
      <c r="A404" s="10"/>
      <c r="B404" s="114">
        <v>392</v>
      </c>
      <c r="C404" s="115">
        <v>349931</v>
      </c>
      <c r="D404" s="115">
        <f t="shared" si="12"/>
        <v>465.8</v>
      </c>
      <c r="E404" s="116">
        <f t="shared" si="13"/>
        <v>0</v>
      </c>
      <c r="F404" s="10"/>
    </row>
    <row r="405" spans="1:6" x14ac:dyDescent="0.25">
      <c r="A405" s="10"/>
      <c r="B405" s="114">
        <v>393</v>
      </c>
      <c r="C405" s="115">
        <v>349730</v>
      </c>
      <c r="D405" s="115">
        <f t="shared" si="12"/>
        <v>465.8</v>
      </c>
      <c r="E405" s="116">
        <f t="shared" si="13"/>
        <v>0</v>
      </c>
      <c r="F405" s="10"/>
    </row>
    <row r="406" spans="1:6" x14ac:dyDescent="0.25">
      <c r="A406" s="10"/>
      <c r="B406" s="114">
        <v>394</v>
      </c>
      <c r="C406" s="115">
        <v>349528</v>
      </c>
      <c r="D406" s="115">
        <f t="shared" si="12"/>
        <v>465.8</v>
      </c>
      <c r="E406" s="116">
        <f t="shared" si="13"/>
        <v>0</v>
      </c>
      <c r="F406" s="10"/>
    </row>
    <row r="407" spans="1:6" x14ac:dyDescent="0.25">
      <c r="A407" s="10"/>
      <c r="B407" s="114">
        <v>395</v>
      </c>
      <c r="C407" s="115">
        <v>349323</v>
      </c>
      <c r="D407" s="115">
        <f t="shared" si="12"/>
        <v>465.8</v>
      </c>
      <c r="E407" s="116">
        <f t="shared" si="13"/>
        <v>0</v>
      </c>
      <c r="F407" s="10"/>
    </row>
    <row r="408" spans="1:6" x14ac:dyDescent="0.25">
      <c r="A408" s="10"/>
      <c r="B408" s="114">
        <v>396</v>
      </c>
      <c r="C408" s="115">
        <v>349117</v>
      </c>
      <c r="D408" s="115">
        <f t="shared" si="12"/>
        <v>465.8</v>
      </c>
      <c r="E408" s="116">
        <f t="shared" si="13"/>
        <v>0</v>
      </c>
      <c r="F408" s="10"/>
    </row>
    <row r="409" spans="1:6" x14ac:dyDescent="0.25">
      <c r="A409" s="10"/>
      <c r="B409" s="114">
        <v>397</v>
      </c>
      <c r="C409" s="115">
        <v>348908</v>
      </c>
      <c r="D409" s="115">
        <f t="shared" si="12"/>
        <v>465.8</v>
      </c>
      <c r="E409" s="116">
        <f t="shared" si="13"/>
        <v>0</v>
      </c>
      <c r="F409" s="10"/>
    </row>
    <row r="410" spans="1:6" x14ac:dyDescent="0.25">
      <c r="A410" s="10"/>
      <c r="B410" s="114">
        <v>398</v>
      </c>
      <c r="C410" s="115">
        <v>348698</v>
      </c>
      <c r="D410" s="115">
        <f t="shared" si="12"/>
        <v>465.8</v>
      </c>
      <c r="E410" s="116">
        <f t="shared" si="13"/>
        <v>0</v>
      </c>
      <c r="F410" s="10"/>
    </row>
    <row r="411" spans="1:6" x14ac:dyDescent="0.25">
      <c r="A411" s="10"/>
      <c r="B411" s="114">
        <v>399</v>
      </c>
      <c r="C411" s="115">
        <v>348485</v>
      </c>
      <c r="D411" s="115">
        <f t="shared" si="12"/>
        <v>465.8</v>
      </c>
      <c r="E411" s="116">
        <f t="shared" si="13"/>
        <v>0</v>
      </c>
      <c r="F411" s="10"/>
    </row>
    <row r="412" spans="1:6" x14ac:dyDescent="0.25">
      <c r="A412" s="10"/>
      <c r="B412" s="114">
        <v>400</v>
      </c>
      <c r="C412" s="115">
        <v>348272</v>
      </c>
      <c r="D412" s="115">
        <f t="shared" si="12"/>
        <v>465.8</v>
      </c>
      <c r="E412" s="116">
        <f t="shared" si="13"/>
        <v>0</v>
      </c>
      <c r="F412" s="10"/>
    </row>
    <row r="413" spans="1:6" x14ac:dyDescent="0.25">
      <c r="A413" s="10"/>
      <c r="B413" s="114">
        <v>401</v>
      </c>
      <c r="C413" s="115">
        <v>348056</v>
      </c>
      <c r="D413" s="115">
        <f t="shared" si="12"/>
        <v>465.8</v>
      </c>
      <c r="E413" s="116">
        <f t="shared" si="13"/>
        <v>0</v>
      </c>
      <c r="F413" s="10"/>
    </row>
    <row r="414" spans="1:6" x14ac:dyDescent="0.25">
      <c r="A414" s="10"/>
      <c r="B414" s="114">
        <v>402</v>
      </c>
      <c r="C414" s="115">
        <v>347839</v>
      </c>
      <c r="D414" s="115">
        <f t="shared" si="12"/>
        <v>465.8</v>
      </c>
      <c r="E414" s="116">
        <f t="shared" si="13"/>
        <v>0</v>
      </c>
      <c r="F414" s="10"/>
    </row>
    <row r="415" spans="1:6" x14ac:dyDescent="0.25">
      <c r="A415" s="10"/>
      <c r="B415" s="114">
        <v>403</v>
      </c>
      <c r="C415" s="115">
        <v>347621</v>
      </c>
      <c r="D415" s="115">
        <f t="shared" si="12"/>
        <v>465.8</v>
      </c>
      <c r="E415" s="116">
        <f t="shared" si="13"/>
        <v>0</v>
      </c>
      <c r="F415" s="10"/>
    </row>
    <row r="416" spans="1:6" x14ac:dyDescent="0.25">
      <c r="A416" s="10"/>
      <c r="B416" s="114">
        <v>404</v>
      </c>
      <c r="C416" s="115">
        <v>347402</v>
      </c>
      <c r="D416" s="115">
        <f t="shared" si="12"/>
        <v>465.8</v>
      </c>
      <c r="E416" s="116">
        <f t="shared" si="13"/>
        <v>0</v>
      </c>
      <c r="F416" s="10"/>
    </row>
    <row r="417" spans="1:6" x14ac:dyDescent="0.25">
      <c r="A417" s="10"/>
      <c r="B417" s="114">
        <v>405</v>
      </c>
      <c r="C417" s="115">
        <v>347181</v>
      </c>
      <c r="D417" s="115">
        <f t="shared" si="12"/>
        <v>465.8</v>
      </c>
      <c r="E417" s="116">
        <f t="shared" si="13"/>
        <v>0</v>
      </c>
      <c r="F417" s="10"/>
    </row>
    <row r="418" spans="1:6" x14ac:dyDescent="0.25">
      <c r="A418" s="10"/>
      <c r="B418" s="114">
        <v>406</v>
      </c>
      <c r="C418" s="115">
        <v>346959</v>
      </c>
      <c r="D418" s="115">
        <f t="shared" si="12"/>
        <v>465.8</v>
      </c>
      <c r="E418" s="116">
        <f t="shared" si="13"/>
        <v>0</v>
      </c>
      <c r="F418" s="10"/>
    </row>
    <row r="419" spans="1:6" x14ac:dyDescent="0.25">
      <c r="A419" s="10"/>
      <c r="B419" s="114">
        <v>407</v>
      </c>
      <c r="C419" s="115">
        <v>346737</v>
      </c>
      <c r="D419" s="115">
        <f t="shared" si="12"/>
        <v>465.8</v>
      </c>
      <c r="E419" s="116">
        <f t="shared" si="13"/>
        <v>0</v>
      </c>
      <c r="F419" s="10"/>
    </row>
    <row r="420" spans="1:6" x14ac:dyDescent="0.25">
      <c r="A420" s="10"/>
      <c r="B420" s="114">
        <v>408</v>
      </c>
      <c r="C420" s="115">
        <v>346513</v>
      </c>
      <c r="D420" s="115">
        <f t="shared" si="12"/>
        <v>465.8</v>
      </c>
      <c r="E420" s="116">
        <f t="shared" si="13"/>
        <v>0</v>
      </c>
      <c r="F420" s="10"/>
    </row>
    <row r="421" spans="1:6" x14ac:dyDescent="0.25">
      <c r="A421" s="10"/>
      <c r="B421" s="114">
        <v>409</v>
      </c>
      <c r="C421" s="115">
        <v>346289</v>
      </c>
      <c r="D421" s="115">
        <f t="shared" si="12"/>
        <v>465.8</v>
      </c>
      <c r="E421" s="116">
        <f t="shared" si="13"/>
        <v>0</v>
      </c>
      <c r="F421" s="10"/>
    </row>
    <row r="422" spans="1:6" x14ac:dyDescent="0.25">
      <c r="A422" s="10"/>
      <c r="B422" s="114">
        <v>410</v>
      </c>
      <c r="C422" s="115">
        <v>345952</v>
      </c>
      <c r="D422" s="115">
        <f t="shared" si="12"/>
        <v>465.8</v>
      </c>
      <c r="E422" s="116">
        <f t="shared" si="13"/>
        <v>0</v>
      </c>
      <c r="F422" s="10"/>
    </row>
    <row r="423" spans="1:6" x14ac:dyDescent="0.25">
      <c r="A423" s="10"/>
      <c r="B423" s="114">
        <v>411</v>
      </c>
      <c r="C423" s="115">
        <v>345614</v>
      </c>
      <c r="D423" s="115">
        <f t="shared" si="12"/>
        <v>465.8</v>
      </c>
      <c r="E423" s="116">
        <f t="shared" si="13"/>
        <v>0</v>
      </c>
      <c r="F423" s="10"/>
    </row>
    <row r="424" spans="1:6" x14ac:dyDescent="0.25">
      <c r="A424" s="10"/>
      <c r="B424" s="114">
        <v>412</v>
      </c>
      <c r="C424" s="115">
        <v>345389</v>
      </c>
      <c r="D424" s="115">
        <f t="shared" si="12"/>
        <v>465.8</v>
      </c>
      <c r="E424" s="116">
        <f t="shared" si="13"/>
        <v>0</v>
      </c>
      <c r="F424" s="10"/>
    </row>
    <row r="425" spans="1:6" x14ac:dyDescent="0.25">
      <c r="A425" s="10"/>
      <c r="B425" s="114">
        <v>413</v>
      </c>
      <c r="C425" s="115">
        <v>345163</v>
      </c>
      <c r="D425" s="115">
        <f t="shared" si="12"/>
        <v>465.8</v>
      </c>
      <c r="E425" s="116">
        <f t="shared" si="13"/>
        <v>0</v>
      </c>
      <c r="F425" s="10"/>
    </row>
    <row r="426" spans="1:6" x14ac:dyDescent="0.25">
      <c r="A426" s="10"/>
      <c r="B426" s="114">
        <v>414</v>
      </c>
      <c r="C426" s="115">
        <v>344937</v>
      </c>
      <c r="D426" s="115">
        <f t="shared" si="12"/>
        <v>465.8</v>
      </c>
      <c r="E426" s="116">
        <f t="shared" si="13"/>
        <v>0</v>
      </c>
      <c r="F426" s="10"/>
    </row>
    <row r="427" spans="1:6" x14ac:dyDescent="0.25">
      <c r="A427" s="10"/>
      <c r="B427" s="114">
        <v>415</v>
      </c>
      <c r="C427" s="115">
        <v>344712</v>
      </c>
      <c r="D427" s="115">
        <f t="shared" si="12"/>
        <v>465.8</v>
      </c>
      <c r="E427" s="116">
        <f t="shared" si="13"/>
        <v>0</v>
      </c>
      <c r="F427" s="10"/>
    </row>
    <row r="428" spans="1:6" x14ac:dyDescent="0.25">
      <c r="A428" s="10"/>
      <c r="B428" s="114">
        <v>416</v>
      </c>
      <c r="C428" s="115">
        <v>344487</v>
      </c>
      <c r="D428" s="115">
        <f t="shared" si="12"/>
        <v>465.8</v>
      </c>
      <c r="E428" s="116">
        <f t="shared" si="13"/>
        <v>0</v>
      </c>
      <c r="F428" s="10"/>
    </row>
    <row r="429" spans="1:6" x14ac:dyDescent="0.25">
      <c r="A429" s="10"/>
      <c r="B429" s="114">
        <v>417</v>
      </c>
      <c r="C429" s="115">
        <v>344262</v>
      </c>
      <c r="D429" s="115">
        <f t="shared" si="12"/>
        <v>465.8</v>
      </c>
      <c r="E429" s="116">
        <f t="shared" si="13"/>
        <v>0</v>
      </c>
      <c r="F429" s="10"/>
    </row>
    <row r="430" spans="1:6" x14ac:dyDescent="0.25">
      <c r="A430" s="10"/>
      <c r="B430" s="114">
        <v>418</v>
      </c>
      <c r="C430" s="115">
        <v>344038</v>
      </c>
      <c r="D430" s="115">
        <f t="shared" si="12"/>
        <v>465.8</v>
      </c>
      <c r="E430" s="116">
        <f t="shared" si="13"/>
        <v>0</v>
      </c>
      <c r="F430" s="10"/>
    </row>
    <row r="431" spans="1:6" x14ac:dyDescent="0.25">
      <c r="A431" s="10"/>
      <c r="B431" s="114">
        <v>419</v>
      </c>
      <c r="C431" s="115">
        <v>343814</v>
      </c>
      <c r="D431" s="115">
        <f t="shared" si="12"/>
        <v>465.8</v>
      </c>
      <c r="E431" s="116">
        <f t="shared" si="13"/>
        <v>0</v>
      </c>
      <c r="F431" s="10"/>
    </row>
    <row r="432" spans="1:6" x14ac:dyDescent="0.25">
      <c r="A432" s="10"/>
      <c r="B432" s="114">
        <v>420</v>
      </c>
      <c r="C432" s="115">
        <v>343591</v>
      </c>
      <c r="D432" s="115">
        <f t="shared" si="12"/>
        <v>465.8</v>
      </c>
      <c r="E432" s="116">
        <f t="shared" si="13"/>
        <v>0</v>
      </c>
      <c r="F432" s="10"/>
    </row>
    <row r="433" spans="1:6" x14ac:dyDescent="0.25">
      <c r="A433" s="10"/>
      <c r="B433" s="114">
        <v>421</v>
      </c>
      <c r="C433" s="115">
        <v>343370</v>
      </c>
      <c r="D433" s="115">
        <f t="shared" si="12"/>
        <v>465.8</v>
      </c>
      <c r="E433" s="116">
        <f t="shared" si="13"/>
        <v>0</v>
      </c>
      <c r="F433" s="10"/>
    </row>
    <row r="434" spans="1:6" x14ac:dyDescent="0.25">
      <c r="A434" s="10"/>
      <c r="B434" s="114">
        <v>422</v>
      </c>
      <c r="C434" s="115">
        <v>343149</v>
      </c>
      <c r="D434" s="115">
        <f t="shared" si="12"/>
        <v>465.8</v>
      </c>
      <c r="E434" s="116">
        <f t="shared" si="13"/>
        <v>0</v>
      </c>
      <c r="F434" s="10"/>
    </row>
    <row r="435" spans="1:6" x14ac:dyDescent="0.25">
      <c r="A435" s="10"/>
      <c r="B435" s="114">
        <v>423</v>
      </c>
      <c r="C435" s="115">
        <v>342930</v>
      </c>
      <c r="D435" s="115">
        <f t="shared" si="12"/>
        <v>465.8</v>
      </c>
      <c r="E435" s="116">
        <f t="shared" si="13"/>
        <v>0</v>
      </c>
      <c r="F435" s="10"/>
    </row>
    <row r="436" spans="1:6" x14ac:dyDescent="0.25">
      <c r="A436" s="10"/>
      <c r="B436" s="114">
        <v>424</v>
      </c>
      <c r="C436" s="115">
        <v>342712</v>
      </c>
      <c r="D436" s="115">
        <f t="shared" si="12"/>
        <v>465.8</v>
      </c>
      <c r="E436" s="116">
        <f t="shared" si="13"/>
        <v>0</v>
      </c>
      <c r="F436" s="10"/>
    </row>
    <row r="437" spans="1:6" x14ac:dyDescent="0.25">
      <c r="A437" s="10"/>
      <c r="B437" s="114">
        <v>425</v>
      </c>
      <c r="C437" s="115">
        <v>342496</v>
      </c>
      <c r="D437" s="115">
        <f t="shared" si="12"/>
        <v>465.8</v>
      </c>
      <c r="E437" s="116">
        <f t="shared" si="13"/>
        <v>0</v>
      </c>
      <c r="F437" s="10"/>
    </row>
    <row r="438" spans="1:6" x14ac:dyDescent="0.25">
      <c r="A438" s="10"/>
      <c r="B438" s="114">
        <v>426</v>
      </c>
      <c r="C438" s="115">
        <v>342281</v>
      </c>
      <c r="D438" s="115">
        <f t="shared" si="12"/>
        <v>465.8</v>
      </c>
      <c r="E438" s="116">
        <f t="shared" si="13"/>
        <v>0</v>
      </c>
      <c r="F438" s="10"/>
    </row>
    <row r="439" spans="1:6" x14ac:dyDescent="0.25">
      <c r="A439" s="10"/>
      <c r="B439" s="114">
        <v>427</v>
      </c>
      <c r="C439" s="115">
        <v>342068</v>
      </c>
      <c r="D439" s="115">
        <f t="shared" si="12"/>
        <v>465.8</v>
      </c>
      <c r="E439" s="116">
        <f t="shared" si="13"/>
        <v>0</v>
      </c>
      <c r="F439" s="10"/>
    </row>
    <row r="440" spans="1:6" x14ac:dyDescent="0.25">
      <c r="A440" s="10"/>
      <c r="B440" s="114">
        <v>428</v>
      </c>
      <c r="C440" s="115">
        <v>341857</v>
      </c>
      <c r="D440" s="115">
        <f t="shared" si="12"/>
        <v>465.8</v>
      </c>
      <c r="E440" s="116">
        <f t="shared" si="13"/>
        <v>0</v>
      </c>
      <c r="F440" s="10"/>
    </row>
    <row r="441" spans="1:6" x14ac:dyDescent="0.25">
      <c r="A441" s="10"/>
      <c r="B441" s="114">
        <v>429</v>
      </c>
      <c r="C441" s="115">
        <v>341648</v>
      </c>
      <c r="D441" s="115">
        <f t="shared" si="12"/>
        <v>465.8</v>
      </c>
      <c r="E441" s="116">
        <f t="shared" si="13"/>
        <v>0</v>
      </c>
      <c r="F441" s="10"/>
    </row>
    <row r="442" spans="1:6" x14ac:dyDescent="0.25">
      <c r="A442" s="10"/>
      <c r="B442" s="114">
        <v>430</v>
      </c>
      <c r="C442" s="115">
        <v>341440</v>
      </c>
      <c r="D442" s="115">
        <f t="shared" si="12"/>
        <v>465.8</v>
      </c>
      <c r="E442" s="116">
        <f t="shared" si="13"/>
        <v>0</v>
      </c>
      <c r="F442" s="10"/>
    </row>
    <row r="443" spans="1:6" x14ac:dyDescent="0.25">
      <c r="A443" s="10"/>
      <c r="B443" s="114">
        <v>431</v>
      </c>
      <c r="C443" s="115">
        <v>341235</v>
      </c>
      <c r="D443" s="115">
        <f t="shared" si="12"/>
        <v>465.8</v>
      </c>
      <c r="E443" s="116">
        <f t="shared" si="13"/>
        <v>0</v>
      </c>
      <c r="F443" s="10"/>
    </row>
    <row r="444" spans="1:6" x14ac:dyDescent="0.25">
      <c r="A444" s="10"/>
      <c r="B444" s="114">
        <v>432</v>
      </c>
      <c r="C444" s="115">
        <v>341032</v>
      </c>
      <c r="D444" s="115">
        <f t="shared" si="12"/>
        <v>465.8</v>
      </c>
      <c r="E444" s="116">
        <f t="shared" si="13"/>
        <v>0</v>
      </c>
      <c r="F444" s="10"/>
    </row>
    <row r="445" spans="1:6" x14ac:dyDescent="0.25">
      <c r="A445" s="10"/>
      <c r="B445" s="114">
        <v>433</v>
      </c>
      <c r="C445" s="115">
        <v>340832</v>
      </c>
      <c r="D445" s="115">
        <f t="shared" si="12"/>
        <v>465.8</v>
      </c>
      <c r="E445" s="116">
        <f t="shared" si="13"/>
        <v>0</v>
      </c>
      <c r="F445" s="10"/>
    </row>
    <row r="446" spans="1:6" x14ac:dyDescent="0.25">
      <c r="A446" s="10"/>
      <c r="B446" s="114">
        <v>434</v>
      </c>
      <c r="C446" s="115">
        <v>340537</v>
      </c>
      <c r="D446" s="115">
        <f t="shared" si="12"/>
        <v>465.8</v>
      </c>
      <c r="E446" s="116">
        <f t="shared" si="13"/>
        <v>0</v>
      </c>
      <c r="F446" s="10"/>
    </row>
    <row r="447" spans="1:6" x14ac:dyDescent="0.25">
      <c r="A447" s="10"/>
      <c r="B447" s="114">
        <v>435</v>
      </c>
      <c r="C447" s="115">
        <v>340248</v>
      </c>
      <c r="D447" s="115">
        <f t="shared" si="12"/>
        <v>465.8</v>
      </c>
      <c r="E447" s="116">
        <f t="shared" si="13"/>
        <v>0</v>
      </c>
      <c r="F447" s="10"/>
    </row>
    <row r="448" spans="1:6" x14ac:dyDescent="0.25">
      <c r="A448" s="10"/>
      <c r="B448" s="114">
        <v>436</v>
      </c>
      <c r="C448" s="115">
        <v>340059</v>
      </c>
      <c r="D448" s="115">
        <f t="shared" si="12"/>
        <v>465.8</v>
      </c>
      <c r="E448" s="116">
        <f t="shared" si="13"/>
        <v>0</v>
      </c>
      <c r="F448" s="10"/>
    </row>
    <row r="449" spans="1:6" x14ac:dyDescent="0.25">
      <c r="A449" s="10"/>
      <c r="B449" s="114">
        <v>437</v>
      </c>
      <c r="C449" s="115">
        <v>339874</v>
      </c>
      <c r="D449" s="115">
        <f t="shared" si="12"/>
        <v>465.8</v>
      </c>
      <c r="E449" s="116">
        <f t="shared" si="13"/>
        <v>0</v>
      </c>
      <c r="F449" s="10"/>
    </row>
    <row r="450" spans="1:6" x14ac:dyDescent="0.25">
      <c r="A450" s="10"/>
      <c r="B450" s="114">
        <v>438</v>
      </c>
      <c r="C450" s="115">
        <v>339693</v>
      </c>
      <c r="D450" s="115">
        <f t="shared" si="12"/>
        <v>465.8</v>
      </c>
      <c r="E450" s="116">
        <f t="shared" si="13"/>
        <v>0</v>
      </c>
      <c r="F450" s="10"/>
    </row>
    <row r="451" spans="1:6" x14ac:dyDescent="0.25">
      <c r="A451" s="10"/>
      <c r="B451" s="114">
        <v>439</v>
      </c>
      <c r="C451" s="115">
        <v>339515</v>
      </c>
      <c r="D451" s="115">
        <f t="shared" si="12"/>
        <v>465.8</v>
      </c>
      <c r="E451" s="116">
        <f t="shared" si="13"/>
        <v>0</v>
      </c>
      <c r="F451" s="10"/>
    </row>
    <row r="452" spans="1:6" x14ac:dyDescent="0.25">
      <c r="A452" s="10"/>
      <c r="B452" s="114">
        <v>440</v>
      </c>
      <c r="C452" s="115">
        <v>339341</v>
      </c>
      <c r="D452" s="115">
        <f t="shared" si="12"/>
        <v>465.8</v>
      </c>
      <c r="E452" s="116">
        <f t="shared" si="13"/>
        <v>0</v>
      </c>
      <c r="F452" s="10"/>
    </row>
    <row r="453" spans="1:6" x14ac:dyDescent="0.25">
      <c r="A453" s="10"/>
      <c r="B453" s="114">
        <v>441</v>
      </c>
      <c r="C453" s="115">
        <v>339172</v>
      </c>
      <c r="D453" s="115">
        <f t="shared" si="12"/>
        <v>465.8</v>
      </c>
      <c r="E453" s="116">
        <f t="shared" si="13"/>
        <v>0</v>
      </c>
      <c r="F453" s="10"/>
    </row>
    <row r="454" spans="1:6" x14ac:dyDescent="0.25">
      <c r="A454" s="10"/>
      <c r="B454" s="114">
        <v>442</v>
      </c>
      <c r="C454" s="115">
        <v>339006</v>
      </c>
      <c r="D454" s="115">
        <f t="shared" si="12"/>
        <v>465.8</v>
      </c>
      <c r="E454" s="116">
        <f t="shared" si="13"/>
        <v>0</v>
      </c>
      <c r="F454" s="10"/>
    </row>
    <row r="455" spans="1:6" x14ac:dyDescent="0.25">
      <c r="A455" s="10"/>
      <c r="B455" s="114">
        <v>443</v>
      </c>
      <c r="C455" s="115">
        <v>338844</v>
      </c>
      <c r="D455" s="115">
        <f t="shared" si="12"/>
        <v>465.8</v>
      </c>
      <c r="E455" s="116">
        <f t="shared" si="13"/>
        <v>0</v>
      </c>
      <c r="F455" s="10"/>
    </row>
    <row r="456" spans="1:6" x14ac:dyDescent="0.25">
      <c r="A456" s="10"/>
      <c r="B456" s="114">
        <v>444</v>
      </c>
      <c r="C456" s="115">
        <v>338687</v>
      </c>
      <c r="D456" s="115">
        <f t="shared" si="12"/>
        <v>465.8</v>
      </c>
      <c r="E456" s="116">
        <f t="shared" si="13"/>
        <v>0</v>
      </c>
      <c r="F456" s="10"/>
    </row>
    <row r="457" spans="1:6" x14ac:dyDescent="0.25">
      <c r="A457" s="10"/>
      <c r="B457" s="114">
        <v>445</v>
      </c>
      <c r="C457" s="115">
        <v>338535</v>
      </c>
      <c r="D457" s="115">
        <f t="shared" si="12"/>
        <v>465.8</v>
      </c>
      <c r="E457" s="116">
        <f t="shared" si="13"/>
        <v>0</v>
      </c>
      <c r="F457" s="10"/>
    </row>
    <row r="458" spans="1:6" x14ac:dyDescent="0.25">
      <c r="A458" s="10"/>
      <c r="B458" s="114">
        <v>446</v>
      </c>
      <c r="C458" s="115">
        <v>338386</v>
      </c>
      <c r="D458" s="115">
        <f t="shared" si="12"/>
        <v>465.8</v>
      </c>
      <c r="E458" s="116">
        <f t="shared" si="13"/>
        <v>0</v>
      </c>
      <c r="F458" s="10"/>
    </row>
    <row r="459" spans="1:6" x14ac:dyDescent="0.25">
      <c r="A459" s="10"/>
      <c r="B459" s="114">
        <v>447</v>
      </c>
      <c r="C459" s="115">
        <v>338243</v>
      </c>
      <c r="D459" s="115">
        <f t="shared" si="12"/>
        <v>465.8</v>
      </c>
      <c r="E459" s="116">
        <f t="shared" si="13"/>
        <v>0</v>
      </c>
      <c r="F459" s="10"/>
    </row>
    <row r="460" spans="1:6" x14ac:dyDescent="0.25">
      <c r="A460" s="10"/>
      <c r="B460" s="114">
        <v>448</v>
      </c>
      <c r="C460" s="115">
        <v>338104</v>
      </c>
      <c r="D460" s="115">
        <f t="shared" ref="D460:D523" si="14">IF($B460&lt;=MainEngine_BurnTime,MainEngine_Mdot,0)</f>
        <v>465.8</v>
      </c>
      <c r="E460" s="116">
        <f t="shared" ref="E460:E523" si="15">IF($B460&lt;=Booster_BurnTime,Booster_Mdot,0)</f>
        <v>0</v>
      </c>
      <c r="F460" s="10"/>
    </row>
    <row r="461" spans="1:6" x14ac:dyDescent="0.25">
      <c r="A461" s="10"/>
      <c r="B461" s="114">
        <v>449</v>
      </c>
      <c r="C461" s="115">
        <v>337970</v>
      </c>
      <c r="D461" s="115">
        <f t="shared" si="14"/>
        <v>465.8</v>
      </c>
      <c r="E461" s="116">
        <f t="shared" si="15"/>
        <v>0</v>
      </c>
      <c r="F461" s="10"/>
    </row>
    <row r="462" spans="1:6" x14ac:dyDescent="0.25">
      <c r="A462" s="10"/>
      <c r="B462" s="114">
        <v>450</v>
      </c>
      <c r="C462" s="115">
        <v>337841</v>
      </c>
      <c r="D462" s="115">
        <f t="shared" si="14"/>
        <v>465.8</v>
      </c>
      <c r="E462" s="116">
        <f t="shared" si="15"/>
        <v>0</v>
      </c>
      <c r="F462" s="10"/>
    </row>
    <row r="463" spans="1:6" x14ac:dyDescent="0.25">
      <c r="A463" s="10"/>
      <c r="B463" s="114">
        <v>451</v>
      </c>
      <c r="C463" s="115">
        <v>337717</v>
      </c>
      <c r="D463" s="115">
        <f t="shared" si="14"/>
        <v>465.8</v>
      </c>
      <c r="E463" s="116">
        <f t="shared" si="15"/>
        <v>0</v>
      </c>
      <c r="F463" s="10"/>
    </row>
    <row r="464" spans="1:6" x14ac:dyDescent="0.25">
      <c r="A464" s="10"/>
      <c r="B464" s="114">
        <v>452</v>
      </c>
      <c r="C464" s="115">
        <v>337598</v>
      </c>
      <c r="D464" s="115">
        <f t="shared" si="14"/>
        <v>465.8</v>
      </c>
      <c r="E464" s="116">
        <f t="shared" si="15"/>
        <v>0</v>
      </c>
      <c r="F464" s="10"/>
    </row>
    <row r="465" spans="1:6" x14ac:dyDescent="0.25">
      <c r="A465" s="10"/>
      <c r="B465" s="114">
        <v>453</v>
      </c>
      <c r="C465" s="115">
        <v>337485</v>
      </c>
      <c r="D465" s="115">
        <f t="shared" si="14"/>
        <v>465.8</v>
      </c>
      <c r="E465" s="116">
        <f t="shared" si="15"/>
        <v>0</v>
      </c>
      <c r="F465" s="10"/>
    </row>
    <row r="466" spans="1:6" x14ac:dyDescent="0.25">
      <c r="A466" s="10"/>
      <c r="B466" s="114">
        <v>454</v>
      </c>
      <c r="C466" s="115">
        <v>337376</v>
      </c>
      <c r="D466" s="115">
        <f t="shared" si="14"/>
        <v>465.8</v>
      </c>
      <c r="E466" s="116">
        <f t="shared" si="15"/>
        <v>0</v>
      </c>
      <c r="F466" s="10"/>
    </row>
    <row r="467" spans="1:6" x14ac:dyDescent="0.25">
      <c r="A467" s="10"/>
      <c r="B467" s="114">
        <v>455</v>
      </c>
      <c r="C467" s="115">
        <v>337273</v>
      </c>
      <c r="D467" s="115">
        <f t="shared" si="14"/>
        <v>465.8</v>
      </c>
      <c r="E467" s="116">
        <f t="shared" si="15"/>
        <v>0</v>
      </c>
      <c r="F467" s="10"/>
    </row>
    <row r="468" spans="1:6" x14ac:dyDescent="0.25">
      <c r="A468" s="10"/>
      <c r="B468" s="114">
        <v>456</v>
      </c>
      <c r="C468" s="115">
        <v>337176</v>
      </c>
      <c r="D468" s="115">
        <f t="shared" si="14"/>
        <v>465.8</v>
      </c>
      <c r="E468" s="116">
        <f t="shared" si="15"/>
        <v>0</v>
      </c>
      <c r="F468" s="10"/>
    </row>
    <row r="469" spans="1:6" x14ac:dyDescent="0.25">
      <c r="A469" s="10"/>
      <c r="B469" s="114">
        <v>457</v>
      </c>
      <c r="C469" s="115">
        <v>337084</v>
      </c>
      <c r="D469" s="115">
        <f t="shared" si="14"/>
        <v>465.8</v>
      </c>
      <c r="E469" s="116">
        <f t="shared" si="15"/>
        <v>0</v>
      </c>
      <c r="F469" s="10"/>
    </row>
    <row r="470" spans="1:6" x14ac:dyDescent="0.25">
      <c r="A470" s="10"/>
      <c r="B470" s="114">
        <v>458</v>
      </c>
      <c r="C470" s="115">
        <v>336958</v>
      </c>
      <c r="D470" s="115">
        <f t="shared" si="14"/>
        <v>465.8</v>
      </c>
      <c r="E470" s="116">
        <f t="shared" si="15"/>
        <v>0</v>
      </c>
      <c r="F470" s="10"/>
    </row>
    <row r="471" spans="1:6" x14ac:dyDescent="0.25">
      <c r="A471" s="10"/>
      <c r="B471" s="114">
        <v>459</v>
      </c>
      <c r="C471" s="115">
        <v>336843</v>
      </c>
      <c r="D471" s="115">
        <f t="shared" si="14"/>
        <v>465.8</v>
      </c>
      <c r="E471" s="116">
        <f t="shared" si="15"/>
        <v>0</v>
      </c>
      <c r="F471" s="10"/>
    </row>
    <row r="472" spans="1:6" x14ac:dyDescent="0.25">
      <c r="A472" s="10"/>
      <c r="B472" s="114">
        <v>460</v>
      </c>
      <c r="C472" s="115">
        <v>336773</v>
      </c>
      <c r="D472" s="115">
        <f t="shared" si="14"/>
        <v>465.8</v>
      </c>
      <c r="E472" s="116">
        <f t="shared" si="15"/>
        <v>0</v>
      </c>
      <c r="F472" s="10"/>
    </row>
    <row r="473" spans="1:6" x14ac:dyDescent="0.25">
      <c r="A473" s="10"/>
      <c r="B473" s="114">
        <v>461</v>
      </c>
      <c r="C473" s="115">
        <v>336710</v>
      </c>
      <c r="D473" s="115">
        <f t="shared" si="14"/>
        <v>465.8</v>
      </c>
      <c r="E473" s="116">
        <f t="shared" si="15"/>
        <v>0</v>
      </c>
      <c r="F473" s="10"/>
    </row>
    <row r="474" spans="1:6" x14ac:dyDescent="0.25">
      <c r="A474" s="10"/>
      <c r="B474" s="114">
        <v>462</v>
      </c>
      <c r="C474" s="115">
        <v>336652</v>
      </c>
      <c r="D474" s="115">
        <f t="shared" si="14"/>
        <v>465.8</v>
      </c>
      <c r="E474" s="116">
        <f t="shared" si="15"/>
        <v>0</v>
      </c>
      <c r="F474" s="10"/>
    </row>
    <row r="475" spans="1:6" x14ac:dyDescent="0.25">
      <c r="A475" s="10"/>
      <c r="B475" s="114">
        <v>463</v>
      </c>
      <c r="C475" s="115">
        <v>336600</v>
      </c>
      <c r="D475" s="115">
        <f t="shared" si="14"/>
        <v>465.8</v>
      </c>
      <c r="E475" s="116">
        <f t="shared" si="15"/>
        <v>0</v>
      </c>
      <c r="F475" s="10"/>
    </row>
    <row r="476" spans="1:6" x14ac:dyDescent="0.25">
      <c r="A476" s="10"/>
      <c r="B476" s="114">
        <v>464</v>
      </c>
      <c r="C476" s="115">
        <v>336554</v>
      </c>
      <c r="D476" s="115">
        <f t="shared" si="14"/>
        <v>465.8</v>
      </c>
      <c r="E476" s="116">
        <f t="shared" si="15"/>
        <v>0</v>
      </c>
      <c r="F476" s="10"/>
    </row>
    <row r="477" spans="1:6" x14ac:dyDescent="0.25">
      <c r="A477" s="10"/>
      <c r="B477" s="114">
        <v>465</v>
      </c>
      <c r="C477" s="115">
        <v>336514</v>
      </c>
      <c r="D477" s="115">
        <f t="shared" si="14"/>
        <v>465.8</v>
      </c>
      <c r="E477" s="116">
        <f t="shared" si="15"/>
        <v>0</v>
      </c>
      <c r="F477" s="10"/>
    </row>
    <row r="478" spans="1:6" x14ac:dyDescent="0.25">
      <c r="A478" s="10"/>
      <c r="B478" s="114">
        <v>466</v>
      </c>
      <c r="C478" s="115">
        <v>336481</v>
      </c>
      <c r="D478" s="115">
        <f t="shared" si="14"/>
        <v>465.8</v>
      </c>
      <c r="E478" s="116">
        <f t="shared" si="15"/>
        <v>0</v>
      </c>
      <c r="F478" s="10"/>
    </row>
    <row r="479" spans="1:6" x14ac:dyDescent="0.25">
      <c r="A479" s="10"/>
      <c r="B479" s="114">
        <v>467</v>
      </c>
      <c r="C479" s="115">
        <v>336455</v>
      </c>
      <c r="D479" s="115">
        <f t="shared" si="14"/>
        <v>465.8</v>
      </c>
      <c r="E479" s="116">
        <f t="shared" si="15"/>
        <v>0</v>
      </c>
      <c r="F479" s="10"/>
    </row>
    <row r="480" spans="1:6" x14ac:dyDescent="0.25">
      <c r="A480" s="10"/>
      <c r="B480" s="114">
        <v>468</v>
      </c>
      <c r="C480" s="115">
        <v>336435</v>
      </c>
      <c r="D480" s="115">
        <f t="shared" si="14"/>
        <v>465.8</v>
      </c>
      <c r="E480" s="116">
        <f t="shared" si="15"/>
        <v>0</v>
      </c>
      <c r="F480" s="10"/>
    </row>
    <row r="481" spans="1:6" x14ac:dyDescent="0.25">
      <c r="A481" s="10"/>
      <c r="B481" s="114">
        <v>469</v>
      </c>
      <c r="C481" s="115">
        <v>336422</v>
      </c>
      <c r="D481" s="115">
        <f t="shared" si="14"/>
        <v>465.8</v>
      </c>
      <c r="E481" s="116">
        <f t="shared" si="15"/>
        <v>0</v>
      </c>
      <c r="F481" s="10"/>
    </row>
    <row r="482" spans="1:6" x14ac:dyDescent="0.25">
      <c r="A482" s="10"/>
      <c r="B482" s="114">
        <v>470</v>
      </c>
      <c r="C482" s="115">
        <v>336416</v>
      </c>
      <c r="D482" s="115">
        <f t="shared" si="14"/>
        <v>465.8</v>
      </c>
      <c r="E482" s="116">
        <f t="shared" si="15"/>
        <v>0</v>
      </c>
      <c r="F482" s="10"/>
    </row>
    <row r="483" spans="1:6" x14ac:dyDescent="0.25">
      <c r="A483" s="10"/>
      <c r="B483" s="114">
        <v>471</v>
      </c>
      <c r="C483" s="115">
        <v>336417</v>
      </c>
      <c r="D483" s="115">
        <f t="shared" si="14"/>
        <v>465.8</v>
      </c>
      <c r="E483" s="116">
        <f t="shared" si="15"/>
        <v>0</v>
      </c>
      <c r="F483" s="10"/>
    </row>
    <row r="484" spans="1:6" x14ac:dyDescent="0.25">
      <c r="A484" s="10"/>
      <c r="B484" s="114">
        <v>472</v>
      </c>
      <c r="C484" s="115">
        <v>336425</v>
      </c>
      <c r="D484" s="115">
        <f t="shared" si="14"/>
        <v>465.8</v>
      </c>
      <c r="E484" s="116">
        <f t="shared" si="15"/>
        <v>0</v>
      </c>
      <c r="F484" s="10"/>
    </row>
    <row r="485" spans="1:6" x14ac:dyDescent="0.25">
      <c r="A485" s="10"/>
      <c r="B485" s="114">
        <v>473</v>
      </c>
      <c r="C485" s="115">
        <v>336442</v>
      </c>
      <c r="D485" s="115">
        <f t="shared" si="14"/>
        <v>465.8</v>
      </c>
      <c r="E485" s="116">
        <f t="shared" si="15"/>
        <v>0</v>
      </c>
      <c r="F485" s="10"/>
    </row>
    <row r="486" spans="1:6" x14ac:dyDescent="0.25">
      <c r="A486" s="10"/>
      <c r="B486" s="114">
        <v>474</v>
      </c>
      <c r="C486" s="115">
        <v>336465</v>
      </c>
      <c r="D486" s="115">
        <f t="shared" si="14"/>
        <v>465.8</v>
      </c>
      <c r="E486" s="116">
        <f t="shared" si="15"/>
        <v>0</v>
      </c>
      <c r="F486" s="10"/>
    </row>
    <row r="487" spans="1:6" x14ac:dyDescent="0.25">
      <c r="A487" s="10"/>
      <c r="B487" s="114">
        <v>475</v>
      </c>
      <c r="C487" s="115">
        <v>336497</v>
      </c>
      <c r="D487" s="115">
        <f t="shared" si="14"/>
        <v>465.8</v>
      </c>
      <c r="E487" s="116">
        <f t="shared" si="15"/>
        <v>0</v>
      </c>
      <c r="F487" s="10"/>
    </row>
    <row r="488" spans="1:6" x14ac:dyDescent="0.25">
      <c r="A488" s="10"/>
      <c r="B488" s="114">
        <v>476</v>
      </c>
      <c r="C488" s="115">
        <v>336537</v>
      </c>
      <c r="D488" s="115">
        <f t="shared" si="14"/>
        <v>465.8</v>
      </c>
      <c r="E488" s="116">
        <f t="shared" si="15"/>
        <v>0</v>
      </c>
      <c r="F488" s="10"/>
    </row>
    <row r="489" spans="1:6" x14ac:dyDescent="0.25">
      <c r="A489" s="10"/>
      <c r="B489" s="114">
        <v>477</v>
      </c>
      <c r="C489" s="115">
        <v>336584</v>
      </c>
      <c r="D489" s="115">
        <f t="shared" si="14"/>
        <v>465.8</v>
      </c>
      <c r="E489" s="116">
        <f t="shared" si="15"/>
        <v>0</v>
      </c>
      <c r="F489" s="10"/>
    </row>
    <row r="490" spans="1:6" x14ac:dyDescent="0.25">
      <c r="A490" s="10"/>
      <c r="B490" s="114">
        <v>478</v>
      </c>
      <c r="C490" s="115">
        <v>336640</v>
      </c>
      <c r="D490" s="115">
        <f t="shared" si="14"/>
        <v>465.8</v>
      </c>
      <c r="E490" s="116">
        <f t="shared" si="15"/>
        <v>0</v>
      </c>
      <c r="F490" s="10"/>
    </row>
    <row r="491" spans="1:6" x14ac:dyDescent="0.25">
      <c r="A491" s="10"/>
      <c r="B491" s="114">
        <v>479</v>
      </c>
      <c r="C491" s="115">
        <v>336704</v>
      </c>
      <c r="D491" s="115">
        <f t="shared" si="14"/>
        <v>465.8</v>
      </c>
      <c r="E491" s="116">
        <f t="shared" si="15"/>
        <v>0</v>
      </c>
      <c r="F491" s="10"/>
    </row>
    <row r="492" spans="1:6" x14ac:dyDescent="0.25">
      <c r="A492" s="10"/>
      <c r="B492" s="114">
        <v>480</v>
      </c>
      <c r="C492" s="115">
        <v>336777</v>
      </c>
      <c r="D492" s="115">
        <f t="shared" si="14"/>
        <v>465.8</v>
      </c>
      <c r="E492" s="116">
        <f t="shared" si="15"/>
        <v>0</v>
      </c>
      <c r="F492" s="10"/>
    </row>
    <row r="493" spans="1:6" x14ac:dyDescent="0.25">
      <c r="A493" s="10"/>
      <c r="B493" s="114">
        <v>481</v>
      </c>
      <c r="C493" s="115">
        <v>336858</v>
      </c>
      <c r="D493" s="115">
        <f t="shared" si="14"/>
        <v>465.8</v>
      </c>
      <c r="E493" s="116">
        <f t="shared" si="15"/>
        <v>0</v>
      </c>
      <c r="F493" s="10"/>
    </row>
    <row r="494" spans="1:6" x14ac:dyDescent="0.25">
      <c r="A494" s="10"/>
      <c r="B494" s="114">
        <v>482</v>
      </c>
      <c r="C494" s="115">
        <v>336997.5</v>
      </c>
      <c r="D494" s="115">
        <f t="shared" si="14"/>
        <v>465.8</v>
      </c>
      <c r="E494" s="116">
        <f t="shared" si="15"/>
        <v>0</v>
      </c>
      <c r="F494" s="10"/>
    </row>
    <row r="495" spans="1:6" x14ac:dyDescent="0.25">
      <c r="A495" s="10"/>
      <c r="B495" s="114">
        <v>483</v>
      </c>
      <c r="C495" s="115">
        <v>337155</v>
      </c>
      <c r="D495" s="115">
        <f t="shared" si="14"/>
        <v>465.8</v>
      </c>
      <c r="E495" s="116">
        <f t="shared" si="15"/>
        <v>0</v>
      </c>
      <c r="F495" s="10"/>
    </row>
    <row r="496" spans="1:6" x14ac:dyDescent="0.25">
      <c r="A496" s="10"/>
      <c r="B496" s="114">
        <v>484</v>
      </c>
      <c r="C496" s="115">
        <v>337271</v>
      </c>
      <c r="D496" s="115">
        <f t="shared" si="14"/>
        <v>465.8</v>
      </c>
      <c r="E496" s="116">
        <f t="shared" si="15"/>
        <v>0</v>
      </c>
      <c r="F496" s="10"/>
    </row>
    <row r="497" spans="1:6" x14ac:dyDescent="0.25">
      <c r="A497" s="10"/>
      <c r="B497" s="114">
        <v>485</v>
      </c>
      <c r="C497" s="115">
        <v>337396</v>
      </c>
      <c r="D497" s="115">
        <f t="shared" si="14"/>
        <v>465.8</v>
      </c>
      <c r="E497" s="116">
        <f t="shared" si="15"/>
        <v>0</v>
      </c>
      <c r="F497" s="10"/>
    </row>
    <row r="498" spans="1:6" x14ac:dyDescent="0.25">
      <c r="A498" s="10"/>
      <c r="B498" s="114">
        <v>486</v>
      </c>
      <c r="C498" s="115">
        <v>337529</v>
      </c>
      <c r="D498" s="115">
        <f t="shared" si="14"/>
        <v>465.8</v>
      </c>
      <c r="E498" s="116">
        <f t="shared" si="15"/>
        <v>0</v>
      </c>
      <c r="F498" s="10"/>
    </row>
    <row r="499" spans="1:6" x14ac:dyDescent="0.25">
      <c r="A499" s="10"/>
      <c r="B499" s="114">
        <v>487</v>
      </c>
      <c r="C499" s="115">
        <v>337672</v>
      </c>
      <c r="D499" s="115">
        <f t="shared" si="14"/>
        <v>465.8</v>
      </c>
      <c r="E499" s="116">
        <f t="shared" si="15"/>
        <v>0</v>
      </c>
      <c r="F499" s="10"/>
    </row>
    <row r="500" spans="1:6" x14ac:dyDescent="0.25">
      <c r="A500" s="10"/>
      <c r="B500" s="114">
        <v>488</v>
      </c>
      <c r="C500" s="115">
        <v>337823</v>
      </c>
      <c r="D500" s="115">
        <f t="shared" si="14"/>
        <v>465.8</v>
      </c>
      <c r="E500" s="116">
        <f t="shared" si="15"/>
        <v>0</v>
      </c>
      <c r="F500" s="10"/>
    </row>
    <row r="501" spans="1:6" x14ac:dyDescent="0.25">
      <c r="A501" s="10"/>
      <c r="B501" s="114">
        <v>489</v>
      </c>
      <c r="C501" s="115">
        <v>337984</v>
      </c>
      <c r="D501" s="115">
        <f t="shared" si="14"/>
        <v>465.8</v>
      </c>
      <c r="E501" s="116">
        <f t="shared" si="15"/>
        <v>0</v>
      </c>
      <c r="F501" s="10"/>
    </row>
    <row r="502" spans="1:6" x14ac:dyDescent="0.25">
      <c r="A502" s="10"/>
      <c r="B502" s="114">
        <v>490</v>
      </c>
      <c r="C502" s="115">
        <v>338154</v>
      </c>
      <c r="D502" s="115">
        <f t="shared" si="14"/>
        <v>465.8</v>
      </c>
      <c r="E502" s="116">
        <f t="shared" si="15"/>
        <v>0</v>
      </c>
      <c r="F502" s="10"/>
    </row>
    <row r="503" spans="1:6" x14ac:dyDescent="0.25">
      <c r="A503" s="10"/>
      <c r="B503" s="114">
        <v>491</v>
      </c>
      <c r="C503" s="115">
        <v>338334</v>
      </c>
      <c r="D503" s="115">
        <f t="shared" si="14"/>
        <v>465.8</v>
      </c>
      <c r="E503" s="116">
        <f t="shared" si="15"/>
        <v>0</v>
      </c>
      <c r="F503" s="10"/>
    </row>
    <row r="504" spans="1:6" x14ac:dyDescent="0.25">
      <c r="A504" s="10"/>
      <c r="B504" s="114">
        <v>492</v>
      </c>
      <c r="C504" s="115">
        <v>338523</v>
      </c>
      <c r="D504" s="115">
        <f t="shared" si="14"/>
        <v>465.8</v>
      </c>
      <c r="E504" s="116">
        <f t="shared" si="15"/>
        <v>0</v>
      </c>
      <c r="F504" s="10"/>
    </row>
    <row r="505" spans="1:6" x14ac:dyDescent="0.25">
      <c r="A505" s="10"/>
      <c r="B505" s="114">
        <v>493</v>
      </c>
      <c r="C505" s="115">
        <v>338827.5</v>
      </c>
      <c r="D505" s="115">
        <f t="shared" si="14"/>
        <v>465.8</v>
      </c>
      <c r="E505" s="116">
        <f t="shared" si="15"/>
        <v>0</v>
      </c>
      <c r="F505" s="10"/>
    </row>
    <row r="506" spans="1:6" x14ac:dyDescent="0.25">
      <c r="A506" s="10"/>
      <c r="B506" s="114">
        <v>494</v>
      </c>
      <c r="C506" s="115">
        <v>339004</v>
      </c>
      <c r="D506" s="115">
        <f t="shared" si="14"/>
        <v>465.8</v>
      </c>
      <c r="E506" s="116">
        <f t="shared" si="15"/>
        <v>0</v>
      </c>
      <c r="F506" s="10"/>
    </row>
    <row r="507" spans="1:6" x14ac:dyDescent="0.25">
      <c r="A507" s="10"/>
      <c r="B507" s="114">
        <v>495</v>
      </c>
      <c r="C507" s="115">
        <v>339228</v>
      </c>
      <c r="D507" s="115">
        <f t="shared" si="14"/>
        <v>465.8</v>
      </c>
      <c r="E507" s="116">
        <f t="shared" si="15"/>
        <v>0</v>
      </c>
      <c r="F507" s="10"/>
    </row>
    <row r="508" spans="1:6" x14ac:dyDescent="0.25">
      <c r="A508" s="10"/>
      <c r="B508" s="114">
        <v>496</v>
      </c>
      <c r="C508" s="115">
        <v>339461</v>
      </c>
      <c r="D508" s="115">
        <f t="shared" si="14"/>
        <v>465.8</v>
      </c>
      <c r="E508" s="116">
        <f t="shared" si="15"/>
        <v>0</v>
      </c>
      <c r="F508" s="10"/>
    </row>
    <row r="509" spans="1:6" x14ac:dyDescent="0.25">
      <c r="A509" s="10"/>
      <c r="B509" s="114">
        <v>497</v>
      </c>
      <c r="C509" s="115">
        <v>339705</v>
      </c>
      <c r="D509" s="115">
        <f t="shared" si="14"/>
        <v>465.8</v>
      </c>
      <c r="E509" s="116">
        <f t="shared" si="15"/>
        <v>0</v>
      </c>
      <c r="F509" s="10"/>
    </row>
    <row r="510" spans="1:6" x14ac:dyDescent="0.25">
      <c r="A510" s="10"/>
      <c r="B510" s="114">
        <v>498</v>
      </c>
      <c r="C510" s="115">
        <v>339959</v>
      </c>
      <c r="D510" s="115">
        <f t="shared" si="14"/>
        <v>465.8</v>
      </c>
      <c r="E510" s="116">
        <f t="shared" si="15"/>
        <v>0</v>
      </c>
      <c r="F510" s="10"/>
    </row>
    <row r="511" spans="1:6" x14ac:dyDescent="0.25">
      <c r="A511" s="10"/>
      <c r="B511" s="114">
        <v>499</v>
      </c>
      <c r="C511" s="115">
        <v>340223</v>
      </c>
      <c r="D511" s="115">
        <f t="shared" si="14"/>
        <v>465.8</v>
      </c>
      <c r="E511" s="116">
        <f t="shared" si="15"/>
        <v>0</v>
      </c>
      <c r="F511" s="10"/>
    </row>
    <row r="512" spans="1:6" x14ac:dyDescent="0.25">
      <c r="A512" s="10"/>
      <c r="B512" s="114">
        <v>500</v>
      </c>
      <c r="C512" s="115">
        <v>340496</v>
      </c>
      <c r="D512" s="115">
        <f t="shared" si="14"/>
        <v>465.8</v>
      </c>
      <c r="E512" s="116">
        <f t="shared" si="15"/>
        <v>0</v>
      </c>
      <c r="F512" s="10"/>
    </row>
    <row r="513" spans="1:6" x14ac:dyDescent="0.25">
      <c r="A513" s="10"/>
      <c r="B513" s="114">
        <v>501</v>
      </c>
      <c r="C513" s="115">
        <v>340925.5</v>
      </c>
      <c r="D513" s="115">
        <f t="shared" si="14"/>
        <v>465.8</v>
      </c>
      <c r="E513" s="116">
        <f t="shared" si="15"/>
        <v>0</v>
      </c>
      <c r="F513" s="10"/>
    </row>
    <row r="514" spans="1:6" x14ac:dyDescent="0.25">
      <c r="A514" s="10"/>
      <c r="B514" s="114">
        <v>502</v>
      </c>
      <c r="C514" s="115">
        <v>341172</v>
      </c>
      <c r="D514" s="115">
        <f t="shared" si="14"/>
        <v>465.8</v>
      </c>
      <c r="E514" s="116">
        <f t="shared" si="15"/>
        <v>0</v>
      </c>
      <c r="F514" s="10"/>
    </row>
    <row r="515" spans="1:6" x14ac:dyDescent="0.25">
      <c r="A515" s="10"/>
      <c r="B515" s="114">
        <v>503</v>
      </c>
      <c r="C515" s="115">
        <v>341476</v>
      </c>
      <c r="D515" s="115">
        <f t="shared" si="14"/>
        <v>465.8</v>
      </c>
      <c r="E515" s="116">
        <f t="shared" si="15"/>
        <v>0</v>
      </c>
      <c r="F515" s="10"/>
    </row>
    <row r="516" spans="1:6" x14ac:dyDescent="0.25">
      <c r="A516" s="10"/>
      <c r="B516" s="114">
        <v>504</v>
      </c>
      <c r="C516" s="115">
        <v>341783</v>
      </c>
      <c r="D516" s="115">
        <f t="shared" si="14"/>
        <v>465.8</v>
      </c>
      <c r="E516" s="116">
        <f t="shared" si="15"/>
        <v>0</v>
      </c>
      <c r="F516" s="10"/>
    </row>
    <row r="517" spans="1:6" x14ac:dyDescent="0.25">
      <c r="A517" s="10"/>
      <c r="B517" s="114">
        <v>505</v>
      </c>
      <c r="C517" s="115">
        <v>342091</v>
      </c>
      <c r="D517" s="115">
        <f t="shared" si="14"/>
        <v>465.8</v>
      </c>
      <c r="E517" s="116">
        <f t="shared" si="15"/>
        <v>0</v>
      </c>
      <c r="F517" s="10"/>
    </row>
    <row r="518" spans="1:6" x14ac:dyDescent="0.25">
      <c r="A518" s="10"/>
      <c r="B518" s="114">
        <v>506</v>
      </c>
      <c r="C518" s="115">
        <v>342400</v>
      </c>
      <c r="D518" s="115">
        <f t="shared" si="14"/>
        <v>465.8</v>
      </c>
      <c r="E518" s="116">
        <f t="shared" si="15"/>
        <v>0</v>
      </c>
      <c r="F518" s="10"/>
    </row>
    <row r="519" spans="1:6" x14ac:dyDescent="0.25">
      <c r="A519" s="10"/>
      <c r="B519" s="114">
        <v>507</v>
      </c>
      <c r="C519" s="115">
        <v>342709</v>
      </c>
      <c r="D519" s="115">
        <f t="shared" si="14"/>
        <v>465.8</v>
      </c>
      <c r="E519" s="116">
        <f t="shared" si="15"/>
        <v>0</v>
      </c>
      <c r="F519" s="10"/>
    </row>
    <row r="520" spans="1:6" x14ac:dyDescent="0.25">
      <c r="A520" s="10"/>
      <c r="B520" s="114">
        <v>508</v>
      </c>
      <c r="C520" s="115">
        <v>343018</v>
      </c>
      <c r="D520" s="115">
        <f t="shared" si="14"/>
        <v>465.8</v>
      </c>
      <c r="E520" s="116">
        <f t="shared" si="15"/>
        <v>0</v>
      </c>
      <c r="F520" s="10"/>
    </row>
    <row r="521" spans="1:6" x14ac:dyDescent="0.25">
      <c r="A521" s="10"/>
      <c r="B521" s="114">
        <v>509</v>
      </c>
      <c r="C521" s="115">
        <v>343328</v>
      </c>
      <c r="D521" s="115">
        <f t="shared" si="14"/>
        <v>465.8</v>
      </c>
      <c r="E521" s="116">
        <f t="shared" si="15"/>
        <v>0</v>
      </c>
      <c r="F521" s="10"/>
    </row>
    <row r="522" spans="1:6" x14ac:dyDescent="0.25">
      <c r="A522" s="10"/>
      <c r="B522" s="114">
        <v>510</v>
      </c>
      <c r="C522" s="115">
        <v>343637</v>
      </c>
      <c r="D522" s="115">
        <f t="shared" si="14"/>
        <v>465.8</v>
      </c>
      <c r="E522" s="116">
        <f t="shared" si="15"/>
        <v>0</v>
      </c>
      <c r="F522" s="10"/>
    </row>
    <row r="523" spans="1:6" x14ac:dyDescent="0.25">
      <c r="A523" s="10"/>
      <c r="B523" s="114">
        <v>511</v>
      </c>
      <c r="C523" s="115">
        <v>343947</v>
      </c>
      <c r="D523" s="115">
        <f t="shared" si="14"/>
        <v>465.8</v>
      </c>
      <c r="E523" s="116">
        <f t="shared" si="15"/>
        <v>0</v>
      </c>
      <c r="F523" s="10"/>
    </row>
    <row r="524" spans="1:6" x14ac:dyDescent="0.25">
      <c r="A524" s="10"/>
      <c r="B524" s="114">
        <v>512</v>
      </c>
      <c r="C524" s="115">
        <v>344412</v>
      </c>
      <c r="D524" s="115">
        <f t="shared" ref="D524:D529" si="16">IF($B524&lt;=MainEngine_BurnTime,MainEngine_Mdot,0)</f>
        <v>465.8</v>
      </c>
      <c r="E524" s="116">
        <f t="shared" ref="E524:E529" si="17">IF($B524&lt;=Booster_BurnTime,Booster_Mdot,0)</f>
        <v>0</v>
      </c>
      <c r="F524" s="10"/>
    </row>
    <row r="525" spans="1:6" x14ac:dyDescent="0.25">
      <c r="A525" s="10"/>
      <c r="B525" s="114">
        <v>513</v>
      </c>
      <c r="C525" s="115">
        <v>344567</v>
      </c>
      <c r="D525" s="115">
        <f t="shared" si="16"/>
        <v>465.8</v>
      </c>
      <c r="E525" s="116">
        <f t="shared" si="17"/>
        <v>0</v>
      </c>
      <c r="F525" s="10"/>
    </row>
    <row r="526" spans="1:6" x14ac:dyDescent="0.25">
      <c r="A526" s="10"/>
      <c r="B526" s="114">
        <v>514</v>
      </c>
      <c r="C526" s="115">
        <v>344722</v>
      </c>
      <c r="D526" s="115">
        <f t="shared" si="16"/>
        <v>465.8</v>
      </c>
      <c r="E526" s="116">
        <f t="shared" si="17"/>
        <v>0</v>
      </c>
      <c r="F526" s="10"/>
    </row>
    <row r="527" spans="1:6" x14ac:dyDescent="0.25">
      <c r="A527" s="10"/>
      <c r="B527" s="114">
        <v>515</v>
      </c>
      <c r="C527" s="115">
        <v>344877</v>
      </c>
      <c r="D527" s="115">
        <f t="shared" si="16"/>
        <v>465.8</v>
      </c>
      <c r="E527" s="116">
        <f t="shared" si="17"/>
        <v>0</v>
      </c>
      <c r="F527" s="10"/>
    </row>
    <row r="528" spans="1:6" x14ac:dyDescent="0.25">
      <c r="A528" s="10"/>
      <c r="B528" s="114">
        <v>516</v>
      </c>
      <c r="C528" s="115">
        <v>345032</v>
      </c>
      <c r="D528" s="115">
        <f t="shared" si="16"/>
        <v>465.8</v>
      </c>
      <c r="E528" s="116">
        <f t="shared" si="17"/>
        <v>0</v>
      </c>
      <c r="F528" s="10"/>
    </row>
    <row r="529" spans="1:6" x14ac:dyDescent="0.25">
      <c r="A529" s="10"/>
      <c r="B529" s="114">
        <v>517</v>
      </c>
      <c r="C529" s="115">
        <v>345187</v>
      </c>
      <c r="D529" s="115">
        <f t="shared" si="16"/>
        <v>0</v>
      </c>
      <c r="E529" s="116">
        <f t="shared" si="17"/>
        <v>0</v>
      </c>
      <c r="F529" s="10"/>
    </row>
    <row r="530" spans="1:6" x14ac:dyDescent="0.25">
      <c r="A530" s="10"/>
      <c r="B530" s="114"/>
      <c r="C530" s="115"/>
      <c r="D530" s="115"/>
      <c r="E530" s="116"/>
      <c r="F530" s="10"/>
    </row>
    <row r="531" spans="1:6" x14ac:dyDescent="0.25">
      <c r="A531" s="10"/>
      <c r="B531" s="114"/>
      <c r="C531" s="115"/>
      <c r="D531" s="115"/>
      <c r="E531" s="116"/>
      <c r="F531" s="10"/>
    </row>
    <row r="532" spans="1:6" x14ac:dyDescent="0.25">
      <c r="A532" s="10"/>
      <c r="B532" s="114"/>
      <c r="C532" s="115"/>
      <c r="D532" s="115"/>
      <c r="E532" s="116"/>
      <c r="F532" s="10"/>
    </row>
    <row r="533" spans="1:6" x14ac:dyDescent="0.25">
      <c r="A533" s="10"/>
      <c r="B533" s="114"/>
      <c r="C533" s="115"/>
      <c r="D533" s="115"/>
      <c r="E533" s="116"/>
      <c r="F533" s="10"/>
    </row>
    <row r="534" spans="1:6" x14ac:dyDescent="0.25">
      <c r="A534" s="10"/>
      <c r="B534" s="114"/>
      <c r="C534" s="115"/>
      <c r="D534" s="115"/>
      <c r="E534" s="116"/>
      <c r="F534" s="10"/>
    </row>
    <row r="535" spans="1:6" x14ac:dyDescent="0.25">
      <c r="A535" s="10"/>
      <c r="B535" s="114"/>
      <c r="C535" s="115"/>
      <c r="D535" s="115"/>
      <c r="E535" s="116"/>
      <c r="F535" s="10"/>
    </row>
    <row r="536" spans="1:6" x14ac:dyDescent="0.25">
      <c r="A536" s="10"/>
      <c r="B536" s="114"/>
      <c r="C536" s="115"/>
      <c r="D536" s="115"/>
      <c r="E536" s="116"/>
      <c r="F536" s="10"/>
    </row>
    <row r="537" spans="1:6" x14ac:dyDescent="0.25">
      <c r="A537" s="10"/>
      <c r="B537" s="114"/>
      <c r="C537" s="115"/>
      <c r="D537" s="115"/>
      <c r="E537" s="116"/>
      <c r="F537" s="10"/>
    </row>
    <row r="538" spans="1:6" x14ac:dyDescent="0.25">
      <c r="A538" s="10"/>
      <c r="B538" s="114"/>
      <c r="C538" s="115"/>
      <c r="D538" s="115"/>
      <c r="E538" s="116"/>
      <c r="F538" s="10"/>
    </row>
    <row r="539" spans="1:6" x14ac:dyDescent="0.25">
      <c r="A539" s="10"/>
      <c r="B539" s="114"/>
      <c r="C539" s="115"/>
      <c r="D539" s="115"/>
      <c r="E539" s="116"/>
      <c r="F539" s="10"/>
    </row>
    <row r="540" spans="1:6" x14ac:dyDescent="0.25">
      <c r="A540" s="10"/>
      <c r="B540" s="114"/>
      <c r="C540" s="115"/>
      <c r="D540" s="115"/>
      <c r="E540" s="116"/>
      <c r="F540" s="10"/>
    </row>
    <row r="541" spans="1:6" x14ac:dyDescent="0.25">
      <c r="A541" s="10"/>
      <c r="B541" s="114"/>
      <c r="C541" s="115"/>
      <c r="D541" s="115"/>
      <c r="E541" s="116"/>
      <c r="F541" s="10"/>
    </row>
    <row r="542" spans="1:6" x14ac:dyDescent="0.25">
      <c r="A542" s="10"/>
      <c r="B542" s="114"/>
      <c r="C542" s="115"/>
      <c r="D542" s="115"/>
      <c r="E542" s="116"/>
      <c r="F542" s="10"/>
    </row>
    <row r="543" spans="1:6" x14ac:dyDescent="0.25">
      <c r="A543" s="10"/>
      <c r="B543" s="114"/>
      <c r="C543" s="115"/>
      <c r="D543" s="115"/>
      <c r="E543" s="116"/>
      <c r="F543" s="10"/>
    </row>
    <row r="544" spans="1:6" x14ac:dyDescent="0.25">
      <c r="A544" s="10"/>
      <c r="B544" s="114"/>
      <c r="C544" s="115"/>
      <c r="D544" s="115"/>
      <c r="E544" s="116"/>
      <c r="F544" s="10"/>
    </row>
    <row r="545" spans="1:6" x14ac:dyDescent="0.25">
      <c r="A545" s="10"/>
      <c r="B545" s="114"/>
      <c r="C545" s="115"/>
      <c r="D545" s="115"/>
      <c r="E545" s="116"/>
      <c r="F545" s="10"/>
    </row>
    <row r="546" spans="1:6" x14ac:dyDescent="0.25">
      <c r="A546" s="10"/>
      <c r="B546" s="114"/>
      <c r="C546" s="115"/>
      <c r="D546" s="115"/>
      <c r="E546" s="116"/>
      <c r="F546" s="10"/>
    </row>
    <row r="547" spans="1:6" x14ac:dyDescent="0.25">
      <c r="A547" s="10"/>
      <c r="B547" s="114"/>
      <c r="C547" s="115"/>
      <c r="D547" s="115"/>
      <c r="E547" s="116"/>
      <c r="F547" s="10"/>
    </row>
    <row r="548" spans="1:6" x14ac:dyDescent="0.25">
      <c r="A548" s="10"/>
      <c r="B548" s="114"/>
      <c r="C548" s="115"/>
      <c r="D548" s="115"/>
      <c r="E548" s="116"/>
      <c r="F548" s="10"/>
    </row>
    <row r="549" spans="1:6" x14ac:dyDescent="0.25">
      <c r="A549" s="10"/>
      <c r="B549" s="114"/>
      <c r="C549" s="115"/>
      <c r="D549" s="115"/>
      <c r="E549" s="116"/>
      <c r="F549" s="10"/>
    </row>
    <row r="550" spans="1:6" x14ac:dyDescent="0.25">
      <c r="A550" s="10"/>
      <c r="B550" s="114"/>
      <c r="C550" s="115"/>
      <c r="D550" s="115"/>
      <c r="E550" s="116"/>
      <c r="F550" s="10"/>
    </row>
    <row r="551" spans="1:6" x14ac:dyDescent="0.25">
      <c r="A551" s="10"/>
      <c r="B551" s="114"/>
      <c r="C551" s="115"/>
      <c r="D551" s="115"/>
      <c r="E551" s="116"/>
      <c r="F551" s="10"/>
    </row>
    <row r="552" spans="1:6" x14ac:dyDescent="0.25">
      <c r="A552" s="10"/>
      <c r="B552" s="114"/>
      <c r="C552" s="115"/>
      <c r="D552" s="115"/>
      <c r="E552" s="116"/>
      <c r="F552" s="10"/>
    </row>
    <row r="553" spans="1:6" x14ac:dyDescent="0.25">
      <c r="A553" s="10"/>
      <c r="B553" s="114"/>
      <c r="C553" s="115"/>
      <c r="D553" s="115"/>
      <c r="E553" s="116"/>
      <c r="F553" s="10"/>
    </row>
    <row r="554" spans="1:6" x14ac:dyDescent="0.25">
      <c r="A554" s="10"/>
      <c r="B554" s="114"/>
      <c r="C554" s="115"/>
      <c r="D554" s="115"/>
      <c r="E554" s="116"/>
      <c r="F554" s="10"/>
    </row>
    <row r="555" spans="1:6" x14ac:dyDescent="0.25">
      <c r="A555" s="10"/>
      <c r="B555" s="114"/>
      <c r="C555" s="115"/>
      <c r="D555" s="115"/>
      <c r="E555" s="116"/>
      <c r="F555" s="10"/>
    </row>
    <row r="556" spans="1:6" x14ac:dyDescent="0.25">
      <c r="A556" s="10"/>
      <c r="B556" s="114"/>
      <c r="C556" s="115"/>
      <c r="D556" s="115"/>
      <c r="E556" s="116"/>
      <c r="F556" s="10"/>
    </row>
    <row r="557" spans="1:6" x14ac:dyDescent="0.25">
      <c r="A557" s="10"/>
      <c r="B557" s="114"/>
      <c r="C557" s="115"/>
      <c r="D557" s="115"/>
      <c r="E557" s="116"/>
      <c r="F557" s="10"/>
    </row>
    <row r="558" spans="1:6" x14ac:dyDescent="0.25">
      <c r="A558" s="10"/>
      <c r="B558" s="114"/>
      <c r="C558" s="115"/>
      <c r="D558" s="115"/>
      <c r="E558" s="116"/>
      <c r="F558" s="10"/>
    </row>
    <row r="559" spans="1:6" x14ac:dyDescent="0.25">
      <c r="A559" s="10"/>
      <c r="B559" s="114"/>
      <c r="C559" s="115"/>
      <c r="D559" s="115"/>
      <c r="E559" s="116"/>
      <c r="F559" s="10"/>
    </row>
    <row r="560" spans="1:6" x14ac:dyDescent="0.25">
      <c r="A560" s="10"/>
      <c r="B560" s="114"/>
      <c r="C560" s="115"/>
      <c r="D560" s="115"/>
      <c r="E560" s="116"/>
      <c r="F560" s="10"/>
    </row>
    <row r="561" spans="1:6" x14ac:dyDescent="0.25">
      <c r="A561" s="10"/>
      <c r="B561" s="114"/>
      <c r="C561" s="115"/>
      <c r="D561" s="115"/>
      <c r="E561" s="116"/>
      <c r="F561" s="10"/>
    </row>
    <row r="562" spans="1:6" x14ac:dyDescent="0.25">
      <c r="A562" s="10"/>
      <c r="B562" s="114"/>
      <c r="C562" s="115"/>
      <c r="D562" s="115"/>
      <c r="E562" s="116"/>
      <c r="F562" s="10"/>
    </row>
    <row r="563" spans="1:6" x14ac:dyDescent="0.25">
      <c r="A563" s="10"/>
      <c r="B563" s="114"/>
      <c r="C563" s="115"/>
      <c r="D563" s="115"/>
      <c r="E563" s="116"/>
      <c r="F563" s="10"/>
    </row>
    <row r="564" spans="1:6" x14ac:dyDescent="0.25">
      <c r="A564" s="10"/>
      <c r="B564" s="114"/>
      <c r="C564" s="115"/>
      <c r="D564" s="115"/>
      <c r="E564" s="116"/>
      <c r="F564" s="10"/>
    </row>
    <row r="565" spans="1:6" x14ac:dyDescent="0.25">
      <c r="A565" s="10"/>
      <c r="B565" s="114"/>
      <c r="C565" s="115"/>
      <c r="D565" s="115"/>
      <c r="E565" s="116"/>
      <c r="F565" s="10"/>
    </row>
    <row r="566" spans="1:6" x14ac:dyDescent="0.25">
      <c r="A566" s="10"/>
      <c r="B566" s="114"/>
      <c r="C566" s="115"/>
      <c r="D566" s="115"/>
      <c r="E566" s="116"/>
      <c r="F566" s="10"/>
    </row>
    <row r="567" spans="1:6" x14ac:dyDescent="0.25">
      <c r="A567" s="10"/>
      <c r="B567" s="114"/>
      <c r="C567" s="115"/>
      <c r="D567" s="115"/>
      <c r="E567" s="116"/>
      <c r="F567" s="10"/>
    </row>
    <row r="568" spans="1:6" x14ac:dyDescent="0.25">
      <c r="A568" s="10"/>
      <c r="B568" s="114"/>
      <c r="C568" s="115"/>
      <c r="D568" s="115"/>
      <c r="E568" s="116"/>
      <c r="F568" s="10"/>
    </row>
    <row r="569" spans="1:6" x14ac:dyDescent="0.25">
      <c r="A569" s="10"/>
      <c r="B569" s="114"/>
      <c r="C569" s="115"/>
      <c r="D569" s="115"/>
      <c r="E569" s="116"/>
      <c r="F569" s="10"/>
    </row>
    <row r="570" spans="1:6" x14ac:dyDescent="0.25">
      <c r="A570" s="10"/>
      <c r="B570" s="114"/>
      <c r="C570" s="115"/>
      <c r="D570" s="115"/>
      <c r="E570" s="116"/>
      <c r="F570" s="10"/>
    </row>
    <row r="571" spans="1:6" x14ac:dyDescent="0.25">
      <c r="A571" s="10"/>
      <c r="B571" s="114"/>
      <c r="C571" s="115"/>
      <c r="D571" s="115"/>
      <c r="E571" s="116"/>
      <c r="F571" s="10"/>
    </row>
    <row r="572" spans="1:6" x14ac:dyDescent="0.25">
      <c r="A572" s="10"/>
      <c r="B572" s="114"/>
      <c r="C572" s="115"/>
      <c r="D572" s="115"/>
      <c r="E572" s="116"/>
      <c r="F572" s="10"/>
    </row>
    <row r="573" spans="1:6" x14ac:dyDescent="0.25">
      <c r="A573" s="10"/>
      <c r="B573" s="114"/>
      <c r="C573" s="115"/>
      <c r="D573" s="115"/>
      <c r="E573" s="116"/>
      <c r="F573" s="10"/>
    </row>
    <row r="574" spans="1:6" x14ac:dyDescent="0.25">
      <c r="A574" s="10"/>
      <c r="B574" s="114"/>
      <c r="C574" s="115"/>
      <c r="D574" s="115"/>
      <c r="E574" s="116"/>
      <c r="F574" s="10"/>
    </row>
    <row r="575" spans="1:6" x14ac:dyDescent="0.25">
      <c r="A575" s="10"/>
      <c r="B575" s="114"/>
      <c r="C575" s="115"/>
      <c r="D575" s="115"/>
      <c r="E575" s="116"/>
      <c r="F575" s="10"/>
    </row>
    <row r="576" spans="1:6" x14ac:dyDescent="0.25">
      <c r="A576" s="10"/>
      <c r="B576" s="114"/>
      <c r="C576" s="115"/>
      <c r="D576" s="115"/>
      <c r="E576" s="116"/>
      <c r="F576" s="10"/>
    </row>
    <row r="577" spans="1:6" x14ac:dyDescent="0.25">
      <c r="A577" s="10"/>
      <c r="B577" s="114"/>
      <c r="C577" s="115"/>
      <c r="D577" s="115"/>
      <c r="E577" s="116"/>
      <c r="F577" s="10"/>
    </row>
    <row r="578" spans="1:6" x14ac:dyDescent="0.25">
      <c r="A578" s="10"/>
      <c r="B578" s="114"/>
      <c r="C578" s="115"/>
      <c r="D578" s="115"/>
      <c r="E578" s="116"/>
      <c r="F578" s="10"/>
    </row>
    <row r="579" spans="1:6" x14ac:dyDescent="0.25">
      <c r="A579" s="10"/>
      <c r="B579" s="114"/>
      <c r="C579" s="115"/>
      <c r="D579" s="115"/>
      <c r="E579" s="116"/>
      <c r="F579" s="10"/>
    </row>
    <row r="580" spans="1:6" x14ac:dyDescent="0.25">
      <c r="A580" s="10"/>
      <c r="B580" s="114"/>
      <c r="C580" s="115"/>
      <c r="D580" s="115"/>
      <c r="E580" s="116"/>
      <c r="F580" s="10"/>
    </row>
    <row r="581" spans="1:6" x14ac:dyDescent="0.25">
      <c r="A581" s="10"/>
      <c r="B581" s="114"/>
      <c r="C581" s="115"/>
      <c r="D581" s="115"/>
      <c r="E581" s="116"/>
      <c r="F581" s="10"/>
    </row>
    <row r="582" spans="1:6" x14ac:dyDescent="0.25">
      <c r="A582" s="10"/>
      <c r="B582" s="114"/>
      <c r="C582" s="115"/>
      <c r="D582" s="115"/>
      <c r="E582" s="116"/>
      <c r="F582" s="10"/>
    </row>
    <row r="583" spans="1:6" x14ac:dyDescent="0.25">
      <c r="A583" s="10"/>
      <c r="B583" s="114"/>
      <c r="C583" s="115"/>
      <c r="D583" s="115"/>
      <c r="E583" s="116"/>
      <c r="F583" s="10"/>
    </row>
    <row r="584" spans="1:6" x14ac:dyDescent="0.25">
      <c r="A584" s="10"/>
      <c r="B584" s="114"/>
      <c r="C584" s="115"/>
      <c r="D584" s="115"/>
      <c r="E584" s="116"/>
      <c r="F584" s="10"/>
    </row>
    <row r="585" spans="1:6" x14ac:dyDescent="0.25">
      <c r="A585" s="10"/>
      <c r="B585" s="114"/>
      <c r="C585" s="115"/>
      <c r="D585" s="115"/>
      <c r="E585" s="116"/>
      <c r="F585" s="10"/>
    </row>
    <row r="586" spans="1:6" x14ac:dyDescent="0.25">
      <c r="A586" s="10"/>
      <c r="B586" s="114"/>
      <c r="C586" s="115"/>
      <c r="D586" s="115"/>
      <c r="E586" s="116"/>
      <c r="F586" s="10"/>
    </row>
    <row r="587" spans="1:6" x14ac:dyDescent="0.25">
      <c r="A587" s="10"/>
      <c r="B587" s="114"/>
      <c r="C587" s="115"/>
      <c r="D587" s="115"/>
      <c r="E587" s="116"/>
      <c r="F587" s="10"/>
    </row>
    <row r="588" spans="1:6" x14ac:dyDescent="0.25">
      <c r="A588" s="10"/>
      <c r="B588" s="114"/>
      <c r="C588" s="115"/>
      <c r="D588" s="115"/>
      <c r="E588" s="116"/>
      <c r="F588" s="10"/>
    </row>
    <row r="589" spans="1:6" x14ac:dyDescent="0.25">
      <c r="A589" s="10"/>
      <c r="B589" s="114"/>
      <c r="C589" s="115"/>
      <c r="D589" s="115"/>
      <c r="E589" s="116"/>
      <c r="F589" s="10"/>
    </row>
    <row r="590" spans="1:6" x14ac:dyDescent="0.25">
      <c r="A590" s="10"/>
      <c r="B590" s="114"/>
      <c r="C590" s="115"/>
      <c r="D590" s="115"/>
      <c r="E590" s="116"/>
      <c r="F590" s="10"/>
    </row>
    <row r="591" spans="1:6" x14ac:dyDescent="0.25">
      <c r="A591" s="10"/>
      <c r="B591" s="114"/>
      <c r="C591" s="115"/>
      <c r="D591" s="115"/>
      <c r="E591" s="116"/>
      <c r="F591" s="10"/>
    </row>
    <row r="592" spans="1:6" x14ac:dyDescent="0.25">
      <c r="A592" s="10"/>
      <c r="B592" s="114"/>
      <c r="C592" s="115"/>
      <c r="D592" s="115"/>
      <c r="E592" s="116"/>
      <c r="F592" s="10"/>
    </row>
    <row r="593" spans="1:6" x14ac:dyDescent="0.25">
      <c r="A593" s="10"/>
      <c r="B593" s="114"/>
      <c r="C593" s="115"/>
      <c r="D593" s="115"/>
      <c r="E593" s="116"/>
      <c r="F593" s="10"/>
    </row>
    <row r="594" spans="1:6" x14ac:dyDescent="0.25">
      <c r="A594" s="10"/>
      <c r="B594" s="114"/>
      <c r="C594" s="115"/>
      <c r="D594" s="115"/>
      <c r="E594" s="116"/>
      <c r="F594" s="10"/>
    </row>
    <row r="595" spans="1:6" x14ac:dyDescent="0.25">
      <c r="A595" s="10"/>
      <c r="B595" s="114"/>
      <c r="C595" s="115"/>
      <c r="D595" s="115"/>
      <c r="E595" s="116"/>
      <c r="F595" s="10"/>
    </row>
    <row r="596" spans="1:6" x14ac:dyDescent="0.25">
      <c r="A596" s="10"/>
      <c r="B596" s="114"/>
      <c r="C596" s="115"/>
      <c r="D596" s="115"/>
      <c r="E596" s="116"/>
      <c r="F596" s="10"/>
    </row>
    <row r="597" spans="1:6" x14ac:dyDescent="0.25">
      <c r="A597" s="10"/>
      <c r="B597" s="114"/>
      <c r="C597" s="115"/>
      <c r="D597" s="115"/>
      <c r="E597" s="116"/>
      <c r="F597" s="10"/>
    </row>
    <row r="598" spans="1:6" x14ac:dyDescent="0.25">
      <c r="A598" s="10"/>
      <c r="B598" s="114"/>
      <c r="C598" s="115"/>
      <c r="D598" s="115"/>
      <c r="E598" s="116"/>
      <c r="F598" s="10"/>
    </row>
    <row r="599" spans="1:6" x14ac:dyDescent="0.25">
      <c r="A599" s="10"/>
      <c r="B599" s="114"/>
      <c r="C599" s="115"/>
      <c r="D599" s="115"/>
      <c r="E599" s="116"/>
      <c r="F599" s="10"/>
    </row>
    <row r="600" spans="1:6" x14ac:dyDescent="0.25">
      <c r="A600" s="10"/>
      <c r="B600" s="114"/>
      <c r="C600" s="115"/>
      <c r="D600" s="115"/>
      <c r="E600" s="116"/>
      <c r="F600" s="10"/>
    </row>
    <row r="601" spans="1:6" x14ac:dyDescent="0.25">
      <c r="A601" s="10"/>
      <c r="B601" s="114"/>
      <c r="C601" s="115"/>
      <c r="D601" s="115"/>
      <c r="E601" s="116"/>
      <c r="F601" s="10"/>
    </row>
    <row r="602" spans="1:6" x14ac:dyDescent="0.25">
      <c r="A602" s="10"/>
      <c r="B602" s="114"/>
      <c r="C602" s="115"/>
      <c r="D602" s="115"/>
      <c r="E602" s="116"/>
      <c r="F602" s="10"/>
    </row>
    <row r="603" spans="1:6" x14ac:dyDescent="0.25">
      <c r="A603" s="10"/>
      <c r="B603" s="114"/>
      <c r="C603" s="115"/>
      <c r="D603" s="115"/>
      <c r="E603" s="116"/>
      <c r="F603" s="10"/>
    </row>
    <row r="604" spans="1:6" x14ac:dyDescent="0.25">
      <c r="A604" s="10"/>
      <c r="B604" s="114"/>
      <c r="C604" s="115"/>
      <c r="D604" s="115"/>
      <c r="E604" s="116"/>
      <c r="F604" s="10"/>
    </row>
    <row r="605" spans="1:6" x14ac:dyDescent="0.25">
      <c r="A605" s="10"/>
      <c r="B605" s="114"/>
      <c r="C605" s="115"/>
      <c r="D605" s="115"/>
      <c r="E605" s="116"/>
      <c r="F605" s="10"/>
    </row>
    <row r="606" spans="1:6" x14ac:dyDescent="0.25">
      <c r="A606" s="10"/>
      <c r="B606" s="114"/>
      <c r="C606" s="115"/>
      <c r="D606" s="115"/>
      <c r="E606" s="116"/>
      <c r="F606" s="10"/>
    </row>
    <row r="607" spans="1:6" x14ac:dyDescent="0.25">
      <c r="A607" s="10"/>
      <c r="B607" s="114"/>
      <c r="C607" s="115"/>
      <c r="D607" s="115"/>
      <c r="E607" s="116"/>
      <c r="F607" s="10"/>
    </row>
    <row r="608" spans="1:6" x14ac:dyDescent="0.25">
      <c r="A608" s="10"/>
      <c r="B608" s="114"/>
      <c r="C608" s="115"/>
      <c r="D608" s="115"/>
      <c r="E608" s="116"/>
      <c r="F608" s="10"/>
    </row>
    <row r="609" spans="1:6" x14ac:dyDescent="0.25">
      <c r="A609" s="10"/>
      <c r="B609" s="114"/>
      <c r="C609" s="115"/>
      <c r="D609" s="115"/>
      <c r="E609" s="116"/>
      <c r="F609" s="10"/>
    </row>
    <row r="610" spans="1:6" x14ac:dyDescent="0.25">
      <c r="A610" s="10"/>
      <c r="B610" s="114"/>
      <c r="C610" s="115"/>
      <c r="D610" s="115"/>
      <c r="E610" s="116"/>
      <c r="F610" s="10"/>
    </row>
    <row r="611" spans="1:6" x14ac:dyDescent="0.25">
      <c r="A611" s="10"/>
      <c r="B611" s="114"/>
      <c r="C611" s="115"/>
      <c r="D611" s="115"/>
      <c r="E611" s="116"/>
      <c r="F611" s="10"/>
    </row>
    <row r="612" spans="1:6" x14ac:dyDescent="0.25">
      <c r="A612" s="10"/>
      <c r="B612" s="114"/>
      <c r="C612" s="115"/>
      <c r="D612" s="115"/>
      <c r="E612" s="116"/>
      <c r="F612" s="10"/>
    </row>
    <row r="613" spans="1:6" x14ac:dyDescent="0.25">
      <c r="A613" s="10"/>
      <c r="B613" s="114"/>
      <c r="C613" s="115"/>
      <c r="D613" s="115"/>
      <c r="E613" s="116"/>
      <c r="F613" s="10"/>
    </row>
    <row r="614" spans="1:6" x14ac:dyDescent="0.25">
      <c r="A614" s="10"/>
      <c r="B614" s="114"/>
      <c r="C614" s="115"/>
      <c r="D614" s="115"/>
      <c r="E614" s="116"/>
      <c r="F614" s="10"/>
    </row>
    <row r="615" spans="1:6" x14ac:dyDescent="0.25">
      <c r="A615" s="10"/>
      <c r="B615" s="114"/>
      <c r="C615" s="115"/>
      <c r="D615" s="115"/>
      <c r="E615" s="116"/>
      <c r="F615" s="10"/>
    </row>
    <row r="616" spans="1:6" x14ac:dyDescent="0.25">
      <c r="A616" s="10"/>
      <c r="B616" s="114"/>
      <c r="C616" s="115"/>
      <c r="D616" s="115"/>
      <c r="E616" s="116"/>
      <c r="F616" s="10"/>
    </row>
    <row r="617" spans="1:6" x14ac:dyDescent="0.25">
      <c r="A617" s="10"/>
      <c r="B617" s="114"/>
      <c r="C617" s="115"/>
      <c r="D617" s="115"/>
      <c r="E617" s="116"/>
      <c r="F617" s="10"/>
    </row>
    <row r="618" spans="1:6" x14ac:dyDescent="0.25">
      <c r="A618" s="10"/>
      <c r="B618" s="114"/>
      <c r="C618" s="115"/>
      <c r="D618" s="115"/>
      <c r="E618" s="116"/>
      <c r="F618" s="10"/>
    </row>
    <row r="619" spans="1:6" x14ac:dyDescent="0.25">
      <c r="A619" s="10"/>
      <c r="B619" s="114"/>
      <c r="C619" s="115"/>
      <c r="D619" s="115"/>
      <c r="E619" s="116"/>
      <c r="F619" s="10"/>
    </row>
    <row r="620" spans="1:6" x14ac:dyDescent="0.25">
      <c r="A620" s="10"/>
      <c r="B620" s="114"/>
      <c r="C620" s="115"/>
      <c r="D620" s="115"/>
      <c r="E620" s="116"/>
      <c r="F620" s="10"/>
    </row>
    <row r="621" spans="1:6" x14ac:dyDescent="0.25">
      <c r="A621" s="10"/>
      <c r="B621" s="114"/>
      <c r="C621" s="115"/>
      <c r="D621" s="115"/>
      <c r="E621" s="116"/>
      <c r="F621" s="10"/>
    </row>
    <row r="622" spans="1:6" x14ac:dyDescent="0.25">
      <c r="A622" s="10"/>
      <c r="B622" s="114"/>
      <c r="C622" s="115"/>
      <c r="D622" s="115"/>
      <c r="E622" s="116"/>
      <c r="F622" s="10"/>
    </row>
    <row r="623" spans="1:6" x14ac:dyDescent="0.25">
      <c r="A623" s="10"/>
      <c r="B623" s="114"/>
      <c r="C623" s="115"/>
      <c r="D623" s="115"/>
      <c r="E623" s="116"/>
      <c r="F623" s="10"/>
    </row>
    <row r="624" spans="1:6" x14ac:dyDescent="0.25">
      <c r="A624" s="10"/>
      <c r="B624" s="114"/>
      <c r="C624" s="115"/>
      <c r="D624" s="115"/>
      <c r="E624" s="116"/>
      <c r="F624" s="10"/>
    </row>
    <row r="625" spans="1:6" x14ac:dyDescent="0.25">
      <c r="A625" s="10"/>
      <c r="B625" s="114"/>
      <c r="C625" s="115"/>
      <c r="D625" s="115"/>
      <c r="E625" s="116"/>
      <c r="F625" s="10"/>
    </row>
    <row r="626" spans="1:6" x14ac:dyDescent="0.25">
      <c r="A626" s="10"/>
      <c r="B626" s="114"/>
      <c r="C626" s="115"/>
      <c r="D626" s="115"/>
      <c r="E626" s="116"/>
      <c r="F626" s="10"/>
    </row>
    <row r="627" spans="1:6" x14ac:dyDescent="0.25">
      <c r="A627" s="10"/>
      <c r="B627" s="114"/>
      <c r="C627" s="115"/>
      <c r="D627" s="115"/>
      <c r="E627" s="116"/>
      <c r="F627" s="10"/>
    </row>
    <row r="628" spans="1:6" x14ac:dyDescent="0.25">
      <c r="A628" s="10"/>
      <c r="B628" s="114"/>
      <c r="C628" s="115"/>
      <c r="D628" s="115"/>
      <c r="E628" s="116"/>
      <c r="F628" s="10"/>
    </row>
    <row r="629" spans="1:6" x14ac:dyDescent="0.25">
      <c r="A629" s="10"/>
      <c r="B629" s="114"/>
      <c r="C629" s="115"/>
      <c r="D629" s="115"/>
      <c r="E629" s="116"/>
      <c r="F629" s="10"/>
    </row>
    <row r="630" spans="1:6" x14ac:dyDescent="0.25">
      <c r="A630" s="10"/>
      <c r="B630" s="114"/>
      <c r="C630" s="115"/>
      <c r="D630" s="115"/>
      <c r="E630" s="116"/>
      <c r="F630" s="10"/>
    </row>
    <row r="631" spans="1:6" x14ac:dyDescent="0.25">
      <c r="A631" s="10"/>
      <c r="B631" s="114"/>
      <c r="C631" s="115"/>
      <c r="D631" s="115"/>
      <c r="E631" s="116"/>
      <c r="F631" s="10"/>
    </row>
    <row r="632" spans="1:6" x14ac:dyDescent="0.25">
      <c r="A632" s="10"/>
      <c r="B632" s="114"/>
      <c r="C632" s="115"/>
      <c r="D632" s="115"/>
      <c r="E632" s="116"/>
      <c r="F632" s="10"/>
    </row>
    <row r="633" spans="1:6" x14ac:dyDescent="0.25">
      <c r="A633" s="10"/>
      <c r="B633" s="114"/>
      <c r="C633" s="115"/>
      <c r="D633" s="115"/>
      <c r="E633" s="116"/>
      <c r="F633" s="10"/>
    </row>
    <row r="634" spans="1:6" x14ac:dyDescent="0.25">
      <c r="A634" s="10"/>
      <c r="B634" s="114"/>
      <c r="C634" s="115"/>
      <c r="D634" s="115"/>
      <c r="E634" s="116"/>
      <c r="F634" s="10"/>
    </row>
    <row r="635" spans="1:6" x14ac:dyDescent="0.25">
      <c r="A635" s="10"/>
      <c r="B635" s="114"/>
      <c r="C635" s="115"/>
      <c r="D635" s="115"/>
      <c r="E635" s="116"/>
      <c r="F635" s="10"/>
    </row>
    <row r="636" spans="1:6" x14ac:dyDescent="0.25">
      <c r="A636" s="10"/>
      <c r="B636" s="114"/>
      <c r="C636" s="115"/>
      <c r="D636" s="115"/>
      <c r="E636" s="116"/>
      <c r="F636" s="10"/>
    </row>
    <row r="637" spans="1:6" x14ac:dyDescent="0.25">
      <c r="A637" s="10"/>
      <c r="B637" s="114"/>
      <c r="C637" s="115"/>
      <c r="D637" s="115"/>
      <c r="E637" s="116"/>
      <c r="F637" s="10"/>
    </row>
    <row r="638" spans="1:6" x14ac:dyDescent="0.25">
      <c r="A638" s="10"/>
      <c r="B638" s="114"/>
      <c r="C638" s="115"/>
      <c r="D638" s="115"/>
      <c r="E638" s="116"/>
      <c r="F638" s="10"/>
    </row>
    <row r="639" spans="1:6" x14ac:dyDescent="0.25">
      <c r="A639" s="10"/>
      <c r="B639" s="114"/>
      <c r="C639" s="115"/>
      <c r="D639" s="115"/>
      <c r="E639" s="116"/>
      <c r="F639" s="10"/>
    </row>
    <row r="640" spans="1:6" x14ac:dyDescent="0.25">
      <c r="A640" s="10"/>
      <c r="B640" s="114"/>
      <c r="C640" s="115"/>
      <c r="D640" s="115"/>
      <c r="E640" s="116"/>
      <c r="F640" s="10"/>
    </row>
    <row r="641" spans="1:6" x14ac:dyDescent="0.25">
      <c r="A641" s="10"/>
      <c r="B641" s="114"/>
      <c r="C641" s="115"/>
      <c r="D641" s="115"/>
      <c r="E641" s="116"/>
      <c r="F641" s="10"/>
    </row>
    <row r="642" spans="1:6" x14ac:dyDescent="0.25">
      <c r="A642" s="10"/>
      <c r="B642" s="114"/>
      <c r="C642" s="115"/>
      <c r="D642" s="115"/>
      <c r="E642" s="116"/>
      <c r="F642" s="10"/>
    </row>
    <row r="643" spans="1:6" x14ac:dyDescent="0.25">
      <c r="A643" s="10"/>
      <c r="B643" s="114"/>
      <c r="C643" s="115"/>
      <c r="D643" s="115"/>
      <c r="E643" s="116"/>
      <c r="F643" s="10"/>
    </row>
    <row r="644" spans="1:6" x14ac:dyDescent="0.25">
      <c r="A644" s="10"/>
      <c r="B644" s="114"/>
      <c r="C644" s="115"/>
      <c r="D644" s="115"/>
      <c r="E644" s="116"/>
      <c r="F644" s="10"/>
    </row>
    <row r="645" spans="1:6" x14ac:dyDescent="0.25">
      <c r="A645" s="10"/>
      <c r="B645" s="114"/>
      <c r="C645" s="115"/>
      <c r="D645" s="115"/>
      <c r="E645" s="116"/>
      <c r="F645" s="10"/>
    </row>
    <row r="646" spans="1:6" x14ac:dyDescent="0.25">
      <c r="A646" s="10"/>
      <c r="B646" s="114"/>
      <c r="C646" s="115"/>
      <c r="D646" s="115"/>
      <c r="E646" s="116"/>
      <c r="F646" s="10"/>
    </row>
    <row r="647" spans="1:6" x14ac:dyDescent="0.25">
      <c r="A647" s="10"/>
      <c r="B647" s="114"/>
      <c r="C647" s="115"/>
      <c r="D647" s="115"/>
      <c r="E647" s="116"/>
      <c r="F647" s="10"/>
    </row>
    <row r="648" spans="1:6" x14ac:dyDescent="0.25">
      <c r="A648" s="10"/>
      <c r="B648" s="114"/>
      <c r="C648" s="115"/>
      <c r="D648" s="115"/>
      <c r="E648" s="116"/>
      <c r="F648" s="10"/>
    </row>
    <row r="649" spans="1:6" x14ac:dyDescent="0.25">
      <c r="A649" s="10"/>
      <c r="B649" s="114"/>
      <c r="C649" s="115"/>
      <c r="D649" s="115"/>
      <c r="E649" s="116"/>
      <c r="F649" s="10"/>
    </row>
    <row r="650" spans="1:6" x14ac:dyDescent="0.25">
      <c r="A650" s="10"/>
      <c r="B650" s="114"/>
      <c r="C650" s="115"/>
      <c r="D650" s="115"/>
      <c r="E650" s="116"/>
      <c r="F650" s="10"/>
    </row>
    <row r="651" spans="1:6" x14ac:dyDescent="0.25">
      <c r="A651" s="10"/>
      <c r="B651" s="114"/>
      <c r="C651" s="115"/>
      <c r="D651" s="115"/>
      <c r="E651" s="116"/>
      <c r="F651" s="10"/>
    </row>
    <row r="652" spans="1:6" x14ac:dyDescent="0.25">
      <c r="A652" s="10"/>
      <c r="B652" s="114"/>
      <c r="C652" s="115"/>
      <c r="D652" s="115"/>
      <c r="E652" s="116"/>
      <c r="F652" s="10"/>
    </row>
    <row r="653" spans="1:6" x14ac:dyDescent="0.25">
      <c r="A653" s="10"/>
      <c r="B653" s="114"/>
      <c r="C653" s="115"/>
      <c r="D653" s="115"/>
      <c r="E653" s="116"/>
      <c r="F653" s="10"/>
    </row>
    <row r="654" spans="1:6" x14ac:dyDescent="0.25">
      <c r="A654" s="10"/>
      <c r="B654" s="114"/>
      <c r="C654" s="115"/>
      <c r="D654" s="115"/>
      <c r="E654" s="116"/>
      <c r="F654" s="10"/>
    </row>
    <row r="655" spans="1:6" x14ac:dyDescent="0.25">
      <c r="A655" s="10"/>
      <c r="B655" s="114"/>
      <c r="C655" s="115"/>
      <c r="D655" s="115"/>
      <c r="E655" s="116"/>
      <c r="F655" s="10"/>
    </row>
    <row r="656" spans="1:6" x14ac:dyDescent="0.25">
      <c r="A656" s="10"/>
      <c r="B656" s="114"/>
      <c r="C656" s="115"/>
      <c r="D656" s="115"/>
      <c r="E656" s="116"/>
      <c r="F656" s="10"/>
    </row>
    <row r="657" spans="1:6" x14ac:dyDescent="0.25">
      <c r="A657" s="10"/>
      <c r="B657" s="114"/>
      <c r="C657" s="115"/>
      <c r="D657" s="115"/>
      <c r="E657" s="116"/>
      <c r="F657" s="10"/>
    </row>
    <row r="658" spans="1:6" x14ac:dyDescent="0.25">
      <c r="A658" s="10"/>
      <c r="B658" s="114"/>
      <c r="C658" s="115"/>
      <c r="D658" s="115"/>
      <c r="E658" s="116"/>
      <c r="F658" s="10"/>
    </row>
    <row r="659" spans="1:6" x14ac:dyDescent="0.25">
      <c r="A659" s="10"/>
      <c r="B659" s="114"/>
      <c r="C659" s="115"/>
      <c r="D659" s="115"/>
      <c r="E659" s="116"/>
      <c r="F659" s="10"/>
    </row>
    <row r="660" spans="1:6" x14ac:dyDescent="0.25">
      <c r="A660" s="10"/>
      <c r="B660" s="114"/>
      <c r="C660" s="115"/>
      <c r="D660" s="115"/>
      <c r="E660" s="116"/>
      <c r="F660" s="10"/>
    </row>
    <row r="661" spans="1:6" x14ac:dyDescent="0.25">
      <c r="A661" s="10"/>
      <c r="B661" s="114"/>
      <c r="C661" s="115"/>
      <c r="D661" s="115"/>
      <c r="E661" s="116"/>
      <c r="F661" s="10"/>
    </row>
    <row r="662" spans="1:6" x14ac:dyDescent="0.25">
      <c r="A662" s="10"/>
      <c r="B662" s="114"/>
      <c r="C662" s="115"/>
      <c r="D662" s="115"/>
      <c r="E662" s="116"/>
      <c r="F662" s="10"/>
    </row>
    <row r="663" spans="1:6" x14ac:dyDescent="0.25">
      <c r="A663" s="10"/>
      <c r="B663" s="114"/>
      <c r="C663" s="115"/>
      <c r="D663" s="115"/>
      <c r="E663" s="116"/>
      <c r="F663" s="10"/>
    </row>
    <row r="664" spans="1:6" x14ac:dyDescent="0.25">
      <c r="A664" s="10"/>
      <c r="B664" s="114"/>
      <c r="C664" s="115"/>
      <c r="D664" s="115"/>
      <c r="E664" s="116"/>
      <c r="F664" s="10"/>
    </row>
    <row r="665" spans="1:6" x14ac:dyDescent="0.25">
      <c r="A665" s="10"/>
      <c r="B665" s="114"/>
      <c r="C665" s="115"/>
      <c r="D665" s="115"/>
      <c r="E665" s="116"/>
      <c r="F665" s="10"/>
    </row>
    <row r="666" spans="1:6" x14ac:dyDescent="0.25">
      <c r="A666" s="10"/>
      <c r="B666" s="114"/>
      <c r="C666" s="115"/>
      <c r="D666" s="115"/>
      <c r="E666" s="116"/>
      <c r="F666" s="10"/>
    </row>
    <row r="667" spans="1:6" x14ac:dyDescent="0.25">
      <c r="A667" s="10"/>
      <c r="B667" s="114"/>
      <c r="C667" s="115"/>
      <c r="D667" s="115"/>
      <c r="E667" s="116"/>
      <c r="F667" s="10"/>
    </row>
    <row r="668" spans="1:6" x14ac:dyDescent="0.25">
      <c r="A668" s="10"/>
      <c r="B668" s="114"/>
      <c r="C668" s="115"/>
      <c r="D668" s="115"/>
      <c r="E668" s="116"/>
      <c r="F668" s="10"/>
    </row>
    <row r="669" spans="1:6" x14ac:dyDescent="0.25">
      <c r="A669" s="10"/>
      <c r="B669" s="114"/>
      <c r="C669" s="115"/>
      <c r="D669" s="115"/>
      <c r="E669" s="116"/>
      <c r="F669" s="10"/>
    </row>
    <row r="670" spans="1:6" x14ac:dyDescent="0.25">
      <c r="A670" s="10"/>
      <c r="B670" s="114"/>
      <c r="C670" s="115"/>
      <c r="D670" s="115"/>
      <c r="E670" s="116"/>
      <c r="F670" s="10"/>
    </row>
    <row r="671" spans="1:6" x14ac:dyDescent="0.25">
      <c r="A671" s="10"/>
      <c r="B671" s="114"/>
      <c r="C671" s="115"/>
      <c r="D671" s="115"/>
      <c r="E671" s="116"/>
      <c r="F671" s="10"/>
    </row>
    <row r="672" spans="1:6" x14ac:dyDescent="0.25">
      <c r="A672" s="10"/>
      <c r="B672" s="114"/>
      <c r="C672" s="115"/>
      <c r="D672" s="115"/>
      <c r="E672" s="116"/>
      <c r="F672" s="10"/>
    </row>
    <row r="673" spans="1:6" x14ac:dyDescent="0.25">
      <c r="A673" s="10"/>
      <c r="B673" s="114"/>
      <c r="C673" s="115"/>
      <c r="D673" s="115"/>
      <c r="E673" s="116"/>
      <c r="F673" s="10"/>
    </row>
    <row r="674" spans="1:6" x14ac:dyDescent="0.25">
      <c r="A674" s="10"/>
      <c r="B674" s="114"/>
      <c r="C674" s="115"/>
      <c r="D674" s="115"/>
      <c r="E674" s="116"/>
      <c r="F674" s="10"/>
    </row>
    <row r="675" spans="1:6" x14ac:dyDescent="0.25">
      <c r="A675" s="10"/>
      <c r="B675" s="114"/>
      <c r="C675" s="115"/>
      <c r="D675" s="115"/>
      <c r="E675" s="116"/>
      <c r="F675" s="10"/>
    </row>
    <row r="676" spans="1:6" x14ac:dyDescent="0.25">
      <c r="A676" s="10"/>
      <c r="B676" s="114"/>
      <c r="C676" s="115"/>
      <c r="D676" s="115"/>
      <c r="E676" s="116"/>
      <c r="F676" s="10"/>
    </row>
    <row r="677" spans="1:6" x14ac:dyDescent="0.25">
      <c r="A677" s="10"/>
      <c r="B677" s="114"/>
      <c r="C677" s="115"/>
      <c r="D677" s="115"/>
      <c r="E677" s="116"/>
      <c r="F677" s="10"/>
    </row>
    <row r="678" spans="1:6" x14ac:dyDescent="0.25">
      <c r="A678" s="10"/>
      <c r="B678" s="114"/>
      <c r="C678" s="115"/>
      <c r="D678" s="115"/>
      <c r="E678" s="116"/>
      <c r="F678" s="10"/>
    </row>
    <row r="679" spans="1:6" x14ac:dyDescent="0.25">
      <c r="A679" s="10"/>
      <c r="B679" s="114"/>
      <c r="C679" s="115"/>
      <c r="D679" s="115"/>
      <c r="E679" s="116"/>
      <c r="F679" s="10"/>
    </row>
    <row r="680" spans="1:6" x14ac:dyDescent="0.25">
      <c r="A680" s="10"/>
      <c r="B680" s="114"/>
      <c r="C680" s="115"/>
      <c r="D680" s="115"/>
      <c r="E680" s="116"/>
      <c r="F680" s="10"/>
    </row>
    <row r="681" spans="1:6" x14ac:dyDescent="0.25">
      <c r="A681" s="10"/>
      <c r="B681" s="114"/>
      <c r="C681" s="115"/>
      <c r="D681" s="115"/>
      <c r="E681" s="116"/>
      <c r="F681" s="10"/>
    </row>
    <row r="682" spans="1:6" x14ac:dyDescent="0.25">
      <c r="A682" s="10"/>
      <c r="B682" s="114"/>
      <c r="C682" s="115"/>
      <c r="D682" s="115"/>
      <c r="E682" s="116"/>
      <c r="F682" s="10"/>
    </row>
    <row r="683" spans="1:6" x14ac:dyDescent="0.25">
      <c r="A683" s="10"/>
      <c r="B683" s="114"/>
      <c r="C683" s="115"/>
      <c r="D683" s="115"/>
      <c r="E683" s="116"/>
      <c r="F683" s="10"/>
    </row>
    <row r="684" spans="1:6" x14ac:dyDescent="0.25">
      <c r="A684" s="10"/>
      <c r="B684" s="114"/>
      <c r="C684" s="115"/>
      <c r="D684" s="115"/>
      <c r="E684" s="116"/>
      <c r="F684" s="10"/>
    </row>
    <row r="685" spans="1:6" x14ac:dyDescent="0.25">
      <c r="A685" s="10"/>
      <c r="B685" s="114"/>
      <c r="C685" s="115"/>
      <c r="D685" s="115"/>
      <c r="E685" s="116"/>
      <c r="F685" s="10"/>
    </row>
    <row r="686" spans="1:6" x14ac:dyDescent="0.25">
      <c r="A686" s="10"/>
      <c r="B686" s="114"/>
      <c r="C686" s="115"/>
      <c r="D686" s="115"/>
      <c r="E686" s="116"/>
      <c r="F686" s="10"/>
    </row>
    <row r="687" spans="1:6" x14ac:dyDescent="0.25">
      <c r="A687" s="10"/>
      <c r="B687" s="114"/>
      <c r="C687" s="115"/>
      <c r="D687" s="115"/>
      <c r="E687" s="116"/>
      <c r="F687" s="10"/>
    </row>
    <row r="688" spans="1:6" x14ac:dyDescent="0.25">
      <c r="A688" s="10"/>
      <c r="B688" s="114"/>
      <c r="C688" s="115"/>
      <c r="D688" s="115"/>
      <c r="E688" s="116"/>
      <c r="F688" s="10"/>
    </row>
    <row r="689" spans="1:6" x14ac:dyDescent="0.25">
      <c r="A689" s="10"/>
      <c r="B689" s="114"/>
      <c r="C689" s="115"/>
      <c r="D689" s="115"/>
      <c r="E689" s="116"/>
      <c r="F689" s="10"/>
    </row>
    <row r="690" spans="1:6" x14ac:dyDescent="0.25">
      <c r="A690" s="10"/>
      <c r="B690" s="114"/>
      <c r="C690" s="115"/>
      <c r="D690" s="115"/>
      <c r="E690" s="116"/>
      <c r="F690" s="10"/>
    </row>
    <row r="691" spans="1:6" x14ac:dyDescent="0.25">
      <c r="A691" s="10"/>
      <c r="B691" s="114"/>
      <c r="C691" s="115"/>
      <c r="D691" s="115"/>
      <c r="E691" s="116"/>
      <c r="F691" s="10"/>
    </row>
    <row r="692" spans="1:6" x14ac:dyDescent="0.25">
      <c r="A692" s="10"/>
      <c r="B692" s="114"/>
      <c r="C692" s="115"/>
      <c r="D692" s="115"/>
      <c r="E692" s="116"/>
      <c r="F692" s="10"/>
    </row>
    <row r="693" spans="1:6" x14ac:dyDescent="0.25">
      <c r="A693" s="10"/>
      <c r="B693" s="114"/>
      <c r="C693" s="115"/>
      <c r="D693" s="115"/>
      <c r="E693" s="116"/>
      <c r="F693" s="10"/>
    </row>
    <row r="694" spans="1:6" x14ac:dyDescent="0.25">
      <c r="A694" s="10"/>
      <c r="B694" s="114"/>
      <c r="C694" s="115"/>
      <c r="D694" s="115"/>
      <c r="E694" s="116"/>
      <c r="F694" s="10"/>
    </row>
    <row r="695" spans="1:6" x14ac:dyDescent="0.25">
      <c r="A695" s="10"/>
      <c r="B695" s="114"/>
      <c r="C695" s="115"/>
      <c r="D695" s="115"/>
      <c r="E695" s="116"/>
      <c r="F695" s="10"/>
    </row>
    <row r="696" spans="1:6" x14ac:dyDescent="0.25">
      <c r="A696" s="10"/>
      <c r="B696" s="114"/>
      <c r="C696" s="115"/>
      <c r="D696" s="115"/>
      <c r="E696" s="116"/>
      <c r="F696" s="10"/>
    </row>
    <row r="697" spans="1:6" x14ac:dyDescent="0.25">
      <c r="A697" s="10"/>
      <c r="B697" s="114"/>
      <c r="C697" s="115"/>
      <c r="D697" s="115"/>
      <c r="E697" s="116"/>
      <c r="F697" s="10"/>
    </row>
    <row r="698" spans="1:6" x14ac:dyDescent="0.25">
      <c r="A698" s="10"/>
      <c r="B698" s="114"/>
      <c r="C698" s="115"/>
      <c r="D698" s="115"/>
      <c r="E698" s="116"/>
      <c r="F698" s="10"/>
    </row>
    <row r="699" spans="1:6" x14ac:dyDescent="0.25">
      <c r="A699" s="10"/>
      <c r="B699" s="114"/>
      <c r="C699" s="115"/>
      <c r="D699" s="115"/>
      <c r="E699" s="116"/>
      <c r="F699" s="10"/>
    </row>
    <row r="700" spans="1:6" x14ac:dyDescent="0.25">
      <c r="A700" s="10"/>
      <c r="B700" s="114"/>
      <c r="C700" s="115"/>
      <c r="D700" s="115"/>
      <c r="E700" s="116"/>
      <c r="F700" s="10"/>
    </row>
    <row r="701" spans="1:6" x14ac:dyDescent="0.25">
      <c r="A701" s="10"/>
      <c r="B701" s="114"/>
      <c r="C701" s="115"/>
      <c r="D701" s="115"/>
      <c r="E701" s="116"/>
      <c r="F701" s="10"/>
    </row>
    <row r="702" spans="1:6" x14ac:dyDescent="0.25">
      <c r="A702" s="10"/>
      <c r="B702" s="114"/>
      <c r="C702" s="115"/>
      <c r="D702" s="115"/>
      <c r="E702" s="116"/>
      <c r="F702" s="10"/>
    </row>
    <row r="703" spans="1:6" x14ac:dyDescent="0.25">
      <c r="A703" s="10"/>
      <c r="B703" s="114"/>
      <c r="C703" s="115"/>
      <c r="D703" s="115"/>
      <c r="E703" s="116"/>
      <c r="F703" s="10"/>
    </row>
    <row r="704" spans="1:6" x14ac:dyDescent="0.25">
      <c r="A704" s="10"/>
      <c r="B704" s="114"/>
      <c r="C704" s="115"/>
      <c r="D704" s="115"/>
      <c r="E704" s="116"/>
      <c r="F704" s="10"/>
    </row>
    <row r="705" spans="1:6" x14ac:dyDescent="0.25">
      <c r="A705" s="10"/>
      <c r="B705" s="114"/>
      <c r="C705" s="115"/>
      <c r="D705" s="115"/>
      <c r="E705" s="116"/>
      <c r="F705" s="10"/>
    </row>
    <row r="706" spans="1:6" x14ac:dyDescent="0.25">
      <c r="A706" s="10"/>
      <c r="B706" s="114"/>
      <c r="C706" s="115"/>
      <c r="D706" s="115"/>
      <c r="E706" s="116"/>
      <c r="F706" s="10"/>
    </row>
    <row r="707" spans="1:6" x14ac:dyDescent="0.25">
      <c r="A707" s="10"/>
      <c r="B707" s="114"/>
      <c r="C707" s="115"/>
      <c r="D707" s="115"/>
      <c r="E707" s="116"/>
      <c r="F707" s="10"/>
    </row>
    <row r="708" spans="1:6" x14ac:dyDescent="0.25">
      <c r="A708" s="10"/>
      <c r="B708" s="114"/>
      <c r="C708" s="115"/>
      <c r="D708" s="115"/>
      <c r="E708" s="116"/>
      <c r="F708" s="10"/>
    </row>
    <row r="709" spans="1:6" x14ac:dyDescent="0.25">
      <c r="A709" s="10"/>
      <c r="B709" s="114"/>
      <c r="C709" s="115"/>
      <c r="D709" s="115"/>
      <c r="E709" s="116"/>
      <c r="F709" s="10"/>
    </row>
    <row r="710" spans="1:6" x14ac:dyDescent="0.25">
      <c r="A710" s="10"/>
      <c r="B710" s="114"/>
      <c r="C710" s="115"/>
      <c r="D710" s="115"/>
      <c r="E710" s="116"/>
      <c r="F710" s="10"/>
    </row>
    <row r="711" spans="1:6" x14ac:dyDescent="0.25">
      <c r="A711" s="10"/>
      <c r="B711" s="114"/>
      <c r="C711" s="115"/>
      <c r="D711" s="115"/>
      <c r="E711" s="116"/>
      <c r="F711" s="10"/>
    </row>
    <row r="712" spans="1:6" x14ac:dyDescent="0.25">
      <c r="A712" s="10"/>
      <c r="B712" s="114"/>
      <c r="C712" s="115"/>
      <c r="D712" s="115"/>
      <c r="E712" s="116"/>
      <c r="F712" s="10"/>
    </row>
    <row r="713" spans="1:6" x14ac:dyDescent="0.25">
      <c r="A713" s="10"/>
      <c r="B713" s="114"/>
      <c r="C713" s="115"/>
      <c r="D713" s="115"/>
      <c r="E713" s="116"/>
      <c r="F713" s="10"/>
    </row>
    <row r="714" spans="1:6" x14ac:dyDescent="0.25">
      <c r="A714" s="10"/>
      <c r="B714" s="114"/>
      <c r="C714" s="115"/>
      <c r="D714" s="115"/>
      <c r="E714" s="116"/>
      <c r="F714" s="10"/>
    </row>
    <row r="715" spans="1:6" x14ac:dyDescent="0.25">
      <c r="A715" s="10"/>
      <c r="B715" s="114"/>
      <c r="C715" s="115"/>
      <c r="D715" s="115"/>
      <c r="E715" s="116"/>
      <c r="F715" s="10"/>
    </row>
    <row r="716" spans="1:6" x14ac:dyDescent="0.25">
      <c r="A716" s="10"/>
      <c r="B716" s="114"/>
      <c r="C716" s="115"/>
      <c r="D716" s="115"/>
      <c r="E716" s="116"/>
      <c r="F716" s="10"/>
    </row>
    <row r="717" spans="1:6" x14ac:dyDescent="0.25">
      <c r="A717" s="10"/>
      <c r="B717" s="114"/>
      <c r="C717" s="115"/>
      <c r="D717" s="115"/>
      <c r="E717" s="116"/>
      <c r="F717" s="10"/>
    </row>
    <row r="718" spans="1:6" x14ac:dyDescent="0.25">
      <c r="A718" s="10"/>
      <c r="B718" s="114"/>
      <c r="C718" s="115"/>
      <c r="D718" s="115"/>
      <c r="E718" s="116"/>
      <c r="F718" s="10"/>
    </row>
    <row r="719" spans="1:6" x14ac:dyDescent="0.25">
      <c r="A719" s="10"/>
      <c r="B719" s="114"/>
      <c r="C719" s="115"/>
      <c r="D719" s="115"/>
      <c r="E719" s="116"/>
      <c r="F719" s="10"/>
    </row>
    <row r="720" spans="1:6" x14ac:dyDescent="0.25">
      <c r="A720" s="10"/>
      <c r="B720" s="114"/>
      <c r="C720" s="115"/>
      <c r="D720" s="115"/>
      <c r="E720" s="116"/>
      <c r="F720" s="10"/>
    </row>
    <row r="721" spans="1:6" x14ac:dyDescent="0.25">
      <c r="A721" s="10"/>
      <c r="B721" s="114"/>
      <c r="C721" s="115"/>
      <c r="D721" s="115"/>
      <c r="E721" s="116"/>
      <c r="F721" s="10"/>
    </row>
    <row r="722" spans="1:6" x14ac:dyDescent="0.25">
      <c r="A722" s="10"/>
      <c r="B722" s="114"/>
      <c r="C722" s="115"/>
      <c r="D722" s="115"/>
      <c r="E722" s="116"/>
      <c r="F722" s="10"/>
    </row>
    <row r="723" spans="1:6" x14ac:dyDescent="0.25">
      <c r="A723" s="10"/>
      <c r="B723" s="114"/>
      <c r="C723" s="115"/>
      <c r="D723" s="115"/>
      <c r="E723" s="116"/>
      <c r="F723" s="10"/>
    </row>
    <row r="724" spans="1:6" x14ac:dyDescent="0.25">
      <c r="A724" s="10"/>
      <c r="B724" s="114"/>
      <c r="C724" s="115"/>
      <c r="D724" s="115"/>
      <c r="E724" s="116"/>
      <c r="F724" s="10"/>
    </row>
    <row r="725" spans="1:6" x14ac:dyDescent="0.25">
      <c r="A725" s="10"/>
      <c r="B725" s="114"/>
      <c r="C725" s="115"/>
      <c r="D725" s="115"/>
      <c r="E725" s="116"/>
      <c r="F725" s="10"/>
    </row>
    <row r="726" spans="1:6" x14ac:dyDescent="0.25">
      <c r="A726" s="10"/>
      <c r="B726" s="114"/>
      <c r="C726" s="115"/>
      <c r="D726" s="115"/>
      <c r="E726" s="116"/>
      <c r="F726" s="10"/>
    </row>
    <row r="727" spans="1:6" x14ac:dyDescent="0.25">
      <c r="A727" s="10"/>
      <c r="B727" s="114"/>
      <c r="C727" s="115"/>
      <c r="D727" s="115"/>
      <c r="E727" s="116"/>
      <c r="F727" s="10"/>
    </row>
    <row r="728" spans="1:6" x14ac:dyDescent="0.25">
      <c r="A728" s="10"/>
      <c r="B728" s="114"/>
      <c r="C728" s="115"/>
      <c r="D728" s="115"/>
      <c r="E728" s="116"/>
      <c r="F728" s="10"/>
    </row>
    <row r="729" spans="1:6" x14ac:dyDescent="0.25">
      <c r="A729" s="10"/>
      <c r="B729" s="114"/>
      <c r="C729" s="115"/>
      <c r="D729" s="115"/>
      <c r="E729" s="116"/>
      <c r="F729" s="10"/>
    </row>
    <row r="730" spans="1:6" x14ac:dyDescent="0.25">
      <c r="A730" s="10"/>
      <c r="B730" s="114"/>
      <c r="C730" s="115"/>
      <c r="D730" s="115"/>
      <c r="E730" s="116"/>
      <c r="F730" s="10"/>
    </row>
    <row r="731" spans="1:6" x14ac:dyDescent="0.25">
      <c r="A731" s="10"/>
      <c r="B731" s="114"/>
      <c r="C731" s="115"/>
      <c r="D731" s="115"/>
      <c r="E731" s="116"/>
      <c r="F731" s="10"/>
    </row>
    <row r="732" spans="1:6" x14ac:dyDescent="0.25">
      <c r="A732" s="10"/>
      <c r="B732" s="114"/>
      <c r="C732" s="115"/>
      <c r="D732" s="115"/>
      <c r="E732" s="116"/>
      <c r="F732" s="10"/>
    </row>
    <row r="733" spans="1:6" x14ac:dyDescent="0.25">
      <c r="A733" s="10"/>
      <c r="B733" s="114"/>
      <c r="C733" s="115"/>
      <c r="D733" s="115"/>
      <c r="E733" s="116"/>
      <c r="F733" s="10"/>
    </row>
    <row r="734" spans="1:6" x14ac:dyDescent="0.25">
      <c r="A734" s="10"/>
      <c r="B734" s="114"/>
      <c r="C734" s="115"/>
      <c r="D734" s="115"/>
      <c r="E734" s="116"/>
      <c r="F734" s="10"/>
    </row>
    <row r="735" spans="1:6" x14ac:dyDescent="0.25">
      <c r="A735" s="10"/>
      <c r="B735" s="114"/>
      <c r="C735" s="115"/>
      <c r="D735" s="115"/>
      <c r="E735" s="116"/>
      <c r="F735" s="10"/>
    </row>
    <row r="736" spans="1:6" x14ac:dyDescent="0.25">
      <c r="A736" s="10"/>
      <c r="B736" s="114"/>
      <c r="C736" s="115"/>
      <c r="D736" s="115"/>
      <c r="E736" s="116"/>
      <c r="F736" s="10"/>
    </row>
    <row r="737" spans="1:6" x14ac:dyDescent="0.25">
      <c r="A737" s="10"/>
      <c r="B737" s="114"/>
      <c r="C737" s="115"/>
      <c r="D737" s="115"/>
      <c r="E737" s="116"/>
      <c r="F737" s="10"/>
    </row>
    <row r="738" spans="1:6" x14ac:dyDescent="0.25">
      <c r="A738" s="10"/>
      <c r="B738" s="114"/>
      <c r="C738" s="115"/>
      <c r="D738" s="115"/>
      <c r="E738" s="116"/>
      <c r="F738" s="10"/>
    </row>
    <row r="739" spans="1:6" x14ac:dyDescent="0.25">
      <c r="A739" s="10"/>
      <c r="B739" s="114"/>
      <c r="C739" s="115"/>
      <c r="D739" s="115"/>
      <c r="E739" s="116"/>
      <c r="F739" s="10"/>
    </row>
    <row r="740" spans="1:6" x14ac:dyDescent="0.25">
      <c r="A740" s="10"/>
      <c r="B740" s="114"/>
      <c r="C740" s="115"/>
      <c r="D740" s="115"/>
      <c r="E740" s="116"/>
      <c r="F740" s="10"/>
    </row>
    <row r="741" spans="1:6" x14ac:dyDescent="0.25">
      <c r="A741" s="10"/>
      <c r="B741" s="114"/>
      <c r="C741" s="115"/>
      <c r="D741" s="115"/>
      <c r="E741" s="116"/>
      <c r="F741" s="10"/>
    </row>
    <row r="742" spans="1:6" x14ac:dyDescent="0.25">
      <c r="A742" s="10"/>
      <c r="B742" s="114"/>
      <c r="C742" s="115"/>
      <c r="D742" s="115"/>
      <c r="E742" s="116"/>
      <c r="F742" s="10"/>
    </row>
    <row r="743" spans="1:6" x14ac:dyDescent="0.25">
      <c r="A743" s="10"/>
      <c r="B743" s="114"/>
      <c r="C743" s="115"/>
      <c r="D743" s="115"/>
      <c r="E743" s="116"/>
      <c r="F743" s="10"/>
    </row>
    <row r="744" spans="1:6" x14ac:dyDescent="0.25">
      <c r="A744" s="10"/>
      <c r="B744" s="114"/>
      <c r="C744" s="115"/>
      <c r="D744" s="115"/>
      <c r="E744" s="116"/>
      <c r="F744" s="10"/>
    </row>
    <row r="745" spans="1:6" x14ac:dyDescent="0.25">
      <c r="A745" s="10"/>
      <c r="B745" s="114"/>
      <c r="C745" s="115"/>
      <c r="D745" s="115"/>
      <c r="E745" s="116"/>
      <c r="F745" s="10"/>
    </row>
    <row r="746" spans="1:6" x14ac:dyDescent="0.25">
      <c r="A746" s="10"/>
      <c r="B746" s="114"/>
      <c r="C746" s="115"/>
      <c r="D746" s="115"/>
      <c r="E746" s="116"/>
      <c r="F746" s="10"/>
    </row>
    <row r="747" spans="1:6" x14ac:dyDescent="0.25">
      <c r="A747" s="10"/>
      <c r="B747" s="114"/>
      <c r="C747" s="115"/>
      <c r="D747" s="115"/>
      <c r="E747" s="116"/>
      <c r="F747" s="10"/>
    </row>
    <row r="748" spans="1:6" x14ac:dyDescent="0.25">
      <c r="A748" s="10"/>
      <c r="B748" s="114"/>
      <c r="C748" s="115"/>
      <c r="D748" s="115"/>
      <c r="E748" s="116"/>
      <c r="F748" s="10"/>
    </row>
    <row r="749" spans="1:6" x14ac:dyDescent="0.25">
      <c r="A749" s="10"/>
      <c r="B749" s="114"/>
      <c r="C749" s="115"/>
      <c r="D749" s="115"/>
      <c r="E749" s="116"/>
      <c r="F749" s="10"/>
    </row>
    <row r="750" spans="1:6" x14ac:dyDescent="0.25">
      <c r="A750" s="10"/>
      <c r="B750" s="114"/>
      <c r="C750" s="115"/>
      <c r="D750" s="115"/>
      <c r="E750" s="116"/>
      <c r="F750" s="10"/>
    </row>
    <row r="751" spans="1:6" x14ac:dyDescent="0.25">
      <c r="A751" s="10"/>
      <c r="B751" s="114"/>
      <c r="C751" s="115"/>
      <c r="D751" s="115"/>
      <c r="E751" s="116"/>
      <c r="F751" s="10"/>
    </row>
    <row r="752" spans="1:6" x14ac:dyDescent="0.25">
      <c r="A752" s="10"/>
      <c r="B752" s="114"/>
      <c r="C752" s="115"/>
      <c r="D752" s="115"/>
      <c r="E752" s="116"/>
      <c r="F752" s="10"/>
    </row>
    <row r="753" spans="1:6" x14ac:dyDescent="0.25">
      <c r="A753" s="10"/>
      <c r="B753" s="114"/>
      <c r="C753" s="115"/>
      <c r="D753" s="115"/>
      <c r="E753" s="116"/>
      <c r="F753" s="10"/>
    </row>
    <row r="754" spans="1:6" x14ac:dyDescent="0.25">
      <c r="A754" s="10"/>
      <c r="B754" s="114"/>
      <c r="C754" s="115"/>
      <c r="D754" s="115"/>
      <c r="E754" s="116"/>
      <c r="F754" s="10"/>
    </row>
    <row r="755" spans="1:6" x14ac:dyDescent="0.25">
      <c r="A755" s="10"/>
      <c r="B755" s="114"/>
      <c r="C755" s="115"/>
      <c r="D755" s="115"/>
      <c r="E755" s="116"/>
      <c r="F755" s="10"/>
    </row>
    <row r="756" spans="1:6" x14ac:dyDescent="0.25">
      <c r="A756" s="10"/>
      <c r="B756" s="114"/>
      <c r="C756" s="115"/>
      <c r="D756" s="115"/>
      <c r="E756" s="116"/>
      <c r="F756" s="10"/>
    </row>
    <row r="757" spans="1:6" x14ac:dyDescent="0.25">
      <c r="A757" s="10"/>
      <c r="B757" s="114"/>
      <c r="C757" s="115"/>
      <c r="D757" s="115"/>
      <c r="E757" s="116"/>
      <c r="F757" s="10"/>
    </row>
    <row r="758" spans="1:6" x14ac:dyDescent="0.25">
      <c r="A758" s="10"/>
      <c r="B758" s="114"/>
      <c r="C758" s="115"/>
      <c r="D758" s="115"/>
      <c r="E758" s="116"/>
      <c r="F758" s="10"/>
    </row>
    <row r="759" spans="1:6" x14ac:dyDescent="0.25">
      <c r="A759" s="10"/>
      <c r="B759" s="114"/>
      <c r="C759" s="115"/>
      <c r="D759" s="115"/>
      <c r="E759" s="116"/>
      <c r="F759" s="10"/>
    </row>
    <row r="760" spans="1:6" x14ac:dyDescent="0.25">
      <c r="A760" s="10"/>
      <c r="B760" s="114"/>
      <c r="C760" s="115"/>
      <c r="D760" s="115"/>
      <c r="E760" s="116"/>
      <c r="F760" s="10"/>
    </row>
    <row r="761" spans="1:6" x14ac:dyDescent="0.25">
      <c r="A761" s="10"/>
      <c r="B761" s="114"/>
      <c r="C761" s="115"/>
      <c r="D761" s="115"/>
      <c r="E761" s="116"/>
      <c r="F761" s="10"/>
    </row>
    <row r="762" spans="1:6" x14ac:dyDescent="0.25">
      <c r="A762" s="10"/>
      <c r="B762" s="114"/>
      <c r="C762" s="115"/>
      <c r="D762" s="115"/>
      <c r="E762" s="116"/>
      <c r="F762" s="10"/>
    </row>
    <row r="763" spans="1:6" x14ac:dyDescent="0.25">
      <c r="A763" s="10"/>
      <c r="B763" s="114"/>
      <c r="C763" s="115"/>
      <c r="D763" s="115"/>
      <c r="E763" s="116"/>
      <c r="F763" s="10"/>
    </row>
    <row r="764" spans="1:6" x14ac:dyDescent="0.25">
      <c r="A764" s="10"/>
      <c r="B764" s="114"/>
      <c r="C764" s="115"/>
      <c r="D764" s="115"/>
      <c r="E764" s="116"/>
      <c r="F764" s="10"/>
    </row>
    <row r="765" spans="1:6" x14ac:dyDescent="0.25">
      <c r="A765" s="10"/>
      <c r="B765" s="114"/>
      <c r="C765" s="115"/>
      <c r="D765" s="115"/>
      <c r="E765" s="116"/>
      <c r="F765" s="10"/>
    </row>
    <row r="766" spans="1:6" x14ac:dyDescent="0.25">
      <c r="A766" s="10"/>
      <c r="B766" s="114"/>
      <c r="C766" s="115"/>
      <c r="D766" s="115"/>
      <c r="E766" s="116"/>
      <c r="F766" s="10"/>
    </row>
    <row r="767" spans="1:6" x14ac:dyDescent="0.25">
      <c r="A767" s="10"/>
      <c r="B767" s="114"/>
      <c r="C767" s="115"/>
      <c r="D767" s="115"/>
      <c r="E767" s="116"/>
      <c r="F767" s="10"/>
    </row>
    <row r="768" spans="1:6" x14ac:dyDescent="0.25">
      <c r="A768" s="10"/>
      <c r="B768" s="114"/>
      <c r="C768" s="115"/>
      <c r="D768" s="115"/>
      <c r="E768" s="116"/>
      <c r="F768" s="10"/>
    </row>
    <row r="769" spans="1:6" x14ac:dyDescent="0.25">
      <c r="A769" s="10"/>
      <c r="B769" s="114"/>
      <c r="C769" s="115"/>
      <c r="D769" s="115"/>
      <c r="E769" s="116"/>
      <c r="F769" s="10"/>
    </row>
    <row r="770" spans="1:6" x14ac:dyDescent="0.25">
      <c r="A770" s="10"/>
      <c r="B770" s="114"/>
      <c r="C770" s="115"/>
      <c r="D770" s="115"/>
      <c r="E770" s="116"/>
      <c r="F770" s="10"/>
    </row>
    <row r="771" spans="1:6" x14ac:dyDescent="0.25">
      <c r="A771" s="10"/>
      <c r="B771" s="114"/>
      <c r="C771" s="115"/>
      <c r="D771" s="115"/>
      <c r="E771" s="116"/>
      <c r="F771" s="10"/>
    </row>
    <row r="772" spans="1:6" x14ac:dyDescent="0.25">
      <c r="A772" s="10"/>
      <c r="B772" s="114"/>
      <c r="C772" s="115"/>
      <c r="D772" s="115"/>
      <c r="E772" s="116"/>
      <c r="F772" s="10"/>
    </row>
    <row r="773" spans="1:6" x14ac:dyDescent="0.25">
      <c r="A773" s="10"/>
      <c r="B773" s="114"/>
      <c r="C773" s="115"/>
      <c r="D773" s="115"/>
      <c r="E773" s="116"/>
      <c r="F773" s="10"/>
    </row>
    <row r="774" spans="1:6" x14ac:dyDescent="0.25">
      <c r="A774" s="10"/>
      <c r="B774" s="114"/>
      <c r="C774" s="115"/>
      <c r="D774" s="115"/>
      <c r="E774" s="116"/>
      <c r="F774" s="10"/>
    </row>
    <row r="775" spans="1:6" x14ac:dyDescent="0.25">
      <c r="A775" s="10"/>
      <c r="B775" s="114"/>
      <c r="C775" s="115"/>
      <c r="D775" s="115"/>
      <c r="E775" s="116"/>
      <c r="F775" s="10"/>
    </row>
    <row r="776" spans="1:6" x14ac:dyDescent="0.25">
      <c r="A776" s="10"/>
      <c r="B776" s="114"/>
      <c r="C776" s="115"/>
      <c r="D776" s="115"/>
      <c r="E776" s="116"/>
      <c r="F776" s="10"/>
    </row>
    <row r="777" spans="1:6" x14ac:dyDescent="0.25">
      <c r="A777" s="10"/>
      <c r="B777" s="114"/>
      <c r="C777" s="115"/>
      <c r="D777" s="115"/>
      <c r="E777" s="116"/>
      <c r="F777" s="10"/>
    </row>
    <row r="778" spans="1:6" x14ac:dyDescent="0.25">
      <c r="A778" s="10"/>
      <c r="B778" s="114"/>
      <c r="C778" s="115"/>
      <c r="D778" s="115"/>
      <c r="E778" s="116"/>
      <c r="F778" s="10"/>
    </row>
    <row r="779" spans="1:6" x14ac:dyDescent="0.25">
      <c r="A779" s="10"/>
      <c r="B779" s="114"/>
      <c r="C779" s="115"/>
      <c r="D779" s="115"/>
      <c r="E779" s="116"/>
      <c r="F779" s="10"/>
    </row>
    <row r="780" spans="1:6" x14ac:dyDescent="0.25">
      <c r="A780" s="10"/>
      <c r="B780" s="114"/>
      <c r="C780" s="115"/>
      <c r="D780" s="115"/>
      <c r="E780" s="116"/>
      <c r="F780" s="10"/>
    </row>
    <row r="781" spans="1:6" x14ac:dyDescent="0.25">
      <c r="A781" s="10"/>
      <c r="B781" s="114"/>
      <c r="C781" s="115"/>
      <c r="D781" s="115"/>
      <c r="E781" s="116"/>
      <c r="F781" s="10"/>
    </row>
    <row r="782" spans="1:6" x14ac:dyDescent="0.25">
      <c r="A782" s="10"/>
      <c r="B782" s="114"/>
      <c r="C782" s="115"/>
      <c r="D782" s="115"/>
      <c r="E782" s="116"/>
      <c r="F782" s="10"/>
    </row>
    <row r="783" spans="1:6" x14ac:dyDescent="0.25">
      <c r="A783" s="10"/>
      <c r="B783" s="114"/>
      <c r="C783" s="115"/>
      <c r="D783" s="115"/>
      <c r="E783" s="116"/>
      <c r="F783" s="10"/>
    </row>
    <row r="784" spans="1:6" x14ac:dyDescent="0.25">
      <c r="A784" s="10"/>
      <c r="B784" s="114"/>
      <c r="C784" s="115"/>
      <c r="D784" s="115"/>
      <c r="E784" s="116"/>
      <c r="F784" s="10"/>
    </row>
    <row r="785" spans="1:6" x14ac:dyDescent="0.25">
      <c r="A785" s="10"/>
      <c r="B785" s="114"/>
      <c r="C785" s="115"/>
      <c r="D785" s="115"/>
      <c r="E785" s="116"/>
      <c r="F785" s="10"/>
    </row>
    <row r="786" spans="1:6" x14ac:dyDescent="0.25">
      <c r="A786" s="10"/>
      <c r="B786" s="114"/>
      <c r="C786" s="115"/>
      <c r="D786" s="115"/>
      <c r="E786" s="116"/>
      <c r="F786" s="10"/>
    </row>
    <row r="787" spans="1:6" x14ac:dyDescent="0.25">
      <c r="A787" s="10"/>
      <c r="B787" s="114"/>
      <c r="C787" s="115"/>
      <c r="D787" s="115"/>
      <c r="E787" s="116"/>
      <c r="F787" s="10"/>
    </row>
    <row r="788" spans="1:6" x14ac:dyDescent="0.25">
      <c r="A788" s="10"/>
      <c r="B788" s="114"/>
      <c r="C788" s="115"/>
      <c r="D788" s="115"/>
      <c r="E788" s="116"/>
      <c r="F788" s="10"/>
    </row>
    <row r="789" spans="1:6" x14ac:dyDescent="0.25">
      <c r="A789" s="10"/>
      <c r="B789" s="114"/>
      <c r="C789" s="115"/>
      <c r="D789" s="115"/>
      <c r="E789" s="116"/>
      <c r="F789" s="10"/>
    </row>
    <row r="790" spans="1:6" x14ac:dyDescent="0.25">
      <c r="A790" s="10"/>
      <c r="B790" s="114"/>
      <c r="C790" s="115"/>
      <c r="D790" s="115"/>
      <c r="E790" s="116"/>
      <c r="F790" s="10"/>
    </row>
    <row r="791" spans="1:6" x14ac:dyDescent="0.25">
      <c r="A791" s="10"/>
      <c r="B791" s="114"/>
      <c r="C791" s="115"/>
      <c r="D791" s="115"/>
      <c r="E791" s="116"/>
      <c r="F791" s="10"/>
    </row>
    <row r="792" spans="1:6" x14ac:dyDescent="0.25">
      <c r="A792" s="10"/>
      <c r="B792" s="114"/>
      <c r="C792" s="115"/>
      <c r="D792" s="115"/>
      <c r="E792" s="116"/>
      <c r="F792" s="10"/>
    </row>
    <row r="793" spans="1:6" x14ac:dyDescent="0.25">
      <c r="A793" s="10"/>
      <c r="B793" s="114"/>
      <c r="C793" s="115"/>
      <c r="D793" s="115"/>
      <c r="E793" s="116"/>
      <c r="F793" s="10"/>
    </row>
    <row r="794" spans="1:6" x14ac:dyDescent="0.25">
      <c r="A794" s="10"/>
      <c r="B794" s="114"/>
      <c r="C794" s="115"/>
      <c r="D794" s="115"/>
      <c r="E794" s="116"/>
      <c r="F794" s="10"/>
    </row>
    <row r="795" spans="1:6" x14ac:dyDescent="0.25">
      <c r="A795" s="10"/>
      <c r="B795" s="114"/>
      <c r="C795" s="115"/>
      <c r="D795" s="115"/>
      <c r="E795" s="116"/>
      <c r="F795" s="10"/>
    </row>
    <row r="796" spans="1:6" x14ac:dyDescent="0.25">
      <c r="A796" s="10"/>
      <c r="B796" s="114"/>
      <c r="C796" s="115"/>
      <c r="D796" s="115"/>
      <c r="E796" s="116"/>
      <c r="F796" s="10"/>
    </row>
    <row r="797" spans="1:6" x14ac:dyDescent="0.25">
      <c r="A797" s="10"/>
      <c r="B797" s="114"/>
      <c r="C797" s="115"/>
      <c r="D797" s="115"/>
      <c r="E797" s="116"/>
      <c r="F797" s="10"/>
    </row>
    <row r="798" spans="1:6" x14ac:dyDescent="0.25">
      <c r="A798" s="10"/>
      <c r="B798" s="114"/>
      <c r="C798" s="115"/>
      <c r="D798" s="115"/>
      <c r="E798" s="116"/>
      <c r="F798" s="10"/>
    </row>
    <row r="799" spans="1:6" x14ac:dyDescent="0.25">
      <c r="A799" s="10"/>
      <c r="B799" s="114"/>
      <c r="C799" s="115"/>
      <c r="D799" s="115"/>
      <c r="E799" s="116"/>
      <c r="F799" s="10"/>
    </row>
    <row r="800" spans="1:6" x14ac:dyDescent="0.25">
      <c r="A800" s="10"/>
      <c r="B800" s="114"/>
      <c r="C800" s="115"/>
      <c r="D800" s="115"/>
      <c r="E800" s="116"/>
      <c r="F800" s="10"/>
    </row>
    <row r="801" spans="1:6" x14ac:dyDescent="0.25">
      <c r="A801" s="10"/>
      <c r="B801" s="114"/>
      <c r="C801" s="115"/>
      <c r="D801" s="115"/>
      <c r="E801" s="116"/>
      <c r="F801" s="10"/>
    </row>
    <row r="802" spans="1:6" x14ac:dyDescent="0.25">
      <c r="A802" s="10"/>
      <c r="B802" s="114"/>
      <c r="C802" s="115"/>
      <c r="D802" s="115"/>
      <c r="E802" s="116"/>
      <c r="F802" s="10"/>
    </row>
    <row r="803" spans="1:6" x14ac:dyDescent="0.25">
      <c r="A803" s="10"/>
      <c r="B803" s="114"/>
      <c r="C803" s="115"/>
      <c r="D803" s="115"/>
      <c r="E803" s="116"/>
      <c r="F803" s="10"/>
    </row>
    <row r="804" spans="1:6" x14ac:dyDescent="0.25">
      <c r="A804" s="10"/>
      <c r="B804" s="114"/>
      <c r="C804" s="115"/>
      <c r="D804" s="115"/>
      <c r="E804" s="116"/>
      <c r="F804" s="10"/>
    </row>
    <row r="805" spans="1:6" x14ac:dyDescent="0.25">
      <c r="A805" s="10"/>
      <c r="B805" s="114"/>
      <c r="C805" s="115"/>
      <c r="D805" s="115"/>
      <c r="E805" s="116"/>
      <c r="F805" s="10"/>
    </row>
    <row r="806" spans="1:6" x14ac:dyDescent="0.25">
      <c r="A806" s="10"/>
      <c r="B806" s="114"/>
      <c r="C806" s="115"/>
      <c r="D806" s="115"/>
      <c r="E806" s="116"/>
      <c r="F806" s="10"/>
    </row>
    <row r="807" spans="1:6" x14ac:dyDescent="0.25">
      <c r="A807" s="10"/>
      <c r="B807" s="114"/>
      <c r="C807" s="115"/>
      <c r="D807" s="115"/>
      <c r="E807" s="116"/>
      <c r="F807" s="10"/>
    </row>
    <row r="808" spans="1:6" x14ac:dyDescent="0.25">
      <c r="A808" s="10"/>
      <c r="B808" s="114"/>
      <c r="C808" s="115"/>
      <c r="D808" s="115"/>
      <c r="E808" s="116"/>
      <c r="F808" s="10"/>
    </row>
    <row r="809" spans="1:6" x14ac:dyDescent="0.25">
      <c r="A809" s="10"/>
      <c r="B809" s="114"/>
      <c r="C809" s="115"/>
      <c r="D809" s="115"/>
      <c r="E809" s="116"/>
      <c r="F809" s="10"/>
    </row>
    <row r="810" spans="1:6" x14ac:dyDescent="0.25">
      <c r="A810" s="10"/>
      <c r="B810" s="114"/>
      <c r="C810" s="115"/>
      <c r="D810" s="115"/>
      <c r="E810" s="116"/>
      <c r="F810" s="10"/>
    </row>
    <row r="811" spans="1:6" x14ac:dyDescent="0.25">
      <c r="A811" s="10"/>
      <c r="B811" s="114"/>
      <c r="C811" s="115"/>
      <c r="D811" s="115"/>
      <c r="E811" s="116"/>
      <c r="F811" s="10"/>
    </row>
    <row r="812" spans="1:6" x14ac:dyDescent="0.25">
      <c r="A812" s="10"/>
      <c r="B812" s="114"/>
      <c r="C812" s="115"/>
      <c r="D812" s="115"/>
      <c r="E812" s="116"/>
      <c r="F812" s="10"/>
    </row>
    <row r="813" spans="1:6" x14ac:dyDescent="0.25">
      <c r="A813" s="10"/>
      <c r="B813" s="114"/>
      <c r="C813" s="115"/>
      <c r="D813" s="115"/>
      <c r="E813" s="116"/>
      <c r="F813" s="10"/>
    </row>
    <row r="814" spans="1:6" x14ac:dyDescent="0.25">
      <c r="A814" s="10"/>
      <c r="B814" s="114"/>
      <c r="C814" s="115"/>
      <c r="D814" s="115"/>
      <c r="E814" s="116"/>
      <c r="F814" s="10"/>
    </row>
    <row r="815" spans="1:6" x14ac:dyDescent="0.25">
      <c r="A815" s="10"/>
      <c r="B815" s="114"/>
      <c r="C815" s="115"/>
      <c r="D815" s="115"/>
      <c r="E815" s="116"/>
      <c r="F815" s="10"/>
    </row>
    <row r="816" spans="1:6" x14ac:dyDescent="0.25">
      <c r="A816" s="10"/>
      <c r="B816" s="114"/>
      <c r="C816" s="115"/>
      <c r="D816" s="115"/>
      <c r="E816" s="116"/>
      <c r="F816" s="10"/>
    </row>
    <row r="817" spans="1:6" x14ac:dyDescent="0.25">
      <c r="A817" s="10"/>
      <c r="B817" s="114"/>
      <c r="C817" s="115"/>
      <c r="D817" s="115"/>
      <c r="E817" s="116"/>
      <c r="F817" s="10"/>
    </row>
    <row r="818" spans="1:6" x14ac:dyDescent="0.25">
      <c r="A818" s="10"/>
      <c r="B818" s="114"/>
      <c r="C818" s="115"/>
      <c r="D818" s="115"/>
      <c r="E818" s="116"/>
      <c r="F818" s="10"/>
    </row>
    <row r="819" spans="1:6" x14ac:dyDescent="0.25">
      <c r="A819" s="10"/>
      <c r="B819" s="114"/>
      <c r="C819" s="115"/>
      <c r="D819" s="115"/>
      <c r="E819" s="116"/>
      <c r="F819" s="10"/>
    </row>
    <row r="820" spans="1:6" x14ac:dyDescent="0.25">
      <c r="A820" s="10"/>
      <c r="B820" s="114"/>
      <c r="C820" s="115"/>
      <c r="D820" s="115"/>
      <c r="E820" s="116"/>
      <c r="F820" s="10"/>
    </row>
    <row r="821" spans="1:6" x14ac:dyDescent="0.25">
      <c r="A821" s="10"/>
      <c r="B821" s="114"/>
      <c r="C821" s="115"/>
      <c r="D821" s="115"/>
      <c r="E821" s="116"/>
      <c r="F821" s="10"/>
    </row>
    <row r="822" spans="1:6" x14ac:dyDescent="0.25">
      <c r="A822" s="10"/>
      <c r="B822" s="114"/>
      <c r="C822" s="115"/>
      <c r="D822" s="115"/>
      <c r="E822" s="116"/>
      <c r="F822" s="10"/>
    </row>
    <row r="823" spans="1:6" x14ac:dyDescent="0.25">
      <c r="A823" s="10"/>
      <c r="B823" s="114"/>
      <c r="C823" s="115"/>
      <c r="D823" s="115"/>
      <c r="E823" s="116"/>
      <c r="F823" s="10"/>
    </row>
    <row r="824" spans="1:6" x14ac:dyDescent="0.25">
      <c r="A824" s="10"/>
      <c r="B824" s="114"/>
      <c r="C824" s="115"/>
      <c r="D824" s="115"/>
      <c r="E824" s="116"/>
      <c r="F824" s="10"/>
    </row>
    <row r="825" spans="1:6" x14ac:dyDescent="0.25">
      <c r="A825" s="10"/>
      <c r="B825" s="114"/>
      <c r="C825" s="115"/>
      <c r="D825" s="115"/>
      <c r="E825" s="116"/>
      <c r="F825" s="10"/>
    </row>
    <row r="826" spans="1:6" x14ac:dyDescent="0.25">
      <c r="A826" s="10"/>
      <c r="B826" s="114"/>
      <c r="C826" s="115"/>
      <c r="D826" s="115"/>
      <c r="E826" s="116"/>
      <c r="F826" s="10"/>
    </row>
    <row r="827" spans="1:6" x14ac:dyDescent="0.25">
      <c r="A827" s="10"/>
      <c r="B827" s="114"/>
      <c r="C827" s="115"/>
      <c r="D827" s="115"/>
      <c r="E827" s="116"/>
      <c r="F827" s="10"/>
    </row>
    <row r="828" spans="1:6" x14ac:dyDescent="0.25">
      <c r="A828" s="10"/>
      <c r="B828" s="114"/>
      <c r="C828" s="115"/>
      <c r="D828" s="115"/>
      <c r="E828" s="116"/>
      <c r="F828" s="10"/>
    </row>
    <row r="829" spans="1:6" x14ac:dyDescent="0.25">
      <c r="A829" s="10"/>
      <c r="B829" s="114"/>
      <c r="C829" s="115"/>
      <c r="D829" s="115"/>
      <c r="E829" s="116"/>
      <c r="F829" s="10"/>
    </row>
    <row r="830" spans="1:6" x14ac:dyDescent="0.25">
      <c r="A830" s="10"/>
      <c r="B830" s="114"/>
      <c r="C830" s="115"/>
      <c r="D830" s="115"/>
      <c r="E830" s="116"/>
      <c r="F830" s="10"/>
    </row>
    <row r="831" spans="1:6" x14ac:dyDescent="0.25">
      <c r="A831" s="10"/>
      <c r="B831" s="114"/>
      <c r="C831" s="115"/>
      <c r="D831" s="115"/>
      <c r="E831" s="116"/>
      <c r="F831" s="10"/>
    </row>
    <row r="832" spans="1:6" x14ac:dyDescent="0.25">
      <c r="A832" s="10"/>
      <c r="B832" s="114"/>
      <c r="C832" s="115"/>
      <c r="D832" s="115"/>
      <c r="E832" s="116"/>
      <c r="F832" s="10"/>
    </row>
    <row r="833" spans="1:6" x14ac:dyDescent="0.25">
      <c r="A833" s="10"/>
      <c r="B833" s="114"/>
      <c r="C833" s="115"/>
      <c r="D833" s="115"/>
      <c r="E833" s="116"/>
      <c r="F833" s="10"/>
    </row>
    <row r="834" spans="1:6" x14ac:dyDescent="0.25">
      <c r="A834" s="10"/>
      <c r="B834" s="114"/>
      <c r="C834" s="115"/>
      <c r="D834" s="115"/>
      <c r="E834" s="116"/>
      <c r="F834" s="10"/>
    </row>
    <row r="835" spans="1:6" x14ac:dyDescent="0.25">
      <c r="A835" s="10"/>
      <c r="B835" s="114"/>
      <c r="C835" s="115"/>
      <c r="D835" s="115"/>
      <c r="E835" s="116"/>
      <c r="F835" s="10"/>
    </row>
    <row r="836" spans="1:6" x14ac:dyDescent="0.25">
      <c r="A836" s="10"/>
      <c r="B836" s="114"/>
      <c r="C836" s="115"/>
      <c r="D836" s="115"/>
      <c r="E836" s="116"/>
      <c r="F836" s="10"/>
    </row>
    <row r="837" spans="1:6" x14ac:dyDescent="0.25">
      <c r="A837" s="10"/>
      <c r="B837" s="114"/>
      <c r="C837" s="115"/>
      <c r="D837" s="115"/>
      <c r="E837" s="116"/>
      <c r="F837" s="10"/>
    </row>
    <row r="838" spans="1:6" x14ac:dyDescent="0.25">
      <c r="A838" s="10"/>
      <c r="B838" s="114"/>
      <c r="C838" s="115"/>
      <c r="D838" s="115"/>
      <c r="E838" s="116"/>
      <c r="F838" s="10"/>
    </row>
    <row r="839" spans="1:6" x14ac:dyDescent="0.25">
      <c r="A839" s="10"/>
      <c r="B839" s="114"/>
      <c r="C839" s="115"/>
      <c r="D839" s="115"/>
      <c r="E839" s="116"/>
      <c r="F839" s="10"/>
    </row>
    <row r="840" spans="1:6" x14ac:dyDescent="0.25">
      <c r="A840" s="10"/>
      <c r="B840" s="114"/>
      <c r="C840" s="115"/>
      <c r="D840" s="115"/>
      <c r="E840" s="116"/>
      <c r="F840" s="10"/>
    </row>
    <row r="841" spans="1:6" x14ac:dyDescent="0.25">
      <c r="A841" s="10"/>
      <c r="B841" s="114"/>
      <c r="C841" s="115"/>
      <c r="D841" s="115"/>
      <c r="E841" s="116"/>
      <c r="F841" s="10"/>
    </row>
    <row r="842" spans="1:6" x14ac:dyDescent="0.25">
      <c r="A842" s="10"/>
      <c r="B842" s="114"/>
      <c r="C842" s="115"/>
      <c r="D842" s="115"/>
      <c r="E842" s="116"/>
      <c r="F842" s="10"/>
    </row>
    <row r="843" spans="1:6" x14ac:dyDescent="0.25">
      <c r="A843" s="10"/>
      <c r="B843" s="114"/>
      <c r="C843" s="115"/>
      <c r="D843" s="115"/>
      <c r="E843" s="116"/>
      <c r="F843" s="10"/>
    </row>
    <row r="844" spans="1:6" x14ac:dyDescent="0.25">
      <c r="A844" s="10"/>
      <c r="B844" s="114"/>
      <c r="C844" s="115"/>
      <c r="D844" s="115"/>
      <c r="E844" s="116"/>
      <c r="F844" s="10"/>
    </row>
    <row r="845" spans="1:6" x14ac:dyDescent="0.25">
      <c r="A845" s="10"/>
      <c r="B845" s="114"/>
      <c r="C845" s="115"/>
      <c r="D845" s="115"/>
      <c r="E845" s="116"/>
      <c r="F845" s="10"/>
    </row>
    <row r="846" spans="1:6" x14ac:dyDescent="0.25">
      <c r="A846" s="10"/>
      <c r="B846" s="114"/>
      <c r="C846" s="115"/>
      <c r="D846" s="115"/>
      <c r="E846" s="116"/>
      <c r="F846" s="10"/>
    </row>
    <row r="847" spans="1:6" x14ac:dyDescent="0.25">
      <c r="A847" s="10"/>
      <c r="B847" s="114"/>
      <c r="C847" s="115"/>
      <c r="D847" s="115"/>
      <c r="E847" s="116"/>
      <c r="F847" s="10"/>
    </row>
    <row r="848" spans="1:6" x14ac:dyDescent="0.25">
      <c r="A848" s="10"/>
      <c r="B848" s="114"/>
      <c r="C848" s="115"/>
      <c r="D848" s="115"/>
      <c r="E848" s="116"/>
      <c r="F848" s="10"/>
    </row>
    <row r="849" spans="1:6" x14ac:dyDescent="0.25">
      <c r="A849" s="10"/>
      <c r="B849" s="114"/>
      <c r="C849" s="115"/>
      <c r="D849" s="115"/>
      <c r="E849" s="116"/>
      <c r="F849" s="10"/>
    </row>
    <row r="850" spans="1:6" x14ac:dyDescent="0.25">
      <c r="A850" s="10"/>
      <c r="B850" s="114"/>
      <c r="C850" s="115"/>
      <c r="D850" s="115"/>
      <c r="E850" s="116"/>
      <c r="F850" s="10"/>
    </row>
    <row r="851" spans="1:6" x14ac:dyDescent="0.25">
      <c r="A851" s="10"/>
      <c r="B851" s="114"/>
      <c r="C851" s="115"/>
      <c r="D851" s="115"/>
      <c r="E851" s="116"/>
      <c r="F851" s="10"/>
    </row>
    <row r="852" spans="1:6" x14ac:dyDescent="0.25">
      <c r="A852" s="10"/>
      <c r="B852" s="114"/>
      <c r="C852" s="115"/>
      <c r="D852" s="115"/>
      <c r="E852" s="116"/>
      <c r="F852" s="10"/>
    </row>
    <row r="853" spans="1:6" x14ac:dyDescent="0.25">
      <c r="A853" s="10"/>
      <c r="B853" s="114"/>
      <c r="C853" s="115"/>
      <c r="D853" s="115"/>
      <c r="E853" s="116"/>
      <c r="F853" s="10"/>
    </row>
    <row r="854" spans="1:6" x14ac:dyDescent="0.25">
      <c r="A854" s="10"/>
      <c r="B854" s="114"/>
      <c r="C854" s="115"/>
      <c r="D854" s="115"/>
      <c r="E854" s="116"/>
      <c r="F854" s="10"/>
    </row>
    <row r="855" spans="1:6" x14ac:dyDescent="0.25">
      <c r="A855" s="10"/>
      <c r="B855" s="114"/>
      <c r="C855" s="115"/>
      <c r="D855" s="115"/>
      <c r="E855" s="116"/>
      <c r="F855" s="10"/>
    </row>
    <row r="856" spans="1:6" x14ac:dyDescent="0.25">
      <c r="A856" s="10"/>
      <c r="B856" s="114"/>
      <c r="C856" s="115"/>
      <c r="D856" s="115"/>
      <c r="E856" s="116"/>
      <c r="F856" s="10"/>
    </row>
    <row r="857" spans="1:6" x14ac:dyDescent="0.25">
      <c r="A857" s="10"/>
      <c r="B857" s="114"/>
      <c r="C857" s="115"/>
      <c r="D857" s="115"/>
      <c r="E857" s="116"/>
      <c r="F857" s="10"/>
    </row>
    <row r="858" spans="1:6" x14ac:dyDescent="0.25">
      <c r="A858" s="10"/>
      <c r="B858" s="114"/>
      <c r="C858" s="115"/>
      <c r="D858" s="115"/>
      <c r="E858" s="116"/>
      <c r="F858" s="10"/>
    </row>
    <row r="859" spans="1:6" x14ac:dyDescent="0.25">
      <c r="A859" s="10"/>
      <c r="B859" s="114"/>
      <c r="C859" s="115"/>
      <c r="D859" s="115"/>
      <c r="E859" s="116"/>
      <c r="F859" s="10"/>
    </row>
    <row r="860" spans="1:6" x14ac:dyDescent="0.25">
      <c r="A860" s="10"/>
      <c r="B860" s="114"/>
      <c r="C860" s="115"/>
      <c r="D860" s="115"/>
      <c r="E860" s="116"/>
      <c r="F860" s="10"/>
    </row>
    <row r="861" spans="1:6" x14ac:dyDescent="0.25">
      <c r="A861" s="10"/>
      <c r="B861" s="114"/>
      <c r="C861" s="115"/>
      <c r="D861" s="115"/>
      <c r="E861" s="116"/>
      <c r="F861" s="10"/>
    </row>
    <row r="862" spans="1:6" x14ac:dyDescent="0.25">
      <c r="A862" s="10"/>
      <c r="B862" s="114"/>
      <c r="C862" s="115"/>
      <c r="D862" s="115"/>
      <c r="E862" s="116"/>
      <c r="F862" s="10"/>
    </row>
    <row r="863" spans="1:6" x14ac:dyDescent="0.25">
      <c r="A863" s="10"/>
      <c r="B863" s="114"/>
      <c r="C863" s="115"/>
      <c r="D863" s="115"/>
      <c r="E863" s="116"/>
      <c r="F863" s="10"/>
    </row>
    <row r="864" spans="1:6" x14ac:dyDescent="0.25">
      <c r="A864" s="10"/>
      <c r="B864" s="114"/>
      <c r="C864" s="115"/>
      <c r="D864" s="115"/>
      <c r="E864" s="116"/>
      <c r="F864" s="10"/>
    </row>
    <row r="865" spans="1:6" x14ac:dyDescent="0.25">
      <c r="A865" s="10"/>
      <c r="B865" s="114"/>
      <c r="C865" s="115"/>
      <c r="D865" s="115"/>
      <c r="E865" s="116"/>
      <c r="F865" s="10"/>
    </row>
    <row r="866" spans="1:6" x14ac:dyDescent="0.25">
      <c r="A866" s="10"/>
      <c r="B866" s="114"/>
      <c r="C866" s="115"/>
      <c r="D866" s="115"/>
      <c r="E866" s="116"/>
      <c r="F866" s="10"/>
    </row>
    <row r="867" spans="1:6" x14ac:dyDescent="0.25">
      <c r="A867" s="10"/>
      <c r="B867" s="114"/>
      <c r="C867" s="115"/>
      <c r="D867" s="115"/>
      <c r="E867" s="116"/>
      <c r="F867" s="10"/>
    </row>
    <row r="868" spans="1:6" x14ac:dyDescent="0.25">
      <c r="A868" s="10"/>
      <c r="B868" s="114"/>
      <c r="C868" s="115"/>
      <c r="D868" s="115"/>
      <c r="E868" s="116"/>
      <c r="F868" s="10"/>
    </row>
    <row r="869" spans="1:6" x14ac:dyDescent="0.25">
      <c r="A869" s="10"/>
      <c r="B869" s="114"/>
      <c r="C869" s="115"/>
      <c r="D869" s="115"/>
      <c r="E869" s="116"/>
      <c r="F869" s="10"/>
    </row>
    <row r="870" spans="1:6" x14ac:dyDescent="0.25">
      <c r="A870" s="10"/>
      <c r="B870" s="114"/>
      <c r="C870" s="115"/>
      <c r="D870" s="115"/>
      <c r="E870" s="116"/>
      <c r="F870" s="10"/>
    </row>
    <row r="871" spans="1:6" x14ac:dyDescent="0.25">
      <c r="A871" s="10"/>
      <c r="B871" s="114"/>
      <c r="C871" s="115"/>
      <c r="D871" s="115"/>
      <c r="E871" s="116"/>
      <c r="F871" s="10"/>
    </row>
    <row r="872" spans="1:6" x14ac:dyDescent="0.25">
      <c r="A872" s="10"/>
      <c r="B872" s="114"/>
      <c r="C872" s="115"/>
      <c r="D872" s="115"/>
      <c r="E872" s="116"/>
      <c r="F872" s="10"/>
    </row>
    <row r="873" spans="1:6" x14ac:dyDescent="0.25">
      <c r="A873" s="10"/>
      <c r="B873" s="114"/>
      <c r="C873" s="115"/>
      <c r="D873" s="115"/>
      <c r="E873" s="116"/>
      <c r="F873" s="10"/>
    </row>
    <row r="874" spans="1:6" x14ac:dyDescent="0.25">
      <c r="A874" s="10"/>
      <c r="B874" s="114"/>
      <c r="C874" s="115"/>
      <c r="D874" s="115"/>
      <c r="E874" s="116"/>
      <c r="F874" s="10"/>
    </row>
    <row r="875" spans="1:6" x14ac:dyDescent="0.25">
      <c r="A875" s="10"/>
      <c r="B875" s="114"/>
      <c r="C875" s="115"/>
      <c r="D875" s="115"/>
      <c r="E875" s="116"/>
      <c r="F875" s="10"/>
    </row>
    <row r="876" spans="1:6" x14ac:dyDescent="0.25">
      <c r="A876" s="10"/>
      <c r="B876" s="114"/>
      <c r="C876" s="115"/>
      <c r="D876" s="115"/>
      <c r="E876" s="116"/>
      <c r="F876" s="10"/>
    </row>
    <row r="877" spans="1:6" x14ac:dyDescent="0.25">
      <c r="A877" s="10"/>
      <c r="B877" s="114"/>
      <c r="C877" s="115"/>
      <c r="D877" s="115"/>
      <c r="E877" s="116"/>
      <c r="F877" s="10"/>
    </row>
    <row r="878" spans="1:6" x14ac:dyDescent="0.25">
      <c r="A878" s="10"/>
      <c r="B878" s="114"/>
      <c r="C878" s="115"/>
      <c r="D878" s="115"/>
      <c r="E878" s="116"/>
      <c r="F878" s="10"/>
    </row>
    <row r="879" spans="1:6" x14ac:dyDescent="0.25">
      <c r="A879" s="10"/>
      <c r="B879" s="114"/>
      <c r="C879" s="115"/>
      <c r="D879" s="115"/>
      <c r="E879" s="116"/>
      <c r="F879" s="10"/>
    </row>
    <row r="880" spans="1:6" x14ac:dyDescent="0.25">
      <c r="A880" s="10"/>
      <c r="B880" s="114"/>
      <c r="C880" s="115"/>
      <c r="D880" s="115"/>
      <c r="E880" s="116"/>
      <c r="F880" s="10"/>
    </row>
    <row r="881" spans="1:6" x14ac:dyDescent="0.25">
      <c r="A881" s="10"/>
      <c r="B881" s="114"/>
      <c r="C881" s="115"/>
      <c r="D881" s="115"/>
      <c r="E881" s="116"/>
      <c r="F881" s="10"/>
    </row>
    <row r="882" spans="1:6" x14ac:dyDescent="0.25">
      <c r="A882" s="10"/>
      <c r="B882" s="114"/>
      <c r="C882" s="115"/>
      <c r="D882" s="115"/>
      <c r="E882" s="116"/>
      <c r="F882" s="10"/>
    </row>
    <row r="883" spans="1:6" x14ac:dyDescent="0.25">
      <c r="A883" s="10"/>
      <c r="B883" s="114"/>
      <c r="C883" s="115"/>
      <c r="D883" s="115"/>
      <c r="E883" s="116"/>
      <c r="F883" s="10"/>
    </row>
    <row r="884" spans="1:6" x14ac:dyDescent="0.25">
      <c r="A884" s="10"/>
      <c r="B884" s="114"/>
      <c r="C884" s="115"/>
      <c r="D884" s="115"/>
      <c r="E884" s="116"/>
      <c r="F884" s="10"/>
    </row>
    <row r="885" spans="1:6" x14ac:dyDescent="0.25">
      <c r="A885" s="10"/>
      <c r="B885" s="114"/>
      <c r="C885" s="115"/>
      <c r="D885" s="115"/>
      <c r="E885" s="116"/>
      <c r="F885" s="10"/>
    </row>
    <row r="886" spans="1:6" x14ac:dyDescent="0.25">
      <c r="A886" s="10"/>
      <c r="B886" s="114"/>
      <c r="C886" s="115"/>
      <c r="D886" s="115"/>
      <c r="E886" s="116"/>
      <c r="F886" s="10"/>
    </row>
    <row r="887" spans="1:6" x14ac:dyDescent="0.25">
      <c r="A887" s="10"/>
      <c r="B887" s="114"/>
      <c r="C887" s="115"/>
      <c r="D887" s="115"/>
      <c r="E887" s="116"/>
      <c r="F887" s="10"/>
    </row>
    <row r="888" spans="1:6" x14ac:dyDescent="0.25">
      <c r="A888" s="10"/>
      <c r="B888" s="114"/>
      <c r="C888" s="115"/>
      <c r="D888" s="115"/>
      <c r="E888" s="116"/>
      <c r="F888" s="10"/>
    </row>
    <row r="889" spans="1:6" x14ac:dyDescent="0.25">
      <c r="A889" s="10"/>
      <c r="B889" s="114"/>
      <c r="C889" s="115"/>
      <c r="D889" s="115"/>
      <c r="E889" s="116"/>
      <c r="F889" s="10"/>
    </row>
    <row r="890" spans="1:6" x14ac:dyDescent="0.25">
      <c r="A890" s="10"/>
      <c r="B890" s="114"/>
      <c r="C890" s="115"/>
      <c r="D890" s="115"/>
      <c r="E890" s="116"/>
      <c r="F890" s="10"/>
    </row>
    <row r="891" spans="1:6" x14ac:dyDescent="0.25">
      <c r="A891" s="10"/>
      <c r="B891" s="114"/>
      <c r="C891" s="115"/>
      <c r="D891" s="115"/>
      <c r="E891" s="116"/>
      <c r="F891" s="10"/>
    </row>
    <row r="892" spans="1:6" x14ac:dyDescent="0.25">
      <c r="A892" s="10"/>
      <c r="B892" s="114"/>
      <c r="C892" s="115"/>
      <c r="D892" s="115"/>
      <c r="E892" s="116"/>
      <c r="F892" s="10"/>
    </row>
    <row r="893" spans="1:6" x14ac:dyDescent="0.25">
      <c r="A893" s="10"/>
      <c r="B893" s="114"/>
      <c r="C893" s="115"/>
      <c r="D893" s="115"/>
      <c r="E893" s="116"/>
      <c r="F893" s="10"/>
    </row>
    <row r="894" spans="1:6" x14ac:dyDescent="0.25">
      <c r="A894" s="10"/>
      <c r="B894" s="114"/>
      <c r="C894" s="115"/>
      <c r="D894" s="115"/>
      <c r="E894" s="116"/>
      <c r="F894" s="10"/>
    </row>
    <row r="895" spans="1:6" x14ac:dyDescent="0.25">
      <c r="A895" s="10"/>
      <c r="B895" s="114"/>
      <c r="C895" s="115"/>
      <c r="D895" s="115"/>
      <c r="E895" s="116"/>
      <c r="F895" s="10"/>
    </row>
    <row r="896" spans="1:6" x14ac:dyDescent="0.25">
      <c r="A896" s="10"/>
      <c r="B896" s="114"/>
      <c r="C896" s="115"/>
      <c r="D896" s="115"/>
      <c r="E896" s="116"/>
      <c r="F896" s="10"/>
    </row>
    <row r="897" spans="1:6" x14ac:dyDescent="0.25">
      <c r="A897" s="10"/>
      <c r="B897" s="114"/>
      <c r="C897" s="115"/>
      <c r="D897" s="115"/>
      <c r="E897" s="116"/>
      <c r="F897" s="10"/>
    </row>
    <row r="898" spans="1:6" x14ac:dyDescent="0.25">
      <c r="A898" s="10"/>
      <c r="B898" s="114"/>
      <c r="C898" s="115"/>
      <c r="D898" s="115"/>
      <c r="E898" s="116"/>
      <c r="F898" s="10"/>
    </row>
    <row r="899" spans="1:6" x14ac:dyDescent="0.25">
      <c r="A899" s="10"/>
      <c r="B899" s="114"/>
      <c r="C899" s="115"/>
      <c r="D899" s="115"/>
      <c r="E899" s="116"/>
      <c r="F899" s="10"/>
    </row>
    <row r="900" spans="1:6" x14ac:dyDescent="0.25">
      <c r="A900" s="10"/>
      <c r="B900" s="114"/>
      <c r="C900" s="115"/>
      <c r="D900" s="115"/>
      <c r="E900" s="116"/>
      <c r="F900" s="10"/>
    </row>
    <row r="901" spans="1:6" x14ac:dyDescent="0.25">
      <c r="A901" s="10"/>
      <c r="B901" s="114"/>
      <c r="C901" s="115"/>
      <c r="D901" s="115"/>
      <c r="E901" s="116"/>
      <c r="F901" s="10"/>
    </row>
    <row r="902" spans="1:6" x14ac:dyDescent="0.25">
      <c r="A902" s="10"/>
      <c r="B902" s="114"/>
      <c r="C902" s="115"/>
      <c r="D902" s="115"/>
      <c r="E902" s="116"/>
      <c r="F902" s="10"/>
    </row>
    <row r="903" spans="1:6" x14ac:dyDescent="0.25">
      <c r="A903" s="10"/>
      <c r="B903" s="114"/>
      <c r="C903" s="115"/>
      <c r="D903" s="115"/>
      <c r="E903" s="116"/>
      <c r="F903" s="10"/>
    </row>
    <row r="904" spans="1:6" x14ac:dyDescent="0.25">
      <c r="A904" s="10"/>
      <c r="B904" s="114"/>
      <c r="C904" s="115"/>
      <c r="D904" s="115"/>
      <c r="E904" s="116"/>
      <c r="F904" s="10"/>
    </row>
    <row r="905" spans="1:6" x14ac:dyDescent="0.25">
      <c r="A905" s="10"/>
      <c r="B905" s="114"/>
      <c r="C905" s="115"/>
      <c r="D905" s="115"/>
      <c r="E905" s="116"/>
      <c r="F905" s="10"/>
    </row>
    <row r="906" spans="1:6" x14ac:dyDescent="0.25">
      <c r="A906" s="10"/>
      <c r="B906" s="114"/>
      <c r="C906" s="115"/>
      <c r="D906" s="115"/>
      <c r="E906" s="116"/>
      <c r="F906" s="10"/>
    </row>
    <row r="907" spans="1:6" x14ac:dyDescent="0.25">
      <c r="A907" s="10"/>
      <c r="B907" s="114"/>
      <c r="C907" s="115"/>
      <c r="D907" s="115"/>
      <c r="E907" s="116"/>
      <c r="F907" s="10"/>
    </row>
    <row r="908" spans="1:6" x14ac:dyDescent="0.25">
      <c r="A908" s="10"/>
      <c r="B908" s="114"/>
      <c r="C908" s="115"/>
      <c r="D908" s="115"/>
      <c r="E908" s="116"/>
      <c r="F908" s="10"/>
    </row>
    <row r="909" spans="1:6" x14ac:dyDescent="0.25">
      <c r="A909" s="10"/>
      <c r="B909" s="114"/>
      <c r="C909" s="115"/>
      <c r="D909" s="115"/>
      <c r="E909" s="116"/>
      <c r="F909" s="10"/>
    </row>
    <row r="910" spans="1:6" x14ac:dyDescent="0.25">
      <c r="A910" s="10"/>
      <c r="B910" s="114"/>
      <c r="C910" s="115"/>
      <c r="D910" s="115"/>
      <c r="E910" s="116"/>
      <c r="F910" s="10"/>
    </row>
    <row r="911" spans="1:6" x14ac:dyDescent="0.25">
      <c r="A911" s="10"/>
      <c r="B911" s="114"/>
      <c r="C911" s="115"/>
      <c r="D911" s="115"/>
      <c r="E911" s="116"/>
      <c r="F911" s="10"/>
    </row>
    <row r="912" spans="1:6" x14ac:dyDescent="0.25">
      <c r="A912" s="10"/>
      <c r="B912" s="114"/>
      <c r="C912" s="115"/>
      <c r="D912" s="115"/>
      <c r="E912" s="116"/>
      <c r="F912" s="10"/>
    </row>
    <row r="913" spans="1:6" x14ac:dyDescent="0.25">
      <c r="A913" s="10"/>
      <c r="B913" s="114"/>
      <c r="C913" s="115"/>
      <c r="D913" s="115"/>
      <c r="E913" s="116"/>
      <c r="F913" s="10"/>
    </row>
    <row r="914" spans="1:6" x14ac:dyDescent="0.25">
      <c r="A914" s="10"/>
      <c r="B914" s="114"/>
      <c r="C914" s="115"/>
      <c r="D914" s="115"/>
      <c r="E914" s="116"/>
      <c r="F914" s="10"/>
    </row>
    <row r="915" spans="1:6" x14ac:dyDescent="0.25">
      <c r="A915" s="10"/>
      <c r="B915" s="114"/>
      <c r="C915" s="115"/>
      <c r="D915" s="115"/>
      <c r="E915" s="116"/>
      <c r="F915" s="10"/>
    </row>
    <row r="916" spans="1:6" x14ac:dyDescent="0.25">
      <c r="A916" s="10"/>
      <c r="B916" s="114"/>
      <c r="C916" s="115"/>
      <c r="D916" s="115"/>
      <c r="E916" s="116"/>
      <c r="F916" s="10"/>
    </row>
    <row r="917" spans="1:6" x14ac:dyDescent="0.25">
      <c r="A917" s="10"/>
      <c r="B917" s="114"/>
      <c r="C917" s="115"/>
      <c r="D917" s="115"/>
      <c r="E917" s="116"/>
      <c r="F917" s="10"/>
    </row>
    <row r="918" spans="1:6" x14ac:dyDescent="0.25">
      <c r="A918" s="10"/>
      <c r="B918" s="114"/>
      <c r="C918" s="115"/>
      <c r="D918" s="115"/>
      <c r="E918" s="116"/>
      <c r="F918" s="10"/>
    </row>
    <row r="919" spans="1:6" x14ac:dyDescent="0.25">
      <c r="A919" s="10"/>
      <c r="B919" s="114"/>
      <c r="C919" s="115"/>
      <c r="D919" s="115"/>
      <c r="E919" s="116"/>
      <c r="F919" s="10"/>
    </row>
    <row r="920" spans="1:6" x14ac:dyDescent="0.25">
      <c r="A920" s="10"/>
      <c r="B920" s="114"/>
      <c r="C920" s="115"/>
      <c r="D920" s="115"/>
      <c r="E920" s="116"/>
      <c r="F920" s="10"/>
    </row>
    <row r="921" spans="1:6" x14ac:dyDescent="0.25">
      <c r="A921" s="10"/>
      <c r="B921" s="114"/>
      <c r="C921" s="115"/>
      <c r="D921" s="115"/>
      <c r="E921" s="116"/>
      <c r="F921" s="10"/>
    </row>
    <row r="922" spans="1:6" x14ac:dyDescent="0.25">
      <c r="A922" s="10"/>
      <c r="B922" s="114"/>
      <c r="C922" s="115"/>
      <c r="D922" s="115"/>
      <c r="E922" s="116"/>
      <c r="F922" s="10"/>
    </row>
    <row r="923" spans="1:6" x14ac:dyDescent="0.25">
      <c r="A923" s="10"/>
      <c r="B923" s="114"/>
      <c r="C923" s="115"/>
      <c r="D923" s="115"/>
      <c r="E923" s="116"/>
      <c r="F923" s="10"/>
    </row>
    <row r="924" spans="1:6" x14ac:dyDescent="0.25">
      <c r="A924" s="10"/>
      <c r="B924" s="114"/>
      <c r="C924" s="115"/>
      <c r="D924" s="115"/>
      <c r="E924" s="116"/>
      <c r="F924" s="10"/>
    </row>
    <row r="925" spans="1:6" x14ac:dyDescent="0.25">
      <c r="A925" s="10"/>
      <c r="B925" s="114"/>
      <c r="C925" s="115"/>
      <c r="D925" s="115"/>
      <c r="E925" s="116"/>
      <c r="F925" s="10"/>
    </row>
    <row r="926" spans="1:6" x14ac:dyDescent="0.25">
      <c r="A926" s="10"/>
      <c r="B926" s="114"/>
      <c r="C926" s="115"/>
      <c r="D926" s="115"/>
      <c r="E926" s="116"/>
      <c r="F926" s="10"/>
    </row>
    <row r="927" spans="1:6" x14ac:dyDescent="0.25">
      <c r="A927" s="10"/>
      <c r="B927" s="114"/>
      <c r="C927" s="115"/>
      <c r="D927" s="115"/>
      <c r="E927" s="116"/>
      <c r="F927" s="10"/>
    </row>
    <row r="928" spans="1:6" x14ac:dyDescent="0.25">
      <c r="A928" s="10"/>
      <c r="B928" s="114"/>
      <c r="C928" s="115"/>
      <c r="D928" s="115"/>
      <c r="E928" s="116"/>
      <c r="F928" s="10"/>
    </row>
    <row r="929" spans="1:6" x14ac:dyDescent="0.25">
      <c r="A929" s="10"/>
      <c r="B929" s="114"/>
      <c r="C929" s="115"/>
      <c r="D929" s="115"/>
      <c r="E929" s="116"/>
      <c r="F929" s="10"/>
    </row>
    <row r="930" spans="1:6" x14ac:dyDescent="0.25">
      <c r="A930" s="10"/>
      <c r="B930" s="114"/>
      <c r="C930" s="115"/>
      <c r="D930" s="115"/>
      <c r="E930" s="116"/>
      <c r="F930" s="10"/>
    </row>
    <row r="931" spans="1:6" x14ac:dyDescent="0.25">
      <c r="A931" s="10"/>
      <c r="B931" s="114"/>
      <c r="C931" s="115"/>
      <c r="D931" s="115"/>
      <c r="E931" s="116"/>
      <c r="F931" s="10"/>
    </row>
    <row r="932" spans="1:6" x14ac:dyDescent="0.25">
      <c r="A932" s="10"/>
      <c r="B932" s="114"/>
      <c r="C932" s="115"/>
      <c r="D932" s="115"/>
      <c r="E932" s="116"/>
      <c r="F932" s="10"/>
    </row>
    <row r="933" spans="1:6" x14ac:dyDescent="0.25">
      <c r="A933" s="10"/>
      <c r="B933" s="114"/>
      <c r="C933" s="115"/>
      <c r="D933" s="115"/>
      <c r="E933" s="116"/>
      <c r="F933" s="10"/>
    </row>
    <row r="934" spans="1:6" x14ac:dyDescent="0.25">
      <c r="A934" s="10"/>
      <c r="B934" s="114"/>
      <c r="C934" s="115"/>
      <c r="D934" s="115"/>
      <c r="E934" s="116"/>
      <c r="F934" s="10"/>
    </row>
    <row r="935" spans="1:6" x14ac:dyDescent="0.25">
      <c r="A935" s="10"/>
      <c r="B935" s="114"/>
      <c r="C935" s="115"/>
      <c r="D935" s="115"/>
      <c r="E935" s="116"/>
      <c r="F935" s="10"/>
    </row>
    <row r="936" spans="1:6" x14ac:dyDescent="0.25">
      <c r="A936" s="10"/>
      <c r="B936" s="114"/>
      <c r="C936" s="115"/>
      <c r="D936" s="115"/>
      <c r="E936" s="116"/>
      <c r="F936" s="10"/>
    </row>
    <row r="937" spans="1:6" x14ac:dyDescent="0.25">
      <c r="A937" s="10"/>
      <c r="B937" s="114"/>
      <c r="C937" s="115"/>
      <c r="D937" s="115"/>
      <c r="E937" s="116"/>
      <c r="F937" s="10"/>
    </row>
    <row r="938" spans="1:6" x14ac:dyDescent="0.25">
      <c r="A938" s="10"/>
      <c r="B938" s="114"/>
      <c r="C938" s="115"/>
      <c r="D938" s="115"/>
      <c r="E938" s="116"/>
      <c r="F938" s="10"/>
    </row>
    <row r="939" spans="1:6" x14ac:dyDescent="0.25">
      <c r="A939" s="10"/>
      <c r="B939" s="114"/>
      <c r="C939" s="115"/>
      <c r="D939" s="115"/>
      <c r="E939" s="116"/>
      <c r="F939" s="10"/>
    </row>
    <row r="940" spans="1:6" x14ac:dyDescent="0.25">
      <c r="A940" s="10"/>
      <c r="B940" s="114"/>
      <c r="C940" s="115"/>
      <c r="D940" s="115"/>
      <c r="E940" s="116"/>
      <c r="F940" s="10"/>
    </row>
    <row r="941" spans="1:6" x14ac:dyDescent="0.25">
      <c r="A941" s="10"/>
      <c r="B941" s="114"/>
      <c r="C941" s="115"/>
      <c r="D941" s="115"/>
      <c r="E941" s="116"/>
      <c r="F941" s="10"/>
    </row>
    <row r="942" spans="1:6" x14ac:dyDescent="0.25">
      <c r="A942" s="10"/>
      <c r="B942" s="114"/>
      <c r="C942" s="115"/>
      <c r="D942" s="115"/>
      <c r="E942" s="116"/>
      <c r="F942" s="10"/>
    </row>
    <row r="943" spans="1:6" x14ac:dyDescent="0.25">
      <c r="A943" s="10"/>
      <c r="B943" s="114"/>
      <c r="C943" s="115"/>
      <c r="D943" s="115"/>
      <c r="E943" s="116"/>
      <c r="F943" s="10"/>
    </row>
    <row r="944" spans="1:6" x14ac:dyDescent="0.25">
      <c r="A944" s="10"/>
      <c r="B944" s="114"/>
      <c r="C944" s="115"/>
      <c r="D944" s="115"/>
      <c r="E944" s="116"/>
      <c r="F944" s="10"/>
    </row>
    <row r="945" spans="1:6" x14ac:dyDescent="0.25">
      <c r="A945" s="10"/>
      <c r="B945" s="114"/>
      <c r="C945" s="115"/>
      <c r="D945" s="115"/>
      <c r="E945" s="116"/>
      <c r="F945" s="10"/>
    </row>
    <row r="946" spans="1:6" x14ac:dyDescent="0.25">
      <c r="A946" s="10"/>
      <c r="B946" s="114"/>
      <c r="C946" s="115"/>
      <c r="D946" s="115"/>
      <c r="E946" s="116"/>
      <c r="F946" s="10"/>
    </row>
    <row r="947" spans="1:6" x14ac:dyDescent="0.25">
      <c r="A947" s="10"/>
      <c r="B947" s="114"/>
      <c r="C947" s="115"/>
      <c r="D947" s="115"/>
      <c r="E947" s="116"/>
      <c r="F947" s="10"/>
    </row>
    <row r="948" spans="1:6" x14ac:dyDescent="0.25">
      <c r="A948" s="10"/>
      <c r="B948" s="114"/>
      <c r="C948" s="115"/>
      <c r="D948" s="115"/>
      <c r="E948" s="116"/>
      <c r="F948" s="10"/>
    </row>
    <row r="949" spans="1:6" x14ac:dyDescent="0.25">
      <c r="A949" s="10"/>
      <c r="B949" s="114"/>
      <c r="C949" s="115"/>
      <c r="D949" s="115"/>
      <c r="E949" s="116"/>
      <c r="F949" s="10"/>
    </row>
    <row r="950" spans="1:6" x14ac:dyDescent="0.25">
      <c r="A950" s="10"/>
      <c r="B950" s="114"/>
      <c r="C950" s="115"/>
      <c r="D950" s="115"/>
      <c r="E950" s="116"/>
      <c r="F950" s="10"/>
    </row>
    <row r="951" spans="1:6" x14ac:dyDescent="0.25">
      <c r="A951" s="10"/>
      <c r="B951" s="114"/>
      <c r="C951" s="115"/>
      <c r="D951" s="115"/>
      <c r="E951" s="116"/>
      <c r="F951" s="10"/>
    </row>
    <row r="952" spans="1:6" x14ac:dyDescent="0.25">
      <c r="A952" s="10"/>
      <c r="B952" s="114"/>
      <c r="C952" s="115"/>
      <c r="D952" s="115"/>
      <c r="E952" s="116"/>
      <c r="F952" s="10"/>
    </row>
    <row r="953" spans="1:6" x14ac:dyDescent="0.25">
      <c r="A953" s="10"/>
      <c r="B953" s="114"/>
      <c r="C953" s="115"/>
      <c r="D953" s="115"/>
      <c r="E953" s="116"/>
      <c r="F953" s="10"/>
    </row>
    <row r="954" spans="1:6" x14ac:dyDescent="0.25">
      <c r="A954" s="10"/>
      <c r="B954" s="114"/>
      <c r="C954" s="115"/>
      <c r="D954" s="115"/>
      <c r="E954" s="116"/>
      <c r="F954" s="10"/>
    </row>
    <row r="955" spans="1:6" x14ac:dyDescent="0.25">
      <c r="A955" s="10"/>
      <c r="B955" s="114"/>
      <c r="C955" s="115"/>
      <c r="D955" s="115"/>
      <c r="E955" s="116"/>
      <c r="F955" s="10"/>
    </row>
    <row r="956" spans="1:6" x14ac:dyDescent="0.25">
      <c r="A956" s="10"/>
      <c r="B956" s="114"/>
      <c r="C956" s="115"/>
      <c r="D956" s="115"/>
      <c r="E956" s="116"/>
      <c r="F956" s="10"/>
    </row>
    <row r="957" spans="1:6" x14ac:dyDescent="0.25">
      <c r="A957" s="10"/>
      <c r="B957" s="114"/>
      <c r="C957" s="115"/>
      <c r="D957" s="115"/>
      <c r="E957" s="116"/>
      <c r="F957" s="10"/>
    </row>
    <row r="958" spans="1:6" x14ac:dyDescent="0.25">
      <c r="A958" s="10"/>
      <c r="B958" s="114"/>
      <c r="C958" s="115"/>
      <c r="D958" s="115"/>
      <c r="E958" s="116"/>
      <c r="F958" s="10"/>
    </row>
    <row r="959" spans="1:6" x14ac:dyDescent="0.25">
      <c r="A959" s="10"/>
      <c r="B959" s="114"/>
      <c r="C959" s="115"/>
      <c r="D959" s="115"/>
      <c r="E959" s="116"/>
      <c r="F959" s="10"/>
    </row>
    <row r="960" spans="1:6" x14ac:dyDescent="0.25">
      <c r="A960" s="10"/>
      <c r="B960" s="114"/>
      <c r="C960" s="115"/>
      <c r="D960" s="115"/>
      <c r="E960" s="116"/>
      <c r="F960" s="10"/>
    </row>
    <row r="961" spans="1:6" x14ac:dyDescent="0.25">
      <c r="A961" s="10"/>
      <c r="B961" s="114"/>
      <c r="C961" s="115"/>
      <c r="D961" s="115"/>
      <c r="E961" s="116"/>
      <c r="F961" s="10"/>
    </row>
    <row r="962" spans="1:6" x14ac:dyDescent="0.25">
      <c r="A962" s="10"/>
      <c r="B962" s="114"/>
      <c r="C962" s="115"/>
      <c r="D962" s="115"/>
      <c r="E962" s="116"/>
      <c r="F962" s="10"/>
    </row>
    <row r="963" spans="1:6" x14ac:dyDescent="0.25">
      <c r="A963" s="10"/>
      <c r="B963" s="114"/>
      <c r="C963" s="115"/>
      <c r="D963" s="115"/>
      <c r="E963" s="116"/>
      <c r="F963" s="10"/>
    </row>
    <row r="964" spans="1:6" x14ac:dyDescent="0.25">
      <c r="A964" s="10"/>
      <c r="B964" s="114"/>
      <c r="C964" s="115"/>
      <c r="D964" s="115"/>
      <c r="E964" s="116"/>
      <c r="F964" s="10"/>
    </row>
    <row r="965" spans="1:6" x14ac:dyDescent="0.25">
      <c r="A965" s="10"/>
      <c r="B965" s="114"/>
      <c r="C965" s="115"/>
      <c r="D965" s="115"/>
      <c r="E965" s="116"/>
      <c r="F965" s="10"/>
    </row>
    <row r="966" spans="1:6" x14ac:dyDescent="0.25">
      <c r="A966" s="10"/>
      <c r="B966" s="114"/>
      <c r="C966" s="115"/>
      <c r="D966" s="115"/>
      <c r="E966" s="116"/>
      <c r="F966" s="10"/>
    </row>
    <row r="967" spans="1:6" x14ac:dyDescent="0.25">
      <c r="A967" s="10"/>
      <c r="B967" s="114"/>
      <c r="C967" s="115"/>
      <c r="D967" s="115"/>
      <c r="E967" s="116"/>
      <c r="F967" s="10"/>
    </row>
    <row r="968" spans="1:6" x14ac:dyDescent="0.25">
      <c r="A968" s="10"/>
      <c r="B968" s="114"/>
      <c r="C968" s="115"/>
      <c r="D968" s="115"/>
      <c r="E968" s="116"/>
      <c r="F968" s="10"/>
    </row>
    <row r="969" spans="1:6" x14ac:dyDescent="0.25">
      <c r="A969" s="10"/>
      <c r="B969" s="114"/>
      <c r="C969" s="115"/>
      <c r="D969" s="115"/>
      <c r="E969" s="116"/>
      <c r="F969" s="10"/>
    </row>
    <row r="970" spans="1:6" x14ac:dyDescent="0.25">
      <c r="A970" s="10"/>
      <c r="B970" s="114"/>
      <c r="C970" s="115"/>
      <c r="D970" s="115"/>
      <c r="E970" s="116"/>
      <c r="F970" s="10"/>
    </row>
    <row r="971" spans="1:6" x14ac:dyDescent="0.25">
      <c r="A971" s="10"/>
      <c r="B971" s="114"/>
      <c r="C971" s="115"/>
      <c r="D971" s="115"/>
      <c r="E971" s="116"/>
      <c r="F971" s="10"/>
    </row>
    <row r="972" spans="1:6" x14ac:dyDescent="0.25">
      <c r="A972" s="10"/>
      <c r="B972" s="114"/>
      <c r="C972" s="115"/>
      <c r="D972" s="115"/>
      <c r="E972" s="116"/>
      <c r="F972" s="10"/>
    </row>
    <row r="973" spans="1:6" x14ac:dyDescent="0.25">
      <c r="A973" s="10"/>
      <c r="B973" s="114"/>
      <c r="C973" s="115"/>
      <c r="D973" s="115"/>
      <c r="E973" s="116"/>
      <c r="F973" s="10"/>
    </row>
    <row r="974" spans="1:6" x14ac:dyDescent="0.25">
      <c r="A974" s="10"/>
      <c r="B974" s="114"/>
      <c r="C974" s="115"/>
      <c r="D974" s="115"/>
      <c r="E974" s="116"/>
      <c r="F974" s="10"/>
    </row>
    <row r="975" spans="1:6" x14ac:dyDescent="0.25">
      <c r="A975" s="10"/>
      <c r="B975" s="114"/>
      <c r="C975" s="115"/>
      <c r="D975" s="115"/>
      <c r="E975" s="116"/>
      <c r="F975" s="10"/>
    </row>
    <row r="976" spans="1:6" x14ac:dyDescent="0.25">
      <c r="A976" s="10"/>
      <c r="B976" s="114"/>
      <c r="C976" s="115"/>
      <c r="D976" s="115"/>
      <c r="E976" s="116"/>
      <c r="F976" s="10"/>
    </row>
    <row r="977" spans="1:6" x14ac:dyDescent="0.25">
      <c r="A977" s="10"/>
      <c r="B977" s="114"/>
      <c r="C977" s="115"/>
      <c r="D977" s="115"/>
      <c r="E977" s="116"/>
      <c r="F977" s="10"/>
    </row>
    <row r="978" spans="1:6" x14ac:dyDescent="0.25">
      <c r="A978" s="10"/>
      <c r="B978" s="114"/>
      <c r="C978" s="115"/>
      <c r="D978" s="115"/>
      <c r="E978" s="116"/>
      <c r="F978" s="10"/>
    </row>
    <row r="979" spans="1:6" x14ac:dyDescent="0.25">
      <c r="A979" s="10"/>
      <c r="B979" s="114"/>
      <c r="C979" s="115"/>
      <c r="D979" s="115"/>
      <c r="E979" s="116"/>
      <c r="F979" s="10"/>
    </row>
    <row r="980" spans="1:6" x14ac:dyDescent="0.25">
      <c r="A980" s="10"/>
      <c r="B980" s="114"/>
      <c r="C980" s="115"/>
      <c r="D980" s="115"/>
      <c r="E980" s="116"/>
      <c r="F980" s="10"/>
    </row>
    <row r="981" spans="1:6" x14ac:dyDescent="0.25">
      <c r="A981" s="10"/>
      <c r="B981" s="114"/>
      <c r="C981" s="115"/>
      <c r="D981" s="115"/>
      <c r="E981" s="116"/>
      <c r="F981" s="10"/>
    </row>
    <row r="982" spans="1:6" x14ac:dyDescent="0.25">
      <c r="A982" s="10"/>
      <c r="B982" s="114"/>
      <c r="C982" s="115"/>
      <c r="D982" s="115"/>
      <c r="E982" s="116"/>
      <c r="F982" s="10"/>
    </row>
    <row r="983" spans="1:6" x14ac:dyDescent="0.25">
      <c r="A983" s="10"/>
      <c r="B983" s="114"/>
      <c r="C983" s="115"/>
      <c r="D983" s="115"/>
      <c r="E983" s="116"/>
      <c r="F983" s="10"/>
    </row>
    <row r="984" spans="1:6" x14ac:dyDescent="0.25">
      <c r="A984" s="10"/>
      <c r="B984" s="114"/>
      <c r="C984" s="115"/>
      <c r="D984" s="115"/>
      <c r="E984" s="116"/>
      <c r="F984" s="10"/>
    </row>
    <row r="985" spans="1:6" x14ac:dyDescent="0.25">
      <c r="A985" s="10"/>
      <c r="B985" s="114"/>
      <c r="C985" s="115"/>
      <c r="D985" s="115"/>
      <c r="E985" s="116"/>
      <c r="F985" s="10"/>
    </row>
    <row r="986" spans="1:6" x14ac:dyDescent="0.25">
      <c r="A986" s="10"/>
      <c r="B986" s="114"/>
      <c r="C986" s="115"/>
      <c r="D986" s="115"/>
      <c r="E986" s="116"/>
      <c r="F986" s="10"/>
    </row>
    <row r="987" spans="1:6" x14ac:dyDescent="0.25">
      <c r="A987" s="10"/>
      <c r="B987" s="114"/>
      <c r="C987" s="115"/>
      <c r="D987" s="115"/>
      <c r="E987" s="116"/>
      <c r="F987" s="10"/>
    </row>
    <row r="988" spans="1:6" x14ac:dyDescent="0.25">
      <c r="A988" s="10"/>
      <c r="B988" s="114"/>
      <c r="C988" s="115"/>
      <c r="D988" s="115"/>
      <c r="E988" s="116"/>
      <c r="F988" s="10"/>
    </row>
    <row r="989" spans="1:6" x14ac:dyDescent="0.25">
      <c r="A989" s="10"/>
      <c r="B989" s="114"/>
      <c r="C989" s="115"/>
      <c r="D989" s="115"/>
      <c r="E989" s="116"/>
      <c r="F989" s="10"/>
    </row>
    <row r="990" spans="1:6" x14ac:dyDescent="0.25">
      <c r="A990" s="10"/>
      <c r="B990" s="114"/>
      <c r="C990" s="115"/>
      <c r="D990" s="115"/>
      <c r="E990" s="116"/>
      <c r="F990" s="10"/>
    </row>
    <row r="991" spans="1:6" x14ac:dyDescent="0.25">
      <c r="A991" s="10"/>
      <c r="B991" s="114"/>
      <c r="C991" s="115"/>
      <c r="D991" s="115"/>
      <c r="E991" s="116"/>
      <c r="F991" s="10"/>
    </row>
    <row r="992" spans="1:6" x14ac:dyDescent="0.25">
      <c r="A992" s="10"/>
      <c r="B992" s="114"/>
      <c r="C992" s="115"/>
      <c r="D992" s="115"/>
      <c r="E992" s="116"/>
      <c r="F992" s="10"/>
    </row>
    <row r="993" spans="1:6" x14ac:dyDescent="0.25">
      <c r="A993" s="10"/>
      <c r="B993" s="114"/>
      <c r="C993" s="115"/>
      <c r="D993" s="115"/>
      <c r="E993" s="116"/>
      <c r="F993" s="10"/>
    </row>
    <row r="994" spans="1:6" x14ac:dyDescent="0.25">
      <c r="A994" s="10"/>
      <c r="B994" s="114"/>
      <c r="C994" s="115"/>
      <c r="D994" s="115"/>
      <c r="E994" s="116"/>
      <c r="F994" s="10"/>
    </row>
    <row r="995" spans="1:6" x14ac:dyDescent="0.25">
      <c r="A995" s="10"/>
      <c r="B995" s="114"/>
      <c r="C995" s="115"/>
      <c r="D995" s="115"/>
      <c r="E995" s="116"/>
      <c r="F995" s="10"/>
    </row>
    <row r="996" spans="1:6" x14ac:dyDescent="0.25">
      <c r="A996" s="10"/>
      <c r="B996" s="114"/>
      <c r="C996" s="115"/>
      <c r="D996" s="115"/>
      <c r="E996" s="116"/>
      <c r="F996" s="10"/>
    </row>
    <row r="997" spans="1:6" x14ac:dyDescent="0.25">
      <c r="A997" s="10"/>
      <c r="B997" s="114"/>
      <c r="C997" s="115"/>
      <c r="D997" s="115"/>
      <c r="E997" s="116"/>
      <c r="F997" s="10"/>
    </row>
    <row r="998" spans="1:6" x14ac:dyDescent="0.25">
      <c r="A998" s="10"/>
      <c r="B998" s="114"/>
      <c r="C998" s="115"/>
      <c r="D998" s="115"/>
      <c r="E998" s="116"/>
      <c r="F998" s="10"/>
    </row>
    <row r="999" spans="1:6" x14ac:dyDescent="0.25">
      <c r="A999" s="10"/>
      <c r="B999" s="114"/>
      <c r="C999" s="115"/>
      <c r="D999" s="115"/>
      <c r="E999" s="116"/>
      <c r="F999" s="10"/>
    </row>
    <row r="1000" spans="1:6" x14ac:dyDescent="0.25">
      <c r="A1000" s="10"/>
      <c r="B1000" s="114"/>
      <c r="C1000" s="115"/>
      <c r="D1000" s="115"/>
      <c r="E1000" s="116"/>
      <c r="F1000" s="10"/>
    </row>
    <row r="1001" spans="1:6" x14ac:dyDescent="0.25">
      <c r="A1001" s="10"/>
      <c r="B1001" s="114"/>
      <c r="C1001" s="115"/>
      <c r="D1001" s="115"/>
      <c r="E1001" s="116"/>
      <c r="F1001" s="10"/>
    </row>
    <row r="1002" spans="1:6" x14ac:dyDescent="0.25">
      <c r="A1002" s="10"/>
      <c r="B1002" s="114"/>
      <c r="C1002" s="115"/>
      <c r="D1002" s="115"/>
      <c r="E1002" s="116"/>
      <c r="F1002" s="10"/>
    </row>
    <row r="1003" spans="1:6" x14ac:dyDescent="0.25">
      <c r="A1003" s="10"/>
      <c r="B1003" s="114"/>
      <c r="C1003" s="115"/>
      <c r="D1003" s="115"/>
      <c r="E1003" s="116"/>
      <c r="F1003" s="10"/>
    </row>
    <row r="1004" spans="1:6" x14ac:dyDescent="0.25">
      <c r="A1004" s="10"/>
      <c r="B1004" s="114"/>
      <c r="C1004" s="115"/>
      <c r="D1004" s="115"/>
      <c r="E1004" s="116"/>
      <c r="F1004" s="10"/>
    </row>
    <row r="1005" spans="1:6" x14ac:dyDescent="0.25">
      <c r="A1005" s="10"/>
      <c r="B1005" s="114"/>
      <c r="C1005" s="115"/>
      <c r="D1005" s="115"/>
      <c r="E1005" s="116"/>
      <c r="F1005" s="10"/>
    </row>
    <row r="1006" spans="1:6" x14ac:dyDescent="0.25">
      <c r="A1006" s="10"/>
      <c r="B1006" s="114"/>
      <c r="C1006" s="115"/>
      <c r="D1006" s="115"/>
      <c r="E1006" s="116"/>
      <c r="F1006" s="10"/>
    </row>
    <row r="1007" spans="1:6" x14ac:dyDescent="0.25">
      <c r="A1007" s="10"/>
      <c r="B1007" s="114"/>
      <c r="C1007" s="115"/>
      <c r="D1007" s="115"/>
      <c r="E1007" s="116"/>
      <c r="F1007" s="10"/>
    </row>
    <row r="1008" spans="1:6" x14ac:dyDescent="0.25">
      <c r="A1008" s="10"/>
      <c r="B1008" s="114"/>
      <c r="C1008" s="115"/>
      <c r="D1008" s="115"/>
      <c r="E1008" s="116"/>
      <c r="F1008" s="10"/>
    </row>
    <row r="1009" spans="1:6" x14ac:dyDescent="0.25">
      <c r="A1009" s="10"/>
      <c r="B1009" s="114"/>
      <c r="C1009" s="115"/>
      <c r="D1009" s="115"/>
      <c r="E1009" s="116"/>
      <c r="F1009" s="10"/>
    </row>
    <row r="1010" spans="1:6" x14ac:dyDescent="0.25">
      <c r="A1010" s="10"/>
      <c r="B1010" s="114"/>
      <c r="C1010" s="115"/>
      <c r="D1010" s="115"/>
      <c r="E1010" s="116"/>
      <c r="F1010" s="10"/>
    </row>
    <row r="1011" spans="1:6" x14ac:dyDescent="0.25">
      <c r="A1011" s="10"/>
      <c r="B1011" s="114"/>
      <c r="C1011" s="115"/>
      <c r="D1011" s="115"/>
      <c r="E1011" s="116"/>
      <c r="F1011" s="10"/>
    </row>
    <row r="1012" spans="1:6" x14ac:dyDescent="0.25">
      <c r="A1012" s="10"/>
      <c r="B1012" s="114"/>
      <c r="C1012" s="115"/>
      <c r="D1012" s="115"/>
      <c r="E1012" s="116"/>
      <c r="F1012" s="10"/>
    </row>
    <row r="1013" spans="1:6" x14ac:dyDescent="0.25">
      <c r="A1013" s="10"/>
      <c r="B1013" s="114"/>
      <c r="C1013" s="115"/>
      <c r="D1013" s="115"/>
      <c r="E1013" s="116"/>
      <c r="F1013" s="10"/>
    </row>
    <row r="1014" spans="1:6" x14ac:dyDescent="0.25">
      <c r="A1014" s="10"/>
      <c r="B1014" s="114"/>
      <c r="C1014" s="115"/>
      <c r="D1014" s="115"/>
      <c r="E1014" s="116"/>
      <c r="F1014" s="10"/>
    </row>
    <row r="1015" spans="1:6" x14ac:dyDescent="0.25">
      <c r="A1015" s="10"/>
      <c r="B1015" s="114"/>
      <c r="C1015" s="115"/>
      <c r="D1015" s="115"/>
      <c r="E1015" s="116"/>
      <c r="F1015" s="10"/>
    </row>
    <row r="1016" spans="1:6" x14ac:dyDescent="0.25">
      <c r="A1016" s="10"/>
      <c r="B1016" s="114"/>
      <c r="C1016" s="115"/>
      <c r="D1016" s="115"/>
      <c r="E1016" s="116"/>
      <c r="F1016" s="10"/>
    </row>
    <row r="1017" spans="1:6" x14ac:dyDescent="0.25">
      <c r="A1017" s="10"/>
      <c r="B1017" s="114"/>
      <c r="C1017" s="115"/>
      <c r="D1017" s="115"/>
      <c r="E1017" s="116"/>
      <c r="F1017" s="10"/>
    </row>
    <row r="1018" spans="1:6" x14ac:dyDescent="0.25">
      <c r="A1018" s="10"/>
      <c r="B1018" s="114"/>
      <c r="C1018" s="115"/>
      <c r="D1018" s="115"/>
      <c r="E1018" s="116"/>
      <c r="F1018" s="10"/>
    </row>
    <row r="1019" spans="1:6" x14ac:dyDescent="0.25">
      <c r="A1019" s="10"/>
      <c r="B1019" s="114"/>
      <c r="C1019" s="115"/>
      <c r="D1019" s="115"/>
      <c r="E1019" s="116"/>
      <c r="F1019" s="10"/>
    </row>
    <row r="1020" spans="1:6" x14ac:dyDescent="0.25">
      <c r="A1020" s="10"/>
      <c r="B1020" s="114"/>
      <c r="C1020" s="115"/>
      <c r="D1020" s="115"/>
      <c r="E1020" s="116"/>
      <c r="F1020" s="10"/>
    </row>
    <row r="1021" spans="1:6" x14ac:dyDescent="0.25">
      <c r="A1021" s="10"/>
      <c r="B1021" s="114"/>
      <c r="C1021" s="115"/>
      <c r="D1021" s="115"/>
      <c r="E1021" s="116"/>
      <c r="F1021" s="10"/>
    </row>
    <row r="1022" spans="1:6" x14ac:dyDescent="0.25">
      <c r="A1022" s="10"/>
      <c r="B1022" s="114"/>
      <c r="C1022" s="115"/>
      <c r="D1022" s="115"/>
      <c r="E1022" s="116"/>
      <c r="F1022" s="10"/>
    </row>
    <row r="1023" spans="1:6" x14ac:dyDescent="0.25">
      <c r="A1023" s="10"/>
      <c r="B1023" s="114"/>
      <c r="C1023" s="115"/>
      <c r="D1023" s="115"/>
      <c r="E1023" s="116"/>
      <c r="F1023" s="10"/>
    </row>
    <row r="1024" spans="1:6" x14ac:dyDescent="0.25">
      <c r="A1024" s="10"/>
      <c r="B1024" s="114"/>
      <c r="C1024" s="115"/>
      <c r="D1024" s="115"/>
      <c r="E1024" s="116"/>
      <c r="F1024" s="10"/>
    </row>
    <row r="1025" spans="1:6" x14ac:dyDescent="0.25">
      <c r="A1025" s="10"/>
      <c r="B1025" s="114"/>
      <c r="C1025" s="115"/>
      <c r="D1025" s="115"/>
      <c r="E1025" s="116"/>
      <c r="F1025" s="10"/>
    </row>
    <row r="1026" spans="1:6" x14ac:dyDescent="0.25">
      <c r="A1026" s="10"/>
      <c r="B1026" s="114"/>
      <c r="C1026" s="115"/>
      <c r="D1026" s="115"/>
      <c r="E1026" s="116"/>
      <c r="F1026" s="10"/>
    </row>
    <row r="1027" spans="1:6" x14ac:dyDescent="0.25">
      <c r="A1027" s="10"/>
      <c r="B1027" s="114"/>
      <c r="C1027" s="115"/>
      <c r="D1027" s="115"/>
      <c r="E1027" s="116"/>
      <c r="F1027" s="10"/>
    </row>
    <row r="1028" spans="1:6" x14ac:dyDescent="0.25">
      <c r="A1028" s="10"/>
      <c r="B1028" s="114"/>
      <c r="C1028" s="115"/>
      <c r="D1028" s="115"/>
      <c r="E1028" s="116"/>
      <c r="F1028" s="10"/>
    </row>
    <row r="1029" spans="1:6" x14ac:dyDescent="0.25">
      <c r="A1029" s="10"/>
      <c r="B1029" s="114"/>
      <c r="C1029" s="115"/>
      <c r="D1029" s="115"/>
      <c r="E1029" s="116"/>
      <c r="F1029" s="10"/>
    </row>
    <row r="1030" spans="1:6" x14ac:dyDescent="0.25">
      <c r="A1030" s="10"/>
      <c r="B1030" s="114"/>
      <c r="C1030" s="115"/>
      <c r="D1030" s="115"/>
      <c r="E1030" s="116"/>
      <c r="F1030" s="10"/>
    </row>
    <row r="1031" spans="1:6" x14ac:dyDescent="0.25">
      <c r="A1031" s="10"/>
      <c r="B1031" s="114"/>
      <c r="C1031" s="115"/>
      <c r="D1031" s="115"/>
      <c r="E1031" s="116"/>
      <c r="F1031" s="10"/>
    </row>
    <row r="1032" spans="1:6" x14ac:dyDescent="0.25">
      <c r="A1032" s="10"/>
      <c r="B1032" s="114"/>
      <c r="C1032" s="115"/>
      <c r="D1032" s="115"/>
      <c r="E1032" s="116"/>
      <c r="F1032" s="10"/>
    </row>
    <row r="1033" spans="1:6" x14ac:dyDescent="0.25">
      <c r="A1033" s="10"/>
      <c r="B1033" s="114"/>
      <c r="C1033" s="115"/>
      <c r="D1033" s="115"/>
      <c r="E1033" s="116"/>
      <c r="F1033" s="10"/>
    </row>
    <row r="1034" spans="1:6" x14ac:dyDescent="0.25">
      <c r="A1034" s="10"/>
      <c r="B1034" s="114"/>
      <c r="C1034" s="115"/>
      <c r="D1034" s="115"/>
      <c r="E1034" s="116"/>
      <c r="F1034" s="10"/>
    </row>
    <row r="1035" spans="1:6" x14ac:dyDescent="0.25">
      <c r="A1035" s="10"/>
      <c r="B1035" s="114"/>
      <c r="C1035" s="115"/>
      <c r="D1035" s="115"/>
      <c r="E1035" s="116"/>
      <c r="F1035" s="10"/>
    </row>
    <row r="1036" spans="1:6" x14ac:dyDescent="0.25">
      <c r="A1036" s="10"/>
      <c r="B1036" s="114"/>
      <c r="C1036" s="115"/>
      <c r="D1036" s="115"/>
      <c r="E1036" s="116"/>
      <c r="F1036" s="10"/>
    </row>
    <row r="1037" spans="1:6" x14ac:dyDescent="0.25">
      <c r="A1037" s="10"/>
      <c r="B1037" s="114"/>
      <c r="C1037" s="115"/>
      <c r="D1037" s="115"/>
      <c r="E1037" s="116"/>
      <c r="F1037" s="10"/>
    </row>
    <row r="1038" spans="1:6" x14ac:dyDescent="0.25">
      <c r="A1038" s="10"/>
      <c r="B1038" s="114"/>
      <c r="C1038" s="115"/>
      <c r="D1038" s="115"/>
      <c r="E1038" s="116"/>
      <c r="F1038" s="10"/>
    </row>
    <row r="1039" spans="1:6" x14ac:dyDescent="0.25">
      <c r="A1039" s="10"/>
      <c r="B1039" s="114"/>
      <c r="C1039" s="115"/>
      <c r="D1039" s="115"/>
      <c r="E1039" s="116"/>
      <c r="F1039" s="10"/>
    </row>
    <row r="1040" spans="1:6" x14ac:dyDescent="0.25">
      <c r="A1040" s="10"/>
      <c r="B1040" s="114"/>
      <c r="C1040" s="115"/>
      <c r="D1040" s="115"/>
      <c r="E1040" s="116"/>
      <c r="F1040" s="10"/>
    </row>
    <row r="1041" spans="1:6" x14ac:dyDescent="0.25">
      <c r="A1041" s="10"/>
      <c r="B1041" s="114"/>
      <c r="C1041" s="115"/>
      <c r="D1041" s="115"/>
      <c r="E1041" s="116"/>
      <c r="F1041" s="10"/>
    </row>
    <row r="1042" spans="1:6" x14ac:dyDescent="0.25">
      <c r="A1042" s="10"/>
      <c r="B1042" s="114"/>
      <c r="C1042" s="115"/>
      <c r="D1042" s="115"/>
      <c r="E1042" s="116"/>
      <c r="F1042" s="10"/>
    </row>
    <row r="1043" spans="1:6" x14ac:dyDescent="0.25">
      <c r="A1043" s="10"/>
      <c r="B1043" s="114"/>
      <c r="C1043" s="115"/>
      <c r="D1043" s="115"/>
      <c r="E1043" s="116"/>
      <c r="F1043" s="10"/>
    </row>
    <row r="1044" spans="1:6" x14ac:dyDescent="0.25">
      <c r="A1044" s="10"/>
      <c r="B1044" s="114"/>
      <c r="C1044" s="115"/>
      <c r="D1044" s="115"/>
      <c r="E1044" s="116"/>
      <c r="F1044" s="10"/>
    </row>
    <row r="1045" spans="1:6" x14ac:dyDescent="0.25">
      <c r="A1045" s="10"/>
      <c r="B1045" s="114"/>
      <c r="C1045" s="115"/>
      <c r="D1045" s="115"/>
      <c r="E1045" s="116"/>
      <c r="F1045" s="10"/>
    </row>
    <row r="1046" spans="1:6" x14ac:dyDescent="0.25">
      <c r="A1046" s="10"/>
      <c r="B1046" s="114"/>
      <c r="C1046" s="115"/>
      <c r="D1046" s="115"/>
      <c r="E1046" s="116"/>
      <c r="F1046" s="10"/>
    </row>
    <row r="1047" spans="1:6" x14ac:dyDescent="0.25">
      <c r="A1047" s="10"/>
      <c r="B1047" s="114"/>
      <c r="C1047" s="115"/>
      <c r="D1047" s="115"/>
      <c r="E1047" s="116"/>
      <c r="F1047" s="10"/>
    </row>
    <row r="1048" spans="1:6" x14ac:dyDescent="0.25">
      <c r="A1048" s="10"/>
      <c r="B1048" s="114"/>
      <c r="C1048" s="115"/>
      <c r="D1048" s="115"/>
      <c r="E1048" s="116"/>
      <c r="F1048" s="10"/>
    </row>
    <row r="1049" spans="1:6" x14ac:dyDescent="0.25">
      <c r="A1049" s="10"/>
      <c r="B1049" s="114"/>
      <c r="C1049" s="115"/>
      <c r="D1049" s="115"/>
      <c r="E1049" s="116"/>
      <c r="F1049" s="10"/>
    </row>
    <row r="1050" spans="1:6" x14ac:dyDescent="0.25">
      <c r="A1050" s="10"/>
      <c r="B1050" s="114"/>
      <c r="C1050" s="115"/>
      <c r="D1050" s="115"/>
      <c r="E1050" s="116"/>
      <c r="F1050" s="10"/>
    </row>
    <row r="1051" spans="1:6" x14ac:dyDescent="0.25">
      <c r="A1051" s="10"/>
      <c r="B1051" s="114"/>
      <c r="C1051" s="115"/>
      <c r="D1051" s="115"/>
      <c r="E1051" s="116"/>
      <c r="F1051" s="10"/>
    </row>
    <row r="1052" spans="1:6" x14ac:dyDescent="0.25">
      <c r="A1052" s="10"/>
      <c r="B1052" s="114"/>
      <c r="C1052" s="115"/>
      <c r="D1052" s="115"/>
      <c r="E1052" s="116"/>
      <c r="F1052" s="10"/>
    </row>
    <row r="1053" spans="1:6" x14ac:dyDescent="0.25">
      <c r="A1053" s="10"/>
      <c r="B1053" s="114"/>
      <c r="C1053" s="115"/>
      <c r="D1053" s="115"/>
      <c r="E1053" s="116"/>
      <c r="F1053" s="10"/>
    </row>
    <row r="1054" spans="1:6" x14ac:dyDescent="0.25">
      <c r="A1054" s="10"/>
      <c r="B1054" s="114"/>
      <c r="C1054" s="115"/>
      <c r="D1054" s="115"/>
      <c r="E1054" s="116"/>
      <c r="F1054" s="10"/>
    </row>
    <row r="1055" spans="1:6" x14ac:dyDescent="0.25">
      <c r="A1055" s="10"/>
      <c r="B1055" s="114"/>
      <c r="C1055" s="115"/>
      <c r="D1055" s="115"/>
      <c r="E1055" s="116"/>
      <c r="F1055" s="10"/>
    </row>
    <row r="1056" spans="1:6" x14ac:dyDescent="0.25">
      <c r="A1056" s="10"/>
      <c r="B1056" s="114"/>
      <c r="C1056" s="115"/>
      <c r="D1056" s="115"/>
      <c r="E1056" s="116"/>
      <c r="F1056" s="10"/>
    </row>
    <row r="1057" spans="1:6" x14ac:dyDescent="0.25">
      <c r="A1057" s="10"/>
      <c r="B1057" s="114"/>
      <c r="C1057" s="115"/>
      <c r="D1057" s="115"/>
      <c r="E1057" s="116"/>
      <c r="F1057" s="10"/>
    </row>
    <row r="1058" spans="1:6" x14ac:dyDescent="0.25">
      <c r="A1058" s="10"/>
      <c r="B1058" s="114"/>
      <c r="C1058" s="115"/>
      <c r="D1058" s="115"/>
      <c r="E1058" s="116"/>
      <c r="F1058" s="10"/>
    </row>
    <row r="1059" spans="1:6" x14ac:dyDescent="0.25">
      <c r="A1059" s="10"/>
      <c r="B1059" s="114"/>
      <c r="C1059" s="115"/>
      <c r="D1059" s="115"/>
      <c r="E1059" s="116"/>
      <c r="F1059" s="10"/>
    </row>
    <row r="1060" spans="1:6" x14ac:dyDescent="0.25">
      <c r="A1060" s="10"/>
      <c r="B1060" s="114"/>
      <c r="C1060" s="115"/>
      <c r="D1060" s="115"/>
      <c r="E1060" s="116"/>
      <c r="F1060" s="10"/>
    </row>
    <row r="1061" spans="1:6" x14ac:dyDescent="0.25">
      <c r="A1061" s="10"/>
      <c r="B1061" s="114"/>
      <c r="C1061" s="115"/>
      <c r="D1061" s="115"/>
      <c r="E1061" s="116"/>
      <c r="F1061" s="10"/>
    </row>
    <row r="1062" spans="1:6" x14ac:dyDescent="0.25">
      <c r="A1062" s="10"/>
      <c r="B1062" s="114"/>
      <c r="C1062" s="115"/>
      <c r="D1062" s="115"/>
      <c r="E1062" s="116"/>
      <c r="F1062" s="10"/>
    </row>
    <row r="1063" spans="1:6" x14ac:dyDescent="0.25">
      <c r="A1063" s="10"/>
      <c r="B1063" s="114"/>
      <c r="C1063" s="115"/>
      <c r="D1063" s="115"/>
      <c r="E1063" s="116"/>
      <c r="F1063" s="10"/>
    </row>
    <row r="1064" spans="1:6" x14ac:dyDescent="0.25">
      <c r="A1064" s="10"/>
      <c r="B1064" s="114"/>
      <c r="C1064" s="115"/>
      <c r="D1064" s="115"/>
      <c r="E1064" s="116"/>
      <c r="F1064" s="10"/>
    </row>
    <row r="1065" spans="1:6" x14ac:dyDescent="0.25">
      <c r="A1065" s="10"/>
      <c r="B1065" s="114"/>
      <c r="C1065" s="115"/>
      <c r="D1065" s="115"/>
      <c r="E1065" s="116"/>
      <c r="F1065" s="10"/>
    </row>
    <row r="1066" spans="1:6" x14ac:dyDescent="0.25">
      <c r="A1066" s="10"/>
      <c r="B1066" s="114"/>
      <c r="C1066" s="115"/>
      <c r="D1066" s="115"/>
      <c r="E1066" s="116"/>
      <c r="F1066" s="10"/>
    </row>
    <row r="1067" spans="1:6" x14ac:dyDescent="0.25">
      <c r="A1067" s="10"/>
      <c r="B1067" s="114"/>
      <c r="C1067" s="115"/>
      <c r="D1067" s="115"/>
      <c r="E1067" s="116"/>
      <c r="F1067" s="10"/>
    </row>
    <row r="1068" spans="1:6" x14ac:dyDescent="0.25">
      <c r="A1068" s="10"/>
      <c r="B1068" s="114"/>
      <c r="C1068" s="115"/>
      <c r="D1068" s="115"/>
      <c r="E1068" s="116"/>
      <c r="F1068" s="10"/>
    </row>
    <row r="1069" spans="1:6" x14ac:dyDescent="0.25">
      <c r="A1069" s="10"/>
      <c r="B1069" s="114"/>
      <c r="C1069" s="115"/>
      <c r="D1069" s="115"/>
      <c r="E1069" s="116"/>
      <c r="F1069" s="10"/>
    </row>
    <row r="1070" spans="1:6" x14ac:dyDescent="0.25">
      <c r="A1070" s="10"/>
      <c r="B1070" s="114"/>
      <c r="C1070" s="115"/>
      <c r="D1070" s="115"/>
      <c r="E1070" s="116"/>
      <c r="F1070" s="10"/>
    </row>
    <row r="1071" spans="1:6" x14ac:dyDescent="0.25">
      <c r="A1071" s="10"/>
      <c r="B1071" s="114"/>
      <c r="C1071" s="115"/>
      <c r="D1071" s="115"/>
      <c r="E1071" s="116"/>
      <c r="F1071" s="10"/>
    </row>
    <row r="1072" spans="1:6" x14ac:dyDescent="0.25">
      <c r="A1072" s="10"/>
      <c r="B1072" s="114"/>
      <c r="C1072" s="115"/>
      <c r="D1072" s="115"/>
      <c r="E1072" s="116"/>
      <c r="F1072" s="10"/>
    </row>
    <row r="1073" spans="1:6" x14ac:dyDescent="0.25">
      <c r="A1073" s="10"/>
      <c r="B1073" s="114"/>
      <c r="C1073" s="115"/>
      <c r="D1073" s="115"/>
      <c r="E1073" s="116"/>
      <c r="F1073" s="10"/>
    </row>
    <row r="1074" spans="1:6" x14ac:dyDescent="0.25">
      <c r="A1074" s="10"/>
      <c r="B1074" s="114"/>
      <c r="C1074" s="115"/>
      <c r="D1074" s="115"/>
      <c r="E1074" s="116"/>
      <c r="F1074" s="10"/>
    </row>
    <row r="1075" spans="1:6" x14ac:dyDescent="0.25">
      <c r="A1075" s="10"/>
      <c r="B1075" s="114"/>
      <c r="C1075" s="115"/>
      <c r="D1075" s="115"/>
      <c r="E1075" s="116"/>
      <c r="F1075" s="10"/>
    </row>
    <row r="1076" spans="1:6" x14ac:dyDescent="0.25">
      <c r="A1076" s="10"/>
      <c r="B1076" s="114"/>
      <c r="C1076" s="115"/>
      <c r="D1076" s="115"/>
      <c r="E1076" s="116"/>
      <c r="F1076" s="10"/>
    </row>
    <row r="1077" spans="1:6" x14ac:dyDescent="0.25">
      <c r="A1077" s="10"/>
      <c r="B1077" s="114"/>
      <c r="C1077" s="115"/>
      <c r="D1077" s="115"/>
      <c r="E1077" s="116"/>
      <c r="F1077" s="10"/>
    </row>
    <row r="1078" spans="1:6" x14ac:dyDescent="0.25">
      <c r="A1078" s="10"/>
      <c r="B1078" s="114"/>
      <c r="C1078" s="115"/>
      <c r="D1078" s="115"/>
      <c r="E1078" s="116"/>
      <c r="F1078" s="10"/>
    </row>
    <row r="1079" spans="1:6" x14ac:dyDescent="0.25">
      <c r="A1079" s="10"/>
      <c r="B1079" s="114"/>
      <c r="C1079" s="115"/>
      <c r="D1079" s="115"/>
      <c r="E1079" s="116"/>
      <c r="F1079" s="10"/>
    </row>
    <row r="1080" spans="1:6" x14ac:dyDescent="0.25">
      <c r="A1080" s="10"/>
      <c r="B1080" s="114"/>
      <c r="C1080" s="115"/>
      <c r="D1080" s="115"/>
      <c r="E1080" s="116"/>
      <c r="F1080" s="10"/>
    </row>
    <row r="1081" spans="1:6" x14ac:dyDescent="0.25">
      <c r="A1081" s="10"/>
      <c r="B1081" s="114"/>
      <c r="C1081" s="115"/>
      <c r="D1081" s="115"/>
      <c r="E1081" s="116"/>
      <c r="F1081" s="10"/>
    </row>
    <row r="1082" spans="1:6" x14ac:dyDescent="0.25">
      <c r="A1082" s="10"/>
      <c r="B1082" s="114"/>
      <c r="C1082" s="115"/>
      <c r="D1082" s="115"/>
      <c r="E1082" s="116"/>
      <c r="F1082" s="10"/>
    </row>
    <row r="1083" spans="1:6" x14ac:dyDescent="0.25">
      <c r="A1083" s="10"/>
      <c r="B1083" s="114"/>
      <c r="C1083" s="115"/>
      <c r="D1083" s="115"/>
      <c r="E1083" s="116"/>
      <c r="F1083" s="10"/>
    </row>
    <row r="1084" spans="1:6" x14ac:dyDescent="0.25">
      <c r="A1084" s="10"/>
      <c r="B1084" s="114"/>
      <c r="C1084" s="115"/>
      <c r="D1084" s="115"/>
      <c r="E1084" s="116"/>
      <c r="F1084" s="10"/>
    </row>
    <row r="1085" spans="1:6" x14ac:dyDescent="0.25">
      <c r="A1085" s="10"/>
      <c r="B1085" s="114"/>
      <c r="C1085" s="115"/>
      <c r="D1085" s="115"/>
      <c r="E1085" s="116"/>
      <c r="F1085" s="10"/>
    </row>
    <row r="1086" spans="1:6" x14ac:dyDescent="0.25">
      <c r="A1086" s="10"/>
      <c r="B1086" s="114"/>
      <c r="C1086" s="115"/>
      <c r="D1086" s="115"/>
      <c r="E1086" s="116"/>
      <c r="F1086" s="10"/>
    </row>
    <row r="1087" spans="1:6" x14ac:dyDescent="0.25">
      <c r="A1087" s="10"/>
      <c r="B1087" s="114"/>
      <c r="C1087" s="115"/>
      <c r="D1087" s="115"/>
      <c r="E1087" s="116"/>
      <c r="F1087" s="10"/>
    </row>
    <row r="1088" spans="1:6" x14ac:dyDescent="0.25">
      <c r="A1088" s="10"/>
      <c r="B1088" s="114"/>
      <c r="C1088" s="115"/>
      <c r="D1088" s="115"/>
      <c r="E1088" s="116"/>
      <c r="F1088" s="10"/>
    </row>
    <row r="1089" spans="1:6" x14ac:dyDescent="0.25">
      <c r="A1089" s="10"/>
      <c r="B1089" s="114"/>
      <c r="C1089" s="115"/>
      <c r="D1089" s="115"/>
      <c r="E1089" s="116"/>
      <c r="F1089" s="10"/>
    </row>
    <row r="1090" spans="1:6" x14ac:dyDescent="0.25">
      <c r="A1090" s="10"/>
      <c r="B1090" s="114"/>
      <c r="C1090" s="115"/>
      <c r="D1090" s="115"/>
      <c r="E1090" s="116"/>
      <c r="F1090" s="10"/>
    </row>
    <row r="1091" spans="1:6" x14ac:dyDescent="0.25">
      <c r="A1091" s="10"/>
      <c r="B1091" s="114"/>
      <c r="C1091" s="115"/>
      <c r="D1091" s="115"/>
      <c r="E1091" s="116"/>
      <c r="F1091" s="10"/>
    </row>
    <row r="1092" spans="1:6" x14ac:dyDescent="0.25">
      <c r="A1092" s="10"/>
      <c r="B1092" s="114"/>
      <c r="C1092" s="115"/>
      <c r="D1092" s="115"/>
      <c r="E1092" s="116"/>
      <c r="F1092" s="10"/>
    </row>
    <row r="1093" spans="1:6" x14ac:dyDescent="0.25">
      <c r="A1093" s="10"/>
      <c r="B1093" s="114"/>
      <c r="C1093" s="115"/>
      <c r="D1093" s="115"/>
      <c r="E1093" s="116"/>
      <c r="F1093" s="10"/>
    </row>
    <row r="1094" spans="1:6" x14ac:dyDescent="0.25">
      <c r="A1094" s="10"/>
      <c r="B1094" s="114"/>
      <c r="C1094" s="115"/>
      <c r="D1094" s="115"/>
      <c r="E1094" s="116"/>
      <c r="F1094" s="10"/>
    </row>
    <row r="1095" spans="1:6" x14ac:dyDescent="0.25">
      <c r="A1095" s="10"/>
      <c r="B1095" s="114"/>
      <c r="C1095" s="115"/>
      <c r="D1095" s="115"/>
      <c r="E1095" s="116"/>
      <c r="F1095" s="10"/>
    </row>
    <row r="1096" spans="1:6" x14ac:dyDescent="0.25">
      <c r="A1096" s="10"/>
      <c r="B1096" s="114"/>
      <c r="C1096" s="115"/>
      <c r="D1096" s="115"/>
      <c r="E1096" s="116"/>
      <c r="F1096" s="10"/>
    </row>
    <row r="1097" spans="1:6" x14ac:dyDescent="0.25">
      <c r="A1097" s="10"/>
      <c r="B1097" s="114"/>
      <c r="C1097" s="115"/>
      <c r="D1097" s="115"/>
      <c r="E1097" s="116"/>
      <c r="F1097" s="10"/>
    </row>
    <row r="1098" spans="1:6" x14ac:dyDescent="0.25">
      <c r="A1098" s="10"/>
      <c r="B1098" s="114"/>
      <c r="C1098" s="115"/>
      <c r="D1098" s="115"/>
      <c r="E1098" s="116"/>
      <c r="F1098" s="10"/>
    </row>
    <row r="1099" spans="1:6" x14ac:dyDescent="0.25">
      <c r="A1099" s="10"/>
      <c r="B1099" s="114"/>
      <c r="C1099" s="115"/>
      <c r="D1099" s="115"/>
      <c r="E1099" s="116"/>
      <c r="F1099" s="10"/>
    </row>
    <row r="1100" spans="1:6" x14ac:dyDescent="0.25">
      <c r="A1100" s="10"/>
      <c r="B1100" s="114"/>
      <c r="C1100" s="115"/>
      <c r="D1100" s="115"/>
      <c r="E1100" s="116"/>
      <c r="F1100" s="10"/>
    </row>
    <row r="1101" spans="1:6" x14ac:dyDescent="0.25">
      <c r="A1101" s="10"/>
      <c r="B1101" s="114"/>
      <c r="C1101" s="115"/>
      <c r="D1101" s="115"/>
      <c r="E1101" s="116"/>
      <c r="F1101" s="10"/>
    </row>
    <row r="1102" spans="1:6" x14ac:dyDescent="0.25">
      <c r="A1102" s="10"/>
      <c r="B1102" s="114"/>
      <c r="C1102" s="115"/>
      <c r="D1102" s="115"/>
      <c r="E1102" s="116"/>
      <c r="F1102" s="10"/>
    </row>
    <row r="1103" spans="1:6" x14ac:dyDescent="0.25">
      <c r="A1103" s="10"/>
      <c r="B1103" s="114"/>
      <c r="C1103" s="115"/>
      <c r="D1103" s="115"/>
      <c r="E1103" s="116"/>
      <c r="F1103" s="10"/>
    </row>
    <row r="1104" spans="1:6" x14ac:dyDescent="0.25">
      <c r="A1104" s="10"/>
      <c r="B1104" s="114"/>
      <c r="C1104" s="115"/>
      <c r="D1104" s="115"/>
      <c r="E1104" s="116"/>
      <c r="F1104" s="10"/>
    </row>
    <row r="1105" spans="1:6" x14ac:dyDescent="0.25">
      <c r="A1105" s="10"/>
      <c r="B1105" s="114"/>
      <c r="C1105" s="115"/>
      <c r="D1105" s="115"/>
      <c r="E1105" s="116"/>
      <c r="F1105" s="10"/>
    </row>
    <row r="1106" spans="1:6" x14ac:dyDescent="0.25">
      <c r="A1106" s="10"/>
      <c r="B1106" s="114"/>
      <c r="C1106" s="115"/>
      <c r="D1106" s="115"/>
      <c r="E1106" s="116"/>
      <c r="F1106" s="10"/>
    </row>
    <row r="1107" spans="1:6" x14ac:dyDescent="0.25">
      <c r="A1107" s="10"/>
      <c r="B1107" s="114"/>
      <c r="C1107" s="115"/>
      <c r="D1107" s="115"/>
      <c r="E1107" s="116"/>
      <c r="F1107" s="10"/>
    </row>
    <row r="1108" spans="1:6" x14ac:dyDescent="0.25">
      <c r="A1108" s="10"/>
      <c r="B1108" s="114"/>
      <c r="C1108" s="115"/>
      <c r="D1108" s="115"/>
      <c r="E1108" s="116"/>
      <c r="F1108" s="10"/>
    </row>
    <row r="1109" spans="1:6" x14ac:dyDescent="0.25">
      <c r="A1109" s="10"/>
      <c r="B1109" s="114"/>
      <c r="C1109" s="115"/>
      <c r="D1109" s="115"/>
      <c r="E1109" s="116"/>
      <c r="F1109" s="10"/>
    </row>
    <row r="1110" spans="1:6" x14ac:dyDescent="0.25">
      <c r="A1110" s="10"/>
      <c r="B1110" s="114"/>
      <c r="C1110" s="115"/>
      <c r="D1110" s="115"/>
      <c r="E1110" s="116"/>
      <c r="F1110" s="10"/>
    </row>
    <row r="1111" spans="1:6" x14ac:dyDescent="0.25">
      <c r="A1111" s="10"/>
      <c r="B1111" s="114"/>
      <c r="C1111" s="115"/>
      <c r="D1111" s="115"/>
      <c r="E1111" s="116"/>
      <c r="F1111" s="10"/>
    </row>
    <row r="1112" spans="1:6" x14ac:dyDescent="0.25">
      <c r="A1112" s="10"/>
      <c r="B1112" s="114"/>
      <c r="C1112" s="115"/>
      <c r="D1112" s="115"/>
      <c r="E1112" s="116"/>
      <c r="F1112" s="10"/>
    </row>
    <row r="1113" spans="1:6" x14ac:dyDescent="0.25">
      <c r="A1113" s="10"/>
      <c r="B1113" s="114"/>
      <c r="C1113" s="115"/>
      <c r="D1113" s="115"/>
      <c r="E1113" s="116"/>
      <c r="F1113" s="10"/>
    </row>
    <row r="1114" spans="1:6" x14ac:dyDescent="0.25">
      <c r="A1114" s="10"/>
      <c r="B1114" s="114"/>
      <c r="C1114" s="115"/>
      <c r="D1114" s="115"/>
      <c r="E1114" s="116"/>
      <c r="F1114" s="10"/>
    </row>
    <row r="1115" spans="1:6" x14ac:dyDescent="0.25">
      <c r="A1115" s="10"/>
      <c r="B1115" s="114"/>
      <c r="C1115" s="115"/>
      <c r="D1115" s="115"/>
      <c r="E1115" s="116"/>
      <c r="F1115" s="10"/>
    </row>
    <row r="1116" spans="1:6" x14ac:dyDescent="0.25">
      <c r="A1116" s="10"/>
      <c r="B1116" s="114"/>
      <c r="C1116" s="115"/>
      <c r="D1116" s="115"/>
      <c r="E1116" s="116"/>
      <c r="F1116" s="10"/>
    </row>
    <row r="1117" spans="1:6" x14ac:dyDescent="0.25">
      <c r="A1117" s="10"/>
      <c r="B1117" s="114"/>
      <c r="C1117" s="115"/>
      <c r="D1117" s="115"/>
      <c r="E1117" s="116"/>
      <c r="F1117" s="10"/>
    </row>
    <row r="1118" spans="1:6" x14ac:dyDescent="0.25">
      <c r="A1118" s="10"/>
      <c r="B1118" s="114"/>
      <c r="C1118" s="115"/>
      <c r="D1118" s="115"/>
      <c r="E1118" s="116"/>
      <c r="F1118" s="10"/>
    </row>
    <row r="1119" spans="1:6" x14ac:dyDescent="0.25">
      <c r="A1119" s="10"/>
      <c r="B1119" s="114"/>
      <c r="C1119" s="115"/>
      <c r="D1119" s="115"/>
      <c r="E1119" s="116"/>
      <c r="F1119" s="10"/>
    </row>
    <row r="1120" spans="1:6" x14ac:dyDescent="0.25">
      <c r="A1120" s="10"/>
      <c r="B1120" s="114"/>
      <c r="C1120" s="115"/>
      <c r="D1120" s="115"/>
      <c r="E1120" s="116"/>
      <c r="F1120" s="10"/>
    </row>
    <row r="1121" spans="1:6" x14ac:dyDescent="0.25">
      <c r="A1121" s="10"/>
      <c r="B1121" s="114"/>
      <c r="C1121" s="115"/>
      <c r="D1121" s="115"/>
      <c r="E1121" s="116"/>
      <c r="F1121" s="10"/>
    </row>
    <row r="1122" spans="1:6" x14ac:dyDescent="0.25">
      <c r="A1122" s="10"/>
      <c r="B1122" s="114"/>
      <c r="C1122" s="115"/>
      <c r="D1122" s="115"/>
      <c r="E1122" s="116"/>
      <c r="F1122" s="10"/>
    </row>
    <row r="1123" spans="1:6" x14ac:dyDescent="0.25">
      <c r="A1123" s="10"/>
      <c r="B1123" s="114"/>
      <c r="C1123" s="115"/>
      <c r="D1123" s="115"/>
      <c r="E1123" s="116"/>
      <c r="F1123" s="10"/>
    </row>
    <row r="1124" spans="1:6" x14ac:dyDescent="0.25">
      <c r="A1124" s="10"/>
      <c r="B1124" s="114"/>
      <c r="C1124" s="115"/>
      <c r="D1124" s="115"/>
      <c r="E1124" s="116"/>
      <c r="F1124" s="10"/>
    </row>
    <row r="1125" spans="1:6" x14ac:dyDescent="0.25">
      <c r="A1125" s="10"/>
      <c r="B1125" s="114"/>
      <c r="C1125" s="115"/>
      <c r="D1125" s="115"/>
      <c r="E1125" s="116"/>
      <c r="F1125" s="10"/>
    </row>
    <row r="1126" spans="1:6" x14ac:dyDescent="0.25">
      <c r="A1126" s="10"/>
      <c r="B1126" s="114"/>
      <c r="C1126" s="115"/>
      <c r="D1126" s="115"/>
      <c r="E1126" s="116"/>
      <c r="F1126" s="10"/>
    </row>
    <row r="1127" spans="1:6" x14ac:dyDescent="0.25">
      <c r="A1127" s="10"/>
      <c r="B1127" s="114"/>
      <c r="C1127" s="115"/>
      <c r="D1127" s="115"/>
      <c r="E1127" s="116"/>
      <c r="F1127" s="10"/>
    </row>
    <row r="1128" spans="1:6" x14ac:dyDescent="0.25">
      <c r="A1128" s="10"/>
      <c r="B1128" s="114"/>
      <c r="C1128" s="115"/>
      <c r="D1128" s="115"/>
      <c r="E1128" s="116"/>
      <c r="F1128" s="10"/>
    </row>
    <row r="1129" spans="1:6" x14ac:dyDescent="0.25">
      <c r="A1129" s="10"/>
      <c r="B1129" s="114"/>
      <c r="C1129" s="115"/>
      <c r="D1129" s="115"/>
      <c r="E1129" s="116"/>
      <c r="F1129" s="10"/>
    </row>
    <row r="1130" spans="1:6" x14ac:dyDescent="0.25">
      <c r="A1130" s="10"/>
      <c r="B1130" s="114"/>
      <c r="C1130" s="115"/>
      <c r="D1130" s="115"/>
      <c r="E1130" s="116"/>
      <c r="F1130" s="10"/>
    </row>
    <row r="1131" spans="1:6" x14ac:dyDescent="0.25">
      <c r="A1131" s="10"/>
      <c r="B1131" s="114"/>
      <c r="C1131" s="115"/>
      <c r="D1131" s="115"/>
      <c r="E1131" s="116"/>
      <c r="F1131" s="10"/>
    </row>
    <row r="1132" spans="1:6" x14ac:dyDescent="0.25">
      <c r="A1132" s="10"/>
      <c r="B1132" s="114"/>
      <c r="C1132" s="115"/>
      <c r="D1132" s="115"/>
      <c r="E1132" s="116"/>
      <c r="F1132" s="10"/>
    </row>
    <row r="1133" spans="1:6" x14ac:dyDescent="0.25">
      <c r="A1133" s="10"/>
      <c r="B1133" s="114"/>
      <c r="C1133" s="115"/>
      <c r="D1133" s="115"/>
      <c r="E1133" s="116"/>
      <c r="F1133" s="10"/>
    </row>
    <row r="1134" spans="1:6" x14ac:dyDescent="0.25">
      <c r="A1134" s="10"/>
      <c r="B1134" s="114"/>
      <c r="C1134" s="115"/>
      <c r="D1134" s="115"/>
      <c r="E1134" s="116"/>
      <c r="F1134" s="10"/>
    </row>
    <row r="1135" spans="1:6" x14ac:dyDescent="0.25">
      <c r="A1135" s="10"/>
      <c r="B1135" s="114"/>
      <c r="C1135" s="115"/>
      <c r="D1135" s="115"/>
      <c r="E1135" s="116"/>
      <c r="F1135" s="10"/>
    </row>
    <row r="1136" spans="1:6" x14ac:dyDescent="0.25">
      <c r="A1136" s="10"/>
      <c r="B1136" s="114"/>
      <c r="C1136" s="115"/>
      <c r="D1136" s="115"/>
      <c r="E1136" s="116"/>
      <c r="F1136" s="10"/>
    </row>
    <row r="1137" spans="1:6" x14ac:dyDescent="0.25">
      <c r="A1137" s="10"/>
      <c r="B1137" s="114"/>
      <c r="C1137" s="115"/>
      <c r="D1137" s="115"/>
      <c r="E1137" s="116"/>
      <c r="F1137" s="10"/>
    </row>
    <row r="1138" spans="1:6" x14ac:dyDescent="0.25">
      <c r="A1138" s="10"/>
      <c r="B1138" s="114"/>
      <c r="C1138" s="115"/>
      <c r="D1138" s="115"/>
      <c r="E1138" s="116"/>
      <c r="F1138" s="10"/>
    </row>
    <row r="1139" spans="1:6" x14ac:dyDescent="0.25">
      <c r="A1139" s="10"/>
      <c r="B1139" s="114"/>
      <c r="C1139" s="115"/>
      <c r="D1139" s="115"/>
      <c r="E1139" s="116"/>
      <c r="F1139" s="10"/>
    </row>
    <row r="1140" spans="1:6" x14ac:dyDescent="0.25">
      <c r="A1140" s="10"/>
      <c r="B1140" s="114"/>
      <c r="C1140" s="115"/>
      <c r="D1140" s="115"/>
      <c r="E1140" s="116"/>
      <c r="F1140" s="10"/>
    </row>
    <row r="1141" spans="1:6" x14ac:dyDescent="0.25">
      <c r="A1141" s="10"/>
      <c r="B1141" s="114"/>
      <c r="C1141" s="115"/>
      <c r="D1141" s="115"/>
      <c r="E1141" s="116"/>
      <c r="F1141" s="10"/>
    </row>
    <row r="1142" spans="1:6" x14ac:dyDescent="0.25">
      <c r="A1142" s="10"/>
      <c r="B1142" s="114"/>
      <c r="C1142" s="115"/>
      <c r="D1142" s="115"/>
      <c r="E1142" s="116"/>
      <c r="F1142" s="10"/>
    </row>
    <row r="1143" spans="1:6" x14ac:dyDescent="0.25">
      <c r="A1143" s="10"/>
      <c r="B1143" s="114"/>
      <c r="C1143" s="115"/>
      <c r="D1143" s="115"/>
      <c r="E1143" s="116"/>
      <c r="F1143" s="10"/>
    </row>
    <row r="1144" spans="1:6" x14ac:dyDescent="0.25">
      <c r="A1144" s="10"/>
      <c r="B1144" s="114"/>
      <c r="C1144" s="115"/>
      <c r="D1144" s="115"/>
      <c r="E1144" s="116"/>
      <c r="F1144" s="10"/>
    </row>
    <row r="1145" spans="1:6" x14ac:dyDescent="0.25">
      <c r="A1145" s="10"/>
      <c r="B1145" s="114"/>
      <c r="C1145" s="115"/>
      <c r="D1145" s="115"/>
      <c r="E1145" s="116"/>
      <c r="F1145" s="10"/>
    </row>
    <row r="1146" spans="1:6" x14ac:dyDescent="0.25">
      <c r="A1146" s="10"/>
      <c r="B1146" s="114"/>
      <c r="C1146" s="115"/>
      <c r="D1146" s="115"/>
      <c r="E1146" s="116"/>
      <c r="F1146" s="10"/>
    </row>
    <row r="1147" spans="1:6" x14ac:dyDescent="0.25">
      <c r="A1147" s="10"/>
      <c r="B1147" s="114"/>
      <c r="C1147" s="115"/>
      <c r="D1147" s="115"/>
      <c r="E1147" s="116"/>
      <c r="F1147" s="10"/>
    </row>
    <row r="1148" spans="1:6" x14ac:dyDescent="0.25">
      <c r="A1148" s="10"/>
      <c r="B1148" s="114"/>
      <c r="C1148" s="115"/>
      <c r="D1148" s="115"/>
      <c r="E1148" s="116"/>
      <c r="F1148" s="10"/>
    </row>
    <row r="1149" spans="1:6" x14ac:dyDescent="0.25">
      <c r="A1149" s="10"/>
      <c r="B1149" s="114"/>
      <c r="C1149" s="115"/>
      <c r="D1149" s="115"/>
      <c r="E1149" s="116"/>
      <c r="F1149" s="10"/>
    </row>
    <row r="1150" spans="1:6" x14ac:dyDescent="0.25">
      <c r="A1150" s="10"/>
      <c r="B1150" s="114"/>
      <c r="C1150" s="115"/>
      <c r="D1150" s="115"/>
      <c r="E1150" s="116"/>
      <c r="F1150" s="10"/>
    </row>
    <row r="1151" spans="1:6" x14ac:dyDescent="0.25">
      <c r="A1151" s="10"/>
      <c r="B1151" s="114"/>
      <c r="C1151" s="115"/>
      <c r="D1151" s="115"/>
      <c r="E1151" s="116"/>
      <c r="F1151" s="10"/>
    </row>
    <row r="1152" spans="1:6" x14ac:dyDescent="0.25">
      <c r="A1152" s="10"/>
      <c r="B1152" s="114"/>
      <c r="C1152" s="115"/>
      <c r="D1152" s="115"/>
      <c r="E1152" s="116"/>
      <c r="F1152" s="10"/>
    </row>
    <row r="1153" spans="1:6" x14ac:dyDescent="0.25">
      <c r="A1153" s="10"/>
      <c r="B1153" s="114"/>
      <c r="C1153" s="115"/>
      <c r="D1153" s="115"/>
      <c r="E1153" s="116"/>
      <c r="F1153" s="10"/>
    </row>
    <row r="1154" spans="1:6" x14ac:dyDescent="0.25">
      <c r="A1154" s="10"/>
      <c r="B1154" s="114"/>
      <c r="C1154" s="115"/>
      <c r="D1154" s="115"/>
      <c r="E1154" s="116"/>
      <c r="F1154" s="10"/>
    </row>
    <row r="1155" spans="1:6" x14ac:dyDescent="0.25">
      <c r="A1155" s="10"/>
      <c r="B1155" s="114"/>
      <c r="C1155" s="115"/>
      <c r="D1155" s="115"/>
      <c r="E1155" s="116"/>
      <c r="F1155" s="10"/>
    </row>
    <row r="1156" spans="1:6" x14ac:dyDescent="0.25">
      <c r="A1156" s="10"/>
      <c r="B1156" s="114"/>
      <c r="C1156" s="115"/>
      <c r="D1156" s="115"/>
      <c r="E1156" s="116"/>
      <c r="F1156" s="10"/>
    </row>
    <row r="1157" spans="1:6" x14ac:dyDescent="0.25">
      <c r="A1157" s="10"/>
      <c r="B1157" s="114"/>
      <c r="C1157" s="115"/>
      <c r="D1157" s="115"/>
      <c r="E1157" s="116"/>
      <c r="F1157" s="10"/>
    </row>
    <row r="1158" spans="1:6" x14ac:dyDescent="0.25">
      <c r="A1158" s="10"/>
      <c r="B1158" s="114"/>
      <c r="C1158" s="115"/>
      <c r="D1158" s="115"/>
      <c r="E1158" s="116"/>
      <c r="F1158" s="10"/>
    </row>
    <row r="1159" spans="1:6" x14ac:dyDescent="0.25">
      <c r="A1159" s="10"/>
      <c r="B1159" s="114"/>
      <c r="C1159" s="115"/>
      <c r="D1159" s="115"/>
      <c r="E1159" s="116"/>
      <c r="F1159" s="10"/>
    </row>
    <row r="1160" spans="1:6" x14ac:dyDescent="0.25">
      <c r="A1160" s="10"/>
      <c r="B1160" s="114"/>
      <c r="C1160" s="115"/>
      <c r="D1160" s="115"/>
      <c r="E1160" s="116"/>
      <c r="F1160" s="10"/>
    </row>
    <row r="1161" spans="1:6" x14ac:dyDescent="0.25">
      <c r="A1161" s="10"/>
      <c r="B1161" s="114"/>
      <c r="C1161" s="115"/>
      <c r="D1161" s="115"/>
      <c r="E1161" s="116"/>
      <c r="F1161" s="10"/>
    </row>
    <row r="1162" spans="1:6" x14ac:dyDescent="0.25">
      <c r="A1162" s="10"/>
      <c r="B1162" s="114"/>
      <c r="C1162" s="115"/>
      <c r="D1162" s="115"/>
      <c r="E1162" s="116"/>
      <c r="F1162" s="10"/>
    </row>
    <row r="1163" spans="1:6" x14ac:dyDescent="0.25">
      <c r="A1163" s="10"/>
      <c r="B1163" s="114"/>
      <c r="C1163" s="115"/>
      <c r="D1163" s="115"/>
      <c r="E1163" s="116"/>
      <c r="F1163" s="10"/>
    </row>
    <row r="1164" spans="1:6" x14ac:dyDescent="0.25">
      <c r="A1164" s="10"/>
      <c r="B1164" s="114"/>
      <c r="C1164" s="115"/>
      <c r="D1164" s="115"/>
      <c r="E1164" s="116"/>
      <c r="F1164" s="10"/>
    </row>
    <row r="1165" spans="1:6" x14ac:dyDescent="0.25">
      <c r="A1165" s="10"/>
      <c r="B1165" s="114"/>
      <c r="C1165" s="115"/>
      <c r="D1165" s="115"/>
      <c r="E1165" s="116"/>
      <c r="F1165" s="10"/>
    </row>
    <row r="1166" spans="1:6" x14ac:dyDescent="0.25">
      <c r="A1166" s="10"/>
      <c r="B1166" s="114"/>
      <c r="C1166" s="115"/>
      <c r="D1166" s="115"/>
      <c r="E1166" s="116"/>
      <c r="F1166" s="10"/>
    </row>
    <row r="1167" spans="1:6" x14ac:dyDescent="0.25">
      <c r="A1167" s="10"/>
      <c r="B1167" s="114"/>
      <c r="C1167" s="115"/>
      <c r="D1167" s="115"/>
      <c r="E1167" s="116"/>
      <c r="F1167" s="10"/>
    </row>
    <row r="1168" spans="1:6" x14ac:dyDescent="0.25">
      <c r="A1168" s="10"/>
      <c r="B1168" s="114"/>
      <c r="C1168" s="115"/>
      <c r="D1168" s="115"/>
      <c r="E1168" s="116"/>
      <c r="F1168" s="10"/>
    </row>
    <row r="1169" spans="1:6" x14ac:dyDescent="0.25">
      <c r="A1169" s="10"/>
      <c r="B1169" s="114"/>
      <c r="C1169" s="115"/>
      <c r="D1169" s="115"/>
      <c r="E1169" s="116"/>
      <c r="F1169" s="10"/>
    </row>
    <row r="1170" spans="1:6" x14ac:dyDescent="0.25">
      <c r="A1170" s="10"/>
      <c r="B1170" s="114"/>
      <c r="C1170" s="115"/>
      <c r="D1170" s="115"/>
      <c r="E1170" s="116"/>
      <c r="F1170" s="10"/>
    </row>
    <row r="1171" spans="1:6" x14ac:dyDescent="0.25">
      <c r="A1171" s="10"/>
      <c r="B1171" s="114"/>
      <c r="C1171" s="115"/>
      <c r="D1171" s="115"/>
      <c r="E1171" s="116"/>
      <c r="F1171" s="10"/>
    </row>
    <row r="1172" spans="1:6" x14ac:dyDescent="0.25">
      <c r="A1172" s="10"/>
      <c r="B1172" s="114"/>
      <c r="C1172" s="115"/>
      <c r="D1172" s="115"/>
      <c r="E1172" s="116"/>
      <c r="F1172" s="10"/>
    </row>
    <row r="1173" spans="1:6" x14ac:dyDescent="0.25">
      <c r="A1173" s="10"/>
      <c r="B1173" s="114"/>
      <c r="C1173" s="115"/>
      <c r="D1173" s="115"/>
      <c r="E1173" s="116"/>
      <c r="F1173" s="10"/>
    </row>
    <row r="1174" spans="1:6" x14ac:dyDescent="0.25">
      <c r="A1174" s="10"/>
      <c r="B1174" s="114"/>
      <c r="C1174" s="115"/>
      <c r="D1174" s="115"/>
      <c r="E1174" s="116"/>
      <c r="F1174" s="10"/>
    </row>
    <row r="1175" spans="1:6" x14ac:dyDescent="0.25">
      <c r="A1175" s="10"/>
      <c r="B1175" s="114"/>
      <c r="C1175" s="115"/>
      <c r="D1175" s="115"/>
      <c r="E1175" s="116"/>
      <c r="F1175" s="10"/>
    </row>
    <row r="1176" spans="1:6" x14ac:dyDescent="0.25">
      <c r="A1176" s="10"/>
      <c r="B1176" s="114"/>
      <c r="C1176" s="115"/>
      <c r="D1176" s="115"/>
      <c r="E1176" s="116"/>
      <c r="F1176" s="10"/>
    </row>
    <row r="1177" spans="1:6" x14ac:dyDescent="0.25">
      <c r="A1177" s="10"/>
      <c r="B1177" s="114"/>
      <c r="C1177" s="115"/>
      <c r="D1177" s="115"/>
      <c r="E1177" s="116"/>
      <c r="F1177" s="10"/>
    </row>
    <row r="1178" spans="1:6" x14ac:dyDescent="0.25">
      <c r="A1178" s="10"/>
      <c r="B1178" s="114"/>
      <c r="C1178" s="115"/>
      <c r="D1178" s="115"/>
      <c r="E1178" s="116"/>
      <c r="F1178" s="10"/>
    </row>
    <row r="1179" spans="1:6" x14ac:dyDescent="0.25">
      <c r="A1179" s="10"/>
      <c r="B1179" s="114"/>
      <c r="C1179" s="115"/>
      <c r="D1179" s="115"/>
      <c r="E1179" s="116"/>
      <c r="F1179" s="10"/>
    </row>
    <row r="1180" spans="1:6" x14ac:dyDescent="0.25">
      <c r="A1180" s="10"/>
      <c r="B1180" s="114"/>
      <c r="C1180" s="115"/>
      <c r="D1180" s="115"/>
      <c r="E1180" s="116"/>
      <c r="F1180" s="10"/>
    </row>
    <row r="1181" spans="1:6" x14ac:dyDescent="0.25">
      <c r="A1181" s="10"/>
      <c r="B1181" s="114"/>
      <c r="C1181" s="115"/>
      <c r="D1181" s="115"/>
      <c r="E1181" s="116"/>
      <c r="F1181" s="10"/>
    </row>
    <row r="1182" spans="1:6" x14ac:dyDescent="0.25">
      <c r="A1182" s="10"/>
      <c r="B1182" s="114"/>
      <c r="C1182" s="115"/>
      <c r="D1182" s="115"/>
      <c r="E1182" s="116"/>
      <c r="F1182" s="10"/>
    </row>
    <row r="1183" spans="1:6" x14ac:dyDescent="0.25">
      <c r="A1183" s="10"/>
      <c r="B1183" s="114"/>
      <c r="C1183" s="115"/>
      <c r="D1183" s="115"/>
      <c r="E1183" s="116"/>
      <c r="F1183" s="10"/>
    </row>
    <row r="1184" spans="1:6" x14ac:dyDescent="0.25">
      <c r="A1184" s="10"/>
      <c r="B1184" s="114"/>
      <c r="C1184" s="115"/>
      <c r="D1184" s="115"/>
      <c r="E1184" s="116"/>
      <c r="F1184" s="10"/>
    </row>
    <row r="1185" spans="1:6" x14ac:dyDescent="0.25">
      <c r="A1185" s="10"/>
      <c r="B1185" s="114"/>
      <c r="C1185" s="115"/>
      <c r="D1185" s="115"/>
      <c r="E1185" s="116"/>
      <c r="F1185" s="10"/>
    </row>
    <row r="1186" spans="1:6" x14ac:dyDescent="0.25">
      <c r="A1186" s="10"/>
      <c r="B1186" s="114"/>
      <c r="C1186" s="115"/>
      <c r="D1186" s="115"/>
      <c r="E1186" s="116"/>
      <c r="F1186" s="10"/>
    </row>
    <row r="1187" spans="1:6" x14ac:dyDescent="0.25">
      <c r="A1187" s="10"/>
      <c r="B1187" s="114"/>
      <c r="C1187" s="115"/>
      <c r="D1187" s="115"/>
      <c r="E1187" s="116"/>
      <c r="F1187" s="10"/>
    </row>
    <row r="1188" spans="1:6" x14ac:dyDescent="0.25">
      <c r="A1188" s="10"/>
      <c r="B1188" s="114"/>
      <c r="C1188" s="115"/>
      <c r="D1188" s="115"/>
      <c r="E1188" s="116"/>
      <c r="F1188" s="10"/>
    </row>
    <row r="1189" spans="1:6" x14ac:dyDescent="0.25">
      <c r="A1189" s="10"/>
      <c r="B1189" s="114"/>
      <c r="C1189" s="115"/>
      <c r="D1189" s="115"/>
      <c r="E1189" s="116"/>
      <c r="F1189" s="10"/>
    </row>
    <row r="1190" spans="1:6" x14ac:dyDescent="0.25">
      <c r="A1190" s="10"/>
      <c r="B1190" s="114"/>
      <c r="C1190" s="115"/>
      <c r="D1190" s="115"/>
      <c r="E1190" s="116"/>
      <c r="F1190" s="10"/>
    </row>
    <row r="1191" spans="1:6" x14ac:dyDescent="0.25">
      <c r="A1191" s="10"/>
      <c r="B1191" s="114"/>
      <c r="C1191" s="115"/>
      <c r="D1191" s="115"/>
      <c r="E1191" s="116"/>
      <c r="F1191" s="10"/>
    </row>
    <row r="1192" spans="1:6" x14ac:dyDescent="0.25">
      <c r="A1192" s="10"/>
      <c r="B1192" s="114"/>
      <c r="C1192" s="115"/>
      <c r="D1192" s="115"/>
      <c r="E1192" s="116"/>
      <c r="F1192" s="10"/>
    </row>
    <row r="1193" spans="1:6" x14ac:dyDescent="0.25">
      <c r="A1193" s="10"/>
      <c r="B1193" s="114"/>
      <c r="C1193" s="115"/>
      <c r="D1193" s="115"/>
      <c r="E1193" s="116"/>
      <c r="F1193" s="10"/>
    </row>
    <row r="1194" spans="1:6" x14ac:dyDescent="0.25">
      <c r="A1194" s="10"/>
      <c r="B1194" s="114"/>
      <c r="C1194" s="115"/>
      <c r="D1194" s="115"/>
      <c r="E1194" s="116"/>
      <c r="F1194" s="10"/>
    </row>
    <row r="1195" spans="1:6" x14ac:dyDescent="0.25">
      <c r="A1195" s="10"/>
      <c r="B1195" s="114"/>
      <c r="C1195" s="115"/>
      <c r="D1195" s="115"/>
      <c r="E1195" s="116"/>
      <c r="F1195" s="10"/>
    </row>
    <row r="1196" spans="1:6" x14ac:dyDescent="0.25">
      <c r="A1196" s="10"/>
      <c r="B1196" s="114"/>
      <c r="C1196" s="115"/>
      <c r="D1196" s="115"/>
      <c r="E1196" s="116"/>
      <c r="F1196" s="10"/>
    </row>
    <row r="1197" spans="1:6" x14ac:dyDescent="0.25">
      <c r="A1197" s="10"/>
      <c r="B1197" s="114"/>
      <c r="C1197" s="115"/>
      <c r="D1197" s="115"/>
      <c r="E1197" s="116"/>
      <c r="F1197" s="10"/>
    </row>
    <row r="1198" spans="1:6" x14ac:dyDescent="0.25">
      <c r="A1198" s="10"/>
      <c r="B1198" s="114"/>
      <c r="C1198" s="115"/>
      <c r="D1198" s="115"/>
      <c r="E1198" s="116"/>
      <c r="F1198" s="10"/>
    </row>
    <row r="1199" spans="1:6" x14ac:dyDescent="0.25">
      <c r="A1199" s="10"/>
      <c r="B1199" s="114"/>
      <c r="C1199" s="115"/>
      <c r="D1199" s="115"/>
      <c r="E1199" s="116"/>
      <c r="F1199" s="10"/>
    </row>
    <row r="1200" spans="1:6" x14ac:dyDescent="0.25">
      <c r="A1200" s="10"/>
      <c r="B1200" s="114"/>
      <c r="C1200" s="115"/>
      <c r="D1200" s="115"/>
      <c r="E1200" s="116"/>
      <c r="F1200" s="10"/>
    </row>
    <row r="1201" spans="1:6" x14ac:dyDescent="0.25">
      <c r="A1201" s="10"/>
      <c r="B1201" s="114"/>
      <c r="C1201" s="115"/>
      <c r="D1201" s="115"/>
      <c r="E1201" s="116"/>
      <c r="F1201" s="10"/>
    </row>
    <row r="1202" spans="1:6" x14ac:dyDescent="0.25">
      <c r="A1202" s="10"/>
      <c r="B1202" s="114"/>
      <c r="C1202" s="115"/>
      <c r="D1202" s="115"/>
      <c r="E1202" s="116"/>
      <c r="F1202" s="10"/>
    </row>
    <row r="1203" spans="1:6" x14ac:dyDescent="0.25">
      <c r="A1203" s="10"/>
      <c r="B1203" s="114"/>
      <c r="C1203" s="115"/>
      <c r="D1203" s="115"/>
      <c r="E1203" s="116"/>
      <c r="F1203" s="10"/>
    </row>
    <row r="1204" spans="1:6" x14ac:dyDescent="0.25">
      <c r="A1204" s="10"/>
      <c r="B1204" s="114"/>
      <c r="C1204" s="115"/>
      <c r="D1204" s="115"/>
      <c r="E1204" s="116"/>
      <c r="F1204" s="10"/>
    </row>
    <row r="1205" spans="1:6" x14ac:dyDescent="0.25">
      <c r="A1205" s="10"/>
      <c r="B1205" s="114"/>
      <c r="C1205" s="115"/>
      <c r="D1205" s="115"/>
      <c r="E1205" s="116"/>
      <c r="F1205" s="10"/>
    </row>
    <row r="1206" spans="1:6" x14ac:dyDescent="0.25">
      <c r="A1206" s="10"/>
      <c r="B1206" s="114"/>
      <c r="C1206" s="115"/>
      <c r="D1206" s="115"/>
      <c r="E1206" s="116"/>
      <c r="F1206" s="10"/>
    </row>
    <row r="1207" spans="1:6" x14ac:dyDescent="0.25">
      <c r="A1207" s="10"/>
      <c r="B1207" s="114"/>
      <c r="C1207" s="115"/>
      <c r="D1207" s="115"/>
      <c r="E1207" s="116"/>
      <c r="F1207" s="10"/>
    </row>
    <row r="1208" spans="1:6" x14ac:dyDescent="0.25">
      <c r="A1208" s="10"/>
      <c r="B1208" s="114"/>
      <c r="C1208" s="115"/>
      <c r="D1208" s="115"/>
      <c r="E1208" s="116"/>
      <c r="F1208" s="10"/>
    </row>
    <row r="1209" spans="1:6" x14ac:dyDescent="0.25">
      <c r="A1209" s="10"/>
      <c r="B1209" s="114"/>
      <c r="C1209" s="115"/>
      <c r="D1209" s="115"/>
      <c r="E1209" s="116"/>
      <c r="F1209" s="10"/>
    </row>
    <row r="1210" spans="1:6" x14ac:dyDescent="0.25">
      <c r="A1210" s="10"/>
      <c r="B1210" s="114"/>
      <c r="C1210" s="115"/>
      <c r="D1210" s="115"/>
      <c r="E1210" s="116"/>
      <c r="F1210" s="10"/>
    </row>
    <row r="1211" spans="1:6" x14ac:dyDescent="0.25">
      <c r="A1211" s="10"/>
      <c r="B1211" s="114"/>
      <c r="C1211" s="115"/>
      <c r="D1211" s="115"/>
      <c r="E1211" s="116"/>
      <c r="F1211" s="10"/>
    </row>
    <row r="1212" spans="1:6" x14ac:dyDescent="0.25">
      <c r="A1212" s="10"/>
      <c r="B1212" s="114"/>
      <c r="C1212" s="115"/>
      <c r="D1212" s="115"/>
      <c r="E1212" s="116"/>
      <c r="F1212" s="10"/>
    </row>
    <row r="1213" spans="1:6" x14ac:dyDescent="0.25">
      <c r="A1213" s="10"/>
      <c r="B1213" s="114"/>
      <c r="C1213" s="115"/>
      <c r="D1213" s="115"/>
      <c r="E1213" s="116"/>
      <c r="F1213" s="10"/>
    </row>
    <row r="1214" spans="1:6" x14ac:dyDescent="0.25">
      <c r="A1214" s="10"/>
      <c r="B1214" s="114"/>
      <c r="C1214" s="115"/>
      <c r="D1214" s="115"/>
      <c r="E1214" s="116"/>
      <c r="F1214" s="10"/>
    </row>
    <row r="1215" spans="1:6" x14ac:dyDescent="0.25">
      <c r="A1215" s="10"/>
      <c r="B1215" s="114"/>
      <c r="C1215" s="115"/>
      <c r="D1215" s="115"/>
      <c r="E1215" s="116"/>
      <c r="F1215" s="10"/>
    </row>
    <row r="1216" spans="1:6" x14ac:dyDescent="0.25">
      <c r="A1216" s="10"/>
      <c r="B1216" s="114"/>
      <c r="C1216" s="115"/>
      <c r="D1216" s="115"/>
      <c r="E1216" s="116"/>
      <c r="F1216" s="10"/>
    </row>
    <row r="1217" spans="1:6" x14ac:dyDescent="0.25">
      <c r="A1217" s="10"/>
      <c r="B1217" s="114"/>
      <c r="C1217" s="115"/>
      <c r="D1217" s="115"/>
      <c r="E1217" s="116"/>
      <c r="F1217" s="10"/>
    </row>
    <row r="1218" spans="1:6" x14ac:dyDescent="0.25">
      <c r="A1218" s="10"/>
      <c r="B1218" s="114"/>
      <c r="C1218" s="115"/>
      <c r="D1218" s="115"/>
      <c r="E1218" s="116"/>
      <c r="F1218" s="10"/>
    </row>
    <row r="1219" spans="1:6" x14ac:dyDescent="0.25">
      <c r="A1219" s="10"/>
      <c r="B1219" s="114"/>
      <c r="C1219" s="115"/>
      <c r="D1219" s="115"/>
      <c r="E1219" s="116"/>
      <c r="F1219" s="10"/>
    </row>
    <row r="1220" spans="1:6" x14ac:dyDescent="0.25">
      <c r="A1220" s="10"/>
      <c r="B1220" s="114"/>
      <c r="C1220" s="115"/>
      <c r="D1220" s="115"/>
      <c r="E1220" s="116"/>
      <c r="F1220" s="10"/>
    </row>
    <row r="1221" spans="1:6" x14ac:dyDescent="0.25">
      <c r="A1221" s="10"/>
      <c r="B1221" s="114"/>
      <c r="C1221" s="115"/>
      <c r="D1221" s="115"/>
      <c r="E1221" s="116"/>
      <c r="F1221" s="10"/>
    </row>
    <row r="1222" spans="1:6" x14ac:dyDescent="0.25">
      <c r="A1222" s="10"/>
      <c r="B1222" s="114"/>
      <c r="C1222" s="115"/>
      <c r="D1222" s="115"/>
      <c r="E1222" s="116"/>
      <c r="F1222" s="10"/>
    </row>
    <row r="1223" spans="1:6" x14ac:dyDescent="0.25">
      <c r="A1223" s="10"/>
      <c r="B1223" s="114"/>
      <c r="C1223" s="115"/>
      <c r="D1223" s="115"/>
      <c r="E1223" s="116"/>
      <c r="F1223" s="10"/>
    </row>
    <row r="1224" spans="1:6" x14ac:dyDescent="0.25">
      <c r="A1224" s="10"/>
      <c r="B1224" s="114"/>
      <c r="C1224" s="115"/>
      <c r="D1224" s="115"/>
      <c r="E1224" s="116"/>
      <c r="F1224" s="10"/>
    </row>
    <row r="1225" spans="1:6" x14ac:dyDescent="0.25">
      <c r="A1225" s="10"/>
      <c r="B1225" s="114"/>
      <c r="C1225" s="115"/>
      <c r="D1225" s="115"/>
      <c r="E1225" s="116"/>
      <c r="F1225" s="10"/>
    </row>
    <row r="1226" spans="1:6" x14ac:dyDescent="0.25">
      <c r="A1226" s="10"/>
      <c r="B1226" s="114"/>
      <c r="C1226" s="115"/>
      <c r="D1226" s="115"/>
      <c r="E1226" s="116"/>
      <c r="F1226" s="10"/>
    </row>
    <row r="1227" spans="1:6" x14ac:dyDescent="0.25">
      <c r="A1227" s="10"/>
      <c r="B1227" s="114"/>
      <c r="C1227" s="115"/>
      <c r="D1227" s="115"/>
      <c r="E1227" s="116"/>
      <c r="F1227" s="10"/>
    </row>
    <row r="1228" spans="1:6" x14ac:dyDescent="0.25">
      <c r="A1228" s="10"/>
      <c r="B1228" s="114"/>
      <c r="C1228" s="115"/>
      <c r="D1228" s="115"/>
      <c r="E1228" s="116"/>
      <c r="F1228" s="10"/>
    </row>
    <row r="1229" spans="1:6" x14ac:dyDescent="0.25">
      <c r="A1229" s="10"/>
      <c r="B1229" s="114"/>
      <c r="C1229" s="115"/>
      <c r="D1229" s="115"/>
      <c r="E1229" s="116"/>
      <c r="F1229" s="10"/>
    </row>
    <row r="1230" spans="1:6" x14ac:dyDescent="0.25">
      <c r="A1230" s="10"/>
      <c r="B1230" s="114"/>
      <c r="C1230" s="115"/>
      <c r="D1230" s="115"/>
      <c r="E1230" s="116"/>
      <c r="F1230" s="10"/>
    </row>
    <row r="1231" spans="1:6" x14ac:dyDescent="0.25">
      <c r="A1231" s="10"/>
      <c r="B1231" s="114"/>
      <c r="C1231" s="115"/>
      <c r="D1231" s="115"/>
      <c r="E1231" s="116"/>
      <c r="F1231" s="10"/>
    </row>
    <row r="1232" spans="1:6" x14ac:dyDescent="0.25">
      <c r="A1232" s="10"/>
      <c r="B1232" s="114"/>
      <c r="C1232" s="115"/>
      <c r="D1232" s="115"/>
      <c r="E1232" s="116"/>
      <c r="F1232" s="10"/>
    </row>
    <row r="1233" spans="1:6" x14ac:dyDescent="0.25">
      <c r="A1233" s="10"/>
      <c r="B1233" s="114"/>
      <c r="C1233" s="115"/>
      <c r="D1233" s="115"/>
      <c r="E1233" s="116"/>
      <c r="F1233" s="10"/>
    </row>
    <row r="1234" spans="1:6" x14ac:dyDescent="0.25">
      <c r="A1234" s="10"/>
      <c r="B1234" s="114"/>
      <c r="C1234" s="115"/>
      <c r="D1234" s="115"/>
      <c r="E1234" s="116"/>
      <c r="F1234" s="10"/>
    </row>
    <row r="1235" spans="1:6" x14ac:dyDescent="0.25">
      <c r="A1235" s="10"/>
      <c r="B1235" s="114"/>
      <c r="C1235" s="115"/>
      <c r="D1235" s="115"/>
      <c r="E1235" s="116"/>
      <c r="F1235" s="10"/>
    </row>
    <row r="1236" spans="1:6" x14ac:dyDescent="0.25">
      <c r="A1236" s="10"/>
      <c r="B1236" s="114"/>
      <c r="C1236" s="115"/>
      <c r="D1236" s="115"/>
      <c r="E1236" s="116"/>
      <c r="F1236" s="10"/>
    </row>
    <row r="1237" spans="1:6" x14ac:dyDescent="0.25">
      <c r="A1237" s="10"/>
      <c r="B1237" s="114"/>
      <c r="C1237" s="115"/>
      <c r="D1237" s="115"/>
      <c r="E1237" s="116"/>
      <c r="F1237" s="10"/>
    </row>
    <row r="1238" spans="1:6" x14ac:dyDescent="0.25">
      <c r="A1238" s="10"/>
      <c r="B1238" s="114"/>
      <c r="C1238" s="115"/>
      <c r="D1238" s="115"/>
      <c r="E1238" s="116"/>
      <c r="F1238" s="10"/>
    </row>
    <row r="1239" spans="1:6" x14ac:dyDescent="0.25">
      <c r="A1239" s="10"/>
      <c r="B1239" s="114"/>
      <c r="C1239" s="115"/>
      <c r="D1239" s="115"/>
      <c r="E1239" s="116"/>
      <c r="F1239" s="10"/>
    </row>
    <row r="1240" spans="1:6" x14ac:dyDescent="0.25">
      <c r="A1240" s="10"/>
      <c r="B1240" s="114"/>
      <c r="C1240" s="115"/>
      <c r="D1240" s="115"/>
      <c r="E1240" s="116"/>
      <c r="F1240" s="10"/>
    </row>
    <row r="1241" spans="1:6" x14ac:dyDescent="0.25">
      <c r="A1241" s="10"/>
      <c r="B1241" s="114"/>
      <c r="C1241" s="115"/>
      <c r="D1241" s="115"/>
      <c r="E1241" s="116"/>
      <c r="F1241" s="10"/>
    </row>
    <row r="1242" spans="1:6" x14ac:dyDescent="0.25">
      <c r="A1242" s="10"/>
      <c r="B1242" s="114"/>
      <c r="C1242" s="115"/>
      <c r="D1242" s="115"/>
      <c r="E1242" s="116"/>
      <c r="F1242" s="10"/>
    </row>
    <row r="1243" spans="1:6" x14ac:dyDescent="0.25">
      <c r="A1243" s="10"/>
      <c r="B1243" s="114"/>
      <c r="C1243" s="115"/>
      <c r="D1243" s="115"/>
      <c r="E1243" s="116"/>
      <c r="F1243" s="10"/>
    </row>
    <row r="1244" spans="1:6" x14ac:dyDescent="0.25">
      <c r="A1244" s="10"/>
      <c r="B1244" s="114"/>
      <c r="C1244" s="115"/>
      <c r="D1244" s="115"/>
      <c r="E1244" s="116"/>
      <c r="F1244" s="10"/>
    </row>
    <row r="1245" spans="1:6" x14ac:dyDescent="0.25">
      <c r="A1245" s="10"/>
      <c r="B1245" s="114"/>
      <c r="C1245" s="115"/>
      <c r="D1245" s="115"/>
      <c r="E1245" s="116"/>
      <c r="F1245" s="10"/>
    </row>
    <row r="1246" spans="1:6" x14ac:dyDescent="0.25">
      <c r="A1246" s="10"/>
      <c r="B1246" s="114"/>
      <c r="C1246" s="115"/>
      <c r="D1246" s="115"/>
      <c r="E1246" s="116"/>
      <c r="F1246" s="10"/>
    </row>
    <row r="1247" spans="1:6" x14ac:dyDescent="0.25">
      <c r="A1247" s="10"/>
      <c r="B1247" s="114"/>
      <c r="C1247" s="115"/>
      <c r="D1247" s="115"/>
      <c r="E1247" s="116"/>
      <c r="F1247" s="10"/>
    </row>
    <row r="1248" spans="1:6" x14ac:dyDescent="0.25">
      <c r="A1248" s="10"/>
      <c r="B1248" s="114"/>
      <c r="C1248" s="115"/>
      <c r="D1248" s="115"/>
      <c r="E1248" s="116"/>
      <c r="F1248" s="10"/>
    </row>
    <row r="1249" spans="1:6" x14ac:dyDescent="0.25">
      <c r="A1249" s="10"/>
      <c r="B1249" s="114"/>
      <c r="C1249" s="115"/>
      <c r="D1249" s="115"/>
      <c r="E1249" s="116"/>
      <c r="F1249" s="10"/>
    </row>
    <row r="1250" spans="1:6" x14ac:dyDescent="0.25">
      <c r="A1250" s="10"/>
      <c r="B1250" s="114"/>
      <c r="C1250" s="115"/>
      <c r="D1250" s="115"/>
      <c r="E1250" s="116"/>
      <c r="F1250" s="10"/>
    </row>
    <row r="1251" spans="1:6" x14ac:dyDescent="0.25">
      <c r="A1251" s="10"/>
      <c r="B1251" s="114"/>
      <c r="C1251" s="115"/>
      <c r="D1251" s="115"/>
      <c r="E1251" s="116"/>
      <c r="F1251" s="10"/>
    </row>
    <row r="1252" spans="1:6" x14ac:dyDescent="0.25">
      <c r="A1252" s="10"/>
      <c r="B1252" s="114"/>
      <c r="C1252" s="115"/>
      <c r="D1252" s="115"/>
      <c r="E1252" s="116"/>
      <c r="F1252" s="10"/>
    </row>
    <row r="1253" spans="1:6" x14ac:dyDescent="0.25">
      <c r="A1253" s="10"/>
      <c r="B1253" s="114"/>
      <c r="C1253" s="115"/>
      <c r="D1253" s="115"/>
      <c r="E1253" s="116"/>
      <c r="F1253" s="10"/>
    </row>
    <row r="1254" spans="1:6" x14ac:dyDescent="0.25">
      <c r="A1254" s="10"/>
      <c r="B1254" s="114"/>
      <c r="C1254" s="115"/>
      <c r="D1254" s="115"/>
      <c r="E1254" s="116"/>
      <c r="F1254" s="10"/>
    </row>
    <row r="1255" spans="1:6" x14ac:dyDescent="0.25">
      <c r="A1255" s="10"/>
      <c r="B1255" s="114"/>
      <c r="C1255" s="115"/>
      <c r="D1255" s="115"/>
      <c r="E1255" s="116"/>
      <c r="F1255" s="10"/>
    </row>
    <row r="1256" spans="1:6" x14ac:dyDescent="0.25">
      <c r="A1256" s="10"/>
      <c r="B1256" s="114"/>
      <c r="C1256" s="115"/>
      <c r="D1256" s="115"/>
      <c r="E1256" s="116"/>
      <c r="F1256" s="10"/>
    </row>
    <row r="1257" spans="1:6" x14ac:dyDescent="0.25">
      <c r="A1257" s="10"/>
      <c r="B1257" s="114"/>
      <c r="C1257" s="115"/>
      <c r="D1257" s="115"/>
      <c r="E1257" s="116"/>
      <c r="F1257" s="10"/>
    </row>
    <row r="1258" spans="1:6" x14ac:dyDescent="0.25">
      <c r="A1258" s="10"/>
      <c r="B1258" s="114"/>
      <c r="C1258" s="115"/>
      <c r="D1258" s="115"/>
      <c r="E1258" s="116"/>
      <c r="F1258" s="10"/>
    </row>
    <row r="1259" spans="1:6" x14ac:dyDescent="0.25">
      <c r="A1259" s="10"/>
      <c r="B1259" s="114"/>
      <c r="C1259" s="115"/>
      <c r="D1259" s="115"/>
      <c r="E1259" s="116"/>
      <c r="F1259" s="10"/>
    </row>
    <row r="1260" spans="1:6" x14ac:dyDescent="0.25">
      <c r="A1260" s="10"/>
      <c r="B1260" s="114"/>
      <c r="C1260" s="115"/>
      <c r="D1260" s="115"/>
      <c r="E1260" s="116"/>
      <c r="F1260" s="10"/>
    </row>
    <row r="1261" spans="1:6" x14ac:dyDescent="0.25">
      <c r="A1261" s="10"/>
      <c r="B1261" s="114"/>
      <c r="C1261" s="115"/>
      <c r="D1261" s="115"/>
      <c r="E1261" s="116"/>
      <c r="F1261" s="10"/>
    </row>
    <row r="1262" spans="1:6" x14ac:dyDescent="0.25">
      <c r="A1262" s="10"/>
      <c r="B1262" s="114"/>
      <c r="C1262" s="115"/>
      <c r="D1262" s="115"/>
      <c r="E1262" s="116"/>
      <c r="F1262" s="10"/>
    </row>
    <row r="1263" spans="1:6" x14ac:dyDescent="0.25">
      <c r="A1263" s="10"/>
      <c r="B1263" s="114"/>
      <c r="C1263" s="115"/>
      <c r="D1263" s="115"/>
      <c r="E1263" s="116"/>
      <c r="F1263" s="10"/>
    </row>
    <row r="1264" spans="1:6" x14ac:dyDescent="0.25">
      <c r="A1264" s="10"/>
      <c r="B1264" s="114"/>
      <c r="C1264" s="115"/>
      <c r="D1264" s="115"/>
      <c r="E1264" s="116"/>
      <c r="F1264" s="10"/>
    </row>
    <row r="1265" spans="1:6" x14ac:dyDescent="0.25">
      <c r="A1265" s="10"/>
      <c r="B1265" s="114"/>
      <c r="C1265" s="115"/>
      <c r="D1265" s="115"/>
      <c r="E1265" s="116"/>
      <c r="F1265" s="10"/>
    </row>
    <row r="1266" spans="1:6" x14ac:dyDescent="0.25">
      <c r="A1266" s="10"/>
      <c r="B1266" s="114"/>
      <c r="C1266" s="115"/>
      <c r="D1266" s="115"/>
      <c r="E1266" s="116"/>
      <c r="F1266" s="10"/>
    </row>
    <row r="1267" spans="1:6" x14ac:dyDescent="0.25">
      <c r="A1267" s="10"/>
      <c r="B1267" s="114"/>
      <c r="C1267" s="115"/>
      <c r="D1267" s="115"/>
      <c r="E1267" s="116"/>
      <c r="F1267" s="10"/>
    </row>
    <row r="1268" spans="1:6" x14ac:dyDescent="0.25">
      <c r="A1268" s="10"/>
      <c r="B1268" s="114"/>
      <c r="C1268" s="115"/>
      <c r="D1268" s="115"/>
      <c r="E1268" s="116"/>
      <c r="F1268" s="10"/>
    </row>
    <row r="1269" spans="1:6" x14ac:dyDescent="0.25">
      <c r="A1269" s="10"/>
      <c r="B1269" s="114"/>
      <c r="C1269" s="115"/>
      <c r="D1269" s="115"/>
      <c r="E1269" s="116"/>
      <c r="F1269" s="10"/>
    </row>
    <row r="1270" spans="1:6" x14ac:dyDescent="0.25">
      <c r="A1270" s="10"/>
      <c r="B1270" s="114"/>
      <c r="C1270" s="115"/>
      <c r="D1270" s="115"/>
      <c r="E1270" s="116"/>
      <c r="F1270" s="10"/>
    </row>
    <row r="1271" spans="1:6" x14ac:dyDescent="0.25">
      <c r="A1271" s="10"/>
      <c r="B1271" s="114"/>
      <c r="C1271" s="115"/>
      <c r="D1271" s="115"/>
      <c r="E1271" s="116"/>
      <c r="F1271" s="10"/>
    </row>
    <row r="1272" spans="1:6" x14ac:dyDescent="0.25">
      <c r="A1272" s="10"/>
      <c r="B1272" s="114"/>
      <c r="C1272" s="115"/>
      <c r="D1272" s="115"/>
      <c r="E1272" s="116"/>
      <c r="F1272" s="10"/>
    </row>
    <row r="1273" spans="1:6" x14ac:dyDescent="0.25">
      <c r="A1273" s="10"/>
      <c r="B1273" s="114"/>
      <c r="C1273" s="115"/>
      <c r="D1273" s="115"/>
      <c r="E1273" s="116"/>
      <c r="F1273" s="10"/>
    </row>
    <row r="1274" spans="1:6" x14ac:dyDescent="0.25">
      <c r="A1274" s="10"/>
      <c r="B1274" s="114"/>
      <c r="C1274" s="115"/>
      <c r="D1274" s="115"/>
      <c r="E1274" s="116"/>
      <c r="F1274" s="10"/>
    </row>
    <row r="1275" spans="1:6" x14ac:dyDescent="0.25">
      <c r="A1275" s="10"/>
      <c r="B1275" s="114"/>
      <c r="C1275" s="115"/>
      <c r="D1275" s="115"/>
      <c r="E1275" s="116"/>
      <c r="F1275" s="10"/>
    </row>
    <row r="1276" spans="1:6" x14ac:dyDescent="0.25">
      <c r="A1276" s="10"/>
      <c r="B1276" s="114"/>
      <c r="C1276" s="115"/>
      <c r="D1276" s="115"/>
      <c r="E1276" s="116"/>
      <c r="F1276" s="10"/>
    </row>
    <row r="1277" spans="1:6" x14ac:dyDescent="0.25">
      <c r="A1277" s="10"/>
      <c r="B1277" s="114"/>
      <c r="C1277" s="115"/>
      <c r="D1277" s="115"/>
      <c r="E1277" s="116"/>
      <c r="F1277" s="10"/>
    </row>
    <row r="1278" spans="1:6" x14ac:dyDescent="0.25">
      <c r="A1278" s="10"/>
      <c r="B1278" s="114"/>
      <c r="C1278" s="115"/>
      <c r="D1278" s="115"/>
      <c r="E1278" s="116"/>
      <c r="F1278" s="10"/>
    </row>
    <row r="1279" spans="1:6" x14ac:dyDescent="0.25">
      <c r="A1279" s="10"/>
      <c r="B1279" s="114"/>
      <c r="C1279" s="115"/>
      <c r="D1279" s="115"/>
      <c r="E1279" s="116"/>
      <c r="F1279" s="10"/>
    </row>
    <row r="1280" spans="1:6" x14ac:dyDescent="0.25">
      <c r="A1280" s="10"/>
      <c r="B1280" s="114"/>
      <c r="C1280" s="115"/>
      <c r="D1280" s="115"/>
      <c r="E1280" s="116"/>
      <c r="F1280" s="10"/>
    </row>
    <row r="1281" spans="1:6" x14ac:dyDescent="0.25">
      <c r="A1281" s="10"/>
      <c r="B1281" s="114"/>
      <c r="C1281" s="115"/>
      <c r="D1281" s="115"/>
      <c r="E1281" s="116"/>
      <c r="F1281" s="10"/>
    </row>
    <row r="1282" spans="1:6" x14ac:dyDescent="0.25">
      <c r="A1282" s="10"/>
      <c r="B1282" s="114"/>
      <c r="C1282" s="115"/>
      <c r="D1282" s="115"/>
      <c r="E1282" s="116"/>
      <c r="F1282" s="10"/>
    </row>
    <row r="1283" spans="1:6" x14ac:dyDescent="0.25">
      <c r="A1283" s="10"/>
      <c r="B1283" s="114"/>
      <c r="C1283" s="115"/>
      <c r="D1283" s="115"/>
      <c r="E1283" s="116"/>
      <c r="F1283" s="10"/>
    </row>
    <row r="1284" spans="1:6" x14ac:dyDescent="0.25">
      <c r="A1284" s="10"/>
      <c r="B1284" s="114"/>
      <c r="C1284" s="115"/>
      <c r="D1284" s="115"/>
      <c r="E1284" s="116"/>
      <c r="F1284" s="10"/>
    </row>
    <row r="1285" spans="1:6" x14ac:dyDescent="0.25">
      <c r="A1285" s="10"/>
      <c r="B1285" s="114"/>
      <c r="C1285" s="115"/>
      <c r="D1285" s="115"/>
      <c r="E1285" s="116"/>
      <c r="F1285" s="10"/>
    </row>
    <row r="1286" spans="1:6" x14ac:dyDescent="0.25">
      <c r="A1286" s="10"/>
      <c r="B1286" s="114"/>
      <c r="C1286" s="115"/>
      <c r="D1286" s="115"/>
      <c r="E1286" s="116"/>
      <c r="F1286" s="10"/>
    </row>
    <row r="1287" spans="1:6" x14ac:dyDescent="0.25">
      <c r="A1287" s="10"/>
      <c r="B1287" s="114"/>
      <c r="C1287" s="115"/>
      <c r="D1287" s="115"/>
      <c r="E1287" s="116"/>
      <c r="F1287" s="10"/>
    </row>
    <row r="1288" spans="1:6" x14ac:dyDescent="0.25">
      <c r="A1288" s="10"/>
      <c r="B1288" s="114"/>
      <c r="C1288" s="115"/>
      <c r="D1288" s="115"/>
      <c r="E1288" s="116"/>
      <c r="F1288" s="10"/>
    </row>
    <row r="1289" spans="1:6" x14ac:dyDescent="0.25">
      <c r="A1289" s="10"/>
      <c r="B1289" s="114"/>
      <c r="C1289" s="115"/>
      <c r="D1289" s="115"/>
      <c r="E1289" s="116"/>
      <c r="F1289" s="10"/>
    </row>
    <row r="1290" spans="1:6" x14ac:dyDescent="0.25">
      <c r="A1290" s="10"/>
      <c r="B1290" s="114"/>
      <c r="C1290" s="115"/>
      <c r="D1290" s="115"/>
      <c r="E1290" s="116"/>
      <c r="F1290" s="10"/>
    </row>
    <row r="1291" spans="1:6" x14ac:dyDescent="0.25">
      <c r="A1291" s="10"/>
      <c r="B1291" s="114"/>
      <c r="C1291" s="115"/>
      <c r="D1291" s="115"/>
      <c r="E1291" s="116"/>
      <c r="F1291" s="10"/>
    </row>
    <row r="1292" spans="1:6" x14ac:dyDescent="0.25">
      <c r="A1292" s="10"/>
      <c r="B1292" s="114"/>
      <c r="C1292" s="115"/>
      <c r="D1292" s="115"/>
      <c r="E1292" s="116"/>
      <c r="F1292" s="10"/>
    </row>
    <row r="1293" spans="1:6" x14ac:dyDescent="0.25">
      <c r="A1293" s="10"/>
      <c r="B1293" s="114"/>
      <c r="C1293" s="115"/>
      <c r="D1293" s="115"/>
      <c r="E1293" s="116"/>
      <c r="F1293" s="10"/>
    </row>
    <row r="1294" spans="1:6" x14ac:dyDescent="0.25">
      <c r="A1294" s="10"/>
      <c r="B1294" s="114"/>
      <c r="C1294" s="115"/>
      <c r="D1294" s="115"/>
      <c r="E1294" s="116"/>
      <c r="F1294" s="10"/>
    </row>
    <row r="1295" spans="1:6" x14ac:dyDescent="0.25">
      <c r="A1295" s="10"/>
      <c r="B1295" s="114"/>
      <c r="C1295" s="115"/>
      <c r="D1295" s="115"/>
      <c r="E1295" s="116"/>
      <c r="F1295" s="10"/>
    </row>
    <row r="1296" spans="1:6" x14ac:dyDescent="0.25">
      <c r="A1296" s="10"/>
      <c r="B1296" s="114"/>
      <c r="C1296" s="115"/>
      <c r="D1296" s="115"/>
      <c r="E1296" s="116"/>
      <c r="F1296" s="10"/>
    </row>
    <row r="1297" spans="1:6" x14ac:dyDescent="0.25">
      <c r="A1297" s="10"/>
      <c r="B1297" s="114"/>
      <c r="C1297" s="115"/>
      <c r="D1297" s="115"/>
      <c r="E1297" s="116"/>
      <c r="F1297" s="10"/>
    </row>
    <row r="1298" spans="1:6" x14ac:dyDescent="0.25">
      <c r="A1298" s="10"/>
      <c r="B1298" s="114"/>
      <c r="C1298" s="115"/>
      <c r="D1298" s="115"/>
      <c r="E1298" s="116"/>
      <c r="F1298" s="10"/>
    </row>
    <row r="1299" spans="1:6" x14ac:dyDescent="0.25">
      <c r="A1299" s="10"/>
      <c r="B1299" s="114"/>
      <c r="C1299" s="115"/>
      <c r="D1299" s="115"/>
      <c r="E1299" s="116"/>
      <c r="F1299" s="10"/>
    </row>
    <row r="1300" spans="1:6" x14ac:dyDescent="0.25">
      <c r="A1300" s="10"/>
      <c r="B1300" s="114"/>
      <c r="C1300" s="115"/>
      <c r="D1300" s="115"/>
      <c r="E1300" s="116"/>
      <c r="F1300" s="10"/>
    </row>
    <row r="1301" spans="1:6" x14ac:dyDescent="0.25">
      <c r="A1301" s="10"/>
      <c r="B1301" s="114"/>
      <c r="C1301" s="115"/>
      <c r="D1301" s="115"/>
      <c r="E1301" s="116"/>
      <c r="F1301" s="10"/>
    </row>
    <row r="1302" spans="1:6" x14ac:dyDescent="0.25">
      <c r="A1302" s="10"/>
      <c r="B1302" s="114"/>
      <c r="C1302" s="115"/>
      <c r="D1302" s="115"/>
      <c r="E1302" s="116"/>
      <c r="F1302" s="10"/>
    </row>
    <row r="1303" spans="1:6" x14ac:dyDescent="0.25">
      <c r="A1303" s="10"/>
      <c r="B1303" s="114"/>
      <c r="C1303" s="115"/>
      <c r="D1303" s="115"/>
      <c r="E1303" s="116"/>
      <c r="F1303" s="10"/>
    </row>
    <row r="1304" spans="1:6" x14ac:dyDescent="0.25">
      <c r="A1304" s="10"/>
      <c r="B1304" s="114"/>
      <c r="C1304" s="115"/>
      <c r="D1304" s="115"/>
      <c r="E1304" s="116"/>
      <c r="F1304" s="10"/>
    </row>
    <row r="1305" spans="1:6" x14ac:dyDescent="0.25">
      <c r="A1305" s="10"/>
      <c r="B1305" s="114"/>
      <c r="C1305" s="115"/>
      <c r="D1305" s="115"/>
      <c r="E1305" s="116"/>
      <c r="F1305" s="10"/>
    </row>
    <row r="1306" spans="1:6" x14ac:dyDescent="0.25">
      <c r="A1306" s="10"/>
      <c r="B1306" s="114"/>
      <c r="C1306" s="115"/>
      <c r="D1306" s="115"/>
      <c r="E1306" s="116"/>
      <c r="F1306" s="10"/>
    </row>
    <row r="1307" spans="1:6" x14ac:dyDescent="0.25">
      <c r="A1307" s="10"/>
      <c r="B1307" s="114"/>
      <c r="C1307" s="115"/>
      <c r="D1307" s="115"/>
      <c r="E1307" s="116"/>
      <c r="F1307" s="10"/>
    </row>
    <row r="1308" spans="1:6" x14ac:dyDescent="0.25">
      <c r="A1308" s="10"/>
      <c r="B1308" s="114"/>
      <c r="C1308" s="115"/>
      <c r="D1308" s="115"/>
      <c r="E1308" s="116"/>
      <c r="F1308" s="10"/>
    </row>
    <row r="1309" spans="1:6" x14ac:dyDescent="0.25">
      <c r="A1309" s="10"/>
      <c r="B1309" s="114"/>
      <c r="C1309" s="115"/>
      <c r="D1309" s="115"/>
      <c r="E1309" s="116"/>
      <c r="F1309" s="10"/>
    </row>
    <row r="1310" spans="1:6" x14ac:dyDescent="0.25">
      <c r="A1310" s="10"/>
      <c r="B1310" s="114"/>
      <c r="C1310" s="115"/>
      <c r="D1310" s="115"/>
      <c r="E1310" s="116"/>
      <c r="F1310" s="10"/>
    </row>
    <row r="1311" spans="1:6" x14ac:dyDescent="0.25">
      <c r="A1311" s="10"/>
      <c r="B1311" s="114"/>
      <c r="C1311" s="115"/>
      <c r="D1311" s="115"/>
      <c r="E1311" s="116"/>
      <c r="F1311" s="10"/>
    </row>
    <row r="1312" spans="1:6" x14ac:dyDescent="0.25">
      <c r="A1312" s="10"/>
      <c r="B1312" s="114"/>
      <c r="C1312" s="115"/>
      <c r="D1312" s="115"/>
      <c r="E1312" s="116"/>
      <c r="F1312" s="10"/>
    </row>
    <row r="1313" spans="1:6" x14ac:dyDescent="0.25">
      <c r="A1313" s="10"/>
      <c r="B1313" s="114"/>
      <c r="C1313" s="115"/>
      <c r="D1313" s="115"/>
      <c r="E1313" s="116"/>
      <c r="F1313" s="10"/>
    </row>
    <row r="1314" spans="1:6" x14ac:dyDescent="0.25">
      <c r="A1314" s="10"/>
      <c r="B1314" s="114"/>
      <c r="C1314" s="115"/>
      <c r="D1314" s="115"/>
      <c r="E1314" s="116"/>
      <c r="F1314" s="10"/>
    </row>
    <row r="1315" spans="1:6" x14ac:dyDescent="0.25">
      <c r="A1315" s="10"/>
      <c r="B1315" s="114"/>
      <c r="C1315" s="115"/>
      <c r="D1315" s="115"/>
      <c r="E1315" s="116"/>
      <c r="F1315" s="10"/>
    </row>
    <row r="1316" spans="1:6" x14ac:dyDescent="0.25">
      <c r="A1316" s="10"/>
      <c r="B1316" s="114"/>
      <c r="C1316" s="115"/>
      <c r="D1316" s="115"/>
      <c r="E1316" s="116"/>
      <c r="F1316" s="10"/>
    </row>
    <row r="1317" spans="1:6" x14ac:dyDescent="0.25">
      <c r="A1317" s="10"/>
      <c r="B1317" s="114"/>
      <c r="C1317" s="115"/>
      <c r="D1317" s="115"/>
      <c r="E1317" s="116"/>
      <c r="F1317" s="10"/>
    </row>
    <row r="1318" spans="1:6" x14ac:dyDescent="0.25">
      <c r="A1318" s="10"/>
      <c r="B1318" s="114"/>
      <c r="C1318" s="115"/>
      <c r="D1318" s="115"/>
      <c r="E1318" s="116"/>
      <c r="F1318" s="10"/>
    </row>
    <row r="1319" spans="1:6" x14ac:dyDescent="0.25">
      <c r="A1319" s="10"/>
      <c r="B1319" s="114"/>
      <c r="C1319" s="115"/>
      <c r="D1319" s="115"/>
      <c r="E1319" s="116"/>
      <c r="F1319" s="10"/>
    </row>
    <row r="1320" spans="1:6" x14ac:dyDescent="0.25">
      <c r="A1320" s="10"/>
      <c r="B1320" s="114"/>
      <c r="C1320" s="115"/>
      <c r="D1320" s="115"/>
      <c r="E1320" s="116"/>
      <c r="F1320" s="10"/>
    </row>
    <row r="1321" spans="1:6" x14ac:dyDescent="0.25">
      <c r="A1321" s="10"/>
      <c r="B1321" s="114"/>
      <c r="C1321" s="115"/>
      <c r="D1321" s="115"/>
      <c r="E1321" s="116"/>
      <c r="F1321" s="10"/>
    </row>
    <row r="1322" spans="1:6" x14ac:dyDescent="0.25">
      <c r="A1322" s="10"/>
      <c r="B1322" s="114"/>
      <c r="C1322" s="115"/>
      <c r="D1322" s="115"/>
      <c r="E1322" s="116"/>
      <c r="F1322" s="10"/>
    </row>
    <row r="1323" spans="1:6" x14ac:dyDescent="0.25">
      <c r="A1323" s="10"/>
      <c r="B1323" s="114"/>
      <c r="C1323" s="115"/>
      <c r="D1323" s="115"/>
      <c r="E1323" s="116"/>
      <c r="F1323" s="10"/>
    </row>
    <row r="1324" spans="1:6" x14ac:dyDescent="0.25">
      <c r="A1324" s="10"/>
      <c r="B1324" s="114"/>
      <c r="C1324" s="115"/>
      <c r="D1324" s="115"/>
      <c r="E1324" s="116"/>
      <c r="F1324" s="10"/>
    </row>
    <row r="1325" spans="1:6" x14ac:dyDescent="0.25">
      <c r="A1325" s="10"/>
      <c r="B1325" s="114"/>
      <c r="C1325" s="115"/>
      <c r="D1325" s="115"/>
      <c r="E1325" s="116"/>
      <c r="F1325" s="10"/>
    </row>
    <row r="1326" spans="1:6" x14ac:dyDescent="0.25">
      <c r="A1326" s="10"/>
      <c r="B1326" s="114"/>
      <c r="C1326" s="115"/>
      <c r="D1326" s="115"/>
      <c r="E1326" s="116"/>
      <c r="F1326" s="10"/>
    </row>
    <row r="1327" spans="1:6" x14ac:dyDescent="0.25">
      <c r="A1327" s="10"/>
      <c r="B1327" s="114"/>
      <c r="C1327" s="115"/>
      <c r="D1327" s="115"/>
      <c r="E1327" s="116"/>
      <c r="F1327" s="10"/>
    </row>
    <row r="1328" spans="1:6" x14ac:dyDescent="0.25">
      <c r="A1328" s="10"/>
      <c r="B1328" s="114"/>
      <c r="C1328" s="115"/>
      <c r="D1328" s="115"/>
      <c r="E1328" s="116"/>
      <c r="F1328" s="10"/>
    </row>
    <row r="1329" spans="1:6" x14ac:dyDescent="0.25">
      <c r="A1329" s="10"/>
      <c r="B1329" s="114"/>
      <c r="C1329" s="115"/>
      <c r="D1329" s="115"/>
      <c r="E1329" s="116"/>
      <c r="F1329" s="10"/>
    </row>
    <row r="1330" spans="1:6" x14ac:dyDescent="0.25">
      <c r="A1330" s="10"/>
      <c r="B1330" s="114"/>
      <c r="C1330" s="115"/>
      <c r="D1330" s="115"/>
      <c r="E1330" s="116"/>
      <c r="F1330" s="10"/>
    </row>
    <row r="1331" spans="1:6" x14ac:dyDescent="0.25">
      <c r="A1331" s="10"/>
      <c r="B1331" s="114"/>
      <c r="C1331" s="115"/>
      <c r="D1331" s="115"/>
      <c r="E1331" s="116"/>
      <c r="F1331" s="10"/>
    </row>
    <row r="1332" spans="1:6" x14ac:dyDescent="0.25">
      <c r="A1332" s="10"/>
      <c r="B1332" s="114"/>
      <c r="C1332" s="115"/>
      <c r="D1332" s="115"/>
      <c r="E1332" s="116"/>
      <c r="F1332" s="10"/>
    </row>
    <row r="1333" spans="1:6" x14ac:dyDescent="0.25">
      <c r="A1333" s="10"/>
      <c r="B1333" s="114"/>
      <c r="C1333" s="115"/>
      <c r="D1333" s="115"/>
      <c r="E1333" s="116"/>
      <c r="F1333" s="10"/>
    </row>
    <row r="1334" spans="1:6" x14ac:dyDescent="0.25">
      <c r="A1334" s="10"/>
      <c r="B1334" s="114"/>
      <c r="C1334" s="115"/>
      <c r="D1334" s="115"/>
      <c r="E1334" s="116"/>
      <c r="F1334" s="10"/>
    </row>
    <row r="1335" spans="1:6" x14ac:dyDescent="0.25">
      <c r="A1335" s="10"/>
      <c r="B1335" s="114"/>
      <c r="C1335" s="115"/>
      <c r="D1335" s="115"/>
      <c r="E1335" s="116"/>
      <c r="F1335" s="10"/>
    </row>
    <row r="1336" spans="1:6" x14ac:dyDescent="0.25">
      <c r="A1336" s="10"/>
      <c r="B1336" s="114"/>
      <c r="C1336" s="115"/>
      <c r="D1336" s="115"/>
      <c r="E1336" s="116"/>
      <c r="F1336" s="10"/>
    </row>
    <row r="1337" spans="1:6" x14ac:dyDescent="0.25">
      <c r="A1337" s="10"/>
      <c r="B1337" s="114"/>
      <c r="C1337" s="115"/>
      <c r="D1337" s="115"/>
      <c r="E1337" s="116"/>
      <c r="F1337" s="10"/>
    </row>
    <row r="1338" spans="1:6" x14ac:dyDescent="0.25">
      <c r="A1338" s="10"/>
      <c r="B1338" s="114"/>
      <c r="C1338" s="115"/>
      <c r="D1338" s="115"/>
      <c r="E1338" s="116"/>
      <c r="F1338" s="10"/>
    </row>
    <row r="1339" spans="1:6" x14ac:dyDescent="0.25">
      <c r="A1339" s="10"/>
      <c r="B1339" s="114"/>
      <c r="C1339" s="115"/>
      <c r="D1339" s="115"/>
      <c r="E1339" s="116"/>
      <c r="F1339" s="10"/>
    </row>
    <row r="1340" spans="1:6" x14ac:dyDescent="0.25">
      <c r="A1340" s="10"/>
      <c r="B1340" s="114"/>
      <c r="C1340" s="115"/>
      <c r="D1340" s="115"/>
      <c r="E1340" s="116"/>
      <c r="F1340" s="10"/>
    </row>
    <row r="1341" spans="1:6" x14ac:dyDescent="0.25">
      <c r="A1341" s="10"/>
      <c r="B1341" s="114"/>
      <c r="C1341" s="115"/>
      <c r="D1341" s="115"/>
      <c r="E1341" s="116"/>
      <c r="F1341" s="10"/>
    </row>
    <row r="1342" spans="1:6" x14ac:dyDescent="0.25">
      <c r="A1342" s="10"/>
      <c r="B1342" s="114"/>
      <c r="C1342" s="115"/>
      <c r="D1342" s="115"/>
      <c r="E1342" s="116"/>
      <c r="F1342" s="10"/>
    </row>
    <row r="1343" spans="1:6" x14ac:dyDescent="0.25">
      <c r="A1343" s="10"/>
      <c r="B1343" s="114"/>
      <c r="C1343" s="115"/>
      <c r="D1343" s="115"/>
      <c r="E1343" s="116"/>
      <c r="F1343" s="10"/>
    </row>
    <row r="1344" spans="1:6" x14ac:dyDescent="0.25">
      <c r="A1344" s="10"/>
      <c r="B1344" s="114"/>
      <c r="C1344" s="115"/>
      <c r="D1344" s="115"/>
      <c r="E1344" s="116"/>
      <c r="F1344" s="10"/>
    </row>
    <row r="1345" spans="1:6" x14ac:dyDescent="0.25">
      <c r="A1345" s="10"/>
      <c r="B1345" s="114"/>
      <c r="C1345" s="115"/>
      <c r="D1345" s="115"/>
      <c r="E1345" s="116"/>
      <c r="F1345" s="10"/>
    </row>
    <row r="1346" spans="1:6" x14ac:dyDescent="0.25">
      <c r="A1346" s="10"/>
      <c r="B1346" s="114"/>
      <c r="C1346" s="115"/>
      <c r="D1346" s="115"/>
      <c r="E1346" s="116"/>
      <c r="F1346" s="10"/>
    </row>
    <row r="1347" spans="1:6" x14ac:dyDescent="0.25">
      <c r="A1347" s="10"/>
      <c r="B1347" s="114"/>
      <c r="C1347" s="115"/>
      <c r="D1347" s="115"/>
      <c r="E1347" s="116"/>
      <c r="F1347" s="10"/>
    </row>
    <row r="1348" spans="1:6" x14ac:dyDescent="0.25">
      <c r="A1348" s="10"/>
      <c r="B1348" s="114"/>
      <c r="C1348" s="115"/>
      <c r="D1348" s="115"/>
      <c r="E1348" s="116"/>
      <c r="F1348" s="10"/>
    </row>
    <row r="1349" spans="1:6" x14ac:dyDescent="0.25">
      <c r="A1349" s="10"/>
      <c r="B1349" s="114"/>
      <c r="C1349" s="115"/>
      <c r="D1349" s="115"/>
      <c r="E1349" s="116"/>
      <c r="F1349" s="10"/>
    </row>
    <row r="1350" spans="1:6" x14ac:dyDescent="0.25">
      <c r="A1350" s="10"/>
      <c r="B1350" s="114"/>
      <c r="C1350" s="115"/>
      <c r="D1350" s="115"/>
      <c r="E1350" s="116"/>
      <c r="F1350" s="10"/>
    </row>
    <row r="1351" spans="1:6" x14ac:dyDescent="0.25">
      <c r="A1351" s="10"/>
      <c r="B1351" s="114"/>
      <c r="C1351" s="115"/>
      <c r="D1351" s="115"/>
      <c r="E1351" s="116"/>
      <c r="F1351" s="10"/>
    </row>
    <row r="1352" spans="1:6" x14ac:dyDescent="0.25">
      <c r="A1352" s="10"/>
      <c r="B1352" s="114"/>
      <c r="C1352" s="115"/>
      <c r="D1352" s="115"/>
      <c r="E1352" s="116"/>
      <c r="F1352" s="10"/>
    </row>
    <row r="1353" spans="1:6" x14ac:dyDescent="0.25">
      <c r="A1353" s="10"/>
      <c r="B1353" s="114"/>
      <c r="C1353" s="115"/>
      <c r="D1353" s="115"/>
      <c r="E1353" s="116"/>
      <c r="F1353" s="10"/>
    </row>
    <row r="1354" spans="1:6" x14ac:dyDescent="0.25">
      <c r="A1354" s="10"/>
      <c r="B1354" s="114"/>
      <c r="C1354" s="115"/>
      <c r="D1354" s="115"/>
      <c r="E1354" s="116"/>
      <c r="F1354" s="10"/>
    </row>
    <row r="1355" spans="1:6" x14ac:dyDescent="0.25">
      <c r="A1355" s="10"/>
      <c r="B1355" s="114"/>
      <c r="C1355" s="115"/>
      <c r="D1355" s="115"/>
      <c r="E1355" s="116"/>
      <c r="F1355" s="10"/>
    </row>
    <row r="1356" spans="1:6" x14ac:dyDescent="0.25">
      <c r="A1356" s="10"/>
      <c r="B1356" s="114"/>
      <c r="C1356" s="115"/>
      <c r="D1356" s="115"/>
      <c r="E1356" s="116"/>
      <c r="F1356" s="10"/>
    </row>
    <row r="1357" spans="1:6" x14ac:dyDescent="0.25">
      <c r="A1357" s="10"/>
      <c r="B1357" s="114"/>
      <c r="C1357" s="115"/>
      <c r="D1357" s="115"/>
      <c r="E1357" s="116"/>
      <c r="F1357" s="10"/>
    </row>
    <row r="1358" spans="1:6" x14ac:dyDescent="0.25">
      <c r="A1358" s="10"/>
      <c r="B1358" s="114"/>
      <c r="C1358" s="115"/>
      <c r="D1358" s="115"/>
      <c r="E1358" s="116"/>
      <c r="F1358" s="10"/>
    </row>
    <row r="1359" spans="1:6" x14ac:dyDescent="0.25">
      <c r="A1359" s="10"/>
      <c r="B1359" s="114"/>
      <c r="C1359" s="115"/>
      <c r="D1359" s="115"/>
      <c r="E1359" s="116"/>
      <c r="F1359" s="10"/>
    </row>
    <row r="1360" spans="1:6" x14ac:dyDescent="0.25">
      <c r="A1360" s="10"/>
      <c r="B1360" s="114"/>
      <c r="C1360" s="115"/>
      <c r="D1360" s="115"/>
      <c r="E1360" s="116"/>
      <c r="F1360" s="10"/>
    </row>
    <row r="1361" spans="1:6" x14ac:dyDescent="0.25">
      <c r="A1361" s="10"/>
      <c r="B1361" s="114"/>
      <c r="C1361" s="115"/>
      <c r="D1361" s="115"/>
      <c r="E1361" s="116"/>
      <c r="F1361" s="10"/>
    </row>
    <row r="1362" spans="1:6" x14ac:dyDescent="0.25">
      <c r="A1362" s="10"/>
      <c r="B1362" s="114"/>
      <c r="C1362" s="115"/>
      <c r="D1362" s="115"/>
      <c r="E1362" s="116"/>
      <c r="F1362" s="10"/>
    </row>
    <row r="1363" spans="1:6" x14ac:dyDescent="0.25">
      <c r="A1363" s="10"/>
      <c r="B1363" s="114"/>
      <c r="C1363" s="115"/>
      <c r="D1363" s="115"/>
      <c r="E1363" s="116"/>
      <c r="F1363" s="10"/>
    </row>
    <row r="1364" spans="1:6" x14ac:dyDescent="0.25">
      <c r="A1364" s="10"/>
      <c r="B1364" s="114"/>
      <c r="C1364" s="115"/>
      <c r="D1364" s="115"/>
      <c r="E1364" s="116"/>
      <c r="F1364" s="10"/>
    </row>
    <row r="1365" spans="1:6" x14ac:dyDescent="0.25">
      <c r="A1365" s="10"/>
      <c r="B1365" s="114"/>
      <c r="C1365" s="115"/>
      <c r="D1365" s="115"/>
      <c r="E1365" s="116"/>
      <c r="F1365" s="10"/>
    </row>
    <row r="1366" spans="1:6" x14ac:dyDescent="0.25">
      <c r="A1366" s="10"/>
      <c r="B1366" s="114"/>
      <c r="C1366" s="115"/>
      <c r="D1366" s="115"/>
      <c r="E1366" s="116"/>
      <c r="F1366" s="10"/>
    </row>
    <row r="1367" spans="1:6" x14ac:dyDescent="0.25">
      <c r="A1367" s="10"/>
      <c r="B1367" s="114"/>
      <c r="C1367" s="115"/>
      <c r="D1367" s="115"/>
      <c r="E1367" s="116"/>
      <c r="F1367" s="10"/>
    </row>
    <row r="1368" spans="1:6" x14ac:dyDescent="0.25">
      <c r="A1368" s="10"/>
      <c r="B1368" s="114"/>
      <c r="C1368" s="115"/>
      <c r="D1368" s="115"/>
      <c r="E1368" s="116"/>
      <c r="F1368" s="10"/>
    </row>
    <row r="1369" spans="1:6" x14ac:dyDescent="0.25">
      <c r="A1369" s="10"/>
      <c r="B1369" s="114"/>
      <c r="C1369" s="115"/>
      <c r="D1369" s="115"/>
      <c r="E1369" s="116"/>
      <c r="F1369" s="10"/>
    </row>
    <row r="1370" spans="1:6" x14ac:dyDescent="0.25">
      <c r="A1370" s="10"/>
      <c r="B1370" s="114"/>
      <c r="C1370" s="115"/>
      <c r="D1370" s="115"/>
      <c r="E1370" s="116"/>
      <c r="F1370" s="10"/>
    </row>
    <row r="1371" spans="1:6" x14ac:dyDescent="0.25">
      <c r="A1371" s="10"/>
      <c r="B1371" s="114"/>
      <c r="C1371" s="115"/>
      <c r="D1371" s="115"/>
      <c r="E1371" s="116"/>
      <c r="F1371" s="10"/>
    </row>
    <row r="1372" spans="1:6" x14ac:dyDescent="0.25">
      <c r="A1372" s="10"/>
      <c r="B1372" s="114"/>
      <c r="C1372" s="115"/>
      <c r="D1372" s="115"/>
      <c r="E1372" s="116"/>
      <c r="F1372" s="10"/>
    </row>
    <row r="1373" spans="1:6" x14ac:dyDescent="0.25">
      <c r="A1373" s="10"/>
      <c r="B1373" s="114"/>
      <c r="C1373" s="115"/>
      <c r="D1373" s="115"/>
      <c r="E1373" s="116"/>
      <c r="F1373" s="10"/>
    </row>
    <row r="1374" spans="1:6" x14ac:dyDescent="0.25">
      <c r="A1374" s="10"/>
      <c r="B1374" s="114"/>
      <c r="C1374" s="115"/>
      <c r="D1374" s="115"/>
      <c r="E1374" s="116"/>
      <c r="F1374" s="10"/>
    </row>
    <row r="1375" spans="1:6" x14ac:dyDescent="0.25">
      <c r="A1375" s="10"/>
      <c r="B1375" s="114"/>
      <c r="C1375" s="115"/>
      <c r="D1375" s="115"/>
      <c r="E1375" s="116"/>
      <c r="F1375" s="10"/>
    </row>
    <row r="1376" spans="1:6" x14ac:dyDescent="0.25">
      <c r="A1376" s="10"/>
      <c r="B1376" s="114"/>
      <c r="C1376" s="115"/>
      <c r="D1376" s="115"/>
      <c r="E1376" s="116"/>
      <c r="F1376" s="10"/>
    </row>
    <row r="1377" spans="1:6" x14ac:dyDescent="0.25">
      <c r="A1377" s="10"/>
      <c r="B1377" s="114"/>
      <c r="C1377" s="115"/>
      <c r="D1377" s="115"/>
      <c r="E1377" s="116"/>
      <c r="F1377" s="10"/>
    </row>
    <row r="1378" spans="1:6" x14ac:dyDescent="0.25">
      <c r="A1378" s="10"/>
      <c r="B1378" s="114"/>
      <c r="C1378" s="115"/>
      <c r="D1378" s="115"/>
      <c r="E1378" s="116"/>
      <c r="F1378" s="10"/>
    </row>
    <row r="1379" spans="1:6" x14ac:dyDescent="0.25">
      <c r="A1379" s="10"/>
      <c r="B1379" s="114"/>
      <c r="C1379" s="115"/>
      <c r="D1379" s="115"/>
      <c r="E1379" s="116"/>
      <c r="F1379" s="10"/>
    </row>
    <row r="1380" spans="1:6" x14ac:dyDescent="0.25">
      <c r="A1380" s="10"/>
      <c r="B1380" s="114"/>
      <c r="C1380" s="115"/>
      <c r="D1380" s="115"/>
      <c r="E1380" s="116"/>
      <c r="F1380" s="10"/>
    </row>
    <row r="1381" spans="1:6" x14ac:dyDescent="0.25">
      <c r="A1381" s="10"/>
      <c r="B1381" s="114"/>
      <c r="C1381" s="115"/>
      <c r="D1381" s="115"/>
      <c r="E1381" s="116"/>
      <c r="F1381" s="10"/>
    </row>
    <row r="1382" spans="1:6" x14ac:dyDescent="0.25">
      <c r="A1382" s="10"/>
      <c r="B1382" s="114"/>
      <c r="C1382" s="115"/>
      <c r="D1382" s="115"/>
      <c r="E1382" s="116"/>
      <c r="F1382" s="10"/>
    </row>
    <row r="1383" spans="1:6" x14ac:dyDescent="0.25">
      <c r="A1383" s="10"/>
      <c r="B1383" s="114"/>
      <c r="C1383" s="115"/>
      <c r="D1383" s="115"/>
      <c r="E1383" s="116"/>
      <c r="F1383" s="10"/>
    </row>
    <row r="1384" spans="1:6" x14ac:dyDescent="0.25">
      <c r="A1384" s="10"/>
      <c r="B1384" s="114"/>
      <c r="C1384" s="115"/>
      <c r="D1384" s="115"/>
      <c r="E1384" s="116"/>
      <c r="F1384" s="10"/>
    </row>
    <row r="1385" spans="1:6" x14ac:dyDescent="0.25">
      <c r="A1385" s="10"/>
      <c r="B1385" s="114"/>
      <c r="C1385" s="115"/>
      <c r="D1385" s="115"/>
      <c r="E1385" s="116"/>
      <c r="F1385" s="10"/>
    </row>
    <row r="1386" spans="1:6" x14ac:dyDescent="0.25">
      <c r="A1386" s="10"/>
      <c r="B1386" s="114"/>
      <c r="C1386" s="115"/>
      <c r="D1386" s="115"/>
      <c r="E1386" s="116"/>
      <c r="F1386" s="10"/>
    </row>
    <row r="1387" spans="1:6" x14ac:dyDescent="0.25">
      <c r="A1387" s="10"/>
      <c r="B1387" s="114"/>
      <c r="C1387" s="115"/>
      <c r="D1387" s="115"/>
      <c r="E1387" s="116"/>
      <c r="F1387" s="10"/>
    </row>
    <row r="1388" spans="1:6" x14ac:dyDescent="0.25">
      <c r="A1388" s="10"/>
      <c r="B1388" s="114"/>
      <c r="C1388" s="115"/>
      <c r="D1388" s="115"/>
      <c r="E1388" s="116"/>
      <c r="F1388" s="10"/>
    </row>
    <row r="1389" spans="1:6" x14ac:dyDescent="0.25">
      <c r="A1389" s="10"/>
      <c r="B1389" s="114"/>
      <c r="C1389" s="115"/>
      <c r="D1389" s="115"/>
      <c r="E1389" s="116"/>
      <c r="F1389" s="10"/>
    </row>
    <row r="1390" spans="1:6" x14ac:dyDescent="0.25">
      <c r="A1390" s="10"/>
      <c r="B1390" s="114"/>
      <c r="C1390" s="115"/>
      <c r="D1390" s="115"/>
      <c r="E1390" s="116"/>
      <c r="F1390" s="10"/>
    </row>
    <row r="1391" spans="1:6" x14ac:dyDescent="0.25">
      <c r="A1391" s="10"/>
      <c r="B1391" s="114"/>
      <c r="C1391" s="115"/>
      <c r="D1391" s="115"/>
      <c r="E1391" s="116"/>
      <c r="F1391" s="10"/>
    </row>
    <row r="1392" spans="1:6" x14ac:dyDescent="0.25">
      <c r="A1392" s="10"/>
      <c r="B1392" s="114"/>
      <c r="C1392" s="115"/>
      <c r="D1392" s="115"/>
      <c r="E1392" s="116"/>
      <c r="F1392" s="10"/>
    </row>
    <row r="1393" spans="1:6" x14ac:dyDescent="0.25">
      <c r="A1393" s="10"/>
      <c r="B1393" s="114"/>
      <c r="C1393" s="115"/>
      <c r="D1393" s="115"/>
      <c r="E1393" s="116"/>
      <c r="F1393" s="10"/>
    </row>
    <row r="1394" spans="1:6" x14ac:dyDescent="0.25">
      <c r="A1394" s="10"/>
      <c r="B1394" s="114"/>
      <c r="C1394" s="115"/>
      <c r="D1394" s="115"/>
      <c r="E1394" s="116"/>
      <c r="F1394" s="10"/>
    </row>
    <row r="1395" spans="1:6" x14ac:dyDescent="0.25">
      <c r="A1395" s="10"/>
      <c r="B1395" s="114"/>
      <c r="C1395" s="115"/>
      <c r="D1395" s="115"/>
      <c r="E1395" s="116"/>
      <c r="F1395" s="10"/>
    </row>
    <row r="1396" spans="1:6" x14ac:dyDescent="0.25">
      <c r="A1396" s="10"/>
      <c r="B1396" s="114"/>
      <c r="C1396" s="115"/>
      <c r="D1396" s="115"/>
      <c r="E1396" s="116"/>
      <c r="F1396" s="10"/>
    </row>
    <row r="1397" spans="1:6" x14ac:dyDescent="0.25">
      <c r="A1397" s="10"/>
      <c r="B1397" s="114"/>
      <c r="C1397" s="115"/>
      <c r="D1397" s="115"/>
      <c r="E1397" s="116"/>
      <c r="F1397" s="10"/>
    </row>
    <row r="1398" spans="1:6" x14ac:dyDescent="0.25">
      <c r="A1398" s="10"/>
      <c r="B1398" s="114"/>
      <c r="C1398" s="115"/>
      <c r="D1398" s="115"/>
      <c r="E1398" s="116"/>
      <c r="F1398" s="10"/>
    </row>
    <row r="1399" spans="1:6" x14ac:dyDescent="0.25">
      <c r="A1399" s="10"/>
      <c r="B1399" s="114"/>
      <c r="C1399" s="115"/>
      <c r="D1399" s="115"/>
      <c r="E1399" s="116"/>
      <c r="F1399" s="10"/>
    </row>
    <row r="1400" spans="1:6" x14ac:dyDescent="0.25">
      <c r="A1400" s="10"/>
      <c r="B1400" s="114"/>
      <c r="C1400" s="115"/>
      <c r="D1400" s="115"/>
      <c r="E1400" s="116"/>
      <c r="F1400" s="10"/>
    </row>
    <row r="1401" spans="1:6" x14ac:dyDescent="0.25">
      <c r="A1401" s="10"/>
      <c r="B1401" s="114"/>
      <c r="C1401" s="115"/>
      <c r="D1401" s="115"/>
      <c r="E1401" s="116"/>
      <c r="F1401" s="10"/>
    </row>
    <row r="1402" spans="1:6" x14ac:dyDescent="0.25">
      <c r="A1402" s="10"/>
      <c r="B1402" s="114"/>
      <c r="C1402" s="115"/>
      <c r="D1402" s="115"/>
      <c r="E1402" s="116"/>
      <c r="F1402" s="10"/>
    </row>
    <row r="1403" spans="1:6" x14ac:dyDescent="0.25">
      <c r="A1403" s="10"/>
      <c r="B1403" s="114"/>
      <c r="C1403" s="115"/>
      <c r="D1403" s="115"/>
      <c r="E1403" s="116"/>
      <c r="F1403" s="10"/>
    </row>
    <row r="1404" spans="1:6" x14ac:dyDescent="0.25">
      <c r="A1404" s="10"/>
      <c r="B1404" s="114"/>
      <c r="C1404" s="115"/>
      <c r="D1404" s="115"/>
      <c r="E1404" s="116"/>
      <c r="F1404" s="10"/>
    </row>
    <row r="1405" spans="1:6" x14ac:dyDescent="0.25">
      <c r="A1405" s="10"/>
      <c r="B1405" s="114"/>
      <c r="C1405" s="115"/>
      <c r="D1405" s="115"/>
      <c r="E1405" s="116"/>
      <c r="F1405" s="10"/>
    </row>
    <row r="1406" spans="1:6" x14ac:dyDescent="0.25">
      <c r="A1406" s="10"/>
      <c r="B1406" s="114"/>
      <c r="C1406" s="115"/>
      <c r="D1406" s="115"/>
      <c r="E1406" s="116"/>
      <c r="F1406" s="10"/>
    </row>
    <row r="1407" spans="1:6" x14ac:dyDescent="0.25">
      <c r="A1407" s="10"/>
      <c r="B1407" s="114"/>
      <c r="C1407" s="115"/>
      <c r="D1407" s="115"/>
      <c r="E1407" s="116"/>
      <c r="F1407" s="10"/>
    </row>
    <row r="1408" spans="1:6" x14ac:dyDescent="0.25">
      <c r="A1408" s="10"/>
      <c r="B1408" s="114"/>
      <c r="C1408" s="115"/>
      <c r="D1408" s="115"/>
      <c r="E1408" s="116"/>
      <c r="F1408" s="10"/>
    </row>
    <row r="1409" spans="1:6" x14ac:dyDescent="0.25">
      <c r="A1409" s="10"/>
      <c r="B1409" s="114"/>
      <c r="C1409" s="115"/>
      <c r="D1409" s="115"/>
      <c r="E1409" s="116"/>
      <c r="F1409" s="10"/>
    </row>
    <row r="1410" spans="1:6" x14ac:dyDescent="0.25">
      <c r="A1410" s="10"/>
      <c r="B1410" s="114"/>
      <c r="C1410" s="115"/>
      <c r="D1410" s="115"/>
      <c r="E1410" s="116"/>
      <c r="F1410" s="10"/>
    </row>
    <row r="1411" spans="1:6" x14ac:dyDescent="0.25">
      <c r="A1411" s="10"/>
      <c r="B1411" s="114"/>
      <c r="C1411" s="115"/>
      <c r="D1411" s="115"/>
      <c r="E1411" s="116"/>
      <c r="F1411" s="10"/>
    </row>
    <row r="1412" spans="1:6" x14ac:dyDescent="0.25">
      <c r="A1412" s="10"/>
      <c r="B1412" s="114"/>
      <c r="C1412" s="115"/>
      <c r="D1412" s="115"/>
      <c r="E1412" s="116"/>
      <c r="F1412" s="10"/>
    </row>
    <row r="1413" spans="1:6" x14ac:dyDescent="0.25">
      <c r="A1413" s="10"/>
      <c r="B1413" s="114"/>
      <c r="C1413" s="115"/>
      <c r="D1413" s="115"/>
      <c r="E1413" s="116"/>
      <c r="F1413" s="10"/>
    </row>
    <row r="1414" spans="1:6" x14ac:dyDescent="0.25">
      <c r="A1414" s="10"/>
      <c r="B1414" s="114"/>
      <c r="C1414" s="115"/>
      <c r="D1414" s="115"/>
      <c r="E1414" s="116"/>
      <c r="F1414" s="10"/>
    </row>
    <row r="1415" spans="1:6" x14ac:dyDescent="0.25">
      <c r="A1415" s="10"/>
      <c r="B1415" s="114"/>
      <c r="C1415" s="115"/>
      <c r="D1415" s="115"/>
      <c r="E1415" s="116"/>
      <c r="F1415" s="10"/>
    </row>
    <row r="1416" spans="1:6" x14ac:dyDescent="0.25">
      <c r="A1416" s="10"/>
      <c r="B1416" s="114"/>
      <c r="C1416" s="115"/>
      <c r="D1416" s="115"/>
      <c r="E1416" s="116"/>
      <c r="F1416" s="10"/>
    </row>
    <row r="1417" spans="1:6" x14ac:dyDescent="0.25">
      <c r="A1417" s="10"/>
      <c r="B1417" s="114"/>
      <c r="C1417" s="115"/>
      <c r="D1417" s="115"/>
      <c r="E1417" s="116"/>
      <c r="F1417" s="10"/>
    </row>
    <row r="1418" spans="1:6" x14ac:dyDescent="0.25">
      <c r="A1418" s="10"/>
      <c r="B1418" s="114"/>
      <c r="C1418" s="115"/>
      <c r="D1418" s="115"/>
      <c r="E1418" s="116"/>
      <c r="F1418" s="10"/>
    </row>
    <row r="1419" spans="1:6" x14ac:dyDescent="0.25">
      <c r="A1419" s="10"/>
      <c r="B1419" s="114"/>
      <c r="C1419" s="115"/>
      <c r="D1419" s="115"/>
      <c r="E1419" s="116"/>
      <c r="F1419" s="10"/>
    </row>
    <row r="1420" spans="1:6" x14ac:dyDescent="0.25">
      <c r="A1420" s="10"/>
      <c r="B1420" s="114"/>
      <c r="C1420" s="115"/>
      <c r="D1420" s="115"/>
      <c r="E1420" s="116"/>
      <c r="F1420" s="10"/>
    </row>
    <row r="1421" spans="1:6" x14ac:dyDescent="0.25">
      <c r="A1421" s="10"/>
      <c r="B1421" s="114"/>
      <c r="C1421" s="115"/>
      <c r="D1421" s="115"/>
      <c r="E1421" s="116"/>
      <c r="F1421" s="10"/>
    </row>
    <row r="1422" spans="1:6" x14ac:dyDescent="0.25">
      <c r="A1422" s="10"/>
      <c r="B1422" s="114"/>
      <c r="C1422" s="115"/>
      <c r="D1422" s="115"/>
      <c r="E1422" s="116"/>
      <c r="F1422" s="10"/>
    </row>
    <row r="1423" spans="1:6" x14ac:dyDescent="0.25">
      <c r="A1423" s="10"/>
      <c r="B1423" s="114"/>
      <c r="C1423" s="115"/>
      <c r="D1423" s="115"/>
      <c r="E1423" s="116"/>
      <c r="F1423" s="10"/>
    </row>
    <row r="1424" spans="1:6" x14ac:dyDescent="0.25">
      <c r="A1424" s="10"/>
      <c r="B1424" s="114"/>
      <c r="C1424" s="115"/>
      <c r="D1424" s="115"/>
      <c r="E1424" s="116"/>
      <c r="F1424" s="10"/>
    </row>
    <row r="1425" spans="1:6" x14ac:dyDescent="0.25">
      <c r="A1425" s="10"/>
      <c r="B1425" s="114"/>
      <c r="C1425" s="115"/>
      <c r="D1425" s="115"/>
      <c r="E1425" s="116"/>
      <c r="F1425" s="10"/>
    </row>
    <row r="1426" spans="1:6" x14ac:dyDescent="0.25">
      <c r="A1426" s="10"/>
      <c r="B1426" s="114"/>
      <c r="C1426" s="115"/>
      <c r="D1426" s="115"/>
      <c r="E1426" s="116"/>
      <c r="F1426" s="10"/>
    </row>
    <row r="1427" spans="1:6" x14ac:dyDescent="0.25">
      <c r="A1427" s="10"/>
      <c r="B1427" s="114"/>
      <c r="C1427" s="115"/>
      <c r="D1427" s="115"/>
      <c r="E1427" s="116"/>
      <c r="F1427" s="10"/>
    </row>
    <row r="1428" spans="1:6" x14ac:dyDescent="0.25">
      <c r="A1428" s="10"/>
      <c r="B1428" s="114"/>
      <c r="C1428" s="115"/>
      <c r="D1428" s="115"/>
      <c r="E1428" s="116"/>
      <c r="F1428" s="10"/>
    </row>
    <row r="1429" spans="1:6" x14ac:dyDescent="0.25">
      <c r="A1429" s="10"/>
      <c r="B1429" s="114"/>
      <c r="C1429" s="115"/>
      <c r="D1429" s="115"/>
      <c r="E1429" s="116"/>
      <c r="F1429" s="10"/>
    </row>
    <row r="1430" spans="1:6" x14ac:dyDescent="0.25">
      <c r="A1430" s="10"/>
      <c r="B1430" s="114"/>
      <c r="C1430" s="115"/>
      <c r="D1430" s="115"/>
      <c r="E1430" s="116"/>
      <c r="F1430" s="10"/>
    </row>
    <row r="1431" spans="1:6" x14ac:dyDescent="0.25">
      <c r="A1431" s="10"/>
      <c r="B1431" s="114"/>
      <c r="C1431" s="115"/>
      <c r="D1431" s="115"/>
      <c r="E1431" s="116"/>
      <c r="F1431" s="10"/>
    </row>
    <row r="1432" spans="1:6" x14ac:dyDescent="0.25">
      <c r="A1432" s="10"/>
      <c r="B1432" s="114"/>
      <c r="C1432" s="115"/>
      <c r="D1432" s="115"/>
      <c r="E1432" s="116"/>
      <c r="F1432" s="10"/>
    </row>
    <row r="1433" spans="1:6" x14ac:dyDescent="0.25">
      <c r="A1433" s="10"/>
      <c r="B1433" s="114"/>
      <c r="C1433" s="115"/>
      <c r="D1433" s="115"/>
      <c r="E1433" s="116"/>
      <c r="F1433" s="10"/>
    </row>
    <row r="1434" spans="1:6" x14ac:dyDescent="0.25">
      <c r="A1434" s="10"/>
      <c r="B1434" s="114"/>
      <c r="C1434" s="115"/>
      <c r="D1434" s="115"/>
      <c r="E1434" s="116"/>
      <c r="F1434" s="10"/>
    </row>
    <row r="1435" spans="1:6" x14ac:dyDescent="0.25">
      <c r="A1435" s="10"/>
      <c r="B1435" s="114"/>
      <c r="C1435" s="115"/>
      <c r="D1435" s="115"/>
      <c r="E1435" s="116"/>
      <c r="F1435" s="10"/>
    </row>
    <row r="1436" spans="1:6" x14ac:dyDescent="0.25">
      <c r="A1436" s="10"/>
      <c r="B1436" s="114"/>
      <c r="C1436" s="115"/>
      <c r="D1436" s="115"/>
      <c r="E1436" s="116"/>
      <c r="F1436" s="10"/>
    </row>
    <row r="1437" spans="1:6" x14ac:dyDescent="0.25">
      <c r="A1437" s="10"/>
      <c r="B1437" s="114"/>
      <c r="C1437" s="115"/>
      <c r="D1437" s="115"/>
      <c r="E1437" s="116"/>
      <c r="F1437" s="10"/>
    </row>
    <row r="1438" spans="1:6" x14ac:dyDescent="0.25">
      <c r="A1438" s="10"/>
      <c r="B1438" s="114"/>
      <c r="C1438" s="115"/>
      <c r="D1438" s="115"/>
      <c r="E1438" s="116"/>
      <c r="F1438" s="10"/>
    </row>
    <row r="1439" spans="1:6" x14ac:dyDescent="0.25">
      <c r="A1439" s="10"/>
      <c r="B1439" s="114"/>
      <c r="C1439" s="115"/>
      <c r="D1439" s="115"/>
      <c r="E1439" s="116"/>
      <c r="F1439" s="10"/>
    </row>
    <row r="1440" spans="1:6" x14ac:dyDescent="0.25">
      <c r="A1440" s="10"/>
      <c r="B1440" s="114"/>
      <c r="C1440" s="115"/>
      <c r="D1440" s="115"/>
      <c r="E1440" s="116"/>
      <c r="F1440" s="10"/>
    </row>
    <row r="1441" spans="1:6" x14ac:dyDescent="0.25">
      <c r="A1441" s="10"/>
      <c r="B1441" s="114"/>
      <c r="C1441" s="115"/>
      <c r="D1441" s="115"/>
      <c r="E1441" s="116"/>
      <c r="F1441" s="10"/>
    </row>
    <row r="1442" spans="1:6" x14ac:dyDescent="0.25">
      <c r="A1442" s="10"/>
      <c r="B1442" s="114"/>
      <c r="C1442" s="115"/>
      <c r="D1442" s="115"/>
      <c r="E1442" s="116"/>
      <c r="F1442" s="10"/>
    </row>
    <row r="1443" spans="1:6" x14ac:dyDescent="0.25">
      <c r="A1443" s="10"/>
      <c r="B1443" s="114"/>
      <c r="C1443" s="115"/>
      <c r="D1443" s="115"/>
      <c r="E1443" s="116"/>
      <c r="F1443" s="10"/>
    </row>
    <row r="1444" spans="1:6" x14ac:dyDescent="0.25">
      <c r="A1444" s="10"/>
      <c r="B1444" s="114"/>
      <c r="C1444" s="115"/>
      <c r="D1444" s="115"/>
      <c r="E1444" s="116"/>
      <c r="F1444" s="10"/>
    </row>
    <row r="1445" spans="1:6" x14ac:dyDescent="0.25">
      <c r="A1445" s="10"/>
      <c r="B1445" s="114"/>
      <c r="C1445" s="115"/>
      <c r="D1445" s="115"/>
      <c r="E1445" s="116"/>
      <c r="F1445" s="10"/>
    </row>
    <row r="1446" spans="1:6" x14ac:dyDescent="0.25">
      <c r="A1446" s="10"/>
      <c r="B1446" s="114"/>
      <c r="C1446" s="115"/>
      <c r="D1446" s="115"/>
      <c r="E1446" s="116"/>
      <c r="F1446" s="10"/>
    </row>
    <row r="1447" spans="1:6" x14ac:dyDescent="0.25">
      <c r="A1447" s="10"/>
      <c r="B1447" s="114"/>
      <c r="C1447" s="115"/>
      <c r="D1447" s="115"/>
      <c r="E1447" s="116"/>
      <c r="F1447" s="10"/>
    </row>
    <row r="1448" spans="1:6" x14ac:dyDescent="0.25">
      <c r="A1448" s="10"/>
      <c r="B1448" s="114"/>
      <c r="C1448" s="115"/>
      <c r="D1448" s="115"/>
      <c r="E1448" s="116"/>
      <c r="F1448" s="10"/>
    </row>
    <row r="1449" spans="1:6" x14ac:dyDescent="0.25">
      <c r="A1449" s="10"/>
      <c r="B1449" s="114"/>
      <c r="C1449" s="115"/>
      <c r="D1449" s="115"/>
      <c r="E1449" s="116"/>
      <c r="F1449" s="10"/>
    </row>
    <row r="1450" spans="1:6" x14ac:dyDescent="0.25">
      <c r="A1450" s="10"/>
      <c r="B1450" s="114"/>
      <c r="C1450" s="115"/>
      <c r="D1450" s="115"/>
      <c r="E1450" s="116"/>
      <c r="F1450" s="10"/>
    </row>
    <row r="1451" spans="1:6" x14ac:dyDescent="0.25">
      <c r="A1451" s="10"/>
      <c r="B1451" s="114"/>
      <c r="C1451" s="115"/>
      <c r="D1451" s="115"/>
      <c r="E1451" s="116"/>
      <c r="F1451" s="10"/>
    </row>
    <row r="1452" spans="1:6" x14ac:dyDescent="0.25">
      <c r="A1452" s="10"/>
      <c r="B1452" s="114"/>
      <c r="C1452" s="115"/>
      <c r="D1452" s="115"/>
      <c r="E1452" s="116"/>
      <c r="F1452" s="10"/>
    </row>
    <row r="1453" spans="1:6" x14ac:dyDescent="0.25">
      <c r="A1453" s="10"/>
      <c r="B1453" s="114"/>
      <c r="C1453" s="115"/>
      <c r="D1453" s="115"/>
      <c r="E1453" s="116"/>
      <c r="F1453" s="10"/>
    </row>
    <row r="1454" spans="1:6" x14ac:dyDescent="0.25">
      <c r="A1454" s="10"/>
      <c r="B1454" s="114"/>
      <c r="C1454" s="115"/>
      <c r="D1454" s="115"/>
      <c r="E1454" s="116"/>
      <c r="F1454" s="10"/>
    </row>
    <row r="1455" spans="1:6" x14ac:dyDescent="0.25">
      <c r="A1455" s="10"/>
      <c r="B1455" s="114"/>
      <c r="C1455" s="115"/>
      <c r="D1455" s="115"/>
      <c r="E1455" s="116"/>
      <c r="F1455" s="10"/>
    </row>
    <row r="1456" spans="1:6" x14ac:dyDescent="0.25">
      <c r="A1456" s="10"/>
      <c r="B1456" s="114"/>
      <c r="C1456" s="115"/>
      <c r="D1456" s="115"/>
      <c r="E1456" s="116"/>
      <c r="F1456" s="10"/>
    </row>
    <row r="1457" spans="1:6" x14ac:dyDescent="0.25">
      <c r="A1457" s="10"/>
      <c r="B1457" s="114"/>
      <c r="C1457" s="115"/>
      <c r="D1457" s="115"/>
      <c r="E1457" s="116"/>
      <c r="F1457" s="10"/>
    </row>
    <row r="1458" spans="1:6" x14ac:dyDescent="0.25">
      <c r="A1458" s="10"/>
      <c r="B1458" s="114"/>
      <c r="C1458" s="115"/>
      <c r="D1458" s="115"/>
      <c r="E1458" s="116"/>
      <c r="F1458" s="10"/>
    </row>
    <row r="1459" spans="1:6" x14ac:dyDescent="0.25">
      <c r="A1459" s="10"/>
      <c r="B1459" s="114"/>
      <c r="C1459" s="115"/>
      <c r="D1459" s="115"/>
      <c r="E1459" s="116"/>
      <c r="F1459" s="10"/>
    </row>
    <row r="1460" spans="1:6" x14ac:dyDescent="0.25">
      <c r="A1460" s="10"/>
      <c r="B1460" s="114"/>
      <c r="C1460" s="115"/>
      <c r="D1460" s="115"/>
      <c r="E1460" s="116"/>
      <c r="F1460" s="10"/>
    </row>
    <row r="1461" spans="1:6" x14ac:dyDescent="0.25">
      <c r="A1461" s="10"/>
      <c r="B1461" s="114"/>
      <c r="C1461" s="115"/>
      <c r="D1461" s="115"/>
      <c r="E1461" s="116"/>
      <c r="F1461" s="10"/>
    </row>
    <row r="1462" spans="1:6" x14ac:dyDescent="0.25">
      <c r="A1462" s="10"/>
      <c r="B1462" s="114"/>
      <c r="C1462" s="115"/>
      <c r="D1462" s="115"/>
      <c r="E1462" s="116"/>
      <c r="F1462" s="10"/>
    </row>
    <row r="1463" spans="1:6" x14ac:dyDescent="0.25">
      <c r="A1463" s="10"/>
      <c r="B1463" s="114"/>
      <c r="C1463" s="115"/>
      <c r="D1463" s="115"/>
      <c r="E1463" s="116"/>
      <c r="F1463" s="10"/>
    </row>
    <row r="1464" spans="1:6" x14ac:dyDescent="0.25">
      <c r="A1464" s="10"/>
      <c r="B1464" s="114"/>
      <c r="C1464" s="115"/>
      <c r="D1464" s="115"/>
      <c r="E1464" s="116"/>
      <c r="F1464" s="10"/>
    </row>
    <row r="1465" spans="1:6" x14ac:dyDescent="0.25">
      <c r="A1465" s="10"/>
      <c r="B1465" s="114"/>
      <c r="C1465" s="115"/>
      <c r="D1465" s="115"/>
      <c r="E1465" s="116"/>
      <c r="F1465" s="10"/>
    </row>
    <row r="1466" spans="1:6" x14ac:dyDescent="0.25">
      <c r="A1466" s="10"/>
      <c r="B1466" s="114"/>
      <c r="C1466" s="115"/>
      <c r="D1466" s="115"/>
      <c r="E1466" s="116"/>
      <c r="F1466" s="10"/>
    </row>
    <row r="1467" spans="1:6" x14ac:dyDescent="0.25">
      <c r="A1467" s="10"/>
      <c r="B1467" s="114"/>
      <c r="C1467" s="115"/>
      <c r="D1467" s="115"/>
      <c r="E1467" s="116"/>
      <c r="F1467" s="10"/>
    </row>
    <row r="1468" spans="1:6" x14ac:dyDescent="0.25">
      <c r="A1468" s="10"/>
      <c r="B1468" s="114"/>
      <c r="C1468" s="115"/>
      <c r="D1468" s="115"/>
      <c r="E1468" s="116"/>
      <c r="F1468" s="10"/>
    </row>
    <row r="1469" spans="1:6" x14ac:dyDescent="0.25">
      <c r="A1469" s="10"/>
      <c r="B1469" s="114"/>
      <c r="C1469" s="115"/>
      <c r="D1469" s="115"/>
      <c r="E1469" s="116"/>
      <c r="F1469" s="10"/>
    </row>
    <row r="1470" spans="1:6" x14ac:dyDescent="0.25">
      <c r="A1470" s="10"/>
      <c r="B1470" s="114"/>
      <c r="C1470" s="115"/>
      <c r="D1470" s="115"/>
      <c r="E1470" s="116"/>
      <c r="F1470" s="10"/>
    </row>
    <row r="1471" spans="1:6" x14ac:dyDescent="0.25">
      <c r="A1471" s="10"/>
      <c r="B1471" s="114"/>
      <c r="C1471" s="115"/>
      <c r="D1471" s="115"/>
      <c r="E1471" s="116"/>
      <c r="F1471" s="10"/>
    </row>
    <row r="1472" spans="1:6" x14ac:dyDescent="0.25">
      <c r="A1472" s="10"/>
      <c r="B1472" s="114"/>
      <c r="C1472" s="115"/>
      <c r="D1472" s="115"/>
      <c r="E1472" s="116"/>
      <c r="F1472" s="10"/>
    </row>
    <row r="1473" spans="1:6" x14ac:dyDescent="0.25">
      <c r="A1473" s="10"/>
      <c r="B1473" s="114"/>
      <c r="C1473" s="115"/>
      <c r="D1473" s="115"/>
      <c r="E1473" s="116"/>
      <c r="F1473" s="10"/>
    </row>
    <row r="1474" spans="1:6" x14ac:dyDescent="0.25">
      <c r="A1474" s="10"/>
      <c r="B1474" s="114"/>
      <c r="C1474" s="115"/>
      <c r="D1474" s="115"/>
      <c r="E1474" s="116"/>
      <c r="F1474" s="10"/>
    </row>
    <row r="1475" spans="1:6" x14ac:dyDescent="0.25">
      <c r="A1475" s="10"/>
      <c r="B1475" s="114"/>
      <c r="C1475" s="115"/>
      <c r="D1475" s="115"/>
      <c r="E1475" s="116"/>
      <c r="F1475" s="10"/>
    </row>
    <row r="1476" spans="1:6" x14ac:dyDescent="0.25">
      <c r="A1476" s="10"/>
      <c r="B1476" s="114"/>
      <c r="C1476" s="115"/>
      <c r="D1476" s="115"/>
      <c r="E1476" s="116"/>
      <c r="F1476" s="10"/>
    </row>
    <row r="1477" spans="1:6" x14ac:dyDescent="0.25">
      <c r="A1477" s="10"/>
      <c r="B1477" s="114"/>
      <c r="C1477" s="115"/>
      <c r="D1477" s="115"/>
      <c r="E1477" s="116"/>
      <c r="F1477" s="10"/>
    </row>
    <row r="1478" spans="1:6" x14ac:dyDescent="0.25">
      <c r="A1478" s="10"/>
      <c r="B1478" s="114"/>
      <c r="C1478" s="115"/>
      <c r="D1478" s="115"/>
      <c r="E1478" s="116"/>
      <c r="F1478" s="10"/>
    </row>
    <row r="1479" spans="1:6" x14ac:dyDescent="0.25">
      <c r="A1479" s="10"/>
      <c r="B1479" s="114"/>
      <c r="C1479" s="115"/>
      <c r="D1479" s="115"/>
      <c r="E1479" s="116"/>
      <c r="F1479" s="10"/>
    </row>
    <row r="1480" spans="1:6" x14ac:dyDescent="0.25">
      <c r="A1480" s="10"/>
      <c r="B1480" s="114"/>
      <c r="C1480" s="115"/>
      <c r="D1480" s="115"/>
      <c r="E1480" s="116"/>
      <c r="F1480" s="10"/>
    </row>
    <row r="1481" spans="1:6" x14ac:dyDescent="0.25">
      <c r="A1481" s="10"/>
      <c r="B1481" s="114"/>
      <c r="C1481" s="115"/>
      <c r="D1481" s="115"/>
      <c r="E1481" s="116"/>
      <c r="F1481" s="10"/>
    </row>
    <row r="1482" spans="1:6" x14ac:dyDescent="0.25">
      <c r="A1482" s="10"/>
      <c r="B1482" s="114"/>
      <c r="C1482" s="115"/>
      <c r="D1482" s="115"/>
      <c r="E1482" s="116"/>
      <c r="F1482" s="10"/>
    </row>
    <row r="1483" spans="1:6" x14ac:dyDescent="0.25">
      <c r="A1483" s="10"/>
      <c r="B1483" s="114"/>
      <c r="C1483" s="115"/>
      <c r="D1483" s="115"/>
      <c r="E1483" s="116"/>
      <c r="F1483" s="10"/>
    </row>
    <row r="1484" spans="1:6" x14ac:dyDescent="0.25">
      <c r="A1484" s="10"/>
      <c r="B1484" s="114"/>
      <c r="C1484" s="115"/>
      <c r="D1484" s="115"/>
      <c r="E1484" s="116"/>
      <c r="F1484" s="10"/>
    </row>
    <row r="1485" spans="1:6" x14ac:dyDescent="0.25">
      <c r="A1485" s="10"/>
      <c r="B1485" s="114"/>
      <c r="C1485" s="115"/>
      <c r="D1485" s="115"/>
      <c r="E1485" s="116"/>
      <c r="F1485" s="10"/>
    </row>
    <row r="1486" spans="1:6" x14ac:dyDescent="0.25">
      <c r="A1486" s="10"/>
      <c r="B1486" s="114"/>
      <c r="C1486" s="115"/>
      <c r="D1486" s="115"/>
      <c r="E1486" s="116"/>
      <c r="F1486" s="10"/>
    </row>
    <row r="1487" spans="1:6" x14ac:dyDescent="0.25">
      <c r="A1487" s="10"/>
      <c r="B1487" s="114"/>
      <c r="C1487" s="115"/>
      <c r="D1487" s="115"/>
      <c r="E1487" s="116"/>
      <c r="F1487" s="10"/>
    </row>
    <row r="1488" spans="1:6" x14ac:dyDescent="0.25">
      <c r="A1488" s="10"/>
      <c r="B1488" s="114"/>
      <c r="C1488" s="115"/>
      <c r="D1488" s="115"/>
      <c r="E1488" s="116"/>
      <c r="F1488" s="10"/>
    </row>
    <row r="1489" spans="1:6" x14ac:dyDescent="0.25">
      <c r="A1489" s="10"/>
      <c r="B1489" s="114"/>
      <c r="C1489" s="115"/>
      <c r="D1489" s="115"/>
      <c r="E1489" s="116"/>
      <c r="F1489" s="10"/>
    </row>
    <row r="1490" spans="1:6" x14ac:dyDescent="0.25">
      <c r="A1490" s="10"/>
      <c r="B1490" s="114"/>
      <c r="C1490" s="115"/>
      <c r="D1490" s="115"/>
      <c r="E1490" s="116"/>
      <c r="F1490" s="10"/>
    </row>
    <row r="1491" spans="1:6" x14ac:dyDescent="0.25">
      <c r="A1491" s="10"/>
      <c r="B1491" s="114"/>
      <c r="C1491" s="115"/>
      <c r="D1491" s="115"/>
      <c r="E1491" s="116"/>
      <c r="F1491" s="10"/>
    </row>
    <row r="1492" spans="1:6" x14ac:dyDescent="0.25">
      <c r="A1492" s="10"/>
      <c r="B1492" s="114"/>
      <c r="C1492" s="115"/>
      <c r="D1492" s="115"/>
      <c r="E1492" s="116"/>
      <c r="F1492" s="10"/>
    </row>
    <row r="1493" spans="1:6" x14ac:dyDescent="0.25">
      <c r="A1493" s="10"/>
      <c r="B1493" s="114"/>
      <c r="C1493" s="115"/>
      <c r="D1493" s="115"/>
      <c r="E1493" s="116"/>
      <c r="F1493" s="10"/>
    </row>
    <row r="1494" spans="1:6" x14ac:dyDescent="0.25">
      <c r="A1494" s="10"/>
      <c r="B1494" s="114"/>
      <c r="C1494" s="115"/>
      <c r="D1494" s="115"/>
      <c r="E1494" s="116"/>
      <c r="F1494" s="10"/>
    </row>
    <row r="1495" spans="1:6" x14ac:dyDescent="0.25">
      <c r="A1495" s="10"/>
      <c r="B1495" s="114"/>
      <c r="C1495" s="115"/>
      <c r="D1495" s="115"/>
      <c r="E1495" s="116"/>
      <c r="F1495" s="10"/>
    </row>
    <row r="1496" spans="1:6" x14ac:dyDescent="0.25">
      <c r="A1496" s="10"/>
      <c r="B1496" s="114"/>
      <c r="C1496" s="115"/>
      <c r="D1496" s="115"/>
      <c r="E1496" s="116"/>
      <c r="F1496" s="10"/>
    </row>
    <row r="1497" spans="1:6" x14ac:dyDescent="0.25">
      <c r="A1497" s="10"/>
      <c r="B1497" s="114"/>
      <c r="C1497" s="115"/>
      <c r="D1497" s="115"/>
      <c r="E1497" s="116"/>
      <c r="F1497" s="10"/>
    </row>
    <row r="1498" spans="1:6" x14ac:dyDescent="0.25">
      <c r="A1498" s="10"/>
      <c r="B1498" s="114"/>
      <c r="C1498" s="115"/>
      <c r="D1498" s="115"/>
      <c r="E1498" s="116"/>
      <c r="F1498" s="10"/>
    </row>
    <row r="1499" spans="1:6" x14ac:dyDescent="0.25">
      <c r="A1499" s="10"/>
      <c r="B1499" s="114"/>
      <c r="C1499" s="115"/>
      <c r="D1499" s="115"/>
      <c r="E1499" s="116"/>
      <c r="F1499" s="10"/>
    </row>
    <row r="1500" spans="1:6" x14ac:dyDescent="0.25">
      <c r="A1500" s="10"/>
      <c r="B1500" s="114"/>
      <c r="C1500" s="115"/>
      <c r="D1500" s="115"/>
      <c r="E1500" s="116"/>
      <c r="F1500" s="10"/>
    </row>
    <row r="1501" spans="1:6" x14ac:dyDescent="0.25">
      <c r="A1501" s="10"/>
      <c r="B1501" s="114"/>
      <c r="C1501" s="115"/>
      <c r="D1501" s="115"/>
      <c r="E1501" s="116"/>
      <c r="F1501" s="10"/>
    </row>
    <row r="1502" spans="1:6" x14ac:dyDescent="0.25">
      <c r="A1502" s="10"/>
      <c r="B1502" s="114"/>
      <c r="C1502" s="115"/>
      <c r="D1502" s="115"/>
      <c r="E1502" s="116"/>
      <c r="F1502" s="10"/>
    </row>
    <row r="1503" spans="1:6" x14ac:dyDescent="0.25">
      <c r="A1503" s="10"/>
      <c r="B1503" s="114"/>
      <c r="C1503" s="115"/>
      <c r="D1503" s="115"/>
      <c r="E1503" s="116"/>
      <c r="F1503" s="10"/>
    </row>
    <row r="1504" spans="1:6" x14ac:dyDescent="0.25">
      <c r="A1504" s="10"/>
      <c r="B1504" s="114"/>
      <c r="C1504" s="115"/>
      <c r="D1504" s="115"/>
      <c r="E1504" s="116"/>
      <c r="F1504" s="10"/>
    </row>
    <row r="1505" spans="1:6" x14ac:dyDescent="0.25">
      <c r="A1505" s="10"/>
      <c r="B1505" s="114"/>
      <c r="C1505" s="115"/>
      <c r="D1505" s="115"/>
      <c r="E1505" s="116"/>
      <c r="F1505" s="10"/>
    </row>
    <row r="1506" spans="1:6" x14ac:dyDescent="0.25">
      <c r="A1506" s="10"/>
      <c r="B1506" s="114"/>
      <c r="C1506" s="115"/>
      <c r="D1506" s="115"/>
      <c r="E1506" s="116"/>
      <c r="F1506" s="10"/>
    </row>
    <row r="1507" spans="1:6" x14ac:dyDescent="0.25">
      <c r="A1507" s="10"/>
      <c r="B1507" s="114"/>
      <c r="C1507" s="115"/>
      <c r="D1507" s="115"/>
      <c r="E1507" s="116"/>
      <c r="F1507" s="10"/>
    </row>
    <row r="1508" spans="1:6" x14ac:dyDescent="0.25">
      <c r="A1508" s="10"/>
      <c r="B1508" s="114"/>
      <c r="C1508" s="115"/>
      <c r="D1508" s="115"/>
      <c r="E1508" s="116"/>
      <c r="F1508" s="10"/>
    </row>
    <row r="1509" spans="1:6" x14ac:dyDescent="0.25">
      <c r="A1509" s="10"/>
      <c r="B1509" s="114"/>
      <c r="C1509" s="115"/>
      <c r="D1509" s="115"/>
      <c r="E1509" s="116"/>
      <c r="F1509" s="10"/>
    </row>
    <row r="1510" spans="1:6" x14ac:dyDescent="0.25">
      <c r="A1510" s="10"/>
      <c r="B1510" s="114"/>
      <c r="C1510" s="115"/>
      <c r="D1510" s="115"/>
      <c r="E1510" s="116"/>
      <c r="F1510" s="10"/>
    </row>
    <row r="1511" spans="1:6" x14ac:dyDescent="0.25">
      <c r="A1511" s="10"/>
      <c r="B1511" s="114"/>
      <c r="C1511" s="115"/>
      <c r="D1511" s="115"/>
      <c r="E1511" s="116"/>
      <c r="F1511" s="10"/>
    </row>
    <row r="1512" spans="1:6" x14ac:dyDescent="0.25">
      <c r="A1512" s="10"/>
      <c r="B1512" s="114"/>
      <c r="C1512" s="115"/>
      <c r="D1512" s="115"/>
      <c r="E1512" s="116"/>
      <c r="F1512" s="10"/>
    </row>
    <row r="1513" spans="1:6" x14ac:dyDescent="0.25">
      <c r="A1513" s="10"/>
      <c r="B1513" s="114"/>
      <c r="C1513" s="115"/>
      <c r="D1513" s="115"/>
      <c r="E1513" s="116"/>
      <c r="F1513" s="10"/>
    </row>
    <row r="1514" spans="1:6" x14ac:dyDescent="0.25">
      <c r="A1514" s="10"/>
      <c r="B1514" s="114"/>
      <c r="C1514" s="115"/>
      <c r="D1514" s="115"/>
      <c r="E1514" s="116"/>
      <c r="F1514" s="10"/>
    </row>
    <row r="1515" spans="1:6" x14ac:dyDescent="0.25">
      <c r="A1515" s="10"/>
      <c r="B1515" s="114"/>
      <c r="C1515" s="115"/>
      <c r="D1515" s="115"/>
      <c r="E1515" s="116"/>
      <c r="F1515" s="10"/>
    </row>
    <row r="1516" spans="1:6" x14ac:dyDescent="0.25">
      <c r="A1516" s="10"/>
      <c r="B1516" s="114"/>
      <c r="C1516" s="115"/>
      <c r="D1516" s="115"/>
      <c r="E1516" s="116"/>
      <c r="F1516" s="10"/>
    </row>
    <row r="1517" spans="1:6" x14ac:dyDescent="0.25">
      <c r="A1517" s="10"/>
      <c r="B1517" s="114"/>
      <c r="C1517" s="115"/>
      <c r="D1517" s="115"/>
      <c r="E1517" s="116"/>
      <c r="F1517" s="10"/>
    </row>
    <row r="1518" spans="1:6" x14ac:dyDescent="0.25">
      <c r="A1518" s="10"/>
      <c r="B1518" s="114"/>
      <c r="C1518" s="115"/>
      <c r="D1518" s="115"/>
      <c r="E1518" s="116"/>
      <c r="F1518" s="10"/>
    </row>
    <row r="1519" spans="1:6" x14ac:dyDescent="0.25">
      <c r="A1519" s="10"/>
      <c r="B1519" s="114"/>
      <c r="C1519" s="115"/>
      <c r="D1519" s="115"/>
      <c r="E1519" s="116"/>
      <c r="F1519" s="10"/>
    </row>
    <row r="1520" spans="1:6" x14ac:dyDescent="0.25">
      <c r="A1520" s="10"/>
      <c r="B1520" s="114"/>
      <c r="C1520" s="115"/>
      <c r="D1520" s="115"/>
      <c r="E1520" s="116"/>
      <c r="F1520" s="10"/>
    </row>
    <row r="1521" spans="1:6" x14ac:dyDescent="0.25">
      <c r="A1521" s="10"/>
      <c r="B1521" s="114"/>
      <c r="C1521" s="115"/>
      <c r="D1521" s="115"/>
      <c r="E1521" s="116"/>
      <c r="F1521" s="10"/>
    </row>
    <row r="1522" spans="1:6" x14ac:dyDescent="0.25">
      <c r="A1522" s="10"/>
      <c r="B1522" s="114"/>
      <c r="C1522" s="115"/>
      <c r="D1522" s="115"/>
      <c r="E1522" s="116"/>
      <c r="F1522" s="10"/>
    </row>
    <row r="1523" spans="1:6" x14ac:dyDescent="0.25">
      <c r="A1523" s="10"/>
      <c r="B1523" s="114"/>
      <c r="C1523" s="115"/>
      <c r="D1523" s="115"/>
      <c r="E1523" s="116"/>
      <c r="F1523" s="10"/>
    </row>
    <row r="1524" spans="1:6" x14ac:dyDescent="0.25">
      <c r="A1524" s="10"/>
      <c r="B1524" s="114"/>
      <c r="C1524" s="115"/>
      <c r="D1524" s="115"/>
      <c r="E1524" s="116"/>
      <c r="F1524" s="10"/>
    </row>
    <row r="1525" spans="1:6" x14ac:dyDescent="0.25">
      <c r="A1525" s="10"/>
      <c r="B1525" s="114"/>
      <c r="C1525" s="115"/>
      <c r="D1525" s="115"/>
      <c r="E1525" s="116"/>
      <c r="F1525" s="10"/>
    </row>
    <row r="1526" spans="1:6" x14ac:dyDescent="0.25">
      <c r="A1526" s="10"/>
      <c r="B1526" s="114"/>
      <c r="C1526" s="115"/>
      <c r="D1526" s="115"/>
      <c r="E1526" s="116"/>
      <c r="F1526" s="10"/>
    </row>
    <row r="1527" spans="1:6" x14ac:dyDescent="0.25">
      <c r="A1527" s="10"/>
      <c r="B1527" s="114"/>
      <c r="C1527" s="115"/>
      <c r="D1527" s="115"/>
      <c r="E1527" s="116"/>
      <c r="F1527" s="10"/>
    </row>
    <row r="1528" spans="1:6" x14ac:dyDescent="0.25">
      <c r="A1528" s="10"/>
      <c r="B1528" s="114"/>
      <c r="C1528" s="115"/>
      <c r="D1528" s="115"/>
      <c r="E1528" s="116"/>
      <c r="F1528" s="10"/>
    </row>
    <row r="1529" spans="1:6" x14ac:dyDescent="0.25">
      <c r="A1529" s="10"/>
      <c r="B1529" s="114"/>
      <c r="C1529" s="115"/>
      <c r="D1529" s="115"/>
      <c r="E1529" s="116"/>
      <c r="F1529" s="10"/>
    </row>
    <row r="1530" spans="1:6" x14ac:dyDescent="0.25">
      <c r="A1530" s="10"/>
      <c r="B1530" s="114"/>
      <c r="C1530" s="115"/>
      <c r="D1530" s="115"/>
      <c r="E1530" s="116"/>
      <c r="F1530" s="10"/>
    </row>
    <row r="1531" spans="1:6" x14ac:dyDescent="0.25">
      <c r="A1531" s="10"/>
      <c r="B1531" s="114"/>
      <c r="C1531" s="115"/>
      <c r="D1531" s="115"/>
      <c r="E1531" s="116"/>
      <c r="F1531" s="10"/>
    </row>
    <row r="1532" spans="1:6" x14ac:dyDescent="0.25">
      <c r="A1532" s="10"/>
      <c r="B1532" s="114"/>
      <c r="C1532" s="115"/>
      <c r="D1532" s="115"/>
      <c r="E1532" s="116"/>
      <c r="F1532" s="10"/>
    </row>
    <row r="1533" spans="1:6" x14ac:dyDescent="0.25">
      <c r="A1533" s="10"/>
      <c r="B1533" s="114"/>
      <c r="C1533" s="115"/>
      <c r="D1533" s="115"/>
      <c r="E1533" s="116"/>
      <c r="F1533" s="10"/>
    </row>
    <row r="1534" spans="1:6" x14ac:dyDescent="0.25">
      <c r="A1534" s="10"/>
      <c r="B1534" s="114"/>
      <c r="C1534" s="115"/>
      <c r="D1534" s="115"/>
      <c r="E1534" s="116"/>
      <c r="F1534" s="10"/>
    </row>
    <row r="1535" spans="1:6" x14ac:dyDescent="0.25">
      <c r="A1535" s="10"/>
      <c r="B1535" s="114"/>
      <c r="C1535" s="115"/>
      <c r="D1535" s="115"/>
      <c r="E1535" s="116"/>
      <c r="F1535" s="10"/>
    </row>
    <row r="1536" spans="1:6" x14ac:dyDescent="0.25">
      <c r="A1536" s="10"/>
      <c r="B1536" s="114"/>
      <c r="C1536" s="115"/>
      <c r="D1536" s="115"/>
      <c r="E1536" s="116"/>
      <c r="F1536" s="10"/>
    </row>
    <row r="1537" spans="1:6" x14ac:dyDescent="0.25">
      <c r="A1537" s="10"/>
      <c r="B1537" s="114"/>
      <c r="C1537" s="115"/>
      <c r="D1537" s="115"/>
      <c r="E1537" s="116"/>
      <c r="F1537" s="10"/>
    </row>
    <row r="1538" spans="1:6" x14ac:dyDescent="0.25">
      <c r="A1538" s="10"/>
      <c r="B1538" s="114"/>
      <c r="C1538" s="115"/>
      <c r="D1538" s="115"/>
      <c r="E1538" s="116"/>
      <c r="F1538" s="10"/>
    </row>
    <row r="1539" spans="1:6" x14ac:dyDescent="0.25">
      <c r="A1539" s="10"/>
      <c r="B1539" s="114"/>
      <c r="C1539" s="115"/>
      <c r="D1539" s="115"/>
      <c r="E1539" s="116"/>
      <c r="F1539" s="10"/>
    </row>
    <row r="1540" spans="1:6" x14ac:dyDescent="0.25">
      <c r="A1540" s="10"/>
      <c r="B1540" s="114"/>
      <c r="C1540" s="115"/>
      <c r="D1540" s="115"/>
      <c r="E1540" s="116"/>
      <c r="F1540" s="10"/>
    </row>
    <row r="1541" spans="1:6" x14ac:dyDescent="0.25">
      <c r="A1541" s="10"/>
      <c r="B1541" s="114"/>
      <c r="C1541" s="115"/>
      <c r="D1541" s="115"/>
      <c r="E1541" s="116"/>
      <c r="F1541" s="10"/>
    </row>
    <row r="1542" spans="1:6" x14ac:dyDescent="0.25">
      <c r="A1542" s="10"/>
      <c r="B1542" s="114"/>
      <c r="C1542" s="115"/>
      <c r="D1542" s="115"/>
      <c r="E1542" s="116"/>
      <c r="F1542" s="10"/>
    </row>
    <row r="1543" spans="1:6" x14ac:dyDescent="0.25">
      <c r="A1543" s="10"/>
      <c r="B1543" s="114"/>
      <c r="C1543" s="115"/>
      <c r="D1543" s="115"/>
      <c r="E1543" s="116"/>
      <c r="F1543" s="10"/>
    </row>
    <row r="1544" spans="1:6" x14ac:dyDescent="0.25">
      <c r="A1544" s="10"/>
      <c r="B1544" s="114"/>
      <c r="C1544" s="115"/>
      <c r="D1544" s="115"/>
      <c r="E1544" s="116"/>
      <c r="F1544" s="10"/>
    </row>
    <row r="1545" spans="1:6" x14ac:dyDescent="0.25">
      <c r="A1545" s="10"/>
      <c r="B1545" s="114"/>
      <c r="C1545" s="115"/>
      <c r="D1545" s="115"/>
      <c r="E1545" s="116"/>
      <c r="F1545" s="10"/>
    </row>
    <row r="1546" spans="1:6" x14ac:dyDescent="0.25">
      <c r="A1546" s="10"/>
      <c r="B1546" s="114"/>
      <c r="C1546" s="115"/>
      <c r="D1546" s="115"/>
      <c r="E1546" s="116"/>
      <c r="F1546" s="10"/>
    </row>
    <row r="1547" spans="1:6" x14ac:dyDescent="0.25">
      <c r="A1547" s="10"/>
      <c r="B1547" s="114"/>
      <c r="C1547" s="115"/>
      <c r="D1547" s="115"/>
      <c r="E1547" s="116"/>
      <c r="F1547" s="10"/>
    </row>
    <row r="1548" spans="1:6" x14ac:dyDescent="0.25">
      <c r="A1548" s="10"/>
      <c r="B1548" s="114"/>
      <c r="C1548" s="115"/>
      <c r="D1548" s="115"/>
      <c r="E1548" s="116"/>
      <c r="F1548" s="10"/>
    </row>
    <row r="1549" spans="1:6" x14ac:dyDescent="0.25">
      <c r="A1549" s="10"/>
      <c r="B1549" s="114"/>
      <c r="C1549" s="115"/>
      <c r="D1549" s="115"/>
      <c r="E1549" s="116"/>
      <c r="F1549" s="10"/>
    </row>
    <row r="1550" spans="1:6" x14ac:dyDescent="0.25">
      <c r="A1550" s="10"/>
      <c r="B1550" s="114"/>
      <c r="C1550" s="115"/>
      <c r="D1550" s="115"/>
      <c r="E1550" s="116"/>
      <c r="F1550" s="10"/>
    </row>
    <row r="1551" spans="1:6" x14ac:dyDescent="0.25">
      <c r="A1551" s="10"/>
      <c r="B1551" s="114"/>
      <c r="C1551" s="115"/>
      <c r="D1551" s="115"/>
      <c r="E1551" s="116"/>
      <c r="F1551" s="10"/>
    </row>
    <row r="1552" spans="1:6" x14ac:dyDescent="0.25">
      <c r="A1552" s="10"/>
      <c r="B1552" s="114"/>
      <c r="C1552" s="115"/>
      <c r="D1552" s="115"/>
      <c r="E1552" s="116"/>
      <c r="F1552" s="10"/>
    </row>
    <row r="1553" spans="1:6" x14ac:dyDescent="0.25">
      <c r="A1553" s="10"/>
      <c r="B1553" s="114"/>
      <c r="C1553" s="115"/>
      <c r="D1553" s="115"/>
      <c r="E1553" s="116"/>
      <c r="F1553" s="10"/>
    </row>
    <row r="1554" spans="1:6" x14ac:dyDescent="0.25">
      <c r="A1554" s="10"/>
      <c r="B1554" s="114"/>
      <c r="C1554" s="115"/>
      <c r="D1554" s="115"/>
      <c r="E1554" s="116"/>
      <c r="F1554" s="10"/>
    </row>
    <row r="1555" spans="1:6" x14ac:dyDescent="0.25">
      <c r="A1555" s="10"/>
      <c r="B1555" s="114"/>
      <c r="C1555" s="115"/>
      <c r="D1555" s="115"/>
      <c r="E1555" s="116"/>
      <c r="F1555" s="10"/>
    </row>
    <row r="1556" spans="1:6" x14ac:dyDescent="0.25">
      <c r="A1556" s="10"/>
      <c r="B1556" s="114"/>
      <c r="C1556" s="115"/>
      <c r="D1556" s="115"/>
      <c r="E1556" s="116"/>
      <c r="F1556" s="10"/>
    </row>
    <row r="1557" spans="1:6" x14ac:dyDescent="0.25">
      <c r="A1557" s="10"/>
      <c r="B1557" s="114"/>
      <c r="C1557" s="115"/>
      <c r="D1557" s="115"/>
      <c r="E1557" s="116"/>
      <c r="F1557" s="10"/>
    </row>
    <row r="1558" spans="1:6" x14ac:dyDescent="0.25">
      <c r="A1558" s="10"/>
      <c r="B1558" s="114"/>
      <c r="C1558" s="115"/>
      <c r="D1558" s="115"/>
      <c r="E1558" s="116"/>
      <c r="F1558" s="10"/>
    </row>
    <row r="1559" spans="1:6" x14ac:dyDescent="0.25">
      <c r="A1559" s="10"/>
      <c r="B1559" s="114"/>
      <c r="C1559" s="115"/>
      <c r="D1559" s="115"/>
      <c r="E1559" s="116"/>
      <c r="F1559" s="10"/>
    </row>
    <row r="1560" spans="1:6" x14ac:dyDescent="0.25">
      <c r="A1560" s="10"/>
      <c r="B1560" s="114"/>
      <c r="C1560" s="115"/>
      <c r="D1560" s="115"/>
      <c r="E1560" s="116"/>
      <c r="F1560" s="10"/>
    </row>
    <row r="1561" spans="1:6" x14ac:dyDescent="0.25">
      <c r="A1561" s="10"/>
      <c r="B1561" s="114"/>
      <c r="C1561" s="115"/>
      <c r="D1561" s="115"/>
      <c r="E1561" s="116"/>
      <c r="F1561" s="10"/>
    </row>
    <row r="1562" spans="1:6" x14ac:dyDescent="0.25">
      <c r="A1562" s="10"/>
      <c r="B1562" s="114"/>
      <c r="C1562" s="115"/>
      <c r="D1562" s="115"/>
      <c r="E1562" s="116"/>
      <c r="F1562" s="10"/>
    </row>
    <row r="1563" spans="1:6" x14ac:dyDescent="0.25">
      <c r="A1563" s="10"/>
      <c r="B1563" s="114"/>
      <c r="C1563" s="115"/>
      <c r="D1563" s="115"/>
      <c r="E1563" s="116"/>
      <c r="F1563" s="10"/>
    </row>
    <row r="1564" spans="1:6" x14ac:dyDescent="0.25">
      <c r="A1564" s="10"/>
      <c r="B1564" s="114"/>
      <c r="C1564" s="115"/>
      <c r="D1564" s="115"/>
      <c r="E1564" s="116"/>
      <c r="F1564" s="10"/>
    </row>
    <row r="1565" spans="1:6" x14ac:dyDescent="0.25">
      <c r="A1565" s="10"/>
      <c r="B1565" s="114"/>
      <c r="C1565" s="115"/>
      <c r="D1565" s="115"/>
      <c r="E1565" s="116"/>
      <c r="F1565" s="10"/>
    </row>
    <row r="1566" spans="1:6" x14ac:dyDescent="0.25">
      <c r="A1566" s="10"/>
      <c r="B1566" s="114"/>
      <c r="C1566" s="115"/>
      <c r="D1566" s="115"/>
      <c r="E1566" s="116"/>
      <c r="F1566" s="10"/>
    </row>
    <row r="1567" spans="1:6" x14ac:dyDescent="0.25">
      <c r="A1567" s="10"/>
      <c r="B1567" s="114"/>
      <c r="C1567" s="115"/>
      <c r="D1567" s="115"/>
      <c r="E1567" s="116"/>
      <c r="F1567" s="10"/>
    </row>
    <row r="1568" spans="1:6" x14ac:dyDescent="0.25">
      <c r="A1568" s="10"/>
      <c r="B1568" s="114"/>
      <c r="C1568" s="115"/>
      <c r="D1568" s="115"/>
      <c r="E1568" s="116"/>
      <c r="F1568" s="10"/>
    </row>
    <row r="1569" spans="1:6" x14ac:dyDescent="0.25">
      <c r="A1569" s="10"/>
      <c r="B1569" s="114"/>
      <c r="C1569" s="115"/>
      <c r="D1569" s="115"/>
      <c r="E1569" s="116"/>
      <c r="F1569" s="10"/>
    </row>
    <row r="1570" spans="1:6" x14ac:dyDescent="0.25">
      <c r="A1570" s="10"/>
      <c r="B1570" s="114"/>
      <c r="C1570" s="115"/>
      <c r="D1570" s="115"/>
      <c r="E1570" s="116"/>
      <c r="F1570" s="10"/>
    </row>
    <row r="1571" spans="1:6" x14ac:dyDescent="0.25">
      <c r="A1571" s="10"/>
      <c r="B1571" s="114"/>
      <c r="C1571" s="115"/>
      <c r="D1571" s="115"/>
      <c r="E1571" s="116"/>
      <c r="F1571" s="10"/>
    </row>
    <row r="1572" spans="1:6" x14ac:dyDescent="0.25">
      <c r="A1572" s="10"/>
      <c r="B1572" s="114"/>
      <c r="C1572" s="115"/>
      <c r="D1572" s="115"/>
      <c r="E1572" s="116"/>
      <c r="F1572" s="10"/>
    </row>
    <row r="1573" spans="1:6" x14ac:dyDescent="0.25">
      <c r="A1573" s="10"/>
      <c r="B1573" s="114"/>
      <c r="C1573" s="115"/>
      <c r="D1573" s="115"/>
      <c r="E1573" s="116"/>
      <c r="F1573" s="10"/>
    </row>
    <row r="1574" spans="1:6" x14ac:dyDescent="0.25">
      <c r="A1574" s="10"/>
      <c r="B1574" s="114"/>
      <c r="C1574" s="115"/>
      <c r="D1574" s="115"/>
      <c r="E1574" s="116"/>
      <c r="F1574" s="10"/>
    </row>
    <row r="1575" spans="1:6" x14ac:dyDescent="0.25">
      <c r="A1575" s="10"/>
      <c r="B1575" s="114"/>
      <c r="C1575" s="115"/>
      <c r="D1575" s="115"/>
      <c r="E1575" s="116"/>
      <c r="F1575" s="10"/>
    </row>
    <row r="1576" spans="1:6" x14ac:dyDescent="0.25">
      <c r="A1576" s="10"/>
      <c r="B1576" s="114"/>
      <c r="C1576" s="115"/>
      <c r="D1576" s="115"/>
      <c r="E1576" s="116"/>
      <c r="F1576" s="10"/>
    </row>
    <row r="1577" spans="1:6" x14ac:dyDescent="0.25">
      <c r="A1577" s="10"/>
      <c r="B1577" s="114"/>
      <c r="C1577" s="115"/>
      <c r="D1577" s="115"/>
      <c r="E1577" s="116"/>
      <c r="F1577" s="10"/>
    </row>
    <row r="1578" spans="1:6" x14ac:dyDescent="0.25">
      <c r="A1578" s="10"/>
      <c r="B1578" s="114"/>
      <c r="C1578" s="115"/>
      <c r="D1578" s="115"/>
      <c r="E1578" s="116"/>
      <c r="F1578" s="10"/>
    </row>
    <row r="1579" spans="1:6" x14ac:dyDescent="0.25">
      <c r="A1579" s="10"/>
      <c r="B1579" s="114"/>
      <c r="C1579" s="115"/>
      <c r="D1579" s="115"/>
      <c r="E1579" s="116"/>
      <c r="F1579" s="10"/>
    </row>
    <row r="1580" spans="1:6" x14ac:dyDescent="0.25">
      <c r="A1580" s="10"/>
      <c r="B1580" s="114"/>
      <c r="C1580" s="115"/>
      <c r="D1580" s="115"/>
      <c r="E1580" s="116"/>
      <c r="F1580" s="10"/>
    </row>
    <row r="1581" spans="1:6" x14ac:dyDescent="0.25">
      <c r="A1581" s="10"/>
      <c r="B1581" s="114"/>
      <c r="C1581" s="115"/>
      <c r="D1581" s="115"/>
      <c r="E1581" s="116"/>
      <c r="F1581" s="10"/>
    </row>
    <row r="1582" spans="1:6" x14ac:dyDescent="0.25">
      <c r="A1582" s="10"/>
      <c r="B1582" s="114"/>
      <c r="C1582" s="115"/>
      <c r="D1582" s="115"/>
      <c r="E1582" s="116"/>
      <c r="F1582" s="10"/>
    </row>
    <row r="1583" spans="1:6" x14ac:dyDescent="0.25">
      <c r="A1583" s="10"/>
      <c r="B1583" s="114"/>
      <c r="C1583" s="115"/>
      <c r="D1583" s="115"/>
      <c r="E1583" s="116"/>
      <c r="F1583" s="10"/>
    </row>
    <row r="1584" spans="1:6" x14ac:dyDescent="0.25">
      <c r="A1584" s="10"/>
      <c r="B1584" s="114"/>
      <c r="C1584" s="115"/>
      <c r="D1584" s="115"/>
      <c r="E1584" s="116"/>
      <c r="F1584" s="10"/>
    </row>
    <row r="1585" spans="1:6" x14ac:dyDescent="0.25">
      <c r="A1585" s="10"/>
      <c r="B1585" s="114"/>
      <c r="C1585" s="115"/>
      <c r="D1585" s="115"/>
      <c r="E1585" s="116"/>
      <c r="F1585" s="10"/>
    </row>
    <row r="1586" spans="1:6" x14ac:dyDescent="0.25">
      <c r="A1586" s="10"/>
      <c r="B1586" s="114"/>
      <c r="C1586" s="115"/>
      <c r="D1586" s="115"/>
      <c r="E1586" s="116"/>
      <c r="F1586" s="10"/>
    </row>
    <row r="1587" spans="1:6" x14ac:dyDescent="0.25">
      <c r="A1587" s="10"/>
      <c r="B1587" s="114"/>
      <c r="C1587" s="115"/>
      <c r="D1587" s="115"/>
      <c r="E1587" s="116"/>
      <c r="F1587" s="10"/>
    </row>
    <row r="1588" spans="1:6" x14ac:dyDescent="0.25">
      <c r="A1588" s="10"/>
      <c r="B1588" s="114"/>
      <c r="C1588" s="115"/>
      <c r="D1588" s="115"/>
      <c r="E1588" s="116"/>
      <c r="F1588" s="10"/>
    </row>
    <row r="1589" spans="1:6" x14ac:dyDescent="0.25">
      <c r="A1589" s="10"/>
      <c r="B1589" s="114"/>
      <c r="C1589" s="115"/>
      <c r="D1589" s="115"/>
      <c r="E1589" s="116"/>
      <c r="F1589" s="10"/>
    </row>
    <row r="1590" spans="1:6" x14ac:dyDescent="0.25">
      <c r="A1590" s="10"/>
      <c r="B1590" s="114"/>
      <c r="C1590" s="115"/>
      <c r="D1590" s="115"/>
      <c r="E1590" s="116"/>
      <c r="F1590" s="10"/>
    </row>
    <row r="1591" spans="1:6" x14ac:dyDescent="0.25">
      <c r="A1591" s="10"/>
      <c r="B1591" s="114"/>
      <c r="C1591" s="115"/>
      <c r="D1591" s="115"/>
      <c r="E1591" s="116"/>
      <c r="F1591" s="10"/>
    </row>
    <row r="1592" spans="1:6" x14ac:dyDescent="0.25">
      <c r="A1592" s="10"/>
      <c r="B1592" s="114"/>
      <c r="C1592" s="115"/>
      <c r="D1592" s="115"/>
      <c r="E1592" s="116"/>
      <c r="F1592" s="10"/>
    </row>
    <row r="1593" spans="1:6" x14ac:dyDescent="0.25">
      <c r="A1593" s="10"/>
      <c r="B1593" s="114"/>
      <c r="C1593" s="115"/>
      <c r="D1593" s="115"/>
      <c r="E1593" s="116"/>
      <c r="F1593" s="10"/>
    </row>
    <row r="1594" spans="1:6" x14ac:dyDescent="0.25">
      <c r="A1594" s="10"/>
      <c r="B1594" s="114"/>
      <c r="C1594" s="115"/>
      <c r="D1594" s="115"/>
      <c r="E1594" s="116"/>
      <c r="F1594" s="10"/>
    </row>
    <row r="1595" spans="1:6" x14ac:dyDescent="0.25">
      <c r="A1595" s="10"/>
      <c r="B1595" s="114"/>
      <c r="C1595" s="115"/>
      <c r="D1595" s="115"/>
      <c r="E1595" s="116"/>
      <c r="F1595" s="10"/>
    </row>
    <row r="1596" spans="1:6" x14ac:dyDescent="0.25">
      <c r="A1596" s="10"/>
      <c r="B1596" s="114"/>
      <c r="C1596" s="115"/>
      <c r="D1596" s="115"/>
      <c r="E1596" s="116"/>
      <c r="F1596" s="10"/>
    </row>
    <row r="1597" spans="1:6" x14ac:dyDescent="0.25">
      <c r="A1597" s="10"/>
      <c r="B1597" s="114"/>
      <c r="C1597" s="115"/>
      <c r="D1597" s="115"/>
      <c r="E1597" s="116"/>
      <c r="F1597" s="10"/>
    </row>
    <row r="1598" spans="1:6" x14ac:dyDescent="0.25">
      <c r="A1598" s="10"/>
      <c r="B1598" s="114"/>
      <c r="C1598" s="115"/>
      <c r="D1598" s="115"/>
      <c r="E1598" s="116"/>
      <c r="F1598" s="10"/>
    </row>
    <row r="1599" spans="1:6" x14ac:dyDescent="0.25">
      <c r="A1599" s="10"/>
      <c r="B1599" s="114"/>
      <c r="C1599" s="115"/>
      <c r="D1599" s="115"/>
      <c r="E1599" s="116"/>
      <c r="F1599" s="10"/>
    </row>
    <row r="1600" spans="1:6" x14ac:dyDescent="0.25">
      <c r="A1600" s="10"/>
      <c r="B1600" s="114"/>
      <c r="C1600" s="115"/>
      <c r="D1600" s="115"/>
      <c r="E1600" s="116"/>
      <c r="F1600" s="10"/>
    </row>
    <row r="1601" spans="1:6" x14ac:dyDescent="0.25">
      <c r="A1601" s="10"/>
      <c r="B1601" s="114"/>
      <c r="C1601" s="115"/>
      <c r="D1601" s="115"/>
      <c r="E1601" s="116"/>
      <c r="F1601" s="10"/>
    </row>
    <row r="1602" spans="1:6" x14ac:dyDescent="0.25">
      <c r="A1602" s="10"/>
      <c r="B1602" s="114"/>
      <c r="C1602" s="115"/>
      <c r="D1602" s="115"/>
      <c r="E1602" s="116"/>
      <c r="F1602" s="10"/>
    </row>
    <row r="1603" spans="1:6" x14ac:dyDescent="0.25">
      <c r="A1603" s="10"/>
      <c r="B1603" s="114"/>
      <c r="C1603" s="115"/>
      <c r="D1603" s="115"/>
      <c r="E1603" s="116"/>
      <c r="F1603" s="10"/>
    </row>
    <row r="1604" spans="1:6" x14ac:dyDescent="0.25">
      <c r="A1604" s="10"/>
      <c r="B1604" s="114"/>
      <c r="C1604" s="115"/>
      <c r="D1604" s="115"/>
      <c r="E1604" s="116"/>
      <c r="F1604" s="10"/>
    </row>
    <row r="1605" spans="1:6" x14ac:dyDescent="0.25">
      <c r="A1605" s="10"/>
      <c r="B1605" s="114"/>
      <c r="C1605" s="115"/>
      <c r="D1605" s="115"/>
      <c r="E1605" s="116"/>
      <c r="F1605" s="10"/>
    </row>
    <row r="1606" spans="1:6" x14ac:dyDescent="0.25">
      <c r="A1606" s="10"/>
      <c r="B1606" s="114"/>
      <c r="C1606" s="115"/>
      <c r="D1606" s="115"/>
      <c r="E1606" s="116"/>
      <c r="F1606" s="10"/>
    </row>
    <row r="1607" spans="1:6" x14ac:dyDescent="0.25">
      <c r="A1607" s="10"/>
      <c r="B1607" s="114"/>
      <c r="C1607" s="115"/>
      <c r="D1607" s="115"/>
      <c r="E1607" s="116"/>
      <c r="F1607" s="10"/>
    </row>
    <row r="1608" spans="1:6" x14ac:dyDescent="0.25">
      <c r="A1608" s="10"/>
      <c r="B1608" s="114"/>
      <c r="C1608" s="115"/>
      <c r="D1608" s="115"/>
      <c r="E1608" s="116"/>
      <c r="F1608" s="10"/>
    </row>
    <row r="1609" spans="1:6" x14ac:dyDescent="0.25">
      <c r="A1609" s="10"/>
      <c r="B1609" s="114"/>
      <c r="C1609" s="115"/>
      <c r="D1609" s="115"/>
      <c r="E1609" s="116"/>
      <c r="F1609" s="10"/>
    </row>
    <row r="1610" spans="1:6" x14ac:dyDescent="0.25">
      <c r="A1610" s="10"/>
      <c r="B1610" s="114"/>
      <c r="C1610" s="115"/>
      <c r="D1610" s="115"/>
      <c r="E1610" s="116"/>
      <c r="F1610" s="10"/>
    </row>
    <row r="1611" spans="1:6" x14ac:dyDescent="0.25">
      <c r="A1611" s="10"/>
      <c r="B1611" s="114"/>
      <c r="C1611" s="115"/>
      <c r="D1611" s="115"/>
      <c r="E1611" s="116"/>
      <c r="F1611" s="10"/>
    </row>
    <row r="1612" spans="1:6" x14ac:dyDescent="0.25">
      <c r="A1612" s="10"/>
      <c r="B1612" s="114"/>
      <c r="C1612" s="115"/>
      <c r="D1612" s="115"/>
      <c r="E1612" s="116"/>
      <c r="F1612" s="10"/>
    </row>
    <row r="1613" spans="1:6" x14ac:dyDescent="0.25">
      <c r="A1613" s="10"/>
      <c r="B1613" s="114"/>
      <c r="C1613" s="115"/>
      <c r="D1613" s="115"/>
      <c r="E1613" s="116"/>
      <c r="F1613" s="10"/>
    </row>
    <row r="1614" spans="1:6" x14ac:dyDescent="0.25">
      <c r="A1614" s="10"/>
      <c r="B1614" s="114"/>
      <c r="C1614" s="115"/>
      <c r="D1614" s="115"/>
      <c r="E1614" s="116"/>
      <c r="F1614" s="10"/>
    </row>
    <row r="1615" spans="1:6" x14ac:dyDescent="0.25">
      <c r="A1615" s="10"/>
      <c r="B1615" s="114"/>
      <c r="C1615" s="115"/>
      <c r="D1615" s="115"/>
      <c r="E1615" s="116"/>
      <c r="F1615" s="10"/>
    </row>
    <row r="1616" spans="1:6" x14ac:dyDescent="0.25">
      <c r="A1616" s="10"/>
      <c r="B1616" s="114"/>
      <c r="C1616" s="115"/>
      <c r="D1616" s="115"/>
      <c r="E1616" s="116"/>
      <c r="F1616" s="10"/>
    </row>
    <row r="1617" spans="1:6" x14ac:dyDescent="0.25">
      <c r="A1617" s="10"/>
      <c r="B1617" s="114"/>
      <c r="C1617" s="115"/>
      <c r="D1617" s="115"/>
      <c r="E1617" s="116"/>
      <c r="F1617" s="10"/>
    </row>
    <row r="1618" spans="1:6" x14ac:dyDescent="0.25">
      <c r="A1618" s="10"/>
      <c r="B1618" s="114"/>
      <c r="C1618" s="115"/>
      <c r="D1618" s="115"/>
      <c r="E1618" s="116"/>
      <c r="F1618" s="10"/>
    </row>
    <row r="1619" spans="1:6" x14ac:dyDescent="0.25">
      <c r="A1619" s="10"/>
      <c r="B1619" s="114"/>
      <c r="C1619" s="115"/>
      <c r="D1619" s="115"/>
      <c r="E1619" s="116"/>
      <c r="F1619" s="10"/>
    </row>
    <row r="1620" spans="1:6" x14ac:dyDescent="0.25">
      <c r="A1620" s="10"/>
      <c r="B1620" s="114"/>
      <c r="C1620" s="115"/>
      <c r="D1620" s="115"/>
      <c r="E1620" s="116"/>
      <c r="F1620" s="10"/>
    </row>
    <row r="1621" spans="1:6" x14ac:dyDescent="0.25">
      <c r="A1621" s="10"/>
      <c r="B1621" s="114"/>
      <c r="C1621" s="115"/>
      <c r="D1621" s="115"/>
      <c r="E1621" s="116"/>
      <c r="F1621" s="10"/>
    </row>
    <row r="1622" spans="1:6" x14ac:dyDescent="0.25">
      <c r="A1622" s="10"/>
      <c r="B1622" s="114"/>
      <c r="C1622" s="115"/>
      <c r="D1622" s="115"/>
      <c r="E1622" s="116"/>
      <c r="F1622" s="10"/>
    </row>
    <row r="1623" spans="1:6" x14ac:dyDescent="0.25">
      <c r="A1623" s="10"/>
      <c r="B1623" s="114"/>
      <c r="C1623" s="115"/>
      <c r="D1623" s="115"/>
      <c r="E1623" s="116"/>
      <c r="F1623" s="10"/>
    </row>
    <row r="1624" spans="1:6" x14ac:dyDescent="0.25">
      <c r="A1624" s="10"/>
      <c r="B1624" s="114"/>
      <c r="C1624" s="115"/>
      <c r="D1624" s="115"/>
      <c r="E1624" s="116"/>
      <c r="F1624" s="10"/>
    </row>
    <row r="1625" spans="1:6" x14ac:dyDescent="0.25">
      <c r="A1625" s="10"/>
      <c r="B1625" s="114"/>
      <c r="C1625" s="115"/>
      <c r="D1625" s="115"/>
      <c r="E1625" s="116"/>
      <c r="F1625" s="10"/>
    </row>
    <row r="1626" spans="1:6" x14ac:dyDescent="0.25">
      <c r="A1626" s="10"/>
      <c r="B1626" s="114"/>
      <c r="C1626" s="115"/>
      <c r="D1626" s="115"/>
      <c r="E1626" s="116"/>
      <c r="F1626" s="10"/>
    </row>
    <row r="1627" spans="1:6" x14ac:dyDescent="0.25">
      <c r="A1627" s="10"/>
      <c r="B1627" s="114"/>
      <c r="C1627" s="115"/>
      <c r="D1627" s="115"/>
      <c r="E1627" s="116"/>
      <c r="F1627" s="10"/>
    </row>
    <row r="1628" spans="1:6" x14ac:dyDescent="0.25">
      <c r="A1628" s="10"/>
      <c r="B1628" s="114"/>
      <c r="C1628" s="115"/>
      <c r="D1628" s="115"/>
      <c r="E1628" s="116"/>
      <c r="F1628" s="10"/>
    </row>
    <row r="1629" spans="1:6" x14ac:dyDescent="0.25">
      <c r="A1629" s="10"/>
      <c r="B1629" s="114"/>
      <c r="C1629" s="115"/>
      <c r="D1629" s="115"/>
      <c r="E1629" s="116"/>
      <c r="F1629" s="10"/>
    </row>
    <row r="1630" spans="1:6" x14ac:dyDescent="0.25">
      <c r="A1630" s="10"/>
      <c r="B1630" s="114"/>
      <c r="C1630" s="115"/>
      <c r="D1630" s="115"/>
      <c r="E1630" s="116"/>
      <c r="F1630" s="10"/>
    </row>
    <row r="1631" spans="1:6" x14ac:dyDescent="0.25">
      <c r="A1631" s="10"/>
      <c r="B1631" s="114"/>
      <c r="C1631" s="115"/>
      <c r="D1631" s="115"/>
      <c r="E1631" s="116"/>
      <c r="F1631" s="10"/>
    </row>
    <row r="1632" spans="1:6" x14ac:dyDescent="0.25">
      <c r="A1632" s="10"/>
      <c r="B1632" s="114"/>
      <c r="C1632" s="115"/>
      <c r="D1632" s="115"/>
      <c r="E1632" s="116"/>
      <c r="F1632" s="10"/>
    </row>
    <row r="1633" spans="1:6" x14ac:dyDescent="0.25">
      <c r="A1633" s="10"/>
      <c r="B1633" s="114"/>
      <c r="C1633" s="115"/>
      <c r="D1633" s="115"/>
      <c r="E1633" s="116"/>
      <c r="F1633" s="10"/>
    </row>
    <row r="1634" spans="1:6" x14ac:dyDescent="0.25">
      <c r="A1634" s="10"/>
      <c r="B1634" s="114"/>
      <c r="C1634" s="115"/>
      <c r="D1634" s="115"/>
      <c r="E1634" s="116"/>
      <c r="F1634" s="10"/>
    </row>
    <row r="1635" spans="1:6" x14ac:dyDescent="0.25">
      <c r="A1635" s="10"/>
      <c r="B1635" s="114"/>
      <c r="C1635" s="115"/>
      <c r="D1635" s="115"/>
      <c r="E1635" s="116"/>
      <c r="F1635" s="10"/>
    </row>
    <row r="1636" spans="1:6" x14ac:dyDescent="0.25">
      <c r="A1636" s="10"/>
      <c r="B1636" s="114"/>
      <c r="C1636" s="115"/>
      <c r="D1636" s="115"/>
      <c r="E1636" s="116"/>
      <c r="F1636" s="10"/>
    </row>
    <row r="1637" spans="1:6" x14ac:dyDescent="0.25">
      <c r="A1637" s="10"/>
      <c r="B1637" s="114"/>
      <c r="C1637" s="115"/>
      <c r="D1637" s="115"/>
      <c r="E1637" s="116"/>
      <c r="F1637" s="10"/>
    </row>
    <row r="1638" spans="1:6" x14ac:dyDescent="0.25">
      <c r="A1638" s="10"/>
      <c r="B1638" s="114"/>
      <c r="C1638" s="115"/>
      <c r="D1638" s="115"/>
      <c r="E1638" s="116"/>
      <c r="F1638" s="10"/>
    </row>
    <row r="1639" spans="1:6" x14ac:dyDescent="0.25">
      <c r="A1639" s="10"/>
      <c r="B1639" s="114"/>
      <c r="C1639" s="115"/>
      <c r="D1639" s="115"/>
      <c r="E1639" s="116"/>
      <c r="F1639" s="10"/>
    </row>
    <row r="1640" spans="1:6" x14ac:dyDescent="0.25">
      <c r="A1640" s="10"/>
      <c r="B1640" s="114"/>
      <c r="C1640" s="115"/>
      <c r="D1640" s="115"/>
      <c r="E1640" s="116"/>
      <c r="F1640" s="10"/>
    </row>
    <row r="1641" spans="1:6" x14ac:dyDescent="0.25">
      <c r="A1641" s="10"/>
      <c r="B1641" s="114"/>
      <c r="C1641" s="115"/>
      <c r="D1641" s="115"/>
      <c r="E1641" s="116"/>
      <c r="F1641" s="10"/>
    </row>
    <row r="1642" spans="1:6" x14ac:dyDescent="0.25">
      <c r="A1642" s="10"/>
      <c r="B1642" s="114"/>
      <c r="C1642" s="115"/>
      <c r="D1642" s="115"/>
      <c r="E1642" s="116"/>
      <c r="F1642" s="10"/>
    </row>
    <row r="1643" spans="1:6" x14ac:dyDescent="0.25">
      <c r="A1643" s="10"/>
      <c r="B1643" s="114"/>
      <c r="C1643" s="115"/>
      <c r="D1643" s="115"/>
      <c r="E1643" s="116"/>
      <c r="F1643" s="10"/>
    </row>
    <row r="1644" spans="1:6" x14ac:dyDescent="0.25">
      <c r="A1644" s="10"/>
      <c r="B1644" s="114"/>
      <c r="C1644" s="115"/>
      <c r="D1644" s="115"/>
      <c r="E1644" s="116"/>
      <c r="F1644" s="10"/>
    </row>
    <row r="1645" spans="1:6" x14ac:dyDescent="0.25">
      <c r="A1645" s="10"/>
      <c r="B1645" s="114"/>
      <c r="C1645" s="115"/>
      <c r="D1645" s="115"/>
      <c r="E1645" s="116"/>
      <c r="F1645" s="10"/>
    </row>
    <row r="1646" spans="1:6" x14ac:dyDescent="0.25">
      <c r="A1646" s="10"/>
      <c r="B1646" s="114"/>
      <c r="C1646" s="115"/>
      <c r="D1646" s="115"/>
      <c r="E1646" s="116"/>
      <c r="F1646" s="10"/>
    </row>
    <row r="1647" spans="1:6" x14ac:dyDescent="0.25">
      <c r="A1647" s="10"/>
      <c r="B1647" s="114"/>
      <c r="C1647" s="115"/>
      <c r="D1647" s="115"/>
      <c r="E1647" s="116"/>
      <c r="F1647" s="10"/>
    </row>
    <row r="1648" spans="1:6" x14ac:dyDescent="0.25">
      <c r="A1648" s="10"/>
      <c r="B1648" s="114"/>
      <c r="C1648" s="115"/>
      <c r="D1648" s="115"/>
      <c r="E1648" s="116"/>
      <c r="F1648" s="10"/>
    </row>
    <row r="1649" spans="1:6" x14ac:dyDescent="0.25">
      <c r="A1649" s="10"/>
      <c r="B1649" s="114"/>
      <c r="C1649" s="115"/>
      <c r="D1649" s="115"/>
      <c r="E1649" s="116"/>
      <c r="F1649" s="10"/>
    </row>
    <row r="1650" spans="1:6" x14ac:dyDescent="0.25">
      <c r="A1650" s="10"/>
      <c r="B1650" s="114"/>
      <c r="C1650" s="115"/>
      <c r="D1650" s="115"/>
      <c r="E1650" s="116"/>
      <c r="F1650" s="10"/>
    </row>
    <row r="1651" spans="1:6" x14ac:dyDescent="0.25">
      <c r="A1651" s="10"/>
      <c r="B1651" s="114"/>
      <c r="C1651" s="115"/>
      <c r="D1651" s="115"/>
      <c r="E1651" s="116"/>
      <c r="F1651" s="10"/>
    </row>
    <row r="1652" spans="1:6" x14ac:dyDescent="0.25">
      <c r="A1652" s="10"/>
      <c r="B1652" s="114"/>
      <c r="C1652" s="115"/>
      <c r="D1652" s="115"/>
      <c r="E1652" s="116"/>
      <c r="F1652" s="10"/>
    </row>
    <row r="1653" spans="1:6" x14ac:dyDescent="0.25">
      <c r="A1653" s="10"/>
      <c r="B1653" s="114"/>
      <c r="C1653" s="115"/>
      <c r="D1653" s="115"/>
      <c r="E1653" s="116"/>
      <c r="F1653" s="10"/>
    </row>
    <row r="1654" spans="1:6" x14ac:dyDescent="0.25">
      <c r="A1654" s="10"/>
      <c r="B1654" s="114"/>
      <c r="C1654" s="115"/>
      <c r="D1654" s="115"/>
      <c r="E1654" s="116"/>
      <c r="F1654" s="10"/>
    </row>
    <row r="1655" spans="1:6" x14ac:dyDescent="0.25">
      <c r="A1655" s="10"/>
      <c r="B1655" s="114"/>
      <c r="C1655" s="115"/>
      <c r="D1655" s="115"/>
      <c r="E1655" s="116"/>
      <c r="F1655" s="10"/>
    </row>
    <row r="1656" spans="1:6" x14ac:dyDescent="0.25">
      <c r="A1656" s="10"/>
      <c r="B1656" s="114"/>
      <c r="C1656" s="115"/>
      <c r="D1656" s="115"/>
      <c r="E1656" s="116"/>
      <c r="F1656" s="10"/>
    </row>
    <row r="1657" spans="1:6" x14ac:dyDescent="0.25">
      <c r="A1657" s="10"/>
      <c r="B1657" s="114"/>
      <c r="C1657" s="115"/>
      <c r="D1657" s="115"/>
      <c r="E1657" s="116"/>
      <c r="F1657" s="10"/>
    </row>
    <row r="1658" spans="1:6" x14ac:dyDescent="0.25">
      <c r="A1658" s="10"/>
      <c r="B1658" s="114"/>
      <c r="C1658" s="115"/>
      <c r="D1658" s="115"/>
      <c r="E1658" s="116"/>
      <c r="F1658" s="10"/>
    </row>
    <row r="1659" spans="1:6" x14ac:dyDescent="0.25">
      <c r="A1659" s="10"/>
      <c r="B1659" s="114"/>
      <c r="C1659" s="115"/>
      <c r="D1659" s="115"/>
      <c r="E1659" s="116"/>
      <c r="F1659" s="10"/>
    </row>
    <row r="1660" spans="1:6" x14ac:dyDescent="0.25">
      <c r="A1660" s="10"/>
      <c r="B1660" s="114"/>
      <c r="C1660" s="115"/>
      <c r="D1660" s="115"/>
      <c r="E1660" s="116"/>
      <c r="F1660" s="10"/>
    </row>
    <row r="1661" spans="1:6" x14ac:dyDescent="0.25">
      <c r="A1661" s="10"/>
      <c r="B1661" s="114"/>
      <c r="C1661" s="115"/>
      <c r="D1661" s="115"/>
      <c r="E1661" s="116"/>
      <c r="F1661" s="10"/>
    </row>
    <row r="1662" spans="1:6" x14ac:dyDescent="0.25">
      <c r="A1662" s="10"/>
      <c r="B1662" s="114"/>
      <c r="C1662" s="115"/>
      <c r="D1662" s="115"/>
      <c r="E1662" s="116"/>
      <c r="F1662" s="10"/>
    </row>
    <row r="1663" spans="1:6" x14ac:dyDescent="0.25">
      <c r="A1663" s="10"/>
      <c r="B1663" s="114"/>
      <c r="C1663" s="115"/>
      <c r="D1663" s="115"/>
      <c r="E1663" s="116"/>
      <c r="F1663" s="10"/>
    </row>
    <row r="1664" spans="1:6" x14ac:dyDescent="0.25">
      <c r="A1664" s="10"/>
      <c r="B1664" s="114"/>
      <c r="C1664" s="115"/>
      <c r="D1664" s="115"/>
      <c r="E1664" s="116"/>
      <c r="F1664" s="10"/>
    </row>
    <row r="1665" spans="1:6" x14ac:dyDescent="0.25">
      <c r="A1665" s="10"/>
      <c r="B1665" s="114"/>
      <c r="C1665" s="115"/>
      <c r="D1665" s="115"/>
      <c r="E1665" s="116"/>
      <c r="F1665" s="10"/>
    </row>
    <row r="1666" spans="1:6" x14ac:dyDescent="0.25">
      <c r="A1666" s="10"/>
      <c r="B1666" s="114"/>
      <c r="C1666" s="115"/>
      <c r="D1666" s="115"/>
      <c r="E1666" s="116"/>
      <c r="F1666" s="10"/>
    </row>
    <row r="1667" spans="1:6" x14ac:dyDescent="0.25">
      <c r="A1667" s="10"/>
      <c r="B1667" s="114"/>
      <c r="C1667" s="115"/>
      <c r="D1667" s="115"/>
      <c r="E1667" s="116"/>
      <c r="F1667" s="10"/>
    </row>
    <row r="1668" spans="1:6" x14ac:dyDescent="0.25">
      <c r="A1668" s="10"/>
      <c r="B1668" s="114"/>
      <c r="C1668" s="115"/>
      <c r="D1668" s="115"/>
      <c r="E1668" s="116"/>
      <c r="F1668" s="10"/>
    </row>
    <row r="1669" spans="1:6" x14ac:dyDescent="0.25">
      <c r="A1669" s="10"/>
      <c r="B1669" s="114"/>
      <c r="C1669" s="115"/>
      <c r="D1669" s="115"/>
      <c r="E1669" s="116"/>
      <c r="F1669" s="10"/>
    </row>
    <row r="1670" spans="1:6" x14ac:dyDescent="0.25">
      <c r="A1670" s="10"/>
      <c r="B1670" s="114"/>
      <c r="C1670" s="115"/>
      <c r="D1670" s="115"/>
      <c r="E1670" s="116"/>
      <c r="F1670" s="10"/>
    </row>
    <row r="1671" spans="1:6" x14ac:dyDescent="0.25">
      <c r="A1671" s="10"/>
      <c r="B1671" s="114"/>
      <c r="C1671" s="115"/>
      <c r="D1671" s="115"/>
      <c r="E1671" s="116"/>
      <c r="F1671" s="10"/>
    </row>
    <row r="1672" spans="1:6" x14ac:dyDescent="0.25">
      <c r="A1672" s="10"/>
      <c r="B1672" s="114"/>
      <c r="C1672" s="115"/>
      <c r="D1672" s="115"/>
      <c r="E1672" s="116"/>
      <c r="F1672" s="10"/>
    </row>
    <row r="1673" spans="1:6" x14ac:dyDescent="0.25">
      <c r="A1673" s="10"/>
      <c r="B1673" s="114"/>
      <c r="C1673" s="115"/>
      <c r="D1673" s="115"/>
      <c r="E1673" s="116"/>
      <c r="F1673" s="10"/>
    </row>
    <row r="1674" spans="1:6" x14ac:dyDescent="0.25">
      <c r="A1674" s="10"/>
      <c r="B1674" s="114"/>
      <c r="C1674" s="115"/>
      <c r="D1674" s="115"/>
      <c r="E1674" s="116"/>
      <c r="F1674" s="10"/>
    </row>
    <row r="1675" spans="1:6" x14ac:dyDescent="0.25">
      <c r="A1675" s="10"/>
      <c r="B1675" s="114"/>
      <c r="C1675" s="115"/>
      <c r="D1675" s="115"/>
      <c r="E1675" s="116"/>
      <c r="F1675" s="10"/>
    </row>
    <row r="1676" spans="1:6" x14ac:dyDescent="0.25">
      <c r="A1676" s="10"/>
      <c r="B1676" s="114"/>
      <c r="C1676" s="115"/>
      <c r="D1676" s="115"/>
      <c r="E1676" s="116"/>
      <c r="F1676" s="10"/>
    </row>
    <row r="1677" spans="1:6" x14ac:dyDescent="0.25">
      <c r="A1677" s="10"/>
      <c r="B1677" s="114"/>
      <c r="C1677" s="115"/>
      <c r="D1677" s="115"/>
      <c r="E1677" s="116"/>
      <c r="F1677" s="10"/>
    </row>
    <row r="1678" spans="1:6" x14ac:dyDescent="0.25">
      <c r="A1678" s="10"/>
      <c r="B1678" s="114"/>
      <c r="C1678" s="115"/>
      <c r="D1678" s="115"/>
      <c r="E1678" s="116"/>
      <c r="F1678" s="10"/>
    </row>
    <row r="1679" spans="1:6" x14ac:dyDescent="0.25">
      <c r="A1679" s="10"/>
      <c r="B1679" s="114"/>
      <c r="C1679" s="115"/>
      <c r="D1679" s="115"/>
      <c r="E1679" s="116"/>
      <c r="F1679" s="10"/>
    </row>
    <row r="1680" spans="1:6" x14ac:dyDescent="0.25">
      <c r="A1680" s="10"/>
      <c r="B1680" s="114"/>
      <c r="C1680" s="115"/>
      <c r="D1680" s="115"/>
      <c r="E1680" s="116"/>
      <c r="F1680" s="10"/>
    </row>
    <row r="1681" spans="1:6" x14ac:dyDescent="0.25">
      <c r="A1681" s="10"/>
      <c r="B1681" s="114"/>
      <c r="C1681" s="115"/>
      <c r="D1681" s="115"/>
      <c r="E1681" s="116"/>
      <c r="F1681" s="10"/>
    </row>
    <row r="1682" spans="1:6" x14ac:dyDescent="0.25">
      <c r="A1682" s="10"/>
      <c r="B1682" s="114"/>
      <c r="C1682" s="115"/>
      <c r="D1682" s="115"/>
      <c r="E1682" s="116"/>
      <c r="F1682" s="10"/>
    </row>
    <row r="1683" spans="1:6" x14ac:dyDescent="0.25">
      <c r="A1683" s="10"/>
      <c r="B1683" s="114"/>
      <c r="C1683" s="115"/>
      <c r="D1683" s="115"/>
      <c r="E1683" s="116"/>
      <c r="F1683" s="10"/>
    </row>
    <row r="1684" spans="1:6" x14ac:dyDescent="0.25">
      <c r="A1684" s="10"/>
      <c r="B1684" s="114"/>
      <c r="C1684" s="115"/>
      <c r="D1684" s="115"/>
      <c r="E1684" s="116"/>
      <c r="F1684" s="10"/>
    </row>
    <row r="1685" spans="1:6" x14ac:dyDescent="0.25">
      <c r="A1685" s="10"/>
      <c r="B1685" s="114"/>
      <c r="C1685" s="115"/>
      <c r="D1685" s="115"/>
      <c r="E1685" s="116"/>
      <c r="F1685" s="10"/>
    </row>
    <row r="1686" spans="1:6" x14ac:dyDescent="0.25">
      <c r="A1686" s="10"/>
      <c r="B1686" s="114"/>
      <c r="C1686" s="115"/>
      <c r="D1686" s="115"/>
      <c r="E1686" s="116"/>
      <c r="F1686" s="10"/>
    </row>
    <row r="1687" spans="1:6" x14ac:dyDescent="0.25">
      <c r="A1687" s="10"/>
      <c r="B1687" s="114"/>
      <c r="C1687" s="115"/>
      <c r="D1687" s="115"/>
      <c r="E1687" s="116"/>
      <c r="F1687" s="10"/>
    </row>
    <row r="1688" spans="1:6" x14ac:dyDescent="0.25">
      <c r="A1688" s="10"/>
      <c r="B1688" s="114"/>
      <c r="C1688" s="115"/>
      <c r="D1688" s="115"/>
      <c r="E1688" s="116"/>
      <c r="F1688" s="10"/>
    </row>
    <row r="1689" spans="1:6" x14ac:dyDescent="0.25">
      <c r="A1689" s="10"/>
      <c r="B1689" s="114"/>
      <c r="C1689" s="115"/>
      <c r="D1689" s="115"/>
      <c r="E1689" s="116"/>
      <c r="F1689" s="10"/>
    </row>
    <row r="1690" spans="1:6" x14ac:dyDescent="0.25">
      <c r="A1690" s="10"/>
      <c r="B1690" s="114"/>
      <c r="C1690" s="115"/>
      <c r="D1690" s="115"/>
      <c r="E1690" s="116"/>
      <c r="F1690" s="10"/>
    </row>
    <row r="1691" spans="1:6" x14ac:dyDescent="0.25">
      <c r="A1691" s="10"/>
      <c r="B1691" s="114"/>
      <c r="C1691" s="115"/>
      <c r="D1691" s="115"/>
      <c r="E1691" s="116"/>
      <c r="F1691" s="10"/>
    </row>
    <row r="1692" spans="1:6" x14ac:dyDescent="0.25">
      <c r="A1692" s="10"/>
      <c r="B1692" s="114"/>
      <c r="C1692" s="115"/>
      <c r="D1692" s="115"/>
      <c r="E1692" s="116"/>
      <c r="F1692" s="10"/>
    </row>
    <row r="1693" spans="1:6" x14ac:dyDescent="0.25">
      <c r="A1693" s="10"/>
      <c r="B1693" s="114"/>
      <c r="C1693" s="115"/>
      <c r="D1693" s="115"/>
      <c r="E1693" s="116"/>
      <c r="F1693" s="10"/>
    </row>
    <row r="1694" spans="1:6" x14ac:dyDescent="0.25">
      <c r="A1694" s="10"/>
      <c r="B1694" s="114"/>
      <c r="C1694" s="115"/>
      <c r="D1694" s="115"/>
      <c r="E1694" s="116"/>
      <c r="F1694" s="10"/>
    </row>
    <row r="1695" spans="1:6" x14ac:dyDescent="0.25">
      <c r="A1695" s="10"/>
      <c r="B1695" s="114"/>
      <c r="C1695" s="115"/>
      <c r="D1695" s="115"/>
      <c r="E1695" s="116"/>
      <c r="F1695" s="10"/>
    </row>
    <row r="1696" spans="1:6" x14ac:dyDescent="0.25">
      <c r="A1696" s="10"/>
      <c r="B1696" s="114"/>
      <c r="C1696" s="115"/>
      <c r="D1696" s="115"/>
      <c r="E1696" s="116"/>
      <c r="F1696" s="10"/>
    </row>
    <row r="1697" spans="1:6" x14ac:dyDescent="0.25">
      <c r="A1697" s="10"/>
      <c r="B1697" s="114"/>
      <c r="C1697" s="115"/>
      <c r="D1697" s="115"/>
      <c r="E1697" s="116"/>
      <c r="F1697" s="10"/>
    </row>
    <row r="1698" spans="1:6" x14ac:dyDescent="0.25">
      <c r="A1698" s="10"/>
      <c r="B1698" s="114"/>
      <c r="C1698" s="115"/>
      <c r="D1698" s="115"/>
      <c r="E1698" s="116"/>
      <c r="F1698" s="10"/>
    </row>
    <row r="1699" spans="1:6" x14ac:dyDescent="0.25">
      <c r="A1699" s="10"/>
      <c r="B1699" s="114"/>
      <c r="C1699" s="115"/>
      <c r="D1699" s="115"/>
      <c r="E1699" s="116"/>
      <c r="F1699" s="10"/>
    </row>
    <row r="1700" spans="1:6" x14ac:dyDescent="0.25">
      <c r="A1700" s="10"/>
      <c r="B1700" s="114"/>
      <c r="C1700" s="115"/>
      <c r="D1700" s="115"/>
      <c r="E1700" s="116"/>
      <c r="F1700" s="10"/>
    </row>
    <row r="1701" spans="1:6" x14ac:dyDescent="0.25">
      <c r="A1701" s="10"/>
      <c r="B1701" s="114"/>
      <c r="C1701" s="115"/>
      <c r="D1701" s="115"/>
      <c r="E1701" s="116"/>
      <c r="F1701" s="10"/>
    </row>
    <row r="1702" spans="1:6" x14ac:dyDescent="0.25">
      <c r="A1702" s="10"/>
      <c r="B1702" s="114"/>
      <c r="C1702" s="115"/>
      <c r="D1702" s="115"/>
      <c r="E1702" s="116"/>
      <c r="F1702" s="10"/>
    </row>
    <row r="1703" spans="1:6" x14ac:dyDescent="0.25">
      <c r="A1703" s="10"/>
      <c r="B1703" s="114"/>
      <c r="C1703" s="115"/>
      <c r="D1703" s="115"/>
      <c r="E1703" s="116"/>
      <c r="F1703" s="10"/>
    </row>
    <row r="1704" spans="1:6" x14ac:dyDescent="0.25">
      <c r="A1704" s="10"/>
      <c r="B1704" s="114"/>
      <c r="C1704" s="115"/>
      <c r="D1704" s="115"/>
      <c r="E1704" s="116"/>
      <c r="F1704" s="10"/>
    </row>
    <row r="1705" spans="1:6" x14ac:dyDescent="0.25">
      <c r="A1705" s="10"/>
      <c r="B1705" s="114"/>
      <c r="C1705" s="115"/>
      <c r="D1705" s="115"/>
      <c r="E1705" s="116"/>
      <c r="F1705" s="10"/>
    </row>
    <row r="1706" spans="1:6" x14ac:dyDescent="0.25">
      <c r="A1706" s="10"/>
      <c r="B1706" s="114"/>
      <c r="C1706" s="115"/>
      <c r="D1706" s="115"/>
      <c r="E1706" s="116"/>
      <c r="F1706" s="10"/>
    </row>
    <row r="1707" spans="1:6" x14ac:dyDescent="0.25">
      <c r="A1707" s="10"/>
      <c r="B1707" s="114"/>
      <c r="C1707" s="115"/>
      <c r="D1707" s="115"/>
      <c r="E1707" s="116"/>
      <c r="F1707" s="10"/>
    </row>
    <row r="1708" spans="1:6" x14ac:dyDescent="0.25">
      <c r="A1708" s="10"/>
      <c r="B1708" s="114"/>
      <c r="C1708" s="115"/>
      <c r="D1708" s="115"/>
      <c r="E1708" s="116"/>
      <c r="F1708" s="10"/>
    </row>
    <row r="1709" spans="1:6" x14ac:dyDescent="0.25">
      <c r="A1709" s="10"/>
      <c r="B1709" s="114"/>
      <c r="C1709" s="115"/>
      <c r="D1709" s="115"/>
      <c r="E1709" s="116"/>
      <c r="F1709" s="10"/>
    </row>
    <row r="1710" spans="1:6" x14ac:dyDescent="0.25">
      <c r="A1710" s="10"/>
      <c r="B1710" s="114"/>
      <c r="C1710" s="115"/>
      <c r="D1710" s="115"/>
      <c r="E1710" s="116"/>
      <c r="F1710" s="10"/>
    </row>
    <row r="1711" spans="1:6" x14ac:dyDescent="0.25">
      <c r="A1711" s="10"/>
      <c r="B1711" s="114"/>
      <c r="C1711" s="115"/>
      <c r="D1711" s="115"/>
      <c r="E1711" s="116"/>
      <c r="F1711" s="10"/>
    </row>
    <row r="1712" spans="1:6" x14ac:dyDescent="0.25">
      <c r="A1712" s="10"/>
      <c r="B1712" s="114"/>
      <c r="C1712" s="115"/>
      <c r="D1712" s="115"/>
      <c r="E1712" s="116"/>
      <c r="F1712" s="10"/>
    </row>
    <row r="1713" spans="1:6" x14ac:dyDescent="0.25">
      <c r="A1713" s="10"/>
      <c r="B1713" s="114"/>
      <c r="C1713" s="115"/>
      <c r="D1713" s="115"/>
      <c r="E1713" s="116"/>
      <c r="F1713" s="10"/>
    </row>
    <row r="1714" spans="1:6" x14ac:dyDescent="0.25">
      <c r="A1714" s="10"/>
      <c r="B1714" s="114"/>
      <c r="C1714" s="115"/>
      <c r="D1714" s="115"/>
      <c r="E1714" s="116"/>
      <c r="F1714" s="10"/>
    </row>
    <row r="1715" spans="1:6" x14ac:dyDescent="0.25">
      <c r="A1715" s="10"/>
      <c r="B1715" s="114"/>
      <c r="C1715" s="115"/>
      <c r="D1715" s="115"/>
      <c r="E1715" s="116"/>
      <c r="F1715" s="10"/>
    </row>
    <row r="1716" spans="1:6" x14ac:dyDescent="0.25">
      <c r="A1716" s="10"/>
      <c r="B1716" s="114"/>
      <c r="C1716" s="115"/>
      <c r="D1716" s="115"/>
      <c r="E1716" s="116"/>
      <c r="F1716" s="10"/>
    </row>
    <row r="1717" spans="1:6" x14ac:dyDescent="0.25">
      <c r="A1717" s="10"/>
      <c r="B1717" s="114"/>
      <c r="C1717" s="115"/>
      <c r="D1717" s="115"/>
      <c r="E1717" s="116"/>
      <c r="F1717" s="10"/>
    </row>
    <row r="1718" spans="1:6" x14ac:dyDescent="0.25">
      <c r="A1718" s="10"/>
      <c r="B1718" s="114"/>
      <c r="C1718" s="115"/>
      <c r="D1718" s="115"/>
      <c r="E1718" s="116"/>
      <c r="F1718" s="10"/>
    </row>
    <row r="1719" spans="1:6" x14ac:dyDescent="0.25">
      <c r="A1719" s="10"/>
      <c r="B1719" s="114"/>
      <c r="C1719" s="115"/>
      <c r="D1719" s="115"/>
      <c r="E1719" s="116"/>
      <c r="F1719" s="10"/>
    </row>
    <row r="1720" spans="1:6" x14ac:dyDescent="0.25">
      <c r="A1720" s="10"/>
      <c r="B1720" s="114"/>
      <c r="C1720" s="115"/>
      <c r="D1720" s="115"/>
      <c r="E1720" s="116"/>
      <c r="F1720" s="10"/>
    </row>
    <row r="1721" spans="1:6" x14ac:dyDescent="0.25">
      <c r="A1721" s="10"/>
      <c r="B1721" s="114"/>
      <c r="C1721" s="115"/>
      <c r="D1721" s="115"/>
      <c r="E1721" s="116"/>
      <c r="F1721" s="10"/>
    </row>
    <row r="1722" spans="1:6" x14ac:dyDescent="0.25">
      <c r="A1722" s="10"/>
      <c r="B1722" s="114"/>
      <c r="C1722" s="115"/>
      <c r="D1722" s="115"/>
      <c r="E1722" s="116"/>
      <c r="F1722" s="10"/>
    </row>
    <row r="1723" spans="1:6" x14ac:dyDescent="0.25">
      <c r="A1723" s="10"/>
      <c r="B1723" s="114"/>
      <c r="C1723" s="115"/>
      <c r="D1723" s="115"/>
      <c r="E1723" s="116"/>
      <c r="F1723" s="10"/>
    </row>
    <row r="1724" spans="1:6" x14ac:dyDescent="0.25">
      <c r="A1724" s="10"/>
      <c r="B1724" s="114"/>
      <c r="C1724" s="115"/>
      <c r="D1724" s="115"/>
      <c r="E1724" s="116"/>
      <c r="F1724" s="10"/>
    </row>
    <row r="1725" spans="1:6" x14ac:dyDescent="0.25">
      <c r="A1725" s="10"/>
      <c r="B1725" s="114"/>
      <c r="C1725" s="115"/>
      <c r="D1725" s="115"/>
      <c r="E1725" s="116"/>
      <c r="F1725" s="10"/>
    </row>
    <row r="1726" spans="1:6" x14ac:dyDescent="0.25">
      <c r="A1726" s="10"/>
      <c r="B1726" s="114"/>
      <c r="C1726" s="115"/>
      <c r="D1726" s="115"/>
      <c r="E1726" s="116"/>
      <c r="F1726" s="10"/>
    </row>
    <row r="1727" spans="1:6" x14ac:dyDescent="0.25">
      <c r="A1727" s="10"/>
      <c r="B1727" s="114"/>
      <c r="C1727" s="115"/>
      <c r="D1727" s="115"/>
      <c r="E1727" s="116"/>
      <c r="F1727" s="10"/>
    </row>
    <row r="1728" spans="1:6" x14ac:dyDescent="0.25">
      <c r="A1728" s="10"/>
      <c r="B1728" s="114"/>
      <c r="C1728" s="115"/>
      <c r="D1728" s="115"/>
      <c r="E1728" s="116"/>
      <c r="F1728" s="10"/>
    </row>
    <row r="1729" spans="1:6" x14ac:dyDescent="0.25">
      <c r="A1729" s="10"/>
      <c r="B1729" s="114"/>
      <c r="C1729" s="115"/>
      <c r="D1729" s="115"/>
      <c r="E1729" s="116"/>
      <c r="F1729" s="10"/>
    </row>
    <row r="1730" spans="1:6" x14ac:dyDescent="0.25">
      <c r="A1730" s="10"/>
      <c r="B1730" s="114"/>
      <c r="C1730" s="115"/>
      <c r="D1730" s="115"/>
      <c r="E1730" s="116"/>
      <c r="F1730" s="10"/>
    </row>
    <row r="1731" spans="1:6" x14ac:dyDescent="0.25">
      <c r="A1731" s="10"/>
      <c r="B1731" s="114"/>
      <c r="C1731" s="115"/>
      <c r="D1731" s="115"/>
      <c r="E1731" s="116"/>
      <c r="F1731" s="10"/>
    </row>
    <row r="1732" spans="1:6" x14ac:dyDescent="0.25">
      <c r="A1732" s="10"/>
      <c r="B1732" s="114"/>
      <c r="C1732" s="115"/>
      <c r="D1732" s="115"/>
      <c r="E1732" s="116"/>
      <c r="F1732" s="10"/>
    </row>
    <row r="1733" spans="1:6" x14ac:dyDescent="0.25">
      <c r="A1733" s="10"/>
      <c r="B1733" s="114"/>
      <c r="C1733" s="115"/>
      <c r="D1733" s="115"/>
      <c r="E1733" s="116"/>
      <c r="F1733" s="10"/>
    </row>
    <row r="1734" spans="1:6" x14ac:dyDescent="0.25">
      <c r="A1734" s="10"/>
      <c r="B1734" s="114"/>
      <c r="C1734" s="115"/>
      <c r="D1734" s="115"/>
      <c r="E1734" s="116"/>
      <c r="F1734" s="10"/>
    </row>
    <row r="1735" spans="1:6" x14ac:dyDescent="0.25">
      <c r="A1735" s="10"/>
      <c r="B1735" s="114"/>
      <c r="C1735" s="115"/>
      <c r="D1735" s="115"/>
      <c r="E1735" s="116"/>
      <c r="F1735" s="10"/>
    </row>
    <row r="1736" spans="1:6" x14ac:dyDescent="0.25">
      <c r="A1736" s="10"/>
      <c r="B1736" s="114"/>
      <c r="C1736" s="115"/>
      <c r="D1736" s="115"/>
      <c r="E1736" s="116"/>
      <c r="F1736" s="10"/>
    </row>
    <row r="1737" spans="1:6" x14ac:dyDescent="0.25">
      <c r="A1737" s="10"/>
      <c r="B1737" s="114"/>
      <c r="C1737" s="115"/>
      <c r="D1737" s="115"/>
      <c r="E1737" s="116"/>
      <c r="F1737" s="10"/>
    </row>
    <row r="1738" spans="1:6" x14ac:dyDescent="0.25">
      <c r="A1738" s="10"/>
      <c r="B1738" s="114"/>
      <c r="C1738" s="115"/>
      <c r="D1738" s="115"/>
      <c r="E1738" s="116"/>
      <c r="F1738" s="10"/>
    </row>
    <row r="1739" spans="1:6" x14ac:dyDescent="0.25">
      <c r="A1739" s="10"/>
      <c r="B1739" s="114"/>
      <c r="C1739" s="115"/>
      <c r="D1739" s="115"/>
      <c r="E1739" s="116"/>
      <c r="F1739" s="10"/>
    </row>
    <row r="1740" spans="1:6" x14ac:dyDescent="0.25">
      <c r="A1740" s="10"/>
      <c r="B1740" s="114"/>
      <c r="C1740" s="115"/>
      <c r="D1740" s="115"/>
      <c r="E1740" s="116"/>
      <c r="F1740" s="10"/>
    </row>
    <row r="1741" spans="1:6" x14ac:dyDescent="0.25">
      <c r="A1741" s="10"/>
      <c r="B1741" s="114"/>
      <c r="C1741" s="115"/>
      <c r="D1741" s="115"/>
      <c r="E1741" s="116"/>
      <c r="F1741" s="10"/>
    </row>
    <row r="1742" spans="1:6" x14ac:dyDescent="0.25">
      <c r="A1742" s="10"/>
      <c r="B1742" s="114"/>
      <c r="C1742" s="115"/>
      <c r="D1742" s="115"/>
      <c r="E1742" s="116"/>
      <c r="F1742" s="10"/>
    </row>
    <row r="1743" spans="1:6" x14ac:dyDescent="0.25">
      <c r="A1743" s="10"/>
      <c r="B1743" s="114"/>
      <c r="C1743" s="115"/>
      <c r="D1743" s="115"/>
      <c r="E1743" s="116"/>
      <c r="F1743" s="10"/>
    </row>
    <row r="1744" spans="1:6" x14ac:dyDescent="0.25">
      <c r="A1744" s="10"/>
      <c r="B1744" s="114"/>
      <c r="C1744" s="115"/>
      <c r="D1744" s="115"/>
      <c r="E1744" s="116"/>
      <c r="F1744" s="10"/>
    </row>
    <row r="1745" spans="1:6" x14ac:dyDescent="0.25">
      <c r="A1745" s="10"/>
      <c r="B1745" s="114"/>
      <c r="C1745" s="115"/>
      <c r="D1745" s="115"/>
      <c r="E1745" s="116"/>
      <c r="F1745" s="10"/>
    </row>
    <row r="1746" spans="1:6" x14ac:dyDescent="0.25">
      <c r="A1746" s="10"/>
      <c r="B1746" s="114"/>
      <c r="C1746" s="115"/>
      <c r="D1746" s="115"/>
      <c r="E1746" s="116"/>
      <c r="F1746" s="10"/>
    </row>
    <row r="1747" spans="1:6" x14ac:dyDescent="0.25">
      <c r="A1747" s="10"/>
      <c r="B1747" s="114"/>
      <c r="C1747" s="115"/>
      <c r="D1747" s="115"/>
      <c r="E1747" s="116"/>
      <c r="F1747" s="10"/>
    </row>
    <row r="1748" spans="1:6" x14ac:dyDescent="0.25">
      <c r="A1748" s="10"/>
      <c r="B1748" s="114"/>
      <c r="C1748" s="115"/>
      <c r="D1748" s="115"/>
      <c r="E1748" s="116"/>
      <c r="F1748" s="10"/>
    </row>
    <row r="1749" spans="1:6" x14ac:dyDescent="0.25">
      <c r="A1749" s="10"/>
      <c r="B1749" s="114"/>
      <c r="C1749" s="115"/>
      <c r="D1749" s="115"/>
      <c r="E1749" s="116"/>
      <c r="F1749" s="10"/>
    </row>
    <row r="1750" spans="1:6" x14ac:dyDescent="0.25">
      <c r="A1750" s="10"/>
      <c r="B1750" s="114"/>
      <c r="C1750" s="115"/>
      <c r="D1750" s="115"/>
      <c r="E1750" s="116"/>
      <c r="F1750" s="10"/>
    </row>
    <row r="1751" spans="1:6" x14ac:dyDescent="0.25">
      <c r="A1751" s="10"/>
      <c r="B1751" s="114"/>
      <c r="C1751" s="115"/>
      <c r="D1751" s="115"/>
      <c r="E1751" s="116"/>
      <c r="F1751" s="10"/>
    </row>
    <row r="1752" spans="1:6" x14ac:dyDescent="0.25">
      <c r="A1752" s="10"/>
      <c r="B1752" s="114"/>
      <c r="C1752" s="115"/>
      <c r="D1752" s="115"/>
      <c r="E1752" s="116"/>
      <c r="F1752" s="10"/>
    </row>
    <row r="1753" spans="1:6" x14ac:dyDescent="0.25">
      <c r="A1753" s="10"/>
      <c r="B1753" s="114"/>
      <c r="C1753" s="115"/>
      <c r="D1753" s="115"/>
      <c r="E1753" s="116"/>
      <c r="F1753" s="10"/>
    </row>
    <row r="1754" spans="1:6" x14ac:dyDescent="0.25">
      <c r="A1754" s="10"/>
      <c r="B1754" s="114"/>
      <c r="C1754" s="115"/>
      <c r="D1754" s="115"/>
      <c r="E1754" s="116"/>
      <c r="F1754" s="10"/>
    </row>
    <row r="1755" spans="1:6" x14ac:dyDescent="0.25">
      <c r="A1755" s="10"/>
      <c r="B1755" s="114"/>
      <c r="C1755" s="115"/>
      <c r="D1755" s="115"/>
      <c r="E1755" s="116"/>
      <c r="F1755" s="10"/>
    </row>
    <row r="1756" spans="1:6" x14ac:dyDescent="0.25">
      <c r="A1756" s="10"/>
      <c r="B1756" s="114"/>
      <c r="C1756" s="115"/>
      <c r="D1756" s="115"/>
      <c r="E1756" s="116"/>
      <c r="F1756" s="10"/>
    </row>
    <row r="1757" spans="1:6" x14ac:dyDescent="0.25">
      <c r="A1757" s="10"/>
      <c r="B1757" s="114"/>
      <c r="C1757" s="115"/>
      <c r="D1757" s="115"/>
      <c r="E1757" s="116"/>
      <c r="F1757" s="10"/>
    </row>
    <row r="1758" spans="1:6" x14ac:dyDescent="0.25">
      <c r="A1758" s="10"/>
      <c r="B1758" s="114"/>
      <c r="C1758" s="115"/>
      <c r="D1758" s="115"/>
      <c r="E1758" s="116"/>
      <c r="F1758" s="10"/>
    </row>
    <row r="1759" spans="1:6" x14ac:dyDescent="0.25">
      <c r="A1759" s="10"/>
      <c r="B1759" s="114"/>
      <c r="C1759" s="115"/>
      <c r="D1759" s="115"/>
      <c r="E1759" s="116"/>
      <c r="F1759" s="10"/>
    </row>
    <row r="1760" spans="1:6" x14ac:dyDescent="0.25">
      <c r="A1760" s="10"/>
      <c r="B1760" s="114"/>
      <c r="C1760" s="115"/>
      <c r="D1760" s="115"/>
      <c r="E1760" s="116"/>
      <c r="F1760" s="10"/>
    </row>
    <row r="1761" spans="1:6" x14ac:dyDescent="0.25">
      <c r="A1761" s="10"/>
      <c r="B1761" s="114"/>
      <c r="C1761" s="115"/>
      <c r="D1761" s="115"/>
      <c r="E1761" s="116"/>
      <c r="F1761" s="10"/>
    </row>
    <row r="1762" spans="1:6" x14ac:dyDescent="0.25">
      <c r="A1762" s="10"/>
      <c r="B1762" s="114"/>
      <c r="C1762" s="115"/>
      <c r="D1762" s="115"/>
      <c r="E1762" s="116"/>
      <c r="F1762" s="10"/>
    </row>
    <row r="1763" spans="1:6" x14ac:dyDescent="0.25">
      <c r="A1763" s="10"/>
      <c r="B1763" s="114"/>
      <c r="C1763" s="115"/>
      <c r="D1763" s="115"/>
      <c r="E1763" s="116"/>
      <c r="F1763" s="10"/>
    </row>
    <row r="1764" spans="1:6" x14ac:dyDescent="0.25">
      <c r="A1764" s="10"/>
      <c r="B1764" s="114"/>
      <c r="C1764" s="115"/>
      <c r="D1764" s="115"/>
      <c r="E1764" s="116"/>
      <c r="F1764" s="10"/>
    </row>
    <row r="1765" spans="1:6" x14ac:dyDescent="0.25">
      <c r="A1765" s="10"/>
      <c r="B1765" s="114"/>
      <c r="C1765" s="115"/>
      <c r="D1765" s="115"/>
      <c r="E1765" s="116"/>
      <c r="F1765" s="10"/>
    </row>
    <row r="1766" spans="1:6" x14ac:dyDescent="0.25">
      <c r="A1766" s="10"/>
      <c r="B1766" s="114"/>
      <c r="C1766" s="115"/>
      <c r="D1766" s="115"/>
      <c r="E1766" s="116"/>
      <c r="F1766" s="10"/>
    </row>
    <row r="1767" spans="1:6" x14ac:dyDescent="0.25">
      <c r="A1767" s="10"/>
      <c r="B1767" s="114"/>
      <c r="C1767" s="115"/>
      <c r="D1767" s="115"/>
      <c r="E1767" s="116"/>
      <c r="F1767" s="10"/>
    </row>
    <row r="1768" spans="1:6" x14ac:dyDescent="0.25">
      <c r="A1768" s="10"/>
      <c r="B1768" s="114"/>
      <c r="C1768" s="115"/>
      <c r="D1768" s="115"/>
      <c r="E1768" s="116"/>
      <c r="F1768" s="10"/>
    </row>
    <row r="1769" spans="1:6" x14ac:dyDescent="0.25">
      <c r="A1769" s="10"/>
      <c r="B1769" s="114"/>
      <c r="C1769" s="115"/>
      <c r="D1769" s="115"/>
      <c r="E1769" s="116"/>
      <c r="F1769" s="10"/>
    </row>
    <row r="1770" spans="1:6" x14ac:dyDescent="0.25">
      <c r="A1770" s="10"/>
      <c r="B1770" s="114"/>
      <c r="C1770" s="115"/>
      <c r="D1770" s="115"/>
      <c r="E1770" s="116"/>
      <c r="F1770" s="10"/>
    </row>
    <row r="1771" spans="1:6" x14ac:dyDescent="0.25">
      <c r="A1771" s="10"/>
      <c r="B1771" s="114"/>
      <c r="C1771" s="115"/>
      <c r="D1771" s="115"/>
      <c r="E1771" s="116"/>
      <c r="F1771" s="10"/>
    </row>
    <row r="1772" spans="1:6" x14ac:dyDescent="0.25">
      <c r="A1772" s="10"/>
      <c r="B1772" s="114"/>
      <c r="C1772" s="115"/>
      <c r="D1772" s="115"/>
      <c r="E1772" s="116"/>
      <c r="F1772" s="10"/>
    </row>
    <row r="1773" spans="1:6" x14ac:dyDescent="0.25">
      <c r="A1773" s="10"/>
      <c r="B1773" s="114"/>
      <c r="C1773" s="115"/>
      <c r="D1773" s="115"/>
      <c r="E1773" s="116"/>
      <c r="F1773" s="10"/>
    </row>
    <row r="1774" spans="1:6" x14ac:dyDescent="0.25">
      <c r="A1774" s="10"/>
      <c r="B1774" s="114"/>
      <c r="C1774" s="115"/>
      <c r="D1774" s="115"/>
      <c r="E1774" s="116"/>
      <c r="F1774" s="10"/>
    </row>
    <row r="1775" spans="1:6" x14ac:dyDescent="0.25">
      <c r="A1775" s="10"/>
      <c r="B1775" s="114"/>
      <c r="C1775" s="115"/>
      <c r="D1775" s="115"/>
      <c r="E1775" s="116"/>
      <c r="F1775" s="10"/>
    </row>
    <row r="1776" spans="1:6" x14ac:dyDescent="0.25">
      <c r="A1776" s="10"/>
      <c r="B1776" s="114"/>
      <c r="C1776" s="115"/>
      <c r="D1776" s="115"/>
      <c r="E1776" s="116"/>
      <c r="F1776" s="10"/>
    </row>
    <row r="1777" spans="1:6" x14ac:dyDescent="0.25">
      <c r="A1777" s="10"/>
      <c r="B1777" s="114"/>
      <c r="C1777" s="115"/>
      <c r="D1777" s="115"/>
      <c r="E1777" s="116"/>
      <c r="F1777" s="10"/>
    </row>
    <row r="1778" spans="1:6" x14ac:dyDescent="0.25">
      <c r="A1778" s="10"/>
      <c r="B1778" s="114"/>
      <c r="C1778" s="115"/>
      <c r="D1778" s="115"/>
      <c r="E1778" s="116"/>
      <c r="F1778" s="10"/>
    </row>
    <row r="1779" spans="1:6" x14ac:dyDescent="0.25">
      <c r="A1779" s="10"/>
      <c r="B1779" s="114"/>
      <c r="C1779" s="115"/>
      <c r="D1779" s="115"/>
      <c r="E1779" s="116"/>
      <c r="F1779" s="10"/>
    </row>
    <row r="1780" spans="1:6" x14ac:dyDescent="0.25">
      <c r="A1780" s="10"/>
      <c r="B1780" s="114"/>
      <c r="C1780" s="115"/>
      <c r="D1780" s="115"/>
      <c r="E1780" s="116"/>
      <c r="F1780" s="10"/>
    </row>
    <row r="1781" spans="1:6" x14ac:dyDescent="0.25">
      <c r="A1781" s="10"/>
      <c r="B1781" s="114"/>
      <c r="C1781" s="115"/>
      <c r="D1781" s="115"/>
      <c r="E1781" s="116"/>
      <c r="F1781" s="10"/>
    </row>
    <row r="1782" spans="1:6" x14ac:dyDescent="0.25">
      <c r="A1782" s="10"/>
      <c r="B1782" s="114"/>
      <c r="C1782" s="115"/>
      <c r="D1782" s="115"/>
      <c r="E1782" s="116"/>
      <c r="F1782" s="10"/>
    </row>
    <row r="1783" spans="1:6" x14ac:dyDescent="0.25">
      <c r="A1783" s="10"/>
      <c r="B1783" s="114"/>
      <c r="C1783" s="115"/>
      <c r="D1783" s="115"/>
      <c r="E1783" s="116"/>
      <c r="F1783" s="10"/>
    </row>
    <row r="1784" spans="1:6" x14ac:dyDescent="0.25">
      <c r="A1784" s="10"/>
      <c r="B1784" s="114"/>
      <c r="C1784" s="115"/>
      <c r="D1784" s="115"/>
      <c r="E1784" s="116"/>
      <c r="F1784" s="10"/>
    </row>
    <row r="1785" spans="1:6" x14ac:dyDescent="0.25">
      <c r="A1785" s="10"/>
      <c r="B1785" s="114"/>
      <c r="C1785" s="115"/>
      <c r="D1785" s="115"/>
      <c r="E1785" s="116"/>
      <c r="F1785" s="10"/>
    </row>
    <row r="1786" spans="1:6" x14ac:dyDescent="0.25">
      <c r="A1786" s="10"/>
      <c r="B1786" s="114"/>
      <c r="C1786" s="115"/>
      <c r="D1786" s="115"/>
      <c r="E1786" s="116"/>
      <c r="F1786" s="10"/>
    </row>
    <row r="1787" spans="1:6" x14ac:dyDescent="0.25">
      <c r="A1787" s="10"/>
      <c r="B1787" s="114"/>
      <c r="C1787" s="115"/>
      <c r="D1787" s="115"/>
      <c r="E1787" s="116"/>
      <c r="F1787" s="10"/>
    </row>
    <row r="1788" spans="1:6" x14ac:dyDescent="0.25">
      <c r="A1788" s="10"/>
      <c r="B1788" s="114"/>
      <c r="C1788" s="115"/>
      <c r="D1788" s="115"/>
      <c r="E1788" s="116"/>
      <c r="F1788" s="10"/>
    </row>
    <row r="1789" spans="1:6" x14ac:dyDescent="0.25">
      <c r="A1789" s="10"/>
      <c r="B1789" s="114"/>
      <c r="C1789" s="115"/>
      <c r="D1789" s="115"/>
      <c r="E1789" s="116"/>
      <c r="F1789" s="10"/>
    </row>
    <row r="1790" spans="1:6" x14ac:dyDescent="0.25">
      <c r="A1790" s="10"/>
      <c r="B1790" s="114"/>
      <c r="C1790" s="115"/>
      <c r="D1790" s="115"/>
      <c r="E1790" s="116"/>
      <c r="F1790" s="10"/>
    </row>
    <row r="1791" spans="1:6" x14ac:dyDescent="0.25">
      <c r="A1791" s="10"/>
      <c r="B1791" s="114"/>
      <c r="C1791" s="115"/>
      <c r="D1791" s="115"/>
      <c r="E1791" s="116"/>
      <c r="F1791" s="10"/>
    </row>
    <row r="1792" spans="1:6" x14ac:dyDescent="0.25">
      <c r="A1792" s="10"/>
      <c r="B1792" s="114"/>
      <c r="C1792" s="115"/>
      <c r="D1792" s="115"/>
      <c r="E1792" s="116"/>
      <c r="F1792" s="10"/>
    </row>
    <row r="1793" spans="1:6" x14ac:dyDescent="0.25">
      <c r="A1793" s="10"/>
      <c r="B1793" s="114"/>
      <c r="C1793" s="115"/>
      <c r="D1793" s="115"/>
      <c r="E1793" s="116"/>
      <c r="F1793" s="10"/>
    </row>
    <row r="1794" spans="1:6" x14ac:dyDescent="0.25">
      <c r="A1794" s="10"/>
      <c r="B1794" s="114"/>
      <c r="C1794" s="115"/>
      <c r="D1794" s="115"/>
      <c r="E1794" s="116"/>
      <c r="F1794" s="10"/>
    </row>
    <row r="1795" spans="1:6" x14ac:dyDescent="0.25">
      <c r="A1795" s="10"/>
      <c r="B1795" s="114"/>
      <c r="C1795" s="115"/>
      <c r="D1795" s="115"/>
      <c r="E1795" s="116"/>
      <c r="F1795" s="10"/>
    </row>
    <row r="1796" spans="1:6" x14ac:dyDescent="0.25">
      <c r="A1796" s="10"/>
      <c r="B1796" s="114"/>
      <c r="C1796" s="115"/>
      <c r="D1796" s="115"/>
      <c r="E1796" s="116"/>
      <c r="F1796" s="10"/>
    </row>
    <row r="1797" spans="1:6" x14ac:dyDescent="0.25">
      <c r="A1797" s="10"/>
      <c r="B1797" s="114"/>
      <c r="C1797" s="115"/>
      <c r="D1797" s="115"/>
      <c r="E1797" s="116"/>
      <c r="F1797" s="10"/>
    </row>
    <row r="1798" spans="1:6" x14ac:dyDescent="0.25">
      <c r="A1798" s="10"/>
      <c r="B1798" s="114"/>
      <c r="C1798" s="115"/>
      <c r="D1798" s="115"/>
      <c r="E1798" s="116"/>
      <c r="F1798" s="10"/>
    </row>
    <row r="1799" spans="1:6" x14ac:dyDescent="0.25">
      <c r="A1799" s="10"/>
      <c r="B1799" s="114"/>
      <c r="C1799" s="115"/>
      <c r="D1799" s="115"/>
      <c r="E1799" s="116"/>
      <c r="F1799" s="10"/>
    </row>
    <row r="1800" spans="1:6" x14ac:dyDescent="0.25">
      <c r="A1800" s="10"/>
      <c r="B1800" s="114"/>
      <c r="C1800" s="115"/>
      <c r="D1800" s="115"/>
      <c r="E1800" s="116"/>
      <c r="F1800" s="10"/>
    </row>
    <row r="1801" spans="1:6" x14ac:dyDescent="0.25">
      <c r="A1801" s="10"/>
      <c r="B1801" s="114"/>
      <c r="C1801" s="115"/>
      <c r="D1801" s="115"/>
      <c r="E1801" s="116"/>
      <c r="F1801" s="10"/>
    </row>
    <row r="1802" spans="1:6" x14ac:dyDescent="0.25">
      <c r="A1802" s="10"/>
      <c r="B1802" s="114"/>
      <c r="C1802" s="115"/>
      <c r="D1802" s="115"/>
      <c r="E1802" s="116"/>
      <c r="F1802" s="10"/>
    </row>
    <row r="1803" spans="1:6" x14ac:dyDescent="0.25">
      <c r="A1803" s="10"/>
      <c r="B1803" s="114"/>
      <c r="C1803" s="115"/>
      <c r="D1803" s="115"/>
      <c r="E1803" s="116"/>
      <c r="F1803" s="10"/>
    </row>
    <row r="1804" spans="1:6" x14ac:dyDescent="0.25">
      <c r="A1804" s="10"/>
      <c r="B1804" s="114"/>
      <c r="C1804" s="115"/>
      <c r="D1804" s="115"/>
      <c r="E1804" s="116"/>
      <c r="F1804" s="10"/>
    </row>
    <row r="1805" spans="1:6" x14ac:dyDescent="0.25">
      <c r="A1805" s="10"/>
      <c r="B1805" s="114"/>
      <c r="C1805" s="115"/>
      <c r="D1805" s="115"/>
      <c r="E1805" s="116"/>
      <c r="F1805" s="10"/>
    </row>
    <row r="1806" spans="1:6" x14ac:dyDescent="0.25">
      <c r="A1806" s="10"/>
      <c r="B1806" s="114"/>
      <c r="C1806" s="115"/>
      <c r="D1806" s="115"/>
      <c r="E1806" s="116"/>
      <c r="F1806" s="10"/>
    </row>
    <row r="1807" spans="1:6" x14ac:dyDescent="0.25">
      <c r="A1807" s="10"/>
      <c r="B1807" s="114"/>
      <c r="C1807" s="115"/>
      <c r="D1807" s="115"/>
      <c r="E1807" s="116"/>
      <c r="F1807" s="10"/>
    </row>
    <row r="1808" spans="1:6" x14ac:dyDescent="0.25">
      <c r="A1808" s="10"/>
      <c r="B1808" s="114"/>
      <c r="C1808" s="115"/>
      <c r="D1808" s="115"/>
      <c r="E1808" s="116"/>
      <c r="F1808" s="10"/>
    </row>
    <row r="1809" spans="1:6" x14ac:dyDescent="0.25">
      <c r="A1809" s="10"/>
      <c r="B1809" s="114"/>
      <c r="C1809" s="115"/>
      <c r="D1809" s="115"/>
      <c r="E1809" s="116"/>
      <c r="F1809" s="10"/>
    </row>
    <row r="1810" spans="1:6" x14ac:dyDescent="0.25">
      <c r="A1810" s="10"/>
      <c r="B1810" s="114"/>
      <c r="C1810" s="115"/>
      <c r="D1810" s="115"/>
      <c r="E1810" s="116"/>
      <c r="F1810" s="10"/>
    </row>
    <row r="1811" spans="1:6" x14ac:dyDescent="0.25">
      <c r="A1811" s="10"/>
      <c r="B1811" s="114"/>
      <c r="C1811" s="115"/>
      <c r="D1811" s="115"/>
      <c r="E1811" s="116"/>
      <c r="F1811" s="10"/>
    </row>
    <row r="1812" spans="1:6" x14ac:dyDescent="0.25">
      <c r="A1812" s="10"/>
      <c r="B1812" s="114"/>
      <c r="C1812" s="115"/>
      <c r="D1812" s="115"/>
      <c r="E1812" s="116"/>
      <c r="F1812" s="10"/>
    </row>
    <row r="1813" spans="1:6" x14ac:dyDescent="0.25">
      <c r="A1813" s="10"/>
      <c r="B1813" s="114"/>
      <c r="C1813" s="115"/>
      <c r="D1813" s="115"/>
      <c r="E1813" s="116"/>
      <c r="F1813" s="10"/>
    </row>
    <row r="1814" spans="1:6" x14ac:dyDescent="0.25">
      <c r="A1814" s="10"/>
      <c r="B1814" s="114"/>
      <c r="C1814" s="115"/>
      <c r="D1814" s="115"/>
      <c r="E1814" s="116"/>
      <c r="F1814" s="10"/>
    </row>
    <row r="1815" spans="1:6" x14ac:dyDescent="0.25">
      <c r="A1815" s="10"/>
      <c r="B1815" s="114"/>
      <c r="C1815" s="115"/>
      <c r="D1815" s="115"/>
      <c r="E1815" s="116"/>
      <c r="F1815" s="10"/>
    </row>
    <row r="1816" spans="1:6" x14ac:dyDescent="0.25">
      <c r="A1816" s="10"/>
      <c r="B1816" s="114"/>
      <c r="C1816" s="115"/>
      <c r="D1816" s="115"/>
      <c r="E1816" s="116"/>
      <c r="F1816" s="10"/>
    </row>
    <row r="1817" spans="1:6" x14ac:dyDescent="0.25">
      <c r="A1817" s="10"/>
      <c r="B1817" s="114"/>
      <c r="C1817" s="115"/>
      <c r="D1817" s="115"/>
      <c r="E1817" s="116"/>
      <c r="F1817" s="10"/>
    </row>
    <row r="1818" spans="1:6" x14ac:dyDescent="0.25">
      <c r="A1818" s="10"/>
      <c r="B1818" s="114"/>
      <c r="C1818" s="115"/>
      <c r="D1818" s="115"/>
      <c r="E1818" s="116"/>
      <c r="F1818" s="10"/>
    </row>
    <row r="1819" spans="1:6" x14ac:dyDescent="0.25">
      <c r="A1819" s="10"/>
      <c r="B1819" s="114"/>
      <c r="C1819" s="115"/>
      <c r="D1819" s="115"/>
      <c r="E1819" s="116"/>
      <c r="F1819" s="10"/>
    </row>
    <row r="1820" spans="1:6" x14ac:dyDescent="0.25">
      <c r="A1820" s="10"/>
      <c r="B1820" s="114"/>
      <c r="C1820" s="115"/>
      <c r="D1820" s="115"/>
      <c r="E1820" s="116"/>
      <c r="F1820" s="10"/>
    </row>
    <row r="1821" spans="1:6" x14ac:dyDescent="0.25">
      <c r="A1821" s="10"/>
      <c r="B1821" s="114"/>
      <c r="C1821" s="115"/>
      <c r="D1821" s="115"/>
      <c r="E1821" s="116"/>
      <c r="F1821" s="10"/>
    </row>
    <row r="1822" spans="1:6" x14ac:dyDescent="0.25">
      <c r="A1822" s="10"/>
      <c r="B1822" s="114"/>
      <c r="C1822" s="115"/>
      <c r="D1822" s="115"/>
      <c r="E1822" s="116"/>
      <c r="F1822" s="10"/>
    </row>
    <row r="1823" spans="1:6" x14ac:dyDescent="0.25">
      <c r="A1823" s="10"/>
      <c r="B1823" s="114"/>
      <c r="C1823" s="115"/>
      <c r="D1823" s="115"/>
      <c r="E1823" s="116"/>
      <c r="F1823" s="10"/>
    </row>
    <row r="1824" spans="1:6" x14ac:dyDescent="0.25">
      <c r="A1824" s="10"/>
      <c r="B1824" s="114"/>
      <c r="C1824" s="115"/>
      <c r="D1824" s="115"/>
      <c r="E1824" s="116"/>
      <c r="F1824" s="10"/>
    </row>
    <row r="1825" spans="1:6" x14ac:dyDescent="0.25">
      <c r="A1825" s="10"/>
      <c r="B1825" s="114"/>
      <c r="C1825" s="115"/>
      <c r="D1825" s="115"/>
      <c r="E1825" s="116"/>
      <c r="F1825" s="10"/>
    </row>
    <row r="1826" spans="1:6" x14ac:dyDescent="0.25">
      <c r="A1826" s="10"/>
      <c r="B1826" s="114"/>
      <c r="C1826" s="115"/>
      <c r="D1826" s="115"/>
      <c r="E1826" s="116"/>
      <c r="F1826" s="10"/>
    </row>
    <row r="1827" spans="1:6" x14ac:dyDescent="0.25">
      <c r="A1827" s="10"/>
      <c r="B1827" s="114"/>
      <c r="C1827" s="115"/>
      <c r="D1827" s="115"/>
      <c r="E1827" s="116"/>
      <c r="F1827" s="10"/>
    </row>
    <row r="1828" spans="1:6" x14ac:dyDescent="0.25">
      <c r="A1828" s="10"/>
      <c r="B1828" s="114"/>
      <c r="C1828" s="115"/>
      <c r="D1828" s="115"/>
      <c r="E1828" s="116"/>
      <c r="F1828" s="10"/>
    </row>
    <row r="1829" spans="1:6" x14ac:dyDescent="0.25">
      <c r="A1829" s="10"/>
      <c r="B1829" s="114"/>
      <c r="C1829" s="115"/>
      <c r="D1829" s="115"/>
      <c r="E1829" s="116"/>
      <c r="F1829" s="10"/>
    </row>
    <row r="1830" spans="1:6" x14ac:dyDescent="0.25">
      <c r="A1830" s="10"/>
      <c r="B1830" s="114"/>
      <c r="C1830" s="115"/>
      <c r="D1830" s="115"/>
      <c r="E1830" s="116"/>
      <c r="F1830" s="10"/>
    </row>
    <row r="1831" spans="1:6" x14ac:dyDescent="0.25">
      <c r="A1831" s="10"/>
      <c r="B1831" s="114"/>
      <c r="C1831" s="115"/>
      <c r="D1831" s="115"/>
      <c r="E1831" s="116"/>
      <c r="F1831" s="10"/>
    </row>
    <row r="1832" spans="1:6" x14ac:dyDescent="0.25">
      <c r="A1832" s="10"/>
      <c r="B1832" s="114"/>
      <c r="C1832" s="115"/>
      <c r="D1832" s="115"/>
      <c r="E1832" s="116"/>
      <c r="F1832" s="10"/>
    </row>
    <row r="1833" spans="1:6" x14ac:dyDescent="0.25">
      <c r="A1833" s="10"/>
      <c r="B1833" s="114"/>
      <c r="C1833" s="115"/>
      <c r="D1833" s="115"/>
      <c r="E1833" s="116"/>
      <c r="F1833" s="10"/>
    </row>
    <row r="1834" spans="1:6" x14ac:dyDescent="0.25">
      <c r="A1834" s="10"/>
      <c r="B1834" s="114"/>
      <c r="C1834" s="115"/>
      <c r="D1834" s="115"/>
      <c r="E1834" s="116"/>
      <c r="F1834" s="10"/>
    </row>
    <row r="1835" spans="1:6" x14ac:dyDescent="0.25">
      <c r="A1835" s="10"/>
      <c r="B1835" s="114"/>
      <c r="C1835" s="115"/>
      <c r="D1835" s="115"/>
      <c r="E1835" s="116"/>
      <c r="F1835" s="10"/>
    </row>
    <row r="1836" spans="1:6" x14ac:dyDescent="0.25">
      <c r="A1836" s="10"/>
      <c r="B1836" s="114"/>
      <c r="C1836" s="115"/>
      <c r="D1836" s="115"/>
      <c r="E1836" s="116"/>
      <c r="F1836" s="10"/>
    </row>
    <row r="1837" spans="1:6" x14ac:dyDescent="0.25">
      <c r="A1837" s="10"/>
      <c r="B1837" s="114"/>
      <c r="C1837" s="115"/>
      <c r="D1837" s="115"/>
      <c r="E1837" s="116"/>
      <c r="F1837" s="10"/>
    </row>
    <row r="1838" spans="1:6" x14ac:dyDescent="0.25">
      <c r="A1838" s="10"/>
      <c r="B1838" s="114"/>
      <c r="C1838" s="115"/>
      <c r="D1838" s="115"/>
      <c r="E1838" s="116"/>
      <c r="F1838" s="10"/>
    </row>
    <row r="1839" spans="1:6" x14ac:dyDescent="0.25">
      <c r="A1839" s="10"/>
      <c r="B1839" s="114"/>
      <c r="C1839" s="115"/>
      <c r="D1839" s="115"/>
      <c r="E1839" s="116"/>
      <c r="F1839" s="10"/>
    </row>
    <row r="1840" spans="1:6" x14ac:dyDescent="0.25">
      <c r="A1840" s="10"/>
      <c r="B1840" s="114"/>
      <c r="C1840" s="115"/>
      <c r="D1840" s="115"/>
      <c r="E1840" s="116"/>
      <c r="F1840" s="10"/>
    </row>
    <row r="1841" spans="1:6" x14ac:dyDescent="0.25">
      <c r="A1841" s="10"/>
      <c r="B1841" s="114"/>
      <c r="C1841" s="115"/>
      <c r="D1841" s="115"/>
      <c r="E1841" s="116"/>
      <c r="F1841" s="10"/>
    </row>
    <row r="1842" spans="1:6" x14ac:dyDescent="0.25">
      <c r="A1842" s="10"/>
      <c r="B1842" s="114"/>
      <c r="C1842" s="115"/>
      <c r="D1842" s="115"/>
      <c r="E1842" s="116"/>
      <c r="F1842" s="10"/>
    </row>
    <row r="1843" spans="1:6" x14ac:dyDescent="0.25">
      <c r="A1843" s="10"/>
      <c r="B1843" s="114"/>
      <c r="C1843" s="115"/>
      <c r="D1843" s="115"/>
      <c r="E1843" s="116"/>
      <c r="F1843" s="10"/>
    </row>
    <row r="1844" spans="1:6" x14ac:dyDescent="0.25">
      <c r="A1844" s="10"/>
      <c r="B1844" s="114"/>
      <c r="C1844" s="115"/>
      <c r="D1844" s="115"/>
      <c r="E1844" s="116"/>
      <c r="F1844" s="10"/>
    </row>
    <row r="1845" spans="1:6" x14ac:dyDescent="0.25">
      <c r="A1845" s="10"/>
      <c r="B1845" s="114"/>
      <c r="C1845" s="115"/>
      <c r="D1845" s="115"/>
      <c r="E1845" s="116"/>
      <c r="F1845" s="10"/>
    </row>
    <row r="1846" spans="1:6" x14ac:dyDescent="0.25">
      <c r="A1846" s="10"/>
      <c r="B1846" s="114"/>
      <c r="C1846" s="115"/>
      <c r="D1846" s="115"/>
      <c r="E1846" s="116"/>
      <c r="F1846" s="10"/>
    </row>
    <row r="1847" spans="1:6" x14ac:dyDescent="0.25">
      <c r="A1847" s="10"/>
      <c r="B1847" s="114"/>
      <c r="C1847" s="115"/>
      <c r="D1847" s="115"/>
      <c r="E1847" s="116"/>
      <c r="F1847" s="10"/>
    </row>
    <row r="1848" spans="1:6" x14ac:dyDescent="0.25">
      <c r="A1848" s="10"/>
      <c r="B1848" s="114"/>
      <c r="C1848" s="115"/>
      <c r="D1848" s="115"/>
      <c r="E1848" s="116"/>
      <c r="F1848" s="10"/>
    </row>
    <row r="1849" spans="1:6" x14ac:dyDescent="0.25">
      <c r="A1849" s="10"/>
      <c r="B1849" s="114"/>
      <c r="C1849" s="115"/>
      <c r="D1849" s="115"/>
      <c r="E1849" s="116"/>
      <c r="F1849" s="10"/>
    </row>
    <row r="1850" spans="1:6" x14ac:dyDescent="0.25">
      <c r="A1850" s="10"/>
      <c r="B1850" s="114"/>
      <c r="C1850" s="115"/>
      <c r="D1850" s="115"/>
      <c r="E1850" s="116"/>
      <c r="F1850" s="10"/>
    </row>
    <row r="1851" spans="1:6" x14ac:dyDescent="0.25">
      <c r="A1851" s="10"/>
      <c r="B1851" s="114"/>
      <c r="C1851" s="115"/>
      <c r="D1851" s="115"/>
      <c r="E1851" s="116"/>
      <c r="F1851" s="10"/>
    </row>
    <row r="1852" spans="1:6" x14ac:dyDescent="0.25">
      <c r="A1852" s="10"/>
      <c r="B1852" s="114"/>
      <c r="C1852" s="115"/>
      <c r="D1852" s="115"/>
      <c r="E1852" s="116"/>
      <c r="F1852" s="10"/>
    </row>
    <row r="1853" spans="1:6" x14ac:dyDescent="0.25">
      <c r="A1853" s="10"/>
      <c r="B1853" s="114"/>
      <c r="C1853" s="115"/>
      <c r="D1853" s="115"/>
      <c r="E1853" s="116"/>
      <c r="F1853" s="10"/>
    </row>
    <row r="1854" spans="1:6" x14ac:dyDescent="0.25">
      <c r="A1854" s="10"/>
      <c r="B1854" s="114"/>
      <c r="C1854" s="115"/>
      <c r="D1854" s="115"/>
      <c r="E1854" s="116"/>
      <c r="F1854" s="10"/>
    </row>
    <row r="1855" spans="1:6" x14ac:dyDescent="0.25">
      <c r="A1855" s="10"/>
      <c r="B1855" s="114"/>
      <c r="C1855" s="115"/>
      <c r="D1855" s="115"/>
      <c r="E1855" s="116"/>
      <c r="F1855" s="10"/>
    </row>
    <row r="1856" spans="1:6" x14ac:dyDescent="0.25">
      <c r="A1856" s="10"/>
      <c r="B1856" s="114"/>
      <c r="C1856" s="115"/>
      <c r="D1856" s="115"/>
      <c r="E1856" s="116"/>
      <c r="F1856" s="10"/>
    </row>
    <row r="1857" spans="1:6" x14ac:dyDescent="0.25">
      <c r="A1857" s="10"/>
      <c r="B1857" s="114"/>
      <c r="C1857" s="115"/>
      <c r="D1857" s="115"/>
      <c r="E1857" s="116"/>
      <c r="F1857" s="10"/>
    </row>
    <row r="1858" spans="1:6" x14ac:dyDescent="0.25">
      <c r="A1858" s="10"/>
      <c r="B1858" s="114"/>
      <c r="C1858" s="115"/>
      <c r="D1858" s="115"/>
      <c r="E1858" s="116"/>
      <c r="F1858" s="10"/>
    </row>
    <row r="1859" spans="1:6" x14ac:dyDescent="0.25">
      <c r="A1859" s="10"/>
      <c r="B1859" s="114"/>
      <c r="C1859" s="115"/>
      <c r="D1859" s="115"/>
      <c r="E1859" s="116"/>
      <c r="F1859" s="10"/>
    </row>
    <row r="1860" spans="1:6" x14ac:dyDescent="0.25">
      <c r="A1860" s="10"/>
      <c r="B1860" s="114"/>
      <c r="C1860" s="115"/>
      <c r="D1860" s="115"/>
      <c r="E1860" s="116"/>
      <c r="F1860" s="10"/>
    </row>
    <row r="1861" spans="1:6" x14ac:dyDescent="0.25">
      <c r="A1861" s="10"/>
      <c r="B1861" s="114"/>
      <c r="C1861" s="115"/>
      <c r="D1861" s="115"/>
      <c r="E1861" s="116"/>
      <c r="F1861" s="10"/>
    </row>
    <row r="1862" spans="1:6" x14ac:dyDescent="0.25">
      <c r="A1862" s="10"/>
      <c r="B1862" s="114"/>
      <c r="C1862" s="115"/>
      <c r="D1862" s="115"/>
      <c r="E1862" s="116"/>
      <c r="F1862" s="10"/>
    </row>
    <row r="1863" spans="1:6" x14ac:dyDescent="0.25">
      <c r="A1863" s="10"/>
      <c r="B1863" s="114"/>
      <c r="C1863" s="115"/>
      <c r="D1863" s="115"/>
      <c r="E1863" s="116"/>
      <c r="F1863" s="10"/>
    </row>
    <row r="1864" spans="1:6" x14ac:dyDescent="0.25">
      <c r="A1864" s="10"/>
      <c r="B1864" s="114"/>
      <c r="C1864" s="115"/>
      <c r="D1864" s="115"/>
      <c r="E1864" s="116"/>
      <c r="F1864" s="10"/>
    </row>
    <row r="1865" spans="1:6" x14ac:dyDescent="0.25">
      <c r="A1865" s="10"/>
      <c r="B1865" s="114"/>
      <c r="C1865" s="115"/>
      <c r="D1865" s="115"/>
      <c r="E1865" s="116"/>
      <c r="F1865" s="10"/>
    </row>
    <row r="1866" spans="1:6" x14ac:dyDescent="0.25">
      <c r="A1866" s="10"/>
      <c r="B1866" s="114"/>
      <c r="C1866" s="115"/>
      <c r="D1866" s="115"/>
      <c r="E1866" s="116"/>
      <c r="F1866" s="10"/>
    </row>
    <row r="1867" spans="1:6" x14ac:dyDescent="0.25">
      <c r="A1867" s="10"/>
      <c r="B1867" s="114"/>
      <c r="C1867" s="115"/>
      <c r="D1867" s="115"/>
      <c r="E1867" s="116"/>
      <c r="F1867" s="10"/>
    </row>
    <row r="1868" spans="1:6" x14ac:dyDescent="0.25">
      <c r="A1868" s="10"/>
      <c r="B1868" s="114"/>
      <c r="C1868" s="115"/>
      <c r="D1868" s="115"/>
      <c r="E1868" s="116"/>
      <c r="F1868" s="10"/>
    </row>
    <row r="1869" spans="1:6" x14ac:dyDescent="0.25">
      <c r="A1869" s="10"/>
      <c r="B1869" s="114"/>
      <c r="C1869" s="115"/>
      <c r="D1869" s="115"/>
      <c r="E1869" s="116"/>
      <c r="F1869" s="10"/>
    </row>
    <row r="1870" spans="1:6" x14ac:dyDescent="0.25">
      <c r="A1870" s="10"/>
      <c r="B1870" s="114"/>
      <c r="C1870" s="115"/>
      <c r="D1870" s="115"/>
      <c r="E1870" s="116"/>
      <c r="F1870" s="10"/>
    </row>
    <row r="1871" spans="1:6" x14ac:dyDescent="0.25">
      <c r="A1871" s="10"/>
      <c r="B1871" s="114"/>
      <c r="C1871" s="115"/>
      <c r="D1871" s="115"/>
      <c r="E1871" s="116"/>
      <c r="F1871" s="10"/>
    </row>
    <row r="1872" spans="1:6" x14ac:dyDescent="0.25">
      <c r="A1872" s="10"/>
      <c r="B1872" s="114"/>
      <c r="C1872" s="115"/>
      <c r="D1872" s="115"/>
      <c r="E1872" s="116"/>
      <c r="F1872" s="10"/>
    </row>
    <row r="1873" spans="1:6" x14ac:dyDescent="0.25">
      <c r="A1873" s="10"/>
      <c r="B1873" s="114"/>
      <c r="C1873" s="115"/>
      <c r="D1873" s="115"/>
      <c r="E1873" s="116"/>
      <c r="F1873" s="10"/>
    </row>
    <row r="1874" spans="1:6" x14ac:dyDescent="0.25">
      <c r="A1874" s="10"/>
      <c r="B1874" s="114"/>
      <c r="C1874" s="115"/>
      <c r="D1874" s="115"/>
      <c r="E1874" s="116"/>
      <c r="F1874" s="10"/>
    </row>
    <row r="1875" spans="1:6" x14ac:dyDescent="0.25">
      <c r="A1875" s="10"/>
      <c r="B1875" s="114"/>
      <c r="C1875" s="115"/>
      <c r="D1875" s="115"/>
      <c r="E1875" s="116"/>
      <c r="F1875" s="10"/>
    </row>
    <row r="1876" spans="1:6" x14ac:dyDescent="0.25">
      <c r="A1876" s="10"/>
      <c r="B1876" s="114"/>
      <c r="C1876" s="115"/>
      <c r="D1876" s="115"/>
      <c r="E1876" s="116"/>
      <c r="F1876" s="10"/>
    </row>
    <row r="1877" spans="1:6" x14ac:dyDescent="0.25">
      <c r="A1877" s="10"/>
      <c r="B1877" s="114"/>
      <c r="C1877" s="115"/>
      <c r="D1877" s="115"/>
      <c r="E1877" s="116"/>
      <c r="F1877" s="10"/>
    </row>
    <row r="1878" spans="1:6" x14ac:dyDescent="0.25">
      <c r="A1878" s="10"/>
      <c r="B1878" s="114"/>
      <c r="C1878" s="115"/>
      <c r="D1878" s="115"/>
      <c r="E1878" s="116"/>
      <c r="F1878" s="10"/>
    </row>
    <row r="1879" spans="1:6" x14ac:dyDescent="0.25">
      <c r="A1879" s="10"/>
      <c r="B1879" s="114"/>
      <c r="C1879" s="115"/>
      <c r="D1879" s="115"/>
      <c r="E1879" s="116"/>
      <c r="F1879" s="10"/>
    </row>
    <row r="1880" spans="1:6" x14ac:dyDescent="0.25">
      <c r="A1880" s="10"/>
      <c r="B1880" s="114"/>
      <c r="C1880" s="115"/>
      <c r="D1880" s="115"/>
      <c r="E1880" s="116"/>
      <c r="F1880" s="10"/>
    </row>
    <row r="1881" spans="1:6" x14ac:dyDescent="0.25">
      <c r="A1881" s="10"/>
      <c r="B1881" s="114"/>
      <c r="C1881" s="115"/>
      <c r="D1881" s="115"/>
      <c r="E1881" s="116"/>
      <c r="F1881" s="10"/>
    </row>
    <row r="1882" spans="1:6" x14ac:dyDescent="0.25">
      <c r="A1882" s="10"/>
      <c r="B1882" s="114"/>
      <c r="C1882" s="115"/>
      <c r="D1882" s="115"/>
      <c r="E1882" s="116"/>
      <c r="F1882" s="10"/>
    </row>
    <row r="1883" spans="1:6" x14ac:dyDescent="0.25">
      <c r="A1883" s="10"/>
      <c r="B1883" s="114"/>
      <c r="C1883" s="115"/>
      <c r="D1883" s="115"/>
      <c r="E1883" s="116"/>
      <c r="F1883" s="10"/>
    </row>
    <row r="1884" spans="1:6" x14ac:dyDescent="0.25">
      <c r="A1884" s="10"/>
      <c r="B1884" s="114"/>
      <c r="C1884" s="115"/>
      <c r="D1884" s="115"/>
      <c r="E1884" s="116"/>
      <c r="F1884" s="10"/>
    </row>
    <row r="1885" spans="1:6" x14ac:dyDescent="0.25">
      <c r="A1885" s="10"/>
      <c r="B1885" s="114"/>
      <c r="C1885" s="115"/>
      <c r="D1885" s="115"/>
      <c r="E1885" s="116"/>
      <c r="F1885" s="10"/>
    </row>
    <row r="1886" spans="1:6" x14ac:dyDescent="0.25">
      <c r="A1886" s="10"/>
      <c r="B1886" s="114"/>
      <c r="C1886" s="115"/>
      <c r="D1886" s="115"/>
      <c r="E1886" s="116"/>
      <c r="F1886" s="10"/>
    </row>
    <row r="1887" spans="1:6" x14ac:dyDescent="0.25">
      <c r="A1887" s="10"/>
      <c r="B1887" s="114"/>
      <c r="C1887" s="115"/>
      <c r="D1887" s="115"/>
      <c r="E1887" s="116"/>
      <c r="F1887" s="10"/>
    </row>
    <row r="1888" spans="1:6" x14ac:dyDescent="0.25">
      <c r="A1888" s="10"/>
      <c r="B1888" s="114"/>
      <c r="C1888" s="115"/>
      <c r="D1888" s="115"/>
      <c r="E1888" s="116"/>
      <c r="F1888" s="10"/>
    </row>
    <row r="1889" spans="1:6" x14ac:dyDescent="0.25">
      <c r="A1889" s="10"/>
      <c r="B1889" s="114"/>
      <c r="C1889" s="115"/>
      <c r="D1889" s="115"/>
      <c r="E1889" s="116"/>
      <c r="F1889" s="10"/>
    </row>
    <row r="1890" spans="1:6" x14ac:dyDescent="0.25">
      <c r="A1890" s="10"/>
      <c r="B1890" s="114"/>
      <c r="C1890" s="115"/>
      <c r="D1890" s="115"/>
      <c r="E1890" s="116"/>
      <c r="F1890" s="10"/>
    </row>
    <row r="1891" spans="1:6" x14ac:dyDescent="0.25">
      <c r="A1891" s="10"/>
      <c r="B1891" s="114"/>
      <c r="C1891" s="115"/>
      <c r="D1891" s="115"/>
      <c r="E1891" s="116"/>
      <c r="F1891" s="10"/>
    </row>
    <row r="1892" spans="1:6" x14ac:dyDescent="0.25">
      <c r="A1892" s="10"/>
      <c r="B1892" s="114"/>
      <c r="C1892" s="115"/>
      <c r="D1892" s="115"/>
      <c r="E1892" s="116"/>
      <c r="F1892" s="10"/>
    </row>
    <row r="1893" spans="1:6" x14ac:dyDescent="0.25">
      <c r="A1893" s="10"/>
      <c r="B1893" s="114"/>
      <c r="C1893" s="115"/>
      <c r="D1893" s="115"/>
      <c r="E1893" s="116"/>
      <c r="F1893" s="10"/>
    </row>
    <row r="1894" spans="1:6" x14ac:dyDescent="0.25">
      <c r="A1894" s="10"/>
      <c r="B1894" s="114"/>
      <c r="C1894" s="115"/>
      <c r="D1894" s="115"/>
      <c r="E1894" s="116"/>
      <c r="F1894" s="10"/>
    </row>
    <row r="1895" spans="1:6" x14ac:dyDescent="0.25">
      <c r="A1895" s="10"/>
      <c r="B1895" s="114"/>
      <c r="C1895" s="115"/>
      <c r="D1895" s="115"/>
      <c r="E1895" s="116"/>
      <c r="F1895" s="10"/>
    </row>
    <row r="1896" spans="1:6" x14ac:dyDescent="0.25">
      <c r="A1896" s="10"/>
      <c r="B1896" s="114"/>
      <c r="C1896" s="115"/>
      <c r="D1896" s="115"/>
      <c r="E1896" s="116"/>
      <c r="F1896" s="10"/>
    </row>
    <row r="1897" spans="1:6" x14ac:dyDescent="0.25">
      <c r="A1897" s="10"/>
      <c r="B1897" s="114"/>
      <c r="C1897" s="115"/>
      <c r="D1897" s="115"/>
      <c r="E1897" s="116"/>
      <c r="F1897" s="10"/>
    </row>
    <row r="1898" spans="1:6" x14ac:dyDescent="0.25">
      <c r="A1898" s="10"/>
      <c r="B1898" s="114"/>
      <c r="C1898" s="115"/>
      <c r="D1898" s="115"/>
      <c r="E1898" s="116"/>
      <c r="F1898" s="10"/>
    </row>
    <row r="1899" spans="1:6" x14ac:dyDescent="0.25">
      <c r="A1899" s="10"/>
      <c r="B1899" s="114"/>
      <c r="C1899" s="115"/>
      <c r="D1899" s="115"/>
      <c r="E1899" s="116"/>
      <c r="F1899" s="10"/>
    </row>
    <row r="1900" spans="1:6" x14ac:dyDescent="0.25">
      <c r="A1900" s="10"/>
      <c r="B1900" s="114"/>
      <c r="C1900" s="115"/>
      <c r="D1900" s="115"/>
      <c r="E1900" s="116"/>
      <c r="F1900" s="10"/>
    </row>
    <row r="1901" spans="1:6" x14ac:dyDescent="0.25">
      <c r="A1901" s="10"/>
      <c r="B1901" s="114"/>
      <c r="C1901" s="115"/>
      <c r="D1901" s="115"/>
      <c r="E1901" s="116"/>
      <c r="F1901" s="10"/>
    </row>
    <row r="1902" spans="1:6" x14ac:dyDescent="0.25">
      <c r="A1902" s="10"/>
      <c r="B1902" s="114"/>
      <c r="C1902" s="115"/>
      <c r="D1902" s="115"/>
      <c r="E1902" s="116"/>
      <c r="F1902" s="10"/>
    </row>
    <row r="1903" spans="1:6" x14ac:dyDescent="0.25">
      <c r="A1903" s="10"/>
      <c r="B1903" s="114"/>
      <c r="C1903" s="115"/>
      <c r="D1903" s="115"/>
      <c r="E1903" s="116"/>
      <c r="F1903" s="10"/>
    </row>
    <row r="1904" spans="1:6" x14ac:dyDescent="0.25">
      <c r="A1904" s="10"/>
      <c r="B1904" s="114"/>
      <c r="C1904" s="115"/>
      <c r="D1904" s="115"/>
      <c r="E1904" s="116"/>
      <c r="F1904" s="10"/>
    </row>
    <row r="1905" spans="1:6" x14ac:dyDescent="0.25">
      <c r="A1905" s="10"/>
      <c r="B1905" s="114"/>
      <c r="C1905" s="115"/>
      <c r="D1905" s="115"/>
      <c r="E1905" s="116"/>
      <c r="F1905" s="10"/>
    </row>
    <row r="1906" spans="1:6" x14ac:dyDescent="0.25">
      <c r="A1906" s="10"/>
      <c r="B1906" s="114"/>
      <c r="C1906" s="115"/>
      <c r="D1906" s="115"/>
      <c r="E1906" s="116"/>
      <c r="F1906" s="10"/>
    </row>
    <row r="1907" spans="1:6" x14ac:dyDescent="0.25">
      <c r="A1907" s="10"/>
      <c r="B1907" s="114"/>
      <c r="C1907" s="115"/>
      <c r="D1907" s="115"/>
      <c r="E1907" s="116"/>
      <c r="F1907" s="10"/>
    </row>
    <row r="1908" spans="1:6" x14ac:dyDescent="0.25">
      <c r="A1908" s="10"/>
      <c r="B1908" s="114"/>
      <c r="C1908" s="115"/>
      <c r="D1908" s="115"/>
      <c r="E1908" s="116"/>
      <c r="F1908" s="10"/>
    </row>
    <row r="1909" spans="1:6" x14ac:dyDescent="0.25">
      <c r="A1909" s="10"/>
      <c r="B1909" s="114"/>
      <c r="C1909" s="115"/>
      <c r="D1909" s="115"/>
      <c r="E1909" s="116"/>
      <c r="F1909" s="10"/>
    </row>
    <row r="1910" spans="1:6" x14ac:dyDescent="0.25">
      <c r="A1910" s="10"/>
      <c r="B1910" s="114"/>
      <c r="C1910" s="115"/>
      <c r="D1910" s="115"/>
      <c r="E1910" s="116"/>
      <c r="F1910" s="10"/>
    </row>
    <row r="1911" spans="1:6" x14ac:dyDescent="0.25">
      <c r="A1911" s="10"/>
      <c r="B1911" s="114"/>
      <c r="C1911" s="115"/>
      <c r="D1911" s="115"/>
      <c r="E1911" s="116"/>
      <c r="F1911" s="10"/>
    </row>
    <row r="1912" spans="1:6" x14ac:dyDescent="0.25">
      <c r="A1912" s="10"/>
      <c r="B1912" s="114"/>
      <c r="C1912" s="115"/>
      <c r="D1912" s="115"/>
      <c r="E1912" s="116"/>
      <c r="F1912" s="10"/>
    </row>
    <row r="1913" spans="1:6" x14ac:dyDescent="0.25">
      <c r="A1913" s="10"/>
      <c r="B1913" s="114"/>
      <c r="C1913" s="115"/>
      <c r="D1913" s="115"/>
      <c r="E1913" s="116"/>
      <c r="F1913" s="10"/>
    </row>
    <row r="1914" spans="1:6" x14ac:dyDescent="0.25">
      <c r="A1914" s="10"/>
      <c r="B1914" s="114"/>
      <c r="C1914" s="115"/>
      <c r="D1914" s="115"/>
      <c r="E1914" s="116"/>
      <c r="F1914" s="10"/>
    </row>
    <row r="1915" spans="1:6" x14ac:dyDescent="0.25">
      <c r="A1915" s="10"/>
      <c r="B1915" s="114"/>
      <c r="C1915" s="115"/>
      <c r="D1915" s="115"/>
      <c r="E1915" s="116"/>
      <c r="F1915" s="10"/>
    </row>
    <row r="1916" spans="1:6" x14ac:dyDescent="0.25">
      <c r="A1916" s="10"/>
      <c r="B1916" s="114"/>
      <c r="C1916" s="115"/>
      <c r="D1916" s="115"/>
      <c r="E1916" s="116"/>
      <c r="F1916" s="10"/>
    </row>
    <row r="1917" spans="1:6" x14ac:dyDescent="0.25">
      <c r="A1917" s="10"/>
      <c r="B1917" s="114"/>
      <c r="C1917" s="115"/>
      <c r="D1917" s="115"/>
      <c r="E1917" s="116"/>
      <c r="F1917" s="10"/>
    </row>
    <row r="1918" spans="1:6" x14ac:dyDescent="0.25">
      <c r="A1918" s="10"/>
      <c r="B1918" s="114"/>
      <c r="C1918" s="115"/>
      <c r="D1918" s="115"/>
      <c r="E1918" s="116"/>
      <c r="F1918" s="10"/>
    </row>
    <row r="1919" spans="1:6" x14ac:dyDescent="0.25">
      <c r="A1919" s="10"/>
      <c r="B1919" s="114"/>
      <c r="C1919" s="115"/>
      <c r="D1919" s="115"/>
      <c r="E1919" s="116"/>
      <c r="F1919" s="10"/>
    </row>
    <row r="1920" spans="1:6" x14ac:dyDescent="0.25">
      <c r="A1920" s="10"/>
      <c r="B1920" s="114"/>
      <c r="C1920" s="115"/>
      <c r="D1920" s="115"/>
      <c r="E1920" s="116"/>
      <c r="F1920" s="10"/>
    </row>
    <row r="1921" spans="1:6" x14ac:dyDescent="0.25">
      <c r="A1921" s="10"/>
      <c r="B1921" s="114"/>
      <c r="C1921" s="115"/>
      <c r="D1921" s="115"/>
      <c r="E1921" s="116"/>
      <c r="F1921" s="10"/>
    </row>
    <row r="1922" spans="1:6" x14ac:dyDescent="0.25">
      <c r="A1922" s="10"/>
      <c r="B1922" s="114"/>
      <c r="C1922" s="115"/>
      <c r="D1922" s="115"/>
      <c r="E1922" s="116"/>
      <c r="F1922" s="10"/>
    </row>
    <row r="1923" spans="1:6" x14ac:dyDescent="0.25">
      <c r="A1923" s="10"/>
      <c r="B1923" s="114"/>
      <c r="C1923" s="115"/>
      <c r="D1923" s="115"/>
      <c r="E1923" s="116"/>
      <c r="F1923" s="10"/>
    </row>
    <row r="1924" spans="1:6" x14ac:dyDescent="0.25">
      <c r="A1924" s="10"/>
      <c r="B1924" s="114"/>
      <c r="C1924" s="115"/>
      <c r="D1924" s="115"/>
      <c r="E1924" s="116"/>
      <c r="F1924" s="10"/>
    </row>
    <row r="1925" spans="1:6" x14ac:dyDescent="0.25">
      <c r="A1925" s="10"/>
      <c r="B1925" s="114"/>
      <c r="C1925" s="115"/>
      <c r="D1925" s="115"/>
      <c r="E1925" s="116"/>
      <c r="F1925" s="10"/>
    </row>
    <row r="1926" spans="1:6" x14ac:dyDescent="0.25">
      <c r="A1926" s="10"/>
      <c r="B1926" s="114"/>
      <c r="C1926" s="115"/>
      <c r="D1926" s="115"/>
      <c r="E1926" s="116"/>
      <c r="F1926" s="10"/>
    </row>
    <row r="1927" spans="1:6" x14ac:dyDescent="0.25">
      <c r="A1927" s="10"/>
      <c r="B1927" s="114"/>
      <c r="C1927" s="115"/>
      <c r="D1927" s="115"/>
      <c r="E1927" s="116"/>
      <c r="F1927" s="10"/>
    </row>
    <row r="1928" spans="1:6" x14ac:dyDescent="0.25">
      <c r="A1928" s="10"/>
      <c r="B1928" s="114"/>
      <c r="C1928" s="115"/>
      <c r="D1928" s="115"/>
      <c r="E1928" s="116"/>
      <c r="F1928" s="10"/>
    </row>
    <row r="1929" spans="1:6" x14ac:dyDescent="0.25">
      <c r="A1929" s="10"/>
      <c r="B1929" s="114"/>
      <c r="C1929" s="115"/>
      <c r="D1929" s="115"/>
      <c r="E1929" s="116"/>
      <c r="F1929" s="10"/>
    </row>
    <row r="1930" spans="1:6" x14ac:dyDescent="0.25">
      <c r="A1930" s="10"/>
      <c r="B1930" s="114"/>
      <c r="C1930" s="115"/>
      <c r="D1930" s="115"/>
      <c r="E1930" s="116"/>
      <c r="F1930" s="10"/>
    </row>
    <row r="1931" spans="1:6" x14ac:dyDescent="0.25">
      <c r="A1931" s="10"/>
      <c r="B1931" s="114"/>
      <c r="C1931" s="115"/>
      <c r="D1931" s="115"/>
      <c r="E1931" s="116"/>
      <c r="F1931" s="10"/>
    </row>
    <row r="1932" spans="1:6" x14ac:dyDescent="0.25">
      <c r="A1932" s="10"/>
      <c r="B1932" s="114"/>
      <c r="C1932" s="115"/>
      <c r="D1932" s="115"/>
      <c r="E1932" s="116"/>
      <c r="F1932" s="10"/>
    </row>
    <row r="1933" spans="1:6" x14ac:dyDescent="0.25">
      <c r="A1933" s="10"/>
      <c r="B1933" s="114"/>
      <c r="C1933" s="115"/>
      <c r="D1933" s="115"/>
      <c r="E1933" s="116"/>
      <c r="F1933" s="10"/>
    </row>
    <row r="1934" spans="1:6" x14ac:dyDescent="0.25">
      <c r="A1934" s="10"/>
      <c r="B1934" s="114"/>
      <c r="C1934" s="115"/>
      <c r="D1934" s="115"/>
      <c r="E1934" s="116"/>
      <c r="F1934" s="10"/>
    </row>
    <row r="1935" spans="1:6" x14ac:dyDescent="0.25">
      <c r="A1935" s="10"/>
      <c r="B1935" s="114"/>
      <c r="C1935" s="115"/>
      <c r="D1935" s="115"/>
      <c r="E1935" s="116"/>
      <c r="F1935" s="10"/>
    </row>
    <row r="1936" spans="1:6" x14ac:dyDescent="0.25">
      <c r="A1936" s="10"/>
      <c r="B1936" s="114"/>
      <c r="C1936" s="115"/>
      <c r="D1936" s="115"/>
      <c r="E1936" s="116"/>
      <c r="F1936" s="10"/>
    </row>
    <row r="1937" spans="1:6" x14ac:dyDescent="0.25">
      <c r="A1937" s="10"/>
      <c r="B1937" s="114"/>
      <c r="C1937" s="115"/>
      <c r="D1937" s="115"/>
      <c r="E1937" s="116"/>
      <c r="F1937" s="10"/>
    </row>
    <row r="1938" spans="1:6" x14ac:dyDescent="0.25">
      <c r="A1938" s="10"/>
      <c r="B1938" s="114"/>
      <c r="C1938" s="115"/>
      <c r="D1938" s="115"/>
      <c r="E1938" s="116"/>
      <c r="F1938" s="10"/>
    </row>
    <row r="1939" spans="1:6" x14ac:dyDescent="0.25">
      <c r="A1939" s="10"/>
      <c r="B1939" s="114"/>
      <c r="C1939" s="115"/>
      <c r="D1939" s="115"/>
      <c r="E1939" s="116"/>
      <c r="F1939" s="10"/>
    </row>
    <row r="1940" spans="1:6" x14ac:dyDescent="0.25">
      <c r="A1940" s="10"/>
      <c r="B1940" s="114"/>
      <c r="C1940" s="115"/>
      <c r="D1940" s="115"/>
      <c r="E1940" s="116"/>
      <c r="F1940" s="10"/>
    </row>
    <row r="1941" spans="1:6" x14ac:dyDescent="0.25">
      <c r="A1941" s="10"/>
      <c r="B1941" s="114"/>
      <c r="C1941" s="115"/>
      <c r="D1941" s="115"/>
      <c r="E1941" s="116"/>
      <c r="F1941" s="10"/>
    </row>
    <row r="1942" spans="1:6" x14ac:dyDescent="0.25">
      <c r="A1942" s="10"/>
      <c r="B1942" s="114"/>
      <c r="C1942" s="115"/>
      <c r="D1942" s="115"/>
      <c r="E1942" s="116"/>
      <c r="F1942" s="10"/>
    </row>
    <row r="1943" spans="1:6" x14ac:dyDescent="0.25">
      <c r="A1943" s="10"/>
      <c r="B1943" s="114"/>
      <c r="C1943" s="115"/>
      <c r="D1943" s="115"/>
      <c r="E1943" s="116"/>
      <c r="F1943" s="10"/>
    </row>
    <row r="1944" spans="1:6" x14ac:dyDescent="0.25">
      <c r="A1944" s="10"/>
      <c r="B1944" s="114"/>
      <c r="C1944" s="115"/>
      <c r="D1944" s="115"/>
      <c r="E1944" s="116"/>
      <c r="F1944" s="10"/>
    </row>
    <row r="1945" spans="1:6" x14ac:dyDescent="0.25">
      <c r="A1945" s="10"/>
      <c r="B1945" s="114"/>
      <c r="C1945" s="115"/>
      <c r="D1945" s="115"/>
      <c r="E1945" s="116"/>
      <c r="F1945" s="10"/>
    </row>
    <row r="1946" spans="1:6" x14ac:dyDescent="0.25">
      <c r="A1946" s="10"/>
      <c r="B1946" s="114"/>
      <c r="C1946" s="115"/>
      <c r="D1946" s="115"/>
      <c r="E1946" s="116"/>
      <c r="F1946" s="10"/>
    </row>
    <row r="1947" spans="1:6" x14ac:dyDescent="0.25">
      <c r="A1947" s="10"/>
      <c r="B1947" s="114"/>
      <c r="C1947" s="115"/>
      <c r="D1947" s="115"/>
      <c r="E1947" s="116"/>
      <c r="F1947" s="10"/>
    </row>
    <row r="1948" spans="1:6" x14ac:dyDescent="0.25">
      <c r="A1948" s="10"/>
      <c r="B1948" s="114"/>
      <c r="C1948" s="115"/>
      <c r="D1948" s="115"/>
      <c r="E1948" s="116"/>
      <c r="F1948" s="10"/>
    </row>
    <row r="1949" spans="1:6" x14ac:dyDescent="0.25">
      <c r="A1949" s="10"/>
      <c r="B1949" s="114"/>
      <c r="C1949" s="115"/>
      <c r="D1949" s="115"/>
      <c r="E1949" s="116"/>
      <c r="F1949" s="10"/>
    </row>
    <row r="1950" spans="1:6" x14ac:dyDescent="0.25">
      <c r="A1950" s="10"/>
      <c r="B1950" s="114"/>
      <c r="C1950" s="115"/>
      <c r="D1950" s="115"/>
      <c r="E1950" s="116"/>
      <c r="F1950" s="10"/>
    </row>
    <row r="1951" spans="1:6" x14ac:dyDescent="0.25">
      <c r="A1951" s="10"/>
      <c r="B1951" s="114"/>
      <c r="C1951" s="115"/>
      <c r="D1951" s="115"/>
      <c r="E1951" s="116"/>
      <c r="F1951" s="10"/>
    </row>
    <row r="1952" spans="1:6" x14ac:dyDescent="0.25">
      <c r="A1952" s="10"/>
      <c r="B1952" s="114"/>
      <c r="C1952" s="115"/>
      <c r="D1952" s="115"/>
      <c r="E1952" s="116"/>
      <c r="F1952" s="10"/>
    </row>
    <row r="1953" spans="1:6" x14ac:dyDescent="0.25">
      <c r="A1953" s="10"/>
      <c r="B1953" s="114"/>
      <c r="C1953" s="115"/>
      <c r="D1953" s="115"/>
      <c r="E1953" s="116"/>
      <c r="F1953" s="10"/>
    </row>
    <row r="1954" spans="1:6" x14ac:dyDescent="0.25">
      <c r="A1954" s="10"/>
      <c r="B1954" s="114"/>
      <c r="C1954" s="115"/>
      <c r="D1954" s="115"/>
      <c r="E1954" s="116"/>
      <c r="F1954" s="10"/>
    </row>
    <row r="1955" spans="1:6" x14ac:dyDescent="0.25">
      <c r="A1955" s="10"/>
      <c r="B1955" s="114"/>
      <c r="C1955" s="115"/>
      <c r="D1955" s="115"/>
      <c r="E1955" s="116"/>
      <c r="F1955" s="10"/>
    </row>
    <row r="1956" spans="1:6" x14ac:dyDescent="0.25">
      <c r="A1956" s="10"/>
      <c r="B1956" s="114"/>
      <c r="C1956" s="115"/>
      <c r="D1956" s="115"/>
      <c r="E1956" s="116"/>
      <c r="F1956" s="10"/>
    </row>
    <row r="1957" spans="1:6" x14ac:dyDescent="0.25">
      <c r="A1957" s="10"/>
      <c r="B1957" s="114"/>
      <c r="C1957" s="115"/>
      <c r="D1957" s="115"/>
      <c r="E1957" s="116"/>
      <c r="F1957" s="10"/>
    </row>
    <row r="1958" spans="1:6" x14ac:dyDescent="0.25">
      <c r="A1958" s="10"/>
      <c r="B1958" s="114"/>
      <c r="C1958" s="115"/>
      <c r="D1958" s="115"/>
      <c r="E1958" s="116"/>
      <c r="F1958" s="10"/>
    </row>
    <row r="1959" spans="1:6" x14ac:dyDescent="0.25">
      <c r="A1959" s="10"/>
      <c r="B1959" s="114"/>
      <c r="C1959" s="115"/>
      <c r="D1959" s="115"/>
      <c r="E1959" s="116"/>
      <c r="F1959" s="10"/>
    </row>
    <row r="1960" spans="1:6" x14ac:dyDescent="0.25">
      <c r="A1960" s="10"/>
      <c r="B1960" s="114"/>
      <c r="C1960" s="115"/>
      <c r="D1960" s="115"/>
      <c r="E1960" s="116"/>
      <c r="F1960" s="10"/>
    </row>
    <row r="1961" spans="1:6" x14ac:dyDescent="0.25">
      <c r="A1961" s="10"/>
      <c r="B1961" s="114"/>
      <c r="C1961" s="115"/>
      <c r="D1961" s="115"/>
      <c r="E1961" s="116"/>
      <c r="F1961" s="10"/>
    </row>
    <row r="1962" spans="1:6" x14ac:dyDescent="0.25">
      <c r="A1962" s="10"/>
      <c r="B1962" s="114"/>
      <c r="C1962" s="115"/>
      <c r="D1962" s="115"/>
      <c r="E1962" s="116"/>
      <c r="F1962" s="10"/>
    </row>
    <row r="1963" spans="1:6" x14ac:dyDescent="0.25">
      <c r="A1963" s="10"/>
      <c r="B1963" s="114"/>
      <c r="C1963" s="115"/>
      <c r="D1963" s="115"/>
      <c r="E1963" s="116"/>
      <c r="F1963" s="10"/>
    </row>
    <row r="1964" spans="1:6" x14ac:dyDescent="0.25">
      <c r="A1964" s="10"/>
      <c r="B1964" s="114"/>
      <c r="C1964" s="115"/>
      <c r="D1964" s="115"/>
      <c r="E1964" s="116"/>
      <c r="F1964" s="10"/>
    </row>
    <row r="1965" spans="1:6" x14ac:dyDescent="0.25">
      <c r="A1965" s="10"/>
      <c r="B1965" s="114"/>
      <c r="C1965" s="115"/>
      <c r="D1965" s="115"/>
      <c r="E1965" s="116"/>
      <c r="F1965" s="10"/>
    </row>
    <row r="1966" spans="1:6" x14ac:dyDescent="0.25">
      <c r="A1966" s="10"/>
      <c r="B1966" s="114"/>
      <c r="C1966" s="115"/>
      <c r="D1966" s="115"/>
      <c r="E1966" s="116"/>
      <c r="F1966" s="10"/>
    </row>
    <row r="1967" spans="1:6" x14ac:dyDescent="0.25">
      <c r="A1967" s="10"/>
      <c r="B1967" s="114"/>
      <c r="C1967" s="115"/>
      <c r="D1967" s="115"/>
      <c r="E1967" s="116"/>
      <c r="F1967" s="10"/>
    </row>
    <row r="1968" spans="1:6" x14ac:dyDescent="0.25">
      <c r="A1968" s="10"/>
      <c r="B1968" s="114"/>
      <c r="C1968" s="115"/>
      <c r="D1968" s="115"/>
      <c r="E1968" s="116"/>
      <c r="F1968" s="10"/>
    </row>
    <row r="1969" spans="1:6" x14ac:dyDescent="0.25">
      <c r="A1969" s="10"/>
      <c r="B1969" s="114"/>
      <c r="C1969" s="115"/>
      <c r="D1969" s="115"/>
      <c r="E1969" s="116"/>
      <c r="F1969" s="10"/>
    </row>
    <row r="1970" spans="1:6" x14ac:dyDescent="0.25">
      <c r="A1970" s="10"/>
      <c r="B1970" s="114"/>
      <c r="C1970" s="115"/>
      <c r="D1970" s="115"/>
      <c r="E1970" s="116"/>
      <c r="F1970" s="10"/>
    </row>
    <row r="1971" spans="1:6" x14ac:dyDescent="0.25">
      <c r="A1971" s="10"/>
      <c r="B1971" s="114"/>
      <c r="C1971" s="115"/>
      <c r="D1971" s="115"/>
      <c r="E1971" s="116"/>
      <c r="F1971" s="10"/>
    </row>
    <row r="1972" spans="1:6" x14ac:dyDescent="0.25">
      <c r="A1972" s="10"/>
      <c r="B1972" s="114"/>
      <c r="C1972" s="115"/>
      <c r="D1972" s="115"/>
      <c r="E1972" s="116"/>
      <c r="F1972" s="10"/>
    </row>
    <row r="1973" spans="1:6" x14ac:dyDescent="0.25">
      <c r="A1973" s="10"/>
      <c r="B1973" s="114"/>
      <c r="C1973" s="115"/>
      <c r="D1973" s="115"/>
      <c r="E1973" s="116"/>
      <c r="F1973" s="10"/>
    </row>
    <row r="1974" spans="1:6" x14ac:dyDescent="0.25">
      <c r="A1974" s="10"/>
      <c r="B1974" s="114"/>
      <c r="C1974" s="115"/>
      <c r="D1974" s="115"/>
      <c r="E1974" s="116"/>
      <c r="F1974" s="10"/>
    </row>
    <row r="1975" spans="1:6" x14ac:dyDescent="0.25">
      <c r="A1975" s="10"/>
      <c r="B1975" s="114"/>
      <c r="C1975" s="115"/>
      <c r="D1975" s="115"/>
      <c r="E1975" s="116"/>
      <c r="F1975" s="10"/>
    </row>
    <row r="1976" spans="1:6" x14ac:dyDescent="0.25">
      <c r="A1976" s="10"/>
      <c r="B1976" s="114"/>
      <c r="C1976" s="115"/>
      <c r="D1976" s="115"/>
      <c r="E1976" s="116"/>
      <c r="F1976" s="10"/>
    </row>
    <row r="1977" spans="1:6" x14ac:dyDescent="0.25">
      <c r="A1977" s="10"/>
      <c r="B1977" s="114"/>
      <c r="C1977" s="115"/>
      <c r="D1977" s="115"/>
      <c r="E1977" s="116"/>
      <c r="F1977" s="10"/>
    </row>
    <row r="1978" spans="1:6" x14ac:dyDescent="0.25">
      <c r="A1978" s="10"/>
      <c r="B1978" s="114"/>
      <c r="C1978" s="115"/>
      <c r="D1978" s="115"/>
      <c r="E1978" s="116"/>
      <c r="F1978" s="10"/>
    </row>
    <row r="1979" spans="1:6" x14ac:dyDescent="0.25">
      <c r="A1979" s="10"/>
      <c r="B1979" s="114"/>
      <c r="C1979" s="115"/>
      <c r="D1979" s="115"/>
      <c r="E1979" s="116"/>
      <c r="F1979" s="10"/>
    </row>
    <row r="1980" spans="1:6" x14ac:dyDescent="0.25">
      <c r="A1980" s="10"/>
      <c r="B1980" s="114"/>
      <c r="C1980" s="115"/>
      <c r="D1980" s="115"/>
      <c r="E1980" s="116"/>
      <c r="F1980" s="10"/>
    </row>
    <row r="1981" spans="1:6" x14ac:dyDescent="0.25">
      <c r="A1981" s="10"/>
      <c r="B1981" s="114"/>
      <c r="C1981" s="115"/>
      <c r="D1981" s="115"/>
      <c r="E1981" s="116"/>
      <c r="F1981" s="10"/>
    </row>
    <row r="1982" spans="1:6" x14ac:dyDescent="0.25">
      <c r="A1982" s="10"/>
      <c r="B1982" s="114"/>
      <c r="C1982" s="115"/>
      <c r="D1982" s="115"/>
      <c r="E1982" s="116"/>
      <c r="F1982" s="10"/>
    </row>
    <row r="1983" spans="1:6" x14ac:dyDescent="0.25">
      <c r="A1983" s="10"/>
      <c r="B1983" s="114"/>
      <c r="C1983" s="115"/>
      <c r="D1983" s="115"/>
      <c r="E1983" s="116"/>
      <c r="F1983" s="10"/>
    </row>
    <row r="1984" spans="1:6" x14ac:dyDescent="0.25">
      <c r="A1984" s="10"/>
      <c r="B1984" s="114"/>
      <c r="C1984" s="115"/>
      <c r="D1984" s="115"/>
      <c r="E1984" s="116"/>
      <c r="F1984" s="10"/>
    </row>
    <row r="1985" spans="1:6" x14ac:dyDescent="0.25">
      <c r="A1985" s="10"/>
      <c r="B1985" s="114"/>
      <c r="C1985" s="115"/>
      <c r="D1985" s="115"/>
      <c r="E1985" s="116"/>
      <c r="F1985" s="10"/>
    </row>
    <row r="1986" spans="1:6" x14ac:dyDescent="0.25">
      <c r="A1986" s="10"/>
      <c r="B1986" s="114"/>
      <c r="C1986" s="115"/>
      <c r="D1986" s="115"/>
      <c r="E1986" s="116"/>
      <c r="F1986" s="10"/>
    </row>
    <row r="1987" spans="1:6" x14ac:dyDescent="0.25">
      <c r="A1987" s="10"/>
      <c r="B1987" s="114"/>
      <c r="C1987" s="115"/>
      <c r="D1987" s="115"/>
      <c r="E1987" s="116"/>
      <c r="F1987" s="10"/>
    </row>
    <row r="1988" spans="1:6" x14ac:dyDescent="0.25">
      <c r="A1988" s="10"/>
      <c r="B1988" s="114"/>
      <c r="C1988" s="115"/>
      <c r="D1988" s="115"/>
      <c r="E1988" s="116"/>
      <c r="F1988" s="10"/>
    </row>
    <row r="1989" spans="1:6" x14ac:dyDescent="0.25">
      <c r="A1989" s="10"/>
      <c r="B1989" s="114"/>
      <c r="C1989" s="115"/>
      <c r="D1989" s="115"/>
      <c r="E1989" s="116"/>
      <c r="F1989" s="10"/>
    </row>
    <row r="1990" spans="1:6" x14ac:dyDescent="0.25">
      <c r="A1990" s="10"/>
      <c r="B1990" s="114"/>
      <c r="C1990" s="115"/>
      <c r="D1990" s="115"/>
      <c r="E1990" s="116"/>
      <c r="F1990" s="10"/>
    </row>
    <row r="1991" spans="1:6" x14ac:dyDescent="0.25">
      <c r="A1991" s="10"/>
      <c r="B1991" s="114"/>
      <c r="C1991" s="115"/>
      <c r="D1991" s="115"/>
      <c r="E1991" s="116"/>
      <c r="F1991" s="10"/>
    </row>
    <row r="1992" spans="1:6" x14ac:dyDescent="0.25">
      <c r="A1992" s="10"/>
      <c r="B1992" s="114"/>
      <c r="C1992" s="115"/>
      <c r="D1992" s="115"/>
      <c r="E1992" s="116"/>
      <c r="F1992" s="10"/>
    </row>
    <row r="1993" spans="1:6" x14ac:dyDescent="0.25">
      <c r="A1993" s="10"/>
      <c r="B1993" s="114"/>
      <c r="C1993" s="115"/>
      <c r="D1993" s="115"/>
      <c r="E1993" s="116"/>
      <c r="F1993" s="10"/>
    </row>
    <row r="1994" spans="1:6" x14ac:dyDescent="0.25">
      <c r="A1994" s="10"/>
      <c r="B1994" s="114"/>
      <c r="C1994" s="115"/>
      <c r="D1994" s="115"/>
      <c r="E1994" s="116"/>
      <c r="F1994" s="10"/>
    </row>
    <row r="1995" spans="1:6" x14ac:dyDescent="0.25">
      <c r="A1995" s="10"/>
      <c r="B1995" s="114"/>
      <c r="C1995" s="115"/>
      <c r="D1995" s="115"/>
      <c r="E1995" s="116"/>
      <c r="F1995" s="10"/>
    </row>
    <row r="1996" spans="1:6" x14ac:dyDescent="0.25">
      <c r="A1996" s="10"/>
      <c r="B1996" s="114"/>
      <c r="C1996" s="115"/>
      <c r="D1996" s="115"/>
      <c r="E1996" s="116"/>
      <c r="F1996" s="10"/>
    </row>
    <row r="1997" spans="1:6" x14ac:dyDescent="0.25">
      <c r="A1997" s="10"/>
      <c r="B1997" s="114"/>
      <c r="C1997" s="115"/>
      <c r="D1997" s="115"/>
      <c r="E1997" s="116"/>
      <c r="F1997" s="10"/>
    </row>
    <row r="1998" spans="1:6" x14ac:dyDescent="0.25">
      <c r="A1998" s="10"/>
      <c r="B1998" s="114"/>
      <c r="C1998" s="115"/>
      <c r="D1998" s="115"/>
      <c r="E1998" s="116"/>
      <c r="F1998" s="10"/>
    </row>
    <row r="1999" spans="1:6" ht="15.75" thickBot="1" x14ac:dyDescent="0.3">
      <c r="A1999" s="10"/>
      <c r="B1999" s="117"/>
      <c r="C1999" s="118"/>
      <c r="D1999" s="118"/>
      <c r="E1999" s="119"/>
      <c r="F1999" s="10"/>
    </row>
    <row r="2000" spans="1:6" ht="6" customHeight="1" x14ac:dyDescent="0.25">
      <c r="A2000" s="10"/>
      <c r="F2000" s="10"/>
    </row>
  </sheetData>
  <sheetProtection sheet="1" objects="1" scenarios="1" selectLockedCells="1"/>
  <mergeCells count="2">
    <mergeCell ref="B1:E1"/>
    <mergeCell ref="B9:E9"/>
  </mergeCells>
  <conditionalFormatting sqref="B12:E1999">
    <cfRule type="expression" dxfId="7" priority="1">
      <formula>MOD(ROW(),2)=1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P20"/>
  <sheetViews>
    <sheetView workbookViewId="0">
      <selection activeCell="O3" sqref="O3"/>
    </sheetView>
  </sheetViews>
  <sheetFormatPr defaultColWidth="0" defaultRowHeight="15" zeroHeight="1" x14ac:dyDescent="0.25"/>
  <cols>
    <col min="1" max="1" width="1.140625" customWidth="1"/>
    <col min="2" max="2" width="7.7109375" style="10" bestFit="1" customWidth="1"/>
    <col min="3" max="3" width="13.140625" style="10" bestFit="1" customWidth="1"/>
    <col min="4" max="4" width="31.7109375" style="10" bestFit="1" customWidth="1"/>
    <col min="5" max="5" width="8.7109375" style="10" bestFit="1" customWidth="1"/>
    <col min="6" max="8" width="12.7109375" style="10" customWidth="1"/>
    <col min="9" max="15" width="9.7109375" style="10" customWidth="1"/>
    <col min="16" max="16" width="1.140625" customWidth="1"/>
    <col min="17" max="16384" width="9.140625" hidden="1"/>
  </cols>
  <sheetData>
    <row r="1" spans="1:16" ht="26.25" x14ac:dyDescent="0.4">
      <c r="A1" s="61"/>
      <c r="B1" s="158" t="s">
        <v>86</v>
      </c>
      <c r="C1" s="158"/>
      <c r="D1" s="158"/>
      <c r="E1" s="158"/>
      <c r="F1" s="158"/>
      <c r="G1" s="158"/>
      <c r="H1" s="158"/>
      <c r="I1" s="158"/>
      <c r="J1" s="158"/>
      <c r="K1" s="158"/>
      <c r="L1" s="158"/>
      <c r="M1" s="158"/>
      <c r="N1" s="158"/>
      <c r="O1" s="158"/>
      <c r="P1" s="61"/>
    </row>
    <row r="2" spans="1:16" ht="15.75" thickBot="1" x14ac:dyDescent="0.3">
      <c r="A2" s="10"/>
      <c r="P2" s="10"/>
    </row>
    <row r="3" spans="1:16" ht="16.5" thickBot="1" x14ac:dyDescent="0.3">
      <c r="A3" s="10"/>
      <c r="B3" s="159" t="s">
        <v>78</v>
      </c>
      <c r="C3" s="160"/>
      <c r="D3" s="160"/>
      <c r="E3" s="160"/>
      <c r="F3" s="160"/>
      <c r="G3" s="160"/>
      <c r="H3" s="160"/>
      <c r="I3" s="103"/>
      <c r="J3" s="103"/>
      <c r="K3" s="103"/>
      <c r="L3" s="103"/>
      <c r="M3" s="103"/>
      <c r="N3" s="104" t="s">
        <v>3</v>
      </c>
      <c r="O3" s="120" t="s">
        <v>97</v>
      </c>
      <c r="P3" s="10"/>
    </row>
    <row r="4" spans="1:16" ht="15.75" thickBot="1" x14ac:dyDescent="0.3">
      <c r="A4" s="10"/>
      <c r="B4" s="155"/>
      <c r="C4" s="156"/>
      <c r="D4" s="156"/>
      <c r="E4" s="157"/>
      <c r="F4" s="155" t="s">
        <v>50</v>
      </c>
      <c r="G4" s="156"/>
      <c r="H4" s="157"/>
      <c r="I4" s="155" t="s">
        <v>85</v>
      </c>
      <c r="J4" s="156"/>
      <c r="K4" s="156"/>
      <c r="L4" s="156"/>
      <c r="M4" s="156"/>
      <c r="N4" s="156"/>
      <c r="O4" s="157"/>
      <c r="P4" s="10"/>
    </row>
    <row r="5" spans="1:16" x14ac:dyDescent="0.25">
      <c r="A5" s="10"/>
      <c r="B5" s="77" t="s">
        <v>30</v>
      </c>
      <c r="C5" s="78" t="s">
        <v>80</v>
      </c>
      <c r="D5" s="78" t="s">
        <v>93</v>
      </c>
      <c r="E5" s="72" t="s">
        <v>49</v>
      </c>
      <c r="F5" s="73" t="s">
        <v>82</v>
      </c>
      <c r="G5" s="71" t="s">
        <v>83</v>
      </c>
      <c r="H5" s="72" t="s">
        <v>84</v>
      </c>
      <c r="I5" s="73" t="s">
        <v>18</v>
      </c>
      <c r="J5" s="71" t="s">
        <v>17</v>
      </c>
      <c r="K5" s="71" t="s">
        <v>16</v>
      </c>
      <c r="L5" s="71" t="s">
        <v>14</v>
      </c>
      <c r="M5" s="71" t="s">
        <v>52</v>
      </c>
      <c r="N5" s="71" t="s">
        <v>25</v>
      </c>
      <c r="O5" s="72" t="s">
        <v>53</v>
      </c>
      <c r="P5" s="10"/>
    </row>
    <row r="6" spans="1:16" ht="15.75" thickBot="1" x14ac:dyDescent="0.3">
      <c r="A6" s="10"/>
      <c r="B6" s="79"/>
      <c r="C6" s="80"/>
      <c r="D6" s="80"/>
      <c r="E6" s="75" t="s">
        <v>39</v>
      </c>
      <c r="F6" s="76" t="str">
        <f>_xlfn.CONCAT("(",$O$3,")")</f>
        <v>(kg)</v>
      </c>
      <c r="G6" s="74" t="str">
        <f t="shared" ref="G6:O6" si="0">_xlfn.CONCAT("(",$O$3,")")</f>
        <v>(kg)</v>
      </c>
      <c r="H6" s="75" t="str">
        <f t="shared" si="0"/>
        <v>(kg)</v>
      </c>
      <c r="I6" s="81" t="str">
        <f t="shared" si="0"/>
        <v>(kg)</v>
      </c>
      <c r="J6" s="82" t="str">
        <f t="shared" si="0"/>
        <v>(kg)</v>
      </c>
      <c r="K6" s="82" t="str">
        <f t="shared" si="0"/>
        <v>(kg)</v>
      </c>
      <c r="L6" s="82" t="str">
        <f t="shared" si="0"/>
        <v>(kg)</v>
      </c>
      <c r="M6" s="82" t="str">
        <f t="shared" si="0"/>
        <v>(kg)</v>
      </c>
      <c r="N6" s="82" t="str">
        <f t="shared" si="0"/>
        <v>(kg)</v>
      </c>
      <c r="O6" s="83" t="str">
        <f t="shared" si="0"/>
        <v>(kg)</v>
      </c>
      <c r="P6" s="10"/>
    </row>
    <row r="7" spans="1:16" ht="15.75" thickBot="1" x14ac:dyDescent="0.3">
      <c r="A7" s="10"/>
      <c r="B7" s="39" t="str">
        <f t="shared" ref="B7:B19" si="1">UserID</f>
        <v>STS-124</v>
      </c>
      <c r="C7" s="40" t="str">
        <f t="shared" ref="C7:C19" si="2">Spacecraft</f>
        <v>Space Shuttle</v>
      </c>
      <c r="D7" s="44" t="str">
        <f>'CALC | Modes'!F$6</f>
        <v>Full Flight</v>
      </c>
      <c r="E7" s="86">
        <f>NumberOfOps*SUMPRODUCT('CALC | Modes'!$C$8:$C$1995,'CALC | Modes'!F$8:F$1995)</f>
        <v>517</v>
      </c>
      <c r="F7" s="43">
        <f>INDEX(MassUnitsTable[],MATCH($O$3,MassUnitsTable[Mass Units],0),2)*SUMPRODUCT('CALC | Main Engine'!$F$8:$F$1995,'CALC | Modes'!F$8:F$1995)</f>
        <v>721058.40000000689</v>
      </c>
      <c r="G7" s="44">
        <f>INDEX(MassUnitsTable[],MATCH($O$3,MassUnitsTable[Mass Units],0),2)*SUMPRODUCT('CALC | Booster'!$F$8:$F$1995,'CALC | Modes'!F$8:F$1995)</f>
        <v>1003999.7999999981</v>
      </c>
      <c r="H7" s="42">
        <f>F7+G7</f>
        <v>1725058.2000000048</v>
      </c>
      <c r="I7" s="43">
        <f>INDEX(MassUnitsTable[],MATCH($O$3,MassUnitsTable[Mass Units],0),2)*(SUMPRODUCT('CALC | Main Engine'!N$8:N$1995,'CALC | Modes'!$F$8:$F$1995)+SUMPRODUCT('CALC | Booster'!N$8:N$1995,'CALC | Modes'!$F$8:$F$1995))</f>
        <v>1198993.1500537584</v>
      </c>
      <c r="J7" s="44">
        <f>INDEX(MassUnitsTable[],MATCH($O$3,MassUnitsTable[Mass Units],0),2)*(SUMPRODUCT('CALC | Main Engine'!O$8:O$1995,'CALC | Modes'!$F$8:$F$1995)+SUMPRODUCT('CALC | Booster'!O$8:O$1995,'CALC | Modes'!$F$8:$F$1995))</f>
        <v>409061.54311440303</v>
      </c>
      <c r="K7" s="44">
        <f>INDEX(MassUnitsTable[],MATCH($O$3,MassUnitsTable[Mass Units],0),2)*(SUMPRODUCT('CALC | Main Engine'!P$8:P$1995,'CALC | Modes'!$F$8:$F$1995)+SUMPRODUCT('CALC | Booster'!P$8:P$1995,'CALC | Modes'!$F$8:$F$1995))</f>
        <v>3339.4940123930505</v>
      </c>
      <c r="L7" s="44">
        <f>INDEX(MassUnitsTable[],MATCH($O$3,MassUnitsTable[Mass Units],0),2)*(SUMPRODUCT('CALC | Main Engine'!Q$8:Q$1995,'CALC | Modes'!$F$8:$F$1995)+SUMPRODUCT('CALC | Booster'!Q$8:Q$1995,'CALC | Modes'!$F$8:$F$1995))</f>
        <v>302203.93980000052</v>
      </c>
      <c r="M7" s="44">
        <f>INDEX(MassUnitsTable[],MATCH($O$3,MassUnitsTable[Mass Units],0),2)*(SUMPRODUCT('CALC | Main Engine'!R$8:R$1995,'CALC | Modes'!$F$8:$F$1995)+SUMPRODUCT('CALC | Booster'!R$8:R$1995,'CALC | Modes'!$F$8:$F$1995))</f>
        <v>215859.95700000026</v>
      </c>
      <c r="N7" s="44">
        <f>INDEX(MassUnitsTable[],MATCH($O$3,MassUnitsTable[Mass Units],0),2)*(SUMPRODUCT('CALC | Main Engine'!S$8:S$1995,'CALC | Modes'!$F$8:$F$1995)+SUMPRODUCT('CALC | Booster'!S$8:S$1995,'CALC | Modes'!$F$8:$F$1995))</f>
        <v>9545.9931423175749</v>
      </c>
      <c r="O7" s="42">
        <f>INDEX(MassUnitsTable[],MATCH($O$3,MassUnitsTable[Mass Units],0),2)*(SUMPRODUCT('CALC | Main Engine'!T$8:T$1995,'CALC | Modes'!$F$8:$F$1995)+SUMPRODUCT('CALC | Booster'!T$8:T$1995,'CALC | Modes'!$F$8:$F$1995))</f>
        <v>4779.9546311082395</v>
      </c>
      <c r="P7" s="10"/>
    </row>
    <row r="8" spans="1:16" x14ac:dyDescent="0.25">
      <c r="A8" s="10"/>
      <c r="B8" s="87" t="str">
        <f t="shared" si="1"/>
        <v>STS-124</v>
      </c>
      <c r="C8" s="88" t="str">
        <f t="shared" si="2"/>
        <v>Space Shuttle</v>
      </c>
      <c r="D8" s="89" t="str">
        <f>'CALC | Modes'!G$6</f>
        <v>Troposphere Below Mixing Height</v>
      </c>
      <c r="E8" s="90">
        <f>NumberOfOps*SUMPRODUCT('CALC | Modes'!$C$8:$C$1995,'CALC | Modes'!G$8:G$1995)</f>
        <v>16.457142857142856</v>
      </c>
      <c r="F8" s="97">
        <f>INDEX(MassUnitsTable[],MATCH($O$3,MassUnitsTable[Mass Units],0),2)*SUMPRODUCT('CALC | Main Engine'!$F$8:$F$1995,'CALC | Modes'!G$8:G$1995)</f>
        <v>22997.211428571434</v>
      </c>
      <c r="G8" s="89">
        <f>INDEX(MassUnitsTable[],MATCH($O$3,MassUnitsTable[Mass Units],0),2)*SUMPRODUCT('CALC | Booster'!$F$8:$F$1995,'CALC | Modes'!G$8:G$1995)</f>
        <v>134333.07428571433</v>
      </c>
      <c r="H8" s="98">
        <f t="shared" ref="H8:H19" si="3">F8+G8</f>
        <v>157330.28571428577</v>
      </c>
      <c r="I8" s="97">
        <f>INDEX(MassUnitsTable[],MATCH($O$3,MassUnitsTable[Mass Units],0),2)*(SUMPRODUCT('CALC | Main Engine'!N$8:N$1995,'CALC | Modes'!$G$8:$G$1995)+SUMPRODUCT('CALC | Booster'!N$8:N$1995,'CALC | Modes'!$G$8:$G$1995))</f>
        <v>66975.226683428555</v>
      </c>
      <c r="J8" s="89">
        <f>INDEX(MassUnitsTable[],MATCH($O$3,MassUnitsTable[Mass Units],0),2)*(SUMPRODUCT('CALC | Main Engine'!O$8:O$1995,'CALC | Modes'!$G$8:$G$1995)+SUMPRODUCT('CALC | Booster'!O$8:O$1995,'CALC | Modes'!$G$8:$G$1995))</f>
        <v>55285.53516768774</v>
      </c>
      <c r="K8" s="89">
        <f>INDEX(MassUnitsTable[],MATCH($O$3,MassUnitsTable[Mass Units],0),2)*(SUMPRODUCT('CALC | Main Engine'!P$8:P$1995,'CALC | Modes'!$G$8:$G$1995)+SUMPRODUCT('CALC | Booster'!P$8:P$1995,'CALC | Modes'!$G$8:$G$1995))</f>
        <v>94.247529785827382</v>
      </c>
      <c r="L8" s="89">
        <f>INDEX(MassUnitsTable[],MATCH($O$3,MassUnitsTable[Mass Units],0),2)*(SUMPRODUCT('CALC | Main Engine'!Q$8:Q$1995,'CALC | Modes'!$G$8:$G$1995)+SUMPRODUCT('CALC | Booster'!Q$8:Q$1995,'CALC | Modes'!$G$8:$G$1995))</f>
        <v>40434.255360000017</v>
      </c>
      <c r="M8" s="89">
        <f>INDEX(MassUnitsTable[],MATCH($O$3,MassUnitsTable[Mass Units],0),2)*(SUMPRODUCT('CALC | Main Engine'!R$8:R$1995,'CALC | Modes'!$G$8:$G$1995)+SUMPRODUCT('CALC | Booster'!R$8:R$1995,'CALC | Modes'!$G$8:$G$1995))</f>
        <v>28881.61097142857</v>
      </c>
      <c r="N8" s="89">
        <f>INDEX(MassUnitsTable[],MATCH($O$3,MassUnitsTable[Mass Units],0),2)*(SUMPRODUCT('CALC | Main Engine'!S$8:S$1995,'CALC | Modes'!$G$8:$G$1995)+SUMPRODUCT('CALC | Booster'!S$8:S$1995,'CALC | Modes'!$G$8:$G$1995))</f>
        <v>4814.2617904918961</v>
      </c>
      <c r="O8" s="98">
        <f>INDEX(MassUnitsTable[],MATCH($O$3,MassUnitsTable[Mass Units],0),2)*(SUMPRODUCT('CALC | Main Engine'!T$8:T$1995,'CALC | Modes'!$G$8:$G$1995)+SUMPRODUCT('CALC | Booster'!T$8:T$1995,'CALC | Modes'!$G$8:$G$1995))</f>
        <v>134.33307428571428</v>
      </c>
      <c r="P8" s="10"/>
    </row>
    <row r="9" spans="1:16" x14ac:dyDescent="0.25">
      <c r="A9" s="10"/>
      <c r="B9" s="91" t="str">
        <f t="shared" si="1"/>
        <v>STS-124</v>
      </c>
      <c r="C9" s="84" t="str">
        <f t="shared" si="2"/>
        <v>Space Shuttle</v>
      </c>
      <c r="D9" s="85" t="str">
        <f>'CALC | Modes'!H$6</f>
        <v>Troposphere Above Mixing Height</v>
      </c>
      <c r="E9" s="92">
        <f>NumberOfOps*SUMPRODUCT('CALC | Modes'!$C$8:$C$1995,'CALC | Modes'!H$8:H$1995)</f>
        <v>39.578811216013726</v>
      </c>
      <c r="F9" s="99">
        <f>INDEX(MassUnitsTable[],MATCH($O$3,MassUnitsTable[Mass Units],0),2)*SUMPRODUCT('CALC | Main Engine'!$F$8:$F$1995,'CALC | Modes'!H$8:H$1995)</f>
        <v>55307.430793257612</v>
      </c>
      <c r="G9" s="85">
        <f>INDEX(MassUnitsTable[],MATCH($O$3,MassUnitsTable[Mass Units],0),2)*SUMPRODUCT('CALC | Booster'!$F$8:$F$1995,'CALC | Modes'!H$8:H$1995)</f>
        <v>323066.00443183363</v>
      </c>
      <c r="H9" s="100">
        <f t="shared" si="3"/>
        <v>378373.43522509123</v>
      </c>
      <c r="I9" s="99">
        <f>INDEX(MassUnitsTable[],MATCH($O$3,MassUnitsTable[Mass Units],0),2)*(SUMPRODUCT('CALC | Main Engine'!N$8:N$1995,'CALC | Modes'!$H$8:$H$1995)+SUMPRODUCT('CALC | Booster'!N$8:N$1995,'CALC | Modes'!$H$8:$H$1995))</f>
        <v>161072.90773760423</v>
      </c>
      <c r="J9" s="85">
        <f>INDEX(MassUnitsTable[],MATCH($O$3,MassUnitsTable[Mass Units],0),2)*(SUMPRODUCT('CALC | Main Engine'!O$8:O$1995,'CALC | Modes'!$H$8:$H$1995)+SUMPRODUCT('CALC | Booster'!O$8:O$1995,'CALC | Modes'!$H$8:$H$1995))</f>
        <v>132827.49932985162</v>
      </c>
      <c r="K9" s="85">
        <f>INDEX(MassUnitsTable[],MATCH($O$3,MassUnitsTable[Mass Units],0),2)*(SUMPRODUCT('CALC | Main Engine'!P$8:P$1995,'CALC | Modes'!$H$8:$H$1995)+SUMPRODUCT('CALC | Booster'!P$8:P$1995,'CALC | Modes'!$H$8:$H$1995))</f>
        <v>310.76261954294506</v>
      </c>
      <c r="L9" s="85">
        <f>INDEX(MassUnitsTable[],MATCH($O$3,MassUnitsTable[Mass Units],0),2)*(SUMPRODUCT('CALC | Main Engine'!Q$8:Q$1995,'CALC | Modes'!$H$8:$H$1995)+SUMPRODUCT('CALC | Booster'!Q$8:Q$1995,'CALC | Modes'!$H$8:$H$1995))</f>
        <v>97242.867333981907</v>
      </c>
      <c r="M9" s="85">
        <f>INDEX(MassUnitsTable[],MATCH($O$3,MassUnitsTable[Mass Units],0),2)*(SUMPRODUCT('CALC | Main Engine'!R$8:R$1995,'CALC | Modes'!$H$8:$H$1995)+SUMPRODUCT('CALC | Booster'!R$8:R$1995,'CALC | Modes'!$H$8:$H$1995))</f>
        <v>69459.190952844277</v>
      </c>
      <c r="N9" s="85">
        <f>INDEX(MassUnitsTable[],MATCH($O$3,MassUnitsTable[Mass Units],0),2)*(SUMPRODUCT('CALC | Main Engine'!S$8:S$1995,'CALC | Modes'!$H$8:$H$1995)+SUMPRODUCT('CALC | Booster'!S$8:S$1995,'CALC | Modes'!$H$8:$H$1995))</f>
        <v>4514.0198585512708</v>
      </c>
      <c r="O9" s="100">
        <f>INDEX(MassUnitsTable[],MATCH($O$3,MassUnitsTable[Mass Units],0),2)*(SUMPRODUCT('CALC | Main Engine'!T$8:T$1995,'CALC | Modes'!$H$8:$H$1995)+SUMPRODUCT('CALC | Booster'!T$8:T$1995,'CALC | Modes'!$H$8:$H$1995))</f>
        <v>323.06600443183362</v>
      </c>
      <c r="P9" s="10"/>
    </row>
    <row r="10" spans="1:16" x14ac:dyDescent="0.25">
      <c r="A10" s="10"/>
      <c r="B10" s="91" t="str">
        <f t="shared" si="1"/>
        <v>STS-124</v>
      </c>
      <c r="C10" s="84" t="str">
        <f t="shared" si="2"/>
        <v>Space Shuttle</v>
      </c>
      <c r="D10" s="85" t="str">
        <f>'CALC | Modes'!I$6</f>
        <v>Stratosphere</v>
      </c>
      <c r="E10" s="92">
        <f>NumberOfOps*SUMPRODUCT('CALC | Modes'!$C$8:$C$1995,'CALC | Modes'!I$8:I$1995)</f>
        <v>72.091123461213641</v>
      </c>
      <c r="F10" s="99">
        <f>INDEX(MassUnitsTable[],MATCH($O$3,MassUnitsTable[Mass Units],0),2)*SUMPRODUCT('CALC | Main Engine'!$F$8:$F$1995,'CALC | Modes'!I$8:I$1995)</f>
        <v>100740.13592469983</v>
      </c>
      <c r="G10" s="85">
        <f>INDEX(MassUnitsTable[],MATCH($O$3,MassUnitsTable[Mass Units],0),2)*SUMPRODUCT('CALC | Booster'!$F$8:$F$1995,'CALC | Modes'!I$8:I$1995)</f>
        <v>546600.72128245141</v>
      </c>
      <c r="H10" s="100">
        <f t="shared" si="3"/>
        <v>647340.85720715125</v>
      </c>
      <c r="I10" s="99">
        <f>INDEX(MassUnitsTable[],MATCH($O$3,MassUnitsTable[Mass Units],0),2)*(SUMPRODUCT('CALC | Main Engine'!N$8:N$1995,'CALC | Modes'!$I$8:$I$1995)+SUMPRODUCT('CALC | Booster'!N$8:N$1995,'CALC | Modes'!$I$8:$I$1995))</f>
        <v>281633.54606533761</v>
      </c>
      <c r="J10" s="85">
        <f>INDEX(MassUnitsTable[],MATCH($O$3,MassUnitsTable[Mass Units],0),2)*(SUMPRODUCT('CALC | Main Engine'!O$8:O$1995,'CALC | Modes'!$I$8:$I$1995)+SUMPRODUCT('CALC | Booster'!O$8:O$1995,'CALC | Modes'!$I$8:$I$1995))</f>
        <v>220948.50861686387</v>
      </c>
      <c r="K10" s="85">
        <f>INDEX(MassUnitsTable[],MATCH($O$3,MassUnitsTable[Mass Units],0),2)*(SUMPRODUCT('CALC | Main Engine'!P$8:P$1995,'CALC | Modes'!$I$8:$I$1995)+SUMPRODUCT('CALC | Booster'!P$8:P$1995,'CALC | Modes'!$I$8:$I$1995))</f>
        <v>2934.4838630642785</v>
      </c>
      <c r="L10" s="85">
        <f>INDEX(MassUnitsTable[],MATCH($O$3,MassUnitsTable[Mass Units],0),2)*(SUMPRODUCT('CALC | Main Engine'!Q$8:Q$1995,'CALC | Modes'!$I$8:$I$1995)+SUMPRODUCT('CALC | Booster'!Q$8:Q$1995,'CALC | Modes'!$I$8:$I$1995))</f>
        <v>164526.8171060181</v>
      </c>
      <c r="M10" s="85">
        <f>INDEX(MassUnitsTable[],MATCH($O$3,MassUnitsTable[Mass Units],0),2)*(SUMPRODUCT('CALC | Main Engine'!R$8:R$1995,'CALC | Modes'!$I$8:$I$1995)+SUMPRODUCT('CALC | Booster'!R$8:R$1995,'CALC | Modes'!$I$8:$I$1995))</f>
        <v>117519.15507572731</v>
      </c>
      <c r="N10" s="85">
        <f>INDEX(MassUnitsTable[],MATCH($O$3,MassUnitsTable[Mass Units],0),2)*(SUMPRODUCT('CALC | Main Engine'!S$8:S$1995,'CALC | Modes'!$I$8:$I$1995)+SUMPRODUCT('CALC | Booster'!S$8:S$1995,'CALC | Modes'!$I$8:$I$1995))</f>
        <v>217.71081140075012</v>
      </c>
      <c r="O10" s="100">
        <f>INDEX(MassUnitsTable[],MATCH($O$3,MassUnitsTable[Mass Units],0),2)*(SUMPRODUCT('CALC | Main Engine'!T$8:T$1995,'CALC | Modes'!$I$8:$I$1995)+SUMPRODUCT('CALC | Booster'!T$8:T$1995,'CALC | Modes'!$I$8:$I$1995))</f>
        <v>4322.5555523906924</v>
      </c>
      <c r="P10" s="10"/>
    </row>
    <row r="11" spans="1:16" x14ac:dyDescent="0.25">
      <c r="A11" s="10"/>
      <c r="B11" s="91" t="str">
        <f t="shared" si="1"/>
        <v>STS-124</v>
      </c>
      <c r="C11" s="84" t="str">
        <f t="shared" si="2"/>
        <v>Space Shuttle</v>
      </c>
      <c r="D11" s="85" t="str">
        <f>'CALC | Modes'!J$6</f>
        <v>Mesosphere</v>
      </c>
      <c r="E11" s="92">
        <f>NumberOfOps*SUMPRODUCT('CALC | Modes'!$C$8:$C$1995,'CALC | Modes'!J$8:J$1995)</f>
        <v>69.271745419778043</v>
      </c>
      <c r="F11" s="99">
        <f>INDEX(MassUnitsTable[],MATCH($O$3,MassUnitsTable[Mass Units],0),2)*SUMPRODUCT('CALC | Main Engine'!$F$8:$F$1995,'CALC | Modes'!J$8:J$1995)</f>
        <v>96800.337049597772</v>
      </c>
      <c r="G11" s="85">
        <f>INDEX(MassUnitsTable[],MATCH($O$3,MassUnitsTable[Mass Units],0),2)*SUMPRODUCT('CALC | Booster'!$F$8:$F$1995,'CALC | Modes'!J$8:J$1995)</f>
        <v>0</v>
      </c>
      <c r="H11" s="100">
        <f t="shared" si="3"/>
        <v>96800.337049597772</v>
      </c>
      <c r="I11" s="99">
        <f>INDEX(MassUnitsTable[],MATCH($O$3,MassUnitsTable[Mass Units],0),2)*(SUMPRODUCT('CALC | Main Engine'!N$8:N$1995,'CALC | Modes'!$J$8:$J$1995)+SUMPRODUCT('CALC | Booster'!N$8:N$1995,'CALC | Modes'!$J$8:$J$1995))</f>
        <v>123106.8369796703</v>
      </c>
      <c r="J11" s="85">
        <f>INDEX(MassUnitsTable[],MATCH($O$3,MassUnitsTable[Mass Units],0),2)*(SUMPRODUCT('CALC | Main Engine'!O$8:O$1995,'CALC | Modes'!$J$8:$J$1995)+SUMPRODUCT('CALC | Booster'!O$8:O$1995,'CALC | Modes'!$J$8:$J$1995))</f>
        <v>0</v>
      </c>
      <c r="K11" s="85">
        <f>INDEX(MassUnitsTable[],MATCH($O$3,MassUnitsTable[Mass Units],0),2)*(SUMPRODUCT('CALC | Main Engine'!P$8:P$1995,'CALC | Modes'!$J$8:$J$1995)+SUMPRODUCT('CALC | Booster'!P$8:P$1995,'CALC | Modes'!$J$8:$J$1995))</f>
        <v>0</v>
      </c>
      <c r="L11" s="85">
        <f>INDEX(MassUnitsTable[],MATCH($O$3,MassUnitsTable[Mass Units],0),2)*(SUMPRODUCT('CALC | Main Engine'!Q$8:Q$1995,'CALC | Modes'!$J$8:$J$1995)+SUMPRODUCT('CALC | Booster'!Q$8:Q$1995,'CALC | Modes'!$J$8:$J$1995))</f>
        <v>0</v>
      </c>
      <c r="M11" s="85">
        <f>INDEX(MassUnitsTable[],MATCH($O$3,MassUnitsTable[Mass Units],0),2)*(SUMPRODUCT('CALC | Main Engine'!R$8:R$1995,'CALC | Modes'!$J$8:$J$1995)+SUMPRODUCT('CALC | Booster'!R$8:R$1995,'CALC | Modes'!$J$8:$J$1995))</f>
        <v>0</v>
      </c>
      <c r="N11" s="85">
        <f>INDEX(MassUnitsTable[],MATCH($O$3,MassUnitsTable[Mass Units],0),2)*(SUMPRODUCT('CALC | Main Engine'!S$8:S$1995,'CALC | Modes'!$J$8:$J$1995)+SUMPRODUCT('CALC | Booster'!S$8:S$1995,'CALC | Modes'!$J$8:$J$1995))</f>
        <v>6.8172396643489356E-4</v>
      </c>
      <c r="O11" s="100">
        <f>INDEX(MassUnitsTable[],MATCH($O$3,MassUnitsTable[Mass Units],0),2)*(SUMPRODUCT('CALC | Main Engine'!T$8:T$1995,'CALC | Modes'!$J$8:$J$1995)+SUMPRODUCT('CALC | Booster'!T$8:T$1995,'CALC | Modes'!$J$8:$J$1995))</f>
        <v>0</v>
      </c>
      <c r="P11" s="10"/>
    </row>
    <row r="12" spans="1:16" ht="15.75" thickBot="1" x14ac:dyDescent="0.3">
      <c r="A12" s="10"/>
      <c r="B12" s="91" t="str">
        <f t="shared" si="1"/>
        <v>STS-124</v>
      </c>
      <c r="C12" s="84" t="str">
        <f t="shared" si="2"/>
        <v>Space Shuttle</v>
      </c>
      <c r="D12" s="85" t="str">
        <f>'CALC | Modes'!K$6</f>
        <v>Above Mesosphere</v>
      </c>
      <c r="E12" s="92">
        <f>NumberOfOps*SUMPRODUCT('CALC | Modes'!$C$8:$C$1995,'CALC | Modes'!K$8:K$1995)</f>
        <v>319.60117704585173</v>
      </c>
      <c r="F12" s="99">
        <f>INDEX(MassUnitsTable[],MATCH($O$3,MassUnitsTable[Mass Units],0),2)*SUMPRODUCT('CALC | Main Engine'!$F$8:$F$1995,'CALC | Modes'!K$8:K$1995)</f>
        <v>445213.28480387549</v>
      </c>
      <c r="G12" s="85">
        <f>INDEX(MassUnitsTable[],MATCH($O$3,MassUnitsTable[Mass Units],0),2)*SUMPRODUCT('CALC | Booster'!$F$8:$F$1995,'CALC | Modes'!K$8:K$1995)</f>
        <v>0</v>
      </c>
      <c r="H12" s="100">
        <f t="shared" si="3"/>
        <v>445213.28480387549</v>
      </c>
      <c r="I12" s="99">
        <f>INDEX(MassUnitsTable[],MATCH($O$3,MassUnitsTable[Mass Units],0),2)*(SUMPRODUCT('CALC | Main Engine'!N$8:N$1995,'CALC | Modes'!$K$8:$K$1995)+SUMPRODUCT('CALC | Booster'!N$8:N$1995,'CALC | Modes'!$K$8:$K$1995))</f>
        <v>566204.632587709</v>
      </c>
      <c r="J12" s="85">
        <f>INDEX(MassUnitsTable[],MATCH($O$3,MassUnitsTable[Mass Units],0),2)*(SUMPRODUCT('CALC | Main Engine'!O$8:O$1995,'CALC | Modes'!$K$8:$K$1995)+SUMPRODUCT('CALC | Booster'!O$8:O$1995,'CALC | Modes'!$K$8:$K$1995))</f>
        <v>0</v>
      </c>
      <c r="K12" s="85">
        <f>INDEX(MassUnitsTable[],MATCH($O$3,MassUnitsTable[Mass Units],0),2)*(SUMPRODUCT('CALC | Main Engine'!P$8:P$1995,'CALC | Modes'!$K$8:$K$1995)+SUMPRODUCT('CALC | Booster'!P$8:P$1995,'CALC | Modes'!$K$8:$K$1995))</f>
        <v>0</v>
      </c>
      <c r="L12" s="85">
        <f>INDEX(MassUnitsTable[],MATCH($O$3,MassUnitsTable[Mass Units],0),2)*(SUMPRODUCT('CALC | Main Engine'!Q$8:Q$1995,'CALC | Modes'!$K$8:$K$1995)+SUMPRODUCT('CALC | Booster'!Q$8:Q$1995,'CALC | Modes'!$K$8:$K$1995))</f>
        <v>0</v>
      </c>
      <c r="M12" s="85">
        <f>INDEX(MassUnitsTable[],MATCH($O$3,MassUnitsTable[Mass Units],0),2)*(SUMPRODUCT('CALC | Main Engine'!R$8:R$1995,'CALC | Modes'!$K$8:$K$1995)+SUMPRODUCT('CALC | Booster'!R$8:R$1995,'CALC | Modes'!$K$8:$K$1995))</f>
        <v>0</v>
      </c>
      <c r="N12" s="85">
        <f>INDEX(MassUnitsTable[],MATCH($O$3,MassUnitsTable[Mass Units],0),2)*(SUMPRODUCT('CALC | Main Engine'!S$8:S$1995,'CALC | Modes'!$K$8:$K$1995)+SUMPRODUCT('CALC | Booster'!S$8:S$1995,'CALC | Modes'!$K$8:$K$1995))</f>
        <v>1.4969237285280324E-7</v>
      </c>
      <c r="O12" s="100">
        <f>INDEX(MassUnitsTable[],MATCH($O$3,MassUnitsTable[Mass Units],0),2)*(SUMPRODUCT('CALC | Main Engine'!T$8:T$1995,'CALC | Modes'!$K$8:$K$1995)+SUMPRODUCT('CALC | Booster'!T$8:T$1995,'CALC | Modes'!$K$8:$K$1995))</f>
        <v>0</v>
      </c>
      <c r="P12" s="10"/>
    </row>
    <row r="13" spans="1:16" x14ac:dyDescent="0.25">
      <c r="A13" s="10"/>
      <c r="B13" s="87" t="str">
        <f t="shared" si="1"/>
        <v>STS-124</v>
      </c>
      <c r="C13" s="88" t="str">
        <f t="shared" si="2"/>
        <v>Space Shuttle</v>
      </c>
      <c r="D13" s="89" t="str">
        <f>'CALC | Modes'!L$6</f>
        <v>Climb Below 1,000 feet</v>
      </c>
      <c r="E13" s="90">
        <f>NumberOfOps*SUMPRODUCT('CALC | Modes'!$C$8:$C$1995,'CALC | Modes'!L$8:L$1995)</f>
        <v>10.085173501577287</v>
      </c>
      <c r="F13" s="97">
        <f>INDEX(MassUnitsTable[],MATCH($O$3,MassUnitsTable[Mass Units],0),2)*SUMPRODUCT('CALC | Main Engine'!$F$8:$F$1995,'CALC | Modes'!L$8:L$1995)</f>
        <v>14093.021451104099</v>
      </c>
      <c r="G13" s="89">
        <f>INDEX(MassUnitsTable[],MATCH($O$3,MassUnitsTable[Mass Units],0),2)*SUMPRODUCT('CALC | Booster'!$F$8:$F$1995,'CALC | Modes'!L$8:L$1995)</f>
        <v>82321.237223974764</v>
      </c>
      <c r="H13" s="98">
        <f t="shared" si="3"/>
        <v>96414.258675078861</v>
      </c>
      <c r="I13" s="97">
        <f>INDEX(MassUnitsTable[],MATCH($O$3,MassUnitsTable[Mass Units],0),2)*(SUMPRODUCT('CALC | Main Engine'!N$8:N$1995,'CALC | Modes'!$L$8:$L$1995)+SUMPRODUCT('CALC | Booster'!N$8:N$1995,'CALC | Modes'!$L$8:$L$1995))</f>
        <v>41043.380814834381</v>
      </c>
      <c r="J13" s="89">
        <f>INDEX(MassUnitsTable[],MATCH($O$3,MassUnitsTable[Mass Units],0),2)*(SUMPRODUCT('CALC | Main Engine'!O$8:O$1995,'CALC | Modes'!$L$8:$L$1995)+SUMPRODUCT('CALC | Booster'!O$8:O$1995,'CALC | Modes'!$L$8:$L$1995))</f>
        <v>33880.96693645342</v>
      </c>
      <c r="K13" s="89">
        <f>INDEX(MassUnitsTable[],MATCH($O$3,MassUnitsTable[Mass Units],0),2)*(SUMPRODUCT('CALC | Main Engine'!P$8:P$1995,'CALC | Modes'!$L$8:$L$1995)+SUMPRODUCT('CALC | Booster'!P$8:P$1995,'CALC | Modes'!$L$8:$L$1995))</f>
        <v>56.994417976377648</v>
      </c>
      <c r="L13" s="89">
        <f>INDEX(MassUnitsTable[],MATCH($O$3,MassUnitsTable[Mass Units],0),2)*(SUMPRODUCT('CALC | Main Engine'!Q$8:Q$1995,'CALC | Modes'!$L$8:$L$1995)+SUMPRODUCT('CALC | Booster'!Q$8:Q$1995,'CALC | Modes'!$L$8:$L$1995))</f>
        <v>24778.692404416412</v>
      </c>
      <c r="M13" s="89">
        <f>INDEX(MassUnitsTable[],MATCH($O$3,MassUnitsTable[Mass Units],0),2)*(SUMPRODUCT('CALC | Main Engine'!R$8:R$1995,'CALC | Modes'!$L$8:$L$1995)+SUMPRODUCT('CALC | Booster'!R$8:R$1995,'CALC | Modes'!$L$8:$L$1995))</f>
        <v>17699.066003154578</v>
      </c>
      <c r="N13" s="89">
        <f>INDEX(MassUnitsTable[],MATCH($O$3,MassUnitsTable[Mass Units],0),2)*(SUMPRODUCT('CALC | Main Engine'!S$8:S$1995,'CALC | Modes'!$L$8:$L$1995)+SUMPRODUCT('CALC | Booster'!S$8:S$1995,'CALC | Modes'!$L$8:$L$1995))</f>
        <v>3097.2324233601998</v>
      </c>
      <c r="O13" s="98">
        <f>INDEX(MassUnitsTable[],MATCH($O$3,MassUnitsTable[Mass Units],0),2)*(SUMPRODUCT('CALC | Main Engine'!T$8:T$1995,'CALC | Modes'!$L$8:$L$1995)+SUMPRODUCT('CALC | Booster'!T$8:T$1995,'CALC | Modes'!$L$8:$L$1995))</f>
        <v>82.321237223974748</v>
      </c>
      <c r="P13" s="10"/>
    </row>
    <row r="14" spans="1:16" x14ac:dyDescent="0.25">
      <c r="A14" s="10"/>
      <c r="B14" s="91" t="str">
        <f t="shared" si="1"/>
        <v>STS-124</v>
      </c>
      <c r="C14" s="84" t="str">
        <f t="shared" si="2"/>
        <v>Space Shuttle</v>
      </c>
      <c r="D14" s="85" t="str">
        <f>'CALC | Modes'!M$6</f>
        <v>Climb Below 3,000 feet</v>
      </c>
      <c r="E14" s="92">
        <f>NumberOfOps*SUMPRODUCT('CALC | Modes'!$C$8:$C$1995,'CALC | Modes'!M$8:M$1995)</f>
        <v>16.457142857142856</v>
      </c>
      <c r="F14" s="99">
        <f>INDEX(MassUnitsTable[],MATCH($O$3,MassUnitsTable[Mass Units],0),2)*SUMPRODUCT('CALC | Main Engine'!$F$8:$F$1995,'CALC | Modes'!M$8:M$1995)</f>
        <v>22997.211428571434</v>
      </c>
      <c r="G14" s="85">
        <f>INDEX(MassUnitsTable[],MATCH($O$3,MassUnitsTable[Mass Units],0),2)*SUMPRODUCT('CALC | Booster'!$F$8:$F$1995,'CALC | Modes'!M$8:M$1995)</f>
        <v>134333.07428571433</v>
      </c>
      <c r="H14" s="100">
        <f t="shared" si="3"/>
        <v>157330.28571428577</v>
      </c>
      <c r="I14" s="99">
        <f>INDEX(MassUnitsTable[],MATCH($O$3,MassUnitsTable[Mass Units],0),2)*(SUMPRODUCT('CALC | Main Engine'!N$8:N$1995,'CALC | Modes'!$M$8:$M$1995)+SUMPRODUCT('CALC | Booster'!N$8:N$1995,'CALC | Modes'!$M$8:$M$1995))</f>
        <v>66975.226683428555</v>
      </c>
      <c r="J14" s="85">
        <f>INDEX(MassUnitsTable[],MATCH($O$3,MassUnitsTable[Mass Units],0),2)*(SUMPRODUCT('CALC | Main Engine'!O$8:O$1995,'CALC | Modes'!$M$8:$M$1995)+SUMPRODUCT('CALC | Booster'!O$8:O$1995,'CALC | Modes'!$M$8:$M$1995))</f>
        <v>55285.53516768774</v>
      </c>
      <c r="K14" s="85">
        <f>INDEX(MassUnitsTable[],MATCH($O$3,MassUnitsTable[Mass Units],0),2)*(SUMPRODUCT('CALC | Main Engine'!P$8:P$1995,'CALC | Modes'!$M$8:$M$1995)+SUMPRODUCT('CALC | Booster'!P$8:P$1995,'CALC | Modes'!$M$8:$M$1995))</f>
        <v>94.247529785827382</v>
      </c>
      <c r="L14" s="85">
        <f>INDEX(MassUnitsTable[],MATCH($O$3,MassUnitsTable[Mass Units],0),2)*(SUMPRODUCT('CALC | Main Engine'!Q$8:Q$1995,'CALC | Modes'!$M$8:$M$1995)+SUMPRODUCT('CALC | Booster'!Q$8:Q$1995,'CALC | Modes'!$M$8:$M$1995))</f>
        <v>40434.255360000017</v>
      </c>
      <c r="M14" s="85">
        <f>INDEX(MassUnitsTable[],MATCH($O$3,MassUnitsTable[Mass Units],0),2)*(SUMPRODUCT('CALC | Main Engine'!R$8:R$1995,'CALC | Modes'!$M$8:$M$1995)+SUMPRODUCT('CALC | Booster'!R$8:R$1995,'CALC | Modes'!$M$8:$M$1995))</f>
        <v>28881.61097142857</v>
      </c>
      <c r="N14" s="85">
        <f>INDEX(MassUnitsTable[],MATCH($O$3,MassUnitsTable[Mass Units],0),2)*(SUMPRODUCT('CALC | Main Engine'!S$8:S$1995,'CALC | Modes'!$M$8:$M$1995)+SUMPRODUCT('CALC | Booster'!S$8:S$1995,'CALC | Modes'!$M$8:$M$1995))</f>
        <v>4814.2617904918961</v>
      </c>
      <c r="O14" s="100">
        <f>INDEX(MassUnitsTable[],MATCH($O$3,MassUnitsTable[Mass Units],0),2)*(SUMPRODUCT('CALC | Main Engine'!T$8:T$1995,'CALC | Modes'!$M$8:$M$1995)+SUMPRODUCT('CALC | Booster'!T$8:T$1995,'CALC | Modes'!$M$8:$M$1995))</f>
        <v>134.33307428571428</v>
      </c>
      <c r="P14" s="10"/>
    </row>
    <row r="15" spans="1:16" x14ac:dyDescent="0.25">
      <c r="A15" s="10"/>
      <c r="B15" s="91" t="str">
        <f t="shared" si="1"/>
        <v>STS-124</v>
      </c>
      <c r="C15" s="84" t="str">
        <f t="shared" si="2"/>
        <v>Space Shuttle</v>
      </c>
      <c r="D15" s="85" t="str">
        <f>'CALC | Modes'!N$6</f>
        <v>Climb Below 10,000 feet</v>
      </c>
      <c r="E15" s="92">
        <f>NumberOfOps*SUMPRODUCT('CALC | Modes'!$C$8:$C$1995,'CALC | Modes'!N$8:N$1995)</f>
        <v>30.454404945904173</v>
      </c>
      <c r="F15" s="99">
        <f>INDEX(MassUnitsTable[],MATCH($O$3,MassUnitsTable[Mass Units],0),2)*SUMPRODUCT('CALC | Main Engine'!$F$8:$F$1995,'CALC | Modes'!N$8:N$1995)</f>
        <v>42556.985471406515</v>
      </c>
      <c r="G15" s="85">
        <f>INDEX(MassUnitsTable[],MATCH($O$3,MassUnitsTable[Mass Units],0),2)*SUMPRODUCT('CALC | Booster'!$F$8:$F$1995,'CALC | Modes'!N$8:N$1995)</f>
        <v>248587.12581143752</v>
      </c>
      <c r="H15" s="100">
        <f t="shared" si="3"/>
        <v>291144.11128284404</v>
      </c>
      <c r="I15" s="99">
        <f>INDEX(MassUnitsTable[],MATCH($O$3,MassUnitsTable[Mass Units],0),2)*(SUMPRODUCT('CALC | Main Engine'!N$8:N$1995,'CALC | Modes'!$N$8:$N$1995)+SUMPRODUCT('CALC | Booster'!N$8:N$1995,'CALC | Modes'!$N$8:$N$1995))</f>
        <v>123939.53752887168</v>
      </c>
      <c r="J15" s="85">
        <f>INDEX(MassUnitsTable[],MATCH($O$3,MassUnitsTable[Mass Units],0),2)*(SUMPRODUCT('CALC | Main Engine'!O$8:O$1995,'CALC | Modes'!$N$8:$N$1995)+SUMPRODUCT('CALC | Booster'!O$8:O$1995,'CALC | Modes'!$N$8:$N$1995))</f>
        <v>102293.32336071835</v>
      </c>
      <c r="K15" s="85">
        <f>INDEX(MassUnitsTable[],MATCH($O$3,MassUnitsTable[Mass Units],0),2)*(SUMPRODUCT('CALC | Main Engine'!P$8:P$1995,'CALC | Modes'!$N$8:$N$1995)+SUMPRODUCT('CALC | Booster'!P$8:P$1995,'CALC | Modes'!$N$8:$N$1995))</f>
        <v>183.38926623689747</v>
      </c>
      <c r="L15" s="85">
        <f>INDEX(MassUnitsTable[],MATCH($O$3,MassUnitsTable[Mass Units],0),2)*(SUMPRODUCT('CALC | Main Engine'!Q$8:Q$1995,'CALC | Modes'!$N$8:$N$1995)+SUMPRODUCT('CALC | Booster'!Q$8:Q$1995,'CALC | Modes'!$N$8:$N$1995))</f>
        <v>74824.72486924268</v>
      </c>
      <c r="M15" s="85">
        <f>INDEX(MassUnitsTable[],MATCH($O$3,MassUnitsTable[Mass Units],0),2)*(SUMPRODUCT('CALC | Main Engine'!R$8:R$1995,'CALC | Modes'!$N$8:$N$1995)+SUMPRODUCT('CALC | Booster'!R$8:R$1995,'CALC | Modes'!$N$8:$N$1995))</f>
        <v>53446.232049459068</v>
      </c>
      <c r="N15" s="85">
        <f>INDEX(MassUnitsTable[],MATCH($O$3,MassUnitsTable[Mass Units],0),2)*(SUMPRODUCT('CALC | Main Engine'!S$8:S$1995,'CALC | Modes'!$N$8:$N$1995)+SUMPRODUCT('CALC | Booster'!S$8:S$1995,'CALC | Modes'!$N$8:$N$1995))</f>
        <v>7561.4621183030349</v>
      </c>
      <c r="O15" s="100">
        <f>INDEX(MassUnitsTable[],MATCH($O$3,MassUnitsTable[Mass Units],0),2)*(SUMPRODUCT('CALC | Main Engine'!T$8:T$1995,'CALC | Modes'!$N$8:$N$1995)+SUMPRODUCT('CALC | Booster'!T$8:T$1995,'CALC | Modes'!$N$8:$N$1995))</f>
        <v>248.58712581143737</v>
      </c>
      <c r="P15" s="10"/>
    </row>
    <row r="16" spans="1:16" x14ac:dyDescent="0.25">
      <c r="A16" s="10"/>
      <c r="B16" s="91" t="str">
        <f t="shared" si="1"/>
        <v>STS-124</v>
      </c>
      <c r="C16" s="84" t="str">
        <f t="shared" si="2"/>
        <v>Space Shuttle</v>
      </c>
      <c r="D16" s="85" t="str">
        <f>'CALC | Modes'!O$6</f>
        <v>Above 10,000 feet</v>
      </c>
      <c r="E16" s="92">
        <f>NumberOfOps*SUMPRODUCT('CALC | Modes'!$C$8:$C$1995,'CALC | Modes'!O$8:O$1995)</f>
        <v>486.54559505409583</v>
      </c>
      <c r="F16" s="99">
        <f>INDEX(MassUnitsTable[],MATCH($O$3,MassUnitsTable[Mass Units],0),2)*SUMPRODUCT('CALC | Main Engine'!$F$8:$F$1995,'CALC | Modes'!O$8:O$1995)</f>
        <v>678501.41452859959</v>
      </c>
      <c r="G16" s="85">
        <f>INDEX(MassUnitsTable[],MATCH($O$3,MassUnitsTable[Mass Units],0),2)*SUMPRODUCT('CALC | Booster'!$F$8:$F$1995,'CALC | Modes'!O$8:O$1995)</f>
        <v>755412.67418856139</v>
      </c>
      <c r="H16" s="100">
        <f t="shared" si="3"/>
        <v>1433914.088717161</v>
      </c>
      <c r="I16" s="99">
        <f>INDEX(MassUnitsTable[],MATCH($O$3,MassUnitsTable[Mass Units],0),2)*(SUMPRODUCT('CALC | Main Engine'!N$8:N$1995,'CALC | Modes'!$O$8:$O$1995)+SUMPRODUCT('CALC | Booster'!N$8:N$1995,'CALC | Modes'!$O$8:$O$1995))</f>
        <v>1075053.6125248852</v>
      </c>
      <c r="J16" s="85">
        <f>INDEX(MassUnitsTable[],MATCH($O$3,MassUnitsTable[Mass Units],0),2)*(SUMPRODUCT('CALC | Main Engine'!O$8:O$1995,'CALC | Modes'!$O$8:$O$1995)+SUMPRODUCT('CALC | Booster'!O$8:O$1995,'CALC | Modes'!$O$8:$O$1995))</f>
        <v>306768.21975368483</v>
      </c>
      <c r="K16" s="85">
        <f>INDEX(MassUnitsTable[],MATCH($O$3,MassUnitsTable[Mass Units],0),2)*(SUMPRODUCT('CALC | Main Engine'!P$8:P$1995,'CALC | Modes'!$O$8:$O$1995)+SUMPRODUCT('CALC | Booster'!P$8:P$1995,'CALC | Modes'!$O$8:$O$1995))</f>
        <v>3156.1047461561539</v>
      </c>
      <c r="L16" s="85">
        <f>INDEX(MassUnitsTable[],MATCH($O$3,MassUnitsTable[Mass Units],0),2)*(SUMPRODUCT('CALC | Main Engine'!Q$8:Q$1995,'CALC | Modes'!$O$8:$O$1995)+SUMPRODUCT('CALC | Booster'!Q$8:Q$1995,'CALC | Modes'!$O$8:$O$1995))</f>
        <v>227379.21493075762</v>
      </c>
      <c r="M16" s="85">
        <f>INDEX(MassUnitsTable[],MATCH($O$3,MassUnitsTable[Mass Units],0),2)*(SUMPRODUCT('CALC | Main Engine'!R$8:R$1995,'CALC | Modes'!$O$8:$O$1995)+SUMPRODUCT('CALC | Booster'!R$8:R$1995,'CALC | Modes'!$O$8:$O$1995))</f>
        <v>162413.72495054113</v>
      </c>
      <c r="N16" s="85">
        <f>INDEX(MassUnitsTable[],MATCH($O$3,MassUnitsTable[Mass Units],0),2)*(SUMPRODUCT('CALC | Main Engine'!S$8:S$1995,'CALC | Modes'!$O$8:$O$1995)+SUMPRODUCT('CALC | Booster'!S$8:S$1995,'CALC | Modes'!$O$8:$O$1995))</f>
        <v>1984.5310240145434</v>
      </c>
      <c r="O16" s="100">
        <f>INDEX(MassUnitsTable[],MATCH($O$3,MassUnitsTable[Mass Units],0),2)*(SUMPRODUCT('CALC | Main Engine'!T$8:T$1995,'CALC | Modes'!$O$8:$O$1995)+SUMPRODUCT('CALC | Booster'!T$8:T$1995,'CALC | Modes'!$O$8:$O$1995))</f>
        <v>4531.3675052968019</v>
      </c>
      <c r="P16" s="10"/>
    </row>
    <row r="17" spans="1:16" x14ac:dyDescent="0.25">
      <c r="A17" s="10"/>
      <c r="B17" s="91" t="str">
        <f t="shared" si="1"/>
        <v>STS-124</v>
      </c>
      <c r="C17" s="84" t="str">
        <f t="shared" si="2"/>
        <v>Space Shuttle</v>
      </c>
      <c r="D17" s="85" t="str">
        <f>'CALC | Modes'!P$6</f>
        <v>Descend Below 10,000 feet</v>
      </c>
      <c r="E17" s="92">
        <f>NumberOfOps*SUMPRODUCT('CALC | Modes'!$C$8:$C$1995,'CALC | Modes'!P$8:P$1995)</f>
        <v>0</v>
      </c>
      <c r="F17" s="99">
        <f>INDEX(MassUnitsTable[],MATCH($O$3,MassUnitsTable[Mass Units],0),2)*SUMPRODUCT('CALC | Main Engine'!$F$8:$F$1995,'CALC | Modes'!P$8:P$1995)</f>
        <v>0</v>
      </c>
      <c r="G17" s="85">
        <f>INDEX(MassUnitsTable[],MATCH($O$3,MassUnitsTable[Mass Units],0),2)*SUMPRODUCT('CALC | Booster'!$F$8:$F$1995,'CALC | Modes'!P$8:P$1995)</f>
        <v>0</v>
      </c>
      <c r="H17" s="100">
        <f t="shared" si="3"/>
        <v>0</v>
      </c>
      <c r="I17" s="99">
        <f>INDEX(MassUnitsTable[],MATCH($O$3,MassUnitsTable[Mass Units],0),2)*(SUMPRODUCT('CALC | Main Engine'!N$8:N$1995,'CALC | Modes'!$P$8:$P$1995)+SUMPRODUCT('CALC | Booster'!N$8:N$1995,'CALC | Modes'!$P$8:$P$1995))</f>
        <v>0</v>
      </c>
      <c r="J17" s="85">
        <f>INDEX(MassUnitsTable[],MATCH($O$3,MassUnitsTable[Mass Units],0),2)*(SUMPRODUCT('CALC | Main Engine'!O$8:O$1995,'CALC | Modes'!$P$8:$P$1995)+SUMPRODUCT('CALC | Booster'!O$8:O$1995,'CALC | Modes'!$P$8:$P$1995))</f>
        <v>0</v>
      </c>
      <c r="K17" s="85">
        <f>INDEX(MassUnitsTable[],MATCH($O$3,MassUnitsTable[Mass Units],0),2)*(SUMPRODUCT('CALC | Main Engine'!P$8:P$1995,'CALC | Modes'!$P$8:$P$1995)+SUMPRODUCT('CALC | Booster'!P$8:P$1995,'CALC | Modes'!$P$8:$P$1995))</f>
        <v>0</v>
      </c>
      <c r="L17" s="85">
        <f>INDEX(MassUnitsTable[],MATCH($O$3,MassUnitsTable[Mass Units],0),2)*(SUMPRODUCT('CALC | Main Engine'!Q$8:Q$1995,'CALC | Modes'!$P$8:$P$1995)+SUMPRODUCT('CALC | Booster'!Q$8:Q$1995,'CALC | Modes'!$P$8:$P$1995))</f>
        <v>0</v>
      </c>
      <c r="M17" s="85">
        <f>INDEX(MassUnitsTable[],MATCH($O$3,MassUnitsTable[Mass Units],0),2)*(SUMPRODUCT('CALC | Main Engine'!R$8:R$1995,'CALC | Modes'!$P$8:$P$1995)+SUMPRODUCT('CALC | Booster'!R$8:R$1995,'CALC | Modes'!$P$8:$P$1995))</f>
        <v>0</v>
      </c>
      <c r="N17" s="85">
        <f>INDEX(MassUnitsTable[],MATCH($O$3,MassUnitsTable[Mass Units],0),2)*(SUMPRODUCT('CALC | Main Engine'!S$8:S$1995,'CALC | Modes'!$P$8:$P$1995)+SUMPRODUCT('CALC | Booster'!S$8:S$1995,'CALC | Modes'!$P$8:$P$1995))</f>
        <v>0</v>
      </c>
      <c r="O17" s="100">
        <f>INDEX(MassUnitsTable[],MATCH($O$3,MassUnitsTable[Mass Units],0),2)*(SUMPRODUCT('CALC | Main Engine'!T$8:T$1995,'CALC | Modes'!$P$8:$P$1995)+SUMPRODUCT('CALC | Booster'!T$8:T$1995,'CALC | Modes'!$P$8:$P$1995))</f>
        <v>0</v>
      </c>
      <c r="P17" s="10"/>
    </row>
    <row r="18" spans="1:16" x14ac:dyDescent="0.25">
      <c r="A18" s="10"/>
      <c r="B18" s="91" t="str">
        <f t="shared" si="1"/>
        <v>STS-124</v>
      </c>
      <c r="C18" s="84" t="str">
        <f t="shared" si="2"/>
        <v>Space Shuttle</v>
      </c>
      <c r="D18" s="85" t="str">
        <f>'CALC | Modes'!Q$6</f>
        <v>Descend Below 3,000 feet</v>
      </c>
      <c r="E18" s="92">
        <f>NumberOfOps*SUMPRODUCT('CALC | Modes'!$C$8:$C$1995,'CALC | Modes'!Q$8:Q$1995)</f>
        <v>0</v>
      </c>
      <c r="F18" s="99">
        <f>INDEX(MassUnitsTable[],MATCH($O$3,MassUnitsTable[Mass Units],0),2)*SUMPRODUCT('CALC | Main Engine'!$F$8:$F$1995,'CALC | Modes'!Q$8:Q$1995)</f>
        <v>0</v>
      </c>
      <c r="G18" s="85">
        <f>INDEX(MassUnitsTable[],MATCH($O$3,MassUnitsTable[Mass Units],0),2)*SUMPRODUCT('CALC | Booster'!$F$8:$F$1995,'CALC | Modes'!Q$8:Q$1995)</f>
        <v>0</v>
      </c>
      <c r="H18" s="100">
        <f t="shared" si="3"/>
        <v>0</v>
      </c>
      <c r="I18" s="99">
        <f>INDEX(MassUnitsTable[],MATCH($O$3,MassUnitsTable[Mass Units],0),2)*(SUMPRODUCT('CALC | Main Engine'!N$8:N$1995,'CALC | Modes'!$Q$8:$Q$1995)+SUMPRODUCT('CALC | Booster'!N$8:N$1995,'CALC | Modes'!$Q$8:$Q$1995))</f>
        <v>0</v>
      </c>
      <c r="J18" s="85">
        <f>INDEX(MassUnitsTable[],MATCH($O$3,MassUnitsTable[Mass Units],0),2)*(SUMPRODUCT('CALC | Main Engine'!O$8:O$1995,'CALC | Modes'!$Q$8:$Q$1995)+SUMPRODUCT('CALC | Booster'!O$8:O$1995,'CALC | Modes'!$Q$8:$Q$1995))</f>
        <v>0</v>
      </c>
      <c r="K18" s="85">
        <f>INDEX(MassUnitsTable[],MATCH($O$3,MassUnitsTable[Mass Units],0),2)*(SUMPRODUCT('CALC | Main Engine'!P$8:P$1995,'CALC | Modes'!$Q$8:$Q$1995)+SUMPRODUCT('CALC | Booster'!P$8:P$1995,'CALC | Modes'!$Q$8:$Q$1995))</f>
        <v>0</v>
      </c>
      <c r="L18" s="85">
        <f>INDEX(MassUnitsTable[],MATCH($O$3,MassUnitsTable[Mass Units],0),2)*(SUMPRODUCT('CALC | Main Engine'!Q$8:Q$1995,'CALC | Modes'!$Q$8:$Q$1995)+SUMPRODUCT('CALC | Booster'!Q$8:Q$1995,'CALC | Modes'!$Q$8:$Q$1995))</f>
        <v>0</v>
      </c>
      <c r="M18" s="85">
        <f>INDEX(MassUnitsTable[],MATCH($O$3,MassUnitsTable[Mass Units],0),2)*(SUMPRODUCT('CALC | Main Engine'!R$8:R$1995,'CALC | Modes'!$Q$8:$Q$1995)+SUMPRODUCT('CALC | Booster'!R$8:R$1995,'CALC | Modes'!$Q$8:$Q$1995))</f>
        <v>0</v>
      </c>
      <c r="N18" s="85">
        <f>INDEX(MassUnitsTable[],MATCH($O$3,MassUnitsTable[Mass Units],0),2)*(SUMPRODUCT('CALC | Main Engine'!S$8:S$1995,'CALC | Modes'!$Q$8:$Q$1995)+SUMPRODUCT('CALC | Booster'!S$8:S$1995,'CALC | Modes'!$Q$8:$Q$1995))</f>
        <v>0</v>
      </c>
      <c r="O18" s="100">
        <f>INDEX(MassUnitsTable[],MATCH($O$3,MassUnitsTable[Mass Units],0),2)*(SUMPRODUCT('CALC | Main Engine'!T$8:T$1995,'CALC | Modes'!$Q$8:$Q$1995)+SUMPRODUCT('CALC | Booster'!T$8:T$1995,'CALC | Modes'!$Q$8:$Q$1995))</f>
        <v>0</v>
      </c>
      <c r="P18" s="10"/>
    </row>
    <row r="19" spans="1:16" ht="15.75" thickBot="1" x14ac:dyDescent="0.3">
      <c r="A19" s="10"/>
      <c r="B19" s="93" t="str">
        <f t="shared" si="1"/>
        <v>STS-124</v>
      </c>
      <c r="C19" s="94" t="str">
        <f t="shared" si="2"/>
        <v>Space Shuttle</v>
      </c>
      <c r="D19" s="95" t="str">
        <f>'CALC | Modes'!R$6</f>
        <v>Descend Below 1,000 feet</v>
      </c>
      <c r="E19" s="96">
        <f>NumberOfOps*SUMPRODUCT('CALC | Modes'!$C$8:$C$1995,'CALC | Modes'!R$8:R$1995)</f>
        <v>0</v>
      </c>
      <c r="F19" s="101">
        <f>INDEX(MassUnitsTable[],MATCH($O$3,MassUnitsTable[Mass Units],0),2)*SUMPRODUCT('CALC | Main Engine'!$F$8:$F$1995,'CALC | Modes'!R$8:R$1995)</f>
        <v>0</v>
      </c>
      <c r="G19" s="95">
        <f>INDEX(MassUnitsTable[],MATCH($O$3,MassUnitsTable[Mass Units],0),2)*SUMPRODUCT('CALC | Booster'!$F$8:$F$1995,'CALC | Modes'!R$8:R$1995)</f>
        <v>0</v>
      </c>
      <c r="H19" s="102">
        <f t="shared" si="3"/>
        <v>0</v>
      </c>
      <c r="I19" s="101">
        <f>INDEX(MassUnitsTable[],MATCH($O$3,MassUnitsTable[Mass Units],0),2)*(SUMPRODUCT('CALC | Main Engine'!N$8:N$1995,'CALC | Modes'!$R$8:$R$1995)+SUMPRODUCT('CALC | Booster'!N$8:N$1995,'CALC | Modes'!$R$8:$R$1995))</f>
        <v>0</v>
      </c>
      <c r="J19" s="95">
        <f>INDEX(MassUnitsTable[],MATCH($O$3,MassUnitsTable[Mass Units],0),2)*(SUMPRODUCT('CALC | Main Engine'!O$8:O$1995,'CALC | Modes'!$R$8:$R$1995)+SUMPRODUCT('CALC | Booster'!O$8:O$1995,'CALC | Modes'!$R$8:$R$1995))</f>
        <v>0</v>
      </c>
      <c r="K19" s="95">
        <f>INDEX(MassUnitsTable[],MATCH($O$3,MassUnitsTable[Mass Units],0),2)*(SUMPRODUCT('CALC | Main Engine'!P$8:P$1995,'CALC | Modes'!$R$8:$R$1995)+SUMPRODUCT('CALC | Booster'!P$8:P$1995,'CALC | Modes'!$R$8:$R$1995))</f>
        <v>0</v>
      </c>
      <c r="L19" s="95">
        <f>INDEX(MassUnitsTable[],MATCH($O$3,MassUnitsTable[Mass Units],0),2)*(SUMPRODUCT('CALC | Main Engine'!Q$8:Q$1995,'CALC | Modes'!$R$8:$R$1995)+SUMPRODUCT('CALC | Booster'!Q$8:Q$1995,'CALC | Modes'!$R$8:$R$1995))</f>
        <v>0</v>
      </c>
      <c r="M19" s="95">
        <f>INDEX(MassUnitsTable[],MATCH($O$3,MassUnitsTable[Mass Units],0),2)*(SUMPRODUCT('CALC | Main Engine'!R$8:R$1995,'CALC | Modes'!$R$8:$R$1995)+SUMPRODUCT('CALC | Booster'!R$8:R$1995,'CALC | Modes'!$R$8:$R$1995))</f>
        <v>0</v>
      </c>
      <c r="N19" s="95">
        <f>INDEX(MassUnitsTable[],MATCH($O$3,MassUnitsTable[Mass Units],0),2)*(SUMPRODUCT('CALC | Main Engine'!S$8:S$1995,'CALC | Modes'!$R$8:$R$1995)+SUMPRODUCT('CALC | Booster'!S$8:S$1995,'CALC | Modes'!$R$8:$R$1995))</f>
        <v>0</v>
      </c>
      <c r="O19" s="102">
        <f>INDEX(MassUnitsTable[],MATCH($O$3,MassUnitsTable[Mass Units],0),2)*(SUMPRODUCT('CALC | Main Engine'!T$8:T$1995,'CALC | Modes'!$R$8:$R$1995)+SUMPRODUCT('CALC | Booster'!T$8:T$1995,'CALC | Modes'!$R$8:$R$1995))</f>
        <v>0</v>
      </c>
      <c r="P19" s="10"/>
    </row>
    <row r="20" spans="1:16" ht="6" customHeight="1" x14ac:dyDescent="0.25">
      <c r="A20" s="10"/>
      <c r="P20" s="10"/>
    </row>
  </sheetData>
  <sheetProtection sheet="1" objects="1" scenarios="1"/>
  <mergeCells count="5">
    <mergeCell ref="F4:H4"/>
    <mergeCell ref="I4:O4"/>
    <mergeCell ref="B4:E4"/>
    <mergeCell ref="B1:O1"/>
    <mergeCell ref="B3:H3"/>
  </mergeCells>
  <conditionalFormatting sqref="B8:O19">
    <cfRule type="expression" dxfId="6" priority="1">
      <formula>MOD(ROW(),2)=0</formula>
    </cfRule>
  </conditionalFormatting>
  <dataValidations count="1">
    <dataValidation type="list" allowBlank="1" showInputMessage="1" showErrorMessage="1" sqref="O3">
      <formula1>MassUnitsNames</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S1996"/>
  <sheetViews>
    <sheetView workbookViewId="0">
      <pane ySplit="7" topLeftCell="A8" activePane="bottomLeft" state="frozen"/>
      <selection pane="bottomLeft" activeCell="R3" sqref="R3"/>
    </sheetView>
  </sheetViews>
  <sheetFormatPr defaultColWidth="0" defaultRowHeight="15" zeroHeight="1" x14ac:dyDescent="0.25"/>
  <cols>
    <col min="1" max="1" width="1.140625" customWidth="1"/>
    <col min="2" max="2" width="7.7109375" bestFit="1" customWidth="1"/>
    <col min="3" max="3" width="13.140625" bestFit="1" customWidth="1"/>
    <col min="4" max="4" width="9.7109375" bestFit="1" customWidth="1"/>
    <col min="5" max="5" width="8.5703125" bestFit="1" customWidth="1"/>
    <col min="6" max="6" width="9.7109375" bestFit="1" customWidth="1"/>
    <col min="7" max="7" width="8.28515625" bestFit="1" customWidth="1"/>
    <col min="8" max="8" width="8.7109375" bestFit="1" customWidth="1"/>
    <col min="9" max="11" width="12.7109375" customWidth="1"/>
    <col min="12" max="18" width="9.7109375" customWidth="1"/>
    <col min="19" max="19" width="1.140625" customWidth="1"/>
    <col min="20" max="16384" width="9.140625" hidden="1"/>
  </cols>
  <sheetData>
    <row r="1" spans="1:19" ht="26.25" x14ac:dyDescent="0.4">
      <c r="A1" s="61"/>
      <c r="B1" s="158" t="s">
        <v>86</v>
      </c>
      <c r="C1" s="158"/>
      <c r="D1" s="158"/>
      <c r="E1" s="158"/>
      <c r="F1" s="158"/>
      <c r="G1" s="158"/>
      <c r="H1" s="158"/>
      <c r="I1" s="158"/>
      <c r="J1" s="158"/>
      <c r="K1" s="158"/>
      <c r="L1" s="158"/>
      <c r="M1" s="158"/>
      <c r="N1" s="158"/>
      <c r="O1" s="158"/>
      <c r="P1" s="158"/>
      <c r="Q1" s="158"/>
      <c r="R1" s="158"/>
      <c r="S1" s="61"/>
    </row>
    <row r="2" spans="1:19" ht="15.75" thickBot="1" x14ac:dyDescent="0.3">
      <c r="A2" s="10"/>
      <c r="B2" s="10"/>
      <c r="C2" s="10"/>
      <c r="D2" s="10"/>
      <c r="E2" s="10"/>
      <c r="F2" s="10"/>
      <c r="G2" s="10"/>
      <c r="H2" s="10"/>
      <c r="I2" s="10"/>
      <c r="J2" s="10"/>
      <c r="K2" s="10"/>
      <c r="L2" s="10"/>
      <c r="M2" s="10"/>
      <c r="N2" s="10"/>
      <c r="O2" s="10"/>
      <c r="P2" s="10"/>
      <c r="Q2" s="10"/>
      <c r="R2" s="10"/>
      <c r="S2" s="10"/>
    </row>
    <row r="3" spans="1:19" ht="16.5" thickBot="1" x14ac:dyDescent="0.3">
      <c r="A3" s="10"/>
      <c r="B3" s="159" t="s">
        <v>79</v>
      </c>
      <c r="C3" s="160"/>
      <c r="D3" s="160"/>
      <c r="E3" s="160"/>
      <c r="F3" s="160"/>
      <c r="G3" s="160"/>
      <c r="H3" s="160"/>
      <c r="I3" s="160"/>
      <c r="J3" s="160"/>
      <c r="K3" s="160"/>
      <c r="L3" s="103"/>
      <c r="M3" s="103"/>
      <c r="N3" s="103"/>
      <c r="O3" s="103"/>
      <c r="P3" s="103"/>
      <c r="Q3" s="104" t="s">
        <v>3</v>
      </c>
      <c r="R3" s="120" t="s">
        <v>97</v>
      </c>
      <c r="S3" s="10"/>
    </row>
    <row r="4" spans="1:19" ht="15.75" thickBot="1" x14ac:dyDescent="0.3">
      <c r="A4" s="10"/>
      <c r="B4" s="155"/>
      <c r="C4" s="156"/>
      <c r="D4" s="156"/>
      <c r="E4" s="156"/>
      <c r="F4" s="156"/>
      <c r="G4" s="156"/>
      <c r="H4" s="157"/>
      <c r="I4" s="155" t="s">
        <v>50</v>
      </c>
      <c r="J4" s="156"/>
      <c r="K4" s="157"/>
      <c r="L4" s="155" t="s">
        <v>85</v>
      </c>
      <c r="M4" s="156"/>
      <c r="N4" s="156"/>
      <c r="O4" s="156"/>
      <c r="P4" s="156"/>
      <c r="Q4" s="156"/>
      <c r="R4" s="157"/>
      <c r="S4" s="10"/>
    </row>
    <row r="5" spans="1:19" x14ac:dyDescent="0.25">
      <c r="A5" s="10"/>
      <c r="B5" s="62" t="s">
        <v>30</v>
      </c>
      <c r="C5" s="63" t="s">
        <v>80</v>
      </c>
      <c r="D5" s="63" t="s">
        <v>91</v>
      </c>
      <c r="E5" s="63" t="s">
        <v>92</v>
      </c>
      <c r="F5" s="63" t="s">
        <v>46</v>
      </c>
      <c r="G5" s="71" t="s">
        <v>81</v>
      </c>
      <c r="H5" s="72" t="s">
        <v>49</v>
      </c>
      <c r="I5" s="73" t="s">
        <v>82</v>
      </c>
      <c r="J5" s="71" t="s">
        <v>83</v>
      </c>
      <c r="K5" s="72" t="s">
        <v>84</v>
      </c>
      <c r="L5" s="73" t="s">
        <v>18</v>
      </c>
      <c r="M5" s="71" t="s">
        <v>17</v>
      </c>
      <c r="N5" s="71" t="s">
        <v>16</v>
      </c>
      <c r="O5" s="71" t="s">
        <v>14</v>
      </c>
      <c r="P5" s="71" t="s">
        <v>52</v>
      </c>
      <c r="Q5" s="71" t="s">
        <v>25</v>
      </c>
      <c r="R5" s="72" t="s">
        <v>53</v>
      </c>
      <c r="S5" s="10"/>
    </row>
    <row r="6" spans="1:19" ht="15.75" thickBot="1" x14ac:dyDescent="0.3">
      <c r="A6" s="10"/>
      <c r="B6" s="64"/>
      <c r="C6" s="65"/>
      <c r="D6" s="65"/>
      <c r="E6" s="65"/>
      <c r="F6" s="65"/>
      <c r="G6" s="74" t="s">
        <v>40</v>
      </c>
      <c r="H6" s="75" t="s">
        <v>39</v>
      </c>
      <c r="I6" s="76" t="str">
        <f>_xlfn.CONCAT("(",$R$3,")")</f>
        <v>(kg)</v>
      </c>
      <c r="J6" s="74" t="str">
        <f t="shared" ref="J6:R6" si="0">_xlfn.CONCAT("(",$R$3,")")</f>
        <v>(kg)</v>
      </c>
      <c r="K6" s="75" t="str">
        <f t="shared" si="0"/>
        <v>(kg)</v>
      </c>
      <c r="L6" s="76" t="str">
        <f t="shared" si="0"/>
        <v>(kg)</v>
      </c>
      <c r="M6" s="74" t="str">
        <f t="shared" si="0"/>
        <v>(kg)</v>
      </c>
      <c r="N6" s="74" t="str">
        <f t="shared" si="0"/>
        <v>(kg)</v>
      </c>
      <c r="O6" s="74" t="str">
        <f t="shared" si="0"/>
        <v>(kg)</v>
      </c>
      <c r="P6" s="74" t="str">
        <f t="shared" si="0"/>
        <v>(kg)</v>
      </c>
      <c r="Q6" s="74" t="str">
        <f t="shared" si="0"/>
        <v>(kg)</v>
      </c>
      <c r="R6" s="75" t="str">
        <f t="shared" si="0"/>
        <v>(kg)</v>
      </c>
      <c r="S6" s="10"/>
    </row>
    <row r="7" spans="1:19" ht="15.75" thickBot="1" x14ac:dyDescent="0.3">
      <c r="A7" s="10"/>
      <c r="B7" s="39" t="str">
        <f t="shared" ref="B7" si="1">UserID</f>
        <v>STS-124</v>
      </c>
      <c r="C7" s="40" t="str">
        <f t="shared" ref="C7" si="2">Spacecraft</f>
        <v>Space Shuttle</v>
      </c>
      <c r="D7" s="40" t="str">
        <f t="shared" ref="D7" si="3">OperationType</f>
        <v>Launch</v>
      </c>
      <c r="E7" s="40">
        <f t="shared" ref="E7" si="4">NumberOfOps</f>
        <v>1</v>
      </c>
      <c r="F7" s="40" t="str">
        <f>'CALC | Main Engine'!$B7</f>
        <v>Full Flight</v>
      </c>
      <c r="G7" s="68" t="str">
        <f>'CALC | Main Engine'!$C7</f>
        <v>--</v>
      </c>
      <c r="H7" s="66">
        <f>'CALC | Main Engine'!$E7</f>
        <v>517</v>
      </c>
      <c r="I7" s="43">
        <f>'CALC | Main Engine'!$F7*INDEX(MassUnitsTable[],MATCH($R$3,MassUnitsTable[Mass Units],0),2)</f>
        <v>721058.40000000689</v>
      </c>
      <c r="J7" s="44">
        <f>'CALC | Booster'!$F7*INDEX(MassUnitsTable[],MATCH($R$3,MassUnitsTable[Mass Units],0),2)</f>
        <v>1003999.7999999981</v>
      </c>
      <c r="K7" s="42">
        <f>I7+J7</f>
        <v>1725058.2000000048</v>
      </c>
      <c r="L7" s="43">
        <f>('CALC | Main Engine'!N7+'CALC | Booster'!N7)*INDEX(MassUnitsTable[],MATCH($R$3,MassUnitsTable[Mass Units],0),2)</f>
        <v>1198993.1500537584</v>
      </c>
      <c r="M7" s="44">
        <f>('CALC | Main Engine'!O7+'CALC | Booster'!O7)*INDEX(MassUnitsTable[],MATCH($R$3,MassUnitsTable[Mass Units],0),2)</f>
        <v>409061.54311440303</v>
      </c>
      <c r="N7" s="44">
        <f>('CALC | Main Engine'!P7+'CALC | Booster'!P7)*INDEX(MassUnitsTable[],MATCH($R$3,MassUnitsTable[Mass Units],0),2)</f>
        <v>3339.4940123930505</v>
      </c>
      <c r="O7" s="44">
        <f>('CALC | Main Engine'!Q7+'CALC | Booster'!Q7)*INDEX(MassUnitsTable[],MATCH($R$3,MassUnitsTable[Mass Units],0),2)</f>
        <v>302203.93980000052</v>
      </c>
      <c r="P7" s="44">
        <f>('CALC | Main Engine'!R7+'CALC | Booster'!R7)*INDEX(MassUnitsTable[],MATCH($R$3,MassUnitsTable[Mass Units],0),2)</f>
        <v>215859.95700000026</v>
      </c>
      <c r="Q7" s="44">
        <f>('CALC | Main Engine'!S7+'CALC | Booster'!S7)*INDEX(MassUnitsTable[],MATCH($R$3,MassUnitsTable[Mass Units],0),2)</f>
        <v>9545.9931423175749</v>
      </c>
      <c r="R7" s="42">
        <f>('CALC | Main Engine'!T7+'CALC | Booster'!T7)*INDEX(MassUnitsTable[],MATCH($R$3,MassUnitsTable[Mass Units],0),2)</f>
        <v>4779.9546311082395</v>
      </c>
      <c r="S7" s="10"/>
    </row>
    <row r="8" spans="1:19" x14ac:dyDescent="0.25">
      <c r="A8" s="10"/>
      <c r="B8" s="4" t="str">
        <f t="shared" ref="B8:B71" si="5">IF(ISNUMBER($F8),UserID,"")</f>
        <v>STS-124</v>
      </c>
      <c r="C8" s="5" t="str">
        <f t="shared" ref="C8:C71" si="6">IF(ISNUMBER($F8),Spacecraft,"")</f>
        <v>Space Shuttle</v>
      </c>
      <c r="D8" s="5" t="str">
        <f t="shared" ref="D8:D71" si="7">IF(ISNUMBER($F8),OperationType,"")</f>
        <v>Launch</v>
      </c>
      <c r="E8" s="5">
        <f t="shared" ref="E8:E71" si="8">IF(ISNUMBER($F8),NumberOfOps,"")</f>
        <v>1</v>
      </c>
      <c r="F8" s="5">
        <f>'CALC | Main Engine'!$B8</f>
        <v>1</v>
      </c>
      <c r="G8" s="27">
        <f>'CALC | Main Engine'!$C8</f>
        <v>11.5</v>
      </c>
      <c r="H8" s="6">
        <f>'CALC | Main Engine'!$E8</f>
        <v>1</v>
      </c>
      <c r="I8" s="34">
        <f>IFERROR('CALC | Main Engine'!$F8*INDEX(MassUnitsTable[],MATCH($R$3,MassUnitsTable[Mass Units],0),2), "")</f>
        <v>1397.4</v>
      </c>
      <c r="J8" s="27">
        <f>IFERROR('CALC | Booster'!$F8*INDEX(MassUnitsTable[],MATCH($R$3,MassUnitsTable[Mass Units],0),2), "")</f>
        <v>8162.6</v>
      </c>
      <c r="K8" s="32">
        <f>IFERROR(I8+J8, "")</f>
        <v>9560</v>
      </c>
      <c r="L8" s="34">
        <f>IFERROR(('CALC | Main Engine'!N8+'CALC | Booster'!N8)*INDEX(MassUnitsTable[],MATCH($R$3,MassUnitsTable[Mass Units],0),2), "")</f>
        <v>4069.6752325000007</v>
      </c>
      <c r="M8" s="27">
        <f>IFERROR(('CALC | Main Engine'!O8+'CALC | Booster'!O8)*INDEX(MassUnitsTable[],MATCH($R$3,MassUnitsTable[Mass Units],0),2), "")</f>
        <v>3359.5428251506387</v>
      </c>
      <c r="N8" s="27">
        <f>IFERROR(('CALC | Main Engine'!P8+'CALC | Booster'!P8)*INDEX(MassUnitsTable[],MATCH($R$3,MassUnitsTable[Mass Units],0),2), "")</f>
        <v>5.6131055740832529</v>
      </c>
      <c r="O8" s="27">
        <f>IFERROR(('CALC | Main Engine'!Q8+'CALC | Booster'!Q8)*INDEX(MassUnitsTable[],MATCH($R$3,MassUnitsTable[Mass Units],0),2), "")</f>
        <v>2456.9426000000003</v>
      </c>
      <c r="P8" s="27">
        <f>IFERROR(('CALC | Main Engine'!R8+'CALC | Booster'!R8)*INDEX(MassUnitsTable[],MATCH($R$3,MassUnitsTable[Mass Units],0),2), "")</f>
        <v>1754.9590000000001</v>
      </c>
      <c r="Q8" s="27">
        <f>IFERROR(('CALC | Main Engine'!S8+'CALC | Booster'!S8)*INDEX(MassUnitsTable[],MATCH($R$3,MassUnitsTable[Mass Units],0),2), "")</f>
        <v>315.1926176441732</v>
      </c>
      <c r="R8" s="32">
        <f>IFERROR(('CALC | Main Engine'!T8+'CALC | Booster'!T8)*INDEX(MassUnitsTable[],MATCH($R$3,MassUnitsTable[Mass Units],0),2), "")</f>
        <v>8.1626000000000012</v>
      </c>
      <c r="S8" s="10"/>
    </row>
    <row r="9" spans="1:19" x14ac:dyDescent="0.25">
      <c r="A9" s="10"/>
      <c r="B9" s="4" t="str">
        <f t="shared" si="5"/>
        <v>STS-124</v>
      </c>
      <c r="C9" s="5" t="str">
        <f t="shared" si="6"/>
        <v>Space Shuttle</v>
      </c>
      <c r="D9" s="5" t="str">
        <f t="shared" si="7"/>
        <v>Launch</v>
      </c>
      <c r="E9" s="5">
        <f t="shared" si="8"/>
        <v>1</v>
      </c>
      <c r="F9" s="5">
        <f>'CALC | Main Engine'!$B9</f>
        <v>2</v>
      </c>
      <c r="G9" s="27">
        <f>'CALC | Main Engine'!$C9</f>
        <v>38</v>
      </c>
      <c r="H9" s="6">
        <f>'CALC | Main Engine'!$E9</f>
        <v>1</v>
      </c>
      <c r="I9" s="34">
        <f>IFERROR('CALC | Main Engine'!$F9*INDEX(MassUnitsTable[],MATCH($R$3,MassUnitsTable[Mass Units],0),2), "")</f>
        <v>1397.4</v>
      </c>
      <c r="J9" s="27">
        <f>IFERROR('CALC | Booster'!$F9*INDEX(MassUnitsTable[],MATCH($R$3,MassUnitsTable[Mass Units],0),2), "")</f>
        <v>8162.6</v>
      </c>
      <c r="K9" s="32">
        <f t="shared" ref="K9:K72" si="9">IFERROR(I9+J9, "")</f>
        <v>9560</v>
      </c>
      <c r="L9" s="34">
        <f>IFERROR(('CALC | Main Engine'!N9+'CALC | Booster'!N9)*INDEX(MassUnitsTable[],MATCH($R$3,MassUnitsTable[Mass Units],0),2), "")</f>
        <v>4069.6752325000007</v>
      </c>
      <c r="M9" s="27">
        <f>IFERROR(('CALC | Main Engine'!O9+'CALC | Booster'!O9)*INDEX(MassUnitsTable[],MATCH($R$3,MassUnitsTable[Mass Units],0),2), "")</f>
        <v>3359.5380511062585</v>
      </c>
      <c r="N9" s="27">
        <f>IFERROR(('CALC | Main Engine'!P9+'CALC | Booster'!P9)*INDEX(MassUnitsTable[],MATCH($R$3,MassUnitsTable[Mass Units],0),2), "")</f>
        <v>5.6161440539948089</v>
      </c>
      <c r="O9" s="27">
        <f>IFERROR(('CALC | Main Engine'!Q9+'CALC | Booster'!Q9)*INDEX(MassUnitsTable[],MATCH($R$3,MassUnitsTable[Mass Units],0),2), "")</f>
        <v>2456.9426000000003</v>
      </c>
      <c r="P9" s="27">
        <f>IFERROR(('CALC | Main Engine'!R9+'CALC | Booster'!R9)*INDEX(MassUnitsTable[],MATCH($R$3,MassUnitsTable[Mass Units],0),2), "")</f>
        <v>1754.9590000000001</v>
      </c>
      <c r="Q9" s="27">
        <f>IFERROR(('CALC | Main Engine'!S9+'CALC | Booster'!S9)*INDEX(MassUnitsTable[],MATCH($R$3,MassUnitsTable[Mass Units],0),2), "")</f>
        <v>314.53138501433722</v>
      </c>
      <c r="R9" s="32">
        <f>IFERROR(('CALC | Main Engine'!T9+'CALC | Booster'!T9)*INDEX(MassUnitsTable[],MATCH($R$3,MassUnitsTable[Mass Units],0),2), "")</f>
        <v>8.1626000000000012</v>
      </c>
      <c r="S9" s="10"/>
    </row>
    <row r="10" spans="1:19" x14ac:dyDescent="0.25">
      <c r="A10" s="10"/>
      <c r="B10" s="4" t="str">
        <f t="shared" si="5"/>
        <v>STS-124</v>
      </c>
      <c r="C10" s="5" t="str">
        <f t="shared" si="6"/>
        <v>Space Shuttle</v>
      </c>
      <c r="D10" s="5" t="str">
        <f t="shared" si="7"/>
        <v>Launch</v>
      </c>
      <c r="E10" s="5">
        <f t="shared" si="8"/>
        <v>1</v>
      </c>
      <c r="F10" s="5">
        <f>'CALC | Main Engine'!$B10</f>
        <v>3</v>
      </c>
      <c r="G10" s="27">
        <f>'CALC | Main Engine'!$C10</f>
        <v>80</v>
      </c>
      <c r="H10" s="6">
        <f>'CALC | Main Engine'!$E10</f>
        <v>1</v>
      </c>
      <c r="I10" s="34">
        <f>IFERROR('CALC | Main Engine'!$F10*INDEX(MassUnitsTable[],MATCH($R$3,MassUnitsTable[Mass Units],0),2), "")</f>
        <v>1397.4</v>
      </c>
      <c r="J10" s="27">
        <f>IFERROR('CALC | Booster'!$F10*INDEX(MassUnitsTable[],MATCH($R$3,MassUnitsTable[Mass Units],0),2), "")</f>
        <v>8162.6</v>
      </c>
      <c r="K10" s="32">
        <f t="shared" si="9"/>
        <v>9560</v>
      </c>
      <c r="L10" s="34">
        <f>IFERROR(('CALC | Main Engine'!N10+'CALC | Booster'!N10)*INDEX(MassUnitsTable[],MATCH($R$3,MassUnitsTable[Mass Units],0),2), "")</f>
        <v>4069.6752325000007</v>
      </c>
      <c r="M10" s="27">
        <f>IFERROR(('CALC | Main Engine'!O10+'CALC | Booster'!O10)*INDEX(MassUnitsTable[],MATCH($R$3,MassUnitsTable[Mass Units],0),2), "")</f>
        <v>3359.5304794020572</v>
      </c>
      <c r="N10" s="27">
        <f>IFERROR(('CALC | Main Engine'!P10+'CALC | Booster'!P10)*INDEX(MassUnitsTable[],MATCH($R$3,MassUnitsTable[Mass Units],0),2), "")</f>
        <v>5.6209631275677738</v>
      </c>
      <c r="O10" s="27">
        <f>IFERROR(('CALC | Main Engine'!Q10+'CALC | Booster'!Q10)*INDEX(MassUnitsTable[],MATCH($R$3,MassUnitsTable[Mass Units],0),2), "")</f>
        <v>2456.9426000000003</v>
      </c>
      <c r="P10" s="27">
        <f>IFERROR(('CALC | Main Engine'!R10+'CALC | Booster'!R10)*INDEX(MassUnitsTable[],MATCH($R$3,MassUnitsTable[Mass Units],0),2), "")</f>
        <v>1754.9590000000001</v>
      </c>
      <c r="Q10" s="27">
        <f>IFERROR(('CALC | Main Engine'!S10+'CALC | Booster'!S10)*INDEX(MassUnitsTable[],MATCH($R$3,MassUnitsTable[Mass Units],0),2), "")</f>
        <v>313.48623403345607</v>
      </c>
      <c r="R10" s="32">
        <f>IFERROR(('CALC | Main Engine'!T10+'CALC | Booster'!T10)*INDEX(MassUnitsTable[],MATCH($R$3,MassUnitsTable[Mass Units],0),2), "")</f>
        <v>8.1626000000000012</v>
      </c>
      <c r="S10" s="10"/>
    </row>
    <row r="11" spans="1:19" x14ac:dyDescent="0.25">
      <c r="A11" s="10"/>
      <c r="B11" s="4" t="str">
        <f t="shared" si="5"/>
        <v>STS-124</v>
      </c>
      <c r="C11" s="5" t="str">
        <f t="shared" si="6"/>
        <v>Space Shuttle</v>
      </c>
      <c r="D11" s="5" t="str">
        <f t="shared" si="7"/>
        <v>Launch</v>
      </c>
      <c r="E11" s="5">
        <f t="shared" si="8"/>
        <v>1</v>
      </c>
      <c r="F11" s="5">
        <f>'CALC | Main Engine'!$B11</f>
        <v>4</v>
      </c>
      <c r="G11" s="27">
        <f>'CALC | Main Engine'!$C11</f>
        <v>138.5</v>
      </c>
      <c r="H11" s="6">
        <f>'CALC | Main Engine'!$E11</f>
        <v>1</v>
      </c>
      <c r="I11" s="34">
        <f>IFERROR('CALC | Main Engine'!$F11*INDEX(MassUnitsTable[],MATCH($R$3,MassUnitsTable[Mass Units],0),2), "")</f>
        <v>1397.4</v>
      </c>
      <c r="J11" s="27">
        <f>IFERROR('CALC | Booster'!$F11*INDEX(MassUnitsTable[],MATCH($R$3,MassUnitsTable[Mass Units],0),2), "")</f>
        <v>8162.6</v>
      </c>
      <c r="K11" s="32">
        <f t="shared" si="9"/>
        <v>9560</v>
      </c>
      <c r="L11" s="34">
        <f>IFERROR(('CALC | Main Engine'!N11+'CALC | Booster'!N11)*INDEX(MassUnitsTable[],MATCH($R$3,MassUnitsTable[Mass Units],0),2), "")</f>
        <v>4069.6752325000007</v>
      </c>
      <c r="M11" s="27">
        <f>IFERROR(('CALC | Main Engine'!O11+'CALC | Booster'!O11)*INDEX(MassUnitsTable[],MATCH($R$3,MassUnitsTable[Mass Units],0),2), "")</f>
        <v>3359.5199222714573</v>
      </c>
      <c r="N11" s="27">
        <f>IFERROR(('CALC | Main Engine'!P11+'CALC | Booster'!P11)*INDEX(MassUnitsTable[],MATCH($R$3,MassUnitsTable[Mass Units],0),2), "")</f>
        <v>5.6276823003896723</v>
      </c>
      <c r="O11" s="27">
        <f>IFERROR(('CALC | Main Engine'!Q11+'CALC | Booster'!Q11)*INDEX(MassUnitsTable[],MATCH($R$3,MassUnitsTable[Mass Units],0),2), "")</f>
        <v>2456.9426000000003</v>
      </c>
      <c r="P11" s="27">
        <f>IFERROR(('CALC | Main Engine'!R11+'CALC | Booster'!R11)*INDEX(MassUnitsTable[],MATCH($R$3,MassUnitsTable[Mass Units],0),2), "")</f>
        <v>1754.9590000000001</v>
      </c>
      <c r="Q11" s="27">
        <f>IFERROR(('CALC | Main Engine'!S11+'CALC | Booster'!S11)*INDEX(MassUnitsTable[],MATCH($R$3,MassUnitsTable[Mass Units],0),2), "")</f>
        <v>312.0362729571101</v>
      </c>
      <c r="R11" s="32">
        <f>IFERROR(('CALC | Main Engine'!T11+'CALC | Booster'!T11)*INDEX(MassUnitsTable[],MATCH($R$3,MassUnitsTable[Mass Units],0),2), "")</f>
        <v>8.1626000000000012</v>
      </c>
      <c r="S11" s="10"/>
    </row>
    <row r="12" spans="1:19" x14ac:dyDescent="0.25">
      <c r="A12" s="10"/>
      <c r="B12" s="4" t="str">
        <f t="shared" si="5"/>
        <v>STS-124</v>
      </c>
      <c r="C12" s="5" t="str">
        <f t="shared" si="6"/>
        <v>Space Shuttle</v>
      </c>
      <c r="D12" s="5" t="str">
        <f t="shared" si="7"/>
        <v>Launch</v>
      </c>
      <c r="E12" s="5">
        <f t="shared" si="8"/>
        <v>1</v>
      </c>
      <c r="F12" s="5">
        <f>'CALC | Main Engine'!$B12</f>
        <v>5</v>
      </c>
      <c r="G12" s="27">
        <f>'CALC | Main Engine'!$C12</f>
        <v>215</v>
      </c>
      <c r="H12" s="6">
        <f>'CALC | Main Engine'!$E12</f>
        <v>1</v>
      </c>
      <c r="I12" s="34">
        <f>IFERROR('CALC | Main Engine'!$F12*INDEX(MassUnitsTable[],MATCH($R$3,MassUnitsTable[Mass Units],0),2), "")</f>
        <v>1397.4</v>
      </c>
      <c r="J12" s="27">
        <f>IFERROR('CALC | Booster'!$F12*INDEX(MassUnitsTable[],MATCH($R$3,MassUnitsTable[Mass Units],0),2), "")</f>
        <v>8162.6</v>
      </c>
      <c r="K12" s="32">
        <f t="shared" si="9"/>
        <v>9560</v>
      </c>
      <c r="L12" s="34">
        <f>IFERROR(('CALC | Main Engine'!N12+'CALC | Booster'!N12)*INDEX(MassUnitsTable[],MATCH($R$3,MassUnitsTable[Mass Units],0),2), "")</f>
        <v>4069.6752325000007</v>
      </c>
      <c r="M12" s="27">
        <f>IFERROR(('CALC | Main Engine'!O12+'CALC | Booster'!O12)*INDEX(MassUnitsTable[],MATCH($R$3,MassUnitsTable[Mass Units],0),2), "")</f>
        <v>3359.5060977490029</v>
      </c>
      <c r="N12" s="27">
        <f>IFERROR(('CALC | Main Engine'!P12+'CALC | Booster'!P12)*INDEX(MassUnitsTable[],MATCH($R$3,MassUnitsTable[Mass Units],0),2), "")</f>
        <v>5.6364810316999083</v>
      </c>
      <c r="O12" s="27">
        <f>IFERROR(('CALC | Main Engine'!Q12+'CALC | Booster'!Q12)*INDEX(MassUnitsTable[],MATCH($R$3,MassUnitsTable[Mass Units],0),2), "")</f>
        <v>2456.9426000000003</v>
      </c>
      <c r="P12" s="27">
        <f>IFERROR(('CALC | Main Engine'!R12+'CALC | Booster'!R12)*INDEX(MassUnitsTable[],MATCH($R$3,MassUnitsTable[Mass Units],0),2), "")</f>
        <v>1754.9590000000001</v>
      </c>
      <c r="Q12" s="27">
        <f>IFERROR(('CALC | Main Engine'!S12+'CALC | Booster'!S12)*INDEX(MassUnitsTable[],MATCH($R$3,MassUnitsTable[Mass Units],0),2), "")</f>
        <v>310.15028444200277</v>
      </c>
      <c r="R12" s="32">
        <f>IFERROR(('CALC | Main Engine'!T12+'CALC | Booster'!T12)*INDEX(MassUnitsTable[],MATCH($R$3,MassUnitsTable[Mass Units],0),2), "")</f>
        <v>8.1626000000000012</v>
      </c>
      <c r="S12" s="10"/>
    </row>
    <row r="13" spans="1:19" x14ac:dyDescent="0.25">
      <c r="A13" s="10"/>
      <c r="B13" s="4" t="str">
        <f t="shared" si="5"/>
        <v>STS-124</v>
      </c>
      <c r="C13" s="5" t="str">
        <f t="shared" si="6"/>
        <v>Space Shuttle</v>
      </c>
      <c r="D13" s="5" t="str">
        <f t="shared" si="7"/>
        <v>Launch</v>
      </c>
      <c r="E13" s="5">
        <f t="shared" si="8"/>
        <v>1</v>
      </c>
      <c r="F13" s="5">
        <f>'CALC | Main Engine'!$B13</f>
        <v>6</v>
      </c>
      <c r="G13" s="27">
        <f>'CALC | Main Engine'!$C13</f>
        <v>309.5</v>
      </c>
      <c r="H13" s="6">
        <f>'CALC | Main Engine'!$E13</f>
        <v>1</v>
      </c>
      <c r="I13" s="34">
        <f>IFERROR('CALC | Main Engine'!$F13*INDEX(MassUnitsTable[],MATCH($R$3,MassUnitsTable[Mass Units],0),2), "")</f>
        <v>1397.4</v>
      </c>
      <c r="J13" s="27">
        <f>IFERROR('CALC | Booster'!$F13*INDEX(MassUnitsTable[],MATCH($R$3,MassUnitsTable[Mass Units],0),2), "")</f>
        <v>8162.6</v>
      </c>
      <c r="K13" s="32">
        <f t="shared" si="9"/>
        <v>9560</v>
      </c>
      <c r="L13" s="34">
        <f>IFERROR(('CALC | Main Engine'!N13+'CALC | Booster'!N13)*INDEX(MassUnitsTable[],MATCH($R$3,MassUnitsTable[Mass Units],0),2), "")</f>
        <v>4069.6752325000007</v>
      </c>
      <c r="M13" s="27">
        <f>IFERROR(('CALC | Main Engine'!O13+'CALC | Booster'!O13)*INDEX(MassUnitsTable[],MATCH($R$3,MassUnitsTable[Mass Units],0),2), "")</f>
        <v>3359.488990552918</v>
      </c>
      <c r="N13" s="27">
        <f>IFERROR(('CALC | Main Engine'!P13+'CALC | Booster'!P13)*INDEX(MassUnitsTable[],MATCH($R$3,MassUnitsTable[Mass Units],0),2), "")</f>
        <v>5.6473690477096667</v>
      </c>
      <c r="O13" s="27">
        <f>IFERROR(('CALC | Main Engine'!Q13+'CALC | Booster'!Q13)*INDEX(MassUnitsTable[],MATCH($R$3,MassUnitsTable[Mass Units],0),2), "")</f>
        <v>2456.9426000000003</v>
      </c>
      <c r="P13" s="27">
        <f>IFERROR(('CALC | Main Engine'!R13+'CALC | Booster'!R13)*INDEX(MassUnitsTable[],MATCH($R$3,MassUnitsTable[Mass Units],0),2), "")</f>
        <v>1754.9590000000001</v>
      </c>
      <c r="Q13" s="27">
        <f>IFERROR(('CALC | Main Engine'!S13+'CALC | Booster'!S13)*INDEX(MassUnitsTable[],MATCH($R$3,MassUnitsTable[Mass Units],0),2), "")</f>
        <v>307.83626440041144</v>
      </c>
      <c r="R13" s="32">
        <f>IFERROR(('CALC | Main Engine'!T13+'CALC | Booster'!T13)*INDEX(MassUnitsTable[],MATCH($R$3,MassUnitsTable[Mass Units],0),2), "")</f>
        <v>8.1626000000000012</v>
      </c>
      <c r="S13" s="10"/>
    </row>
    <row r="14" spans="1:19" x14ac:dyDescent="0.25">
      <c r="A14" s="10"/>
      <c r="B14" s="4" t="str">
        <f t="shared" si="5"/>
        <v>STS-124</v>
      </c>
      <c r="C14" s="5" t="str">
        <f t="shared" si="6"/>
        <v>Space Shuttle</v>
      </c>
      <c r="D14" s="5" t="str">
        <f t="shared" si="7"/>
        <v>Launch</v>
      </c>
      <c r="E14" s="5">
        <f t="shared" si="8"/>
        <v>1</v>
      </c>
      <c r="F14" s="5">
        <f>'CALC | Main Engine'!$B14</f>
        <v>7</v>
      </c>
      <c r="G14" s="27">
        <f>'CALC | Main Engine'!$C14</f>
        <v>422.5</v>
      </c>
      <c r="H14" s="6">
        <f>'CALC | Main Engine'!$E14</f>
        <v>1</v>
      </c>
      <c r="I14" s="34">
        <f>IFERROR('CALC | Main Engine'!$F14*INDEX(MassUnitsTable[],MATCH($R$3,MassUnitsTable[Mass Units],0),2), "")</f>
        <v>1397.4</v>
      </c>
      <c r="J14" s="27">
        <f>IFERROR('CALC | Booster'!$F14*INDEX(MassUnitsTable[],MATCH($R$3,MassUnitsTable[Mass Units],0),2), "")</f>
        <v>8162.6</v>
      </c>
      <c r="K14" s="32">
        <f t="shared" si="9"/>
        <v>9560</v>
      </c>
      <c r="L14" s="34">
        <f>IFERROR(('CALC | Main Engine'!N14+'CALC | Booster'!N14)*INDEX(MassUnitsTable[],MATCH($R$3,MassUnitsTable[Mass Units],0),2), "")</f>
        <v>4069.6752325000007</v>
      </c>
      <c r="M14" s="27">
        <f>IFERROR(('CALC | Main Engine'!O14+'CALC | Booster'!O14)*INDEX(MassUnitsTable[],MATCH($R$3,MassUnitsTable[Mass Units],0),2), "")</f>
        <v>3359.4684909402736</v>
      </c>
      <c r="N14" s="27">
        <f>IFERROR(('CALC | Main Engine'!P14+'CALC | Booster'!P14)*INDEX(MassUnitsTable[],MATCH($R$3,MassUnitsTable[Mass Units],0),2), "")</f>
        <v>5.6604161952118739</v>
      </c>
      <c r="O14" s="27">
        <f>IFERROR(('CALC | Main Engine'!Q14+'CALC | Booster'!Q14)*INDEX(MassUnitsTable[],MATCH($R$3,MassUnitsTable[Mass Units],0),2), "")</f>
        <v>2456.9426000000003</v>
      </c>
      <c r="P14" s="27">
        <f>IFERROR(('CALC | Main Engine'!R14+'CALC | Booster'!R14)*INDEX(MassUnitsTable[],MATCH($R$3,MassUnitsTable[Mass Units],0),2), "")</f>
        <v>1754.9590000000001</v>
      </c>
      <c r="Q14" s="27">
        <f>IFERROR(('CALC | Main Engine'!S14+'CALC | Booster'!S14)*INDEX(MassUnitsTable[],MATCH($R$3,MassUnitsTable[Mass Units],0),2), "")</f>
        <v>305.09188957566738</v>
      </c>
      <c r="R14" s="32">
        <f>IFERROR(('CALC | Main Engine'!T14+'CALC | Booster'!T14)*INDEX(MassUnitsTable[],MATCH($R$3,MassUnitsTable[Mass Units],0),2), "")</f>
        <v>8.1626000000000012</v>
      </c>
      <c r="S14" s="10"/>
    </row>
    <row r="15" spans="1:19" x14ac:dyDescent="0.25">
      <c r="A15" s="10"/>
      <c r="B15" s="4" t="str">
        <f t="shared" si="5"/>
        <v>STS-124</v>
      </c>
      <c r="C15" s="5" t="str">
        <f t="shared" si="6"/>
        <v>Space Shuttle</v>
      </c>
      <c r="D15" s="5" t="str">
        <f t="shared" si="7"/>
        <v>Launch</v>
      </c>
      <c r="E15" s="5">
        <f t="shared" si="8"/>
        <v>1</v>
      </c>
      <c r="F15" s="5">
        <f>'CALC | Main Engine'!$B15</f>
        <v>8</v>
      </c>
      <c r="G15" s="27">
        <f>'CALC | Main Engine'!$C15</f>
        <v>555.5</v>
      </c>
      <c r="H15" s="6">
        <f>'CALC | Main Engine'!$E15</f>
        <v>1</v>
      </c>
      <c r="I15" s="34">
        <f>IFERROR('CALC | Main Engine'!$F15*INDEX(MassUnitsTable[],MATCH($R$3,MassUnitsTable[Mass Units],0),2), "")</f>
        <v>1397.4</v>
      </c>
      <c r="J15" s="27">
        <f>IFERROR('CALC | Booster'!$F15*INDEX(MassUnitsTable[],MATCH($R$3,MassUnitsTable[Mass Units],0),2), "")</f>
        <v>8162.6</v>
      </c>
      <c r="K15" s="32">
        <f t="shared" si="9"/>
        <v>9560</v>
      </c>
      <c r="L15" s="34">
        <f>IFERROR(('CALC | Main Engine'!N15+'CALC | Booster'!N15)*INDEX(MassUnitsTable[],MATCH($R$3,MassUnitsTable[Mass Units],0),2), "")</f>
        <v>4069.6752325000007</v>
      </c>
      <c r="M15" s="27">
        <f>IFERROR(('CALC | Main Engine'!O15+'CALC | Booster'!O15)*INDEX(MassUnitsTable[],MATCH($R$3,MassUnitsTable[Mass Units],0),2), "")</f>
        <v>3359.4443023936201</v>
      </c>
      <c r="N15" s="27">
        <f>IFERROR(('CALC | Main Engine'!P15+'CALC | Booster'!P15)*INDEX(MassUnitsTable[],MATCH($R$3,MassUnitsTable[Mass Units],0),2), "")</f>
        <v>5.6758111951825647</v>
      </c>
      <c r="O15" s="27">
        <f>IFERROR(('CALC | Main Engine'!Q15+'CALC | Booster'!Q15)*INDEX(MassUnitsTable[],MATCH($R$3,MassUnitsTable[Mass Units],0),2), "")</f>
        <v>2456.9426000000003</v>
      </c>
      <c r="P15" s="27">
        <f>IFERROR(('CALC | Main Engine'!R15+'CALC | Booster'!R15)*INDEX(MassUnitsTable[],MATCH($R$3,MassUnitsTable[Mass Units],0),2), "")</f>
        <v>1754.9590000000001</v>
      </c>
      <c r="Q15" s="27">
        <f>IFERROR(('CALC | Main Engine'!S15+'CALC | Booster'!S15)*INDEX(MassUnitsTable[],MATCH($R$3,MassUnitsTable[Mass Units],0),2), "")</f>
        <v>301.89311308050458</v>
      </c>
      <c r="R15" s="32">
        <f>IFERROR(('CALC | Main Engine'!T15+'CALC | Booster'!T15)*INDEX(MassUnitsTable[],MATCH($R$3,MassUnitsTable[Mass Units],0),2), "")</f>
        <v>8.1626000000000012</v>
      </c>
      <c r="S15" s="10"/>
    </row>
    <row r="16" spans="1:19" x14ac:dyDescent="0.25">
      <c r="A16" s="10"/>
      <c r="B16" s="4" t="str">
        <f t="shared" si="5"/>
        <v>STS-124</v>
      </c>
      <c r="C16" s="5" t="str">
        <f t="shared" si="6"/>
        <v>Space Shuttle</v>
      </c>
      <c r="D16" s="5" t="str">
        <f t="shared" si="7"/>
        <v>Launch</v>
      </c>
      <c r="E16" s="5">
        <f t="shared" si="8"/>
        <v>1</v>
      </c>
      <c r="F16" s="5">
        <f>'CALC | Main Engine'!$B16</f>
        <v>9</v>
      </c>
      <c r="G16" s="27">
        <f>'CALC | Main Engine'!$C16</f>
        <v>708.5</v>
      </c>
      <c r="H16" s="6">
        <f>'CALC | Main Engine'!$E16</f>
        <v>1</v>
      </c>
      <c r="I16" s="34">
        <f>IFERROR('CALC | Main Engine'!$F16*INDEX(MassUnitsTable[],MATCH($R$3,MassUnitsTable[Mass Units],0),2), "")</f>
        <v>1397.4</v>
      </c>
      <c r="J16" s="27">
        <f>IFERROR('CALC | Booster'!$F16*INDEX(MassUnitsTable[],MATCH($R$3,MassUnitsTable[Mass Units],0),2), "")</f>
        <v>8162.6</v>
      </c>
      <c r="K16" s="32">
        <f t="shared" si="9"/>
        <v>9560</v>
      </c>
      <c r="L16" s="34">
        <f>IFERROR(('CALC | Main Engine'!N16+'CALC | Booster'!N16)*INDEX(MassUnitsTable[],MATCH($R$3,MassUnitsTable[Mass Units],0),2), "")</f>
        <v>4069.6752325000007</v>
      </c>
      <c r="M16" s="27">
        <f>IFERROR(('CALC | Main Engine'!O16+'CALC | Booster'!O16)*INDEX(MassUnitsTable[],MATCH($R$3,MassUnitsTable[Mass Units],0),2), "")</f>
        <v>3359.4163950902607</v>
      </c>
      <c r="N16" s="27">
        <f>IFERROR(('CALC | Main Engine'!P16+'CALC | Booster'!P16)*INDEX(MassUnitsTable[],MATCH($R$3,MassUnitsTable[Mass Units],0),2), "")</f>
        <v>5.693573028522537</v>
      </c>
      <c r="O16" s="27">
        <f>IFERROR(('CALC | Main Engine'!Q16+'CALC | Booster'!Q16)*INDEX(MassUnitsTable[],MATCH($R$3,MassUnitsTable[Mass Units],0),2), "")</f>
        <v>2456.9426000000003</v>
      </c>
      <c r="P16" s="27">
        <f>IFERROR(('CALC | Main Engine'!R16+'CALC | Booster'!R16)*INDEX(MassUnitsTable[],MATCH($R$3,MassUnitsTable[Mass Units],0),2), "")</f>
        <v>1754.9590000000001</v>
      </c>
      <c r="Q16" s="27">
        <f>IFERROR(('CALC | Main Engine'!S16+'CALC | Booster'!S16)*INDEX(MassUnitsTable[],MATCH($R$3,MassUnitsTable[Mass Units],0),2), "")</f>
        <v>298.25477786958339</v>
      </c>
      <c r="R16" s="32">
        <f>IFERROR(('CALC | Main Engine'!T16+'CALC | Booster'!T16)*INDEX(MassUnitsTable[],MATCH($R$3,MassUnitsTable[Mass Units],0),2), "")</f>
        <v>8.1626000000000012</v>
      </c>
      <c r="S16" s="10"/>
    </row>
    <row r="17" spans="1:19" x14ac:dyDescent="0.25">
      <c r="A17" s="10"/>
      <c r="B17" s="4" t="str">
        <f t="shared" si="5"/>
        <v>STS-124</v>
      </c>
      <c r="C17" s="5" t="str">
        <f t="shared" si="6"/>
        <v>Space Shuttle</v>
      </c>
      <c r="D17" s="5" t="str">
        <f t="shared" si="7"/>
        <v>Launch</v>
      </c>
      <c r="E17" s="5">
        <f t="shared" si="8"/>
        <v>1</v>
      </c>
      <c r="F17" s="5">
        <f>'CALC | Main Engine'!$B17</f>
        <v>10</v>
      </c>
      <c r="G17" s="27">
        <f>'CALC | Main Engine'!$C17</f>
        <v>881.5</v>
      </c>
      <c r="H17" s="6">
        <f>'CALC | Main Engine'!$E17</f>
        <v>1</v>
      </c>
      <c r="I17" s="34">
        <f>IFERROR('CALC | Main Engine'!$F17*INDEX(MassUnitsTable[],MATCH($R$3,MassUnitsTable[Mass Units],0),2), "")</f>
        <v>1397.4</v>
      </c>
      <c r="J17" s="27">
        <f>IFERROR('CALC | Booster'!$F17*INDEX(MassUnitsTable[],MATCH($R$3,MassUnitsTable[Mass Units],0),2), "")</f>
        <v>8162.6</v>
      </c>
      <c r="K17" s="32">
        <f t="shared" si="9"/>
        <v>9560</v>
      </c>
      <c r="L17" s="34">
        <f>IFERROR(('CALC | Main Engine'!N17+'CALC | Booster'!N17)*INDEX(MassUnitsTable[],MATCH($R$3,MassUnitsTable[Mass Units],0),2), "")</f>
        <v>4069.6752325000007</v>
      </c>
      <c r="M17" s="27">
        <f>IFERROR(('CALC | Main Engine'!O17+'CALC | Booster'!O17)*INDEX(MassUnitsTable[],MATCH($R$3,MassUnitsTable[Mass Units],0),2), "")</f>
        <v>3359.384734555947</v>
      </c>
      <c r="N17" s="27">
        <f>IFERROR(('CALC | Main Engine'!P17+'CALC | Booster'!P17)*INDEX(MassUnitsTable[],MATCH($R$3,MassUnitsTable[Mass Units],0),2), "")</f>
        <v>5.7137236366516069</v>
      </c>
      <c r="O17" s="27">
        <f>IFERROR(('CALC | Main Engine'!Q17+'CALC | Booster'!Q17)*INDEX(MassUnitsTable[],MATCH($R$3,MassUnitsTable[Mass Units],0),2), "")</f>
        <v>2456.9426000000003</v>
      </c>
      <c r="P17" s="27">
        <f>IFERROR(('CALC | Main Engine'!R17+'CALC | Booster'!R17)*INDEX(MassUnitsTable[],MATCH($R$3,MassUnitsTable[Mass Units],0),2), "")</f>
        <v>1754.9590000000001</v>
      </c>
      <c r="Q17" s="27">
        <f>IFERROR(('CALC | Main Engine'!S17+'CALC | Booster'!S17)*INDEX(MassUnitsTable[],MATCH($R$3,MassUnitsTable[Mass Units],0),2), "")</f>
        <v>294.19363604106536</v>
      </c>
      <c r="R17" s="32">
        <f>IFERROR(('CALC | Main Engine'!T17+'CALC | Booster'!T17)*INDEX(MassUnitsTable[],MATCH($R$3,MassUnitsTable[Mass Units],0),2), "")</f>
        <v>8.1626000000000012</v>
      </c>
      <c r="S17" s="10"/>
    </row>
    <row r="18" spans="1:19" x14ac:dyDescent="0.25">
      <c r="A18" s="10"/>
      <c r="B18" s="4" t="str">
        <f t="shared" si="5"/>
        <v>STS-124</v>
      </c>
      <c r="C18" s="5" t="str">
        <f t="shared" si="6"/>
        <v>Space Shuttle</v>
      </c>
      <c r="D18" s="5" t="str">
        <f t="shared" si="7"/>
        <v>Launch</v>
      </c>
      <c r="E18" s="5">
        <f t="shared" si="8"/>
        <v>1</v>
      </c>
      <c r="F18" s="5">
        <f>'CALC | Main Engine'!$B18</f>
        <v>11</v>
      </c>
      <c r="G18" s="27">
        <f>'CALC | Main Engine'!$C18</f>
        <v>1131.5</v>
      </c>
      <c r="H18" s="6">
        <f>'CALC | Main Engine'!$E18</f>
        <v>1</v>
      </c>
      <c r="I18" s="34">
        <f>IFERROR('CALC | Main Engine'!$F18*INDEX(MassUnitsTable[],MATCH($R$3,MassUnitsTable[Mass Units],0),2), "")</f>
        <v>1397.4</v>
      </c>
      <c r="J18" s="27">
        <f>IFERROR('CALC | Booster'!$F18*INDEX(MassUnitsTable[],MATCH($R$3,MassUnitsTable[Mass Units],0),2), "")</f>
        <v>8162.6</v>
      </c>
      <c r="K18" s="32">
        <f t="shared" si="9"/>
        <v>9560</v>
      </c>
      <c r="L18" s="34">
        <f>IFERROR(('CALC | Main Engine'!N18+'CALC | Booster'!N18)*INDEX(MassUnitsTable[],MATCH($R$3,MassUnitsTable[Mass Units],0),2), "")</f>
        <v>4069.6752325000007</v>
      </c>
      <c r="M18" s="27">
        <f>IFERROR(('CALC | Main Engine'!O18+'CALC | Booster'!O18)*INDEX(MassUnitsTable[],MATCH($R$3,MassUnitsTable[Mass Units],0),2), "")</f>
        <v>3359.3387842738184</v>
      </c>
      <c r="N18" s="27">
        <f>IFERROR(('CALC | Main Engine'!P18+'CALC | Booster'!P18)*INDEX(MassUnitsTable[],MATCH($R$3,MassUnitsTable[Mass Units],0),2), "")</f>
        <v>5.7429690726067673</v>
      </c>
      <c r="O18" s="27">
        <f>IFERROR(('CALC | Main Engine'!Q18+'CALC | Booster'!Q18)*INDEX(MassUnitsTable[],MATCH($R$3,MassUnitsTable[Mass Units],0),2), "")</f>
        <v>2456.9426000000003</v>
      </c>
      <c r="P18" s="27">
        <f>IFERROR(('CALC | Main Engine'!R18+'CALC | Booster'!R18)*INDEX(MassUnitsTable[],MATCH($R$3,MassUnitsTable[Mass Units],0),2), "")</f>
        <v>1754.9590000000001</v>
      </c>
      <c r="Q18" s="27">
        <f>IFERROR(('CALC | Main Engine'!S18+'CALC | Booster'!S18)*INDEX(MassUnitsTable[],MATCH($R$3,MassUnitsTable[Mass Units],0),2), "")</f>
        <v>288.42243006291272</v>
      </c>
      <c r="R18" s="32">
        <f>IFERROR(('CALC | Main Engine'!T18+'CALC | Booster'!T18)*INDEX(MassUnitsTable[],MATCH($R$3,MassUnitsTable[Mass Units],0),2), "")</f>
        <v>8.1626000000000012</v>
      </c>
      <c r="S18" s="10"/>
    </row>
    <row r="19" spans="1:19" x14ac:dyDescent="0.25">
      <c r="A19" s="10"/>
      <c r="B19" s="4" t="str">
        <f t="shared" si="5"/>
        <v>STS-124</v>
      </c>
      <c r="C19" s="5" t="str">
        <f t="shared" si="6"/>
        <v>Space Shuttle</v>
      </c>
      <c r="D19" s="5" t="str">
        <f t="shared" si="7"/>
        <v>Launch</v>
      </c>
      <c r="E19" s="5">
        <f t="shared" si="8"/>
        <v>1</v>
      </c>
      <c r="F19" s="5">
        <f>'CALC | Main Engine'!$B19</f>
        <v>12</v>
      </c>
      <c r="G19" s="27">
        <f>'CALC | Main Engine'!$C19</f>
        <v>1469.5</v>
      </c>
      <c r="H19" s="6">
        <f>'CALC | Main Engine'!$E19</f>
        <v>1</v>
      </c>
      <c r="I19" s="34">
        <f>IFERROR('CALC | Main Engine'!$F19*INDEX(MassUnitsTable[],MATCH($R$3,MassUnitsTable[Mass Units],0),2), "")</f>
        <v>1397.4</v>
      </c>
      <c r="J19" s="27">
        <f>IFERROR('CALC | Booster'!$F19*INDEX(MassUnitsTable[],MATCH($R$3,MassUnitsTable[Mass Units],0),2), "")</f>
        <v>8162.6</v>
      </c>
      <c r="K19" s="32">
        <f t="shared" si="9"/>
        <v>9560</v>
      </c>
      <c r="L19" s="34">
        <f>IFERROR(('CALC | Main Engine'!N19+'CALC | Booster'!N19)*INDEX(MassUnitsTable[],MATCH($R$3,MassUnitsTable[Mass Units],0),2), "")</f>
        <v>4069.6752325000007</v>
      </c>
      <c r="M19" s="27">
        <f>IFERROR(('CALC | Main Engine'!O19+'CALC | Booster'!O19)*INDEX(MassUnitsTable[],MATCH($R$3,MassUnitsTable[Mass Units],0),2), "")</f>
        <v>3359.2762853201166</v>
      </c>
      <c r="N19" s="27">
        <f>IFERROR(('CALC | Main Engine'!P19+'CALC | Booster'!P19)*INDEX(MassUnitsTable[],MATCH($R$3,MassUnitsTable[Mass Units],0),2), "")</f>
        <v>5.7827470470415818</v>
      </c>
      <c r="O19" s="27">
        <f>IFERROR(('CALC | Main Engine'!Q19+'CALC | Booster'!Q19)*INDEX(MassUnitsTable[],MATCH($R$3,MassUnitsTable[Mass Units],0),2), "")</f>
        <v>2456.9426000000003</v>
      </c>
      <c r="P19" s="27">
        <f>IFERROR(('CALC | Main Engine'!R19+'CALC | Booster'!R19)*INDEX(MassUnitsTable[],MATCH($R$3,MassUnitsTable[Mass Units],0),2), "")</f>
        <v>1754.9590000000001</v>
      </c>
      <c r="Q19" s="27">
        <f>IFERROR(('CALC | Main Engine'!S19+'CALC | Booster'!S19)*INDEX(MassUnitsTable[],MATCH($R$3,MassUnitsTable[Mass Units],0),2), "")</f>
        <v>280.79934865093549</v>
      </c>
      <c r="R19" s="32">
        <f>IFERROR(('CALC | Main Engine'!T19+'CALC | Booster'!T19)*INDEX(MassUnitsTable[],MATCH($R$3,MassUnitsTable[Mass Units],0),2), "")</f>
        <v>8.1626000000000012</v>
      </c>
      <c r="S19" s="10"/>
    </row>
    <row r="20" spans="1:19" x14ac:dyDescent="0.25">
      <c r="A20" s="10"/>
      <c r="B20" s="4" t="str">
        <f t="shared" si="5"/>
        <v>STS-124</v>
      </c>
      <c r="C20" s="5" t="str">
        <f t="shared" si="6"/>
        <v>Space Shuttle</v>
      </c>
      <c r="D20" s="5" t="str">
        <f t="shared" si="7"/>
        <v>Launch</v>
      </c>
      <c r="E20" s="5">
        <f t="shared" si="8"/>
        <v>1</v>
      </c>
      <c r="F20" s="5">
        <f>'CALC | Main Engine'!$B20</f>
        <v>13</v>
      </c>
      <c r="G20" s="27">
        <f>'CALC | Main Engine'!$C20</f>
        <v>1782.5</v>
      </c>
      <c r="H20" s="6">
        <f>'CALC | Main Engine'!$E20</f>
        <v>1</v>
      </c>
      <c r="I20" s="34">
        <f>IFERROR('CALC | Main Engine'!$F20*INDEX(MassUnitsTable[],MATCH($R$3,MassUnitsTable[Mass Units],0),2), "")</f>
        <v>1397.4</v>
      </c>
      <c r="J20" s="27">
        <f>IFERROR('CALC | Booster'!$F20*INDEX(MassUnitsTable[],MATCH($R$3,MassUnitsTable[Mass Units],0),2), "")</f>
        <v>8162.6</v>
      </c>
      <c r="K20" s="32">
        <f t="shared" si="9"/>
        <v>9560</v>
      </c>
      <c r="L20" s="34">
        <f>IFERROR(('CALC | Main Engine'!N20+'CALC | Booster'!N20)*INDEX(MassUnitsTable[],MATCH($R$3,MassUnitsTable[Mass Units],0),2), "")</f>
        <v>4069.6752325000007</v>
      </c>
      <c r="M20" s="27">
        <f>IFERROR(('CALC | Main Engine'!O20+'CALC | Booster'!O20)*INDEX(MassUnitsTable[],MATCH($R$3,MassUnitsTable[Mass Units],0),2), "")</f>
        <v>3359.2180230882877</v>
      </c>
      <c r="N20" s="27">
        <f>IFERROR(('CALC | Main Engine'!P20+'CALC | Booster'!P20)*INDEX(MassUnitsTable[],MATCH($R$3,MassUnitsTable[Mass Units],0),2), "")</f>
        <v>5.8198285249054642</v>
      </c>
      <c r="O20" s="27">
        <f>IFERROR(('CALC | Main Engine'!Q20+'CALC | Booster'!Q20)*INDEX(MassUnitsTable[],MATCH($R$3,MassUnitsTable[Mass Units],0),2), "")</f>
        <v>2456.9426000000003</v>
      </c>
      <c r="P20" s="27">
        <f>IFERROR(('CALC | Main Engine'!R20+'CALC | Booster'!R20)*INDEX(MassUnitsTable[],MATCH($R$3,MassUnitsTable[Mass Units],0),2), "")</f>
        <v>1754.9590000000001</v>
      </c>
      <c r="Q20" s="27">
        <f>IFERROR(('CALC | Main Engine'!S20+'CALC | Booster'!S20)*INDEX(MassUnitsTable[],MATCH($R$3,MassUnitsTable[Mass Units],0),2), "")</f>
        <v>273.91990017710924</v>
      </c>
      <c r="R20" s="32">
        <f>IFERROR(('CALC | Main Engine'!T20+'CALC | Booster'!T20)*INDEX(MassUnitsTable[],MATCH($R$3,MassUnitsTable[Mass Units],0),2), "")</f>
        <v>8.1626000000000012</v>
      </c>
      <c r="S20" s="10"/>
    </row>
    <row r="21" spans="1:19" x14ac:dyDescent="0.25">
      <c r="A21" s="10"/>
      <c r="B21" s="4" t="str">
        <f t="shared" si="5"/>
        <v>STS-124</v>
      </c>
      <c r="C21" s="5" t="str">
        <f t="shared" si="6"/>
        <v>Space Shuttle</v>
      </c>
      <c r="D21" s="5" t="str">
        <f t="shared" si="7"/>
        <v>Launch</v>
      </c>
      <c r="E21" s="5">
        <f t="shared" si="8"/>
        <v>1</v>
      </c>
      <c r="F21" s="5">
        <f>'CALC | Main Engine'!$B21</f>
        <v>14</v>
      </c>
      <c r="G21" s="27">
        <f>'CALC | Main Engine'!$C21</f>
        <v>2059.5</v>
      </c>
      <c r="H21" s="6">
        <f>'CALC | Main Engine'!$E21</f>
        <v>1</v>
      </c>
      <c r="I21" s="34">
        <f>IFERROR('CALC | Main Engine'!$F21*INDEX(MassUnitsTable[],MATCH($R$3,MassUnitsTable[Mass Units],0),2), "")</f>
        <v>1397.4</v>
      </c>
      <c r="J21" s="27">
        <f>IFERROR('CALC | Booster'!$F21*INDEX(MassUnitsTable[],MATCH($R$3,MassUnitsTable[Mass Units],0),2), "")</f>
        <v>8162.6</v>
      </c>
      <c r="K21" s="32">
        <f t="shared" si="9"/>
        <v>9560</v>
      </c>
      <c r="L21" s="34">
        <f>IFERROR(('CALC | Main Engine'!N21+'CALC | Booster'!N21)*INDEX(MassUnitsTable[],MATCH($R$3,MassUnitsTable[Mass Units],0),2), "")</f>
        <v>4069.6752325000007</v>
      </c>
      <c r="M21" s="27">
        <f>IFERROR(('CALC | Main Engine'!O21+'CALC | Booster'!O21)*INDEX(MassUnitsTable[],MATCH($R$3,MassUnitsTable[Mass Units],0),2), "")</f>
        <v>3359.1661504019175</v>
      </c>
      <c r="N21" s="27">
        <f>IFERROR(('CALC | Main Engine'!P21+'CALC | Booster'!P21)*INDEX(MassUnitsTable[],MATCH($R$3,MassUnitsTable[Mass Units],0),2), "")</f>
        <v>5.8528433238749065</v>
      </c>
      <c r="O21" s="27">
        <f>IFERROR(('CALC | Main Engine'!Q21+'CALC | Booster'!Q21)*INDEX(MassUnitsTable[],MATCH($R$3,MassUnitsTable[Mass Units],0),2), "")</f>
        <v>2456.9426000000003</v>
      </c>
      <c r="P21" s="27">
        <f>IFERROR(('CALC | Main Engine'!R21+'CALC | Booster'!R21)*INDEX(MassUnitsTable[],MATCH($R$3,MassUnitsTable[Mass Units],0),2), "")</f>
        <v>1754.9590000000001</v>
      </c>
      <c r="Q21" s="27">
        <f>IFERROR(('CALC | Main Engine'!S21+'CALC | Booster'!S21)*INDEX(MassUnitsTable[],MATCH($R$3,MassUnitsTable[Mass Units],0),2), "")</f>
        <v>267.9724113611959</v>
      </c>
      <c r="R21" s="32">
        <f>IFERROR(('CALC | Main Engine'!T21+'CALC | Booster'!T21)*INDEX(MassUnitsTable[],MATCH($R$3,MassUnitsTable[Mass Units],0),2), "")</f>
        <v>8.1626000000000012</v>
      </c>
      <c r="S21" s="10"/>
    </row>
    <row r="22" spans="1:19" x14ac:dyDescent="0.25">
      <c r="A22" s="10"/>
      <c r="B22" s="4" t="str">
        <f t="shared" si="5"/>
        <v>STS-124</v>
      </c>
      <c r="C22" s="5" t="str">
        <f t="shared" si="6"/>
        <v>Space Shuttle</v>
      </c>
      <c r="D22" s="5" t="str">
        <f t="shared" si="7"/>
        <v>Launch</v>
      </c>
      <c r="E22" s="5">
        <f t="shared" si="8"/>
        <v>1</v>
      </c>
      <c r="F22" s="5">
        <f>'CALC | Main Engine'!$B22</f>
        <v>15</v>
      </c>
      <c r="G22" s="27">
        <f>'CALC | Main Engine'!$C22</f>
        <v>2357.5</v>
      </c>
      <c r="H22" s="6">
        <f>'CALC | Main Engine'!$E22</f>
        <v>1</v>
      </c>
      <c r="I22" s="34">
        <f>IFERROR('CALC | Main Engine'!$F22*INDEX(MassUnitsTable[],MATCH($R$3,MassUnitsTable[Mass Units],0),2), "")</f>
        <v>1397.4</v>
      </c>
      <c r="J22" s="27">
        <f>IFERROR('CALC | Booster'!$F22*INDEX(MassUnitsTable[],MATCH($R$3,MassUnitsTable[Mass Units],0),2), "")</f>
        <v>8162.6</v>
      </c>
      <c r="K22" s="32">
        <f t="shared" si="9"/>
        <v>9560</v>
      </c>
      <c r="L22" s="34">
        <f>IFERROR(('CALC | Main Engine'!N22+'CALC | Booster'!N22)*INDEX(MassUnitsTable[],MATCH($R$3,MassUnitsTable[Mass Units],0),2), "")</f>
        <v>4069.6752325000007</v>
      </c>
      <c r="M22" s="27">
        <f>IFERROR(('CALC | Main Engine'!O22+'CALC | Booster'!O22)*INDEX(MassUnitsTable[],MATCH($R$3,MassUnitsTable[Mass Units],0),2), "")</f>
        <v>3359.1100165092439</v>
      </c>
      <c r="N22" s="27">
        <f>IFERROR(('CALC | Main Engine'!P22+'CALC | Booster'!P22)*INDEX(MassUnitsTable[],MATCH($R$3,MassUnitsTable[Mass Units],0),2), "")</f>
        <v>5.8885702027337432</v>
      </c>
      <c r="O22" s="27">
        <f>IFERROR(('CALC | Main Engine'!Q22+'CALC | Booster'!Q22)*INDEX(MassUnitsTable[],MATCH($R$3,MassUnitsTable[Mass Units],0),2), "")</f>
        <v>2456.9426000000003</v>
      </c>
      <c r="P22" s="27">
        <f>IFERROR(('CALC | Main Engine'!R22+'CALC | Booster'!R22)*INDEX(MassUnitsTable[],MATCH($R$3,MassUnitsTable[Mass Units],0),2), "")</f>
        <v>1754.9590000000001</v>
      </c>
      <c r="Q22" s="27">
        <f>IFERROR(('CALC | Main Engine'!S22+'CALC | Booster'!S22)*INDEX(MassUnitsTable[],MATCH($R$3,MassUnitsTable[Mass Units],0),2), "")</f>
        <v>261.71814140941353</v>
      </c>
      <c r="R22" s="32">
        <f>IFERROR(('CALC | Main Engine'!T22+'CALC | Booster'!T22)*INDEX(MassUnitsTable[],MATCH($R$3,MassUnitsTable[Mass Units],0),2), "")</f>
        <v>8.1626000000000012</v>
      </c>
      <c r="S22" s="10"/>
    </row>
    <row r="23" spans="1:19" x14ac:dyDescent="0.25">
      <c r="A23" s="10"/>
      <c r="B23" s="4" t="str">
        <f t="shared" si="5"/>
        <v>STS-124</v>
      </c>
      <c r="C23" s="5" t="str">
        <f t="shared" si="6"/>
        <v>Space Shuttle</v>
      </c>
      <c r="D23" s="5" t="str">
        <f t="shared" si="7"/>
        <v>Launch</v>
      </c>
      <c r="E23" s="5">
        <f t="shared" si="8"/>
        <v>1</v>
      </c>
      <c r="F23" s="5">
        <f>'CALC | Main Engine'!$B23</f>
        <v>16</v>
      </c>
      <c r="G23" s="27">
        <f>'CALC | Main Engine'!$C23</f>
        <v>2676</v>
      </c>
      <c r="H23" s="6">
        <f>'CALC | Main Engine'!$E23</f>
        <v>1</v>
      </c>
      <c r="I23" s="34">
        <f>IFERROR('CALC | Main Engine'!$F23*INDEX(MassUnitsTable[],MATCH($R$3,MassUnitsTable[Mass Units],0),2), "")</f>
        <v>1397.4</v>
      </c>
      <c r="J23" s="27">
        <f>IFERROR('CALC | Booster'!$F23*INDEX(MassUnitsTable[],MATCH($R$3,MassUnitsTable[Mass Units],0),2), "")</f>
        <v>8162.6</v>
      </c>
      <c r="K23" s="32">
        <f t="shared" si="9"/>
        <v>9560</v>
      </c>
      <c r="L23" s="34">
        <f>IFERROR(('CALC | Main Engine'!N23+'CALC | Booster'!N23)*INDEX(MassUnitsTable[],MATCH($R$3,MassUnitsTable[Mass Units],0),2), "")</f>
        <v>4069.6752325000007</v>
      </c>
      <c r="M23" s="27">
        <f>IFERROR(('CALC | Main Engine'!O23+'CALC | Booster'!O23)*INDEX(MassUnitsTable[],MATCH($R$3,MassUnitsTable[Mass Units],0),2), "")</f>
        <v>3359.049642183511</v>
      </c>
      <c r="N23" s="27">
        <f>IFERROR(('CALC | Main Engine'!P23+'CALC | Booster'!P23)*INDEX(MassUnitsTable[],MATCH($R$3,MassUnitsTable[Mass Units],0),2), "")</f>
        <v>5.9269959401779069</v>
      </c>
      <c r="O23" s="27">
        <f>IFERROR(('CALC | Main Engine'!Q23+'CALC | Booster'!Q23)*INDEX(MassUnitsTable[],MATCH($R$3,MassUnitsTable[Mass Units],0),2), "")</f>
        <v>2456.9426000000003</v>
      </c>
      <c r="P23" s="27">
        <f>IFERROR(('CALC | Main Engine'!R23+'CALC | Booster'!R23)*INDEX(MassUnitsTable[],MATCH($R$3,MassUnitsTable[Mass Units],0),2), "")</f>
        <v>1754.9590000000001</v>
      </c>
      <c r="Q23" s="27">
        <f>IFERROR(('CALC | Main Engine'!S23+'CALC | Booster'!S23)*INDEX(MassUnitsTable[],MATCH($R$3,MassUnitsTable[Mass Units],0),2), "")</f>
        <v>255.19491877848256</v>
      </c>
      <c r="R23" s="32">
        <f>IFERROR(('CALC | Main Engine'!T23+'CALC | Booster'!T23)*INDEX(MassUnitsTable[],MATCH($R$3,MassUnitsTable[Mass Units],0),2), "")</f>
        <v>8.1626000000000012</v>
      </c>
      <c r="S23" s="10"/>
    </row>
    <row r="24" spans="1:19" x14ac:dyDescent="0.25">
      <c r="A24" s="10"/>
      <c r="B24" s="4" t="str">
        <f t="shared" si="5"/>
        <v>STS-124</v>
      </c>
      <c r="C24" s="5" t="str">
        <f t="shared" si="6"/>
        <v>Space Shuttle</v>
      </c>
      <c r="D24" s="5" t="str">
        <f t="shared" si="7"/>
        <v>Launch</v>
      </c>
      <c r="E24" s="5">
        <f t="shared" si="8"/>
        <v>1</v>
      </c>
      <c r="F24" s="5">
        <f>'CALC | Main Engine'!$B24</f>
        <v>17</v>
      </c>
      <c r="G24" s="27">
        <f>'CALC | Main Engine'!$C24</f>
        <v>3015</v>
      </c>
      <c r="H24" s="6">
        <f>'CALC | Main Engine'!$E24</f>
        <v>1</v>
      </c>
      <c r="I24" s="34">
        <f>IFERROR('CALC | Main Engine'!$F24*INDEX(MassUnitsTable[],MATCH($R$3,MassUnitsTable[Mass Units],0),2), "")</f>
        <v>1397.4</v>
      </c>
      <c r="J24" s="27">
        <f>IFERROR('CALC | Booster'!$F24*INDEX(MassUnitsTable[],MATCH($R$3,MassUnitsTable[Mass Units],0),2), "")</f>
        <v>8162.6</v>
      </c>
      <c r="K24" s="32">
        <f t="shared" si="9"/>
        <v>9560</v>
      </c>
      <c r="L24" s="34">
        <f>IFERROR(('CALC | Main Engine'!N24+'CALC | Booster'!N24)*INDEX(MassUnitsTable[],MATCH($R$3,MassUnitsTable[Mass Units],0),2), "")</f>
        <v>4069.6752325000007</v>
      </c>
      <c r="M24" s="27">
        <f>IFERROR(('CALC | Main Engine'!O24+'CALC | Booster'!O24)*INDEX(MassUnitsTable[],MATCH($R$3,MassUnitsTable[Mass Units],0),2), "")</f>
        <v>3358.9849490277634</v>
      </c>
      <c r="N24" s="27">
        <f>IFERROR(('CALC | Main Engine'!P24+'CALC | Booster'!P24)*INDEX(MassUnitsTable[],MATCH($R$3,MassUnitsTable[Mass Units],0),2), "")</f>
        <v>5.9681704325979554</v>
      </c>
      <c r="O24" s="27">
        <f>IFERROR(('CALC | Main Engine'!Q24+'CALC | Booster'!Q24)*INDEX(MassUnitsTable[],MATCH($R$3,MassUnitsTable[Mass Units],0),2), "")</f>
        <v>2456.9426000000003</v>
      </c>
      <c r="P24" s="27">
        <f>IFERROR(('CALC | Main Engine'!R24+'CALC | Booster'!R24)*INDEX(MassUnitsTable[],MATCH($R$3,MassUnitsTable[Mass Units],0),2), "")</f>
        <v>1754.9590000000001</v>
      </c>
      <c r="Q24" s="27">
        <f>IFERROR(('CALC | Main Engine'!S24+'CALC | Booster'!S24)*INDEX(MassUnitsTable[],MATCH($R$3,MassUnitsTable[Mass Units],0),2), "")</f>
        <v>248.4303609233589</v>
      </c>
      <c r="R24" s="32">
        <f>IFERROR(('CALC | Main Engine'!T24+'CALC | Booster'!T24)*INDEX(MassUnitsTable[],MATCH($R$3,MassUnitsTable[Mass Units],0),2), "")</f>
        <v>8.1626000000000012</v>
      </c>
      <c r="S24" s="10"/>
    </row>
    <row r="25" spans="1:19" x14ac:dyDescent="0.25">
      <c r="A25" s="10"/>
      <c r="B25" s="4" t="str">
        <f t="shared" si="5"/>
        <v>STS-124</v>
      </c>
      <c r="C25" s="5" t="str">
        <f t="shared" si="6"/>
        <v>Space Shuttle</v>
      </c>
      <c r="D25" s="5" t="str">
        <f t="shared" si="7"/>
        <v>Launch</v>
      </c>
      <c r="E25" s="5">
        <f t="shared" si="8"/>
        <v>1</v>
      </c>
      <c r="F25" s="5">
        <f>'CALC | Main Engine'!$B25</f>
        <v>18</v>
      </c>
      <c r="G25" s="27">
        <f>'CALC | Main Engine'!$C25</f>
        <v>3375</v>
      </c>
      <c r="H25" s="6">
        <f>'CALC | Main Engine'!$E25</f>
        <v>1</v>
      </c>
      <c r="I25" s="34">
        <f>IFERROR('CALC | Main Engine'!$F25*INDEX(MassUnitsTable[],MATCH($R$3,MassUnitsTable[Mass Units],0),2), "")</f>
        <v>1397.4</v>
      </c>
      <c r="J25" s="27">
        <f>IFERROR('CALC | Booster'!$F25*INDEX(MassUnitsTable[],MATCH($R$3,MassUnitsTable[Mass Units],0),2), "")</f>
        <v>8162.6</v>
      </c>
      <c r="K25" s="32">
        <f t="shared" si="9"/>
        <v>9560</v>
      </c>
      <c r="L25" s="34">
        <f>IFERROR(('CALC | Main Engine'!N25+'CALC | Booster'!N25)*INDEX(MassUnitsTable[],MATCH($R$3,MassUnitsTable[Mass Units],0),2), "")</f>
        <v>4069.6752325000007</v>
      </c>
      <c r="M25" s="27">
        <f>IFERROR(('CALC | Main Engine'!O25+'CALC | Booster'!O25)*INDEX(MassUnitsTable[],MATCH($R$3,MassUnitsTable[Mass Units],0),2), "")</f>
        <v>3358.9157562188461</v>
      </c>
      <c r="N25" s="27">
        <f>IFERROR(('CALC | Main Engine'!P25+'CALC | Booster'!P25)*INDEX(MassUnitsTable[],MATCH($R$3,MassUnitsTable[Mass Units],0),2), "")</f>
        <v>6.0122087663802102</v>
      </c>
      <c r="O25" s="27">
        <f>IFERROR(('CALC | Main Engine'!Q25+'CALC | Booster'!Q25)*INDEX(MassUnitsTable[],MATCH($R$3,MassUnitsTable[Mass Units],0),2), "")</f>
        <v>2456.9426000000003</v>
      </c>
      <c r="P25" s="27">
        <f>IFERROR(('CALC | Main Engine'!R25+'CALC | Booster'!R25)*INDEX(MassUnitsTable[],MATCH($R$3,MassUnitsTable[Mass Units],0),2), "")</f>
        <v>1754.9590000000001</v>
      </c>
      <c r="Q25" s="27">
        <f>IFERROR(('CALC | Main Engine'!S25+'CALC | Booster'!S25)*INDEX(MassUnitsTable[],MATCH($R$3,MassUnitsTable[Mass Units],0),2), "")</f>
        <v>241.44296816335964</v>
      </c>
      <c r="R25" s="32">
        <f>IFERROR(('CALC | Main Engine'!T25+'CALC | Booster'!T25)*INDEX(MassUnitsTable[],MATCH($R$3,MassUnitsTable[Mass Units],0),2), "")</f>
        <v>8.1626000000000012</v>
      </c>
      <c r="S25" s="10"/>
    </row>
    <row r="26" spans="1:19" x14ac:dyDescent="0.25">
      <c r="A26" s="10"/>
      <c r="B26" s="4" t="str">
        <f t="shared" si="5"/>
        <v>STS-124</v>
      </c>
      <c r="C26" s="5" t="str">
        <f t="shared" si="6"/>
        <v>Space Shuttle</v>
      </c>
      <c r="D26" s="5" t="str">
        <f t="shared" si="7"/>
        <v>Launch</v>
      </c>
      <c r="E26" s="5">
        <f t="shared" si="8"/>
        <v>1</v>
      </c>
      <c r="F26" s="5">
        <f>'CALC | Main Engine'!$B26</f>
        <v>19</v>
      </c>
      <c r="G26" s="27">
        <f>'CALC | Main Engine'!$C26</f>
        <v>3756.5</v>
      </c>
      <c r="H26" s="6">
        <f>'CALC | Main Engine'!$E26</f>
        <v>1</v>
      </c>
      <c r="I26" s="34">
        <f>IFERROR('CALC | Main Engine'!$F26*INDEX(MassUnitsTable[],MATCH($R$3,MassUnitsTable[Mass Units],0),2), "")</f>
        <v>1397.4</v>
      </c>
      <c r="J26" s="27">
        <f>IFERROR('CALC | Booster'!$F26*INDEX(MassUnitsTable[],MATCH($R$3,MassUnitsTable[Mass Units],0),2), "")</f>
        <v>8162.6</v>
      </c>
      <c r="K26" s="32">
        <f t="shared" si="9"/>
        <v>9560</v>
      </c>
      <c r="L26" s="34">
        <f>IFERROR(('CALC | Main Engine'!N26+'CALC | Booster'!N26)*INDEX(MassUnitsTable[],MATCH($R$3,MassUnitsTable[Mass Units],0),2), "")</f>
        <v>4069.6752325000007</v>
      </c>
      <c r="M26" s="27">
        <f>IFERROR(('CALC | Main Engine'!O26+'CALC | Booster'!O26)*INDEX(MassUnitsTable[],MATCH($R$3,MassUnitsTable[Mass Units],0),2), "")</f>
        <v>3358.8418737668012</v>
      </c>
      <c r="N26" s="27">
        <f>IFERROR(('CALC | Main Engine'!P26+'CALC | Booster'!P26)*INDEX(MassUnitsTable[],MATCH($R$3,MassUnitsTable[Mass Units],0),2), "")</f>
        <v>6.0592318622006278</v>
      </c>
      <c r="O26" s="27">
        <f>IFERROR(('CALC | Main Engine'!Q26+'CALC | Booster'!Q26)*INDEX(MassUnitsTable[],MATCH($R$3,MassUnitsTable[Mass Units],0),2), "")</f>
        <v>2456.9426000000003</v>
      </c>
      <c r="P26" s="27">
        <f>IFERROR(('CALC | Main Engine'!R26+'CALC | Booster'!R26)*INDEX(MassUnitsTable[],MATCH($R$3,MassUnitsTable[Mass Units],0),2), "")</f>
        <v>1754.9590000000001</v>
      </c>
      <c r="Q26" s="27">
        <f>IFERROR(('CALC | Main Engine'!S26+'CALC | Booster'!S26)*INDEX(MassUnitsTable[],MATCH($R$3,MassUnitsTable[Mass Units],0),2), "")</f>
        <v>234.25263659492526</v>
      </c>
      <c r="R26" s="32">
        <f>IFERROR(('CALC | Main Engine'!T26+'CALC | Booster'!T26)*INDEX(MassUnitsTable[],MATCH($R$3,MassUnitsTable[Mass Units],0),2), "")</f>
        <v>8.1626000000000012</v>
      </c>
      <c r="S26" s="10"/>
    </row>
    <row r="27" spans="1:19" x14ac:dyDescent="0.25">
      <c r="A27" s="10"/>
      <c r="B27" s="4" t="str">
        <f t="shared" si="5"/>
        <v>STS-124</v>
      </c>
      <c r="C27" s="5" t="str">
        <f t="shared" si="6"/>
        <v>Space Shuttle</v>
      </c>
      <c r="D27" s="5" t="str">
        <f t="shared" si="7"/>
        <v>Launch</v>
      </c>
      <c r="E27" s="5">
        <f t="shared" si="8"/>
        <v>1</v>
      </c>
      <c r="F27" s="5">
        <f>'CALC | Main Engine'!$B27</f>
        <v>20</v>
      </c>
      <c r="G27" s="27">
        <f>'CALC | Main Engine'!$C27</f>
        <v>4160</v>
      </c>
      <c r="H27" s="6">
        <f>'CALC | Main Engine'!$E27</f>
        <v>1</v>
      </c>
      <c r="I27" s="34">
        <f>IFERROR('CALC | Main Engine'!$F27*INDEX(MassUnitsTable[],MATCH($R$3,MassUnitsTable[Mass Units],0),2), "")</f>
        <v>1397.4</v>
      </c>
      <c r="J27" s="27">
        <f>IFERROR('CALC | Booster'!$F27*INDEX(MassUnitsTable[],MATCH($R$3,MassUnitsTable[Mass Units],0),2), "")</f>
        <v>8162.6</v>
      </c>
      <c r="K27" s="32">
        <f t="shared" si="9"/>
        <v>9560</v>
      </c>
      <c r="L27" s="34">
        <f>IFERROR(('CALC | Main Engine'!N27+'CALC | Booster'!N27)*INDEX(MassUnitsTable[],MATCH($R$3,MassUnitsTable[Mass Units],0),2), "")</f>
        <v>4069.6752325000007</v>
      </c>
      <c r="M27" s="27">
        <f>IFERROR(('CALC | Main Engine'!O27+'CALC | Booster'!O27)*INDEX(MassUnitsTable[],MATCH($R$3,MassUnitsTable[Mass Units],0),2), "")</f>
        <v>3358.7631018333122</v>
      </c>
      <c r="N27" s="27">
        <f>IFERROR(('CALC | Main Engine'!P27+'CALC | Booster'!P27)*INDEX(MassUnitsTable[],MATCH($R$3,MassUnitsTable[Mass Units],0),2), "")</f>
        <v>6.109366908803759</v>
      </c>
      <c r="O27" s="27">
        <f>IFERROR(('CALC | Main Engine'!Q27+'CALC | Booster'!Q27)*INDEX(MassUnitsTable[],MATCH($R$3,MassUnitsTable[Mass Units],0),2), "")</f>
        <v>2456.9426000000003</v>
      </c>
      <c r="P27" s="27">
        <f>IFERROR(('CALC | Main Engine'!R27+'CALC | Booster'!R27)*INDEX(MassUnitsTable[],MATCH($R$3,MassUnitsTable[Mass Units],0),2), "")</f>
        <v>1754.9590000000001</v>
      </c>
      <c r="Q27" s="27">
        <f>IFERROR(('CALC | Main Engine'!S27+'CALC | Booster'!S27)*INDEX(MassUnitsTable[],MATCH($R$3,MassUnitsTable[Mass Units],0),2), "")</f>
        <v>226.88053661404049</v>
      </c>
      <c r="R27" s="32">
        <f>IFERROR(('CALC | Main Engine'!T27+'CALC | Booster'!T27)*INDEX(MassUnitsTable[],MATCH($R$3,MassUnitsTable[Mass Units],0),2), "")</f>
        <v>8.1626000000000012</v>
      </c>
      <c r="S27" s="10"/>
    </row>
    <row r="28" spans="1:19" x14ac:dyDescent="0.25">
      <c r="A28" s="10"/>
      <c r="B28" s="4" t="str">
        <f t="shared" si="5"/>
        <v>STS-124</v>
      </c>
      <c r="C28" s="5" t="str">
        <f t="shared" si="6"/>
        <v>Space Shuttle</v>
      </c>
      <c r="D28" s="5" t="str">
        <f t="shared" si="7"/>
        <v>Launch</v>
      </c>
      <c r="E28" s="5">
        <f t="shared" si="8"/>
        <v>1</v>
      </c>
      <c r="F28" s="5">
        <f>'CALC | Main Engine'!$B28</f>
        <v>21</v>
      </c>
      <c r="G28" s="27">
        <f>'CALC | Main Engine'!$C28</f>
        <v>4585.5</v>
      </c>
      <c r="H28" s="6">
        <f>'CALC | Main Engine'!$E28</f>
        <v>1</v>
      </c>
      <c r="I28" s="34">
        <f>IFERROR('CALC | Main Engine'!$F28*INDEX(MassUnitsTable[],MATCH($R$3,MassUnitsTable[Mass Units],0),2), "")</f>
        <v>1397.4</v>
      </c>
      <c r="J28" s="27">
        <f>IFERROR('CALC | Booster'!$F28*INDEX(MassUnitsTable[],MATCH($R$3,MassUnitsTable[Mass Units],0),2), "")</f>
        <v>8162.6</v>
      </c>
      <c r="K28" s="32">
        <f t="shared" si="9"/>
        <v>9560</v>
      </c>
      <c r="L28" s="34">
        <f>IFERROR(('CALC | Main Engine'!N28+'CALC | Booster'!N28)*INDEX(MassUnitsTable[],MATCH($R$3,MassUnitsTable[Mass Units],0),2), "")</f>
        <v>4069.6752325000007</v>
      </c>
      <c r="M28" s="27">
        <f>IFERROR(('CALC | Main Engine'!O28+'CALC | Booster'!O28)*INDEX(MassUnitsTable[],MATCH($R$3,MassUnitsTable[Mass Units],0),2), "")</f>
        <v>3358.6793288726881</v>
      </c>
      <c r="N28" s="27">
        <f>IFERROR(('CALC | Main Engine'!P28+'CALC | Booster'!P28)*INDEX(MassUnitsTable[],MATCH($R$3,MassUnitsTable[Mass Units],0),2), "")</f>
        <v>6.1626849003645123</v>
      </c>
      <c r="O28" s="27">
        <f>IFERROR(('CALC | Main Engine'!Q28+'CALC | Booster'!Q28)*INDEX(MassUnitsTable[],MATCH($R$3,MassUnitsTable[Mass Units],0),2), "")</f>
        <v>2456.9426000000003</v>
      </c>
      <c r="P28" s="27">
        <f>IFERROR(('CALC | Main Engine'!R28+'CALC | Booster'!R28)*INDEX(MassUnitsTable[],MATCH($R$3,MassUnitsTable[Mass Units],0),2), "")</f>
        <v>1754.9590000000001</v>
      </c>
      <c r="Q28" s="27">
        <f>IFERROR(('CALC | Main Engine'!S28+'CALC | Booster'!S28)*INDEX(MassUnitsTable[],MATCH($R$3,MassUnitsTable[Mass Units],0),2), "")</f>
        <v>219.35766793389126</v>
      </c>
      <c r="R28" s="32">
        <f>IFERROR(('CALC | Main Engine'!T28+'CALC | Booster'!T28)*INDEX(MassUnitsTable[],MATCH($R$3,MassUnitsTable[Mass Units],0),2), "")</f>
        <v>8.1626000000000012</v>
      </c>
      <c r="S28" s="10"/>
    </row>
    <row r="29" spans="1:19" x14ac:dyDescent="0.25">
      <c r="A29" s="10"/>
      <c r="B29" s="4" t="str">
        <f t="shared" si="5"/>
        <v>STS-124</v>
      </c>
      <c r="C29" s="5" t="str">
        <f t="shared" si="6"/>
        <v>Space Shuttle</v>
      </c>
      <c r="D29" s="5" t="str">
        <f t="shared" si="7"/>
        <v>Launch</v>
      </c>
      <c r="E29" s="5">
        <f t="shared" si="8"/>
        <v>1</v>
      </c>
      <c r="F29" s="5">
        <f>'CALC | Main Engine'!$B29</f>
        <v>22</v>
      </c>
      <c r="G29" s="27">
        <f>'CALC | Main Engine'!$C29</f>
        <v>5033.5</v>
      </c>
      <c r="H29" s="6">
        <f>'CALC | Main Engine'!$E29</f>
        <v>1</v>
      </c>
      <c r="I29" s="34">
        <f>IFERROR('CALC | Main Engine'!$F29*INDEX(MassUnitsTable[],MATCH($R$3,MassUnitsTable[Mass Units],0),2), "")</f>
        <v>1397.4</v>
      </c>
      <c r="J29" s="27">
        <f>IFERROR('CALC | Booster'!$F29*INDEX(MassUnitsTable[],MATCH($R$3,MassUnitsTable[Mass Units],0),2), "")</f>
        <v>8162.6</v>
      </c>
      <c r="K29" s="32">
        <f t="shared" si="9"/>
        <v>9560</v>
      </c>
      <c r="L29" s="34">
        <f>IFERROR(('CALC | Main Engine'!N29+'CALC | Booster'!N29)*INDEX(MassUnitsTable[],MATCH($R$3,MassUnitsTable[Mass Units],0),2), "")</f>
        <v>4069.6752325000007</v>
      </c>
      <c r="M29" s="27">
        <f>IFERROR(('CALC | Main Engine'!O29+'CALC | Booster'!O29)*INDEX(MassUnitsTable[],MATCH($R$3,MassUnitsTable[Mass Units],0),2), "")</f>
        <v>3358.5903358429105</v>
      </c>
      <c r="N29" s="27">
        <f>IFERROR(('CALC | Main Engine'!P29+'CALC | Booster'!P29)*INDEX(MassUnitsTable[],MATCH($R$3,MassUnitsTable[Mass Units],0),2), "")</f>
        <v>6.2193252479812342</v>
      </c>
      <c r="O29" s="27">
        <f>IFERROR(('CALC | Main Engine'!Q29+'CALC | Booster'!Q29)*INDEX(MassUnitsTable[],MATCH($R$3,MassUnitsTable[Mass Units],0),2), "")</f>
        <v>2456.9426000000003</v>
      </c>
      <c r="P29" s="27">
        <f>IFERROR(('CALC | Main Engine'!R29+'CALC | Booster'!R29)*INDEX(MassUnitsTable[],MATCH($R$3,MassUnitsTable[Mass Units],0),2), "")</f>
        <v>1754.9590000000001</v>
      </c>
      <c r="Q29" s="27">
        <f>IFERROR(('CALC | Main Engine'!S29+'CALC | Booster'!S29)*INDEX(MassUnitsTable[],MATCH($R$3,MassUnitsTable[Mass Units],0),2), "")</f>
        <v>211.70641511294122</v>
      </c>
      <c r="R29" s="32">
        <f>IFERROR(('CALC | Main Engine'!T29+'CALC | Booster'!T29)*INDEX(MassUnitsTable[],MATCH($R$3,MassUnitsTable[Mass Units],0),2), "")</f>
        <v>8.1626000000000012</v>
      </c>
      <c r="S29" s="10"/>
    </row>
    <row r="30" spans="1:19" x14ac:dyDescent="0.25">
      <c r="A30" s="10"/>
      <c r="B30" s="4" t="str">
        <f t="shared" si="5"/>
        <v>STS-124</v>
      </c>
      <c r="C30" s="5" t="str">
        <f t="shared" si="6"/>
        <v>Space Shuttle</v>
      </c>
      <c r="D30" s="5" t="str">
        <f t="shared" si="7"/>
        <v>Launch</v>
      </c>
      <c r="E30" s="5">
        <f t="shared" si="8"/>
        <v>1</v>
      </c>
      <c r="F30" s="5">
        <f>'CALC | Main Engine'!$B30</f>
        <v>23</v>
      </c>
      <c r="G30" s="27">
        <f>'CALC | Main Engine'!$C30</f>
        <v>5504</v>
      </c>
      <c r="H30" s="6">
        <f>'CALC | Main Engine'!$E30</f>
        <v>1</v>
      </c>
      <c r="I30" s="34">
        <f>IFERROR('CALC | Main Engine'!$F30*INDEX(MassUnitsTable[],MATCH($R$3,MassUnitsTable[Mass Units],0),2), "")</f>
        <v>1397.4</v>
      </c>
      <c r="J30" s="27">
        <f>IFERROR('CALC | Booster'!$F30*INDEX(MassUnitsTable[],MATCH($R$3,MassUnitsTable[Mass Units],0),2), "")</f>
        <v>8162.6</v>
      </c>
      <c r="K30" s="32">
        <f t="shared" si="9"/>
        <v>9560</v>
      </c>
      <c r="L30" s="34">
        <f>IFERROR(('CALC | Main Engine'!N30+'CALC | Booster'!N30)*INDEX(MassUnitsTable[],MATCH($R$3,MassUnitsTable[Mass Units],0),2), "")</f>
        <v>4069.6752325000007</v>
      </c>
      <c r="M30" s="27">
        <f>IFERROR(('CALC | Main Engine'!O30+'CALC | Booster'!O30)*INDEX(MassUnitsTable[],MATCH($R$3,MassUnitsTable[Mass Units],0),2), "")</f>
        <v>3358.4959925902731</v>
      </c>
      <c r="N30" s="27">
        <f>IFERROR(('CALC | Main Engine'!P30+'CALC | Booster'!P30)*INDEX(MassUnitsTable[],MATCH($R$3,MassUnitsTable[Mass Units],0),2), "")</f>
        <v>6.279370789053778</v>
      </c>
      <c r="O30" s="27">
        <f>IFERROR(('CALC | Main Engine'!Q30+'CALC | Booster'!Q30)*INDEX(MassUnitsTable[],MATCH($R$3,MassUnitsTable[Mass Units],0),2), "")</f>
        <v>2456.9426000000003</v>
      </c>
      <c r="P30" s="27">
        <f>IFERROR(('CALC | Main Engine'!R30+'CALC | Booster'!R30)*INDEX(MassUnitsTable[],MATCH($R$3,MassUnitsTable[Mass Units],0),2), "")</f>
        <v>1754.9590000000001</v>
      </c>
      <c r="Q30" s="27">
        <f>IFERROR(('CALC | Main Engine'!S30+'CALC | Booster'!S30)*INDEX(MassUnitsTable[],MATCH($R$3,MassUnitsTable[Mass Units],0),2), "")</f>
        <v>203.95804206332241</v>
      </c>
      <c r="R30" s="32">
        <f>IFERROR(('CALC | Main Engine'!T30+'CALC | Booster'!T30)*INDEX(MassUnitsTable[],MATCH($R$3,MassUnitsTable[Mass Units],0),2), "")</f>
        <v>8.1626000000000012</v>
      </c>
      <c r="S30" s="10"/>
    </row>
    <row r="31" spans="1:19" x14ac:dyDescent="0.25">
      <c r="A31" s="10"/>
      <c r="B31" s="4" t="str">
        <f t="shared" si="5"/>
        <v>STS-124</v>
      </c>
      <c r="C31" s="5" t="str">
        <f t="shared" si="6"/>
        <v>Space Shuttle</v>
      </c>
      <c r="D31" s="5" t="str">
        <f t="shared" si="7"/>
        <v>Launch</v>
      </c>
      <c r="E31" s="5">
        <f t="shared" si="8"/>
        <v>1</v>
      </c>
      <c r="F31" s="5">
        <f>'CALC | Main Engine'!$B31</f>
        <v>24</v>
      </c>
      <c r="G31" s="27">
        <f>'CALC | Main Engine'!$C31</f>
        <v>5996.5</v>
      </c>
      <c r="H31" s="6">
        <f>'CALC | Main Engine'!$E31</f>
        <v>1</v>
      </c>
      <c r="I31" s="34">
        <f>IFERROR('CALC | Main Engine'!$F31*INDEX(MassUnitsTable[],MATCH($R$3,MassUnitsTable[Mass Units],0),2), "")</f>
        <v>1397.4</v>
      </c>
      <c r="J31" s="27">
        <f>IFERROR('CALC | Booster'!$F31*INDEX(MassUnitsTable[],MATCH($R$3,MassUnitsTable[Mass Units],0),2), "")</f>
        <v>8162.6</v>
      </c>
      <c r="K31" s="32">
        <f t="shared" si="9"/>
        <v>9560</v>
      </c>
      <c r="L31" s="34">
        <f>IFERROR(('CALC | Main Engine'!N31+'CALC | Booster'!N31)*INDEX(MassUnitsTable[],MATCH($R$3,MassUnitsTable[Mass Units],0),2), "")</f>
        <v>4069.6752325000007</v>
      </c>
      <c r="M31" s="27">
        <f>IFERROR(('CALC | Main Engine'!O31+'CALC | Booster'!O31)*INDEX(MassUnitsTable[],MATCH($R$3,MassUnitsTable[Mass Units],0),2), "")</f>
        <v>3358.3962620825669</v>
      </c>
      <c r="N31" s="27">
        <f>IFERROR(('CALC | Main Engine'!P31+'CALC | Booster'!P31)*INDEX(MassUnitsTable[],MATCH($R$3,MassUnitsTable[Mass Units],0),2), "")</f>
        <v>6.3428450930369813</v>
      </c>
      <c r="O31" s="27">
        <f>IFERROR(('CALC | Main Engine'!Q31+'CALC | Booster'!Q31)*INDEX(MassUnitsTable[],MATCH($R$3,MassUnitsTable[Mass Units],0),2), "")</f>
        <v>2456.9426000000003</v>
      </c>
      <c r="P31" s="27">
        <f>IFERROR(('CALC | Main Engine'!R31+'CALC | Booster'!R31)*INDEX(MassUnitsTable[],MATCH($R$3,MassUnitsTable[Mass Units],0),2), "")</f>
        <v>1754.9590000000001</v>
      </c>
      <c r="Q31" s="27">
        <f>IFERROR(('CALC | Main Engine'!S31+'CALC | Booster'!S31)*INDEX(MassUnitsTable[],MATCH($R$3,MassUnitsTable[Mass Units],0),2), "")</f>
        <v>196.15097758936602</v>
      </c>
      <c r="R31" s="32">
        <f>IFERROR(('CALC | Main Engine'!T31+'CALC | Booster'!T31)*INDEX(MassUnitsTable[],MATCH($R$3,MassUnitsTable[Mass Units],0),2), "")</f>
        <v>8.1626000000000012</v>
      </c>
      <c r="S31" s="10"/>
    </row>
    <row r="32" spans="1:19" x14ac:dyDescent="0.25">
      <c r="A32" s="10"/>
      <c r="B32" s="4" t="str">
        <f t="shared" si="5"/>
        <v>STS-124</v>
      </c>
      <c r="C32" s="5" t="str">
        <f t="shared" si="6"/>
        <v>Space Shuttle</v>
      </c>
      <c r="D32" s="5" t="str">
        <f t="shared" si="7"/>
        <v>Launch</v>
      </c>
      <c r="E32" s="5">
        <f t="shared" si="8"/>
        <v>1</v>
      </c>
      <c r="F32" s="5">
        <f>'CALC | Main Engine'!$B32</f>
        <v>25</v>
      </c>
      <c r="G32" s="27">
        <f>'CALC | Main Engine'!$C32</f>
        <v>6510</v>
      </c>
      <c r="H32" s="6">
        <f>'CALC | Main Engine'!$E32</f>
        <v>1</v>
      </c>
      <c r="I32" s="34">
        <f>IFERROR('CALC | Main Engine'!$F32*INDEX(MassUnitsTable[],MATCH($R$3,MassUnitsTable[Mass Units],0),2), "")</f>
        <v>1397.4</v>
      </c>
      <c r="J32" s="27">
        <f>IFERROR('CALC | Booster'!$F32*INDEX(MassUnitsTable[],MATCH($R$3,MassUnitsTable[Mass Units],0),2), "")</f>
        <v>8162.6</v>
      </c>
      <c r="K32" s="32">
        <f t="shared" si="9"/>
        <v>9560</v>
      </c>
      <c r="L32" s="34">
        <f>IFERROR(('CALC | Main Engine'!N32+'CALC | Booster'!N32)*INDEX(MassUnitsTable[],MATCH($R$3,MassUnitsTable[Mass Units],0),2), "")</f>
        <v>4069.6752325000007</v>
      </c>
      <c r="M32" s="27">
        <f>IFERROR(('CALC | Main Engine'!O32+'CALC | Booster'!O32)*INDEX(MassUnitsTable[],MATCH($R$3,MassUnitsTable[Mass Units],0),2), "")</f>
        <v>3358.2912054433468</v>
      </c>
      <c r="N32" s="27">
        <f>IFERROR(('CALC | Main Engine'!P32+'CALC | Booster'!P32)*INDEX(MassUnitsTable[],MATCH($R$3,MassUnitsTable[Mass Units],0),2), "")</f>
        <v>6.4097092573401122</v>
      </c>
      <c r="O32" s="27">
        <f>IFERROR(('CALC | Main Engine'!Q32+'CALC | Booster'!Q32)*INDEX(MassUnitsTable[],MATCH($R$3,MassUnitsTable[Mass Units],0),2), "")</f>
        <v>2456.9426000000003</v>
      </c>
      <c r="P32" s="27">
        <f>IFERROR(('CALC | Main Engine'!R32+'CALC | Booster'!R32)*INDEX(MassUnitsTable[],MATCH($R$3,MassUnitsTable[Mass Units],0),2), "")</f>
        <v>1754.9590000000001</v>
      </c>
      <c r="Q32" s="27">
        <f>IFERROR(('CALC | Main Engine'!S32+'CALC | Booster'!S32)*INDEX(MassUnitsTable[],MATCH($R$3,MassUnitsTable[Mass Units],0),2), "")</f>
        <v>188.32907065459892</v>
      </c>
      <c r="R32" s="32">
        <f>IFERROR(('CALC | Main Engine'!T32+'CALC | Booster'!T32)*INDEX(MassUnitsTable[],MATCH($R$3,MassUnitsTable[Mass Units],0),2), "")</f>
        <v>8.1626000000000012</v>
      </c>
      <c r="S32" s="10"/>
    </row>
    <row r="33" spans="1:19" x14ac:dyDescent="0.25">
      <c r="A33" s="10"/>
      <c r="B33" s="4" t="str">
        <f t="shared" si="5"/>
        <v>STS-124</v>
      </c>
      <c r="C33" s="5" t="str">
        <f t="shared" si="6"/>
        <v>Space Shuttle</v>
      </c>
      <c r="D33" s="5" t="str">
        <f t="shared" si="7"/>
        <v>Launch</v>
      </c>
      <c r="E33" s="5">
        <f t="shared" si="8"/>
        <v>1</v>
      </c>
      <c r="F33" s="5">
        <f>'CALC | Main Engine'!$B33</f>
        <v>26</v>
      </c>
      <c r="G33" s="27">
        <f>'CALC | Main Engine'!$C33</f>
        <v>7045</v>
      </c>
      <c r="H33" s="6">
        <f>'CALC | Main Engine'!$E33</f>
        <v>1</v>
      </c>
      <c r="I33" s="34">
        <f>IFERROR('CALC | Main Engine'!$F33*INDEX(MassUnitsTable[],MATCH($R$3,MassUnitsTable[Mass Units],0),2), "")</f>
        <v>1397.4</v>
      </c>
      <c r="J33" s="27">
        <f>IFERROR('CALC | Booster'!$F33*INDEX(MassUnitsTable[],MATCH($R$3,MassUnitsTable[Mass Units],0),2), "")</f>
        <v>8162.6</v>
      </c>
      <c r="K33" s="32">
        <f t="shared" si="9"/>
        <v>9560</v>
      </c>
      <c r="L33" s="34">
        <f>IFERROR(('CALC | Main Engine'!N33+'CALC | Booster'!N33)*INDEX(MassUnitsTable[],MATCH($R$3,MassUnitsTable[Mass Units],0),2), "")</f>
        <v>4069.6752325000007</v>
      </c>
      <c r="M33" s="27">
        <f>IFERROR(('CALC | Main Engine'!O33+'CALC | Booster'!O33)*INDEX(MassUnitsTable[],MATCH($R$3,MassUnitsTable[Mass Units],0),2), "")</f>
        <v>3358.1805719629974</v>
      </c>
      <c r="N33" s="27">
        <f>IFERROR(('CALC | Main Engine'!P33+'CALC | Booster'!P33)*INDEX(MassUnitsTable[],MATCH($R$3,MassUnitsTable[Mass Units],0),2), "")</f>
        <v>6.4801228481650215</v>
      </c>
      <c r="O33" s="27">
        <f>IFERROR(('CALC | Main Engine'!Q33+'CALC | Booster'!Q33)*INDEX(MassUnitsTable[],MATCH($R$3,MassUnitsTable[Mass Units],0),2), "")</f>
        <v>2456.9426000000003</v>
      </c>
      <c r="P33" s="27">
        <f>IFERROR(('CALC | Main Engine'!R33+'CALC | Booster'!R33)*INDEX(MassUnitsTable[],MATCH($R$3,MassUnitsTable[Mass Units],0),2), "")</f>
        <v>1754.9590000000001</v>
      </c>
      <c r="Q33" s="27">
        <f>IFERROR(('CALC | Main Engine'!S33+'CALC | Booster'!S33)*INDEX(MassUnitsTable[],MATCH($R$3,MassUnitsTable[Mass Units],0),2), "")</f>
        <v>180.51125466247697</v>
      </c>
      <c r="R33" s="32">
        <f>IFERROR(('CALC | Main Engine'!T33+'CALC | Booster'!T33)*INDEX(MassUnitsTable[],MATCH($R$3,MassUnitsTable[Mass Units],0),2), "")</f>
        <v>8.1626000000000012</v>
      </c>
      <c r="S33" s="10"/>
    </row>
    <row r="34" spans="1:19" x14ac:dyDescent="0.25">
      <c r="A34" s="10"/>
      <c r="B34" s="4" t="str">
        <f t="shared" si="5"/>
        <v>STS-124</v>
      </c>
      <c r="C34" s="5" t="str">
        <f t="shared" si="6"/>
        <v>Space Shuttle</v>
      </c>
      <c r="D34" s="5" t="str">
        <f t="shared" si="7"/>
        <v>Launch</v>
      </c>
      <c r="E34" s="5">
        <f t="shared" si="8"/>
        <v>1</v>
      </c>
      <c r="F34" s="5">
        <f>'CALC | Main Engine'!$B34</f>
        <v>27</v>
      </c>
      <c r="G34" s="27">
        <f>'CALC | Main Engine'!$C34</f>
        <v>7601</v>
      </c>
      <c r="H34" s="6">
        <f>'CALC | Main Engine'!$E34</f>
        <v>1</v>
      </c>
      <c r="I34" s="34">
        <f>IFERROR('CALC | Main Engine'!$F34*INDEX(MassUnitsTable[],MATCH($R$3,MassUnitsTable[Mass Units],0),2), "")</f>
        <v>1397.4</v>
      </c>
      <c r="J34" s="27">
        <f>IFERROR('CALC | Booster'!$F34*INDEX(MassUnitsTable[],MATCH($R$3,MassUnitsTable[Mass Units],0),2), "")</f>
        <v>8162.6</v>
      </c>
      <c r="K34" s="32">
        <f t="shared" si="9"/>
        <v>9560</v>
      </c>
      <c r="L34" s="34">
        <f>IFERROR(('CALC | Main Engine'!N34+'CALC | Booster'!N34)*INDEX(MassUnitsTable[],MATCH($R$3,MassUnitsTable[Mass Units],0),2), "")</f>
        <v>4069.6752325000007</v>
      </c>
      <c r="M34" s="27">
        <f>IFERROR(('CALC | Main Engine'!O34+'CALC | Booster'!O34)*INDEX(MassUnitsTable[],MATCH($R$3,MassUnitsTable[Mass Units],0),2), "")</f>
        <v>3358.0643078211715</v>
      </c>
      <c r="N34" s="27">
        <f>IFERROR(('CALC | Main Engine'!P34+'CALC | Booster'!P34)*INDEX(MassUnitsTable[],MATCH($R$3,MassUnitsTable[Mass Units],0),2), "")</f>
        <v>6.5541201199159893</v>
      </c>
      <c r="O34" s="27">
        <f>IFERROR(('CALC | Main Engine'!Q34+'CALC | Booster'!Q34)*INDEX(MassUnitsTable[],MATCH($R$3,MassUnitsTable[Mass Units],0),2), "")</f>
        <v>2456.9426000000003</v>
      </c>
      <c r="P34" s="27">
        <f>IFERROR(('CALC | Main Engine'!R34+'CALC | Booster'!R34)*INDEX(MassUnitsTable[],MATCH($R$3,MassUnitsTable[Mass Units],0),2), "")</f>
        <v>1754.9590000000001</v>
      </c>
      <c r="Q34" s="27">
        <f>IFERROR(('CALC | Main Engine'!S34+'CALC | Booster'!S34)*INDEX(MassUnitsTable[],MATCH($R$3,MassUnitsTable[Mass Units],0),2), "")</f>
        <v>172.73026925598253</v>
      </c>
      <c r="R34" s="32">
        <f>IFERROR(('CALC | Main Engine'!T34+'CALC | Booster'!T34)*INDEX(MassUnitsTable[],MATCH($R$3,MassUnitsTable[Mass Units],0),2), "")</f>
        <v>8.1626000000000012</v>
      </c>
      <c r="S34" s="10"/>
    </row>
    <row r="35" spans="1:19" x14ac:dyDescent="0.25">
      <c r="A35" s="10"/>
      <c r="B35" s="4" t="str">
        <f t="shared" si="5"/>
        <v>STS-124</v>
      </c>
      <c r="C35" s="5" t="str">
        <f t="shared" si="6"/>
        <v>Space Shuttle</v>
      </c>
      <c r="D35" s="5" t="str">
        <f t="shared" si="7"/>
        <v>Launch</v>
      </c>
      <c r="E35" s="5">
        <f t="shared" si="8"/>
        <v>1</v>
      </c>
      <c r="F35" s="5">
        <f>'CALC | Main Engine'!$B35</f>
        <v>28</v>
      </c>
      <c r="G35" s="27">
        <f>'CALC | Main Engine'!$C35</f>
        <v>8177.5</v>
      </c>
      <c r="H35" s="6">
        <f>'CALC | Main Engine'!$E35</f>
        <v>1</v>
      </c>
      <c r="I35" s="34">
        <f>IFERROR('CALC | Main Engine'!$F35*INDEX(MassUnitsTable[],MATCH($R$3,MassUnitsTable[Mass Units],0),2), "")</f>
        <v>1397.4</v>
      </c>
      <c r="J35" s="27">
        <f>IFERROR('CALC | Booster'!$F35*INDEX(MassUnitsTable[],MATCH($R$3,MassUnitsTable[Mass Units],0),2), "")</f>
        <v>8162.6</v>
      </c>
      <c r="K35" s="32">
        <f t="shared" si="9"/>
        <v>9560</v>
      </c>
      <c r="L35" s="34">
        <f>IFERROR(('CALC | Main Engine'!N35+'CALC | Booster'!N35)*INDEX(MassUnitsTable[],MATCH($R$3,MassUnitsTable[Mass Units],0),2), "")</f>
        <v>4069.6752325000007</v>
      </c>
      <c r="M35" s="27">
        <f>IFERROR(('CALC | Main Engine'!O35+'CALC | Booster'!O35)*INDEX(MassUnitsTable[],MATCH($R$3,MassUnitsTable[Mass Units],0),2), "")</f>
        <v>3357.9423548037976</v>
      </c>
      <c r="N35" s="27">
        <f>IFERROR(('CALC | Main Engine'!P35+'CALC | Booster'!P35)*INDEX(MassUnitsTable[],MATCH($R$3,MassUnitsTable[Mass Units],0),2), "")</f>
        <v>6.6317381234181854</v>
      </c>
      <c r="O35" s="27">
        <f>IFERROR(('CALC | Main Engine'!Q35+'CALC | Booster'!Q35)*INDEX(MassUnitsTable[],MATCH($R$3,MassUnitsTable[Mass Units],0),2), "")</f>
        <v>2456.9426000000003</v>
      </c>
      <c r="P35" s="27">
        <f>IFERROR(('CALC | Main Engine'!R35+'CALC | Booster'!R35)*INDEX(MassUnitsTable[],MATCH($R$3,MassUnitsTable[Mass Units],0),2), "")</f>
        <v>1754.9590000000001</v>
      </c>
      <c r="Q35" s="27">
        <f>IFERROR(('CALC | Main Engine'!S35+'CALC | Booster'!S35)*INDEX(MassUnitsTable[],MATCH($R$3,MassUnitsTable[Mass Units],0),2), "")</f>
        <v>165.01638442724894</v>
      </c>
      <c r="R35" s="32">
        <f>IFERROR(('CALC | Main Engine'!T35+'CALC | Booster'!T35)*INDEX(MassUnitsTable[],MATCH($R$3,MassUnitsTable[Mass Units],0),2), "")</f>
        <v>8.1626000000000012</v>
      </c>
      <c r="S35" s="10"/>
    </row>
    <row r="36" spans="1:19" x14ac:dyDescent="0.25">
      <c r="A36" s="10"/>
      <c r="B36" s="4" t="str">
        <f t="shared" si="5"/>
        <v>STS-124</v>
      </c>
      <c r="C36" s="5" t="str">
        <f t="shared" si="6"/>
        <v>Space Shuttle</v>
      </c>
      <c r="D36" s="5" t="str">
        <f t="shared" si="7"/>
        <v>Launch</v>
      </c>
      <c r="E36" s="5">
        <f t="shared" si="8"/>
        <v>1</v>
      </c>
      <c r="F36" s="5">
        <f>'CALC | Main Engine'!$B36</f>
        <v>29</v>
      </c>
      <c r="G36" s="27">
        <f>'CALC | Main Engine'!$C36</f>
        <v>8775</v>
      </c>
      <c r="H36" s="6">
        <f>'CALC | Main Engine'!$E36</f>
        <v>1</v>
      </c>
      <c r="I36" s="34">
        <f>IFERROR('CALC | Main Engine'!$F36*INDEX(MassUnitsTable[],MATCH($R$3,MassUnitsTable[Mass Units],0),2), "")</f>
        <v>1397.4</v>
      </c>
      <c r="J36" s="27">
        <f>IFERROR('CALC | Booster'!$F36*INDEX(MassUnitsTable[],MATCH($R$3,MassUnitsTable[Mass Units],0),2), "")</f>
        <v>8162.6</v>
      </c>
      <c r="K36" s="32">
        <f t="shared" si="9"/>
        <v>9560</v>
      </c>
      <c r="L36" s="34">
        <f>IFERROR(('CALC | Main Engine'!N36+'CALC | Booster'!N36)*INDEX(MassUnitsTable[],MATCH($R$3,MassUnitsTable[Mass Units],0),2), "")</f>
        <v>4069.6752325000007</v>
      </c>
      <c r="M36" s="27">
        <f>IFERROR(('CALC | Main Engine'!O36+'CALC | Booster'!O36)*INDEX(MassUnitsTable[],MATCH($R$3,MassUnitsTable[Mass Units],0),2), "")</f>
        <v>3357.8144351043779</v>
      </c>
      <c r="N36" s="27">
        <f>IFERROR(('CALC | Main Engine'!P36+'CALC | Booster'!P36)*INDEX(MassUnitsTable[],MATCH($R$3,MassUnitsTable[Mass Units],0),2), "")</f>
        <v>6.7131536709082358</v>
      </c>
      <c r="O36" s="27">
        <f>IFERROR(('CALC | Main Engine'!Q36+'CALC | Booster'!Q36)*INDEX(MassUnitsTable[],MATCH($R$3,MassUnitsTable[Mass Units],0),2), "")</f>
        <v>2456.9426000000003</v>
      </c>
      <c r="P36" s="27">
        <f>IFERROR(('CALC | Main Engine'!R36+'CALC | Booster'!R36)*INDEX(MassUnitsTable[],MATCH($R$3,MassUnitsTable[Mass Units],0),2), "")</f>
        <v>1754.9590000000001</v>
      </c>
      <c r="Q36" s="27">
        <f>IFERROR(('CALC | Main Engine'!S36+'CALC | Booster'!S36)*INDEX(MassUnitsTable[],MATCH($R$3,MassUnitsTable[Mass Units],0),2), "")</f>
        <v>157.38485137983682</v>
      </c>
      <c r="R36" s="32">
        <f>IFERROR(('CALC | Main Engine'!T36+'CALC | Booster'!T36)*INDEX(MassUnitsTable[],MATCH($R$3,MassUnitsTable[Mass Units],0),2), "")</f>
        <v>8.1626000000000012</v>
      </c>
      <c r="S36" s="10"/>
    </row>
    <row r="37" spans="1:19" x14ac:dyDescent="0.25">
      <c r="A37" s="10"/>
      <c r="B37" s="4" t="str">
        <f t="shared" si="5"/>
        <v>STS-124</v>
      </c>
      <c r="C37" s="5" t="str">
        <f t="shared" si="6"/>
        <v>Space Shuttle</v>
      </c>
      <c r="D37" s="5" t="str">
        <f t="shared" si="7"/>
        <v>Launch</v>
      </c>
      <c r="E37" s="5">
        <f t="shared" si="8"/>
        <v>1</v>
      </c>
      <c r="F37" s="5">
        <f>'CALC | Main Engine'!$B37</f>
        <v>30</v>
      </c>
      <c r="G37" s="27">
        <f>'CALC | Main Engine'!$C37</f>
        <v>9392.5</v>
      </c>
      <c r="H37" s="6">
        <f>'CALC | Main Engine'!$E37</f>
        <v>1</v>
      </c>
      <c r="I37" s="34">
        <f>IFERROR('CALC | Main Engine'!$F37*INDEX(MassUnitsTable[],MATCH($R$3,MassUnitsTable[Mass Units],0),2), "")</f>
        <v>1397.4</v>
      </c>
      <c r="J37" s="27">
        <f>IFERROR('CALC | Booster'!$F37*INDEX(MassUnitsTable[],MATCH($R$3,MassUnitsTable[Mass Units],0),2), "")</f>
        <v>8162.6</v>
      </c>
      <c r="K37" s="32">
        <f t="shared" si="9"/>
        <v>9560</v>
      </c>
      <c r="L37" s="34">
        <f>IFERROR(('CALC | Main Engine'!N37+'CALC | Booster'!N37)*INDEX(MassUnitsTable[],MATCH($R$3,MassUnitsTable[Mass Units],0),2), "")</f>
        <v>4069.6752325000007</v>
      </c>
      <c r="M37" s="27">
        <f>IFERROR(('CALC | Main Engine'!O37+'CALC | Booster'!O37)*INDEX(MassUnitsTable[],MATCH($R$3,MassUnitsTable[Mass Units],0),2), "")</f>
        <v>3357.6805831932879</v>
      </c>
      <c r="N37" s="27">
        <f>IFERROR(('CALC | Main Engine'!P37+'CALC | Booster'!P37)*INDEX(MassUnitsTable[],MATCH($R$3,MassUnitsTable[Mass Units],0),2), "")</f>
        <v>6.7983448234321004</v>
      </c>
      <c r="O37" s="27">
        <f>IFERROR(('CALC | Main Engine'!Q37+'CALC | Booster'!Q37)*INDEX(MassUnitsTable[],MATCH($R$3,MassUnitsTable[Mass Units],0),2), "")</f>
        <v>2456.9426000000003</v>
      </c>
      <c r="P37" s="27">
        <f>IFERROR(('CALC | Main Engine'!R37+'CALC | Booster'!R37)*INDEX(MassUnitsTable[],MATCH($R$3,MassUnitsTable[Mass Units],0),2), "")</f>
        <v>1754.9590000000001</v>
      </c>
      <c r="Q37" s="27">
        <f>IFERROR(('CALC | Main Engine'!S37+'CALC | Booster'!S37)*INDEX(MassUnitsTable[],MATCH($R$3,MassUnitsTable[Mass Units],0),2), "")</f>
        <v>149.86853081254068</v>
      </c>
      <c r="R37" s="32">
        <f>IFERROR(('CALC | Main Engine'!T37+'CALC | Booster'!T37)*INDEX(MassUnitsTable[],MATCH($R$3,MassUnitsTable[Mass Units],0),2), "")</f>
        <v>8.1626000000000012</v>
      </c>
      <c r="S37" s="10"/>
    </row>
    <row r="38" spans="1:19" x14ac:dyDescent="0.25">
      <c r="A38" s="10"/>
      <c r="B38" s="4" t="str">
        <f t="shared" si="5"/>
        <v>STS-124</v>
      </c>
      <c r="C38" s="5" t="str">
        <f t="shared" si="6"/>
        <v>Space Shuttle</v>
      </c>
      <c r="D38" s="5" t="str">
        <f t="shared" si="7"/>
        <v>Launch</v>
      </c>
      <c r="E38" s="5">
        <f t="shared" si="8"/>
        <v>1</v>
      </c>
      <c r="F38" s="5">
        <f>'CALC | Main Engine'!$B38</f>
        <v>31</v>
      </c>
      <c r="G38" s="27">
        <f>'CALC | Main Engine'!$C38</f>
        <v>10029.5</v>
      </c>
      <c r="H38" s="6">
        <f>'CALC | Main Engine'!$E38</f>
        <v>1</v>
      </c>
      <c r="I38" s="34">
        <f>IFERROR('CALC | Main Engine'!$F38*INDEX(MassUnitsTable[],MATCH($R$3,MassUnitsTable[Mass Units],0),2), "")</f>
        <v>1397.4</v>
      </c>
      <c r="J38" s="27">
        <f>IFERROR('CALC | Booster'!$F38*INDEX(MassUnitsTable[],MATCH($R$3,MassUnitsTable[Mass Units],0),2), "")</f>
        <v>8162.6</v>
      </c>
      <c r="K38" s="32">
        <f t="shared" si="9"/>
        <v>9560</v>
      </c>
      <c r="L38" s="34">
        <f>IFERROR(('CALC | Main Engine'!N38+'CALC | Booster'!N38)*INDEX(MassUnitsTable[],MATCH($R$3,MassUnitsTable[Mass Units],0),2), "")</f>
        <v>4069.6752325000007</v>
      </c>
      <c r="M38" s="27">
        <f>IFERROR(('CALC | Main Engine'!O38+'CALC | Booster'!O38)*INDEX(MassUnitsTable[],MATCH($R$3,MassUnitsTable[Mass Units],0),2), "")</f>
        <v>3357.5407242301785</v>
      </c>
      <c r="N38" s="27">
        <f>IFERROR(('CALC | Main Engine'!P38+'CALC | Booster'!P38)*INDEX(MassUnitsTable[],MATCH($R$3,MassUnitsTable[Mass Units],0),2), "")</f>
        <v>6.8873592137456532</v>
      </c>
      <c r="O38" s="27">
        <f>IFERROR(('CALC | Main Engine'!Q38+'CALC | Booster'!Q38)*INDEX(MassUnitsTable[],MATCH($R$3,MassUnitsTable[Mass Units],0),2), "")</f>
        <v>2456.9426000000003</v>
      </c>
      <c r="P38" s="27">
        <f>IFERROR(('CALC | Main Engine'!R38+'CALC | Booster'!R38)*INDEX(MassUnitsTable[],MATCH($R$3,MassUnitsTable[Mass Units],0),2), "")</f>
        <v>1754.9590000000001</v>
      </c>
      <c r="Q38" s="27">
        <f>IFERROR(('CALC | Main Engine'!S38+'CALC | Booster'!S38)*INDEX(MassUnitsTable[],MATCH($R$3,MassUnitsTable[Mass Units],0),2), "")</f>
        <v>142.49080517366588</v>
      </c>
      <c r="R38" s="32">
        <f>IFERROR(('CALC | Main Engine'!T38+'CALC | Booster'!T38)*INDEX(MassUnitsTable[],MATCH($R$3,MassUnitsTable[Mass Units],0),2), "")</f>
        <v>8.1626000000000012</v>
      </c>
      <c r="S38" s="10"/>
    </row>
    <row r="39" spans="1:19" x14ac:dyDescent="0.25">
      <c r="A39" s="10"/>
      <c r="B39" s="4" t="str">
        <f t="shared" si="5"/>
        <v>STS-124</v>
      </c>
      <c r="C39" s="5" t="str">
        <f t="shared" si="6"/>
        <v>Space Shuttle</v>
      </c>
      <c r="D39" s="5" t="str">
        <f t="shared" si="7"/>
        <v>Launch</v>
      </c>
      <c r="E39" s="5">
        <f t="shared" si="8"/>
        <v>1</v>
      </c>
      <c r="F39" s="5">
        <f>'CALC | Main Engine'!$B39</f>
        <v>32</v>
      </c>
      <c r="G39" s="27">
        <f>'CALC | Main Engine'!$C39</f>
        <v>10686</v>
      </c>
      <c r="H39" s="6">
        <f>'CALC | Main Engine'!$E39</f>
        <v>1</v>
      </c>
      <c r="I39" s="34">
        <f>IFERROR('CALC | Main Engine'!$F39*INDEX(MassUnitsTable[],MATCH($R$3,MassUnitsTable[Mass Units],0),2), "")</f>
        <v>1397.4</v>
      </c>
      <c r="J39" s="27">
        <f>IFERROR('CALC | Booster'!$F39*INDEX(MassUnitsTable[],MATCH($R$3,MassUnitsTable[Mass Units],0),2), "")</f>
        <v>8162.6</v>
      </c>
      <c r="K39" s="32">
        <f t="shared" si="9"/>
        <v>9560</v>
      </c>
      <c r="L39" s="34">
        <f>IFERROR(('CALC | Main Engine'!N39+'CALC | Booster'!N39)*INDEX(MassUnitsTable[],MATCH($R$3,MassUnitsTable[Mass Units],0),2), "")</f>
        <v>4069.6752325000007</v>
      </c>
      <c r="M39" s="27">
        <f>IFERROR(('CALC | Main Engine'!O39+'CALC | Booster'!O39)*INDEX(MassUnitsTable[],MATCH($R$3,MassUnitsTable[Mass Units],0),2), "")</f>
        <v>3357.3946674203066</v>
      </c>
      <c r="N39" s="27">
        <f>IFERROR(('CALC | Main Engine'!P39+'CALC | Booster'!P39)*INDEX(MassUnitsTable[],MATCH($R$3,MassUnitsTable[Mass Units],0),2), "")</f>
        <v>6.9803182747374422</v>
      </c>
      <c r="O39" s="27">
        <f>IFERROR(('CALC | Main Engine'!Q39+'CALC | Booster'!Q39)*INDEX(MassUnitsTable[],MATCH($R$3,MassUnitsTable[Mass Units],0),2), "")</f>
        <v>2456.9426000000003</v>
      </c>
      <c r="P39" s="27">
        <f>IFERROR(('CALC | Main Engine'!R39+'CALC | Booster'!R39)*INDEX(MassUnitsTable[],MATCH($R$3,MassUnitsTable[Mass Units],0),2), "")</f>
        <v>1754.9590000000001</v>
      </c>
      <c r="Q39" s="27">
        <f>IFERROR(('CALC | Main Engine'!S39+'CALC | Booster'!S39)*INDEX(MassUnitsTable[],MATCH($R$3,MassUnitsTable[Mass Units],0),2), "")</f>
        <v>135.26707541693426</v>
      </c>
      <c r="R39" s="32">
        <f>IFERROR(('CALC | Main Engine'!T39+'CALC | Booster'!T39)*INDEX(MassUnitsTable[],MATCH($R$3,MassUnitsTable[Mass Units],0),2), "")</f>
        <v>8.1626000000000012</v>
      </c>
      <c r="S39" s="10"/>
    </row>
    <row r="40" spans="1:19" x14ac:dyDescent="0.25">
      <c r="A40" s="10"/>
      <c r="B40" s="4" t="str">
        <f t="shared" si="5"/>
        <v>STS-124</v>
      </c>
      <c r="C40" s="5" t="str">
        <f t="shared" si="6"/>
        <v>Space Shuttle</v>
      </c>
      <c r="D40" s="5" t="str">
        <f t="shared" si="7"/>
        <v>Launch</v>
      </c>
      <c r="E40" s="5">
        <f t="shared" si="8"/>
        <v>1</v>
      </c>
      <c r="F40" s="5">
        <f>'CALC | Main Engine'!$B40</f>
        <v>33</v>
      </c>
      <c r="G40" s="27">
        <f>'CALC | Main Engine'!$C40</f>
        <v>11362</v>
      </c>
      <c r="H40" s="6">
        <f>'CALC | Main Engine'!$E40</f>
        <v>1</v>
      </c>
      <c r="I40" s="34">
        <f>IFERROR('CALC | Main Engine'!$F40*INDEX(MassUnitsTable[],MATCH($R$3,MassUnitsTable[Mass Units],0),2), "")</f>
        <v>1397.4</v>
      </c>
      <c r="J40" s="27">
        <f>IFERROR('CALC | Booster'!$F40*INDEX(MassUnitsTable[],MATCH($R$3,MassUnitsTable[Mass Units],0),2), "")</f>
        <v>8162.6</v>
      </c>
      <c r="K40" s="32">
        <f t="shared" si="9"/>
        <v>9560</v>
      </c>
      <c r="L40" s="34">
        <f>IFERROR(('CALC | Main Engine'!N40+'CALC | Booster'!N40)*INDEX(MassUnitsTable[],MATCH($R$3,MassUnitsTable[Mass Units],0),2), "")</f>
        <v>4069.6752325000007</v>
      </c>
      <c r="M40" s="27">
        <f>IFERROR(('CALC | Main Engine'!O40+'CALC | Booster'!O40)*INDEX(MassUnitsTable[],MATCH($R$3,MassUnitsTable[Mass Units],0),2), "")</f>
        <v>3357.2422119768125</v>
      </c>
      <c r="N40" s="27">
        <f>IFERROR(('CALC | Main Engine'!P40+'CALC | Booster'!P40)*INDEX(MassUnitsTable[],MATCH($R$3,MassUnitsTable[Mass Units],0),2), "")</f>
        <v>7.0773497988597658</v>
      </c>
      <c r="O40" s="27">
        <f>IFERROR(('CALC | Main Engine'!Q40+'CALC | Booster'!Q40)*INDEX(MassUnitsTable[],MATCH($R$3,MassUnitsTable[Mass Units],0),2), "")</f>
        <v>2456.9426000000003</v>
      </c>
      <c r="P40" s="27">
        <f>IFERROR(('CALC | Main Engine'!R40+'CALC | Booster'!R40)*INDEX(MassUnitsTable[],MATCH($R$3,MassUnitsTable[Mass Units],0),2), "")</f>
        <v>1754.9590000000001</v>
      </c>
      <c r="Q40" s="27">
        <f>IFERROR(('CALC | Main Engine'!S40+'CALC | Booster'!S40)*INDEX(MassUnitsTable[],MATCH($R$3,MassUnitsTable[Mass Units],0),2), "")</f>
        <v>128.21127799918534</v>
      </c>
      <c r="R40" s="32">
        <f>IFERROR(('CALC | Main Engine'!T40+'CALC | Booster'!T40)*INDEX(MassUnitsTable[],MATCH($R$3,MassUnitsTable[Mass Units],0),2), "")</f>
        <v>8.1626000000000012</v>
      </c>
      <c r="S40" s="10"/>
    </row>
    <row r="41" spans="1:19" x14ac:dyDescent="0.25">
      <c r="A41" s="10"/>
      <c r="B41" s="4" t="str">
        <f t="shared" si="5"/>
        <v>STS-124</v>
      </c>
      <c r="C41" s="5" t="str">
        <f t="shared" si="6"/>
        <v>Space Shuttle</v>
      </c>
      <c r="D41" s="5" t="str">
        <f t="shared" si="7"/>
        <v>Launch</v>
      </c>
      <c r="E41" s="5">
        <f t="shared" si="8"/>
        <v>1</v>
      </c>
      <c r="F41" s="5">
        <f>'CALC | Main Engine'!$B41</f>
        <v>34</v>
      </c>
      <c r="G41" s="27">
        <f>'CALC | Main Engine'!$C41</f>
        <v>12057.5</v>
      </c>
      <c r="H41" s="6">
        <f>'CALC | Main Engine'!$E41</f>
        <v>1</v>
      </c>
      <c r="I41" s="34">
        <f>IFERROR('CALC | Main Engine'!$F41*INDEX(MassUnitsTable[],MATCH($R$3,MassUnitsTable[Mass Units],0),2), "")</f>
        <v>1397.4</v>
      </c>
      <c r="J41" s="27">
        <f>IFERROR('CALC | Booster'!$F41*INDEX(MassUnitsTable[],MATCH($R$3,MassUnitsTable[Mass Units],0),2), "")</f>
        <v>8162.6</v>
      </c>
      <c r="K41" s="32">
        <f t="shared" si="9"/>
        <v>9560</v>
      </c>
      <c r="L41" s="34">
        <f>IFERROR(('CALC | Main Engine'!N41+'CALC | Booster'!N41)*INDEX(MassUnitsTable[],MATCH($R$3,MassUnitsTable[Mass Units],0),2), "")</f>
        <v>4069.6752325000007</v>
      </c>
      <c r="M41" s="27">
        <f>IFERROR(('CALC | Main Engine'!O41+'CALC | Booster'!O41)*INDEX(MassUnitsTable[],MATCH($R$3,MassUnitsTable[Mass Units],0),2), "")</f>
        <v>3357.0831466637596</v>
      </c>
      <c r="N41" s="27">
        <f>IFERROR(('CALC | Main Engine'!P41+'CALC | Booster'!P41)*INDEX(MassUnitsTable[],MATCH($R$3,MassUnitsTable[Mass Units],0),2), "")</f>
        <v>7.1785882289662402</v>
      </c>
      <c r="O41" s="27">
        <f>IFERROR(('CALC | Main Engine'!Q41+'CALC | Booster'!Q41)*INDEX(MassUnitsTable[],MATCH($R$3,MassUnitsTable[Mass Units],0),2), "")</f>
        <v>2456.9426000000003</v>
      </c>
      <c r="P41" s="27">
        <f>IFERROR(('CALC | Main Engine'!R41+'CALC | Booster'!R41)*INDEX(MassUnitsTable[],MATCH($R$3,MassUnitsTable[Mass Units],0),2), "")</f>
        <v>1754.9590000000001</v>
      </c>
      <c r="Q41" s="27">
        <f>IFERROR(('CALC | Main Engine'!S41+'CALC | Booster'!S41)*INDEX(MassUnitsTable[],MATCH($R$3,MassUnitsTable[Mass Units],0),2), "")</f>
        <v>121.33587524004646</v>
      </c>
      <c r="R41" s="32">
        <f>IFERROR(('CALC | Main Engine'!T41+'CALC | Booster'!T41)*INDEX(MassUnitsTable[],MATCH($R$3,MassUnitsTable[Mass Units],0),2), "")</f>
        <v>8.1626000000000012</v>
      </c>
      <c r="S41" s="10"/>
    </row>
    <row r="42" spans="1:19" x14ac:dyDescent="0.25">
      <c r="A42" s="10"/>
      <c r="B42" s="4" t="str">
        <f t="shared" si="5"/>
        <v>STS-124</v>
      </c>
      <c r="C42" s="5" t="str">
        <f t="shared" si="6"/>
        <v>Space Shuttle</v>
      </c>
      <c r="D42" s="5" t="str">
        <f t="shared" si="7"/>
        <v>Launch</v>
      </c>
      <c r="E42" s="5">
        <f t="shared" si="8"/>
        <v>1</v>
      </c>
      <c r="F42" s="5">
        <f>'CALC | Main Engine'!$B42</f>
        <v>35</v>
      </c>
      <c r="G42" s="27">
        <f>'CALC | Main Engine'!$C42</f>
        <v>12957.5</v>
      </c>
      <c r="H42" s="6">
        <f>'CALC | Main Engine'!$E42</f>
        <v>1</v>
      </c>
      <c r="I42" s="34">
        <f>IFERROR('CALC | Main Engine'!$F42*INDEX(MassUnitsTable[],MATCH($R$3,MassUnitsTable[Mass Units],0),2), "")</f>
        <v>1397.4</v>
      </c>
      <c r="J42" s="27">
        <f>IFERROR('CALC | Booster'!$F42*INDEX(MassUnitsTable[],MATCH($R$3,MassUnitsTable[Mass Units],0),2), "")</f>
        <v>8162.6</v>
      </c>
      <c r="K42" s="32">
        <f t="shared" si="9"/>
        <v>9560</v>
      </c>
      <c r="L42" s="34">
        <f>IFERROR(('CALC | Main Engine'!N42+'CALC | Booster'!N42)*INDEX(MassUnitsTable[],MATCH($R$3,MassUnitsTable[Mass Units],0),2), "")</f>
        <v>4069.6752325000007</v>
      </c>
      <c r="M42" s="27">
        <f>IFERROR(('CALC | Main Engine'!O42+'CALC | Booster'!O42)*INDEX(MassUnitsTable[],MATCH($R$3,MassUnitsTable[Mass Units],0),2), "")</f>
        <v>3356.8739288992856</v>
      </c>
      <c r="N42" s="27">
        <f>IFERROR(('CALC | Main Engine'!P42+'CALC | Booster'!P42)*INDEX(MassUnitsTable[],MATCH($R$3,MassUnitsTable[Mass Units],0),2), "")</f>
        <v>7.3117466003242892</v>
      </c>
      <c r="O42" s="27">
        <f>IFERROR(('CALC | Main Engine'!Q42+'CALC | Booster'!Q42)*INDEX(MassUnitsTable[],MATCH($R$3,MassUnitsTable[Mass Units],0),2), "")</f>
        <v>2456.9426000000003</v>
      </c>
      <c r="P42" s="27">
        <f>IFERROR(('CALC | Main Engine'!R42+'CALC | Booster'!R42)*INDEX(MassUnitsTable[],MATCH($R$3,MassUnitsTable[Mass Units],0),2), "")</f>
        <v>1754.9590000000001</v>
      </c>
      <c r="Q42" s="27">
        <f>IFERROR(('CALC | Main Engine'!S42+'CALC | Booster'!S42)*INDEX(MassUnitsTable[],MATCH($R$3,MassUnitsTable[Mass Units],0),2), "")</f>
        <v>112.98322185509753</v>
      </c>
      <c r="R42" s="32">
        <f>IFERROR(('CALC | Main Engine'!T42+'CALC | Booster'!T42)*INDEX(MassUnitsTable[],MATCH($R$3,MassUnitsTable[Mass Units],0),2), "")</f>
        <v>8.1626000000000012</v>
      </c>
      <c r="S42" s="10"/>
    </row>
    <row r="43" spans="1:19" x14ac:dyDescent="0.25">
      <c r="A43" s="10"/>
      <c r="B43" s="4" t="str">
        <f t="shared" si="5"/>
        <v>STS-124</v>
      </c>
      <c r="C43" s="5" t="str">
        <f t="shared" si="6"/>
        <v>Space Shuttle</v>
      </c>
      <c r="D43" s="5" t="str">
        <f t="shared" si="7"/>
        <v>Launch</v>
      </c>
      <c r="E43" s="5">
        <f t="shared" si="8"/>
        <v>1</v>
      </c>
      <c r="F43" s="5">
        <f>'CALC | Main Engine'!$B43</f>
        <v>36</v>
      </c>
      <c r="G43" s="27">
        <f>'CALC | Main Engine'!$C43</f>
        <v>14070.5</v>
      </c>
      <c r="H43" s="6">
        <f>'CALC | Main Engine'!$E43</f>
        <v>1</v>
      </c>
      <c r="I43" s="34">
        <f>IFERROR('CALC | Main Engine'!$F43*INDEX(MassUnitsTable[],MATCH($R$3,MassUnitsTable[Mass Units],0),2), "")</f>
        <v>1397.4</v>
      </c>
      <c r="J43" s="27">
        <f>IFERROR('CALC | Booster'!$F43*INDEX(MassUnitsTable[],MATCH($R$3,MassUnitsTable[Mass Units],0),2), "")</f>
        <v>8162.6</v>
      </c>
      <c r="K43" s="32">
        <f t="shared" si="9"/>
        <v>9560</v>
      </c>
      <c r="L43" s="34">
        <f>IFERROR(('CALC | Main Engine'!N43+'CALC | Booster'!N43)*INDEX(MassUnitsTable[],MATCH($R$3,MassUnitsTable[Mass Units],0),2), "")</f>
        <v>4069.6752325000007</v>
      </c>
      <c r="M43" s="27">
        <f>IFERROR(('CALC | Main Engine'!O43+'CALC | Booster'!O43)*INDEX(MassUnitsTable[],MATCH($R$3,MassUnitsTable[Mass Units],0),2), "")</f>
        <v>3356.6098211862877</v>
      </c>
      <c r="N43" s="27">
        <f>IFERROR(('CALC | Main Engine'!P43+'CALC | Booster'!P43)*INDEX(MassUnitsTable[],MATCH($R$3,MassUnitsTable[Mass Units],0),2), "")</f>
        <v>7.4798401320293673</v>
      </c>
      <c r="O43" s="27">
        <f>IFERROR(('CALC | Main Engine'!Q43+'CALC | Booster'!Q43)*INDEX(MassUnitsTable[],MATCH($R$3,MassUnitsTable[Mass Units],0),2), "")</f>
        <v>2456.9426000000003</v>
      </c>
      <c r="P43" s="27">
        <f>IFERROR(('CALC | Main Engine'!R43+'CALC | Booster'!R43)*INDEX(MassUnitsTable[],MATCH($R$3,MassUnitsTable[Mass Units],0),2), "")</f>
        <v>1754.9590000000001</v>
      </c>
      <c r="Q43" s="27">
        <f>IFERROR(('CALC | Main Engine'!S43+'CALC | Booster'!S43)*INDEX(MassUnitsTable[],MATCH($R$3,MassUnitsTable[Mass Units],0),2), "")</f>
        <v>103.44461043038935</v>
      </c>
      <c r="R43" s="32">
        <f>IFERROR(('CALC | Main Engine'!T43+'CALC | Booster'!T43)*INDEX(MassUnitsTable[],MATCH($R$3,MassUnitsTable[Mass Units],0),2), "")</f>
        <v>8.1626000000000012</v>
      </c>
      <c r="S43" s="10"/>
    </row>
    <row r="44" spans="1:19" x14ac:dyDescent="0.25">
      <c r="A44" s="10"/>
      <c r="B44" s="4" t="str">
        <f t="shared" si="5"/>
        <v>STS-124</v>
      </c>
      <c r="C44" s="5" t="str">
        <f t="shared" si="6"/>
        <v>Space Shuttle</v>
      </c>
      <c r="D44" s="5" t="str">
        <f t="shared" si="7"/>
        <v>Launch</v>
      </c>
      <c r="E44" s="5">
        <f t="shared" si="8"/>
        <v>1</v>
      </c>
      <c r="F44" s="5">
        <f>'CALC | Main Engine'!$B44</f>
        <v>37</v>
      </c>
      <c r="G44" s="27">
        <f>'CALC | Main Engine'!$C44</f>
        <v>15024</v>
      </c>
      <c r="H44" s="6">
        <f>'CALC | Main Engine'!$E44</f>
        <v>1</v>
      </c>
      <c r="I44" s="34">
        <f>IFERROR('CALC | Main Engine'!$F44*INDEX(MassUnitsTable[],MATCH($R$3,MassUnitsTable[Mass Units],0),2), "")</f>
        <v>1397.4</v>
      </c>
      <c r="J44" s="27">
        <f>IFERROR('CALC | Booster'!$F44*INDEX(MassUnitsTable[],MATCH($R$3,MassUnitsTable[Mass Units],0),2), "")</f>
        <v>8162.6</v>
      </c>
      <c r="K44" s="32">
        <f t="shared" si="9"/>
        <v>9560</v>
      </c>
      <c r="L44" s="34">
        <f>IFERROR(('CALC | Main Engine'!N44+'CALC | Booster'!N44)*INDEX(MassUnitsTable[],MATCH($R$3,MassUnitsTable[Mass Units],0),2), "")</f>
        <v>4069.6752325000007</v>
      </c>
      <c r="M44" s="27">
        <f>IFERROR(('CALC | Main Engine'!O44+'CALC | Booster'!O44)*INDEX(MassUnitsTable[],MATCH($R$3,MassUnitsTable[Mass Units],0),2), "")</f>
        <v>3356.3787381782267</v>
      </c>
      <c r="N44" s="27">
        <f>IFERROR(('CALC | Main Engine'!P44+'CALC | Booster'!P44)*INDEX(MassUnitsTable[],MATCH($R$3,MassUnitsTable[Mass Units],0),2), "")</f>
        <v>7.6269148179641864</v>
      </c>
      <c r="O44" s="27">
        <f>IFERROR(('CALC | Main Engine'!Q44+'CALC | Booster'!Q44)*INDEX(MassUnitsTable[],MATCH($R$3,MassUnitsTable[Mass Units],0),2), "")</f>
        <v>2456.9426000000003</v>
      </c>
      <c r="P44" s="27">
        <f>IFERROR(('CALC | Main Engine'!R44+'CALC | Booster'!R44)*INDEX(MassUnitsTable[],MATCH($R$3,MassUnitsTable[Mass Units],0),2), "")</f>
        <v>1754.9590000000001</v>
      </c>
      <c r="Q44" s="27">
        <f>IFERROR(('CALC | Main Engine'!S44+'CALC | Booster'!S44)*INDEX(MassUnitsTable[],MATCH($R$3,MassUnitsTable[Mass Units],0),2), "")</f>
        <v>95.916050653052281</v>
      </c>
      <c r="R44" s="32">
        <f>IFERROR(('CALC | Main Engine'!T44+'CALC | Booster'!T44)*INDEX(MassUnitsTable[],MATCH($R$3,MassUnitsTable[Mass Units],0),2), "")</f>
        <v>8.1626000000000012</v>
      </c>
      <c r="S44" s="10"/>
    </row>
    <row r="45" spans="1:19" x14ac:dyDescent="0.25">
      <c r="A45" s="10"/>
      <c r="B45" s="4" t="str">
        <f t="shared" si="5"/>
        <v>STS-124</v>
      </c>
      <c r="C45" s="5" t="str">
        <f t="shared" si="6"/>
        <v>Space Shuttle</v>
      </c>
      <c r="D45" s="5" t="str">
        <f t="shared" si="7"/>
        <v>Launch</v>
      </c>
      <c r="E45" s="5">
        <f t="shared" si="8"/>
        <v>1</v>
      </c>
      <c r="F45" s="5">
        <f>'CALC | Main Engine'!$B45</f>
        <v>38</v>
      </c>
      <c r="G45" s="27">
        <f>'CALC | Main Engine'!$C45</f>
        <v>15807.5</v>
      </c>
      <c r="H45" s="6">
        <f>'CALC | Main Engine'!$E45</f>
        <v>1</v>
      </c>
      <c r="I45" s="34">
        <f>IFERROR('CALC | Main Engine'!$F45*INDEX(MassUnitsTable[],MATCH($R$3,MassUnitsTable[Mass Units],0),2), "")</f>
        <v>1397.4</v>
      </c>
      <c r="J45" s="27">
        <f>IFERROR('CALC | Booster'!$F45*INDEX(MassUnitsTable[],MATCH($R$3,MassUnitsTable[Mass Units],0),2), "")</f>
        <v>8162.6</v>
      </c>
      <c r="K45" s="32">
        <f t="shared" si="9"/>
        <v>9560</v>
      </c>
      <c r="L45" s="34">
        <f>IFERROR(('CALC | Main Engine'!N45+'CALC | Booster'!N45)*INDEX(MassUnitsTable[],MATCH($R$3,MassUnitsTable[Mass Units],0),2), "")</f>
        <v>4069.6752325000007</v>
      </c>
      <c r="M45" s="27">
        <f>IFERROR(('CALC | Main Engine'!O45+'CALC | Booster'!O45)*INDEX(MassUnitsTable[],MATCH($R$3,MassUnitsTable[Mass Units],0),2), "")</f>
        <v>3356.1854582287324</v>
      </c>
      <c r="N45" s="27">
        <f>IFERROR(('CALC | Main Engine'!P45+'CALC | Booster'!P45)*INDEX(MassUnitsTable[],MATCH($R$3,MassUnitsTable[Mass Units],0),2), "")</f>
        <v>7.7499294355589736</v>
      </c>
      <c r="O45" s="27">
        <f>IFERROR(('CALC | Main Engine'!Q45+'CALC | Booster'!Q45)*INDEX(MassUnitsTable[],MATCH($R$3,MassUnitsTable[Mass Units],0),2), "")</f>
        <v>2456.9426000000003</v>
      </c>
      <c r="P45" s="27">
        <f>IFERROR(('CALC | Main Engine'!R45+'CALC | Booster'!R45)*INDEX(MassUnitsTable[],MATCH($R$3,MassUnitsTable[Mass Units],0),2), "")</f>
        <v>1754.9590000000001</v>
      </c>
      <c r="Q45" s="27">
        <f>IFERROR(('CALC | Main Engine'!S45+'CALC | Booster'!S45)*INDEX(MassUnitsTable[],MATCH($R$3,MassUnitsTable[Mass Units],0),2), "")</f>
        <v>90.141668621077429</v>
      </c>
      <c r="R45" s="32">
        <f>IFERROR(('CALC | Main Engine'!T45+'CALC | Booster'!T45)*INDEX(MassUnitsTable[],MATCH($R$3,MassUnitsTable[Mass Units],0),2), "")</f>
        <v>8.1626000000000012</v>
      </c>
      <c r="S45" s="10"/>
    </row>
    <row r="46" spans="1:19" x14ac:dyDescent="0.25">
      <c r="A46" s="10"/>
      <c r="B46" s="4" t="str">
        <f t="shared" si="5"/>
        <v>STS-124</v>
      </c>
      <c r="C46" s="5" t="str">
        <f t="shared" si="6"/>
        <v>Space Shuttle</v>
      </c>
      <c r="D46" s="5" t="str">
        <f t="shared" si="7"/>
        <v>Launch</v>
      </c>
      <c r="E46" s="5">
        <f t="shared" si="8"/>
        <v>1</v>
      </c>
      <c r="F46" s="5">
        <f>'CALC | Main Engine'!$B46</f>
        <v>39</v>
      </c>
      <c r="G46" s="27">
        <f>'CALC | Main Engine'!$C46</f>
        <v>16605.5</v>
      </c>
      <c r="H46" s="6">
        <f>'CALC | Main Engine'!$E46</f>
        <v>1</v>
      </c>
      <c r="I46" s="34">
        <f>IFERROR('CALC | Main Engine'!$F46*INDEX(MassUnitsTable[],MATCH($R$3,MassUnitsTable[Mass Units],0),2), "")</f>
        <v>1397.4</v>
      </c>
      <c r="J46" s="27">
        <f>IFERROR('CALC | Booster'!$F46*INDEX(MassUnitsTable[],MATCH($R$3,MassUnitsTable[Mass Units],0),2), "")</f>
        <v>8162.6</v>
      </c>
      <c r="K46" s="32">
        <f t="shared" si="9"/>
        <v>9560</v>
      </c>
      <c r="L46" s="34">
        <f>IFERROR(('CALC | Main Engine'!N46+'CALC | Booster'!N46)*INDEX(MassUnitsTable[],MATCH($R$3,MassUnitsTable[Mass Units],0),2), "")</f>
        <v>4069.6752325000007</v>
      </c>
      <c r="M46" s="27">
        <f>IFERROR(('CALC | Main Engine'!O46+'CALC | Booster'!O46)*INDEX(MassUnitsTable[],MATCH($R$3,MassUnitsTable[Mass Units],0),2), "")</f>
        <v>3355.9853964989643</v>
      </c>
      <c r="N46" s="27">
        <f>IFERROR(('CALC | Main Engine'!P46+'CALC | Booster'!P46)*INDEX(MassUnitsTable[],MATCH($R$3,MassUnitsTable[Mass Units],0),2), "")</f>
        <v>7.8772603731302659</v>
      </c>
      <c r="O46" s="27">
        <f>IFERROR(('CALC | Main Engine'!Q46+'CALC | Booster'!Q46)*INDEX(MassUnitsTable[],MATCH($R$3,MassUnitsTable[Mass Units],0),2), "")</f>
        <v>2456.9426000000003</v>
      </c>
      <c r="P46" s="27">
        <f>IFERROR(('CALC | Main Engine'!R46+'CALC | Booster'!R46)*INDEX(MassUnitsTable[],MATCH($R$3,MassUnitsTable[Mass Units],0),2), "")</f>
        <v>1754.9590000000001</v>
      </c>
      <c r="Q46" s="27">
        <f>IFERROR(('CALC | Main Engine'!S46+'CALC | Booster'!S46)*INDEX(MassUnitsTable[],MATCH($R$3,MassUnitsTable[Mass Units],0),2), "")</f>
        <v>84.617628916328385</v>
      </c>
      <c r="R46" s="32">
        <f>IFERROR(('CALC | Main Engine'!T46+'CALC | Booster'!T46)*INDEX(MassUnitsTable[],MATCH($R$3,MassUnitsTable[Mass Units],0),2), "")</f>
        <v>8.1626000000000012</v>
      </c>
      <c r="S46" s="10"/>
    </row>
    <row r="47" spans="1:19" x14ac:dyDescent="0.25">
      <c r="A47" s="10"/>
      <c r="B47" s="4" t="str">
        <f t="shared" si="5"/>
        <v>STS-124</v>
      </c>
      <c r="C47" s="5" t="str">
        <f t="shared" si="6"/>
        <v>Space Shuttle</v>
      </c>
      <c r="D47" s="5" t="str">
        <f t="shared" si="7"/>
        <v>Launch</v>
      </c>
      <c r="E47" s="5">
        <f t="shared" si="8"/>
        <v>1</v>
      </c>
      <c r="F47" s="5">
        <f>'CALC | Main Engine'!$B47</f>
        <v>40</v>
      </c>
      <c r="G47" s="27">
        <f>'CALC | Main Engine'!$C47</f>
        <v>17417</v>
      </c>
      <c r="H47" s="6">
        <f>'CALC | Main Engine'!$E47</f>
        <v>1</v>
      </c>
      <c r="I47" s="34">
        <f>IFERROR('CALC | Main Engine'!$F47*INDEX(MassUnitsTable[],MATCH($R$3,MassUnitsTable[Mass Units],0),2), "")</f>
        <v>1397.4</v>
      </c>
      <c r="J47" s="27">
        <f>IFERROR('CALC | Booster'!$F47*INDEX(MassUnitsTable[],MATCH($R$3,MassUnitsTable[Mass Units],0),2), "")</f>
        <v>8162.6</v>
      </c>
      <c r="K47" s="32">
        <f t="shared" si="9"/>
        <v>9560</v>
      </c>
      <c r="L47" s="34">
        <f>IFERROR(('CALC | Main Engine'!N47+'CALC | Booster'!N47)*INDEX(MassUnitsTable[],MATCH($R$3,MassUnitsTable[Mass Units],0),2), "")</f>
        <v>4069.6752325000007</v>
      </c>
      <c r="M47" s="27">
        <f>IFERROR(('CALC | Main Engine'!O47+'CALC | Booster'!O47)*INDEX(MassUnitsTable[],MATCH($R$3,MassUnitsTable[Mass Units],0),2), "")</f>
        <v>3355.7785790702001</v>
      </c>
      <c r="N47" s="27">
        <f>IFERROR(('CALC | Main Engine'!P47+'CALC | Booster'!P47)*INDEX(MassUnitsTable[],MATCH($R$3,MassUnitsTable[Mass Units],0),2), "")</f>
        <v>8.0088910310329027</v>
      </c>
      <c r="O47" s="27">
        <f>IFERROR(('CALC | Main Engine'!Q47+'CALC | Booster'!Q47)*INDEX(MassUnitsTable[],MATCH($R$3,MassUnitsTable[Mass Units],0),2), "")</f>
        <v>2456.9426000000003</v>
      </c>
      <c r="P47" s="27">
        <f>IFERROR(('CALC | Main Engine'!R47+'CALC | Booster'!R47)*INDEX(MassUnitsTable[],MATCH($R$3,MassUnitsTable[Mass Units],0),2), "")</f>
        <v>1754.9590000000001</v>
      </c>
      <c r="Q47" s="27">
        <f>IFERROR(('CALC | Main Engine'!S47+'CALC | Booster'!S47)*INDEX(MassUnitsTable[],MATCH($R$3,MassUnitsTable[Mass Units],0),2), "")</f>
        <v>79.347177218187227</v>
      </c>
      <c r="R47" s="32">
        <f>IFERROR(('CALC | Main Engine'!T47+'CALC | Booster'!T47)*INDEX(MassUnitsTable[],MATCH($R$3,MassUnitsTable[Mass Units],0),2), "")</f>
        <v>8.1626000000000012</v>
      </c>
      <c r="S47" s="10"/>
    </row>
    <row r="48" spans="1:19" x14ac:dyDescent="0.25">
      <c r="A48" s="10"/>
      <c r="B48" s="4" t="str">
        <f t="shared" si="5"/>
        <v>STS-124</v>
      </c>
      <c r="C48" s="5" t="str">
        <f t="shared" si="6"/>
        <v>Space Shuttle</v>
      </c>
      <c r="D48" s="5" t="str">
        <f t="shared" si="7"/>
        <v>Launch</v>
      </c>
      <c r="E48" s="5">
        <f t="shared" si="8"/>
        <v>1</v>
      </c>
      <c r="F48" s="5">
        <f>'CALC | Main Engine'!$B48</f>
        <v>41</v>
      </c>
      <c r="G48" s="27">
        <f>'CALC | Main Engine'!$C48</f>
        <v>18242</v>
      </c>
      <c r="H48" s="6">
        <f>'CALC | Main Engine'!$E48</f>
        <v>1</v>
      </c>
      <c r="I48" s="34">
        <f>IFERROR('CALC | Main Engine'!$F48*INDEX(MassUnitsTable[],MATCH($R$3,MassUnitsTable[Mass Units],0),2), "")</f>
        <v>1397.4</v>
      </c>
      <c r="J48" s="27">
        <f>IFERROR('CALC | Booster'!$F48*INDEX(MassUnitsTable[],MATCH($R$3,MassUnitsTable[Mass Units],0),2), "")</f>
        <v>8162.6</v>
      </c>
      <c r="K48" s="32">
        <f t="shared" si="9"/>
        <v>9560</v>
      </c>
      <c r="L48" s="34">
        <f>IFERROR(('CALC | Main Engine'!N48+'CALC | Booster'!N48)*INDEX(MassUnitsTable[],MATCH($R$3,MassUnitsTable[Mass Units],0),2), "")</f>
        <v>4069.6752325000007</v>
      </c>
      <c r="M48" s="27">
        <f>IFERROR(('CALC | Main Engine'!O48+'CALC | Booster'!O48)*INDEX(MassUnitsTable[],MATCH($R$3,MassUnitsTable[Mass Units],0),2), "")</f>
        <v>3355.5647780490194</v>
      </c>
      <c r="N48" s="27">
        <f>IFERROR(('CALC | Main Engine'!P48+'CALC | Booster'!P48)*INDEX(MassUnitsTable[],MATCH($R$3,MassUnitsTable[Mass Units],0),2), "")</f>
        <v>8.1449664539143214</v>
      </c>
      <c r="O48" s="27">
        <f>IFERROR(('CALC | Main Engine'!Q48+'CALC | Booster'!Q48)*INDEX(MassUnitsTable[],MATCH($R$3,MassUnitsTable[Mass Units],0),2), "")</f>
        <v>2456.9426000000003</v>
      </c>
      <c r="P48" s="27">
        <f>IFERROR(('CALC | Main Engine'!R48+'CALC | Booster'!R48)*INDEX(MassUnitsTable[],MATCH($R$3,MassUnitsTable[Mass Units],0),2), "")</f>
        <v>1754.9590000000001</v>
      </c>
      <c r="Q48" s="27">
        <f>IFERROR(('CALC | Main Engine'!S48+'CALC | Booster'!S48)*INDEX(MassUnitsTable[],MATCH($R$3,MassUnitsTable[Mass Units],0),2), "")</f>
        <v>74.325438789756575</v>
      </c>
      <c r="R48" s="32">
        <f>IFERROR(('CALC | Main Engine'!T48+'CALC | Booster'!T48)*INDEX(MassUnitsTable[],MATCH($R$3,MassUnitsTable[Mass Units],0),2), "")</f>
        <v>8.1626000000000012</v>
      </c>
      <c r="S48" s="10"/>
    </row>
    <row r="49" spans="1:19" x14ac:dyDescent="0.25">
      <c r="A49" s="10"/>
      <c r="B49" s="4" t="str">
        <f t="shared" si="5"/>
        <v>STS-124</v>
      </c>
      <c r="C49" s="5" t="str">
        <f t="shared" si="6"/>
        <v>Space Shuttle</v>
      </c>
      <c r="D49" s="5" t="str">
        <f t="shared" si="7"/>
        <v>Launch</v>
      </c>
      <c r="E49" s="5">
        <f t="shared" si="8"/>
        <v>1</v>
      </c>
      <c r="F49" s="5">
        <f>'CALC | Main Engine'!$B49</f>
        <v>42</v>
      </c>
      <c r="G49" s="27">
        <f>'CALC | Main Engine'!$C49</f>
        <v>19081</v>
      </c>
      <c r="H49" s="6">
        <f>'CALC | Main Engine'!$E49</f>
        <v>1</v>
      </c>
      <c r="I49" s="34">
        <f>IFERROR('CALC | Main Engine'!$F49*INDEX(MassUnitsTable[],MATCH($R$3,MassUnitsTable[Mass Units],0),2), "")</f>
        <v>1397.4</v>
      </c>
      <c r="J49" s="27">
        <f>IFERROR('CALC | Booster'!$F49*INDEX(MassUnitsTable[],MATCH($R$3,MassUnitsTable[Mass Units],0),2), "")</f>
        <v>8162.6</v>
      </c>
      <c r="K49" s="32">
        <f t="shared" si="9"/>
        <v>9560</v>
      </c>
      <c r="L49" s="34">
        <f>IFERROR(('CALC | Main Engine'!N49+'CALC | Booster'!N49)*INDEX(MassUnitsTable[],MATCH($R$3,MassUnitsTable[Mass Units],0),2), "")</f>
        <v>4069.6752325000007</v>
      </c>
      <c r="M49" s="27">
        <f>IFERROR(('CALC | Main Engine'!O49+'CALC | Booster'!O49)*INDEX(MassUnitsTable[],MATCH($R$3,MassUnitsTable[Mass Units],0),2), "")</f>
        <v>3355.3436229477516</v>
      </c>
      <c r="N49" s="27">
        <f>IFERROR(('CALC | Main Engine'!P49+'CALC | Booster'!P49)*INDEX(MassUnitsTable[],MATCH($R$3,MassUnitsTable[Mass Units],0),2), "")</f>
        <v>8.2857224417075752</v>
      </c>
      <c r="O49" s="27">
        <f>IFERROR(('CALC | Main Engine'!Q49+'CALC | Booster'!Q49)*INDEX(MassUnitsTable[],MATCH($R$3,MassUnitsTable[Mass Units],0),2), "")</f>
        <v>2456.9426000000003</v>
      </c>
      <c r="P49" s="27">
        <f>IFERROR(('CALC | Main Engine'!R49+'CALC | Booster'!R49)*INDEX(MassUnitsTable[],MATCH($R$3,MassUnitsTable[Mass Units],0),2), "")</f>
        <v>1754.9590000000001</v>
      </c>
      <c r="Q49" s="27">
        <f>IFERROR(('CALC | Main Engine'!S49+'CALC | Booster'!S49)*INDEX(MassUnitsTable[],MATCH($R$3,MassUnitsTable[Mass Units],0),2), "")</f>
        <v>69.544316756465861</v>
      </c>
      <c r="R49" s="32">
        <f>IFERROR(('CALC | Main Engine'!T49+'CALC | Booster'!T49)*INDEX(MassUnitsTable[],MATCH($R$3,MassUnitsTable[Mass Units],0),2), "")</f>
        <v>8.1626000000000012</v>
      </c>
      <c r="S49" s="10"/>
    </row>
    <row r="50" spans="1:19" x14ac:dyDescent="0.25">
      <c r="A50" s="10"/>
      <c r="B50" s="4" t="str">
        <f t="shared" si="5"/>
        <v>STS-124</v>
      </c>
      <c r="C50" s="5" t="str">
        <f t="shared" si="6"/>
        <v>Space Shuttle</v>
      </c>
      <c r="D50" s="5" t="str">
        <f t="shared" si="7"/>
        <v>Launch</v>
      </c>
      <c r="E50" s="5">
        <f t="shared" si="8"/>
        <v>1</v>
      </c>
      <c r="F50" s="5">
        <f>'CALC | Main Engine'!$B50</f>
        <v>43</v>
      </c>
      <c r="G50" s="27">
        <f>'CALC | Main Engine'!$C50</f>
        <v>19933.5</v>
      </c>
      <c r="H50" s="6">
        <f>'CALC | Main Engine'!$E50</f>
        <v>1</v>
      </c>
      <c r="I50" s="34">
        <f>IFERROR('CALC | Main Engine'!$F50*INDEX(MassUnitsTable[],MATCH($R$3,MassUnitsTable[Mass Units],0),2), "")</f>
        <v>1397.4</v>
      </c>
      <c r="J50" s="27">
        <f>IFERROR('CALC | Booster'!$F50*INDEX(MassUnitsTable[],MATCH($R$3,MassUnitsTable[Mass Units],0),2), "")</f>
        <v>8162.6</v>
      </c>
      <c r="K50" s="32">
        <f t="shared" si="9"/>
        <v>9560</v>
      </c>
      <c r="L50" s="34">
        <f>IFERROR(('CALC | Main Engine'!N50+'CALC | Booster'!N50)*INDEX(MassUnitsTable[],MATCH($R$3,MassUnitsTable[Mass Units],0),2), "")</f>
        <v>4069.6752325000007</v>
      </c>
      <c r="M50" s="27">
        <f>IFERROR(('CALC | Main Engine'!O50+'CALC | Booster'!O50)*INDEX(MassUnitsTable[],MATCH($R$3,MassUnitsTable[Mass Units],0),2), "")</f>
        <v>3355.1149943738492</v>
      </c>
      <c r="N50" s="27">
        <f>IFERROR(('CALC | Main Engine'!P50+'CALC | Booster'!P50)*INDEX(MassUnitsTable[],MATCH($R$3,MassUnitsTable[Mass Units],0),2), "")</f>
        <v>8.4312349827827369</v>
      </c>
      <c r="O50" s="27">
        <f>IFERROR(('CALC | Main Engine'!Q50+'CALC | Booster'!Q50)*INDEX(MassUnitsTable[],MATCH($R$3,MassUnitsTable[Mass Units],0),2), "")</f>
        <v>2456.9426000000003</v>
      </c>
      <c r="P50" s="27">
        <f>IFERROR(('CALC | Main Engine'!R50+'CALC | Booster'!R50)*INDEX(MassUnitsTable[],MATCH($R$3,MassUnitsTable[Mass Units],0),2), "")</f>
        <v>1754.9590000000001</v>
      </c>
      <c r="Q50" s="27">
        <f>IFERROR(('CALC | Main Engine'!S50+'CALC | Booster'!S50)*INDEX(MassUnitsTable[],MATCH($R$3,MassUnitsTable[Mass Units],0),2), "")</f>
        <v>65.001170701762447</v>
      </c>
      <c r="R50" s="32">
        <f>IFERROR(('CALC | Main Engine'!T50+'CALC | Booster'!T50)*INDEX(MassUnitsTable[],MATCH($R$3,MassUnitsTable[Mass Units],0),2), "")</f>
        <v>8.1626000000000012</v>
      </c>
      <c r="S50" s="10"/>
    </row>
    <row r="51" spans="1:19" x14ac:dyDescent="0.25">
      <c r="A51" s="10"/>
      <c r="B51" s="4" t="str">
        <f t="shared" si="5"/>
        <v>STS-124</v>
      </c>
      <c r="C51" s="5" t="str">
        <f t="shared" si="6"/>
        <v>Space Shuttle</v>
      </c>
      <c r="D51" s="5" t="str">
        <f t="shared" si="7"/>
        <v>Launch</v>
      </c>
      <c r="E51" s="5">
        <f t="shared" si="8"/>
        <v>1</v>
      </c>
      <c r="F51" s="5">
        <f>'CALC | Main Engine'!$B51</f>
        <v>44</v>
      </c>
      <c r="G51" s="27">
        <f>'CALC | Main Engine'!$C51</f>
        <v>20799</v>
      </c>
      <c r="H51" s="6">
        <f>'CALC | Main Engine'!$E51</f>
        <v>1</v>
      </c>
      <c r="I51" s="34">
        <f>IFERROR('CALC | Main Engine'!$F51*INDEX(MassUnitsTable[],MATCH($R$3,MassUnitsTable[Mass Units],0),2), "")</f>
        <v>1397.4</v>
      </c>
      <c r="J51" s="27">
        <f>IFERROR('CALC | Booster'!$F51*INDEX(MassUnitsTable[],MATCH($R$3,MassUnitsTable[Mass Units],0),2), "")</f>
        <v>8162.6</v>
      </c>
      <c r="K51" s="32">
        <f t="shared" si="9"/>
        <v>9560</v>
      </c>
      <c r="L51" s="34">
        <f>IFERROR(('CALC | Main Engine'!N51+'CALC | Booster'!N51)*INDEX(MassUnitsTable[],MATCH($R$3,MassUnitsTable[Mass Units],0),2), "")</f>
        <v>4069.6752325000007</v>
      </c>
      <c r="M51" s="27">
        <f>IFERROR(('CALC | Main Engine'!O51+'CALC | Booster'!O51)*INDEX(MassUnitsTable[],MATCH($R$3,MassUnitsTable[Mass Units],0),2), "")</f>
        <v>3354.8787715693088</v>
      </c>
      <c r="N51" s="27">
        <f>IFERROR(('CALC | Main Engine'!P51+'CALC | Booster'!P51)*INDEX(MassUnitsTable[],MATCH($R$3,MassUnitsTable[Mass Units],0),2), "")</f>
        <v>8.5815809345684304</v>
      </c>
      <c r="O51" s="27">
        <f>IFERROR(('CALC | Main Engine'!Q51+'CALC | Booster'!Q51)*INDEX(MassUnitsTable[],MATCH($R$3,MassUnitsTable[Mass Units],0),2), "")</f>
        <v>2456.9426000000003</v>
      </c>
      <c r="P51" s="27">
        <f>IFERROR(('CALC | Main Engine'!R51+'CALC | Booster'!R51)*INDEX(MassUnitsTable[],MATCH($R$3,MassUnitsTable[Mass Units],0),2), "")</f>
        <v>1754.9590000000001</v>
      </c>
      <c r="Q51" s="27">
        <f>IFERROR(('CALC | Main Engine'!S51+'CALC | Booster'!S51)*INDEX(MassUnitsTable[],MATCH($R$3,MassUnitsTable[Mass Units],0),2), "")</f>
        <v>60.692257508617828</v>
      </c>
      <c r="R51" s="32">
        <f>IFERROR(('CALC | Main Engine'!T51+'CALC | Booster'!T51)*INDEX(MassUnitsTable[],MATCH($R$3,MassUnitsTable[Mass Units],0),2), "")</f>
        <v>8.1626000000000012</v>
      </c>
      <c r="S51" s="10"/>
    </row>
    <row r="52" spans="1:19" x14ac:dyDescent="0.25">
      <c r="A52" s="10"/>
      <c r="B52" s="4" t="str">
        <f t="shared" si="5"/>
        <v>STS-124</v>
      </c>
      <c r="C52" s="5" t="str">
        <f t="shared" si="6"/>
        <v>Space Shuttle</v>
      </c>
      <c r="D52" s="5" t="str">
        <f t="shared" si="7"/>
        <v>Launch</v>
      </c>
      <c r="E52" s="5">
        <f t="shared" si="8"/>
        <v>1</v>
      </c>
      <c r="F52" s="5">
        <f>'CALC | Main Engine'!$B52</f>
        <v>45</v>
      </c>
      <c r="G52" s="27">
        <f>'CALC | Main Engine'!$C52</f>
        <v>21677</v>
      </c>
      <c r="H52" s="6">
        <f>'CALC | Main Engine'!$E52</f>
        <v>1</v>
      </c>
      <c r="I52" s="34">
        <f>IFERROR('CALC | Main Engine'!$F52*INDEX(MassUnitsTable[],MATCH($R$3,MassUnitsTable[Mass Units],0),2), "")</f>
        <v>1397.4</v>
      </c>
      <c r="J52" s="27">
        <f>IFERROR('CALC | Booster'!$F52*INDEX(MassUnitsTable[],MATCH($R$3,MassUnitsTable[Mass Units],0),2), "")</f>
        <v>8162.6</v>
      </c>
      <c r="K52" s="32">
        <f t="shared" si="9"/>
        <v>9560</v>
      </c>
      <c r="L52" s="34">
        <f>IFERROR(('CALC | Main Engine'!N52+'CALC | Booster'!N52)*INDEX(MassUnitsTable[],MATCH($R$3,MassUnitsTable[Mass Units],0),2), "")</f>
        <v>4069.6752325000007</v>
      </c>
      <c r="M52" s="27">
        <f>IFERROR(('CALC | Main Engine'!O52+'CALC | Booster'!O52)*INDEX(MassUnitsTable[],MATCH($R$3,MassUnitsTable[Mass Units],0),2), "")</f>
        <v>3354.6348327205078</v>
      </c>
      <c r="N52" s="27">
        <f>IFERROR(('CALC | Main Engine'!P52+'CALC | Booster'!P52)*INDEX(MassUnitsTable[],MATCH($R$3,MassUnitsTable[Mass Units],0),2), "")</f>
        <v>8.7368378263480491</v>
      </c>
      <c r="O52" s="27">
        <f>IFERROR(('CALC | Main Engine'!Q52+'CALC | Booster'!Q52)*INDEX(MassUnitsTable[],MATCH($R$3,MassUnitsTable[Mass Units],0),2), "")</f>
        <v>2456.9426000000003</v>
      </c>
      <c r="P52" s="27">
        <f>IFERROR(('CALC | Main Engine'!R52+'CALC | Booster'!R52)*INDEX(MassUnitsTable[],MATCH($R$3,MassUnitsTable[Mass Units],0),2), "")</f>
        <v>1754.9590000000001</v>
      </c>
      <c r="Q52" s="27">
        <f>IFERROR(('CALC | Main Engine'!S52+'CALC | Booster'!S52)*INDEX(MassUnitsTable[],MATCH($R$3,MassUnitsTable[Mass Units],0),2), "")</f>
        <v>56.612872717968628</v>
      </c>
      <c r="R52" s="32">
        <f>IFERROR(('CALC | Main Engine'!T52+'CALC | Booster'!T52)*INDEX(MassUnitsTable[],MATCH($R$3,MassUnitsTable[Mass Units],0),2), "")</f>
        <v>8.1626000000000012</v>
      </c>
      <c r="S52" s="10"/>
    </row>
    <row r="53" spans="1:19" x14ac:dyDescent="0.25">
      <c r="A53" s="10"/>
      <c r="B53" s="4" t="str">
        <f t="shared" si="5"/>
        <v>STS-124</v>
      </c>
      <c r="C53" s="5" t="str">
        <f t="shared" si="6"/>
        <v>Space Shuttle</v>
      </c>
      <c r="D53" s="5" t="str">
        <f t="shared" si="7"/>
        <v>Launch</v>
      </c>
      <c r="E53" s="5">
        <f t="shared" si="8"/>
        <v>1</v>
      </c>
      <c r="F53" s="5">
        <f>'CALC | Main Engine'!$B53</f>
        <v>46</v>
      </c>
      <c r="G53" s="27">
        <f>'CALC | Main Engine'!$C53</f>
        <v>22568</v>
      </c>
      <c r="H53" s="6">
        <f>'CALC | Main Engine'!$E53</f>
        <v>1</v>
      </c>
      <c r="I53" s="34">
        <f>IFERROR('CALC | Main Engine'!$F53*INDEX(MassUnitsTable[],MATCH($R$3,MassUnitsTable[Mass Units],0),2), "")</f>
        <v>1397.4</v>
      </c>
      <c r="J53" s="27">
        <f>IFERROR('CALC | Booster'!$F53*INDEX(MassUnitsTable[],MATCH($R$3,MassUnitsTable[Mass Units],0),2), "")</f>
        <v>8162.6</v>
      </c>
      <c r="K53" s="32">
        <f t="shared" si="9"/>
        <v>9560</v>
      </c>
      <c r="L53" s="34">
        <f>IFERROR(('CALC | Main Engine'!N53+'CALC | Booster'!N53)*INDEX(MassUnitsTable[],MATCH($R$3,MassUnitsTable[Mass Units],0),2), "")</f>
        <v>4069.6752325000007</v>
      </c>
      <c r="M53" s="27">
        <f>IFERROR(('CALC | Main Engine'!O53+'CALC | Booster'!O53)*INDEX(MassUnitsTable[],MATCH($R$3,MassUnitsTable[Mass Units],0),2), "")</f>
        <v>3354.3827698070672</v>
      </c>
      <c r="N53" s="27">
        <f>IFERROR(('CALC | Main Engine'!P53+'CALC | Booster'!P53)*INDEX(MassUnitsTable[],MATCH($R$3,MassUnitsTable[Mass Units],0),2), "")</f>
        <v>8.897265346056356</v>
      </c>
      <c r="O53" s="27">
        <f>IFERROR(('CALC | Main Engine'!Q53+'CALC | Booster'!Q53)*INDEX(MassUnitsTable[],MATCH($R$3,MassUnitsTable[Mass Units],0),2), "")</f>
        <v>2456.9426000000003</v>
      </c>
      <c r="P53" s="27">
        <f>IFERROR(('CALC | Main Engine'!R53+'CALC | Booster'!R53)*INDEX(MassUnitsTable[],MATCH($R$3,MassUnitsTable[Mass Units],0),2), "")</f>
        <v>1754.9590000000001</v>
      </c>
      <c r="Q53" s="27">
        <f>IFERROR(('CALC | Main Engine'!S53+'CALC | Booster'!S53)*INDEX(MassUnitsTable[],MATCH($R$3,MassUnitsTable[Mass Units],0),2), "")</f>
        <v>52.753305005689967</v>
      </c>
      <c r="R53" s="32">
        <f>IFERROR(('CALC | Main Engine'!T53+'CALC | Booster'!T53)*INDEX(MassUnitsTable[],MATCH($R$3,MassUnitsTable[Mass Units],0),2), "")</f>
        <v>8.1626000000000012</v>
      </c>
      <c r="S53" s="10"/>
    </row>
    <row r="54" spans="1:19" x14ac:dyDescent="0.25">
      <c r="A54" s="10"/>
      <c r="B54" s="4" t="str">
        <f t="shared" si="5"/>
        <v>STS-124</v>
      </c>
      <c r="C54" s="5" t="str">
        <f t="shared" si="6"/>
        <v>Space Shuttle</v>
      </c>
      <c r="D54" s="5" t="str">
        <f t="shared" si="7"/>
        <v>Launch</v>
      </c>
      <c r="E54" s="5">
        <f t="shared" si="8"/>
        <v>1</v>
      </c>
      <c r="F54" s="5">
        <f>'CALC | Main Engine'!$B54</f>
        <v>47</v>
      </c>
      <c r="G54" s="27">
        <f>'CALC | Main Engine'!$C54</f>
        <v>23472</v>
      </c>
      <c r="H54" s="6">
        <f>'CALC | Main Engine'!$E54</f>
        <v>1</v>
      </c>
      <c r="I54" s="34">
        <f>IFERROR('CALC | Main Engine'!$F54*INDEX(MassUnitsTable[],MATCH($R$3,MassUnitsTable[Mass Units],0),2), "")</f>
        <v>1397.4</v>
      </c>
      <c r="J54" s="27">
        <f>IFERROR('CALC | Booster'!$F54*INDEX(MassUnitsTable[],MATCH($R$3,MassUnitsTable[Mass Units],0),2), "")</f>
        <v>8162.6</v>
      </c>
      <c r="K54" s="32">
        <f t="shared" si="9"/>
        <v>9560</v>
      </c>
      <c r="L54" s="34">
        <f>IFERROR(('CALC | Main Engine'!N54+'CALC | Booster'!N54)*INDEX(MassUnitsTable[],MATCH($R$3,MassUnitsTable[Mass Units],0),2), "")</f>
        <v>4069.6752325000007</v>
      </c>
      <c r="M54" s="27">
        <f>IFERROR(('CALC | Main Engine'!O54+'CALC | Booster'!O54)*INDEX(MassUnitsTable[],MATCH($R$3,MassUnitsTable[Mass Units],0),2), "")</f>
        <v>3354.1222985709123</v>
      </c>
      <c r="N54" s="27">
        <f>IFERROR(('CALC | Main Engine'!P54+'CALC | Booster'!P54)*INDEX(MassUnitsTable[],MATCH($R$3,MassUnitsTable[Mass Units],0),2), "")</f>
        <v>9.0630444120895746</v>
      </c>
      <c r="O54" s="27">
        <f>IFERROR(('CALC | Main Engine'!Q54+'CALC | Booster'!Q54)*INDEX(MassUnitsTable[],MATCH($R$3,MassUnitsTable[Mass Units],0),2), "")</f>
        <v>2456.9426000000003</v>
      </c>
      <c r="P54" s="27">
        <f>IFERROR(('CALC | Main Engine'!R54+'CALC | Booster'!R54)*INDEX(MassUnitsTable[],MATCH($R$3,MassUnitsTable[Mass Units],0),2), "")</f>
        <v>1754.9590000000001</v>
      </c>
      <c r="Q54" s="27">
        <f>IFERROR(('CALC | Main Engine'!S54+'CALC | Booster'!S54)*INDEX(MassUnitsTable[],MATCH($R$3,MassUnitsTable[Mass Units],0),2), "")</f>
        <v>49.106245805727106</v>
      </c>
      <c r="R54" s="32">
        <f>IFERROR(('CALC | Main Engine'!T54+'CALC | Booster'!T54)*INDEX(MassUnitsTable[],MATCH($R$3,MassUnitsTable[Mass Units],0),2), "")</f>
        <v>8.1626000000000012</v>
      </c>
      <c r="S54" s="10"/>
    </row>
    <row r="55" spans="1:19" x14ac:dyDescent="0.25">
      <c r="A55" s="10"/>
      <c r="B55" s="4" t="str">
        <f t="shared" si="5"/>
        <v>STS-124</v>
      </c>
      <c r="C55" s="5" t="str">
        <f t="shared" si="6"/>
        <v>Space Shuttle</v>
      </c>
      <c r="D55" s="5" t="str">
        <f t="shared" si="7"/>
        <v>Launch</v>
      </c>
      <c r="E55" s="5">
        <f t="shared" si="8"/>
        <v>1</v>
      </c>
      <c r="F55" s="5">
        <f>'CALC | Main Engine'!$B55</f>
        <v>48</v>
      </c>
      <c r="G55" s="27">
        <f>'CALC | Main Engine'!$C55</f>
        <v>24388</v>
      </c>
      <c r="H55" s="6">
        <f>'CALC | Main Engine'!$E55</f>
        <v>1</v>
      </c>
      <c r="I55" s="34">
        <f>IFERROR('CALC | Main Engine'!$F55*INDEX(MassUnitsTable[],MATCH($R$3,MassUnitsTable[Mass Units],0),2), "")</f>
        <v>1397.4</v>
      </c>
      <c r="J55" s="27">
        <f>IFERROR('CALC | Booster'!$F55*INDEX(MassUnitsTable[],MATCH($R$3,MassUnitsTable[Mass Units],0),2), "")</f>
        <v>8162.6</v>
      </c>
      <c r="K55" s="32">
        <f t="shared" si="9"/>
        <v>9560</v>
      </c>
      <c r="L55" s="34">
        <f>IFERROR(('CALC | Main Engine'!N55+'CALC | Booster'!N55)*INDEX(MassUnitsTable[],MATCH($R$3,MassUnitsTable[Mass Units],0),2), "")</f>
        <v>4069.6752325000007</v>
      </c>
      <c r="M55" s="27">
        <f>IFERROR(('CALC | Main Engine'!O55+'CALC | Booster'!O55)*INDEX(MassUnitsTable[],MATCH($R$3,MassUnitsTable[Mass Units],0),2), "")</f>
        <v>3353.8534190297182</v>
      </c>
      <c r="N55" s="27">
        <f>IFERROR(('CALC | Main Engine'!P55+'CALC | Booster'!P55)*INDEX(MassUnitsTable[],MATCH($R$3,MassUnitsTable[Mass Units],0),2), "")</f>
        <v>9.2341750131973459</v>
      </c>
      <c r="O55" s="27">
        <f>IFERROR(('CALC | Main Engine'!Q55+'CALC | Booster'!Q55)*INDEX(MassUnitsTable[],MATCH($R$3,MassUnitsTable[Mass Units],0),2), "")</f>
        <v>2456.9426000000003</v>
      </c>
      <c r="P55" s="27">
        <f>IFERROR(('CALC | Main Engine'!R55+'CALC | Booster'!R55)*INDEX(MassUnitsTable[],MATCH($R$3,MassUnitsTable[Mass Units],0),2), "")</f>
        <v>1754.9590000000001</v>
      </c>
      <c r="Q55" s="27">
        <f>IFERROR(('CALC | Main Engine'!S55+'CALC | Booster'!S55)*INDEX(MassUnitsTable[],MATCH($R$3,MassUnitsTable[Mass Units],0),2), "")</f>
        <v>45.667873532500124</v>
      </c>
      <c r="R55" s="32">
        <f>IFERROR(('CALC | Main Engine'!T55+'CALC | Booster'!T55)*INDEX(MassUnitsTable[],MATCH($R$3,MassUnitsTable[Mass Units],0),2), "")</f>
        <v>8.1626000000000012</v>
      </c>
      <c r="S55" s="10"/>
    </row>
    <row r="56" spans="1:19" x14ac:dyDescent="0.25">
      <c r="A56" s="10"/>
      <c r="B56" s="4" t="str">
        <f t="shared" si="5"/>
        <v>STS-124</v>
      </c>
      <c r="C56" s="5" t="str">
        <f t="shared" si="6"/>
        <v>Space Shuttle</v>
      </c>
      <c r="D56" s="5" t="str">
        <f t="shared" si="7"/>
        <v>Launch</v>
      </c>
      <c r="E56" s="5">
        <f t="shared" si="8"/>
        <v>1</v>
      </c>
      <c r="F56" s="5">
        <f>'CALC | Main Engine'!$B56</f>
        <v>49</v>
      </c>
      <c r="G56" s="27">
        <f>'CALC | Main Engine'!$C56</f>
        <v>25317</v>
      </c>
      <c r="H56" s="6">
        <f>'CALC | Main Engine'!$E56</f>
        <v>1</v>
      </c>
      <c r="I56" s="34">
        <f>IFERROR('CALC | Main Engine'!$F56*INDEX(MassUnitsTable[],MATCH($R$3,MassUnitsTable[Mass Units],0),2), "")</f>
        <v>1397.4</v>
      </c>
      <c r="J56" s="27">
        <f>IFERROR('CALC | Booster'!$F56*INDEX(MassUnitsTable[],MATCH($R$3,MassUnitsTable[Mass Units],0),2), "")</f>
        <v>8162.6</v>
      </c>
      <c r="K56" s="32">
        <f t="shared" si="9"/>
        <v>9560</v>
      </c>
      <c r="L56" s="34">
        <f>IFERROR(('CALC | Main Engine'!N56+'CALC | Booster'!N56)*INDEX(MassUnitsTable[],MATCH($R$3,MassUnitsTable[Mass Units],0),2), "")</f>
        <v>4069.6752325000007</v>
      </c>
      <c r="M56" s="27">
        <f>IFERROR(('CALC | Main Engine'!O56+'CALC | Booster'!O56)*INDEX(MassUnitsTable[],MATCH($R$3,MassUnitsTable[Mass Units],0),2), "")</f>
        <v>3353.5755374101882</v>
      </c>
      <c r="N56" s="27">
        <f>IFERROR(('CALC | Main Engine'!P56+'CALC | Booster'!P56)*INDEX(MassUnitsTable[],MATCH($R$3,MassUnitsTable[Mass Units],0),2), "")</f>
        <v>9.4110350612915408</v>
      </c>
      <c r="O56" s="27">
        <f>IFERROR(('CALC | Main Engine'!Q56+'CALC | Booster'!Q56)*INDEX(MassUnitsTable[],MATCH($R$3,MassUnitsTable[Mass Units],0),2), "")</f>
        <v>2456.9426000000003</v>
      </c>
      <c r="P56" s="27">
        <f>IFERROR(('CALC | Main Engine'!R56+'CALC | Booster'!R56)*INDEX(MassUnitsTable[],MATCH($R$3,MassUnitsTable[Mass Units],0),2), "")</f>
        <v>1754.9590000000001</v>
      </c>
      <c r="Q56" s="27">
        <f>IFERROR(('CALC | Main Engine'!S56+'CALC | Booster'!S56)*INDEX(MassUnitsTable[],MATCH($R$3,MassUnitsTable[Mass Units],0),2), "")</f>
        <v>42.426521447578509</v>
      </c>
      <c r="R56" s="32">
        <f>IFERROR(('CALC | Main Engine'!T56+'CALC | Booster'!T56)*INDEX(MassUnitsTable[],MATCH($R$3,MassUnitsTable[Mass Units],0),2), "")</f>
        <v>8.1626000000000012</v>
      </c>
      <c r="S56" s="10"/>
    </row>
    <row r="57" spans="1:19" x14ac:dyDescent="0.25">
      <c r="A57" s="10"/>
      <c r="B57" s="4" t="str">
        <f t="shared" si="5"/>
        <v>STS-124</v>
      </c>
      <c r="C57" s="5" t="str">
        <f t="shared" si="6"/>
        <v>Space Shuttle</v>
      </c>
      <c r="D57" s="5" t="str">
        <f t="shared" si="7"/>
        <v>Launch</v>
      </c>
      <c r="E57" s="5">
        <f t="shared" si="8"/>
        <v>1</v>
      </c>
      <c r="F57" s="5">
        <f>'CALC | Main Engine'!$B57</f>
        <v>50</v>
      </c>
      <c r="G57" s="27">
        <f>'CALC | Main Engine'!$C57</f>
        <v>26259.5</v>
      </c>
      <c r="H57" s="6">
        <f>'CALC | Main Engine'!$E57</f>
        <v>1</v>
      </c>
      <c r="I57" s="34">
        <f>IFERROR('CALC | Main Engine'!$F57*INDEX(MassUnitsTable[],MATCH($R$3,MassUnitsTable[Mass Units],0),2), "")</f>
        <v>1397.4</v>
      </c>
      <c r="J57" s="27">
        <f>IFERROR('CALC | Booster'!$F57*INDEX(MassUnitsTable[],MATCH($R$3,MassUnitsTable[Mass Units],0),2), "")</f>
        <v>8162.6</v>
      </c>
      <c r="K57" s="32">
        <f t="shared" si="9"/>
        <v>9560</v>
      </c>
      <c r="L57" s="34">
        <f>IFERROR(('CALC | Main Engine'!N57+'CALC | Booster'!N57)*INDEX(MassUnitsTable[],MATCH($R$3,MassUnitsTable[Mass Units],0),2), "")</f>
        <v>4069.6752325000007</v>
      </c>
      <c r="M57" s="27">
        <f>IFERROR(('CALC | Main Engine'!O57+'CALC | Booster'!O57)*INDEX(MassUnitsTable[],MATCH($R$3,MassUnitsTable[Mass Units],0),2), "")</f>
        <v>3353.288178404282</v>
      </c>
      <c r="N57" s="27">
        <f>IFERROR(('CALC | Main Engine'!P57+'CALC | Booster'!P57)*INDEX(MassUnitsTable[],MATCH($R$3,MassUnitsTable[Mass Units],0),2), "")</f>
        <v>9.5939270700928283</v>
      </c>
      <c r="O57" s="27">
        <f>IFERROR(('CALC | Main Engine'!Q57+'CALC | Booster'!Q57)*INDEX(MassUnitsTable[],MATCH($R$3,MassUnitsTable[Mass Units],0),2), "")</f>
        <v>2456.9426000000003</v>
      </c>
      <c r="P57" s="27">
        <f>IFERROR(('CALC | Main Engine'!R57+'CALC | Booster'!R57)*INDEX(MassUnitsTable[],MATCH($R$3,MassUnitsTable[Mass Units],0),2), "")</f>
        <v>1754.9590000000001</v>
      </c>
      <c r="Q57" s="27">
        <f>IFERROR(('CALC | Main Engine'!S57+'CALC | Booster'!S57)*INDEX(MassUnitsTable[],MATCH($R$3,MassUnitsTable[Mass Units],0),2), "")</f>
        <v>39.373083877368785</v>
      </c>
      <c r="R57" s="32">
        <f>IFERROR(('CALC | Main Engine'!T57+'CALC | Booster'!T57)*INDEX(MassUnitsTable[],MATCH($R$3,MassUnitsTable[Mass Units],0),2), "")</f>
        <v>8.1626000000000012</v>
      </c>
      <c r="S57" s="10"/>
    </row>
    <row r="58" spans="1:19" x14ac:dyDescent="0.25">
      <c r="A58" s="10"/>
      <c r="B58" s="4" t="str">
        <f t="shared" si="5"/>
        <v>STS-124</v>
      </c>
      <c r="C58" s="5" t="str">
        <f t="shared" si="6"/>
        <v>Space Shuttle</v>
      </c>
      <c r="D58" s="5" t="str">
        <f t="shared" si="7"/>
        <v>Launch</v>
      </c>
      <c r="E58" s="5">
        <f t="shared" si="8"/>
        <v>1</v>
      </c>
      <c r="F58" s="5">
        <f>'CALC | Main Engine'!$B58</f>
        <v>51</v>
      </c>
      <c r="G58" s="27">
        <f>'CALC | Main Engine'!$C58</f>
        <v>27216</v>
      </c>
      <c r="H58" s="6">
        <f>'CALC | Main Engine'!$E58</f>
        <v>1</v>
      </c>
      <c r="I58" s="34">
        <f>IFERROR('CALC | Main Engine'!$F58*INDEX(MassUnitsTable[],MATCH($R$3,MassUnitsTable[Mass Units],0),2), "")</f>
        <v>1397.4</v>
      </c>
      <c r="J58" s="27">
        <f>IFERROR('CALC | Booster'!$F58*INDEX(MassUnitsTable[],MATCH($R$3,MassUnitsTable[Mass Units],0),2), "")</f>
        <v>8162.6</v>
      </c>
      <c r="K58" s="32">
        <f t="shared" si="9"/>
        <v>9560</v>
      </c>
      <c r="L58" s="34">
        <f>IFERROR(('CALC | Main Engine'!N58+'CALC | Booster'!N58)*INDEX(MassUnitsTable[],MATCH($R$3,MassUnitsTable[Mass Units],0),2), "")</f>
        <v>4069.6752325000007</v>
      </c>
      <c r="M58" s="27">
        <f>IFERROR(('CALC | Main Engine'!O58+'CALC | Booster'!O58)*INDEX(MassUnitsTable[],MATCH($R$3,MassUnitsTable[Mass Units],0),2), "")</f>
        <v>3352.9908408718206</v>
      </c>
      <c r="N58" s="27">
        <f>IFERROR(('CALC | Main Engine'!P58+'CALC | Booster'!P58)*INDEX(MassUnitsTable[],MATCH($R$3,MassUnitsTable[Mass Units],0),2), "")</f>
        <v>9.7831699944004349</v>
      </c>
      <c r="O58" s="27">
        <f>IFERROR(('CALC | Main Engine'!Q58+'CALC | Booster'!Q58)*INDEX(MassUnitsTable[],MATCH($R$3,MassUnitsTable[Mass Units],0),2), "")</f>
        <v>2456.9426000000003</v>
      </c>
      <c r="P58" s="27">
        <f>IFERROR(('CALC | Main Engine'!R58+'CALC | Booster'!R58)*INDEX(MassUnitsTable[],MATCH($R$3,MassUnitsTable[Mass Units],0),2), "")</f>
        <v>1754.9590000000001</v>
      </c>
      <c r="Q58" s="27">
        <f>IFERROR(('CALC | Main Engine'!S58+'CALC | Booster'!S58)*INDEX(MassUnitsTable[],MATCH($R$3,MassUnitsTable[Mass Units],0),2), "")</f>
        <v>36.498885304880567</v>
      </c>
      <c r="R58" s="32">
        <f>IFERROR(('CALC | Main Engine'!T58+'CALC | Booster'!T58)*INDEX(MassUnitsTable[],MATCH($R$3,MassUnitsTable[Mass Units],0),2), "")</f>
        <v>8.1626000000000012</v>
      </c>
      <c r="S58" s="10"/>
    </row>
    <row r="59" spans="1:19" x14ac:dyDescent="0.25">
      <c r="A59" s="10"/>
      <c r="B59" s="4" t="str">
        <f t="shared" si="5"/>
        <v>STS-124</v>
      </c>
      <c r="C59" s="5" t="str">
        <f t="shared" si="6"/>
        <v>Space Shuttle</v>
      </c>
      <c r="D59" s="5" t="str">
        <f t="shared" si="7"/>
        <v>Launch</v>
      </c>
      <c r="E59" s="5">
        <f t="shared" si="8"/>
        <v>1</v>
      </c>
      <c r="F59" s="5">
        <f>'CALC | Main Engine'!$B59</f>
        <v>52</v>
      </c>
      <c r="G59" s="27">
        <f>'CALC | Main Engine'!$C59</f>
        <v>28188</v>
      </c>
      <c r="H59" s="6">
        <f>'CALC | Main Engine'!$E59</f>
        <v>1</v>
      </c>
      <c r="I59" s="34">
        <f>IFERROR('CALC | Main Engine'!$F59*INDEX(MassUnitsTable[],MATCH($R$3,MassUnitsTable[Mass Units],0),2), "")</f>
        <v>1397.4</v>
      </c>
      <c r="J59" s="27">
        <f>IFERROR('CALC | Booster'!$F59*INDEX(MassUnitsTable[],MATCH($R$3,MassUnitsTable[Mass Units],0),2), "")</f>
        <v>8162.6</v>
      </c>
      <c r="K59" s="32">
        <f t="shared" si="9"/>
        <v>9560</v>
      </c>
      <c r="L59" s="34">
        <f>IFERROR(('CALC | Main Engine'!N59+'CALC | Booster'!N59)*INDEX(MassUnitsTable[],MATCH($R$3,MassUnitsTable[Mass Units],0),2), "")</f>
        <v>4069.6752325000007</v>
      </c>
      <c r="M59" s="27">
        <f>IFERROR(('CALC | Main Engine'!O59+'CALC | Booster'!O59)*INDEX(MassUnitsTable[],MATCH($R$3,MassUnitsTable[Mass Units],0),2), "")</f>
        <v>3352.6826759718442</v>
      </c>
      <c r="N59" s="27">
        <f>IFERROR(('CALC | Main Engine'!P59+'CALC | Booster'!P59)*INDEX(MassUnitsTable[],MATCH($R$3,MassUnitsTable[Mass Units],0),2), "")</f>
        <v>9.9793040860429088</v>
      </c>
      <c r="O59" s="27">
        <f>IFERROR(('CALC | Main Engine'!Q59+'CALC | Booster'!Q59)*INDEX(MassUnitsTable[],MATCH($R$3,MassUnitsTable[Mass Units],0),2), "")</f>
        <v>2456.9426000000003</v>
      </c>
      <c r="P59" s="27">
        <f>IFERROR(('CALC | Main Engine'!R59+'CALC | Booster'!R59)*INDEX(MassUnitsTable[],MATCH($R$3,MassUnitsTable[Mass Units],0),2), "")</f>
        <v>1754.9590000000001</v>
      </c>
      <c r="Q59" s="27">
        <f>IFERROR(('CALC | Main Engine'!S59+'CALC | Booster'!S59)*INDEX(MassUnitsTable[],MATCH($R$3,MassUnitsTable[Mass Units],0),2), "")</f>
        <v>33.792965669060649</v>
      </c>
      <c r="R59" s="32">
        <f>IFERROR(('CALC | Main Engine'!T59+'CALC | Booster'!T59)*INDEX(MassUnitsTable[],MATCH($R$3,MassUnitsTable[Mass Units],0),2), "")</f>
        <v>8.1626000000000012</v>
      </c>
      <c r="S59" s="10"/>
    </row>
    <row r="60" spans="1:19" x14ac:dyDescent="0.25">
      <c r="A60" s="10"/>
      <c r="B60" s="4" t="str">
        <f t="shared" si="5"/>
        <v>STS-124</v>
      </c>
      <c r="C60" s="5" t="str">
        <f t="shared" si="6"/>
        <v>Space Shuttle</v>
      </c>
      <c r="D60" s="5" t="str">
        <f t="shared" si="7"/>
        <v>Launch</v>
      </c>
      <c r="E60" s="5">
        <f t="shared" si="8"/>
        <v>1</v>
      </c>
      <c r="F60" s="5">
        <f>'CALC | Main Engine'!$B60</f>
        <v>53</v>
      </c>
      <c r="G60" s="27">
        <f>'CALC | Main Engine'!$C60</f>
        <v>29176.5</v>
      </c>
      <c r="H60" s="6">
        <f>'CALC | Main Engine'!$E60</f>
        <v>1</v>
      </c>
      <c r="I60" s="34">
        <f>IFERROR('CALC | Main Engine'!$F60*INDEX(MassUnitsTable[],MATCH($R$3,MassUnitsTable[Mass Units],0),2), "")</f>
        <v>1397.4</v>
      </c>
      <c r="J60" s="27">
        <f>IFERROR('CALC | Booster'!$F60*INDEX(MassUnitsTable[],MATCH($R$3,MassUnitsTable[Mass Units],0),2), "")</f>
        <v>8162.6</v>
      </c>
      <c r="K60" s="32">
        <f t="shared" si="9"/>
        <v>9560</v>
      </c>
      <c r="L60" s="34">
        <f>IFERROR(('CALC | Main Engine'!N60+'CALC | Booster'!N60)*INDEX(MassUnitsTable[],MATCH($R$3,MassUnitsTable[Mass Units],0),2), "")</f>
        <v>4069.6752325000007</v>
      </c>
      <c r="M60" s="27">
        <f>IFERROR(('CALC | Main Engine'!O60+'CALC | Booster'!O60)*INDEX(MassUnitsTable[],MATCH($R$3,MassUnitsTable[Mass Units],0),2), "")</f>
        <v>3352.3629428342374</v>
      </c>
      <c r="N60" s="27">
        <f>IFERROR(('CALC | Main Engine'!P60+'CALC | Booster'!P60)*INDEX(MassUnitsTable[],MATCH($R$3,MassUnitsTable[Mass Units],0),2), "")</f>
        <v>10.182800877914444</v>
      </c>
      <c r="O60" s="27">
        <f>IFERROR(('CALC | Main Engine'!Q60+'CALC | Booster'!Q60)*INDEX(MassUnitsTable[],MATCH($R$3,MassUnitsTable[Mass Units],0),2), "")</f>
        <v>2456.9426000000003</v>
      </c>
      <c r="P60" s="27">
        <f>IFERROR(('CALC | Main Engine'!R60+'CALC | Booster'!R60)*INDEX(MassUnitsTable[],MATCH($R$3,MassUnitsTable[Mass Units],0),2), "")</f>
        <v>1754.9590000000001</v>
      </c>
      <c r="Q60" s="27">
        <f>IFERROR(('CALC | Main Engine'!S60+'CALC | Booster'!S60)*INDEX(MassUnitsTable[],MATCH($R$3,MassUnitsTable[Mass Units],0),2), "")</f>
        <v>31.246770177775144</v>
      </c>
      <c r="R60" s="32">
        <f>IFERROR(('CALC | Main Engine'!T60+'CALC | Booster'!T60)*INDEX(MassUnitsTable[],MATCH($R$3,MassUnitsTable[Mass Units],0),2), "")</f>
        <v>8.1626000000000012</v>
      </c>
      <c r="S60" s="10"/>
    </row>
    <row r="61" spans="1:19" x14ac:dyDescent="0.25">
      <c r="A61" s="10"/>
      <c r="B61" s="4" t="str">
        <f t="shared" si="5"/>
        <v>STS-124</v>
      </c>
      <c r="C61" s="5" t="str">
        <f t="shared" si="6"/>
        <v>Space Shuttle</v>
      </c>
      <c r="D61" s="5" t="str">
        <f t="shared" si="7"/>
        <v>Launch</v>
      </c>
      <c r="E61" s="5">
        <f t="shared" si="8"/>
        <v>1</v>
      </c>
      <c r="F61" s="5">
        <f>'CALC | Main Engine'!$B61</f>
        <v>54</v>
      </c>
      <c r="G61" s="27">
        <f>'CALC | Main Engine'!$C61</f>
        <v>30182</v>
      </c>
      <c r="H61" s="6">
        <f>'CALC | Main Engine'!$E61</f>
        <v>1</v>
      </c>
      <c r="I61" s="34">
        <f>IFERROR('CALC | Main Engine'!$F61*INDEX(MassUnitsTable[],MATCH($R$3,MassUnitsTable[Mass Units],0),2), "")</f>
        <v>1397.4</v>
      </c>
      <c r="J61" s="27">
        <f>IFERROR('CALC | Booster'!$F61*INDEX(MassUnitsTable[],MATCH($R$3,MassUnitsTable[Mass Units],0),2), "")</f>
        <v>8162.6</v>
      </c>
      <c r="K61" s="32">
        <f t="shared" si="9"/>
        <v>9560</v>
      </c>
      <c r="L61" s="34">
        <f>IFERROR(('CALC | Main Engine'!N61+'CALC | Booster'!N61)*INDEX(MassUnitsTable[],MATCH($R$3,MassUnitsTable[Mass Units],0),2), "")</f>
        <v>4069.6752325000007</v>
      </c>
      <c r="M61" s="27">
        <f>IFERROR(('CALC | Main Engine'!O61+'CALC | Booster'!O61)*INDEX(MassUnitsTable[],MATCH($R$3,MassUnitsTable[Mass Units],0),2), "")</f>
        <v>3352.0310211023734</v>
      </c>
      <c r="N61" s="27">
        <f>IFERROR(('CALC | Main Engine'!P61+'CALC | Booster'!P61)*INDEX(MassUnitsTable[],MATCH($R$3,MassUnitsTable[Mass Units],0),2), "")</f>
        <v>10.39405520110474</v>
      </c>
      <c r="O61" s="27">
        <f>IFERROR(('CALC | Main Engine'!Q61+'CALC | Booster'!Q61)*INDEX(MassUnitsTable[],MATCH($R$3,MassUnitsTable[Mass Units],0),2), "")</f>
        <v>2456.9426000000003</v>
      </c>
      <c r="P61" s="27">
        <f>IFERROR(('CALC | Main Engine'!R61+'CALC | Booster'!R61)*INDEX(MassUnitsTable[],MATCH($R$3,MassUnitsTable[Mass Units],0),2), "")</f>
        <v>1754.9590000000001</v>
      </c>
      <c r="Q61" s="27">
        <f>IFERROR(('CALC | Main Engine'!S61+'CALC | Booster'!S61)*INDEX(MassUnitsTable[],MATCH($R$3,MassUnitsTable[Mass Units],0),2), "")</f>
        <v>28.853524519030891</v>
      </c>
      <c r="R61" s="32">
        <f>IFERROR(('CALC | Main Engine'!T61+'CALC | Booster'!T61)*INDEX(MassUnitsTable[],MATCH($R$3,MassUnitsTable[Mass Units],0),2), "")</f>
        <v>8.1626000000000012</v>
      </c>
      <c r="S61" s="10"/>
    </row>
    <row r="62" spans="1:19" x14ac:dyDescent="0.25">
      <c r="A62" s="10"/>
      <c r="B62" s="4" t="str">
        <f t="shared" si="5"/>
        <v>STS-124</v>
      </c>
      <c r="C62" s="5" t="str">
        <f t="shared" si="6"/>
        <v>Space Shuttle</v>
      </c>
      <c r="D62" s="5" t="str">
        <f t="shared" si="7"/>
        <v>Launch</v>
      </c>
      <c r="E62" s="5">
        <f t="shared" si="8"/>
        <v>1</v>
      </c>
      <c r="F62" s="5">
        <f>'CALC | Main Engine'!$B62</f>
        <v>55</v>
      </c>
      <c r="G62" s="27">
        <f>'CALC | Main Engine'!$C62</f>
        <v>31205</v>
      </c>
      <c r="H62" s="6">
        <f>'CALC | Main Engine'!$E62</f>
        <v>1</v>
      </c>
      <c r="I62" s="34">
        <f>IFERROR('CALC | Main Engine'!$F62*INDEX(MassUnitsTable[],MATCH($R$3,MassUnitsTable[Mass Units],0),2), "")</f>
        <v>1397.4</v>
      </c>
      <c r="J62" s="27">
        <f>IFERROR('CALC | Booster'!$F62*INDEX(MassUnitsTable[],MATCH($R$3,MassUnitsTable[Mass Units],0),2), "")</f>
        <v>8162.6</v>
      </c>
      <c r="K62" s="32">
        <f t="shared" si="9"/>
        <v>9560</v>
      </c>
      <c r="L62" s="34">
        <f>IFERROR(('CALC | Main Engine'!N62+'CALC | Booster'!N62)*INDEX(MassUnitsTable[],MATCH($R$3,MassUnitsTable[Mass Units],0),2), "")</f>
        <v>4069.6752325000007</v>
      </c>
      <c r="M62" s="27">
        <f>IFERROR(('CALC | Main Engine'!O62+'CALC | Booster'!O62)*INDEX(MassUnitsTable[],MATCH($R$3,MassUnitsTable[Mass Units],0),2), "")</f>
        <v>3351.6862547406886</v>
      </c>
      <c r="N62" s="27">
        <f>IFERROR(('CALC | Main Engine'!P62+'CALC | Booster'!P62)*INDEX(MassUnitsTable[],MATCH($R$3,MassUnitsTable[Mass Units],0),2), "")</f>
        <v>10.613484594858511</v>
      </c>
      <c r="O62" s="27">
        <f>IFERROR(('CALC | Main Engine'!Q62+'CALC | Booster'!Q62)*INDEX(MassUnitsTable[],MATCH($R$3,MassUnitsTable[Mass Units],0),2), "")</f>
        <v>2456.9426000000003</v>
      </c>
      <c r="P62" s="27">
        <f>IFERROR(('CALC | Main Engine'!R62+'CALC | Booster'!R62)*INDEX(MassUnitsTable[],MATCH($R$3,MassUnitsTable[Mass Units],0),2), "")</f>
        <v>1754.9590000000001</v>
      </c>
      <c r="Q62" s="27">
        <f>IFERROR(('CALC | Main Engine'!S62+'CALC | Booster'!S62)*INDEX(MassUnitsTable[],MATCH($R$3,MassUnitsTable[Mass Units],0),2), "")</f>
        <v>26.606657023808761</v>
      </c>
      <c r="R62" s="32">
        <f>IFERROR(('CALC | Main Engine'!T62+'CALC | Booster'!T62)*INDEX(MassUnitsTable[],MATCH($R$3,MassUnitsTable[Mass Units],0),2), "")</f>
        <v>8.1626000000000012</v>
      </c>
      <c r="S62" s="10"/>
    </row>
    <row r="63" spans="1:19" x14ac:dyDescent="0.25">
      <c r="A63" s="10"/>
      <c r="B63" s="4" t="str">
        <f t="shared" si="5"/>
        <v>STS-124</v>
      </c>
      <c r="C63" s="5" t="str">
        <f t="shared" si="6"/>
        <v>Space Shuttle</v>
      </c>
      <c r="D63" s="5" t="str">
        <f t="shared" si="7"/>
        <v>Launch</v>
      </c>
      <c r="E63" s="5">
        <f t="shared" si="8"/>
        <v>1</v>
      </c>
      <c r="F63" s="5">
        <f>'CALC | Main Engine'!$B63</f>
        <v>56</v>
      </c>
      <c r="G63" s="27">
        <f>'CALC | Main Engine'!$C63</f>
        <v>32245.5</v>
      </c>
      <c r="H63" s="6">
        <f>'CALC | Main Engine'!$E63</f>
        <v>1</v>
      </c>
      <c r="I63" s="34">
        <f>IFERROR('CALC | Main Engine'!$F63*INDEX(MassUnitsTable[],MATCH($R$3,MassUnitsTable[Mass Units],0),2), "")</f>
        <v>1397.4</v>
      </c>
      <c r="J63" s="27">
        <f>IFERROR('CALC | Booster'!$F63*INDEX(MassUnitsTable[],MATCH($R$3,MassUnitsTable[Mass Units],0),2), "")</f>
        <v>8162.6</v>
      </c>
      <c r="K63" s="32">
        <f t="shared" si="9"/>
        <v>9560</v>
      </c>
      <c r="L63" s="34">
        <f>IFERROR(('CALC | Main Engine'!N63+'CALC | Booster'!N63)*INDEX(MassUnitsTable[],MATCH($R$3,MassUnitsTable[Mass Units],0),2), "")</f>
        <v>4069.6752325000007</v>
      </c>
      <c r="M63" s="27">
        <f>IFERROR(('CALC | Main Engine'!O63+'CALC | Booster'!O63)*INDEX(MassUnitsTable[],MATCH($R$3,MassUnitsTable[Mass Units],0),2), "")</f>
        <v>3351.3281235161294</v>
      </c>
      <c r="N63" s="27">
        <f>IFERROR(('CALC | Main Engine'!P63+'CALC | Booster'!P63)*INDEX(MassUnitsTable[],MATCH($R$3,MassUnitsTable[Mass Units],0),2), "")</f>
        <v>10.841420165791803</v>
      </c>
      <c r="O63" s="27">
        <f>IFERROR(('CALC | Main Engine'!Q63+'CALC | Booster'!Q63)*INDEX(MassUnitsTable[],MATCH($R$3,MassUnitsTable[Mass Units],0),2), "")</f>
        <v>2456.9426000000003</v>
      </c>
      <c r="P63" s="27">
        <f>IFERROR(('CALC | Main Engine'!R63+'CALC | Booster'!R63)*INDEX(MassUnitsTable[],MATCH($R$3,MassUnitsTable[Mass Units],0),2), "")</f>
        <v>1754.9590000000001</v>
      </c>
      <c r="Q63" s="27">
        <f>IFERROR(('CALC | Main Engine'!S63+'CALC | Booster'!S63)*INDEX(MassUnitsTable[],MATCH($R$3,MassUnitsTable[Mass Units],0),2), "")</f>
        <v>24.500754292599304</v>
      </c>
      <c r="R63" s="32">
        <f>IFERROR(('CALC | Main Engine'!T63+'CALC | Booster'!T63)*INDEX(MassUnitsTable[],MATCH($R$3,MassUnitsTable[Mass Units],0),2), "")</f>
        <v>8.1626000000000012</v>
      </c>
      <c r="S63" s="10"/>
    </row>
    <row r="64" spans="1:19" x14ac:dyDescent="0.25">
      <c r="A64" s="10"/>
      <c r="B64" s="4" t="str">
        <f t="shared" si="5"/>
        <v>STS-124</v>
      </c>
      <c r="C64" s="5" t="str">
        <f t="shared" si="6"/>
        <v>Space Shuttle</v>
      </c>
      <c r="D64" s="5" t="str">
        <f t="shared" si="7"/>
        <v>Launch</v>
      </c>
      <c r="E64" s="5">
        <f t="shared" si="8"/>
        <v>1</v>
      </c>
      <c r="F64" s="5">
        <f>'CALC | Main Engine'!$B64</f>
        <v>57</v>
      </c>
      <c r="G64" s="27">
        <f>'CALC | Main Engine'!$C64</f>
        <v>33304</v>
      </c>
      <c r="H64" s="6">
        <f>'CALC | Main Engine'!$E64</f>
        <v>1</v>
      </c>
      <c r="I64" s="34">
        <f>IFERROR('CALC | Main Engine'!$F64*INDEX(MassUnitsTable[],MATCH($R$3,MassUnitsTable[Mass Units],0),2), "")</f>
        <v>1397.4</v>
      </c>
      <c r="J64" s="27">
        <f>IFERROR('CALC | Booster'!$F64*INDEX(MassUnitsTable[],MATCH($R$3,MassUnitsTable[Mass Units],0),2), "")</f>
        <v>8162.6</v>
      </c>
      <c r="K64" s="32">
        <f t="shared" si="9"/>
        <v>9560</v>
      </c>
      <c r="L64" s="34">
        <f>IFERROR(('CALC | Main Engine'!N64+'CALC | Booster'!N64)*INDEX(MassUnitsTable[],MATCH($R$3,MassUnitsTable[Mass Units],0),2), "")</f>
        <v>4069.6752325000007</v>
      </c>
      <c r="M64" s="27">
        <f>IFERROR(('CALC | Main Engine'!O64+'CALC | Booster'!O64)*INDEX(MassUnitsTable[],MATCH($R$3,MassUnitsTable[Mass Units],0),2), "")</f>
        <v>3350.9559039027044</v>
      </c>
      <c r="N64" s="27">
        <f>IFERROR(('CALC | Main Engine'!P64+'CALC | Booster'!P64)*INDEX(MassUnitsTable[],MATCH($R$3,MassUnitsTable[Mass Units],0),2), "")</f>
        <v>11.078322407988351</v>
      </c>
      <c r="O64" s="27">
        <f>IFERROR(('CALC | Main Engine'!Q64+'CALC | Booster'!Q64)*INDEX(MassUnitsTable[],MATCH($R$3,MassUnitsTable[Mass Units],0),2), "")</f>
        <v>2456.9426000000003</v>
      </c>
      <c r="P64" s="27">
        <f>IFERROR(('CALC | Main Engine'!R64+'CALC | Booster'!R64)*INDEX(MassUnitsTable[],MATCH($R$3,MassUnitsTable[Mass Units],0),2), "")</f>
        <v>1754.9590000000001</v>
      </c>
      <c r="Q64" s="27">
        <f>IFERROR(('CALC | Main Engine'!S64+'CALC | Booster'!S64)*INDEX(MassUnitsTable[],MATCH($R$3,MassUnitsTable[Mass Units],0),2), "")</f>
        <v>22.529372369931682</v>
      </c>
      <c r="R64" s="32">
        <f>IFERROR(('CALC | Main Engine'!T64+'CALC | Booster'!T64)*INDEX(MassUnitsTable[],MATCH($R$3,MassUnitsTable[Mass Units],0),2), "")</f>
        <v>8.1626000000000012</v>
      </c>
      <c r="S64" s="10"/>
    </row>
    <row r="65" spans="1:19" x14ac:dyDescent="0.25">
      <c r="A65" s="10"/>
      <c r="B65" s="4" t="str">
        <f t="shared" si="5"/>
        <v>STS-124</v>
      </c>
      <c r="C65" s="5" t="str">
        <f t="shared" si="6"/>
        <v>Space Shuttle</v>
      </c>
      <c r="D65" s="5" t="str">
        <f t="shared" si="7"/>
        <v>Launch</v>
      </c>
      <c r="E65" s="5">
        <f t="shared" si="8"/>
        <v>1</v>
      </c>
      <c r="F65" s="5">
        <f>'CALC | Main Engine'!$B65</f>
        <v>58</v>
      </c>
      <c r="G65" s="27">
        <f>'CALC | Main Engine'!$C65</f>
        <v>34381.5</v>
      </c>
      <c r="H65" s="6">
        <f>'CALC | Main Engine'!$E65</f>
        <v>1</v>
      </c>
      <c r="I65" s="34">
        <f>IFERROR('CALC | Main Engine'!$F65*INDEX(MassUnitsTable[],MATCH($R$3,MassUnitsTable[Mass Units],0),2), "")</f>
        <v>1397.4</v>
      </c>
      <c r="J65" s="27">
        <f>IFERROR('CALC | Booster'!$F65*INDEX(MassUnitsTable[],MATCH($R$3,MassUnitsTable[Mass Units],0),2), "")</f>
        <v>8162.6</v>
      </c>
      <c r="K65" s="32">
        <f t="shared" si="9"/>
        <v>9560</v>
      </c>
      <c r="L65" s="34">
        <f>IFERROR(('CALC | Main Engine'!N65+'CALC | Booster'!N65)*INDEX(MassUnitsTable[],MATCH($R$3,MassUnitsTable[Mass Units],0),2), "")</f>
        <v>4069.6752325000007</v>
      </c>
      <c r="M65" s="27">
        <f>IFERROR(('CALC | Main Engine'!O65+'CALC | Booster'!O65)*INDEX(MassUnitsTable[],MATCH($R$3,MassUnitsTable[Mass Units],0),2), "")</f>
        <v>3350.5686479913388</v>
      </c>
      <c r="N65" s="27">
        <f>IFERROR(('CALC | Main Engine'!P65+'CALC | Booster'!P65)*INDEX(MassUnitsTable[],MATCH($R$3,MassUnitsTable[Mass Units],0),2), "")</f>
        <v>11.324794625994466</v>
      </c>
      <c r="O65" s="27">
        <f>IFERROR(('CALC | Main Engine'!Q65+'CALC | Booster'!Q65)*INDEX(MassUnitsTable[],MATCH($R$3,MassUnitsTable[Mass Units],0),2), "")</f>
        <v>2456.9426000000003</v>
      </c>
      <c r="P65" s="27">
        <f>IFERROR(('CALC | Main Engine'!R65+'CALC | Booster'!R65)*INDEX(MassUnitsTable[],MATCH($R$3,MassUnitsTable[Mass Units],0),2), "")</f>
        <v>1754.9590000000001</v>
      </c>
      <c r="Q65" s="27">
        <f>IFERROR(('CALC | Main Engine'!S65+'CALC | Booster'!S65)*INDEX(MassUnitsTable[],MATCH($R$3,MassUnitsTable[Mass Units],0),2), "")</f>
        <v>20.685442180036684</v>
      </c>
      <c r="R65" s="32">
        <f>IFERROR(('CALC | Main Engine'!T65+'CALC | Booster'!T65)*INDEX(MassUnitsTable[],MATCH($R$3,MassUnitsTable[Mass Units],0),2), "")</f>
        <v>8.1626000000000012</v>
      </c>
      <c r="S65" s="10"/>
    </row>
    <row r="66" spans="1:19" x14ac:dyDescent="0.25">
      <c r="A66" s="10"/>
      <c r="B66" s="4" t="str">
        <f t="shared" si="5"/>
        <v>STS-124</v>
      </c>
      <c r="C66" s="5" t="str">
        <f t="shared" si="6"/>
        <v>Space Shuttle</v>
      </c>
      <c r="D66" s="5" t="str">
        <f t="shared" si="7"/>
        <v>Launch</v>
      </c>
      <c r="E66" s="5">
        <f t="shared" si="8"/>
        <v>1</v>
      </c>
      <c r="F66" s="5">
        <f>'CALC | Main Engine'!$B66</f>
        <v>59</v>
      </c>
      <c r="G66" s="27">
        <f>'CALC | Main Engine'!$C66</f>
        <v>35760.5</v>
      </c>
      <c r="H66" s="6">
        <f>'CALC | Main Engine'!$E66</f>
        <v>1</v>
      </c>
      <c r="I66" s="34">
        <f>IFERROR('CALC | Main Engine'!$F66*INDEX(MassUnitsTable[],MATCH($R$3,MassUnitsTable[Mass Units],0),2), "")</f>
        <v>1397.4</v>
      </c>
      <c r="J66" s="27">
        <f>IFERROR('CALC | Booster'!$F66*INDEX(MassUnitsTable[],MATCH($R$3,MassUnitsTable[Mass Units],0),2), "")</f>
        <v>8162.6</v>
      </c>
      <c r="K66" s="32">
        <f t="shared" si="9"/>
        <v>9560</v>
      </c>
      <c r="L66" s="34">
        <f>IFERROR(('CALC | Main Engine'!N66+'CALC | Booster'!N66)*INDEX(MassUnitsTable[],MATCH($R$3,MassUnitsTable[Mass Units],0),2), "")</f>
        <v>4069.6752325000007</v>
      </c>
      <c r="M66" s="27">
        <f>IFERROR(('CALC | Main Engine'!O66+'CALC | Booster'!O66)*INDEX(MassUnitsTable[],MATCH($R$3,MassUnitsTable[Mass Units],0),2), "")</f>
        <v>3350.0604371010172</v>
      </c>
      <c r="N66" s="27">
        <f>IFERROR(('CALC | Main Engine'!P66+'CALC | Booster'!P66)*INDEX(MassUnitsTable[],MATCH($R$3,MassUnitsTable[Mass Units],0),2), "")</f>
        <v>11.648249637722497</v>
      </c>
      <c r="O66" s="27">
        <f>IFERROR(('CALC | Main Engine'!Q66+'CALC | Booster'!Q66)*INDEX(MassUnitsTable[],MATCH($R$3,MassUnitsTable[Mass Units],0),2), "")</f>
        <v>2456.9426000000003</v>
      </c>
      <c r="P66" s="27">
        <f>IFERROR(('CALC | Main Engine'!R66+'CALC | Booster'!R66)*INDEX(MassUnitsTable[],MATCH($R$3,MassUnitsTable[Mass Units],0),2), "")</f>
        <v>1754.9590000000001</v>
      </c>
      <c r="Q66" s="27">
        <f>IFERROR(('CALC | Main Engine'!S66+'CALC | Booster'!S66)*INDEX(MassUnitsTable[],MATCH($R$3,MassUnitsTable[Mass Units],0),2), "")</f>
        <v>18.544016651265796</v>
      </c>
      <c r="R66" s="32">
        <f>IFERROR(('CALC | Main Engine'!T66+'CALC | Booster'!T66)*INDEX(MassUnitsTable[],MATCH($R$3,MassUnitsTable[Mass Units],0),2), "")</f>
        <v>8.1626000000000012</v>
      </c>
      <c r="S66" s="10"/>
    </row>
    <row r="67" spans="1:19" x14ac:dyDescent="0.25">
      <c r="A67" s="10"/>
      <c r="B67" s="4" t="str">
        <f t="shared" si="5"/>
        <v>STS-124</v>
      </c>
      <c r="C67" s="5" t="str">
        <f t="shared" si="6"/>
        <v>Space Shuttle</v>
      </c>
      <c r="D67" s="5" t="str">
        <f t="shared" si="7"/>
        <v>Launch</v>
      </c>
      <c r="E67" s="5">
        <f t="shared" si="8"/>
        <v>1</v>
      </c>
      <c r="F67" s="5">
        <f>'CALC | Main Engine'!$B67</f>
        <v>60</v>
      </c>
      <c r="G67" s="27">
        <f>'CALC | Main Engine'!$C67</f>
        <v>37452</v>
      </c>
      <c r="H67" s="6">
        <f>'CALC | Main Engine'!$E67</f>
        <v>1</v>
      </c>
      <c r="I67" s="34">
        <f>IFERROR('CALC | Main Engine'!$F67*INDEX(MassUnitsTable[],MATCH($R$3,MassUnitsTable[Mass Units],0),2), "")</f>
        <v>1397.4</v>
      </c>
      <c r="J67" s="27">
        <f>IFERROR('CALC | Booster'!$F67*INDEX(MassUnitsTable[],MATCH($R$3,MassUnitsTable[Mass Units],0),2), "")</f>
        <v>8162.6</v>
      </c>
      <c r="K67" s="32">
        <f t="shared" si="9"/>
        <v>9560</v>
      </c>
      <c r="L67" s="34">
        <f>IFERROR(('CALC | Main Engine'!N67+'CALC | Booster'!N67)*INDEX(MassUnitsTable[],MATCH($R$3,MassUnitsTable[Mass Units],0),2), "")</f>
        <v>4069.6752325000007</v>
      </c>
      <c r="M67" s="27">
        <f>IFERROR(('CALC | Main Engine'!O67+'CALC | Booster'!O67)*INDEX(MassUnitsTable[],MATCH($R$3,MassUnitsTable[Mass Units],0),2), "")</f>
        <v>3349.4171941164091</v>
      </c>
      <c r="N67" s="27">
        <f>IFERROR(('CALC | Main Engine'!P67+'CALC | Booster'!P67)*INDEX(MassUnitsTable[],MATCH($R$3,MassUnitsTable[Mass Units],0),2), "")</f>
        <v>12.057646939301362</v>
      </c>
      <c r="O67" s="27">
        <f>IFERROR(('CALC | Main Engine'!Q67+'CALC | Booster'!Q67)*INDEX(MassUnitsTable[],MATCH($R$3,MassUnitsTable[Mass Units],0),2), "")</f>
        <v>2456.9426000000003</v>
      </c>
      <c r="P67" s="27">
        <f>IFERROR(('CALC | Main Engine'!R67+'CALC | Booster'!R67)*INDEX(MassUnitsTable[],MATCH($R$3,MassUnitsTable[Mass Units],0),2), "")</f>
        <v>1754.9590000000001</v>
      </c>
      <c r="Q67" s="27">
        <f>IFERROR(('CALC | Main Engine'!S67+'CALC | Booster'!S67)*INDEX(MassUnitsTable[],MATCH($R$3,MassUnitsTable[Mass Units],0),2), "")</f>
        <v>16.217634385649628</v>
      </c>
      <c r="R67" s="32">
        <f>IFERROR(('CALC | Main Engine'!T67+'CALC | Booster'!T67)*INDEX(MassUnitsTable[],MATCH($R$3,MassUnitsTable[Mass Units],0),2), "")</f>
        <v>8.1626000000000012</v>
      </c>
      <c r="S67" s="10"/>
    </row>
    <row r="68" spans="1:19" x14ac:dyDescent="0.25">
      <c r="A68" s="10"/>
      <c r="B68" s="4" t="str">
        <f t="shared" si="5"/>
        <v>STS-124</v>
      </c>
      <c r="C68" s="5" t="str">
        <f t="shared" si="6"/>
        <v>Space Shuttle</v>
      </c>
      <c r="D68" s="5" t="str">
        <f t="shared" si="7"/>
        <v>Launch</v>
      </c>
      <c r="E68" s="5">
        <f t="shared" si="8"/>
        <v>1</v>
      </c>
      <c r="F68" s="5">
        <f>'CALC | Main Engine'!$B68</f>
        <v>61</v>
      </c>
      <c r="G68" s="27">
        <f>'CALC | Main Engine'!$C68</f>
        <v>38893</v>
      </c>
      <c r="H68" s="6">
        <f>'CALC | Main Engine'!$E68</f>
        <v>1</v>
      </c>
      <c r="I68" s="34">
        <f>IFERROR('CALC | Main Engine'!$F68*INDEX(MassUnitsTable[],MATCH($R$3,MassUnitsTable[Mass Units],0),2), "")</f>
        <v>1397.4</v>
      </c>
      <c r="J68" s="27">
        <f>IFERROR('CALC | Booster'!$F68*INDEX(MassUnitsTable[],MATCH($R$3,MassUnitsTable[Mass Units],0),2), "")</f>
        <v>8162.6</v>
      </c>
      <c r="K68" s="32">
        <f t="shared" si="9"/>
        <v>9560</v>
      </c>
      <c r="L68" s="34">
        <f>IFERROR(('CALC | Main Engine'!N68+'CALC | Booster'!N68)*INDEX(MassUnitsTable[],MATCH($R$3,MassUnitsTable[Mass Units],0),2), "")</f>
        <v>4069.6752325000007</v>
      </c>
      <c r="M68" s="27">
        <f>IFERROR(('CALC | Main Engine'!O68+'CALC | Booster'!O68)*INDEX(MassUnitsTable[],MATCH($R$3,MassUnitsTable[Mass Units],0),2), "")</f>
        <v>3348.8514081538992</v>
      </c>
      <c r="N68" s="27">
        <f>IFERROR(('CALC | Main Engine'!P68+'CALC | Booster'!P68)*INDEX(MassUnitsTable[],MATCH($R$3,MassUnitsTable[Mass Units],0),2), "")</f>
        <v>12.417746080473762</v>
      </c>
      <c r="O68" s="27">
        <f>IFERROR(('CALC | Main Engine'!Q68+'CALC | Booster'!Q68)*INDEX(MassUnitsTable[],MATCH($R$3,MassUnitsTable[Mass Units],0),2), "")</f>
        <v>2456.9426000000003</v>
      </c>
      <c r="P68" s="27">
        <f>IFERROR(('CALC | Main Engine'!R68+'CALC | Booster'!R68)*INDEX(MassUnitsTable[],MATCH($R$3,MassUnitsTable[Mass Units],0),2), "")</f>
        <v>1754.9590000000001</v>
      </c>
      <c r="Q68" s="27">
        <f>IFERROR(('CALC | Main Engine'!S68+'CALC | Booster'!S68)*INDEX(MassUnitsTable[],MATCH($R$3,MassUnitsTable[Mass Units],0),2), "")</f>
        <v>14.467472078676895</v>
      </c>
      <c r="R68" s="32">
        <f>IFERROR(('CALC | Main Engine'!T68+'CALC | Booster'!T68)*INDEX(MassUnitsTable[],MATCH($R$3,MassUnitsTable[Mass Units],0),2), "")</f>
        <v>8.1626000000000012</v>
      </c>
      <c r="S68" s="10"/>
    </row>
    <row r="69" spans="1:19" x14ac:dyDescent="0.25">
      <c r="A69" s="10"/>
      <c r="B69" s="4" t="str">
        <f t="shared" si="5"/>
        <v>STS-124</v>
      </c>
      <c r="C69" s="5" t="str">
        <f t="shared" si="6"/>
        <v>Space Shuttle</v>
      </c>
      <c r="D69" s="5" t="str">
        <f t="shared" si="7"/>
        <v>Launch</v>
      </c>
      <c r="E69" s="5">
        <f t="shared" si="8"/>
        <v>1</v>
      </c>
      <c r="F69" s="5">
        <f>'CALC | Main Engine'!$B69</f>
        <v>62</v>
      </c>
      <c r="G69" s="27">
        <f>'CALC | Main Engine'!$C69</f>
        <v>40074</v>
      </c>
      <c r="H69" s="6">
        <f>'CALC | Main Engine'!$E69</f>
        <v>1</v>
      </c>
      <c r="I69" s="34">
        <f>IFERROR('CALC | Main Engine'!$F69*INDEX(MassUnitsTable[],MATCH($R$3,MassUnitsTable[Mass Units],0),2), "")</f>
        <v>1397.4</v>
      </c>
      <c r="J69" s="27">
        <f>IFERROR('CALC | Booster'!$F69*INDEX(MassUnitsTable[],MATCH($R$3,MassUnitsTable[Mass Units],0),2), "")</f>
        <v>8162.6</v>
      </c>
      <c r="K69" s="32">
        <f t="shared" si="9"/>
        <v>9560</v>
      </c>
      <c r="L69" s="34">
        <f>IFERROR(('CALC | Main Engine'!N69+'CALC | Booster'!N69)*INDEX(MassUnitsTable[],MATCH($R$3,MassUnitsTable[Mass Units],0),2), "")</f>
        <v>4069.6752325000007</v>
      </c>
      <c r="M69" s="27">
        <f>IFERROR(('CALC | Main Engine'!O69+'CALC | Booster'!O69)*INDEX(MassUnitsTable[],MATCH($R$3,MassUnitsTable[Mass Units],0),2), "")</f>
        <v>3348.3751305239284</v>
      </c>
      <c r="N69" s="27">
        <f>IFERROR(('CALC | Main Engine'!P69+'CALC | Booster'!P69)*INDEX(MassUnitsTable[],MATCH($R$3,MassUnitsTable[Mass Units],0),2), "")</f>
        <v>12.720876905337422</v>
      </c>
      <c r="O69" s="27">
        <f>IFERROR(('CALC | Main Engine'!Q69+'CALC | Booster'!Q69)*INDEX(MassUnitsTable[],MATCH($R$3,MassUnitsTable[Mass Units],0),2), "")</f>
        <v>2456.9426000000003</v>
      </c>
      <c r="P69" s="27">
        <f>IFERROR(('CALC | Main Engine'!R69+'CALC | Booster'!R69)*INDEX(MassUnitsTable[],MATCH($R$3,MassUnitsTable[Mass Units],0),2), "")</f>
        <v>1754.9590000000001</v>
      </c>
      <c r="Q69" s="27">
        <f>IFERROR(('CALC | Main Engine'!S69+'CALC | Booster'!S69)*INDEX(MassUnitsTable[],MATCH($R$3,MassUnitsTable[Mass Units],0),2), "")</f>
        <v>13.17486617037836</v>
      </c>
      <c r="R69" s="32">
        <f>IFERROR(('CALC | Main Engine'!T69+'CALC | Booster'!T69)*INDEX(MassUnitsTable[],MATCH($R$3,MassUnitsTable[Mass Units],0),2), "")</f>
        <v>8.1626000000000012</v>
      </c>
      <c r="S69" s="10"/>
    </row>
    <row r="70" spans="1:19" x14ac:dyDescent="0.25">
      <c r="A70" s="10"/>
      <c r="B70" s="4" t="str">
        <f t="shared" si="5"/>
        <v>STS-124</v>
      </c>
      <c r="C70" s="5" t="str">
        <f t="shared" si="6"/>
        <v>Space Shuttle</v>
      </c>
      <c r="D70" s="5" t="str">
        <f t="shared" si="7"/>
        <v>Launch</v>
      </c>
      <c r="E70" s="5">
        <f t="shared" si="8"/>
        <v>1</v>
      </c>
      <c r="F70" s="5">
        <f>'CALC | Main Engine'!$B70</f>
        <v>63</v>
      </c>
      <c r="G70" s="27">
        <f>'CALC | Main Engine'!$C70</f>
        <v>41277</v>
      </c>
      <c r="H70" s="6">
        <f>'CALC | Main Engine'!$E70</f>
        <v>1</v>
      </c>
      <c r="I70" s="34">
        <f>IFERROR('CALC | Main Engine'!$F70*INDEX(MassUnitsTable[],MATCH($R$3,MassUnitsTable[Mass Units],0),2), "")</f>
        <v>1397.4</v>
      </c>
      <c r="J70" s="27">
        <f>IFERROR('CALC | Booster'!$F70*INDEX(MassUnitsTable[],MATCH($R$3,MassUnitsTable[Mass Units],0),2), "")</f>
        <v>8162.6</v>
      </c>
      <c r="K70" s="32">
        <f t="shared" si="9"/>
        <v>9560</v>
      </c>
      <c r="L70" s="34">
        <f>IFERROR(('CALC | Main Engine'!N70+'CALC | Booster'!N70)*INDEX(MassUnitsTable[],MATCH($R$3,MassUnitsTable[Mass Units],0),2), "")</f>
        <v>4069.6752325000007</v>
      </c>
      <c r="M70" s="27">
        <f>IFERROR(('CALC | Main Engine'!O70+'CALC | Booster'!O70)*INDEX(MassUnitsTable[],MATCH($R$3,MassUnitsTable[Mass Units],0),2), "")</f>
        <v>3347.8780255103088</v>
      </c>
      <c r="N70" s="27">
        <f>IFERROR(('CALC | Main Engine'!P70+'CALC | Booster'!P70)*INDEX(MassUnitsTable[],MATCH($R$3,MassUnitsTable[Mass Units],0),2), "")</f>
        <v>13.037263490262527</v>
      </c>
      <c r="O70" s="27">
        <f>IFERROR(('CALC | Main Engine'!Q70+'CALC | Booster'!Q70)*INDEX(MassUnitsTable[],MATCH($R$3,MassUnitsTable[Mass Units],0),2), "")</f>
        <v>2456.9426000000003</v>
      </c>
      <c r="P70" s="27">
        <f>IFERROR(('CALC | Main Engine'!R70+'CALC | Booster'!R70)*INDEX(MassUnitsTable[],MATCH($R$3,MassUnitsTable[Mass Units],0),2), "")</f>
        <v>1754.9590000000001</v>
      </c>
      <c r="Q70" s="27">
        <f>IFERROR(('CALC | Main Engine'!S70+'CALC | Booster'!S70)*INDEX(MassUnitsTable[],MATCH($R$3,MassUnitsTable[Mass Units],0),2), "")</f>
        <v>11.976849672399474</v>
      </c>
      <c r="R70" s="32">
        <f>IFERROR(('CALC | Main Engine'!T70+'CALC | Booster'!T70)*INDEX(MassUnitsTable[],MATCH($R$3,MassUnitsTable[Mass Units],0),2), "")</f>
        <v>8.1626000000000012</v>
      </c>
      <c r="S70" s="10"/>
    </row>
    <row r="71" spans="1:19" x14ac:dyDescent="0.25">
      <c r="A71" s="10"/>
      <c r="B71" s="4" t="str">
        <f t="shared" si="5"/>
        <v>STS-124</v>
      </c>
      <c r="C71" s="5" t="str">
        <f t="shared" si="6"/>
        <v>Space Shuttle</v>
      </c>
      <c r="D71" s="5" t="str">
        <f t="shared" si="7"/>
        <v>Launch</v>
      </c>
      <c r="E71" s="5">
        <f t="shared" si="8"/>
        <v>1</v>
      </c>
      <c r="F71" s="5">
        <f>'CALC | Main Engine'!$B71</f>
        <v>64</v>
      </c>
      <c r="G71" s="27">
        <f>'CALC | Main Engine'!$C71</f>
        <v>42502</v>
      </c>
      <c r="H71" s="6">
        <f>'CALC | Main Engine'!$E71</f>
        <v>1</v>
      </c>
      <c r="I71" s="34">
        <f>IFERROR('CALC | Main Engine'!$F71*INDEX(MassUnitsTable[],MATCH($R$3,MassUnitsTable[Mass Units],0),2), "")</f>
        <v>1397.4</v>
      </c>
      <c r="J71" s="27">
        <f>IFERROR('CALC | Booster'!$F71*INDEX(MassUnitsTable[],MATCH($R$3,MassUnitsTable[Mass Units],0),2), "")</f>
        <v>8162.6</v>
      </c>
      <c r="K71" s="32">
        <f t="shared" si="9"/>
        <v>9560</v>
      </c>
      <c r="L71" s="34">
        <f>IFERROR(('CALC | Main Engine'!N71+'CALC | Booster'!N71)*INDEX(MassUnitsTable[],MATCH($R$3,MassUnitsTable[Mass Units],0),2), "")</f>
        <v>4069.6752325000007</v>
      </c>
      <c r="M71" s="27">
        <f>IFERROR(('CALC | Main Engine'!O71+'CALC | Booster'!O71)*INDEX(MassUnitsTable[],MATCH($R$3,MassUnitsTable[Mass Units],0),2), "")</f>
        <v>3347.3591227756961</v>
      </c>
      <c r="N71" s="27">
        <f>IFERROR(('CALC | Main Engine'!P71+'CALC | Booster'!P71)*INDEX(MassUnitsTable[],MATCH($R$3,MassUnitsTable[Mass Units],0),2), "")</f>
        <v>13.367523414451828</v>
      </c>
      <c r="O71" s="27">
        <f>IFERROR(('CALC | Main Engine'!Q71+'CALC | Booster'!Q71)*INDEX(MassUnitsTable[],MATCH($R$3,MassUnitsTable[Mass Units],0),2), "")</f>
        <v>2456.9426000000003</v>
      </c>
      <c r="P71" s="27">
        <f>IFERROR(('CALC | Main Engine'!R71+'CALC | Booster'!R71)*INDEX(MassUnitsTable[],MATCH($R$3,MassUnitsTable[Mass Units],0),2), "")</f>
        <v>1754.9590000000001</v>
      </c>
      <c r="Q71" s="27">
        <f>IFERROR(('CALC | Main Engine'!S71+'CALC | Booster'!S71)*INDEX(MassUnitsTable[],MATCH($R$3,MassUnitsTable[Mass Units],0),2), "")</f>
        <v>10.868805359133685</v>
      </c>
      <c r="R71" s="32">
        <f>IFERROR(('CALC | Main Engine'!T71+'CALC | Booster'!T71)*INDEX(MassUnitsTable[],MATCH($R$3,MassUnitsTable[Mass Units],0),2), "")</f>
        <v>8.1626000000000012</v>
      </c>
      <c r="S71" s="10"/>
    </row>
    <row r="72" spans="1:19" x14ac:dyDescent="0.25">
      <c r="A72" s="10"/>
      <c r="B72" s="4" t="str">
        <f t="shared" ref="B72:B135" si="10">IF(ISNUMBER($F72),UserID,"")</f>
        <v>STS-124</v>
      </c>
      <c r="C72" s="5" t="str">
        <f t="shared" ref="C72:C135" si="11">IF(ISNUMBER($F72),Spacecraft,"")</f>
        <v>Space Shuttle</v>
      </c>
      <c r="D72" s="5" t="str">
        <f t="shared" ref="D72:D135" si="12">IF(ISNUMBER($F72),OperationType,"")</f>
        <v>Launch</v>
      </c>
      <c r="E72" s="5">
        <f t="shared" ref="E72:E135" si="13">IF(ISNUMBER($F72),NumberOfOps,"")</f>
        <v>1</v>
      </c>
      <c r="F72" s="5">
        <f>'CALC | Main Engine'!$B72</f>
        <v>65</v>
      </c>
      <c r="G72" s="27">
        <f>'CALC | Main Engine'!$C72</f>
        <v>43749.5</v>
      </c>
      <c r="H72" s="6">
        <f>'CALC | Main Engine'!$E72</f>
        <v>1</v>
      </c>
      <c r="I72" s="34">
        <f>IFERROR('CALC | Main Engine'!$F72*INDEX(MassUnitsTable[],MATCH($R$3,MassUnitsTable[Mass Units],0),2), "")</f>
        <v>1397.4</v>
      </c>
      <c r="J72" s="27">
        <f>IFERROR('CALC | Booster'!$F72*INDEX(MassUnitsTable[],MATCH($R$3,MassUnitsTable[Mass Units],0),2), "")</f>
        <v>8162.6</v>
      </c>
      <c r="K72" s="32">
        <f t="shared" si="9"/>
        <v>9560</v>
      </c>
      <c r="L72" s="34">
        <f>IFERROR(('CALC | Main Engine'!N72+'CALC | Booster'!N72)*INDEX(MassUnitsTable[],MATCH($R$3,MassUnitsTable[Mass Units],0),2), "")</f>
        <v>4069.6752325000007</v>
      </c>
      <c r="M72" s="27">
        <f>IFERROR(('CALC | Main Engine'!O72+'CALC | Booster'!O72)*INDEX(MassUnitsTable[],MATCH($R$3,MassUnitsTable[Mass Units],0),2), "")</f>
        <v>3346.817177878434</v>
      </c>
      <c r="N72" s="27">
        <f>IFERROR(('CALC | Main Engine'!P72+'CALC | Booster'!P72)*INDEX(MassUnitsTable[],MATCH($R$3,MassUnitsTable[Mass Units],0),2), "")</f>
        <v>13.71244871305991</v>
      </c>
      <c r="O72" s="27">
        <f>IFERROR(('CALC | Main Engine'!Q72+'CALC | Booster'!Q72)*INDEX(MassUnitsTable[],MATCH($R$3,MassUnitsTable[Mass Units],0),2), "")</f>
        <v>2456.9426000000003</v>
      </c>
      <c r="P72" s="27">
        <f>IFERROR(('CALC | Main Engine'!R72+'CALC | Booster'!R72)*INDEX(MassUnitsTable[],MATCH($R$3,MassUnitsTable[Mass Units],0),2), "")</f>
        <v>1754.9590000000001</v>
      </c>
      <c r="Q72" s="27">
        <f>IFERROR(('CALC | Main Engine'!S72+'CALC | Booster'!S72)*INDEX(MassUnitsTable[],MATCH($R$3,MassUnitsTable[Mass Units],0),2), "")</f>
        <v>9.8457009932742263</v>
      </c>
      <c r="R72" s="32">
        <f>IFERROR(('CALC | Main Engine'!T72+'CALC | Booster'!T72)*INDEX(MassUnitsTable[],MATCH($R$3,MassUnitsTable[Mass Units],0),2), "")</f>
        <v>8.1626000000000012</v>
      </c>
      <c r="S72" s="10"/>
    </row>
    <row r="73" spans="1:19" x14ac:dyDescent="0.25">
      <c r="A73" s="10"/>
      <c r="B73" s="4" t="str">
        <f t="shared" si="10"/>
        <v>STS-124</v>
      </c>
      <c r="C73" s="5" t="str">
        <f t="shared" si="11"/>
        <v>Space Shuttle</v>
      </c>
      <c r="D73" s="5" t="str">
        <f t="shared" si="12"/>
        <v>Launch</v>
      </c>
      <c r="E73" s="5">
        <f t="shared" si="13"/>
        <v>1</v>
      </c>
      <c r="F73" s="5">
        <f>'CALC | Main Engine'!$B73</f>
        <v>66</v>
      </c>
      <c r="G73" s="27">
        <f>'CALC | Main Engine'!$C73</f>
        <v>45020</v>
      </c>
      <c r="H73" s="6">
        <f>'CALC | Main Engine'!$E73</f>
        <v>1</v>
      </c>
      <c r="I73" s="34">
        <f>IFERROR('CALC | Main Engine'!$F73*INDEX(MassUnitsTable[],MATCH($R$3,MassUnitsTable[Mass Units],0),2), "")</f>
        <v>1397.4</v>
      </c>
      <c r="J73" s="27">
        <f>IFERROR('CALC | Booster'!$F73*INDEX(MassUnitsTable[],MATCH($R$3,MassUnitsTable[Mass Units],0),2), "")</f>
        <v>8162.6</v>
      </c>
      <c r="K73" s="32">
        <f t="shared" ref="K73:K136" si="14">IFERROR(I73+J73, "")</f>
        <v>9560</v>
      </c>
      <c r="L73" s="34">
        <f>IFERROR(('CALC | Main Engine'!N73+'CALC | Booster'!N73)*INDEX(MassUnitsTable[],MATCH($R$3,MassUnitsTable[Mass Units],0),2), "")</f>
        <v>4069.6752325000007</v>
      </c>
      <c r="M73" s="27">
        <f>IFERROR(('CALC | Main Engine'!O73+'CALC | Booster'!O73)*INDEX(MassUnitsTable[],MATCH($R$3,MassUnitsTable[Mass Units],0),2), "")</f>
        <v>3346.2508659104269</v>
      </c>
      <c r="N73" s="27">
        <f>IFERROR(('CALC | Main Engine'!P73+'CALC | Booster'!P73)*INDEX(MassUnitsTable[],MATCH($R$3,MassUnitsTable[Mass Units],0),2), "")</f>
        <v>14.072882634768396</v>
      </c>
      <c r="O73" s="27">
        <f>IFERROR(('CALC | Main Engine'!Q73+'CALC | Booster'!Q73)*INDEX(MassUnitsTable[],MATCH($R$3,MassUnitsTable[Mass Units],0),2), "")</f>
        <v>2456.9426000000003</v>
      </c>
      <c r="P73" s="27">
        <f>IFERROR(('CALC | Main Engine'!R73+'CALC | Booster'!R73)*INDEX(MassUnitsTable[],MATCH($R$3,MassUnitsTable[Mass Units],0),2), "")</f>
        <v>1754.9590000000001</v>
      </c>
      <c r="Q73" s="27">
        <f>IFERROR(('CALC | Main Engine'!S73+'CALC | Booster'!S73)*INDEX(MassUnitsTable[],MATCH($R$3,MassUnitsTable[Mass Units],0),2), "")</f>
        <v>8.9026619589580527</v>
      </c>
      <c r="R73" s="32">
        <f>IFERROR(('CALC | Main Engine'!T73+'CALC | Booster'!T73)*INDEX(MassUnitsTable[],MATCH($R$3,MassUnitsTable[Mass Units],0),2), "")</f>
        <v>8.1626000000000012</v>
      </c>
      <c r="S73" s="10"/>
    </row>
    <row r="74" spans="1:19" x14ac:dyDescent="0.25">
      <c r="A74" s="10"/>
      <c r="B74" s="4" t="str">
        <f t="shared" si="10"/>
        <v>STS-124</v>
      </c>
      <c r="C74" s="5" t="str">
        <f t="shared" si="11"/>
        <v>Space Shuttle</v>
      </c>
      <c r="D74" s="5" t="str">
        <f t="shared" si="12"/>
        <v>Launch</v>
      </c>
      <c r="E74" s="5">
        <f t="shared" si="13"/>
        <v>1</v>
      </c>
      <c r="F74" s="5">
        <f>'CALC | Main Engine'!$B74</f>
        <v>67</v>
      </c>
      <c r="G74" s="27">
        <f>'CALC | Main Engine'!$C74</f>
        <v>46314</v>
      </c>
      <c r="H74" s="6">
        <f>'CALC | Main Engine'!$E74</f>
        <v>1</v>
      </c>
      <c r="I74" s="34">
        <f>IFERROR('CALC | Main Engine'!$F74*INDEX(MassUnitsTable[],MATCH($R$3,MassUnitsTable[Mass Units],0),2), "")</f>
        <v>1397.4</v>
      </c>
      <c r="J74" s="27">
        <f>IFERROR('CALC | Booster'!$F74*INDEX(MassUnitsTable[],MATCH($R$3,MassUnitsTable[Mass Units],0),2), "")</f>
        <v>8162.6</v>
      </c>
      <c r="K74" s="32">
        <f t="shared" si="14"/>
        <v>9560</v>
      </c>
      <c r="L74" s="34">
        <f>IFERROR(('CALC | Main Engine'!N74+'CALC | Booster'!N74)*INDEX(MassUnitsTable[],MATCH($R$3,MassUnitsTable[Mass Units],0),2), "")</f>
        <v>4069.6752325000007</v>
      </c>
      <c r="M74" s="27">
        <f>IFERROR(('CALC | Main Engine'!O74+'CALC | Booster'!O74)*INDEX(MassUnitsTable[],MATCH($R$3,MassUnitsTable[Mass Units],0),2), "")</f>
        <v>3345.6587754531324</v>
      </c>
      <c r="N74" s="27">
        <f>IFERROR(('CALC | Main Engine'!P74+'CALC | Booster'!P74)*INDEX(MassUnitsTable[],MATCH($R$3,MassUnitsTable[Mass Units],0),2), "")</f>
        <v>14.449723488546722</v>
      </c>
      <c r="O74" s="27">
        <f>IFERROR(('CALC | Main Engine'!Q74+'CALC | Booster'!Q74)*INDEX(MassUnitsTable[],MATCH($R$3,MassUnitsTable[Mass Units],0),2), "")</f>
        <v>2456.9426000000003</v>
      </c>
      <c r="P74" s="27">
        <f>IFERROR(('CALC | Main Engine'!R74+'CALC | Booster'!R74)*INDEX(MassUnitsTable[],MATCH($R$3,MassUnitsTable[Mass Units],0),2), "")</f>
        <v>1754.9590000000001</v>
      </c>
      <c r="Q74" s="27">
        <f>IFERROR(('CALC | Main Engine'!S74+'CALC | Booster'!S74)*INDEX(MassUnitsTable[],MATCH($R$3,MassUnitsTable[Mass Units],0),2), "")</f>
        <v>8.0349712133809934</v>
      </c>
      <c r="R74" s="32">
        <f>IFERROR(('CALC | Main Engine'!T74+'CALC | Booster'!T74)*INDEX(MassUnitsTable[],MATCH($R$3,MassUnitsTable[Mass Units],0),2), "")</f>
        <v>8.1626000000000012</v>
      </c>
      <c r="S74" s="10"/>
    </row>
    <row r="75" spans="1:19" x14ac:dyDescent="0.25">
      <c r="A75" s="10"/>
      <c r="B75" s="4" t="str">
        <f t="shared" si="10"/>
        <v>STS-124</v>
      </c>
      <c r="C75" s="5" t="str">
        <f t="shared" si="11"/>
        <v>Space Shuttle</v>
      </c>
      <c r="D75" s="5" t="str">
        <f t="shared" si="12"/>
        <v>Launch</v>
      </c>
      <c r="E75" s="5">
        <f t="shared" si="13"/>
        <v>1</v>
      </c>
      <c r="F75" s="5">
        <f>'CALC | Main Engine'!$B75</f>
        <v>68</v>
      </c>
      <c r="G75" s="27">
        <f>'CALC | Main Engine'!$C75</f>
        <v>47631.5</v>
      </c>
      <c r="H75" s="6">
        <f>'CALC | Main Engine'!$E75</f>
        <v>1</v>
      </c>
      <c r="I75" s="34">
        <f>IFERROR('CALC | Main Engine'!$F75*INDEX(MassUnitsTable[],MATCH($R$3,MassUnitsTable[Mass Units],0),2), "")</f>
        <v>1397.4</v>
      </c>
      <c r="J75" s="27">
        <f>IFERROR('CALC | Booster'!$F75*INDEX(MassUnitsTable[],MATCH($R$3,MassUnitsTable[Mass Units],0),2), "")</f>
        <v>8162.6</v>
      </c>
      <c r="K75" s="32">
        <f t="shared" si="14"/>
        <v>9560</v>
      </c>
      <c r="L75" s="34">
        <f>IFERROR(('CALC | Main Engine'!N75+'CALC | Booster'!N75)*INDEX(MassUnitsTable[],MATCH($R$3,MassUnitsTable[Mass Units],0),2), "")</f>
        <v>4069.6752325000007</v>
      </c>
      <c r="M75" s="27">
        <f>IFERROR(('CALC | Main Engine'!O75+'CALC | Booster'!O75)*INDEX(MassUnitsTable[],MATCH($R$3,MassUnitsTable[Mass Units],0),2), "")</f>
        <v>3345.0396401707781</v>
      </c>
      <c r="N75" s="27">
        <f>IFERROR(('CALC | Main Engine'!P75+'CALC | Booster'!P75)*INDEX(MassUnitsTable[],MATCH($R$3,MassUnitsTable[Mass Units],0),2), "")</f>
        <v>14.843777244239666</v>
      </c>
      <c r="O75" s="27">
        <f>IFERROR(('CALC | Main Engine'!Q75+'CALC | Booster'!Q75)*INDEX(MassUnitsTable[],MATCH($R$3,MassUnitsTable[Mass Units],0),2), "")</f>
        <v>2456.9426000000003</v>
      </c>
      <c r="P75" s="27">
        <f>IFERROR(('CALC | Main Engine'!R75+'CALC | Booster'!R75)*INDEX(MassUnitsTable[],MATCH($R$3,MassUnitsTable[Mass Units],0),2), "")</f>
        <v>1754.9590000000001</v>
      </c>
      <c r="Q75" s="27">
        <f>IFERROR(('CALC | Main Engine'!S75+'CALC | Booster'!S75)*INDEX(MassUnitsTable[],MATCH($R$3,MassUnitsTable[Mass Units],0),2), "")</f>
        <v>7.2383564903268258</v>
      </c>
      <c r="R75" s="32">
        <f>IFERROR(('CALC | Main Engine'!T75+'CALC | Booster'!T75)*INDEX(MassUnitsTable[],MATCH($R$3,MassUnitsTable[Mass Units],0),2), "")</f>
        <v>8.1626000000000012</v>
      </c>
      <c r="S75" s="10"/>
    </row>
    <row r="76" spans="1:19" x14ac:dyDescent="0.25">
      <c r="A76" s="10"/>
      <c r="B76" s="4" t="str">
        <f t="shared" si="10"/>
        <v>STS-124</v>
      </c>
      <c r="C76" s="5" t="str">
        <f t="shared" si="11"/>
        <v>Space Shuttle</v>
      </c>
      <c r="D76" s="5" t="str">
        <f t="shared" si="12"/>
        <v>Launch</v>
      </c>
      <c r="E76" s="5">
        <f t="shared" si="13"/>
        <v>1</v>
      </c>
      <c r="F76" s="5">
        <f>'CALC | Main Engine'!$B76</f>
        <v>69</v>
      </c>
      <c r="G76" s="27">
        <f>'CALC | Main Engine'!$C76</f>
        <v>48972.5</v>
      </c>
      <c r="H76" s="6">
        <f>'CALC | Main Engine'!$E76</f>
        <v>1</v>
      </c>
      <c r="I76" s="34">
        <f>IFERROR('CALC | Main Engine'!$F76*INDEX(MassUnitsTable[],MATCH($R$3,MassUnitsTable[Mass Units],0),2), "")</f>
        <v>1397.4</v>
      </c>
      <c r="J76" s="27">
        <f>IFERROR('CALC | Booster'!$F76*INDEX(MassUnitsTable[],MATCH($R$3,MassUnitsTable[Mass Units],0),2), "")</f>
        <v>8162.6</v>
      </c>
      <c r="K76" s="32">
        <f t="shared" si="14"/>
        <v>9560</v>
      </c>
      <c r="L76" s="34">
        <f>IFERROR(('CALC | Main Engine'!N76+'CALC | Booster'!N76)*INDEX(MassUnitsTable[],MATCH($R$3,MassUnitsTable[Mass Units],0),2), "")</f>
        <v>4069.6752325000007</v>
      </c>
      <c r="M76" s="27">
        <f>IFERROR(('CALC | Main Engine'!O76+'CALC | Booster'!O76)*INDEX(MassUnitsTable[],MATCH($R$3,MassUnitsTable[Mass Units],0),2), "")</f>
        <v>3344.3921200297582</v>
      </c>
      <c r="N76" s="27">
        <f>IFERROR(('CALC | Main Engine'!P76+'CALC | Booster'!P76)*INDEX(MassUnitsTable[],MATCH($R$3,MassUnitsTable[Mass Units],0),2), "")</f>
        <v>15.255896777284777</v>
      </c>
      <c r="O76" s="27">
        <f>IFERROR(('CALC | Main Engine'!Q76+'CALC | Booster'!Q76)*INDEX(MassUnitsTable[],MATCH($R$3,MassUnitsTable[Mass Units],0),2), "")</f>
        <v>2456.9426000000003</v>
      </c>
      <c r="P76" s="27">
        <f>IFERROR(('CALC | Main Engine'!R76+'CALC | Booster'!R76)*INDEX(MassUnitsTable[],MATCH($R$3,MassUnitsTable[Mass Units],0),2), "")</f>
        <v>1754.9590000000001</v>
      </c>
      <c r="Q76" s="27">
        <f>IFERROR(('CALC | Main Engine'!S76+'CALC | Booster'!S76)*INDEX(MassUnitsTable[],MATCH($R$3,MassUnitsTable[Mass Units],0),2), "")</f>
        <v>6.5085884745821661</v>
      </c>
      <c r="R76" s="32">
        <f>IFERROR(('CALC | Main Engine'!T76+'CALC | Booster'!T76)*INDEX(MassUnitsTable[],MATCH($R$3,MassUnitsTable[Mass Units],0),2), "")</f>
        <v>8.1626000000000012</v>
      </c>
      <c r="S76" s="10"/>
    </row>
    <row r="77" spans="1:19" x14ac:dyDescent="0.25">
      <c r="A77" s="10"/>
      <c r="B77" s="4" t="str">
        <f t="shared" si="10"/>
        <v>STS-124</v>
      </c>
      <c r="C77" s="5" t="str">
        <f t="shared" si="11"/>
        <v>Space Shuttle</v>
      </c>
      <c r="D77" s="5" t="str">
        <f t="shared" si="12"/>
        <v>Launch</v>
      </c>
      <c r="E77" s="5">
        <f t="shared" si="13"/>
        <v>1</v>
      </c>
      <c r="F77" s="5">
        <f>'CALC | Main Engine'!$B77</f>
        <v>70</v>
      </c>
      <c r="G77" s="27">
        <f>'CALC | Main Engine'!$C77</f>
        <v>50338</v>
      </c>
      <c r="H77" s="6">
        <f>'CALC | Main Engine'!$E77</f>
        <v>1</v>
      </c>
      <c r="I77" s="34">
        <f>IFERROR('CALC | Main Engine'!$F77*INDEX(MassUnitsTable[],MATCH($R$3,MassUnitsTable[Mass Units],0),2), "")</f>
        <v>1397.4</v>
      </c>
      <c r="J77" s="27">
        <f>IFERROR('CALC | Booster'!$F77*INDEX(MassUnitsTable[],MATCH($R$3,MassUnitsTable[Mass Units],0),2), "")</f>
        <v>8162.6</v>
      </c>
      <c r="K77" s="32">
        <f t="shared" si="14"/>
        <v>9560</v>
      </c>
      <c r="L77" s="34">
        <f>IFERROR(('CALC | Main Engine'!N77+'CALC | Booster'!N77)*INDEX(MassUnitsTable[],MATCH($R$3,MassUnitsTable[Mass Units],0),2), "")</f>
        <v>4069.6752325000007</v>
      </c>
      <c r="M77" s="27">
        <f>IFERROR(('CALC | Main Engine'!O77+'CALC | Booster'!O77)*INDEX(MassUnitsTable[],MATCH($R$3,MassUnitsTable[Mass Units],0),2), "")</f>
        <v>3343.7142933376076</v>
      </c>
      <c r="N77" s="27">
        <f>IFERROR(('CALC | Main Engine'!P77+'CALC | Booster'!P77)*INDEX(MassUnitsTable[],MATCH($R$3,MassUnitsTable[Mass Units],0),2), "")</f>
        <v>15.687305164697534</v>
      </c>
      <c r="O77" s="27">
        <f>IFERROR(('CALC | Main Engine'!Q77+'CALC | Booster'!Q77)*INDEX(MassUnitsTable[],MATCH($R$3,MassUnitsTable[Mass Units],0),2), "")</f>
        <v>2456.9426000000003</v>
      </c>
      <c r="P77" s="27">
        <f>IFERROR(('CALC | Main Engine'!R77+'CALC | Booster'!R77)*INDEX(MassUnitsTable[],MATCH($R$3,MassUnitsTable[Mass Units],0),2), "")</f>
        <v>1754.9590000000001</v>
      </c>
      <c r="Q77" s="27">
        <f>IFERROR(('CALC | Main Engine'!S77+'CALC | Booster'!S77)*INDEX(MassUnitsTable[],MATCH($R$3,MassUnitsTable[Mass Units],0),2), "")</f>
        <v>5.8410435125257889</v>
      </c>
      <c r="R77" s="32">
        <f>IFERROR(('CALC | Main Engine'!T77+'CALC | Booster'!T77)*INDEX(MassUnitsTable[],MATCH($R$3,MassUnitsTable[Mass Units],0),2), "")</f>
        <v>8.5056056441421006</v>
      </c>
      <c r="S77" s="10"/>
    </row>
    <row r="78" spans="1:19" x14ac:dyDescent="0.25">
      <c r="A78" s="10"/>
      <c r="B78" s="4" t="str">
        <f t="shared" si="10"/>
        <v>STS-124</v>
      </c>
      <c r="C78" s="5" t="str">
        <f t="shared" si="11"/>
        <v>Space Shuttle</v>
      </c>
      <c r="D78" s="5" t="str">
        <f t="shared" si="12"/>
        <v>Launch</v>
      </c>
      <c r="E78" s="5">
        <f t="shared" si="13"/>
        <v>1</v>
      </c>
      <c r="F78" s="5">
        <f>'CALC | Main Engine'!$B78</f>
        <v>71</v>
      </c>
      <c r="G78" s="27">
        <f>'CALC | Main Engine'!$C78</f>
        <v>51727.5</v>
      </c>
      <c r="H78" s="6">
        <f>'CALC | Main Engine'!$E78</f>
        <v>1</v>
      </c>
      <c r="I78" s="34">
        <f>IFERROR('CALC | Main Engine'!$F78*INDEX(MassUnitsTable[],MATCH($R$3,MassUnitsTable[Mass Units],0),2), "")</f>
        <v>1397.4</v>
      </c>
      <c r="J78" s="27">
        <f>IFERROR('CALC | Booster'!$F78*INDEX(MassUnitsTable[],MATCH($R$3,MassUnitsTable[Mass Units],0),2), "")</f>
        <v>8162.6</v>
      </c>
      <c r="K78" s="32">
        <f t="shared" si="14"/>
        <v>9560</v>
      </c>
      <c r="L78" s="34">
        <f>IFERROR(('CALC | Main Engine'!N78+'CALC | Booster'!N78)*INDEX(MassUnitsTable[],MATCH($R$3,MassUnitsTable[Mass Units],0),2), "")</f>
        <v>4069.6752325000007</v>
      </c>
      <c r="M78" s="27">
        <f>IFERROR(('CALC | Main Engine'!O78+'CALC | Booster'!O78)*INDEX(MassUnitsTable[],MATCH($R$3,MassUnitsTable[Mass Units],0),2), "")</f>
        <v>3343.004873965167</v>
      </c>
      <c r="N78" s="27">
        <f>IFERROR(('CALC | Main Engine'!P78+'CALC | Booster'!P78)*INDEX(MassUnitsTable[],MATCH($R$3,MassUnitsTable[Mass Units],0),2), "")</f>
        <v>16.13882097398637</v>
      </c>
      <c r="O78" s="27">
        <f>IFERROR(('CALC | Main Engine'!Q78+'CALC | Booster'!Q78)*INDEX(MassUnitsTable[],MATCH($R$3,MassUnitsTable[Mass Units],0),2), "")</f>
        <v>2456.9426000000003</v>
      </c>
      <c r="P78" s="27">
        <f>IFERROR(('CALC | Main Engine'!R78+'CALC | Booster'!R78)*INDEX(MassUnitsTable[],MATCH($R$3,MassUnitsTable[Mass Units],0),2), "")</f>
        <v>1754.9590000000001</v>
      </c>
      <c r="Q78" s="27">
        <f>IFERROR(('CALC | Main Engine'!S78+'CALC | Booster'!S78)*INDEX(MassUnitsTable[],MATCH($R$3,MassUnitsTable[Mass Units],0),2), "")</f>
        <v>5.2320039468909263</v>
      </c>
      <c r="R78" s="32">
        <f>IFERROR(('CALC | Main Engine'!T78+'CALC | Booster'!T78)*INDEX(MassUnitsTable[],MATCH($R$3,MassUnitsTable[Mass Units],0),2), "")</f>
        <v>8.9490536178733429</v>
      </c>
      <c r="S78" s="10"/>
    </row>
    <row r="79" spans="1:19" x14ac:dyDescent="0.25">
      <c r="A79" s="10"/>
      <c r="B79" s="4" t="str">
        <f t="shared" si="10"/>
        <v>STS-124</v>
      </c>
      <c r="C79" s="5" t="str">
        <f t="shared" si="11"/>
        <v>Space Shuttle</v>
      </c>
      <c r="D79" s="5" t="str">
        <f t="shared" si="12"/>
        <v>Launch</v>
      </c>
      <c r="E79" s="5">
        <f t="shared" si="13"/>
        <v>1</v>
      </c>
      <c r="F79" s="5">
        <f>'CALC | Main Engine'!$B79</f>
        <v>72</v>
      </c>
      <c r="G79" s="27">
        <f>'CALC | Main Engine'!$C79</f>
        <v>53141</v>
      </c>
      <c r="H79" s="6">
        <f>'CALC | Main Engine'!$E79</f>
        <v>1</v>
      </c>
      <c r="I79" s="34">
        <f>IFERROR('CALC | Main Engine'!$F79*INDEX(MassUnitsTable[],MATCH($R$3,MassUnitsTable[Mass Units],0),2), "")</f>
        <v>1397.4</v>
      </c>
      <c r="J79" s="27">
        <f>IFERROR('CALC | Booster'!$F79*INDEX(MassUnitsTable[],MATCH($R$3,MassUnitsTable[Mass Units],0),2), "")</f>
        <v>8162.6</v>
      </c>
      <c r="K79" s="32">
        <f t="shared" si="14"/>
        <v>9560</v>
      </c>
      <c r="L79" s="34">
        <f>IFERROR(('CALC | Main Engine'!N79+'CALC | Booster'!N79)*INDEX(MassUnitsTable[],MATCH($R$3,MassUnitsTable[Mass Units],0),2), "")</f>
        <v>4069.6752325000007</v>
      </c>
      <c r="M79" s="27">
        <f>IFERROR(('CALC | Main Engine'!O79+'CALC | Booster'!O79)*INDEX(MassUnitsTable[],MATCH($R$3,MassUnitsTable[Mass Units],0),2), "")</f>
        <v>3342.2622470248343</v>
      </c>
      <c r="N79" s="27">
        <f>IFERROR(('CALC | Main Engine'!P79+'CALC | Booster'!P79)*INDEX(MassUnitsTable[],MATCH($R$3,MassUnitsTable[Mass Units],0),2), "")</f>
        <v>16.611472013681379</v>
      </c>
      <c r="O79" s="27">
        <f>IFERROR(('CALC | Main Engine'!Q79+'CALC | Booster'!Q79)*INDEX(MassUnitsTable[],MATCH($R$3,MassUnitsTable[Mass Units],0),2), "")</f>
        <v>2456.9426000000003</v>
      </c>
      <c r="P79" s="27">
        <f>IFERROR(('CALC | Main Engine'!R79+'CALC | Booster'!R79)*INDEX(MassUnitsTable[],MATCH($R$3,MassUnitsTable[Mass Units],0),2), "")</f>
        <v>1754.9590000000001</v>
      </c>
      <c r="Q79" s="27">
        <f>IFERROR(('CALC | Main Engine'!S79+'CALC | Booster'!S79)*INDEX(MassUnitsTable[],MATCH($R$3,MassUnitsTable[Mass Units],0),2), "")</f>
        <v>4.6775633401574783</v>
      </c>
      <c r="R79" s="32">
        <f>IFERROR(('CALC | Main Engine'!T79+'CALC | Booster'!T79)*INDEX(MassUnitsTable[],MATCH($R$3,MassUnitsTable[Mass Units],0),2), "")</f>
        <v>9.4238900674836987</v>
      </c>
      <c r="S79" s="10"/>
    </row>
    <row r="80" spans="1:19" x14ac:dyDescent="0.25">
      <c r="A80" s="10"/>
      <c r="B80" s="4" t="str">
        <f t="shared" si="10"/>
        <v>STS-124</v>
      </c>
      <c r="C80" s="5" t="str">
        <f t="shared" si="11"/>
        <v>Space Shuttle</v>
      </c>
      <c r="D80" s="5" t="str">
        <f t="shared" si="12"/>
        <v>Launch</v>
      </c>
      <c r="E80" s="5">
        <f t="shared" si="13"/>
        <v>1</v>
      </c>
      <c r="F80" s="5">
        <f>'CALC | Main Engine'!$B80</f>
        <v>73</v>
      </c>
      <c r="G80" s="27">
        <f>'CALC | Main Engine'!$C80</f>
        <v>54579</v>
      </c>
      <c r="H80" s="6">
        <f>'CALC | Main Engine'!$E80</f>
        <v>1</v>
      </c>
      <c r="I80" s="34">
        <f>IFERROR('CALC | Main Engine'!$F80*INDEX(MassUnitsTable[],MATCH($R$3,MassUnitsTable[Mass Units],0),2), "")</f>
        <v>1397.4</v>
      </c>
      <c r="J80" s="27">
        <f>IFERROR('CALC | Booster'!$F80*INDEX(MassUnitsTable[],MATCH($R$3,MassUnitsTable[Mass Units],0),2), "")</f>
        <v>8162.6</v>
      </c>
      <c r="K80" s="32">
        <f t="shared" si="14"/>
        <v>9560</v>
      </c>
      <c r="L80" s="34">
        <f>IFERROR(('CALC | Main Engine'!N80+'CALC | Booster'!N80)*INDEX(MassUnitsTable[],MATCH($R$3,MassUnitsTable[Mass Units],0),2), "")</f>
        <v>4069.6752325000007</v>
      </c>
      <c r="M80" s="27">
        <f>IFERROR(('CALC | Main Engine'!O80+'CALC | Booster'!O80)*INDEX(MassUnitsTable[],MATCH($R$3,MassUnitsTable[Mass Units],0),2), "")</f>
        <v>3341.4844267480607</v>
      </c>
      <c r="N80" s="27">
        <f>IFERROR(('CALC | Main Engine'!P80+'CALC | Booster'!P80)*INDEX(MassUnitsTable[],MATCH($R$3,MassUnitsTable[Mass Units],0),2), "")</f>
        <v>17.106522142550062</v>
      </c>
      <c r="O80" s="27">
        <f>IFERROR(('CALC | Main Engine'!Q80+'CALC | Booster'!Q80)*INDEX(MassUnitsTable[],MATCH($R$3,MassUnitsTable[Mass Units],0),2), "")</f>
        <v>2456.9426000000003</v>
      </c>
      <c r="P80" s="27">
        <f>IFERROR(('CALC | Main Engine'!R80+'CALC | Booster'!R80)*INDEX(MassUnitsTable[],MATCH($R$3,MassUnitsTable[Mass Units],0),2), "")</f>
        <v>1754.9590000000001</v>
      </c>
      <c r="Q80" s="27">
        <f>IFERROR(('CALC | Main Engine'!S80+'CALC | Booster'!S80)*INDEX(MassUnitsTable[],MATCH($R$3,MassUnitsTable[Mass Units],0),2), "")</f>
        <v>4.1737657945602784</v>
      </c>
      <c r="R80" s="32">
        <f>IFERROR(('CALC | Main Engine'!T80+'CALC | Booster'!T80)*INDEX(MassUnitsTable[],MATCH($R$3,MassUnitsTable[Mass Units],0),2), "")</f>
        <v>9.9328182520274204</v>
      </c>
      <c r="S80" s="10"/>
    </row>
    <row r="81" spans="1:19" x14ac:dyDescent="0.25">
      <c r="A81" s="10"/>
      <c r="B81" s="4" t="str">
        <f t="shared" si="10"/>
        <v>STS-124</v>
      </c>
      <c r="C81" s="5" t="str">
        <f t="shared" si="11"/>
        <v>Space Shuttle</v>
      </c>
      <c r="D81" s="5" t="str">
        <f t="shared" si="12"/>
        <v>Launch</v>
      </c>
      <c r="E81" s="5">
        <f t="shared" si="13"/>
        <v>1</v>
      </c>
      <c r="F81" s="5">
        <f>'CALC | Main Engine'!$B81</f>
        <v>74</v>
      </c>
      <c r="G81" s="27">
        <f>'CALC | Main Engine'!$C81</f>
        <v>56040.5</v>
      </c>
      <c r="H81" s="6">
        <f>'CALC | Main Engine'!$E81</f>
        <v>1</v>
      </c>
      <c r="I81" s="34">
        <f>IFERROR('CALC | Main Engine'!$F81*INDEX(MassUnitsTable[],MATCH($R$3,MassUnitsTable[Mass Units],0),2), "")</f>
        <v>1397.4</v>
      </c>
      <c r="J81" s="27">
        <f>IFERROR('CALC | Booster'!$F81*INDEX(MassUnitsTable[],MATCH($R$3,MassUnitsTable[Mass Units],0),2), "")</f>
        <v>8162.6</v>
      </c>
      <c r="K81" s="32">
        <f t="shared" si="14"/>
        <v>9560</v>
      </c>
      <c r="L81" s="34">
        <f>IFERROR(('CALC | Main Engine'!N81+'CALC | Booster'!N81)*INDEX(MassUnitsTable[],MATCH($R$3,MassUnitsTable[Mass Units],0),2), "")</f>
        <v>4069.6752325000007</v>
      </c>
      <c r="M81" s="27">
        <f>IFERROR(('CALC | Main Engine'!O81+'CALC | Booster'!O81)*INDEX(MassUnitsTable[],MATCH($R$3,MassUnitsTable[Mass Units],0),2), "")</f>
        <v>3340.6701397057709</v>
      </c>
      <c r="N81" s="27">
        <f>IFERROR(('CALC | Main Engine'!P81+'CALC | Booster'!P81)*INDEX(MassUnitsTable[],MATCH($R$3,MassUnitsTable[Mass Units],0),2), "")</f>
        <v>17.624781845027538</v>
      </c>
      <c r="O81" s="27">
        <f>IFERROR(('CALC | Main Engine'!Q81+'CALC | Booster'!Q81)*INDEX(MassUnitsTable[],MATCH($R$3,MassUnitsTable[Mass Units],0),2), "")</f>
        <v>2456.9426000000003</v>
      </c>
      <c r="P81" s="27">
        <f>IFERROR(('CALC | Main Engine'!R81+'CALC | Booster'!R81)*INDEX(MassUnitsTable[],MATCH($R$3,MassUnitsTable[Mass Units],0),2), "")</f>
        <v>1754.9590000000001</v>
      </c>
      <c r="Q81" s="27">
        <f>IFERROR(('CALC | Main Engine'!S81+'CALC | Booster'!S81)*INDEX(MassUnitsTable[],MATCH($R$3,MassUnitsTable[Mass Units],0),2), "")</f>
        <v>3.7173005435487401</v>
      </c>
      <c r="R81" s="32">
        <f>IFERROR(('CALC | Main Engine'!T81+'CALC | Booster'!T81)*INDEX(MassUnitsTable[],MATCH($R$3,MassUnitsTable[Mass Units],0),2), "")</f>
        <v>10.478233166280328</v>
      </c>
      <c r="S81" s="10"/>
    </row>
    <row r="82" spans="1:19" x14ac:dyDescent="0.25">
      <c r="A82" s="10"/>
      <c r="B82" s="4" t="str">
        <f t="shared" si="10"/>
        <v>STS-124</v>
      </c>
      <c r="C82" s="5" t="str">
        <f t="shared" si="11"/>
        <v>Space Shuttle</v>
      </c>
      <c r="D82" s="5" t="str">
        <f t="shared" si="12"/>
        <v>Launch</v>
      </c>
      <c r="E82" s="5">
        <f t="shared" si="13"/>
        <v>1</v>
      </c>
      <c r="F82" s="5">
        <f>'CALC | Main Engine'!$B82</f>
        <v>75</v>
      </c>
      <c r="G82" s="27">
        <f>'CALC | Main Engine'!$C82</f>
        <v>57525.5</v>
      </c>
      <c r="H82" s="6">
        <f>'CALC | Main Engine'!$E82</f>
        <v>1</v>
      </c>
      <c r="I82" s="34">
        <f>IFERROR('CALC | Main Engine'!$F82*INDEX(MassUnitsTable[],MATCH($R$3,MassUnitsTable[Mass Units],0),2), "")</f>
        <v>1397.4</v>
      </c>
      <c r="J82" s="27">
        <f>IFERROR('CALC | Booster'!$F82*INDEX(MassUnitsTable[],MATCH($R$3,MassUnitsTable[Mass Units],0),2), "")</f>
        <v>8162.6</v>
      </c>
      <c r="K82" s="32">
        <f t="shared" si="14"/>
        <v>9560</v>
      </c>
      <c r="L82" s="34">
        <f>IFERROR(('CALC | Main Engine'!N82+'CALC | Booster'!N82)*INDEX(MassUnitsTable[],MATCH($R$3,MassUnitsTable[Mass Units],0),2), "")</f>
        <v>4069.6752325000007</v>
      </c>
      <c r="M82" s="27">
        <f>IFERROR(('CALC | Main Engine'!O82+'CALC | Booster'!O82)*INDEX(MassUnitsTable[],MATCH($R$3,MassUnitsTable[Mass Units],0),2), "")</f>
        <v>3339.817487505105</v>
      </c>
      <c r="N82" s="27">
        <f>IFERROR(('CALC | Main Engine'!P82+'CALC | Booster'!P82)*INDEX(MassUnitsTable[],MATCH($R$3,MassUnitsTable[Mass Units],0),2), "")</f>
        <v>18.167459368903774</v>
      </c>
      <c r="O82" s="27">
        <f>IFERROR(('CALC | Main Engine'!Q82+'CALC | Booster'!Q82)*INDEX(MassUnitsTable[],MATCH($R$3,MassUnitsTable[Mass Units],0),2), "")</f>
        <v>2456.9426000000003</v>
      </c>
      <c r="P82" s="27">
        <f>IFERROR(('CALC | Main Engine'!R82+'CALC | Booster'!R82)*INDEX(MassUnitsTable[],MATCH($R$3,MassUnitsTable[Mass Units],0),2), "")</f>
        <v>1754.9590000000001</v>
      </c>
      <c r="Q82" s="27">
        <f>IFERROR(('CALC | Main Engine'!S82+'CALC | Booster'!S82)*INDEX(MassUnitsTable[],MATCH($R$3,MassUnitsTable[Mass Units],0),2), "")</f>
        <v>3.3045967856007405</v>
      </c>
      <c r="R82" s="32">
        <f>IFERROR(('CALC | Main Engine'!T82+'CALC | Booster'!T82)*INDEX(MassUnitsTable[],MATCH($R$3,MassUnitsTable[Mass Units],0),2), "")</f>
        <v>11.063102074604206</v>
      </c>
      <c r="S82" s="10"/>
    </row>
    <row r="83" spans="1:19" x14ac:dyDescent="0.25">
      <c r="A83" s="10"/>
      <c r="B83" s="4" t="str">
        <f t="shared" si="10"/>
        <v>STS-124</v>
      </c>
      <c r="C83" s="5" t="str">
        <f t="shared" si="11"/>
        <v>Space Shuttle</v>
      </c>
      <c r="D83" s="5" t="str">
        <f t="shared" si="12"/>
        <v>Launch</v>
      </c>
      <c r="E83" s="5">
        <f t="shared" si="13"/>
        <v>1</v>
      </c>
      <c r="F83" s="5">
        <f>'CALC | Main Engine'!$B83</f>
        <v>76</v>
      </c>
      <c r="G83" s="27">
        <f>'CALC | Main Engine'!$C83</f>
        <v>59034.5</v>
      </c>
      <c r="H83" s="6">
        <f>'CALC | Main Engine'!$E83</f>
        <v>1</v>
      </c>
      <c r="I83" s="34">
        <f>IFERROR('CALC | Main Engine'!$F83*INDEX(MassUnitsTable[],MATCH($R$3,MassUnitsTable[Mass Units],0),2), "")</f>
        <v>1397.4</v>
      </c>
      <c r="J83" s="27">
        <f>IFERROR('CALC | Booster'!$F83*INDEX(MassUnitsTable[],MATCH($R$3,MassUnitsTable[Mass Units],0),2), "")</f>
        <v>8162.6</v>
      </c>
      <c r="K83" s="32">
        <f t="shared" si="14"/>
        <v>9560</v>
      </c>
      <c r="L83" s="34">
        <f>IFERROR(('CALC | Main Engine'!N83+'CALC | Booster'!N83)*INDEX(MassUnitsTable[],MATCH($R$3,MassUnitsTable[Mass Units],0),2), "")</f>
        <v>4069.6752325000007</v>
      </c>
      <c r="M83" s="27">
        <f>IFERROR(('CALC | Main Engine'!O83+'CALC | Booster'!O83)*INDEX(MassUnitsTable[],MATCH($R$3,MassUnitsTable[Mass Units],0),2), "")</f>
        <v>3338.9241570891909</v>
      </c>
      <c r="N83" s="27">
        <f>IFERROR(('CALC | Main Engine'!P83+'CALC | Booster'!P83)*INDEX(MassUnitsTable[],MATCH($R$3,MassUnitsTable[Mass Units],0),2), "")</f>
        <v>18.736026878296624</v>
      </c>
      <c r="O83" s="27">
        <f>IFERROR(('CALC | Main Engine'!Q83+'CALC | Booster'!Q83)*INDEX(MassUnitsTable[],MATCH($R$3,MassUnitsTable[Mass Units],0),2), "")</f>
        <v>2456.9426000000003</v>
      </c>
      <c r="P83" s="27">
        <f>IFERROR(('CALC | Main Engine'!R83+'CALC | Booster'!R83)*INDEX(MassUnitsTable[],MATCH($R$3,MassUnitsTable[Mass Units],0),2), "")</f>
        <v>1754.9590000000001</v>
      </c>
      <c r="Q83" s="27">
        <f>IFERROR(('CALC | Main Engine'!S83+'CALC | Booster'!S83)*INDEX(MassUnitsTable[],MATCH($R$3,MassUnitsTable[Mass Units],0),2), "")</f>
        <v>2.932130325914164</v>
      </c>
      <c r="R83" s="32">
        <f>IFERROR(('CALC | Main Engine'!T83+'CALC | Booster'!T83)*INDEX(MassUnitsTable[],MATCH($R$3,MassUnitsTable[Mass Units],0),2), "")</f>
        <v>11.690874937966059</v>
      </c>
      <c r="S83" s="10"/>
    </row>
    <row r="84" spans="1:19" x14ac:dyDescent="0.25">
      <c r="A84" s="10"/>
      <c r="B84" s="4" t="str">
        <f t="shared" si="10"/>
        <v>STS-124</v>
      </c>
      <c r="C84" s="5" t="str">
        <f t="shared" si="11"/>
        <v>Space Shuttle</v>
      </c>
      <c r="D84" s="5" t="str">
        <f t="shared" si="12"/>
        <v>Launch</v>
      </c>
      <c r="E84" s="5">
        <f t="shared" si="13"/>
        <v>1</v>
      </c>
      <c r="F84" s="5">
        <f>'CALC | Main Engine'!$B84</f>
        <v>77</v>
      </c>
      <c r="G84" s="27">
        <f>'CALC | Main Engine'!$C84</f>
        <v>60566.5</v>
      </c>
      <c r="H84" s="6">
        <f>'CALC | Main Engine'!$E84</f>
        <v>1</v>
      </c>
      <c r="I84" s="34">
        <f>IFERROR('CALC | Main Engine'!$F84*INDEX(MassUnitsTable[],MATCH($R$3,MassUnitsTable[Mass Units],0),2), "")</f>
        <v>1397.4</v>
      </c>
      <c r="J84" s="27">
        <f>IFERROR('CALC | Booster'!$F84*INDEX(MassUnitsTable[],MATCH($R$3,MassUnitsTable[Mass Units],0),2), "")</f>
        <v>8162.6</v>
      </c>
      <c r="K84" s="32">
        <f t="shared" si="14"/>
        <v>9560</v>
      </c>
      <c r="L84" s="34">
        <f>IFERROR(('CALC | Main Engine'!N84+'CALC | Booster'!N84)*INDEX(MassUnitsTable[],MATCH($R$3,MassUnitsTable[Mass Units],0),2), "")</f>
        <v>4069.6752325000007</v>
      </c>
      <c r="M84" s="27">
        <f>IFERROR(('CALC | Main Engine'!O84+'CALC | Booster'!O84)*INDEX(MassUnitsTable[],MATCH($R$3,MassUnitsTable[Mass Units],0),2), "")</f>
        <v>3337.9886060814933</v>
      </c>
      <c r="N84" s="27">
        <f>IFERROR(('CALC | Main Engine'!P84+'CALC | Booster'!P84)*INDEX(MassUnitsTable[],MATCH($R$3,MassUnitsTable[Mass Units],0),2), "")</f>
        <v>19.33146603147113</v>
      </c>
      <c r="O84" s="27">
        <f>IFERROR(('CALC | Main Engine'!Q84+'CALC | Booster'!Q84)*INDEX(MassUnitsTable[],MATCH($R$3,MassUnitsTable[Mass Units],0),2), "")</f>
        <v>2456.9426000000003</v>
      </c>
      <c r="P84" s="27">
        <f>IFERROR(('CALC | Main Engine'!R84+'CALC | Booster'!R84)*INDEX(MassUnitsTable[],MATCH($R$3,MassUnitsTable[Mass Units],0),2), "")</f>
        <v>1754.9590000000001</v>
      </c>
      <c r="Q84" s="27">
        <f>IFERROR(('CALC | Main Engine'!S84+'CALC | Booster'!S84)*INDEX(MassUnitsTable[],MATCH($R$3,MassUnitsTable[Mass Units],0),2), "")</f>
        <v>2.5969074545653075</v>
      </c>
      <c r="R84" s="32">
        <f>IFERROR(('CALC | Main Engine'!T84+'CALC | Booster'!T84)*INDEX(MassUnitsTable[],MATCH($R$3,MassUnitsTable[Mass Units],0),2), "")</f>
        <v>12.364667988166017</v>
      </c>
      <c r="S84" s="10"/>
    </row>
    <row r="85" spans="1:19" x14ac:dyDescent="0.25">
      <c r="A85" s="10"/>
      <c r="B85" s="4" t="str">
        <f t="shared" si="10"/>
        <v>STS-124</v>
      </c>
      <c r="C85" s="5" t="str">
        <f t="shared" si="11"/>
        <v>Space Shuttle</v>
      </c>
      <c r="D85" s="5" t="str">
        <f t="shared" si="12"/>
        <v>Launch</v>
      </c>
      <c r="E85" s="5">
        <f t="shared" si="13"/>
        <v>1</v>
      </c>
      <c r="F85" s="5">
        <f>'CALC | Main Engine'!$B85</f>
        <v>78</v>
      </c>
      <c r="G85" s="27">
        <f>'CALC | Main Engine'!$C85</f>
        <v>62121.5</v>
      </c>
      <c r="H85" s="6">
        <f>'CALC | Main Engine'!$E85</f>
        <v>1</v>
      </c>
      <c r="I85" s="34">
        <f>IFERROR('CALC | Main Engine'!$F85*INDEX(MassUnitsTable[],MATCH($R$3,MassUnitsTable[Mass Units],0),2), "")</f>
        <v>1397.4</v>
      </c>
      <c r="J85" s="27">
        <f>IFERROR('CALC | Booster'!$F85*INDEX(MassUnitsTable[],MATCH($R$3,MassUnitsTable[Mass Units],0),2), "")</f>
        <v>8162.6</v>
      </c>
      <c r="K85" s="32">
        <f t="shared" si="14"/>
        <v>9560</v>
      </c>
      <c r="L85" s="34">
        <f>IFERROR(('CALC | Main Engine'!N85+'CALC | Booster'!N85)*INDEX(MassUnitsTable[],MATCH($R$3,MassUnitsTable[Mass Units],0),2), "")</f>
        <v>4069.6752325000007</v>
      </c>
      <c r="M85" s="27">
        <f>IFERROR(('CALC | Main Engine'!O85+'CALC | Booster'!O85)*INDEX(MassUnitsTable[],MATCH($R$3,MassUnitsTable[Mass Units],0),2), "")</f>
        <v>3337.0085996676162</v>
      </c>
      <c r="N85" s="27">
        <f>IFERROR(('CALC | Main Engine'!P85+'CALC | Booster'!P85)*INDEX(MassUnitsTable[],MATCH($R$3,MassUnitsTable[Mass Units],0),2), "")</f>
        <v>19.955199194477007</v>
      </c>
      <c r="O85" s="27">
        <f>IFERROR(('CALC | Main Engine'!Q85+'CALC | Booster'!Q85)*INDEX(MassUnitsTable[],MATCH($R$3,MassUnitsTable[Mass Units],0),2), "")</f>
        <v>2456.9426000000003</v>
      </c>
      <c r="P85" s="27">
        <f>IFERROR(('CALC | Main Engine'!R85+'CALC | Booster'!R85)*INDEX(MassUnitsTable[],MATCH($R$3,MassUnitsTable[Mass Units],0),2), "")</f>
        <v>1754.9590000000001</v>
      </c>
      <c r="Q85" s="27">
        <f>IFERROR(('CALC | Main Engine'!S85+'CALC | Booster'!S85)*INDEX(MassUnitsTable[],MATCH($R$3,MassUnitsTable[Mass Units],0),2), "")</f>
        <v>2.295821327806788</v>
      </c>
      <c r="R85" s="32">
        <f>IFERROR(('CALC | Main Engine'!T85+'CALC | Booster'!T85)*INDEX(MassUnitsTable[],MATCH($R$3,MassUnitsTable[Mass Units],0),2), "")</f>
        <v>13.088300370634055</v>
      </c>
      <c r="S85" s="10"/>
    </row>
    <row r="86" spans="1:19" x14ac:dyDescent="0.25">
      <c r="A86" s="10"/>
      <c r="B86" s="4" t="str">
        <f t="shared" si="10"/>
        <v>STS-124</v>
      </c>
      <c r="C86" s="5" t="str">
        <f t="shared" si="11"/>
        <v>Space Shuttle</v>
      </c>
      <c r="D86" s="5" t="str">
        <f t="shared" si="12"/>
        <v>Launch</v>
      </c>
      <c r="E86" s="5">
        <f t="shared" si="13"/>
        <v>1</v>
      </c>
      <c r="F86" s="5">
        <f>'CALC | Main Engine'!$B86</f>
        <v>79</v>
      </c>
      <c r="G86" s="27">
        <f>'CALC | Main Engine'!$C86</f>
        <v>63700</v>
      </c>
      <c r="H86" s="6">
        <f>'CALC | Main Engine'!$E86</f>
        <v>1</v>
      </c>
      <c r="I86" s="34">
        <f>IFERROR('CALC | Main Engine'!$F86*INDEX(MassUnitsTable[],MATCH($R$3,MassUnitsTable[Mass Units],0),2), "")</f>
        <v>1397.4</v>
      </c>
      <c r="J86" s="27">
        <f>IFERROR('CALC | Booster'!$F86*INDEX(MassUnitsTable[],MATCH($R$3,MassUnitsTable[Mass Units],0),2), "")</f>
        <v>8162.6</v>
      </c>
      <c r="K86" s="32">
        <f t="shared" si="14"/>
        <v>9560</v>
      </c>
      <c r="L86" s="34">
        <f>IFERROR(('CALC | Main Engine'!N86+'CALC | Booster'!N86)*INDEX(MassUnitsTable[],MATCH($R$3,MassUnitsTable[Mass Units],0),2), "")</f>
        <v>4069.6752325000007</v>
      </c>
      <c r="M86" s="27">
        <f>IFERROR(('CALC | Main Engine'!O86+'CALC | Booster'!O86)*INDEX(MassUnitsTable[],MATCH($R$3,MassUnitsTable[Mass Units],0),2), "")</f>
        <v>3335.9814371718335</v>
      </c>
      <c r="N86" s="27">
        <f>IFERROR(('CALC | Main Engine'!P86+'CALC | Booster'!P86)*INDEX(MassUnitsTable[],MATCH($R$3,MassUnitsTable[Mass Units],0),2), "")</f>
        <v>20.608945234649099</v>
      </c>
      <c r="O86" s="27">
        <f>IFERROR(('CALC | Main Engine'!Q86+'CALC | Booster'!Q86)*INDEX(MassUnitsTable[],MATCH($R$3,MassUnitsTable[Mass Units],0),2), "")</f>
        <v>2456.9426000000003</v>
      </c>
      <c r="P86" s="27">
        <f>IFERROR(('CALC | Main Engine'!R86+'CALC | Booster'!R86)*INDEX(MassUnitsTable[],MATCH($R$3,MassUnitsTable[Mass Units],0),2), "")</f>
        <v>1754.9590000000001</v>
      </c>
      <c r="Q86" s="27">
        <f>IFERROR(('CALC | Main Engine'!S86+'CALC | Booster'!S86)*INDEX(MassUnitsTable[],MATCH($R$3,MassUnitsTable[Mass Units],0),2), "")</f>
        <v>2.0258668611316919</v>
      </c>
      <c r="R86" s="32">
        <f>IFERROR(('CALC | Main Engine'!T86+'CALC | Booster'!T86)*INDEX(MassUnitsTable[],MATCH($R$3,MassUnitsTable[Mass Units],0),2), "")</f>
        <v>13.86619613811685</v>
      </c>
      <c r="S86" s="10"/>
    </row>
    <row r="87" spans="1:19" x14ac:dyDescent="0.25">
      <c r="A87" s="10"/>
      <c r="B87" s="4" t="str">
        <f t="shared" si="10"/>
        <v>STS-124</v>
      </c>
      <c r="C87" s="5" t="str">
        <f t="shared" si="11"/>
        <v>Space Shuttle</v>
      </c>
      <c r="D87" s="5" t="str">
        <f t="shared" si="12"/>
        <v>Launch</v>
      </c>
      <c r="E87" s="5">
        <f t="shared" si="13"/>
        <v>1</v>
      </c>
      <c r="F87" s="5">
        <f>'CALC | Main Engine'!$B87</f>
        <v>80</v>
      </c>
      <c r="G87" s="27">
        <f>'CALC | Main Engine'!$C87</f>
        <v>65301</v>
      </c>
      <c r="H87" s="6">
        <f>'CALC | Main Engine'!$E87</f>
        <v>1</v>
      </c>
      <c r="I87" s="34">
        <f>IFERROR('CALC | Main Engine'!$F87*INDEX(MassUnitsTable[],MATCH($R$3,MassUnitsTable[Mass Units],0),2), "")</f>
        <v>1397.4</v>
      </c>
      <c r="J87" s="27">
        <f>IFERROR('CALC | Booster'!$F87*INDEX(MassUnitsTable[],MATCH($R$3,MassUnitsTable[Mass Units],0),2), "")</f>
        <v>8162.6</v>
      </c>
      <c r="K87" s="32">
        <f t="shared" si="14"/>
        <v>9560</v>
      </c>
      <c r="L87" s="34">
        <f>IFERROR(('CALC | Main Engine'!N87+'CALC | Booster'!N87)*INDEX(MassUnitsTable[],MATCH($R$3,MassUnitsTable[Mass Units],0),2), "")</f>
        <v>4069.6752325000007</v>
      </c>
      <c r="M87" s="27">
        <f>IFERROR(('CALC | Main Engine'!O87+'CALC | Booster'!O87)*INDEX(MassUnitsTable[],MATCH($R$3,MassUnitsTable[Mass Units],0),2), "")</f>
        <v>3334.9052547021433</v>
      </c>
      <c r="N87" s="27">
        <f>IFERROR(('CALC | Main Engine'!P87+'CALC | Booster'!P87)*INDEX(MassUnitsTable[],MATCH($R$3,MassUnitsTable[Mass Units],0),2), "")</f>
        <v>21.293890441421585</v>
      </c>
      <c r="O87" s="27">
        <f>IFERROR(('CALC | Main Engine'!Q87+'CALC | Booster'!Q87)*INDEX(MassUnitsTable[],MATCH($R$3,MassUnitsTable[Mass Units],0),2), "")</f>
        <v>2456.9426000000003</v>
      </c>
      <c r="P87" s="27">
        <f>IFERROR(('CALC | Main Engine'!R87+'CALC | Booster'!R87)*INDEX(MassUnitsTable[],MATCH($R$3,MassUnitsTable[Mass Units],0),2), "")</f>
        <v>1754.9590000000001</v>
      </c>
      <c r="Q87" s="27">
        <f>IFERROR(('CALC | Main Engine'!S87+'CALC | Booster'!S87)*INDEX(MassUnitsTable[],MATCH($R$3,MassUnitsTable[Mass Units],0),2), "")</f>
        <v>1.7844703357566254</v>
      </c>
      <c r="R87" s="32">
        <f>IFERROR(('CALC | Main Engine'!T87+'CALC | Booster'!T87)*INDEX(MassUnitsTable[],MATCH($R$3,MassUnitsTable[Mass Units],0),2), "")</f>
        <v>14.702420229216139</v>
      </c>
      <c r="S87" s="10"/>
    </row>
    <row r="88" spans="1:19" x14ac:dyDescent="0.25">
      <c r="A88" s="10"/>
      <c r="B88" s="4" t="str">
        <f t="shared" si="10"/>
        <v>STS-124</v>
      </c>
      <c r="C88" s="5" t="str">
        <f t="shared" si="11"/>
        <v>Space Shuttle</v>
      </c>
      <c r="D88" s="5" t="str">
        <f t="shared" si="12"/>
        <v>Launch</v>
      </c>
      <c r="E88" s="5">
        <f t="shared" si="13"/>
        <v>1</v>
      </c>
      <c r="F88" s="5">
        <f>'CALC | Main Engine'!$B88</f>
        <v>81</v>
      </c>
      <c r="G88" s="27">
        <f>'CALC | Main Engine'!$C88</f>
        <v>66924</v>
      </c>
      <c r="H88" s="6">
        <f>'CALC | Main Engine'!$E88</f>
        <v>1</v>
      </c>
      <c r="I88" s="34">
        <f>IFERROR('CALC | Main Engine'!$F88*INDEX(MassUnitsTable[],MATCH($R$3,MassUnitsTable[Mass Units],0),2), "")</f>
        <v>1397.4</v>
      </c>
      <c r="J88" s="27">
        <f>IFERROR('CALC | Booster'!$F88*INDEX(MassUnitsTable[],MATCH($R$3,MassUnitsTable[Mass Units],0),2), "")</f>
        <v>8162.6</v>
      </c>
      <c r="K88" s="32">
        <f t="shared" si="14"/>
        <v>9560</v>
      </c>
      <c r="L88" s="34">
        <f>IFERROR(('CALC | Main Engine'!N88+'CALC | Booster'!N88)*INDEX(MassUnitsTable[],MATCH($R$3,MassUnitsTable[Mass Units],0),2), "")</f>
        <v>4069.6752325000007</v>
      </c>
      <c r="M88" s="27">
        <f>IFERROR(('CALC | Main Engine'!O88+'CALC | Booster'!O88)*INDEX(MassUnitsTable[],MATCH($R$3,MassUnitsTable[Mass Units],0),2), "")</f>
        <v>3333.777770551686</v>
      </c>
      <c r="N88" s="27">
        <f>IFERROR(('CALC | Main Engine'!P88+'CALC | Booster'!P88)*INDEX(MassUnitsTable[],MATCH($R$3,MassUnitsTable[Mass Units],0),2), "")</f>
        <v>22.011487025939388</v>
      </c>
      <c r="O88" s="27">
        <f>IFERROR(('CALC | Main Engine'!Q88+'CALC | Booster'!Q88)*INDEX(MassUnitsTable[],MATCH($R$3,MassUnitsTable[Mass Units],0),2), "")</f>
        <v>2456.9426000000003</v>
      </c>
      <c r="P88" s="27">
        <f>IFERROR(('CALC | Main Engine'!R88+'CALC | Booster'!R88)*INDEX(MassUnitsTable[],MATCH($R$3,MassUnitsTable[Mass Units],0),2), "")</f>
        <v>1754.9590000000001</v>
      </c>
      <c r="Q88" s="27">
        <f>IFERROR(('CALC | Main Engine'!S88+'CALC | Booster'!S88)*INDEX(MassUnitsTable[],MATCH($R$3,MassUnitsTable[Mass Units],0),2), "")</f>
        <v>1.5690998900796918</v>
      </c>
      <c r="R88" s="32">
        <f>IFERROR(('CALC | Main Engine'!T88+'CALC | Booster'!T88)*INDEX(MassUnitsTable[],MATCH($R$3,MassUnitsTable[Mass Units],0),2), "")</f>
        <v>15.601623349018382</v>
      </c>
      <c r="S88" s="10"/>
    </row>
    <row r="89" spans="1:19" x14ac:dyDescent="0.25">
      <c r="A89" s="10"/>
      <c r="B89" s="4" t="str">
        <f t="shared" si="10"/>
        <v>STS-124</v>
      </c>
      <c r="C89" s="5" t="str">
        <f t="shared" si="11"/>
        <v>Space Shuttle</v>
      </c>
      <c r="D89" s="5" t="str">
        <f t="shared" si="12"/>
        <v>Launch</v>
      </c>
      <c r="E89" s="5">
        <f t="shared" si="13"/>
        <v>1</v>
      </c>
      <c r="F89" s="5">
        <f>'CALC | Main Engine'!$B89</f>
        <v>82</v>
      </c>
      <c r="G89" s="27">
        <f>'CALC | Main Engine'!$C89</f>
        <v>68568.5</v>
      </c>
      <c r="H89" s="6">
        <f>'CALC | Main Engine'!$E89</f>
        <v>1</v>
      </c>
      <c r="I89" s="34">
        <f>IFERROR('CALC | Main Engine'!$F89*INDEX(MassUnitsTable[],MATCH($R$3,MassUnitsTable[Mass Units],0),2), "")</f>
        <v>1397.4</v>
      </c>
      <c r="J89" s="27">
        <f>IFERROR('CALC | Booster'!$F89*INDEX(MassUnitsTable[],MATCH($R$3,MassUnitsTable[Mass Units],0),2), "")</f>
        <v>8162.6</v>
      </c>
      <c r="K89" s="32">
        <f t="shared" si="14"/>
        <v>9560</v>
      </c>
      <c r="L89" s="34">
        <f>IFERROR(('CALC | Main Engine'!N89+'CALC | Booster'!N89)*INDEX(MassUnitsTable[],MATCH($R$3,MassUnitsTable[Mass Units],0),2), "")</f>
        <v>4069.6752325000007</v>
      </c>
      <c r="M89" s="27">
        <f>IFERROR(('CALC | Main Engine'!O89+'CALC | Booster'!O89)*INDEX(MassUnitsTable[],MATCH($R$3,MassUnitsTable[Mass Units],0),2), "")</f>
        <v>3332.5965906649953</v>
      </c>
      <c r="N89" s="27">
        <f>IFERROR(('CALC | Main Engine'!P89+'CALC | Booster'!P89)*INDEX(MassUnitsTable[],MATCH($R$3,MassUnitsTable[Mass Units],0),2), "")</f>
        <v>22.763258704544572</v>
      </c>
      <c r="O89" s="27">
        <f>IFERROR(('CALC | Main Engine'!Q89+'CALC | Booster'!Q89)*INDEX(MassUnitsTable[],MATCH($R$3,MassUnitsTable[Mass Units],0),2), "")</f>
        <v>2456.9426000000003</v>
      </c>
      <c r="P89" s="27">
        <f>IFERROR(('CALC | Main Engine'!R89+'CALC | Booster'!R89)*INDEX(MassUnitsTable[],MATCH($R$3,MassUnitsTable[Mass Units],0),2), "")</f>
        <v>1754.9590000000001</v>
      </c>
      <c r="Q89" s="27">
        <f>IFERROR(('CALC | Main Engine'!S89+'CALC | Booster'!S89)*INDEX(MassUnitsTable[],MATCH($R$3,MassUnitsTable[Mass Units],0),2), "")</f>
        <v>1.377374017524253</v>
      </c>
      <c r="R89" s="32">
        <f>IFERROR(('CALC | Main Engine'!T89+'CALC | Booster'!T89)*INDEX(MassUnitsTable[],MATCH($R$3,MassUnitsTable[Mass Units],0),2), "")</f>
        <v>16.568846275003938</v>
      </c>
      <c r="S89" s="10"/>
    </row>
    <row r="90" spans="1:19" x14ac:dyDescent="0.25">
      <c r="A90" s="10"/>
      <c r="B90" s="4" t="str">
        <f t="shared" si="10"/>
        <v>STS-124</v>
      </c>
      <c r="C90" s="5" t="str">
        <f t="shared" si="11"/>
        <v>Space Shuttle</v>
      </c>
      <c r="D90" s="5" t="str">
        <f t="shared" si="12"/>
        <v>Launch</v>
      </c>
      <c r="E90" s="5">
        <f t="shared" si="13"/>
        <v>1</v>
      </c>
      <c r="F90" s="5">
        <f>'CALC | Main Engine'!$B90</f>
        <v>83</v>
      </c>
      <c r="G90" s="27">
        <f>'CALC | Main Engine'!$C90</f>
        <v>70658</v>
      </c>
      <c r="H90" s="6">
        <f>'CALC | Main Engine'!$E90</f>
        <v>1</v>
      </c>
      <c r="I90" s="34">
        <f>IFERROR('CALC | Main Engine'!$F90*INDEX(MassUnitsTable[],MATCH($R$3,MassUnitsTable[Mass Units],0),2), "")</f>
        <v>1397.4</v>
      </c>
      <c r="J90" s="27">
        <f>IFERROR('CALC | Booster'!$F90*INDEX(MassUnitsTable[],MATCH($R$3,MassUnitsTable[Mass Units],0),2), "")</f>
        <v>8162.6</v>
      </c>
      <c r="K90" s="32">
        <f t="shared" si="14"/>
        <v>9560</v>
      </c>
      <c r="L90" s="34">
        <f>IFERROR(('CALC | Main Engine'!N90+'CALC | Booster'!N90)*INDEX(MassUnitsTable[],MATCH($R$3,MassUnitsTable[Mass Units],0),2), "")</f>
        <v>4069.6752325000007</v>
      </c>
      <c r="M90" s="27">
        <f>IFERROR(('CALC | Main Engine'!O90+'CALC | Booster'!O90)*INDEX(MassUnitsTable[],MATCH($R$3,MassUnitsTable[Mass Units],0),2), "")</f>
        <v>3331.0374134445365</v>
      </c>
      <c r="N90" s="27">
        <f>IFERROR(('CALC | Main Engine'!P90+'CALC | Booster'!P90)*INDEX(MassUnitsTable[],MATCH($R$3,MassUnitsTable[Mass Units],0),2), "")</f>
        <v>23.75560990310057</v>
      </c>
      <c r="O90" s="27">
        <f>IFERROR(('CALC | Main Engine'!Q90+'CALC | Booster'!Q90)*INDEX(MassUnitsTable[],MATCH($R$3,MassUnitsTable[Mass Units],0),2), "")</f>
        <v>2456.9426000000003</v>
      </c>
      <c r="P90" s="27">
        <f>IFERROR(('CALC | Main Engine'!R90+'CALC | Booster'!R90)*INDEX(MassUnitsTable[],MATCH($R$3,MassUnitsTable[Mass Units],0),2), "")</f>
        <v>1754.9590000000001</v>
      </c>
      <c r="Q90" s="27">
        <f>IFERROR(('CALC | Main Engine'!S90+'CALC | Booster'!S90)*INDEX(MassUnitsTable[],MATCH($R$3,MassUnitsTable[Mass Units],0),2), "")</f>
        <v>1.1671794414743273</v>
      </c>
      <c r="R90" s="32">
        <f>IFERROR(('CALC | Main Engine'!T90+'CALC | Booster'!T90)*INDEX(MassUnitsTable[],MATCH($R$3,MassUnitsTable[Mass Units],0),2), "")</f>
        <v>17.884774309984259</v>
      </c>
      <c r="S90" s="10"/>
    </row>
    <row r="91" spans="1:19" x14ac:dyDescent="0.25">
      <c r="A91" s="10"/>
      <c r="B91" s="4" t="str">
        <f t="shared" si="10"/>
        <v>STS-124</v>
      </c>
      <c r="C91" s="5" t="str">
        <f t="shared" si="11"/>
        <v>Space Shuttle</v>
      </c>
      <c r="D91" s="5" t="str">
        <f t="shared" si="12"/>
        <v>Launch</v>
      </c>
      <c r="E91" s="5">
        <f t="shared" si="13"/>
        <v>1</v>
      </c>
      <c r="F91" s="5">
        <f>'CALC | Main Engine'!$B91</f>
        <v>84</v>
      </c>
      <c r="G91" s="27">
        <f>'CALC | Main Engine'!$C91</f>
        <v>73202</v>
      </c>
      <c r="H91" s="6">
        <f>'CALC | Main Engine'!$E91</f>
        <v>1</v>
      </c>
      <c r="I91" s="34">
        <f>IFERROR('CALC | Main Engine'!$F91*INDEX(MassUnitsTable[],MATCH($R$3,MassUnitsTable[Mass Units],0),2), "")</f>
        <v>1397.4</v>
      </c>
      <c r="J91" s="27">
        <f>IFERROR('CALC | Booster'!$F91*INDEX(MassUnitsTable[],MATCH($R$3,MassUnitsTable[Mass Units],0),2), "")</f>
        <v>8162.6</v>
      </c>
      <c r="K91" s="32">
        <f t="shared" si="14"/>
        <v>9560</v>
      </c>
      <c r="L91" s="34">
        <f>IFERROR(('CALC | Main Engine'!N91+'CALC | Booster'!N91)*INDEX(MassUnitsTable[],MATCH($R$3,MassUnitsTable[Mass Units],0),2), "")</f>
        <v>4069.6752325000007</v>
      </c>
      <c r="M91" s="27">
        <f>IFERROR(('CALC | Main Engine'!O91+'CALC | Booster'!O91)*INDEX(MassUnitsTable[],MATCH($R$3,MassUnitsTable[Mass Units],0),2), "")</f>
        <v>3329.0470456630856</v>
      </c>
      <c r="N91" s="27">
        <f>IFERROR(('CALC | Main Engine'!P91+'CALC | Booster'!P91)*INDEX(MassUnitsTable[],MATCH($R$3,MassUnitsTable[Mass Units],0),2), "")</f>
        <v>25.022395889691438</v>
      </c>
      <c r="O91" s="27">
        <f>IFERROR(('CALC | Main Engine'!Q91+'CALC | Booster'!Q91)*INDEX(MassUnitsTable[],MATCH($R$3,MassUnitsTable[Mass Units],0),2), "")</f>
        <v>2456.9426000000003</v>
      </c>
      <c r="P91" s="27">
        <f>IFERROR(('CALC | Main Engine'!R91+'CALC | Booster'!R91)*INDEX(MassUnitsTable[],MATCH($R$3,MassUnitsTable[Mass Units],0),2), "")</f>
        <v>1754.9590000000001</v>
      </c>
      <c r="Q91" s="27">
        <f>IFERROR(('CALC | Main Engine'!S91+'CALC | Booster'!S91)*INDEX(MassUnitsTable[],MATCH($R$3,MassUnitsTable[Mass Units],0),2), "")</f>
        <v>0.95407136192961794</v>
      </c>
      <c r="R91" s="32">
        <f>IFERROR(('CALC | Main Engine'!T91+'CALC | Booster'!T91)*INDEX(MassUnitsTable[],MATCH($R$3,MassUnitsTable[Mass Units],0),2), "")</f>
        <v>19.628823989908263</v>
      </c>
      <c r="S91" s="10"/>
    </row>
    <row r="92" spans="1:19" x14ac:dyDescent="0.25">
      <c r="A92" s="10"/>
      <c r="B92" s="4" t="str">
        <f t="shared" si="10"/>
        <v>STS-124</v>
      </c>
      <c r="C92" s="5" t="str">
        <f t="shared" si="11"/>
        <v>Space Shuttle</v>
      </c>
      <c r="D92" s="5" t="str">
        <f t="shared" si="12"/>
        <v>Launch</v>
      </c>
      <c r="E92" s="5">
        <f t="shared" si="13"/>
        <v>1</v>
      </c>
      <c r="F92" s="5">
        <f>'CALC | Main Engine'!$B92</f>
        <v>85</v>
      </c>
      <c r="G92" s="27">
        <f>'CALC | Main Engine'!$C92</f>
        <v>75351.5</v>
      </c>
      <c r="H92" s="6">
        <f>'CALC | Main Engine'!$E92</f>
        <v>1</v>
      </c>
      <c r="I92" s="34">
        <f>IFERROR('CALC | Main Engine'!$F92*INDEX(MassUnitsTable[],MATCH($R$3,MassUnitsTable[Mass Units],0),2), "")</f>
        <v>1397.4</v>
      </c>
      <c r="J92" s="27">
        <f>IFERROR('CALC | Booster'!$F92*INDEX(MassUnitsTable[],MATCH($R$3,MassUnitsTable[Mass Units],0),2), "")</f>
        <v>8162.6</v>
      </c>
      <c r="K92" s="32">
        <f t="shared" si="14"/>
        <v>9560</v>
      </c>
      <c r="L92" s="34">
        <f>IFERROR(('CALC | Main Engine'!N92+'CALC | Booster'!N92)*INDEX(MassUnitsTable[],MATCH($R$3,MassUnitsTable[Mass Units],0),2), "")</f>
        <v>4069.6752325000007</v>
      </c>
      <c r="M92" s="27">
        <f>IFERROR(('CALC | Main Engine'!O92+'CALC | Booster'!O92)*INDEX(MassUnitsTable[],MATCH($R$3,MassUnitsTable[Mass Units],0),2), "")</f>
        <v>3327.2828246079212</v>
      </c>
      <c r="N92" s="27">
        <f>IFERROR(('CALC | Main Engine'!P92+'CALC | Booster'!P92)*INDEX(MassUnitsTable[],MATCH($R$3,MassUnitsTable[Mass Units],0),2), "")</f>
        <v>26.145248927587406</v>
      </c>
      <c r="O92" s="27">
        <f>IFERROR(('CALC | Main Engine'!Q92+'CALC | Booster'!Q92)*INDEX(MassUnitsTable[],MATCH($R$3,MassUnitsTable[Mass Units],0),2), "")</f>
        <v>2456.9426000000003</v>
      </c>
      <c r="P92" s="27">
        <f>IFERROR(('CALC | Main Engine'!R92+'CALC | Booster'!R92)*INDEX(MassUnitsTable[],MATCH($R$3,MassUnitsTable[Mass Units],0),2), "")</f>
        <v>1754.9590000000001</v>
      </c>
      <c r="Q92" s="27">
        <f>IFERROR(('CALC | Main Engine'!S92+'CALC | Booster'!S92)*INDEX(MassUnitsTable[],MATCH($R$3,MassUnitsTable[Mass Units],0),2), "")</f>
        <v>0.8046399381137499</v>
      </c>
      <c r="R92" s="32">
        <f>IFERROR(('CALC | Main Engine'!T92+'CALC | Booster'!T92)*INDEX(MassUnitsTable[],MATCH($R$3,MassUnitsTable[Mass Units],0),2), "")</f>
        <v>21.234329959487482</v>
      </c>
      <c r="S92" s="10"/>
    </row>
    <row r="93" spans="1:19" x14ac:dyDescent="0.25">
      <c r="A93" s="10"/>
      <c r="B93" s="4" t="str">
        <f t="shared" si="10"/>
        <v>STS-124</v>
      </c>
      <c r="C93" s="5" t="str">
        <f t="shared" si="11"/>
        <v>Space Shuttle</v>
      </c>
      <c r="D93" s="5" t="str">
        <f t="shared" si="12"/>
        <v>Launch</v>
      </c>
      <c r="E93" s="5">
        <f t="shared" si="13"/>
        <v>1</v>
      </c>
      <c r="F93" s="5">
        <f>'CALC | Main Engine'!$B93</f>
        <v>86</v>
      </c>
      <c r="G93" s="27">
        <f>'CALC | Main Engine'!$C93</f>
        <v>77096.5</v>
      </c>
      <c r="H93" s="6">
        <f>'CALC | Main Engine'!$E93</f>
        <v>1</v>
      </c>
      <c r="I93" s="34">
        <f>IFERROR('CALC | Main Engine'!$F93*INDEX(MassUnitsTable[],MATCH($R$3,MassUnitsTable[Mass Units],0),2), "")</f>
        <v>1397.4</v>
      </c>
      <c r="J93" s="27">
        <f>IFERROR('CALC | Booster'!$F93*INDEX(MassUnitsTable[],MATCH($R$3,MassUnitsTable[Mass Units],0),2), "")</f>
        <v>8162.6</v>
      </c>
      <c r="K93" s="32">
        <f t="shared" si="14"/>
        <v>9560</v>
      </c>
      <c r="L93" s="34">
        <f>IFERROR(('CALC | Main Engine'!N93+'CALC | Booster'!N93)*INDEX(MassUnitsTable[],MATCH($R$3,MassUnitsTable[Mass Units],0),2), "")</f>
        <v>4069.6752325000007</v>
      </c>
      <c r="M93" s="27">
        <f>IFERROR(('CALC | Main Engine'!O93+'CALC | Booster'!O93)*INDEX(MassUnitsTable[],MATCH($R$3,MassUnitsTable[Mass Units],0),2), "")</f>
        <v>3325.7925399452752</v>
      </c>
      <c r="N93" s="27">
        <f>IFERROR(('CALC | Main Engine'!P93+'CALC | Booster'!P93)*INDEX(MassUnitsTable[],MATCH($R$3,MassUnitsTable[Mass Units],0),2), "")</f>
        <v>27.093752889652198</v>
      </c>
      <c r="O93" s="27">
        <f>IFERROR(('CALC | Main Engine'!Q93+'CALC | Booster'!Q93)*INDEX(MassUnitsTable[],MATCH($R$3,MassUnitsTable[Mass Units],0),2), "")</f>
        <v>2456.9426000000003</v>
      </c>
      <c r="P93" s="27">
        <f>IFERROR(('CALC | Main Engine'!R93+'CALC | Booster'!R93)*INDEX(MassUnitsTable[],MATCH($R$3,MassUnitsTable[Mass Units],0),2), "")</f>
        <v>1754.9590000000001</v>
      </c>
      <c r="Q93" s="27">
        <f>IFERROR(('CALC | Main Engine'!S93+'CALC | Booster'!S93)*INDEX(MassUnitsTable[],MATCH($R$3,MassUnitsTable[Mass Units],0),2), "")</f>
        <v>0.70071912946601933</v>
      </c>
      <c r="R93" s="32">
        <f>IFERROR(('CALC | Main Engine'!T93+'CALC | Booster'!T93)*INDEX(MassUnitsTable[],MATCH($R$3,MassUnitsTable[Mass Units],0),2), "")</f>
        <v>22.633799217671044</v>
      </c>
      <c r="S93" s="10"/>
    </row>
    <row r="94" spans="1:19" x14ac:dyDescent="0.25">
      <c r="A94" s="10"/>
      <c r="B94" s="4" t="str">
        <f t="shared" si="10"/>
        <v>STS-124</v>
      </c>
      <c r="C94" s="5" t="str">
        <f t="shared" si="11"/>
        <v>Space Shuttle</v>
      </c>
      <c r="D94" s="5" t="str">
        <f t="shared" si="12"/>
        <v>Launch</v>
      </c>
      <c r="E94" s="5">
        <f t="shared" si="13"/>
        <v>1</v>
      </c>
      <c r="F94" s="5">
        <f>'CALC | Main Engine'!$B94</f>
        <v>87</v>
      </c>
      <c r="G94" s="27">
        <f>'CALC | Main Engine'!$C94</f>
        <v>78860.5</v>
      </c>
      <c r="H94" s="6">
        <f>'CALC | Main Engine'!$E94</f>
        <v>1</v>
      </c>
      <c r="I94" s="34">
        <f>IFERROR('CALC | Main Engine'!$F94*INDEX(MassUnitsTable[],MATCH($R$3,MassUnitsTable[Mass Units],0),2), "")</f>
        <v>1397.4</v>
      </c>
      <c r="J94" s="27">
        <f>IFERROR('CALC | Booster'!$F94*INDEX(MassUnitsTable[],MATCH($R$3,MassUnitsTable[Mass Units],0),2), "")</f>
        <v>8162.6</v>
      </c>
      <c r="K94" s="32">
        <f t="shared" si="14"/>
        <v>9560</v>
      </c>
      <c r="L94" s="34">
        <f>IFERROR(('CALC | Main Engine'!N94+'CALC | Booster'!N94)*INDEX(MassUnitsTable[],MATCH($R$3,MassUnitsTable[Mass Units],0),2), "")</f>
        <v>4069.6752325000007</v>
      </c>
      <c r="M94" s="27">
        <f>IFERROR(('CALC | Main Engine'!O94+'CALC | Booster'!O94)*INDEX(MassUnitsTable[],MATCH($R$3,MassUnitsTable[Mass Units],0),2), "")</f>
        <v>3324.2310703780599</v>
      </c>
      <c r="N94" s="27">
        <f>IFERROR(('CALC | Main Engine'!P94+'CALC | Booster'!P94)*INDEX(MassUnitsTable[],MATCH($R$3,MassUnitsTable[Mass Units],0),2), "")</f>
        <v>28.087563071203469</v>
      </c>
      <c r="O94" s="27">
        <f>IFERROR(('CALC | Main Engine'!Q94+'CALC | Booster'!Q94)*INDEX(MassUnitsTable[],MATCH($R$3,MassUnitsTable[Mass Units],0),2), "")</f>
        <v>2456.9426000000003</v>
      </c>
      <c r="P94" s="27">
        <f>IFERROR(('CALC | Main Engine'!R94+'CALC | Booster'!R94)*INDEX(MassUnitsTable[],MATCH($R$3,MassUnitsTable[Mass Units],0),2), "")</f>
        <v>1754.9590000000001</v>
      </c>
      <c r="Q94" s="27">
        <f>IFERROR(('CALC | Main Engine'!S94+'CALC | Booster'!S94)*INDEX(MassUnitsTable[],MATCH($R$3,MassUnitsTable[Mass Units],0),2), "")</f>
        <v>0.60930177078525416</v>
      </c>
      <c r="R94" s="32">
        <f>IFERROR(('CALC | Main Engine'!T94+'CALC | Booster'!T94)*INDEX(MassUnitsTable[],MATCH($R$3,MassUnitsTable[Mass Units],0),2), "")</f>
        <v>24.142273564139071</v>
      </c>
      <c r="S94" s="10"/>
    </row>
    <row r="95" spans="1:19" x14ac:dyDescent="0.25">
      <c r="A95" s="10"/>
      <c r="B95" s="4" t="str">
        <f t="shared" si="10"/>
        <v>STS-124</v>
      </c>
      <c r="C95" s="5" t="str">
        <f t="shared" si="11"/>
        <v>Space Shuttle</v>
      </c>
      <c r="D95" s="5" t="str">
        <f t="shared" si="12"/>
        <v>Launch</v>
      </c>
      <c r="E95" s="5">
        <f t="shared" si="13"/>
        <v>1</v>
      </c>
      <c r="F95" s="5">
        <f>'CALC | Main Engine'!$B95</f>
        <v>88</v>
      </c>
      <c r="G95" s="27">
        <f>'CALC | Main Engine'!$C95</f>
        <v>80643</v>
      </c>
      <c r="H95" s="6">
        <f>'CALC | Main Engine'!$E95</f>
        <v>1</v>
      </c>
      <c r="I95" s="34">
        <f>IFERROR('CALC | Main Engine'!$F95*INDEX(MassUnitsTable[],MATCH($R$3,MassUnitsTable[Mass Units],0),2), "")</f>
        <v>1397.4</v>
      </c>
      <c r="J95" s="27">
        <f>IFERROR('CALC | Booster'!$F95*INDEX(MassUnitsTable[],MATCH($R$3,MassUnitsTable[Mass Units],0),2), "")</f>
        <v>8162.6</v>
      </c>
      <c r="K95" s="32">
        <f t="shared" si="14"/>
        <v>9560</v>
      </c>
      <c r="L95" s="34">
        <f>IFERROR(('CALC | Main Engine'!N95+'CALC | Booster'!N95)*INDEX(MassUnitsTable[],MATCH($R$3,MassUnitsTable[Mass Units],0),2), "")</f>
        <v>4069.6752325000007</v>
      </c>
      <c r="M95" s="27">
        <f>IFERROR(('CALC | Main Engine'!O95+'CALC | Booster'!O95)*INDEX(MassUnitsTable[],MATCH($R$3,MassUnitsTable[Mass Units],0),2), "")</f>
        <v>3322.5950379392866</v>
      </c>
      <c r="N95" s="27">
        <f>IFERROR(('CALC | Main Engine'!P95+'CALC | Booster'!P95)*INDEX(MassUnitsTable[],MATCH($R$3,MassUnitsTable[Mass Units],0),2), "")</f>
        <v>29.128829407184664</v>
      </c>
      <c r="O95" s="27">
        <f>IFERROR(('CALC | Main Engine'!Q95+'CALC | Booster'!Q95)*INDEX(MassUnitsTable[],MATCH($R$3,MassUnitsTable[Mass Units],0),2), "")</f>
        <v>2456.9426000000003</v>
      </c>
      <c r="P95" s="27">
        <f>IFERROR(('CALC | Main Engine'!R95+'CALC | Booster'!R95)*INDEX(MassUnitsTable[],MATCH($R$3,MassUnitsTable[Mass Units],0),2), "")</f>
        <v>1754.9590000000001</v>
      </c>
      <c r="Q95" s="27">
        <f>IFERROR(('CALC | Main Engine'!S95+'CALC | Booster'!S95)*INDEX(MassUnitsTable[],MATCH($R$3,MassUnitsTable[Mass Units],0),2), "")</f>
        <v>0.52903474144552021</v>
      </c>
      <c r="R95" s="32">
        <f>IFERROR(('CALC | Main Engine'!T95+'CALC | Booster'!T95)*INDEX(MassUnitsTable[],MATCH($R$3,MassUnitsTable[Mass Units],0),2), "")</f>
        <v>25.76871382593086</v>
      </c>
      <c r="S95" s="10"/>
    </row>
    <row r="96" spans="1:19" x14ac:dyDescent="0.25">
      <c r="A96" s="10"/>
      <c r="B96" s="4" t="str">
        <f t="shared" si="10"/>
        <v>STS-124</v>
      </c>
      <c r="C96" s="5" t="str">
        <f t="shared" si="11"/>
        <v>Space Shuttle</v>
      </c>
      <c r="D96" s="5" t="str">
        <f t="shared" si="12"/>
        <v>Launch</v>
      </c>
      <c r="E96" s="5">
        <f t="shared" si="13"/>
        <v>1</v>
      </c>
      <c r="F96" s="5">
        <f>'CALC | Main Engine'!$B96</f>
        <v>89</v>
      </c>
      <c r="G96" s="27">
        <f>'CALC | Main Engine'!$C96</f>
        <v>82443.5</v>
      </c>
      <c r="H96" s="6">
        <f>'CALC | Main Engine'!$E96</f>
        <v>1</v>
      </c>
      <c r="I96" s="34">
        <f>IFERROR('CALC | Main Engine'!$F96*INDEX(MassUnitsTable[],MATCH($R$3,MassUnitsTable[Mass Units],0),2), "")</f>
        <v>1397.4</v>
      </c>
      <c r="J96" s="27">
        <f>IFERROR('CALC | Booster'!$F96*INDEX(MassUnitsTable[],MATCH($R$3,MassUnitsTable[Mass Units],0),2), "")</f>
        <v>8162.6</v>
      </c>
      <c r="K96" s="32">
        <f t="shared" si="14"/>
        <v>9560</v>
      </c>
      <c r="L96" s="34">
        <f>IFERROR(('CALC | Main Engine'!N96+'CALC | Booster'!N96)*INDEX(MassUnitsTable[],MATCH($R$3,MassUnitsTable[Mass Units],0),2), "")</f>
        <v>4069.6752325000007</v>
      </c>
      <c r="M96" s="27">
        <f>IFERROR(('CALC | Main Engine'!O96+'CALC | Booster'!O96)*INDEX(MassUnitsTable[],MATCH($R$3,MassUnitsTable[Mass Units],0),2), "")</f>
        <v>3320.8809039099078</v>
      </c>
      <c r="N96" s="27">
        <f>IFERROR(('CALC | Main Engine'!P96+'CALC | Booster'!P96)*INDEX(MassUnitsTable[],MATCH($R$3,MassUnitsTable[Mass Units],0),2), "")</f>
        <v>30.219804144513855</v>
      </c>
      <c r="O96" s="27">
        <f>IFERROR(('CALC | Main Engine'!Q96+'CALC | Booster'!Q96)*INDEX(MassUnitsTable[],MATCH($R$3,MassUnitsTable[Mass Units],0),2), "")</f>
        <v>2456.9426000000003</v>
      </c>
      <c r="P96" s="27">
        <f>IFERROR(('CALC | Main Engine'!R96+'CALC | Booster'!R96)*INDEX(MassUnitsTable[],MATCH($R$3,MassUnitsTable[Mass Units],0),2), "")</f>
        <v>1754.9590000000001</v>
      </c>
      <c r="Q96" s="27">
        <f>IFERROR(('CALC | Main Engine'!S96+'CALC | Booster'!S96)*INDEX(MassUnitsTable[],MATCH($R$3,MassUnitsTable[Mass Units],0),2), "")</f>
        <v>0.45868700884073632</v>
      </c>
      <c r="R96" s="32">
        <f>IFERROR(('CALC | Main Engine'!T96+'CALC | Booster'!T96)*INDEX(MassUnitsTable[],MATCH($R$3,MassUnitsTable[Mass Units],0),2), "")</f>
        <v>27.522839897092155</v>
      </c>
      <c r="S96" s="10"/>
    </row>
    <row r="97" spans="1:19" x14ac:dyDescent="0.25">
      <c r="A97" s="10"/>
      <c r="B97" s="4" t="str">
        <f t="shared" si="10"/>
        <v>STS-124</v>
      </c>
      <c r="C97" s="5" t="str">
        <f t="shared" si="11"/>
        <v>Space Shuttle</v>
      </c>
      <c r="D97" s="5" t="str">
        <f t="shared" si="12"/>
        <v>Launch</v>
      </c>
      <c r="E97" s="5">
        <f t="shared" si="13"/>
        <v>1</v>
      </c>
      <c r="F97" s="5">
        <f>'CALC | Main Engine'!$B97</f>
        <v>90</v>
      </c>
      <c r="G97" s="27">
        <f>'CALC | Main Engine'!$C97</f>
        <v>84262</v>
      </c>
      <c r="H97" s="6">
        <f>'CALC | Main Engine'!$E97</f>
        <v>1</v>
      </c>
      <c r="I97" s="34">
        <f>IFERROR('CALC | Main Engine'!$F97*INDEX(MassUnitsTable[],MATCH($R$3,MassUnitsTable[Mass Units],0),2), "")</f>
        <v>1397.4</v>
      </c>
      <c r="J97" s="27">
        <f>IFERROR('CALC | Booster'!$F97*INDEX(MassUnitsTable[],MATCH($R$3,MassUnitsTable[Mass Units],0),2), "")</f>
        <v>8162.6</v>
      </c>
      <c r="K97" s="32">
        <f t="shared" si="14"/>
        <v>9560</v>
      </c>
      <c r="L97" s="34">
        <f>IFERROR(('CALC | Main Engine'!N97+'CALC | Booster'!N97)*INDEX(MassUnitsTable[],MATCH($R$3,MassUnitsTable[Mass Units],0),2), "")</f>
        <v>4069.6752325000007</v>
      </c>
      <c r="M97" s="27">
        <f>IFERROR(('CALC | Main Engine'!O97+'CALC | Booster'!O97)*INDEX(MassUnitsTable[],MATCH($R$3,MassUnitsTable[Mass Units],0),2), "")</f>
        <v>3319.0844590888232</v>
      </c>
      <c r="N97" s="27">
        <f>IFERROR(('CALC | Main Engine'!P97+'CALC | Booster'!P97)*INDEX(MassUnitsTable[],MATCH($R$3,MassUnitsTable[Mass Units],0),2), "")</f>
        <v>31.363166263938517</v>
      </c>
      <c r="O97" s="27">
        <f>IFERROR(('CALC | Main Engine'!Q97+'CALC | Booster'!Q97)*INDEX(MassUnitsTable[],MATCH($R$3,MassUnitsTable[Mass Units],0),2), "")</f>
        <v>2456.9426000000003</v>
      </c>
      <c r="P97" s="27">
        <f>IFERROR(('CALC | Main Engine'!R97+'CALC | Booster'!R97)*INDEX(MassUnitsTable[],MATCH($R$3,MassUnitsTable[Mass Units],0),2), "")</f>
        <v>1754.9590000000001</v>
      </c>
      <c r="Q97" s="27">
        <f>IFERROR(('CALC | Main Engine'!S97+'CALC | Booster'!S97)*INDEX(MassUnitsTable[],MATCH($R$3,MassUnitsTable[Mass Units],0),2), "")</f>
        <v>0.39712678663851603</v>
      </c>
      <c r="R97" s="32">
        <f>IFERROR(('CALC | Main Engine'!T97+'CALC | Booster'!T97)*INDEX(MassUnitsTable[],MATCH($R$3,MassUnitsTable[Mass Units],0),2), "")</f>
        <v>29.415732717939271</v>
      </c>
      <c r="S97" s="10"/>
    </row>
    <row r="98" spans="1:19" x14ac:dyDescent="0.25">
      <c r="A98" s="10"/>
      <c r="B98" s="4" t="str">
        <f t="shared" si="10"/>
        <v>STS-124</v>
      </c>
      <c r="C98" s="5" t="str">
        <f t="shared" si="11"/>
        <v>Space Shuttle</v>
      </c>
      <c r="D98" s="5" t="str">
        <f t="shared" si="12"/>
        <v>Launch</v>
      </c>
      <c r="E98" s="5">
        <f t="shared" si="13"/>
        <v>1</v>
      </c>
      <c r="F98" s="5">
        <f>'CALC | Main Engine'!$B98</f>
        <v>91</v>
      </c>
      <c r="G98" s="27">
        <f>'CALC | Main Engine'!$C98</f>
        <v>86098</v>
      </c>
      <c r="H98" s="6">
        <f>'CALC | Main Engine'!$E98</f>
        <v>1</v>
      </c>
      <c r="I98" s="34">
        <f>IFERROR('CALC | Main Engine'!$F98*INDEX(MassUnitsTable[],MATCH($R$3,MassUnitsTable[Mass Units],0),2), "")</f>
        <v>1397.4</v>
      </c>
      <c r="J98" s="27">
        <f>IFERROR('CALC | Booster'!$F98*INDEX(MassUnitsTable[],MATCH($R$3,MassUnitsTable[Mass Units],0),2), "")</f>
        <v>8162.6</v>
      </c>
      <c r="K98" s="32">
        <f t="shared" si="14"/>
        <v>9560</v>
      </c>
      <c r="L98" s="34">
        <f>IFERROR(('CALC | Main Engine'!N98+'CALC | Booster'!N98)*INDEX(MassUnitsTable[],MATCH($R$3,MassUnitsTable[Mass Units],0),2), "")</f>
        <v>4069.6752325000007</v>
      </c>
      <c r="M98" s="27">
        <f>IFERROR(('CALC | Main Engine'!O98+'CALC | Booster'!O98)*INDEX(MassUnitsTable[],MATCH($R$3,MassUnitsTable[Mass Units],0),2), "")</f>
        <v>3317.2017657115662</v>
      </c>
      <c r="N98" s="27">
        <f>IFERROR(('CALC | Main Engine'!P98+'CALC | Booster'!P98)*INDEX(MassUnitsTable[],MATCH($R$3,MassUnitsTable[Mass Units],0),2), "")</f>
        <v>32.561421988124003</v>
      </c>
      <c r="O98" s="27">
        <f>IFERROR(('CALC | Main Engine'!Q98+'CALC | Booster'!Q98)*INDEX(MassUnitsTable[],MATCH($R$3,MassUnitsTable[Mass Units],0),2), "")</f>
        <v>2456.9426000000003</v>
      </c>
      <c r="P98" s="27">
        <f>IFERROR(('CALC | Main Engine'!R98+'CALC | Booster'!R98)*INDEX(MassUnitsTable[],MATCH($R$3,MassUnitsTable[Mass Units],0),2), "")</f>
        <v>1754.9590000000001</v>
      </c>
      <c r="Q98" s="27">
        <f>IFERROR(('CALC | Main Engine'!S98+'CALC | Booster'!S98)*INDEX(MassUnitsTable[],MATCH($R$3,MassUnitsTable[Mass Units],0),2), "")</f>
        <v>0.34335203553770738</v>
      </c>
      <c r="R98" s="32">
        <f>IFERROR(('CALC | Main Engine'!T98+'CALC | Booster'!T98)*INDEX(MassUnitsTable[],MATCH($R$3,MassUnitsTable[Mass Units],0),2), "")</f>
        <v>31.458939691472985</v>
      </c>
      <c r="S98" s="10"/>
    </row>
    <row r="99" spans="1:19" x14ac:dyDescent="0.25">
      <c r="A99" s="10"/>
      <c r="B99" s="4" t="str">
        <f t="shared" si="10"/>
        <v>STS-124</v>
      </c>
      <c r="C99" s="5" t="str">
        <f t="shared" si="11"/>
        <v>Space Shuttle</v>
      </c>
      <c r="D99" s="5" t="str">
        <f t="shared" si="12"/>
        <v>Launch</v>
      </c>
      <c r="E99" s="5">
        <f t="shared" si="13"/>
        <v>1</v>
      </c>
      <c r="F99" s="5">
        <f>'CALC | Main Engine'!$B99</f>
        <v>92</v>
      </c>
      <c r="G99" s="27">
        <f>'CALC | Main Engine'!$C99</f>
        <v>87951</v>
      </c>
      <c r="H99" s="6">
        <f>'CALC | Main Engine'!$E99</f>
        <v>1</v>
      </c>
      <c r="I99" s="34">
        <f>IFERROR('CALC | Main Engine'!$F99*INDEX(MassUnitsTable[],MATCH($R$3,MassUnitsTable[Mass Units],0),2), "")</f>
        <v>1397.4</v>
      </c>
      <c r="J99" s="27">
        <f>IFERROR('CALC | Booster'!$F99*INDEX(MassUnitsTable[],MATCH($R$3,MassUnitsTable[Mass Units],0),2), "")</f>
        <v>8162.6</v>
      </c>
      <c r="K99" s="32">
        <f t="shared" si="14"/>
        <v>9560</v>
      </c>
      <c r="L99" s="34">
        <f>IFERROR(('CALC | Main Engine'!N99+'CALC | Booster'!N99)*INDEX(MassUnitsTable[],MATCH($R$3,MassUnitsTable[Mass Units],0),2), "")</f>
        <v>4069.6752325000007</v>
      </c>
      <c r="M99" s="27">
        <f>IFERROR(('CALC | Main Engine'!O99+'CALC | Booster'!O99)*INDEX(MassUnitsTable[],MATCH($R$3,MassUnitsTable[Mass Units],0),2), "")</f>
        <v>3315.2286995004329</v>
      </c>
      <c r="N99" s="27">
        <f>IFERROR(('CALC | Main Engine'!P99+'CALC | Booster'!P99)*INDEX(MassUnitsTable[],MATCH($R$3,MassUnitsTable[Mass Units],0),2), "")</f>
        <v>33.817196247622455</v>
      </c>
      <c r="O99" s="27">
        <f>IFERROR(('CALC | Main Engine'!Q99+'CALC | Booster'!Q99)*INDEX(MassUnitsTable[],MATCH($R$3,MassUnitsTable[Mass Units],0),2), "")</f>
        <v>2456.9426000000003</v>
      </c>
      <c r="P99" s="27">
        <f>IFERROR(('CALC | Main Engine'!R99+'CALC | Booster'!R99)*INDEX(MassUnitsTable[],MATCH($R$3,MassUnitsTable[Mass Units],0),2), "")</f>
        <v>1754.9590000000001</v>
      </c>
      <c r="Q99" s="27">
        <f>IFERROR(('CALC | Main Engine'!S99+'CALC | Booster'!S99)*INDEX(MassUnitsTable[],MATCH($R$3,MassUnitsTable[Mass Units],0),2), "")</f>
        <v>0.29645923437116356</v>
      </c>
      <c r="R99" s="32">
        <f>IFERROR(('CALC | Main Engine'!T99+'CALC | Booster'!T99)*INDEX(MassUnitsTable[],MATCH($R$3,MassUnitsTable[Mass Units],0),2), "")</f>
        <v>33.664993256187671</v>
      </c>
      <c r="S99" s="10"/>
    </row>
    <row r="100" spans="1:19" x14ac:dyDescent="0.25">
      <c r="A100" s="10"/>
      <c r="B100" s="4" t="str">
        <f t="shared" si="10"/>
        <v>STS-124</v>
      </c>
      <c r="C100" s="5" t="str">
        <f t="shared" si="11"/>
        <v>Space Shuttle</v>
      </c>
      <c r="D100" s="5" t="str">
        <f t="shared" si="12"/>
        <v>Launch</v>
      </c>
      <c r="E100" s="5">
        <f t="shared" si="13"/>
        <v>1</v>
      </c>
      <c r="F100" s="5">
        <f>'CALC | Main Engine'!$B100</f>
        <v>93</v>
      </c>
      <c r="G100" s="27">
        <f>'CALC | Main Engine'!$C100</f>
        <v>89822</v>
      </c>
      <c r="H100" s="6">
        <f>'CALC | Main Engine'!$E100</f>
        <v>1</v>
      </c>
      <c r="I100" s="34">
        <f>IFERROR('CALC | Main Engine'!$F100*INDEX(MassUnitsTable[],MATCH($R$3,MassUnitsTable[Mass Units],0),2), "")</f>
        <v>1397.4</v>
      </c>
      <c r="J100" s="27">
        <f>IFERROR('CALC | Booster'!$F100*INDEX(MassUnitsTable[],MATCH($R$3,MassUnitsTable[Mass Units],0),2), "")</f>
        <v>8162.6</v>
      </c>
      <c r="K100" s="32">
        <f t="shared" si="14"/>
        <v>9560</v>
      </c>
      <c r="L100" s="34">
        <f>IFERROR(('CALC | Main Engine'!N100+'CALC | Booster'!N100)*INDEX(MassUnitsTable[],MATCH($R$3,MassUnitsTable[Mass Units],0),2), "")</f>
        <v>4069.6752325000007</v>
      </c>
      <c r="M100" s="27">
        <f>IFERROR(('CALC | Main Engine'!O100+'CALC | Booster'!O100)*INDEX(MassUnitsTable[],MATCH($R$3,MassUnitsTable[Mass Units],0),2), "")</f>
        <v>3313.1592511610534</v>
      </c>
      <c r="N100" s="27">
        <f>IFERROR(('CALC | Main Engine'!P100+'CALC | Booster'!P100)*INDEX(MassUnitsTable[],MATCH($R$3,MassUnitsTable[Mass Units],0),2), "")</f>
        <v>35.134313707386241</v>
      </c>
      <c r="O100" s="27">
        <f>IFERROR(('CALC | Main Engine'!Q100+'CALC | Booster'!Q100)*INDEX(MassUnitsTable[],MATCH($R$3,MassUnitsTable[Mass Units],0),2), "")</f>
        <v>2456.9426000000003</v>
      </c>
      <c r="P100" s="27">
        <f>IFERROR(('CALC | Main Engine'!R100+'CALC | Booster'!R100)*INDEX(MassUnitsTable[],MATCH($R$3,MassUnitsTable[Mass Units],0),2), "")</f>
        <v>1754.9590000000001</v>
      </c>
      <c r="Q100" s="27">
        <f>IFERROR(('CALC | Main Engine'!S100+'CALC | Booster'!S100)*INDEX(MassUnitsTable[],MATCH($R$3,MassUnitsTable[Mass Units],0),2), "")</f>
        <v>0.25560587605812674</v>
      </c>
      <c r="R100" s="32">
        <f>IFERROR(('CALC | Main Engine'!T100+'CALC | Booster'!T100)*INDEX(MassUnitsTable[],MATCH($R$3,MassUnitsTable[Mass Units],0),2), "")</f>
        <v>36.049472013587028</v>
      </c>
      <c r="S100" s="10"/>
    </row>
    <row r="101" spans="1:19" x14ac:dyDescent="0.25">
      <c r="A101" s="10"/>
      <c r="B101" s="4" t="str">
        <f t="shared" si="10"/>
        <v>STS-124</v>
      </c>
      <c r="C101" s="5" t="str">
        <f t="shared" si="11"/>
        <v>Space Shuttle</v>
      </c>
      <c r="D101" s="5" t="str">
        <f t="shared" si="12"/>
        <v>Launch</v>
      </c>
      <c r="E101" s="5">
        <f t="shared" si="13"/>
        <v>1</v>
      </c>
      <c r="F101" s="5">
        <f>'CALC | Main Engine'!$B101</f>
        <v>94</v>
      </c>
      <c r="G101" s="27">
        <f>'CALC | Main Engine'!$C101</f>
        <v>91710</v>
      </c>
      <c r="H101" s="6">
        <f>'CALC | Main Engine'!$E101</f>
        <v>1</v>
      </c>
      <c r="I101" s="34">
        <f>IFERROR('CALC | Main Engine'!$F101*INDEX(MassUnitsTable[],MATCH($R$3,MassUnitsTable[Mass Units],0),2), "")</f>
        <v>1397.4</v>
      </c>
      <c r="J101" s="27">
        <f>IFERROR('CALC | Booster'!$F101*INDEX(MassUnitsTable[],MATCH($R$3,MassUnitsTable[Mass Units],0),2), "")</f>
        <v>8162.6</v>
      </c>
      <c r="K101" s="32">
        <f t="shared" si="14"/>
        <v>9560</v>
      </c>
      <c r="L101" s="34">
        <f>IFERROR(('CALC | Main Engine'!N101+'CALC | Booster'!N101)*INDEX(MassUnitsTable[],MATCH($R$3,MassUnitsTable[Mass Units],0),2), "")</f>
        <v>4069.6752325000007</v>
      </c>
      <c r="M101" s="27">
        <f>IFERROR(('CALC | Main Engine'!O101+'CALC | Booster'!O101)*INDEX(MassUnitsTable[],MATCH($R$3,MassUnitsTable[Mass Units],0),2), "")</f>
        <v>3310.9892871186944</v>
      </c>
      <c r="N101" s="27">
        <f>IFERROR(('CALC | Main Engine'!P101+'CALC | Booster'!P101)*INDEX(MassUnitsTable[],MATCH($R$3,MassUnitsTable[Mass Units],0),2), "")</f>
        <v>36.515405215139474</v>
      </c>
      <c r="O101" s="27">
        <f>IFERROR(('CALC | Main Engine'!Q101+'CALC | Booster'!Q101)*INDEX(MassUnitsTable[],MATCH($R$3,MassUnitsTable[Mass Units],0),2), "")</f>
        <v>2456.9426000000003</v>
      </c>
      <c r="P101" s="27">
        <f>IFERROR(('CALC | Main Engine'!R101+'CALC | Booster'!R101)*INDEX(MassUnitsTable[],MATCH($R$3,MassUnitsTable[Mass Units],0),2), "")</f>
        <v>1754.9590000000001</v>
      </c>
      <c r="Q101" s="27">
        <f>IFERROR(('CALC | Main Engine'!S101+'CALC | Booster'!S101)*INDEX(MassUnitsTable[],MATCH($R$3,MassUnitsTable[Mass Units],0),2), "")</f>
        <v>0.22008558369753664</v>
      </c>
      <c r="R101" s="32">
        <f>IFERROR(('CALC | Main Engine'!T101+'CALC | Booster'!T101)*INDEX(MassUnitsTable[],MATCH($R$3,MassUnitsTable[Mass Units],0),2), "")</f>
        <v>38.62685290338765</v>
      </c>
      <c r="S101" s="10"/>
    </row>
    <row r="102" spans="1:19" x14ac:dyDescent="0.25">
      <c r="A102" s="10"/>
      <c r="B102" s="4" t="str">
        <f t="shared" si="10"/>
        <v>STS-124</v>
      </c>
      <c r="C102" s="5" t="str">
        <f t="shared" si="11"/>
        <v>Space Shuttle</v>
      </c>
      <c r="D102" s="5" t="str">
        <f t="shared" si="12"/>
        <v>Launch</v>
      </c>
      <c r="E102" s="5">
        <f t="shared" si="13"/>
        <v>1</v>
      </c>
      <c r="F102" s="5">
        <f>'CALC | Main Engine'!$B102</f>
        <v>95</v>
      </c>
      <c r="G102" s="27">
        <f>'CALC | Main Engine'!$C102</f>
        <v>93614.5</v>
      </c>
      <c r="H102" s="6">
        <f>'CALC | Main Engine'!$E102</f>
        <v>1</v>
      </c>
      <c r="I102" s="34">
        <f>IFERROR('CALC | Main Engine'!$F102*INDEX(MassUnitsTable[],MATCH($R$3,MassUnitsTable[Mass Units],0),2), "")</f>
        <v>1397.4</v>
      </c>
      <c r="J102" s="27">
        <f>IFERROR('CALC | Booster'!$F102*INDEX(MassUnitsTable[],MATCH($R$3,MassUnitsTable[Mass Units],0),2), "")</f>
        <v>8162.6</v>
      </c>
      <c r="K102" s="32">
        <f t="shared" si="14"/>
        <v>9560</v>
      </c>
      <c r="L102" s="34">
        <f>IFERROR(('CALC | Main Engine'!N102+'CALC | Booster'!N102)*INDEX(MassUnitsTable[],MATCH($R$3,MassUnitsTable[Mass Units],0),2), "")</f>
        <v>4069.6752325000007</v>
      </c>
      <c r="M102" s="27">
        <f>IFERROR(('CALC | Main Engine'!O102+'CALC | Booster'!O102)*INDEX(MassUnitsTable[],MATCH($R$3,MassUnitsTable[Mass Units],0),2), "")</f>
        <v>3308.7139287091968</v>
      </c>
      <c r="N102" s="27">
        <f>IFERROR(('CALC | Main Engine'!P102+'CALC | Booster'!P102)*INDEX(MassUnitsTable[],MATCH($R$3,MassUnitsTable[Mass Units],0),2), "")</f>
        <v>37.963575836914522</v>
      </c>
      <c r="O102" s="27">
        <f>IFERROR(('CALC | Main Engine'!Q102+'CALC | Booster'!Q102)*INDEX(MassUnitsTable[],MATCH($R$3,MassUnitsTable[Mass Units],0),2), "")</f>
        <v>2456.9426000000003</v>
      </c>
      <c r="P102" s="27">
        <f>IFERROR(('CALC | Main Engine'!R102+'CALC | Booster'!R102)*INDEX(MassUnitsTable[],MATCH($R$3,MassUnitsTable[Mass Units],0),2), "")</f>
        <v>1754.9590000000001</v>
      </c>
      <c r="Q102" s="27">
        <f>IFERROR(('CALC | Main Engine'!S102+'CALC | Booster'!S102)*INDEX(MassUnitsTable[],MATCH($R$3,MassUnitsTable[Mass Units],0),2), "")</f>
        <v>0.18925374324955355</v>
      </c>
      <c r="R102" s="32">
        <f>IFERROR(('CALC | Main Engine'!T102+'CALC | Booster'!T102)*INDEX(MassUnitsTable[],MATCH($R$3,MassUnitsTable[Mass Units],0),2), "")</f>
        <v>41.413491015054568</v>
      </c>
      <c r="S102" s="10"/>
    </row>
    <row r="103" spans="1:19" x14ac:dyDescent="0.25">
      <c r="A103" s="10"/>
      <c r="B103" s="4" t="str">
        <f t="shared" si="10"/>
        <v>STS-124</v>
      </c>
      <c r="C103" s="5" t="str">
        <f t="shared" si="11"/>
        <v>Space Shuttle</v>
      </c>
      <c r="D103" s="5" t="str">
        <f t="shared" si="12"/>
        <v>Launch</v>
      </c>
      <c r="E103" s="5">
        <f t="shared" si="13"/>
        <v>1</v>
      </c>
      <c r="F103" s="5">
        <f>'CALC | Main Engine'!$B103</f>
        <v>96</v>
      </c>
      <c r="G103" s="27">
        <f>'CALC | Main Engine'!$C103</f>
        <v>95535</v>
      </c>
      <c r="H103" s="6">
        <f>'CALC | Main Engine'!$E103</f>
        <v>1</v>
      </c>
      <c r="I103" s="34">
        <f>IFERROR('CALC | Main Engine'!$F103*INDEX(MassUnitsTable[],MATCH($R$3,MassUnitsTable[Mass Units],0),2), "")</f>
        <v>1397.4</v>
      </c>
      <c r="J103" s="27">
        <f>IFERROR('CALC | Booster'!$F103*INDEX(MassUnitsTable[],MATCH($R$3,MassUnitsTable[Mass Units],0),2), "")</f>
        <v>8162.6</v>
      </c>
      <c r="K103" s="32">
        <f t="shared" si="14"/>
        <v>9560</v>
      </c>
      <c r="L103" s="34">
        <f>IFERROR(('CALC | Main Engine'!N103+'CALC | Booster'!N103)*INDEX(MassUnitsTable[],MATCH($R$3,MassUnitsTable[Mass Units],0),2), "")</f>
        <v>4069.6752325000007</v>
      </c>
      <c r="M103" s="27">
        <f>IFERROR(('CALC | Main Engine'!O103+'CALC | Booster'!O103)*INDEX(MassUnitsTable[],MATCH($R$3,MassUnitsTable[Mass Units],0),2), "")</f>
        <v>3306.3280654367945</v>
      </c>
      <c r="N103" s="27">
        <f>IFERROR(('CALC | Main Engine'!P103+'CALC | Booster'!P103)*INDEX(MassUnitsTable[],MATCH($R$3,MassUnitsTable[Mass Units],0),2), "")</f>
        <v>39.482078189881335</v>
      </c>
      <c r="O103" s="27">
        <f>IFERROR(('CALC | Main Engine'!Q103+'CALC | Booster'!Q103)*INDEX(MassUnitsTable[],MATCH($R$3,MassUnitsTable[Mass Units],0),2), "")</f>
        <v>2456.9426000000003</v>
      </c>
      <c r="P103" s="27">
        <f>IFERROR(('CALC | Main Engine'!R103+'CALC | Booster'!R103)*INDEX(MassUnitsTable[],MATCH($R$3,MassUnitsTable[Mass Units],0),2), "")</f>
        <v>1754.9590000000001</v>
      </c>
      <c r="Q103" s="27">
        <f>IFERROR(('CALC | Main Engine'!S103+'CALC | Booster'!S103)*INDEX(MassUnitsTable[],MATCH($R$3,MassUnitsTable[Mass Units],0),2), "")</f>
        <v>0.16253492268515593</v>
      </c>
      <c r="R103" s="32">
        <f>IFERROR(('CALC | Main Engine'!T103+'CALC | Booster'!T103)*INDEX(MassUnitsTable[],MATCH($R$3,MassUnitsTable[Mass Units],0),2), "")</f>
        <v>44.427156070218146</v>
      </c>
      <c r="S103" s="10"/>
    </row>
    <row r="104" spans="1:19" x14ac:dyDescent="0.25">
      <c r="A104" s="10"/>
      <c r="B104" s="4" t="str">
        <f t="shared" si="10"/>
        <v>STS-124</v>
      </c>
      <c r="C104" s="5" t="str">
        <f t="shared" si="11"/>
        <v>Space Shuttle</v>
      </c>
      <c r="D104" s="5" t="str">
        <f t="shared" si="12"/>
        <v>Launch</v>
      </c>
      <c r="E104" s="5">
        <f t="shared" si="13"/>
        <v>1</v>
      </c>
      <c r="F104" s="5">
        <f>'CALC | Main Engine'!$B104</f>
        <v>97</v>
      </c>
      <c r="G104" s="27">
        <f>'CALC | Main Engine'!$C104</f>
        <v>97471.5</v>
      </c>
      <c r="H104" s="6">
        <f>'CALC | Main Engine'!$E104</f>
        <v>1</v>
      </c>
      <c r="I104" s="34">
        <f>IFERROR('CALC | Main Engine'!$F104*INDEX(MassUnitsTable[],MATCH($R$3,MassUnitsTable[Mass Units],0),2), "")</f>
        <v>1397.4</v>
      </c>
      <c r="J104" s="27">
        <f>IFERROR('CALC | Booster'!$F104*INDEX(MassUnitsTable[],MATCH($R$3,MassUnitsTable[Mass Units],0),2), "")</f>
        <v>8162.6</v>
      </c>
      <c r="K104" s="32">
        <f t="shared" si="14"/>
        <v>9560</v>
      </c>
      <c r="L104" s="34">
        <f>IFERROR(('CALC | Main Engine'!N104+'CALC | Booster'!N104)*INDEX(MassUnitsTable[],MATCH($R$3,MassUnitsTable[Mass Units],0),2), "")</f>
        <v>4069.6752325000007</v>
      </c>
      <c r="M104" s="27">
        <f>IFERROR(('CALC | Main Engine'!O104+'CALC | Booster'!O104)*INDEX(MassUnitsTable[],MATCH($R$3,MassUnitsTable[Mass Units],0),2), "")</f>
        <v>3303.8256866429101</v>
      </c>
      <c r="N104" s="27">
        <f>IFERROR(('CALC | Main Engine'!P104+'CALC | Booster'!P104)*INDEX(MassUnitsTable[],MATCH($R$3,MassUnitsTable[Mass Units],0),2), "")</f>
        <v>41.07473780725379</v>
      </c>
      <c r="O104" s="27">
        <f>IFERROR(('CALC | Main Engine'!Q104+'CALC | Booster'!Q104)*INDEX(MassUnitsTable[],MATCH($R$3,MassUnitsTable[Mass Units],0),2), "")</f>
        <v>2456.9426000000003</v>
      </c>
      <c r="P104" s="27">
        <f>IFERROR(('CALC | Main Engine'!R104+'CALC | Booster'!R104)*INDEX(MassUnitsTable[],MATCH($R$3,MassUnitsTable[Mass Units],0),2), "")</f>
        <v>1754.9590000000001</v>
      </c>
      <c r="Q104" s="27">
        <f>IFERROR(('CALC | Main Engine'!S104+'CALC | Booster'!S104)*INDEX(MassUnitsTable[],MATCH($R$3,MassUnitsTable[Mass Units],0),2), "")</f>
        <v>0.1394113806881965</v>
      </c>
      <c r="R104" s="32">
        <f>IFERROR(('CALC | Main Engine'!T104+'CALC | Booster'!T104)*INDEX(MassUnitsTable[],MATCH($R$3,MassUnitsTable[Mass Units],0),2), "")</f>
        <v>47.68802554925459</v>
      </c>
      <c r="S104" s="10"/>
    </row>
    <row r="105" spans="1:19" x14ac:dyDescent="0.25">
      <c r="A105" s="10"/>
      <c r="B105" s="4" t="str">
        <f t="shared" si="10"/>
        <v>STS-124</v>
      </c>
      <c r="C105" s="5" t="str">
        <f t="shared" si="11"/>
        <v>Space Shuttle</v>
      </c>
      <c r="D105" s="5" t="str">
        <f t="shared" si="12"/>
        <v>Launch</v>
      </c>
      <c r="E105" s="5">
        <f t="shared" si="13"/>
        <v>1</v>
      </c>
      <c r="F105" s="5">
        <f>'CALC | Main Engine'!$B105</f>
        <v>98</v>
      </c>
      <c r="G105" s="27">
        <f>'CALC | Main Engine'!$C105</f>
        <v>99423.5</v>
      </c>
      <c r="H105" s="6">
        <f>'CALC | Main Engine'!$E105</f>
        <v>1</v>
      </c>
      <c r="I105" s="34">
        <f>IFERROR('CALC | Main Engine'!$F105*INDEX(MassUnitsTable[],MATCH($R$3,MassUnitsTable[Mass Units],0),2), "")</f>
        <v>1397.4</v>
      </c>
      <c r="J105" s="27">
        <f>IFERROR('CALC | Booster'!$F105*INDEX(MassUnitsTable[],MATCH($R$3,MassUnitsTable[Mass Units],0),2), "")</f>
        <v>8162.6</v>
      </c>
      <c r="K105" s="32">
        <f t="shared" si="14"/>
        <v>9560</v>
      </c>
      <c r="L105" s="34">
        <f>IFERROR(('CALC | Main Engine'!N105+'CALC | Booster'!N105)*INDEX(MassUnitsTable[],MATCH($R$3,MassUnitsTable[Mass Units],0),2), "")</f>
        <v>4069.6752325000007</v>
      </c>
      <c r="M105" s="27">
        <f>IFERROR(('CALC | Main Engine'!O105+'CALC | Booster'!O105)*INDEX(MassUnitsTable[],MATCH($R$3,MassUnitsTable[Mass Units],0),2), "")</f>
        <v>3301.2011094646027</v>
      </c>
      <c r="N105" s="27">
        <f>IFERROR(('CALC | Main Engine'!P105+'CALC | Booster'!P105)*INDEX(MassUnitsTable[],MATCH($R$3,MassUnitsTable[Mass Units],0),2), "")</f>
        <v>42.745171594010557</v>
      </c>
      <c r="O105" s="27">
        <f>IFERROR(('CALC | Main Engine'!Q105+'CALC | Booster'!Q105)*INDEX(MassUnitsTable[],MATCH($R$3,MassUnitsTable[Mass Units],0),2), "")</f>
        <v>2456.9426000000003</v>
      </c>
      <c r="P105" s="27">
        <f>IFERROR(('CALC | Main Engine'!R105+'CALC | Booster'!R105)*INDEX(MassUnitsTable[],MATCH($R$3,MassUnitsTable[Mass Units],0),2), "")</f>
        <v>1754.9590000000001</v>
      </c>
      <c r="Q105" s="27">
        <f>IFERROR(('CALC | Main Engine'!S105+'CALC | Booster'!S105)*INDEX(MassUnitsTable[],MATCH($R$3,MassUnitsTable[Mass Units],0),2), "")</f>
        <v>0.11943078989251905</v>
      </c>
      <c r="R105" s="32">
        <f>IFERROR(('CALC | Main Engine'!T105+'CALC | Booster'!T105)*INDEX(MassUnitsTable[],MATCH($R$3,MassUnitsTable[Mass Units],0),2), "")</f>
        <v>51.217264971361914</v>
      </c>
      <c r="S105" s="10"/>
    </row>
    <row r="106" spans="1:19" x14ac:dyDescent="0.25">
      <c r="A106" s="10"/>
      <c r="B106" s="4" t="str">
        <f t="shared" si="10"/>
        <v>STS-124</v>
      </c>
      <c r="C106" s="5" t="str">
        <f t="shared" si="11"/>
        <v>Space Shuttle</v>
      </c>
      <c r="D106" s="5" t="str">
        <f t="shared" si="12"/>
        <v>Launch</v>
      </c>
      <c r="E106" s="5">
        <f t="shared" si="13"/>
        <v>1</v>
      </c>
      <c r="F106" s="5">
        <f>'CALC | Main Engine'!$B106</f>
        <v>99</v>
      </c>
      <c r="G106" s="27">
        <f>'CALC | Main Engine'!$C106</f>
        <v>101390.5</v>
      </c>
      <c r="H106" s="6">
        <f>'CALC | Main Engine'!$E106</f>
        <v>1</v>
      </c>
      <c r="I106" s="34">
        <f>IFERROR('CALC | Main Engine'!$F106*INDEX(MassUnitsTable[],MATCH($R$3,MassUnitsTable[Mass Units],0),2), "")</f>
        <v>1397.4</v>
      </c>
      <c r="J106" s="27">
        <f>IFERROR('CALC | Booster'!$F106*INDEX(MassUnitsTable[],MATCH($R$3,MassUnitsTable[Mass Units],0),2), "")</f>
        <v>8162.6</v>
      </c>
      <c r="K106" s="32">
        <f t="shared" si="14"/>
        <v>9560</v>
      </c>
      <c r="L106" s="34">
        <f>IFERROR(('CALC | Main Engine'!N106+'CALC | Booster'!N106)*INDEX(MassUnitsTable[],MATCH($R$3,MassUnitsTable[Mass Units],0),2), "")</f>
        <v>4069.6752325000007</v>
      </c>
      <c r="M106" s="27">
        <f>IFERROR(('CALC | Main Engine'!O106+'CALC | Booster'!O106)*INDEX(MassUnitsTable[],MATCH($R$3,MassUnitsTable[Mass Units],0),2), "")</f>
        <v>3298.4483826035494</v>
      </c>
      <c r="N106" s="27">
        <f>IFERROR(('CALC | Main Engine'!P106+'CALC | Booster'!P106)*INDEX(MassUnitsTable[],MATCH($R$3,MassUnitsTable[Mass Units],0),2), "")</f>
        <v>44.497167303041863</v>
      </c>
      <c r="O106" s="27">
        <f>IFERROR(('CALC | Main Engine'!Q106+'CALC | Booster'!Q106)*INDEX(MassUnitsTable[],MATCH($R$3,MassUnitsTable[Mass Units],0),2), "")</f>
        <v>2456.9426000000003</v>
      </c>
      <c r="P106" s="27">
        <f>IFERROR(('CALC | Main Engine'!R106+'CALC | Booster'!R106)*INDEX(MassUnitsTable[],MATCH($R$3,MassUnitsTable[Mass Units],0),2), "")</f>
        <v>1754.9590000000001</v>
      </c>
      <c r="Q106" s="27">
        <f>IFERROR(('CALC | Main Engine'!S106+'CALC | Booster'!S106)*INDEX(MassUnitsTable[],MATCH($R$3,MassUnitsTable[Mass Units],0),2), "")</f>
        <v>0.10219228886578793</v>
      </c>
      <c r="R106" s="32">
        <f>IFERROR(('CALC | Main Engine'!T106+'CALC | Booster'!T106)*INDEX(MassUnitsTable[],MATCH($R$3,MassUnitsTable[Mass Units],0),2), "")</f>
        <v>55.037879902838213</v>
      </c>
      <c r="S106" s="10"/>
    </row>
    <row r="107" spans="1:19" x14ac:dyDescent="0.25">
      <c r="A107" s="10"/>
      <c r="B107" s="4" t="str">
        <f t="shared" si="10"/>
        <v>STS-124</v>
      </c>
      <c r="C107" s="5" t="str">
        <f t="shared" si="11"/>
        <v>Space Shuttle</v>
      </c>
      <c r="D107" s="5" t="str">
        <f t="shared" si="12"/>
        <v>Launch</v>
      </c>
      <c r="E107" s="5">
        <f t="shared" si="13"/>
        <v>1</v>
      </c>
      <c r="F107" s="5">
        <f>'CALC | Main Engine'!$B107</f>
        <v>100</v>
      </c>
      <c r="G107" s="27">
        <f>'CALC | Main Engine'!$C107</f>
        <v>103373</v>
      </c>
      <c r="H107" s="6">
        <f>'CALC | Main Engine'!$E107</f>
        <v>1</v>
      </c>
      <c r="I107" s="34">
        <f>IFERROR('CALC | Main Engine'!$F107*INDEX(MassUnitsTable[],MATCH($R$3,MassUnitsTable[Mass Units],0),2), "")</f>
        <v>1397.4</v>
      </c>
      <c r="J107" s="27">
        <f>IFERROR('CALC | Booster'!$F107*INDEX(MassUnitsTable[],MATCH($R$3,MassUnitsTable[Mass Units],0),2), "")</f>
        <v>8162.6</v>
      </c>
      <c r="K107" s="32">
        <f t="shared" si="14"/>
        <v>9560</v>
      </c>
      <c r="L107" s="34">
        <f>IFERROR(('CALC | Main Engine'!N107+'CALC | Booster'!N107)*INDEX(MassUnitsTable[],MATCH($R$3,MassUnitsTable[Mass Units],0),2), "")</f>
        <v>4069.6752325000007</v>
      </c>
      <c r="M107" s="27">
        <f>IFERROR(('CALC | Main Engine'!O107+'CALC | Booster'!O107)*INDEX(MassUnitsTable[],MATCH($R$3,MassUnitsTable[Mass Units],0),2), "")</f>
        <v>3295.55978894696</v>
      </c>
      <c r="N107" s="27">
        <f>IFERROR(('CALC | Main Engine'!P107+'CALC | Booster'!P107)*INDEX(MassUnitsTable[],MATCH($R$3,MassUnitsTable[Mass Units],0),2), "")</f>
        <v>46.335636554416439</v>
      </c>
      <c r="O107" s="27">
        <f>IFERROR(('CALC | Main Engine'!Q107+'CALC | Booster'!Q107)*INDEX(MassUnitsTable[],MATCH($R$3,MassUnitsTable[Mass Units],0),2), "")</f>
        <v>2456.9426000000003</v>
      </c>
      <c r="P107" s="27">
        <f>IFERROR(('CALC | Main Engine'!R107+'CALC | Booster'!R107)*INDEX(MassUnitsTable[],MATCH($R$3,MassUnitsTable[Mass Units],0),2), "")</f>
        <v>1754.9590000000001</v>
      </c>
      <c r="Q107" s="27">
        <f>IFERROR(('CALC | Main Engine'!S107+'CALC | Booster'!S107)*INDEX(MassUnitsTable[],MATCH($R$3,MassUnitsTable[Mass Units],0),2), "")</f>
        <v>8.7334630104881544E-2</v>
      </c>
      <c r="R107" s="32">
        <f>IFERROR(('CALC | Main Engine'!T107+'CALC | Booster'!T107)*INDEX(MassUnitsTable[],MATCH($R$3,MassUnitsTable[Mass Units],0),2), "")</f>
        <v>59.17703792007346</v>
      </c>
      <c r="S107" s="10"/>
    </row>
    <row r="108" spans="1:19" x14ac:dyDescent="0.25">
      <c r="A108" s="10"/>
      <c r="B108" s="4" t="str">
        <f t="shared" si="10"/>
        <v>STS-124</v>
      </c>
      <c r="C108" s="5" t="str">
        <f t="shared" si="11"/>
        <v>Space Shuttle</v>
      </c>
      <c r="D108" s="5" t="str">
        <f t="shared" si="12"/>
        <v>Launch</v>
      </c>
      <c r="E108" s="5">
        <f t="shared" si="13"/>
        <v>1</v>
      </c>
      <c r="F108" s="5">
        <f>'CALC | Main Engine'!$B108</f>
        <v>101</v>
      </c>
      <c r="G108" s="27">
        <f>'CALC | Main Engine'!$C108</f>
        <v>105369.5</v>
      </c>
      <c r="H108" s="6">
        <f>'CALC | Main Engine'!$E108</f>
        <v>1</v>
      </c>
      <c r="I108" s="34">
        <f>IFERROR('CALC | Main Engine'!$F108*INDEX(MassUnitsTable[],MATCH($R$3,MassUnitsTable[Mass Units],0),2), "")</f>
        <v>1397.4</v>
      </c>
      <c r="J108" s="27">
        <f>IFERROR('CALC | Booster'!$F108*INDEX(MassUnitsTable[],MATCH($R$3,MassUnitsTable[Mass Units],0),2), "")</f>
        <v>8162.6</v>
      </c>
      <c r="K108" s="32">
        <f t="shared" si="14"/>
        <v>9560</v>
      </c>
      <c r="L108" s="34">
        <f>IFERROR(('CALC | Main Engine'!N108+'CALC | Booster'!N108)*INDEX(MassUnitsTable[],MATCH($R$3,MassUnitsTable[Mass Units],0),2), "")</f>
        <v>4069.6752325000007</v>
      </c>
      <c r="M108" s="27">
        <f>IFERROR(('CALC | Main Engine'!O108+'CALC | Booster'!O108)*INDEX(MassUnitsTable[],MATCH($R$3,MassUnitsTable[Mass Units],0),2), "")</f>
        <v>3292.5301711443185</v>
      </c>
      <c r="N108" s="27">
        <f>IFERROR(('CALC | Main Engine'!P108+'CALC | Booster'!P108)*INDEX(MassUnitsTable[],MATCH($R$3,MassUnitsTable[Mass Units],0),2), "")</f>
        <v>48.263861786396681</v>
      </c>
      <c r="O108" s="27">
        <f>IFERROR(('CALC | Main Engine'!Q108+'CALC | Booster'!Q108)*INDEX(MassUnitsTable[],MATCH($R$3,MassUnitsTable[Mass Units],0),2), "")</f>
        <v>2456.9426000000003</v>
      </c>
      <c r="P108" s="27">
        <f>IFERROR(('CALC | Main Engine'!R108+'CALC | Booster'!R108)*INDEX(MassUnitsTable[],MATCH($R$3,MassUnitsTable[Mass Units],0),2), "")</f>
        <v>1754.9590000000001</v>
      </c>
      <c r="Q108" s="27">
        <f>IFERROR(('CALC | Main Engine'!S108+'CALC | Booster'!S108)*INDEX(MassUnitsTable[],MATCH($R$3,MassUnitsTable[Mass Units],0),2), "")</f>
        <v>7.4554353124041781E-2</v>
      </c>
      <c r="R108" s="32">
        <f>IFERROR(('CALC | Main Engine'!T108+'CALC | Booster'!T108)*INDEX(MassUnitsTable[],MATCH($R$3,MassUnitsTable[Mass Units],0),2), "")</f>
        <v>63.660073579677643</v>
      </c>
      <c r="S108" s="10"/>
    </row>
    <row r="109" spans="1:19" x14ac:dyDescent="0.25">
      <c r="A109" s="10"/>
      <c r="B109" s="4" t="str">
        <f t="shared" si="10"/>
        <v>STS-124</v>
      </c>
      <c r="C109" s="5" t="str">
        <f t="shared" si="11"/>
        <v>Space Shuttle</v>
      </c>
      <c r="D109" s="5" t="str">
        <f t="shared" si="12"/>
        <v>Launch</v>
      </c>
      <c r="E109" s="5">
        <f t="shared" si="13"/>
        <v>1</v>
      </c>
      <c r="F109" s="5">
        <f>'CALC | Main Engine'!$B109</f>
        <v>102</v>
      </c>
      <c r="G109" s="27">
        <f>'CALC | Main Engine'!$C109</f>
        <v>107380</v>
      </c>
      <c r="H109" s="6">
        <f>'CALC | Main Engine'!$E109</f>
        <v>1</v>
      </c>
      <c r="I109" s="34">
        <f>IFERROR('CALC | Main Engine'!$F109*INDEX(MassUnitsTable[],MATCH($R$3,MassUnitsTable[Mass Units],0),2), "")</f>
        <v>1397.4</v>
      </c>
      <c r="J109" s="27">
        <f>IFERROR('CALC | Booster'!$F109*INDEX(MassUnitsTable[],MATCH($R$3,MassUnitsTable[Mass Units],0),2), "")</f>
        <v>8162.6</v>
      </c>
      <c r="K109" s="32">
        <f t="shared" si="14"/>
        <v>9560</v>
      </c>
      <c r="L109" s="34">
        <f>IFERROR(('CALC | Main Engine'!N109+'CALC | Booster'!N109)*INDEX(MassUnitsTable[],MATCH($R$3,MassUnitsTable[Mass Units],0),2), "")</f>
        <v>4069.6752325000007</v>
      </c>
      <c r="M109" s="27">
        <f>IFERROR(('CALC | Main Engine'!O109+'CALC | Booster'!O109)*INDEX(MassUnitsTable[],MATCH($R$3,MassUnitsTable[Mass Units],0),2), "")</f>
        <v>3289.3518919259523</v>
      </c>
      <c r="N109" s="27">
        <f>IFERROR(('CALC | Main Engine'!P109+'CALC | Booster'!P109)*INDEX(MassUnitsTable[],MATCH($R$3,MassUnitsTable[Mass Units],0),2), "")</f>
        <v>50.286703802240424</v>
      </c>
      <c r="O109" s="27">
        <f>IFERROR(('CALC | Main Engine'!Q109+'CALC | Booster'!Q109)*INDEX(MassUnitsTable[],MATCH($R$3,MassUnitsTable[Mass Units],0),2), "")</f>
        <v>2456.9426000000003</v>
      </c>
      <c r="P109" s="27">
        <f>IFERROR(('CALC | Main Engine'!R109+'CALC | Booster'!R109)*INDEX(MassUnitsTable[],MATCH($R$3,MassUnitsTable[Mass Units],0),2), "")</f>
        <v>1754.9590000000001</v>
      </c>
      <c r="Q109" s="27">
        <f>IFERROR(('CALC | Main Engine'!S109+'CALC | Booster'!S109)*INDEX(MassUnitsTable[],MATCH($R$3,MassUnitsTable[Mass Units],0),2), "")</f>
        <v>6.3573729542847277E-2</v>
      </c>
      <c r="R109" s="32">
        <f>IFERROR(('CALC | Main Engine'!T109+'CALC | Booster'!T109)*INDEX(MassUnitsTable[],MATCH($R$3,MassUnitsTable[Mass Units],0),2), "")</f>
        <v>68.517804121310078</v>
      </c>
      <c r="S109" s="10"/>
    </row>
    <row r="110" spans="1:19" x14ac:dyDescent="0.25">
      <c r="A110" s="10"/>
      <c r="B110" s="4" t="str">
        <f t="shared" si="10"/>
        <v>STS-124</v>
      </c>
      <c r="C110" s="5" t="str">
        <f t="shared" si="11"/>
        <v>Space Shuttle</v>
      </c>
      <c r="D110" s="5" t="str">
        <f t="shared" si="12"/>
        <v>Launch</v>
      </c>
      <c r="E110" s="5">
        <f t="shared" si="13"/>
        <v>1</v>
      </c>
      <c r="F110" s="5">
        <f>'CALC | Main Engine'!$B110</f>
        <v>103</v>
      </c>
      <c r="G110" s="27">
        <f>'CALC | Main Engine'!$C110</f>
        <v>109404.5</v>
      </c>
      <c r="H110" s="6">
        <f>'CALC | Main Engine'!$E110</f>
        <v>1</v>
      </c>
      <c r="I110" s="34">
        <f>IFERROR('CALC | Main Engine'!$F110*INDEX(MassUnitsTable[],MATCH($R$3,MassUnitsTable[Mass Units],0),2), "")</f>
        <v>1397.4</v>
      </c>
      <c r="J110" s="27">
        <f>IFERROR('CALC | Booster'!$F110*INDEX(MassUnitsTable[],MATCH($R$3,MassUnitsTable[Mass Units],0),2), "")</f>
        <v>8162.6</v>
      </c>
      <c r="K110" s="32">
        <f t="shared" si="14"/>
        <v>9560</v>
      </c>
      <c r="L110" s="34">
        <f>IFERROR(('CALC | Main Engine'!N110+'CALC | Booster'!N110)*INDEX(MassUnitsTable[],MATCH($R$3,MassUnitsTable[Mass Units],0),2), "")</f>
        <v>4069.6752325000007</v>
      </c>
      <c r="M110" s="27">
        <f>IFERROR(('CALC | Main Engine'!O110+'CALC | Booster'!O110)*INDEX(MassUnitsTable[],MATCH($R$3,MassUnitsTable[Mass Units],0),2), "")</f>
        <v>3286.016864867714</v>
      </c>
      <c r="N110" s="27">
        <f>IFERROR(('CALC | Main Engine'!P110+'CALC | Booster'!P110)*INDEX(MassUnitsTable[],MATCH($R$3,MassUnitsTable[Mass Units],0),2), "")</f>
        <v>52.409309273275468</v>
      </c>
      <c r="O110" s="27">
        <f>IFERROR(('CALC | Main Engine'!Q110+'CALC | Booster'!Q110)*INDEX(MassUnitsTable[],MATCH($R$3,MassUnitsTable[Mass Units],0),2), "")</f>
        <v>2456.9426000000003</v>
      </c>
      <c r="P110" s="27">
        <f>IFERROR(('CALC | Main Engine'!R110+'CALC | Booster'!R110)*INDEX(MassUnitsTable[],MATCH($R$3,MassUnitsTable[Mass Units],0),2), "")</f>
        <v>1754.9590000000001</v>
      </c>
      <c r="Q110" s="27">
        <f>IFERROR(('CALC | Main Engine'!S110+'CALC | Booster'!S110)*INDEX(MassUnitsTable[],MATCH($R$3,MassUnitsTable[Mass Units],0),2), "")</f>
        <v>5.4150258732833918E-2</v>
      </c>
      <c r="R110" s="32">
        <f>IFERROR(('CALC | Main Engine'!T110+'CALC | Booster'!T110)*INDEX(MassUnitsTable[],MATCH($R$3,MassUnitsTable[Mass Units],0),2), "")</f>
        <v>73.783987585299414</v>
      </c>
      <c r="S110" s="10"/>
    </row>
    <row r="111" spans="1:19" x14ac:dyDescent="0.25">
      <c r="A111" s="10"/>
      <c r="B111" s="4" t="str">
        <f t="shared" si="10"/>
        <v>STS-124</v>
      </c>
      <c r="C111" s="5" t="str">
        <f t="shared" si="11"/>
        <v>Space Shuttle</v>
      </c>
      <c r="D111" s="5" t="str">
        <f t="shared" si="12"/>
        <v>Launch</v>
      </c>
      <c r="E111" s="5">
        <f t="shared" si="13"/>
        <v>1</v>
      </c>
      <c r="F111" s="5">
        <f>'CALC | Main Engine'!$B111</f>
        <v>104</v>
      </c>
      <c r="G111" s="27">
        <f>'CALC | Main Engine'!$C111</f>
        <v>111442</v>
      </c>
      <c r="H111" s="6">
        <f>'CALC | Main Engine'!$E111</f>
        <v>1</v>
      </c>
      <c r="I111" s="34">
        <f>IFERROR('CALC | Main Engine'!$F111*INDEX(MassUnitsTable[],MATCH($R$3,MassUnitsTable[Mass Units],0),2), "")</f>
        <v>1397.4</v>
      </c>
      <c r="J111" s="27">
        <f>IFERROR('CALC | Booster'!$F111*INDEX(MassUnitsTable[],MATCH($R$3,MassUnitsTable[Mass Units],0),2), "")</f>
        <v>8162.6</v>
      </c>
      <c r="K111" s="32">
        <f t="shared" si="14"/>
        <v>9560</v>
      </c>
      <c r="L111" s="34">
        <f>IFERROR(('CALC | Main Engine'!N111+'CALC | Booster'!N111)*INDEX(MassUnitsTable[],MATCH($R$3,MassUnitsTable[Mass Units],0),2), "")</f>
        <v>4069.6752325000007</v>
      </c>
      <c r="M111" s="27">
        <f>IFERROR(('CALC | Main Engine'!O111+'CALC | Booster'!O111)*INDEX(MassUnitsTable[],MATCH($R$3,MassUnitsTable[Mass Units],0),2), "")</f>
        <v>3282.5182792081382</v>
      </c>
      <c r="N111" s="27">
        <f>IFERROR(('CALC | Main Engine'!P111+'CALC | Booster'!P111)*INDEX(MassUnitsTable[],MATCH($R$3,MassUnitsTable[Mass Units],0),2), "")</f>
        <v>54.636012964796194</v>
      </c>
      <c r="O111" s="27">
        <f>IFERROR(('CALC | Main Engine'!Q111+'CALC | Booster'!Q111)*INDEX(MassUnitsTable[],MATCH($R$3,MassUnitsTable[Mass Units],0),2), "")</f>
        <v>2456.9426000000003</v>
      </c>
      <c r="P111" s="27">
        <f>IFERROR(('CALC | Main Engine'!R111+'CALC | Booster'!R111)*INDEX(MassUnitsTable[],MATCH($R$3,MassUnitsTable[Mass Units],0),2), "")</f>
        <v>1754.9590000000001</v>
      </c>
      <c r="Q111" s="27">
        <f>IFERROR(('CALC | Main Engine'!S111+'CALC | Booster'!S111)*INDEX(MassUnitsTable[],MATCH($R$3,MassUnitsTable[Mass Units],0),2), "")</f>
        <v>4.6076126453344274E-2</v>
      </c>
      <c r="R111" s="32">
        <f>IFERROR(('CALC | Main Engine'!T111+'CALC | Booster'!T111)*INDEX(MassUnitsTable[],MATCH($R$3,MassUnitsTable[Mass Units],0),2), "")</f>
        <v>79.492711457379599</v>
      </c>
      <c r="S111" s="10"/>
    </row>
    <row r="112" spans="1:19" x14ac:dyDescent="0.25">
      <c r="A112" s="10"/>
      <c r="B112" s="4" t="str">
        <f t="shared" si="10"/>
        <v>STS-124</v>
      </c>
      <c r="C112" s="5" t="str">
        <f t="shared" si="11"/>
        <v>Space Shuttle</v>
      </c>
      <c r="D112" s="5" t="str">
        <f t="shared" si="12"/>
        <v>Launch</v>
      </c>
      <c r="E112" s="5">
        <f t="shared" si="13"/>
        <v>1</v>
      </c>
      <c r="F112" s="5">
        <f>'CALC | Main Engine'!$B112</f>
        <v>105</v>
      </c>
      <c r="G112" s="27">
        <f>'CALC | Main Engine'!$C112</f>
        <v>113492.5</v>
      </c>
      <c r="H112" s="6">
        <f>'CALC | Main Engine'!$E112</f>
        <v>1</v>
      </c>
      <c r="I112" s="34">
        <f>IFERROR('CALC | Main Engine'!$F112*INDEX(MassUnitsTable[],MATCH($R$3,MassUnitsTable[Mass Units],0),2), "")</f>
        <v>1397.4</v>
      </c>
      <c r="J112" s="27">
        <f>IFERROR('CALC | Booster'!$F112*INDEX(MassUnitsTable[],MATCH($R$3,MassUnitsTable[Mass Units],0),2), "")</f>
        <v>8162.6</v>
      </c>
      <c r="K112" s="32">
        <f t="shared" si="14"/>
        <v>9560</v>
      </c>
      <c r="L112" s="34">
        <f>IFERROR(('CALC | Main Engine'!N112+'CALC | Booster'!N112)*INDEX(MassUnitsTable[],MATCH($R$3,MassUnitsTable[Mass Units],0),2), "")</f>
        <v>4069.6752325000007</v>
      </c>
      <c r="M112" s="27">
        <f>IFERROR(('CALC | Main Engine'!O112+'CALC | Booster'!O112)*INDEX(MassUnitsTable[],MATCH($R$3,MassUnitsTable[Mass Units],0),2), "")</f>
        <v>3278.8472885375791</v>
      </c>
      <c r="N112" s="27">
        <f>IFERROR(('CALC | Main Engine'!P112+'CALC | Booster'!P112)*INDEX(MassUnitsTable[],MATCH($R$3,MassUnitsTable[Mass Units],0),2), "")</f>
        <v>56.972445247166398</v>
      </c>
      <c r="O112" s="27">
        <f>IFERROR(('CALC | Main Engine'!Q112+'CALC | Booster'!Q112)*INDEX(MassUnitsTable[],MATCH($R$3,MassUnitsTable[Mass Units],0),2), "")</f>
        <v>2456.9426000000003</v>
      </c>
      <c r="P112" s="27">
        <f>IFERROR(('CALC | Main Engine'!R112+'CALC | Booster'!R112)*INDEX(MassUnitsTable[],MATCH($R$3,MassUnitsTable[Mass Units],0),2), "")</f>
        <v>1754.9590000000001</v>
      </c>
      <c r="Q112" s="27">
        <f>IFERROR(('CALC | Main Engine'!S112+'CALC | Booster'!S112)*INDEX(MassUnitsTable[],MATCH($R$3,MassUnitsTable[Mass Units],0),2), "")</f>
        <v>3.9165526251606103E-2</v>
      </c>
      <c r="R112" s="32">
        <f>IFERROR(('CALC | Main Engine'!T112+'CALC | Booster'!T112)*INDEX(MassUnitsTable[],MATCH($R$3,MassUnitsTable[Mass Units],0),2), "")</f>
        <v>85.683855647042719</v>
      </c>
      <c r="S112" s="10"/>
    </row>
    <row r="113" spans="1:19" x14ac:dyDescent="0.25">
      <c r="A113" s="10"/>
      <c r="B113" s="4" t="str">
        <f t="shared" si="10"/>
        <v>STS-124</v>
      </c>
      <c r="C113" s="5" t="str">
        <f t="shared" si="11"/>
        <v>Space Shuttle</v>
      </c>
      <c r="D113" s="5" t="str">
        <f t="shared" si="12"/>
        <v>Launch</v>
      </c>
      <c r="E113" s="5">
        <f t="shared" si="13"/>
        <v>1</v>
      </c>
      <c r="F113" s="5">
        <f>'CALC | Main Engine'!$B113</f>
        <v>106</v>
      </c>
      <c r="G113" s="27">
        <f>'CALC | Main Engine'!$C113</f>
        <v>115555</v>
      </c>
      <c r="H113" s="6">
        <f>'CALC | Main Engine'!$E113</f>
        <v>1</v>
      </c>
      <c r="I113" s="34">
        <f>IFERROR('CALC | Main Engine'!$F113*INDEX(MassUnitsTable[],MATCH($R$3,MassUnitsTable[Mass Units],0),2), "")</f>
        <v>1397.4</v>
      </c>
      <c r="J113" s="27">
        <f>IFERROR('CALC | Booster'!$F113*INDEX(MassUnitsTable[],MATCH($R$3,MassUnitsTable[Mass Units],0),2), "")</f>
        <v>8162.6</v>
      </c>
      <c r="K113" s="32">
        <f t="shared" si="14"/>
        <v>9560</v>
      </c>
      <c r="L113" s="34">
        <f>IFERROR(('CALC | Main Engine'!N113+'CALC | Booster'!N113)*INDEX(MassUnitsTable[],MATCH($R$3,MassUnitsTable[Mass Units],0),2), "")</f>
        <v>4069.6752325000007</v>
      </c>
      <c r="M113" s="27">
        <f>IFERROR(('CALC | Main Engine'!O113+'CALC | Booster'!O113)*INDEX(MassUnitsTable[],MATCH($R$3,MassUnitsTable[Mass Units],0),2), "")</f>
        <v>3274.9964357982089</v>
      </c>
      <c r="N113" s="27">
        <f>IFERROR(('CALC | Main Engine'!P113+'CALC | Booster'!P113)*INDEX(MassUnitsTable[],MATCH($R$3,MassUnitsTable[Mass Units],0),2), "")</f>
        <v>59.423352226330266</v>
      </c>
      <c r="O113" s="27">
        <f>IFERROR(('CALC | Main Engine'!Q113+'CALC | Booster'!Q113)*INDEX(MassUnitsTable[],MATCH($R$3,MassUnitsTable[Mass Units],0),2), "")</f>
        <v>2456.9426000000003</v>
      </c>
      <c r="P113" s="27">
        <f>IFERROR(('CALC | Main Engine'!R113+'CALC | Booster'!R113)*INDEX(MassUnitsTable[],MATCH($R$3,MassUnitsTable[Mass Units],0),2), "")</f>
        <v>1754.9590000000001</v>
      </c>
      <c r="Q113" s="27">
        <f>IFERROR(('CALC | Main Engine'!S113+'CALC | Booster'!S113)*INDEX(MassUnitsTable[],MATCH($R$3,MassUnitsTable[Mass Units],0),2), "")</f>
        <v>3.3259749012577049E-2</v>
      </c>
      <c r="R113" s="32">
        <f>IFERROR(('CALC | Main Engine'!T113+'CALC | Booster'!T113)*INDEX(MassUnitsTable[],MATCH($R$3,MassUnitsTable[Mass Units],0),2), "")</f>
        <v>92.397731333276624</v>
      </c>
      <c r="S113" s="10"/>
    </row>
    <row r="114" spans="1:19" x14ac:dyDescent="0.25">
      <c r="A114" s="10"/>
      <c r="B114" s="4" t="str">
        <f t="shared" si="10"/>
        <v>STS-124</v>
      </c>
      <c r="C114" s="5" t="str">
        <f t="shared" si="11"/>
        <v>Space Shuttle</v>
      </c>
      <c r="D114" s="5" t="str">
        <f t="shared" si="12"/>
        <v>Launch</v>
      </c>
      <c r="E114" s="5">
        <f t="shared" si="13"/>
        <v>1</v>
      </c>
      <c r="F114" s="5">
        <f>'CALC | Main Engine'!$B114</f>
        <v>107</v>
      </c>
      <c r="G114" s="27">
        <f>'CALC | Main Engine'!$C114</f>
        <v>118151.5</v>
      </c>
      <c r="H114" s="6">
        <f>'CALC | Main Engine'!$E114</f>
        <v>1</v>
      </c>
      <c r="I114" s="34">
        <f>IFERROR('CALC | Main Engine'!$F114*INDEX(MassUnitsTable[],MATCH($R$3,MassUnitsTable[Mass Units],0),2), "")</f>
        <v>1397.4</v>
      </c>
      <c r="J114" s="27">
        <f>IFERROR('CALC | Booster'!$F114*INDEX(MassUnitsTable[],MATCH($R$3,MassUnitsTable[Mass Units],0),2), "")</f>
        <v>8162.6</v>
      </c>
      <c r="K114" s="32">
        <f t="shared" si="14"/>
        <v>9560</v>
      </c>
      <c r="L114" s="34">
        <f>IFERROR(('CALC | Main Engine'!N114+'CALC | Booster'!N114)*INDEX(MassUnitsTable[],MATCH($R$3,MassUnitsTable[Mass Units],0),2), "")</f>
        <v>4069.6752325000007</v>
      </c>
      <c r="M114" s="27">
        <f>IFERROR(('CALC | Main Engine'!O114+'CALC | Booster'!O114)*INDEX(MassUnitsTable[],MATCH($R$3,MassUnitsTable[Mass Units],0),2), "")</f>
        <v>3269.912145221459</v>
      </c>
      <c r="N114" s="27">
        <f>IFERROR(('CALC | Main Engine'!P114+'CALC | Booster'!P114)*INDEX(MassUnitsTable[],MATCH($R$3,MassUnitsTable[Mass Units],0),2), "")</f>
        <v>62.659290887722307</v>
      </c>
      <c r="O114" s="27">
        <f>IFERROR(('CALC | Main Engine'!Q114+'CALC | Booster'!Q114)*INDEX(MassUnitsTable[],MATCH($R$3,MassUnitsTable[Mass Units],0),2), "")</f>
        <v>2456.9426000000003</v>
      </c>
      <c r="P114" s="27">
        <f>IFERROR(('CALC | Main Engine'!R114+'CALC | Booster'!R114)*INDEX(MassUnitsTable[],MATCH($R$3,MassUnitsTable[Mass Units],0),2), "")</f>
        <v>1754.9590000000001</v>
      </c>
      <c r="Q114" s="27">
        <f>IFERROR(('CALC | Main Engine'!S114+'CALC | Booster'!S114)*INDEX(MassUnitsTable[],MATCH($R$3,MassUnitsTable[Mass Units],0),2), "")</f>
        <v>2.7074179710994781E-2</v>
      </c>
      <c r="R114" s="32">
        <f>IFERROR(('CALC | Main Engine'!T114+'CALC | Booster'!T114)*INDEX(MassUnitsTable[],MATCH($R$3,MassUnitsTable[Mass Units],0),2), "")</f>
        <v>101.60289305360651</v>
      </c>
      <c r="S114" s="10"/>
    </row>
    <row r="115" spans="1:19" x14ac:dyDescent="0.25">
      <c r="A115" s="10"/>
      <c r="B115" s="4" t="str">
        <f t="shared" si="10"/>
        <v>STS-124</v>
      </c>
      <c r="C115" s="5" t="str">
        <f t="shared" si="11"/>
        <v>Space Shuttle</v>
      </c>
      <c r="D115" s="5" t="str">
        <f t="shared" si="12"/>
        <v>Launch</v>
      </c>
      <c r="E115" s="5">
        <f t="shared" si="13"/>
        <v>1</v>
      </c>
      <c r="F115" s="5">
        <f>'CALC | Main Engine'!$B115</f>
        <v>108</v>
      </c>
      <c r="G115" s="27">
        <f>'CALC | Main Engine'!$C115</f>
        <v>121287</v>
      </c>
      <c r="H115" s="6">
        <f>'CALC | Main Engine'!$E115</f>
        <v>1</v>
      </c>
      <c r="I115" s="34">
        <f>IFERROR('CALC | Main Engine'!$F115*INDEX(MassUnitsTable[],MATCH($R$3,MassUnitsTable[Mass Units],0),2), "")</f>
        <v>1397.4</v>
      </c>
      <c r="J115" s="27">
        <f>IFERROR('CALC | Booster'!$F115*INDEX(MassUnitsTable[],MATCH($R$3,MassUnitsTable[Mass Units],0),2), "")</f>
        <v>8162.6</v>
      </c>
      <c r="K115" s="32">
        <f t="shared" si="14"/>
        <v>9560</v>
      </c>
      <c r="L115" s="34">
        <f>IFERROR(('CALC | Main Engine'!N115+'CALC | Booster'!N115)*INDEX(MassUnitsTable[],MATCH($R$3,MassUnitsTable[Mass Units],0),2), "")</f>
        <v>4069.6752325000007</v>
      </c>
      <c r="M115" s="27">
        <f>IFERROR(('CALC | Main Engine'!O115+'CALC | Booster'!O115)*INDEX(MassUnitsTable[],MATCH($R$3,MassUnitsTable[Mass Units],0),2), "")</f>
        <v>3263.4020000071646</v>
      </c>
      <c r="N115" s="27">
        <f>IFERROR(('CALC | Main Engine'!P115+'CALC | Booster'!P115)*INDEX(MassUnitsTable[],MATCH($R$3,MassUnitsTable[Mass Units],0),2), "")</f>
        <v>66.802726490428569</v>
      </c>
      <c r="O115" s="27">
        <f>IFERROR(('CALC | Main Engine'!Q115+'CALC | Booster'!Q115)*INDEX(MassUnitsTable[],MATCH($R$3,MassUnitsTable[Mass Units],0),2), "")</f>
        <v>2456.9426000000003</v>
      </c>
      <c r="P115" s="27">
        <f>IFERROR(('CALC | Main Engine'!R115+'CALC | Booster'!R115)*INDEX(MassUnitsTable[],MATCH($R$3,MassUnitsTable[Mass Units],0),2), "")</f>
        <v>1754.9590000000001</v>
      </c>
      <c r="Q115" s="27">
        <f>IFERROR(('CALC | Main Engine'!S115+'CALC | Booster'!S115)*INDEX(MassUnitsTable[],MATCH($R$3,MassUnitsTable[Mass Units],0),2), "")</f>
        <v>2.1117422095414198E-2</v>
      </c>
      <c r="R115" s="32">
        <f>IFERROR(('CALC | Main Engine'!T115+'CALC | Booster'!T115)*INDEX(MassUnitsTable[],MATCH($R$3,MassUnitsTable[Mass Units],0),2), "")</f>
        <v>113.94957861189663</v>
      </c>
      <c r="S115" s="10"/>
    </row>
    <row r="116" spans="1:19" x14ac:dyDescent="0.25">
      <c r="A116" s="10"/>
      <c r="B116" s="4" t="str">
        <f t="shared" si="10"/>
        <v>STS-124</v>
      </c>
      <c r="C116" s="5" t="str">
        <f t="shared" si="11"/>
        <v>Space Shuttle</v>
      </c>
      <c r="D116" s="5" t="str">
        <f t="shared" si="12"/>
        <v>Launch</v>
      </c>
      <c r="E116" s="5">
        <f t="shared" si="13"/>
        <v>1</v>
      </c>
      <c r="F116" s="5">
        <f>'CALC | Main Engine'!$B116</f>
        <v>109</v>
      </c>
      <c r="G116" s="27">
        <f>'CALC | Main Engine'!$C116</f>
        <v>123915.5</v>
      </c>
      <c r="H116" s="6">
        <f>'CALC | Main Engine'!$E116</f>
        <v>1</v>
      </c>
      <c r="I116" s="34">
        <f>IFERROR('CALC | Main Engine'!$F116*INDEX(MassUnitsTable[],MATCH($R$3,MassUnitsTable[Mass Units],0),2), "")</f>
        <v>1397.4</v>
      </c>
      <c r="J116" s="27">
        <f>IFERROR('CALC | Booster'!$F116*INDEX(MassUnitsTable[],MATCH($R$3,MassUnitsTable[Mass Units],0),2), "")</f>
        <v>8162.6</v>
      </c>
      <c r="K116" s="32">
        <f t="shared" si="14"/>
        <v>9560</v>
      </c>
      <c r="L116" s="34">
        <f>IFERROR(('CALC | Main Engine'!N116+'CALC | Booster'!N116)*INDEX(MassUnitsTable[],MATCH($R$3,MassUnitsTable[Mass Units],0),2), "")</f>
        <v>4069.6752325000007</v>
      </c>
      <c r="M116" s="27">
        <f>IFERROR(('CALC | Main Engine'!O116+'CALC | Booster'!O116)*INDEX(MassUnitsTable[],MATCH($R$3,MassUnitsTable[Mass Units],0),2), "")</f>
        <v>3257.6139773349664</v>
      </c>
      <c r="N116" s="27">
        <f>IFERROR(('CALC | Main Engine'!P116+'CALC | Booster'!P116)*INDEX(MassUnitsTable[],MATCH($R$3,MassUnitsTable[Mass Units],0),2), "")</f>
        <v>70.486561246771828</v>
      </c>
      <c r="O116" s="27">
        <f>IFERROR(('CALC | Main Engine'!Q116+'CALC | Booster'!Q116)*INDEX(MassUnitsTable[],MATCH($R$3,MassUnitsTable[Mass Units],0),2), "")</f>
        <v>2456.9426000000003</v>
      </c>
      <c r="P116" s="27">
        <f>IFERROR(('CALC | Main Engine'!R116+'CALC | Booster'!R116)*INDEX(MassUnitsTable[],MATCH($R$3,MassUnitsTable[Mass Units],0),2), "")</f>
        <v>1754.9590000000001</v>
      </c>
      <c r="Q116" s="27">
        <f>IFERROR(('CALC | Main Engine'!S116+'CALC | Booster'!S116)*INDEX(MassUnitsTable[],MATCH($R$3,MassUnitsTable[Mass Units],0),2), "")</f>
        <v>1.7146516329650589E-2</v>
      </c>
      <c r="R116" s="32">
        <f>IFERROR(('CALC | Main Engine'!T116+'CALC | Booster'!T116)*INDEX(MassUnitsTable[],MATCH($R$3,MassUnitsTable[Mass Units],0),2), "")</f>
        <v>125.44859507620791</v>
      </c>
      <c r="S116" s="10"/>
    </row>
    <row r="117" spans="1:19" x14ac:dyDescent="0.25">
      <c r="A117" s="10"/>
      <c r="B117" s="4" t="str">
        <f t="shared" si="10"/>
        <v>STS-124</v>
      </c>
      <c r="C117" s="5" t="str">
        <f t="shared" si="11"/>
        <v>Space Shuttle</v>
      </c>
      <c r="D117" s="5" t="str">
        <f t="shared" si="12"/>
        <v>Launch</v>
      </c>
      <c r="E117" s="5">
        <f t="shared" si="13"/>
        <v>1</v>
      </c>
      <c r="F117" s="5">
        <f>'CALC | Main Engine'!$B117</f>
        <v>110</v>
      </c>
      <c r="G117" s="27">
        <f>'CALC | Main Engine'!$C117</f>
        <v>126030.5</v>
      </c>
      <c r="H117" s="6">
        <f>'CALC | Main Engine'!$E117</f>
        <v>1</v>
      </c>
      <c r="I117" s="34">
        <f>IFERROR('CALC | Main Engine'!$F117*INDEX(MassUnitsTable[],MATCH($R$3,MassUnitsTable[Mass Units],0),2), "")</f>
        <v>1397.4</v>
      </c>
      <c r="J117" s="27">
        <f>IFERROR('CALC | Booster'!$F117*INDEX(MassUnitsTable[],MATCH($R$3,MassUnitsTable[Mass Units],0),2), "")</f>
        <v>8162.6</v>
      </c>
      <c r="K117" s="32">
        <f t="shared" si="14"/>
        <v>9560</v>
      </c>
      <c r="L117" s="34">
        <f>IFERROR(('CALC | Main Engine'!N117+'CALC | Booster'!N117)*INDEX(MassUnitsTable[],MATCH($R$3,MassUnitsTable[Mass Units],0),2), "")</f>
        <v>4069.6752325000007</v>
      </c>
      <c r="M117" s="27">
        <f>IFERROR(('CALC | Main Engine'!O117+'CALC | Booster'!O117)*INDEX(MassUnitsTable[],MATCH($R$3,MassUnitsTable[Mass Units],0),2), "")</f>
        <v>3252.7257740845175</v>
      </c>
      <c r="N117" s="27">
        <f>IFERROR(('CALC | Main Engine'!P117+'CALC | Booster'!P117)*INDEX(MassUnitsTable[],MATCH($R$3,MassUnitsTable[Mass Units],0),2), "")</f>
        <v>73.597698512450734</v>
      </c>
      <c r="O117" s="27">
        <f>IFERROR(('CALC | Main Engine'!Q117+'CALC | Booster'!Q117)*INDEX(MassUnitsTable[],MATCH($R$3,MassUnitsTable[Mass Units],0),2), "")</f>
        <v>2456.9426000000003</v>
      </c>
      <c r="P117" s="27">
        <f>IFERROR(('CALC | Main Engine'!R117+'CALC | Booster'!R117)*INDEX(MassUnitsTable[],MATCH($R$3,MassUnitsTable[Mass Units],0),2), "")</f>
        <v>1754.9590000000001</v>
      </c>
      <c r="Q117" s="27">
        <f>IFERROR(('CALC | Main Engine'!S117+'CALC | Booster'!S117)*INDEX(MassUnitsTable[],MATCH($R$3,MassUnitsTable[Mass Units],0),2), "")</f>
        <v>1.4500534394085499E-2</v>
      </c>
      <c r="R117" s="32">
        <f>IFERROR(('CALC | Main Engine'!T117+'CALC | Booster'!T117)*INDEX(MassUnitsTable[],MATCH($R$3,MassUnitsTable[Mass Units],0),2), "")</f>
        <v>135.53830765379945</v>
      </c>
      <c r="S117" s="10"/>
    </row>
    <row r="118" spans="1:19" x14ac:dyDescent="0.25">
      <c r="A118" s="10"/>
      <c r="B118" s="4" t="str">
        <f t="shared" si="10"/>
        <v>STS-124</v>
      </c>
      <c r="C118" s="5" t="str">
        <f t="shared" si="11"/>
        <v>Space Shuttle</v>
      </c>
      <c r="D118" s="5" t="str">
        <f t="shared" si="12"/>
        <v>Launch</v>
      </c>
      <c r="E118" s="5">
        <f t="shared" si="13"/>
        <v>1</v>
      </c>
      <c r="F118" s="5">
        <f>'CALC | Main Engine'!$B118</f>
        <v>111</v>
      </c>
      <c r="G118" s="27">
        <f>'CALC | Main Engine'!$C118</f>
        <v>128152.5</v>
      </c>
      <c r="H118" s="6">
        <f>'CALC | Main Engine'!$E118</f>
        <v>1</v>
      </c>
      <c r="I118" s="34">
        <f>IFERROR('CALC | Main Engine'!$F118*INDEX(MassUnitsTable[],MATCH($R$3,MassUnitsTable[Mass Units],0),2), "")</f>
        <v>1397.4</v>
      </c>
      <c r="J118" s="27">
        <f>IFERROR('CALC | Booster'!$F118*INDEX(MassUnitsTable[],MATCH($R$3,MassUnitsTable[Mass Units],0),2), "")</f>
        <v>8162.6</v>
      </c>
      <c r="K118" s="32">
        <f t="shared" si="14"/>
        <v>9560</v>
      </c>
      <c r="L118" s="34">
        <f>IFERROR(('CALC | Main Engine'!N118+'CALC | Booster'!N118)*INDEX(MassUnitsTable[],MATCH($R$3,MassUnitsTable[Mass Units],0),2), "")</f>
        <v>4069.6752325000007</v>
      </c>
      <c r="M118" s="27">
        <f>IFERROR(('CALC | Main Engine'!O118+'CALC | Booster'!O118)*INDEX(MassUnitsTable[],MATCH($R$3,MassUnitsTable[Mass Units],0),2), "")</f>
        <v>3247.6045540166228</v>
      </c>
      <c r="N118" s="27">
        <f>IFERROR(('CALC | Main Engine'!P118+'CALC | Booster'!P118)*INDEX(MassUnitsTable[],MATCH($R$3,MassUnitsTable[Mass Units],0),2), "")</f>
        <v>76.857141252993543</v>
      </c>
      <c r="O118" s="27">
        <f>IFERROR(('CALC | Main Engine'!Q118+'CALC | Booster'!Q118)*INDEX(MassUnitsTable[],MATCH($R$3,MassUnitsTable[Mass Units],0),2), "")</f>
        <v>2456.9426000000003</v>
      </c>
      <c r="P118" s="27">
        <f>IFERROR(('CALC | Main Engine'!R118+'CALC | Booster'!R118)*INDEX(MassUnitsTable[],MATCH($R$3,MassUnitsTable[Mass Units],0),2), "")</f>
        <v>1754.9590000000001</v>
      </c>
      <c r="Q118" s="27">
        <f>IFERROR(('CALC | Main Engine'!S118+'CALC | Booster'!S118)*INDEX(MassUnitsTable[],MATCH($R$3,MassUnitsTable[Mass Units],0),2), "")</f>
        <v>1.2256069056794329E-2</v>
      </c>
      <c r="R118" s="32">
        <f>IFERROR(('CALC | Main Engine'!T118+'CALC | Booster'!T118)*INDEX(MassUnitsTable[],MATCH($R$3,MassUnitsTable[Mass Units],0),2), "")</f>
        <v>146.47702433440381</v>
      </c>
      <c r="S118" s="10"/>
    </row>
    <row r="119" spans="1:19" x14ac:dyDescent="0.25">
      <c r="A119" s="10"/>
      <c r="B119" s="4" t="str">
        <f t="shared" si="10"/>
        <v>STS-124</v>
      </c>
      <c r="C119" s="5" t="str">
        <f t="shared" si="11"/>
        <v>Space Shuttle</v>
      </c>
      <c r="D119" s="5" t="str">
        <f t="shared" si="12"/>
        <v>Launch</v>
      </c>
      <c r="E119" s="5">
        <f t="shared" si="13"/>
        <v>1</v>
      </c>
      <c r="F119" s="5">
        <f>'CALC | Main Engine'!$B119</f>
        <v>112</v>
      </c>
      <c r="G119" s="27">
        <f>'CALC | Main Engine'!$C119</f>
        <v>130279.5</v>
      </c>
      <c r="H119" s="6">
        <f>'CALC | Main Engine'!$E119</f>
        <v>1</v>
      </c>
      <c r="I119" s="34">
        <f>IFERROR('CALC | Main Engine'!$F119*INDEX(MassUnitsTable[],MATCH($R$3,MassUnitsTable[Mass Units],0),2), "")</f>
        <v>1397.4</v>
      </c>
      <c r="J119" s="27">
        <f>IFERROR('CALC | Booster'!$F119*INDEX(MassUnitsTable[],MATCH($R$3,MassUnitsTable[Mass Units],0),2), "")</f>
        <v>8162.6</v>
      </c>
      <c r="K119" s="32">
        <f t="shared" si="14"/>
        <v>9560</v>
      </c>
      <c r="L119" s="34">
        <f>IFERROR(('CALC | Main Engine'!N119+'CALC | Booster'!N119)*INDEX(MassUnitsTable[],MATCH($R$3,MassUnitsTable[Mass Units],0),2), "")</f>
        <v>4069.6752325000007</v>
      </c>
      <c r="M119" s="27">
        <f>IFERROR(('CALC | Main Engine'!O119+'CALC | Booster'!O119)*INDEX(MassUnitsTable[],MATCH($R$3,MassUnitsTable[Mass Units],0),2), "")</f>
        <v>3242.243651935933</v>
      </c>
      <c r="N119" s="27">
        <f>IFERROR(('CALC | Main Engine'!P119+'CALC | Booster'!P119)*INDEX(MassUnitsTable[],MATCH($R$3,MassUnitsTable[Mass Units],0),2), "")</f>
        <v>80.269131586938528</v>
      </c>
      <c r="O119" s="27">
        <f>IFERROR(('CALC | Main Engine'!Q119+'CALC | Booster'!Q119)*INDEX(MassUnitsTable[],MATCH($R$3,MassUnitsTable[Mass Units],0),2), "")</f>
        <v>2456.9426000000003</v>
      </c>
      <c r="P119" s="27">
        <f>IFERROR(('CALC | Main Engine'!R119+'CALC | Booster'!R119)*INDEX(MassUnitsTable[],MATCH($R$3,MassUnitsTable[Mass Units],0),2), "")</f>
        <v>1754.9590000000001</v>
      </c>
      <c r="Q119" s="27">
        <f>IFERROR(('CALC | Main Engine'!S119+'CALC | Booster'!S119)*INDEX(MassUnitsTable[],MATCH($R$3,MassUnitsTable[Mass Units],0),2), "")</f>
        <v>1.035490946315543E-2</v>
      </c>
      <c r="R119" s="32">
        <f>IFERROR(('CALC | Main Engine'!T119+'CALC | Booster'!T119)*INDEX(MassUnitsTable[],MATCH($R$3,MassUnitsTable[Mass Units],0),2), "")</f>
        <v>158.32751030608654</v>
      </c>
      <c r="S119" s="10"/>
    </row>
    <row r="120" spans="1:19" x14ac:dyDescent="0.25">
      <c r="A120" s="10"/>
      <c r="B120" s="4" t="str">
        <f t="shared" si="10"/>
        <v>STS-124</v>
      </c>
      <c r="C120" s="5" t="str">
        <f t="shared" si="11"/>
        <v>Space Shuttle</v>
      </c>
      <c r="D120" s="5" t="str">
        <f t="shared" si="12"/>
        <v>Launch</v>
      </c>
      <c r="E120" s="5">
        <f t="shared" si="13"/>
        <v>1</v>
      </c>
      <c r="F120" s="5">
        <f>'CALC | Main Engine'!$B120</f>
        <v>113</v>
      </c>
      <c r="G120" s="27">
        <f>'CALC | Main Engine'!$C120</f>
        <v>132408.5</v>
      </c>
      <c r="H120" s="6">
        <f>'CALC | Main Engine'!$E120</f>
        <v>1</v>
      </c>
      <c r="I120" s="34">
        <f>IFERROR('CALC | Main Engine'!$F120*INDEX(MassUnitsTable[],MATCH($R$3,MassUnitsTable[Mass Units],0),2), "")</f>
        <v>1397.4</v>
      </c>
      <c r="J120" s="27">
        <f>IFERROR('CALC | Booster'!$F120*INDEX(MassUnitsTable[],MATCH($R$3,MassUnitsTable[Mass Units],0),2), "")</f>
        <v>8162.6</v>
      </c>
      <c r="K120" s="32">
        <f t="shared" si="14"/>
        <v>9560</v>
      </c>
      <c r="L120" s="34">
        <f>IFERROR(('CALC | Main Engine'!N120+'CALC | Booster'!N120)*INDEX(MassUnitsTable[],MATCH($R$3,MassUnitsTable[Mass Units],0),2), "")</f>
        <v>4069.6752325000007</v>
      </c>
      <c r="M120" s="27">
        <f>IFERROR(('CALC | Main Engine'!O120+'CALC | Booster'!O120)*INDEX(MassUnitsTable[],MATCH($R$3,MassUnitsTable[Mass Units],0),2), "")</f>
        <v>3236.6393784905845</v>
      </c>
      <c r="N120" s="27">
        <f>IFERROR(('CALC | Main Engine'!P120+'CALC | Booster'!P120)*INDEX(MassUnitsTable[],MATCH($R$3,MassUnitsTable[Mass Units],0),2), "")</f>
        <v>83.836017632701797</v>
      </c>
      <c r="O120" s="27">
        <f>IFERROR(('CALC | Main Engine'!Q120+'CALC | Booster'!Q120)*INDEX(MassUnitsTable[],MATCH($R$3,MassUnitsTable[Mass Units],0),2), "")</f>
        <v>2456.9426000000003</v>
      </c>
      <c r="P120" s="27">
        <f>IFERROR(('CALC | Main Engine'!R120+'CALC | Booster'!R120)*INDEX(MassUnitsTable[],MATCH($R$3,MassUnitsTable[Mass Units],0),2), "")</f>
        <v>1754.9590000000001</v>
      </c>
      <c r="Q120" s="27">
        <f>IFERROR(('CALC | Main Engine'!S120+'CALC | Booster'!S120)*INDEX(MassUnitsTable[],MATCH($R$3,MassUnitsTable[Mass Units],0),2), "")</f>
        <v>8.7472709431703106E-3</v>
      </c>
      <c r="R120" s="32">
        <f>IFERROR(('CALC | Main Engine'!T120+'CALC | Booster'!T120)*INDEX(MassUnitsTable[],MATCH($R$3,MassUnitsTable[Mass Units],0),2), "")</f>
        <v>171.14926006877985</v>
      </c>
      <c r="S120" s="10"/>
    </row>
    <row r="121" spans="1:19" x14ac:dyDescent="0.25">
      <c r="A121" s="10"/>
      <c r="B121" s="4" t="str">
        <f t="shared" si="10"/>
        <v>STS-124</v>
      </c>
      <c r="C121" s="5" t="str">
        <f t="shared" si="11"/>
        <v>Space Shuttle</v>
      </c>
      <c r="D121" s="5" t="str">
        <f t="shared" si="12"/>
        <v>Launch</v>
      </c>
      <c r="E121" s="5">
        <f t="shared" si="13"/>
        <v>1</v>
      </c>
      <c r="F121" s="5">
        <f>'CALC | Main Engine'!$B121</f>
        <v>114</v>
      </c>
      <c r="G121" s="27">
        <f>'CALC | Main Engine'!$C121</f>
        <v>134536.5</v>
      </c>
      <c r="H121" s="6">
        <f>'CALC | Main Engine'!$E121</f>
        <v>1</v>
      </c>
      <c r="I121" s="34">
        <f>IFERROR('CALC | Main Engine'!$F121*INDEX(MassUnitsTable[],MATCH($R$3,MassUnitsTable[Mass Units],0),2), "")</f>
        <v>1397.4</v>
      </c>
      <c r="J121" s="27">
        <f>IFERROR('CALC | Booster'!$F121*INDEX(MassUnitsTable[],MATCH($R$3,MassUnitsTable[Mass Units],0),2), "")</f>
        <v>8162.6</v>
      </c>
      <c r="K121" s="32">
        <f t="shared" si="14"/>
        <v>9560</v>
      </c>
      <c r="L121" s="34">
        <f>IFERROR(('CALC | Main Engine'!N121+'CALC | Booster'!N121)*INDEX(MassUnitsTable[],MATCH($R$3,MassUnitsTable[Mass Units],0),2), "")</f>
        <v>4069.6752325000007</v>
      </c>
      <c r="M121" s="27">
        <f>IFERROR(('CALC | Main Engine'!O121+'CALC | Booster'!O121)*INDEX(MassUnitsTable[],MATCH($R$3,MassUnitsTable[Mass Units],0),2), "")</f>
        <v>3230.7888797690457</v>
      </c>
      <c r="N121" s="27">
        <f>IFERROR(('CALC | Main Engine'!P121+'CALC | Booster'!P121)*INDEX(MassUnitsTable[],MATCH($R$3,MassUnitsTable[Mass Units],0),2), "")</f>
        <v>87.559615785809754</v>
      </c>
      <c r="O121" s="27">
        <f>IFERROR(('CALC | Main Engine'!Q121+'CALC | Booster'!Q121)*INDEX(MassUnitsTable[],MATCH($R$3,MassUnitsTable[Mass Units],0),2), "")</f>
        <v>2456.9426000000003</v>
      </c>
      <c r="P121" s="27">
        <f>IFERROR(('CALC | Main Engine'!R121+'CALC | Booster'!R121)*INDEX(MassUnitsTable[],MATCH($R$3,MassUnitsTable[Mass Units],0),2), "")</f>
        <v>1754.9590000000001</v>
      </c>
      <c r="Q121" s="27">
        <f>IFERROR(('CALC | Main Engine'!S121+'CALC | Booster'!S121)*INDEX(MassUnitsTable[],MATCH($R$3,MassUnitsTable[Mass Units],0),2), "")</f>
        <v>7.3898099357221064E-3</v>
      </c>
      <c r="R121" s="32">
        <f>IFERROR(('CALC | Main Engine'!T121+'CALC | Booster'!T121)*INDEX(MassUnitsTable[],MATCH($R$3,MassUnitsTable[Mass Units],0),2), "")</f>
        <v>185.00257976856599</v>
      </c>
      <c r="S121" s="10"/>
    </row>
    <row r="122" spans="1:19" x14ac:dyDescent="0.25">
      <c r="A122" s="10"/>
      <c r="B122" s="4" t="str">
        <f t="shared" si="10"/>
        <v>STS-124</v>
      </c>
      <c r="C122" s="5" t="str">
        <f t="shared" si="11"/>
        <v>Space Shuttle</v>
      </c>
      <c r="D122" s="5" t="str">
        <f t="shared" si="12"/>
        <v>Launch</v>
      </c>
      <c r="E122" s="5">
        <f t="shared" si="13"/>
        <v>1</v>
      </c>
      <c r="F122" s="5">
        <f>'CALC | Main Engine'!$B122</f>
        <v>115</v>
      </c>
      <c r="G122" s="27">
        <f>'CALC | Main Engine'!$C122</f>
        <v>136661.5</v>
      </c>
      <c r="H122" s="6">
        <f>'CALC | Main Engine'!$E122</f>
        <v>1</v>
      </c>
      <c r="I122" s="34">
        <f>IFERROR('CALC | Main Engine'!$F122*INDEX(MassUnitsTable[],MATCH($R$3,MassUnitsTable[Mass Units],0),2), "")</f>
        <v>1397.4</v>
      </c>
      <c r="J122" s="27">
        <f>IFERROR('CALC | Booster'!$F122*INDEX(MassUnitsTable[],MATCH($R$3,MassUnitsTable[Mass Units],0),2), "")</f>
        <v>8162.6</v>
      </c>
      <c r="K122" s="32">
        <f t="shared" si="14"/>
        <v>9560</v>
      </c>
      <c r="L122" s="34">
        <f>IFERROR(('CALC | Main Engine'!N122+'CALC | Booster'!N122)*INDEX(MassUnitsTable[],MATCH($R$3,MassUnitsTable[Mass Units],0),2), "")</f>
        <v>4069.6752325000007</v>
      </c>
      <c r="M122" s="27">
        <f>IFERROR(('CALC | Main Engine'!O122+'CALC | Booster'!O122)*INDEX(MassUnitsTable[],MATCH($R$3,MassUnitsTable[Mass Units],0),2), "")</f>
        <v>3224.6873321273747</v>
      </c>
      <c r="N122" s="27">
        <f>IFERROR(('CALC | Main Engine'!P122+'CALC | Booster'!P122)*INDEX(MassUnitsTable[],MATCH($R$3,MassUnitsTable[Mass Units],0),2), "")</f>
        <v>91.442996094224313</v>
      </c>
      <c r="O122" s="27">
        <f>IFERROR(('CALC | Main Engine'!Q122+'CALC | Booster'!Q122)*INDEX(MassUnitsTable[],MATCH($R$3,MassUnitsTable[Mass Units],0),2), "")</f>
        <v>2456.9426000000003</v>
      </c>
      <c r="P122" s="27">
        <f>IFERROR(('CALC | Main Engine'!R122+'CALC | Booster'!R122)*INDEX(MassUnitsTable[],MATCH($R$3,MassUnitsTable[Mass Units],0),2), "")</f>
        <v>1754.9590000000001</v>
      </c>
      <c r="Q122" s="27">
        <f>IFERROR(('CALC | Main Engine'!S122+'CALC | Booster'!S122)*INDEX(MassUnitsTable[],MATCH($R$3,MassUnitsTable[Mass Units],0),2), "")</f>
        <v>6.2444933757812363E-3</v>
      </c>
      <c r="R122" s="32">
        <f>IFERROR(('CALC | Main Engine'!T122+'CALC | Booster'!T122)*INDEX(MassUnitsTable[],MATCH($R$3,MassUnitsTable[Mass Units],0),2), "")</f>
        <v>199.95528562478634</v>
      </c>
      <c r="S122" s="10"/>
    </row>
    <row r="123" spans="1:19" x14ac:dyDescent="0.25">
      <c r="A123" s="10"/>
      <c r="B123" s="4" t="str">
        <f t="shared" si="10"/>
        <v>STS-124</v>
      </c>
      <c r="C123" s="5" t="str">
        <f t="shared" si="11"/>
        <v>Space Shuttle</v>
      </c>
      <c r="D123" s="5" t="str">
        <f t="shared" si="12"/>
        <v>Launch</v>
      </c>
      <c r="E123" s="5">
        <f t="shared" si="13"/>
        <v>1</v>
      </c>
      <c r="F123" s="5">
        <f>'CALC | Main Engine'!$B123</f>
        <v>116</v>
      </c>
      <c r="G123" s="27">
        <f>'CALC | Main Engine'!$C123</f>
        <v>138781.5</v>
      </c>
      <c r="H123" s="6">
        <f>'CALC | Main Engine'!$E123</f>
        <v>1</v>
      </c>
      <c r="I123" s="34">
        <f>IFERROR('CALC | Main Engine'!$F123*INDEX(MassUnitsTable[],MATCH($R$3,MassUnitsTable[Mass Units],0),2), "")</f>
        <v>1397.4</v>
      </c>
      <c r="J123" s="27">
        <f>IFERROR('CALC | Booster'!$F123*INDEX(MassUnitsTable[],MATCH($R$3,MassUnitsTable[Mass Units],0),2), "")</f>
        <v>8162.6</v>
      </c>
      <c r="K123" s="32">
        <f t="shared" si="14"/>
        <v>9560</v>
      </c>
      <c r="L123" s="34">
        <f>IFERROR(('CALC | Main Engine'!N123+'CALC | Booster'!N123)*INDEX(MassUnitsTable[],MATCH($R$3,MassUnitsTable[Mass Units],0),2), "")</f>
        <v>4069.6752325000007</v>
      </c>
      <c r="M123" s="27">
        <f>IFERROR(('CALC | Main Engine'!O123+'CALC | Booster'!O123)*INDEX(MassUnitsTable[],MATCH($R$3,MassUnitsTable[Mass Units],0),2), "")</f>
        <v>3218.3304932988481</v>
      </c>
      <c r="N123" s="27">
        <f>IFERROR(('CALC | Main Engine'!P123+'CALC | Booster'!P123)*INDEX(MassUnitsTable[],MATCH($R$3,MassUnitsTable[Mass Units],0),2), "")</f>
        <v>95.488858583581603</v>
      </c>
      <c r="O123" s="27">
        <f>IFERROR(('CALC | Main Engine'!Q123+'CALC | Booster'!Q123)*INDEX(MassUnitsTable[],MATCH($R$3,MassUnitsTable[Mass Units],0),2), "")</f>
        <v>2456.9426000000003</v>
      </c>
      <c r="P123" s="27">
        <f>IFERROR(('CALC | Main Engine'!R123+'CALC | Booster'!R123)*INDEX(MassUnitsTable[],MATCH($R$3,MassUnitsTable[Mass Units],0),2), "")</f>
        <v>1754.9590000000001</v>
      </c>
      <c r="Q123" s="27">
        <f>IFERROR(('CALC | Main Engine'!S123+'CALC | Booster'!S123)*INDEX(MassUnitsTable[],MATCH($R$3,MassUnitsTable[Mass Units],0),2), "")</f>
        <v>5.2787760150422025E-3</v>
      </c>
      <c r="R123" s="32">
        <f>IFERROR(('CALC | Main Engine'!T123+'CALC | Booster'!T123)*INDEX(MassUnitsTable[],MATCH($R$3,MassUnitsTable[Mass Units],0),2), "")</f>
        <v>204.065</v>
      </c>
      <c r="S123" s="10"/>
    </row>
    <row r="124" spans="1:19" x14ac:dyDescent="0.25">
      <c r="A124" s="10"/>
      <c r="B124" s="4" t="str">
        <f t="shared" si="10"/>
        <v>STS-124</v>
      </c>
      <c r="C124" s="5" t="str">
        <f t="shared" si="11"/>
        <v>Space Shuttle</v>
      </c>
      <c r="D124" s="5" t="str">
        <f t="shared" si="12"/>
        <v>Launch</v>
      </c>
      <c r="E124" s="5">
        <f t="shared" si="13"/>
        <v>1</v>
      </c>
      <c r="F124" s="5">
        <f>'CALC | Main Engine'!$B124</f>
        <v>117</v>
      </c>
      <c r="G124" s="27">
        <f>'CALC | Main Engine'!$C124</f>
        <v>140895</v>
      </c>
      <c r="H124" s="6">
        <f>'CALC | Main Engine'!$E124</f>
        <v>1</v>
      </c>
      <c r="I124" s="34">
        <f>IFERROR('CALC | Main Engine'!$F124*INDEX(MassUnitsTable[],MATCH($R$3,MassUnitsTable[Mass Units],0),2), "")</f>
        <v>1397.4</v>
      </c>
      <c r="J124" s="27">
        <f>IFERROR('CALC | Booster'!$F124*INDEX(MassUnitsTable[],MATCH($R$3,MassUnitsTable[Mass Units],0),2), "")</f>
        <v>8162.6</v>
      </c>
      <c r="K124" s="32">
        <f t="shared" si="14"/>
        <v>9560</v>
      </c>
      <c r="L124" s="34">
        <f>IFERROR(('CALC | Main Engine'!N124+'CALC | Booster'!N124)*INDEX(MassUnitsTable[],MATCH($R$3,MassUnitsTable[Mass Units],0),2), "")</f>
        <v>4069.6752325000007</v>
      </c>
      <c r="M124" s="27">
        <f>IFERROR(('CALC | Main Engine'!O124+'CALC | Booster'!O124)*INDEX(MassUnitsTable[],MATCH($R$3,MassUnitsTable[Mass Units],0),2), "")</f>
        <v>3211.7131934413487</v>
      </c>
      <c r="N124" s="27">
        <f>IFERROR(('CALC | Main Engine'!P124+'CALC | Booster'!P124)*INDEX(MassUnitsTable[],MATCH($R$3,MassUnitsTable[Mass Units],0),2), "")</f>
        <v>99.700493642526737</v>
      </c>
      <c r="O124" s="27">
        <f>IFERROR(('CALC | Main Engine'!Q124+'CALC | Booster'!Q124)*INDEX(MassUnitsTable[],MATCH($R$3,MassUnitsTable[Mass Units],0),2), "")</f>
        <v>2456.9426000000003</v>
      </c>
      <c r="P124" s="27">
        <f>IFERROR(('CALC | Main Engine'!R124+'CALC | Booster'!R124)*INDEX(MassUnitsTable[],MATCH($R$3,MassUnitsTable[Mass Units],0),2), "")</f>
        <v>1754.9590000000001</v>
      </c>
      <c r="Q124" s="27">
        <f>IFERROR(('CALC | Main Engine'!S124+'CALC | Booster'!S124)*INDEX(MassUnitsTable[],MATCH($R$3,MassUnitsTable[Mass Units],0),2), "")</f>
        <v>4.4647070751732002E-3</v>
      </c>
      <c r="R124" s="32">
        <f>IFERROR(('CALC | Main Engine'!T124+'CALC | Booster'!T124)*INDEX(MassUnitsTable[],MATCH($R$3,MassUnitsTable[Mass Units],0),2), "")</f>
        <v>204.065</v>
      </c>
      <c r="S124" s="10"/>
    </row>
    <row r="125" spans="1:19" x14ac:dyDescent="0.25">
      <c r="A125" s="10"/>
      <c r="B125" s="4" t="str">
        <f t="shared" si="10"/>
        <v>STS-124</v>
      </c>
      <c r="C125" s="5" t="str">
        <f t="shared" si="11"/>
        <v>Space Shuttle</v>
      </c>
      <c r="D125" s="5" t="str">
        <f t="shared" si="12"/>
        <v>Launch</v>
      </c>
      <c r="E125" s="5">
        <f t="shared" si="13"/>
        <v>1</v>
      </c>
      <c r="F125" s="5">
        <f>'CALC | Main Engine'!$B125</f>
        <v>118</v>
      </c>
      <c r="G125" s="27">
        <f>'CALC | Main Engine'!$C125</f>
        <v>143000.5</v>
      </c>
      <c r="H125" s="6">
        <f>'CALC | Main Engine'!$E125</f>
        <v>1</v>
      </c>
      <c r="I125" s="34">
        <f>IFERROR('CALC | Main Engine'!$F125*INDEX(MassUnitsTable[],MATCH($R$3,MassUnitsTable[Mass Units],0),2), "")</f>
        <v>1397.4</v>
      </c>
      <c r="J125" s="27">
        <f>IFERROR('CALC | Booster'!$F125*INDEX(MassUnitsTable[],MATCH($R$3,MassUnitsTable[Mass Units],0),2), "")</f>
        <v>8162.6</v>
      </c>
      <c r="K125" s="32">
        <f t="shared" si="14"/>
        <v>9560</v>
      </c>
      <c r="L125" s="34">
        <f>IFERROR(('CALC | Main Engine'!N125+'CALC | Booster'!N125)*INDEX(MassUnitsTable[],MATCH($R$3,MassUnitsTable[Mass Units],0),2), "")</f>
        <v>4069.6752325000007</v>
      </c>
      <c r="M125" s="27">
        <f>IFERROR(('CALC | Main Engine'!O125+'CALC | Booster'!O125)*INDEX(MassUnitsTable[],MATCH($R$3,MassUnitsTable[Mass Units],0),2), "")</f>
        <v>3204.8307494749056</v>
      </c>
      <c r="N125" s="27">
        <f>IFERROR(('CALC | Main Engine'!P125+'CALC | Booster'!P125)*INDEX(MassUnitsTable[],MATCH($R$3,MassUnitsTable[Mass Units],0),2), "")</f>
        <v>104.08088185592287</v>
      </c>
      <c r="O125" s="27">
        <f>IFERROR(('CALC | Main Engine'!Q125+'CALC | Booster'!Q125)*INDEX(MassUnitsTable[],MATCH($R$3,MassUnitsTable[Mass Units],0),2), "")</f>
        <v>2456.9426000000003</v>
      </c>
      <c r="P125" s="27">
        <f>IFERROR(('CALC | Main Engine'!R125+'CALC | Booster'!R125)*INDEX(MassUnitsTable[],MATCH($R$3,MassUnitsTable[Mass Units],0),2), "")</f>
        <v>1754.9590000000001</v>
      </c>
      <c r="Q125" s="27">
        <f>IFERROR(('CALC | Main Engine'!S125+'CALC | Booster'!S125)*INDEX(MassUnitsTable[],MATCH($R$3,MassUnitsTable[Mass Units],0),2), "")</f>
        <v>3.7785749587522961E-3</v>
      </c>
      <c r="R125" s="32">
        <f>IFERROR(('CALC | Main Engine'!T125+'CALC | Booster'!T125)*INDEX(MassUnitsTable[],MATCH($R$3,MassUnitsTable[Mass Units],0),2), "")</f>
        <v>204.065</v>
      </c>
      <c r="S125" s="10"/>
    </row>
    <row r="126" spans="1:19" x14ac:dyDescent="0.25">
      <c r="A126" s="10"/>
      <c r="B126" s="4" t="str">
        <f t="shared" si="10"/>
        <v>STS-124</v>
      </c>
      <c r="C126" s="5" t="str">
        <f t="shared" si="11"/>
        <v>Space Shuttle</v>
      </c>
      <c r="D126" s="5" t="str">
        <f t="shared" si="12"/>
        <v>Launch</v>
      </c>
      <c r="E126" s="5">
        <f t="shared" si="13"/>
        <v>1</v>
      </c>
      <c r="F126" s="5">
        <f>'CALC | Main Engine'!$B126</f>
        <v>119</v>
      </c>
      <c r="G126" s="27">
        <f>'CALC | Main Engine'!$C126</f>
        <v>145096.5</v>
      </c>
      <c r="H126" s="6">
        <f>'CALC | Main Engine'!$E126</f>
        <v>1</v>
      </c>
      <c r="I126" s="34">
        <f>IFERROR('CALC | Main Engine'!$F126*INDEX(MassUnitsTable[],MATCH($R$3,MassUnitsTable[Mass Units],0),2), "")</f>
        <v>1397.4</v>
      </c>
      <c r="J126" s="27">
        <f>IFERROR('CALC | Booster'!$F126*INDEX(MassUnitsTable[],MATCH($R$3,MassUnitsTable[Mass Units],0),2), "")</f>
        <v>8162.6</v>
      </c>
      <c r="K126" s="32">
        <f t="shared" si="14"/>
        <v>9560</v>
      </c>
      <c r="L126" s="34">
        <f>IFERROR(('CALC | Main Engine'!N126+'CALC | Booster'!N126)*INDEX(MassUnitsTable[],MATCH($R$3,MassUnitsTable[Mass Units],0),2), "")</f>
        <v>4069.6752325000007</v>
      </c>
      <c r="M126" s="27">
        <f>IFERROR(('CALC | Main Engine'!O126+'CALC | Booster'!O126)*INDEX(MassUnitsTable[],MATCH($R$3,MassUnitsTable[Mass Units],0),2), "")</f>
        <v>3197.679038701966</v>
      </c>
      <c r="N126" s="27">
        <f>IFERROR(('CALC | Main Engine'!P126+'CALC | Booster'!P126)*INDEX(MassUnitsTable[],MATCH($R$3,MassUnitsTable[Mass Units],0),2), "")</f>
        <v>108.6326471486219</v>
      </c>
      <c r="O126" s="27">
        <f>IFERROR(('CALC | Main Engine'!Q126+'CALC | Booster'!Q126)*INDEX(MassUnitsTable[],MATCH($R$3,MassUnitsTable[Mass Units],0),2), "")</f>
        <v>2456.9426000000003</v>
      </c>
      <c r="P126" s="27">
        <f>IFERROR(('CALC | Main Engine'!R126+'CALC | Booster'!R126)*INDEX(MassUnitsTable[],MATCH($R$3,MassUnitsTable[Mass Units],0),2), "")</f>
        <v>1754.9590000000001</v>
      </c>
      <c r="Q126" s="27">
        <f>IFERROR(('CALC | Main Engine'!S126+'CALC | Booster'!S126)*INDEX(MassUnitsTable[],MATCH($R$3,MassUnitsTable[Mass Units],0),2), "")</f>
        <v>3.20029545589886E-3</v>
      </c>
      <c r="R126" s="32">
        <f>IFERROR(('CALC | Main Engine'!T126+'CALC | Booster'!T126)*INDEX(MassUnitsTable[],MATCH($R$3,MassUnitsTable[Mass Units],0),2), "")</f>
        <v>204.065</v>
      </c>
      <c r="S126" s="10"/>
    </row>
    <row r="127" spans="1:19" x14ac:dyDescent="0.25">
      <c r="A127" s="10"/>
      <c r="B127" s="4" t="str">
        <f t="shared" si="10"/>
        <v>STS-124</v>
      </c>
      <c r="C127" s="5" t="str">
        <f t="shared" si="11"/>
        <v>Space Shuttle</v>
      </c>
      <c r="D127" s="5" t="str">
        <f t="shared" si="12"/>
        <v>Launch</v>
      </c>
      <c r="E127" s="5">
        <f t="shared" si="13"/>
        <v>1</v>
      </c>
      <c r="F127" s="5">
        <f>'CALC | Main Engine'!$B127</f>
        <v>120</v>
      </c>
      <c r="G127" s="27">
        <f>'CALC | Main Engine'!$C127</f>
        <v>147182</v>
      </c>
      <c r="H127" s="6">
        <f>'CALC | Main Engine'!$E127</f>
        <v>1</v>
      </c>
      <c r="I127" s="34">
        <f>IFERROR('CALC | Main Engine'!$F127*INDEX(MassUnitsTable[],MATCH($R$3,MassUnitsTable[Mass Units],0),2), "")</f>
        <v>1397.4</v>
      </c>
      <c r="J127" s="27">
        <f>IFERROR('CALC | Booster'!$F127*INDEX(MassUnitsTable[],MATCH($R$3,MassUnitsTable[Mass Units],0),2), "")</f>
        <v>8162.6</v>
      </c>
      <c r="K127" s="32">
        <f t="shared" si="14"/>
        <v>9560</v>
      </c>
      <c r="L127" s="34">
        <f>IFERROR(('CALC | Main Engine'!N127+'CALC | Booster'!N127)*INDEX(MassUnitsTable[],MATCH($R$3,MassUnitsTable[Mass Units],0),2), "")</f>
        <v>4069.6752325000007</v>
      </c>
      <c r="M127" s="27">
        <f>IFERROR(('CALC | Main Engine'!O127+'CALC | Booster'!O127)*INDEX(MassUnitsTable[],MATCH($R$3,MassUnitsTable[Mass Units],0),2), "")</f>
        <v>3190.2527579437046</v>
      </c>
      <c r="N127" s="27">
        <f>IFERROR(('CALC | Main Engine'!P127+'CALC | Booster'!P127)*INDEX(MassUnitsTable[],MATCH($R$3,MassUnitsTable[Mass Units],0),2), "")</f>
        <v>113.359164772516</v>
      </c>
      <c r="O127" s="27">
        <f>IFERROR(('CALC | Main Engine'!Q127+'CALC | Booster'!Q127)*INDEX(MassUnitsTable[],MATCH($R$3,MassUnitsTable[Mass Units],0),2), "")</f>
        <v>2456.9426000000003</v>
      </c>
      <c r="P127" s="27">
        <f>IFERROR(('CALC | Main Engine'!R127+'CALC | Booster'!R127)*INDEX(MassUnitsTable[],MATCH($R$3,MassUnitsTable[Mass Units],0),2), "")</f>
        <v>1754.9590000000001</v>
      </c>
      <c r="Q127" s="27">
        <f>IFERROR(('CALC | Main Engine'!S127+'CALC | Booster'!S127)*INDEX(MassUnitsTable[],MATCH($R$3,MassUnitsTable[Mass Units],0),2), "")</f>
        <v>2.71277319680746E-3</v>
      </c>
      <c r="R127" s="32">
        <f>IFERROR(('CALC | Main Engine'!T127+'CALC | Booster'!T127)*INDEX(MassUnitsTable[],MATCH($R$3,MassUnitsTable[Mass Units],0),2), "")</f>
        <v>204.065</v>
      </c>
      <c r="S127" s="10"/>
    </row>
    <row r="128" spans="1:19" x14ac:dyDescent="0.25">
      <c r="A128" s="10"/>
      <c r="B128" s="4" t="str">
        <f t="shared" si="10"/>
        <v>STS-124</v>
      </c>
      <c r="C128" s="5" t="str">
        <f t="shared" si="11"/>
        <v>Space Shuttle</v>
      </c>
      <c r="D128" s="5" t="str">
        <f t="shared" si="12"/>
        <v>Launch</v>
      </c>
      <c r="E128" s="5">
        <f t="shared" si="13"/>
        <v>1</v>
      </c>
      <c r="F128" s="5">
        <f>'CALC | Main Engine'!$B128</f>
        <v>121</v>
      </c>
      <c r="G128" s="27">
        <f>'CALC | Main Engine'!$C128</f>
        <v>149257</v>
      </c>
      <c r="H128" s="6">
        <f>'CALC | Main Engine'!$E128</f>
        <v>1</v>
      </c>
      <c r="I128" s="34">
        <f>IFERROR('CALC | Main Engine'!$F128*INDEX(MassUnitsTable[],MATCH($R$3,MassUnitsTable[Mass Units],0),2), "")</f>
        <v>1397.4</v>
      </c>
      <c r="J128" s="27">
        <f>IFERROR('CALC | Booster'!$F128*INDEX(MassUnitsTable[],MATCH($R$3,MassUnitsTable[Mass Units],0),2), "")</f>
        <v>8162.6</v>
      </c>
      <c r="K128" s="32">
        <f t="shared" si="14"/>
        <v>9560</v>
      </c>
      <c r="L128" s="34">
        <f>IFERROR(('CALC | Main Engine'!N128+'CALC | Booster'!N128)*INDEX(MassUnitsTable[],MATCH($R$3,MassUnitsTable[Mass Units],0),2), "")</f>
        <v>4069.6752325000007</v>
      </c>
      <c r="M128" s="27">
        <f>IFERROR(('CALC | Main Engine'!O128+'CALC | Booster'!O128)*INDEX(MassUnitsTable[],MATCH($R$3,MassUnitsTable[Mass Units],0),2), "")</f>
        <v>3182.5432146067651</v>
      </c>
      <c r="N128" s="27">
        <f>IFERROR(('CALC | Main Engine'!P128+'CALC | Booster'!P128)*INDEX(MassUnitsTable[],MATCH($R$3,MassUnitsTable[Mass Units],0),2), "")</f>
        <v>118.26596720032401</v>
      </c>
      <c r="O128" s="27">
        <f>IFERROR(('CALC | Main Engine'!Q128+'CALC | Booster'!Q128)*INDEX(MassUnitsTable[],MATCH($R$3,MassUnitsTable[Mass Units],0),2), "")</f>
        <v>2456.9426000000003</v>
      </c>
      <c r="P128" s="27">
        <f>IFERROR(('CALC | Main Engine'!R128+'CALC | Booster'!R128)*INDEX(MassUnitsTable[],MATCH($R$3,MassUnitsTable[Mass Units],0),2), "")</f>
        <v>1754.9590000000001</v>
      </c>
      <c r="Q128" s="27">
        <f>IFERROR(('CALC | Main Engine'!S128+'CALC | Booster'!S128)*INDEX(MassUnitsTable[],MATCH($R$3,MassUnitsTable[Mass Units],0),2), "")</f>
        <v>2.3014326757501372E-3</v>
      </c>
      <c r="R128" s="32">
        <f>IFERROR(('CALC | Main Engine'!T128+'CALC | Booster'!T128)*INDEX(MassUnitsTable[],MATCH($R$3,MassUnitsTable[Mass Units],0),2), "")</f>
        <v>204.065</v>
      </c>
      <c r="S128" s="10"/>
    </row>
    <row r="129" spans="1:19" x14ac:dyDescent="0.25">
      <c r="A129" s="10"/>
      <c r="B129" s="4" t="str">
        <f t="shared" si="10"/>
        <v>STS-124</v>
      </c>
      <c r="C129" s="5" t="str">
        <f t="shared" si="11"/>
        <v>Space Shuttle</v>
      </c>
      <c r="D129" s="5" t="str">
        <f t="shared" si="12"/>
        <v>Launch</v>
      </c>
      <c r="E129" s="5">
        <f t="shared" si="13"/>
        <v>1</v>
      </c>
      <c r="F129" s="5">
        <f>'CALC | Main Engine'!$B129</f>
        <v>122</v>
      </c>
      <c r="G129" s="27">
        <f>'CALC | Main Engine'!$C129</f>
        <v>151320.5</v>
      </c>
      <c r="H129" s="6">
        <f>'CALC | Main Engine'!$E129</f>
        <v>1</v>
      </c>
      <c r="I129" s="34">
        <f>IFERROR('CALC | Main Engine'!$F129*INDEX(MassUnitsTable[],MATCH($R$3,MassUnitsTable[Mass Units],0),2), "")</f>
        <v>1397.4</v>
      </c>
      <c r="J129" s="27">
        <f>IFERROR('CALC | Booster'!$F129*INDEX(MassUnitsTable[],MATCH($R$3,MassUnitsTable[Mass Units],0),2), "")</f>
        <v>8162.6</v>
      </c>
      <c r="K129" s="32">
        <f t="shared" si="14"/>
        <v>9560</v>
      </c>
      <c r="L129" s="34">
        <f>IFERROR(('CALC | Main Engine'!N129+'CALC | Booster'!N129)*INDEX(MassUnitsTable[],MATCH($R$3,MassUnitsTable[Mass Units],0),2), "")</f>
        <v>4069.6752325000007</v>
      </c>
      <c r="M129" s="27">
        <f>IFERROR(('CALC | Main Engine'!O129+'CALC | Booster'!O129)*INDEX(MassUnitsTable[],MATCH($R$3,MassUnitsTable[Mass Units],0),2), "")</f>
        <v>3174.5454830889353</v>
      </c>
      <c r="N129" s="27">
        <f>IFERROR(('CALC | Main Engine'!P129+'CALC | Booster'!P129)*INDEX(MassUnitsTable[],MATCH($R$3,MassUnitsTable[Mass Units],0),2), "")</f>
        <v>123.35618937218928</v>
      </c>
      <c r="O129" s="27">
        <f>IFERROR(('CALC | Main Engine'!Q129+'CALC | Booster'!Q129)*INDEX(MassUnitsTable[],MATCH($R$3,MassUnitsTable[Mass Units],0),2), "")</f>
        <v>2456.9426000000003</v>
      </c>
      <c r="P129" s="27">
        <f>IFERROR(('CALC | Main Engine'!R129+'CALC | Booster'!R129)*INDEX(MassUnitsTable[],MATCH($R$3,MassUnitsTable[Mass Units],0),2), "")</f>
        <v>1754.9590000000001</v>
      </c>
      <c r="Q129" s="27">
        <f>IFERROR(('CALC | Main Engine'!S129+'CALC | Booster'!S129)*INDEX(MassUnitsTable[],MATCH($R$3,MassUnitsTable[Mass Units],0),2), "")</f>
        <v>1.9542443236812337E-3</v>
      </c>
      <c r="R129" s="32">
        <f>IFERROR(('CALC | Main Engine'!T129+'CALC | Booster'!T129)*INDEX(MassUnitsTable[],MATCH($R$3,MassUnitsTable[Mass Units],0),2), "")</f>
        <v>204.065</v>
      </c>
      <c r="S129" s="10"/>
    </row>
    <row r="130" spans="1:19" x14ac:dyDescent="0.25">
      <c r="A130" s="10"/>
      <c r="B130" s="4" t="str">
        <f t="shared" si="10"/>
        <v>STS-124</v>
      </c>
      <c r="C130" s="5" t="str">
        <f t="shared" si="11"/>
        <v>Space Shuttle</v>
      </c>
      <c r="D130" s="5" t="str">
        <f t="shared" si="12"/>
        <v>Launch</v>
      </c>
      <c r="E130" s="5">
        <f t="shared" si="13"/>
        <v>1</v>
      </c>
      <c r="F130" s="5">
        <f>'CALC | Main Engine'!$B130</f>
        <v>123</v>
      </c>
      <c r="G130" s="27">
        <f>'CALC | Main Engine'!$C130</f>
        <v>153711.25</v>
      </c>
      <c r="H130" s="6">
        <f>'CALC | Main Engine'!$E130</f>
        <v>1</v>
      </c>
      <c r="I130" s="34">
        <f>IFERROR('CALC | Main Engine'!$F130*INDEX(MassUnitsTable[],MATCH($R$3,MassUnitsTable[Mass Units],0),2), "")</f>
        <v>1397.4</v>
      </c>
      <c r="J130" s="27">
        <f>IFERROR('CALC | Booster'!$F130*INDEX(MassUnitsTable[],MATCH($R$3,MassUnitsTable[Mass Units],0),2), "")</f>
        <v>8162.6</v>
      </c>
      <c r="K130" s="32">
        <f t="shared" si="14"/>
        <v>9560</v>
      </c>
      <c r="L130" s="34">
        <f>IFERROR(('CALC | Main Engine'!N130+'CALC | Booster'!N130)*INDEX(MassUnitsTable[],MATCH($R$3,MassUnitsTable[Mass Units],0),2), "")</f>
        <v>4069.6752325000007</v>
      </c>
      <c r="M130" s="27">
        <f>IFERROR(('CALC | Main Engine'!O130+'CALC | Booster'!O130)*INDEX(MassUnitsTable[],MATCH($R$3,MassUnitsTable[Mass Units],0),2), "")</f>
        <v>3164.8479815452215</v>
      </c>
      <c r="N130" s="27">
        <f>IFERROR(('CALC | Main Engine'!P130+'CALC | Booster'!P130)*INDEX(MassUnitsTable[],MATCH($R$3,MassUnitsTable[Mass Units],0),2), "")</f>
        <v>129.52824419291659</v>
      </c>
      <c r="O130" s="27">
        <f>IFERROR(('CALC | Main Engine'!Q130+'CALC | Booster'!Q130)*INDEX(MassUnitsTable[],MATCH($R$3,MassUnitsTable[Mass Units],0),2), "")</f>
        <v>2456.9426000000003</v>
      </c>
      <c r="P130" s="27">
        <f>IFERROR(('CALC | Main Engine'!R130+'CALC | Booster'!R130)*INDEX(MassUnitsTable[],MATCH($R$3,MassUnitsTable[Mass Units],0),2), "")</f>
        <v>1754.9590000000001</v>
      </c>
      <c r="Q130" s="27">
        <f>IFERROR(('CALC | Main Engine'!S130+'CALC | Booster'!S130)*INDEX(MassUnitsTable[],MATCH($R$3,MassUnitsTable[Mass Units],0),2), "")</f>
        <v>1.6169496262493708E-3</v>
      </c>
      <c r="R130" s="32">
        <f>IFERROR(('CALC | Main Engine'!T130+'CALC | Booster'!T130)*INDEX(MassUnitsTable[],MATCH($R$3,MassUnitsTable[Mass Units],0),2), "")</f>
        <v>204.065</v>
      </c>
      <c r="S130" s="10"/>
    </row>
    <row r="131" spans="1:19" x14ac:dyDescent="0.25">
      <c r="A131" s="10"/>
      <c r="B131" s="4" t="str">
        <f t="shared" si="10"/>
        <v>STS-124</v>
      </c>
      <c r="C131" s="5" t="str">
        <f t="shared" si="11"/>
        <v>Space Shuttle</v>
      </c>
      <c r="D131" s="5" t="str">
        <f t="shared" si="12"/>
        <v>Launch</v>
      </c>
      <c r="E131" s="5">
        <f t="shared" si="13"/>
        <v>1</v>
      </c>
      <c r="F131" s="5">
        <f>'CALC | Main Engine'!$B131</f>
        <v>124</v>
      </c>
      <c r="G131" s="27">
        <f>'CALC | Main Engine'!$C131</f>
        <v>155412.75</v>
      </c>
      <c r="H131" s="6">
        <f>'CALC | Main Engine'!$E131</f>
        <v>1</v>
      </c>
      <c r="I131" s="34">
        <f>IFERROR('CALC | Main Engine'!$F131*INDEX(MassUnitsTable[],MATCH($R$3,MassUnitsTable[Mass Units],0),2), "")</f>
        <v>1397.4</v>
      </c>
      <c r="J131" s="27">
        <f>IFERROR('CALC | Booster'!$F131*INDEX(MassUnitsTable[],MATCH($R$3,MassUnitsTable[Mass Units],0),2), "")</f>
        <v>0</v>
      </c>
      <c r="K131" s="32">
        <f t="shared" si="14"/>
        <v>1397.4</v>
      </c>
      <c r="L131" s="34">
        <f>IFERROR(('CALC | Main Engine'!N131+'CALC | Booster'!N131)*INDEX(MassUnitsTable[],MATCH($R$3,MassUnitsTable[Mass Units],0),2), "")</f>
        <v>1777.1580062500004</v>
      </c>
      <c r="M131" s="27">
        <f>IFERROR(('CALC | Main Engine'!O131+'CALC | Booster'!O131)*INDEX(MassUnitsTable[],MATCH($R$3,MassUnitsTable[Mass Units],0),2), "")</f>
        <v>0</v>
      </c>
      <c r="N131" s="27">
        <f>IFERROR(('CALC | Main Engine'!P131+'CALC | Booster'!P131)*INDEX(MassUnitsTable[],MATCH($R$3,MassUnitsTable[Mass Units],0),2), "")</f>
        <v>0</v>
      </c>
      <c r="O131" s="27">
        <f>IFERROR(('CALC | Main Engine'!Q131+'CALC | Booster'!Q131)*INDEX(MassUnitsTable[],MATCH($R$3,MassUnitsTable[Mass Units],0),2), "")</f>
        <v>0</v>
      </c>
      <c r="P131" s="27">
        <f>IFERROR(('CALC | Main Engine'!R131+'CALC | Booster'!R131)*INDEX(MassUnitsTable[],MATCH($R$3,MassUnitsTable[Mass Units],0),2), "")</f>
        <v>0</v>
      </c>
      <c r="Q131" s="27">
        <f>IFERROR(('CALC | Main Engine'!S131+'CALC | Booster'!S131)*INDEX(MassUnitsTable[],MATCH($R$3,MassUnitsTable[Mass Units],0),2), "")</f>
        <v>2.065374753373293E-4</v>
      </c>
      <c r="R131" s="32">
        <f>IFERROR(('CALC | Main Engine'!T131+'CALC | Booster'!T131)*INDEX(MassUnitsTable[],MATCH($R$3,MassUnitsTable[Mass Units],0),2), "")</f>
        <v>0</v>
      </c>
      <c r="S131" s="10"/>
    </row>
    <row r="132" spans="1:19" x14ac:dyDescent="0.25">
      <c r="A132" s="10"/>
      <c r="B132" s="4" t="str">
        <f t="shared" si="10"/>
        <v>STS-124</v>
      </c>
      <c r="C132" s="5" t="str">
        <f t="shared" si="11"/>
        <v>Space Shuttle</v>
      </c>
      <c r="D132" s="5" t="str">
        <f t="shared" si="12"/>
        <v>Launch</v>
      </c>
      <c r="E132" s="5">
        <f t="shared" si="13"/>
        <v>1</v>
      </c>
      <c r="F132" s="5">
        <f>'CALC | Main Engine'!$B132</f>
        <v>125</v>
      </c>
      <c r="G132" s="27">
        <f>'CALC | Main Engine'!$C132</f>
        <v>156764.5</v>
      </c>
      <c r="H132" s="6">
        <f>'CALC | Main Engine'!$E132</f>
        <v>1</v>
      </c>
      <c r="I132" s="34">
        <f>IFERROR('CALC | Main Engine'!$F132*INDEX(MassUnitsTable[],MATCH($R$3,MassUnitsTable[Mass Units],0),2), "")</f>
        <v>1397.4</v>
      </c>
      <c r="J132" s="27">
        <f>IFERROR('CALC | Booster'!$F132*INDEX(MassUnitsTable[],MATCH($R$3,MassUnitsTable[Mass Units],0),2), "")</f>
        <v>0</v>
      </c>
      <c r="K132" s="32">
        <f t="shared" si="14"/>
        <v>1397.4</v>
      </c>
      <c r="L132" s="34">
        <f>IFERROR(('CALC | Main Engine'!N132+'CALC | Booster'!N132)*INDEX(MassUnitsTable[],MATCH($R$3,MassUnitsTable[Mass Units],0),2), "")</f>
        <v>1777.1580062500004</v>
      </c>
      <c r="M132" s="27">
        <f>IFERROR(('CALC | Main Engine'!O132+'CALC | Booster'!O132)*INDEX(MassUnitsTable[],MATCH($R$3,MassUnitsTable[Mass Units],0),2), "")</f>
        <v>0</v>
      </c>
      <c r="N132" s="27">
        <f>IFERROR(('CALC | Main Engine'!P132+'CALC | Booster'!P132)*INDEX(MassUnitsTable[],MATCH($R$3,MassUnitsTable[Mass Units],0),2), "")</f>
        <v>0</v>
      </c>
      <c r="O132" s="27">
        <f>IFERROR(('CALC | Main Engine'!Q132+'CALC | Booster'!Q132)*INDEX(MassUnitsTable[],MATCH($R$3,MassUnitsTable[Mass Units],0),2), "")</f>
        <v>0</v>
      </c>
      <c r="P132" s="27">
        <f>IFERROR(('CALC | Main Engine'!R132+'CALC | Booster'!R132)*INDEX(MassUnitsTable[],MATCH($R$3,MassUnitsTable[Mass Units],0),2), "")</f>
        <v>0</v>
      </c>
      <c r="Q132" s="27">
        <f>IFERROR(('CALC | Main Engine'!S132+'CALC | Booster'!S132)*INDEX(MassUnitsTable[],MATCH($R$3,MassUnitsTable[Mass Units],0),2), "")</f>
        <v>1.8555630937511794E-4</v>
      </c>
      <c r="R132" s="32">
        <f>IFERROR(('CALC | Main Engine'!T132+'CALC | Booster'!T132)*INDEX(MassUnitsTable[],MATCH($R$3,MassUnitsTable[Mass Units],0),2), "")</f>
        <v>0</v>
      </c>
      <c r="S132" s="10"/>
    </row>
    <row r="133" spans="1:19" x14ac:dyDescent="0.25">
      <c r="A133" s="10"/>
      <c r="B133" s="4" t="str">
        <f t="shared" si="10"/>
        <v>STS-124</v>
      </c>
      <c r="C133" s="5" t="str">
        <f t="shared" si="11"/>
        <v>Space Shuttle</v>
      </c>
      <c r="D133" s="5" t="str">
        <f t="shared" si="12"/>
        <v>Launch</v>
      </c>
      <c r="E133" s="5">
        <f t="shared" si="13"/>
        <v>1</v>
      </c>
      <c r="F133" s="5">
        <f>'CALC | Main Engine'!$B133</f>
        <v>126</v>
      </c>
      <c r="G133" s="27">
        <f>'CALC | Main Engine'!$C133</f>
        <v>158784.5</v>
      </c>
      <c r="H133" s="6">
        <f>'CALC | Main Engine'!$E133</f>
        <v>1</v>
      </c>
      <c r="I133" s="34">
        <f>IFERROR('CALC | Main Engine'!$F133*INDEX(MassUnitsTable[],MATCH($R$3,MassUnitsTable[Mass Units],0),2), "")</f>
        <v>1397.4</v>
      </c>
      <c r="J133" s="27">
        <f>IFERROR('CALC | Booster'!$F133*INDEX(MassUnitsTable[],MATCH($R$3,MassUnitsTable[Mass Units],0),2), "")</f>
        <v>0</v>
      </c>
      <c r="K133" s="32">
        <f t="shared" si="14"/>
        <v>1397.4</v>
      </c>
      <c r="L133" s="34">
        <f>IFERROR(('CALC | Main Engine'!N133+'CALC | Booster'!N133)*INDEX(MassUnitsTable[],MATCH($R$3,MassUnitsTable[Mass Units],0),2), "")</f>
        <v>1777.1580062500004</v>
      </c>
      <c r="M133" s="27">
        <f>IFERROR(('CALC | Main Engine'!O133+'CALC | Booster'!O133)*INDEX(MassUnitsTable[],MATCH($R$3,MassUnitsTable[Mass Units],0),2), "")</f>
        <v>0</v>
      </c>
      <c r="N133" s="27">
        <f>IFERROR(('CALC | Main Engine'!P133+'CALC | Booster'!P133)*INDEX(MassUnitsTable[],MATCH($R$3,MassUnitsTable[Mass Units],0),2), "")</f>
        <v>0</v>
      </c>
      <c r="O133" s="27">
        <f>IFERROR(('CALC | Main Engine'!Q133+'CALC | Booster'!Q133)*INDEX(MassUnitsTable[],MATCH($R$3,MassUnitsTable[Mass Units],0),2), "")</f>
        <v>0</v>
      </c>
      <c r="P133" s="27">
        <f>IFERROR(('CALC | Main Engine'!R133+'CALC | Booster'!R133)*INDEX(MassUnitsTable[],MATCH($R$3,MassUnitsTable[Mass Units],0),2), "")</f>
        <v>0</v>
      </c>
      <c r="Q133" s="27">
        <f>IFERROR(('CALC | Main Engine'!S133+'CALC | Booster'!S133)*INDEX(MassUnitsTable[],MATCH($R$3,MassUnitsTable[Mass Units],0),2), "")</f>
        <v>1.5810785560733541E-4</v>
      </c>
      <c r="R133" s="32">
        <f>IFERROR(('CALC | Main Engine'!T133+'CALC | Booster'!T133)*INDEX(MassUnitsTable[],MATCH($R$3,MassUnitsTable[Mass Units],0),2), "")</f>
        <v>0</v>
      </c>
      <c r="S133" s="10"/>
    </row>
    <row r="134" spans="1:19" x14ac:dyDescent="0.25">
      <c r="A134" s="10"/>
      <c r="B134" s="4" t="str">
        <f t="shared" si="10"/>
        <v>STS-124</v>
      </c>
      <c r="C134" s="5" t="str">
        <f t="shared" si="11"/>
        <v>Space Shuttle</v>
      </c>
      <c r="D134" s="5" t="str">
        <f t="shared" si="12"/>
        <v>Launch</v>
      </c>
      <c r="E134" s="5">
        <f t="shared" si="13"/>
        <v>1</v>
      </c>
      <c r="F134" s="5">
        <f>'CALC | Main Engine'!$B134</f>
        <v>127</v>
      </c>
      <c r="G134" s="27">
        <f>'CALC | Main Engine'!$C134</f>
        <v>160794</v>
      </c>
      <c r="H134" s="6">
        <f>'CALC | Main Engine'!$E134</f>
        <v>1</v>
      </c>
      <c r="I134" s="34">
        <f>IFERROR('CALC | Main Engine'!$F134*INDEX(MassUnitsTable[],MATCH($R$3,MassUnitsTable[Mass Units],0),2), "")</f>
        <v>1397.4</v>
      </c>
      <c r="J134" s="27">
        <f>IFERROR('CALC | Booster'!$F134*INDEX(MassUnitsTable[],MATCH($R$3,MassUnitsTable[Mass Units],0),2), "")</f>
        <v>0</v>
      </c>
      <c r="K134" s="32">
        <f t="shared" si="14"/>
        <v>1397.4</v>
      </c>
      <c r="L134" s="34">
        <f>IFERROR(('CALC | Main Engine'!N134+'CALC | Booster'!N134)*INDEX(MassUnitsTable[],MATCH($R$3,MassUnitsTable[Mass Units],0),2), "")</f>
        <v>1777.1580062500004</v>
      </c>
      <c r="M134" s="27">
        <f>IFERROR(('CALC | Main Engine'!O134+'CALC | Booster'!O134)*INDEX(MassUnitsTable[],MATCH($R$3,MassUnitsTable[Mass Units],0),2), "")</f>
        <v>0</v>
      </c>
      <c r="N134" s="27">
        <f>IFERROR(('CALC | Main Engine'!P134+'CALC | Booster'!P134)*INDEX(MassUnitsTable[],MATCH($R$3,MassUnitsTable[Mass Units],0),2), "")</f>
        <v>0</v>
      </c>
      <c r="O134" s="27">
        <f>IFERROR(('CALC | Main Engine'!Q134+'CALC | Booster'!Q134)*INDEX(MassUnitsTable[],MATCH($R$3,MassUnitsTable[Mass Units],0),2), "")</f>
        <v>0</v>
      </c>
      <c r="P134" s="27">
        <f>IFERROR(('CALC | Main Engine'!R134+'CALC | Booster'!R134)*INDEX(MassUnitsTable[],MATCH($R$3,MassUnitsTable[Mass Units],0),2), "")</f>
        <v>0</v>
      </c>
      <c r="Q134" s="27">
        <f>IFERROR(('CALC | Main Engine'!S134+'CALC | Booster'!S134)*INDEX(MassUnitsTable[],MATCH($R$3,MassUnitsTable[Mass Units],0),2), "")</f>
        <v>1.3483186726294603E-4</v>
      </c>
      <c r="R134" s="32">
        <f>IFERROR(('CALC | Main Engine'!T134+'CALC | Booster'!T134)*INDEX(MassUnitsTable[],MATCH($R$3,MassUnitsTable[Mass Units],0),2), "")</f>
        <v>0</v>
      </c>
      <c r="S134" s="10"/>
    </row>
    <row r="135" spans="1:19" x14ac:dyDescent="0.25">
      <c r="A135" s="10"/>
      <c r="B135" s="4" t="str">
        <f t="shared" si="10"/>
        <v>STS-124</v>
      </c>
      <c r="C135" s="5" t="str">
        <f t="shared" si="11"/>
        <v>Space Shuttle</v>
      </c>
      <c r="D135" s="5" t="str">
        <f t="shared" si="12"/>
        <v>Launch</v>
      </c>
      <c r="E135" s="5">
        <f t="shared" si="13"/>
        <v>1</v>
      </c>
      <c r="F135" s="5">
        <f>'CALC | Main Engine'!$B135</f>
        <v>128</v>
      </c>
      <c r="G135" s="27">
        <f>'CALC | Main Engine'!$C135</f>
        <v>162793</v>
      </c>
      <c r="H135" s="6">
        <f>'CALC | Main Engine'!$E135</f>
        <v>1</v>
      </c>
      <c r="I135" s="34">
        <f>IFERROR('CALC | Main Engine'!$F135*INDEX(MassUnitsTable[],MATCH($R$3,MassUnitsTable[Mass Units],0),2), "")</f>
        <v>1397.4</v>
      </c>
      <c r="J135" s="27">
        <f>IFERROR('CALC | Booster'!$F135*INDEX(MassUnitsTable[],MATCH($R$3,MassUnitsTable[Mass Units],0),2), "")</f>
        <v>0</v>
      </c>
      <c r="K135" s="32">
        <f t="shared" si="14"/>
        <v>1397.4</v>
      </c>
      <c r="L135" s="34">
        <f>IFERROR(('CALC | Main Engine'!N135+'CALC | Booster'!N135)*INDEX(MassUnitsTable[],MATCH($R$3,MassUnitsTable[Mass Units],0),2), "")</f>
        <v>1777.1580062500004</v>
      </c>
      <c r="M135" s="27">
        <f>IFERROR(('CALC | Main Engine'!O135+'CALC | Booster'!O135)*INDEX(MassUnitsTable[],MATCH($R$3,MassUnitsTable[Mass Units],0),2), "")</f>
        <v>0</v>
      </c>
      <c r="N135" s="27">
        <f>IFERROR(('CALC | Main Engine'!P135+'CALC | Booster'!P135)*INDEX(MassUnitsTable[],MATCH($R$3,MassUnitsTable[Mass Units],0),2), "")</f>
        <v>0</v>
      </c>
      <c r="O135" s="27">
        <f>IFERROR(('CALC | Main Engine'!Q135+'CALC | Booster'!Q135)*INDEX(MassUnitsTable[],MATCH($R$3,MassUnitsTable[Mass Units],0),2), "")</f>
        <v>0</v>
      </c>
      <c r="P135" s="27">
        <f>IFERROR(('CALC | Main Engine'!R135+'CALC | Booster'!R135)*INDEX(MassUnitsTable[],MATCH($R$3,MassUnitsTable[Mass Units],0),2), "")</f>
        <v>0</v>
      </c>
      <c r="Q135" s="27">
        <f>IFERROR(('CALC | Main Engine'!S135+'CALC | Booster'!S135)*INDEX(MassUnitsTable[],MATCH($R$3,MassUnitsTable[Mass Units],0),2), "")</f>
        <v>1.1507819140353918E-4</v>
      </c>
      <c r="R135" s="32">
        <f>IFERROR(('CALC | Main Engine'!T135+'CALC | Booster'!T135)*INDEX(MassUnitsTable[],MATCH($R$3,MassUnitsTable[Mass Units],0),2), "")</f>
        <v>0</v>
      </c>
      <c r="S135" s="10"/>
    </row>
    <row r="136" spans="1:19" x14ac:dyDescent="0.25">
      <c r="A136" s="10"/>
      <c r="B136" s="4" t="str">
        <f t="shared" ref="B136:B199" si="15">IF(ISNUMBER($F136),UserID,"")</f>
        <v>STS-124</v>
      </c>
      <c r="C136" s="5" t="str">
        <f t="shared" ref="C136:C199" si="16">IF(ISNUMBER($F136),Spacecraft,"")</f>
        <v>Space Shuttle</v>
      </c>
      <c r="D136" s="5" t="str">
        <f t="shared" ref="D136:D199" si="17">IF(ISNUMBER($F136),OperationType,"")</f>
        <v>Launch</v>
      </c>
      <c r="E136" s="5">
        <f t="shared" ref="E136:E199" si="18">IF(ISNUMBER($F136),NumberOfOps,"")</f>
        <v>1</v>
      </c>
      <c r="F136" s="5">
        <f>'CALC | Main Engine'!$B136</f>
        <v>129</v>
      </c>
      <c r="G136" s="27">
        <f>'CALC | Main Engine'!$C136</f>
        <v>164781.5</v>
      </c>
      <c r="H136" s="6">
        <f>'CALC | Main Engine'!$E136</f>
        <v>1</v>
      </c>
      <c r="I136" s="34">
        <f>IFERROR('CALC | Main Engine'!$F136*INDEX(MassUnitsTable[],MATCH($R$3,MassUnitsTable[Mass Units],0),2), "")</f>
        <v>1397.4</v>
      </c>
      <c r="J136" s="27">
        <f>IFERROR('CALC | Booster'!$F136*INDEX(MassUnitsTable[],MATCH($R$3,MassUnitsTable[Mass Units],0),2), "")</f>
        <v>0</v>
      </c>
      <c r="K136" s="32">
        <f t="shared" si="14"/>
        <v>1397.4</v>
      </c>
      <c r="L136" s="34">
        <f>IFERROR(('CALC | Main Engine'!N136+'CALC | Booster'!N136)*INDEX(MassUnitsTable[],MATCH($R$3,MassUnitsTable[Mass Units],0),2), "")</f>
        <v>1777.1580062500004</v>
      </c>
      <c r="M136" s="27">
        <f>IFERROR(('CALC | Main Engine'!O136+'CALC | Booster'!O136)*INDEX(MassUnitsTable[],MATCH($R$3,MassUnitsTable[Mass Units],0),2), "")</f>
        <v>0</v>
      </c>
      <c r="N136" s="27">
        <f>IFERROR(('CALC | Main Engine'!P136+'CALC | Booster'!P136)*INDEX(MassUnitsTable[],MATCH($R$3,MassUnitsTable[Mass Units],0),2), "")</f>
        <v>0</v>
      </c>
      <c r="O136" s="27">
        <f>IFERROR(('CALC | Main Engine'!Q136+'CALC | Booster'!Q136)*INDEX(MassUnitsTable[],MATCH($R$3,MassUnitsTable[Mass Units],0),2), "")</f>
        <v>0</v>
      </c>
      <c r="P136" s="27">
        <f>IFERROR(('CALC | Main Engine'!R136+'CALC | Booster'!R136)*INDEX(MassUnitsTable[],MATCH($R$3,MassUnitsTable[Mass Units],0),2), "")</f>
        <v>0</v>
      </c>
      <c r="Q136" s="27">
        <f>IFERROR(('CALC | Main Engine'!S136+'CALC | Booster'!S136)*INDEX(MassUnitsTable[],MATCH($R$3,MassUnitsTable[Mass Units],0),2), "")</f>
        <v>9.8300309391268035E-5</v>
      </c>
      <c r="R136" s="32">
        <f>IFERROR(('CALC | Main Engine'!T136+'CALC | Booster'!T136)*INDEX(MassUnitsTable[],MATCH($R$3,MassUnitsTable[Mass Units],0),2), "")</f>
        <v>0</v>
      </c>
      <c r="S136" s="10"/>
    </row>
    <row r="137" spans="1:19" x14ac:dyDescent="0.25">
      <c r="A137" s="10"/>
      <c r="B137" s="4" t="str">
        <f t="shared" si="15"/>
        <v>STS-124</v>
      </c>
      <c r="C137" s="5" t="str">
        <f t="shared" si="16"/>
        <v>Space Shuttle</v>
      </c>
      <c r="D137" s="5" t="str">
        <f t="shared" si="17"/>
        <v>Launch</v>
      </c>
      <c r="E137" s="5">
        <f t="shared" si="18"/>
        <v>1</v>
      </c>
      <c r="F137" s="5">
        <f>'CALC | Main Engine'!$B137</f>
        <v>130</v>
      </c>
      <c r="G137" s="27">
        <f>'CALC | Main Engine'!$C137</f>
        <v>166759.5</v>
      </c>
      <c r="H137" s="6">
        <f>'CALC | Main Engine'!$E137</f>
        <v>1</v>
      </c>
      <c r="I137" s="34">
        <f>IFERROR('CALC | Main Engine'!$F137*INDEX(MassUnitsTable[],MATCH($R$3,MassUnitsTable[Mass Units],0),2), "")</f>
        <v>1397.4</v>
      </c>
      <c r="J137" s="27">
        <f>IFERROR('CALC | Booster'!$F137*INDEX(MassUnitsTable[],MATCH($R$3,MassUnitsTable[Mass Units],0),2), "")</f>
        <v>0</v>
      </c>
      <c r="K137" s="32">
        <f t="shared" ref="K137:K200" si="19">IFERROR(I137+J137, "")</f>
        <v>1397.4</v>
      </c>
      <c r="L137" s="34">
        <f>IFERROR(('CALC | Main Engine'!N137+'CALC | Booster'!N137)*INDEX(MassUnitsTable[],MATCH($R$3,MassUnitsTable[Mass Units],0),2), "")</f>
        <v>1777.1580062500004</v>
      </c>
      <c r="M137" s="27">
        <f>IFERROR(('CALC | Main Engine'!O137+'CALC | Booster'!O137)*INDEX(MassUnitsTable[],MATCH($R$3,MassUnitsTable[Mass Units],0),2), "")</f>
        <v>0</v>
      </c>
      <c r="N137" s="27">
        <f>IFERROR(('CALC | Main Engine'!P137+'CALC | Booster'!P137)*INDEX(MassUnitsTable[],MATCH($R$3,MassUnitsTable[Mass Units],0),2), "")</f>
        <v>0</v>
      </c>
      <c r="O137" s="27">
        <f>IFERROR(('CALC | Main Engine'!Q137+'CALC | Booster'!Q137)*INDEX(MassUnitsTable[],MATCH($R$3,MassUnitsTable[Mass Units],0),2), "")</f>
        <v>0</v>
      </c>
      <c r="P137" s="27">
        <f>IFERROR(('CALC | Main Engine'!R137+'CALC | Booster'!R137)*INDEX(MassUnitsTable[],MATCH($R$3,MassUnitsTable[Mass Units],0),2), "")</f>
        <v>0</v>
      </c>
      <c r="Q137" s="27">
        <f>IFERROR(('CALC | Main Engine'!S137+'CALC | Booster'!S137)*INDEX(MassUnitsTable[],MATCH($R$3,MassUnitsTable[Mass Units],0),2), "")</f>
        <v>8.4038466669745745E-5</v>
      </c>
      <c r="R137" s="32">
        <f>IFERROR(('CALC | Main Engine'!T137+'CALC | Booster'!T137)*INDEX(MassUnitsTable[],MATCH($R$3,MassUnitsTable[Mass Units],0),2), "")</f>
        <v>0</v>
      </c>
      <c r="S137" s="10"/>
    </row>
    <row r="138" spans="1:19" x14ac:dyDescent="0.25">
      <c r="A138" s="10"/>
      <c r="B138" s="4" t="str">
        <f t="shared" si="15"/>
        <v>STS-124</v>
      </c>
      <c r="C138" s="5" t="str">
        <f t="shared" si="16"/>
        <v>Space Shuttle</v>
      </c>
      <c r="D138" s="5" t="str">
        <f t="shared" si="17"/>
        <v>Launch</v>
      </c>
      <c r="E138" s="5">
        <f t="shared" si="18"/>
        <v>1</v>
      </c>
      <c r="F138" s="5">
        <f>'CALC | Main Engine'!$B138</f>
        <v>131</v>
      </c>
      <c r="G138" s="27">
        <f>'CALC | Main Engine'!$C138</f>
        <v>168727.5</v>
      </c>
      <c r="H138" s="6">
        <f>'CALC | Main Engine'!$E138</f>
        <v>1</v>
      </c>
      <c r="I138" s="34">
        <f>IFERROR('CALC | Main Engine'!$F138*INDEX(MassUnitsTable[],MATCH($R$3,MassUnitsTable[Mass Units],0),2), "")</f>
        <v>1397.4</v>
      </c>
      <c r="J138" s="27">
        <f>IFERROR('CALC | Booster'!$F138*INDEX(MassUnitsTable[],MATCH($R$3,MassUnitsTable[Mass Units],0),2), "")</f>
        <v>0</v>
      </c>
      <c r="K138" s="32">
        <f t="shared" si="19"/>
        <v>1397.4</v>
      </c>
      <c r="L138" s="34">
        <f>IFERROR(('CALC | Main Engine'!N138+'CALC | Booster'!N138)*INDEX(MassUnitsTable[],MATCH($R$3,MassUnitsTable[Mass Units],0),2), "")</f>
        <v>1777.1580062500004</v>
      </c>
      <c r="M138" s="27">
        <f>IFERROR(('CALC | Main Engine'!O138+'CALC | Booster'!O138)*INDEX(MassUnitsTable[],MATCH($R$3,MassUnitsTable[Mass Units],0),2), "")</f>
        <v>0</v>
      </c>
      <c r="N138" s="27">
        <f>IFERROR(('CALC | Main Engine'!P138+'CALC | Booster'!P138)*INDEX(MassUnitsTable[],MATCH($R$3,MassUnitsTable[Mass Units],0),2), "")</f>
        <v>0</v>
      </c>
      <c r="O138" s="27">
        <f>IFERROR(('CALC | Main Engine'!Q138+'CALC | Booster'!Q138)*INDEX(MassUnitsTable[],MATCH($R$3,MassUnitsTable[Mass Units],0),2), "")</f>
        <v>0</v>
      </c>
      <c r="P138" s="27">
        <f>IFERROR(('CALC | Main Engine'!R138+'CALC | Booster'!R138)*INDEX(MassUnitsTable[],MATCH($R$3,MassUnitsTable[Mass Units],0),2), "")</f>
        <v>0</v>
      </c>
      <c r="Q138" s="27">
        <f>IFERROR(('CALC | Main Engine'!S138+'CALC | Booster'!S138)*INDEX(MassUnitsTable[],MATCH($R$3,MassUnitsTable[Mass Units],0),2), "")</f>
        <v>7.1902753955034043E-5</v>
      </c>
      <c r="R138" s="32">
        <f>IFERROR(('CALC | Main Engine'!T138+'CALC | Booster'!T138)*INDEX(MassUnitsTable[],MATCH($R$3,MassUnitsTable[Mass Units],0),2), "")</f>
        <v>0</v>
      </c>
      <c r="S138" s="10"/>
    </row>
    <row r="139" spans="1:19" x14ac:dyDescent="0.25">
      <c r="A139" s="10"/>
      <c r="B139" s="4" t="str">
        <f t="shared" si="15"/>
        <v>STS-124</v>
      </c>
      <c r="C139" s="5" t="str">
        <f t="shared" si="16"/>
        <v>Space Shuttle</v>
      </c>
      <c r="D139" s="5" t="str">
        <f t="shared" si="17"/>
        <v>Launch</v>
      </c>
      <c r="E139" s="5">
        <f t="shared" si="18"/>
        <v>1</v>
      </c>
      <c r="F139" s="5">
        <f>'CALC | Main Engine'!$B139</f>
        <v>132</v>
      </c>
      <c r="G139" s="27">
        <f>'CALC | Main Engine'!$C139</f>
        <v>170685.5</v>
      </c>
      <c r="H139" s="6">
        <f>'CALC | Main Engine'!$E139</f>
        <v>1</v>
      </c>
      <c r="I139" s="34">
        <f>IFERROR('CALC | Main Engine'!$F139*INDEX(MassUnitsTable[],MATCH($R$3,MassUnitsTable[Mass Units],0),2), "")</f>
        <v>1397.4</v>
      </c>
      <c r="J139" s="27">
        <f>IFERROR('CALC | Booster'!$F139*INDEX(MassUnitsTable[],MATCH($R$3,MassUnitsTable[Mass Units],0),2), "")</f>
        <v>0</v>
      </c>
      <c r="K139" s="32">
        <f t="shared" si="19"/>
        <v>1397.4</v>
      </c>
      <c r="L139" s="34">
        <f>IFERROR(('CALC | Main Engine'!N139+'CALC | Booster'!N139)*INDEX(MassUnitsTable[],MATCH($R$3,MassUnitsTable[Mass Units],0),2), "")</f>
        <v>1777.1580062500004</v>
      </c>
      <c r="M139" s="27">
        <f>IFERROR(('CALC | Main Engine'!O139+'CALC | Booster'!O139)*INDEX(MassUnitsTable[],MATCH($R$3,MassUnitsTable[Mass Units],0),2), "")</f>
        <v>0</v>
      </c>
      <c r="N139" s="27">
        <f>IFERROR(('CALC | Main Engine'!P139+'CALC | Booster'!P139)*INDEX(MassUnitsTable[],MATCH($R$3,MassUnitsTable[Mass Units],0),2), "")</f>
        <v>0</v>
      </c>
      <c r="O139" s="27">
        <f>IFERROR(('CALC | Main Engine'!Q139+'CALC | Booster'!Q139)*INDEX(MassUnitsTable[],MATCH($R$3,MassUnitsTable[Mass Units],0),2), "")</f>
        <v>0</v>
      </c>
      <c r="P139" s="27">
        <f>IFERROR(('CALC | Main Engine'!R139+'CALC | Booster'!R139)*INDEX(MassUnitsTable[],MATCH($R$3,MassUnitsTable[Mass Units],0),2), "")</f>
        <v>0</v>
      </c>
      <c r="Q139" s="27">
        <f>IFERROR(('CALC | Main Engine'!S139+'CALC | Booster'!S139)*INDEX(MassUnitsTable[],MATCH($R$3,MassUnitsTable[Mass Units],0),2), "")</f>
        <v>6.1568291064868744E-5</v>
      </c>
      <c r="R139" s="32">
        <f>IFERROR(('CALC | Main Engine'!T139+'CALC | Booster'!T139)*INDEX(MassUnitsTable[],MATCH($R$3,MassUnitsTable[Mass Units],0),2), "")</f>
        <v>0</v>
      </c>
      <c r="S139" s="10"/>
    </row>
    <row r="140" spans="1:19" x14ac:dyDescent="0.25">
      <c r="A140" s="10"/>
      <c r="B140" s="4" t="str">
        <f t="shared" si="15"/>
        <v>STS-124</v>
      </c>
      <c r="C140" s="5" t="str">
        <f t="shared" si="16"/>
        <v>Space Shuttle</v>
      </c>
      <c r="D140" s="5" t="str">
        <f t="shared" si="17"/>
        <v>Launch</v>
      </c>
      <c r="E140" s="5">
        <f t="shared" si="18"/>
        <v>1</v>
      </c>
      <c r="F140" s="5">
        <f>'CALC | Main Engine'!$B140</f>
        <v>133</v>
      </c>
      <c r="G140" s="27">
        <f>'CALC | Main Engine'!$C140</f>
        <v>172632.5</v>
      </c>
      <c r="H140" s="6">
        <f>'CALC | Main Engine'!$E140</f>
        <v>1</v>
      </c>
      <c r="I140" s="34">
        <f>IFERROR('CALC | Main Engine'!$F140*INDEX(MassUnitsTable[],MATCH($R$3,MassUnitsTable[Mass Units],0),2), "")</f>
        <v>1397.4</v>
      </c>
      <c r="J140" s="27">
        <f>IFERROR('CALC | Booster'!$F140*INDEX(MassUnitsTable[],MATCH($R$3,MassUnitsTable[Mass Units],0),2), "")</f>
        <v>0</v>
      </c>
      <c r="K140" s="32">
        <f t="shared" si="19"/>
        <v>1397.4</v>
      </c>
      <c r="L140" s="34">
        <f>IFERROR(('CALC | Main Engine'!N140+'CALC | Booster'!N140)*INDEX(MassUnitsTable[],MATCH($R$3,MassUnitsTable[Mass Units],0),2), "")</f>
        <v>1777.1580062500004</v>
      </c>
      <c r="M140" s="27">
        <f>IFERROR(('CALC | Main Engine'!O140+'CALC | Booster'!O140)*INDEX(MassUnitsTable[],MATCH($R$3,MassUnitsTable[Mass Units],0),2), "")</f>
        <v>0</v>
      </c>
      <c r="N140" s="27">
        <f>IFERROR(('CALC | Main Engine'!P140+'CALC | Booster'!P140)*INDEX(MassUnitsTable[],MATCH($R$3,MassUnitsTable[Mass Units],0),2), "")</f>
        <v>0</v>
      </c>
      <c r="O140" s="27">
        <f>IFERROR(('CALC | Main Engine'!Q140+'CALC | Booster'!Q140)*INDEX(MassUnitsTable[],MATCH($R$3,MassUnitsTable[Mass Units],0),2), "")</f>
        <v>0</v>
      </c>
      <c r="P140" s="27">
        <f>IFERROR(('CALC | Main Engine'!R140+'CALC | Booster'!R140)*INDEX(MassUnitsTable[],MATCH($R$3,MassUnitsTable[Mass Units],0),2), "")</f>
        <v>0</v>
      </c>
      <c r="Q140" s="27">
        <f>IFERROR(('CALC | Main Engine'!S140+'CALC | Booster'!S140)*INDEX(MassUnitsTable[],MATCH($R$3,MassUnitsTable[Mass Units],0),2), "")</f>
        <v>5.2765160112675973E-5</v>
      </c>
      <c r="R140" s="32">
        <f>IFERROR(('CALC | Main Engine'!T140+'CALC | Booster'!T140)*INDEX(MassUnitsTable[],MATCH($R$3,MassUnitsTable[Mass Units],0),2), "")</f>
        <v>0</v>
      </c>
      <c r="S140" s="10"/>
    </row>
    <row r="141" spans="1:19" x14ac:dyDescent="0.25">
      <c r="A141" s="10"/>
      <c r="B141" s="4" t="str">
        <f t="shared" si="15"/>
        <v>STS-124</v>
      </c>
      <c r="C141" s="5" t="str">
        <f t="shared" si="16"/>
        <v>Space Shuttle</v>
      </c>
      <c r="D141" s="5" t="str">
        <f t="shared" si="17"/>
        <v>Launch</v>
      </c>
      <c r="E141" s="5">
        <f t="shared" si="18"/>
        <v>1</v>
      </c>
      <c r="F141" s="5">
        <f>'CALC | Main Engine'!$B141</f>
        <v>134</v>
      </c>
      <c r="G141" s="27">
        <f>'CALC | Main Engine'!$C141</f>
        <v>174568.5</v>
      </c>
      <c r="H141" s="6">
        <f>'CALC | Main Engine'!$E141</f>
        <v>1</v>
      </c>
      <c r="I141" s="34">
        <f>IFERROR('CALC | Main Engine'!$F141*INDEX(MassUnitsTable[],MATCH($R$3,MassUnitsTable[Mass Units],0),2), "")</f>
        <v>1397.4</v>
      </c>
      <c r="J141" s="27">
        <f>IFERROR('CALC | Booster'!$F141*INDEX(MassUnitsTable[],MATCH($R$3,MassUnitsTable[Mass Units],0),2), "")</f>
        <v>0</v>
      </c>
      <c r="K141" s="32">
        <f t="shared" si="19"/>
        <v>1397.4</v>
      </c>
      <c r="L141" s="34">
        <f>IFERROR(('CALC | Main Engine'!N141+'CALC | Booster'!N141)*INDEX(MassUnitsTable[],MATCH($R$3,MassUnitsTable[Mass Units],0),2), "")</f>
        <v>1777.1580062500004</v>
      </c>
      <c r="M141" s="27">
        <f>IFERROR(('CALC | Main Engine'!O141+'CALC | Booster'!O141)*INDEX(MassUnitsTable[],MATCH($R$3,MassUnitsTable[Mass Units],0),2), "")</f>
        <v>0</v>
      </c>
      <c r="N141" s="27">
        <f>IFERROR(('CALC | Main Engine'!P141+'CALC | Booster'!P141)*INDEX(MassUnitsTable[],MATCH($R$3,MassUnitsTable[Mass Units],0),2), "")</f>
        <v>0</v>
      </c>
      <c r="O141" s="27">
        <f>IFERROR(('CALC | Main Engine'!Q141+'CALC | Booster'!Q141)*INDEX(MassUnitsTable[],MATCH($R$3,MassUnitsTable[Mass Units],0),2), "")</f>
        <v>0</v>
      </c>
      <c r="P141" s="27">
        <f>IFERROR(('CALC | Main Engine'!R141+'CALC | Booster'!R141)*INDEX(MassUnitsTable[],MATCH($R$3,MassUnitsTable[Mass Units],0),2), "")</f>
        <v>0</v>
      </c>
      <c r="Q141" s="27">
        <f>IFERROR(('CALC | Main Engine'!S141+'CALC | Booster'!S141)*INDEX(MassUnitsTable[],MATCH($R$3,MassUnitsTable[Mass Units],0),2), "")</f>
        <v>4.5260151999700136E-5</v>
      </c>
      <c r="R141" s="32">
        <f>IFERROR(('CALC | Main Engine'!T141+'CALC | Booster'!T141)*INDEX(MassUnitsTable[],MATCH($R$3,MassUnitsTable[Mass Units],0),2), "")</f>
        <v>0</v>
      </c>
      <c r="S141" s="10"/>
    </row>
    <row r="142" spans="1:19" x14ac:dyDescent="0.25">
      <c r="A142" s="10"/>
      <c r="B142" s="4" t="str">
        <f t="shared" si="15"/>
        <v>STS-124</v>
      </c>
      <c r="C142" s="5" t="str">
        <f t="shared" si="16"/>
        <v>Space Shuttle</v>
      </c>
      <c r="D142" s="5" t="str">
        <f t="shared" si="17"/>
        <v>Launch</v>
      </c>
      <c r="E142" s="5">
        <f t="shared" si="18"/>
        <v>1</v>
      </c>
      <c r="F142" s="5">
        <f>'CALC | Main Engine'!$B142</f>
        <v>135</v>
      </c>
      <c r="G142" s="27">
        <f>'CALC | Main Engine'!$C142</f>
        <v>176493.5</v>
      </c>
      <c r="H142" s="6">
        <f>'CALC | Main Engine'!$E142</f>
        <v>1</v>
      </c>
      <c r="I142" s="34">
        <f>IFERROR('CALC | Main Engine'!$F142*INDEX(MassUnitsTable[],MATCH($R$3,MassUnitsTable[Mass Units],0),2), "")</f>
        <v>1397.4</v>
      </c>
      <c r="J142" s="27">
        <f>IFERROR('CALC | Booster'!$F142*INDEX(MassUnitsTable[],MATCH($R$3,MassUnitsTable[Mass Units],0),2), "")</f>
        <v>0</v>
      </c>
      <c r="K142" s="32">
        <f t="shared" si="19"/>
        <v>1397.4</v>
      </c>
      <c r="L142" s="34">
        <f>IFERROR(('CALC | Main Engine'!N142+'CALC | Booster'!N142)*INDEX(MassUnitsTable[],MATCH($R$3,MassUnitsTable[Mass Units],0),2), "")</f>
        <v>1777.1580062500004</v>
      </c>
      <c r="M142" s="27">
        <f>IFERROR(('CALC | Main Engine'!O142+'CALC | Booster'!O142)*INDEX(MassUnitsTable[],MATCH($R$3,MassUnitsTable[Mass Units],0),2), "")</f>
        <v>0</v>
      </c>
      <c r="N142" s="27">
        <f>IFERROR(('CALC | Main Engine'!P142+'CALC | Booster'!P142)*INDEX(MassUnitsTable[],MATCH($R$3,MassUnitsTable[Mass Units],0),2), "")</f>
        <v>0</v>
      </c>
      <c r="O142" s="27">
        <f>IFERROR(('CALC | Main Engine'!Q142+'CALC | Booster'!Q142)*INDEX(MassUnitsTable[],MATCH($R$3,MassUnitsTable[Mass Units],0),2), "")</f>
        <v>0</v>
      </c>
      <c r="P142" s="27">
        <f>IFERROR(('CALC | Main Engine'!R142+'CALC | Booster'!R142)*INDEX(MassUnitsTable[],MATCH($R$3,MassUnitsTable[Mass Units],0),2), "")</f>
        <v>0</v>
      </c>
      <c r="Q142" s="27">
        <f>IFERROR(('CALC | Main Engine'!S142+'CALC | Booster'!S142)*INDEX(MassUnitsTable[],MATCH($R$3,MassUnitsTable[Mass Units],0),2), "")</f>
        <v>3.8856469908791459E-5</v>
      </c>
      <c r="R142" s="32">
        <f>IFERROR(('CALC | Main Engine'!T142+'CALC | Booster'!T142)*INDEX(MassUnitsTable[],MATCH($R$3,MassUnitsTable[Mass Units],0),2), "")</f>
        <v>0</v>
      </c>
      <c r="S142" s="10"/>
    </row>
    <row r="143" spans="1:19" x14ac:dyDescent="0.25">
      <c r="A143" s="10"/>
      <c r="B143" s="4" t="str">
        <f t="shared" si="15"/>
        <v>STS-124</v>
      </c>
      <c r="C143" s="5" t="str">
        <f t="shared" si="16"/>
        <v>Space Shuttle</v>
      </c>
      <c r="D143" s="5" t="str">
        <f t="shared" si="17"/>
        <v>Launch</v>
      </c>
      <c r="E143" s="5">
        <f t="shared" si="18"/>
        <v>1</v>
      </c>
      <c r="F143" s="5">
        <f>'CALC | Main Engine'!$B143</f>
        <v>136</v>
      </c>
      <c r="G143" s="27">
        <f>'CALC | Main Engine'!$C143</f>
        <v>178407</v>
      </c>
      <c r="H143" s="6">
        <f>'CALC | Main Engine'!$E143</f>
        <v>1</v>
      </c>
      <c r="I143" s="34">
        <f>IFERROR('CALC | Main Engine'!$F143*INDEX(MassUnitsTable[],MATCH($R$3,MassUnitsTable[Mass Units],0),2), "")</f>
        <v>1397.4</v>
      </c>
      <c r="J143" s="27">
        <f>IFERROR('CALC | Booster'!$F143*INDEX(MassUnitsTable[],MATCH($R$3,MassUnitsTable[Mass Units],0),2), "")</f>
        <v>0</v>
      </c>
      <c r="K143" s="32">
        <f t="shared" si="19"/>
        <v>1397.4</v>
      </c>
      <c r="L143" s="34">
        <f>IFERROR(('CALC | Main Engine'!N143+'CALC | Booster'!N143)*INDEX(MassUnitsTable[],MATCH($R$3,MassUnitsTable[Mass Units],0),2), "")</f>
        <v>1777.1580062500004</v>
      </c>
      <c r="M143" s="27">
        <f>IFERROR(('CALC | Main Engine'!O143+'CALC | Booster'!O143)*INDEX(MassUnitsTable[],MATCH($R$3,MassUnitsTable[Mass Units],0),2), "")</f>
        <v>0</v>
      </c>
      <c r="N143" s="27">
        <f>IFERROR(('CALC | Main Engine'!P143+'CALC | Booster'!P143)*INDEX(MassUnitsTable[],MATCH($R$3,MassUnitsTable[Mass Units],0),2), "")</f>
        <v>0</v>
      </c>
      <c r="O143" s="27">
        <f>IFERROR(('CALC | Main Engine'!Q143+'CALC | Booster'!Q143)*INDEX(MassUnitsTable[],MATCH($R$3,MassUnitsTable[Mass Units],0),2), "")</f>
        <v>0</v>
      </c>
      <c r="P143" s="27">
        <f>IFERROR(('CALC | Main Engine'!R143+'CALC | Booster'!R143)*INDEX(MassUnitsTable[],MATCH($R$3,MassUnitsTable[Mass Units],0),2), "")</f>
        <v>0</v>
      </c>
      <c r="Q143" s="27">
        <f>IFERROR(('CALC | Main Engine'!S143+'CALC | Booster'!S143)*INDEX(MassUnitsTable[],MATCH($R$3,MassUnitsTable[Mass Units],0),2), "")</f>
        <v>3.3389235264612338E-5</v>
      </c>
      <c r="R143" s="32">
        <f>IFERROR(('CALC | Main Engine'!T143+'CALC | Booster'!T143)*INDEX(MassUnitsTable[],MATCH($R$3,MassUnitsTable[Mass Units],0),2), "")</f>
        <v>0</v>
      </c>
      <c r="S143" s="10"/>
    </row>
    <row r="144" spans="1:19" x14ac:dyDescent="0.25">
      <c r="A144" s="10"/>
      <c r="B144" s="4" t="str">
        <f t="shared" si="15"/>
        <v>STS-124</v>
      </c>
      <c r="C144" s="5" t="str">
        <f t="shared" si="16"/>
        <v>Space Shuttle</v>
      </c>
      <c r="D144" s="5" t="str">
        <f t="shared" si="17"/>
        <v>Launch</v>
      </c>
      <c r="E144" s="5">
        <f t="shared" si="18"/>
        <v>1</v>
      </c>
      <c r="F144" s="5">
        <f>'CALC | Main Engine'!$B144</f>
        <v>137</v>
      </c>
      <c r="G144" s="27">
        <f>'CALC | Main Engine'!$C144</f>
        <v>180309.5</v>
      </c>
      <c r="H144" s="6">
        <f>'CALC | Main Engine'!$E144</f>
        <v>1</v>
      </c>
      <c r="I144" s="34">
        <f>IFERROR('CALC | Main Engine'!$F144*INDEX(MassUnitsTable[],MATCH($R$3,MassUnitsTable[Mass Units],0),2), "")</f>
        <v>1397.4</v>
      </c>
      <c r="J144" s="27">
        <f>IFERROR('CALC | Booster'!$F144*INDEX(MassUnitsTable[],MATCH($R$3,MassUnitsTable[Mass Units],0),2), "")</f>
        <v>0</v>
      </c>
      <c r="K144" s="32">
        <f t="shared" si="19"/>
        <v>1397.4</v>
      </c>
      <c r="L144" s="34">
        <f>IFERROR(('CALC | Main Engine'!N144+'CALC | Booster'!N144)*INDEX(MassUnitsTable[],MATCH($R$3,MassUnitsTable[Mass Units],0),2), "")</f>
        <v>1777.1580062500004</v>
      </c>
      <c r="M144" s="27">
        <f>IFERROR(('CALC | Main Engine'!O144+'CALC | Booster'!O144)*INDEX(MassUnitsTable[],MATCH($R$3,MassUnitsTable[Mass Units],0),2), "")</f>
        <v>0</v>
      </c>
      <c r="N144" s="27">
        <f>IFERROR(('CALC | Main Engine'!P144+'CALC | Booster'!P144)*INDEX(MassUnitsTable[],MATCH($R$3,MassUnitsTable[Mass Units],0),2), "")</f>
        <v>0</v>
      </c>
      <c r="O144" s="27">
        <f>IFERROR(('CALC | Main Engine'!Q144+'CALC | Booster'!Q144)*INDEX(MassUnitsTable[],MATCH($R$3,MassUnitsTable[Mass Units],0),2), "")</f>
        <v>0</v>
      </c>
      <c r="P144" s="27">
        <f>IFERROR(('CALC | Main Engine'!R144+'CALC | Booster'!R144)*INDEX(MassUnitsTable[],MATCH($R$3,MassUnitsTable[Mass Units],0),2), "")</f>
        <v>0</v>
      </c>
      <c r="Q144" s="27">
        <f>IFERROR(('CALC | Main Engine'!S144+'CALC | Booster'!S144)*INDEX(MassUnitsTable[],MATCH($R$3,MassUnitsTable[Mass Units],0),2), "")</f>
        <v>2.8716280609893992E-5</v>
      </c>
      <c r="R144" s="32">
        <f>IFERROR(('CALC | Main Engine'!T144+'CALC | Booster'!T144)*INDEX(MassUnitsTable[],MATCH($R$3,MassUnitsTable[Mass Units],0),2), "")</f>
        <v>0</v>
      </c>
      <c r="S144" s="10"/>
    </row>
    <row r="145" spans="1:19" x14ac:dyDescent="0.25">
      <c r="A145" s="10"/>
      <c r="B145" s="4" t="str">
        <f t="shared" si="15"/>
        <v>STS-124</v>
      </c>
      <c r="C145" s="5" t="str">
        <f t="shared" si="16"/>
        <v>Space Shuttle</v>
      </c>
      <c r="D145" s="5" t="str">
        <f t="shared" si="17"/>
        <v>Launch</v>
      </c>
      <c r="E145" s="5">
        <f t="shared" si="18"/>
        <v>1</v>
      </c>
      <c r="F145" s="5">
        <f>'CALC | Main Engine'!$B145</f>
        <v>138</v>
      </c>
      <c r="G145" s="27">
        <f>'CALC | Main Engine'!$C145</f>
        <v>182201</v>
      </c>
      <c r="H145" s="6">
        <f>'CALC | Main Engine'!$E145</f>
        <v>1</v>
      </c>
      <c r="I145" s="34">
        <f>IFERROR('CALC | Main Engine'!$F145*INDEX(MassUnitsTable[],MATCH($R$3,MassUnitsTable[Mass Units],0),2), "")</f>
        <v>1397.4</v>
      </c>
      <c r="J145" s="27">
        <f>IFERROR('CALC | Booster'!$F145*INDEX(MassUnitsTable[],MATCH($R$3,MassUnitsTable[Mass Units],0),2), "")</f>
        <v>0</v>
      </c>
      <c r="K145" s="32">
        <f t="shared" si="19"/>
        <v>1397.4</v>
      </c>
      <c r="L145" s="34">
        <f>IFERROR(('CALC | Main Engine'!N145+'CALC | Booster'!N145)*INDEX(MassUnitsTable[],MATCH($R$3,MassUnitsTable[Mass Units],0),2), "")</f>
        <v>1777.1580062500004</v>
      </c>
      <c r="M145" s="27">
        <f>IFERROR(('CALC | Main Engine'!O145+'CALC | Booster'!O145)*INDEX(MassUnitsTable[],MATCH($R$3,MassUnitsTable[Mass Units],0),2), "")</f>
        <v>0</v>
      </c>
      <c r="N145" s="27">
        <f>IFERROR(('CALC | Main Engine'!P145+'CALC | Booster'!P145)*INDEX(MassUnitsTable[],MATCH($R$3,MassUnitsTable[Mass Units],0),2), "")</f>
        <v>0</v>
      </c>
      <c r="O145" s="27">
        <f>IFERROR(('CALC | Main Engine'!Q145+'CALC | Booster'!Q145)*INDEX(MassUnitsTable[],MATCH($R$3,MassUnitsTable[Mass Units],0),2), "")</f>
        <v>0</v>
      </c>
      <c r="P145" s="27">
        <f>IFERROR(('CALC | Main Engine'!R145+'CALC | Booster'!R145)*INDEX(MassUnitsTable[],MATCH($R$3,MassUnitsTable[Mass Units],0),2), "")</f>
        <v>0</v>
      </c>
      <c r="Q145" s="27">
        <f>IFERROR(('CALC | Main Engine'!S145+'CALC | Booster'!S145)*INDEX(MassUnitsTable[],MATCH($R$3,MassUnitsTable[Mass Units],0),2), "")</f>
        <v>2.4718863053909788E-5</v>
      </c>
      <c r="R145" s="32">
        <f>IFERROR(('CALC | Main Engine'!T145+'CALC | Booster'!T145)*INDEX(MassUnitsTable[],MATCH($R$3,MassUnitsTable[Mass Units],0),2), "")</f>
        <v>0</v>
      </c>
      <c r="S145" s="10"/>
    </row>
    <row r="146" spans="1:19" x14ac:dyDescent="0.25">
      <c r="A146" s="10"/>
      <c r="B146" s="4" t="str">
        <f t="shared" si="15"/>
        <v>STS-124</v>
      </c>
      <c r="C146" s="5" t="str">
        <f t="shared" si="16"/>
        <v>Space Shuttle</v>
      </c>
      <c r="D146" s="5" t="str">
        <f t="shared" si="17"/>
        <v>Launch</v>
      </c>
      <c r="E146" s="5">
        <f t="shared" si="18"/>
        <v>1</v>
      </c>
      <c r="F146" s="5">
        <f>'CALC | Main Engine'!$B146</f>
        <v>139</v>
      </c>
      <c r="G146" s="27">
        <f>'CALC | Main Engine'!$C146</f>
        <v>184081</v>
      </c>
      <c r="H146" s="6">
        <f>'CALC | Main Engine'!$E146</f>
        <v>1</v>
      </c>
      <c r="I146" s="34">
        <f>IFERROR('CALC | Main Engine'!$F146*INDEX(MassUnitsTable[],MATCH($R$3,MassUnitsTable[Mass Units],0),2), "")</f>
        <v>1397.4</v>
      </c>
      <c r="J146" s="27">
        <f>IFERROR('CALC | Booster'!$F146*INDEX(MassUnitsTable[],MATCH($R$3,MassUnitsTable[Mass Units],0),2), "")</f>
        <v>0</v>
      </c>
      <c r="K146" s="32">
        <f t="shared" si="19"/>
        <v>1397.4</v>
      </c>
      <c r="L146" s="34">
        <f>IFERROR(('CALC | Main Engine'!N146+'CALC | Booster'!N146)*INDEX(MassUnitsTable[],MATCH($R$3,MassUnitsTable[Mass Units],0),2), "")</f>
        <v>1777.1580062500004</v>
      </c>
      <c r="M146" s="27">
        <f>IFERROR(('CALC | Main Engine'!O146+'CALC | Booster'!O146)*INDEX(MassUnitsTable[],MATCH($R$3,MassUnitsTable[Mass Units],0),2), "")</f>
        <v>0</v>
      </c>
      <c r="N146" s="27">
        <f>IFERROR(('CALC | Main Engine'!P146+'CALC | Booster'!P146)*INDEX(MassUnitsTable[],MATCH($R$3,MassUnitsTable[Mass Units],0),2), "")</f>
        <v>0</v>
      </c>
      <c r="O146" s="27">
        <f>IFERROR(('CALC | Main Engine'!Q146+'CALC | Booster'!Q146)*INDEX(MassUnitsTable[],MATCH($R$3,MassUnitsTable[Mass Units],0),2), "")</f>
        <v>0</v>
      </c>
      <c r="P146" s="27">
        <f>IFERROR(('CALC | Main Engine'!R146+'CALC | Booster'!R146)*INDEX(MassUnitsTable[],MATCH($R$3,MassUnitsTable[Mass Units],0),2), "")</f>
        <v>0</v>
      </c>
      <c r="Q146" s="27">
        <f>IFERROR(('CALC | Main Engine'!S146+'CALC | Booster'!S146)*INDEX(MassUnitsTable[],MATCH($R$3,MassUnitsTable[Mass Units],0),2), "")</f>
        <v>2.1297302011525129E-5</v>
      </c>
      <c r="R146" s="32">
        <f>IFERROR(('CALC | Main Engine'!T146+'CALC | Booster'!T146)*INDEX(MassUnitsTable[],MATCH($R$3,MassUnitsTable[Mass Units],0),2), "")</f>
        <v>0</v>
      </c>
      <c r="S146" s="10"/>
    </row>
    <row r="147" spans="1:19" x14ac:dyDescent="0.25">
      <c r="A147" s="10"/>
      <c r="B147" s="4" t="str">
        <f t="shared" si="15"/>
        <v>STS-124</v>
      </c>
      <c r="C147" s="5" t="str">
        <f t="shared" si="16"/>
        <v>Space Shuttle</v>
      </c>
      <c r="D147" s="5" t="str">
        <f t="shared" si="17"/>
        <v>Launch</v>
      </c>
      <c r="E147" s="5">
        <f t="shared" si="18"/>
        <v>1</v>
      </c>
      <c r="F147" s="5">
        <f>'CALC | Main Engine'!$B147</f>
        <v>140</v>
      </c>
      <c r="G147" s="27">
        <f>'CALC | Main Engine'!$C147</f>
        <v>185950</v>
      </c>
      <c r="H147" s="6">
        <f>'CALC | Main Engine'!$E147</f>
        <v>1</v>
      </c>
      <c r="I147" s="34">
        <f>IFERROR('CALC | Main Engine'!$F147*INDEX(MassUnitsTable[],MATCH($R$3,MassUnitsTable[Mass Units],0),2), "")</f>
        <v>1397.4</v>
      </c>
      <c r="J147" s="27">
        <f>IFERROR('CALC | Booster'!$F147*INDEX(MassUnitsTable[],MATCH($R$3,MassUnitsTable[Mass Units],0),2), "")</f>
        <v>0</v>
      </c>
      <c r="K147" s="32">
        <f t="shared" si="19"/>
        <v>1397.4</v>
      </c>
      <c r="L147" s="34">
        <f>IFERROR(('CALC | Main Engine'!N147+'CALC | Booster'!N147)*INDEX(MassUnitsTable[],MATCH($R$3,MassUnitsTable[Mass Units],0),2), "")</f>
        <v>1777.1580062500004</v>
      </c>
      <c r="M147" s="27">
        <f>IFERROR(('CALC | Main Engine'!O147+'CALC | Booster'!O147)*INDEX(MassUnitsTable[],MATCH($R$3,MassUnitsTable[Mass Units],0),2), "")</f>
        <v>0</v>
      </c>
      <c r="N147" s="27">
        <f>IFERROR(('CALC | Main Engine'!P147+'CALC | Booster'!P147)*INDEX(MassUnitsTable[],MATCH($R$3,MassUnitsTable[Mass Units],0),2), "")</f>
        <v>0</v>
      </c>
      <c r="O147" s="27">
        <f>IFERROR(('CALC | Main Engine'!Q147+'CALC | Booster'!Q147)*INDEX(MassUnitsTable[],MATCH($R$3,MassUnitsTable[Mass Units],0),2), "")</f>
        <v>0</v>
      </c>
      <c r="P147" s="27">
        <f>IFERROR(('CALC | Main Engine'!R147+'CALC | Booster'!R147)*INDEX(MassUnitsTable[],MATCH($R$3,MassUnitsTable[Mass Units],0),2), "")</f>
        <v>0</v>
      </c>
      <c r="Q147" s="27">
        <f>IFERROR(('CALC | Main Engine'!S147+'CALC | Booster'!S147)*INDEX(MassUnitsTable[],MATCH($R$3,MassUnitsTable[Mass Units],0),2), "")</f>
        <v>1.836535274536647E-5</v>
      </c>
      <c r="R147" s="32">
        <f>IFERROR(('CALC | Main Engine'!T147+'CALC | Booster'!T147)*INDEX(MassUnitsTable[],MATCH($R$3,MassUnitsTable[Mass Units],0),2), "")</f>
        <v>0</v>
      </c>
      <c r="S147" s="10"/>
    </row>
    <row r="148" spans="1:19" x14ac:dyDescent="0.25">
      <c r="A148" s="10"/>
      <c r="B148" s="4" t="str">
        <f t="shared" si="15"/>
        <v>STS-124</v>
      </c>
      <c r="C148" s="5" t="str">
        <f t="shared" si="16"/>
        <v>Space Shuttle</v>
      </c>
      <c r="D148" s="5" t="str">
        <f t="shared" si="17"/>
        <v>Launch</v>
      </c>
      <c r="E148" s="5">
        <f t="shared" si="18"/>
        <v>1</v>
      </c>
      <c r="F148" s="5">
        <f>'CALC | Main Engine'!$B148</f>
        <v>141</v>
      </c>
      <c r="G148" s="27">
        <f>'CALC | Main Engine'!$C148</f>
        <v>187808.5</v>
      </c>
      <c r="H148" s="6">
        <f>'CALC | Main Engine'!$E148</f>
        <v>1</v>
      </c>
      <c r="I148" s="34">
        <f>IFERROR('CALC | Main Engine'!$F148*INDEX(MassUnitsTable[],MATCH($R$3,MassUnitsTable[Mass Units],0),2), "")</f>
        <v>1397.4</v>
      </c>
      <c r="J148" s="27">
        <f>IFERROR('CALC | Booster'!$F148*INDEX(MassUnitsTable[],MATCH($R$3,MassUnitsTable[Mass Units],0),2), "")</f>
        <v>0</v>
      </c>
      <c r="K148" s="32">
        <f t="shared" si="19"/>
        <v>1397.4</v>
      </c>
      <c r="L148" s="34">
        <f>IFERROR(('CALC | Main Engine'!N148+'CALC | Booster'!N148)*INDEX(MassUnitsTable[],MATCH($R$3,MassUnitsTable[Mass Units],0),2), "")</f>
        <v>1777.1580062500004</v>
      </c>
      <c r="M148" s="27">
        <f>IFERROR(('CALC | Main Engine'!O148+'CALC | Booster'!O148)*INDEX(MassUnitsTable[],MATCH($R$3,MassUnitsTable[Mass Units],0),2), "")</f>
        <v>0</v>
      </c>
      <c r="N148" s="27">
        <f>IFERROR(('CALC | Main Engine'!P148+'CALC | Booster'!P148)*INDEX(MassUnitsTable[],MATCH($R$3,MassUnitsTable[Mass Units],0),2), "")</f>
        <v>0</v>
      </c>
      <c r="O148" s="27">
        <f>IFERROR(('CALC | Main Engine'!Q148+'CALC | Booster'!Q148)*INDEX(MassUnitsTable[],MATCH($R$3,MassUnitsTable[Mass Units],0),2), "")</f>
        <v>0</v>
      </c>
      <c r="P148" s="27">
        <f>IFERROR(('CALC | Main Engine'!R148+'CALC | Booster'!R148)*INDEX(MassUnitsTable[],MATCH($R$3,MassUnitsTable[Mass Units],0),2), "")</f>
        <v>0</v>
      </c>
      <c r="Q148" s="27">
        <f>IFERROR(('CALC | Main Engine'!S148+'CALC | Booster'!S148)*INDEX(MassUnitsTable[],MATCH($R$3,MassUnitsTable[Mass Units],0),2), "")</f>
        <v>1.5850221556710775E-5</v>
      </c>
      <c r="R148" s="32">
        <f>IFERROR(('CALC | Main Engine'!T148+'CALC | Booster'!T148)*INDEX(MassUnitsTable[],MATCH($R$3,MassUnitsTable[Mass Units],0),2), "")</f>
        <v>0</v>
      </c>
      <c r="S148" s="10"/>
    </row>
    <row r="149" spans="1:19" x14ac:dyDescent="0.25">
      <c r="A149" s="10"/>
      <c r="B149" s="4" t="str">
        <f t="shared" si="15"/>
        <v>STS-124</v>
      </c>
      <c r="C149" s="5" t="str">
        <f t="shared" si="16"/>
        <v>Space Shuttle</v>
      </c>
      <c r="D149" s="5" t="str">
        <f t="shared" si="17"/>
        <v>Launch</v>
      </c>
      <c r="E149" s="5">
        <f t="shared" si="18"/>
        <v>1</v>
      </c>
      <c r="F149" s="5">
        <f>'CALC | Main Engine'!$B149</f>
        <v>142</v>
      </c>
      <c r="G149" s="27">
        <f>'CALC | Main Engine'!$C149</f>
        <v>189655.5</v>
      </c>
      <c r="H149" s="6">
        <f>'CALC | Main Engine'!$E149</f>
        <v>1</v>
      </c>
      <c r="I149" s="34">
        <f>IFERROR('CALC | Main Engine'!$F149*INDEX(MassUnitsTable[],MATCH($R$3,MassUnitsTable[Mass Units],0),2), "")</f>
        <v>1397.4</v>
      </c>
      <c r="J149" s="27">
        <f>IFERROR('CALC | Booster'!$F149*INDEX(MassUnitsTable[],MATCH($R$3,MassUnitsTable[Mass Units],0),2), "")</f>
        <v>0</v>
      </c>
      <c r="K149" s="32">
        <f t="shared" si="19"/>
        <v>1397.4</v>
      </c>
      <c r="L149" s="34">
        <f>IFERROR(('CALC | Main Engine'!N149+'CALC | Booster'!N149)*INDEX(MassUnitsTable[],MATCH($R$3,MassUnitsTable[Mass Units],0),2), "")</f>
        <v>1777.1580062500004</v>
      </c>
      <c r="M149" s="27">
        <f>IFERROR(('CALC | Main Engine'!O149+'CALC | Booster'!O149)*INDEX(MassUnitsTable[],MATCH($R$3,MassUnitsTable[Mass Units],0),2), "")</f>
        <v>0</v>
      </c>
      <c r="N149" s="27">
        <f>IFERROR(('CALC | Main Engine'!P149+'CALC | Booster'!P149)*INDEX(MassUnitsTable[],MATCH($R$3,MassUnitsTable[Mass Units],0),2), "")</f>
        <v>0</v>
      </c>
      <c r="O149" s="27">
        <f>IFERROR(('CALC | Main Engine'!Q149+'CALC | Booster'!Q149)*INDEX(MassUnitsTable[],MATCH($R$3,MassUnitsTable[Mass Units],0),2), "")</f>
        <v>0</v>
      </c>
      <c r="P149" s="27">
        <f>IFERROR(('CALC | Main Engine'!R149+'CALC | Booster'!R149)*INDEX(MassUnitsTable[],MATCH($R$3,MassUnitsTable[Mass Units],0),2), "")</f>
        <v>0</v>
      </c>
      <c r="Q149" s="27">
        <f>IFERROR(('CALC | Main Engine'!S149+'CALC | Booster'!S149)*INDEX(MassUnitsTable[],MATCH($R$3,MassUnitsTable[Mass Units],0),2), "")</f>
        <v>1.3692009610404852E-5</v>
      </c>
      <c r="R149" s="32">
        <f>IFERROR(('CALC | Main Engine'!T149+'CALC | Booster'!T149)*INDEX(MassUnitsTable[],MATCH($R$3,MassUnitsTable[Mass Units],0),2), "")</f>
        <v>0</v>
      </c>
      <c r="S149" s="10"/>
    </row>
    <row r="150" spans="1:19" x14ac:dyDescent="0.25">
      <c r="A150" s="10"/>
      <c r="B150" s="4" t="str">
        <f t="shared" si="15"/>
        <v>STS-124</v>
      </c>
      <c r="C150" s="5" t="str">
        <f t="shared" si="16"/>
        <v>Space Shuttle</v>
      </c>
      <c r="D150" s="5" t="str">
        <f t="shared" si="17"/>
        <v>Launch</v>
      </c>
      <c r="E150" s="5">
        <f t="shared" si="18"/>
        <v>1</v>
      </c>
      <c r="F150" s="5">
        <f>'CALC | Main Engine'!$B150</f>
        <v>143</v>
      </c>
      <c r="G150" s="27">
        <f>'CALC | Main Engine'!$C150</f>
        <v>191491</v>
      </c>
      <c r="H150" s="6">
        <f>'CALC | Main Engine'!$E150</f>
        <v>1</v>
      </c>
      <c r="I150" s="34">
        <f>IFERROR('CALC | Main Engine'!$F150*INDEX(MassUnitsTable[],MATCH($R$3,MassUnitsTable[Mass Units],0),2), "")</f>
        <v>1397.4</v>
      </c>
      <c r="J150" s="27">
        <f>IFERROR('CALC | Booster'!$F150*INDEX(MassUnitsTable[],MATCH($R$3,MassUnitsTable[Mass Units],0),2), "")</f>
        <v>0</v>
      </c>
      <c r="K150" s="32">
        <f t="shared" si="19"/>
        <v>1397.4</v>
      </c>
      <c r="L150" s="34">
        <f>IFERROR(('CALC | Main Engine'!N150+'CALC | Booster'!N150)*INDEX(MassUnitsTable[],MATCH($R$3,MassUnitsTable[Mass Units],0),2), "")</f>
        <v>1777.1580062500004</v>
      </c>
      <c r="M150" s="27">
        <f>IFERROR(('CALC | Main Engine'!O150+'CALC | Booster'!O150)*INDEX(MassUnitsTable[],MATCH($R$3,MassUnitsTable[Mass Units],0),2), "")</f>
        <v>0</v>
      </c>
      <c r="N150" s="27">
        <f>IFERROR(('CALC | Main Engine'!P150+'CALC | Booster'!P150)*INDEX(MassUnitsTable[],MATCH($R$3,MassUnitsTable[Mass Units],0),2), "")</f>
        <v>0</v>
      </c>
      <c r="O150" s="27">
        <f>IFERROR(('CALC | Main Engine'!Q150+'CALC | Booster'!Q150)*INDEX(MassUnitsTable[],MATCH($R$3,MassUnitsTable[Mass Units],0),2), "")</f>
        <v>0</v>
      </c>
      <c r="P150" s="27">
        <f>IFERROR(('CALC | Main Engine'!R150+'CALC | Booster'!R150)*INDEX(MassUnitsTable[],MATCH($R$3,MassUnitsTable[Mass Units],0),2), "")</f>
        <v>0</v>
      </c>
      <c r="Q150" s="27">
        <f>IFERROR(('CALC | Main Engine'!S150+'CALC | Booster'!S150)*INDEX(MassUnitsTable[],MATCH($R$3,MassUnitsTable[Mass Units],0),2), "")</f>
        <v>1.1838450116526043E-5</v>
      </c>
      <c r="R150" s="32">
        <f>IFERROR(('CALC | Main Engine'!T150+'CALC | Booster'!T150)*INDEX(MassUnitsTable[],MATCH($R$3,MassUnitsTable[Mass Units],0),2), "")</f>
        <v>0</v>
      </c>
      <c r="S150" s="10"/>
    </row>
    <row r="151" spans="1:19" x14ac:dyDescent="0.25">
      <c r="A151" s="10"/>
      <c r="B151" s="4" t="str">
        <f t="shared" si="15"/>
        <v>STS-124</v>
      </c>
      <c r="C151" s="5" t="str">
        <f t="shared" si="16"/>
        <v>Space Shuttle</v>
      </c>
      <c r="D151" s="5" t="str">
        <f t="shared" si="17"/>
        <v>Launch</v>
      </c>
      <c r="E151" s="5">
        <f t="shared" si="18"/>
        <v>1</v>
      </c>
      <c r="F151" s="5">
        <f>'CALC | Main Engine'!$B151</f>
        <v>144</v>
      </c>
      <c r="G151" s="27">
        <f>'CALC | Main Engine'!$C151</f>
        <v>193315.5</v>
      </c>
      <c r="H151" s="6">
        <f>'CALC | Main Engine'!$E151</f>
        <v>1</v>
      </c>
      <c r="I151" s="34">
        <f>IFERROR('CALC | Main Engine'!$F151*INDEX(MassUnitsTable[],MATCH($R$3,MassUnitsTable[Mass Units],0),2), "")</f>
        <v>1397.4</v>
      </c>
      <c r="J151" s="27">
        <f>IFERROR('CALC | Booster'!$F151*INDEX(MassUnitsTable[],MATCH($R$3,MassUnitsTable[Mass Units],0),2), "")</f>
        <v>0</v>
      </c>
      <c r="K151" s="32">
        <f t="shared" si="19"/>
        <v>1397.4</v>
      </c>
      <c r="L151" s="34">
        <f>IFERROR(('CALC | Main Engine'!N151+'CALC | Booster'!N151)*INDEX(MassUnitsTable[],MATCH($R$3,MassUnitsTable[Mass Units],0),2), "")</f>
        <v>1777.1580062500004</v>
      </c>
      <c r="M151" s="27">
        <f>IFERROR(('CALC | Main Engine'!O151+'CALC | Booster'!O151)*INDEX(MassUnitsTable[],MATCH($R$3,MassUnitsTable[Mass Units],0),2), "")</f>
        <v>0</v>
      </c>
      <c r="N151" s="27">
        <f>IFERROR(('CALC | Main Engine'!P151+'CALC | Booster'!P151)*INDEX(MassUnitsTable[],MATCH($R$3,MassUnitsTable[Mass Units],0),2), "")</f>
        <v>0</v>
      </c>
      <c r="O151" s="27">
        <f>IFERROR(('CALC | Main Engine'!Q151+'CALC | Booster'!Q151)*INDEX(MassUnitsTable[],MATCH($R$3,MassUnitsTable[Mass Units],0),2), "")</f>
        <v>0</v>
      </c>
      <c r="P151" s="27">
        <f>IFERROR(('CALC | Main Engine'!R151+'CALC | Booster'!R151)*INDEX(MassUnitsTable[],MATCH($R$3,MassUnitsTable[Mass Units],0),2), "")</f>
        <v>0</v>
      </c>
      <c r="Q151" s="27">
        <f>IFERROR(('CALC | Main Engine'!S151+'CALC | Booster'!S151)*INDEX(MassUnitsTable[],MATCH($R$3,MassUnitsTable[Mass Units],0),2), "")</f>
        <v>1.0244743477387233E-5</v>
      </c>
      <c r="R151" s="32">
        <f>IFERROR(('CALC | Main Engine'!T151+'CALC | Booster'!T151)*INDEX(MassUnitsTable[],MATCH($R$3,MassUnitsTable[Mass Units],0),2), "")</f>
        <v>0</v>
      </c>
      <c r="S151" s="10"/>
    </row>
    <row r="152" spans="1:19" x14ac:dyDescent="0.25">
      <c r="A152" s="10"/>
      <c r="B152" s="4" t="str">
        <f t="shared" si="15"/>
        <v>STS-124</v>
      </c>
      <c r="C152" s="5" t="str">
        <f t="shared" si="16"/>
        <v>Space Shuttle</v>
      </c>
      <c r="D152" s="5" t="str">
        <f t="shared" si="17"/>
        <v>Launch</v>
      </c>
      <c r="E152" s="5">
        <f t="shared" si="18"/>
        <v>1</v>
      </c>
      <c r="F152" s="5">
        <f>'CALC | Main Engine'!$B152</f>
        <v>145</v>
      </c>
      <c r="G152" s="27">
        <f>'CALC | Main Engine'!$C152</f>
        <v>195128.5</v>
      </c>
      <c r="H152" s="6">
        <f>'CALC | Main Engine'!$E152</f>
        <v>1</v>
      </c>
      <c r="I152" s="34">
        <f>IFERROR('CALC | Main Engine'!$F152*INDEX(MassUnitsTable[],MATCH($R$3,MassUnitsTable[Mass Units],0),2), "")</f>
        <v>1397.4</v>
      </c>
      <c r="J152" s="27">
        <f>IFERROR('CALC | Booster'!$F152*INDEX(MassUnitsTable[],MATCH($R$3,MassUnitsTable[Mass Units],0),2), "")</f>
        <v>0</v>
      </c>
      <c r="K152" s="32">
        <f t="shared" si="19"/>
        <v>1397.4</v>
      </c>
      <c r="L152" s="34">
        <f>IFERROR(('CALC | Main Engine'!N152+'CALC | Booster'!N152)*INDEX(MassUnitsTable[],MATCH($R$3,MassUnitsTable[Mass Units],0),2), "")</f>
        <v>1777.1580062500004</v>
      </c>
      <c r="M152" s="27">
        <f>IFERROR(('CALC | Main Engine'!O152+'CALC | Booster'!O152)*INDEX(MassUnitsTable[],MATCH($R$3,MassUnitsTable[Mass Units],0),2), "")</f>
        <v>0</v>
      </c>
      <c r="N152" s="27">
        <f>IFERROR(('CALC | Main Engine'!P152+'CALC | Booster'!P152)*INDEX(MassUnitsTable[],MATCH($R$3,MassUnitsTable[Mass Units],0),2), "")</f>
        <v>0</v>
      </c>
      <c r="O152" s="27">
        <f>IFERROR(('CALC | Main Engine'!Q152+'CALC | Booster'!Q152)*INDEX(MassUnitsTable[],MATCH($R$3,MassUnitsTable[Mass Units],0),2), "")</f>
        <v>0</v>
      </c>
      <c r="P152" s="27">
        <f>IFERROR(('CALC | Main Engine'!R152+'CALC | Booster'!R152)*INDEX(MassUnitsTable[],MATCH($R$3,MassUnitsTable[Mass Units],0),2), "")</f>
        <v>0</v>
      </c>
      <c r="Q152" s="27">
        <f>IFERROR(('CALC | Main Engine'!S152+'CALC | Booster'!S152)*INDEX(MassUnitsTable[],MATCH($R$3,MassUnitsTable[Mass Units],0),2), "")</f>
        <v>8.8736669260762456E-6</v>
      </c>
      <c r="R152" s="32">
        <f>IFERROR(('CALC | Main Engine'!T152+'CALC | Booster'!T152)*INDEX(MassUnitsTable[],MATCH($R$3,MassUnitsTable[Mass Units],0),2), "")</f>
        <v>0</v>
      </c>
      <c r="S152" s="10"/>
    </row>
    <row r="153" spans="1:19" x14ac:dyDescent="0.25">
      <c r="A153" s="10"/>
      <c r="B153" s="4" t="str">
        <f t="shared" si="15"/>
        <v>STS-124</v>
      </c>
      <c r="C153" s="5" t="str">
        <f t="shared" si="16"/>
        <v>Space Shuttle</v>
      </c>
      <c r="D153" s="5" t="str">
        <f t="shared" si="17"/>
        <v>Launch</v>
      </c>
      <c r="E153" s="5">
        <f t="shared" si="18"/>
        <v>1</v>
      </c>
      <c r="F153" s="5">
        <f>'CALC | Main Engine'!$B153</f>
        <v>146</v>
      </c>
      <c r="G153" s="27">
        <f>'CALC | Main Engine'!$C153</f>
        <v>196930</v>
      </c>
      <c r="H153" s="6">
        <f>'CALC | Main Engine'!$E153</f>
        <v>1</v>
      </c>
      <c r="I153" s="34">
        <f>IFERROR('CALC | Main Engine'!$F153*INDEX(MassUnitsTable[],MATCH($R$3,MassUnitsTable[Mass Units],0),2), "")</f>
        <v>1397.4</v>
      </c>
      <c r="J153" s="27">
        <f>IFERROR('CALC | Booster'!$F153*INDEX(MassUnitsTable[],MATCH($R$3,MassUnitsTable[Mass Units],0),2), "")</f>
        <v>0</v>
      </c>
      <c r="K153" s="32">
        <f t="shared" si="19"/>
        <v>1397.4</v>
      </c>
      <c r="L153" s="34">
        <f>IFERROR(('CALC | Main Engine'!N153+'CALC | Booster'!N153)*INDEX(MassUnitsTable[],MATCH($R$3,MassUnitsTable[Mass Units],0),2), "")</f>
        <v>1777.1580062500004</v>
      </c>
      <c r="M153" s="27">
        <f>IFERROR(('CALC | Main Engine'!O153+'CALC | Booster'!O153)*INDEX(MassUnitsTable[],MATCH($R$3,MassUnitsTable[Mass Units],0),2), "")</f>
        <v>0</v>
      </c>
      <c r="N153" s="27">
        <f>IFERROR(('CALC | Main Engine'!P153+'CALC | Booster'!P153)*INDEX(MassUnitsTable[],MATCH($R$3,MassUnitsTable[Mass Units],0),2), "")</f>
        <v>0</v>
      </c>
      <c r="O153" s="27">
        <f>IFERROR(('CALC | Main Engine'!Q153+'CALC | Booster'!Q153)*INDEX(MassUnitsTable[],MATCH($R$3,MassUnitsTable[Mass Units],0),2), "")</f>
        <v>0</v>
      </c>
      <c r="P153" s="27">
        <f>IFERROR(('CALC | Main Engine'!R153+'CALC | Booster'!R153)*INDEX(MassUnitsTable[],MATCH($R$3,MassUnitsTable[Mass Units],0),2), "")</f>
        <v>0</v>
      </c>
      <c r="Q153" s="27">
        <f>IFERROR(('CALC | Main Engine'!S153+'CALC | Booster'!S153)*INDEX(MassUnitsTable[],MATCH($R$3,MassUnitsTable[Mass Units],0),2), "")</f>
        <v>7.6930924864956051E-6</v>
      </c>
      <c r="R153" s="32">
        <f>IFERROR(('CALC | Main Engine'!T153+'CALC | Booster'!T153)*INDEX(MassUnitsTable[],MATCH($R$3,MassUnitsTable[Mass Units],0),2), "")</f>
        <v>0</v>
      </c>
      <c r="S153" s="10"/>
    </row>
    <row r="154" spans="1:19" x14ac:dyDescent="0.25">
      <c r="A154" s="10"/>
      <c r="B154" s="4" t="str">
        <f t="shared" si="15"/>
        <v>STS-124</v>
      </c>
      <c r="C154" s="5" t="str">
        <f t="shared" si="16"/>
        <v>Space Shuttle</v>
      </c>
      <c r="D154" s="5" t="str">
        <f t="shared" si="17"/>
        <v>Launch</v>
      </c>
      <c r="E154" s="5">
        <f t="shared" si="18"/>
        <v>1</v>
      </c>
      <c r="F154" s="5">
        <f>'CALC | Main Engine'!$B154</f>
        <v>147</v>
      </c>
      <c r="G154" s="27">
        <f>'CALC | Main Engine'!$C154</f>
        <v>199163.75</v>
      </c>
      <c r="H154" s="6">
        <f>'CALC | Main Engine'!$E154</f>
        <v>1</v>
      </c>
      <c r="I154" s="34">
        <f>IFERROR('CALC | Main Engine'!$F154*INDEX(MassUnitsTable[],MATCH($R$3,MassUnitsTable[Mass Units],0),2), "")</f>
        <v>1397.4</v>
      </c>
      <c r="J154" s="27">
        <f>IFERROR('CALC | Booster'!$F154*INDEX(MassUnitsTable[],MATCH($R$3,MassUnitsTable[Mass Units],0),2), "")</f>
        <v>0</v>
      </c>
      <c r="K154" s="32">
        <f t="shared" si="19"/>
        <v>1397.4</v>
      </c>
      <c r="L154" s="34">
        <f>IFERROR(('CALC | Main Engine'!N154+'CALC | Booster'!N154)*INDEX(MassUnitsTable[],MATCH($R$3,MassUnitsTable[Mass Units],0),2), "")</f>
        <v>1777.1580062500004</v>
      </c>
      <c r="M154" s="27">
        <f>IFERROR(('CALC | Main Engine'!O154+'CALC | Booster'!O154)*INDEX(MassUnitsTable[],MATCH($R$3,MassUnitsTable[Mass Units],0),2), "")</f>
        <v>0</v>
      </c>
      <c r="N154" s="27">
        <f>IFERROR(('CALC | Main Engine'!P154+'CALC | Booster'!P154)*INDEX(MassUnitsTable[],MATCH($R$3,MassUnitsTable[Mass Units],0),2), "")</f>
        <v>0</v>
      </c>
      <c r="O154" s="27">
        <f>IFERROR(('CALC | Main Engine'!Q154+'CALC | Booster'!Q154)*INDEX(MassUnitsTable[],MATCH($R$3,MassUnitsTable[Mass Units],0),2), "")</f>
        <v>0</v>
      </c>
      <c r="P154" s="27">
        <f>IFERROR(('CALC | Main Engine'!R154+'CALC | Booster'!R154)*INDEX(MassUnitsTable[],MATCH($R$3,MassUnitsTable[Mass Units],0),2), "")</f>
        <v>0</v>
      </c>
      <c r="Q154" s="27">
        <f>IFERROR(('CALC | Main Engine'!S154+'CALC | Booster'!S154)*INDEX(MassUnitsTable[],MATCH($R$3,MassUnitsTable[Mass Units],0),2), "")</f>
        <v>6.4449870466961509E-6</v>
      </c>
      <c r="R154" s="32">
        <f>IFERROR(('CALC | Main Engine'!T154+'CALC | Booster'!T154)*INDEX(MassUnitsTable[],MATCH($R$3,MassUnitsTable[Mass Units],0),2), "")</f>
        <v>0</v>
      </c>
      <c r="S154" s="10"/>
    </row>
    <row r="155" spans="1:19" x14ac:dyDescent="0.25">
      <c r="A155" s="10"/>
      <c r="B155" s="4" t="str">
        <f t="shared" si="15"/>
        <v>STS-124</v>
      </c>
      <c r="C155" s="5" t="str">
        <f t="shared" si="16"/>
        <v>Space Shuttle</v>
      </c>
      <c r="D155" s="5" t="str">
        <f t="shared" si="17"/>
        <v>Launch</v>
      </c>
      <c r="E155" s="5">
        <f t="shared" si="18"/>
        <v>1</v>
      </c>
      <c r="F155" s="5">
        <f>'CALC | Main Engine'!$B155</f>
        <v>148</v>
      </c>
      <c r="G155" s="27">
        <f>'CALC | Main Engine'!$C155</f>
        <v>201823.75</v>
      </c>
      <c r="H155" s="6">
        <f>'CALC | Main Engine'!$E155</f>
        <v>1</v>
      </c>
      <c r="I155" s="34">
        <f>IFERROR('CALC | Main Engine'!$F155*INDEX(MassUnitsTable[],MATCH($R$3,MassUnitsTable[Mass Units],0),2), "")</f>
        <v>1397.4</v>
      </c>
      <c r="J155" s="27">
        <f>IFERROR('CALC | Booster'!$F155*INDEX(MassUnitsTable[],MATCH($R$3,MassUnitsTable[Mass Units],0),2), "")</f>
        <v>0</v>
      </c>
      <c r="K155" s="32">
        <f t="shared" si="19"/>
        <v>1397.4</v>
      </c>
      <c r="L155" s="34">
        <f>IFERROR(('CALC | Main Engine'!N155+'CALC | Booster'!N155)*INDEX(MassUnitsTable[],MATCH($R$3,MassUnitsTable[Mass Units],0),2), "")</f>
        <v>1777.1580062500004</v>
      </c>
      <c r="M155" s="27">
        <f>IFERROR(('CALC | Main Engine'!O155+'CALC | Booster'!O155)*INDEX(MassUnitsTable[],MATCH($R$3,MassUnitsTable[Mass Units],0),2), "")</f>
        <v>0</v>
      </c>
      <c r="N155" s="27">
        <f>IFERROR(('CALC | Main Engine'!P155+'CALC | Booster'!P155)*INDEX(MassUnitsTable[],MATCH($R$3,MassUnitsTable[Mass Units],0),2), "")</f>
        <v>0</v>
      </c>
      <c r="O155" s="27">
        <f>IFERROR(('CALC | Main Engine'!Q155+'CALC | Booster'!Q155)*INDEX(MassUnitsTable[],MATCH($R$3,MassUnitsTable[Mass Units],0),2), "")</f>
        <v>0</v>
      </c>
      <c r="P155" s="27">
        <f>IFERROR(('CALC | Main Engine'!R155+'CALC | Booster'!R155)*INDEX(MassUnitsTable[],MATCH($R$3,MassUnitsTable[Mass Units],0),2), "")</f>
        <v>0</v>
      </c>
      <c r="Q155" s="27">
        <f>IFERROR(('CALC | Main Engine'!S155+'CALC | Booster'!S155)*INDEX(MassUnitsTable[],MATCH($R$3,MassUnitsTable[Mass Units],0),2), "")</f>
        <v>5.2200289432702735E-6</v>
      </c>
      <c r="R155" s="32">
        <f>IFERROR(('CALC | Main Engine'!T155+'CALC | Booster'!T155)*INDEX(MassUnitsTable[],MATCH($R$3,MassUnitsTable[Mass Units],0),2), "")</f>
        <v>0</v>
      </c>
      <c r="S155" s="10"/>
    </row>
    <row r="156" spans="1:19" x14ac:dyDescent="0.25">
      <c r="A156" s="10"/>
      <c r="B156" s="4" t="str">
        <f t="shared" si="15"/>
        <v>STS-124</v>
      </c>
      <c r="C156" s="5" t="str">
        <f t="shared" si="16"/>
        <v>Space Shuttle</v>
      </c>
      <c r="D156" s="5" t="str">
        <f t="shared" si="17"/>
        <v>Launch</v>
      </c>
      <c r="E156" s="5">
        <f t="shared" si="18"/>
        <v>1</v>
      </c>
      <c r="F156" s="5">
        <f>'CALC | Main Engine'!$B156</f>
        <v>149</v>
      </c>
      <c r="G156" s="27">
        <f>'CALC | Main Engine'!$C156</f>
        <v>204023.5</v>
      </c>
      <c r="H156" s="6">
        <f>'CALC | Main Engine'!$E156</f>
        <v>1</v>
      </c>
      <c r="I156" s="34">
        <f>IFERROR('CALC | Main Engine'!$F156*INDEX(MassUnitsTable[],MATCH($R$3,MassUnitsTable[Mass Units],0),2), "")</f>
        <v>1397.4</v>
      </c>
      <c r="J156" s="27">
        <f>IFERROR('CALC | Booster'!$F156*INDEX(MassUnitsTable[],MATCH($R$3,MassUnitsTable[Mass Units],0),2), "")</f>
        <v>0</v>
      </c>
      <c r="K156" s="32">
        <f t="shared" si="19"/>
        <v>1397.4</v>
      </c>
      <c r="L156" s="34">
        <f>IFERROR(('CALC | Main Engine'!N156+'CALC | Booster'!N156)*INDEX(MassUnitsTable[],MATCH($R$3,MassUnitsTable[Mass Units],0),2), "")</f>
        <v>1777.1580062500004</v>
      </c>
      <c r="M156" s="27">
        <f>IFERROR(('CALC | Main Engine'!O156+'CALC | Booster'!O156)*INDEX(MassUnitsTable[],MATCH($R$3,MassUnitsTable[Mass Units],0),2), "")</f>
        <v>0</v>
      </c>
      <c r="N156" s="27">
        <f>IFERROR(('CALC | Main Engine'!P156+'CALC | Booster'!P156)*INDEX(MassUnitsTable[],MATCH($R$3,MassUnitsTable[Mass Units],0),2), "")</f>
        <v>0</v>
      </c>
      <c r="O156" s="27">
        <f>IFERROR(('CALC | Main Engine'!Q156+'CALC | Booster'!Q156)*INDEX(MassUnitsTable[],MATCH($R$3,MassUnitsTable[Mass Units],0),2), "")</f>
        <v>0</v>
      </c>
      <c r="P156" s="27">
        <f>IFERROR(('CALC | Main Engine'!R156+'CALC | Booster'!R156)*INDEX(MassUnitsTable[],MATCH($R$3,MassUnitsTable[Mass Units],0),2), "")</f>
        <v>0</v>
      </c>
      <c r="Q156" s="27">
        <f>IFERROR(('CALC | Main Engine'!S156+'CALC | Booster'!S156)*INDEX(MassUnitsTable[],MATCH($R$3,MassUnitsTable[Mass Units],0),2), "")</f>
        <v>4.3849453314180433E-6</v>
      </c>
      <c r="R156" s="32">
        <f>IFERROR(('CALC | Main Engine'!T156+'CALC | Booster'!T156)*INDEX(MassUnitsTable[],MATCH($R$3,MassUnitsTable[Mass Units],0),2), "")</f>
        <v>0</v>
      </c>
      <c r="S156" s="10"/>
    </row>
    <row r="157" spans="1:19" x14ac:dyDescent="0.25">
      <c r="A157" s="10"/>
      <c r="B157" s="4" t="str">
        <f t="shared" si="15"/>
        <v>STS-124</v>
      </c>
      <c r="C157" s="5" t="str">
        <f t="shared" si="16"/>
        <v>Space Shuttle</v>
      </c>
      <c r="D157" s="5" t="str">
        <f t="shared" si="17"/>
        <v>Launch</v>
      </c>
      <c r="E157" s="5">
        <f t="shared" si="18"/>
        <v>1</v>
      </c>
      <c r="F157" s="5">
        <f>'CALC | Main Engine'!$B157</f>
        <v>150</v>
      </c>
      <c r="G157" s="27">
        <f>'CALC | Main Engine'!$C157</f>
        <v>205769</v>
      </c>
      <c r="H157" s="6">
        <f>'CALC | Main Engine'!$E157</f>
        <v>1</v>
      </c>
      <c r="I157" s="34">
        <f>IFERROR('CALC | Main Engine'!$F157*INDEX(MassUnitsTable[],MATCH($R$3,MassUnitsTable[Mass Units],0),2), "")</f>
        <v>1397.4</v>
      </c>
      <c r="J157" s="27">
        <f>IFERROR('CALC | Booster'!$F157*INDEX(MassUnitsTable[],MATCH($R$3,MassUnitsTable[Mass Units],0),2), "")</f>
        <v>0</v>
      </c>
      <c r="K157" s="32">
        <f t="shared" si="19"/>
        <v>1397.4</v>
      </c>
      <c r="L157" s="34">
        <f>IFERROR(('CALC | Main Engine'!N157+'CALC | Booster'!N157)*INDEX(MassUnitsTable[],MATCH($R$3,MassUnitsTable[Mass Units],0),2), "")</f>
        <v>1777.1580062500004</v>
      </c>
      <c r="M157" s="27">
        <f>IFERROR(('CALC | Main Engine'!O157+'CALC | Booster'!O157)*INDEX(MassUnitsTable[],MATCH($R$3,MassUnitsTable[Mass Units],0),2), "")</f>
        <v>0</v>
      </c>
      <c r="N157" s="27">
        <f>IFERROR(('CALC | Main Engine'!P157+'CALC | Booster'!P157)*INDEX(MassUnitsTable[],MATCH($R$3,MassUnitsTable[Mass Units],0),2), "")</f>
        <v>0</v>
      </c>
      <c r="O157" s="27">
        <f>IFERROR(('CALC | Main Engine'!Q157+'CALC | Booster'!Q157)*INDEX(MassUnitsTable[],MATCH($R$3,MassUnitsTable[Mass Units],0),2), "")</f>
        <v>0</v>
      </c>
      <c r="P157" s="27">
        <f>IFERROR(('CALC | Main Engine'!R157+'CALC | Booster'!R157)*INDEX(MassUnitsTable[],MATCH($R$3,MassUnitsTable[Mass Units],0),2), "")</f>
        <v>0</v>
      </c>
      <c r="Q157" s="27">
        <f>IFERROR(('CALC | Main Engine'!S157+'CALC | Booster'!S157)*INDEX(MassUnitsTable[],MATCH($R$3,MassUnitsTable[Mass Units],0),2), "")</f>
        <v>3.8184698309932816E-6</v>
      </c>
      <c r="R157" s="32">
        <f>IFERROR(('CALC | Main Engine'!T157+'CALC | Booster'!T157)*INDEX(MassUnitsTable[],MATCH($R$3,MassUnitsTable[Mass Units],0),2), "")</f>
        <v>0</v>
      </c>
      <c r="S157" s="10"/>
    </row>
    <row r="158" spans="1:19" x14ac:dyDescent="0.25">
      <c r="A158" s="10"/>
      <c r="B158" s="4" t="str">
        <f t="shared" si="15"/>
        <v>STS-124</v>
      </c>
      <c r="C158" s="5" t="str">
        <f t="shared" si="16"/>
        <v>Space Shuttle</v>
      </c>
      <c r="D158" s="5" t="str">
        <f t="shared" si="17"/>
        <v>Launch</v>
      </c>
      <c r="E158" s="5">
        <f t="shared" si="18"/>
        <v>1</v>
      </c>
      <c r="F158" s="5">
        <f>'CALC | Main Engine'!$B158</f>
        <v>151</v>
      </c>
      <c r="G158" s="27">
        <f>'CALC | Main Engine'!$C158</f>
        <v>207503.5</v>
      </c>
      <c r="H158" s="6">
        <f>'CALC | Main Engine'!$E158</f>
        <v>1</v>
      </c>
      <c r="I158" s="34">
        <f>IFERROR('CALC | Main Engine'!$F158*INDEX(MassUnitsTable[],MATCH($R$3,MassUnitsTable[Mass Units],0),2), "")</f>
        <v>1397.4</v>
      </c>
      <c r="J158" s="27">
        <f>IFERROR('CALC | Booster'!$F158*INDEX(MassUnitsTable[],MATCH($R$3,MassUnitsTable[Mass Units],0),2), "")</f>
        <v>0</v>
      </c>
      <c r="K158" s="32">
        <f t="shared" si="19"/>
        <v>1397.4</v>
      </c>
      <c r="L158" s="34">
        <f>IFERROR(('CALC | Main Engine'!N158+'CALC | Booster'!N158)*INDEX(MassUnitsTable[],MATCH($R$3,MassUnitsTable[Mass Units],0),2), "")</f>
        <v>1777.1580062500004</v>
      </c>
      <c r="M158" s="27">
        <f>IFERROR(('CALC | Main Engine'!O158+'CALC | Booster'!O158)*INDEX(MassUnitsTable[],MATCH($R$3,MassUnitsTable[Mass Units],0),2), "")</f>
        <v>0</v>
      </c>
      <c r="N158" s="27">
        <f>IFERROR(('CALC | Main Engine'!P158+'CALC | Booster'!P158)*INDEX(MassUnitsTable[],MATCH($R$3,MassUnitsTable[Mass Units],0),2), "")</f>
        <v>0</v>
      </c>
      <c r="O158" s="27">
        <f>IFERROR(('CALC | Main Engine'!Q158+'CALC | Booster'!Q158)*INDEX(MassUnitsTable[],MATCH($R$3,MassUnitsTable[Mass Units],0),2), "")</f>
        <v>0</v>
      </c>
      <c r="P158" s="27">
        <f>IFERROR(('CALC | Main Engine'!R158+'CALC | Booster'!R158)*INDEX(MassUnitsTable[],MATCH($R$3,MassUnitsTable[Mass Units],0),2), "")</f>
        <v>0</v>
      </c>
      <c r="Q158" s="27">
        <f>IFERROR(('CALC | Main Engine'!S158+'CALC | Booster'!S158)*INDEX(MassUnitsTable[],MATCH($R$3,MassUnitsTable[Mass Units],0),2), "")</f>
        <v>3.3280751990330248E-6</v>
      </c>
      <c r="R158" s="32">
        <f>IFERROR(('CALC | Main Engine'!T158+'CALC | Booster'!T158)*INDEX(MassUnitsTable[],MATCH($R$3,MassUnitsTable[Mass Units],0),2), "")</f>
        <v>0</v>
      </c>
      <c r="S158" s="10"/>
    </row>
    <row r="159" spans="1:19" x14ac:dyDescent="0.25">
      <c r="A159" s="10"/>
      <c r="B159" s="4" t="str">
        <f t="shared" si="15"/>
        <v>STS-124</v>
      </c>
      <c r="C159" s="5" t="str">
        <f t="shared" si="16"/>
        <v>Space Shuttle</v>
      </c>
      <c r="D159" s="5" t="str">
        <f t="shared" si="17"/>
        <v>Launch</v>
      </c>
      <c r="E159" s="5">
        <f t="shared" si="18"/>
        <v>1</v>
      </c>
      <c r="F159" s="5">
        <f>'CALC | Main Engine'!$B159</f>
        <v>152</v>
      </c>
      <c r="G159" s="27">
        <f>'CALC | Main Engine'!$C159</f>
        <v>209226.5</v>
      </c>
      <c r="H159" s="6">
        <f>'CALC | Main Engine'!$E159</f>
        <v>1</v>
      </c>
      <c r="I159" s="34">
        <f>IFERROR('CALC | Main Engine'!$F159*INDEX(MassUnitsTable[],MATCH($R$3,MassUnitsTable[Mass Units],0),2), "")</f>
        <v>1397.4</v>
      </c>
      <c r="J159" s="27">
        <f>IFERROR('CALC | Booster'!$F159*INDEX(MassUnitsTable[],MATCH($R$3,MassUnitsTable[Mass Units],0),2), "")</f>
        <v>0</v>
      </c>
      <c r="K159" s="32">
        <f t="shared" si="19"/>
        <v>1397.4</v>
      </c>
      <c r="L159" s="34">
        <f>IFERROR(('CALC | Main Engine'!N159+'CALC | Booster'!N159)*INDEX(MassUnitsTable[],MATCH($R$3,MassUnitsTable[Mass Units],0),2), "")</f>
        <v>1777.1580062500004</v>
      </c>
      <c r="M159" s="27">
        <f>IFERROR(('CALC | Main Engine'!O159+'CALC | Booster'!O159)*INDEX(MassUnitsTable[],MATCH($R$3,MassUnitsTable[Mass Units],0),2), "")</f>
        <v>0</v>
      </c>
      <c r="N159" s="27">
        <f>IFERROR(('CALC | Main Engine'!P159+'CALC | Booster'!P159)*INDEX(MassUnitsTable[],MATCH($R$3,MassUnitsTable[Mass Units],0),2), "")</f>
        <v>0</v>
      </c>
      <c r="O159" s="27">
        <f>IFERROR(('CALC | Main Engine'!Q159+'CALC | Booster'!Q159)*INDEX(MassUnitsTable[],MATCH($R$3,MassUnitsTable[Mass Units],0),2), "")</f>
        <v>0</v>
      </c>
      <c r="P159" s="27">
        <f>IFERROR(('CALC | Main Engine'!R159+'CALC | Booster'!R159)*INDEX(MassUnitsTable[],MATCH($R$3,MassUnitsTable[Mass Units],0),2), "")</f>
        <v>0</v>
      </c>
      <c r="Q159" s="27">
        <f>IFERROR(('CALC | Main Engine'!S159+'CALC | Booster'!S159)*INDEX(MassUnitsTable[],MATCH($R$3,MassUnitsTable[Mass Units],0),2), "")</f>
        <v>2.903305207052404E-6</v>
      </c>
      <c r="R159" s="32">
        <f>IFERROR(('CALC | Main Engine'!T159+'CALC | Booster'!T159)*INDEX(MassUnitsTable[],MATCH($R$3,MassUnitsTable[Mass Units],0),2), "")</f>
        <v>0</v>
      </c>
      <c r="S159" s="10"/>
    </row>
    <row r="160" spans="1:19" x14ac:dyDescent="0.25">
      <c r="A160" s="10"/>
      <c r="B160" s="4" t="str">
        <f t="shared" si="15"/>
        <v>STS-124</v>
      </c>
      <c r="C160" s="5" t="str">
        <f t="shared" si="16"/>
        <v>Space Shuttle</v>
      </c>
      <c r="D160" s="5" t="str">
        <f t="shared" si="17"/>
        <v>Launch</v>
      </c>
      <c r="E160" s="5">
        <f t="shared" si="18"/>
        <v>1</v>
      </c>
      <c r="F160" s="5">
        <f>'CALC | Main Engine'!$B160</f>
        <v>153</v>
      </c>
      <c r="G160" s="27">
        <f>'CALC | Main Engine'!$C160</f>
        <v>210938</v>
      </c>
      <c r="H160" s="6">
        <f>'CALC | Main Engine'!$E160</f>
        <v>1</v>
      </c>
      <c r="I160" s="34">
        <f>IFERROR('CALC | Main Engine'!$F160*INDEX(MassUnitsTable[],MATCH($R$3,MassUnitsTable[Mass Units],0),2), "")</f>
        <v>1397.4</v>
      </c>
      <c r="J160" s="27">
        <f>IFERROR('CALC | Booster'!$F160*INDEX(MassUnitsTable[],MATCH($R$3,MassUnitsTable[Mass Units],0),2), "")</f>
        <v>0</v>
      </c>
      <c r="K160" s="32">
        <f t="shared" si="19"/>
        <v>1397.4</v>
      </c>
      <c r="L160" s="34">
        <f>IFERROR(('CALC | Main Engine'!N160+'CALC | Booster'!N160)*INDEX(MassUnitsTable[],MATCH($R$3,MassUnitsTable[Mass Units],0),2), "")</f>
        <v>1777.1580062500004</v>
      </c>
      <c r="M160" s="27">
        <f>IFERROR(('CALC | Main Engine'!O160+'CALC | Booster'!O160)*INDEX(MassUnitsTable[],MATCH($R$3,MassUnitsTable[Mass Units],0),2), "")</f>
        <v>0</v>
      </c>
      <c r="N160" s="27">
        <f>IFERROR(('CALC | Main Engine'!P160+'CALC | Booster'!P160)*INDEX(MassUnitsTable[],MATCH($R$3,MassUnitsTable[Mass Units],0),2), "")</f>
        <v>0</v>
      </c>
      <c r="O160" s="27">
        <f>IFERROR(('CALC | Main Engine'!Q160+'CALC | Booster'!Q160)*INDEX(MassUnitsTable[],MATCH($R$3,MassUnitsTable[Mass Units],0),2), "")</f>
        <v>0</v>
      </c>
      <c r="P160" s="27">
        <f>IFERROR(('CALC | Main Engine'!R160+'CALC | Booster'!R160)*INDEX(MassUnitsTable[],MATCH($R$3,MassUnitsTable[Mass Units],0),2), "")</f>
        <v>0</v>
      </c>
      <c r="Q160" s="27">
        <f>IFERROR(('CALC | Main Engine'!S160+'CALC | Booster'!S160)*INDEX(MassUnitsTable[],MATCH($R$3,MassUnitsTable[Mass Units],0),2), "")</f>
        <v>2.5350588773866077E-6</v>
      </c>
      <c r="R160" s="32">
        <f>IFERROR(('CALC | Main Engine'!T160+'CALC | Booster'!T160)*INDEX(MassUnitsTable[],MATCH($R$3,MassUnitsTable[Mass Units],0),2), "")</f>
        <v>0</v>
      </c>
      <c r="S160" s="10"/>
    </row>
    <row r="161" spans="1:19" x14ac:dyDescent="0.25">
      <c r="A161" s="10"/>
      <c r="B161" s="4" t="str">
        <f t="shared" si="15"/>
        <v>STS-124</v>
      </c>
      <c r="C161" s="5" t="str">
        <f t="shared" si="16"/>
        <v>Space Shuttle</v>
      </c>
      <c r="D161" s="5" t="str">
        <f t="shared" si="17"/>
        <v>Launch</v>
      </c>
      <c r="E161" s="5">
        <f t="shared" si="18"/>
        <v>1</v>
      </c>
      <c r="F161" s="5">
        <f>'CALC | Main Engine'!$B161</f>
        <v>154</v>
      </c>
      <c r="G161" s="27">
        <f>'CALC | Main Engine'!$C161</f>
        <v>212638.5</v>
      </c>
      <c r="H161" s="6">
        <f>'CALC | Main Engine'!$E161</f>
        <v>1</v>
      </c>
      <c r="I161" s="34">
        <f>IFERROR('CALC | Main Engine'!$F161*INDEX(MassUnitsTable[],MATCH($R$3,MassUnitsTable[Mass Units],0),2), "")</f>
        <v>1397.4</v>
      </c>
      <c r="J161" s="27">
        <f>IFERROR('CALC | Booster'!$F161*INDEX(MassUnitsTable[],MATCH($R$3,MassUnitsTable[Mass Units],0),2), "")</f>
        <v>0</v>
      </c>
      <c r="K161" s="32">
        <f t="shared" si="19"/>
        <v>1397.4</v>
      </c>
      <c r="L161" s="34">
        <f>IFERROR(('CALC | Main Engine'!N161+'CALC | Booster'!N161)*INDEX(MassUnitsTable[],MATCH($R$3,MassUnitsTable[Mass Units],0),2), "")</f>
        <v>1777.1580062500004</v>
      </c>
      <c r="M161" s="27">
        <f>IFERROR(('CALC | Main Engine'!O161+'CALC | Booster'!O161)*INDEX(MassUnitsTable[],MATCH($R$3,MassUnitsTable[Mass Units],0),2), "")</f>
        <v>0</v>
      </c>
      <c r="N161" s="27">
        <f>IFERROR(('CALC | Main Engine'!P161+'CALC | Booster'!P161)*INDEX(MassUnitsTable[],MATCH($R$3,MassUnitsTable[Mass Units],0),2), "")</f>
        <v>0</v>
      </c>
      <c r="O161" s="27">
        <f>IFERROR(('CALC | Main Engine'!Q161+'CALC | Booster'!Q161)*INDEX(MassUnitsTable[],MATCH($R$3,MassUnitsTable[Mass Units],0),2), "")</f>
        <v>0</v>
      </c>
      <c r="P161" s="27">
        <f>IFERROR(('CALC | Main Engine'!R161+'CALC | Booster'!R161)*INDEX(MassUnitsTable[],MATCH($R$3,MassUnitsTable[Mass Units],0),2), "")</f>
        <v>0</v>
      </c>
      <c r="Q161" s="27">
        <f>IFERROR(('CALC | Main Engine'!S161+'CALC | Booster'!S161)*INDEX(MassUnitsTable[],MATCH($R$3,MassUnitsTable[Mass Units],0),2), "")</f>
        <v>2.215450211427576E-6</v>
      </c>
      <c r="R161" s="32">
        <f>IFERROR(('CALC | Main Engine'!T161+'CALC | Booster'!T161)*INDEX(MassUnitsTable[],MATCH($R$3,MassUnitsTable[Mass Units],0),2), "")</f>
        <v>0</v>
      </c>
      <c r="S161" s="10"/>
    </row>
    <row r="162" spans="1:19" x14ac:dyDescent="0.25">
      <c r="A162" s="10"/>
      <c r="B162" s="4" t="str">
        <f t="shared" si="15"/>
        <v>STS-124</v>
      </c>
      <c r="C162" s="5" t="str">
        <f t="shared" si="16"/>
        <v>Space Shuttle</v>
      </c>
      <c r="D162" s="5" t="str">
        <f t="shared" si="17"/>
        <v>Launch</v>
      </c>
      <c r="E162" s="5">
        <f t="shared" si="18"/>
        <v>1</v>
      </c>
      <c r="F162" s="5">
        <f>'CALC | Main Engine'!$B162</f>
        <v>155</v>
      </c>
      <c r="G162" s="27">
        <f>'CALC | Main Engine'!$C162</f>
        <v>214327.5</v>
      </c>
      <c r="H162" s="6">
        <f>'CALC | Main Engine'!$E162</f>
        <v>1</v>
      </c>
      <c r="I162" s="34">
        <f>IFERROR('CALC | Main Engine'!$F162*INDEX(MassUnitsTable[],MATCH($R$3,MassUnitsTable[Mass Units],0),2), "")</f>
        <v>1397.4</v>
      </c>
      <c r="J162" s="27">
        <f>IFERROR('CALC | Booster'!$F162*INDEX(MassUnitsTable[],MATCH($R$3,MassUnitsTable[Mass Units],0),2), "")</f>
        <v>0</v>
      </c>
      <c r="K162" s="32">
        <f t="shared" si="19"/>
        <v>1397.4</v>
      </c>
      <c r="L162" s="34">
        <f>IFERROR(('CALC | Main Engine'!N162+'CALC | Booster'!N162)*INDEX(MassUnitsTable[],MATCH($R$3,MassUnitsTable[Mass Units],0),2), "")</f>
        <v>1777.1580062500004</v>
      </c>
      <c r="M162" s="27">
        <f>IFERROR(('CALC | Main Engine'!O162+'CALC | Booster'!O162)*INDEX(MassUnitsTable[],MATCH($R$3,MassUnitsTable[Mass Units],0),2), "")</f>
        <v>0</v>
      </c>
      <c r="N162" s="27">
        <f>IFERROR(('CALC | Main Engine'!P162+'CALC | Booster'!P162)*INDEX(MassUnitsTable[],MATCH($R$3,MassUnitsTable[Mass Units],0),2), "")</f>
        <v>0</v>
      </c>
      <c r="O162" s="27">
        <f>IFERROR(('CALC | Main Engine'!Q162+'CALC | Booster'!Q162)*INDEX(MassUnitsTable[],MATCH($R$3,MassUnitsTable[Mass Units],0),2), "")</f>
        <v>0</v>
      </c>
      <c r="P162" s="27">
        <f>IFERROR(('CALC | Main Engine'!R162+'CALC | Booster'!R162)*INDEX(MassUnitsTable[],MATCH($R$3,MassUnitsTable[Mass Units],0),2), "")</f>
        <v>0</v>
      </c>
      <c r="Q162" s="27">
        <f>IFERROR(('CALC | Main Engine'!S162+'CALC | Booster'!S162)*INDEX(MassUnitsTable[],MATCH($R$3,MassUnitsTable[Mass Units],0),2), "")</f>
        <v>1.93790165500006E-6</v>
      </c>
      <c r="R162" s="32">
        <f>IFERROR(('CALC | Main Engine'!T162+'CALC | Booster'!T162)*INDEX(MassUnitsTable[],MATCH($R$3,MassUnitsTable[Mass Units],0),2), "")</f>
        <v>0</v>
      </c>
      <c r="S162" s="10"/>
    </row>
    <row r="163" spans="1:19" x14ac:dyDescent="0.25">
      <c r="A163" s="10"/>
      <c r="B163" s="4" t="str">
        <f t="shared" si="15"/>
        <v>STS-124</v>
      </c>
      <c r="C163" s="5" t="str">
        <f t="shared" si="16"/>
        <v>Space Shuttle</v>
      </c>
      <c r="D163" s="5" t="str">
        <f t="shared" si="17"/>
        <v>Launch</v>
      </c>
      <c r="E163" s="5">
        <f t="shared" si="18"/>
        <v>1</v>
      </c>
      <c r="F163" s="5">
        <f>'CALC | Main Engine'!$B163</f>
        <v>156</v>
      </c>
      <c r="G163" s="27">
        <f>'CALC | Main Engine'!$C163</f>
        <v>216005</v>
      </c>
      <c r="H163" s="6">
        <f>'CALC | Main Engine'!$E163</f>
        <v>1</v>
      </c>
      <c r="I163" s="34">
        <f>IFERROR('CALC | Main Engine'!$F163*INDEX(MassUnitsTable[],MATCH($R$3,MassUnitsTable[Mass Units],0),2), "")</f>
        <v>1397.4</v>
      </c>
      <c r="J163" s="27">
        <f>IFERROR('CALC | Booster'!$F163*INDEX(MassUnitsTable[],MATCH($R$3,MassUnitsTable[Mass Units],0),2), "")</f>
        <v>0</v>
      </c>
      <c r="K163" s="32">
        <f t="shared" si="19"/>
        <v>1397.4</v>
      </c>
      <c r="L163" s="34">
        <f>IFERROR(('CALC | Main Engine'!N163+'CALC | Booster'!N163)*INDEX(MassUnitsTable[],MATCH($R$3,MassUnitsTable[Mass Units],0),2), "")</f>
        <v>1777.1580062500004</v>
      </c>
      <c r="M163" s="27">
        <f>IFERROR(('CALC | Main Engine'!O163+'CALC | Booster'!O163)*INDEX(MassUnitsTable[],MATCH($R$3,MassUnitsTable[Mass Units],0),2), "")</f>
        <v>0</v>
      </c>
      <c r="N163" s="27">
        <f>IFERROR(('CALC | Main Engine'!P163+'CALC | Booster'!P163)*INDEX(MassUnitsTable[],MATCH($R$3,MassUnitsTable[Mass Units],0),2), "")</f>
        <v>0</v>
      </c>
      <c r="O163" s="27">
        <f>IFERROR(('CALC | Main Engine'!Q163+'CALC | Booster'!Q163)*INDEX(MassUnitsTable[],MATCH($R$3,MassUnitsTable[Mass Units],0),2), "")</f>
        <v>0</v>
      </c>
      <c r="P163" s="27">
        <f>IFERROR(('CALC | Main Engine'!R163+'CALC | Booster'!R163)*INDEX(MassUnitsTable[],MATCH($R$3,MassUnitsTable[Mass Units],0),2), "")</f>
        <v>0</v>
      </c>
      <c r="Q163" s="27">
        <f>IFERROR(('CALC | Main Engine'!S163+'CALC | Booster'!S163)*INDEX(MassUnitsTable[],MATCH($R$3,MassUnitsTable[Mass Units],0),2), "")</f>
        <v>1.6966695589303832E-6</v>
      </c>
      <c r="R163" s="32">
        <f>IFERROR(('CALC | Main Engine'!T163+'CALC | Booster'!T163)*INDEX(MassUnitsTable[],MATCH($R$3,MassUnitsTable[Mass Units],0),2), "")</f>
        <v>0</v>
      </c>
      <c r="S163" s="10"/>
    </row>
    <row r="164" spans="1:19" x14ac:dyDescent="0.25">
      <c r="A164" s="10"/>
      <c r="B164" s="4" t="str">
        <f t="shared" si="15"/>
        <v>STS-124</v>
      </c>
      <c r="C164" s="5" t="str">
        <f t="shared" si="16"/>
        <v>Space Shuttle</v>
      </c>
      <c r="D164" s="5" t="str">
        <f t="shared" si="17"/>
        <v>Launch</v>
      </c>
      <c r="E164" s="5">
        <f t="shared" si="18"/>
        <v>1</v>
      </c>
      <c r="F164" s="5">
        <f>'CALC | Main Engine'!$B164</f>
        <v>157</v>
      </c>
      <c r="G164" s="27">
        <f>'CALC | Main Engine'!$C164</f>
        <v>217672</v>
      </c>
      <c r="H164" s="6">
        <f>'CALC | Main Engine'!$E164</f>
        <v>1</v>
      </c>
      <c r="I164" s="34">
        <f>IFERROR('CALC | Main Engine'!$F164*INDEX(MassUnitsTable[],MATCH($R$3,MassUnitsTable[Mass Units],0),2), "")</f>
        <v>1397.4</v>
      </c>
      <c r="J164" s="27">
        <f>IFERROR('CALC | Booster'!$F164*INDEX(MassUnitsTable[],MATCH($R$3,MassUnitsTable[Mass Units],0),2), "")</f>
        <v>0</v>
      </c>
      <c r="K164" s="32">
        <f t="shared" si="19"/>
        <v>1397.4</v>
      </c>
      <c r="L164" s="34">
        <f>IFERROR(('CALC | Main Engine'!N164+'CALC | Booster'!N164)*INDEX(MassUnitsTable[],MATCH($R$3,MassUnitsTable[Mass Units],0),2), "")</f>
        <v>1777.1580062500004</v>
      </c>
      <c r="M164" s="27">
        <f>IFERROR(('CALC | Main Engine'!O164+'CALC | Booster'!O164)*INDEX(MassUnitsTable[],MATCH($R$3,MassUnitsTable[Mass Units],0),2), "")</f>
        <v>0</v>
      </c>
      <c r="N164" s="27">
        <f>IFERROR(('CALC | Main Engine'!P164+'CALC | Booster'!P164)*INDEX(MassUnitsTable[],MATCH($R$3,MassUnitsTable[Mass Units],0),2), "")</f>
        <v>0</v>
      </c>
      <c r="O164" s="27">
        <f>IFERROR(('CALC | Main Engine'!Q164+'CALC | Booster'!Q164)*INDEX(MassUnitsTable[],MATCH($R$3,MassUnitsTable[Mass Units],0),2), "")</f>
        <v>0</v>
      </c>
      <c r="P164" s="27">
        <f>IFERROR(('CALC | Main Engine'!R164+'CALC | Booster'!R164)*INDEX(MassUnitsTable[],MATCH($R$3,MassUnitsTable[Mass Units],0),2), "")</f>
        <v>0</v>
      </c>
      <c r="Q164" s="27">
        <f>IFERROR(('CALC | Main Engine'!S164+'CALC | Booster'!S164)*INDEX(MassUnitsTable[],MATCH($R$3,MassUnitsTable[Mass Units],0),2), "")</f>
        <v>1.4867028722028046E-6</v>
      </c>
      <c r="R164" s="32">
        <f>IFERROR(('CALC | Main Engine'!T164+'CALC | Booster'!T164)*INDEX(MassUnitsTable[],MATCH($R$3,MassUnitsTable[Mass Units],0),2), "")</f>
        <v>0</v>
      </c>
      <c r="S164" s="10"/>
    </row>
    <row r="165" spans="1:19" x14ac:dyDescent="0.25">
      <c r="A165" s="10"/>
      <c r="B165" s="4" t="str">
        <f t="shared" si="15"/>
        <v>STS-124</v>
      </c>
      <c r="C165" s="5" t="str">
        <f t="shared" si="16"/>
        <v>Space Shuttle</v>
      </c>
      <c r="D165" s="5" t="str">
        <f t="shared" si="17"/>
        <v>Launch</v>
      </c>
      <c r="E165" s="5">
        <f t="shared" si="18"/>
        <v>1</v>
      </c>
      <c r="F165" s="5">
        <f>'CALC | Main Engine'!$B165</f>
        <v>158</v>
      </c>
      <c r="G165" s="27">
        <f>'CALC | Main Engine'!$C165</f>
        <v>219328</v>
      </c>
      <c r="H165" s="6">
        <f>'CALC | Main Engine'!$E165</f>
        <v>1</v>
      </c>
      <c r="I165" s="34">
        <f>IFERROR('CALC | Main Engine'!$F165*INDEX(MassUnitsTable[],MATCH($R$3,MassUnitsTable[Mass Units],0),2), "")</f>
        <v>1397.4</v>
      </c>
      <c r="J165" s="27">
        <f>IFERROR('CALC | Booster'!$F165*INDEX(MassUnitsTable[],MATCH($R$3,MassUnitsTable[Mass Units],0),2), "")</f>
        <v>0</v>
      </c>
      <c r="K165" s="32">
        <f t="shared" si="19"/>
        <v>1397.4</v>
      </c>
      <c r="L165" s="34">
        <f>IFERROR(('CALC | Main Engine'!N165+'CALC | Booster'!N165)*INDEX(MassUnitsTable[],MATCH($R$3,MassUnitsTable[Mass Units],0),2), "")</f>
        <v>1777.1580062500004</v>
      </c>
      <c r="M165" s="27">
        <f>IFERROR(('CALC | Main Engine'!O165+'CALC | Booster'!O165)*INDEX(MassUnitsTable[],MATCH($R$3,MassUnitsTable[Mass Units],0),2), "")</f>
        <v>0</v>
      </c>
      <c r="N165" s="27">
        <f>IFERROR(('CALC | Main Engine'!P165+'CALC | Booster'!P165)*INDEX(MassUnitsTable[],MATCH($R$3,MassUnitsTable[Mass Units],0),2), "")</f>
        <v>0</v>
      </c>
      <c r="O165" s="27">
        <f>IFERROR(('CALC | Main Engine'!Q165+'CALC | Booster'!Q165)*INDEX(MassUnitsTable[],MATCH($R$3,MassUnitsTable[Mass Units],0),2), "")</f>
        <v>0</v>
      </c>
      <c r="P165" s="27">
        <f>IFERROR(('CALC | Main Engine'!R165+'CALC | Booster'!R165)*INDEX(MassUnitsTable[],MATCH($R$3,MassUnitsTable[Mass Units],0),2), "")</f>
        <v>0</v>
      </c>
      <c r="Q165" s="27">
        <f>IFERROR(('CALC | Main Engine'!S165+'CALC | Booster'!S165)*INDEX(MassUnitsTable[],MATCH($R$3,MassUnitsTable[Mass Units],0),2), "")</f>
        <v>1.3038561494325175E-6</v>
      </c>
      <c r="R165" s="32">
        <f>IFERROR(('CALC | Main Engine'!T165+'CALC | Booster'!T165)*INDEX(MassUnitsTable[],MATCH($R$3,MassUnitsTable[Mass Units],0),2), "")</f>
        <v>0</v>
      </c>
      <c r="S165" s="10"/>
    </row>
    <row r="166" spans="1:19" x14ac:dyDescent="0.25">
      <c r="A166" s="10"/>
      <c r="B166" s="4" t="str">
        <f t="shared" si="15"/>
        <v>STS-124</v>
      </c>
      <c r="C166" s="5" t="str">
        <f t="shared" si="16"/>
        <v>Space Shuttle</v>
      </c>
      <c r="D166" s="5" t="str">
        <f t="shared" si="17"/>
        <v>Launch</v>
      </c>
      <c r="E166" s="5">
        <f t="shared" si="18"/>
        <v>1</v>
      </c>
      <c r="F166" s="5">
        <f>'CALC | Main Engine'!$B166</f>
        <v>159</v>
      </c>
      <c r="G166" s="27">
        <f>'CALC | Main Engine'!$C166</f>
        <v>220972.5</v>
      </c>
      <c r="H166" s="6">
        <f>'CALC | Main Engine'!$E166</f>
        <v>1</v>
      </c>
      <c r="I166" s="34">
        <f>IFERROR('CALC | Main Engine'!$F166*INDEX(MassUnitsTable[],MATCH($R$3,MassUnitsTable[Mass Units],0),2), "")</f>
        <v>1397.4</v>
      </c>
      <c r="J166" s="27">
        <f>IFERROR('CALC | Booster'!$F166*INDEX(MassUnitsTable[],MATCH($R$3,MassUnitsTable[Mass Units],0),2), "")</f>
        <v>0</v>
      </c>
      <c r="K166" s="32">
        <f t="shared" si="19"/>
        <v>1397.4</v>
      </c>
      <c r="L166" s="34">
        <f>IFERROR(('CALC | Main Engine'!N166+'CALC | Booster'!N166)*INDEX(MassUnitsTable[],MATCH($R$3,MassUnitsTable[Mass Units],0),2), "")</f>
        <v>1777.1580062500004</v>
      </c>
      <c r="M166" s="27">
        <f>IFERROR(('CALC | Main Engine'!O166+'CALC | Booster'!O166)*INDEX(MassUnitsTable[],MATCH($R$3,MassUnitsTable[Mass Units],0),2), "")</f>
        <v>0</v>
      </c>
      <c r="N166" s="27">
        <f>IFERROR(('CALC | Main Engine'!P166+'CALC | Booster'!P166)*INDEX(MassUnitsTable[],MATCH($R$3,MassUnitsTable[Mass Units],0),2), "")</f>
        <v>0</v>
      </c>
      <c r="O166" s="27">
        <f>IFERROR(('CALC | Main Engine'!Q166+'CALC | Booster'!Q166)*INDEX(MassUnitsTable[],MATCH($R$3,MassUnitsTable[Mass Units],0),2), "")</f>
        <v>0</v>
      </c>
      <c r="P166" s="27">
        <f>IFERROR(('CALC | Main Engine'!R166+'CALC | Booster'!R166)*INDEX(MassUnitsTable[],MATCH($R$3,MassUnitsTable[Mass Units],0),2), "")</f>
        <v>0</v>
      </c>
      <c r="Q166" s="27">
        <f>IFERROR(('CALC | Main Engine'!S166+'CALC | Booster'!S166)*INDEX(MassUnitsTable[],MATCH($R$3,MassUnitsTable[Mass Units],0),2), "")</f>
        <v>1.1445399965749531E-6</v>
      </c>
      <c r="R166" s="32">
        <f>IFERROR(('CALC | Main Engine'!T166+'CALC | Booster'!T166)*INDEX(MassUnitsTable[],MATCH($R$3,MassUnitsTable[Mass Units],0),2), "")</f>
        <v>0</v>
      </c>
      <c r="S166" s="10"/>
    </row>
    <row r="167" spans="1:19" x14ac:dyDescent="0.25">
      <c r="A167" s="10"/>
      <c r="B167" s="4" t="str">
        <f t="shared" si="15"/>
        <v>STS-124</v>
      </c>
      <c r="C167" s="5" t="str">
        <f t="shared" si="16"/>
        <v>Space Shuttle</v>
      </c>
      <c r="D167" s="5" t="str">
        <f t="shared" si="17"/>
        <v>Launch</v>
      </c>
      <c r="E167" s="5">
        <f t="shared" si="18"/>
        <v>1</v>
      </c>
      <c r="F167" s="5">
        <f>'CALC | Main Engine'!$B167</f>
        <v>160</v>
      </c>
      <c r="G167" s="27">
        <f>'CALC | Main Engine'!$C167</f>
        <v>222605.5</v>
      </c>
      <c r="H167" s="6">
        <f>'CALC | Main Engine'!$E167</f>
        <v>1</v>
      </c>
      <c r="I167" s="34">
        <f>IFERROR('CALC | Main Engine'!$F167*INDEX(MassUnitsTable[],MATCH($R$3,MassUnitsTable[Mass Units],0),2), "")</f>
        <v>1397.4</v>
      </c>
      <c r="J167" s="27">
        <f>IFERROR('CALC | Booster'!$F167*INDEX(MassUnitsTable[],MATCH($R$3,MassUnitsTable[Mass Units],0),2), "")</f>
        <v>0</v>
      </c>
      <c r="K167" s="32">
        <f t="shared" si="19"/>
        <v>1397.4</v>
      </c>
      <c r="L167" s="34">
        <f>IFERROR(('CALC | Main Engine'!N167+'CALC | Booster'!N167)*INDEX(MassUnitsTable[],MATCH($R$3,MassUnitsTable[Mass Units],0),2), "")</f>
        <v>1777.1580062500004</v>
      </c>
      <c r="M167" s="27">
        <f>IFERROR(('CALC | Main Engine'!O167+'CALC | Booster'!O167)*INDEX(MassUnitsTable[],MATCH($R$3,MassUnitsTable[Mass Units],0),2), "")</f>
        <v>0</v>
      </c>
      <c r="N167" s="27">
        <f>IFERROR(('CALC | Main Engine'!P167+'CALC | Booster'!P167)*INDEX(MassUnitsTable[],MATCH($R$3,MassUnitsTable[Mass Units],0),2), "")</f>
        <v>0</v>
      </c>
      <c r="O167" s="27">
        <f>IFERROR(('CALC | Main Engine'!Q167+'CALC | Booster'!Q167)*INDEX(MassUnitsTable[],MATCH($R$3,MassUnitsTable[Mass Units],0),2), "")</f>
        <v>0</v>
      </c>
      <c r="P167" s="27">
        <f>IFERROR(('CALC | Main Engine'!R167+'CALC | Booster'!R167)*INDEX(MassUnitsTable[],MATCH($R$3,MassUnitsTable[Mass Units],0),2), "")</f>
        <v>0</v>
      </c>
      <c r="Q167" s="27">
        <f>IFERROR(('CALC | Main Engine'!S167+'CALC | Booster'!S167)*INDEX(MassUnitsTable[],MATCH($R$3,MassUnitsTable[Mass Units],0),2), "")</f>
        <v>1.0056064803818748E-6</v>
      </c>
      <c r="R167" s="32">
        <f>IFERROR(('CALC | Main Engine'!T167+'CALC | Booster'!T167)*INDEX(MassUnitsTable[],MATCH($R$3,MassUnitsTable[Mass Units],0),2), "")</f>
        <v>0</v>
      </c>
      <c r="S167" s="10"/>
    </row>
    <row r="168" spans="1:19" x14ac:dyDescent="0.25">
      <c r="A168" s="10"/>
      <c r="B168" s="4" t="str">
        <f t="shared" si="15"/>
        <v>STS-124</v>
      </c>
      <c r="C168" s="5" t="str">
        <f t="shared" si="16"/>
        <v>Space Shuttle</v>
      </c>
      <c r="D168" s="5" t="str">
        <f t="shared" si="17"/>
        <v>Launch</v>
      </c>
      <c r="E168" s="5">
        <f t="shared" si="18"/>
        <v>1</v>
      </c>
      <c r="F168" s="5">
        <f>'CALC | Main Engine'!$B168</f>
        <v>161</v>
      </c>
      <c r="G168" s="27">
        <f>'CALC | Main Engine'!$C168</f>
        <v>224227.5</v>
      </c>
      <c r="H168" s="6">
        <f>'CALC | Main Engine'!$E168</f>
        <v>1</v>
      </c>
      <c r="I168" s="34">
        <f>IFERROR('CALC | Main Engine'!$F168*INDEX(MassUnitsTable[],MATCH($R$3,MassUnitsTable[Mass Units],0),2), "")</f>
        <v>1397.4</v>
      </c>
      <c r="J168" s="27">
        <f>IFERROR('CALC | Booster'!$F168*INDEX(MassUnitsTable[],MATCH($R$3,MassUnitsTable[Mass Units],0),2), "")</f>
        <v>0</v>
      </c>
      <c r="K168" s="32">
        <f t="shared" si="19"/>
        <v>1397.4</v>
      </c>
      <c r="L168" s="34">
        <f>IFERROR(('CALC | Main Engine'!N168+'CALC | Booster'!N168)*INDEX(MassUnitsTable[],MATCH($R$3,MassUnitsTable[Mass Units],0),2), "")</f>
        <v>1777.1580062500004</v>
      </c>
      <c r="M168" s="27">
        <f>IFERROR(('CALC | Main Engine'!O168+'CALC | Booster'!O168)*INDEX(MassUnitsTable[],MATCH($R$3,MassUnitsTable[Mass Units],0),2), "")</f>
        <v>0</v>
      </c>
      <c r="N168" s="27">
        <f>IFERROR(('CALC | Main Engine'!P168+'CALC | Booster'!P168)*INDEX(MassUnitsTable[],MATCH($R$3,MassUnitsTable[Mass Units],0),2), "")</f>
        <v>0</v>
      </c>
      <c r="O168" s="27">
        <f>IFERROR(('CALC | Main Engine'!Q168+'CALC | Booster'!Q168)*INDEX(MassUnitsTable[],MATCH($R$3,MassUnitsTable[Mass Units],0),2), "")</f>
        <v>0</v>
      </c>
      <c r="P168" s="27">
        <f>IFERROR(('CALC | Main Engine'!R168+'CALC | Booster'!R168)*INDEX(MassUnitsTable[],MATCH($R$3,MassUnitsTable[Mass Units],0),2), "")</f>
        <v>0</v>
      </c>
      <c r="Q168" s="27">
        <f>IFERROR(('CALC | Main Engine'!S168+'CALC | Booster'!S168)*INDEX(MassUnitsTable[],MATCH($R$3,MassUnitsTable[Mass Units],0),2), "")</f>
        <v>8.8430837786906856E-7</v>
      </c>
      <c r="R168" s="32">
        <f>IFERROR(('CALC | Main Engine'!T168+'CALC | Booster'!T168)*INDEX(MassUnitsTable[],MATCH($R$3,MassUnitsTable[Mass Units],0),2), "")</f>
        <v>0</v>
      </c>
      <c r="S168" s="10"/>
    </row>
    <row r="169" spans="1:19" x14ac:dyDescent="0.25">
      <c r="A169" s="10"/>
      <c r="B169" s="4" t="str">
        <f t="shared" si="15"/>
        <v>STS-124</v>
      </c>
      <c r="C169" s="5" t="str">
        <f t="shared" si="16"/>
        <v>Space Shuttle</v>
      </c>
      <c r="D169" s="5" t="str">
        <f t="shared" si="17"/>
        <v>Launch</v>
      </c>
      <c r="E169" s="5">
        <f t="shared" si="18"/>
        <v>1</v>
      </c>
      <c r="F169" s="5">
        <f>'CALC | Main Engine'!$B169</f>
        <v>162</v>
      </c>
      <c r="G169" s="27">
        <f>'CALC | Main Engine'!$C169</f>
        <v>225838.5</v>
      </c>
      <c r="H169" s="6">
        <f>'CALC | Main Engine'!$E169</f>
        <v>1</v>
      </c>
      <c r="I169" s="34">
        <f>IFERROR('CALC | Main Engine'!$F169*INDEX(MassUnitsTable[],MATCH($R$3,MassUnitsTable[Mass Units],0),2), "")</f>
        <v>1397.4</v>
      </c>
      <c r="J169" s="27">
        <f>IFERROR('CALC | Booster'!$F169*INDEX(MassUnitsTable[],MATCH($R$3,MassUnitsTable[Mass Units],0),2), "")</f>
        <v>0</v>
      </c>
      <c r="K169" s="32">
        <f t="shared" si="19"/>
        <v>1397.4</v>
      </c>
      <c r="L169" s="34">
        <f>IFERROR(('CALC | Main Engine'!N169+'CALC | Booster'!N169)*INDEX(MassUnitsTable[],MATCH($R$3,MassUnitsTable[Mass Units],0),2), "")</f>
        <v>1777.1580062500004</v>
      </c>
      <c r="M169" s="27">
        <f>IFERROR(('CALC | Main Engine'!O169+'CALC | Booster'!O169)*INDEX(MassUnitsTable[],MATCH($R$3,MassUnitsTable[Mass Units],0),2), "")</f>
        <v>0</v>
      </c>
      <c r="N169" s="27">
        <f>IFERROR(('CALC | Main Engine'!P169+'CALC | Booster'!P169)*INDEX(MassUnitsTable[],MATCH($R$3,MassUnitsTable[Mass Units],0),2), "")</f>
        <v>0</v>
      </c>
      <c r="O169" s="27">
        <f>IFERROR(('CALC | Main Engine'!Q169+'CALC | Booster'!Q169)*INDEX(MassUnitsTable[],MATCH($R$3,MassUnitsTable[Mass Units],0),2), "")</f>
        <v>0</v>
      </c>
      <c r="P169" s="27">
        <f>IFERROR(('CALC | Main Engine'!R169+'CALC | Booster'!R169)*INDEX(MassUnitsTable[],MATCH($R$3,MassUnitsTable[Mass Units],0),2), "")</f>
        <v>0</v>
      </c>
      <c r="Q169" s="27">
        <f>IFERROR(('CALC | Main Engine'!S169+'CALC | Booster'!S169)*INDEX(MassUnitsTable[],MATCH($R$3,MassUnitsTable[Mass Units],0),2), "")</f>
        <v>7.7831966289561853E-7</v>
      </c>
      <c r="R169" s="32">
        <f>IFERROR(('CALC | Main Engine'!T169+'CALC | Booster'!T169)*INDEX(MassUnitsTable[],MATCH($R$3,MassUnitsTable[Mass Units],0),2), "")</f>
        <v>0</v>
      </c>
      <c r="S169" s="10"/>
    </row>
    <row r="170" spans="1:19" x14ac:dyDescent="0.25">
      <c r="A170" s="10"/>
      <c r="B170" s="4" t="str">
        <f t="shared" si="15"/>
        <v>STS-124</v>
      </c>
      <c r="C170" s="5" t="str">
        <f t="shared" si="16"/>
        <v>Space Shuttle</v>
      </c>
      <c r="D170" s="5" t="str">
        <f t="shared" si="17"/>
        <v>Launch</v>
      </c>
      <c r="E170" s="5">
        <f t="shared" si="18"/>
        <v>1</v>
      </c>
      <c r="F170" s="5">
        <f>'CALC | Main Engine'!$B170</f>
        <v>163</v>
      </c>
      <c r="G170" s="27">
        <f>'CALC | Main Engine'!$C170</f>
        <v>227438.5</v>
      </c>
      <c r="H170" s="6">
        <f>'CALC | Main Engine'!$E170</f>
        <v>1</v>
      </c>
      <c r="I170" s="34">
        <f>IFERROR('CALC | Main Engine'!$F170*INDEX(MassUnitsTable[],MATCH($R$3,MassUnitsTable[Mass Units],0),2), "")</f>
        <v>1397.4</v>
      </c>
      <c r="J170" s="27">
        <f>IFERROR('CALC | Booster'!$F170*INDEX(MassUnitsTable[],MATCH($R$3,MassUnitsTable[Mass Units],0),2), "")</f>
        <v>0</v>
      </c>
      <c r="K170" s="32">
        <f t="shared" si="19"/>
        <v>1397.4</v>
      </c>
      <c r="L170" s="34">
        <f>IFERROR(('CALC | Main Engine'!N170+'CALC | Booster'!N170)*INDEX(MassUnitsTable[],MATCH($R$3,MassUnitsTable[Mass Units],0),2), "")</f>
        <v>1777.1580062500004</v>
      </c>
      <c r="M170" s="27">
        <f>IFERROR(('CALC | Main Engine'!O170+'CALC | Booster'!O170)*INDEX(MassUnitsTable[],MATCH($R$3,MassUnitsTable[Mass Units],0),2), "")</f>
        <v>0</v>
      </c>
      <c r="N170" s="27">
        <f>IFERROR(('CALC | Main Engine'!P170+'CALC | Booster'!P170)*INDEX(MassUnitsTable[],MATCH($R$3,MassUnitsTable[Mass Units],0),2), "")</f>
        <v>0</v>
      </c>
      <c r="O170" s="27">
        <f>IFERROR(('CALC | Main Engine'!Q170+'CALC | Booster'!Q170)*INDEX(MassUnitsTable[],MATCH($R$3,MassUnitsTable[Mass Units],0),2), "")</f>
        <v>0</v>
      </c>
      <c r="P170" s="27">
        <f>IFERROR(('CALC | Main Engine'!R170+'CALC | Booster'!R170)*INDEX(MassUnitsTable[],MATCH($R$3,MassUnitsTable[Mass Units],0),2), "")</f>
        <v>0</v>
      </c>
      <c r="Q170" s="27">
        <f>IFERROR(('CALC | Main Engine'!S170+'CALC | Booster'!S170)*INDEX(MassUnitsTable[],MATCH($R$3,MassUnitsTable[Mass Units],0),2), "")</f>
        <v>6.856316413521702E-7</v>
      </c>
      <c r="R170" s="32">
        <f>IFERROR(('CALC | Main Engine'!T170+'CALC | Booster'!T170)*INDEX(MassUnitsTable[],MATCH($R$3,MassUnitsTable[Mass Units],0),2), "")</f>
        <v>0</v>
      </c>
      <c r="S170" s="10"/>
    </row>
    <row r="171" spans="1:19" x14ac:dyDescent="0.25">
      <c r="A171" s="10"/>
      <c r="B171" s="4" t="str">
        <f t="shared" si="15"/>
        <v>STS-124</v>
      </c>
      <c r="C171" s="5" t="str">
        <f t="shared" si="16"/>
        <v>Space Shuttle</v>
      </c>
      <c r="D171" s="5" t="str">
        <f t="shared" si="17"/>
        <v>Launch</v>
      </c>
      <c r="E171" s="5">
        <f t="shared" si="18"/>
        <v>1</v>
      </c>
      <c r="F171" s="5">
        <f>'CALC | Main Engine'!$B171</f>
        <v>164</v>
      </c>
      <c r="G171" s="27">
        <f>'CALC | Main Engine'!$C171</f>
        <v>229027.5</v>
      </c>
      <c r="H171" s="6">
        <f>'CALC | Main Engine'!$E171</f>
        <v>1</v>
      </c>
      <c r="I171" s="34">
        <f>IFERROR('CALC | Main Engine'!$F171*INDEX(MassUnitsTable[],MATCH($R$3,MassUnitsTable[Mass Units],0),2), "")</f>
        <v>1397.4</v>
      </c>
      <c r="J171" s="27">
        <f>IFERROR('CALC | Booster'!$F171*INDEX(MassUnitsTable[],MATCH($R$3,MassUnitsTable[Mass Units],0),2), "")</f>
        <v>0</v>
      </c>
      <c r="K171" s="32">
        <f t="shared" si="19"/>
        <v>1397.4</v>
      </c>
      <c r="L171" s="34">
        <f>IFERROR(('CALC | Main Engine'!N171+'CALC | Booster'!N171)*INDEX(MassUnitsTable[],MATCH($R$3,MassUnitsTable[Mass Units],0),2), "")</f>
        <v>1777.1580062500004</v>
      </c>
      <c r="M171" s="27">
        <f>IFERROR(('CALC | Main Engine'!O171+'CALC | Booster'!O171)*INDEX(MassUnitsTable[],MATCH($R$3,MassUnitsTable[Mass Units],0),2), "")</f>
        <v>0</v>
      </c>
      <c r="N171" s="27">
        <f>IFERROR(('CALC | Main Engine'!P171+'CALC | Booster'!P171)*INDEX(MassUnitsTable[],MATCH($R$3,MassUnitsTable[Mass Units],0),2), "")</f>
        <v>0</v>
      </c>
      <c r="O171" s="27">
        <f>IFERROR(('CALC | Main Engine'!Q171+'CALC | Booster'!Q171)*INDEX(MassUnitsTable[],MATCH($R$3,MassUnitsTable[Mass Units],0),2), "")</f>
        <v>0</v>
      </c>
      <c r="P171" s="27">
        <f>IFERROR(('CALC | Main Engine'!R171+'CALC | Booster'!R171)*INDEX(MassUnitsTable[],MATCH($R$3,MassUnitsTable[Mass Units],0),2), "")</f>
        <v>0</v>
      </c>
      <c r="Q171" s="27">
        <f>IFERROR(('CALC | Main Engine'!S171+'CALC | Booster'!S171)*INDEX(MassUnitsTable[],MATCH($R$3,MassUnitsTable[Mass Units],0),2), "")</f>
        <v>6.0450832734363367E-7</v>
      </c>
      <c r="R171" s="32">
        <f>IFERROR(('CALC | Main Engine'!T171+'CALC | Booster'!T171)*INDEX(MassUnitsTable[],MATCH($R$3,MassUnitsTable[Mass Units],0),2), "")</f>
        <v>0</v>
      </c>
      <c r="S171" s="10"/>
    </row>
    <row r="172" spans="1:19" x14ac:dyDescent="0.25">
      <c r="A172" s="10"/>
      <c r="B172" s="4" t="str">
        <f t="shared" si="15"/>
        <v>STS-124</v>
      </c>
      <c r="C172" s="5" t="str">
        <f t="shared" si="16"/>
        <v>Space Shuttle</v>
      </c>
      <c r="D172" s="5" t="str">
        <f t="shared" si="17"/>
        <v>Launch</v>
      </c>
      <c r="E172" s="5">
        <f t="shared" si="18"/>
        <v>1</v>
      </c>
      <c r="F172" s="5">
        <f>'CALC | Main Engine'!$B172</f>
        <v>165</v>
      </c>
      <c r="G172" s="27">
        <f>'CALC | Main Engine'!$C172</f>
        <v>230605</v>
      </c>
      <c r="H172" s="6">
        <f>'CALC | Main Engine'!$E172</f>
        <v>1</v>
      </c>
      <c r="I172" s="34">
        <f>IFERROR('CALC | Main Engine'!$F172*INDEX(MassUnitsTable[],MATCH($R$3,MassUnitsTable[Mass Units],0),2), "")</f>
        <v>1397.4</v>
      </c>
      <c r="J172" s="27">
        <f>IFERROR('CALC | Booster'!$F172*INDEX(MassUnitsTable[],MATCH($R$3,MassUnitsTable[Mass Units],0),2), "")</f>
        <v>0</v>
      </c>
      <c r="K172" s="32">
        <f t="shared" si="19"/>
        <v>1397.4</v>
      </c>
      <c r="L172" s="34">
        <f>IFERROR(('CALC | Main Engine'!N172+'CALC | Booster'!N172)*INDEX(MassUnitsTable[],MATCH($R$3,MassUnitsTable[Mass Units],0),2), "")</f>
        <v>1777.1580062500004</v>
      </c>
      <c r="M172" s="27">
        <f>IFERROR(('CALC | Main Engine'!O172+'CALC | Booster'!O172)*INDEX(MassUnitsTable[],MATCH($R$3,MassUnitsTable[Mass Units],0),2), "")</f>
        <v>0</v>
      </c>
      <c r="N172" s="27">
        <f>IFERROR(('CALC | Main Engine'!P172+'CALC | Booster'!P172)*INDEX(MassUnitsTable[],MATCH($R$3,MassUnitsTable[Mass Units],0),2), "")</f>
        <v>0</v>
      </c>
      <c r="O172" s="27">
        <f>IFERROR(('CALC | Main Engine'!Q172+'CALC | Booster'!Q172)*INDEX(MassUnitsTable[],MATCH($R$3,MassUnitsTable[Mass Units],0),2), "")</f>
        <v>0</v>
      </c>
      <c r="P172" s="27">
        <f>IFERROR(('CALC | Main Engine'!R172+'CALC | Booster'!R172)*INDEX(MassUnitsTable[],MATCH($R$3,MassUnitsTable[Mass Units],0),2), "")</f>
        <v>0</v>
      </c>
      <c r="Q172" s="27">
        <f>IFERROR(('CALC | Main Engine'!S172+'CALC | Booster'!S172)*INDEX(MassUnitsTable[],MATCH($R$3,MassUnitsTable[Mass Units],0),2), "")</f>
        <v>5.334694072168733E-7</v>
      </c>
      <c r="R172" s="32">
        <f>IFERROR(('CALC | Main Engine'!T172+'CALC | Booster'!T172)*INDEX(MassUnitsTable[],MATCH($R$3,MassUnitsTable[Mass Units],0),2), "")</f>
        <v>0</v>
      </c>
      <c r="S172" s="10"/>
    </row>
    <row r="173" spans="1:19" x14ac:dyDescent="0.25">
      <c r="A173" s="10"/>
      <c r="B173" s="4" t="str">
        <f t="shared" si="15"/>
        <v>STS-124</v>
      </c>
      <c r="C173" s="5" t="str">
        <f t="shared" si="16"/>
        <v>Space Shuttle</v>
      </c>
      <c r="D173" s="5" t="str">
        <f t="shared" si="17"/>
        <v>Launch</v>
      </c>
      <c r="E173" s="5">
        <f t="shared" si="18"/>
        <v>1</v>
      </c>
      <c r="F173" s="5">
        <f>'CALC | Main Engine'!$B173</f>
        <v>166</v>
      </c>
      <c r="G173" s="27">
        <f>'CALC | Main Engine'!$C173</f>
        <v>232171.5</v>
      </c>
      <c r="H173" s="6">
        <f>'CALC | Main Engine'!$E173</f>
        <v>1</v>
      </c>
      <c r="I173" s="34">
        <f>IFERROR('CALC | Main Engine'!$F173*INDEX(MassUnitsTable[],MATCH($R$3,MassUnitsTable[Mass Units],0),2), "")</f>
        <v>1397.4</v>
      </c>
      <c r="J173" s="27">
        <f>IFERROR('CALC | Booster'!$F173*INDEX(MassUnitsTable[],MATCH($R$3,MassUnitsTable[Mass Units],0),2), "")</f>
        <v>0</v>
      </c>
      <c r="K173" s="32">
        <f t="shared" si="19"/>
        <v>1397.4</v>
      </c>
      <c r="L173" s="34">
        <f>IFERROR(('CALC | Main Engine'!N173+'CALC | Booster'!N173)*INDEX(MassUnitsTable[],MATCH($R$3,MassUnitsTable[Mass Units],0),2), "")</f>
        <v>1777.1580062500004</v>
      </c>
      <c r="M173" s="27">
        <f>IFERROR(('CALC | Main Engine'!O173+'CALC | Booster'!O173)*INDEX(MassUnitsTable[],MATCH($R$3,MassUnitsTable[Mass Units],0),2), "")</f>
        <v>0</v>
      </c>
      <c r="N173" s="27">
        <f>IFERROR(('CALC | Main Engine'!P173+'CALC | Booster'!P173)*INDEX(MassUnitsTable[],MATCH($R$3,MassUnitsTable[Mass Units],0),2), "")</f>
        <v>0</v>
      </c>
      <c r="O173" s="27">
        <f>IFERROR(('CALC | Main Engine'!Q173+'CALC | Booster'!Q173)*INDEX(MassUnitsTable[],MATCH($R$3,MassUnitsTable[Mass Units],0),2), "")</f>
        <v>0</v>
      </c>
      <c r="P173" s="27">
        <f>IFERROR(('CALC | Main Engine'!R173+'CALC | Booster'!R173)*INDEX(MassUnitsTable[],MATCH($R$3,MassUnitsTable[Mass Units],0),2), "")</f>
        <v>0</v>
      </c>
      <c r="Q173" s="27">
        <f>IFERROR(('CALC | Main Engine'!S173+'CALC | Booster'!S173)*INDEX(MassUnitsTable[],MATCH($R$3,MassUnitsTable[Mass Units],0),2), "")</f>
        <v>4.7118921021450185E-7</v>
      </c>
      <c r="R173" s="32">
        <f>IFERROR(('CALC | Main Engine'!T173+'CALC | Booster'!T173)*INDEX(MassUnitsTable[],MATCH($R$3,MassUnitsTable[Mass Units],0),2), "")</f>
        <v>0</v>
      </c>
      <c r="S173" s="10"/>
    </row>
    <row r="174" spans="1:19" x14ac:dyDescent="0.25">
      <c r="A174" s="10"/>
      <c r="B174" s="4" t="str">
        <f t="shared" si="15"/>
        <v>STS-124</v>
      </c>
      <c r="C174" s="5" t="str">
        <f t="shared" si="16"/>
        <v>Space Shuttle</v>
      </c>
      <c r="D174" s="5" t="str">
        <f t="shared" si="17"/>
        <v>Launch</v>
      </c>
      <c r="E174" s="5">
        <f t="shared" si="18"/>
        <v>1</v>
      </c>
      <c r="F174" s="5">
        <f>'CALC | Main Engine'!$B174</f>
        <v>167</v>
      </c>
      <c r="G174" s="27">
        <f>'CALC | Main Engine'!$C174</f>
        <v>233727</v>
      </c>
      <c r="H174" s="6">
        <f>'CALC | Main Engine'!$E174</f>
        <v>1</v>
      </c>
      <c r="I174" s="34">
        <f>IFERROR('CALC | Main Engine'!$F174*INDEX(MassUnitsTable[],MATCH($R$3,MassUnitsTable[Mass Units],0),2), "")</f>
        <v>1397.4</v>
      </c>
      <c r="J174" s="27">
        <f>IFERROR('CALC | Booster'!$F174*INDEX(MassUnitsTable[],MATCH($R$3,MassUnitsTable[Mass Units],0),2), "")</f>
        <v>0</v>
      </c>
      <c r="K174" s="32">
        <f t="shared" si="19"/>
        <v>1397.4</v>
      </c>
      <c r="L174" s="34">
        <f>IFERROR(('CALC | Main Engine'!N174+'CALC | Booster'!N174)*INDEX(MassUnitsTable[],MATCH($R$3,MassUnitsTable[Mass Units],0),2), "")</f>
        <v>1777.1580062500004</v>
      </c>
      <c r="M174" s="27">
        <f>IFERROR(('CALC | Main Engine'!O174+'CALC | Booster'!O174)*INDEX(MassUnitsTable[],MATCH($R$3,MassUnitsTable[Mass Units],0),2), "")</f>
        <v>0</v>
      </c>
      <c r="N174" s="27">
        <f>IFERROR(('CALC | Main Engine'!P174+'CALC | Booster'!P174)*INDEX(MassUnitsTable[],MATCH($R$3,MassUnitsTable[Mass Units],0),2), "")</f>
        <v>0</v>
      </c>
      <c r="O174" s="27">
        <f>IFERROR(('CALC | Main Engine'!Q174+'CALC | Booster'!Q174)*INDEX(MassUnitsTable[],MATCH($R$3,MassUnitsTable[Mass Units],0),2), "")</f>
        <v>0</v>
      </c>
      <c r="P174" s="27">
        <f>IFERROR(('CALC | Main Engine'!R174+'CALC | Booster'!R174)*INDEX(MassUnitsTable[],MATCH($R$3,MassUnitsTable[Mass Units],0),2), "")</f>
        <v>0</v>
      </c>
      <c r="Q174" s="27">
        <f>IFERROR(('CALC | Main Engine'!S174+'CALC | Booster'!S174)*INDEX(MassUnitsTable[],MATCH($R$3,MassUnitsTable[Mass Units],0),2), "")</f>
        <v>4.1654290501766974E-7</v>
      </c>
      <c r="R174" s="32">
        <f>IFERROR(('CALC | Main Engine'!T174+'CALC | Booster'!T174)*INDEX(MassUnitsTable[],MATCH($R$3,MassUnitsTable[Mass Units],0),2), "")</f>
        <v>0</v>
      </c>
      <c r="S174" s="10"/>
    </row>
    <row r="175" spans="1:19" x14ac:dyDescent="0.25">
      <c r="A175" s="10"/>
      <c r="B175" s="4" t="str">
        <f t="shared" si="15"/>
        <v>STS-124</v>
      </c>
      <c r="C175" s="5" t="str">
        <f t="shared" si="16"/>
        <v>Space Shuttle</v>
      </c>
      <c r="D175" s="5" t="str">
        <f t="shared" si="17"/>
        <v>Launch</v>
      </c>
      <c r="E175" s="5">
        <f t="shared" si="18"/>
        <v>1</v>
      </c>
      <c r="F175" s="5">
        <f>'CALC | Main Engine'!$B175</f>
        <v>168</v>
      </c>
      <c r="G175" s="27">
        <f>'CALC | Main Engine'!$C175</f>
        <v>235271.5</v>
      </c>
      <c r="H175" s="6">
        <f>'CALC | Main Engine'!$E175</f>
        <v>1</v>
      </c>
      <c r="I175" s="34">
        <f>IFERROR('CALC | Main Engine'!$F175*INDEX(MassUnitsTable[],MATCH($R$3,MassUnitsTable[Mass Units],0),2), "")</f>
        <v>1397.4</v>
      </c>
      <c r="J175" s="27">
        <f>IFERROR('CALC | Booster'!$F175*INDEX(MassUnitsTable[],MATCH($R$3,MassUnitsTable[Mass Units],0),2), "")</f>
        <v>0</v>
      </c>
      <c r="K175" s="32">
        <f t="shared" si="19"/>
        <v>1397.4</v>
      </c>
      <c r="L175" s="34">
        <f>IFERROR(('CALC | Main Engine'!N175+'CALC | Booster'!N175)*INDEX(MassUnitsTable[],MATCH($R$3,MassUnitsTable[Mass Units],0),2), "")</f>
        <v>1777.1580062500004</v>
      </c>
      <c r="M175" s="27">
        <f>IFERROR(('CALC | Main Engine'!O175+'CALC | Booster'!O175)*INDEX(MassUnitsTable[],MATCH($R$3,MassUnitsTable[Mass Units],0),2), "")</f>
        <v>0</v>
      </c>
      <c r="N175" s="27">
        <f>IFERROR(('CALC | Main Engine'!P175+'CALC | Booster'!P175)*INDEX(MassUnitsTable[],MATCH($R$3,MassUnitsTable[Mass Units],0),2), "")</f>
        <v>0</v>
      </c>
      <c r="O175" s="27">
        <f>IFERROR(('CALC | Main Engine'!Q175+'CALC | Booster'!Q175)*INDEX(MassUnitsTable[],MATCH($R$3,MassUnitsTable[Mass Units],0),2), "")</f>
        <v>0</v>
      </c>
      <c r="P175" s="27">
        <f>IFERROR(('CALC | Main Engine'!R175+'CALC | Booster'!R175)*INDEX(MassUnitsTable[],MATCH($R$3,MassUnitsTable[Mass Units],0),2), "")</f>
        <v>0</v>
      </c>
      <c r="Q175" s="27">
        <f>IFERROR(('CALC | Main Engine'!S175+'CALC | Booster'!S175)*INDEX(MassUnitsTable[],MATCH($R$3,MassUnitsTable[Mass Units],0),2), "")</f>
        <v>3.6855536093552202E-7</v>
      </c>
      <c r="R175" s="32">
        <f>IFERROR(('CALC | Main Engine'!T175+'CALC | Booster'!T175)*INDEX(MassUnitsTable[],MATCH($R$3,MassUnitsTable[Mass Units],0),2), "")</f>
        <v>0</v>
      </c>
      <c r="S175" s="10"/>
    </row>
    <row r="176" spans="1:19" x14ac:dyDescent="0.25">
      <c r="A176" s="10"/>
      <c r="B176" s="4" t="str">
        <f t="shared" si="15"/>
        <v>STS-124</v>
      </c>
      <c r="C176" s="5" t="str">
        <f t="shared" si="16"/>
        <v>Space Shuttle</v>
      </c>
      <c r="D176" s="5" t="str">
        <f t="shared" si="17"/>
        <v>Launch</v>
      </c>
      <c r="E176" s="5">
        <f t="shared" si="18"/>
        <v>1</v>
      </c>
      <c r="F176" s="5">
        <f>'CALC | Main Engine'!$B176</f>
        <v>169</v>
      </c>
      <c r="G176" s="27">
        <f>'CALC | Main Engine'!$C176</f>
        <v>236805.5</v>
      </c>
      <c r="H176" s="6">
        <f>'CALC | Main Engine'!$E176</f>
        <v>1</v>
      </c>
      <c r="I176" s="34">
        <f>IFERROR('CALC | Main Engine'!$F176*INDEX(MassUnitsTable[],MATCH($R$3,MassUnitsTable[Mass Units],0),2), "")</f>
        <v>1397.4</v>
      </c>
      <c r="J176" s="27">
        <f>IFERROR('CALC | Booster'!$F176*INDEX(MassUnitsTable[],MATCH($R$3,MassUnitsTable[Mass Units],0),2), "")</f>
        <v>0</v>
      </c>
      <c r="K176" s="32">
        <f t="shared" si="19"/>
        <v>1397.4</v>
      </c>
      <c r="L176" s="34">
        <f>IFERROR(('CALC | Main Engine'!N176+'CALC | Booster'!N176)*INDEX(MassUnitsTable[],MATCH($R$3,MassUnitsTable[Mass Units],0),2), "")</f>
        <v>1777.1580062500004</v>
      </c>
      <c r="M176" s="27">
        <f>IFERROR(('CALC | Main Engine'!O176+'CALC | Booster'!O176)*INDEX(MassUnitsTable[],MATCH($R$3,MassUnitsTable[Mass Units],0),2), "")</f>
        <v>0</v>
      </c>
      <c r="N176" s="27">
        <f>IFERROR(('CALC | Main Engine'!P176+'CALC | Booster'!P176)*INDEX(MassUnitsTable[],MATCH($R$3,MassUnitsTable[Mass Units],0),2), "")</f>
        <v>0</v>
      </c>
      <c r="O176" s="27">
        <f>IFERROR(('CALC | Main Engine'!Q176+'CALC | Booster'!Q176)*INDEX(MassUnitsTable[],MATCH($R$3,MassUnitsTable[Mass Units],0),2), "")</f>
        <v>0</v>
      </c>
      <c r="P176" s="27">
        <f>IFERROR(('CALC | Main Engine'!R176+'CALC | Booster'!R176)*INDEX(MassUnitsTable[],MATCH($R$3,MassUnitsTable[Mass Units],0),2), "")</f>
        <v>0</v>
      </c>
      <c r="Q176" s="27">
        <f>IFERROR(('CALC | Main Engine'!S176+'CALC | Booster'!S176)*INDEX(MassUnitsTable[],MATCH($R$3,MassUnitsTable[Mass Units],0),2), "")</f>
        <v>3.2636764833246591E-7</v>
      </c>
      <c r="R176" s="32">
        <f>IFERROR(('CALC | Main Engine'!T176+'CALC | Booster'!T176)*INDEX(MassUnitsTable[],MATCH($R$3,MassUnitsTable[Mass Units],0),2), "")</f>
        <v>0</v>
      </c>
      <c r="S176" s="10"/>
    </row>
    <row r="177" spans="1:19" x14ac:dyDescent="0.25">
      <c r="A177" s="10"/>
      <c r="B177" s="4" t="str">
        <f t="shared" si="15"/>
        <v>STS-124</v>
      </c>
      <c r="C177" s="5" t="str">
        <f t="shared" si="16"/>
        <v>Space Shuttle</v>
      </c>
      <c r="D177" s="5" t="str">
        <f t="shared" si="17"/>
        <v>Launch</v>
      </c>
      <c r="E177" s="5">
        <f t="shared" si="18"/>
        <v>1</v>
      </c>
      <c r="F177" s="5">
        <f>'CALC | Main Engine'!$B177</f>
        <v>170</v>
      </c>
      <c r="G177" s="27">
        <f>'CALC | Main Engine'!$C177</f>
        <v>238328.5</v>
      </c>
      <c r="H177" s="6">
        <f>'CALC | Main Engine'!$E177</f>
        <v>1</v>
      </c>
      <c r="I177" s="34">
        <f>IFERROR('CALC | Main Engine'!$F177*INDEX(MassUnitsTable[],MATCH($R$3,MassUnitsTable[Mass Units],0),2), "")</f>
        <v>1397.4</v>
      </c>
      <c r="J177" s="27">
        <f>IFERROR('CALC | Booster'!$F177*INDEX(MassUnitsTable[],MATCH($R$3,MassUnitsTable[Mass Units],0),2), "")</f>
        <v>0</v>
      </c>
      <c r="K177" s="32">
        <f t="shared" si="19"/>
        <v>1397.4</v>
      </c>
      <c r="L177" s="34">
        <f>IFERROR(('CALC | Main Engine'!N177+'CALC | Booster'!N177)*INDEX(MassUnitsTable[],MATCH($R$3,MassUnitsTable[Mass Units],0),2), "")</f>
        <v>1777.1580062500004</v>
      </c>
      <c r="M177" s="27">
        <f>IFERROR(('CALC | Main Engine'!O177+'CALC | Booster'!O177)*INDEX(MassUnitsTable[],MATCH($R$3,MassUnitsTable[Mass Units],0),2), "")</f>
        <v>0</v>
      </c>
      <c r="N177" s="27">
        <f>IFERROR(('CALC | Main Engine'!P177+'CALC | Booster'!P177)*INDEX(MassUnitsTable[],MATCH($R$3,MassUnitsTable[Mass Units],0),2), "")</f>
        <v>0</v>
      </c>
      <c r="O177" s="27">
        <f>IFERROR(('CALC | Main Engine'!Q177+'CALC | Booster'!Q177)*INDEX(MassUnitsTable[],MATCH($R$3,MassUnitsTable[Mass Units],0),2), "")</f>
        <v>0</v>
      </c>
      <c r="P177" s="27">
        <f>IFERROR(('CALC | Main Engine'!R177+'CALC | Booster'!R177)*INDEX(MassUnitsTable[],MATCH($R$3,MassUnitsTable[Mass Units],0),2), "")</f>
        <v>0</v>
      </c>
      <c r="Q177" s="27">
        <f>IFERROR(('CALC | Main Engine'!S177+'CALC | Booster'!S177)*INDEX(MassUnitsTable[],MATCH($R$3,MassUnitsTable[Mass Units],0),2), "")</f>
        <v>2.8926111651784578E-7</v>
      </c>
      <c r="R177" s="32">
        <f>IFERROR(('CALC | Main Engine'!T177+'CALC | Booster'!T177)*INDEX(MassUnitsTable[],MATCH($R$3,MassUnitsTable[Mass Units],0),2), "")</f>
        <v>0</v>
      </c>
      <c r="S177" s="10"/>
    </row>
    <row r="178" spans="1:19" x14ac:dyDescent="0.25">
      <c r="A178" s="10"/>
      <c r="B178" s="4" t="str">
        <f t="shared" si="15"/>
        <v>STS-124</v>
      </c>
      <c r="C178" s="5" t="str">
        <f t="shared" si="16"/>
        <v>Space Shuttle</v>
      </c>
      <c r="D178" s="5" t="str">
        <f t="shared" si="17"/>
        <v>Launch</v>
      </c>
      <c r="E178" s="5">
        <f t="shared" si="18"/>
        <v>1</v>
      </c>
      <c r="F178" s="5">
        <f>'CALC | Main Engine'!$B178</f>
        <v>171</v>
      </c>
      <c r="G178" s="27">
        <f>'CALC | Main Engine'!$C178</f>
        <v>240213.75</v>
      </c>
      <c r="H178" s="6">
        <f>'CALC | Main Engine'!$E178</f>
        <v>1</v>
      </c>
      <c r="I178" s="34">
        <f>IFERROR('CALC | Main Engine'!$F178*INDEX(MassUnitsTable[],MATCH($R$3,MassUnitsTable[Mass Units],0),2), "")</f>
        <v>1397.4</v>
      </c>
      <c r="J178" s="27">
        <f>IFERROR('CALC | Booster'!$F178*INDEX(MassUnitsTable[],MATCH($R$3,MassUnitsTable[Mass Units],0),2), "")</f>
        <v>0</v>
      </c>
      <c r="K178" s="32">
        <f t="shared" si="19"/>
        <v>1397.4</v>
      </c>
      <c r="L178" s="34">
        <f>IFERROR(('CALC | Main Engine'!N178+'CALC | Booster'!N178)*INDEX(MassUnitsTable[],MATCH($R$3,MassUnitsTable[Mass Units],0),2), "")</f>
        <v>1777.1580062500004</v>
      </c>
      <c r="M178" s="27">
        <f>IFERROR(('CALC | Main Engine'!O178+'CALC | Booster'!O178)*INDEX(MassUnitsTable[],MATCH($R$3,MassUnitsTable[Mass Units],0),2), "")</f>
        <v>0</v>
      </c>
      <c r="N178" s="27">
        <f>IFERROR(('CALC | Main Engine'!P178+'CALC | Booster'!P178)*INDEX(MassUnitsTable[],MATCH($R$3,MassUnitsTable[Mass Units],0),2), "")</f>
        <v>0</v>
      </c>
      <c r="O178" s="27">
        <f>IFERROR(('CALC | Main Engine'!Q178+'CALC | Booster'!Q178)*INDEX(MassUnitsTable[],MATCH($R$3,MassUnitsTable[Mass Units],0),2), "")</f>
        <v>0</v>
      </c>
      <c r="P178" s="27">
        <f>IFERROR(('CALC | Main Engine'!R178+'CALC | Booster'!R178)*INDEX(MassUnitsTable[],MATCH($R$3,MassUnitsTable[Mass Units],0),2), "")</f>
        <v>0</v>
      </c>
      <c r="Q178" s="27">
        <f>IFERROR(('CALC | Main Engine'!S178+'CALC | Booster'!S178)*INDEX(MassUnitsTable[],MATCH($R$3,MassUnitsTable[Mass Units],0),2), "")</f>
        <v>2.4911820571054783E-7</v>
      </c>
      <c r="R178" s="32">
        <f>IFERROR(('CALC | Main Engine'!T178+'CALC | Booster'!T178)*INDEX(MassUnitsTable[],MATCH($R$3,MassUnitsTable[Mass Units],0),2), "")</f>
        <v>0</v>
      </c>
      <c r="S178" s="10"/>
    </row>
    <row r="179" spans="1:19" x14ac:dyDescent="0.25">
      <c r="A179" s="10"/>
      <c r="B179" s="4" t="str">
        <f t="shared" si="15"/>
        <v>STS-124</v>
      </c>
      <c r="C179" s="5" t="str">
        <f t="shared" si="16"/>
        <v>Space Shuttle</v>
      </c>
      <c r="D179" s="5" t="str">
        <f t="shared" si="17"/>
        <v>Launch</v>
      </c>
      <c r="E179" s="5">
        <f t="shared" si="18"/>
        <v>1</v>
      </c>
      <c r="F179" s="5">
        <f>'CALC | Main Engine'!$B179</f>
        <v>172</v>
      </c>
      <c r="G179" s="27">
        <f>'CALC | Main Engine'!$C179</f>
        <v>242456.25</v>
      </c>
      <c r="H179" s="6">
        <f>'CALC | Main Engine'!$E179</f>
        <v>1</v>
      </c>
      <c r="I179" s="34">
        <f>IFERROR('CALC | Main Engine'!$F179*INDEX(MassUnitsTable[],MATCH($R$3,MassUnitsTable[Mass Units],0),2), "")</f>
        <v>1397.4</v>
      </c>
      <c r="J179" s="27">
        <f>IFERROR('CALC | Booster'!$F179*INDEX(MassUnitsTable[],MATCH($R$3,MassUnitsTable[Mass Units],0),2), "")</f>
        <v>0</v>
      </c>
      <c r="K179" s="32">
        <f t="shared" si="19"/>
        <v>1397.4</v>
      </c>
      <c r="L179" s="34">
        <f>IFERROR(('CALC | Main Engine'!N179+'CALC | Booster'!N179)*INDEX(MassUnitsTable[],MATCH($R$3,MassUnitsTable[Mass Units],0),2), "")</f>
        <v>1777.1580062500004</v>
      </c>
      <c r="M179" s="27">
        <f>IFERROR(('CALC | Main Engine'!O179+'CALC | Booster'!O179)*INDEX(MassUnitsTable[],MATCH($R$3,MassUnitsTable[Mass Units],0),2), "")</f>
        <v>0</v>
      </c>
      <c r="N179" s="27">
        <f>IFERROR(('CALC | Main Engine'!P179+'CALC | Booster'!P179)*INDEX(MassUnitsTable[],MATCH($R$3,MassUnitsTable[Mass Units],0),2), "")</f>
        <v>0</v>
      </c>
      <c r="O179" s="27">
        <f>IFERROR(('CALC | Main Engine'!Q179+'CALC | Booster'!Q179)*INDEX(MassUnitsTable[],MATCH($R$3,MassUnitsTable[Mass Units],0),2), "")</f>
        <v>0</v>
      </c>
      <c r="P179" s="27">
        <f>IFERROR(('CALC | Main Engine'!R179+'CALC | Booster'!R179)*INDEX(MassUnitsTable[],MATCH($R$3,MassUnitsTable[Mass Units],0),2), "")</f>
        <v>0</v>
      </c>
      <c r="Q179" s="27">
        <f>IFERROR(('CALC | Main Engine'!S179+'CALC | Booster'!S179)*INDEX(MassUnitsTable[],MATCH($R$3,MassUnitsTable[Mass Units],0),2), "")</f>
        <v>2.0855730874324381E-7</v>
      </c>
      <c r="R179" s="32">
        <f>IFERROR(('CALC | Main Engine'!T179+'CALC | Booster'!T179)*INDEX(MassUnitsTable[],MATCH($R$3,MassUnitsTable[Mass Units],0),2), "")</f>
        <v>0</v>
      </c>
      <c r="S179" s="10"/>
    </row>
    <row r="180" spans="1:19" x14ac:dyDescent="0.25">
      <c r="A180" s="10"/>
      <c r="B180" s="4" t="str">
        <f t="shared" si="15"/>
        <v>STS-124</v>
      </c>
      <c r="C180" s="5" t="str">
        <f t="shared" si="16"/>
        <v>Space Shuttle</v>
      </c>
      <c r="D180" s="5" t="str">
        <f t="shared" si="17"/>
        <v>Launch</v>
      </c>
      <c r="E180" s="5">
        <f t="shared" si="18"/>
        <v>1</v>
      </c>
      <c r="F180" s="5">
        <f>'CALC | Main Engine'!$B180</f>
        <v>173</v>
      </c>
      <c r="G180" s="27">
        <f>'CALC | Main Engine'!$C180</f>
        <v>244309</v>
      </c>
      <c r="H180" s="6">
        <f>'CALC | Main Engine'!$E180</f>
        <v>1</v>
      </c>
      <c r="I180" s="34">
        <f>IFERROR('CALC | Main Engine'!$F180*INDEX(MassUnitsTable[],MATCH($R$3,MassUnitsTable[Mass Units],0),2), "")</f>
        <v>1397.4</v>
      </c>
      <c r="J180" s="27">
        <f>IFERROR('CALC | Booster'!$F180*INDEX(MassUnitsTable[],MATCH($R$3,MassUnitsTable[Mass Units],0),2), "")</f>
        <v>0</v>
      </c>
      <c r="K180" s="32">
        <f t="shared" si="19"/>
        <v>1397.4</v>
      </c>
      <c r="L180" s="34">
        <f>IFERROR(('CALC | Main Engine'!N180+'CALC | Booster'!N180)*INDEX(MassUnitsTable[],MATCH($R$3,MassUnitsTable[Mass Units],0),2), "")</f>
        <v>1777.1580062500004</v>
      </c>
      <c r="M180" s="27">
        <f>IFERROR(('CALC | Main Engine'!O180+'CALC | Booster'!O180)*INDEX(MassUnitsTable[],MATCH($R$3,MassUnitsTable[Mass Units],0),2), "")</f>
        <v>0</v>
      </c>
      <c r="N180" s="27">
        <f>IFERROR(('CALC | Main Engine'!P180+'CALC | Booster'!P180)*INDEX(MassUnitsTable[],MATCH($R$3,MassUnitsTable[Mass Units],0),2), "")</f>
        <v>0</v>
      </c>
      <c r="O180" s="27">
        <f>IFERROR(('CALC | Main Engine'!Q180+'CALC | Booster'!Q180)*INDEX(MassUnitsTable[],MATCH($R$3,MassUnitsTable[Mass Units],0),2), "")</f>
        <v>0</v>
      </c>
      <c r="P180" s="27">
        <f>IFERROR(('CALC | Main Engine'!R180+'CALC | Booster'!R180)*INDEX(MassUnitsTable[],MATCH($R$3,MassUnitsTable[Mass Units],0),2), "")</f>
        <v>0</v>
      </c>
      <c r="Q180" s="27">
        <f>IFERROR(('CALC | Main Engine'!S180+'CALC | Booster'!S180)*INDEX(MassUnitsTable[],MATCH($R$3,MassUnitsTable[Mass Units],0),2), "")</f>
        <v>1.8007746754387639E-7</v>
      </c>
      <c r="R180" s="32">
        <f>IFERROR(('CALC | Main Engine'!T180+'CALC | Booster'!T180)*INDEX(MassUnitsTable[],MATCH($R$3,MassUnitsTable[Mass Units],0),2), "")</f>
        <v>0</v>
      </c>
      <c r="S180" s="10"/>
    </row>
    <row r="181" spans="1:19" x14ac:dyDescent="0.25">
      <c r="A181" s="10"/>
      <c r="B181" s="4" t="str">
        <f t="shared" si="15"/>
        <v>STS-124</v>
      </c>
      <c r="C181" s="5" t="str">
        <f t="shared" si="16"/>
        <v>Space Shuttle</v>
      </c>
      <c r="D181" s="5" t="str">
        <f t="shared" si="17"/>
        <v>Launch</v>
      </c>
      <c r="E181" s="5">
        <f t="shared" si="18"/>
        <v>1</v>
      </c>
      <c r="F181" s="5">
        <f>'CALC | Main Engine'!$B181</f>
        <v>174</v>
      </c>
      <c r="G181" s="27">
        <f>'CALC | Main Engine'!$C181</f>
        <v>245777</v>
      </c>
      <c r="H181" s="6">
        <f>'CALC | Main Engine'!$E181</f>
        <v>1</v>
      </c>
      <c r="I181" s="34">
        <f>IFERROR('CALC | Main Engine'!$F181*INDEX(MassUnitsTable[],MATCH($R$3,MassUnitsTable[Mass Units],0),2), "")</f>
        <v>1397.4</v>
      </c>
      <c r="J181" s="27">
        <f>IFERROR('CALC | Booster'!$F181*INDEX(MassUnitsTable[],MATCH($R$3,MassUnitsTable[Mass Units],0),2), "")</f>
        <v>0</v>
      </c>
      <c r="K181" s="32">
        <f t="shared" si="19"/>
        <v>1397.4</v>
      </c>
      <c r="L181" s="34">
        <f>IFERROR(('CALC | Main Engine'!N181+'CALC | Booster'!N181)*INDEX(MassUnitsTable[],MATCH($R$3,MassUnitsTable[Mass Units],0),2), "")</f>
        <v>1777.1580062500004</v>
      </c>
      <c r="M181" s="27">
        <f>IFERROR(('CALC | Main Engine'!O181+'CALC | Booster'!O181)*INDEX(MassUnitsTable[],MATCH($R$3,MassUnitsTable[Mass Units],0),2), "")</f>
        <v>0</v>
      </c>
      <c r="N181" s="27">
        <f>IFERROR(('CALC | Main Engine'!P181+'CALC | Booster'!P181)*INDEX(MassUnitsTable[],MATCH($R$3,MassUnitsTable[Mass Units],0),2), "")</f>
        <v>0</v>
      </c>
      <c r="O181" s="27">
        <f>IFERROR(('CALC | Main Engine'!Q181+'CALC | Booster'!Q181)*INDEX(MassUnitsTable[],MATCH($R$3,MassUnitsTable[Mass Units],0),2), "")</f>
        <v>0</v>
      </c>
      <c r="P181" s="27">
        <f>IFERROR(('CALC | Main Engine'!R181+'CALC | Booster'!R181)*INDEX(MassUnitsTable[],MATCH($R$3,MassUnitsTable[Mass Units],0),2), "")</f>
        <v>0</v>
      </c>
      <c r="Q181" s="27">
        <f>IFERROR(('CALC | Main Engine'!S181+'CALC | Booster'!S181)*INDEX(MassUnitsTable[],MATCH($R$3,MassUnitsTable[Mass Units],0),2), "")</f>
        <v>1.6030064279364433E-7</v>
      </c>
      <c r="R181" s="32">
        <f>IFERROR(('CALC | Main Engine'!T181+'CALC | Booster'!T181)*INDEX(MassUnitsTable[],MATCH($R$3,MassUnitsTable[Mass Units],0),2), "")</f>
        <v>0</v>
      </c>
      <c r="S181" s="10"/>
    </row>
    <row r="182" spans="1:19" x14ac:dyDescent="0.25">
      <c r="A182" s="10"/>
      <c r="B182" s="4" t="str">
        <f t="shared" si="15"/>
        <v>STS-124</v>
      </c>
      <c r="C182" s="5" t="str">
        <f t="shared" si="16"/>
        <v>Space Shuttle</v>
      </c>
      <c r="D182" s="5" t="str">
        <f t="shared" si="17"/>
        <v>Launch</v>
      </c>
      <c r="E182" s="5">
        <f t="shared" si="18"/>
        <v>1</v>
      </c>
      <c r="F182" s="5">
        <f>'CALC | Main Engine'!$B182</f>
        <v>175</v>
      </c>
      <c r="G182" s="27">
        <f>'CALC | Main Engine'!$C182</f>
        <v>247234</v>
      </c>
      <c r="H182" s="6">
        <f>'CALC | Main Engine'!$E182</f>
        <v>1</v>
      </c>
      <c r="I182" s="34">
        <f>IFERROR('CALC | Main Engine'!$F182*INDEX(MassUnitsTable[],MATCH($R$3,MassUnitsTable[Mass Units],0),2), "")</f>
        <v>1397.4</v>
      </c>
      <c r="J182" s="27">
        <f>IFERROR('CALC | Booster'!$F182*INDEX(MassUnitsTable[],MATCH($R$3,MassUnitsTable[Mass Units],0),2), "")</f>
        <v>0</v>
      </c>
      <c r="K182" s="32">
        <f t="shared" si="19"/>
        <v>1397.4</v>
      </c>
      <c r="L182" s="34">
        <f>IFERROR(('CALC | Main Engine'!N182+'CALC | Booster'!N182)*INDEX(MassUnitsTable[],MATCH($R$3,MassUnitsTable[Mass Units],0),2), "")</f>
        <v>1777.1580062500004</v>
      </c>
      <c r="M182" s="27">
        <f>IFERROR(('CALC | Main Engine'!O182+'CALC | Booster'!O182)*INDEX(MassUnitsTable[],MATCH($R$3,MassUnitsTable[Mass Units],0),2), "")</f>
        <v>0</v>
      </c>
      <c r="N182" s="27">
        <f>IFERROR(('CALC | Main Engine'!P182+'CALC | Booster'!P182)*INDEX(MassUnitsTable[],MATCH($R$3,MassUnitsTable[Mass Units],0),2), "")</f>
        <v>0</v>
      </c>
      <c r="O182" s="27">
        <f>IFERROR(('CALC | Main Engine'!Q182+'CALC | Booster'!Q182)*INDEX(MassUnitsTable[],MATCH($R$3,MassUnitsTable[Mass Units],0),2), "")</f>
        <v>0</v>
      </c>
      <c r="P182" s="27">
        <f>IFERROR(('CALC | Main Engine'!R182+'CALC | Booster'!R182)*INDEX(MassUnitsTable[],MATCH($R$3,MassUnitsTable[Mass Units],0),2), "")</f>
        <v>0</v>
      </c>
      <c r="Q182" s="27">
        <f>IFERROR(('CALC | Main Engine'!S182+'CALC | Booster'!S182)*INDEX(MassUnitsTable[],MATCH($R$3,MassUnitsTable[Mass Units],0),2), "")</f>
        <v>1.4282023385767809E-7</v>
      </c>
      <c r="R182" s="32">
        <f>IFERROR(('CALC | Main Engine'!T182+'CALC | Booster'!T182)*INDEX(MassUnitsTable[],MATCH($R$3,MassUnitsTable[Mass Units],0),2), "")</f>
        <v>0</v>
      </c>
      <c r="S182" s="10"/>
    </row>
    <row r="183" spans="1:19" x14ac:dyDescent="0.25">
      <c r="A183" s="10"/>
      <c r="B183" s="4" t="str">
        <f t="shared" si="15"/>
        <v>STS-124</v>
      </c>
      <c r="C183" s="5" t="str">
        <f t="shared" si="16"/>
        <v>Space Shuttle</v>
      </c>
      <c r="D183" s="5" t="str">
        <f t="shared" si="17"/>
        <v>Launch</v>
      </c>
      <c r="E183" s="5">
        <f t="shared" si="18"/>
        <v>1</v>
      </c>
      <c r="F183" s="5">
        <f>'CALC | Main Engine'!$B183</f>
        <v>176</v>
      </c>
      <c r="G183" s="27">
        <f>'CALC | Main Engine'!$C183</f>
        <v>248680.5</v>
      </c>
      <c r="H183" s="6">
        <f>'CALC | Main Engine'!$E183</f>
        <v>1</v>
      </c>
      <c r="I183" s="34">
        <f>IFERROR('CALC | Main Engine'!$F183*INDEX(MassUnitsTable[],MATCH($R$3,MassUnitsTable[Mass Units],0),2), "")</f>
        <v>1397.4</v>
      </c>
      <c r="J183" s="27">
        <f>IFERROR('CALC | Booster'!$F183*INDEX(MassUnitsTable[],MATCH($R$3,MassUnitsTable[Mass Units],0),2), "")</f>
        <v>0</v>
      </c>
      <c r="K183" s="32">
        <f t="shared" si="19"/>
        <v>1397.4</v>
      </c>
      <c r="L183" s="34">
        <f>IFERROR(('CALC | Main Engine'!N183+'CALC | Booster'!N183)*INDEX(MassUnitsTable[],MATCH($R$3,MassUnitsTable[Mass Units],0),2), "")</f>
        <v>1777.1580062500004</v>
      </c>
      <c r="M183" s="27">
        <f>IFERROR(('CALC | Main Engine'!O183+'CALC | Booster'!O183)*INDEX(MassUnitsTable[],MATCH($R$3,MassUnitsTable[Mass Units],0),2), "")</f>
        <v>0</v>
      </c>
      <c r="N183" s="27">
        <f>IFERROR(('CALC | Main Engine'!P183+'CALC | Booster'!P183)*INDEX(MassUnitsTable[],MATCH($R$3,MassUnitsTable[Mass Units],0),2), "")</f>
        <v>0</v>
      </c>
      <c r="O183" s="27">
        <f>IFERROR(('CALC | Main Engine'!Q183+'CALC | Booster'!Q183)*INDEX(MassUnitsTable[],MATCH($R$3,MassUnitsTable[Mass Units],0),2), "")</f>
        <v>0</v>
      </c>
      <c r="P183" s="27">
        <f>IFERROR(('CALC | Main Engine'!R183+'CALC | Booster'!R183)*INDEX(MassUnitsTable[],MATCH($R$3,MassUnitsTable[Mass Units],0),2), "")</f>
        <v>0</v>
      </c>
      <c r="Q183" s="27">
        <f>IFERROR(('CALC | Main Engine'!S183+'CALC | Booster'!S183)*INDEX(MassUnitsTable[],MATCH($R$3,MassUnitsTable[Mass Units],0),2), "")</f>
        <v>1.2735194848565077E-7</v>
      </c>
      <c r="R183" s="32">
        <f>IFERROR(('CALC | Main Engine'!T183+'CALC | Booster'!T183)*INDEX(MassUnitsTable[],MATCH($R$3,MassUnitsTable[Mass Units],0),2), "")</f>
        <v>0</v>
      </c>
      <c r="S183" s="10"/>
    </row>
    <row r="184" spans="1:19" x14ac:dyDescent="0.25">
      <c r="A184" s="10"/>
      <c r="B184" s="4" t="str">
        <f t="shared" si="15"/>
        <v>STS-124</v>
      </c>
      <c r="C184" s="5" t="str">
        <f t="shared" si="16"/>
        <v>Space Shuttle</v>
      </c>
      <c r="D184" s="5" t="str">
        <f t="shared" si="17"/>
        <v>Launch</v>
      </c>
      <c r="E184" s="5">
        <f t="shared" si="18"/>
        <v>1</v>
      </c>
      <c r="F184" s="5">
        <f>'CALC | Main Engine'!$B184</f>
        <v>177</v>
      </c>
      <c r="G184" s="27">
        <f>'CALC | Main Engine'!$C184</f>
        <v>250116</v>
      </c>
      <c r="H184" s="6">
        <f>'CALC | Main Engine'!$E184</f>
        <v>1</v>
      </c>
      <c r="I184" s="34">
        <f>IFERROR('CALC | Main Engine'!$F184*INDEX(MassUnitsTable[],MATCH($R$3,MassUnitsTable[Mass Units],0),2), "")</f>
        <v>1397.4</v>
      </c>
      <c r="J184" s="27">
        <f>IFERROR('CALC | Booster'!$F184*INDEX(MassUnitsTable[],MATCH($R$3,MassUnitsTable[Mass Units],0),2), "")</f>
        <v>0</v>
      </c>
      <c r="K184" s="32">
        <f t="shared" si="19"/>
        <v>1397.4</v>
      </c>
      <c r="L184" s="34">
        <f>IFERROR(('CALC | Main Engine'!N184+'CALC | Booster'!N184)*INDEX(MassUnitsTable[],MATCH($R$3,MassUnitsTable[Mass Units],0),2), "")</f>
        <v>1777.1580062500004</v>
      </c>
      <c r="M184" s="27">
        <f>IFERROR(('CALC | Main Engine'!O184+'CALC | Booster'!O184)*INDEX(MassUnitsTable[],MATCH($R$3,MassUnitsTable[Mass Units],0),2), "")</f>
        <v>0</v>
      </c>
      <c r="N184" s="27">
        <f>IFERROR(('CALC | Main Engine'!P184+'CALC | Booster'!P184)*INDEX(MassUnitsTable[],MATCH($R$3,MassUnitsTable[Mass Units],0),2), "")</f>
        <v>0</v>
      </c>
      <c r="O184" s="27">
        <f>IFERROR(('CALC | Main Engine'!Q184+'CALC | Booster'!Q184)*INDEX(MassUnitsTable[],MATCH($R$3,MassUnitsTable[Mass Units],0),2), "")</f>
        <v>0</v>
      </c>
      <c r="P184" s="27">
        <f>IFERROR(('CALC | Main Engine'!R184+'CALC | Booster'!R184)*INDEX(MassUnitsTable[],MATCH($R$3,MassUnitsTable[Mass Units],0),2), "")</f>
        <v>0</v>
      </c>
      <c r="Q184" s="27">
        <f>IFERROR(('CALC | Main Engine'!S184+'CALC | Booster'!S184)*INDEX(MassUnitsTable[],MATCH($R$3,MassUnitsTable[Mass Units],0),2), "")</f>
        <v>1.1365800661204353E-7</v>
      </c>
      <c r="R184" s="32">
        <f>IFERROR(('CALC | Main Engine'!T184+'CALC | Booster'!T184)*INDEX(MassUnitsTable[],MATCH($R$3,MassUnitsTable[Mass Units],0),2), "")</f>
        <v>0</v>
      </c>
      <c r="S184" s="10"/>
    </row>
    <row r="185" spans="1:19" x14ac:dyDescent="0.25">
      <c r="A185" s="10"/>
      <c r="B185" s="4" t="str">
        <f t="shared" si="15"/>
        <v>STS-124</v>
      </c>
      <c r="C185" s="5" t="str">
        <f t="shared" si="16"/>
        <v>Space Shuttle</v>
      </c>
      <c r="D185" s="5" t="str">
        <f t="shared" si="17"/>
        <v>Launch</v>
      </c>
      <c r="E185" s="5">
        <f t="shared" si="18"/>
        <v>1</v>
      </c>
      <c r="F185" s="5">
        <f>'CALC | Main Engine'!$B185</f>
        <v>178</v>
      </c>
      <c r="G185" s="27">
        <f>'CALC | Main Engine'!$C185</f>
        <v>251540.5</v>
      </c>
      <c r="H185" s="6">
        <f>'CALC | Main Engine'!$E185</f>
        <v>1</v>
      </c>
      <c r="I185" s="34">
        <f>IFERROR('CALC | Main Engine'!$F185*INDEX(MassUnitsTable[],MATCH($R$3,MassUnitsTable[Mass Units],0),2), "")</f>
        <v>1397.4</v>
      </c>
      <c r="J185" s="27">
        <f>IFERROR('CALC | Booster'!$F185*INDEX(MassUnitsTable[],MATCH($R$3,MassUnitsTable[Mass Units],0),2), "")</f>
        <v>0</v>
      </c>
      <c r="K185" s="32">
        <f t="shared" si="19"/>
        <v>1397.4</v>
      </c>
      <c r="L185" s="34">
        <f>IFERROR(('CALC | Main Engine'!N185+'CALC | Booster'!N185)*INDEX(MassUnitsTable[],MATCH($R$3,MassUnitsTable[Mass Units],0),2), "")</f>
        <v>1777.1580062500004</v>
      </c>
      <c r="M185" s="27">
        <f>IFERROR(('CALC | Main Engine'!O185+'CALC | Booster'!O185)*INDEX(MassUnitsTable[],MATCH($R$3,MassUnitsTable[Mass Units],0),2), "")</f>
        <v>0</v>
      </c>
      <c r="N185" s="27">
        <f>IFERROR(('CALC | Main Engine'!P185+'CALC | Booster'!P185)*INDEX(MassUnitsTable[],MATCH($R$3,MassUnitsTable[Mass Units],0),2), "")</f>
        <v>0</v>
      </c>
      <c r="O185" s="27">
        <f>IFERROR(('CALC | Main Engine'!Q185+'CALC | Booster'!Q185)*INDEX(MassUnitsTable[],MATCH($R$3,MassUnitsTable[Mass Units],0),2), "")</f>
        <v>0</v>
      </c>
      <c r="P185" s="27">
        <f>IFERROR(('CALC | Main Engine'!R185+'CALC | Booster'!R185)*INDEX(MassUnitsTable[],MATCH($R$3,MassUnitsTable[Mass Units],0),2), "")</f>
        <v>0</v>
      </c>
      <c r="Q185" s="27">
        <f>IFERROR(('CALC | Main Engine'!S185+'CALC | Booster'!S185)*INDEX(MassUnitsTable[],MATCH($R$3,MassUnitsTable[Mass Units],0),2), "")</f>
        <v>1.0152501502334017E-7</v>
      </c>
      <c r="R185" s="32">
        <f>IFERROR(('CALC | Main Engine'!T185+'CALC | Booster'!T185)*INDEX(MassUnitsTable[],MATCH($R$3,MassUnitsTable[Mass Units],0),2), "")</f>
        <v>0</v>
      </c>
      <c r="S185" s="10"/>
    </row>
    <row r="186" spans="1:19" x14ac:dyDescent="0.25">
      <c r="A186" s="10"/>
      <c r="B186" s="4" t="str">
        <f t="shared" si="15"/>
        <v>STS-124</v>
      </c>
      <c r="C186" s="5" t="str">
        <f t="shared" si="16"/>
        <v>Space Shuttle</v>
      </c>
      <c r="D186" s="5" t="str">
        <f t="shared" si="17"/>
        <v>Launch</v>
      </c>
      <c r="E186" s="5">
        <f t="shared" si="18"/>
        <v>1</v>
      </c>
      <c r="F186" s="5">
        <f>'CALC | Main Engine'!$B186</f>
        <v>179</v>
      </c>
      <c r="G186" s="27">
        <f>'CALC | Main Engine'!$C186</f>
        <v>252954</v>
      </c>
      <c r="H186" s="6">
        <f>'CALC | Main Engine'!$E186</f>
        <v>1</v>
      </c>
      <c r="I186" s="34">
        <f>IFERROR('CALC | Main Engine'!$F186*INDEX(MassUnitsTable[],MATCH($R$3,MassUnitsTable[Mass Units],0),2), "")</f>
        <v>1397.4</v>
      </c>
      <c r="J186" s="27">
        <f>IFERROR('CALC | Booster'!$F186*INDEX(MassUnitsTable[],MATCH($R$3,MassUnitsTable[Mass Units],0),2), "")</f>
        <v>0</v>
      </c>
      <c r="K186" s="32">
        <f t="shared" si="19"/>
        <v>1397.4</v>
      </c>
      <c r="L186" s="34">
        <f>IFERROR(('CALC | Main Engine'!N186+'CALC | Booster'!N186)*INDEX(MassUnitsTable[],MATCH($R$3,MassUnitsTable[Mass Units],0),2), "")</f>
        <v>1777.1580062500004</v>
      </c>
      <c r="M186" s="27">
        <f>IFERROR(('CALC | Main Engine'!O186+'CALC | Booster'!O186)*INDEX(MassUnitsTable[],MATCH($R$3,MassUnitsTable[Mass Units],0),2), "")</f>
        <v>0</v>
      </c>
      <c r="N186" s="27">
        <f>IFERROR(('CALC | Main Engine'!P186+'CALC | Booster'!P186)*INDEX(MassUnitsTable[],MATCH($R$3,MassUnitsTable[Mass Units],0),2), "")</f>
        <v>0</v>
      </c>
      <c r="O186" s="27">
        <f>IFERROR(('CALC | Main Engine'!Q186+'CALC | Booster'!Q186)*INDEX(MassUnitsTable[],MATCH($R$3,MassUnitsTable[Mass Units],0),2), "")</f>
        <v>0</v>
      </c>
      <c r="P186" s="27">
        <f>IFERROR(('CALC | Main Engine'!R186+'CALC | Booster'!R186)*INDEX(MassUnitsTable[],MATCH($R$3,MassUnitsTable[Mass Units],0),2), "")</f>
        <v>0</v>
      </c>
      <c r="Q186" s="27">
        <f>IFERROR(('CALC | Main Engine'!S186+'CALC | Booster'!S186)*INDEX(MassUnitsTable[],MATCH($R$3,MassUnitsTable[Mass Units],0),2), "")</f>
        <v>9.0766309277023756E-8</v>
      </c>
      <c r="R186" s="32">
        <f>IFERROR(('CALC | Main Engine'!T186+'CALC | Booster'!T186)*INDEX(MassUnitsTable[],MATCH($R$3,MassUnitsTable[Mass Units],0),2), "")</f>
        <v>0</v>
      </c>
      <c r="S186" s="10"/>
    </row>
    <row r="187" spans="1:19" x14ac:dyDescent="0.25">
      <c r="A187" s="10"/>
      <c r="B187" s="4" t="str">
        <f t="shared" si="15"/>
        <v>STS-124</v>
      </c>
      <c r="C187" s="5" t="str">
        <f t="shared" si="16"/>
        <v>Space Shuttle</v>
      </c>
      <c r="D187" s="5" t="str">
        <f t="shared" si="17"/>
        <v>Launch</v>
      </c>
      <c r="E187" s="5">
        <f t="shared" si="18"/>
        <v>1</v>
      </c>
      <c r="F187" s="5">
        <f>'CALC | Main Engine'!$B187</f>
        <v>180</v>
      </c>
      <c r="G187" s="27">
        <f>'CALC | Main Engine'!$C187</f>
        <v>254357</v>
      </c>
      <c r="H187" s="6">
        <f>'CALC | Main Engine'!$E187</f>
        <v>1</v>
      </c>
      <c r="I187" s="34">
        <f>IFERROR('CALC | Main Engine'!$F187*INDEX(MassUnitsTable[],MATCH($R$3,MassUnitsTable[Mass Units],0),2), "")</f>
        <v>1397.4</v>
      </c>
      <c r="J187" s="27">
        <f>IFERROR('CALC | Booster'!$F187*INDEX(MassUnitsTable[],MATCH($R$3,MassUnitsTable[Mass Units],0),2), "")</f>
        <v>0</v>
      </c>
      <c r="K187" s="32">
        <f t="shared" si="19"/>
        <v>1397.4</v>
      </c>
      <c r="L187" s="34">
        <f>IFERROR(('CALC | Main Engine'!N187+'CALC | Booster'!N187)*INDEX(MassUnitsTable[],MATCH($R$3,MassUnitsTable[Mass Units],0),2), "")</f>
        <v>1777.1580062500004</v>
      </c>
      <c r="M187" s="27">
        <f>IFERROR(('CALC | Main Engine'!O187+'CALC | Booster'!O187)*INDEX(MassUnitsTable[],MATCH($R$3,MassUnitsTable[Mass Units],0),2), "")</f>
        <v>0</v>
      </c>
      <c r="N187" s="27">
        <f>IFERROR(('CALC | Main Engine'!P187+'CALC | Booster'!P187)*INDEX(MassUnitsTable[],MATCH($R$3,MassUnitsTable[Mass Units],0),2), "")</f>
        <v>0</v>
      </c>
      <c r="O187" s="27">
        <f>IFERROR(('CALC | Main Engine'!Q187+'CALC | Booster'!Q187)*INDEX(MassUnitsTable[],MATCH($R$3,MassUnitsTable[Mass Units],0),2), "")</f>
        <v>0</v>
      </c>
      <c r="P187" s="27">
        <f>IFERROR(('CALC | Main Engine'!R187+'CALC | Booster'!R187)*INDEX(MassUnitsTable[],MATCH($R$3,MassUnitsTable[Mass Units],0),2), "")</f>
        <v>0</v>
      </c>
      <c r="Q187" s="27">
        <f>IFERROR(('CALC | Main Engine'!S187+'CALC | Booster'!S187)*INDEX(MassUnitsTable[],MATCH($R$3,MassUnitsTable[Mass Units],0),2), "")</f>
        <v>8.1215265604162805E-8</v>
      </c>
      <c r="R187" s="32">
        <f>IFERROR(('CALC | Main Engine'!T187+'CALC | Booster'!T187)*INDEX(MassUnitsTable[],MATCH($R$3,MassUnitsTable[Mass Units],0),2), "")</f>
        <v>0</v>
      </c>
      <c r="S187" s="10"/>
    </row>
    <row r="188" spans="1:19" x14ac:dyDescent="0.25">
      <c r="A188" s="10"/>
      <c r="B188" s="4" t="str">
        <f t="shared" si="15"/>
        <v>STS-124</v>
      </c>
      <c r="C188" s="5" t="str">
        <f t="shared" si="16"/>
        <v>Space Shuttle</v>
      </c>
      <c r="D188" s="5" t="str">
        <f t="shared" si="17"/>
        <v>Launch</v>
      </c>
      <c r="E188" s="5">
        <f t="shared" si="18"/>
        <v>1</v>
      </c>
      <c r="F188" s="5">
        <f>'CALC | Main Engine'!$B188</f>
        <v>181</v>
      </c>
      <c r="G188" s="27">
        <f>'CALC | Main Engine'!$C188</f>
        <v>255749.5</v>
      </c>
      <c r="H188" s="6">
        <f>'CALC | Main Engine'!$E188</f>
        <v>1</v>
      </c>
      <c r="I188" s="34">
        <f>IFERROR('CALC | Main Engine'!$F188*INDEX(MassUnitsTable[],MATCH($R$3,MassUnitsTable[Mass Units],0),2), "")</f>
        <v>1397.4</v>
      </c>
      <c r="J188" s="27">
        <f>IFERROR('CALC | Booster'!$F188*INDEX(MassUnitsTable[],MATCH($R$3,MassUnitsTable[Mass Units],0),2), "")</f>
        <v>0</v>
      </c>
      <c r="K188" s="32">
        <f t="shared" si="19"/>
        <v>1397.4</v>
      </c>
      <c r="L188" s="34">
        <f>IFERROR(('CALC | Main Engine'!N188+'CALC | Booster'!N188)*INDEX(MassUnitsTable[],MATCH($R$3,MassUnitsTable[Mass Units],0),2), "")</f>
        <v>1777.1580062500004</v>
      </c>
      <c r="M188" s="27">
        <f>IFERROR(('CALC | Main Engine'!O188+'CALC | Booster'!O188)*INDEX(MassUnitsTable[],MATCH($R$3,MassUnitsTable[Mass Units],0),2), "")</f>
        <v>0</v>
      </c>
      <c r="N188" s="27">
        <f>IFERROR(('CALC | Main Engine'!P188+'CALC | Booster'!P188)*INDEX(MassUnitsTable[],MATCH($R$3,MassUnitsTable[Mass Units],0),2), "")</f>
        <v>0</v>
      </c>
      <c r="O188" s="27">
        <f>IFERROR(('CALC | Main Engine'!Q188+'CALC | Booster'!Q188)*INDEX(MassUnitsTable[],MATCH($R$3,MassUnitsTable[Mass Units],0),2), "")</f>
        <v>0</v>
      </c>
      <c r="P188" s="27">
        <f>IFERROR(('CALC | Main Engine'!R188+'CALC | Booster'!R188)*INDEX(MassUnitsTable[],MATCH($R$3,MassUnitsTable[Mass Units],0),2), "")</f>
        <v>0</v>
      </c>
      <c r="Q188" s="27">
        <f>IFERROR(('CALC | Main Engine'!S188+'CALC | Booster'!S188)*INDEX(MassUnitsTable[],MATCH($R$3,MassUnitsTable[Mass Units],0),2), "")</f>
        <v>7.2729740745842434E-8</v>
      </c>
      <c r="R188" s="32">
        <f>IFERROR(('CALC | Main Engine'!T188+'CALC | Booster'!T188)*INDEX(MassUnitsTable[],MATCH($R$3,MassUnitsTable[Mass Units],0),2), "")</f>
        <v>0</v>
      </c>
      <c r="S188" s="10"/>
    </row>
    <row r="189" spans="1:19" x14ac:dyDescent="0.25">
      <c r="A189" s="10"/>
      <c r="B189" s="4" t="str">
        <f t="shared" si="15"/>
        <v>STS-124</v>
      </c>
      <c r="C189" s="5" t="str">
        <f t="shared" si="16"/>
        <v>Space Shuttle</v>
      </c>
      <c r="D189" s="5" t="str">
        <f t="shared" si="17"/>
        <v>Launch</v>
      </c>
      <c r="E189" s="5">
        <f t="shared" si="18"/>
        <v>1</v>
      </c>
      <c r="F189" s="5">
        <f>'CALC | Main Engine'!$B189</f>
        <v>182</v>
      </c>
      <c r="G189" s="27">
        <f>'CALC | Main Engine'!$C189</f>
        <v>257131</v>
      </c>
      <c r="H189" s="6">
        <f>'CALC | Main Engine'!$E189</f>
        <v>1</v>
      </c>
      <c r="I189" s="34">
        <f>IFERROR('CALC | Main Engine'!$F189*INDEX(MassUnitsTable[],MATCH($R$3,MassUnitsTable[Mass Units],0),2), "")</f>
        <v>1397.4</v>
      </c>
      <c r="J189" s="27">
        <f>IFERROR('CALC | Booster'!$F189*INDEX(MassUnitsTable[],MATCH($R$3,MassUnitsTable[Mass Units],0),2), "")</f>
        <v>0</v>
      </c>
      <c r="K189" s="32">
        <f t="shared" si="19"/>
        <v>1397.4</v>
      </c>
      <c r="L189" s="34">
        <f>IFERROR(('CALC | Main Engine'!N189+'CALC | Booster'!N189)*INDEX(MassUnitsTable[],MATCH($R$3,MassUnitsTable[Mass Units],0),2), "")</f>
        <v>1777.1580062500004</v>
      </c>
      <c r="M189" s="27">
        <f>IFERROR(('CALC | Main Engine'!O189+'CALC | Booster'!O189)*INDEX(MassUnitsTable[],MATCH($R$3,MassUnitsTable[Mass Units],0),2), "")</f>
        <v>0</v>
      </c>
      <c r="N189" s="27">
        <f>IFERROR(('CALC | Main Engine'!P189+'CALC | Booster'!P189)*INDEX(MassUnitsTable[],MATCH($R$3,MassUnitsTable[Mass Units],0),2), "")</f>
        <v>0</v>
      </c>
      <c r="O189" s="27">
        <f>IFERROR(('CALC | Main Engine'!Q189+'CALC | Booster'!Q189)*INDEX(MassUnitsTable[],MATCH($R$3,MassUnitsTable[Mass Units],0),2), "")</f>
        <v>0</v>
      </c>
      <c r="P189" s="27">
        <f>IFERROR(('CALC | Main Engine'!R189+'CALC | Booster'!R189)*INDEX(MassUnitsTable[],MATCH($R$3,MassUnitsTable[Mass Units],0),2), "")</f>
        <v>0</v>
      </c>
      <c r="Q189" s="27">
        <f>IFERROR(('CALC | Main Engine'!S189+'CALC | Booster'!S189)*INDEX(MassUnitsTable[],MATCH($R$3,MassUnitsTable[Mass Units],0),2), "")</f>
        <v>6.518760070095295E-8</v>
      </c>
      <c r="R189" s="32">
        <f>IFERROR(('CALC | Main Engine'!T189+'CALC | Booster'!T189)*INDEX(MassUnitsTable[],MATCH($R$3,MassUnitsTable[Mass Units],0),2), "")</f>
        <v>0</v>
      </c>
      <c r="S189" s="10"/>
    </row>
    <row r="190" spans="1:19" x14ac:dyDescent="0.25">
      <c r="A190" s="10"/>
      <c r="B190" s="4" t="str">
        <f t="shared" si="15"/>
        <v>STS-124</v>
      </c>
      <c r="C190" s="5" t="str">
        <f t="shared" si="16"/>
        <v>Space Shuttle</v>
      </c>
      <c r="D190" s="5" t="str">
        <f t="shared" si="17"/>
        <v>Launch</v>
      </c>
      <c r="E190" s="5">
        <f t="shared" si="18"/>
        <v>1</v>
      </c>
      <c r="F190" s="5">
        <f>'CALC | Main Engine'!$B190</f>
        <v>183</v>
      </c>
      <c r="G190" s="27">
        <f>'CALC | Main Engine'!$C190</f>
        <v>258501.5</v>
      </c>
      <c r="H190" s="6">
        <f>'CALC | Main Engine'!$E190</f>
        <v>1</v>
      </c>
      <c r="I190" s="34">
        <f>IFERROR('CALC | Main Engine'!$F190*INDEX(MassUnitsTable[],MATCH($R$3,MassUnitsTable[Mass Units],0),2), "")</f>
        <v>1397.4</v>
      </c>
      <c r="J190" s="27">
        <f>IFERROR('CALC | Booster'!$F190*INDEX(MassUnitsTable[],MATCH($R$3,MassUnitsTable[Mass Units],0),2), "")</f>
        <v>0</v>
      </c>
      <c r="K190" s="32">
        <f t="shared" si="19"/>
        <v>1397.4</v>
      </c>
      <c r="L190" s="34">
        <f>IFERROR(('CALC | Main Engine'!N190+'CALC | Booster'!N190)*INDEX(MassUnitsTable[],MATCH($R$3,MassUnitsTable[Mass Units],0),2), "")</f>
        <v>1777.1580062500004</v>
      </c>
      <c r="M190" s="27">
        <f>IFERROR(('CALC | Main Engine'!O190+'CALC | Booster'!O190)*INDEX(MassUnitsTable[],MATCH($R$3,MassUnitsTable[Mass Units],0),2), "")</f>
        <v>0</v>
      </c>
      <c r="N190" s="27">
        <f>IFERROR(('CALC | Main Engine'!P190+'CALC | Booster'!P190)*INDEX(MassUnitsTable[],MATCH($R$3,MassUnitsTable[Mass Units],0),2), "")</f>
        <v>0</v>
      </c>
      <c r="O190" s="27">
        <f>IFERROR(('CALC | Main Engine'!Q190+'CALC | Booster'!Q190)*INDEX(MassUnitsTable[],MATCH($R$3,MassUnitsTable[Mass Units],0),2), "")</f>
        <v>0</v>
      </c>
      <c r="P190" s="27">
        <f>IFERROR(('CALC | Main Engine'!R190+'CALC | Booster'!R190)*INDEX(MassUnitsTable[],MATCH($R$3,MassUnitsTable[Mass Units],0),2), "")</f>
        <v>0</v>
      </c>
      <c r="Q190" s="27">
        <f>IFERROR(('CALC | Main Engine'!S190+'CALC | Booster'!S190)*INDEX(MassUnitsTable[],MATCH($R$3,MassUnitsTable[Mass Units],0),2), "")</f>
        <v>5.8478542585892164E-8</v>
      </c>
      <c r="R190" s="32">
        <f>IFERROR(('CALC | Main Engine'!T190+'CALC | Booster'!T190)*INDEX(MassUnitsTable[],MATCH($R$3,MassUnitsTable[Mass Units],0),2), "")</f>
        <v>0</v>
      </c>
      <c r="S190" s="10"/>
    </row>
    <row r="191" spans="1:19" x14ac:dyDescent="0.25">
      <c r="A191" s="10"/>
      <c r="B191" s="4" t="str">
        <f t="shared" si="15"/>
        <v>STS-124</v>
      </c>
      <c r="C191" s="5" t="str">
        <f t="shared" si="16"/>
        <v>Space Shuttle</v>
      </c>
      <c r="D191" s="5" t="str">
        <f t="shared" si="17"/>
        <v>Launch</v>
      </c>
      <c r="E191" s="5">
        <f t="shared" si="18"/>
        <v>1</v>
      </c>
      <c r="F191" s="5">
        <f>'CALC | Main Engine'!$B191</f>
        <v>184</v>
      </c>
      <c r="G191" s="27">
        <f>'CALC | Main Engine'!$C191</f>
        <v>259861.5</v>
      </c>
      <c r="H191" s="6">
        <f>'CALC | Main Engine'!$E191</f>
        <v>1</v>
      </c>
      <c r="I191" s="34">
        <f>IFERROR('CALC | Main Engine'!$F191*INDEX(MassUnitsTable[],MATCH($R$3,MassUnitsTable[Mass Units],0),2), "")</f>
        <v>1397.4</v>
      </c>
      <c r="J191" s="27">
        <f>IFERROR('CALC | Booster'!$F191*INDEX(MassUnitsTable[],MATCH($R$3,MassUnitsTable[Mass Units],0),2), "")</f>
        <v>0</v>
      </c>
      <c r="K191" s="32">
        <f t="shared" si="19"/>
        <v>1397.4</v>
      </c>
      <c r="L191" s="34">
        <f>IFERROR(('CALC | Main Engine'!N191+'CALC | Booster'!N191)*INDEX(MassUnitsTable[],MATCH($R$3,MassUnitsTable[Mass Units],0),2), "")</f>
        <v>1777.1580062500004</v>
      </c>
      <c r="M191" s="27">
        <f>IFERROR(('CALC | Main Engine'!O191+'CALC | Booster'!O191)*INDEX(MassUnitsTable[],MATCH($R$3,MassUnitsTable[Mass Units],0),2), "")</f>
        <v>0</v>
      </c>
      <c r="N191" s="27">
        <f>IFERROR(('CALC | Main Engine'!P191+'CALC | Booster'!P191)*INDEX(MassUnitsTable[],MATCH($R$3,MassUnitsTable[Mass Units],0),2), "")</f>
        <v>0</v>
      </c>
      <c r="O191" s="27">
        <f>IFERROR(('CALC | Main Engine'!Q191+'CALC | Booster'!Q191)*INDEX(MassUnitsTable[],MATCH($R$3,MassUnitsTable[Mass Units],0),2), "")</f>
        <v>0</v>
      </c>
      <c r="P191" s="27">
        <f>IFERROR(('CALC | Main Engine'!R191+'CALC | Booster'!R191)*INDEX(MassUnitsTable[],MATCH($R$3,MassUnitsTable[Mass Units],0),2), "")</f>
        <v>0</v>
      </c>
      <c r="Q191" s="27">
        <f>IFERROR(('CALC | Main Engine'!S191+'CALC | Booster'!S191)*INDEX(MassUnitsTable[],MATCH($R$3,MassUnitsTable[Mass Units],0),2), "")</f>
        <v>5.2503645934047835E-8</v>
      </c>
      <c r="R191" s="32">
        <f>IFERROR(('CALC | Main Engine'!T191+'CALC | Booster'!T191)*INDEX(MassUnitsTable[],MATCH($R$3,MassUnitsTable[Mass Units],0),2), "")</f>
        <v>0</v>
      </c>
      <c r="S191" s="10"/>
    </row>
    <row r="192" spans="1:19" x14ac:dyDescent="0.25">
      <c r="A192" s="10"/>
      <c r="B192" s="4" t="str">
        <f t="shared" si="15"/>
        <v>STS-124</v>
      </c>
      <c r="C192" s="5" t="str">
        <f t="shared" si="16"/>
        <v>Space Shuttle</v>
      </c>
      <c r="D192" s="5" t="str">
        <f t="shared" si="17"/>
        <v>Launch</v>
      </c>
      <c r="E192" s="5">
        <f t="shared" si="18"/>
        <v>1</v>
      </c>
      <c r="F192" s="5">
        <f>'CALC | Main Engine'!$B192</f>
        <v>185</v>
      </c>
      <c r="G192" s="27">
        <f>'CALC | Main Engine'!$C192</f>
        <v>261211</v>
      </c>
      <c r="H192" s="6">
        <f>'CALC | Main Engine'!$E192</f>
        <v>1</v>
      </c>
      <c r="I192" s="34">
        <f>IFERROR('CALC | Main Engine'!$F192*INDEX(MassUnitsTable[],MATCH($R$3,MassUnitsTable[Mass Units],0),2), "")</f>
        <v>1397.4</v>
      </c>
      <c r="J192" s="27">
        <f>IFERROR('CALC | Booster'!$F192*INDEX(MassUnitsTable[],MATCH($R$3,MassUnitsTable[Mass Units],0),2), "")</f>
        <v>0</v>
      </c>
      <c r="K192" s="32">
        <f t="shared" si="19"/>
        <v>1397.4</v>
      </c>
      <c r="L192" s="34">
        <f>IFERROR(('CALC | Main Engine'!N192+'CALC | Booster'!N192)*INDEX(MassUnitsTable[],MATCH($R$3,MassUnitsTable[Mass Units],0),2), "")</f>
        <v>1777.1580062500004</v>
      </c>
      <c r="M192" s="27">
        <f>IFERROR(('CALC | Main Engine'!O192+'CALC | Booster'!O192)*INDEX(MassUnitsTable[],MATCH($R$3,MassUnitsTable[Mass Units],0),2), "")</f>
        <v>0</v>
      </c>
      <c r="N192" s="27">
        <f>IFERROR(('CALC | Main Engine'!P192+'CALC | Booster'!P192)*INDEX(MassUnitsTable[],MATCH($R$3,MassUnitsTable[Mass Units],0),2), "")</f>
        <v>0</v>
      </c>
      <c r="O192" s="27">
        <f>IFERROR(('CALC | Main Engine'!Q192+'CALC | Booster'!Q192)*INDEX(MassUnitsTable[],MATCH($R$3,MassUnitsTable[Mass Units],0),2), "")</f>
        <v>0</v>
      </c>
      <c r="P192" s="27">
        <f>IFERROR(('CALC | Main Engine'!R192+'CALC | Booster'!R192)*INDEX(MassUnitsTable[],MATCH($R$3,MassUnitsTable[Mass Units],0),2), "")</f>
        <v>0</v>
      </c>
      <c r="Q192" s="27">
        <f>IFERROR(('CALC | Main Engine'!S192+'CALC | Booster'!S192)*INDEX(MassUnitsTable[],MATCH($R$3,MassUnitsTable[Mass Units],0),2), "")</f>
        <v>4.7178460238338821E-8</v>
      </c>
      <c r="R192" s="32">
        <f>IFERROR(('CALC | Main Engine'!T192+'CALC | Booster'!T192)*INDEX(MassUnitsTable[],MATCH($R$3,MassUnitsTable[Mass Units],0),2), "")</f>
        <v>0</v>
      </c>
      <c r="S192" s="10"/>
    </row>
    <row r="193" spans="1:19" x14ac:dyDescent="0.25">
      <c r="A193" s="10"/>
      <c r="B193" s="4" t="str">
        <f t="shared" si="15"/>
        <v>STS-124</v>
      </c>
      <c r="C193" s="5" t="str">
        <f t="shared" si="16"/>
        <v>Space Shuttle</v>
      </c>
      <c r="D193" s="5" t="str">
        <f t="shared" si="17"/>
        <v>Launch</v>
      </c>
      <c r="E193" s="5">
        <f t="shared" si="18"/>
        <v>1</v>
      </c>
      <c r="F193" s="5">
        <f>'CALC | Main Engine'!$B193</f>
        <v>186</v>
      </c>
      <c r="G193" s="27">
        <f>'CALC | Main Engine'!$C193</f>
        <v>262549.5</v>
      </c>
      <c r="H193" s="6">
        <f>'CALC | Main Engine'!$E193</f>
        <v>1</v>
      </c>
      <c r="I193" s="34">
        <f>IFERROR('CALC | Main Engine'!$F193*INDEX(MassUnitsTable[],MATCH($R$3,MassUnitsTable[Mass Units],0),2), "")</f>
        <v>1397.4</v>
      </c>
      <c r="J193" s="27">
        <f>IFERROR('CALC | Booster'!$F193*INDEX(MassUnitsTable[],MATCH($R$3,MassUnitsTable[Mass Units],0),2), "")</f>
        <v>0</v>
      </c>
      <c r="K193" s="32">
        <f t="shared" si="19"/>
        <v>1397.4</v>
      </c>
      <c r="L193" s="34">
        <f>IFERROR(('CALC | Main Engine'!N193+'CALC | Booster'!N193)*INDEX(MassUnitsTable[],MATCH($R$3,MassUnitsTable[Mass Units],0),2), "")</f>
        <v>1777.1580062500004</v>
      </c>
      <c r="M193" s="27">
        <f>IFERROR(('CALC | Main Engine'!O193+'CALC | Booster'!O193)*INDEX(MassUnitsTable[],MATCH($R$3,MassUnitsTable[Mass Units],0),2), "")</f>
        <v>0</v>
      </c>
      <c r="N193" s="27">
        <f>IFERROR(('CALC | Main Engine'!P193+'CALC | Booster'!P193)*INDEX(MassUnitsTable[],MATCH($R$3,MassUnitsTable[Mass Units],0),2), "")</f>
        <v>0</v>
      </c>
      <c r="O193" s="27">
        <f>IFERROR(('CALC | Main Engine'!Q193+'CALC | Booster'!Q193)*INDEX(MassUnitsTable[],MATCH($R$3,MassUnitsTable[Mass Units],0),2), "")</f>
        <v>0</v>
      </c>
      <c r="P193" s="27">
        <f>IFERROR(('CALC | Main Engine'!R193+'CALC | Booster'!R193)*INDEX(MassUnitsTable[],MATCH($R$3,MassUnitsTable[Mass Units],0),2), "")</f>
        <v>0</v>
      </c>
      <c r="Q193" s="27">
        <f>IFERROR(('CALC | Main Engine'!S193+'CALC | Booster'!S193)*INDEX(MassUnitsTable[],MATCH($R$3,MassUnitsTable[Mass Units],0),2), "")</f>
        <v>4.2430353457580883E-8</v>
      </c>
      <c r="R193" s="32">
        <f>IFERROR(('CALC | Main Engine'!T193+'CALC | Booster'!T193)*INDEX(MassUnitsTable[],MATCH($R$3,MassUnitsTable[Mass Units],0),2), "")</f>
        <v>0</v>
      </c>
      <c r="S193" s="10"/>
    </row>
    <row r="194" spans="1:19" x14ac:dyDescent="0.25">
      <c r="A194" s="10"/>
      <c r="B194" s="4" t="str">
        <f t="shared" si="15"/>
        <v>STS-124</v>
      </c>
      <c r="C194" s="5" t="str">
        <f t="shared" si="16"/>
        <v>Space Shuttle</v>
      </c>
      <c r="D194" s="5" t="str">
        <f t="shared" si="17"/>
        <v>Launch</v>
      </c>
      <c r="E194" s="5">
        <f t="shared" si="18"/>
        <v>1</v>
      </c>
      <c r="F194" s="5">
        <f>'CALC | Main Engine'!$B194</f>
        <v>187</v>
      </c>
      <c r="G194" s="27">
        <f>'CALC | Main Engine'!$C194</f>
        <v>263877.5</v>
      </c>
      <c r="H194" s="6">
        <f>'CALC | Main Engine'!$E194</f>
        <v>1</v>
      </c>
      <c r="I194" s="34">
        <f>IFERROR('CALC | Main Engine'!$F194*INDEX(MassUnitsTable[],MATCH($R$3,MassUnitsTable[Mass Units],0),2), "")</f>
        <v>1397.4</v>
      </c>
      <c r="J194" s="27">
        <f>IFERROR('CALC | Booster'!$F194*INDEX(MassUnitsTable[],MATCH($R$3,MassUnitsTable[Mass Units],0),2), "")</f>
        <v>0</v>
      </c>
      <c r="K194" s="32">
        <f t="shared" si="19"/>
        <v>1397.4</v>
      </c>
      <c r="L194" s="34">
        <f>IFERROR(('CALC | Main Engine'!N194+'CALC | Booster'!N194)*INDEX(MassUnitsTable[],MATCH($R$3,MassUnitsTable[Mass Units],0),2), "")</f>
        <v>1777.1580062500004</v>
      </c>
      <c r="M194" s="27">
        <f>IFERROR(('CALC | Main Engine'!O194+'CALC | Booster'!O194)*INDEX(MassUnitsTable[],MATCH($R$3,MassUnitsTable[Mass Units],0),2), "")</f>
        <v>0</v>
      </c>
      <c r="N194" s="27">
        <f>IFERROR(('CALC | Main Engine'!P194+'CALC | Booster'!P194)*INDEX(MassUnitsTable[],MATCH($R$3,MassUnitsTable[Mass Units],0),2), "")</f>
        <v>0</v>
      </c>
      <c r="O194" s="27">
        <f>IFERROR(('CALC | Main Engine'!Q194+'CALC | Booster'!Q194)*INDEX(MassUnitsTable[],MATCH($R$3,MassUnitsTable[Mass Units],0),2), "")</f>
        <v>0</v>
      </c>
      <c r="P194" s="27">
        <f>IFERROR(('CALC | Main Engine'!R194+'CALC | Booster'!R194)*INDEX(MassUnitsTable[],MATCH($R$3,MassUnitsTable[Mass Units],0),2), "")</f>
        <v>0</v>
      </c>
      <c r="Q194" s="27">
        <f>IFERROR(('CALC | Main Engine'!S194+'CALC | Booster'!S194)*INDEX(MassUnitsTable[],MATCH($R$3,MassUnitsTable[Mass Units],0),2), "")</f>
        <v>3.8191869229006577E-8</v>
      </c>
      <c r="R194" s="32">
        <f>IFERROR(('CALC | Main Engine'!T194+'CALC | Booster'!T194)*INDEX(MassUnitsTable[],MATCH($R$3,MassUnitsTable[Mass Units],0),2), "")</f>
        <v>0</v>
      </c>
      <c r="S194" s="10"/>
    </row>
    <row r="195" spans="1:19" x14ac:dyDescent="0.25">
      <c r="A195" s="10"/>
      <c r="B195" s="4" t="str">
        <f t="shared" si="15"/>
        <v>STS-124</v>
      </c>
      <c r="C195" s="5" t="str">
        <f t="shared" si="16"/>
        <v>Space Shuttle</v>
      </c>
      <c r="D195" s="5" t="str">
        <f t="shared" si="17"/>
        <v>Launch</v>
      </c>
      <c r="E195" s="5">
        <f t="shared" si="18"/>
        <v>1</v>
      </c>
      <c r="F195" s="5">
        <f>'CALC | Main Engine'!$B195</f>
        <v>188</v>
      </c>
      <c r="G195" s="27">
        <f>'CALC | Main Engine'!$C195</f>
        <v>265195</v>
      </c>
      <c r="H195" s="6">
        <f>'CALC | Main Engine'!$E195</f>
        <v>1</v>
      </c>
      <c r="I195" s="34">
        <f>IFERROR('CALC | Main Engine'!$F195*INDEX(MassUnitsTable[],MATCH($R$3,MassUnitsTable[Mass Units],0),2), "")</f>
        <v>1397.4</v>
      </c>
      <c r="J195" s="27">
        <f>IFERROR('CALC | Booster'!$F195*INDEX(MassUnitsTable[],MATCH($R$3,MassUnitsTable[Mass Units],0),2), "")</f>
        <v>0</v>
      </c>
      <c r="K195" s="32">
        <f t="shared" si="19"/>
        <v>1397.4</v>
      </c>
      <c r="L195" s="34">
        <f>IFERROR(('CALC | Main Engine'!N195+'CALC | Booster'!N195)*INDEX(MassUnitsTable[],MATCH($R$3,MassUnitsTable[Mass Units],0),2), "")</f>
        <v>1777.1580062500004</v>
      </c>
      <c r="M195" s="27">
        <f>IFERROR(('CALC | Main Engine'!O195+'CALC | Booster'!O195)*INDEX(MassUnitsTable[],MATCH($R$3,MassUnitsTable[Mass Units],0),2), "")</f>
        <v>0</v>
      </c>
      <c r="N195" s="27">
        <f>IFERROR(('CALC | Main Engine'!P195+'CALC | Booster'!P195)*INDEX(MassUnitsTable[],MATCH($R$3,MassUnitsTable[Mass Units],0),2), "")</f>
        <v>0</v>
      </c>
      <c r="O195" s="27">
        <f>IFERROR(('CALC | Main Engine'!Q195+'CALC | Booster'!Q195)*INDEX(MassUnitsTable[],MATCH($R$3,MassUnitsTable[Mass Units],0),2), "")</f>
        <v>0</v>
      </c>
      <c r="P195" s="27">
        <f>IFERROR(('CALC | Main Engine'!R195+'CALC | Booster'!R195)*INDEX(MassUnitsTable[],MATCH($R$3,MassUnitsTable[Mass Units],0),2), "")</f>
        <v>0</v>
      </c>
      <c r="Q195" s="27">
        <f>IFERROR(('CALC | Main Engine'!S195+'CALC | Booster'!S195)*INDEX(MassUnitsTable[],MATCH($R$3,MassUnitsTable[Mass Units],0),2), "")</f>
        <v>3.4405395759367022E-8</v>
      </c>
      <c r="R195" s="32">
        <f>IFERROR(('CALC | Main Engine'!T195+'CALC | Booster'!T195)*INDEX(MassUnitsTable[],MATCH($R$3,MassUnitsTable[Mass Units],0),2), "")</f>
        <v>0</v>
      </c>
      <c r="S195" s="10"/>
    </row>
    <row r="196" spans="1:19" x14ac:dyDescent="0.25">
      <c r="A196" s="10"/>
      <c r="B196" s="4" t="str">
        <f t="shared" si="15"/>
        <v>STS-124</v>
      </c>
      <c r="C196" s="5" t="str">
        <f t="shared" si="16"/>
        <v>Space Shuttle</v>
      </c>
      <c r="D196" s="5" t="str">
        <f t="shared" si="17"/>
        <v>Launch</v>
      </c>
      <c r="E196" s="5">
        <f t="shared" si="18"/>
        <v>1</v>
      </c>
      <c r="F196" s="5">
        <f>'CALC | Main Engine'!$B196</f>
        <v>189</v>
      </c>
      <c r="G196" s="27">
        <f>'CALC | Main Engine'!$C196</f>
        <v>266502</v>
      </c>
      <c r="H196" s="6">
        <f>'CALC | Main Engine'!$E196</f>
        <v>1</v>
      </c>
      <c r="I196" s="34">
        <f>IFERROR('CALC | Main Engine'!$F196*INDEX(MassUnitsTable[],MATCH($R$3,MassUnitsTable[Mass Units],0),2), "")</f>
        <v>1397.4</v>
      </c>
      <c r="J196" s="27">
        <f>IFERROR('CALC | Booster'!$F196*INDEX(MassUnitsTable[],MATCH($R$3,MassUnitsTable[Mass Units],0),2), "")</f>
        <v>0</v>
      </c>
      <c r="K196" s="32">
        <f t="shared" si="19"/>
        <v>1397.4</v>
      </c>
      <c r="L196" s="34">
        <f>IFERROR(('CALC | Main Engine'!N196+'CALC | Booster'!N196)*INDEX(MassUnitsTable[],MATCH($R$3,MassUnitsTable[Mass Units],0),2), "")</f>
        <v>1777.1580062500004</v>
      </c>
      <c r="M196" s="27">
        <f>IFERROR(('CALC | Main Engine'!O196+'CALC | Booster'!O196)*INDEX(MassUnitsTable[],MATCH($R$3,MassUnitsTable[Mass Units],0),2), "")</f>
        <v>0</v>
      </c>
      <c r="N196" s="27">
        <f>IFERROR(('CALC | Main Engine'!P196+'CALC | Booster'!P196)*INDEX(MassUnitsTable[],MATCH($R$3,MassUnitsTable[Mass Units],0),2), "")</f>
        <v>0</v>
      </c>
      <c r="O196" s="27">
        <f>IFERROR(('CALC | Main Engine'!Q196+'CALC | Booster'!Q196)*INDEX(MassUnitsTable[],MATCH($R$3,MassUnitsTable[Mass Units],0),2), "")</f>
        <v>0</v>
      </c>
      <c r="P196" s="27">
        <f>IFERROR(('CALC | Main Engine'!R196+'CALC | Booster'!R196)*INDEX(MassUnitsTable[],MATCH($R$3,MassUnitsTable[Mass Units],0),2), "")</f>
        <v>0</v>
      </c>
      <c r="Q196" s="27">
        <f>IFERROR(('CALC | Main Engine'!S196+'CALC | Booster'!S196)*INDEX(MassUnitsTable[],MATCH($R$3,MassUnitsTable[Mass Units],0),2), "")</f>
        <v>3.102012754832026E-8</v>
      </c>
      <c r="R196" s="32">
        <f>IFERROR(('CALC | Main Engine'!T196+'CALC | Booster'!T196)*INDEX(MassUnitsTable[],MATCH($R$3,MassUnitsTable[Mass Units],0),2), "")</f>
        <v>0</v>
      </c>
      <c r="S196" s="10"/>
    </row>
    <row r="197" spans="1:19" x14ac:dyDescent="0.25">
      <c r="A197" s="10"/>
      <c r="B197" s="4" t="str">
        <f t="shared" si="15"/>
        <v>STS-124</v>
      </c>
      <c r="C197" s="5" t="str">
        <f t="shared" si="16"/>
        <v>Space Shuttle</v>
      </c>
      <c r="D197" s="5" t="str">
        <f t="shared" si="17"/>
        <v>Launch</v>
      </c>
      <c r="E197" s="5">
        <f t="shared" si="18"/>
        <v>1</v>
      </c>
      <c r="F197" s="5">
        <f>'CALC | Main Engine'!$B197</f>
        <v>190</v>
      </c>
      <c r="G197" s="27">
        <f>'CALC | Main Engine'!$C197</f>
        <v>267798.5</v>
      </c>
      <c r="H197" s="6">
        <f>'CALC | Main Engine'!$E197</f>
        <v>1</v>
      </c>
      <c r="I197" s="34">
        <f>IFERROR('CALC | Main Engine'!$F197*INDEX(MassUnitsTable[],MATCH($R$3,MassUnitsTable[Mass Units],0),2), "")</f>
        <v>1397.4</v>
      </c>
      <c r="J197" s="27">
        <f>IFERROR('CALC | Booster'!$F197*INDEX(MassUnitsTable[],MATCH($R$3,MassUnitsTable[Mass Units],0),2), "")</f>
        <v>0</v>
      </c>
      <c r="K197" s="32">
        <f t="shared" si="19"/>
        <v>1397.4</v>
      </c>
      <c r="L197" s="34">
        <f>IFERROR(('CALC | Main Engine'!N197+'CALC | Booster'!N197)*INDEX(MassUnitsTable[],MATCH($R$3,MassUnitsTable[Mass Units],0),2), "")</f>
        <v>1777.1580062500004</v>
      </c>
      <c r="M197" s="27">
        <f>IFERROR(('CALC | Main Engine'!O197+'CALC | Booster'!O197)*INDEX(MassUnitsTable[],MATCH($R$3,MassUnitsTable[Mass Units],0),2), "")</f>
        <v>0</v>
      </c>
      <c r="N197" s="27">
        <f>IFERROR(('CALC | Main Engine'!P197+'CALC | Booster'!P197)*INDEX(MassUnitsTable[],MATCH($R$3,MassUnitsTable[Mass Units],0),2), "")</f>
        <v>0</v>
      </c>
      <c r="O197" s="27">
        <f>IFERROR(('CALC | Main Engine'!Q197+'CALC | Booster'!Q197)*INDEX(MassUnitsTable[],MATCH($R$3,MassUnitsTable[Mass Units],0),2), "")</f>
        <v>0</v>
      </c>
      <c r="P197" s="27">
        <f>IFERROR(('CALC | Main Engine'!R197+'CALC | Booster'!R197)*INDEX(MassUnitsTable[],MATCH($R$3,MassUnitsTable[Mass Units],0),2), "")</f>
        <v>0</v>
      </c>
      <c r="Q197" s="27">
        <f>IFERROR(('CALC | Main Engine'!S197+'CALC | Booster'!S197)*INDEX(MassUnitsTable[],MATCH($R$3,MassUnitsTable[Mass Units],0),2), "")</f>
        <v>2.7991229740282102E-8</v>
      </c>
      <c r="R197" s="32">
        <f>IFERROR(('CALC | Main Engine'!T197+'CALC | Booster'!T197)*INDEX(MassUnitsTable[],MATCH($R$3,MassUnitsTable[Mass Units],0),2), "")</f>
        <v>0</v>
      </c>
      <c r="S197" s="10"/>
    </row>
    <row r="198" spans="1:19" x14ac:dyDescent="0.25">
      <c r="A198" s="10"/>
      <c r="B198" s="4" t="str">
        <f t="shared" si="15"/>
        <v>STS-124</v>
      </c>
      <c r="C198" s="5" t="str">
        <f t="shared" si="16"/>
        <v>Space Shuttle</v>
      </c>
      <c r="D198" s="5" t="str">
        <f t="shared" si="17"/>
        <v>Launch</v>
      </c>
      <c r="E198" s="5">
        <f t="shared" si="18"/>
        <v>1</v>
      </c>
      <c r="F198" s="5">
        <f>'CALC | Main Engine'!$B198</f>
        <v>191</v>
      </c>
      <c r="G198" s="27">
        <f>'CALC | Main Engine'!$C198</f>
        <v>269084</v>
      </c>
      <c r="H198" s="6">
        <f>'CALC | Main Engine'!$E198</f>
        <v>1</v>
      </c>
      <c r="I198" s="34">
        <f>IFERROR('CALC | Main Engine'!$F198*INDEX(MassUnitsTable[],MATCH($R$3,MassUnitsTable[Mass Units],0),2), "")</f>
        <v>1397.4</v>
      </c>
      <c r="J198" s="27">
        <f>IFERROR('CALC | Booster'!$F198*INDEX(MassUnitsTable[],MATCH($R$3,MassUnitsTable[Mass Units],0),2), "")</f>
        <v>0</v>
      </c>
      <c r="K198" s="32">
        <f t="shared" si="19"/>
        <v>1397.4</v>
      </c>
      <c r="L198" s="34">
        <f>IFERROR(('CALC | Main Engine'!N198+'CALC | Booster'!N198)*INDEX(MassUnitsTable[],MATCH($R$3,MassUnitsTable[Mass Units],0),2), "")</f>
        <v>1777.1580062500004</v>
      </c>
      <c r="M198" s="27">
        <f>IFERROR(('CALC | Main Engine'!O198+'CALC | Booster'!O198)*INDEX(MassUnitsTable[],MATCH($R$3,MassUnitsTable[Mass Units],0),2), "")</f>
        <v>0</v>
      </c>
      <c r="N198" s="27">
        <f>IFERROR(('CALC | Main Engine'!P198+'CALC | Booster'!P198)*INDEX(MassUnitsTable[],MATCH($R$3,MassUnitsTable[Mass Units],0),2), "")</f>
        <v>0</v>
      </c>
      <c r="O198" s="27">
        <f>IFERROR(('CALC | Main Engine'!Q198+'CALC | Booster'!Q198)*INDEX(MassUnitsTable[],MATCH($R$3,MassUnitsTable[Mass Units],0),2), "")</f>
        <v>0</v>
      </c>
      <c r="P198" s="27">
        <f>IFERROR(('CALC | Main Engine'!R198+'CALC | Booster'!R198)*INDEX(MassUnitsTable[],MATCH($R$3,MassUnitsTable[Mass Units],0),2), "")</f>
        <v>0</v>
      </c>
      <c r="Q198" s="27">
        <f>IFERROR(('CALC | Main Engine'!S198+'CALC | Booster'!S198)*INDEX(MassUnitsTable[],MATCH($R$3,MassUnitsTable[Mass Units],0),2), "")</f>
        <v>2.528011032899756E-8</v>
      </c>
      <c r="R198" s="32">
        <f>IFERROR(('CALC | Main Engine'!T198+'CALC | Booster'!T198)*INDEX(MassUnitsTable[],MATCH($R$3,MassUnitsTable[Mass Units],0),2), "")</f>
        <v>0</v>
      </c>
      <c r="S198" s="10"/>
    </row>
    <row r="199" spans="1:19" x14ac:dyDescent="0.25">
      <c r="A199" s="10"/>
      <c r="B199" s="4" t="str">
        <f t="shared" si="15"/>
        <v>STS-124</v>
      </c>
      <c r="C199" s="5" t="str">
        <f t="shared" si="16"/>
        <v>Space Shuttle</v>
      </c>
      <c r="D199" s="5" t="str">
        <f t="shared" si="17"/>
        <v>Launch</v>
      </c>
      <c r="E199" s="5">
        <f t="shared" si="18"/>
        <v>1</v>
      </c>
      <c r="F199" s="5">
        <f>'CALC | Main Engine'!$B199</f>
        <v>192</v>
      </c>
      <c r="G199" s="27">
        <f>'CALC | Main Engine'!$C199</f>
        <v>270359</v>
      </c>
      <c r="H199" s="6">
        <f>'CALC | Main Engine'!$E199</f>
        <v>1</v>
      </c>
      <c r="I199" s="34">
        <f>IFERROR('CALC | Main Engine'!$F199*INDEX(MassUnitsTable[],MATCH($R$3,MassUnitsTable[Mass Units],0),2), "")</f>
        <v>1397.4</v>
      </c>
      <c r="J199" s="27">
        <f>IFERROR('CALC | Booster'!$F199*INDEX(MassUnitsTable[],MATCH($R$3,MassUnitsTable[Mass Units],0),2), "")</f>
        <v>0</v>
      </c>
      <c r="K199" s="32">
        <f t="shared" si="19"/>
        <v>1397.4</v>
      </c>
      <c r="L199" s="34">
        <f>IFERROR(('CALC | Main Engine'!N199+'CALC | Booster'!N199)*INDEX(MassUnitsTable[],MATCH($R$3,MassUnitsTable[Mass Units],0),2), "")</f>
        <v>1777.1580062500004</v>
      </c>
      <c r="M199" s="27">
        <f>IFERROR(('CALC | Main Engine'!O199+'CALC | Booster'!O199)*INDEX(MassUnitsTable[],MATCH($R$3,MassUnitsTable[Mass Units],0),2), "")</f>
        <v>0</v>
      </c>
      <c r="N199" s="27">
        <f>IFERROR(('CALC | Main Engine'!P199+'CALC | Booster'!P199)*INDEX(MassUnitsTable[],MATCH($R$3,MassUnitsTable[Mass Units],0),2), "")</f>
        <v>0</v>
      </c>
      <c r="O199" s="27">
        <f>IFERROR(('CALC | Main Engine'!Q199+'CALC | Booster'!Q199)*INDEX(MassUnitsTable[],MATCH($R$3,MassUnitsTable[Mass Units],0),2), "")</f>
        <v>0</v>
      </c>
      <c r="P199" s="27">
        <f>IFERROR(('CALC | Main Engine'!R199+'CALC | Booster'!R199)*INDEX(MassUnitsTable[],MATCH($R$3,MassUnitsTable[Mass Units],0),2), "")</f>
        <v>0</v>
      </c>
      <c r="Q199" s="27">
        <f>IFERROR(('CALC | Main Engine'!S199+'CALC | Booster'!S199)*INDEX(MassUnitsTable[],MATCH($R$3,MassUnitsTable[Mass Units],0),2), "")</f>
        <v>2.2850585337870151E-8</v>
      </c>
      <c r="R199" s="32">
        <f>IFERROR(('CALC | Main Engine'!T199+'CALC | Booster'!T199)*INDEX(MassUnitsTable[],MATCH($R$3,MassUnitsTable[Mass Units],0),2), "")</f>
        <v>0</v>
      </c>
      <c r="S199" s="10"/>
    </row>
    <row r="200" spans="1:19" x14ac:dyDescent="0.25">
      <c r="A200" s="10"/>
      <c r="B200" s="4" t="str">
        <f t="shared" ref="B200:B263" si="20">IF(ISNUMBER($F200),UserID,"")</f>
        <v>STS-124</v>
      </c>
      <c r="C200" s="5" t="str">
        <f t="shared" ref="C200:C263" si="21">IF(ISNUMBER($F200),Spacecraft,"")</f>
        <v>Space Shuttle</v>
      </c>
      <c r="D200" s="5" t="str">
        <f t="shared" ref="D200:D263" si="22">IF(ISNUMBER($F200),OperationType,"")</f>
        <v>Launch</v>
      </c>
      <c r="E200" s="5">
        <f t="shared" ref="E200:E263" si="23">IF(ISNUMBER($F200),NumberOfOps,"")</f>
        <v>1</v>
      </c>
      <c r="F200" s="5">
        <f>'CALC | Main Engine'!$B200</f>
        <v>193</v>
      </c>
      <c r="G200" s="27">
        <f>'CALC | Main Engine'!$C200</f>
        <v>271624</v>
      </c>
      <c r="H200" s="6">
        <f>'CALC | Main Engine'!$E200</f>
        <v>1</v>
      </c>
      <c r="I200" s="34">
        <f>IFERROR('CALC | Main Engine'!$F200*INDEX(MassUnitsTable[],MATCH($R$3,MassUnitsTable[Mass Units],0),2), "")</f>
        <v>1397.4</v>
      </c>
      <c r="J200" s="27">
        <f>IFERROR('CALC | Booster'!$F200*INDEX(MassUnitsTable[],MATCH($R$3,MassUnitsTable[Mass Units],0),2), "")</f>
        <v>0</v>
      </c>
      <c r="K200" s="32">
        <f t="shared" si="19"/>
        <v>1397.4</v>
      </c>
      <c r="L200" s="34">
        <f>IFERROR(('CALC | Main Engine'!N200+'CALC | Booster'!N200)*INDEX(MassUnitsTable[],MATCH($R$3,MassUnitsTable[Mass Units],0),2), "")</f>
        <v>1777.1580062500004</v>
      </c>
      <c r="M200" s="27">
        <f>IFERROR(('CALC | Main Engine'!O200+'CALC | Booster'!O200)*INDEX(MassUnitsTable[],MATCH($R$3,MassUnitsTable[Mass Units],0),2), "")</f>
        <v>0</v>
      </c>
      <c r="N200" s="27">
        <f>IFERROR(('CALC | Main Engine'!P200+'CALC | Booster'!P200)*INDEX(MassUnitsTable[],MATCH($R$3,MassUnitsTable[Mass Units],0),2), "")</f>
        <v>0</v>
      </c>
      <c r="O200" s="27">
        <f>IFERROR(('CALC | Main Engine'!Q200+'CALC | Booster'!Q200)*INDEX(MassUnitsTable[],MATCH($R$3,MassUnitsTable[Mass Units],0),2), "")</f>
        <v>0</v>
      </c>
      <c r="P200" s="27">
        <f>IFERROR(('CALC | Main Engine'!R200+'CALC | Booster'!R200)*INDEX(MassUnitsTable[],MATCH($R$3,MassUnitsTable[Mass Units],0),2), "")</f>
        <v>0</v>
      </c>
      <c r="Q200" s="27">
        <f>IFERROR(('CALC | Main Engine'!S200+'CALC | Booster'!S200)*INDEX(MassUnitsTable[],MATCH($R$3,MassUnitsTable[Mass Units],0),2), "")</f>
        <v>2.0670922726406617E-8</v>
      </c>
      <c r="R200" s="32">
        <f>IFERROR(('CALC | Main Engine'!T200+'CALC | Booster'!T200)*INDEX(MassUnitsTable[],MATCH($R$3,MassUnitsTable[Mass Units],0),2), "")</f>
        <v>0</v>
      </c>
      <c r="S200" s="10"/>
    </row>
    <row r="201" spans="1:19" x14ac:dyDescent="0.25">
      <c r="A201" s="10"/>
      <c r="B201" s="4" t="str">
        <f t="shared" si="20"/>
        <v>STS-124</v>
      </c>
      <c r="C201" s="5" t="str">
        <f t="shared" si="21"/>
        <v>Space Shuttle</v>
      </c>
      <c r="D201" s="5" t="str">
        <f t="shared" si="22"/>
        <v>Launch</v>
      </c>
      <c r="E201" s="5">
        <f t="shared" si="23"/>
        <v>1</v>
      </c>
      <c r="F201" s="5">
        <f>'CALC | Main Engine'!$B201</f>
        <v>194</v>
      </c>
      <c r="G201" s="27">
        <f>'CALC | Main Engine'!$C201</f>
        <v>272878.5</v>
      </c>
      <c r="H201" s="6">
        <f>'CALC | Main Engine'!$E201</f>
        <v>1</v>
      </c>
      <c r="I201" s="34">
        <f>IFERROR('CALC | Main Engine'!$F201*INDEX(MassUnitsTable[],MATCH($R$3,MassUnitsTable[Mass Units],0),2), "")</f>
        <v>1397.4</v>
      </c>
      <c r="J201" s="27">
        <f>IFERROR('CALC | Booster'!$F201*INDEX(MassUnitsTable[],MATCH($R$3,MassUnitsTable[Mass Units],0),2), "")</f>
        <v>0</v>
      </c>
      <c r="K201" s="32">
        <f t="shared" ref="K201:K264" si="24">IFERROR(I201+J201, "")</f>
        <v>1397.4</v>
      </c>
      <c r="L201" s="34">
        <f>IFERROR(('CALC | Main Engine'!N201+'CALC | Booster'!N201)*INDEX(MassUnitsTable[],MATCH($R$3,MassUnitsTable[Mass Units],0),2), "")</f>
        <v>1777.1580062500004</v>
      </c>
      <c r="M201" s="27">
        <f>IFERROR(('CALC | Main Engine'!O201+'CALC | Booster'!O201)*INDEX(MassUnitsTable[],MATCH($R$3,MassUnitsTable[Mass Units],0),2), "")</f>
        <v>0</v>
      </c>
      <c r="N201" s="27">
        <f>IFERROR(('CALC | Main Engine'!P201+'CALC | Booster'!P201)*INDEX(MassUnitsTable[],MATCH($R$3,MassUnitsTable[Mass Units],0),2), "")</f>
        <v>0</v>
      </c>
      <c r="O201" s="27">
        <f>IFERROR(('CALC | Main Engine'!Q201+'CALC | Booster'!Q201)*INDEX(MassUnitsTable[],MATCH($R$3,MassUnitsTable[Mass Units],0),2), "")</f>
        <v>0</v>
      </c>
      <c r="P201" s="27">
        <f>IFERROR(('CALC | Main Engine'!R201+'CALC | Booster'!R201)*INDEX(MassUnitsTable[],MATCH($R$3,MassUnitsTable[Mass Units],0),2), "")</f>
        <v>0</v>
      </c>
      <c r="Q201" s="27">
        <f>IFERROR(('CALC | Main Engine'!S201+'CALC | Booster'!S201)*INDEX(MassUnitsTable[],MATCH($R$3,MassUnitsTable[Mass Units],0),2), "")</f>
        <v>1.8714739043465961E-8</v>
      </c>
      <c r="R201" s="32">
        <f>IFERROR(('CALC | Main Engine'!T201+'CALC | Booster'!T201)*INDEX(MassUnitsTable[],MATCH($R$3,MassUnitsTable[Mass Units],0),2), "")</f>
        <v>0</v>
      </c>
      <c r="S201" s="10"/>
    </row>
    <row r="202" spans="1:19" x14ac:dyDescent="0.25">
      <c r="A202" s="10"/>
      <c r="B202" s="4" t="str">
        <f t="shared" si="20"/>
        <v>STS-124</v>
      </c>
      <c r="C202" s="5" t="str">
        <f t="shared" si="21"/>
        <v>Space Shuttle</v>
      </c>
      <c r="D202" s="5" t="str">
        <f t="shared" si="22"/>
        <v>Launch</v>
      </c>
      <c r="E202" s="5">
        <f t="shared" si="23"/>
        <v>1</v>
      </c>
      <c r="F202" s="5">
        <f>'CALC | Main Engine'!$B202</f>
        <v>195</v>
      </c>
      <c r="G202" s="27">
        <f>'CALC | Main Engine'!$C202</f>
        <v>274429</v>
      </c>
      <c r="H202" s="6">
        <f>'CALC | Main Engine'!$E202</f>
        <v>1</v>
      </c>
      <c r="I202" s="34">
        <f>IFERROR('CALC | Main Engine'!$F202*INDEX(MassUnitsTable[],MATCH($R$3,MassUnitsTable[Mass Units],0),2), "")</f>
        <v>1397.4</v>
      </c>
      <c r="J202" s="27">
        <f>IFERROR('CALC | Booster'!$F202*INDEX(MassUnitsTable[],MATCH($R$3,MassUnitsTable[Mass Units],0),2), "")</f>
        <v>0</v>
      </c>
      <c r="K202" s="32">
        <f t="shared" si="24"/>
        <v>1397.4</v>
      </c>
      <c r="L202" s="34">
        <f>IFERROR(('CALC | Main Engine'!N202+'CALC | Booster'!N202)*INDEX(MassUnitsTable[],MATCH($R$3,MassUnitsTable[Mass Units],0),2), "")</f>
        <v>1777.1580062500004</v>
      </c>
      <c r="M202" s="27">
        <f>IFERROR(('CALC | Main Engine'!O202+'CALC | Booster'!O202)*INDEX(MassUnitsTable[],MATCH($R$3,MassUnitsTable[Mass Units],0),2), "")</f>
        <v>0</v>
      </c>
      <c r="N202" s="27">
        <f>IFERROR(('CALC | Main Engine'!P202+'CALC | Booster'!P202)*INDEX(MassUnitsTable[],MATCH($R$3,MassUnitsTable[Mass Units],0),2), "")</f>
        <v>0</v>
      </c>
      <c r="O202" s="27">
        <f>IFERROR(('CALC | Main Engine'!Q202+'CALC | Booster'!Q202)*INDEX(MassUnitsTable[],MATCH($R$3,MassUnitsTable[Mass Units],0),2), "")</f>
        <v>0</v>
      </c>
      <c r="P202" s="27">
        <f>IFERROR(('CALC | Main Engine'!R202+'CALC | Booster'!R202)*INDEX(MassUnitsTable[],MATCH($R$3,MassUnitsTable[Mass Units],0),2), "")</f>
        <v>0</v>
      </c>
      <c r="Q202" s="27">
        <f>IFERROR(('CALC | Main Engine'!S202+'CALC | Booster'!S202)*INDEX(MassUnitsTable[],MATCH($R$3,MassUnitsTable[Mass Units],0),2), "")</f>
        <v>1.6550848568819468E-8</v>
      </c>
      <c r="R202" s="32">
        <f>IFERROR(('CALC | Main Engine'!T202+'CALC | Booster'!T202)*INDEX(MassUnitsTable[],MATCH($R$3,MassUnitsTable[Mass Units],0),2), "")</f>
        <v>0</v>
      </c>
      <c r="S202" s="10"/>
    </row>
    <row r="203" spans="1:19" x14ac:dyDescent="0.25">
      <c r="A203" s="10"/>
      <c r="B203" s="4" t="str">
        <f t="shared" si="20"/>
        <v>STS-124</v>
      </c>
      <c r="C203" s="5" t="str">
        <f t="shared" si="21"/>
        <v>Space Shuttle</v>
      </c>
      <c r="D203" s="5" t="str">
        <f t="shared" si="22"/>
        <v>Launch</v>
      </c>
      <c r="E203" s="5">
        <f t="shared" si="23"/>
        <v>1</v>
      </c>
      <c r="F203" s="5">
        <f>'CALC | Main Engine'!$B203</f>
        <v>196</v>
      </c>
      <c r="G203" s="27">
        <f>'CALC | Main Engine'!$C203</f>
        <v>276271</v>
      </c>
      <c r="H203" s="6">
        <f>'CALC | Main Engine'!$E203</f>
        <v>1</v>
      </c>
      <c r="I203" s="34">
        <f>IFERROR('CALC | Main Engine'!$F203*INDEX(MassUnitsTable[],MATCH($R$3,MassUnitsTable[Mass Units],0),2), "")</f>
        <v>1397.4</v>
      </c>
      <c r="J203" s="27">
        <f>IFERROR('CALC | Booster'!$F203*INDEX(MassUnitsTable[],MATCH($R$3,MassUnitsTable[Mass Units],0),2), "")</f>
        <v>0</v>
      </c>
      <c r="K203" s="32">
        <f t="shared" si="24"/>
        <v>1397.4</v>
      </c>
      <c r="L203" s="34">
        <f>IFERROR(('CALC | Main Engine'!N203+'CALC | Booster'!N203)*INDEX(MassUnitsTable[],MATCH($R$3,MassUnitsTable[Mass Units],0),2), "")</f>
        <v>1777.1580062500004</v>
      </c>
      <c r="M203" s="27">
        <f>IFERROR(('CALC | Main Engine'!O203+'CALC | Booster'!O203)*INDEX(MassUnitsTable[],MATCH($R$3,MassUnitsTable[Mass Units],0),2), "")</f>
        <v>0</v>
      </c>
      <c r="N203" s="27">
        <f>IFERROR(('CALC | Main Engine'!P203+'CALC | Booster'!P203)*INDEX(MassUnitsTable[],MATCH($R$3,MassUnitsTable[Mass Units],0),2), "")</f>
        <v>0</v>
      </c>
      <c r="O203" s="27">
        <f>IFERROR(('CALC | Main Engine'!Q203+'CALC | Booster'!Q203)*INDEX(MassUnitsTable[],MATCH($R$3,MassUnitsTable[Mass Units],0),2), "")</f>
        <v>0</v>
      </c>
      <c r="P203" s="27">
        <f>IFERROR(('CALC | Main Engine'!R203+'CALC | Booster'!R203)*INDEX(MassUnitsTable[],MATCH($R$3,MassUnitsTable[Mass Units],0),2), "")</f>
        <v>0</v>
      </c>
      <c r="Q203" s="27">
        <f>IFERROR(('CALC | Main Engine'!S203+'CALC | Booster'!S203)*INDEX(MassUnitsTable[],MATCH($R$3,MassUnitsTable[Mass Units],0),2), "")</f>
        <v>1.4302903484773535E-8</v>
      </c>
      <c r="R203" s="32">
        <f>IFERROR(('CALC | Main Engine'!T203+'CALC | Booster'!T203)*INDEX(MassUnitsTable[],MATCH($R$3,MassUnitsTable[Mass Units],0),2), "")</f>
        <v>0</v>
      </c>
      <c r="S203" s="10"/>
    </row>
    <row r="204" spans="1:19" x14ac:dyDescent="0.25">
      <c r="A204" s="10"/>
      <c r="B204" s="4" t="str">
        <f t="shared" si="20"/>
        <v>STS-124</v>
      </c>
      <c r="C204" s="5" t="str">
        <f t="shared" si="21"/>
        <v>Space Shuttle</v>
      </c>
      <c r="D204" s="5" t="str">
        <f t="shared" si="22"/>
        <v>Launch</v>
      </c>
      <c r="E204" s="5">
        <f t="shared" si="23"/>
        <v>1</v>
      </c>
      <c r="F204" s="5">
        <f>'CALC | Main Engine'!$B204</f>
        <v>197</v>
      </c>
      <c r="G204" s="27">
        <f>'CALC | Main Engine'!$C204</f>
        <v>277790.5</v>
      </c>
      <c r="H204" s="6">
        <f>'CALC | Main Engine'!$E204</f>
        <v>1</v>
      </c>
      <c r="I204" s="34">
        <f>IFERROR('CALC | Main Engine'!$F204*INDEX(MassUnitsTable[],MATCH($R$3,MassUnitsTable[Mass Units],0),2), "")</f>
        <v>1397.4</v>
      </c>
      <c r="J204" s="27">
        <f>IFERROR('CALC | Booster'!$F204*INDEX(MassUnitsTable[],MATCH($R$3,MassUnitsTable[Mass Units],0),2), "")</f>
        <v>0</v>
      </c>
      <c r="K204" s="32">
        <f t="shared" si="24"/>
        <v>1397.4</v>
      </c>
      <c r="L204" s="34">
        <f>IFERROR(('CALC | Main Engine'!N204+'CALC | Booster'!N204)*INDEX(MassUnitsTable[],MATCH($R$3,MassUnitsTable[Mass Units],0),2), "")</f>
        <v>1777.1580062500004</v>
      </c>
      <c r="M204" s="27">
        <f>IFERROR(('CALC | Main Engine'!O204+'CALC | Booster'!O204)*INDEX(MassUnitsTable[],MATCH($R$3,MassUnitsTable[Mass Units],0),2), "")</f>
        <v>0</v>
      </c>
      <c r="N204" s="27">
        <f>IFERROR(('CALC | Main Engine'!P204+'CALC | Booster'!P204)*INDEX(MassUnitsTable[],MATCH($R$3,MassUnitsTable[Mass Units],0),2), "")</f>
        <v>0</v>
      </c>
      <c r="O204" s="27">
        <f>IFERROR(('CALC | Main Engine'!Q204+'CALC | Booster'!Q204)*INDEX(MassUnitsTable[],MATCH($R$3,MassUnitsTable[Mass Units],0),2), "")</f>
        <v>0</v>
      </c>
      <c r="P204" s="27">
        <f>IFERROR(('CALC | Main Engine'!R204+'CALC | Booster'!R204)*INDEX(MassUnitsTable[],MATCH($R$3,MassUnitsTable[Mass Units],0),2), "")</f>
        <v>0</v>
      </c>
      <c r="Q204" s="27">
        <f>IFERROR(('CALC | Main Engine'!S204+'CALC | Booster'!S204)*INDEX(MassUnitsTable[],MATCH($R$3,MassUnitsTable[Mass Units],0),2), "")</f>
        <v>1.2680244378162394E-8</v>
      </c>
      <c r="R204" s="32">
        <f>IFERROR(('CALC | Main Engine'!T204+'CALC | Booster'!T204)*INDEX(MassUnitsTable[],MATCH($R$3,MassUnitsTable[Mass Units],0),2), "")</f>
        <v>0</v>
      </c>
      <c r="S204" s="10"/>
    </row>
    <row r="205" spans="1:19" x14ac:dyDescent="0.25">
      <c r="A205" s="10"/>
      <c r="B205" s="4" t="str">
        <f t="shared" si="20"/>
        <v>STS-124</v>
      </c>
      <c r="C205" s="5" t="str">
        <f t="shared" si="21"/>
        <v>Space Shuttle</v>
      </c>
      <c r="D205" s="5" t="str">
        <f t="shared" si="22"/>
        <v>Launch</v>
      </c>
      <c r="E205" s="5">
        <f t="shared" si="23"/>
        <v>1</v>
      </c>
      <c r="F205" s="5">
        <f>'CALC | Main Engine'!$B205</f>
        <v>198</v>
      </c>
      <c r="G205" s="27">
        <f>'CALC | Main Engine'!$C205</f>
        <v>278992.5</v>
      </c>
      <c r="H205" s="6">
        <f>'CALC | Main Engine'!$E205</f>
        <v>1</v>
      </c>
      <c r="I205" s="34">
        <f>IFERROR('CALC | Main Engine'!$F205*INDEX(MassUnitsTable[],MATCH($R$3,MassUnitsTable[Mass Units],0),2), "")</f>
        <v>1397.4</v>
      </c>
      <c r="J205" s="27">
        <f>IFERROR('CALC | Booster'!$F205*INDEX(MassUnitsTable[],MATCH($R$3,MassUnitsTable[Mass Units],0),2), "")</f>
        <v>0</v>
      </c>
      <c r="K205" s="32">
        <f t="shared" si="24"/>
        <v>1397.4</v>
      </c>
      <c r="L205" s="34">
        <f>IFERROR(('CALC | Main Engine'!N205+'CALC | Booster'!N205)*INDEX(MassUnitsTable[],MATCH($R$3,MassUnitsTable[Mass Units],0),2), "")</f>
        <v>1777.1580062500004</v>
      </c>
      <c r="M205" s="27">
        <f>IFERROR(('CALC | Main Engine'!O205+'CALC | Booster'!O205)*INDEX(MassUnitsTable[],MATCH($R$3,MassUnitsTable[Mass Units],0),2), "")</f>
        <v>0</v>
      </c>
      <c r="N205" s="27">
        <f>IFERROR(('CALC | Main Engine'!P205+'CALC | Booster'!P205)*INDEX(MassUnitsTable[],MATCH($R$3,MassUnitsTable[Mass Units],0),2), "")</f>
        <v>0</v>
      </c>
      <c r="O205" s="27">
        <f>IFERROR(('CALC | Main Engine'!Q205+'CALC | Booster'!Q205)*INDEX(MassUnitsTable[],MATCH($R$3,MassUnitsTable[Mass Units],0),2), "")</f>
        <v>0</v>
      </c>
      <c r="P205" s="27">
        <f>IFERROR(('CALC | Main Engine'!R205+'CALC | Booster'!R205)*INDEX(MassUnitsTable[],MATCH($R$3,MassUnitsTable[Mass Units],0),2), "")</f>
        <v>0</v>
      </c>
      <c r="Q205" s="27">
        <f>IFERROR(('CALC | Main Engine'!S205+'CALC | Booster'!S205)*INDEX(MassUnitsTable[],MATCH($R$3,MassUnitsTable[Mass Units],0),2), "")</f>
        <v>1.1528118356876044E-8</v>
      </c>
      <c r="R205" s="32">
        <f>IFERROR(('CALC | Main Engine'!T205+'CALC | Booster'!T205)*INDEX(MassUnitsTable[],MATCH($R$3,MassUnitsTable[Mass Units],0),2), "")</f>
        <v>0</v>
      </c>
      <c r="S205" s="10"/>
    </row>
    <row r="206" spans="1:19" x14ac:dyDescent="0.25">
      <c r="A206" s="10"/>
      <c r="B206" s="4" t="str">
        <f t="shared" si="20"/>
        <v>STS-124</v>
      </c>
      <c r="C206" s="5" t="str">
        <f t="shared" si="21"/>
        <v>Space Shuttle</v>
      </c>
      <c r="D206" s="5" t="str">
        <f t="shared" si="22"/>
        <v>Launch</v>
      </c>
      <c r="E206" s="5">
        <f t="shared" si="23"/>
        <v>1</v>
      </c>
      <c r="F206" s="5">
        <f>'CALC | Main Engine'!$B206</f>
        <v>199</v>
      </c>
      <c r="G206" s="27">
        <f>'CALC | Main Engine'!$C206</f>
        <v>280184</v>
      </c>
      <c r="H206" s="6">
        <f>'CALC | Main Engine'!$E206</f>
        <v>1</v>
      </c>
      <c r="I206" s="34">
        <f>IFERROR('CALC | Main Engine'!$F206*INDEX(MassUnitsTable[],MATCH($R$3,MassUnitsTable[Mass Units],0),2), "")</f>
        <v>1397.4</v>
      </c>
      <c r="J206" s="27">
        <f>IFERROR('CALC | Booster'!$F206*INDEX(MassUnitsTable[],MATCH($R$3,MassUnitsTable[Mass Units],0),2), "")</f>
        <v>0</v>
      </c>
      <c r="K206" s="32">
        <f t="shared" si="24"/>
        <v>1397.4</v>
      </c>
      <c r="L206" s="34">
        <f>IFERROR(('CALC | Main Engine'!N206+'CALC | Booster'!N206)*INDEX(MassUnitsTable[],MATCH($R$3,MassUnitsTable[Mass Units],0),2), "")</f>
        <v>1777.1580062500004</v>
      </c>
      <c r="M206" s="27">
        <f>IFERROR(('CALC | Main Engine'!O206+'CALC | Booster'!O206)*INDEX(MassUnitsTable[],MATCH($R$3,MassUnitsTable[Mass Units],0),2), "")</f>
        <v>0</v>
      </c>
      <c r="N206" s="27">
        <f>IFERROR(('CALC | Main Engine'!P206+'CALC | Booster'!P206)*INDEX(MassUnitsTable[],MATCH($R$3,MassUnitsTable[Mass Units],0),2), "")</f>
        <v>0</v>
      </c>
      <c r="O206" s="27">
        <f>IFERROR(('CALC | Main Engine'!Q206+'CALC | Booster'!Q206)*INDEX(MassUnitsTable[],MATCH($R$3,MassUnitsTable[Mass Units],0),2), "")</f>
        <v>0</v>
      </c>
      <c r="P206" s="27">
        <f>IFERROR(('CALC | Main Engine'!R206+'CALC | Booster'!R206)*INDEX(MassUnitsTable[],MATCH($R$3,MassUnitsTable[Mass Units],0),2), "")</f>
        <v>0</v>
      </c>
      <c r="Q206" s="27">
        <f>IFERROR(('CALC | Main Engine'!S206+'CALC | Booster'!S206)*INDEX(MassUnitsTable[],MATCH($R$3,MassUnitsTable[Mass Units],0),2), "")</f>
        <v>1.0489399057081824E-8</v>
      </c>
      <c r="R206" s="32">
        <f>IFERROR(('CALC | Main Engine'!T206+'CALC | Booster'!T206)*INDEX(MassUnitsTable[],MATCH($R$3,MassUnitsTable[Mass Units],0),2), "")</f>
        <v>0</v>
      </c>
      <c r="S206" s="10"/>
    </row>
    <row r="207" spans="1:19" x14ac:dyDescent="0.25">
      <c r="A207" s="10"/>
      <c r="B207" s="4" t="str">
        <f t="shared" si="20"/>
        <v>STS-124</v>
      </c>
      <c r="C207" s="5" t="str">
        <f t="shared" si="21"/>
        <v>Space Shuttle</v>
      </c>
      <c r="D207" s="5" t="str">
        <f t="shared" si="22"/>
        <v>Launch</v>
      </c>
      <c r="E207" s="5">
        <f t="shared" si="23"/>
        <v>1</v>
      </c>
      <c r="F207" s="5">
        <f>'CALC | Main Engine'!$B207</f>
        <v>200</v>
      </c>
      <c r="G207" s="27">
        <f>'CALC | Main Engine'!$C207</f>
        <v>281365.5</v>
      </c>
      <c r="H207" s="6">
        <f>'CALC | Main Engine'!$E207</f>
        <v>1</v>
      </c>
      <c r="I207" s="34">
        <f>IFERROR('CALC | Main Engine'!$F207*INDEX(MassUnitsTable[],MATCH($R$3,MassUnitsTable[Mass Units],0),2), "")</f>
        <v>1397.4</v>
      </c>
      <c r="J207" s="27">
        <f>IFERROR('CALC | Booster'!$F207*INDEX(MassUnitsTable[],MATCH($R$3,MassUnitsTable[Mass Units],0),2), "")</f>
        <v>0</v>
      </c>
      <c r="K207" s="32">
        <f t="shared" si="24"/>
        <v>1397.4</v>
      </c>
      <c r="L207" s="34">
        <f>IFERROR(('CALC | Main Engine'!N207+'CALC | Booster'!N207)*INDEX(MassUnitsTable[],MATCH($R$3,MassUnitsTable[Mass Units],0),2), "")</f>
        <v>1777.1580062500004</v>
      </c>
      <c r="M207" s="27">
        <f>IFERROR(('CALC | Main Engine'!O207+'CALC | Booster'!O207)*INDEX(MassUnitsTable[],MATCH($R$3,MassUnitsTable[Mass Units],0),2), "")</f>
        <v>0</v>
      </c>
      <c r="N207" s="27">
        <f>IFERROR(('CALC | Main Engine'!P207+'CALC | Booster'!P207)*INDEX(MassUnitsTable[],MATCH($R$3,MassUnitsTable[Mass Units],0),2), "")</f>
        <v>0</v>
      </c>
      <c r="O207" s="27">
        <f>IFERROR(('CALC | Main Engine'!Q207+'CALC | Booster'!Q207)*INDEX(MassUnitsTable[],MATCH($R$3,MassUnitsTable[Mass Units],0),2), "")</f>
        <v>0</v>
      </c>
      <c r="P207" s="27">
        <f>IFERROR(('CALC | Main Engine'!R207+'CALC | Booster'!R207)*INDEX(MassUnitsTable[],MATCH($R$3,MassUnitsTable[Mass Units],0),2), "")</f>
        <v>0</v>
      </c>
      <c r="Q207" s="27">
        <f>IFERROR(('CALC | Main Engine'!S207+'CALC | Booster'!S207)*INDEX(MassUnitsTable[],MATCH($R$3,MassUnitsTable[Mass Units],0),2), "")</f>
        <v>9.5518382372836158E-9</v>
      </c>
      <c r="R207" s="32">
        <f>IFERROR(('CALC | Main Engine'!T207+'CALC | Booster'!T207)*INDEX(MassUnitsTable[],MATCH($R$3,MassUnitsTable[Mass Units],0),2), "")</f>
        <v>0</v>
      </c>
      <c r="S207" s="10"/>
    </row>
    <row r="208" spans="1:19" x14ac:dyDescent="0.25">
      <c r="A208" s="10"/>
      <c r="B208" s="4" t="str">
        <f t="shared" si="20"/>
        <v>STS-124</v>
      </c>
      <c r="C208" s="5" t="str">
        <f t="shared" si="21"/>
        <v>Space Shuttle</v>
      </c>
      <c r="D208" s="5" t="str">
        <f t="shared" si="22"/>
        <v>Launch</v>
      </c>
      <c r="E208" s="5">
        <f t="shared" si="23"/>
        <v>1</v>
      </c>
      <c r="F208" s="5">
        <f>'CALC | Main Engine'!$B208</f>
        <v>201</v>
      </c>
      <c r="G208" s="27">
        <f>'CALC | Main Engine'!$C208</f>
        <v>282536.5</v>
      </c>
      <c r="H208" s="6">
        <f>'CALC | Main Engine'!$E208</f>
        <v>1</v>
      </c>
      <c r="I208" s="34">
        <f>IFERROR('CALC | Main Engine'!$F208*INDEX(MassUnitsTable[],MATCH($R$3,MassUnitsTable[Mass Units],0),2), "")</f>
        <v>1397.4</v>
      </c>
      <c r="J208" s="27">
        <f>IFERROR('CALC | Booster'!$F208*INDEX(MassUnitsTable[],MATCH($R$3,MassUnitsTable[Mass Units],0),2), "")</f>
        <v>0</v>
      </c>
      <c r="K208" s="32">
        <f t="shared" si="24"/>
        <v>1397.4</v>
      </c>
      <c r="L208" s="34">
        <f>IFERROR(('CALC | Main Engine'!N208+'CALC | Booster'!N208)*INDEX(MassUnitsTable[],MATCH($R$3,MassUnitsTable[Mass Units],0),2), "")</f>
        <v>1777.1580062500004</v>
      </c>
      <c r="M208" s="27">
        <f>IFERROR(('CALC | Main Engine'!O208+'CALC | Booster'!O208)*INDEX(MassUnitsTable[],MATCH($R$3,MassUnitsTable[Mass Units],0),2), "")</f>
        <v>0</v>
      </c>
      <c r="N208" s="27">
        <f>IFERROR(('CALC | Main Engine'!P208+'CALC | Booster'!P208)*INDEX(MassUnitsTable[],MATCH($R$3,MassUnitsTable[Mass Units],0),2), "")</f>
        <v>0</v>
      </c>
      <c r="O208" s="27">
        <f>IFERROR(('CALC | Main Engine'!Q208+'CALC | Booster'!Q208)*INDEX(MassUnitsTable[],MATCH($R$3,MassUnitsTable[Mass Units],0),2), "")</f>
        <v>0</v>
      </c>
      <c r="P208" s="27">
        <f>IFERROR(('CALC | Main Engine'!R208+'CALC | Booster'!R208)*INDEX(MassUnitsTable[],MATCH($R$3,MassUnitsTable[Mass Units],0),2), "")</f>
        <v>0</v>
      </c>
      <c r="Q208" s="27">
        <f>IFERROR(('CALC | Main Engine'!S208+'CALC | Booster'!S208)*INDEX(MassUnitsTable[],MATCH($R$3,MassUnitsTable[Mass Units],0),2), "")</f>
        <v>8.7053189599068667E-9</v>
      </c>
      <c r="R208" s="32">
        <f>IFERROR(('CALC | Main Engine'!T208+'CALC | Booster'!T208)*INDEX(MassUnitsTable[],MATCH($R$3,MassUnitsTable[Mass Units],0),2), "")</f>
        <v>0</v>
      </c>
      <c r="S208" s="10"/>
    </row>
    <row r="209" spans="1:19" x14ac:dyDescent="0.25">
      <c r="A209" s="10"/>
      <c r="B209" s="4" t="str">
        <f t="shared" si="20"/>
        <v>STS-124</v>
      </c>
      <c r="C209" s="5" t="str">
        <f t="shared" si="21"/>
        <v>Space Shuttle</v>
      </c>
      <c r="D209" s="5" t="str">
        <f t="shared" si="22"/>
        <v>Launch</v>
      </c>
      <c r="E209" s="5">
        <f t="shared" si="23"/>
        <v>1</v>
      </c>
      <c r="F209" s="5">
        <f>'CALC | Main Engine'!$B209</f>
        <v>202</v>
      </c>
      <c r="G209" s="27">
        <f>'CALC | Main Engine'!$C209</f>
        <v>283697</v>
      </c>
      <c r="H209" s="6">
        <f>'CALC | Main Engine'!$E209</f>
        <v>1</v>
      </c>
      <c r="I209" s="34">
        <f>IFERROR('CALC | Main Engine'!$F209*INDEX(MassUnitsTable[],MATCH($R$3,MassUnitsTable[Mass Units],0),2), "")</f>
        <v>1397.4</v>
      </c>
      <c r="J209" s="27">
        <f>IFERROR('CALC | Booster'!$F209*INDEX(MassUnitsTable[],MATCH($R$3,MassUnitsTable[Mass Units],0),2), "")</f>
        <v>0</v>
      </c>
      <c r="K209" s="32">
        <f t="shared" si="24"/>
        <v>1397.4</v>
      </c>
      <c r="L209" s="34">
        <f>IFERROR(('CALC | Main Engine'!N209+'CALC | Booster'!N209)*INDEX(MassUnitsTable[],MATCH($R$3,MassUnitsTable[Mass Units],0),2), "")</f>
        <v>1777.1580062500004</v>
      </c>
      <c r="M209" s="27">
        <f>IFERROR(('CALC | Main Engine'!O209+'CALC | Booster'!O209)*INDEX(MassUnitsTable[],MATCH($R$3,MassUnitsTable[Mass Units],0),2), "")</f>
        <v>0</v>
      </c>
      <c r="N209" s="27">
        <f>IFERROR(('CALC | Main Engine'!P209+'CALC | Booster'!P209)*INDEX(MassUnitsTable[],MATCH($R$3,MassUnitsTable[Mass Units],0),2), "")</f>
        <v>0</v>
      </c>
      <c r="O209" s="27">
        <f>IFERROR(('CALC | Main Engine'!Q209+'CALC | Booster'!Q209)*INDEX(MassUnitsTable[],MATCH($R$3,MassUnitsTable[Mass Units],0),2), "")</f>
        <v>0</v>
      </c>
      <c r="P209" s="27">
        <f>IFERROR(('CALC | Main Engine'!R209+'CALC | Booster'!R209)*INDEX(MassUnitsTable[],MATCH($R$3,MassUnitsTable[Mass Units],0),2), "")</f>
        <v>0</v>
      </c>
      <c r="Q209" s="27">
        <f>IFERROR(('CALC | Main Engine'!S209+'CALC | Booster'!S209)*INDEX(MassUnitsTable[],MATCH($R$3,MassUnitsTable[Mass Units],0),2), "")</f>
        <v>7.9404258676835047E-9</v>
      </c>
      <c r="R209" s="32">
        <f>IFERROR(('CALC | Main Engine'!T209+'CALC | Booster'!T209)*INDEX(MassUnitsTable[],MATCH($R$3,MassUnitsTable[Mass Units],0),2), "")</f>
        <v>0</v>
      </c>
      <c r="S209" s="10"/>
    </row>
    <row r="210" spans="1:19" x14ac:dyDescent="0.25">
      <c r="A210" s="10"/>
      <c r="B210" s="4" t="str">
        <f t="shared" si="20"/>
        <v>STS-124</v>
      </c>
      <c r="C210" s="5" t="str">
        <f t="shared" si="21"/>
        <v>Space Shuttle</v>
      </c>
      <c r="D210" s="5" t="str">
        <f t="shared" si="22"/>
        <v>Launch</v>
      </c>
      <c r="E210" s="5">
        <f t="shared" si="23"/>
        <v>1</v>
      </c>
      <c r="F210" s="5">
        <f>'CALC | Main Engine'!$B210</f>
        <v>203</v>
      </c>
      <c r="G210" s="27">
        <f>'CALC | Main Engine'!$C210</f>
        <v>284847.5</v>
      </c>
      <c r="H210" s="6">
        <f>'CALC | Main Engine'!$E210</f>
        <v>1</v>
      </c>
      <c r="I210" s="34">
        <f>IFERROR('CALC | Main Engine'!$F210*INDEX(MassUnitsTable[],MATCH($R$3,MassUnitsTable[Mass Units],0),2), "")</f>
        <v>1397.4</v>
      </c>
      <c r="J210" s="27">
        <f>IFERROR('CALC | Booster'!$F210*INDEX(MassUnitsTable[],MATCH($R$3,MassUnitsTable[Mass Units],0),2), "")</f>
        <v>0</v>
      </c>
      <c r="K210" s="32">
        <f t="shared" si="24"/>
        <v>1397.4</v>
      </c>
      <c r="L210" s="34">
        <f>IFERROR(('CALC | Main Engine'!N210+'CALC | Booster'!N210)*INDEX(MassUnitsTable[],MATCH($R$3,MassUnitsTable[Mass Units],0),2), "")</f>
        <v>1777.1580062500004</v>
      </c>
      <c r="M210" s="27">
        <f>IFERROR(('CALC | Main Engine'!O210+'CALC | Booster'!O210)*INDEX(MassUnitsTable[],MATCH($R$3,MassUnitsTable[Mass Units],0),2), "")</f>
        <v>0</v>
      </c>
      <c r="N210" s="27">
        <f>IFERROR(('CALC | Main Engine'!P210+'CALC | Booster'!P210)*INDEX(MassUnitsTable[],MATCH($R$3,MassUnitsTable[Mass Units],0),2), "")</f>
        <v>0</v>
      </c>
      <c r="O210" s="27">
        <f>IFERROR(('CALC | Main Engine'!Q210+'CALC | Booster'!Q210)*INDEX(MassUnitsTable[],MATCH($R$3,MassUnitsTable[Mass Units],0),2), "")</f>
        <v>0</v>
      </c>
      <c r="P210" s="27">
        <f>IFERROR(('CALC | Main Engine'!R210+'CALC | Booster'!R210)*INDEX(MassUnitsTable[],MATCH($R$3,MassUnitsTable[Mass Units],0),2), "")</f>
        <v>0</v>
      </c>
      <c r="Q210" s="27">
        <f>IFERROR(('CALC | Main Engine'!S210+'CALC | Booster'!S210)*INDEX(MassUnitsTable[],MATCH($R$3,MassUnitsTable[Mass Units],0),2), "")</f>
        <v>7.2484821298621453E-9</v>
      </c>
      <c r="R210" s="32">
        <f>IFERROR(('CALC | Main Engine'!T210+'CALC | Booster'!T210)*INDEX(MassUnitsTable[],MATCH($R$3,MassUnitsTable[Mass Units],0),2), "")</f>
        <v>0</v>
      </c>
      <c r="S210" s="10"/>
    </row>
    <row r="211" spans="1:19" x14ac:dyDescent="0.25">
      <c r="A211" s="10"/>
      <c r="B211" s="4" t="str">
        <f t="shared" si="20"/>
        <v>STS-124</v>
      </c>
      <c r="C211" s="5" t="str">
        <f t="shared" si="21"/>
        <v>Space Shuttle</v>
      </c>
      <c r="D211" s="5" t="str">
        <f t="shared" si="22"/>
        <v>Launch</v>
      </c>
      <c r="E211" s="5">
        <f t="shared" si="23"/>
        <v>1</v>
      </c>
      <c r="F211" s="5">
        <f>'CALC | Main Engine'!$B211</f>
        <v>204</v>
      </c>
      <c r="G211" s="27">
        <f>'CALC | Main Engine'!$C211</f>
        <v>285987.5</v>
      </c>
      <c r="H211" s="6">
        <f>'CALC | Main Engine'!$E211</f>
        <v>1</v>
      </c>
      <c r="I211" s="34">
        <f>IFERROR('CALC | Main Engine'!$F211*INDEX(MassUnitsTable[],MATCH($R$3,MassUnitsTable[Mass Units],0),2), "")</f>
        <v>1397.4</v>
      </c>
      <c r="J211" s="27">
        <f>IFERROR('CALC | Booster'!$F211*INDEX(MassUnitsTable[],MATCH($R$3,MassUnitsTable[Mass Units],0),2), "")</f>
        <v>0</v>
      </c>
      <c r="K211" s="32">
        <f t="shared" si="24"/>
        <v>1397.4</v>
      </c>
      <c r="L211" s="34">
        <f>IFERROR(('CALC | Main Engine'!N211+'CALC | Booster'!N211)*INDEX(MassUnitsTable[],MATCH($R$3,MassUnitsTable[Mass Units],0),2), "")</f>
        <v>1777.1580062500004</v>
      </c>
      <c r="M211" s="27">
        <f>IFERROR(('CALC | Main Engine'!O211+'CALC | Booster'!O211)*INDEX(MassUnitsTable[],MATCH($R$3,MassUnitsTable[Mass Units],0),2), "")</f>
        <v>0</v>
      </c>
      <c r="N211" s="27">
        <f>IFERROR(('CALC | Main Engine'!P211+'CALC | Booster'!P211)*INDEX(MassUnitsTable[],MATCH($R$3,MassUnitsTable[Mass Units],0),2), "")</f>
        <v>0</v>
      </c>
      <c r="O211" s="27">
        <f>IFERROR(('CALC | Main Engine'!Q211+'CALC | Booster'!Q211)*INDEX(MassUnitsTable[],MATCH($R$3,MassUnitsTable[Mass Units],0),2), "")</f>
        <v>0</v>
      </c>
      <c r="P211" s="27">
        <f>IFERROR(('CALC | Main Engine'!R211+'CALC | Booster'!R211)*INDEX(MassUnitsTable[],MATCH($R$3,MassUnitsTable[Mass Units],0),2), "")</f>
        <v>0</v>
      </c>
      <c r="Q211" s="27">
        <f>IFERROR(('CALC | Main Engine'!S211+'CALC | Booster'!S211)*INDEX(MassUnitsTable[],MATCH($R$3,MassUnitsTable[Mass Units],0),2), "")</f>
        <v>6.6223438657078299E-9</v>
      </c>
      <c r="R211" s="32">
        <f>IFERROR(('CALC | Main Engine'!T211+'CALC | Booster'!T211)*INDEX(MassUnitsTable[],MATCH($R$3,MassUnitsTable[Mass Units],0),2), "")</f>
        <v>0</v>
      </c>
      <c r="S211" s="10"/>
    </row>
    <row r="212" spans="1:19" x14ac:dyDescent="0.25">
      <c r="A212" s="10"/>
      <c r="B212" s="4" t="str">
        <f t="shared" si="20"/>
        <v>STS-124</v>
      </c>
      <c r="C212" s="5" t="str">
        <f t="shared" si="21"/>
        <v>Space Shuttle</v>
      </c>
      <c r="D212" s="5" t="str">
        <f t="shared" si="22"/>
        <v>Launch</v>
      </c>
      <c r="E212" s="5">
        <f t="shared" si="23"/>
        <v>1</v>
      </c>
      <c r="F212" s="5">
        <f>'CALC | Main Engine'!$B212</f>
        <v>205</v>
      </c>
      <c r="G212" s="27">
        <f>'CALC | Main Engine'!$C212</f>
        <v>287117.5</v>
      </c>
      <c r="H212" s="6">
        <f>'CALC | Main Engine'!$E212</f>
        <v>1</v>
      </c>
      <c r="I212" s="34">
        <f>IFERROR('CALC | Main Engine'!$F212*INDEX(MassUnitsTable[],MATCH($R$3,MassUnitsTable[Mass Units],0),2), "")</f>
        <v>1397.4</v>
      </c>
      <c r="J212" s="27">
        <f>IFERROR('CALC | Booster'!$F212*INDEX(MassUnitsTable[],MATCH($R$3,MassUnitsTable[Mass Units],0),2), "")</f>
        <v>0</v>
      </c>
      <c r="K212" s="32">
        <f t="shared" si="24"/>
        <v>1397.4</v>
      </c>
      <c r="L212" s="34">
        <f>IFERROR(('CALC | Main Engine'!N212+'CALC | Booster'!N212)*INDEX(MassUnitsTable[],MATCH($R$3,MassUnitsTable[Mass Units],0),2), "")</f>
        <v>1777.1580062500004</v>
      </c>
      <c r="M212" s="27">
        <f>IFERROR(('CALC | Main Engine'!O212+'CALC | Booster'!O212)*INDEX(MassUnitsTable[],MATCH($R$3,MassUnitsTable[Mass Units],0),2), "")</f>
        <v>0</v>
      </c>
      <c r="N212" s="27">
        <f>IFERROR(('CALC | Main Engine'!P212+'CALC | Booster'!P212)*INDEX(MassUnitsTable[],MATCH($R$3,MassUnitsTable[Mass Units],0),2), "")</f>
        <v>0</v>
      </c>
      <c r="O212" s="27">
        <f>IFERROR(('CALC | Main Engine'!Q212+'CALC | Booster'!Q212)*INDEX(MassUnitsTable[],MATCH($R$3,MassUnitsTable[Mass Units],0),2), "")</f>
        <v>0</v>
      </c>
      <c r="P212" s="27">
        <f>IFERROR(('CALC | Main Engine'!R212+'CALC | Booster'!R212)*INDEX(MassUnitsTable[],MATCH($R$3,MassUnitsTable[Mass Units],0),2), "")</f>
        <v>0</v>
      </c>
      <c r="Q212" s="27">
        <f>IFERROR(('CALC | Main Engine'!S212+'CALC | Booster'!S212)*INDEX(MassUnitsTable[],MATCH($R$3,MassUnitsTable[Mass Units],0),2), "")</f>
        <v>6.0550893030927644E-9</v>
      </c>
      <c r="R212" s="32">
        <f>IFERROR(('CALC | Main Engine'!T212+'CALC | Booster'!T212)*INDEX(MassUnitsTable[],MATCH($R$3,MassUnitsTable[Mass Units],0),2), "")</f>
        <v>0</v>
      </c>
      <c r="S212" s="10"/>
    </row>
    <row r="213" spans="1:19" x14ac:dyDescent="0.25">
      <c r="A213" s="10"/>
      <c r="B213" s="4" t="str">
        <f t="shared" si="20"/>
        <v>STS-124</v>
      </c>
      <c r="C213" s="5" t="str">
        <f t="shared" si="21"/>
        <v>Space Shuttle</v>
      </c>
      <c r="D213" s="5" t="str">
        <f t="shared" si="22"/>
        <v>Launch</v>
      </c>
      <c r="E213" s="5">
        <f t="shared" si="23"/>
        <v>1</v>
      </c>
      <c r="F213" s="5">
        <f>'CALC | Main Engine'!$B213</f>
        <v>206</v>
      </c>
      <c r="G213" s="27">
        <f>'CALC | Main Engine'!$C213</f>
        <v>288237.5</v>
      </c>
      <c r="H213" s="6">
        <f>'CALC | Main Engine'!$E213</f>
        <v>1</v>
      </c>
      <c r="I213" s="34">
        <f>IFERROR('CALC | Main Engine'!$F213*INDEX(MassUnitsTable[],MATCH($R$3,MassUnitsTable[Mass Units],0),2), "")</f>
        <v>1397.4</v>
      </c>
      <c r="J213" s="27">
        <f>IFERROR('CALC | Booster'!$F213*INDEX(MassUnitsTable[],MATCH($R$3,MassUnitsTable[Mass Units],0),2), "")</f>
        <v>0</v>
      </c>
      <c r="K213" s="32">
        <f t="shared" si="24"/>
        <v>1397.4</v>
      </c>
      <c r="L213" s="34">
        <f>IFERROR(('CALC | Main Engine'!N213+'CALC | Booster'!N213)*INDEX(MassUnitsTable[],MATCH($R$3,MassUnitsTable[Mass Units],0),2), "")</f>
        <v>1777.1580062500004</v>
      </c>
      <c r="M213" s="27">
        <f>IFERROR(('CALC | Main Engine'!O213+'CALC | Booster'!O213)*INDEX(MassUnitsTable[],MATCH($R$3,MassUnitsTable[Mass Units],0),2), "")</f>
        <v>0</v>
      </c>
      <c r="N213" s="27">
        <f>IFERROR(('CALC | Main Engine'!P213+'CALC | Booster'!P213)*INDEX(MassUnitsTable[],MATCH($R$3,MassUnitsTable[Mass Units],0),2), "")</f>
        <v>0</v>
      </c>
      <c r="O213" s="27">
        <f>IFERROR(('CALC | Main Engine'!Q213+'CALC | Booster'!Q213)*INDEX(MassUnitsTable[],MATCH($R$3,MassUnitsTable[Mass Units],0),2), "")</f>
        <v>0</v>
      </c>
      <c r="P213" s="27">
        <f>IFERROR(('CALC | Main Engine'!R213+'CALC | Booster'!R213)*INDEX(MassUnitsTable[],MATCH($R$3,MassUnitsTable[Mass Units],0),2), "")</f>
        <v>0</v>
      </c>
      <c r="Q213" s="27">
        <f>IFERROR(('CALC | Main Engine'!S213+'CALC | Booster'!S213)*INDEX(MassUnitsTable[],MATCH($R$3,MassUnitsTable[Mass Units],0),2), "")</f>
        <v>5.54081369068589E-9</v>
      </c>
      <c r="R213" s="32">
        <f>IFERROR(('CALC | Main Engine'!T213+'CALC | Booster'!T213)*INDEX(MassUnitsTable[],MATCH($R$3,MassUnitsTable[Mass Units],0),2), "")</f>
        <v>0</v>
      </c>
      <c r="S213" s="10"/>
    </row>
    <row r="214" spans="1:19" x14ac:dyDescent="0.25">
      <c r="A214" s="10"/>
      <c r="B214" s="4" t="str">
        <f t="shared" si="20"/>
        <v>STS-124</v>
      </c>
      <c r="C214" s="5" t="str">
        <f t="shared" si="21"/>
        <v>Space Shuttle</v>
      </c>
      <c r="D214" s="5" t="str">
        <f t="shared" si="22"/>
        <v>Launch</v>
      </c>
      <c r="E214" s="5">
        <f t="shared" si="23"/>
        <v>1</v>
      </c>
      <c r="F214" s="5">
        <f>'CALC | Main Engine'!$B214</f>
        <v>207</v>
      </c>
      <c r="G214" s="27">
        <f>'CALC | Main Engine'!$C214</f>
        <v>289347</v>
      </c>
      <c r="H214" s="6">
        <f>'CALC | Main Engine'!$E214</f>
        <v>1</v>
      </c>
      <c r="I214" s="34">
        <f>IFERROR('CALC | Main Engine'!$F214*INDEX(MassUnitsTable[],MATCH($R$3,MassUnitsTable[Mass Units],0),2), "")</f>
        <v>1397.4</v>
      </c>
      <c r="J214" s="27">
        <f>IFERROR('CALC | Booster'!$F214*INDEX(MassUnitsTable[],MATCH($R$3,MassUnitsTable[Mass Units],0),2), "")</f>
        <v>0</v>
      </c>
      <c r="K214" s="32">
        <f t="shared" si="24"/>
        <v>1397.4</v>
      </c>
      <c r="L214" s="34">
        <f>IFERROR(('CALC | Main Engine'!N214+'CALC | Booster'!N214)*INDEX(MassUnitsTable[],MATCH($R$3,MassUnitsTable[Mass Units],0),2), "")</f>
        <v>1777.1580062500004</v>
      </c>
      <c r="M214" s="27">
        <f>IFERROR(('CALC | Main Engine'!O214+'CALC | Booster'!O214)*INDEX(MassUnitsTable[],MATCH($R$3,MassUnitsTable[Mass Units],0),2), "")</f>
        <v>0</v>
      </c>
      <c r="N214" s="27">
        <f>IFERROR(('CALC | Main Engine'!P214+'CALC | Booster'!P214)*INDEX(MassUnitsTable[],MATCH($R$3,MassUnitsTable[Mass Units],0),2), "")</f>
        <v>0</v>
      </c>
      <c r="O214" s="27">
        <f>IFERROR(('CALC | Main Engine'!Q214+'CALC | Booster'!Q214)*INDEX(MassUnitsTable[],MATCH($R$3,MassUnitsTable[Mass Units],0),2), "")</f>
        <v>0</v>
      </c>
      <c r="P214" s="27">
        <f>IFERROR(('CALC | Main Engine'!R214+'CALC | Booster'!R214)*INDEX(MassUnitsTable[],MATCH($R$3,MassUnitsTable[Mass Units],0),2), "")</f>
        <v>0</v>
      </c>
      <c r="Q214" s="27">
        <f>IFERROR(('CALC | Main Engine'!S214+'CALC | Booster'!S214)*INDEX(MassUnitsTable[],MATCH($R$3,MassUnitsTable[Mass Units],0),2), "")</f>
        <v>5.0744376431123212E-9</v>
      </c>
      <c r="R214" s="32">
        <f>IFERROR(('CALC | Main Engine'!T214+'CALC | Booster'!T214)*INDEX(MassUnitsTable[],MATCH($R$3,MassUnitsTable[Mass Units],0),2), "")</f>
        <v>0</v>
      </c>
      <c r="S214" s="10"/>
    </row>
    <row r="215" spans="1:19" x14ac:dyDescent="0.25">
      <c r="A215" s="10"/>
      <c r="B215" s="4" t="str">
        <f t="shared" si="20"/>
        <v>STS-124</v>
      </c>
      <c r="C215" s="5" t="str">
        <f t="shared" si="21"/>
        <v>Space Shuttle</v>
      </c>
      <c r="D215" s="5" t="str">
        <f t="shared" si="22"/>
        <v>Launch</v>
      </c>
      <c r="E215" s="5">
        <f t="shared" si="23"/>
        <v>1</v>
      </c>
      <c r="F215" s="5">
        <f>'CALC | Main Engine'!$B215</f>
        <v>208</v>
      </c>
      <c r="G215" s="27">
        <f>'CALC | Main Engine'!$C215</f>
        <v>290446.5</v>
      </c>
      <c r="H215" s="6">
        <f>'CALC | Main Engine'!$E215</f>
        <v>1</v>
      </c>
      <c r="I215" s="34">
        <f>IFERROR('CALC | Main Engine'!$F215*INDEX(MassUnitsTable[],MATCH($R$3,MassUnitsTable[Mass Units],0),2), "")</f>
        <v>1397.4</v>
      </c>
      <c r="J215" s="27">
        <f>IFERROR('CALC | Booster'!$F215*INDEX(MassUnitsTable[],MATCH($R$3,MassUnitsTable[Mass Units],0),2), "")</f>
        <v>0</v>
      </c>
      <c r="K215" s="32">
        <f t="shared" si="24"/>
        <v>1397.4</v>
      </c>
      <c r="L215" s="34">
        <f>IFERROR(('CALC | Main Engine'!N215+'CALC | Booster'!N215)*INDEX(MassUnitsTable[],MATCH($R$3,MassUnitsTable[Mass Units],0),2), "")</f>
        <v>1777.1580062500004</v>
      </c>
      <c r="M215" s="27">
        <f>IFERROR(('CALC | Main Engine'!O215+'CALC | Booster'!O215)*INDEX(MassUnitsTable[],MATCH($R$3,MassUnitsTable[Mass Units],0),2), "")</f>
        <v>0</v>
      </c>
      <c r="N215" s="27">
        <f>IFERROR(('CALC | Main Engine'!P215+'CALC | Booster'!P215)*INDEX(MassUnitsTable[],MATCH($R$3,MassUnitsTable[Mass Units],0),2), "")</f>
        <v>0</v>
      </c>
      <c r="O215" s="27">
        <f>IFERROR(('CALC | Main Engine'!Q215+'CALC | Booster'!Q215)*INDEX(MassUnitsTable[],MATCH($R$3,MassUnitsTable[Mass Units],0),2), "")</f>
        <v>0</v>
      </c>
      <c r="P215" s="27">
        <f>IFERROR(('CALC | Main Engine'!R215+'CALC | Booster'!R215)*INDEX(MassUnitsTable[],MATCH($R$3,MassUnitsTable[Mass Units],0),2), "")</f>
        <v>0</v>
      </c>
      <c r="Q215" s="27">
        <f>IFERROR(('CALC | Main Engine'!S215+'CALC | Booster'!S215)*INDEX(MassUnitsTable[],MATCH($R$3,MassUnitsTable[Mass Units],0),2), "")</f>
        <v>4.6510013176617125E-9</v>
      </c>
      <c r="R215" s="32">
        <f>IFERROR(('CALC | Main Engine'!T215+'CALC | Booster'!T215)*INDEX(MassUnitsTable[],MATCH($R$3,MassUnitsTable[Mass Units],0),2), "")</f>
        <v>0</v>
      </c>
      <c r="S215" s="10"/>
    </row>
    <row r="216" spans="1:19" x14ac:dyDescent="0.25">
      <c r="A216" s="10"/>
      <c r="B216" s="4" t="str">
        <f t="shared" si="20"/>
        <v>STS-124</v>
      </c>
      <c r="C216" s="5" t="str">
        <f t="shared" si="21"/>
        <v>Space Shuttle</v>
      </c>
      <c r="D216" s="5" t="str">
        <f t="shared" si="22"/>
        <v>Launch</v>
      </c>
      <c r="E216" s="5">
        <f t="shared" si="23"/>
        <v>1</v>
      </c>
      <c r="F216" s="5">
        <f>'CALC | Main Engine'!$B216</f>
        <v>209</v>
      </c>
      <c r="G216" s="27">
        <f>'CALC | Main Engine'!$C216</f>
        <v>291536</v>
      </c>
      <c r="H216" s="6">
        <f>'CALC | Main Engine'!$E216</f>
        <v>1</v>
      </c>
      <c r="I216" s="34">
        <f>IFERROR('CALC | Main Engine'!$F216*INDEX(MassUnitsTable[],MATCH($R$3,MassUnitsTable[Mass Units],0),2), "")</f>
        <v>1397.4</v>
      </c>
      <c r="J216" s="27">
        <f>IFERROR('CALC | Booster'!$F216*INDEX(MassUnitsTable[],MATCH($R$3,MassUnitsTable[Mass Units],0),2), "")</f>
        <v>0</v>
      </c>
      <c r="K216" s="32">
        <f t="shared" si="24"/>
        <v>1397.4</v>
      </c>
      <c r="L216" s="34">
        <f>IFERROR(('CALC | Main Engine'!N216+'CALC | Booster'!N216)*INDEX(MassUnitsTable[],MATCH($R$3,MassUnitsTable[Mass Units],0),2), "")</f>
        <v>1777.1580062500004</v>
      </c>
      <c r="M216" s="27">
        <f>IFERROR(('CALC | Main Engine'!O216+'CALC | Booster'!O216)*INDEX(MassUnitsTable[],MATCH($R$3,MassUnitsTable[Mass Units],0),2), "")</f>
        <v>0</v>
      </c>
      <c r="N216" s="27">
        <f>IFERROR(('CALC | Main Engine'!P216+'CALC | Booster'!P216)*INDEX(MassUnitsTable[],MATCH($R$3,MassUnitsTable[Mass Units],0),2), "")</f>
        <v>0</v>
      </c>
      <c r="O216" s="27">
        <f>IFERROR(('CALC | Main Engine'!Q216+'CALC | Booster'!Q216)*INDEX(MassUnitsTable[],MATCH($R$3,MassUnitsTable[Mass Units],0),2), "")</f>
        <v>0</v>
      </c>
      <c r="P216" s="27">
        <f>IFERROR(('CALC | Main Engine'!R216+'CALC | Booster'!R216)*INDEX(MassUnitsTable[],MATCH($R$3,MassUnitsTable[Mass Units],0),2), "")</f>
        <v>0</v>
      </c>
      <c r="Q216" s="27">
        <f>IFERROR(('CALC | Main Engine'!S216+'CALC | Booster'!S216)*INDEX(MassUnitsTable[],MATCH($R$3,MassUnitsTable[Mass Units],0),2), "")</f>
        <v>4.2662782269272966E-9</v>
      </c>
      <c r="R216" s="32">
        <f>IFERROR(('CALC | Main Engine'!T216+'CALC | Booster'!T216)*INDEX(MassUnitsTable[],MATCH($R$3,MassUnitsTable[Mass Units],0),2), "")</f>
        <v>0</v>
      </c>
      <c r="S216" s="10"/>
    </row>
    <row r="217" spans="1:19" x14ac:dyDescent="0.25">
      <c r="A217" s="10"/>
      <c r="B217" s="4" t="str">
        <f t="shared" si="20"/>
        <v>STS-124</v>
      </c>
      <c r="C217" s="5" t="str">
        <f t="shared" si="21"/>
        <v>Space Shuttle</v>
      </c>
      <c r="D217" s="5" t="str">
        <f t="shared" si="22"/>
        <v>Launch</v>
      </c>
      <c r="E217" s="5">
        <f t="shared" si="23"/>
        <v>1</v>
      </c>
      <c r="F217" s="5">
        <f>'CALC | Main Engine'!$B217</f>
        <v>210</v>
      </c>
      <c r="G217" s="27">
        <f>'CALC | Main Engine'!$C217</f>
        <v>292615</v>
      </c>
      <c r="H217" s="6">
        <f>'CALC | Main Engine'!$E217</f>
        <v>1</v>
      </c>
      <c r="I217" s="34">
        <f>IFERROR('CALC | Main Engine'!$F217*INDEX(MassUnitsTable[],MATCH($R$3,MassUnitsTable[Mass Units],0),2), "")</f>
        <v>1397.4</v>
      </c>
      <c r="J217" s="27">
        <f>IFERROR('CALC | Booster'!$F217*INDEX(MassUnitsTable[],MATCH($R$3,MassUnitsTable[Mass Units],0),2), "")</f>
        <v>0</v>
      </c>
      <c r="K217" s="32">
        <f t="shared" si="24"/>
        <v>1397.4</v>
      </c>
      <c r="L217" s="34">
        <f>IFERROR(('CALC | Main Engine'!N217+'CALC | Booster'!N217)*INDEX(MassUnitsTable[],MATCH($R$3,MassUnitsTable[Mass Units],0),2), "")</f>
        <v>1777.1580062500004</v>
      </c>
      <c r="M217" s="27">
        <f>IFERROR(('CALC | Main Engine'!O217+'CALC | Booster'!O217)*INDEX(MassUnitsTable[],MATCH($R$3,MassUnitsTable[Mass Units],0),2), "")</f>
        <v>0</v>
      </c>
      <c r="N217" s="27">
        <f>IFERROR(('CALC | Main Engine'!P217+'CALC | Booster'!P217)*INDEX(MassUnitsTable[],MATCH($R$3,MassUnitsTable[Mass Units],0),2), "")</f>
        <v>0</v>
      </c>
      <c r="O217" s="27">
        <f>IFERROR(('CALC | Main Engine'!Q217+'CALC | Booster'!Q217)*INDEX(MassUnitsTable[],MATCH($R$3,MassUnitsTable[Mass Units],0),2), "")</f>
        <v>0</v>
      </c>
      <c r="P217" s="27">
        <f>IFERROR(('CALC | Main Engine'!R217+'CALC | Booster'!R217)*INDEX(MassUnitsTable[],MATCH($R$3,MassUnitsTable[Mass Units],0),2), "")</f>
        <v>0</v>
      </c>
      <c r="Q217" s="27">
        <f>IFERROR(('CALC | Main Engine'!S217+'CALC | Booster'!S217)*INDEX(MassUnitsTable[],MATCH($R$3,MassUnitsTable[Mass Units],0),2), "")</f>
        <v>3.9166364834888947E-9</v>
      </c>
      <c r="R217" s="32">
        <f>IFERROR(('CALC | Main Engine'!T217+'CALC | Booster'!T217)*INDEX(MassUnitsTable[],MATCH($R$3,MassUnitsTable[Mass Units],0),2), "")</f>
        <v>0</v>
      </c>
      <c r="S217" s="10"/>
    </row>
    <row r="218" spans="1:19" x14ac:dyDescent="0.25">
      <c r="A218" s="10"/>
      <c r="B218" s="4" t="str">
        <f t="shared" si="20"/>
        <v>STS-124</v>
      </c>
      <c r="C218" s="5" t="str">
        <f t="shared" si="21"/>
        <v>Space Shuttle</v>
      </c>
      <c r="D218" s="5" t="str">
        <f t="shared" si="22"/>
        <v>Launch</v>
      </c>
      <c r="E218" s="5">
        <f t="shared" si="23"/>
        <v>1</v>
      </c>
      <c r="F218" s="5">
        <f>'CALC | Main Engine'!$B218</f>
        <v>211</v>
      </c>
      <c r="G218" s="27">
        <f>'CALC | Main Engine'!$C218</f>
        <v>293684</v>
      </c>
      <c r="H218" s="6">
        <f>'CALC | Main Engine'!$E218</f>
        <v>1</v>
      </c>
      <c r="I218" s="34">
        <f>IFERROR('CALC | Main Engine'!$F218*INDEX(MassUnitsTable[],MATCH($R$3,MassUnitsTable[Mass Units],0),2), "")</f>
        <v>1397.4</v>
      </c>
      <c r="J218" s="27">
        <f>IFERROR('CALC | Booster'!$F218*INDEX(MassUnitsTable[],MATCH($R$3,MassUnitsTable[Mass Units],0),2), "")</f>
        <v>0</v>
      </c>
      <c r="K218" s="32">
        <f t="shared" si="24"/>
        <v>1397.4</v>
      </c>
      <c r="L218" s="34">
        <f>IFERROR(('CALC | Main Engine'!N218+'CALC | Booster'!N218)*INDEX(MassUnitsTable[],MATCH($R$3,MassUnitsTable[Mass Units],0),2), "")</f>
        <v>1777.1580062500004</v>
      </c>
      <c r="M218" s="27">
        <f>IFERROR(('CALC | Main Engine'!O218+'CALC | Booster'!O218)*INDEX(MassUnitsTable[],MATCH($R$3,MassUnitsTable[Mass Units],0),2), "")</f>
        <v>0</v>
      </c>
      <c r="N218" s="27">
        <f>IFERROR(('CALC | Main Engine'!P218+'CALC | Booster'!P218)*INDEX(MassUnitsTable[],MATCH($R$3,MassUnitsTable[Mass Units],0),2), "")</f>
        <v>0</v>
      </c>
      <c r="O218" s="27">
        <f>IFERROR(('CALC | Main Engine'!Q218+'CALC | Booster'!Q218)*INDEX(MassUnitsTable[],MATCH($R$3,MassUnitsTable[Mass Units],0),2), "")</f>
        <v>0</v>
      </c>
      <c r="P218" s="27">
        <f>IFERROR(('CALC | Main Engine'!R218+'CALC | Booster'!R218)*INDEX(MassUnitsTable[],MATCH($R$3,MassUnitsTable[Mass Units],0),2), "")</f>
        <v>0</v>
      </c>
      <c r="Q218" s="27">
        <f>IFERROR(('CALC | Main Engine'!S218+'CALC | Booster'!S218)*INDEX(MassUnitsTable[],MATCH($R$3,MassUnitsTable[Mass Units],0),2), "")</f>
        <v>3.5985001496377925E-9</v>
      </c>
      <c r="R218" s="32">
        <f>IFERROR(('CALC | Main Engine'!T218+'CALC | Booster'!T218)*INDEX(MassUnitsTable[],MATCH($R$3,MassUnitsTable[Mass Units],0),2), "")</f>
        <v>0</v>
      </c>
      <c r="S218" s="10"/>
    </row>
    <row r="219" spans="1:19" x14ac:dyDescent="0.25">
      <c r="A219" s="10"/>
      <c r="B219" s="4" t="str">
        <f t="shared" si="20"/>
        <v>STS-124</v>
      </c>
      <c r="C219" s="5" t="str">
        <f t="shared" si="21"/>
        <v>Space Shuttle</v>
      </c>
      <c r="D219" s="5" t="str">
        <f t="shared" si="22"/>
        <v>Launch</v>
      </c>
      <c r="E219" s="5">
        <f t="shared" si="23"/>
        <v>1</v>
      </c>
      <c r="F219" s="5">
        <f>'CALC | Main Engine'!$B219</f>
        <v>212</v>
      </c>
      <c r="G219" s="27">
        <f>'CALC | Main Engine'!$C219</f>
        <v>294743</v>
      </c>
      <c r="H219" s="6">
        <f>'CALC | Main Engine'!$E219</f>
        <v>1</v>
      </c>
      <c r="I219" s="34">
        <f>IFERROR('CALC | Main Engine'!$F219*INDEX(MassUnitsTable[],MATCH($R$3,MassUnitsTable[Mass Units],0),2), "")</f>
        <v>1397.4</v>
      </c>
      <c r="J219" s="27">
        <f>IFERROR('CALC | Booster'!$F219*INDEX(MassUnitsTable[],MATCH($R$3,MassUnitsTable[Mass Units],0),2), "")</f>
        <v>0</v>
      </c>
      <c r="K219" s="32">
        <f t="shared" si="24"/>
        <v>1397.4</v>
      </c>
      <c r="L219" s="34">
        <f>IFERROR(('CALC | Main Engine'!N219+'CALC | Booster'!N219)*INDEX(MassUnitsTable[],MATCH($R$3,MassUnitsTable[Mass Units],0),2), "")</f>
        <v>1777.1580062500004</v>
      </c>
      <c r="M219" s="27">
        <f>IFERROR(('CALC | Main Engine'!O219+'CALC | Booster'!O219)*INDEX(MassUnitsTable[],MATCH($R$3,MassUnitsTable[Mass Units],0),2), "")</f>
        <v>0</v>
      </c>
      <c r="N219" s="27">
        <f>IFERROR(('CALC | Main Engine'!P219+'CALC | Booster'!P219)*INDEX(MassUnitsTable[],MATCH($R$3,MassUnitsTable[Mass Units],0),2), "")</f>
        <v>0</v>
      </c>
      <c r="O219" s="27">
        <f>IFERROR(('CALC | Main Engine'!Q219+'CALC | Booster'!Q219)*INDEX(MassUnitsTable[],MATCH($R$3,MassUnitsTable[Mass Units],0),2), "")</f>
        <v>0</v>
      </c>
      <c r="P219" s="27">
        <f>IFERROR(('CALC | Main Engine'!R219+'CALC | Booster'!R219)*INDEX(MassUnitsTable[],MATCH($R$3,MassUnitsTable[Mass Units],0),2), "")</f>
        <v>0</v>
      </c>
      <c r="Q219" s="27">
        <f>IFERROR(('CALC | Main Engine'!S219+'CALC | Booster'!S219)*INDEX(MassUnitsTable[],MATCH($R$3,MassUnitsTable[Mass Units],0),2), "")</f>
        <v>3.308826191430155E-9</v>
      </c>
      <c r="R219" s="32">
        <f>IFERROR(('CALC | Main Engine'!T219+'CALC | Booster'!T219)*INDEX(MassUnitsTable[],MATCH($R$3,MassUnitsTable[Mass Units],0),2), "")</f>
        <v>0</v>
      </c>
      <c r="S219" s="10"/>
    </row>
    <row r="220" spans="1:19" x14ac:dyDescent="0.25">
      <c r="A220" s="10"/>
      <c r="B220" s="4" t="str">
        <f t="shared" si="20"/>
        <v>STS-124</v>
      </c>
      <c r="C220" s="5" t="str">
        <f t="shared" si="21"/>
        <v>Space Shuttle</v>
      </c>
      <c r="D220" s="5" t="str">
        <f t="shared" si="22"/>
        <v>Launch</v>
      </c>
      <c r="E220" s="5">
        <f t="shared" si="23"/>
        <v>1</v>
      </c>
      <c r="F220" s="5">
        <f>'CALC | Main Engine'!$B220</f>
        <v>213</v>
      </c>
      <c r="G220" s="27">
        <f>'CALC | Main Engine'!$C220</f>
        <v>295792</v>
      </c>
      <c r="H220" s="6">
        <f>'CALC | Main Engine'!$E220</f>
        <v>1</v>
      </c>
      <c r="I220" s="34">
        <f>IFERROR('CALC | Main Engine'!$F220*INDEX(MassUnitsTable[],MATCH($R$3,MassUnitsTable[Mass Units],0),2), "")</f>
        <v>1397.4</v>
      </c>
      <c r="J220" s="27">
        <f>IFERROR('CALC | Booster'!$F220*INDEX(MassUnitsTable[],MATCH($R$3,MassUnitsTable[Mass Units],0),2), "")</f>
        <v>0</v>
      </c>
      <c r="K220" s="32">
        <f t="shared" si="24"/>
        <v>1397.4</v>
      </c>
      <c r="L220" s="34">
        <f>IFERROR(('CALC | Main Engine'!N220+'CALC | Booster'!N220)*INDEX(MassUnitsTable[],MATCH($R$3,MassUnitsTable[Mass Units],0),2), "")</f>
        <v>1777.1580062500004</v>
      </c>
      <c r="M220" s="27">
        <f>IFERROR(('CALC | Main Engine'!O220+'CALC | Booster'!O220)*INDEX(MassUnitsTable[],MATCH($R$3,MassUnitsTable[Mass Units],0),2), "")</f>
        <v>0</v>
      </c>
      <c r="N220" s="27">
        <f>IFERROR(('CALC | Main Engine'!P220+'CALC | Booster'!P220)*INDEX(MassUnitsTable[],MATCH($R$3,MassUnitsTable[Mass Units],0),2), "")</f>
        <v>0</v>
      </c>
      <c r="O220" s="27">
        <f>IFERROR(('CALC | Main Engine'!Q220+'CALC | Booster'!Q220)*INDEX(MassUnitsTable[],MATCH($R$3,MassUnitsTable[Mass Units],0),2), "")</f>
        <v>0</v>
      </c>
      <c r="P220" s="27">
        <f>IFERROR(('CALC | Main Engine'!R220+'CALC | Booster'!R220)*INDEX(MassUnitsTable[],MATCH($R$3,MassUnitsTable[Mass Units],0),2), "")</f>
        <v>0</v>
      </c>
      <c r="Q220" s="27">
        <f>IFERROR(('CALC | Main Engine'!S220+'CALC | Booster'!S220)*INDEX(MassUnitsTable[],MATCH($R$3,MassUnitsTable[Mass Units],0),2), "")</f>
        <v>3.0448826126019059E-9</v>
      </c>
      <c r="R220" s="32">
        <f>IFERROR(('CALC | Main Engine'!T220+'CALC | Booster'!T220)*INDEX(MassUnitsTable[],MATCH($R$3,MassUnitsTable[Mass Units],0),2), "")</f>
        <v>0</v>
      </c>
      <c r="S220" s="10"/>
    </row>
    <row r="221" spans="1:19" x14ac:dyDescent="0.25">
      <c r="A221" s="10"/>
      <c r="B221" s="4" t="str">
        <f t="shared" si="20"/>
        <v>STS-124</v>
      </c>
      <c r="C221" s="5" t="str">
        <f t="shared" si="21"/>
        <v>Space Shuttle</v>
      </c>
      <c r="D221" s="5" t="str">
        <f t="shared" si="22"/>
        <v>Launch</v>
      </c>
      <c r="E221" s="5">
        <f t="shared" si="23"/>
        <v>1</v>
      </c>
      <c r="F221" s="5">
        <f>'CALC | Main Engine'!$B221</f>
        <v>214</v>
      </c>
      <c r="G221" s="27">
        <f>'CALC | Main Engine'!$C221</f>
        <v>296831</v>
      </c>
      <c r="H221" s="6">
        <f>'CALC | Main Engine'!$E221</f>
        <v>1</v>
      </c>
      <c r="I221" s="34">
        <f>IFERROR('CALC | Main Engine'!$F221*INDEX(MassUnitsTable[],MATCH($R$3,MassUnitsTable[Mass Units],0),2), "")</f>
        <v>1397.4</v>
      </c>
      <c r="J221" s="27">
        <f>IFERROR('CALC | Booster'!$F221*INDEX(MassUnitsTable[],MATCH($R$3,MassUnitsTable[Mass Units],0),2), "")</f>
        <v>0</v>
      </c>
      <c r="K221" s="32">
        <f t="shared" si="24"/>
        <v>1397.4</v>
      </c>
      <c r="L221" s="34">
        <f>IFERROR(('CALC | Main Engine'!N221+'CALC | Booster'!N221)*INDEX(MassUnitsTable[],MATCH($R$3,MassUnitsTable[Mass Units],0),2), "")</f>
        <v>1777.1580062500004</v>
      </c>
      <c r="M221" s="27">
        <f>IFERROR(('CALC | Main Engine'!O221+'CALC | Booster'!O221)*INDEX(MassUnitsTable[],MATCH($R$3,MassUnitsTable[Mass Units],0),2), "")</f>
        <v>0</v>
      </c>
      <c r="N221" s="27">
        <f>IFERROR(('CALC | Main Engine'!P221+'CALC | Booster'!P221)*INDEX(MassUnitsTable[],MATCH($R$3,MassUnitsTable[Mass Units],0),2), "")</f>
        <v>0</v>
      </c>
      <c r="O221" s="27">
        <f>IFERROR(('CALC | Main Engine'!Q221+'CALC | Booster'!Q221)*INDEX(MassUnitsTable[],MATCH($R$3,MassUnitsTable[Mass Units],0),2), "")</f>
        <v>0</v>
      </c>
      <c r="P221" s="27">
        <f>IFERROR(('CALC | Main Engine'!R221+'CALC | Booster'!R221)*INDEX(MassUnitsTable[],MATCH($R$3,MassUnitsTable[Mass Units],0),2), "")</f>
        <v>0</v>
      </c>
      <c r="Q221" s="27">
        <f>IFERROR(('CALC | Main Engine'!S221+'CALC | Booster'!S221)*INDEX(MassUnitsTable[],MATCH($R$3,MassUnitsTable[Mass Units],0),2), "")</f>
        <v>2.8042150985382616E-9</v>
      </c>
      <c r="R221" s="32">
        <f>IFERROR(('CALC | Main Engine'!T221+'CALC | Booster'!T221)*INDEX(MassUnitsTable[],MATCH($R$3,MassUnitsTable[Mass Units],0),2), "")</f>
        <v>0</v>
      </c>
      <c r="S221" s="10"/>
    </row>
    <row r="222" spans="1:19" x14ac:dyDescent="0.25">
      <c r="A222" s="10"/>
      <c r="B222" s="4" t="str">
        <f t="shared" si="20"/>
        <v>STS-124</v>
      </c>
      <c r="C222" s="5" t="str">
        <f t="shared" si="21"/>
        <v>Space Shuttle</v>
      </c>
      <c r="D222" s="5" t="str">
        <f t="shared" si="22"/>
        <v>Launch</v>
      </c>
      <c r="E222" s="5">
        <f t="shared" si="23"/>
        <v>1</v>
      </c>
      <c r="F222" s="5">
        <f>'CALC | Main Engine'!$B222</f>
        <v>215</v>
      </c>
      <c r="G222" s="27">
        <f>'CALC | Main Engine'!$C222</f>
        <v>297860</v>
      </c>
      <c r="H222" s="6">
        <f>'CALC | Main Engine'!$E222</f>
        <v>1</v>
      </c>
      <c r="I222" s="34">
        <f>IFERROR('CALC | Main Engine'!$F222*INDEX(MassUnitsTable[],MATCH($R$3,MassUnitsTable[Mass Units],0),2), "")</f>
        <v>1397.4</v>
      </c>
      <c r="J222" s="27">
        <f>IFERROR('CALC | Booster'!$F222*INDEX(MassUnitsTable[],MATCH($R$3,MassUnitsTable[Mass Units],0),2), "")</f>
        <v>0</v>
      </c>
      <c r="K222" s="32">
        <f t="shared" si="24"/>
        <v>1397.4</v>
      </c>
      <c r="L222" s="34">
        <f>IFERROR(('CALC | Main Engine'!N222+'CALC | Booster'!N222)*INDEX(MassUnitsTable[],MATCH($R$3,MassUnitsTable[Mass Units],0),2), "")</f>
        <v>1777.1580062500004</v>
      </c>
      <c r="M222" s="27">
        <f>IFERROR(('CALC | Main Engine'!O222+'CALC | Booster'!O222)*INDEX(MassUnitsTable[],MATCH($R$3,MassUnitsTable[Mass Units],0),2), "")</f>
        <v>0</v>
      </c>
      <c r="N222" s="27">
        <f>IFERROR(('CALC | Main Engine'!P222+'CALC | Booster'!P222)*INDEX(MassUnitsTable[],MATCH($R$3,MassUnitsTable[Mass Units],0),2), "")</f>
        <v>0</v>
      </c>
      <c r="O222" s="27">
        <f>IFERROR(('CALC | Main Engine'!Q222+'CALC | Booster'!Q222)*INDEX(MassUnitsTable[],MATCH($R$3,MassUnitsTable[Mass Units],0),2), "")</f>
        <v>0</v>
      </c>
      <c r="P222" s="27">
        <f>IFERROR(('CALC | Main Engine'!R222+'CALC | Booster'!R222)*INDEX(MassUnitsTable[],MATCH($R$3,MassUnitsTable[Mass Units],0),2), "")</f>
        <v>0</v>
      </c>
      <c r="Q222" s="27">
        <f>IFERROR(('CALC | Main Engine'!S222+'CALC | Booster'!S222)*INDEX(MassUnitsTable[],MATCH($R$3,MassUnitsTable[Mass Units],0),2), "")</f>
        <v>2.5846173903849155E-9</v>
      </c>
      <c r="R222" s="32">
        <f>IFERROR(('CALC | Main Engine'!T222+'CALC | Booster'!T222)*INDEX(MassUnitsTable[],MATCH($R$3,MassUnitsTable[Mass Units],0),2), "")</f>
        <v>0</v>
      </c>
      <c r="S222" s="10"/>
    </row>
    <row r="223" spans="1:19" x14ac:dyDescent="0.25">
      <c r="A223" s="10"/>
      <c r="B223" s="4" t="str">
        <f t="shared" si="20"/>
        <v>STS-124</v>
      </c>
      <c r="C223" s="5" t="str">
        <f t="shared" si="21"/>
        <v>Space Shuttle</v>
      </c>
      <c r="D223" s="5" t="str">
        <f t="shared" si="22"/>
        <v>Launch</v>
      </c>
      <c r="E223" s="5">
        <f t="shared" si="23"/>
        <v>1</v>
      </c>
      <c r="F223" s="5">
        <f>'CALC | Main Engine'!$B223</f>
        <v>216</v>
      </c>
      <c r="G223" s="27">
        <f>'CALC | Main Engine'!$C223</f>
        <v>298879</v>
      </c>
      <c r="H223" s="6">
        <f>'CALC | Main Engine'!$E223</f>
        <v>1</v>
      </c>
      <c r="I223" s="34">
        <f>IFERROR('CALC | Main Engine'!$F223*INDEX(MassUnitsTable[],MATCH($R$3,MassUnitsTable[Mass Units],0),2), "")</f>
        <v>1397.4</v>
      </c>
      <c r="J223" s="27">
        <f>IFERROR('CALC | Booster'!$F223*INDEX(MassUnitsTable[],MATCH($R$3,MassUnitsTable[Mass Units],0),2), "")</f>
        <v>0</v>
      </c>
      <c r="K223" s="32">
        <f t="shared" si="24"/>
        <v>1397.4</v>
      </c>
      <c r="L223" s="34">
        <f>IFERROR(('CALC | Main Engine'!N223+'CALC | Booster'!N223)*INDEX(MassUnitsTable[],MATCH($R$3,MassUnitsTable[Mass Units],0),2), "")</f>
        <v>1777.1580062500004</v>
      </c>
      <c r="M223" s="27">
        <f>IFERROR(('CALC | Main Engine'!O223+'CALC | Booster'!O223)*INDEX(MassUnitsTable[],MATCH($R$3,MassUnitsTable[Mass Units],0),2), "")</f>
        <v>0</v>
      </c>
      <c r="N223" s="27">
        <f>IFERROR(('CALC | Main Engine'!P223+'CALC | Booster'!P223)*INDEX(MassUnitsTable[],MATCH($R$3,MassUnitsTable[Mass Units],0),2), "")</f>
        <v>0</v>
      </c>
      <c r="O223" s="27">
        <f>IFERROR(('CALC | Main Engine'!Q223+'CALC | Booster'!Q223)*INDEX(MassUnitsTable[],MATCH($R$3,MassUnitsTable[Mass Units],0),2), "")</f>
        <v>0</v>
      </c>
      <c r="P223" s="27">
        <f>IFERROR(('CALC | Main Engine'!R223+'CALC | Booster'!R223)*INDEX(MassUnitsTable[],MATCH($R$3,MassUnitsTable[Mass Units],0),2), "")</f>
        <v>0</v>
      </c>
      <c r="Q223" s="27">
        <f>IFERROR(('CALC | Main Engine'!S223+'CALC | Booster'!S223)*INDEX(MassUnitsTable[],MATCH($R$3,MassUnitsTable[Mass Units],0),2), "")</f>
        <v>2.384104956351173E-9</v>
      </c>
      <c r="R223" s="32">
        <f>IFERROR(('CALC | Main Engine'!T223+'CALC | Booster'!T223)*INDEX(MassUnitsTable[],MATCH($R$3,MassUnitsTable[Mass Units],0),2), "")</f>
        <v>0</v>
      </c>
      <c r="S223" s="10"/>
    </row>
    <row r="224" spans="1:19" x14ac:dyDescent="0.25">
      <c r="A224" s="10"/>
      <c r="B224" s="4" t="str">
        <f t="shared" si="20"/>
        <v>STS-124</v>
      </c>
      <c r="C224" s="5" t="str">
        <f t="shared" si="21"/>
        <v>Space Shuttle</v>
      </c>
      <c r="D224" s="5" t="str">
        <f t="shared" si="22"/>
        <v>Launch</v>
      </c>
      <c r="E224" s="5">
        <f t="shared" si="23"/>
        <v>1</v>
      </c>
      <c r="F224" s="5">
        <f>'CALC | Main Engine'!$B224</f>
        <v>217</v>
      </c>
      <c r="G224" s="27">
        <f>'CALC | Main Engine'!$C224</f>
        <v>299888</v>
      </c>
      <c r="H224" s="6">
        <f>'CALC | Main Engine'!$E224</f>
        <v>1</v>
      </c>
      <c r="I224" s="34">
        <f>IFERROR('CALC | Main Engine'!$F224*INDEX(MassUnitsTable[],MATCH($R$3,MassUnitsTable[Mass Units],0),2), "")</f>
        <v>1397.4</v>
      </c>
      <c r="J224" s="27">
        <f>IFERROR('CALC | Booster'!$F224*INDEX(MassUnitsTable[],MATCH($R$3,MassUnitsTable[Mass Units],0),2), "")</f>
        <v>0</v>
      </c>
      <c r="K224" s="32">
        <f t="shared" si="24"/>
        <v>1397.4</v>
      </c>
      <c r="L224" s="34">
        <f>IFERROR(('CALC | Main Engine'!N224+'CALC | Booster'!N224)*INDEX(MassUnitsTable[],MATCH($R$3,MassUnitsTable[Mass Units],0),2), "")</f>
        <v>1777.1580062500004</v>
      </c>
      <c r="M224" s="27">
        <f>IFERROR(('CALC | Main Engine'!O224+'CALC | Booster'!O224)*INDEX(MassUnitsTable[],MATCH($R$3,MassUnitsTable[Mass Units],0),2), "")</f>
        <v>0</v>
      </c>
      <c r="N224" s="27">
        <f>IFERROR(('CALC | Main Engine'!P224+'CALC | Booster'!P224)*INDEX(MassUnitsTable[],MATCH($R$3,MassUnitsTable[Mass Units],0),2), "")</f>
        <v>0</v>
      </c>
      <c r="O224" s="27">
        <f>IFERROR(('CALC | Main Engine'!Q224+'CALC | Booster'!Q224)*INDEX(MassUnitsTable[],MATCH($R$3,MassUnitsTable[Mass Units],0),2), "")</f>
        <v>0</v>
      </c>
      <c r="P224" s="27">
        <f>IFERROR(('CALC | Main Engine'!R224+'CALC | Booster'!R224)*INDEX(MassUnitsTable[],MATCH($R$3,MassUnitsTable[Mass Units],0),2), "")</f>
        <v>0</v>
      </c>
      <c r="Q224" s="27">
        <f>IFERROR(('CALC | Main Engine'!S224+'CALC | Booster'!S224)*INDEX(MassUnitsTable[],MATCH($R$3,MassUnitsTable[Mass Units],0),2), "")</f>
        <v>2.2008915792199929E-9</v>
      </c>
      <c r="R224" s="32">
        <f>IFERROR(('CALC | Main Engine'!T224+'CALC | Booster'!T224)*INDEX(MassUnitsTable[],MATCH($R$3,MassUnitsTable[Mass Units],0),2), "")</f>
        <v>0</v>
      </c>
      <c r="S224" s="10"/>
    </row>
    <row r="225" spans="1:19" x14ac:dyDescent="0.25">
      <c r="A225" s="10"/>
      <c r="B225" s="4" t="str">
        <f t="shared" si="20"/>
        <v>STS-124</v>
      </c>
      <c r="C225" s="5" t="str">
        <f t="shared" si="21"/>
        <v>Space Shuttle</v>
      </c>
      <c r="D225" s="5" t="str">
        <f t="shared" si="22"/>
        <v>Launch</v>
      </c>
      <c r="E225" s="5">
        <f t="shared" si="23"/>
        <v>1</v>
      </c>
      <c r="F225" s="5">
        <f>'CALC | Main Engine'!$B225</f>
        <v>218</v>
      </c>
      <c r="G225" s="27">
        <f>'CALC | Main Engine'!$C225</f>
        <v>300887</v>
      </c>
      <c r="H225" s="6">
        <f>'CALC | Main Engine'!$E225</f>
        <v>1</v>
      </c>
      <c r="I225" s="34">
        <f>IFERROR('CALC | Main Engine'!$F225*INDEX(MassUnitsTable[],MATCH($R$3,MassUnitsTable[Mass Units],0),2), "")</f>
        <v>1397.4</v>
      </c>
      <c r="J225" s="27">
        <f>IFERROR('CALC | Booster'!$F225*INDEX(MassUnitsTable[],MATCH($R$3,MassUnitsTable[Mass Units],0),2), "")</f>
        <v>0</v>
      </c>
      <c r="K225" s="32">
        <f t="shared" si="24"/>
        <v>1397.4</v>
      </c>
      <c r="L225" s="34">
        <f>IFERROR(('CALC | Main Engine'!N225+'CALC | Booster'!N225)*INDEX(MassUnitsTable[],MATCH($R$3,MassUnitsTable[Mass Units],0),2), "")</f>
        <v>1777.1580062500004</v>
      </c>
      <c r="M225" s="27">
        <f>IFERROR(('CALC | Main Engine'!O225+'CALC | Booster'!O225)*INDEX(MassUnitsTable[],MATCH($R$3,MassUnitsTable[Mass Units],0),2), "")</f>
        <v>0</v>
      </c>
      <c r="N225" s="27">
        <f>IFERROR(('CALC | Main Engine'!P225+'CALC | Booster'!P225)*INDEX(MassUnitsTable[],MATCH($R$3,MassUnitsTable[Mass Units],0),2), "")</f>
        <v>0</v>
      </c>
      <c r="O225" s="27">
        <f>IFERROR(('CALC | Main Engine'!Q225+'CALC | Booster'!Q225)*INDEX(MassUnitsTable[],MATCH($R$3,MassUnitsTable[Mass Units],0),2), "")</f>
        <v>0</v>
      </c>
      <c r="P225" s="27">
        <f>IFERROR(('CALC | Main Engine'!R225+'CALC | Booster'!R225)*INDEX(MassUnitsTable[],MATCH($R$3,MassUnitsTable[Mass Units],0),2), "")</f>
        <v>0</v>
      </c>
      <c r="Q225" s="27">
        <f>IFERROR(('CALC | Main Engine'!S225+'CALC | Booster'!S225)*INDEX(MassUnitsTable[],MATCH($R$3,MassUnitsTable[Mass Units],0),2), "")</f>
        <v>2.0333685246150143E-9</v>
      </c>
      <c r="R225" s="32">
        <f>IFERROR(('CALC | Main Engine'!T225+'CALC | Booster'!T225)*INDEX(MassUnitsTable[],MATCH($R$3,MassUnitsTable[Mass Units],0),2), "")</f>
        <v>0</v>
      </c>
      <c r="S225" s="10"/>
    </row>
    <row r="226" spans="1:19" x14ac:dyDescent="0.25">
      <c r="A226" s="10"/>
      <c r="B226" s="4" t="str">
        <f t="shared" si="20"/>
        <v>STS-124</v>
      </c>
      <c r="C226" s="5" t="str">
        <f t="shared" si="21"/>
        <v>Space Shuttle</v>
      </c>
      <c r="D226" s="5" t="str">
        <f t="shared" si="22"/>
        <v>Launch</v>
      </c>
      <c r="E226" s="5">
        <f t="shared" si="23"/>
        <v>1</v>
      </c>
      <c r="F226" s="5">
        <f>'CALC | Main Engine'!$B226</f>
        <v>219</v>
      </c>
      <c r="G226" s="27">
        <f>'CALC | Main Engine'!$C226</f>
        <v>302119.5</v>
      </c>
      <c r="H226" s="6">
        <f>'CALC | Main Engine'!$E226</f>
        <v>1</v>
      </c>
      <c r="I226" s="34">
        <f>IFERROR('CALC | Main Engine'!$F226*INDEX(MassUnitsTable[],MATCH($R$3,MassUnitsTable[Mass Units],0),2), "")</f>
        <v>1397.4</v>
      </c>
      <c r="J226" s="27">
        <f>IFERROR('CALC | Booster'!$F226*INDEX(MassUnitsTable[],MATCH($R$3,MassUnitsTable[Mass Units],0),2), "")</f>
        <v>0</v>
      </c>
      <c r="K226" s="32">
        <f t="shared" si="24"/>
        <v>1397.4</v>
      </c>
      <c r="L226" s="34">
        <f>IFERROR(('CALC | Main Engine'!N226+'CALC | Booster'!N226)*INDEX(MassUnitsTable[],MATCH($R$3,MassUnitsTable[Mass Units],0),2), "")</f>
        <v>1777.1580062500004</v>
      </c>
      <c r="M226" s="27">
        <f>IFERROR(('CALC | Main Engine'!O226+'CALC | Booster'!O226)*INDEX(MassUnitsTable[],MATCH($R$3,MassUnitsTable[Mass Units],0),2), "")</f>
        <v>0</v>
      </c>
      <c r="N226" s="27">
        <f>IFERROR(('CALC | Main Engine'!P226+'CALC | Booster'!P226)*INDEX(MassUnitsTable[],MATCH($R$3,MassUnitsTable[Mass Units],0),2), "")</f>
        <v>0</v>
      </c>
      <c r="O226" s="27">
        <f>IFERROR(('CALC | Main Engine'!Q226+'CALC | Booster'!Q226)*INDEX(MassUnitsTable[],MATCH($R$3,MassUnitsTable[Mass Units],0),2), "")</f>
        <v>0</v>
      </c>
      <c r="P226" s="27">
        <f>IFERROR(('CALC | Main Engine'!R226+'CALC | Booster'!R226)*INDEX(MassUnitsTable[],MATCH($R$3,MassUnitsTable[Mass Units],0),2), "")</f>
        <v>0</v>
      </c>
      <c r="Q226" s="27">
        <f>IFERROR(('CALC | Main Engine'!S226+'CALC | Booster'!S226)*INDEX(MassUnitsTable[],MATCH($R$3,MassUnitsTable[Mass Units],0),2), "")</f>
        <v>1.8441539885699843E-9</v>
      </c>
      <c r="R226" s="32">
        <f>IFERROR(('CALC | Main Engine'!T226+'CALC | Booster'!T226)*INDEX(MassUnitsTable[],MATCH($R$3,MassUnitsTable[Mass Units],0),2), "")</f>
        <v>0</v>
      </c>
      <c r="S226" s="10"/>
    </row>
    <row r="227" spans="1:19" x14ac:dyDescent="0.25">
      <c r="A227" s="10"/>
      <c r="B227" s="4" t="str">
        <f t="shared" si="20"/>
        <v>STS-124</v>
      </c>
      <c r="C227" s="5" t="str">
        <f t="shared" si="21"/>
        <v>Space Shuttle</v>
      </c>
      <c r="D227" s="5" t="str">
        <f t="shared" si="22"/>
        <v>Launch</v>
      </c>
      <c r="E227" s="5">
        <f t="shared" si="23"/>
        <v>1</v>
      </c>
      <c r="F227" s="5">
        <f>'CALC | Main Engine'!$B227</f>
        <v>220</v>
      </c>
      <c r="G227" s="27">
        <f>'CALC | Main Engine'!$C227</f>
        <v>303581</v>
      </c>
      <c r="H227" s="6">
        <f>'CALC | Main Engine'!$E227</f>
        <v>1</v>
      </c>
      <c r="I227" s="34">
        <f>IFERROR('CALC | Main Engine'!$F227*INDEX(MassUnitsTable[],MATCH($R$3,MassUnitsTable[Mass Units],0),2), "")</f>
        <v>1397.4</v>
      </c>
      <c r="J227" s="27">
        <f>IFERROR('CALC | Booster'!$F227*INDEX(MassUnitsTable[],MATCH($R$3,MassUnitsTable[Mass Units],0),2), "")</f>
        <v>0</v>
      </c>
      <c r="K227" s="32">
        <f t="shared" si="24"/>
        <v>1397.4</v>
      </c>
      <c r="L227" s="34">
        <f>IFERROR(('CALC | Main Engine'!N227+'CALC | Booster'!N227)*INDEX(MassUnitsTable[],MATCH($R$3,MassUnitsTable[Mass Units],0),2), "")</f>
        <v>1777.1580062500004</v>
      </c>
      <c r="M227" s="27">
        <f>IFERROR(('CALC | Main Engine'!O227+'CALC | Booster'!O227)*INDEX(MassUnitsTable[],MATCH($R$3,MassUnitsTable[Mass Units],0),2), "")</f>
        <v>0</v>
      </c>
      <c r="N227" s="27">
        <f>IFERROR(('CALC | Main Engine'!P227+'CALC | Booster'!P227)*INDEX(MassUnitsTable[],MATCH($R$3,MassUnitsTable[Mass Units],0),2), "")</f>
        <v>0</v>
      </c>
      <c r="O227" s="27">
        <f>IFERROR(('CALC | Main Engine'!Q227+'CALC | Booster'!Q227)*INDEX(MassUnitsTable[],MATCH($R$3,MassUnitsTable[Mass Units],0),2), "")</f>
        <v>0</v>
      </c>
      <c r="P227" s="27">
        <f>IFERROR(('CALC | Main Engine'!R227+'CALC | Booster'!R227)*INDEX(MassUnitsTable[],MATCH($R$3,MassUnitsTable[Mass Units],0),2), "")</f>
        <v>0</v>
      </c>
      <c r="Q227" s="27">
        <f>IFERROR(('CALC | Main Engine'!S227+'CALC | Booster'!S227)*INDEX(MassUnitsTable[],MATCH($R$3,MassUnitsTable[Mass Units],0),2), "")</f>
        <v>1.6424674889600458E-9</v>
      </c>
      <c r="R227" s="32">
        <f>IFERROR(('CALC | Main Engine'!T227+'CALC | Booster'!T227)*INDEX(MassUnitsTable[],MATCH($R$3,MassUnitsTable[Mass Units],0),2), "")</f>
        <v>0</v>
      </c>
      <c r="S227" s="10"/>
    </row>
    <row r="228" spans="1:19" x14ac:dyDescent="0.25">
      <c r="A228" s="10"/>
      <c r="B228" s="4" t="str">
        <f t="shared" si="20"/>
        <v>STS-124</v>
      </c>
      <c r="C228" s="5" t="str">
        <f t="shared" si="21"/>
        <v>Space Shuttle</v>
      </c>
      <c r="D228" s="5" t="str">
        <f t="shared" si="22"/>
        <v>Launch</v>
      </c>
      <c r="E228" s="5">
        <f t="shared" si="23"/>
        <v>1</v>
      </c>
      <c r="F228" s="5">
        <f>'CALC | Main Engine'!$B228</f>
        <v>221</v>
      </c>
      <c r="G228" s="27">
        <f>'CALC | Main Engine'!$C228</f>
        <v>304784</v>
      </c>
      <c r="H228" s="6">
        <f>'CALC | Main Engine'!$E228</f>
        <v>1</v>
      </c>
      <c r="I228" s="34">
        <f>IFERROR('CALC | Main Engine'!$F228*INDEX(MassUnitsTable[],MATCH($R$3,MassUnitsTable[Mass Units],0),2), "")</f>
        <v>1397.4</v>
      </c>
      <c r="J228" s="27">
        <f>IFERROR('CALC | Booster'!$F228*INDEX(MassUnitsTable[],MATCH($R$3,MassUnitsTable[Mass Units],0),2), "")</f>
        <v>0</v>
      </c>
      <c r="K228" s="32">
        <f t="shared" si="24"/>
        <v>1397.4</v>
      </c>
      <c r="L228" s="34">
        <f>IFERROR(('CALC | Main Engine'!N228+'CALC | Booster'!N228)*INDEX(MassUnitsTable[],MATCH($R$3,MassUnitsTable[Mass Units],0),2), "")</f>
        <v>1777.1580062500004</v>
      </c>
      <c r="M228" s="27">
        <f>IFERROR(('CALC | Main Engine'!O228+'CALC | Booster'!O228)*INDEX(MassUnitsTable[],MATCH($R$3,MassUnitsTable[Mass Units],0),2), "")</f>
        <v>0</v>
      </c>
      <c r="N228" s="27">
        <f>IFERROR(('CALC | Main Engine'!P228+'CALC | Booster'!P228)*INDEX(MassUnitsTable[],MATCH($R$3,MassUnitsTable[Mass Units],0),2), "")</f>
        <v>0</v>
      </c>
      <c r="O228" s="27">
        <f>IFERROR(('CALC | Main Engine'!Q228+'CALC | Booster'!Q228)*INDEX(MassUnitsTable[],MATCH($R$3,MassUnitsTable[Mass Units],0),2), "")</f>
        <v>0</v>
      </c>
      <c r="P228" s="27">
        <f>IFERROR(('CALC | Main Engine'!R228+'CALC | Booster'!R228)*INDEX(MassUnitsTable[],MATCH($R$3,MassUnitsTable[Mass Units],0),2), "")</f>
        <v>0</v>
      </c>
      <c r="Q228" s="27">
        <f>IFERROR(('CALC | Main Engine'!S228+'CALC | Booster'!S228)*INDEX(MassUnitsTable[],MATCH($R$3,MassUnitsTable[Mass Units],0),2), "")</f>
        <v>1.4931146891879967E-9</v>
      </c>
      <c r="R228" s="32">
        <f>IFERROR(('CALC | Main Engine'!T228+'CALC | Booster'!T228)*INDEX(MassUnitsTable[],MATCH($R$3,MassUnitsTable[Mass Units],0),2), "")</f>
        <v>0</v>
      </c>
      <c r="S228" s="10"/>
    </row>
    <row r="229" spans="1:19" x14ac:dyDescent="0.25">
      <c r="A229" s="10"/>
      <c r="B229" s="4" t="str">
        <f t="shared" si="20"/>
        <v>STS-124</v>
      </c>
      <c r="C229" s="5" t="str">
        <f t="shared" si="21"/>
        <v>Space Shuttle</v>
      </c>
      <c r="D229" s="5" t="str">
        <f t="shared" si="22"/>
        <v>Launch</v>
      </c>
      <c r="E229" s="5">
        <f t="shared" si="23"/>
        <v>1</v>
      </c>
      <c r="F229" s="5">
        <f>'CALC | Main Engine'!$B229</f>
        <v>222</v>
      </c>
      <c r="G229" s="27">
        <f>'CALC | Main Engine'!$C229</f>
        <v>305733.5</v>
      </c>
      <c r="H229" s="6">
        <f>'CALC | Main Engine'!$E229</f>
        <v>1</v>
      </c>
      <c r="I229" s="34">
        <f>IFERROR('CALC | Main Engine'!$F229*INDEX(MassUnitsTable[],MATCH($R$3,MassUnitsTable[Mass Units],0),2), "")</f>
        <v>1397.4</v>
      </c>
      <c r="J229" s="27">
        <f>IFERROR('CALC | Booster'!$F229*INDEX(MassUnitsTable[],MATCH($R$3,MassUnitsTable[Mass Units],0),2), "")</f>
        <v>0</v>
      </c>
      <c r="K229" s="32">
        <f t="shared" si="24"/>
        <v>1397.4</v>
      </c>
      <c r="L229" s="34">
        <f>IFERROR(('CALC | Main Engine'!N229+'CALC | Booster'!N229)*INDEX(MassUnitsTable[],MATCH($R$3,MassUnitsTable[Mass Units],0),2), "")</f>
        <v>1777.1580062500004</v>
      </c>
      <c r="M229" s="27">
        <f>IFERROR(('CALC | Main Engine'!O229+'CALC | Booster'!O229)*INDEX(MassUnitsTable[],MATCH($R$3,MassUnitsTable[Mass Units],0),2), "")</f>
        <v>0</v>
      </c>
      <c r="N229" s="27">
        <f>IFERROR(('CALC | Main Engine'!P229+'CALC | Booster'!P229)*INDEX(MassUnitsTable[],MATCH($R$3,MassUnitsTable[Mass Units],0),2), "")</f>
        <v>0</v>
      </c>
      <c r="O229" s="27">
        <f>IFERROR(('CALC | Main Engine'!Q229+'CALC | Booster'!Q229)*INDEX(MassUnitsTable[],MATCH($R$3,MassUnitsTable[Mass Units],0),2), "")</f>
        <v>0</v>
      </c>
      <c r="P229" s="27">
        <f>IFERROR(('CALC | Main Engine'!R229+'CALC | Booster'!R229)*INDEX(MassUnitsTable[],MATCH($R$3,MassUnitsTable[Mass Units],0),2), "")</f>
        <v>0</v>
      </c>
      <c r="Q229" s="27">
        <f>IFERROR(('CALC | Main Engine'!S229+'CALC | Booster'!S229)*INDEX(MassUnitsTable[],MATCH($R$3,MassUnitsTable[Mass Units],0),2), "")</f>
        <v>1.3848867364366049E-9</v>
      </c>
      <c r="R229" s="32">
        <f>IFERROR(('CALC | Main Engine'!T229+'CALC | Booster'!T229)*INDEX(MassUnitsTable[],MATCH($R$3,MassUnitsTable[Mass Units],0),2), "")</f>
        <v>0</v>
      </c>
      <c r="S229" s="10"/>
    </row>
    <row r="230" spans="1:19" x14ac:dyDescent="0.25">
      <c r="A230" s="10"/>
      <c r="B230" s="4" t="str">
        <f t="shared" si="20"/>
        <v>STS-124</v>
      </c>
      <c r="C230" s="5" t="str">
        <f t="shared" si="21"/>
        <v>Space Shuttle</v>
      </c>
      <c r="D230" s="5" t="str">
        <f t="shared" si="22"/>
        <v>Launch</v>
      </c>
      <c r="E230" s="5">
        <f t="shared" si="23"/>
        <v>1</v>
      </c>
      <c r="F230" s="5">
        <f>'CALC | Main Engine'!$B230</f>
        <v>223</v>
      </c>
      <c r="G230" s="27">
        <f>'CALC | Main Engine'!$C230</f>
        <v>306673.5</v>
      </c>
      <c r="H230" s="6">
        <f>'CALC | Main Engine'!$E230</f>
        <v>1</v>
      </c>
      <c r="I230" s="34">
        <f>IFERROR('CALC | Main Engine'!$F230*INDEX(MassUnitsTable[],MATCH($R$3,MassUnitsTable[Mass Units],0),2), "")</f>
        <v>1397.4</v>
      </c>
      <c r="J230" s="27">
        <f>IFERROR('CALC | Booster'!$F230*INDEX(MassUnitsTable[],MATCH($R$3,MassUnitsTable[Mass Units],0),2), "")</f>
        <v>0</v>
      </c>
      <c r="K230" s="32">
        <f t="shared" si="24"/>
        <v>1397.4</v>
      </c>
      <c r="L230" s="34">
        <f>IFERROR(('CALC | Main Engine'!N230+'CALC | Booster'!N230)*INDEX(MassUnitsTable[],MATCH($R$3,MassUnitsTable[Mass Units],0),2), "")</f>
        <v>1777.1580062500004</v>
      </c>
      <c r="M230" s="27">
        <f>IFERROR(('CALC | Main Engine'!O230+'CALC | Booster'!O230)*INDEX(MassUnitsTable[],MATCH($R$3,MassUnitsTable[Mass Units],0),2), "")</f>
        <v>0</v>
      </c>
      <c r="N230" s="27">
        <f>IFERROR(('CALC | Main Engine'!P230+'CALC | Booster'!P230)*INDEX(MassUnitsTable[],MATCH($R$3,MassUnitsTable[Mass Units],0),2), "")</f>
        <v>0</v>
      </c>
      <c r="O230" s="27">
        <f>IFERROR(('CALC | Main Engine'!Q230+'CALC | Booster'!Q230)*INDEX(MassUnitsTable[],MATCH($R$3,MassUnitsTable[Mass Units],0),2), "")</f>
        <v>0</v>
      </c>
      <c r="P230" s="27">
        <f>IFERROR(('CALC | Main Engine'!R230+'CALC | Booster'!R230)*INDEX(MassUnitsTable[],MATCH($R$3,MassUnitsTable[Mass Units],0),2), "")</f>
        <v>0</v>
      </c>
      <c r="Q230" s="27">
        <f>IFERROR(('CALC | Main Engine'!S230+'CALC | Booster'!S230)*INDEX(MassUnitsTable[],MATCH($R$3,MassUnitsTable[Mass Units],0),2), "")</f>
        <v>1.2854710634960994E-9</v>
      </c>
      <c r="R230" s="32">
        <f>IFERROR(('CALC | Main Engine'!T230+'CALC | Booster'!T230)*INDEX(MassUnitsTable[],MATCH($R$3,MassUnitsTable[Mass Units],0),2), "")</f>
        <v>0</v>
      </c>
      <c r="S230" s="10"/>
    </row>
    <row r="231" spans="1:19" x14ac:dyDescent="0.25">
      <c r="A231" s="10"/>
      <c r="B231" s="4" t="str">
        <f t="shared" si="20"/>
        <v>STS-124</v>
      </c>
      <c r="C231" s="5" t="str">
        <f t="shared" si="21"/>
        <v>Space Shuttle</v>
      </c>
      <c r="D231" s="5" t="str">
        <f t="shared" si="22"/>
        <v>Launch</v>
      </c>
      <c r="E231" s="5">
        <f t="shared" si="23"/>
        <v>1</v>
      </c>
      <c r="F231" s="5">
        <f>'CALC | Main Engine'!$B231</f>
        <v>224</v>
      </c>
      <c r="G231" s="27">
        <f>'CALC | Main Engine'!$C231</f>
        <v>307603.5</v>
      </c>
      <c r="H231" s="6">
        <f>'CALC | Main Engine'!$E231</f>
        <v>1</v>
      </c>
      <c r="I231" s="34">
        <f>IFERROR('CALC | Main Engine'!$F231*INDEX(MassUnitsTable[],MATCH($R$3,MassUnitsTable[Mass Units],0),2), "")</f>
        <v>1397.4</v>
      </c>
      <c r="J231" s="27">
        <f>IFERROR('CALC | Booster'!$F231*INDEX(MassUnitsTable[],MATCH($R$3,MassUnitsTable[Mass Units],0),2), "")</f>
        <v>0</v>
      </c>
      <c r="K231" s="32">
        <f t="shared" si="24"/>
        <v>1397.4</v>
      </c>
      <c r="L231" s="34">
        <f>IFERROR(('CALC | Main Engine'!N231+'CALC | Booster'!N231)*INDEX(MassUnitsTable[],MATCH($R$3,MassUnitsTable[Mass Units],0),2), "")</f>
        <v>1777.1580062500004</v>
      </c>
      <c r="M231" s="27">
        <f>IFERROR(('CALC | Main Engine'!O231+'CALC | Booster'!O231)*INDEX(MassUnitsTable[],MATCH($R$3,MassUnitsTable[Mass Units],0),2), "")</f>
        <v>0</v>
      </c>
      <c r="N231" s="27">
        <f>IFERROR(('CALC | Main Engine'!P231+'CALC | Booster'!P231)*INDEX(MassUnitsTable[],MATCH($R$3,MassUnitsTable[Mass Units],0),2), "")</f>
        <v>0</v>
      </c>
      <c r="O231" s="27">
        <f>IFERROR(('CALC | Main Engine'!Q231+'CALC | Booster'!Q231)*INDEX(MassUnitsTable[],MATCH($R$3,MassUnitsTable[Mass Units],0),2), "")</f>
        <v>0</v>
      </c>
      <c r="P231" s="27">
        <f>IFERROR(('CALC | Main Engine'!R231+'CALC | Booster'!R231)*INDEX(MassUnitsTable[],MATCH($R$3,MassUnitsTable[Mass Units],0),2), "")</f>
        <v>0</v>
      </c>
      <c r="Q231" s="27">
        <f>IFERROR(('CALC | Main Engine'!S231+'CALC | Booster'!S231)*INDEX(MassUnitsTable[],MATCH($R$3,MassUnitsTable[Mass Units],0),2), "")</f>
        <v>1.194138013574783E-9</v>
      </c>
      <c r="R231" s="32">
        <f>IFERROR(('CALC | Main Engine'!T231+'CALC | Booster'!T231)*INDEX(MassUnitsTable[],MATCH($R$3,MassUnitsTable[Mass Units],0),2), "")</f>
        <v>0</v>
      </c>
      <c r="S231" s="10"/>
    </row>
    <row r="232" spans="1:19" x14ac:dyDescent="0.25">
      <c r="A232" s="10"/>
      <c r="B232" s="4" t="str">
        <f t="shared" si="20"/>
        <v>STS-124</v>
      </c>
      <c r="C232" s="5" t="str">
        <f t="shared" si="21"/>
        <v>Space Shuttle</v>
      </c>
      <c r="D232" s="5" t="str">
        <f t="shared" si="22"/>
        <v>Launch</v>
      </c>
      <c r="E232" s="5">
        <f t="shared" si="23"/>
        <v>1</v>
      </c>
      <c r="F232" s="5">
        <f>'CALC | Main Engine'!$B232</f>
        <v>225</v>
      </c>
      <c r="G232" s="27">
        <f>'CALC | Main Engine'!$C232</f>
        <v>308524</v>
      </c>
      <c r="H232" s="6">
        <f>'CALC | Main Engine'!$E232</f>
        <v>1</v>
      </c>
      <c r="I232" s="34">
        <f>IFERROR('CALC | Main Engine'!$F232*INDEX(MassUnitsTable[],MATCH($R$3,MassUnitsTable[Mass Units],0),2), "")</f>
        <v>1397.4</v>
      </c>
      <c r="J232" s="27">
        <f>IFERROR('CALC | Booster'!$F232*INDEX(MassUnitsTable[],MATCH($R$3,MassUnitsTable[Mass Units],0),2), "")</f>
        <v>0</v>
      </c>
      <c r="K232" s="32">
        <f t="shared" si="24"/>
        <v>1397.4</v>
      </c>
      <c r="L232" s="34">
        <f>IFERROR(('CALC | Main Engine'!N232+'CALC | Booster'!N232)*INDEX(MassUnitsTable[],MATCH($R$3,MassUnitsTable[Mass Units],0),2), "")</f>
        <v>1777.1580062500004</v>
      </c>
      <c r="M232" s="27">
        <f>IFERROR(('CALC | Main Engine'!O232+'CALC | Booster'!O232)*INDEX(MassUnitsTable[],MATCH($R$3,MassUnitsTable[Mass Units],0),2), "")</f>
        <v>0</v>
      </c>
      <c r="N232" s="27">
        <f>IFERROR(('CALC | Main Engine'!P232+'CALC | Booster'!P232)*INDEX(MassUnitsTable[],MATCH($R$3,MassUnitsTable[Mass Units],0),2), "")</f>
        <v>0</v>
      </c>
      <c r="O232" s="27">
        <f>IFERROR(('CALC | Main Engine'!Q232+'CALC | Booster'!Q232)*INDEX(MassUnitsTable[],MATCH($R$3,MassUnitsTable[Mass Units],0),2), "")</f>
        <v>0</v>
      </c>
      <c r="P232" s="27">
        <f>IFERROR(('CALC | Main Engine'!R232+'CALC | Booster'!R232)*INDEX(MassUnitsTable[],MATCH($R$3,MassUnitsTable[Mass Units],0),2), "")</f>
        <v>0</v>
      </c>
      <c r="Q232" s="27">
        <f>IFERROR(('CALC | Main Engine'!S232+'CALC | Booster'!S232)*INDEX(MassUnitsTable[],MATCH($R$3,MassUnitsTable[Mass Units],0),2), "")</f>
        <v>1.1101296536011021E-9</v>
      </c>
      <c r="R232" s="32">
        <f>IFERROR(('CALC | Main Engine'!T232+'CALC | Booster'!T232)*INDEX(MassUnitsTable[],MATCH($R$3,MassUnitsTable[Mass Units],0),2), "")</f>
        <v>0</v>
      </c>
      <c r="S232" s="10"/>
    </row>
    <row r="233" spans="1:19" x14ac:dyDescent="0.25">
      <c r="A233" s="10"/>
      <c r="B233" s="4" t="str">
        <f t="shared" si="20"/>
        <v>STS-124</v>
      </c>
      <c r="C233" s="5" t="str">
        <f t="shared" si="21"/>
        <v>Space Shuttle</v>
      </c>
      <c r="D233" s="5" t="str">
        <f t="shared" si="22"/>
        <v>Launch</v>
      </c>
      <c r="E233" s="5">
        <f t="shared" si="23"/>
        <v>1</v>
      </c>
      <c r="F233" s="5">
        <f>'CALC | Main Engine'!$B233</f>
        <v>226</v>
      </c>
      <c r="G233" s="27">
        <f>'CALC | Main Engine'!$C233</f>
        <v>309435</v>
      </c>
      <c r="H233" s="6">
        <f>'CALC | Main Engine'!$E233</f>
        <v>1</v>
      </c>
      <c r="I233" s="34">
        <f>IFERROR('CALC | Main Engine'!$F233*INDEX(MassUnitsTable[],MATCH($R$3,MassUnitsTable[Mass Units],0),2), "")</f>
        <v>1397.4</v>
      </c>
      <c r="J233" s="27">
        <f>IFERROR('CALC | Booster'!$F233*INDEX(MassUnitsTable[],MATCH($R$3,MassUnitsTable[Mass Units],0),2), "")</f>
        <v>0</v>
      </c>
      <c r="K233" s="32">
        <f t="shared" si="24"/>
        <v>1397.4</v>
      </c>
      <c r="L233" s="34">
        <f>IFERROR(('CALC | Main Engine'!N233+'CALC | Booster'!N233)*INDEX(MassUnitsTable[],MATCH($R$3,MassUnitsTable[Mass Units],0),2), "")</f>
        <v>1777.1580062500004</v>
      </c>
      <c r="M233" s="27">
        <f>IFERROR(('CALC | Main Engine'!O233+'CALC | Booster'!O233)*INDEX(MassUnitsTable[],MATCH($R$3,MassUnitsTable[Mass Units],0),2), "")</f>
        <v>0</v>
      </c>
      <c r="N233" s="27">
        <f>IFERROR(('CALC | Main Engine'!P233+'CALC | Booster'!P233)*INDEX(MassUnitsTable[],MATCH($R$3,MassUnitsTable[Mass Units],0),2), "")</f>
        <v>0</v>
      </c>
      <c r="O233" s="27">
        <f>IFERROR(('CALC | Main Engine'!Q233+'CALC | Booster'!Q233)*INDEX(MassUnitsTable[],MATCH($R$3,MassUnitsTable[Mass Units],0),2), "")</f>
        <v>0</v>
      </c>
      <c r="P233" s="27">
        <f>IFERROR(('CALC | Main Engine'!R233+'CALC | Booster'!R233)*INDEX(MassUnitsTable[],MATCH($R$3,MassUnitsTable[Mass Units],0),2), "")</f>
        <v>0</v>
      </c>
      <c r="Q233" s="27">
        <f>IFERROR(('CALC | Main Engine'!S233+'CALC | Booster'!S233)*INDEX(MassUnitsTable[],MATCH($R$3,MassUnitsTable[Mass Units],0),2), "")</f>
        <v>1.0328085980945589E-9</v>
      </c>
      <c r="R233" s="32">
        <f>IFERROR(('CALC | Main Engine'!T233+'CALC | Booster'!T233)*INDEX(MassUnitsTable[],MATCH($R$3,MassUnitsTable[Mass Units],0),2), "")</f>
        <v>0</v>
      </c>
      <c r="S233" s="10"/>
    </row>
    <row r="234" spans="1:19" x14ac:dyDescent="0.25">
      <c r="A234" s="10"/>
      <c r="B234" s="4" t="str">
        <f t="shared" si="20"/>
        <v>STS-124</v>
      </c>
      <c r="C234" s="5" t="str">
        <f t="shared" si="21"/>
        <v>Space Shuttle</v>
      </c>
      <c r="D234" s="5" t="str">
        <f t="shared" si="22"/>
        <v>Launch</v>
      </c>
      <c r="E234" s="5">
        <f t="shared" si="23"/>
        <v>1</v>
      </c>
      <c r="F234" s="5">
        <f>'CALC | Main Engine'!$B234</f>
        <v>227</v>
      </c>
      <c r="G234" s="27">
        <f>'CALC | Main Engine'!$C234</f>
        <v>310336</v>
      </c>
      <c r="H234" s="6">
        <f>'CALC | Main Engine'!$E234</f>
        <v>1</v>
      </c>
      <c r="I234" s="34">
        <f>IFERROR('CALC | Main Engine'!$F234*INDEX(MassUnitsTable[],MATCH($R$3,MassUnitsTable[Mass Units],0),2), "")</f>
        <v>1397.4</v>
      </c>
      <c r="J234" s="27">
        <f>IFERROR('CALC | Booster'!$F234*INDEX(MassUnitsTable[],MATCH($R$3,MassUnitsTable[Mass Units],0),2), "")</f>
        <v>0</v>
      </c>
      <c r="K234" s="32">
        <f t="shared" si="24"/>
        <v>1397.4</v>
      </c>
      <c r="L234" s="34">
        <f>IFERROR(('CALC | Main Engine'!N234+'CALC | Booster'!N234)*INDEX(MassUnitsTable[],MATCH($R$3,MassUnitsTable[Mass Units],0),2), "")</f>
        <v>1777.1580062500004</v>
      </c>
      <c r="M234" s="27">
        <f>IFERROR(('CALC | Main Engine'!O234+'CALC | Booster'!O234)*INDEX(MassUnitsTable[],MATCH($R$3,MassUnitsTable[Mass Units],0),2), "")</f>
        <v>0</v>
      </c>
      <c r="N234" s="27">
        <f>IFERROR(('CALC | Main Engine'!P234+'CALC | Booster'!P234)*INDEX(MassUnitsTable[],MATCH($R$3,MassUnitsTable[Mass Units],0),2), "")</f>
        <v>0</v>
      </c>
      <c r="O234" s="27">
        <f>IFERROR(('CALC | Main Engine'!Q234+'CALC | Booster'!Q234)*INDEX(MassUnitsTable[],MATCH($R$3,MassUnitsTable[Mass Units],0),2), "")</f>
        <v>0</v>
      </c>
      <c r="P234" s="27">
        <f>IFERROR(('CALC | Main Engine'!R234+'CALC | Booster'!R234)*INDEX(MassUnitsTable[],MATCH($R$3,MassUnitsTable[Mass Units],0),2), "")</f>
        <v>0</v>
      </c>
      <c r="Q234" s="27">
        <f>IFERROR(('CALC | Main Engine'!S234+'CALC | Booster'!S234)*INDEX(MassUnitsTable[],MATCH($R$3,MassUnitsTable[Mass Units],0),2), "")</f>
        <v>9.6163476511310614E-10</v>
      </c>
      <c r="R234" s="32">
        <f>IFERROR(('CALC | Main Engine'!T234+'CALC | Booster'!T234)*INDEX(MassUnitsTable[],MATCH($R$3,MassUnitsTable[Mass Units],0),2), "")</f>
        <v>0</v>
      </c>
      <c r="S234" s="10"/>
    </row>
    <row r="235" spans="1:19" x14ac:dyDescent="0.25">
      <c r="A235" s="10"/>
      <c r="B235" s="4" t="str">
        <f t="shared" si="20"/>
        <v>STS-124</v>
      </c>
      <c r="C235" s="5" t="str">
        <f t="shared" si="21"/>
        <v>Space Shuttle</v>
      </c>
      <c r="D235" s="5" t="str">
        <f t="shared" si="22"/>
        <v>Launch</v>
      </c>
      <c r="E235" s="5">
        <f t="shared" si="23"/>
        <v>1</v>
      </c>
      <c r="F235" s="5">
        <f>'CALC | Main Engine'!$B235</f>
        <v>228</v>
      </c>
      <c r="G235" s="27">
        <f>'CALC | Main Engine'!$C235</f>
        <v>311227</v>
      </c>
      <c r="H235" s="6">
        <f>'CALC | Main Engine'!$E235</f>
        <v>1</v>
      </c>
      <c r="I235" s="34">
        <f>IFERROR('CALC | Main Engine'!$F235*INDEX(MassUnitsTable[],MATCH($R$3,MassUnitsTable[Mass Units],0),2), "")</f>
        <v>1397.4</v>
      </c>
      <c r="J235" s="27">
        <f>IFERROR('CALC | Booster'!$F235*INDEX(MassUnitsTable[],MATCH($R$3,MassUnitsTable[Mass Units],0),2), "")</f>
        <v>0</v>
      </c>
      <c r="K235" s="32">
        <f t="shared" si="24"/>
        <v>1397.4</v>
      </c>
      <c r="L235" s="34">
        <f>IFERROR(('CALC | Main Engine'!N235+'CALC | Booster'!N235)*INDEX(MassUnitsTable[],MATCH($R$3,MassUnitsTable[Mass Units],0),2), "")</f>
        <v>1777.1580062500004</v>
      </c>
      <c r="M235" s="27">
        <f>IFERROR(('CALC | Main Engine'!O235+'CALC | Booster'!O235)*INDEX(MassUnitsTable[],MATCH($R$3,MassUnitsTable[Mass Units],0),2), "")</f>
        <v>0</v>
      </c>
      <c r="N235" s="27">
        <f>IFERROR(('CALC | Main Engine'!P235+'CALC | Booster'!P235)*INDEX(MassUnitsTable[],MATCH($R$3,MassUnitsTable[Mass Units],0),2), "")</f>
        <v>0</v>
      </c>
      <c r="O235" s="27">
        <f>IFERROR(('CALC | Main Engine'!Q235+'CALC | Booster'!Q235)*INDEX(MassUnitsTable[],MATCH($R$3,MassUnitsTable[Mass Units],0),2), "")</f>
        <v>0</v>
      </c>
      <c r="P235" s="27">
        <f>IFERROR(('CALC | Main Engine'!R235+'CALC | Booster'!R235)*INDEX(MassUnitsTable[],MATCH($R$3,MassUnitsTable[Mass Units],0),2), "")</f>
        <v>0</v>
      </c>
      <c r="Q235" s="27">
        <f>IFERROR(('CALC | Main Engine'!S235+'CALC | Booster'!S235)*INDEX(MassUnitsTable[],MATCH($R$3,MassUnitsTable[Mass Units],0),2), "")</f>
        <v>8.9607556784493765E-10</v>
      </c>
      <c r="R235" s="32">
        <f>IFERROR(('CALC | Main Engine'!T235+'CALC | Booster'!T235)*INDEX(MassUnitsTable[],MATCH($R$3,MassUnitsTable[Mass Units],0),2), "")</f>
        <v>0</v>
      </c>
      <c r="S235" s="10"/>
    </row>
    <row r="236" spans="1:19" x14ac:dyDescent="0.25">
      <c r="A236" s="10"/>
      <c r="B236" s="4" t="str">
        <f t="shared" si="20"/>
        <v>STS-124</v>
      </c>
      <c r="C236" s="5" t="str">
        <f t="shared" si="21"/>
        <v>Space Shuttle</v>
      </c>
      <c r="D236" s="5" t="str">
        <f t="shared" si="22"/>
        <v>Launch</v>
      </c>
      <c r="E236" s="5">
        <f t="shared" si="23"/>
        <v>1</v>
      </c>
      <c r="F236" s="5">
        <f>'CALC | Main Engine'!$B236</f>
        <v>229</v>
      </c>
      <c r="G236" s="27">
        <f>'CALC | Main Engine'!$C236</f>
        <v>312108.5</v>
      </c>
      <c r="H236" s="6">
        <f>'CALC | Main Engine'!$E236</f>
        <v>1</v>
      </c>
      <c r="I236" s="34">
        <f>IFERROR('CALC | Main Engine'!$F236*INDEX(MassUnitsTable[],MATCH($R$3,MassUnitsTable[Mass Units],0),2), "")</f>
        <v>1397.4</v>
      </c>
      <c r="J236" s="27">
        <f>IFERROR('CALC | Booster'!$F236*INDEX(MassUnitsTable[],MATCH($R$3,MassUnitsTable[Mass Units],0),2), "")</f>
        <v>0</v>
      </c>
      <c r="K236" s="32">
        <f t="shared" si="24"/>
        <v>1397.4</v>
      </c>
      <c r="L236" s="34">
        <f>IFERROR(('CALC | Main Engine'!N236+'CALC | Booster'!N236)*INDEX(MassUnitsTable[],MATCH($R$3,MassUnitsTable[Mass Units],0),2), "")</f>
        <v>1777.1580062500004</v>
      </c>
      <c r="M236" s="27">
        <f>IFERROR(('CALC | Main Engine'!O236+'CALC | Booster'!O236)*INDEX(MassUnitsTable[],MATCH($R$3,MassUnitsTable[Mass Units],0),2), "")</f>
        <v>0</v>
      </c>
      <c r="N236" s="27">
        <f>IFERROR(('CALC | Main Engine'!P236+'CALC | Booster'!P236)*INDEX(MassUnitsTable[],MATCH($R$3,MassUnitsTable[Mass Units],0),2), "")</f>
        <v>0</v>
      </c>
      <c r="O236" s="27">
        <f>IFERROR(('CALC | Main Engine'!Q236+'CALC | Booster'!Q236)*INDEX(MassUnitsTable[],MATCH($R$3,MassUnitsTable[Mass Units],0),2), "")</f>
        <v>0</v>
      </c>
      <c r="P236" s="27">
        <f>IFERROR(('CALC | Main Engine'!R236+'CALC | Booster'!R236)*INDEX(MassUnitsTable[],MATCH($R$3,MassUnitsTable[Mass Units],0),2), "")</f>
        <v>0</v>
      </c>
      <c r="Q236" s="27">
        <f>IFERROR(('CALC | Main Engine'!S236+'CALC | Booster'!S236)*INDEX(MassUnitsTable[],MATCH($R$3,MassUnitsTable[Mass Units],0),2), "")</f>
        <v>8.3561471241240098E-10</v>
      </c>
      <c r="R236" s="32">
        <f>IFERROR(('CALC | Main Engine'!T236+'CALC | Booster'!T236)*INDEX(MassUnitsTable[],MATCH($R$3,MassUnitsTable[Mass Units],0),2), "")</f>
        <v>0</v>
      </c>
      <c r="S236" s="10"/>
    </row>
    <row r="237" spans="1:19" x14ac:dyDescent="0.25">
      <c r="A237" s="10"/>
      <c r="B237" s="4" t="str">
        <f t="shared" si="20"/>
        <v>STS-124</v>
      </c>
      <c r="C237" s="5" t="str">
        <f t="shared" si="21"/>
        <v>Space Shuttle</v>
      </c>
      <c r="D237" s="5" t="str">
        <f t="shared" si="22"/>
        <v>Launch</v>
      </c>
      <c r="E237" s="5">
        <f t="shared" si="23"/>
        <v>1</v>
      </c>
      <c r="F237" s="5">
        <f>'CALC | Main Engine'!$B237</f>
        <v>230</v>
      </c>
      <c r="G237" s="27">
        <f>'CALC | Main Engine'!$C237</f>
        <v>312980.5</v>
      </c>
      <c r="H237" s="6">
        <f>'CALC | Main Engine'!$E237</f>
        <v>1</v>
      </c>
      <c r="I237" s="34">
        <f>IFERROR('CALC | Main Engine'!$F237*INDEX(MassUnitsTable[],MATCH($R$3,MassUnitsTable[Mass Units],0),2), "")</f>
        <v>1397.4</v>
      </c>
      <c r="J237" s="27">
        <f>IFERROR('CALC | Booster'!$F237*INDEX(MassUnitsTable[],MATCH($R$3,MassUnitsTable[Mass Units],0),2), "")</f>
        <v>0</v>
      </c>
      <c r="K237" s="32">
        <f t="shared" si="24"/>
        <v>1397.4</v>
      </c>
      <c r="L237" s="34">
        <f>IFERROR(('CALC | Main Engine'!N237+'CALC | Booster'!N237)*INDEX(MassUnitsTable[],MATCH($R$3,MassUnitsTable[Mass Units],0),2), "")</f>
        <v>1777.1580062500004</v>
      </c>
      <c r="M237" s="27">
        <f>IFERROR(('CALC | Main Engine'!O237+'CALC | Booster'!O237)*INDEX(MassUnitsTable[],MATCH($R$3,MassUnitsTable[Mass Units],0),2), "")</f>
        <v>0</v>
      </c>
      <c r="N237" s="27">
        <f>IFERROR(('CALC | Main Engine'!P237+'CALC | Booster'!P237)*INDEX(MassUnitsTable[],MATCH($R$3,MassUnitsTable[Mass Units],0),2), "")</f>
        <v>0</v>
      </c>
      <c r="O237" s="27">
        <f>IFERROR(('CALC | Main Engine'!Q237+'CALC | Booster'!Q237)*INDEX(MassUnitsTable[],MATCH($R$3,MassUnitsTable[Mass Units],0),2), "")</f>
        <v>0</v>
      </c>
      <c r="P237" s="27">
        <f>IFERROR(('CALC | Main Engine'!R237+'CALC | Booster'!R237)*INDEX(MassUnitsTable[],MATCH($R$3,MassUnitsTable[Mass Units],0),2), "")</f>
        <v>0</v>
      </c>
      <c r="Q237" s="27">
        <f>IFERROR(('CALC | Main Engine'!S237+'CALC | Booster'!S237)*INDEX(MassUnitsTable[],MATCH($R$3,MassUnitsTable[Mass Units],0),2), "")</f>
        <v>7.7982020018737529E-10</v>
      </c>
      <c r="R237" s="32">
        <f>IFERROR(('CALC | Main Engine'!T237+'CALC | Booster'!T237)*INDEX(MassUnitsTable[],MATCH($R$3,MassUnitsTable[Mass Units],0),2), "")</f>
        <v>0</v>
      </c>
      <c r="S237" s="10"/>
    </row>
    <row r="238" spans="1:19" x14ac:dyDescent="0.25">
      <c r="A238" s="10"/>
      <c r="B238" s="4" t="str">
        <f t="shared" si="20"/>
        <v>STS-124</v>
      </c>
      <c r="C238" s="5" t="str">
        <f t="shared" si="21"/>
        <v>Space Shuttle</v>
      </c>
      <c r="D238" s="5" t="str">
        <f t="shared" si="22"/>
        <v>Launch</v>
      </c>
      <c r="E238" s="5">
        <f t="shared" si="23"/>
        <v>1</v>
      </c>
      <c r="F238" s="5">
        <f>'CALC | Main Engine'!$B238</f>
        <v>231</v>
      </c>
      <c r="G238" s="27">
        <f>'CALC | Main Engine'!$C238</f>
        <v>313843</v>
      </c>
      <c r="H238" s="6">
        <f>'CALC | Main Engine'!$E238</f>
        <v>1</v>
      </c>
      <c r="I238" s="34">
        <f>IFERROR('CALC | Main Engine'!$F238*INDEX(MassUnitsTable[],MATCH($R$3,MassUnitsTable[Mass Units],0),2), "")</f>
        <v>1397.4</v>
      </c>
      <c r="J238" s="27">
        <f>IFERROR('CALC | Booster'!$F238*INDEX(MassUnitsTable[],MATCH($R$3,MassUnitsTable[Mass Units],0),2), "")</f>
        <v>0</v>
      </c>
      <c r="K238" s="32">
        <f t="shared" si="24"/>
        <v>1397.4</v>
      </c>
      <c r="L238" s="34">
        <f>IFERROR(('CALC | Main Engine'!N238+'CALC | Booster'!N238)*INDEX(MassUnitsTable[],MATCH($R$3,MassUnitsTable[Mass Units],0),2), "")</f>
        <v>1777.1580062500004</v>
      </c>
      <c r="M238" s="27">
        <f>IFERROR(('CALC | Main Engine'!O238+'CALC | Booster'!O238)*INDEX(MassUnitsTable[],MATCH($R$3,MassUnitsTable[Mass Units],0),2), "")</f>
        <v>0</v>
      </c>
      <c r="N238" s="27">
        <f>IFERROR(('CALC | Main Engine'!P238+'CALC | Booster'!P238)*INDEX(MassUnitsTable[],MATCH($R$3,MassUnitsTable[Mass Units],0),2), "")</f>
        <v>0</v>
      </c>
      <c r="O238" s="27">
        <f>IFERROR(('CALC | Main Engine'!Q238+'CALC | Booster'!Q238)*INDEX(MassUnitsTable[],MATCH($R$3,MassUnitsTable[Mass Units],0),2), "")</f>
        <v>0</v>
      </c>
      <c r="P238" s="27">
        <f>IFERROR(('CALC | Main Engine'!R238+'CALC | Booster'!R238)*INDEX(MassUnitsTable[],MATCH($R$3,MassUnitsTable[Mass Units],0),2), "")</f>
        <v>0</v>
      </c>
      <c r="Q238" s="27">
        <f>IFERROR(('CALC | Main Engine'!S238+'CALC | Booster'!S238)*INDEX(MassUnitsTable[],MATCH($R$3,MassUnitsTable[Mass Units],0),2), "")</f>
        <v>7.2829922021497535E-10</v>
      </c>
      <c r="R238" s="32">
        <f>IFERROR(('CALC | Main Engine'!T238+'CALC | Booster'!T238)*INDEX(MassUnitsTable[],MATCH($R$3,MassUnitsTable[Mass Units],0),2), "")</f>
        <v>0</v>
      </c>
      <c r="S238" s="10"/>
    </row>
    <row r="239" spans="1:19" x14ac:dyDescent="0.25">
      <c r="A239" s="10"/>
      <c r="B239" s="4" t="str">
        <f t="shared" si="20"/>
        <v>STS-124</v>
      </c>
      <c r="C239" s="5" t="str">
        <f t="shared" si="21"/>
        <v>Space Shuttle</v>
      </c>
      <c r="D239" s="5" t="str">
        <f t="shared" si="22"/>
        <v>Launch</v>
      </c>
      <c r="E239" s="5">
        <f t="shared" si="23"/>
        <v>1</v>
      </c>
      <c r="F239" s="5">
        <f>'CALC | Main Engine'!$B239</f>
        <v>232</v>
      </c>
      <c r="G239" s="27">
        <f>'CALC | Main Engine'!$C239</f>
        <v>314696</v>
      </c>
      <c r="H239" s="6">
        <f>'CALC | Main Engine'!$E239</f>
        <v>1</v>
      </c>
      <c r="I239" s="34">
        <f>IFERROR('CALC | Main Engine'!$F239*INDEX(MassUnitsTable[],MATCH($R$3,MassUnitsTable[Mass Units],0),2), "")</f>
        <v>1397.4</v>
      </c>
      <c r="J239" s="27">
        <f>IFERROR('CALC | Booster'!$F239*INDEX(MassUnitsTable[],MATCH($R$3,MassUnitsTable[Mass Units],0),2), "")</f>
        <v>0</v>
      </c>
      <c r="K239" s="32">
        <f t="shared" si="24"/>
        <v>1397.4</v>
      </c>
      <c r="L239" s="34">
        <f>IFERROR(('CALC | Main Engine'!N239+'CALC | Booster'!N239)*INDEX(MassUnitsTable[],MATCH($R$3,MassUnitsTable[Mass Units],0),2), "")</f>
        <v>1777.1580062500004</v>
      </c>
      <c r="M239" s="27">
        <f>IFERROR(('CALC | Main Engine'!O239+'CALC | Booster'!O239)*INDEX(MassUnitsTable[],MATCH($R$3,MassUnitsTable[Mass Units],0),2), "")</f>
        <v>0</v>
      </c>
      <c r="N239" s="27">
        <f>IFERROR(('CALC | Main Engine'!P239+'CALC | Booster'!P239)*INDEX(MassUnitsTable[],MATCH($R$3,MassUnitsTable[Mass Units],0),2), "")</f>
        <v>0</v>
      </c>
      <c r="O239" s="27">
        <f>IFERROR(('CALC | Main Engine'!Q239+'CALC | Booster'!Q239)*INDEX(MassUnitsTable[],MATCH($R$3,MassUnitsTable[Mass Units],0),2), "")</f>
        <v>0</v>
      </c>
      <c r="P239" s="27">
        <f>IFERROR(('CALC | Main Engine'!R239+'CALC | Booster'!R239)*INDEX(MassUnitsTable[],MATCH($R$3,MassUnitsTable[Mass Units],0),2), "")</f>
        <v>0</v>
      </c>
      <c r="Q239" s="27">
        <f>IFERROR(('CALC | Main Engine'!S239+'CALC | Booster'!S239)*INDEX(MassUnitsTable[],MATCH($R$3,MassUnitsTable[Mass Units],0),2), "")</f>
        <v>6.8069438838497283E-10</v>
      </c>
      <c r="R239" s="32">
        <f>IFERROR(('CALC | Main Engine'!T239+'CALC | Booster'!T239)*INDEX(MassUnitsTable[],MATCH($R$3,MassUnitsTable[Mass Units],0),2), "")</f>
        <v>0</v>
      </c>
      <c r="S239" s="10"/>
    </row>
    <row r="240" spans="1:19" x14ac:dyDescent="0.25">
      <c r="A240" s="10"/>
      <c r="B240" s="4" t="str">
        <f t="shared" si="20"/>
        <v>STS-124</v>
      </c>
      <c r="C240" s="5" t="str">
        <f t="shared" si="21"/>
        <v>Space Shuttle</v>
      </c>
      <c r="D240" s="5" t="str">
        <f t="shared" si="22"/>
        <v>Launch</v>
      </c>
      <c r="E240" s="5">
        <f t="shared" si="23"/>
        <v>1</v>
      </c>
      <c r="F240" s="5">
        <f>'CALC | Main Engine'!$B240</f>
        <v>233</v>
      </c>
      <c r="G240" s="27">
        <f>'CALC | Main Engine'!$C240</f>
        <v>315539.5</v>
      </c>
      <c r="H240" s="6">
        <f>'CALC | Main Engine'!$E240</f>
        <v>1</v>
      </c>
      <c r="I240" s="34">
        <f>IFERROR('CALC | Main Engine'!$F240*INDEX(MassUnitsTable[],MATCH($R$3,MassUnitsTable[Mass Units],0),2), "")</f>
        <v>1397.4</v>
      </c>
      <c r="J240" s="27">
        <f>IFERROR('CALC | Booster'!$F240*INDEX(MassUnitsTable[],MATCH($R$3,MassUnitsTable[Mass Units],0),2), "")</f>
        <v>0</v>
      </c>
      <c r="K240" s="32">
        <f t="shared" si="24"/>
        <v>1397.4</v>
      </c>
      <c r="L240" s="34">
        <f>IFERROR(('CALC | Main Engine'!N240+'CALC | Booster'!N240)*INDEX(MassUnitsTable[],MATCH($R$3,MassUnitsTable[Mass Units],0),2), "")</f>
        <v>1777.1580062500004</v>
      </c>
      <c r="M240" s="27">
        <f>IFERROR(('CALC | Main Engine'!O240+'CALC | Booster'!O240)*INDEX(MassUnitsTable[],MATCH($R$3,MassUnitsTable[Mass Units],0),2), "")</f>
        <v>0</v>
      </c>
      <c r="N240" s="27">
        <f>IFERROR(('CALC | Main Engine'!P240+'CALC | Booster'!P240)*INDEX(MassUnitsTable[],MATCH($R$3,MassUnitsTable[Mass Units],0),2), "")</f>
        <v>0</v>
      </c>
      <c r="O240" s="27">
        <f>IFERROR(('CALC | Main Engine'!Q240+'CALC | Booster'!Q240)*INDEX(MassUnitsTable[],MATCH($R$3,MassUnitsTable[Mass Units],0),2), "")</f>
        <v>0</v>
      </c>
      <c r="P240" s="27">
        <f>IFERROR(('CALC | Main Engine'!R240+'CALC | Booster'!R240)*INDEX(MassUnitsTable[],MATCH($R$3,MassUnitsTable[Mass Units],0),2), "")</f>
        <v>0</v>
      </c>
      <c r="Q240" s="27">
        <f>IFERROR(('CALC | Main Engine'!S240+'CALC | Booster'!S240)*INDEX(MassUnitsTable[],MATCH($R$3,MassUnitsTable[Mass Units],0),2), "")</f>
        <v>6.3668036543506339E-10</v>
      </c>
      <c r="R240" s="32">
        <f>IFERROR(('CALC | Main Engine'!T240+'CALC | Booster'!T240)*INDEX(MassUnitsTable[],MATCH($R$3,MassUnitsTable[Mass Units],0),2), "")</f>
        <v>0</v>
      </c>
      <c r="S240" s="10"/>
    </row>
    <row r="241" spans="1:19" x14ac:dyDescent="0.25">
      <c r="A241" s="10"/>
      <c r="B241" s="4" t="str">
        <f t="shared" si="20"/>
        <v>STS-124</v>
      </c>
      <c r="C241" s="5" t="str">
        <f t="shared" si="21"/>
        <v>Space Shuttle</v>
      </c>
      <c r="D241" s="5" t="str">
        <f t="shared" si="22"/>
        <v>Launch</v>
      </c>
      <c r="E241" s="5">
        <f t="shared" si="23"/>
        <v>1</v>
      </c>
      <c r="F241" s="5">
        <f>'CALC | Main Engine'!$B241</f>
        <v>234</v>
      </c>
      <c r="G241" s="27">
        <f>'CALC | Main Engine'!$C241</f>
        <v>316373.5</v>
      </c>
      <c r="H241" s="6">
        <f>'CALC | Main Engine'!$E241</f>
        <v>1</v>
      </c>
      <c r="I241" s="34">
        <f>IFERROR('CALC | Main Engine'!$F241*INDEX(MassUnitsTable[],MATCH($R$3,MassUnitsTable[Mass Units],0),2), "")</f>
        <v>1397.4</v>
      </c>
      <c r="J241" s="27">
        <f>IFERROR('CALC | Booster'!$F241*INDEX(MassUnitsTable[],MATCH($R$3,MassUnitsTable[Mass Units],0),2), "")</f>
        <v>0</v>
      </c>
      <c r="K241" s="32">
        <f t="shared" si="24"/>
        <v>1397.4</v>
      </c>
      <c r="L241" s="34">
        <f>IFERROR(('CALC | Main Engine'!N241+'CALC | Booster'!N241)*INDEX(MassUnitsTable[],MATCH($R$3,MassUnitsTable[Mass Units],0),2), "")</f>
        <v>1777.1580062500004</v>
      </c>
      <c r="M241" s="27">
        <f>IFERROR(('CALC | Main Engine'!O241+'CALC | Booster'!O241)*INDEX(MassUnitsTable[],MATCH($R$3,MassUnitsTable[Mass Units],0),2), "")</f>
        <v>0</v>
      </c>
      <c r="N241" s="27">
        <f>IFERROR(('CALC | Main Engine'!P241+'CALC | Booster'!P241)*INDEX(MassUnitsTable[],MATCH($R$3,MassUnitsTable[Mass Units],0),2), "")</f>
        <v>0</v>
      </c>
      <c r="O241" s="27">
        <f>IFERROR(('CALC | Main Engine'!Q241+'CALC | Booster'!Q241)*INDEX(MassUnitsTable[],MATCH($R$3,MassUnitsTable[Mass Units],0),2), "")</f>
        <v>0</v>
      </c>
      <c r="P241" s="27">
        <f>IFERROR(('CALC | Main Engine'!R241+'CALC | Booster'!R241)*INDEX(MassUnitsTable[],MATCH($R$3,MassUnitsTable[Mass Units],0),2), "")</f>
        <v>0</v>
      </c>
      <c r="Q241" s="27">
        <f>IFERROR(('CALC | Main Engine'!S241+'CALC | Booster'!S241)*INDEX(MassUnitsTable[],MATCH($R$3,MassUnitsTable[Mass Units],0),2), "")</f>
        <v>5.9596081396993648E-10</v>
      </c>
      <c r="R241" s="32">
        <f>IFERROR(('CALC | Main Engine'!T241+'CALC | Booster'!T241)*INDEX(MassUnitsTable[],MATCH($R$3,MassUnitsTable[Mass Units],0),2), "")</f>
        <v>0</v>
      </c>
      <c r="S241" s="10"/>
    </row>
    <row r="242" spans="1:19" x14ac:dyDescent="0.25">
      <c r="A242" s="10"/>
      <c r="B242" s="4" t="str">
        <f t="shared" si="20"/>
        <v>STS-124</v>
      </c>
      <c r="C242" s="5" t="str">
        <f t="shared" si="21"/>
        <v>Space Shuttle</v>
      </c>
      <c r="D242" s="5" t="str">
        <f t="shared" si="22"/>
        <v>Launch</v>
      </c>
      <c r="E242" s="5">
        <f t="shared" si="23"/>
        <v>1</v>
      </c>
      <c r="F242" s="5">
        <f>'CALC | Main Engine'!$B242</f>
        <v>235</v>
      </c>
      <c r="G242" s="27">
        <f>'CALC | Main Engine'!$C242</f>
        <v>317197.5</v>
      </c>
      <c r="H242" s="6">
        <f>'CALC | Main Engine'!$E242</f>
        <v>1</v>
      </c>
      <c r="I242" s="34">
        <f>IFERROR('CALC | Main Engine'!$F242*INDEX(MassUnitsTable[],MATCH($R$3,MassUnitsTable[Mass Units],0),2), "")</f>
        <v>1397.4</v>
      </c>
      <c r="J242" s="27">
        <f>IFERROR('CALC | Booster'!$F242*INDEX(MassUnitsTable[],MATCH($R$3,MassUnitsTable[Mass Units],0),2), "")</f>
        <v>0</v>
      </c>
      <c r="K242" s="32">
        <f t="shared" si="24"/>
        <v>1397.4</v>
      </c>
      <c r="L242" s="34">
        <f>IFERROR(('CALC | Main Engine'!N242+'CALC | Booster'!N242)*INDEX(MassUnitsTable[],MATCH($R$3,MassUnitsTable[Mass Units],0),2), "")</f>
        <v>1777.1580062500004</v>
      </c>
      <c r="M242" s="27">
        <f>IFERROR(('CALC | Main Engine'!O242+'CALC | Booster'!O242)*INDEX(MassUnitsTable[],MATCH($R$3,MassUnitsTable[Mass Units],0),2), "")</f>
        <v>0</v>
      </c>
      <c r="N242" s="27">
        <f>IFERROR(('CALC | Main Engine'!P242+'CALC | Booster'!P242)*INDEX(MassUnitsTable[],MATCH($R$3,MassUnitsTable[Mass Units],0),2), "")</f>
        <v>0</v>
      </c>
      <c r="O242" s="27">
        <f>IFERROR(('CALC | Main Engine'!Q242+'CALC | Booster'!Q242)*INDEX(MassUnitsTable[],MATCH($R$3,MassUnitsTable[Mass Units],0),2), "")</f>
        <v>0</v>
      </c>
      <c r="P242" s="27">
        <f>IFERROR(('CALC | Main Engine'!R242+'CALC | Booster'!R242)*INDEX(MassUnitsTable[],MATCH($R$3,MassUnitsTable[Mass Units],0),2), "")</f>
        <v>0</v>
      </c>
      <c r="Q242" s="27">
        <f>IFERROR(('CALC | Main Engine'!S242+'CALC | Booster'!S242)*INDEX(MassUnitsTable[],MATCH($R$3,MassUnitsTable[Mass Units],0),2), "")</f>
        <v>5.5828778018332347E-10</v>
      </c>
      <c r="R242" s="32">
        <f>IFERROR(('CALC | Main Engine'!T242+'CALC | Booster'!T242)*INDEX(MassUnitsTable[],MATCH($R$3,MassUnitsTable[Mass Units],0),2), "")</f>
        <v>0</v>
      </c>
      <c r="S242" s="10"/>
    </row>
    <row r="243" spans="1:19" x14ac:dyDescent="0.25">
      <c r="A243" s="10"/>
      <c r="B243" s="4" t="str">
        <f t="shared" si="20"/>
        <v>STS-124</v>
      </c>
      <c r="C243" s="5" t="str">
        <f t="shared" si="21"/>
        <v>Space Shuttle</v>
      </c>
      <c r="D243" s="5" t="str">
        <f t="shared" si="22"/>
        <v>Launch</v>
      </c>
      <c r="E243" s="5">
        <f t="shared" si="23"/>
        <v>1</v>
      </c>
      <c r="F243" s="5">
        <f>'CALC | Main Engine'!$B243</f>
        <v>236</v>
      </c>
      <c r="G243" s="27">
        <f>'CALC | Main Engine'!$C243</f>
        <v>318012</v>
      </c>
      <c r="H243" s="6">
        <f>'CALC | Main Engine'!$E243</f>
        <v>1</v>
      </c>
      <c r="I243" s="34">
        <f>IFERROR('CALC | Main Engine'!$F243*INDEX(MassUnitsTable[],MATCH($R$3,MassUnitsTable[Mass Units],0),2), "")</f>
        <v>1397.4</v>
      </c>
      <c r="J243" s="27">
        <f>IFERROR('CALC | Booster'!$F243*INDEX(MassUnitsTable[],MATCH($R$3,MassUnitsTable[Mass Units],0),2), "")</f>
        <v>0</v>
      </c>
      <c r="K243" s="32">
        <f t="shared" si="24"/>
        <v>1397.4</v>
      </c>
      <c r="L243" s="34">
        <f>IFERROR(('CALC | Main Engine'!N243+'CALC | Booster'!N243)*INDEX(MassUnitsTable[],MATCH($R$3,MassUnitsTable[Mass Units],0),2), "")</f>
        <v>1777.1580062500004</v>
      </c>
      <c r="M243" s="27">
        <f>IFERROR(('CALC | Main Engine'!O243+'CALC | Booster'!O243)*INDEX(MassUnitsTable[],MATCH($R$3,MassUnitsTable[Mass Units],0),2), "")</f>
        <v>0</v>
      </c>
      <c r="N243" s="27">
        <f>IFERROR(('CALC | Main Engine'!P243+'CALC | Booster'!P243)*INDEX(MassUnitsTable[],MATCH($R$3,MassUnitsTable[Mass Units],0),2), "")</f>
        <v>0</v>
      </c>
      <c r="O243" s="27">
        <f>IFERROR(('CALC | Main Engine'!Q243+'CALC | Booster'!Q243)*INDEX(MassUnitsTable[],MATCH($R$3,MassUnitsTable[Mass Units],0),2), "")</f>
        <v>0</v>
      </c>
      <c r="P243" s="27">
        <f>IFERROR(('CALC | Main Engine'!R243+'CALC | Booster'!R243)*INDEX(MassUnitsTable[],MATCH($R$3,MassUnitsTable[Mass Units],0),2), "")</f>
        <v>0</v>
      </c>
      <c r="Q243" s="27">
        <f>IFERROR(('CALC | Main Engine'!S243+'CALC | Booster'!S243)*INDEX(MassUnitsTable[],MATCH($R$3,MassUnitsTable[Mass Units],0),2), "")</f>
        <v>5.2339009654667565E-10</v>
      </c>
      <c r="R243" s="32">
        <f>IFERROR(('CALC | Main Engine'!T243+'CALC | Booster'!T243)*INDEX(MassUnitsTable[],MATCH($R$3,MassUnitsTable[Mass Units],0),2), "")</f>
        <v>0</v>
      </c>
      <c r="S243" s="10"/>
    </row>
    <row r="244" spans="1:19" x14ac:dyDescent="0.25">
      <c r="A244" s="10"/>
      <c r="B244" s="4" t="str">
        <f t="shared" si="20"/>
        <v>STS-124</v>
      </c>
      <c r="C244" s="5" t="str">
        <f t="shared" si="21"/>
        <v>Space Shuttle</v>
      </c>
      <c r="D244" s="5" t="str">
        <f t="shared" si="22"/>
        <v>Launch</v>
      </c>
      <c r="E244" s="5">
        <f t="shared" si="23"/>
        <v>1</v>
      </c>
      <c r="F244" s="5">
        <f>'CALC | Main Engine'!$B244</f>
        <v>237</v>
      </c>
      <c r="G244" s="27">
        <f>'CALC | Main Engine'!$C244</f>
        <v>318817.5</v>
      </c>
      <c r="H244" s="6">
        <f>'CALC | Main Engine'!$E244</f>
        <v>1</v>
      </c>
      <c r="I244" s="34">
        <f>IFERROR('CALC | Main Engine'!$F244*INDEX(MassUnitsTable[],MATCH($R$3,MassUnitsTable[Mass Units],0),2), "")</f>
        <v>1397.4</v>
      </c>
      <c r="J244" s="27">
        <f>IFERROR('CALC | Booster'!$F244*INDEX(MassUnitsTable[],MATCH($R$3,MassUnitsTable[Mass Units],0),2), "")</f>
        <v>0</v>
      </c>
      <c r="K244" s="32">
        <f t="shared" si="24"/>
        <v>1397.4</v>
      </c>
      <c r="L244" s="34">
        <f>IFERROR(('CALC | Main Engine'!N244+'CALC | Booster'!N244)*INDEX(MassUnitsTable[],MATCH($R$3,MassUnitsTable[Mass Units],0),2), "")</f>
        <v>1777.1580062500004</v>
      </c>
      <c r="M244" s="27">
        <f>IFERROR(('CALC | Main Engine'!O244+'CALC | Booster'!O244)*INDEX(MassUnitsTable[],MATCH($R$3,MassUnitsTable[Mass Units],0),2), "")</f>
        <v>0</v>
      </c>
      <c r="N244" s="27">
        <f>IFERROR(('CALC | Main Engine'!P244+'CALC | Booster'!P244)*INDEX(MassUnitsTable[],MATCH($R$3,MassUnitsTable[Mass Units],0),2), "")</f>
        <v>0</v>
      </c>
      <c r="O244" s="27">
        <f>IFERROR(('CALC | Main Engine'!Q244+'CALC | Booster'!Q244)*INDEX(MassUnitsTable[],MATCH($R$3,MassUnitsTable[Mass Units],0),2), "")</f>
        <v>0</v>
      </c>
      <c r="P244" s="27">
        <f>IFERROR(('CALC | Main Engine'!R244+'CALC | Booster'!R244)*INDEX(MassUnitsTable[],MATCH($R$3,MassUnitsTable[Mass Units],0),2), "")</f>
        <v>0</v>
      </c>
      <c r="Q244" s="27">
        <f>IFERROR(('CALC | Main Engine'!S244+'CALC | Booster'!S244)*INDEX(MassUnitsTable[],MATCH($R$3,MassUnitsTable[Mass Units],0),2), "")</f>
        <v>4.9102390085943055E-10</v>
      </c>
      <c r="R244" s="32">
        <f>IFERROR(('CALC | Main Engine'!T244+'CALC | Booster'!T244)*INDEX(MassUnitsTable[],MATCH($R$3,MassUnitsTable[Mass Units],0),2), "")</f>
        <v>0</v>
      </c>
      <c r="S244" s="10"/>
    </row>
    <row r="245" spans="1:19" x14ac:dyDescent="0.25">
      <c r="A245" s="10"/>
      <c r="B245" s="4" t="str">
        <f t="shared" si="20"/>
        <v>STS-124</v>
      </c>
      <c r="C245" s="5" t="str">
        <f t="shared" si="21"/>
        <v>Space Shuttle</v>
      </c>
      <c r="D245" s="5" t="str">
        <f t="shared" si="22"/>
        <v>Launch</v>
      </c>
      <c r="E245" s="5">
        <f t="shared" si="23"/>
        <v>1</v>
      </c>
      <c r="F245" s="5">
        <f>'CALC | Main Engine'!$B245</f>
        <v>238</v>
      </c>
      <c r="G245" s="27">
        <f>'CALC | Main Engine'!$C245</f>
        <v>319613.5</v>
      </c>
      <c r="H245" s="6">
        <f>'CALC | Main Engine'!$E245</f>
        <v>1</v>
      </c>
      <c r="I245" s="34">
        <f>IFERROR('CALC | Main Engine'!$F245*INDEX(MassUnitsTable[],MATCH($R$3,MassUnitsTable[Mass Units],0),2), "")</f>
        <v>1397.4</v>
      </c>
      <c r="J245" s="27">
        <f>IFERROR('CALC | Booster'!$F245*INDEX(MassUnitsTable[],MATCH($R$3,MassUnitsTable[Mass Units],0),2), "")</f>
        <v>0</v>
      </c>
      <c r="K245" s="32">
        <f t="shared" si="24"/>
        <v>1397.4</v>
      </c>
      <c r="L245" s="34">
        <f>IFERROR(('CALC | Main Engine'!N245+'CALC | Booster'!N245)*INDEX(MassUnitsTable[],MATCH($R$3,MassUnitsTable[Mass Units],0),2), "")</f>
        <v>1777.1580062500004</v>
      </c>
      <c r="M245" s="27">
        <f>IFERROR(('CALC | Main Engine'!O245+'CALC | Booster'!O245)*INDEX(MassUnitsTable[],MATCH($R$3,MassUnitsTable[Mass Units],0),2), "")</f>
        <v>0</v>
      </c>
      <c r="N245" s="27">
        <f>IFERROR(('CALC | Main Engine'!P245+'CALC | Booster'!P245)*INDEX(MassUnitsTable[],MATCH($R$3,MassUnitsTable[Mass Units],0),2), "")</f>
        <v>0</v>
      </c>
      <c r="O245" s="27">
        <f>IFERROR(('CALC | Main Engine'!Q245+'CALC | Booster'!Q245)*INDEX(MassUnitsTable[],MATCH($R$3,MassUnitsTable[Mass Units],0),2), "")</f>
        <v>0</v>
      </c>
      <c r="P245" s="27">
        <f>IFERROR(('CALC | Main Engine'!R245+'CALC | Booster'!R245)*INDEX(MassUnitsTable[],MATCH($R$3,MassUnitsTable[Mass Units],0),2), "")</f>
        <v>0</v>
      </c>
      <c r="Q245" s="27">
        <f>IFERROR(('CALC | Main Engine'!S245+'CALC | Booster'!S245)*INDEX(MassUnitsTable[],MATCH($R$3,MassUnitsTable[Mass Units],0),2), "")</f>
        <v>4.6100615602054786E-10</v>
      </c>
      <c r="R245" s="32">
        <f>IFERROR(('CALC | Main Engine'!T245+'CALC | Booster'!T245)*INDEX(MassUnitsTable[],MATCH($R$3,MassUnitsTable[Mass Units],0),2), "")</f>
        <v>0</v>
      </c>
      <c r="S245" s="10"/>
    </row>
    <row r="246" spans="1:19" x14ac:dyDescent="0.25">
      <c r="A246" s="10"/>
      <c r="B246" s="4" t="str">
        <f t="shared" si="20"/>
        <v>STS-124</v>
      </c>
      <c r="C246" s="5" t="str">
        <f t="shared" si="21"/>
        <v>Space Shuttle</v>
      </c>
      <c r="D246" s="5" t="str">
        <f t="shared" si="22"/>
        <v>Launch</v>
      </c>
      <c r="E246" s="5">
        <f t="shared" si="23"/>
        <v>1</v>
      </c>
      <c r="F246" s="5">
        <f>'CALC | Main Engine'!$B246</f>
        <v>239</v>
      </c>
      <c r="G246" s="27">
        <f>'CALC | Main Engine'!$C246</f>
        <v>320400</v>
      </c>
      <c r="H246" s="6">
        <f>'CALC | Main Engine'!$E246</f>
        <v>1</v>
      </c>
      <c r="I246" s="34">
        <f>IFERROR('CALC | Main Engine'!$F246*INDEX(MassUnitsTable[],MATCH($R$3,MassUnitsTable[Mass Units],0),2), "")</f>
        <v>1397.4</v>
      </c>
      <c r="J246" s="27">
        <f>IFERROR('CALC | Booster'!$F246*INDEX(MassUnitsTable[],MATCH($R$3,MassUnitsTable[Mass Units],0),2), "")</f>
        <v>0</v>
      </c>
      <c r="K246" s="32">
        <f t="shared" si="24"/>
        <v>1397.4</v>
      </c>
      <c r="L246" s="34">
        <f>IFERROR(('CALC | Main Engine'!N246+'CALC | Booster'!N246)*INDEX(MassUnitsTable[],MATCH($R$3,MassUnitsTable[Mass Units],0),2), "")</f>
        <v>1777.1580062500004</v>
      </c>
      <c r="M246" s="27">
        <f>IFERROR(('CALC | Main Engine'!O246+'CALC | Booster'!O246)*INDEX(MassUnitsTable[],MATCH($R$3,MassUnitsTable[Mass Units],0),2), "")</f>
        <v>0</v>
      </c>
      <c r="N246" s="27">
        <f>IFERROR(('CALC | Main Engine'!P246+'CALC | Booster'!P246)*INDEX(MassUnitsTable[],MATCH($R$3,MassUnitsTable[Mass Units],0),2), "")</f>
        <v>0</v>
      </c>
      <c r="O246" s="27">
        <f>IFERROR(('CALC | Main Engine'!Q246+'CALC | Booster'!Q246)*INDEX(MassUnitsTable[],MATCH($R$3,MassUnitsTable[Mass Units],0),2), "")</f>
        <v>0</v>
      </c>
      <c r="P246" s="27">
        <f>IFERROR(('CALC | Main Engine'!R246+'CALC | Booster'!R246)*INDEX(MassUnitsTable[],MATCH($R$3,MassUnitsTable[Mass Units],0),2), "")</f>
        <v>0</v>
      </c>
      <c r="Q246" s="27">
        <f>IFERROR(('CALC | Main Engine'!S246+'CALC | Booster'!S246)*INDEX(MassUnitsTable[],MATCH($R$3,MassUnitsTable[Mass Units],0),2), "")</f>
        <v>4.3314946124623902E-10</v>
      </c>
      <c r="R246" s="32">
        <f>IFERROR(('CALC | Main Engine'!T246+'CALC | Booster'!T246)*INDEX(MassUnitsTable[],MATCH($R$3,MassUnitsTable[Mass Units],0),2), "")</f>
        <v>0</v>
      </c>
      <c r="S246" s="10"/>
    </row>
    <row r="247" spans="1:19" x14ac:dyDescent="0.25">
      <c r="A247" s="10"/>
      <c r="B247" s="4" t="str">
        <f t="shared" si="20"/>
        <v>STS-124</v>
      </c>
      <c r="C247" s="5" t="str">
        <f t="shared" si="21"/>
        <v>Space Shuttle</v>
      </c>
      <c r="D247" s="5" t="str">
        <f t="shared" si="22"/>
        <v>Launch</v>
      </c>
      <c r="E247" s="5">
        <f t="shared" si="23"/>
        <v>1</v>
      </c>
      <c r="F247" s="5">
        <f>'CALC | Main Engine'!$B247</f>
        <v>240</v>
      </c>
      <c r="G247" s="27">
        <f>'CALC | Main Engine'!$C247</f>
        <v>321177.5</v>
      </c>
      <c r="H247" s="6">
        <f>'CALC | Main Engine'!$E247</f>
        <v>1</v>
      </c>
      <c r="I247" s="34">
        <f>IFERROR('CALC | Main Engine'!$F247*INDEX(MassUnitsTable[],MATCH($R$3,MassUnitsTable[Mass Units],0),2), "")</f>
        <v>1397.4</v>
      </c>
      <c r="J247" s="27">
        <f>IFERROR('CALC | Booster'!$F247*INDEX(MassUnitsTable[],MATCH($R$3,MassUnitsTable[Mass Units],0),2), "")</f>
        <v>0</v>
      </c>
      <c r="K247" s="32">
        <f t="shared" si="24"/>
        <v>1397.4</v>
      </c>
      <c r="L247" s="34">
        <f>IFERROR(('CALC | Main Engine'!N247+'CALC | Booster'!N247)*INDEX(MassUnitsTable[],MATCH($R$3,MassUnitsTable[Mass Units],0),2), "")</f>
        <v>1777.1580062500004</v>
      </c>
      <c r="M247" s="27">
        <f>IFERROR(('CALC | Main Engine'!O247+'CALC | Booster'!O247)*INDEX(MassUnitsTable[],MATCH($R$3,MassUnitsTable[Mass Units],0),2), "")</f>
        <v>0</v>
      </c>
      <c r="N247" s="27">
        <f>IFERROR(('CALC | Main Engine'!P247+'CALC | Booster'!P247)*INDEX(MassUnitsTable[],MATCH($R$3,MassUnitsTable[Mass Units],0),2), "")</f>
        <v>0</v>
      </c>
      <c r="O247" s="27">
        <f>IFERROR(('CALC | Main Engine'!Q247+'CALC | Booster'!Q247)*INDEX(MassUnitsTable[],MATCH($R$3,MassUnitsTable[Mass Units],0),2), "")</f>
        <v>0</v>
      </c>
      <c r="P247" s="27">
        <f>IFERROR(('CALC | Main Engine'!R247+'CALC | Booster'!R247)*INDEX(MassUnitsTable[],MATCH($R$3,MassUnitsTable[Mass Units],0),2), "")</f>
        <v>0</v>
      </c>
      <c r="Q247" s="27">
        <f>IFERROR(('CALC | Main Engine'!S247+'CALC | Booster'!S247)*INDEX(MassUnitsTable[],MATCH($R$3,MassUnitsTable[Mass Units],0),2), "")</f>
        <v>4.0726640315857306E-10</v>
      </c>
      <c r="R247" s="32">
        <f>IFERROR(('CALC | Main Engine'!T247+'CALC | Booster'!T247)*INDEX(MassUnitsTable[],MATCH($R$3,MassUnitsTable[Mass Units],0),2), "")</f>
        <v>0</v>
      </c>
      <c r="S247" s="10"/>
    </row>
    <row r="248" spans="1:19" x14ac:dyDescent="0.25">
      <c r="A248" s="10"/>
      <c r="B248" s="4" t="str">
        <f t="shared" si="20"/>
        <v>STS-124</v>
      </c>
      <c r="C248" s="5" t="str">
        <f t="shared" si="21"/>
        <v>Space Shuttle</v>
      </c>
      <c r="D248" s="5" t="str">
        <f t="shared" si="22"/>
        <v>Launch</v>
      </c>
      <c r="E248" s="5">
        <f t="shared" si="23"/>
        <v>1</v>
      </c>
      <c r="F248" s="5">
        <f>'CALC | Main Engine'!$B248</f>
        <v>241</v>
      </c>
      <c r="G248" s="27">
        <f>'CALC | Main Engine'!$C248</f>
        <v>321945.5</v>
      </c>
      <c r="H248" s="6">
        <f>'CALC | Main Engine'!$E248</f>
        <v>1</v>
      </c>
      <c r="I248" s="34">
        <f>IFERROR('CALC | Main Engine'!$F248*INDEX(MassUnitsTable[],MATCH($R$3,MassUnitsTable[Mass Units],0),2), "")</f>
        <v>1397.4</v>
      </c>
      <c r="J248" s="27">
        <f>IFERROR('CALC | Booster'!$F248*INDEX(MassUnitsTable[],MATCH($R$3,MassUnitsTable[Mass Units],0),2), "")</f>
        <v>0</v>
      </c>
      <c r="K248" s="32">
        <f t="shared" si="24"/>
        <v>1397.4</v>
      </c>
      <c r="L248" s="34">
        <f>IFERROR(('CALC | Main Engine'!N248+'CALC | Booster'!N248)*INDEX(MassUnitsTable[],MATCH($R$3,MassUnitsTable[Mass Units],0),2), "")</f>
        <v>1777.1580062500004</v>
      </c>
      <c r="M248" s="27">
        <f>IFERROR(('CALC | Main Engine'!O248+'CALC | Booster'!O248)*INDEX(MassUnitsTable[],MATCH($R$3,MassUnitsTable[Mass Units],0),2), "")</f>
        <v>0</v>
      </c>
      <c r="N248" s="27">
        <f>IFERROR(('CALC | Main Engine'!P248+'CALC | Booster'!P248)*INDEX(MassUnitsTable[],MATCH($R$3,MassUnitsTable[Mass Units],0),2), "")</f>
        <v>0</v>
      </c>
      <c r="O248" s="27">
        <f>IFERROR(('CALC | Main Engine'!Q248+'CALC | Booster'!Q248)*INDEX(MassUnitsTable[],MATCH($R$3,MassUnitsTable[Mass Units],0),2), "")</f>
        <v>0</v>
      </c>
      <c r="P248" s="27">
        <f>IFERROR(('CALC | Main Engine'!R248+'CALC | Booster'!R248)*INDEX(MassUnitsTable[],MATCH($R$3,MassUnitsTable[Mass Units],0),2), "")</f>
        <v>0</v>
      </c>
      <c r="Q248" s="27">
        <f>IFERROR(('CALC | Main Engine'!S248+'CALC | Booster'!S248)*INDEX(MassUnitsTable[],MATCH($R$3,MassUnitsTable[Mass Units],0),2), "")</f>
        <v>3.8321839957303264E-10</v>
      </c>
      <c r="R248" s="32">
        <f>IFERROR(('CALC | Main Engine'!T248+'CALC | Booster'!T248)*INDEX(MassUnitsTable[],MATCH($R$3,MassUnitsTable[Mass Units],0),2), "")</f>
        <v>0</v>
      </c>
      <c r="S248" s="10"/>
    </row>
    <row r="249" spans="1:19" x14ac:dyDescent="0.25">
      <c r="A249" s="10"/>
      <c r="B249" s="4" t="str">
        <f t="shared" si="20"/>
        <v>STS-124</v>
      </c>
      <c r="C249" s="5" t="str">
        <f t="shared" si="21"/>
        <v>Space Shuttle</v>
      </c>
      <c r="D249" s="5" t="str">
        <f t="shared" si="22"/>
        <v>Launch</v>
      </c>
      <c r="E249" s="5">
        <f t="shared" si="23"/>
        <v>1</v>
      </c>
      <c r="F249" s="5">
        <f>'CALC | Main Engine'!$B249</f>
        <v>242</v>
      </c>
      <c r="G249" s="27">
        <f>'CALC | Main Engine'!$C249</f>
        <v>322704</v>
      </c>
      <c r="H249" s="6">
        <f>'CALC | Main Engine'!$E249</f>
        <v>1</v>
      </c>
      <c r="I249" s="34">
        <f>IFERROR('CALC | Main Engine'!$F249*INDEX(MassUnitsTable[],MATCH($R$3,MassUnitsTable[Mass Units],0),2), "")</f>
        <v>1397.4</v>
      </c>
      <c r="J249" s="27">
        <f>IFERROR('CALC | Booster'!$F249*INDEX(MassUnitsTable[],MATCH($R$3,MassUnitsTable[Mass Units],0),2), "")</f>
        <v>0</v>
      </c>
      <c r="K249" s="32">
        <f t="shared" si="24"/>
        <v>1397.4</v>
      </c>
      <c r="L249" s="34">
        <f>IFERROR(('CALC | Main Engine'!N249+'CALC | Booster'!N249)*INDEX(MassUnitsTable[],MATCH($R$3,MassUnitsTable[Mass Units],0),2), "")</f>
        <v>1777.1580062500004</v>
      </c>
      <c r="M249" s="27">
        <f>IFERROR(('CALC | Main Engine'!O249+'CALC | Booster'!O249)*INDEX(MassUnitsTable[],MATCH($R$3,MassUnitsTable[Mass Units],0),2), "")</f>
        <v>0</v>
      </c>
      <c r="N249" s="27">
        <f>IFERROR(('CALC | Main Engine'!P249+'CALC | Booster'!P249)*INDEX(MassUnitsTable[],MATCH($R$3,MassUnitsTable[Mass Units],0),2), "")</f>
        <v>0</v>
      </c>
      <c r="O249" s="27">
        <f>IFERROR(('CALC | Main Engine'!Q249+'CALC | Booster'!Q249)*INDEX(MassUnitsTable[],MATCH($R$3,MassUnitsTable[Mass Units],0),2), "")</f>
        <v>0</v>
      </c>
      <c r="P249" s="27">
        <f>IFERROR(('CALC | Main Engine'!R249+'CALC | Booster'!R249)*INDEX(MassUnitsTable[],MATCH($R$3,MassUnitsTable[Mass Units],0),2), "")</f>
        <v>0</v>
      </c>
      <c r="Q249" s="27">
        <f>IFERROR(('CALC | Main Engine'!S249+'CALC | Booster'!S249)*INDEX(MassUnitsTable[],MATCH($R$3,MassUnitsTable[Mass Units],0),2), "")</f>
        <v>3.6086194181131956E-10</v>
      </c>
      <c r="R249" s="32">
        <f>IFERROR(('CALC | Main Engine'!T249+'CALC | Booster'!T249)*INDEX(MassUnitsTable[],MATCH($R$3,MassUnitsTable[Mass Units],0),2), "")</f>
        <v>0</v>
      </c>
      <c r="S249" s="10"/>
    </row>
    <row r="250" spans="1:19" x14ac:dyDescent="0.25">
      <c r="A250" s="10"/>
      <c r="B250" s="4" t="str">
        <f t="shared" si="20"/>
        <v>STS-124</v>
      </c>
      <c r="C250" s="5" t="str">
        <f t="shared" si="21"/>
        <v>Space Shuttle</v>
      </c>
      <c r="D250" s="5" t="str">
        <f t="shared" si="22"/>
        <v>Launch</v>
      </c>
      <c r="E250" s="5">
        <f t="shared" si="23"/>
        <v>1</v>
      </c>
      <c r="F250" s="5">
        <f>'CALC | Main Engine'!$B250</f>
        <v>243</v>
      </c>
      <c r="G250" s="27">
        <f>'CALC | Main Engine'!$C250</f>
        <v>323637</v>
      </c>
      <c r="H250" s="6">
        <f>'CALC | Main Engine'!$E250</f>
        <v>1</v>
      </c>
      <c r="I250" s="34">
        <f>IFERROR('CALC | Main Engine'!$F250*INDEX(MassUnitsTable[],MATCH($R$3,MassUnitsTable[Mass Units],0),2), "")</f>
        <v>1397.4</v>
      </c>
      <c r="J250" s="27">
        <f>IFERROR('CALC | Booster'!$F250*INDEX(MassUnitsTable[],MATCH($R$3,MassUnitsTable[Mass Units],0),2), "")</f>
        <v>0</v>
      </c>
      <c r="K250" s="32">
        <f t="shared" si="24"/>
        <v>1397.4</v>
      </c>
      <c r="L250" s="34">
        <f>IFERROR(('CALC | Main Engine'!N250+'CALC | Booster'!N250)*INDEX(MassUnitsTable[],MATCH($R$3,MassUnitsTable[Mass Units],0),2), "")</f>
        <v>1777.1580062500004</v>
      </c>
      <c r="M250" s="27">
        <f>IFERROR(('CALC | Main Engine'!O250+'CALC | Booster'!O250)*INDEX(MassUnitsTable[],MATCH($R$3,MassUnitsTable[Mass Units],0),2), "")</f>
        <v>0</v>
      </c>
      <c r="N250" s="27">
        <f>IFERROR(('CALC | Main Engine'!P250+'CALC | Booster'!P250)*INDEX(MassUnitsTable[],MATCH($R$3,MassUnitsTable[Mass Units],0),2), "")</f>
        <v>0</v>
      </c>
      <c r="O250" s="27">
        <f>IFERROR(('CALC | Main Engine'!Q250+'CALC | Booster'!Q250)*INDEX(MassUnitsTable[],MATCH($R$3,MassUnitsTable[Mass Units],0),2), "")</f>
        <v>0</v>
      </c>
      <c r="P250" s="27">
        <f>IFERROR(('CALC | Main Engine'!R250+'CALC | Booster'!R250)*INDEX(MassUnitsTable[],MATCH($R$3,MassUnitsTable[Mass Units],0),2), "")</f>
        <v>0</v>
      </c>
      <c r="Q250" s="27">
        <f>IFERROR(('CALC | Main Engine'!S250+'CALC | Booster'!S250)*INDEX(MassUnitsTable[],MATCH($R$3,MassUnitsTable[Mass Units],0),2), "")</f>
        <v>3.3514292027477324E-10</v>
      </c>
      <c r="R250" s="32">
        <f>IFERROR(('CALC | Main Engine'!T250+'CALC | Booster'!T250)*INDEX(MassUnitsTable[],MATCH($R$3,MassUnitsTable[Mass Units],0),2), "")</f>
        <v>0</v>
      </c>
      <c r="S250" s="10"/>
    </row>
    <row r="251" spans="1:19" x14ac:dyDescent="0.25">
      <c r="A251" s="10"/>
      <c r="B251" s="4" t="str">
        <f t="shared" si="20"/>
        <v>STS-124</v>
      </c>
      <c r="C251" s="5" t="str">
        <f t="shared" si="21"/>
        <v>Space Shuttle</v>
      </c>
      <c r="D251" s="5" t="str">
        <f t="shared" si="22"/>
        <v>Launch</v>
      </c>
      <c r="E251" s="5">
        <f t="shared" si="23"/>
        <v>1</v>
      </c>
      <c r="F251" s="5">
        <f>'CALC | Main Engine'!$B251</f>
        <v>244</v>
      </c>
      <c r="G251" s="27">
        <f>'CALC | Main Engine'!$C251</f>
        <v>324740</v>
      </c>
      <c r="H251" s="6">
        <f>'CALC | Main Engine'!$E251</f>
        <v>1</v>
      </c>
      <c r="I251" s="34">
        <f>IFERROR('CALC | Main Engine'!$F251*INDEX(MassUnitsTable[],MATCH($R$3,MassUnitsTable[Mass Units],0),2), "")</f>
        <v>1397.4</v>
      </c>
      <c r="J251" s="27">
        <f>IFERROR('CALC | Booster'!$F251*INDEX(MassUnitsTable[],MATCH($R$3,MassUnitsTable[Mass Units],0),2), "")</f>
        <v>0</v>
      </c>
      <c r="K251" s="32">
        <f t="shared" si="24"/>
        <v>1397.4</v>
      </c>
      <c r="L251" s="34">
        <f>IFERROR(('CALC | Main Engine'!N251+'CALC | Booster'!N251)*INDEX(MassUnitsTable[],MATCH($R$3,MassUnitsTable[Mass Units],0),2), "")</f>
        <v>1777.1580062500004</v>
      </c>
      <c r="M251" s="27">
        <f>IFERROR(('CALC | Main Engine'!O251+'CALC | Booster'!O251)*INDEX(MassUnitsTable[],MATCH($R$3,MassUnitsTable[Mass Units],0),2), "")</f>
        <v>0</v>
      </c>
      <c r="N251" s="27">
        <f>IFERROR(('CALC | Main Engine'!P251+'CALC | Booster'!P251)*INDEX(MassUnitsTable[],MATCH($R$3,MassUnitsTable[Mass Units],0),2), "")</f>
        <v>0</v>
      </c>
      <c r="O251" s="27">
        <f>IFERROR(('CALC | Main Engine'!Q251+'CALC | Booster'!Q251)*INDEX(MassUnitsTable[],MATCH($R$3,MassUnitsTable[Mass Units],0),2), "")</f>
        <v>0</v>
      </c>
      <c r="P251" s="27">
        <f>IFERROR(('CALC | Main Engine'!R251+'CALC | Booster'!R251)*INDEX(MassUnitsTable[],MATCH($R$3,MassUnitsTable[Mass Units],0),2), "")</f>
        <v>0</v>
      </c>
      <c r="Q251" s="27">
        <f>IFERROR(('CALC | Main Engine'!S251+'CALC | Booster'!S251)*INDEX(MassUnitsTable[],MATCH($R$3,MassUnitsTable[Mass Units],0),2), "")</f>
        <v>3.0709173822577205E-10</v>
      </c>
      <c r="R251" s="32">
        <f>IFERROR(('CALC | Main Engine'!T251+'CALC | Booster'!T251)*INDEX(MassUnitsTable[],MATCH($R$3,MassUnitsTable[Mass Units],0),2), "")</f>
        <v>0</v>
      </c>
      <c r="S251" s="10"/>
    </row>
    <row r="252" spans="1:19" x14ac:dyDescent="0.25">
      <c r="A252" s="10"/>
      <c r="B252" s="4" t="str">
        <f t="shared" si="20"/>
        <v>STS-124</v>
      </c>
      <c r="C252" s="5" t="str">
        <f t="shared" si="21"/>
        <v>Space Shuttle</v>
      </c>
      <c r="D252" s="5" t="str">
        <f t="shared" si="22"/>
        <v>Launch</v>
      </c>
      <c r="E252" s="5">
        <f t="shared" si="23"/>
        <v>1</v>
      </c>
      <c r="F252" s="5">
        <f>'CALC | Main Engine'!$B252</f>
        <v>245</v>
      </c>
      <c r="G252" s="27">
        <f>'CALC | Main Engine'!$C252</f>
        <v>325645.5</v>
      </c>
      <c r="H252" s="6">
        <f>'CALC | Main Engine'!$E252</f>
        <v>1</v>
      </c>
      <c r="I252" s="34">
        <f>IFERROR('CALC | Main Engine'!$F252*INDEX(MassUnitsTable[],MATCH($R$3,MassUnitsTable[Mass Units],0),2), "")</f>
        <v>1397.4</v>
      </c>
      <c r="J252" s="27">
        <f>IFERROR('CALC | Booster'!$F252*INDEX(MassUnitsTable[],MATCH($R$3,MassUnitsTable[Mass Units],0),2), "")</f>
        <v>0</v>
      </c>
      <c r="K252" s="32">
        <f t="shared" si="24"/>
        <v>1397.4</v>
      </c>
      <c r="L252" s="34">
        <f>IFERROR(('CALC | Main Engine'!N252+'CALC | Booster'!N252)*INDEX(MassUnitsTable[],MATCH($R$3,MassUnitsTable[Mass Units],0),2), "")</f>
        <v>1777.1580062500004</v>
      </c>
      <c r="M252" s="27">
        <f>IFERROR(('CALC | Main Engine'!O252+'CALC | Booster'!O252)*INDEX(MassUnitsTable[],MATCH($R$3,MassUnitsTable[Mass Units],0),2), "")</f>
        <v>0</v>
      </c>
      <c r="N252" s="27">
        <f>IFERROR(('CALC | Main Engine'!P252+'CALC | Booster'!P252)*INDEX(MassUnitsTable[],MATCH($R$3,MassUnitsTable[Mass Units],0),2), "")</f>
        <v>0</v>
      </c>
      <c r="O252" s="27">
        <f>IFERROR(('CALC | Main Engine'!Q252+'CALC | Booster'!Q252)*INDEX(MassUnitsTable[],MATCH($R$3,MassUnitsTable[Mass Units],0),2), "")</f>
        <v>0</v>
      </c>
      <c r="P252" s="27">
        <f>IFERROR(('CALC | Main Engine'!R252+'CALC | Booster'!R252)*INDEX(MassUnitsTable[],MATCH($R$3,MassUnitsTable[Mass Units],0),2), "")</f>
        <v>0</v>
      </c>
      <c r="Q252" s="27">
        <f>IFERROR(('CALC | Main Engine'!S252+'CALC | Booster'!S252)*INDEX(MassUnitsTable[],MATCH($R$3,MassUnitsTable[Mass Units],0),2), "")</f>
        <v>2.8582720803615211E-10</v>
      </c>
      <c r="R252" s="32">
        <f>IFERROR(('CALC | Main Engine'!T252+'CALC | Booster'!T252)*INDEX(MassUnitsTable[],MATCH($R$3,MassUnitsTable[Mass Units],0),2), "")</f>
        <v>0</v>
      </c>
      <c r="S252" s="10"/>
    </row>
    <row r="253" spans="1:19" x14ac:dyDescent="0.25">
      <c r="A253" s="10"/>
      <c r="B253" s="4" t="str">
        <f t="shared" si="20"/>
        <v>STS-124</v>
      </c>
      <c r="C253" s="5" t="str">
        <f t="shared" si="21"/>
        <v>Space Shuttle</v>
      </c>
      <c r="D253" s="5" t="str">
        <f t="shared" si="22"/>
        <v>Launch</v>
      </c>
      <c r="E253" s="5">
        <f t="shared" si="23"/>
        <v>1</v>
      </c>
      <c r="F253" s="5">
        <f>'CALC | Main Engine'!$B253</f>
        <v>246</v>
      </c>
      <c r="G253" s="27">
        <f>'CALC | Main Engine'!$C253</f>
        <v>326358</v>
      </c>
      <c r="H253" s="6">
        <f>'CALC | Main Engine'!$E253</f>
        <v>1</v>
      </c>
      <c r="I253" s="34">
        <f>IFERROR('CALC | Main Engine'!$F253*INDEX(MassUnitsTable[],MATCH($R$3,MassUnitsTable[Mass Units],0),2), "")</f>
        <v>1397.4</v>
      </c>
      <c r="J253" s="27">
        <f>IFERROR('CALC | Booster'!$F253*INDEX(MassUnitsTable[],MATCH($R$3,MassUnitsTable[Mass Units],0),2), "")</f>
        <v>0</v>
      </c>
      <c r="K253" s="32">
        <f t="shared" si="24"/>
        <v>1397.4</v>
      </c>
      <c r="L253" s="34">
        <f>IFERROR(('CALC | Main Engine'!N253+'CALC | Booster'!N253)*INDEX(MassUnitsTable[],MATCH($R$3,MassUnitsTable[Mass Units],0),2), "")</f>
        <v>1777.1580062500004</v>
      </c>
      <c r="M253" s="27">
        <f>IFERROR(('CALC | Main Engine'!O253+'CALC | Booster'!O253)*INDEX(MassUnitsTable[],MATCH($R$3,MassUnitsTable[Mass Units],0),2), "")</f>
        <v>0</v>
      </c>
      <c r="N253" s="27">
        <f>IFERROR(('CALC | Main Engine'!P253+'CALC | Booster'!P253)*INDEX(MassUnitsTable[],MATCH($R$3,MassUnitsTable[Mass Units],0),2), "")</f>
        <v>0</v>
      </c>
      <c r="O253" s="27">
        <f>IFERROR(('CALC | Main Engine'!Q253+'CALC | Booster'!Q253)*INDEX(MassUnitsTable[],MATCH($R$3,MassUnitsTable[Mass Units],0),2), "")</f>
        <v>0</v>
      </c>
      <c r="P253" s="27">
        <f>IFERROR(('CALC | Main Engine'!R253+'CALC | Booster'!R253)*INDEX(MassUnitsTable[],MATCH($R$3,MassUnitsTable[Mass Units],0),2), "")</f>
        <v>0</v>
      </c>
      <c r="Q253" s="27">
        <f>IFERROR(('CALC | Main Engine'!S253+'CALC | Booster'!S253)*INDEX(MassUnitsTable[],MATCH($R$3,MassUnitsTable[Mass Units],0),2), "")</f>
        <v>2.7013538534547832E-10</v>
      </c>
      <c r="R253" s="32">
        <f>IFERROR(('CALC | Main Engine'!T253+'CALC | Booster'!T253)*INDEX(MassUnitsTable[],MATCH($R$3,MassUnitsTable[Mass Units],0),2), "")</f>
        <v>0</v>
      </c>
      <c r="S253" s="10"/>
    </row>
    <row r="254" spans="1:19" x14ac:dyDescent="0.25">
      <c r="A254" s="10"/>
      <c r="B254" s="4" t="str">
        <f t="shared" si="20"/>
        <v>STS-124</v>
      </c>
      <c r="C254" s="5" t="str">
        <f t="shared" si="21"/>
        <v>Space Shuttle</v>
      </c>
      <c r="D254" s="5" t="str">
        <f t="shared" si="22"/>
        <v>Launch</v>
      </c>
      <c r="E254" s="5">
        <f t="shared" si="23"/>
        <v>1</v>
      </c>
      <c r="F254" s="5">
        <f>'CALC | Main Engine'!$B254</f>
        <v>247</v>
      </c>
      <c r="G254" s="27">
        <f>'CALC | Main Engine'!$C254</f>
        <v>327061</v>
      </c>
      <c r="H254" s="6">
        <f>'CALC | Main Engine'!$E254</f>
        <v>1</v>
      </c>
      <c r="I254" s="34">
        <f>IFERROR('CALC | Main Engine'!$F254*INDEX(MassUnitsTable[],MATCH($R$3,MassUnitsTable[Mass Units],0),2), "")</f>
        <v>1397.4</v>
      </c>
      <c r="J254" s="27">
        <f>IFERROR('CALC | Booster'!$F254*INDEX(MassUnitsTable[],MATCH($R$3,MassUnitsTable[Mass Units],0),2), "")</f>
        <v>0</v>
      </c>
      <c r="K254" s="32">
        <f t="shared" si="24"/>
        <v>1397.4</v>
      </c>
      <c r="L254" s="34">
        <f>IFERROR(('CALC | Main Engine'!N254+'CALC | Booster'!N254)*INDEX(MassUnitsTable[],MATCH($R$3,MassUnitsTable[Mass Units],0),2), "")</f>
        <v>1777.1580062500004</v>
      </c>
      <c r="M254" s="27">
        <f>IFERROR(('CALC | Main Engine'!O254+'CALC | Booster'!O254)*INDEX(MassUnitsTable[],MATCH($R$3,MassUnitsTable[Mass Units],0),2), "")</f>
        <v>0</v>
      </c>
      <c r="N254" s="27">
        <f>IFERROR(('CALC | Main Engine'!P254+'CALC | Booster'!P254)*INDEX(MassUnitsTable[],MATCH($R$3,MassUnitsTable[Mass Units],0),2), "")</f>
        <v>0</v>
      </c>
      <c r="O254" s="27">
        <f>IFERROR(('CALC | Main Engine'!Q254+'CALC | Booster'!Q254)*INDEX(MassUnitsTable[],MATCH($R$3,MassUnitsTable[Mass Units],0),2), "")</f>
        <v>0</v>
      </c>
      <c r="P254" s="27">
        <f>IFERROR(('CALC | Main Engine'!R254+'CALC | Booster'!R254)*INDEX(MassUnitsTable[],MATCH($R$3,MassUnitsTable[Mass Units],0),2), "")</f>
        <v>0</v>
      </c>
      <c r="Q254" s="27">
        <f>IFERROR(('CALC | Main Engine'!S254+'CALC | Booster'!S254)*INDEX(MassUnitsTable[],MATCH($R$3,MassUnitsTable[Mass Units],0),2), "")</f>
        <v>2.5549731902381697E-10</v>
      </c>
      <c r="R254" s="32">
        <f>IFERROR(('CALC | Main Engine'!T254+'CALC | Booster'!T254)*INDEX(MassUnitsTable[],MATCH($R$3,MassUnitsTable[Mass Units],0),2), "")</f>
        <v>0</v>
      </c>
      <c r="S254" s="10"/>
    </row>
    <row r="255" spans="1:19" x14ac:dyDescent="0.25">
      <c r="A255" s="10"/>
      <c r="B255" s="4" t="str">
        <f t="shared" si="20"/>
        <v>STS-124</v>
      </c>
      <c r="C255" s="5" t="str">
        <f t="shared" si="21"/>
        <v>Space Shuttle</v>
      </c>
      <c r="D255" s="5" t="str">
        <f t="shared" si="22"/>
        <v>Launch</v>
      </c>
      <c r="E255" s="5">
        <f t="shared" si="23"/>
        <v>1</v>
      </c>
      <c r="F255" s="5">
        <f>'CALC | Main Engine'!$B255</f>
        <v>248</v>
      </c>
      <c r="G255" s="27">
        <f>'CALC | Main Engine'!$C255</f>
        <v>327755</v>
      </c>
      <c r="H255" s="6">
        <f>'CALC | Main Engine'!$E255</f>
        <v>1</v>
      </c>
      <c r="I255" s="34">
        <f>IFERROR('CALC | Main Engine'!$F255*INDEX(MassUnitsTable[],MATCH($R$3,MassUnitsTable[Mass Units],0),2), "")</f>
        <v>1397.4</v>
      </c>
      <c r="J255" s="27">
        <f>IFERROR('CALC | Booster'!$F255*INDEX(MassUnitsTable[],MATCH($R$3,MassUnitsTable[Mass Units],0),2), "")</f>
        <v>0</v>
      </c>
      <c r="K255" s="32">
        <f t="shared" si="24"/>
        <v>1397.4</v>
      </c>
      <c r="L255" s="34">
        <f>IFERROR(('CALC | Main Engine'!N255+'CALC | Booster'!N255)*INDEX(MassUnitsTable[],MATCH($R$3,MassUnitsTable[Mass Units],0),2), "")</f>
        <v>1777.1580062500004</v>
      </c>
      <c r="M255" s="27">
        <f>IFERROR(('CALC | Main Engine'!O255+'CALC | Booster'!O255)*INDEX(MassUnitsTable[],MATCH($R$3,MassUnitsTable[Mass Units],0),2), "")</f>
        <v>0</v>
      </c>
      <c r="N255" s="27">
        <f>IFERROR(('CALC | Main Engine'!P255+'CALC | Booster'!P255)*INDEX(MassUnitsTable[],MATCH($R$3,MassUnitsTable[Mass Units],0),2), "")</f>
        <v>0</v>
      </c>
      <c r="O255" s="27">
        <f>IFERROR(('CALC | Main Engine'!Q255+'CALC | Booster'!Q255)*INDEX(MassUnitsTable[],MATCH($R$3,MassUnitsTable[Mass Units],0),2), "")</f>
        <v>0</v>
      </c>
      <c r="P255" s="27">
        <f>IFERROR(('CALC | Main Engine'!R255+'CALC | Booster'!R255)*INDEX(MassUnitsTable[],MATCH($R$3,MassUnitsTable[Mass Units],0),2), "")</f>
        <v>0</v>
      </c>
      <c r="Q255" s="27">
        <f>IFERROR(('CALC | Main Engine'!S255+'CALC | Booster'!S255)*INDEX(MassUnitsTable[],MATCH($R$3,MassUnitsTable[Mass Units],0),2), "")</f>
        <v>2.4182487436290772E-10</v>
      </c>
      <c r="R255" s="32">
        <f>IFERROR(('CALC | Main Engine'!T255+'CALC | Booster'!T255)*INDEX(MassUnitsTable[],MATCH($R$3,MassUnitsTable[Mass Units],0),2), "")</f>
        <v>0</v>
      </c>
      <c r="S255" s="10"/>
    </row>
    <row r="256" spans="1:19" x14ac:dyDescent="0.25">
      <c r="A256" s="10"/>
      <c r="B256" s="4" t="str">
        <f t="shared" si="20"/>
        <v>STS-124</v>
      </c>
      <c r="C256" s="5" t="str">
        <f t="shared" si="21"/>
        <v>Space Shuttle</v>
      </c>
      <c r="D256" s="5" t="str">
        <f t="shared" si="22"/>
        <v>Launch</v>
      </c>
      <c r="E256" s="5">
        <f t="shared" si="23"/>
        <v>1</v>
      </c>
      <c r="F256" s="5">
        <f>'CALC | Main Engine'!$B256</f>
        <v>249</v>
      </c>
      <c r="G256" s="27">
        <f>'CALC | Main Engine'!$C256</f>
        <v>328440</v>
      </c>
      <c r="H256" s="6">
        <f>'CALC | Main Engine'!$E256</f>
        <v>1</v>
      </c>
      <c r="I256" s="34">
        <f>IFERROR('CALC | Main Engine'!$F256*INDEX(MassUnitsTable[],MATCH($R$3,MassUnitsTable[Mass Units],0),2), "")</f>
        <v>1397.4</v>
      </c>
      <c r="J256" s="27">
        <f>IFERROR('CALC | Booster'!$F256*INDEX(MassUnitsTable[],MATCH($R$3,MassUnitsTable[Mass Units],0),2), "")</f>
        <v>0</v>
      </c>
      <c r="K256" s="32">
        <f t="shared" si="24"/>
        <v>1397.4</v>
      </c>
      <c r="L256" s="34">
        <f>IFERROR(('CALC | Main Engine'!N256+'CALC | Booster'!N256)*INDEX(MassUnitsTable[],MATCH($R$3,MassUnitsTable[Mass Units],0),2), "")</f>
        <v>1777.1580062500004</v>
      </c>
      <c r="M256" s="27">
        <f>IFERROR(('CALC | Main Engine'!O256+'CALC | Booster'!O256)*INDEX(MassUnitsTable[],MATCH($R$3,MassUnitsTable[Mass Units],0),2), "")</f>
        <v>0</v>
      </c>
      <c r="N256" s="27">
        <f>IFERROR(('CALC | Main Engine'!P256+'CALC | Booster'!P256)*INDEX(MassUnitsTable[],MATCH($R$3,MassUnitsTable[Mass Units],0),2), "")</f>
        <v>0</v>
      </c>
      <c r="O256" s="27">
        <f>IFERROR(('CALC | Main Engine'!Q256+'CALC | Booster'!Q256)*INDEX(MassUnitsTable[],MATCH($R$3,MassUnitsTable[Mass Units],0),2), "")</f>
        <v>0</v>
      </c>
      <c r="P256" s="27">
        <f>IFERROR(('CALC | Main Engine'!R256+'CALC | Booster'!R256)*INDEX(MassUnitsTable[],MATCH($R$3,MassUnitsTable[Mass Units],0),2), "")</f>
        <v>0</v>
      </c>
      <c r="Q256" s="27">
        <f>IFERROR(('CALC | Main Engine'!S256+'CALC | Booster'!S256)*INDEX(MassUnitsTable[],MATCH($R$3,MassUnitsTable[Mass Units],0),2), "")</f>
        <v>2.2904738980653608E-10</v>
      </c>
      <c r="R256" s="32">
        <f>IFERROR(('CALC | Main Engine'!T256+'CALC | Booster'!T256)*INDEX(MassUnitsTable[],MATCH($R$3,MassUnitsTable[Mass Units],0),2), "")</f>
        <v>0</v>
      </c>
      <c r="S256" s="10"/>
    </row>
    <row r="257" spans="1:19" x14ac:dyDescent="0.25">
      <c r="A257" s="10"/>
      <c r="B257" s="4" t="str">
        <f t="shared" si="20"/>
        <v>STS-124</v>
      </c>
      <c r="C257" s="5" t="str">
        <f t="shared" si="21"/>
        <v>Space Shuttle</v>
      </c>
      <c r="D257" s="5" t="str">
        <f t="shared" si="22"/>
        <v>Launch</v>
      </c>
      <c r="E257" s="5">
        <f t="shared" si="23"/>
        <v>1</v>
      </c>
      <c r="F257" s="5">
        <f>'CALC | Main Engine'!$B257</f>
        <v>250</v>
      </c>
      <c r="G257" s="27">
        <f>'CALC | Main Engine'!$C257</f>
        <v>329116</v>
      </c>
      <c r="H257" s="6">
        <f>'CALC | Main Engine'!$E257</f>
        <v>1</v>
      </c>
      <c r="I257" s="34">
        <f>IFERROR('CALC | Main Engine'!$F257*INDEX(MassUnitsTable[],MATCH($R$3,MassUnitsTable[Mass Units],0),2), "")</f>
        <v>1397.4</v>
      </c>
      <c r="J257" s="27">
        <f>IFERROR('CALC | Booster'!$F257*INDEX(MassUnitsTable[],MATCH($R$3,MassUnitsTable[Mass Units],0),2), "")</f>
        <v>0</v>
      </c>
      <c r="K257" s="32">
        <f t="shared" si="24"/>
        <v>1397.4</v>
      </c>
      <c r="L257" s="34">
        <f>IFERROR(('CALC | Main Engine'!N257+'CALC | Booster'!N257)*INDEX(MassUnitsTable[],MATCH($R$3,MassUnitsTable[Mass Units],0),2), "")</f>
        <v>1777.1580062500004</v>
      </c>
      <c r="M257" s="27">
        <f>IFERROR(('CALC | Main Engine'!O257+'CALC | Booster'!O257)*INDEX(MassUnitsTable[],MATCH($R$3,MassUnitsTable[Mass Units],0),2), "")</f>
        <v>0</v>
      </c>
      <c r="N257" s="27">
        <f>IFERROR(('CALC | Main Engine'!P257+'CALC | Booster'!P257)*INDEX(MassUnitsTable[],MATCH($R$3,MassUnitsTable[Mass Units],0),2), "")</f>
        <v>0</v>
      </c>
      <c r="O257" s="27">
        <f>IFERROR(('CALC | Main Engine'!Q257+'CALC | Booster'!Q257)*INDEX(MassUnitsTable[],MATCH($R$3,MassUnitsTable[Mass Units],0),2), "")</f>
        <v>0</v>
      </c>
      <c r="P257" s="27">
        <f>IFERROR(('CALC | Main Engine'!R257+'CALC | Booster'!R257)*INDEX(MassUnitsTable[],MATCH($R$3,MassUnitsTable[Mass Units],0),2), "")</f>
        <v>0</v>
      </c>
      <c r="Q257" s="27">
        <f>IFERROR(('CALC | Main Engine'!S257+'CALC | Booster'!S257)*INDEX(MassUnitsTable[],MATCH($R$3,MassUnitsTable[Mass Units],0),2), "")</f>
        <v>2.1709982624343183E-10</v>
      </c>
      <c r="R257" s="32">
        <f>IFERROR(('CALC | Main Engine'!T257+'CALC | Booster'!T257)*INDEX(MassUnitsTable[],MATCH($R$3,MassUnitsTable[Mass Units],0),2), "")</f>
        <v>0</v>
      </c>
      <c r="S257" s="10"/>
    </row>
    <row r="258" spans="1:19" x14ac:dyDescent="0.25">
      <c r="A258" s="10"/>
      <c r="B258" s="4" t="str">
        <f t="shared" si="20"/>
        <v>STS-124</v>
      </c>
      <c r="C258" s="5" t="str">
        <f t="shared" si="21"/>
        <v>Space Shuttle</v>
      </c>
      <c r="D258" s="5" t="str">
        <f t="shared" si="22"/>
        <v>Launch</v>
      </c>
      <c r="E258" s="5">
        <f t="shared" si="23"/>
        <v>1</v>
      </c>
      <c r="F258" s="5">
        <f>'CALC | Main Engine'!$B258</f>
        <v>251</v>
      </c>
      <c r="G258" s="27">
        <f>'CALC | Main Engine'!$C258</f>
        <v>329783</v>
      </c>
      <c r="H258" s="6">
        <f>'CALC | Main Engine'!$E258</f>
        <v>1</v>
      </c>
      <c r="I258" s="34">
        <f>IFERROR('CALC | Main Engine'!$F258*INDEX(MassUnitsTable[],MATCH($R$3,MassUnitsTable[Mass Units],0),2), "")</f>
        <v>1397.4</v>
      </c>
      <c r="J258" s="27">
        <f>IFERROR('CALC | Booster'!$F258*INDEX(MassUnitsTable[],MATCH($R$3,MassUnitsTable[Mass Units],0),2), "")</f>
        <v>0</v>
      </c>
      <c r="K258" s="32">
        <f t="shared" si="24"/>
        <v>1397.4</v>
      </c>
      <c r="L258" s="34">
        <f>IFERROR(('CALC | Main Engine'!N258+'CALC | Booster'!N258)*INDEX(MassUnitsTable[],MATCH($R$3,MassUnitsTable[Mass Units],0),2), "")</f>
        <v>1777.1580062500004</v>
      </c>
      <c r="M258" s="27">
        <f>IFERROR(('CALC | Main Engine'!O258+'CALC | Booster'!O258)*INDEX(MassUnitsTable[],MATCH($R$3,MassUnitsTable[Mass Units],0),2), "")</f>
        <v>0</v>
      </c>
      <c r="N258" s="27">
        <f>IFERROR(('CALC | Main Engine'!P258+'CALC | Booster'!P258)*INDEX(MassUnitsTable[],MATCH($R$3,MassUnitsTable[Mass Units],0),2), "")</f>
        <v>0</v>
      </c>
      <c r="O258" s="27">
        <f>IFERROR(('CALC | Main Engine'!Q258+'CALC | Booster'!Q258)*INDEX(MassUnitsTable[],MATCH($R$3,MassUnitsTable[Mass Units],0),2), "")</f>
        <v>0</v>
      </c>
      <c r="P258" s="27">
        <f>IFERROR(('CALC | Main Engine'!R258+'CALC | Booster'!R258)*INDEX(MassUnitsTable[],MATCH($R$3,MassUnitsTable[Mass Units],0),2), "")</f>
        <v>0</v>
      </c>
      <c r="Q258" s="27">
        <f>IFERROR(('CALC | Main Engine'!S258+'CALC | Booster'!S258)*INDEX(MassUnitsTable[],MATCH($R$3,MassUnitsTable[Mass Units],0),2), "")</f>
        <v>2.0592228916017455E-10</v>
      </c>
      <c r="R258" s="32">
        <f>IFERROR(('CALC | Main Engine'!T258+'CALC | Booster'!T258)*INDEX(MassUnitsTable[],MATCH($R$3,MassUnitsTable[Mass Units],0),2), "")</f>
        <v>0</v>
      </c>
      <c r="S258" s="10"/>
    </row>
    <row r="259" spans="1:19" x14ac:dyDescent="0.25">
      <c r="A259" s="10"/>
      <c r="B259" s="4" t="str">
        <f t="shared" si="20"/>
        <v>STS-124</v>
      </c>
      <c r="C259" s="5" t="str">
        <f t="shared" si="21"/>
        <v>Space Shuttle</v>
      </c>
      <c r="D259" s="5" t="str">
        <f t="shared" si="22"/>
        <v>Launch</v>
      </c>
      <c r="E259" s="5">
        <f t="shared" si="23"/>
        <v>1</v>
      </c>
      <c r="F259" s="5">
        <f>'CALC | Main Engine'!$B259</f>
        <v>252</v>
      </c>
      <c r="G259" s="27">
        <f>'CALC | Main Engine'!$C259</f>
        <v>330440.5</v>
      </c>
      <c r="H259" s="6">
        <f>'CALC | Main Engine'!$E259</f>
        <v>1</v>
      </c>
      <c r="I259" s="34">
        <f>IFERROR('CALC | Main Engine'!$F259*INDEX(MassUnitsTable[],MATCH($R$3,MassUnitsTable[Mass Units],0),2), "")</f>
        <v>1397.4</v>
      </c>
      <c r="J259" s="27">
        <f>IFERROR('CALC | Booster'!$F259*INDEX(MassUnitsTable[],MATCH($R$3,MassUnitsTable[Mass Units],0),2), "")</f>
        <v>0</v>
      </c>
      <c r="K259" s="32">
        <f t="shared" si="24"/>
        <v>1397.4</v>
      </c>
      <c r="L259" s="34">
        <f>IFERROR(('CALC | Main Engine'!N259+'CALC | Booster'!N259)*INDEX(MassUnitsTable[],MATCH($R$3,MassUnitsTable[Mass Units],0),2), "")</f>
        <v>1777.1580062500004</v>
      </c>
      <c r="M259" s="27">
        <f>IFERROR(('CALC | Main Engine'!O259+'CALC | Booster'!O259)*INDEX(MassUnitsTable[],MATCH($R$3,MassUnitsTable[Mass Units],0),2), "")</f>
        <v>0</v>
      </c>
      <c r="N259" s="27">
        <f>IFERROR(('CALC | Main Engine'!P259+'CALC | Booster'!P259)*INDEX(MassUnitsTable[],MATCH($R$3,MassUnitsTable[Mass Units],0),2), "")</f>
        <v>0</v>
      </c>
      <c r="O259" s="27">
        <f>IFERROR(('CALC | Main Engine'!Q259+'CALC | Booster'!Q259)*INDEX(MassUnitsTable[],MATCH($R$3,MassUnitsTable[Mass Units],0),2), "")</f>
        <v>0</v>
      </c>
      <c r="P259" s="27">
        <f>IFERROR(('CALC | Main Engine'!R259+'CALC | Booster'!R259)*INDEX(MassUnitsTable[],MATCH($R$3,MassUnitsTable[Mass Units],0),2), "")</f>
        <v>0</v>
      </c>
      <c r="Q259" s="27">
        <f>IFERROR(('CALC | Main Engine'!S259+'CALC | Booster'!S259)*INDEX(MassUnitsTable[],MATCH($R$3,MassUnitsTable[Mass Units],0),2), "")</f>
        <v>1.9546733880476241E-10</v>
      </c>
      <c r="R259" s="32">
        <f>IFERROR(('CALC | Main Engine'!T259+'CALC | Booster'!T259)*INDEX(MassUnitsTable[],MATCH($R$3,MassUnitsTable[Mass Units],0),2), "")</f>
        <v>0</v>
      </c>
      <c r="S259" s="10"/>
    </row>
    <row r="260" spans="1:19" x14ac:dyDescent="0.25">
      <c r="A260" s="10"/>
      <c r="B260" s="4" t="str">
        <f t="shared" si="20"/>
        <v>STS-124</v>
      </c>
      <c r="C260" s="5" t="str">
        <f t="shared" si="21"/>
        <v>Space Shuttle</v>
      </c>
      <c r="D260" s="5" t="str">
        <f t="shared" si="22"/>
        <v>Launch</v>
      </c>
      <c r="E260" s="5">
        <f t="shared" si="23"/>
        <v>1</v>
      </c>
      <c r="F260" s="5">
        <f>'CALC | Main Engine'!$B260</f>
        <v>253</v>
      </c>
      <c r="G260" s="27">
        <f>'CALC | Main Engine'!$C260</f>
        <v>331089.5</v>
      </c>
      <c r="H260" s="6">
        <f>'CALC | Main Engine'!$E260</f>
        <v>1</v>
      </c>
      <c r="I260" s="34">
        <f>IFERROR('CALC | Main Engine'!$F260*INDEX(MassUnitsTable[],MATCH($R$3,MassUnitsTable[Mass Units],0),2), "")</f>
        <v>1397.4</v>
      </c>
      <c r="J260" s="27">
        <f>IFERROR('CALC | Booster'!$F260*INDEX(MassUnitsTable[],MATCH($R$3,MassUnitsTable[Mass Units],0),2), "")</f>
        <v>0</v>
      </c>
      <c r="K260" s="32">
        <f t="shared" si="24"/>
        <v>1397.4</v>
      </c>
      <c r="L260" s="34">
        <f>IFERROR(('CALC | Main Engine'!N260+'CALC | Booster'!N260)*INDEX(MassUnitsTable[],MATCH($R$3,MassUnitsTable[Mass Units],0),2), "")</f>
        <v>1777.1580062500004</v>
      </c>
      <c r="M260" s="27">
        <f>IFERROR(('CALC | Main Engine'!O260+'CALC | Booster'!O260)*INDEX(MassUnitsTable[],MATCH($R$3,MassUnitsTable[Mass Units],0),2), "")</f>
        <v>0</v>
      </c>
      <c r="N260" s="27">
        <f>IFERROR(('CALC | Main Engine'!P260+'CALC | Booster'!P260)*INDEX(MassUnitsTable[],MATCH($R$3,MassUnitsTable[Mass Units],0),2), "")</f>
        <v>0</v>
      </c>
      <c r="O260" s="27">
        <f>IFERROR(('CALC | Main Engine'!Q260+'CALC | Booster'!Q260)*INDEX(MassUnitsTable[],MATCH($R$3,MassUnitsTable[Mass Units],0),2), "")</f>
        <v>0</v>
      </c>
      <c r="P260" s="27">
        <f>IFERROR(('CALC | Main Engine'!R260+'CALC | Booster'!R260)*INDEX(MassUnitsTable[],MATCH($R$3,MassUnitsTable[Mass Units],0),2), "")</f>
        <v>0</v>
      </c>
      <c r="Q260" s="27">
        <f>IFERROR(('CALC | Main Engine'!S260+'CALC | Booster'!S260)*INDEX(MassUnitsTable[],MATCH($R$3,MassUnitsTable[Mass Units],0),2), "")</f>
        <v>1.8566822576672583E-10</v>
      </c>
      <c r="R260" s="32">
        <f>IFERROR(('CALC | Main Engine'!T260+'CALC | Booster'!T260)*INDEX(MassUnitsTable[],MATCH($R$3,MassUnitsTable[Mass Units],0),2), "")</f>
        <v>0</v>
      </c>
      <c r="S260" s="10"/>
    </row>
    <row r="261" spans="1:19" x14ac:dyDescent="0.25">
      <c r="A261" s="10"/>
      <c r="B261" s="4" t="str">
        <f t="shared" si="20"/>
        <v>STS-124</v>
      </c>
      <c r="C261" s="5" t="str">
        <f t="shared" si="21"/>
        <v>Space Shuttle</v>
      </c>
      <c r="D261" s="5" t="str">
        <f t="shared" si="22"/>
        <v>Launch</v>
      </c>
      <c r="E261" s="5">
        <f t="shared" si="23"/>
        <v>1</v>
      </c>
      <c r="F261" s="5">
        <f>'CALC | Main Engine'!$B261</f>
        <v>254</v>
      </c>
      <c r="G261" s="27">
        <f>'CALC | Main Engine'!$C261</f>
        <v>331729.5</v>
      </c>
      <c r="H261" s="6">
        <f>'CALC | Main Engine'!$E261</f>
        <v>1</v>
      </c>
      <c r="I261" s="34">
        <f>IFERROR('CALC | Main Engine'!$F261*INDEX(MassUnitsTable[],MATCH($R$3,MassUnitsTable[Mass Units],0),2), "")</f>
        <v>1397.4</v>
      </c>
      <c r="J261" s="27">
        <f>IFERROR('CALC | Booster'!$F261*INDEX(MassUnitsTable[],MATCH($R$3,MassUnitsTable[Mass Units],0),2), "")</f>
        <v>0</v>
      </c>
      <c r="K261" s="32">
        <f t="shared" si="24"/>
        <v>1397.4</v>
      </c>
      <c r="L261" s="34">
        <f>IFERROR(('CALC | Main Engine'!N261+'CALC | Booster'!N261)*INDEX(MassUnitsTable[],MATCH($R$3,MassUnitsTable[Mass Units],0),2), "")</f>
        <v>1777.1580062500004</v>
      </c>
      <c r="M261" s="27">
        <f>IFERROR(('CALC | Main Engine'!O261+'CALC | Booster'!O261)*INDEX(MassUnitsTable[],MATCH($R$3,MassUnitsTable[Mass Units],0),2), "")</f>
        <v>0</v>
      </c>
      <c r="N261" s="27">
        <f>IFERROR(('CALC | Main Engine'!P261+'CALC | Booster'!P261)*INDEX(MassUnitsTable[],MATCH($R$3,MassUnitsTable[Mass Units],0),2), "")</f>
        <v>0</v>
      </c>
      <c r="O261" s="27">
        <f>IFERROR(('CALC | Main Engine'!Q261+'CALC | Booster'!Q261)*INDEX(MassUnitsTable[],MATCH($R$3,MassUnitsTable[Mass Units],0),2), "")</f>
        <v>0</v>
      </c>
      <c r="P261" s="27">
        <f>IFERROR(('CALC | Main Engine'!R261+'CALC | Booster'!R261)*INDEX(MassUnitsTable[],MATCH($R$3,MassUnitsTable[Mass Units],0),2), "")</f>
        <v>0</v>
      </c>
      <c r="Q261" s="27">
        <f>IFERROR(('CALC | Main Engine'!S261+'CALC | Booster'!S261)*INDEX(MassUnitsTable[],MATCH($R$3,MassUnitsTable[Mass Units],0),2), "")</f>
        <v>1.7648618979618346E-10</v>
      </c>
      <c r="R261" s="32">
        <f>IFERROR(('CALC | Main Engine'!T261+'CALC | Booster'!T261)*INDEX(MassUnitsTable[],MATCH($R$3,MassUnitsTable[Mass Units],0),2), "")</f>
        <v>0</v>
      </c>
      <c r="S261" s="10"/>
    </row>
    <row r="262" spans="1:19" x14ac:dyDescent="0.25">
      <c r="A262" s="10"/>
      <c r="B262" s="4" t="str">
        <f t="shared" si="20"/>
        <v>STS-124</v>
      </c>
      <c r="C262" s="5" t="str">
        <f t="shared" si="21"/>
        <v>Space Shuttle</v>
      </c>
      <c r="D262" s="5" t="str">
        <f t="shared" si="22"/>
        <v>Launch</v>
      </c>
      <c r="E262" s="5">
        <f t="shared" si="23"/>
        <v>1</v>
      </c>
      <c r="F262" s="5">
        <f>'CALC | Main Engine'!$B262</f>
        <v>255</v>
      </c>
      <c r="G262" s="27">
        <f>'CALC | Main Engine'!$C262</f>
        <v>332360.5</v>
      </c>
      <c r="H262" s="6">
        <f>'CALC | Main Engine'!$E262</f>
        <v>1</v>
      </c>
      <c r="I262" s="34">
        <f>IFERROR('CALC | Main Engine'!$F262*INDEX(MassUnitsTable[],MATCH($R$3,MassUnitsTable[Mass Units],0),2), "")</f>
        <v>1397.4</v>
      </c>
      <c r="J262" s="27">
        <f>IFERROR('CALC | Booster'!$F262*INDEX(MassUnitsTable[],MATCH($R$3,MassUnitsTable[Mass Units],0),2), "")</f>
        <v>0</v>
      </c>
      <c r="K262" s="32">
        <f t="shared" si="24"/>
        <v>1397.4</v>
      </c>
      <c r="L262" s="34">
        <f>IFERROR(('CALC | Main Engine'!N262+'CALC | Booster'!N262)*INDEX(MassUnitsTable[],MATCH($R$3,MassUnitsTable[Mass Units],0),2), "")</f>
        <v>1777.1580062500004</v>
      </c>
      <c r="M262" s="27">
        <f>IFERROR(('CALC | Main Engine'!O262+'CALC | Booster'!O262)*INDEX(MassUnitsTable[],MATCH($R$3,MassUnitsTable[Mass Units],0),2), "")</f>
        <v>0</v>
      </c>
      <c r="N262" s="27">
        <f>IFERROR(('CALC | Main Engine'!P262+'CALC | Booster'!P262)*INDEX(MassUnitsTable[],MATCH($R$3,MassUnitsTable[Mass Units],0),2), "")</f>
        <v>0</v>
      </c>
      <c r="O262" s="27">
        <f>IFERROR(('CALC | Main Engine'!Q262+'CALC | Booster'!Q262)*INDEX(MassUnitsTable[],MATCH($R$3,MassUnitsTable[Mass Units],0),2), "")</f>
        <v>0</v>
      </c>
      <c r="P262" s="27">
        <f>IFERROR(('CALC | Main Engine'!R262+'CALC | Booster'!R262)*INDEX(MassUnitsTable[],MATCH($R$3,MassUnitsTable[Mass Units],0),2), "")</f>
        <v>0</v>
      </c>
      <c r="Q262" s="27">
        <f>IFERROR(('CALC | Main Engine'!S262+'CALC | Booster'!S262)*INDEX(MassUnitsTable[],MATCH($R$3,MassUnitsTable[Mass Units],0),2), "")</f>
        <v>1.678779354355102E-10</v>
      </c>
      <c r="R262" s="32">
        <f>IFERROR(('CALC | Main Engine'!T262+'CALC | Booster'!T262)*INDEX(MassUnitsTable[],MATCH($R$3,MassUnitsTable[Mass Units],0),2), "")</f>
        <v>0</v>
      </c>
      <c r="S262" s="10"/>
    </row>
    <row r="263" spans="1:19" x14ac:dyDescent="0.25">
      <c r="A263" s="10"/>
      <c r="B263" s="4" t="str">
        <f t="shared" si="20"/>
        <v>STS-124</v>
      </c>
      <c r="C263" s="5" t="str">
        <f t="shared" si="21"/>
        <v>Space Shuttle</v>
      </c>
      <c r="D263" s="5" t="str">
        <f t="shared" si="22"/>
        <v>Launch</v>
      </c>
      <c r="E263" s="5">
        <f t="shared" si="23"/>
        <v>1</v>
      </c>
      <c r="F263" s="5">
        <f>'CALC | Main Engine'!$B263</f>
        <v>256</v>
      </c>
      <c r="G263" s="27">
        <f>'CALC | Main Engine'!$C263</f>
        <v>332982.5</v>
      </c>
      <c r="H263" s="6">
        <f>'CALC | Main Engine'!$E263</f>
        <v>1</v>
      </c>
      <c r="I263" s="34">
        <f>IFERROR('CALC | Main Engine'!$F263*INDEX(MassUnitsTable[],MATCH($R$3,MassUnitsTable[Mass Units],0),2), "")</f>
        <v>1397.4</v>
      </c>
      <c r="J263" s="27">
        <f>IFERROR('CALC | Booster'!$F263*INDEX(MassUnitsTable[],MATCH($R$3,MassUnitsTable[Mass Units],0),2), "")</f>
        <v>0</v>
      </c>
      <c r="K263" s="32">
        <f t="shared" si="24"/>
        <v>1397.4</v>
      </c>
      <c r="L263" s="34">
        <f>IFERROR(('CALC | Main Engine'!N263+'CALC | Booster'!N263)*INDEX(MassUnitsTable[],MATCH($R$3,MassUnitsTable[Mass Units],0),2), "")</f>
        <v>1777.1580062500004</v>
      </c>
      <c r="M263" s="27">
        <f>IFERROR(('CALC | Main Engine'!O263+'CALC | Booster'!O263)*INDEX(MassUnitsTable[],MATCH($R$3,MassUnitsTable[Mass Units],0),2), "")</f>
        <v>0</v>
      </c>
      <c r="N263" s="27">
        <f>IFERROR(('CALC | Main Engine'!P263+'CALC | Booster'!P263)*INDEX(MassUnitsTable[],MATCH($R$3,MassUnitsTable[Mass Units],0),2), "")</f>
        <v>0</v>
      </c>
      <c r="O263" s="27">
        <f>IFERROR(('CALC | Main Engine'!Q263+'CALC | Booster'!Q263)*INDEX(MassUnitsTable[],MATCH($R$3,MassUnitsTable[Mass Units],0),2), "")</f>
        <v>0</v>
      </c>
      <c r="P263" s="27">
        <f>IFERROR(('CALC | Main Engine'!R263+'CALC | Booster'!R263)*INDEX(MassUnitsTable[],MATCH($R$3,MassUnitsTable[Mass Units],0),2), "")</f>
        <v>0</v>
      </c>
      <c r="Q263" s="27">
        <f>IFERROR(('CALC | Main Engine'!S263+'CALC | Booster'!S263)*INDEX(MassUnitsTable[],MATCH($R$3,MassUnitsTable[Mass Units],0),2), "")</f>
        <v>1.5980349185976081E-10</v>
      </c>
      <c r="R263" s="32">
        <f>IFERROR(('CALC | Main Engine'!T263+'CALC | Booster'!T263)*INDEX(MassUnitsTable[],MATCH($R$3,MassUnitsTable[Mass Units],0),2), "")</f>
        <v>0</v>
      </c>
      <c r="S263" s="10"/>
    </row>
    <row r="264" spans="1:19" x14ac:dyDescent="0.25">
      <c r="A264" s="10"/>
      <c r="B264" s="4" t="str">
        <f t="shared" ref="B264:B327" si="25">IF(ISNUMBER($F264),UserID,"")</f>
        <v>STS-124</v>
      </c>
      <c r="C264" s="5" t="str">
        <f t="shared" ref="C264:C327" si="26">IF(ISNUMBER($F264),Spacecraft,"")</f>
        <v>Space Shuttle</v>
      </c>
      <c r="D264" s="5" t="str">
        <f t="shared" ref="D264:D327" si="27">IF(ISNUMBER($F264),OperationType,"")</f>
        <v>Launch</v>
      </c>
      <c r="E264" s="5">
        <f t="shared" ref="E264:E327" si="28">IF(ISNUMBER($F264),NumberOfOps,"")</f>
        <v>1</v>
      </c>
      <c r="F264" s="5">
        <f>'CALC | Main Engine'!$B264</f>
        <v>257</v>
      </c>
      <c r="G264" s="27">
        <f>'CALC | Main Engine'!$C264</f>
        <v>333595.5</v>
      </c>
      <c r="H264" s="6">
        <f>'CALC | Main Engine'!$E264</f>
        <v>1</v>
      </c>
      <c r="I264" s="34">
        <f>IFERROR('CALC | Main Engine'!$F264*INDEX(MassUnitsTable[],MATCH($R$3,MassUnitsTable[Mass Units],0),2), "")</f>
        <v>1397.4</v>
      </c>
      <c r="J264" s="27">
        <f>IFERROR('CALC | Booster'!$F264*INDEX(MassUnitsTable[],MATCH($R$3,MassUnitsTable[Mass Units],0),2), "")</f>
        <v>0</v>
      </c>
      <c r="K264" s="32">
        <f t="shared" si="24"/>
        <v>1397.4</v>
      </c>
      <c r="L264" s="34">
        <f>IFERROR(('CALC | Main Engine'!N264+'CALC | Booster'!N264)*INDEX(MassUnitsTable[],MATCH($R$3,MassUnitsTable[Mass Units],0),2), "")</f>
        <v>1777.1580062500004</v>
      </c>
      <c r="M264" s="27">
        <f>IFERROR(('CALC | Main Engine'!O264+'CALC | Booster'!O264)*INDEX(MassUnitsTable[],MATCH($R$3,MassUnitsTable[Mass Units],0),2), "")</f>
        <v>0</v>
      </c>
      <c r="N264" s="27">
        <f>IFERROR(('CALC | Main Engine'!P264+'CALC | Booster'!P264)*INDEX(MassUnitsTable[],MATCH($R$3,MassUnitsTable[Mass Units],0),2), "")</f>
        <v>0</v>
      </c>
      <c r="O264" s="27">
        <f>IFERROR(('CALC | Main Engine'!Q264+'CALC | Booster'!Q264)*INDEX(MassUnitsTable[],MATCH($R$3,MassUnitsTable[Mass Units],0),2), "")</f>
        <v>0</v>
      </c>
      <c r="P264" s="27">
        <f>IFERROR(('CALC | Main Engine'!R264+'CALC | Booster'!R264)*INDEX(MassUnitsTable[],MATCH($R$3,MassUnitsTable[Mass Units],0),2), "")</f>
        <v>0</v>
      </c>
      <c r="Q264" s="27">
        <f>IFERROR(('CALC | Main Engine'!S264+'CALC | Booster'!S264)*INDEX(MassUnitsTable[],MATCH($R$3,MassUnitsTable[Mass Units],0),2), "")</f>
        <v>1.522259393889451E-10</v>
      </c>
      <c r="R264" s="32">
        <f>IFERROR(('CALC | Main Engine'!T264+'CALC | Booster'!T264)*INDEX(MassUnitsTable[],MATCH($R$3,MassUnitsTable[Mass Units],0),2), "")</f>
        <v>0</v>
      </c>
      <c r="S264" s="10"/>
    </row>
    <row r="265" spans="1:19" x14ac:dyDescent="0.25">
      <c r="A265" s="10"/>
      <c r="B265" s="4" t="str">
        <f t="shared" si="25"/>
        <v>STS-124</v>
      </c>
      <c r="C265" s="5" t="str">
        <f t="shared" si="26"/>
        <v>Space Shuttle</v>
      </c>
      <c r="D265" s="5" t="str">
        <f t="shared" si="27"/>
        <v>Launch</v>
      </c>
      <c r="E265" s="5">
        <f t="shared" si="28"/>
        <v>1</v>
      </c>
      <c r="F265" s="5">
        <f>'CALC | Main Engine'!$B265</f>
        <v>258</v>
      </c>
      <c r="G265" s="27">
        <f>'CALC | Main Engine'!$C265</f>
        <v>334200</v>
      </c>
      <c r="H265" s="6">
        <f>'CALC | Main Engine'!$E265</f>
        <v>1</v>
      </c>
      <c r="I265" s="34">
        <f>IFERROR('CALC | Main Engine'!$F265*INDEX(MassUnitsTable[],MATCH($R$3,MassUnitsTable[Mass Units],0),2), "")</f>
        <v>1397.4</v>
      </c>
      <c r="J265" s="27">
        <f>IFERROR('CALC | Booster'!$F265*INDEX(MassUnitsTable[],MATCH($R$3,MassUnitsTable[Mass Units],0),2), "")</f>
        <v>0</v>
      </c>
      <c r="K265" s="32">
        <f t="shared" ref="K265:K328" si="29">IFERROR(I265+J265, "")</f>
        <v>1397.4</v>
      </c>
      <c r="L265" s="34">
        <f>IFERROR(('CALC | Main Engine'!N265+'CALC | Booster'!N265)*INDEX(MassUnitsTable[],MATCH($R$3,MassUnitsTable[Mass Units],0),2), "")</f>
        <v>1777.1580062500004</v>
      </c>
      <c r="M265" s="27">
        <f>IFERROR(('CALC | Main Engine'!O265+'CALC | Booster'!O265)*INDEX(MassUnitsTable[],MATCH($R$3,MassUnitsTable[Mass Units],0),2), "")</f>
        <v>0</v>
      </c>
      <c r="N265" s="27">
        <f>IFERROR(('CALC | Main Engine'!P265+'CALC | Booster'!P265)*INDEX(MassUnitsTable[],MATCH($R$3,MassUnitsTable[Mass Units],0),2), "")</f>
        <v>0</v>
      </c>
      <c r="O265" s="27">
        <f>IFERROR(('CALC | Main Engine'!Q265+'CALC | Booster'!Q265)*INDEX(MassUnitsTable[],MATCH($R$3,MassUnitsTable[Mass Units],0),2), "")</f>
        <v>0</v>
      </c>
      <c r="P265" s="27">
        <f>IFERROR(('CALC | Main Engine'!R265+'CALC | Booster'!R265)*INDEX(MassUnitsTable[],MATCH($R$3,MassUnitsTable[Mass Units],0),2), "")</f>
        <v>0</v>
      </c>
      <c r="Q265" s="27">
        <f>IFERROR(('CALC | Main Engine'!S265+'CALC | Booster'!S265)*INDEX(MassUnitsTable[],MATCH($R$3,MassUnitsTable[Mass Units],0),2), "")</f>
        <v>1.4510541010227952E-10</v>
      </c>
      <c r="R265" s="32">
        <f>IFERROR(('CALC | Main Engine'!T265+'CALC | Booster'!T265)*INDEX(MassUnitsTable[],MATCH($R$3,MassUnitsTable[Mass Units],0),2), "")</f>
        <v>0</v>
      </c>
      <c r="S265" s="10"/>
    </row>
    <row r="266" spans="1:19" x14ac:dyDescent="0.25">
      <c r="A266" s="10"/>
      <c r="B266" s="4" t="str">
        <f t="shared" si="25"/>
        <v>STS-124</v>
      </c>
      <c r="C266" s="5" t="str">
        <f t="shared" si="26"/>
        <v>Space Shuttle</v>
      </c>
      <c r="D266" s="5" t="str">
        <f t="shared" si="27"/>
        <v>Launch</v>
      </c>
      <c r="E266" s="5">
        <f t="shared" si="28"/>
        <v>1</v>
      </c>
      <c r="F266" s="5">
        <f>'CALC | Main Engine'!$B266</f>
        <v>259</v>
      </c>
      <c r="G266" s="27">
        <f>'CALC | Main Engine'!$C266</f>
        <v>334795.5</v>
      </c>
      <c r="H266" s="6">
        <f>'CALC | Main Engine'!$E266</f>
        <v>1</v>
      </c>
      <c r="I266" s="34">
        <f>IFERROR('CALC | Main Engine'!$F266*INDEX(MassUnitsTable[],MATCH($R$3,MassUnitsTable[Mass Units],0),2), "")</f>
        <v>1397.4</v>
      </c>
      <c r="J266" s="27">
        <f>IFERROR('CALC | Booster'!$F266*INDEX(MassUnitsTable[],MATCH($R$3,MassUnitsTable[Mass Units],0),2), "")</f>
        <v>0</v>
      </c>
      <c r="K266" s="32">
        <f t="shared" si="29"/>
        <v>1397.4</v>
      </c>
      <c r="L266" s="34">
        <f>IFERROR(('CALC | Main Engine'!N266+'CALC | Booster'!N266)*INDEX(MassUnitsTable[],MATCH($R$3,MassUnitsTable[Mass Units],0),2), "")</f>
        <v>1777.1580062500004</v>
      </c>
      <c r="M266" s="27">
        <f>IFERROR(('CALC | Main Engine'!O266+'CALC | Booster'!O266)*INDEX(MassUnitsTable[],MATCH($R$3,MassUnitsTable[Mass Units],0),2), "")</f>
        <v>0</v>
      </c>
      <c r="N266" s="27">
        <f>IFERROR(('CALC | Main Engine'!P266+'CALC | Booster'!P266)*INDEX(MassUnitsTable[],MATCH($R$3,MassUnitsTable[Mass Units],0),2), "")</f>
        <v>0</v>
      </c>
      <c r="O266" s="27">
        <f>IFERROR(('CALC | Main Engine'!Q266+'CALC | Booster'!Q266)*INDEX(MassUnitsTable[],MATCH($R$3,MassUnitsTable[Mass Units],0),2), "")</f>
        <v>0</v>
      </c>
      <c r="P266" s="27">
        <f>IFERROR(('CALC | Main Engine'!R266+'CALC | Booster'!R266)*INDEX(MassUnitsTable[],MATCH($R$3,MassUnitsTable[Mass Units],0),2), "")</f>
        <v>0</v>
      </c>
      <c r="Q266" s="27">
        <f>IFERROR(('CALC | Main Engine'!S266+'CALC | Booster'!S266)*INDEX(MassUnitsTable[],MATCH($R$3,MassUnitsTable[Mass Units],0),2), "")</f>
        <v>1.3841663908105021E-10</v>
      </c>
      <c r="R266" s="32">
        <f>IFERROR(('CALC | Main Engine'!T266+'CALC | Booster'!T266)*INDEX(MassUnitsTable[],MATCH($R$3,MassUnitsTable[Mass Units],0),2), "")</f>
        <v>0</v>
      </c>
      <c r="S266" s="10"/>
    </row>
    <row r="267" spans="1:19" x14ac:dyDescent="0.25">
      <c r="A267" s="10"/>
      <c r="B267" s="4" t="str">
        <f t="shared" si="25"/>
        <v>STS-124</v>
      </c>
      <c r="C267" s="5" t="str">
        <f t="shared" si="26"/>
        <v>Space Shuttle</v>
      </c>
      <c r="D267" s="5" t="str">
        <f t="shared" si="27"/>
        <v>Launch</v>
      </c>
      <c r="E267" s="5">
        <f t="shared" si="28"/>
        <v>1</v>
      </c>
      <c r="F267" s="5">
        <f>'CALC | Main Engine'!$B267</f>
        <v>260</v>
      </c>
      <c r="G267" s="27">
        <f>'CALC | Main Engine'!$C267</f>
        <v>335382</v>
      </c>
      <c r="H267" s="6">
        <f>'CALC | Main Engine'!$E267</f>
        <v>1</v>
      </c>
      <c r="I267" s="34">
        <f>IFERROR('CALC | Main Engine'!$F267*INDEX(MassUnitsTable[],MATCH($R$3,MassUnitsTable[Mass Units],0),2), "")</f>
        <v>1397.4</v>
      </c>
      <c r="J267" s="27">
        <f>IFERROR('CALC | Booster'!$F267*INDEX(MassUnitsTable[],MATCH($R$3,MassUnitsTable[Mass Units],0),2), "")</f>
        <v>0</v>
      </c>
      <c r="K267" s="32">
        <f t="shared" si="29"/>
        <v>1397.4</v>
      </c>
      <c r="L267" s="34">
        <f>IFERROR(('CALC | Main Engine'!N267+'CALC | Booster'!N267)*INDEX(MassUnitsTable[],MATCH($R$3,MassUnitsTable[Mass Units],0),2), "")</f>
        <v>1777.1580062500004</v>
      </c>
      <c r="M267" s="27">
        <f>IFERROR(('CALC | Main Engine'!O267+'CALC | Booster'!O267)*INDEX(MassUnitsTable[],MATCH($R$3,MassUnitsTable[Mass Units],0),2), "")</f>
        <v>0</v>
      </c>
      <c r="N267" s="27">
        <f>IFERROR(('CALC | Main Engine'!P267+'CALC | Booster'!P267)*INDEX(MassUnitsTable[],MATCH($R$3,MassUnitsTable[Mass Units],0),2), "")</f>
        <v>0</v>
      </c>
      <c r="O267" s="27">
        <f>IFERROR(('CALC | Main Engine'!Q267+'CALC | Booster'!Q267)*INDEX(MassUnitsTable[],MATCH($R$3,MassUnitsTable[Mass Units],0),2), "")</f>
        <v>0</v>
      </c>
      <c r="P267" s="27">
        <f>IFERROR(('CALC | Main Engine'!R267+'CALC | Booster'!R267)*INDEX(MassUnitsTable[],MATCH($R$3,MassUnitsTable[Mass Units],0),2), "")</f>
        <v>0</v>
      </c>
      <c r="Q267" s="27">
        <f>IFERROR(('CALC | Main Engine'!S267+'CALC | Booster'!S267)*INDEX(MassUnitsTable[],MATCH($R$3,MassUnitsTable[Mass Units],0),2), "")</f>
        <v>1.3213039931135248E-10</v>
      </c>
      <c r="R267" s="32">
        <f>IFERROR(('CALC | Main Engine'!T267+'CALC | Booster'!T267)*INDEX(MassUnitsTable[],MATCH($R$3,MassUnitsTable[Mass Units],0),2), "")</f>
        <v>0</v>
      </c>
      <c r="S267" s="10"/>
    </row>
    <row r="268" spans="1:19" x14ac:dyDescent="0.25">
      <c r="A268" s="10"/>
      <c r="B268" s="4" t="str">
        <f t="shared" si="25"/>
        <v>STS-124</v>
      </c>
      <c r="C268" s="5" t="str">
        <f t="shared" si="26"/>
        <v>Space Shuttle</v>
      </c>
      <c r="D268" s="5" t="str">
        <f t="shared" si="27"/>
        <v>Launch</v>
      </c>
      <c r="E268" s="5">
        <f t="shared" si="28"/>
        <v>1</v>
      </c>
      <c r="F268" s="5">
        <f>'CALC | Main Engine'!$B268</f>
        <v>261</v>
      </c>
      <c r="G268" s="27">
        <f>'CALC | Main Engine'!$C268</f>
        <v>335960</v>
      </c>
      <c r="H268" s="6">
        <f>'CALC | Main Engine'!$E268</f>
        <v>1</v>
      </c>
      <c r="I268" s="34">
        <f>IFERROR('CALC | Main Engine'!$F268*INDEX(MassUnitsTable[],MATCH($R$3,MassUnitsTable[Mass Units],0),2), "")</f>
        <v>1397.4</v>
      </c>
      <c r="J268" s="27">
        <f>IFERROR('CALC | Booster'!$F268*INDEX(MassUnitsTable[],MATCH($R$3,MassUnitsTable[Mass Units],0),2), "")</f>
        <v>0</v>
      </c>
      <c r="K268" s="32">
        <f t="shared" si="29"/>
        <v>1397.4</v>
      </c>
      <c r="L268" s="34">
        <f>IFERROR(('CALC | Main Engine'!N268+'CALC | Booster'!N268)*INDEX(MassUnitsTable[],MATCH($R$3,MassUnitsTable[Mass Units],0),2), "")</f>
        <v>1777.1580062500004</v>
      </c>
      <c r="M268" s="27">
        <f>IFERROR(('CALC | Main Engine'!O268+'CALC | Booster'!O268)*INDEX(MassUnitsTable[],MATCH($R$3,MassUnitsTable[Mass Units],0),2), "")</f>
        <v>0</v>
      </c>
      <c r="N268" s="27">
        <f>IFERROR(('CALC | Main Engine'!P268+'CALC | Booster'!P268)*INDEX(MassUnitsTable[],MATCH($R$3,MassUnitsTable[Mass Units],0),2), "")</f>
        <v>0</v>
      </c>
      <c r="O268" s="27">
        <f>IFERROR(('CALC | Main Engine'!Q268+'CALC | Booster'!Q268)*INDEX(MassUnitsTable[],MATCH($R$3,MassUnitsTable[Mass Units],0),2), "")</f>
        <v>0</v>
      </c>
      <c r="P268" s="27">
        <f>IFERROR(('CALC | Main Engine'!R268+'CALC | Booster'!R268)*INDEX(MassUnitsTable[],MATCH($R$3,MassUnitsTable[Mass Units],0),2), "")</f>
        <v>0</v>
      </c>
      <c r="Q268" s="27">
        <f>IFERROR(('CALC | Main Engine'!S268+'CALC | Booster'!S268)*INDEX(MassUnitsTable[],MATCH($R$3,MassUnitsTable[Mass Units],0),2), "")</f>
        <v>1.2621464186964257E-10</v>
      </c>
      <c r="R268" s="32">
        <f>IFERROR(('CALC | Main Engine'!T268+'CALC | Booster'!T268)*INDEX(MassUnitsTable[],MATCH($R$3,MassUnitsTable[Mass Units],0),2), "")</f>
        <v>0</v>
      </c>
      <c r="S268" s="10"/>
    </row>
    <row r="269" spans="1:19" x14ac:dyDescent="0.25">
      <c r="A269" s="10"/>
      <c r="B269" s="4" t="str">
        <f t="shared" si="25"/>
        <v>STS-124</v>
      </c>
      <c r="C269" s="5" t="str">
        <f t="shared" si="26"/>
        <v>Space Shuttle</v>
      </c>
      <c r="D269" s="5" t="str">
        <f t="shared" si="27"/>
        <v>Launch</v>
      </c>
      <c r="E269" s="5">
        <f t="shared" si="28"/>
        <v>1</v>
      </c>
      <c r="F269" s="5">
        <f>'CALC | Main Engine'!$B269</f>
        <v>262</v>
      </c>
      <c r="G269" s="27">
        <f>'CALC | Main Engine'!$C269</f>
        <v>336529.5</v>
      </c>
      <c r="H269" s="6">
        <f>'CALC | Main Engine'!$E269</f>
        <v>1</v>
      </c>
      <c r="I269" s="34">
        <f>IFERROR('CALC | Main Engine'!$F269*INDEX(MassUnitsTable[],MATCH($R$3,MassUnitsTable[Mass Units],0),2), "")</f>
        <v>1397.4</v>
      </c>
      <c r="J269" s="27">
        <f>IFERROR('CALC | Booster'!$F269*INDEX(MassUnitsTable[],MATCH($R$3,MassUnitsTable[Mass Units],0),2), "")</f>
        <v>0</v>
      </c>
      <c r="K269" s="32">
        <f t="shared" si="29"/>
        <v>1397.4</v>
      </c>
      <c r="L269" s="34">
        <f>IFERROR(('CALC | Main Engine'!N269+'CALC | Booster'!N269)*INDEX(MassUnitsTable[],MATCH($R$3,MassUnitsTable[Mass Units],0),2), "")</f>
        <v>1777.1580062500004</v>
      </c>
      <c r="M269" s="27">
        <f>IFERROR(('CALC | Main Engine'!O269+'CALC | Booster'!O269)*INDEX(MassUnitsTable[],MATCH($R$3,MassUnitsTable[Mass Units],0),2), "")</f>
        <v>0</v>
      </c>
      <c r="N269" s="27">
        <f>IFERROR(('CALC | Main Engine'!P269+'CALC | Booster'!P269)*INDEX(MassUnitsTable[],MATCH($R$3,MassUnitsTable[Mass Units],0),2), "")</f>
        <v>0</v>
      </c>
      <c r="O269" s="27">
        <f>IFERROR(('CALC | Main Engine'!Q269+'CALC | Booster'!Q269)*INDEX(MassUnitsTable[],MATCH($R$3,MassUnitsTable[Mass Units],0),2), "")</f>
        <v>0</v>
      </c>
      <c r="P269" s="27">
        <f>IFERROR(('CALC | Main Engine'!R269+'CALC | Booster'!R269)*INDEX(MassUnitsTable[],MATCH($R$3,MassUnitsTable[Mass Units],0),2), "")</f>
        <v>0</v>
      </c>
      <c r="Q269" s="27">
        <f>IFERROR(('CALC | Main Engine'!S269+'CALC | Booster'!S269)*INDEX(MassUnitsTable[],MATCH($R$3,MassUnitsTable[Mass Units],0),2), "")</f>
        <v>1.2064498546313458E-10</v>
      </c>
      <c r="R269" s="32">
        <f>IFERROR(('CALC | Main Engine'!T269+'CALC | Booster'!T269)*INDEX(MassUnitsTable[],MATCH($R$3,MassUnitsTable[Mass Units],0),2), "")</f>
        <v>0</v>
      </c>
      <c r="S269" s="10"/>
    </row>
    <row r="270" spans="1:19" x14ac:dyDescent="0.25">
      <c r="A270" s="10"/>
      <c r="B270" s="4" t="str">
        <f t="shared" si="25"/>
        <v>STS-124</v>
      </c>
      <c r="C270" s="5" t="str">
        <f t="shared" si="26"/>
        <v>Space Shuttle</v>
      </c>
      <c r="D270" s="5" t="str">
        <f t="shared" si="27"/>
        <v>Launch</v>
      </c>
      <c r="E270" s="5">
        <f t="shared" si="28"/>
        <v>1</v>
      </c>
      <c r="F270" s="5">
        <f>'CALC | Main Engine'!$B270</f>
        <v>263</v>
      </c>
      <c r="G270" s="27">
        <f>'CALC | Main Engine'!$C270</f>
        <v>337090</v>
      </c>
      <c r="H270" s="6">
        <f>'CALC | Main Engine'!$E270</f>
        <v>1</v>
      </c>
      <c r="I270" s="34">
        <f>IFERROR('CALC | Main Engine'!$F270*INDEX(MassUnitsTable[],MATCH($R$3,MassUnitsTable[Mass Units],0),2), "")</f>
        <v>1397.4</v>
      </c>
      <c r="J270" s="27">
        <f>IFERROR('CALC | Booster'!$F270*INDEX(MassUnitsTable[],MATCH($R$3,MassUnitsTable[Mass Units],0),2), "")</f>
        <v>0</v>
      </c>
      <c r="K270" s="32">
        <f t="shared" si="29"/>
        <v>1397.4</v>
      </c>
      <c r="L270" s="34">
        <f>IFERROR(('CALC | Main Engine'!N270+'CALC | Booster'!N270)*INDEX(MassUnitsTable[],MATCH($R$3,MassUnitsTable[Mass Units],0),2), "")</f>
        <v>1777.1580062500004</v>
      </c>
      <c r="M270" s="27">
        <f>IFERROR(('CALC | Main Engine'!O270+'CALC | Booster'!O270)*INDEX(MassUnitsTable[],MATCH($R$3,MassUnitsTable[Mass Units],0),2), "")</f>
        <v>0</v>
      </c>
      <c r="N270" s="27">
        <f>IFERROR(('CALC | Main Engine'!P270+'CALC | Booster'!P270)*INDEX(MassUnitsTable[],MATCH($R$3,MassUnitsTable[Mass Units],0),2), "")</f>
        <v>0</v>
      </c>
      <c r="O270" s="27">
        <f>IFERROR(('CALC | Main Engine'!Q270+'CALC | Booster'!Q270)*INDEX(MassUnitsTable[],MATCH($R$3,MassUnitsTable[Mass Units],0),2), "")</f>
        <v>0</v>
      </c>
      <c r="P270" s="27">
        <f>IFERROR(('CALC | Main Engine'!R270+'CALC | Booster'!R270)*INDEX(MassUnitsTable[],MATCH($R$3,MassUnitsTable[Mass Units],0),2), "")</f>
        <v>0</v>
      </c>
      <c r="Q270" s="27">
        <f>IFERROR(('CALC | Main Engine'!S270+'CALC | Booster'!S270)*INDEX(MassUnitsTable[],MATCH($R$3,MassUnitsTable[Mass Units],0),2), "")</f>
        <v>1.1540338940053942E-10</v>
      </c>
      <c r="R270" s="32">
        <f>IFERROR(('CALC | Main Engine'!T270+'CALC | Booster'!T270)*INDEX(MassUnitsTable[],MATCH($R$3,MassUnitsTable[Mass Units],0),2), "")</f>
        <v>0</v>
      </c>
      <c r="S270" s="10"/>
    </row>
    <row r="271" spans="1:19" x14ac:dyDescent="0.25">
      <c r="A271" s="10"/>
      <c r="B271" s="4" t="str">
        <f t="shared" si="25"/>
        <v>STS-124</v>
      </c>
      <c r="C271" s="5" t="str">
        <f t="shared" si="26"/>
        <v>Space Shuttle</v>
      </c>
      <c r="D271" s="5" t="str">
        <f t="shared" si="27"/>
        <v>Launch</v>
      </c>
      <c r="E271" s="5">
        <f t="shared" si="28"/>
        <v>1</v>
      </c>
      <c r="F271" s="5">
        <f>'CALC | Main Engine'!$B271</f>
        <v>264</v>
      </c>
      <c r="G271" s="27">
        <f>'CALC | Main Engine'!$C271</f>
        <v>337642</v>
      </c>
      <c r="H271" s="6">
        <f>'CALC | Main Engine'!$E271</f>
        <v>1</v>
      </c>
      <c r="I271" s="34">
        <f>IFERROR('CALC | Main Engine'!$F271*INDEX(MassUnitsTable[],MATCH($R$3,MassUnitsTable[Mass Units],0),2), "")</f>
        <v>1397.4</v>
      </c>
      <c r="J271" s="27">
        <f>IFERROR('CALC | Booster'!$F271*INDEX(MassUnitsTable[],MATCH($R$3,MassUnitsTable[Mass Units],0),2), "")</f>
        <v>0</v>
      </c>
      <c r="K271" s="32">
        <f t="shared" si="29"/>
        <v>1397.4</v>
      </c>
      <c r="L271" s="34">
        <f>IFERROR(('CALC | Main Engine'!N271+'CALC | Booster'!N271)*INDEX(MassUnitsTable[],MATCH($R$3,MassUnitsTable[Mass Units],0),2), "")</f>
        <v>1777.1580062500004</v>
      </c>
      <c r="M271" s="27">
        <f>IFERROR(('CALC | Main Engine'!O271+'CALC | Booster'!O271)*INDEX(MassUnitsTable[],MATCH($R$3,MassUnitsTable[Mass Units],0),2), "")</f>
        <v>0</v>
      </c>
      <c r="N271" s="27">
        <f>IFERROR(('CALC | Main Engine'!P271+'CALC | Booster'!P271)*INDEX(MassUnitsTable[],MATCH($R$3,MassUnitsTable[Mass Units],0),2), "")</f>
        <v>0</v>
      </c>
      <c r="O271" s="27">
        <f>IFERROR(('CALC | Main Engine'!Q271+'CALC | Booster'!Q271)*INDEX(MassUnitsTable[],MATCH($R$3,MassUnitsTable[Mass Units],0),2), "")</f>
        <v>0</v>
      </c>
      <c r="P271" s="27">
        <f>IFERROR(('CALC | Main Engine'!R271+'CALC | Booster'!R271)*INDEX(MassUnitsTable[],MATCH($R$3,MassUnitsTable[Mass Units],0),2), "")</f>
        <v>0</v>
      </c>
      <c r="Q271" s="27">
        <f>IFERROR(('CALC | Main Engine'!S271+'CALC | Booster'!S271)*INDEX(MassUnitsTable[],MATCH($R$3,MassUnitsTable[Mass Units],0),2), "")</f>
        <v>1.1046390638294097E-10</v>
      </c>
      <c r="R271" s="32">
        <f>IFERROR(('CALC | Main Engine'!T271+'CALC | Booster'!T271)*INDEX(MassUnitsTable[],MATCH($R$3,MassUnitsTable[Mass Units],0),2), "")</f>
        <v>0</v>
      </c>
      <c r="S271" s="10"/>
    </row>
    <row r="272" spans="1:19" x14ac:dyDescent="0.25">
      <c r="A272" s="10"/>
      <c r="B272" s="4" t="str">
        <f t="shared" si="25"/>
        <v>STS-124</v>
      </c>
      <c r="C272" s="5" t="str">
        <f t="shared" si="26"/>
        <v>Space Shuttle</v>
      </c>
      <c r="D272" s="5" t="str">
        <f t="shared" si="27"/>
        <v>Launch</v>
      </c>
      <c r="E272" s="5">
        <f t="shared" si="28"/>
        <v>1</v>
      </c>
      <c r="F272" s="5">
        <f>'CALC | Main Engine'!$B272</f>
        <v>265</v>
      </c>
      <c r="G272" s="27">
        <f>'CALC | Main Engine'!$C272</f>
        <v>338185.5</v>
      </c>
      <c r="H272" s="6">
        <f>'CALC | Main Engine'!$E272</f>
        <v>1</v>
      </c>
      <c r="I272" s="34">
        <f>IFERROR('CALC | Main Engine'!$F272*INDEX(MassUnitsTable[],MATCH($R$3,MassUnitsTable[Mass Units],0),2), "")</f>
        <v>1397.4</v>
      </c>
      <c r="J272" s="27">
        <f>IFERROR('CALC | Booster'!$F272*INDEX(MassUnitsTable[],MATCH($R$3,MassUnitsTable[Mass Units],0),2), "")</f>
        <v>0</v>
      </c>
      <c r="K272" s="32">
        <f t="shared" si="29"/>
        <v>1397.4</v>
      </c>
      <c r="L272" s="34">
        <f>IFERROR(('CALC | Main Engine'!N272+'CALC | Booster'!N272)*INDEX(MassUnitsTable[],MATCH($R$3,MassUnitsTable[Mass Units],0),2), "")</f>
        <v>1777.1580062500004</v>
      </c>
      <c r="M272" s="27">
        <f>IFERROR(('CALC | Main Engine'!O272+'CALC | Booster'!O272)*INDEX(MassUnitsTable[],MATCH($R$3,MassUnitsTable[Mass Units],0),2), "")</f>
        <v>0</v>
      </c>
      <c r="N272" s="27">
        <f>IFERROR(('CALC | Main Engine'!P272+'CALC | Booster'!P272)*INDEX(MassUnitsTable[],MATCH($R$3,MassUnitsTable[Mass Units],0),2), "")</f>
        <v>0</v>
      </c>
      <c r="O272" s="27">
        <f>IFERROR(('CALC | Main Engine'!Q272+'CALC | Booster'!Q272)*INDEX(MassUnitsTable[],MATCH($R$3,MassUnitsTable[Mass Units],0),2), "")</f>
        <v>0</v>
      </c>
      <c r="P272" s="27">
        <f>IFERROR(('CALC | Main Engine'!R272+'CALC | Booster'!R272)*INDEX(MassUnitsTable[],MATCH($R$3,MassUnitsTable[Mass Units],0),2), "")</f>
        <v>0</v>
      </c>
      <c r="Q272" s="27">
        <f>IFERROR(('CALC | Main Engine'!S272+'CALC | Booster'!S272)*INDEX(MassUnitsTable[],MATCH($R$3,MassUnitsTable[Mass Units],0),2), "")</f>
        <v>1.0580709107074798E-10</v>
      </c>
      <c r="R272" s="32">
        <f>IFERROR(('CALC | Main Engine'!T272+'CALC | Booster'!T272)*INDEX(MassUnitsTable[],MATCH($R$3,MassUnitsTable[Mass Units],0),2), "")</f>
        <v>0</v>
      </c>
      <c r="S272" s="10"/>
    </row>
    <row r="273" spans="1:19" x14ac:dyDescent="0.25">
      <c r="A273" s="10"/>
      <c r="B273" s="4" t="str">
        <f t="shared" si="25"/>
        <v>STS-124</v>
      </c>
      <c r="C273" s="5" t="str">
        <f t="shared" si="26"/>
        <v>Space Shuttle</v>
      </c>
      <c r="D273" s="5" t="str">
        <f t="shared" si="27"/>
        <v>Launch</v>
      </c>
      <c r="E273" s="5">
        <f t="shared" si="28"/>
        <v>1</v>
      </c>
      <c r="F273" s="5">
        <f>'CALC | Main Engine'!$B273</f>
        <v>266</v>
      </c>
      <c r="G273" s="27">
        <f>'CALC | Main Engine'!$C273</f>
        <v>338720</v>
      </c>
      <c r="H273" s="6">
        <f>'CALC | Main Engine'!$E273</f>
        <v>1</v>
      </c>
      <c r="I273" s="34">
        <f>IFERROR('CALC | Main Engine'!$F273*INDEX(MassUnitsTable[],MATCH($R$3,MassUnitsTable[Mass Units],0),2), "")</f>
        <v>1397.4</v>
      </c>
      <c r="J273" s="27">
        <f>IFERROR('CALC | Booster'!$F273*INDEX(MassUnitsTable[],MATCH($R$3,MassUnitsTable[Mass Units],0),2), "")</f>
        <v>0</v>
      </c>
      <c r="K273" s="32">
        <f t="shared" si="29"/>
        <v>1397.4</v>
      </c>
      <c r="L273" s="34">
        <f>IFERROR(('CALC | Main Engine'!N273+'CALC | Booster'!N273)*INDEX(MassUnitsTable[],MATCH($R$3,MassUnitsTable[Mass Units],0),2), "")</f>
        <v>1777.1580062500004</v>
      </c>
      <c r="M273" s="27">
        <f>IFERROR(('CALC | Main Engine'!O273+'CALC | Booster'!O273)*INDEX(MassUnitsTable[],MATCH($R$3,MassUnitsTable[Mass Units],0),2), "")</f>
        <v>0</v>
      </c>
      <c r="N273" s="27">
        <f>IFERROR(('CALC | Main Engine'!P273+'CALC | Booster'!P273)*INDEX(MassUnitsTable[],MATCH($R$3,MassUnitsTable[Mass Units],0),2), "")</f>
        <v>0</v>
      </c>
      <c r="O273" s="27">
        <f>IFERROR(('CALC | Main Engine'!Q273+'CALC | Booster'!Q273)*INDEX(MassUnitsTable[],MATCH($R$3,MassUnitsTable[Mass Units],0),2), "")</f>
        <v>0</v>
      </c>
      <c r="P273" s="27">
        <f>IFERROR(('CALC | Main Engine'!R273+'CALC | Booster'!R273)*INDEX(MassUnitsTable[],MATCH($R$3,MassUnitsTable[Mass Units],0),2), "")</f>
        <v>0</v>
      </c>
      <c r="Q273" s="27">
        <f>IFERROR(('CALC | Main Engine'!S273+'CALC | Booster'!S273)*INDEX(MassUnitsTable[],MATCH($R$3,MassUnitsTable[Mass Units],0),2), "")</f>
        <v>1.0141890204969343E-10</v>
      </c>
      <c r="R273" s="32">
        <f>IFERROR(('CALC | Main Engine'!T273+'CALC | Booster'!T273)*INDEX(MassUnitsTable[],MATCH($R$3,MassUnitsTable[Mass Units],0),2), "")</f>
        <v>0</v>
      </c>
      <c r="S273" s="10"/>
    </row>
    <row r="274" spans="1:19" x14ac:dyDescent="0.25">
      <c r="A274" s="10"/>
      <c r="B274" s="4" t="str">
        <f t="shared" si="25"/>
        <v>STS-124</v>
      </c>
      <c r="C274" s="5" t="str">
        <f t="shared" si="26"/>
        <v>Space Shuttle</v>
      </c>
      <c r="D274" s="5" t="str">
        <f t="shared" si="27"/>
        <v>Launch</v>
      </c>
      <c r="E274" s="5">
        <f t="shared" si="28"/>
        <v>1</v>
      </c>
      <c r="F274" s="5">
        <f>'CALC | Main Engine'!$B274</f>
        <v>267</v>
      </c>
      <c r="G274" s="27">
        <f>'CALC | Main Engine'!$C274</f>
        <v>339374.25</v>
      </c>
      <c r="H274" s="6">
        <f>'CALC | Main Engine'!$E274</f>
        <v>1</v>
      </c>
      <c r="I274" s="34">
        <f>IFERROR('CALC | Main Engine'!$F274*INDEX(MassUnitsTable[],MATCH($R$3,MassUnitsTable[Mass Units],0),2), "")</f>
        <v>1397.4</v>
      </c>
      <c r="J274" s="27">
        <f>IFERROR('CALC | Booster'!$F274*INDEX(MassUnitsTable[],MATCH($R$3,MassUnitsTable[Mass Units],0),2), "")</f>
        <v>0</v>
      </c>
      <c r="K274" s="32">
        <f t="shared" si="29"/>
        <v>1397.4</v>
      </c>
      <c r="L274" s="34">
        <f>IFERROR(('CALC | Main Engine'!N274+'CALC | Booster'!N274)*INDEX(MassUnitsTable[],MATCH($R$3,MassUnitsTable[Mass Units],0),2), "")</f>
        <v>1777.1580062500004</v>
      </c>
      <c r="M274" s="27">
        <f>IFERROR(('CALC | Main Engine'!O274+'CALC | Booster'!O274)*INDEX(MassUnitsTable[],MATCH($R$3,MassUnitsTable[Mass Units],0),2), "")</f>
        <v>0</v>
      </c>
      <c r="N274" s="27">
        <f>IFERROR(('CALC | Main Engine'!P274+'CALC | Booster'!P274)*INDEX(MassUnitsTable[],MATCH($R$3,MassUnitsTable[Mass Units],0),2), "")</f>
        <v>0</v>
      </c>
      <c r="O274" s="27">
        <f>IFERROR(('CALC | Main Engine'!Q274+'CALC | Booster'!Q274)*INDEX(MassUnitsTable[],MATCH($R$3,MassUnitsTable[Mass Units],0),2), "")</f>
        <v>0</v>
      </c>
      <c r="P274" s="27">
        <f>IFERROR(('CALC | Main Engine'!R274+'CALC | Booster'!R274)*INDEX(MassUnitsTable[],MATCH($R$3,MassUnitsTable[Mass Units],0),2), "")</f>
        <v>0</v>
      </c>
      <c r="Q274" s="27">
        <f>IFERROR(('CALC | Main Engine'!S274+'CALC | Booster'!S274)*INDEX(MassUnitsTable[],MATCH($R$3,MassUnitsTable[Mass Units],0),2), "")</f>
        <v>9.6294526629874991E-11</v>
      </c>
      <c r="R274" s="32">
        <f>IFERROR(('CALC | Main Engine'!T274+'CALC | Booster'!T274)*INDEX(MassUnitsTable[],MATCH($R$3,MassUnitsTable[Mass Units],0),2), "")</f>
        <v>0</v>
      </c>
      <c r="S274" s="10"/>
    </row>
    <row r="275" spans="1:19" x14ac:dyDescent="0.25">
      <c r="A275" s="10"/>
      <c r="B275" s="4" t="str">
        <f t="shared" si="25"/>
        <v>STS-124</v>
      </c>
      <c r="C275" s="5" t="str">
        <f t="shared" si="26"/>
        <v>Space Shuttle</v>
      </c>
      <c r="D275" s="5" t="str">
        <f t="shared" si="27"/>
        <v>Launch</v>
      </c>
      <c r="E275" s="5">
        <f t="shared" si="28"/>
        <v>1</v>
      </c>
      <c r="F275" s="5">
        <f>'CALC | Main Engine'!$B275</f>
        <v>268</v>
      </c>
      <c r="G275" s="27">
        <f>'CALC | Main Engine'!$C275</f>
        <v>340144.25</v>
      </c>
      <c r="H275" s="6">
        <f>'CALC | Main Engine'!$E275</f>
        <v>1</v>
      </c>
      <c r="I275" s="34">
        <f>IFERROR('CALC | Main Engine'!$F275*INDEX(MassUnitsTable[],MATCH($R$3,MassUnitsTable[Mass Units],0),2), "")</f>
        <v>1397.4</v>
      </c>
      <c r="J275" s="27">
        <f>IFERROR('CALC | Booster'!$F275*INDEX(MassUnitsTable[],MATCH($R$3,MassUnitsTable[Mass Units],0),2), "")</f>
        <v>0</v>
      </c>
      <c r="K275" s="32">
        <f t="shared" si="29"/>
        <v>1397.4</v>
      </c>
      <c r="L275" s="34">
        <f>IFERROR(('CALC | Main Engine'!N275+'CALC | Booster'!N275)*INDEX(MassUnitsTable[],MATCH($R$3,MassUnitsTable[Mass Units],0),2), "")</f>
        <v>1777.1580062500004</v>
      </c>
      <c r="M275" s="27">
        <f>IFERROR(('CALC | Main Engine'!O275+'CALC | Booster'!O275)*INDEX(MassUnitsTable[],MATCH($R$3,MassUnitsTable[Mass Units],0),2), "")</f>
        <v>0</v>
      </c>
      <c r="N275" s="27">
        <f>IFERROR(('CALC | Main Engine'!P275+'CALC | Booster'!P275)*INDEX(MassUnitsTable[],MATCH($R$3,MassUnitsTable[Mass Units],0),2), "")</f>
        <v>0</v>
      </c>
      <c r="O275" s="27">
        <f>IFERROR(('CALC | Main Engine'!Q275+'CALC | Booster'!Q275)*INDEX(MassUnitsTable[],MATCH($R$3,MassUnitsTable[Mass Units],0),2), "")</f>
        <v>0</v>
      </c>
      <c r="P275" s="27">
        <f>IFERROR(('CALC | Main Engine'!R275+'CALC | Booster'!R275)*INDEX(MassUnitsTable[],MATCH($R$3,MassUnitsTable[Mass Units],0),2), "")</f>
        <v>0</v>
      </c>
      <c r="Q275" s="27">
        <f>IFERROR(('CALC | Main Engine'!S275+'CALC | Booster'!S275)*INDEX(MassUnitsTable[],MATCH($R$3,MassUnitsTable[Mass Units],0),2), "")</f>
        <v>9.0594229641663064E-11</v>
      </c>
      <c r="R275" s="32">
        <f>IFERROR(('CALC | Main Engine'!T275+'CALC | Booster'!T275)*INDEX(MassUnitsTable[],MATCH($R$3,MassUnitsTable[Mass Units],0),2), "")</f>
        <v>0</v>
      </c>
      <c r="S275" s="10"/>
    </row>
    <row r="276" spans="1:19" x14ac:dyDescent="0.25">
      <c r="A276" s="10"/>
      <c r="B276" s="4" t="str">
        <f t="shared" si="25"/>
        <v>STS-124</v>
      </c>
      <c r="C276" s="5" t="str">
        <f t="shared" si="26"/>
        <v>Space Shuttle</v>
      </c>
      <c r="D276" s="5" t="str">
        <f t="shared" si="27"/>
        <v>Launch</v>
      </c>
      <c r="E276" s="5">
        <f t="shared" si="28"/>
        <v>1</v>
      </c>
      <c r="F276" s="5">
        <f>'CALC | Main Engine'!$B276</f>
        <v>269</v>
      </c>
      <c r="G276" s="27">
        <f>'CALC | Main Engine'!$C276</f>
        <v>340773</v>
      </c>
      <c r="H276" s="6">
        <f>'CALC | Main Engine'!$E276</f>
        <v>1</v>
      </c>
      <c r="I276" s="34">
        <f>IFERROR('CALC | Main Engine'!$F276*INDEX(MassUnitsTable[],MATCH($R$3,MassUnitsTable[Mass Units],0),2), "")</f>
        <v>1397.4</v>
      </c>
      <c r="J276" s="27">
        <f>IFERROR('CALC | Booster'!$F276*INDEX(MassUnitsTable[],MATCH($R$3,MassUnitsTable[Mass Units],0),2), "")</f>
        <v>0</v>
      </c>
      <c r="K276" s="32">
        <f t="shared" si="29"/>
        <v>1397.4</v>
      </c>
      <c r="L276" s="34">
        <f>IFERROR(('CALC | Main Engine'!N276+'CALC | Booster'!N276)*INDEX(MassUnitsTable[],MATCH($R$3,MassUnitsTable[Mass Units],0),2), "")</f>
        <v>1777.1580062500004</v>
      </c>
      <c r="M276" s="27">
        <f>IFERROR(('CALC | Main Engine'!O276+'CALC | Booster'!O276)*INDEX(MassUnitsTable[],MATCH($R$3,MassUnitsTable[Mass Units],0),2), "")</f>
        <v>0</v>
      </c>
      <c r="N276" s="27">
        <f>IFERROR(('CALC | Main Engine'!P276+'CALC | Booster'!P276)*INDEX(MassUnitsTable[],MATCH($R$3,MassUnitsTable[Mass Units],0),2), "")</f>
        <v>0</v>
      </c>
      <c r="O276" s="27">
        <f>IFERROR(('CALC | Main Engine'!Q276+'CALC | Booster'!Q276)*INDEX(MassUnitsTable[],MATCH($R$3,MassUnitsTable[Mass Units],0),2), "")</f>
        <v>0</v>
      </c>
      <c r="P276" s="27">
        <f>IFERROR(('CALC | Main Engine'!R276+'CALC | Booster'!R276)*INDEX(MassUnitsTable[],MATCH($R$3,MassUnitsTable[Mass Units],0),2), "")</f>
        <v>0</v>
      </c>
      <c r="Q276" s="27">
        <f>IFERROR(('CALC | Main Engine'!S276+'CALC | Booster'!S276)*INDEX(MassUnitsTable[],MATCH($R$3,MassUnitsTable[Mass Units],0),2), "")</f>
        <v>8.6190791130602732E-11</v>
      </c>
      <c r="R276" s="32">
        <f>IFERROR(('CALC | Main Engine'!T276+'CALC | Booster'!T276)*INDEX(MassUnitsTable[],MATCH($R$3,MassUnitsTable[Mass Units],0),2), "")</f>
        <v>0</v>
      </c>
      <c r="S276" s="10"/>
    </row>
    <row r="277" spans="1:19" x14ac:dyDescent="0.25">
      <c r="A277" s="10"/>
      <c r="B277" s="4" t="str">
        <f t="shared" si="25"/>
        <v>STS-124</v>
      </c>
      <c r="C277" s="5" t="str">
        <f t="shared" si="26"/>
        <v>Space Shuttle</v>
      </c>
      <c r="D277" s="5" t="str">
        <f t="shared" si="27"/>
        <v>Launch</v>
      </c>
      <c r="E277" s="5">
        <f t="shared" si="28"/>
        <v>1</v>
      </c>
      <c r="F277" s="5">
        <f>'CALC | Main Engine'!$B277</f>
        <v>270</v>
      </c>
      <c r="G277" s="27">
        <f>'CALC | Main Engine'!$C277</f>
        <v>341265</v>
      </c>
      <c r="H277" s="6">
        <f>'CALC | Main Engine'!$E277</f>
        <v>1</v>
      </c>
      <c r="I277" s="34">
        <f>IFERROR('CALC | Main Engine'!$F277*INDEX(MassUnitsTable[],MATCH($R$3,MassUnitsTable[Mass Units],0),2), "")</f>
        <v>1397.4</v>
      </c>
      <c r="J277" s="27">
        <f>IFERROR('CALC | Booster'!$F277*INDEX(MassUnitsTable[],MATCH($R$3,MassUnitsTable[Mass Units],0),2), "")</f>
        <v>0</v>
      </c>
      <c r="K277" s="32">
        <f t="shared" si="29"/>
        <v>1397.4</v>
      </c>
      <c r="L277" s="34">
        <f>IFERROR(('CALC | Main Engine'!N277+'CALC | Booster'!N277)*INDEX(MassUnitsTable[],MATCH($R$3,MassUnitsTable[Mass Units],0),2), "")</f>
        <v>1777.1580062500004</v>
      </c>
      <c r="M277" s="27">
        <f>IFERROR(('CALC | Main Engine'!O277+'CALC | Booster'!O277)*INDEX(MassUnitsTable[],MATCH($R$3,MassUnitsTable[Mass Units],0),2), "")</f>
        <v>0</v>
      </c>
      <c r="N277" s="27">
        <f>IFERROR(('CALC | Main Engine'!P277+'CALC | Booster'!P277)*INDEX(MassUnitsTable[],MATCH($R$3,MassUnitsTable[Mass Units],0),2), "")</f>
        <v>0</v>
      </c>
      <c r="O277" s="27">
        <f>IFERROR(('CALC | Main Engine'!Q277+'CALC | Booster'!Q277)*INDEX(MassUnitsTable[],MATCH($R$3,MassUnitsTable[Mass Units],0),2), "")</f>
        <v>0</v>
      </c>
      <c r="P277" s="27">
        <f>IFERROR(('CALC | Main Engine'!R277+'CALC | Booster'!R277)*INDEX(MassUnitsTable[],MATCH($R$3,MassUnitsTable[Mass Units],0),2), "")</f>
        <v>0</v>
      </c>
      <c r="Q277" s="27">
        <f>IFERROR(('CALC | Main Engine'!S277+'CALC | Booster'!S277)*INDEX(MassUnitsTable[],MATCH($R$3,MassUnitsTable[Mass Units],0),2), "")</f>
        <v>8.2894882110115083E-11</v>
      </c>
      <c r="R277" s="32">
        <f>IFERROR(('CALC | Main Engine'!T277+'CALC | Booster'!T277)*INDEX(MassUnitsTable[],MATCH($R$3,MassUnitsTable[Mass Units],0),2), "")</f>
        <v>0</v>
      </c>
      <c r="S277" s="10"/>
    </row>
    <row r="278" spans="1:19" x14ac:dyDescent="0.25">
      <c r="A278" s="10"/>
      <c r="B278" s="4" t="str">
        <f t="shared" si="25"/>
        <v>STS-124</v>
      </c>
      <c r="C278" s="5" t="str">
        <f t="shared" si="26"/>
        <v>Space Shuttle</v>
      </c>
      <c r="D278" s="5" t="str">
        <f t="shared" si="27"/>
        <v>Launch</v>
      </c>
      <c r="E278" s="5">
        <f t="shared" si="28"/>
        <v>1</v>
      </c>
      <c r="F278" s="5">
        <f>'CALC | Main Engine'!$B278</f>
        <v>271</v>
      </c>
      <c r="G278" s="27">
        <f>'CALC | Main Engine'!$C278</f>
        <v>341748.5</v>
      </c>
      <c r="H278" s="6">
        <f>'CALC | Main Engine'!$E278</f>
        <v>1</v>
      </c>
      <c r="I278" s="34">
        <f>IFERROR('CALC | Main Engine'!$F278*INDEX(MassUnitsTable[],MATCH($R$3,MassUnitsTable[Mass Units],0),2), "")</f>
        <v>1397.4</v>
      </c>
      <c r="J278" s="27">
        <f>IFERROR('CALC | Booster'!$F278*INDEX(MassUnitsTable[],MATCH($R$3,MassUnitsTable[Mass Units],0),2), "")</f>
        <v>0</v>
      </c>
      <c r="K278" s="32">
        <f t="shared" si="29"/>
        <v>1397.4</v>
      </c>
      <c r="L278" s="34">
        <f>IFERROR(('CALC | Main Engine'!N278+'CALC | Booster'!N278)*INDEX(MassUnitsTable[],MATCH($R$3,MassUnitsTable[Mass Units],0),2), "")</f>
        <v>1777.1580062500004</v>
      </c>
      <c r="M278" s="27">
        <f>IFERROR(('CALC | Main Engine'!O278+'CALC | Booster'!O278)*INDEX(MassUnitsTable[],MATCH($R$3,MassUnitsTable[Mass Units],0),2), "")</f>
        <v>0</v>
      </c>
      <c r="N278" s="27">
        <f>IFERROR(('CALC | Main Engine'!P278+'CALC | Booster'!P278)*INDEX(MassUnitsTable[],MATCH($R$3,MassUnitsTable[Mass Units],0),2), "")</f>
        <v>0</v>
      </c>
      <c r="O278" s="27">
        <f>IFERROR(('CALC | Main Engine'!Q278+'CALC | Booster'!Q278)*INDEX(MassUnitsTable[],MATCH($R$3,MassUnitsTable[Mass Units],0),2), "")</f>
        <v>0</v>
      </c>
      <c r="P278" s="27">
        <f>IFERROR(('CALC | Main Engine'!R278+'CALC | Booster'!R278)*INDEX(MassUnitsTable[],MATCH($R$3,MassUnitsTable[Mass Units],0),2), "")</f>
        <v>0</v>
      </c>
      <c r="Q278" s="27">
        <f>IFERROR(('CALC | Main Engine'!S278+'CALC | Booster'!S278)*INDEX(MassUnitsTable[],MATCH($R$3,MassUnitsTable[Mass Units],0),2), "")</f>
        <v>7.977872911902911E-11</v>
      </c>
      <c r="R278" s="32">
        <f>IFERROR(('CALC | Main Engine'!T278+'CALC | Booster'!T278)*INDEX(MassUnitsTable[],MATCH($R$3,MassUnitsTable[Mass Units],0),2), "")</f>
        <v>0</v>
      </c>
      <c r="S278" s="10"/>
    </row>
    <row r="279" spans="1:19" x14ac:dyDescent="0.25">
      <c r="A279" s="10"/>
      <c r="B279" s="4" t="str">
        <f t="shared" si="25"/>
        <v>STS-124</v>
      </c>
      <c r="C279" s="5" t="str">
        <f t="shared" si="26"/>
        <v>Space Shuttle</v>
      </c>
      <c r="D279" s="5" t="str">
        <f t="shared" si="27"/>
        <v>Launch</v>
      </c>
      <c r="E279" s="5">
        <f t="shared" si="28"/>
        <v>1</v>
      </c>
      <c r="F279" s="5">
        <f>'CALC | Main Engine'!$B279</f>
        <v>272</v>
      </c>
      <c r="G279" s="27">
        <f>'CALC | Main Engine'!$C279</f>
        <v>342223</v>
      </c>
      <c r="H279" s="6">
        <f>'CALC | Main Engine'!$E279</f>
        <v>1</v>
      </c>
      <c r="I279" s="34">
        <f>IFERROR('CALC | Main Engine'!$F279*INDEX(MassUnitsTable[],MATCH($R$3,MassUnitsTable[Mass Units],0),2), "")</f>
        <v>1397.4</v>
      </c>
      <c r="J279" s="27">
        <f>IFERROR('CALC | Booster'!$F279*INDEX(MassUnitsTable[],MATCH($R$3,MassUnitsTable[Mass Units],0),2), "")</f>
        <v>0</v>
      </c>
      <c r="K279" s="32">
        <f t="shared" si="29"/>
        <v>1397.4</v>
      </c>
      <c r="L279" s="34">
        <f>IFERROR(('CALC | Main Engine'!N279+'CALC | Booster'!N279)*INDEX(MassUnitsTable[],MATCH($R$3,MassUnitsTable[Mass Units],0),2), "")</f>
        <v>1777.1580062500004</v>
      </c>
      <c r="M279" s="27">
        <f>IFERROR(('CALC | Main Engine'!O279+'CALC | Booster'!O279)*INDEX(MassUnitsTable[],MATCH($R$3,MassUnitsTable[Mass Units],0),2), "")</f>
        <v>0</v>
      </c>
      <c r="N279" s="27">
        <f>IFERROR(('CALC | Main Engine'!P279+'CALC | Booster'!P279)*INDEX(MassUnitsTable[],MATCH($R$3,MassUnitsTable[Mass Units],0),2), "")</f>
        <v>0</v>
      </c>
      <c r="O279" s="27">
        <f>IFERROR(('CALC | Main Engine'!Q279+'CALC | Booster'!Q279)*INDEX(MassUnitsTable[],MATCH($R$3,MassUnitsTable[Mass Units],0),2), "")</f>
        <v>0</v>
      </c>
      <c r="P279" s="27">
        <f>IFERROR(('CALC | Main Engine'!R279+'CALC | Booster'!R279)*INDEX(MassUnitsTable[],MATCH($R$3,MassUnitsTable[Mass Units],0),2), "")</f>
        <v>0</v>
      </c>
      <c r="Q279" s="27">
        <f>IFERROR(('CALC | Main Engine'!S279+'CALC | Booster'!S279)*INDEX(MassUnitsTable[],MATCH($R$3,MassUnitsTable[Mass Units],0),2), "")</f>
        <v>7.6834498655100103E-11</v>
      </c>
      <c r="R279" s="32">
        <f>IFERROR(('CALC | Main Engine'!T279+'CALC | Booster'!T279)*INDEX(MassUnitsTable[],MATCH($R$3,MassUnitsTable[Mass Units],0),2), "")</f>
        <v>0</v>
      </c>
      <c r="S279" s="10"/>
    </row>
    <row r="280" spans="1:19" x14ac:dyDescent="0.25">
      <c r="A280" s="10"/>
      <c r="B280" s="4" t="str">
        <f t="shared" si="25"/>
        <v>STS-124</v>
      </c>
      <c r="C280" s="5" t="str">
        <f t="shared" si="26"/>
        <v>Space Shuttle</v>
      </c>
      <c r="D280" s="5" t="str">
        <f t="shared" si="27"/>
        <v>Launch</v>
      </c>
      <c r="E280" s="5">
        <f t="shared" si="28"/>
        <v>1</v>
      </c>
      <c r="F280" s="5">
        <f>'CALC | Main Engine'!$B280</f>
        <v>273</v>
      </c>
      <c r="G280" s="27">
        <f>'CALC | Main Engine'!$C280</f>
        <v>342689</v>
      </c>
      <c r="H280" s="6">
        <f>'CALC | Main Engine'!$E280</f>
        <v>1</v>
      </c>
      <c r="I280" s="34">
        <f>IFERROR('CALC | Main Engine'!$F280*INDEX(MassUnitsTable[],MATCH($R$3,MassUnitsTable[Mass Units],0),2), "")</f>
        <v>1397.4</v>
      </c>
      <c r="J280" s="27">
        <f>IFERROR('CALC | Booster'!$F280*INDEX(MassUnitsTable[],MATCH($R$3,MassUnitsTable[Mass Units],0),2), "")</f>
        <v>0</v>
      </c>
      <c r="K280" s="32">
        <f t="shared" si="29"/>
        <v>1397.4</v>
      </c>
      <c r="L280" s="34">
        <f>IFERROR(('CALC | Main Engine'!N280+'CALC | Booster'!N280)*INDEX(MassUnitsTable[],MATCH($R$3,MassUnitsTable[Mass Units],0),2), "")</f>
        <v>1777.1580062500004</v>
      </c>
      <c r="M280" s="27">
        <f>IFERROR(('CALC | Main Engine'!O280+'CALC | Booster'!O280)*INDEX(MassUnitsTable[],MATCH($R$3,MassUnitsTable[Mass Units],0),2), "")</f>
        <v>0</v>
      </c>
      <c r="N280" s="27">
        <f>IFERROR(('CALC | Main Engine'!P280+'CALC | Booster'!P280)*INDEX(MassUnitsTable[],MATCH($R$3,MassUnitsTable[Mass Units],0),2), "")</f>
        <v>0</v>
      </c>
      <c r="O280" s="27">
        <f>IFERROR(('CALC | Main Engine'!Q280+'CALC | Booster'!Q280)*INDEX(MassUnitsTable[],MATCH($R$3,MassUnitsTable[Mass Units],0),2), "")</f>
        <v>0</v>
      </c>
      <c r="P280" s="27">
        <f>IFERROR(('CALC | Main Engine'!R280+'CALC | Booster'!R280)*INDEX(MassUnitsTable[],MATCH($R$3,MassUnitsTable[Mass Units],0),2), "")</f>
        <v>0</v>
      </c>
      <c r="Q280" s="27">
        <f>IFERROR(('CALC | Main Engine'!S280+'CALC | Booster'!S280)*INDEX(MassUnitsTable[],MATCH($R$3,MassUnitsTable[Mass Units],0),2), "")</f>
        <v>7.4048787946000581E-11</v>
      </c>
      <c r="R280" s="32">
        <f>IFERROR(('CALC | Main Engine'!T280+'CALC | Booster'!T280)*INDEX(MassUnitsTable[],MATCH($R$3,MassUnitsTable[Mass Units],0),2), "")</f>
        <v>0</v>
      </c>
      <c r="S280" s="10"/>
    </row>
    <row r="281" spans="1:19" x14ac:dyDescent="0.25">
      <c r="A281" s="10"/>
      <c r="B281" s="4" t="str">
        <f t="shared" si="25"/>
        <v>STS-124</v>
      </c>
      <c r="C281" s="5" t="str">
        <f t="shared" si="26"/>
        <v>Space Shuttle</v>
      </c>
      <c r="D281" s="5" t="str">
        <f t="shared" si="27"/>
        <v>Launch</v>
      </c>
      <c r="E281" s="5">
        <f t="shared" si="28"/>
        <v>1</v>
      </c>
      <c r="F281" s="5">
        <f>'CALC | Main Engine'!$B281</f>
        <v>274</v>
      </c>
      <c r="G281" s="27">
        <f>'CALC | Main Engine'!$C281</f>
        <v>343147</v>
      </c>
      <c r="H281" s="6">
        <f>'CALC | Main Engine'!$E281</f>
        <v>1</v>
      </c>
      <c r="I281" s="34">
        <f>IFERROR('CALC | Main Engine'!$F281*INDEX(MassUnitsTable[],MATCH($R$3,MassUnitsTable[Mass Units],0),2), "")</f>
        <v>1397.4</v>
      </c>
      <c r="J281" s="27">
        <f>IFERROR('CALC | Booster'!$F281*INDEX(MassUnitsTable[],MATCH($R$3,MassUnitsTable[Mass Units],0),2), "")</f>
        <v>0</v>
      </c>
      <c r="K281" s="32">
        <f t="shared" si="29"/>
        <v>1397.4</v>
      </c>
      <c r="L281" s="34">
        <f>IFERROR(('CALC | Main Engine'!N281+'CALC | Booster'!N281)*INDEX(MassUnitsTable[],MATCH($R$3,MassUnitsTable[Mass Units],0),2), "")</f>
        <v>1777.1580062500004</v>
      </c>
      <c r="M281" s="27">
        <f>IFERROR(('CALC | Main Engine'!O281+'CALC | Booster'!O281)*INDEX(MassUnitsTable[],MATCH($R$3,MassUnitsTable[Mass Units],0),2), "")</f>
        <v>0</v>
      </c>
      <c r="N281" s="27">
        <f>IFERROR(('CALC | Main Engine'!P281+'CALC | Booster'!P281)*INDEX(MassUnitsTable[],MATCH($R$3,MassUnitsTable[Mass Units],0),2), "")</f>
        <v>0</v>
      </c>
      <c r="O281" s="27">
        <f>IFERROR(('CALC | Main Engine'!Q281+'CALC | Booster'!Q281)*INDEX(MassUnitsTable[],MATCH($R$3,MassUnitsTable[Mass Units],0),2), "")</f>
        <v>0</v>
      </c>
      <c r="P281" s="27">
        <f>IFERROR(('CALC | Main Engine'!R281+'CALC | Booster'!R281)*INDEX(MassUnitsTable[],MATCH($R$3,MassUnitsTable[Mass Units],0),2), "")</f>
        <v>0</v>
      </c>
      <c r="Q281" s="27">
        <f>IFERROR(('CALC | Main Engine'!S281+'CALC | Booster'!S281)*INDEX(MassUnitsTable[],MATCH($R$3,MassUnitsTable[Mass Units],0),2), "")</f>
        <v>7.1409333959909663E-11</v>
      </c>
      <c r="R281" s="32">
        <f>IFERROR(('CALC | Main Engine'!T281+'CALC | Booster'!T281)*INDEX(MassUnitsTable[],MATCH($R$3,MassUnitsTable[Mass Units],0),2), "")</f>
        <v>0</v>
      </c>
      <c r="S281" s="10"/>
    </row>
    <row r="282" spans="1:19" x14ac:dyDescent="0.25">
      <c r="A282" s="10"/>
      <c r="B282" s="4" t="str">
        <f t="shared" si="25"/>
        <v>STS-124</v>
      </c>
      <c r="C282" s="5" t="str">
        <f t="shared" si="26"/>
        <v>Space Shuttle</v>
      </c>
      <c r="D282" s="5" t="str">
        <f t="shared" si="27"/>
        <v>Launch</v>
      </c>
      <c r="E282" s="5">
        <f t="shared" si="28"/>
        <v>1</v>
      </c>
      <c r="F282" s="5">
        <f>'CALC | Main Engine'!$B282</f>
        <v>275</v>
      </c>
      <c r="G282" s="27">
        <f>'CALC | Main Engine'!$C282</f>
        <v>343596.5</v>
      </c>
      <c r="H282" s="6">
        <f>'CALC | Main Engine'!$E282</f>
        <v>1</v>
      </c>
      <c r="I282" s="34">
        <f>IFERROR('CALC | Main Engine'!$F282*INDEX(MassUnitsTable[],MATCH($R$3,MassUnitsTable[Mass Units],0),2), "")</f>
        <v>1397.4</v>
      </c>
      <c r="J282" s="27">
        <f>IFERROR('CALC | Booster'!$F282*INDEX(MassUnitsTable[],MATCH($R$3,MassUnitsTable[Mass Units],0),2), "")</f>
        <v>0</v>
      </c>
      <c r="K282" s="32">
        <f t="shared" si="29"/>
        <v>1397.4</v>
      </c>
      <c r="L282" s="34">
        <f>IFERROR(('CALC | Main Engine'!N282+'CALC | Booster'!N282)*INDEX(MassUnitsTable[],MATCH($R$3,MassUnitsTable[Mass Units],0),2), "")</f>
        <v>1777.1580062500004</v>
      </c>
      <c r="M282" s="27">
        <f>IFERROR(('CALC | Main Engine'!O282+'CALC | Booster'!O282)*INDEX(MassUnitsTable[],MATCH($R$3,MassUnitsTable[Mass Units],0),2), "")</f>
        <v>0</v>
      </c>
      <c r="N282" s="27">
        <f>IFERROR(('CALC | Main Engine'!P282+'CALC | Booster'!P282)*INDEX(MassUnitsTable[],MATCH($R$3,MassUnitsTable[Mass Units],0),2), "")</f>
        <v>0</v>
      </c>
      <c r="O282" s="27">
        <f>IFERROR(('CALC | Main Engine'!Q282+'CALC | Booster'!Q282)*INDEX(MassUnitsTable[],MATCH($R$3,MassUnitsTable[Mass Units],0),2), "")</f>
        <v>0</v>
      </c>
      <c r="P282" s="27">
        <f>IFERROR(('CALC | Main Engine'!R282+'CALC | Booster'!R282)*INDEX(MassUnitsTable[],MATCH($R$3,MassUnitsTable[Mass Units],0),2), "")</f>
        <v>0</v>
      </c>
      <c r="Q282" s="27">
        <f>IFERROR(('CALC | Main Engine'!S282+'CALC | Booster'!S282)*INDEX(MassUnitsTable[],MATCH($R$3,MassUnitsTable[Mass Units],0),2), "")</f>
        <v>6.8910365717512576E-11</v>
      </c>
      <c r="R282" s="32">
        <f>IFERROR(('CALC | Main Engine'!T282+'CALC | Booster'!T282)*INDEX(MassUnitsTable[],MATCH($R$3,MassUnitsTable[Mass Units],0),2), "")</f>
        <v>0</v>
      </c>
      <c r="S282" s="10"/>
    </row>
    <row r="283" spans="1:19" x14ac:dyDescent="0.25">
      <c r="A283" s="10"/>
      <c r="B283" s="4" t="str">
        <f t="shared" si="25"/>
        <v>STS-124</v>
      </c>
      <c r="C283" s="5" t="str">
        <f t="shared" si="26"/>
        <v>Space Shuttle</v>
      </c>
      <c r="D283" s="5" t="str">
        <f t="shared" si="27"/>
        <v>Launch</v>
      </c>
      <c r="E283" s="5">
        <f t="shared" si="28"/>
        <v>1</v>
      </c>
      <c r="F283" s="5">
        <f>'CALC | Main Engine'!$B283</f>
        <v>276</v>
      </c>
      <c r="G283" s="27">
        <f>'CALC | Main Engine'!$C283</f>
        <v>344037.5</v>
      </c>
      <c r="H283" s="6">
        <f>'CALC | Main Engine'!$E283</f>
        <v>1</v>
      </c>
      <c r="I283" s="34">
        <f>IFERROR('CALC | Main Engine'!$F283*INDEX(MassUnitsTable[],MATCH($R$3,MassUnitsTable[Mass Units],0),2), "")</f>
        <v>1397.4</v>
      </c>
      <c r="J283" s="27">
        <f>IFERROR('CALC | Booster'!$F283*INDEX(MassUnitsTable[],MATCH($R$3,MassUnitsTable[Mass Units],0),2), "")</f>
        <v>0</v>
      </c>
      <c r="K283" s="32">
        <f t="shared" si="29"/>
        <v>1397.4</v>
      </c>
      <c r="L283" s="34">
        <f>IFERROR(('CALC | Main Engine'!N283+'CALC | Booster'!N283)*INDEX(MassUnitsTable[],MATCH($R$3,MassUnitsTable[Mass Units],0),2), "")</f>
        <v>1777.1580062500004</v>
      </c>
      <c r="M283" s="27">
        <f>IFERROR(('CALC | Main Engine'!O283+'CALC | Booster'!O283)*INDEX(MassUnitsTable[],MATCH($R$3,MassUnitsTable[Mass Units],0),2), "")</f>
        <v>0</v>
      </c>
      <c r="N283" s="27">
        <f>IFERROR(('CALC | Main Engine'!P283+'CALC | Booster'!P283)*INDEX(MassUnitsTable[],MATCH($R$3,MassUnitsTable[Mass Units],0),2), "")</f>
        <v>0</v>
      </c>
      <c r="O283" s="27">
        <f>IFERROR(('CALC | Main Engine'!Q283+'CALC | Booster'!Q283)*INDEX(MassUnitsTable[],MATCH($R$3,MassUnitsTable[Mass Units],0),2), "")</f>
        <v>0</v>
      </c>
      <c r="P283" s="27">
        <f>IFERROR(('CALC | Main Engine'!R283+'CALC | Booster'!R283)*INDEX(MassUnitsTable[],MATCH($R$3,MassUnitsTable[Mass Units],0),2), "")</f>
        <v>0</v>
      </c>
      <c r="Q283" s="27">
        <f>IFERROR(('CALC | Main Engine'!S283+'CALC | Booster'!S283)*INDEX(MassUnitsTable[],MATCH($R$3,MassUnitsTable[Mass Units],0),2), "")</f>
        <v>6.6543658066576164E-11</v>
      </c>
      <c r="R283" s="32">
        <f>IFERROR(('CALC | Main Engine'!T283+'CALC | Booster'!T283)*INDEX(MassUnitsTable[],MATCH($R$3,MassUnitsTable[Mass Units],0),2), "")</f>
        <v>0</v>
      </c>
      <c r="S283" s="10"/>
    </row>
    <row r="284" spans="1:19" x14ac:dyDescent="0.25">
      <c r="A284" s="10"/>
      <c r="B284" s="4" t="str">
        <f t="shared" si="25"/>
        <v>STS-124</v>
      </c>
      <c r="C284" s="5" t="str">
        <f t="shared" si="26"/>
        <v>Space Shuttle</v>
      </c>
      <c r="D284" s="5" t="str">
        <f t="shared" si="27"/>
        <v>Launch</v>
      </c>
      <c r="E284" s="5">
        <f t="shared" si="28"/>
        <v>1</v>
      </c>
      <c r="F284" s="5">
        <f>'CALC | Main Engine'!$B284</f>
        <v>277</v>
      </c>
      <c r="G284" s="27">
        <f>'CALC | Main Engine'!$C284</f>
        <v>344470.5</v>
      </c>
      <c r="H284" s="6">
        <f>'CALC | Main Engine'!$E284</f>
        <v>1</v>
      </c>
      <c r="I284" s="34">
        <f>IFERROR('CALC | Main Engine'!$F284*INDEX(MassUnitsTable[],MATCH($R$3,MassUnitsTable[Mass Units],0),2), "")</f>
        <v>1397.4</v>
      </c>
      <c r="J284" s="27">
        <f>IFERROR('CALC | Booster'!$F284*INDEX(MassUnitsTable[],MATCH($R$3,MassUnitsTable[Mass Units],0),2), "")</f>
        <v>0</v>
      </c>
      <c r="K284" s="32">
        <f t="shared" si="29"/>
        <v>1397.4</v>
      </c>
      <c r="L284" s="34">
        <f>IFERROR(('CALC | Main Engine'!N284+'CALC | Booster'!N284)*INDEX(MassUnitsTable[],MATCH($R$3,MassUnitsTable[Mass Units],0),2), "")</f>
        <v>1777.1580062500004</v>
      </c>
      <c r="M284" s="27">
        <f>IFERROR(('CALC | Main Engine'!O284+'CALC | Booster'!O284)*INDEX(MassUnitsTable[],MATCH($R$3,MassUnitsTable[Mass Units],0),2), "")</f>
        <v>0</v>
      </c>
      <c r="N284" s="27">
        <f>IFERROR(('CALC | Main Engine'!P284+'CALC | Booster'!P284)*INDEX(MassUnitsTable[],MATCH($R$3,MassUnitsTable[Mass Units],0),2), "")</f>
        <v>0</v>
      </c>
      <c r="O284" s="27">
        <f>IFERROR(('CALC | Main Engine'!Q284+'CALC | Booster'!Q284)*INDEX(MassUnitsTable[],MATCH($R$3,MassUnitsTable[Mass Units],0),2), "")</f>
        <v>0</v>
      </c>
      <c r="P284" s="27">
        <f>IFERROR(('CALC | Main Engine'!R284+'CALC | Booster'!R284)*INDEX(MassUnitsTable[],MATCH($R$3,MassUnitsTable[Mass Units],0),2), "")</f>
        <v>0</v>
      </c>
      <c r="Q284" s="27">
        <f>IFERROR(('CALC | Main Engine'!S284+'CALC | Booster'!S284)*INDEX(MassUnitsTable[],MATCH($R$3,MassUnitsTable[Mass Units],0),2), "")</f>
        <v>6.4298985951192786E-11</v>
      </c>
      <c r="R284" s="32">
        <f>IFERROR(('CALC | Main Engine'!T284+'CALC | Booster'!T284)*INDEX(MassUnitsTable[],MATCH($R$3,MassUnitsTable[Mass Units],0),2), "")</f>
        <v>0</v>
      </c>
      <c r="S284" s="10"/>
    </row>
    <row r="285" spans="1:19" x14ac:dyDescent="0.25">
      <c r="A285" s="10"/>
      <c r="B285" s="4" t="str">
        <f t="shared" si="25"/>
        <v>STS-124</v>
      </c>
      <c r="C285" s="5" t="str">
        <f t="shared" si="26"/>
        <v>Space Shuttle</v>
      </c>
      <c r="D285" s="5" t="str">
        <f t="shared" si="27"/>
        <v>Launch</v>
      </c>
      <c r="E285" s="5">
        <f t="shared" si="28"/>
        <v>1</v>
      </c>
      <c r="F285" s="5">
        <f>'CALC | Main Engine'!$B285</f>
        <v>278</v>
      </c>
      <c r="G285" s="27">
        <f>'CALC | Main Engine'!$C285</f>
        <v>344895.5</v>
      </c>
      <c r="H285" s="6">
        <f>'CALC | Main Engine'!$E285</f>
        <v>1</v>
      </c>
      <c r="I285" s="34">
        <f>IFERROR('CALC | Main Engine'!$F285*INDEX(MassUnitsTable[],MATCH($R$3,MassUnitsTable[Mass Units],0),2), "")</f>
        <v>1397.4</v>
      </c>
      <c r="J285" s="27">
        <f>IFERROR('CALC | Booster'!$F285*INDEX(MassUnitsTable[],MATCH($R$3,MassUnitsTable[Mass Units],0),2), "")</f>
        <v>0</v>
      </c>
      <c r="K285" s="32">
        <f t="shared" si="29"/>
        <v>1397.4</v>
      </c>
      <c r="L285" s="34">
        <f>IFERROR(('CALC | Main Engine'!N285+'CALC | Booster'!N285)*INDEX(MassUnitsTable[],MATCH($R$3,MassUnitsTable[Mass Units],0),2), "")</f>
        <v>1777.1580062500004</v>
      </c>
      <c r="M285" s="27">
        <f>IFERROR(('CALC | Main Engine'!O285+'CALC | Booster'!O285)*INDEX(MassUnitsTable[],MATCH($R$3,MassUnitsTable[Mass Units],0),2), "")</f>
        <v>0</v>
      </c>
      <c r="N285" s="27">
        <f>IFERROR(('CALC | Main Engine'!P285+'CALC | Booster'!P285)*INDEX(MassUnitsTable[],MATCH($R$3,MassUnitsTable[Mass Units],0),2), "")</f>
        <v>0</v>
      </c>
      <c r="O285" s="27">
        <f>IFERROR(('CALC | Main Engine'!Q285+'CALC | Booster'!Q285)*INDEX(MassUnitsTable[],MATCH($R$3,MassUnitsTable[Mass Units],0),2), "")</f>
        <v>0</v>
      </c>
      <c r="P285" s="27">
        <f>IFERROR(('CALC | Main Engine'!R285+'CALC | Booster'!R285)*INDEX(MassUnitsTable[],MATCH($R$3,MassUnitsTable[Mass Units],0),2), "")</f>
        <v>0</v>
      </c>
      <c r="Q285" s="27">
        <f>IFERROR(('CALC | Main Engine'!S285+'CALC | Booster'!S285)*INDEX(MassUnitsTable[],MATCH($R$3,MassUnitsTable[Mass Units],0),2), "")</f>
        <v>6.216943377376048E-11</v>
      </c>
      <c r="R285" s="32">
        <f>IFERROR(('CALC | Main Engine'!T285+'CALC | Booster'!T285)*INDEX(MassUnitsTable[],MATCH($R$3,MassUnitsTable[Mass Units],0),2), "")</f>
        <v>0</v>
      </c>
      <c r="S285" s="10"/>
    </row>
    <row r="286" spans="1:19" x14ac:dyDescent="0.25">
      <c r="A286" s="10"/>
      <c r="B286" s="4" t="str">
        <f t="shared" si="25"/>
        <v>STS-124</v>
      </c>
      <c r="C286" s="5" t="str">
        <f t="shared" si="26"/>
        <v>Space Shuttle</v>
      </c>
      <c r="D286" s="5" t="str">
        <f t="shared" si="27"/>
        <v>Launch</v>
      </c>
      <c r="E286" s="5">
        <f t="shared" si="28"/>
        <v>1</v>
      </c>
      <c r="F286" s="5">
        <f>'CALC | Main Engine'!$B286</f>
        <v>279</v>
      </c>
      <c r="G286" s="27">
        <f>'CALC | Main Engine'!$C286</f>
        <v>345312.5</v>
      </c>
      <c r="H286" s="6">
        <f>'CALC | Main Engine'!$E286</f>
        <v>1</v>
      </c>
      <c r="I286" s="34">
        <f>IFERROR('CALC | Main Engine'!$F286*INDEX(MassUnitsTable[],MATCH($R$3,MassUnitsTable[Mass Units],0),2), "")</f>
        <v>1397.4</v>
      </c>
      <c r="J286" s="27">
        <f>IFERROR('CALC | Booster'!$F286*INDEX(MassUnitsTable[],MATCH($R$3,MassUnitsTable[Mass Units],0),2), "")</f>
        <v>0</v>
      </c>
      <c r="K286" s="32">
        <f t="shared" si="29"/>
        <v>1397.4</v>
      </c>
      <c r="L286" s="34">
        <f>IFERROR(('CALC | Main Engine'!N286+'CALC | Booster'!N286)*INDEX(MassUnitsTable[],MATCH($R$3,MassUnitsTable[Mass Units],0),2), "")</f>
        <v>1777.1580062500004</v>
      </c>
      <c r="M286" s="27">
        <f>IFERROR(('CALC | Main Engine'!O286+'CALC | Booster'!O286)*INDEX(MassUnitsTable[],MATCH($R$3,MassUnitsTable[Mass Units],0),2), "")</f>
        <v>0</v>
      </c>
      <c r="N286" s="27">
        <f>IFERROR(('CALC | Main Engine'!P286+'CALC | Booster'!P286)*INDEX(MassUnitsTable[],MATCH($R$3,MassUnitsTable[Mass Units],0),2), "")</f>
        <v>0</v>
      </c>
      <c r="O286" s="27">
        <f>IFERROR(('CALC | Main Engine'!Q286+'CALC | Booster'!Q286)*INDEX(MassUnitsTable[],MATCH($R$3,MassUnitsTable[Mass Units],0),2), "")</f>
        <v>0</v>
      </c>
      <c r="P286" s="27">
        <f>IFERROR(('CALC | Main Engine'!R286+'CALC | Booster'!R286)*INDEX(MassUnitsTable[],MATCH($R$3,MassUnitsTable[Mass Units],0),2), "")</f>
        <v>0</v>
      </c>
      <c r="Q286" s="27">
        <f>IFERROR(('CALC | Main Engine'!S286+'CALC | Booster'!S286)*INDEX(MassUnitsTable[],MATCH($R$3,MassUnitsTable[Mass Units],0),2), "")</f>
        <v>6.014853248485189E-11</v>
      </c>
      <c r="R286" s="32">
        <f>IFERROR(('CALC | Main Engine'!T286+'CALC | Booster'!T286)*INDEX(MassUnitsTable[],MATCH($R$3,MassUnitsTable[Mass Units],0),2), "")</f>
        <v>0</v>
      </c>
      <c r="S286" s="10"/>
    </row>
    <row r="287" spans="1:19" x14ac:dyDescent="0.25">
      <c r="A287" s="10"/>
      <c r="B287" s="4" t="str">
        <f t="shared" si="25"/>
        <v>STS-124</v>
      </c>
      <c r="C287" s="5" t="str">
        <f t="shared" si="26"/>
        <v>Space Shuttle</v>
      </c>
      <c r="D287" s="5" t="str">
        <f t="shared" si="27"/>
        <v>Launch</v>
      </c>
      <c r="E287" s="5">
        <f t="shared" si="28"/>
        <v>1</v>
      </c>
      <c r="F287" s="5">
        <f>'CALC | Main Engine'!$B287</f>
        <v>280</v>
      </c>
      <c r="G287" s="27">
        <f>'CALC | Main Engine'!$C287</f>
        <v>345721.5</v>
      </c>
      <c r="H287" s="6">
        <f>'CALC | Main Engine'!$E287</f>
        <v>1</v>
      </c>
      <c r="I287" s="34">
        <f>IFERROR('CALC | Main Engine'!$F287*INDEX(MassUnitsTable[],MATCH($R$3,MassUnitsTable[Mass Units],0),2), "")</f>
        <v>1397.4</v>
      </c>
      <c r="J287" s="27">
        <f>IFERROR('CALC | Booster'!$F287*INDEX(MassUnitsTable[],MATCH($R$3,MassUnitsTable[Mass Units],0),2), "")</f>
        <v>0</v>
      </c>
      <c r="K287" s="32">
        <f t="shared" si="29"/>
        <v>1397.4</v>
      </c>
      <c r="L287" s="34">
        <f>IFERROR(('CALC | Main Engine'!N287+'CALC | Booster'!N287)*INDEX(MassUnitsTable[],MATCH($R$3,MassUnitsTable[Mass Units],0),2), "")</f>
        <v>1777.1580062500004</v>
      </c>
      <c r="M287" s="27">
        <f>IFERROR(('CALC | Main Engine'!O287+'CALC | Booster'!O287)*INDEX(MassUnitsTable[],MATCH($R$3,MassUnitsTable[Mass Units],0),2), "")</f>
        <v>0</v>
      </c>
      <c r="N287" s="27">
        <f>IFERROR(('CALC | Main Engine'!P287+'CALC | Booster'!P287)*INDEX(MassUnitsTable[],MATCH($R$3,MassUnitsTable[Mass Units],0),2), "")</f>
        <v>0</v>
      </c>
      <c r="O287" s="27">
        <f>IFERROR(('CALC | Main Engine'!Q287+'CALC | Booster'!Q287)*INDEX(MassUnitsTable[],MATCH($R$3,MassUnitsTable[Mass Units],0),2), "")</f>
        <v>0</v>
      </c>
      <c r="P287" s="27">
        <f>IFERROR(('CALC | Main Engine'!R287+'CALC | Booster'!R287)*INDEX(MassUnitsTable[],MATCH($R$3,MassUnitsTable[Mass Units],0),2), "")</f>
        <v>0</v>
      </c>
      <c r="Q287" s="27">
        <f>IFERROR(('CALC | Main Engine'!S287+'CALC | Booster'!S287)*INDEX(MassUnitsTable[],MATCH($R$3,MassUnitsTable[Mass Units],0),2), "")</f>
        <v>5.8230228651154011E-11</v>
      </c>
      <c r="R287" s="32">
        <f>IFERROR(('CALC | Main Engine'!T287+'CALC | Booster'!T287)*INDEX(MassUnitsTable[],MATCH($R$3,MassUnitsTable[Mass Units],0),2), "")</f>
        <v>0</v>
      </c>
      <c r="S287" s="10"/>
    </row>
    <row r="288" spans="1:19" x14ac:dyDescent="0.25">
      <c r="A288" s="10"/>
      <c r="B288" s="4" t="str">
        <f t="shared" si="25"/>
        <v>STS-124</v>
      </c>
      <c r="C288" s="5" t="str">
        <f t="shared" si="26"/>
        <v>Space Shuttle</v>
      </c>
      <c r="D288" s="5" t="str">
        <f t="shared" si="27"/>
        <v>Launch</v>
      </c>
      <c r="E288" s="5">
        <f t="shared" si="28"/>
        <v>1</v>
      </c>
      <c r="F288" s="5">
        <f>'CALC | Main Engine'!$B288</f>
        <v>281</v>
      </c>
      <c r="G288" s="27">
        <f>'CALC | Main Engine'!$C288</f>
        <v>346122.5</v>
      </c>
      <c r="H288" s="6">
        <f>'CALC | Main Engine'!$E288</f>
        <v>1</v>
      </c>
      <c r="I288" s="34">
        <f>IFERROR('CALC | Main Engine'!$F288*INDEX(MassUnitsTable[],MATCH($R$3,MassUnitsTable[Mass Units],0),2), "")</f>
        <v>1397.4</v>
      </c>
      <c r="J288" s="27">
        <f>IFERROR('CALC | Booster'!$F288*INDEX(MassUnitsTable[],MATCH($R$3,MassUnitsTable[Mass Units],0),2), "")</f>
        <v>0</v>
      </c>
      <c r="K288" s="32">
        <f t="shared" si="29"/>
        <v>1397.4</v>
      </c>
      <c r="L288" s="34">
        <f>IFERROR(('CALC | Main Engine'!N288+'CALC | Booster'!N288)*INDEX(MassUnitsTable[],MATCH($R$3,MassUnitsTable[Mass Units],0),2), "")</f>
        <v>1777.1580062500004</v>
      </c>
      <c r="M288" s="27">
        <f>IFERROR(('CALC | Main Engine'!O288+'CALC | Booster'!O288)*INDEX(MassUnitsTable[],MATCH($R$3,MassUnitsTable[Mass Units],0),2), "")</f>
        <v>0</v>
      </c>
      <c r="N288" s="27">
        <f>IFERROR(('CALC | Main Engine'!P288+'CALC | Booster'!P288)*INDEX(MassUnitsTable[],MATCH($R$3,MassUnitsTable[Mass Units],0),2), "")</f>
        <v>0</v>
      </c>
      <c r="O288" s="27">
        <f>IFERROR(('CALC | Main Engine'!Q288+'CALC | Booster'!Q288)*INDEX(MassUnitsTable[],MATCH($R$3,MassUnitsTable[Mass Units],0),2), "")</f>
        <v>0</v>
      </c>
      <c r="P288" s="27">
        <f>IFERROR(('CALC | Main Engine'!R288+'CALC | Booster'!R288)*INDEX(MassUnitsTable[],MATCH($R$3,MassUnitsTable[Mass Units],0),2), "")</f>
        <v>0</v>
      </c>
      <c r="Q288" s="27">
        <f>IFERROR(('CALC | Main Engine'!S288+'CALC | Booster'!S288)*INDEX(MassUnitsTable[],MATCH($R$3,MassUnitsTable[Mass Units],0),2), "")</f>
        <v>5.6408855835127033E-11</v>
      </c>
      <c r="R288" s="32">
        <f>IFERROR(('CALC | Main Engine'!T288+'CALC | Booster'!T288)*INDEX(MassUnitsTable[],MATCH($R$3,MassUnitsTable[Mass Units],0),2), "")</f>
        <v>0</v>
      </c>
      <c r="S288" s="10"/>
    </row>
    <row r="289" spans="1:19" x14ac:dyDescent="0.25">
      <c r="A289" s="10"/>
      <c r="B289" s="4" t="str">
        <f t="shared" si="25"/>
        <v>STS-124</v>
      </c>
      <c r="C289" s="5" t="str">
        <f t="shared" si="26"/>
        <v>Space Shuttle</v>
      </c>
      <c r="D289" s="5" t="str">
        <f t="shared" si="27"/>
        <v>Launch</v>
      </c>
      <c r="E289" s="5">
        <f t="shared" si="28"/>
        <v>1</v>
      </c>
      <c r="F289" s="5">
        <f>'CALC | Main Engine'!$B289</f>
        <v>282</v>
      </c>
      <c r="G289" s="27">
        <f>'CALC | Main Engine'!$C289</f>
        <v>346515.5</v>
      </c>
      <c r="H289" s="6">
        <f>'CALC | Main Engine'!$E289</f>
        <v>1</v>
      </c>
      <c r="I289" s="34">
        <f>IFERROR('CALC | Main Engine'!$F289*INDEX(MassUnitsTable[],MATCH($R$3,MassUnitsTable[Mass Units],0),2), "")</f>
        <v>1397.4</v>
      </c>
      <c r="J289" s="27">
        <f>IFERROR('CALC | Booster'!$F289*INDEX(MassUnitsTable[],MATCH($R$3,MassUnitsTable[Mass Units],0),2), "")</f>
        <v>0</v>
      </c>
      <c r="K289" s="32">
        <f t="shared" si="29"/>
        <v>1397.4</v>
      </c>
      <c r="L289" s="34">
        <f>IFERROR(('CALC | Main Engine'!N289+'CALC | Booster'!N289)*INDEX(MassUnitsTable[],MATCH($R$3,MassUnitsTable[Mass Units],0),2), "")</f>
        <v>1777.1580062500004</v>
      </c>
      <c r="M289" s="27">
        <f>IFERROR(('CALC | Main Engine'!O289+'CALC | Booster'!O289)*INDEX(MassUnitsTable[],MATCH($R$3,MassUnitsTable[Mass Units],0),2), "")</f>
        <v>0</v>
      </c>
      <c r="N289" s="27">
        <f>IFERROR(('CALC | Main Engine'!P289+'CALC | Booster'!P289)*INDEX(MassUnitsTable[],MATCH($R$3,MassUnitsTable[Mass Units],0),2), "")</f>
        <v>0</v>
      </c>
      <c r="O289" s="27">
        <f>IFERROR(('CALC | Main Engine'!Q289+'CALC | Booster'!Q289)*INDEX(MassUnitsTable[],MATCH($R$3,MassUnitsTable[Mass Units],0),2), "")</f>
        <v>0</v>
      </c>
      <c r="P289" s="27">
        <f>IFERROR(('CALC | Main Engine'!R289+'CALC | Booster'!R289)*INDEX(MassUnitsTable[],MATCH($R$3,MassUnitsTable[Mass Units],0),2), "")</f>
        <v>0</v>
      </c>
      <c r="Q289" s="27">
        <f>IFERROR(('CALC | Main Engine'!S289+'CALC | Booster'!S289)*INDEX(MassUnitsTable[],MATCH($R$3,MassUnitsTable[Mass Units],0),2), "")</f>
        <v>5.4679108104049745E-11</v>
      </c>
      <c r="R289" s="32">
        <f>IFERROR(('CALC | Main Engine'!T289+'CALC | Booster'!T289)*INDEX(MassUnitsTable[],MATCH($R$3,MassUnitsTable[Mass Units],0),2), "")</f>
        <v>0</v>
      </c>
      <c r="S289" s="10"/>
    </row>
    <row r="290" spans="1:19" x14ac:dyDescent="0.25">
      <c r="A290" s="10"/>
      <c r="B290" s="4" t="str">
        <f t="shared" si="25"/>
        <v>STS-124</v>
      </c>
      <c r="C290" s="5" t="str">
        <f t="shared" si="26"/>
        <v>Space Shuttle</v>
      </c>
      <c r="D290" s="5" t="str">
        <f t="shared" si="27"/>
        <v>Launch</v>
      </c>
      <c r="E290" s="5">
        <f t="shared" si="28"/>
        <v>1</v>
      </c>
      <c r="F290" s="5">
        <f>'CALC | Main Engine'!$B290</f>
        <v>283</v>
      </c>
      <c r="G290" s="27">
        <f>'CALC | Main Engine'!$C290</f>
        <v>346900.5</v>
      </c>
      <c r="H290" s="6">
        <f>'CALC | Main Engine'!$E290</f>
        <v>1</v>
      </c>
      <c r="I290" s="34">
        <f>IFERROR('CALC | Main Engine'!$F290*INDEX(MassUnitsTable[],MATCH($R$3,MassUnitsTable[Mass Units],0),2), "")</f>
        <v>1397.4</v>
      </c>
      <c r="J290" s="27">
        <f>IFERROR('CALC | Booster'!$F290*INDEX(MassUnitsTable[],MATCH($R$3,MassUnitsTable[Mass Units],0),2), "")</f>
        <v>0</v>
      </c>
      <c r="K290" s="32">
        <f t="shared" si="29"/>
        <v>1397.4</v>
      </c>
      <c r="L290" s="34">
        <f>IFERROR(('CALC | Main Engine'!N290+'CALC | Booster'!N290)*INDEX(MassUnitsTable[],MATCH($R$3,MassUnitsTable[Mass Units],0),2), "")</f>
        <v>1777.1580062500004</v>
      </c>
      <c r="M290" s="27">
        <f>IFERROR(('CALC | Main Engine'!O290+'CALC | Booster'!O290)*INDEX(MassUnitsTable[],MATCH($R$3,MassUnitsTable[Mass Units],0),2), "")</f>
        <v>0</v>
      </c>
      <c r="N290" s="27">
        <f>IFERROR(('CALC | Main Engine'!P290+'CALC | Booster'!P290)*INDEX(MassUnitsTable[],MATCH($R$3,MassUnitsTable[Mass Units],0),2), "")</f>
        <v>0</v>
      </c>
      <c r="O290" s="27">
        <f>IFERROR(('CALC | Main Engine'!Q290+'CALC | Booster'!Q290)*INDEX(MassUnitsTable[],MATCH($R$3,MassUnitsTable[Mass Units],0),2), "")</f>
        <v>0</v>
      </c>
      <c r="P290" s="27">
        <f>IFERROR(('CALC | Main Engine'!R290+'CALC | Booster'!R290)*INDEX(MassUnitsTable[],MATCH($R$3,MassUnitsTable[Mass Units],0),2), "")</f>
        <v>0</v>
      </c>
      <c r="Q290" s="27">
        <f>IFERROR(('CALC | Main Engine'!S290+'CALC | Booster'!S290)*INDEX(MassUnitsTable[],MATCH($R$3,MassUnitsTable[Mass Units],0),2), "")</f>
        <v>5.3036015501299025E-11</v>
      </c>
      <c r="R290" s="32">
        <f>IFERROR(('CALC | Main Engine'!T290+'CALC | Booster'!T290)*INDEX(MassUnitsTable[],MATCH($R$3,MassUnitsTable[Mass Units],0),2), "")</f>
        <v>0</v>
      </c>
      <c r="S290" s="10"/>
    </row>
    <row r="291" spans="1:19" x14ac:dyDescent="0.25">
      <c r="A291" s="10"/>
      <c r="B291" s="4" t="str">
        <f t="shared" si="25"/>
        <v>STS-124</v>
      </c>
      <c r="C291" s="5" t="str">
        <f t="shared" si="26"/>
        <v>Space Shuttle</v>
      </c>
      <c r="D291" s="5" t="str">
        <f t="shared" si="27"/>
        <v>Launch</v>
      </c>
      <c r="E291" s="5">
        <f t="shared" si="28"/>
        <v>1</v>
      </c>
      <c r="F291" s="5">
        <f>'CALC | Main Engine'!$B291</f>
        <v>284</v>
      </c>
      <c r="G291" s="27">
        <f>'CALC | Main Engine'!$C291</f>
        <v>347277.5</v>
      </c>
      <c r="H291" s="6">
        <f>'CALC | Main Engine'!$E291</f>
        <v>1</v>
      </c>
      <c r="I291" s="34">
        <f>IFERROR('CALC | Main Engine'!$F291*INDEX(MassUnitsTable[],MATCH($R$3,MassUnitsTable[Mass Units],0),2), "")</f>
        <v>1397.4</v>
      </c>
      <c r="J291" s="27">
        <f>IFERROR('CALC | Booster'!$F291*INDEX(MassUnitsTable[],MATCH($R$3,MassUnitsTable[Mass Units],0),2), "")</f>
        <v>0</v>
      </c>
      <c r="K291" s="32">
        <f t="shared" si="29"/>
        <v>1397.4</v>
      </c>
      <c r="L291" s="34">
        <f>IFERROR(('CALC | Main Engine'!N291+'CALC | Booster'!N291)*INDEX(MassUnitsTable[],MATCH($R$3,MassUnitsTable[Mass Units],0),2), "")</f>
        <v>1777.1580062500004</v>
      </c>
      <c r="M291" s="27">
        <f>IFERROR(('CALC | Main Engine'!O291+'CALC | Booster'!O291)*INDEX(MassUnitsTable[],MATCH($R$3,MassUnitsTable[Mass Units],0),2), "")</f>
        <v>0</v>
      </c>
      <c r="N291" s="27">
        <f>IFERROR(('CALC | Main Engine'!P291+'CALC | Booster'!P291)*INDEX(MassUnitsTable[],MATCH($R$3,MassUnitsTable[Mass Units],0),2), "")</f>
        <v>0</v>
      </c>
      <c r="O291" s="27">
        <f>IFERROR(('CALC | Main Engine'!Q291+'CALC | Booster'!Q291)*INDEX(MassUnitsTable[],MATCH($R$3,MassUnitsTable[Mass Units],0),2), "")</f>
        <v>0</v>
      </c>
      <c r="P291" s="27">
        <f>IFERROR(('CALC | Main Engine'!R291+'CALC | Booster'!R291)*INDEX(MassUnitsTable[],MATCH($R$3,MassUnitsTable[Mass Units],0),2), "")</f>
        <v>0</v>
      </c>
      <c r="Q291" s="27">
        <f>IFERROR(('CALC | Main Engine'!S291+'CALC | Booster'!S291)*INDEX(MassUnitsTable[],MATCH($R$3,MassUnitsTable[Mass Units],0),2), "")</f>
        <v>5.1474921326565149E-11</v>
      </c>
      <c r="R291" s="32">
        <f>IFERROR(('CALC | Main Engine'!T291+'CALC | Booster'!T291)*INDEX(MassUnitsTable[],MATCH($R$3,MassUnitsTable[Mass Units],0),2), "")</f>
        <v>0</v>
      </c>
      <c r="S291" s="10"/>
    </row>
    <row r="292" spans="1:19" x14ac:dyDescent="0.25">
      <c r="A292" s="10"/>
      <c r="B292" s="4" t="str">
        <f t="shared" si="25"/>
        <v>STS-124</v>
      </c>
      <c r="C292" s="5" t="str">
        <f t="shared" si="26"/>
        <v>Space Shuttle</v>
      </c>
      <c r="D292" s="5" t="str">
        <f t="shared" si="27"/>
        <v>Launch</v>
      </c>
      <c r="E292" s="5">
        <f t="shared" si="28"/>
        <v>1</v>
      </c>
      <c r="F292" s="5">
        <f>'CALC | Main Engine'!$B292</f>
        <v>285</v>
      </c>
      <c r="G292" s="27">
        <f>'CALC | Main Engine'!$C292</f>
        <v>347646.5</v>
      </c>
      <c r="H292" s="6">
        <f>'CALC | Main Engine'!$E292</f>
        <v>1</v>
      </c>
      <c r="I292" s="34">
        <f>IFERROR('CALC | Main Engine'!$F292*INDEX(MassUnitsTable[],MATCH($R$3,MassUnitsTable[Mass Units],0),2), "")</f>
        <v>1397.4</v>
      </c>
      <c r="J292" s="27">
        <f>IFERROR('CALC | Booster'!$F292*INDEX(MassUnitsTable[],MATCH($R$3,MassUnitsTable[Mass Units],0),2), "")</f>
        <v>0</v>
      </c>
      <c r="K292" s="32">
        <f t="shared" si="29"/>
        <v>1397.4</v>
      </c>
      <c r="L292" s="34">
        <f>IFERROR(('CALC | Main Engine'!N292+'CALC | Booster'!N292)*INDEX(MassUnitsTable[],MATCH($R$3,MassUnitsTable[Mass Units],0),2), "")</f>
        <v>1777.1580062500004</v>
      </c>
      <c r="M292" s="27">
        <f>IFERROR(('CALC | Main Engine'!O292+'CALC | Booster'!O292)*INDEX(MassUnitsTable[],MATCH($R$3,MassUnitsTable[Mass Units],0),2), "")</f>
        <v>0</v>
      </c>
      <c r="N292" s="27">
        <f>IFERROR(('CALC | Main Engine'!P292+'CALC | Booster'!P292)*INDEX(MassUnitsTable[],MATCH($R$3,MassUnitsTable[Mass Units],0),2), "")</f>
        <v>0</v>
      </c>
      <c r="O292" s="27">
        <f>IFERROR(('CALC | Main Engine'!Q292+'CALC | Booster'!Q292)*INDEX(MassUnitsTable[],MATCH($R$3,MassUnitsTable[Mass Units],0),2), "")</f>
        <v>0</v>
      </c>
      <c r="P292" s="27">
        <f>IFERROR(('CALC | Main Engine'!R292+'CALC | Booster'!R292)*INDEX(MassUnitsTable[],MATCH($R$3,MassUnitsTable[Mass Units],0),2), "")</f>
        <v>0</v>
      </c>
      <c r="Q292" s="27">
        <f>IFERROR(('CALC | Main Engine'!S292+'CALC | Booster'!S292)*INDEX(MassUnitsTable[],MATCH($R$3,MassUnitsTable[Mass Units],0),2), "")</f>
        <v>4.9991461084368574E-11</v>
      </c>
      <c r="R292" s="32">
        <f>IFERROR(('CALC | Main Engine'!T292+'CALC | Booster'!T292)*INDEX(MassUnitsTable[],MATCH($R$3,MassUnitsTable[Mass Units],0),2), "")</f>
        <v>0</v>
      </c>
      <c r="S292" s="10"/>
    </row>
    <row r="293" spans="1:19" x14ac:dyDescent="0.25">
      <c r="A293" s="10"/>
      <c r="B293" s="4" t="str">
        <f t="shared" si="25"/>
        <v>STS-124</v>
      </c>
      <c r="C293" s="5" t="str">
        <f t="shared" si="26"/>
        <v>Space Shuttle</v>
      </c>
      <c r="D293" s="5" t="str">
        <f t="shared" si="27"/>
        <v>Launch</v>
      </c>
      <c r="E293" s="5">
        <f t="shared" si="28"/>
        <v>1</v>
      </c>
      <c r="F293" s="5">
        <f>'CALC | Main Engine'!$B293</f>
        <v>286</v>
      </c>
      <c r="G293" s="27">
        <f>'CALC | Main Engine'!$C293</f>
        <v>348008</v>
      </c>
      <c r="H293" s="6">
        <f>'CALC | Main Engine'!$E293</f>
        <v>1</v>
      </c>
      <c r="I293" s="34">
        <f>IFERROR('CALC | Main Engine'!$F293*INDEX(MassUnitsTable[],MATCH($R$3,MassUnitsTable[Mass Units],0),2), "")</f>
        <v>1397.4</v>
      </c>
      <c r="J293" s="27">
        <f>IFERROR('CALC | Booster'!$F293*INDEX(MassUnitsTable[],MATCH($R$3,MassUnitsTable[Mass Units],0),2), "")</f>
        <v>0</v>
      </c>
      <c r="K293" s="32">
        <f t="shared" si="29"/>
        <v>1397.4</v>
      </c>
      <c r="L293" s="34">
        <f>IFERROR(('CALC | Main Engine'!N293+'CALC | Booster'!N293)*INDEX(MassUnitsTable[],MATCH($R$3,MassUnitsTable[Mass Units],0),2), "")</f>
        <v>1777.1580062500004</v>
      </c>
      <c r="M293" s="27">
        <f>IFERROR(('CALC | Main Engine'!O293+'CALC | Booster'!O293)*INDEX(MassUnitsTable[],MATCH($R$3,MassUnitsTable[Mass Units],0),2), "")</f>
        <v>0</v>
      </c>
      <c r="N293" s="27">
        <f>IFERROR(('CALC | Main Engine'!P293+'CALC | Booster'!P293)*INDEX(MassUnitsTable[],MATCH($R$3,MassUnitsTable[Mass Units],0),2), "")</f>
        <v>0</v>
      </c>
      <c r="O293" s="27">
        <f>IFERROR(('CALC | Main Engine'!Q293+'CALC | Booster'!Q293)*INDEX(MassUnitsTable[],MATCH($R$3,MassUnitsTable[Mass Units],0),2), "")</f>
        <v>0</v>
      </c>
      <c r="P293" s="27">
        <f>IFERROR(('CALC | Main Engine'!R293+'CALC | Booster'!R293)*INDEX(MassUnitsTable[],MATCH($R$3,MassUnitsTable[Mass Units],0),2), "")</f>
        <v>0</v>
      </c>
      <c r="Q293" s="27">
        <f>IFERROR(('CALC | Main Engine'!S293+'CALC | Booster'!S293)*INDEX(MassUnitsTable[],MATCH($R$3,MassUnitsTable[Mass Units],0),2), "")</f>
        <v>4.8579618014883158E-11</v>
      </c>
      <c r="R293" s="32">
        <f>IFERROR(('CALC | Main Engine'!T293+'CALC | Booster'!T293)*INDEX(MassUnitsTable[],MATCH($R$3,MassUnitsTable[Mass Units],0),2), "")</f>
        <v>0</v>
      </c>
      <c r="S293" s="10"/>
    </row>
    <row r="294" spans="1:19" x14ac:dyDescent="0.25">
      <c r="A294" s="10"/>
      <c r="B294" s="4" t="str">
        <f t="shared" si="25"/>
        <v>STS-124</v>
      </c>
      <c r="C294" s="5" t="str">
        <f t="shared" si="26"/>
        <v>Space Shuttle</v>
      </c>
      <c r="D294" s="5" t="str">
        <f t="shared" si="27"/>
        <v>Launch</v>
      </c>
      <c r="E294" s="5">
        <f t="shared" si="28"/>
        <v>1</v>
      </c>
      <c r="F294" s="5">
        <f>'CALC | Main Engine'!$B294</f>
        <v>287</v>
      </c>
      <c r="G294" s="27">
        <f>'CALC | Main Engine'!$C294</f>
        <v>348361.5</v>
      </c>
      <c r="H294" s="6">
        <f>'CALC | Main Engine'!$E294</f>
        <v>1</v>
      </c>
      <c r="I294" s="34">
        <f>IFERROR('CALC | Main Engine'!$F294*INDEX(MassUnitsTable[],MATCH($R$3,MassUnitsTable[Mass Units],0),2), "")</f>
        <v>1397.4</v>
      </c>
      <c r="J294" s="27">
        <f>IFERROR('CALC | Booster'!$F294*INDEX(MassUnitsTable[],MATCH($R$3,MassUnitsTable[Mass Units],0),2), "")</f>
        <v>0</v>
      </c>
      <c r="K294" s="32">
        <f t="shared" si="29"/>
        <v>1397.4</v>
      </c>
      <c r="L294" s="34">
        <f>IFERROR(('CALC | Main Engine'!N294+'CALC | Booster'!N294)*INDEX(MassUnitsTable[],MATCH($R$3,MassUnitsTable[Mass Units],0),2), "")</f>
        <v>1777.1580062500004</v>
      </c>
      <c r="M294" s="27">
        <f>IFERROR(('CALC | Main Engine'!O294+'CALC | Booster'!O294)*INDEX(MassUnitsTable[],MATCH($R$3,MassUnitsTable[Mass Units],0),2), "")</f>
        <v>0</v>
      </c>
      <c r="N294" s="27">
        <f>IFERROR(('CALC | Main Engine'!P294+'CALC | Booster'!P294)*INDEX(MassUnitsTable[],MATCH($R$3,MassUnitsTable[Mass Units],0),2), "")</f>
        <v>0</v>
      </c>
      <c r="O294" s="27">
        <f>IFERROR(('CALC | Main Engine'!Q294+'CALC | Booster'!Q294)*INDEX(MassUnitsTable[],MATCH($R$3,MassUnitsTable[Mass Units],0),2), "")</f>
        <v>0</v>
      </c>
      <c r="P294" s="27">
        <f>IFERROR(('CALC | Main Engine'!R294+'CALC | Booster'!R294)*INDEX(MassUnitsTable[],MATCH($R$3,MassUnitsTable[Mass Units],0),2), "")</f>
        <v>0</v>
      </c>
      <c r="Q294" s="27">
        <f>IFERROR(('CALC | Main Engine'!S294+'CALC | Booster'!S294)*INDEX(MassUnitsTable[],MATCH($R$3,MassUnitsTable[Mass Units],0),2), "")</f>
        <v>4.7237586154459021E-11</v>
      </c>
      <c r="R294" s="32">
        <f>IFERROR(('CALC | Main Engine'!T294+'CALC | Booster'!T294)*INDEX(MassUnitsTable[],MATCH($R$3,MassUnitsTable[Mass Units],0),2), "")</f>
        <v>0</v>
      </c>
      <c r="S294" s="10"/>
    </row>
    <row r="295" spans="1:19" x14ac:dyDescent="0.25">
      <c r="A295" s="10"/>
      <c r="B295" s="4" t="str">
        <f t="shared" si="25"/>
        <v>STS-124</v>
      </c>
      <c r="C295" s="5" t="str">
        <f t="shared" si="26"/>
        <v>Space Shuttle</v>
      </c>
      <c r="D295" s="5" t="str">
        <f t="shared" si="27"/>
        <v>Launch</v>
      </c>
      <c r="E295" s="5">
        <f t="shared" si="28"/>
        <v>1</v>
      </c>
      <c r="F295" s="5">
        <f>'CALC | Main Engine'!$B295</f>
        <v>288</v>
      </c>
      <c r="G295" s="27">
        <f>'CALC | Main Engine'!$C295</f>
        <v>348707</v>
      </c>
      <c r="H295" s="6">
        <f>'CALC | Main Engine'!$E295</f>
        <v>1</v>
      </c>
      <c r="I295" s="34">
        <f>IFERROR('CALC | Main Engine'!$F295*INDEX(MassUnitsTable[],MATCH($R$3,MassUnitsTable[Mass Units],0),2), "")</f>
        <v>1397.4</v>
      </c>
      <c r="J295" s="27">
        <f>IFERROR('CALC | Booster'!$F295*INDEX(MassUnitsTable[],MATCH($R$3,MassUnitsTable[Mass Units],0),2), "")</f>
        <v>0</v>
      </c>
      <c r="K295" s="32">
        <f t="shared" si="29"/>
        <v>1397.4</v>
      </c>
      <c r="L295" s="34">
        <f>IFERROR(('CALC | Main Engine'!N295+'CALC | Booster'!N295)*INDEX(MassUnitsTable[],MATCH($R$3,MassUnitsTable[Mass Units],0),2), "")</f>
        <v>1777.1580062500004</v>
      </c>
      <c r="M295" s="27">
        <f>IFERROR(('CALC | Main Engine'!O295+'CALC | Booster'!O295)*INDEX(MassUnitsTable[],MATCH($R$3,MassUnitsTable[Mass Units],0),2), "")</f>
        <v>0</v>
      </c>
      <c r="N295" s="27">
        <f>IFERROR(('CALC | Main Engine'!P295+'CALC | Booster'!P295)*INDEX(MassUnitsTable[],MATCH($R$3,MassUnitsTable[Mass Units],0),2), "")</f>
        <v>0</v>
      </c>
      <c r="O295" s="27">
        <f>IFERROR(('CALC | Main Engine'!Q295+'CALC | Booster'!Q295)*INDEX(MassUnitsTable[],MATCH($R$3,MassUnitsTable[Mass Units],0),2), "")</f>
        <v>0</v>
      </c>
      <c r="P295" s="27">
        <f>IFERROR(('CALC | Main Engine'!R295+'CALC | Booster'!R295)*INDEX(MassUnitsTable[],MATCH($R$3,MassUnitsTable[Mass Units],0),2), "")</f>
        <v>0</v>
      </c>
      <c r="Q295" s="27">
        <f>IFERROR(('CALC | Main Engine'!S295+'CALC | Booster'!S295)*INDEX(MassUnitsTable[],MATCH($R$3,MassUnitsTable[Mass Units],0),2), "")</f>
        <v>4.5961758258740767E-11</v>
      </c>
      <c r="R295" s="32">
        <f>IFERROR(('CALC | Main Engine'!T295+'CALC | Booster'!T295)*INDEX(MassUnitsTable[],MATCH($R$3,MassUnitsTable[Mass Units],0),2), "")</f>
        <v>0</v>
      </c>
      <c r="S295" s="10"/>
    </row>
    <row r="296" spans="1:19" x14ac:dyDescent="0.25">
      <c r="A296" s="10"/>
      <c r="B296" s="4" t="str">
        <f t="shared" si="25"/>
        <v>STS-124</v>
      </c>
      <c r="C296" s="5" t="str">
        <f t="shared" si="26"/>
        <v>Space Shuttle</v>
      </c>
      <c r="D296" s="5" t="str">
        <f t="shared" si="27"/>
        <v>Launch</v>
      </c>
      <c r="E296" s="5">
        <f t="shared" si="28"/>
        <v>1</v>
      </c>
      <c r="F296" s="5">
        <f>'CALC | Main Engine'!$B296</f>
        <v>289</v>
      </c>
      <c r="G296" s="27">
        <f>'CALC | Main Engine'!$C296</f>
        <v>349045</v>
      </c>
      <c r="H296" s="6">
        <f>'CALC | Main Engine'!$E296</f>
        <v>1</v>
      </c>
      <c r="I296" s="34">
        <f>IFERROR('CALC | Main Engine'!$F296*INDEX(MassUnitsTable[],MATCH($R$3,MassUnitsTable[Mass Units],0),2), "")</f>
        <v>1397.4</v>
      </c>
      <c r="J296" s="27">
        <f>IFERROR('CALC | Booster'!$F296*INDEX(MassUnitsTable[],MATCH($R$3,MassUnitsTable[Mass Units],0),2), "")</f>
        <v>0</v>
      </c>
      <c r="K296" s="32">
        <f t="shared" si="29"/>
        <v>1397.4</v>
      </c>
      <c r="L296" s="34">
        <f>IFERROR(('CALC | Main Engine'!N296+'CALC | Booster'!N296)*INDEX(MassUnitsTable[],MATCH($R$3,MassUnitsTable[Mass Units],0),2), "")</f>
        <v>1777.1580062500004</v>
      </c>
      <c r="M296" s="27">
        <f>IFERROR(('CALC | Main Engine'!O296+'CALC | Booster'!O296)*INDEX(MassUnitsTable[],MATCH($R$3,MassUnitsTable[Mass Units],0),2), "")</f>
        <v>0</v>
      </c>
      <c r="N296" s="27">
        <f>IFERROR(('CALC | Main Engine'!P296+'CALC | Booster'!P296)*INDEX(MassUnitsTable[],MATCH($R$3,MassUnitsTable[Mass Units],0),2), "")</f>
        <v>0</v>
      </c>
      <c r="O296" s="27">
        <f>IFERROR(('CALC | Main Engine'!Q296+'CALC | Booster'!Q296)*INDEX(MassUnitsTable[],MATCH($R$3,MassUnitsTable[Mass Units],0),2), "")</f>
        <v>0</v>
      </c>
      <c r="P296" s="27">
        <f>IFERROR(('CALC | Main Engine'!R296+'CALC | Booster'!R296)*INDEX(MassUnitsTable[],MATCH($R$3,MassUnitsTable[Mass Units],0),2), "")</f>
        <v>0</v>
      </c>
      <c r="Q296" s="27">
        <f>IFERROR(('CALC | Main Engine'!S296+'CALC | Booster'!S296)*INDEX(MassUnitsTable[],MATCH($R$3,MassUnitsTable[Mass Units],0),2), "")</f>
        <v>4.4746976783639873E-11</v>
      </c>
      <c r="R296" s="32">
        <f>IFERROR(('CALC | Main Engine'!T296+'CALC | Booster'!T296)*INDEX(MassUnitsTable[],MATCH($R$3,MassUnitsTable[Mass Units],0),2), "")</f>
        <v>0</v>
      </c>
      <c r="S296" s="10"/>
    </row>
    <row r="297" spans="1:19" x14ac:dyDescent="0.25">
      <c r="A297" s="10"/>
      <c r="B297" s="4" t="str">
        <f t="shared" si="25"/>
        <v>STS-124</v>
      </c>
      <c r="C297" s="5" t="str">
        <f t="shared" si="26"/>
        <v>Space Shuttle</v>
      </c>
      <c r="D297" s="5" t="str">
        <f t="shared" si="27"/>
        <v>Launch</v>
      </c>
      <c r="E297" s="5">
        <f t="shared" si="28"/>
        <v>1</v>
      </c>
      <c r="F297" s="5">
        <f>'CALC | Main Engine'!$B297</f>
        <v>290</v>
      </c>
      <c r="G297" s="27">
        <f>'CALC | Main Engine'!$C297</f>
        <v>349375.5</v>
      </c>
      <c r="H297" s="6">
        <f>'CALC | Main Engine'!$E297</f>
        <v>1</v>
      </c>
      <c r="I297" s="34">
        <f>IFERROR('CALC | Main Engine'!$F297*INDEX(MassUnitsTable[],MATCH($R$3,MassUnitsTable[Mass Units],0),2), "")</f>
        <v>1397.4</v>
      </c>
      <c r="J297" s="27">
        <f>IFERROR('CALC | Booster'!$F297*INDEX(MassUnitsTable[],MATCH($R$3,MassUnitsTable[Mass Units],0),2), "")</f>
        <v>0</v>
      </c>
      <c r="K297" s="32">
        <f t="shared" si="29"/>
        <v>1397.4</v>
      </c>
      <c r="L297" s="34">
        <f>IFERROR(('CALC | Main Engine'!N297+'CALC | Booster'!N297)*INDEX(MassUnitsTable[],MATCH($R$3,MassUnitsTable[Mass Units],0),2), "")</f>
        <v>1777.1580062500004</v>
      </c>
      <c r="M297" s="27">
        <f>IFERROR(('CALC | Main Engine'!O297+'CALC | Booster'!O297)*INDEX(MassUnitsTable[],MATCH($R$3,MassUnitsTable[Mass Units],0),2), "")</f>
        <v>0</v>
      </c>
      <c r="N297" s="27">
        <f>IFERROR(('CALC | Main Engine'!P297+'CALC | Booster'!P297)*INDEX(MassUnitsTable[],MATCH($R$3,MassUnitsTable[Mass Units],0),2), "")</f>
        <v>0</v>
      </c>
      <c r="O297" s="27">
        <f>IFERROR(('CALC | Main Engine'!Q297+'CALC | Booster'!Q297)*INDEX(MassUnitsTable[],MATCH($R$3,MassUnitsTable[Mass Units],0),2), "")</f>
        <v>0</v>
      </c>
      <c r="P297" s="27">
        <f>IFERROR(('CALC | Main Engine'!R297+'CALC | Booster'!R297)*INDEX(MassUnitsTable[],MATCH($R$3,MassUnitsTable[Mass Units],0),2), "")</f>
        <v>0</v>
      </c>
      <c r="Q297" s="27">
        <f>IFERROR(('CALC | Main Engine'!S297+'CALC | Booster'!S297)*INDEX(MassUnitsTable[],MATCH($R$3,MassUnitsTable[Mass Units],0),2), "")</f>
        <v>4.3590202880578134E-11</v>
      </c>
      <c r="R297" s="32">
        <f>IFERROR(('CALC | Main Engine'!T297+'CALC | Booster'!T297)*INDEX(MassUnitsTable[],MATCH($R$3,MassUnitsTable[Mass Units],0),2), "")</f>
        <v>0</v>
      </c>
      <c r="S297" s="10"/>
    </row>
    <row r="298" spans="1:19" x14ac:dyDescent="0.25">
      <c r="A298" s="10"/>
      <c r="B298" s="4" t="str">
        <f t="shared" si="25"/>
        <v>STS-124</v>
      </c>
      <c r="C298" s="5" t="str">
        <f t="shared" si="26"/>
        <v>Space Shuttle</v>
      </c>
      <c r="D298" s="5" t="str">
        <f t="shared" si="27"/>
        <v>Launch</v>
      </c>
      <c r="E298" s="5">
        <f t="shared" si="28"/>
        <v>1</v>
      </c>
      <c r="F298" s="5">
        <f>'CALC | Main Engine'!$B298</f>
        <v>291</v>
      </c>
      <c r="G298" s="27">
        <f>'CALC | Main Engine'!$C298</f>
        <v>349776.25</v>
      </c>
      <c r="H298" s="6">
        <f>'CALC | Main Engine'!$E298</f>
        <v>1</v>
      </c>
      <c r="I298" s="34">
        <f>IFERROR('CALC | Main Engine'!$F298*INDEX(MassUnitsTable[],MATCH($R$3,MassUnitsTable[Mass Units],0),2), "")</f>
        <v>1397.4</v>
      </c>
      <c r="J298" s="27">
        <f>IFERROR('CALC | Booster'!$F298*INDEX(MassUnitsTable[],MATCH($R$3,MassUnitsTable[Mass Units],0),2), "")</f>
        <v>0</v>
      </c>
      <c r="K298" s="32">
        <f t="shared" si="29"/>
        <v>1397.4</v>
      </c>
      <c r="L298" s="34">
        <f>IFERROR(('CALC | Main Engine'!N298+'CALC | Booster'!N298)*INDEX(MassUnitsTable[],MATCH($R$3,MassUnitsTable[Mass Units],0),2), "")</f>
        <v>1777.1580062500004</v>
      </c>
      <c r="M298" s="27">
        <f>IFERROR(('CALC | Main Engine'!O298+'CALC | Booster'!O298)*INDEX(MassUnitsTable[],MATCH($R$3,MassUnitsTable[Mass Units],0),2), "")</f>
        <v>0</v>
      </c>
      <c r="N298" s="27">
        <f>IFERROR(('CALC | Main Engine'!P298+'CALC | Booster'!P298)*INDEX(MassUnitsTable[],MATCH($R$3,MassUnitsTable[Mass Units],0),2), "")</f>
        <v>0</v>
      </c>
      <c r="O298" s="27">
        <f>IFERROR(('CALC | Main Engine'!Q298+'CALC | Booster'!Q298)*INDEX(MassUnitsTable[],MATCH($R$3,MassUnitsTable[Mass Units],0),2), "")</f>
        <v>0</v>
      </c>
      <c r="P298" s="27">
        <f>IFERROR(('CALC | Main Engine'!R298+'CALC | Booster'!R298)*INDEX(MassUnitsTable[],MATCH($R$3,MassUnitsTable[Mass Units],0),2), "")</f>
        <v>0</v>
      </c>
      <c r="Q298" s="27">
        <f>IFERROR(('CALC | Main Engine'!S298+'CALC | Booster'!S298)*INDEX(MassUnitsTable[],MATCH($R$3,MassUnitsTable[Mass Units],0),2), "")</f>
        <v>4.2227589393975666E-11</v>
      </c>
      <c r="R298" s="32">
        <f>IFERROR(('CALC | Main Engine'!T298+'CALC | Booster'!T298)*INDEX(MassUnitsTable[],MATCH($R$3,MassUnitsTable[Mass Units],0),2), "")</f>
        <v>0</v>
      </c>
      <c r="S298" s="10"/>
    </row>
    <row r="299" spans="1:19" x14ac:dyDescent="0.25">
      <c r="A299" s="10"/>
      <c r="B299" s="4" t="str">
        <f t="shared" si="25"/>
        <v>STS-124</v>
      </c>
      <c r="C299" s="5" t="str">
        <f t="shared" si="26"/>
        <v>Space Shuttle</v>
      </c>
      <c r="D299" s="5" t="str">
        <f t="shared" si="27"/>
        <v>Launch</v>
      </c>
      <c r="E299" s="5">
        <f t="shared" si="28"/>
        <v>1</v>
      </c>
      <c r="F299" s="5">
        <f>'CALC | Main Engine'!$B299</f>
        <v>292</v>
      </c>
      <c r="G299" s="27">
        <f>'CALC | Main Engine'!$C299</f>
        <v>350243.25</v>
      </c>
      <c r="H299" s="6">
        <f>'CALC | Main Engine'!$E299</f>
        <v>1</v>
      </c>
      <c r="I299" s="34">
        <f>IFERROR('CALC | Main Engine'!$F299*INDEX(MassUnitsTable[],MATCH($R$3,MassUnitsTable[Mass Units],0),2), "")</f>
        <v>1397.4</v>
      </c>
      <c r="J299" s="27">
        <f>IFERROR('CALC | Booster'!$F299*INDEX(MassUnitsTable[],MATCH($R$3,MassUnitsTable[Mass Units],0),2), "")</f>
        <v>0</v>
      </c>
      <c r="K299" s="32">
        <f t="shared" si="29"/>
        <v>1397.4</v>
      </c>
      <c r="L299" s="34">
        <f>IFERROR(('CALC | Main Engine'!N299+'CALC | Booster'!N299)*INDEX(MassUnitsTable[],MATCH($R$3,MassUnitsTable[Mass Units],0),2), "")</f>
        <v>1777.1580062500004</v>
      </c>
      <c r="M299" s="27">
        <f>IFERROR(('CALC | Main Engine'!O299+'CALC | Booster'!O299)*INDEX(MassUnitsTable[],MATCH($R$3,MassUnitsTable[Mass Units],0),2), "")</f>
        <v>0</v>
      </c>
      <c r="N299" s="27">
        <f>IFERROR(('CALC | Main Engine'!P299+'CALC | Booster'!P299)*INDEX(MassUnitsTable[],MATCH($R$3,MassUnitsTable[Mass Units],0),2), "")</f>
        <v>0</v>
      </c>
      <c r="O299" s="27">
        <f>IFERROR(('CALC | Main Engine'!Q299+'CALC | Booster'!Q299)*INDEX(MassUnitsTable[],MATCH($R$3,MassUnitsTable[Mass Units],0),2), "")</f>
        <v>0</v>
      </c>
      <c r="P299" s="27">
        <f>IFERROR(('CALC | Main Engine'!R299+'CALC | Booster'!R299)*INDEX(MassUnitsTable[],MATCH($R$3,MassUnitsTable[Mass Units],0),2), "")</f>
        <v>0</v>
      </c>
      <c r="Q299" s="27">
        <f>IFERROR(('CALC | Main Engine'!S299+'CALC | Booster'!S299)*INDEX(MassUnitsTable[],MATCH($R$3,MassUnitsTable[Mass Units],0),2), "")</f>
        <v>4.0693361398037519E-11</v>
      </c>
      <c r="R299" s="32">
        <f>IFERROR(('CALC | Main Engine'!T299+'CALC | Booster'!T299)*INDEX(MassUnitsTable[],MATCH($R$3,MassUnitsTable[Mass Units],0),2), "")</f>
        <v>0</v>
      </c>
      <c r="S299" s="10"/>
    </row>
    <row r="300" spans="1:19" x14ac:dyDescent="0.25">
      <c r="A300" s="10"/>
      <c r="B300" s="4" t="str">
        <f t="shared" si="25"/>
        <v>STS-124</v>
      </c>
      <c r="C300" s="5" t="str">
        <f t="shared" si="26"/>
        <v>Space Shuttle</v>
      </c>
      <c r="D300" s="5" t="str">
        <f t="shared" si="27"/>
        <v>Launch</v>
      </c>
      <c r="E300" s="5">
        <f t="shared" si="28"/>
        <v>1</v>
      </c>
      <c r="F300" s="5">
        <f>'CALC | Main Engine'!$B300</f>
        <v>293</v>
      </c>
      <c r="G300" s="27">
        <f>'CALC | Main Engine'!$C300</f>
        <v>350621</v>
      </c>
      <c r="H300" s="6">
        <f>'CALC | Main Engine'!$E300</f>
        <v>1</v>
      </c>
      <c r="I300" s="34">
        <f>IFERROR('CALC | Main Engine'!$F300*INDEX(MassUnitsTable[],MATCH($R$3,MassUnitsTable[Mass Units],0),2), "")</f>
        <v>1397.4</v>
      </c>
      <c r="J300" s="27">
        <f>IFERROR('CALC | Booster'!$F300*INDEX(MassUnitsTable[],MATCH($R$3,MassUnitsTable[Mass Units],0),2), "")</f>
        <v>0</v>
      </c>
      <c r="K300" s="32">
        <f t="shared" si="29"/>
        <v>1397.4</v>
      </c>
      <c r="L300" s="34">
        <f>IFERROR(('CALC | Main Engine'!N300+'CALC | Booster'!N300)*INDEX(MassUnitsTable[],MATCH($R$3,MassUnitsTable[Mass Units],0),2), "")</f>
        <v>1777.1580062500004</v>
      </c>
      <c r="M300" s="27">
        <f>IFERROR(('CALC | Main Engine'!O300+'CALC | Booster'!O300)*INDEX(MassUnitsTable[],MATCH($R$3,MassUnitsTable[Mass Units],0),2), "")</f>
        <v>0</v>
      </c>
      <c r="N300" s="27">
        <f>IFERROR(('CALC | Main Engine'!P300+'CALC | Booster'!P300)*INDEX(MassUnitsTable[],MATCH($R$3,MassUnitsTable[Mass Units],0),2), "")</f>
        <v>0</v>
      </c>
      <c r="O300" s="27">
        <f>IFERROR(('CALC | Main Engine'!Q300+'CALC | Booster'!Q300)*INDEX(MassUnitsTable[],MATCH($R$3,MassUnitsTable[Mass Units],0),2), "")</f>
        <v>0</v>
      </c>
      <c r="P300" s="27">
        <f>IFERROR(('CALC | Main Engine'!R300+'CALC | Booster'!R300)*INDEX(MassUnitsTable[],MATCH($R$3,MassUnitsTable[Mass Units],0),2), "")</f>
        <v>0</v>
      </c>
      <c r="Q300" s="27">
        <f>IFERROR(('CALC | Main Engine'!S300+'CALC | Booster'!S300)*INDEX(MassUnitsTable[],MATCH($R$3,MassUnitsTable[Mass Units],0),2), "")</f>
        <v>3.949322098443044E-11</v>
      </c>
      <c r="R300" s="32">
        <f>IFERROR(('CALC | Main Engine'!T300+'CALC | Booster'!T300)*INDEX(MassUnitsTable[],MATCH($R$3,MassUnitsTable[Mass Units],0),2), "")</f>
        <v>0</v>
      </c>
      <c r="S300" s="10"/>
    </row>
    <row r="301" spans="1:19" x14ac:dyDescent="0.25">
      <c r="A301" s="10"/>
      <c r="B301" s="4" t="str">
        <f t="shared" si="25"/>
        <v>STS-124</v>
      </c>
      <c r="C301" s="5" t="str">
        <f t="shared" si="26"/>
        <v>Space Shuttle</v>
      </c>
      <c r="D301" s="5" t="str">
        <f t="shared" si="27"/>
        <v>Launch</v>
      </c>
      <c r="E301" s="5">
        <f t="shared" si="28"/>
        <v>1</v>
      </c>
      <c r="F301" s="5">
        <f>'CALC | Main Engine'!$B301</f>
        <v>294</v>
      </c>
      <c r="G301" s="27">
        <f>'CALC | Main Engine'!$C301</f>
        <v>350913.5</v>
      </c>
      <c r="H301" s="6">
        <f>'CALC | Main Engine'!$E301</f>
        <v>1</v>
      </c>
      <c r="I301" s="34">
        <f>IFERROR('CALC | Main Engine'!$F301*INDEX(MassUnitsTable[],MATCH($R$3,MassUnitsTable[Mass Units],0),2), "")</f>
        <v>1397.4</v>
      </c>
      <c r="J301" s="27">
        <f>IFERROR('CALC | Booster'!$F301*INDEX(MassUnitsTable[],MATCH($R$3,MassUnitsTable[Mass Units],0),2), "")</f>
        <v>0</v>
      </c>
      <c r="K301" s="32">
        <f t="shared" si="29"/>
        <v>1397.4</v>
      </c>
      <c r="L301" s="34">
        <f>IFERROR(('CALC | Main Engine'!N301+'CALC | Booster'!N301)*INDEX(MassUnitsTable[],MATCH($R$3,MassUnitsTable[Mass Units],0),2), "")</f>
        <v>1777.1580062500004</v>
      </c>
      <c r="M301" s="27">
        <f>IFERROR(('CALC | Main Engine'!O301+'CALC | Booster'!O301)*INDEX(MassUnitsTable[],MATCH($R$3,MassUnitsTable[Mass Units],0),2), "")</f>
        <v>0</v>
      </c>
      <c r="N301" s="27">
        <f>IFERROR(('CALC | Main Engine'!P301+'CALC | Booster'!P301)*INDEX(MassUnitsTable[],MATCH($R$3,MassUnitsTable[Mass Units],0),2), "")</f>
        <v>0</v>
      </c>
      <c r="O301" s="27">
        <f>IFERROR(('CALC | Main Engine'!Q301+'CALC | Booster'!Q301)*INDEX(MassUnitsTable[],MATCH($R$3,MassUnitsTable[Mass Units],0),2), "")</f>
        <v>0</v>
      </c>
      <c r="P301" s="27">
        <f>IFERROR(('CALC | Main Engine'!R301+'CALC | Booster'!R301)*INDEX(MassUnitsTable[],MATCH($R$3,MassUnitsTable[Mass Units],0),2), "")</f>
        <v>0</v>
      </c>
      <c r="Q301" s="27">
        <f>IFERROR(('CALC | Main Engine'!S301+'CALC | Booster'!S301)*INDEX(MassUnitsTable[],MATCH($R$3,MassUnitsTable[Mass Units],0),2), "")</f>
        <v>3.8588295169343469E-11</v>
      </c>
      <c r="R301" s="32">
        <f>IFERROR(('CALC | Main Engine'!T301+'CALC | Booster'!T301)*INDEX(MassUnitsTable[],MATCH($R$3,MassUnitsTable[Mass Units],0),2), "")</f>
        <v>0</v>
      </c>
      <c r="S301" s="10"/>
    </row>
    <row r="302" spans="1:19" x14ac:dyDescent="0.25">
      <c r="A302" s="10"/>
      <c r="B302" s="4" t="str">
        <f t="shared" si="25"/>
        <v>STS-124</v>
      </c>
      <c r="C302" s="5" t="str">
        <f t="shared" si="26"/>
        <v>Space Shuttle</v>
      </c>
      <c r="D302" s="5" t="str">
        <f t="shared" si="27"/>
        <v>Launch</v>
      </c>
      <c r="E302" s="5">
        <f t="shared" si="28"/>
        <v>1</v>
      </c>
      <c r="F302" s="5">
        <f>'CALC | Main Engine'!$B302</f>
        <v>295</v>
      </c>
      <c r="G302" s="27">
        <f>'CALC | Main Engine'!$C302</f>
        <v>351198.5</v>
      </c>
      <c r="H302" s="6">
        <f>'CALC | Main Engine'!$E302</f>
        <v>1</v>
      </c>
      <c r="I302" s="34">
        <f>IFERROR('CALC | Main Engine'!$F302*INDEX(MassUnitsTable[],MATCH($R$3,MassUnitsTable[Mass Units],0),2), "")</f>
        <v>1397.4</v>
      </c>
      <c r="J302" s="27">
        <f>IFERROR('CALC | Booster'!$F302*INDEX(MassUnitsTable[],MATCH($R$3,MassUnitsTable[Mass Units],0),2), "")</f>
        <v>0</v>
      </c>
      <c r="K302" s="32">
        <f t="shared" si="29"/>
        <v>1397.4</v>
      </c>
      <c r="L302" s="34">
        <f>IFERROR(('CALC | Main Engine'!N302+'CALC | Booster'!N302)*INDEX(MassUnitsTable[],MATCH($R$3,MassUnitsTable[Mass Units],0),2), "")</f>
        <v>1777.1580062500004</v>
      </c>
      <c r="M302" s="27">
        <f>IFERROR(('CALC | Main Engine'!O302+'CALC | Booster'!O302)*INDEX(MassUnitsTable[],MATCH($R$3,MassUnitsTable[Mass Units],0),2), "")</f>
        <v>0</v>
      </c>
      <c r="N302" s="27">
        <f>IFERROR(('CALC | Main Engine'!P302+'CALC | Booster'!P302)*INDEX(MassUnitsTable[],MATCH($R$3,MassUnitsTable[Mass Units],0),2), "")</f>
        <v>0</v>
      </c>
      <c r="O302" s="27">
        <f>IFERROR(('CALC | Main Engine'!Q302+'CALC | Booster'!Q302)*INDEX(MassUnitsTable[],MATCH($R$3,MassUnitsTable[Mass Units],0),2), "")</f>
        <v>0</v>
      </c>
      <c r="P302" s="27">
        <f>IFERROR(('CALC | Main Engine'!R302+'CALC | Booster'!R302)*INDEX(MassUnitsTable[],MATCH($R$3,MassUnitsTable[Mass Units],0),2), "")</f>
        <v>0</v>
      </c>
      <c r="Q302" s="27">
        <f>IFERROR(('CALC | Main Engine'!S302+'CALC | Booster'!S302)*INDEX(MassUnitsTable[],MATCH($R$3,MassUnitsTable[Mass Units],0),2), "")</f>
        <v>3.7726520796225119E-11</v>
      </c>
      <c r="R302" s="32">
        <f>IFERROR(('CALC | Main Engine'!T302+'CALC | Booster'!T302)*INDEX(MassUnitsTable[],MATCH($R$3,MassUnitsTable[Mass Units],0),2), "")</f>
        <v>0</v>
      </c>
      <c r="S302" s="10"/>
    </row>
    <row r="303" spans="1:19" x14ac:dyDescent="0.25">
      <c r="A303" s="10"/>
      <c r="B303" s="4" t="str">
        <f t="shared" si="25"/>
        <v>STS-124</v>
      </c>
      <c r="C303" s="5" t="str">
        <f t="shared" si="26"/>
        <v>Space Shuttle</v>
      </c>
      <c r="D303" s="5" t="str">
        <f t="shared" si="27"/>
        <v>Launch</v>
      </c>
      <c r="E303" s="5">
        <f t="shared" si="28"/>
        <v>1</v>
      </c>
      <c r="F303" s="5">
        <f>'CALC | Main Engine'!$B303</f>
        <v>296</v>
      </c>
      <c r="G303" s="27">
        <f>'CALC | Main Engine'!$C303</f>
        <v>351476</v>
      </c>
      <c r="H303" s="6">
        <f>'CALC | Main Engine'!$E303</f>
        <v>1</v>
      </c>
      <c r="I303" s="34">
        <f>IFERROR('CALC | Main Engine'!$F303*INDEX(MassUnitsTable[],MATCH($R$3,MassUnitsTable[Mass Units],0),2), "")</f>
        <v>1397.4</v>
      </c>
      <c r="J303" s="27">
        <f>IFERROR('CALC | Booster'!$F303*INDEX(MassUnitsTable[],MATCH($R$3,MassUnitsTable[Mass Units],0),2), "")</f>
        <v>0</v>
      </c>
      <c r="K303" s="32">
        <f t="shared" si="29"/>
        <v>1397.4</v>
      </c>
      <c r="L303" s="34">
        <f>IFERROR(('CALC | Main Engine'!N303+'CALC | Booster'!N303)*INDEX(MassUnitsTable[],MATCH($R$3,MassUnitsTable[Mass Units],0),2), "")</f>
        <v>1777.1580062500004</v>
      </c>
      <c r="M303" s="27">
        <f>IFERROR(('CALC | Main Engine'!O303+'CALC | Booster'!O303)*INDEX(MassUnitsTable[],MATCH($R$3,MassUnitsTable[Mass Units],0),2), "")</f>
        <v>0</v>
      </c>
      <c r="N303" s="27">
        <f>IFERROR(('CALC | Main Engine'!P303+'CALC | Booster'!P303)*INDEX(MassUnitsTable[],MATCH($R$3,MassUnitsTable[Mass Units],0),2), "")</f>
        <v>0</v>
      </c>
      <c r="O303" s="27">
        <f>IFERROR(('CALC | Main Engine'!Q303+'CALC | Booster'!Q303)*INDEX(MassUnitsTable[],MATCH($R$3,MassUnitsTable[Mass Units],0),2), "")</f>
        <v>0</v>
      </c>
      <c r="P303" s="27">
        <f>IFERROR(('CALC | Main Engine'!R303+'CALC | Booster'!R303)*INDEX(MassUnitsTable[],MATCH($R$3,MassUnitsTable[Mass Units],0),2), "")</f>
        <v>0</v>
      </c>
      <c r="Q303" s="27">
        <f>IFERROR(('CALC | Main Engine'!S303+'CALC | Booster'!S303)*INDEX(MassUnitsTable[],MATCH($R$3,MassUnitsTable[Mass Units],0),2), "")</f>
        <v>3.6905920913366818E-11</v>
      </c>
      <c r="R303" s="32">
        <f>IFERROR(('CALC | Main Engine'!T303+'CALC | Booster'!T303)*INDEX(MassUnitsTable[],MATCH($R$3,MassUnitsTable[Mass Units],0),2), "")</f>
        <v>0</v>
      </c>
      <c r="S303" s="10"/>
    </row>
    <row r="304" spans="1:19" x14ac:dyDescent="0.25">
      <c r="A304" s="10"/>
      <c r="B304" s="4" t="str">
        <f t="shared" si="25"/>
        <v>STS-124</v>
      </c>
      <c r="C304" s="5" t="str">
        <f t="shared" si="26"/>
        <v>Space Shuttle</v>
      </c>
      <c r="D304" s="5" t="str">
        <f t="shared" si="27"/>
        <v>Launch</v>
      </c>
      <c r="E304" s="5">
        <f t="shared" si="28"/>
        <v>1</v>
      </c>
      <c r="F304" s="5">
        <f>'CALC | Main Engine'!$B304</f>
        <v>297</v>
      </c>
      <c r="G304" s="27">
        <f>'CALC | Main Engine'!$C304</f>
        <v>351746</v>
      </c>
      <c r="H304" s="6">
        <f>'CALC | Main Engine'!$E304</f>
        <v>1</v>
      </c>
      <c r="I304" s="34">
        <f>IFERROR('CALC | Main Engine'!$F304*INDEX(MassUnitsTable[],MATCH($R$3,MassUnitsTable[Mass Units],0),2), "")</f>
        <v>1397.4</v>
      </c>
      <c r="J304" s="27">
        <f>IFERROR('CALC | Booster'!$F304*INDEX(MassUnitsTable[],MATCH($R$3,MassUnitsTable[Mass Units],0),2), "")</f>
        <v>0</v>
      </c>
      <c r="K304" s="32">
        <f t="shared" si="29"/>
        <v>1397.4</v>
      </c>
      <c r="L304" s="34">
        <f>IFERROR(('CALC | Main Engine'!N304+'CALC | Booster'!N304)*INDEX(MassUnitsTable[],MATCH($R$3,MassUnitsTable[Mass Units],0),2), "")</f>
        <v>1777.1580062500004</v>
      </c>
      <c r="M304" s="27">
        <f>IFERROR(('CALC | Main Engine'!O304+'CALC | Booster'!O304)*INDEX(MassUnitsTable[],MATCH($R$3,MassUnitsTable[Mass Units],0),2), "")</f>
        <v>0</v>
      </c>
      <c r="N304" s="27">
        <f>IFERROR(('CALC | Main Engine'!P304+'CALC | Booster'!P304)*INDEX(MassUnitsTable[],MATCH($R$3,MassUnitsTable[Mass Units],0),2), "")</f>
        <v>0</v>
      </c>
      <c r="O304" s="27">
        <f>IFERROR(('CALC | Main Engine'!Q304+'CALC | Booster'!Q304)*INDEX(MassUnitsTable[],MATCH($R$3,MassUnitsTable[Mass Units],0),2), "")</f>
        <v>0</v>
      </c>
      <c r="P304" s="27">
        <f>IFERROR(('CALC | Main Engine'!R304+'CALC | Booster'!R304)*INDEX(MassUnitsTable[],MATCH($R$3,MassUnitsTable[Mass Units],0),2), "")</f>
        <v>0</v>
      </c>
      <c r="Q304" s="27">
        <f>IFERROR(('CALC | Main Engine'!S304+'CALC | Booster'!S304)*INDEX(MassUnitsTable[],MATCH($R$3,MassUnitsTable[Mass Units],0),2), "")</f>
        <v>3.6124634781659668E-11</v>
      </c>
      <c r="R304" s="32">
        <f>IFERROR(('CALC | Main Engine'!T304+'CALC | Booster'!T304)*INDEX(MassUnitsTable[],MATCH($R$3,MassUnitsTable[Mass Units],0),2), "")</f>
        <v>0</v>
      </c>
      <c r="S304" s="10"/>
    </row>
    <row r="305" spans="1:19" x14ac:dyDescent="0.25">
      <c r="A305" s="10"/>
      <c r="B305" s="4" t="str">
        <f t="shared" si="25"/>
        <v>STS-124</v>
      </c>
      <c r="C305" s="5" t="str">
        <f t="shared" si="26"/>
        <v>Space Shuttle</v>
      </c>
      <c r="D305" s="5" t="str">
        <f t="shared" si="27"/>
        <v>Launch</v>
      </c>
      <c r="E305" s="5">
        <f t="shared" si="28"/>
        <v>1</v>
      </c>
      <c r="F305" s="5">
        <f>'CALC | Main Engine'!$B305</f>
        <v>298</v>
      </c>
      <c r="G305" s="27">
        <f>'CALC | Main Engine'!$C305</f>
        <v>352009</v>
      </c>
      <c r="H305" s="6">
        <f>'CALC | Main Engine'!$E305</f>
        <v>1</v>
      </c>
      <c r="I305" s="34">
        <f>IFERROR('CALC | Main Engine'!$F305*INDEX(MassUnitsTable[],MATCH($R$3,MassUnitsTable[Mass Units],0),2), "")</f>
        <v>1397.4</v>
      </c>
      <c r="J305" s="27">
        <f>IFERROR('CALC | Booster'!$F305*INDEX(MassUnitsTable[],MATCH($R$3,MassUnitsTable[Mass Units],0),2), "")</f>
        <v>0</v>
      </c>
      <c r="K305" s="32">
        <f t="shared" si="29"/>
        <v>1397.4</v>
      </c>
      <c r="L305" s="34">
        <f>IFERROR(('CALC | Main Engine'!N305+'CALC | Booster'!N305)*INDEX(MassUnitsTable[],MATCH($R$3,MassUnitsTable[Mass Units],0),2), "")</f>
        <v>1777.1580062500004</v>
      </c>
      <c r="M305" s="27">
        <f>IFERROR(('CALC | Main Engine'!O305+'CALC | Booster'!O305)*INDEX(MassUnitsTable[],MATCH($R$3,MassUnitsTable[Mass Units],0),2), "")</f>
        <v>0</v>
      </c>
      <c r="N305" s="27">
        <f>IFERROR(('CALC | Main Engine'!P305+'CALC | Booster'!P305)*INDEX(MassUnitsTable[],MATCH($R$3,MassUnitsTable[Mass Units],0),2), "")</f>
        <v>0</v>
      </c>
      <c r="O305" s="27">
        <f>IFERROR(('CALC | Main Engine'!Q305+'CALC | Booster'!Q305)*INDEX(MassUnitsTable[],MATCH($R$3,MassUnitsTable[Mass Units],0),2), "")</f>
        <v>0</v>
      </c>
      <c r="P305" s="27">
        <f>IFERROR(('CALC | Main Engine'!R305+'CALC | Booster'!R305)*INDEX(MassUnitsTable[],MATCH($R$3,MassUnitsTable[Mass Units],0),2), "")</f>
        <v>0</v>
      </c>
      <c r="Q305" s="27">
        <f>IFERROR(('CALC | Main Engine'!S305+'CALC | Booster'!S305)*INDEX(MassUnitsTable[],MATCH($R$3,MassUnitsTable[Mass Units],0),2), "")</f>
        <v>3.5379509063436086E-11</v>
      </c>
      <c r="R305" s="32">
        <f>IFERROR(('CALC | Main Engine'!T305+'CALC | Booster'!T305)*INDEX(MassUnitsTable[],MATCH($R$3,MassUnitsTable[Mass Units],0),2), "")</f>
        <v>0</v>
      </c>
      <c r="S305" s="10"/>
    </row>
    <row r="306" spans="1:19" x14ac:dyDescent="0.25">
      <c r="A306" s="10"/>
      <c r="B306" s="4" t="str">
        <f t="shared" si="25"/>
        <v>STS-124</v>
      </c>
      <c r="C306" s="5" t="str">
        <f t="shared" si="26"/>
        <v>Space Shuttle</v>
      </c>
      <c r="D306" s="5" t="str">
        <f t="shared" si="27"/>
        <v>Launch</v>
      </c>
      <c r="E306" s="5">
        <f t="shared" si="28"/>
        <v>1</v>
      </c>
      <c r="F306" s="5">
        <f>'CALC | Main Engine'!$B306</f>
        <v>299</v>
      </c>
      <c r="G306" s="27">
        <f>'CALC | Main Engine'!$C306</f>
        <v>352265</v>
      </c>
      <c r="H306" s="6">
        <f>'CALC | Main Engine'!$E306</f>
        <v>1</v>
      </c>
      <c r="I306" s="34">
        <f>IFERROR('CALC | Main Engine'!$F306*INDEX(MassUnitsTable[],MATCH($R$3,MassUnitsTable[Mass Units],0),2), "")</f>
        <v>1397.4</v>
      </c>
      <c r="J306" s="27">
        <f>IFERROR('CALC | Booster'!$F306*INDEX(MassUnitsTable[],MATCH($R$3,MassUnitsTable[Mass Units],0),2), "")</f>
        <v>0</v>
      </c>
      <c r="K306" s="32">
        <f t="shared" si="29"/>
        <v>1397.4</v>
      </c>
      <c r="L306" s="34">
        <f>IFERROR(('CALC | Main Engine'!N306+'CALC | Booster'!N306)*INDEX(MassUnitsTable[],MATCH($R$3,MassUnitsTable[Mass Units],0),2), "")</f>
        <v>1777.1580062500004</v>
      </c>
      <c r="M306" s="27">
        <f>IFERROR(('CALC | Main Engine'!O306+'CALC | Booster'!O306)*INDEX(MassUnitsTable[],MATCH($R$3,MassUnitsTable[Mass Units],0),2), "")</f>
        <v>0</v>
      </c>
      <c r="N306" s="27">
        <f>IFERROR(('CALC | Main Engine'!P306+'CALC | Booster'!P306)*INDEX(MassUnitsTable[],MATCH($R$3,MassUnitsTable[Mass Units],0),2), "")</f>
        <v>0</v>
      </c>
      <c r="O306" s="27">
        <f>IFERROR(('CALC | Main Engine'!Q306+'CALC | Booster'!Q306)*INDEX(MassUnitsTable[],MATCH($R$3,MassUnitsTable[Mass Units],0),2), "")</f>
        <v>0</v>
      </c>
      <c r="P306" s="27">
        <f>IFERROR(('CALC | Main Engine'!R306+'CALC | Booster'!R306)*INDEX(MassUnitsTable[],MATCH($R$3,MassUnitsTable[Mass Units],0),2), "")</f>
        <v>0</v>
      </c>
      <c r="Q306" s="27">
        <f>IFERROR(('CALC | Main Engine'!S306+'CALC | Booster'!S306)*INDEX(MassUnitsTable[],MATCH($R$3,MassUnitsTable[Mass Units],0),2), "")</f>
        <v>3.4668979497824855E-11</v>
      </c>
      <c r="R306" s="32">
        <f>IFERROR(('CALC | Main Engine'!T306+'CALC | Booster'!T306)*INDEX(MassUnitsTable[],MATCH($R$3,MassUnitsTable[Mass Units],0),2), "")</f>
        <v>0</v>
      </c>
      <c r="S306" s="10"/>
    </row>
    <row r="307" spans="1:19" x14ac:dyDescent="0.25">
      <c r="A307" s="10"/>
      <c r="B307" s="4" t="str">
        <f t="shared" si="25"/>
        <v>STS-124</v>
      </c>
      <c r="C307" s="5" t="str">
        <f t="shared" si="26"/>
        <v>Space Shuttle</v>
      </c>
      <c r="D307" s="5" t="str">
        <f t="shared" si="27"/>
        <v>Launch</v>
      </c>
      <c r="E307" s="5">
        <f t="shared" si="28"/>
        <v>1</v>
      </c>
      <c r="F307" s="5">
        <f>'CALC | Main Engine'!$B307</f>
        <v>300</v>
      </c>
      <c r="G307" s="27">
        <f>'CALC | Main Engine'!$C307</f>
        <v>352513</v>
      </c>
      <c r="H307" s="6">
        <f>'CALC | Main Engine'!$E307</f>
        <v>1</v>
      </c>
      <c r="I307" s="34">
        <f>IFERROR('CALC | Main Engine'!$F307*INDEX(MassUnitsTable[],MATCH($R$3,MassUnitsTable[Mass Units],0),2), "")</f>
        <v>1397.4</v>
      </c>
      <c r="J307" s="27">
        <f>IFERROR('CALC | Booster'!$F307*INDEX(MassUnitsTable[],MATCH($R$3,MassUnitsTable[Mass Units],0),2), "")</f>
        <v>0</v>
      </c>
      <c r="K307" s="32">
        <f t="shared" si="29"/>
        <v>1397.4</v>
      </c>
      <c r="L307" s="34">
        <f>IFERROR(('CALC | Main Engine'!N307+'CALC | Booster'!N307)*INDEX(MassUnitsTable[],MATCH($R$3,MassUnitsTable[Mass Units],0),2), "")</f>
        <v>1777.1580062500004</v>
      </c>
      <c r="M307" s="27">
        <f>IFERROR(('CALC | Main Engine'!O307+'CALC | Booster'!O307)*INDEX(MassUnitsTable[],MATCH($R$3,MassUnitsTable[Mass Units],0),2), "")</f>
        <v>0</v>
      </c>
      <c r="N307" s="27">
        <f>IFERROR(('CALC | Main Engine'!P307+'CALC | Booster'!P307)*INDEX(MassUnitsTable[],MATCH($R$3,MassUnitsTable[Mass Units],0),2), "")</f>
        <v>0</v>
      </c>
      <c r="O307" s="27">
        <f>IFERROR(('CALC | Main Engine'!Q307+'CALC | Booster'!Q307)*INDEX(MassUnitsTable[],MATCH($R$3,MassUnitsTable[Mass Units],0),2), "")</f>
        <v>0</v>
      </c>
      <c r="P307" s="27">
        <f>IFERROR(('CALC | Main Engine'!R307+'CALC | Booster'!R307)*INDEX(MassUnitsTable[],MATCH($R$3,MassUnitsTable[Mass Units],0),2), "")</f>
        <v>0</v>
      </c>
      <c r="Q307" s="27">
        <f>IFERROR(('CALC | Main Engine'!S307+'CALC | Booster'!S307)*INDEX(MassUnitsTable[],MATCH($R$3,MassUnitsTable[Mass Units],0),2), "")</f>
        <v>3.3994264544923714E-11</v>
      </c>
      <c r="R307" s="32">
        <f>IFERROR(('CALC | Main Engine'!T307+'CALC | Booster'!T307)*INDEX(MassUnitsTable[],MATCH($R$3,MassUnitsTable[Mass Units],0),2), "")</f>
        <v>0</v>
      </c>
      <c r="S307" s="10"/>
    </row>
    <row r="308" spans="1:19" x14ac:dyDescent="0.25">
      <c r="A308" s="10"/>
      <c r="B308" s="4" t="str">
        <f t="shared" si="25"/>
        <v>STS-124</v>
      </c>
      <c r="C308" s="5" t="str">
        <f t="shared" si="26"/>
        <v>Space Shuttle</v>
      </c>
      <c r="D308" s="5" t="str">
        <f t="shared" si="27"/>
        <v>Launch</v>
      </c>
      <c r="E308" s="5">
        <f t="shared" si="28"/>
        <v>1</v>
      </c>
      <c r="F308" s="5">
        <f>'CALC | Main Engine'!$B308</f>
        <v>301</v>
      </c>
      <c r="G308" s="27">
        <f>'CALC | Main Engine'!$C308</f>
        <v>352754</v>
      </c>
      <c r="H308" s="6">
        <f>'CALC | Main Engine'!$E308</f>
        <v>1</v>
      </c>
      <c r="I308" s="34">
        <f>IFERROR('CALC | Main Engine'!$F308*INDEX(MassUnitsTable[],MATCH($R$3,MassUnitsTable[Mass Units],0),2), "")</f>
        <v>1397.4</v>
      </c>
      <c r="J308" s="27">
        <f>IFERROR('CALC | Booster'!$F308*INDEX(MassUnitsTable[],MATCH($R$3,MassUnitsTable[Mass Units],0),2), "")</f>
        <v>0</v>
      </c>
      <c r="K308" s="32">
        <f t="shared" si="29"/>
        <v>1397.4</v>
      </c>
      <c r="L308" s="34">
        <f>IFERROR(('CALC | Main Engine'!N308+'CALC | Booster'!N308)*INDEX(MassUnitsTable[],MATCH($R$3,MassUnitsTable[Mass Units],0),2), "")</f>
        <v>1777.1580062500004</v>
      </c>
      <c r="M308" s="27">
        <f>IFERROR(('CALC | Main Engine'!O308+'CALC | Booster'!O308)*INDEX(MassUnitsTable[],MATCH($R$3,MassUnitsTable[Mass Units],0),2), "")</f>
        <v>0</v>
      </c>
      <c r="N308" s="27">
        <f>IFERROR(('CALC | Main Engine'!P308+'CALC | Booster'!P308)*INDEX(MassUnitsTable[],MATCH($R$3,MassUnitsTable[Mass Units],0),2), "")</f>
        <v>0</v>
      </c>
      <c r="O308" s="27">
        <f>IFERROR(('CALC | Main Engine'!Q308+'CALC | Booster'!Q308)*INDEX(MassUnitsTable[],MATCH($R$3,MassUnitsTable[Mass Units],0),2), "")</f>
        <v>0</v>
      </c>
      <c r="P308" s="27">
        <f>IFERROR(('CALC | Main Engine'!R308+'CALC | Booster'!R308)*INDEX(MassUnitsTable[],MATCH($R$3,MassUnitsTable[Mass Units],0),2), "")</f>
        <v>0</v>
      </c>
      <c r="Q308" s="27">
        <f>IFERROR(('CALC | Main Engine'!S308+'CALC | Booster'!S308)*INDEX(MassUnitsTable[],MATCH($R$3,MassUnitsTable[Mass Units],0),2), "")</f>
        <v>3.3351176614411858E-11</v>
      </c>
      <c r="R308" s="32">
        <f>IFERROR(('CALC | Main Engine'!T308+'CALC | Booster'!T308)*INDEX(MassUnitsTable[],MATCH($R$3,MassUnitsTable[Mass Units],0),2), "")</f>
        <v>0</v>
      </c>
      <c r="S308" s="10"/>
    </row>
    <row r="309" spans="1:19" x14ac:dyDescent="0.25">
      <c r="A309" s="10"/>
      <c r="B309" s="4" t="str">
        <f t="shared" si="25"/>
        <v>STS-124</v>
      </c>
      <c r="C309" s="5" t="str">
        <f t="shared" si="26"/>
        <v>Space Shuttle</v>
      </c>
      <c r="D309" s="5" t="str">
        <f t="shared" si="27"/>
        <v>Launch</v>
      </c>
      <c r="E309" s="5">
        <f t="shared" si="28"/>
        <v>1</v>
      </c>
      <c r="F309" s="5">
        <f>'CALC | Main Engine'!$B309</f>
        <v>302</v>
      </c>
      <c r="G309" s="27">
        <f>'CALC | Main Engine'!$C309</f>
        <v>352988.5</v>
      </c>
      <c r="H309" s="6">
        <f>'CALC | Main Engine'!$E309</f>
        <v>1</v>
      </c>
      <c r="I309" s="34">
        <f>IFERROR('CALC | Main Engine'!$F309*INDEX(MassUnitsTable[],MATCH($R$3,MassUnitsTable[Mass Units],0),2), "")</f>
        <v>1397.4</v>
      </c>
      <c r="J309" s="27">
        <f>IFERROR('CALC | Booster'!$F309*INDEX(MassUnitsTable[],MATCH($R$3,MassUnitsTable[Mass Units],0),2), "")</f>
        <v>0</v>
      </c>
      <c r="K309" s="32">
        <f t="shared" si="29"/>
        <v>1397.4</v>
      </c>
      <c r="L309" s="34">
        <f>IFERROR(('CALC | Main Engine'!N309+'CALC | Booster'!N309)*INDEX(MassUnitsTable[],MATCH($R$3,MassUnitsTable[Mass Units],0),2), "")</f>
        <v>1777.1580062500004</v>
      </c>
      <c r="M309" s="27">
        <f>IFERROR(('CALC | Main Engine'!O309+'CALC | Booster'!O309)*INDEX(MassUnitsTable[],MATCH($R$3,MassUnitsTable[Mass Units],0),2), "")</f>
        <v>0</v>
      </c>
      <c r="N309" s="27">
        <f>IFERROR(('CALC | Main Engine'!P309+'CALC | Booster'!P309)*INDEX(MassUnitsTable[],MATCH($R$3,MassUnitsTable[Mass Units],0),2), "")</f>
        <v>0</v>
      </c>
      <c r="O309" s="27">
        <f>IFERROR(('CALC | Main Engine'!Q309+'CALC | Booster'!Q309)*INDEX(MassUnitsTable[],MATCH($R$3,MassUnitsTable[Mass Units],0),2), "")</f>
        <v>0</v>
      </c>
      <c r="P309" s="27">
        <f>IFERROR(('CALC | Main Engine'!R309+'CALC | Booster'!R309)*INDEX(MassUnitsTable[],MATCH($R$3,MassUnitsTable[Mass Units],0),2), "")</f>
        <v>0</v>
      </c>
      <c r="Q309" s="27">
        <f>IFERROR(('CALC | Main Engine'!S309+'CALC | Booster'!S309)*INDEX(MassUnitsTable[],MATCH($R$3,MassUnitsTable[Mass Units],0),2), "")</f>
        <v>3.2737113264290638E-11</v>
      </c>
      <c r="R309" s="32">
        <f>IFERROR(('CALC | Main Engine'!T309+'CALC | Booster'!T309)*INDEX(MassUnitsTable[],MATCH($R$3,MassUnitsTable[Mass Units],0),2), "")</f>
        <v>0</v>
      </c>
      <c r="S309" s="10"/>
    </row>
    <row r="310" spans="1:19" x14ac:dyDescent="0.25">
      <c r="A310" s="10"/>
      <c r="B310" s="4" t="str">
        <f t="shared" si="25"/>
        <v>STS-124</v>
      </c>
      <c r="C310" s="5" t="str">
        <f t="shared" si="26"/>
        <v>Space Shuttle</v>
      </c>
      <c r="D310" s="5" t="str">
        <f t="shared" si="27"/>
        <v>Launch</v>
      </c>
      <c r="E310" s="5">
        <f t="shared" si="28"/>
        <v>1</v>
      </c>
      <c r="F310" s="5">
        <f>'CALC | Main Engine'!$B310</f>
        <v>303</v>
      </c>
      <c r="G310" s="27">
        <f>'CALC | Main Engine'!$C310</f>
        <v>353215.5</v>
      </c>
      <c r="H310" s="6">
        <f>'CALC | Main Engine'!$E310</f>
        <v>1</v>
      </c>
      <c r="I310" s="34">
        <f>IFERROR('CALC | Main Engine'!$F310*INDEX(MassUnitsTable[],MATCH($R$3,MassUnitsTable[Mass Units],0),2), "")</f>
        <v>1397.4</v>
      </c>
      <c r="J310" s="27">
        <f>IFERROR('CALC | Booster'!$F310*INDEX(MassUnitsTable[],MATCH($R$3,MassUnitsTable[Mass Units],0),2), "")</f>
        <v>0</v>
      </c>
      <c r="K310" s="32">
        <f t="shared" si="29"/>
        <v>1397.4</v>
      </c>
      <c r="L310" s="34">
        <f>IFERROR(('CALC | Main Engine'!N310+'CALC | Booster'!N310)*INDEX(MassUnitsTable[],MATCH($R$3,MassUnitsTable[Mass Units],0),2), "")</f>
        <v>1777.1580062500004</v>
      </c>
      <c r="M310" s="27">
        <f>IFERROR(('CALC | Main Engine'!O310+'CALC | Booster'!O310)*INDEX(MassUnitsTable[],MATCH($R$3,MassUnitsTable[Mass Units],0),2), "")</f>
        <v>0</v>
      </c>
      <c r="N310" s="27">
        <f>IFERROR(('CALC | Main Engine'!P310+'CALC | Booster'!P310)*INDEX(MassUnitsTable[],MATCH($R$3,MassUnitsTable[Mass Units],0),2), "")</f>
        <v>0</v>
      </c>
      <c r="O310" s="27">
        <f>IFERROR(('CALC | Main Engine'!Q310+'CALC | Booster'!Q310)*INDEX(MassUnitsTable[],MATCH($R$3,MassUnitsTable[Mass Units],0),2), "")</f>
        <v>0</v>
      </c>
      <c r="P310" s="27">
        <f>IFERROR(('CALC | Main Engine'!R310+'CALC | Booster'!R310)*INDEX(MassUnitsTable[],MATCH($R$3,MassUnitsTable[Mass Units],0),2), "")</f>
        <v>0</v>
      </c>
      <c r="Q310" s="27">
        <f>IFERROR(('CALC | Main Engine'!S310+'CALC | Booster'!S310)*INDEX(MassUnitsTable[],MATCH($R$3,MassUnitsTable[Mass Units],0),2), "")</f>
        <v>3.2153461128892357E-11</v>
      </c>
      <c r="R310" s="32">
        <f>IFERROR(('CALC | Main Engine'!T310+'CALC | Booster'!T310)*INDEX(MassUnitsTable[],MATCH($R$3,MassUnitsTable[Mass Units],0),2), "")</f>
        <v>0</v>
      </c>
      <c r="S310" s="10"/>
    </row>
    <row r="311" spans="1:19" x14ac:dyDescent="0.25">
      <c r="A311" s="10"/>
      <c r="B311" s="4" t="str">
        <f t="shared" si="25"/>
        <v>STS-124</v>
      </c>
      <c r="C311" s="5" t="str">
        <f t="shared" si="26"/>
        <v>Space Shuttle</v>
      </c>
      <c r="D311" s="5" t="str">
        <f t="shared" si="27"/>
        <v>Launch</v>
      </c>
      <c r="E311" s="5">
        <f t="shared" si="28"/>
        <v>1</v>
      </c>
      <c r="F311" s="5">
        <f>'CALC | Main Engine'!$B311</f>
        <v>304</v>
      </c>
      <c r="G311" s="27">
        <f>'CALC | Main Engine'!$C311</f>
        <v>353435</v>
      </c>
      <c r="H311" s="6">
        <f>'CALC | Main Engine'!$E311</f>
        <v>1</v>
      </c>
      <c r="I311" s="34">
        <f>IFERROR('CALC | Main Engine'!$F311*INDEX(MassUnitsTable[],MATCH($R$3,MassUnitsTable[Mass Units],0),2), "")</f>
        <v>1397.4</v>
      </c>
      <c r="J311" s="27">
        <f>IFERROR('CALC | Booster'!$F311*INDEX(MassUnitsTable[],MATCH($R$3,MassUnitsTable[Mass Units],0),2), "")</f>
        <v>0</v>
      </c>
      <c r="K311" s="32">
        <f t="shared" si="29"/>
        <v>1397.4</v>
      </c>
      <c r="L311" s="34">
        <f>IFERROR(('CALC | Main Engine'!N311+'CALC | Booster'!N311)*INDEX(MassUnitsTable[],MATCH($R$3,MassUnitsTable[Mass Units],0),2), "")</f>
        <v>1777.1580062500004</v>
      </c>
      <c r="M311" s="27">
        <f>IFERROR(('CALC | Main Engine'!O311+'CALC | Booster'!O311)*INDEX(MassUnitsTable[],MATCH($R$3,MassUnitsTable[Mass Units],0),2), "")</f>
        <v>0</v>
      </c>
      <c r="N311" s="27">
        <f>IFERROR(('CALC | Main Engine'!P311+'CALC | Booster'!P311)*INDEX(MassUnitsTable[],MATCH($R$3,MassUnitsTable[Mass Units],0),2), "")</f>
        <v>0</v>
      </c>
      <c r="O311" s="27">
        <f>IFERROR(('CALC | Main Engine'!Q311+'CALC | Booster'!Q311)*INDEX(MassUnitsTable[],MATCH($R$3,MassUnitsTable[Mass Units],0),2), "")</f>
        <v>0</v>
      </c>
      <c r="P311" s="27">
        <f>IFERROR(('CALC | Main Engine'!R311+'CALC | Booster'!R311)*INDEX(MassUnitsTable[],MATCH($R$3,MassUnitsTable[Mass Units],0),2), "")</f>
        <v>0</v>
      </c>
      <c r="Q311" s="27">
        <f>IFERROR(('CALC | Main Engine'!S311+'CALC | Booster'!S311)*INDEX(MassUnitsTable[],MATCH($R$3,MassUnitsTable[Mass Units],0),2), "")</f>
        <v>3.1598990204587264E-11</v>
      </c>
      <c r="R311" s="32">
        <f>IFERROR(('CALC | Main Engine'!T311+'CALC | Booster'!T311)*INDEX(MassUnitsTable[],MATCH($R$3,MassUnitsTable[Mass Units],0),2), "")</f>
        <v>0</v>
      </c>
      <c r="S311" s="10"/>
    </row>
    <row r="312" spans="1:19" x14ac:dyDescent="0.25">
      <c r="A312" s="10"/>
      <c r="B312" s="4" t="str">
        <f t="shared" si="25"/>
        <v>STS-124</v>
      </c>
      <c r="C312" s="5" t="str">
        <f t="shared" si="26"/>
        <v>Space Shuttle</v>
      </c>
      <c r="D312" s="5" t="str">
        <f t="shared" si="27"/>
        <v>Launch</v>
      </c>
      <c r="E312" s="5">
        <f t="shared" si="28"/>
        <v>1</v>
      </c>
      <c r="F312" s="5">
        <f>'CALC | Main Engine'!$B312</f>
        <v>305</v>
      </c>
      <c r="G312" s="27">
        <f>'CALC | Main Engine'!$C312</f>
        <v>353648</v>
      </c>
      <c r="H312" s="6">
        <f>'CALC | Main Engine'!$E312</f>
        <v>1</v>
      </c>
      <c r="I312" s="34">
        <f>IFERROR('CALC | Main Engine'!$F312*INDEX(MassUnitsTable[],MATCH($R$3,MassUnitsTable[Mass Units],0),2), "")</f>
        <v>1397.4</v>
      </c>
      <c r="J312" s="27">
        <f>IFERROR('CALC | Booster'!$F312*INDEX(MassUnitsTable[],MATCH($R$3,MassUnitsTable[Mass Units],0),2), "")</f>
        <v>0</v>
      </c>
      <c r="K312" s="32">
        <f t="shared" si="29"/>
        <v>1397.4</v>
      </c>
      <c r="L312" s="34">
        <f>IFERROR(('CALC | Main Engine'!N312+'CALC | Booster'!N312)*INDEX(MassUnitsTable[],MATCH($R$3,MassUnitsTable[Mass Units],0),2), "")</f>
        <v>1777.1580062500004</v>
      </c>
      <c r="M312" s="27">
        <f>IFERROR(('CALC | Main Engine'!O312+'CALC | Booster'!O312)*INDEX(MassUnitsTable[],MATCH($R$3,MassUnitsTable[Mass Units],0),2), "")</f>
        <v>0</v>
      </c>
      <c r="N312" s="27">
        <f>IFERROR(('CALC | Main Engine'!P312+'CALC | Booster'!P312)*INDEX(MassUnitsTable[],MATCH($R$3,MassUnitsTable[Mass Units],0),2), "")</f>
        <v>0</v>
      </c>
      <c r="O312" s="27">
        <f>IFERROR(('CALC | Main Engine'!Q312+'CALC | Booster'!Q312)*INDEX(MassUnitsTable[],MATCH($R$3,MassUnitsTable[Mass Units],0),2), "")</f>
        <v>0</v>
      </c>
      <c r="P312" s="27">
        <f>IFERROR(('CALC | Main Engine'!R312+'CALC | Booster'!R312)*INDEX(MassUnitsTable[],MATCH($R$3,MassUnitsTable[Mass Units],0),2), "")</f>
        <v>0</v>
      </c>
      <c r="Q312" s="27">
        <f>IFERROR(('CALC | Main Engine'!S312+'CALC | Booster'!S312)*INDEX(MassUnitsTable[],MATCH($R$3,MassUnitsTable[Mass Units],0),2), "")</f>
        <v>3.1070081314220069E-11</v>
      </c>
      <c r="R312" s="32">
        <f>IFERROR(('CALC | Main Engine'!T312+'CALC | Booster'!T312)*INDEX(MassUnitsTable[],MATCH($R$3,MassUnitsTable[Mass Units],0),2), "")</f>
        <v>0</v>
      </c>
      <c r="S312" s="10"/>
    </row>
    <row r="313" spans="1:19" x14ac:dyDescent="0.25">
      <c r="A313" s="10"/>
      <c r="B313" s="4" t="str">
        <f t="shared" si="25"/>
        <v>STS-124</v>
      </c>
      <c r="C313" s="5" t="str">
        <f t="shared" si="26"/>
        <v>Space Shuttle</v>
      </c>
      <c r="D313" s="5" t="str">
        <f t="shared" si="27"/>
        <v>Launch</v>
      </c>
      <c r="E313" s="5">
        <f t="shared" si="28"/>
        <v>1</v>
      </c>
      <c r="F313" s="5">
        <f>'CALC | Main Engine'!$B313</f>
        <v>306</v>
      </c>
      <c r="G313" s="27">
        <f>'CALC | Main Engine'!$C313</f>
        <v>353854</v>
      </c>
      <c r="H313" s="6">
        <f>'CALC | Main Engine'!$E313</f>
        <v>1</v>
      </c>
      <c r="I313" s="34">
        <f>IFERROR('CALC | Main Engine'!$F313*INDEX(MassUnitsTable[],MATCH($R$3,MassUnitsTable[Mass Units],0),2), "")</f>
        <v>1397.4</v>
      </c>
      <c r="J313" s="27">
        <f>IFERROR('CALC | Booster'!$F313*INDEX(MassUnitsTable[],MATCH($R$3,MassUnitsTable[Mass Units],0),2), "")</f>
        <v>0</v>
      </c>
      <c r="K313" s="32">
        <f t="shared" si="29"/>
        <v>1397.4</v>
      </c>
      <c r="L313" s="34">
        <f>IFERROR(('CALC | Main Engine'!N313+'CALC | Booster'!N313)*INDEX(MassUnitsTable[],MATCH($R$3,MassUnitsTable[Mass Units],0),2), "")</f>
        <v>1777.1580062500004</v>
      </c>
      <c r="M313" s="27">
        <f>IFERROR(('CALC | Main Engine'!O313+'CALC | Booster'!O313)*INDEX(MassUnitsTable[],MATCH($R$3,MassUnitsTable[Mass Units],0),2), "")</f>
        <v>0</v>
      </c>
      <c r="N313" s="27">
        <f>IFERROR(('CALC | Main Engine'!P313+'CALC | Booster'!P313)*INDEX(MassUnitsTable[],MATCH($R$3,MassUnitsTable[Mass Units],0),2), "")</f>
        <v>0</v>
      </c>
      <c r="O313" s="27">
        <f>IFERROR(('CALC | Main Engine'!Q313+'CALC | Booster'!Q313)*INDEX(MassUnitsTable[],MATCH($R$3,MassUnitsTable[Mass Units],0),2), "")</f>
        <v>0</v>
      </c>
      <c r="P313" s="27">
        <f>IFERROR(('CALC | Main Engine'!R313+'CALC | Booster'!R313)*INDEX(MassUnitsTable[],MATCH($R$3,MassUnitsTable[Mass Units],0),2), "")</f>
        <v>0</v>
      </c>
      <c r="Q313" s="27">
        <f>IFERROR(('CALC | Main Engine'!S313+'CALC | Booster'!S313)*INDEX(MassUnitsTable[],MATCH($R$3,MassUnitsTable[Mass Units],0),2), "")</f>
        <v>3.056697728478382E-11</v>
      </c>
      <c r="R313" s="32">
        <f>IFERROR(('CALC | Main Engine'!T313+'CALC | Booster'!T313)*INDEX(MassUnitsTable[],MATCH($R$3,MassUnitsTable[Mass Units],0),2), "")</f>
        <v>0</v>
      </c>
      <c r="S313" s="10"/>
    </row>
    <row r="314" spans="1:19" x14ac:dyDescent="0.25">
      <c r="A314" s="10"/>
      <c r="B314" s="4" t="str">
        <f t="shared" si="25"/>
        <v>STS-124</v>
      </c>
      <c r="C314" s="5" t="str">
        <f t="shared" si="26"/>
        <v>Space Shuttle</v>
      </c>
      <c r="D314" s="5" t="str">
        <f t="shared" si="27"/>
        <v>Launch</v>
      </c>
      <c r="E314" s="5">
        <f t="shared" si="28"/>
        <v>1</v>
      </c>
      <c r="F314" s="5">
        <f>'CALC | Main Engine'!$B314</f>
        <v>307</v>
      </c>
      <c r="G314" s="27">
        <f>'CALC | Main Engine'!$C314</f>
        <v>354052.5</v>
      </c>
      <c r="H314" s="6">
        <f>'CALC | Main Engine'!$E314</f>
        <v>1</v>
      </c>
      <c r="I314" s="34">
        <f>IFERROR('CALC | Main Engine'!$F314*INDEX(MassUnitsTable[],MATCH($R$3,MassUnitsTable[Mass Units],0),2), "")</f>
        <v>1397.4</v>
      </c>
      <c r="J314" s="27">
        <f>IFERROR('CALC | Booster'!$F314*INDEX(MassUnitsTable[],MATCH($R$3,MassUnitsTable[Mass Units],0),2), "")</f>
        <v>0</v>
      </c>
      <c r="K314" s="32">
        <f t="shared" si="29"/>
        <v>1397.4</v>
      </c>
      <c r="L314" s="34">
        <f>IFERROR(('CALC | Main Engine'!N314+'CALC | Booster'!N314)*INDEX(MassUnitsTable[],MATCH($R$3,MassUnitsTable[Mass Units],0),2), "")</f>
        <v>1777.1580062500004</v>
      </c>
      <c r="M314" s="27">
        <f>IFERROR(('CALC | Main Engine'!O314+'CALC | Booster'!O314)*INDEX(MassUnitsTable[],MATCH($R$3,MassUnitsTable[Mass Units],0),2), "")</f>
        <v>0</v>
      </c>
      <c r="N314" s="27">
        <f>IFERROR(('CALC | Main Engine'!P314+'CALC | Booster'!P314)*INDEX(MassUnitsTable[],MATCH($R$3,MassUnitsTable[Mass Units],0),2), "")</f>
        <v>0</v>
      </c>
      <c r="O314" s="27">
        <f>IFERROR(('CALC | Main Engine'!Q314+'CALC | Booster'!Q314)*INDEX(MassUnitsTable[],MATCH($R$3,MassUnitsTable[Mass Units],0),2), "")</f>
        <v>0</v>
      </c>
      <c r="P314" s="27">
        <f>IFERROR(('CALC | Main Engine'!R314+'CALC | Booster'!R314)*INDEX(MassUnitsTable[],MATCH($R$3,MassUnitsTable[Mass Units],0),2), "")</f>
        <v>0</v>
      </c>
      <c r="Q314" s="27">
        <f>IFERROR(('CALC | Main Engine'!S314+'CALC | Booster'!S314)*INDEX(MassUnitsTable[],MATCH($R$3,MassUnitsTable[Mass Units],0),2), "")</f>
        <v>3.0089898713899018E-11</v>
      </c>
      <c r="R314" s="32">
        <f>IFERROR(('CALC | Main Engine'!T314+'CALC | Booster'!T314)*INDEX(MassUnitsTable[],MATCH($R$3,MassUnitsTable[Mass Units],0),2), "")</f>
        <v>0</v>
      </c>
      <c r="S314" s="10"/>
    </row>
    <row r="315" spans="1:19" x14ac:dyDescent="0.25">
      <c r="A315" s="10"/>
      <c r="B315" s="4" t="str">
        <f t="shared" si="25"/>
        <v>STS-124</v>
      </c>
      <c r="C315" s="5" t="str">
        <f t="shared" si="26"/>
        <v>Space Shuttle</v>
      </c>
      <c r="D315" s="5" t="str">
        <f t="shared" si="27"/>
        <v>Launch</v>
      </c>
      <c r="E315" s="5">
        <f t="shared" si="28"/>
        <v>1</v>
      </c>
      <c r="F315" s="5">
        <f>'CALC | Main Engine'!$B315</f>
        <v>308</v>
      </c>
      <c r="G315" s="27">
        <f>'CALC | Main Engine'!$C315</f>
        <v>354244.5</v>
      </c>
      <c r="H315" s="6">
        <f>'CALC | Main Engine'!$E315</f>
        <v>1</v>
      </c>
      <c r="I315" s="34">
        <f>IFERROR('CALC | Main Engine'!$F315*INDEX(MassUnitsTable[],MATCH($R$3,MassUnitsTable[Mass Units],0),2), "")</f>
        <v>1397.4</v>
      </c>
      <c r="J315" s="27">
        <f>IFERROR('CALC | Booster'!$F315*INDEX(MassUnitsTable[],MATCH($R$3,MassUnitsTable[Mass Units],0),2), "")</f>
        <v>0</v>
      </c>
      <c r="K315" s="32">
        <f t="shared" si="29"/>
        <v>1397.4</v>
      </c>
      <c r="L315" s="34">
        <f>IFERROR(('CALC | Main Engine'!N315+'CALC | Booster'!N315)*INDEX(MassUnitsTable[],MATCH($R$3,MassUnitsTable[Mass Units],0),2), "")</f>
        <v>1777.1580062500004</v>
      </c>
      <c r="M315" s="27">
        <f>IFERROR(('CALC | Main Engine'!O315+'CALC | Booster'!O315)*INDEX(MassUnitsTable[],MATCH($R$3,MassUnitsTable[Mass Units],0),2), "")</f>
        <v>0</v>
      </c>
      <c r="N315" s="27">
        <f>IFERROR(('CALC | Main Engine'!P315+'CALC | Booster'!P315)*INDEX(MassUnitsTable[],MATCH($R$3,MassUnitsTable[Mass Units],0),2), "")</f>
        <v>0</v>
      </c>
      <c r="O315" s="27">
        <f>IFERROR(('CALC | Main Engine'!Q315+'CALC | Booster'!Q315)*INDEX(MassUnitsTable[],MATCH($R$3,MassUnitsTable[Mass Units],0),2), "")</f>
        <v>0</v>
      </c>
      <c r="P315" s="27">
        <f>IFERROR(('CALC | Main Engine'!R315+'CALC | Booster'!R315)*INDEX(MassUnitsTable[],MATCH($R$3,MassUnitsTable[Mass Units],0),2), "")</f>
        <v>0</v>
      </c>
      <c r="Q315" s="27">
        <f>IFERROR(('CALC | Main Engine'!S315+'CALC | Booster'!S315)*INDEX(MassUnitsTable[],MATCH($R$3,MassUnitsTable[Mass Units],0),2), "")</f>
        <v>2.9635527901593558E-11</v>
      </c>
      <c r="R315" s="32">
        <f>IFERROR(('CALC | Main Engine'!T315+'CALC | Booster'!T315)*INDEX(MassUnitsTable[],MATCH($R$3,MassUnitsTable[Mass Units],0),2), "")</f>
        <v>0</v>
      </c>
      <c r="S315" s="10"/>
    </row>
    <row r="316" spans="1:19" x14ac:dyDescent="0.25">
      <c r="A316" s="10"/>
      <c r="B316" s="4" t="str">
        <f t="shared" si="25"/>
        <v>STS-124</v>
      </c>
      <c r="C316" s="5" t="str">
        <f t="shared" si="26"/>
        <v>Space Shuttle</v>
      </c>
      <c r="D316" s="5" t="str">
        <f t="shared" si="27"/>
        <v>Launch</v>
      </c>
      <c r="E316" s="5">
        <f t="shared" si="28"/>
        <v>1</v>
      </c>
      <c r="F316" s="5">
        <f>'CALC | Main Engine'!$B316</f>
        <v>309</v>
      </c>
      <c r="G316" s="27">
        <f>'CALC | Main Engine'!$C316</f>
        <v>354429.5</v>
      </c>
      <c r="H316" s="6">
        <f>'CALC | Main Engine'!$E316</f>
        <v>1</v>
      </c>
      <c r="I316" s="34">
        <f>IFERROR('CALC | Main Engine'!$F316*INDEX(MassUnitsTable[],MATCH($R$3,MassUnitsTable[Mass Units],0),2), "")</f>
        <v>1397.4</v>
      </c>
      <c r="J316" s="27">
        <f>IFERROR('CALC | Booster'!$F316*INDEX(MassUnitsTable[],MATCH($R$3,MassUnitsTable[Mass Units],0),2), "")</f>
        <v>0</v>
      </c>
      <c r="K316" s="32">
        <f t="shared" si="29"/>
        <v>1397.4</v>
      </c>
      <c r="L316" s="34">
        <f>IFERROR(('CALC | Main Engine'!N316+'CALC | Booster'!N316)*INDEX(MassUnitsTable[],MATCH($R$3,MassUnitsTable[Mass Units],0),2), "")</f>
        <v>1777.1580062500004</v>
      </c>
      <c r="M316" s="27">
        <f>IFERROR(('CALC | Main Engine'!O316+'CALC | Booster'!O316)*INDEX(MassUnitsTable[],MATCH($R$3,MassUnitsTable[Mass Units],0),2), "")</f>
        <v>0</v>
      </c>
      <c r="N316" s="27">
        <f>IFERROR(('CALC | Main Engine'!P316+'CALC | Booster'!P316)*INDEX(MassUnitsTable[],MATCH($R$3,MassUnitsTable[Mass Units],0),2), "")</f>
        <v>0</v>
      </c>
      <c r="O316" s="27">
        <f>IFERROR(('CALC | Main Engine'!Q316+'CALC | Booster'!Q316)*INDEX(MassUnitsTable[],MATCH($R$3,MassUnitsTable[Mass Units],0),2), "")</f>
        <v>0</v>
      </c>
      <c r="P316" s="27">
        <f>IFERROR(('CALC | Main Engine'!R316+'CALC | Booster'!R316)*INDEX(MassUnitsTable[],MATCH($R$3,MassUnitsTable[Mass Units],0),2), "")</f>
        <v>0</v>
      </c>
      <c r="Q316" s="27">
        <f>IFERROR(('CALC | Main Engine'!S316+'CALC | Booster'!S316)*INDEX(MassUnitsTable[],MATCH($R$3,MassUnitsTable[Mass Units],0),2), "")</f>
        <v>2.9204214426408681E-11</v>
      </c>
      <c r="R316" s="32">
        <f>IFERROR(('CALC | Main Engine'!T316+'CALC | Booster'!T316)*INDEX(MassUnitsTable[],MATCH($R$3,MassUnitsTable[Mass Units],0),2), "")</f>
        <v>0</v>
      </c>
      <c r="S316" s="10"/>
    </row>
    <row r="317" spans="1:19" x14ac:dyDescent="0.25">
      <c r="A317" s="10"/>
      <c r="B317" s="4" t="str">
        <f t="shared" si="25"/>
        <v>STS-124</v>
      </c>
      <c r="C317" s="5" t="str">
        <f t="shared" si="26"/>
        <v>Space Shuttle</v>
      </c>
      <c r="D317" s="5" t="str">
        <f t="shared" si="27"/>
        <v>Launch</v>
      </c>
      <c r="E317" s="5">
        <f t="shared" si="28"/>
        <v>1</v>
      </c>
      <c r="F317" s="5">
        <f>'CALC | Main Engine'!$B317</f>
        <v>310</v>
      </c>
      <c r="G317" s="27">
        <f>'CALC | Main Engine'!$C317</f>
        <v>354607.5</v>
      </c>
      <c r="H317" s="6">
        <f>'CALC | Main Engine'!$E317</f>
        <v>1</v>
      </c>
      <c r="I317" s="34">
        <f>IFERROR('CALC | Main Engine'!$F317*INDEX(MassUnitsTable[],MATCH($R$3,MassUnitsTable[Mass Units],0),2), "")</f>
        <v>1397.4</v>
      </c>
      <c r="J317" s="27">
        <f>IFERROR('CALC | Booster'!$F317*INDEX(MassUnitsTable[],MATCH($R$3,MassUnitsTable[Mass Units],0),2), "")</f>
        <v>0</v>
      </c>
      <c r="K317" s="32">
        <f t="shared" si="29"/>
        <v>1397.4</v>
      </c>
      <c r="L317" s="34">
        <f>IFERROR(('CALC | Main Engine'!N317+'CALC | Booster'!N317)*INDEX(MassUnitsTable[],MATCH($R$3,MassUnitsTable[Mass Units],0),2), "")</f>
        <v>1777.1580062500004</v>
      </c>
      <c r="M317" s="27">
        <f>IFERROR(('CALC | Main Engine'!O317+'CALC | Booster'!O317)*INDEX(MassUnitsTable[],MATCH($R$3,MassUnitsTable[Mass Units],0),2), "")</f>
        <v>0</v>
      </c>
      <c r="N317" s="27">
        <f>IFERROR(('CALC | Main Engine'!P317+'CALC | Booster'!P317)*INDEX(MassUnitsTable[],MATCH($R$3,MassUnitsTable[Mass Units],0),2), "")</f>
        <v>0</v>
      </c>
      <c r="O317" s="27">
        <f>IFERROR(('CALC | Main Engine'!Q317+'CALC | Booster'!Q317)*INDEX(MassUnitsTable[],MATCH($R$3,MassUnitsTable[Mass Units],0),2), "")</f>
        <v>0</v>
      </c>
      <c r="P317" s="27">
        <f>IFERROR(('CALC | Main Engine'!R317+'CALC | Booster'!R317)*INDEX(MassUnitsTable[],MATCH($R$3,MassUnitsTable[Mass Units],0),2), "")</f>
        <v>0</v>
      </c>
      <c r="Q317" s="27">
        <f>IFERROR(('CALC | Main Engine'!S317+'CALC | Booster'!S317)*INDEX(MassUnitsTable[],MATCH($R$3,MassUnitsTable[Mass Units],0),2), "")</f>
        <v>2.8795147533651139E-11</v>
      </c>
      <c r="R317" s="32">
        <f>IFERROR(('CALC | Main Engine'!T317+'CALC | Booster'!T317)*INDEX(MassUnitsTable[],MATCH($R$3,MassUnitsTable[Mass Units],0),2), "")</f>
        <v>0</v>
      </c>
      <c r="S317" s="10"/>
    </row>
    <row r="318" spans="1:19" x14ac:dyDescent="0.25">
      <c r="A318" s="10"/>
      <c r="B318" s="4" t="str">
        <f t="shared" si="25"/>
        <v>STS-124</v>
      </c>
      <c r="C318" s="5" t="str">
        <f t="shared" si="26"/>
        <v>Space Shuttle</v>
      </c>
      <c r="D318" s="5" t="str">
        <f t="shared" si="27"/>
        <v>Launch</v>
      </c>
      <c r="E318" s="5">
        <f t="shared" si="28"/>
        <v>1</v>
      </c>
      <c r="F318" s="5">
        <f>'CALC | Main Engine'!$B318</f>
        <v>311</v>
      </c>
      <c r="G318" s="27">
        <f>'CALC | Main Engine'!$C318</f>
        <v>354779</v>
      </c>
      <c r="H318" s="6">
        <f>'CALC | Main Engine'!$E318</f>
        <v>1</v>
      </c>
      <c r="I318" s="34">
        <f>IFERROR('CALC | Main Engine'!$F318*INDEX(MassUnitsTable[],MATCH($R$3,MassUnitsTable[Mass Units],0),2), "")</f>
        <v>1397.4</v>
      </c>
      <c r="J318" s="27">
        <f>IFERROR('CALC | Booster'!$F318*INDEX(MassUnitsTable[],MATCH($R$3,MassUnitsTable[Mass Units],0),2), "")</f>
        <v>0</v>
      </c>
      <c r="K318" s="32">
        <f t="shared" si="29"/>
        <v>1397.4</v>
      </c>
      <c r="L318" s="34">
        <f>IFERROR(('CALC | Main Engine'!N318+'CALC | Booster'!N318)*INDEX(MassUnitsTable[],MATCH($R$3,MassUnitsTable[Mass Units],0),2), "")</f>
        <v>1777.1580062500004</v>
      </c>
      <c r="M318" s="27">
        <f>IFERROR(('CALC | Main Engine'!O318+'CALC | Booster'!O318)*INDEX(MassUnitsTable[],MATCH($R$3,MassUnitsTable[Mass Units],0),2), "")</f>
        <v>0</v>
      </c>
      <c r="N318" s="27">
        <f>IFERROR(('CALC | Main Engine'!P318+'CALC | Booster'!P318)*INDEX(MassUnitsTable[],MATCH($R$3,MassUnitsTable[Mass Units],0),2), "")</f>
        <v>0</v>
      </c>
      <c r="O318" s="27">
        <f>IFERROR(('CALC | Main Engine'!Q318+'CALC | Booster'!Q318)*INDEX(MassUnitsTable[],MATCH($R$3,MassUnitsTable[Mass Units],0),2), "")</f>
        <v>0</v>
      </c>
      <c r="P318" s="27">
        <f>IFERROR(('CALC | Main Engine'!R318+'CALC | Booster'!R318)*INDEX(MassUnitsTable[],MATCH($R$3,MassUnitsTable[Mass Units],0),2), "")</f>
        <v>0</v>
      </c>
      <c r="Q318" s="27">
        <f>IFERROR(('CALC | Main Engine'!S318+'CALC | Booster'!S318)*INDEX(MassUnitsTable[],MATCH($R$3,MassUnitsTable[Mass Units],0),2), "")</f>
        <v>2.8406439219021495E-11</v>
      </c>
      <c r="R318" s="32">
        <f>IFERROR(('CALC | Main Engine'!T318+'CALC | Booster'!T318)*INDEX(MassUnitsTable[],MATCH($R$3,MassUnitsTable[Mass Units],0),2), "")</f>
        <v>0</v>
      </c>
      <c r="S318" s="10"/>
    </row>
    <row r="319" spans="1:19" x14ac:dyDescent="0.25">
      <c r="A319" s="10"/>
      <c r="B319" s="4" t="str">
        <f t="shared" si="25"/>
        <v>STS-124</v>
      </c>
      <c r="C319" s="5" t="str">
        <f t="shared" si="26"/>
        <v>Space Shuttle</v>
      </c>
      <c r="D319" s="5" t="str">
        <f t="shared" si="27"/>
        <v>Launch</v>
      </c>
      <c r="E319" s="5">
        <f t="shared" si="28"/>
        <v>1</v>
      </c>
      <c r="F319" s="5">
        <f>'CALC | Main Engine'!$B319</f>
        <v>312</v>
      </c>
      <c r="G319" s="27">
        <f>'CALC | Main Engine'!$C319</f>
        <v>354943.5</v>
      </c>
      <c r="H319" s="6">
        <f>'CALC | Main Engine'!$E319</f>
        <v>1</v>
      </c>
      <c r="I319" s="34">
        <f>IFERROR('CALC | Main Engine'!$F319*INDEX(MassUnitsTable[],MATCH($R$3,MassUnitsTable[Mass Units],0),2), "")</f>
        <v>1397.4</v>
      </c>
      <c r="J319" s="27">
        <f>IFERROR('CALC | Booster'!$F319*INDEX(MassUnitsTable[],MATCH($R$3,MassUnitsTable[Mass Units],0),2), "")</f>
        <v>0</v>
      </c>
      <c r="K319" s="32">
        <f t="shared" si="29"/>
        <v>1397.4</v>
      </c>
      <c r="L319" s="34">
        <f>IFERROR(('CALC | Main Engine'!N319+'CALC | Booster'!N319)*INDEX(MassUnitsTable[],MATCH($R$3,MassUnitsTable[Mass Units],0),2), "")</f>
        <v>1777.1580062500004</v>
      </c>
      <c r="M319" s="27">
        <f>IFERROR(('CALC | Main Engine'!O319+'CALC | Booster'!O319)*INDEX(MassUnitsTable[],MATCH($R$3,MassUnitsTable[Mass Units],0),2), "")</f>
        <v>0</v>
      </c>
      <c r="N319" s="27">
        <f>IFERROR(('CALC | Main Engine'!P319+'CALC | Booster'!P319)*INDEX(MassUnitsTable[],MATCH($R$3,MassUnitsTable[Mass Units],0),2), "")</f>
        <v>0</v>
      </c>
      <c r="O319" s="27">
        <f>IFERROR(('CALC | Main Engine'!Q319+'CALC | Booster'!Q319)*INDEX(MassUnitsTable[],MATCH($R$3,MassUnitsTable[Mass Units],0),2), "")</f>
        <v>0</v>
      </c>
      <c r="P319" s="27">
        <f>IFERROR(('CALC | Main Engine'!R319+'CALC | Booster'!R319)*INDEX(MassUnitsTable[],MATCH($R$3,MassUnitsTable[Mass Units],0),2), "")</f>
        <v>0</v>
      </c>
      <c r="Q319" s="27">
        <f>IFERROR(('CALC | Main Engine'!S319+'CALC | Booster'!S319)*INDEX(MassUnitsTable[],MATCH($R$3,MassUnitsTable[Mass Units],0),2), "")</f>
        <v>2.8038527780640708E-11</v>
      </c>
      <c r="R319" s="32">
        <f>IFERROR(('CALC | Main Engine'!T319+'CALC | Booster'!T319)*INDEX(MassUnitsTable[],MATCH($R$3,MassUnitsTable[Mass Units],0),2), "")</f>
        <v>0</v>
      </c>
      <c r="S319" s="10"/>
    </row>
    <row r="320" spans="1:19" x14ac:dyDescent="0.25">
      <c r="A320" s="10"/>
      <c r="B320" s="4" t="str">
        <f t="shared" si="25"/>
        <v>STS-124</v>
      </c>
      <c r="C320" s="5" t="str">
        <f t="shared" si="26"/>
        <v>Space Shuttle</v>
      </c>
      <c r="D320" s="5" t="str">
        <f t="shared" si="27"/>
        <v>Launch</v>
      </c>
      <c r="E320" s="5">
        <f t="shared" si="28"/>
        <v>1</v>
      </c>
      <c r="F320" s="5">
        <f>'CALC | Main Engine'!$B320</f>
        <v>313</v>
      </c>
      <c r="G320" s="27">
        <f>'CALC | Main Engine'!$C320</f>
        <v>355101.5</v>
      </c>
      <c r="H320" s="6">
        <f>'CALC | Main Engine'!$E320</f>
        <v>1</v>
      </c>
      <c r="I320" s="34">
        <f>IFERROR('CALC | Main Engine'!$F320*INDEX(MassUnitsTable[],MATCH($R$3,MassUnitsTable[Mass Units],0),2), "")</f>
        <v>1397.4</v>
      </c>
      <c r="J320" s="27">
        <f>IFERROR('CALC | Booster'!$F320*INDEX(MassUnitsTable[],MATCH($R$3,MassUnitsTable[Mass Units],0),2), "")</f>
        <v>0</v>
      </c>
      <c r="K320" s="32">
        <f t="shared" si="29"/>
        <v>1397.4</v>
      </c>
      <c r="L320" s="34">
        <f>IFERROR(('CALC | Main Engine'!N320+'CALC | Booster'!N320)*INDEX(MassUnitsTable[],MATCH($R$3,MassUnitsTable[Mass Units],0),2), "")</f>
        <v>1777.1580062500004</v>
      </c>
      <c r="M320" s="27">
        <f>IFERROR(('CALC | Main Engine'!O320+'CALC | Booster'!O320)*INDEX(MassUnitsTable[],MATCH($R$3,MassUnitsTable[Mass Units],0),2), "")</f>
        <v>0</v>
      </c>
      <c r="N320" s="27">
        <f>IFERROR(('CALC | Main Engine'!P320+'CALC | Booster'!P320)*INDEX(MassUnitsTable[],MATCH($R$3,MassUnitsTable[Mass Units],0),2), "")</f>
        <v>0</v>
      </c>
      <c r="O320" s="27">
        <f>IFERROR(('CALC | Main Engine'!Q320+'CALC | Booster'!Q320)*INDEX(MassUnitsTable[],MATCH($R$3,MassUnitsTable[Mass Units],0),2), "")</f>
        <v>0</v>
      </c>
      <c r="P320" s="27">
        <f>IFERROR(('CALC | Main Engine'!R320+'CALC | Booster'!R320)*INDEX(MassUnitsTable[],MATCH($R$3,MassUnitsTable[Mass Units],0),2), "")</f>
        <v>0</v>
      </c>
      <c r="Q320" s="27">
        <f>IFERROR(('CALC | Main Engine'!S320+'CALC | Booster'!S320)*INDEX(MassUnitsTable[],MATCH($R$3,MassUnitsTable[Mass Units],0),2), "")</f>
        <v>2.7689641011123472E-11</v>
      </c>
      <c r="R320" s="32">
        <f>IFERROR(('CALC | Main Engine'!T320+'CALC | Booster'!T320)*INDEX(MassUnitsTable[],MATCH($R$3,MassUnitsTable[Mass Units],0),2), "")</f>
        <v>0</v>
      </c>
      <c r="S320" s="10"/>
    </row>
    <row r="321" spans="1:19" x14ac:dyDescent="0.25">
      <c r="A321" s="10"/>
      <c r="B321" s="4" t="str">
        <f t="shared" si="25"/>
        <v>STS-124</v>
      </c>
      <c r="C321" s="5" t="str">
        <f t="shared" si="26"/>
        <v>Space Shuttle</v>
      </c>
      <c r="D321" s="5" t="str">
        <f t="shared" si="27"/>
        <v>Launch</v>
      </c>
      <c r="E321" s="5">
        <f t="shared" si="28"/>
        <v>1</v>
      </c>
      <c r="F321" s="5">
        <f>'CALC | Main Engine'!$B321</f>
        <v>314</v>
      </c>
      <c r="G321" s="27">
        <f>'CALC | Main Engine'!$C321</f>
        <v>355252.5</v>
      </c>
      <c r="H321" s="6">
        <f>'CALC | Main Engine'!$E321</f>
        <v>1</v>
      </c>
      <c r="I321" s="34">
        <f>IFERROR('CALC | Main Engine'!$F321*INDEX(MassUnitsTable[],MATCH($R$3,MassUnitsTable[Mass Units],0),2), "")</f>
        <v>1397.4</v>
      </c>
      <c r="J321" s="27">
        <f>IFERROR('CALC | Booster'!$F321*INDEX(MassUnitsTable[],MATCH($R$3,MassUnitsTable[Mass Units],0),2), "")</f>
        <v>0</v>
      </c>
      <c r="K321" s="32">
        <f t="shared" si="29"/>
        <v>1397.4</v>
      </c>
      <c r="L321" s="34">
        <f>IFERROR(('CALC | Main Engine'!N321+'CALC | Booster'!N321)*INDEX(MassUnitsTable[],MATCH($R$3,MassUnitsTable[Mass Units],0),2), "")</f>
        <v>1777.1580062500004</v>
      </c>
      <c r="M321" s="27">
        <f>IFERROR(('CALC | Main Engine'!O321+'CALC | Booster'!O321)*INDEX(MassUnitsTable[],MATCH($R$3,MassUnitsTable[Mass Units],0),2), "")</f>
        <v>0</v>
      </c>
      <c r="N321" s="27">
        <f>IFERROR(('CALC | Main Engine'!P321+'CALC | Booster'!P321)*INDEX(MassUnitsTable[],MATCH($R$3,MassUnitsTable[Mass Units],0),2), "")</f>
        <v>0</v>
      </c>
      <c r="O321" s="27">
        <f>IFERROR(('CALC | Main Engine'!Q321+'CALC | Booster'!Q321)*INDEX(MassUnitsTable[],MATCH($R$3,MassUnitsTable[Mass Units],0),2), "")</f>
        <v>0</v>
      </c>
      <c r="P321" s="27">
        <f>IFERROR(('CALC | Main Engine'!R321+'CALC | Booster'!R321)*INDEX(MassUnitsTable[],MATCH($R$3,MassUnitsTable[Mass Units],0),2), "")</f>
        <v>0</v>
      </c>
      <c r="Q321" s="27">
        <f>IFERROR(('CALC | Main Engine'!S321+'CALC | Booster'!S321)*INDEX(MassUnitsTable[],MATCH($R$3,MassUnitsTable[Mass Units],0),2), "")</f>
        <v>2.7360268998738042E-11</v>
      </c>
      <c r="R321" s="32">
        <f>IFERROR(('CALC | Main Engine'!T321+'CALC | Booster'!T321)*INDEX(MassUnitsTable[],MATCH($R$3,MassUnitsTable[Mass Units],0),2), "")</f>
        <v>0</v>
      </c>
      <c r="S321" s="10"/>
    </row>
    <row r="322" spans="1:19" x14ac:dyDescent="0.25">
      <c r="A322" s="10"/>
      <c r="B322" s="4" t="str">
        <f t="shared" si="25"/>
        <v>STS-124</v>
      </c>
      <c r="C322" s="5" t="str">
        <f t="shared" si="26"/>
        <v>Space Shuttle</v>
      </c>
      <c r="D322" s="5" t="str">
        <f t="shared" si="27"/>
        <v>Launch</v>
      </c>
      <c r="E322" s="5">
        <f t="shared" si="28"/>
        <v>1</v>
      </c>
      <c r="F322" s="5">
        <f>'CALC | Main Engine'!$B322</f>
        <v>315</v>
      </c>
      <c r="G322" s="27">
        <f>'CALC | Main Engine'!$C322</f>
        <v>355430.25</v>
      </c>
      <c r="H322" s="6">
        <f>'CALC | Main Engine'!$E322</f>
        <v>1</v>
      </c>
      <c r="I322" s="34">
        <f>IFERROR('CALC | Main Engine'!$F322*INDEX(MassUnitsTable[],MATCH($R$3,MassUnitsTable[Mass Units],0),2), "")</f>
        <v>1397.4</v>
      </c>
      <c r="J322" s="27">
        <f>IFERROR('CALC | Booster'!$F322*INDEX(MassUnitsTable[],MATCH($R$3,MassUnitsTable[Mass Units],0),2), "")</f>
        <v>0</v>
      </c>
      <c r="K322" s="32">
        <f t="shared" si="29"/>
        <v>1397.4</v>
      </c>
      <c r="L322" s="34">
        <f>IFERROR(('CALC | Main Engine'!N322+'CALC | Booster'!N322)*INDEX(MassUnitsTable[],MATCH($R$3,MassUnitsTable[Mass Units],0),2), "")</f>
        <v>1777.1580062500004</v>
      </c>
      <c r="M322" s="27">
        <f>IFERROR(('CALC | Main Engine'!O322+'CALC | Booster'!O322)*INDEX(MassUnitsTable[],MATCH($R$3,MassUnitsTable[Mass Units],0),2), "")</f>
        <v>0</v>
      </c>
      <c r="N322" s="27">
        <f>IFERROR(('CALC | Main Engine'!P322+'CALC | Booster'!P322)*INDEX(MassUnitsTable[],MATCH($R$3,MassUnitsTable[Mass Units],0),2), "")</f>
        <v>0</v>
      </c>
      <c r="O322" s="27">
        <f>IFERROR(('CALC | Main Engine'!Q322+'CALC | Booster'!Q322)*INDEX(MassUnitsTable[],MATCH($R$3,MassUnitsTable[Mass Units],0),2), "")</f>
        <v>0</v>
      </c>
      <c r="P322" s="27">
        <f>IFERROR(('CALC | Main Engine'!R322+'CALC | Booster'!R322)*INDEX(MassUnitsTable[],MATCH($R$3,MassUnitsTable[Mass Units],0),2), "")</f>
        <v>0</v>
      </c>
      <c r="Q322" s="27">
        <f>IFERROR(('CALC | Main Engine'!S322+'CALC | Booster'!S322)*INDEX(MassUnitsTable[],MATCH($R$3,MassUnitsTable[Mass Units],0),2), "")</f>
        <v>2.6977564942352575E-11</v>
      </c>
      <c r="R322" s="32">
        <f>IFERROR(('CALC | Main Engine'!T322+'CALC | Booster'!T322)*INDEX(MassUnitsTable[],MATCH($R$3,MassUnitsTable[Mass Units],0),2), "")</f>
        <v>0</v>
      </c>
      <c r="S322" s="10"/>
    </row>
    <row r="323" spans="1:19" x14ac:dyDescent="0.25">
      <c r="A323" s="10"/>
      <c r="B323" s="4" t="str">
        <f t="shared" si="25"/>
        <v>STS-124</v>
      </c>
      <c r="C323" s="5" t="str">
        <f t="shared" si="26"/>
        <v>Space Shuttle</v>
      </c>
      <c r="D323" s="5" t="str">
        <f t="shared" si="27"/>
        <v>Launch</v>
      </c>
      <c r="E323" s="5">
        <f t="shared" si="28"/>
        <v>1</v>
      </c>
      <c r="F323" s="5">
        <f>'CALC | Main Engine'!$B323</f>
        <v>316</v>
      </c>
      <c r="G323" s="27">
        <f>'CALC | Main Engine'!$C323</f>
        <v>355632.25</v>
      </c>
      <c r="H323" s="6">
        <f>'CALC | Main Engine'!$E323</f>
        <v>1</v>
      </c>
      <c r="I323" s="34">
        <f>IFERROR('CALC | Main Engine'!$F323*INDEX(MassUnitsTable[],MATCH($R$3,MassUnitsTable[Mass Units],0),2), "")</f>
        <v>1397.4</v>
      </c>
      <c r="J323" s="27">
        <f>IFERROR('CALC | Booster'!$F323*INDEX(MassUnitsTable[],MATCH($R$3,MassUnitsTable[Mass Units],0),2), "")</f>
        <v>0</v>
      </c>
      <c r="K323" s="32">
        <f t="shared" si="29"/>
        <v>1397.4</v>
      </c>
      <c r="L323" s="34">
        <f>IFERROR(('CALC | Main Engine'!N323+'CALC | Booster'!N323)*INDEX(MassUnitsTable[],MATCH($R$3,MassUnitsTable[Mass Units],0),2), "")</f>
        <v>1777.1580062500004</v>
      </c>
      <c r="M323" s="27">
        <f>IFERROR(('CALC | Main Engine'!O323+'CALC | Booster'!O323)*INDEX(MassUnitsTable[],MATCH($R$3,MassUnitsTable[Mass Units],0),2), "")</f>
        <v>0</v>
      </c>
      <c r="N323" s="27">
        <f>IFERROR(('CALC | Main Engine'!P323+'CALC | Booster'!P323)*INDEX(MassUnitsTable[],MATCH($R$3,MassUnitsTable[Mass Units],0),2), "")</f>
        <v>0</v>
      </c>
      <c r="O323" s="27">
        <f>IFERROR(('CALC | Main Engine'!Q323+'CALC | Booster'!Q323)*INDEX(MassUnitsTable[],MATCH($R$3,MassUnitsTable[Mass Units],0),2), "")</f>
        <v>0</v>
      </c>
      <c r="P323" s="27">
        <f>IFERROR(('CALC | Main Engine'!R323+'CALC | Booster'!R323)*INDEX(MassUnitsTable[],MATCH($R$3,MassUnitsTable[Mass Units],0),2), "")</f>
        <v>0</v>
      </c>
      <c r="Q323" s="27">
        <f>IFERROR(('CALC | Main Engine'!S323+'CALC | Booster'!S323)*INDEX(MassUnitsTable[],MATCH($R$3,MassUnitsTable[Mass Units],0),2), "")</f>
        <v>2.6549143745596995E-11</v>
      </c>
      <c r="R323" s="32">
        <f>IFERROR(('CALC | Main Engine'!T323+'CALC | Booster'!T323)*INDEX(MassUnitsTable[],MATCH($R$3,MassUnitsTable[Mass Units],0),2), "")</f>
        <v>0</v>
      </c>
      <c r="S323" s="10"/>
    </row>
    <row r="324" spans="1:19" x14ac:dyDescent="0.25">
      <c r="A324" s="10"/>
      <c r="B324" s="4" t="str">
        <f t="shared" si="25"/>
        <v>STS-124</v>
      </c>
      <c r="C324" s="5" t="str">
        <f t="shared" si="26"/>
        <v>Space Shuttle</v>
      </c>
      <c r="D324" s="5" t="str">
        <f t="shared" si="27"/>
        <v>Launch</v>
      </c>
      <c r="E324" s="5">
        <f t="shared" si="28"/>
        <v>1</v>
      </c>
      <c r="F324" s="5">
        <f>'CALC | Main Engine'!$B324</f>
        <v>317</v>
      </c>
      <c r="G324" s="27">
        <f>'CALC | Main Engine'!$C324</f>
        <v>355790.5</v>
      </c>
      <c r="H324" s="6">
        <f>'CALC | Main Engine'!$E324</f>
        <v>1</v>
      </c>
      <c r="I324" s="34">
        <f>IFERROR('CALC | Main Engine'!$F324*INDEX(MassUnitsTable[],MATCH($R$3,MassUnitsTable[Mass Units],0),2), "")</f>
        <v>1397.4</v>
      </c>
      <c r="J324" s="27">
        <f>IFERROR('CALC | Booster'!$F324*INDEX(MassUnitsTable[],MATCH($R$3,MassUnitsTable[Mass Units],0),2), "")</f>
        <v>0</v>
      </c>
      <c r="K324" s="32">
        <f t="shared" si="29"/>
        <v>1397.4</v>
      </c>
      <c r="L324" s="34">
        <f>IFERROR(('CALC | Main Engine'!N324+'CALC | Booster'!N324)*INDEX(MassUnitsTable[],MATCH($R$3,MassUnitsTable[Mass Units],0),2), "")</f>
        <v>1777.1580062500004</v>
      </c>
      <c r="M324" s="27">
        <f>IFERROR(('CALC | Main Engine'!O324+'CALC | Booster'!O324)*INDEX(MassUnitsTable[],MATCH($R$3,MassUnitsTable[Mass Units],0),2), "")</f>
        <v>0</v>
      </c>
      <c r="N324" s="27">
        <f>IFERROR(('CALC | Main Engine'!P324+'CALC | Booster'!P324)*INDEX(MassUnitsTable[],MATCH($R$3,MassUnitsTable[Mass Units],0),2), "")</f>
        <v>0</v>
      </c>
      <c r="O324" s="27">
        <f>IFERROR(('CALC | Main Engine'!Q324+'CALC | Booster'!Q324)*INDEX(MassUnitsTable[],MATCH($R$3,MassUnitsTable[Mass Units],0),2), "")</f>
        <v>0</v>
      </c>
      <c r="P324" s="27">
        <f>IFERROR(('CALC | Main Engine'!R324+'CALC | Booster'!R324)*INDEX(MassUnitsTable[],MATCH($R$3,MassUnitsTable[Mass Units],0),2), "")</f>
        <v>0</v>
      </c>
      <c r="Q324" s="27">
        <f>IFERROR(('CALC | Main Engine'!S324+'CALC | Booster'!S324)*INDEX(MassUnitsTable[],MATCH($R$3,MassUnitsTable[Mass Units],0),2), "")</f>
        <v>2.6218270119038351E-11</v>
      </c>
      <c r="R324" s="32">
        <f>IFERROR(('CALC | Main Engine'!T324+'CALC | Booster'!T324)*INDEX(MassUnitsTable[],MATCH($R$3,MassUnitsTable[Mass Units],0),2), "")</f>
        <v>0</v>
      </c>
      <c r="S324" s="10"/>
    </row>
    <row r="325" spans="1:19" x14ac:dyDescent="0.25">
      <c r="A325" s="10"/>
      <c r="B325" s="4" t="str">
        <f t="shared" si="25"/>
        <v>STS-124</v>
      </c>
      <c r="C325" s="5" t="str">
        <f t="shared" si="26"/>
        <v>Space Shuttle</v>
      </c>
      <c r="D325" s="5" t="str">
        <f t="shared" si="27"/>
        <v>Launch</v>
      </c>
      <c r="E325" s="5">
        <f t="shared" si="28"/>
        <v>1</v>
      </c>
      <c r="F325" s="5">
        <f>'CALC | Main Engine'!$B325</f>
        <v>318</v>
      </c>
      <c r="G325" s="27">
        <f>'CALC | Main Engine'!$C325</f>
        <v>355908.5</v>
      </c>
      <c r="H325" s="6">
        <f>'CALC | Main Engine'!$E325</f>
        <v>1</v>
      </c>
      <c r="I325" s="34">
        <f>IFERROR('CALC | Main Engine'!$F325*INDEX(MassUnitsTable[],MATCH($R$3,MassUnitsTable[Mass Units],0),2), "")</f>
        <v>1397.4</v>
      </c>
      <c r="J325" s="27">
        <f>IFERROR('CALC | Booster'!$F325*INDEX(MassUnitsTable[],MATCH($R$3,MassUnitsTable[Mass Units],0),2), "")</f>
        <v>0</v>
      </c>
      <c r="K325" s="32">
        <f t="shared" si="29"/>
        <v>1397.4</v>
      </c>
      <c r="L325" s="34">
        <f>IFERROR(('CALC | Main Engine'!N325+'CALC | Booster'!N325)*INDEX(MassUnitsTable[],MATCH($R$3,MassUnitsTable[Mass Units],0),2), "")</f>
        <v>1777.1580062500004</v>
      </c>
      <c r="M325" s="27">
        <f>IFERROR(('CALC | Main Engine'!O325+'CALC | Booster'!O325)*INDEX(MassUnitsTable[],MATCH($R$3,MassUnitsTable[Mass Units],0),2), "")</f>
        <v>0</v>
      </c>
      <c r="N325" s="27">
        <f>IFERROR(('CALC | Main Engine'!P325+'CALC | Booster'!P325)*INDEX(MassUnitsTable[],MATCH($R$3,MassUnitsTable[Mass Units],0),2), "")</f>
        <v>0</v>
      </c>
      <c r="O325" s="27">
        <f>IFERROR(('CALC | Main Engine'!Q325+'CALC | Booster'!Q325)*INDEX(MassUnitsTable[],MATCH($R$3,MassUnitsTable[Mass Units],0),2), "")</f>
        <v>0</v>
      </c>
      <c r="P325" s="27">
        <f>IFERROR(('CALC | Main Engine'!R325+'CALC | Booster'!R325)*INDEX(MassUnitsTable[],MATCH($R$3,MassUnitsTable[Mass Units],0),2), "")</f>
        <v>0</v>
      </c>
      <c r="Q325" s="27">
        <f>IFERROR(('CALC | Main Engine'!S325+'CALC | Booster'!S325)*INDEX(MassUnitsTable[],MATCH($R$3,MassUnitsTable[Mass Units],0),2), "")</f>
        <v>2.5974238931855785E-11</v>
      </c>
      <c r="R325" s="32">
        <f>IFERROR(('CALC | Main Engine'!T325+'CALC | Booster'!T325)*INDEX(MassUnitsTable[],MATCH($R$3,MassUnitsTable[Mass Units],0),2), "")</f>
        <v>0</v>
      </c>
      <c r="S325" s="10"/>
    </row>
    <row r="326" spans="1:19" x14ac:dyDescent="0.25">
      <c r="A326" s="10"/>
      <c r="B326" s="4" t="str">
        <f t="shared" si="25"/>
        <v>STS-124</v>
      </c>
      <c r="C326" s="5" t="str">
        <f t="shared" si="26"/>
        <v>Space Shuttle</v>
      </c>
      <c r="D326" s="5" t="str">
        <f t="shared" si="27"/>
        <v>Launch</v>
      </c>
      <c r="E326" s="5">
        <f t="shared" si="28"/>
        <v>1</v>
      </c>
      <c r="F326" s="5">
        <f>'CALC | Main Engine'!$B326</f>
        <v>319</v>
      </c>
      <c r="G326" s="27">
        <f>'CALC | Main Engine'!$C326</f>
        <v>356020.5</v>
      </c>
      <c r="H326" s="6">
        <f>'CALC | Main Engine'!$E326</f>
        <v>1</v>
      </c>
      <c r="I326" s="34">
        <f>IFERROR('CALC | Main Engine'!$F326*INDEX(MassUnitsTable[],MATCH($R$3,MassUnitsTable[Mass Units],0),2), "")</f>
        <v>1397.4</v>
      </c>
      <c r="J326" s="27">
        <f>IFERROR('CALC | Booster'!$F326*INDEX(MassUnitsTable[],MATCH($R$3,MassUnitsTable[Mass Units],0),2), "")</f>
        <v>0</v>
      </c>
      <c r="K326" s="32">
        <f t="shared" si="29"/>
        <v>1397.4</v>
      </c>
      <c r="L326" s="34">
        <f>IFERROR(('CALC | Main Engine'!N326+'CALC | Booster'!N326)*INDEX(MassUnitsTable[],MATCH($R$3,MassUnitsTable[Mass Units],0),2), "")</f>
        <v>1777.1580062500004</v>
      </c>
      <c r="M326" s="27">
        <f>IFERROR(('CALC | Main Engine'!O326+'CALC | Booster'!O326)*INDEX(MassUnitsTable[],MATCH($R$3,MassUnitsTable[Mass Units],0),2), "")</f>
        <v>0</v>
      </c>
      <c r="N326" s="27">
        <f>IFERROR(('CALC | Main Engine'!P326+'CALC | Booster'!P326)*INDEX(MassUnitsTable[],MATCH($R$3,MassUnitsTable[Mass Units],0),2), "")</f>
        <v>0</v>
      </c>
      <c r="O326" s="27">
        <f>IFERROR(('CALC | Main Engine'!Q326+'CALC | Booster'!Q326)*INDEX(MassUnitsTable[],MATCH($R$3,MassUnitsTable[Mass Units],0),2), "")</f>
        <v>0</v>
      </c>
      <c r="P326" s="27">
        <f>IFERROR(('CALC | Main Engine'!R326+'CALC | Booster'!R326)*INDEX(MassUnitsTable[],MATCH($R$3,MassUnitsTable[Mass Units],0),2), "")</f>
        <v>0</v>
      </c>
      <c r="Q326" s="27">
        <f>IFERROR(('CALC | Main Engine'!S326+'CALC | Booster'!S326)*INDEX(MassUnitsTable[],MATCH($R$3,MassUnitsTable[Mass Units],0),2), "")</f>
        <v>2.5744717502518056E-11</v>
      </c>
      <c r="R326" s="32">
        <f>IFERROR(('CALC | Main Engine'!T326+'CALC | Booster'!T326)*INDEX(MassUnitsTable[],MATCH($R$3,MassUnitsTable[Mass Units],0),2), "")</f>
        <v>0</v>
      </c>
      <c r="S326" s="10"/>
    </row>
    <row r="327" spans="1:19" x14ac:dyDescent="0.25">
      <c r="A327" s="10"/>
      <c r="B327" s="4" t="str">
        <f t="shared" si="25"/>
        <v>STS-124</v>
      </c>
      <c r="C327" s="5" t="str">
        <f t="shared" si="26"/>
        <v>Space Shuttle</v>
      </c>
      <c r="D327" s="5" t="str">
        <f t="shared" si="27"/>
        <v>Launch</v>
      </c>
      <c r="E327" s="5">
        <f t="shared" si="28"/>
        <v>1</v>
      </c>
      <c r="F327" s="5">
        <f>'CALC | Main Engine'!$B327</f>
        <v>320</v>
      </c>
      <c r="G327" s="27">
        <f>'CALC | Main Engine'!$C327</f>
        <v>356126</v>
      </c>
      <c r="H327" s="6">
        <f>'CALC | Main Engine'!$E327</f>
        <v>1</v>
      </c>
      <c r="I327" s="34">
        <f>IFERROR('CALC | Main Engine'!$F327*INDEX(MassUnitsTable[],MATCH($R$3,MassUnitsTable[Mass Units],0),2), "")</f>
        <v>1397.4</v>
      </c>
      <c r="J327" s="27">
        <f>IFERROR('CALC | Booster'!$F327*INDEX(MassUnitsTable[],MATCH($R$3,MassUnitsTable[Mass Units],0),2), "")</f>
        <v>0</v>
      </c>
      <c r="K327" s="32">
        <f t="shared" si="29"/>
        <v>1397.4</v>
      </c>
      <c r="L327" s="34">
        <f>IFERROR(('CALC | Main Engine'!N327+'CALC | Booster'!N327)*INDEX(MassUnitsTable[],MATCH($R$3,MassUnitsTable[Mass Units],0),2), "")</f>
        <v>1777.1580062500004</v>
      </c>
      <c r="M327" s="27">
        <f>IFERROR(('CALC | Main Engine'!O327+'CALC | Booster'!O327)*INDEX(MassUnitsTable[],MATCH($R$3,MassUnitsTable[Mass Units],0),2), "")</f>
        <v>0</v>
      </c>
      <c r="N327" s="27">
        <f>IFERROR(('CALC | Main Engine'!P327+'CALC | Booster'!P327)*INDEX(MassUnitsTable[],MATCH($R$3,MassUnitsTable[Mass Units],0),2), "")</f>
        <v>0</v>
      </c>
      <c r="O327" s="27">
        <f>IFERROR(('CALC | Main Engine'!Q327+'CALC | Booster'!Q327)*INDEX(MassUnitsTable[],MATCH($R$3,MassUnitsTable[Mass Units],0),2), "")</f>
        <v>0</v>
      </c>
      <c r="P327" s="27">
        <f>IFERROR(('CALC | Main Engine'!R327+'CALC | Booster'!R327)*INDEX(MassUnitsTable[],MATCH($R$3,MassUnitsTable[Mass Units],0),2), "")</f>
        <v>0</v>
      </c>
      <c r="Q327" s="27">
        <f>IFERROR(('CALC | Main Engine'!S327+'CALC | Booster'!S327)*INDEX(MassUnitsTable[],MATCH($R$3,MassUnitsTable[Mass Units],0),2), "")</f>
        <v>2.5530371854251554E-11</v>
      </c>
      <c r="R327" s="32">
        <f>IFERROR(('CALC | Main Engine'!T327+'CALC | Booster'!T327)*INDEX(MassUnitsTable[],MATCH($R$3,MassUnitsTable[Mass Units],0),2), "")</f>
        <v>0</v>
      </c>
      <c r="S327" s="10"/>
    </row>
    <row r="328" spans="1:19" x14ac:dyDescent="0.25">
      <c r="A328" s="10"/>
      <c r="B328" s="4" t="str">
        <f t="shared" ref="B328:B391" si="30">IF(ISNUMBER($F328),UserID,"")</f>
        <v>STS-124</v>
      </c>
      <c r="C328" s="5" t="str">
        <f t="shared" ref="C328:C391" si="31">IF(ISNUMBER($F328),Spacecraft,"")</f>
        <v>Space Shuttle</v>
      </c>
      <c r="D328" s="5" t="str">
        <f t="shared" ref="D328:D391" si="32">IF(ISNUMBER($F328),OperationType,"")</f>
        <v>Launch</v>
      </c>
      <c r="E328" s="5">
        <f t="shared" ref="E328:E391" si="33">IF(ISNUMBER($F328),NumberOfOps,"")</f>
        <v>1</v>
      </c>
      <c r="F328" s="5">
        <f>'CALC | Main Engine'!$B328</f>
        <v>321</v>
      </c>
      <c r="G328" s="27">
        <f>'CALC | Main Engine'!$C328</f>
        <v>356225</v>
      </c>
      <c r="H328" s="6">
        <f>'CALC | Main Engine'!$E328</f>
        <v>1</v>
      </c>
      <c r="I328" s="34">
        <f>IFERROR('CALC | Main Engine'!$F328*INDEX(MassUnitsTable[],MATCH($R$3,MassUnitsTable[Mass Units],0),2), "")</f>
        <v>1397.4</v>
      </c>
      <c r="J328" s="27">
        <f>IFERROR('CALC | Booster'!$F328*INDEX(MassUnitsTable[],MATCH($R$3,MassUnitsTable[Mass Units],0),2), "")</f>
        <v>0</v>
      </c>
      <c r="K328" s="32">
        <f t="shared" si="29"/>
        <v>1397.4</v>
      </c>
      <c r="L328" s="34">
        <f>IFERROR(('CALC | Main Engine'!N328+'CALC | Booster'!N328)*INDEX(MassUnitsTable[],MATCH($R$3,MassUnitsTable[Mass Units],0),2), "")</f>
        <v>1777.1580062500004</v>
      </c>
      <c r="M328" s="27">
        <f>IFERROR(('CALC | Main Engine'!O328+'CALC | Booster'!O328)*INDEX(MassUnitsTable[],MATCH($R$3,MassUnitsTable[Mass Units],0),2), "")</f>
        <v>0</v>
      </c>
      <c r="N328" s="27">
        <f>IFERROR(('CALC | Main Engine'!P328+'CALC | Booster'!P328)*INDEX(MassUnitsTable[],MATCH($R$3,MassUnitsTable[Mass Units],0),2), "")</f>
        <v>0</v>
      </c>
      <c r="O328" s="27">
        <f>IFERROR(('CALC | Main Engine'!Q328+'CALC | Booster'!Q328)*INDEX(MassUnitsTable[],MATCH($R$3,MassUnitsTable[Mass Units],0),2), "")</f>
        <v>0</v>
      </c>
      <c r="P328" s="27">
        <f>IFERROR(('CALC | Main Engine'!R328+'CALC | Booster'!R328)*INDEX(MassUnitsTable[],MATCH($R$3,MassUnitsTable[Mass Units],0),2), "")</f>
        <v>0</v>
      </c>
      <c r="Q328" s="27">
        <f>IFERROR(('CALC | Main Engine'!S328+'CALC | Booster'!S328)*INDEX(MassUnitsTable[],MATCH($R$3,MassUnitsTable[Mass Units],0),2), "")</f>
        <v>2.5330855674964682E-11</v>
      </c>
      <c r="R328" s="32">
        <f>IFERROR(('CALC | Main Engine'!T328+'CALC | Booster'!T328)*INDEX(MassUnitsTable[],MATCH($R$3,MassUnitsTable[Mass Units],0),2), "")</f>
        <v>0</v>
      </c>
      <c r="S328" s="10"/>
    </row>
    <row r="329" spans="1:19" x14ac:dyDescent="0.25">
      <c r="A329" s="10"/>
      <c r="B329" s="4" t="str">
        <f t="shared" si="30"/>
        <v>STS-124</v>
      </c>
      <c r="C329" s="5" t="str">
        <f t="shared" si="31"/>
        <v>Space Shuttle</v>
      </c>
      <c r="D329" s="5" t="str">
        <f t="shared" si="32"/>
        <v>Launch</v>
      </c>
      <c r="E329" s="5">
        <f t="shared" si="33"/>
        <v>1</v>
      </c>
      <c r="F329" s="5">
        <f>'CALC | Main Engine'!$B329</f>
        <v>322</v>
      </c>
      <c r="G329" s="27">
        <f>'CALC | Main Engine'!$C329</f>
        <v>356317.5</v>
      </c>
      <c r="H329" s="6">
        <f>'CALC | Main Engine'!$E329</f>
        <v>1</v>
      </c>
      <c r="I329" s="34">
        <f>IFERROR('CALC | Main Engine'!$F329*INDEX(MassUnitsTable[],MATCH($R$3,MassUnitsTable[Mass Units],0),2), "")</f>
        <v>1397.4</v>
      </c>
      <c r="J329" s="27">
        <f>IFERROR('CALC | Booster'!$F329*INDEX(MassUnitsTable[],MATCH($R$3,MassUnitsTable[Mass Units],0),2), "")</f>
        <v>0</v>
      </c>
      <c r="K329" s="32">
        <f t="shared" ref="K329:K392" si="34">IFERROR(I329+J329, "")</f>
        <v>1397.4</v>
      </c>
      <c r="L329" s="34">
        <f>IFERROR(('CALC | Main Engine'!N329+'CALC | Booster'!N329)*INDEX(MassUnitsTable[],MATCH($R$3,MassUnitsTable[Mass Units],0),2), "")</f>
        <v>1777.1580062500004</v>
      </c>
      <c r="M329" s="27">
        <f>IFERROR(('CALC | Main Engine'!O329+'CALC | Booster'!O329)*INDEX(MassUnitsTable[],MATCH($R$3,MassUnitsTable[Mass Units],0),2), "")</f>
        <v>0</v>
      </c>
      <c r="N329" s="27">
        <f>IFERROR(('CALC | Main Engine'!P329+'CALC | Booster'!P329)*INDEX(MassUnitsTable[],MATCH($R$3,MassUnitsTable[Mass Units],0),2), "")</f>
        <v>0</v>
      </c>
      <c r="O329" s="27">
        <f>IFERROR(('CALC | Main Engine'!Q329+'CALC | Booster'!Q329)*INDEX(MassUnitsTable[],MATCH($R$3,MassUnitsTable[Mass Units],0),2), "")</f>
        <v>0</v>
      </c>
      <c r="P329" s="27">
        <f>IFERROR(('CALC | Main Engine'!R329+'CALC | Booster'!R329)*INDEX(MassUnitsTable[],MATCH($R$3,MassUnitsTable[Mass Units],0),2), "")</f>
        <v>0</v>
      </c>
      <c r="Q329" s="27">
        <f>IFERROR(('CALC | Main Engine'!S329+'CALC | Booster'!S329)*INDEX(MassUnitsTable[],MATCH($R$3,MassUnitsTable[Mass Units],0),2), "")</f>
        <v>2.5145848278552528E-11</v>
      </c>
      <c r="R329" s="32">
        <f>IFERROR(('CALC | Main Engine'!T329+'CALC | Booster'!T329)*INDEX(MassUnitsTable[],MATCH($R$3,MassUnitsTable[Mass Units],0),2), "")</f>
        <v>0</v>
      </c>
      <c r="S329" s="10"/>
    </row>
    <row r="330" spans="1:19" x14ac:dyDescent="0.25">
      <c r="A330" s="10"/>
      <c r="B330" s="4" t="str">
        <f t="shared" si="30"/>
        <v>STS-124</v>
      </c>
      <c r="C330" s="5" t="str">
        <f t="shared" si="31"/>
        <v>Space Shuttle</v>
      </c>
      <c r="D330" s="5" t="str">
        <f t="shared" si="32"/>
        <v>Launch</v>
      </c>
      <c r="E330" s="5">
        <f t="shared" si="33"/>
        <v>1</v>
      </c>
      <c r="F330" s="5">
        <f>'CALC | Main Engine'!$B330</f>
        <v>323</v>
      </c>
      <c r="G330" s="27">
        <f>'CALC | Main Engine'!$C330</f>
        <v>356404</v>
      </c>
      <c r="H330" s="6">
        <f>'CALC | Main Engine'!$E330</f>
        <v>1</v>
      </c>
      <c r="I330" s="34">
        <f>IFERROR('CALC | Main Engine'!$F330*INDEX(MassUnitsTable[],MATCH($R$3,MassUnitsTable[Mass Units],0),2), "")</f>
        <v>1397.4</v>
      </c>
      <c r="J330" s="27">
        <f>IFERROR('CALC | Booster'!$F330*INDEX(MassUnitsTable[],MATCH($R$3,MassUnitsTable[Mass Units],0),2), "")</f>
        <v>0</v>
      </c>
      <c r="K330" s="32">
        <f t="shared" si="34"/>
        <v>1397.4</v>
      </c>
      <c r="L330" s="34">
        <f>IFERROR(('CALC | Main Engine'!N330+'CALC | Booster'!N330)*INDEX(MassUnitsTable[],MATCH($R$3,MassUnitsTable[Mass Units],0),2), "")</f>
        <v>1777.1580062500004</v>
      </c>
      <c r="M330" s="27">
        <f>IFERROR(('CALC | Main Engine'!O330+'CALC | Booster'!O330)*INDEX(MassUnitsTable[],MATCH($R$3,MassUnitsTable[Mass Units],0),2), "")</f>
        <v>0</v>
      </c>
      <c r="N330" s="27">
        <f>IFERROR(('CALC | Main Engine'!P330+'CALC | Booster'!P330)*INDEX(MassUnitsTable[],MATCH($R$3,MassUnitsTable[Mass Units],0),2), "")</f>
        <v>0</v>
      </c>
      <c r="O330" s="27">
        <f>IFERROR(('CALC | Main Engine'!Q330+'CALC | Booster'!Q330)*INDEX(MassUnitsTable[],MATCH($R$3,MassUnitsTable[Mass Units],0),2), "")</f>
        <v>0</v>
      </c>
      <c r="P330" s="27">
        <f>IFERROR(('CALC | Main Engine'!R330+'CALC | Booster'!R330)*INDEX(MassUnitsTable[],MATCH($R$3,MassUnitsTable[Mass Units],0),2), "")</f>
        <v>0</v>
      </c>
      <c r="Q330" s="27">
        <f>IFERROR(('CALC | Main Engine'!S330+'CALC | Booster'!S330)*INDEX(MassUnitsTable[],MATCH($R$3,MassUnitsTable[Mass Units],0),2), "")</f>
        <v>2.497406415424978E-11</v>
      </c>
      <c r="R330" s="32">
        <f>IFERROR(('CALC | Main Engine'!T330+'CALC | Booster'!T330)*INDEX(MassUnitsTable[],MATCH($R$3,MassUnitsTable[Mass Units],0),2), "")</f>
        <v>0</v>
      </c>
      <c r="S330" s="10"/>
    </row>
    <row r="331" spans="1:19" x14ac:dyDescent="0.25">
      <c r="A331" s="10"/>
      <c r="B331" s="4" t="str">
        <f t="shared" si="30"/>
        <v>STS-124</v>
      </c>
      <c r="C331" s="5" t="str">
        <f t="shared" si="31"/>
        <v>Space Shuttle</v>
      </c>
      <c r="D331" s="5" t="str">
        <f t="shared" si="32"/>
        <v>Launch</v>
      </c>
      <c r="E331" s="5">
        <f t="shared" si="33"/>
        <v>1</v>
      </c>
      <c r="F331" s="5">
        <f>'CALC | Main Engine'!$B331</f>
        <v>324</v>
      </c>
      <c r="G331" s="27">
        <f>'CALC | Main Engine'!$C331</f>
        <v>356484.5</v>
      </c>
      <c r="H331" s="6">
        <f>'CALC | Main Engine'!$E331</f>
        <v>1</v>
      </c>
      <c r="I331" s="34">
        <f>IFERROR('CALC | Main Engine'!$F331*INDEX(MassUnitsTable[],MATCH($R$3,MassUnitsTable[Mass Units],0),2), "")</f>
        <v>1397.4</v>
      </c>
      <c r="J331" s="27">
        <f>IFERROR('CALC | Booster'!$F331*INDEX(MassUnitsTable[],MATCH($R$3,MassUnitsTable[Mass Units],0),2), "")</f>
        <v>0</v>
      </c>
      <c r="K331" s="32">
        <f t="shared" si="34"/>
        <v>1397.4</v>
      </c>
      <c r="L331" s="34">
        <f>IFERROR(('CALC | Main Engine'!N331+'CALC | Booster'!N331)*INDEX(MassUnitsTable[],MATCH($R$3,MassUnitsTable[Mass Units],0),2), "")</f>
        <v>1777.1580062500004</v>
      </c>
      <c r="M331" s="27">
        <f>IFERROR(('CALC | Main Engine'!O331+'CALC | Booster'!O331)*INDEX(MassUnitsTable[],MATCH($R$3,MassUnitsTable[Mass Units],0),2), "")</f>
        <v>0</v>
      </c>
      <c r="N331" s="27">
        <f>IFERROR(('CALC | Main Engine'!P331+'CALC | Booster'!P331)*INDEX(MassUnitsTable[],MATCH($R$3,MassUnitsTable[Mass Units],0),2), "")</f>
        <v>0</v>
      </c>
      <c r="O331" s="27">
        <f>IFERROR(('CALC | Main Engine'!Q331+'CALC | Booster'!Q331)*INDEX(MassUnitsTable[],MATCH($R$3,MassUnitsTable[Mass Units],0),2), "")</f>
        <v>0</v>
      </c>
      <c r="P331" s="27">
        <f>IFERROR(('CALC | Main Engine'!R331+'CALC | Booster'!R331)*INDEX(MassUnitsTable[],MATCH($R$3,MassUnitsTable[Mass Units],0),2), "")</f>
        <v>0</v>
      </c>
      <c r="Q331" s="27">
        <f>IFERROR(('CALC | Main Engine'!S331+'CALC | Booster'!S331)*INDEX(MassUnitsTable[],MATCH($R$3,MassUnitsTable[Mass Units],0),2), "")</f>
        <v>2.4815250123850431E-11</v>
      </c>
      <c r="R331" s="32">
        <f>IFERROR(('CALC | Main Engine'!T331+'CALC | Booster'!T331)*INDEX(MassUnitsTable[],MATCH($R$3,MassUnitsTable[Mass Units],0),2), "")</f>
        <v>0</v>
      </c>
      <c r="S331" s="10"/>
    </row>
    <row r="332" spans="1:19" x14ac:dyDescent="0.25">
      <c r="A332" s="10"/>
      <c r="B332" s="4" t="str">
        <f t="shared" si="30"/>
        <v>STS-124</v>
      </c>
      <c r="C332" s="5" t="str">
        <f t="shared" si="31"/>
        <v>Space Shuttle</v>
      </c>
      <c r="D332" s="5" t="str">
        <f t="shared" si="32"/>
        <v>Launch</v>
      </c>
      <c r="E332" s="5">
        <f t="shared" si="33"/>
        <v>1</v>
      </c>
      <c r="F332" s="5">
        <f>'CALC | Main Engine'!$B332</f>
        <v>325</v>
      </c>
      <c r="G332" s="27">
        <f>'CALC | Main Engine'!$C332</f>
        <v>356558</v>
      </c>
      <c r="H332" s="6">
        <f>'CALC | Main Engine'!$E332</f>
        <v>1</v>
      </c>
      <c r="I332" s="34">
        <f>IFERROR('CALC | Main Engine'!$F332*INDEX(MassUnitsTable[],MATCH($R$3,MassUnitsTable[Mass Units],0),2), "")</f>
        <v>1397.4</v>
      </c>
      <c r="J332" s="27">
        <f>IFERROR('CALC | Booster'!$F332*INDEX(MassUnitsTable[],MATCH($R$3,MassUnitsTable[Mass Units],0),2), "")</f>
        <v>0</v>
      </c>
      <c r="K332" s="32">
        <f t="shared" si="34"/>
        <v>1397.4</v>
      </c>
      <c r="L332" s="34">
        <f>IFERROR(('CALC | Main Engine'!N332+'CALC | Booster'!N332)*INDEX(MassUnitsTable[],MATCH($R$3,MassUnitsTable[Mass Units],0),2), "")</f>
        <v>1777.1580062500004</v>
      </c>
      <c r="M332" s="27">
        <f>IFERROR(('CALC | Main Engine'!O332+'CALC | Booster'!O332)*INDEX(MassUnitsTable[],MATCH($R$3,MassUnitsTable[Mass Units],0),2), "")</f>
        <v>0</v>
      </c>
      <c r="N332" s="27">
        <f>IFERROR(('CALC | Main Engine'!P332+'CALC | Booster'!P332)*INDEX(MassUnitsTable[],MATCH($R$3,MassUnitsTable[Mass Units],0),2), "")</f>
        <v>0</v>
      </c>
      <c r="O332" s="27">
        <f>IFERROR(('CALC | Main Engine'!Q332+'CALC | Booster'!Q332)*INDEX(MassUnitsTable[],MATCH($R$3,MassUnitsTable[Mass Units],0),2), "")</f>
        <v>0</v>
      </c>
      <c r="P332" s="27">
        <f>IFERROR(('CALC | Main Engine'!R332+'CALC | Booster'!R332)*INDEX(MassUnitsTable[],MATCH($R$3,MassUnitsTable[Mass Units],0),2), "")</f>
        <v>0</v>
      </c>
      <c r="Q332" s="27">
        <f>IFERROR(('CALC | Main Engine'!S332+'CALC | Booster'!S332)*INDEX(MassUnitsTable[],MATCH($R$3,MassUnitsTable[Mass Units],0),2), "")</f>
        <v>2.4671128184648454E-11</v>
      </c>
      <c r="R332" s="32">
        <f>IFERROR(('CALC | Main Engine'!T332+'CALC | Booster'!T332)*INDEX(MassUnitsTable[],MATCH($R$3,MassUnitsTable[Mass Units],0),2), "")</f>
        <v>0</v>
      </c>
      <c r="S332" s="10"/>
    </row>
    <row r="333" spans="1:19" x14ac:dyDescent="0.25">
      <c r="A333" s="10"/>
      <c r="B333" s="4" t="str">
        <f t="shared" si="30"/>
        <v>STS-124</v>
      </c>
      <c r="C333" s="5" t="str">
        <f t="shared" si="31"/>
        <v>Space Shuttle</v>
      </c>
      <c r="D333" s="5" t="str">
        <f t="shared" si="32"/>
        <v>Launch</v>
      </c>
      <c r="E333" s="5">
        <f t="shared" si="33"/>
        <v>1</v>
      </c>
      <c r="F333" s="5">
        <f>'CALC | Main Engine'!$B333</f>
        <v>326</v>
      </c>
      <c r="G333" s="27">
        <f>'CALC | Main Engine'!$C333</f>
        <v>356625.5</v>
      </c>
      <c r="H333" s="6">
        <f>'CALC | Main Engine'!$E333</f>
        <v>1</v>
      </c>
      <c r="I333" s="34">
        <f>IFERROR('CALC | Main Engine'!$F333*INDEX(MassUnitsTable[],MATCH($R$3,MassUnitsTable[Mass Units],0),2), "")</f>
        <v>1397.4</v>
      </c>
      <c r="J333" s="27">
        <f>IFERROR('CALC | Booster'!$F333*INDEX(MassUnitsTable[],MATCH($R$3,MassUnitsTable[Mass Units],0),2), "")</f>
        <v>0</v>
      </c>
      <c r="K333" s="32">
        <f t="shared" si="34"/>
        <v>1397.4</v>
      </c>
      <c r="L333" s="34">
        <f>IFERROR(('CALC | Main Engine'!N333+'CALC | Booster'!N333)*INDEX(MassUnitsTable[],MATCH($R$3,MassUnitsTable[Mass Units],0),2), "")</f>
        <v>1777.1580062500004</v>
      </c>
      <c r="M333" s="27">
        <f>IFERROR(('CALC | Main Engine'!O333+'CALC | Booster'!O333)*INDEX(MassUnitsTable[],MATCH($R$3,MassUnitsTable[Mass Units],0),2), "")</f>
        <v>0</v>
      </c>
      <c r="N333" s="27">
        <f>IFERROR(('CALC | Main Engine'!P333+'CALC | Booster'!P333)*INDEX(MassUnitsTable[],MATCH($R$3,MassUnitsTable[Mass Units],0),2), "")</f>
        <v>0</v>
      </c>
      <c r="O333" s="27">
        <f>IFERROR(('CALC | Main Engine'!Q333+'CALC | Booster'!Q333)*INDEX(MassUnitsTable[],MATCH($R$3,MassUnitsTable[Mass Units],0),2), "")</f>
        <v>0</v>
      </c>
      <c r="P333" s="27">
        <f>IFERROR(('CALC | Main Engine'!R333+'CALC | Booster'!R333)*INDEX(MassUnitsTable[],MATCH($R$3,MassUnitsTable[Mass Units],0),2), "")</f>
        <v>0</v>
      </c>
      <c r="Q333" s="27">
        <f>IFERROR(('CALC | Main Engine'!S333+'CALC | Booster'!S333)*INDEX(MassUnitsTable[],MATCH($R$3,MassUnitsTable[Mass Units],0),2), "")</f>
        <v>2.4539508744754672E-11</v>
      </c>
      <c r="R333" s="32">
        <f>IFERROR(('CALC | Main Engine'!T333+'CALC | Booster'!T333)*INDEX(MassUnitsTable[],MATCH($R$3,MassUnitsTable[Mass Units],0),2), "")</f>
        <v>0</v>
      </c>
      <c r="S333" s="10"/>
    </row>
    <row r="334" spans="1:19" x14ac:dyDescent="0.25">
      <c r="A334" s="10"/>
      <c r="B334" s="4" t="str">
        <f t="shared" si="30"/>
        <v>STS-124</v>
      </c>
      <c r="C334" s="5" t="str">
        <f t="shared" si="31"/>
        <v>Space Shuttle</v>
      </c>
      <c r="D334" s="5" t="str">
        <f t="shared" si="32"/>
        <v>Launch</v>
      </c>
      <c r="E334" s="5">
        <f t="shared" si="33"/>
        <v>1</v>
      </c>
      <c r="F334" s="5">
        <f>'CALC | Main Engine'!$B334</f>
        <v>327</v>
      </c>
      <c r="G334" s="27">
        <f>'CALC | Main Engine'!$C334</f>
        <v>356687.5</v>
      </c>
      <c r="H334" s="6">
        <f>'CALC | Main Engine'!$E334</f>
        <v>1</v>
      </c>
      <c r="I334" s="34">
        <f>IFERROR('CALC | Main Engine'!$F334*INDEX(MassUnitsTable[],MATCH($R$3,MassUnitsTable[Mass Units],0),2), "")</f>
        <v>1397.4</v>
      </c>
      <c r="J334" s="27">
        <f>IFERROR('CALC | Booster'!$F334*INDEX(MassUnitsTable[],MATCH($R$3,MassUnitsTable[Mass Units],0),2), "")</f>
        <v>0</v>
      </c>
      <c r="K334" s="32">
        <f t="shared" si="34"/>
        <v>1397.4</v>
      </c>
      <c r="L334" s="34">
        <f>IFERROR(('CALC | Main Engine'!N334+'CALC | Booster'!N334)*INDEX(MassUnitsTable[],MATCH($R$3,MassUnitsTable[Mass Units],0),2), "")</f>
        <v>1777.1580062500004</v>
      </c>
      <c r="M334" s="27">
        <f>IFERROR(('CALC | Main Engine'!O334+'CALC | Booster'!O334)*INDEX(MassUnitsTable[],MATCH($R$3,MassUnitsTable[Mass Units],0),2), "")</f>
        <v>0</v>
      </c>
      <c r="N334" s="27">
        <f>IFERROR(('CALC | Main Engine'!P334+'CALC | Booster'!P334)*INDEX(MassUnitsTable[],MATCH($R$3,MassUnitsTable[Mass Units],0),2), "")</f>
        <v>0</v>
      </c>
      <c r="O334" s="27">
        <f>IFERROR(('CALC | Main Engine'!Q334+'CALC | Booster'!Q334)*INDEX(MassUnitsTable[],MATCH($R$3,MassUnitsTable[Mass Units],0),2), "")</f>
        <v>0</v>
      </c>
      <c r="P334" s="27">
        <f>IFERROR(('CALC | Main Engine'!R334+'CALC | Booster'!R334)*INDEX(MassUnitsTable[],MATCH($R$3,MassUnitsTable[Mass Units],0),2), "")</f>
        <v>0</v>
      </c>
      <c r="Q334" s="27">
        <f>IFERROR(('CALC | Main Engine'!S334+'CALC | Booster'!S334)*INDEX(MassUnitsTable[],MATCH($R$3,MassUnitsTable[Mass Units],0),2), "")</f>
        <v>2.4419232634281762E-11</v>
      </c>
      <c r="R334" s="32">
        <f>IFERROR(('CALC | Main Engine'!T334+'CALC | Booster'!T334)*INDEX(MassUnitsTable[],MATCH($R$3,MassUnitsTable[Mass Units],0),2), "")</f>
        <v>0</v>
      </c>
      <c r="S334" s="10"/>
    </row>
    <row r="335" spans="1:19" x14ac:dyDescent="0.25">
      <c r="A335" s="10"/>
      <c r="B335" s="4" t="str">
        <f t="shared" si="30"/>
        <v>STS-124</v>
      </c>
      <c r="C335" s="5" t="str">
        <f t="shared" si="31"/>
        <v>Space Shuttle</v>
      </c>
      <c r="D335" s="5" t="str">
        <f t="shared" si="32"/>
        <v>Launch</v>
      </c>
      <c r="E335" s="5">
        <f t="shared" si="33"/>
        <v>1</v>
      </c>
      <c r="F335" s="5">
        <f>'CALC | Main Engine'!$B335</f>
        <v>328</v>
      </c>
      <c r="G335" s="27">
        <f>'CALC | Main Engine'!$C335</f>
        <v>356743</v>
      </c>
      <c r="H335" s="6">
        <f>'CALC | Main Engine'!$E335</f>
        <v>1</v>
      </c>
      <c r="I335" s="34">
        <f>IFERROR('CALC | Main Engine'!$F335*INDEX(MassUnitsTable[],MATCH($R$3,MassUnitsTable[Mass Units],0),2), "")</f>
        <v>1397.4</v>
      </c>
      <c r="J335" s="27">
        <f>IFERROR('CALC | Booster'!$F335*INDEX(MassUnitsTable[],MATCH($R$3,MassUnitsTable[Mass Units],0),2), "")</f>
        <v>0</v>
      </c>
      <c r="K335" s="32">
        <f t="shared" si="34"/>
        <v>1397.4</v>
      </c>
      <c r="L335" s="34">
        <f>IFERROR(('CALC | Main Engine'!N335+'CALC | Booster'!N335)*INDEX(MassUnitsTable[],MATCH($R$3,MassUnitsTable[Mass Units],0),2), "")</f>
        <v>1777.1580062500004</v>
      </c>
      <c r="M335" s="27">
        <f>IFERROR(('CALC | Main Engine'!O335+'CALC | Booster'!O335)*INDEX(MassUnitsTable[],MATCH($R$3,MassUnitsTable[Mass Units],0),2), "")</f>
        <v>0</v>
      </c>
      <c r="N335" s="27">
        <f>IFERROR(('CALC | Main Engine'!P335+'CALC | Booster'!P335)*INDEX(MassUnitsTable[],MATCH($R$3,MassUnitsTable[Mass Units],0),2), "")</f>
        <v>0</v>
      </c>
      <c r="O335" s="27">
        <f>IFERROR(('CALC | Main Engine'!Q335+'CALC | Booster'!Q335)*INDEX(MassUnitsTable[],MATCH($R$3,MassUnitsTable[Mass Units],0),2), "")</f>
        <v>0</v>
      </c>
      <c r="P335" s="27">
        <f>IFERROR(('CALC | Main Engine'!R335+'CALC | Booster'!R335)*INDEX(MassUnitsTable[],MATCH($R$3,MassUnitsTable[Mass Units],0),2), "")</f>
        <v>0</v>
      </c>
      <c r="Q335" s="27">
        <f>IFERROR(('CALC | Main Engine'!S335+'CALC | Booster'!S335)*INDEX(MassUnitsTable[],MATCH($R$3,MassUnitsTable[Mass Units],0),2), "")</f>
        <v>2.4312066248266171E-11</v>
      </c>
      <c r="R335" s="32">
        <f>IFERROR(('CALC | Main Engine'!T335+'CALC | Booster'!T335)*INDEX(MassUnitsTable[],MATCH($R$3,MassUnitsTable[Mass Units],0),2), "")</f>
        <v>0</v>
      </c>
      <c r="S335" s="10"/>
    </row>
    <row r="336" spans="1:19" x14ac:dyDescent="0.25">
      <c r="A336" s="10"/>
      <c r="B336" s="4" t="str">
        <f t="shared" si="30"/>
        <v>STS-124</v>
      </c>
      <c r="C336" s="5" t="str">
        <f t="shared" si="31"/>
        <v>Space Shuttle</v>
      </c>
      <c r="D336" s="5" t="str">
        <f t="shared" si="32"/>
        <v>Launch</v>
      </c>
      <c r="E336" s="5">
        <f t="shared" si="33"/>
        <v>1</v>
      </c>
      <c r="F336" s="5">
        <f>'CALC | Main Engine'!$B336</f>
        <v>329</v>
      </c>
      <c r="G336" s="27">
        <f>'CALC | Main Engine'!$C336</f>
        <v>356792.5</v>
      </c>
      <c r="H336" s="6">
        <f>'CALC | Main Engine'!$E336</f>
        <v>1</v>
      </c>
      <c r="I336" s="34">
        <f>IFERROR('CALC | Main Engine'!$F336*INDEX(MassUnitsTable[],MATCH($R$3,MassUnitsTable[Mass Units],0),2), "")</f>
        <v>1397.4</v>
      </c>
      <c r="J336" s="27">
        <f>IFERROR('CALC | Booster'!$F336*INDEX(MassUnitsTable[],MATCH($R$3,MassUnitsTable[Mass Units],0),2), "")</f>
        <v>0</v>
      </c>
      <c r="K336" s="32">
        <f t="shared" si="34"/>
        <v>1397.4</v>
      </c>
      <c r="L336" s="34">
        <f>IFERROR(('CALC | Main Engine'!N336+'CALC | Booster'!N336)*INDEX(MassUnitsTable[],MATCH($R$3,MassUnitsTable[Mass Units],0),2), "")</f>
        <v>1777.1580062500004</v>
      </c>
      <c r="M336" s="27">
        <f>IFERROR(('CALC | Main Engine'!O336+'CALC | Booster'!O336)*INDEX(MassUnitsTable[],MATCH($R$3,MassUnitsTable[Mass Units],0),2), "")</f>
        <v>0</v>
      </c>
      <c r="N336" s="27">
        <f>IFERROR(('CALC | Main Engine'!P336+'CALC | Booster'!P336)*INDEX(MassUnitsTable[],MATCH($R$3,MassUnitsTable[Mass Units],0),2), "")</f>
        <v>0</v>
      </c>
      <c r="O336" s="27">
        <f>IFERROR(('CALC | Main Engine'!Q336+'CALC | Booster'!Q336)*INDEX(MassUnitsTable[],MATCH($R$3,MassUnitsTable[Mass Units],0),2), "")</f>
        <v>0</v>
      </c>
      <c r="P336" s="27">
        <f>IFERROR(('CALC | Main Engine'!R336+'CALC | Booster'!R336)*INDEX(MassUnitsTable[],MATCH($R$3,MassUnitsTable[Mass Units],0),2), "")</f>
        <v>0</v>
      </c>
      <c r="Q336" s="27">
        <f>IFERROR(('CALC | Main Engine'!S336+'CALC | Booster'!S336)*INDEX(MassUnitsTable[],MATCH($R$3,MassUnitsTable[Mass Units],0),2), "")</f>
        <v>2.4216882273042867E-11</v>
      </c>
      <c r="R336" s="32">
        <f>IFERROR(('CALC | Main Engine'!T336+'CALC | Booster'!T336)*INDEX(MassUnitsTable[],MATCH($R$3,MassUnitsTable[Mass Units],0),2), "")</f>
        <v>0</v>
      </c>
      <c r="S336" s="10"/>
    </row>
    <row r="337" spans="1:19" x14ac:dyDescent="0.25">
      <c r="A337" s="10"/>
      <c r="B337" s="4" t="str">
        <f t="shared" si="30"/>
        <v>STS-124</v>
      </c>
      <c r="C337" s="5" t="str">
        <f t="shared" si="31"/>
        <v>Space Shuttle</v>
      </c>
      <c r="D337" s="5" t="str">
        <f t="shared" si="32"/>
        <v>Launch</v>
      </c>
      <c r="E337" s="5">
        <f t="shared" si="33"/>
        <v>1</v>
      </c>
      <c r="F337" s="5">
        <f>'CALC | Main Engine'!$B337</f>
        <v>330</v>
      </c>
      <c r="G337" s="27">
        <f>'CALC | Main Engine'!$C337</f>
        <v>356836.5</v>
      </c>
      <c r="H337" s="6">
        <f>'CALC | Main Engine'!$E337</f>
        <v>1</v>
      </c>
      <c r="I337" s="34">
        <f>IFERROR('CALC | Main Engine'!$F337*INDEX(MassUnitsTable[],MATCH($R$3,MassUnitsTable[Mass Units],0),2), "")</f>
        <v>1397.4</v>
      </c>
      <c r="J337" s="27">
        <f>IFERROR('CALC | Booster'!$F337*INDEX(MassUnitsTable[],MATCH($R$3,MassUnitsTable[Mass Units],0),2), "")</f>
        <v>0</v>
      </c>
      <c r="K337" s="32">
        <f t="shared" si="34"/>
        <v>1397.4</v>
      </c>
      <c r="L337" s="34">
        <f>IFERROR(('CALC | Main Engine'!N337+'CALC | Booster'!N337)*INDEX(MassUnitsTable[],MATCH($R$3,MassUnitsTable[Mass Units],0),2), "")</f>
        <v>1777.1580062500004</v>
      </c>
      <c r="M337" s="27">
        <f>IFERROR(('CALC | Main Engine'!O337+'CALC | Booster'!O337)*INDEX(MassUnitsTable[],MATCH($R$3,MassUnitsTable[Mass Units],0),2), "")</f>
        <v>0</v>
      </c>
      <c r="N337" s="27">
        <f>IFERROR(('CALC | Main Engine'!P337+'CALC | Booster'!P337)*INDEX(MassUnitsTable[],MATCH($R$3,MassUnitsTable[Mass Units],0),2), "")</f>
        <v>0</v>
      </c>
      <c r="O337" s="27">
        <f>IFERROR(('CALC | Main Engine'!Q337+'CALC | Booster'!Q337)*INDEX(MassUnitsTable[],MATCH($R$3,MassUnitsTable[Mass Units],0),2), "")</f>
        <v>0</v>
      </c>
      <c r="P337" s="27">
        <f>IFERROR(('CALC | Main Engine'!R337+'CALC | Booster'!R337)*INDEX(MassUnitsTable[],MATCH($R$3,MassUnitsTable[Mass Units],0),2), "")</f>
        <v>0</v>
      </c>
      <c r="Q337" s="27">
        <f>IFERROR(('CALC | Main Engine'!S337+'CALC | Booster'!S337)*INDEX(MassUnitsTable[],MATCH($R$3,MassUnitsTable[Mass Units],0),2), "")</f>
        <v>2.4132587185826763E-11</v>
      </c>
      <c r="R337" s="32">
        <f>IFERROR(('CALC | Main Engine'!T337+'CALC | Booster'!T337)*INDEX(MassUnitsTable[],MATCH($R$3,MassUnitsTable[Mass Units],0),2), "")</f>
        <v>0</v>
      </c>
      <c r="S337" s="10"/>
    </row>
    <row r="338" spans="1:19" x14ac:dyDescent="0.25">
      <c r="A338" s="10"/>
      <c r="B338" s="4" t="str">
        <f t="shared" si="30"/>
        <v>STS-124</v>
      </c>
      <c r="C338" s="5" t="str">
        <f t="shared" si="31"/>
        <v>Space Shuttle</v>
      </c>
      <c r="D338" s="5" t="str">
        <f t="shared" si="32"/>
        <v>Launch</v>
      </c>
      <c r="E338" s="5">
        <f t="shared" si="33"/>
        <v>1</v>
      </c>
      <c r="F338" s="5">
        <f>'CALC | Main Engine'!$B338</f>
        <v>331</v>
      </c>
      <c r="G338" s="27">
        <f>'CALC | Main Engine'!$C338</f>
        <v>356874</v>
      </c>
      <c r="H338" s="6">
        <f>'CALC | Main Engine'!$E338</f>
        <v>1</v>
      </c>
      <c r="I338" s="34">
        <f>IFERROR('CALC | Main Engine'!$F338*INDEX(MassUnitsTable[],MATCH($R$3,MassUnitsTable[Mass Units],0),2), "")</f>
        <v>1397.4</v>
      </c>
      <c r="J338" s="27">
        <f>IFERROR('CALC | Booster'!$F338*INDEX(MassUnitsTable[],MATCH($R$3,MassUnitsTable[Mass Units],0),2), "")</f>
        <v>0</v>
      </c>
      <c r="K338" s="32">
        <f t="shared" si="34"/>
        <v>1397.4</v>
      </c>
      <c r="L338" s="34">
        <f>IFERROR(('CALC | Main Engine'!N338+'CALC | Booster'!N338)*INDEX(MassUnitsTable[],MATCH($R$3,MassUnitsTable[Mass Units],0),2), "")</f>
        <v>1777.1580062500004</v>
      </c>
      <c r="M338" s="27">
        <f>IFERROR(('CALC | Main Engine'!O338+'CALC | Booster'!O338)*INDEX(MassUnitsTable[],MATCH($R$3,MassUnitsTable[Mass Units],0),2), "")</f>
        <v>0</v>
      </c>
      <c r="N338" s="27">
        <f>IFERROR(('CALC | Main Engine'!P338+'CALC | Booster'!P338)*INDEX(MassUnitsTable[],MATCH($R$3,MassUnitsTable[Mass Units],0),2), "")</f>
        <v>0</v>
      </c>
      <c r="O338" s="27">
        <f>IFERROR(('CALC | Main Engine'!Q338+'CALC | Booster'!Q338)*INDEX(MassUnitsTable[],MATCH($R$3,MassUnitsTable[Mass Units],0),2), "")</f>
        <v>0</v>
      </c>
      <c r="P338" s="27">
        <f>IFERROR(('CALC | Main Engine'!R338+'CALC | Booster'!R338)*INDEX(MassUnitsTable[],MATCH($R$3,MassUnitsTable[Mass Units],0),2), "")</f>
        <v>0</v>
      </c>
      <c r="Q338" s="27">
        <f>IFERROR(('CALC | Main Engine'!S338+'CALC | Booster'!S338)*INDEX(MassUnitsTable[],MATCH($R$3,MassUnitsTable[Mass Units],0),2), "")</f>
        <v>2.4060976422364515E-11</v>
      </c>
      <c r="R338" s="32">
        <f>IFERROR(('CALC | Main Engine'!T338+'CALC | Booster'!T338)*INDEX(MassUnitsTable[],MATCH($R$3,MassUnitsTable[Mass Units],0),2), "")</f>
        <v>0</v>
      </c>
      <c r="S338" s="10"/>
    </row>
    <row r="339" spans="1:19" x14ac:dyDescent="0.25">
      <c r="A339" s="10"/>
      <c r="B339" s="4" t="str">
        <f t="shared" si="30"/>
        <v>STS-124</v>
      </c>
      <c r="C339" s="5" t="str">
        <f t="shared" si="31"/>
        <v>Space Shuttle</v>
      </c>
      <c r="D339" s="5" t="str">
        <f t="shared" si="32"/>
        <v>Launch</v>
      </c>
      <c r="E339" s="5">
        <f t="shared" si="33"/>
        <v>1</v>
      </c>
      <c r="F339" s="5">
        <f>'CALC | Main Engine'!$B339</f>
        <v>332</v>
      </c>
      <c r="G339" s="27">
        <f>'CALC | Main Engine'!$C339</f>
        <v>356905.5</v>
      </c>
      <c r="H339" s="6">
        <f>'CALC | Main Engine'!$E339</f>
        <v>1</v>
      </c>
      <c r="I339" s="34">
        <f>IFERROR('CALC | Main Engine'!$F339*INDEX(MassUnitsTable[],MATCH($R$3,MassUnitsTable[Mass Units],0),2), "")</f>
        <v>1397.4</v>
      </c>
      <c r="J339" s="27">
        <f>IFERROR('CALC | Booster'!$F339*INDEX(MassUnitsTable[],MATCH($R$3,MassUnitsTable[Mass Units],0),2), "")</f>
        <v>0</v>
      </c>
      <c r="K339" s="32">
        <f t="shared" si="34"/>
        <v>1397.4</v>
      </c>
      <c r="L339" s="34">
        <f>IFERROR(('CALC | Main Engine'!N339+'CALC | Booster'!N339)*INDEX(MassUnitsTable[],MATCH($R$3,MassUnitsTable[Mass Units],0),2), "")</f>
        <v>1777.1580062500004</v>
      </c>
      <c r="M339" s="27">
        <f>IFERROR(('CALC | Main Engine'!O339+'CALC | Booster'!O339)*INDEX(MassUnitsTable[],MATCH($R$3,MassUnitsTable[Mass Units],0),2), "")</f>
        <v>0</v>
      </c>
      <c r="N339" s="27">
        <f>IFERROR(('CALC | Main Engine'!P339+'CALC | Booster'!P339)*INDEX(MassUnitsTable[],MATCH($R$3,MassUnitsTable[Mass Units],0),2), "")</f>
        <v>0</v>
      </c>
      <c r="O339" s="27">
        <f>IFERROR(('CALC | Main Engine'!Q339+'CALC | Booster'!Q339)*INDEX(MassUnitsTable[],MATCH($R$3,MassUnitsTable[Mass Units],0),2), "")</f>
        <v>0</v>
      </c>
      <c r="P339" s="27">
        <f>IFERROR(('CALC | Main Engine'!R339+'CALC | Booster'!R339)*INDEX(MassUnitsTable[],MATCH($R$3,MassUnitsTable[Mass Units],0),2), "")</f>
        <v>0</v>
      </c>
      <c r="Q339" s="27">
        <f>IFERROR(('CALC | Main Engine'!S339+'CALC | Booster'!S339)*INDEX(MassUnitsTable[],MATCH($R$3,MassUnitsTable[Mass Units],0),2), "")</f>
        <v>2.4000987624719374E-11</v>
      </c>
      <c r="R339" s="32">
        <f>IFERROR(('CALC | Main Engine'!T339+'CALC | Booster'!T339)*INDEX(MassUnitsTable[],MATCH($R$3,MassUnitsTable[Mass Units],0),2), "")</f>
        <v>0</v>
      </c>
      <c r="S339" s="10"/>
    </row>
    <row r="340" spans="1:19" x14ac:dyDescent="0.25">
      <c r="A340" s="10"/>
      <c r="B340" s="4" t="str">
        <f t="shared" si="30"/>
        <v>STS-124</v>
      </c>
      <c r="C340" s="5" t="str">
        <f t="shared" si="31"/>
        <v>Space Shuttle</v>
      </c>
      <c r="D340" s="5" t="str">
        <f t="shared" si="32"/>
        <v>Launch</v>
      </c>
      <c r="E340" s="5">
        <f t="shared" si="33"/>
        <v>1</v>
      </c>
      <c r="F340" s="5">
        <f>'CALC | Main Engine'!$B340</f>
        <v>333</v>
      </c>
      <c r="G340" s="27">
        <f>'CALC | Main Engine'!$C340</f>
        <v>356931.5</v>
      </c>
      <c r="H340" s="6">
        <f>'CALC | Main Engine'!$E340</f>
        <v>1</v>
      </c>
      <c r="I340" s="34">
        <f>IFERROR('CALC | Main Engine'!$F340*INDEX(MassUnitsTable[],MATCH($R$3,MassUnitsTable[Mass Units],0),2), "")</f>
        <v>1397.4</v>
      </c>
      <c r="J340" s="27">
        <f>IFERROR('CALC | Booster'!$F340*INDEX(MassUnitsTable[],MATCH($R$3,MassUnitsTable[Mass Units],0),2), "")</f>
        <v>0</v>
      </c>
      <c r="K340" s="32">
        <f t="shared" si="34"/>
        <v>1397.4</v>
      </c>
      <c r="L340" s="34">
        <f>IFERROR(('CALC | Main Engine'!N340+'CALC | Booster'!N340)*INDEX(MassUnitsTable[],MATCH($R$3,MassUnitsTable[Mass Units],0),2), "")</f>
        <v>1777.1580062500004</v>
      </c>
      <c r="M340" s="27">
        <f>IFERROR(('CALC | Main Engine'!O340+'CALC | Booster'!O340)*INDEX(MassUnitsTable[],MATCH($R$3,MassUnitsTable[Mass Units],0),2), "")</f>
        <v>0</v>
      </c>
      <c r="N340" s="27">
        <f>IFERROR(('CALC | Main Engine'!P340+'CALC | Booster'!P340)*INDEX(MassUnitsTable[],MATCH($R$3,MassUnitsTable[Mass Units],0),2), "")</f>
        <v>0</v>
      </c>
      <c r="O340" s="27">
        <f>IFERROR(('CALC | Main Engine'!Q340+'CALC | Booster'!Q340)*INDEX(MassUnitsTable[],MATCH($R$3,MassUnitsTable[Mass Units],0),2), "")</f>
        <v>0</v>
      </c>
      <c r="P340" s="27">
        <f>IFERROR(('CALC | Main Engine'!R340+'CALC | Booster'!R340)*INDEX(MassUnitsTable[],MATCH($R$3,MassUnitsTable[Mass Units],0),2), "")</f>
        <v>0</v>
      </c>
      <c r="Q340" s="27">
        <f>IFERROR(('CALC | Main Engine'!S340+'CALC | Booster'!S340)*INDEX(MassUnitsTable[],MATCH($R$3,MassUnitsTable[Mass Units],0),2), "")</f>
        <v>2.3951585750244517E-11</v>
      </c>
      <c r="R340" s="32">
        <f>IFERROR(('CALC | Main Engine'!T340+'CALC | Booster'!T340)*INDEX(MassUnitsTable[],MATCH($R$3,MassUnitsTable[Mass Units],0),2), "")</f>
        <v>0</v>
      </c>
      <c r="S340" s="10"/>
    </row>
    <row r="341" spans="1:19" x14ac:dyDescent="0.25">
      <c r="A341" s="10"/>
      <c r="B341" s="4" t="str">
        <f t="shared" si="30"/>
        <v>STS-124</v>
      </c>
      <c r="C341" s="5" t="str">
        <f t="shared" si="31"/>
        <v>Space Shuttle</v>
      </c>
      <c r="D341" s="5" t="str">
        <f t="shared" si="32"/>
        <v>Launch</v>
      </c>
      <c r="E341" s="5">
        <f t="shared" si="33"/>
        <v>1</v>
      </c>
      <c r="F341" s="5">
        <f>'CALC | Main Engine'!$B341</f>
        <v>334</v>
      </c>
      <c r="G341" s="27">
        <f>'CALC | Main Engine'!$C341</f>
        <v>356951.5</v>
      </c>
      <c r="H341" s="6">
        <f>'CALC | Main Engine'!$E341</f>
        <v>1</v>
      </c>
      <c r="I341" s="34">
        <f>IFERROR('CALC | Main Engine'!$F341*INDEX(MassUnitsTable[],MATCH($R$3,MassUnitsTable[Mass Units],0),2), "")</f>
        <v>1397.4</v>
      </c>
      <c r="J341" s="27">
        <f>IFERROR('CALC | Booster'!$F341*INDEX(MassUnitsTable[],MATCH($R$3,MassUnitsTable[Mass Units],0),2), "")</f>
        <v>0</v>
      </c>
      <c r="K341" s="32">
        <f t="shared" si="34"/>
        <v>1397.4</v>
      </c>
      <c r="L341" s="34">
        <f>IFERROR(('CALC | Main Engine'!N341+'CALC | Booster'!N341)*INDEX(MassUnitsTable[],MATCH($R$3,MassUnitsTable[Mass Units],0),2), "")</f>
        <v>1777.1580062500004</v>
      </c>
      <c r="M341" s="27">
        <f>IFERROR(('CALC | Main Engine'!O341+'CALC | Booster'!O341)*INDEX(MassUnitsTable[],MATCH($R$3,MassUnitsTable[Mass Units],0),2), "")</f>
        <v>0</v>
      </c>
      <c r="N341" s="27">
        <f>IFERROR(('CALC | Main Engine'!P341+'CALC | Booster'!P341)*INDEX(MassUnitsTable[],MATCH($R$3,MassUnitsTable[Mass Units],0),2), "")</f>
        <v>0</v>
      </c>
      <c r="O341" s="27">
        <f>IFERROR(('CALC | Main Engine'!Q341+'CALC | Booster'!Q341)*INDEX(MassUnitsTable[],MATCH($R$3,MassUnitsTable[Mass Units],0),2), "")</f>
        <v>0</v>
      </c>
      <c r="P341" s="27">
        <f>IFERROR(('CALC | Main Engine'!R341+'CALC | Booster'!R341)*INDEX(MassUnitsTable[],MATCH($R$3,MassUnitsTable[Mass Units],0),2), "")</f>
        <v>0</v>
      </c>
      <c r="Q341" s="27">
        <f>IFERROR(('CALC | Main Engine'!S341+'CALC | Booster'!S341)*INDEX(MassUnitsTable[],MATCH($R$3,MassUnitsTable[Mass Units],0),2), "")</f>
        <v>2.3913653513373698E-11</v>
      </c>
      <c r="R341" s="32">
        <f>IFERROR(('CALC | Main Engine'!T341+'CALC | Booster'!T341)*INDEX(MassUnitsTable[],MATCH($R$3,MassUnitsTable[Mass Units],0),2), "")</f>
        <v>0</v>
      </c>
      <c r="S341" s="10"/>
    </row>
    <row r="342" spans="1:19" x14ac:dyDescent="0.25">
      <c r="A342" s="10"/>
      <c r="B342" s="4" t="str">
        <f t="shared" si="30"/>
        <v>STS-124</v>
      </c>
      <c r="C342" s="5" t="str">
        <f t="shared" si="31"/>
        <v>Space Shuttle</v>
      </c>
      <c r="D342" s="5" t="str">
        <f t="shared" si="32"/>
        <v>Launch</v>
      </c>
      <c r="E342" s="5">
        <f t="shared" si="33"/>
        <v>1</v>
      </c>
      <c r="F342" s="5">
        <f>'CALC | Main Engine'!$B342</f>
        <v>335</v>
      </c>
      <c r="G342" s="27">
        <f>'CALC | Main Engine'!$C342</f>
        <v>356966</v>
      </c>
      <c r="H342" s="6">
        <f>'CALC | Main Engine'!$E342</f>
        <v>1</v>
      </c>
      <c r="I342" s="34">
        <f>IFERROR('CALC | Main Engine'!$F342*INDEX(MassUnitsTable[],MATCH($R$3,MassUnitsTable[Mass Units],0),2), "")</f>
        <v>1397.4</v>
      </c>
      <c r="J342" s="27">
        <f>IFERROR('CALC | Booster'!$F342*INDEX(MassUnitsTable[],MATCH($R$3,MassUnitsTable[Mass Units],0),2), "")</f>
        <v>0</v>
      </c>
      <c r="K342" s="32">
        <f t="shared" si="34"/>
        <v>1397.4</v>
      </c>
      <c r="L342" s="34">
        <f>IFERROR(('CALC | Main Engine'!N342+'CALC | Booster'!N342)*INDEX(MassUnitsTable[],MATCH($R$3,MassUnitsTable[Mass Units],0),2), "")</f>
        <v>1777.1580062500004</v>
      </c>
      <c r="M342" s="27">
        <f>IFERROR(('CALC | Main Engine'!O342+'CALC | Booster'!O342)*INDEX(MassUnitsTable[],MATCH($R$3,MassUnitsTable[Mass Units],0),2), "")</f>
        <v>0</v>
      </c>
      <c r="N342" s="27">
        <f>IFERROR(('CALC | Main Engine'!P342+'CALC | Booster'!P342)*INDEX(MassUnitsTable[],MATCH($R$3,MassUnitsTable[Mass Units],0),2), "")</f>
        <v>0</v>
      </c>
      <c r="O342" s="27">
        <f>IFERROR(('CALC | Main Engine'!Q342+'CALC | Booster'!Q342)*INDEX(MassUnitsTable[],MATCH($R$3,MassUnitsTable[Mass Units],0),2), "")</f>
        <v>0</v>
      </c>
      <c r="P342" s="27">
        <f>IFERROR(('CALC | Main Engine'!R342+'CALC | Booster'!R342)*INDEX(MassUnitsTable[],MATCH($R$3,MassUnitsTable[Mass Units],0),2), "")</f>
        <v>0</v>
      </c>
      <c r="Q342" s="27">
        <f>IFERROR(('CALC | Main Engine'!S342+'CALC | Booster'!S342)*INDEX(MassUnitsTable[],MATCH($R$3,MassUnitsTable[Mass Units],0),2), "")</f>
        <v>2.3886190211783051E-11</v>
      </c>
      <c r="R342" s="32">
        <f>IFERROR(('CALC | Main Engine'!T342+'CALC | Booster'!T342)*INDEX(MassUnitsTable[],MATCH($R$3,MassUnitsTable[Mass Units],0),2), "")</f>
        <v>0</v>
      </c>
      <c r="S342" s="10"/>
    </row>
    <row r="343" spans="1:19" x14ac:dyDescent="0.25">
      <c r="A343" s="10"/>
      <c r="B343" s="4" t="str">
        <f t="shared" si="30"/>
        <v>STS-124</v>
      </c>
      <c r="C343" s="5" t="str">
        <f t="shared" si="31"/>
        <v>Space Shuttle</v>
      </c>
      <c r="D343" s="5" t="str">
        <f t="shared" si="32"/>
        <v>Launch</v>
      </c>
      <c r="E343" s="5">
        <f t="shared" si="33"/>
        <v>1</v>
      </c>
      <c r="F343" s="5">
        <f>'CALC | Main Engine'!$B343</f>
        <v>336</v>
      </c>
      <c r="G343" s="27">
        <f>'CALC | Main Engine'!$C343</f>
        <v>356975</v>
      </c>
      <c r="H343" s="6">
        <f>'CALC | Main Engine'!$E343</f>
        <v>1</v>
      </c>
      <c r="I343" s="34">
        <f>IFERROR('CALC | Main Engine'!$F343*INDEX(MassUnitsTable[],MATCH($R$3,MassUnitsTable[Mass Units],0),2), "")</f>
        <v>1397.4</v>
      </c>
      <c r="J343" s="27">
        <f>IFERROR('CALC | Booster'!$F343*INDEX(MassUnitsTable[],MATCH($R$3,MassUnitsTable[Mass Units],0),2), "")</f>
        <v>0</v>
      </c>
      <c r="K343" s="32">
        <f t="shared" si="34"/>
        <v>1397.4</v>
      </c>
      <c r="L343" s="34">
        <f>IFERROR(('CALC | Main Engine'!N343+'CALC | Booster'!N343)*INDEX(MassUnitsTable[],MATCH($R$3,MassUnitsTable[Mass Units],0),2), "")</f>
        <v>1777.1580062500004</v>
      </c>
      <c r="M343" s="27">
        <f>IFERROR(('CALC | Main Engine'!O343+'CALC | Booster'!O343)*INDEX(MassUnitsTable[],MATCH($R$3,MassUnitsTable[Mass Units],0),2), "")</f>
        <v>0</v>
      </c>
      <c r="N343" s="27">
        <f>IFERROR(('CALC | Main Engine'!P343+'CALC | Booster'!P343)*INDEX(MassUnitsTable[],MATCH($R$3,MassUnitsTable[Mass Units],0),2), "")</f>
        <v>0</v>
      </c>
      <c r="O343" s="27">
        <f>IFERROR(('CALC | Main Engine'!Q343+'CALC | Booster'!Q343)*INDEX(MassUnitsTable[],MATCH($R$3,MassUnitsTable[Mass Units],0),2), "")</f>
        <v>0</v>
      </c>
      <c r="P343" s="27">
        <f>IFERROR(('CALC | Main Engine'!R343+'CALC | Booster'!R343)*INDEX(MassUnitsTable[],MATCH($R$3,MassUnitsTable[Mass Units],0),2), "")</f>
        <v>0</v>
      </c>
      <c r="Q343" s="27">
        <f>IFERROR(('CALC | Main Engine'!S343+'CALC | Booster'!S343)*INDEX(MassUnitsTable[],MATCH($R$3,MassUnitsTable[Mass Units],0),2), "")</f>
        <v>2.3869159890572836E-11</v>
      </c>
      <c r="R343" s="32">
        <f>IFERROR(('CALC | Main Engine'!T343+'CALC | Booster'!T343)*INDEX(MassUnitsTable[],MATCH($R$3,MassUnitsTable[Mass Units],0),2), "")</f>
        <v>0</v>
      </c>
      <c r="S343" s="10"/>
    </row>
    <row r="344" spans="1:19" x14ac:dyDescent="0.25">
      <c r="A344" s="10"/>
      <c r="B344" s="4" t="str">
        <f t="shared" si="30"/>
        <v>STS-124</v>
      </c>
      <c r="C344" s="5" t="str">
        <f t="shared" si="31"/>
        <v>Space Shuttle</v>
      </c>
      <c r="D344" s="5" t="str">
        <f t="shared" si="32"/>
        <v>Launch</v>
      </c>
      <c r="E344" s="5">
        <f t="shared" si="33"/>
        <v>1</v>
      </c>
      <c r="F344" s="5">
        <f>'CALC | Main Engine'!$B344</f>
        <v>337</v>
      </c>
      <c r="G344" s="27">
        <f>'CALC | Main Engine'!$C344</f>
        <v>356975.5</v>
      </c>
      <c r="H344" s="6">
        <f>'CALC | Main Engine'!$E344</f>
        <v>1</v>
      </c>
      <c r="I344" s="34">
        <f>IFERROR('CALC | Main Engine'!$F344*INDEX(MassUnitsTable[],MATCH($R$3,MassUnitsTable[Mass Units],0),2), "")</f>
        <v>1397.4</v>
      </c>
      <c r="J344" s="27">
        <f>IFERROR('CALC | Booster'!$F344*INDEX(MassUnitsTable[],MATCH($R$3,MassUnitsTable[Mass Units],0),2), "")</f>
        <v>0</v>
      </c>
      <c r="K344" s="32">
        <f t="shared" si="34"/>
        <v>1397.4</v>
      </c>
      <c r="L344" s="34">
        <f>IFERROR(('CALC | Main Engine'!N344+'CALC | Booster'!N344)*INDEX(MassUnitsTable[],MATCH($R$3,MassUnitsTable[Mass Units],0),2), "")</f>
        <v>1777.1580062500004</v>
      </c>
      <c r="M344" s="27">
        <f>IFERROR(('CALC | Main Engine'!O344+'CALC | Booster'!O344)*INDEX(MassUnitsTable[],MATCH($R$3,MassUnitsTable[Mass Units],0),2), "")</f>
        <v>0</v>
      </c>
      <c r="N344" s="27">
        <f>IFERROR(('CALC | Main Engine'!P344+'CALC | Booster'!P344)*INDEX(MassUnitsTable[],MATCH($R$3,MassUnitsTable[Mass Units],0),2), "")</f>
        <v>0</v>
      </c>
      <c r="O344" s="27">
        <f>IFERROR(('CALC | Main Engine'!Q344+'CALC | Booster'!Q344)*INDEX(MassUnitsTable[],MATCH($R$3,MassUnitsTable[Mass Units],0),2), "")</f>
        <v>0</v>
      </c>
      <c r="P344" s="27">
        <f>IFERROR(('CALC | Main Engine'!R344+'CALC | Booster'!R344)*INDEX(MassUnitsTable[],MATCH($R$3,MassUnitsTable[Mass Units],0),2), "")</f>
        <v>0</v>
      </c>
      <c r="Q344" s="27">
        <f>IFERROR(('CALC | Main Engine'!S344+'CALC | Booster'!S344)*INDEX(MassUnitsTable[],MATCH($R$3,MassUnitsTable[Mass Units],0),2), "")</f>
        <v>2.3868214117719117E-11</v>
      </c>
      <c r="R344" s="32">
        <f>IFERROR(('CALC | Main Engine'!T344+'CALC | Booster'!T344)*INDEX(MassUnitsTable[],MATCH($R$3,MassUnitsTable[Mass Units],0),2), "")</f>
        <v>0</v>
      </c>
      <c r="S344" s="10"/>
    </row>
    <row r="345" spans="1:19" x14ac:dyDescent="0.25">
      <c r="A345" s="10"/>
      <c r="B345" s="4" t="str">
        <f t="shared" si="30"/>
        <v>STS-124</v>
      </c>
      <c r="C345" s="5" t="str">
        <f t="shared" si="31"/>
        <v>Space Shuttle</v>
      </c>
      <c r="D345" s="5" t="str">
        <f t="shared" si="32"/>
        <v>Launch</v>
      </c>
      <c r="E345" s="5">
        <f t="shared" si="33"/>
        <v>1</v>
      </c>
      <c r="F345" s="5">
        <f>'CALC | Main Engine'!$B345</f>
        <v>338</v>
      </c>
      <c r="G345" s="27">
        <f>'CALC | Main Engine'!$C345</f>
        <v>356963.5</v>
      </c>
      <c r="H345" s="6">
        <f>'CALC | Main Engine'!$E345</f>
        <v>1</v>
      </c>
      <c r="I345" s="34">
        <f>IFERROR('CALC | Main Engine'!$F345*INDEX(MassUnitsTable[],MATCH($R$3,MassUnitsTable[Mass Units],0),2), "")</f>
        <v>1397.4</v>
      </c>
      <c r="J345" s="27">
        <f>IFERROR('CALC | Booster'!$F345*INDEX(MassUnitsTable[],MATCH($R$3,MassUnitsTable[Mass Units],0),2), "")</f>
        <v>0</v>
      </c>
      <c r="K345" s="32">
        <f t="shared" si="34"/>
        <v>1397.4</v>
      </c>
      <c r="L345" s="34">
        <f>IFERROR(('CALC | Main Engine'!N345+'CALC | Booster'!N345)*INDEX(MassUnitsTable[],MATCH($R$3,MassUnitsTable[Mass Units],0),2), "")</f>
        <v>1777.1580062500004</v>
      </c>
      <c r="M345" s="27">
        <f>IFERROR(('CALC | Main Engine'!O345+'CALC | Booster'!O345)*INDEX(MassUnitsTable[],MATCH($R$3,MassUnitsTable[Mass Units],0),2), "")</f>
        <v>0</v>
      </c>
      <c r="N345" s="27">
        <f>IFERROR(('CALC | Main Engine'!P345+'CALC | Booster'!P345)*INDEX(MassUnitsTable[],MATCH($R$3,MassUnitsTable[Mass Units],0),2), "")</f>
        <v>0</v>
      </c>
      <c r="O345" s="27">
        <f>IFERROR(('CALC | Main Engine'!Q345+'CALC | Booster'!Q345)*INDEX(MassUnitsTable[],MATCH($R$3,MassUnitsTable[Mass Units],0),2), "")</f>
        <v>0</v>
      </c>
      <c r="P345" s="27">
        <f>IFERROR(('CALC | Main Engine'!R345+'CALC | Booster'!R345)*INDEX(MassUnitsTable[],MATCH($R$3,MassUnitsTable[Mass Units],0),2), "")</f>
        <v>0</v>
      </c>
      <c r="Q345" s="27">
        <f>IFERROR(('CALC | Main Engine'!S345+'CALC | Booster'!S345)*INDEX(MassUnitsTable[],MATCH($R$3,MassUnitsTable[Mass Units],0),2), "")</f>
        <v>2.3890923012603416E-11</v>
      </c>
      <c r="R345" s="32">
        <f>IFERROR(('CALC | Main Engine'!T345+'CALC | Booster'!T345)*INDEX(MassUnitsTable[],MATCH($R$3,MassUnitsTable[Mass Units],0),2), "")</f>
        <v>0</v>
      </c>
      <c r="S345" s="10"/>
    </row>
    <row r="346" spans="1:19" x14ac:dyDescent="0.25">
      <c r="A346" s="10"/>
      <c r="B346" s="4" t="str">
        <f t="shared" si="30"/>
        <v>STS-124</v>
      </c>
      <c r="C346" s="5" t="str">
        <f t="shared" si="31"/>
        <v>Space Shuttle</v>
      </c>
      <c r="D346" s="5" t="str">
        <f t="shared" si="32"/>
        <v>Launch</v>
      </c>
      <c r="E346" s="5">
        <f t="shared" si="33"/>
        <v>1</v>
      </c>
      <c r="F346" s="5">
        <f>'CALC | Main Engine'!$B346</f>
        <v>339</v>
      </c>
      <c r="G346" s="27">
        <f>'CALC | Main Engine'!$C346</f>
        <v>356939</v>
      </c>
      <c r="H346" s="6">
        <f>'CALC | Main Engine'!$E346</f>
        <v>1</v>
      </c>
      <c r="I346" s="34">
        <f>IFERROR('CALC | Main Engine'!$F346*INDEX(MassUnitsTable[],MATCH($R$3,MassUnitsTable[Mass Units],0),2), "")</f>
        <v>1397.4</v>
      </c>
      <c r="J346" s="27">
        <f>IFERROR('CALC | Booster'!$F346*INDEX(MassUnitsTable[],MATCH($R$3,MassUnitsTable[Mass Units],0),2), "")</f>
        <v>0</v>
      </c>
      <c r="K346" s="32">
        <f t="shared" si="34"/>
        <v>1397.4</v>
      </c>
      <c r="L346" s="34">
        <f>IFERROR(('CALC | Main Engine'!N346+'CALC | Booster'!N346)*INDEX(MassUnitsTable[],MATCH($R$3,MassUnitsTable[Mass Units],0),2), "")</f>
        <v>1777.1580062500004</v>
      </c>
      <c r="M346" s="27">
        <f>IFERROR(('CALC | Main Engine'!O346+'CALC | Booster'!O346)*INDEX(MassUnitsTable[],MATCH($R$3,MassUnitsTable[Mass Units],0),2), "")</f>
        <v>0</v>
      </c>
      <c r="N346" s="27">
        <f>IFERROR(('CALC | Main Engine'!P346+'CALC | Booster'!P346)*INDEX(MassUnitsTable[],MATCH($R$3,MassUnitsTable[Mass Units],0),2), "")</f>
        <v>0</v>
      </c>
      <c r="O346" s="27">
        <f>IFERROR(('CALC | Main Engine'!Q346+'CALC | Booster'!Q346)*INDEX(MassUnitsTable[],MATCH($R$3,MassUnitsTable[Mass Units],0),2), "")</f>
        <v>0</v>
      </c>
      <c r="P346" s="27">
        <f>IFERROR(('CALC | Main Engine'!R346+'CALC | Booster'!R346)*INDEX(MassUnitsTable[],MATCH($R$3,MassUnitsTable[Mass Units],0),2), "")</f>
        <v>0</v>
      </c>
      <c r="Q346" s="27">
        <f>IFERROR(('CALC | Main Engine'!S346+'CALC | Booster'!S346)*INDEX(MassUnitsTable[],MATCH($R$3,MassUnitsTable[Mass Units],0),2), "")</f>
        <v>2.3937354115514148E-11</v>
      </c>
      <c r="R346" s="32">
        <f>IFERROR(('CALC | Main Engine'!T346+'CALC | Booster'!T346)*INDEX(MassUnitsTable[],MATCH($R$3,MassUnitsTable[Mass Units],0),2), "")</f>
        <v>0</v>
      </c>
      <c r="S346" s="10"/>
    </row>
    <row r="347" spans="1:19" x14ac:dyDescent="0.25">
      <c r="A347" s="10"/>
      <c r="B347" s="4" t="str">
        <f t="shared" si="30"/>
        <v>STS-124</v>
      </c>
      <c r="C347" s="5" t="str">
        <f t="shared" si="31"/>
        <v>Space Shuttle</v>
      </c>
      <c r="D347" s="5" t="str">
        <f t="shared" si="32"/>
        <v>Launch</v>
      </c>
      <c r="E347" s="5">
        <f t="shared" si="33"/>
        <v>1</v>
      </c>
      <c r="F347" s="5">
        <f>'CALC | Main Engine'!$B347</f>
        <v>340</v>
      </c>
      <c r="G347" s="27">
        <f>'CALC | Main Engine'!$C347</f>
        <v>356910.5</v>
      </c>
      <c r="H347" s="6">
        <f>'CALC | Main Engine'!$E347</f>
        <v>1</v>
      </c>
      <c r="I347" s="34">
        <f>IFERROR('CALC | Main Engine'!$F347*INDEX(MassUnitsTable[],MATCH($R$3,MassUnitsTable[Mass Units],0),2), "")</f>
        <v>1397.4</v>
      </c>
      <c r="J347" s="27">
        <f>IFERROR('CALC | Booster'!$F347*INDEX(MassUnitsTable[],MATCH($R$3,MassUnitsTable[Mass Units],0),2), "")</f>
        <v>0</v>
      </c>
      <c r="K347" s="32">
        <f t="shared" si="34"/>
        <v>1397.4</v>
      </c>
      <c r="L347" s="34">
        <f>IFERROR(('CALC | Main Engine'!N347+'CALC | Booster'!N347)*INDEX(MassUnitsTable[],MATCH($R$3,MassUnitsTable[Mass Units],0),2), "")</f>
        <v>1777.1580062500004</v>
      </c>
      <c r="M347" s="27">
        <f>IFERROR(('CALC | Main Engine'!O347+'CALC | Booster'!O347)*INDEX(MassUnitsTable[],MATCH($R$3,MassUnitsTable[Mass Units],0),2), "")</f>
        <v>0</v>
      </c>
      <c r="N347" s="27">
        <f>IFERROR(('CALC | Main Engine'!P347+'CALC | Booster'!P347)*INDEX(MassUnitsTable[],MATCH($R$3,MassUnitsTable[Mass Units],0),2), "")</f>
        <v>0</v>
      </c>
      <c r="O347" s="27">
        <f>IFERROR(('CALC | Main Engine'!Q347+'CALC | Booster'!Q347)*INDEX(MassUnitsTable[],MATCH($R$3,MassUnitsTable[Mass Units],0),2), "")</f>
        <v>0</v>
      </c>
      <c r="P347" s="27">
        <f>IFERROR(('CALC | Main Engine'!R347+'CALC | Booster'!R347)*INDEX(MassUnitsTable[],MATCH($R$3,MassUnitsTable[Mass Units],0),2), "")</f>
        <v>0</v>
      </c>
      <c r="Q347" s="27">
        <f>IFERROR(('CALC | Main Engine'!S347+'CALC | Booster'!S347)*INDEX(MassUnitsTable[],MATCH($R$3,MassUnitsTable[Mass Units],0),2), "")</f>
        <v>2.3991479357285282E-11</v>
      </c>
      <c r="R347" s="32">
        <f>IFERROR(('CALC | Main Engine'!T347+'CALC | Booster'!T347)*INDEX(MassUnitsTable[],MATCH($R$3,MassUnitsTable[Mass Units],0),2), "")</f>
        <v>0</v>
      </c>
      <c r="S347" s="10"/>
    </row>
    <row r="348" spans="1:19" x14ac:dyDescent="0.25">
      <c r="A348" s="10"/>
      <c r="B348" s="4" t="str">
        <f t="shared" si="30"/>
        <v>STS-124</v>
      </c>
      <c r="C348" s="5" t="str">
        <f t="shared" si="31"/>
        <v>Space Shuttle</v>
      </c>
      <c r="D348" s="5" t="str">
        <f t="shared" si="32"/>
        <v>Launch</v>
      </c>
      <c r="E348" s="5">
        <f t="shared" si="33"/>
        <v>1</v>
      </c>
      <c r="F348" s="5">
        <f>'CALC | Main Engine'!$B348</f>
        <v>341</v>
      </c>
      <c r="G348" s="27">
        <f>'CALC | Main Engine'!$C348</f>
        <v>356881</v>
      </c>
      <c r="H348" s="6">
        <f>'CALC | Main Engine'!$E348</f>
        <v>1</v>
      </c>
      <c r="I348" s="34">
        <f>IFERROR('CALC | Main Engine'!$F348*INDEX(MassUnitsTable[],MATCH($R$3,MassUnitsTable[Mass Units],0),2), "")</f>
        <v>1397.4</v>
      </c>
      <c r="J348" s="27">
        <f>IFERROR('CALC | Booster'!$F348*INDEX(MassUnitsTable[],MATCH($R$3,MassUnitsTable[Mass Units],0),2), "")</f>
        <v>0</v>
      </c>
      <c r="K348" s="32">
        <f t="shared" si="34"/>
        <v>1397.4</v>
      </c>
      <c r="L348" s="34">
        <f>IFERROR(('CALC | Main Engine'!N348+'CALC | Booster'!N348)*INDEX(MassUnitsTable[],MATCH($R$3,MassUnitsTable[Mass Units],0),2), "")</f>
        <v>1777.1580062500004</v>
      </c>
      <c r="M348" s="27">
        <f>IFERROR(('CALC | Main Engine'!O348+'CALC | Booster'!O348)*INDEX(MassUnitsTable[],MATCH($R$3,MassUnitsTable[Mass Units],0),2), "")</f>
        <v>0</v>
      </c>
      <c r="N348" s="27">
        <f>IFERROR(('CALC | Main Engine'!P348+'CALC | Booster'!P348)*INDEX(MassUnitsTable[],MATCH($R$3,MassUnitsTable[Mass Units],0),2), "")</f>
        <v>0</v>
      </c>
      <c r="O348" s="27">
        <f>IFERROR(('CALC | Main Engine'!Q348+'CALC | Booster'!Q348)*INDEX(MassUnitsTable[],MATCH($R$3,MassUnitsTable[Mass Units],0),2), "")</f>
        <v>0</v>
      </c>
      <c r="P348" s="27">
        <f>IFERROR(('CALC | Main Engine'!R348+'CALC | Booster'!R348)*INDEX(MassUnitsTable[],MATCH($R$3,MassUnitsTable[Mass Units],0),2), "")</f>
        <v>0</v>
      </c>
      <c r="Q348" s="27">
        <f>IFERROR(('CALC | Main Engine'!S348+'CALC | Booster'!S348)*INDEX(MassUnitsTable[],MATCH($R$3,MassUnitsTable[Mass Units],0),2), "")</f>
        <v>2.4047632634029917E-11</v>
      </c>
      <c r="R348" s="32">
        <f>IFERROR(('CALC | Main Engine'!T348+'CALC | Booster'!T348)*INDEX(MassUnitsTable[],MATCH($R$3,MassUnitsTable[Mass Units],0),2), "")</f>
        <v>0</v>
      </c>
      <c r="S348" s="10"/>
    </row>
    <row r="349" spans="1:19" x14ac:dyDescent="0.25">
      <c r="A349" s="10"/>
      <c r="B349" s="4" t="str">
        <f t="shared" si="30"/>
        <v>STS-124</v>
      </c>
      <c r="C349" s="5" t="str">
        <f t="shared" si="31"/>
        <v>Space Shuttle</v>
      </c>
      <c r="D349" s="5" t="str">
        <f t="shared" si="32"/>
        <v>Launch</v>
      </c>
      <c r="E349" s="5">
        <f t="shared" si="33"/>
        <v>1</v>
      </c>
      <c r="F349" s="5">
        <f>'CALC | Main Engine'!$B349</f>
        <v>342</v>
      </c>
      <c r="G349" s="27">
        <f>'CALC | Main Engine'!$C349</f>
        <v>356846</v>
      </c>
      <c r="H349" s="6">
        <f>'CALC | Main Engine'!$E349</f>
        <v>1</v>
      </c>
      <c r="I349" s="34">
        <f>IFERROR('CALC | Main Engine'!$F349*INDEX(MassUnitsTable[],MATCH($R$3,MassUnitsTable[Mass Units],0),2), "")</f>
        <v>1397.4</v>
      </c>
      <c r="J349" s="27">
        <f>IFERROR('CALC | Booster'!$F349*INDEX(MassUnitsTable[],MATCH($R$3,MassUnitsTable[Mass Units],0),2), "")</f>
        <v>0</v>
      </c>
      <c r="K349" s="32">
        <f t="shared" si="34"/>
        <v>1397.4</v>
      </c>
      <c r="L349" s="34">
        <f>IFERROR(('CALC | Main Engine'!N349+'CALC | Booster'!N349)*INDEX(MassUnitsTable[],MATCH($R$3,MassUnitsTable[Mass Units],0),2), "")</f>
        <v>1777.1580062500004</v>
      </c>
      <c r="M349" s="27">
        <f>IFERROR(('CALC | Main Engine'!O349+'CALC | Booster'!O349)*INDEX(MassUnitsTable[],MATCH($R$3,MassUnitsTable[Mass Units],0),2), "")</f>
        <v>0</v>
      </c>
      <c r="N349" s="27">
        <f>IFERROR(('CALC | Main Engine'!P349+'CALC | Booster'!P349)*INDEX(MassUnitsTable[],MATCH($R$3,MassUnitsTable[Mass Units],0),2), "")</f>
        <v>0</v>
      </c>
      <c r="O349" s="27">
        <f>IFERROR(('CALC | Main Engine'!Q349+'CALC | Booster'!Q349)*INDEX(MassUnitsTable[],MATCH($R$3,MassUnitsTable[Mass Units],0),2), "")</f>
        <v>0</v>
      </c>
      <c r="P349" s="27">
        <f>IFERROR(('CALC | Main Engine'!R349+'CALC | Booster'!R349)*INDEX(MassUnitsTable[],MATCH($R$3,MassUnitsTable[Mass Units],0),2), "")</f>
        <v>0</v>
      </c>
      <c r="Q349" s="27">
        <f>IFERROR(('CALC | Main Engine'!S349+'CALC | Booster'!S349)*INDEX(MassUnitsTable[],MATCH($R$3,MassUnitsTable[Mass Units],0),2), "")</f>
        <v>2.4114425660132961E-11</v>
      </c>
      <c r="R349" s="32">
        <f>IFERROR(('CALC | Main Engine'!T349+'CALC | Booster'!T349)*INDEX(MassUnitsTable[],MATCH($R$3,MassUnitsTable[Mass Units],0),2), "")</f>
        <v>0</v>
      </c>
      <c r="S349" s="10"/>
    </row>
    <row r="350" spans="1:19" x14ac:dyDescent="0.25">
      <c r="A350" s="10"/>
      <c r="B350" s="4" t="str">
        <f t="shared" si="30"/>
        <v>STS-124</v>
      </c>
      <c r="C350" s="5" t="str">
        <f t="shared" si="31"/>
        <v>Space Shuttle</v>
      </c>
      <c r="D350" s="5" t="str">
        <f t="shared" si="32"/>
        <v>Launch</v>
      </c>
      <c r="E350" s="5">
        <f t="shared" si="33"/>
        <v>1</v>
      </c>
      <c r="F350" s="5">
        <f>'CALC | Main Engine'!$B350</f>
        <v>343</v>
      </c>
      <c r="G350" s="27">
        <f>'CALC | Main Engine'!$C350</f>
        <v>356805.5</v>
      </c>
      <c r="H350" s="6">
        <f>'CALC | Main Engine'!$E350</f>
        <v>1</v>
      </c>
      <c r="I350" s="34">
        <f>IFERROR('CALC | Main Engine'!$F350*INDEX(MassUnitsTable[],MATCH($R$3,MassUnitsTable[Mass Units],0),2), "")</f>
        <v>1397.4</v>
      </c>
      <c r="J350" s="27">
        <f>IFERROR('CALC | Booster'!$F350*INDEX(MassUnitsTable[],MATCH($R$3,MassUnitsTable[Mass Units],0),2), "")</f>
        <v>0</v>
      </c>
      <c r="K350" s="32">
        <f t="shared" si="34"/>
        <v>1397.4</v>
      </c>
      <c r="L350" s="34">
        <f>IFERROR(('CALC | Main Engine'!N350+'CALC | Booster'!N350)*INDEX(MassUnitsTable[],MATCH($R$3,MassUnitsTable[Mass Units],0),2), "")</f>
        <v>1777.1580062500004</v>
      </c>
      <c r="M350" s="27">
        <f>IFERROR(('CALC | Main Engine'!O350+'CALC | Booster'!O350)*INDEX(MassUnitsTable[],MATCH($R$3,MassUnitsTable[Mass Units],0),2), "")</f>
        <v>0</v>
      </c>
      <c r="N350" s="27">
        <f>IFERROR(('CALC | Main Engine'!P350+'CALC | Booster'!P350)*INDEX(MassUnitsTable[],MATCH($R$3,MassUnitsTable[Mass Units],0),2), "")</f>
        <v>0</v>
      </c>
      <c r="O350" s="27">
        <f>IFERROR(('CALC | Main Engine'!Q350+'CALC | Booster'!Q350)*INDEX(MassUnitsTable[],MATCH($R$3,MassUnitsTable[Mass Units],0),2), "")</f>
        <v>0</v>
      </c>
      <c r="P350" s="27">
        <f>IFERROR(('CALC | Main Engine'!R350+'CALC | Booster'!R350)*INDEX(MassUnitsTable[],MATCH($R$3,MassUnitsTable[Mass Units],0),2), "")</f>
        <v>0</v>
      </c>
      <c r="Q350" s="27">
        <f>IFERROR(('CALC | Main Engine'!S350+'CALC | Booster'!S350)*INDEX(MassUnitsTable[],MATCH($R$3,MassUnitsTable[Mass Units],0),2), "")</f>
        <v>2.4191946306740965E-11</v>
      </c>
      <c r="R350" s="32">
        <f>IFERROR(('CALC | Main Engine'!T350+'CALC | Booster'!T350)*INDEX(MassUnitsTable[],MATCH($R$3,MassUnitsTable[Mass Units],0),2), "")</f>
        <v>0</v>
      </c>
      <c r="S350" s="10"/>
    </row>
    <row r="351" spans="1:19" x14ac:dyDescent="0.25">
      <c r="A351" s="10"/>
      <c r="B351" s="4" t="str">
        <f t="shared" si="30"/>
        <v>STS-124</v>
      </c>
      <c r="C351" s="5" t="str">
        <f t="shared" si="31"/>
        <v>Space Shuttle</v>
      </c>
      <c r="D351" s="5" t="str">
        <f t="shared" si="32"/>
        <v>Launch</v>
      </c>
      <c r="E351" s="5">
        <f t="shared" si="33"/>
        <v>1</v>
      </c>
      <c r="F351" s="5">
        <f>'CALC | Main Engine'!$B351</f>
        <v>344</v>
      </c>
      <c r="G351" s="27">
        <f>'CALC | Main Engine'!$C351</f>
        <v>356760</v>
      </c>
      <c r="H351" s="6">
        <f>'CALC | Main Engine'!$E351</f>
        <v>1</v>
      </c>
      <c r="I351" s="34">
        <f>IFERROR('CALC | Main Engine'!$F351*INDEX(MassUnitsTable[],MATCH($R$3,MassUnitsTable[Mass Units],0),2), "")</f>
        <v>1397.4</v>
      </c>
      <c r="J351" s="27">
        <f>IFERROR('CALC | Booster'!$F351*INDEX(MassUnitsTable[],MATCH($R$3,MassUnitsTable[Mass Units],0),2), "")</f>
        <v>0</v>
      </c>
      <c r="K351" s="32">
        <f t="shared" si="34"/>
        <v>1397.4</v>
      </c>
      <c r="L351" s="34">
        <f>IFERROR(('CALC | Main Engine'!N351+'CALC | Booster'!N351)*INDEX(MassUnitsTable[],MATCH($R$3,MassUnitsTable[Mass Units],0),2), "")</f>
        <v>1777.1580062500004</v>
      </c>
      <c r="M351" s="27">
        <f>IFERROR(('CALC | Main Engine'!O351+'CALC | Booster'!O351)*INDEX(MassUnitsTable[],MATCH($R$3,MassUnitsTable[Mass Units],0),2), "")</f>
        <v>0</v>
      </c>
      <c r="N351" s="27">
        <f>IFERROR(('CALC | Main Engine'!P351+'CALC | Booster'!P351)*INDEX(MassUnitsTable[],MATCH($R$3,MassUnitsTable[Mass Units],0),2), "")</f>
        <v>0</v>
      </c>
      <c r="O351" s="27">
        <f>IFERROR(('CALC | Main Engine'!Q351+'CALC | Booster'!Q351)*INDEX(MassUnitsTable[],MATCH($R$3,MassUnitsTable[Mass Units],0),2), "")</f>
        <v>0</v>
      </c>
      <c r="P351" s="27">
        <f>IFERROR(('CALC | Main Engine'!R351+'CALC | Booster'!R351)*INDEX(MassUnitsTable[],MATCH($R$3,MassUnitsTable[Mass Units],0),2), "")</f>
        <v>0</v>
      </c>
      <c r="Q351" s="27">
        <f>IFERROR(('CALC | Main Engine'!S351+'CALC | Booster'!S351)*INDEX(MassUnitsTable[],MATCH($R$3,MassUnitsTable[Mass Units],0),2), "")</f>
        <v>2.4279334696809092E-11</v>
      </c>
      <c r="R351" s="32">
        <f>IFERROR(('CALC | Main Engine'!T351+'CALC | Booster'!T351)*INDEX(MassUnitsTable[],MATCH($R$3,MassUnitsTable[Mass Units],0),2), "")</f>
        <v>0</v>
      </c>
      <c r="S351" s="10"/>
    </row>
    <row r="352" spans="1:19" x14ac:dyDescent="0.25">
      <c r="A352" s="10"/>
      <c r="B352" s="4" t="str">
        <f t="shared" si="30"/>
        <v>STS-124</v>
      </c>
      <c r="C352" s="5" t="str">
        <f t="shared" si="31"/>
        <v>Space Shuttle</v>
      </c>
      <c r="D352" s="5" t="str">
        <f t="shared" si="32"/>
        <v>Launch</v>
      </c>
      <c r="E352" s="5">
        <f t="shared" si="33"/>
        <v>1</v>
      </c>
      <c r="F352" s="5">
        <f>'CALC | Main Engine'!$B352</f>
        <v>345</v>
      </c>
      <c r="G352" s="27">
        <f>'CALC | Main Engine'!$C352</f>
        <v>356709.5</v>
      </c>
      <c r="H352" s="6">
        <f>'CALC | Main Engine'!$E352</f>
        <v>1</v>
      </c>
      <c r="I352" s="34">
        <f>IFERROR('CALC | Main Engine'!$F352*INDEX(MassUnitsTable[],MATCH($R$3,MassUnitsTable[Mass Units],0),2), "")</f>
        <v>1397.4</v>
      </c>
      <c r="J352" s="27">
        <f>IFERROR('CALC | Booster'!$F352*INDEX(MassUnitsTable[],MATCH($R$3,MassUnitsTable[Mass Units],0),2), "")</f>
        <v>0</v>
      </c>
      <c r="K352" s="32">
        <f t="shared" si="34"/>
        <v>1397.4</v>
      </c>
      <c r="L352" s="34">
        <f>IFERROR(('CALC | Main Engine'!N352+'CALC | Booster'!N352)*INDEX(MassUnitsTable[],MATCH($R$3,MassUnitsTable[Mass Units],0),2), "")</f>
        <v>1777.1580062500004</v>
      </c>
      <c r="M352" s="27">
        <f>IFERROR(('CALC | Main Engine'!O352+'CALC | Booster'!O352)*INDEX(MassUnitsTable[],MATCH($R$3,MassUnitsTable[Mass Units],0),2), "")</f>
        <v>0</v>
      </c>
      <c r="N352" s="27">
        <f>IFERROR(('CALC | Main Engine'!P352+'CALC | Booster'!P352)*INDEX(MassUnitsTable[],MATCH($R$3,MassUnitsTable[Mass Units],0),2), "")</f>
        <v>0</v>
      </c>
      <c r="O352" s="27">
        <f>IFERROR(('CALC | Main Engine'!Q352+'CALC | Booster'!Q352)*INDEX(MassUnitsTable[],MATCH($R$3,MassUnitsTable[Mass Units],0),2), "")</f>
        <v>0</v>
      </c>
      <c r="P352" s="27">
        <f>IFERROR(('CALC | Main Engine'!R352+'CALC | Booster'!R352)*INDEX(MassUnitsTable[],MATCH($R$3,MassUnitsTable[Mass Units],0),2), "")</f>
        <v>0</v>
      </c>
      <c r="Q352" s="27">
        <f>IFERROR(('CALC | Main Engine'!S352+'CALC | Booster'!S352)*INDEX(MassUnitsTable[],MATCH($R$3,MassUnitsTable[Mass Units],0),2), "")</f>
        <v>2.437669586789512E-11</v>
      </c>
      <c r="R352" s="32">
        <f>IFERROR(('CALC | Main Engine'!T352+'CALC | Booster'!T352)*INDEX(MassUnitsTable[],MATCH($R$3,MassUnitsTable[Mass Units],0),2), "")</f>
        <v>0</v>
      </c>
      <c r="S352" s="10"/>
    </row>
    <row r="353" spans="1:19" x14ac:dyDescent="0.25">
      <c r="A353" s="10"/>
      <c r="B353" s="4" t="str">
        <f t="shared" si="30"/>
        <v>STS-124</v>
      </c>
      <c r="C353" s="5" t="str">
        <f t="shared" si="31"/>
        <v>Space Shuttle</v>
      </c>
      <c r="D353" s="5" t="str">
        <f t="shared" si="32"/>
        <v>Launch</v>
      </c>
      <c r="E353" s="5">
        <f t="shared" si="33"/>
        <v>1</v>
      </c>
      <c r="F353" s="5">
        <f>'CALC | Main Engine'!$B353</f>
        <v>346</v>
      </c>
      <c r="G353" s="27">
        <f>'CALC | Main Engine'!$C353</f>
        <v>356654</v>
      </c>
      <c r="H353" s="6">
        <f>'CALC | Main Engine'!$E353</f>
        <v>1</v>
      </c>
      <c r="I353" s="34">
        <f>IFERROR('CALC | Main Engine'!$F353*INDEX(MassUnitsTable[],MATCH($R$3,MassUnitsTable[Mass Units],0),2), "")</f>
        <v>1397.4</v>
      </c>
      <c r="J353" s="27">
        <f>IFERROR('CALC | Booster'!$F353*INDEX(MassUnitsTable[],MATCH($R$3,MassUnitsTable[Mass Units],0),2), "")</f>
        <v>0</v>
      </c>
      <c r="K353" s="32">
        <f t="shared" si="34"/>
        <v>1397.4</v>
      </c>
      <c r="L353" s="34">
        <f>IFERROR(('CALC | Main Engine'!N353+'CALC | Booster'!N353)*INDEX(MassUnitsTable[],MATCH($R$3,MassUnitsTable[Mass Units],0),2), "")</f>
        <v>1777.1580062500004</v>
      </c>
      <c r="M353" s="27">
        <f>IFERROR(('CALC | Main Engine'!O353+'CALC | Booster'!O353)*INDEX(MassUnitsTable[],MATCH($R$3,MassUnitsTable[Mass Units],0),2), "")</f>
        <v>0</v>
      </c>
      <c r="N353" s="27">
        <f>IFERROR(('CALC | Main Engine'!P353+'CALC | Booster'!P353)*INDEX(MassUnitsTable[],MATCH($R$3,MassUnitsTable[Mass Units],0),2), "")</f>
        <v>0</v>
      </c>
      <c r="O353" s="27">
        <f>IFERROR(('CALC | Main Engine'!Q353+'CALC | Booster'!Q353)*INDEX(MassUnitsTable[],MATCH($R$3,MassUnitsTable[Mass Units],0),2), "")</f>
        <v>0</v>
      </c>
      <c r="P353" s="27">
        <f>IFERROR(('CALC | Main Engine'!R353+'CALC | Booster'!R353)*INDEX(MassUnitsTable[],MATCH($R$3,MassUnitsTable[Mass Units],0),2), "")</f>
        <v>0</v>
      </c>
      <c r="Q353" s="27">
        <f>IFERROR(('CALC | Main Engine'!S353+'CALC | Booster'!S353)*INDEX(MassUnitsTable[],MATCH($R$3,MassUnitsTable[Mass Units],0),2), "")</f>
        <v>2.4484147138078612E-11</v>
      </c>
      <c r="R353" s="32">
        <f>IFERROR(('CALC | Main Engine'!T353+'CALC | Booster'!T353)*INDEX(MassUnitsTable[],MATCH($R$3,MassUnitsTable[Mass Units],0),2), "")</f>
        <v>0</v>
      </c>
      <c r="S353" s="10"/>
    </row>
    <row r="354" spans="1:19" x14ac:dyDescent="0.25">
      <c r="A354" s="10"/>
      <c r="B354" s="4" t="str">
        <f t="shared" si="30"/>
        <v>STS-124</v>
      </c>
      <c r="C354" s="5" t="str">
        <f t="shared" si="31"/>
        <v>Space Shuttle</v>
      </c>
      <c r="D354" s="5" t="str">
        <f t="shared" si="32"/>
        <v>Launch</v>
      </c>
      <c r="E354" s="5">
        <f t="shared" si="33"/>
        <v>1</v>
      </c>
      <c r="F354" s="5">
        <f>'CALC | Main Engine'!$B354</f>
        <v>347</v>
      </c>
      <c r="G354" s="27">
        <f>'CALC | Main Engine'!$C354</f>
        <v>356593.5</v>
      </c>
      <c r="H354" s="6">
        <f>'CALC | Main Engine'!$E354</f>
        <v>1</v>
      </c>
      <c r="I354" s="34">
        <f>IFERROR('CALC | Main Engine'!$F354*INDEX(MassUnitsTable[],MATCH($R$3,MassUnitsTable[Mass Units],0),2), "")</f>
        <v>1397.4</v>
      </c>
      <c r="J354" s="27">
        <f>IFERROR('CALC | Booster'!$F354*INDEX(MassUnitsTable[],MATCH($R$3,MassUnitsTable[Mass Units],0),2), "")</f>
        <v>0</v>
      </c>
      <c r="K354" s="32">
        <f t="shared" si="34"/>
        <v>1397.4</v>
      </c>
      <c r="L354" s="34">
        <f>IFERROR(('CALC | Main Engine'!N354+'CALC | Booster'!N354)*INDEX(MassUnitsTable[],MATCH($R$3,MassUnitsTable[Mass Units],0),2), "")</f>
        <v>1777.1580062500004</v>
      </c>
      <c r="M354" s="27">
        <f>IFERROR(('CALC | Main Engine'!O354+'CALC | Booster'!O354)*INDEX(MassUnitsTable[],MATCH($R$3,MassUnitsTable[Mass Units],0),2), "")</f>
        <v>0</v>
      </c>
      <c r="N354" s="27">
        <f>IFERROR(('CALC | Main Engine'!P354+'CALC | Booster'!P354)*INDEX(MassUnitsTable[],MATCH($R$3,MassUnitsTable[Mass Units],0),2), "")</f>
        <v>0</v>
      </c>
      <c r="O354" s="27">
        <f>IFERROR(('CALC | Main Engine'!Q354+'CALC | Booster'!Q354)*INDEX(MassUnitsTable[],MATCH($R$3,MassUnitsTable[Mass Units],0),2), "")</f>
        <v>0</v>
      </c>
      <c r="P354" s="27">
        <f>IFERROR(('CALC | Main Engine'!R354+'CALC | Booster'!R354)*INDEX(MassUnitsTable[],MATCH($R$3,MassUnitsTable[Mass Units],0),2), "")</f>
        <v>0</v>
      </c>
      <c r="Q354" s="27">
        <f>IFERROR(('CALC | Main Engine'!S354+'CALC | Booster'!S354)*INDEX(MassUnitsTable[],MATCH($R$3,MassUnitsTable[Mass Units],0),2), "")</f>
        <v>2.46018183415852E-11</v>
      </c>
      <c r="R354" s="32">
        <f>IFERROR(('CALC | Main Engine'!T354+'CALC | Booster'!T354)*INDEX(MassUnitsTable[],MATCH($R$3,MassUnitsTable[Mass Units],0),2), "")</f>
        <v>0</v>
      </c>
      <c r="S354" s="10"/>
    </row>
    <row r="355" spans="1:19" x14ac:dyDescent="0.25">
      <c r="A355" s="10"/>
      <c r="B355" s="4" t="str">
        <f t="shared" si="30"/>
        <v>STS-124</v>
      </c>
      <c r="C355" s="5" t="str">
        <f t="shared" si="31"/>
        <v>Space Shuttle</v>
      </c>
      <c r="D355" s="5" t="str">
        <f t="shared" si="32"/>
        <v>Launch</v>
      </c>
      <c r="E355" s="5">
        <f t="shared" si="33"/>
        <v>1</v>
      </c>
      <c r="F355" s="5">
        <f>'CALC | Main Engine'!$B355</f>
        <v>348</v>
      </c>
      <c r="G355" s="27">
        <f>'CALC | Main Engine'!$C355</f>
        <v>356528</v>
      </c>
      <c r="H355" s="6">
        <f>'CALC | Main Engine'!$E355</f>
        <v>1</v>
      </c>
      <c r="I355" s="34">
        <f>IFERROR('CALC | Main Engine'!$F355*INDEX(MassUnitsTable[],MATCH($R$3,MassUnitsTable[Mass Units],0),2), "")</f>
        <v>1397.4</v>
      </c>
      <c r="J355" s="27">
        <f>IFERROR('CALC | Booster'!$F355*INDEX(MassUnitsTable[],MATCH($R$3,MassUnitsTable[Mass Units],0),2), "")</f>
        <v>0</v>
      </c>
      <c r="K355" s="32">
        <f t="shared" si="34"/>
        <v>1397.4</v>
      </c>
      <c r="L355" s="34">
        <f>IFERROR(('CALC | Main Engine'!N355+'CALC | Booster'!N355)*INDEX(MassUnitsTable[],MATCH($R$3,MassUnitsTable[Mass Units],0),2), "")</f>
        <v>1777.1580062500004</v>
      </c>
      <c r="M355" s="27">
        <f>IFERROR(('CALC | Main Engine'!O355+'CALC | Booster'!O355)*INDEX(MassUnitsTable[],MATCH($R$3,MassUnitsTable[Mass Units],0),2), "")</f>
        <v>0</v>
      </c>
      <c r="N355" s="27">
        <f>IFERROR(('CALC | Main Engine'!P355+'CALC | Booster'!P355)*INDEX(MassUnitsTable[],MATCH($R$3,MassUnitsTable[Mass Units],0),2), "")</f>
        <v>0</v>
      </c>
      <c r="O355" s="27">
        <f>IFERROR(('CALC | Main Engine'!Q355+'CALC | Booster'!Q355)*INDEX(MassUnitsTable[],MATCH($R$3,MassUnitsTable[Mass Units],0),2), "")</f>
        <v>0</v>
      </c>
      <c r="P355" s="27">
        <f>IFERROR(('CALC | Main Engine'!R355+'CALC | Booster'!R355)*INDEX(MassUnitsTable[],MATCH($R$3,MassUnitsTable[Mass Units],0),2), "")</f>
        <v>0</v>
      </c>
      <c r="Q355" s="27">
        <f>IFERROR(('CALC | Main Engine'!S355+'CALC | Booster'!S355)*INDEX(MassUnitsTable[],MATCH($R$3,MassUnitsTable[Mass Units],0),2), "")</f>
        <v>2.4729852090260811E-11</v>
      </c>
      <c r="R355" s="32">
        <f>IFERROR(('CALC | Main Engine'!T355+'CALC | Booster'!T355)*INDEX(MassUnitsTable[],MATCH($R$3,MassUnitsTable[Mass Units],0),2), "")</f>
        <v>0</v>
      </c>
      <c r="S355" s="10"/>
    </row>
    <row r="356" spans="1:19" x14ac:dyDescent="0.25">
      <c r="A356" s="10"/>
      <c r="B356" s="4" t="str">
        <f t="shared" si="30"/>
        <v>STS-124</v>
      </c>
      <c r="C356" s="5" t="str">
        <f t="shared" si="31"/>
        <v>Space Shuttle</v>
      </c>
      <c r="D356" s="5" t="str">
        <f t="shared" si="32"/>
        <v>Launch</v>
      </c>
      <c r="E356" s="5">
        <f t="shared" si="33"/>
        <v>1</v>
      </c>
      <c r="F356" s="5">
        <f>'CALC | Main Engine'!$B356</f>
        <v>349</v>
      </c>
      <c r="G356" s="27">
        <f>'CALC | Main Engine'!$C356</f>
        <v>356457.5</v>
      </c>
      <c r="H356" s="6">
        <f>'CALC | Main Engine'!$E356</f>
        <v>1</v>
      </c>
      <c r="I356" s="34">
        <f>IFERROR('CALC | Main Engine'!$F356*INDEX(MassUnitsTable[],MATCH($R$3,MassUnitsTable[Mass Units],0),2), "")</f>
        <v>1397.4</v>
      </c>
      <c r="J356" s="27">
        <f>IFERROR('CALC | Booster'!$F356*INDEX(MassUnitsTable[],MATCH($R$3,MassUnitsTable[Mass Units],0),2), "")</f>
        <v>0</v>
      </c>
      <c r="K356" s="32">
        <f t="shared" si="34"/>
        <v>1397.4</v>
      </c>
      <c r="L356" s="34">
        <f>IFERROR(('CALC | Main Engine'!N356+'CALC | Booster'!N356)*INDEX(MassUnitsTable[],MATCH($R$3,MassUnitsTable[Mass Units],0),2), "")</f>
        <v>1777.1580062500004</v>
      </c>
      <c r="M356" s="27">
        <f>IFERROR(('CALC | Main Engine'!O356+'CALC | Booster'!O356)*INDEX(MassUnitsTable[],MATCH($R$3,MassUnitsTable[Mass Units],0),2), "")</f>
        <v>0</v>
      </c>
      <c r="N356" s="27">
        <f>IFERROR(('CALC | Main Engine'!P356+'CALC | Booster'!P356)*INDEX(MassUnitsTable[],MATCH($R$3,MassUnitsTable[Mass Units],0),2), "")</f>
        <v>0</v>
      </c>
      <c r="O356" s="27">
        <f>IFERROR(('CALC | Main Engine'!Q356+'CALC | Booster'!Q356)*INDEX(MassUnitsTable[],MATCH($R$3,MassUnitsTable[Mass Units],0),2), "")</f>
        <v>0</v>
      </c>
      <c r="P356" s="27">
        <f>IFERROR(('CALC | Main Engine'!R356+'CALC | Booster'!R356)*INDEX(MassUnitsTable[],MATCH($R$3,MassUnitsTable[Mass Units],0),2), "")</f>
        <v>0</v>
      </c>
      <c r="Q356" s="27">
        <f>IFERROR(('CALC | Main Engine'!S356+'CALC | Booster'!S356)*INDEX(MassUnitsTable[],MATCH($R$3,MassUnitsTable[Mass Units],0),2), "")</f>
        <v>2.4868404061633919E-11</v>
      </c>
      <c r="R356" s="32">
        <f>IFERROR(('CALC | Main Engine'!T356+'CALC | Booster'!T356)*INDEX(MassUnitsTable[],MATCH($R$3,MassUnitsTable[Mass Units],0),2), "")</f>
        <v>0</v>
      </c>
      <c r="S356" s="10"/>
    </row>
    <row r="357" spans="1:19" x14ac:dyDescent="0.25">
      <c r="A357" s="10"/>
      <c r="B357" s="4" t="str">
        <f t="shared" si="30"/>
        <v>STS-124</v>
      </c>
      <c r="C357" s="5" t="str">
        <f t="shared" si="31"/>
        <v>Space Shuttle</v>
      </c>
      <c r="D357" s="5" t="str">
        <f t="shared" si="32"/>
        <v>Launch</v>
      </c>
      <c r="E357" s="5">
        <f t="shared" si="33"/>
        <v>1</v>
      </c>
      <c r="F357" s="5">
        <f>'CALC | Main Engine'!$B357</f>
        <v>350</v>
      </c>
      <c r="G357" s="27">
        <f>'CALC | Main Engine'!$C357</f>
        <v>356382</v>
      </c>
      <c r="H357" s="6">
        <f>'CALC | Main Engine'!$E357</f>
        <v>1</v>
      </c>
      <c r="I357" s="34">
        <f>IFERROR('CALC | Main Engine'!$F357*INDEX(MassUnitsTable[],MATCH($R$3,MassUnitsTable[Mass Units],0),2), "")</f>
        <v>1397.4</v>
      </c>
      <c r="J357" s="27">
        <f>IFERROR('CALC | Booster'!$F357*INDEX(MassUnitsTable[],MATCH($R$3,MassUnitsTable[Mass Units],0),2), "")</f>
        <v>0</v>
      </c>
      <c r="K357" s="32">
        <f t="shared" si="34"/>
        <v>1397.4</v>
      </c>
      <c r="L357" s="34">
        <f>IFERROR(('CALC | Main Engine'!N357+'CALC | Booster'!N357)*INDEX(MassUnitsTable[],MATCH($R$3,MassUnitsTable[Mass Units],0),2), "")</f>
        <v>1777.1580062500004</v>
      </c>
      <c r="M357" s="27">
        <f>IFERROR(('CALC | Main Engine'!O357+'CALC | Booster'!O357)*INDEX(MassUnitsTable[],MATCH($R$3,MassUnitsTable[Mass Units],0),2), "")</f>
        <v>0</v>
      </c>
      <c r="N357" s="27">
        <f>IFERROR(('CALC | Main Engine'!P357+'CALC | Booster'!P357)*INDEX(MassUnitsTable[],MATCH($R$3,MassUnitsTable[Mass Units],0),2), "")</f>
        <v>0</v>
      </c>
      <c r="O357" s="27">
        <f>IFERROR(('CALC | Main Engine'!Q357+'CALC | Booster'!Q357)*INDEX(MassUnitsTable[],MATCH($R$3,MassUnitsTable[Mass Units],0),2), "")</f>
        <v>0</v>
      </c>
      <c r="P357" s="27">
        <f>IFERROR(('CALC | Main Engine'!R357+'CALC | Booster'!R357)*INDEX(MassUnitsTable[],MATCH($R$3,MassUnitsTable[Mass Units],0),2), "")</f>
        <v>0</v>
      </c>
      <c r="Q357" s="27">
        <f>IFERROR(('CALC | Main Engine'!S357+'CALC | Booster'!S357)*INDEX(MassUnitsTable[],MATCH($R$3,MassUnitsTable[Mass Units],0),2), "")</f>
        <v>2.5017643314379247E-11</v>
      </c>
      <c r="R357" s="32">
        <f>IFERROR(('CALC | Main Engine'!T357+'CALC | Booster'!T357)*INDEX(MassUnitsTable[],MATCH($R$3,MassUnitsTable[Mass Units],0),2), "")</f>
        <v>0</v>
      </c>
      <c r="S357" s="10"/>
    </row>
    <row r="358" spans="1:19" x14ac:dyDescent="0.25">
      <c r="A358" s="10"/>
      <c r="B358" s="4" t="str">
        <f t="shared" si="30"/>
        <v>STS-124</v>
      </c>
      <c r="C358" s="5" t="str">
        <f t="shared" si="31"/>
        <v>Space Shuttle</v>
      </c>
      <c r="D358" s="5" t="str">
        <f t="shared" si="32"/>
        <v>Launch</v>
      </c>
      <c r="E358" s="5">
        <f t="shared" si="33"/>
        <v>1</v>
      </c>
      <c r="F358" s="5">
        <f>'CALC | Main Engine'!$B358</f>
        <v>351</v>
      </c>
      <c r="G358" s="27">
        <f>'CALC | Main Engine'!$C358</f>
        <v>356302</v>
      </c>
      <c r="H358" s="6">
        <f>'CALC | Main Engine'!$E358</f>
        <v>1</v>
      </c>
      <c r="I358" s="34">
        <f>IFERROR('CALC | Main Engine'!$F358*INDEX(MassUnitsTable[],MATCH($R$3,MassUnitsTable[Mass Units],0),2), "")</f>
        <v>1397.4</v>
      </c>
      <c r="J358" s="27">
        <f>IFERROR('CALC | Booster'!$F358*INDEX(MassUnitsTable[],MATCH($R$3,MassUnitsTable[Mass Units],0),2), "")</f>
        <v>0</v>
      </c>
      <c r="K358" s="32">
        <f t="shared" si="34"/>
        <v>1397.4</v>
      </c>
      <c r="L358" s="34">
        <f>IFERROR(('CALC | Main Engine'!N358+'CALC | Booster'!N358)*INDEX(MassUnitsTable[],MATCH($R$3,MassUnitsTable[Mass Units],0),2), "")</f>
        <v>1777.1580062500004</v>
      </c>
      <c r="M358" s="27">
        <f>IFERROR(('CALC | Main Engine'!O358+'CALC | Booster'!O358)*INDEX(MassUnitsTable[],MATCH($R$3,MassUnitsTable[Mass Units],0),2), "")</f>
        <v>0</v>
      </c>
      <c r="N358" s="27">
        <f>IFERROR(('CALC | Main Engine'!P358+'CALC | Booster'!P358)*INDEX(MassUnitsTable[],MATCH($R$3,MassUnitsTable[Mass Units],0),2), "")</f>
        <v>0</v>
      </c>
      <c r="O358" s="27">
        <f>IFERROR(('CALC | Main Engine'!Q358+'CALC | Booster'!Q358)*INDEX(MassUnitsTable[],MATCH($R$3,MassUnitsTable[Mass Units],0),2), "")</f>
        <v>0</v>
      </c>
      <c r="P358" s="27">
        <f>IFERROR(('CALC | Main Engine'!R358+'CALC | Booster'!R358)*INDEX(MassUnitsTable[],MATCH($R$3,MassUnitsTable[Mass Units],0),2), "")</f>
        <v>0</v>
      </c>
      <c r="Q358" s="27">
        <f>IFERROR(('CALC | Main Engine'!S358+'CALC | Booster'!S358)*INDEX(MassUnitsTable[],MATCH($R$3,MassUnitsTable[Mass Units],0),2), "")</f>
        <v>2.5176755008572539E-11</v>
      </c>
      <c r="R358" s="32">
        <f>IFERROR(('CALC | Main Engine'!T358+'CALC | Booster'!T358)*INDEX(MassUnitsTable[],MATCH($R$3,MassUnitsTable[Mass Units],0),2), "")</f>
        <v>0</v>
      </c>
      <c r="S358" s="10"/>
    </row>
    <row r="359" spans="1:19" x14ac:dyDescent="0.25">
      <c r="A359" s="10"/>
      <c r="B359" s="4" t="str">
        <f t="shared" si="30"/>
        <v>STS-124</v>
      </c>
      <c r="C359" s="5" t="str">
        <f t="shared" si="31"/>
        <v>Space Shuttle</v>
      </c>
      <c r="D359" s="5" t="str">
        <f t="shared" si="32"/>
        <v>Launch</v>
      </c>
      <c r="E359" s="5">
        <f t="shared" si="33"/>
        <v>1</v>
      </c>
      <c r="F359" s="5">
        <f>'CALC | Main Engine'!$B359</f>
        <v>352</v>
      </c>
      <c r="G359" s="27">
        <f>'CALC | Main Engine'!$C359</f>
        <v>356217.5</v>
      </c>
      <c r="H359" s="6">
        <f>'CALC | Main Engine'!$E359</f>
        <v>1</v>
      </c>
      <c r="I359" s="34">
        <f>IFERROR('CALC | Main Engine'!$F359*INDEX(MassUnitsTable[],MATCH($R$3,MassUnitsTable[Mass Units],0),2), "")</f>
        <v>1397.4</v>
      </c>
      <c r="J359" s="27">
        <f>IFERROR('CALC | Booster'!$F359*INDEX(MassUnitsTable[],MATCH($R$3,MassUnitsTable[Mass Units],0),2), "")</f>
        <v>0</v>
      </c>
      <c r="K359" s="32">
        <f t="shared" si="34"/>
        <v>1397.4</v>
      </c>
      <c r="L359" s="34">
        <f>IFERROR(('CALC | Main Engine'!N359+'CALC | Booster'!N359)*INDEX(MassUnitsTable[],MATCH($R$3,MassUnitsTable[Mass Units],0),2), "")</f>
        <v>1777.1580062500004</v>
      </c>
      <c r="M359" s="27">
        <f>IFERROR(('CALC | Main Engine'!O359+'CALC | Booster'!O359)*INDEX(MassUnitsTable[],MATCH($R$3,MassUnitsTable[Mass Units],0),2), "")</f>
        <v>0</v>
      </c>
      <c r="N359" s="27">
        <f>IFERROR(('CALC | Main Engine'!P359+'CALC | Booster'!P359)*INDEX(MassUnitsTable[],MATCH($R$3,MassUnitsTable[Mass Units],0),2), "")</f>
        <v>0</v>
      </c>
      <c r="O359" s="27">
        <f>IFERROR(('CALC | Main Engine'!Q359+'CALC | Booster'!Q359)*INDEX(MassUnitsTable[],MATCH($R$3,MassUnitsTable[Mass Units],0),2), "")</f>
        <v>0</v>
      </c>
      <c r="P359" s="27">
        <f>IFERROR(('CALC | Main Engine'!R359+'CALC | Booster'!R359)*INDEX(MassUnitsTable[],MATCH($R$3,MassUnitsTable[Mass Units],0),2), "")</f>
        <v>0</v>
      </c>
      <c r="Q359" s="27">
        <f>IFERROR(('CALC | Main Engine'!S359+'CALC | Booster'!S359)*INDEX(MassUnitsTable[],MATCH($R$3,MassUnitsTable[Mass Units],0),2), "")</f>
        <v>2.5345915797467541E-11</v>
      </c>
      <c r="R359" s="32">
        <f>IFERROR(('CALC | Main Engine'!T359+'CALC | Booster'!T359)*INDEX(MassUnitsTable[],MATCH($R$3,MassUnitsTable[Mass Units],0),2), "")</f>
        <v>0</v>
      </c>
      <c r="S359" s="10"/>
    </row>
    <row r="360" spans="1:19" x14ac:dyDescent="0.25">
      <c r="A360" s="10"/>
      <c r="B360" s="4" t="str">
        <f t="shared" si="30"/>
        <v>STS-124</v>
      </c>
      <c r="C360" s="5" t="str">
        <f t="shared" si="31"/>
        <v>Space Shuttle</v>
      </c>
      <c r="D360" s="5" t="str">
        <f t="shared" si="32"/>
        <v>Launch</v>
      </c>
      <c r="E360" s="5">
        <f t="shared" si="33"/>
        <v>1</v>
      </c>
      <c r="F360" s="5">
        <f>'CALC | Main Engine'!$B360</f>
        <v>353</v>
      </c>
      <c r="G360" s="27">
        <f>'CALC | Main Engine'!$C360</f>
        <v>356128</v>
      </c>
      <c r="H360" s="6">
        <f>'CALC | Main Engine'!$E360</f>
        <v>1</v>
      </c>
      <c r="I360" s="34">
        <f>IFERROR('CALC | Main Engine'!$F360*INDEX(MassUnitsTable[],MATCH($R$3,MassUnitsTable[Mass Units],0),2), "")</f>
        <v>1397.4</v>
      </c>
      <c r="J360" s="27">
        <f>IFERROR('CALC | Booster'!$F360*INDEX(MassUnitsTable[],MATCH($R$3,MassUnitsTable[Mass Units],0),2), "")</f>
        <v>0</v>
      </c>
      <c r="K360" s="32">
        <f t="shared" si="34"/>
        <v>1397.4</v>
      </c>
      <c r="L360" s="34">
        <f>IFERROR(('CALC | Main Engine'!N360+'CALC | Booster'!N360)*INDEX(MassUnitsTable[],MATCH($R$3,MassUnitsTable[Mass Units],0),2), "")</f>
        <v>1777.1580062500004</v>
      </c>
      <c r="M360" s="27">
        <f>IFERROR(('CALC | Main Engine'!O360+'CALC | Booster'!O360)*INDEX(MassUnitsTable[],MATCH($R$3,MassUnitsTable[Mass Units],0),2), "")</f>
        <v>0</v>
      </c>
      <c r="N360" s="27">
        <f>IFERROR(('CALC | Main Engine'!P360+'CALC | Booster'!P360)*INDEX(MassUnitsTable[],MATCH($R$3,MassUnitsTable[Mass Units],0),2), "")</f>
        <v>0</v>
      </c>
      <c r="O360" s="27">
        <f>IFERROR(('CALC | Main Engine'!Q360+'CALC | Booster'!Q360)*INDEX(MassUnitsTable[],MATCH($R$3,MassUnitsTable[Mass Units],0),2), "")</f>
        <v>0</v>
      </c>
      <c r="P360" s="27">
        <f>IFERROR(('CALC | Main Engine'!R360+'CALC | Booster'!R360)*INDEX(MassUnitsTable[],MATCH($R$3,MassUnitsTable[Mass Units],0),2), "")</f>
        <v>0</v>
      </c>
      <c r="Q360" s="27">
        <f>IFERROR(('CALC | Main Engine'!S360+'CALC | Booster'!S360)*INDEX(MassUnitsTable[],MATCH($R$3,MassUnitsTable[Mass Units],0),2), "")</f>
        <v>2.552632571309118E-11</v>
      </c>
      <c r="R360" s="32">
        <f>IFERROR(('CALC | Main Engine'!T360+'CALC | Booster'!T360)*INDEX(MassUnitsTable[],MATCH($R$3,MassUnitsTable[Mass Units],0),2), "")</f>
        <v>0</v>
      </c>
      <c r="S360" s="10"/>
    </row>
    <row r="361" spans="1:19" x14ac:dyDescent="0.25">
      <c r="A361" s="10"/>
      <c r="B361" s="4" t="str">
        <f t="shared" si="30"/>
        <v>STS-124</v>
      </c>
      <c r="C361" s="5" t="str">
        <f t="shared" si="31"/>
        <v>Space Shuttle</v>
      </c>
      <c r="D361" s="5" t="str">
        <f t="shared" si="32"/>
        <v>Launch</v>
      </c>
      <c r="E361" s="5">
        <f t="shared" si="33"/>
        <v>1</v>
      </c>
      <c r="F361" s="5">
        <f>'CALC | Main Engine'!$B361</f>
        <v>354</v>
      </c>
      <c r="G361" s="27">
        <f>'CALC | Main Engine'!$C361</f>
        <v>356034</v>
      </c>
      <c r="H361" s="6">
        <f>'CALC | Main Engine'!$E361</f>
        <v>1</v>
      </c>
      <c r="I361" s="34">
        <f>IFERROR('CALC | Main Engine'!$F361*INDEX(MassUnitsTable[],MATCH($R$3,MassUnitsTable[Mass Units],0),2), "")</f>
        <v>1397.4</v>
      </c>
      <c r="J361" s="27">
        <f>IFERROR('CALC | Booster'!$F361*INDEX(MassUnitsTable[],MATCH($R$3,MassUnitsTable[Mass Units],0),2), "")</f>
        <v>0</v>
      </c>
      <c r="K361" s="32">
        <f t="shared" si="34"/>
        <v>1397.4</v>
      </c>
      <c r="L361" s="34">
        <f>IFERROR(('CALC | Main Engine'!N361+'CALC | Booster'!N361)*INDEX(MassUnitsTable[],MATCH($R$3,MassUnitsTable[Mass Units],0),2), "")</f>
        <v>1777.1580062500004</v>
      </c>
      <c r="M361" s="27">
        <f>IFERROR(('CALC | Main Engine'!O361+'CALC | Booster'!O361)*INDEX(MassUnitsTable[],MATCH($R$3,MassUnitsTable[Mass Units],0),2), "")</f>
        <v>0</v>
      </c>
      <c r="N361" s="27">
        <f>IFERROR(('CALC | Main Engine'!P361+'CALC | Booster'!P361)*INDEX(MassUnitsTable[],MATCH($R$3,MassUnitsTable[Mass Units],0),2), "")</f>
        <v>0</v>
      </c>
      <c r="O361" s="27">
        <f>IFERROR(('CALC | Main Engine'!Q361+'CALC | Booster'!Q361)*INDEX(MassUnitsTable[],MATCH($R$3,MassUnitsTable[Mass Units],0),2), "")</f>
        <v>0</v>
      </c>
      <c r="P361" s="27">
        <f>IFERROR(('CALC | Main Engine'!R361+'CALC | Booster'!R361)*INDEX(MassUnitsTable[],MATCH($R$3,MassUnitsTable[Mass Units],0),2), "")</f>
        <v>0</v>
      </c>
      <c r="Q361" s="27">
        <f>IFERROR(('CALC | Main Engine'!S361+'CALC | Booster'!S361)*INDEX(MassUnitsTable[],MATCH($R$3,MassUnitsTable[Mass Units],0),2), "")</f>
        <v>2.5717189296111284E-11</v>
      </c>
      <c r="R361" s="32">
        <f>IFERROR(('CALC | Main Engine'!T361+'CALC | Booster'!T361)*INDEX(MassUnitsTable[],MATCH($R$3,MassUnitsTable[Mass Units],0),2), "")</f>
        <v>0</v>
      </c>
      <c r="S361" s="10"/>
    </row>
    <row r="362" spans="1:19" x14ac:dyDescent="0.25">
      <c r="A362" s="10"/>
      <c r="B362" s="4" t="str">
        <f t="shared" si="30"/>
        <v>STS-124</v>
      </c>
      <c r="C362" s="5" t="str">
        <f t="shared" si="31"/>
        <v>Space Shuttle</v>
      </c>
      <c r="D362" s="5" t="str">
        <f t="shared" si="32"/>
        <v>Launch</v>
      </c>
      <c r="E362" s="5">
        <f t="shared" si="33"/>
        <v>1</v>
      </c>
      <c r="F362" s="5">
        <f>'CALC | Main Engine'!$B362</f>
        <v>355</v>
      </c>
      <c r="G362" s="27">
        <f>'CALC | Main Engine'!$C362</f>
        <v>355936.5</v>
      </c>
      <c r="H362" s="6">
        <f>'CALC | Main Engine'!$E362</f>
        <v>1</v>
      </c>
      <c r="I362" s="34">
        <f>IFERROR('CALC | Main Engine'!$F362*INDEX(MassUnitsTable[],MATCH($R$3,MassUnitsTable[Mass Units],0),2), "")</f>
        <v>1397.4</v>
      </c>
      <c r="J362" s="27">
        <f>IFERROR('CALC | Booster'!$F362*INDEX(MassUnitsTable[],MATCH($R$3,MassUnitsTable[Mass Units],0),2), "")</f>
        <v>0</v>
      </c>
      <c r="K362" s="32">
        <f t="shared" si="34"/>
        <v>1397.4</v>
      </c>
      <c r="L362" s="34">
        <f>IFERROR(('CALC | Main Engine'!N362+'CALC | Booster'!N362)*INDEX(MassUnitsTable[],MATCH($R$3,MassUnitsTable[Mass Units],0),2), "")</f>
        <v>1777.1580062500004</v>
      </c>
      <c r="M362" s="27">
        <f>IFERROR(('CALC | Main Engine'!O362+'CALC | Booster'!O362)*INDEX(MassUnitsTable[],MATCH($R$3,MassUnitsTable[Mass Units],0),2), "")</f>
        <v>0</v>
      </c>
      <c r="N362" s="27">
        <f>IFERROR(('CALC | Main Engine'!P362+'CALC | Booster'!P362)*INDEX(MassUnitsTable[],MATCH($R$3,MassUnitsTable[Mass Units],0),2), "")</f>
        <v>0</v>
      </c>
      <c r="O362" s="27">
        <f>IFERROR(('CALC | Main Engine'!Q362+'CALC | Booster'!Q362)*INDEX(MassUnitsTable[],MATCH($R$3,MassUnitsTable[Mass Units],0),2), "")</f>
        <v>0</v>
      </c>
      <c r="P362" s="27">
        <f>IFERROR(('CALC | Main Engine'!R362+'CALC | Booster'!R362)*INDEX(MassUnitsTable[],MATCH($R$3,MassUnitsTable[Mass Units],0),2), "")</f>
        <v>0</v>
      </c>
      <c r="Q362" s="27">
        <f>IFERROR(('CALC | Main Engine'!S362+'CALC | Booster'!S362)*INDEX(MassUnitsTable[],MATCH($R$3,MassUnitsTable[Mass Units],0),2), "")</f>
        <v>2.5916667447795173E-11</v>
      </c>
      <c r="R362" s="32">
        <f>IFERROR(('CALC | Main Engine'!T362+'CALC | Booster'!T362)*INDEX(MassUnitsTable[],MATCH($R$3,MassUnitsTable[Mass Units],0),2), "")</f>
        <v>0</v>
      </c>
      <c r="S362" s="10"/>
    </row>
    <row r="363" spans="1:19" x14ac:dyDescent="0.25">
      <c r="A363" s="10"/>
      <c r="B363" s="4" t="str">
        <f t="shared" si="30"/>
        <v>STS-124</v>
      </c>
      <c r="C363" s="5" t="str">
        <f t="shared" si="31"/>
        <v>Space Shuttle</v>
      </c>
      <c r="D363" s="5" t="str">
        <f t="shared" si="32"/>
        <v>Launch</v>
      </c>
      <c r="E363" s="5">
        <f t="shared" si="33"/>
        <v>1</v>
      </c>
      <c r="F363" s="5">
        <f>'CALC | Main Engine'!$B363</f>
        <v>356</v>
      </c>
      <c r="G363" s="27">
        <f>'CALC | Main Engine'!$C363</f>
        <v>355835</v>
      </c>
      <c r="H363" s="6">
        <f>'CALC | Main Engine'!$E363</f>
        <v>1</v>
      </c>
      <c r="I363" s="34">
        <f>IFERROR('CALC | Main Engine'!$F363*INDEX(MassUnitsTable[],MATCH($R$3,MassUnitsTable[Mass Units],0),2), "")</f>
        <v>1397.4</v>
      </c>
      <c r="J363" s="27">
        <f>IFERROR('CALC | Booster'!$F363*INDEX(MassUnitsTable[],MATCH($R$3,MassUnitsTable[Mass Units],0),2), "")</f>
        <v>0</v>
      </c>
      <c r="K363" s="32">
        <f t="shared" si="34"/>
        <v>1397.4</v>
      </c>
      <c r="L363" s="34">
        <f>IFERROR(('CALC | Main Engine'!N363+'CALC | Booster'!N363)*INDEX(MassUnitsTable[],MATCH($R$3,MassUnitsTable[Mass Units],0),2), "")</f>
        <v>1777.1580062500004</v>
      </c>
      <c r="M363" s="27">
        <f>IFERROR(('CALC | Main Engine'!O363+'CALC | Booster'!O363)*INDEX(MassUnitsTable[],MATCH($R$3,MassUnitsTable[Mass Units],0),2), "")</f>
        <v>0</v>
      </c>
      <c r="N363" s="27">
        <f>IFERROR(('CALC | Main Engine'!P363+'CALC | Booster'!P363)*INDEX(MassUnitsTable[],MATCH($R$3,MassUnitsTable[Mass Units],0),2), "")</f>
        <v>0</v>
      </c>
      <c r="O363" s="27">
        <f>IFERROR(('CALC | Main Engine'!Q363+'CALC | Booster'!Q363)*INDEX(MassUnitsTable[],MATCH($R$3,MassUnitsTable[Mass Units],0),2), "")</f>
        <v>0</v>
      </c>
      <c r="P363" s="27">
        <f>IFERROR(('CALC | Main Engine'!R363+'CALC | Booster'!R363)*INDEX(MassUnitsTable[],MATCH($R$3,MassUnitsTable[Mass Units],0),2), "")</f>
        <v>0</v>
      </c>
      <c r="Q363" s="27">
        <f>IFERROR(('CALC | Main Engine'!S363+'CALC | Booster'!S363)*INDEX(MassUnitsTable[],MATCH($R$3,MassUnitsTable[Mass Units],0),2), "")</f>
        <v>2.6125973285313146E-11</v>
      </c>
      <c r="R363" s="32">
        <f>IFERROR(('CALC | Main Engine'!T363+'CALC | Booster'!T363)*INDEX(MassUnitsTable[],MATCH($R$3,MassUnitsTable[Mass Units],0),2), "")</f>
        <v>0</v>
      </c>
      <c r="S363" s="10"/>
    </row>
    <row r="364" spans="1:19" x14ac:dyDescent="0.25">
      <c r="A364" s="10"/>
      <c r="B364" s="4" t="str">
        <f t="shared" si="30"/>
        <v>STS-124</v>
      </c>
      <c r="C364" s="5" t="str">
        <f t="shared" si="31"/>
        <v>Space Shuttle</v>
      </c>
      <c r="D364" s="5" t="str">
        <f t="shared" si="32"/>
        <v>Launch</v>
      </c>
      <c r="E364" s="5">
        <f t="shared" si="33"/>
        <v>1</v>
      </c>
      <c r="F364" s="5">
        <f>'CALC | Main Engine'!$B364</f>
        <v>357</v>
      </c>
      <c r="G364" s="27">
        <f>'CALC | Main Engine'!$C364</f>
        <v>355729</v>
      </c>
      <c r="H364" s="6">
        <f>'CALC | Main Engine'!$E364</f>
        <v>1</v>
      </c>
      <c r="I364" s="34">
        <f>IFERROR('CALC | Main Engine'!$F364*INDEX(MassUnitsTable[],MATCH($R$3,MassUnitsTable[Mass Units],0),2), "")</f>
        <v>1397.4</v>
      </c>
      <c r="J364" s="27">
        <f>IFERROR('CALC | Booster'!$F364*INDEX(MassUnitsTable[],MATCH($R$3,MassUnitsTable[Mass Units],0),2), "")</f>
        <v>0</v>
      </c>
      <c r="K364" s="32">
        <f t="shared" si="34"/>
        <v>1397.4</v>
      </c>
      <c r="L364" s="34">
        <f>IFERROR(('CALC | Main Engine'!N364+'CALC | Booster'!N364)*INDEX(MassUnitsTable[],MATCH($R$3,MassUnitsTable[Mass Units],0),2), "")</f>
        <v>1777.1580062500004</v>
      </c>
      <c r="M364" s="27">
        <f>IFERROR(('CALC | Main Engine'!O364+'CALC | Booster'!O364)*INDEX(MassUnitsTable[],MATCH($R$3,MassUnitsTable[Mass Units],0),2), "")</f>
        <v>0</v>
      </c>
      <c r="N364" s="27">
        <f>IFERROR(('CALC | Main Engine'!P364+'CALC | Booster'!P364)*INDEX(MassUnitsTable[],MATCH($R$3,MassUnitsTable[Mass Units],0),2), "")</f>
        <v>0</v>
      </c>
      <c r="O364" s="27">
        <f>IFERROR(('CALC | Main Engine'!Q364+'CALC | Booster'!Q364)*INDEX(MassUnitsTable[],MATCH($R$3,MassUnitsTable[Mass Units],0),2), "")</f>
        <v>0</v>
      </c>
      <c r="P364" s="27">
        <f>IFERROR(('CALC | Main Engine'!R364+'CALC | Booster'!R364)*INDEX(MassUnitsTable[],MATCH($R$3,MassUnitsTable[Mass Units],0),2), "")</f>
        <v>0</v>
      </c>
      <c r="Q364" s="27">
        <f>IFERROR(('CALC | Main Engine'!S364+'CALC | Booster'!S364)*INDEX(MassUnitsTable[],MATCH($R$3,MassUnitsTable[Mass Units],0),2), "")</f>
        <v>2.6346363359255764E-11</v>
      </c>
      <c r="R364" s="32">
        <f>IFERROR(('CALC | Main Engine'!T364+'CALC | Booster'!T364)*INDEX(MassUnitsTable[],MATCH($R$3,MassUnitsTable[Mass Units],0),2), "")</f>
        <v>0</v>
      </c>
      <c r="S364" s="10"/>
    </row>
    <row r="365" spans="1:19" x14ac:dyDescent="0.25">
      <c r="A365" s="10"/>
      <c r="B365" s="4" t="str">
        <f t="shared" si="30"/>
        <v>STS-124</v>
      </c>
      <c r="C365" s="5" t="str">
        <f t="shared" si="31"/>
        <v>Space Shuttle</v>
      </c>
      <c r="D365" s="5" t="str">
        <f t="shared" si="32"/>
        <v>Launch</v>
      </c>
      <c r="E365" s="5">
        <f t="shared" si="33"/>
        <v>1</v>
      </c>
      <c r="F365" s="5">
        <f>'CALC | Main Engine'!$B365</f>
        <v>358</v>
      </c>
      <c r="G365" s="27">
        <f>'CALC | Main Engine'!$C365</f>
        <v>355619.5</v>
      </c>
      <c r="H365" s="6">
        <f>'CALC | Main Engine'!$E365</f>
        <v>1</v>
      </c>
      <c r="I365" s="34">
        <f>IFERROR('CALC | Main Engine'!$F365*INDEX(MassUnitsTable[],MATCH($R$3,MassUnitsTable[Mass Units],0),2), "")</f>
        <v>1397.4</v>
      </c>
      <c r="J365" s="27">
        <f>IFERROR('CALC | Booster'!$F365*INDEX(MassUnitsTable[],MATCH($R$3,MassUnitsTable[Mass Units],0),2), "")</f>
        <v>0</v>
      </c>
      <c r="K365" s="32">
        <f t="shared" si="34"/>
        <v>1397.4</v>
      </c>
      <c r="L365" s="34">
        <f>IFERROR(('CALC | Main Engine'!N365+'CALC | Booster'!N365)*INDEX(MassUnitsTable[],MATCH($R$3,MassUnitsTable[Mass Units],0),2), "")</f>
        <v>1777.1580062500004</v>
      </c>
      <c r="M365" s="27">
        <f>IFERROR(('CALC | Main Engine'!O365+'CALC | Booster'!O365)*INDEX(MassUnitsTable[],MATCH($R$3,MassUnitsTable[Mass Units],0),2), "")</f>
        <v>0</v>
      </c>
      <c r="N365" s="27">
        <f>IFERROR(('CALC | Main Engine'!P365+'CALC | Booster'!P365)*INDEX(MassUnitsTable[],MATCH($R$3,MassUnitsTable[Mass Units],0),2), "")</f>
        <v>0</v>
      </c>
      <c r="O365" s="27">
        <f>IFERROR(('CALC | Main Engine'!Q365+'CALC | Booster'!Q365)*INDEX(MassUnitsTable[],MATCH($R$3,MassUnitsTable[Mass Units],0),2), "")</f>
        <v>0</v>
      </c>
      <c r="P365" s="27">
        <f>IFERROR(('CALC | Main Engine'!R365+'CALC | Booster'!R365)*INDEX(MassUnitsTable[],MATCH($R$3,MassUnitsTable[Mass Units],0),2), "")</f>
        <v>0</v>
      </c>
      <c r="Q365" s="27">
        <f>IFERROR(('CALC | Main Engine'!S365+'CALC | Booster'!S365)*INDEX(MassUnitsTable[],MATCH($R$3,MassUnitsTable[Mass Units],0),2), "")</f>
        <v>2.6575982876033671E-11</v>
      </c>
      <c r="R365" s="32">
        <f>IFERROR(('CALC | Main Engine'!T365+'CALC | Booster'!T365)*INDEX(MassUnitsTable[],MATCH($R$3,MassUnitsTable[Mass Units],0),2), "")</f>
        <v>0</v>
      </c>
      <c r="S365" s="10"/>
    </row>
    <row r="366" spans="1:19" x14ac:dyDescent="0.25">
      <c r="A366" s="10"/>
      <c r="B366" s="4" t="str">
        <f t="shared" si="30"/>
        <v>STS-124</v>
      </c>
      <c r="C366" s="5" t="str">
        <f t="shared" si="31"/>
        <v>Space Shuttle</v>
      </c>
      <c r="D366" s="5" t="str">
        <f t="shared" si="32"/>
        <v>Launch</v>
      </c>
      <c r="E366" s="5">
        <f t="shared" si="33"/>
        <v>1</v>
      </c>
      <c r="F366" s="5">
        <f>'CALC | Main Engine'!$B366</f>
        <v>359</v>
      </c>
      <c r="G366" s="27">
        <f>'CALC | Main Engine'!$C366</f>
        <v>355507</v>
      </c>
      <c r="H366" s="6">
        <f>'CALC | Main Engine'!$E366</f>
        <v>1</v>
      </c>
      <c r="I366" s="34">
        <f>IFERROR('CALC | Main Engine'!$F366*INDEX(MassUnitsTable[],MATCH($R$3,MassUnitsTable[Mass Units],0),2), "")</f>
        <v>1397.4</v>
      </c>
      <c r="J366" s="27">
        <f>IFERROR('CALC | Booster'!$F366*INDEX(MassUnitsTable[],MATCH($R$3,MassUnitsTable[Mass Units],0),2), "")</f>
        <v>0</v>
      </c>
      <c r="K366" s="32">
        <f t="shared" si="34"/>
        <v>1397.4</v>
      </c>
      <c r="L366" s="34">
        <f>IFERROR(('CALC | Main Engine'!N366+'CALC | Booster'!N366)*INDEX(MassUnitsTable[],MATCH($R$3,MassUnitsTable[Mass Units],0),2), "")</f>
        <v>1777.1580062500004</v>
      </c>
      <c r="M366" s="27">
        <f>IFERROR(('CALC | Main Engine'!O366+'CALC | Booster'!O366)*INDEX(MassUnitsTable[],MATCH($R$3,MassUnitsTable[Mass Units],0),2), "")</f>
        <v>0</v>
      </c>
      <c r="N366" s="27">
        <f>IFERROR(('CALC | Main Engine'!P366+'CALC | Booster'!P366)*INDEX(MassUnitsTable[],MATCH($R$3,MassUnitsTable[Mass Units],0),2), "")</f>
        <v>0</v>
      </c>
      <c r="O366" s="27">
        <f>IFERROR(('CALC | Main Engine'!Q366+'CALC | Booster'!Q366)*INDEX(MassUnitsTable[],MATCH($R$3,MassUnitsTable[Mass Units],0),2), "")</f>
        <v>0</v>
      </c>
      <c r="P366" s="27">
        <f>IFERROR(('CALC | Main Engine'!R366+'CALC | Booster'!R366)*INDEX(MassUnitsTable[],MATCH($R$3,MassUnitsTable[Mass Units],0),2), "")</f>
        <v>0</v>
      </c>
      <c r="Q366" s="27">
        <f>IFERROR(('CALC | Main Engine'!S366+'CALC | Booster'!S366)*INDEX(MassUnitsTable[],MATCH($R$3,MassUnitsTable[Mass Units],0),2), "")</f>
        <v>2.6813977727010188E-11</v>
      </c>
      <c r="R366" s="32">
        <f>IFERROR(('CALC | Main Engine'!T366+'CALC | Booster'!T366)*INDEX(MassUnitsTable[],MATCH($R$3,MassUnitsTable[Mass Units],0),2), "")</f>
        <v>0</v>
      </c>
      <c r="S366" s="10"/>
    </row>
    <row r="367" spans="1:19" x14ac:dyDescent="0.25">
      <c r="A367" s="10"/>
      <c r="B367" s="4" t="str">
        <f t="shared" si="30"/>
        <v>STS-124</v>
      </c>
      <c r="C367" s="5" t="str">
        <f t="shared" si="31"/>
        <v>Space Shuttle</v>
      </c>
      <c r="D367" s="5" t="str">
        <f t="shared" si="32"/>
        <v>Launch</v>
      </c>
      <c r="E367" s="5">
        <f t="shared" si="33"/>
        <v>1</v>
      </c>
      <c r="F367" s="5">
        <f>'CALC | Main Engine'!$B367</f>
        <v>360</v>
      </c>
      <c r="G367" s="27">
        <f>'CALC | Main Engine'!$C367</f>
        <v>355391</v>
      </c>
      <c r="H367" s="6">
        <f>'CALC | Main Engine'!$E367</f>
        <v>1</v>
      </c>
      <c r="I367" s="34">
        <f>IFERROR('CALC | Main Engine'!$F367*INDEX(MassUnitsTable[],MATCH($R$3,MassUnitsTable[Mass Units],0),2), "")</f>
        <v>1397.4</v>
      </c>
      <c r="J367" s="27">
        <f>IFERROR('CALC | Booster'!$F367*INDEX(MassUnitsTable[],MATCH($R$3,MassUnitsTable[Mass Units],0),2), "")</f>
        <v>0</v>
      </c>
      <c r="K367" s="32">
        <f t="shared" si="34"/>
        <v>1397.4</v>
      </c>
      <c r="L367" s="34">
        <f>IFERROR(('CALC | Main Engine'!N367+'CALC | Booster'!N367)*INDEX(MassUnitsTable[],MATCH($R$3,MassUnitsTable[Mass Units],0),2), "")</f>
        <v>1777.1580062500004</v>
      </c>
      <c r="M367" s="27">
        <f>IFERROR(('CALC | Main Engine'!O367+'CALC | Booster'!O367)*INDEX(MassUnitsTable[],MATCH($R$3,MassUnitsTable[Mass Units],0),2), "")</f>
        <v>0</v>
      </c>
      <c r="N367" s="27">
        <f>IFERROR(('CALC | Main Engine'!P367+'CALC | Booster'!P367)*INDEX(MassUnitsTable[],MATCH($R$3,MassUnitsTable[Mass Units],0),2), "")</f>
        <v>0</v>
      </c>
      <c r="O367" s="27">
        <f>IFERROR(('CALC | Main Engine'!Q367+'CALC | Booster'!Q367)*INDEX(MassUnitsTable[],MATCH($R$3,MassUnitsTable[Mass Units],0),2), "")</f>
        <v>0</v>
      </c>
      <c r="P367" s="27">
        <f>IFERROR(('CALC | Main Engine'!R367+'CALC | Booster'!R367)*INDEX(MassUnitsTable[],MATCH($R$3,MassUnitsTable[Mass Units],0),2), "")</f>
        <v>0</v>
      </c>
      <c r="Q367" s="27">
        <f>IFERROR(('CALC | Main Engine'!S367+'CALC | Booster'!S367)*INDEX(MassUnitsTable[],MATCH($R$3,MassUnitsTable[Mass Units],0),2), "")</f>
        <v>2.7061608867345649E-11</v>
      </c>
      <c r="R367" s="32">
        <f>IFERROR(('CALC | Main Engine'!T367+'CALC | Booster'!T367)*INDEX(MassUnitsTable[],MATCH($R$3,MassUnitsTable[Mass Units],0),2), "")</f>
        <v>0</v>
      </c>
      <c r="S367" s="10"/>
    </row>
    <row r="368" spans="1:19" x14ac:dyDescent="0.25">
      <c r="A368" s="10"/>
      <c r="B368" s="4" t="str">
        <f t="shared" si="30"/>
        <v>STS-124</v>
      </c>
      <c r="C368" s="5" t="str">
        <f t="shared" si="31"/>
        <v>Space Shuttle</v>
      </c>
      <c r="D368" s="5" t="str">
        <f t="shared" si="32"/>
        <v>Launch</v>
      </c>
      <c r="E368" s="5">
        <f t="shared" si="33"/>
        <v>1</v>
      </c>
      <c r="F368" s="5">
        <f>'CALC | Main Engine'!$B368</f>
        <v>361</v>
      </c>
      <c r="G368" s="27">
        <f>'CALC | Main Engine'!$C368</f>
        <v>355271.5</v>
      </c>
      <c r="H368" s="6">
        <f>'CALC | Main Engine'!$E368</f>
        <v>1</v>
      </c>
      <c r="I368" s="34">
        <f>IFERROR('CALC | Main Engine'!$F368*INDEX(MassUnitsTable[],MATCH($R$3,MassUnitsTable[Mass Units],0),2), "")</f>
        <v>1397.4</v>
      </c>
      <c r="J368" s="27">
        <f>IFERROR('CALC | Booster'!$F368*INDEX(MassUnitsTable[],MATCH($R$3,MassUnitsTable[Mass Units],0),2), "")</f>
        <v>0</v>
      </c>
      <c r="K368" s="32">
        <f t="shared" si="34"/>
        <v>1397.4</v>
      </c>
      <c r="L368" s="34">
        <f>IFERROR(('CALC | Main Engine'!N368+'CALC | Booster'!N368)*INDEX(MassUnitsTable[],MATCH($R$3,MassUnitsTable[Mass Units],0),2), "")</f>
        <v>1777.1580062500004</v>
      </c>
      <c r="M368" s="27">
        <f>IFERROR(('CALC | Main Engine'!O368+'CALC | Booster'!O368)*INDEX(MassUnitsTable[],MATCH($R$3,MassUnitsTable[Mass Units],0),2), "")</f>
        <v>0</v>
      </c>
      <c r="N368" s="27">
        <f>IFERROR(('CALC | Main Engine'!P368+'CALC | Booster'!P368)*INDEX(MassUnitsTable[],MATCH($R$3,MassUnitsTable[Mass Units],0),2), "")</f>
        <v>0</v>
      </c>
      <c r="O368" s="27">
        <f>IFERROR(('CALC | Main Engine'!Q368+'CALC | Booster'!Q368)*INDEX(MassUnitsTable[],MATCH($R$3,MassUnitsTable[Mass Units],0),2), "")</f>
        <v>0</v>
      </c>
      <c r="P368" s="27">
        <f>IFERROR(('CALC | Main Engine'!R368+'CALC | Booster'!R368)*INDEX(MassUnitsTable[],MATCH($R$3,MassUnitsTable[Mass Units],0),2), "")</f>
        <v>0</v>
      </c>
      <c r="Q368" s="27">
        <f>IFERROR(('CALC | Main Engine'!S368+'CALC | Booster'!S368)*INDEX(MassUnitsTable[],MATCH($R$3,MassUnitsTable[Mass Units],0),2), "")</f>
        <v>2.7319103312994382E-11</v>
      </c>
      <c r="R368" s="32">
        <f>IFERROR(('CALC | Main Engine'!T368+'CALC | Booster'!T368)*INDEX(MassUnitsTable[],MATCH($R$3,MassUnitsTable[Mass Units],0),2), "")</f>
        <v>0</v>
      </c>
      <c r="S368" s="10"/>
    </row>
    <row r="369" spans="1:19" x14ac:dyDescent="0.25">
      <c r="A369" s="10"/>
      <c r="B369" s="4" t="str">
        <f t="shared" si="30"/>
        <v>STS-124</v>
      </c>
      <c r="C369" s="5" t="str">
        <f t="shared" si="31"/>
        <v>Space Shuttle</v>
      </c>
      <c r="D369" s="5" t="str">
        <f t="shared" si="32"/>
        <v>Launch</v>
      </c>
      <c r="E369" s="5">
        <f t="shared" si="33"/>
        <v>1</v>
      </c>
      <c r="F369" s="5">
        <f>'CALC | Main Engine'!$B369</f>
        <v>362</v>
      </c>
      <c r="G369" s="27">
        <f>'CALC | Main Engine'!$C369</f>
        <v>355116.75</v>
      </c>
      <c r="H369" s="6">
        <f>'CALC | Main Engine'!$E369</f>
        <v>1</v>
      </c>
      <c r="I369" s="34">
        <f>IFERROR('CALC | Main Engine'!$F369*INDEX(MassUnitsTable[],MATCH($R$3,MassUnitsTable[Mass Units],0),2), "")</f>
        <v>1397.4</v>
      </c>
      <c r="J369" s="27">
        <f>IFERROR('CALC | Booster'!$F369*INDEX(MassUnitsTable[],MATCH($R$3,MassUnitsTable[Mass Units],0),2), "")</f>
        <v>0</v>
      </c>
      <c r="K369" s="32">
        <f t="shared" si="34"/>
        <v>1397.4</v>
      </c>
      <c r="L369" s="34">
        <f>IFERROR(('CALC | Main Engine'!N369+'CALC | Booster'!N369)*INDEX(MassUnitsTable[],MATCH($R$3,MassUnitsTable[Mass Units],0),2), "")</f>
        <v>1777.1580062500004</v>
      </c>
      <c r="M369" s="27">
        <f>IFERROR(('CALC | Main Engine'!O369+'CALC | Booster'!O369)*INDEX(MassUnitsTable[],MATCH($R$3,MassUnitsTable[Mass Units],0),2), "")</f>
        <v>0</v>
      </c>
      <c r="N369" s="27">
        <f>IFERROR(('CALC | Main Engine'!P369+'CALC | Booster'!P369)*INDEX(MassUnitsTable[],MATCH($R$3,MassUnitsTable[Mass Units],0),2), "")</f>
        <v>0</v>
      </c>
      <c r="O369" s="27">
        <f>IFERROR(('CALC | Main Engine'!Q369+'CALC | Booster'!Q369)*INDEX(MassUnitsTable[],MATCH($R$3,MassUnitsTable[Mass Units],0),2), "")</f>
        <v>0</v>
      </c>
      <c r="P369" s="27">
        <f>IFERROR(('CALC | Main Engine'!R369+'CALC | Booster'!R369)*INDEX(MassUnitsTable[],MATCH($R$3,MassUnitsTable[Mass Units],0),2), "")</f>
        <v>0</v>
      </c>
      <c r="Q369" s="27">
        <f>IFERROR(('CALC | Main Engine'!S369+'CALC | Booster'!S369)*INDEX(MassUnitsTable[],MATCH($R$3,MassUnitsTable[Mass Units],0),2), "")</f>
        <v>2.7656197406796442E-11</v>
      </c>
      <c r="R369" s="32">
        <f>IFERROR(('CALC | Main Engine'!T369+'CALC | Booster'!T369)*INDEX(MassUnitsTable[],MATCH($R$3,MassUnitsTable[Mass Units],0),2), "")</f>
        <v>0</v>
      </c>
      <c r="S369" s="10"/>
    </row>
    <row r="370" spans="1:19" x14ac:dyDescent="0.25">
      <c r="A370" s="10"/>
      <c r="B370" s="4" t="str">
        <f t="shared" si="30"/>
        <v>STS-124</v>
      </c>
      <c r="C370" s="5" t="str">
        <f t="shared" si="31"/>
        <v>Space Shuttle</v>
      </c>
      <c r="D370" s="5" t="str">
        <f t="shared" si="32"/>
        <v>Launch</v>
      </c>
      <c r="E370" s="5">
        <f t="shared" si="33"/>
        <v>1</v>
      </c>
      <c r="F370" s="5">
        <f>'CALC | Main Engine'!$B370</f>
        <v>363</v>
      </c>
      <c r="G370" s="27">
        <f>'CALC | Main Engine'!$C370</f>
        <v>354925.75</v>
      </c>
      <c r="H370" s="6">
        <f>'CALC | Main Engine'!$E370</f>
        <v>1</v>
      </c>
      <c r="I370" s="34">
        <f>IFERROR('CALC | Main Engine'!$F370*INDEX(MassUnitsTable[],MATCH($R$3,MassUnitsTable[Mass Units],0),2), "")</f>
        <v>1397.4</v>
      </c>
      <c r="J370" s="27">
        <f>IFERROR('CALC | Booster'!$F370*INDEX(MassUnitsTable[],MATCH($R$3,MassUnitsTable[Mass Units],0),2), "")</f>
        <v>0</v>
      </c>
      <c r="K370" s="32">
        <f t="shared" si="34"/>
        <v>1397.4</v>
      </c>
      <c r="L370" s="34">
        <f>IFERROR(('CALC | Main Engine'!N370+'CALC | Booster'!N370)*INDEX(MassUnitsTable[],MATCH($R$3,MassUnitsTable[Mass Units],0),2), "")</f>
        <v>1777.1580062500004</v>
      </c>
      <c r="M370" s="27">
        <f>IFERROR(('CALC | Main Engine'!O370+'CALC | Booster'!O370)*INDEX(MassUnitsTable[],MATCH($R$3,MassUnitsTable[Mass Units],0),2), "")</f>
        <v>0</v>
      </c>
      <c r="N370" s="27">
        <f>IFERROR(('CALC | Main Engine'!P370+'CALC | Booster'!P370)*INDEX(MassUnitsTable[],MATCH($R$3,MassUnitsTable[Mass Units],0),2), "")</f>
        <v>0</v>
      </c>
      <c r="O370" s="27">
        <f>IFERROR(('CALC | Main Engine'!Q370+'CALC | Booster'!Q370)*INDEX(MassUnitsTable[],MATCH($R$3,MassUnitsTable[Mass Units],0),2), "")</f>
        <v>0</v>
      </c>
      <c r="P370" s="27">
        <f>IFERROR(('CALC | Main Engine'!R370+'CALC | Booster'!R370)*INDEX(MassUnitsTable[],MATCH($R$3,MassUnitsTable[Mass Units],0),2), "")</f>
        <v>0</v>
      </c>
      <c r="Q370" s="27">
        <f>IFERROR(('CALC | Main Engine'!S370+'CALC | Booster'!S370)*INDEX(MassUnitsTable[],MATCH($R$3,MassUnitsTable[Mass Units],0),2), "")</f>
        <v>2.8077995984326347E-11</v>
      </c>
      <c r="R370" s="32">
        <f>IFERROR(('CALC | Main Engine'!T370+'CALC | Booster'!T370)*INDEX(MassUnitsTable[],MATCH($R$3,MassUnitsTable[Mass Units],0),2), "")</f>
        <v>0</v>
      </c>
      <c r="S370" s="10"/>
    </row>
    <row r="371" spans="1:19" x14ac:dyDescent="0.25">
      <c r="A371" s="10"/>
      <c r="B371" s="4" t="str">
        <f t="shared" si="30"/>
        <v>STS-124</v>
      </c>
      <c r="C371" s="5" t="str">
        <f t="shared" si="31"/>
        <v>Space Shuttle</v>
      </c>
      <c r="D371" s="5" t="str">
        <f t="shared" si="32"/>
        <v>Launch</v>
      </c>
      <c r="E371" s="5">
        <f t="shared" si="33"/>
        <v>1</v>
      </c>
      <c r="F371" s="5">
        <f>'CALC | Main Engine'!$B371</f>
        <v>364</v>
      </c>
      <c r="G371" s="27">
        <f>'CALC | Main Engine'!$C371</f>
        <v>354763</v>
      </c>
      <c r="H371" s="6">
        <f>'CALC | Main Engine'!$E371</f>
        <v>1</v>
      </c>
      <c r="I371" s="34">
        <f>IFERROR('CALC | Main Engine'!$F371*INDEX(MassUnitsTable[],MATCH($R$3,MassUnitsTable[Mass Units],0),2), "")</f>
        <v>1397.4</v>
      </c>
      <c r="J371" s="27">
        <f>IFERROR('CALC | Booster'!$F371*INDEX(MassUnitsTable[],MATCH($R$3,MassUnitsTable[Mass Units],0),2), "")</f>
        <v>0</v>
      </c>
      <c r="K371" s="32">
        <f t="shared" si="34"/>
        <v>1397.4</v>
      </c>
      <c r="L371" s="34">
        <f>IFERROR(('CALC | Main Engine'!N371+'CALC | Booster'!N371)*INDEX(MassUnitsTable[],MATCH($R$3,MassUnitsTable[Mass Units],0),2), "")</f>
        <v>1777.1580062500004</v>
      </c>
      <c r="M371" s="27">
        <f>IFERROR(('CALC | Main Engine'!O371+'CALC | Booster'!O371)*INDEX(MassUnitsTable[],MATCH($R$3,MassUnitsTable[Mass Units],0),2), "")</f>
        <v>0</v>
      </c>
      <c r="N371" s="27">
        <f>IFERROR(('CALC | Main Engine'!P371+'CALC | Booster'!P371)*INDEX(MassUnitsTable[],MATCH($R$3,MassUnitsTable[Mass Units],0),2), "")</f>
        <v>0</v>
      </c>
      <c r="O371" s="27">
        <f>IFERROR(('CALC | Main Engine'!Q371+'CALC | Booster'!Q371)*INDEX(MassUnitsTable[],MATCH($R$3,MassUnitsTable[Mass Units],0),2), "")</f>
        <v>0</v>
      </c>
      <c r="P371" s="27">
        <f>IFERROR(('CALC | Main Engine'!R371+'CALC | Booster'!R371)*INDEX(MassUnitsTable[],MATCH($R$3,MassUnitsTable[Mass Units],0),2), "")</f>
        <v>0</v>
      </c>
      <c r="Q371" s="27">
        <f>IFERROR(('CALC | Main Engine'!S371+'CALC | Booster'!S371)*INDEX(MassUnitsTable[],MATCH($R$3,MassUnitsTable[Mass Units],0),2), "")</f>
        <v>2.8442480519724301E-11</v>
      </c>
      <c r="R371" s="32">
        <f>IFERROR(('CALC | Main Engine'!T371+'CALC | Booster'!T371)*INDEX(MassUnitsTable[],MATCH($R$3,MassUnitsTable[Mass Units],0),2), "")</f>
        <v>0</v>
      </c>
      <c r="S371" s="10"/>
    </row>
    <row r="372" spans="1:19" x14ac:dyDescent="0.25">
      <c r="A372" s="10"/>
      <c r="B372" s="4" t="str">
        <f t="shared" si="30"/>
        <v>STS-124</v>
      </c>
      <c r="C372" s="5" t="str">
        <f t="shared" si="31"/>
        <v>Space Shuttle</v>
      </c>
      <c r="D372" s="5" t="str">
        <f t="shared" si="32"/>
        <v>Launch</v>
      </c>
      <c r="E372" s="5">
        <f t="shared" si="33"/>
        <v>1</v>
      </c>
      <c r="F372" s="5">
        <f>'CALC | Main Engine'!$B372</f>
        <v>365</v>
      </c>
      <c r="G372" s="27">
        <f>'CALC | Main Engine'!$C372</f>
        <v>354629.5</v>
      </c>
      <c r="H372" s="6">
        <f>'CALC | Main Engine'!$E372</f>
        <v>1</v>
      </c>
      <c r="I372" s="34">
        <f>IFERROR('CALC | Main Engine'!$F372*INDEX(MassUnitsTable[],MATCH($R$3,MassUnitsTable[Mass Units],0),2), "")</f>
        <v>1397.4</v>
      </c>
      <c r="J372" s="27">
        <f>IFERROR('CALC | Booster'!$F372*INDEX(MassUnitsTable[],MATCH($R$3,MassUnitsTable[Mass Units],0),2), "")</f>
        <v>0</v>
      </c>
      <c r="K372" s="32">
        <f t="shared" si="34"/>
        <v>1397.4</v>
      </c>
      <c r="L372" s="34">
        <f>IFERROR(('CALC | Main Engine'!N372+'CALC | Booster'!N372)*INDEX(MassUnitsTable[],MATCH($R$3,MassUnitsTable[Mass Units],0),2), "")</f>
        <v>1777.1580062500004</v>
      </c>
      <c r="M372" s="27">
        <f>IFERROR(('CALC | Main Engine'!O372+'CALC | Booster'!O372)*INDEX(MassUnitsTable[],MATCH($R$3,MassUnitsTable[Mass Units],0),2), "")</f>
        <v>0</v>
      </c>
      <c r="N372" s="27">
        <f>IFERROR(('CALC | Main Engine'!P372+'CALC | Booster'!P372)*INDEX(MassUnitsTable[],MATCH($R$3,MassUnitsTable[Mass Units],0),2), "")</f>
        <v>0</v>
      </c>
      <c r="O372" s="27">
        <f>IFERROR(('CALC | Main Engine'!Q372+'CALC | Booster'!Q372)*INDEX(MassUnitsTable[],MATCH($R$3,MassUnitsTable[Mass Units],0),2), "")</f>
        <v>0</v>
      </c>
      <c r="P372" s="27">
        <f>IFERROR(('CALC | Main Engine'!R372+'CALC | Booster'!R372)*INDEX(MassUnitsTable[],MATCH($R$3,MassUnitsTable[Mass Units],0),2), "")</f>
        <v>0</v>
      </c>
      <c r="Q372" s="27">
        <f>IFERROR(('CALC | Main Engine'!S372+'CALC | Booster'!S372)*INDEX(MassUnitsTable[],MATCH($R$3,MassUnitsTable[Mass Units],0),2), "")</f>
        <v>2.8744988198914687E-11</v>
      </c>
      <c r="R372" s="32">
        <f>IFERROR(('CALC | Main Engine'!T372+'CALC | Booster'!T372)*INDEX(MassUnitsTable[],MATCH($R$3,MassUnitsTable[Mass Units],0),2), "")</f>
        <v>0</v>
      </c>
      <c r="S372" s="10"/>
    </row>
    <row r="373" spans="1:19" x14ac:dyDescent="0.25">
      <c r="A373" s="10"/>
      <c r="B373" s="4" t="str">
        <f t="shared" si="30"/>
        <v>STS-124</v>
      </c>
      <c r="C373" s="5" t="str">
        <f t="shared" si="31"/>
        <v>Space Shuttle</v>
      </c>
      <c r="D373" s="5" t="str">
        <f t="shared" si="32"/>
        <v>Launch</v>
      </c>
      <c r="E373" s="5">
        <f t="shared" si="33"/>
        <v>1</v>
      </c>
      <c r="F373" s="5">
        <f>'CALC | Main Engine'!$B373</f>
        <v>366</v>
      </c>
      <c r="G373" s="27">
        <f>'CALC | Main Engine'!$C373</f>
        <v>354493.5</v>
      </c>
      <c r="H373" s="6">
        <f>'CALC | Main Engine'!$E373</f>
        <v>1</v>
      </c>
      <c r="I373" s="34">
        <f>IFERROR('CALC | Main Engine'!$F373*INDEX(MassUnitsTable[],MATCH($R$3,MassUnitsTable[Mass Units],0),2), "")</f>
        <v>1397.4</v>
      </c>
      <c r="J373" s="27">
        <f>IFERROR('CALC | Booster'!$F373*INDEX(MassUnitsTable[],MATCH($R$3,MassUnitsTable[Mass Units],0),2), "")</f>
        <v>0</v>
      </c>
      <c r="K373" s="32">
        <f t="shared" si="34"/>
        <v>1397.4</v>
      </c>
      <c r="L373" s="34">
        <f>IFERROR(('CALC | Main Engine'!N373+'CALC | Booster'!N373)*INDEX(MassUnitsTable[],MATCH($R$3,MassUnitsTable[Mass Units],0),2), "")</f>
        <v>1777.1580062500004</v>
      </c>
      <c r="M373" s="27">
        <f>IFERROR(('CALC | Main Engine'!O373+'CALC | Booster'!O373)*INDEX(MassUnitsTable[],MATCH($R$3,MassUnitsTable[Mass Units],0),2), "")</f>
        <v>0</v>
      </c>
      <c r="N373" s="27">
        <f>IFERROR(('CALC | Main Engine'!P373+'CALC | Booster'!P373)*INDEX(MassUnitsTable[],MATCH($R$3,MassUnitsTable[Mass Units],0),2), "")</f>
        <v>0</v>
      </c>
      <c r="O373" s="27">
        <f>IFERROR(('CALC | Main Engine'!Q373+'CALC | Booster'!Q373)*INDEX(MassUnitsTable[],MATCH($R$3,MassUnitsTable[Mass Units],0),2), "")</f>
        <v>0</v>
      </c>
      <c r="P373" s="27">
        <f>IFERROR(('CALC | Main Engine'!R373+'CALC | Booster'!R373)*INDEX(MassUnitsTable[],MATCH($R$3,MassUnitsTable[Mass Units],0),2), "")</f>
        <v>0</v>
      </c>
      <c r="Q373" s="27">
        <f>IFERROR(('CALC | Main Engine'!S373+'CALC | Booster'!S373)*INDEX(MassUnitsTable[],MATCH($R$3,MassUnitsTable[Mass Units],0),2), "")</f>
        <v>2.9056469377679806E-11</v>
      </c>
      <c r="R373" s="32">
        <f>IFERROR(('CALC | Main Engine'!T373+'CALC | Booster'!T373)*INDEX(MassUnitsTable[],MATCH($R$3,MassUnitsTable[Mass Units],0),2), "")</f>
        <v>0</v>
      </c>
      <c r="S373" s="10"/>
    </row>
    <row r="374" spans="1:19" x14ac:dyDescent="0.25">
      <c r="A374" s="10"/>
      <c r="B374" s="4" t="str">
        <f t="shared" si="30"/>
        <v>STS-124</v>
      </c>
      <c r="C374" s="5" t="str">
        <f t="shared" si="31"/>
        <v>Space Shuttle</v>
      </c>
      <c r="D374" s="5" t="str">
        <f t="shared" si="32"/>
        <v>Launch</v>
      </c>
      <c r="E374" s="5">
        <f t="shared" si="33"/>
        <v>1</v>
      </c>
      <c r="F374" s="5">
        <f>'CALC | Main Engine'!$B374</f>
        <v>367</v>
      </c>
      <c r="G374" s="27">
        <f>'CALC | Main Engine'!$C374</f>
        <v>354355</v>
      </c>
      <c r="H374" s="6">
        <f>'CALC | Main Engine'!$E374</f>
        <v>1</v>
      </c>
      <c r="I374" s="34">
        <f>IFERROR('CALC | Main Engine'!$F374*INDEX(MassUnitsTable[],MATCH($R$3,MassUnitsTable[Mass Units],0),2), "")</f>
        <v>1397.4</v>
      </c>
      <c r="J374" s="27">
        <f>IFERROR('CALC | Booster'!$F374*INDEX(MassUnitsTable[],MATCH($R$3,MassUnitsTable[Mass Units],0),2), "")</f>
        <v>0</v>
      </c>
      <c r="K374" s="32">
        <f t="shared" si="34"/>
        <v>1397.4</v>
      </c>
      <c r="L374" s="34">
        <f>IFERROR(('CALC | Main Engine'!N374+'CALC | Booster'!N374)*INDEX(MassUnitsTable[],MATCH($R$3,MassUnitsTable[Mass Units],0),2), "")</f>
        <v>1777.1580062500004</v>
      </c>
      <c r="M374" s="27">
        <f>IFERROR(('CALC | Main Engine'!O374+'CALC | Booster'!O374)*INDEX(MassUnitsTable[],MATCH($R$3,MassUnitsTable[Mass Units],0),2), "")</f>
        <v>0</v>
      </c>
      <c r="N374" s="27">
        <f>IFERROR(('CALC | Main Engine'!P374+'CALC | Booster'!P374)*INDEX(MassUnitsTable[],MATCH($R$3,MassUnitsTable[Mass Units],0),2), "")</f>
        <v>0</v>
      </c>
      <c r="O374" s="27">
        <f>IFERROR(('CALC | Main Engine'!Q374+'CALC | Booster'!Q374)*INDEX(MassUnitsTable[],MATCH($R$3,MassUnitsTable[Mass Units],0),2), "")</f>
        <v>0</v>
      </c>
      <c r="P374" s="27">
        <f>IFERROR(('CALC | Main Engine'!R374+'CALC | Booster'!R374)*INDEX(MassUnitsTable[],MATCH($R$3,MassUnitsTable[Mass Units],0),2), "")</f>
        <v>0</v>
      </c>
      <c r="Q374" s="27">
        <f>IFERROR(('CALC | Main Engine'!S374+'CALC | Booster'!S374)*INDEX(MassUnitsTable[],MATCH($R$3,MassUnitsTable[Mass Units],0),2), "")</f>
        <v>2.9377145395306073E-11</v>
      </c>
      <c r="R374" s="32">
        <f>IFERROR(('CALC | Main Engine'!T374+'CALC | Booster'!T374)*INDEX(MassUnitsTable[],MATCH($R$3,MassUnitsTable[Mass Units],0),2), "")</f>
        <v>0</v>
      </c>
      <c r="S374" s="10"/>
    </row>
    <row r="375" spans="1:19" x14ac:dyDescent="0.25">
      <c r="A375" s="10"/>
      <c r="B375" s="4" t="str">
        <f t="shared" si="30"/>
        <v>STS-124</v>
      </c>
      <c r="C375" s="5" t="str">
        <f t="shared" si="31"/>
        <v>Space Shuttle</v>
      </c>
      <c r="D375" s="5" t="str">
        <f t="shared" si="32"/>
        <v>Launch</v>
      </c>
      <c r="E375" s="5">
        <f t="shared" si="33"/>
        <v>1</v>
      </c>
      <c r="F375" s="5">
        <f>'CALC | Main Engine'!$B375</f>
        <v>368</v>
      </c>
      <c r="G375" s="27">
        <f>'CALC | Main Engine'!$C375</f>
        <v>354214</v>
      </c>
      <c r="H375" s="6">
        <f>'CALC | Main Engine'!$E375</f>
        <v>1</v>
      </c>
      <c r="I375" s="34">
        <f>IFERROR('CALC | Main Engine'!$F375*INDEX(MassUnitsTable[],MATCH($R$3,MassUnitsTable[Mass Units],0),2), "")</f>
        <v>1397.4</v>
      </c>
      <c r="J375" s="27">
        <f>IFERROR('CALC | Booster'!$F375*INDEX(MassUnitsTable[],MATCH($R$3,MassUnitsTable[Mass Units],0),2), "")</f>
        <v>0</v>
      </c>
      <c r="K375" s="32">
        <f t="shared" si="34"/>
        <v>1397.4</v>
      </c>
      <c r="L375" s="34">
        <f>IFERROR(('CALC | Main Engine'!N375+'CALC | Booster'!N375)*INDEX(MassUnitsTable[],MATCH($R$3,MassUnitsTable[Mass Units],0),2), "")</f>
        <v>1777.1580062500004</v>
      </c>
      <c r="M375" s="27">
        <f>IFERROR(('CALC | Main Engine'!O375+'CALC | Booster'!O375)*INDEX(MassUnitsTable[],MATCH($R$3,MassUnitsTable[Mass Units],0),2), "")</f>
        <v>0</v>
      </c>
      <c r="N375" s="27">
        <f>IFERROR(('CALC | Main Engine'!P375+'CALC | Booster'!P375)*INDEX(MassUnitsTable[],MATCH($R$3,MassUnitsTable[Mass Units],0),2), "")</f>
        <v>0</v>
      </c>
      <c r="O375" s="27">
        <f>IFERROR(('CALC | Main Engine'!Q375+'CALC | Booster'!Q375)*INDEX(MassUnitsTable[],MATCH($R$3,MassUnitsTable[Mass Units],0),2), "")</f>
        <v>0</v>
      </c>
      <c r="P375" s="27">
        <f>IFERROR(('CALC | Main Engine'!R375+'CALC | Booster'!R375)*INDEX(MassUnitsTable[],MATCH($R$3,MassUnitsTable[Mass Units],0),2), "")</f>
        <v>0</v>
      </c>
      <c r="Q375" s="27">
        <f>IFERROR(('CALC | Main Engine'!S375+'CALC | Booster'!S375)*INDEX(MassUnitsTable[],MATCH($R$3,MassUnitsTable[Mass Units],0),2), "")</f>
        <v>2.9707245507311355E-11</v>
      </c>
      <c r="R375" s="32">
        <f>IFERROR(('CALC | Main Engine'!T375+'CALC | Booster'!T375)*INDEX(MassUnitsTable[],MATCH($R$3,MassUnitsTable[Mass Units],0),2), "")</f>
        <v>0</v>
      </c>
      <c r="S375" s="10"/>
    </row>
    <row r="376" spans="1:19" x14ac:dyDescent="0.25">
      <c r="A376" s="10"/>
      <c r="B376" s="4" t="str">
        <f t="shared" si="30"/>
        <v>STS-124</v>
      </c>
      <c r="C376" s="5" t="str">
        <f t="shared" si="31"/>
        <v>Space Shuttle</v>
      </c>
      <c r="D376" s="5" t="str">
        <f t="shared" si="32"/>
        <v>Launch</v>
      </c>
      <c r="E376" s="5">
        <f t="shared" si="33"/>
        <v>1</v>
      </c>
      <c r="F376" s="5">
        <f>'CALC | Main Engine'!$B376</f>
        <v>369</v>
      </c>
      <c r="G376" s="27">
        <f>'CALC | Main Engine'!$C376</f>
        <v>354071.5</v>
      </c>
      <c r="H376" s="6">
        <f>'CALC | Main Engine'!$E376</f>
        <v>1</v>
      </c>
      <c r="I376" s="34">
        <f>IFERROR('CALC | Main Engine'!$F376*INDEX(MassUnitsTable[],MATCH($R$3,MassUnitsTable[Mass Units],0),2), "")</f>
        <v>1397.4</v>
      </c>
      <c r="J376" s="27">
        <f>IFERROR('CALC | Booster'!$F376*INDEX(MassUnitsTable[],MATCH($R$3,MassUnitsTable[Mass Units],0),2), "")</f>
        <v>0</v>
      </c>
      <c r="K376" s="32">
        <f t="shared" si="34"/>
        <v>1397.4</v>
      </c>
      <c r="L376" s="34">
        <f>IFERROR(('CALC | Main Engine'!N376+'CALC | Booster'!N376)*INDEX(MassUnitsTable[],MATCH($R$3,MassUnitsTable[Mass Units],0),2), "")</f>
        <v>1777.1580062500004</v>
      </c>
      <c r="M376" s="27">
        <f>IFERROR(('CALC | Main Engine'!O376+'CALC | Booster'!O376)*INDEX(MassUnitsTable[],MATCH($R$3,MassUnitsTable[Mass Units],0),2), "")</f>
        <v>0</v>
      </c>
      <c r="N376" s="27">
        <f>IFERROR(('CALC | Main Engine'!P376+'CALC | Booster'!P376)*INDEX(MassUnitsTable[],MATCH($R$3,MassUnitsTable[Mass Units],0),2), "")</f>
        <v>0</v>
      </c>
      <c r="O376" s="27">
        <f>IFERROR(('CALC | Main Engine'!Q376+'CALC | Booster'!Q376)*INDEX(MassUnitsTable[],MATCH($R$3,MassUnitsTable[Mass Units],0),2), "")</f>
        <v>0</v>
      </c>
      <c r="P376" s="27">
        <f>IFERROR(('CALC | Main Engine'!R376+'CALC | Booster'!R376)*INDEX(MassUnitsTable[],MATCH($R$3,MassUnitsTable[Mass Units],0),2), "")</f>
        <v>0</v>
      </c>
      <c r="Q376" s="27">
        <f>IFERROR(('CALC | Main Engine'!S376+'CALC | Booster'!S376)*INDEX(MassUnitsTable[],MATCH($R$3,MassUnitsTable[Mass Units],0),2), "")</f>
        <v>3.0044626084650661E-11</v>
      </c>
      <c r="R376" s="32">
        <f>IFERROR(('CALC | Main Engine'!T376+'CALC | Booster'!T376)*INDEX(MassUnitsTable[],MATCH($R$3,MassUnitsTable[Mass Units],0),2), "")</f>
        <v>0</v>
      </c>
      <c r="S376" s="10"/>
    </row>
    <row r="377" spans="1:19" x14ac:dyDescent="0.25">
      <c r="A377" s="10"/>
      <c r="B377" s="4" t="str">
        <f t="shared" si="30"/>
        <v>STS-124</v>
      </c>
      <c r="C377" s="5" t="str">
        <f t="shared" si="31"/>
        <v>Space Shuttle</v>
      </c>
      <c r="D377" s="5" t="str">
        <f t="shared" si="32"/>
        <v>Launch</v>
      </c>
      <c r="E377" s="5">
        <f t="shared" si="33"/>
        <v>1</v>
      </c>
      <c r="F377" s="5">
        <f>'CALC | Main Engine'!$B377</f>
        <v>370</v>
      </c>
      <c r="G377" s="27">
        <f>'CALC | Main Engine'!$C377</f>
        <v>353927</v>
      </c>
      <c r="H377" s="6">
        <f>'CALC | Main Engine'!$E377</f>
        <v>1</v>
      </c>
      <c r="I377" s="34">
        <f>IFERROR('CALC | Main Engine'!$F377*INDEX(MassUnitsTable[],MATCH($R$3,MassUnitsTable[Mass Units],0),2), "")</f>
        <v>1397.4</v>
      </c>
      <c r="J377" s="27">
        <f>IFERROR('CALC | Booster'!$F377*INDEX(MassUnitsTable[],MATCH($R$3,MassUnitsTable[Mass Units],0),2), "")</f>
        <v>0</v>
      </c>
      <c r="K377" s="32">
        <f t="shared" si="34"/>
        <v>1397.4</v>
      </c>
      <c r="L377" s="34">
        <f>IFERROR(('CALC | Main Engine'!N377+'CALC | Booster'!N377)*INDEX(MassUnitsTable[],MATCH($R$3,MassUnitsTable[Mass Units],0),2), "")</f>
        <v>1777.1580062500004</v>
      </c>
      <c r="M377" s="27">
        <f>IFERROR(('CALC | Main Engine'!O377+'CALC | Booster'!O377)*INDEX(MassUnitsTable[],MATCH($R$3,MassUnitsTable[Mass Units],0),2), "")</f>
        <v>0</v>
      </c>
      <c r="N377" s="27">
        <f>IFERROR(('CALC | Main Engine'!P377+'CALC | Booster'!P377)*INDEX(MassUnitsTable[],MATCH($R$3,MassUnitsTable[Mass Units],0),2), "")</f>
        <v>0</v>
      </c>
      <c r="O377" s="27">
        <f>IFERROR(('CALC | Main Engine'!Q377+'CALC | Booster'!Q377)*INDEX(MassUnitsTable[],MATCH($R$3,MassUnitsTable[Mass Units],0),2), "")</f>
        <v>0</v>
      </c>
      <c r="P377" s="27">
        <f>IFERROR(('CALC | Main Engine'!R377+'CALC | Booster'!R377)*INDEX(MassUnitsTable[],MATCH($R$3,MassUnitsTable[Mass Units],0),2), "")</f>
        <v>0</v>
      </c>
      <c r="Q377" s="27">
        <f>IFERROR(('CALC | Main Engine'!S377+'CALC | Booster'!S377)*INDEX(MassUnitsTable[],MATCH($R$3,MassUnitsTable[Mass Units],0),2), "")</f>
        <v>3.0390654656352326E-11</v>
      </c>
      <c r="R377" s="32">
        <f>IFERROR(('CALC | Main Engine'!T377+'CALC | Booster'!T377)*INDEX(MassUnitsTable[],MATCH($R$3,MassUnitsTable[Mass Units],0),2), "")</f>
        <v>0</v>
      </c>
      <c r="S377" s="10"/>
    </row>
    <row r="378" spans="1:19" x14ac:dyDescent="0.25">
      <c r="A378" s="10"/>
      <c r="B378" s="4" t="str">
        <f t="shared" si="30"/>
        <v>STS-124</v>
      </c>
      <c r="C378" s="5" t="str">
        <f t="shared" si="31"/>
        <v>Space Shuttle</v>
      </c>
      <c r="D378" s="5" t="str">
        <f t="shared" si="32"/>
        <v>Launch</v>
      </c>
      <c r="E378" s="5">
        <f t="shared" si="33"/>
        <v>1</v>
      </c>
      <c r="F378" s="5">
        <f>'CALC | Main Engine'!$B378</f>
        <v>371</v>
      </c>
      <c r="G378" s="27">
        <f>'CALC | Main Engine'!$C378</f>
        <v>353780</v>
      </c>
      <c r="H378" s="6">
        <f>'CALC | Main Engine'!$E378</f>
        <v>1</v>
      </c>
      <c r="I378" s="34">
        <f>IFERROR('CALC | Main Engine'!$F378*INDEX(MassUnitsTable[],MATCH($R$3,MassUnitsTable[Mass Units],0),2), "")</f>
        <v>1397.4</v>
      </c>
      <c r="J378" s="27">
        <f>IFERROR('CALC | Booster'!$F378*INDEX(MassUnitsTable[],MATCH($R$3,MassUnitsTable[Mass Units],0),2), "")</f>
        <v>0</v>
      </c>
      <c r="K378" s="32">
        <f t="shared" si="34"/>
        <v>1397.4</v>
      </c>
      <c r="L378" s="34">
        <f>IFERROR(('CALC | Main Engine'!N378+'CALC | Booster'!N378)*INDEX(MassUnitsTable[],MATCH($R$3,MassUnitsTable[Mass Units],0),2), "")</f>
        <v>1777.1580062500004</v>
      </c>
      <c r="M378" s="27">
        <f>IFERROR(('CALC | Main Engine'!O378+'CALC | Booster'!O378)*INDEX(MassUnitsTable[],MATCH($R$3,MassUnitsTable[Mass Units],0),2), "")</f>
        <v>0</v>
      </c>
      <c r="N378" s="27">
        <f>IFERROR(('CALC | Main Engine'!P378+'CALC | Booster'!P378)*INDEX(MassUnitsTable[],MATCH($R$3,MassUnitsTable[Mass Units],0),2), "")</f>
        <v>0</v>
      </c>
      <c r="O378" s="27">
        <f>IFERROR(('CALC | Main Engine'!Q378+'CALC | Booster'!Q378)*INDEX(MassUnitsTable[],MATCH($R$3,MassUnitsTable[Mass Units],0),2), "")</f>
        <v>0</v>
      </c>
      <c r="P378" s="27">
        <f>IFERROR(('CALC | Main Engine'!R378+'CALC | Booster'!R378)*INDEX(MassUnitsTable[],MATCH($R$3,MassUnitsTable[Mass Units],0),2), "")</f>
        <v>0</v>
      </c>
      <c r="Q378" s="27">
        <f>IFERROR(('CALC | Main Engine'!S378+'CALC | Booster'!S378)*INDEX(MassUnitsTable[],MATCH($R$3,MassUnitsTable[Mass Units],0),2), "")</f>
        <v>3.0746759436834515E-11</v>
      </c>
      <c r="R378" s="32">
        <f>IFERROR(('CALC | Main Engine'!T378+'CALC | Booster'!T378)*INDEX(MassUnitsTable[],MATCH($R$3,MassUnitsTable[Mass Units],0),2), "")</f>
        <v>0</v>
      </c>
      <c r="S378" s="10"/>
    </row>
    <row r="379" spans="1:19" x14ac:dyDescent="0.25">
      <c r="A379" s="10"/>
      <c r="B379" s="4" t="str">
        <f t="shared" si="30"/>
        <v>STS-124</v>
      </c>
      <c r="C379" s="5" t="str">
        <f t="shared" si="31"/>
        <v>Space Shuttle</v>
      </c>
      <c r="D379" s="5" t="str">
        <f t="shared" si="32"/>
        <v>Launch</v>
      </c>
      <c r="E379" s="5">
        <f t="shared" si="33"/>
        <v>1</v>
      </c>
      <c r="F379" s="5">
        <f>'CALC | Main Engine'!$B379</f>
        <v>372</v>
      </c>
      <c r="G379" s="27">
        <f>'CALC | Main Engine'!$C379</f>
        <v>353631.5</v>
      </c>
      <c r="H379" s="6">
        <f>'CALC | Main Engine'!$E379</f>
        <v>1</v>
      </c>
      <c r="I379" s="34">
        <f>IFERROR('CALC | Main Engine'!$F379*INDEX(MassUnitsTable[],MATCH($R$3,MassUnitsTable[Mass Units],0),2), "")</f>
        <v>1397.4</v>
      </c>
      <c r="J379" s="27">
        <f>IFERROR('CALC | Booster'!$F379*INDEX(MassUnitsTable[],MATCH($R$3,MassUnitsTable[Mass Units],0),2), "")</f>
        <v>0</v>
      </c>
      <c r="K379" s="32">
        <f t="shared" si="34"/>
        <v>1397.4</v>
      </c>
      <c r="L379" s="34">
        <f>IFERROR(('CALC | Main Engine'!N379+'CALC | Booster'!N379)*INDEX(MassUnitsTable[],MATCH($R$3,MassUnitsTable[Mass Units],0),2), "")</f>
        <v>1777.1580062500004</v>
      </c>
      <c r="M379" s="27">
        <f>IFERROR(('CALC | Main Engine'!O379+'CALC | Booster'!O379)*INDEX(MassUnitsTable[],MATCH($R$3,MassUnitsTable[Mass Units],0),2), "")</f>
        <v>0</v>
      </c>
      <c r="N379" s="27">
        <f>IFERROR(('CALC | Main Engine'!P379+'CALC | Booster'!P379)*INDEX(MassUnitsTable[],MATCH($R$3,MassUnitsTable[Mass Units],0),2), "")</f>
        <v>0</v>
      </c>
      <c r="O379" s="27">
        <f>IFERROR(('CALC | Main Engine'!Q379+'CALC | Booster'!Q379)*INDEX(MassUnitsTable[],MATCH($R$3,MassUnitsTable[Mass Units],0),2), "")</f>
        <v>0</v>
      </c>
      <c r="P379" s="27">
        <f>IFERROR(('CALC | Main Engine'!R379+'CALC | Booster'!R379)*INDEX(MassUnitsTable[],MATCH($R$3,MassUnitsTable[Mass Units],0),2), "")</f>
        <v>0</v>
      </c>
      <c r="Q379" s="27">
        <f>IFERROR(('CALC | Main Engine'!S379+'CALC | Booster'!S379)*INDEX(MassUnitsTable[],MATCH($R$3,MassUnitsTable[Mass Units],0),2), "")</f>
        <v>3.1110734877330286E-11</v>
      </c>
      <c r="R379" s="32">
        <f>IFERROR(('CALC | Main Engine'!T379+'CALC | Booster'!T379)*INDEX(MassUnitsTable[],MATCH($R$3,MassUnitsTable[Mass Units],0),2), "")</f>
        <v>0</v>
      </c>
      <c r="S379" s="10"/>
    </row>
    <row r="380" spans="1:19" x14ac:dyDescent="0.25">
      <c r="A380" s="10"/>
      <c r="B380" s="4" t="str">
        <f t="shared" si="30"/>
        <v>STS-124</v>
      </c>
      <c r="C380" s="5" t="str">
        <f t="shared" si="31"/>
        <v>Space Shuttle</v>
      </c>
      <c r="D380" s="5" t="str">
        <f t="shared" si="32"/>
        <v>Launch</v>
      </c>
      <c r="E380" s="5">
        <f t="shared" si="33"/>
        <v>1</v>
      </c>
      <c r="F380" s="5">
        <f>'CALC | Main Engine'!$B380</f>
        <v>373</v>
      </c>
      <c r="G380" s="27">
        <f>'CALC | Main Engine'!$C380</f>
        <v>353481.5</v>
      </c>
      <c r="H380" s="6">
        <f>'CALC | Main Engine'!$E380</f>
        <v>1</v>
      </c>
      <c r="I380" s="34">
        <f>IFERROR('CALC | Main Engine'!$F380*INDEX(MassUnitsTable[],MATCH($R$3,MassUnitsTable[Mass Units],0),2), "")</f>
        <v>1397.4</v>
      </c>
      <c r="J380" s="27">
        <f>IFERROR('CALC | Booster'!$F380*INDEX(MassUnitsTable[],MATCH($R$3,MassUnitsTable[Mass Units],0),2), "")</f>
        <v>0</v>
      </c>
      <c r="K380" s="32">
        <f t="shared" si="34"/>
        <v>1397.4</v>
      </c>
      <c r="L380" s="34">
        <f>IFERROR(('CALC | Main Engine'!N380+'CALC | Booster'!N380)*INDEX(MassUnitsTable[],MATCH($R$3,MassUnitsTable[Mass Units],0),2), "")</f>
        <v>1777.1580062500004</v>
      </c>
      <c r="M380" s="27">
        <f>IFERROR(('CALC | Main Engine'!O380+'CALC | Booster'!O380)*INDEX(MassUnitsTable[],MATCH($R$3,MassUnitsTable[Mass Units],0),2), "")</f>
        <v>0</v>
      </c>
      <c r="N380" s="27">
        <f>IFERROR(('CALC | Main Engine'!P380+'CALC | Booster'!P380)*INDEX(MassUnitsTable[],MATCH($R$3,MassUnitsTable[Mass Units],0),2), "")</f>
        <v>0</v>
      </c>
      <c r="O380" s="27">
        <f>IFERROR(('CALC | Main Engine'!Q380+'CALC | Booster'!Q380)*INDEX(MassUnitsTable[],MATCH($R$3,MassUnitsTable[Mass Units],0),2), "")</f>
        <v>0</v>
      </c>
      <c r="P380" s="27">
        <f>IFERROR(('CALC | Main Engine'!R380+'CALC | Booster'!R380)*INDEX(MassUnitsTable[],MATCH($R$3,MassUnitsTable[Mass Units],0),2), "")</f>
        <v>0</v>
      </c>
      <c r="Q380" s="27">
        <f>IFERROR(('CALC | Main Engine'!S380+'CALC | Booster'!S380)*INDEX(MassUnitsTable[],MATCH($R$3,MassUnitsTable[Mass Units],0),2), "")</f>
        <v>3.1482761199843703E-11</v>
      </c>
      <c r="R380" s="32">
        <f>IFERROR(('CALC | Main Engine'!T380+'CALC | Booster'!T380)*INDEX(MassUnitsTable[],MATCH($R$3,MassUnitsTable[Mass Units],0),2), "")</f>
        <v>0</v>
      </c>
      <c r="S380" s="10"/>
    </row>
    <row r="381" spans="1:19" x14ac:dyDescent="0.25">
      <c r="A381" s="10"/>
      <c r="B381" s="4" t="str">
        <f t="shared" si="30"/>
        <v>STS-124</v>
      </c>
      <c r="C381" s="5" t="str">
        <f t="shared" si="31"/>
        <v>Space Shuttle</v>
      </c>
      <c r="D381" s="5" t="str">
        <f t="shared" si="32"/>
        <v>Launch</v>
      </c>
      <c r="E381" s="5">
        <f t="shared" si="33"/>
        <v>1</v>
      </c>
      <c r="F381" s="5">
        <f>'CALC | Main Engine'!$B381</f>
        <v>374</v>
      </c>
      <c r="G381" s="27">
        <f>'CALC | Main Engine'!$C381</f>
        <v>353329.5</v>
      </c>
      <c r="H381" s="6">
        <f>'CALC | Main Engine'!$E381</f>
        <v>1</v>
      </c>
      <c r="I381" s="34">
        <f>IFERROR('CALC | Main Engine'!$F381*INDEX(MassUnitsTable[],MATCH($R$3,MassUnitsTable[Mass Units],0),2), "")</f>
        <v>1397.4</v>
      </c>
      <c r="J381" s="27">
        <f>IFERROR('CALC | Booster'!$F381*INDEX(MassUnitsTable[],MATCH($R$3,MassUnitsTable[Mass Units],0),2), "")</f>
        <v>0</v>
      </c>
      <c r="K381" s="32">
        <f t="shared" si="34"/>
        <v>1397.4</v>
      </c>
      <c r="L381" s="34">
        <f>IFERROR(('CALC | Main Engine'!N381+'CALC | Booster'!N381)*INDEX(MassUnitsTable[],MATCH($R$3,MassUnitsTable[Mass Units],0),2), "")</f>
        <v>1777.1580062500004</v>
      </c>
      <c r="M381" s="27">
        <f>IFERROR(('CALC | Main Engine'!O381+'CALC | Booster'!O381)*INDEX(MassUnitsTable[],MATCH($R$3,MassUnitsTable[Mass Units],0),2), "")</f>
        <v>0</v>
      </c>
      <c r="N381" s="27">
        <f>IFERROR(('CALC | Main Engine'!P381+'CALC | Booster'!P381)*INDEX(MassUnitsTable[],MATCH($R$3,MassUnitsTable[Mass Units],0),2), "")</f>
        <v>0</v>
      </c>
      <c r="O381" s="27">
        <f>IFERROR(('CALC | Main Engine'!Q381+'CALC | Booster'!Q381)*INDEX(MassUnitsTable[],MATCH($R$3,MassUnitsTable[Mass Units],0),2), "")</f>
        <v>0</v>
      </c>
      <c r="P381" s="27">
        <f>IFERROR(('CALC | Main Engine'!R381+'CALC | Booster'!R381)*INDEX(MassUnitsTable[],MATCH($R$3,MassUnitsTable[Mass Units],0),2), "")</f>
        <v>0</v>
      </c>
      <c r="Q381" s="27">
        <f>IFERROR(('CALC | Main Engine'!S381+'CALC | Booster'!S381)*INDEX(MassUnitsTable[],MATCH($R$3,MassUnitsTable[Mass Units],0),2), "")</f>
        <v>3.1864286224505645E-11</v>
      </c>
      <c r="R381" s="32">
        <f>IFERROR(('CALC | Main Engine'!T381+'CALC | Booster'!T381)*INDEX(MassUnitsTable[],MATCH($R$3,MassUnitsTable[Mass Units],0),2), "")</f>
        <v>0</v>
      </c>
      <c r="S381" s="10"/>
    </row>
    <row r="382" spans="1:19" x14ac:dyDescent="0.25">
      <c r="A382" s="10"/>
      <c r="B382" s="4" t="str">
        <f t="shared" si="30"/>
        <v>STS-124</v>
      </c>
      <c r="C382" s="5" t="str">
        <f t="shared" si="31"/>
        <v>Space Shuttle</v>
      </c>
      <c r="D382" s="5" t="str">
        <f t="shared" si="32"/>
        <v>Launch</v>
      </c>
      <c r="E382" s="5">
        <f t="shared" si="33"/>
        <v>1</v>
      </c>
      <c r="F382" s="5">
        <f>'CALC | Main Engine'!$B382</f>
        <v>375</v>
      </c>
      <c r="G382" s="27">
        <f>'CALC | Main Engine'!$C382</f>
        <v>353175.5</v>
      </c>
      <c r="H382" s="6">
        <f>'CALC | Main Engine'!$E382</f>
        <v>1</v>
      </c>
      <c r="I382" s="34">
        <f>IFERROR('CALC | Main Engine'!$F382*INDEX(MassUnitsTable[],MATCH($R$3,MassUnitsTable[Mass Units],0),2), "")</f>
        <v>1397.4</v>
      </c>
      <c r="J382" s="27">
        <f>IFERROR('CALC | Booster'!$F382*INDEX(MassUnitsTable[],MATCH($R$3,MassUnitsTable[Mass Units],0),2), "")</f>
        <v>0</v>
      </c>
      <c r="K382" s="32">
        <f t="shared" si="34"/>
        <v>1397.4</v>
      </c>
      <c r="L382" s="34">
        <f>IFERROR(('CALC | Main Engine'!N382+'CALC | Booster'!N382)*INDEX(MassUnitsTable[],MATCH($R$3,MassUnitsTable[Mass Units],0),2), "")</f>
        <v>1777.1580062500004</v>
      </c>
      <c r="M382" s="27">
        <f>IFERROR(('CALC | Main Engine'!O382+'CALC | Booster'!O382)*INDEX(MassUnitsTable[],MATCH($R$3,MassUnitsTable[Mass Units],0),2), "")</f>
        <v>0</v>
      </c>
      <c r="N382" s="27">
        <f>IFERROR(('CALC | Main Engine'!P382+'CALC | Booster'!P382)*INDEX(MassUnitsTable[],MATCH($R$3,MassUnitsTable[Mass Units],0),2), "")</f>
        <v>0</v>
      </c>
      <c r="O382" s="27">
        <f>IFERROR(('CALC | Main Engine'!Q382+'CALC | Booster'!Q382)*INDEX(MassUnitsTable[],MATCH($R$3,MassUnitsTable[Mass Units],0),2), "")</f>
        <v>0</v>
      </c>
      <c r="P382" s="27">
        <f>IFERROR(('CALC | Main Engine'!R382+'CALC | Booster'!R382)*INDEX(MassUnitsTable[],MATCH($R$3,MassUnitsTable[Mass Units],0),2), "")</f>
        <v>0</v>
      </c>
      <c r="Q382" s="27">
        <f>IFERROR(('CALC | Main Engine'!S382+'CALC | Booster'!S382)*INDEX(MassUnitsTable[],MATCH($R$3,MassUnitsTable[Mass Units],0),2), "")</f>
        <v>3.2255546744528333E-11</v>
      </c>
      <c r="R382" s="32">
        <f>IFERROR(('CALC | Main Engine'!T382+'CALC | Booster'!T382)*INDEX(MassUnitsTable[],MATCH($R$3,MassUnitsTable[Mass Units],0),2), "")</f>
        <v>0</v>
      </c>
      <c r="S382" s="10"/>
    </row>
    <row r="383" spans="1:19" x14ac:dyDescent="0.25">
      <c r="A383" s="10"/>
      <c r="B383" s="4" t="str">
        <f t="shared" si="30"/>
        <v>STS-124</v>
      </c>
      <c r="C383" s="5" t="str">
        <f t="shared" si="31"/>
        <v>Space Shuttle</v>
      </c>
      <c r="D383" s="5" t="str">
        <f t="shared" si="32"/>
        <v>Launch</v>
      </c>
      <c r="E383" s="5">
        <f t="shared" si="33"/>
        <v>1</v>
      </c>
      <c r="F383" s="5">
        <f>'CALC | Main Engine'!$B383</f>
        <v>376</v>
      </c>
      <c r="G383" s="27">
        <f>'CALC | Main Engine'!$C383</f>
        <v>353019.5</v>
      </c>
      <c r="H383" s="6">
        <f>'CALC | Main Engine'!$E383</f>
        <v>1</v>
      </c>
      <c r="I383" s="34">
        <f>IFERROR('CALC | Main Engine'!$F383*INDEX(MassUnitsTable[],MATCH($R$3,MassUnitsTable[Mass Units],0),2), "")</f>
        <v>1397.4</v>
      </c>
      <c r="J383" s="27">
        <f>IFERROR('CALC | Booster'!$F383*INDEX(MassUnitsTable[],MATCH($R$3,MassUnitsTable[Mass Units],0),2), "")</f>
        <v>0</v>
      </c>
      <c r="K383" s="32">
        <f t="shared" si="34"/>
        <v>1397.4</v>
      </c>
      <c r="L383" s="34">
        <f>IFERROR(('CALC | Main Engine'!N383+'CALC | Booster'!N383)*INDEX(MassUnitsTable[],MATCH($R$3,MassUnitsTable[Mass Units],0),2), "")</f>
        <v>1777.1580062500004</v>
      </c>
      <c r="M383" s="27">
        <f>IFERROR(('CALC | Main Engine'!O383+'CALC | Booster'!O383)*INDEX(MassUnitsTable[],MATCH($R$3,MassUnitsTable[Mass Units],0),2), "")</f>
        <v>0</v>
      </c>
      <c r="N383" s="27">
        <f>IFERROR(('CALC | Main Engine'!P383+'CALC | Booster'!P383)*INDEX(MassUnitsTable[],MATCH($R$3,MassUnitsTable[Mass Units],0),2), "")</f>
        <v>0</v>
      </c>
      <c r="O383" s="27">
        <f>IFERROR(('CALC | Main Engine'!Q383+'CALC | Booster'!Q383)*INDEX(MassUnitsTable[],MATCH($R$3,MassUnitsTable[Mass Units],0),2), "")</f>
        <v>0</v>
      </c>
      <c r="P383" s="27">
        <f>IFERROR(('CALC | Main Engine'!R383+'CALC | Booster'!R383)*INDEX(MassUnitsTable[],MATCH($R$3,MassUnitsTable[Mass Units],0),2), "")</f>
        <v>0</v>
      </c>
      <c r="Q383" s="27">
        <f>IFERROR(('CALC | Main Engine'!S383+'CALC | Booster'!S383)*INDEX(MassUnitsTable[],MATCH($R$3,MassUnitsTable[Mass Units],0),2), "")</f>
        <v>3.2656787099541758E-11</v>
      </c>
      <c r="R383" s="32">
        <f>IFERROR(('CALC | Main Engine'!T383+'CALC | Booster'!T383)*INDEX(MassUnitsTable[],MATCH($R$3,MassUnitsTable[Mass Units],0),2), "")</f>
        <v>0</v>
      </c>
      <c r="S383" s="10"/>
    </row>
    <row r="384" spans="1:19" x14ac:dyDescent="0.25">
      <c r="A384" s="10"/>
      <c r="B384" s="4" t="str">
        <f t="shared" si="30"/>
        <v>STS-124</v>
      </c>
      <c r="C384" s="5" t="str">
        <f t="shared" si="31"/>
        <v>Space Shuttle</v>
      </c>
      <c r="D384" s="5" t="str">
        <f t="shared" si="32"/>
        <v>Launch</v>
      </c>
      <c r="E384" s="5">
        <f t="shared" si="33"/>
        <v>1</v>
      </c>
      <c r="F384" s="5">
        <f>'CALC | Main Engine'!$B384</f>
        <v>377</v>
      </c>
      <c r="G384" s="27">
        <f>'CALC | Main Engine'!$C384</f>
        <v>352862</v>
      </c>
      <c r="H384" s="6">
        <f>'CALC | Main Engine'!$E384</f>
        <v>1</v>
      </c>
      <c r="I384" s="34">
        <f>IFERROR('CALC | Main Engine'!$F384*INDEX(MassUnitsTable[],MATCH($R$3,MassUnitsTable[Mass Units],0),2), "")</f>
        <v>1397.4</v>
      </c>
      <c r="J384" s="27">
        <f>IFERROR('CALC | Booster'!$F384*INDEX(MassUnitsTable[],MATCH($R$3,MassUnitsTable[Mass Units],0),2), "")</f>
        <v>0</v>
      </c>
      <c r="K384" s="32">
        <f t="shared" si="34"/>
        <v>1397.4</v>
      </c>
      <c r="L384" s="34">
        <f>IFERROR(('CALC | Main Engine'!N384+'CALC | Booster'!N384)*INDEX(MassUnitsTable[],MATCH($R$3,MassUnitsTable[Mass Units],0),2), "")</f>
        <v>1777.1580062500004</v>
      </c>
      <c r="M384" s="27">
        <f>IFERROR(('CALC | Main Engine'!O384+'CALC | Booster'!O384)*INDEX(MassUnitsTable[],MATCH($R$3,MassUnitsTable[Mass Units],0),2), "")</f>
        <v>0</v>
      </c>
      <c r="N384" s="27">
        <f>IFERROR(('CALC | Main Engine'!P384+'CALC | Booster'!P384)*INDEX(MassUnitsTable[],MATCH($R$3,MassUnitsTable[Mass Units],0),2), "")</f>
        <v>0</v>
      </c>
      <c r="O384" s="27">
        <f>IFERROR(('CALC | Main Engine'!Q384+'CALC | Booster'!Q384)*INDEX(MassUnitsTable[],MATCH($R$3,MassUnitsTable[Mass Units],0),2), "")</f>
        <v>0</v>
      </c>
      <c r="P384" s="27">
        <f>IFERROR(('CALC | Main Engine'!R384+'CALC | Booster'!R384)*INDEX(MassUnitsTable[],MATCH($R$3,MassUnitsTable[Mass Units],0),2), "")</f>
        <v>0</v>
      </c>
      <c r="Q384" s="27">
        <f>IFERROR(('CALC | Main Engine'!S384+'CALC | Booster'!S384)*INDEX(MassUnitsTable[],MATCH($R$3,MassUnitsTable[Mass Units],0),2), "")</f>
        <v>3.3066949153381831E-11</v>
      </c>
      <c r="R384" s="32">
        <f>IFERROR(('CALC | Main Engine'!T384+'CALC | Booster'!T384)*INDEX(MassUnitsTable[],MATCH($R$3,MassUnitsTable[Mass Units],0),2), "")</f>
        <v>0</v>
      </c>
      <c r="S384" s="10"/>
    </row>
    <row r="385" spans="1:19" x14ac:dyDescent="0.25">
      <c r="A385" s="10"/>
      <c r="B385" s="4" t="str">
        <f t="shared" si="30"/>
        <v>STS-124</v>
      </c>
      <c r="C385" s="5" t="str">
        <f t="shared" si="31"/>
        <v>Space Shuttle</v>
      </c>
      <c r="D385" s="5" t="str">
        <f t="shared" si="32"/>
        <v>Launch</v>
      </c>
      <c r="E385" s="5">
        <f t="shared" si="33"/>
        <v>1</v>
      </c>
      <c r="F385" s="5">
        <f>'CALC | Main Engine'!$B385</f>
        <v>378</v>
      </c>
      <c r="G385" s="27">
        <f>'CALC | Main Engine'!$C385</f>
        <v>352703</v>
      </c>
      <c r="H385" s="6">
        <f>'CALC | Main Engine'!$E385</f>
        <v>1</v>
      </c>
      <c r="I385" s="34">
        <f>IFERROR('CALC | Main Engine'!$F385*INDEX(MassUnitsTable[],MATCH($R$3,MassUnitsTable[Mass Units],0),2), "")</f>
        <v>1397.4</v>
      </c>
      <c r="J385" s="27">
        <f>IFERROR('CALC | Booster'!$F385*INDEX(MassUnitsTable[],MATCH($R$3,MassUnitsTable[Mass Units],0),2), "")</f>
        <v>0</v>
      </c>
      <c r="K385" s="32">
        <f t="shared" si="34"/>
        <v>1397.4</v>
      </c>
      <c r="L385" s="34">
        <f>IFERROR(('CALC | Main Engine'!N385+'CALC | Booster'!N385)*INDEX(MassUnitsTable[],MATCH($R$3,MassUnitsTable[Mass Units],0),2), "")</f>
        <v>1777.1580062500004</v>
      </c>
      <c r="M385" s="27">
        <f>IFERROR(('CALC | Main Engine'!O385+'CALC | Booster'!O385)*INDEX(MassUnitsTable[],MATCH($R$3,MassUnitsTable[Mass Units],0),2), "")</f>
        <v>0</v>
      </c>
      <c r="N385" s="27">
        <f>IFERROR(('CALC | Main Engine'!P385+'CALC | Booster'!P385)*INDEX(MassUnitsTable[],MATCH($R$3,MassUnitsTable[Mass Units],0),2), "")</f>
        <v>0</v>
      </c>
      <c r="O385" s="27">
        <f>IFERROR(('CALC | Main Engine'!Q385+'CALC | Booster'!Q385)*INDEX(MassUnitsTable[],MATCH($R$3,MassUnitsTable[Mass Units],0),2), "")</f>
        <v>0</v>
      </c>
      <c r="P385" s="27">
        <f>IFERROR(('CALC | Main Engine'!R385+'CALC | Booster'!R385)*INDEX(MassUnitsTable[],MATCH($R$3,MassUnitsTable[Mass Units],0),2), "")</f>
        <v>0</v>
      </c>
      <c r="Q385" s="27">
        <f>IFERROR(('CALC | Main Engine'!S385+'CALC | Booster'!S385)*INDEX(MassUnitsTable[],MATCH($R$3,MassUnitsTable[Mass Units],0),2), "")</f>
        <v>3.348624309239521E-11</v>
      </c>
      <c r="R385" s="32">
        <f>IFERROR(('CALC | Main Engine'!T385+'CALC | Booster'!T385)*INDEX(MassUnitsTable[],MATCH($R$3,MassUnitsTable[Mass Units],0),2), "")</f>
        <v>0</v>
      </c>
      <c r="S385" s="10"/>
    </row>
    <row r="386" spans="1:19" x14ac:dyDescent="0.25">
      <c r="A386" s="10"/>
      <c r="B386" s="4" t="str">
        <f t="shared" si="30"/>
        <v>STS-124</v>
      </c>
      <c r="C386" s="5" t="str">
        <f t="shared" si="31"/>
        <v>Space Shuttle</v>
      </c>
      <c r="D386" s="5" t="str">
        <f t="shared" si="32"/>
        <v>Launch</v>
      </c>
      <c r="E386" s="5">
        <f t="shared" si="33"/>
        <v>1</v>
      </c>
      <c r="F386" s="5">
        <f>'CALC | Main Engine'!$B386</f>
        <v>379</v>
      </c>
      <c r="G386" s="27">
        <f>'CALC | Main Engine'!$C386</f>
        <v>352542</v>
      </c>
      <c r="H386" s="6">
        <f>'CALC | Main Engine'!$E386</f>
        <v>1</v>
      </c>
      <c r="I386" s="34">
        <f>IFERROR('CALC | Main Engine'!$F386*INDEX(MassUnitsTable[],MATCH($R$3,MassUnitsTable[Mass Units],0),2), "")</f>
        <v>1397.4</v>
      </c>
      <c r="J386" s="27">
        <f>IFERROR('CALC | Booster'!$F386*INDEX(MassUnitsTable[],MATCH($R$3,MassUnitsTable[Mass Units],0),2), "")</f>
        <v>0</v>
      </c>
      <c r="K386" s="32">
        <f t="shared" si="34"/>
        <v>1397.4</v>
      </c>
      <c r="L386" s="34">
        <f>IFERROR(('CALC | Main Engine'!N386+'CALC | Booster'!N386)*INDEX(MassUnitsTable[],MATCH($R$3,MassUnitsTable[Mass Units],0),2), "")</f>
        <v>1777.1580062500004</v>
      </c>
      <c r="M386" s="27">
        <f>IFERROR(('CALC | Main Engine'!O386+'CALC | Booster'!O386)*INDEX(MassUnitsTable[],MATCH($R$3,MassUnitsTable[Mass Units],0),2), "")</f>
        <v>0</v>
      </c>
      <c r="N386" s="27">
        <f>IFERROR(('CALC | Main Engine'!P386+'CALC | Booster'!P386)*INDEX(MassUnitsTable[],MATCH($R$3,MassUnitsTable[Mass Units],0),2), "")</f>
        <v>0</v>
      </c>
      <c r="O386" s="27">
        <f>IFERROR(('CALC | Main Engine'!Q386+'CALC | Booster'!Q386)*INDEX(MassUnitsTable[],MATCH($R$3,MassUnitsTable[Mass Units],0),2), "")</f>
        <v>0</v>
      </c>
      <c r="P386" s="27">
        <f>IFERROR(('CALC | Main Engine'!R386+'CALC | Booster'!R386)*INDEX(MassUnitsTable[],MATCH($R$3,MassUnitsTable[Mass Units],0),2), "")</f>
        <v>0</v>
      </c>
      <c r="Q386" s="27">
        <f>IFERROR(('CALC | Main Engine'!S386+'CALC | Booster'!S386)*INDEX(MassUnitsTable[],MATCH($R$3,MassUnitsTable[Mass Units],0),2), "")</f>
        <v>3.3916228902891289E-11</v>
      </c>
      <c r="R386" s="32">
        <f>IFERROR(('CALC | Main Engine'!T386+'CALC | Booster'!T386)*INDEX(MassUnitsTable[],MATCH($R$3,MassUnitsTable[Mass Units],0),2), "")</f>
        <v>0</v>
      </c>
      <c r="S386" s="10"/>
    </row>
    <row r="387" spans="1:19" x14ac:dyDescent="0.25">
      <c r="A387" s="10"/>
      <c r="B387" s="4" t="str">
        <f t="shared" si="30"/>
        <v>STS-124</v>
      </c>
      <c r="C387" s="5" t="str">
        <f t="shared" si="31"/>
        <v>Space Shuttle</v>
      </c>
      <c r="D387" s="5" t="str">
        <f t="shared" si="32"/>
        <v>Launch</v>
      </c>
      <c r="E387" s="5">
        <f t="shared" si="33"/>
        <v>1</v>
      </c>
      <c r="F387" s="5">
        <f>'CALC | Main Engine'!$B387</f>
        <v>380</v>
      </c>
      <c r="G387" s="27">
        <f>'CALC | Main Engine'!$C387</f>
        <v>352379</v>
      </c>
      <c r="H387" s="6">
        <f>'CALC | Main Engine'!$E387</f>
        <v>1</v>
      </c>
      <c r="I387" s="34">
        <f>IFERROR('CALC | Main Engine'!$F387*INDEX(MassUnitsTable[],MATCH($R$3,MassUnitsTable[Mass Units],0),2), "")</f>
        <v>1397.4</v>
      </c>
      <c r="J387" s="27">
        <f>IFERROR('CALC | Booster'!$F387*INDEX(MassUnitsTable[],MATCH($R$3,MassUnitsTable[Mass Units],0),2), "")</f>
        <v>0</v>
      </c>
      <c r="K387" s="32">
        <f t="shared" si="34"/>
        <v>1397.4</v>
      </c>
      <c r="L387" s="34">
        <f>IFERROR(('CALC | Main Engine'!N387+'CALC | Booster'!N387)*INDEX(MassUnitsTable[],MATCH($R$3,MassUnitsTable[Mass Units],0),2), "")</f>
        <v>1777.1580062500004</v>
      </c>
      <c r="M387" s="27">
        <f>IFERROR(('CALC | Main Engine'!O387+'CALC | Booster'!O387)*INDEX(MassUnitsTable[],MATCH($R$3,MassUnitsTable[Mass Units],0),2), "")</f>
        <v>0</v>
      </c>
      <c r="N387" s="27">
        <f>IFERROR(('CALC | Main Engine'!P387+'CALC | Booster'!P387)*INDEX(MassUnitsTable[],MATCH($R$3,MassUnitsTable[Mass Units],0),2), "")</f>
        <v>0</v>
      </c>
      <c r="O387" s="27">
        <f>IFERROR(('CALC | Main Engine'!Q387+'CALC | Booster'!Q387)*INDEX(MassUnitsTable[],MATCH($R$3,MassUnitsTable[Mass Units],0),2), "")</f>
        <v>0</v>
      </c>
      <c r="P387" s="27">
        <f>IFERROR(('CALC | Main Engine'!R387+'CALC | Booster'!R387)*INDEX(MassUnitsTable[],MATCH($R$3,MassUnitsTable[Mass Units],0),2), "")</f>
        <v>0</v>
      </c>
      <c r="Q387" s="27">
        <f>IFERROR(('CALC | Main Engine'!S387+'CALC | Booster'!S387)*INDEX(MassUnitsTable[],MATCH($R$3,MassUnitsTable[Mass Units],0),2), "")</f>
        <v>3.4357181063706549E-11</v>
      </c>
      <c r="R387" s="32">
        <f>IFERROR(('CALC | Main Engine'!T387+'CALC | Booster'!T387)*INDEX(MassUnitsTable[],MATCH($R$3,MassUnitsTable[Mass Units],0),2), "")</f>
        <v>0</v>
      </c>
      <c r="S387" s="10"/>
    </row>
    <row r="388" spans="1:19" x14ac:dyDescent="0.25">
      <c r="A388" s="10"/>
      <c r="B388" s="4" t="str">
        <f t="shared" si="30"/>
        <v>STS-124</v>
      </c>
      <c r="C388" s="5" t="str">
        <f t="shared" si="31"/>
        <v>Space Shuttle</v>
      </c>
      <c r="D388" s="5" t="str">
        <f t="shared" si="32"/>
        <v>Launch</v>
      </c>
      <c r="E388" s="5">
        <f t="shared" si="33"/>
        <v>1</v>
      </c>
      <c r="F388" s="5">
        <f>'CALC | Main Engine'!$B388</f>
        <v>381</v>
      </c>
      <c r="G388" s="27">
        <f>'CALC | Main Engine'!$C388</f>
        <v>352214</v>
      </c>
      <c r="H388" s="6">
        <f>'CALC | Main Engine'!$E388</f>
        <v>1</v>
      </c>
      <c r="I388" s="34">
        <f>IFERROR('CALC | Main Engine'!$F388*INDEX(MassUnitsTable[],MATCH($R$3,MassUnitsTable[Mass Units],0),2), "")</f>
        <v>1397.4</v>
      </c>
      <c r="J388" s="27">
        <f>IFERROR('CALC | Booster'!$F388*INDEX(MassUnitsTable[],MATCH($R$3,MassUnitsTable[Mass Units],0),2), "")</f>
        <v>0</v>
      </c>
      <c r="K388" s="32">
        <f t="shared" si="34"/>
        <v>1397.4</v>
      </c>
      <c r="L388" s="34">
        <f>IFERROR(('CALC | Main Engine'!N388+'CALC | Booster'!N388)*INDEX(MassUnitsTable[],MATCH($R$3,MassUnitsTable[Mass Units],0),2), "")</f>
        <v>1777.1580062500004</v>
      </c>
      <c r="M388" s="27">
        <f>IFERROR(('CALC | Main Engine'!O388+'CALC | Booster'!O388)*INDEX(MassUnitsTable[],MATCH($R$3,MassUnitsTable[Mass Units],0),2), "")</f>
        <v>0</v>
      </c>
      <c r="N388" s="27">
        <f>IFERROR(('CALC | Main Engine'!P388+'CALC | Booster'!P388)*INDEX(MassUnitsTable[],MATCH($R$3,MassUnitsTable[Mass Units],0),2), "")</f>
        <v>0</v>
      </c>
      <c r="O388" s="27">
        <f>IFERROR(('CALC | Main Engine'!Q388+'CALC | Booster'!Q388)*INDEX(MassUnitsTable[],MATCH($R$3,MassUnitsTable[Mass Units],0),2), "")</f>
        <v>0</v>
      </c>
      <c r="P388" s="27">
        <f>IFERROR(('CALC | Main Engine'!R388+'CALC | Booster'!R388)*INDEX(MassUnitsTable[],MATCH($R$3,MassUnitsTable[Mass Units],0),2), "")</f>
        <v>0</v>
      </c>
      <c r="Q388" s="27">
        <f>IFERROR(('CALC | Main Engine'!S388+'CALC | Booster'!S388)*INDEX(MassUnitsTable[],MATCH($R$3,MassUnitsTable[Mass Units],0),2), "")</f>
        <v>3.4809382848812619E-11</v>
      </c>
      <c r="R388" s="32">
        <f>IFERROR(('CALC | Main Engine'!T388+'CALC | Booster'!T388)*INDEX(MassUnitsTable[],MATCH($R$3,MassUnitsTable[Mass Units],0),2), "")</f>
        <v>0</v>
      </c>
      <c r="S388" s="10"/>
    </row>
    <row r="389" spans="1:19" x14ac:dyDescent="0.25">
      <c r="A389" s="10"/>
      <c r="B389" s="4" t="str">
        <f t="shared" si="30"/>
        <v>STS-124</v>
      </c>
      <c r="C389" s="5" t="str">
        <f t="shared" si="31"/>
        <v>Space Shuttle</v>
      </c>
      <c r="D389" s="5" t="str">
        <f t="shared" si="32"/>
        <v>Launch</v>
      </c>
      <c r="E389" s="5">
        <f t="shared" si="33"/>
        <v>1</v>
      </c>
      <c r="F389" s="5">
        <f>'CALC | Main Engine'!$B389</f>
        <v>382</v>
      </c>
      <c r="G389" s="27">
        <f>'CALC | Main Engine'!$C389</f>
        <v>352047</v>
      </c>
      <c r="H389" s="6">
        <f>'CALC | Main Engine'!$E389</f>
        <v>1</v>
      </c>
      <c r="I389" s="34">
        <f>IFERROR('CALC | Main Engine'!$F389*INDEX(MassUnitsTable[],MATCH($R$3,MassUnitsTable[Mass Units],0),2), "")</f>
        <v>1397.4</v>
      </c>
      <c r="J389" s="27">
        <f>IFERROR('CALC | Booster'!$F389*INDEX(MassUnitsTable[],MATCH($R$3,MassUnitsTable[Mass Units],0),2), "")</f>
        <v>0</v>
      </c>
      <c r="K389" s="32">
        <f t="shared" si="34"/>
        <v>1397.4</v>
      </c>
      <c r="L389" s="34">
        <f>IFERROR(('CALC | Main Engine'!N389+'CALC | Booster'!N389)*INDEX(MassUnitsTable[],MATCH($R$3,MassUnitsTable[Mass Units],0),2), "")</f>
        <v>1777.1580062500004</v>
      </c>
      <c r="M389" s="27">
        <f>IFERROR(('CALC | Main Engine'!O389+'CALC | Booster'!O389)*INDEX(MassUnitsTable[],MATCH($R$3,MassUnitsTable[Mass Units],0),2), "")</f>
        <v>0</v>
      </c>
      <c r="N389" s="27">
        <f>IFERROR(('CALC | Main Engine'!P389+'CALC | Booster'!P389)*INDEX(MassUnitsTable[],MATCH($R$3,MassUnitsTable[Mass Units],0),2), "")</f>
        <v>0</v>
      </c>
      <c r="O389" s="27">
        <f>IFERROR(('CALC | Main Engine'!Q389+'CALC | Booster'!Q389)*INDEX(MassUnitsTable[],MATCH($R$3,MassUnitsTable[Mass Units],0),2), "")</f>
        <v>0</v>
      </c>
      <c r="P389" s="27">
        <f>IFERROR(('CALC | Main Engine'!R389+'CALC | Booster'!R389)*INDEX(MassUnitsTable[],MATCH($R$3,MassUnitsTable[Mass Units],0),2), "")</f>
        <v>0</v>
      </c>
      <c r="Q389" s="27">
        <f>IFERROR(('CALC | Main Engine'!S389+'CALC | Booster'!S389)*INDEX(MassUnitsTable[],MATCH($R$3,MassUnitsTable[Mass Units],0),2), "")</f>
        <v>3.527312662244784E-11</v>
      </c>
      <c r="R389" s="32">
        <f>IFERROR(('CALC | Main Engine'!T389+'CALC | Booster'!T389)*INDEX(MassUnitsTable[],MATCH($R$3,MassUnitsTable[Mass Units],0),2), "")</f>
        <v>0</v>
      </c>
      <c r="S389" s="10"/>
    </row>
    <row r="390" spans="1:19" x14ac:dyDescent="0.25">
      <c r="A390" s="10"/>
      <c r="B390" s="4" t="str">
        <f t="shared" si="30"/>
        <v>STS-124</v>
      </c>
      <c r="C390" s="5" t="str">
        <f t="shared" si="31"/>
        <v>Space Shuttle</v>
      </c>
      <c r="D390" s="5" t="str">
        <f t="shared" si="32"/>
        <v>Launch</v>
      </c>
      <c r="E390" s="5">
        <f t="shared" si="33"/>
        <v>1</v>
      </c>
      <c r="F390" s="5">
        <f>'CALC | Main Engine'!$B390</f>
        <v>383</v>
      </c>
      <c r="G390" s="27">
        <f>'CALC | Main Engine'!$C390</f>
        <v>351878</v>
      </c>
      <c r="H390" s="6">
        <f>'CALC | Main Engine'!$E390</f>
        <v>1</v>
      </c>
      <c r="I390" s="34">
        <f>IFERROR('CALC | Main Engine'!$F390*INDEX(MassUnitsTable[],MATCH($R$3,MassUnitsTable[Mass Units],0),2), "")</f>
        <v>1397.4</v>
      </c>
      <c r="J390" s="27">
        <f>IFERROR('CALC | Booster'!$F390*INDEX(MassUnitsTable[],MATCH($R$3,MassUnitsTable[Mass Units],0),2), "")</f>
        <v>0</v>
      </c>
      <c r="K390" s="32">
        <f t="shared" si="34"/>
        <v>1397.4</v>
      </c>
      <c r="L390" s="34">
        <f>IFERROR(('CALC | Main Engine'!N390+'CALC | Booster'!N390)*INDEX(MassUnitsTable[],MATCH($R$3,MassUnitsTable[Mass Units],0),2), "")</f>
        <v>1777.1580062500004</v>
      </c>
      <c r="M390" s="27">
        <f>IFERROR(('CALC | Main Engine'!O390+'CALC | Booster'!O390)*INDEX(MassUnitsTable[],MATCH($R$3,MassUnitsTable[Mass Units],0),2), "")</f>
        <v>0</v>
      </c>
      <c r="N390" s="27">
        <f>IFERROR(('CALC | Main Engine'!P390+'CALC | Booster'!P390)*INDEX(MassUnitsTable[],MATCH($R$3,MassUnitsTable[Mass Units],0),2), "")</f>
        <v>0</v>
      </c>
      <c r="O390" s="27">
        <f>IFERROR(('CALC | Main Engine'!Q390+'CALC | Booster'!Q390)*INDEX(MassUnitsTable[],MATCH($R$3,MassUnitsTable[Mass Units],0),2), "")</f>
        <v>0</v>
      </c>
      <c r="P390" s="27">
        <f>IFERROR(('CALC | Main Engine'!R390+'CALC | Booster'!R390)*INDEX(MassUnitsTable[],MATCH($R$3,MassUnitsTable[Mass Units],0),2), "")</f>
        <v>0</v>
      </c>
      <c r="Q390" s="27">
        <f>IFERROR(('CALC | Main Engine'!S390+'CALC | Booster'!S390)*INDEX(MassUnitsTable[],MATCH($R$3,MassUnitsTable[Mass Units],0),2), "")</f>
        <v>3.574871414536149E-11</v>
      </c>
      <c r="R390" s="32">
        <f>IFERROR(('CALC | Main Engine'!T390+'CALC | Booster'!T390)*INDEX(MassUnitsTable[],MATCH($R$3,MassUnitsTable[Mass Units],0),2), "")</f>
        <v>0</v>
      </c>
      <c r="S390" s="10"/>
    </row>
    <row r="391" spans="1:19" x14ac:dyDescent="0.25">
      <c r="A391" s="10"/>
      <c r="B391" s="4" t="str">
        <f t="shared" si="30"/>
        <v>STS-124</v>
      </c>
      <c r="C391" s="5" t="str">
        <f t="shared" si="31"/>
        <v>Space Shuttle</v>
      </c>
      <c r="D391" s="5" t="str">
        <f t="shared" si="32"/>
        <v>Launch</v>
      </c>
      <c r="E391" s="5">
        <f t="shared" si="33"/>
        <v>1</v>
      </c>
      <c r="F391" s="5">
        <f>'CALC | Main Engine'!$B391</f>
        <v>384</v>
      </c>
      <c r="G391" s="27">
        <f>'CALC | Main Engine'!$C391</f>
        <v>351706.5</v>
      </c>
      <c r="H391" s="6">
        <f>'CALC | Main Engine'!$E391</f>
        <v>1</v>
      </c>
      <c r="I391" s="34">
        <f>IFERROR('CALC | Main Engine'!$F391*INDEX(MassUnitsTable[],MATCH($R$3,MassUnitsTable[Mass Units],0),2), "")</f>
        <v>1397.4</v>
      </c>
      <c r="J391" s="27">
        <f>IFERROR('CALC | Booster'!$F391*INDEX(MassUnitsTable[],MATCH($R$3,MassUnitsTable[Mass Units],0),2), "")</f>
        <v>0</v>
      </c>
      <c r="K391" s="32">
        <f t="shared" si="34"/>
        <v>1397.4</v>
      </c>
      <c r="L391" s="34">
        <f>IFERROR(('CALC | Main Engine'!N391+'CALC | Booster'!N391)*INDEX(MassUnitsTable[],MATCH($R$3,MassUnitsTable[Mass Units],0),2), "")</f>
        <v>1777.1580062500004</v>
      </c>
      <c r="M391" s="27">
        <f>IFERROR(('CALC | Main Engine'!O391+'CALC | Booster'!O391)*INDEX(MassUnitsTable[],MATCH($R$3,MassUnitsTable[Mass Units],0),2), "")</f>
        <v>0</v>
      </c>
      <c r="N391" s="27">
        <f>IFERROR(('CALC | Main Engine'!P391+'CALC | Booster'!P391)*INDEX(MassUnitsTable[],MATCH($R$3,MassUnitsTable[Mass Units],0),2), "")</f>
        <v>0</v>
      </c>
      <c r="O391" s="27">
        <f>IFERROR(('CALC | Main Engine'!Q391+'CALC | Booster'!Q391)*INDEX(MassUnitsTable[],MATCH($R$3,MassUnitsTable[Mass Units],0),2), "")</f>
        <v>0</v>
      </c>
      <c r="P391" s="27">
        <f>IFERROR(('CALC | Main Engine'!R391+'CALC | Booster'!R391)*INDEX(MassUnitsTable[],MATCH($R$3,MassUnitsTable[Mass Units],0),2), "")</f>
        <v>0</v>
      </c>
      <c r="Q391" s="27">
        <f>IFERROR(('CALC | Main Engine'!S391+'CALC | Booster'!S391)*INDEX(MassUnitsTable[],MATCH($R$3,MassUnitsTable[Mass Units],0),2), "")</f>
        <v>3.6237892754425425E-11</v>
      </c>
      <c r="R391" s="32">
        <f>IFERROR(('CALC | Main Engine'!T391+'CALC | Booster'!T391)*INDEX(MassUnitsTable[],MATCH($R$3,MassUnitsTable[Mass Units],0),2), "")</f>
        <v>0</v>
      </c>
      <c r="S391" s="10"/>
    </row>
    <row r="392" spans="1:19" x14ac:dyDescent="0.25">
      <c r="A392" s="10"/>
      <c r="B392" s="4" t="str">
        <f t="shared" ref="B392:B455" si="35">IF(ISNUMBER($F392),UserID,"")</f>
        <v>STS-124</v>
      </c>
      <c r="C392" s="5" t="str">
        <f t="shared" ref="C392:C455" si="36">IF(ISNUMBER($F392),Spacecraft,"")</f>
        <v>Space Shuttle</v>
      </c>
      <c r="D392" s="5" t="str">
        <f t="shared" ref="D392:D455" si="37">IF(ISNUMBER($F392),OperationType,"")</f>
        <v>Launch</v>
      </c>
      <c r="E392" s="5">
        <f t="shared" ref="E392:E455" si="38">IF(ISNUMBER($F392),NumberOfOps,"")</f>
        <v>1</v>
      </c>
      <c r="F392" s="5">
        <f>'CALC | Main Engine'!$B392</f>
        <v>385</v>
      </c>
      <c r="G392" s="27">
        <f>'CALC | Main Engine'!$C392</f>
        <v>351532</v>
      </c>
      <c r="H392" s="6">
        <f>'CALC | Main Engine'!$E392</f>
        <v>1</v>
      </c>
      <c r="I392" s="34">
        <f>IFERROR('CALC | Main Engine'!$F392*INDEX(MassUnitsTable[],MATCH($R$3,MassUnitsTable[Mass Units],0),2), "")</f>
        <v>1397.4</v>
      </c>
      <c r="J392" s="27">
        <f>IFERROR('CALC | Booster'!$F392*INDEX(MassUnitsTable[],MATCH($R$3,MassUnitsTable[Mass Units],0),2), "")</f>
        <v>0</v>
      </c>
      <c r="K392" s="32">
        <f t="shared" si="34"/>
        <v>1397.4</v>
      </c>
      <c r="L392" s="34">
        <f>IFERROR(('CALC | Main Engine'!N392+'CALC | Booster'!N392)*INDEX(MassUnitsTable[],MATCH($R$3,MassUnitsTable[Mass Units],0),2), "")</f>
        <v>1777.1580062500004</v>
      </c>
      <c r="M392" s="27">
        <f>IFERROR(('CALC | Main Engine'!O392+'CALC | Booster'!O392)*INDEX(MassUnitsTable[],MATCH($R$3,MassUnitsTable[Mass Units],0),2), "")</f>
        <v>0</v>
      </c>
      <c r="N392" s="27">
        <f>IFERROR(('CALC | Main Engine'!P392+'CALC | Booster'!P392)*INDEX(MassUnitsTable[],MATCH($R$3,MassUnitsTable[Mass Units],0),2), "")</f>
        <v>0</v>
      </c>
      <c r="O392" s="27">
        <f>IFERROR(('CALC | Main Engine'!Q392+'CALC | Booster'!Q392)*INDEX(MassUnitsTable[],MATCH($R$3,MassUnitsTable[Mass Units],0),2), "")</f>
        <v>0</v>
      </c>
      <c r="P392" s="27">
        <f>IFERROR(('CALC | Main Engine'!R392+'CALC | Booster'!R392)*INDEX(MassUnitsTable[],MATCH($R$3,MassUnitsTable[Mass Units],0),2), "")</f>
        <v>0</v>
      </c>
      <c r="Q392" s="27">
        <f>IFERROR(('CALC | Main Engine'!S392+'CALC | Booster'!S392)*INDEX(MassUnitsTable[],MATCH($R$3,MassUnitsTable[Mass Units],0),2), "")</f>
        <v>3.6742499461080718E-11</v>
      </c>
      <c r="R392" s="32">
        <f>IFERROR(('CALC | Main Engine'!T392+'CALC | Booster'!T392)*INDEX(MassUnitsTable[],MATCH($R$3,MassUnitsTable[Mass Units],0),2), "")</f>
        <v>0</v>
      </c>
      <c r="S392" s="10"/>
    </row>
    <row r="393" spans="1:19" x14ac:dyDescent="0.25">
      <c r="A393" s="10"/>
      <c r="B393" s="4" t="str">
        <f t="shared" si="35"/>
        <v>STS-124</v>
      </c>
      <c r="C393" s="5" t="str">
        <f t="shared" si="36"/>
        <v>Space Shuttle</v>
      </c>
      <c r="D393" s="5" t="str">
        <f t="shared" si="37"/>
        <v>Launch</v>
      </c>
      <c r="E393" s="5">
        <f t="shared" si="38"/>
        <v>1</v>
      </c>
      <c r="F393" s="5">
        <f>'CALC | Main Engine'!$B393</f>
        <v>386</v>
      </c>
      <c r="G393" s="27">
        <f>'CALC | Main Engine'!$C393</f>
        <v>351309</v>
      </c>
      <c r="H393" s="6">
        <f>'CALC | Main Engine'!$E393</f>
        <v>1</v>
      </c>
      <c r="I393" s="34">
        <f>IFERROR('CALC | Main Engine'!$F393*INDEX(MassUnitsTable[],MATCH($R$3,MassUnitsTable[Mass Units],0),2), "")</f>
        <v>1397.4</v>
      </c>
      <c r="J393" s="27">
        <f>IFERROR('CALC | Booster'!$F393*INDEX(MassUnitsTable[],MATCH($R$3,MassUnitsTable[Mass Units],0),2), "")</f>
        <v>0</v>
      </c>
      <c r="K393" s="32">
        <f t="shared" ref="K393:K456" si="39">IFERROR(I393+J393, "")</f>
        <v>1397.4</v>
      </c>
      <c r="L393" s="34">
        <f>IFERROR(('CALC | Main Engine'!N393+'CALC | Booster'!N393)*INDEX(MassUnitsTable[],MATCH($R$3,MassUnitsTable[Mass Units],0),2), "")</f>
        <v>1777.1580062500004</v>
      </c>
      <c r="M393" s="27">
        <f>IFERROR(('CALC | Main Engine'!O393+'CALC | Booster'!O393)*INDEX(MassUnitsTable[],MATCH($R$3,MassUnitsTable[Mass Units],0),2), "")</f>
        <v>0</v>
      </c>
      <c r="N393" s="27">
        <f>IFERROR(('CALC | Main Engine'!P393+'CALC | Booster'!P393)*INDEX(MassUnitsTable[],MATCH($R$3,MassUnitsTable[Mass Units],0),2), "")</f>
        <v>0</v>
      </c>
      <c r="O393" s="27">
        <f>IFERROR(('CALC | Main Engine'!Q393+'CALC | Booster'!Q393)*INDEX(MassUnitsTable[],MATCH($R$3,MassUnitsTable[Mass Units],0),2), "")</f>
        <v>0</v>
      </c>
      <c r="P393" s="27">
        <f>IFERROR(('CALC | Main Engine'!R393+'CALC | Booster'!R393)*INDEX(MassUnitsTable[],MATCH($R$3,MassUnitsTable[Mass Units],0),2), "")</f>
        <v>0</v>
      </c>
      <c r="Q393" s="27">
        <f>IFERROR(('CALC | Main Engine'!S393+'CALC | Booster'!S393)*INDEX(MassUnitsTable[],MATCH($R$3,MassUnitsTable[Mass Units],0),2), "")</f>
        <v>3.7397595560635996E-11</v>
      </c>
      <c r="R393" s="32">
        <f>IFERROR(('CALC | Main Engine'!T393+'CALC | Booster'!T393)*INDEX(MassUnitsTable[],MATCH($R$3,MassUnitsTable[Mass Units],0),2), "")</f>
        <v>0</v>
      </c>
      <c r="S393" s="10"/>
    </row>
    <row r="394" spans="1:19" x14ac:dyDescent="0.25">
      <c r="A394" s="10"/>
      <c r="B394" s="4" t="str">
        <f t="shared" si="35"/>
        <v>STS-124</v>
      </c>
      <c r="C394" s="5" t="str">
        <f t="shared" si="36"/>
        <v>Space Shuttle</v>
      </c>
      <c r="D394" s="5" t="str">
        <f t="shared" si="37"/>
        <v>Launch</v>
      </c>
      <c r="E394" s="5">
        <f t="shared" si="38"/>
        <v>1</v>
      </c>
      <c r="F394" s="5">
        <f>'CALC | Main Engine'!$B394</f>
        <v>387</v>
      </c>
      <c r="G394" s="27">
        <f>'CALC | Main Engine'!$C394</f>
        <v>351036</v>
      </c>
      <c r="H394" s="6">
        <f>'CALC | Main Engine'!$E394</f>
        <v>1</v>
      </c>
      <c r="I394" s="34">
        <f>IFERROR('CALC | Main Engine'!$F394*INDEX(MassUnitsTable[],MATCH($R$3,MassUnitsTable[Mass Units],0),2), "")</f>
        <v>1397.4</v>
      </c>
      <c r="J394" s="27">
        <f>IFERROR('CALC | Booster'!$F394*INDEX(MassUnitsTable[],MATCH($R$3,MassUnitsTable[Mass Units],0),2), "")</f>
        <v>0</v>
      </c>
      <c r="K394" s="32">
        <f t="shared" si="39"/>
        <v>1397.4</v>
      </c>
      <c r="L394" s="34">
        <f>IFERROR(('CALC | Main Engine'!N394+'CALC | Booster'!N394)*INDEX(MassUnitsTable[],MATCH($R$3,MassUnitsTable[Mass Units],0),2), "")</f>
        <v>1777.1580062500004</v>
      </c>
      <c r="M394" s="27">
        <f>IFERROR(('CALC | Main Engine'!O394+'CALC | Booster'!O394)*INDEX(MassUnitsTable[],MATCH($R$3,MassUnitsTable[Mass Units],0),2), "")</f>
        <v>0</v>
      </c>
      <c r="N394" s="27">
        <f>IFERROR(('CALC | Main Engine'!P394+'CALC | Booster'!P394)*INDEX(MassUnitsTable[],MATCH($R$3,MassUnitsTable[Mass Units],0),2), "")</f>
        <v>0</v>
      </c>
      <c r="O394" s="27">
        <f>IFERROR(('CALC | Main Engine'!Q394+'CALC | Booster'!Q394)*INDEX(MassUnitsTable[],MATCH($R$3,MassUnitsTable[Mass Units],0),2), "")</f>
        <v>0</v>
      </c>
      <c r="P394" s="27">
        <f>IFERROR(('CALC | Main Engine'!R394+'CALC | Booster'!R394)*INDEX(MassUnitsTable[],MATCH($R$3,MassUnitsTable[Mass Units],0),2), "")</f>
        <v>0</v>
      </c>
      <c r="Q394" s="27">
        <f>IFERROR(('CALC | Main Engine'!S394+'CALC | Booster'!S394)*INDEX(MassUnitsTable[],MATCH($R$3,MassUnitsTable[Mass Units],0),2), "")</f>
        <v>3.8215497097700696E-11</v>
      </c>
      <c r="R394" s="32">
        <f>IFERROR(('CALC | Main Engine'!T394+'CALC | Booster'!T394)*INDEX(MassUnitsTable[],MATCH($R$3,MassUnitsTable[Mass Units],0),2), "")</f>
        <v>0</v>
      </c>
      <c r="S394" s="10"/>
    </row>
    <row r="395" spans="1:19" x14ac:dyDescent="0.25">
      <c r="A395" s="10"/>
      <c r="B395" s="4" t="str">
        <f t="shared" si="35"/>
        <v>STS-124</v>
      </c>
      <c r="C395" s="5" t="str">
        <f t="shared" si="36"/>
        <v>Space Shuttle</v>
      </c>
      <c r="D395" s="5" t="str">
        <f t="shared" si="37"/>
        <v>Launch</v>
      </c>
      <c r="E395" s="5">
        <f t="shared" si="38"/>
        <v>1</v>
      </c>
      <c r="F395" s="5">
        <f>'CALC | Main Engine'!$B395</f>
        <v>388</v>
      </c>
      <c r="G395" s="27">
        <f>'CALC | Main Engine'!$C395</f>
        <v>350804</v>
      </c>
      <c r="H395" s="6">
        <f>'CALC | Main Engine'!$E395</f>
        <v>1</v>
      </c>
      <c r="I395" s="34">
        <f>IFERROR('CALC | Main Engine'!$F395*INDEX(MassUnitsTable[],MATCH($R$3,MassUnitsTable[Mass Units],0),2), "")</f>
        <v>1397.4</v>
      </c>
      <c r="J395" s="27">
        <f>IFERROR('CALC | Booster'!$F395*INDEX(MassUnitsTable[],MATCH($R$3,MassUnitsTable[Mass Units],0),2), "")</f>
        <v>0</v>
      </c>
      <c r="K395" s="32">
        <f t="shared" si="39"/>
        <v>1397.4</v>
      </c>
      <c r="L395" s="34">
        <f>IFERROR(('CALC | Main Engine'!N395+'CALC | Booster'!N395)*INDEX(MassUnitsTable[],MATCH($R$3,MassUnitsTable[Mass Units],0),2), "")</f>
        <v>1777.1580062500004</v>
      </c>
      <c r="M395" s="27">
        <f>IFERROR(('CALC | Main Engine'!O395+'CALC | Booster'!O395)*INDEX(MassUnitsTable[],MATCH($R$3,MassUnitsTable[Mass Units],0),2), "")</f>
        <v>0</v>
      </c>
      <c r="N395" s="27">
        <f>IFERROR(('CALC | Main Engine'!P395+'CALC | Booster'!P395)*INDEX(MassUnitsTable[],MATCH($R$3,MassUnitsTable[Mass Units],0),2), "")</f>
        <v>0</v>
      </c>
      <c r="O395" s="27">
        <f>IFERROR(('CALC | Main Engine'!Q395+'CALC | Booster'!Q395)*INDEX(MassUnitsTable[],MATCH($R$3,MassUnitsTable[Mass Units],0),2), "")</f>
        <v>0</v>
      </c>
      <c r="P395" s="27">
        <f>IFERROR(('CALC | Main Engine'!R395+'CALC | Booster'!R395)*INDEX(MassUnitsTable[],MATCH($R$3,MassUnitsTable[Mass Units],0),2), "")</f>
        <v>0</v>
      </c>
      <c r="Q395" s="27">
        <f>IFERROR(('CALC | Main Engine'!S395+'CALC | Booster'!S395)*INDEX(MassUnitsTable[],MATCH($R$3,MassUnitsTable[Mass Units],0),2), "")</f>
        <v>3.8924608214496829E-11</v>
      </c>
      <c r="R395" s="32">
        <f>IFERROR(('CALC | Main Engine'!T395+'CALC | Booster'!T395)*INDEX(MassUnitsTable[],MATCH($R$3,MassUnitsTable[Mass Units],0),2), "")</f>
        <v>0</v>
      </c>
      <c r="S395" s="10"/>
    </row>
    <row r="396" spans="1:19" x14ac:dyDescent="0.25">
      <c r="A396" s="10"/>
      <c r="B396" s="4" t="str">
        <f t="shared" si="35"/>
        <v>STS-124</v>
      </c>
      <c r="C396" s="5" t="str">
        <f t="shared" si="36"/>
        <v>Space Shuttle</v>
      </c>
      <c r="D396" s="5" t="str">
        <f t="shared" si="37"/>
        <v>Launch</v>
      </c>
      <c r="E396" s="5">
        <f t="shared" si="38"/>
        <v>1</v>
      </c>
      <c r="F396" s="5">
        <f>'CALC | Main Engine'!$B396</f>
        <v>389</v>
      </c>
      <c r="G396" s="27">
        <f>'CALC | Main Engine'!$C396</f>
        <v>350614.5</v>
      </c>
      <c r="H396" s="6">
        <f>'CALC | Main Engine'!$E396</f>
        <v>1</v>
      </c>
      <c r="I396" s="34">
        <f>IFERROR('CALC | Main Engine'!$F396*INDEX(MassUnitsTable[],MATCH($R$3,MassUnitsTable[Mass Units],0),2), "")</f>
        <v>1397.4</v>
      </c>
      <c r="J396" s="27">
        <f>IFERROR('CALC | Booster'!$F396*INDEX(MassUnitsTable[],MATCH($R$3,MassUnitsTable[Mass Units],0),2), "")</f>
        <v>0</v>
      </c>
      <c r="K396" s="32">
        <f t="shared" si="39"/>
        <v>1397.4</v>
      </c>
      <c r="L396" s="34">
        <f>IFERROR(('CALC | Main Engine'!N396+'CALC | Booster'!N396)*INDEX(MassUnitsTable[],MATCH($R$3,MassUnitsTable[Mass Units],0),2), "")</f>
        <v>1777.1580062500004</v>
      </c>
      <c r="M396" s="27">
        <f>IFERROR(('CALC | Main Engine'!O396+'CALC | Booster'!O396)*INDEX(MassUnitsTable[],MATCH($R$3,MassUnitsTable[Mass Units],0),2), "")</f>
        <v>0</v>
      </c>
      <c r="N396" s="27">
        <f>IFERROR(('CALC | Main Engine'!P396+'CALC | Booster'!P396)*INDEX(MassUnitsTable[],MATCH($R$3,MassUnitsTable[Mass Units],0),2), "")</f>
        <v>0</v>
      </c>
      <c r="O396" s="27">
        <f>IFERROR(('CALC | Main Engine'!Q396+'CALC | Booster'!Q396)*INDEX(MassUnitsTable[],MATCH($R$3,MassUnitsTable[Mass Units],0),2), "")</f>
        <v>0</v>
      </c>
      <c r="P396" s="27">
        <f>IFERROR(('CALC | Main Engine'!R396+'CALC | Booster'!R396)*INDEX(MassUnitsTable[],MATCH($R$3,MassUnitsTable[Mass Units],0),2), "")</f>
        <v>0</v>
      </c>
      <c r="Q396" s="27">
        <f>IFERROR(('CALC | Main Engine'!S396+'CALC | Booster'!S396)*INDEX(MassUnitsTable[],MATCH($R$3,MassUnitsTable[Mass Units],0),2), "")</f>
        <v>3.9513569656951153E-11</v>
      </c>
      <c r="R396" s="32">
        <f>IFERROR(('CALC | Main Engine'!T396+'CALC | Booster'!T396)*INDEX(MassUnitsTable[],MATCH($R$3,MassUnitsTable[Mass Units],0),2), "")</f>
        <v>0</v>
      </c>
      <c r="S396" s="10"/>
    </row>
    <row r="397" spans="1:19" x14ac:dyDescent="0.25">
      <c r="A397" s="10"/>
      <c r="B397" s="4" t="str">
        <f t="shared" si="35"/>
        <v>STS-124</v>
      </c>
      <c r="C397" s="5" t="str">
        <f t="shared" si="36"/>
        <v>Space Shuttle</v>
      </c>
      <c r="D397" s="5" t="str">
        <f t="shared" si="37"/>
        <v>Launch</v>
      </c>
      <c r="E397" s="5">
        <f t="shared" si="38"/>
        <v>1</v>
      </c>
      <c r="F397" s="5">
        <f>'CALC | Main Engine'!$B397</f>
        <v>390</v>
      </c>
      <c r="G397" s="27">
        <f>'CALC | Main Engine'!$C397</f>
        <v>350422</v>
      </c>
      <c r="H397" s="6">
        <f>'CALC | Main Engine'!$E397</f>
        <v>1</v>
      </c>
      <c r="I397" s="34">
        <f>IFERROR('CALC | Main Engine'!$F397*INDEX(MassUnitsTable[],MATCH($R$3,MassUnitsTable[Mass Units],0),2), "")</f>
        <v>1397.4</v>
      </c>
      <c r="J397" s="27">
        <f>IFERROR('CALC | Booster'!$F397*INDEX(MassUnitsTable[],MATCH($R$3,MassUnitsTable[Mass Units],0),2), "")</f>
        <v>0</v>
      </c>
      <c r="K397" s="32">
        <f t="shared" si="39"/>
        <v>1397.4</v>
      </c>
      <c r="L397" s="34">
        <f>IFERROR(('CALC | Main Engine'!N397+'CALC | Booster'!N397)*INDEX(MassUnitsTable[],MATCH($R$3,MassUnitsTable[Mass Units],0),2), "")</f>
        <v>1777.1580062500004</v>
      </c>
      <c r="M397" s="27">
        <f>IFERROR(('CALC | Main Engine'!O397+'CALC | Booster'!O397)*INDEX(MassUnitsTable[],MATCH($R$3,MassUnitsTable[Mass Units],0),2), "")</f>
        <v>0</v>
      </c>
      <c r="N397" s="27">
        <f>IFERROR(('CALC | Main Engine'!P397+'CALC | Booster'!P397)*INDEX(MassUnitsTable[],MATCH($R$3,MassUnitsTable[Mass Units],0),2), "")</f>
        <v>0</v>
      </c>
      <c r="O397" s="27">
        <f>IFERROR(('CALC | Main Engine'!Q397+'CALC | Booster'!Q397)*INDEX(MassUnitsTable[],MATCH($R$3,MassUnitsTable[Mass Units],0),2), "")</f>
        <v>0</v>
      </c>
      <c r="P397" s="27">
        <f>IFERROR(('CALC | Main Engine'!R397+'CALC | Booster'!R397)*INDEX(MassUnitsTable[],MATCH($R$3,MassUnitsTable[Mass Units],0),2), "")</f>
        <v>0</v>
      </c>
      <c r="Q397" s="27">
        <f>IFERROR(('CALC | Main Engine'!S397+'CALC | Booster'!S397)*INDEX(MassUnitsTable[],MATCH($R$3,MassUnitsTable[Mass Units],0),2), "")</f>
        <v>4.0120979960520689E-11</v>
      </c>
      <c r="R397" s="32">
        <f>IFERROR(('CALC | Main Engine'!T397+'CALC | Booster'!T397)*INDEX(MassUnitsTable[],MATCH($R$3,MassUnitsTable[Mass Units],0),2), "")</f>
        <v>0</v>
      </c>
      <c r="S397" s="10"/>
    </row>
    <row r="398" spans="1:19" x14ac:dyDescent="0.25">
      <c r="A398" s="10"/>
      <c r="B398" s="4" t="str">
        <f t="shared" si="35"/>
        <v>STS-124</v>
      </c>
      <c r="C398" s="5" t="str">
        <f t="shared" si="36"/>
        <v>Space Shuttle</v>
      </c>
      <c r="D398" s="5" t="str">
        <f t="shared" si="37"/>
        <v>Launch</v>
      </c>
      <c r="E398" s="5">
        <f t="shared" si="38"/>
        <v>1</v>
      </c>
      <c r="F398" s="5">
        <f>'CALC | Main Engine'!$B398</f>
        <v>391</v>
      </c>
      <c r="G398" s="27">
        <f>'CALC | Main Engine'!$C398</f>
        <v>350227</v>
      </c>
      <c r="H398" s="6">
        <f>'CALC | Main Engine'!$E398</f>
        <v>1</v>
      </c>
      <c r="I398" s="34">
        <f>IFERROR('CALC | Main Engine'!$F398*INDEX(MassUnitsTable[],MATCH($R$3,MassUnitsTable[Mass Units],0),2), "")</f>
        <v>1397.4</v>
      </c>
      <c r="J398" s="27">
        <f>IFERROR('CALC | Booster'!$F398*INDEX(MassUnitsTable[],MATCH($R$3,MassUnitsTable[Mass Units],0),2), "")</f>
        <v>0</v>
      </c>
      <c r="K398" s="32">
        <f t="shared" si="39"/>
        <v>1397.4</v>
      </c>
      <c r="L398" s="34">
        <f>IFERROR(('CALC | Main Engine'!N398+'CALC | Booster'!N398)*INDEX(MassUnitsTable[],MATCH($R$3,MassUnitsTable[Mass Units],0),2), "")</f>
        <v>1777.1580062500004</v>
      </c>
      <c r="M398" s="27">
        <f>IFERROR(('CALC | Main Engine'!O398+'CALC | Booster'!O398)*INDEX(MassUnitsTable[],MATCH($R$3,MassUnitsTable[Mass Units],0),2), "")</f>
        <v>0</v>
      </c>
      <c r="N398" s="27">
        <f>IFERROR(('CALC | Main Engine'!P398+'CALC | Booster'!P398)*INDEX(MassUnitsTable[],MATCH($R$3,MassUnitsTable[Mass Units],0),2), "")</f>
        <v>0</v>
      </c>
      <c r="O398" s="27">
        <f>IFERROR(('CALC | Main Engine'!Q398+'CALC | Booster'!Q398)*INDEX(MassUnitsTable[],MATCH($R$3,MassUnitsTable[Mass Units],0),2), "")</f>
        <v>0</v>
      </c>
      <c r="P398" s="27">
        <f>IFERROR(('CALC | Main Engine'!R398+'CALC | Booster'!R398)*INDEX(MassUnitsTable[],MATCH($R$3,MassUnitsTable[Mass Units],0),2), "")</f>
        <v>0</v>
      </c>
      <c r="Q398" s="27">
        <f>IFERROR(('CALC | Main Engine'!S398+'CALC | Booster'!S398)*INDEX(MassUnitsTable[],MATCH($R$3,MassUnitsTable[Mass Units],0),2), "")</f>
        <v>4.0745799251941701E-11</v>
      </c>
      <c r="R398" s="32">
        <f>IFERROR(('CALC | Main Engine'!T398+'CALC | Booster'!T398)*INDEX(MassUnitsTable[],MATCH($R$3,MassUnitsTable[Mass Units],0),2), "")</f>
        <v>0</v>
      </c>
      <c r="S398" s="10"/>
    </row>
    <row r="399" spans="1:19" x14ac:dyDescent="0.25">
      <c r="A399" s="10"/>
      <c r="B399" s="4" t="str">
        <f t="shared" si="35"/>
        <v>STS-124</v>
      </c>
      <c r="C399" s="5" t="str">
        <f t="shared" si="36"/>
        <v>Space Shuttle</v>
      </c>
      <c r="D399" s="5" t="str">
        <f t="shared" si="37"/>
        <v>Launch</v>
      </c>
      <c r="E399" s="5">
        <f t="shared" si="38"/>
        <v>1</v>
      </c>
      <c r="F399" s="5">
        <f>'CALC | Main Engine'!$B399</f>
        <v>392</v>
      </c>
      <c r="G399" s="27">
        <f>'CALC | Main Engine'!$C399</f>
        <v>350030</v>
      </c>
      <c r="H399" s="6">
        <f>'CALC | Main Engine'!$E399</f>
        <v>1</v>
      </c>
      <c r="I399" s="34">
        <f>IFERROR('CALC | Main Engine'!$F399*INDEX(MassUnitsTable[],MATCH($R$3,MassUnitsTable[Mass Units],0),2), "")</f>
        <v>1397.4</v>
      </c>
      <c r="J399" s="27">
        <f>IFERROR('CALC | Booster'!$F399*INDEX(MassUnitsTable[],MATCH($R$3,MassUnitsTable[Mass Units],0),2), "")</f>
        <v>0</v>
      </c>
      <c r="K399" s="32">
        <f t="shared" si="39"/>
        <v>1397.4</v>
      </c>
      <c r="L399" s="34">
        <f>IFERROR(('CALC | Main Engine'!N399+'CALC | Booster'!N399)*INDEX(MassUnitsTable[],MATCH($R$3,MassUnitsTable[Mass Units],0),2), "")</f>
        <v>1777.1580062500004</v>
      </c>
      <c r="M399" s="27">
        <f>IFERROR(('CALC | Main Engine'!O399+'CALC | Booster'!O399)*INDEX(MassUnitsTable[],MATCH($R$3,MassUnitsTable[Mass Units],0),2), "")</f>
        <v>0</v>
      </c>
      <c r="N399" s="27">
        <f>IFERROR(('CALC | Main Engine'!P399+'CALC | Booster'!P399)*INDEX(MassUnitsTable[],MATCH($R$3,MassUnitsTable[Mass Units],0),2), "")</f>
        <v>0</v>
      </c>
      <c r="O399" s="27">
        <f>IFERROR(('CALC | Main Engine'!Q399+'CALC | Booster'!Q399)*INDEX(MassUnitsTable[],MATCH($R$3,MassUnitsTable[Mass Units],0),2), "")</f>
        <v>0</v>
      </c>
      <c r="P399" s="27">
        <f>IFERROR(('CALC | Main Engine'!R399+'CALC | Booster'!R399)*INDEX(MassUnitsTable[],MATCH($R$3,MassUnitsTable[Mass Units],0),2), "")</f>
        <v>0</v>
      </c>
      <c r="Q399" s="27">
        <f>IFERROR(('CALC | Main Engine'!S399+'CALC | Booster'!S399)*INDEX(MassUnitsTable[],MATCH($R$3,MassUnitsTable[Mass Units],0),2), "")</f>
        <v>4.1386908231595958E-11</v>
      </c>
      <c r="R399" s="32">
        <f>IFERROR(('CALC | Main Engine'!T399+'CALC | Booster'!T399)*INDEX(MassUnitsTable[],MATCH($R$3,MassUnitsTable[Mass Units],0),2), "")</f>
        <v>0</v>
      </c>
      <c r="S399" s="10"/>
    </row>
    <row r="400" spans="1:19" x14ac:dyDescent="0.25">
      <c r="A400" s="10"/>
      <c r="B400" s="4" t="str">
        <f t="shared" si="35"/>
        <v>STS-124</v>
      </c>
      <c r="C400" s="5" t="str">
        <f t="shared" si="36"/>
        <v>Space Shuttle</v>
      </c>
      <c r="D400" s="5" t="str">
        <f t="shared" si="37"/>
        <v>Launch</v>
      </c>
      <c r="E400" s="5">
        <f t="shared" si="38"/>
        <v>1</v>
      </c>
      <c r="F400" s="5">
        <f>'CALC | Main Engine'!$B400</f>
        <v>393</v>
      </c>
      <c r="G400" s="27">
        <f>'CALC | Main Engine'!$C400</f>
        <v>349830.5</v>
      </c>
      <c r="H400" s="6">
        <f>'CALC | Main Engine'!$E400</f>
        <v>1</v>
      </c>
      <c r="I400" s="34">
        <f>IFERROR('CALC | Main Engine'!$F400*INDEX(MassUnitsTable[],MATCH($R$3,MassUnitsTable[Mass Units],0),2), "")</f>
        <v>1397.4</v>
      </c>
      <c r="J400" s="27">
        <f>IFERROR('CALC | Booster'!$F400*INDEX(MassUnitsTable[],MATCH($R$3,MassUnitsTable[Mass Units],0),2), "")</f>
        <v>0</v>
      </c>
      <c r="K400" s="32">
        <f t="shared" si="39"/>
        <v>1397.4</v>
      </c>
      <c r="L400" s="34">
        <f>IFERROR(('CALC | Main Engine'!N400+'CALC | Booster'!N400)*INDEX(MassUnitsTable[],MATCH($R$3,MassUnitsTable[Mass Units],0),2), "")</f>
        <v>1777.1580062500004</v>
      </c>
      <c r="M400" s="27">
        <f>IFERROR(('CALC | Main Engine'!O400+'CALC | Booster'!O400)*INDEX(MassUnitsTable[],MATCH($R$3,MassUnitsTable[Mass Units],0),2), "")</f>
        <v>0</v>
      </c>
      <c r="N400" s="27">
        <f>IFERROR(('CALC | Main Engine'!P400+'CALC | Booster'!P400)*INDEX(MassUnitsTable[],MATCH($R$3,MassUnitsTable[Mass Units],0),2), "")</f>
        <v>0</v>
      </c>
      <c r="O400" s="27">
        <f>IFERROR(('CALC | Main Engine'!Q400+'CALC | Booster'!Q400)*INDEX(MassUnitsTable[],MATCH($R$3,MassUnitsTable[Mass Units],0),2), "")</f>
        <v>0</v>
      </c>
      <c r="P400" s="27">
        <f>IFERROR(('CALC | Main Engine'!R400+'CALC | Booster'!R400)*INDEX(MassUnitsTable[],MATCH($R$3,MassUnitsTable[Mass Units],0),2), "")</f>
        <v>0</v>
      </c>
      <c r="Q400" s="27">
        <f>IFERROR(('CALC | Main Engine'!S400+'CALC | Booster'!S400)*INDEX(MassUnitsTable[],MATCH($R$3,MassUnitsTable[Mass Units],0),2), "")</f>
        <v>4.2046434063629953E-11</v>
      </c>
      <c r="R400" s="32">
        <f>IFERROR(('CALC | Main Engine'!T400+'CALC | Booster'!T400)*INDEX(MassUnitsTable[],MATCH($R$3,MassUnitsTable[Mass Units],0),2), "")</f>
        <v>0</v>
      </c>
      <c r="S400" s="10"/>
    </row>
    <row r="401" spans="1:19" x14ac:dyDescent="0.25">
      <c r="A401" s="10"/>
      <c r="B401" s="4" t="str">
        <f t="shared" si="35"/>
        <v>STS-124</v>
      </c>
      <c r="C401" s="5" t="str">
        <f t="shared" si="36"/>
        <v>Space Shuttle</v>
      </c>
      <c r="D401" s="5" t="str">
        <f t="shared" si="37"/>
        <v>Launch</v>
      </c>
      <c r="E401" s="5">
        <f t="shared" si="38"/>
        <v>1</v>
      </c>
      <c r="F401" s="5">
        <f>'CALC | Main Engine'!$B401</f>
        <v>394</v>
      </c>
      <c r="G401" s="27">
        <f>'CALC | Main Engine'!$C401</f>
        <v>349629</v>
      </c>
      <c r="H401" s="6">
        <f>'CALC | Main Engine'!$E401</f>
        <v>1</v>
      </c>
      <c r="I401" s="34">
        <f>IFERROR('CALC | Main Engine'!$F401*INDEX(MassUnitsTable[],MATCH($R$3,MassUnitsTable[Mass Units],0),2), "")</f>
        <v>1397.4</v>
      </c>
      <c r="J401" s="27">
        <f>IFERROR('CALC | Booster'!$F401*INDEX(MassUnitsTable[],MATCH($R$3,MassUnitsTable[Mass Units],0),2), "")</f>
        <v>0</v>
      </c>
      <c r="K401" s="32">
        <f t="shared" si="39"/>
        <v>1397.4</v>
      </c>
      <c r="L401" s="34">
        <f>IFERROR(('CALC | Main Engine'!N401+'CALC | Booster'!N401)*INDEX(MassUnitsTable[],MATCH($R$3,MassUnitsTable[Mass Units],0),2), "")</f>
        <v>1777.1580062500004</v>
      </c>
      <c r="M401" s="27">
        <f>IFERROR(('CALC | Main Engine'!O401+'CALC | Booster'!O401)*INDEX(MassUnitsTable[],MATCH($R$3,MassUnitsTable[Mass Units],0),2), "")</f>
        <v>0</v>
      </c>
      <c r="N401" s="27">
        <f>IFERROR(('CALC | Main Engine'!P401+'CALC | Booster'!P401)*INDEX(MassUnitsTable[],MATCH($R$3,MassUnitsTable[Mass Units],0),2), "")</f>
        <v>0</v>
      </c>
      <c r="O401" s="27">
        <f>IFERROR(('CALC | Main Engine'!Q401+'CALC | Booster'!Q401)*INDEX(MassUnitsTable[],MATCH($R$3,MassUnitsTable[Mass Units],0),2), "")</f>
        <v>0</v>
      </c>
      <c r="P401" s="27">
        <f>IFERROR(('CALC | Main Engine'!R401+'CALC | Booster'!R401)*INDEX(MassUnitsTable[],MATCH($R$3,MassUnitsTable[Mass Units],0),2), "")</f>
        <v>0</v>
      </c>
      <c r="Q401" s="27">
        <f>IFERROR(('CALC | Main Engine'!S401+'CALC | Booster'!S401)*INDEX(MassUnitsTable[],MATCH($R$3,MassUnitsTable[Mass Units],0),2), "")</f>
        <v>4.2723240771521198E-11</v>
      </c>
      <c r="R401" s="32">
        <f>IFERROR(('CALC | Main Engine'!T401+'CALC | Booster'!T401)*INDEX(MassUnitsTable[],MATCH($R$3,MassUnitsTable[Mass Units],0),2), "")</f>
        <v>0</v>
      </c>
      <c r="S401" s="10"/>
    </row>
    <row r="402" spans="1:19" x14ac:dyDescent="0.25">
      <c r="A402" s="10"/>
      <c r="B402" s="4" t="str">
        <f t="shared" si="35"/>
        <v>STS-124</v>
      </c>
      <c r="C402" s="5" t="str">
        <f t="shared" si="36"/>
        <v>Space Shuttle</v>
      </c>
      <c r="D402" s="5" t="str">
        <f t="shared" si="37"/>
        <v>Launch</v>
      </c>
      <c r="E402" s="5">
        <f t="shared" si="38"/>
        <v>1</v>
      </c>
      <c r="F402" s="5">
        <f>'CALC | Main Engine'!$B402</f>
        <v>395</v>
      </c>
      <c r="G402" s="27">
        <f>'CALC | Main Engine'!$C402</f>
        <v>349425.5</v>
      </c>
      <c r="H402" s="6">
        <f>'CALC | Main Engine'!$E402</f>
        <v>1</v>
      </c>
      <c r="I402" s="34">
        <f>IFERROR('CALC | Main Engine'!$F402*INDEX(MassUnitsTable[],MATCH($R$3,MassUnitsTable[Mass Units],0),2), "")</f>
        <v>1397.4</v>
      </c>
      <c r="J402" s="27">
        <f>IFERROR('CALC | Booster'!$F402*INDEX(MassUnitsTable[],MATCH($R$3,MassUnitsTable[Mass Units],0),2), "")</f>
        <v>0</v>
      </c>
      <c r="K402" s="32">
        <f t="shared" si="39"/>
        <v>1397.4</v>
      </c>
      <c r="L402" s="34">
        <f>IFERROR(('CALC | Main Engine'!N402+'CALC | Booster'!N402)*INDEX(MassUnitsTable[],MATCH($R$3,MassUnitsTable[Mass Units],0),2), "")</f>
        <v>1777.1580062500004</v>
      </c>
      <c r="M402" s="27">
        <f>IFERROR(('CALC | Main Engine'!O402+'CALC | Booster'!O402)*INDEX(MassUnitsTable[],MATCH($R$3,MassUnitsTable[Mass Units],0),2), "")</f>
        <v>0</v>
      </c>
      <c r="N402" s="27">
        <f>IFERROR(('CALC | Main Engine'!P402+'CALC | Booster'!P402)*INDEX(MassUnitsTable[],MATCH($R$3,MassUnitsTable[Mass Units],0),2), "")</f>
        <v>0</v>
      </c>
      <c r="O402" s="27">
        <f>IFERROR(('CALC | Main Engine'!Q402+'CALC | Booster'!Q402)*INDEX(MassUnitsTable[],MATCH($R$3,MassUnitsTable[Mass Units],0),2), "")</f>
        <v>0</v>
      </c>
      <c r="P402" s="27">
        <f>IFERROR(('CALC | Main Engine'!R402+'CALC | Booster'!R402)*INDEX(MassUnitsTable[],MATCH($R$3,MassUnitsTable[Mass Units],0),2), "")</f>
        <v>0</v>
      </c>
      <c r="Q402" s="27">
        <f>IFERROR(('CALC | Main Engine'!S402+'CALC | Booster'!S402)*INDEX(MassUnitsTable[],MATCH($R$3,MassUnitsTable[Mass Units],0),2), "")</f>
        <v>4.3417822805627859E-11</v>
      </c>
      <c r="R402" s="32">
        <f>IFERROR(('CALC | Main Engine'!T402+'CALC | Booster'!T402)*INDEX(MassUnitsTable[],MATCH($R$3,MassUnitsTable[Mass Units],0),2), "")</f>
        <v>0</v>
      </c>
      <c r="S402" s="10"/>
    </row>
    <row r="403" spans="1:19" x14ac:dyDescent="0.25">
      <c r="A403" s="10"/>
      <c r="B403" s="4" t="str">
        <f t="shared" si="35"/>
        <v>STS-124</v>
      </c>
      <c r="C403" s="5" t="str">
        <f t="shared" si="36"/>
        <v>Space Shuttle</v>
      </c>
      <c r="D403" s="5" t="str">
        <f t="shared" si="37"/>
        <v>Launch</v>
      </c>
      <c r="E403" s="5">
        <f t="shared" si="38"/>
        <v>1</v>
      </c>
      <c r="F403" s="5">
        <f>'CALC | Main Engine'!$B403</f>
        <v>396</v>
      </c>
      <c r="G403" s="27">
        <f>'CALC | Main Engine'!$C403</f>
        <v>349220</v>
      </c>
      <c r="H403" s="6">
        <f>'CALC | Main Engine'!$E403</f>
        <v>1</v>
      </c>
      <c r="I403" s="34">
        <f>IFERROR('CALC | Main Engine'!$F403*INDEX(MassUnitsTable[],MATCH($R$3,MassUnitsTable[Mass Units],0),2), "")</f>
        <v>1397.4</v>
      </c>
      <c r="J403" s="27">
        <f>IFERROR('CALC | Booster'!$F403*INDEX(MassUnitsTable[],MATCH($R$3,MassUnitsTable[Mass Units],0),2), "")</f>
        <v>0</v>
      </c>
      <c r="K403" s="32">
        <f t="shared" si="39"/>
        <v>1397.4</v>
      </c>
      <c r="L403" s="34">
        <f>IFERROR(('CALC | Main Engine'!N403+'CALC | Booster'!N403)*INDEX(MassUnitsTable[],MATCH($R$3,MassUnitsTable[Mass Units],0),2), "")</f>
        <v>1777.1580062500004</v>
      </c>
      <c r="M403" s="27">
        <f>IFERROR(('CALC | Main Engine'!O403+'CALC | Booster'!O403)*INDEX(MassUnitsTable[],MATCH($R$3,MassUnitsTable[Mass Units],0),2), "")</f>
        <v>0</v>
      </c>
      <c r="N403" s="27">
        <f>IFERROR(('CALC | Main Engine'!P403+'CALC | Booster'!P403)*INDEX(MassUnitsTable[],MATCH($R$3,MassUnitsTable[Mass Units],0),2), "")</f>
        <v>0</v>
      </c>
      <c r="O403" s="27">
        <f>IFERROR(('CALC | Main Engine'!Q403+'CALC | Booster'!Q403)*INDEX(MassUnitsTable[],MATCH($R$3,MassUnitsTable[Mass Units],0),2), "")</f>
        <v>0</v>
      </c>
      <c r="P403" s="27">
        <f>IFERROR(('CALC | Main Engine'!R403+'CALC | Booster'!R403)*INDEX(MassUnitsTable[],MATCH($R$3,MassUnitsTable[Mass Units],0),2), "")</f>
        <v>0</v>
      </c>
      <c r="Q403" s="27">
        <f>IFERROR(('CALC | Main Engine'!S403+'CALC | Booster'!S403)*INDEX(MassUnitsTable[],MATCH($R$3,MassUnitsTable[Mass Units],0),2), "")</f>
        <v>4.4130691136364878E-11</v>
      </c>
      <c r="R403" s="32">
        <f>IFERROR(('CALC | Main Engine'!T403+'CALC | Booster'!T403)*INDEX(MassUnitsTable[],MATCH($R$3,MassUnitsTable[Mass Units],0),2), "")</f>
        <v>0</v>
      </c>
      <c r="S403" s="10"/>
    </row>
    <row r="404" spans="1:19" x14ac:dyDescent="0.25">
      <c r="A404" s="10"/>
      <c r="B404" s="4" t="str">
        <f t="shared" si="35"/>
        <v>STS-124</v>
      </c>
      <c r="C404" s="5" t="str">
        <f t="shared" si="36"/>
        <v>Space Shuttle</v>
      </c>
      <c r="D404" s="5" t="str">
        <f t="shared" si="37"/>
        <v>Launch</v>
      </c>
      <c r="E404" s="5">
        <f t="shared" si="38"/>
        <v>1</v>
      </c>
      <c r="F404" s="5">
        <f>'CALC | Main Engine'!$B404</f>
        <v>397</v>
      </c>
      <c r="G404" s="27">
        <f>'CALC | Main Engine'!$C404</f>
        <v>349012.5</v>
      </c>
      <c r="H404" s="6">
        <f>'CALC | Main Engine'!$E404</f>
        <v>1</v>
      </c>
      <c r="I404" s="34">
        <f>IFERROR('CALC | Main Engine'!$F404*INDEX(MassUnitsTable[],MATCH($R$3,MassUnitsTable[Mass Units],0),2), "")</f>
        <v>1397.4</v>
      </c>
      <c r="J404" s="27">
        <f>IFERROR('CALC | Booster'!$F404*INDEX(MassUnitsTable[],MATCH($R$3,MassUnitsTable[Mass Units],0),2), "")</f>
        <v>0</v>
      </c>
      <c r="K404" s="32">
        <f t="shared" si="39"/>
        <v>1397.4</v>
      </c>
      <c r="L404" s="34">
        <f>IFERROR(('CALC | Main Engine'!N404+'CALC | Booster'!N404)*INDEX(MassUnitsTable[],MATCH($R$3,MassUnitsTable[Mass Units],0),2), "")</f>
        <v>1777.1580062500004</v>
      </c>
      <c r="M404" s="27">
        <f>IFERROR(('CALC | Main Engine'!O404+'CALC | Booster'!O404)*INDEX(MassUnitsTable[],MATCH($R$3,MassUnitsTable[Mass Units],0),2), "")</f>
        <v>0</v>
      </c>
      <c r="N404" s="27">
        <f>IFERROR(('CALC | Main Engine'!P404+'CALC | Booster'!P404)*INDEX(MassUnitsTable[],MATCH($R$3,MassUnitsTable[Mass Units],0),2), "")</f>
        <v>0</v>
      </c>
      <c r="O404" s="27">
        <f>IFERROR(('CALC | Main Engine'!Q404+'CALC | Booster'!Q404)*INDEX(MassUnitsTable[],MATCH($R$3,MassUnitsTable[Mass Units],0),2), "")</f>
        <v>0</v>
      </c>
      <c r="P404" s="27">
        <f>IFERROR(('CALC | Main Engine'!R404+'CALC | Booster'!R404)*INDEX(MassUnitsTable[],MATCH($R$3,MassUnitsTable[Mass Units],0),2), "")</f>
        <v>0</v>
      </c>
      <c r="Q404" s="27">
        <f>IFERROR(('CALC | Main Engine'!S404+'CALC | Booster'!S404)*INDEX(MassUnitsTable[],MATCH($R$3,MassUnitsTable[Mass Units],0),2), "")</f>
        <v>4.4862373849407499E-11</v>
      </c>
      <c r="R404" s="32">
        <f>IFERROR(('CALC | Main Engine'!T404+'CALC | Booster'!T404)*INDEX(MassUnitsTable[],MATCH($R$3,MassUnitsTable[Mass Units],0),2), "")</f>
        <v>0</v>
      </c>
      <c r="S404" s="10"/>
    </row>
    <row r="405" spans="1:19" x14ac:dyDescent="0.25">
      <c r="A405" s="10"/>
      <c r="B405" s="4" t="str">
        <f t="shared" si="35"/>
        <v>STS-124</v>
      </c>
      <c r="C405" s="5" t="str">
        <f t="shared" si="36"/>
        <v>Space Shuttle</v>
      </c>
      <c r="D405" s="5" t="str">
        <f t="shared" si="37"/>
        <v>Launch</v>
      </c>
      <c r="E405" s="5">
        <f t="shared" si="38"/>
        <v>1</v>
      </c>
      <c r="F405" s="5">
        <f>'CALC | Main Engine'!$B405</f>
        <v>398</v>
      </c>
      <c r="G405" s="27">
        <f>'CALC | Main Engine'!$C405</f>
        <v>348803</v>
      </c>
      <c r="H405" s="6">
        <f>'CALC | Main Engine'!$E405</f>
        <v>1</v>
      </c>
      <c r="I405" s="34">
        <f>IFERROR('CALC | Main Engine'!$F405*INDEX(MassUnitsTable[],MATCH($R$3,MassUnitsTable[Mass Units],0),2), "")</f>
        <v>1397.4</v>
      </c>
      <c r="J405" s="27">
        <f>IFERROR('CALC | Booster'!$F405*INDEX(MassUnitsTable[],MATCH($R$3,MassUnitsTable[Mass Units],0),2), "")</f>
        <v>0</v>
      </c>
      <c r="K405" s="32">
        <f t="shared" si="39"/>
        <v>1397.4</v>
      </c>
      <c r="L405" s="34">
        <f>IFERROR(('CALC | Main Engine'!N405+'CALC | Booster'!N405)*INDEX(MassUnitsTable[],MATCH($R$3,MassUnitsTable[Mass Units],0),2), "")</f>
        <v>1777.1580062500004</v>
      </c>
      <c r="M405" s="27">
        <f>IFERROR(('CALC | Main Engine'!O405+'CALC | Booster'!O405)*INDEX(MassUnitsTable[],MATCH($R$3,MassUnitsTable[Mass Units],0),2), "")</f>
        <v>0</v>
      </c>
      <c r="N405" s="27">
        <f>IFERROR(('CALC | Main Engine'!P405+'CALC | Booster'!P405)*INDEX(MassUnitsTable[],MATCH($R$3,MassUnitsTable[Mass Units],0),2), "")</f>
        <v>0</v>
      </c>
      <c r="O405" s="27">
        <f>IFERROR(('CALC | Main Engine'!Q405+'CALC | Booster'!Q405)*INDEX(MassUnitsTable[],MATCH($R$3,MassUnitsTable[Mass Units],0),2), "")</f>
        <v>0</v>
      </c>
      <c r="P405" s="27">
        <f>IFERROR(('CALC | Main Engine'!R405+'CALC | Booster'!R405)*INDEX(MassUnitsTable[],MATCH($R$3,MassUnitsTable[Mass Units],0),2), "")</f>
        <v>0</v>
      </c>
      <c r="Q405" s="27">
        <f>IFERROR(('CALC | Main Engine'!S405+'CALC | Booster'!S405)*INDEX(MassUnitsTable[],MATCH($R$3,MassUnitsTable[Mass Units],0),2), "")</f>
        <v>4.561341676429913E-11</v>
      </c>
      <c r="R405" s="32">
        <f>IFERROR(('CALC | Main Engine'!T405+'CALC | Booster'!T405)*INDEX(MassUnitsTable[],MATCH($R$3,MassUnitsTable[Mass Units],0),2), "")</f>
        <v>0</v>
      </c>
      <c r="S405" s="10"/>
    </row>
    <row r="406" spans="1:19" x14ac:dyDescent="0.25">
      <c r="A406" s="10"/>
      <c r="B406" s="4" t="str">
        <f t="shared" si="35"/>
        <v>STS-124</v>
      </c>
      <c r="C406" s="5" t="str">
        <f t="shared" si="36"/>
        <v>Space Shuttle</v>
      </c>
      <c r="D406" s="5" t="str">
        <f t="shared" si="37"/>
        <v>Launch</v>
      </c>
      <c r="E406" s="5">
        <f t="shared" si="38"/>
        <v>1</v>
      </c>
      <c r="F406" s="5">
        <f>'CALC | Main Engine'!$B406</f>
        <v>399</v>
      </c>
      <c r="G406" s="27">
        <f>'CALC | Main Engine'!$C406</f>
        <v>348591.5</v>
      </c>
      <c r="H406" s="6">
        <f>'CALC | Main Engine'!$E406</f>
        <v>1</v>
      </c>
      <c r="I406" s="34">
        <f>IFERROR('CALC | Main Engine'!$F406*INDEX(MassUnitsTable[],MATCH($R$3,MassUnitsTable[Mass Units],0),2), "")</f>
        <v>1397.4</v>
      </c>
      <c r="J406" s="27">
        <f>IFERROR('CALC | Booster'!$F406*INDEX(MassUnitsTable[],MATCH($R$3,MassUnitsTable[Mass Units],0),2), "")</f>
        <v>0</v>
      </c>
      <c r="K406" s="32">
        <f t="shared" si="39"/>
        <v>1397.4</v>
      </c>
      <c r="L406" s="34">
        <f>IFERROR(('CALC | Main Engine'!N406+'CALC | Booster'!N406)*INDEX(MassUnitsTable[],MATCH($R$3,MassUnitsTable[Mass Units],0),2), "")</f>
        <v>1777.1580062500004</v>
      </c>
      <c r="M406" s="27">
        <f>IFERROR(('CALC | Main Engine'!O406+'CALC | Booster'!O406)*INDEX(MassUnitsTable[],MATCH($R$3,MassUnitsTable[Mass Units],0),2), "")</f>
        <v>0</v>
      </c>
      <c r="N406" s="27">
        <f>IFERROR(('CALC | Main Engine'!P406+'CALC | Booster'!P406)*INDEX(MassUnitsTable[],MATCH($R$3,MassUnitsTable[Mass Units],0),2), "")</f>
        <v>0</v>
      </c>
      <c r="O406" s="27">
        <f>IFERROR(('CALC | Main Engine'!Q406+'CALC | Booster'!Q406)*INDEX(MassUnitsTable[],MATCH($R$3,MassUnitsTable[Mass Units],0),2), "")</f>
        <v>0</v>
      </c>
      <c r="P406" s="27">
        <f>IFERROR(('CALC | Main Engine'!R406+'CALC | Booster'!R406)*INDEX(MassUnitsTable[],MATCH($R$3,MassUnitsTable[Mass Units],0),2), "")</f>
        <v>0</v>
      </c>
      <c r="Q406" s="27">
        <f>IFERROR(('CALC | Main Engine'!S406+'CALC | Booster'!S406)*INDEX(MassUnitsTable[],MATCH($R$3,MassUnitsTable[Mass Units],0),2), "")</f>
        <v>4.6384384077434416E-11</v>
      </c>
      <c r="R406" s="32">
        <f>IFERROR(('CALC | Main Engine'!T406+'CALC | Booster'!T406)*INDEX(MassUnitsTable[],MATCH($R$3,MassUnitsTable[Mass Units],0),2), "")</f>
        <v>0</v>
      </c>
      <c r="S406" s="10"/>
    </row>
    <row r="407" spans="1:19" x14ac:dyDescent="0.25">
      <c r="A407" s="10"/>
      <c r="B407" s="4" t="str">
        <f t="shared" si="35"/>
        <v>STS-124</v>
      </c>
      <c r="C407" s="5" t="str">
        <f t="shared" si="36"/>
        <v>Space Shuttle</v>
      </c>
      <c r="D407" s="5" t="str">
        <f t="shared" si="37"/>
        <v>Launch</v>
      </c>
      <c r="E407" s="5">
        <f t="shared" si="38"/>
        <v>1</v>
      </c>
      <c r="F407" s="5">
        <f>'CALC | Main Engine'!$B407</f>
        <v>400</v>
      </c>
      <c r="G407" s="27">
        <f>'CALC | Main Engine'!$C407</f>
        <v>348378.5</v>
      </c>
      <c r="H407" s="6">
        <f>'CALC | Main Engine'!$E407</f>
        <v>1</v>
      </c>
      <c r="I407" s="34">
        <f>IFERROR('CALC | Main Engine'!$F407*INDEX(MassUnitsTable[],MATCH($R$3,MassUnitsTable[Mass Units],0),2), "")</f>
        <v>1397.4</v>
      </c>
      <c r="J407" s="27">
        <f>IFERROR('CALC | Booster'!$F407*INDEX(MassUnitsTable[],MATCH($R$3,MassUnitsTable[Mass Units],0),2), "")</f>
        <v>0</v>
      </c>
      <c r="K407" s="32">
        <f t="shared" si="39"/>
        <v>1397.4</v>
      </c>
      <c r="L407" s="34">
        <f>IFERROR(('CALC | Main Engine'!N407+'CALC | Booster'!N407)*INDEX(MassUnitsTable[],MATCH($R$3,MassUnitsTable[Mass Units],0),2), "")</f>
        <v>1777.1580062500004</v>
      </c>
      <c r="M407" s="27">
        <f>IFERROR(('CALC | Main Engine'!O407+'CALC | Booster'!O407)*INDEX(MassUnitsTable[],MATCH($R$3,MassUnitsTable[Mass Units],0),2), "")</f>
        <v>0</v>
      </c>
      <c r="N407" s="27">
        <f>IFERROR(('CALC | Main Engine'!P407+'CALC | Booster'!P407)*INDEX(MassUnitsTable[],MATCH($R$3,MassUnitsTable[Mass Units],0),2), "")</f>
        <v>0</v>
      </c>
      <c r="O407" s="27">
        <f>IFERROR(('CALC | Main Engine'!Q407+'CALC | Booster'!Q407)*INDEX(MassUnitsTable[],MATCH($R$3,MassUnitsTable[Mass Units],0),2), "")</f>
        <v>0</v>
      </c>
      <c r="P407" s="27">
        <f>IFERROR(('CALC | Main Engine'!R407+'CALC | Booster'!R407)*INDEX(MassUnitsTable[],MATCH($R$3,MassUnitsTable[Mass Units],0),2), "")</f>
        <v>0</v>
      </c>
      <c r="Q407" s="27">
        <f>IFERROR(('CALC | Main Engine'!S407+'CALC | Booster'!S407)*INDEX(MassUnitsTable[],MATCH($R$3,MassUnitsTable[Mass Units],0),2), "")</f>
        <v>4.7173989771241631E-11</v>
      </c>
      <c r="R407" s="32">
        <f>IFERROR(('CALC | Main Engine'!T407+'CALC | Booster'!T407)*INDEX(MassUnitsTable[],MATCH($R$3,MassUnitsTable[Mass Units],0),2), "")</f>
        <v>0</v>
      </c>
      <c r="S407" s="10"/>
    </row>
    <row r="408" spans="1:19" x14ac:dyDescent="0.25">
      <c r="A408" s="10"/>
      <c r="B408" s="4" t="str">
        <f t="shared" si="35"/>
        <v>STS-124</v>
      </c>
      <c r="C408" s="5" t="str">
        <f t="shared" si="36"/>
        <v>Space Shuttle</v>
      </c>
      <c r="D408" s="5" t="str">
        <f t="shared" si="37"/>
        <v>Launch</v>
      </c>
      <c r="E408" s="5">
        <f t="shared" si="38"/>
        <v>1</v>
      </c>
      <c r="F408" s="5">
        <f>'CALC | Main Engine'!$B408</f>
        <v>401</v>
      </c>
      <c r="G408" s="27">
        <f>'CALC | Main Engine'!$C408</f>
        <v>348164</v>
      </c>
      <c r="H408" s="6">
        <f>'CALC | Main Engine'!$E408</f>
        <v>1</v>
      </c>
      <c r="I408" s="34">
        <f>IFERROR('CALC | Main Engine'!$F408*INDEX(MassUnitsTable[],MATCH($R$3,MassUnitsTable[Mass Units],0),2), "")</f>
        <v>1397.4</v>
      </c>
      <c r="J408" s="27">
        <f>IFERROR('CALC | Booster'!$F408*INDEX(MassUnitsTable[],MATCH($R$3,MassUnitsTable[Mass Units],0),2), "")</f>
        <v>0</v>
      </c>
      <c r="K408" s="32">
        <f t="shared" si="39"/>
        <v>1397.4</v>
      </c>
      <c r="L408" s="34">
        <f>IFERROR(('CALC | Main Engine'!N408+'CALC | Booster'!N408)*INDEX(MassUnitsTable[],MATCH($R$3,MassUnitsTable[Mass Units],0),2), "")</f>
        <v>1777.1580062500004</v>
      </c>
      <c r="M408" s="27">
        <f>IFERROR(('CALC | Main Engine'!O408+'CALC | Booster'!O408)*INDEX(MassUnitsTable[],MATCH($R$3,MassUnitsTable[Mass Units],0),2), "")</f>
        <v>0</v>
      </c>
      <c r="N408" s="27">
        <f>IFERROR(('CALC | Main Engine'!P408+'CALC | Booster'!P408)*INDEX(MassUnitsTable[],MATCH($R$3,MassUnitsTable[Mass Units],0),2), "")</f>
        <v>0</v>
      </c>
      <c r="O408" s="27">
        <f>IFERROR(('CALC | Main Engine'!Q408+'CALC | Booster'!Q408)*INDEX(MassUnitsTable[],MATCH($R$3,MassUnitsTable[Mass Units],0),2), "")</f>
        <v>0</v>
      </c>
      <c r="P408" s="27">
        <f>IFERROR(('CALC | Main Engine'!R408+'CALC | Booster'!R408)*INDEX(MassUnitsTable[],MATCH($R$3,MassUnitsTable[Mass Units],0),2), "")</f>
        <v>0</v>
      </c>
      <c r="Q408" s="27">
        <f>IFERROR(('CALC | Main Engine'!S408+'CALC | Booster'!S408)*INDEX(MassUnitsTable[],MATCH($R$3,MassUnitsTable[Mass Units],0),2), "")</f>
        <v>4.7982740461702902E-11</v>
      </c>
      <c r="R408" s="32">
        <f>IFERROR(('CALC | Main Engine'!T408+'CALC | Booster'!T408)*INDEX(MassUnitsTable[],MATCH($R$3,MassUnitsTable[Mass Units],0),2), "")</f>
        <v>0</v>
      </c>
      <c r="S408" s="10"/>
    </row>
    <row r="409" spans="1:19" x14ac:dyDescent="0.25">
      <c r="A409" s="10"/>
      <c r="B409" s="4" t="str">
        <f t="shared" si="35"/>
        <v>STS-124</v>
      </c>
      <c r="C409" s="5" t="str">
        <f t="shared" si="36"/>
        <v>Space Shuttle</v>
      </c>
      <c r="D409" s="5" t="str">
        <f t="shared" si="37"/>
        <v>Launch</v>
      </c>
      <c r="E409" s="5">
        <f t="shared" si="38"/>
        <v>1</v>
      </c>
      <c r="F409" s="5">
        <f>'CALC | Main Engine'!$B409</f>
        <v>402</v>
      </c>
      <c r="G409" s="27">
        <f>'CALC | Main Engine'!$C409</f>
        <v>347947.5</v>
      </c>
      <c r="H409" s="6">
        <f>'CALC | Main Engine'!$E409</f>
        <v>1</v>
      </c>
      <c r="I409" s="34">
        <f>IFERROR('CALC | Main Engine'!$F409*INDEX(MassUnitsTable[],MATCH($R$3,MassUnitsTable[Mass Units],0),2), "")</f>
        <v>1397.4</v>
      </c>
      <c r="J409" s="27">
        <f>IFERROR('CALC | Booster'!$F409*INDEX(MassUnitsTable[],MATCH($R$3,MassUnitsTable[Mass Units],0),2), "")</f>
        <v>0</v>
      </c>
      <c r="K409" s="32">
        <f t="shared" si="39"/>
        <v>1397.4</v>
      </c>
      <c r="L409" s="34">
        <f>IFERROR(('CALC | Main Engine'!N409+'CALC | Booster'!N409)*INDEX(MassUnitsTable[],MATCH($R$3,MassUnitsTable[Mass Units],0),2), "")</f>
        <v>1777.1580062500004</v>
      </c>
      <c r="M409" s="27">
        <f>IFERROR(('CALC | Main Engine'!O409+'CALC | Booster'!O409)*INDEX(MassUnitsTable[],MATCH($R$3,MassUnitsTable[Mass Units],0),2), "")</f>
        <v>0</v>
      </c>
      <c r="N409" s="27">
        <f>IFERROR(('CALC | Main Engine'!P409+'CALC | Booster'!P409)*INDEX(MassUnitsTable[],MATCH($R$3,MassUnitsTable[Mass Units],0),2), "")</f>
        <v>0</v>
      </c>
      <c r="O409" s="27">
        <f>IFERROR(('CALC | Main Engine'!Q409+'CALC | Booster'!Q409)*INDEX(MassUnitsTable[],MATCH($R$3,MassUnitsTable[Mass Units],0),2), "")</f>
        <v>0</v>
      </c>
      <c r="P409" s="27">
        <f>IFERROR(('CALC | Main Engine'!R409+'CALC | Booster'!R409)*INDEX(MassUnitsTable[],MATCH($R$3,MassUnitsTable[Mass Units],0),2), "")</f>
        <v>0</v>
      </c>
      <c r="Q409" s="27">
        <f>IFERROR(('CALC | Main Engine'!S409+'CALC | Booster'!S409)*INDEX(MassUnitsTable[],MATCH($R$3,MassUnitsTable[Mass Units],0),2), "")</f>
        <v>4.8813092437555892E-11</v>
      </c>
      <c r="R409" s="32">
        <f>IFERROR(('CALC | Main Engine'!T409+'CALC | Booster'!T409)*INDEX(MassUnitsTable[],MATCH($R$3,MassUnitsTable[Mass Units],0),2), "")</f>
        <v>0</v>
      </c>
      <c r="S409" s="10"/>
    </row>
    <row r="410" spans="1:19" x14ac:dyDescent="0.25">
      <c r="A410" s="10"/>
      <c r="B410" s="4" t="str">
        <f t="shared" si="35"/>
        <v>STS-124</v>
      </c>
      <c r="C410" s="5" t="str">
        <f t="shared" si="36"/>
        <v>Space Shuttle</v>
      </c>
      <c r="D410" s="5" t="str">
        <f t="shared" si="37"/>
        <v>Launch</v>
      </c>
      <c r="E410" s="5">
        <f t="shared" si="38"/>
        <v>1</v>
      </c>
      <c r="F410" s="5">
        <f>'CALC | Main Engine'!$B410</f>
        <v>403</v>
      </c>
      <c r="G410" s="27">
        <f>'CALC | Main Engine'!$C410</f>
        <v>347730</v>
      </c>
      <c r="H410" s="6">
        <f>'CALC | Main Engine'!$E410</f>
        <v>1</v>
      </c>
      <c r="I410" s="34">
        <f>IFERROR('CALC | Main Engine'!$F410*INDEX(MassUnitsTable[],MATCH($R$3,MassUnitsTable[Mass Units],0),2), "")</f>
        <v>1397.4</v>
      </c>
      <c r="J410" s="27">
        <f>IFERROR('CALC | Booster'!$F410*INDEX(MassUnitsTable[],MATCH($R$3,MassUnitsTable[Mass Units],0),2), "")</f>
        <v>0</v>
      </c>
      <c r="K410" s="32">
        <f t="shared" si="39"/>
        <v>1397.4</v>
      </c>
      <c r="L410" s="34">
        <f>IFERROR(('CALC | Main Engine'!N410+'CALC | Booster'!N410)*INDEX(MassUnitsTable[],MATCH($R$3,MassUnitsTable[Mass Units],0),2), "")</f>
        <v>1777.1580062500004</v>
      </c>
      <c r="M410" s="27">
        <f>IFERROR(('CALC | Main Engine'!O410+'CALC | Booster'!O410)*INDEX(MassUnitsTable[],MATCH($R$3,MassUnitsTable[Mass Units],0),2), "")</f>
        <v>0</v>
      </c>
      <c r="N410" s="27">
        <f>IFERROR(('CALC | Main Engine'!P410+'CALC | Booster'!P410)*INDEX(MassUnitsTable[],MATCH($R$3,MassUnitsTable[Mass Units],0),2), "")</f>
        <v>0</v>
      </c>
      <c r="O410" s="27">
        <f>IFERROR(('CALC | Main Engine'!Q410+'CALC | Booster'!Q410)*INDEX(MassUnitsTable[],MATCH($R$3,MassUnitsTable[Mass Units],0),2), "")</f>
        <v>0</v>
      </c>
      <c r="P410" s="27">
        <f>IFERROR(('CALC | Main Engine'!R410+'CALC | Booster'!R410)*INDEX(MassUnitsTable[],MATCH($R$3,MassUnitsTable[Mass Units],0),2), "")</f>
        <v>0</v>
      </c>
      <c r="Q410" s="27">
        <f>IFERROR(('CALC | Main Engine'!S410+'CALC | Booster'!S410)*INDEX(MassUnitsTable[],MATCH($R$3,MassUnitsTable[Mass Units],0),2), "")</f>
        <v>4.9661749277056011E-11</v>
      </c>
      <c r="R410" s="32">
        <f>IFERROR(('CALC | Main Engine'!T410+'CALC | Booster'!T410)*INDEX(MassUnitsTable[],MATCH($R$3,MassUnitsTable[Mass Units],0),2), "")</f>
        <v>0</v>
      </c>
      <c r="S410" s="10"/>
    </row>
    <row r="411" spans="1:19" x14ac:dyDescent="0.25">
      <c r="A411" s="10"/>
      <c r="B411" s="4" t="str">
        <f t="shared" si="35"/>
        <v>STS-124</v>
      </c>
      <c r="C411" s="5" t="str">
        <f t="shared" si="36"/>
        <v>Space Shuttle</v>
      </c>
      <c r="D411" s="5" t="str">
        <f t="shared" si="37"/>
        <v>Launch</v>
      </c>
      <c r="E411" s="5">
        <f t="shared" si="38"/>
        <v>1</v>
      </c>
      <c r="F411" s="5">
        <f>'CALC | Main Engine'!$B411</f>
        <v>404</v>
      </c>
      <c r="G411" s="27">
        <f>'CALC | Main Engine'!$C411</f>
        <v>347511.5</v>
      </c>
      <c r="H411" s="6">
        <f>'CALC | Main Engine'!$E411</f>
        <v>1</v>
      </c>
      <c r="I411" s="34">
        <f>IFERROR('CALC | Main Engine'!$F411*INDEX(MassUnitsTable[],MATCH($R$3,MassUnitsTable[Mass Units],0),2), "")</f>
        <v>1397.4</v>
      </c>
      <c r="J411" s="27">
        <f>IFERROR('CALC | Booster'!$F411*INDEX(MassUnitsTable[],MATCH($R$3,MassUnitsTable[Mass Units],0),2), "")</f>
        <v>0</v>
      </c>
      <c r="K411" s="32">
        <f t="shared" si="39"/>
        <v>1397.4</v>
      </c>
      <c r="L411" s="34">
        <f>IFERROR(('CALC | Main Engine'!N411+'CALC | Booster'!N411)*INDEX(MassUnitsTable[],MATCH($R$3,MassUnitsTable[Mass Units],0),2), "")</f>
        <v>1777.1580062500004</v>
      </c>
      <c r="M411" s="27">
        <f>IFERROR(('CALC | Main Engine'!O411+'CALC | Booster'!O411)*INDEX(MassUnitsTable[],MATCH($R$3,MassUnitsTable[Mass Units],0),2), "")</f>
        <v>0</v>
      </c>
      <c r="N411" s="27">
        <f>IFERROR(('CALC | Main Engine'!P411+'CALC | Booster'!P411)*INDEX(MassUnitsTable[],MATCH($R$3,MassUnitsTable[Mass Units],0),2), "")</f>
        <v>0</v>
      </c>
      <c r="O411" s="27">
        <f>IFERROR(('CALC | Main Engine'!Q411+'CALC | Booster'!Q411)*INDEX(MassUnitsTable[],MATCH($R$3,MassUnitsTable[Mass Units],0),2), "")</f>
        <v>0</v>
      </c>
      <c r="P411" s="27">
        <f>IFERROR(('CALC | Main Engine'!R411+'CALC | Booster'!R411)*INDEX(MassUnitsTable[],MATCH($R$3,MassUnitsTable[Mass Units],0),2), "")</f>
        <v>0</v>
      </c>
      <c r="Q411" s="27">
        <f>IFERROR(('CALC | Main Engine'!S411+'CALC | Booster'!S411)*INDEX(MassUnitsTable[],MATCH($R$3,MassUnitsTable[Mass Units],0),2), "")</f>
        <v>5.0529164909082345E-11</v>
      </c>
      <c r="R411" s="32">
        <f>IFERROR(('CALC | Main Engine'!T411+'CALC | Booster'!T411)*INDEX(MassUnitsTable[],MATCH($R$3,MassUnitsTable[Mass Units],0),2), "")</f>
        <v>0</v>
      </c>
      <c r="S411" s="10"/>
    </row>
    <row r="412" spans="1:19" x14ac:dyDescent="0.25">
      <c r="A412" s="10"/>
      <c r="B412" s="4" t="str">
        <f t="shared" si="35"/>
        <v>STS-124</v>
      </c>
      <c r="C412" s="5" t="str">
        <f t="shared" si="36"/>
        <v>Space Shuttle</v>
      </c>
      <c r="D412" s="5" t="str">
        <f t="shared" si="37"/>
        <v>Launch</v>
      </c>
      <c r="E412" s="5">
        <f t="shared" si="38"/>
        <v>1</v>
      </c>
      <c r="F412" s="5">
        <f>'CALC | Main Engine'!$B412</f>
        <v>405</v>
      </c>
      <c r="G412" s="27">
        <f>'CALC | Main Engine'!$C412</f>
        <v>347291.5</v>
      </c>
      <c r="H412" s="6">
        <f>'CALC | Main Engine'!$E412</f>
        <v>1</v>
      </c>
      <c r="I412" s="34">
        <f>IFERROR('CALC | Main Engine'!$F412*INDEX(MassUnitsTable[],MATCH($R$3,MassUnitsTable[Mass Units],0),2), "")</f>
        <v>1397.4</v>
      </c>
      <c r="J412" s="27">
        <f>IFERROR('CALC | Booster'!$F412*INDEX(MassUnitsTable[],MATCH($R$3,MassUnitsTable[Mass Units],0),2), "")</f>
        <v>0</v>
      </c>
      <c r="K412" s="32">
        <f t="shared" si="39"/>
        <v>1397.4</v>
      </c>
      <c r="L412" s="34">
        <f>IFERROR(('CALC | Main Engine'!N412+'CALC | Booster'!N412)*INDEX(MassUnitsTable[],MATCH($R$3,MassUnitsTable[Mass Units],0),2), "")</f>
        <v>1777.1580062500004</v>
      </c>
      <c r="M412" s="27">
        <f>IFERROR(('CALC | Main Engine'!O412+'CALC | Booster'!O412)*INDEX(MassUnitsTable[],MATCH($R$3,MassUnitsTable[Mass Units],0),2), "")</f>
        <v>0</v>
      </c>
      <c r="N412" s="27">
        <f>IFERROR(('CALC | Main Engine'!P412+'CALC | Booster'!P412)*INDEX(MassUnitsTable[],MATCH($R$3,MassUnitsTable[Mass Units],0),2), "")</f>
        <v>0</v>
      </c>
      <c r="O412" s="27">
        <f>IFERROR(('CALC | Main Engine'!Q412+'CALC | Booster'!Q412)*INDEX(MassUnitsTable[],MATCH($R$3,MassUnitsTable[Mass Units],0),2), "")</f>
        <v>0</v>
      </c>
      <c r="P412" s="27">
        <f>IFERROR(('CALC | Main Engine'!R412+'CALC | Booster'!R412)*INDEX(MassUnitsTable[],MATCH($R$3,MassUnitsTable[Mass Units],0),2), "")</f>
        <v>0</v>
      </c>
      <c r="Q412" s="27">
        <f>IFERROR(('CALC | Main Engine'!S412+'CALC | Booster'!S412)*INDEX(MassUnitsTable[],MATCH($R$3,MassUnitsTable[Mass Units],0),2), "")</f>
        <v>5.1417843011902054E-11</v>
      </c>
      <c r="R412" s="32">
        <f>IFERROR(('CALC | Main Engine'!T412+'CALC | Booster'!T412)*INDEX(MassUnitsTable[],MATCH($R$3,MassUnitsTable[Mass Units],0),2), "")</f>
        <v>0</v>
      </c>
      <c r="S412" s="10"/>
    </row>
    <row r="413" spans="1:19" x14ac:dyDescent="0.25">
      <c r="A413" s="10"/>
      <c r="B413" s="4" t="str">
        <f t="shared" si="35"/>
        <v>STS-124</v>
      </c>
      <c r="C413" s="5" t="str">
        <f t="shared" si="36"/>
        <v>Space Shuttle</v>
      </c>
      <c r="D413" s="5" t="str">
        <f t="shared" si="37"/>
        <v>Launch</v>
      </c>
      <c r="E413" s="5">
        <f t="shared" si="38"/>
        <v>1</v>
      </c>
      <c r="F413" s="5">
        <f>'CALC | Main Engine'!$B413</f>
        <v>406</v>
      </c>
      <c r="G413" s="27">
        <f>'CALC | Main Engine'!$C413</f>
        <v>347070</v>
      </c>
      <c r="H413" s="6">
        <f>'CALC | Main Engine'!$E413</f>
        <v>1</v>
      </c>
      <c r="I413" s="34">
        <f>IFERROR('CALC | Main Engine'!$F413*INDEX(MassUnitsTable[],MATCH($R$3,MassUnitsTable[Mass Units],0),2), "")</f>
        <v>1397.4</v>
      </c>
      <c r="J413" s="27">
        <f>IFERROR('CALC | Booster'!$F413*INDEX(MassUnitsTable[],MATCH($R$3,MassUnitsTable[Mass Units],0),2), "")</f>
        <v>0</v>
      </c>
      <c r="K413" s="32">
        <f t="shared" si="39"/>
        <v>1397.4</v>
      </c>
      <c r="L413" s="34">
        <f>IFERROR(('CALC | Main Engine'!N413+'CALC | Booster'!N413)*INDEX(MassUnitsTable[],MATCH($R$3,MassUnitsTable[Mass Units],0),2), "")</f>
        <v>1777.1580062500004</v>
      </c>
      <c r="M413" s="27">
        <f>IFERROR(('CALC | Main Engine'!O413+'CALC | Booster'!O413)*INDEX(MassUnitsTable[],MATCH($R$3,MassUnitsTable[Mass Units],0),2), "")</f>
        <v>0</v>
      </c>
      <c r="N413" s="27">
        <f>IFERROR(('CALC | Main Engine'!P413+'CALC | Booster'!P413)*INDEX(MassUnitsTable[],MATCH($R$3,MassUnitsTable[Mass Units],0),2), "")</f>
        <v>0</v>
      </c>
      <c r="O413" s="27">
        <f>IFERROR(('CALC | Main Engine'!Q413+'CALC | Booster'!Q413)*INDEX(MassUnitsTable[],MATCH($R$3,MassUnitsTable[Mass Units],0),2), "")</f>
        <v>0</v>
      </c>
      <c r="P413" s="27">
        <f>IFERROR(('CALC | Main Engine'!R413+'CALC | Booster'!R413)*INDEX(MassUnitsTable[],MATCH($R$3,MassUnitsTable[Mass Units],0),2), "")</f>
        <v>0</v>
      </c>
      <c r="Q413" s="27">
        <f>IFERROR(('CALC | Main Engine'!S413+'CALC | Booster'!S413)*INDEX(MassUnitsTable[],MATCH($R$3,MassUnitsTable[Mass Units],0),2), "")</f>
        <v>5.2328370686184192E-11</v>
      </c>
      <c r="R413" s="32">
        <f>IFERROR(('CALC | Main Engine'!T413+'CALC | Booster'!T413)*INDEX(MassUnitsTable[],MATCH($R$3,MassUnitsTable[Mass Units],0),2), "")</f>
        <v>0</v>
      </c>
      <c r="S413" s="10"/>
    </row>
    <row r="414" spans="1:19" x14ac:dyDescent="0.25">
      <c r="A414" s="10"/>
      <c r="B414" s="4" t="str">
        <f t="shared" si="35"/>
        <v>STS-124</v>
      </c>
      <c r="C414" s="5" t="str">
        <f t="shared" si="36"/>
        <v>Space Shuttle</v>
      </c>
      <c r="D414" s="5" t="str">
        <f t="shared" si="37"/>
        <v>Launch</v>
      </c>
      <c r="E414" s="5">
        <f t="shared" si="38"/>
        <v>1</v>
      </c>
      <c r="F414" s="5">
        <f>'CALC | Main Engine'!$B414</f>
        <v>407</v>
      </c>
      <c r="G414" s="27">
        <f>'CALC | Main Engine'!$C414</f>
        <v>346848</v>
      </c>
      <c r="H414" s="6">
        <f>'CALC | Main Engine'!$E414</f>
        <v>1</v>
      </c>
      <c r="I414" s="34">
        <f>IFERROR('CALC | Main Engine'!$F414*INDEX(MassUnitsTable[],MATCH($R$3,MassUnitsTable[Mass Units],0),2), "")</f>
        <v>1397.4</v>
      </c>
      <c r="J414" s="27">
        <f>IFERROR('CALC | Booster'!$F414*INDEX(MassUnitsTable[],MATCH($R$3,MassUnitsTable[Mass Units],0),2), "")</f>
        <v>0</v>
      </c>
      <c r="K414" s="32">
        <f t="shared" si="39"/>
        <v>1397.4</v>
      </c>
      <c r="L414" s="34">
        <f>IFERROR(('CALC | Main Engine'!N414+'CALC | Booster'!N414)*INDEX(MassUnitsTable[],MATCH($R$3,MassUnitsTable[Mass Units],0),2), "")</f>
        <v>1777.1580062500004</v>
      </c>
      <c r="M414" s="27">
        <f>IFERROR(('CALC | Main Engine'!O414+'CALC | Booster'!O414)*INDEX(MassUnitsTable[],MATCH($R$3,MassUnitsTable[Mass Units],0),2), "")</f>
        <v>0</v>
      </c>
      <c r="N414" s="27">
        <f>IFERROR(('CALC | Main Engine'!P414+'CALC | Booster'!P414)*INDEX(MassUnitsTable[],MATCH($R$3,MassUnitsTable[Mass Units],0),2), "")</f>
        <v>0</v>
      </c>
      <c r="O414" s="27">
        <f>IFERROR(('CALC | Main Engine'!Q414+'CALC | Booster'!Q414)*INDEX(MassUnitsTable[],MATCH($R$3,MassUnitsTable[Mass Units],0),2), "")</f>
        <v>0</v>
      </c>
      <c r="P414" s="27">
        <f>IFERROR(('CALC | Main Engine'!R414+'CALC | Booster'!R414)*INDEX(MassUnitsTable[],MATCH($R$3,MassUnitsTable[Mass Units],0),2), "")</f>
        <v>0</v>
      </c>
      <c r="Q414" s="27">
        <f>IFERROR(('CALC | Main Engine'!S414+'CALC | Booster'!S414)*INDEX(MassUnitsTable[],MATCH($R$3,MassUnitsTable[Mass Units],0),2), "")</f>
        <v>5.3257132566538474E-11</v>
      </c>
      <c r="R414" s="32">
        <f>IFERROR(('CALC | Main Engine'!T414+'CALC | Booster'!T414)*INDEX(MassUnitsTable[],MATCH($R$3,MassUnitsTable[Mass Units],0),2), "")</f>
        <v>0</v>
      </c>
      <c r="S414" s="10"/>
    </row>
    <row r="415" spans="1:19" x14ac:dyDescent="0.25">
      <c r="A415" s="10"/>
      <c r="B415" s="4" t="str">
        <f t="shared" si="35"/>
        <v>STS-124</v>
      </c>
      <c r="C415" s="5" t="str">
        <f t="shared" si="36"/>
        <v>Space Shuttle</v>
      </c>
      <c r="D415" s="5" t="str">
        <f t="shared" si="37"/>
        <v>Launch</v>
      </c>
      <c r="E415" s="5">
        <f t="shared" si="38"/>
        <v>1</v>
      </c>
      <c r="F415" s="5">
        <f>'CALC | Main Engine'!$B415</f>
        <v>408</v>
      </c>
      <c r="G415" s="27">
        <f>'CALC | Main Engine'!$C415</f>
        <v>346625</v>
      </c>
      <c r="H415" s="6">
        <f>'CALC | Main Engine'!$E415</f>
        <v>1</v>
      </c>
      <c r="I415" s="34">
        <f>IFERROR('CALC | Main Engine'!$F415*INDEX(MassUnitsTable[],MATCH($R$3,MassUnitsTable[Mass Units],0),2), "")</f>
        <v>1397.4</v>
      </c>
      <c r="J415" s="27">
        <f>IFERROR('CALC | Booster'!$F415*INDEX(MassUnitsTable[],MATCH($R$3,MassUnitsTable[Mass Units],0),2), "")</f>
        <v>0</v>
      </c>
      <c r="K415" s="32">
        <f t="shared" si="39"/>
        <v>1397.4</v>
      </c>
      <c r="L415" s="34">
        <f>IFERROR(('CALC | Main Engine'!N415+'CALC | Booster'!N415)*INDEX(MassUnitsTable[],MATCH($R$3,MassUnitsTable[Mass Units],0),2), "")</f>
        <v>1777.1580062500004</v>
      </c>
      <c r="M415" s="27">
        <f>IFERROR(('CALC | Main Engine'!O415+'CALC | Booster'!O415)*INDEX(MassUnitsTable[],MATCH($R$3,MassUnitsTable[Mass Units],0),2), "")</f>
        <v>0</v>
      </c>
      <c r="N415" s="27">
        <f>IFERROR(('CALC | Main Engine'!P415+'CALC | Booster'!P415)*INDEX(MassUnitsTable[],MATCH($R$3,MassUnitsTable[Mass Units],0),2), "")</f>
        <v>0</v>
      </c>
      <c r="O415" s="27">
        <f>IFERROR(('CALC | Main Engine'!Q415+'CALC | Booster'!Q415)*INDEX(MassUnitsTable[],MATCH($R$3,MassUnitsTable[Mass Units],0),2), "")</f>
        <v>0</v>
      </c>
      <c r="P415" s="27">
        <f>IFERROR(('CALC | Main Engine'!R415+'CALC | Booster'!R415)*INDEX(MassUnitsTable[],MATCH($R$3,MassUnitsTable[Mass Units],0),2), "")</f>
        <v>0</v>
      </c>
      <c r="Q415" s="27">
        <f>IFERROR(('CALC | Main Engine'!S415+'CALC | Booster'!S415)*INDEX(MassUnitsTable[],MATCH($R$3,MassUnitsTable[Mass Units],0),2), "")</f>
        <v>5.4206674386762027E-11</v>
      </c>
      <c r="R415" s="32">
        <f>IFERROR(('CALC | Main Engine'!T415+'CALC | Booster'!T415)*INDEX(MassUnitsTable[],MATCH($R$3,MassUnitsTable[Mass Units],0),2), "")</f>
        <v>0</v>
      </c>
      <c r="S415" s="10"/>
    </row>
    <row r="416" spans="1:19" x14ac:dyDescent="0.25">
      <c r="A416" s="10"/>
      <c r="B416" s="4" t="str">
        <f t="shared" si="35"/>
        <v>STS-124</v>
      </c>
      <c r="C416" s="5" t="str">
        <f t="shared" si="36"/>
        <v>Space Shuttle</v>
      </c>
      <c r="D416" s="5" t="str">
        <f t="shared" si="37"/>
        <v>Launch</v>
      </c>
      <c r="E416" s="5">
        <f t="shared" si="38"/>
        <v>1</v>
      </c>
      <c r="F416" s="5">
        <f>'CALC | Main Engine'!$B416</f>
        <v>409</v>
      </c>
      <c r="G416" s="27">
        <f>'CALC | Main Engine'!$C416</f>
        <v>346401</v>
      </c>
      <c r="H416" s="6">
        <f>'CALC | Main Engine'!$E416</f>
        <v>1</v>
      </c>
      <c r="I416" s="34">
        <f>IFERROR('CALC | Main Engine'!$F416*INDEX(MassUnitsTable[],MATCH($R$3,MassUnitsTable[Mass Units],0),2), "")</f>
        <v>1397.4</v>
      </c>
      <c r="J416" s="27">
        <f>IFERROR('CALC | Booster'!$F416*INDEX(MassUnitsTable[],MATCH($R$3,MassUnitsTable[Mass Units],0),2), "")</f>
        <v>0</v>
      </c>
      <c r="K416" s="32">
        <f t="shared" si="39"/>
        <v>1397.4</v>
      </c>
      <c r="L416" s="34">
        <f>IFERROR(('CALC | Main Engine'!N416+'CALC | Booster'!N416)*INDEX(MassUnitsTable[],MATCH($R$3,MassUnitsTable[Mass Units],0),2), "")</f>
        <v>1777.1580062500004</v>
      </c>
      <c r="M416" s="27">
        <f>IFERROR(('CALC | Main Engine'!O416+'CALC | Booster'!O416)*INDEX(MassUnitsTable[],MATCH($R$3,MassUnitsTable[Mass Units],0),2), "")</f>
        <v>0</v>
      </c>
      <c r="N416" s="27">
        <f>IFERROR(('CALC | Main Engine'!P416+'CALC | Booster'!P416)*INDEX(MassUnitsTable[],MATCH($R$3,MassUnitsTable[Mass Units],0),2), "")</f>
        <v>0</v>
      </c>
      <c r="O416" s="27">
        <f>IFERROR(('CALC | Main Engine'!Q416+'CALC | Booster'!Q416)*INDEX(MassUnitsTable[],MATCH($R$3,MassUnitsTable[Mass Units],0),2), "")</f>
        <v>0</v>
      </c>
      <c r="P416" s="27">
        <f>IFERROR(('CALC | Main Engine'!R416+'CALC | Booster'!R416)*INDEX(MassUnitsTable[],MATCH($R$3,MassUnitsTable[Mass Units],0),2), "")</f>
        <v>0</v>
      </c>
      <c r="Q416" s="27">
        <f>IFERROR(('CALC | Main Engine'!S416+'CALC | Booster'!S416)*INDEX(MassUnitsTable[],MATCH($R$3,MassUnitsTable[Mass Units],0),2), "")</f>
        <v>5.5177518486609196E-11</v>
      </c>
      <c r="R416" s="32">
        <f>IFERROR(('CALC | Main Engine'!T416+'CALC | Booster'!T416)*INDEX(MassUnitsTable[],MATCH($R$3,MassUnitsTable[Mass Units],0),2), "")</f>
        <v>0</v>
      </c>
      <c r="S416" s="10"/>
    </row>
    <row r="417" spans="1:19" x14ac:dyDescent="0.25">
      <c r="A417" s="10"/>
      <c r="B417" s="4" t="str">
        <f t="shared" si="35"/>
        <v>STS-124</v>
      </c>
      <c r="C417" s="5" t="str">
        <f t="shared" si="36"/>
        <v>Space Shuttle</v>
      </c>
      <c r="D417" s="5" t="str">
        <f t="shared" si="37"/>
        <v>Launch</v>
      </c>
      <c r="E417" s="5">
        <f t="shared" si="38"/>
        <v>1</v>
      </c>
      <c r="F417" s="5">
        <f>'CALC | Main Engine'!$B417</f>
        <v>410</v>
      </c>
      <c r="G417" s="27">
        <f>'CALC | Main Engine'!$C417</f>
        <v>346120.5</v>
      </c>
      <c r="H417" s="6">
        <f>'CALC | Main Engine'!$E417</f>
        <v>1</v>
      </c>
      <c r="I417" s="34">
        <f>IFERROR('CALC | Main Engine'!$F417*INDEX(MassUnitsTable[],MATCH($R$3,MassUnitsTable[Mass Units],0),2), "")</f>
        <v>1397.4</v>
      </c>
      <c r="J417" s="27">
        <f>IFERROR('CALC | Booster'!$F417*INDEX(MassUnitsTable[],MATCH($R$3,MassUnitsTable[Mass Units],0),2), "")</f>
        <v>0</v>
      </c>
      <c r="K417" s="32">
        <f t="shared" si="39"/>
        <v>1397.4</v>
      </c>
      <c r="L417" s="34">
        <f>IFERROR(('CALC | Main Engine'!N417+'CALC | Booster'!N417)*INDEX(MassUnitsTable[],MATCH($R$3,MassUnitsTable[Mass Units],0),2), "")</f>
        <v>1777.1580062500004</v>
      </c>
      <c r="M417" s="27">
        <f>IFERROR(('CALC | Main Engine'!O417+'CALC | Booster'!O417)*INDEX(MassUnitsTable[],MATCH($R$3,MassUnitsTable[Mass Units],0),2), "")</f>
        <v>0</v>
      </c>
      <c r="N417" s="27">
        <f>IFERROR(('CALC | Main Engine'!P417+'CALC | Booster'!P417)*INDEX(MassUnitsTable[],MATCH($R$3,MassUnitsTable[Mass Units],0),2), "")</f>
        <v>0</v>
      </c>
      <c r="O417" s="27">
        <f>IFERROR(('CALC | Main Engine'!Q417+'CALC | Booster'!Q417)*INDEX(MassUnitsTable[],MATCH($R$3,MassUnitsTable[Mass Units],0),2), "")</f>
        <v>0</v>
      </c>
      <c r="P417" s="27">
        <f>IFERROR(('CALC | Main Engine'!R417+'CALC | Booster'!R417)*INDEX(MassUnitsTable[],MATCH($R$3,MassUnitsTable[Mass Units],0),2), "")</f>
        <v>0</v>
      </c>
      <c r="Q417" s="27">
        <f>IFERROR(('CALC | Main Engine'!S417+'CALC | Booster'!S417)*INDEX(MassUnitsTable[],MATCH($R$3,MassUnitsTable[Mass Units],0),2), "")</f>
        <v>5.6417797121701887E-11</v>
      </c>
      <c r="R417" s="32">
        <f>IFERROR(('CALC | Main Engine'!T417+'CALC | Booster'!T417)*INDEX(MassUnitsTable[],MATCH($R$3,MassUnitsTable[Mass Units],0),2), "")</f>
        <v>0</v>
      </c>
      <c r="S417" s="10"/>
    </row>
    <row r="418" spans="1:19" x14ac:dyDescent="0.25">
      <c r="A418" s="10"/>
      <c r="B418" s="4" t="str">
        <f t="shared" si="35"/>
        <v>STS-124</v>
      </c>
      <c r="C418" s="5" t="str">
        <f t="shared" si="36"/>
        <v>Space Shuttle</v>
      </c>
      <c r="D418" s="5" t="str">
        <f t="shared" si="37"/>
        <v>Launch</v>
      </c>
      <c r="E418" s="5">
        <f t="shared" si="38"/>
        <v>1</v>
      </c>
      <c r="F418" s="5">
        <f>'CALC | Main Engine'!$B418</f>
        <v>411</v>
      </c>
      <c r="G418" s="27">
        <f>'CALC | Main Engine'!$C418</f>
        <v>345783</v>
      </c>
      <c r="H418" s="6">
        <f>'CALC | Main Engine'!$E418</f>
        <v>1</v>
      </c>
      <c r="I418" s="34">
        <f>IFERROR('CALC | Main Engine'!$F418*INDEX(MassUnitsTable[],MATCH($R$3,MassUnitsTable[Mass Units],0),2), "")</f>
        <v>1397.4</v>
      </c>
      <c r="J418" s="27">
        <f>IFERROR('CALC | Booster'!$F418*INDEX(MassUnitsTable[],MATCH($R$3,MassUnitsTable[Mass Units],0),2), "")</f>
        <v>0</v>
      </c>
      <c r="K418" s="32">
        <f t="shared" si="39"/>
        <v>1397.4</v>
      </c>
      <c r="L418" s="34">
        <f>IFERROR(('CALC | Main Engine'!N418+'CALC | Booster'!N418)*INDEX(MassUnitsTable[],MATCH($R$3,MassUnitsTable[Mass Units],0),2), "")</f>
        <v>1777.1580062500004</v>
      </c>
      <c r="M418" s="27">
        <f>IFERROR(('CALC | Main Engine'!O418+'CALC | Booster'!O418)*INDEX(MassUnitsTable[],MATCH($R$3,MassUnitsTable[Mass Units],0),2), "")</f>
        <v>0</v>
      </c>
      <c r="N418" s="27">
        <f>IFERROR(('CALC | Main Engine'!P418+'CALC | Booster'!P418)*INDEX(MassUnitsTable[],MATCH($R$3,MassUnitsTable[Mass Units],0),2), "")</f>
        <v>0</v>
      </c>
      <c r="O418" s="27">
        <f>IFERROR(('CALC | Main Engine'!Q418+'CALC | Booster'!Q418)*INDEX(MassUnitsTable[],MATCH($R$3,MassUnitsTable[Mass Units],0),2), "")</f>
        <v>0</v>
      </c>
      <c r="P418" s="27">
        <f>IFERROR(('CALC | Main Engine'!R418+'CALC | Booster'!R418)*INDEX(MassUnitsTable[],MATCH($R$3,MassUnitsTable[Mass Units],0),2), "")</f>
        <v>0</v>
      </c>
      <c r="Q418" s="27">
        <f>IFERROR(('CALC | Main Engine'!S418+'CALC | Booster'!S418)*INDEX(MassUnitsTable[],MATCH($R$3,MassUnitsTable[Mass Units],0),2), "")</f>
        <v>5.7947119420296888E-11</v>
      </c>
      <c r="R418" s="32">
        <f>IFERROR(('CALC | Main Engine'!T418+'CALC | Booster'!T418)*INDEX(MassUnitsTable[],MATCH($R$3,MassUnitsTable[Mass Units],0),2), "")</f>
        <v>0</v>
      </c>
      <c r="S418" s="10"/>
    </row>
    <row r="419" spans="1:19" x14ac:dyDescent="0.25">
      <c r="A419" s="10"/>
      <c r="B419" s="4" t="str">
        <f t="shared" si="35"/>
        <v>STS-124</v>
      </c>
      <c r="C419" s="5" t="str">
        <f t="shared" si="36"/>
        <v>Space Shuttle</v>
      </c>
      <c r="D419" s="5" t="str">
        <f t="shared" si="37"/>
        <v>Launch</v>
      </c>
      <c r="E419" s="5">
        <f t="shared" si="38"/>
        <v>1</v>
      </c>
      <c r="F419" s="5">
        <f>'CALC | Main Engine'!$B419</f>
        <v>412</v>
      </c>
      <c r="G419" s="27">
        <f>'CALC | Main Engine'!$C419</f>
        <v>345501.5</v>
      </c>
      <c r="H419" s="6">
        <f>'CALC | Main Engine'!$E419</f>
        <v>1</v>
      </c>
      <c r="I419" s="34">
        <f>IFERROR('CALC | Main Engine'!$F419*INDEX(MassUnitsTable[],MATCH($R$3,MassUnitsTable[Mass Units],0),2), "")</f>
        <v>1397.4</v>
      </c>
      <c r="J419" s="27">
        <f>IFERROR('CALC | Booster'!$F419*INDEX(MassUnitsTable[],MATCH($R$3,MassUnitsTable[Mass Units],0),2), "")</f>
        <v>0</v>
      </c>
      <c r="K419" s="32">
        <f t="shared" si="39"/>
        <v>1397.4</v>
      </c>
      <c r="L419" s="34">
        <f>IFERROR(('CALC | Main Engine'!N419+'CALC | Booster'!N419)*INDEX(MassUnitsTable[],MATCH($R$3,MassUnitsTable[Mass Units],0),2), "")</f>
        <v>1777.1580062500004</v>
      </c>
      <c r="M419" s="27">
        <f>IFERROR(('CALC | Main Engine'!O419+'CALC | Booster'!O419)*INDEX(MassUnitsTable[],MATCH($R$3,MassUnitsTable[Mass Units],0),2), "")</f>
        <v>0</v>
      </c>
      <c r="N419" s="27">
        <f>IFERROR(('CALC | Main Engine'!P419+'CALC | Booster'!P419)*INDEX(MassUnitsTable[],MATCH($R$3,MassUnitsTable[Mass Units],0),2), "")</f>
        <v>0</v>
      </c>
      <c r="O419" s="27">
        <f>IFERROR(('CALC | Main Engine'!Q419+'CALC | Booster'!Q419)*INDEX(MassUnitsTable[],MATCH($R$3,MassUnitsTable[Mass Units],0),2), "")</f>
        <v>0</v>
      </c>
      <c r="P419" s="27">
        <f>IFERROR(('CALC | Main Engine'!R419+'CALC | Booster'!R419)*INDEX(MassUnitsTable[],MATCH($R$3,MassUnitsTable[Mass Units],0),2), "")</f>
        <v>0</v>
      </c>
      <c r="Q419" s="27">
        <f>IFERROR(('CALC | Main Engine'!S419+'CALC | Booster'!S419)*INDEX(MassUnitsTable[],MATCH($R$3,MassUnitsTable[Mass Units],0),2), "")</f>
        <v>5.9254348666150808E-11</v>
      </c>
      <c r="R419" s="32">
        <f>IFERROR(('CALC | Main Engine'!T419+'CALC | Booster'!T419)*INDEX(MassUnitsTable[],MATCH($R$3,MassUnitsTable[Mass Units],0),2), "")</f>
        <v>0</v>
      </c>
      <c r="S419" s="10"/>
    </row>
    <row r="420" spans="1:19" x14ac:dyDescent="0.25">
      <c r="A420" s="10"/>
      <c r="B420" s="4" t="str">
        <f t="shared" si="35"/>
        <v>STS-124</v>
      </c>
      <c r="C420" s="5" t="str">
        <f t="shared" si="36"/>
        <v>Space Shuttle</v>
      </c>
      <c r="D420" s="5" t="str">
        <f t="shared" si="37"/>
        <v>Launch</v>
      </c>
      <c r="E420" s="5">
        <f t="shared" si="38"/>
        <v>1</v>
      </c>
      <c r="F420" s="5">
        <f>'CALC | Main Engine'!$B420</f>
        <v>413</v>
      </c>
      <c r="G420" s="27">
        <f>'CALC | Main Engine'!$C420</f>
        <v>345276</v>
      </c>
      <c r="H420" s="6">
        <f>'CALC | Main Engine'!$E420</f>
        <v>1</v>
      </c>
      <c r="I420" s="34">
        <f>IFERROR('CALC | Main Engine'!$F420*INDEX(MassUnitsTable[],MATCH($R$3,MassUnitsTable[Mass Units],0),2), "")</f>
        <v>1397.4</v>
      </c>
      <c r="J420" s="27">
        <f>IFERROR('CALC | Booster'!$F420*INDEX(MassUnitsTable[],MATCH($R$3,MassUnitsTable[Mass Units],0),2), "")</f>
        <v>0</v>
      </c>
      <c r="K420" s="32">
        <f t="shared" si="39"/>
        <v>1397.4</v>
      </c>
      <c r="L420" s="34">
        <f>IFERROR(('CALC | Main Engine'!N420+'CALC | Booster'!N420)*INDEX(MassUnitsTable[],MATCH($R$3,MassUnitsTable[Mass Units],0),2), "")</f>
        <v>1777.1580062500004</v>
      </c>
      <c r="M420" s="27">
        <f>IFERROR(('CALC | Main Engine'!O420+'CALC | Booster'!O420)*INDEX(MassUnitsTable[],MATCH($R$3,MassUnitsTable[Mass Units],0),2), "")</f>
        <v>0</v>
      </c>
      <c r="N420" s="27">
        <f>IFERROR(('CALC | Main Engine'!P420+'CALC | Booster'!P420)*INDEX(MassUnitsTable[],MATCH($R$3,MassUnitsTable[Mass Units],0),2), "")</f>
        <v>0</v>
      </c>
      <c r="O420" s="27">
        <f>IFERROR(('CALC | Main Engine'!Q420+'CALC | Booster'!Q420)*INDEX(MassUnitsTable[],MATCH($R$3,MassUnitsTable[Mass Units],0),2), "")</f>
        <v>0</v>
      </c>
      <c r="P420" s="27">
        <f>IFERROR(('CALC | Main Engine'!R420+'CALC | Booster'!R420)*INDEX(MassUnitsTable[],MATCH($R$3,MassUnitsTable[Mass Units],0),2), "")</f>
        <v>0</v>
      </c>
      <c r="Q420" s="27">
        <f>IFERROR(('CALC | Main Engine'!S420+'CALC | Booster'!S420)*INDEX(MassUnitsTable[],MATCH($R$3,MassUnitsTable[Mass Units],0),2), "")</f>
        <v>6.0322767112665521E-11</v>
      </c>
      <c r="R420" s="32">
        <f>IFERROR(('CALC | Main Engine'!T420+'CALC | Booster'!T420)*INDEX(MassUnitsTable[],MATCH($R$3,MassUnitsTable[Mass Units],0),2), "")</f>
        <v>0</v>
      </c>
      <c r="S420" s="10"/>
    </row>
    <row r="421" spans="1:19" x14ac:dyDescent="0.25">
      <c r="A421" s="10"/>
      <c r="B421" s="4" t="str">
        <f t="shared" si="35"/>
        <v>STS-124</v>
      </c>
      <c r="C421" s="5" t="str">
        <f t="shared" si="36"/>
        <v>Space Shuttle</v>
      </c>
      <c r="D421" s="5" t="str">
        <f t="shared" si="37"/>
        <v>Launch</v>
      </c>
      <c r="E421" s="5">
        <f t="shared" si="38"/>
        <v>1</v>
      </c>
      <c r="F421" s="5">
        <f>'CALC | Main Engine'!$B421</f>
        <v>414</v>
      </c>
      <c r="G421" s="27">
        <f>'CALC | Main Engine'!$C421</f>
        <v>345050</v>
      </c>
      <c r="H421" s="6">
        <f>'CALC | Main Engine'!$E421</f>
        <v>1</v>
      </c>
      <c r="I421" s="34">
        <f>IFERROR('CALC | Main Engine'!$F421*INDEX(MassUnitsTable[],MATCH($R$3,MassUnitsTable[Mass Units],0),2), "")</f>
        <v>1397.4</v>
      </c>
      <c r="J421" s="27">
        <f>IFERROR('CALC | Booster'!$F421*INDEX(MassUnitsTable[],MATCH($R$3,MassUnitsTable[Mass Units],0),2), "")</f>
        <v>0</v>
      </c>
      <c r="K421" s="32">
        <f t="shared" si="39"/>
        <v>1397.4</v>
      </c>
      <c r="L421" s="34">
        <f>IFERROR(('CALC | Main Engine'!N421+'CALC | Booster'!N421)*INDEX(MassUnitsTable[],MATCH($R$3,MassUnitsTable[Mass Units],0),2), "")</f>
        <v>1777.1580062500004</v>
      </c>
      <c r="M421" s="27">
        <f>IFERROR(('CALC | Main Engine'!O421+'CALC | Booster'!O421)*INDEX(MassUnitsTable[],MATCH($R$3,MassUnitsTable[Mass Units],0),2), "")</f>
        <v>0</v>
      </c>
      <c r="N421" s="27">
        <f>IFERROR(('CALC | Main Engine'!P421+'CALC | Booster'!P421)*INDEX(MassUnitsTable[],MATCH($R$3,MassUnitsTable[Mass Units],0),2), "")</f>
        <v>0</v>
      </c>
      <c r="O421" s="27">
        <f>IFERROR(('CALC | Main Engine'!Q421+'CALC | Booster'!Q421)*INDEX(MassUnitsTable[],MATCH($R$3,MassUnitsTable[Mass Units],0),2), "")</f>
        <v>0</v>
      </c>
      <c r="P421" s="27">
        <f>IFERROR(('CALC | Main Engine'!R421+'CALC | Booster'!R421)*INDEX(MassUnitsTable[],MATCH($R$3,MassUnitsTable[Mass Units],0),2), "")</f>
        <v>0</v>
      </c>
      <c r="Q421" s="27">
        <f>IFERROR(('CALC | Main Engine'!S421+'CALC | Booster'!S421)*INDEX(MassUnitsTable[],MATCH($R$3,MassUnitsTable[Mass Units],0),2), "")</f>
        <v>6.1412883647325712E-11</v>
      </c>
      <c r="R421" s="32">
        <f>IFERROR(('CALC | Main Engine'!T421+'CALC | Booster'!T421)*INDEX(MassUnitsTable[],MATCH($R$3,MassUnitsTable[Mass Units],0),2), "")</f>
        <v>0</v>
      </c>
      <c r="S421" s="10"/>
    </row>
    <row r="422" spans="1:19" x14ac:dyDescent="0.25">
      <c r="A422" s="10"/>
      <c r="B422" s="4" t="str">
        <f t="shared" si="35"/>
        <v>STS-124</v>
      </c>
      <c r="C422" s="5" t="str">
        <f t="shared" si="36"/>
        <v>Space Shuttle</v>
      </c>
      <c r="D422" s="5" t="str">
        <f t="shared" si="37"/>
        <v>Launch</v>
      </c>
      <c r="E422" s="5">
        <f t="shared" si="38"/>
        <v>1</v>
      </c>
      <c r="F422" s="5">
        <f>'CALC | Main Engine'!$B422</f>
        <v>415</v>
      </c>
      <c r="G422" s="27">
        <f>'CALC | Main Engine'!$C422</f>
        <v>344824.5</v>
      </c>
      <c r="H422" s="6">
        <f>'CALC | Main Engine'!$E422</f>
        <v>1</v>
      </c>
      <c r="I422" s="34">
        <f>IFERROR('CALC | Main Engine'!$F422*INDEX(MassUnitsTable[],MATCH($R$3,MassUnitsTable[Mass Units],0),2), "")</f>
        <v>1397.4</v>
      </c>
      <c r="J422" s="27">
        <f>IFERROR('CALC | Booster'!$F422*INDEX(MassUnitsTable[],MATCH($R$3,MassUnitsTable[Mass Units],0),2), "")</f>
        <v>0</v>
      </c>
      <c r="K422" s="32">
        <f t="shared" si="39"/>
        <v>1397.4</v>
      </c>
      <c r="L422" s="34">
        <f>IFERROR(('CALC | Main Engine'!N422+'CALC | Booster'!N422)*INDEX(MassUnitsTable[],MATCH($R$3,MassUnitsTable[Mass Units],0),2), "")</f>
        <v>1777.1580062500004</v>
      </c>
      <c r="M422" s="27">
        <f>IFERROR(('CALC | Main Engine'!O422+'CALC | Booster'!O422)*INDEX(MassUnitsTable[],MATCH($R$3,MassUnitsTable[Mass Units],0),2), "")</f>
        <v>0</v>
      </c>
      <c r="N422" s="27">
        <f>IFERROR(('CALC | Main Engine'!P422+'CALC | Booster'!P422)*INDEX(MassUnitsTable[],MATCH($R$3,MassUnitsTable[Mass Units],0),2), "")</f>
        <v>0</v>
      </c>
      <c r="O422" s="27">
        <f>IFERROR(('CALC | Main Engine'!Q422+'CALC | Booster'!Q422)*INDEX(MassUnitsTable[],MATCH($R$3,MassUnitsTable[Mass Units],0),2), "")</f>
        <v>0</v>
      </c>
      <c r="P422" s="27">
        <f>IFERROR(('CALC | Main Engine'!R422+'CALC | Booster'!R422)*INDEX(MassUnitsTable[],MATCH($R$3,MassUnitsTable[Mass Units],0),2), "")</f>
        <v>0</v>
      </c>
      <c r="Q422" s="27">
        <f>IFERROR(('CALC | Main Engine'!S422+'CALC | Booster'!S422)*INDEX(MassUnitsTable[],MATCH($R$3,MassUnitsTable[Mass Units],0),2), "")</f>
        <v>6.2520222757779002E-11</v>
      </c>
      <c r="R422" s="32">
        <f>IFERROR(('CALC | Main Engine'!T422+'CALC | Booster'!T422)*INDEX(MassUnitsTable[],MATCH($R$3,MassUnitsTable[Mass Units],0),2), "")</f>
        <v>0</v>
      </c>
      <c r="S422" s="10"/>
    </row>
    <row r="423" spans="1:19" x14ac:dyDescent="0.25">
      <c r="A423" s="10"/>
      <c r="B423" s="4" t="str">
        <f t="shared" si="35"/>
        <v>STS-124</v>
      </c>
      <c r="C423" s="5" t="str">
        <f t="shared" si="36"/>
        <v>Space Shuttle</v>
      </c>
      <c r="D423" s="5" t="str">
        <f t="shared" si="37"/>
        <v>Launch</v>
      </c>
      <c r="E423" s="5">
        <f t="shared" si="38"/>
        <v>1</v>
      </c>
      <c r="F423" s="5">
        <f>'CALC | Main Engine'!$B423</f>
        <v>416</v>
      </c>
      <c r="G423" s="27">
        <f>'CALC | Main Engine'!$C423</f>
        <v>344599.5</v>
      </c>
      <c r="H423" s="6">
        <f>'CALC | Main Engine'!$E423</f>
        <v>1</v>
      </c>
      <c r="I423" s="34">
        <f>IFERROR('CALC | Main Engine'!$F423*INDEX(MassUnitsTable[],MATCH($R$3,MassUnitsTable[Mass Units],0),2), "")</f>
        <v>1397.4</v>
      </c>
      <c r="J423" s="27">
        <f>IFERROR('CALC | Booster'!$F423*INDEX(MassUnitsTable[],MATCH($R$3,MassUnitsTable[Mass Units],0),2), "")</f>
        <v>0</v>
      </c>
      <c r="K423" s="32">
        <f t="shared" si="39"/>
        <v>1397.4</v>
      </c>
      <c r="L423" s="34">
        <f>IFERROR(('CALC | Main Engine'!N423+'CALC | Booster'!N423)*INDEX(MassUnitsTable[],MATCH($R$3,MassUnitsTable[Mass Units],0),2), "")</f>
        <v>1777.1580062500004</v>
      </c>
      <c r="M423" s="27">
        <f>IFERROR(('CALC | Main Engine'!O423+'CALC | Booster'!O423)*INDEX(MassUnitsTable[],MATCH($R$3,MassUnitsTable[Mass Units],0),2), "")</f>
        <v>0</v>
      </c>
      <c r="N423" s="27">
        <f>IFERROR(('CALC | Main Engine'!P423+'CALC | Booster'!P423)*INDEX(MassUnitsTable[],MATCH($R$3,MassUnitsTable[Mass Units],0),2), "")</f>
        <v>0</v>
      </c>
      <c r="O423" s="27">
        <f>IFERROR(('CALC | Main Engine'!Q423+'CALC | Booster'!Q423)*INDEX(MassUnitsTable[],MATCH($R$3,MassUnitsTable[Mass Units],0),2), "")</f>
        <v>0</v>
      </c>
      <c r="P423" s="27">
        <f>IFERROR(('CALC | Main Engine'!R423+'CALC | Booster'!R423)*INDEX(MassUnitsTable[],MATCH($R$3,MassUnitsTable[Mass Units],0),2), "")</f>
        <v>0</v>
      </c>
      <c r="Q423" s="27">
        <f>IFERROR(('CALC | Main Engine'!S423+'CALC | Booster'!S423)*INDEX(MassUnitsTable[],MATCH($R$3,MassUnitsTable[Mass Units],0),2), "")</f>
        <v>6.3645006441436845E-11</v>
      </c>
      <c r="R423" s="32">
        <f>IFERROR(('CALC | Main Engine'!T423+'CALC | Booster'!T423)*INDEX(MassUnitsTable[],MATCH($R$3,MassUnitsTable[Mass Units],0),2), "")</f>
        <v>0</v>
      </c>
      <c r="S423" s="10"/>
    </row>
    <row r="424" spans="1:19" x14ac:dyDescent="0.25">
      <c r="A424" s="10"/>
      <c r="B424" s="4" t="str">
        <f t="shared" si="35"/>
        <v>STS-124</v>
      </c>
      <c r="C424" s="5" t="str">
        <f t="shared" si="36"/>
        <v>Space Shuttle</v>
      </c>
      <c r="D424" s="5" t="str">
        <f t="shared" si="37"/>
        <v>Launch</v>
      </c>
      <c r="E424" s="5">
        <f t="shared" si="38"/>
        <v>1</v>
      </c>
      <c r="F424" s="5">
        <f>'CALC | Main Engine'!$B424</f>
        <v>417</v>
      </c>
      <c r="G424" s="27">
        <f>'CALC | Main Engine'!$C424</f>
        <v>344374.5</v>
      </c>
      <c r="H424" s="6">
        <f>'CALC | Main Engine'!$E424</f>
        <v>1</v>
      </c>
      <c r="I424" s="34">
        <f>IFERROR('CALC | Main Engine'!$F424*INDEX(MassUnitsTable[],MATCH($R$3,MassUnitsTable[Mass Units],0),2), "")</f>
        <v>1397.4</v>
      </c>
      <c r="J424" s="27">
        <f>IFERROR('CALC | Booster'!$F424*INDEX(MassUnitsTable[],MATCH($R$3,MassUnitsTable[Mass Units],0),2), "")</f>
        <v>0</v>
      </c>
      <c r="K424" s="32">
        <f t="shared" si="39"/>
        <v>1397.4</v>
      </c>
      <c r="L424" s="34">
        <f>IFERROR(('CALC | Main Engine'!N424+'CALC | Booster'!N424)*INDEX(MassUnitsTable[],MATCH($R$3,MassUnitsTable[Mass Units],0),2), "")</f>
        <v>1777.1580062500004</v>
      </c>
      <c r="M424" s="27">
        <f>IFERROR(('CALC | Main Engine'!O424+'CALC | Booster'!O424)*INDEX(MassUnitsTable[],MATCH($R$3,MassUnitsTable[Mass Units],0),2), "")</f>
        <v>0</v>
      </c>
      <c r="N424" s="27">
        <f>IFERROR(('CALC | Main Engine'!P424+'CALC | Booster'!P424)*INDEX(MassUnitsTable[],MATCH($R$3,MassUnitsTable[Mass Units],0),2), "")</f>
        <v>0</v>
      </c>
      <c r="O424" s="27">
        <f>IFERROR(('CALC | Main Engine'!Q424+'CALC | Booster'!Q424)*INDEX(MassUnitsTable[],MATCH($R$3,MassUnitsTable[Mass Units],0),2), "")</f>
        <v>0</v>
      </c>
      <c r="P424" s="27">
        <f>IFERROR(('CALC | Main Engine'!R424+'CALC | Booster'!R424)*INDEX(MassUnitsTable[],MATCH($R$3,MassUnitsTable[Mass Units],0),2), "")</f>
        <v>0</v>
      </c>
      <c r="Q424" s="27">
        <f>IFERROR(('CALC | Main Engine'!S424+'CALC | Booster'!S424)*INDEX(MassUnitsTable[],MATCH($R$3,MassUnitsTable[Mass Units],0),2), "")</f>
        <v>6.4790025790919998E-11</v>
      </c>
      <c r="R424" s="32">
        <f>IFERROR(('CALC | Main Engine'!T424+'CALC | Booster'!T424)*INDEX(MassUnitsTable[],MATCH($R$3,MassUnitsTable[Mass Units],0),2), "")</f>
        <v>0</v>
      </c>
      <c r="S424" s="10"/>
    </row>
    <row r="425" spans="1:19" x14ac:dyDescent="0.25">
      <c r="A425" s="10"/>
      <c r="B425" s="4" t="str">
        <f t="shared" si="35"/>
        <v>STS-124</v>
      </c>
      <c r="C425" s="5" t="str">
        <f t="shared" si="36"/>
        <v>Space Shuttle</v>
      </c>
      <c r="D425" s="5" t="str">
        <f t="shared" si="37"/>
        <v>Launch</v>
      </c>
      <c r="E425" s="5">
        <f t="shared" si="38"/>
        <v>1</v>
      </c>
      <c r="F425" s="5">
        <f>'CALC | Main Engine'!$B425</f>
        <v>418</v>
      </c>
      <c r="G425" s="27">
        <f>'CALC | Main Engine'!$C425</f>
        <v>344150</v>
      </c>
      <c r="H425" s="6">
        <f>'CALC | Main Engine'!$E425</f>
        <v>1</v>
      </c>
      <c r="I425" s="34">
        <f>IFERROR('CALC | Main Engine'!$F425*INDEX(MassUnitsTable[],MATCH($R$3,MassUnitsTable[Mass Units],0),2), "")</f>
        <v>1397.4</v>
      </c>
      <c r="J425" s="27">
        <f>IFERROR('CALC | Booster'!$F425*INDEX(MassUnitsTable[],MATCH($R$3,MassUnitsTable[Mass Units],0),2), "")</f>
        <v>0</v>
      </c>
      <c r="K425" s="32">
        <f t="shared" si="39"/>
        <v>1397.4</v>
      </c>
      <c r="L425" s="34">
        <f>IFERROR(('CALC | Main Engine'!N425+'CALC | Booster'!N425)*INDEX(MassUnitsTable[],MATCH($R$3,MassUnitsTable[Mass Units],0),2), "")</f>
        <v>1777.1580062500004</v>
      </c>
      <c r="M425" s="27">
        <f>IFERROR(('CALC | Main Engine'!O425+'CALC | Booster'!O425)*INDEX(MassUnitsTable[],MATCH($R$3,MassUnitsTable[Mass Units],0),2), "")</f>
        <v>0</v>
      </c>
      <c r="N425" s="27">
        <f>IFERROR(('CALC | Main Engine'!P425+'CALC | Booster'!P425)*INDEX(MassUnitsTable[],MATCH($R$3,MassUnitsTable[Mass Units],0),2), "")</f>
        <v>0</v>
      </c>
      <c r="O425" s="27">
        <f>IFERROR(('CALC | Main Engine'!Q425+'CALC | Booster'!Q425)*INDEX(MassUnitsTable[],MATCH($R$3,MassUnitsTable[Mass Units],0),2), "")</f>
        <v>0</v>
      </c>
      <c r="P425" s="27">
        <f>IFERROR(('CALC | Main Engine'!R425+'CALC | Booster'!R425)*INDEX(MassUnitsTable[],MATCH($R$3,MassUnitsTable[Mass Units],0),2), "")</f>
        <v>0</v>
      </c>
      <c r="Q425" s="27">
        <f>IFERROR(('CALC | Main Engine'!S425+'CALC | Booster'!S425)*INDEX(MassUnitsTable[],MATCH($R$3,MassUnitsTable[Mass Units],0),2), "")</f>
        <v>6.5953031485685314E-11</v>
      </c>
      <c r="R425" s="32">
        <f>IFERROR(('CALC | Main Engine'!T425+'CALC | Booster'!T425)*INDEX(MassUnitsTable[],MATCH($R$3,MassUnitsTable[Mass Units],0),2), "")</f>
        <v>0</v>
      </c>
      <c r="S425" s="10"/>
    </row>
    <row r="426" spans="1:19" x14ac:dyDescent="0.25">
      <c r="A426" s="10"/>
      <c r="B426" s="4" t="str">
        <f t="shared" si="35"/>
        <v>STS-124</v>
      </c>
      <c r="C426" s="5" t="str">
        <f t="shared" si="36"/>
        <v>Space Shuttle</v>
      </c>
      <c r="D426" s="5" t="str">
        <f t="shared" si="37"/>
        <v>Launch</v>
      </c>
      <c r="E426" s="5">
        <f t="shared" si="38"/>
        <v>1</v>
      </c>
      <c r="F426" s="5">
        <f>'CALC | Main Engine'!$B426</f>
        <v>419</v>
      </c>
      <c r="G426" s="27">
        <f>'CALC | Main Engine'!$C426</f>
        <v>343926</v>
      </c>
      <c r="H426" s="6">
        <f>'CALC | Main Engine'!$E426</f>
        <v>1</v>
      </c>
      <c r="I426" s="34">
        <f>IFERROR('CALC | Main Engine'!$F426*INDEX(MassUnitsTable[],MATCH($R$3,MassUnitsTable[Mass Units],0),2), "")</f>
        <v>1397.4</v>
      </c>
      <c r="J426" s="27">
        <f>IFERROR('CALC | Booster'!$F426*INDEX(MassUnitsTable[],MATCH($R$3,MassUnitsTable[Mass Units],0),2), "")</f>
        <v>0</v>
      </c>
      <c r="K426" s="32">
        <f t="shared" si="39"/>
        <v>1397.4</v>
      </c>
      <c r="L426" s="34">
        <f>IFERROR(('CALC | Main Engine'!N426+'CALC | Booster'!N426)*INDEX(MassUnitsTable[],MATCH($R$3,MassUnitsTable[Mass Units],0),2), "")</f>
        <v>1777.1580062500004</v>
      </c>
      <c r="M426" s="27">
        <f>IFERROR(('CALC | Main Engine'!O426+'CALC | Booster'!O426)*INDEX(MassUnitsTable[],MATCH($R$3,MassUnitsTable[Mass Units],0),2), "")</f>
        <v>0</v>
      </c>
      <c r="N426" s="27">
        <f>IFERROR(('CALC | Main Engine'!P426+'CALC | Booster'!P426)*INDEX(MassUnitsTable[],MATCH($R$3,MassUnitsTable[Mass Units],0),2), "")</f>
        <v>0</v>
      </c>
      <c r="O426" s="27">
        <f>IFERROR(('CALC | Main Engine'!Q426+'CALC | Booster'!Q426)*INDEX(MassUnitsTable[],MATCH($R$3,MassUnitsTable[Mass Units],0),2), "")</f>
        <v>0</v>
      </c>
      <c r="P426" s="27">
        <f>IFERROR(('CALC | Main Engine'!R426+'CALC | Booster'!R426)*INDEX(MassUnitsTable[],MATCH($R$3,MassUnitsTable[Mass Units],0),2), "")</f>
        <v>0</v>
      </c>
      <c r="Q426" s="27">
        <f>IFERROR(('CALC | Main Engine'!S426+'CALC | Booster'!S426)*INDEX(MassUnitsTable[],MATCH($R$3,MassUnitsTable[Mass Units],0),2), "")</f>
        <v>6.7134253396257316E-11</v>
      </c>
      <c r="R426" s="32">
        <f>IFERROR(('CALC | Main Engine'!T426+'CALC | Booster'!T426)*INDEX(MassUnitsTable[],MATCH($R$3,MassUnitsTable[Mass Units],0),2), "")</f>
        <v>0</v>
      </c>
      <c r="S426" s="10"/>
    </row>
    <row r="427" spans="1:19" x14ac:dyDescent="0.25">
      <c r="A427" s="10"/>
      <c r="B427" s="4" t="str">
        <f t="shared" si="35"/>
        <v>STS-124</v>
      </c>
      <c r="C427" s="5" t="str">
        <f t="shared" si="36"/>
        <v>Space Shuttle</v>
      </c>
      <c r="D427" s="5" t="str">
        <f t="shared" si="37"/>
        <v>Launch</v>
      </c>
      <c r="E427" s="5">
        <f t="shared" si="38"/>
        <v>1</v>
      </c>
      <c r="F427" s="5">
        <f>'CALC | Main Engine'!$B427</f>
        <v>420</v>
      </c>
      <c r="G427" s="27">
        <f>'CALC | Main Engine'!$C427</f>
        <v>343702.5</v>
      </c>
      <c r="H427" s="6">
        <f>'CALC | Main Engine'!$E427</f>
        <v>1</v>
      </c>
      <c r="I427" s="34">
        <f>IFERROR('CALC | Main Engine'!$F427*INDEX(MassUnitsTable[],MATCH($R$3,MassUnitsTable[Mass Units],0),2), "")</f>
        <v>1397.4</v>
      </c>
      <c r="J427" s="27">
        <f>IFERROR('CALC | Booster'!$F427*INDEX(MassUnitsTable[],MATCH($R$3,MassUnitsTable[Mass Units],0),2), "")</f>
        <v>0</v>
      </c>
      <c r="K427" s="32">
        <f t="shared" si="39"/>
        <v>1397.4</v>
      </c>
      <c r="L427" s="34">
        <f>IFERROR(('CALC | Main Engine'!N427+'CALC | Booster'!N427)*INDEX(MassUnitsTable[],MATCH($R$3,MassUnitsTable[Mass Units],0),2), "")</f>
        <v>1777.1580062500004</v>
      </c>
      <c r="M427" s="27">
        <f>IFERROR(('CALC | Main Engine'!O427+'CALC | Booster'!O427)*INDEX(MassUnitsTable[],MATCH($R$3,MassUnitsTable[Mass Units],0),2), "")</f>
        <v>0</v>
      </c>
      <c r="N427" s="27">
        <f>IFERROR(('CALC | Main Engine'!P427+'CALC | Booster'!P427)*INDEX(MassUnitsTable[],MATCH($R$3,MassUnitsTable[Mass Units],0),2), "")</f>
        <v>0</v>
      </c>
      <c r="O427" s="27">
        <f>IFERROR(('CALC | Main Engine'!Q427+'CALC | Booster'!Q427)*INDEX(MassUnitsTable[],MATCH($R$3,MassUnitsTable[Mass Units],0),2), "")</f>
        <v>0</v>
      </c>
      <c r="P427" s="27">
        <f>IFERROR(('CALC | Main Engine'!R427+'CALC | Booster'!R427)*INDEX(MassUnitsTable[],MATCH($R$3,MassUnitsTable[Mass Units],0),2), "")</f>
        <v>0</v>
      </c>
      <c r="Q427" s="27">
        <f>IFERROR(('CALC | Main Engine'!S427+'CALC | Booster'!S427)*INDEX(MassUnitsTable[],MATCH($R$3,MassUnitsTable[Mass Units],0),2), "")</f>
        <v>6.8333923330044581E-11</v>
      </c>
      <c r="R427" s="32">
        <f>IFERROR(('CALC | Main Engine'!T427+'CALC | Booster'!T427)*INDEX(MassUnitsTable[],MATCH($R$3,MassUnitsTable[Mass Units],0),2), "")</f>
        <v>0</v>
      </c>
      <c r="S427" s="10"/>
    </row>
    <row r="428" spans="1:19" x14ac:dyDescent="0.25">
      <c r="A428" s="10"/>
      <c r="B428" s="4" t="str">
        <f t="shared" si="35"/>
        <v>STS-124</v>
      </c>
      <c r="C428" s="5" t="str">
        <f t="shared" si="36"/>
        <v>Space Shuttle</v>
      </c>
      <c r="D428" s="5" t="str">
        <f t="shared" si="37"/>
        <v>Launch</v>
      </c>
      <c r="E428" s="5">
        <f t="shared" si="38"/>
        <v>1</v>
      </c>
      <c r="F428" s="5">
        <f>'CALC | Main Engine'!$B428</f>
        <v>421</v>
      </c>
      <c r="G428" s="27">
        <f>'CALC | Main Engine'!$C428</f>
        <v>343480.5</v>
      </c>
      <c r="H428" s="6">
        <f>'CALC | Main Engine'!$E428</f>
        <v>1</v>
      </c>
      <c r="I428" s="34">
        <f>IFERROR('CALC | Main Engine'!$F428*INDEX(MassUnitsTable[],MATCH($R$3,MassUnitsTable[Mass Units],0),2), "")</f>
        <v>1397.4</v>
      </c>
      <c r="J428" s="27">
        <f>IFERROR('CALC | Booster'!$F428*INDEX(MassUnitsTable[],MATCH($R$3,MassUnitsTable[Mass Units],0),2), "")</f>
        <v>0</v>
      </c>
      <c r="K428" s="32">
        <f t="shared" si="39"/>
        <v>1397.4</v>
      </c>
      <c r="L428" s="34">
        <f>IFERROR(('CALC | Main Engine'!N428+'CALC | Booster'!N428)*INDEX(MassUnitsTable[],MATCH($R$3,MassUnitsTable[Mass Units],0),2), "")</f>
        <v>1777.1580062500004</v>
      </c>
      <c r="M428" s="27">
        <f>IFERROR(('CALC | Main Engine'!O428+'CALC | Booster'!O428)*INDEX(MassUnitsTable[],MATCH($R$3,MassUnitsTable[Mass Units],0),2), "")</f>
        <v>0</v>
      </c>
      <c r="N428" s="27">
        <f>IFERROR(('CALC | Main Engine'!P428+'CALC | Booster'!P428)*INDEX(MassUnitsTable[],MATCH($R$3,MassUnitsTable[Mass Units],0),2), "")</f>
        <v>0</v>
      </c>
      <c r="O428" s="27">
        <f>IFERROR(('CALC | Main Engine'!Q428+'CALC | Booster'!Q428)*INDEX(MassUnitsTable[],MATCH($R$3,MassUnitsTable[Mass Units],0),2), "")</f>
        <v>0</v>
      </c>
      <c r="P428" s="27">
        <f>IFERROR(('CALC | Main Engine'!R428+'CALC | Booster'!R428)*INDEX(MassUnitsTable[],MATCH($R$3,MassUnitsTable[Mass Units],0),2), "")</f>
        <v>0</v>
      </c>
      <c r="Q428" s="27">
        <f>IFERROR(('CALC | Main Engine'!S428+'CALC | Booster'!S428)*INDEX(MassUnitsTable[],MATCH($R$3,MassUnitsTable[Mass Units],0),2), "")</f>
        <v>6.9546763368665669E-11</v>
      </c>
      <c r="R428" s="32">
        <f>IFERROR(('CALC | Main Engine'!T428+'CALC | Booster'!T428)*INDEX(MassUnitsTable[],MATCH($R$3,MassUnitsTable[Mass Units],0),2), "")</f>
        <v>0</v>
      </c>
      <c r="S428" s="10"/>
    </row>
    <row r="429" spans="1:19" x14ac:dyDescent="0.25">
      <c r="A429" s="10"/>
      <c r="B429" s="4" t="str">
        <f t="shared" si="35"/>
        <v>STS-124</v>
      </c>
      <c r="C429" s="5" t="str">
        <f t="shared" si="36"/>
        <v>Space Shuttle</v>
      </c>
      <c r="D429" s="5" t="str">
        <f t="shared" si="37"/>
        <v>Launch</v>
      </c>
      <c r="E429" s="5">
        <f t="shared" si="38"/>
        <v>1</v>
      </c>
      <c r="F429" s="5">
        <f>'CALC | Main Engine'!$B429</f>
        <v>422</v>
      </c>
      <c r="G429" s="27">
        <f>'CALC | Main Engine'!$C429</f>
        <v>343259.5</v>
      </c>
      <c r="H429" s="6">
        <f>'CALC | Main Engine'!$E429</f>
        <v>1</v>
      </c>
      <c r="I429" s="34">
        <f>IFERROR('CALC | Main Engine'!$F429*INDEX(MassUnitsTable[],MATCH($R$3,MassUnitsTable[Mass Units],0),2), "")</f>
        <v>1397.4</v>
      </c>
      <c r="J429" s="27">
        <f>IFERROR('CALC | Booster'!$F429*INDEX(MassUnitsTable[],MATCH($R$3,MassUnitsTable[Mass Units],0),2), "")</f>
        <v>0</v>
      </c>
      <c r="K429" s="32">
        <f t="shared" si="39"/>
        <v>1397.4</v>
      </c>
      <c r="L429" s="34">
        <f>IFERROR(('CALC | Main Engine'!N429+'CALC | Booster'!N429)*INDEX(MassUnitsTable[],MATCH($R$3,MassUnitsTable[Mass Units],0),2), "")</f>
        <v>1777.1580062500004</v>
      </c>
      <c r="M429" s="27">
        <f>IFERROR(('CALC | Main Engine'!O429+'CALC | Booster'!O429)*INDEX(MassUnitsTable[],MATCH($R$3,MassUnitsTable[Mass Units],0),2), "")</f>
        <v>0</v>
      </c>
      <c r="N429" s="27">
        <f>IFERROR(('CALC | Main Engine'!P429+'CALC | Booster'!P429)*INDEX(MassUnitsTable[],MATCH($R$3,MassUnitsTable[Mass Units],0),2), "")</f>
        <v>0</v>
      </c>
      <c r="O429" s="27">
        <f>IFERROR(('CALC | Main Engine'!Q429+'CALC | Booster'!Q429)*INDEX(MassUnitsTable[],MATCH($R$3,MassUnitsTable[Mass Units],0),2), "")</f>
        <v>0</v>
      </c>
      <c r="P429" s="27">
        <f>IFERROR(('CALC | Main Engine'!R429+'CALC | Booster'!R429)*INDEX(MassUnitsTable[],MATCH($R$3,MassUnitsTable[Mass Units],0),2), "")</f>
        <v>0</v>
      </c>
      <c r="Q429" s="27">
        <f>IFERROR(('CALC | Main Engine'!S429+'CALC | Booster'!S429)*INDEX(MassUnitsTable[],MATCH($R$3,MassUnitsTable[Mass Units],0),2), "")</f>
        <v>7.0775520731333152E-11</v>
      </c>
      <c r="R429" s="32">
        <f>IFERROR(('CALC | Main Engine'!T429+'CALC | Booster'!T429)*INDEX(MassUnitsTable[],MATCH($R$3,MassUnitsTable[Mass Units],0),2), "")</f>
        <v>0</v>
      </c>
      <c r="S429" s="10"/>
    </row>
    <row r="430" spans="1:19" x14ac:dyDescent="0.25">
      <c r="A430" s="10"/>
      <c r="B430" s="4" t="str">
        <f t="shared" si="35"/>
        <v>STS-124</v>
      </c>
      <c r="C430" s="5" t="str">
        <f t="shared" si="36"/>
        <v>Space Shuttle</v>
      </c>
      <c r="D430" s="5" t="str">
        <f t="shared" si="37"/>
        <v>Launch</v>
      </c>
      <c r="E430" s="5">
        <f t="shared" si="38"/>
        <v>1</v>
      </c>
      <c r="F430" s="5">
        <f>'CALC | Main Engine'!$B430</f>
        <v>423</v>
      </c>
      <c r="G430" s="27">
        <f>'CALC | Main Engine'!$C430</f>
        <v>343039.5</v>
      </c>
      <c r="H430" s="6">
        <f>'CALC | Main Engine'!$E430</f>
        <v>1</v>
      </c>
      <c r="I430" s="34">
        <f>IFERROR('CALC | Main Engine'!$F430*INDEX(MassUnitsTable[],MATCH($R$3,MassUnitsTable[Mass Units],0),2), "")</f>
        <v>1397.4</v>
      </c>
      <c r="J430" s="27">
        <f>IFERROR('CALC | Booster'!$F430*INDEX(MassUnitsTable[],MATCH($R$3,MassUnitsTable[Mass Units],0),2), "")</f>
        <v>0</v>
      </c>
      <c r="K430" s="32">
        <f t="shared" si="39"/>
        <v>1397.4</v>
      </c>
      <c r="L430" s="34">
        <f>IFERROR(('CALC | Main Engine'!N430+'CALC | Booster'!N430)*INDEX(MassUnitsTable[],MATCH($R$3,MassUnitsTable[Mass Units],0),2), "")</f>
        <v>1777.1580062500004</v>
      </c>
      <c r="M430" s="27">
        <f>IFERROR(('CALC | Main Engine'!O430+'CALC | Booster'!O430)*INDEX(MassUnitsTable[],MATCH($R$3,MassUnitsTable[Mass Units],0),2), "")</f>
        <v>0</v>
      </c>
      <c r="N430" s="27">
        <f>IFERROR(('CALC | Main Engine'!P430+'CALC | Booster'!P430)*INDEX(MassUnitsTable[],MATCH($R$3,MassUnitsTable[Mass Units],0),2), "")</f>
        <v>0</v>
      </c>
      <c r="O430" s="27">
        <f>IFERROR(('CALC | Main Engine'!Q430+'CALC | Booster'!Q430)*INDEX(MassUnitsTable[],MATCH($R$3,MassUnitsTable[Mass Units],0),2), "")</f>
        <v>0</v>
      </c>
      <c r="P430" s="27">
        <f>IFERROR(('CALC | Main Engine'!R430+'CALC | Booster'!R430)*INDEX(MassUnitsTable[],MATCH($R$3,MassUnitsTable[Mass Units],0),2), "")</f>
        <v>0</v>
      </c>
      <c r="Q430" s="27">
        <f>IFERROR(('CALC | Main Engine'!S430+'CALC | Booster'!S430)*INDEX(MassUnitsTable[],MATCH($R$3,MassUnitsTable[Mass Units],0),2), "")</f>
        <v>7.202028018070768E-11</v>
      </c>
      <c r="R430" s="32">
        <f>IFERROR(('CALC | Main Engine'!T430+'CALC | Booster'!T430)*INDEX(MassUnitsTable[],MATCH($R$3,MassUnitsTable[Mass Units],0),2), "")</f>
        <v>0</v>
      </c>
      <c r="S430" s="10"/>
    </row>
    <row r="431" spans="1:19" x14ac:dyDescent="0.25">
      <c r="A431" s="10"/>
      <c r="B431" s="4" t="str">
        <f t="shared" si="35"/>
        <v>STS-124</v>
      </c>
      <c r="C431" s="5" t="str">
        <f t="shared" si="36"/>
        <v>Space Shuttle</v>
      </c>
      <c r="D431" s="5" t="str">
        <f t="shared" si="37"/>
        <v>Launch</v>
      </c>
      <c r="E431" s="5">
        <f t="shared" si="38"/>
        <v>1</v>
      </c>
      <c r="F431" s="5">
        <f>'CALC | Main Engine'!$B431</f>
        <v>424</v>
      </c>
      <c r="G431" s="27">
        <f>'CALC | Main Engine'!$C431</f>
        <v>342821</v>
      </c>
      <c r="H431" s="6">
        <f>'CALC | Main Engine'!$E431</f>
        <v>1</v>
      </c>
      <c r="I431" s="34">
        <f>IFERROR('CALC | Main Engine'!$F431*INDEX(MassUnitsTable[],MATCH($R$3,MassUnitsTable[Mass Units],0),2), "")</f>
        <v>1397.4</v>
      </c>
      <c r="J431" s="27">
        <f>IFERROR('CALC | Booster'!$F431*INDEX(MassUnitsTable[],MATCH($R$3,MassUnitsTable[Mass Units],0),2), "")</f>
        <v>0</v>
      </c>
      <c r="K431" s="32">
        <f t="shared" si="39"/>
        <v>1397.4</v>
      </c>
      <c r="L431" s="34">
        <f>IFERROR(('CALC | Main Engine'!N431+'CALC | Booster'!N431)*INDEX(MassUnitsTable[],MATCH($R$3,MassUnitsTable[Mass Units],0),2), "")</f>
        <v>1777.1580062500004</v>
      </c>
      <c r="M431" s="27">
        <f>IFERROR(('CALC | Main Engine'!O431+'CALC | Booster'!O431)*INDEX(MassUnitsTable[],MATCH($R$3,MassUnitsTable[Mass Units],0),2), "")</f>
        <v>0</v>
      </c>
      <c r="N431" s="27">
        <f>IFERROR(('CALC | Main Engine'!P431+'CALC | Booster'!P431)*INDEX(MassUnitsTable[],MATCH($R$3,MassUnitsTable[Mass Units],0),2), "")</f>
        <v>0</v>
      </c>
      <c r="O431" s="27">
        <f>IFERROR(('CALC | Main Engine'!Q431+'CALC | Booster'!Q431)*INDEX(MassUnitsTable[],MATCH($R$3,MassUnitsTable[Mass Units],0),2), "")</f>
        <v>0</v>
      </c>
      <c r="P431" s="27">
        <f>IFERROR(('CALC | Main Engine'!R431+'CALC | Booster'!R431)*INDEX(MassUnitsTable[],MATCH($R$3,MassUnitsTable[Mass Units],0),2), "")</f>
        <v>0</v>
      </c>
      <c r="Q431" s="27">
        <f>IFERROR(('CALC | Main Engine'!S431+'CALC | Booster'!S431)*INDEX(MassUnitsTable[],MATCH($R$3,MassUnitsTable[Mass Units],0),2), "")</f>
        <v>7.3278220502204522E-11</v>
      </c>
      <c r="R431" s="32">
        <f>IFERROR(('CALC | Main Engine'!T431+'CALC | Booster'!T431)*INDEX(MassUnitsTable[],MATCH($R$3,MassUnitsTable[Mass Units],0),2), "")</f>
        <v>0</v>
      </c>
      <c r="S431" s="10"/>
    </row>
    <row r="432" spans="1:19" x14ac:dyDescent="0.25">
      <c r="A432" s="10"/>
      <c r="B432" s="4" t="str">
        <f t="shared" si="35"/>
        <v>STS-124</v>
      </c>
      <c r="C432" s="5" t="str">
        <f t="shared" si="36"/>
        <v>Space Shuttle</v>
      </c>
      <c r="D432" s="5" t="str">
        <f t="shared" si="37"/>
        <v>Launch</v>
      </c>
      <c r="E432" s="5">
        <f t="shared" si="38"/>
        <v>1</v>
      </c>
      <c r="F432" s="5">
        <f>'CALC | Main Engine'!$B432</f>
        <v>425</v>
      </c>
      <c r="G432" s="27">
        <f>'CALC | Main Engine'!$C432</f>
        <v>342604</v>
      </c>
      <c r="H432" s="6">
        <f>'CALC | Main Engine'!$E432</f>
        <v>1</v>
      </c>
      <c r="I432" s="34">
        <f>IFERROR('CALC | Main Engine'!$F432*INDEX(MassUnitsTable[],MATCH($R$3,MassUnitsTable[Mass Units],0),2), "")</f>
        <v>1397.4</v>
      </c>
      <c r="J432" s="27">
        <f>IFERROR('CALC | Booster'!$F432*INDEX(MassUnitsTable[],MATCH($R$3,MassUnitsTable[Mass Units],0),2), "")</f>
        <v>0</v>
      </c>
      <c r="K432" s="32">
        <f t="shared" si="39"/>
        <v>1397.4</v>
      </c>
      <c r="L432" s="34">
        <f>IFERROR(('CALC | Main Engine'!N432+'CALC | Booster'!N432)*INDEX(MassUnitsTable[],MATCH($R$3,MassUnitsTable[Mass Units],0),2), "")</f>
        <v>1777.1580062500004</v>
      </c>
      <c r="M432" s="27">
        <f>IFERROR(('CALC | Main Engine'!O432+'CALC | Booster'!O432)*INDEX(MassUnitsTable[],MATCH($R$3,MassUnitsTable[Mass Units],0),2), "")</f>
        <v>0</v>
      </c>
      <c r="N432" s="27">
        <f>IFERROR(('CALC | Main Engine'!P432+'CALC | Booster'!P432)*INDEX(MassUnitsTable[],MATCH($R$3,MassUnitsTable[Mass Units],0),2), "")</f>
        <v>0</v>
      </c>
      <c r="O432" s="27">
        <f>IFERROR(('CALC | Main Engine'!Q432+'CALC | Booster'!Q432)*INDEX(MassUnitsTable[],MATCH($R$3,MassUnitsTable[Mass Units],0),2), "")</f>
        <v>0</v>
      </c>
      <c r="P432" s="27">
        <f>IFERROR(('CALC | Main Engine'!R432+'CALC | Booster'!R432)*INDEX(MassUnitsTable[],MATCH($R$3,MassUnitsTable[Mass Units],0),2), "")</f>
        <v>0</v>
      </c>
      <c r="Q432" s="27">
        <f>IFERROR(('CALC | Main Engine'!S432+'CALC | Booster'!S432)*INDEX(MassUnitsTable[],MATCH($R$3,MassUnitsTable[Mass Units],0),2), "")</f>
        <v>7.4549270257514439E-11</v>
      </c>
      <c r="R432" s="32">
        <f>IFERROR(('CALC | Main Engine'!T432+'CALC | Booster'!T432)*INDEX(MassUnitsTable[],MATCH($R$3,MassUnitsTable[Mass Units],0),2), "")</f>
        <v>0</v>
      </c>
      <c r="S432" s="10"/>
    </row>
    <row r="433" spans="1:19" x14ac:dyDescent="0.25">
      <c r="A433" s="10"/>
      <c r="B433" s="4" t="str">
        <f t="shared" si="35"/>
        <v>STS-124</v>
      </c>
      <c r="C433" s="5" t="str">
        <f t="shared" si="36"/>
        <v>Space Shuttle</v>
      </c>
      <c r="D433" s="5" t="str">
        <f t="shared" si="37"/>
        <v>Launch</v>
      </c>
      <c r="E433" s="5">
        <f t="shared" si="38"/>
        <v>1</v>
      </c>
      <c r="F433" s="5">
        <f>'CALC | Main Engine'!$B433</f>
        <v>426</v>
      </c>
      <c r="G433" s="27">
        <f>'CALC | Main Engine'!$C433</f>
        <v>342388.5</v>
      </c>
      <c r="H433" s="6">
        <f>'CALC | Main Engine'!$E433</f>
        <v>1</v>
      </c>
      <c r="I433" s="34">
        <f>IFERROR('CALC | Main Engine'!$F433*INDEX(MassUnitsTable[],MATCH($R$3,MassUnitsTable[Mass Units],0),2), "")</f>
        <v>1397.4</v>
      </c>
      <c r="J433" s="27">
        <f>IFERROR('CALC | Booster'!$F433*INDEX(MassUnitsTable[],MATCH($R$3,MassUnitsTable[Mass Units],0),2), "")</f>
        <v>0</v>
      </c>
      <c r="K433" s="32">
        <f t="shared" si="39"/>
        <v>1397.4</v>
      </c>
      <c r="L433" s="34">
        <f>IFERROR(('CALC | Main Engine'!N433+'CALC | Booster'!N433)*INDEX(MassUnitsTable[],MATCH($R$3,MassUnitsTable[Mass Units],0),2), "")</f>
        <v>1777.1580062500004</v>
      </c>
      <c r="M433" s="27">
        <f>IFERROR(('CALC | Main Engine'!O433+'CALC | Booster'!O433)*INDEX(MassUnitsTable[],MATCH($R$3,MassUnitsTable[Mass Units],0),2), "")</f>
        <v>0</v>
      </c>
      <c r="N433" s="27">
        <f>IFERROR(('CALC | Main Engine'!P433+'CALC | Booster'!P433)*INDEX(MassUnitsTable[],MATCH($R$3,MassUnitsTable[Mass Units],0),2), "")</f>
        <v>0</v>
      </c>
      <c r="O433" s="27">
        <f>IFERROR(('CALC | Main Engine'!Q433+'CALC | Booster'!Q433)*INDEX(MassUnitsTable[],MATCH($R$3,MassUnitsTable[Mass Units],0),2), "")</f>
        <v>0</v>
      </c>
      <c r="P433" s="27">
        <f>IFERROR(('CALC | Main Engine'!R433+'CALC | Booster'!R433)*INDEX(MassUnitsTable[],MATCH($R$3,MassUnitsTable[Mass Units],0),2), "")</f>
        <v>0</v>
      </c>
      <c r="Q433" s="27">
        <f>IFERROR(('CALC | Main Engine'!S433+'CALC | Booster'!S433)*INDEX(MassUnitsTable[],MATCH($R$3,MassUnitsTable[Mass Units],0),2), "")</f>
        <v>7.5833352049635251E-11</v>
      </c>
      <c r="R433" s="32">
        <f>IFERROR(('CALC | Main Engine'!T433+'CALC | Booster'!T433)*INDEX(MassUnitsTable[],MATCH($R$3,MassUnitsTable[Mass Units],0),2), "")</f>
        <v>0</v>
      </c>
      <c r="S433" s="10"/>
    </row>
    <row r="434" spans="1:19" x14ac:dyDescent="0.25">
      <c r="A434" s="10"/>
      <c r="B434" s="4" t="str">
        <f t="shared" si="35"/>
        <v>STS-124</v>
      </c>
      <c r="C434" s="5" t="str">
        <f t="shared" si="36"/>
        <v>Space Shuttle</v>
      </c>
      <c r="D434" s="5" t="str">
        <f t="shared" si="37"/>
        <v>Launch</v>
      </c>
      <c r="E434" s="5">
        <f t="shared" si="38"/>
        <v>1</v>
      </c>
      <c r="F434" s="5">
        <f>'CALC | Main Engine'!$B434</f>
        <v>427</v>
      </c>
      <c r="G434" s="27">
        <f>'CALC | Main Engine'!$C434</f>
        <v>342174.5</v>
      </c>
      <c r="H434" s="6">
        <f>'CALC | Main Engine'!$E434</f>
        <v>1</v>
      </c>
      <c r="I434" s="34">
        <f>IFERROR('CALC | Main Engine'!$F434*INDEX(MassUnitsTable[],MATCH($R$3,MassUnitsTable[Mass Units],0),2), "")</f>
        <v>1397.4</v>
      </c>
      <c r="J434" s="27">
        <f>IFERROR('CALC | Booster'!$F434*INDEX(MassUnitsTable[],MATCH($R$3,MassUnitsTable[Mass Units],0),2), "")</f>
        <v>0</v>
      </c>
      <c r="K434" s="32">
        <f t="shared" si="39"/>
        <v>1397.4</v>
      </c>
      <c r="L434" s="34">
        <f>IFERROR(('CALC | Main Engine'!N434+'CALC | Booster'!N434)*INDEX(MassUnitsTable[],MATCH($R$3,MassUnitsTable[Mass Units],0),2), "")</f>
        <v>1777.1580062500004</v>
      </c>
      <c r="M434" s="27">
        <f>IFERROR(('CALC | Main Engine'!O434+'CALC | Booster'!O434)*INDEX(MassUnitsTable[],MATCH($R$3,MassUnitsTable[Mass Units],0),2), "")</f>
        <v>0</v>
      </c>
      <c r="N434" s="27">
        <f>IFERROR(('CALC | Main Engine'!P434+'CALC | Booster'!P434)*INDEX(MassUnitsTable[],MATCH($R$3,MassUnitsTable[Mass Units],0),2), "")</f>
        <v>0</v>
      </c>
      <c r="O434" s="27">
        <f>IFERROR(('CALC | Main Engine'!Q434+'CALC | Booster'!Q434)*INDEX(MassUnitsTable[],MATCH($R$3,MassUnitsTable[Mass Units],0),2), "")</f>
        <v>0</v>
      </c>
      <c r="P434" s="27">
        <f>IFERROR(('CALC | Main Engine'!R434+'CALC | Booster'!R434)*INDEX(MassUnitsTable[],MATCH($R$3,MassUnitsTable[Mass Units],0),2), "")</f>
        <v>0</v>
      </c>
      <c r="Q434" s="27">
        <f>IFERROR(('CALC | Main Engine'!S434+'CALC | Booster'!S434)*INDEX(MassUnitsTable[],MATCH($R$3,MassUnitsTable[Mass Units],0),2), "")</f>
        <v>7.7130382456634947E-11</v>
      </c>
      <c r="R434" s="32">
        <f>IFERROR(('CALC | Main Engine'!T434+'CALC | Booster'!T434)*INDEX(MassUnitsTable[],MATCH($R$3,MassUnitsTable[Mass Units],0),2), "")</f>
        <v>0</v>
      </c>
      <c r="S434" s="10"/>
    </row>
    <row r="435" spans="1:19" x14ac:dyDescent="0.25">
      <c r="A435" s="10"/>
      <c r="B435" s="4" t="str">
        <f t="shared" si="35"/>
        <v>STS-124</v>
      </c>
      <c r="C435" s="5" t="str">
        <f t="shared" si="36"/>
        <v>Space Shuttle</v>
      </c>
      <c r="D435" s="5" t="str">
        <f t="shared" si="37"/>
        <v>Launch</v>
      </c>
      <c r="E435" s="5">
        <f t="shared" si="38"/>
        <v>1</v>
      </c>
      <c r="F435" s="5">
        <f>'CALC | Main Engine'!$B435</f>
        <v>428</v>
      </c>
      <c r="G435" s="27">
        <f>'CALC | Main Engine'!$C435</f>
        <v>341962.5</v>
      </c>
      <c r="H435" s="6">
        <f>'CALC | Main Engine'!$E435</f>
        <v>1</v>
      </c>
      <c r="I435" s="34">
        <f>IFERROR('CALC | Main Engine'!$F435*INDEX(MassUnitsTable[],MATCH($R$3,MassUnitsTable[Mass Units],0),2), "")</f>
        <v>1397.4</v>
      </c>
      <c r="J435" s="27">
        <f>IFERROR('CALC | Booster'!$F435*INDEX(MassUnitsTable[],MATCH($R$3,MassUnitsTable[Mass Units],0),2), "")</f>
        <v>0</v>
      </c>
      <c r="K435" s="32">
        <f t="shared" si="39"/>
        <v>1397.4</v>
      </c>
      <c r="L435" s="34">
        <f>IFERROR(('CALC | Main Engine'!N435+'CALC | Booster'!N435)*INDEX(MassUnitsTable[],MATCH($R$3,MassUnitsTable[Mass Units],0),2), "")</f>
        <v>1777.1580062500004</v>
      </c>
      <c r="M435" s="27">
        <f>IFERROR(('CALC | Main Engine'!O435+'CALC | Booster'!O435)*INDEX(MassUnitsTable[],MATCH($R$3,MassUnitsTable[Mass Units],0),2), "")</f>
        <v>0</v>
      </c>
      <c r="N435" s="27">
        <f>IFERROR(('CALC | Main Engine'!P435+'CALC | Booster'!P435)*INDEX(MassUnitsTable[],MATCH($R$3,MassUnitsTable[Mass Units],0),2), "")</f>
        <v>0</v>
      </c>
      <c r="O435" s="27">
        <f>IFERROR(('CALC | Main Engine'!Q435+'CALC | Booster'!Q435)*INDEX(MassUnitsTable[],MATCH($R$3,MassUnitsTable[Mass Units],0),2), "")</f>
        <v>0</v>
      </c>
      <c r="P435" s="27">
        <f>IFERROR(('CALC | Main Engine'!R435+'CALC | Booster'!R435)*INDEX(MassUnitsTable[],MATCH($R$3,MassUnitsTable[Mass Units],0),2), "")</f>
        <v>0</v>
      </c>
      <c r="Q435" s="27">
        <f>IFERROR(('CALC | Main Engine'!S435+'CALC | Booster'!S435)*INDEX(MassUnitsTable[],MATCH($R$3,MassUnitsTable[Mass Units],0),2), "")</f>
        <v>7.843716391212313E-11</v>
      </c>
      <c r="R435" s="32">
        <f>IFERROR(('CALC | Main Engine'!T435+'CALC | Booster'!T435)*INDEX(MassUnitsTable[],MATCH($R$3,MassUnitsTable[Mass Units],0),2), "")</f>
        <v>0</v>
      </c>
      <c r="S435" s="10"/>
    </row>
    <row r="436" spans="1:19" x14ac:dyDescent="0.25">
      <c r="A436" s="10"/>
      <c r="B436" s="4" t="str">
        <f t="shared" si="35"/>
        <v>STS-124</v>
      </c>
      <c r="C436" s="5" t="str">
        <f t="shared" si="36"/>
        <v>Space Shuttle</v>
      </c>
      <c r="D436" s="5" t="str">
        <f t="shared" si="37"/>
        <v>Launch</v>
      </c>
      <c r="E436" s="5">
        <f t="shared" si="38"/>
        <v>1</v>
      </c>
      <c r="F436" s="5">
        <f>'CALC | Main Engine'!$B436</f>
        <v>429</v>
      </c>
      <c r="G436" s="27">
        <f>'CALC | Main Engine'!$C436</f>
        <v>341752.5</v>
      </c>
      <c r="H436" s="6">
        <f>'CALC | Main Engine'!$E436</f>
        <v>1</v>
      </c>
      <c r="I436" s="34">
        <f>IFERROR('CALC | Main Engine'!$F436*INDEX(MassUnitsTable[],MATCH($R$3,MassUnitsTable[Mass Units],0),2), "")</f>
        <v>1397.4</v>
      </c>
      <c r="J436" s="27">
        <f>IFERROR('CALC | Booster'!$F436*INDEX(MassUnitsTable[],MATCH($R$3,MassUnitsTable[Mass Units],0),2), "")</f>
        <v>0</v>
      </c>
      <c r="K436" s="32">
        <f t="shared" si="39"/>
        <v>1397.4</v>
      </c>
      <c r="L436" s="34">
        <f>IFERROR(('CALC | Main Engine'!N436+'CALC | Booster'!N436)*INDEX(MassUnitsTable[],MATCH($R$3,MassUnitsTable[Mass Units],0),2), "")</f>
        <v>1777.1580062500004</v>
      </c>
      <c r="M436" s="27">
        <f>IFERROR(('CALC | Main Engine'!O436+'CALC | Booster'!O436)*INDEX(MassUnitsTable[],MATCH($R$3,MassUnitsTable[Mass Units],0),2), "")</f>
        <v>0</v>
      </c>
      <c r="N436" s="27">
        <f>IFERROR(('CALC | Main Engine'!P436+'CALC | Booster'!P436)*INDEX(MassUnitsTable[],MATCH($R$3,MassUnitsTable[Mass Units],0),2), "")</f>
        <v>0</v>
      </c>
      <c r="O436" s="27">
        <f>IFERROR(('CALC | Main Engine'!Q436+'CALC | Booster'!Q436)*INDEX(MassUnitsTable[],MATCH($R$3,MassUnitsTable[Mass Units],0),2), "")</f>
        <v>0</v>
      </c>
      <c r="P436" s="27">
        <f>IFERROR(('CALC | Main Engine'!R436+'CALC | Booster'!R436)*INDEX(MassUnitsTable[],MATCH($R$3,MassUnitsTable[Mass Units],0),2), "")</f>
        <v>0</v>
      </c>
      <c r="Q436" s="27">
        <f>IFERROR(('CALC | Main Engine'!S436+'CALC | Booster'!S436)*INDEX(MassUnitsTable[],MATCH($R$3,MassUnitsTable[Mass Units],0),2), "")</f>
        <v>7.9753443907944317E-11</v>
      </c>
      <c r="R436" s="32">
        <f>IFERROR(('CALC | Main Engine'!T436+'CALC | Booster'!T436)*INDEX(MassUnitsTable[],MATCH($R$3,MassUnitsTable[Mass Units],0),2), "")</f>
        <v>0</v>
      </c>
      <c r="S436" s="10"/>
    </row>
    <row r="437" spans="1:19" x14ac:dyDescent="0.25">
      <c r="A437" s="10"/>
      <c r="B437" s="4" t="str">
        <f t="shared" si="35"/>
        <v>STS-124</v>
      </c>
      <c r="C437" s="5" t="str">
        <f t="shared" si="36"/>
        <v>Space Shuttle</v>
      </c>
      <c r="D437" s="5" t="str">
        <f t="shared" si="37"/>
        <v>Launch</v>
      </c>
      <c r="E437" s="5">
        <f t="shared" si="38"/>
        <v>1</v>
      </c>
      <c r="F437" s="5">
        <f>'CALC | Main Engine'!$B437</f>
        <v>430</v>
      </c>
      <c r="G437" s="27">
        <f>'CALC | Main Engine'!$C437</f>
        <v>341544</v>
      </c>
      <c r="H437" s="6">
        <f>'CALC | Main Engine'!$E437</f>
        <v>1</v>
      </c>
      <c r="I437" s="34">
        <f>IFERROR('CALC | Main Engine'!$F437*INDEX(MassUnitsTable[],MATCH($R$3,MassUnitsTable[Mass Units],0),2), "")</f>
        <v>1397.4</v>
      </c>
      <c r="J437" s="27">
        <f>IFERROR('CALC | Booster'!$F437*INDEX(MassUnitsTable[],MATCH($R$3,MassUnitsTable[Mass Units],0),2), "")</f>
        <v>0</v>
      </c>
      <c r="K437" s="32">
        <f t="shared" si="39"/>
        <v>1397.4</v>
      </c>
      <c r="L437" s="34">
        <f>IFERROR(('CALC | Main Engine'!N437+'CALC | Booster'!N437)*INDEX(MassUnitsTable[],MATCH($R$3,MassUnitsTable[Mass Units],0),2), "")</f>
        <v>1777.1580062500004</v>
      </c>
      <c r="M437" s="27">
        <f>IFERROR(('CALC | Main Engine'!O437+'CALC | Booster'!O437)*INDEX(MassUnitsTable[],MATCH($R$3,MassUnitsTable[Mass Units],0),2), "")</f>
        <v>0</v>
      </c>
      <c r="N437" s="27">
        <f>IFERROR(('CALC | Main Engine'!P437+'CALC | Booster'!P437)*INDEX(MassUnitsTable[],MATCH($R$3,MassUnitsTable[Mass Units],0),2), "")</f>
        <v>0</v>
      </c>
      <c r="O437" s="27">
        <f>IFERROR(('CALC | Main Engine'!Q437+'CALC | Booster'!Q437)*INDEX(MassUnitsTable[],MATCH($R$3,MassUnitsTable[Mass Units],0),2), "")</f>
        <v>0</v>
      </c>
      <c r="P437" s="27">
        <f>IFERROR(('CALC | Main Engine'!R437+'CALC | Booster'!R437)*INDEX(MassUnitsTable[],MATCH($R$3,MassUnitsTable[Mass Units],0),2), "")</f>
        <v>0</v>
      </c>
      <c r="Q437" s="27">
        <f>IFERROR(('CALC | Main Engine'!S437+'CALC | Booster'!S437)*INDEX(MassUnitsTable[],MATCH($R$3,MassUnitsTable[Mass Units],0),2), "")</f>
        <v>8.10821738607601E-11</v>
      </c>
      <c r="R437" s="32">
        <f>IFERROR(('CALC | Main Engine'!T437+'CALC | Booster'!T437)*INDEX(MassUnitsTable[],MATCH($R$3,MassUnitsTable[Mass Units],0),2), "")</f>
        <v>0</v>
      </c>
      <c r="S437" s="10"/>
    </row>
    <row r="438" spans="1:19" x14ac:dyDescent="0.25">
      <c r="A438" s="10"/>
      <c r="B438" s="4" t="str">
        <f t="shared" si="35"/>
        <v>STS-124</v>
      </c>
      <c r="C438" s="5" t="str">
        <f t="shared" si="36"/>
        <v>Space Shuttle</v>
      </c>
      <c r="D438" s="5" t="str">
        <f t="shared" si="37"/>
        <v>Launch</v>
      </c>
      <c r="E438" s="5">
        <f t="shared" si="38"/>
        <v>1</v>
      </c>
      <c r="F438" s="5">
        <f>'CALC | Main Engine'!$B438</f>
        <v>431</v>
      </c>
      <c r="G438" s="27">
        <f>'CALC | Main Engine'!$C438</f>
        <v>341337.5</v>
      </c>
      <c r="H438" s="6">
        <f>'CALC | Main Engine'!$E438</f>
        <v>1</v>
      </c>
      <c r="I438" s="34">
        <f>IFERROR('CALC | Main Engine'!$F438*INDEX(MassUnitsTable[],MATCH($R$3,MassUnitsTable[Mass Units],0),2), "")</f>
        <v>1397.4</v>
      </c>
      <c r="J438" s="27">
        <f>IFERROR('CALC | Booster'!$F438*INDEX(MassUnitsTable[],MATCH($R$3,MassUnitsTable[Mass Units],0),2), "")</f>
        <v>0</v>
      </c>
      <c r="K438" s="32">
        <f t="shared" si="39"/>
        <v>1397.4</v>
      </c>
      <c r="L438" s="34">
        <f>IFERROR(('CALC | Main Engine'!N438+'CALC | Booster'!N438)*INDEX(MassUnitsTable[],MATCH($R$3,MassUnitsTable[Mass Units],0),2), "")</f>
        <v>1777.1580062500004</v>
      </c>
      <c r="M438" s="27">
        <f>IFERROR(('CALC | Main Engine'!O438+'CALC | Booster'!O438)*INDEX(MassUnitsTable[],MATCH($R$3,MassUnitsTable[Mass Units],0),2), "")</f>
        <v>0</v>
      </c>
      <c r="N438" s="27">
        <f>IFERROR(('CALC | Main Engine'!P438+'CALC | Booster'!P438)*INDEX(MassUnitsTable[],MATCH($R$3,MassUnitsTable[Mass Units],0),2), "")</f>
        <v>0</v>
      </c>
      <c r="O438" s="27">
        <f>IFERROR(('CALC | Main Engine'!Q438+'CALC | Booster'!Q438)*INDEX(MassUnitsTable[],MATCH($R$3,MassUnitsTable[Mass Units],0),2), "")</f>
        <v>0</v>
      </c>
      <c r="P438" s="27">
        <f>IFERROR(('CALC | Main Engine'!R438+'CALC | Booster'!R438)*INDEX(MassUnitsTable[],MATCH($R$3,MassUnitsTable[Mass Units],0),2), "")</f>
        <v>0</v>
      </c>
      <c r="Q438" s="27">
        <f>IFERROR(('CALC | Main Engine'!S438+'CALC | Booster'!S438)*INDEX(MassUnitsTable[],MATCH($R$3,MassUnitsTable[Mass Units],0),2), "")</f>
        <v>8.2419976808710481E-11</v>
      </c>
      <c r="R438" s="32">
        <f>IFERROR(('CALC | Main Engine'!T438+'CALC | Booster'!T438)*INDEX(MassUnitsTable[],MATCH($R$3,MassUnitsTable[Mass Units],0),2), "")</f>
        <v>0</v>
      </c>
      <c r="S438" s="10"/>
    </row>
    <row r="439" spans="1:19" x14ac:dyDescent="0.25">
      <c r="A439" s="10"/>
      <c r="B439" s="4" t="str">
        <f t="shared" si="35"/>
        <v>STS-124</v>
      </c>
      <c r="C439" s="5" t="str">
        <f t="shared" si="36"/>
        <v>Space Shuttle</v>
      </c>
      <c r="D439" s="5" t="str">
        <f t="shared" si="37"/>
        <v>Launch</v>
      </c>
      <c r="E439" s="5">
        <f t="shared" si="38"/>
        <v>1</v>
      </c>
      <c r="F439" s="5">
        <f>'CALC | Main Engine'!$B439</f>
        <v>432</v>
      </c>
      <c r="G439" s="27">
        <f>'CALC | Main Engine'!$C439</f>
        <v>341133.5</v>
      </c>
      <c r="H439" s="6">
        <f>'CALC | Main Engine'!$E439</f>
        <v>1</v>
      </c>
      <c r="I439" s="34">
        <f>IFERROR('CALC | Main Engine'!$F439*INDEX(MassUnitsTable[],MATCH($R$3,MassUnitsTable[Mass Units],0),2), "")</f>
        <v>1397.4</v>
      </c>
      <c r="J439" s="27">
        <f>IFERROR('CALC | Booster'!$F439*INDEX(MassUnitsTable[],MATCH($R$3,MassUnitsTable[Mass Units],0),2), "")</f>
        <v>0</v>
      </c>
      <c r="K439" s="32">
        <f t="shared" si="39"/>
        <v>1397.4</v>
      </c>
      <c r="L439" s="34">
        <f>IFERROR(('CALC | Main Engine'!N439+'CALC | Booster'!N439)*INDEX(MassUnitsTable[],MATCH($R$3,MassUnitsTable[Mass Units],0),2), "")</f>
        <v>1777.1580062500004</v>
      </c>
      <c r="M439" s="27">
        <f>IFERROR(('CALC | Main Engine'!O439+'CALC | Booster'!O439)*INDEX(MassUnitsTable[],MATCH($R$3,MassUnitsTable[Mass Units],0),2), "")</f>
        <v>0</v>
      </c>
      <c r="N439" s="27">
        <f>IFERROR(('CALC | Main Engine'!P439+'CALC | Booster'!P439)*INDEX(MassUnitsTable[],MATCH($R$3,MassUnitsTable[Mass Units],0),2), "")</f>
        <v>0</v>
      </c>
      <c r="O439" s="27">
        <f>IFERROR(('CALC | Main Engine'!Q439+'CALC | Booster'!Q439)*INDEX(MassUnitsTable[],MATCH($R$3,MassUnitsTable[Mass Units],0),2), "")</f>
        <v>0</v>
      </c>
      <c r="P439" s="27">
        <f>IFERROR(('CALC | Main Engine'!R439+'CALC | Booster'!R439)*INDEX(MassUnitsTable[],MATCH($R$3,MassUnitsTable[Mass Units],0),2), "")</f>
        <v>0</v>
      </c>
      <c r="Q439" s="27">
        <f>IFERROR(('CALC | Main Engine'!S439+'CALC | Booster'!S439)*INDEX(MassUnitsTable[],MATCH($R$3,MassUnitsTable[Mass Units],0),2), "")</f>
        <v>8.3763255811876248E-11</v>
      </c>
      <c r="R439" s="32">
        <f>IFERROR(('CALC | Main Engine'!T439+'CALC | Booster'!T439)*INDEX(MassUnitsTable[],MATCH($R$3,MassUnitsTable[Mass Units],0),2), "")</f>
        <v>0</v>
      </c>
      <c r="S439" s="10"/>
    </row>
    <row r="440" spans="1:19" x14ac:dyDescent="0.25">
      <c r="A440" s="10"/>
      <c r="B440" s="4" t="str">
        <f t="shared" si="35"/>
        <v>STS-124</v>
      </c>
      <c r="C440" s="5" t="str">
        <f t="shared" si="36"/>
        <v>Space Shuttle</v>
      </c>
      <c r="D440" s="5" t="str">
        <f t="shared" si="37"/>
        <v>Launch</v>
      </c>
      <c r="E440" s="5">
        <f t="shared" si="38"/>
        <v>1</v>
      </c>
      <c r="F440" s="5">
        <f>'CALC | Main Engine'!$B440</f>
        <v>433</v>
      </c>
      <c r="G440" s="27">
        <f>'CALC | Main Engine'!$C440</f>
        <v>340932</v>
      </c>
      <c r="H440" s="6">
        <f>'CALC | Main Engine'!$E440</f>
        <v>1</v>
      </c>
      <c r="I440" s="34">
        <f>IFERROR('CALC | Main Engine'!$F440*INDEX(MassUnitsTable[],MATCH($R$3,MassUnitsTable[Mass Units],0),2), "")</f>
        <v>1397.4</v>
      </c>
      <c r="J440" s="27">
        <f>IFERROR('CALC | Booster'!$F440*INDEX(MassUnitsTable[],MATCH($R$3,MassUnitsTable[Mass Units],0),2), "")</f>
        <v>0</v>
      </c>
      <c r="K440" s="32">
        <f t="shared" si="39"/>
        <v>1397.4</v>
      </c>
      <c r="L440" s="34">
        <f>IFERROR(('CALC | Main Engine'!N440+'CALC | Booster'!N440)*INDEX(MassUnitsTable[],MATCH($R$3,MassUnitsTable[Mass Units],0),2), "")</f>
        <v>1777.1580062500004</v>
      </c>
      <c r="M440" s="27">
        <f>IFERROR(('CALC | Main Engine'!O440+'CALC | Booster'!O440)*INDEX(MassUnitsTable[],MATCH($R$3,MassUnitsTable[Mass Units],0),2), "")</f>
        <v>0</v>
      </c>
      <c r="N440" s="27">
        <f>IFERROR(('CALC | Main Engine'!P440+'CALC | Booster'!P440)*INDEX(MassUnitsTable[],MATCH($R$3,MassUnitsTable[Mass Units],0),2), "")</f>
        <v>0</v>
      </c>
      <c r="O440" s="27">
        <f>IFERROR(('CALC | Main Engine'!Q440+'CALC | Booster'!Q440)*INDEX(MassUnitsTable[],MATCH($R$3,MassUnitsTable[Mass Units],0),2), "")</f>
        <v>0</v>
      </c>
      <c r="P440" s="27">
        <f>IFERROR(('CALC | Main Engine'!R440+'CALC | Booster'!R440)*INDEX(MassUnitsTable[],MATCH($R$3,MassUnitsTable[Mass Units],0),2), "")</f>
        <v>0</v>
      </c>
      <c r="Q440" s="27">
        <f>IFERROR(('CALC | Main Engine'!S440+'CALC | Booster'!S440)*INDEX(MassUnitsTable[],MATCH($R$3,MassUnitsTable[Mass Units],0),2), "")</f>
        <v>8.5111563573778441E-11</v>
      </c>
      <c r="R440" s="32">
        <f>IFERROR(('CALC | Main Engine'!T440+'CALC | Booster'!T440)*INDEX(MassUnitsTable[],MATCH($R$3,MassUnitsTable[Mass Units],0),2), "")</f>
        <v>0</v>
      </c>
      <c r="S440" s="10"/>
    </row>
    <row r="441" spans="1:19" x14ac:dyDescent="0.25">
      <c r="A441" s="10"/>
      <c r="B441" s="4" t="str">
        <f t="shared" si="35"/>
        <v>STS-124</v>
      </c>
      <c r="C441" s="5" t="str">
        <f t="shared" si="36"/>
        <v>Space Shuttle</v>
      </c>
      <c r="D441" s="5" t="str">
        <f t="shared" si="37"/>
        <v>Launch</v>
      </c>
      <c r="E441" s="5">
        <f t="shared" si="38"/>
        <v>1</v>
      </c>
      <c r="F441" s="5">
        <f>'CALC | Main Engine'!$B441</f>
        <v>434</v>
      </c>
      <c r="G441" s="27">
        <f>'CALC | Main Engine'!$C441</f>
        <v>340684.5</v>
      </c>
      <c r="H441" s="6">
        <f>'CALC | Main Engine'!$E441</f>
        <v>1</v>
      </c>
      <c r="I441" s="34">
        <f>IFERROR('CALC | Main Engine'!$F441*INDEX(MassUnitsTable[],MATCH($R$3,MassUnitsTable[Mass Units],0),2), "")</f>
        <v>1397.4</v>
      </c>
      <c r="J441" s="27">
        <f>IFERROR('CALC | Booster'!$F441*INDEX(MassUnitsTable[],MATCH($R$3,MassUnitsTable[Mass Units],0),2), "")</f>
        <v>0</v>
      </c>
      <c r="K441" s="32">
        <f t="shared" si="39"/>
        <v>1397.4</v>
      </c>
      <c r="L441" s="34">
        <f>IFERROR(('CALC | Main Engine'!N441+'CALC | Booster'!N441)*INDEX(MassUnitsTable[],MATCH($R$3,MassUnitsTable[Mass Units],0),2), "")</f>
        <v>1777.1580062500004</v>
      </c>
      <c r="M441" s="27">
        <f>IFERROR(('CALC | Main Engine'!O441+'CALC | Booster'!O441)*INDEX(MassUnitsTable[],MATCH($R$3,MassUnitsTable[Mass Units],0),2), "")</f>
        <v>0</v>
      </c>
      <c r="N441" s="27">
        <f>IFERROR(('CALC | Main Engine'!P441+'CALC | Booster'!P441)*INDEX(MassUnitsTable[],MATCH($R$3,MassUnitsTable[Mass Units],0),2), "")</f>
        <v>0</v>
      </c>
      <c r="O441" s="27">
        <f>IFERROR(('CALC | Main Engine'!Q441+'CALC | Booster'!Q441)*INDEX(MassUnitsTable[],MATCH($R$3,MassUnitsTable[Mass Units],0),2), "")</f>
        <v>0</v>
      </c>
      <c r="P441" s="27">
        <f>IFERROR(('CALC | Main Engine'!R441+'CALC | Booster'!R441)*INDEX(MassUnitsTable[],MATCH($R$3,MassUnitsTable[Mass Units],0),2), "")</f>
        <v>0</v>
      </c>
      <c r="Q441" s="27">
        <f>IFERROR(('CALC | Main Engine'!S441+'CALC | Booster'!S441)*INDEX(MassUnitsTable[],MATCH($R$3,MassUnitsTable[Mass Units],0),2), "")</f>
        <v>8.6797410522502636E-11</v>
      </c>
      <c r="R441" s="32">
        <f>IFERROR(('CALC | Main Engine'!T441+'CALC | Booster'!T441)*INDEX(MassUnitsTable[],MATCH($R$3,MassUnitsTable[Mass Units],0),2), "")</f>
        <v>0</v>
      </c>
      <c r="S441" s="10"/>
    </row>
    <row r="442" spans="1:19" x14ac:dyDescent="0.25">
      <c r="A442" s="10"/>
      <c r="B442" s="4" t="str">
        <f t="shared" si="35"/>
        <v>STS-124</v>
      </c>
      <c r="C442" s="5" t="str">
        <f t="shared" si="36"/>
        <v>Space Shuttle</v>
      </c>
      <c r="D442" s="5" t="str">
        <f t="shared" si="37"/>
        <v>Launch</v>
      </c>
      <c r="E442" s="5">
        <f t="shared" si="38"/>
        <v>1</v>
      </c>
      <c r="F442" s="5">
        <f>'CALC | Main Engine'!$B442</f>
        <v>435</v>
      </c>
      <c r="G442" s="27">
        <f>'CALC | Main Engine'!$C442</f>
        <v>340392.5</v>
      </c>
      <c r="H442" s="6">
        <f>'CALC | Main Engine'!$E442</f>
        <v>1</v>
      </c>
      <c r="I442" s="34">
        <f>IFERROR('CALC | Main Engine'!$F442*INDEX(MassUnitsTable[],MATCH($R$3,MassUnitsTable[Mass Units],0),2), "")</f>
        <v>1397.4</v>
      </c>
      <c r="J442" s="27">
        <f>IFERROR('CALC | Booster'!$F442*INDEX(MassUnitsTable[],MATCH($R$3,MassUnitsTable[Mass Units],0),2), "")</f>
        <v>0</v>
      </c>
      <c r="K442" s="32">
        <f t="shared" si="39"/>
        <v>1397.4</v>
      </c>
      <c r="L442" s="34">
        <f>IFERROR(('CALC | Main Engine'!N442+'CALC | Booster'!N442)*INDEX(MassUnitsTable[],MATCH($R$3,MassUnitsTable[Mass Units],0),2), "")</f>
        <v>1777.1580062500004</v>
      </c>
      <c r="M442" s="27">
        <f>IFERROR(('CALC | Main Engine'!O442+'CALC | Booster'!O442)*INDEX(MassUnitsTable[],MATCH($R$3,MassUnitsTable[Mass Units],0),2), "")</f>
        <v>0</v>
      </c>
      <c r="N442" s="27">
        <f>IFERROR(('CALC | Main Engine'!P442+'CALC | Booster'!P442)*INDEX(MassUnitsTable[],MATCH($R$3,MassUnitsTable[Mass Units],0),2), "")</f>
        <v>0</v>
      </c>
      <c r="O442" s="27">
        <f>IFERROR(('CALC | Main Engine'!Q442+'CALC | Booster'!Q442)*INDEX(MassUnitsTable[],MATCH($R$3,MassUnitsTable[Mass Units],0),2), "")</f>
        <v>0</v>
      </c>
      <c r="P442" s="27">
        <f>IFERROR(('CALC | Main Engine'!R442+'CALC | Booster'!R442)*INDEX(MassUnitsTable[],MATCH($R$3,MassUnitsTable[Mass Units],0),2), "")</f>
        <v>0</v>
      </c>
      <c r="Q442" s="27">
        <f>IFERROR(('CALC | Main Engine'!S442+'CALC | Booster'!S442)*INDEX(MassUnitsTable[],MATCH($R$3,MassUnitsTable[Mass Units],0),2), "")</f>
        <v>8.8829358094498906E-11</v>
      </c>
      <c r="R442" s="32">
        <f>IFERROR(('CALC | Main Engine'!T442+'CALC | Booster'!T442)*INDEX(MassUnitsTable[],MATCH($R$3,MassUnitsTable[Mass Units],0),2), "")</f>
        <v>0</v>
      </c>
      <c r="S442" s="10"/>
    </row>
    <row r="443" spans="1:19" x14ac:dyDescent="0.25">
      <c r="A443" s="10"/>
      <c r="B443" s="4" t="str">
        <f t="shared" si="35"/>
        <v>STS-124</v>
      </c>
      <c r="C443" s="5" t="str">
        <f t="shared" si="36"/>
        <v>Space Shuttle</v>
      </c>
      <c r="D443" s="5" t="str">
        <f t="shared" si="37"/>
        <v>Launch</v>
      </c>
      <c r="E443" s="5">
        <f t="shared" si="38"/>
        <v>1</v>
      </c>
      <c r="F443" s="5">
        <f>'CALC | Main Engine'!$B443</f>
        <v>436</v>
      </c>
      <c r="G443" s="27">
        <f>'CALC | Main Engine'!$C443</f>
        <v>340153.5</v>
      </c>
      <c r="H443" s="6">
        <f>'CALC | Main Engine'!$E443</f>
        <v>1</v>
      </c>
      <c r="I443" s="34">
        <f>IFERROR('CALC | Main Engine'!$F443*INDEX(MassUnitsTable[],MATCH($R$3,MassUnitsTable[Mass Units],0),2), "")</f>
        <v>1397.4</v>
      </c>
      <c r="J443" s="27">
        <f>IFERROR('CALC | Booster'!$F443*INDEX(MassUnitsTable[],MATCH($R$3,MassUnitsTable[Mass Units],0),2), "")</f>
        <v>0</v>
      </c>
      <c r="K443" s="32">
        <f t="shared" si="39"/>
        <v>1397.4</v>
      </c>
      <c r="L443" s="34">
        <f>IFERROR(('CALC | Main Engine'!N443+'CALC | Booster'!N443)*INDEX(MassUnitsTable[],MATCH($R$3,MassUnitsTable[Mass Units],0),2), "")</f>
        <v>1777.1580062500004</v>
      </c>
      <c r="M443" s="27">
        <f>IFERROR(('CALC | Main Engine'!O443+'CALC | Booster'!O443)*INDEX(MassUnitsTable[],MATCH($R$3,MassUnitsTable[Mass Units],0),2), "")</f>
        <v>0</v>
      </c>
      <c r="N443" s="27">
        <f>IFERROR(('CALC | Main Engine'!P443+'CALC | Booster'!P443)*INDEX(MassUnitsTable[],MATCH($R$3,MassUnitsTable[Mass Units],0),2), "")</f>
        <v>0</v>
      </c>
      <c r="O443" s="27">
        <f>IFERROR(('CALC | Main Engine'!Q443+'CALC | Booster'!Q443)*INDEX(MassUnitsTable[],MATCH($R$3,MassUnitsTable[Mass Units],0),2), "")</f>
        <v>0</v>
      </c>
      <c r="P443" s="27">
        <f>IFERROR(('CALC | Main Engine'!R443+'CALC | Booster'!R443)*INDEX(MassUnitsTable[],MATCH($R$3,MassUnitsTable[Mass Units],0),2), "")</f>
        <v>0</v>
      </c>
      <c r="Q443" s="27">
        <f>IFERROR(('CALC | Main Engine'!S443+'CALC | Booster'!S443)*INDEX(MassUnitsTable[],MATCH($R$3,MassUnitsTable[Mass Units],0),2), "")</f>
        <v>9.0527844419806884E-11</v>
      </c>
      <c r="R443" s="32">
        <f>IFERROR(('CALC | Main Engine'!T443+'CALC | Booster'!T443)*INDEX(MassUnitsTable[],MATCH($R$3,MassUnitsTable[Mass Units],0),2), "")</f>
        <v>0</v>
      </c>
      <c r="S443" s="10"/>
    </row>
    <row r="444" spans="1:19" x14ac:dyDescent="0.25">
      <c r="A444" s="10"/>
      <c r="B444" s="4" t="str">
        <f t="shared" si="35"/>
        <v>STS-124</v>
      </c>
      <c r="C444" s="5" t="str">
        <f t="shared" si="36"/>
        <v>Space Shuttle</v>
      </c>
      <c r="D444" s="5" t="str">
        <f t="shared" si="37"/>
        <v>Launch</v>
      </c>
      <c r="E444" s="5">
        <f t="shared" si="38"/>
        <v>1</v>
      </c>
      <c r="F444" s="5">
        <f>'CALC | Main Engine'!$B444</f>
        <v>437</v>
      </c>
      <c r="G444" s="27">
        <f>'CALC | Main Engine'!$C444</f>
        <v>339966.5</v>
      </c>
      <c r="H444" s="6">
        <f>'CALC | Main Engine'!$E444</f>
        <v>1</v>
      </c>
      <c r="I444" s="34">
        <f>IFERROR('CALC | Main Engine'!$F444*INDEX(MassUnitsTable[],MATCH($R$3,MassUnitsTable[Mass Units],0),2), "")</f>
        <v>1397.4</v>
      </c>
      <c r="J444" s="27">
        <f>IFERROR('CALC | Booster'!$F444*INDEX(MassUnitsTable[],MATCH($R$3,MassUnitsTable[Mass Units],0),2), "")</f>
        <v>0</v>
      </c>
      <c r="K444" s="32">
        <f t="shared" si="39"/>
        <v>1397.4</v>
      </c>
      <c r="L444" s="34">
        <f>IFERROR(('CALC | Main Engine'!N444+'CALC | Booster'!N444)*INDEX(MassUnitsTable[],MATCH($R$3,MassUnitsTable[Mass Units],0),2), "")</f>
        <v>1777.1580062500004</v>
      </c>
      <c r="M444" s="27">
        <f>IFERROR(('CALC | Main Engine'!O444+'CALC | Booster'!O444)*INDEX(MassUnitsTable[],MATCH($R$3,MassUnitsTable[Mass Units],0),2), "")</f>
        <v>0</v>
      </c>
      <c r="N444" s="27">
        <f>IFERROR(('CALC | Main Engine'!P444+'CALC | Booster'!P444)*INDEX(MassUnitsTable[],MATCH($R$3,MassUnitsTable[Mass Units],0),2), "")</f>
        <v>0</v>
      </c>
      <c r="O444" s="27">
        <f>IFERROR(('CALC | Main Engine'!Q444+'CALC | Booster'!Q444)*INDEX(MassUnitsTable[],MATCH($R$3,MassUnitsTable[Mass Units],0),2), "")</f>
        <v>0</v>
      </c>
      <c r="P444" s="27">
        <f>IFERROR(('CALC | Main Engine'!R444+'CALC | Booster'!R444)*INDEX(MassUnitsTable[],MATCH($R$3,MassUnitsTable[Mass Units],0),2), "")</f>
        <v>0</v>
      </c>
      <c r="Q444" s="27">
        <f>IFERROR(('CALC | Main Engine'!S444+'CALC | Booster'!S444)*INDEX(MassUnitsTable[],MATCH($R$3,MassUnitsTable[Mass Units],0),2), "")</f>
        <v>9.1879400458342664E-11</v>
      </c>
      <c r="R444" s="32">
        <f>IFERROR(('CALC | Main Engine'!T444+'CALC | Booster'!T444)*INDEX(MassUnitsTable[],MATCH($R$3,MassUnitsTable[Mass Units],0),2), "")</f>
        <v>0</v>
      </c>
      <c r="S444" s="10"/>
    </row>
    <row r="445" spans="1:19" x14ac:dyDescent="0.25">
      <c r="A445" s="10"/>
      <c r="B445" s="4" t="str">
        <f t="shared" si="35"/>
        <v>STS-124</v>
      </c>
      <c r="C445" s="5" t="str">
        <f t="shared" si="36"/>
        <v>Space Shuttle</v>
      </c>
      <c r="D445" s="5" t="str">
        <f t="shared" si="37"/>
        <v>Launch</v>
      </c>
      <c r="E445" s="5">
        <f t="shared" si="38"/>
        <v>1</v>
      </c>
      <c r="F445" s="5">
        <f>'CALC | Main Engine'!$B445</f>
        <v>438</v>
      </c>
      <c r="G445" s="27">
        <f>'CALC | Main Engine'!$C445</f>
        <v>339783.5</v>
      </c>
      <c r="H445" s="6">
        <f>'CALC | Main Engine'!$E445</f>
        <v>1</v>
      </c>
      <c r="I445" s="34">
        <f>IFERROR('CALC | Main Engine'!$F445*INDEX(MassUnitsTable[],MATCH($R$3,MassUnitsTable[Mass Units],0),2), "")</f>
        <v>1397.4</v>
      </c>
      <c r="J445" s="27">
        <f>IFERROR('CALC | Booster'!$F445*INDEX(MassUnitsTable[],MATCH($R$3,MassUnitsTable[Mass Units],0),2), "")</f>
        <v>0</v>
      </c>
      <c r="K445" s="32">
        <f t="shared" si="39"/>
        <v>1397.4</v>
      </c>
      <c r="L445" s="34">
        <f>IFERROR(('CALC | Main Engine'!N445+'CALC | Booster'!N445)*INDEX(MassUnitsTable[],MATCH($R$3,MassUnitsTable[Mass Units],0),2), "")</f>
        <v>1777.1580062500004</v>
      </c>
      <c r="M445" s="27">
        <f>IFERROR(('CALC | Main Engine'!O445+'CALC | Booster'!O445)*INDEX(MassUnitsTable[],MATCH($R$3,MassUnitsTable[Mass Units],0),2), "")</f>
        <v>0</v>
      </c>
      <c r="N445" s="27">
        <f>IFERROR(('CALC | Main Engine'!P445+'CALC | Booster'!P445)*INDEX(MassUnitsTable[],MATCH($R$3,MassUnitsTable[Mass Units],0),2), "")</f>
        <v>0</v>
      </c>
      <c r="O445" s="27">
        <f>IFERROR(('CALC | Main Engine'!Q445+'CALC | Booster'!Q445)*INDEX(MassUnitsTable[],MATCH($R$3,MassUnitsTable[Mass Units],0),2), "")</f>
        <v>0</v>
      </c>
      <c r="P445" s="27">
        <f>IFERROR(('CALC | Main Engine'!R445+'CALC | Booster'!R445)*INDEX(MassUnitsTable[],MATCH($R$3,MassUnitsTable[Mass Units],0),2), "")</f>
        <v>0</v>
      </c>
      <c r="Q445" s="27">
        <f>IFERROR(('CALC | Main Engine'!S445+'CALC | Booster'!S445)*INDEX(MassUnitsTable[],MATCH($R$3,MassUnitsTable[Mass Units],0),2), "")</f>
        <v>9.3221579680971298E-11</v>
      </c>
      <c r="R445" s="32">
        <f>IFERROR(('CALC | Main Engine'!T445+'CALC | Booster'!T445)*INDEX(MassUnitsTable[],MATCH($R$3,MassUnitsTable[Mass Units],0),2), "")</f>
        <v>0</v>
      </c>
      <c r="S445" s="10"/>
    </row>
    <row r="446" spans="1:19" x14ac:dyDescent="0.25">
      <c r="A446" s="10"/>
      <c r="B446" s="4" t="str">
        <f t="shared" si="35"/>
        <v>STS-124</v>
      </c>
      <c r="C446" s="5" t="str">
        <f t="shared" si="36"/>
        <v>Space Shuttle</v>
      </c>
      <c r="D446" s="5" t="str">
        <f t="shared" si="37"/>
        <v>Launch</v>
      </c>
      <c r="E446" s="5">
        <f t="shared" si="38"/>
        <v>1</v>
      </c>
      <c r="F446" s="5">
        <f>'CALC | Main Engine'!$B446</f>
        <v>439</v>
      </c>
      <c r="G446" s="27">
        <f>'CALC | Main Engine'!$C446</f>
        <v>339604</v>
      </c>
      <c r="H446" s="6">
        <f>'CALC | Main Engine'!$E446</f>
        <v>1</v>
      </c>
      <c r="I446" s="34">
        <f>IFERROR('CALC | Main Engine'!$F446*INDEX(MassUnitsTable[],MATCH($R$3,MassUnitsTable[Mass Units],0),2), "")</f>
        <v>1397.4</v>
      </c>
      <c r="J446" s="27">
        <f>IFERROR('CALC | Booster'!$F446*INDEX(MassUnitsTable[],MATCH($R$3,MassUnitsTable[Mass Units],0),2), "")</f>
        <v>0</v>
      </c>
      <c r="K446" s="32">
        <f t="shared" si="39"/>
        <v>1397.4</v>
      </c>
      <c r="L446" s="34">
        <f>IFERROR(('CALC | Main Engine'!N446+'CALC | Booster'!N446)*INDEX(MassUnitsTable[],MATCH($R$3,MassUnitsTable[Mass Units],0),2), "")</f>
        <v>1777.1580062500004</v>
      </c>
      <c r="M446" s="27">
        <f>IFERROR(('CALC | Main Engine'!O446+'CALC | Booster'!O446)*INDEX(MassUnitsTable[],MATCH($R$3,MassUnitsTable[Mass Units],0),2), "")</f>
        <v>0</v>
      </c>
      <c r="N446" s="27">
        <f>IFERROR(('CALC | Main Engine'!P446+'CALC | Booster'!P446)*INDEX(MassUnitsTable[],MATCH($R$3,MassUnitsTable[Mass Units],0),2), "")</f>
        <v>0</v>
      </c>
      <c r="O446" s="27">
        <f>IFERROR(('CALC | Main Engine'!Q446+'CALC | Booster'!Q446)*INDEX(MassUnitsTable[],MATCH($R$3,MassUnitsTable[Mass Units],0),2), "")</f>
        <v>0</v>
      </c>
      <c r="P446" s="27">
        <f>IFERROR(('CALC | Main Engine'!R446+'CALC | Booster'!R446)*INDEX(MassUnitsTable[],MATCH($R$3,MassUnitsTable[Mass Units],0),2), "")</f>
        <v>0</v>
      </c>
      <c r="Q446" s="27">
        <f>IFERROR(('CALC | Main Engine'!S446+'CALC | Booster'!S446)*INDEX(MassUnitsTable[],MATCH($R$3,MassUnitsTable[Mass Units],0),2), "")</f>
        <v>9.4557134768883438E-11</v>
      </c>
      <c r="R446" s="32">
        <f>IFERROR(('CALC | Main Engine'!T446+'CALC | Booster'!T446)*INDEX(MassUnitsTable[],MATCH($R$3,MassUnitsTable[Mass Units],0),2), "")</f>
        <v>0</v>
      </c>
      <c r="S446" s="10"/>
    </row>
    <row r="447" spans="1:19" x14ac:dyDescent="0.25">
      <c r="A447" s="10"/>
      <c r="B447" s="4" t="str">
        <f t="shared" si="35"/>
        <v>STS-124</v>
      </c>
      <c r="C447" s="5" t="str">
        <f t="shared" si="36"/>
        <v>Space Shuttle</v>
      </c>
      <c r="D447" s="5" t="str">
        <f t="shared" si="37"/>
        <v>Launch</v>
      </c>
      <c r="E447" s="5">
        <f t="shared" si="38"/>
        <v>1</v>
      </c>
      <c r="F447" s="5">
        <f>'CALC | Main Engine'!$B447</f>
        <v>440</v>
      </c>
      <c r="G447" s="27">
        <f>'CALC | Main Engine'!$C447</f>
        <v>339428</v>
      </c>
      <c r="H447" s="6">
        <f>'CALC | Main Engine'!$E447</f>
        <v>1</v>
      </c>
      <c r="I447" s="34">
        <f>IFERROR('CALC | Main Engine'!$F447*INDEX(MassUnitsTable[],MATCH($R$3,MassUnitsTable[Mass Units],0),2), "")</f>
        <v>1397.4</v>
      </c>
      <c r="J447" s="27">
        <f>IFERROR('CALC | Booster'!$F447*INDEX(MassUnitsTable[],MATCH($R$3,MassUnitsTable[Mass Units],0),2), "")</f>
        <v>0</v>
      </c>
      <c r="K447" s="32">
        <f t="shared" si="39"/>
        <v>1397.4</v>
      </c>
      <c r="L447" s="34">
        <f>IFERROR(('CALC | Main Engine'!N447+'CALC | Booster'!N447)*INDEX(MassUnitsTable[],MATCH($R$3,MassUnitsTable[Mass Units],0),2), "")</f>
        <v>1777.1580062500004</v>
      </c>
      <c r="M447" s="27">
        <f>IFERROR(('CALC | Main Engine'!O447+'CALC | Booster'!O447)*INDEX(MassUnitsTable[],MATCH($R$3,MassUnitsTable[Mass Units],0),2), "")</f>
        <v>0</v>
      </c>
      <c r="N447" s="27">
        <f>IFERROR(('CALC | Main Engine'!P447+'CALC | Booster'!P447)*INDEX(MassUnitsTable[],MATCH($R$3,MassUnitsTable[Mass Units],0),2), "")</f>
        <v>0</v>
      </c>
      <c r="O447" s="27">
        <f>IFERROR(('CALC | Main Engine'!Q447+'CALC | Booster'!Q447)*INDEX(MassUnitsTable[],MATCH($R$3,MassUnitsTable[Mass Units],0),2), "")</f>
        <v>0</v>
      </c>
      <c r="P447" s="27">
        <f>IFERROR(('CALC | Main Engine'!R447+'CALC | Booster'!R447)*INDEX(MassUnitsTable[],MATCH($R$3,MassUnitsTable[Mass Units],0),2), "")</f>
        <v>0</v>
      </c>
      <c r="Q447" s="27">
        <f>IFERROR(('CALC | Main Engine'!S447+'CALC | Booster'!S447)*INDEX(MassUnitsTable[],MATCH($R$3,MassUnitsTable[Mass Units],0),2), "")</f>
        <v>9.5885224736079037E-11</v>
      </c>
      <c r="R447" s="32">
        <f>IFERROR(('CALC | Main Engine'!T447+'CALC | Booster'!T447)*INDEX(MassUnitsTable[],MATCH($R$3,MassUnitsTable[Mass Units],0),2), "")</f>
        <v>0</v>
      </c>
      <c r="S447" s="10"/>
    </row>
    <row r="448" spans="1:19" x14ac:dyDescent="0.25">
      <c r="A448" s="10"/>
      <c r="B448" s="4" t="str">
        <f t="shared" si="35"/>
        <v>STS-124</v>
      </c>
      <c r="C448" s="5" t="str">
        <f t="shared" si="36"/>
        <v>Space Shuttle</v>
      </c>
      <c r="D448" s="5" t="str">
        <f t="shared" si="37"/>
        <v>Launch</v>
      </c>
      <c r="E448" s="5">
        <f t="shared" si="38"/>
        <v>1</v>
      </c>
      <c r="F448" s="5">
        <f>'CALC | Main Engine'!$B448</f>
        <v>441</v>
      </c>
      <c r="G448" s="27">
        <f>'CALC | Main Engine'!$C448</f>
        <v>339256.5</v>
      </c>
      <c r="H448" s="6">
        <f>'CALC | Main Engine'!$E448</f>
        <v>1</v>
      </c>
      <c r="I448" s="34">
        <f>IFERROR('CALC | Main Engine'!$F448*INDEX(MassUnitsTable[],MATCH($R$3,MassUnitsTable[Mass Units],0),2), "")</f>
        <v>1397.4</v>
      </c>
      <c r="J448" s="27">
        <f>IFERROR('CALC | Booster'!$F448*INDEX(MassUnitsTable[],MATCH($R$3,MassUnitsTable[Mass Units],0),2), "")</f>
        <v>0</v>
      </c>
      <c r="K448" s="32">
        <f t="shared" si="39"/>
        <v>1397.4</v>
      </c>
      <c r="L448" s="34">
        <f>IFERROR(('CALC | Main Engine'!N448+'CALC | Booster'!N448)*INDEX(MassUnitsTable[],MATCH($R$3,MassUnitsTable[Mass Units],0),2), "")</f>
        <v>1777.1580062500004</v>
      </c>
      <c r="M448" s="27">
        <f>IFERROR(('CALC | Main Engine'!O448+'CALC | Booster'!O448)*INDEX(MassUnitsTable[],MATCH($R$3,MassUnitsTable[Mass Units],0),2), "")</f>
        <v>0</v>
      </c>
      <c r="N448" s="27">
        <f>IFERROR(('CALC | Main Engine'!P448+'CALC | Booster'!P448)*INDEX(MassUnitsTable[],MATCH($R$3,MassUnitsTable[Mass Units],0),2), "")</f>
        <v>0</v>
      </c>
      <c r="O448" s="27">
        <f>IFERROR(('CALC | Main Engine'!Q448+'CALC | Booster'!Q448)*INDEX(MassUnitsTable[],MATCH($R$3,MassUnitsTable[Mass Units],0),2), "")</f>
        <v>0</v>
      </c>
      <c r="P448" s="27">
        <f>IFERROR(('CALC | Main Engine'!R448+'CALC | Booster'!R448)*INDEX(MassUnitsTable[],MATCH($R$3,MassUnitsTable[Mass Units],0),2), "")</f>
        <v>0</v>
      </c>
      <c r="Q448" s="27">
        <f>IFERROR(('CALC | Main Engine'!S448+'CALC | Booster'!S448)*INDEX(MassUnitsTable[],MATCH($R$3,MassUnitsTable[Mass Units],0),2), "")</f>
        <v>9.7197299925005883E-11</v>
      </c>
      <c r="R448" s="32">
        <f>IFERROR(('CALC | Main Engine'!T448+'CALC | Booster'!T448)*INDEX(MassUnitsTable[],MATCH($R$3,MassUnitsTable[Mass Units],0),2), "")</f>
        <v>0</v>
      </c>
      <c r="S448" s="10"/>
    </row>
    <row r="449" spans="1:19" x14ac:dyDescent="0.25">
      <c r="A449" s="10"/>
      <c r="B449" s="4" t="str">
        <f t="shared" si="35"/>
        <v>STS-124</v>
      </c>
      <c r="C449" s="5" t="str">
        <f t="shared" si="36"/>
        <v>Space Shuttle</v>
      </c>
      <c r="D449" s="5" t="str">
        <f t="shared" si="37"/>
        <v>Launch</v>
      </c>
      <c r="E449" s="5">
        <f t="shared" si="38"/>
        <v>1</v>
      </c>
      <c r="F449" s="5">
        <f>'CALC | Main Engine'!$B449</f>
        <v>442</v>
      </c>
      <c r="G449" s="27">
        <f>'CALC | Main Engine'!$C449</f>
        <v>339089</v>
      </c>
      <c r="H449" s="6">
        <f>'CALC | Main Engine'!$E449</f>
        <v>1</v>
      </c>
      <c r="I449" s="34">
        <f>IFERROR('CALC | Main Engine'!$F449*INDEX(MassUnitsTable[],MATCH($R$3,MassUnitsTable[Mass Units],0),2), "")</f>
        <v>1397.4</v>
      </c>
      <c r="J449" s="27">
        <f>IFERROR('CALC | Booster'!$F449*INDEX(MassUnitsTable[],MATCH($R$3,MassUnitsTable[Mass Units],0),2), "")</f>
        <v>0</v>
      </c>
      <c r="K449" s="32">
        <f t="shared" si="39"/>
        <v>1397.4</v>
      </c>
      <c r="L449" s="34">
        <f>IFERROR(('CALC | Main Engine'!N449+'CALC | Booster'!N449)*INDEX(MassUnitsTable[],MATCH($R$3,MassUnitsTable[Mass Units],0),2), "")</f>
        <v>1777.1580062500004</v>
      </c>
      <c r="M449" s="27">
        <f>IFERROR(('CALC | Main Engine'!O449+'CALC | Booster'!O449)*INDEX(MassUnitsTable[],MATCH($R$3,MassUnitsTable[Mass Units],0),2), "")</f>
        <v>0</v>
      </c>
      <c r="N449" s="27">
        <f>IFERROR(('CALC | Main Engine'!P449+'CALC | Booster'!P449)*INDEX(MassUnitsTable[],MATCH($R$3,MassUnitsTable[Mass Units],0),2), "")</f>
        <v>0</v>
      </c>
      <c r="O449" s="27">
        <f>IFERROR(('CALC | Main Engine'!Q449+'CALC | Booster'!Q449)*INDEX(MassUnitsTable[],MATCH($R$3,MassUnitsTable[Mass Units],0),2), "")</f>
        <v>0</v>
      </c>
      <c r="P449" s="27">
        <f>IFERROR(('CALC | Main Engine'!R449+'CALC | Booster'!R449)*INDEX(MassUnitsTable[],MATCH($R$3,MassUnitsTable[Mass Units],0),2), "")</f>
        <v>0</v>
      </c>
      <c r="Q449" s="27">
        <f>IFERROR(('CALC | Main Engine'!S449+'CALC | Booster'!S449)*INDEX(MassUnitsTable[],MATCH($R$3,MassUnitsTable[Mass Units],0),2), "")</f>
        <v>9.8496101875926031E-11</v>
      </c>
      <c r="R449" s="32">
        <f>IFERROR(('CALC | Main Engine'!T449+'CALC | Booster'!T449)*INDEX(MassUnitsTable[],MATCH($R$3,MassUnitsTable[Mass Units],0),2), "")</f>
        <v>0</v>
      </c>
      <c r="S449" s="10"/>
    </row>
    <row r="450" spans="1:19" x14ac:dyDescent="0.25">
      <c r="A450" s="10"/>
      <c r="B450" s="4" t="str">
        <f t="shared" si="35"/>
        <v>STS-124</v>
      </c>
      <c r="C450" s="5" t="str">
        <f t="shared" si="36"/>
        <v>Space Shuttle</v>
      </c>
      <c r="D450" s="5" t="str">
        <f t="shared" si="37"/>
        <v>Launch</v>
      </c>
      <c r="E450" s="5">
        <f t="shared" si="38"/>
        <v>1</v>
      </c>
      <c r="F450" s="5">
        <f>'CALC | Main Engine'!$B450</f>
        <v>443</v>
      </c>
      <c r="G450" s="27">
        <f>'CALC | Main Engine'!$C450</f>
        <v>338925</v>
      </c>
      <c r="H450" s="6">
        <f>'CALC | Main Engine'!$E450</f>
        <v>1</v>
      </c>
      <c r="I450" s="34">
        <f>IFERROR('CALC | Main Engine'!$F450*INDEX(MassUnitsTable[],MATCH($R$3,MassUnitsTable[Mass Units],0),2), "")</f>
        <v>1397.4</v>
      </c>
      <c r="J450" s="27">
        <f>IFERROR('CALC | Booster'!$F450*INDEX(MassUnitsTable[],MATCH($R$3,MassUnitsTable[Mass Units],0),2), "")</f>
        <v>0</v>
      </c>
      <c r="K450" s="32">
        <f t="shared" si="39"/>
        <v>1397.4</v>
      </c>
      <c r="L450" s="34">
        <f>IFERROR(('CALC | Main Engine'!N450+'CALC | Booster'!N450)*INDEX(MassUnitsTable[],MATCH($R$3,MassUnitsTable[Mass Units],0),2), "")</f>
        <v>1777.1580062500004</v>
      </c>
      <c r="M450" s="27">
        <f>IFERROR(('CALC | Main Engine'!O450+'CALC | Booster'!O450)*INDEX(MassUnitsTable[],MATCH($R$3,MassUnitsTable[Mass Units],0),2), "")</f>
        <v>0</v>
      </c>
      <c r="N450" s="27">
        <f>IFERROR(('CALC | Main Engine'!P450+'CALC | Booster'!P450)*INDEX(MassUnitsTable[],MATCH($R$3,MassUnitsTable[Mass Units],0),2), "")</f>
        <v>0</v>
      </c>
      <c r="O450" s="27">
        <f>IFERROR(('CALC | Main Engine'!Q450+'CALC | Booster'!Q450)*INDEX(MassUnitsTable[],MATCH($R$3,MassUnitsTable[Mass Units],0),2), "")</f>
        <v>0</v>
      </c>
      <c r="P450" s="27">
        <f>IFERROR(('CALC | Main Engine'!R450+'CALC | Booster'!R450)*INDEX(MassUnitsTable[],MATCH($R$3,MassUnitsTable[Mass Units],0),2), "")</f>
        <v>0</v>
      </c>
      <c r="Q450" s="27">
        <f>IFERROR(('CALC | Main Engine'!S450+'CALC | Booster'!S450)*INDEX(MassUnitsTable[],MATCH($R$3,MassUnitsTable[Mass Units],0),2), "")</f>
        <v>9.9784578220801489E-11</v>
      </c>
      <c r="R450" s="32">
        <f>IFERROR(('CALC | Main Engine'!T450+'CALC | Booster'!T450)*INDEX(MassUnitsTable[],MATCH($R$3,MassUnitsTable[Mass Units],0),2), "")</f>
        <v>0</v>
      </c>
      <c r="S450" s="10"/>
    </row>
    <row r="451" spans="1:19" x14ac:dyDescent="0.25">
      <c r="A451" s="10"/>
      <c r="B451" s="4" t="str">
        <f t="shared" si="35"/>
        <v>STS-124</v>
      </c>
      <c r="C451" s="5" t="str">
        <f t="shared" si="36"/>
        <v>Space Shuttle</v>
      </c>
      <c r="D451" s="5" t="str">
        <f t="shared" si="37"/>
        <v>Launch</v>
      </c>
      <c r="E451" s="5">
        <f t="shared" si="38"/>
        <v>1</v>
      </c>
      <c r="F451" s="5">
        <f>'CALC | Main Engine'!$B451</f>
        <v>444</v>
      </c>
      <c r="G451" s="27">
        <f>'CALC | Main Engine'!$C451</f>
        <v>338765.5</v>
      </c>
      <c r="H451" s="6">
        <f>'CALC | Main Engine'!$E451</f>
        <v>1</v>
      </c>
      <c r="I451" s="34">
        <f>IFERROR('CALC | Main Engine'!$F451*INDEX(MassUnitsTable[],MATCH($R$3,MassUnitsTable[Mass Units],0),2), "")</f>
        <v>1397.4</v>
      </c>
      <c r="J451" s="27">
        <f>IFERROR('CALC | Booster'!$F451*INDEX(MassUnitsTable[],MATCH($R$3,MassUnitsTable[Mass Units],0),2), "")</f>
        <v>0</v>
      </c>
      <c r="K451" s="32">
        <f t="shared" si="39"/>
        <v>1397.4</v>
      </c>
      <c r="L451" s="34">
        <f>IFERROR(('CALC | Main Engine'!N451+'CALC | Booster'!N451)*INDEX(MassUnitsTable[],MATCH($R$3,MassUnitsTable[Mass Units],0),2), "")</f>
        <v>1777.1580062500004</v>
      </c>
      <c r="M451" s="27">
        <f>IFERROR(('CALC | Main Engine'!O451+'CALC | Booster'!O451)*INDEX(MassUnitsTable[],MATCH($R$3,MassUnitsTable[Mass Units],0),2), "")</f>
        <v>0</v>
      </c>
      <c r="N451" s="27">
        <f>IFERROR(('CALC | Main Engine'!P451+'CALC | Booster'!P451)*INDEX(MassUnitsTable[],MATCH($R$3,MassUnitsTable[Mass Units],0),2), "")</f>
        <v>0</v>
      </c>
      <c r="O451" s="27">
        <f>IFERROR(('CALC | Main Engine'!Q451+'CALC | Booster'!Q451)*INDEX(MassUnitsTable[],MATCH($R$3,MassUnitsTable[Mass Units],0),2), "")</f>
        <v>0</v>
      </c>
      <c r="P451" s="27">
        <f>IFERROR(('CALC | Main Engine'!R451+'CALC | Booster'!R451)*INDEX(MassUnitsTable[],MATCH($R$3,MassUnitsTable[Mass Units],0),2), "")</f>
        <v>0</v>
      </c>
      <c r="Q451" s="27">
        <f>IFERROR(('CALC | Main Engine'!S451+'CALC | Booster'!S451)*INDEX(MassUnitsTable[],MATCH($R$3,MassUnitsTable[Mass Units],0),2), "")</f>
        <v>1.0105386591162478E-10</v>
      </c>
      <c r="R451" s="32">
        <f>IFERROR(('CALC | Main Engine'!T451+'CALC | Booster'!T451)*INDEX(MassUnitsTable[],MATCH($R$3,MassUnitsTable[Mass Units],0),2), "")</f>
        <v>0</v>
      </c>
      <c r="S451" s="10"/>
    </row>
    <row r="452" spans="1:19" x14ac:dyDescent="0.25">
      <c r="A452" s="10"/>
      <c r="B452" s="4" t="str">
        <f t="shared" si="35"/>
        <v>STS-124</v>
      </c>
      <c r="C452" s="5" t="str">
        <f t="shared" si="36"/>
        <v>Space Shuttle</v>
      </c>
      <c r="D452" s="5" t="str">
        <f t="shared" si="37"/>
        <v>Launch</v>
      </c>
      <c r="E452" s="5">
        <f t="shared" si="38"/>
        <v>1</v>
      </c>
      <c r="F452" s="5">
        <f>'CALC | Main Engine'!$B452</f>
        <v>445</v>
      </c>
      <c r="G452" s="27">
        <f>'CALC | Main Engine'!$C452</f>
        <v>338611</v>
      </c>
      <c r="H452" s="6">
        <f>'CALC | Main Engine'!$E452</f>
        <v>1</v>
      </c>
      <c r="I452" s="34">
        <f>IFERROR('CALC | Main Engine'!$F452*INDEX(MassUnitsTable[],MATCH($R$3,MassUnitsTable[Mass Units],0),2), "")</f>
        <v>1397.4</v>
      </c>
      <c r="J452" s="27">
        <f>IFERROR('CALC | Booster'!$F452*INDEX(MassUnitsTable[],MATCH($R$3,MassUnitsTable[Mass Units],0),2), "")</f>
        <v>0</v>
      </c>
      <c r="K452" s="32">
        <f t="shared" si="39"/>
        <v>1397.4</v>
      </c>
      <c r="L452" s="34">
        <f>IFERROR(('CALC | Main Engine'!N452+'CALC | Booster'!N452)*INDEX(MassUnitsTable[],MATCH($R$3,MassUnitsTable[Mass Units],0),2), "")</f>
        <v>1777.1580062500004</v>
      </c>
      <c r="M452" s="27">
        <f>IFERROR(('CALC | Main Engine'!O452+'CALC | Booster'!O452)*INDEX(MassUnitsTable[],MATCH($R$3,MassUnitsTable[Mass Units],0),2), "")</f>
        <v>0</v>
      </c>
      <c r="N452" s="27">
        <f>IFERROR(('CALC | Main Engine'!P452+'CALC | Booster'!P452)*INDEX(MassUnitsTable[],MATCH($R$3,MassUnitsTable[Mass Units],0),2), "")</f>
        <v>0</v>
      </c>
      <c r="O452" s="27">
        <f>IFERROR(('CALC | Main Engine'!Q452+'CALC | Booster'!Q452)*INDEX(MassUnitsTable[],MATCH($R$3,MassUnitsTable[Mass Units],0),2), "")</f>
        <v>0</v>
      </c>
      <c r="P452" s="27">
        <f>IFERROR(('CALC | Main Engine'!R452+'CALC | Booster'!R452)*INDEX(MassUnitsTable[],MATCH($R$3,MassUnitsTable[Mass Units],0),2), "")</f>
        <v>0</v>
      </c>
      <c r="Q452" s="27">
        <f>IFERROR(('CALC | Main Engine'!S452+'CALC | Booster'!S452)*INDEX(MassUnitsTable[],MATCH($R$3,MassUnitsTable[Mass Units],0),2), "")</f>
        <v>1.0229875640514407E-10</v>
      </c>
      <c r="R452" s="32">
        <f>IFERROR(('CALC | Main Engine'!T452+'CALC | Booster'!T452)*INDEX(MassUnitsTable[],MATCH($R$3,MassUnitsTable[Mass Units],0),2), "")</f>
        <v>0</v>
      </c>
      <c r="S452" s="10"/>
    </row>
    <row r="453" spans="1:19" x14ac:dyDescent="0.25">
      <c r="A453" s="10"/>
      <c r="B453" s="4" t="str">
        <f t="shared" si="35"/>
        <v>STS-124</v>
      </c>
      <c r="C453" s="5" t="str">
        <f t="shared" si="36"/>
        <v>Space Shuttle</v>
      </c>
      <c r="D453" s="5" t="str">
        <f t="shared" si="37"/>
        <v>Launch</v>
      </c>
      <c r="E453" s="5">
        <f t="shared" si="38"/>
        <v>1</v>
      </c>
      <c r="F453" s="5">
        <f>'CALC | Main Engine'!$B453</f>
        <v>446</v>
      </c>
      <c r="G453" s="27">
        <f>'CALC | Main Engine'!$C453</f>
        <v>338460.5</v>
      </c>
      <c r="H453" s="6">
        <f>'CALC | Main Engine'!$E453</f>
        <v>1</v>
      </c>
      <c r="I453" s="34">
        <f>IFERROR('CALC | Main Engine'!$F453*INDEX(MassUnitsTable[],MATCH($R$3,MassUnitsTable[Mass Units],0),2), "")</f>
        <v>1397.4</v>
      </c>
      <c r="J453" s="27">
        <f>IFERROR('CALC | Booster'!$F453*INDEX(MassUnitsTable[],MATCH($R$3,MassUnitsTable[Mass Units],0),2), "")</f>
        <v>0</v>
      </c>
      <c r="K453" s="32">
        <f t="shared" si="39"/>
        <v>1397.4</v>
      </c>
      <c r="L453" s="34">
        <f>IFERROR(('CALC | Main Engine'!N453+'CALC | Booster'!N453)*INDEX(MassUnitsTable[],MATCH($R$3,MassUnitsTable[Mass Units],0),2), "")</f>
        <v>1777.1580062500004</v>
      </c>
      <c r="M453" s="27">
        <f>IFERROR(('CALC | Main Engine'!O453+'CALC | Booster'!O453)*INDEX(MassUnitsTable[],MATCH($R$3,MassUnitsTable[Mass Units],0),2), "")</f>
        <v>0</v>
      </c>
      <c r="N453" s="27">
        <f>IFERROR(('CALC | Main Engine'!P453+'CALC | Booster'!P453)*INDEX(MassUnitsTable[],MATCH($R$3,MassUnitsTable[Mass Units],0),2), "")</f>
        <v>0</v>
      </c>
      <c r="O453" s="27">
        <f>IFERROR(('CALC | Main Engine'!Q453+'CALC | Booster'!Q453)*INDEX(MassUnitsTable[],MATCH($R$3,MassUnitsTable[Mass Units],0),2), "")</f>
        <v>0</v>
      </c>
      <c r="P453" s="27">
        <f>IFERROR(('CALC | Main Engine'!R453+'CALC | Booster'!R453)*INDEX(MassUnitsTable[],MATCH($R$3,MassUnitsTable[Mass Units],0),2), "")</f>
        <v>0</v>
      </c>
      <c r="Q453" s="27">
        <f>IFERROR(('CALC | Main Engine'!S453+'CALC | Booster'!S453)*INDEX(MassUnitsTable[],MATCH($R$3,MassUnitsTable[Mass Units],0),2), "")</f>
        <v>1.0352616063559324E-10</v>
      </c>
      <c r="R453" s="32">
        <f>IFERROR(('CALC | Main Engine'!T453+'CALC | Booster'!T453)*INDEX(MassUnitsTable[],MATCH($R$3,MassUnitsTable[Mass Units],0),2), "")</f>
        <v>0</v>
      </c>
      <c r="S453" s="10"/>
    </row>
    <row r="454" spans="1:19" x14ac:dyDescent="0.25">
      <c r="A454" s="10"/>
      <c r="B454" s="4" t="str">
        <f t="shared" si="35"/>
        <v>STS-124</v>
      </c>
      <c r="C454" s="5" t="str">
        <f t="shared" si="36"/>
        <v>Space Shuttle</v>
      </c>
      <c r="D454" s="5" t="str">
        <f t="shared" si="37"/>
        <v>Launch</v>
      </c>
      <c r="E454" s="5">
        <f t="shared" si="38"/>
        <v>1</v>
      </c>
      <c r="F454" s="5">
        <f>'CALC | Main Engine'!$B454</f>
        <v>447</v>
      </c>
      <c r="G454" s="27">
        <f>'CALC | Main Engine'!$C454</f>
        <v>338314.5</v>
      </c>
      <c r="H454" s="6">
        <f>'CALC | Main Engine'!$E454</f>
        <v>1</v>
      </c>
      <c r="I454" s="34">
        <f>IFERROR('CALC | Main Engine'!$F454*INDEX(MassUnitsTable[],MATCH($R$3,MassUnitsTable[Mass Units],0),2), "")</f>
        <v>1397.4</v>
      </c>
      <c r="J454" s="27">
        <f>IFERROR('CALC | Booster'!$F454*INDEX(MassUnitsTable[],MATCH($R$3,MassUnitsTable[Mass Units],0),2), "")</f>
        <v>0</v>
      </c>
      <c r="K454" s="32">
        <f t="shared" si="39"/>
        <v>1397.4</v>
      </c>
      <c r="L454" s="34">
        <f>IFERROR(('CALC | Main Engine'!N454+'CALC | Booster'!N454)*INDEX(MassUnitsTable[],MATCH($R$3,MassUnitsTable[Mass Units],0),2), "")</f>
        <v>1777.1580062500004</v>
      </c>
      <c r="M454" s="27">
        <f>IFERROR(('CALC | Main Engine'!O454+'CALC | Booster'!O454)*INDEX(MassUnitsTable[],MATCH($R$3,MassUnitsTable[Mass Units],0),2), "")</f>
        <v>0</v>
      </c>
      <c r="N454" s="27">
        <f>IFERROR(('CALC | Main Engine'!P454+'CALC | Booster'!P454)*INDEX(MassUnitsTable[],MATCH($R$3,MassUnitsTable[Mass Units],0),2), "")</f>
        <v>0</v>
      </c>
      <c r="O454" s="27">
        <f>IFERROR(('CALC | Main Engine'!Q454+'CALC | Booster'!Q454)*INDEX(MassUnitsTable[],MATCH($R$3,MassUnitsTable[Mass Units],0),2), "")</f>
        <v>0</v>
      </c>
      <c r="P454" s="27">
        <f>IFERROR(('CALC | Main Engine'!R454+'CALC | Booster'!R454)*INDEX(MassUnitsTable[],MATCH($R$3,MassUnitsTable[Mass Units],0),2), "")</f>
        <v>0</v>
      </c>
      <c r="Q454" s="27">
        <f>IFERROR(('CALC | Main Engine'!S454+'CALC | Booster'!S454)*INDEX(MassUnitsTable[],MATCH($R$3,MassUnitsTable[Mass Units],0),2), "")</f>
        <v>1.0473093615907214E-10</v>
      </c>
      <c r="R454" s="32">
        <f>IFERROR(('CALC | Main Engine'!T454+'CALC | Booster'!T454)*INDEX(MassUnitsTable[],MATCH($R$3,MassUnitsTable[Mass Units],0),2), "")</f>
        <v>0</v>
      </c>
      <c r="S454" s="10"/>
    </row>
    <row r="455" spans="1:19" x14ac:dyDescent="0.25">
      <c r="A455" s="10"/>
      <c r="B455" s="4" t="str">
        <f t="shared" si="35"/>
        <v>STS-124</v>
      </c>
      <c r="C455" s="5" t="str">
        <f t="shared" si="36"/>
        <v>Space Shuttle</v>
      </c>
      <c r="D455" s="5" t="str">
        <f t="shared" si="37"/>
        <v>Launch</v>
      </c>
      <c r="E455" s="5">
        <f t="shared" si="38"/>
        <v>1</v>
      </c>
      <c r="F455" s="5">
        <f>'CALC | Main Engine'!$B455</f>
        <v>448</v>
      </c>
      <c r="G455" s="27">
        <f>'CALC | Main Engine'!$C455</f>
        <v>338173.5</v>
      </c>
      <c r="H455" s="6">
        <f>'CALC | Main Engine'!$E455</f>
        <v>1</v>
      </c>
      <c r="I455" s="34">
        <f>IFERROR('CALC | Main Engine'!$F455*INDEX(MassUnitsTable[],MATCH($R$3,MassUnitsTable[Mass Units],0),2), "")</f>
        <v>1397.4</v>
      </c>
      <c r="J455" s="27">
        <f>IFERROR('CALC | Booster'!$F455*INDEX(MassUnitsTable[],MATCH($R$3,MassUnitsTable[Mass Units],0),2), "")</f>
        <v>0</v>
      </c>
      <c r="K455" s="32">
        <f t="shared" si="39"/>
        <v>1397.4</v>
      </c>
      <c r="L455" s="34">
        <f>IFERROR(('CALC | Main Engine'!N455+'CALC | Booster'!N455)*INDEX(MassUnitsTable[],MATCH($R$3,MassUnitsTable[Mass Units],0),2), "")</f>
        <v>1777.1580062500004</v>
      </c>
      <c r="M455" s="27">
        <f>IFERROR(('CALC | Main Engine'!O455+'CALC | Booster'!O455)*INDEX(MassUnitsTable[],MATCH($R$3,MassUnitsTable[Mass Units],0),2), "")</f>
        <v>0</v>
      </c>
      <c r="N455" s="27">
        <f>IFERROR(('CALC | Main Engine'!P455+'CALC | Booster'!P455)*INDEX(MassUnitsTable[],MATCH($R$3,MassUnitsTable[Mass Units],0),2), "")</f>
        <v>0</v>
      </c>
      <c r="O455" s="27">
        <f>IFERROR(('CALC | Main Engine'!Q455+'CALC | Booster'!Q455)*INDEX(MassUnitsTable[],MATCH($R$3,MassUnitsTable[Mass Units],0),2), "")</f>
        <v>0</v>
      </c>
      <c r="P455" s="27">
        <f>IFERROR(('CALC | Main Engine'!R455+'CALC | Booster'!R455)*INDEX(MassUnitsTable[],MATCH($R$3,MassUnitsTable[Mass Units],0),2), "")</f>
        <v>0</v>
      </c>
      <c r="Q455" s="27">
        <f>IFERROR(('CALC | Main Engine'!S455+'CALC | Booster'!S455)*INDEX(MassUnitsTable[],MATCH($R$3,MassUnitsTable[Mass Units],0),2), "")</f>
        <v>1.0590775893376051E-10</v>
      </c>
      <c r="R455" s="32">
        <f>IFERROR(('CALC | Main Engine'!T455+'CALC | Booster'!T455)*INDEX(MassUnitsTable[],MATCH($R$3,MassUnitsTable[Mass Units],0),2), "")</f>
        <v>0</v>
      </c>
      <c r="S455" s="10"/>
    </row>
    <row r="456" spans="1:19" x14ac:dyDescent="0.25">
      <c r="A456" s="10"/>
      <c r="B456" s="4" t="str">
        <f t="shared" ref="B456:B519" si="40">IF(ISNUMBER($F456),UserID,"")</f>
        <v>STS-124</v>
      </c>
      <c r="C456" s="5" t="str">
        <f t="shared" ref="C456:C519" si="41">IF(ISNUMBER($F456),Spacecraft,"")</f>
        <v>Space Shuttle</v>
      </c>
      <c r="D456" s="5" t="str">
        <f t="shared" ref="D456:D519" si="42">IF(ISNUMBER($F456),OperationType,"")</f>
        <v>Launch</v>
      </c>
      <c r="E456" s="5">
        <f t="shared" ref="E456:E519" si="43">IF(ISNUMBER($F456),NumberOfOps,"")</f>
        <v>1</v>
      </c>
      <c r="F456" s="5">
        <f>'CALC | Main Engine'!$B456</f>
        <v>449</v>
      </c>
      <c r="G456" s="27">
        <f>'CALC | Main Engine'!$C456</f>
        <v>338037</v>
      </c>
      <c r="H456" s="6">
        <f>'CALC | Main Engine'!$E456</f>
        <v>1</v>
      </c>
      <c r="I456" s="34">
        <f>IFERROR('CALC | Main Engine'!$F456*INDEX(MassUnitsTable[],MATCH($R$3,MassUnitsTable[Mass Units],0),2), "")</f>
        <v>1397.4</v>
      </c>
      <c r="J456" s="27">
        <f>IFERROR('CALC | Booster'!$F456*INDEX(MassUnitsTable[],MATCH($R$3,MassUnitsTable[Mass Units],0),2), "")</f>
        <v>0</v>
      </c>
      <c r="K456" s="32">
        <f t="shared" si="39"/>
        <v>1397.4</v>
      </c>
      <c r="L456" s="34">
        <f>IFERROR(('CALC | Main Engine'!N456+'CALC | Booster'!N456)*INDEX(MassUnitsTable[],MATCH($R$3,MassUnitsTable[Mass Units],0),2), "")</f>
        <v>1777.1580062500004</v>
      </c>
      <c r="M456" s="27">
        <f>IFERROR(('CALC | Main Engine'!O456+'CALC | Booster'!O456)*INDEX(MassUnitsTable[],MATCH($R$3,MassUnitsTable[Mass Units],0),2), "")</f>
        <v>0</v>
      </c>
      <c r="N456" s="27">
        <f>IFERROR(('CALC | Main Engine'!P456+'CALC | Booster'!P456)*INDEX(MassUnitsTable[],MATCH($R$3,MassUnitsTable[Mass Units],0),2), "")</f>
        <v>0</v>
      </c>
      <c r="O456" s="27">
        <f>IFERROR(('CALC | Main Engine'!Q456+'CALC | Booster'!Q456)*INDEX(MassUnitsTable[],MATCH($R$3,MassUnitsTable[Mass Units],0),2), "")</f>
        <v>0</v>
      </c>
      <c r="P456" s="27">
        <f>IFERROR(('CALC | Main Engine'!R456+'CALC | Booster'!R456)*INDEX(MassUnitsTable[],MATCH($R$3,MassUnitsTable[Mass Units],0),2), "")</f>
        <v>0</v>
      </c>
      <c r="Q456" s="27">
        <f>IFERROR(('CALC | Main Engine'!S456+'CALC | Booster'!S456)*INDEX(MassUnitsTable[],MATCH($R$3,MassUnitsTable[Mass Units],0),2), "")</f>
        <v>1.0705961924885337E-10</v>
      </c>
      <c r="R456" s="32">
        <f>IFERROR(('CALC | Main Engine'!T456+'CALC | Booster'!T456)*INDEX(MassUnitsTable[],MATCH($R$3,MassUnitsTable[Mass Units],0),2), "")</f>
        <v>0</v>
      </c>
      <c r="S456" s="10"/>
    </row>
    <row r="457" spans="1:19" x14ac:dyDescent="0.25">
      <c r="A457" s="10"/>
      <c r="B457" s="4" t="str">
        <f t="shared" si="40"/>
        <v>STS-124</v>
      </c>
      <c r="C457" s="5" t="str">
        <f t="shared" si="41"/>
        <v>Space Shuttle</v>
      </c>
      <c r="D457" s="5" t="str">
        <f t="shared" si="42"/>
        <v>Launch</v>
      </c>
      <c r="E457" s="5">
        <f t="shared" si="43"/>
        <v>1</v>
      </c>
      <c r="F457" s="5">
        <f>'CALC | Main Engine'!$B457</f>
        <v>450</v>
      </c>
      <c r="G457" s="27">
        <f>'CALC | Main Engine'!$C457</f>
        <v>337905.5</v>
      </c>
      <c r="H457" s="6">
        <f>'CALC | Main Engine'!$E457</f>
        <v>1</v>
      </c>
      <c r="I457" s="34">
        <f>IFERROR('CALC | Main Engine'!$F457*INDEX(MassUnitsTable[],MATCH($R$3,MassUnitsTable[Mass Units],0),2), "")</f>
        <v>1397.4</v>
      </c>
      <c r="J457" s="27">
        <f>IFERROR('CALC | Booster'!$F457*INDEX(MassUnitsTable[],MATCH($R$3,MassUnitsTable[Mass Units],0),2), "")</f>
        <v>0</v>
      </c>
      <c r="K457" s="32">
        <f t="shared" ref="K457:K520" si="44">IFERROR(I457+J457, "")</f>
        <v>1397.4</v>
      </c>
      <c r="L457" s="34">
        <f>IFERROR(('CALC | Main Engine'!N457+'CALC | Booster'!N457)*INDEX(MassUnitsTable[],MATCH($R$3,MassUnitsTable[Mass Units],0),2), "")</f>
        <v>1777.1580062500004</v>
      </c>
      <c r="M457" s="27">
        <f>IFERROR(('CALC | Main Engine'!O457+'CALC | Booster'!O457)*INDEX(MassUnitsTable[],MATCH($R$3,MassUnitsTable[Mass Units],0),2), "")</f>
        <v>0</v>
      </c>
      <c r="N457" s="27">
        <f>IFERROR(('CALC | Main Engine'!P457+'CALC | Booster'!P457)*INDEX(MassUnitsTable[],MATCH($R$3,MassUnitsTable[Mass Units],0),2), "")</f>
        <v>0</v>
      </c>
      <c r="O457" s="27">
        <f>IFERROR(('CALC | Main Engine'!Q457+'CALC | Booster'!Q457)*INDEX(MassUnitsTable[],MATCH($R$3,MassUnitsTable[Mass Units],0),2), "")</f>
        <v>0</v>
      </c>
      <c r="P457" s="27">
        <f>IFERROR(('CALC | Main Engine'!R457+'CALC | Booster'!R457)*INDEX(MassUnitsTable[],MATCH($R$3,MassUnitsTable[Mass Units],0),2), "")</f>
        <v>0</v>
      </c>
      <c r="Q457" s="27">
        <f>IFERROR(('CALC | Main Engine'!S457+'CALC | Booster'!S457)*INDEX(MassUnitsTable[],MATCH($R$3,MassUnitsTable[Mass Units],0),2), "")</f>
        <v>1.0818113309276925E-10</v>
      </c>
      <c r="R457" s="32">
        <f>IFERROR(('CALC | Main Engine'!T457+'CALC | Booster'!T457)*INDEX(MassUnitsTable[],MATCH($R$3,MassUnitsTable[Mass Units],0),2), "")</f>
        <v>0</v>
      </c>
      <c r="S457" s="10"/>
    </row>
    <row r="458" spans="1:19" x14ac:dyDescent="0.25">
      <c r="A458" s="10"/>
      <c r="B458" s="4" t="str">
        <f t="shared" si="40"/>
        <v>STS-124</v>
      </c>
      <c r="C458" s="5" t="str">
        <f t="shared" si="41"/>
        <v>Space Shuttle</v>
      </c>
      <c r="D458" s="5" t="str">
        <f t="shared" si="42"/>
        <v>Launch</v>
      </c>
      <c r="E458" s="5">
        <f t="shared" si="43"/>
        <v>1</v>
      </c>
      <c r="F458" s="5">
        <f>'CALC | Main Engine'!$B458</f>
        <v>451</v>
      </c>
      <c r="G458" s="27">
        <f>'CALC | Main Engine'!$C458</f>
        <v>337779</v>
      </c>
      <c r="H458" s="6">
        <f>'CALC | Main Engine'!$E458</f>
        <v>1</v>
      </c>
      <c r="I458" s="34">
        <f>IFERROR('CALC | Main Engine'!$F458*INDEX(MassUnitsTable[],MATCH($R$3,MassUnitsTable[Mass Units],0),2), "")</f>
        <v>1397.4</v>
      </c>
      <c r="J458" s="27">
        <f>IFERROR('CALC | Booster'!$F458*INDEX(MassUnitsTable[],MATCH($R$3,MassUnitsTable[Mass Units],0),2), "")</f>
        <v>0</v>
      </c>
      <c r="K458" s="32">
        <f t="shared" si="44"/>
        <v>1397.4</v>
      </c>
      <c r="L458" s="34">
        <f>IFERROR(('CALC | Main Engine'!N458+'CALC | Booster'!N458)*INDEX(MassUnitsTable[],MATCH($R$3,MassUnitsTable[Mass Units],0),2), "")</f>
        <v>1777.1580062500004</v>
      </c>
      <c r="M458" s="27">
        <f>IFERROR(('CALC | Main Engine'!O458+'CALC | Booster'!O458)*INDEX(MassUnitsTable[],MATCH($R$3,MassUnitsTable[Mass Units],0),2), "")</f>
        <v>0</v>
      </c>
      <c r="N458" s="27">
        <f>IFERROR(('CALC | Main Engine'!P458+'CALC | Booster'!P458)*INDEX(MassUnitsTable[],MATCH($R$3,MassUnitsTable[Mass Units],0),2), "")</f>
        <v>0</v>
      </c>
      <c r="O458" s="27">
        <f>IFERROR(('CALC | Main Engine'!Q458+'CALC | Booster'!Q458)*INDEX(MassUnitsTable[],MATCH($R$3,MassUnitsTable[Mass Units],0),2), "")</f>
        <v>0</v>
      </c>
      <c r="P458" s="27">
        <f>IFERROR(('CALC | Main Engine'!R458+'CALC | Booster'!R458)*INDEX(MassUnitsTable[],MATCH($R$3,MassUnitsTable[Mass Units],0),2), "")</f>
        <v>0</v>
      </c>
      <c r="Q458" s="27">
        <f>IFERROR(('CALC | Main Engine'!S458+'CALC | Booster'!S458)*INDEX(MassUnitsTable[],MATCH($R$3,MassUnitsTable[Mass Units],0),2), "")</f>
        <v>1.0927108931244167E-10</v>
      </c>
      <c r="R458" s="32">
        <f>IFERROR(('CALC | Main Engine'!T458+'CALC | Booster'!T458)*INDEX(MassUnitsTable[],MATCH($R$3,MassUnitsTable[Mass Units],0),2), "")</f>
        <v>0</v>
      </c>
      <c r="S458" s="10"/>
    </row>
    <row r="459" spans="1:19" x14ac:dyDescent="0.25">
      <c r="A459" s="10"/>
      <c r="B459" s="4" t="str">
        <f t="shared" si="40"/>
        <v>STS-124</v>
      </c>
      <c r="C459" s="5" t="str">
        <f t="shared" si="41"/>
        <v>Space Shuttle</v>
      </c>
      <c r="D459" s="5" t="str">
        <f t="shared" si="42"/>
        <v>Launch</v>
      </c>
      <c r="E459" s="5">
        <f t="shared" si="43"/>
        <v>1</v>
      </c>
      <c r="F459" s="5">
        <f>'CALC | Main Engine'!$B459</f>
        <v>452</v>
      </c>
      <c r="G459" s="27">
        <f>'CALC | Main Engine'!$C459</f>
        <v>337657.5</v>
      </c>
      <c r="H459" s="6">
        <f>'CALC | Main Engine'!$E459</f>
        <v>1</v>
      </c>
      <c r="I459" s="34">
        <f>IFERROR('CALC | Main Engine'!$F459*INDEX(MassUnitsTable[],MATCH($R$3,MassUnitsTable[Mass Units],0),2), "")</f>
        <v>1397.4</v>
      </c>
      <c r="J459" s="27">
        <f>IFERROR('CALC | Booster'!$F459*INDEX(MassUnitsTable[],MATCH($R$3,MassUnitsTable[Mass Units],0),2), "")</f>
        <v>0</v>
      </c>
      <c r="K459" s="32">
        <f t="shared" si="44"/>
        <v>1397.4</v>
      </c>
      <c r="L459" s="34">
        <f>IFERROR(('CALC | Main Engine'!N459+'CALC | Booster'!N459)*INDEX(MassUnitsTable[],MATCH($R$3,MassUnitsTable[Mass Units],0),2), "")</f>
        <v>1777.1580062500004</v>
      </c>
      <c r="M459" s="27">
        <f>IFERROR(('CALC | Main Engine'!O459+'CALC | Booster'!O459)*INDEX(MassUnitsTable[],MATCH($R$3,MassUnitsTable[Mass Units],0),2), "")</f>
        <v>0</v>
      </c>
      <c r="N459" s="27">
        <f>IFERROR(('CALC | Main Engine'!P459+'CALC | Booster'!P459)*INDEX(MassUnitsTable[],MATCH($R$3,MassUnitsTable[Mass Units],0),2), "")</f>
        <v>0</v>
      </c>
      <c r="O459" s="27">
        <f>IFERROR(('CALC | Main Engine'!Q459+'CALC | Booster'!Q459)*INDEX(MassUnitsTable[],MATCH($R$3,MassUnitsTable[Mass Units],0),2), "")</f>
        <v>0</v>
      </c>
      <c r="P459" s="27">
        <f>IFERROR(('CALC | Main Engine'!R459+'CALC | Booster'!R459)*INDEX(MassUnitsTable[],MATCH($R$3,MassUnitsTable[Mass Units],0),2), "")</f>
        <v>0</v>
      </c>
      <c r="Q459" s="27">
        <f>IFERROR(('CALC | Main Engine'!S459+'CALC | Booster'!S459)*INDEX(MassUnitsTable[],MATCH($R$3,MassUnitsTable[Mass Units],0),2), "")</f>
        <v>1.1032830200777941E-10</v>
      </c>
      <c r="R459" s="32">
        <f>IFERROR(('CALC | Main Engine'!T459+'CALC | Booster'!T459)*INDEX(MassUnitsTable[],MATCH($R$3,MassUnitsTable[Mass Units],0),2), "")</f>
        <v>0</v>
      </c>
      <c r="S459" s="10"/>
    </row>
    <row r="460" spans="1:19" x14ac:dyDescent="0.25">
      <c r="A460" s="10"/>
      <c r="B460" s="4" t="str">
        <f t="shared" si="40"/>
        <v>STS-124</v>
      </c>
      <c r="C460" s="5" t="str">
        <f t="shared" si="41"/>
        <v>Space Shuttle</v>
      </c>
      <c r="D460" s="5" t="str">
        <f t="shared" si="42"/>
        <v>Launch</v>
      </c>
      <c r="E460" s="5">
        <f t="shared" si="43"/>
        <v>1</v>
      </c>
      <c r="F460" s="5">
        <f>'CALC | Main Engine'!$B460</f>
        <v>453</v>
      </c>
      <c r="G460" s="27">
        <f>'CALC | Main Engine'!$C460</f>
        <v>337541.5</v>
      </c>
      <c r="H460" s="6">
        <f>'CALC | Main Engine'!$E460</f>
        <v>1</v>
      </c>
      <c r="I460" s="34">
        <f>IFERROR('CALC | Main Engine'!$F460*INDEX(MassUnitsTable[],MATCH($R$3,MassUnitsTable[Mass Units],0),2), "")</f>
        <v>1397.4</v>
      </c>
      <c r="J460" s="27">
        <f>IFERROR('CALC | Booster'!$F460*INDEX(MassUnitsTable[],MATCH($R$3,MassUnitsTable[Mass Units],0),2), "")</f>
        <v>0</v>
      </c>
      <c r="K460" s="32">
        <f t="shared" si="44"/>
        <v>1397.4</v>
      </c>
      <c r="L460" s="34">
        <f>IFERROR(('CALC | Main Engine'!N460+'CALC | Booster'!N460)*INDEX(MassUnitsTable[],MATCH($R$3,MassUnitsTable[Mass Units],0),2), "")</f>
        <v>1777.1580062500004</v>
      </c>
      <c r="M460" s="27">
        <f>IFERROR(('CALC | Main Engine'!O460+'CALC | Booster'!O460)*INDEX(MassUnitsTable[],MATCH($R$3,MassUnitsTable[Mass Units],0),2), "")</f>
        <v>0</v>
      </c>
      <c r="N460" s="27">
        <f>IFERROR(('CALC | Main Engine'!P460+'CALC | Booster'!P460)*INDEX(MassUnitsTable[],MATCH($R$3,MassUnitsTable[Mass Units],0),2), "")</f>
        <v>0</v>
      </c>
      <c r="O460" s="27">
        <f>IFERROR(('CALC | Main Engine'!Q460+'CALC | Booster'!Q460)*INDEX(MassUnitsTable[],MATCH($R$3,MassUnitsTable[Mass Units],0),2), "")</f>
        <v>0</v>
      </c>
      <c r="P460" s="27">
        <f>IFERROR(('CALC | Main Engine'!R460+'CALC | Booster'!R460)*INDEX(MassUnitsTable[],MATCH($R$3,MassUnitsTable[Mass Units],0),2), "")</f>
        <v>0</v>
      </c>
      <c r="Q460" s="27">
        <f>IFERROR(('CALC | Main Engine'!S460+'CALC | Booster'!S460)*INDEX(MassUnitsTable[],MATCH($R$3,MassUnitsTable[Mass Units],0),2), "")</f>
        <v>1.1134720056567335E-10</v>
      </c>
      <c r="R460" s="32">
        <f>IFERROR(('CALC | Main Engine'!T460+'CALC | Booster'!T460)*INDEX(MassUnitsTable[],MATCH($R$3,MassUnitsTable[Mass Units],0),2), "")</f>
        <v>0</v>
      </c>
      <c r="S460" s="10"/>
    </row>
    <row r="461" spans="1:19" x14ac:dyDescent="0.25">
      <c r="A461" s="10"/>
      <c r="B461" s="4" t="str">
        <f t="shared" si="40"/>
        <v>STS-124</v>
      </c>
      <c r="C461" s="5" t="str">
        <f t="shared" si="41"/>
        <v>Space Shuttle</v>
      </c>
      <c r="D461" s="5" t="str">
        <f t="shared" si="42"/>
        <v>Launch</v>
      </c>
      <c r="E461" s="5">
        <f t="shared" si="43"/>
        <v>1</v>
      </c>
      <c r="F461" s="5">
        <f>'CALC | Main Engine'!$B461</f>
        <v>454</v>
      </c>
      <c r="G461" s="27">
        <f>'CALC | Main Engine'!$C461</f>
        <v>337430.5</v>
      </c>
      <c r="H461" s="6">
        <f>'CALC | Main Engine'!$E461</f>
        <v>1</v>
      </c>
      <c r="I461" s="34">
        <f>IFERROR('CALC | Main Engine'!$F461*INDEX(MassUnitsTable[],MATCH($R$3,MassUnitsTable[Mass Units],0),2), "")</f>
        <v>1397.4</v>
      </c>
      <c r="J461" s="27">
        <f>IFERROR('CALC | Booster'!$F461*INDEX(MassUnitsTable[],MATCH($R$3,MassUnitsTable[Mass Units],0),2), "")</f>
        <v>0</v>
      </c>
      <c r="K461" s="32">
        <f t="shared" si="44"/>
        <v>1397.4</v>
      </c>
      <c r="L461" s="34">
        <f>IFERROR(('CALC | Main Engine'!N461+'CALC | Booster'!N461)*INDEX(MassUnitsTable[],MATCH($R$3,MassUnitsTable[Mass Units],0),2), "")</f>
        <v>1777.1580062500004</v>
      </c>
      <c r="M461" s="27">
        <f>IFERROR(('CALC | Main Engine'!O461+'CALC | Booster'!O461)*INDEX(MassUnitsTable[],MATCH($R$3,MassUnitsTable[Mass Units],0),2), "")</f>
        <v>0</v>
      </c>
      <c r="N461" s="27">
        <f>IFERROR(('CALC | Main Engine'!P461+'CALC | Booster'!P461)*INDEX(MassUnitsTable[],MATCH($R$3,MassUnitsTable[Mass Units],0),2), "")</f>
        <v>0</v>
      </c>
      <c r="O461" s="27">
        <f>IFERROR(('CALC | Main Engine'!Q461+'CALC | Booster'!Q461)*INDEX(MassUnitsTable[],MATCH($R$3,MassUnitsTable[Mass Units],0),2), "")</f>
        <v>0</v>
      </c>
      <c r="P461" s="27">
        <f>IFERROR(('CALC | Main Engine'!R461+'CALC | Booster'!R461)*INDEX(MassUnitsTable[],MATCH($R$3,MassUnitsTable[Mass Units],0),2), "")</f>
        <v>0</v>
      </c>
      <c r="Q461" s="27">
        <f>IFERROR(('CALC | Main Engine'!S461+'CALC | Booster'!S461)*INDEX(MassUnitsTable[],MATCH($R$3,MassUnitsTable[Mass Units],0),2), "")</f>
        <v>1.1233098995492101E-10</v>
      </c>
      <c r="R461" s="32">
        <f>IFERROR(('CALC | Main Engine'!T461+'CALC | Booster'!T461)*INDEX(MassUnitsTable[],MATCH($R$3,MassUnitsTable[Mass Units],0),2), "")</f>
        <v>0</v>
      </c>
      <c r="S461" s="10"/>
    </row>
    <row r="462" spans="1:19" x14ac:dyDescent="0.25">
      <c r="A462" s="10"/>
      <c r="B462" s="4" t="str">
        <f t="shared" si="40"/>
        <v>STS-124</v>
      </c>
      <c r="C462" s="5" t="str">
        <f t="shared" si="41"/>
        <v>Space Shuttle</v>
      </c>
      <c r="D462" s="5" t="str">
        <f t="shared" si="42"/>
        <v>Launch</v>
      </c>
      <c r="E462" s="5">
        <f t="shared" si="43"/>
        <v>1</v>
      </c>
      <c r="F462" s="5">
        <f>'CALC | Main Engine'!$B462</f>
        <v>455</v>
      </c>
      <c r="G462" s="27">
        <f>'CALC | Main Engine'!$C462</f>
        <v>337324.5</v>
      </c>
      <c r="H462" s="6">
        <f>'CALC | Main Engine'!$E462</f>
        <v>1</v>
      </c>
      <c r="I462" s="34">
        <f>IFERROR('CALC | Main Engine'!$F462*INDEX(MassUnitsTable[],MATCH($R$3,MassUnitsTable[Mass Units],0),2), "")</f>
        <v>1397.4</v>
      </c>
      <c r="J462" s="27">
        <f>IFERROR('CALC | Booster'!$F462*INDEX(MassUnitsTable[],MATCH($R$3,MassUnitsTable[Mass Units],0),2), "")</f>
        <v>0</v>
      </c>
      <c r="K462" s="32">
        <f t="shared" si="44"/>
        <v>1397.4</v>
      </c>
      <c r="L462" s="34">
        <f>IFERROR(('CALC | Main Engine'!N462+'CALC | Booster'!N462)*INDEX(MassUnitsTable[],MATCH($R$3,MassUnitsTable[Mass Units],0),2), "")</f>
        <v>1777.1580062500004</v>
      </c>
      <c r="M462" s="27">
        <f>IFERROR(('CALC | Main Engine'!O462+'CALC | Booster'!O462)*INDEX(MassUnitsTable[],MATCH($R$3,MassUnitsTable[Mass Units],0),2), "")</f>
        <v>0</v>
      </c>
      <c r="N462" s="27">
        <f>IFERROR(('CALC | Main Engine'!P462+'CALC | Booster'!P462)*INDEX(MassUnitsTable[],MATCH($R$3,MassUnitsTable[Mass Units],0),2), "")</f>
        <v>0</v>
      </c>
      <c r="O462" s="27">
        <f>IFERROR(('CALC | Main Engine'!Q462+'CALC | Booster'!Q462)*INDEX(MassUnitsTable[],MATCH($R$3,MassUnitsTable[Mass Units],0),2), "")</f>
        <v>0</v>
      </c>
      <c r="P462" s="27">
        <f>IFERROR(('CALC | Main Engine'!R462+'CALC | Booster'!R462)*INDEX(MassUnitsTable[],MATCH($R$3,MassUnitsTable[Mass Units],0),2), "")</f>
        <v>0</v>
      </c>
      <c r="Q462" s="27">
        <f>IFERROR(('CALC | Main Engine'!S462+'CALC | Booster'!S462)*INDEX(MassUnitsTable[],MATCH($R$3,MassUnitsTable[Mass Units],0),2), "")</f>
        <v>1.1327857705193991E-10</v>
      </c>
      <c r="R462" s="32">
        <f>IFERROR(('CALC | Main Engine'!T462+'CALC | Booster'!T462)*INDEX(MassUnitsTable[],MATCH($R$3,MassUnitsTable[Mass Units],0),2), "")</f>
        <v>0</v>
      </c>
      <c r="S462" s="10"/>
    </row>
    <row r="463" spans="1:19" x14ac:dyDescent="0.25">
      <c r="A463" s="10"/>
      <c r="B463" s="4" t="str">
        <f t="shared" si="40"/>
        <v>STS-124</v>
      </c>
      <c r="C463" s="5" t="str">
        <f t="shared" si="41"/>
        <v>Space Shuttle</v>
      </c>
      <c r="D463" s="5" t="str">
        <f t="shared" si="42"/>
        <v>Launch</v>
      </c>
      <c r="E463" s="5">
        <f t="shared" si="43"/>
        <v>1</v>
      </c>
      <c r="F463" s="5">
        <f>'CALC | Main Engine'!$B463</f>
        <v>456</v>
      </c>
      <c r="G463" s="27">
        <f>'CALC | Main Engine'!$C463</f>
        <v>337224.5</v>
      </c>
      <c r="H463" s="6">
        <f>'CALC | Main Engine'!$E463</f>
        <v>1</v>
      </c>
      <c r="I463" s="34">
        <f>IFERROR('CALC | Main Engine'!$F463*INDEX(MassUnitsTable[],MATCH($R$3,MassUnitsTable[Mass Units],0),2), "")</f>
        <v>1397.4</v>
      </c>
      <c r="J463" s="27">
        <f>IFERROR('CALC | Booster'!$F463*INDEX(MassUnitsTable[],MATCH($R$3,MassUnitsTable[Mass Units],0),2), "")</f>
        <v>0</v>
      </c>
      <c r="K463" s="32">
        <f t="shared" si="44"/>
        <v>1397.4</v>
      </c>
      <c r="L463" s="34">
        <f>IFERROR(('CALC | Main Engine'!N463+'CALC | Booster'!N463)*INDEX(MassUnitsTable[],MATCH($R$3,MassUnitsTable[Mass Units],0),2), "")</f>
        <v>1777.1580062500004</v>
      </c>
      <c r="M463" s="27">
        <f>IFERROR(('CALC | Main Engine'!O463+'CALC | Booster'!O463)*INDEX(MassUnitsTable[],MATCH($R$3,MassUnitsTable[Mass Units],0),2), "")</f>
        <v>0</v>
      </c>
      <c r="N463" s="27">
        <f>IFERROR(('CALC | Main Engine'!P463+'CALC | Booster'!P463)*INDEX(MassUnitsTable[],MATCH($R$3,MassUnitsTable[Mass Units],0),2), "")</f>
        <v>0</v>
      </c>
      <c r="O463" s="27">
        <f>IFERROR(('CALC | Main Engine'!Q463+'CALC | Booster'!Q463)*INDEX(MassUnitsTable[],MATCH($R$3,MassUnitsTable[Mass Units],0),2), "")</f>
        <v>0</v>
      </c>
      <c r="P463" s="27">
        <f>IFERROR(('CALC | Main Engine'!R463+'CALC | Booster'!R463)*INDEX(MassUnitsTable[],MATCH($R$3,MassUnitsTable[Mass Units],0),2), "")</f>
        <v>0</v>
      </c>
      <c r="Q463" s="27">
        <f>IFERROR(('CALC | Main Engine'!S463+'CALC | Booster'!S463)*INDEX(MassUnitsTable[],MATCH($R$3,MassUnitsTable[Mass Units],0),2), "")</f>
        <v>1.1417985362077746E-10</v>
      </c>
      <c r="R463" s="32">
        <f>IFERROR(('CALC | Main Engine'!T463+'CALC | Booster'!T463)*INDEX(MassUnitsTable[],MATCH($R$3,MassUnitsTable[Mass Units],0),2), "")</f>
        <v>0</v>
      </c>
      <c r="S463" s="10"/>
    </row>
    <row r="464" spans="1:19" x14ac:dyDescent="0.25">
      <c r="A464" s="10"/>
      <c r="B464" s="4" t="str">
        <f t="shared" si="40"/>
        <v>STS-124</v>
      </c>
      <c r="C464" s="5" t="str">
        <f t="shared" si="41"/>
        <v>Space Shuttle</v>
      </c>
      <c r="D464" s="5" t="str">
        <f t="shared" si="42"/>
        <v>Launch</v>
      </c>
      <c r="E464" s="5">
        <f t="shared" si="43"/>
        <v>1</v>
      </c>
      <c r="F464" s="5">
        <f>'CALC | Main Engine'!$B464</f>
        <v>457</v>
      </c>
      <c r="G464" s="27">
        <f>'CALC | Main Engine'!$C464</f>
        <v>337130</v>
      </c>
      <c r="H464" s="6">
        <f>'CALC | Main Engine'!$E464</f>
        <v>1</v>
      </c>
      <c r="I464" s="34">
        <f>IFERROR('CALC | Main Engine'!$F464*INDEX(MassUnitsTable[],MATCH($R$3,MassUnitsTable[Mass Units],0),2), "")</f>
        <v>1397.4</v>
      </c>
      <c r="J464" s="27">
        <f>IFERROR('CALC | Booster'!$F464*INDEX(MassUnitsTable[],MATCH($R$3,MassUnitsTable[Mass Units],0),2), "")</f>
        <v>0</v>
      </c>
      <c r="K464" s="32">
        <f t="shared" si="44"/>
        <v>1397.4</v>
      </c>
      <c r="L464" s="34">
        <f>IFERROR(('CALC | Main Engine'!N464+'CALC | Booster'!N464)*INDEX(MassUnitsTable[],MATCH($R$3,MassUnitsTable[Mass Units],0),2), "")</f>
        <v>1777.1580062500004</v>
      </c>
      <c r="M464" s="27">
        <f>IFERROR(('CALC | Main Engine'!O464+'CALC | Booster'!O464)*INDEX(MassUnitsTable[],MATCH($R$3,MassUnitsTable[Mass Units],0),2), "")</f>
        <v>0</v>
      </c>
      <c r="N464" s="27">
        <f>IFERROR(('CALC | Main Engine'!P464+'CALC | Booster'!P464)*INDEX(MassUnitsTable[],MATCH($R$3,MassUnitsTable[Mass Units],0),2), "")</f>
        <v>0</v>
      </c>
      <c r="O464" s="27">
        <f>IFERROR(('CALC | Main Engine'!Q464+'CALC | Booster'!Q464)*INDEX(MassUnitsTable[],MATCH($R$3,MassUnitsTable[Mass Units],0),2), "")</f>
        <v>0</v>
      </c>
      <c r="P464" s="27">
        <f>IFERROR(('CALC | Main Engine'!R464+'CALC | Booster'!R464)*INDEX(MassUnitsTable[],MATCH($R$3,MassUnitsTable[Mass Units],0),2), "")</f>
        <v>0</v>
      </c>
      <c r="Q464" s="27">
        <f>IFERROR(('CALC | Main Engine'!S464+'CALC | Booster'!S464)*INDEX(MassUnitsTable[],MATCH($R$3,MassUnitsTable[Mass Units],0),2), "")</f>
        <v>1.1503814908554018E-10</v>
      </c>
      <c r="R464" s="32">
        <f>IFERROR(('CALC | Main Engine'!T464+'CALC | Booster'!T464)*INDEX(MassUnitsTable[],MATCH($R$3,MassUnitsTable[Mass Units],0),2), "")</f>
        <v>0</v>
      </c>
      <c r="S464" s="10"/>
    </row>
    <row r="465" spans="1:19" x14ac:dyDescent="0.25">
      <c r="A465" s="10"/>
      <c r="B465" s="4" t="str">
        <f t="shared" si="40"/>
        <v>STS-124</v>
      </c>
      <c r="C465" s="5" t="str">
        <f t="shared" si="41"/>
        <v>Space Shuttle</v>
      </c>
      <c r="D465" s="5" t="str">
        <f t="shared" si="42"/>
        <v>Launch</v>
      </c>
      <c r="E465" s="5">
        <f t="shared" si="43"/>
        <v>1</v>
      </c>
      <c r="F465" s="5">
        <f>'CALC | Main Engine'!$B465</f>
        <v>458</v>
      </c>
      <c r="G465" s="27">
        <f>'CALC | Main Engine'!$C465</f>
        <v>337021</v>
      </c>
      <c r="H465" s="6">
        <f>'CALC | Main Engine'!$E465</f>
        <v>1</v>
      </c>
      <c r="I465" s="34">
        <f>IFERROR('CALC | Main Engine'!$F465*INDEX(MassUnitsTable[],MATCH($R$3,MassUnitsTable[Mass Units],0),2), "")</f>
        <v>1397.4</v>
      </c>
      <c r="J465" s="27">
        <f>IFERROR('CALC | Booster'!$F465*INDEX(MassUnitsTable[],MATCH($R$3,MassUnitsTable[Mass Units],0),2), "")</f>
        <v>0</v>
      </c>
      <c r="K465" s="32">
        <f t="shared" si="44"/>
        <v>1397.4</v>
      </c>
      <c r="L465" s="34">
        <f>IFERROR(('CALC | Main Engine'!N465+'CALC | Booster'!N465)*INDEX(MassUnitsTable[],MATCH($R$3,MassUnitsTable[Mass Units],0),2), "")</f>
        <v>1777.1580062500004</v>
      </c>
      <c r="M465" s="27">
        <f>IFERROR(('CALC | Main Engine'!O465+'CALC | Booster'!O465)*INDEX(MassUnitsTable[],MATCH($R$3,MassUnitsTable[Mass Units],0),2), "")</f>
        <v>0</v>
      </c>
      <c r="N465" s="27">
        <f>IFERROR(('CALC | Main Engine'!P465+'CALC | Booster'!P465)*INDEX(MassUnitsTable[],MATCH($R$3,MassUnitsTable[Mass Units],0),2), "")</f>
        <v>0</v>
      </c>
      <c r="O465" s="27">
        <f>IFERROR(('CALC | Main Engine'!Q465+'CALC | Booster'!Q465)*INDEX(MassUnitsTable[],MATCH($R$3,MassUnitsTable[Mass Units],0),2), "")</f>
        <v>0</v>
      </c>
      <c r="P465" s="27">
        <f>IFERROR(('CALC | Main Engine'!R465+'CALC | Booster'!R465)*INDEX(MassUnitsTable[],MATCH($R$3,MassUnitsTable[Mass Units],0),2), "")</f>
        <v>0</v>
      </c>
      <c r="Q465" s="27">
        <f>IFERROR(('CALC | Main Engine'!S465+'CALC | Booster'!S465)*INDEX(MassUnitsTable[],MATCH($R$3,MassUnitsTable[Mass Units],0),2), "")</f>
        <v>1.1603615650299716E-10</v>
      </c>
      <c r="R465" s="32">
        <f>IFERROR(('CALC | Main Engine'!T465+'CALC | Booster'!T465)*INDEX(MassUnitsTable[],MATCH($R$3,MassUnitsTable[Mass Units],0),2), "")</f>
        <v>0</v>
      </c>
      <c r="S465" s="10"/>
    </row>
    <row r="466" spans="1:19" x14ac:dyDescent="0.25">
      <c r="A466" s="10"/>
      <c r="B466" s="4" t="str">
        <f t="shared" si="40"/>
        <v>STS-124</v>
      </c>
      <c r="C466" s="5" t="str">
        <f t="shared" si="41"/>
        <v>Space Shuttle</v>
      </c>
      <c r="D466" s="5" t="str">
        <f t="shared" si="42"/>
        <v>Launch</v>
      </c>
      <c r="E466" s="5">
        <f t="shared" si="43"/>
        <v>1</v>
      </c>
      <c r="F466" s="5">
        <f>'CALC | Main Engine'!$B466</f>
        <v>459</v>
      </c>
      <c r="G466" s="27">
        <f>'CALC | Main Engine'!$C466</f>
        <v>336900.5</v>
      </c>
      <c r="H466" s="6">
        <f>'CALC | Main Engine'!$E466</f>
        <v>1</v>
      </c>
      <c r="I466" s="34">
        <f>IFERROR('CALC | Main Engine'!$F466*INDEX(MassUnitsTable[],MATCH($R$3,MassUnitsTable[Mass Units],0),2), "")</f>
        <v>1397.4</v>
      </c>
      <c r="J466" s="27">
        <f>IFERROR('CALC | Booster'!$F466*INDEX(MassUnitsTable[],MATCH($R$3,MassUnitsTable[Mass Units],0),2), "")</f>
        <v>0</v>
      </c>
      <c r="K466" s="32">
        <f t="shared" si="44"/>
        <v>1397.4</v>
      </c>
      <c r="L466" s="34">
        <f>IFERROR(('CALC | Main Engine'!N466+'CALC | Booster'!N466)*INDEX(MassUnitsTable[],MATCH($R$3,MassUnitsTable[Mass Units],0),2), "")</f>
        <v>1777.1580062500004</v>
      </c>
      <c r="M466" s="27">
        <f>IFERROR(('CALC | Main Engine'!O466+'CALC | Booster'!O466)*INDEX(MassUnitsTable[],MATCH($R$3,MassUnitsTable[Mass Units],0),2), "")</f>
        <v>0</v>
      </c>
      <c r="N466" s="27">
        <f>IFERROR(('CALC | Main Engine'!P466+'CALC | Booster'!P466)*INDEX(MassUnitsTable[],MATCH($R$3,MassUnitsTable[Mass Units],0),2), "")</f>
        <v>0</v>
      </c>
      <c r="O466" s="27">
        <f>IFERROR(('CALC | Main Engine'!Q466+'CALC | Booster'!Q466)*INDEX(MassUnitsTable[],MATCH($R$3,MassUnitsTable[Mass Units],0),2), "")</f>
        <v>0</v>
      </c>
      <c r="P466" s="27">
        <f>IFERROR(('CALC | Main Engine'!R466+'CALC | Booster'!R466)*INDEX(MassUnitsTable[],MATCH($R$3,MassUnitsTable[Mass Units],0),2), "")</f>
        <v>0</v>
      </c>
      <c r="Q466" s="27">
        <f>IFERROR(('CALC | Main Engine'!S466+'CALC | Booster'!S466)*INDEX(MassUnitsTable[],MATCH($R$3,MassUnitsTable[Mass Units],0),2), "")</f>
        <v>1.1714953791180811E-10</v>
      </c>
      <c r="R466" s="32">
        <f>IFERROR(('CALC | Main Engine'!T466+'CALC | Booster'!T466)*INDEX(MassUnitsTable[],MATCH($R$3,MassUnitsTable[Mass Units],0),2), "")</f>
        <v>0</v>
      </c>
      <c r="S466" s="10"/>
    </row>
    <row r="467" spans="1:19" x14ac:dyDescent="0.25">
      <c r="A467" s="10"/>
      <c r="B467" s="4" t="str">
        <f t="shared" si="40"/>
        <v>STS-124</v>
      </c>
      <c r="C467" s="5" t="str">
        <f t="shared" si="41"/>
        <v>Space Shuttle</v>
      </c>
      <c r="D467" s="5" t="str">
        <f t="shared" si="42"/>
        <v>Launch</v>
      </c>
      <c r="E467" s="5">
        <f t="shared" si="43"/>
        <v>1</v>
      </c>
      <c r="F467" s="5">
        <f>'CALC | Main Engine'!$B467</f>
        <v>460</v>
      </c>
      <c r="G467" s="27">
        <f>'CALC | Main Engine'!$C467</f>
        <v>336808</v>
      </c>
      <c r="H467" s="6">
        <f>'CALC | Main Engine'!$E467</f>
        <v>1</v>
      </c>
      <c r="I467" s="34">
        <f>IFERROR('CALC | Main Engine'!$F467*INDEX(MassUnitsTable[],MATCH($R$3,MassUnitsTable[Mass Units],0),2), "")</f>
        <v>1397.4</v>
      </c>
      <c r="J467" s="27">
        <f>IFERROR('CALC | Booster'!$F467*INDEX(MassUnitsTable[],MATCH($R$3,MassUnitsTable[Mass Units],0),2), "")</f>
        <v>0</v>
      </c>
      <c r="K467" s="32">
        <f t="shared" si="44"/>
        <v>1397.4</v>
      </c>
      <c r="L467" s="34">
        <f>IFERROR(('CALC | Main Engine'!N467+'CALC | Booster'!N467)*INDEX(MassUnitsTable[],MATCH($R$3,MassUnitsTable[Mass Units],0),2), "")</f>
        <v>1777.1580062500004</v>
      </c>
      <c r="M467" s="27">
        <f>IFERROR(('CALC | Main Engine'!O467+'CALC | Booster'!O467)*INDEX(MassUnitsTable[],MATCH($R$3,MassUnitsTable[Mass Units],0),2), "")</f>
        <v>0</v>
      </c>
      <c r="N467" s="27">
        <f>IFERROR(('CALC | Main Engine'!P467+'CALC | Booster'!P467)*INDEX(MassUnitsTable[],MATCH($R$3,MassUnitsTable[Mass Units],0),2), "")</f>
        <v>0</v>
      </c>
      <c r="O467" s="27">
        <f>IFERROR(('CALC | Main Engine'!Q467+'CALC | Booster'!Q467)*INDEX(MassUnitsTable[],MATCH($R$3,MassUnitsTable[Mass Units],0),2), "")</f>
        <v>0</v>
      </c>
      <c r="P467" s="27">
        <f>IFERROR(('CALC | Main Engine'!R467+'CALC | Booster'!R467)*INDEX(MassUnitsTable[],MATCH($R$3,MassUnitsTable[Mass Units],0),2), "")</f>
        <v>0</v>
      </c>
      <c r="Q467" s="27">
        <f>IFERROR(('CALC | Main Engine'!S467+'CALC | Booster'!S467)*INDEX(MassUnitsTable[],MATCH($R$3,MassUnitsTable[Mass Units],0),2), "")</f>
        <v>1.1801145081130002E-10</v>
      </c>
      <c r="R467" s="32">
        <f>IFERROR(('CALC | Main Engine'!T467+'CALC | Booster'!T467)*INDEX(MassUnitsTable[],MATCH($R$3,MassUnitsTable[Mass Units],0),2), "")</f>
        <v>0</v>
      </c>
      <c r="S467" s="10"/>
    </row>
    <row r="468" spans="1:19" x14ac:dyDescent="0.25">
      <c r="A468" s="10"/>
      <c r="B468" s="4" t="str">
        <f t="shared" si="40"/>
        <v>STS-124</v>
      </c>
      <c r="C468" s="5" t="str">
        <f t="shared" si="41"/>
        <v>Space Shuttle</v>
      </c>
      <c r="D468" s="5" t="str">
        <f t="shared" si="42"/>
        <v>Launch</v>
      </c>
      <c r="E468" s="5">
        <f t="shared" si="43"/>
        <v>1</v>
      </c>
      <c r="F468" s="5">
        <f>'CALC | Main Engine'!$B468</f>
        <v>461</v>
      </c>
      <c r="G468" s="27">
        <f>'CALC | Main Engine'!$C468</f>
        <v>336741.5</v>
      </c>
      <c r="H468" s="6">
        <f>'CALC | Main Engine'!$E468</f>
        <v>1</v>
      </c>
      <c r="I468" s="34">
        <f>IFERROR('CALC | Main Engine'!$F468*INDEX(MassUnitsTable[],MATCH($R$3,MassUnitsTable[Mass Units],0),2), "")</f>
        <v>1397.4</v>
      </c>
      <c r="J468" s="27">
        <f>IFERROR('CALC | Booster'!$F468*INDEX(MassUnitsTable[],MATCH($R$3,MassUnitsTable[Mass Units],0),2), "")</f>
        <v>0</v>
      </c>
      <c r="K468" s="32">
        <f t="shared" si="44"/>
        <v>1397.4</v>
      </c>
      <c r="L468" s="34">
        <f>IFERROR(('CALC | Main Engine'!N468+'CALC | Booster'!N468)*INDEX(MassUnitsTable[],MATCH($R$3,MassUnitsTable[Mass Units],0),2), "")</f>
        <v>1777.1580062500004</v>
      </c>
      <c r="M468" s="27">
        <f>IFERROR(('CALC | Main Engine'!O468+'CALC | Booster'!O468)*INDEX(MassUnitsTable[],MATCH($R$3,MassUnitsTable[Mass Units],0),2), "")</f>
        <v>0</v>
      </c>
      <c r="N468" s="27">
        <f>IFERROR(('CALC | Main Engine'!P468+'CALC | Booster'!P468)*INDEX(MassUnitsTable[],MATCH($R$3,MassUnitsTable[Mass Units],0),2), "")</f>
        <v>0</v>
      </c>
      <c r="O468" s="27">
        <f>IFERROR(('CALC | Main Engine'!Q468+'CALC | Booster'!Q468)*INDEX(MassUnitsTable[],MATCH($R$3,MassUnitsTable[Mass Units],0),2), "")</f>
        <v>0</v>
      </c>
      <c r="P468" s="27">
        <f>IFERROR(('CALC | Main Engine'!R468+'CALC | Booster'!R468)*INDEX(MassUnitsTable[],MATCH($R$3,MassUnitsTable[Mass Units],0),2), "")</f>
        <v>0</v>
      </c>
      <c r="Q468" s="27">
        <f>IFERROR(('CALC | Main Engine'!S468+'CALC | Booster'!S468)*INDEX(MassUnitsTable[],MATCH($R$3,MassUnitsTable[Mass Units],0),2), "")</f>
        <v>1.1863501185065849E-10</v>
      </c>
      <c r="R468" s="32">
        <f>IFERROR(('CALC | Main Engine'!T468+'CALC | Booster'!T468)*INDEX(MassUnitsTable[],MATCH($R$3,MassUnitsTable[Mass Units],0),2), "")</f>
        <v>0</v>
      </c>
      <c r="S468" s="10"/>
    </row>
    <row r="469" spans="1:19" x14ac:dyDescent="0.25">
      <c r="A469" s="10"/>
      <c r="B469" s="4" t="str">
        <f t="shared" si="40"/>
        <v>STS-124</v>
      </c>
      <c r="C469" s="5" t="str">
        <f t="shared" si="41"/>
        <v>Space Shuttle</v>
      </c>
      <c r="D469" s="5" t="str">
        <f t="shared" si="42"/>
        <v>Launch</v>
      </c>
      <c r="E469" s="5">
        <f t="shared" si="43"/>
        <v>1</v>
      </c>
      <c r="F469" s="5">
        <f>'CALC | Main Engine'!$B469</f>
        <v>462</v>
      </c>
      <c r="G469" s="27">
        <f>'CALC | Main Engine'!$C469</f>
        <v>336681</v>
      </c>
      <c r="H469" s="6">
        <f>'CALC | Main Engine'!$E469</f>
        <v>1</v>
      </c>
      <c r="I469" s="34">
        <f>IFERROR('CALC | Main Engine'!$F469*INDEX(MassUnitsTable[],MATCH($R$3,MassUnitsTable[Mass Units],0),2), "")</f>
        <v>1397.4</v>
      </c>
      <c r="J469" s="27">
        <f>IFERROR('CALC | Booster'!$F469*INDEX(MassUnitsTable[],MATCH($R$3,MassUnitsTable[Mass Units],0),2), "")</f>
        <v>0</v>
      </c>
      <c r="K469" s="32">
        <f t="shared" si="44"/>
        <v>1397.4</v>
      </c>
      <c r="L469" s="34">
        <f>IFERROR(('CALC | Main Engine'!N469+'CALC | Booster'!N469)*INDEX(MassUnitsTable[],MATCH($R$3,MassUnitsTable[Mass Units],0),2), "")</f>
        <v>1777.1580062500004</v>
      </c>
      <c r="M469" s="27">
        <f>IFERROR(('CALC | Main Engine'!O469+'CALC | Booster'!O469)*INDEX(MassUnitsTable[],MATCH($R$3,MassUnitsTable[Mass Units],0),2), "")</f>
        <v>0</v>
      </c>
      <c r="N469" s="27">
        <f>IFERROR(('CALC | Main Engine'!P469+'CALC | Booster'!P469)*INDEX(MassUnitsTable[],MATCH($R$3,MassUnitsTable[Mass Units],0),2), "")</f>
        <v>0</v>
      </c>
      <c r="O469" s="27">
        <f>IFERROR(('CALC | Main Engine'!Q469+'CALC | Booster'!Q469)*INDEX(MassUnitsTable[],MATCH($R$3,MassUnitsTable[Mass Units],0),2), "")</f>
        <v>0</v>
      </c>
      <c r="P469" s="27">
        <f>IFERROR(('CALC | Main Engine'!R469+'CALC | Booster'!R469)*INDEX(MassUnitsTable[],MATCH($R$3,MassUnitsTable[Mass Units],0),2), "")</f>
        <v>0</v>
      </c>
      <c r="Q469" s="27">
        <f>IFERROR(('CALC | Main Engine'!S469+'CALC | Booster'!S469)*INDEX(MassUnitsTable[],MATCH($R$3,MassUnitsTable[Mass Units],0),2), "")</f>
        <v>1.1920517361875019E-10</v>
      </c>
      <c r="R469" s="32">
        <f>IFERROR(('CALC | Main Engine'!T469+'CALC | Booster'!T469)*INDEX(MassUnitsTable[],MATCH($R$3,MassUnitsTable[Mass Units],0),2), "")</f>
        <v>0</v>
      </c>
      <c r="S469" s="10"/>
    </row>
    <row r="470" spans="1:19" x14ac:dyDescent="0.25">
      <c r="A470" s="10"/>
      <c r="B470" s="4" t="str">
        <f t="shared" si="40"/>
        <v>STS-124</v>
      </c>
      <c r="C470" s="5" t="str">
        <f t="shared" si="41"/>
        <v>Space Shuttle</v>
      </c>
      <c r="D470" s="5" t="str">
        <f t="shared" si="42"/>
        <v>Launch</v>
      </c>
      <c r="E470" s="5">
        <f t="shared" si="43"/>
        <v>1</v>
      </c>
      <c r="F470" s="5">
        <f>'CALC | Main Engine'!$B470</f>
        <v>463</v>
      </c>
      <c r="G470" s="27">
        <f>'CALC | Main Engine'!$C470</f>
        <v>336626</v>
      </c>
      <c r="H470" s="6">
        <f>'CALC | Main Engine'!$E470</f>
        <v>1</v>
      </c>
      <c r="I470" s="34">
        <f>IFERROR('CALC | Main Engine'!$F470*INDEX(MassUnitsTable[],MATCH($R$3,MassUnitsTable[Mass Units],0),2), "")</f>
        <v>1397.4</v>
      </c>
      <c r="J470" s="27">
        <f>IFERROR('CALC | Booster'!$F470*INDEX(MassUnitsTable[],MATCH($R$3,MassUnitsTable[Mass Units],0),2), "")</f>
        <v>0</v>
      </c>
      <c r="K470" s="32">
        <f t="shared" si="44"/>
        <v>1397.4</v>
      </c>
      <c r="L470" s="34">
        <f>IFERROR(('CALC | Main Engine'!N470+'CALC | Booster'!N470)*INDEX(MassUnitsTable[],MATCH($R$3,MassUnitsTable[Mass Units],0),2), "")</f>
        <v>1777.1580062500004</v>
      </c>
      <c r="M470" s="27">
        <f>IFERROR(('CALC | Main Engine'!O470+'CALC | Booster'!O470)*INDEX(MassUnitsTable[],MATCH($R$3,MassUnitsTable[Mass Units],0),2), "")</f>
        <v>0</v>
      </c>
      <c r="N470" s="27">
        <f>IFERROR(('CALC | Main Engine'!P470+'CALC | Booster'!P470)*INDEX(MassUnitsTable[],MATCH($R$3,MassUnitsTable[Mass Units],0),2), "")</f>
        <v>0</v>
      </c>
      <c r="O470" s="27">
        <f>IFERROR(('CALC | Main Engine'!Q470+'CALC | Booster'!Q470)*INDEX(MassUnitsTable[],MATCH($R$3,MassUnitsTable[Mass Units],0),2), "")</f>
        <v>0</v>
      </c>
      <c r="P470" s="27">
        <f>IFERROR(('CALC | Main Engine'!R470+'CALC | Booster'!R470)*INDEX(MassUnitsTable[],MATCH($R$3,MassUnitsTable[Mass Units],0),2), "")</f>
        <v>0</v>
      </c>
      <c r="Q470" s="27">
        <f>IFERROR(('CALC | Main Engine'!S470+'CALC | Booster'!S470)*INDEX(MassUnitsTable[],MATCH($R$3,MassUnitsTable[Mass Units],0),2), "")</f>
        <v>1.1972588001820905E-10</v>
      </c>
      <c r="R470" s="32">
        <f>IFERROR(('CALC | Main Engine'!T470+'CALC | Booster'!T470)*INDEX(MassUnitsTable[],MATCH($R$3,MassUnitsTable[Mass Units],0),2), "")</f>
        <v>0</v>
      </c>
      <c r="S470" s="10"/>
    </row>
    <row r="471" spans="1:19" x14ac:dyDescent="0.25">
      <c r="A471" s="10"/>
      <c r="B471" s="4" t="str">
        <f t="shared" si="40"/>
        <v>STS-124</v>
      </c>
      <c r="C471" s="5" t="str">
        <f t="shared" si="41"/>
        <v>Space Shuttle</v>
      </c>
      <c r="D471" s="5" t="str">
        <f t="shared" si="42"/>
        <v>Launch</v>
      </c>
      <c r="E471" s="5">
        <f t="shared" si="43"/>
        <v>1</v>
      </c>
      <c r="F471" s="5">
        <f>'CALC | Main Engine'!$B471</f>
        <v>464</v>
      </c>
      <c r="G471" s="27">
        <f>'CALC | Main Engine'!$C471</f>
        <v>336577</v>
      </c>
      <c r="H471" s="6">
        <f>'CALC | Main Engine'!$E471</f>
        <v>1</v>
      </c>
      <c r="I471" s="34">
        <f>IFERROR('CALC | Main Engine'!$F471*INDEX(MassUnitsTable[],MATCH($R$3,MassUnitsTable[Mass Units],0),2), "")</f>
        <v>1397.4</v>
      </c>
      <c r="J471" s="27">
        <f>IFERROR('CALC | Booster'!$F471*INDEX(MassUnitsTable[],MATCH($R$3,MassUnitsTable[Mass Units],0),2), "")</f>
        <v>0</v>
      </c>
      <c r="K471" s="32">
        <f t="shared" si="44"/>
        <v>1397.4</v>
      </c>
      <c r="L471" s="34">
        <f>IFERROR(('CALC | Main Engine'!N471+'CALC | Booster'!N471)*INDEX(MassUnitsTable[],MATCH($R$3,MassUnitsTable[Mass Units],0),2), "")</f>
        <v>1777.1580062500004</v>
      </c>
      <c r="M471" s="27">
        <f>IFERROR(('CALC | Main Engine'!O471+'CALC | Booster'!O471)*INDEX(MassUnitsTable[],MATCH($R$3,MassUnitsTable[Mass Units],0),2), "")</f>
        <v>0</v>
      </c>
      <c r="N471" s="27">
        <f>IFERROR(('CALC | Main Engine'!P471+'CALC | Booster'!P471)*INDEX(MassUnitsTable[],MATCH($R$3,MassUnitsTable[Mass Units],0),2), "")</f>
        <v>0</v>
      </c>
      <c r="O471" s="27">
        <f>IFERROR(('CALC | Main Engine'!Q471+'CALC | Booster'!Q471)*INDEX(MassUnitsTable[],MATCH($R$3,MassUnitsTable[Mass Units],0),2), "")</f>
        <v>0</v>
      </c>
      <c r="P471" s="27">
        <f>IFERROR(('CALC | Main Engine'!R471+'CALC | Booster'!R471)*INDEX(MassUnitsTable[],MATCH($R$3,MassUnitsTable[Mass Units],0),2), "")</f>
        <v>0</v>
      </c>
      <c r="Q471" s="27">
        <f>IFERROR(('CALC | Main Engine'!S471+'CALC | Booster'!S471)*INDEX(MassUnitsTable[],MATCH($R$3,MassUnitsTable[Mass Units],0),2), "")</f>
        <v>1.2019169764364202E-10</v>
      </c>
      <c r="R471" s="32">
        <f>IFERROR(('CALC | Main Engine'!T471+'CALC | Booster'!T471)*INDEX(MassUnitsTable[],MATCH($R$3,MassUnitsTable[Mass Units],0),2), "")</f>
        <v>0</v>
      </c>
      <c r="S471" s="10"/>
    </row>
    <row r="472" spans="1:19" x14ac:dyDescent="0.25">
      <c r="A472" s="10"/>
      <c r="B472" s="4" t="str">
        <f t="shared" si="40"/>
        <v>STS-124</v>
      </c>
      <c r="C472" s="5" t="str">
        <f t="shared" si="41"/>
        <v>Space Shuttle</v>
      </c>
      <c r="D472" s="5" t="str">
        <f t="shared" si="42"/>
        <v>Launch</v>
      </c>
      <c r="E472" s="5">
        <f t="shared" si="43"/>
        <v>1</v>
      </c>
      <c r="F472" s="5">
        <f>'CALC | Main Engine'!$B472</f>
        <v>465</v>
      </c>
      <c r="G472" s="27">
        <f>'CALC | Main Engine'!$C472</f>
        <v>336534</v>
      </c>
      <c r="H472" s="6">
        <f>'CALC | Main Engine'!$E472</f>
        <v>1</v>
      </c>
      <c r="I472" s="34">
        <f>IFERROR('CALC | Main Engine'!$F472*INDEX(MassUnitsTable[],MATCH($R$3,MassUnitsTable[Mass Units],0),2), "")</f>
        <v>1397.4</v>
      </c>
      <c r="J472" s="27">
        <f>IFERROR('CALC | Booster'!$F472*INDEX(MassUnitsTable[],MATCH($R$3,MassUnitsTable[Mass Units],0),2), "")</f>
        <v>0</v>
      </c>
      <c r="K472" s="32">
        <f t="shared" si="44"/>
        <v>1397.4</v>
      </c>
      <c r="L472" s="34">
        <f>IFERROR(('CALC | Main Engine'!N472+'CALC | Booster'!N472)*INDEX(MassUnitsTable[],MATCH($R$3,MassUnitsTable[Mass Units],0),2), "")</f>
        <v>1777.1580062500004</v>
      </c>
      <c r="M472" s="27">
        <f>IFERROR(('CALC | Main Engine'!O472+'CALC | Booster'!O472)*INDEX(MassUnitsTable[],MATCH($R$3,MassUnitsTable[Mass Units],0),2), "")</f>
        <v>0</v>
      </c>
      <c r="N472" s="27">
        <f>IFERROR(('CALC | Main Engine'!P472+'CALC | Booster'!P472)*INDEX(MassUnitsTable[],MATCH($R$3,MassUnitsTable[Mass Units],0),2), "")</f>
        <v>0</v>
      </c>
      <c r="O472" s="27">
        <f>IFERROR(('CALC | Main Engine'!Q472+'CALC | Booster'!Q472)*INDEX(MassUnitsTable[],MATCH($R$3,MassUnitsTable[Mass Units],0),2), "")</f>
        <v>0</v>
      </c>
      <c r="P472" s="27">
        <f>IFERROR(('CALC | Main Engine'!R472+'CALC | Booster'!R472)*INDEX(MassUnitsTable[],MATCH($R$3,MassUnitsTable[Mass Units],0),2), "")</f>
        <v>0</v>
      </c>
      <c r="Q472" s="27">
        <f>IFERROR(('CALC | Main Engine'!S472+'CALC | Booster'!S472)*INDEX(MassUnitsTable[],MATCH($R$3,MassUnitsTable[Mass Units],0),2), "")</f>
        <v>1.2060196920159839E-10</v>
      </c>
      <c r="R472" s="32">
        <f>IFERROR(('CALC | Main Engine'!T472+'CALC | Booster'!T472)*INDEX(MassUnitsTable[],MATCH($R$3,MassUnitsTable[Mass Units],0),2), "")</f>
        <v>0</v>
      </c>
      <c r="S472" s="10"/>
    </row>
    <row r="473" spans="1:19" x14ac:dyDescent="0.25">
      <c r="A473" s="10"/>
      <c r="B473" s="4" t="str">
        <f t="shared" si="40"/>
        <v>STS-124</v>
      </c>
      <c r="C473" s="5" t="str">
        <f t="shared" si="41"/>
        <v>Space Shuttle</v>
      </c>
      <c r="D473" s="5" t="str">
        <f t="shared" si="42"/>
        <v>Launch</v>
      </c>
      <c r="E473" s="5">
        <f t="shared" si="43"/>
        <v>1</v>
      </c>
      <c r="F473" s="5">
        <f>'CALC | Main Engine'!$B473</f>
        <v>466</v>
      </c>
      <c r="G473" s="27">
        <f>'CALC | Main Engine'!$C473</f>
        <v>336497.5</v>
      </c>
      <c r="H473" s="6">
        <f>'CALC | Main Engine'!$E473</f>
        <v>1</v>
      </c>
      <c r="I473" s="34">
        <f>IFERROR('CALC | Main Engine'!$F473*INDEX(MassUnitsTable[],MATCH($R$3,MassUnitsTable[Mass Units],0),2), "")</f>
        <v>1397.4</v>
      </c>
      <c r="J473" s="27">
        <f>IFERROR('CALC | Booster'!$F473*INDEX(MassUnitsTable[],MATCH($R$3,MassUnitsTable[Mass Units],0),2), "")</f>
        <v>0</v>
      </c>
      <c r="K473" s="32">
        <f t="shared" si="44"/>
        <v>1397.4</v>
      </c>
      <c r="L473" s="34">
        <f>IFERROR(('CALC | Main Engine'!N473+'CALC | Booster'!N473)*INDEX(MassUnitsTable[],MATCH($R$3,MassUnitsTable[Mass Units],0),2), "")</f>
        <v>1777.1580062500004</v>
      </c>
      <c r="M473" s="27">
        <f>IFERROR(('CALC | Main Engine'!O473+'CALC | Booster'!O473)*INDEX(MassUnitsTable[],MATCH($R$3,MassUnitsTable[Mass Units],0),2), "")</f>
        <v>0</v>
      </c>
      <c r="N473" s="27">
        <f>IFERROR(('CALC | Main Engine'!P473+'CALC | Booster'!P473)*INDEX(MassUnitsTable[],MATCH($R$3,MassUnitsTable[Mass Units],0),2), "")</f>
        <v>0</v>
      </c>
      <c r="O473" s="27">
        <f>IFERROR(('CALC | Main Engine'!Q473+'CALC | Booster'!Q473)*INDEX(MassUnitsTable[],MATCH($R$3,MassUnitsTable[Mass Units],0),2), "")</f>
        <v>0</v>
      </c>
      <c r="P473" s="27">
        <f>IFERROR(('CALC | Main Engine'!R473+'CALC | Booster'!R473)*INDEX(MassUnitsTable[],MATCH($R$3,MassUnitsTable[Mass Units],0),2), "")</f>
        <v>0</v>
      </c>
      <c r="Q473" s="27">
        <f>IFERROR(('CALC | Main Engine'!S473+'CALC | Booster'!S473)*INDEX(MassUnitsTable[],MATCH($R$3,MassUnitsTable[Mass Units],0),2), "")</f>
        <v>1.2095132168534722E-10</v>
      </c>
      <c r="R473" s="32">
        <f>IFERROR(('CALC | Main Engine'!T473+'CALC | Booster'!T473)*INDEX(MassUnitsTable[],MATCH($R$3,MassUnitsTable[Mass Units],0),2), "")</f>
        <v>0</v>
      </c>
      <c r="S473" s="10"/>
    </row>
    <row r="474" spans="1:19" x14ac:dyDescent="0.25">
      <c r="A474" s="10"/>
      <c r="B474" s="4" t="str">
        <f t="shared" si="40"/>
        <v>STS-124</v>
      </c>
      <c r="C474" s="5" t="str">
        <f t="shared" si="41"/>
        <v>Space Shuttle</v>
      </c>
      <c r="D474" s="5" t="str">
        <f t="shared" si="42"/>
        <v>Launch</v>
      </c>
      <c r="E474" s="5">
        <f t="shared" si="43"/>
        <v>1</v>
      </c>
      <c r="F474" s="5">
        <f>'CALC | Main Engine'!$B474</f>
        <v>467</v>
      </c>
      <c r="G474" s="27">
        <f>'CALC | Main Engine'!$C474</f>
        <v>336468</v>
      </c>
      <c r="H474" s="6">
        <f>'CALC | Main Engine'!$E474</f>
        <v>1</v>
      </c>
      <c r="I474" s="34">
        <f>IFERROR('CALC | Main Engine'!$F474*INDEX(MassUnitsTable[],MATCH($R$3,MassUnitsTable[Mass Units],0),2), "")</f>
        <v>1397.4</v>
      </c>
      <c r="J474" s="27">
        <f>IFERROR('CALC | Booster'!$F474*INDEX(MassUnitsTable[],MATCH($R$3,MassUnitsTable[Mass Units],0),2), "")</f>
        <v>0</v>
      </c>
      <c r="K474" s="32">
        <f t="shared" si="44"/>
        <v>1397.4</v>
      </c>
      <c r="L474" s="34">
        <f>IFERROR(('CALC | Main Engine'!N474+'CALC | Booster'!N474)*INDEX(MassUnitsTable[],MATCH($R$3,MassUnitsTable[Mass Units],0),2), "")</f>
        <v>1777.1580062500004</v>
      </c>
      <c r="M474" s="27">
        <f>IFERROR(('CALC | Main Engine'!O474+'CALC | Booster'!O474)*INDEX(MassUnitsTable[],MATCH($R$3,MassUnitsTable[Mass Units],0),2), "")</f>
        <v>0</v>
      </c>
      <c r="N474" s="27">
        <f>IFERROR(('CALC | Main Engine'!P474+'CALC | Booster'!P474)*INDEX(MassUnitsTable[],MATCH($R$3,MassUnitsTable[Mass Units],0),2), "")</f>
        <v>0</v>
      </c>
      <c r="O474" s="27">
        <f>IFERROR(('CALC | Main Engine'!Q474+'CALC | Booster'!Q474)*INDEX(MassUnitsTable[],MATCH($R$3,MassUnitsTable[Mass Units],0),2), "")</f>
        <v>0</v>
      </c>
      <c r="P474" s="27">
        <f>IFERROR(('CALC | Main Engine'!R474+'CALC | Booster'!R474)*INDEX(MassUnitsTable[],MATCH($R$3,MassUnitsTable[Mass Units],0),2), "")</f>
        <v>0</v>
      </c>
      <c r="Q474" s="27">
        <f>IFERROR(('CALC | Main Engine'!S474+'CALC | Booster'!S474)*INDEX(MassUnitsTable[],MATCH($R$3,MassUnitsTable[Mass Units],0),2), "")</f>
        <v>1.2123441440081014E-10</v>
      </c>
      <c r="R474" s="32">
        <f>IFERROR(('CALC | Main Engine'!T474+'CALC | Booster'!T474)*INDEX(MassUnitsTable[],MATCH($R$3,MassUnitsTable[Mass Units],0),2), "")</f>
        <v>0</v>
      </c>
      <c r="S474" s="10"/>
    </row>
    <row r="475" spans="1:19" x14ac:dyDescent="0.25">
      <c r="A475" s="10"/>
      <c r="B475" s="4" t="str">
        <f t="shared" si="40"/>
        <v>STS-124</v>
      </c>
      <c r="C475" s="5" t="str">
        <f t="shared" si="41"/>
        <v>Space Shuttle</v>
      </c>
      <c r="D475" s="5" t="str">
        <f t="shared" si="42"/>
        <v>Launch</v>
      </c>
      <c r="E475" s="5">
        <f t="shared" si="43"/>
        <v>1</v>
      </c>
      <c r="F475" s="5">
        <f>'CALC | Main Engine'!$B475</f>
        <v>468</v>
      </c>
      <c r="G475" s="27">
        <f>'CALC | Main Engine'!$C475</f>
        <v>336445</v>
      </c>
      <c r="H475" s="6">
        <f>'CALC | Main Engine'!$E475</f>
        <v>1</v>
      </c>
      <c r="I475" s="34">
        <f>IFERROR('CALC | Main Engine'!$F475*INDEX(MassUnitsTable[],MATCH($R$3,MassUnitsTable[Mass Units],0),2), "")</f>
        <v>1397.4</v>
      </c>
      <c r="J475" s="27">
        <f>IFERROR('CALC | Booster'!$F475*INDEX(MassUnitsTable[],MATCH($R$3,MassUnitsTable[Mass Units],0),2), "")</f>
        <v>0</v>
      </c>
      <c r="K475" s="32">
        <f t="shared" si="44"/>
        <v>1397.4</v>
      </c>
      <c r="L475" s="34">
        <f>IFERROR(('CALC | Main Engine'!N475+'CALC | Booster'!N475)*INDEX(MassUnitsTable[],MATCH($R$3,MassUnitsTable[Mass Units],0),2), "")</f>
        <v>1777.1580062500004</v>
      </c>
      <c r="M475" s="27">
        <f>IFERROR(('CALC | Main Engine'!O475+'CALC | Booster'!O475)*INDEX(MassUnitsTable[],MATCH($R$3,MassUnitsTable[Mass Units],0),2), "")</f>
        <v>0</v>
      </c>
      <c r="N475" s="27">
        <f>IFERROR(('CALC | Main Engine'!P475+'CALC | Booster'!P475)*INDEX(MassUnitsTable[],MATCH($R$3,MassUnitsTable[Mass Units],0),2), "")</f>
        <v>0</v>
      </c>
      <c r="O475" s="27">
        <f>IFERROR(('CALC | Main Engine'!Q475+'CALC | Booster'!Q475)*INDEX(MassUnitsTable[],MATCH($R$3,MassUnitsTable[Mass Units],0),2), "")</f>
        <v>0</v>
      </c>
      <c r="P475" s="27">
        <f>IFERROR(('CALC | Main Engine'!R475+'CALC | Booster'!R475)*INDEX(MassUnitsTable[],MATCH($R$3,MassUnitsTable[Mass Units],0),2), "")</f>
        <v>0</v>
      </c>
      <c r="Q475" s="27">
        <f>IFERROR(('CALC | Main Engine'!S475+'CALC | Booster'!S475)*INDEX(MassUnitsTable[],MATCH($R$3,MassUnitsTable[Mass Units],0),2), "")</f>
        <v>1.214555903607964E-10</v>
      </c>
      <c r="R475" s="32">
        <f>IFERROR(('CALC | Main Engine'!T475+'CALC | Booster'!T475)*INDEX(MassUnitsTable[],MATCH($R$3,MassUnitsTable[Mass Units],0),2), "")</f>
        <v>0</v>
      </c>
      <c r="S475" s="10"/>
    </row>
    <row r="476" spans="1:19" x14ac:dyDescent="0.25">
      <c r="A476" s="10"/>
      <c r="B476" s="4" t="str">
        <f t="shared" si="40"/>
        <v>STS-124</v>
      </c>
      <c r="C476" s="5" t="str">
        <f t="shared" si="41"/>
        <v>Space Shuttle</v>
      </c>
      <c r="D476" s="5" t="str">
        <f t="shared" si="42"/>
        <v>Launch</v>
      </c>
      <c r="E476" s="5">
        <f t="shared" si="43"/>
        <v>1</v>
      </c>
      <c r="F476" s="5">
        <f>'CALC | Main Engine'!$B476</f>
        <v>469</v>
      </c>
      <c r="G476" s="27">
        <f>'CALC | Main Engine'!$C476</f>
        <v>336428.5</v>
      </c>
      <c r="H476" s="6">
        <f>'CALC | Main Engine'!$E476</f>
        <v>1</v>
      </c>
      <c r="I476" s="34">
        <f>IFERROR('CALC | Main Engine'!$F476*INDEX(MassUnitsTable[],MATCH($R$3,MassUnitsTable[Mass Units],0),2), "")</f>
        <v>1397.4</v>
      </c>
      <c r="J476" s="27">
        <f>IFERROR('CALC | Booster'!$F476*INDEX(MassUnitsTable[],MATCH($R$3,MassUnitsTable[Mass Units],0),2), "")</f>
        <v>0</v>
      </c>
      <c r="K476" s="32">
        <f t="shared" si="44"/>
        <v>1397.4</v>
      </c>
      <c r="L476" s="34">
        <f>IFERROR(('CALC | Main Engine'!N476+'CALC | Booster'!N476)*INDEX(MassUnitsTable[],MATCH($R$3,MassUnitsTable[Mass Units],0),2), "")</f>
        <v>1777.1580062500004</v>
      </c>
      <c r="M476" s="27">
        <f>IFERROR(('CALC | Main Engine'!O476+'CALC | Booster'!O476)*INDEX(MassUnitsTable[],MATCH($R$3,MassUnitsTable[Mass Units],0),2), "")</f>
        <v>0</v>
      </c>
      <c r="N476" s="27">
        <f>IFERROR(('CALC | Main Engine'!P476+'CALC | Booster'!P476)*INDEX(MassUnitsTable[],MATCH($R$3,MassUnitsTable[Mass Units],0),2), "")</f>
        <v>0</v>
      </c>
      <c r="O476" s="27">
        <f>IFERROR(('CALC | Main Engine'!Q476+'CALC | Booster'!Q476)*INDEX(MassUnitsTable[],MATCH($R$3,MassUnitsTable[Mass Units],0),2), "")</f>
        <v>0</v>
      </c>
      <c r="P476" s="27">
        <f>IFERROR(('CALC | Main Engine'!R476+'CALC | Booster'!R476)*INDEX(MassUnitsTable[],MATCH($R$3,MassUnitsTable[Mass Units],0),2), "")</f>
        <v>0</v>
      </c>
      <c r="Q476" s="27">
        <f>IFERROR(('CALC | Main Engine'!S476+'CALC | Booster'!S476)*INDEX(MassUnitsTable[],MATCH($R$3,MassUnitsTable[Mass Units],0),2), "")</f>
        <v>1.2161450859657031E-10</v>
      </c>
      <c r="R476" s="32">
        <f>IFERROR(('CALC | Main Engine'!T476+'CALC | Booster'!T476)*INDEX(MassUnitsTable[],MATCH($R$3,MassUnitsTable[Mass Units],0),2), "")</f>
        <v>0</v>
      </c>
      <c r="S476" s="10"/>
    </row>
    <row r="477" spans="1:19" x14ac:dyDescent="0.25">
      <c r="A477" s="10"/>
      <c r="B477" s="4" t="str">
        <f t="shared" si="40"/>
        <v>STS-124</v>
      </c>
      <c r="C477" s="5" t="str">
        <f t="shared" si="41"/>
        <v>Space Shuttle</v>
      </c>
      <c r="D477" s="5" t="str">
        <f t="shared" si="42"/>
        <v>Launch</v>
      </c>
      <c r="E477" s="5">
        <f t="shared" si="43"/>
        <v>1</v>
      </c>
      <c r="F477" s="5">
        <f>'CALC | Main Engine'!$B477</f>
        <v>470</v>
      </c>
      <c r="G477" s="27">
        <f>'CALC | Main Engine'!$C477</f>
        <v>336419</v>
      </c>
      <c r="H477" s="6">
        <f>'CALC | Main Engine'!$E477</f>
        <v>1</v>
      </c>
      <c r="I477" s="34">
        <f>IFERROR('CALC | Main Engine'!$F477*INDEX(MassUnitsTable[],MATCH($R$3,MassUnitsTable[Mass Units],0),2), "")</f>
        <v>1397.4</v>
      </c>
      <c r="J477" s="27">
        <f>IFERROR('CALC | Booster'!$F477*INDEX(MassUnitsTable[],MATCH($R$3,MassUnitsTable[Mass Units],0),2), "")</f>
        <v>0</v>
      </c>
      <c r="K477" s="32">
        <f t="shared" si="44"/>
        <v>1397.4</v>
      </c>
      <c r="L477" s="34">
        <f>IFERROR(('CALC | Main Engine'!N477+'CALC | Booster'!N477)*INDEX(MassUnitsTable[],MATCH($R$3,MassUnitsTable[Mass Units],0),2), "")</f>
        <v>1777.1580062500004</v>
      </c>
      <c r="M477" s="27">
        <f>IFERROR(('CALC | Main Engine'!O477+'CALC | Booster'!O477)*INDEX(MassUnitsTable[],MATCH($R$3,MassUnitsTable[Mass Units],0),2), "")</f>
        <v>0</v>
      </c>
      <c r="N477" s="27">
        <f>IFERROR(('CALC | Main Engine'!P477+'CALC | Booster'!P477)*INDEX(MassUnitsTable[],MATCH($R$3,MassUnitsTable[Mass Units],0),2), "")</f>
        <v>0</v>
      </c>
      <c r="O477" s="27">
        <f>IFERROR(('CALC | Main Engine'!Q477+'CALC | Booster'!Q477)*INDEX(MassUnitsTable[],MATCH($R$3,MassUnitsTable[Mass Units],0),2), "")</f>
        <v>0</v>
      </c>
      <c r="P477" s="27">
        <f>IFERROR(('CALC | Main Engine'!R477+'CALC | Booster'!R477)*INDEX(MassUnitsTable[],MATCH($R$3,MassUnitsTable[Mass Units],0),2), "")</f>
        <v>0</v>
      </c>
      <c r="Q477" s="27">
        <f>IFERROR(('CALC | Main Engine'!S477+'CALC | Booster'!S477)*INDEX(MassUnitsTable[],MATCH($R$3,MassUnitsTable[Mass Units],0),2), "")</f>
        <v>1.2170610128278002E-10</v>
      </c>
      <c r="R477" s="32">
        <f>IFERROR(('CALC | Main Engine'!T477+'CALC | Booster'!T477)*INDEX(MassUnitsTable[],MATCH($R$3,MassUnitsTable[Mass Units],0),2), "")</f>
        <v>0</v>
      </c>
      <c r="S477" s="10"/>
    </row>
    <row r="478" spans="1:19" x14ac:dyDescent="0.25">
      <c r="A478" s="10"/>
      <c r="B478" s="4" t="str">
        <f t="shared" si="40"/>
        <v>STS-124</v>
      </c>
      <c r="C478" s="5" t="str">
        <f t="shared" si="41"/>
        <v>Space Shuttle</v>
      </c>
      <c r="D478" s="5" t="str">
        <f t="shared" si="42"/>
        <v>Launch</v>
      </c>
      <c r="E478" s="5">
        <f t="shared" si="43"/>
        <v>1</v>
      </c>
      <c r="F478" s="5">
        <f>'CALC | Main Engine'!$B478</f>
        <v>471</v>
      </c>
      <c r="G478" s="27">
        <f>'CALC | Main Engine'!$C478</f>
        <v>336416.5</v>
      </c>
      <c r="H478" s="6">
        <f>'CALC | Main Engine'!$E478</f>
        <v>1</v>
      </c>
      <c r="I478" s="34">
        <f>IFERROR('CALC | Main Engine'!$F478*INDEX(MassUnitsTable[],MATCH($R$3,MassUnitsTable[Mass Units],0),2), "")</f>
        <v>1397.4</v>
      </c>
      <c r="J478" s="27">
        <f>IFERROR('CALC | Booster'!$F478*INDEX(MassUnitsTable[],MATCH($R$3,MassUnitsTable[Mass Units],0),2), "")</f>
        <v>0</v>
      </c>
      <c r="K478" s="32">
        <f t="shared" si="44"/>
        <v>1397.4</v>
      </c>
      <c r="L478" s="34">
        <f>IFERROR(('CALC | Main Engine'!N478+'CALC | Booster'!N478)*INDEX(MassUnitsTable[],MATCH($R$3,MassUnitsTable[Mass Units],0),2), "")</f>
        <v>1777.1580062500004</v>
      </c>
      <c r="M478" s="27">
        <f>IFERROR(('CALC | Main Engine'!O478+'CALC | Booster'!O478)*INDEX(MassUnitsTable[],MATCH($R$3,MassUnitsTable[Mass Units],0),2), "")</f>
        <v>0</v>
      </c>
      <c r="N478" s="27">
        <f>IFERROR(('CALC | Main Engine'!P478+'CALC | Booster'!P478)*INDEX(MassUnitsTable[],MATCH($R$3,MassUnitsTable[Mass Units],0),2), "")</f>
        <v>0</v>
      </c>
      <c r="O478" s="27">
        <f>IFERROR(('CALC | Main Engine'!Q478+'CALC | Booster'!Q478)*INDEX(MassUnitsTable[],MATCH($R$3,MassUnitsTable[Mass Units],0),2), "")</f>
        <v>0</v>
      </c>
      <c r="P478" s="27">
        <f>IFERROR(('CALC | Main Engine'!R478+'CALC | Booster'!R478)*INDEX(MassUnitsTable[],MATCH($R$3,MassUnitsTable[Mass Units],0),2), "")</f>
        <v>0</v>
      </c>
      <c r="Q478" s="27">
        <f>IFERROR(('CALC | Main Engine'!S478+'CALC | Booster'!S478)*INDEX(MassUnitsTable[],MATCH($R$3,MassUnitsTable[Mass Units],0),2), "")</f>
        <v>1.2173021608429999E-10</v>
      </c>
      <c r="R478" s="32">
        <f>IFERROR(('CALC | Main Engine'!T478+'CALC | Booster'!T478)*INDEX(MassUnitsTable[],MATCH($R$3,MassUnitsTable[Mass Units],0),2), "")</f>
        <v>0</v>
      </c>
      <c r="S478" s="10"/>
    </row>
    <row r="479" spans="1:19" x14ac:dyDescent="0.25">
      <c r="A479" s="10"/>
      <c r="B479" s="4" t="str">
        <f t="shared" si="40"/>
        <v>STS-124</v>
      </c>
      <c r="C479" s="5" t="str">
        <f t="shared" si="41"/>
        <v>Space Shuttle</v>
      </c>
      <c r="D479" s="5" t="str">
        <f t="shared" si="42"/>
        <v>Launch</v>
      </c>
      <c r="E479" s="5">
        <f t="shared" si="43"/>
        <v>1</v>
      </c>
      <c r="F479" s="5">
        <f>'CALC | Main Engine'!$B479</f>
        <v>472</v>
      </c>
      <c r="G479" s="27">
        <f>'CALC | Main Engine'!$C479</f>
        <v>336421</v>
      </c>
      <c r="H479" s="6">
        <f>'CALC | Main Engine'!$E479</f>
        <v>1</v>
      </c>
      <c r="I479" s="34">
        <f>IFERROR('CALC | Main Engine'!$F479*INDEX(MassUnitsTable[],MATCH($R$3,MassUnitsTable[Mass Units],0),2), "")</f>
        <v>1397.4</v>
      </c>
      <c r="J479" s="27">
        <f>IFERROR('CALC | Booster'!$F479*INDEX(MassUnitsTable[],MATCH($R$3,MassUnitsTable[Mass Units],0),2), "")</f>
        <v>0</v>
      </c>
      <c r="K479" s="32">
        <f t="shared" si="44"/>
        <v>1397.4</v>
      </c>
      <c r="L479" s="34">
        <f>IFERROR(('CALC | Main Engine'!N479+'CALC | Booster'!N479)*INDEX(MassUnitsTable[],MATCH($R$3,MassUnitsTable[Mass Units],0),2), "")</f>
        <v>1777.1580062500004</v>
      </c>
      <c r="M479" s="27">
        <f>IFERROR(('CALC | Main Engine'!O479+'CALC | Booster'!O479)*INDEX(MassUnitsTable[],MATCH($R$3,MassUnitsTable[Mass Units],0),2), "")</f>
        <v>0</v>
      </c>
      <c r="N479" s="27">
        <f>IFERROR(('CALC | Main Engine'!P479+'CALC | Booster'!P479)*INDEX(MassUnitsTable[],MATCH($R$3,MassUnitsTable[Mass Units],0),2), "")</f>
        <v>0</v>
      </c>
      <c r="O479" s="27">
        <f>IFERROR(('CALC | Main Engine'!Q479+'CALC | Booster'!Q479)*INDEX(MassUnitsTable[],MATCH($R$3,MassUnitsTable[Mass Units],0),2), "")</f>
        <v>0</v>
      </c>
      <c r="P479" s="27">
        <f>IFERROR(('CALC | Main Engine'!R479+'CALC | Booster'!R479)*INDEX(MassUnitsTable[],MATCH($R$3,MassUnitsTable[Mass Units],0),2), "")</f>
        <v>0</v>
      </c>
      <c r="Q479" s="27">
        <f>IFERROR(('CALC | Main Engine'!S479+'CALC | Booster'!S479)*INDEX(MassUnitsTable[],MATCH($R$3,MassUnitsTable[Mass Units],0),2), "")</f>
        <v>1.2168681288115902E-10</v>
      </c>
      <c r="R479" s="32">
        <f>IFERROR(('CALC | Main Engine'!T479+'CALC | Booster'!T479)*INDEX(MassUnitsTable[],MATCH($R$3,MassUnitsTable[Mass Units],0),2), "")</f>
        <v>0</v>
      </c>
      <c r="S479" s="10"/>
    </row>
    <row r="480" spans="1:19" x14ac:dyDescent="0.25">
      <c r="A480" s="10"/>
      <c r="B480" s="4" t="str">
        <f t="shared" si="40"/>
        <v>STS-124</v>
      </c>
      <c r="C480" s="5" t="str">
        <f t="shared" si="41"/>
        <v>Space Shuttle</v>
      </c>
      <c r="D480" s="5" t="str">
        <f t="shared" si="42"/>
        <v>Launch</v>
      </c>
      <c r="E480" s="5">
        <f t="shared" si="43"/>
        <v>1</v>
      </c>
      <c r="F480" s="5">
        <f>'CALC | Main Engine'!$B480</f>
        <v>473</v>
      </c>
      <c r="G480" s="27">
        <f>'CALC | Main Engine'!$C480</f>
        <v>336433.5</v>
      </c>
      <c r="H480" s="6">
        <f>'CALC | Main Engine'!$E480</f>
        <v>1</v>
      </c>
      <c r="I480" s="34">
        <f>IFERROR('CALC | Main Engine'!$F480*INDEX(MassUnitsTable[],MATCH($R$3,MassUnitsTable[Mass Units],0),2), "")</f>
        <v>1397.4</v>
      </c>
      <c r="J480" s="27">
        <f>IFERROR('CALC | Booster'!$F480*INDEX(MassUnitsTable[],MATCH($R$3,MassUnitsTable[Mass Units],0),2), "")</f>
        <v>0</v>
      </c>
      <c r="K480" s="32">
        <f t="shared" si="44"/>
        <v>1397.4</v>
      </c>
      <c r="L480" s="34">
        <f>IFERROR(('CALC | Main Engine'!N480+'CALC | Booster'!N480)*INDEX(MassUnitsTable[],MATCH($R$3,MassUnitsTable[Mass Units],0),2), "")</f>
        <v>1777.1580062500004</v>
      </c>
      <c r="M480" s="27">
        <f>IFERROR(('CALC | Main Engine'!O480+'CALC | Booster'!O480)*INDEX(MassUnitsTable[],MATCH($R$3,MassUnitsTable[Mass Units],0),2), "")</f>
        <v>0</v>
      </c>
      <c r="N480" s="27">
        <f>IFERROR(('CALC | Main Engine'!P480+'CALC | Booster'!P480)*INDEX(MassUnitsTable[],MATCH($R$3,MassUnitsTable[Mass Units],0),2), "")</f>
        <v>0</v>
      </c>
      <c r="O480" s="27">
        <f>IFERROR(('CALC | Main Engine'!Q480+'CALC | Booster'!Q480)*INDEX(MassUnitsTable[],MATCH($R$3,MassUnitsTable[Mass Units],0),2), "")</f>
        <v>0</v>
      </c>
      <c r="P480" s="27">
        <f>IFERROR(('CALC | Main Engine'!R480+'CALC | Booster'!R480)*INDEX(MassUnitsTable[],MATCH($R$3,MassUnitsTable[Mass Units],0),2), "")</f>
        <v>0</v>
      </c>
      <c r="Q480" s="27">
        <f>IFERROR(('CALC | Main Engine'!S480+'CALC | Booster'!S480)*INDEX(MassUnitsTable[],MATCH($R$3,MassUnitsTable[Mass Units],0),2), "")</f>
        <v>1.2156632960953566E-10</v>
      </c>
      <c r="R480" s="32">
        <f>IFERROR(('CALC | Main Engine'!T480+'CALC | Booster'!T480)*INDEX(MassUnitsTable[],MATCH($R$3,MassUnitsTable[Mass Units],0),2), "")</f>
        <v>0</v>
      </c>
      <c r="S480" s="10"/>
    </row>
    <row r="481" spans="1:19" x14ac:dyDescent="0.25">
      <c r="A481" s="10"/>
      <c r="B481" s="4" t="str">
        <f t="shared" si="40"/>
        <v>STS-124</v>
      </c>
      <c r="C481" s="5" t="str">
        <f t="shared" si="41"/>
        <v>Space Shuttle</v>
      </c>
      <c r="D481" s="5" t="str">
        <f t="shared" si="42"/>
        <v>Launch</v>
      </c>
      <c r="E481" s="5">
        <f t="shared" si="43"/>
        <v>1</v>
      </c>
      <c r="F481" s="5">
        <f>'CALC | Main Engine'!$B481</f>
        <v>474</v>
      </c>
      <c r="G481" s="27">
        <f>'CALC | Main Engine'!$C481</f>
        <v>336453.5</v>
      </c>
      <c r="H481" s="6">
        <f>'CALC | Main Engine'!$E481</f>
        <v>1</v>
      </c>
      <c r="I481" s="34">
        <f>IFERROR('CALC | Main Engine'!$F481*INDEX(MassUnitsTable[],MATCH($R$3,MassUnitsTable[Mass Units],0),2), "")</f>
        <v>1397.4</v>
      </c>
      <c r="J481" s="27">
        <f>IFERROR('CALC | Booster'!$F481*INDEX(MassUnitsTable[],MATCH($R$3,MassUnitsTable[Mass Units],0),2), "")</f>
        <v>0</v>
      </c>
      <c r="K481" s="32">
        <f t="shared" si="44"/>
        <v>1397.4</v>
      </c>
      <c r="L481" s="34">
        <f>IFERROR(('CALC | Main Engine'!N481+'CALC | Booster'!N481)*INDEX(MassUnitsTable[],MATCH($R$3,MassUnitsTable[Mass Units],0),2), "")</f>
        <v>1777.1580062500004</v>
      </c>
      <c r="M481" s="27">
        <f>IFERROR(('CALC | Main Engine'!O481+'CALC | Booster'!O481)*INDEX(MassUnitsTable[],MATCH($R$3,MassUnitsTable[Mass Units],0),2), "")</f>
        <v>0</v>
      </c>
      <c r="N481" s="27">
        <f>IFERROR(('CALC | Main Engine'!P481+'CALC | Booster'!P481)*INDEX(MassUnitsTable[],MATCH($R$3,MassUnitsTable[Mass Units],0),2), "")</f>
        <v>0</v>
      </c>
      <c r="O481" s="27">
        <f>IFERROR(('CALC | Main Engine'!Q481+'CALC | Booster'!Q481)*INDEX(MassUnitsTable[],MATCH($R$3,MassUnitsTable[Mass Units],0),2), "")</f>
        <v>0</v>
      </c>
      <c r="P481" s="27">
        <f>IFERROR(('CALC | Main Engine'!R481+'CALC | Booster'!R481)*INDEX(MassUnitsTable[],MATCH($R$3,MassUnitsTable[Mass Units],0),2), "")</f>
        <v>0</v>
      </c>
      <c r="Q481" s="27">
        <f>IFERROR(('CALC | Main Engine'!S481+'CALC | Booster'!S481)*INDEX(MassUnitsTable[],MATCH($R$3,MassUnitsTable[Mass Units],0),2), "")</f>
        <v>1.2137380445239789E-10</v>
      </c>
      <c r="R481" s="32">
        <f>IFERROR(('CALC | Main Engine'!T481+'CALC | Booster'!T481)*INDEX(MassUnitsTable[],MATCH($R$3,MassUnitsTable[Mass Units],0),2), "")</f>
        <v>0</v>
      </c>
      <c r="S481" s="10"/>
    </row>
    <row r="482" spans="1:19" x14ac:dyDescent="0.25">
      <c r="A482" s="10"/>
      <c r="B482" s="4" t="str">
        <f t="shared" si="40"/>
        <v>STS-124</v>
      </c>
      <c r="C482" s="5" t="str">
        <f t="shared" si="41"/>
        <v>Space Shuttle</v>
      </c>
      <c r="D482" s="5" t="str">
        <f t="shared" si="42"/>
        <v>Launch</v>
      </c>
      <c r="E482" s="5">
        <f t="shared" si="43"/>
        <v>1</v>
      </c>
      <c r="F482" s="5">
        <f>'CALC | Main Engine'!$B482</f>
        <v>475</v>
      </c>
      <c r="G482" s="27">
        <f>'CALC | Main Engine'!$C482</f>
        <v>336481</v>
      </c>
      <c r="H482" s="6">
        <f>'CALC | Main Engine'!$E482</f>
        <v>1</v>
      </c>
      <c r="I482" s="34">
        <f>IFERROR('CALC | Main Engine'!$F482*INDEX(MassUnitsTable[],MATCH($R$3,MassUnitsTable[Mass Units],0),2), "")</f>
        <v>1397.4</v>
      </c>
      <c r="J482" s="27">
        <f>IFERROR('CALC | Booster'!$F482*INDEX(MassUnitsTable[],MATCH($R$3,MassUnitsTable[Mass Units],0),2), "")</f>
        <v>0</v>
      </c>
      <c r="K482" s="32">
        <f t="shared" si="44"/>
        <v>1397.4</v>
      </c>
      <c r="L482" s="34">
        <f>IFERROR(('CALC | Main Engine'!N482+'CALC | Booster'!N482)*INDEX(MassUnitsTable[],MATCH($R$3,MassUnitsTable[Mass Units],0),2), "")</f>
        <v>1777.1580062500004</v>
      </c>
      <c r="M482" s="27">
        <f>IFERROR(('CALC | Main Engine'!O482+'CALC | Booster'!O482)*INDEX(MassUnitsTable[],MATCH($R$3,MassUnitsTable[Mass Units],0),2), "")</f>
        <v>0</v>
      </c>
      <c r="N482" s="27">
        <f>IFERROR(('CALC | Main Engine'!P482+'CALC | Booster'!P482)*INDEX(MassUnitsTable[],MATCH($R$3,MassUnitsTable[Mass Units],0),2), "")</f>
        <v>0</v>
      </c>
      <c r="O482" s="27">
        <f>IFERROR(('CALC | Main Engine'!Q482+'CALC | Booster'!Q482)*INDEX(MassUnitsTable[],MATCH($R$3,MassUnitsTable[Mass Units],0),2), "")</f>
        <v>0</v>
      </c>
      <c r="P482" s="27">
        <f>IFERROR(('CALC | Main Engine'!R482+'CALC | Booster'!R482)*INDEX(MassUnitsTable[],MATCH($R$3,MassUnitsTable[Mass Units],0),2), "")</f>
        <v>0</v>
      </c>
      <c r="Q482" s="27">
        <f>IFERROR(('CALC | Main Engine'!S482+'CALC | Booster'!S482)*INDEX(MassUnitsTable[],MATCH($R$3,MassUnitsTable[Mass Units],0),2), "")</f>
        <v>1.2110958011214966E-10</v>
      </c>
      <c r="R482" s="32">
        <f>IFERROR(('CALC | Main Engine'!T482+'CALC | Booster'!T482)*INDEX(MassUnitsTable[],MATCH($R$3,MassUnitsTable[Mass Units],0),2), "")</f>
        <v>0</v>
      </c>
      <c r="S482" s="10"/>
    </row>
    <row r="483" spans="1:19" x14ac:dyDescent="0.25">
      <c r="A483" s="10"/>
      <c r="B483" s="4" t="str">
        <f t="shared" si="40"/>
        <v>STS-124</v>
      </c>
      <c r="C483" s="5" t="str">
        <f t="shared" si="41"/>
        <v>Space Shuttle</v>
      </c>
      <c r="D483" s="5" t="str">
        <f t="shared" si="42"/>
        <v>Launch</v>
      </c>
      <c r="E483" s="5">
        <f t="shared" si="43"/>
        <v>1</v>
      </c>
      <c r="F483" s="5">
        <f>'CALC | Main Engine'!$B483</f>
        <v>476</v>
      </c>
      <c r="G483" s="27">
        <f>'CALC | Main Engine'!$C483</f>
        <v>336517</v>
      </c>
      <c r="H483" s="6">
        <f>'CALC | Main Engine'!$E483</f>
        <v>1</v>
      </c>
      <c r="I483" s="34">
        <f>IFERROR('CALC | Main Engine'!$F483*INDEX(MassUnitsTable[],MATCH($R$3,MassUnitsTable[Mass Units],0),2), "")</f>
        <v>1397.4</v>
      </c>
      <c r="J483" s="27">
        <f>IFERROR('CALC | Booster'!$F483*INDEX(MassUnitsTable[],MATCH($R$3,MassUnitsTable[Mass Units],0),2), "")</f>
        <v>0</v>
      </c>
      <c r="K483" s="32">
        <f t="shared" si="44"/>
        <v>1397.4</v>
      </c>
      <c r="L483" s="34">
        <f>IFERROR(('CALC | Main Engine'!N483+'CALC | Booster'!N483)*INDEX(MassUnitsTable[],MATCH($R$3,MassUnitsTable[Mass Units],0),2), "")</f>
        <v>1777.1580062500004</v>
      </c>
      <c r="M483" s="27">
        <f>IFERROR(('CALC | Main Engine'!O483+'CALC | Booster'!O483)*INDEX(MassUnitsTable[],MATCH($R$3,MassUnitsTable[Mass Units],0),2), "")</f>
        <v>0</v>
      </c>
      <c r="N483" s="27">
        <f>IFERROR(('CALC | Main Engine'!P483+'CALC | Booster'!P483)*INDEX(MassUnitsTable[],MATCH($R$3,MassUnitsTable[Mass Units],0),2), "")</f>
        <v>0</v>
      </c>
      <c r="O483" s="27">
        <f>IFERROR(('CALC | Main Engine'!Q483+'CALC | Booster'!Q483)*INDEX(MassUnitsTable[],MATCH($R$3,MassUnitsTable[Mass Units],0),2), "")</f>
        <v>0</v>
      </c>
      <c r="P483" s="27">
        <f>IFERROR(('CALC | Main Engine'!R483+'CALC | Booster'!R483)*INDEX(MassUnitsTable[],MATCH($R$3,MassUnitsTable[Mass Units],0),2), "")</f>
        <v>0</v>
      </c>
      <c r="Q483" s="27">
        <f>IFERROR(('CALC | Main Engine'!S483+'CALC | Booster'!S483)*INDEX(MassUnitsTable[],MATCH($R$3,MassUnitsTable[Mass Units],0),2), "")</f>
        <v>1.2076455559904513E-10</v>
      </c>
      <c r="R483" s="32">
        <f>IFERROR(('CALC | Main Engine'!T483+'CALC | Booster'!T483)*INDEX(MassUnitsTable[],MATCH($R$3,MassUnitsTable[Mass Units],0),2), "")</f>
        <v>0</v>
      </c>
      <c r="S483" s="10"/>
    </row>
    <row r="484" spans="1:19" x14ac:dyDescent="0.25">
      <c r="A484" s="10"/>
      <c r="B484" s="4" t="str">
        <f t="shared" si="40"/>
        <v>STS-124</v>
      </c>
      <c r="C484" s="5" t="str">
        <f t="shared" si="41"/>
        <v>Space Shuttle</v>
      </c>
      <c r="D484" s="5" t="str">
        <f t="shared" si="42"/>
        <v>Launch</v>
      </c>
      <c r="E484" s="5">
        <f t="shared" si="43"/>
        <v>1</v>
      </c>
      <c r="F484" s="5">
        <f>'CALC | Main Engine'!$B484</f>
        <v>477</v>
      </c>
      <c r="G484" s="27">
        <f>'CALC | Main Engine'!$C484</f>
        <v>336560.5</v>
      </c>
      <c r="H484" s="6">
        <f>'CALC | Main Engine'!$E484</f>
        <v>1</v>
      </c>
      <c r="I484" s="34">
        <f>IFERROR('CALC | Main Engine'!$F484*INDEX(MassUnitsTable[],MATCH($R$3,MassUnitsTable[Mass Units],0),2), "")</f>
        <v>1397.4</v>
      </c>
      <c r="J484" s="27">
        <f>IFERROR('CALC | Booster'!$F484*INDEX(MassUnitsTable[],MATCH($R$3,MassUnitsTable[Mass Units],0),2), "")</f>
        <v>0</v>
      </c>
      <c r="K484" s="32">
        <f t="shared" si="44"/>
        <v>1397.4</v>
      </c>
      <c r="L484" s="34">
        <f>IFERROR(('CALC | Main Engine'!N484+'CALC | Booster'!N484)*INDEX(MassUnitsTable[],MATCH($R$3,MassUnitsTable[Mass Units],0),2), "")</f>
        <v>1777.1580062500004</v>
      </c>
      <c r="M484" s="27">
        <f>IFERROR(('CALC | Main Engine'!O484+'CALC | Booster'!O484)*INDEX(MassUnitsTable[],MATCH($R$3,MassUnitsTable[Mass Units],0),2), "")</f>
        <v>0</v>
      </c>
      <c r="N484" s="27">
        <f>IFERROR(('CALC | Main Engine'!P484+'CALC | Booster'!P484)*INDEX(MassUnitsTable[],MATCH($R$3,MassUnitsTable[Mass Units],0),2), "")</f>
        <v>0</v>
      </c>
      <c r="O484" s="27">
        <f>IFERROR(('CALC | Main Engine'!Q484+'CALC | Booster'!Q484)*INDEX(MassUnitsTable[],MATCH($R$3,MassUnitsTable[Mass Units],0),2), "")</f>
        <v>0</v>
      </c>
      <c r="P484" s="27">
        <f>IFERROR(('CALC | Main Engine'!R484+'CALC | Booster'!R484)*INDEX(MassUnitsTable[],MATCH($R$3,MassUnitsTable[Mass Units],0),2), "")</f>
        <v>0</v>
      </c>
      <c r="Q484" s="27">
        <f>IFERROR(('CALC | Main Engine'!S484+'CALC | Booster'!S484)*INDEX(MassUnitsTable[],MATCH($R$3,MassUnitsTable[Mass Units],0),2), "")</f>
        <v>1.2034896214243997E-10</v>
      </c>
      <c r="R484" s="32">
        <f>IFERROR(('CALC | Main Engine'!T484+'CALC | Booster'!T484)*INDEX(MassUnitsTable[],MATCH($R$3,MassUnitsTable[Mass Units],0),2), "")</f>
        <v>0</v>
      </c>
      <c r="S484" s="10"/>
    </row>
    <row r="485" spans="1:19" x14ac:dyDescent="0.25">
      <c r="A485" s="10"/>
      <c r="B485" s="4" t="str">
        <f t="shared" si="40"/>
        <v>STS-124</v>
      </c>
      <c r="C485" s="5" t="str">
        <f t="shared" si="41"/>
        <v>Space Shuttle</v>
      </c>
      <c r="D485" s="5" t="str">
        <f t="shared" si="42"/>
        <v>Launch</v>
      </c>
      <c r="E485" s="5">
        <f t="shared" si="43"/>
        <v>1</v>
      </c>
      <c r="F485" s="5">
        <f>'CALC | Main Engine'!$B485</f>
        <v>478</v>
      </c>
      <c r="G485" s="27">
        <f>'CALC | Main Engine'!$C485</f>
        <v>336612</v>
      </c>
      <c r="H485" s="6">
        <f>'CALC | Main Engine'!$E485</f>
        <v>1</v>
      </c>
      <c r="I485" s="34">
        <f>IFERROR('CALC | Main Engine'!$F485*INDEX(MassUnitsTable[],MATCH($R$3,MassUnitsTable[Mass Units],0),2), "")</f>
        <v>1397.4</v>
      </c>
      <c r="J485" s="27">
        <f>IFERROR('CALC | Booster'!$F485*INDEX(MassUnitsTable[],MATCH($R$3,MassUnitsTable[Mass Units],0),2), "")</f>
        <v>0</v>
      </c>
      <c r="K485" s="32">
        <f t="shared" si="44"/>
        <v>1397.4</v>
      </c>
      <c r="L485" s="34">
        <f>IFERROR(('CALC | Main Engine'!N485+'CALC | Booster'!N485)*INDEX(MassUnitsTable[],MATCH($R$3,MassUnitsTable[Mass Units],0),2), "")</f>
        <v>1777.1580062500004</v>
      </c>
      <c r="M485" s="27">
        <f>IFERROR(('CALC | Main Engine'!O485+'CALC | Booster'!O485)*INDEX(MassUnitsTable[],MATCH($R$3,MassUnitsTable[Mass Units],0),2), "")</f>
        <v>0</v>
      </c>
      <c r="N485" s="27">
        <f>IFERROR(('CALC | Main Engine'!P485+'CALC | Booster'!P485)*INDEX(MassUnitsTable[],MATCH($R$3,MassUnitsTable[Mass Units],0),2), "")</f>
        <v>0</v>
      </c>
      <c r="O485" s="27">
        <f>IFERROR(('CALC | Main Engine'!Q485+'CALC | Booster'!Q485)*INDEX(MassUnitsTable[],MATCH($R$3,MassUnitsTable[Mass Units],0),2), "")</f>
        <v>0</v>
      </c>
      <c r="P485" s="27">
        <f>IFERROR(('CALC | Main Engine'!R485+'CALC | Booster'!R485)*INDEX(MassUnitsTable[],MATCH($R$3,MassUnitsTable[Mass Units],0),2), "")</f>
        <v>0</v>
      </c>
      <c r="Q485" s="27">
        <f>IFERROR(('CALC | Main Engine'!S485+'CALC | Booster'!S485)*INDEX(MassUnitsTable[],MATCH($R$3,MassUnitsTable[Mass Units],0),2), "")</f>
        <v>1.1985878624399946E-10</v>
      </c>
      <c r="R485" s="32">
        <f>IFERROR(('CALC | Main Engine'!T485+'CALC | Booster'!T485)*INDEX(MassUnitsTable[],MATCH($R$3,MassUnitsTable[Mass Units],0),2), "")</f>
        <v>0</v>
      </c>
      <c r="S485" s="10"/>
    </row>
    <row r="486" spans="1:19" x14ac:dyDescent="0.25">
      <c r="A486" s="10"/>
      <c r="B486" s="4" t="str">
        <f t="shared" si="40"/>
        <v>STS-124</v>
      </c>
      <c r="C486" s="5" t="str">
        <f t="shared" si="41"/>
        <v>Space Shuttle</v>
      </c>
      <c r="D486" s="5" t="str">
        <f t="shared" si="42"/>
        <v>Launch</v>
      </c>
      <c r="E486" s="5">
        <f t="shared" si="43"/>
        <v>1</v>
      </c>
      <c r="F486" s="5">
        <f>'CALC | Main Engine'!$B486</f>
        <v>479</v>
      </c>
      <c r="G486" s="27">
        <f>'CALC | Main Engine'!$C486</f>
        <v>336672</v>
      </c>
      <c r="H486" s="6">
        <f>'CALC | Main Engine'!$E486</f>
        <v>1</v>
      </c>
      <c r="I486" s="34">
        <f>IFERROR('CALC | Main Engine'!$F486*INDEX(MassUnitsTable[],MATCH($R$3,MassUnitsTable[Mass Units],0),2), "")</f>
        <v>1397.4</v>
      </c>
      <c r="J486" s="27">
        <f>IFERROR('CALC | Booster'!$F486*INDEX(MassUnitsTable[],MATCH($R$3,MassUnitsTable[Mass Units],0),2), "")</f>
        <v>0</v>
      </c>
      <c r="K486" s="32">
        <f t="shared" si="44"/>
        <v>1397.4</v>
      </c>
      <c r="L486" s="34">
        <f>IFERROR(('CALC | Main Engine'!N486+'CALC | Booster'!N486)*INDEX(MassUnitsTable[],MATCH($R$3,MassUnitsTable[Mass Units],0),2), "")</f>
        <v>1777.1580062500004</v>
      </c>
      <c r="M486" s="27">
        <f>IFERROR(('CALC | Main Engine'!O486+'CALC | Booster'!O486)*INDEX(MassUnitsTable[],MATCH($R$3,MassUnitsTable[Mass Units],0),2), "")</f>
        <v>0</v>
      </c>
      <c r="N486" s="27">
        <f>IFERROR(('CALC | Main Engine'!P486+'CALC | Booster'!P486)*INDEX(MassUnitsTable[],MATCH($R$3,MassUnitsTable[Mass Units],0),2), "")</f>
        <v>0</v>
      </c>
      <c r="O486" s="27">
        <f>IFERROR(('CALC | Main Engine'!Q486+'CALC | Booster'!Q486)*INDEX(MassUnitsTable[],MATCH($R$3,MassUnitsTable[Mass Units],0),2), "")</f>
        <v>0</v>
      </c>
      <c r="P486" s="27">
        <f>IFERROR(('CALC | Main Engine'!R486+'CALC | Booster'!R486)*INDEX(MassUnitsTable[],MATCH($R$3,MassUnitsTable[Mass Units],0),2), "")</f>
        <v>0</v>
      </c>
      <c r="Q486" s="27">
        <f>IFERROR(('CALC | Main Engine'!S486+'CALC | Booster'!S486)*INDEX(MassUnitsTable[],MATCH($R$3,MassUnitsTable[Mass Units],0),2), "")</f>
        <v>1.1929022489018009E-10</v>
      </c>
      <c r="R486" s="32">
        <f>IFERROR(('CALC | Main Engine'!T486+'CALC | Booster'!T486)*INDEX(MassUnitsTable[],MATCH($R$3,MassUnitsTable[Mass Units],0),2), "")</f>
        <v>0</v>
      </c>
      <c r="S486" s="10"/>
    </row>
    <row r="487" spans="1:19" x14ac:dyDescent="0.25">
      <c r="A487" s="10"/>
      <c r="B487" s="4" t="str">
        <f t="shared" si="40"/>
        <v>STS-124</v>
      </c>
      <c r="C487" s="5" t="str">
        <f t="shared" si="41"/>
        <v>Space Shuttle</v>
      </c>
      <c r="D487" s="5" t="str">
        <f t="shared" si="42"/>
        <v>Launch</v>
      </c>
      <c r="E487" s="5">
        <f t="shared" si="43"/>
        <v>1</v>
      </c>
      <c r="F487" s="5">
        <f>'CALC | Main Engine'!$B487</f>
        <v>480</v>
      </c>
      <c r="G487" s="27">
        <f>'CALC | Main Engine'!$C487</f>
        <v>336740.5</v>
      </c>
      <c r="H487" s="6">
        <f>'CALC | Main Engine'!$E487</f>
        <v>1</v>
      </c>
      <c r="I487" s="34">
        <f>IFERROR('CALC | Main Engine'!$F487*INDEX(MassUnitsTable[],MATCH($R$3,MassUnitsTable[Mass Units],0),2), "")</f>
        <v>1397.4</v>
      </c>
      <c r="J487" s="27">
        <f>IFERROR('CALC | Booster'!$F487*INDEX(MassUnitsTable[],MATCH($R$3,MassUnitsTable[Mass Units],0),2), "")</f>
        <v>0</v>
      </c>
      <c r="K487" s="32">
        <f t="shared" si="44"/>
        <v>1397.4</v>
      </c>
      <c r="L487" s="34">
        <f>IFERROR(('CALC | Main Engine'!N487+'CALC | Booster'!N487)*INDEX(MassUnitsTable[],MATCH($R$3,MassUnitsTable[Mass Units],0),2), "")</f>
        <v>1777.1580062500004</v>
      </c>
      <c r="M487" s="27">
        <f>IFERROR(('CALC | Main Engine'!O487+'CALC | Booster'!O487)*INDEX(MassUnitsTable[],MATCH($R$3,MassUnitsTable[Mass Units],0),2), "")</f>
        <v>0</v>
      </c>
      <c r="N487" s="27">
        <f>IFERROR(('CALC | Main Engine'!P487+'CALC | Booster'!P487)*INDEX(MassUnitsTable[],MATCH($R$3,MassUnitsTable[Mass Units],0),2), "")</f>
        <v>0</v>
      </c>
      <c r="O487" s="27">
        <f>IFERROR(('CALC | Main Engine'!Q487+'CALC | Booster'!Q487)*INDEX(MassUnitsTable[],MATCH($R$3,MassUnitsTable[Mass Units],0),2), "")</f>
        <v>0</v>
      </c>
      <c r="P487" s="27">
        <f>IFERROR(('CALC | Main Engine'!R487+'CALC | Booster'!R487)*INDEX(MassUnitsTable[],MATCH($R$3,MassUnitsTable[Mass Units],0),2), "")</f>
        <v>0</v>
      </c>
      <c r="Q487" s="27">
        <f>IFERROR(('CALC | Main Engine'!S487+'CALC | Booster'!S487)*INDEX(MassUnitsTable[],MATCH($R$3,MassUnitsTable[Mass Units],0),2), "")</f>
        <v>1.186444138106158E-10</v>
      </c>
      <c r="R487" s="32">
        <f>IFERROR(('CALC | Main Engine'!T487+'CALC | Booster'!T487)*INDEX(MassUnitsTable[],MATCH($R$3,MassUnitsTable[Mass Units],0),2), "")</f>
        <v>0</v>
      </c>
      <c r="S487" s="10"/>
    </row>
    <row r="488" spans="1:19" x14ac:dyDescent="0.25">
      <c r="A488" s="10"/>
      <c r="B488" s="4" t="str">
        <f t="shared" si="40"/>
        <v>STS-124</v>
      </c>
      <c r="C488" s="5" t="str">
        <f t="shared" si="41"/>
        <v>Space Shuttle</v>
      </c>
      <c r="D488" s="5" t="str">
        <f t="shared" si="42"/>
        <v>Launch</v>
      </c>
      <c r="E488" s="5">
        <f t="shared" si="43"/>
        <v>1</v>
      </c>
      <c r="F488" s="5">
        <f>'CALC | Main Engine'!$B488</f>
        <v>481</v>
      </c>
      <c r="G488" s="27">
        <f>'CALC | Main Engine'!$C488</f>
        <v>336817.5</v>
      </c>
      <c r="H488" s="6">
        <f>'CALC | Main Engine'!$E488</f>
        <v>1</v>
      </c>
      <c r="I488" s="34">
        <f>IFERROR('CALC | Main Engine'!$F488*INDEX(MassUnitsTable[],MATCH($R$3,MassUnitsTable[Mass Units],0),2), "")</f>
        <v>1397.4</v>
      </c>
      <c r="J488" s="27">
        <f>IFERROR('CALC | Booster'!$F488*INDEX(MassUnitsTable[],MATCH($R$3,MassUnitsTable[Mass Units],0),2), "")</f>
        <v>0</v>
      </c>
      <c r="K488" s="32">
        <f t="shared" si="44"/>
        <v>1397.4</v>
      </c>
      <c r="L488" s="34">
        <f>IFERROR(('CALC | Main Engine'!N488+'CALC | Booster'!N488)*INDEX(MassUnitsTable[],MATCH($R$3,MassUnitsTable[Mass Units],0),2), "")</f>
        <v>1777.1580062500004</v>
      </c>
      <c r="M488" s="27">
        <f>IFERROR(('CALC | Main Engine'!O488+'CALC | Booster'!O488)*INDEX(MassUnitsTable[],MATCH($R$3,MassUnitsTable[Mass Units],0),2), "")</f>
        <v>0</v>
      </c>
      <c r="N488" s="27">
        <f>IFERROR(('CALC | Main Engine'!P488+'CALC | Booster'!P488)*INDEX(MassUnitsTable[],MATCH($R$3,MassUnitsTable[Mass Units],0),2), "")</f>
        <v>0</v>
      </c>
      <c r="O488" s="27">
        <f>IFERROR(('CALC | Main Engine'!Q488+'CALC | Booster'!Q488)*INDEX(MassUnitsTable[],MATCH($R$3,MassUnitsTable[Mass Units],0),2), "")</f>
        <v>0</v>
      </c>
      <c r="P488" s="27">
        <f>IFERROR(('CALC | Main Engine'!R488+'CALC | Booster'!R488)*INDEX(MassUnitsTable[],MATCH($R$3,MassUnitsTable[Mass Units],0),2), "")</f>
        <v>0</v>
      </c>
      <c r="Q488" s="27">
        <f>IFERROR(('CALC | Main Engine'!S488+'CALC | Booster'!S488)*INDEX(MassUnitsTable[],MATCH($R$3,MassUnitsTable[Mass Units],0),2), "")</f>
        <v>1.1792263861807892E-10</v>
      </c>
      <c r="R488" s="32">
        <f>IFERROR(('CALC | Main Engine'!T488+'CALC | Booster'!T488)*INDEX(MassUnitsTable[],MATCH($R$3,MassUnitsTable[Mass Units],0),2), "")</f>
        <v>0</v>
      </c>
      <c r="S488" s="10"/>
    </row>
    <row r="489" spans="1:19" x14ac:dyDescent="0.25">
      <c r="A489" s="10"/>
      <c r="B489" s="4" t="str">
        <f t="shared" si="40"/>
        <v>STS-124</v>
      </c>
      <c r="C489" s="5" t="str">
        <f t="shared" si="41"/>
        <v>Space Shuttle</v>
      </c>
      <c r="D489" s="5" t="str">
        <f t="shared" si="42"/>
        <v>Launch</v>
      </c>
      <c r="E489" s="5">
        <f t="shared" si="43"/>
        <v>1</v>
      </c>
      <c r="F489" s="5">
        <f>'CALC | Main Engine'!$B489</f>
        <v>482</v>
      </c>
      <c r="G489" s="27">
        <f>'CALC | Main Engine'!$C489</f>
        <v>336927.75</v>
      </c>
      <c r="H489" s="6">
        <f>'CALC | Main Engine'!$E489</f>
        <v>1</v>
      </c>
      <c r="I489" s="34">
        <f>IFERROR('CALC | Main Engine'!$F489*INDEX(MassUnitsTable[],MATCH($R$3,MassUnitsTable[Mass Units],0),2), "")</f>
        <v>1397.4</v>
      </c>
      <c r="J489" s="27">
        <f>IFERROR('CALC | Booster'!$F489*INDEX(MassUnitsTable[],MATCH($R$3,MassUnitsTable[Mass Units],0),2), "")</f>
        <v>0</v>
      </c>
      <c r="K489" s="32">
        <f t="shared" si="44"/>
        <v>1397.4</v>
      </c>
      <c r="L489" s="34">
        <f>IFERROR(('CALC | Main Engine'!N489+'CALC | Booster'!N489)*INDEX(MassUnitsTable[],MATCH($R$3,MassUnitsTable[Mass Units],0),2), "")</f>
        <v>1777.1580062500004</v>
      </c>
      <c r="M489" s="27">
        <f>IFERROR(('CALC | Main Engine'!O489+'CALC | Booster'!O489)*INDEX(MassUnitsTable[],MATCH($R$3,MassUnitsTable[Mass Units],0),2), "")</f>
        <v>0</v>
      </c>
      <c r="N489" s="27">
        <f>IFERROR(('CALC | Main Engine'!P489+'CALC | Booster'!P489)*INDEX(MassUnitsTable[],MATCH($R$3,MassUnitsTable[Mass Units],0),2), "")</f>
        <v>0</v>
      </c>
      <c r="O489" s="27">
        <f>IFERROR(('CALC | Main Engine'!Q489+'CALC | Booster'!Q489)*INDEX(MassUnitsTable[],MATCH($R$3,MassUnitsTable[Mass Units],0),2), "")</f>
        <v>0</v>
      </c>
      <c r="P489" s="27">
        <f>IFERROR(('CALC | Main Engine'!R489+'CALC | Booster'!R489)*INDEX(MassUnitsTable[],MATCH($R$3,MassUnitsTable[Mass Units],0),2), "")</f>
        <v>0</v>
      </c>
      <c r="Q489" s="27">
        <f>IFERROR(('CALC | Main Engine'!S489+'CALC | Booster'!S489)*INDEX(MassUnitsTable[],MATCH($R$3,MassUnitsTable[Mass Units],0),2), "")</f>
        <v>1.1689682551292438E-10</v>
      </c>
      <c r="R489" s="32">
        <f>IFERROR(('CALC | Main Engine'!T489+'CALC | Booster'!T489)*INDEX(MassUnitsTable[],MATCH($R$3,MassUnitsTable[Mass Units],0),2), "")</f>
        <v>0</v>
      </c>
      <c r="S489" s="10"/>
    </row>
    <row r="490" spans="1:19" x14ac:dyDescent="0.25">
      <c r="A490" s="10"/>
      <c r="B490" s="4" t="str">
        <f t="shared" si="40"/>
        <v>STS-124</v>
      </c>
      <c r="C490" s="5" t="str">
        <f t="shared" si="41"/>
        <v>Space Shuttle</v>
      </c>
      <c r="D490" s="5" t="str">
        <f t="shared" si="42"/>
        <v>Launch</v>
      </c>
      <c r="E490" s="5">
        <f t="shared" si="43"/>
        <v>1</v>
      </c>
      <c r="F490" s="5">
        <f>'CALC | Main Engine'!$B490</f>
        <v>483</v>
      </c>
      <c r="G490" s="27">
        <f>'CALC | Main Engine'!$C490</f>
        <v>337076.25</v>
      </c>
      <c r="H490" s="6">
        <f>'CALC | Main Engine'!$E490</f>
        <v>1</v>
      </c>
      <c r="I490" s="34">
        <f>IFERROR('CALC | Main Engine'!$F490*INDEX(MassUnitsTable[],MATCH($R$3,MassUnitsTable[Mass Units],0),2), "")</f>
        <v>1397.4</v>
      </c>
      <c r="J490" s="27">
        <f>IFERROR('CALC | Booster'!$F490*INDEX(MassUnitsTable[],MATCH($R$3,MassUnitsTable[Mass Units],0),2), "")</f>
        <v>0</v>
      </c>
      <c r="K490" s="32">
        <f t="shared" si="44"/>
        <v>1397.4</v>
      </c>
      <c r="L490" s="34">
        <f>IFERROR(('CALC | Main Engine'!N490+'CALC | Booster'!N490)*INDEX(MassUnitsTable[],MATCH($R$3,MassUnitsTable[Mass Units],0),2), "")</f>
        <v>1777.1580062500004</v>
      </c>
      <c r="M490" s="27">
        <f>IFERROR(('CALC | Main Engine'!O490+'CALC | Booster'!O490)*INDEX(MassUnitsTable[],MATCH($R$3,MassUnitsTable[Mass Units],0),2), "")</f>
        <v>0</v>
      </c>
      <c r="N490" s="27">
        <f>IFERROR(('CALC | Main Engine'!P490+'CALC | Booster'!P490)*INDEX(MassUnitsTable[],MATCH($R$3,MassUnitsTable[Mass Units],0),2), "")</f>
        <v>0</v>
      </c>
      <c r="O490" s="27">
        <f>IFERROR(('CALC | Main Engine'!Q490+'CALC | Booster'!Q490)*INDEX(MassUnitsTable[],MATCH($R$3,MassUnitsTable[Mass Units],0),2), "")</f>
        <v>0</v>
      </c>
      <c r="P490" s="27">
        <f>IFERROR(('CALC | Main Engine'!R490+'CALC | Booster'!R490)*INDEX(MassUnitsTable[],MATCH($R$3,MassUnitsTable[Mass Units],0),2), "")</f>
        <v>0</v>
      </c>
      <c r="Q490" s="27">
        <f>IFERROR(('CALC | Main Engine'!S490+'CALC | Booster'!S490)*INDEX(MassUnitsTable[],MATCH($R$3,MassUnitsTable[Mass Units],0),2), "")</f>
        <v>1.1552920839534742E-10</v>
      </c>
      <c r="R490" s="32">
        <f>IFERROR(('CALC | Main Engine'!T490+'CALC | Booster'!T490)*INDEX(MassUnitsTable[],MATCH($R$3,MassUnitsTable[Mass Units],0),2), "")</f>
        <v>0</v>
      </c>
      <c r="S490" s="10"/>
    </row>
    <row r="491" spans="1:19" x14ac:dyDescent="0.25">
      <c r="A491" s="10"/>
      <c r="B491" s="4" t="str">
        <f t="shared" si="40"/>
        <v>STS-124</v>
      </c>
      <c r="C491" s="5" t="str">
        <f t="shared" si="41"/>
        <v>Space Shuttle</v>
      </c>
      <c r="D491" s="5" t="str">
        <f t="shared" si="42"/>
        <v>Launch</v>
      </c>
      <c r="E491" s="5">
        <f t="shared" si="43"/>
        <v>1</v>
      </c>
      <c r="F491" s="5">
        <f>'CALC | Main Engine'!$B491</f>
        <v>484</v>
      </c>
      <c r="G491" s="27">
        <f>'CALC | Main Engine'!$C491</f>
        <v>337213</v>
      </c>
      <c r="H491" s="6">
        <f>'CALC | Main Engine'!$E491</f>
        <v>1</v>
      </c>
      <c r="I491" s="34">
        <f>IFERROR('CALC | Main Engine'!$F491*INDEX(MassUnitsTable[],MATCH($R$3,MassUnitsTable[Mass Units],0),2), "")</f>
        <v>1397.4</v>
      </c>
      <c r="J491" s="27">
        <f>IFERROR('CALC | Booster'!$F491*INDEX(MassUnitsTable[],MATCH($R$3,MassUnitsTable[Mass Units],0),2), "")</f>
        <v>0</v>
      </c>
      <c r="K491" s="32">
        <f t="shared" si="44"/>
        <v>1397.4</v>
      </c>
      <c r="L491" s="34">
        <f>IFERROR(('CALC | Main Engine'!N491+'CALC | Booster'!N491)*INDEX(MassUnitsTable[],MATCH($R$3,MassUnitsTable[Mass Units],0),2), "")</f>
        <v>1777.1580062500004</v>
      </c>
      <c r="M491" s="27">
        <f>IFERROR(('CALC | Main Engine'!O491+'CALC | Booster'!O491)*INDEX(MassUnitsTable[],MATCH($R$3,MassUnitsTable[Mass Units],0),2), "")</f>
        <v>0</v>
      </c>
      <c r="N491" s="27">
        <f>IFERROR(('CALC | Main Engine'!P491+'CALC | Booster'!P491)*INDEX(MassUnitsTable[],MATCH($R$3,MassUnitsTable[Mass Units],0),2), "")</f>
        <v>0</v>
      </c>
      <c r="O491" s="27">
        <f>IFERROR(('CALC | Main Engine'!Q491+'CALC | Booster'!Q491)*INDEX(MassUnitsTable[],MATCH($R$3,MassUnitsTable[Mass Units],0),2), "")</f>
        <v>0</v>
      </c>
      <c r="P491" s="27">
        <f>IFERROR(('CALC | Main Engine'!R491+'CALC | Booster'!R491)*INDEX(MassUnitsTable[],MATCH($R$3,MassUnitsTable[Mass Units],0),2), "")</f>
        <v>0</v>
      </c>
      <c r="Q491" s="27">
        <f>IFERROR(('CALC | Main Engine'!S491+'CALC | Booster'!S491)*INDEX(MassUnitsTable[],MATCH($R$3,MassUnitsTable[Mass Units],0),2), "")</f>
        <v>1.1428395908989263E-10</v>
      </c>
      <c r="R491" s="32">
        <f>IFERROR(('CALC | Main Engine'!T491+'CALC | Booster'!T491)*INDEX(MassUnitsTable[],MATCH($R$3,MassUnitsTable[Mass Units],0),2), "")</f>
        <v>0</v>
      </c>
      <c r="S491" s="10"/>
    </row>
    <row r="492" spans="1:19" x14ac:dyDescent="0.25">
      <c r="A492" s="10"/>
      <c r="B492" s="4" t="str">
        <f t="shared" si="40"/>
        <v>STS-124</v>
      </c>
      <c r="C492" s="5" t="str">
        <f t="shared" si="41"/>
        <v>Space Shuttle</v>
      </c>
      <c r="D492" s="5" t="str">
        <f t="shared" si="42"/>
        <v>Launch</v>
      </c>
      <c r="E492" s="5">
        <f t="shared" si="43"/>
        <v>1</v>
      </c>
      <c r="F492" s="5">
        <f>'CALC | Main Engine'!$B492</f>
        <v>485</v>
      </c>
      <c r="G492" s="27">
        <f>'CALC | Main Engine'!$C492</f>
        <v>337333.5</v>
      </c>
      <c r="H492" s="6">
        <f>'CALC | Main Engine'!$E492</f>
        <v>1</v>
      </c>
      <c r="I492" s="34">
        <f>IFERROR('CALC | Main Engine'!$F492*INDEX(MassUnitsTable[],MATCH($R$3,MassUnitsTable[Mass Units],0),2), "")</f>
        <v>1397.4</v>
      </c>
      <c r="J492" s="27">
        <f>IFERROR('CALC | Booster'!$F492*INDEX(MassUnitsTable[],MATCH($R$3,MassUnitsTable[Mass Units],0),2), "")</f>
        <v>0</v>
      </c>
      <c r="K492" s="32">
        <f t="shared" si="44"/>
        <v>1397.4</v>
      </c>
      <c r="L492" s="34">
        <f>IFERROR(('CALC | Main Engine'!N492+'CALC | Booster'!N492)*INDEX(MassUnitsTable[],MATCH($R$3,MassUnitsTable[Mass Units],0),2), "")</f>
        <v>1777.1580062500004</v>
      </c>
      <c r="M492" s="27">
        <f>IFERROR(('CALC | Main Engine'!O492+'CALC | Booster'!O492)*INDEX(MassUnitsTable[],MATCH($R$3,MassUnitsTable[Mass Units],0),2), "")</f>
        <v>0</v>
      </c>
      <c r="N492" s="27">
        <f>IFERROR(('CALC | Main Engine'!P492+'CALC | Booster'!P492)*INDEX(MassUnitsTable[],MATCH($R$3,MassUnitsTable[Mass Units],0),2), "")</f>
        <v>0</v>
      </c>
      <c r="O492" s="27">
        <f>IFERROR(('CALC | Main Engine'!Q492+'CALC | Booster'!Q492)*INDEX(MassUnitsTable[],MATCH($R$3,MassUnitsTable[Mass Units],0),2), "")</f>
        <v>0</v>
      </c>
      <c r="P492" s="27">
        <f>IFERROR(('CALC | Main Engine'!R492+'CALC | Booster'!R492)*INDEX(MassUnitsTable[],MATCH($R$3,MassUnitsTable[Mass Units],0),2), "")</f>
        <v>0</v>
      </c>
      <c r="Q492" s="27">
        <f>IFERROR(('CALC | Main Engine'!S492+'CALC | Booster'!S492)*INDEX(MassUnitsTable[],MATCH($R$3,MassUnitsTable[Mass Units],0),2), "")</f>
        <v>1.1319781195142298E-10</v>
      </c>
      <c r="R492" s="32">
        <f>IFERROR(('CALC | Main Engine'!T492+'CALC | Booster'!T492)*INDEX(MassUnitsTable[],MATCH($R$3,MassUnitsTable[Mass Units],0),2), "")</f>
        <v>0</v>
      </c>
      <c r="S492" s="10"/>
    </row>
    <row r="493" spans="1:19" x14ac:dyDescent="0.25">
      <c r="A493" s="10"/>
      <c r="B493" s="4" t="str">
        <f t="shared" si="40"/>
        <v>STS-124</v>
      </c>
      <c r="C493" s="5" t="str">
        <f t="shared" si="41"/>
        <v>Space Shuttle</v>
      </c>
      <c r="D493" s="5" t="str">
        <f t="shared" si="42"/>
        <v>Launch</v>
      </c>
      <c r="E493" s="5">
        <f t="shared" si="43"/>
        <v>1</v>
      </c>
      <c r="F493" s="5">
        <f>'CALC | Main Engine'!$B493</f>
        <v>486</v>
      </c>
      <c r="G493" s="27">
        <f>'CALC | Main Engine'!$C493</f>
        <v>337462.5</v>
      </c>
      <c r="H493" s="6">
        <f>'CALC | Main Engine'!$E493</f>
        <v>1</v>
      </c>
      <c r="I493" s="34">
        <f>IFERROR('CALC | Main Engine'!$F493*INDEX(MassUnitsTable[],MATCH($R$3,MassUnitsTable[Mass Units],0),2), "")</f>
        <v>1397.4</v>
      </c>
      <c r="J493" s="27">
        <f>IFERROR('CALC | Booster'!$F493*INDEX(MassUnitsTable[],MATCH($R$3,MassUnitsTable[Mass Units],0),2), "")</f>
        <v>0</v>
      </c>
      <c r="K493" s="32">
        <f t="shared" si="44"/>
        <v>1397.4</v>
      </c>
      <c r="L493" s="34">
        <f>IFERROR(('CALC | Main Engine'!N493+'CALC | Booster'!N493)*INDEX(MassUnitsTable[],MATCH($R$3,MassUnitsTable[Mass Units],0),2), "")</f>
        <v>1777.1580062500004</v>
      </c>
      <c r="M493" s="27">
        <f>IFERROR(('CALC | Main Engine'!O493+'CALC | Booster'!O493)*INDEX(MassUnitsTable[],MATCH($R$3,MassUnitsTable[Mass Units],0),2), "")</f>
        <v>0</v>
      </c>
      <c r="N493" s="27">
        <f>IFERROR(('CALC | Main Engine'!P493+'CALC | Booster'!P493)*INDEX(MassUnitsTable[],MATCH($R$3,MassUnitsTable[Mass Units],0),2), "")</f>
        <v>0</v>
      </c>
      <c r="O493" s="27">
        <f>IFERROR(('CALC | Main Engine'!Q493+'CALC | Booster'!Q493)*INDEX(MassUnitsTable[],MATCH($R$3,MassUnitsTable[Mass Units],0),2), "")</f>
        <v>0</v>
      </c>
      <c r="P493" s="27">
        <f>IFERROR(('CALC | Main Engine'!R493+'CALC | Booster'!R493)*INDEX(MassUnitsTable[],MATCH($R$3,MassUnitsTable[Mass Units],0),2), "")</f>
        <v>0</v>
      </c>
      <c r="Q493" s="27">
        <f>IFERROR(('CALC | Main Engine'!S493+'CALC | Booster'!S493)*INDEX(MassUnitsTable[],MATCH($R$3,MassUnitsTable[Mass Units],0),2), "")</f>
        <v>1.1204648664713851E-10</v>
      </c>
      <c r="R493" s="32">
        <f>IFERROR(('CALC | Main Engine'!T493+'CALC | Booster'!T493)*INDEX(MassUnitsTable[],MATCH($R$3,MassUnitsTable[Mass Units],0),2), "")</f>
        <v>0</v>
      </c>
      <c r="S493" s="10"/>
    </row>
    <row r="494" spans="1:19" x14ac:dyDescent="0.25">
      <c r="A494" s="10"/>
      <c r="B494" s="4" t="str">
        <f t="shared" si="40"/>
        <v>STS-124</v>
      </c>
      <c r="C494" s="5" t="str">
        <f t="shared" si="41"/>
        <v>Space Shuttle</v>
      </c>
      <c r="D494" s="5" t="str">
        <f t="shared" si="42"/>
        <v>Launch</v>
      </c>
      <c r="E494" s="5">
        <f t="shared" si="43"/>
        <v>1</v>
      </c>
      <c r="F494" s="5">
        <f>'CALC | Main Engine'!$B494</f>
        <v>487</v>
      </c>
      <c r="G494" s="27">
        <f>'CALC | Main Engine'!$C494</f>
        <v>337600.5</v>
      </c>
      <c r="H494" s="6">
        <f>'CALC | Main Engine'!$E494</f>
        <v>1</v>
      </c>
      <c r="I494" s="34">
        <f>IFERROR('CALC | Main Engine'!$F494*INDEX(MassUnitsTable[],MATCH($R$3,MassUnitsTable[Mass Units],0),2), "")</f>
        <v>1397.4</v>
      </c>
      <c r="J494" s="27">
        <f>IFERROR('CALC | Booster'!$F494*INDEX(MassUnitsTable[],MATCH($R$3,MassUnitsTable[Mass Units],0),2), "")</f>
        <v>0</v>
      </c>
      <c r="K494" s="32">
        <f t="shared" si="44"/>
        <v>1397.4</v>
      </c>
      <c r="L494" s="34">
        <f>IFERROR(('CALC | Main Engine'!N494+'CALC | Booster'!N494)*INDEX(MassUnitsTable[],MATCH($R$3,MassUnitsTable[Mass Units],0),2), "")</f>
        <v>1777.1580062500004</v>
      </c>
      <c r="M494" s="27">
        <f>IFERROR(('CALC | Main Engine'!O494+'CALC | Booster'!O494)*INDEX(MassUnitsTable[],MATCH($R$3,MassUnitsTable[Mass Units],0),2), "")</f>
        <v>0</v>
      </c>
      <c r="N494" s="27">
        <f>IFERROR(('CALC | Main Engine'!P494+'CALC | Booster'!P494)*INDEX(MassUnitsTable[],MATCH($R$3,MassUnitsTable[Mass Units],0),2), "")</f>
        <v>0</v>
      </c>
      <c r="O494" s="27">
        <f>IFERROR(('CALC | Main Engine'!Q494+'CALC | Booster'!Q494)*INDEX(MassUnitsTable[],MATCH($R$3,MassUnitsTable[Mass Units],0),2), "")</f>
        <v>0</v>
      </c>
      <c r="P494" s="27">
        <f>IFERROR(('CALC | Main Engine'!R494+'CALC | Booster'!R494)*INDEX(MassUnitsTable[],MATCH($R$3,MassUnitsTable[Mass Units],0),2), "")</f>
        <v>0</v>
      </c>
      <c r="Q494" s="27">
        <f>IFERROR(('CALC | Main Engine'!S494+'CALC | Booster'!S494)*INDEX(MassUnitsTable[],MATCH($R$3,MassUnitsTable[Mass Units],0),2), "")</f>
        <v>1.10827797247232E-10</v>
      </c>
      <c r="R494" s="32">
        <f>IFERROR(('CALC | Main Engine'!T494+'CALC | Booster'!T494)*INDEX(MassUnitsTable[],MATCH($R$3,MassUnitsTable[Mass Units],0),2), "")</f>
        <v>0</v>
      </c>
      <c r="S494" s="10"/>
    </row>
    <row r="495" spans="1:19" x14ac:dyDescent="0.25">
      <c r="A495" s="10"/>
      <c r="B495" s="4" t="str">
        <f t="shared" si="40"/>
        <v>STS-124</v>
      </c>
      <c r="C495" s="5" t="str">
        <f t="shared" si="41"/>
        <v>Space Shuttle</v>
      </c>
      <c r="D495" s="5" t="str">
        <f t="shared" si="42"/>
        <v>Launch</v>
      </c>
      <c r="E495" s="5">
        <f t="shared" si="43"/>
        <v>1</v>
      </c>
      <c r="F495" s="5">
        <f>'CALC | Main Engine'!$B495</f>
        <v>488</v>
      </c>
      <c r="G495" s="27">
        <f>'CALC | Main Engine'!$C495</f>
        <v>337747.5</v>
      </c>
      <c r="H495" s="6">
        <f>'CALC | Main Engine'!$E495</f>
        <v>1</v>
      </c>
      <c r="I495" s="34">
        <f>IFERROR('CALC | Main Engine'!$F495*INDEX(MassUnitsTable[],MATCH($R$3,MassUnitsTable[Mass Units],0),2), "")</f>
        <v>1397.4</v>
      </c>
      <c r="J495" s="27">
        <f>IFERROR('CALC | Booster'!$F495*INDEX(MassUnitsTable[],MATCH($R$3,MassUnitsTable[Mass Units],0),2), "")</f>
        <v>0</v>
      </c>
      <c r="K495" s="32">
        <f t="shared" si="44"/>
        <v>1397.4</v>
      </c>
      <c r="L495" s="34">
        <f>IFERROR(('CALC | Main Engine'!N495+'CALC | Booster'!N495)*INDEX(MassUnitsTable[],MATCH($R$3,MassUnitsTable[Mass Units],0),2), "")</f>
        <v>1777.1580062500004</v>
      </c>
      <c r="M495" s="27">
        <f>IFERROR(('CALC | Main Engine'!O495+'CALC | Booster'!O495)*INDEX(MassUnitsTable[],MATCH($R$3,MassUnitsTable[Mass Units],0),2), "")</f>
        <v>0</v>
      </c>
      <c r="N495" s="27">
        <f>IFERROR(('CALC | Main Engine'!P495+'CALC | Booster'!P495)*INDEX(MassUnitsTable[],MATCH($R$3,MassUnitsTable[Mass Units],0),2), "")</f>
        <v>0</v>
      </c>
      <c r="O495" s="27">
        <f>IFERROR(('CALC | Main Engine'!Q495+'CALC | Booster'!Q495)*INDEX(MassUnitsTable[],MATCH($R$3,MassUnitsTable[Mass Units],0),2), "")</f>
        <v>0</v>
      </c>
      <c r="P495" s="27">
        <f>IFERROR(('CALC | Main Engine'!R495+'CALC | Booster'!R495)*INDEX(MassUnitsTable[],MATCH($R$3,MassUnitsTable[Mass Units],0),2), "")</f>
        <v>0</v>
      </c>
      <c r="Q495" s="27">
        <f>IFERROR(('CALC | Main Engine'!S495+'CALC | Booster'!S495)*INDEX(MassUnitsTable[],MATCH($R$3,MassUnitsTable[Mass Units],0),2), "")</f>
        <v>1.095442047928425E-10</v>
      </c>
      <c r="R495" s="32">
        <f>IFERROR(('CALC | Main Engine'!T495+'CALC | Booster'!T495)*INDEX(MassUnitsTable[],MATCH($R$3,MassUnitsTable[Mass Units],0),2), "")</f>
        <v>0</v>
      </c>
      <c r="S495" s="10"/>
    </row>
    <row r="496" spans="1:19" x14ac:dyDescent="0.25">
      <c r="A496" s="10"/>
      <c r="B496" s="4" t="str">
        <f t="shared" si="40"/>
        <v>STS-124</v>
      </c>
      <c r="C496" s="5" t="str">
        <f t="shared" si="41"/>
        <v>Space Shuttle</v>
      </c>
      <c r="D496" s="5" t="str">
        <f t="shared" si="42"/>
        <v>Launch</v>
      </c>
      <c r="E496" s="5">
        <f t="shared" si="43"/>
        <v>1</v>
      </c>
      <c r="F496" s="5">
        <f>'CALC | Main Engine'!$B496</f>
        <v>489</v>
      </c>
      <c r="G496" s="27">
        <f>'CALC | Main Engine'!$C496</f>
        <v>337903.5</v>
      </c>
      <c r="H496" s="6">
        <f>'CALC | Main Engine'!$E496</f>
        <v>1</v>
      </c>
      <c r="I496" s="34">
        <f>IFERROR('CALC | Main Engine'!$F496*INDEX(MassUnitsTable[],MATCH($R$3,MassUnitsTable[Mass Units],0),2), "")</f>
        <v>1397.4</v>
      </c>
      <c r="J496" s="27">
        <f>IFERROR('CALC | Booster'!$F496*INDEX(MassUnitsTable[],MATCH($R$3,MassUnitsTable[Mass Units],0),2), "")</f>
        <v>0</v>
      </c>
      <c r="K496" s="32">
        <f t="shared" si="44"/>
        <v>1397.4</v>
      </c>
      <c r="L496" s="34">
        <f>IFERROR(('CALC | Main Engine'!N496+'CALC | Booster'!N496)*INDEX(MassUnitsTable[],MATCH($R$3,MassUnitsTable[Mass Units],0),2), "")</f>
        <v>1777.1580062500004</v>
      </c>
      <c r="M496" s="27">
        <f>IFERROR(('CALC | Main Engine'!O496+'CALC | Booster'!O496)*INDEX(MassUnitsTable[],MATCH($R$3,MassUnitsTable[Mass Units],0),2), "")</f>
        <v>0</v>
      </c>
      <c r="N496" s="27">
        <f>IFERROR(('CALC | Main Engine'!P496+'CALC | Booster'!P496)*INDEX(MassUnitsTable[],MATCH($R$3,MassUnitsTable[Mass Units],0),2), "")</f>
        <v>0</v>
      </c>
      <c r="O496" s="27">
        <f>IFERROR(('CALC | Main Engine'!Q496+'CALC | Booster'!Q496)*INDEX(MassUnitsTable[],MATCH($R$3,MassUnitsTable[Mass Units],0),2), "")</f>
        <v>0</v>
      </c>
      <c r="P496" s="27">
        <f>IFERROR(('CALC | Main Engine'!R496+'CALC | Booster'!R496)*INDEX(MassUnitsTable[],MATCH($R$3,MassUnitsTable[Mass Units],0),2), "")</f>
        <v>0</v>
      </c>
      <c r="Q496" s="27">
        <f>IFERROR(('CALC | Main Engine'!S496+'CALC | Booster'!S496)*INDEX(MassUnitsTable[],MATCH($R$3,MassUnitsTable[Mass Units],0),2), "")</f>
        <v>1.0819828072852034E-10</v>
      </c>
      <c r="R496" s="32">
        <f>IFERROR(('CALC | Main Engine'!T496+'CALC | Booster'!T496)*INDEX(MassUnitsTable[],MATCH($R$3,MassUnitsTable[Mass Units],0),2), "")</f>
        <v>0</v>
      </c>
      <c r="S496" s="10"/>
    </row>
    <row r="497" spans="1:19" x14ac:dyDescent="0.25">
      <c r="A497" s="10"/>
      <c r="B497" s="4" t="str">
        <f t="shared" si="40"/>
        <v>STS-124</v>
      </c>
      <c r="C497" s="5" t="str">
        <f t="shared" si="41"/>
        <v>Space Shuttle</v>
      </c>
      <c r="D497" s="5" t="str">
        <f t="shared" si="42"/>
        <v>Launch</v>
      </c>
      <c r="E497" s="5">
        <f t="shared" si="43"/>
        <v>1</v>
      </c>
      <c r="F497" s="5">
        <f>'CALC | Main Engine'!$B497</f>
        <v>490</v>
      </c>
      <c r="G497" s="27">
        <f>'CALC | Main Engine'!$C497</f>
        <v>338069</v>
      </c>
      <c r="H497" s="6">
        <f>'CALC | Main Engine'!$E497</f>
        <v>1</v>
      </c>
      <c r="I497" s="34">
        <f>IFERROR('CALC | Main Engine'!$F497*INDEX(MassUnitsTable[],MATCH($R$3,MassUnitsTable[Mass Units],0),2), "")</f>
        <v>1397.4</v>
      </c>
      <c r="J497" s="27">
        <f>IFERROR('CALC | Booster'!$F497*INDEX(MassUnitsTable[],MATCH($R$3,MassUnitsTable[Mass Units],0),2), "")</f>
        <v>0</v>
      </c>
      <c r="K497" s="32">
        <f t="shared" si="44"/>
        <v>1397.4</v>
      </c>
      <c r="L497" s="34">
        <f>IFERROR(('CALC | Main Engine'!N497+'CALC | Booster'!N497)*INDEX(MassUnitsTable[],MATCH($R$3,MassUnitsTable[Mass Units],0),2), "")</f>
        <v>1777.1580062500004</v>
      </c>
      <c r="M497" s="27">
        <f>IFERROR(('CALC | Main Engine'!O497+'CALC | Booster'!O497)*INDEX(MassUnitsTable[],MATCH($R$3,MassUnitsTable[Mass Units],0),2), "")</f>
        <v>0</v>
      </c>
      <c r="N497" s="27">
        <f>IFERROR(('CALC | Main Engine'!P497+'CALC | Booster'!P497)*INDEX(MassUnitsTable[],MATCH($R$3,MassUnitsTable[Mass Units],0),2), "")</f>
        <v>0</v>
      </c>
      <c r="O497" s="27">
        <f>IFERROR(('CALC | Main Engine'!Q497+'CALC | Booster'!Q497)*INDEX(MassUnitsTable[],MATCH($R$3,MassUnitsTable[Mass Units],0),2), "")</f>
        <v>0</v>
      </c>
      <c r="P497" s="27">
        <f>IFERROR(('CALC | Main Engine'!R497+'CALC | Booster'!R497)*INDEX(MassUnitsTable[],MATCH($R$3,MassUnitsTable[Mass Units],0),2), "")</f>
        <v>0</v>
      </c>
      <c r="Q497" s="27">
        <f>IFERROR(('CALC | Main Engine'!S497+'CALC | Booster'!S497)*INDEX(MassUnitsTable[],MATCH($R$3,MassUnitsTable[Mass Units],0),2), "")</f>
        <v>1.0678846686411558E-10</v>
      </c>
      <c r="R497" s="32">
        <f>IFERROR(('CALC | Main Engine'!T497+'CALC | Booster'!T497)*INDEX(MassUnitsTable[],MATCH($R$3,MassUnitsTable[Mass Units],0),2), "")</f>
        <v>0</v>
      </c>
      <c r="S497" s="10"/>
    </row>
    <row r="498" spans="1:19" x14ac:dyDescent="0.25">
      <c r="A498" s="10"/>
      <c r="B498" s="4" t="str">
        <f t="shared" si="40"/>
        <v>STS-124</v>
      </c>
      <c r="C498" s="5" t="str">
        <f t="shared" si="41"/>
        <v>Space Shuttle</v>
      </c>
      <c r="D498" s="5" t="str">
        <f t="shared" si="42"/>
        <v>Launch</v>
      </c>
      <c r="E498" s="5">
        <f t="shared" si="43"/>
        <v>1</v>
      </c>
      <c r="F498" s="5">
        <f>'CALC | Main Engine'!$B498</f>
        <v>491</v>
      </c>
      <c r="G498" s="27">
        <f>'CALC | Main Engine'!$C498</f>
        <v>338244</v>
      </c>
      <c r="H498" s="6">
        <f>'CALC | Main Engine'!$E498</f>
        <v>1</v>
      </c>
      <c r="I498" s="34">
        <f>IFERROR('CALC | Main Engine'!$F498*INDEX(MassUnitsTable[],MATCH($R$3,MassUnitsTable[Mass Units],0),2), "")</f>
        <v>1397.4</v>
      </c>
      <c r="J498" s="27">
        <f>IFERROR('CALC | Booster'!$F498*INDEX(MassUnitsTable[],MATCH($R$3,MassUnitsTable[Mass Units],0),2), "")</f>
        <v>0</v>
      </c>
      <c r="K498" s="32">
        <f t="shared" si="44"/>
        <v>1397.4</v>
      </c>
      <c r="L498" s="34">
        <f>IFERROR(('CALC | Main Engine'!N498+'CALC | Booster'!N498)*INDEX(MassUnitsTable[],MATCH($R$3,MassUnitsTable[Mass Units],0),2), "")</f>
        <v>1777.1580062500004</v>
      </c>
      <c r="M498" s="27">
        <f>IFERROR(('CALC | Main Engine'!O498+'CALC | Booster'!O498)*INDEX(MassUnitsTable[],MATCH($R$3,MassUnitsTable[Mass Units],0),2), "")</f>
        <v>0</v>
      </c>
      <c r="N498" s="27">
        <f>IFERROR(('CALC | Main Engine'!P498+'CALC | Booster'!P498)*INDEX(MassUnitsTable[],MATCH($R$3,MassUnitsTable[Mass Units],0),2), "")</f>
        <v>0</v>
      </c>
      <c r="O498" s="27">
        <f>IFERROR(('CALC | Main Engine'!Q498+'CALC | Booster'!Q498)*INDEX(MassUnitsTable[],MATCH($R$3,MassUnitsTable[Mass Units],0),2), "")</f>
        <v>0</v>
      </c>
      <c r="P498" s="27">
        <f>IFERROR(('CALC | Main Engine'!R498+'CALC | Booster'!R498)*INDEX(MassUnitsTable[],MATCH($R$3,MassUnitsTable[Mass Units],0),2), "")</f>
        <v>0</v>
      </c>
      <c r="Q498" s="27">
        <f>IFERROR(('CALC | Main Engine'!S498+'CALC | Booster'!S498)*INDEX(MassUnitsTable[],MATCH($R$3,MassUnitsTable[Mass Units],0),2), "")</f>
        <v>1.0531770382818833E-10</v>
      </c>
      <c r="R498" s="32">
        <f>IFERROR(('CALC | Main Engine'!T498+'CALC | Booster'!T498)*INDEX(MassUnitsTable[],MATCH($R$3,MassUnitsTable[Mass Units],0),2), "")</f>
        <v>0</v>
      </c>
      <c r="S498" s="10"/>
    </row>
    <row r="499" spans="1:19" x14ac:dyDescent="0.25">
      <c r="A499" s="10"/>
      <c r="B499" s="4" t="str">
        <f t="shared" si="40"/>
        <v>STS-124</v>
      </c>
      <c r="C499" s="5" t="str">
        <f t="shared" si="41"/>
        <v>Space Shuttle</v>
      </c>
      <c r="D499" s="5" t="str">
        <f t="shared" si="42"/>
        <v>Launch</v>
      </c>
      <c r="E499" s="5">
        <f t="shared" si="43"/>
        <v>1</v>
      </c>
      <c r="F499" s="5">
        <f>'CALC | Main Engine'!$B499</f>
        <v>492</v>
      </c>
      <c r="G499" s="27">
        <f>'CALC | Main Engine'!$C499</f>
        <v>338428.5</v>
      </c>
      <c r="H499" s="6">
        <f>'CALC | Main Engine'!$E499</f>
        <v>1</v>
      </c>
      <c r="I499" s="34">
        <f>IFERROR('CALC | Main Engine'!$F499*INDEX(MassUnitsTable[],MATCH($R$3,MassUnitsTable[Mass Units],0),2), "")</f>
        <v>1397.4</v>
      </c>
      <c r="J499" s="27">
        <f>IFERROR('CALC | Booster'!$F499*INDEX(MassUnitsTable[],MATCH($R$3,MassUnitsTable[Mass Units],0),2), "")</f>
        <v>0</v>
      </c>
      <c r="K499" s="32">
        <f t="shared" si="44"/>
        <v>1397.4</v>
      </c>
      <c r="L499" s="34">
        <f>IFERROR(('CALC | Main Engine'!N499+'CALC | Booster'!N499)*INDEX(MassUnitsTable[],MATCH($R$3,MassUnitsTable[Mass Units],0),2), "")</f>
        <v>1777.1580062500004</v>
      </c>
      <c r="M499" s="27">
        <f>IFERROR(('CALC | Main Engine'!O499+'CALC | Booster'!O499)*INDEX(MassUnitsTable[],MATCH($R$3,MassUnitsTable[Mass Units],0),2), "")</f>
        <v>0</v>
      </c>
      <c r="N499" s="27">
        <f>IFERROR(('CALC | Main Engine'!P499+'CALC | Booster'!P499)*INDEX(MassUnitsTable[],MATCH($R$3,MassUnitsTable[Mass Units],0),2), "")</f>
        <v>0</v>
      </c>
      <c r="O499" s="27">
        <f>IFERROR(('CALC | Main Engine'!Q499+'CALC | Booster'!Q499)*INDEX(MassUnitsTable[],MATCH($R$3,MassUnitsTable[Mass Units],0),2), "")</f>
        <v>0</v>
      </c>
      <c r="P499" s="27">
        <f>IFERROR(('CALC | Main Engine'!R499+'CALC | Booster'!R499)*INDEX(MassUnitsTable[],MATCH($R$3,MassUnitsTable[Mass Units],0),2), "")</f>
        <v>0</v>
      </c>
      <c r="Q499" s="27">
        <f>IFERROR(('CALC | Main Engine'!S499+'CALC | Booster'!S499)*INDEX(MassUnitsTable[],MATCH($R$3,MassUnitsTable[Mass Units],0),2), "")</f>
        <v>1.0378902952175123E-10</v>
      </c>
      <c r="R499" s="32">
        <f>IFERROR(('CALC | Main Engine'!T499+'CALC | Booster'!T499)*INDEX(MassUnitsTable[],MATCH($R$3,MassUnitsTable[Mass Units],0),2), "")</f>
        <v>0</v>
      </c>
      <c r="S499" s="10"/>
    </row>
    <row r="500" spans="1:19" x14ac:dyDescent="0.25">
      <c r="A500" s="10"/>
      <c r="B500" s="4" t="str">
        <f t="shared" si="40"/>
        <v>STS-124</v>
      </c>
      <c r="C500" s="5" t="str">
        <f t="shared" si="41"/>
        <v>Space Shuttle</v>
      </c>
      <c r="D500" s="5" t="str">
        <f t="shared" si="42"/>
        <v>Launch</v>
      </c>
      <c r="E500" s="5">
        <f t="shared" si="43"/>
        <v>1</v>
      </c>
      <c r="F500" s="5">
        <f>'CALC | Main Engine'!$B500</f>
        <v>493</v>
      </c>
      <c r="G500" s="27">
        <f>'CALC | Main Engine'!$C500</f>
        <v>338675.25</v>
      </c>
      <c r="H500" s="6">
        <f>'CALC | Main Engine'!$E500</f>
        <v>1</v>
      </c>
      <c r="I500" s="34">
        <f>IFERROR('CALC | Main Engine'!$F500*INDEX(MassUnitsTable[],MATCH($R$3,MassUnitsTable[Mass Units],0),2), "")</f>
        <v>1397.4</v>
      </c>
      <c r="J500" s="27">
        <f>IFERROR('CALC | Booster'!$F500*INDEX(MassUnitsTable[],MATCH($R$3,MassUnitsTable[Mass Units],0),2), "")</f>
        <v>0</v>
      </c>
      <c r="K500" s="32">
        <f t="shared" si="44"/>
        <v>1397.4</v>
      </c>
      <c r="L500" s="34">
        <f>IFERROR(('CALC | Main Engine'!N500+'CALC | Booster'!N500)*INDEX(MassUnitsTable[],MATCH($R$3,MassUnitsTable[Mass Units],0),2), "")</f>
        <v>1777.1580062500004</v>
      </c>
      <c r="M500" s="27">
        <f>IFERROR(('CALC | Main Engine'!O500+'CALC | Booster'!O500)*INDEX(MassUnitsTable[],MATCH($R$3,MassUnitsTable[Mass Units],0),2), "")</f>
        <v>0</v>
      </c>
      <c r="N500" s="27">
        <f>IFERROR(('CALC | Main Engine'!P500+'CALC | Booster'!P500)*INDEX(MassUnitsTable[],MATCH($R$3,MassUnitsTable[Mass Units],0),2), "")</f>
        <v>0</v>
      </c>
      <c r="O500" s="27">
        <f>IFERROR(('CALC | Main Engine'!Q500+'CALC | Booster'!Q500)*INDEX(MassUnitsTable[],MATCH($R$3,MassUnitsTable[Mass Units],0),2), "")</f>
        <v>0</v>
      </c>
      <c r="P500" s="27">
        <f>IFERROR(('CALC | Main Engine'!R500+'CALC | Booster'!R500)*INDEX(MassUnitsTable[],MATCH($R$3,MassUnitsTable[Mass Units],0),2), "")</f>
        <v>0</v>
      </c>
      <c r="Q500" s="27">
        <f>IFERROR(('CALC | Main Engine'!S500+'CALC | Booster'!S500)*INDEX(MassUnitsTable[],MATCH($R$3,MassUnitsTable[Mass Units],0),2), "")</f>
        <v>1.0177920727638195E-10</v>
      </c>
      <c r="R500" s="32">
        <f>IFERROR(('CALC | Main Engine'!T500+'CALC | Booster'!T500)*INDEX(MassUnitsTable[],MATCH($R$3,MassUnitsTable[Mass Units],0),2), "")</f>
        <v>0</v>
      </c>
      <c r="S500" s="10"/>
    </row>
    <row r="501" spans="1:19" x14ac:dyDescent="0.25">
      <c r="A501" s="10"/>
      <c r="B501" s="4" t="str">
        <f t="shared" si="40"/>
        <v>STS-124</v>
      </c>
      <c r="C501" s="5" t="str">
        <f t="shared" si="41"/>
        <v>Space Shuttle</v>
      </c>
      <c r="D501" s="5" t="str">
        <f t="shared" si="42"/>
        <v>Launch</v>
      </c>
      <c r="E501" s="5">
        <f t="shared" si="43"/>
        <v>1</v>
      </c>
      <c r="F501" s="5">
        <f>'CALC | Main Engine'!$B501</f>
        <v>494</v>
      </c>
      <c r="G501" s="27">
        <f>'CALC | Main Engine'!$C501</f>
        <v>338915.75</v>
      </c>
      <c r="H501" s="6">
        <f>'CALC | Main Engine'!$E501</f>
        <v>1</v>
      </c>
      <c r="I501" s="34">
        <f>IFERROR('CALC | Main Engine'!$F501*INDEX(MassUnitsTable[],MATCH($R$3,MassUnitsTable[Mass Units],0),2), "")</f>
        <v>1397.4</v>
      </c>
      <c r="J501" s="27">
        <f>IFERROR('CALC | Booster'!$F501*INDEX(MassUnitsTable[],MATCH($R$3,MassUnitsTable[Mass Units],0),2), "")</f>
        <v>0</v>
      </c>
      <c r="K501" s="32">
        <f t="shared" si="44"/>
        <v>1397.4</v>
      </c>
      <c r="L501" s="34">
        <f>IFERROR(('CALC | Main Engine'!N501+'CALC | Booster'!N501)*INDEX(MassUnitsTable[],MATCH($R$3,MassUnitsTable[Mass Units],0),2), "")</f>
        <v>1777.1580062500004</v>
      </c>
      <c r="M501" s="27">
        <f>IFERROR(('CALC | Main Engine'!O501+'CALC | Booster'!O501)*INDEX(MassUnitsTable[],MATCH($R$3,MassUnitsTable[Mass Units],0),2), "")</f>
        <v>0</v>
      </c>
      <c r="N501" s="27">
        <f>IFERROR(('CALC | Main Engine'!P501+'CALC | Booster'!P501)*INDEX(MassUnitsTable[],MATCH($R$3,MassUnitsTable[Mass Units],0),2), "")</f>
        <v>0</v>
      </c>
      <c r="O501" s="27">
        <f>IFERROR(('CALC | Main Engine'!Q501+'CALC | Booster'!Q501)*INDEX(MassUnitsTable[],MATCH($R$3,MassUnitsTable[Mass Units],0),2), "")</f>
        <v>0</v>
      </c>
      <c r="P501" s="27">
        <f>IFERROR(('CALC | Main Engine'!R501+'CALC | Booster'!R501)*INDEX(MassUnitsTable[],MATCH($R$3,MassUnitsTable[Mass Units],0),2), "")</f>
        <v>0</v>
      </c>
      <c r="Q501" s="27">
        <f>IFERROR(('CALC | Main Engine'!S501+'CALC | Booster'!S501)*INDEX(MassUnitsTable[],MATCH($R$3,MassUnitsTable[Mass Units],0),2), "")</f>
        <v>9.9857751523507416E-11</v>
      </c>
      <c r="R501" s="32">
        <f>IFERROR(('CALC | Main Engine'!T501+'CALC | Booster'!T501)*INDEX(MassUnitsTable[],MATCH($R$3,MassUnitsTable[Mass Units],0),2), "")</f>
        <v>0</v>
      </c>
      <c r="S501" s="10"/>
    </row>
    <row r="502" spans="1:19" x14ac:dyDescent="0.25">
      <c r="A502" s="10"/>
      <c r="B502" s="4" t="str">
        <f t="shared" si="40"/>
        <v>STS-124</v>
      </c>
      <c r="C502" s="5" t="str">
        <f t="shared" si="41"/>
        <v>Space Shuttle</v>
      </c>
      <c r="D502" s="5" t="str">
        <f t="shared" si="42"/>
        <v>Launch</v>
      </c>
      <c r="E502" s="5">
        <f t="shared" si="43"/>
        <v>1</v>
      </c>
      <c r="F502" s="5">
        <f>'CALC | Main Engine'!$B502</f>
        <v>495</v>
      </c>
      <c r="G502" s="27">
        <f>'CALC | Main Engine'!$C502</f>
        <v>339116</v>
      </c>
      <c r="H502" s="6">
        <f>'CALC | Main Engine'!$E502</f>
        <v>1</v>
      </c>
      <c r="I502" s="34">
        <f>IFERROR('CALC | Main Engine'!$F502*INDEX(MassUnitsTable[],MATCH($R$3,MassUnitsTable[Mass Units],0),2), "")</f>
        <v>1397.4</v>
      </c>
      <c r="J502" s="27">
        <f>IFERROR('CALC | Booster'!$F502*INDEX(MassUnitsTable[],MATCH($R$3,MassUnitsTable[Mass Units],0),2), "")</f>
        <v>0</v>
      </c>
      <c r="K502" s="32">
        <f t="shared" si="44"/>
        <v>1397.4</v>
      </c>
      <c r="L502" s="34">
        <f>IFERROR(('CALC | Main Engine'!N502+'CALC | Booster'!N502)*INDEX(MassUnitsTable[],MATCH($R$3,MassUnitsTable[Mass Units],0),2), "")</f>
        <v>1777.1580062500004</v>
      </c>
      <c r="M502" s="27">
        <f>IFERROR(('CALC | Main Engine'!O502+'CALC | Booster'!O502)*INDEX(MassUnitsTable[],MATCH($R$3,MassUnitsTable[Mass Units],0),2), "")</f>
        <v>0</v>
      </c>
      <c r="N502" s="27">
        <f>IFERROR(('CALC | Main Engine'!P502+'CALC | Booster'!P502)*INDEX(MassUnitsTable[],MATCH($R$3,MassUnitsTable[Mass Units],0),2), "")</f>
        <v>0</v>
      </c>
      <c r="O502" s="27">
        <f>IFERROR(('CALC | Main Engine'!Q502+'CALC | Booster'!Q502)*INDEX(MassUnitsTable[],MATCH($R$3,MassUnitsTable[Mass Units],0),2), "")</f>
        <v>0</v>
      </c>
      <c r="P502" s="27">
        <f>IFERROR(('CALC | Main Engine'!R502+'CALC | Booster'!R502)*INDEX(MassUnitsTable[],MATCH($R$3,MassUnitsTable[Mass Units],0),2), "")</f>
        <v>0</v>
      </c>
      <c r="Q502" s="27">
        <f>IFERROR(('CALC | Main Engine'!S502+'CALC | Booster'!S502)*INDEX(MassUnitsTable[],MATCH($R$3,MassUnitsTable[Mass Units],0),2), "")</f>
        <v>9.8285575472299052E-11</v>
      </c>
      <c r="R502" s="32">
        <f>IFERROR(('CALC | Main Engine'!T502+'CALC | Booster'!T502)*INDEX(MassUnitsTable[],MATCH($R$3,MassUnitsTable[Mass Units],0),2), "")</f>
        <v>0</v>
      </c>
      <c r="S502" s="10"/>
    </row>
    <row r="503" spans="1:19" x14ac:dyDescent="0.25">
      <c r="A503" s="10"/>
      <c r="B503" s="4" t="str">
        <f t="shared" si="40"/>
        <v>STS-124</v>
      </c>
      <c r="C503" s="5" t="str">
        <f t="shared" si="41"/>
        <v>Space Shuttle</v>
      </c>
      <c r="D503" s="5" t="str">
        <f t="shared" si="42"/>
        <v>Launch</v>
      </c>
      <c r="E503" s="5">
        <f t="shared" si="43"/>
        <v>1</v>
      </c>
      <c r="F503" s="5">
        <f>'CALC | Main Engine'!$B503</f>
        <v>496</v>
      </c>
      <c r="G503" s="27">
        <f>'CALC | Main Engine'!$C503</f>
        <v>339344.5</v>
      </c>
      <c r="H503" s="6">
        <f>'CALC | Main Engine'!$E503</f>
        <v>1</v>
      </c>
      <c r="I503" s="34">
        <f>IFERROR('CALC | Main Engine'!$F503*INDEX(MassUnitsTable[],MATCH($R$3,MassUnitsTable[Mass Units],0),2), "")</f>
        <v>1397.4</v>
      </c>
      <c r="J503" s="27">
        <f>IFERROR('CALC | Booster'!$F503*INDEX(MassUnitsTable[],MATCH($R$3,MassUnitsTable[Mass Units],0),2), "")</f>
        <v>0</v>
      </c>
      <c r="K503" s="32">
        <f t="shared" si="44"/>
        <v>1397.4</v>
      </c>
      <c r="L503" s="34">
        <f>IFERROR(('CALC | Main Engine'!N503+'CALC | Booster'!N503)*INDEX(MassUnitsTable[],MATCH($R$3,MassUnitsTable[Mass Units],0),2), "")</f>
        <v>1777.1580062500004</v>
      </c>
      <c r="M503" s="27">
        <f>IFERROR(('CALC | Main Engine'!O503+'CALC | Booster'!O503)*INDEX(MassUnitsTable[],MATCH($R$3,MassUnitsTable[Mass Units],0),2), "")</f>
        <v>0</v>
      </c>
      <c r="N503" s="27">
        <f>IFERROR(('CALC | Main Engine'!P503+'CALC | Booster'!P503)*INDEX(MassUnitsTable[],MATCH($R$3,MassUnitsTable[Mass Units],0),2), "")</f>
        <v>0</v>
      </c>
      <c r="O503" s="27">
        <f>IFERROR(('CALC | Main Engine'!Q503+'CALC | Booster'!Q503)*INDEX(MassUnitsTable[],MATCH($R$3,MassUnitsTable[Mass Units],0),2), "")</f>
        <v>0</v>
      </c>
      <c r="P503" s="27">
        <f>IFERROR(('CALC | Main Engine'!R503+'CALC | Booster'!R503)*INDEX(MassUnitsTable[],MATCH($R$3,MassUnitsTable[Mass Units],0),2), "")</f>
        <v>0</v>
      </c>
      <c r="Q503" s="27">
        <f>IFERROR(('CALC | Main Engine'!S503+'CALC | Booster'!S503)*INDEX(MassUnitsTable[],MATCH($R$3,MassUnitsTable[Mass Units],0),2), "")</f>
        <v>9.6521821134766001E-11</v>
      </c>
      <c r="R503" s="32">
        <f>IFERROR(('CALC | Main Engine'!T503+'CALC | Booster'!T503)*INDEX(MassUnitsTable[],MATCH($R$3,MassUnitsTable[Mass Units],0),2), "")</f>
        <v>0</v>
      </c>
      <c r="S503" s="10"/>
    </row>
    <row r="504" spans="1:19" x14ac:dyDescent="0.25">
      <c r="A504" s="10"/>
      <c r="B504" s="4" t="str">
        <f t="shared" si="40"/>
        <v>STS-124</v>
      </c>
      <c r="C504" s="5" t="str">
        <f t="shared" si="41"/>
        <v>Space Shuttle</v>
      </c>
      <c r="D504" s="5" t="str">
        <f t="shared" si="42"/>
        <v>Launch</v>
      </c>
      <c r="E504" s="5">
        <f t="shared" si="43"/>
        <v>1</v>
      </c>
      <c r="F504" s="5">
        <f>'CALC | Main Engine'!$B504</f>
        <v>497</v>
      </c>
      <c r="G504" s="27">
        <f>'CALC | Main Engine'!$C504</f>
        <v>339583</v>
      </c>
      <c r="H504" s="6">
        <f>'CALC | Main Engine'!$E504</f>
        <v>1</v>
      </c>
      <c r="I504" s="34">
        <f>IFERROR('CALC | Main Engine'!$F504*INDEX(MassUnitsTable[],MATCH($R$3,MassUnitsTable[Mass Units],0),2), "")</f>
        <v>1397.4</v>
      </c>
      <c r="J504" s="27">
        <f>IFERROR('CALC | Booster'!$F504*INDEX(MassUnitsTable[],MATCH($R$3,MassUnitsTable[Mass Units],0),2), "")</f>
        <v>0</v>
      </c>
      <c r="K504" s="32">
        <f t="shared" si="44"/>
        <v>1397.4</v>
      </c>
      <c r="L504" s="34">
        <f>IFERROR(('CALC | Main Engine'!N504+'CALC | Booster'!N504)*INDEX(MassUnitsTable[],MATCH($R$3,MassUnitsTable[Mass Units],0),2), "")</f>
        <v>1777.1580062500004</v>
      </c>
      <c r="M504" s="27">
        <f>IFERROR(('CALC | Main Engine'!O504+'CALC | Booster'!O504)*INDEX(MassUnitsTable[],MATCH($R$3,MassUnitsTable[Mass Units],0),2), "")</f>
        <v>0</v>
      </c>
      <c r="N504" s="27">
        <f>IFERROR(('CALC | Main Engine'!P504+'CALC | Booster'!P504)*INDEX(MassUnitsTable[],MATCH($R$3,MassUnitsTable[Mass Units],0),2), "")</f>
        <v>0</v>
      </c>
      <c r="O504" s="27">
        <f>IFERROR(('CALC | Main Engine'!Q504+'CALC | Booster'!Q504)*INDEX(MassUnitsTable[],MATCH($R$3,MassUnitsTable[Mass Units],0),2), "")</f>
        <v>0</v>
      </c>
      <c r="P504" s="27">
        <f>IFERROR(('CALC | Main Engine'!R504+'CALC | Booster'!R504)*INDEX(MassUnitsTable[],MATCH($R$3,MassUnitsTable[Mass Units],0),2), "")</f>
        <v>0</v>
      </c>
      <c r="Q504" s="27">
        <f>IFERROR(('CALC | Main Engine'!S504+'CALC | Booster'!S504)*INDEX(MassUnitsTable[],MATCH($R$3,MassUnitsTable[Mass Units],0),2), "")</f>
        <v>9.4714628523857396E-11</v>
      </c>
      <c r="R504" s="32">
        <f>IFERROR(('CALC | Main Engine'!T504+'CALC | Booster'!T504)*INDEX(MassUnitsTable[],MATCH($R$3,MassUnitsTable[Mass Units],0),2), "")</f>
        <v>0</v>
      </c>
      <c r="S504" s="10"/>
    </row>
    <row r="505" spans="1:19" x14ac:dyDescent="0.25">
      <c r="A505" s="10"/>
      <c r="B505" s="4" t="str">
        <f t="shared" si="40"/>
        <v>STS-124</v>
      </c>
      <c r="C505" s="5" t="str">
        <f t="shared" si="41"/>
        <v>Space Shuttle</v>
      </c>
      <c r="D505" s="5" t="str">
        <f t="shared" si="42"/>
        <v>Launch</v>
      </c>
      <c r="E505" s="5">
        <f t="shared" si="43"/>
        <v>1</v>
      </c>
      <c r="F505" s="5">
        <f>'CALC | Main Engine'!$B505</f>
        <v>498</v>
      </c>
      <c r="G505" s="27">
        <f>'CALC | Main Engine'!$C505</f>
        <v>339832</v>
      </c>
      <c r="H505" s="6">
        <f>'CALC | Main Engine'!$E505</f>
        <v>1</v>
      </c>
      <c r="I505" s="34">
        <f>IFERROR('CALC | Main Engine'!$F505*INDEX(MassUnitsTable[],MATCH($R$3,MassUnitsTable[Mass Units],0),2), "")</f>
        <v>1397.4</v>
      </c>
      <c r="J505" s="27">
        <f>IFERROR('CALC | Booster'!$F505*INDEX(MassUnitsTable[],MATCH($R$3,MassUnitsTable[Mass Units],0),2), "")</f>
        <v>0</v>
      </c>
      <c r="K505" s="32">
        <f t="shared" si="44"/>
        <v>1397.4</v>
      </c>
      <c r="L505" s="34">
        <f>IFERROR(('CALC | Main Engine'!N505+'CALC | Booster'!N505)*INDEX(MassUnitsTable[],MATCH($R$3,MassUnitsTable[Mass Units],0),2), "")</f>
        <v>1777.1580062500004</v>
      </c>
      <c r="M505" s="27">
        <f>IFERROR(('CALC | Main Engine'!O505+'CALC | Booster'!O505)*INDEX(MassUnitsTable[],MATCH($R$3,MassUnitsTable[Mass Units],0),2), "")</f>
        <v>0</v>
      </c>
      <c r="N505" s="27">
        <f>IFERROR(('CALC | Main Engine'!P505+'CALC | Booster'!P505)*INDEX(MassUnitsTable[],MATCH($R$3,MassUnitsTable[Mass Units],0),2), "")</f>
        <v>0</v>
      </c>
      <c r="O505" s="27">
        <f>IFERROR(('CALC | Main Engine'!Q505+'CALC | Booster'!Q505)*INDEX(MassUnitsTable[],MATCH($R$3,MassUnitsTable[Mass Units],0),2), "")</f>
        <v>0</v>
      </c>
      <c r="P505" s="27">
        <f>IFERROR(('CALC | Main Engine'!R505+'CALC | Booster'!R505)*INDEX(MassUnitsTable[],MATCH($R$3,MassUnitsTable[Mass Units],0),2), "")</f>
        <v>0</v>
      </c>
      <c r="Q505" s="27">
        <f>IFERROR(('CALC | Main Engine'!S505+'CALC | Booster'!S505)*INDEX(MassUnitsTable[],MATCH($R$3,MassUnitsTable[Mass Units],0),2), "")</f>
        <v>9.2863967615497984E-11</v>
      </c>
      <c r="R505" s="32">
        <f>IFERROR(('CALC | Main Engine'!T505+'CALC | Booster'!T505)*INDEX(MassUnitsTable[],MATCH($R$3,MassUnitsTable[Mass Units],0),2), "")</f>
        <v>0</v>
      </c>
      <c r="S505" s="10"/>
    </row>
    <row r="506" spans="1:19" x14ac:dyDescent="0.25">
      <c r="A506" s="10"/>
      <c r="B506" s="4" t="str">
        <f t="shared" si="40"/>
        <v>STS-124</v>
      </c>
      <c r="C506" s="5" t="str">
        <f t="shared" si="41"/>
        <v>Space Shuttle</v>
      </c>
      <c r="D506" s="5" t="str">
        <f t="shared" si="42"/>
        <v>Launch</v>
      </c>
      <c r="E506" s="5">
        <f t="shared" si="43"/>
        <v>1</v>
      </c>
      <c r="F506" s="5">
        <f>'CALC | Main Engine'!$B506</f>
        <v>499</v>
      </c>
      <c r="G506" s="27">
        <f>'CALC | Main Engine'!$C506</f>
        <v>340091</v>
      </c>
      <c r="H506" s="6">
        <f>'CALC | Main Engine'!$E506</f>
        <v>1</v>
      </c>
      <c r="I506" s="34">
        <f>IFERROR('CALC | Main Engine'!$F506*INDEX(MassUnitsTable[],MATCH($R$3,MassUnitsTable[Mass Units],0),2), "")</f>
        <v>1397.4</v>
      </c>
      <c r="J506" s="27">
        <f>IFERROR('CALC | Booster'!$F506*INDEX(MassUnitsTable[],MATCH($R$3,MassUnitsTable[Mass Units],0),2), "")</f>
        <v>0</v>
      </c>
      <c r="K506" s="32">
        <f t="shared" si="44"/>
        <v>1397.4</v>
      </c>
      <c r="L506" s="34">
        <f>IFERROR(('CALC | Main Engine'!N506+'CALC | Booster'!N506)*INDEX(MassUnitsTable[],MATCH($R$3,MassUnitsTable[Mass Units],0),2), "")</f>
        <v>1777.1580062500004</v>
      </c>
      <c r="M506" s="27">
        <f>IFERROR(('CALC | Main Engine'!O506+'CALC | Booster'!O506)*INDEX(MassUnitsTable[],MATCH($R$3,MassUnitsTable[Mass Units],0),2), "")</f>
        <v>0</v>
      </c>
      <c r="N506" s="27">
        <f>IFERROR(('CALC | Main Engine'!P506+'CALC | Booster'!P506)*INDEX(MassUnitsTable[],MATCH($R$3,MassUnitsTable[Mass Units],0),2), "")</f>
        <v>0</v>
      </c>
      <c r="O506" s="27">
        <f>IFERROR(('CALC | Main Engine'!Q506+'CALC | Booster'!Q506)*INDEX(MassUnitsTable[],MATCH($R$3,MassUnitsTable[Mass Units],0),2), "")</f>
        <v>0</v>
      </c>
      <c r="P506" s="27">
        <f>IFERROR(('CALC | Main Engine'!R506+'CALC | Booster'!R506)*INDEX(MassUnitsTable[],MATCH($R$3,MassUnitsTable[Mass Units],0),2), "")</f>
        <v>0</v>
      </c>
      <c r="Q506" s="27">
        <f>IFERROR(('CALC | Main Engine'!S506+'CALC | Booster'!S506)*INDEX(MassUnitsTable[],MATCH($R$3,MassUnitsTable[Mass Units],0),2), "")</f>
        <v>9.0977341092800102E-11</v>
      </c>
      <c r="R506" s="32">
        <f>IFERROR(('CALC | Main Engine'!T506+'CALC | Booster'!T506)*INDEX(MassUnitsTable[],MATCH($R$3,MassUnitsTable[Mass Units],0),2), "")</f>
        <v>0</v>
      </c>
      <c r="S506" s="10"/>
    </row>
    <row r="507" spans="1:19" x14ac:dyDescent="0.25">
      <c r="A507" s="10"/>
      <c r="B507" s="4" t="str">
        <f t="shared" si="40"/>
        <v>STS-124</v>
      </c>
      <c r="C507" s="5" t="str">
        <f t="shared" si="41"/>
        <v>Space Shuttle</v>
      </c>
      <c r="D507" s="5" t="str">
        <f t="shared" si="42"/>
        <v>Launch</v>
      </c>
      <c r="E507" s="5">
        <f t="shared" si="43"/>
        <v>1</v>
      </c>
      <c r="F507" s="5">
        <f>'CALC | Main Engine'!$B507</f>
        <v>500</v>
      </c>
      <c r="G507" s="27">
        <f>'CALC | Main Engine'!$C507</f>
        <v>340359.5</v>
      </c>
      <c r="H507" s="6">
        <f>'CALC | Main Engine'!$E507</f>
        <v>1</v>
      </c>
      <c r="I507" s="34">
        <f>IFERROR('CALC | Main Engine'!$F507*INDEX(MassUnitsTable[],MATCH($R$3,MassUnitsTable[Mass Units],0),2), "")</f>
        <v>1397.4</v>
      </c>
      <c r="J507" s="27">
        <f>IFERROR('CALC | Booster'!$F507*INDEX(MassUnitsTable[],MATCH($R$3,MassUnitsTable[Mass Units],0),2), "")</f>
        <v>0</v>
      </c>
      <c r="K507" s="32">
        <f t="shared" si="44"/>
        <v>1397.4</v>
      </c>
      <c r="L507" s="34">
        <f>IFERROR(('CALC | Main Engine'!N507+'CALC | Booster'!N507)*INDEX(MassUnitsTable[],MATCH($R$3,MassUnitsTable[Mass Units],0),2), "")</f>
        <v>1777.1580062500004</v>
      </c>
      <c r="M507" s="27">
        <f>IFERROR(('CALC | Main Engine'!O507+'CALC | Booster'!O507)*INDEX(MassUnitsTable[],MATCH($R$3,MassUnitsTable[Mass Units],0),2), "")</f>
        <v>0</v>
      </c>
      <c r="N507" s="27">
        <f>IFERROR(('CALC | Main Engine'!P507+'CALC | Booster'!P507)*INDEX(MassUnitsTable[],MATCH($R$3,MassUnitsTable[Mass Units],0),2), "")</f>
        <v>0</v>
      </c>
      <c r="O507" s="27">
        <f>IFERROR(('CALC | Main Engine'!Q507+'CALC | Booster'!Q507)*INDEX(MassUnitsTable[],MATCH($R$3,MassUnitsTable[Mass Units],0),2), "")</f>
        <v>0</v>
      </c>
      <c r="P507" s="27">
        <f>IFERROR(('CALC | Main Engine'!R507+'CALC | Booster'!R507)*INDEX(MassUnitsTable[],MATCH($R$3,MassUnitsTable[Mass Units],0),2), "")</f>
        <v>0</v>
      </c>
      <c r="Q507" s="27">
        <f>IFERROR(('CALC | Main Engine'!S507+'CALC | Booster'!S507)*INDEX(MassUnitsTable[],MATCH($R$3,MassUnitsTable[Mass Units],0),2), "")</f>
        <v>8.9061967235798747E-11</v>
      </c>
      <c r="R507" s="32">
        <f>IFERROR(('CALC | Main Engine'!T507+'CALC | Booster'!T507)*INDEX(MassUnitsTable[],MATCH($R$3,MassUnitsTable[Mass Units],0),2), "")</f>
        <v>0</v>
      </c>
      <c r="S507" s="10"/>
    </row>
    <row r="508" spans="1:19" x14ac:dyDescent="0.25">
      <c r="A508" s="10"/>
      <c r="B508" s="4" t="str">
        <f t="shared" si="40"/>
        <v>STS-124</v>
      </c>
      <c r="C508" s="5" t="str">
        <f t="shared" si="41"/>
        <v>Space Shuttle</v>
      </c>
      <c r="D508" s="5" t="str">
        <f t="shared" si="42"/>
        <v>Launch</v>
      </c>
      <c r="E508" s="5">
        <f t="shared" si="43"/>
        <v>1</v>
      </c>
      <c r="F508" s="5">
        <f>'CALC | Main Engine'!$B508</f>
        <v>501</v>
      </c>
      <c r="G508" s="27">
        <f>'CALC | Main Engine'!$C508</f>
        <v>340710.75</v>
      </c>
      <c r="H508" s="6">
        <f>'CALC | Main Engine'!$E508</f>
        <v>1</v>
      </c>
      <c r="I508" s="34">
        <f>IFERROR('CALC | Main Engine'!$F508*INDEX(MassUnitsTable[],MATCH($R$3,MassUnitsTable[Mass Units],0),2), "")</f>
        <v>1397.4</v>
      </c>
      <c r="J508" s="27">
        <f>IFERROR('CALC | Booster'!$F508*INDEX(MassUnitsTable[],MATCH($R$3,MassUnitsTable[Mass Units],0),2), "")</f>
        <v>0</v>
      </c>
      <c r="K508" s="32">
        <f t="shared" si="44"/>
        <v>1397.4</v>
      </c>
      <c r="L508" s="34">
        <f>IFERROR(('CALC | Main Engine'!N508+'CALC | Booster'!N508)*INDEX(MassUnitsTable[],MATCH($R$3,MassUnitsTable[Mass Units],0),2), "")</f>
        <v>1777.1580062500004</v>
      </c>
      <c r="M508" s="27">
        <f>IFERROR(('CALC | Main Engine'!O508+'CALC | Booster'!O508)*INDEX(MassUnitsTable[],MATCH($R$3,MassUnitsTable[Mass Units],0),2), "")</f>
        <v>0</v>
      </c>
      <c r="N508" s="27">
        <f>IFERROR(('CALC | Main Engine'!P508+'CALC | Booster'!P508)*INDEX(MassUnitsTable[],MATCH($R$3,MassUnitsTable[Mass Units],0),2), "")</f>
        <v>0</v>
      </c>
      <c r="O508" s="27">
        <f>IFERROR(('CALC | Main Engine'!Q508+'CALC | Booster'!Q508)*INDEX(MassUnitsTable[],MATCH($R$3,MassUnitsTable[Mass Units],0),2), "")</f>
        <v>0</v>
      </c>
      <c r="P508" s="27">
        <f>IFERROR(('CALC | Main Engine'!R508+'CALC | Booster'!R508)*INDEX(MassUnitsTable[],MATCH($R$3,MassUnitsTable[Mass Units],0),2), "")</f>
        <v>0</v>
      </c>
      <c r="Q508" s="27">
        <f>IFERROR(('CALC | Main Engine'!S508+'CALC | Booster'!S508)*INDEX(MassUnitsTable[],MATCH($R$3,MassUnitsTable[Mass Units],0),2), "")</f>
        <v>8.6617037018229338E-11</v>
      </c>
      <c r="R508" s="32">
        <f>IFERROR(('CALC | Main Engine'!T508+'CALC | Booster'!T508)*INDEX(MassUnitsTable[],MATCH($R$3,MassUnitsTable[Mass Units],0),2), "")</f>
        <v>0</v>
      </c>
      <c r="S508" s="10"/>
    </row>
    <row r="509" spans="1:19" x14ac:dyDescent="0.25">
      <c r="A509" s="10"/>
      <c r="B509" s="4" t="str">
        <f t="shared" si="40"/>
        <v>STS-124</v>
      </c>
      <c r="C509" s="5" t="str">
        <f t="shared" si="41"/>
        <v>Space Shuttle</v>
      </c>
      <c r="D509" s="5" t="str">
        <f t="shared" si="42"/>
        <v>Launch</v>
      </c>
      <c r="E509" s="5">
        <f t="shared" si="43"/>
        <v>1</v>
      </c>
      <c r="F509" s="5">
        <f>'CALC | Main Engine'!$B509</f>
        <v>502</v>
      </c>
      <c r="G509" s="27">
        <f>'CALC | Main Engine'!$C509</f>
        <v>341048.75</v>
      </c>
      <c r="H509" s="6">
        <f>'CALC | Main Engine'!$E509</f>
        <v>1</v>
      </c>
      <c r="I509" s="34">
        <f>IFERROR('CALC | Main Engine'!$F509*INDEX(MassUnitsTable[],MATCH($R$3,MassUnitsTable[Mass Units],0),2), "")</f>
        <v>1397.4</v>
      </c>
      <c r="J509" s="27">
        <f>IFERROR('CALC | Booster'!$F509*INDEX(MassUnitsTable[],MATCH($R$3,MassUnitsTable[Mass Units],0),2), "")</f>
        <v>0</v>
      </c>
      <c r="K509" s="32">
        <f t="shared" si="44"/>
        <v>1397.4</v>
      </c>
      <c r="L509" s="34">
        <f>IFERROR(('CALC | Main Engine'!N509+'CALC | Booster'!N509)*INDEX(MassUnitsTable[],MATCH($R$3,MassUnitsTable[Mass Units],0),2), "")</f>
        <v>1777.1580062500004</v>
      </c>
      <c r="M509" s="27">
        <f>IFERROR(('CALC | Main Engine'!O509+'CALC | Booster'!O509)*INDEX(MassUnitsTable[],MATCH($R$3,MassUnitsTable[Mass Units],0),2), "")</f>
        <v>0</v>
      </c>
      <c r="N509" s="27">
        <f>IFERROR(('CALC | Main Engine'!P509+'CALC | Booster'!P509)*INDEX(MassUnitsTable[],MATCH($R$3,MassUnitsTable[Mass Units],0),2), "")</f>
        <v>0</v>
      </c>
      <c r="O509" s="27">
        <f>IFERROR(('CALC | Main Engine'!Q509+'CALC | Booster'!Q509)*INDEX(MassUnitsTable[],MATCH($R$3,MassUnitsTable[Mass Units],0),2), "")</f>
        <v>0</v>
      </c>
      <c r="P509" s="27">
        <f>IFERROR(('CALC | Main Engine'!R509+'CALC | Booster'!R509)*INDEX(MassUnitsTable[],MATCH($R$3,MassUnitsTable[Mass Units],0),2), "")</f>
        <v>0</v>
      </c>
      <c r="Q509" s="27">
        <f>IFERROR(('CALC | Main Engine'!S509+'CALC | Booster'!S509)*INDEX(MassUnitsTable[],MATCH($R$3,MassUnitsTable[Mass Units],0),2), "")</f>
        <v>8.4327725730233164E-11</v>
      </c>
      <c r="R509" s="32">
        <f>IFERROR(('CALC | Main Engine'!T509+'CALC | Booster'!T509)*INDEX(MassUnitsTable[],MATCH($R$3,MassUnitsTable[Mass Units],0),2), "")</f>
        <v>0</v>
      </c>
      <c r="S509" s="10"/>
    </row>
    <row r="510" spans="1:19" x14ac:dyDescent="0.25">
      <c r="A510" s="10"/>
      <c r="B510" s="4" t="str">
        <f t="shared" si="40"/>
        <v>STS-124</v>
      </c>
      <c r="C510" s="5" t="str">
        <f t="shared" si="41"/>
        <v>Space Shuttle</v>
      </c>
      <c r="D510" s="5" t="str">
        <f t="shared" si="42"/>
        <v>Launch</v>
      </c>
      <c r="E510" s="5">
        <f t="shared" si="43"/>
        <v>1</v>
      </c>
      <c r="F510" s="5">
        <f>'CALC | Main Engine'!$B510</f>
        <v>503</v>
      </c>
      <c r="G510" s="27">
        <f>'CALC | Main Engine'!$C510</f>
        <v>341324</v>
      </c>
      <c r="H510" s="6">
        <f>'CALC | Main Engine'!$E510</f>
        <v>1</v>
      </c>
      <c r="I510" s="34">
        <f>IFERROR('CALC | Main Engine'!$F510*INDEX(MassUnitsTable[],MATCH($R$3,MassUnitsTable[Mass Units],0),2), "")</f>
        <v>1397.4</v>
      </c>
      <c r="J510" s="27">
        <f>IFERROR('CALC | Booster'!$F510*INDEX(MassUnitsTable[],MATCH($R$3,MassUnitsTable[Mass Units],0),2), "")</f>
        <v>0</v>
      </c>
      <c r="K510" s="32">
        <f t="shared" si="44"/>
        <v>1397.4</v>
      </c>
      <c r="L510" s="34">
        <f>IFERROR(('CALC | Main Engine'!N510+'CALC | Booster'!N510)*INDEX(MassUnitsTable[],MATCH($R$3,MassUnitsTable[Mass Units],0),2), "")</f>
        <v>1777.1580062500004</v>
      </c>
      <c r="M510" s="27">
        <f>IFERROR(('CALC | Main Engine'!O510+'CALC | Booster'!O510)*INDEX(MassUnitsTable[],MATCH($R$3,MassUnitsTable[Mass Units],0),2), "")</f>
        <v>0</v>
      </c>
      <c r="N510" s="27">
        <f>IFERROR(('CALC | Main Engine'!P510+'CALC | Booster'!P510)*INDEX(MassUnitsTable[],MATCH($R$3,MassUnitsTable[Mass Units],0),2), "")</f>
        <v>0</v>
      </c>
      <c r="O510" s="27">
        <f>IFERROR(('CALC | Main Engine'!Q510+'CALC | Booster'!Q510)*INDEX(MassUnitsTable[],MATCH($R$3,MassUnitsTable[Mass Units],0),2), "")</f>
        <v>0</v>
      </c>
      <c r="P510" s="27">
        <f>IFERROR(('CALC | Main Engine'!R510+'CALC | Booster'!R510)*INDEX(MassUnitsTable[],MATCH($R$3,MassUnitsTable[Mass Units],0),2), "")</f>
        <v>0</v>
      </c>
      <c r="Q510" s="27">
        <f>IFERROR(('CALC | Main Engine'!S510+'CALC | Booster'!S510)*INDEX(MassUnitsTable[],MATCH($R$3,MassUnitsTable[Mass Units],0),2), "")</f>
        <v>8.2508200840796577E-11</v>
      </c>
      <c r="R510" s="32">
        <f>IFERROR(('CALC | Main Engine'!T510+'CALC | Booster'!T510)*INDEX(MassUnitsTable[],MATCH($R$3,MassUnitsTable[Mass Units],0),2), "")</f>
        <v>0</v>
      </c>
      <c r="S510" s="10"/>
    </row>
    <row r="511" spans="1:19" x14ac:dyDescent="0.25">
      <c r="A511" s="10"/>
      <c r="B511" s="4" t="str">
        <f t="shared" si="40"/>
        <v>STS-124</v>
      </c>
      <c r="C511" s="5" t="str">
        <f t="shared" si="41"/>
        <v>Space Shuttle</v>
      </c>
      <c r="D511" s="5" t="str">
        <f t="shared" si="42"/>
        <v>Launch</v>
      </c>
      <c r="E511" s="5">
        <f t="shared" si="43"/>
        <v>1</v>
      </c>
      <c r="F511" s="5">
        <f>'CALC | Main Engine'!$B511</f>
        <v>504</v>
      </c>
      <c r="G511" s="27">
        <f>'CALC | Main Engine'!$C511</f>
        <v>341629.5</v>
      </c>
      <c r="H511" s="6">
        <f>'CALC | Main Engine'!$E511</f>
        <v>1</v>
      </c>
      <c r="I511" s="34">
        <f>IFERROR('CALC | Main Engine'!$F511*INDEX(MassUnitsTable[],MATCH($R$3,MassUnitsTable[Mass Units],0),2), "")</f>
        <v>1397.4</v>
      </c>
      <c r="J511" s="27">
        <f>IFERROR('CALC | Booster'!$F511*INDEX(MassUnitsTable[],MATCH($R$3,MassUnitsTable[Mass Units],0),2), "")</f>
        <v>0</v>
      </c>
      <c r="K511" s="32">
        <f t="shared" si="44"/>
        <v>1397.4</v>
      </c>
      <c r="L511" s="34">
        <f>IFERROR(('CALC | Main Engine'!N511+'CALC | Booster'!N511)*INDEX(MassUnitsTable[],MATCH($R$3,MassUnitsTable[Mass Units],0),2), "")</f>
        <v>1777.1580062500004</v>
      </c>
      <c r="M511" s="27">
        <f>IFERROR(('CALC | Main Engine'!O511+'CALC | Booster'!O511)*INDEX(MassUnitsTable[],MATCH($R$3,MassUnitsTable[Mass Units],0),2), "")</f>
        <v>0</v>
      </c>
      <c r="N511" s="27">
        <f>IFERROR(('CALC | Main Engine'!P511+'CALC | Booster'!P511)*INDEX(MassUnitsTable[],MATCH($R$3,MassUnitsTable[Mass Units],0),2), "")</f>
        <v>0</v>
      </c>
      <c r="O511" s="27">
        <f>IFERROR(('CALC | Main Engine'!Q511+'CALC | Booster'!Q511)*INDEX(MassUnitsTable[],MATCH($R$3,MassUnitsTable[Mass Units],0),2), "")</f>
        <v>0</v>
      </c>
      <c r="P511" s="27">
        <f>IFERROR(('CALC | Main Engine'!R511+'CALC | Booster'!R511)*INDEX(MassUnitsTable[],MATCH($R$3,MassUnitsTable[Mass Units],0),2), "")</f>
        <v>0</v>
      </c>
      <c r="Q511" s="27">
        <f>IFERROR(('CALC | Main Engine'!S511+'CALC | Booster'!S511)*INDEX(MassUnitsTable[],MATCH($R$3,MassUnitsTable[Mass Units],0),2), "")</f>
        <v>8.0534642102336869E-11</v>
      </c>
      <c r="R511" s="32">
        <f>IFERROR(('CALC | Main Engine'!T511+'CALC | Booster'!T511)*INDEX(MassUnitsTable[],MATCH($R$3,MassUnitsTable[Mass Units],0),2), "")</f>
        <v>0</v>
      </c>
      <c r="S511" s="10"/>
    </row>
    <row r="512" spans="1:19" x14ac:dyDescent="0.25">
      <c r="A512" s="10"/>
      <c r="B512" s="4" t="str">
        <f t="shared" si="40"/>
        <v>STS-124</v>
      </c>
      <c r="C512" s="5" t="str">
        <f t="shared" si="41"/>
        <v>Space Shuttle</v>
      </c>
      <c r="D512" s="5" t="str">
        <f t="shared" si="42"/>
        <v>Launch</v>
      </c>
      <c r="E512" s="5">
        <f t="shared" si="43"/>
        <v>1</v>
      </c>
      <c r="F512" s="5">
        <f>'CALC | Main Engine'!$B512</f>
        <v>505</v>
      </c>
      <c r="G512" s="27">
        <f>'CALC | Main Engine'!$C512</f>
        <v>341937</v>
      </c>
      <c r="H512" s="6">
        <f>'CALC | Main Engine'!$E512</f>
        <v>1</v>
      </c>
      <c r="I512" s="34">
        <f>IFERROR('CALC | Main Engine'!$F512*INDEX(MassUnitsTable[],MATCH($R$3,MassUnitsTable[Mass Units],0),2), "")</f>
        <v>1397.4</v>
      </c>
      <c r="J512" s="27">
        <f>IFERROR('CALC | Booster'!$F512*INDEX(MassUnitsTable[],MATCH($R$3,MassUnitsTable[Mass Units],0),2), "")</f>
        <v>0</v>
      </c>
      <c r="K512" s="32">
        <f t="shared" si="44"/>
        <v>1397.4</v>
      </c>
      <c r="L512" s="34">
        <f>IFERROR(('CALC | Main Engine'!N512+'CALC | Booster'!N512)*INDEX(MassUnitsTable[],MATCH($R$3,MassUnitsTable[Mass Units],0),2), "")</f>
        <v>1777.1580062500004</v>
      </c>
      <c r="M512" s="27">
        <f>IFERROR(('CALC | Main Engine'!O512+'CALC | Booster'!O512)*INDEX(MassUnitsTable[],MATCH($R$3,MassUnitsTable[Mass Units],0),2), "")</f>
        <v>0</v>
      </c>
      <c r="N512" s="27">
        <f>IFERROR(('CALC | Main Engine'!P512+'CALC | Booster'!P512)*INDEX(MassUnitsTable[],MATCH($R$3,MassUnitsTable[Mass Units],0),2), "")</f>
        <v>0</v>
      </c>
      <c r="O512" s="27">
        <f>IFERROR(('CALC | Main Engine'!Q512+'CALC | Booster'!Q512)*INDEX(MassUnitsTable[],MATCH($R$3,MassUnitsTable[Mass Units],0),2), "")</f>
        <v>0</v>
      </c>
      <c r="P512" s="27">
        <f>IFERROR(('CALC | Main Engine'!R512+'CALC | Booster'!R512)*INDEX(MassUnitsTable[],MATCH($R$3,MassUnitsTable[Mass Units],0),2), "")</f>
        <v>0</v>
      </c>
      <c r="Q512" s="27">
        <f>IFERROR(('CALC | Main Engine'!S512+'CALC | Booster'!S512)*INDEX(MassUnitsTable[],MATCH($R$3,MassUnitsTable[Mass Units],0),2), "")</f>
        <v>7.859583188147213E-11</v>
      </c>
      <c r="R512" s="32">
        <f>IFERROR(('CALC | Main Engine'!T512+'CALC | Booster'!T512)*INDEX(MassUnitsTable[],MATCH($R$3,MassUnitsTable[Mass Units],0),2), "")</f>
        <v>0</v>
      </c>
      <c r="S512" s="10"/>
    </row>
    <row r="513" spans="1:19" x14ac:dyDescent="0.25">
      <c r="A513" s="10"/>
      <c r="B513" s="4" t="str">
        <f t="shared" si="40"/>
        <v>STS-124</v>
      </c>
      <c r="C513" s="5" t="str">
        <f t="shared" si="41"/>
        <v>Space Shuttle</v>
      </c>
      <c r="D513" s="5" t="str">
        <f t="shared" si="42"/>
        <v>Launch</v>
      </c>
      <c r="E513" s="5">
        <f t="shared" si="43"/>
        <v>1</v>
      </c>
      <c r="F513" s="5">
        <f>'CALC | Main Engine'!$B513</f>
        <v>506</v>
      </c>
      <c r="G513" s="27">
        <f>'CALC | Main Engine'!$C513</f>
        <v>342245.5</v>
      </c>
      <c r="H513" s="6">
        <f>'CALC | Main Engine'!$E513</f>
        <v>1</v>
      </c>
      <c r="I513" s="34">
        <f>IFERROR('CALC | Main Engine'!$F513*INDEX(MassUnitsTable[],MATCH($R$3,MassUnitsTable[Mass Units],0),2), "")</f>
        <v>1397.4</v>
      </c>
      <c r="J513" s="27">
        <f>IFERROR('CALC | Booster'!$F513*INDEX(MassUnitsTable[],MATCH($R$3,MassUnitsTable[Mass Units],0),2), "")</f>
        <v>0</v>
      </c>
      <c r="K513" s="32">
        <f t="shared" si="44"/>
        <v>1397.4</v>
      </c>
      <c r="L513" s="34">
        <f>IFERROR(('CALC | Main Engine'!N513+'CALC | Booster'!N513)*INDEX(MassUnitsTable[],MATCH($R$3,MassUnitsTable[Mass Units],0),2), "")</f>
        <v>1777.1580062500004</v>
      </c>
      <c r="M513" s="27">
        <f>IFERROR(('CALC | Main Engine'!O513+'CALC | Booster'!O513)*INDEX(MassUnitsTable[],MATCH($R$3,MassUnitsTable[Mass Units],0),2), "")</f>
        <v>0</v>
      </c>
      <c r="N513" s="27">
        <f>IFERROR(('CALC | Main Engine'!P513+'CALC | Booster'!P513)*INDEX(MassUnitsTable[],MATCH($R$3,MassUnitsTable[Mass Units],0),2), "")</f>
        <v>0</v>
      </c>
      <c r="O513" s="27">
        <f>IFERROR(('CALC | Main Engine'!Q513+'CALC | Booster'!Q513)*INDEX(MassUnitsTable[],MATCH($R$3,MassUnitsTable[Mass Units],0),2), "")</f>
        <v>0</v>
      </c>
      <c r="P513" s="27">
        <f>IFERROR(('CALC | Main Engine'!R513+'CALC | Booster'!R513)*INDEX(MassUnitsTable[],MATCH($R$3,MassUnitsTable[Mass Units],0),2), "")</f>
        <v>0</v>
      </c>
      <c r="Q513" s="27">
        <f>IFERROR(('CALC | Main Engine'!S513+'CALC | Booster'!S513)*INDEX(MassUnitsTable[],MATCH($R$3,MassUnitsTable[Mass Units],0),2), "")</f>
        <v>7.6697618667488716E-11</v>
      </c>
      <c r="R513" s="32">
        <f>IFERROR(('CALC | Main Engine'!T513+'CALC | Booster'!T513)*INDEX(MassUnitsTable[],MATCH($R$3,MassUnitsTable[Mass Units],0),2), "")</f>
        <v>0</v>
      </c>
      <c r="S513" s="10"/>
    </row>
    <row r="514" spans="1:19" x14ac:dyDescent="0.25">
      <c r="A514" s="10"/>
      <c r="B514" s="4" t="str">
        <f t="shared" si="40"/>
        <v>STS-124</v>
      </c>
      <c r="C514" s="5" t="str">
        <f t="shared" si="41"/>
        <v>Space Shuttle</v>
      </c>
      <c r="D514" s="5" t="str">
        <f t="shared" si="42"/>
        <v>Launch</v>
      </c>
      <c r="E514" s="5">
        <f t="shared" si="43"/>
        <v>1</v>
      </c>
      <c r="F514" s="5">
        <f>'CALC | Main Engine'!$B514</f>
        <v>507</v>
      </c>
      <c r="G514" s="27">
        <f>'CALC | Main Engine'!$C514</f>
        <v>342554.5</v>
      </c>
      <c r="H514" s="6">
        <f>'CALC | Main Engine'!$E514</f>
        <v>1</v>
      </c>
      <c r="I514" s="34">
        <f>IFERROR('CALC | Main Engine'!$F514*INDEX(MassUnitsTable[],MATCH($R$3,MassUnitsTable[Mass Units],0),2), "")</f>
        <v>1397.4</v>
      </c>
      <c r="J514" s="27">
        <f>IFERROR('CALC | Booster'!$F514*INDEX(MassUnitsTable[],MATCH($R$3,MassUnitsTable[Mass Units],0),2), "")</f>
        <v>0</v>
      </c>
      <c r="K514" s="32">
        <f t="shared" si="44"/>
        <v>1397.4</v>
      </c>
      <c r="L514" s="34">
        <f>IFERROR(('CALC | Main Engine'!N514+'CALC | Booster'!N514)*INDEX(MassUnitsTable[],MATCH($R$3,MassUnitsTable[Mass Units],0),2), "")</f>
        <v>1777.1580062500004</v>
      </c>
      <c r="M514" s="27">
        <f>IFERROR(('CALC | Main Engine'!O514+'CALC | Booster'!O514)*INDEX(MassUnitsTable[],MATCH($R$3,MassUnitsTable[Mass Units],0),2), "")</f>
        <v>0</v>
      </c>
      <c r="N514" s="27">
        <f>IFERROR(('CALC | Main Engine'!P514+'CALC | Booster'!P514)*INDEX(MassUnitsTable[],MATCH($R$3,MassUnitsTable[Mass Units],0),2), "")</f>
        <v>0</v>
      </c>
      <c r="O514" s="27">
        <f>IFERROR(('CALC | Main Engine'!Q514+'CALC | Booster'!Q514)*INDEX(MassUnitsTable[],MATCH($R$3,MassUnitsTable[Mass Units],0),2), "")</f>
        <v>0</v>
      </c>
      <c r="P514" s="27">
        <f>IFERROR(('CALC | Main Engine'!R514+'CALC | Booster'!R514)*INDEX(MassUnitsTable[],MATCH($R$3,MassUnitsTable[Mass Units],0),2), "")</f>
        <v>0</v>
      </c>
      <c r="Q514" s="27">
        <f>IFERROR(('CALC | Main Engine'!S514+'CALC | Booster'!S514)*INDEX(MassUnitsTable[],MATCH($R$3,MassUnitsTable[Mass Units],0),2), "")</f>
        <v>7.4842284684933345E-11</v>
      </c>
      <c r="R514" s="32">
        <f>IFERROR(('CALC | Main Engine'!T514+'CALC | Booster'!T514)*INDEX(MassUnitsTable[],MATCH($R$3,MassUnitsTable[Mass Units],0),2), "")</f>
        <v>0</v>
      </c>
      <c r="S514" s="10"/>
    </row>
    <row r="515" spans="1:19" x14ac:dyDescent="0.25">
      <c r="A515" s="10"/>
      <c r="B515" s="4" t="str">
        <f t="shared" si="40"/>
        <v>STS-124</v>
      </c>
      <c r="C515" s="5" t="str">
        <f t="shared" si="41"/>
        <v>Space Shuttle</v>
      </c>
      <c r="D515" s="5" t="str">
        <f t="shared" si="42"/>
        <v>Launch</v>
      </c>
      <c r="E515" s="5">
        <f t="shared" si="43"/>
        <v>1</v>
      </c>
      <c r="F515" s="5">
        <f>'CALC | Main Engine'!$B515</f>
        <v>508</v>
      </c>
      <c r="G515" s="27">
        <f>'CALC | Main Engine'!$C515</f>
        <v>342863.5</v>
      </c>
      <c r="H515" s="6">
        <f>'CALC | Main Engine'!$E515</f>
        <v>1</v>
      </c>
      <c r="I515" s="34">
        <f>IFERROR('CALC | Main Engine'!$F515*INDEX(MassUnitsTable[],MATCH($R$3,MassUnitsTable[Mass Units],0),2), "")</f>
        <v>1397.4</v>
      </c>
      <c r="J515" s="27">
        <f>IFERROR('CALC | Booster'!$F515*INDEX(MassUnitsTable[],MATCH($R$3,MassUnitsTable[Mass Units],0),2), "")</f>
        <v>0</v>
      </c>
      <c r="K515" s="32">
        <f t="shared" si="44"/>
        <v>1397.4</v>
      </c>
      <c r="L515" s="34">
        <f>IFERROR(('CALC | Main Engine'!N515+'CALC | Booster'!N515)*INDEX(MassUnitsTable[],MATCH($R$3,MassUnitsTable[Mass Units],0),2), "")</f>
        <v>1777.1580062500004</v>
      </c>
      <c r="M515" s="27">
        <f>IFERROR(('CALC | Main Engine'!O515+'CALC | Booster'!O515)*INDEX(MassUnitsTable[],MATCH($R$3,MassUnitsTable[Mass Units],0),2), "")</f>
        <v>0</v>
      </c>
      <c r="N515" s="27">
        <f>IFERROR(('CALC | Main Engine'!P515+'CALC | Booster'!P515)*INDEX(MassUnitsTable[],MATCH($R$3,MassUnitsTable[Mass Units],0),2), "")</f>
        <v>0</v>
      </c>
      <c r="O515" s="27">
        <f>IFERROR(('CALC | Main Engine'!Q515+'CALC | Booster'!Q515)*INDEX(MassUnitsTable[],MATCH($R$3,MassUnitsTable[Mass Units],0),2), "")</f>
        <v>0</v>
      </c>
      <c r="P515" s="27">
        <f>IFERROR(('CALC | Main Engine'!R515+'CALC | Booster'!R515)*INDEX(MassUnitsTable[],MATCH($R$3,MassUnitsTable[Mass Units],0),2), "")</f>
        <v>0</v>
      </c>
      <c r="Q515" s="27">
        <f>IFERROR(('CALC | Main Engine'!S515+'CALC | Booster'!S515)*INDEX(MassUnitsTable[],MATCH($R$3,MassUnitsTable[Mass Units],0),2), "")</f>
        <v>7.303183168104027E-11</v>
      </c>
      <c r="R515" s="32">
        <f>IFERROR(('CALC | Main Engine'!T515+'CALC | Booster'!T515)*INDEX(MassUnitsTable[],MATCH($R$3,MassUnitsTable[Mass Units],0),2), "")</f>
        <v>0</v>
      </c>
      <c r="S515" s="10"/>
    </row>
    <row r="516" spans="1:19" x14ac:dyDescent="0.25">
      <c r="A516" s="10"/>
      <c r="B516" s="4" t="str">
        <f t="shared" si="40"/>
        <v>STS-124</v>
      </c>
      <c r="C516" s="5" t="str">
        <f t="shared" si="41"/>
        <v>Space Shuttle</v>
      </c>
      <c r="D516" s="5" t="str">
        <f t="shared" si="42"/>
        <v>Launch</v>
      </c>
      <c r="E516" s="5">
        <f t="shared" si="43"/>
        <v>1</v>
      </c>
      <c r="F516" s="5">
        <f>'CALC | Main Engine'!$B516</f>
        <v>509</v>
      </c>
      <c r="G516" s="27">
        <f>'CALC | Main Engine'!$C516</f>
        <v>343173</v>
      </c>
      <c r="H516" s="6">
        <f>'CALC | Main Engine'!$E516</f>
        <v>1</v>
      </c>
      <c r="I516" s="34">
        <f>IFERROR('CALC | Main Engine'!$F516*INDEX(MassUnitsTable[],MATCH($R$3,MassUnitsTable[Mass Units],0),2), "")</f>
        <v>1397.4</v>
      </c>
      <c r="J516" s="27">
        <f>IFERROR('CALC | Booster'!$F516*INDEX(MassUnitsTable[],MATCH($R$3,MassUnitsTable[Mass Units],0),2), "")</f>
        <v>0</v>
      </c>
      <c r="K516" s="32">
        <f t="shared" si="44"/>
        <v>1397.4</v>
      </c>
      <c r="L516" s="34">
        <f>IFERROR(('CALC | Main Engine'!N516+'CALC | Booster'!N516)*INDEX(MassUnitsTable[],MATCH($R$3,MassUnitsTable[Mass Units],0),2), "")</f>
        <v>1777.1580062500004</v>
      </c>
      <c r="M516" s="27">
        <f>IFERROR(('CALC | Main Engine'!O516+'CALC | Booster'!O516)*INDEX(MassUnitsTable[],MATCH($R$3,MassUnitsTable[Mass Units],0),2), "")</f>
        <v>0</v>
      </c>
      <c r="N516" s="27">
        <f>IFERROR(('CALC | Main Engine'!P516+'CALC | Booster'!P516)*INDEX(MassUnitsTable[],MATCH($R$3,MassUnitsTable[Mass Units],0),2), "")</f>
        <v>0</v>
      </c>
      <c r="O516" s="27">
        <f>IFERROR(('CALC | Main Engine'!Q516+'CALC | Booster'!Q516)*INDEX(MassUnitsTable[],MATCH($R$3,MassUnitsTable[Mass Units],0),2), "")</f>
        <v>0</v>
      </c>
      <c r="P516" s="27">
        <f>IFERROR(('CALC | Main Engine'!R516+'CALC | Booster'!R516)*INDEX(MassUnitsTable[],MATCH($R$3,MassUnitsTable[Mass Units],0),2), "")</f>
        <v>0</v>
      </c>
      <c r="Q516" s="27">
        <f>IFERROR(('CALC | Main Engine'!S516+'CALC | Booster'!S516)*INDEX(MassUnitsTable[],MATCH($R$3,MassUnitsTable[Mass Units],0),2), "")</f>
        <v>7.12623502187492E-11</v>
      </c>
      <c r="R516" s="32">
        <f>IFERROR(('CALC | Main Engine'!T516+'CALC | Booster'!T516)*INDEX(MassUnitsTable[],MATCH($R$3,MassUnitsTable[Mass Units],0),2), "")</f>
        <v>0</v>
      </c>
      <c r="S516" s="10"/>
    </row>
    <row r="517" spans="1:19" x14ac:dyDescent="0.25">
      <c r="A517" s="10"/>
      <c r="B517" s="4" t="str">
        <f t="shared" si="40"/>
        <v>STS-124</v>
      </c>
      <c r="C517" s="5" t="str">
        <f t="shared" si="41"/>
        <v>Space Shuttle</v>
      </c>
      <c r="D517" s="5" t="str">
        <f t="shared" si="42"/>
        <v>Launch</v>
      </c>
      <c r="E517" s="5">
        <f t="shared" si="43"/>
        <v>1</v>
      </c>
      <c r="F517" s="5">
        <f>'CALC | Main Engine'!$B517</f>
        <v>510</v>
      </c>
      <c r="G517" s="27">
        <f>'CALC | Main Engine'!$C517</f>
        <v>343482.5</v>
      </c>
      <c r="H517" s="6">
        <f>'CALC | Main Engine'!$E517</f>
        <v>1</v>
      </c>
      <c r="I517" s="34">
        <f>IFERROR('CALC | Main Engine'!$F517*INDEX(MassUnitsTable[],MATCH($R$3,MassUnitsTable[Mass Units],0),2), "")</f>
        <v>1397.4</v>
      </c>
      <c r="J517" s="27">
        <f>IFERROR('CALC | Booster'!$F517*INDEX(MassUnitsTable[],MATCH($R$3,MassUnitsTable[Mass Units],0),2), "")</f>
        <v>0</v>
      </c>
      <c r="K517" s="32">
        <f t="shared" si="44"/>
        <v>1397.4</v>
      </c>
      <c r="L517" s="34">
        <f>IFERROR(('CALC | Main Engine'!N517+'CALC | Booster'!N517)*INDEX(MassUnitsTable[],MATCH($R$3,MassUnitsTable[Mass Units],0),2), "")</f>
        <v>1777.1580062500004</v>
      </c>
      <c r="M517" s="27">
        <f>IFERROR(('CALC | Main Engine'!O517+'CALC | Booster'!O517)*INDEX(MassUnitsTable[],MATCH($R$3,MassUnitsTable[Mass Units],0),2), "")</f>
        <v>0</v>
      </c>
      <c r="N517" s="27">
        <f>IFERROR(('CALC | Main Engine'!P517+'CALC | Booster'!P517)*INDEX(MassUnitsTable[],MATCH($R$3,MassUnitsTable[Mass Units],0),2), "")</f>
        <v>0</v>
      </c>
      <c r="O517" s="27">
        <f>IFERROR(('CALC | Main Engine'!Q517+'CALC | Booster'!Q517)*INDEX(MassUnitsTable[],MATCH($R$3,MassUnitsTable[Mass Units],0),2), "")</f>
        <v>0</v>
      </c>
      <c r="P517" s="27">
        <f>IFERROR(('CALC | Main Engine'!R517+'CALC | Booster'!R517)*INDEX(MassUnitsTable[],MATCH($R$3,MassUnitsTable[Mass Units],0),2), "")</f>
        <v>0</v>
      </c>
      <c r="Q517" s="27">
        <f>IFERROR(('CALC | Main Engine'!S517+'CALC | Booster'!S517)*INDEX(MassUnitsTable[],MATCH($R$3,MassUnitsTable[Mass Units],0),2), "")</f>
        <v>6.9535741358354329E-11</v>
      </c>
      <c r="R517" s="32">
        <f>IFERROR(('CALC | Main Engine'!T517+'CALC | Booster'!T517)*INDEX(MassUnitsTable[],MATCH($R$3,MassUnitsTable[Mass Units],0),2), "")</f>
        <v>0</v>
      </c>
      <c r="S517" s="10"/>
    </row>
    <row r="518" spans="1:19" x14ac:dyDescent="0.25">
      <c r="A518" s="10"/>
      <c r="B518" s="4" t="str">
        <f t="shared" si="40"/>
        <v>STS-124</v>
      </c>
      <c r="C518" s="5" t="str">
        <f t="shared" si="41"/>
        <v>Space Shuttle</v>
      </c>
      <c r="D518" s="5" t="str">
        <f t="shared" si="42"/>
        <v>Launch</v>
      </c>
      <c r="E518" s="5">
        <f t="shared" si="43"/>
        <v>1</v>
      </c>
      <c r="F518" s="5">
        <f>'CALC | Main Engine'!$B518</f>
        <v>511</v>
      </c>
      <c r="G518" s="27">
        <f>'CALC | Main Engine'!$C518</f>
        <v>343792</v>
      </c>
      <c r="H518" s="6">
        <f>'CALC | Main Engine'!$E518</f>
        <v>1</v>
      </c>
      <c r="I518" s="34">
        <f>IFERROR('CALC | Main Engine'!$F518*INDEX(MassUnitsTable[],MATCH($R$3,MassUnitsTable[Mass Units],0),2), "")</f>
        <v>1397.4</v>
      </c>
      <c r="J518" s="27">
        <f>IFERROR('CALC | Booster'!$F518*INDEX(MassUnitsTable[],MATCH($R$3,MassUnitsTable[Mass Units],0),2), "")</f>
        <v>0</v>
      </c>
      <c r="K518" s="32">
        <f t="shared" si="44"/>
        <v>1397.4</v>
      </c>
      <c r="L518" s="34">
        <f>IFERROR(('CALC | Main Engine'!N518+'CALC | Booster'!N518)*INDEX(MassUnitsTable[],MATCH($R$3,MassUnitsTable[Mass Units],0),2), "")</f>
        <v>1777.1580062500004</v>
      </c>
      <c r="M518" s="27">
        <f>IFERROR(('CALC | Main Engine'!O518+'CALC | Booster'!O518)*INDEX(MassUnitsTable[],MATCH($R$3,MassUnitsTable[Mass Units],0),2), "")</f>
        <v>0</v>
      </c>
      <c r="N518" s="27">
        <f>IFERROR(('CALC | Main Engine'!P518+'CALC | Booster'!P518)*INDEX(MassUnitsTable[],MATCH($R$3,MassUnitsTable[Mass Units],0),2), "")</f>
        <v>0</v>
      </c>
      <c r="O518" s="27">
        <f>IFERROR(('CALC | Main Engine'!Q518+'CALC | Booster'!Q518)*INDEX(MassUnitsTable[],MATCH($R$3,MassUnitsTable[Mass Units],0),2), "")</f>
        <v>0</v>
      </c>
      <c r="P518" s="27">
        <f>IFERROR(('CALC | Main Engine'!R518+'CALC | Booster'!R518)*INDEX(MassUnitsTable[],MATCH($R$3,MassUnitsTable[Mass Units],0),2), "")</f>
        <v>0</v>
      </c>
      <c r="Q518" s="27">
        <f>IFERROR(('CALC | Main Engine'!S518+'CALC | Booster'!S518)*INDEX(MassUnitsTable[],MATCH($R$3,MassUnitsTable[Mass Units],0),2), "")</f>
        <v>6.785096634356831E-11</v>
      </c>
      <c r="R518" s="32">
        <f>IFERROR(('CALC | Main Engine'!T518+'CALC | Booster'!T518)*INDEX(MassUnitsTable[],MATCH($R$3,MassUnitsTable[Mass Units],0),2), "")</f>
        <v>0</v>
      </c>
      <c r="S518" s="10"/>
    </row>
    <row r="519" spans="1:19" x14ac:dyDescent="0.25">
      <c r="A519" s="10"/>
      <c r="B519" s="4" t="str">
        <f t="shared" si="40"/>
        <v>STS-124</v>
      </c>
      <c r="C519" s="5" t="str">
        <f t="shared" si="41"/>
        <v>Space Shuttle</v>
      </c>
      <c r="D519" s="5" t="str">
        <f t="shared" si="42"/>
        <v>Launch</v>
      </c>
      <c r="E519" s="5">
        <f t="shared" si="43"/>
        <v>1</v>
      </c>
      <c r="F519" s="5">
        <f>'CALC | Main Engine'!$B519</f>
        <v>512</v>
      </c>
      <c r="G519" s="27">
        <f>'CALC | Main Engine'!$C519</f>
        <v>344179.5</v>
      </c>
      <c r="H519" s="6">
        <f>'CALC | Main Engine'!$E519</f>
        <v>1</v>
      </c>
      <c r="I519" s="34">
        <f>IFERROR('CALC | Main Engine'!$F519*INDEX(MassUnitsTable[],MATCH($R$3,MassUnitsTable[Mass Units],0),2), "")</f>
        <v>1397.4</v>
      </c>
      <c r="J519" s="27">
        <f>IFERROR('CALC | Booster'!$F519*INDEX(MassUnitsTable[],MATCH($R$3,MassUnitsTable[Mass Units],0),2), "")</f>
        <v>0</v>
      </c>
      <c r="K519" s="32">
        <f t="shared" si="44"/>
        <v>1397.4</v>
      </c>
      <c r="L519" s="34">
        <f>IFERROR(('CALC | Main Engine'!N519+'CALC | Booster'!N519)*INDEX(MassUnitsTable[],MATCH($R$3,MassUnitsTable[Mass Units],0),2), "")</f>
        <v>1777.1580062500004</v>
      </c>
      <c r="M519" s="27">
        <f>IFERROR(('CALC | Main Engine'!O519+'CALC | Booster'!O519)*INDEX(MassUnitsTable[],MATCH($R$3,MassUnitsTable[Mass Units],0),2), "")</f>
        <v>0</v>
      </c>
      <c r="N519" s="27">
        <f>IFERROR(('CALC | Main Engine'!P519+'CALC | Booster'!P519)*INDEX(MassUnitsTable[],MATCH($R$3,MassUnitsTable[Mass Units],0),2), "")</f>
        <v>0</v>
      </c>
      <c r="O519" s="27">
        <f>IFERROR(('CALC | Main Engine'!Q519+'CALC | Booster'!Q519)*INDEX(MassUnitsTable[],MATCH($R$3,MassUnitsTable[Mass Units],0),2), "")</f>
        <v>0</v>
      </c>
      <c r="P519" s="27">
        <f>IFERROR(('CALC | Main Engine'!R519+'CALC | Booster'!R519)*INDEX(MassUnitsTable[],MATCH($R$3,MassUnitsTable[Mass Units],0),2), "")</f>
        <v>0</v>
      </c>
      <c r="Q519" s="27">
        <f>IFERROR(('CALC | Main Engine'!S519+'CALC | Booster'!S519)*INDEX(MassUnitsTable[],MATCH($R$3,MassUnitsTable[Mass Units],0),2), "")</f>
        <v>6.579902552237365E-11</v>
      </c>
      <c r="R519" s="32">
        <f>IFERROR(('CALC | Main Engine'!T519+'CALC | Booster'!T519)*INDEX(MassUnitsTable[],MATCH($R$3,MassUnitsTable[Mass Units],0),2), "")</f>
        <v>0</v>
      </c>
      <c r="S519" s="10"/>
    </row>
    <row r="520" spans="1:19" x14ac:dyDescent="0.25">
      <c r="A520" s="10"/>
      <c r="B520" s="4" t="str">
        <f t="shared" ref="B520:B583" si="45">IF(ISNUMBER($F520),UserID,"")</f>
        <v>STS-124</v>
      </c>
      <c r="C520" s="5" t="str">
        <f t="shared" ref="C520:C583" si="46">IF(ISNUMBER($F520),Spacecraft,"")</f>
        <v>Space Shuttle</v>
      </c>
      <c r="D520" s="5" t="str">
        <f t="shared" ref="D520:D583" si="47">IF(ISNUMBER($F520),OperationType,"")</f>
        <v>Launch</v>
      </c>
      <c r="E520" s="5">
        <f t="shared" ref="E520:E583" si="48">IF(ISNUMBER($F520),NumberOfOps,"")</f>
        <v>1</v>
      </c>
      <c r="F520" s="5">
        <f>'CALC | Main Engine'!$B520</f>
        <v>513</v>
      </c>
      <c r="G520" s="27">
        <f>'CALC | Main Engine'!$C520</f>
        <v>344489.5</v>
      </c>
      <c r="H520" s="6">
        <f>'CALC | Main Engine'!$E520</f>
        <v>1</v>
      </c>
      <c r="I520" s="34">
        <f>IFERROR('CALC | Main Engine'!$F520*INDEX(MassUnitsTable[],MATCH($R$3,MassUnitsTable[Mass Units],0),2), "")</f>
        <v>1397.4</v>
      </c>
      <c r="J520" s="27">
        <f>IFERROR('CALC | Booster'!$F520*INDEX(MassUnitsTable[],MATCH($R$3,MassUnitsTable[Mass Units],0),2), "")</f>
        <v>0</v>
      </c>
      <c r="K520" s="32">
        <f t="shared" si="44"/>
        <v>1397.4</v>
      </c>
      <c r="L520" s="34">
        <f>IFERROR(('CALC | Main Engine'!N520+'CALC | Booster'!N520)*INDEX(MassUnitsTable[],MATCH($R$3,MassUnitsTable[Mass Units],0),2), "")</f>
        <v>1777.1580062500004</v>
      </c>
      <c r="M520" s="27">
        <f>IFERROR(('CALC | Main Engine'!O520+'CALC | Booster'!O520)*INDEX(MassUnitsTable[],MATCH($R$3,MassUnitsTable[Mass Units],0),2), "")</f>
        <v>0</v>
      </c>
      <c r="N520" s="27">
        <f>IFERROR(('CALC | Main Engine'!P520+'CALC | Booster'!P520)*INDEX(MassUnitsTable[],MATCH($R$3,MassUnitsTable[Mass Units],0),2), "")</f>
        <v>0</v>
      </c>
      <c r="O520" s="27">
        <f>IFERROR(('CALC | Main Engine'!Q520+'CALC | Booster'!Q520)*INDEX(MassUnitsTable[],MATCH($R$3,MassUnitsTable[Mass Units],0),2), "")</f>
        <v>0</v>
      </c>
      <c r="P520" s="27">
        <f>IFERROR(('CALC | Main Engine'!R520+'CALC | Booster'!R520)*INDEX(MassUnitsTable[],MATCH($R$3,MassUnitsTable[Mass Units],0),2), "")</f>
        <v>0</v>
      </c>
      <c r="Q520" s="27">
        <f>IFERROR(('CALC | Main Engine'!S520+'CALC | Booster'!S520)*INDEX(MassUnitsTable[],MATCH($R$3,MassUnitsTable[Mass Units],0),2), "")</f>
        <v>6.4202243048211141E-11</v>
      </c>
      <c r="R520" s="32">
        <f>IFERROR(('CALC | Main Engine'!T520+'CALC | Booster'!T520)*INDEX(MassUnitsTable[],MATCH($R$3,MassUnitsTable[Mass Units],0),2), "")</f>
        <v>0</v>
      </c>
      <c r="S520" s="10"/>
    </row>
    <row r="521" spans="1:19" x14ac:dyDescent="0.25">
      <c r="A521" s="10"/>
      <c r="B521" s="4" t="str">
        <f t="shared" si="45"/>
        <v>STS-124</v>
      </c>
      <c r="C521" s="5" t="str">
        <f t="shared" si="46"/>
        <v>Space Shuttle</v>
      </c>
      <c r="D521" s="5" t="str">
        <f t="shared" si="47"/>
        <v>Launch</v>
      </c>
      <c r="E521" s="5">
        <f t="shared" si="48"/>
        <v>1</v>
      </c>
      <c r="F521" s="5">
        <f>'CALC | Main Engine'!$B521</f>
        <v>514</v>
      </c>
      <c r="G521" s="27">
        <f>'CALC | Main Engine'!$C521</f>
        <v>344644.5</v>
      </c>
      <c r="H521" s="6">
        <f>'CALC | Main Engine'!$E521</f>
        <v>1</v>
      </c>
      <c r="I521" s="34">
        <f>IFERROR('CALC | Main Engine'!$F521*INDEX(MassUnitsTable[],MATCH($R$3,MassUnitsTable[Mass Units],0),2), "")</f>
        <v>1397.4</v>
      </c>
      <c r="J521" s="27">
        <f>IFERROR('CALC | Booster'!$F521*INDEX(MassUnitsTable[],MATCH($R$3,MassUnitsTable[Mass Units],0),2), "")</f>
        <v>0</v>
      </c>
      <c r="K521" s="32">
        <f t="shared" ref="K521:K584" si="49">IFERROR(I521+J521, "")</f>
        <v>1397.4</v>
      </c>
      <c r="L521" s="34">
        <f>IFERROR(('CALC | Main Engine'!N521+'CALC | Booster'!N521)*INDEX(MassUnitsTable[],MATCH($R$3,MassUnitsTable[Mass Units],0),2), "")</f>
        <v>1777.1580062500004</v>
      </c>
      <c r="M521" s="27">
        <f>IFERROR(('CALC | Main Engine'!O521+'CALC | Booster'!O521)*INDEX(MassUnitsTable[],MATCH($R$3,MassUnitsTable[Mass Units],0),2), "")</f>
        <v>0</v>
      </c>
      <c r="N521" s="27">
        <f>IFERROR(('CALC | Main Engine'!P521+'CALC | Booster'!P521)*INDEX(MassUnitsTable[],MATCH($R$3,MassUnitsTable[Mass Units],0),2), "")</f>
        <v>0</v>
      </c>
      <c r="O521" s="27">
        <f>IFERROR(('CALC | Main Engine'!Q521+'CALC | Booster'!Q521)*INDEX(MassUnitsTable[],MATCH($R$3,MassUnitsTable[Mass Units],0),2), "")</f>
        <v>0</v>
      </c>
      <c r="P521" s="27">
        <f>IFERROR(('CALC | Main Engine'!R521+'CALC | Booster'!R521)*INDEX(MassUnitsTable[],MATCH($R$3,MassUnitsTable[Mass Units],0),2), "")</f>
        <v>0</v>
      </c>
      <c r="Q521" s="27">
        <f>IFERROR(('CALC | Main Engine'!S521+'CALC | Booster'!S521)*INDEX(MassUnitsTable[],MATCH($R$3,MassUnitsTable[Mass Units],0),2), "")</f>
        <v>6.3418442387210151E-11</v>
      </c>
      <c r="R521" s="32">
        <f>IFERROR(('CALC | Main Engine'!T521+'CALC | Booster'!T521)*INDEX(MassUnitsTable[],MATCH($R$3,MassUnitsTable[Mass Units],0),2), "")</f>
        <v>0</v>
      </c>
      <c r="S521" s="10"/>
    </row>
    <row r="522" spans="1:19" x14ac:dyDescent="0.25">
      <c r="A522" s="10"/>
      <c r="B522" s="4" t="str">
        <f t="shared" si="45"/>
        <v>STS-124</v>
      </c>
      <c r="C522" s="5" t="str">
        <f t="shared" si="46"/>
        <v>Space Shuttle</v>
      </c>
      <c r="D522" s="5" t="str">
        <f t="shared" si="47"/>
        <v>Launch</v>
      </c>
      <c r="E522" s="5">
        <f t="shared" si="48"/>
        <v>1</v>
      </c>
      <c r="F522" s="5">
        <f>'CALC | Main Engine'!$B522</f>
        <v>515</v>
      </c>
      <c r="G522" s="27">
        <f>'CALC | Main Engine'!$C522</f>
        <v>344799.5</v>
      </c>
      <c r="H522" s="6">
        <f>'CALC | Main Engine'!$E522</f>
        <v>1</v>
      </c>
      <c r="I522" s="34">
        <f>IFERROR('CALC | Main Engine'!$F522*INDEX(MassUnitsTable[],MATCH($R$3,MassUnitsTable[Mass Units],0),2), "")</f>
        <v>1397.4</v>
      </c>
      <c r="J522" s="27">
        <f>IFERROR('CALC | Booster'!$F522*INDEX(MassUnitsTable[],MATCH($R$3,MassUnitsTable[Mass Units],0),2), "")</f>
        <v>0</v>
      </c>
      <c r="K522" s="32">
        <f t="shared" si="49"/>
        <v>1397.4</v>
      </c>
      <c r="L522" s="34">
        <f>IFERROR(('CALC | Main Engine'!N522+'CALC | Booster'!N522)*INDEX(MassUnitsTable[],MATCH($R$3,MassUnitsTable[Mass Units],0),2), "")</f>
        <v>1777.1580062500004</v>
      </c>
      <c r="M522" s="27">
        <f>IFERROR(('CALC | Main Engine'!O522+'CALC | Booster'!O522)*INDEX(MassUnitsTable[],MATCH($R$3,MassUnitsTable[Mass Units],0),2), "")</f>
        <v>0</v>
      </c>
      <c r="N522" s="27">
        <f>IFERROR(('CALC | Main Engine'!P522+'CALC | Booster'!P522)*INDEX(MassUnitsTable[],MATCH($R$3,MassUnitsTable[Mass Units],0),2), "")</f>
        <v>0</v>
      </c>
      <c r="O522" s="27">
        <f>IFERROR(('CALC | Main Engine'!Q522+'CALC | Booster'!Q522)*INDEX(MassUnitsTable[],MATCH($R$3,MassUnitsTable[Mass Units],0),2), "")</f>
        <v>0</v>
      </c>
      <c r="P522" s="27">
        <f>IFERROR(('CALC | Main Engine'!R522+'CALC | Booster'!R522)*INDEX(MassUnitsTable[],MATCH($R$3,MassUnitsTable[Mass Units],0),2), "")</f>
        <v>0</v>
      </c>
      <c r="Q522" s="27">
        <f>IFERROR(('CALC | Main Engine'!S522+'CALC | Booster'!S522)*INDEX(MassUnitsTable[],MATCH($R$3,MassUnitsTable[Mass Units],0),2), "")</f>
        <v>6.2644210604912326E-11</v>
      </c>
      <c r="R522" s="32">
        <f>IFERROR(('CALC | Main Engine'!T522+'CALC | Booster'!T522)*INDEX(MassUnitsTable[],MATCH($R$3,MassUnitsTable[Mass Units],0),2), "")</f>
        <v>0</v>
      </c>
      <c r="S522" s="10"/>
    </row>
    <row r="523" spans="1:19" x14ac:dyDescent="0.25">
      <c r="A523" s="10"/>
      <c r="B523" s="4" t="str">
        <f t="shared" si="45"/>
        <v>STS-124</v>
      </c>
      <c r="C523" s="5" t="str">
        <f t="shared" si="46"/>
        <v>Space Shuttle</v>
      </c>
      <c r="D523" s="5" t="str">
        <f t="shared" si="47"/>
        <v>Launch</v>
      </c>
      <c r="E523" s="5">
        <f t="shared" si="48"/>
        <v>1</v>
      </c>
      <c r="F523" s="5">
        <f>'CALC | Main Engine'!$B523</f>
        <v>516</v>
      </c>
      <c r="G523" s="27">
        <f>'CALC | Main Engine'!$C523</f>
        <v>344954.5</v>
      </c>
      <c r="H523" s="6">
        <f>'CALC | Main Engine'!$E523</f>
        <v>1</v>
      </c>
      <c r="I523" s="34">
        <f>IFERROR('CALC | Main Engine'!$F523*INDEX(MassUnitsTable[],MATCH($R$3,MassUnitsTable[Mass Units],0),2), "")</f>
        <v>1397.4</v>
      </c>
      <c r="J523" s="27">
        <f>IFERROR('CALC | Booster'!$F523*INDEX(MassUnitsTable[],MATCH($R$3,MassUnitsTable[Mass Units],0),2), "")</f>
        <v>0</v>
      </c>
      <c r="K523" s="32">
        <f t="shared" si="49"/>
        <v>1397.4</v>
      </c>
      <c r="L523" s="34">
        <f>IFERROR(('CALC | Main Engine'!N523+'CALC | Booster'!N523)*INDEX(MassUnitsTable[],MATCH($R$3,MassUnitsTable[Mass Units],0),2), "")</f>
        <v>1777.1580062500004</v>
      </c>
      <c r="M523" s="27">
        <f>IFERROR(('CALC | Main Engine'!O523+'CALC | Booster'!O523)*INDEX(MassUnitsTable[],MATCH($R$3,MassUnitsTable[Mass Units],0),2), "")</f>
        <v>0</v>
      </c>
      <c r="N523" s="27">
        <f>IFERROR(('CALC | Main Engine'!P523+'CALC | Booster'!P523)*INDEX(MassUnitsTable[],MATCH($R$3,MassUnitsTable[Mass Units],0),2), "")</f>
        <v>0</v>
      </c>
      <c r="O523" s="27">
        <f>IFERROR(('CALC | Main Engine'!Q523+'CALC | Booster'!Q523)*INDEX(MassUnitsTable[],MATCH($R$3,MassUnitsTable[Mass Units],0),2), "")</f>
        <v>0</v>
      </c>
      <c r="P523" s="27">
        <f>IFERROR(('CALC | Main Engine'!R523+'CALC | Booster'!R523)*INDEX(MassUnitsTable[],MATCH($R$3,MassUnitsTable[Mass Units],0),2), "")</f>
        <v>0</v>
      </c>
      <c r="Q523" s="27">
        <f>IFERROR(('CALC | Main Engine'!S523+'CALC | Booster'!S523)*INDEX(MassUnitsTable[],MATCH($R$3,MassUnitsTable[Mass Units],0),2), "")</f>
        <v>6.1879430881512954E-11</v>
      </c>
      <c r="R523" s="32">
        <f>IFERROR(('CALC | Main Engine'!T523+'CALC | Booster'!T523)*INDEX(MassUnitsTable[],MATCH($R$3,MassUnitsTable[Mass Units],0),2), "")</f>
        <v>0</v>
      </c>
      <c r="S523" s="10"/>
    </row>
    <row r="524" spans="1:19" x14ac:dyDescent="0.25">
      <c r="A524" s="10"/>
      <c r="B524" s="4" t="str">
        <f t="shared" si="45"/>
        <v>STS-124</v>
      </c>
      <c r="C524" s="5" t="str">
        <f t="shared" si="46"/>
        <v>Space Shuttle</v>
      </c>
      <c r="D524" s="5" t="str">
        <f t="shared" si="47"/>
        <v>Launch</v>
      </c>
      <c r="E524" s="5">
        <f t="shared" si="48"/>
        <v>1</v>
      </c>
      <c r="F524" s="5">
        <f>'CALC | Main Engine'!$B524</f>
        <v>517</v>
      </c>
      <c r="G524" s="27">
        <f>'CALC | Main Engine'!$C524</f>
        <v>345109.5</v>
      </c>
      <c r="H524" s="6">
        <f>'CALC | Main Engine'!$E524</f>
        <v>1</v>
      </c>
      <c r="I524" s="34">
        <f>IFERROR('CALC | Main Engine'!$F524*INDEX(MassUnitsTable[],MATCH($R$3,MassUnitsTable[Mass Units],0),2), "")</f>
        <v>0</v>
      </c>
      <c r="J524" s="27">
        <f>IFERROR('CALC | Booster'!$F524*INDEX(MassUnitsTable[],MATCH($R$3,MassUnitsTable[Mass Units],0),2), "")</f>
        <v>0</v>
      </c>
      <c r="K524" s="32">
        <f t="shared" si="49"/>
        <v>0</v>
      </c>
      <c r="L524" s="34">
        <f>IFERROR(('CALC | Main Engine'!N524+'CALC | Booster'!N524)*INDEX(MassUnitsTable[],MATCH($R$3,MassUnitsTable[Mass Units],0),2), "")</f>
        <v>0</v>
      </c>
      <c r="M524" s="27">
        <f>IFERROR(('CALC | Main Engine'!O524+'CALC | Booster'!O524)*INDEX(MassUnitsTable[],MATCH($R$3,MassUnitsTable[Mass Units],0),2), "")</f>
        <v>0</v>
      </c>
      <c r="N524" s="27">
        <f>IFERROR(('CALC | Main Engine'!P524+'CALC | Booster'!P524)*INDEX(MassUnitsTable[],MATCH($R$3,MassUnitsTable[Mass Units],0),2), "")</f>
        <v>0</v>
      </c>
      <c r="O524" s="27">
        <f>IFERROR(('CALC | Main Engine'!Q524+'CALC | Booster'!Q524)*INDEX(MassUnitsTable[],MATCH($R$3,MassUnitsTable[Mass Units],0),2), "")</f>
        <v>0</v>
      </c>
      <c r="P524" s="27">
        <f>IFERROR(('CALC | Main Engine'!R524+'CALC | Booster'!R524)*INDEX(MassUnitsTable[],MATCH($R$3,MassUnitsTable[Mass Units],0),2), "")</f>
        <v>0</v>
      </c>
      <c r="Q524" s="27">
        <f>IFERROR(('CALC | Main Engine'!S524+'CALC | Booster'!S524)*INDEX(MassUnitsTable[],MATCH($R$3,MassUnitsTable[Mass Units],0),2), "")</f>
        <v>0</v>
      </c>
      <c r="R524" s="32">
        <f>IFERROR(('CALC | Main Engine'!T524+'CALC | Booster'!T524)*INDEX(MassUnitsTable[],MATCH($R$3,MassUnitsTable[Mass Units],0),2), "")</f>
        <v>0</v>
      </c>
      <c r="S524" s="10"/>
    </row>
    <row r="525" spans="1:19" x14ac:dyDescent="0.25">
      <c r="A525" s="10"/>
      <c r="B525" s="4" t="str">
        <f t="shared" si="45"/>
        <v/>
      </c>
      <c r="C525" s="5" t="str">
        <f t="shared" si="46"/>
        <v/>
      </c>
      <c r="D525" s="5" t="str">
        <f t="shared" si="47"/>
        <v/>
      </c>
      <c r="E525" s="5" t="str">
        <f t="shared" si="48"/>
        <v/>
      </c>
      <c r="F525" s="5" t="str">
        <f>'CALC | Main Engine'!$B525</f>
        <v/>
      </c>
      <c r="G525" s="27" t="str">
        <f>'CALC | Main Engine'!$C525</f>
        <v/>
      </c>
      <c r="H525" s="6" t="str">
        <f>'CALC | Main Engine'!$E525</f>
        <v/>
      </c>
      <c r="I525" s="34" t="str">
        <f>IFERROR('CALC | Main Engine'!$F525*INDEX(MassUnitsTable[],MATCH($R$3,MassUnitsTable[Mass Units],0),2), "")</f>
        <v/>
      </c>
      <c r="J525" s="27" t="str">
        <f>IFERROR('CALC | Booster'!$F525*INDEX(MassUnitsTable[],MATCH($R$3,MassUnitsTable[Mass Units],0),2), "")</f>
        <v/>
      </c>
      <c r="K525" s="32" t="str">
        <f t="shared" si="49"/>
        <v/>
      </c>
      <c r="L525" s="34" t="str">
        <f>IFERROR(('CALC | Main Engine'!N525+'CALC | Booster'!N525)*INDEX(MassUnitsTable[],MATCH($R$3,MassUnitsTable[Mass Units],0),2), "")</f>
        <v/>
      </c>
      <c r="M525" s="27" t="str">
        <f>IFERROR(('CALC | Main Engine'!O525+'CALC | Booster'!O525)*INDEX(MassUnitsTable[],MATCH($R$3,MassUnitsTable[Mass Units],0),2), "")</f>
        <v/>
      </c>
      <c r="N525" s="27" t="str">
        <f>IFERROR(('CALC | Main Engine'!P525+'CALC | Booster'!P525)*INDEX(MassUnitsTable[],MATCH($R$3,MassUnitsTable[Mass Units],0),2), "")</f>
        <v/>
      </c>
      <c r="O525" s="27" t="str">
        <f>IFERROR(('CALC | Main Engine'!Q525+'CALC | Booster'!Q525)*INDEX(MassUnitsTable[],MATCH($R$3,MassUnitsTable[Mass Units],0),2), "")</f>
        <v/>
      </c>
      <c r="P525" s="27" t="str">
        <f>IFERROR(('CALC | Main Engine'!R525+'CALC | Booster'!R525)*INDEX(MassUnitsTable[],MATCH($R$3,MassUnitsTable[Mass Units],0),2), "")</f>
        <v/>
      </c>
      <c r="Q525" s="27" t="str">
        <f>IFERROR(('CALC | Main Engine'!S525+'CALC | Booster'!S525)*INDEX(MassUnitsTable[],MATCH($R$3,MassUnitsTable[Mass Units],0),2), "")</f>
        <v/>
      </c>
      <c r="R525" s="32" t="str">
        <f>IFERROR(('CALC | Main Engine'!T525+'CALC | Booster'!T525)*INDEX(MassUnitsTable[],MATCH($R$3,MassUnitsTable[Mass Units],0),2), "")</f>
        <v/>
      </c>
      <c r="S525" s="10"/>
    </row>
    <row r="526" spans="1:19" x14ac:dyDescent="0.25">
      <c r="A526" s="10"/>
      <c r="B526" s="4" t="str">
        <f t="shared" si="45"/>
        <v/>
      </c>
      <c r="C526" s="5" t="str">
        <f t="shared" si="46"/>
        <v/>
      </c>
      <c r="D526" s="5" t="str">
        <f t="shared" si="47"/>
        <v/>
      </c>
      <c r="E526" s="5" t="str">
        <f t="shared" si="48"/>
        <v/>
      </c>
      <c r="F526" s="5" t="str">
        <f>'CALC | Main Engine'!$B526</f>
        <v/>
      </c>
      <c r="G526" s="27" t="str">
        <f>'CALC | Main Engine'!$C526</f>
        <v/>
      </c>
      <c r="H526" s="6" t="str">
        <f>'CALC | Main Engine'!$E526</f>
        <v/>
      </c>
      <c r="I526" s="34" t="str">
        <f>IFERROR('CALC | Main Engine'!$F526*INDEX(MassUnitsTable[],MATCH($R$3,MassUnitsTable[Mass Units],0),2), "")</f>
        <v/>
      </c>
      <c r="J526" s="27" t="str">
        <f>IFERROR('CALC | Booster'!$F526*INDEX(MassUnitsTable[],MATCH($R$3,MassUnitsTable[Mass Units],0),2), "")</f>
        <v/>
      </c>
      <c r="K526" s="32" t="str">
        <f t="shared" si="49"/>
        <v/>
      </c>
      <c r="L526" s="34" t="str">
        <f>IFERROR(('CALC | Main Engine'!N526+'CALC | Booster'!N526)*INDEX(MassUnitsTable[],MATCH($R$3,MassUnitsTable[Mass Units],0),2), "")</f>
        <v/>
      </c>
      <c r="M526" s="27" t="str">
        <f>IFERROR(('CALC | Main Engine'!O526+'CALC | Booster'!O526)*INDEX(MassUnitsTable[],MATCH($R$3,MassUnitsTable[Mass Units],0),2), "")</f>
        <v/>
      </c>
      <c r="N526" s="27" t="str">
        <f>IFERROR(('CALC | Main Engine'!P526+'CALC | Booster'!P526)*INDEX(MassUnitsTable[],MATCH($R$3,MassUnitsTable[Mass Units],0),2), "")</f>
        <v/>
      </c>
      <c r="O526" s="27" t="str">
        <f>IFERROR(('CALC | Main Engine'!Q526+'CALC | Booster'!Q526)*INDEX(MassUnitsTable[],MATCH($R$3,MassUnitsTable[Mass Units],0),2), "")</f>
        <v/>
      </c>
      <c r="P526" s="27" t="str">
        <f>IFERROR(('CALC | Main Engine'!R526+'CALC | Booster'!R526)*INDEX(MassUnitsTable[],MATCH($R$3,MassUnitsTable[Mass Units],0),2), "")</f>
        <v/>
      </c>
      <c r="Q526" s="27" t="str">
        <f>IFERROR(('CALC | Main Engine'!S526+'CALC | Booster'!S526)*INDEX(MassUnitsTable[],MATCH($R$3,MassUnitsTable[Mass Units],0),2), "")</f>
        <v/>
      </c>
      <c r="R526" s="32" t="str">
        <f>IFERROR(('CALC | Main Engine'!T526+'CALC | Booster'!T526)*INDEX(MassUnitsTable[],MATCH($R$3,MassUnitsTable[Mass Units],0),2), "")</f>
        <v/>
      </c>
      <c r="S526" s="10"/>
    </row>
    <row r="527" spans="1:19" x14ac:dyDescent="0.25">
      <c r="A527" s="10"/>
      <c r="B527" s="4" t="str">
        <f t="shared" si="45"/>
        <v/>
      </c>
      <c r="C527" s="5" t="str">
        <f t="shared" si="46"/>
        <v/>
      </c>
      <c r="D527" s="5" t="str">
        <f t="shared" si="47"/>
        <v/>
      </c>
      <c r="E527" s="5" t="str">
        <f t="shared" si="48"/>
        <v/>
      </c>
      <c r="F527" s="5" t="str">
        <f>'CALC | Main Engine'!$B527</f>
        <v/>
      </c>
      <c r="G527" s="27" t="str">
        <f>'CALC | Main Engine'!$C527</f>
        <v/>
      </c>
      <c r="H527" s="6" t="str">
        <f>'CALC | Main Engine'!$E527</f>
        <v/>
      </c>
      <c r="I527" s="34" t="str">
        <f>IFERROR('CALC | Main Engine'!$F527*INDEX(MassUnitsTable[],MATCH($R$3,MassUnitsTable[Mass Units],0),2), "")</f>
        <v/>
      </c>
      <c r="J527" s="27" t="str">
        <f>IFERROR('CALC | Booster'!$F527*INDEX(MassUnitsTable[],MATCH($R$3,MassUnitsTable[Mass Units],0),2), "")</f>
        <v/>
      </c>
      <c r="K527" s="32" t="str">
        <f t="shared" si="49"/>
        <v/>
      </c>
      <c r="L527" s="34" t="str">
        <f>IFERROR(('CALC | Main Engine'!N527+'CALC | Booster'!N527)*INDEX(MassUnitsTable[],MATCH($R$3,MassUnitsTable[Mass Units],0),2), "")</f>
        <v/>
      </c>
      <c r="M527" s="27" t="str">
        <f>IFERROR(('CALC | Main Engine'!O527+'CALC | Booster'!O527)*INDEX(MassUnitsTable[],MATCH($R$3,MassUnitsTable[Mass Units],0),2), "")</f>
        <v/>
      </c>
      <c r="N527" s="27" t="str">
        <f>IFERROR(('CALC | Main Engine'!P527+'CALC | Booster'!P527)*INDEX(MassUnitsTable[],MATCH($R$3,MassUnitsTable[Mass Units],0),2), "")</f>
        <v/>
      </c>
      <c r="O527" s="27" t="str">
        <f>IFERROR(('CALC | Main Engine'!Q527+'CALC | Booster'!Q527)*INDEX(MassUnitsTable[],MATCH($R$3,MassUnitsTable[Mass Units],0),2), "")</f>
        <v/>
      </c>
      <c r="P527" s="27" t="str">
        <f>IFERROR(('CALC | Main Engine'!R527+'CALC | Booster'!R527)*INDEX(MassUnitsTable[],MATCH($R$3,MassUnitsTable[Mass Units],0),2), "")</f>
        <v/>
      </c>
      <c r="Q527" s="27" t="str">
        <f>IFERROR(('CALC | Main Engine'!S527+'CALC | Booster'!S527)*INDEX(MassUnitsTable[],MATCH($R$3,MassUnitsTable[Mass Units],0),2), "")</f>
        <v/>
      </c>
      <c r="R527" s="32" t="str">
        <f>IFERROR(('CALC | Main Engine'!T527+'CALC | Booster'!T527)*INDEX(MassUnitsTable[],MATCH($R$3,MassUnitsTable[Mass Units],0),2), "")</f>
        <v/>
      </c>
      <c r="S527" s="10"/>
    </row>
    <row r="528" spans="1:19" x14ac:dyDescent="0.25">
      <c r="A528" s="10"/>
      <c r="B528" s="4" t="str">
        <f t="shared" si="45"/>
        <v/>
      </c>
      <c r="C528" s="5" t="str">
        <f t="shared" si="46"/>
        <v/>
      </c>
      <c r="D528" s="5" t="str">
        <f t="shared" si="47"/>
        <v/>
      </c>
      <c r="E528" s="5" t="str">
        <f t="shared" si="48"/>
        <v/>
      </c>
      <c r="F528" s="5" t="str">
        <f>'CALC | Main Engine'!$B528</f>
        <v/>
      </c>
      <c r="G528" s="27" t="str">
        <f>'CALC | Main Engine'!$C528</f>
        <v/>
      </c>
      <c r="H528" s="6" t="str">
        <f>'CALC | Main Engine'!$E528</f>
        <v/>
      </c>
      <c r="I528" s="34" t="str">
        <f>IFERROR('CALC | Main Engine'!$F528*INDEX(MassUnitsTable[],MATCH($R$3,MassUnitsTable[Mass Units],0),2), "")</f>
        <v/>
      </c>
      <c r="J528" s="27" t="str">
        <f>IFERROR('CALC | Booster'!$F528*INDEX(MassUnitsTable[],MATCH($R$3,MassUnitsTable[Mass Units],0),2), "")</f>
        <v/>
      </c>
      <c r="K528" s="32" t="str">
        <f t="shared" si="49"/>
        <v/>
      </c>
      <c r="L528" s="34" t="str">
        <f>IFERROR(('CALC | Main Engine'!N528+'CALC | Booster'!N528)*INDEX(MassUnitsTable[],MATCH($R$3,MassUnitsTable[Mass Units],0),2), "")</f>
        <v/>
      </c>
      <c r="M528" s="27" t="str">
        <f>IFERROR(('CALC | Main Engine'!O528+'CALC | Booster'!O528)*INDEX(MassUnitsTable[],MATCH($R$3,MassUnitsTable[Mass Units],0),2), "")</f>
        <v/>
      </c>
      <c r="N528" s="27" t="str">
        <f>IFERROR(('CALC | Main Engine'!P528+'CALC | Booster'!P528)*INDEX(MassUnitsTable[],MATCH($R$3,MassUnitsTable[Mass Units],0),2), "")</f>
        <v/>
      </c>
      <c r="O528" s="27" t="str">
        <f>IFERROR(('CALC | Main Engine'!Q528+'CALC | Booster'!Q528)*INDEX(MassUnitsTable[],MATCH($R$3,MassUnitsTable[Mass Units],0),2), "")</f>
        <v/>
      </c>
      <c r="P528" s="27" t="str">
        <f>IFERROR(('CALC | Main Engine'!R528+'CALC | Booster'!R528)*INDEX(MassUnitsTable[],MATCH($R$3,MassUnitsTable[Mass Units],0),2), "")</f>
        <v/>
      </c>
      <c r="Q528" s="27" t="str">
        <f>IFERROR(('CALC | Main Engine'!S528+'CALC | Booster'!S528)*INDEX(MassUnitsTable[],MATCH($R$3,MassUnitsTable[Mass Units],0),2), "")</f>
        <v/>
      </c>
      <c r="R528" s="32" t="str">
        <f>IFERROR(('CALC | Main Engine'!T528+'CALC | Booster'!T528)*INDEX(MassUnitsTable[],MATCH($R$3,MassUnitsTable[Mass Units],0),2), "")</f>
        <v/>
      </c>
      <c r="S528" s="10"/>
    </row>
    <row r="529" spans="1:19" x14ac:dyDescent="0.25">
      <c r="A529" s="10"/>
      <c r="B529" s="4" t="str">
        <f t="shared" si="45"/>
        <v/>
      </c>
      <c r="C529" s="5" t="str">
        <f t="shared" si="46"/>
        <v/>
      </c>
      <c r="D529" s="5" t="str">
        <f t="shared" si="47"/>
        <v/>
      </c>
      <c r="E529" s="5" t="str">
        <f t="shared" si="48"/>
        <v/>
      </c>
      <c r="F529" s="5" t="str">
        <f>'CALC | Main Engine'!$B529</f>
        <v/>
      </c>
      <c r="G529" s="27" t="str">
        <f>'CALC | Main Engine'!$C529</f>
        <v/>
      </c>
      <c r="H529" s="6" t="str">
        <f>'CALC | Main Engine'!$E529</f>
        <v/>
      </c>
      <c r="I529" s="34" t="str">
        <f>IFERROR('CALC | Main Engine'!$F529*INDEX(MassUnitsTable[],MATCH($R$3,MassUnitsTable[Mass Units],0),2), "")</f>
        <v/>
      </c>
      <c r="J529" s="27" t="str">
        <f>IFERROR('CALC | Booster'!$F529*INDEX(MassUnitsTable[],MATCH($R$3,MassUnitsTable[Mass Units],0),2), "")</f>
        <v/>
      </c>
      <c r="K529" s="32" t="str">
        <f t="shared" si="49"/>
        <v/>
      </c>
      <c r="L529" s="34" t="str">
        <f>IFERROR(('CALC | Main Engine'!N529+'CALC | Booster'!N529)*INDEX(MassUnitsTable[],MATCH($R$3,MassUnitsTable[Mass Units],0),2), "")</f>
        <v/>
      </c>
      <c r="M529" s="27" t="str">
        <f>IFERROR(('CALC | Main Engine'!O529+'CALC | Booster'!O529)*INDEX(MassUnitsTable[],MATCH($R$3,MassUnitsTable[Mass Units],0),2), "")</f>
        <v/>
      </c>
      <c r="N529" s="27" t="str">
        <f>IFERROR(('CALC | Main Engine'!P529+'CALC | Booster'!P529)*INDEX(MassUnitsTable[],MATCH($R$3,MassUnitsTable[Mass Units],0),2), "")</f>
        <v/>
      </c>
      <c r="O529" s="27" t="str">
        <f>IFERROR(('CALC | Main Engine'!Q529+'CALC | Booster'!Q529)*INDEX(MassUnitsTable[],MATCH($R$3,MassUnitsTable[Mass Units],0),2), "")</f>
        <v/>
      </c>
      <c r="P529" s="27" t="str">
        <f>IFERROR(('CALC | Main Engine'!R529+'CALC | Booster'!R529)*INDEX(MassUnitsTable[],MATCH($R$3,MassUnitsTable[Mass Units],0),2), "")</f>
        <v/>
      </c>
      <c r="Q529" s="27" t="str">
        <f>IFERROR(('CALC | Main Engine'!S529+'CALC | Booster'!S529)*INDEX(MassUnitsTable[],MATCH($R$3,MassUnitsTable[Mass Units],0),2), "")</f>
        <v/>
      </c>
      <c r="R529" s="32" t="str">
        <f>IFERROR(('CALC | Main Engine'!T529+'CALC | Booster'!T529)*INDEX(MassUnitsTable[],MATCH($R$3,MassUnitsTable[Mass Units],0),2), "")</f>
        <v/>
      </c>
      <c r="S529" s="10"/>
    </row>
    <row r="530" spans="1:19" x14ac:dyDescent="0.25">
      <c r="A530" s="10"/>
      <c r="B530" s="4" t="str">
        <f t="shared" si="45"/>
        <v/>
      </c>
      <c r="C530" s="5" t="str">
        <f t="shared" si="46"/>
        <v/>
      </c>
      <c r="D530" s="5" t="str">
        <f t="shared" si="47"/>
        <v/>
      </c>
      <c r="E530" s="5" t="str">
        <f t="shared" si="48"/>
        <v/>
      </c>
      <c r="F530" s="5" t="str">
        <f>'CALC | Main Engine'!$B530</f>
        <v/>
      </c>
      <c r="G530" s="27" t="str">
        <f>'CALC | Main Engine'!$C530</f>
        <v/>
      </c>
      <c r="H530" s="6" t="str">
        <f>'CALC | Main Engine'!$E530</f>
        <v/>
      </c>
      <c r="I530" s="34" t="str">
        <f>IFERROR('CALC | Main Engine'!$F530*INDEX(MassUnitsTable[],MATCH($R$3,MassUnitsTable[Mass Units],0),2), "")</f>
        <v/>
      </c>
      <c r="J530" s="27" t="str">
        <f>IFERROR('CALC | Booster'!$F530*INDEX(MassUnitsTable[],MATCH($R$3,MassUnitsTable[Mass Units],0),2), "")</f>
        <v/>
      </c>
      <c r="K530" s="32" t="str">
        <f t="shared" si="49"/>
        <v/>
      </c>
      <c r="L530" s="34" t="str">
        <f>IFERROR(('CALC | Main Engine'!N530+'CALC | Booster'!N530)*INDEX(MassUnitsTable[],MATCH($R$3,MassUnitsTable[Mass Units],0),2), "")</f>
        <v/>
      </c>
      <c r="M530" s="27" t="str">
        <f>IFERROR(('CALC | Main Engine'!O530+'CALC | Booster'!O530)*INDEX(MassUnitsTable[],MATCH($R$3,MassUnitsTable[Mass Units],0),2), "")</f>
        <v/>
      </c>
      <c r="N530" s="27" t="str">
        <f>IFERROR(('CALC | Main Engine'!P530+'CALC | Booster'!P530)*INDEX(MassUnitsTable[],MATCH($R$3,MassUnitsTable[Mass Units],0),2), "")</f>
        <v/>
      </c>
      <c r="O530" s="27" t="str">
        <f>IFERROR(('CALC | Main Engine'!Q530+'CALC | Booster'!Q530)*INDEX(MassUnitsTable[],MATCH($R$3,MassUnitsTable[Mass Units],0),2), "")</f>
        <v/>
      </c>
      <c r="P530" s="27" t="str">
        <f>IFERROR(('CALC | Main Engine'!R530+'CALC | Booster'!R530)*INDEX(MassUnitsTable[],MATCH($R$3,MassUnitsTable[Mass Units],0),2), "")</f>
        <v/>
      </c>
      <c r="Q530" s="27" t="str">
        <f>IFERROR(('CALC | Main Engine'!S530+'CALC | Booster'!S530)*INDEX(MassUnitsTable[],MATCH($R$3,MassUnitsTable[Mass Units],0),2), "")</f>
        <v/>
      </c>
      <c r="R530" s="32" t="str">
        <f>IFERROR(('CALC | Main Engine'!T530+'CALC | Booster'!T530)*INDEX(MassUnitsTable[],MATCH($R$3,MassUnitsTable[Mass Units],0),2), "")</f>
        <v/>
      </c>
      <c r="S530" s="10"/>
    </row>
    <row r="531" spans="1:19" x14ac:dyDescent="0.25">
      <c r="A531" s="10"/>
      <c r="B531" s="4" t="str">
        <f t="shared" si="45"/>
        <v/>
      </c>
      <c r="C531" s="5" t="str">
        <f t="shared" si="46"/>
        <v/>
      </c>
      <c r="D531" s="5" t="str">
        <f t="shared" si="47"/>
        <v/>
      </c>
      <c r="E531" s="5" t="str">
        <f t="shared" si="48"/>
        <v/>
      </c>
      <c r="F531" s="5" t="str">
        <f>'CALC | Main Engine'!$B531</f>
        <v/>
      </c>
      <c r="G531" s="27" t="str">
        <f>'CALC | Main Engine'!$C531</f>
        <v/>
      </c>
      <c r="H531" s="6" t="str">
        <f>'CALC | Main Engine'!$E531</f>
        <v/>
      </c>
      <c r="I531" s="34" t="str">
        <f>IFERROR('CALC | Main Engine'!$F531*INDEX(MassUnitsTable[],MATCH($R$3,MassUnitsTable[Mass Units],0),2), "")</f>
        <v/>
      </c>
      <c r="J531" s="27" t="str">
        <f>IFERROR('CALC | Booster'!$F531*INDEX(MassUnitsTable[],MATCH($R$3,MassUnitsTable[Mass Units],0),2), "")</f>
        <v/>
      </c>
      <c r="K531" s="32" t="str">
        <f t="shared" si="49"/>
        <v/>
      </c>
      <c r="L531" s="34" t="str">
        <f>IFERROR(('CALC | Main Engine'!N531+'CALC | Booster'!N531)*INDEX(MassUnitsTable[],MATCH($R$3,MassUnitsTable[Mass Units],0),2), "")</f>
        <v/>
      </c>
      <c r="M531" s="27" t="str">
        <f>IFERROR(('CALC | Main Engine'!O531+'CALC | Booster'!O531)*INDEX(MassUnitsTable[],MATCH($R$3,MassUnitsTable[Mass Units],0),2), "")</f>
        <v/>
      </c>
      <c r="N531" s="27" t="str">
        <f>IFERROR(('CALC | Main Engine'!P531+'CALC | Booster'!P531)*INDEX(MassUnitsTable[],MATCH($R$3,MassUnitsTable[Mass Units],0),2), "")</f>
        <v/>
      </c>
      <c r="O531" s="27" t="str">
        <f>IFERROR(('CALC | Main Engine'!Q531+'CALC | Booster'!Q531)*INDEX(MassUnitsTable[],MATCH($R$3,MassUnitsTable[Mass Units],0),2), "")</f>
        <v/>
      </c>
      <c r="P531" s="27" t="str">
        <f>IFERROR(('CALC | Main Engine'!R531+'CALC | Booster'!R531)*INDEX(MassUnitsTable[],MATCH($R$3,MassUnitsTable[Mass Units],0),2), "")</f>
        <v/>
      </c>
      <c r="Q531" s="27" t="str">
        <f>IFERROR(('CALC | Main Engine'!S531+'CALC | Booster'!S531)*INDEX(MassUnitsTable[],MATCH($R$3,MassUnitsTable[Mass Units],0),2), "")</f>
        <v/>
      </c>
      <c r="R531" s="32" t="str">
        <f>IFERROR(('CALC | Main Engine'!T531+'CALC | Booster'!T531)*INDEX(MassUnitsTable[],MATCH($R$3,MassUnitsTable[Mass Units],0),2), "")</f>
        <v/>
      </c>
      <c r="S531" s="10"/>
    </row>
    <row r="532" spans="1:19" x14ac:dyDescent="0.25">
      <c r="A532" s="10"/>
      <c r="B532" s="4" t="str">
        <f t="shared" si="45"/>
        <v/>
      </c>
      <c r="C532" s="5" t="str">
        <f t="shared" si="46"/>
        <v/>
      </c>
      <c r="D532" s="5" t="str">
        <f t="shared" si="47"/>
        <v/>
      </c>
      <c r="E532" s="5" t="str">
        <f t="shared" si="48"/>
        <v/>
      </c>
      <c r="F532" s="5" t="str">
        <f>'CALC | Main Engine'!$B532</f>
        <v/>
      </c>
      <c r="G532" s="27" t="str">
        <f>'CALC | Main Engine'!$C532</f>
        <v/>
      </c>
      <c r="H532" s="6" t="str">
        <f>'CALC | Main Engine'!$E532</f>
        <v/>
      </c>
      <c r="I532" s="34" t="str">
        <f>IFERROR('CALC | Main Engine'!$F532*INDEX(MassUnitsTable[],MATCH($R$3,MassUnitsTable[Mass Units],0),2), "")</f>
        <v/>
      </c>
      <c r="J532" s="27" t="str">
        <f>IFERROR('CALC | Booster'!$F532*INDEX(MassUnitsTable[],MATCH($R$3,MassUnitsTable[Mass Units],0),2), "")</f>
        <v/>
      </c>
      <c r="K532" s="32" t="str">
        <f t="shared" si="49"/>
        <v/>
      </c>
      <c r="L532" s="34" t="str">
        <f>IFERROR(('CALC | Main Engine'!N532+'CALC | Booster'!N532)*INDEX(MassUnitsTable[],MATCH($R$3,MassUnitsTable[Mass Units],0),2), "")</f>
        <v/>
      </c>
      <c r="M532" s="27" t="str">
        <f>IFERROR(('CALC | Main Engine'!O532+'CALC | Booster'!O532)*INDEX(MassUnitsTable[],MATCH($R$3,MassUnitsTable[Mass Units],0),2), "")</f>
        <v/>
      </c>
      <c r="N532" s="27" t="str">
        <f>IFERROR(('CALC | Main Engine'!P532+'CALC | Booster'!P532)*INDEX(MassUnitsTable[],MATCH($R$3,MassUnitsTable[Mass Units],0),2), "")</f>
        <v/>
      </c>
      <c r="O532" s="27" t="str">
        <f>IFERROR(('CALC | Main Engine'!Q532+'CALC | Booster'!Q532)*INDEX(MassUnitsTable[],MATCH($R$3,MassUnitsTable[Mass Units],0),2), "")</f>
        <v/>
      </c>
      <c r="P532" s="27" t="str">
        <f>IFERROR(('CALC | Main Engine'!R532+'CALC | Booster'!R532)*INDEX(MassUnitsTable[],MATCH($R$3,MassUnitsTable[Mass Units],0),2), "")</f>
        <v/>
      </c>
      <c r="Q532" s="27" t="str">
        <f>IFERROR(('CALC | Main Engine'!S532+'CALC | Booster'!S532)*INDEX(MassUnitsTable[],MATCH($R$3,MassUnitsTable[Mass Units],0),2), "")</f>
        <v/>
      </c>
      <c r="R532" s="32" t="str">
        <f>IFERROR(('CALC | Main Engine'!T532+'CALC | Booster'!T532)*INDEX(MassUnitsTable[],MATCH($R$3,MassUnitsTable[Mass Units],0),2), "")</f>
        <v/>
      </c>
      <c r="S532" s="10"/>
    </row>
    <row r="533" spans="1:19" x14ac:dyDescent="0.25">
      <c r="A533" s="10"/>
      <c r="B533" s="4" t="str">
        <f t="shared" si="45"/>
        <v/>
      </c>
      <c r="C533" s="5" t="str">
        <f t="shared" si="46"/>
        <v/>
      </c>
      <c r="D533" s="5" t="str">
        <f t="shared" si="47"/>
        <v/>
      </c>
      <c r="E533" s="5" t="str">
        <f t="shared" si="48"/>
        <v/>
      </c>
      <c r="F533" s="5" t="str">
        <f>'CALC | Main Engine'!$B533</f>
        <v/>
      </c>
      <c r="G533" s="27" t="str">
        <f>'CALC | Main Engine'!$C533</f>
        <v/>
      </c>
      <c r="H533" s="6" t="str">
        <f>'CALC | Main Engine'!$E533</f>
        <v/>
      </c>
      <c r="I533" s="34" t="str">
        <f>IFERROR('CALC | Main Engine'!$F533*INDEX(MassUnitsTable[],MATCH($R$3,MassUnitsTable[Mass Units],0),2), "")</f>
        <v/>
      </c>
      <c r="J533" s="27" t="str">
        <f>IFERROR('CALC | Booster'!$F533*INDEX(MassUnitsTable[],MATCH($R$3,MassUnitsTable[Mass Units],0),2), "")</f>
        <v/>
      </c>
      <c r="K533" s="32" t="str">
        <f t="shared" si="49"/>
        <v/>
      </c>
      <c r="L533" s="34" t="str">
        <f>IFERROR(('CALC | Main Engine'!N533+'CALC | Booster'!N533)*INDEX(MassUnitsTable[],MATCH($R$3,MassUnitsTable[Mass Units],0),2), "")</f>
        <v/>
      </c>
      <c r="M533" s="27" t="str">
        <f>IFERROR(('CALC | Main Engine'!O533+'CALC | Booster'!O533)*INDEX(MassUnitsTable[],MATCH($R$3,MassUnitsTable[Mass Units],0),2), "")</f>
        <v/>
      </c>
      <c r="N533" s="27" t="str">
        <f>IFERROR(('CALC | Main Engine'!P533+'CALC | Booster'!P533)*INDEX(MassUnitsTable[],MATCH($R$3,MassUnitsTable[Mass Units],0),2), "")</f>
        <v/>
      </c>
      <c r="O533" s="27" t="str">
        <f>IFERROR(('CALC | Main Engine'!Q533+'CALC | Booster'!Q533)*INDEX(MassUnitsTable[],MATCH($R$3,MassUnitsTable[Mass Units],0),2), "")</f>
        <v/>
      </c>
      <c r="P533" s="27" t="str">
        <f>IFERROR(('CALC | Main Engine'!R533+'CALC | Booster'!R533)*INDEX(MassUnitsTable[],MATCH($R$3,MassUnitsTable[Mass Units],0),2), "")</f>
        <v/>
      </c>
      <c r="Q533" s="27" t="str">
        <f>IFERROR(('CALC | Main Engine'!S533+'CALC | Booster'!S533)*INDEX(MassUnitsTable[],MATCH($R$3,MassUnitsTable[Mass Units],0),2), "")</f>
        <v/>
      </c>
      <c r="R533" s="32" t="str">
        <f>IFERROR(('CALC | Main Engine'!T533+'CALC | Booster'!T533)*INDEX(MassUnitsTable[],MATCH($R$3,MassUnitsTable[Mass Units],0),2), "")</f>
        <v/>
      </c>
      <c r="S533" s="10"/>
    </row>
    <row r="534" spans="1:19" x14ac:dyDescent="0.25">
      <c r="A534" s="10"/>
      <c r="B534" s="4" t="str">
        <f t="shared" si="45"/>
        <v/>
      </c>
      <c r="C534" s="5" t="str">
        <f t="shared" si="46"/>
        <v/>
      </c>
      <c r="D534" s="5" t="str">
        <f t="shared" si="47"/>
        <v/>
      </c>
      <c r="E534" s="5" t="str">
        <f t="shared" si="48"/>
        <v/>
      </c>
      <c r="F534" s="5" t="str">
        <f>'CALC | Main Engine'!$B534</f>
        <v/>
      </c>
      <c r="G534" s="27" t="str">
        <f>'CALC | Main Engine'!$C534</f>
        <v/>
      </c>
      <c r="H534" s="6" t="str">
        <f>'CALC | Main Engine'!$E534</f>
        <v/>
      </c>
      <c r="I534" s="34" t="str">
        <f>IFERROR('CALC | Main Engine'!$F534*INDEX(MassUnitsTable[],MATCH($R$3,MassUnitsTable[Mass Units],0),2), "")</f>
        <v/>
      </c>
      <c r="J534" s="27" t="str">
        <f>IFERROR('CALC | Booster'!$F534*INDEX(MassUnitsTable[],MATCH($R$3,MassUnitsTable[Mass Units],0),2), "")</f>
        <v/>
      </c>
      <c r="K534" s="32" t="str">
        <f t="shared" si="49"/>
        <v/>
      </c>
      <c r="L534" s="34" t="str">
        <f>IFERROR(('CALC | Main Engine'!N534+'CALC | Booster'!N534)*INDEX(MassUnitsTable[],MATCH($R$3,MassUnitsTable[Mass Units],0),2), "")</f>
        <v/>
      </c>
      <c r="M534" s="27" t="str">
        <f>IFERROR(('CALC | Main Engine'!O534+'CALC | Booster'!O534)*INDEX(MassUnitsTable[],MATCH($R$3,MassUnitsTable[Mass Units],0),2), "")</f>
        <v/>
      </c>
      <c r="N534" s="27" t="str">
        <f>IFERROR(('CALC | Main Engine'!P534+'CALC | Booster'!P534)*INDEX(MassUnitsTable[],MATCH($R$3,MassUnitsTable[Mass Units],0),2), "")</f>
        <v/>
      </c>
      <c r="O534" s="27" t="str">
        <f>IFERROR(('CALC | Main Engine'!Q534+'CALC | Booster'!Q534)*INDEX(MassUnitsTable[],MATCH($R$3,MassUnitsTable[Mass Units],0),2), "")</f>
        <v/>
      </c>
      <c r="P534" s="27" t="str">
        <f>IFERROR(('CALC | Main Engine'!R534+'CALC | Booster'!R534)*INDEX(MassUnitsTable[],MATCH($R$3,MassUnitsTable[Mass Units],0),2), "")</f>
        <v/>
      </c>
      <c r="Q534" s="27" t="str">
        <f>IFERROR(('CALC | Main Engine'!S534+'CALC | Booster'!S534)*INDEX(MassUnitsTable[],MATCH($R$3,MassUnitsTable[Mass Units],0),2), "")</f>
        <v/>
      </c>
      <c r="R534" s="32" t="str">
        <f>IFERROR(('CALC | Main Engine'!T534+'CALC | Booster'!T534)*INDEX(MassUnitsTable[],MATCH($R$3,MassUnitsTable[Mass Units],0),2), "")</f>
        <v/>
      </c>
      <c r="S534" s="10"/>
    </row>
    <row r="535" spans="1:19" x14ac:dyDescent="0.25">
      <c r="A535" s="10"/>
      <c r="B535" s="4" t="str">
        <f t="shared" si="45"/>
        <v/>
      </c>
      <c r="C535" s="5" t="str">
        <f t="shared" si="46"/>
        <v/>
      </c>
      <c r="D535" s="5" t="str">
        <f t="shared" si="47"/>
        <v/>
      </c>
      <c r="E535" s="5" t="str">
        <f t="shared" si="48"/>
        <v/>
      </c>
      <c r="F535" s="5" t="str">
        <f>'CALC | Main Engine'!$B535</f>
        <v/>
      </c>
      <c r="G535" s="27" t="str">
        <f>'CALC | Main Engine'!$C535</f>
        <v/>
      </c>
      <c r="H535" s="6" t="str">
        <f>'CALC | Main Engine'!$E535</f>
        <v/>
      </c>
      <c r="I535" s="34" t="str">
        <f>IFERROR('CALC | Main Engine'!$F535*INDEX(MassUnitsTable[],MATCH($R$3,MassUnitsTable[Mass Units],0),2), "")</f>
        <v/>
      </c>
      <c r="J535" s="27" t="str">
        <f>IFERROR('CALC | Booster'!$F535*INDEX(MassUnitsTable[],MATCH($R$3,MassUnitsTable[Mass Units],0),2), "")</f>
        <v/>
      </c>
      <c r="K535" s="32" t="str">
        <f t="shared" si="49"/>
        <v/>
      </c>
      <c r="L535" s="34" t="str">
        <f>IFERROR(('CALC | Main Engine'!N535+'CALC | Booster'!N535)*INDEX(MassUnitsTable[],MATCH($R$3,MassUnitsTable[Mass Units],0),2), "")</f>
        <v/>
      </c>
      <c r="M535" s="27" t="str">
        <f>IFERROR(('CALC | Main Engine'!O535+'CALC | Booster'!O535)*INDEX(MassUnitsTable[],MATCH($R$3,MassUnitsTable[Mass Units],0),2), "")</f>
        <v/>
      </c>
      <c r="N535" s="27" t="str">
        <f>IFERROR(('CALC | Main Engine'!P535+'CALC | Booster'!P535)*INDEX(MassUnitsTable[],MATCH($R$3,MassUnitsTable[Mass Units],0),2), "")</f>
        <v/>
      </c>
      <c r="O535" s="27" t="str">
        <f>IFERROR(('CALC | Main Engine'!Q535+'CALC | Booster'!Q535)*INDEX(MassUnitsTable[],MATCH($R$3,MassUnitsTable[Mass Units],0),2), "")</f>
        <v/>
      </c>
      <c r="P535" s="27" t="str">
        <f>IFERROR(('CALC | Main Engine'!R535+'CALC | Booster'!R535)*INDEX(MassUnitsTable[],MATCH($R$3,MassUnitsTable[Mass Units],0),2), "")</f>
        <v/>
      </c>
      <c r="Q535" s="27" t="str">
        <f>IFERROR(('CALC | Main Engine'!S535+'CALC | Booster'!S535)*INDEX(MassUnitsTable[],MATCH($R$3,MassUnitsTable[Mass Units],0),2), "")</f>
        <v/>
      </c>
      <c r="R535" s="32" t="str">
        <f>IFERROR(('CALC | Main Engine'!T535+'CALC | Booster'!T535)*INDEX(MassUnitsTable[],MATCH($R$3,MassUnitsTable[Mass Units],0),2), "")</f>
        <v/>
      </c>
      <c r="S535" s="10"/>
    </row>
    <row r="536" spans="1:19" x14ac:dyDescent="0.25">
      <c r="A536" s="10"/>
      <c r="B536" s="4" t="str">
        <f t="shared" si="45"/>
        <v/>
      </c>
      <c r="C536" s="5" t="str">
        <f t="shared" si="46"/>
        <v/>
      </c>
      <c r="D536" s="5" t="str">
        <f t="shared" si="47"/>
        <v/>
      </c>
      <c r="E536" s="5" t="str">
        <f t="shared" si="48"/>
        <v/>
      </c>
      <c r="F536" s="5" t="str">
        <f>'CALC | Main Engine'!$B536</f>
        <v/>
      </c>
      <c r="G536" s="27" t="str">
        <f>'CALC | Main Engine'!$C536</f>
        <v/>
      </c>
      <c r="H536" s="6" t="str">
        <f>'CALC | Main Engine'!$E536</f>
        <v/>
      </c>
      <c r="I536" s="34" t="str">
        <f>IFERROR('CALC | Main Engine'!$F536*INDEX(MassUnitsTable[],MATCH($R$3,MassUnitsTable[Mass Units],0),2), "")</f>
        <v/>
      </c>
      <c r="J536" s="27" t="str">
        <f>IFERROR('CALC | Booster'!$F536*INDEX(MassUnitsTable[],MATCH($R$3,MassUnitsTable[Mass Units],0),2), "")</f>
        <v/>
      </c>
      <c r="K536" s="32" t="str">
        <f t="shared" si="49"/>
        <v/>
      </c>
      <c r="L536" s="34" t="str">
        <f>IFERROR(('CALC | Main Engine'!N536+'CALC | Booster'!N536)*INDEX(MassUnitsTable[],MATCH($R$3,MassUnitsTable[Mass Units],0),2), "")</f>
        <v/>
      </c>
      <c r="M536" s="27" t="str">
        <f>IFERROR(('CALC | Main Engine'!O536+'CALC | Booster'!O536)*INDEX(MassUnitsTable[],MATCH($R$3,MassUnitsTable[Mass Units],0),2), "")</f>
        <v/>
      </c>
      <c r="N536" s="27" t="str">
        <f>IFERROR(('CALC | Main Engine'!P536+'CALC | Booster'!P536)*INDEX(MassUnitsTable[],MATCH($R$3,MassUnitsTable[Mass Units],0),2), "")</f>
        <v/>
      </c>
      <c r="O536" s="27" t="str">
        <f>IFERROR(('CALC | Main Engine'!Q536+'CALC | Booster'!Q536)*INDEX(MassUnitsTable[],MATCH($R$3,MassUnitsTable[Mass Units],0),2), "")</f>
        <v/>
      </c>
      <c r="P536" s="27" t="str">
        <f>IFERROR(('CALC | Main Engine'!R536+'CALC | Booster'!R536)*INDEX(MassUnitsTable[],MATCH($R$3,MassUnitsTable[Mass Units],0),2), "")</f>
        <v/>
      </c>
      <c r="Q536" s="27" t="str">
        <f>IFERROR(('CALC | Main Engine'!S536+'CALC | Booster'!S536)*INDEX(MassUnitsTable[],MATCH($R$3,MassUnitsTable[Mass Units],0),2), "")</f>
        <v/>
      </c>
      <c r="R536" s="32" t="str">
        <f>IFERROR(('CALC | Main Engine'!T536+'CALC | Booster'!T536)*INDEX(MassUnitsTable[],MATCH($R$3,MassUnitsTable[Mass Units],0),2), "")</f>
        <v/>
      </c>
      <c r="S536" s="10"/>
    </row>
    <row r="537" spans="1:19" x14ac:dyDescent="0.25">
      <c r="A537" s="10"/>
      <c r="B537" s="4" t="str">
        <f t="shared" si="45"/>
        <v/>
      </c>
      <c r="C537" s="5" t="str">
        <f t="shared" si="46"/>
        <v/>
      </c>
      <c r="D537" s="5" t="str">
        <f t="shared" si="47"/>
        <v/>
      </c>
      <c r="E537" s="5" t="str">
        <f t="shared" si="48"/>
        <v/>
      </c>
      <c r="F537" s="5" t="str">
        <f>'CALC | Main Engine'!$B537</f>
        <v/>
      </c>
      <c r="G537" s="27" t="str">
        <f>'CALC | Main Engine'!$C537</f>
        <v/>
      </c>
      <c r="H537" s="6" t="str">
        <f>'CALC | Main Engine'!$E537</f>
        <v/>
      </c>
      <c r="I537" s="34" t="str">
        <f>IFERROR('CALC | Main Engine'!$F537*INDEX(MassUnitsTable[],MATCH($R$3,MassUnitsTable[Mass Units],0),2), "")</f>
        <v/>
      </c>
      <c r="J537" s="27" t="str">
        <f>IFERROR('CALC | Booster'!$F537*INDEX(MassUnitsTable[],MATCH($R$3,MassUnitsTable[Mass Units],0),2), "")</f>
        <v/>
      </c>
      <c r="K537" s="32" t="str">
        <f t="shared" si="49"/>
        <v/>
      </c>
      <c r="L537" s="34" t="str">
        <f>IFERROR(('CALC | Main Engine'!N537+'CALC | Booster'!N537)*INDEX(MassUnitsTable[],MATCH($R$3,MassUnitsTable[Mass Units],0),2), "")</f>
        <v/>
      </c>
      <c r="M537" s="27" t="str">
        <f>IFERROR(('CALC | Main Engine'!O537+'CALC | Booster'!O537)*INDEX(MassUnitsTable[],MATCH($R$3,MassUnitsTable[Mass Units],0),2), "")</f>
        <v/>
      </c>
      <c r="N537" s="27" t="str">
        <f>IFERROR(('CALC | Main Engine'!P537+'CALC | Booster'!P537)*INDEX(MassUnitsTable[],MATCH($R$3,MassUnitsTable[Mass Units],0),2), "")</f>
        <v/>
      </c>
      <c r="O537" s="27" t="str">
        <f>IFERROR(('CALC | Main Engine'!Q537+'CALC | Booster'!Q537)*INDEX(MassUnitsTable[],MATCH($R$3,MassUnitsTable[Mass Units],0),2), "")</f>
        <v/>
      </c>
      <c r="P537" s="27" t="str">
        <f>IFERROR(('CALC | Main Engine'!R537+'CALC | Booster'!R537)*INDEX(MassUnitsTable[],MATCH($R$3,MassUnitsTable[Mass Units],0),2), "")</f>
        <v/>
      </c>
      <c r="Q537" s="27" t="str">
        <f>IFERROR(('CALC | Main Engine'!S537+'CALC | Booster'!S537)*INDEX(MassUnitsTable[],MATCH($R$3,MassUnitsTable[Mass Units],0),2), "")</f>
        <v/>
      </c>
      <c r="R537" s="32" t="str">
        <f>IFERROR(('CALC | Main Engine'!T537+'CALC | Booster'!T537)*INDEX(MassUnitsTable[],MATCH($R$3,MassUnitsTable[Mass Units],0),2), "")</f>
        <v/>
      </c>
      <c r="S537" s="10"/>
    </row>
    <row r="538" spans="1:19" x14ac:dyDescent="0.25">
      <c r="A538" s="10"/>
      <c r="B538" s="4" t="str">
        <f t="shared" si="45"/>
        <v/>
      </c>
      <c r="C538" s="5" t="str">
        <f t="shared" si="46"/>
        <v/>
      </c>
      <c r="D538" s="5" t="str">
        <f t="shared" si="47"/>
        <v/>
      </c>
      <c r="E538" s="5" t="str">
        <f t="shared" si="48"/>
        <v/>
      </c>
      <c r="F538" s="5" t="str">
        <f>'CALC | Main Engine'!$B538</f>
        <v/>
      </c>
      <c r="G538" s="27" t="str">
        <f>'CALC | Main Engine'!$C538</f>
        <v/>
      </c>
      <c r="H538" s="6" t="str">
        <f>'CALC | Main Engine'!$E538</f>
        <v/>
      </c>
      <c r="I538" s="34" t="str">
        <f>IFERROR('CALC | Main Engine'!$F538*INDEX(MassUnitsTable[],MATCH($R$3,MassUnitsTable[Mass Units],0),2), "")</f>
        <v/>
      </c>
      <c r="J538" s="27" t="str">
        <f>IFERROR('CALC | Booster'!$F538*INDEX(MassUnitsTable[],MATCH($R$3,MassUnitsTable[Mass Units],0),2), "")</f>
        <v/>
      </c>
      <c r="K538" s="32" t="str">
        <f t="shared" si="49"/>
        <v/>
      </c>
      <c r="L538" s="34" t="str">
        <f>IFERROR(('CALC | Main Engine'!N538+'CALC | Booster'!N538)*INDEX(MassUnitsTable[],MATCH($R$3,MassUnitsTable[Mass Units],0),2), "")</f>
        <v/>
      </c>
      <c r="M538" s="27" t="str">
        <f>IFERROR(('CALC | Main Engine'!O538+'CALC | Booster'!O538)*INDEX(MassUnitsTable[],MATCH($R$3,MassUnitsTable[Mass Units],0),2), "")</f>
        <v/>
      </c>
      <c r="N538" s="27" t="str">
        <f>IFERROR(('CALC | Main Engine'!P538+'CALC | Booster'!P538)*INDEX(MassUnitsTable[],MATCH($R$3,MassUnitsTable[Mass Units],0),2), "")</f>
        <v/>
      </c>
      <c r="O538" s="27" t="str">
        <f>IFERROR(('CALC | Main Engine'!Q538+'CALC | Booster'!Q538)*INDEX(MassUnitsTable[],MATCH($R$3,MassUnitsTable[Mass Units],0),2), "")</f>
        <v/>
      </c>
      <c r="P538" s="27" t="str">
        <f>IFERROR(('CALC | Main Engine'!R538+'CALC | Booster'!R538)*INDEX(MassUnitsTable[],MATCH($R$3,MassUnitsTable[Mass Units],0),2), "")</f>
        <v/>
      </c>
      <c r="Q538" s="27" t="str">
        <f>IFERROR(('CALC | Main Engine'!S538+'CALC | Booster'!S538)*INDEX(MassUnitsTable[],MATCH($R$3,MassUnitsTable[Mass Units],0),2), "")</f>
        <v/>
      </c>
      <c r="R538" s="32" t="str">
        <f>IFERROR(('CALC | Main Engine'!T538+'CALC | Booster'!T538)*INDEX(MassUnitsTable[],MATCH($R$3,MassUnitsTable[Mass Units],0),2), "")</f>
        <v/>
      </c>
      <c r="S538" s="10"/>
    </row>
    <row r="539" spans="1:19" x14ac:dyDescent="0.25">
      <c r="A539" s="10"/>
      <c r="B539" s="4" t="str">
        <f t="shared" si="45"/>
        <v/>
      </c>
      <c r="C539" s="5" t="str">
        <f t="shared" si="46"/>
        <v/>
      </c>
      <c r="D539" s="5" t="str">
        <f t="shared" si="47"/>
        <v/>
      </c>
      <c r="E539" s="5" t="str">
        <f t="shared" si="48"/>
        <v/>
      </c>
      <c r="F539" s="5" t="str">
        <f>'CALC | Main Engine'!$B539</f>
        <v/>
      </c>
      <c r="G539" s="27" t="str">
        <f>'CALC | Main Engine'!$C539</f>
        <v/>
      </c>
      <c r="H539" s="6" t="str">
        <f>'CALC | Main Engine'!$E539</f>
        <v/>
      </c>
      <c r="I539" s="34" t="str">
        <f>IFERROR('CALC | Main Engine'!$F539*INDEX(MassUnitsTable[],MATCH($R$3,MassUnitsTable[Mass Units],0),2), "")</f>
        <v/>
      </c>
      <c r="J539" s="27" t="str">
        <f>IFERROR('CALC | Booster'!$F539*INDEX(MassUnitsTable[],MATCH($R$3,MassUnitsTable[Mass Units],0),2), "")</f>
        <v/>
      </c>
      <c r="K539" s="32" t="str">
        <f t="shared" si="49"/>
        <v/>
      </c>
      <c r="L539" s="34" t="str">
        <f>IFERROR(('CALC | Main Engine'!N539+'CALC | Booster'!N539)*INDEX(MassUnitsTable[],MATCH($R$3,MassUnitsTable[Mass Units],0),2), "")</f>
        <v/>
      </c>
      <c r="M539" s="27" t="str">
        <f>IFERROR(('CALC | Main Engine'!O539+'CALC | Booster'!O539)*INDEX(MassUnitsTable[],MATCH($R$3,MassUnitsTable[Mass Units],0),2), "")</f>
        <v/>
      </c>
      <c r="N539" s="27" t="str">
        <f>IFERROR(('CALC | Main Engine'!P539+'CALC | Booster'!P539)*INDEX(MassUnitsTable[],MATCH($R$3,MassUnitsTable[Mass Units],0),2), "")</f>
        <v/>
      </c>
      <c r="O539" s="27" t="str">
        <f>IFERROR(('CALC | Main Engine'!Q539+'CALC | Booster'!Q539)*INDEX(MassUnitsTable[],MATCH($R$3,MassUnitsTable[Mass Units],0),2), "")</f>
        <v/>
      </c>
      <c r="P539" s="27" t="str">
        <f>IFERROR(('CALC | Main Engine'!R539+'CALC | Booster'!R539)*INDEX(MassUnitsTable[],MATCH($R$3,MassUnitsTable[Mass Units],0),2), "")</f>
        <v/>
      </c>
      <c r="Q539" s="27" t="str">
        <f>IFERROR(('CALC | Main Engine'!S539+'CALC | Booster'!S539)*INDEX(MassUnitsTable[],MATCH($R$3,MassUnitsTable[Mass Units],0),2), "")</f>
        <v/>
      </c>
      <c r="R539" s="32" t="str">
        <f>IFERROR(('CALC | Main Engine'!T539+'CALC | Booster'!T539)*INDEX(MassUnitsTable[],MATCH($R$3,MassUnitsTable[Mass Units],0),2), "")</f>
        <v/>
      </c>
      <c r="S539" s="10"/>
    </row>
    <row r="540" spans="1:19" x14ac:dyDescent="0.25">
      <c r="A540" s="10"/>
      <c r="B540" s="4" t="str">
        <f t="shared" si="45"/>
        <v/>
      </c>
      <c r="C540" s="5" t="str">
        <f t="shared" si="46"/>
        <v/>
      </c>
      <c r="D540" s="5" t="str">
        <f t="shared" si="47"/>
        <v/>
      </c>
      <c r="E540" s="5" t="str">
        <f t="shared" si="48"/>
        <v/>
      </c>
      <c r="F540" s="5" t="str">
        <f>'CALC | Main Engine'!$B540</f>
        <v/>
      </c>
      <c r="G540" s="27" t="str">
        <f>'CALC | Main Engine'!$C540</f>
        <v/>
      </c>
      <c r="H540" s="6" t="str">
        <f>'CALC | Main Engine'!$E540</f>
        <v/>
      </c>
      <c r="I540" s="34" t="str">
        <f>IFERROR('CALC | Main Engine'!$F540*INDEX(MassUnitsTable[],MATCH($R$3,MassUnitsTable[Mass Units],0),2), "")</f>
        <v/>
      </c>
      <c r="J540" s="27" t="str">
        <f>IFERROR('CALC | Booster'!$F540*INDEX(MassUnitsTable[],MATCH($R$3,MassUnitsTable[Mass Units],0),2), "")</f>
        <v/>
      </c>
      <c r="K540" s="32" t="str">
        <f t="shared" si="49"/>
        <v/>
      </c>
      <c r="L540" s="34" t="str">
        <f>IFERROR(('CALC | Main Engine'!N540+'CALC | Booster'!N540)*INDEX(MassUnitsTable[],MATCH($R$3,MassUnitsTable[Mass Units],0),2), "")</f>
        <v/>
      </c>
      <c r="M540" s="27" t="str">
        <f>IFERROR(('CALC | Main Engine'!O540+'CALC | Booster'!O540)*INDEX(MassUnitsTable[],MATCH($R$3,MassUnitsTable[Mass Units],0),2), "")</f>
        <v/>
      </c>
      <c r="N540" s="27" t="str">
        <f>IFERROR(('CALC | Main Engine'!P540+'CALC | Booster'!P540)*INDEX(MassUnitsTable[],MATCH($R$3,MassUnitsTable[Mass Units],0),2), "")</f>
        <v/>
      </c>
      <c r="O540" s="27" t="str">
        <f>IFERROR(('CALC | Main Engine'!Q540+'CALC | Booster'!Q540)*INDEX(MassUnitsTable[],MATCH($R$3,MassUnitsTable[Mass Units],0),2), "")</f>
        <v/>
      </c>
      <c r="P540" s="27" t="str">
        <f>IFERROR(('CALC | Main Engine'!R540+'CALC | Booster'!R540)*INDEX(MassUnitsTable[],MATCH($R$3,MassUnitsTable[Mass Units],0),2), "")</f>
        <v/>
      </c>
      <c r="Q540" s="27" t="str">
        <f>IFERROR(('CALC | Main Engine'!S540+'CALC | Booster'!S540)*INDEX(MassUnitsTable[],MATCH($R$3,MassUnitsTable[Mass Units],0),2), "")</f>
        <v/>
      </c>
      <c r="R540" s="32" t="str">
        <f>IFERROR(('CALC | Main Engine'!T540+'CALC | Booster'!T540)*INDEX(MassUnitsTable[],MATCH($R$3,MassUnitsTable[Mass Units],0),2), "")</f>
        <v/>
      </c>
      <c r="S540" s="10"/>
    </row>
    <row r="541" spans="1:19" x14ac:dyDescent="0.25">
      <c r="A541" s="10"/>
      <c r="B541" s="4" t="str">
        <f t="shared" si="45"/>
        <v/>
      </c>
      <c r="C541" s="5" t="str">
        <f t="shared" si="46"/>
        <v/>
      </c>
      <c r="D541" s="5" t="str">
        <f t="shared" si="47"/>
        <v/>
      </c>
      <c r="E541" s="5" t="str">
        <f t="shared" si="48"/>
        <v/>
      </c>
      <c r="F541" s="5" t="str">
        <f>'CALC | Main Engine'!$B541</f>
        <v/>
      </c>
      <c r="G541" s="27" t="str">
        <f>'CALC | Main Engine'!$C541</f>
        <v/>
      </c>
      <c r="H541" s="6" t="str">
        <f>'CALC | Main Engine'!$E541</f>
        <v/>
      </c>
      <c r="I541" s="34" t="str">
        <f>IFERROR('CALC | Main Engine'!$F541*INDEX(MassUnitsTable[],MATCH($R$3,MassUnitsTable[Mass Units],0),2), "")</f>
        <v/>
      </c>
      <c r="J541" s="27" t="str">
        <f>IFERROR('CALC | Booster'!$F541*INDEX(MassUnitsTable[],MATCH($R$3,MassUnitsTable[Mass Units],0),2), "")</f>
        <v/>
      </c>
      <c r="K541" s="32" t="str">
        <f t="shared" si="49"/>
        <v/>
      </c>
      <c r="L541" s="34" t="str">
        <f>IFERROR(('CALC | Main Engine'!N541+'CALC | Booster'!N541)*INDEX(MassUnitsTable[],MATCH($R$3,MassUnitsTable[Mass Units],0),2), "")</f>
        <v/>
      </c>
      <c r="M541" s="27" t="str">
        <f>IFERROR(('CALC | Main Engine'!O541+'CALC | Booster'!O541)*INDEX(MassUnitsTable[],MATCH($R$3,MassUnitsTable[Mass Units],0),2), "")</f>
        <v/>
      </c>
      <c r="N541" s="27" t="str">
        <f>IFERROR(('CALC | Main Engine'!P541+'CALC | Booster'!P541)*INDEX(MassUnitsTable[],MATCH($R$3,MassUnitsTable[Mass Units],0),2), "")</f>
        <v/>
      </c>
      <c r="O541" s="27" t="str">
        <f>IFERROR(('CALC | Main Engine'!Q541+'CALC | Booster'!Q541)*INDEX(MassUnitsTable[],MATCH($R$3,MassUnitsTable[Mass Units],0),2), "")</f>
        <v/>
      </c>
      <c r="P541" s="27" t="str">
        <f>IFERROR(('CALC | Main Engine'!R541+'CALC | Booster'!R541)*INDEX(MassUnitsTable[],MATCH($R$3,MassUnitsTable[Mass Units],0),2), "")</f>
        <v/>
      </c>
      <c r="Q541" s="27" t="str">
        <f>IFERROR(('CALC | Main Engine'!S541+'CALC | Booster'!S541)*INDEX(MassUnitsTable[],MATCH($R$3,MassUnitsTable[Mass Units],0),2), "")</f>
        <v/>
      </c>
      <c r="R541" s="32" t="str">
        <f>IFERROR(('CALC | Main Engine'!T541+'CALC | Booster'!T541)*INDEX(MassUnitsTable[],MATCH($R$3,MassUnitsTable[Mass Units],0),2), "")</f>
        <v/>
      </c>
      <c r="S541" s="10"/>
    </row>
    <row r="542" spans="1:19" x14ac:dyDescent="0.25">
      <c r="A542" s="10"/>
      <c r="B542" s="4" t="str">
        <f t="shared" si="45"/>
        <v/>
      </c>
      <c r="C542" s="5" t="str">
        <f t="shared" si="46"/>
        <v/>
      </c>
      <c r="D542" s="5" t="str">
        <f t="shared" si="47"/>
        <v/>
      </c>
      <c r="E542" s="5" t="str">
        <f t="shared" si="48"/>
        <v/>
      </c>
      <c r="F542" s="5" t="str">
        <f>'CALC | Main Engine'!$B542</f>
        <v/>
      </c>
      <c r="G542" s="27" t="str">
        <f>'CALC | Main Engine'!$C542</f>
        <v/>
      </c>
      <c r="H542" s="6" t="str">
        <f>'CALC | Main Engine'!$E542</f>
        <v/>
      </c>
      <c r="I542" s="34" t="str">
        <f>IFERROR('CALC | Main Engine'!$F542*INDEX(MassUnitsTable[],MATCH($R$3,MassUnitsTable[Mass Units],0),2), "")</f>
        <v/>
      </c>
      <c r="J542" s="27" t="str">
        <f>IFERROR('CALC | Booster'!$F542*INDEX(MassUnitsTable[],MATCH($R$3,MassUnitsTable[Mass Units],0),2), "")</f>
        <v/>
      </c>
      <c r="K542" s="32" t="str">
        <f t="shared" si="49"/>
        <v/>
      </c>
      <c r="L542" s="34" t="str">
        <f>IFERROR(('CALC | Main Engine'!N542+'CALC | Booster'!N542)*INDEX(MassUnitsTable[],MATCH($R$3,MassUnitsTable[Mass Units],0),2), "")</f>
        <v/>
      </c>
      <c r="M542" s="27" t="str">
        <f>IFERROR(('CALC | Main Engine'!O542+'CALC | Booster'!O542)*INDEX(MassUnitsTable[],MATCH($R$3,MassUnitsTable[Mass Units],0),2), "")</f>
        <v/>
      </c>
      <c r="N542" s="27" t="str">
        <f>IFERROR(('CALC | Main Engine'!P542+'CALC | Booster'!P542)*INDEX(MassUnitsTable[],MATCH($R$3,MassUnitsTable[Mass Units],0),2), "")</f>
        <v/>
      </c>
      <c r="O542" s="27" t="str">
        <f>IFERROR(('CALC | Main Engine'!Q542+'CALC | Booster'!Q542)*INDEX(MassUnitsTable[],MATCH($R$3,MassUnitsTable[Mass Units],0),2), "")</f>
        <v/>
      </c>
      <c r="P542" s="27" t="str">
        <f>IFERROR(('CALC | Main Engine'!R542+'CALC | Booster'!R542)*INDEX(MassUnitsTable[],MATCH($R$3,MassUnitsTable[Mass Units],0),2), "")</f>
        <v/>
      </c>
      <c r="Q542" s="27" t="str">
        <f>IFERROR(('CALC | Main Engine'!S542+'CALC | Booster'!S542)*INDEX(MassUnitsTable[],MATCH($R$3,MassUnitsTable[Mass Units],0),2), "")</f>
        <v/>
      </c>
      <c r="R542" s="32" t="str">
        <f>IFERROR(('CALC | Main Engine'!T542+'CALC | Booster'!T542)*INDEX(MassUnitsTable[],MATCH($R$3,MassUnitsTable[Mass Units],0),2), "")</f>
        <v/>
      </c>
      <c r="S542" s="10"/>
    </row>
    <row r="543" spans="1:19" x14ac:dyDescent="0.25">
      <c r="A543" s="10"/>
      <c r="B543" s="4" t="str">
        <f t="shared" si="45"/>
        <v/>
      </c>
      <c r="C543" s="5" t="str">
        <f t="shared" si="46"/>
        <v/>
      </c>
      <c r="D543" s="5" t="str">
        <f t="shared" si="47"/>
        <v/>
      </c>
      <c r="E543" s="5" t="str">
        <f t="shared" si="48"/>
        <v/>
      </c>
      <c r="F543" s="5" t="str">
        <f>'CALC | Main Engine'!$B543</f>
        <v/>
      </c>
      <c r="G543" s="27" t="str">
        <f>'CALC | Main Engine'!$C543</f>
        <v/>
      </c>
      <c r="H543" s="6" t="str">
        <f>'CALC | Main Engine'!$E543</f>
        <v/>
      </c>
      <c r="I543" s="34" t="str">
        <f>IFERROR('CALC | Main Engine'!$F543*INDEX(MassUnitsTable[],MATCH($R$3,MassUnitsTable[Mass Units],0),2), "")</f>
        <v/>
      </c>
      <c r="J543" s="27" t="str">
        <f>IFERROR('CALC | Booster'!$F543*INDEX(MassUnitsTable[],MATCH($R$3,MassUnitsTable[Mass Units],0),2), "")</f>
        <v/>
      </c>
      <c r="K543" s="32" t="str">
        <f t="shared" si="49"/>
        <v/>
      </c>
      <c r="L543" s="34" t="str">
        <f>IFERROR(('CALC | Main Engine'!N543+'CALC | Booster'!N543)*INDEX(MassUnitsTable[],MATCH($R$3,MassUnitsTable[Mass Units],0),2), "")</f>
        <v/>
      </c>
      <c r="M543" s="27" t="str">
        <f>IFERROR(('CALC | Main Engine'!O543+'CALC | Booster'!O543)*INDEX(MassUnitsTable[],MATCH($R$3,MassUnitsTable[Mass Units],0),2), "")</f>
        <v/>
      </c>
      <c r="N543" s="27" t="str">
        <f>IFERROR(('CALC | Main Engine'!P543+'CALC | Booster'!P543)*INDEX(MassUnitsTable[],MATCH($R$3,MassUnitsTable[Mass Units],0),2), "")</f>
        <v/>
      </c>
      <c r="O543" s="27" t="str">
        <f>IFERROR(('CALC | Main Engine'!Q543+'CALC | Booster'!Q543)*INDEX(MassUnitsTable[],MATCH($R$3,MassUnitsTable[Mass Units],0),2), "")</f>
        <v/>
      </c>
      <c r="P543" s="27" t="str">
        <f>IFERROR(('CALC | Main Engine'!R543+'CALC | Booster'!R543)*INDEX(MassUnitsTable[],MATCH($R$3,MassUnitsTable[Mass Units],0),2), "")</f>
        <v/>
      </c>
      <c r="Q543" s="27" t="str">
        <f>IFERROR(('CALC | Main Engine'!S543+'CALC | Booster'!S543)*INDEX(MassUnitsTable[],MATCH($R$3,MassUnitsTable[Mass Units],0),2), "")</f>
        <v/>
      </c>
      <c r="R543" s="32" t="str">
        <f>IFERROR(('CALC | Main Engine'!T543+'CALC | Booster'!T543)*INDEX(MassUnitsTable[],MATCH($R$3,MassUnitsTable[Mass Units],0),2), "")</f>
        <v/>
      </c>
      <c r="S543" s="10"/>
    </row>
    <row r="544" spans="1:19" x14ac:dyDescent="0.25">
      <c r="A544" s="10"/>
      <c r="B544" s="4" t="str">
        <f t="shared" si="45"/>
        <v/>
      </c>
      <c r="C544" s="5" t="str">
        <f t="shared" si="46"/>
        <v/>
      </c>
      <c r="D544" s="5" t="str">
        <f t="shared" si="47"/>
        <v/>
      </c>
      <c r="E544" s="5" t="str">
        <f t="shared" si="48"/>
        <v/>
      </c>
      <c r="F544" s="5" t="str">
        <f>'CALC | Main Engine'!$B544</f>
        <v/>
      </c>
      <c r="G544" s="27" t="str">
        <f>'CALC | Main Engine'!$C544</f>
        <v/>
      </c>
      <c r="H544" s="6" t="str">
        <f>'CALC | Main Engine'!$E544</f>
        <v/>
      </c>
      <c r="I544" s="34" t="str">
        <f>IFERROR('CALC | Main Engine'!$F544*INDEX(MassUnitsTable[],MATCH($R$3,MassUnitsTable[Mass Units],0),2), "")</f>
        <v/>
      </c>
      <c r="J544" s="27" t="str">
        <f>IFERROR('CALC | Booster'!$F544*INDEX(MassUnitsTable[],MATCH($R$3,MassUnitsTable[Mass Units],0),2), "")</f>
        <v/>
      </c>
      <c r="K544" s="32" t="str">
        <f t="shared" si="49"/>
        <v/>
      </c>
      <c r="L544" s="34" t="str">
        <f>IFERROR(('CALC | Main Engine'!N544+'CALC | Booster'!N544)*INDEX(MassUnitsTable[],MATCH($R$3,MassUnitsTable[Mass Units],0),2), "")</f>
        <v/>
      </c>
      <c r="M544" s="27" t="str">
        <f>IFERROR(('CALC | Main Engine'!O544+'CALC | Booster'!O544)*INDEX(MassUnitsTable[],MATCH($R$3,MassUnitsTable[Mass Units],0),2), "")</f>
        <v/>
      </c>
      <c r="N544" s="27" t="str">
        <f>IFERROR(('CALC | Main Engine'!P544+'CALC | Booster'!P544)*INDEX(MassUnitsTable[],MATCH($R$3,MassUnitsTable[Mass Units],0),2), "")</f>
        <v/>
      </c>
      <c r="O544" s="27" t="str">
        <f>IFERROR(('CALC | Main Engine'!Q544+'CALC | Booster'!Q544)*INDEX(MassUnitsTable[],MATCH($R$3,MassUnitsTable[Mass Units],0),2), "")</f>
        <v/>
      </c>
      <c r="P544" s="27" t="str">
        <f>IFERROR(('CALC | Main Engine'!R544+'CALC | Booster'!R544)*INDEX(MassUnitsTable[],MATCH($R$3,MassUnitsTable[Mass Units],0),2), "")</f>
        <v/>
      </c>
      <c r="Q544" s="27" t="str">
        <f>IFERROR(('CALC | Main Engine'!S544+'CALC | Booster'!S544)*INDEX(MassUnitsTable[],MATCH($R$3,MassUnitsTable[Mass Units],0),2), "")</f>
        <v/>
      </c>
      <c r="R544" s="32" t="str">
        <f>IFERROR(('CALC | Main Engine'!T544+'CALC | Booster'!T544)*INDEX(MassUnitsTable[],MATCH($R$3,MassUnitsTable[Mass Units],0),2), "")</f>
        <v/>
      </c>
      <c r="S544" s="10"/>
    </row>
    <row r="545" spans="1:19" x14ac:dyDescent="0.25">
      <c r="A545" s="10"/>
      <c r="B545" s="4" t="str">
        <f t="shared" si="45"/>
        <v/>
      </c>
      <c r="C545" s="5" t="str">
        <f t="shared" si="46"/>
        <v/>
      </c>
      <c r="D545" s="5" t="str">
        <f t="shared" si="47"/>
        <v/>
      </c>
      <c r="E545" s="5" t="str">
        <f t="shared" si="48"/>
        <v/>
      </c>
      <c r="F545" s="5" t="str">
        <f>'CALC | Main Engine'!$B545</f>
        <v/>
      </c>
      <c r="G545" s="27" t="str">
        <f>'CALC | Main Engine'!$C545</f>
        <v/>
      </c>
      <c r="H545" s="6" t="str">
        <f>'CALC | Main Engine'!$E545</f>
        <v/>
      </c>
      <c r="I545" s="34" t="str">
        <f>IFERROR('CALC | Main Engine'!$F545*INDEX(MassUnitsTable[],MATCH($R$3,MassUnitsTable[Mass Units],0),2), "")</f>
        <v/>
      </c>
      <c r="J545" s="27" t="str">
        <f>IFERROR('CALC | Booster'!$F545*INDEX(MassUnitsTable[],MATCH($R$3,MassUnitsTable[Mass Units],0),2), "")</f>
        <v/>
      </c>
      <c r="K545" s="32" t="str">
        <f t="shared" si="49"/>
        <v/>
      </c>
      <c r="L545" s="34" t="str">
        <f>IFERROR(('CALC | Main Engine'!N545+'CALC | Booster'!N545)*INDEX(MassUnitsTable[],MATCH($R$3,MassUnitsTable[Mass Units],0),2), "")</f>
        <v/>
      </c>
      <c r="M545" s="27" t="str">
        <f>IFERROR(('CALC | Main Engine'!O545+'CALC | Booster'!O545)*INDEX(MassUnitsTable[],MATCH($R$3,MassUnitsTable[Mass Units],0),2), "")</f>
        <v/>
      </c>
      <c r="N545" s="27" t="str">
        <f>IFERROR(('CALC | Main Engine'!P545+'CALC | Booster'!P545)*INDEX(MassUnitsTable[],MATCH($R$3,MassUnitsTable[Mass Units],0),2), "")</f>
        <v/>
      </c>
      <c r="O545" s="27" t="str">
        <f>IFERROR(('CALC | Main Engine'!Q545+'CALC | Booster'!Q545)*INDEX(MassUnitsTable[],MATCH($R$3,MassUnitsTable[Mass Units],0),2), "")</f>
        <v/>
      </c>
      <c r="P545" s="27" t="str">
        <f>IFERROR(('CALC | Main Engine'!R545+'CALC | Booster'!R545)*INDEX(MassUnitsTable[],MATCH($R$3,MassUnitsTable[Mass Units],0),2), "")</f>
        <v/>
      </c>
      <c r="Q545" s="27" t="str">
        <f>IFERROR(('CALC | Main Engine'!S545+'CALC | Booster'!S545)*INDEX(MassUnitsTable[],MATCH($R$3,MassUnitsTable[Mass Units],0),2), "")</f>
        <v/>
      </c>
      <c r="R545" s="32" t="str">
        <f>IFERROR(('CALC | Main Engine'!T545+'CALC | Booster'!T545)*INDEX(MassUnitsTable[],MATCH($R$3,MassUnitsTable[Mass Units],0),2), "")</f>
        <v/>
      </c>
      <c r="S545" s="10"/>
    </row>
    <row r="546" spans="1:19" x14ac:dyDescent="0.25">
      <c r="A546" s="10"/>
      <c r="B546" s="4" t="str">
        <f t="shared" si="45"/>
        <v/>
      </c>
      <c r="C546" s="5" t="str">
        <f t="shared" si="46"/>
        <v/>
      </c>
      <c r="D546" s="5" t="str">
        <f t="shared" si="47"/>
        <v/>
      </c>
      <c r="E546" s="5" t="str">
        <f t="shared" si="48"/>
        <v/>
      </c>
      <c r="F546" s="5" t="str">
        <f>'CALC | Main Engine'!$B546</f>
        <v/>
      </c>
      <c r="G546" s="27" t="str">
        <f>'CALC | Main Engine'!$C546</f>
        <v/>
      </c>
      <c r="H546" s="6" t="str">
        <f>'CALC | Main Engine'!$E546</f>
        <v/>
      </c>
      <c r="I546" s="34" t="str">
        <f>IFERROR('CALC | Main Engine'!$F546*INDEX(MassUnitsTable[],MATCH($R$3,MassUnitsTable[Mass Units],0),2), "")</f>
        <v/>
      </c>
      <c r="J546" s="27" t="str">
        <f>IFERROR('CALC | Booster'!$F546*INDEX(MassUnitsTable[],MATCH($R$3,MassUnitsTable[Mass Units],0),2), "")</f>
        <v/>
      </c>
      <c r="K546" s="32" t="str">
        <f t="shared" si="49"/>
        <v/>
      </c>
      <c r="L546" s="34" t="str">
        <f>IFERROR(('CALC | Main Engine'!N546+'CALC | Booster'!N546)*INDEX(MassUnitsTable[],MATCH($R$3,MassUnitsTable[Mass Units],0),2), "")</f>
        <v/>
      </c>
      <c r="M546" s="27" t="str">
        <f>IFERROR(('CALC | Main Engine'!O546+'CALC | Booster'!O546)*INDEX(MassUnitsTable[],MATCH($R$3,MassUnitsTable[Mass Units],0),2), "")</f>
        <v/>
      </c>
      <c r="N546" s="27" t="str">
        <f>IFERROR(('CALC | Main Engine'!P546+'CALC | Booster'!P546)*INDEX(MassUnitsTable[],MATCH($R$3,MassUnitsTable[Mass Units],0),2), "")</f>
        <v/>
      </c>
      <c r="O546" s="27" t="str">
        <f>IFERROR(('CALC | Main Engine'!Q546+'CALC | Booster'!Q546)*INDEX(MassUnitsTable[],MATCH($R$3,MassUnitsTable[Mass Units],0),2), "")</f>
        <v/>
      </c>
      <c r="P546" s="27" t="str">
        <f>IFERROR(('CALC | Main Engine'!R546+'CALC | Booster'!R546)*INDEX(MassUnitsTable[],MATCH($R$3,MassUnitsTable[Mass Units],0),2), "")</f>
        <v/>
      </c>
      <c r="Q546" s="27" t="str">
        <f>IFERROR(('CALC | Main Engine'!S546+'CALC | Booster'!S546)*INDEX(MassUnitsTable[],MATCH($R$3,MassUnitsTable[Mass Units],0),2), "")</f>
        <v/>
      </c>
      <c r="R546" s="32" t="str">
        <f>IFERROR(('CALC | Main Engine'!T546+'CALC | Booster'!T546)*INDEX(MassUnitsTable[],MATCH($R$3,MassUnitsTable[Mass Units],0),2), "")</f>
        <v/>
      </c>
      <c r="S546" s="10"/>
    </row>
    <row r="547" spans="1:19" x14ac:dyDescent="0.25">
      <c r="A547" s="10"/>
      <c r="B547" s="4" t="str">
        <f t="shared" si="45"/>
        <v/>
      </c>
      <c r="C547" s="5" t="str">
        <f t="shared" si="46"/>
        <v/>
      </c>
      <c r="D547" s="5" t="str">
        <f t="shared" si="47"/>
        <v/>
      </c>
      <c r="E547" s="5" t="str">
        <f t="shared" si="48"/>
        <v/>
      </c>
      <c r="F547" s="5" t="str">
        <f>'CALC | Main Engine'!$B547</f>
        <v/>
      </c>
      <c r="G547" s="27" t="str">
        <f>'CALC | Main Engine'!$C547</f>
        <v/>
      </c>
      <c r="H547" s="6" t="str">
        <f>'CALC | Main Engine'!$E547</f>
        <v/>
      </c>
      <c r="I547" s="34" t="str">
        <f>IFERROR('CALC | Main Engine'!$F547*INDEX(MassUnitsTable[],MATCH($R$3,MassUnitsTable[Mass Units],0),2), "")</f>
        <v/>
      </c>
      <c r="J547" s="27" t="str">
        <f>IFERROR('CALC | Booster'!$F547*INDEX(MassUnitsTable[],MATCH($R$3,MassUnitsTable[Mass Units],0),2), "")</f>
        <v/>
      </c>
      <c r="K547" s="32" t="str">
        <f t="shared" si="49"/>
        <v/>
      </c>
      <c r="L547" s="34" t="str">
        <f>IFERROR(('CALC | Main Engine'!N547+'CALC | Booster'!N547)*INDEX(MassUnitsTable[],MATCH($R$3,MassUnitsTable[Mass Units],0),2), "")</f>
        <v/>
      </c>
      <c r="M547" s="27" t="str">
        <f>IFERROR(('CALC | Main Engine'!O547+'CALC | Booster'!O547)*INDEX(MassUnitsTable[],MATCH($R$3,MassUnitsTable[Mass Units],0),2), "")</f>
        <v/>
      </c>
      <c r="N547" s="27" t="str">
        <f>IFERROR(('CALC | Main Engine'!P547+'CALC | Booster'!P547)*INDEX(MassUnitsTable[],MATCH($R$3,MassUnitsTable[Mass Units],0),2), "")</f>
        <v/>
      </c>
      <c r="O547" s="27" t="str">
        <f>IFERROR(('CALC | Main Engine'!Q547+'CALC | Booster'!Q547)*INDEX(MassUnitsTable[],MATCH($R$3,MassUnitsTable[Mass Units],0),2), "")</f>
        <v/>
      </c>
      <c r="P547" s="27" t="str">
        <f>IFERROR(('CALC | Main Engine'!R547+'CALC | Booster'!R547)*INDEX(MassUnitsTable[],MATCH($R$3,MassUnitsTable[Mass Units],0),2), "")</f>
        <v/>
      </c>
      <c r="Q547" s="27" t="str">
        <f>IFERROR(('CALC | Main Engine'!S547+'CALC | Booster'!S547)*INDEX(MassUnitsTable[],MATCH($R$3,MassUnitsTable[Mass Units],0),2), "")</f>
        <v/>
      </c>
      <c r="R547" s="32" t="str">
        <f>IFERROR(('CALC | Main Engine'!T547+'CALC | Booster'!T547)*INDEX(MassUnitsTable[],MATCH($R$3,MassUnitsTable[Mass Units],0),2), "")</f>
        <v/>
      </c>
      <c r="S547" s="10"/>
    </row>
    <row r="548" spans="1:19" x14ac:dyDescent="0.25">
      <c r="A548" s="10"/>
      <c r="B548" s="4" t="str">
        <f t="shared" si="45"/>
        <v/>
      </c>
      <c r="C548" s="5" t="str">
        <f t="shared" si="46"/>
        <v/>
      </c>
      <c r="D548" s="5" t="str">
        <f t="shared" si="47"/>
        <v/>
      </c>
      <c r="E548" s="5" t="str">
        <f t="shared" si="48"/>
        <v/>
      </c>
      <c r="F548" s="5" t="str">
        <f>'CALC | Main Engine'!$B548</f>
        <v/>
      </c>
      <c r="G548" s="27" t="str">
        <f>'CALC | Main Engine'!$C548</f>
        <v/>
      </c>
      <c r="H548" s="6" t="str">
        <f>'CALC | Main Engine'!$E548</f>
        <v/>
      </c>
      <c r="I548" s="34" t="str">
        <f>IFERROR('CALC | Main Engine'!$F548*INDEX(MassUnitsTable[],MATCH($R$3,MassUnitsTable[Mass Units],0),2), "")</f>
        <v/>
      </c>
      <c r="J548" s="27" t="str">
        <f>IFERROR('CALC | Booster'!$F548*INDEX(MassUnitsTable[],MATCH($R$3,MassUnitsTable[Mass Units],0),2), "")</f>
        <v/>
      </c>
      <c r="K548" s="32" t="str">
        <f t="shared" si="49"/>
        <v/>
      </c>
      <c r="L548" s="34" t="str">
        <f>IFERROR(('CALC | Main Engine'!N548+'CALC | Booster'!N548)*INDEX(MassUnitsTable[],MATCH($R$3,MassUnitsTable[Mass Units],0),2), "")</f>
        <v/>
      </c>
      <c r="M548" s="27" t="str">
        <f>IFERROR(('CALC | Main Engine'!O548+'CALC | Booster'!O548)*INDEX(MassUnitsTable[],MATCH($R$3,MassUnitsTable[Mass Units],0),2), "")</f>
        <v/>
      </c>
      <c r="N548" s="27" t="str">
        <f>IFERROR(('CALC | Main Engine'!P548+'CALC | Booster'!P548)*INDEX(MassUnitsTable[],MATCH($R$3,MassUnitsTable[Mass Units],0),2), "")</f>
        <v/>
      </c>
      <c r="O548" s="27" t="str">
        <f>IFERROR(('CALC | Main Engine'!Q548+'CALC | Booster'!Q548)*INDEX(MassUnitsTable[],MATCH($R$3,MassUnitsTable[Mass Units],0),2), "")</f>
        <v/>
      </c>
      <c r="P548" s="27" t="str">
        <f>IFERROR(('CALC | Main Engine'!R548+'CALC | Booster'!R548)*INDEX(MassUnitsTable[],MATCH($R$3,MassUnitsTable[Mass Units],0),2), "")</f>
        <v/>
      </c>
      <c r="Q548" s="27" t="str">
        <f>IFERROR(('CALC | Main Engine'!S548+'CALC | Booster'!S548)*INDEX(MassUnitsTable[],MATCH($R$3,MassUnitsTable[Mass Units],0),2), "")</f>
        <v/>
      </c>
      <c r="R548" s="32" t="str">
        <f>IFERROR(('CALC | Main Engine'!T548+'CALC | Booster'!T548)*INDEX(MassUnitsTable[],MATCH($R$3,MassUnitsTable[Mass Units],0),2), "")</f>
        <v/>
      </c>
      <c r="S548" s="10"/>
    </row>
    <row r="549" spans="1:19" x14ac:dyDescent="0.25">
      <c r="A549" s="10"/>
      <c r="B549" s="4" t="str">
        <f t="shared" si="45"/>
        <v/>
      </c>
      <c r="C549" s="5" t="str">
        <f t="shared" si="46"/>
        <v/>
      </c>
      <c r="D549" s="5" t="str">
        <f t="shared" si="47"/>
        <v/>
      </c>
      <c r="E549" s="5" t="str">
        <f t="shared" si="48"/>
        <v/>
      </c>
      <c r="F549" s="5" t="str">
        <f>'CALC | Main Engine'!$B549</f>
        <v/>
      </c>
      <c r="G549" s="27" t="str">
        <f>'CALC | Main Engine'!$C549</f>
        <v/>
      </c>
      <c r="H549" s="6" t="str">
        <f>'CALC | Main Engine'!$E549</f>
        <v/>
      </c>
      <c r="I549" s="34" t="str">
        <f>IFERROR('CALC | Main Engine'!$F549*INDEX(MassUnitsTable[],MATCH($R$3,MassUnitsTable[Mass Units],0),2), "")</f>
        <v/>
      </c>
      <c r="J549" s="27" t="str">
        <f>IFERROR('CALC | Booster'!$F549*INDEX(MassUnitsTable[],MATCH($R$3,MassUnitsTable[Mass Units],0),2), "")</f>
        <v/>
      </c>
      <c r="K549" s="32" t="str">
        <f t="shared" si="49"/>
        <v/>
      </c>
      <c r="L549" s="34" t="str">
        <f>IFERROR(('CALC | Main Engine'!N549+'CALC | Booster'!N549)*INDEX(MassUnitsTable[],MATCH($R$3,MassUnitsTable[Mass Units],0),2), "")</f>
        <v/>
      </c>
      <c r="M549" s="27" t="str">
        <f>IFERROR(('CALC | Main Engine'!O549+'CALC | Booster'!O549)*INDEX(MassUnitsTable[],MATCH($R$3,MassUnitsTable[Mass Units],0),2), "")</f>
        <v/>
      </c>
      <c r="N549" s="27" t="str">
        <f>IFERROR(('CALC | Main Engine'!P549+'CALC | Booster'!P549)*INDEX(MassUnitsTable[],MATCH($R$3,MassUnitsTable[Mass Units],0),2), "")</f>
        <v/>
      </c>
      <c r="O549" s="27" t="str">
        <f>IFERROR(('CALC | Main Engine'!Q549+'CALC | Booster'!Q549)*INDEX(MassUnitsTable[],MATCH($R$3,MassUnitsTable[Mass Units],0),2), "")</f>
        <v/>
      </c>
      <c r="P549" s="27" t="str">
        <f>IFERROR(('CALC | Main Engine'!R549+'CALC | Booster'!R549)*INDEX(MassUnitsTable[],MATCH($R$3,MassUnitsTable[Mass Units],0),2), "")</f>
        <v/>
      </c>
      <c r="Q549" s="27" t="str">
        <f>IFERROR(('CALC | Main Engine'!S549+'CALC | Booster'!S549)*INDEX(MassUnitsTable[],MATCH($R$3,MassUnitsTable[Mass Units],0),2), "")</f>
        <v/>
      </c>
      <c r="R549" s="32" t="str">
        <f>IFERROR(('CALC | Main Engine'!T549+'CALC | Booster'!T549)*INDEX(MassUnitsTable[],MATCH($R$3,MassUnitsTable[Mass Units],0),2), "")</f>
        <v/>
      </c>
      <c r="S549" s="10"/>
    </row>
    <row r="550" spans="1:19" x14ac:dyDescent="0.25">
      <c r="A550" s="10"/>
      <c r="B550" s="4" t="str">
        <f t="shared" si="45"/>
        <v/>
      </c>
      <c r="C550" s="5" t="str">
        <f t="shared" si="46"/>
        <v/>
      </c>
      <c r="D550" s="5" t="str">
        <f t="shared" si="47"/>
        <v/>
      </c>
      <c r="E550" s="5" t="str">
        <f t="shared" si="48"/>
        <v/>
      </c>
      <c r="F550" s="5" t="str">
        <f>'CALC | Main Engine'!$B550</f>
        <v/>
      </c>
      <c r="G550" s="27" t="str">
        <f>'CALC | Main Engine'!$C550</f>
        <v/>
      </c>
      <c r="H550" s="6" t="str">
        <f>'CALC | Main Engine'!$E550</f>
        <v/>
      </c>
      <c r="I550" s="34" t="str">
        <f>IFERROR('CALC | Main Engine'!$F550*INDEX(MassUnitsTable[],MATCH($R$3,MassUnitsTable[Mass Units],0),2), "")</f>
        <v/>
      </c>
      <c r="J550" s="27" t="str">
        <f>IFERROR('CALC | Booster'!$F550*INDEX(MassUnitsTable[],MATCH($R$3,MassUnitsTable[Mass Units],0),2), "")</f>
        <v/>
      </c>
      <c r="K550" s="32" t="str">
        <f t="shared" si="49"/>
        <v/>
      </c>
      <c r="L550" s="34" t="str">
        <f>IFERROR(('CALC | Main Engine'!N550+'CALC | Booster'!N550)*INDEX(MassUnitsTable[],MATCH($R$3,MassUnitsTable[Mass Units],0),2), "")</f>
        <v/>
      </c>
      <c r="M550" s="27" t="str">
        <f>IFERROR(('CALC | Main Engine'!O550+'CALC | Booster'!O550)*INDEX(MassUnitsTable[],MATCH($R$3,MassUnitsTable[Mass Units],0),2), "")</f>
        <v/>
      </c>
      <c r="N550" s="27" t="str">
        <f>IFERROR(('CALC | Main Engine'!P550+'CALC | Booster'!P550)*INDEX(MassUnitsTable[],MATCH($R$3,MassUnitsTable[Mass Units],0),2), "")</f>
        <v/>
      </c>
      <c r="O550" s="27" t="str">
        <f>IFERROR(('CALC | Main Engine'!Q550+'CALC | Booster'!Q550)*INDEX(MassUnitsTable[],MATCH($R$3,MassUnitsTable[Mass Units],0),2), "")</f>
        <v/>
      </c>
      <c r="P550" s="27" t="str">
        <f>IFERROR(('CALC | Main Engine'!R550+'CALC | Booster'!R550)*INDEX(MassUnitsTable[],MATCH($R$3,MassUnitsTable[Mass Units],0),2), "")</f>
        <v/>
      </c>
      <c r="Q550" s="27" t="str">
        <f>IFERROR(('CALC | Main Engine'!S550+'CALC | Booster'!S550)*INDEX(MassUnitsTable[],MATCH($R$3,MassUnitsTable[Mass Units],0),2), "")</f>
        <v/>
      </c>
      <c r="R550" s="32" t="str">
        <f>IFERROR(('CALC | Main Engine'!T550+'CALC | Booster'!T550)*INDEX(MassUnitsTable[],MATCH($R$3,MassUnitsTable[Mass Units],0),2), "")</f>
        <v/>
      </c>
      <c r="S550" s="10"/>
    </row>
    <row r="551" spans="1:19" x14ac:dyDescent="0.25">
      <c r="A551" s="10"/>
      <c r="B551" s="4" t="str">
        <f t="shared" si="45"/>
        <v/>
      </c>
      <c r="C551" s="5" t="str">
        <f t="shared" si="46"/>
        <v/>
      </c>
      <c r="D551" s="5" t="str">
        <f t="shared" si="47"/>
        <v/>
      </c>
      <c r="E551" s="5" t="str">
        <f t="shared" si="48"/>
        <v/>
      </c>
      <c r="F551" s="5" t="str">
        <f>'CALC | Main Engine'!$B551</f>
        <v/>
      </c>
      <c r="G551" s="27" t="str">
        <f>'CALC | Main Engine'!$C551</f>
        <v/>
      </c>
      <c r="H551" s="6" t="str">
        <f>'CALC | Main Engine'!$E551</f>
        <v/>
      </c>
      <c r="I551" s="34" t="str">
        <f>IFERROR('CALC | Main Engine'!$F551*INDEX(MassUnitsTable[],MATCH($R$3,MassUnitsTable[Mass Units],0),2), "")</f>
        <v/>
      </c>
      <c r="J551" s="27" t="str">
        <f>IFERROR('CALC | Booster'!$F551*INDEX(MassUnitsTable[],MATCH($R$3,MassUnitsTable[Mass Units],0),2), "")</f>
        <v/>
      </c>
      <c r="K551" s="32" t="str">
        <f t="shared" si="49"/>
        <v/>
      </c>
      <c r="L551" s="34" t="str">
        <f>IFERROR(('CALC | Main Engine'!N551+'CALC | Booster'!N551)*INDEX(MassUnitsTable[],MATCH($R$3,MassUnitsTable[Mass Units],0),2), "")</f>
        <v/>
      </c>
      <c r="M551" s="27" t="str">
        <f>IFERROR(('CALC | Main Engine'!O551+'CALC | Booster'!O551)*INDEX(MassUnitsTable[],MATCH($R$3,MassUnitsTable[Mass Units],0),2), "")</f>
        <v/>
      </c>
      <c r="N551" s="27" t="str">
        <f>IFERROR(('CALC | Main Engine'!P551+'CALC | Booster'!P551)*INDEX(MassUnitsTable[],MATCH($R$3,MassUnitsTable[Mass Units],0),2), "")</f>
        <v/>
      </c>
      <c r="O551" s="27" t="str">
        <f>IFERROR(('CALC | Main Engine'!Q551+'CALC | Booster'!Q551)*INDEX(MassUnitsTable[],MATCH($R$3,MassUnitsTable[Mass Units],0),2), "")</f>
        <v/>
      </c>
      <c r="P551" s="27" t="str">
        <f>IFERROR(('CALC | Main Engine'!R551+'CALC | Booster'!R551)*INDEX(MassUnitsTable[],MATCH($R$3,MassUnitsTable[Mass Units],0),2), "")</f>
        <v/>
      </c>
      <c r="Q551" s="27" t="str">
        <f>IFERROR(('CALC | Main Engine'!S551+'CALC | Booster'!S551)*INDEX(MassUnitsTable[],MATCH($R$3,MassUnitsTable[Mass Units],0),2), "")</f>
        <v/>
      </c>
      <c r="R551" s="32" t="str">
        <f>IFERROR(('CALC | Main Engine'!T551+'CALC | Booster'!T551)*INDEX(MassUnitsTable[],MATCH($R$3,MassUnitsTable[Mass Units],0),2), "")</f>
        <v/>
      </c>
      <c r="S551" s="10"/>
    </row>
    <row r="552" spans="1:19" x14ac:dyDescent="0.25">
      <c r="A552" s="10"/>
      <c r="B552" s="4" t="str">
        <f t="shared" si="45"/>
        <v/>
      </c>
      <c r="C552" s="5" t="str">
        <f t="shared" si="46"/>
        <v/>
      </c>
      <c r="D552" s="5" t="str">
        <f t="shared" si="47"/>
        <v/>
      </c>
      <c r="E552" s="5" t="str">
        <f t="shared" si="48"/>
        <v/>
      </c>
      <c r="F552" s="5" t="str">
        <f>'CALC | Main Engine'!$B552</f>
        <v/>
      </c>
      <c r="G552" s="27" t="str">
        <f>'CALC | Main Engine'!$C552</f>
        <v/>
      </c>
      <c r="H552" s="6" t="str">
        <f>'CALC | Main Engine'!$E552</f>
        <v/>
      </c>
      <c r="I552" s="34" t="str">
        <f>IFERROR('CALC | Main Engine'!$F552*INDEX(MassUnitsTable[],MATCH($R$3,MassUnitsTable[Mass Units],0),2), "")</f>
        <v/>
      </c>
      <c r="J552" s="27" t="str">
        <f>IFERROR('CALC | Booster'!$F552*INDEX(MassUnitsTable[],MATCH($R$3,MassUnitsTable[Mass Units],0),2), "")</f>
        <v/>
      </c>
      <c r="K552" s="32" t="str">
        <f t="shared" si="49"/>
        <v/>
      </c>
      <c r="L552" s="34" t="str">
        <f>IFERROR(('CALC | Main Engine'!N552+'CALC | Booster'!N552)*INDEX(MassUnitsTable[],MATCH($R$3,MassUnitsTable[Mass Units],0),2), "")</f>
        <v/>
      </c>
      <c r="M552" s="27" t="str">
        <f>IFERROR(('CALC | Main Engine'!O552+'CALC | Booster'!O552)*INDEX(MassUnitsTable[],MATCH($R$3,MassUnitsTable[Mass Units],0),2), "")</f>
        <v/>
      </c>
      <c r="N552" s="27" t="str">
        <f>IFERROR(('CALC | Main Engine'!P552+'CALC | Booster'!P552)*INDEX(MassUnitsTable[],MATCH($R$3,MassUnitsTable[Mass Units],0),2), "")</f>
        <v/>
      </c>
      <c r="O552" s="27" t="str">
        <f>IFERROR(('CALC | Main Engine'!Q552+'CALC | Booster'!Q552)*INDEX(MassUnitsTable[],MATCH($R$3,MassUnitsTable[Mass Units],0),2), "")</f>
        <v/>
      </c>
      <c r="P552" s="27" t="str">
        <f>IFERROR(('CALC | Main Engine'!R552+'CALC | Booster'!R552)*INDEX(MassUnitsTable[],MATCH($R$3,MassUnitsTable[Mass Units],0),2), "")</f>
        <v/>
      </c>
      <c r="Q552" s="27" t="str">
        <f>IFERROR(('CALC | Main Engine'!S552+'CALC | Booster'!S552)*INDEX(MassUnitsTable[],MATCH($R$3,MassUnitsTable[Mass Units],0),2), "")</f>
        <v/>
      </c>
      <c r="R552" s="32" t="str">
        <f>IFERROR(('CALC | Main Engine'!T552+'CALC | Booster'!T552)*INDEX(MassUnitsTable[],MATCH($R$3,MassUnitsTable[Mass Units],0),2), "")</f>
        <v/>
      </c>
      <c r="S552" s="10"/>
    </row>
    <row r="553" spans="1:19" x14ac:dyDescent="0.25">
      <c r="A553" s="10"/>
      <c r="B553" s="4" t="str">
        <f t="shared" si="45"/>
        <v/>
      </c>
      <c r="C553" s="5" t="str">
        <f t="shared" si="46"/>
        <v/>
      </c>
      <c r="D553" s="5" t="str">
        <f t="shared" si="47"/>
        <v/>
      </c>
      <c r="E553" s="5" t="str">
        <f t="shared" si="48"/>
        <v/>
      </c>
      <c r="F553" s="5" t="str">
        <f>'CALC | Main Engine'!$B553</f>
        <v/>
      </c>
      <c r="G553" s="27" t="str">
        <f>'CALC | Main Engine'!$C553</f>
        <v/>
      </c>
      <c r="H553" s="6" t="str">
        <f>'CALC | Main Engine'!$E553</f>
        <v/>
      </c>
      <c r="I553" s="34" t="str">
        <f>IFERROR('CALC | Main Engine'!$F553*INDEX(MassUnitsTable[],MATCH($R$3,MassUnitsTable[Mass Units],0),2), "")</f>
        <v/>
      </c>
      <c r="J553" s="27" t="str">
        <f>IFERROR('CALC | Booster'!$F553*INDEX(MassUnitsTable[],MATCH($R$3,MassUnitsTable[Mass Units],0),2), "")</f>
        <v/>
      </c>
      <c r="K553" s="32" t="str">
        <f t="shared" si="49"/>
        <v/>
      </c>
      <c r="L553" s="34" t="str">
        <f>IFERROR(('CALC | Main Engine'!N553+'CALC | Booster'!N553)*INDEX(MassUnitsTable[],MATCH($R$3,MassUnitsTable[Mass Units],0),2), "")</f>
        <v/>
      </c>
      <c r="M553" s="27" t="str">
        <f>IFERROR(('CALC | Main Engine'!O553+'CALC | Booster'!O553)*INDEX(MassUnitsTable[],MATCH($R$3,MassUnitsTable[Mass Units],0),2), "")</f>
        <v/>
      </c>
      <c r="N553" s="27" t="str">
        <f>IFERROR(('CALC | Main Engine'!P553+'CALC | Booster'!P553)*INDEX(MassUnitsTable[],MATCH($R$3,MassUnitsTable[Mass Units],0),2), "")</f>
        <v/>
      </c>
      <c r="O553" s="27" t="str">
        <f>IFERROR(('CALC | Main Engine'!Q553+'CALC | Booster'!Q553)*INDEX(MassUnitsTable[],MATCH($R$3,MassUnitsTable[Mass Units],0),2), "")</f>
        <v/>
      </c>
      <c r="P553" s="27" t="str">
        <f>IFERROR(('CALC | Main Engine'!R553+'CALC | Booster'!R553)*INDEX(MassUnitsTable[],MATCH($R$3,MassUnitsTable[Mass Units],0),2), "")</f>
        <v/>
      </c>
      <c r="Q553" s="27" t="str">
        <f>IFERROR(('CALC | Main Engine'!S553+'CALC | Booster'!S553)*INDEX(MassUnitsTable[],MATCH($R$3,MassUnitsTable[Mass Units],0),2), "")</f>
        <v/>
      </c>
      <c r="R553" s="32" t="str">
        <f>IFERROR(('CALC | Main Engine'!T553+'CALC | Booster'!T553)*INDEX(MassUnitsTable[],MATCH($R$3,MassUnitsTable[Mass Units],0),2), "")</f>
        <v/>
      </c>
      <c r="S553" s="10"/>
    </row>
    <row r="554" spans="1:19" x14ac:dyDescent="0.25">
      <c r="A554" s="10"/>
      <c r="B554" s="4" t="str">
        <f t="shared" si="45"/>
        <v/>
      </c>
      <c r="C554" s="5" t="str">
        <f t="shared" si="46"/>
        <v/>
      </c>
      <c r="D554" s="5" t="str">
        <f t="shared" si="47"/>
        <v/>
      </c>
      <c r="E554" s="5" t="str">
        <f t="shared" si="48"/>
        <v/>
      </c>
      <c r="F554" s="5" t="str">
        <f>'CALC | Main Engine'!$B554</f>
        <v/>
      </c>
      <c r="G554" s="27" t="str">
        <f>'CALC | Main Engine'!$C554</f>
        <v/>
      </c>
      <c r="H554" s="6" t="str">
        <f>'CALC | Main Engine'!$E554</f>
        <v/>
      </c>
      <c r="I554" s="34" t="str">
        <f>IFERROR('CALC | Main Engine'!$F554*INDEX(MassUnitsTable[],MATCH($R$3,MassUnitsTable[Mass Units],0),2), "")</f>
        <v/>
      </c>
      <c r="J554" s="27" t="str">
        <f>IFERROR('CALC | Booster'!$F554*INDEX(MassUnitsTable[],MATCH($R$3,MassUnitsTable[Mass Units],0),2), "")</f>
        <v/>
      </c>
      <c r="K554" s="32" t="str">
        <f t="shared" si="49"/>
        <v/>
      </c>
      <c r="L554" s="34" t="str">
        <f>IFERROR(('CALC | Main Engine'!N554+'CALC | Booster'!N554)*INDEX(MassUnitsTable[],MATCH($R$3,MassUnitsTable[Mass Units],0),2), "")</f>
        <v/>
      </c>
      <c r="M554" s="27" t="str">
        <f>IFERROR(('CALC | Main Engine'!O554+'CALC | Booster'!O554)*INDEX(MassUnitsTable[],MATCH($R$3,MassUnitsTable[Mass Units],0),2), "")</f>
        <v/>
      </c>
      <c r="N554" s="27" t="str">
        <f>IFERROR(('CALC | Main Engine'!P554+'CALC | Booster'!P554)*INDEX(MassUnitsTable[],MATCH($R$3,MassUnitsTable[Mass Units],0),2), "")</f>
        <v/>
      </c>
      <c r="O554" s="27" t="str">
        <f>IFERROR(('CALC | Main Engine'!Q554+'CALC | Booster'!Q554)*INDEX(MassUnitsTable[],MATCH($R$3,MassUnitsTable[Mass Units],0),2), "")</f>
        <v/>
      </c>
      <c r="P554" s="27" t="str">
        <f>IFERROR(('CALC | Main Engine'!R554+'CALC | Booster'!R554)*INDEX(MassUnitsTable[],MATCH($R$3,MassUnitsTable[Mass Units],0),2), "")</f>
        <v/>
      </c>
      <c r="Q554" s="27" t="str">
        <f>IFERROR(('CALC | Main Engine'!S554+'CALC | Booster'!S554)*INDEX(MassUnitsTable[],MATCH($R$3,MassUnitsTable[Mass Units],0),2), "")</f>
        <v/>
      </c>
      <c r="R554" s="32" t="str">
        <f>IFERROR(('CALC | Main Engine'!T554+'CALC | Booster'!T554)*INDEX(MassUnitsTable[],MATCH($R$3,MassUnitsTable[Mass Units],0),2), "")</f>
        <v/>
      </c>
      <c r="S554" s="10"/>
    </row>
    <row r="555" spans="1:19" x14ac:dyDescent="0.25">
      <c r="A555" s="10"/>
      <c r="B555" s="4" t="str">
        <f t="shared" si="45"/>
        <v/>
      </c>
      <c r="C555" s="5" t="str">
        <f t="shared" si="46"/>
        <v/>
      </c>
      <c r="D555" s="5" t="str">
        <f t="shared" si="47"/>
        <v/>
      </c>
      <c r="E555" s="5" t="str">
        <f t="shared" si="48"/>
        <v/>
      </c>
      <c r="F555" s="5" t="str">
        <f>'CALC | Main Engine'!$B555</f>
        <v/>
      </c>
      <c r="G555" s="27" t="str">
        <f>'CALC | Main Engine'!$C555</f>
        <v/>
      </c>
      <c r="H555" s="6" t="str">
        <f>'CALC | Main Engine'!$E555</f>
        <v/>
      </c>
      <c r="I555" s="34" t="str">
        <f>IFERROR('CALC | Main Engine'!$F555*INDEX(MassUnitsTable[],MATCH($R$3,MassUnitsTable[Mass Units],0),2), "")</f>
        <v/>
      </c>
      <c r="J555" s="27" t="str">
        <f>IFERROR('CALC | Booster'!$F555*INDEX(MassUnitsTable[],MATCH($R$3,MassUnitsTable[Mass Units],0),2), "")</f>
        <v/>
      </c>
      <c r="K555" s="32" t="str">
        <f t="shared" si="49"/>
        <v/>
      </c>
      <c r="L555" s="34" t="str">
        <f>IFERROR(('CALC | Main Engine'!N555+'CALC | Booster'!N555)*INDEX(MassUnitsTable[],MATCH($R$3,MassUnitsTable[Mass Units],0),2), "")</f>
        <v/>
      </c>
      <c r="M555" s="27" t="str">
        <f>IFERROR(('CALC | Main Engine'!O555+'CALC | Booster'!O555)*INDEX(MassUnitsTable[],MATCH($R$3,MassUnitsTable[Mass Units],0),2), "")</f>
        <v/>
      </c>
      <c r="N555" s="27" t="str">
        <f>IFERROR(('CALC | Main Engine'!P555+'CALC | Booster'!P555)*INDEX(MassUnitsTable[],MATCH($R$3,MassUnitsTable[Mass Units],0),2), "")</f>
        <v/>
      </c>
      <c r="O555" s="27" t="str">
        <f>IFERROR(('CALC | Main Engine'!Q555+'CALC | Booster'!Q555)*INDEX(MassUnitsTable[],MATCH($R$3,MassUnitsTable[Mass Units],0),2), "")</f>
        <v/>
      </c>
      <c r="P555" s="27" t="str">
        <f>IFERROR(('CALC | Main Engine'!R555+'CALC | Booster'!R555)*INDEX(MassUnitsTable[],MATCH($R$3,MassUnitsTable[Mass Units],0),2), "")</f>
        <v/>
      </c>
      <c r="Q555" s="27" t="str">
        <f>IFERROR(('CALC | Main Engine'!S555+'CALC | Booster'!S555)*INDEX(MassUnitsTable[],MATCH($R$3,MassUnitsTable[Mass Units],0),2), "")</f>
        <v/>
      </c>
      <c r="R555" s="32" t="str">
        <f>IFERROR(('CALC | Main Engine'!T555+'CALC | Booster'!T555)*INDEX(MassUnitsTable[],MATCH($R$3,MassUnitsTable[Mass Units],0),2), "")</f>
        <v/>
      </c>
      <c r="S555" s="10"/>
    </row>
    <row r="556" spans="1:19" x14ac:dyDescent="0.25">
      <c r="A556" s="10"/>
      <c r="B556" s="4" t="str">
        <f t="shared" si="45"/>
        <v/>
      </c>
      <c r="C556" s="5" t="str">
        <f t="shared" si="46"/>
        <v/>
      </c>
      <c r="D556" s="5" t="str">
        <f t="shared" si="47"/>
        <v/>
      </c>
      <c r="E556" s="5" t="str">
        <f t="shared" si="48"/>
        <v/>
      </c>
      <c r="F556" s="5" t="str">
        <f>'CALC | Main Engine'!$B556</f>
        <v/>
      </c>
      <c r="G556" s="27" t="str">
        <f>'CALC | Main Engine'!$C556</f>
        <v/>
      </c>
      <c r="H556" s="6" t="str">
        <f>'CALC | Main Engine'!$E556</f>
        <v/>
      </c>
      <c r="I556" s="34" t="str">
        <f>IFERROR('CALC | Main Engine'!$F556*INDEX(MassUnitsTable[],MATCH($R$3,MassUnitsTable[Mass Units],0),2), "")</f>
        <v/>
      </c>
      <c r="J556" s="27" t="str">
        <f>IFERROR('CALC | Booster'!$F556*INDEX(MassUnitsTable[],MATCH($R$3,MassUnitsTable[Mass Units],0),2), "")</f>
        <v/>
      </c>
      <c r="K556" s="32" t="str">
        <f t="shared" si="49"/>
        <v/>
      </c>
      <c r="L556" s="34" t="str">
        <f>IFERROR(('CALC | Main Engine'!N556+'CALC | Booster'!N556)*INDEX(MassUnitsTable[],MATCH($R$3,MassUnitsTable[Mass Units],0),2), "")</f>
        <v/>
      </c>
      <c r="M556" s="27" t="str">
        <f>IFERROR(('CALC | Main Engine'!O556+'CALC | Booster'!O556)*INDEX(MassUnitsTable[],MATCH($R$3,MassUnitsTable[Mass Units],0),2), "")</f>
        <v/>
      </c>
      <c r="N556" s="27" t="str">
        <f>IFERROR(('CALC | Main Engine'!P556+'CALC | Booster'!P556)*INDEX(MassUnitsTable[],MATCH($R$3,MassUnitsTable[Mass Units],0),2), "")</f>
        <v/>
      </c>
      <c r="O556" s="27" t="str">
        <f>IFERROR(('CALC | Main Engine'!Q556+'CALC | Booster'!Q556)*INDEX(MassUnitsTable[],MATCH($R$3,MassUnitsTable[Mass Units],0),2), "")</f>
        <v/>
      </c>
      <c r="P556" s="27" t="str">
        <f>IFERROR(('CALC | Main Engine'!R556+'CALC | Booster'!R556)*INDEX(MassUnitsTable[],MATCH($R$3,MassUnitsTable[Mass Units],0),2), "")</f>
        <v/>
      </c>
      <c r="Q556" s="27" t="str">
        <f>IFERROR(('CALC | Main Engine'!S556+'CALC | Booster'!S556)*INDEX(MassUnitsTable[],MATCH($R$3,MassUnitsTable[Mass Units],0),2), "")</f>
        <v/>
      </c>
      <c r="R556" s="32" t="str">
        <f>IFERROR(('CALC | Main Engine'!T556+'CALC | Booster'!T556)*INDEX(MassUnitsTable[],MATCH($R$3,MassUnitsTable[Mass Units],0),2), "")</f>
        <v/>
      </c>
      <c r="S556" s="10"/>
    </row>
    <row r="557" spans="1:19" x14ac:dyDescent="0.25">
      <c r="A557" s="10"/>
      <c r="B557" s="4" t="str">
        <f t="shared" si="45"/>
        <v/>
      </c>
      <c r="C557" s="5" t="str">
        <f t="shared" si="46"/>
        <v/>
      </c>
      <c r="D557" s="5" t="str">
        <f t="shared" si="47"/>
        <v/>
      </c>
      <c r="E557" s="5" t="str">
        <f t="shared" si="48"/>
        <v/>
      </c>
      <c r="F557" s="5" t="str">
        <f>'CALC | Main Engine'!$B557</f>
        <v/>
      </c>
      <c r="G557" s="27" t="str">
        <f>'CALC | Main Engine'!$C557</f>
        <v/>
      </c>
      <c r="H557" s="6" t="str">
        <f>'CALC | Main Engine'!$E557</f>
        <v/>
      </c>
      <c r="I557" s="34" t="str">
        <f>IFERROR('CALC | Main Engine'!$F557*INDEX(MassUnitsTable[],MATCH($R$3,MassUnitsTable[Mass Units],0),2), "")</f>
        <v/>
      </c>
      <c r="J557" s="27" t="str">
        <f>IFERROR('CALC | Booster'!$F557*INDEX(MassUnitsTable[],MATCH($R$3,MassUnitsTable[Mass Units],0),2), "")</f>
        <v/>
      </c>
      <c r="K557" s="32" t="str">
        <f t="shared" si="49"/>
        <v/>
      </c>
      <c r="L557" s="34" t="str">
        <f>IFERROR(('CALC | Main Engine'!N557+'CALC | Booster'!N557)*INDEX(MassUnitsTable[],MATCH($R$3,MassUnitsTable[Mass Units],0),2), "")</f>
        <v/>
      </c>
      <c r="M557" s="27" t="str">
        <f>IFERROR(('CALC | Main Engine'!O557+'CALC | Booster'!O557)*INDEX(MassUnitsTable[],MATCH($R$3,MassUnitsTable[Mass Units],0),2), "")</f>
        <v/>
      </c>
      <c r="N557" s="27" t="str">
        <f>IFERROR(('CALC | Main Engine'!P557+'CALC | Booster'!P557)*INDEX(MassUnitsTable[],MATCH($R$3,MassUnitsTable[Mass Units],0),2), "")</f>
        <v/>
      </c>
      <c r="O557" s="27" t="str">
        <f>IFERROR(('CALC | Main Engine'!Q557+'CALC | Booster'!Q557)*INDEX(MassUnitsTable[],MATCH($R$3,MassUnitsTable[Mass Units],0),2), "")</f>
        <v/>
      </c>
      <c r="P557" s="27" t="str">
        <f>IFERROR(('CALC | Main Engine'!R557+'CALC | Booster'!R557)*INDEX(MassUnitsTable[],MATCH($R$3,MassUnitsTable[Mass Units],0),2), "")</f>
        <v/>
      </c>
      <c r="Q557" s="27" t="str">
        <f>IFERROR(('CALC | Main Engine'!S557+'CALC | Booster'!S557)*INDEX(MassUnitsTable[],MATCH($R$3,MassUnitsTable[Mass Units],0),2), "")</f>
        <v/>
      </c>
      <c r="R557" s="32" t="str">
        <f>IFERROR(('CALC | Main Engine'!T557+'CALC | Booster'!T557)*INDEX(MassUnitsTable[],MATCH($R$3,MassUnitsTable[Mass Units],0),2), "")</f>
        <v/>
      </c>
      <c r="S557" s="10"/>
    </row>
    <row r="558" spans="1:19" x14ac:dyDescent="0.25">
      <c r="A558" s="10"/>
      <c r="B558" s="4" t="str">
        <f t="shared" si="45"/>
        <v/>
      </c>
      <c r="C558" s="5" t="str">
        <f t="shared" si="46"/>
        <v/>
      </c>
      <c r="D558" s="5" t="str">
        <f t="shared" si="47"/>
        <v/>
      </c>
      <c r="E558" s="5" t="str">
        <f t="shared" si="48"/>
        <v/>
      </c>
      <c r="F558" s="5" t="str">
        <f>'CALC | Main Engine'!$B558</f>
        <v/>
      </c>
      <c r="G558" s="27" t="str">
        <f>'CALC | Main Engine'!$C558</f>
        <v/>
      </c>
      <c r="H558" s="6" t="str">
        <f>'CALC | Main Engine'!$E558</f>
        <v/>
      </c>
      <c r="I558" s="34" t="str">
        <f>IFERROR('CALC | Main Engine'!$F558*INDEX(MassUnitsTable[],MATCH($R$3,MassUnitsTable[Mass Units],0),2), "")</f>
        <v/>
      </c>
      <c r="J558" s="27" t="str">
        <f>IFERROR('CALC | Booster'!$F558*INDEX(MassUnitsTable[],MATCH($R$3,MassUnitsTable[Mass Units],0),2), "")</f>
        <v/>
      </c>
      <c r="K558" s="32" t="str">
        <f t="shared" si="49"/>
        <v/>
      </c>
      <c r="L558" s="34" t="str">
        <f>IFERROR(('CALC | Main Engine'!N558+'CALC | Booster'!N558)*INDEX(MassUnitsTable[],MATCH($R$3,MassUnitsTable[Mass Units],0),2), "")</f>
        <v/>
      </c>
      <c r="M558" s="27" t="str">
        <f>IFERROR(('CALC | Main Engine'!O558+'CALC | Booster'!O558)*INDEX(MassUnitsTable[],MATCH($R$3,MassUnitsTable[Mass Units],0),2), "")</f>
        <v/>
      </c>
      <c r="N558" s="27" t="str">
        <f>IFERROR(('CALC | Main Engine'!P558+'CALC | Booster'!P558)*INDEX(MassUnitsTable[],MATCH($R$3,MassUnitsTable[Mass Units],0),2), "")</f>
        <v/>
      </c>
      <c r="O558" s="27" t="str">
        <f>IFERROR(('CALC | Main Engine'!Q558+'CALC | Booster'!Q558)*INDEX(MassUnitsTable[],MATCH($R$3,MassUnitsTable[Mass Units],0),2), "")</f>
        <v/>
      </c>
      <c r="P558" s="27" t="str">
        <f>IFERROR(('CALC | Main Engine'!R558+'CALC | Booster'!R558)*INDEX(MassUnitsTable[],MATCH($R$3,MassUnitsTable[Mass Units],0),2), "")</f>
        <v/>
      </c>
      <c r="Q558" s="27" t="str">
        <f>IFERROR(('CALC | Main Engine'!S558+'CALC | Booster'!S558)*INDEX(MassUnitsTable[],MATCH($R$3,MassUnitsTable[Mass Units],0),2), "")</f>
        <v/>
      </c>
      <c r="R558" s="32" t="str">
        <f>IFERROR(('CALC | Main Engine'!T558+'CALC | Booster'!T558)*INDEX(MassUnitsTable[],MATCH($R$3,MassUnitsTable[Mass Units],0),2), "")</f>
        <v/>
      </c>
      <c r="S558" s="10"/>
    </row>
    <row r="559" spans="1:19" x14ac:dyDescent="0.25">
      <c r="A559" s="10"/>
      <c r="B559" s="4" t="str">
        <f t="shared" si="45"/>
        <v/>
      </c>
      <c r="C559" s="5" t="str">
        <f t="shared" si="46"/>
        <v/>
      </c>
      <c r="D559" s="5" t="str">
        <f t="shared" si="47"/>
        <v/>
      </c>
      <c r="E559" s="5" t="str">
        <f t="shared" si="48"/>
        <v/>
      </c>
      <c r="F559" s="5" t="str">
        <f>'CALC | Main Engine'!$B559</f>
        <v/>
      </c>
      <c r="G559" s="27" t="str">
        <f>'CALC | Main Engine'!$C559</f>
        <v/>
      </c>
      <c r="H559" s="6" t="str">
        <f>'CALC | Main Engine'!$E559</f>
        <v/>
      </c>
      <c r="I559" s="34" t="str">
        <f>IFERROR('CALC | Main Engine'!$F559*INDEX(MassUnitsTable[],MATCH($R$3,MassUnitsTable[Mass Units],0),2), "")</f>
        <v/>
      </c>
      <c r="J559" s="27" t="str">
        <f>IFERROR('CALC | Booster'!$F559*INDEX(MassUnitsTable[],MATCH($R$3,MassUnitsTable[Mass Units],0),2), "")</f>
        <v/>
      </c>
      <c r="K559" s="32" t="str">
        <f t="shared" si="49"/>
        <v/>
      </c>
      <c r="L559" s="34" t="str">
        <f>IFERROR(('CALC | Main Engine'!N559+'CALC | Booster'!N559)*INDEX(MassUnitsTable[],MATCH($R$3,MassUnitsTable[Mass Units],0),2), "")</f>
        <v/>
      </c>
      <c r="M559" s="27" t="str">
        <f>IFERROR(('CALC | Main Engine'!O559+'CALC | Booster'!O559)*INDEX(MassUnitsTable[],MATCH($R$3,MassUnitsTable[Mass Units],0),2), "")</f>
        <v/>
      </c>
      <c r="N559" s="27" t="str">
        <f>IFERROR(('CALC | Main Engine'!P559+'CALC | Booster'!P559)*INDEX(MassUnitsTable[],MATCH($R$3,MassUnitsTable[Mass Units],0),2), "")</f>
        <v/>
      </c>
      <c r="O559" s="27" t="str">
        <f>IFERROR(('CALC | Main Engine'!Q559+'CALC | Booster'!Q559)*INDEX(MassUnitsTable[],MATCH($R$3,MassUnitsTable[Mass Units],0),2), "")</f>
        <v/>
      </c>
      <c r="P559" s="27" t="str">
        <f>IFERROR(('CALC | Main Engine'!R559+'CALC | Booster'!R559)*INDEX(MassUnitsTable[],MATCH($R$3,MassUnitsTable[Mass Units],0),2), "")</f>
        <v/>
      </c>
      <c r="Q559" s="27" t="str">
        <f>IFERROR(('CALC | Main Engine'!S559+'CALC | Booster'!S559)*INDEX(MassUnitsTable[],MATCH($R$3,MassUnitsTable[Mass Units],0),2), "")</f>
        <v/>
      </c>
      <c r="R559" s="32" t="str">
        <f>IFERROR(('CALC | Main Engine'!T559+'CALC | Booster'!T559)*INDEX(MassUnitsTable[],MATCH($R$3,MassUnitsTable[Mass Units],0),2), "")</f>
        <v/>
      </c>
      <c r="S559" s="10"/>
    </row>
    <row r="560" spans="1:19" x14ac:dyDescent="0.25">
      <c r="A560" s="10"/>
      <c r="B560" s="4" t="str">
        <f t="shared" si="45"/>
        <v/>
      </c>
      <c r="C560" s="5" t="str">
        <f t="shared" si="46"/>
        <v/>
      </c>
      <c r="D560" s="5" t="str">
        <f t="shared" si="47"/>
        <v/>
      </c>
      <c r="E560" s="5" t="str">
        <f t="shared" si="48"/>
        <v/>
      </c>
      <c r="F560" s="5" t="str">
        <f>'CALC | Main Engine'!$B560</f>
        <v/>
      </c>
      <c r="G560" s="27" t="str">
        <f>'CALC | Main Engine'!$C560</f>
        <v/>
      </c>
      <c r="H560" s="6" t="str">
        <f>'CALC | Main Engine'!$E560</f>
        <v/>
      </c>
      <c r="I560" s="34" t="str">
        <f>IFERROR('CALC | Main Engine'!$F560*INDEX(MassUnitsTable[],MATCH($R$3,MassUnitsTable[Mass Units],0),2), "")</f>
        <v/>
      </c>
      <c r="J560" s="27" t="str">
        <f>IFERROR('CALC | Booster'!$F560*INDEX(MassUnitsTable[],MATCH($R$3,MassUnitsTable[Mass Units],0),2), "")</f>
        <v/>
      </c>
      <c r="K560" s="32" t="str">
        <f t="shared" si="49"/>
        <v/>
      </c>
      <c r="L560" s="34" t="str">
        <f>IFERROR(('CALC | Main Engine'!N560+'CALC | Booster'!N560)*INDEX(MassUnitsTable[],MATCH($R$3,MassUnitsTable[Mass Units],0),2), "")</f>
        <v/>
      </c>
      <c r="M560" s="27" t="str">
        <f>IFERROR(('CALC | Main Engine'!O560+'CALC | Booster'!O560)*INDEX(MassUnitsTable[],MATCH($R$3,MassUnitsTable[Mass Units],0),2), "")</f>
        <v/>
      </c>
      <c r="N560" s="27" t="str">
        <f>IFERROR(('CALC | Main Engine'!P560+'CALC | Booster'!P560)*INDEX(MassUnitsTable[],MATCH($R$3,MassUnitsTable[Mass Units],0),2), "")</f>
        <v/>
      </c>
      <c r="O560" s="27" t="str">
        <f>IFERROR(('CALC | Main Engine'!Q560+'CALC | Booster'!Q560)*INDEX(MassUnitsTable[],MATCH($R$3,MassUnitsTable[Mass Units],0),2), "")</f>
        <v/>
      </c>
      <c r="P560" s="27" t="str">
        <f>IFERROR(('CALC | Main Engine'!R560+'CALC | Booster'!R560)*INDEX(MassUnitsTable[],MATCH($R$3,MassUnitsTable[Mass Units],0),2), "")</f>
        <v/>
      </c>
      <c r="Q560" s="27" t="str">
        <f>IFERROR(('CALC | Main Engine'!S560+'CALC | Booster'!S560)*INDEX(MassUnitsTable[],MATCH($R$3,MassUnitsTable[Mass Units],0),2), "")</f>
        <v/>
      </c>
      <c r="R560" s="32" t="str">
        <f>IFERROR(('CALC | Main Engine'!T560+'CALC | Booster'!T560)*INDEX(MassUnitsTable[],MATCH($R$3,MassUnitsTable[Mass Units],0),2), "")</f>
        <v/>
      </c>
      <c r="S560" s="10"/>
    </row>
    <row r="561" spans="1:19" x14ac:dyDescent="0.25">
      <c r="A561" s="10"/>
      <c r="B561" s="4" t="str">
        <f t="shared" si="45"/>
        <v/>
      </c>
      <c r="C561" s="5" t="str">
        <f t="shared" si="46"/>
        <v/>
      </c>
      <c r="D561" s="5" t="str">
        <f t="shared" si="47"/>
        <v/>
      </c>
      <c r="E561" s="5" t="str">
        <f t="shared" si="48"/>
        <v/>
      </c>
      <c r="F561" s="5" t="str">
        <f>'CALC | Main Engine'!$B561</f>
        <v/>
      </c>
      <c r="G561" s="27" t="str">
        <f>'CALC | Main Engine'!$C561</f>
        <v/>
      </c>
      <c r="H561" s="6" t="str">
        <f>'CALC | Main Engine'!$E561</f>
        <v/>
      </c>
      <c r="I561" s="34" t="str">
        <f>IFERROR('CALC | Main Engine'!$F561*INDEX(MassUnitsTable[],MATCH($R$3,MassUnitsTable[Mass Units],0),2), "")</f>
        <v/>
      </c>
      <c r="J561" s="27" t="str">
        <f>IFERROR('CALC | Booster'!$F561*INDEX(MassUnitsTable[],MATCH($R$3,MassUnitsTable[Mass Units],0),2), "")</f>
        <v/>
      </c>
      <c r="K561" s="32" t="str">
        <f t="shared" si="49"/>
        <v/>
      </c>
      <c r="L561" s="34" t="str">
        <f>IFERROR(('CALC | Main Engine'!N561+'CALC | Booster'!N561)*INDEX(MassUnitsTable[],MATCH($R$3,MassUnitsTable[Mass Units],0),2), "")</f>
        <v/>
      </c>
      <c r="M561" s="27" t="str">
        <f>IFERROR(('CALC | Main Engine'!O561+'CALC | Booster'!O561)*INDEX(MassUnitsTable[],MATCH($R$3,MassUnitsTable[Mass Units],0),2), "")</f>
        <v/>
      </c>
      <c r="N561" s="27" t="str">
        <f>IFERROR(('CALC | Main Engine'!P561+'CALC | Booster'!P561)*INDEX(MassUnitsTable[],MATCH($R$3,MassUnitsTable[Mass Units],0),2), "")</f>
        <v/>
      </c>
      <c r="O561" s="27" t="str">
        <f>IFERROR(('CALC | Main Engine'!Q561+'CALC | Booster'!Q561)*INDEX(MassUnitsTable[],MATCH($R$3,MassUnitsTable[Mass Units],0),2), "")</f>
        <v/>
      </c>
      <c r="P561" s="27" t="str">
        <f>IFERROR(('CALC | Main Engine'!R561+'CALC | Booster'!R561)*INDEX(MassUnitsTable[],MATCH($R$3,MassUnitsTable[Mass Units],0),2), "")</f>
        <v/>
      </c>
      <c r="Q561" s="27" t="str">
        <f>IFERROR(('CALC | Main Engine'!S561+'CALC | Booster'!S561)*INDEX(MassUnitsTable[],MATCH($R$3,MassUnitsTable[Mass Units],0),2), "")</f>
        <v/>
      </c>
      <c r="R561" s="32" t="str">
        <f>IFERROR(('CALC | Main Engine'!T561+'CALC | Booster'!T561)*INDEX(MassUnitsTable[],MATCH($R$3,MassUnitsTable[Mass Units],0),2), "")</f>
        <v/>
      </c>
      <c r="S561" s="10"/>
    </row>
    <row r="562" spans="1:19" x14ac:dyDescent="0.25">
      <c r="A562" s="10"/>
      <c r="B562" s="4" t="str">
        <f t="shared" si="45"/>
        <v/>
      </c>
      <c r="C562" s="5" t="str">
        <f t="shared" si="46"/>
        <v/>
      </c>
      <c r="D562" s="5" t="str">
        <f t="shared" si="47"/>
        <v/>
      </c>
      <c r="E562" s="5" t="str">
        <f t="shared" si="48"/>
        <v/>
      </c>
      <c r="F562" s="5" t="str">
        <f>'CALC | Main Engine'!$B562</f>
        <v/>
      </c>
      <c r="G562" s="27" t="str">
        <f>'CALC | Main Engine'!$C562</f>
        <v/>
      </c>
      <c r="H562" s="6" t="str">
        <f>'CALC | Main Engine'!$E562</f>
        <v/>
      </c>
      <c r="I562" s="34" t="str">
        <f>IFERROR('CALC | Main Engine'!$F562*INDEX(MassUnitsTable[],MATCH($R$3,MassUnitsTable[Mass Units],0),2), "")</f>
        <v/>
      </c>
      <c r="J562" s="27" t="str">
        <f>IFERROR('CALC | Booster'!$F562*INDEX(MassUnitsTable[],MATCH($R$3,MassUnitsTable[Mass Units],0),2), "")</f>
        <v/>
      </c>
      <c r="K562" s="32" t="str">
        <f t="shared" si="49"/>
        <v/>
      </c>
      <c r="L562" s="34" t="str">
        <f>IFERROR(('CALC | Main Engine'!N562+'CALC | Booster'!N562)*INDEX(MassUnitsTable[],MATCH($R$3,MassUnitsTable[Mass Units],0),2), "")</f>
        <v/>
      </c>
      <c r="M562" s="27" t="str">
        <f>IFERROR(('CALC | Main Engine'!O562+'CALC | Booster'!O562)*INDEX(MassUnitsTable[],MATCH($R$3,MassUnitsTable[Mass Units],0),2), "")</f>
        <v/>
      </c>
      <c r="N562" s="27" t="str">
        <f>IFERROR(('CALC | Main Engine'!P562+'CALC | Booster'!P562)*INDEX(MassUnitsTable[],MATCH($R$3,MassUnitsTable[Mass Units],0),2), "")</f>
        <v/>
      </c>
      <c r="O562" s="27" t="str">
        <f>IFERROR(('CALC | Main Engine'!Q562+'CALC | Booster'!Q562)*INDEX(MassUnitsTable[],MATCH($R$3,MassUnitsTable[Mass Units],0),2), "")</f>
        <v/>
      </c>
      <c r="P562" s="27" t="str">
        <f>IFERROR(('CALC | Main Engine'!R562+'CALC | Booster'!R562)*INDEX(MassUnitsTable[],MATCH($R$3,MassUnitsTable[Mass Units],0),2), "")</f>
        <v/>
      </c>
      <c r="Q562" s="27" t="str">
        <f>IFERROR(('CALC | Main Engine'!S562+'CALC | Booster'!S562)*INDEX(MassUnitsTable[],MATCH($R$3,MassUnitsTable[Mass Units],0),2), "")</f>
        <v/>
      </c>
      <c r="R562" s="32" t="str">
        <f>IFERROR(('CALC | Main Engine'!T562+'CALC | Booster'!T562)*INDEX(MassUnitsTable[],MATCH($R$3,MassUnitsTable[Mass Units],0),2), "")</f>
        <v/>
      </c>
      <c r="S562" s="10"/>
    </row>
    <row r="563" spans="1:19" x14ac:dyDescent="0.25">
      <c r="A563" s="10"/>
      <c r="B563" s="4" t="str">
        <f t="shared" si="45"/>
        <v/>
      </c>
      <c r="C563" s="5" t="str">
        <f t="shared" si="46"/>
        <v/>
      </c>
      <c r="D563" s="5" t="str">
        <f t="shared" si="47"/>
        <v/>
      </c>
      <c r="E563" s="5" t="str">
        <f t="shared" si="48"/>
        <v/>
      </c>
      <c r="F563" s="5" t="str">
        <f>'CALC | Main Engine'!$B563</f>
        <v/>
      </c>
      <c r="G563" s="27" t="str">
        <f>'CALC | Main Engine'!$C563</f>
        <v/>
      </c>
      <c r="H563" s="6" t="str">
        <f>'CALC | Main Engine'!$E563</f>
        <v/>
      </c>
      <c r="I563" s="34" t="str">
        <f>IFERROR('CALC | Main Engine'!$F563*INDEX(MassUnitsTable[],MATCH($R$3,MassUnitsTable[Mass Units],0),2), "")</f>
        <v/>
      </c>
      <c r="J563" s="27" t="str">
        <f>IFERROR('CALC | Booster'!$F563*INDEX(MassUnitsTable[],MATCH($R$3,MassUnitsTable[Mass Units],0),2), "")</f>
        <v/>
      </c>
      <c r="K563" s="32" t="str">
        <f t="shared" si="49"/>
        <v/>
      </c>
      <c r="L563" s="34" t="str">
        <f>IFERROR(('CALC | Main Engine'!N563+'CALC | Booster'!N563)*INDEX(MassUnitsTable[],MATCH($R$3,MassUnitsTable[Mass Units],0),2), "")</f>
        <v/>
      </c>
      <c r="M563" s="27" t="str">
        <f>IFERROR(('CALC | Main Engine'!O563+'CALC | Booster'!O563)*INDEX(MassUnitsTable[],MATCH($R$3,MassUnitsTable[Mass Units],0),2), "")</f>
        <v/>
      </c>
      <c r="N563" s="27" t="str">
        <f>IFERROR(('CALC | Main Engine'!P563+'CALC | Booster'!P563)*INDEX(MassUnitsTable[],MATCH($R$3,MassUnitsTable[Mass Units],0),2), "")</f>
        <v/>
      </c>
      <c r="O563" s="27" t="str">
        <f>IFERROR(('CALC | Main Engine'!Q563+'CALC | Booster'!Q563)*INDEX(MassUnitsTable[],MATCH($R$3,MassUnitsTable[Mass Units],0),2), "")</f>
        <v/>
      </c>
      <c r="P563" s="27" t="str">
        <f>IFERROR(('CALC | Main Engine'!R563+'CALC | Booster'!R563)*INDEX(MassUnitsTable[],MATCH($R$3,MassUnitsTable[Mass Units],0),2), "")</f>
        <v/>
      </c>
      <c r="Q563" s="27" t="str">
        <f>IFERROR(('CALC | Main Engine'!S563+'CALC | Booster'!S563)*INDEX(MassUnitsTable[],MATCH($R$3,MassUnitsTable[Mass Units],0),2), "")</f>
        <v/>
      </c>
      <c r="R563" s="32" t="str">
        <f>IFERROR(('CALC | Main Engine'!T563+'CALC | Booster'!T563)*INDEX(MassUnitsTable[],MATCH($R$3,MassUnitsTable[Mass Units],0),2), "")</f>
        <v/>
      </c>
      <c r="S563" s="10"/>
    </row>
    <row r="564" spans="1:19" x14ac:dyDescent="0.25">
      <c r="A564" s="10"/>
      <c r="B564" s="4" t="str">
        <f t="shared" si="45"/>
        <v/>
      </c>
      <c r="C564" s="5" t="str">
        <f t="shared" si="46"/>
        <v/>
      </c>
      <c r="D564" s="5" t="str">
        <f t="shared" si="47"/>
        <v/>
      </c>
      <c r="E564" s="5" t="str">
        <f t="shared" si="48"/>
        <v/>
      </c>
      <c r="F564" s="5" t="str">
        <f>'CALC | Main Engine'!$B564</f>
        <v/>
      </c>
      <c r="G564" s="27" t="str">
        <f>'CALC | Main Engine'!$C564</f>
        <v/>
      </c>
      <c r="H564" s="6" t="str">
        <f>'CALC | Main Engine'!$E564</f>
        <v/>
      </c>
      <c r="I564" s="34" t="str">
        <f>IFERROR('CALC | Main Engine'!$F564*INDEX(MassUnitsTable[],MATCH($R$3,MassUnitsTable[Mass Units],0),2), "")</f>
        <v/>
      </c>
      <c r="J564" s="27" t="str">
        <f>IFERROR('CALC | Booster'!$F564*INDEX(MassUnitsTable[],MATCH($R$3,MassUnitsTable[Mass Units],0),2), "")</f>
        <v/>
      </c>
      <c r="K564" s="32" t="str">
        <f t="shared" si="49"/>
        <v/>
      </c>
      <c r="L564" s="34" t="str">
        <f>IFERROR(('CALC | Main Engine'!N564+'CALC | Booster'!N564)*INDEX(MassUnitsTable[],MATCH($R$3,MassUnitsTable[Mass Units],0),2), "")</f>
        <v/>
      </c>
      <c r="M564" s="27" t="str">
        <f>IFERROR(('CALC | Main Engine'!O564+'CALC | Booster'!O564)*INDEX(MassUnitsTable[],MATCH($R$3,MassUnitsTable[Mass Units],0),2), "")</f>
        <v/>
      </c>
      <c r="N564" s="27" t="str">
        <f>IFERROR(('CALC | Main Engine'!P564+'CALC | Booster'!P564)*INDEX(MassUnitsTable[],MATCH($R$3,MassUnitsTable[Mass Units],0),2), "")</f>
        <v/>
      </c>
      <c r="O564" s="27" t="str">
        <f>IFERROR(('CALC | Main Engine'!Q564+'CALC | Booster'!Q564)*INDEX(MassUnitsTable[],MATCH($R$3,MassUnitsTable[Mass Units],0),2), "")</f>
        <v/>
      </c>
      <c r="P564" s="27" t="str">
        <f>IFERROR(('CALC | Main Engine'!R564+'CALC | Booster'!R564)*INDEX(MassUnitsTable[],MATCH($R$3,MassUnitsTable[Mass Units],0),2), "")</f>
        <v/>
      </c>
      <c r="Q564" s="27" t="str">
        <f>IFERROR(('CALC | Main Engine'!S564+'CALC | Booster'!S564)*INDEX(MassUnitsTable[],MATCH($R$3,MassUnitsTable[Mass Units],0),2), "")</f>
        <v/>
      </c>
      <c r="R564" s="32" t="str">
        <f>IFERROR(('CALC | Main Engine'!T564+'CALC | Booster'!T564)*INDEX(MassUnitsTable[],MATCH($R$3,MassUnitsTable[Mass Units],0),2), "")</f>
        <v/>
      </c>
      <c r="S564" s="10"/>
    </row>
    <row r="565" spans="1:19" x14ac:dyDescent="0.25">
      <c r="A565" s="10"/>
      <c r="B565" s="4" t="str">
        <f t="shared" si="45"/>
        <v/>
      </c>
      <c r="C565" s="5" t="str">
        <f t="shared" si="46"/>
        <v/>
      </c>
      <c r="D565" s="5" t="str">
        <f t="shared" si="47"/>
        <v/>
      </c>
      <c r="E565" s="5" t="str">
        <f t="shared" si="48"/>
        <v/>
      </c>
      <c r="F565" s="5" t="str">
        <f>'CALC | Main Engine'!$B565</f>
        <v/>
      </c>
      <c r="G565" s="27" t="str">
        <f>'CALC | Main Engine'!$C565</f>
        <v/>
      </c>
      <c r="H565" s="6" t="str">
        <f>'CALC | Main Engine'!$E565</f>
        <v/>
      </c>
      <c r="I565" s="34" t="str">
        <f>IFERROR('CALC | Main Engine'!$F565*INDEX(MassUnitsTable[],MATCH($R$3,MassUnitsTable[Mass Units],0),2), "")</f>
        <v/>
      </c>
      <c r="J565" s="27" t="str">
        <f>IFERROR('CALC | Booster'!$F565*INDEX(MassUnitsTable[],MATCH($R$3,MassUnitsTable[Mass Units],0),2), "")</f>
        <v/>
      </c>
      <c r="K565" s="32" t="str">
        <f t="shared" si="49"/>
        <v/>
      </c>
      <c r="L565" s="34" t="str">
        <f>IFERROR(('CALC | Main Engine'!N565+'CALC | Booster'!N565)*INDEX(MassUnitsTable[],MATCH($R$3,MassUnitsTable[Mass Units],0),2), "")</f>
        <v/>
      </c>
      <c r="M565" s="27" t="str">
        <f>IFERROR(('CALC | Main Engine'!O565+'CALC | Booster'!O565)*INDEX(MassUnitsTable[],MATCH($R$3,MassUnitsTable[Mass Units],0),2), "")</f>
        <v/>
      </c>
      <c r="N565" s="27" t="str">
        <f>IFERROR(('CALC | Main Engine'!P565+'CALC | Booster'!P565)*INDEX(MassUnitsTable[],MATCH($R$3,MassUnitsTable[Mass Units],0),2), "")</f>
        <v/>
      </c>
      <c r="O565" s="27" t="str">
        <f>IFERROR(('CALC | Main Engine'!Q565+'CALC | Booster'!Q565)*INDEX(MassUnitsTable[],MATCH($R$3,MassUnitsTable[Mass Units],0),2), "")</f>
        <v/>
      </c>
      <c r="P565" s="27" t="str">
        <f>IFERROR(('CALC | Main Engine'!R565+'CALC | Booster'!R565)*INDEX(MassUnitsTable[],MATCH($R$3,MassUnitsTable[Mass Units],0),2), "")</f>
        <v/>
      </c>
      <c r="Q565" s="27" t="str">
        <f>IFERROR(('CALC | Main Engine'!S565+'CALC | Booster'!S565)*INDEX(MassUnitsTable[],MATCH($R$3,MassUnitsTable[Mass Units],0),2), "")</f>
        <v/>
      </c>
      <c r="R565" s="32" t="str">
        <f>IFERROR(('CALC | Main Engine'!T565+'CALC | Booster'!T565)*INDEX(MassUnitsTable[],MATCH($R$3,MassUnitsTable[Mass Units],0),2), "")</f>
        <v/>
      </c>
      <c r="S565" s="10"/>
    </row>
    <row r="566" spans="1:19" x14ac:dyDescent="0.25">
      <c r="A566" s="10"/>
      <c r="B566" s="4" t="str">
        <f t="shared" si="45"/>
        <v/>
      </c>
      <c r="C566" s="5" t="str">
        <f t="shared" si="46"/>
        <v/>
      </c>
      <c r="D566" s="5" t="str">
        <f t="shared" si="47"/>
        <v/>
      </c>
      <c r="E566" s="5" t="str">
        <f t="shared" si="48"/>
        <v/>
      </c>
      <c r="F566" s="5" t="str">
        <f>'CALC | Main Engine'!$B566</f>
        <v/>
      </c>
      <c r="G566" s="27" t="str">
        <f>'CALC | Main Engine'!$C566</f>
        <v/>
      </c>
      <c r="H566" s="6" t="str">
        <f>'CALC | Main Engine'!$E566</f>
        <v/>
      </c>
      <c r="I566" s="34" t="str">
        <f>IFERROR('CALC | Main Engine'!$F566*INDEX(MassUnitsTable[],MATCH($R$3,MassUnitsTable[Mass Units],0),2), "")</f>
        <v/>
      </c>
      <c r="J566" s="27" t="str">
        <f>IFERROR('CALC | Booster'!$F566*INDEX(MassUnitsTable[],MATCH($R$3,MassUnitsTable[Mass Units],0),2), "")</f>
        <v/>
      </c>
      <c r="K566" s="32" t="str">
        <f t="shared" si="49"/>
        <v/>
      </c>
      <c r="L566" s="34" t="str">
        <f>IFERROR(('CALC | Main Engine'!N566+'CALC | Booster'!N566)*INDEX(MassUnitsTable[],MATCH($R$3,MassUnitsTable[Mass Units],0),2), "")</f>
        <v/>
      </c>
      <c r="M566" s="27" t="str">
        <f>IFERROR(('CALC | Main Engine'!O566+'CALC | Booster'!O566)*INDEX(MassUnitsTable[],MATCH($R$3,MassUnitsTable[Mass Units],0),2), "")</f>
        <v/>
      </c>
      <c r="N566" s="27" t="str">
        <f>IFERROR(('CALC | Main Engine'!P566+'CALC | Booster'!P566)*INDEX(MassUnitsTable[],MATCH($R$3,MassUnitsTable[Mass Units],0),2), "")</f>
        <v/>
      </c>
      <c r="O566" s="27" t="str">
        <f>IFERROR(('CALC | Main Engine'!Q566+'CALC | Booster'!Q566)*INDEX(MassUnitsTable[],MATCH($R$3,MassUnitsTable[Mass Units],0),2), "")</f>
        <v/>
      </c>
      <c r="P566" s="27" t="str">
        <f>IFERROR(('CALC | Main Engine'!R566+'CALC | Booster'!R566)*INDEX(MassUnitsTable[],MATCH($R$3,MassUnitsTable[Mass Units],0),2), "")</f>
        <v/>
      </c>
      <c r="Q566" s="27" t="str">
        <f>IFERROR(('CALC | Main Engine'!S566+'CALC | Booster'!S566)*INDEX(MassUnitsTable[],MATCH($R$3,MassUnitsTable[Mass Units],0),2), "")</f>
        <v/>
      </c>
      <c r="R566" s="32" t="str">
        <f>IFERROR(('CALC | Main Engine'!T566+'CALC | Booster'!T566)*INDEX(MassUnitsTable[],MATCH($R$3,MassUnitsTable[Mass Units],0),2), "")</f>
        <v/>
      </c>
      <c r="S566" s="10"/>
    </row>
    <row r="567" spans="1:19" x14ac:dyDescent="0.25">
      <c r="A567" s="10"/>
      <c r="B567" s="4" t="str">
        <f t="shared" si="45"/>
        <v/>
      </c>
      <c r="C567" s="5" t="str">
        <f t="shared" si="46"/>
        <v/>
      </c>
      <c r="D567" s="5" t="str">
        <f t="shared" si="47"/>
        <v/>
      </c>
      <c r="E567" s="5" t="str">
        <f t="shared" si="48"/>
        <v/>
      </c>
      <c r="F567" s="5" t="str">
        <f>'CALC | Main Engine'!$B567</f>
        <v/>
      </c>
      <c r="G567" s="27" t="str">
        <f>'CALC | Main Engine'!$C567</f>
        <v/>
      </c>
      <c r="H567" s="6" t="str">
        <f>'CALC | Main Engine'!$E567</f>
        <v/>
      </c>
      <c r="I567" s="34" t="str">
        <f>IFERROR('CALC | Main Engine'!$F567*INDEX(MassUnitsTable[],MATCH($R$3,MassUnitsTable[Mass Units],0),2), "")</f>
        <v/>
      </c>
      <c r="J567" s="27" t="str">
        <f>IFERROR('CALC | Booster'!$F567*INDEX(MassUnitsTable[],MATCH($R$3,MassUnitsTable[Mass Units],0),2), "")</f>
        <v/>
      </c>
      <c r="K567" s="32" t="str">
        <f t="shared" si="49"/>
        <v/>
      </c>
      <c r="L567" s="34" t="str">
        <f>IFERROR(('CALC | Main Engine'!N567+'CALC | Booster'!N567)*INDEX(MassUnitsTable[],MATCH($R$3,MassUnitsTable[Mass Units],0),2), "")</f>
        <v/>
      </c>
      <c r="M567" s="27" t="str">
        <f>IFERROR(('CALC | Main Engine'!O567+'CALC | Booster'!O567)*INDEX(MassUnitsTable[],MATCH($R$3,MassUnitsTable[Mass Units],0),2), "")</f>
        <v/>
      </c>
      <c r="N567" s="27" t="str">
        <f>IFERROR(('CALC | Main Engine'!P567+'CALC | Booster'!P567)*INDEX(MassUnitsTable[],MATCH($R$3,MassUnitsTable[Mass Units],0),2), "")</f>
        <v/>
      </c>
      <c r="O567" s="27" t="str">
        <f>IFERROR(('CALC | Main Engine'!Q567+'CALC | Booster'!Q567)*INDEX(MassUnitsTable[],MATCH($R$3,MassUnitsTable[Mass Units],0),2), "")</f>
        <v/>
      </c>
      <c r="P567" s="27" t="str">
        <f>IFERROR(('CALC | Main Engine'!R567+'CALC | Booster'!R567)*INDEX(MassUnitsTable[],MATCH($R$3,MassUnitsTable[Mass Units],0),2), "")</f>
        <v/>
      </c>
      <c r="Q567" s="27" t="str">
        <f>IFERROR(('CALC | Main Engine'!S567+'CALC | Booster'!S567)*INDEX(MassUnitsTable[],MATCH($R$3,MassUnitsTable[Mass Units],0),2), "")</f>
        <v/>
      </c>
      <c r="R567" s="32" t="str">
        <f>IFERROR(('CALC | Main Engine'!T567+'CALC | Booster'!T567)*INDEX(MassUnitsTable[],MATCH($R$3,MassUnitsTable[Mass Units],0),2), "")</f>
        <v/>
      </c>
      <c r="S567" s="10"/>
    </row>
    <row r="568" spans="1:19" x14ac:dyDescent="0.25">
      <c r="A568" s="10"/>
      <c r="B568" s="4" t="str">
        <f t="shared" si="45"/>
        <v/>
      </c>
      <c r="C568" s="5" t="str">
        <f t="shared" si="46"/>
        <v/>
      </c>
      <c r="D568" s="5" t="str">
        <f t="shared" si="47"/>
        <v/>
      </c>
      <c r="E568" s="5" t="str">
        <f t="shared" si="48"/>
        <v/>
      </c>
      <c r="F568" s="5" t="str">
        <f>'CALC | Main Engine'!$B568</f>
        <v/>
      </c>
      <c r="G568" s="27" t="str">
        <f>'CALC | Main Engine'!$C568</f>
        <v/>
      </c>
      <c r="H568" s="6" t="str">
        <f>'CALC | Main Engine'!$E568</f>
        <v/>
      </c>
      <c r="I568" s="34" t="str">
        <f>IFERROR('CALC | Main Engine'!$F568*INDEX(MassUnitsTable[],MATCH($R$3,MassUnitsTable[Mass Units],0),2), "")</f>
        <v/>
      </c>
      <c r="J568" s="27" t="str">
        <f>IFERROR('CALC | Booster'!$F568*INDEX(MassUnitsTable[],MATCH($R$3,MassUnitsTable[Mass Units],0),2), "")</f>
        <v/>
      </c>
      <c r="K568" s="32" t="str">
        <f t="shared" si="49"/>
        <v/>
      </c>
      <c r="L568" s="34" t="str">
        <f>IFERROR(('CALC | Main Engine'!N568+'CALC | Booster'!N568)*INDEX(MassUnitsTable[],MATCH($R$3,MassUnitsTable[Mass Units],0),2), "")</f>
        <v/>
      </c>
      <c r="M568" s="27" t="str">
        <f>IFERROR(('CALC | Main Engine'!O568+'CALC | Booster'!O568)*INDEX(MassUnitsTable[],MATCH($R$3,MassUnitsTable[Mass Units],0),2), "")</f>
        <v/>
      </c>
      <c r="N568" s="27" t="str">
        <f>IFERROR(('CALC | Main Engine'!P568+'CALC | Booster'!P568)*INDEX(MassUnitsTable[],MATCH($R$3,MassUnitsTable[Mass Units],0),2), "")</f>
        <v/>
      </c>
      <c r="O568" s="27" t="str">
        <f>IFERROR(('CALC | Main Engine'!Q568+'CALC | Booster'!Q568)*INDEX(MassUnitsTable[],MATCH($R$3,MassUnitsTable[Mass Units],0),2), "")</f>
        <v/>
      </c>
      <c r="P568" s="27" t="str">
        <f>IFERROR(('CALC | Main Engine'!R568+'CALC | Booster'!R568)*INDEX(MassUnitsTable[],MATCH($R$3,MassUnitsTable[Mass Units],0),2), "")</f>
        <v/>
      </c>
      <c r="Q568" s="27" t="str">
        <f>IFERROR(('CALC | Main Engine'!S568+'CALC | Booster'!S568)*INDEX(MassUnitsTable[],MATCH($R$3,MassUnitsTable[Mass Units],0),2), "")</f>
        <v/>
      </c>
      <c r="R568" s="32" t="str">
        <f>IFERROR(('CALC | Main Engine'!T568+'CALC | Booster'!T568)*INDEX(MassUnitsTable[],MATCH($R$3,MassUnitsTable[Mass Units],0),2), "")</f>
        <v/>
      </c>
      <c r="S568" s="10"/>
    </row>
    <row r="569" spans="1:19" x14ac:dyDescent="0.25">
      <c r="A569" s="10"/>
      <c r="B569" s="4" t="str">
        <f t="shared" si="45"/>
        <v/>
      </c>
      <c r="C569" s="5" t="str">
        <f t="shared" si="46"/>
        <v/>
      </c>
      <c r="D569" s="5" t="str">
        <f t="shared" si="47"/>
        <v/>
      </c>
      <c r="E569" s="5" t="str">
        <f t="shared" si="48"/>
        <v/>
      </c>
      <c r="F569" s="5" t="str">
        <f>'CALC | Main Engine'!$B569</f>
        <v/>
      </c>
      <c r="G569" s="27" t="str">
        <f>'CALC | Main Engine'!$C569</f>
        <v/>
      </c>
      <c r="H569" s="6" t="str">
        <f>'CALC | Main Engine'!$E569</f>
        <v/>
      </c>
      <c r="I569" s="34" t="str">
        <f>IFERROR('CALC | Main Engine'!$F569*INDEX(MassUnitsTable[],MATCH($R$3,MassUnitsTable[Mass Units],0),2), "")</f>
        <v/>
      </c>
      <c r="J569" s="27" t="str">
        <f>IFERROR('CALC | Booster'!$F569*INDEX(MassUnitsTable[],MATCH($R$3,MassUnitsTable[Mass Units],0),2), "")</f>
        <v/>
      </c>
      <c r="K569" s="32" t="str">
        <f t="shared" si="49"/>
        <v/>
      </c>
      <c r="L569" s="34" t="str">
        <f>IFERROR(('CALC | Main Engine'!N569+'CALC | Booster'!N569)*INDEX(MassUnitsTable[],MATCH($R$3,MassUnitsTable[Mass Units],0),2), "")</f>
        <v/>
      </c>
      <c r="M569" s="27" t="str">
        <f>IFERROR(('CALC | Main Engine'!O569+'CALC | Booster'!O569)*INDEX(MassUnitsTable[],MATCH($R$3,MassUnitsTable[Mass Units],0),2), "")</f>
        <v/>
      </c>
      <c r="N569" s="27" t="str">
        <f>IFERROR(('CALC | Main Engine'!P569+'CALC | Booster'!P569)*INDEX(MassUnitsTable[],MATCH($R$3,MassUnitsTable[Mass Units],0),2), "")</f>
        <v/>
      </c>
      <c r="O569" s="27" t="str">
        <f>IFERROR(('CALC | Main Engine'!Q569+'CALC | Booster'!Q569)*INDEX(MassUnitsTable[],MATCH($R$3,MassUnitsTable[Mass Units],0),2), "")</f>
        <v/>
      </c>
      <c r="P569" s="27" t="str">
        <f>IFERROR(('CALC | Main Engine'!R569+'CALC | Booster'!R569)*INDEX(MassUnitsTable[],MATCH($R$3,MassUnitsTable[Mass Units],0),2), "")</f>
        <v/>
      </c>
      <c r="Q569" s="27" t="str">
        <f>IFERROR(('CALC | Main Engine'!S569+'CALC | Booster'!S569)*INDEX(MassUnitsTable[],MATCH($R$3,MassUnitsTable[Mass Units],0),2), "")</f>
        <v/>
      </c>
      <c r="R569" s="32" t="str">
        <f>IFERROR(('CALC | Main Engine'!T569+'CALC | Booster'!T569)*INDEX(MassUnitsTable[],MATCH($R$3,MassUnitsTable[Mass Units],0),2), "")</f>
        <v/>
      </c>
      <c r="S569" s="10"/>
    </row>
    <row r="570" spans="1:19" x14ac:dyDescent="0.25">
      <c r="A570" s="10"/>
      <c r="B570" s="4" t="str">
        <f t="shared" si="45"/>
        <v/>
      </c>
      <c r="C570" s="5" t="str">
        <f t="shared" si="46"/>
        <v/>
      </c>
      <c r="D570" s="5" t="str">
        <f t="shared" si="47"/>
        <v/>
      </c>
      <c r="E570" s="5" t="str">
        <f t="shared" si="48"/>
        <v/>
      </c>
      <c r="F570" s="5" t="str">
        <f>'CALC | Main Engine'!$B570</f>
        <v/>
      </c>
      <c r="G570" s="27" t="str">
        <f>'CALC | Main Engine'!$C570</f>
        <v/>
      </c>
      <c r="H570" s="6" t="str">
        <f>'CALC | Main Engine'!$E570</f>
        <v/>
      </c>
      <c r="I570" s="34" t="str">
        <f>IFERROR('CALC | Main Engine'!$F570*INDEX(MassUnitsTable[],MATCH($R$3,MassUnitsTable[Mass Units],0),2), "")</f>
        <v/>
      </c>
      <c r="J570" s="27" t="str">
        <f>IFERROR('CALC | Booster'!$F570*INDEX(MassUnitsTable[],MATCH($R$3,MassUnitsTable[Mass Units],0),2), "")</f>
        <v/>
      </c>
      <c r="K570" s="32" t="str">
        <f t="shared" si="49"/>
        <v/>
      </c>
      <c r="L570" s="34" t="str">
        <f>IFERROR(('CALC | Main Engine'!N570+'CALC | Booster'!N570)*INDEX(MassUnitsTable[],MATCH($R$3,MassUnitsTable[Mass Units],0),2), "")</f>
        <v/>
      </c>
      <c r="M570" s="27" t="str">
        <f>IFERROR(('CALC | Main Engine'!O570+'CALC | Booster'!O570)*INDEX(MassUnitsTable[],MATCH($R$3,MassUnitsTable[Mass Units],0),2), "")</f>
        <v/>
      </c>
      <c r="N570" s="27" t="str">
        <f>IFERROR(('CALC | Main Engine'!P570+'CALC | Booster'!P570)*INDEX(MassUnitsTable[],MATCH($R$3,MassUnitsTable[Mass Units],0),2), "")</f>
        <v/>
      </c>
      <c r="O570" s="27" t="str">
        <f>IFERROR(('CALC | Main Engine'!Q570+'CALC | Booster'!Q570)*INDEX(MassUnitsTable[],MATCH($R$3,MassUnitsTable[Mass Units],0),2), "")</f>
        <v/>
      </c>
      <c r="P570" s="27" t="str">
        <f>IFERROR(('CALC | Main Engine'!R570+'CALC | Booster'!R570)*INDEX(MassUnitsTable[],MATCH($R$3,MassUnitsTable[Mass Units],0),2), "")</f>
        <v/>
      </c>
      <c r="Q570" s="27" t="str">
        <f>IFERROR(('CALC | Main Engine'!S570+'CALC | Booster'!S570)*INDEX(MassUnitsTable[],MATCH($R$3,MassUnitsTable[Mass Units],0),2), "")</f>
        <v/>
      </c>
      <c r="R570" s="32" t="str">
        <f>IFERROR(('CALC | Main Engine'!T570+'CALC | Booster'!T570)*INDEX(MassUnitsTable[],MATCH($R$3,MassUnitsTable[Mass Units],0),2), "")</f>
        <v/>
      </c>
      <c r="S570" s="10"/>
    </row>
    <row r="571" spans="1:19" x14ac:dyDescent="0.25">
      <c r="A571" s="10"/>
      <c r="B571" s="4" t="str">
        <f t="shared" si="45"/>
        <v/>
      </c>
      <c r="C571" s="5" t="str">
        <f t="shared" si="46"/>
        <v/>
      </c>
      <c r="D571" s="5" t="str">
        <f t="shared" si="47"/>
        <v/>
      </c>
      <c r="E571" s="5" t="str">
        <f t="shared" si="48"/>
        <v/>
      </c>
      <c r="F571" s="5" t="str">
        <f>'CALC | Main Engine'!$B571</f>
        <v/>
      </c>
      <c r="G571" s="27" t="str">
        <f>'CALC | Main Engine'!$C571</f>
        <v/>
      </c>
      <c r="H571" s="6" t="str">
        <f>'CALC | Main Engine'!$E571</f>
        <v/>
      </c>
      <c r="I571" s="34" t="str">
        <f>IFERROR('CALC | Main Engine'!$F571*INDEX(MassUnitsTable[],MATCH($R$3,MassUnitsTable[Mass Units],0),2), "")</f>
        <v/>
      </c>
      <c r="J571" s="27" t="str">
        <f>IFERROR('CALC | Booster'!$F571*INDEX(MassUnitsTable[],MATCH($R$3,MassUnitsTable[Mass Units],0),2), "")</f>
        <v/>
      </c>
      <c r="K571" s="32" t="str">
        <f t="shared" si="49"/>
        <v/>
      </c>
      <c r="L571" s="34" t="str">
        <f>IFERROR(('CALC | Main Engine'!N571+'CALC | Booster'!N571)*INDEX(MassUnitsTable[],MATCH($R$3,MassUnitsTable[Mass Units],0),2), "")</f>
        <v/>
      </c>
      <c r="M571" s="27" t="str">
        <f>IFERROR(('CALC | Main Engine'!O571+'CALC | Booster'!O571)*INDEX(MassUnitsTable[],MATCH($R$3,MassUnitsTable[Mass Units],0),2), "")</f>
        <v/>
      </c>
      <c r="N571" s="27" t="str">
        <f>IFERROR(('CALC | Main Engine'!P571+'CALC | Booster'!P571)*INDEX(MassUnitsTable[],MATCH($R$3,MassUnitsTable[Mass Units],0),2), "")</f>
        <v/>
      </c>
      <c r="O571" s="27" t="str">
        <f>IFERROR(('CALC | Main Engine'!Q571+'CALC | Booster'!Q571)*INDEX(MassUnitsTable[],MATCH($R$3,MassUnitsTable[Mass Units],0),2), "")</f>
        <v/>
      </c>
      <c r="P571" s="27" t="str">
        <f>IFERROR(('CALC | Main Engine'!R571+'CALC | Booster'!R571)*INDEX(MassUnitsTable[],MATCH($R$3,MassUnitsTable[Mass Units],0),2), "")</f>
        <v/>
      </c>
      <c r="Q571" s="27" t="str">
        <f>IFERROR(('CALC | Main Engine'!S571+'CALC | Booster'!S571)*INDEX(MassUnitsTable[],MATCH($R$3,MassUnitsTable[Mass Units],0),2), "")</f>
        <v/>
      </c>
      <c r="R571" s="32" t="str">
        <f>IFERROR(('CALC | Main Engine'!T571+'CALC | Booster'!T571)*INDEX(MassUnitsTable[],MATCH($R$3,MassUnitsTable[Mass Units],0),2), "")</f>
        <v/>
      </c>
      <c r="S571" s="10"/>
    </row>
    <row r="572" spans="1:19" x14ac:dyDescent="0.25">
      <c r="A572" s="10"/>
      <c r="B572" s="4" t="str">
        <f t="shared" si="45"/>
        <v/>
      </c>
      <c r="C572" s="5" t="str">
        <f t="shared" si="46"/>
        <v/>
      </c>
      <c r="D572" s="5" t="str">
        <f t="shared" si="47"/>
        <v/>
      </c>
      <c r="E572" s="5" t="str">
        <f t="shared" si="48"/>
        <v/>
      </c>
      <c r="F572" s="5" t="str">
        <f>'CALC | Main Engine'!$B572</f>
        <v/>
      </c>
      <c r="G572" s="27" t="str">
        <f>'CALC | Main Engine'!$C572</f>
        <v/>
      </c>
      <c r="H572" s="6" t="str">
        <f>'CALC | Main Engine'!$E572</f>
        <v/>
      </c>
      <c r="I572" s="34" t="str">
        <f>IFERROR('CALC | Main Engine'!$F572*INDEX(MassUnitsTable[],MATCH($R$3,MassUnitsTable[Mass Units],0),2), "")</f>
        <v/>
      </c>
      <c r="J572" s="27" t="str">
        <f>IFERROR('CALC | Booster'!$F572*INDEX(MassUnitsTable[],MATCH($R$3,MassUnitsTable[Mass Units],0),2), "")</f>
        <v/>
      </c>
      <c r="K572" s="32" t="str">
        <f t="shared" si="49"/>
        <v/>
      </c>
      <c r="L572" s="34" t="str">
        <f>IFERROR(('CALC | Main Engine'!N572+'CALC | Booster'!N572)*INDEX(MassUnitsTable[],MATCH($R$3,MassUnitsTable[Mass Units],0),2), "")</f>
        <v/>
      </c>
      <c r="M572" s="27" t="str">
        <f>IFERROR(('CALC | Main Engine'!O572+'CALC | Booster'!O572)*INDEX(MassUnitsTable[],MATCH($R$3,MassUnitsTable[Mass Units],0),2), "")</f>
        <v/>
      </c>
      <c r="N572" s="27" t="str">
        <f>IFERROR(('CALC | Main Engine'!P572+'CALC | Booster'!P572)*INDEX(MassUnitsTable[],MATCH($R$3,MassUnitsTable[Mass Units],0),2), "")</f>
        <v/>
      </c>
      <c r="O572" s="27" t="str">
        <f>IFERROR(('CALC | Main Engine'!Q572+'CALC | Booster'!Q572)*INDEX(MassUnitsTable[],MATCH($R$3,MassUnitsTable[Mass Units],0),2), "")</f>
        <v/>
      </c>
      <c r="P572" s="27" t="str">
        <f>IFERROR(('CALC | Main Engine'!R572+'CALC | Booster'!R572)*INDEX(MassUnitsTable[],MATCH($R$3,MassUnitsTable[Mass Units],0),2), "")</f>
        <v/>
      </c>
      <c r="Q572" s="27" t="str">
        <f>IFERROR(('CALC | Main Engine'!S572+'CALC | Booster'!S572)*INDEX(MassUnitsTable[],MATCH($R$3,MassUnitsTable[Mass Units],0),2), "")</f>
        <v/>
      </c>
      <c r="R572" s="32" t="str">
        <f>IFERROR(('CALC | Main Engine'!T572+'CALC | Booster'!T572)*INDEX(MassUnitsTable[],MATCH($R$3,MassUnitsTable[Mass Units],0),2), "")</f>
        <v/>
      </c>
      <c r="S572" s="10"/>
    </row>
    <row r="573" spans="1:19" x14ac:dyDescent="0.25">
      <c r="A573" s="10"/>
      <c r="B573" s="4" t="str">
        <f t="shared" si="45"/>
        <v/>
      </c>
      <c r="C573" s="5" t="str">
        <f t="shared" si="46"/>
        <v/>
      </c>
      <c r="D573" s="5" t="str">
        <f t="shared" si="47"/>
        <v/>
      </c>
      <c r="E573" s="5" t="str">
        <f t="shared" si="48"/>
        <v/>
      </c>
      <c r="F573" s="5" t="str">
        <f>'CALC | Main Engine'!$B573</f>
        <v/>
      </c>
      <c r="G573" s="27" t="str">
        <f>'CALC | Main Engine'!$C573</f>
        <v/>
      </c>
      <c r="H573" s="6" t="str">
        <f>'CALC | Main Engine'!$E573</f>
        <v/>
      </c>
      <c r="I573" s="34" t="str">
        <f>IFERROR('CALC | Main Engine'!$F573*INDEX(MassUnitsTable[],MATCH($R$3,MassUnitsTable[Mass Units],0),2), "")</f>
        <v/>
      </c>
      <c r="J573" s="27" t="str">
        <f>IFERROR('CALC | Booster'!$F573*INDEX(MassUnitsTable[],MATCH($R$3,MassUnitsTable[Mass Units],0),2), "")</f>
        <v/>
      </c>
      <c r="K573" s="32" t="str">
        <f t="shared" si="49"/>
        <v/>
      </c>
      <c r="L573" s="34" t="str">
        <f>IFERROR(('CALC | Main Engine'!N573+'CALC | Booster'!N573)*INDEX(MassUnitsTable[],MATCH($R$3,MassUnitsTable[Mass Units],0),2), "")</f>
        <v/>
      </c>
      <c r="M573" s="27" t="str">
        <f>IFERROR(('CALC | Main Engine'!O573+'CALC | Booster'!O573)*INDEX(MassUnitsTable[],MATCH($R$3,MassUnitsTable[Mass Units],0),2), "")</f>
        <v/>
      </c>
      <c r="N573" s="27" t="str">
        <f>IFERROR(('CALC | Main Engine'!P573+'CALC | Booster'!P573)*INDEX(MassUnitsTable[],MATCH($R$3,MassUnitsTable[Mass Units],0),2), "")</f>
        <v/>
      </c>
      <c r="O573" s="27" t="str">
        <f>IFERROR(('CALC | Main Engine'!Q573+'CALC | Booster'!Q573)*INDEX(MassUnitsTable[],MATCH($R$3,MassUnitsTable[Mass Units],0),2), "")</f>
        <v/>
      </c>
      <c r="P573" s="27" t="str">
        <f>IFERROR(('CALC | Main Engine'!R573+'CALC | Booster'!R573)*INDEX(MassUnitsTable[],MATCH($R$3,MassUnitsTable[Mass Units],0),2), "")</f>
        <v/>
      </c>
      <c r="Q573" s="27" t="str">
        <f>IFERROR(('CALC | Main Engine'!S573+'CALC | Booster'!S573)*INDEX(MassUnitsTable[],MATCH($R$3,MassUnitsTable[Mass Units],0),2), "")</f>
        <v/>
      </c>
      <c r="R573" s="32" t="str">
        <f>IFERROR(('CALC | Main Engine'!T573+'CALC | Booster'!T573)*INDEX(MassUnitsTable[],MATCH($R$3,MassUnitsTable[Mass Units],0),2), "")</f>
        <v/>
      </c>
      <c r="S573" s="10"/>
    </row>
    <row r="574" spans="1:19" x14ac:dyDescent="0.25">
      <c r="A574" s="10"/>
      <c r="B574" s="4" t="str">
        <f t="shared" si="45"/>
        <v/>
      </c>
      <c r="C574" s="5" t="str">
        <f t="shared" si="46"/>
        <v/>
      </c>
      <c r="D574" s="5" t="str">
        <f t="shared" si="47"/>
        <v/>
      </c>
      <c r="E574" s="5" t="str">
        <f t="shared" si="48"/>
        <v/>
      </c>
      <c r="F574" s="5" t="str">
        <f>'CALC | Main Engine'!$B574</f>
        <v/>
      </c>
      <c r="G574" s="27" t="str">
        <f>'CALC | Main Engine'!$C574</f>
        <v/>
      </c>
      <c r="H574" s="6" t="str">
        <f>'CALC | Main Engine'!$E574</f>
        <v/>
      </c>
      <c r="I574" s="34" t="str">
        <f>IFERROR('CALC | Main Engine'!$F574*INDEX(MassUnitsTable[],MATCH($R$3,MassUnitsTable[Mass Units],0),2), "")</f>
        <v/>
      </c>
      <c r="J574" s="27" t="str">
        <f>IFERROR('CALC | Booster'!$F574*INDEX(MassUnitsTable[],MATCH($R$3,MassUnitsTable[Mass Units],0),2), "")</f>
        <v/>
      </c>
      <c r="K574" s="32" t="str">
        <f t="shared" si="49"/>
        <v/>
      </c>
      <c r="L574" s="34" t="str">
        <f>IFERROR(('CALC | Main Engine'!N574+'CALC | Booster'!N574)*INDEX(MassUnitsTable[],MATCH($R$3,MassUnitsTable[Mass Units],0),2), "")</f>
        <v/>
      </c>
      <c r="M574" s="27" t="str">
        <f>IFERROR(('CALC | Main Engine'!O574+'CALC | Booster'!O574)*INDEX(MassUnitsTable[],MATCH($R$3,MassUnitsTable[Mass Units],0),2), "")</f>
        <v/>
      </c>
      <c r="N574" s="27" t="str">
        <f>IFERROR(('CALC | Main Engine'!P574+'CALC | Booster'!P574)*INDEX(MassUnitsTable[],MATCH($R$3,MassUnitsTable[Mass Units],0),2), "")</f>
        <v/>
      </c>
      <c r="O574" s="27" t="str">
        <f>IFERROR(('CALC | Main Engine'!Q574+'CALC | Booster'!Q574)*INDEX(MassUnitsTable[],MATCH($R$3,MassUnitsTable[Mass Units],0),2), "")</f>
        <v/>
      </c>
      <c r="P574" s="27" t="str">
        <f>IFERROR(('CALC | Main Engine'!R574+'CALC | Booster'!R574)*INDEX(MassUnitsTable[],MATCH($R$3,MassUnitsTable[Mass Units],0),2), "")</f>
        <v/>
      </c>
      <c r="Q574" s="27" t="str">
        <f>IFERROR(('CALC | Main Engine'!S574+'CALC | Booster'!S574)*INDEX(MassUnitsTable[],MATCH($R$3,MassUnitsTable[Mass Units],0),2), "")</f>
        <v/>
      </c>
      <c r="R574" s="32" t="str">
        <f>IFERROR(('CALC | Main Engine'!T574+'CALC | Booster'!T574)*INDEX(MassUnitsTable[],MATCH($R$3,MassUnitsTable[Mass Units],0),2), "")</f>
        <v/>
      </c>
      <c r="S574" s="10"/>
    </row>
    <row r="575" spans="1:19" x14ac:dyDescent="0.25">
      <c r="A575" s="10"/>
      <c r="B575" s="4" t="str">
        <f t="shared" si="45"/>
        <v/>
      </c>
      <c r="C575" s="5" t="str">
        <f t="shared" si="46"/>
        <v/>
      </c>
      <c r="D575" s="5" t="str">
        <f t="shared" si="47"/>
        <v/>
      </c>
      <c r="E575" s="5" t="str">
        <f t="shared" si="48"/>
        <v/>
      </c>
      <c r="F575" s="5" t="str">
        <f>'CALC | Main Engine'!$B575</f>
        <v/>
      </c>
      <c r="G575" s="27" t="str">
        <f>'CALC | Main Engine'!$C575</f>
        <v/>
      </c>
      <c r="H575" s="6" t="str">
        <f>'CALC | Main Engine'!$E575</f>
        <v/>
      </c>
      <c r="I575" s="34" t="str">
        <f>IFERROR('CALC | Main Engine'!$F575*INDEX(MassUnitsTable[],MATCH($R$3,MassUnitsTable[Mass Units],0),2), "")</f>
        <v/>
      </c>
      <c r="J575" s="27" t="str">
        <f>IFERROR('CALC | Booster'!$F575*INDEX(MassUnitsTable[],MATCH($R$3,MassUnitsTable[Mass Units],0),2), "")</f>
        <v/>
      </c>
      <c r="K575" s="32" t="str">
        <f t="shared" si="49"/>
        <v/>
      </c>
      <c r="L575" s="34" t="str">
        <f>IFERROR(('CALC | Main Engine'!N575+'CALC | Booster'!N575)*INDEX(MassUnitsTable[],MATCH($R$3,MassUnitsTable[Mass Units],0),2), "")</f>
        <v/>
      </c>
      <c r="M575" s="27" t="str">
        <f>IFERROR(('CALC | Main Engine'!O575+'CALC | Booster'!O575)*INDEX(MassUnitsTable[],MATCH($R$3,MassUnitsTable[Mass Units],0),2), "")</f>
        <v/>
      </c>
      <c r="N575" s="27" t="str">
        <f>IFERROR(('CALC | Main Engine'!P575+'CALC | Booster'!P575)*INDEX(MassUnitsTable[],MATCH($R$3,MassUnitsTable[Mass Units],0),2), "")</f>
        <v/>
      </c>
      <c r="O575" s="27" t="str">
        <f>IFERROR(('CALC | Main Engine'!Q575+'CALC | Booster'!Q575)*INDEX(MassUnitsTable[],MATCH($R$3,MassUnitsTable[Mass Units],0),2), "")</f>
        <v/>
      </c>
      <c r="P575" s="27" t="str">
        <f>IFERROR(('CALC | Main Engine'!R575+'CALC | Booster'!R575)*INDEX(MassUnitsTable[],MATCH($R$3,MassUnitsTable[Mass Units],0),2), "")</f>
        <v/>
      </c>
      <c r="Q575" s="27" t="str">
        <f>IFERROR(('CALC | Main Engine'!S575+'CALC | Booster'!S575)*INDEX(MassUnitsTable[],MATCH($R$3,MassUnitsTable[Mass Units],0),2), "")</f>
        <v/>
      </c>
      <c r="R575" s="32" t="str">
        <f>IFERROR(('CALC | Main Engine'!T575+'CALC | Booster'!T575)*INDEX(MassUnitsTable[],MATCH($R$3,MassUnitsTable[Mass Units],0),2), "")</f>
        <v/>
      </c>
      <c r="S575" s="10"/>
    </row>
    <row r="576" spans="1:19" x14ac:dyDescent="0.25">
      <c r="A576" s="10"/>
      <c r="B576" s="4" t="str">
        <f t="shared" si="45"/>
        <v/>
      </c>
      <c r="C576" s="5" t="str">
        <f t="shared" si="46"/>
        <v/>
      </c>
      <c r="D576" s="5" t="str">
        <f t="shared" si="47"/>
        <v/>
      </c>
      <c r="E576" s="5" t="str">
        <f t="shared" si="48"/>
        <v/>
      </c>
      <c r="F576" s="5" t="str">
        <f>'CALC | Main Engine'!$B576</f>
        <v/>
      </c>
      <c r="G576" s="27" t="str">
        <f>'CALC | Main Engine'!$C576</f>
        <v/>
      </c>
      <c r="H576" s="6" t="str">
        <f>'CALC | Main Engine'!$E576</f>
        <v/>
      </c>
      <c r="I576" s="34" t="str">
        <f>IFERROR('CALC | Main Engine'!$F576*INDEX(MassUnitsTable[],MATCH($R$3,MassUnitsTable[Mass Units],0),2), "")</f>
        <v/>
      </c>
      <c r="J576" s="27" t="str">
        <f>IFERROR('CALC | Booster'!$F576*INDEX(MassUnitsTable[],MATCH($R$3,MassUnitsTable[Mass Units],0),2), "")</f>
        <v/>
      </c>
      <c r="K576" s="32" t="str">
        <f t="shared" si="49"/>
        <v/>
      </c>
      <c r="L576" s="34" t="str">
        <f>IFERROR(('CALC | Main Engine'!N576+'CALC | Booster'!N576)*INDEX(MassUnitsTable[],MATCH($R$3,MassUnitsTable[Mass Units],0),2), "")</f>
        <v/>
      </c>
      <c r="M576" s="27" t="str">
        <f>IFERROR(('CALC | Main Engine'!O576+'CALC | Booster'!O576)*INDEX(MassUnitsTable[],MATCH($R$3,MassUnitsTable[Mass Units],0),2), "")</f>
        <v/>
      </c>
      <c r="N576" s="27" t="str">
        <f>IFERROR(('CALC | Main Engine'!P576+'CALC | Booster'!P576)*INDEX(MassUnitsTable[],MATCH($R$3,MassUnitsTable[Mass Units],0),2), "")</f>
        <v/>
      </c>
      <c r="O576" s="27" t="str">
        <f>IFERROR(('CALC | Main Engine'!Q576+'CALC | Booster'!Q576)*INDEX(MassUnitsTable[],MATCH($R$3,MassUnitsTable[Mass Units],0),2), "")</f>
        <v/>
      </c>
      <c r="P576" s="27" t="str">
        <f>IFERROR(('CALC | Main Engine'!R576+'CALC | Booster'!R576)*INDEX(MassUnitsTable[],MATCH($R$3,MassUnitsTable[Mass Units],0),2), "")</f>
        <v/>
      </c>
      <c r="Q576" s="27" t="str">
        <f>IFERROR(('CALC | Main Engine'!S576+'CALC | Booster'!S576)*INDEX(MassUnitsTable[],MATCH($R$3,MassUnitsTable[Mass Units],0),2), "")</f>
        <v/>
      </c>
      <c r="R576" s="32" t="str">
        <f>IFERROR(('CALC | Main Engine'!T576+'CALC | Booster'!T576)*INDEX(MassUnitsTable[],MATCH($R$3,MassUnitsTable[Mass Units],0),2), "")</f>
        <v/>
      </c>
      <c r="S576" s="10"/>
    </row>
    <row r="577" spans="1:19" x14ac:dyDescent="0.25">
      <c r="A577" s="10"/>
      <c r="B577" s="4" t="str">
        <f t="shared" si="45"/>
        <v/>
      </c>
      <c r="C577" s="5" t="str">
        <f t="shared" si="46"/>
        <v/>
      </c>
      <c r="D577" s="5" t="str">
        <f t="shared" si="47"/>
        <v/>
      </c>
      <c r="E577" s="5" t="str">
        <f t="shared" si="48"/>
        <v/>
      </c>
      <c r="F577" s="5" t="str">
        <f>'CALC | Main Engine'!$B577</f>
        <v/>
      </c>
      <c r="G577" s="27" t="str">
        <f>'CALC | Main Engine'!$C577</f>
        <v/>
      </c>
      <c r="H577" s="6" t="str">
        <f>'CALC | Main Engine'!$E577</f>
        <v/>
      </c>
      <c r="I577" s="34" t="str">
        <f>IFERROR('CALC | Main Engine'!$F577*INDEX(MassUnitsTable[],MATCH($R$3,MassUnitsTable[Mass Units],0),2), "")</f>
        <v/>
      </c>
      <c r="J577" s="27" t="str">
        <f>IFERROR('CALC | Booster'!$F577*INDEX(MassUnitsTable[],MATCH($R$3,MassUnitsTable[Mass Units],0),2), "")</f>
        <v/>
      </c>
      <c r="K577" s="32" t="str">
        <f t="shared" si="49"/>
        <v/>
      </c>
      <c r="L577" s="34" t="str">
        <f>IFERROR(('CALC | Main Engine'!N577+'CALC | Booster'!N577)*INDEX(MassUnitsTable[],MATCH($R$3,MassUnitsTable[Mass Units],0),2), "")</f>
        <v/>
      </c>
      <c r="M577" s="27" t="str">
        <f>IFERROR(('CALC | Main Engine'!O577+'CALC | Booster'!O577)*INDEX(MassUnitsTable[],MATCH($R$3,MassUnitsTable[Mass Units],0),2), "")</f>
        <v/>
      </c>
      <c r="N577" s="27" t="str">
        <f>IFERROR(('CALC | Main Engine'!P577+'CALC | Booster'!P577)*INDEX(MassUnitsTable[],MATCH($R$3,MassUnitsTable[Mass Units],0),2), "")</f>
        <v/>
      </c>
      <c r="O577" s="27" t="str">
        <f>IFERROR(('CALC | Main Engine'!Q577+'CALC | Booster'!Q577)*INDEX(MassUnitsTable[],MATCH($R$3,MassUnitsTable[Mass Units],0),2), "")</f>
        <v/>
      </c>
      <c r="P577" s="27" t="str">
        <f>IFERROR(('CALC | Main Engine'!R577+'CALC | Booster'!R577)*INDEX(MassUnitsTable[],MATCH($R$3,MassUnitsTable[Mass Units],0),2), "")</f>
        <v/>
      </c>
      <c r="Q577" s="27" t="str">
        <f>IFERROR(('CALC | Main Engine'!S577+'CALC | Booster'!S577)*INDEX(MassUnitsTable[],MATCH($R$3,MassUnitsTable[Mass Units],0),2), "")</f>
        <v/>
      </c>
      <c r="R577" s="32" t="str">
        <f>IFERROR(('CALC | Main Engine'!T577+'CALC | Booster'!T577)*INDEX(MassUnitsTable[],MATCH($R$3,MassUnitsTable[Mass Units],0),2), "")</f>
        <v/>
      </c>
      <c r="S577" s="10"/>
    </row>
    <row r="578" spans="1:19" x14ac:dyDescent="0.25">
      <c r="A578" s="10"/>
      <c r="B578" s="4" t="str">
        <f t="shared" si="45"/>
        <v/>
      </c>
      <c r="C578" s="5" t="str">
        <f t="shared" si="46"/>
        <v/>
      </c>
      <c r="D578" s="5" t="str">
        <f t="shared" si="47"/>
        <v/>
      </c>
      <c r="E578" s="5" t="str">
        <f t="shared" si="48"/>
        <v/>
      </c>
      <c r="F578" s="5" t="str">
        <f>'CALC | Main Engine'!$B578</f>
        <v/>
      </c>
      <c r="G578" s="27" t="str">
        <f>'CALC | Main Engine'!$C578</f>
        <v/>
      </c>
      <c r="H578" s="6" t="str">
        <f>'CALC | Main Engine'!$E578</f>
        <v/>
      </c>
      <c r="I578" s="34" t="str">
        <f>IFERROR('CALC | Main Engine'!$F578*INDEX(MassUnitsTable[],MATCH($R$3,MassUnitsTable[Mass Units],0),2), "")</f>
        <v/>
      </c>
      <c r="J578" s="27" t="str">
        <f>IFERROR('CALC | Booster'!$F578*INDEX(MassUnitsTable[],MATCH($R$3,MassUnitsTable[Mass Units],0),2), "")</f>
        <v/>
      </c>
      <c r="K578" s="32" t="str">
        <f t="shared" si="49"/>
        <v/>
      </c>
      <c r="L578" s="34" t="str">
        <f>IFERROR(('CALC | Main Engine'!N578+'CALC | Booster'!N578)*INDEX(MassUnitsTable[],MATCH($R$3,MassUnitsTable[Mass Units],0),2), "")</f>
        <v/>
      </c>
      <c r="M578" s="27" t="str">
        <f>IFERROR(('CALC | Main Engine'!O578+'CALC | Booster'!O578)*INDEX(MassUnitsTable[],MATCH($R$3,MassUnitsTable[Mass Units],0),2), "")</f>
        <v/>
      </c>
      <c r="N578" s="27" t="str">
        <f>IFERROR(('CALC | Main Engine'!P578+'CALC | Booster'!P578)*INDEX(MassUnitsTable[],MATCH($R$3,MassUnitsTable[Mass Units],0),2), "")</f>
        <v/>
      </c>
      <c r="O578" s="27" t="str">
        <f>IFERROR(('CALC | Main Engine'!Q578+'CALC | Booster'!Q578)*INDEX(MassUnitsTable[],MATCH($R$3,MassUnitsTable[Mass Units],0),2), "")</f>
        <v/>
      </c>
      <c r="P578" s="27" t="str">
        <f>IFERROR(('CALC | Main Engine'!R578+'CALC | Booster'!R578)*INDEX(MassUnitsTable[],MATCH($R$3,MassUnitsTable[Mass Units],0),2), "")</f>
        <v/>
      </c>
      <c r="Q578" s="27" t="str">
        <f>IFERROR(('CALC | Main Engine'!S578+'CALC | Booster'!S578)*INDEX(MassUnitsTable[],MATCH($R$3,MassUnitsTable[Mass Units],0),2), "")</f>
        <v/>
      </c>
      <c r="R578" s="32" t="str">
        <f>IFERROR(('CALC | Main Engine'!T578+'CALC | Booster'!T578)*INDEX(MassUnitsTable[],MATCH($R$3,MassUnitsTable[Mass Units],0),2), "")</f>
        <v/>
      </c>
      <c r="S578" s="10"/>
    </row>
    <row r="579" spans="1:19" x14ac:dyDescent="0.25">
      <c r="A579" s="10"/>
      <c r="B579" s="4" t="str">
        <f t="shared" si="45"/>
        <v/>
      </c>
      <c r="C579" s="5" t="str">
        <f t="shared" si="46"/>
        <v/>
      </c>
      <c r="D579" s="5" t="str">
        <f t="shared" si="47"/>
        <v/>
      </c>
      <c r="E579" s="5" t="str">
        <f t="shared" si="48"/>
        <v/>
      </c>
      <c r="F579" s="5" t="str">
        <f>'CALC | Main Engine'!$B579</f>
        <v/>
      </c>
      <c r="G579" s="27" t="str">
        <f>'CALC | Main Engine'!$C579</f>
        <v/>
      </c>
      <c r="H579" s="6" t="str">
        <f>'CALC | Main Engine'!$E579</f>
        <v/>
      </c>
      <c r="I579" s="34" t="str">
        <f>IFERROR('CALC | Main Engine'!$F579*INDEX(MassUnitsTable[],MATCH($R$3,MassUnitsTable[Mass Units],0),2), "")</f>
        <v/>
      </c>
      <c r="J579" s="27" t="str">
        <f>IFERROR('CALC | Booster'!$F579*INDEX(MassUnitsTable[],MATCH($R$3,MassUnitsTable[Mass Units],0),2), "")</f>
        <v/>
      </c>
      <c r="K579" s="32" t="str">
        <f t="shared" si="49"/>
        <v/>
      </c>
      <c r="L579" s="34" t="str">
        <f>IFERROR(('CALC | Main Engine'!N579+'CALC | Booster'!N579)*INDEX(MassUnitsTable[],MATCH($R$3,MassUnitsTable[Mass Units],0),2), "")</f>
        <v/>
      </c>
      <c r="M579" s="27" t="str">
        <f>IFERROR(('CALC | Main Engine'!O579+'CALC | Booster'!O579)*INDEX(MassUnitsTable[],MATCH($R$3,MassUnitsTable[Mass Units],0),2), "")</f>
        <v/>
      </c>
      <c r="N579" s="27" t="str">
        <f>IFERROR(('CALC | Main Engine'!P579+'CALC | Booster'!P579)*INDEX(MassUnitsTable[],MATCH($R$3,MassUnitsTable[Mass Units],0),2), "")</f>
        <v/>
      </c>
      <c r="O579" s="27" t="str">
        <f>IFERROR(('CALC | Main Engine'!Q579+'CALC | Booster'!Q579)*INDEX(MassUnitsTable[],MATCH($R$3,MassUnitsTable[Mass Units],0),2), "")</f>
        <v/>
      </c>
      <c r="P579" s="27" t="str">
        <f>IFERROR(('CALC | Main Engine'!R579+'CALC | Booster'!R579)*INDEX(MassUnitsTable[],MATCH($R$3,MassUnitsTable[Mass Units],0),2), "")</f>
        <v/>
      </c>
      <c r="Q579" s="27" t="str">
        <f>IFERROR(('CALC | Main Engine'!S579+'CALC | Booster'!S579)*INDEX(MassUnitsTable[],MATCH($R$3,MassUnitsTable[Mass Units],0),2), "")</f>
        <v/>
      </c>
      <c r="R579" s="32" t="str">
        <f>IFERROR(('CALC | Main Engine'!T579+'CALC | Booster'!T579)*INDEX(MassUnitsTable[],MATCH($R$3,MassUnitsTable[Mass Units],0),2), "")</f>
        <v/>
      </c>
      <c r="S579" s="10"/>
    </row>
    <row r="580" spans="1:19" x14ac:dyDescent="0.25">
      <c r="A580" s="10"/>
      <c r="B580" s="4" t="str">
        <f t="shared" si="45"/>
        <v/>
      </c>
      <c r="C580" s="5" t="str">
        <f t="shared" si="46"/>
        <v/>
      </c>
      <c r="D580" s="5" t="str">
        <f t="shared" si="47"/>
        <v/>
      </c>
      <c r="E580" s="5" t="str">
        <f t="shared" si="48"/>
        <v/>
      </c>
      <c r="F580" s="5" t="str">
        <f>'CALC | Main Engine'!$B580</f>
        <v/>
      </c>
      <c r="G580" s="27" t="str">
        <f>'CALC | Main Engine'!$C580</f>
        <v/>
      </c>
      <c r="H580" s="6" t="str">
        <f>'CALC | Main Engine'!$E580</f>
        <v/>
      </c>
      <c r="I580" s="34" t="str">
        <f>IFERROR('CALC | Main Engine'!$F580*INDEX(MassUnitsTable[],MATCH($R$3,MassUnitsTable[Mass Units],0),2), "")</f>
        <v/>
      </c>
      <c r="J580" s="27" t="str">
        <f>IFERROR('CALC | Booster'!$F580*INDEX(MassUnitsTable[],MATCH($R$3,MassUnitsTable[Mass Units],0),2), "")</f>
        <v/>
      </c>
      <c r="K580" s="32" t="str">
        <f t="shared" si="49"/>
        <v/>
      </c>
      <c r="L580" s="34" t="str">
        <f>IFERROR(('CALC | Main Engine'!N580+'CALC | Booster'!N580)*INDEX(MassUnitsTable[],MATCH($R$3,MassUnitsTable[Mass Units],0),2), "")</f>
        <v/>
      </c>
      <c r="M580" s="27" t="str">
        <f>IFERROR(('CALC | Main Engine'!O580+'CALC | Booster'!O580)*INDEX(MassUnitsTable[],MATCH($R$3,MassUnitsTable[Mass Units],0),2), "")</f>
        <v/>
      </c>
      <c r="N580" s="27" t="str">
        <f>IFERROR(('CALC | Main Engine'!P580+'CALC | Booster'!P580)*INDEX(MassUnitsTable[],MATCH($R$3,MassUnitsTable[Mass Units],0),2), "")</f>
        <v/>
      </c>
      <c r="O580" s="27" t="str">
        <f>IFERROR(('CALC | Main Engine'!Q580+'CALC | Booster'!Q580)*INDEX(MassUnitsTable[],MATCH($R$3,MassUnitsTable[Mass Units],0),2), "")</f>
        <v/>
      </c>
      <c r="P580" s="27" t="str">
        <f>IFERROR(('CALC | Main Engine'!R580+'CALC | Booster'!R580)*INDEX(MassUnitsTable[],MATCH($R$3,MassUnitsTable[Mass Units],0),2), "")</f>
        <v/>
      </c>
      <c r="Q580" s="27" t="str">
        <f>IFERROR(('CALC | Main Engine'!S580+'CALC | Booster'!S580)*INDEX(MassUnitsTable[],MATCH($R$3,MassUnitsTable[Mass Units],0),2), "")</f>
        <v/>
      </c>
      <c r="R580" s="32" t="str">
        <f>IFERROR(('CALC | Main Engine'!T580+'CALC | Booster'!T580)*INDEX(MassUnitsTable[],MATCH($R$3,MassUnitsTable[Mass Units],0),2), "")</f>
        <v/>
      </c>
      <c r="S580" s="10"/>
    </row>
    <row r="581" spans="1:19" x14ac:dyDescent="0.25">
      <c r="A581" s="10"/>
      <c r="B581" s="4" t="str">
        <f t="shared" si="45"/>
        <v/>
      </c>
      <c r="C581" s="5" t="str">
        <f t="shared" si="46"/>
        <v/>
      </c>
      <c r="D581" s="5" t="str">
        <f t="shared" si="47"/>
        <v/>
      </c>
      <c r="E581" s="5" t="str">
        <f t="shared" si="48"/>
        <v/>
      </c>
      <c r="F581" s="5" t="str">
        <f>'CALC | Main Engine'!$B581</f>
        <v/>
      </c>
      <c r="G581" s="27" t="str">
        <f>'CALC | Main Engine'!$C581</f>
        <v/>
      </c>
      <c r="H581" s="6" t="str">
        <f>'CALC | Main Engine'!$E581</f>
        <v/>
      </c>
      <c r="I581" s="34" t="str">
        <f>IFERROR('CALC | Main Engine'!$F581*INDEX(MassUnitsTable[],MATCH($R$3,MassUnitsTable[Mass Units],0),2), "")</f>
        <v/>
      </c>
      <c r="J581" s="27" t="str">
        <f>IFERROR('CALC | Booster'!$F581*INDEX(MassUnitsTable[],MATCH($R$3,MassUnitsTable[Mass Units],0),2), "")</f>
        <v/>
      </c>
      <c r="K581" s="32" t="str">
        <f t="shared" si="49"/>
        <v/>
      </c>
      <c r="L581" s="34" t="str">
        <f>IFERROR(('CALC | Main Engine'!N581+'CALC | Booster'!N581)*INDEX(MassUnitsTable[],MATCH($R$3,MassUnitsTable[Mass Units],0),2), "")</f>
        <v/>
      </c>
      <c r="M581" s="27" t="str">
        <f>IFERROR(('CALC | Main Engine'!O581+'CALC | Booster'!O581)*INDEX(MassUnitsTable[],MATCH($R$3,MassUnitsTable[Mass Units],0),2), "")</f>
        <v/>
      </c>
      <c r="N581" s="27" t="str">
        <f>IFERROR(('CALC | Main Engine'!P581+'CALC | Booster'!P581)*INDEX(MassUnitsTable[],MATCH($R$3,MassUnitsTable[Mass Units],0),2), "")</f>
        <v/>
      </c>
      <c r="O581" s="27" t="str">
        <f>IFERROR(('CALC | Main Engine'!Q581+'CALC | Booster'!Q581)*INDEX(MassUnitsTable[],MATCH($R$3,MassUnitsTable[Mass Units],0),2), "")</f>
        <v/>
      </c>
      <c r="P581" s="27" t="str">
        <f>IFERROR(('CALC | Main Engine'!R581+'CALC | Booster'!R581)*INDEX(MassUnitsTable[],MATCH($R$3,MassUnitsTable[Mass Units],0),2), "")</f>
        <v/>
      </c>
      <c r="Q581" s="27" t="str">
        <f>IFERROR(('CALC | Main Engine'!S581+'CALC | Booster'!S581)*INDEX(MassUnitsTable[],MATCH($R$3,MassUnitsTable[Mass Units],0),2), "")</f>
        <v/>
      </c>
      <c r="R581" s="32" t="str">
        <f>IFERROR(('CALC | Main Engine'!T581+'CALC | Booster'!T581)*INDEX(MassUnitsTable[],MATCH($R$3,MassUnitsTable[Mass Units],0),2), "")</f>
        <v/>
      </c>
      <c r="S581" s="10"/>
    </row>
    <row r="582" spans="1:19" x14ac:dyDescent="0.25">
      <c r="A582" s="10"/>
      <c r="B582" s="4" t="str">
        <f t="shared" si="45"/>
        <v/>
      </c>
      <c r="C582" s="5" t="str">
        <f t="shared" si="46"/>
        <v/>
      </c>
      <c r="D582" s="5" t="str">
        <f t="shared" si="47"/>
        <v/>
      </c>
      <c r="E582" s="5" t="str">
        <f t="shared" si="48"/>
        <v/>
      </c>
      <c r="F582" s="5" t="str">
        <f>'CALC | Main Engine'!$B582</f>
        <v/>
      </c>
      <c r="G582" s="27" t="str">
        <f>'CALC | Main Engine'!$C582</f>
        <v/>
      </c>
      <c r="H582" s="6" t="str">
        <f>'CALC | Main Engine'!$E582</f>
        <v/>
      </c>
      <c r="I582" s="34" t="str">
        <f>IFERROR('CALC | Main Engine'!$F582*INDEX(MassUnitsTable[],MATCH($R$3,MassUnitsTable[Mass Units],0),2), "")</f>
        <v/>
      </c>
      <c r="J582" s="27" t="str">
        <f>IFERROR('CALC | Booster'!$F582*INDEX(MassUnitsTable[],MATCH($R$3,MassUnitsTable[Mass Units],0),2), "")</f>
        <v/>
      </c>
      <c r="K582" s="32" t="str">
        <f t="shared" si="49"/>
        <v/>
      </c>
      <c r="L582" s="34" t="str">
        <f>IFERROR(('CALC | Main Engine'!N582+'CALC | Booster'!N582)*INDEX(MassUnitsTable[],MATCH($R$3,MassUnitsTable[Mass Units],0),2), "")</f>
        <v/>
      </c>
      <c r="M582" s="27" t="str">
        <f>IFERROR(('CALC | Main Engine'!O582+'CALC | Booster'!O582)*INDEX(MassUnitsTable[],MATCH($R$3,MassUnitsTable[Mass Units],0),2), "")</f>
        <v/>
      </c>
      <c r="N582" s="27" t="str">
        <f>IFERROR(('CALC | Main Engine'!P582+'CALC | Booster'!P582)*INDEX(MassUnitsTable[],MATCH($R$3,MassUnitsTable[Mass Units],0),2), "")</f>
        <v/>
      </c>
      <c r="O582" s="27" t="str">
        <f>IFERROR(('CALC | Main Engine'!Q582+'CALC | Booster'!Q582)*INDEX(MassUnitsTable[],MATCH($R$3,MassUnitsTable[Mass Units],0),2), "")</f>
        <v/>
      </c>
      <c r="P582" s="27" t="str">
        <f>IFERROR(('CALC | Main Engine'!R582+'CALC | Booster'!R582)*INDEX(MassUnitsTable[],MATCH($R$3,MassUnitsTable[Mass Units],0),2), "")</f>
        <v/>
      </c>
      <c r="Q582" s="27" t="str">
        <f>IFERROR(('CALC | Main Engine'!S582+'CALC | Booster'!S582)*INDEX(MassUnitsTable[],MATCH($R$3,MassUnitsTable[Mass Units],0),2), "")</f>
        <v/>
      </c>
      <c r="R582" s="32" t="str">
        <f>IFERROR(('CALC | Main Engine'!T582+'CALC | Booster'!T582)*INDEX(MassUnitsTable[],MATCH($R$3,MassUnitsTable[Mass Units],0),2), "")</f>
        <v/>
      </c>
      <c r="S582" s="10"/>
    </row>
    <row r="583" spans="1:19" x14ac:dyDescent="0.25">
      <c r="A583" s="10"/>
      <c r="B583" s="4" t="str">
        <f t="shared" si="45"/>
        <v/>
      </c>
      <c r="C583" s="5" t="str">
        <f t="shared" si="46"/>
        <v/>
      </c>
      <c r="D583" s="5" t="str">
        <f t="shared" si="47"/>
        <v/>
      </c>
      <c r="E583" s="5" t="str">
        <f t="shared" si="48"/>
        <v/>
      </c>
      <c r="F583" s="5" t="str">
        <f>'CALC | Main Engine'!$B583</f>
        <v/>
      </c>
      <c r="G583" s="27" t="str">
        <f>'CALC | Main Engine'!$C583</f>
        <v/>
      </c>
      <c r="H583" s="6" t="str">
        <f>'CALC | Main Engine'!$E583</f>
        <v/>
      </c>
      <c r="I583" s="34" t="str">
        <f>IFERROR('CALC | Main Engine'!$F583*INDEX(MassUnitsTable[],MATCH($R$3,MassUnitsTable[Mass Units],0),2), "")</f>
        <v/>
      </c>
      <c r="J583" s="27" t="str">
        <f>IFERROR('CALC | Booster'!$F583*INDEX(MassUnitsTable[],MATCH($R$3,MassUnitsTable[Mass Units],0),2), "")</f>
        <v/>
      </c>
      <c r="K583" s="32" t="str">
        <f t="shared" si="49"/>
        <v/>
      </c>
      <c r="L583" s="34" t="str">
        <f>IFERROR(('CALC | Main Engine'!N583+'CALC | Booster'!N583)*INDEX(MassUnitsTable[],MATCH($R$3,MassUnitsTable[Mass Units],0),2), "")</f>
        <v/>
      </c>
      <c r="M583" s="27" t="str">
        <f>IFERROR(('CALC | Main Engine'!O583+'CALC | Booster'!O583)*INDEX(MassUnitsTable[],MATCH($R$3,MassUnitsTable[Mass Units],0),2), "")</f>
        <v/>
      </c>
      <c r="N583" s="27" t="str">
        <f>IFERROR(('CALC | Main Engine'!P583+'CALC | Booster'!P583)*INDEX(MassUnitsTable[],MATCH($R$3,MassUnitsTable[Mass Units],0),2), "")</f>
        <v/>
      </c>
      <c r="O583" s="27" t="str">
        <f>IFERROR(('CALC | Main Engine'!Q583+'CALC | Booster'!Q583)*INDEX(MassUnitsTable[],MATCH($R$3,MassUnitsTable[Mass Units],0),2), "")</f>
        <v/>
      </c>
      <c r="P583" s="27" t="str">
        <f>IFERROR(('CALC | Main Engine'!R583+'CALC | Booster'!R583)*INDEX(MassUnitsTable[],MATCH($R$3,MassUnitsTable[Mass Units],0),2), "")</f>
        <v/>
      </c>
      <c r="Q583" s="27" t="str">
        <f>IFERROR(('CALC | Main Engine'!S583+'CALC | Booster'!S583)*INDEX(MassUnitsTable[],MATCH($R$3,MassUnitsTable[Mass Units],0),2), "")</f>
        <v/>
      </c>
      <c r="R583" s="32" t="str">
        <f>IFERROR(('CALC | Main Engine'!T583+'CALC | Booster'!T583)*INDEX(MassUnitsTable[],MATCH($R$3,MassUnitsTable[Mass Units],0),2), "")</f>
        <v/>
      </c>
      <c r="S583" s="10"/>
    </row>
    <row r="584" spans="1:19" x14ac:dyDescent="0.25">
      <c r="A584" s="10"/>
      <c r="B584" s="4" t="str">
        <f t="shared" ref="B584:B647" si="50">IF(ISNUMBER($F584),UserID,"")</f>
        <v/>
      </c>
      <c r="C584" s="5" t="str">
        <f t="shared" ref="C584:C647" si="51">IF(ISNUMBER($F584),Spacecraft,"")</f>
        <v/>
      </c>
      <c r="D584" s="5" t="str">
        <f t="shared" ref="D584:D647" si="52">IF(ISNUMBER($F584),OperationType,"")</f>
        <v/>
      </c>
      <c r="E584" s="5" t="str">
        <f t="shared" ref="E584:E647" si="53">IF(ISNUMBER($F584),NumberOfOps,"")</f>
        <v/>
      </c>
      <c r="F584" s="5" t="str">
        <f>'CALC | Main Engine'!$B584</f>
        <v/>
      </c>
      <c r="G584" s="27" t="str">
        <f>'CALC | Main Engine'!$C584</f>
        <v/>
      </c>
      <c r="H584" s="6" t="str">
        <f>'CALC | Main Engine'!$E584</f>
        <v/>
      </c>
      <c r="I584" s="34" t="str">
        <f>IFERROR('CALC | Main Engine'!$F584*INDEX(MassUnitsTable[],MATCH($R$3,MassUnitsTable[Mass Units],0),2), "")</f>
        <v/>
      </c>
      <c r="J584" s="27" t="str">
        <f>IFERROR('CALC | Booster'!$F584*INDEX(MassUnitsTable[],MATCH($R$3,MassUnitsTable[Mass Units],0),2), "")</f>
        <v/>
      </c>
      <c r="K584" s="32" t="str">
        <f t="shared" si="49"/>
        <v/>
      </c>
      <c r="L584" s="34" t="str">
        <f>IFERROR(('CALC | Main Engine'!N584+'CALC | Booster'!N584)*INDEX(MassUnitsTable[],MATCH($R$3,MassUnitsTable[Mass Units],0),2), "")</f>
        <v/>
      </c>
      <c r="M584" s="27" t="str">
        <f>IFERROR(('CALC | Main Engine'!O584+'CALC | Booster'!O584)*INDEX(MassUnitsTable[],MATCH($R$3,MassUnitsTable[Mass Units],0),2), "")</f>
        <v/>
      </c>
      <c r="N584" s="27" t="str">
        <f>IFERROR(('CALC | Main Engine'!P584+'CALC | Booster'!P584)*INDEX(MassUnitsTable[],MATCH($R$3,MassUnitsTable[Mass Units],0),2), "")</f>
        <v/>
      </c>
      <c r="O584" s="27" t="str">
        <f>IFERROR(('CALC | Main Engine'!Q584+'CALC | Booster'!Q584)*INDEX(MassUnitsTable[],MATCH($R$3,MassUnitsTable[Mass Units],0),2), "")</f>
        <v/>
      </c>
      <c r="P584" s="27" t="str">
        <f>IFERROR(('CALC | Main Engine'!R584+'CALC | Booster'!R584)*INDEX(MassUnitsTable[],MATCH($R$3,MassUnitsTable[Mass Units],0),2), "")</f>
        <v/>
      </c>
      <c r="Q584" s="27" t="str">
        <f>IFERROR(('CALC | Main Engine'!S584+'CALC | Booster'!S584)*INDEX(MassUnitsTable[],MATCH($R$3,MassUnitsTable[Mass Units],0),2), "")</f>
        <v/>
      </c>
      <c r="R584" s="32" t="str">
        <f>IFERROR(('CALC | Main Engine'!T584+'CALC | Booster'!T584)*INDEX(MassUnitsTable[],MATCH($R$3,MassUnitsTable[Mass Units],0),2), "")</f>
        <v/>
      </c>
      <c r="S584" s="10"/>
    </row>
    <row r="585" spans="1:19" x14ac:dyDescent="0.25">
      <c r="A585" s="10"/>
      <c r="B585" s="4" t="str">
        <f t="shared" si="50"/>
        <v/>
      </c>
      <c r="C585" s="5" t="str">
        <f t="shared" si="51"/>
        <v/>
      </c>
      <c r="D585" s="5" t="str">
        <f t="shared" si="52"/>
        <v/>
      </c>
      <c r="E585" s="5" t="str">
        <f t="shared" si="53"/>
        <v/>
      </c>
      <c r="F585" s="5" t="str">
        <f>'CALC | Main Engine'!$B585</f>
        <v/>
      </c>
      <c r="G585" s="27" t="str">
        <f>'CALC | Main Engine'!$C585</f>
        <v/>
      </c>
      <c r="H585" s="6" t="str">
        <f>'CALC | Main Engine'!$E585</f>
        <v/>
      </c>
      <c r="I585" s="34" t="str">
        <f>IFERROR('CALC | Main Engine'!$F585*INDEX(MassUnitsTable[],MATCH($R$3,MassUnitsTable[Mass Units],0),2), "")</f>
        <v/>
      </c>
      <c r="J585" s="27" t="str">
        <f>IFERROR('CALC | Booster'!$F585*INDEX(MassUnitsTable[],MATCH($R$3,MassUnitsTable[Mass Units],0),2), "")</f>
        <v/>
      </c>
      <c r="K585" s="32" t="str">
        <f t="shared" ref="K585:K648" si="54">IFERROR(I585+J585, "")</f>
        <v/>
      </c>
      <c r="L585" s="34" t="str">
        <f>IFERROR(('CALC | Main Engine'!N585+'CALC | Booster'!N585)*INDEX(MassUnitsTable[],MATCH($R$3,MassUnitsTable[Mass Units],0),2), "")</f>
        <v/>
      </c>
      <c r="M585" s="27" t="str">
        <f>IFERROR(('CALC | Main Engine'!O585+'CALC | Booster'!O585)*INDEX(MassUnitsTable[],MATCH($R$3,MassUnitsTable[Mass Units],0),2), "")</f>
        <v/>
      </c>
      <c r="N585" s="27" t="str">
        <f>IFERROR(('CALC | Main Engine'!P585+'CALC | Booster'!P585)*INDEX(MassUnitsTable[],MATCH($R$3,MassUnitsTable[Mass Units],0),2), "")</f>
        <v/>
      </c>
      <c r="O585" s="27" t="str">
        <f>IFERROR(('CALC | Main Engine'!Q585+'CALC | Booster'!Q585)*INDEX(MassUnitsTable[],MATCH($R$3,MassUnitsTable[Mass Units],0),2), "")</f>
        <v/>
      </c>
      <c r="P585" s="27" t="str">
        <f>IFERROR(('CALC | Main Engine'!R585+'CALC | Booster'!R585)*INDEX(MassUnitsTable[],MATCH($R$3,MassUnitsTable[Mass Units],0),2), "")</f>
        <v/>
      </c>
      <c r="Q585" s="27" t="str">
        <f>IFERROR(('CALC | Main Engine'!S585+'CALC | Booster'!S585)*INDEX(MassUnitsTable[],MATCH($R$3,MassUnitsTable[Mass Units],0),2), "")</f>
        <v/>
      </c>
      <c r="R585" s="32" t="str">
        <f>IFERROR(('CALC | Main Engine'!T585+'CALC | Booster'!T585)*INDEX(MassUnitsTable[],MATCH($R$3,MassUnitsTable[Mass Units],0),2), "")</f>
        <v/>
      </c>
      <c r="S585" s="10"/>
    </row>
    <row r="586" spans="1:19" x14ac:dyDescent="0.25">
      <c r="A586" s="10"/>
      <c r="B586" s="4" t="str">
        <f t="shared" si="50"/>
        <v/>
      </c>
      <c r="C586" s="5" t="str">
        <f t="shared" si="51"/>
        <v/>
      </c>
      <c r="D586" s="5" t="str">
        <f t="shared" si="52"/>
        <v/>
      </c>
      <c r="E586" s="5" t="str">
        <f t="shared" si="53"/>
        <v/>
      </c>
      <c r="F586" s="5" t="str">
        <f>'CALC | Main Engine'!$B586</f>
        <v/>
      </c>
      <c r="G586" s="27" t="str">
        <f>'CALC | Main Engine'!$C586</f>
        <v/>
      </c>
      <c r="H586" s="6" t="str">
        <f>'CALC | Main Engine'!$E586</f>
        <v/>
      </c>
      <c r="I586" s="34" t="str">
        <f>IFERROR('CALC | Main Engine'!$F586*INDEX(MassUnitsTable[],MATCH($R$3,MassUnitsTable[Mass Units],0),2), "")</f>
        <v/>
      </c>
      <c r="J586" s="27" t="str">
        <f>IFERROR('CALC | Booster'!$F586*INDEX(MassUnitsTable[],MATCH($R$3,MassUnitsTable[Mass Units],0),2), "")</f>
        <v/>
      </c>
      <c r="K586" s="32" t="str">
        <f t="shared" si="54"/>
        <v/>
      </c>
      <c r="L586" s="34" t="str">
        <f>IFERROR(('CALC | Main Engine'!N586+'CALC | Booster'!N586)*INDEX(MassUnitsTable[],MATCH($R$3,MassUnitsTable[Mass Units],0),2), "")</f>
        <v/>
      </c>
      <c r="M586" s="27" t="str">
        <f>IFERROR(('CALC | Main Engine'!O586+'CALC | Booster'!O586)*INDEX(MassUnitsTable[],MATCH($R$3,MassUnitsTable[Mass Units],0),2), "")</f>
        <v/>
      </c>
      <c r="N586" s="27" t="str">
        <f>IFERROR(('CALC | Main Engine'!P586+'CALC | Booster'!P586)*INDEX(MassUnitsTable[],MATCH($R$3,MassUnitsTable[Mass Units],0),2), "")</f>
        <v/>
      </c>
      <c r="O586" s="27" t="str">
        <f>IFERROR(('CALC | Main Engine'!Q586+'CALC | Booster'!Q586)*INDEX(MassUnitsTable[],MATCH($R$3,MassUnitsTable[Mass Units],0),2), "")</f>
        <v/>
      </c>
      <c r="P586" s="27" t="str">
        <f>IFERROR(('CALC | Main Engine'!R586+'CALC | Booster'!R586)*INDEX(MassUnitsTable[],MATCH($R$3,MassUnitsTable[Mass Units],0),2), "")</f>
        <v/>
      </c>
      <c r="Q586" s="27" t="str">
        <f>IFERROR(('CALC | Main Engine'!S586+'CALC | Booster'!S586)*INDEX(MassUnitsTable[],MATCH($R$3,MassUnitsTable[Mass Units],0),2), "")</f>
        <v/>
      </c>
      <c r="R586" s="32" t="str">
        <f>IFERROR(('CALC | Main Engine'!T586+'CALC | Booster'!T586)*INDEX(MassUnitsTable[],MATCH($R$3,MassUnitsTable[Mass Units],0),2), "")</f>
        <v/>
      </c>
      <c r="S586" s="10"/>
    </row>
    <row r="587" spans="1:19" x14ac:dyDescent="0.25">
      <c r="A587" s="10"/>
      <c r="B587" s="4" t="str">
        <f t="shared" si="50"/>
        <v/>
      </c>
      <c r="C587" s="5" t="str">
        <f t="shared" si="51"/>
        <v/>
      </c>
      <c r="D587" s="5" t="str">
        <f t="shared" si="52"/>
        <v/>
      </c>
      <c r="E587" s="5" t="str">
        <f t="shared" si="53"/>
        <v/>
      </c>
      <c r="F587" s="5" t="str">
        <f>'CALC | Main Engine'!$B587</f>
        <v/>
      </c>
      <c r="G587" s="27" t="str">
        <f>'CALC | Main Engine'!$C587</f>
        <v/>
      </c>
      <c r="H587" s="6" t="str">
        <f>'CALC | Main Engine'!$E587</f>
        <v/>
      </c>
      <c r="I587" s="34" t="str">
        <f>IFERROR('CALC | Main Engine'!$F587*INDEX(MassUnitsTable[],MATCH($R$3,MassUnitsTable[Mass Units],0),2), "")</f>
        <v/>
      </c>
      <c r="J587" s="27" t="str">
        <f>IFERROR('CALC | Booster'!$F587*INDEX(MassUnitsTable[],MATCH($R$3,MassUnitsTable[Mass Units],0),2), "")</f>
        <v/>
      </c>
      <c r="K587" s="32" t="str">
        <f t="shared" si="54"/>
        <v/>
      </c>
      <c r="L587" s="34" t="str">
        <f>IFERROR(('CALC | Main Engine'!N587+'CALC | Booster'!N587)*INDEX(MassUnitsTable[],MATCH($R$3,MassUnitsTable[Mass Units],0),2), "")</f>
        <v/>
      </c>
      <c r="M587" s="27" t="str">
        <f>IFERROR(('CALC | Main Engine'!O587+'CALC | Booster'!O587)*INDEX(MassUnitsTable[],MATCH($R$3,MassUnitsTable[Mass Units],0),2), "")</f>
        <v/>
      </c>
      <c r="N587" s="27" t="str">
        <f>IFERROR(('CALC | Main Engine'!P587+'CALC | Booster'!P587)*INDEX(MassUnitsTable[],MATCH($R$3,MassUnitsTable[Mass Units],0),2), "")</f>
        <v/>
      </c>
      <c r="O587" s="27" t="str">
        <f>IFERROR(('CALC | Main Engine'!Q587+'CALC | Booster'!Q587)*INDEX(MassUnitsTable[],MATCH($R$3,MassUnitsTable[Mass Units],0),2), "")</f>
        <v/>
      </c>
      <c r="P587" s="27" t="str">
        <f>IFERROR(('CALC | Main Engine'!R587+'CALC | Booster'!R587)*INDEX(MassUnitsTable[],MATCH($R$3,MassUnitsTable[Mass Units],0),2), "")</f>
        <v/>
      </c>
      <c r="Q587" s="27" t="str">
        <f>IFERROR(('CALC | Main Engine'!S587+'CALC | Booster'!S587)*INDEX(MassUnitsTable[],MATCH($R$3,MassUnitsTable[Mass Units],0),2), "")</f>
        <v/>
      </c>
      <c r="R587" s="32" t="str">
        <f>IFERROR(('CALC | Main Engine'!T587+'CALC | Booster'!T587)*INDEX(MassUnitsTable[],MATCH($R$3,MassUnitsTable[Mass Units],0),2), "")</f>
        <v/>
      </c>
      <c r="S587" s="10"/>
    </row>
    <row r="588" spans="1:19" x14ac:dyDescent="0.25">
      <c r="A588" s="10"/>
      <c r="B588" s="4" t="str">
        <f t="shared" si="50"/>
        <v/>
      </c>
      <c r="C588" s="5" t="str">
        <f t="shared" si="51"/>
        <v/>
      </c>
      <c r="D588" s="5" t="str">
        <f t="shared" si="52"/>
        <v/>
      </c>
      <c r="E588" s="5" t="str">
        <f t="shared" si="53"/>
        <v/>
      </c>
      <c r="F588" s="5" t="str">
        <f>'CALC | Main Engine'!$B588</f>
        <v/>
      </c>
      <c r="G588" s="27" t="str">
        <f>'CALC | Main Engine'!$C588</f>
        <v/>
      </c>
      <c r="H588" s="6" t="str">
        <f>'CALC | Main Engine'!$E588</f>
        <v/>
      </c>
      <c r="I588" s="34" t="str">
        <f>IFERROR('CALC | Main Engine'!$F588*INDEX(MassUnitsTable[],MATCH($R$3,MassUnitsTable[Mass Units],0),2), "")</f>
        <v/>
      </c>
      <c r="J588" s="27" t="str">
        <f>IFERROR('CALC | Booster'!$F588*INDEX(MassUnitsTable[],MATCH($R$3,MassUnitsTable[Mass Units],0),2), "")</f>
        <v/>
      </c>
      <c r="K588" s="32" t="str">
        <f t="shared" si="54"/>
        <v/>
      </c>
      <c r="L588" s="34" t="str">
        <f>IFERROR(('CALC | Main Engine'!N588+'CALC | Booster'!N588)*INDEX(MassUnitsTable[],MATCH($R$3,MassUnitsTable[Mass Units],0),2), "")</f>
        <v/>
      </c>
      <c r="M588" s="27" t="str">
        <f>IFERROR(('CALC | Main Engine'!O588+'CALC | Booster'!O588)*INDEX(MassUnitsTable[],MATCH($R$3,MassUnitsTable[Mass Units],0),2), "")</f>
        <v/>
      </c>
      <c r="N588" s="27" t="str">
        <f>IFERROR(('CALC | Main Engine'!P588+'CALC | Booster'!P588)*INDEX(MassUnitsTable[],MATCH($R$3,MassUnitsTable[Mass Units],0),2), "")</f>
        <v/>
      </c>
      <c r="O588" s="27" t="str">
        <f>IFERROR(('CALC | Main Engine'!Q588+'CALC | Booster'!Q588)*INDEX(MassUnitsTable[],MATCH($R$3,MassUnitsTable[Mass Units],0),2), "")</f>
        <v/>
      </c>
      <c r="P588" s="27" t="str">
        <f>IFERROR(('CALC | Main Engine'!R588+'CALC | Booster'!R588)*INDEX(MassUnitsTable[],MATCH($R$3,MassUnitsTable[Mass Units],0),2), "")</f>
        <v/>
      </c>
      <c r="Q588" s="27" t="str">
        <f>IFERROR(('CALC | Main Engine'!S588+'CALC | Booster'!S588)*INDEX(MassUnitsTable[],MATCH($R$3,MassUnitsTable[Mass Units],0),2), "")</f>
        <v/>
      </c>
      <c r="R588" s="32" t="str">
        <f>IFERROR(('CALC | Main Engine'!T588+'CALC | Booster'!T588)*INDEX(MassUnitsTable[],MATCH($R$3,MassUnitsTable[Mass Units],0),2), "")</f>
        <v/>
      </c>
      <c r="S588" s="10"/>
    </row>
    <row r="589" spans="1:19" x14ac:dyDescent="0.25">
      <c r="A589" s="10"/>
      <c r="B589" s="4" t="str">
        <f t="shared" si="50"/>
        <v/>
      </c>
      <c r="C589" s="5" t="str">
        <f t="shared" si="51"/>
        <v/>
      </c>
      <c r="D589" s="5" t="str">
        <f t="shared" si="52"/>
        <v/>
      </c>
      <c r="E589" s="5" t="str">
        <f t="shared" si="53"/>
        <v/>
      </c>
      <c r="F589" s="5" t="str">
        <f>'CALC | Main Engine'!$B589</f>
        <v/>
      </c>
      <c r="G589" s="27" t="str">
        <f>'CALC | Main Engine'!$C589</f>
        <v/>
      </c>
      <c r="H589" s="6" t="str">
        <f>'CALC | Main Engine'!$E589</f>
        <v/>
      </c>
      <c r="I589" s="34" t="str">
        <f>IFERROR('CALC | Main Engine'!$F589*INDEX(MassUnitsTable[],MATCH($R$3,MassUnitsTable[Mass Units],0),2), "")</f>
        <v/>
      </c>
      <c r="J589" s="27" t="str">
        <f>IFERROR('CALC | Booster'!$F589*INDEX(MassUnitsTable[],MATCH($R$3,MassUnitsTable[Mass Units],0),2), "")</f>
        <v/>
      </c>
      <c r="K589" s="32" t="str">
        <f t="shared" si="54"/>
        <v/>
      </c>
      <c r="L589" s="34" t="str">
        <f>IFERROR(('CALC | Main Engine'!N589+'CALC | Booster'!N589)*INDEX(MassUnitsTable[],MATCH($R$3,MassUnitsTable[Mass Units],0),2), "")</f>
        <v/>
      </c>
      <c r="M589" s="27" t="str">
        <f>IFERROR(('CALC | Main Engine'!O589+'CALC | Booster'!O589)*INDEX(MassUnitsTable[],MATCH($R$3,MassUnitsTable[Mass Units],0),2), "")</f>
        <v/>
      </c>
      <c r="N589" s="27" t="str">
        <f>IFERROR(('CALC | Main Engine'!P589+'CALC | Booster'!P589)*INDEX(MassUnitsTable[],MATCH($R$3,MassUnitsTable[Mass Units],0),2), "")</f>
        <v/>
      </c>
      <c r="O589" s="27" t="str">
        <f>IFERROR(('CALC | Main Engine'!Q589+'CALC | Booster'!Q589)*INDEX(MassUnitsTable[],MATCH($R$3,MassUnitsTable[Mass Units],0),2), "")</f>
        <v/>
      </c>
      <c r="P589" s="27" t="str">
        <f>IFERROR(('CALC | Main Engine'!R589+'CALC | Booster'!R589)*INDEX(MassUnitsTable[],MATCH($R$3,MassUnitsTable[Mass Units],0),2), "")</f>
        <v/>
      </c>
      <c r="Q589" s="27" t="str">
        <f>IFERROR(('CALC | Main Engine'!S589+'CALC | Booster'!S589)*INDEX(MassUnitsTable[],MATCH($R$3,MassUnitsTable[Mass Units],0),2), "")</f>
        <v/>
      </c>
      <c r="R589" s="32" t="str">
        <f>IFERROR(('CALC | Main Engine'!T589+'CALC | Booster'!T589)*INDEX(MassUnitsTable[],MATCH($R$3,MassUnitsTable[Mass Units],0),2), "")</f>
        <v/>
      </c>
      <c r="S589" s="10"/>
    </row>
    <row r="590" spans="1:19" x14ac:dyDescent="0.25">
      <c r="A590" s="10"/>
      <c r="B590" s="4" t="str">
        <f t="shared" si="50"/>
        <v/>
      </c>
      <c r="C590" s="5" t="str">
        <f t="shared" si="51"/>
        <v/>
      </c>
      <c r="D590" s="5" t="str">
        <f t="shared" si="52"/>
        <v/>
      </c>
      <c r="E590" s="5" t="str">
        <f t="shared" si="53"/>
        <v/>
      </c>
      <c r="F590" s="5" t="str">
        <f>'CALC | Main Engine'!$B590</f>
        <v/>
      </c>
      <c r="G590" s="27" t="str">
        <f>'CALC | Main Engine'!$C590</f>
        <v/>
      </c>
      <c r="H590" s="6" t="str">
        <f>'CALC | Main Engine'!$E590</f>
        <v/>
      </c>
      <c r="I590" s="34" t="str">
        <f>IFERROR('CALC | Main Engine'!$F590*INDEX(MassUnitsTable[],MATCH($R$3,MassUnitsTable[Mass Units],0),2), "")</f>
        <v/>
      </c>
      <c r="J590" s="27" t="str">
        <f>IFERROR('CALC | Booster'!$F590*INDEX(MassUnitsTable[],MATCH($R$3,MassUnitsTable[Mass Units],0),2), "")</f>
        <v/>
      </c>
      <c r="K590" s="32" t="str">
        <f t="shared" si="54"/>
        <v/>
      </c>
      <c r="L590" s="34" t="str">
        <f>IFERROR(('CALC | Main Engine'!N590+'CALC | Booster'!N590)*INDEX(MassUnitsTable[],MATCH($R$3,MassUnitsTable[Mass Units],0),2), "")</f>
        <v/>
      </c>
      <c r="M590" s="27" t="str">
        <f>IFERROR(('CALC | Main Engine'!O590+'CALC | Booster'!O590)*INDEX(MassUnitsTable[],MATCH($R$3,MassUnitsTable[Mass Units],0),2), "")</f>
        <v/>
      </c>
      <c r="N590" s="27" t="str">
        <f>IFERROR(('CALC | Main Engine'!P590+'CALC | Booster'!P590)*INDEX(MassUnitsTable[],MATCH($R$3,MassUnitsTable[Mass Units],0),2), "")</f>
        <v/>
      </c>
      <c r="O590" s="27" t="str">
        <f>IFERROR(('CALC | Main Engine'!Q590+'CALC | Booster'!Q590)*INDEX(MassUnitsTable[],MATCH($R$3,MassUnitsTable[Mass Units],0),2), "")</f>
        <v/>
      </c>
      <c r="P590" s="27" t="str">
        <f>IFERROR(('CALC | Main Engine'!R590+'CALC | Booster'!R590)*INDEX(MassUnitsTable[],MATCH($R$3,MassUnitsTable[Mass Units],0),2), "")</f>
        <v/>
      </c>
      <c r="Q590" s="27" t="str">
        <f>IFERROR(('CALC | Main Engine'!S590+'CALC | Booster'!S590)*INDEX(MassUnitsTable[],MATCH($R$3,MassUnitsTable[Mass Units],0),2), "")</f>
        <v/>
      </c>
      <c r="R590" s="32" t="str">
        <f>IFERROR(('CALC | Main Engine'!T590+'CALC | Booster'!T590)*INDEX(MassUnitsTable[],MATCH($R$3,MassUnitsTable[Mass Units],0),2), "")</f>
        <v/>
      </c>
      <c r="S590" s="10"/>
    </row>
    <row r="591" spans="1:19" x14ac:dyDescent="0.25">
      <c r="A591" s="10"/>
      <c r="B591" s="4" t="str">
        <f t="shared" si="50"/>
        <v/>
      </c>
      <c r="C591" s="5" t="str">
        <f t="shared" si="51"/>
        <v/>
      </c>
      <c r="D591" s="5" t="str">
        <f t="shared" si="52"/>
        <v/>
      </c>
      <c r="E591" s="5" t="str">
        <f t="shared" si="53"/>
        <v/>
      </c>
      <c r="F591" s="5" t="str">
        <f>'CALC | Main Engine'!$B591</f>
        <v/>
      </c>
      <c r="G591" s="27" t="str">
        <f>'CALC | Main Engine'!$C591</f>
        <v/>
      </c>
      <c r="H591" s="6" t="str">
        <f>'CALC | Main Engine'!$E591</f>
        <v/>
      </c>
      <c r="I591" s="34" t="str">
        <f>IFERROR('CALC | Main Engine'!$F591*INDEX(MassUnitsTable[],MATCH($R$3,MassUnitsTable[Mass Units],0),2), "")</f>
        <v/>
      </c>
      <c r="J591" s="27" t="str">
        <f>IFERROR('CALC | Booster'!$F591*INDEX(MassUnitsTable[],MATCH($R$3,MassUnitsTable[Mass Units],0),2), "")</f>
        <v/>
      </c>
      <c r="K591" s="32" t="str">
        <f t="shared" si="54"/>
        <v/>
      </c>
      <c r="L591" s="34" t="str">
        <f>IFERROR(('CALC | Main Engine'!N591+'CALC | Booster'!N591)*INDEX(MassUnitsTable[],MATCH($R$3,MassUnitsTable[Mass Units],0),2), "")</f>
        <v/>
      </c>
      <c r="M591" s="27" t="str">
        <f>IFERROR(('CALC | Main Engine'!O591+'CALC | Booster'!O591)*INDEX(MassUnitsTable[],MATCH($R$3,MassUnitsTable[Mass Units],0),2), "")</f>
        <v/>
      </c>
      <c r="N591" s="27" t="str">
        <f>IFERROR(('CALC | Main Engine'!P591+'CALC | Booster'!P591)*INDEX(MassUnitsTable[],MATCH($R$3,MassUnitsTable[Mass Units],0),2), "")</f>
        <v/>
      </c>
      <c r="O591" s="27" t="str">
        <f>IFERROR(('CALC | Main Engine'!Q591+'CALC | Booster'!Q591)*INDEX(MassUnitsTable[],MATCH($R$3,MassUnitsTable[Mass Units],0),2), "")</f>
        <v/>
      </c>
      <c r="P591" s="27" t="str">
        <f>IFERROR(('CALC | Main Engine'!R591+'CALC | Booster'!R591)*INDEX(MassUnitsTable[],MATCH($R$3,MassUnitsTable[Mass Units],0),2), "")</f>
        <v/>
      </c>
      <c r="Q591" s="27" t="str">
        <f>IFERROR(('CALC | Main Engine'!S591+'CALC | Booster'!S591)*INDEX(MassUnitsTable[],MATCH($R$3,MassUnitsTable[Mass Units],0),2), "")</f>
        <v/>
      </c>
      <c r="R591" s="32" t="str">
        <f>IFERROR(('CALC | Main Engine'!T591+'CALC | Booster'!T591)*INDEX(MassUnitsTable[],MATCH($R$3,MassUnitsTable[Mass Units],0),2), "")</f>
        <v/>
      </c>
      <c r="S591" s="10"/>
    </row>
    <row r="592" spans="1:19" x14ac:dyDescent="0.25">
      <c r="A592" s="10"/>
      <c r="B592" s="4" t="str">
        <f t="shared" si="50"/>
        <v/>
      </c>
      <c r="C592" s="5" t="str">
        <f t="shared" si="51"/>
        <v/>
      </c>
      <c r="D592" s="5" t="str">
        <f t="shared" si="52"/>
        <v/>
      </c>
      <c r="E592" s="5" t="str">
        <f t="shared" si="53"/>
        <v/>
      </c>
      <c r="F592" s="5" t="str">
        <f>'CALC | Main Engine'!$B592</f>
        <v/>
      </c>
      <c r="G592" s="27" t="str">
        <f>'CALC | Main Engine'!$C592</f>
        <v/>
      </c>
      <c r="H592" s="6" t="str">
        <f>'CALC | Main Engine'!$E592</f>
        <v/>
      </c>
      <c r="I592" s="34" t="str">
        <f>IFERROR('CALC | Main Engine'!$F592*INDEX(MassUnitsTable[],MATCH($R$3,MassUnitsTable[Mass Units],0),2), "")</f>
        <v/>
      </c>
      <c r="J592" s="27" t="str">
        <f>IFERROR('CALC | Booster'!$F592*INDEX(MassUnitsTable[],MATCH($R$3,MassUnitsTable[Mass Units],0),2), "")</f>
        <v/>
      </c>
      <c r="K592" s="32" t="str">
        <f t="shared" si="54"/>
        <v/>
      </c>
      <c r="L592" s="34" t="str">
        <f>IFERROR(('CALC | Main Engine'!N592+'CALC | Booster'!N592)*INDEX(MassUnitsTable[],MATCH($R$3,MassUnitsTable[Mass Units],0),2), "")</f>
        <v/>
      </c>
      <c r="M592" s="27" t="str">
        <f>IFERROR(('CALC | Main Engine'!O592+'CALC | Booster'!O592)*INDEX(MassUnitsTable[],MATCH($R$3,MassUnitsTable[Mass Units],0),2), "")</f>
        <v/>
      </c>
      <c r="N592" s="27" t="str">
        <f>IFERROR(('CALC | Main Engine'!P592+'CALC | Booster'!P592)*INDEX(MassUnitsTable[],MATCH($R$3,MassUnitsTable[Mass Units],0),2), "")</f>
        <v/>
      </c>
      <c r="O592" s="27" t="str">
        <f>IFERROR(('CALC | Main Engine'!Q592+'CALC | Booster'!Q592)*INDEX(MassUnitsTable[],MATCH($R$3,MassUnitsTable[Mass Units],0),2), "")</f>
        <v/>
      </c>
      <c r="P592" s="27" t="str">
        <f>IFERROR(('CALC | Main Engine'!R592+'CALC | Booster'!R592)*INDEX(MassUnitsTable[],MATCH($R$3,MassUnitsTable[Mass Units],0),2), "")</f>
        <v/>
      </c>
      <c r="Q592" s="27" t="str">
        <f>IFERROR(('CALC | Main Engine'!S592+'CALC | Booster'!S592)*INDEX(MassUnitsTable[],MATCH($R$3,MassUnitsTable[Mass Units],0),2), "")</f>
        <v/>
      </c>
      <c r="R592" s="32" t="str">
        <f>IFERROR(('CALC | Main Engine'!T592+'CALC | Booster'!T592)*INDEX(MassUnitsTable[],MATCH($R$3,MassUnitsTable[Mass Units],0),2), "")</f>
        <v/>
      </c>
      <c r="S592" s="10"/>
    </row>
    <row r="593" spans="1:19" x14ac:dyDescent="0.25">
      <c r="A593" s="10"/>
      <c r="B593" s="4" t="str">
        <f t="shared" si="50"/>
        <v/>
      </c>
      <c r="C593" s="5" t="str">
        <f t="shared" si="51"/>
        <v/>
      </c>
      <c r="D593" s="5" t="str">
        <f t="shared" si="52"/>
        <v/>
      </c>
      <c r="E593" s="5" t="str">
        <f t="shared" si="53"/>
        <v/>
      </c>
      <c r="F593" s="5" t="str">
        <f>'CALC | Main Engine'!$B593</f>
        <v/>
      </c>
      <c r="G593" s="27" t="str">
        <f>'CALC | Main Engine'!$C593</f>
        <v/>
      </c>
      <c r="H593" s="6" t="str">
        <f>'CALC | Main Engine'!$E593</f>
        <v/>
      </c>
      <c r="I593" s="34" t="str">
        <f>IFERROR('CALC | Main Engine'!$F593*INDEX(MassUnitsTable[],MATCH($R$3,MassUnitsTable[Mass Units],0),2), "")</f>
        <v/>
      </c>
      <c r="J593" s="27" t="str">
        <f>IFERROR('CALC | Booster'!$F593*INDEX(MassUnitsTable[],MATCH($R$3,MassUnitsTable[Mass Units],0),2), "")</f>
        <v/>
      </c>
      <c r="K593" s="32" t="str">
        <f t="shared" si="54"/>
        <v/>
      </c>
      <c r="L593" s="34" t="str">
        <f>IFERROR(('CALC | Main Engine'!N593+'CALC | Booster'!N593)*INDEX(MassUnitsTable[],MATCH($R$3,MassUnitsTable[Mass Units],0),2), "")</f>
        <v/>
      </c>
      <c r="M593" s="27" t="str">
        <f>IFERROR(('CALC | Main Engine'!O593+'CALC | Booster'!O593)*INDEX(MassUnitsTable[],MATCH($R$3,MassUnitsTable[Mass Units],0),2), "")</f>
        <v/>
      </c>
      <c r="N593" s="27" t="str">
        <f>IFERROR(('CALC | Main Engine'!P593+'CALC | Booster'!P593)*INDEX(MassUnitsTable[],MATCH($R$3,MassUnitsTable[Mass Units],0),2), "")</f>
        <v/>
      </c>
      <c r="O593" s="27" t="str">
        <f>IFERROR(('CALC | Main Engine'!Q593+'CALC | Booster'!Q593)*INDEX(MassUnitsTable[],MATCH($R$3,MassUnitsTable[Mass Units],0),2), "")</f>
        <v/>
      </c>
      <c r="P593" s="27" t="str">
        <f>IFERROR(('CALC | Main Engine'!R593+'CALC | Booster'!R593)*INDEX(MassUnitsTable[],MATCH($R$3,MassUnitsTable[Mass Units],0),2), "")</f>
        <v/>
      </c>
      <c r="Q593" s="27" t="str">
        <f>IFERROR(('CALC | Main Engine'!S593+'CALC | Booster'!S593)*INDEX(MassUnitsTable[],MATCH($R$3,MassUnitsTable[Mass Units],0),2), "")</f>
        <v/>
      </c>
      <c r="R593" s="32" t="str">
        <f>IFERROR(('CALC | Main Engine'!T593+'CALC | Booster'!T593)*INDEX(MassUnitsTable[],MATCH($R$3,MassUnitsTable[Mass Units],0),2), "")</f>
        <v/>
      </c>
      <c r="S593" s="10"/>
    </row>
    <row r="594" spans="1:19" x14ac:dyDescent="0.25">
      <c r="A594" s="10"/>
      <c r="B594" s="4" t="str">
        <f t="shared" si="50"/>
        <v/>
      </c>
      <c r="C594" s="5" t="str">
        <f t="shared" si="51"/>
        <v/>
      </c>
      <c r="D594" s="5" t="str">
        <f t="shared" si="52"/>
        <v/>
      </c>
      <c r="E594" s="5" t="str">
        <f t="shared" si="53"/>
        <v/>
      </c>
      <c r="F594" s="5" t="str">
        <f>'CALC | Main Engine'!$B594</f>
        <v/>
      </c>
      <c r="G594" s="27" t="str">
        <f>'CALC | Main Engine'!$C594</f>
        <v/>
      </c>
      <c r="H594" s="6" t="str">
        <f>'CALC | Main Engine'!$E594</f>
        <v/>
      </c>
      <c r="I594" s="34" t="str">
        <f>IFERROR('CALC | Main Engine'!$F594*INDEX(MassUnitsTable[],MATCH($R$3,MassUnitsTable[Mass Units],0),2), "")</f>
        <v/>
      </c>
      <c r="J594" s="27" t="str">
        <f>IFERROR('CALC | Booster'!$F594*INDEX(MassUnitsTable[],MATCH($R$3,MassUnitsTable[Mass Units],0),2), "")</f>
        <v/>
      </c>
      <c r="K594" s="32" t="str">
        <f t="shared" si="54"/>
        <v/>
      </c>
      <c r="L594" s="34" t="str">
        <f>IFERROR(('CALC | Main Engine'!N594+'CALC | Booster'!N594)*INDEX(MassUnitsTable[],MATCH($R$3,MassUnitsTable[Mass Units],0),2), "")</f>
        <v/>
      </c>
      <c r="M594" s="27" t="str">
        <f>IFERROR(('CALC | Main Engine'!O594+'CALC | Booster'!O594)*INDEX(MassUnitsTable[],MATCH($R$3,MassUnitsTable[Mass Units],0),2), "")</f>
        <v/>
      </c>
      <c r="N594" s="27" t="str">
        <f>IFERROR(('CALC | Main Engine'!P594+'CALC | Booster'!P594)*INDEX(MassUnitsTable[],MATCH($R$3,MassUnitsTable[Mass Units],0),2), "")</f>
        <v/>
      </c>
      <c r="O594" s="27" t="str">
        <f>IFERROR(('CALC | Main Engine'!Q594+'CALC | Booster'!Q594)*INDEX(MassUnitsTable[],MATCH($R$3,MassUnitsTable[Mass Units],0),2), "")</f>
        <v/>
      </c>
      <c r="P594" s="27" t="str">
        <f>IFERROR(('CALC | Main Engine'!R594+'CALC | Booster'!R594)*INDEX(MassUnitsTable[],MATCH($R$3,MassUnitsTable[Mass Units],0),2), "")</f>
        <v/>
      </c>
      <c r="Q594" s="27" t="str">
        <f>IFERROR(('CALC | Main Engine'!S594+'CALC | Booster'!S594)*INDEX(MassUnitsTable[],MATCH($R$3,MassUnitsTable[Mass Units],0),2), "")</f>
        <v/>
      </c>
      <c r="R594" s="32" t="str">
        <f>IFERROR(('CALC | Main Engine'!T594+'CALC | Booster'!T594)*INDEX(MassUnitsTable[],MATCH($R$3,MassUnitsTable[Mass Units],0),2), "")</f>
        <v/>
      </c>
      <c r="S594" s="10"/>
    </row>
    <row r="595" spans="1:19" x14ac:dyDescent="0.25">
      <c r="A595" s="10"/>
      <c r="B595" s="4" t="str">
        <f t="shared" si="50"/>
        <v/>
      </c>
      <c r="C595" s="5" t="str">
        <f t="shared" si="51"/>
        <v/>
      </c>
      <c r="D595" s="5" t="str">
        <f t="shared" si="52"/>
        <v/>
      </c>
      <c r="E595" s="5" t="str">
        <f t="shared" si="53"/>
        <v/>
      </c>
      <c r="F595" s="5" t="str">
        <f>'CALC | Main Engine'!$B595</f>
        <v/>
      </c>
      <c r="G595" s="27" t="str">
        <f>'CALC | Main Engine'!$C595</f>
        <v/>
      </c>
      <c r="H595" s="6" t="str">
        <f>'CALC | Main Engine'!$E595</f>
        <v/>
      </c>
      <c r="I595" s="34" t="str">
        <f>IFERROR('CALC | Main Engine'!$F595*INDEX(MassUnitsTable[],MATCH($R$3,MassUnitsTable[Mass Units],0),2), "")</f>
        <v/>
      </c>
      <c r="J595" s="27" t="str">
        <f>IFERROR('CALC | Booster'!$F595*INDEX(MassUnitsTable[],MATCH($R$3,MassUnitsTable[Mass Units],0),2), "")</f>
        <v/>
      </c>
      <c r="K595" s="32" t="str">
        <f t="shared" si="54"/>
        <v/>
      </c>
      <c r="L595" s="34" t="str">
        <f>IFERROR(('CALC | Main Engine'!N595+'CALC | Booster'!N595)*INDEX(MassUnitsTable[],MATCH($R$3,MassUnitsTable[Mass Units],0),2), "")</f>
        <v/>
      </c>
      <c r="M595" s="27" t="str">
        <f>IFERROR(('CALC | Main Engine'!O595+'CALC | Booster'!O595)*INDEX(MassUnitsTable[],MATCH($R$3,MassUnitsTable[Mass Units],0),2), "")</f>
        <v/>
      </c>
      <c r="N595" s="27" t="str">
        <f>IFERROR(('CALC | Main Engine'!P595+'CALC | Booster'!P595)*INDEX(MassUnitsTable[],MATCH($R$3,MassUnitsTable[Mass Units],0),2), "")</f>
        <v/>
      </c>
      <c r="O595" s="27" t="str">
        <f>IFERROR(('CALC | Main Engine'!Q595+'CALC | Booster'!Q595)*INDEX(MassUnitsTable[],MATCH($R$3,MassUnitsTable[Mass Units],0),2), "")</f>
        <v/>
      </c>
      <c r="P595" s="27" t="str">
        <f>IFERROR(('CALC | Main Engine'!R595+'CALC | Booster'!R595)*INDEX(MassUnitsTable[],MATCH($R$3,MassUnitsTable[Mass Units],0),2), "")</f>
        <v/>
      </c>
      <c r="Q595" s="27" t="str">
        <f>IFERROR(('CALC | Main Engine'!S595+'CALC | Booster'!S595)*INDEX(MassUnitsTable[],MATCH($R$3,MassUnitsTable[Mass Units],0),2), "")</f>
        <v/>
      </c>
      <c r="R595" s="32" t="str">
        <f>IFERROR(('CALC | Main Engine'!T595+'CALC | Booster'!T595)*INDEX(MassUnitsTable[],MATCH($R$3,MassUnitsTable[Mass Units],0),2), "")</f>
        <v/>
      </c>
      <c r="S595" s="10"/>
    </row>
    <row r="596" spans="1:19" x14ac:dyDescent="0.25">
      <c r="A596" s="10"/>
      <c r="B596" s="4" t="str">
        <f t="shared" si="50"/>
        <v/>
      </c>
      <c r="C596" s="5" t="str">
        <f t="shared" si="51"/>
        <v/>
      </c>
      <c r="D596" s="5" t="str">
        <f t="shared" si="52"/>
        <v/>
      </c>
      <c r="E596" s="5" t="str">
        <f t="shared" si="53"/>
        <v/>
      </c>
      <c r="F596" s="5" t="str">
        <f>'CALC | Main Engine'!$B596</f>
        <v/>
      </c>
      <c r="G596" s="27" t="str">
        <f>'CALC | Main Engine'!$C596</f>
        <v/>
      </c>
      <c r="H596" s="6" t="str">
        <f>'CALC | Main Engine'!$E596</f>
        <v/>
      </c>
      <c r="I596" s="34" t="str">
        <f>IFERROR('CALC | Main Engine'!$F596*INDEX(MassUnitsTable[],MATCH($R$3,MassUnitsTable[Mass Units],0),2), "")</f>
        <v/>
      </c>
      <c r="J596" s="27" t="str">
        <f>IFERROR('CALC | Booster'!$F596*INDEX(MassUnitsTable[],MATCH($R$3,MassUnitsTable[Mass Units],0),2), "")</f>
        <v/>
      </c>
      <c r="K596" s="32" t="str">
        <f t="shared" si="54"/>
        <v/>
      </c>
      <c r="L596" s="34" t="str">
        <f>IFERROR(('CALC | Main Engine'!N596+'CALC | Booster'!N596)*INDEX(MassUnitsTable[],MATCH($R$3,MassUnitsTable[Mass Units],0),2), "")</f>
        <v/>
      </c>
      <c r="M596" s="27" t="str">
        <f>IFERROR(('CALC | Main Engine'!O596+'CALC | Booster'!O596)*INDEX(MassUnitsTable[],MATCH($R$3,MassUnitsTable[Mass Units],0),2), "")</f>
        <v/>
      </c>
      <c r="N596" s="27" t="str">
        <f>IFERROR(('CALC | Main Engine'!P596+'CALC | Booster'!P596)*INDEX(MassUnitsTable[],MATCH($R$3,MassUnitsTable[Mass Units],0),2), "")</f>
        <v/>
      </c>
      <c r="O596" s="27" t="str">
        <f>IFERROR(('CALC | Main Engine'!Q596+'CALC | Booster'!Q596)*INDEX(MassUnitsTable[],MATCH($R$3,MassUnitsTable[Mass Units],0),2), "")</f>
        <v/>
      </c>
      <c r="P596" s="27" t="str">
        <f>IFERROR(('CALC | Main Engine'!R596+'CALC | Booster'!R596)*INDEX(MassUnitsTable[],MATCH($R$3,MassUnitsTable[Mass Units],0),2), "")</f>
        <v/>
      </c>
      <c r="Q596" s="27" t="str">
        <f>IFERROR(('CALC | Main Engine'!S596+'CALC | Booster'!S596)*INDEX(MassUnitsTable[],MATCH($R$3,MassUnitsTable[Mass Units],0),2), "")</f>
        <v/>
      </c>
      <c r="R596" s="32" t="str">
        <f>IFERROR(('CALC | Main Engine'!T596+'CALC | Booster'!T596)*INDEX(MassUnitsTable[],MATCH($R$3,MassUnitsTable[Mass Units],0),2), "")</f>
        <v/>
      </c>
      <c r="S596" s="10"/>
    </row>
    <row r="597" spans="1:19" x14ac:dyDescent="0.25">
      <c r="A597" s="10"/>
      <c r="B597" s="4" t="str">
        <f t="shared" si="50"/>
        <v/>
      </c>
      <c r="C597" s="5" t="str">
        <f t="shared" si="51"/>
        <v/>
      </c>
      <c r="D597" s="5" t="str">
        <f t="shared" si="52"/>
        <v/>
      </c>
      <c r="E597" s="5" t="str">
        <f t="shared" si="53"/>
        <v/>
      </c>
      <c r="F597" s="5" t="str">
        <f>'CALC | Main Engine'!$B597</f>
        <v/>
      </c>
      <c r="G597" s="27" t="str">
        <f>'CALC | Main Engine'!$C597</f>
        <v/>
      </c>
      <c r="H597" s="6" t="str">
        <f>'CALC | Main Engine'!$E597</f>
        <v/>
      </c>
      <c r="I597" s="34" t="str">
        <f>IFERROR('CALC | Main Engine'!$F597*INDEX(MassUnitsTable[],MATCH($R$3,MassUnitsTable[Mass Units],0),2), "")</f>
        <v/>
      </c>
      <c r="J597" s="27" t="str">
        <f>IFERROR('CALC | Booster'!$F597*INDEX(MassUnitsTable[],MATCH($R$3,MassUnitsTable[Mass Units],0),2), "")</f>
        <v/>
      </c>
      <c r="K597" s="32" t="str">
        <f t="shared" si="54"/>
        <v/>
      </c>
      <c r="L597" s="34" t="str">
        <f>IFERROR(('CALC | Main Engine'!N597+'CALC | Booster'!N597)*INDEX(MassUnitsTable[],MATCH($R$3,MassUnitsTable[Mass Units],0),2), "")</f>
        <v/>
      </c>
      <c r="M597" s="27" t="str">
        <f>IFERROR(('CALC | Main Engine'!O597+'CALC | Booster'!O597)*INDEX(MassUnitsTable[],MATCH($R$3,MassUnitsTable[Mass Units],0),2), "")</f>
        <v/>
      </c>
      <c r="N597" s="27" t="str">
        <f>IFERROR(('CALC | Main Engine'!P597+'CALC | Booster'!P597)*INDEX(MassUnitsTable[],MATCH($R$3,MassUnitsTable[Mass Units],0),2), "")</f>
        <v/>
      </c>
      <c r="O597" s="27" t="str">
        <f>IFERROR(('CALC | Main Engine'!Q597+'CALC | Booster'!Q597)*INDEX(MassUnitsTable[],MATCH($R$3,MassUnitsTable[Mass Units],0),2), "")</f>
        <v/>
      </c>
      <c r="P597" s="27" t="str">
        <f>IFERROR(('CALC | Main Engine'!R597+'CALC | Booster'!R597)*INDEX(MassUnitsTable[],MATCH($R$3,MassUnitsTable[Mass Units],0),2), "")</f>
        <v/>
      </c>
      <c r="Q597" s="27" t="str">
        <f>IFERROR(('CALC | Main Engine'!S597+'CALC | Booster'!S597)*INDEX(MassUnitsTable[],MATCH($R$3,MassUnitsTable[Mass Units],0),2), "")</f>
        <v/>
      </c>
      <c r="R597" s="32" t="str">
        <f>IFERROR(('CALC | Main Engine'!T597+'CALC | Booster'!T597)*INDEX(MassUnitsTable[],MATCH($R$3,MassUnitsTable[Mass Units],0),2), "")</f>
        <v/>
      </c>
      <c r="S597" s="10"/>
    </row>
    <row r="598" spans="1:19" x14ac:dyDescent="0.25">
      <c r="A598" s="10"/>
      <c r="B598" s="4" t="str">
        <f t="shared" si="50"/>
        <v/>
      </c>
      <c r="C598" s="5" t="str">
        <f t="shared" si="51"/>
        <v/>
      </c>
      <c r="D598" s="5" t="str">
        <f t="shared" si="52"/>
        <v/>
      </c>
      <c r="E598" s="5" t="str">
        <f t="shared" si="53"/>
        <v/>
      </c>
      <c r="F598" s="5" t="str">
        <f>'CALC | Main Engine'!$B598</f>
        <v/>
      </c>
      <c r="G598" s="27" t="str">
        <f>'CALC | Main Engine'!$C598</f>
        <v/>
      </c>
      <c r="H598" s="6" t="str">
        <f>'CALC | Main Engine'!$E598</f>
        <v/>
      </c>
      <c r="I598" s="34" t="str">
        <f>IFERROR('CALC | Main Engine'!$F598*INDEX(MassUnitsTable[],MATCH($R$3,MassUnitsTable[Mass Units],0),2), "")</f>
        <v/>
      </c>
      <c r="J598" s="27" t="str">
        <f>IFERROR('CALC | Booster'!$F598*INDEX(MassUnitsTable[],MATCH($R$3,MassUnitsTable[Mass Units],0),2), "")</f>
        <v/>
      </c>
      <c r="K598" s="32" t="str">
        <f t="shared" si="54"/>
        <v/>
      </c>
      <c r="L598" s="34" t="str">
        <f>IFERROR(('CALC | Main Engine'!N598+'CALC | Booster'!N598)*INDEX(MassUnitsTable[],MATCH($R$3,MassUnitsTable[Mass Units],0),2), "")</f>
        <v/>
      </c>
      <c r="M598" s="27" t="str">
        <f>IFERROR(('CALC | Main Engine'!O598+'CALC | Booster'!O598)*INDEX(MassUnitsTable[],MATCH($R$3,MassUnitsTable[Mass Units],0),2), "")</f>
        <v/>
      </c>
      <c r="N598" s="27" t="str">
        <f>IFERROR(('CALC | Main Engine'!P598+'CALC | Booster'!P598)*INDEX(MassUnitsTable[],MATCH($R$3,MassUnitsTable[Mass Units],0),2), "")</f>
        <v/>
      </c>
      <c r="O598" s="27" t="str">
        <f>IFERROR(('CALC | Main Engine'!Q598+'CALC | Booster'!Q598)*INDEX(MassUnitsTable[],MATCH($R$3,MassUnitsTable[Mass Units],0),2), "")</f>
        <v/>
      </c>
      <c r="P598" s="27" t="str">
        <f>IFERROR(('CALC | Main Engine'!R598+'CALC | Booster'!R598)*INDEX(MassUnitsTable[],MATCH($R$3,MassUnitsTable[Mass Units],0),2), "")</f>
        <v/>
      </c>
      <c r="Q598" s="27" t="str">
        <f>IFERROR(('CALC | Main Engine'!S598+'CALC | Booster'!S598)*INDEX(MassUnitsTable[],MATCH($R$3,MassUnitsTable[Mass Units],0),2), "")</f>
        <v/>
      </c>
      <c r="R598" s="32" t="str">
        <f>IFERROR(('CALC | Main Engine'!T598+'CALC | Booster'!T598)*INDEX(MassUnitsTable[],MATCH($R$3,MassUnitsTable[Mass Units],0),2), "")</f>
        <v/>
      </c>
      <c r="S598" s="10"/>
    </row>
    <row r="599" spans="1:19" x14ac:dyDescent="0.25">
      <c r="A599" s="10"/>
      <c r="B599" s="4" t="str">
        <f t="shared" si="50"/>
        <v/>
      </c>
      <c r="C599" s="5" t="str">
        <f t="shared" si="51"/>
        <v/>
      </c>
      <c r="D599" s="5" t="str">
        <f t="shared" si="52"/>
        <v/>
      </c>
      <c r="E599" s="5" t="str">
        <f t="shared" si="53"/>
        <v/>
      </c>
      <c r="F599" s="5" t="str">
        <f>'CALC | Main Engine'!$B599</f>
        <v/>
      </c>
      <c r="G599" s="27" t="str">
        <f>'CALC | Main Engine'!$C599</f>
        <v/>
      </c>
      <c r="H599" s="6" t="str">
        <f>'CALC | Main Engine'!$E599</f>
        <v/>
      </c>
      <c r="I599" s="34" t="str">
        <f>IFERROR('CALC | Main Engine'!$F599*INDEX(MassUnitsTable[],MATCH($R$3,MassUnitsTable[Mass Units],0),2), "")</f>
        <v/>
      </c>
      <c r="J599" s="27" t="str">
        <f>IFERROR('CALC | Booster'!$F599*INDEX(MassUnitsTable[],MATCH($R$3,MassUnitsTable[Mass Units],0),2), "")</f>
        <v/>
      </c>
      <c r="K599" s="32" t="str">
        <f t="shared" si="54"/>
        <v/>
      </c>
      <c r="L599" s="34" t="str">
        <f>IFERROR(('CALC | Main Engine'!N599+'CALC | Booster'!N599)*INDEX(MassUnitsTable[],MATCH($R$3,MassUnitsTable[Mass Units],0),2), "")</f>
        <v/>
      </c>
      <c r="M599" s="27" t="str">
        <f>IFERROR(('CALC | Main Engine'!O599+'CALC | Booster'!O599)*INDEX(MassUnitsTable[],MATCH($R$3,MassUnitsTable[Mass Units],0),2), "")</f>
        <v/>
      </c>
      <c r="N599" s="27" t="str">
        <f>IFERROR(('CALC | Main Engine'!P599+'CALC | Booster'!P599)*INDEX(MassUnitsTable[],MATCH($R$3,MassUnitsTable[Mass Units],0),2), "")</f>
        <v/>
      </c>
      <c r="O599" s="27" t="str">
        <f>IFERROR(('CALC | Main Engine'!Q599+'CALC | Booster'!Q599)*INDEX(MassUnitsTable[],MATCH($R$3,MassUnitsTable[Mass Units],0),2), "")</f>
        <v/>
      </c>
      <c r="P599" s="27" t="str">
        <f>IFERROR(('CALC | Main Engine'!R599+'CALC | Booster'!R599)*INDEX(MassUnitsTable[],MATCH($R$3,MassUnitsTable[Mass Units],0),2), "")</f>
        <v/>
      </c>
      <c r="Q599" s="27" t="str">
        <f>IFERROR(('CALC | Main Engine'!S599+'CALC | Booster'!S599)*INDEX(MassUnitsTable[],MATCH($R$3,MassUnitsTable[Mass Units],0),2), "")</f>
        <v/>
      </c>
      <c r="R599" s="32" t="str">
        <f>IFERROR(('CALC | Main Engine'!T599+'CALC | Booster'!T599)*INDEX(MassUnitsTable[],MATCH($R$3,MassUnitsTable[Mass Units],0),2), "")</f>
        <v/>
      </c>
      <c r="S599" s="10"/>
    </row>
    <row r="600" spans="1:19" x14ac:dyDescent="0.25">
      <c r="A600" s="10"/>
      <c r="B600" s="4" t="str">
        <f t="shared" si="50"/>
        <v/>
      </c>
      <c r="C600" s="5" t="str">
        <f t="shared" si="51"/>
        <v/>
      </c>
      <c r="D600" s="5" t="str">
        <f t="shared" si="52"/>
        <v/>
      </c>
      <c r="E600" s="5" t="str">
        <f t="shared" si="53"/>
        <v/>
      </c>
      <c r="F600" s="5" t="str">
        <f>'CALC | Main Engine'!$B600</f>
        <v/>
      </c>
      <c r="G600" s="27" t="str">
        <f>'CALC | Main Engine'!$C600</f>
        <v/>
      </c>
      <c r="H600" s="6" t="str">
        <f>'CALC | Main Engine'!$E600</f>
        <v/>
      </c>
      <c r="I600" s="34" t="str">
        <f>IFERROR('CALC | Main Engine'!$F600*INDEX(MassUnitsTable[],MATCH($R$3,MassUnitsTable[Mass Units],0),2), "")</f>
        <v/>
      </c>
      <c r="J600" s="27" t="str">
        <f>IFERROR('CALC | Booster'!$F600*INDEX(MassUnitsTable[],MATCH($R$3,MassUnitsTable[Mass Units],0),2), "")</f>
        <v/>
      </c>
      <c r="K600" s="32" t="str">
        <f t="shared" si="54"/>
        <v/>
      </c>
      <c r="L600" s="34" t="str">
        <f>IFERROR(('CALC | Main Engine'!N600+'CALC | Booster'!N600)*INDEX(MassUnitsTable[],MATCH($R$3,MassUnitsTable[Mass Units],0),2), "")</f>
        <v/>
      </c>
      <c r="M600" s="27" t="str">
        <f>IFERROR(('CALC | Main Engine'!O600+'CALC | Booster'!O600)*INDEX(MassUnitsTable[],MATCH($R$3,MassUnitsTable[Mass Units],0),2), "")</f>
        <v/>
      </c>
      <c r="N600" s="27" t="str">
        <f>IFERROR(('CALC | Main Engine'!P600+'CALC | Booster'!P600)*INDEX(MassUnitsTable[],MATCH($R$3,MassUnitsTable[Mass Units],0),2), "")</f>
        <v/>
      </c>
      <c r="O600" s="27" t="str">
        <f>IFERROR(('CALC | Main Engine'!Q600+'CALC | Booster'!Q600)*INDEX(MassUnitsTable[],MATCH($R$3,MassUnitsTable[Mass Units],0),2), "")</f>
        <v/>
      </c>
      <c r="P600" s="27" t="str">
        <f>IFERROR(('CALC | Main Engine'!R600+'CALC | Booster'!R600)*INDEX(MassUnitsTable[],MATCH($R$3,MassUnitsTable[Mass Units],0),2), "")</f>
        <v/>
      </c>
      <c r="Q600" s="27" t="str">
        <f>IFERROR(('CALC | Main Engine'!S600+'CALC | Booster'!S600)*INDEX(MassUnitsTable[],MATCH($R$3,MassUnitsTable[Mass Units],0),2), "")</f>
        <v/>
      </c>
      <c r="R600" s="32" t="str">
        <f>IFERROR(('CALC | Main Engine'!T600+'CALC | Booster'!T600)*INDEX(MassUnitsTable[],MATCH($R$3,MassUnitsTable[Mass Units],0),2), "")</f>
        <v/>
      </c>
      <c r="S600" s="10"/>
    </row>
    <row r="601" spans="1:19" x14ac:dyDescent="0.25">
      <c r="A601" s="10"/>
      <c r="B601" s="4" t="str">
        <f t="shared" si="50"/>
        <v/>
      </c>
      <c r="C601" s="5" t="str">
        <f t="shared" si="51"/>
        <v/>
      </c>
      <c r="D601" s="5" t="str">
        <f t="shared" si="52"/>
        <v/>
      </c>
      <c r="E601" s="5" t="str">
        <f t="shared" si="53"/>
        <v/>
      </c>
      <c r="F601" s="5" t="str">
        <f>'CALC | Main Engine'!$B601</f>
        <v/>
      </c>
      <c r="G601" s="27" t="str">
        <f>'CALC | Main Engine'!$C601</f>
        <v/>
      </c>
      <c r="H601" s="6" t="str">
        <f>'CALC | Main Engine'!$E601</f>
        <v/>
      </c>
      <c r="I601" s="34" t="str">
        <f>IFERROR('CALC | Main Engine'!$F601*INDEX(MassUnitsTable[],MATCH($R$3,MassUnitsTable[Mass Units],0),2), "")</f>
        <v/>
      </c>
      <c r="J601" s="27" t="str">
        <f>IFERROR('CALC | Booster'!$F601*INDEX(MassUnitsTable[],MATCH($R$3,MassUnitsTable[Mass Units],0),2), "")</f>
        <v/>
      </c>
      <c r="K601" s="32" t="str">
        <f t="shared" si="54"/>
        <v/>
      </c>
      <c r="L601" s="34" t="str">
        <f>IFERROR(('CALC | Main Engine'!N601+'CALC | Booster'!N601)*INDEX(MassUnitsTable[],MATCH($R$3,MassUnitsTable[Mass Units],0),2), "")</f>
        <v/>
      </c>
      <c r="M601" s="27" t="str">
        <f>IFERROR(('CALC | Main Engine'!O601+'CALC | Booster'!O601)*INDEX(MassUnitsTable[],MATCH($R$3,MassUnitsTable[Mass Units],0),2), "")</f>
        <v/>
      </c>
      <c r="N601" s="27" t="str">
        <f>IFERROR(('CALC | Main Engine'!P601+'CALC | Booster'!P601)*INDEX(MassUnitsTable[],MATCH($R$3,MassUnitsTable[Mass Units],0),2), "")</f>
        <v/>
      </c>
      <c r="O601" s="27" t="str">
        <f>IFERROR(('CALC | Main Engine'!Q601+'CALC | Booster'!Q601)*INDEX(MassUnitsTable[],MATCH($R$3,MassUnitsTable[Mass Units],0),2), "")</f>
        <v/>
      </c>
      <c r="P601" s="27" t="str">
        <f>IFERROR(('CALC | Main Engine'!R601+'CALC | Booster'!R601)*INDEX(MassUnitsTable[],MATCH($R$3,MassUnitsTable[Mass Units],0),2), "")</f>
        <v/>
      </c>
      <c r="Q601" s="27" t="str">
        <f>IFERROR(('CALC | Main Engine'!S601+'CALC | Booster'!S601)*INDEX(MassUnitsTable[],MATCH($R$3,MassUnitsTable[Mass Units],0),2), "")</f>
        <v/>
      </c>
      <c r="R601" s="32" t="str">
        <f>IFERROR(('CALC | Main Engine'!T601+'CALC | Booster'!T601)*INDEX(MassUnitsTable[],MATCH($R$3,MassUnitsTable[Mass Units],0),2), "")</f>
        <v/>
      </c>
      <c r="S601" s="10"/>
    </row>
    <row r="602" spans="1:19" x14ac:dyDescent="0.25">
      <c r="A602" s="10"/>
      <c r="B602" s="4" t="str">
        <f t="shared" si="50"/>
        <v/>
      </c>
      <c r="C602" s="5" t="str">
        <f t="shared" si="51"/>
        <v/>
      </c>
      <c r="D602" s="5" t="str">
        <f t="shared" si="52"/>
        <v/>
      </c>
      <c r="E602" s="5" t="str">
        <f t="shared" si="53"/>
        <v/>
      </c>
      <c r="F602" s="5" t="str">
        <f>'CALC | Main Engine'!$B602</f>
        <v/>
      </c>
      <c r="G602" s="27" t="str">
        <f>'CALC | Main Engine'!$C602</f>
        <v/>
      </c>
      <c r="H602" s="6" t="str">
        <f>'CALC | Main Engine'!$E602</f>
        <v/>
      </c>
      <c r="I602" s="34" t="str">
        <f>IFERROR('CALC | Main Engine'!$F602*INDEX(MassUnitsTable[],MATCH($R$3,MassUnitsTable[Mass Units],0),2), "")</f>
        <v/>
      </c>
      <c r="J602" s="27" t="str">
        <f>IFERROR('CALC | Booster'!$F602*INDEX(MassUnitsTable[],MATCH($R$3,MassUnitsTable[Mass Units],0),2), "")</f>
        <v/>
      </c>
      <c r="K602" s="32" t="str">
        <f t="shared" si="54"/>
        <v/>
      </c>
      <c r="L602" s="34" t="str">
        <f>IFERROR(('CALC | Main Engine'!N602+'CALC | Booster'!N602)*INDEX(MassUnitsTable[],MATCH($R$3,MassUnitsTable[Mass Units],0),2), "")</f>
        <v/>
      </c>
      <c r="M602" s="27" t="str">
        <f>IFERROR(('CALC | Main Engine'!O602+'CALC | Booster'!O602)*INDEX(MassUnitsTable[],MATCH($R$3,MassUnitsTable[Mass Units],0),2), "")</f>
        <v/>
      </c>
      <c r="N602" s="27" t="str">
        <f>IFERROR(('CALC | Main Engine'!P602+'CALC | Booster'!P602)*INDEX(MassUnitsTable[],MATCH($R$3,MassUnitsTable[Mass Units],0),2), "")</f>
        <v/>
      </c>
      <c r="O602" s="27" t="str">
        <f>IFERROR(('CALC | Main Engine'!Q602+'CALC | Booster'!Q602)*INDEX(MassUnitsTable[],MATCH($R$3,MassUnitsTable[Mass Units],0),2), "")</f>
        <v/>
      </c>
      <c r="P602" s="27" t="str">
        <f>IFERROR(('CALC | Main Engine'!R602+'CALC | Booster'!R602)*INDEX(MassUnitsTable[],MATCH($R$3,MassUnitsTable[Mass Units],0),2), "")</f>
        <v/>
      </c>
      <c r="Q602" s="27" t="str">
        <f>IFERROR(('CALC | Main Engine'!S602+'CALC | Booster'!S602)*INDEX(MassUnitsTable[],MATCH($R$3,MassUnitsTable[Mass Units],0),2), "")</f>
        <v/>
      </c>
      <c r="R602" s="32" t="str">
        <f>IFERROR(('CALC | Main Engine'!T602+'CALC | Booster'!T602)*INDEX(MassUnitsTable[],MATCH($R$3,MassUnitsTable[Mass Units],0),2), "")</f>
        <v/>
      </c>
      <c r="S602" s="10"/>
    </row>
    <row r="603" spans="1:19" x14ac:dyDescent="0.25">
      <c r="A603" s="10"/>
      <c r="B603" s="4" t="str">
        <f t="shared" si="50"/>
        <v/>
      </c>
      <c r="C603" s="5" t="str">
        <f t="shared" si="51"/>
        <v/>
      </c>
      <c r="D603" s="5" t="str">
        <f t="shared" si="52"/>
        <v/>
      </c>
      <c r="E603" s="5" t="str">
        <f t="shared" si="53"/>
        <v/>
      </c>
      <c r="F603" s="5" t="str">
        <f>'CALC | Main Engine'!$B603</f>
        <v/>
      </c>
      <c r="G603" s="27" t="str">
        <f>'CALC | Main Engine'!$C603</f>
        <v/>
      </c>
      <c r="H603" s="6" t="str">
        <f>'CALC | Main Engine'!$E603</f>
        <v/>
      </c>
      <c r="I603" s="34" t="str">
        <f>IFERROR('CALC | Main Engine'!$F603*INDEX(MassUnitsTable[],MATCH($R$3,MassUnitsTable[Mass Units],0),2), "")</f>
        <v/>
      </c>
      <c r="J603" s="27" t="str">
        <f>IFERROR('CALC | Booster'!$F603*INDEX(MassUnitsTable[],MATCH($R$3,MassUnitsTable[Mass Units],0),2), "")</f>
        <v/>
      </c>
      <c r="K603" s="32" t="str">
        <f t="shared" si="54"/>
        <v/>
      </c>
      <c r="L603" s="34" t="str">
        <f>IFERROR(('CALC | Main Engine'!N603+'CALC | Booster'!N603)*INDEX(MassUnitsTable[],MATCH($R$3,MassUnitsTable[Mass Units],0),2), "")</f>
        <v/>
      </c>
      <c r="M603" s="27" t="str">
        <f>IFERROR(('CALC | Main Engine'!O603+'CALC | Booster'!O603)*INDEX(MassUnitsTable[],MATCH($R$3,MassUnitsTable[Mass Units],0),2), "")</f>
        <v/>
      </c>
      <c r="N603" s="27" t="str">
        <f>IFERROR(('CALC | Main Engine'!P603+'CALC | Booster'!P603)*INDEX(MassUnitsTable[],MATCH($R$3,MassUnitsTable[Mass Units],0),2), "")</f>
        <v/>
      </c>
      <c r="O603" s="27" t="str">
        <f>IFERROR(('CALC | Main Engine'!Q603+'CALC | Booster'!Q603)*INDEX(MassUnitsTable[],MATCH($R$3,MassUnitsTable[Mass Units],0),2), "")</f>
        <v/>
      </c>
      <c r="P603" s="27" t="str">
        <f>IFERROR(('CALC | Main Engine'!R603+'CALC | Booster'!R603)*INDEX(MassUnitsTable[],MATCH($R$3,MassUnitsTable[Mass Units],0),2), "")</f>
        <v/>
      </c>
      <c r="Q603" s="27" t="str">
        <f>IFERROR(('CALC | Main Engine'!S603+'CALC | Booster'!S603)*INDEX(MassUnitsTable[],MATCH($R$3,MassUnitsTable[Mass Units],0),2), "")</f>
        <v/>
      </c>
      <c r="R603" s="32" t="str">
        <f>IFERROR(('CALC | Main Engine'!T603+'CALC | Booster'!T603)*INDEX(MassUnitsTable[],MATCH($R$3,MassUnitsTable[Mass Units],0),2), "")</f>
        <v/>
      </c>
      <c r="S603" s="10"/>
    </row>
    <row r="604" spans="1:19" x14ac:dyDescent="0.25">
      <c r="A604" s="10"/>
      <c r="B604" s="4" t="str">
        <f t="shared" si="50"/>
        <v/>
      </c>
      <c r="C604" s="5" t="str">
        <f t="shared" si="51"/>
        <v/>
      </c>
      <c r="D604" s="5" t="str">
        <f t="shared" si="52"/>
        <v/>
      </c>
      <c r="E604" s="5" t="str">
        <f t="shared" si="53"/>
        <v/>
      </c>
      <c r="F604" s="5" t="str">
        <f>'CALC | Main Engine'!$B604</f>
        <v/>
      </c>
      <c r="G604" s="27" t="str">
        <f>'CALC | Main Engine'!$C604</f>
        <v/>
      </c>
      <c r="H604" s="6" t="str">
        <f>'CALC | Main Engine'!$E604</f>
        <v/>
      </c>
      <c r="I604" s="34" t="str">
        <f>IFERROR('CALC | Main Engine'!$F604*INDEX(MassUnitsTable[],MATCH($R$3,MassUnitsTable[Mass Units],0),2), "")</f>
        <v/>
      </c>
      <c r="J604" s="27" t="str">
        <f>IFERROR('CALC | Booster'!$F604*INDEX(MassUnitsTable[],MATCH($R$3,MassUnitsTable[Mass Units],0),2), "")</f>
        <v/>
      </c>
      <c r="K604" s="32" t="str">
        <f t="shared" si="54"/>
        <v/>
      </c>
      <c r="L604" s="34" t="str">
        <f>IFERROR(('CALC | Main Engine'!N604+'CALC | Booster'!N604)*INDEX(MassUnitsTable[],MATCH($R$3,MassUnitsTable[Mass Units],0),2), "")</f>
        <v/>
      </c>
      <c r="M604" s="27" t="str">
        <f>IFERROR(('CALC | Main Engine'!O604+'CALC | Booster'!O604)*INDEX(MassUnitsTable[],MATCH($R$3,MassUnitsTable[Mass Units],0),2), "")</f>
        <v/>
      </c>
      <c r="N604" s="27" t="str">
        <f>IFERROR(('CALC | Main Engine'!P604+'CALC | Booster'!P604)*INDEX(MassUnitsTable[],MATCH($R$3,MassUnitsTable[Mass Units],0),2), "")</f>
        <v/>
      </c>
      <c r="O604" s="27" t="str">
        <f>IFERROR(('CALC | Main Engine'!Q604+'CALC | Booster'!Q604)*INDEX(MassUnitsTable[],MATCH($R$3,MassUnitsTable[Mass Units],0),2), "")</f>
        <v/>
      </c>
      <c r="P604" s="27" t="str">
        <f>IFERROR(('CALC | Main Engine'!R604+'CALC | Booster'!R604)*INDEX(MassUnitsTable[],MATCH($R$3,MassUnitsTable[Mass Units],0),2), "")</f>
        <v/>
      </c>
      <c r="Q604" s="27" t="str">
        <f>IFERROR(('CALC | Main Engine'!S604+'CALC | Booster'!S604)*INDEX(MassUnitsTable[],MATCH($R$3,MassUnitsTable[Mass Units],0),2), "")</f>
        <v/>
      </c>
      <c r="R604" s="32" t="str">
        <f>IFERROR(('CALC | Main Engine'!T604+'CALC | Booster'!T604)*INDEX(MassUnitsTable[],MATCH($R$3,MassUnitsTable[Mass Units],0),2), "")</f>
        <v/>
      </c>
      <c r="S604" s="10"/>
    </row>
    <row r="605" spans="1:19" x14ac:dyDescent="0.25">
      <c r="A605" s="10"/>
      <c r="B605" s="4" t="str">
        <f t="shared" si="50"/>
        <v/>
      </c>
      <c r="C605" s="5" t="str">
        <f t="shared" si="51"/>
        <v/>
      </c>
      <c r="D605" s="5" t="str">
        <f t="shared" si="52"/>
        <v/>
      </c>
      <c r="E605" s="5" t="str">
        <f t="shared" si="53"/>
        <v/>
      </c>
      <c r="F605" s="5" t="str">
        <f>'CALC | Main Engine'!$B605</f>
        <v/>
      </c>
      <c r="G605" s="27" t="str">
        <f>'CALC | Main Engine'!$C605</f>
        <v/>
      </c>
      <c r="H605" s="6" t="str">
        <f>'CALC | Main Engine'!$E605</f>
        <v/>
      </c>
      <c r="I605" s="34" t="str">
        <f>IFERROR('CALC | Main Engine'!$F605*INDEX(MassUnitsTable[],MATCH($R$3,MassUnitsTable[Mass Units],0),2), "")</f>
        <v/>
      </c>
      <c r="J605" s="27" t="str">
        <f>IFERROR('CALC | Booster'!$F605*INDEX(MassUnitsTable[],MATCH($R$3,MassUnitsTable[Mass Units],0),2), "")</f>
        <v/>
      </c>
      <c r="K605" s="32" t="str">
        <f t="shared" si="54"/>
        <v/>
      </c>
      <c r="L605" s="34" t="str">
        <f>IFERROR(('CALC | Main Engine'!N605+'CALC | Booster'!N605)*INDEX(MassUnitsTable[],MATCH($R$3,MassUnitsTable[Mass Units],0),2), "")</f>
        <v/>
      </c>
      <c r="M605" s="27" t="str">
        <f>IFERROR(('CALC | Main Engine'!O605+'CALC | Booster'!O605)*INDEX(MassUnitsTable[],MATCH($R$3,MassUnitsTable[Mass Units],0),2), "")</f>
        <v/>
      </c>
      <c r="N605" s="27" t="str">
        <f>IFERROR(('CALC | Main Engine'!P605+'CALC | Booster'!P605)*INDEX(MassUnitsTable[],MATCH($R$3,MassUnitsTable[Mass Units],0),2), "")</f>
        <v/>
      </c>
      <c r="O605" s="27" t="str">
        <f>IFERROR(('CALC | Main Engine'!Q605+'CALC | Booster'!Q605)*INDEX(MassUnitsTable[],MATCH($R$3,MassUnitsTable[Mass Units],0),2), "")</f>
        <v/>
      </c>
      <c r="P605" s="27" t="str">
        <f>IFERROR(('CALC | Main Engine'!R605+'CALC | Booster'!R605)*INDEX(MassUnitsTable[],MATCH($R$3,MassUnitsTable[Mass Units],0),2), "")</f>
        <v/>
      </c>
      <c r="Q605" s="27" t="str">
        <f>IFERROR(('CALC | Main Engine'!S605+'CALC | Booster'!S605)*INDEX(MassUnitsTable[],MATCH($R$3,MassUnitsTable[Mass Units],0),2), "")</f>
        <v/>
      </c>
      <c r="R605" s="32" t="str">
        <f>IFERROR(('CALC | Main Engine'!T605+'CALC | Booster'!T605)*INDEX(MassUnitsTable[],MATCH($R$3,MassUnitsTable[Mass Units],0),2), "")</f>
        <v/>
      </c>
      <c r="S605" s="10"/>
    </row>
    <row r="606" spans="1:19" x14ac:dyDescent="0.25">
      <c r="A606" s="10"/>
      <c r="B606" s="4" t="str">
        <f t="shared" si="50"/>
        <v/>
      </c>
      <c r="C606" s="5" t="str">
        <f t="shared" si="51"/>
        <v/>
      </c>
      <c r="D606" s="5" t="str">
        <f t="shared" si="52"/>
        <v/>
      </c>
      <c r="E606" s="5" t="str">
        <f t="shared" si="53"/>
        <v/>
      </c>
      <c r="F606" s="5" t="str">
        <f>'CALC | Main Engine'!$B606</f>
        <v/>
      </c>
      <c r="G606" s="27" t="str">
        <f>'CALC | Main Engine'!$C606</f>
        <v/>
      </c>
      <c r="H606" s="6" t="str">
        <f>'CALC | Main Engine'!$E606</f>
        <v/>
      </c>
      <c r="I606" s="34" t="str">
        <f>IFERROR('CALC | Main Engine'!$F606*INDEX(MassUnitsTable[],MATCH($R$3,MassUnitsTable[Mass Units],0),2), "")</f>
        <v/>
      </c>
      <c r="J606" s="27" t="str">
        <f>IFERROR('CALC | Booster'!$F606*INDEX(MassUnitsTable[],MATCH($R$3,MassUnitsTable[Mass Units],0),2), "")</f>
        <v/>
      </c>
      <c r="K606" s="32" t="str">
        <f t="shared" si="54"/>
        <v/>
      </c>
      <c r="L606" s="34" t="str">
        <f>IFERROR(('CALC | Main Engine'!N606+'CALC | Booster'!N606)*INDEX(MassUnitsTable[],MATCH($R$3,MassUnitsTable[Mass Units],0),2), "")</f>
        <v/>
      </c>
      <c r="M606" s="27" t="str">
        <f>IFERROR(('CALC | Main Engine'!O606+'CALC | Booster'!O606)*INDEX(MassUnitsTable[],MATCH($R$3,MassUnitsTable[Mass Units],0),2), "")</f>
        <v/>
      </c>
      <c r="N606" s="27" t="str">
        <f>IFERROR(('CALC | Main Engine'!P606+'CALC | Booster'!P606)*INDEX(MassUnitsTable[],MATCH($R$3,MassUnitsTable[Mass Units],0),2), "")</f>
        <v/>
      </c>
      <c r="O606" s="27" t="str">
        <f>IFERROR(('CALC | Main Engine'!Q606+'CALC | Booster'!Q606)*INDEX(MassUnitsTable[],MATCH($R$3,MassUnitsTable[Mass Units],0),2), "")</f>
        <v/>
      </c>
      <c r="P606" s="27" t="str">
        <f>IFERROR(('CALC | Main Engine'!R606+'CALC | Booster'!R606)*INDEX(MassUnitsTable[],MATCH($R$3,MassUnitsTable[Mass Units],0),2), "")</f>
        <v/>
      </c>
      <c r="Q606" s="27" t="str">
        <f>IFERROR(('CALC | Main Engine'!S606+'CALC | Booster'!S606)*INDEX(MassUnitsTable[],MATCH($R$3,MassUnitsTable[Mass Units],0),2), "")</f>
        <v/>
      </c>
      <c r="R606" s="32" t="str">
        <f>IFERROR(('CALC | Main Engine'!T606+'CALC | Booster'!T606)*INDEX(MassUnitsTable[],MATCH($R$3,MassUnitsTable[Mass Units],0),2), "")</f>
        <v/>
      </c>
      <c r="S606" s="10"/>
    </row>
    <row r="607" spans="1:19" x14ac:dyDescent="0.25">
      <c r="A607" s="10"/>
      <c r="B607" s="4" t="str">
        <f t="shared" si="50"/>
        <v/>
      </c>
      <c r="C607" s="5" t="str">
        <f t="shared" si="51"/>
        <v/>
      </c>
      <c r="D607" s="5" t="str">
        <f t="shared" si="52"/>
        <v/>
      </c>
      <c r="E607" s="5" t="str">
        <f t="shared" si="53"/>
        <v/>
      </c>
      <c r="F607" s="5" t="str">
        <f>'CALC | Main Engine'!$B607</f>
        <v/>
      </c>
      <c r="G607" s="27" t="str">
        <f>'CALC | Main Engine'!$C607</f>
        <v/>
      </c>
      <c r="H607" s="6" t="str">
        <f>'CALC | Main Engine'!$E607</f>
        <v/>
      </c>
      <c r="I607" s="34" t="str">
        <f>IFERROR('CALC | Main Engine'!$F607*INDEX(MassUnitsTable[],MATCH($R$3,MassUnitsTable[Mass Units],0),2), "")</f>
        <v/>
      </c>
      <c r="J607" s="27" t="str">
        <f>IFERROR('CALC | Booster'!$F607*INDEX(MassUnitsTable[],MATCH($R$3,MassUnitsTable[Mass Units],0),2), "")</f>
        <v/>
      </c>
      <c r="K607" s="32" t="str">
        <f t="shared" si="54"/>
        <v/>
      </c>
      <c r="L607" s="34" t="str">
        <f>IFERROR(('CALC | Main Engine'!N607+'CALC | Booster'!N607)*INDEX(MassUnitsTable[],MATCH($R$3,MassUnitsTable[Mass Units],0),2), "")</f>
        <v/>
      </c>
      <c r="M607" s="27" t="str">
        <f>IFERROR(('CALC | Main Engine'!O607+'CALC | Booster'!O607)*INDEX(MassUnitsTable[],MATCH($R$3,MassUnitsTable[Mass Units],0),2), "")</f>
        <v/>
      </c>
      <c r="N607" s="27" t="str">
        <f>IFERROR(('CALC | Main Engine'!P607+'CALC | Booster'!P607)*INDEX(MassUnitsTable[],MATCH($R$3,MassUnitsTable[Mass Units],0),2), "")</f>
        <v/>
      </c>
      <c r="O607" s="27" t="str">
        <f>IFERROR(('CALC | Main Engine'!Q607+'CALC | Booster'!Q607)*INDEX(MassUnitsTable[],MATCH($R$3,MassUnitsTable[Mass Units],0),2), "")</f>
        <v/>
      </c>
      <c r="P607" s="27" t="str">
        <f>IFERROR(('CALC | Main Engine'!R607+'CALC | Booster'!R607)*INDEX(MassUnitsTable[],MATCH($R$3,MassUnitsTable[Mass Units],0),2), "")</f>
        <v/>
      </c>
      <c r="Q607" s="27" t="str">
        <f>IFERROR(('CALC | Main Engine'!S607+'CALC | Booster'!S607)*INDEX(MassUnitsTable[],MATCH($R$3,MassUnitsTable[Mass Units],0),2), "")</f>
        <v/>
      </c>
      <c r="R607" s="32" t="str">
        <f>IFERROR(('CALC | Main Engine'!T607+'CALC | Booster'!T607)*INDEX(MassUnitsTable[],MATCH($R$3,MassUnitsTable[Mass Units],0),2), "")</f>
        <v/>
      </c>
      <c r="S607" s="10"/>
    </row>
    <row r="608" spans="1:19" x14ac:dyDescent="0.25">
      <c r="A608" s="10"/>
      <c r="B608" s="4" t="str">
        <f t="shared" si="50"/>
        <v/>
      </c>
      <c r="C608" s="5" t="str">
        <f t="shared" si="51"/>
        <v/>
      </c>
      <c r="D608" s="5" t="str">
        <f t="shared" si="52"/>
        <v/>
      </c>
      <c r="E608" s="5" t="str">
        <f t="shared" si="53"/>
        <v/>
      </c>
      <c r="F608" s="5" t="str">
        <f>'CALC | Main Engine'!$B608</f>
        <v/>
      </c>
      <c r="G608" s="27" t="str">
        <f>'CALC | Main Engine'!$C608</f>
        <v/>
      </c>
      <c r="H608" s="6" t="str">
        <f>'CALC | Main Engine'!$E608</f>
        <v/>
      </c>
      <c r="I608" s="34" t="str">
        <f>IFERROR('CALC | Main Engine'!$F608*INDEX(MassUnitsTable[],MATCH($R$3,MassUnitsTable[Mass Units],0),2), "")</f>
        <v/>
      </c>
      <c r="J608" s="27" t="str">
        <f>IFERROR('CALC | Booster'!$F608*INDEX(MassUnitsTable[],MATCH($R$3,MassUnitsTable[Mass Units],0),2), "")</f>
        <v/>
      </c>
      <c r="K608" s="32" t="str">
        <f t="shared" si="54"/>
        <v/>
      </c>
      <c r="L608" s="34" t="str">
        <f>IFERROR(('CALC | Main Engine'!N608+'CALC | Booster'!N608)*INDEX(MassUnitsTable[],MATCH($R$3,MassUnitsTable[Mass Units],0),2), "")</f>
        <v/>
      </c>
      <c r="M608" s="27" t="str">
        <f>IFERROR(('CALC | Main Engine'!O608+'CALC | Booster'!O608)*INDEX(MassUnitsTable[],MATCH($R$3,MassUnitsTable[Mass Units],0),2), "")</f>
        <v/>
      </c>
      <c r="N608" s="27" t="str">
        <f>IFERROR(('CALC | Main Engine'!P608+'CALC | Booster'!P608)*INDEX(MassUnitsTable[],MATCH($R$3,MassUnitsTable[Mass Units],0),2), "")</f>
        <v/>
      </c>
      <c r="O608" s="27" t="str">
        <f>IFERROR(('CALC | Main Engine'!Q608+'CALC | Booster'!Q608)*INDEX(MassUnitsTable[],MATCH($R$3,MassUnitsTable[Mass Units],0),2), "")</f>
        <v/>
      </c>
      <c r="P608" s="27" t="str">
        <f>IFERROR(('CALC | Main Engine'!R608+'CALC | Booster'!R608)*INDEX(MassUnitsTable[],MATCH($R$3,MassUnitsTable[Mass Units],0),2), "")</f>
        <v/>
      </c>
      <c r="Q608" s="27" t="str">
        <f>IFERROR(('CALC | Main Engine'!S608+'CALC | Booster'!S608)*INDEX(MassUnitsTable[],MATCH($R$3,MassUnitsTable[Mass Units],0),2), "")</f>
        <v/>
      </c>
      <c r="R608" s="32" t="str">
        <f>IFERROR(('CALC | Main Engine'!T608+'CALC | Booster'!T608)*INDEX(MassUnitsTable[],MATCH($R$3,MassUnitsTable[Mass Units],0),2), "")</f>
        <v/>
      </c>
      <c r="S608" s="10"/>
    </row>
    <row r="609" spans="1:19" x14ac:dyDescent="0.25">
      <c r="A609" s="10"/>
      <c r="B609" s="4" t="str">
        <f t="shared" si="50"/>
        <v/>
      </c>
      <c r="C609" s="5" t="str">
        <f t="shared" si="51"/>
        <v/>
      </c>
      <c r="D609" s="5" t="str">
        <f t="shared" si="52"/>
        <v/>
      </c>
      <c r="E609" s="5" t="str">
        <f t="shared" si="53"/>
        <v/>
      </c>
      <c r="F609" s="5" t="str">
        <f>'CALC | Main Engine'!$B609</f>
        <v/>
      </c>
      <c r="G609" s="27" t="str">
        <f>'CALC | Main Engine'!$C609</f>
        <v/>
      </c>
      <c r="H609" s="6" t="str">
        <f>'CALC | Main Engine'!$E609</f>
        <v/>
      </c>
      <c r="I609" s="34" t="str">
        <f>IFERROR('CALC | Main Engine'!$F609*INDEX(MassUnitsTable[],MATCH($R$3,MassUnitsTable[Mass Units],0),2), "")</f>
        <v/>
      </c>
      <c r="J609" s="27" t="str">
        <f>IFERROR('CALC | Booster'!$F609*INDEX(MassUnitsTable[],MATCH($R$3,MassUnitsTable[Mass Units],0),2), "")</f>
        <v/>
      </c>
      <c r="K609" s="32" t="str">
        <f t="shared" si="54"/>
        <v/>
      </c>
      <c r="L609" s="34" t="str">
        <f>IFERROR(('CALC | Main Engine'!N609+'CALC | Booster'!N609)*INDEX(MassUnitsTable[],MATCH($R$3,MassUnitsTable[Mass Units],0),2), "")</f>
        <v/>
      </c>
      <c r="M609" s="27" t="str">
        <f>IFERROR(('CALC | Main Engine'!O609+'CALC | Booster'!O609)*INDEX(MassUnitsTable[],MATCH($R$3,MassUnitsTable[Mass Units],0),2), "")</f>
        <v/>
      </c>
      <c r="N609" s="27" t="str">
        <f>IFERROR(('CALC | Main Engine'!P609+'CALC | Booster'!P609)*INDEX(MassUnitsTable[],MATCH($R$3,MassUnitsTable[Mass Units],0),2), "")</f>
        <v/>
      </c>
      <c r="O609" s="27" t="str">
        <f>IFERROR(('CALC | Main Engine'!Q609+'CALC | Booster'!Q609)*INDEX(MassUnitsTable[],MATCH($R$3,MassUnitsTable[Mass Units],0),2), "")</f>
        <v/>
      </c>
      <c r="P609" s="27" t="str">
        <f>IFERROR(('CALC | Main Engine'!R609+'CALC | Booster'!R609)*INDEX(MassUnitsTable[],MATCH($R$3,MassUnitsTable[Mass Units],0),2), "")</f>
        <v/>
      </c>
      <c r="Q609" s="27" t="str">
        <f>IFERROR(('CALC | Main Engine'!S609+'CALC | Booster'!S609)*INDEX(MassUnitsTable[],MATCH($R$3,MassUnitsTable[Mass Units],0),2), "")</f>
        <v/>
      </c>
      <c r="R609" s="32" t="str">
        <f>IFERROR(('CALC | Main Engine'!T609+'CALC | Booster'!T609)*INDEX(MassUnitsTable[],MATCH($R$3,MassUnitsTable[Mass Units],0),2), "")</f>
        <v/>
      </c>
      <c r="S609" s="10"/>
    </row>
    <row r="610" spans="1:19" x14ac:dyDescent="0.25">
      <c r="A610" s="10"/>
      <c r="B610" s="4" t="str">
        <f t="shared" si="50"/>
        <v/>
      </c>
      <c r="C610" s="5" t="str">
        <f t="shared" si="51"/>
        <v/>
      </c>
      <c r="D610" s="5" t="str">
        <f t="shared" si="52"/>
        <v/>
      </c>
      <c r="E610" s="5" t="str">
        <f t="shared" si="53"/>
        <v/>
      </c>
      <c r="F610" s="5" t="str">
        <f>'CALC | Main Engine'!$B610</f>
        <v/>
      </c>
      <c r="G610" s="27" t="str">
        <f>'CALC | Main Engine'!$C610</f>
        <v/>
      </c>
      <c r="H610" s="6" t="str">
        <f>'CALC | Main Engine'!$E610</f>
        <v/>
      </c>
      <c r="I610" s="34" t="str">
        <f>IFERROR('CALC | Main Engine'!$F610*INDEX(MassUnitsTable[],MATCH($R$3,MassUnitsTable[Mass Units],0),2), "")</f>
        <v/>
      </c>
      <c r="J610" s="27" t="str">
        <f>IFERROR('CALC | Booster'!$F610*INDEX(MassUnitsTable[],MATCH($R$3,MassUnitsTable[Mass Units],0),2), "")</f>
        <v/>
      </c>
      <c r="K610" s="32" t="str">
        <f t="shared" si="54"/>
        <v/>
      </c>
      <c r="L610" s="34" t="str">
        <f>IFERROR(('CALC | Main Engine'!N610+'CALC | Booster'!N610)*INDEX(MassUnitsTable[],MATCH($R$3,MassUnitsTable[Mass Units],0),2), "")</f>
        <v/>
      </c>
      <c r="M610" s="27" t="str">
        <f>IFERROR(('CALC | Main Engine'!O610+'CALC | Booster'!O610)*INDEX(MassUnitsTable[],MATCH($R$3,MassUnitsTable[Mass Units],0),2), "")</f>
        <v/>
      </c>
      <c r="N610" s="27" t="str">
        <f>IFERROR(('CALC | Main Engine'!P610+'CALC | Booster'!P610)*INDEX(MassUnitsTable[],MATCH($R$3,MassUnitsTable[Mass Units],0),2), "")</f>
        <v/>
      </c>
      <c r="O610" s="27" t="str">
        <f>IFERROR(('CALC | Main Engine'!Q610+'CALC | Booster'!Q610)*INDEX(MassUnitsTable[],MATCH($R$3,MassUnitsTable[Mass Units],0),2), "")</f>
        <v/>
      </c>
      <c r="P610" s="27" t="str">
        <f>IFERROR(('CALC | Main Engine'!R610+'CALC | Booster'!R610)*INDEX(MassUnitsTable[],MATCH($R$3,MassUnitsTable[Mass Units],0),2), "")</f>
        <v/>
      </c>
      <c r="Q610" s="27" t="str">
        <f>IFERROR(('CALC | Main Engine'!S610+'CALC | Booster'!S610)*INDEX(MassUnitsTable[],MATCH($R$3,MassUnitsTable[Mass Units],0),2), "")</f>
        <v/>
      </c>
      <c r="R610" s="32" t="str">
        <f>IFERROR(('CALC | Main Engine'!T610+'CALC | Booster'!T610)*INDEX(MassUnitsTable[],MATCH($R$3,MassUnitsTable[Mass Units],0),2), "")</f>
        <v/>
      </c>
      <c r="S610" s="10"/>
    </row>
    <row r="611" spans="1:19" x14ac:dyDescent="0.25">
      <c r="A611" s="10"/>
      <c r="B611" s="4" t="str">
        <f t="shared" si="50"/>
        <v/>
      </c>
      <c r="C611" s="5" t="str">
        <f t="shared" si="51"/>
        <v/>
      </c>
      <c r="D611" s="5" t="str">
        <f t="shared" si="52"/>
        <v/>
      </c>
      <c r="E611" s="5" t="str">
        <f t="shared" si="53"/>
        <v/>
      </c>
      <c r="F611" s="5" t="str">
        <f>'CALC | Main Engine'!$B611</f>
        <v/>
      </c>
      <c r="G611" s="27" t="str">
        <f>'CALC | Main Engine'!$C611</f>
        <v/>
      </c>
      <c r="H611" s="6" t="str">
        <f>'CALC | Main Engine'!$E611</f>
        <v/>
      </c>
      <c r="I611" s="34" t="str">
        <f>IFERROR('CALC | Main Engine'!$F611*INDEX(MassUnitsTable[],MATCH($R$3,MassUnitsTable[Mass Units],0),2), "")</f>
        <v/>
      </c>
      <c r="J611" s="27" t="str">
        <f>IFERROR('CALC | Booster'!$F611*INDEX(MassUnitsTable[],MATCH($R$3,MassUnitsTable[Mass Units],0),2), "")</f>
        <v/>
      </c>
      <c r="K611" s="32" t="str">
        <f t="shared" si="54"/>
        <v/>
      </c>
      <c r="L611" s="34" t="str">
        <f>IFERROR(('CALC | Main Engine'!N611+'CALC | Booster'!N611)*INDEX(MassUnitsTable[],MATCH($R$3,MassUnitsTable[Mass Units],0),2), "")</f>
        <v/>
      </c>
      <c r="M611" s="27" t="str">
        <f>IFERROR(('CALC | Main Engine'!O611+'CALC | Booster'!O611)*INDEX(MassUnitsTable[],MATCH($R$3,MassUnitsTable[Mass Units],0),2), "")</f>
        <v/>
      </c>
      <c r="N611" s="27" t="str">
        <f>IFERROR(('CALC | Main Engine'!P611+'CALC | Booster'!P611)*INDEX(MassUnitsTable[],MATCH($R$3,MassUnitsTable[Mass Units],0),2), "")</f>
        <v/>
      </c>
      <c r="O611" s="27" t="str">
        <f>IFERROR(('CALC | Main Engine'!Q611+'CALC | Booster'!Q611)*INDEX(MassUnitsTable[],MATCH($R$3,MassUnitsTable[Mass Units],0),2), "")</f>
        <v/>
      </c>
      <c r="P611" s="27" t="str">
        <f>IFERROR(('CALC | Main Engine'!R611+'CALC | Booster'!R611)*INDEX(MassUnitsTable[],MATCH($R$3,MassUnitsTable[Mass Units],0),2), "")</f>
        <v/>
      </c>
      <c r="Q611" s="27" t="str">
        <f>IFERROR(('CALC | Main Engine'!S611+'CALC | Booster'!S611)*INDEX(MassUnitsTable[],MATCH($R$3,MassUnitsTable[Mass Units],0),2), "")</f>
        <v/>
      </c>
      <c r="R611" s="32" t="str">
        <f>IFERROR(('CALC | Main Engine'!T611+'CALC | Booster'!T611)*INDEX(MassUnitsTable[],MATCH($R$3,MassUnitsTable[Mass Units],0),2), "")</f>
        <v/>
      </c>
      <c r="S611" s="10"/>
    </row>
    <row r="612" spans="1:19" x14ac:dyDescent="0.25">
      <c r="A612" s="10"/>
      <c r="B612" s="4" t="str">
        <f t="shared" si="50"/>
        <v/>
      </c>
      <c r="C612" s="5" t="str">
        <f t="shared" si="51"/>
        <v/>
      </c>
      <c r="D612" s="5" t="str">
        <f t="shared" si="52"/>
        <v/>
      </c>
      <c r="E612" s="5" t="str">
        <f t="shared" si="53"/>
        <v/>
      </c>
      <c r="F612" s="5" t="str">
        <f>'CALC | Main Engine'!$B612</f>
        <v/>
      </c>
      <c r="G612" s="27" t="str">
        <f>'CALC | Main Engine'!$C612</f>
        <v/>
      </c>
      <c r="H612" s="6" t="str">
        <f>'CALC | Main Engine'!$E612</f>
        <v/>
      </c>
      <c r="I612" s="34" t="str">
        <f>IFERROR('CALC | Main Engine'!$F612*INDEX(MassUnitsTable[],MATCH($R$3,MassUnitsTable[Mass Units],0),2), "")</f>
        <v/>
      </c>
      <c r="J612" s="27" t="str">
        <f>IFERROR('CALC | Booster'!$F612*INDEX(MassUnitsTable[],MATCH($R$3,MassUnitsTable[Mass Units],0),2), "")</f>
        <v/>
      </c>
      <c r="K612" s="32" t="str">
        <f t="shared" si="54"/>
        <v/>
      </c>
      <c r="L612" s="34" t="str">
        <f>IFERROR(('CALC | Main Engine'!N612+'CALC | Booster'!N612)*INDEX(MassUnitsTable[],MATCH($R$3,MassUnitsTable[Mass Units],0),2), "")</f>
        <v/>
      </c>
      <c r="M612" s="27" t="str">
        <f>IFERROR(('CALC | Main Engine'!O612+'CALC | Booster'!O612)*INDEX(MassUnitsTable[],MATCH($R$3,MassUnitsTable[Mass Units],0),2), "")</f>
        <v/>
      </c>
      <c r="N612" s="27" t="str">
        <f>IFERROR(('CALC | Main Engine'!P612+'CALC | Booster'!P612)*INDEX(MassUnitsTable[],MATCH($R$3,MassUnitsTable[Mass Units],0),2), "")</f>
        <v/>
      </c>
      <c r="O612" s="27" t="str">
        <f>IFERROR(('CALC | Main Engine'!Q612+'CALC | Booster'!Q612)*INDEX(MassUnitsTable[],MATCH($R$3,MassUnitsTable[Mass Units],0),2), "")</f>
        <v/>
      </c>
      <c r="P612" s="27" t="str">
        <f>IFERROR(('CALC | Main Engine'!R612+'CALC | Booster'!R612)*INDEX(MassUnitsTable[],MATCH($R$3,MassUnitsTable[Mass Units],0),2), "")</f>
        <v/>
      </c>
      <c r="Q612" s="27" t="str">
        <f>IFERROR(('CALC | Main Engine'!S612+'CALC | Booster'!S612)*INDEX(MassUnitsTable[],MATCH($R$3,MassUnitsTable[Mass Units],0),2), "")</f>
        <v/>
      </c>
      <c r="R612" s="32" t="str">
        <f>IFERROR(('CALC | Main Engine'!T612+'CALC | Booster'!T612)*INDEX(MassUnitsTable[],MATCH($R$3,MassUnitsTable[Mass Units],0),2), "")</f>
        <v/>
      </c>
      <c r="S612" s="10"/>
    </row>
    <row r="613" spans="1:19" x14ac:dyDescent="0.25">
      <c r="A613" s="10"/>
      <c r="B613" s="4" t="str">
        <f t="shared" si="50"/>
        <v/>
      </c>
      <c r="C613" s="5" t="str">
        <f t="shared" si="51"/>
        <v/>
      </c>
      <c r="D613" s="5" t="str">
        <f t="shared" si="52"/>
        <v/>
      </c>
      <c r="E613" s="5" t="str">
        <f t="shared" si="53"/>
        <v/>
      </c>
      <c r="F613" s="5" t="str">
        <f>'CALC | Main Engine'!$B613</f>
        <v/>
      </c>
      <c r="G613" s="27" t="str">
        <f>'CALC | Main Engine'!$C613</f>
        <v/>
      </c>
      <c r="H613" s="6" t="str">
        <f>'CALC | Main Engine'!$E613</f>
        <v/>
      </c>
      <c r="I613" s="34" t="str">
        <f>IFERROR('CALC | Main Engine'!$F613*INDEX(MassUnitsTable[],MATCH($R$3,MassUnitsTable[Mass Units],0),2), "")</f>
        <v/>
      </c>
      <c r="J613" s="27" t="str">
        <f>IFERROR('CALC | Booster'!$F613*INDEX(MassUnitsTable[],MATCH($R$3,MassUnitsTable[Mass Units],0),2), "")</f>
        <v/>
      </c>
      <c r="K613" s="32" t="str">
        <f t="shared" si="54"/>
        <v/>
      </c>
      <c r="L613" s="34" t="str">
        <f>IFERROR(('CALC | Main Engine'!N613+'CALC | Booster'!N613)*INDEX(MassUnitsTable[],MATCH($R$3,MassUnitsTable[Mass Units],0),2), "")</f>
        <v/>
      </c>
      <c r="M613" s="27" t="str">
        <f>IFERROR(('CALC | Main Engine'!O613+'CALC | Booster'!O613)*INDEX(MassUnitsTable[],MATCH($R$3,MassUnitsTable[Mass Units],0),2), "")</f>
        <v/>
      </c>
      <c r="N613" s="27" t="str">
        <f>IFERROR(('CALC | Main Engine'!P613+'CALC | Booster'!P613)*INDEX(MassUnitsTable[],MATCH($R$3,MassUnitsTable[Mass Units],0),2), "")</f>
        <v/>
      </c>
      <c r="O613" s="27" t="str">
        <f>IFERROR(('CALC | Main Engine'!Q613+'CALC | Booster'!Q613)*INDEX(MassUnitsTable[],MATCH($R$3,MassUnitsTable[Mass Units],0),2), "")</f>
        <v/>
      </c>
      <c r="P613" s="27" t="str">
        <f>IFERROR(('CALC | Main Engine'!R613+'CALC | Booster'!R613)*INDEX(MassUnitsTable[],MATCH($R$3,MassUnitsTable[Mass Units],0),2), "")</f>
        <v/>
      </c>
      <c r="Q613" s="27" t="str">
        <f>IFERROR(('CALC | Main Engine'!S613+'CALC | Booster'!S613)*INDEX(MassUnitsTable[],MATCH($R$3,MassUnitsTable[Mass Units],0),2), "")</f>
        <v/>
      </c>
      <c r="R613" s="32" t="str">
        <f>IFERROR(('CALC | Main Engine'!T613+'CALC | Booster'!T613)*INDEX(MassUnitsTable[],MATCH($R$3,MassUnitsTable[Mass Units],0),2), "")</f>
        <v/>
      </c>
      <c r="S613" s="10"/>
    </row>
    <row r="614" spans="1:19" x14ac:dyDescent="0.25">
      <c r="A614" s="10"/>
      <c r="B614" s="4" t="str">
        <f t="shared" si="50"/>
        <v/>
      </c>
      <c r="C614" s="5" t="str">
        <f t="shared" si="51"/>
        <v/>
      </c>
      <c r="D614" s="5" t="str">
        <f t="shared" si="52"/>
        <v/>
      </c>
      <c r="E614" s="5" t="str">
        <f t="shared" si="53"/>
        <v/>
      </c>
      <c r="F614" s="5" t="str">
        <f>'CALC | Main Engine'!$B614</f>
        <v/>
      </c>
      <c r="G614" s="27" t="str">
        <f>'CALC | Main Engine'!$C614</f>
        <v/>
      </c>
      <c r="H614" s="6" t="str">
        <f>'CALC | Main Engine'!$E614</f>
        <v/>
      </c>
      <c r="I614" s="34" t="str">
        <f>IFERROR('CALC | Main Engine'!$F614*INDEX(MassUnitsTable[],MATCH($R$3,MassUnitsTable[Mass Units],0),2), "")</f>
        <v/>
      </c>
      <c r="J614" s="27" t="str">
        <f>IFERROR('CALC | Booster'!$F614*INDEX(MassUnitsTable[],MATCH($R$3,MassUnitsTable[Mass Units],0),2), "")</f>
        <v/>
      </c>
      <c r="K614" s="32" t="str">
        <f t="shared" si="54"/>
        <v/>
      </c>
      <c r="L614" s="34" t="str">
        <f>IFERROR(('CALC | Main Engine'!N614+'CALC | Booster'!N614)*INDEX(MassUnitsTable[],MATCH($R$3,MassUnitsTable[Mass Units],0),2), "")</f>
        <v/>
      </c>
      <c r="M614" s="27" t="str">
        <f>IFERROR(('CALC | Main Engine'!O614+'CALC | Booster'!O614)*INDEX(MassUnitsTable[],MATCH($R$3,MassUnitsTable[Mass Units],0),2), "")</f>
        <v/>
      </c>
      <c r="N614" s="27" t="str">
        <f>IFERROR(('CALC | Main Engine'!P614+'CALC | Booster'!P614)*INDEX(MassUnitsTable[],MATCH($R$3,MassUnitsTable[Mass Units],0),2), "")</f>
        <v/>
      </c>
      <c r="O614" s="27" t="str">
        <f>IFERROR(('CALC | Main Engine'!Q614+'CALC | Booster'!Q614)*INDEX(MassUnitsTable[],MATCH($R$3,MassUnitsTable[Mass Units],0),2), "")</f>
        <v/>
      </c>
      <c r="P614" s="27" t="str">
        <f>IFERROR(('CALC | Main Engine'!R614+'CALC | Booster'!R614)*INDEX(MassUnitsTable[],MATCH($R$3,MassUnitsTable[Mass Units],0),2), "")</f>
        <v/>
      </c>
      <c r="Q614" s="27" t="str">
        <f>IFERROR(('CALC | Main Engine'!S614+'CALC | Booster'!S614)*INDEX(MassUnitsTable[],MATCH($R$3,MassUnitsTable[Mass Units],0),2), "")</f>
        <v/>
      </c>
      <c r="R614" s="32" t="str">
        <f>IFERROR(('CALC | Main Engine'!T614+'CALC | Booster'!T614)*INDEX(MassUnitsTable[],MATCH($R$3,MassUnitsTable[Mass Units],0),2), "")</f>
        <v/>
      </c>
      <c r="S614" s="10"/>
    </row>
    <row r="615" spans="1:19" x14ac:dyDescent="0.25">
      <c r="A615" s="10"/>
      <c r="B615" s="4" t="str">
        <f t="shared" si="50"/>
        <v/>
      </c>
      <c r="C615" s="5" t="str">
        <f t="shared" si="51"/>
        <v/>
      </c>
      <c r="D615" s="5" t="str">
        <f t="shared" si="52"/>
        <v/>
      </c>
      <c r="E615" s="5" t="str">
        <f t="shared" si="53"/>
        <v/>
      </c>
      <c r="F615" s="5" t="str">
        <f>'CALC | Main Engine'!$B615</f>
        <v/>
      </c>
      <c r="G615" s="27" t="str">
        <f>'CALC | Main Engine'!$C615</f>
        <v/>
      </c>
      <c r="H615" s="6" t="str">
        <f>'CALC | Main Engine'!$E615</f>
        <v/>
      </c>
      <c r="I615" s="34" t="str">
        <f>IFERROR('CALC | Main Engine'!$F615*INDEX(MassUnitsTable[],MATCH($R$3,MassUnitsTable[Mass Units],0),2), "")</f>
        <v/>
      </c>
      <c r="J615" s="27" t="str">
        <f>IFERROR('CALC | Booster'!$F615*INDEX(MassUnitsTable[],MATCH($R$3,MassUnitsTable[Mass Units],0),2), "")</f>
        <v/>
      </c>
      <c r="K615" s="32" t="str">
        <f t="shared" si="54"/>
        <v/>
      </c>
      <c r="L615" s="34" t="str">
        <f>IFERROR(('CALC | Main Engine'!N615+'CALC | Booster'!N615)*INDEX(MassUnitsTable[],MATCH($R$3,MassUnitsTable[Mass Units],0),2), "")</f>
        <v/>
      </c>
      <c r="M615" s="27" t="str">
        <f>IFERROR(('CALC | Main Engine'!O615+'CALC | Booster'!O615)*INDEX(MassUnitsTable[],MATCH($R$3,MassUnitsTable[Mass Units],0),2), "")</f>
        <v/>
      </c>
      <c r="N615" s="27" t="str">
        <f>IFERROR(('CALC | Main Engine'!P615+'CALC | Booster'!P615)*INDEX(MassUnitsTable[],MATCH($R$3,MassUnitsTable[Mass Units],0),2), "")</f>
        <v/>
      </c>
      <c r="O615" s="27" t="str">
        <f>IFERROR(('CALC | Main Engine'!Q615+'CALC | Booster'!Q615)*INDEX(MassUnitsTable[],MATCH($R$3,MassUnitsTable[Mass Units],0),2), "")</f>
        <v/>
      </c>
      <c r="P615" s="27" t="str">
        <f>IFERROR(('CALC | Main Engine'!R615+'CALC | Booster'!R615)*INDEX(MassUnitsTable[],MATCH($R$3,MassUnitsTable[Mass Units],0),2), "")</f>
        <v/>
      </c>
      <c r="Q615" s="27" t="str">
        <f>IFERROR(('CALC | Main Engine'!S615+'CALC | Booster'!S615)*INDEX(MassUnitsTable[],MATCH($R$3,MassUnitsTable[Mass Units],0),2), "")</f>
        <v/>
      </c>
      <c r="R615" s="32" t="str">
        <f>IFERROR(('CALC | Main Engine'!T615+'CALC | Booster'!T615)*INDEX(MassUnitsTable[],MATCH($R$3,MassUnitsTable[Mass Units],0),2), "")</f>
        <v/>
      </c>
      <c r="S615" s="10"/>
    </row>
    <row r="616" spans="1:19" x14ac:dyDescent="0.25">
      <c r="A616" s="10"/>
      <c r="B616" s="4" t="str">
        <f t="shared" si="50"/>
        <v/>
      </c>
      <c r="C616" s="5" t="str">
        <f t="shared" si="51"/>
        <v/>
      </c>
      <c r="D616" s="5" t="str">
        <f t="shared" si="52"/>
        <v/>
      </c>
      <c r="E616" s="5" t="str">
        <f t="shared" si="53"/>
        <v/>
      </c>
      <c r="F616" s="5" t="str">
        <f>'CALC | Main Engine'!$B616</f>
        <v/>
      </c>
      <c r="G616" s="27" t="str">
        <f>'CALC | Main Engine'!$C616</f>
        <v/>
      </c>
      <c r="H616" s="6" t="str">
        <f>'CALC | Main Engine'!$E616</f>
        <v/>
      </c>
      <c r="I616" s="34" t="str">
        <f>IFERROR('CALC | Main Engine'!$F616*INDEX(MassUnitsTable[],MATCH($R$3,MassUnitsTable[Mass Units],0),2), "")</f>
        <v/>
      </c>
      <c r="J616" s="27" t="str">
        <f>IFERROR('CALC | Booster'!$F616*INDEX(MassUnitsTable[],MATCH($R$3,MassUnitsTable[Mass Units],0),2), "")</f>
        <v/>
      </c>
      <c r="K616" s="32" t="str">
        <f t="shared" si="54"/>
        <v/>
      </c>
      <c r="L616" s="34" t="str">
        <f>IFERROR(('CALC | Main Engine'!N616+'CALC | Booster'!N616)*INDEX(MassUnitsTable[],MATCH($R$3,MassUnitsTable[Mass Units],0),2), "")</f>
        <v/>
      </c>
      <c r="M616" s="27" t="str">
        <f>IFERROR(('CALC | Main Engine'!O616+'CALC | Booster'!O616)*INDEX(MassUnitsTable[],MATCH($R$3,MassUnitsTable[Mass Units],0),2), "")</f>
        <v/>
      </c>
      <c r="N616" s="27" t="str">
        <f>IFERROR(('CALC | Main Engine'!P616+'CALC | Booster'!P616)*INDEX(MassUnitsTable[],MATCH($R$3,MassUnitsTable[Mass Units],0),2), "")</f>
        <v/>
      </c>
      <c r="O616" s="27" t="str">
        <f>IFERROR(('CALC | Main Engine'!Q616+'CALC | Booster'!Q616)*INDEX(MassUnitsTable[],MATCH($R$3,MassUnitsTable[Mass Units],0),2), "")</f>
        <v/>
      </c>
      <c r="P616" s="27" t="str">
        <f>IFERROR(('CALC | Main Engine'!R616+'CALC | Booster'!R616)*INDEX(MassUnitsTable[],MATCH($R$3,MassUnitsTable[Mass Units],0),2), "")</f>
        <v/>
      </c>
      <c r="Q616" s="27" t="str">
        <f>IFERROR(('CALC | Main Engine'!S616+'CALC | Booster'!S616)*INDEX(MassUnitsTable[],MATCH($R$3,MassUnitsTable[Mass Units],0),2), "")</f>
        <v/>
      </c>
      <c r="R616" s="32" t="str">
        <f>IFERROR(('CALC | Main Engine'!T616+'CALC | Booster'!T616)*INDEX(MassUnitsTable[],MATCH($R$3,MassUnitsTable[Mass Units],0),2), "")</f>
        <v/>
      </c>
      <c r="S616" s="10"/>
    </row>
    <row r="617" spans="1:19" x14ac:dyDescent="0.25">
      <c r="A617" s="10"/>
      <c r="B617" s="4" t="str">
        <f t="shared" si="50"/>
        <v/>
      </c>
      <c r="C617" s="5" t="str">
        <f t="shared" si="51"/>
        <v/>
      </c>
      <c r="D617" s="5" t="str">
        <f t="shared" si="52"/>
        <v/>
      </c>
      <c r="E617" s="5" t="str">
        <f t="shared" si="53"/>
        <v/>
      </c>
      <c r="F617" s="5" t="str">
        <f>'CALC | Main Engine'!$B617</f>
        <v/>
      </c>
      <c r="G617" s="27" t="str">
        <f>'CALC | Main Engine'!$C617</f>
        <v/>
      </c>
      <c r="H617" s="6" t="str">
        <f>'CALC | Main Engine'!$E617</f>
        <v/>
      </c>
      <c r="I617" s="34" t="str">
        <f>IFERROR('CALC | Main Engine'!$F617*INDEX(MassUnitsTable[],MATCH($R$3,MassUnitsTable[Mass Units],0),2), "")</f>
        <v/>
      </c>
      <c r="J617" s="27" t="str">
        <f>IFERROR('CALC | Booster'!$F617*INDEX(MassUnitsTable[],MATCH($R$3,MassUnitsTable[Mass Units],0),2), "")</f>
        <v/>
      </c>
      <c r="K617" s="32" t="str">
        <f t="shared" si="54"/>
        <v/>
      </c>
      <c r="L617" s="34" t="str">
        <f>IFERROR(('CALC | Main Engine'!N617+'CALC | Booster'!N617)*INDEX(MassUnitsTable[],MATCH($R$3,MassUnitsTable[Mass Units],0),2), "")</f>
        <v/>
      </c>
      <c r="M617" s="27" t="str">
        <f>IFERROR(('CALC | Main Engine'!O617+'CALC | Booster'!O617)*INDEX(MassUnitsTable[],MATCH($R$3,MassUnitsTable[Mass Units],0),2), "")</f>
        <v/>
      </c>
      <c r="N617" s="27" t="str">
        <f>IFERROR(('CALC | Main Engine'!P617+'CALC | Booster'!P617)*INDEX(MassUnitsTable[],MATCH($R$3,MassUnitsTable[Mass Units],0),2), "")</f>
        <v/>
      </c>
      <c r="O617" s="27" t="str">
        <f>IFERROR(('CALC | Main Engine'!Q617+'CALC | Booster'!Q617)*INDEX(MassUnitsTable[],MATCH($R$3,MassUnitsTable[Mass Units],0),2), "")</f>
        <v/>
      </c>
      <c r="P617" s="27" t="str">
        <f>IFERROR(('CALC | Main Engine'!R617+'CALC | Booster'!R617)*INDEX(MassUnitsTable[],MATCH($R$3,MassUnitsTable[Mass Units],0),2), "")</f>
        <v/>
      </c>
      <c r="Q617" s="27" t="str">
        <f>IFERROR(('CALC | Main Engine'!S617+'CALC | Booster'!S617)*INDEX(MassUnitsTable[],MATCH($R$3,MassUnitsTable[Mass Units],0),2), "")</f>
        <v/>
      </c>
      <c r="R617" s="32" t="str">
        <f>IFERROR(('CALC | Main Engine'!T617+'CALC | Booster'!T617)*INDEX(MassUnitsTable[],MATCH($R$3,MassUnitsTable[Mass Units],0),2), "")</f>
        <v/>
      </c>
      <c r="S617" s="10"/>
    </row>
    <row r="618" spans="1:19" x14ac:dyDescent="0.25">
      <c r="A618" s="10"/>
      <c r="B618" s="4" t="str">
        <f t="shared" si="50"/>
        <v/>
      </c>
      <c r="C618" s="5" t="str">
        <f t="shared" si="51"/>
        <v/>
      </c>
      <c r="D618" s="5" t="str">
        <f t="shared" si="52"/>
        <v/>
      </c>
      <c r="E618" s="5" t="str">
        <f t="shared" si="53"/>
        <v/>
      </c>
      <c r="F618" s="5" t="str">
        <f>'CALC | Main Engine'!$B618</f>
        <v/>
      </c>
      <c r="G618" s="27" t="str">
        <f>'CALC | Main Engine'!$C618</f>
        <v/>
      </c>
      <c r="H618" s="6" t="str">
        <f>'CALC | Main Engine'!$E618</f>
        <v/>
      </c>
      <c r="I618" s="34" t="str">
        <f>IFERROR('CALC | Main Engine'!$F618*INDEX(MassUnitsTable[],MATCH($R$3,MassUnitsTable[Mass Units],0),2), "")</f>
        <v/>
      </c>
      <c r="J618" s="27" t="str">
        <f>IFERROR('CALC | Booster'!$F618*INDEX(MassUnitsTable[],MATCH($R$3,MassUnitsTable[Mass Units],0),2), "")</f>
        <v/>
      </c>
      <c r="K618" s="32" t="str">
        <f t="shared" si="54"/>
        <v/>
      </c>
      <c r="L618" s="34" t="str">
        <f>IFERROR(('CALC | Main Engine'!N618+'CALC | Booster'!N618)*INDEX(MassUnitsTable[],MATCH($R$3,MassUnitsTable[Mass Units],0),2), "")</f>
        <v/>
      </c>
      <c r="M618" s="27" t="str">
        <f>IFERROR(('CALC | Main Engine'!O618+'CALC | Booster'!O618)*INDEX(MassUnitsTable[],MATCH($R$3,MassUnitsTable[Mass Units],0),2), "")</f>
        <v/>
      </c>
      <c r="N618" s="27" t="str">
        <f>IFERROR(('CALC | Main Engine'!P618+'CALC | Booster'!P618)*INDEX(MassUnitsTable[],MATCH($R$3,MassUnitsTable[Mass Units],0),2), "")</f>
        <v/>
      </c>
      <c r="O618" s="27" t="str">
        <f>IFERROR(('CALC | Main Engine'!Q618+'CALC | Booster'!Q618)*INDEX(MassUnitsTable[],MATCH($R$3,MassUnitsTable[Mass Units],0),2), "")</f>
        <v/>
      </c>
      <c r="P618" s="27" t="str">
        <f>IFERROR(('CALC | Main Engine'!R618+'CALC | Booster'!R618)*INDEX(MassUnitsTable[],MATCH($R$3,MassUnitsTable[Mass Units],0),2), "")</f>
        <v/>
      </c>
      <c r="Q618" s="27" t="str">
        <f>IFERROR(('CALC | Main Engine'!S618+'CALC | Booster'!S618)*INDEX(MassUnitsTable[],MATCH($R$3,MassUnitsTable[Mass Units],0),2), "")</f>
        <v/>
      </c>
      <c r="R618" s="32" t="str">
        <f>IFERROR(('CALC | Main Engine'!T618+'CALC | Booster'!T618)*INDEX(MassUnitsTable[],MATCH($R$3,MassUnitsTable[Mass Units],0),2), "")</f>
        <v/>
      </c>
      <c r="S618" s="10"/>
    </row>
    <row r="619" spans="1:19" x14ac:dyDescent="0.25">
      <c r="A619" s="10"/>
      <c r="B619" s="4" t="str">
        <f t="shared" si="50"/>
        <v/>
      </c>
      <c r="C619" s="5" t="str">
        <f t="shared" si="51"/>
        <v/>
      </c>
      <c r="D619" s="5" t="str">
        <f t="shared" si="52"/>
        <v/>
      </c>
      <c r="E619" s="5" t="str">
        <f t="shared" si="53"/>
        <v/>
      </c>
      <c r="F619" s="5" t="str">
        <f>'CALC | Main Engine'!$B619</f>
        <v/>
      </c>
      <c r="G619" s="27" t="str">
        <f>'CALC | Main Engine'!$C619</f>
        <v/>
      </c>
      <c r="H619" s="6" t="str">
        <f>'CALC | Main Engine'!$E619</f>
        <v/>
      </c>
      <c r="I619" s="34" t="str">
        <f>IFERROR('CALC | Main Engine'!$F619*INDEX(MassUnitsTable[],MATCH($R$3,MassUnitsTable[Mass Units],0),2), "")</f>
        <v/>
      </c>
      <c r="J619" s="27" t="str">
        <f>IFERROR('CALC | Booster'!$F619*INDEX(MassUnitsTable[],MATCH($R$3,MassUnitsTable[Mass Units],0),2), "")</f>
        <v/>
      </c>
      <c r="K619" s="32" t="str">
        <f t="shared" si="54"/>
        <v/>
      </c>
      <c r="L619" s="34" t="str">
        <f>IFERROR(('CALC | Main Engine'!N619+'CALC | Booster'!N619)*INDEX(MassUnitsTable[],MATCH($R$3,MassUnitsTable[Mass Units],0),2), "")</f>
        <v/>
      </c>
      <c r="M619" s="27" t="str">
        <f>IFERROR(('CALC | Main Engine'!O619+'CALC | Booster'!O619)*INDEX(MassUnitsTable[],MATCH($R$3,MassUnitsTable[Mass Units],0),2), "")</f>
        <v/>
      </c>
      <c r="N619" s="27" t="str">
        <f>IFERROR(('CALC | Main Engine'!P619+'CALC | Booster'!P619)*INDEX(MassUnitsTable[],MATCH($R$3,MassUnitsTable[Mass Units],0),2), "")</f>
        <v/>
      </c>
      <c r="O619" s="27" t="str">
        <f>IFERROR(('CALC | Main Engine'!Q619+'CALC | Booster'!Q619)*INDEX(MassUnitsTable[],MATCH($R$3,MassUnitsTable[Mass Units],0),2), "")</f>
        <v/>
      </c>
      <c r="P619" s="27" t="str">
        <f>IFERROR(('CALC | Main Engine'!R619+'CALC | Booster'!R619)*INDEX(MassUnitsTable[],MATCH($R$3,MassUnitsTable[Mass Units],0),2), "")</f>
        <v/>
      </c>
      <c r="Q619" s="27" t="str">
        <f>IFERROR(('CALC | Main Engine'!S619+'CALC | Booster'!S619)*INDEX(MassUnitsTable[],MATCH($R$3,MassUnitsTable[Mass Units],0),2), "")</f>
        <v/>
      </c>
      <c r="R619" s="32" t="str">
        <f>IFERROR(('CALC | Main Engine'!T619+'CALC | Booster'!T619)*INDEX(MassUnitsTable[],MATCH($R$3,MassUnitsTable[Mass Units],0),2), "")</f>
        <v/>
      </c>
      <c r="S619" s="10"/>
    </row>
    <row r="620" spans="1:19" x14ac:dyDescent="0.25">
      <c r="A620" s="10"/>
      <c r="B620" s="4" t="str">
        <f t="shared" si="50"/>
        <v/>
      </c>
      <c r="C620" s="5" t="str">
        <f t="shared" si="51"/>
        <v/>
      </c>
      <c r="D620" s="5" t="str">
        <f t="shared" si="52"/>
        <v/>
      </c>
      <c r="E620" s="5" t="str">
        <f t="shared" si="53"/>
        <v/>
      </c>
      <c r="F620" s="5" t="str">
        <f>'CALC | Main Engine'!$B620</f>
        <v/>
      </c>
      <c r="G620" s="27" t="str">
        <f>'CALC | Main Engine'!$C620</f>
        <v/>
      </c>
      <c r="H620" s="6" t="str">
        <f>'CALC | Main Engine'!$E620</f>
        <v/>
      </c>
      <c r="I620" s="34" t="str">
        <f>IFERROR('CALC | Main Engine'!$F620*INDEX(MassUnitsTable[],MATCH($R$3,MassUnitsTable[Mass Units],0),2), "")</f>
        <v/>
      </c>
      <c r="J620" s="27" t="str">
        <f>IFERROR('CALC | Booster'!$F620*INDEX(MassUnitsTable[],MATCH($R$3,MassUnitsTable[Mass Units],0),2), "")</f>
        <v/>
      </c>
      <c r="K620" s="32" t="str">
        <f t="shared" si="54"/>
        <v/>
      </c>
      <c r="L620" s="34" t="str">
        <f>IFERROR(('CALC | Main Engine'!N620+'CALC | Booster'!N620)*INDEX(MassUnitsTable[],MATCH($R$3,MassUnitsTable[Mass Units],0),2), "")</f>
        <v/>
      </c>
      <c r="M620" s="27" t="str">
        <f>IFERROR(('CALC | Main Engine'!O620+'CALC | Booster'!O620)*INDEX(MassUnitsTable[],MATCH($R$3,MassUnitsTable[Mass Units],0),2), "")</f>
        <v/>
      </c>
      <c r="N620" s="27" t="str">
        <f>IFERROR(('CALC | Main Engine'!P620+'CALC | Booster'!P620)*INDEX(MassUnitsTable[],MATCH($R$3,MassUnitsTable[Mass Units],0),2), "")</f>
        <v/>
      </c>
      <c r="O620" s="27" t="str">
        <f>IFERROR(('CALC | Main Engine'!Q620+'CALC | Booster'!Q620)*INDEX(MassUnitsTable[],MATCH($R$3,MassUnitsTable[Mass Units],0),2), "")</f>
        <v/>
      </c>
      <c r="P620" s="27" t="str">
        <f>IFERROR(('CALC | Main Engine'!R620+'CALC | Booster'!R620)*INDEX(MassUnitsTable[],MATCH($R$3,MassUnitsTable[Mass Units],0),2), "")</f>
        <v/>
      </c>
      <c r="Q620" s="27" t="str">
        <f>IFERROR(('CALC | Main Engine'!S620+'CALC | Booster'!S620)*INDEX(MassUnitsTable[],MATCH($R$3,MassUnitsTable[Mass Units],0),2), "")</f>
        <v/>
      </c>
      <c r="R620" s="32" t="str">
        <f>IFERROR(('CALC | Main Engine'!T620+'CALC | Booster'!T620)*INDEX(MassUnitsTable[],MATCH($R$3,MassUnitsTable[Mass Units],0),2), "")</f>
        <v/>
      </c>
      <c r="S620" s="10"/>
    </row>
    <row r="621" spans="1:19" x14ac:dyDescent="0.25">
      <c r="A621" s="10"/>
      <c r="B621" s="4" t="str">
        <f t="shared" si="50"/>
        <v/>
      </c>
      <c r="C621" s="5" t="str">
        <f t="shared" si="51"/>
        <v/>
      </c>
      <c r="D621" s="5" t="str">
        <f t="shared" si="52"/>
        <v/>
      </c>
      <c r="E621" s="5" t="str">
        <f t="shared" si="53"/>
        <v/>
      </c>
      <c r="F621" s="5" t="str">
        <f>'CALC | Main Engine'!$B621</f>
        <v/>
      </c>
      <c r="G621" s="27" t="str">
        <f>'CALC | Main Engine'!$C621</f>
        <v/>
      </c>
      <c r="H621" s="6" t="str">
        <f>'CALC | Main Engine'!$E621</f>
        <v/>
      </c>
      <c r="I621" s="34" t="str">
        <f>IFERROR('CALC | Main Engine'!$F621*INDEX(MassUnitsTable[],MATCH($R$3,MassUnitsTable[Mass Units],0),2), "")</f>
        <v/>
      </c>
      <c r="J621" s="27" t="str">
        <f>IFERROR('CALC | Booster'!$F621*INDEX(MassUnitsTable[],MATCH($R$3,MassUnitsTable[Mass Units],0),2), "")</f>
        <v/>
      </c>
      <c r="K621" s="32" t="str">
        <f t="shared" si="54"/>
        <v/>
      </c>
      <c r="L621" s="34" t="str">
        <f>IFERROR(('CALC | Main Engine'!N621+'CALC | Booster'!N621)*INDEX(MassUnitsTable[],MATCH($R$3,MassUnitsTable[Mass Units],0),2), "")</f>
        <v/>
      </c>
      <c r="M621" s="27" t="str">
        <f>IFERROR(('CALC | Main Engine'!O621+'CALC | Booster'!O621)*INDEX(MassUnitsTable[],MATCH($R$3,MassUnitsTable[Mass Units],0),2), "")</f>
        <v/>
      </c>
      <c r="N621" s="27" t="str">
        <f>IFERROR(('CALC | Main Engine'!P621+'CALC | Booster'!P621)*INDEX(MassUnitsTable[],MATCH($R$3,MassUnitsTable[Mass Units],0),2), "")</f>
        <v/>
      </c>
      <c r="O621" s="27" t="str">
        <f>IFERROR(('CALC | Main Engine'!Q621+'CALC | Booster'!Q621)*INDEX(MassUnitsTable[],MATCH($R$3,MassUnitsTable[Mass Units],0),2), "")</f>
        <v/>
      </c>
      <c r="P621" s="27" t="str">
        <f>IFERROR(('CALC | Main Engine'!R621+'CALC | Booster'!R621)*INDEX(MassUnitsTable[],MATCH($R$3,MassUnitsTable[Mass Units],0),2), "")</f>
        <v/>
      </c>
      <c r="Q621" s="27" t="str">
        <f>IFERROR(('CALC | Main Engine'!S621+'CALC | Booster'!S621)*INDEX(MassUnitsTable[],MATCH($R$3,MassUnitsTable[Mass Units],0),2), "")</f>
        <v/>
      </c>
      <c r="R621" s="32" t="str">
        <f>IFERROR(('CALC | Main Engine'!T621+'CALC | Booster'!T621)*INDEX(MassUnitsTable[],MATCH($R$3,MassUnitsTable[Mass Units],0),2), "")</f>
        <v/>
      </c>
      <c r="S621" s="10"/>
    </row>
    <row r="622" spans="1:19" x14ac:dyDescent="0.25">
      <c r="A622" s="10"/>
      <c r="B622" s="4" t="str">
        <f t="shared" si="50"/>
        <v/>
      </c>
      <c r="C622" s="5" t="str">
        <f t="shared" si="51"/>
        <v/>
      </c>
      <c r="D622" s="5" t="str">
        <f t="shared" si="52"/>
        <v/>
      </c>
      <c r="E622" s="5" t="str">
        <f t="shared" si="53"/>
        <v/>
      </c>
      <c r="F622" s="5" t="str">
        <f>'CALC | Main Engine'!$B622</f>
        <v/>
      </c>
      <c r="G622" s="27" t="str">
        <f>'CALC | Main Engine'!$C622</f>
        <v/>
      </c>
      <c r="H622" s="6" t="str">
        <f>'CALC | Main Engine'!$E622</f>
        <v/>
      </c>
      <c r="I622" s="34" t="str">
        <f>IFERROR('CALC | Main Engine'!$F622*INDEX(MassUnitsTable[],MATCH($R$3,MassUnitsTable[Mass Units],0),2), "")</f>
        <v/>
      </c>
      <c r="J622" s="27" t="str">
        <f>IFERROR('CALC | Booster'!$F622*INDEX(MassUnitsTable[],MATCH($R$3,MassUnitsTable[Mass Units],0),2), "")</f>
        <v/>
      </c>
      <c r="K622" s="32" t="str">
        <f t="shared" si="54"/>
        <v/>
      </c>
      <c r="L622" s="34" t="str">
        <f>IFERROR(('CALC | Main Engine'!N622+'CALC | Booster'!N622)*INDEX(MassUnitsTable[],MATCH($R$3,MassUnitsTable[Mass Units],0),2), "")</f>
        <v/>
      </c>
      <c r="M622" s="27" t="str">
        <f>IFERROR(('CALC | Main Engine'!O622+'CALC | Booster'!O622)*INDEX(MassUnitsTable[],MATCH($R$3,MassUnitsTable[Mass Units],0),2), "")</f>
        <v/>
      </c>
      <c r="N622" s="27" t="str">
        <f>IFERROR(('CALC | Main Engine'!P622+'CALC | Booster'!P622)*INDEX(MassUnitsTable[],MATCH($R$3,MassUnitsTable[Mass Units],0),2), "")</f>
        <v/>
      </c>
      <c r="O622" s="27" t="str">
        <f>IFERROR(('CALC | Main Engine'!Q622+'CALC | Booster'!Q622)*INDEX(MassUnitsTable[],MATCH($R$3,MassUnitsTable[Mass Units],0),2), "")</f>
        <v/>
      </c>
      <c r="P622" s="27" t="str">
        <f>IFERROR(('CALC | Main Engine'!R622+'CALC | Booster'!R622)*INDEX(MassUnitsTable[],MATCH($R$3,MassUnitsTable[Mass Units],0),2), "")</f>
        <v/>
      </c>
      <c r="Q622" s="27" t="str">
        <f>IFERROR(('CALC | Main Engine'!S622+'CALC | Booster'!S622)*INDEX(MassUnitsTable[],MATCH($R$3,MassUnitsTable[Mass Units],0),2), "")</f>
        <v/>
      </c>
      <c r="R622" s="32" t="str">
        <f>IFERROR(('CALC | Main Engine'!T622+'CALC | Booster'!T622)*INDEX(MassUnitsTable[],MATCH($R$3,MassUnitsTable[Mass Units],0),2), "")</f>
        <v/>
      </c>
      <c r="S622" s="10"/>
    </row>
    <row r="623" spans="1:19" x14ac:dyDescent="0.25">
      <c r="A623" s="10"/>
      <c r="B623" s="4" t="str">
        <f t="shared" si="50"/>
        <v/>
      </c>
      <c r="C623" s="5" t="str">
        <f t="shared" si="51"/>
        <v/>
      </c>
      <c r="D623" s="5" t="str">
        <f t="shared" si="52"/>
        <v/>
      </c>
      <c r="E623" s="5" t="str">
        <f t="shared" si="53"/>
        <v/>
      </c>
      <c r="F623" s="5" t="str">
        <f>'CALC | Main Engine'!$B623</f>
        <v/>
      </c>
      <c r="G623" s="27" t="str">
        <f>'CALC | Main Engine'!$C623</f>
        <v/>
      </c>
      <c r="H623" s="6" t="str">
        <f>'CALC | Main Engine'!$E623</f>
        <v/>
      </c>
      <c r="I623" s="34" t="str">
        <f>IFERROR('CALC | Main Engine'!$F623*INDEX(MassUnitsTable[],MATCH($R$3,MassUnitsTable[Mass Units],0),2), "")</f>
        <v/>
      </c>
      <c r="J623" s="27" t="str">
        <f>IFERROR('CALC | Booster'!$F623*INDEX(MassUnitsTable[],MATCH($R$3,MassUnitsTable[Mass Units],0),2), "")</f>
        <v/>
      </c>
      <c r="K623" s="32" t="str">
        <f t="shared" si="54"/>
        <v/>
      </c>
      <c r="L623" s="34" t="str">
        <f>IFERROR(('CALC | Main Engine'!N623+'CALC | Booster'!N623)*INDEX(MassUnitsTable[],MATCH($R$3,MassUnitsTable[Mass Units],0),2), "")</f>
        <v/>
      </c>
      <c r="M623" s="27" t="str">
        <f>IFERROR(('CALC | Main Engine'!O623+'CALC | Booster'!O623)*INDEX(MassUnitsTable[],MATCH($R$3,MassUnitsTable[Mass Units],0),2), "")</f>
        <v/>
      </c>
      <c r="N623" s="27" t="str">
        <f>IFERROR(('CALC | Main Engine'!P623+'CALC | Booster'!P623)*INDEX(MassUnitsTable[],MATCH($R$3,MassUnitsTable[Mass Units],0),2), "")</f>
        <v/>
      </c>
      <c r="O623" s="27" t="str">
        <f>IFERROR(('CALC | Main Engine'!Q623+'CALC | Booster'!Q623)*INDEX(MassUnitsTable[],MATCH($R$3,MassUnitsTable[Mass Units],0),2), "")</f>
        <v/>
      </c>
      <c r="P623" s="27" t="str">
        <f>IFERROR(('CALC | Main Engine'!R623+'CALC | Booster'!R623)*INDEX(MassUnitsTable[],MATCH($R$3,MassUnitsTable[Mass Units],0),2), "")</f>
        <v/>
      </c>
      <c r="Q623" s="27" t="str">
        <f>IFERROR(('CALC | Main Engine'!S623+'CALC | Booster'!S623)*INDEX(MassUnitsTable[],MATCH($R$3,MassUnitsTable[Mass Units],0),2), "")</f>
        <v/>
      </c>
      <c r="R623" s="32" t="str">
        <f>IFERROR(('CALC | Main Engine'!T623+'CALC | Booster'!T623)*INDEX(MassUnitsTable[],MATCH($R$3,MassUnitsTable[Mass Units],0),2), "")</f>
        <v/>
      </c>
      <c r="S623" s="10"/>
    </row>
    <row r="624" spans="1:19" x14ac:dyDescent="0.25">
      <c r="A624" s="10"/>
      <c r="B624" s="4" t="str">
        <f t="shared" si="50"/>
        <v/>
      </c>
      <c r="C624" s="5" t="str">
        <f t="shared" si="51"/>
        <v/>
      </c>
      <c r="D624" s="5" t="str">
        <f t="shared" si="52"/>
        <v/>
      </c>
      <c r="E624" s="5" t="str">
        <f t="shared" si="53"/>
        <v/>
      </c>
      <c r="F624" s="5" t="str">
        <f>'CALC | Main Engine'!$B624</f>
        <v/>
      </c>
      <c r="G624" s="27" t="str">
        <f>'CALC | Main Engine'!$C624</f>
        <v/>
      </c>
      <c r="H624" s="6" t="str">
        <f>'CALC | Main Engine'!$E624</f>
        <v/>
      </c>
      <c r="I624" s="34" t="str">
        <f>IFERROR('CALC | Main Engine'!$F624*INDEX(MassUnitsTable[],MATCH($R$3,MassUnitsTable[Mass Units],0),2), "")</f>
        <v/>
      </c>
      <c r="J624" s="27" t="str">
        <f>IFERROR('CALC | Booster'!$F624*INDEX(MassUnitsTable[],MATCH($R$3,MassUnitsTable[Mass Units],0),2), "")</f>
        <v/>
      </c>
      <c r="K624" s="32" t="str">
        <f t="shared" si="54"/>
        <v/>
      </c>
      <c r="L624" s="34" t="str">
        <f>IFERROR(('CALC | Main Engine'!N624+'CALC | Booster'!N624)*INDEX(MassUnitsTable[],MATCH($R$3,MassUnitsTable[Mass Units],0),2), "")</f>
        <v/>
      </c>
      <c r="M624" s="27" t="str">
        <f>IFERROR(('CALC | Main Engine'!O624+'CALC | Booster'!O624)*INDEX(MassUnitsTable[],MATCH($R$3,MassUnitsTable[Mass Units],0),2), "")</f>
        <v/>
      </c>
      <c r="N624" s="27" t="str">
        <f>IFERROR(('CALC | Main Engine'!P624+'CALC | Booster'!P624)*INDEX(MassUnitsTable[],MATCH($R$3,MassUnitsTable[Mass Units],0),2), "")</f>
        <v/>
      </c>
      <c r="O624" s="27" t="str">
        <f>IFERROR(('CALC | Main Engine'!Q624+'CALC | Booster'!Q624)*INDEX(MassUnitsTable[],MATCH($R$3,MassUnitsTable[Mass Units],0),2), "")</f>
        <v/>
      </c>
      <c r="P624" s="27" t="str">
        <f>IFERROR(('CALC | Main Engine'!R624+'CALC | Booster'!R624)*INDEX(MassUnitsTable[],MATCH($R$3,MassUnitsTable[Mass Units],0),2), "")</f>
        <v/>
      </c>
      <c r="Q624" s="27" t="str">
        <f>IFERROR(('CALC | Main Engine'!S624+'CALC | Booster'!S624)*INDEX(MassUnitsTable[],MATCH($R$3,MassUnitsTable[Mass Units],0),2), "")</f>
        <v/>
      </c>
      <c r="R624" s="32" t="str">
        <f>IFERROR(('CALC | Main Engine'!T624+'CALC | Booster'!T624)*INDEX(MassUnitsTable[],MATCH($R$3,MassUnitsTable[Mass Units],0),2), "")</f>
        <v/>
      </c>
      <c r="S624" s="10"/>
    </row>
    <row r="625" spans="1:19" x14ac:dyDescent="0.25">
      <c r="A625" s="10"/>
      <c r="B625" s="4" t="str">
        <f t="shared" si="50"/>
        <v/>
      </c>
      <c r="C625" s="5" t="str">
        <f t="shared" si="51"/>
        <v/>
      </c>
      <c r="D625" s="5" t="str">
        <f t="shared" si="52"/>
        <v/>
      </c>
      <c r="E625" s="5" t="str">
        <f t="shared" si="53"/>
        <v/>
      </c>
      <c r="F625" s="5" t="str">
        <f>'CALC | Main Engine'!$B625</f>
        <v/>
      </c>
      <c r="G625" s="27" t="str">
        <f>'CALC | Main Engine'!$C625</f>
        <v/>
      </c>
      <c r="H625" s="6" t="str">
        <f>'CALC | Main Engine'!$E625</f>
        <v/>
      </c>
      <c r="I625" s="34" t="str">
        <f>IFERROR('CALC | Main Engine'!$F625*INDEX(MassUnitsTable[],MATCH($R$3,MassUnitsTable[Mass Units],0),2), "")</f>
        <v/>
      </c>
      <c r="J625" s="27" t="str">
        <f>IFERROR('CALC | Booster'!$F625*INDEX(MassUnitsTable[],MATCH($R$3,MassUnitsTable[Mass Units],0),2), "")</f>
        <v/>
      </c>
      <c r="K625" s="32" t="str">
        <f t="shared" si="54"/>
        <v/>
      </c>
      <c r="L625" s="34" t="str">
        <f>IFERROR(('CALC | Main Engine'!N625+'CALC | Booster'!N625)*INDEX(MassUnitsTable[],MATCH($R$3,MassUnitsTable[Mass Units],0),2), "")</f>
        <v/>
      </c>
      <c r="M625" s="27" t="str">
        <f>IFERROR(('CALC | Main Engine'!O625+'CALC | Booster'!O625)*INDEX(MassUnitsTable[],MATCH($R$3,MassUnitsTable[Mass Units],0),2), "")</f>
        <v/>
      </c>
      <c r="N625" s="27" t="str">
        <f>IFERROR(('CALC | Main Engine'!P625+'CALC | Booster'!P625)*INDEX(MassUnitsTable[],MATCH($R$3,MassUnitsTable[Mass Units],0),2), "")</f>
        <v/>
      </c>
      <c r="O625" s="27" t="str">
        <f>IFERROR(('CALC | Main Engine'!Q625+'CALC | Booster'!Q625)*INDEX(MassUnitsTable[],MATCH($R$3,MassUnitsTable[Mass Units],0),2), "")</f>
        <v/>
      </c>
      <c r="P625" s="27" t="str">
        <f>IFERROR(('CALC | Main Engine'!R625+'CALC | Booster'!R625)*INDEX(MassUnitsTable[],MATCH($R$3,MassUnitsTable[Mass Units],0),2), "")</f>
        <v/>
      </c>
      <c r="Q625" s="27" t="str">
        <f>IFERROR(('CALC | Main Engine'!S625+'CALC | Booster'!S625)*INDEX(MassUnitsTable[],MATCH($R$3,MassUnitsTable[Mass Units],0),2), "")</f>
        <v/>
      </c>
      <c r="R625" s="32" t="str">
        <f>IFERROR(('CALC | Main Engine'!T625+'CALC | Booster'!T625)*INDEX(MassUnitsTable[],MATCH($R$3,MassUnitsTable[Mass Units],0),2), "")</f>
        <v/>
      </c>
      <c r="S625" s="10"/>
    </row>
    <row r="626" spans="1:19" x14ac:dyDescent="0.25">
      <c r="A626" s="10"/>
      <c r="B626" s="4" t="str">
        <f t="shared" si="50"/>
        <v/>
      </c>
      <c r="C626" s="5" t="str">
        <f t="shared" si="51"/>
        <v/>
      </c>
      <c r="D626" s="5" t="str">
        <f t="shared" si="52"/>
        <v/>
      </c>
      <c r="E626" s="5" t="str">
        <f t="shared" si="53"/>
        <v/>
      </c>
      <c r="F626" s="5" t="str">
        <f>'CALC | Main Engine'!$B626</f>
        <v/>
      </c>
      <c r="G626" s="27" t="str">
        <f>'CALC | Main Engine'!$C626</f>
        <v/>
      </c>
      <c r="H626" s="6" t="str">
        <f>'CALC | Main Engine'!$E626</f>
        <v/>
      </c>
      <c r="I626" s="34" t="str">
        <f>IFERROR('CALC | Main Engine'!$F626*INDEX(MassUnitsTable[],MATCH($R$3,MassUnitsTable[Mass Units],0),2), "")</f>
        <v/>
      </c>
      <c r="J626" s="27" t="str">
        <f>IFERROR('CALC | Booster'!$F626*INDEX(MassUnitsTable[],MATCH($R$3,MassUnitsTable[Mass Units],0),2), "")</f>
        <v/>
      </c>
      <c r="K626" s="32" t="str">
        <f t="shared" si="54"/>
        <v/>
      </c>
      <c r="L626" s="34" t="str">
        <f>IFERROR(('CALC | Main Engine'!N626+'CALC | Booster'!N626)*INDEX(MassUnitsTable[],MATCH($R$3,MassUnitsTable[Mass Units],0),2), "")</f>
        <v/>
      </c>
      <c r="M626" s="27" t="str">
        <f>IFERROR(('CALC | Main Engine'!O626+'CALC | Booster'!O626)*INDEX(MassUnitsTable[],MATCH($R$3,MassUnitsTable[Mass Units],0),2), "")</f>
        <v/>
      </c>
      <c r="N626" s="27" t="str">
        <f>IFERROR(('CALC | Main Engine'!P626+'CALC | Booster'!P626)*INDEX(MassUnitsTable[],MATCH($R$3,MassUnitsTable[Mass Units],0),2), "")</f>
        <v/>
      </c>
      <c r="O626" s="27" t="str">
        <f>IFERROR(('CALC | Main Engine'!Q626+'CALC | Booster'!Q626)*INDEX(MassUnitsTable[],MATCH($R$3,MassUnitsTable[Mass Units],0),2), "")</f>
        <v/>
      </c>
      <c r="P626" s="27" t="str">
        <f>IFERROR(('CALC | Main Engine'!R626+'CALC | Booster'!R626)*INDEX(MassUnitsTable[],MATCH($R$3,MassUnitsTable[Mass Units],0),2), "")</f>
        <v/>
      </c>
      <c r="Q626" s="27" t="str">
        <f>IFERROR(('CALC | Main Engine'!S626+'CALC | Booster'!S626)*INDEX(MassUnitsTable[],MATCH($R$3,MassUnitsTable[Mass Units],0),2), "")</f>
        <v/>
      </c>
      <c r="R626" s="32" t="str">
        <f>IFERROR(('CALC | Main Engine'!T626+'CALC | Booster'!T626)*INDEX(MassUnitsTable[],MATCH($R$3,MassUnitsTable[Mass Units],0),2), "")</f>
        <v/>
      </c>
      <c r="S626" s="10"/>
    </row>
    <row r="627" spans="1:19" x14ac:dyDescent="0.25">
      <c r="A627" s="10"/>
      <c r="B627" s="4" t="str">
        <f t="shared" si="50"/>
        <v/>
      </c>
      <c r="C627" s="5" t="str">
        <f t="shared" si="51"/>
        <v/>
      </c>
      <c r="D627" s="5" t="str">
        <f t="shared" si="52"/>
        <v/>
      </c>
      <c r="E627" s="5" t="str">
        <f t="shared" si="53"/>
        <v/>
      </c>
      <c r="F627" s="5" t="str">
        <f>'CALC | Main Engine'!$B627</f>
        <v/>
      </c>
      <c r="G627" s="27" t="str">
        <f>'CALC | Main Engine'!$C627</f>
        <v/>
      </c>
      <c r="H627" s="6" t="str">
        <f>'CALC | Main Engine'!$E627</f>
        <v/>
      </c>
      <c r="I627" s="34" t="str">
        <f>IFERROR('CALC | Main Engine'!$F627*INDEX(MassUnitsTable[],MATCH($R$3,MassUnitsTable[Mass Units],0),2), "")</f>
        <v/>
      </c>
      <c r="J627" s="27" t="str">
        <f>IFERROR('CALC | Booster'!$F627*INDEX(MassUnitsTable[],MATCH($R$3,MassUnitsTable[Mass Units],0),2), "")</f>
        <v/>
      </c>
      <c r="K627" s="32" t="str">
        <f t="shared" si="54"/>
        <v/>
      </c>
      <c r="L627" s="34" t="str">
        <f>IFERROR(('CALC | Main Engine'!N627+'CALC | Booster'!N627)*INDEX(MassUnitsTable[],MATCH($R$3,MassUnitsTable[Mass Units],0),2), "")</f>
        <v/>
      </c>
      <c r="M627" s="27" t="str">
        <f>IFERROR(('CALC | Main Engine'!O627+'CALC | Booster'!O627)*INDEX(MassUnitsTable[],MATCH($R$3,MassUnitsTable[Mass Units],0),2), "")</f>
        <v/>
      </c>
      <c r="N627" s="27" t="str">
        <f>IFERROR(('CALC | Main Engine'!P627+'CALC | Booster'!P627)*INDEX(MassUnitsTable[],MATCH($R$3,MassUnitsTable[Mass Units],0),2), "")</f>
        <v/>
      </c>
      <c r="O627" s="27" t="str">
        <f>IFERROR(('CALC | Main Engine'!Q627+'CALC | Booster'!Q627)*INDEX(MassUnitsTable[],MATCH($R$3,MassUnitsTable[Mass Units],0),2), "")</f>
        <v/>
      </c>
      <c r="P627" s="27" t="str">
        <f>IFERROR(('CALC | Main Engine'!R627+'CALC | Booster'!R627)*INDEX(MassUnitsTable[],MATCH($R$3,MassUnitsTable[Mass Units],0),2), "")</f>
        <v/>
      </c>
      <c r="Q627" s="27" t="str">
        <f>IFERROR(('CALC | Main Engine'!S627+'CALC | Booster'!S627)*INDEX(MassUnitsTable[],MATCH($R$3,MassUnitsTable[Mass Units],0),2), "")</f>
        <v/>
      </c>
      <c r="R627" s="32" t="str">
        <f>IFERROR(('CALC | Main Engine'!T627+'CALC | Booster'!T627)*INDEX(MassUnitsTable[],MATCH($R$3,MassUnitsTable[Mass Units],0),2), "")</f>
        <v/>
      </c>
      <c r="S627" s="10"/>
    </row>
    <row r="628" spans="1:19" x14ac:dyDescent="0.25">
      <c r="A628" s="10"/>
      <c r="B628" s="4" t="str">
        <f t="shared" si="50"/>
        <v/>
      </c>
      <c r="C628" s="5" t="str">
        <f t="shared" si="51"/>
        <v/>
      </c>
      <c r="D628" s="5" t="str">
        <f t="shared" si="52"/>
        <v/>
      </c>
      <c r="E628" s="5" t="str">
        <f t="shared" si="53"/>
        <v/>
      </c>
      <c r="F628" s="5" t="str">
        <f>'CALC | Main Engine'!$B628</f>
        <v/>
      </c>
      <c r="G628" s="27" t="str">
        <f>'CALC | Main Engine'!$C628</f>
        <v/>
      </c>
      <c r="H628" s="6" t="str">
        <f>'CALC | Main Engine'!$E628</f>
        <v/>
      </c>
      <c r="I628" s="34" t="str">
        <f>IFERROR('CALC | Main Engine'!$F628*INDEX(MassUnitsTable[],MATCH($R$3,MassUnitsTable[Mass Units],0),2), "")</f>
        <v/>
      </c>
      <c r="J628" s="27" t="str">
        <f>IFERROR('CALC | Booster'!$F628*INDEX(MassUnitsTable[],MATCH($R$3,MassUnitsTable[Mass Units],0),2), "")</f>
        <v/>
      </c>
      <c r="K628" s="32" t="str">
        <f t="shared" si="54"/>
        <v/>
      </c>
      <c r="L628" s="34" t="str">
        <f>IFERROR(('CALC | Main Engine'!N628+'CALC | Booster'!N628)*INDEX(MassUnitsTable[],MATCH($R$3,MassUnitsTable[Mass Units],0),2), "")</f>
        <v/>
      </c>
      <c r="M628" s="27" t="str">
        <f>IFERROR(('CALC | Main Engine'!O628+'CALC | Booster'!O628)*INDEX(MassUnitsTable[],MATCH($R$3,MassUnitsTable[Mass Units],0),2), "")</f>
        <v/>
      </c>
      <c r="N628" s="27" t="str">
        <f>IFERROR(('CALC | Main Engine'!P628+'CALC | Booster'!P628)*INDEX(MassUnitsTable[],MATCH($R$3,MassUnitsTable[Mass Units],0),2), "")</f>
        <v/>
      </c>
      <c r="O628" s="27" t="str">
        <f>IFERROR(('CALC | Main Engine'!Q628+'CALC | Booster'!Q628)*INDEX(MassUnitsTable[],MATCH($R$3,MassUnitsTable[Mass Units],0),2), "")</f>
        <v/>
      </c>
      <c r="P628" s="27" t="str">
        <f>IFERROR(('CALC | Main Engine'!R628+'CALC | Booster'!R628)*INDEX(MassUnitsTable[],MATCH($R$3,MassUnitsTable[Mass Units],0),2), "")</f>
        <v/>
      </c>
      <c r="Q628" s="27" t="str">
        <f>IFERROR(('CALC | Main Engine'!S628+'CALC | Booster'!S628)*INDEX(MassUnitsTable[],MATCH($R$3,MassUnitsTable[Mass Units],0),2), "")</f>
        <v/>
      </c>
      <c r="R628" s="32" t="str">
        <f>IFERROR(('CALC | Main Engine'!T628+'CALC | Booster'!T628)*INDEX(MassUnitsTable[],MATCH($R$3,MassUnitsTable[Mass Units],0),2), "")</f>
        <v/>
      </c>
      <c r="S628" s="10"/>
    </row>
    <row r="629" spans="1:19" x14ac:dyDescent="0.25">
      <c r="A629" s="10"/>
      <c r="B629" s="4" t="str">
        <f t="shared" si="50"/>
        <v/>
      </c>
      <c r="C629" s="5" t="str">
        <f t="shared" si="51"/>
        <v/>
      </c>
      <c r="D629" s="5" t="str">
        <f t="shared" si="52"/>
        <v/>
      </c>
      <c r="E629" s="5" t="str">
        <f t="shared" si="53"/>
        <v/>
      </c>
      <c r="F629" s="5" t="str">
        <f>'CALC | Main Engine'!$B629</f>
        <v/>
      </c>
      <c r="G629" s="27" t="str">
        <f>'CALC | Main Engine'!$C629</f>
        <v/>
      </c>
      <c r="H629" s="6" t="str">
        <f>'CALC | Main Engine'!$E629</f>
        <v/>
      </c>
      <c r="I629" s="34" t="str">
        <f>IFERROR('CALC | Main Engine'!$F629*INDEX(MassUnitsTable[],MATCH($R$3,MassUnitsTable[Mass Units],0),2), "")</f>
        <v/>
      </c>
      <c r="J629" s="27" t="str">
        <f>IFERROR('CALC | Booster'!$F629*INDEX(MassUnitsTable[],MATCH($R$3,MassUnitsTable[Mass Units],0),2), "")</f>
        <v/>
      </c>
      <c r="K629" s="32" t="str">
        <f t="shared" si="54"/>
        <v/>
      </c>
      <c r="L629" s="34" t="str">
        <f>IFERROR(('CALC | Main Engine'!N629+'CALC | Booster'!N629)*INDEX(MassUnitsTable[],MATCH($R$3,MassUnitsTable[Mass Units],0),2), "")</f>
        <v/>
      </c>
      <c r="M629" s="27" t="str">
        <f>IFERROR(('CALC | Main Engine'!O629+'CALC | Booster'!O629)*INDEX(MassUnitsTable[],MATCH($R$3,MassUnitsTable[Mass Units],0),2), "")</f>
        <v/>
      </c>
      <c r="N629" s="27" t="str">
        <f>IFERROR(('CALC | Main Engine'!P629+'CALC | Booster'!P629)*INDEX(MassUnitsTable[],MATCH($R$3,MassUnitsTable[Mass Units],0),2), "")</f>
        <v/>
      </c>
      <c r="O629" s="27" t="str">
        <f>IFERROR(('CALC | Main Engine'!Q629+'CALC | Booster'!Q629)*INDEX(MassUnitsTable[],MATCH($R$3,MassUnitsTable[Mass Units],0),2), "")</f>
        <v/>
      </c>
      <c r="P629" s="27" t="str">
        <f>IFERROR(('CALC | Main Engine'!R629+'CALC | Booster'!R629)*INDEX(MassUnitsTable[],MATCH($R$3,MassUnitsTable[Mass Units],0),2), "")</f>
        <v/>
      </c>
      <c r="Q629" s="27" t="str">
        <f>IFERROR(('CALC | Main Engine'!S629+'CALC | Booster'!S629)*INDEX(MassUnitsTable[],MATCH($R$3,MassUnitsTable[Mass Units],0),2), "")</f>
        <v/>
      </c>
      <c r="R629" s="32" t="str">
        <f>IFERROR(('CALC | Main Engine'!T629+'CALC | Booster'!T629)*INDEX(MassUnitsTable[],MATCH($R$3,MassUnitsTable[Mass Units],0),2), "")</f>
        <v/>
      </c>
      <c r="S629" s="10"/>
    </row>
    <row r="630" spans="1:19" x14ac:dyDescent="0.25">
      <c r="A630" s="10"/>
      <c r="B630" s="4" t="str">
        <f t="shared" si="50"/>
        <v/>
      </c>
      <c r="C630" s="5" t="str">
        <f t="shared" si="51"/>
        <v/>
      </c>
      <c r="D630" s="5" t="str">
        <f t="shared" si="52"/>
        <v/>
      </c>
      <c r="E630" s="5" t="str">
        <f t="shared" si="53"/>
        <v/>
      </c>
      <c r="F630" s="5" t="str">
        <f>'CALC | Main Engine'!$B630</f>
        <v/>
      </c>
      <c r="G630" s="27" t="str">
        <f>'CALC | Main Engine'!$C630</f>
        <v/>
      </c>
      <c r="H630" s="6" t="str">
        <f>'CALC | Main Engine'!$E630</f>
        <v/>
      </c>
      <c r="I630" s="34" t="str">
        <f>IFERROR('CALC | Main Engine'!$F630*INDEX(MassUnitsTable[],MATCH($R$3,MassUnitsTable[Mass Units],0),2), "")</f>
        <v/>
      </c>
      <c r="J630" s="27" t="str">
        <f>IFERROR('CALC | Booster'!$F630*INDEX(MassUnitsTable[],MATCH($R$3,MassUnitsTable[Mass Units],0),2), "")</f>
        <v/>
      </c>
      <c r="K630" s="32" t="str">
        <f t="shared" si="54"/>
        <v/>
      </c>
      <c r="L630" s="34" t="str">
        <f>IFERROR(('CALC | Main Engine'!N630+'CALC | Booster'!N630)*INDEX(MassUnitsTable[],MATCH($R$3,MassUnitsTable[Mass Units],0),2), "")</f>
        <v/>
      </c>
      <c r="M630" s="27" t="str">
        <f>IFERROR(('CALC | Main Engine'!O630+'CALC | Booster'!O630)*INDEX(MassUnitsTable[],MATCH($R$3,MassUnitsTable[Mass Units],0),2), "")</f>
        <v/>
      </c>
      <c r="N630" s="27" t="str">
        <f>IFERROR(('CALC | Main Engine'!P630+'CALC | Booster'!P630)*INDEX(MassUnitsTable[],MATCH($R$3,MassUnitsTable[Mass Units],0),2), "")</f>
        <v/>
      </c>
      <c r="O630" s="27" t="str">
        <f>IFERROR(('CALC | Main Engine'!Q630+'CALC | Booster'!Q630)*INDEX(MassUnitsTable[],MATCH($R$3,MassUnitsTable[Mass Units],0),2), "")</f>
        <v/>
      </c>
      <c r="P630" s="27" t="str">
        <f>IFERROR(('CALC | Main Engine'!R630+'CALC | Booster'!R630)*INDEX(MassUnitsTable[],MATCH($R$3,MassUnitsTable[Mass Units],0),2), "")</f>
        <v/>
      </c>
      <c r="Q630" s="27" t="str">
        <f>IFERROR(('CALC | Main Engine'!S630+'CALC | Booster'!S630)*INDEX(MassUnitsTable[],MATCH($R$3,MassUnitsTable[Mass Units],0),2), "")</f>
        <v/>
      </c>
      <c r="R630" s="32" t="str">
        <f>IFERROR(('CALC | Main Engine'!T630+'CALC | Booster'!T630)*INDEX(MassUnitsTable[],MATCH($R$3,MassUnitsTable[Mass Units],0),2), "")</f>
        <v/>
      </c>
      <c r="S630" s="10"/>
    </row>
    <row r="631" spans="1:19" x14ac:dyDescent="0.25">
      <c r="A631" s="10"/>
      <c r="B631" s="4" t="str">
        <f t="shared" si="50"/>
        <v/>
      </c>
      <c r="C631" s="5" t="str">
        <f t="shared" si="51"/>
        <v/>
      </c>
      <c r="D631" s="5" t="str">
        <f t="shared" si="52"/>
        <v/>
      </c>
      <c r="E631" s="5" t="str">
        <f t="shared" si="53"/>
        <v/>
      </c>
      <c r="F631" s="5" t="str">
        <f>'CALC | Main Engine'!$B631</f>
        <v/>
      </c>
      <c r="G631" s="27" t="str">
        <f>'CALC | Main Engine'!$C631</f>
        <v/>
      </c>
      <c r="H631" s="6" t="str">
        <f>'CALC | Main Engine'!$E631</f>
        <v/>
      </c>
      <c r="I631" s="34" t="str">
        <f>IFERROR('CALC | Main Engine'!$F631*INDEX(MassUnitsTable[],MATCH($R$3,MassUnitsTable[Mass Units],0),2), "")</f>
        <v/>
      </c>
      <c r="J631" s="27" t="str">
        <f>IFERROR('CALC | Booster'!$F631*INDEX(MassUnitsTable[],MATCH($R$3,MassUnitsTable[Mass Units],0),2), "")</f>
        <v/>
      </c>
      <c r="K631" s="32" t="str">
        <f t="shared" si="54"/>
        <v/>
      </c>
      <c r="L631" s="34" t="str">
        <f>IFERROR(('CALC | Main Engine'!N631+'CALC | Booster'!N631)*INDEX(MassUnitsTable[],MATCH($R$3,MassUnitsTable[Mass Units],0),2), "")</f>
        <v/>
      </c>
      <c r="M631" s="27" t="str">
        <f>IFERROR(('CALC | Main Engine'!O631+'CALC | Booster'!O631)*INDEX(MassUnitsTable[],MATCH($R$3,MassUnitsTable[Mass Units],0),2), "")</f>
        <v/>
      </c>
      <c r="N631" s="27" t="str">
        <f>IFERROR(('CALC | Main Engine'!P631+'CALC | Booster'!P631)*INDEX(MassUnitsTable[],MATCH($R$3,MassUnitsTable[Mass Units],0),2), "")</f>
        <v/>
      </c>
      <c r="O631" s="27" t="str">
        <f>IFERROR(('CALC | Main Engine'!Q631+'CALC | Booster'!Q631)*INDEX(MassUnitsTable[],MATCH($R$3,MassUnitsTable[Mass Units],0),2), "")</f>
        <v/>
      </c>
      <c r="P631" s="27" t="str">
        <f>IFERROR(('CALC | Main Engine'!R631+'CALC | Booster'!R631)*INDEX(MassUnitsTable[],MATCH($R$3,MassUnitsTable[Mass Units],0),2), "")</f>
        <v/>
      </c>
      <c r="Q631" s="27" t="str">
        <f>IFERROR(('CALC | Main Engine'!S631+'CALC | Booster'!S631)*INDEX(MassUnitsTable[],MATCH($R$3,MassUnitsTable[Mass Units],0),2), "")</f>
        <v/>
      </c>
      <c r="R631" s="32" t="str">
        <f>IFERROR(('CALC | Main Engine'!T631+'CALC | Booster'!T631)*INDEX(MassUnitsTable[],MATCH($R$3,MassUnitsTable[Mass Units],0),2), "")</f>
        <v/>
      </c>
      <c r="S631" s="10"/>
    </row>
    <row r="632" spans="1:19" x14ac:dyDescent="0.25">
      <c r="A632" s="10"/>
      <c r="B632" s="4" t="str">
        <f t="shared" si="50"/>
        <v/>
      </c>
      <c r="C632" s="5" t="str">
        <f t="shared" si="51"/>
        <v/>
      </c>
      <c r="D632" s="5" t="str">
        <f t="shared" si="52"/>
        <v/>
      </c>
      <c r="E632" s="5" t="str">
        <f t="shared" si="53"/>
        <v/>
      </c>
      <c r="F632" s="5" t="str">
        <f>'CALC | Main Engine'!$B632</f>
        <v/>
      </c>
      <c r="G632" s="27" t="str">
        <f>'CALC | Main Engine'!$C632</f>
        <v/>
      </c>
      <c r="H632" s="6" t="str">
        <f>'CALC | Main Engine'!$E632</f>
        <v/>
      </c>
      <c r="I632" s="34" t="str">
        <f>IFERROR('CALC | Main Engine'!$F632*INDEX(MassUnitsTable[],MATCH($R$3,MassUnitsTable[Mass Units],0),2), "")</f>
        <v/>
      </c>
      <c r="J632" s="27" t="str">
        <f>IFERROR('CALC | Booster'!$F632*INDEX(MassUnitsTable[],MATCH($R$3,MassUnitsTable[Mass Units],0),2), "")</f>
        <v/>
      </c>
      <c r="K632" s="32" t="str">
        <f t="shared" si="54"/>
        <v/>
      </c>
      <c r="L632" s="34" t="str">
        <f>IFERROR(('CALC | Main Engine'!N632+'CALC | Booster'!N632)*INDEX(MassUnitsTable[],MATCH($R$3,MassUnitsTable[Mass Units],0),2), "")</f>
        <v/>
      </c>
      <c r="M632" s="27" t="str">
        <f>IFERROR(('CALC | Main Engine'!O632+'CALC | Booster'!O632)*INDEX(MassUnitsTable[],MATCH($R$3,MassUnitsTable[Mass Units],0),2), "")</f>
        <v/>
      </c>
      <c r="N632" s="27" t="str">
        <f>IFERROR(('CALC | Main Engine'!P632+'CALC | Booster'!P632)*INDEX(MassUnitsTable[],MATCH($R$3,MassUnitsTable[Mass Units],0),2), "")</f>
        <v/>
      </c>
      <c r="O632" s="27" t="str">
        <f>IFERROR(('CALC | Main Engine'!Q632+'CALC | Booster'!Q632)*INDEX(MassUnitsTable[],MATCH($R$3,MassUnitsTable[Mass Units],0),2), "")</f>
        <v/>
      </c>
      <c r="P632" s="27" t="str">
        <f>IFERROR(('CALC | Main Engine'!R632+'CALC | Booster'!R632)*INDEX(MassUnitsTable[],MATCH($R$3,MassUnitsTable[Mass Units],0),2), "")</f>
        <v/>
      </c>
      <c r="Q632" s="27" t="str">
        <f>IFERROR(('CALC | Main Engine'!S632+'CALC | Booster'!S632)*INDEX(MassUnitsTable[],MATCH($R$3,MassUnitsTable[Mass Units],0),2), "")</f>
        <v/>
      </c>
      <c r="R632" s="32" t="str">
        <f>IFERROR(('CALC | Main Engine'!T632+'CALC | Booster'!T632)*INDEX(MassUnitsTable[],MATCH($R$3,MassUnitsTable[Mass Units],0),2), "")</f>
        <v/>
      </c>
      <c r="S632" s="10"/>
    </row>
    <row r="633" spans="1:19" x14ac:dyDescent="0.25">
      <c r="A633" s="10"/>
      <c r="B633" s="4" t="str">
        <f t="shared" si="50"/>
        <v/>
      </c>
      <c r="C633" s="5" t="str">
        <f t="shared" si="51"/>
        <v/>
      </c>
      <c r="D633" s="5" t="str">
        <f t="shared" si="52"/>
        <v/>
      </c>
      <c r="E633" s="5" t="str">
        <f t="shared" si="53"/>
        <v/>
      </c>
      <c r="F633" s="5" t="str">
        <f>'CALC | Main Engine'!$B633</f>
        <v/>
      </c>
      <c r="G633" s="27" t="str">
        <f>'CALC | Main Engine'!$C633</f>
        <v/>
      </c>
      <c r="H633" s="6" t="str">
        <f>'CALC | Main Engine'!$E633</f>
        <v/>
      </c>
      <c r="I633" s="34" t="str">
        <f>IFERROR('CALC | Main Engine'!$F633*INDEX(MassUnitsTable[],MATCH($R$3,MassUnitsTable[Mass Units],0),2), "")</f>
        <v/>
      </c>
      <c r="J633" s="27" t="str">
        <f>IFERROR('CALC | Booster'!$F633*INDEX(MassUnitsTable[],MATCH($R$3,MassUnitsTable[Mass Units],0),2), "")</f>
        <v/>
      </c>
      <c r="K633" s="32" t="str">
        <f t="shared" si="54"/>
        <v/>
      </c>
      <c r="L633" s="34" t="str">
        <f>IFERROR(('CALC | Main Engine'!N633+'CALC | Booster'!N633)*INDEX(MassUnitsTable[],MATCH($R$3,MassUnitsTable[Mass Units],0),2), "")</f>
        <v/>
      </c>
      <c r="M633" s="27" t="str">
        <f>IFERROR(('CALC | Main Engine'!O633+'CALC | Booster'!O633)*INDEX(MassUnitsTable[],MATCH($R$3,MassUnitsTable[Mass Units],0),2), "")</f>
        <v/>
      </c>
      <c r="N633" s="27" t="str">
        <f>IFERROR(('CALC | Main Engine'!P633+'CALC | Booster'!P633)*INDEX(MassUnitsTable[],MATCH($R$3,MassUnitsTable[Mass Units],0),2), "")</f>
        <v/>
      </c>
      <c r="O633" s="27" t="str">
        <f>IFERROR(('CALC | Main Engine'!Q633+'CALC | Booster'!Q633)*INDEX(MassUnitsTable[],MATCH($R$3,MassUnitsTable[Mass Units],0),2), "")</f>
        <v/>
      </c>
      <c r="P633" s="27" t="str">
        <f>IFERROR(('CALC | Main Engine'!R633+'CALC | Booster'!R633)*INDEX(MassUnitsTable[],MATCH($R$3,MassUnitsTable[Mass Units],0),2), "")</f>
        <v/>
      </c>
      <c r="Q633" s="27" t="str">
        <f>IFERROR(('CALC | Main Engine'!S633+'CALC | Booster'!S633)*INDEX(MassUnitsTable[],MATCH($R$3,MassUnitsTable[Mass Units],0),2), "")</f>
        <v/>
      </c>
      <c r="R633" s="32" t="str">
        <f>IFERROR(('CALC | Main Engine'!T633+'CALC | Booster'!T633)*INDEX(MassUnitsTable[],MATCH($R$3,MassUnitsTable[Mass Units],0),2), "")</f>
        <v/>
      </c>
      <c r="S633" s="10"/>
    </row>
    <row r="634" spans="1:19" x14ac:dyDescent="0.25">
      <c r="A634" s="10"/>
      <c r="B634" s="4" t="str">
        <f t="shared" si="50"/>
        <v/>
      </c>
      <c r="C634" s="5" t="str">
        <f t="shared" si="51"/>
        <v/>
      </c>
      <c r="D634" s="5" t="str">
        <f t="shared" si="52"/>
        <v/>
      </c>
      <c r="E634" s="5" t="str">
        <f t="shared" si="53"/>
        <v/>
      </c>
      <c r="F634" s="5" t="str">
        <f>'CALC | Main Engine'!$B634</f>
        <v/>
      </c>
      <c r="G634" s="27" t="str">
        <f>'CALC | Main Engine'!$C634</f>
        <v/>
      </c>
      <c r="H634" s="6" t="str">
        <f>'CALC | Main Engine'!$E634</f>
        <v/>
      </c>
      <c r="I634" s="34" t="str">
        <f>IFERROR('CALC | Main Engine'!$F634*INDEX(MassUnitsTable[],MATCH($R$3,MassUnitsTable[Mass Units],0),2), "")</f>
        <v/>
      </c>
      <c r="J634" s="27" t="str">
        <f>IFERROR('CALC | Booster'!$F634*INDEX(MassUnitsTable[],MATCH($R$3,MassUnitsTable[Mass Units],0),2), "")</f>
        <v/>
      </c>
      <c r="K634" s="32" t="str">
        <f t="shared" si="54"/>
        <v/>
      </c>
      <c r="L634" s="34" t="str">
        <f>IFERROR(('CALC | Main Engine'!N634+'CALC | Booster'!N634)*INDEX(MassUnitsTable[],MATCH($R$3,MassUnitsTable[Mass Units],0),2), "")</f>
        <v/>
      </c>
      <c r="M634" s="27" t="str">
        <f>IFERROR(('CALC | Main Engine'!O634+'CALC | Booster'!O634)*INDEX(MassUnitsTable[],MATCH($R$3,MassUnitsTable[Mass Units],0),2), "")</f>
        <v/>
      </c>
      <c r="N634" s="27" t="str">
        <f>IFERROR(('CALC | Main Engine'!P634+'CALC | Booster'!P634)*INDEX(MassUnitsTable[],MATCH($R$3,MassUnitsTable[Mass Units],0),2), "")</f>
        <v/>
      </c>
      <c r="O634" s="27" t="str">
        <f>IFERROR(('CALC | Main Engine'!Q634+'CALC | Booster'!Q634)*INDEX(MassUnitsTable[],MATCH($R$3,MassUnitsTable[Mass Units],0),2), "")</f>
        <v/>
      </c>
      <c r="P634" s="27" t="str">
        <f>IFERROR(('CALC | Main Engine'!R634+'CALC | Booster'!R634)*INDEX(MassUnitsTable[],MATCH($R$3,MassUnitsTable[Mass Units],0),2), "")</f>
        <v/>
      </c>
      <c r="Q634" s="27" t="str">
        <f>IFERROR(('CALC | Main Engine'!S634+'CALC | Booster'!S634)*INDEX(MassUnitsTable[],MATCH($R$3,MassUnitsTable[Mass Units],0),2), "")</f>
        <v/>
      </c>
      <c r="R634" s="32" t="str">
        <f>IFERROR(('CALC | Main Engine'!T634+'CALC | Booster'!T634)*INDEX(MassUnitsTable[],MATCH($R$3,MassUnitsTable[Mass Units],0),2), "")</f>
        <v/>
      </c>
      <c r="S634" s="10"/>
    </row>
    <row r="635" spans="1:19" x14ac:dyDescent="0.25">
      <c r="A635" s="10"/>
      <c r="B635" s="4" t="str">
        <f t="shared" si="50"/>
        <v/>
      </c>
      <c r="C635" s="5" t="str">
        <f t="shared" si="51"/>
        <v/>
      </c>
      <c r="D635" s="5" t="str">
        <f t="shared" si="52"/>
        <v/>
      </c>
      <c r="E635" s="5" t="str">
        <f t="shared" si="53"/>
        <v/>
      </c>
      <c r="F635" s="5" t="str">
        <f>'CALC | Main Engine'!$B635</f>
        <v/>
      </c>
      <c r="G635" s="27" t="str">
        <f>'CALC | Main Engine'!$C635</f>
        <v/>
      </c>
      <c r="H635" s="6" t="str">
        <f>'CALC | Main Engine'!$E635</f>
        <v/>
      </c>
      <c r="I635" s="34" t="str">
        <f>IFERROR('CALC | Main Engine'!$F635*INDEX(MassUnitsTable[],MATCH($R$3,MassUnitsTable[Mass Units],0),2), "")</f>
        <v/>
      </c>
      <c r="J635" s="27" t="str">
        <f>IFERROR('CALC | Booster'!$F635*INDEX(MassUnitsTable[],MATCH($R$3,MassUnitsTable[Mass Units],0),2), "")</f>
        <v/>
      </c>
      <c r="K635" s="32" t="str">
        <f t="shared" si="54"/>
        <v/>
      </c>
      <c r="L635" s="34" t="str">
        <f>IFERROR(('CALC | Main Engine'!N635+'CALC | Booster'!N635)*INDEX(MassUnitsTable[],MATCH($R$3,MassUnitsTable[Mass Units],0),2), "")</f>
        <v/>
      </c>
      <c r="M635" s="27" t="str">
        <f>IFERROR(('CALC | Main Engine'!O635+'CALC | Booster'!O635)*INDEX(MassUnitsTable[],MATCH($R$3,MassUnitsTable[Mass Units],0),2), "")</f>
        <v/>
      </c>
      <c r="N635" s="27" t="str">
        <f>IFERROR(('CALC | Main Engine'!P635+'CALC | Booster'!P635)*INDEX(MassUnitsTable[],MATCH($R$3,MassUnitsTable[Mass Units],0),2), "")</f>
        <v/>
      </c>
      <c r="O635" s="27" t="str">
        <f>IFERROR(('CALC | Main Engine'!Q635+'CALC | Booster'!Q635)*INDEX(MassUnitsTable[],MATCH($R$3,MassUnitsTable[Mass Units],0),2), "")</f>
        <v/>
      </c>
      <c r="P635" s="27" t="str">
        <f>IFERROR(('CALC | Main Engine'!R635+'CALC | Booster'!R635)*INDEX(MassUnitsTable[],MATCH($R$3,MassUnitsTable[Mass Units],0),2), "")</f>
        <v/>
      </c>
      <c r="Q635" s="27" t="str">
        <f>IFERROR(('CALC | Main Engine'!S635+'CALC | Booster'!S635)*INDEX(MassUnitsTable[],MATCH($R$3,MassUnitsTable[Mass Units],0),2), "")</f>
        <v/>
      </c>
      <c r="R635" s="32" t="str">
        <f>IFERROR(('CALC | Main Engine'!T635+'CALC | Booster'!T635)*INDEX(MassUnitsTable[],MATCH($R$3,MassUnitsTable[Mass Units],0),2), "")</f>
        <v/>
      </c>
      <c r="S635" s="10"/>
    </row>
    <row r="636" spans="1:19" x14ac:dyDescent="0.25">
      <c r="A636" s="10"/>
      <c r="B636" s="4" t="str">
        <f t="shared" si="50"/>
        <v/>
      </c>
      <c r="C636" s="5" t="str">
        <f t="shared" si="51"/>
        <v/>
      </c>
      <c r="D636" s="5" t="str">
        <f t="shared" si="52"/>
        <v/>
      </c>
      <c r="E636" s="5" t="str">
        <f t="shared" si="53"/>
        <v/>
      </c>
      <c r="F636" s="5" t="str">
        <f>'CALC | Main Engine'!$B636</f>
        <v/>
      </c>
      <c r="G636" s="27" t="str">
        <f>'CALC | Main Engine'!$C636</f>
        <v/>
      </c>
      <c r="H636" s="6" t="str">
        <f>'CALC | Main Engine'!$E636</f>
        <v/>
      </c>
      <c r="I636" s="34" t="str">
        <f>IFERROR('CALC | Main Engine'!$F636*INDEX(MassUnitsTable[],MATCH($R$3,MassUnitsTable[Mass Units],0),2), "")</f>
        <v/>
      </c>
      <c r="J636" s="27" t="str">
        <f>IFERROR('CALC | Booster'!$F636*INDEX(MassUnitsTable[],MATCH($R$3,MassUnitsTable[Mass Units],0),2), "")</f>
        <v/>
      </c>
      <c r="K636" s="32" t="str">
        <f t="shared" si="54"/>
        <v/>
      </c>
      <c r="L636" s="34" t="str">
        <f>IFERROR(('CALC | Main Engine'!N636+'CALC | Booster'!N636)*INDEX(MassUnitsTable[],MATCH($R$3,MassUnitsTable[Mass Units],0),2), "")</f>
        <v/>
      </c>
      <c r="M636" s="27" t="str">
        <f>IFERROR(('CALC | Main Engine'!O636+'CALC | Booster'!O636)*INDEX(MassUnitsTable[],MATCH($R$3,MassUnitsTable[Mass Units],0),2), "")</f>
        <v/>
      </c>
      <c r="N636" s="27" t="str">
        <f>IFERROR(('CALC | Main Engine'!P636+'CALC | Booster'!P636)*INDEX(MassUnitsTable[],MATCH($R$3,MassUnitsTable[Mass Units],0),2), "")</f>
        <v/>
      </c>
      <c r="O636" s="27" t="str">
        <f>IFERROR(('CALC | Main Engine'!Q636+'CALC | Booster'!Q636)*INDEX(MassUnitsTable[],MATCH($R$3,MassUnitsTable[Mass Units],0),2), "")</f>
        <v/>
      </c>
      <c r="P636" s="27" t="str">
        <f>IFERROR(('CALC | Main Engine'!R636+'CALC | Booster'!R636)*INDEX(MassUnitsTable[],MATCH($R$3,MassUnitsTable[Mass Units],0),2), "")</f>
        <v/>
      </c>
      <c r="Q636" s="27" t="str">
        <f>IFERROR(('CALC | Main Engine'!S636+'CALC | Booster'!S636)*INDEX(MassUnitsTable[],MATCH($R$3,MassUnitsTable[Mass Units],0),2), "")</f>
        <v/>
      </c>
      <c r="R636" s="32" t="str">
        <f>IFERROR(('CALC | Main Engine'!T636+'CALC | Booster'!T636)*INDEX(MassUnitsTable[],MATCH($R$3,MassUnitsTable[Mass Units],0),2), "")</f>
        <v/>
      </c>
      <c r="S636" s="10"/>
    </row>
    <row r="637" spans="1:19" x14ac:dyDescent="0.25">
      <c r="A637" s="10"/>
      <c r="B637" s="4" t="str">
        <f t="shared" si="50"/>
        <v/>
      </c>
      <c r="C637" s="5" t="str">
        <f t="shared" si="51"/>
        <v/>
      </c>
      <c r="D637" s="5" t="str">
        <f t="shared" si="52"/>
        <v/>
      </c>
      <c r="E637" s="5" t="str">
        <f t="shared" si="53"/>
        <v/>
      </c>
      <c r="F637" s="5" t="str">
        <f>'CALC | Main Engine'!$B637</f>
        <v/>
      </c>
      <c r="G637" s="27" t="str">
        <f>'CALC | Main Engine'!$C637</f>
        <v/>
      </c>
      <c r="H637" s="6" t="str">
        <f>'CALC | Main Engine'!$E637</f>
        <v/>
      </c>
      <c r="I637" s="34" t="str">
        <f>IFERROR('CALC | Main Engine'!$F637*INDEX(MassUnitsTable[],MATCH($R$3,MassUnitsTable[Mass Units],0),2), "")</f>
        <v/>
      </c>
      <c r="J637" s="27" t="str">
        <f>IFERROR('CALC | Booster'!$F637*INDEX(MassUnitsTable[],MATCH($R$3,MassUnitsTable[Mass Units],0),2), "")</f>
        <v/>
      </c>
      <c r="K637" s="32" t="str">
        <f t="shared" si="54"/>
        <v/>
      </c>
      <c r="L637" s="34" t="str">
        <f>IFERROR(('CALC | Main Engine'!N637+'CALC | Booster'!N637)*INDEX(MassUnitsTable[],MATCH($R$3,MassUnitsTable[Mass Units],0),2), "")</f>
        <v/>
      </c>
      <c r="M637" s="27" t="str">
        <f>IFERROR(('CALC | Main Engine'!O637+'CALC | Booster'!O637)*INDEX(MassUnitsTable[],MATCH($R$3,MassUnitsTable[Mass Units],0),2), "")</f>
        <v/>
      </c>
      <c r="N637" s="27" t="str">
        <f>IFERROR(('CALC | Main Engine'!P637+'CALC | Booster'!P637)*INDEX(MassUnitsTable[],MATCH($R$3,MassUnitsTable[Mass Units],0),2), "")</f>
        <v/>
      </c>
      <c r="O637" s="27" t="str">
        <f>IFERROR(('CALC | Main Engine'!Q637+'CALC | Booster'!Q637)*INDEX(MassUnitsTable[],MATCH($R$3,MassUnitsTable[Mass Units],0),2), "")</f>
        <v/>
      </c>
      <c r="P637" s="27" t="str">
        <f>IFERROR(('CALC | Main Engine'!R637+'CALC | Booster'!R637)*INDEX(MassUnitsTable[],MATCH($R$3,MassUnitsTable[Mass Units],0),2), "")</f>
        <v/>
      </c>
      <c r="Q637" s="27" t="str">
        <f>IFERROR(('CALC | Main Engine'!S637+'CALC | Booster'!S637)*INDEX(MassUnitsTable[],MATCH($R$3,MassUnitsTable[Mass Units],0),2), "")</f>
        <v/>
      </c>
      <c r="R637" s="32" t="str">
        <f>IFERROR(('CALC | Main Engine'!T637+'CALC | Booster'!T637)*INDEX(MassUnitsTable[],MATCH($R$3,MassUnitsTable[Mass Units],0),2), "")</f>
        <v/>
      </c>
      <c r="S637" s="10"/>
    </row>
    <row r="638" spans="1:19" x14ac:dyDescent="0.25">
      <c r="A638" s="10"/>
      <c r="B638" s="4" t="str">
        <f t="shared" si="50"/>
        <v/>
      </c>
      <c r="C638" s="5" t="str">
        <f t="shared" si="51"/>
        <v/>
      </c>
      <c r="D638" s="5" t="str">
        <f t="shared" si="52"/>
        <v/>
      </c>
      <c r="E638" s="5" t="str">
        <f t="shared" si="53"/>
        <v/>
      </c>
      <c r="F638" s="5" t="str">
        <f>'CALC | Main Engine'!$B638</f>
        <v/>
      </c>
      <c r="G638" s="27" t="str">
        <f>'CALC | Main Engine'!$C638</f>
        <v/>
      </c>
      <c r="H638" s="6" t="str">
        <f>'CALC | Main Engine'!$E638</f>
        <v/>
      </c>
      <c r="I638" s="34" t="str">
        <f>IFERROR('CALC | Main Engine'!$F638*INDEX(MassUnitsTable[],MATCH($R$3,MassUnitsTable[Mass Units],0),2), "")</f>
        <v/>
      </c>
      <c r="J638" s="27" t="str">
        <f>IFERROR('CALC | Booster'!$F638*INDEX(MassUnitsTable[],MATCH($R$3,MassUnitsTable[Mass Units],0),2), "")</f>
        <v/>
      </c>
      <c r="K638" s="32" t="str">
        <f t="shared" si="54"/>
        <v/>
      </c>
      <c r="L638" s="34" t="str">
        <f>IFERROR(('CALC | Main Engine'!N638+'CALC | Booster'!N638)*INDEX(MassUnitsTable[],MATCH($R$3,MassUnitsTable[Mass Units],0),2), "")</f>
        <v/>
      </c>
      <c r="M638" s="27" t="str">
        <f>IFERROR(('CALC | Main Engine'!O638+'CALC | Booster'!O638)*INDEX(MassUnitsTable[],MATCH($R$3,MassUnitsTable[Mass Units],0),2), "")</f>
        <v/>
      </c>
      <c r="N638" s="27" t="str">
        <f>IFERROR(('CALC | Main Engine'!P638+'CALC | Booster'!P638)*INDEX(MassUnitsTable[],MATCH($R$3,MassUnitsTable[Mass Units],0),2), "")</f>
        <v/>
      </c>
      <c r="O638" s="27" t="str">
        <f>IFERROR(('CALC | Main Engine'!Q638+'CALC | Booster'!Q638)*INDEX(MassUnitsTable[],MATCH($R$3,MassUnitsTable[Mass Units],0),2), "")</f>
        <v/>
      </c>
      <c r="P638" s="27" t="str">
        <f>IFERROR(('CALC | Main Engine'!R638+'CALC | Booster'!R638)*INDEX(MassUnitsTable[],MATCH($R$3,MassUnitsTable[Mass Units],0),2), "")</f>
        <v/>
      </c>
      <c r="Q638" s="27" t="str">
        <f>IFERROR(('CALC | Main Engine'!S638+'CALC | Booster'!S638)*INDEX(MassUnitsTable[],MATCH($R$3,MassUnitsTable[Mass Units],0),2), "")</f>
        <v/>
      </c>
      <c r="R638" s="32" t="str">
        <f>IFERROR(('CALC | Main Engine'!T638+'CALC | Booster'!T638)*INDEX(MassUnitsTable[],MATCH($R$3,MassUnitsTable[Mass Units],0),2), "")</f>
        <v/>
      </c>
      <c r="S638" s="10"/>
    </row>
    <row r="639" spans="1:19" x14ac:dyDescent="0.25">
      <c r="A639" s="10"/>
      <c r="B639" s="4" t="str">
        <f t="shared" si="50"/>
        <v/>
      </c>
      <c r="C639" s="5" t="str">
        <f t="shared" si="51"/>
        <v/>
      </c>
      <c r="D639" s="5" t="str">
        <f t="shared" si="52"/>
        <v/>
      </c>
      <c r="E639" s="5" t="str">
        <f t="shared" si="53"/>
        <v/>
      </c>
      <c r="F639" s="5" t="str">
        <f>'CALC | Main Engine'!$B639</f>
        <v/>
      </c>
      <c r="G639" s="27" t="str">
        <f>'CALC | Main Engine'!$C639</f>
        <v/>
      </c>
      <c r="H639" s="6" t="str">
        <f>'CALC | Main Engine'!$E639</f>
        <v/>
      </c>
      <c r="I639" s="34" t="str">
        <f>IFERROR('CALC | Main Engine'!$F639*INDEX(MassUnitsTable[],MATCH($R$3,MassUnitsTable[Mass Units],0),2), "")</f>
        <v/>
      </c>
      <c r="J639" s="27" t="str">
        <f>IFERROR('CALC | Booster'!$F639*INDEX(MassUnitsTable[],MATCH($R$3,MassUnitsTable[Mass Units],0),2), "")</f>
        <v/>
      </c>
      <c r="K639" s="32" t="str">
        <f t="shared" si="54"/>
        <v/>
      </c>
      <c r="L639" s="34" t="str">
        <f>IFERROR(('CALC | Main Engine'!N639+'CALC | Booster'!N639)*INDEX(MassUnitsTable[],MATCH($R$3,MassUnitsTable[Mass Units],0),2), "")</f>
        <v/>
      </c>
      <c r="M639" s="27" t="str">
        <f>IFERROR(('CALC | Main Engine'!O639+'CALC | Booster'!O639)*INDEX(MassUnitsTable[],MATCH($R$3,MassUnitsTable[Mass Units],0),2), "")</f>
        <v/>
      </c>
      <c r="N639" s="27" t="str">
        <f>IFERROR(('CALC | Main Engine'!P639+'CALC | Booster'!P639)*INDEX(MassUnitsTable[],MATCH($R$3,MassUnitsTable[Mass Units],0),2), "")</f>
        <v/>
      </c>
      <c r="O639" s="27" t="str">
        <f>IFERROR(('CALC | Main Engine'!Q639+'CALC | Booster'!Q639)*INDEX(MassUnitsTable[],MATCH($R$3,MassUnitsTable[Mass Units],0),2), "")</f>
        <v/>
      </c>
      <c r="P639" s="27" t="str">
        <f>IFERROR(('CALC | Main Engine'!R639+'CALC | Booster'!R639)*INDEX(MassUnitsTable[],MATCH($R$3,MassUnitsTable[Mass Units],0),2), "")</f>
        <v/>
      </c>
      <c r="Q639" s="27" t="str">
        <f>IFERROR(('CALC | Main Engine'!S639+'CALC | Booster'!S639)*INDEX(MassUnitsTable[],MATCH($R$3,MassUnitsTable[Mass Units],0),2), "")</f>
        <v/>
      </c>
      <c r="R639" s="32" t="str">
        <f>IFERROR(('CALC | Main Engine'!T639+'CALC | Booster'!T639)*INDEX(MassUnitsTable[],MATCH($R$3,MassUnitsTable[Mass Units],0),2), "")</f>
        <v/>
      </c>
      <c r="S639" s="10"/>
    </row>
    <row r="640" spans="1:19" x14ac:dyDescent="0.25">
      <c r="A640" s="10"/>
      <c r="B640" s="4" t="str">
        <f t="shared" si="50"/>
        <v/>
      </c>
      <c r="C640" s="5" t="str">
        <f t="shared" si="51"/>
        <v/>
      </c>
      <c r="D640" s="5" t="str">
        <f t="shared" si="52"/>
        <v/>
      </c>
      <c r="E640" s="5" t="str">
        <f t="shared" si="53"/>
        <v/>
      </c>
      <c r="F640" s="5" t="str">
        <f>'CALC | Main Engine'!$B640</f>
        <v/>
      </c>
      <c r="G640" s="27" t="str">
        <f>'CALC | Main Engine'!$C640</f>
        <v/>
      </c>
      <c r="H640" s="6" t="str">
        <f>'CALC | Main Engine'!$E640</f>
        <v/>
      </c>
      <c r="I640" s="34" t="str">
        <f>IFERROR('CALC | Main Engine'!$F640*INDEX(MassUnitsTable[],MATCH($R$3,MassUnitsTable[Mass Units],0),2), "")</f>
        <v/>
      </c>
      <c r="J640" s="27" t="str">
        <f>IFERROR('CALC | Booster'!$F640*INDEX(MassUnitsTable[],MATCH($R$3,MassUnitsTable[Mass Units],0),2), "")</f>
        <v/>
      </c>
      <c r="K640" s="32" t="str">
        <f t="shared" si="54"/>
        <v/>
      </c>
      <c r="L640" s="34" t="str">
        <f>IFERROR(('CALC | Main Engine'!N640+'CALC | Booster'!N640)*INDEX(MassUnitsTable[],MATCH($R$3,MassUnitsTable[Mass Units],0),2), "")</f>
        <v/>
      </c>
      <c r="M640" s="27" t="str">
        <f>IFERROR(('CALC | Main Engine'!O640+'CALC | Booster'!O640)*INDEX(MassUnitsTable[],MATCH($R$3,MassUnitsTable[Mass Units],0),2), "")</f>
        <v/>
      </c>
      <c r="N640" s="27" t="str">
        <f>IFERROR(('CALC | Main Engine'!P640+'CALC | Booster'!P640)*INDEX(MassUnitsTable[],MATCH($R$3,MassUnitsTable[Mass Units],0),2), "")</f>
        <v/>
      </c>
      <c r="O640" s="27" t="str">
        <f>IFERROR(('CALC | Main Engine'!Q640+'CALC | Booster'!Q640)*INDEX(MassUnitsTable[],MATCH($R$3,MassUnitsTable[Mass Units],0),2), "")</f>
        <v/>
      </c>
      <c r="P640" s="27" t="str">
        <f>IFERROR(('CALC | Main Engine'!R640+'CALC | Booster'!R640)*INDEX(MassUnitsTable[],MATCH($R$3,MassUnitsTable[Mass Units],0),2), "")</f>
        <v/>
      </c>
      <c r="Q640" s="27" t="str">
        <f>IFERROR(('CALC | Main Engine'!S640+'CALC | Booster'!S640)*INDEX(MassUnitsTable[],MATCH($R$3,MassUnitsTable[Mass Units],0),2), "")</f>
        <v/>
      </c>
      <c r="R640" s="32" t="str">
        <f>IFERROR(('CALC | Main Engine'!T640+'CALC | Booster'!T640)*INDEX(MassUnitsTable[],MATCH($R$3,MassUnitsTable[Mass Units],0),2), "")</f>
        <v/>
      </c>
      <c r="S640" s="10"/>
    </row>
    <row r="641" spans="1:19" x14ac:dyDescent="0.25">
      <c r="A641" s="10"/>
      <c r="B641" s="4" t="str">
        <f t="shared" si="50"/>
        <v/>
      </c>
      <c r="C641" s="5" t="str">
        <f t="shared" si="51"/>
        <v/>
      </c>
      <c r="D641" s="5" t="str">
        <f t="shared" si="52"/>
        <v/>
      </c>
      <c r="E641" s="5" t="str">
        <f t="shared" si="53"/>
        <v/>
      </c>
      <c r="F641" s="5" t="str">
        <f>'CALC | Main Engine'!$B641</f>
        <v/>
      </c>
      <c r="G641" s="27" t="str">
        <f>'CALC | Main Engine'!$C641</f>
        <v/>
      </c>
      <c r="H641" s="6" t="str">
        <f>'CALC | Main Engine'!$E641</f>
        <v/>
      </c>
      <c r="I641" s="34" t="str">
        <f>IFERROR('CALC | Main Engine'!$F641*INDEX(MassUnitsTable[],MATCH($R$3,MassUnitsTable[Mass Units],0),2), "")</f>
        <v/>
      </c>
      <c r="J641" s="27" t="str">
        <f>IFERROR('CALC | Booster'!$F641*INDEX(MassUnitsTable[],MATCH($R$3,MassUnitsTable[Mass Units],0),2), "")</f>
        <v/>
      </c>
      <c r="K641" s="32" t="str">
        <f t="shared" si="54"/>
        <v/>
      </c>
      <c r="L641" s="34" t="str">
        <f>IFERROR(('CALC | Main Engine'!N641+'CALC | Booster'!N641)*INDEX(MassUnitsTable[],MATCH($R$3,MassUnitsTable[Mass Units],0),2), "")</f>
        <v/>
      </c>
      <c r="M641" s="27" t="str">
        <f>IFERROR(('CALC | Main Engine'!O641+'CALC | Booster'!O641)*INDEX(MassUnitsTable[],MATCH($R$3,MassUnitsTable[Mass Units],0),2), "")</f>
        <v/>
      </c>
      <c r="N641" s="27" t="str">
        <f>IFERROR(('CALC | Main Engine'!P641+'CALC | Booster'!P641)*INDEX(MassUnitsTable[],MATCH($R$3,MassUnitsTable[Mass Units],0),2), "")</f>
        <v/>
      </c>
      <c r="O641" s="27" t="str">
        <f>IFERROR(('CALC | Main Engine'!Q641+'CALC | Booster'!Q641)*INDEX(MassUnitsTable[],MATCH($R$3,MassUnitsTable[Mass Units],0),2), "")</f>
        <v/>
      </c>
      <c r="P641" s="27" t="str">
        <f>IFERROR(('CALC | Main Engine'!R641+'CALC | Booster'!R641)*INDEX(MassUnitsTable[],MATCH($R$3,MassUnitsTable[Mass Units],0),2), "")</f>
        <v/>
      </c>
      <c r="Q641" s="27" t="str">
        <f>IFERROR(('CALC | Main Engine'!S641+'CALC | Booster'!S641)*INDEX(MassUnitsTable[],MATCH($R$3,MassUnitsTable[Mass Units],0),2), "")</f>
        <v/>
      </c>
      <c r="R641" s="32" t="str">
        <f>IFERROR(('CALC | Main Engine'!T641+'CALC | Booster'!T641)*INDEX(MassUnitsTable[],MATCH($R$3,MassUnitsTable[Mass Units],0),2), "")</f>
        <v/>
      </c>
      <c r="S641" s="10"/>
    </row>
    <row r="642" spans="1:19" x14ac:dyDescent="0.25">
      <c r="A642" s="10"/>
      <c r="B642" s="4" t="str">
        <f t="shared" si="50"/>
        <v/>
      </c>
      <c r="C642" s="5" t="str">
        <f t="shared" si="51"/>
        <v/>
      </c>
      <c r="D642" s="5" t="str">
        <f t="shared" si="52"/>
        <v/>
      </c>
      <c r="E642" s="5" t="str">
        <f t="shared" si="53"/>
        <v/>
      </c>
      <c r="F642" s="5" t="str">
        <f>'CALC | Main Engine'!$B642</f>
        <v/>
      </c>
      <c r="G642" s="27" t="str">
        <f>'CALC | Main Engine'!$C642</f>
        <v/>
      </c>
      <c r="H642" s="6" t="str">
        <f>'CALC | Main Engine'!$E642</f>
        <v/>
      </c>
      <c r="I642" s="34" t="str">
        <f>IFERROR('CALC | Main Engine'!$F642*INDEX(MassUnitsTable[],MATCH($R$3,MassUnitsTable[Mass Units],0),2), "")</f>
        <v/>
      </c>
      <c r="J642" s="27" t="str">
        <f>IFERROR('CALC | Booster'!$F642*INDEX(MassUnitsTable[],MATCH($R$3,MassUnitsTable[Mass Units],0),2), "")</f>
        <v/>
      </c>
      <c r="K642" s="32" t="str">
        <f t="shared" si="54"/>
        <v/>
      </c>
      <c r="L642" s="34" t="str">
        <f>IFERROR(('CALC | Main Engine'!N642+'CALC | Booster'!N642)*INDEX(MassUnitsTable[],MATCH($R$3,MassUnitsTable[Mass Units],0),2), "")</f>
        <v/>
      </c>
      <c r="M642" s="27" t="str">
        <f>IFERROR(('CALC | Main Engine'!O642+'CALC | Booster'!O642)*INDEX(MassUnitsTable[],MATCH($R$3,MassUnitsTable[Mass Units],0),2), "")</f>
        <v/>
      </c>
      <c r="N642" s="27" t="str">
        <f>IFERROR(('CALC | Main Engine'!P642+'CALC | Booster'!P642)*INDEX(MassUnitsTable[],MATCH($R$3,MassUnitsTable[Mass Units],0),2), "")</f>
        <v/>
      </c>
      <c r="O642" s="27" t="str">
        <f>IFERROR(('CALC | Main Engine'!Q642+'CALC | Booster'!Q642)*INDEX(MassUnitsTable[],MATCH($R$3,MassUnitsTable[Mass Units],0),2), "")</f>
        <v/>
      </c>
      <c r="P642" s="27" t="str">
        <f>IFERROR(('CALC | Main Engine'!R642+'CALC | Booster'!R642)*INDEX(MassUnitsTable[],MATCH($R$3,MassUnitsTable[Mass Units],0),2), "")</f>
        <v/>
      </c>
      <c r="Q642" s="27" t="str">
        <f>IFERROR(('CALC | Main Engine'!S642+'CALC | Booster'!S642)*INDEX(MassUnitsTable[],MATCH($R$3,MassUnitsTable[Mass Units],0),2), "")</f>
        <v/>
      </c>
      <c r="R642" s="32" t="str">
        <f>IFERROR(('CALC | Main Engine'!T642+'CALC | Booster'!T642)*INDEX(MassUnitsTable[],MATCH($R$3,MassUnitsTable[Mass Units],0),2), "")</f>
        <v/>
      </c>
      <c r="S642" s="10"/>
    </row>
    <row r="643" spans="1:19" x14ac:dyDescent="0.25">
      <c r="A643" s="10"/>
      <c r="B643" s="4" t="str">
        <f t="shared" si="50"/>
        <v/>
      </c>
      <c r="C643" s="5" t="str">
        <f t="shared" si="51"/>
        <v/>
      </c>
      <c r="D643" s="5" t="str">
        <f t="shared" si="52"/>
        <v/>
      </c>
      <c r="E643" s="5" t="str">
        <f t="shared" si="53"/>
        <v/>
      </c>
      <c r="F643" s="5" t="str">
        <f>'CALC | Main Engine'!$B643</f>
        <v/>
      </c>
      <c r="G643" s="27" t="str">
        <f>'CALC | Main Engine'!$C643</f>
        <v/>
      </c>
      <c r="H643" s="6" t="str">
        <f>'CALC | Main Engine'!$E643</f>
        <v/>
      </c>
      <c r="I643" s="34" t="str">
        <f>IFERROR('CALC | Main Engine'!$F643*INDEX(MassUnitsTable[],MATCH($R$3,MassUnitsTable[Mass Units],0),2), "")</f>
        <v/>
      </c>
      <c r="J643" s="27" t="str">
        <f>IFERROR('CALC | Booster'!$F643*INDEX(MassUnitsTable[],MATCH($R$3,MassUnitsTable[Mass Units],0),2), "")</f>
        <v/>
      </c>
      <c r="K643" s="32" t="str">
        <f t="shared" si="54"/>
        <v/>
      </c>
      <c r="L643" s="34" t="str">
        <f>IFERROR(('CALC | Main Engine'!N643+'CALC | Booster'!N643)*INDEX(MassUnitsTable[],MATCH($R$3,MassUnitsTable[Mass Units],0),2), "")</f>
        <v/>
      </c>
      <c r="M643" s="27" t="str">
        <f>IFERROR(('CALC | Main Engine'!O643+'CALC | Booster'!O643)*INDEX(MassUnitsTable[],MATCH($R$3,MassUnitsTable[Mass Units],0),2), "")</f>
        <v/>
      </c>
      <c r="N643" s="27" t="str">
        <f>IFERROR(('CALC | Main Engine'!P643+'CALC | Booster'!P643)*INDEX(MassUnitsTable[],MATCH($R$3,MassUnitsTable[Mass Units],0),2), "")</f>
        <v/>
      </c>
      <c r="O643" s="27" t="str">
        <f>IFERROR(('CALC | Main Engine'!Q643+'CALC | Booster'!Q643)*INDEX(MassUnitsTable[],MATCH($R$3,MassUnitsTable[Mass Units],0),2), "")</f>
        <v/>
      </c>
      <c r="P643" s="27" t="str">
        <f>IFERROR(('CALC | Main Engine'!R643+'CALC | Booster'!R643)*INDEX(MassUnitsTable[],MATCH($R$3,MassUnitsTable[Mass Units],0),2), "")</f>
        <v/>
      </c>
      <c r="Q643" s="27" t="str">
        <f>IFERROR(('CALC | Main Engine'!S643+'CALC | Booster'!S643)*INDEX(MassUnitsTable[],MATCH($R$3,MassUnitsTable[Mass Units],0),2), "")</f>
        <v/>
      </c>
      <c r="R643" s="32" t="str">
        <f>IFERROR(('CALC | Main Engine'!T643+'CALC | Booster'!T643)*INDEX(MassUnitsTable[],MATCH($R$3,MassUnitsTable[Mass Units],0),2), "")</f>
        <v/>
      </c>
      <c r="S643" s="10"/>
    </row>
    <row r="644" spans="1:19" x14ac:dyDescent="0.25">
      <c r="A644" s="10"/>
      <c r="B644" s="4" t="str">
        <f t="shared" si="50"/>
        <v/>
      </c>
      <c r="C644" s="5" t="str">
        <f t="shared" si="51"/>
        <v/>
      </c>
      <c r="D644" s="5" t="str">
        <f t="shared" si="52"/>
        <v/>
      </c>
      <c r="E644" s="5" t="str">
        <f t="shared" si="53"/>
        <v/>
      </c>
      <c r="F644" s="5" t="str">
        <f>'CALC | Main Engine'!$B644</f>
        <v/>
      </c>
      <c r="G644" s="27" t="str">
        <f>'CALC | Main Engine'!$C644</f>
        <v/>
      </c>
      <c r="H644" s="6" t="str">
        <f>'CALC | Main Engine'!$E644</f>
        <v/>
      </c>
      <c r="I644" s="34" t="str">
        <f>IFERROR('CALC | Main Engine'!$F644*INDEX(MassUnitsTable[],MATCH($R$3,MassUnitsTable[Mass Units],0),2), "")</f>
        <v/>
      </c>
      <c r="J644" s="27" t="str">
        <f>IFERROR('CALC | Booster'!$F644*INDEX(MassUnitsTable[],MATCH($R$3,MassUnitsTable[Mass Units],0),2), "")</f>
        <v/>
      </c>
      <c r="K644" s="32" t="str">
        <f t="shared" si="54"/>
        <v/>
      </c>
      <c r="L644" s="34" t="str">
        <f>IFERROR(('CALC | Main Engine'!N644+'CALC | Booster'!N644)*INDEX(MassUnitsTable[],MATCH($R$3,MassUnitsTable[Mass Units],0),2), "")</f>
        <v/>
      </c>
      <c r="M644" s="27" t="str">
        <f>IFERROR(('CALC | Main Engine'!O644+'CALC | Booster'!O644)*INDEX(MassUnitsTable[],MATCH($R$3,MassUnitsTable[Mass Units],0),2), "")</f>
        <v/>
      </c>
      <c r="N644" s="27" t="str">
        <f>IFERROR(('CALC | Main Engine'!P644+'CALC | Booster'!P644)*INDEX(MassUnitsTable[],MATCH($R$3,MassUnitsTable[Mass Units],0),2), "")</f>
        <v/>
      </c>
      <c r="O644" s="27" t="str">
        <f>IFERROR(('CALC | Main Engine'!Q644+'CALC | Booster'!Q644)*INDEX(MassUnitsTable[],MATCH($R$3,MassUnitsTable[Mass Units],0),2), "")</f>
        <v/>
      </c>
      <c r="P644" s="27" t="str">
        <f>IFERROR(('CALC | Main Engine'!R644+'CALC | Booster'!R644)*INDEX(MassUnitsTable[],MATCH($R$3,MassUnitsTable[Mass Units],0),2), "")</f>
        <v/>
      </c>
      <c r="Q644" s="27" t="str">
        <f>IFERROR(('CALC | Main Engine'!S644+'CALC | Booster'!S644)*INDEX(MassUnitsTable[],MATCH($R$3,MassUnitsTable[Mass Units],0),2), "")</f>
        <v/>
      </c>
      <c r="R644" s="32" t="str">
        <f>IFERROR(('CALC | Main Engine'!T644+'CALC | Booster'!T644)*INDEX(MassUnitsTable[],MATCH($R$3,MassUnitsTable[Mass Units],0),2), "")</f>
        <v/>
      </c>
      <c r="S644" s="10"/>
    </row>
    <row r="645" spans="1:19" x14ac:dyDescent="0.25">
      <c r="A645" s="10"/>
      <c r="B645" s="4" t="str">
        <f t="shared" si="50"/>
        <v/>
      </c>
      <c r="C645" s="5" t="str">
        <f t="shared" si="51"/>
        <v/>
      </c>
      <c r="D645" s="5" t="str">
        <f t="shared" si="52"/>
        <v/>
      </c>
      <c r="E645" s="5" t="str">
        <f t="shared" si="53"/>
        <v/>
      </c>
      <c r="F645" s="5" t="str">
        <f>'CALC | Main Engine'!$B645</f>
        <v/>
      </c>
      <c r="G645" s="27" t="str">
        <f>'CALC | Main Engine'!$C645</f>
        <v/>
      </c>
      <c r="H645" s="6" t="str">
        <f>'CALC | Main Engine'!$E645</f>
        <v/>
      </c>
      <c r="I645" s="34" t="str">
        <f>IFERROR('CALC | Main Engine'!$F645*INDEX(MassUnitsTable[],MATCH($R$3,MassUnitsTable[Mass Units],0),2), "")</f>
        <v/>
      </c>
      <c r="J645" s="27" t="str">
        <f>IFERROR('CALC | Booster'!$F645*INDEX(MassUnitsTable[],MATCH($R$3,MassUnitsTable[Mass Units],0),2), "")</f>
        <v/>
      </c>
      <c r="K645" s="32" t="str">
        <f t="shared" si="54"/>
        <v/>
      </c>
      <c r="L645" s="34" t="str">
        <f>IFERROR(('CALC | Main Engine'!N645+'CALC | Booster'!N645)*INDEX(MassUnitsTable[],MATCH($R$3,MassUnitsTable[Mass Units],0),2), "")</f>
        <v/>
      </c>
      <c r="M645" s="27" t="str">
        <f>IFERROR(('CALC | Main Engine'!O645+'CALC | Booster'!O645)*INDEX(MassUnitsTable[],MATCH($R$3,MassUnitsTable[Mass Units],0),2), "")</f>
        <v/>
      </c>
      <c r="N645" s="27" t="str">
        <f>IFERROR(('CALC | Main Engine'!P645+'CALC | Booster'!P645)*INDEX(MassUnitsTable[],MATCH($R$3,MassUnitsTable[Mass Units],0),2), "")</f>
        <v/>
      </c>
      <c r="O645" s="27" t="str">
        <f>IFERROR(('CALC | Main Engine'!Q645+'CALC | Booster'!Q645)*INDEX(MassUnitsTable[],MATCH($R$3,MassUnitsTable[Mass Units],0),2), "")</f>
        <v/>
      </c>
      <c r="P645" s="27" t="str">
        <f>IFERROR(('CALC | Main Engine'!R645+'CALC | Booster'!R645)*INDEX(MassUnitsTable[],MATCH($R$3,MassUnitsTable[Mass Units],0),2), "")</f>
        <v/>
      </c>
      <c r="Q645" s="27" t="str">
        <f>IFERROR(('CALC | Main Engine'!S645+'CALC | Booster'!S645)*INDEX(MassUnitsTable[],MATCH($R$3,MassUnitsTable[Mass Units],0),2), "")</f>
        <v/>
      </c>
      <c r="R645" s="32" t="str">
        <f>IFERROR(('CALC | Main Engine'!T645+'CALC | Booster'!T645)*INDEX(MassUnitsTable[],MATCH($R$3,MassUnitsTable[Mass Units],0),2), "")</f>
        <v/>
      </c>
      <c r="S645" s="10"/>
    </row>
    <row r="646" spans="1:19" x14ac:dyDescent="0.25">
      <c r="A646" s="10"/>
      <c r="B646" s="4" t="str">
        <f t="shared" si="50"/>
        <v/>
      </c>
      <c r="C646" s="5" t="str">
        <f t="shared" si="51"/>
        <v/>
      </c>
      <c r="D646" s="5" t="str">
        <f t="shared" si="52"/>
        <v/>
      </c>
      <c r="E646" s="5" t="str">
        <f t="shared" si="53"/>
        <v/>
      </c>
      <c r="F646" s="5" t="str">
        <f>'CALC | Main Engine'!$B646</f>
        <v/>
      </c>
      <c r="G646" s="27" t="str">
        <f>'CALC | Main Engine'!$C646</f>
        <v/>
      </c>
      <c r="H646" s="6" t="str">
        <f>'CALC | Main Engine'!$E646</f>
        <v/>
      </c>
      <c r="I646" s="34" t="str">
        <f>IFERROR('CALC | Main Engine'!$F646*INDEX(MassUnitsTable[],MATCH($R$3,MassUnitsTable[Mass Units],0),2), "")</f>
        <v/>
      </c>
      <c r="J646" s="27" t="str">
        <f>IFERROR('CALC | Booster'!$F646*INDEX(MassUnitsTable[],MATCH($R$3,MassUnitsTable[Mass Units],0),2), "")</f>
        <v/>
      </c>
      <c r="K646" s="32" t="str">
        <f t="shared" si="54"/>
        <v/>
      </c>
      <c r="L646" s="34" t="str">
        <f>IFERROR(('CALC | Main Engine'!N646+'CALC | Booster'!N646)*INDEX(MassUnitsTable[],MATCH($R$3,MassUnitsTable[Mass Units],0),2), "")</f>
        <v/>
      </c>
      <c r="M646" s="27" t="str">
        <f>IFERROR(('CALC | Main Engine'!O646+'CALC | Booster'!O646)*INDEX(MassUnitsTable[],MATCH($R$3,MassUnitsTable[Mass Units],0),2), "")</f>
        <v/>
      </c>
      <c r="N646" s="27" t="str">
        <f>IFERROR(('CALC | Main Engine'!P646+'CALC | Booster'!P646)*INDEX(MassUnitsTable[],MATCH($R$3,MassUnitsTable[Mass Units],0),2), "")</f>
        <v/>
      </c>
      <c r="O646" s="27" t="str">
        <f>IFERROR(('CALC | Main Engine'!Q646+'CALC | Booster'!Q646)*INDEX(MassUnitsTable[],MATCH($R$3,MassUnitsTable[Mass Units],0),2), "")</f>
        <v/>
      </c>
      <c r="P646" s="27" t="str">
        <f>IFERROR(('CALC | Main Engine'!R646+'CALC | Booster'!R646)*INDEX(MassUnitsTable[],MATCH($R$3,MassUnitsTable[Mass Units],0),2), "")</f>
        <v/>
      </c>
      <c r="Q646" s="27" t="str">
        <f>IFERROR(('CALC | Main Engine'!S646+'CALC | Booster'!S646)*INDEX(MassUnitsTable[],MATCH($R$3,MassUnitsTable[Mass Units],0),2), "")</f>
        <v/>
      </c>
      <c r="R646" s="32" t="str">
        <f>IFERROR(('CALC | Main Engine'!T646+'CALC | Booster'!T646)*INDEX(MassUnitsTable[],MATCH($R$3,MassUnitsTable[Mass Units],0),2), "")</f>
        <v/>
      </c>
      <c r="S646" s="10"/>
    </row>
    <row r="647" spans="1:19" x14ac:dyDescent="0.25">
      <c r="A647" s="10"/>
      <c r="B647" s="4" t="str">
        <f t="shared" si="50"/>
        <v/>
      </c>
      <c r="C647" s="5" t="str">
        <f t="shared" si="51"/>
        <v/>
      </c>
      <c r="D647" s="5" t="str">
        <f t="shared" si="52"/>
        <v/>
      </c>
      <c r="E647" s="5" t="str">
        <f t="shared" si="53"/>
        <v/>
      </c>
      <c r="F647" s="5" t="str">
        <f>'CALC | Main Engine'!$B647</f>
        <v/>
      </c>
      <c r="G647" s="27" t="str">
        <f>'CALC | Main Engine'!$C647</f>
        <v/>
      </c>
      <c r="H647" s="6" t="str">
        <f>'CALC | Main Engine'!$E647</f>
        <v/>
      </c>
      <c r="I647" s="34" t="str">
        <f>IFERROR('CALC | Main Engine'!$F647*INDEX(MassUnitsTable[],MATCH($R$3,MassUnitsTable[Mass Units],0),2), "")</f>
        <v/>
      </c>
      <c r="J647" s="27" t="str">
        <f>IFERROR('CALC | Booster'!$F647*INDEX(MassUnitsTable[],MATCH($R$3,MassUnitsTable[Mass Units],0),2), "")</f>
        <v/>
      </c>
      <c r="K647" s="32" t="str">
        <f t="shared" si="54"/>
        <v/>
      </c>
      <c r="L647" s="34" t="str">
        <f>IFERROR(('CALC | Main Engine'!N647+'CALC | Booster'!N647)*INDEX(MassUnitsTable[],MATCH($R$3,MassUnitsTable[Mass Units],0),2), "")</f>
        <v/>
      </c>
      <c r="M647" s="27" t="str">
        <f>IFERROR(('CALC | Main Engine'!O647+'CALC | Booster'!O647)*INDEX(MassUnitsTable[],MATCH($R$3,MassUnitsTable[Mass Units],0),2), "")</f>
        <v/>
      </c>
      <c r="N647" s="27" t="str">
        <f>IFERROR(('CALC | Main Engine'!P647+'CALC | Booster'!P647)*INDEX(MassUnitsTable[],MATCH($R$3,MassUnitsTable[Mass Units],0),2), "")</f>
        <v/>
      </c>
      <c r="O647" s="27" t="str">
        <f>IFERROR(('CALC | Main Engine'!Q647+'CALC | Booster'!Q647)*INDEX(MassUnitsTable[],MATCH($R$3,MassUnitsTable[Mass Units],0),2), "")</f>
        <v/>
      </c>
      <c r="P647" s="27" t="str">
        <f>IFERROR(('CALC | Main Engine'!R647+'CALC | Booster'!R647)*INDEX(MassUnitsTable[],MATCH($R$3,MassUnitsTable[Mass Units],0),2), "")</f>
        <v/>
      </c>
      <c r="Q647" s="27" t="str">
        <f>IFERROR(('CALC | Main Engine'!S647+'CALC | Booster'!S647)*INDEX(MassUnitsTable[],MATCH($R$3,MassUnitsTable[Mass Units],0),2), "")</f>
        <v/>
      </c>
      <c r="R647" s="32" t="str">
        <f>IFERROR(('CALC | Main Engine'!T647+'CALC | Booster'!T647)*INDEX(MassUnitsTable[],MATCH($R$3,MassUnitsTable[Mass Units],0),2), "")</f>
        <v/>
      </c>
      <c r="S647" s="10"/>
    </row>
    <row r="648" spans="1:19" x14ac:dyDescent="0.25">
      <c r="A648" s="10"/>
      <c r="B648" s="4" t="str">
        <f t="shared" ref="B648:B711" si="55">IF(ISNUMBER($F648),UserID,"")</f>
        <v/>
      </c>
      <c r="C648" s="5" t="str">
        <f t="shared" ref="C648:C711" si="56">IF(ISNUMBER($F648),Spacecraft,"")</f>
        <v/>
      </c>
      <c r="D648" s="5" t="str">
        <f t="shared" ref="D648:D711" si="57">IF(ISNUMBER($F648),OperationType,"")</f>
        <v/>
      </c>
      <c r="E648" s="5" t="str">
        <f t="shared" ref="E648:E711" si="58">IF(ISNUMBER($F648),NumberOfOps,"")</f>
        <v/>
      </c>
      <c r="F648" s="5" t="str">
        <f>'CALC | Main Engine'!$B648</f>
        <v/>
      </c>
      <c r="G648" s="27" t="str">
        <f>'CALC | Main Engine'!$C648</f>
        <v/>
      </c>
      <c r="H648" s="6" t="str">
        <f>'CALC | Main Engine'!$E648</f>
        <v/>
      </c>
      <c r="I648" s="34" t="str">
        <f>IFERROR('CALC | Main Engine'!$F648*INDEX(MassUnitsTable[],MATCH($R$3,MassUnitsTable[Mass Units],0),2), "")</f>
        <v/>
      </c>
      <c r="J648" s="27" t="str">
        <f>IFERROR('CALC | Booster'!$F648*INDEX(MassUnitsTable[],MATCH($R$3,MassUnitsTable[Mass Units],0),2), "")</f>
        <v/>
      </c>
      <c r="K648" s="32" t="str">
        <f t="shared" si="54"/>
        <v/>
      </c>
      <c r="L648" s="34" t="str">
        <f>IFERROR(('CALC | Main Engine'!N648+'CALC | Booster'!N648)*INDEX(MassUnitsTable[],MATCH($R$3,MassUnitsTable[Mass Units],0),2), "")</f>
        <v/>
      </c>
      <c r="M648" s="27" t="str">
        <f>IFERROR(('CALC | Main Engine'!O648+'CALC | Booster'!O648)*INDEX(MassUnitsTable[],MATCH($R$3,MassUnitsTable[Mass Units],0),2), "")</f>
        <v/>
      </c>
      <c r="N648" s="27" t="str">
        <f>IFERROR(('CALC | Main Engine'!P648+'CALC | Booster'!P648)*INDEX(MassUnitsTable[],MATCH($R$3,MassUnitsTable[Mass Units],0),2), "")</f>
        <v/>
      </c>
      <c r="O648" s="27" t="str">
        <f>IFERROR(('CALC | Main Engine'!Q648+'CALC | Booster'!Q648)*INDEX(MassUnitsTable[],MATCH($R$3,MassUnitsTable[Mass Units],0),2), "")</f>
        <v/>
      </c>
      <c r="P648" s="27" t="str">
        <f>IFERROR(('CALC | Main Engine'!R648+'CALC | Booster'!R648)*INDEX(MassUnitsTable[],MATCH($R$3,MassUnitsTable[Mass Units],0),2), "")</f>
        <v/>
      </c>
      <c r="Q648" s="27" t="str">
        <f>IFERROR(('CALC | Main Engine'!S648+'CALC | Booster'!S648)*INDEX(MassUnitsTable[],MATCH($R$3,MassUnitsTable[Mass Units],0),2), "")</f>
        <v/>
      </c>
      <c r="R648" s="32" t="str">
        <f>IFERROR(('CALC | Main Engine'!T648+'CALC | Booster'!T648)*INDEX(MassUnitsTable[],MATCH($R$3,MassUnitsTable[Mass Units],0),2), "")</f>
        <v/>
      </c>
      <c r="S648" s="10"/>
    </row>
    <row r="649" spans="1:19" x14ac:dyDescent="0.25">
      <c r="A649" s="10"/>
      <c r="B649" s="4" t="str">
        <f t="shared" si="55"/>
        <v/>
      </c>
      <c r="C649" s="5" t="str">
        <f t="shared" si="56"/>
        <v/>
      </c>
      <c r="D649" s="5" t="str">
        <f t="shared" si="57"/>
        <v/>
      </c>
      <c r="E649" s="5" t="str">
        <f t="shared" si="58"/>
        <v/>
      </c>
      <c r="F649" s="5" t="str">
        <f>'CALC | Main Engine'!$B649</f>
        <v/>
      </c>
      <c r="G649" s="27" t="str">
        <f>'CALC | Main Engine'!$C649</f>
        <v/>
      </c>
      <c r="H649" s="6" t="str">
        <f>'CALC | Main Engine'!$E649</f>
        <v/>
      </c>
      <c r="I649" s="34" t="str">
        <f>IFERROR('CALC | Main Engine'!$F649*INDEX(MassUnitsTable[],MATCH($R$3,MassUnitsTable[Mass Units],0),2), "")</f>
        <v/>
      </c>
      <c r="J649" s="27" t="str">
        <f>IFERROR('CALC | Booster'!$F649*INDEX(MassUnitsTable[],MATCH($R$3,MassUnitsTable[Mass Units],0),2), "")</f>
        <v/>
      </c>
      <c r="K649" s="32" t="str">
        <f t="shared" ref="K649:K712" si="59">IFERROR(I649+J649, "")</f>
        <v/>
      </c>
      <c r="L649" s="34" t="str">
        <f>IFERROR(('CALC | Main Engine'!N649+'CALC | Booster'!N649)*INDEX(MassUnitsTable[],MATCH($R$3,MassUnitsTable[Mass Units],0),2), "")</f>
        <v/>
      </c>
      <c r="M649" s="27" t="str">
        <f>IFERROR(('CALC | Main Engine'!O649+'CALC | Booster'!O649)*INDEX(MassUnitsTable[],MATCH($R$3,MassUnitsTable[Mass Units],0),2), "")</f>
        <v/>
      </c>
      <c r="N649" s="27" t="str">
        <f>IFERROR(('CALC | Main Engine'!P649+'CALC | Booster'!P649)*INDEX(MassUnitsTable[],MATCH($R$3,MassUnitsTable[Mass Units],0),2), "")</f>
        <v/>
      </c>
      <c r="O649" s="27" t="str">
        <f>IFERROR(('CALC | Main Engine'!Q649+'CALC | Booster'!Q649)*INDEX(MassUnitsTable[],MATCH($R$3,MassUnitsTable[Mass Units],0),2), "")</f>
        <v/>
      </c>
      <c r="P649" s="27" t="str">
        <f>IFERROR(('CALC | Main Engine'!R649+'CALC | Booster'!R649)*INDEX(MassUnitsTable[],MATCH($R$3,MassUnitsTable[Mass Units],0),2), "")</f>
        <v/>
      </c>
      <c r="Q649" s="27" t="str">
        <f>IFERROR(('CALC | Main Engine'!S649+'CALC | Booster'!S649)*INDEX(MassUnitsTable[],MATCH($R$3,MassUnitsTable[Mass Units],0),2), "")</f>
        <v/>
      </c>
      <c r="R649" s="32" t="str">
        <f>IFERROR(('CALC | Main Engine'!T649+'CALC | Booster'!T649)*INDEX(MassUnitsTable[],MATCH($R$3,MassUnitsTable[Mass Units],0),2), "")</f>
        <v/>
      </c>
      <c r="S649" s="10"/>
    </row>
    <row r="650" spans="1:19" x14ac:dyDescent="0.25">
      <c r="A650" s="10"/>
      <c r="B650" s="4" t="str">
        <f t="shared" si="55"/>
        <v/>
      </c>
      <c r="C650" s="5" t="str">
        <f t="shared" si="56"/>
        <v/>
      </c>
      <c r="D650" s="5" t="str">
        <f t="shared" si="57"/>
        <v/>
      </c>
      <c r="E650" s="5" t="str">
        <f t="shared" si="58"/>
        <v/>
      </c>
      <c r="F650" s="5" t="str">
        <f>'CALC | Main Engine'!$B650</f>
        <v/>
      </c>
      <c r="G650" s="27" t="str">
        <f>'CALC | Main Engine'!$C650</f>
        <v/>
      </c>
      <c r="H650" s="6" t="str">
        <f>'CALC | Main Engine'!$E650</f>
        <v/>
      </c>
      <c r="I650" s="34" t="str">
        <f>IFERROR('CALC | Main Engine'!$F650*INDEX(MassUnitsTable[],MATCH($R$3,MassUnitsTable[Mass Units],0),2), "")</f>
        <v/>
      </c>
      <c r="J650" s="27" t="str">
        <f>IFERROR('CALC | Booster'!$F650*INDEX(MassUnitsTable[],MATCH($R$3,MassUnitsTable[Mass Units],0),2), "")</f>
        <v/>
      </c>
      <c r="K650" s="32" t="str">
        <f t="shared" si="59"/>
        <v/>
      </c>
      <c r="L650" s="34" t="str">
        <f>IFERROR(('CALC | Main Engine'!N650+'CALC | Booster'!N650)*INDEX(MassUnitsTable[],MATCH($R$3,MassUnitsTable[Mass Units],0),2), "")</f>
        <v/>
      </c>
      <c r="M650" s="27" t="str">
        <f>IFERROR(('CALC | Main Engine'!O650+'CALC | Booster'!O650)*INDEX(MassUnitsTable[],MATCH($R$3,MassUnitsTable[Mass Units],0),2), "")</f>
        <v/>
      </c>
      <c r="N650" s="27" t="str">
        <f>IFERROR(('CALC | Main Engine'!P650+'CALC | Booster'!P650)*INDEX(MassUnitsTable[],MATCH($R$3,MassUnitsTable[Mass Units],0),2), "")</f>
        <v/>
      </c>
      <c r="O650" s="27" t="str">
        <f>IFERROR(('CALC | Main Engine'!Q650+'CALC | Booster'!Q650)*INDEX(MassUnitsTable[],MATCH($R$3,MassUnitsTable[Mass Units],0),2), "")</f>
        <v/>
      </c>
      <c r="P650" s="27" t="str">
        <f>IFERROR(('CALC | Main Engine'!R650+'CALC | Booster'!R650)*INDEX(MassUnitsTable[],MATCH($R$3,MassUnitsTable[Mass Units],0),2), "")</f>
        <v/>
      </c>
      <c r="Q650" s="27" t="str">
        <f>IFERROR(('CALC | Main Engine'!S650+'CALC | Booster'!S650)*INDEX(MassUnitsTable[],MATCH($R$3,MassUnitsTable[Mass Units],0),2), "")</f>
        <v/>
      </c>
      <c r="R650" s="32" t="str">
        <f>IFERROR(('CALC | Main Engine'!T650+'CALC | Booster'!T650)*INDEX(MassUnitsTable[],MATCH($R$3,MassUnitsTable[Mass Units],0),2), "")</f>
        <v/>
      </c>
      <c r="S650" s="10"/>
    </row>
    <row r="651" spans="1:19" x14ac:dyDescent="0.25">
      <c r="A651" s="10"/>
      <c r="B651" s="4" t="str">
        <f t="shared" si="55"/>
        <v/>
      </c>
      <c r="C651" s="5" t="str">
        <f t="shared" si="56"/>
        <v/>
      </c>
      <c r="D651" s="5" t="str">
        <f t="shared" si="57"/>
        <v/>
      </c>
      <c r="E651" s="5" t="str">
        <f t="shared" si="58"/>
        <v/>
      </c>
      <c r="F651" s="5" t="str">
        <f>'CALC | Main Engine'!$B651</f>
        <v/>
      </c>
      <c r="G651" s="27" t="str">
        <f>'CALC | Main Engine'!$C651</f>
        <v/>
      </c>
      <c r="H651" s="6" t="str">
        <f>'CALC | Main Engine'!$E651</f>
        <v/>
      </c>
      <c r="I651" s="34" t="str">
        <f>IFERROR('CALC | Main Engine'!$F651*INDEX(MassUnitsTable[],MATCH($R$3,MassUnitsTable[Mass Units],0),2), "")</f>
        <v/>
      </c>
      <c r="J651" s="27" t="str">
        <f>IFERROR('CALC | Booster'!$F651*INDEX(MassUnitsTable[],MATCH($R$3,MassUnitsTable[Mass Units],0),2), "")</f>
        <v/>
      </c>
      <c r="K651" s="32" t="str">
        <f t="shared" si="59"/>
        <v/>
      </c>
      <c r="L651" s="34" t="str">
        <f>IFERROR(('CALC | Main Engine'!N651+'CALC | Booster'!N651)*INDEX(MassUnitsTable[],MATCH($R$3,MassUnitsTable[Mass Units],0),2), "")</f>
        <v/>
      </c>
      <c r="M651" s="27" t="str">
        <f>IFERROR(('CALC | Main Engine'!O651+'CALC | Booster'!O651)*INDEX(MassUnitsTable[],MATCH($R$3,MassUnitsTable[Mass Units],0),2), "")</f>
        <v/>
      </c>
      <c r="N651" s="27" t="str">
        <f>IFERROR(('CALC | Main Engine'!P651+'CALC | Booster'!P651)*INDEX(MassUnitsTable[],MATCH($R$3,MassUnitsTable[Mass Units],0),2), "")</f>
        <v/>
      </c>
      <c r="O651" s="27" t="str">
        <f>IFERROR(('CALC | Main Engine'!Q651+'CALC | Booster'!Q651)*INDEX(MassUnitsTable[],MATCH($R$3,MassUnitsTable[Mass Units],0),2), "")</f>
        <v/>
      </c>
      <c r="P651" s="27" t="str">
        <f>IFERROR(('CALC | Main Engine'!R651+'CALC | Booster'!R651)*INDEX(MassUnitsTable[],MATCH($R$3,MassUnitsTable[Mass Units],0),2), "")</f>
        <v/>
      </c>
      <c r="Q651" s="27" t="str">
        <f>IFERROR(('CALC | Main Engine'!S651+'CALC | Booster'!S651)*INDEX(MassUnitsTable[],MATCH($R$3,MassUnitsTable[Mass Units],0),2), "")</f>
        <v/>
      </c>
      <c r="R651" s="32" t="str">
        <f>IFERROR(('CALC | Main Engine'!T651+'CALC | Booster'!T651)*INDEX(MassUnitsTable[],MATCH($R$3,MassUnitsTable[Mass Units],0),2), "")</f>
        <v/>
      </c>
      <c r="S651" s="10"/>
    </row>
    <row r="652" spans="1:19" x14ac:dyDescent="0.25">
      <c r="A652" s="10"/>
      <c r="B652" s="4" t="str">
        <f t="shared" si="55"/>
        <v/>
      </c>
      <c r="C652" s="5" t="str">
        <f t="shared" si="56"/>
        <v/>
      </c>
      <c r="D652" s="5" t="str">
        <f t="shared" si="57"/>
        <v/>
      </c>
      <c r="E652" s="5" t="str">
        <f t="shared" si="58"/>
        <v/>
      </c>
      <c r="F652" s="5" t="str">
        <f>'CALC | Main Engine'!$B652</f>
        <v/>
      </c>
      <c r="G652" s="27" t="str">
        <f>'CALC | Main Engine'!$C652</f>
        <v/>
      </c>
      <c r="H652" s="6" t="str">
        <f>'CALC | Main Engine'!$E652</f>
        <v/>
      </c>
      <c r="I652" s="34" t="str">
        <f>IFERROR('CALC | Main Engine'!$F652*INDEX(MassUnitsTable[],MATCH($R$3,MassUnitsTable[Mass Units],0),2), "")</f>
        <v/>
      </c>
      <c r="J652" s="27" t="str">
        <f>IFERROR('CALC | Booster'!$F652*INDEX(MassUnitsTable[],MATCH($R$3,MassUnitsTable[Mass Units],0),2), "")</f>
        <v/>
      </c>
      <c r="K652" s="32" t="str">
        <f t="shared" si="59"/>
        <v/>
      </c>
      <c r="L652" s="34" t="str">
        <f>IFERROR(('CALC | Main Engine'!N652+'CALC | Booster'!N652)*INDEX(MassUnitsTable[],MATCH($R$3,MassUnitsTable[Mass Units],0),2), "")</f>
        <v/>
      </c>
      <c r="M652" s="27" t="str">
        <f>IFERROR(('CALC | Main Engine'!O652+'CALC | Booster'!O652)*INDEX(MassUnitsTable[],MATCH($R$3,MassUnitsTable[Mass Units],0),2), "")</f>
        <v/>
      </c>
      <c r="N652" s="27" t="str">
        <f>IFERROR(('CALC | Main Engine'!P652+'CALC | Booster'!P652)*INDEX(MassUnitsTable[],MATCH($R$3,MassUnitsTable[Mass Units],0),2), "")</f>
        <v/>
      </c>
      <c r="O652" s="27" t="str">
        <f>IFERROR(('CALC | Main Engine'!Q652+'CALC | Booster'!Q652)*INDEX(MassUnitsTable[],MATCH($R$3,MassUnitsTable[Mass Units],0),2), "")</f>
        <v/>
      </c>
      <c r="P652" s="27" t="str">
        <f>IFERROR(('CALC | Main Engine'!R652+'CALC | Booster'!R652)*INDEX(MassUnitsTable[],MATCH($R$3,MassUnitsTable[Mass Units],0),2), "")</f>
        <v/>
      </c>
      <c r="Q652" s="27" t="str">
        <f>IFERROR(('CALC | Main Engine'!S652+'CALC | Booster'!S652)*INDEX(MassUnitsTable[],MATCH($R$3,MassUnitsTable[Mass Units],0),2), "")</f>
        <v/>
      </c>
      <c r="R652" s="32" t="str">
        <f>IFERROR(('CALC | Main Engine'!T652+'CALC | Booster'!T652)*INDEX(MassUnitsTable[],MATCH($R$3,MassUnitsTable[Mass Units],0),2), "")</f>
        <v/>
      </c>
      <c r="S652" s="10"/>
    </row>
    <row r="653" spans="1:19" x14ac:dyDescent="0.25">
      <c r="A653" s="10"/>
      <c r="B653" s="4" t="str">
        <f t="shared" si="55"/>
        <v/>
      </c>
      <c r="C653" s="5" t="str">
        <f t="shared" si="56"/>
        <v/>
      </c>
      <c r="D653" s="5" t="str">
        <f t="shared" si="57"/>
        <v/>
      </c>
      <c r="E653" s="5" t="str">
        <f t="shared" si="58"/>
        <v/>
      </c>
      <c r="F653" s="5" t="str">
        <f>'CALC | Main Engine'!$B653</f>
        <v/>
      </c>
      <c r="G653" s="27" t="str">
        <f>'CALC | Main Engine'!$C653</f>
        <v/>
      </c>
      <c r="H653" s="6" t="str">
        <f>'CALC | Main Engine'!$E653</f>
        <v/>
      </c>
      <c r="I653" s="34" t="str">
        <f>IFERROR('CALC | Main Engine'!$F653*INDEX(MassUnitsTable[],MATCH($R$3,MassUnitsTable[Mass Units],0),2), "")</f>
        <v/>
      </c>
      <c r="J653" s="27" t="str">
        <f>IFERROR('CALC | Booster'!$F653*INDEX(MassUnitsTable[],MATCH($R$3,MassUnitsTable[Mass Units],0),2), "")</f>
        <v/>
      </c>
      <c r="K653" s="32" t="str">
        <f t="shared" si="59"/>
        <v/>
      </c>
      <c r="L653" s="34" t="str">
        <f>IFERROR(('CALC | Main Engine'!N653+'CALC | Booster'!N653)*INDEX(MassUnitsTable[],MATCH($R$3,MassUnitsTable[Mass Units],0),2), "")</f>
        <v/>
      </c>
      <c r="M653" s="27" t="str">
        <f>IFERROR(('CALC | Main Engine'!O653+'CALC | Booster'!O653)*INDEX(MassUnitsTable[],MATCH($R$3,MassUnitsTable[Mass Units],0),2), "")</f>
        <v/>
      </c>
      <c r="N653" s="27" t="str">
        <f>IFERROR(('CALC | Main Engine'!P653+'CALC | Booster'!P653)*INDEX(MassUnitsTable[],MATCH($R$3,MassUnitsTable[Mass Units],0),2), "")</f>
        <v/>
      </c>
      <c r="O653" s="27" t="str">
        <f>IFERROR(('CALC | Main Engine'!Q653+'CALC | Booster'!Q653)*INDEX(MassUnitsTable[],MATCH($R$3,MassUnitsTable[Mass Units],0),2), "")</f>
        <v/>
      </c>
      <c r="P653" s="27" t="str">
        <f>IFERROR(('CALC | Main Engine'!R653+'CALC | Booster'!R653)*INDEX(MassUnitsTable[],MATCH($R$3,MassUnitsTable[Mass Units],0),2), "")</f>
        <v/>
      </c>
      <c r="Q653" s="27" t="str">
        <f>IFERROR(('CALC | Main Engine'!S653+'CALC | Booster'!S653)*INDEX(MassUnitsTable[],MATCH($R$3,MassUnitsTable[Mass Units],0),2), "")</f>
        <v/>
      </c>
      <c r="R653" s="32" t="str">
        <f>IFERROR(('CALC | Main Engine'!T653+'CALC | Booster'!T653)*INDEX(MassUnitsTable[],MATCH($R$3,MassUnitsTable[Mass Units],0),2), "")</f>
        <v/>
      </c>
      <c r="S653" s="10"/>
    </row>
    <row r="654" spans="1:19" x14ac:dyDescent="0.25">
      <c r="A654" s="10"/>
      <c r="B654" s="4" t="str">
        <f t="shared" si="55"/>
        <v/>
      </c>
      <c r="C654" s="5" t="str">
        <f t="shared" si="56"/>
        <v/>
      </c>
      <c r="D654" s="5" t="str">
        <f t="shared" si="57"/>
        <v/>
      </c>
      <c r="E654" s="5" t="str">
        <f t="shared" si="58"/>
        <v/>
      </c>
      <c r="F654" s="5" t="str">
        <f>'CALC | Main Engine'!$B654</f>
        <v/>
      </c>
      <c r="G654" s="27" t="str">
        <f>'CALC | Main Engine'!$C654</f>
        <v/>
      </c>
      <c r="H654" s="6" t="str">
        <f>'CALC | Main Engine'!$E654</f>
        <v/>
      </c>
      <c r="I654" s="34" t="str">
        <f>IFERROR('CALC | Main Engine'!$F654*INDEX(MassUnitsTable[],MATCH($R$3,MassUnitsTable[Mass Units],0),2), "")</f>
        <v/>
      </c>
      <c r="J654" s="27" t="str">
        <f>IFERROR('CALC | Booster'!$F654*INDEX(MassUnitsTable[],MATCH($R$3,MassUnitsTable[Mass Units],0),2), "")</f>
        <v/>
      </c>
      <c r="K654" s="32" t="str">
        <f t="shared" si="59"/>
        <v/>
      </c>
      <c r="L654" s="34" t="str">
        <f>IFERROR(('CALC | Main Engine'!N654+'CALC | Booster'!N654)*INDEX(MassUnitsTable[],MATCH($R$3,MassUnitsTable[Mass Units],0),2), "")</f>
        <v/>
      </c>
      <c r="M654" s="27" t="str">
        <f>IFERROR(('CALC | Main Engine'!O654+'CALC | Booster'!O654)*INDEX(MassUnitsTable[],MATCH($R$3,MassUnitsTable[Mass Units],0),2), "")</f>
        <v/>
      </c>
      <c r="N654" s="27" t="str">
        <f>IFERROR(('CALC | Main Engine'!P654+'CALC | Booster'!P654)*INDEX(MassUnitsTable[],MATCH($R$3,MassUnitsTable[Mass Units],0),2), "")</f>
        <v/>
      </c>
      <c r="O654" s="27" t="str">
        <f>IFERROR(('CALC | Main Engine'!Q654+'CALC | Booster'!Q654)*INDEX(MassUnitsTable[],MATCH($R$3,MassUnitsTable[Mass Units],0),2), "")</f>
        <v/>
      </c>
      <c r="P654" s="27" t="str">
        <f>IFERROR(('CALC | Main Engine'!R654+'CALC | Booster'!R654)*INDEX(MassUnitsTable[],MATCH($R$3,MassUnitsTable[Mass Units],0),2), "")</f>
        <v/>
      </c>
      <c r="Q654" s="27" t="str">
        <f>IFERROR(('CALC | Main Engine'!S654+'CALC | Booster'!S654)*INDEX(MassUnitsTable[],MATCH($R$3,MassUnitsTable[Mass Units],0),2), "")</f>
        <v/>
      </c>
      <c r="R654" s="32" t="str">
        <f>IFERROR(('CALC | Main Engine'!T654+'CALC | Booster'!T654)*INDEX(MassUnitsTable[],MATCH($R$3,MassUnitsTable[Mass Units],0),2), "")</f>
        <v/>
      </c>
      <c r="S654" s="10"/>
    </row>
    <row r="655" spans="1:19" x14ac:dyDescent="0.25">
      <c r="A655" s="10"/>
      <c r="B655" s="4" t="str">
        <f t="shared" si="55"/>
        <v/>
      </c>
      <c r="C655" s="5" t="str">
        <f t="shared" si="56"/>
        <v/>
      </c>
      <c r="D655" s="5" t="str">
        <f t="shared" si="57"/>
        <v/>
      </c>
      <c r="E655" s="5" t="str">
        <f t="shared" si="58"/>
        <v/>
      </c>
      <c r="F655" s="5" t="str">
        <f>'CALC | Main Engine'!$B655</f>
        <v/>
      </c>
      <c r="G655" s="27" t="str">
        <f>'CALC | Main Engine'!$C655</f>
        <v/>
      </c>
      <c r="H655" s="6" t="str">
        <f>'CALC | Main Engine'!$E655</f>
        <v/>
      </c>
      <c r="I655" s="34" t="str">
        <f>IFERROR('CALC | Main Engine'!$F655*INDEX(MassUnitsTable[],MATCH($R$3,MassUnitsTable[Mass Units],0),2), "")</f>
        <v/>
      </c>
      <c r="J655" s="27" t="str">
        <f>IFERROR('CALC | Booster'!$F655*INDEX(MassUnitsTable[],MATCH($R$3,MassUnitsTable[Mass Units],0),2), "")</f>
        <v/>
      </c>
      <c r="K655" s="32" t="str">
        <f t="shared" si="59"/>
        <v/>
      </c>
      <c r="L655" s="34" t="str">
        <f>IFERROR(('CALC | Main Engine'!N655+'CALC | Booster'!N655)*INDEX(MassUnitsTable[],MATCH($R$3,MassUnitsTable[Mass Units],0),2), "")</f>
        <v/>
      </c>
      <c r="M655" s="27" t="str">
        <f>IFERROR(('CALC | Main Engine'!O655+'CALC | Booster'!O655)*INDEX(MassUnitsTable[],MATCH($R$3,MassUnitsTable[Mass Units],0),2), "")</f>
        <v/>
      </c>
      <c r="N655" s="27" t="str">
        <f>IFERROR(('CALC | Main Engine'!P655+'CALC | Booster'!P655)*INDEX(MassUnitsTable[],MATCH($R$3,MassUnitsTable[Mass Units],0),2), "")</f>
        <v/>
      </c>
      <c r="O655" s="27" t="str">
        <f>IFERROR(('CALC | Main Engine'!Q655+'CALC | Booster'!Q655)*INDEX(MassUnitsTable[],MATCH($R$3,MassUnitsTable[Mass Units],0),2), "")</f>
        <v/>
      </c>
      <c r="P655" s="27" t="str">
        <f>IFERROR(('CALC | Main Engine'!R655+'CALC | Booster'!R655)*INDEX(MassUnitsTable[],MATCH($R$3,MassUnitsTable[Mass Units],0),2), "")</f>
        <v/>
      </c>
      <c r="Q655" s="27" t="str">
        <f>IFERROR(('CALC | Main Engine'!S655+'CALC | Booster'!S655)*INDEX(MassUnitsTable[],MATCH($R$3,MassUnitsTable[Mass Units],0),2), "")</f>
        <v/>
      </c>
      <c r="R655" s="32" t="str">
        <f>IFERROR(('CALC | Main Engine'!T655+'CALC | Booster'!T655)*INDEX(MassUnitsTable[],MATCH($R$3,MassUnitsTable[Mass Units],0),2), "")</f>
        <v/>
      </c>
      <c r="S655" s="10"/>
    </row>
    <row r="656" spans="1:19" x14ac:dyDescent="0.25">
      <c r="A656" s="10"/>
      <c r="B656" s="4" t="str">
        <f t="shared" si="55"/>
        <v/>
      </c>
      <c r="C656" s="5" t="str">
        <f t="shared" si="56"/>
        <v/>
      </c>
      <c r="D656" s="5" t="str">
        <f t="shared" si="57"/>
        <v/>
      </c>
      <c r="E656" s="5" t="str">
        <f t="shared" si="58"/>
        <v/>
      </c>
      <c r="F656" s="5" t="str">
        <f>'CALC | Main Engine'!$B656</f>
        <v/>
      </c>
      <c r="G656" s="27" t="str">
        <f>'CALC | Main Engine'!$C656</f>
        <v/>
      </c>
      <c r="H656" s="6" t="str">
        <f>'CALC | Main Engine'!$E656</f>
        <v/>
      </c>
      <c r="I656" s="34" t="str">
        <f>IFERROR('CALC | Main Engine'!$F656*INDEX(MassUnitsTable[],MATCH($R$3,MassUnitsTable[Mass Units],0),2), "")</f>
        <v/>
      </c>
      <c r="J656" s="27" t="str">
        <f>IFERROR('CALC | Booster'!$F656*INDEX(MassUnitsTable[],MATCH($R$3,MassUnitsTable[Mass Units],0),2), "")</f>
        <v/>
      </c>
      <c r="K656" s="32" t="str">
        <f t="shared" si="59"/>
        <v/>
      </c>
      <c r="L656" s="34" t="str">
        <f>IFERROR(('CALC | Main Engine'!N656+'CALC | Booster'!N656)*INDEX(MassUnitsTable[],MATCH($R$3,MassUnitsTable[Mass Units],0),2), "")</f>
        <v/>
      </c>
      <c r="M656" s="27" t="str">
        <f>IFERROR(('CALC | Main Engine'!O656+'CALC | Booster'!O656)*INDEX(MassUnitsTable[],MATCH($R$3,MassUnitsTable[Mass Units],0),2), "")</f>
        <v/>
      </c>
      <c r="N656" s="27" t="str">
        <f>IFERROR(('CALC | Main Engine'!P656+'CALC | Booster'!P656)*INDEX(MassUnitsTable[],MATCH($R$3,MassUnitsTable[Mass Units],0),2), "")</f>
        <v/>
      </c>
      <c r="O656" s="27" t="str">
        <f>IFERROR(('CALC | Main Engine'!Q656+'CALC | Booster'!Q656)*INDEX(MassUnitsTable[],MATCH($R$3,MassUnitsTable[Mass Units],0),2), "")</f>
        <v/>
      </c>
      <c r="P656" s="27" t="str">
        <f>IFERROR(('CALC | Main Engine'!R656+'CALC | Booster'!R656)*INDEX(MassUnitsTable[],MATCH($R$3,MassUnitsTable[Mass Units],0),2), "")</f>
        <v/>
      </c>
      <c r="Q656" s="27" t="str">
        <f>IFERROR(('CALC | Main Engine'!S656+'CALC | Booster'!S656)*INDEX(MassUnitsTable[],MATCH($R$3,MassUnitsTable[Mass Units],0),2), "")</f>
        <v/>
      </c>
      <c r="R656" s="32" t="str">
        <f>IFERROR(('CALC | Main Engine'!T656+'CALC | Booster'!T656)*INDEX(MassUnitsTable[],MATCH($R$3,MassUnitsTable[Mass Units],0),2), "")</f>
        <v/>
      </c>
      <c r="S656" s="10"/>
    </row>
    <row r="657" spans="1:19" x14ac:dyDescent="0.25">
      <c r="A657" s="10"/>
      <c r="B657" s="4" t="str">
        <f t="shared" si="55"/>
        <v/>
      </c>
      <c r="C657" s="5" t="str">
        <f t="shared" si="56"/>
        <v/>
      </c>
      <c r="D657" s="5" t="str">
        <f t="shared" si="57"/>
        <v/>
      </c>
      <c r="E657" s="5" t="str">
        <f t="shared" si="58"/>
        <v/>
      </c>
      <c r="F657" s="5" t="str">
        <f>'CALC | Main Engine'!$B657</f>
        <v/>
      </c>
      <c r="G657" s="27" t="str">
        <f>'CALC | Main Engine'!$C657</f>
        <v/>
      </c>
      <c r="H657" s="6" t="str">
        <f>'CALC | Main Engine'!$E657</f>
        <v/>
      </c>
      <c r="I657" s="34" t="str">
        <f>IFERROR('CALC | Main Engine'!$F657*INDEX(MassUnitsTable[],MATCH($R$3,MassUnitsTable[Mass Units],0),2), "")</f>
        <v/>
      </c>
      <c r="J657" s="27" t="str">
        <f>IFERROR('CALC | Booster'!$F657*INDEX(MassUnitsTable[],MATCH($R$3,MassUnitsTable[Mass Units],0),2), "")</f>
        <v/>
      </c>
      <c r="K657" s="32" t="str">
        <f t="shared" si="59"/>
        <v/>
      </c>
      <c r="L657" s="34" t="str">
        <f>IFERROR(('CALC | Main Engine'!N657+'CALC | Booster'!N657)*INDEX(MassUnitsTable[],MATCH($R$3,MassUnitsTable[Mass Units],0),2), "")</f>
        <v/>
      </c>
      <c r="M657" s="27" t="str">
        <f>IFERROR(('CALC | Main Engine'!O657+'CALC | Booster'!O657)*INDEX(MassUnitsTable[],MATCH($R$3,MassUnitsTable[Mass Units],0),2), "")</f>
        <v/>
      </c>
      <c r="N657" s="27" t="str">
        <f>IFERROR(('CALC | Main Engine'!P657+'CALC | Booster'!P657)*INDEX(MassUnitsTable[],MATCH($R$3,MassUnitsTable[Mass Units],0),2), "")</f>
        <v/>
      </c>
      <c r="O657" s="27" t="str">
        <f>IFERROR(('CALC | Main Engine'!Q657+'CALC | Booster'!Q657)*INDEX(MassUnitsTable[],MATCH($R$3,MassUnitsTable[Mass Units],0),2), "")</f>
        <v/>
      </c>
      <c r="P657" s="27" t="str">
        <f>IFERROR(('CALC | Main Engine'!R657+'CALC | Booster'!R657)*INDEX(MassUnitsTable[],MATCH($R$3,MassUnitsTable[Mass Units],0),2), "")</f>
        <v/>
      </c>
      <c r="Q657" s="27" t="str">
        <f>IFERROR(('CALC | Main Engine'!S657+'CALC | Booster'!S657)*INDEX(MassUnitsTable[],MATCH($R$3,MassUnitsTable[Mass Units],0),2), "")</f>
        <v/>
      </c>
      <c r="R657" s="32" t="str">
        <f>IFERROR(('CALC | Main Engine'!T657+'CALC | Booster'!T657)*INDEX(MassUnitsTable[],MATCH($R$3,MassUnitsTable[Mass Units],0),2), "")</f>
        <v/>
      </c>
      <c r="S657" s="10"/>
    </row>
    <row r="658" spans="1:19" x14ac:dyDescent="0.25">
      <c r="A658" s="10"/>
      <c r="B658" s="4" t="str">
        <f t="shared" si="55"/>
        <v/>
      </c>
      <c r="C658" s="5" t="str">
        <f t="shared" si="56"/>
        <v/>
      </c>
      <c r="D658" s="5" t="str">
        <f t="shared" si="57"/>
        <v/>
      </c>
      <c r="E658" s="5" t="str">
        <f t="shared" si="58"/>
        <v/>
      </c>
      <c r="F658" s="5" t="str">
        <f>'CALC | Main Engine'!$B658</f>
        <v/>
      </c>
      <c r="G658" s="27" t="str">
        <f>'CALC | Main Engine'!$C658</f>
        <v/>
      </c>
      <c r="H658" s="6" t="str">
        <f>'CALC | Main Engine'!$E658</f>
        <v/>
      </c>
      <c r="I658" s="34" t="str">
        <f>IFERROR('CALC | Main Engine'!$F658*INDEX(MassUnitsTable[],MATCH($R$3,MassUnitsTable[Mass Units],0),2), "")</f>
        <v/>
      </c>
      <c r="J658" s="27" t="str">
        <f>IFERROR('CALC | Booster'!$F658*INDEX(MassUnitsTable[],MATCH($R$3,MassUnitsTable[Mass Units],0),2), "")</f>
        <v/>
      </c>
      <c r="K658" s="32" t="str">
        <f t="shared" si="59"/>
        <v/>
      </c>
      <c r="L658" s="34" t="str">
        <f>IFERROR(('CALC | Main Engine'!N658+'CALC | Booster'!N658)*INDEX(MassUnitsTable[],MATCH($R$3,MassUnitsTable[Mass Units],0),2), "")</f>
        <v/>
      </c>
      <c r="M658" s="27" t="str">
        <f>IFERROR(('CALC | Main Engine'!O658+'CALC | Booster'!O658)*INDEX(MassUnitsTable[],MATCH($R$3,MassUnitsTable[Mass Units],0),2), "")</f>
        <v/>
      </c>
      <c r="N658" s="27" t="str">
        <f>IFERROR(('CALC | Main Engine'!P658+'CALC | Booster'!P658)*INDEX(MassUnitsTable[],MATCH($R$3,MassUnitsTable[Mass Units],0),2), "")</f>
        <v/>
      </c>
      <c r="O658" s="27" t="str">
        <f>IFERROR(('CALC | Main Engine'!Q658+'CALC | Booster'!Q658)*INDEX(MassUnitsTable[],MATCH($R$3,MassUnitsTable[Mass Units],0),2), "")</f>
        <v/>
      </c>
      <c r="P658" s="27" t="str">
        <f>IFERROR(('CALC | Main Engine'!R658+'CALC | Booster'!R658)*INDEX(MassUnitsTable[],MATCH($R$3,MassUnitsTable[Mass Units],0),2), "")</f>
        <v/>
      </c>
      <c r="Q658" s="27" t="str">
        <f>IFERROR(('CALC | Main Engine'!S658+'CALC | Booster'!S658)*INDEX(MassUnitsTable[],MATCH($R$3,MassUnitsTable[Mass Units],0),2), "")</f>
        <v/>
      </c>
      <c r="R658" s="32" t="str">
        <f>IFERROR(('CALC | Main Engine'!T658+'CALC | Booster'!T658)*INDEX(MassUnitsTable[],MATCH($R$3,MassUnitsTable[Mass Units],0),2), "")</f>
        <v/>
      </c>
      <c r="S658" s="10"/>
    </row>
    <row r="659" spans="1:19" x14ac:dyDescent="0.25">
      <c r="A659" s="10"/>
      <c r="B659" s="4" t="str">
        <f t="shared" si="55"/>
        <v/>
      </c>
      <c r="C659" s="5" t="str">
        <f t="shared" si="56"/>
        <v/>
      </c>
      <c r="D659" s="5" t="str">
        <f t="shared" si="57"/>
        <v/>
      </c>
      <c r="E659" s="5" t="str">
        <f t="shared" si="58"/>
        <v/>
      </c>
      <c r="F659" s="5" t="str">
        <f>'CALC | Main Engine'!$B659</f>
        <v/>
      </c>
      <c r="G659" s="27" t="str">
        <f>'CALC | Main Engine'!$C659</f>
        <v/>
      </c>
      <c r="H659" s="6" t="str">
        <f>'CALC | Main Engine'!$E659</f>
        <v/>
      </c>
      <c r="I659" s="34" t="str">
        <f>IFERROR('CALC | Main Engine'!$F659*INDEX(MassUnitsTable[],MATCH($R$3,MassUnitsTable[Mass Units],0),2), "")</f>
        <v/>
      </c>
      <c r="J659" s="27" t="str">
        <f>IFERROR('CALC | Booster'!$F659*INDEX(MassUnitsTable[],MATCH($R$3,MassUnitsTable[Mass Units],0),2), "")</f>
        <v/>
      </c>
      <c r="K659" s="32" t="str">
        <f t="shared" si="59"/>
        <v/>
      </c>
      <c r="L659" s="34" t="str">
        <f>IFERROR(('CALC | Main Engine'!N659+'CALC | Booster'!N659)*INDEX(MassUnitsTable[],MATCH($R$3,MassUnitsTable[Mass Units],0),2), "")</f>
        <v/>
      </c>
      <c r="M659" s="27" t="str">
        <f>IFERROR(('CALC | Main Engine'!O659+'CALC | Booster'!O659)*INDEX(MassUnitsTable[],MATCH($R$3,MassUnitsTable[Mass Units],0),2), "")</f>
        <v/>
      </c>
      <c r="N659" s="27" t="str">
        <f>IFERROR(('CALC | Main Engine'!P659+'CALC | Booster'!P659)*INDEX(MassUnitsTable[],MATCH($R$3,MassUnitsTable[Mass Units],0),2), "")</f>
        <v/>
      </c>
      <c r="O659" s="27" t="str">
        <f>IFERROR(('CALC | Main Engine'!Q659+'CALC | Booster'!Q659)*INDEX(MassUnitsTable[],MATCH($R$3,MassUnitsTable[Mass Units],0),2), "")</f>
        <v/>
      </c>
      <c r="P659" s="27" t="str">
        <f>IFERROR(('CALC | Main Engine'!R659+'CALC | Booster'!R659)*INDEX(MassUnitsTable[],MATCH($R$3,MassUnitsTable[Mass Units],0),2), "")</f>
        <v/>
      </c>
      <c r="Q659" s="27" t="str">
        <f>IFERROR(('CALC | Main Engine'!S659+'CALC | Booster'!S659)*INDEX(MassUnitsTable[],MATCH($R$3,MassUnitsTable[Mass Units],0),2), "")</f>
        <v/>
      </c>
      <c r="R659" s="32" t="str">
        <f>IFERROR(('CALC | Main Engine'!T659+'CALC | Booster'!T659)*INDEX(MassUnitsTable[],MATCH($R$3,MassUnitsTable[Mass Units],0),2), "")</f>
        <v/>
      </c>
      <c r="S659" s="10"/>
    </row>
    <row r="660" spans="1:19" x14ac:dyDescent="0.25">
      <c r="A660" s="10"/>
      <c r="B660" s="4" t="str">
        <f t="shared" si="55"/>
        <v/>
      </c>
      <c r="C660" s="5" t="str">
        <f t="shared" si="56"/>
        <v/>
      </c>
      <c r="D660" s="5" t="str">
        <f t="shared" si="57"/>
        <v/>
      </c>
      <c r="E660" s="5" t="str">
        <f t="shared" si="58"/>
        <v/>
      </c>
      <c r="F660" s="5" t="str">
        <f>'CALC | Main Engine'!$B660</f>
        <v/>
      </c>
      <c r="G660" s="27" t="str">
        <f>'CALC | Main Engine'!$C660</f>
        <v/>
      </c>
      <c r="H660" s="6" t="str">
        <f>'CALC | Main Engine'!$E660</f>
        <v/>
      </c>
      <c r="I660" s="34" t="str">
        <f>IFERROR('CALC | Main Engine'!$F660*INDEX(MassUnitsTable[],MATCH($R$3,MassUnitsTable[Mass Units],0),2), "")</f>
        <v/>
      </c>
      <c r="J660" s="27" t="str">
        <f>IFERROR('CALC | Booster'!$F660*INDEX(MassUnitsTable[],MATCH($R$3,MassUnitsTable[Mass Units],0),2), "")</f>
        <v/>
      </c>
      <c r="K660" s="32" t="str">
        <f t="shared" si="59"/>
        <v/>
      </c>
      <c r="L660" s="34" t="str">
        <f>IFERROR(('CALC | Main Engine'!N660+'CALC | Booster'!N660)*INDEX(MassUnitsTable[],MATCH($R$3,MassUnitsTable[Mass Units],0),2), "")</f>
        <v/>
      </c>
      <c r="M660" s="27" t="str">
        <f>IFERROR(('CALC | Main Engine'!O660+'CALC | Booster'!O660)*INDEX(MassUnitsTable[],MATCH($R$3,MassUnitsTable[Mass Units],0),2), "")</f>
        <v/>
      </c>
      <c r="N660" s="27" t="str">
        <f>IFERROR(('CALC | Main Engine'!P660+'CALC | Booster'!P660)*INDEX(MassUnitsTable[],MATCH($R$3,MassUnitsTable[Mass Units],0),2), "")</f>
        <v/>
      </c>
      <c r="O660" s="27" t="str">
        <f>IFERROR(('CALC | Main Engine'!Q660+'CALC | Booster'!Q660)*INDEX(MassUnitsTable[],MATCH($R$3,MassUnitsTable[Mass Units],0),2), "")</f>
        <v/>
      </c>
      <c r="P660" s="27" t="str">
        <f>IFERROR(('CALC | Main Engine'!R660+'CALC | Booster'!R660)*INDEX(MassUnitsTable[],MATCH($R$3,MassUnitsTable[Mass Units],0),2), "")</f>
        <v/>
      </c>
      <c r="Q660" s="27" t="str">
        <f>IFERROR(('CALC | Main Engine'!S660+'CALC | Booster'!S660)*INDEX(MassUnitsTable[],MATCH($R$3,MassUnitsTable[Mass Units],0),2), "")</f>
        <v/>
      </c>
      <c r="R660" s="32" t="str">
        <f>IFERROR(('CALC | Main Engine'!T660+'CALC | Booster'!T660)*INDEX(MassUnitsTable[],MATCH($R$3,MassUnitsTable[Mass Units],0),2), "")</f>
        <v/>
      </c>
      <c r="S660" s="10"/>
    </row>
    <row r="661" spans="1:19" x14ac:dyDescent="0.25">
      <c r="A661" s="10"/>
      <c r="B661" s="4" t="str">
        <f t="shared" si="55"/>
        <v/>
      </c>
      <c r="C661" s="5" t="str">
        <f t="shared" si="56"/>
        <v/>
      </c>
      <c r="D661" s="5" t="str">
        <f t="shared" si="57"/>
        <v/>
      </c>
      <c r="E661" s="5" t="str">
        <f t="shared" si="58"/>
        <v/>
      </c>
      <c r="F661" s="5" t="str">
        <f>'CALC | Main Engine'!$B661</f>
        <v/>
      </c>
      <c r="G661" s="27" t="str">
        <f>'CALC | Main Engine'!$C661</f>
        <v/>
      </c>
      <c r="H661" s="6" t="str">
        <f>'CALC | Main Engine'!$E661</f>
        <v/>
      </c>
      <c r="I661" s="34" t="str">
        <f>IFERROR('CALC | Main Engine'!$F661*INDEX(MassUnitsTable[],MATCH($R$3,MassUnitsTable[Mass Units],0),2), "")</f>
        <v/>
      </c>
      <c r="J661" s="27" t="str">
        <f>IFERROR('CALC | Booster'!$F661*INDEX(MassUnitsTable[],MATCH($R$3,MassUnitsTable[Mass Units],0),2), "")</f>
        <v/>
      </c>
      <c r="K661" s="32" t="str">
        <f t="shared" si="59"/>
        <v/>
      </c>
      <c r="L661" s="34" t="str">
        <f>IFERROR(('CALC | Main Engine'!N661+'CALC | Booster'!N661)*INDEX(MassUnitsTable[],MATCH($R$3,MassUnitsTable[Mass Units],0),2), "")</f>
        <v/>
      </c>
      <c r="M661" s="27" t="str">
        <f>IFERROR(('CALC | Main Engine'!O661+'CALC | Booster'!O661)*INDEX(MassUnitsTable[],MATCH($R$3,MassUnitsTable[Mass Units],0),2), "")</f>
        <v/>
      </c>
      <c r="N661" s="27" t="str">
        <f>IFERROR(('CALC | Main Engine'!P661+'CALC | Booster'!P661)*INDEX(MassUnitsTable[],MATCH($R$3,MassUnitsTable[Mass Units],0),2), "")</f>
        <v/>
      </c>
      <c r="O661" s="27" t="str">
        <f>IFERROR(('CALC | Main Engine'!Q661+'CALC | Booster'!Q661)*INDEX(MassUnitsTable[],MATCH($R$3,MassUnitsTable[Mass Units],0),2), "")</f>
        <v/>
      </c>
      <c r="P661" s="27" t="str">
        <f>IFERROR(('CALC | Main Engine'!R661+'CALC | Booster'!R661)*INDEX(MassUnitsTable[],MATCH($R$3,MassUnitsTable[Mass Units],0),2), "")</f>
        <v/>
      </c>
      <c r="Q661" s="27" t="str">
        <f>IFERROR(('CALC | Main Engine'!S661+'CALC | Booster'!S661)*INDEX(MassUnitsTable[],MATCH($R$3,MassUnitsTable[Mass Units],0),2), "")</f>
        <v/>
      </c>
      <c r="R661" s="32" t="str">
        <f>IFERROR(('CALC | Main Engine'!T661+'CALC | Booster'!T661)*INDEX(MassUnitsTable[],MATCH($R$3,MassUnitsTable[Mass Units],0),2), "")</f>
        <v/>
      </c>
      <c r="S661" s="10"/>
    </row>
    <row r="662" spans="1:19" x14ac:dyDescent="0.25">
      <c r="A662" s="10"/>
      <c r="B662" s="4" t="str">
        <f t="shared" si="55"/>
        <v/>
      </c>
      <c r="C662" s="5" t="str">
        <f t="shared" si="56"/>
        <v/>
      </c>
      <c r="D662" s="5" t="str">
        <f t="shared" si="57"/>
        <v/>
      </c>
      <c r="E662" s="5" t="str">
        <f t="shared" si="58"/>
        <v/>
      </c>
      <c r="F662" s="5" t="str">
        <f>'CALC | Main Engine'!$B662</f>
        <v/>
      </c>
      <c r="G662" s="27" t="str">
        <f>'CALC | Main Engine'!$C662</f>
        <v/>
      </c>
      <c r="H662" s="6" t="str">
        <f>'CALC | Main Engine'!$E662</f>
        <v/>
      </c>
      <c r="I662" s="34" t="str">
        <f>IFERROR('CALC | Main Engine'!$F662*INDEX(MassUnitsTable[],MATCH($R$3,MassUnitsTable[Mass Units],0),2), "")</f>
        <v/>
      </c>
      <c r="J662" s="27" t="str">
        <f>IFERROR('CALC | Booster'!$F662*INDEX(MassUnitsTable[],MATCH($R$3,MassUnitsTable[Mass Units],0),2), "")</f>
        <v/>
      </c>
      <c r="K662" s="32" t="str">
        <f t="shared" si="59"/>
        <v/>
      </c>
      <c r="L662" s="34" t="str">
        <f>IFERROR(('CALC | Main Engine'!N662+'CALC | Booster'!N662)*INDEX(MassUnitsTable[],MATCH($R$3,MassUnitsTable[Mass Units],0),2), "")</f>
        <v/>
      </c>
      <c r="M662" s="27" t="str">
        <f>IFERROR(('CALC | Main Engine'!O662+'CALC | Booster'!O662)*INDEX(MassUnitsTable[],MATCH($R$3,MassUnitsTable[Mass Units],0),2), "")</f>
        <v/>
      </c>
      <c r="N662" s="27" t="str">
        <f>IFERROR(('CALC | Main Engine'!P662+'CALC | Booster'!P662)*INDEX(MassUnitsTable[],MATCH($R$3,MassUnitsTable[Mass Units],0),2), "")</f>
        <v/>
      </c>
      <c r="O662" s="27" t="str">
        <f>IFERROR(('CALC | Main Engine'!Q662+'CALC | Booster'!Q662)*INDEX(MassUnitsTable[],MATCH($R$3,MassUnitsTable[Mass Units],0),2), "")</f>
        <v/>
      </c>
      <c r="P662" s="27" t="str">
        <f>IFERROR(('CALC | Main Engine'!R662+'CALC | Booster'!R662)*INDEX(MassUnitsTable[],MATCH($R$3,MassUnitsTable[Mass Units],0),2), "")</f>
        <v/>
      </c>
      <c r="Q662" s="27" t="str">
        <f>IFERROR(('CALC | Main Engine'!S662+'CALC | Booster'!S662)*INDEX(MassUnitsTable[],MATCH($R$3,MassUnitsTable[Mass Units],0),2), "")</f>
        <v/>
      </c>
      <c r="R662" s="32" t="str">
        <f>IFERROR(('CALC | Main Engine'!T662+'CALC | Booster'!T662)*INDEX(MassUnitsTable[],MATCH($R$3,MassUnitsTable[Mass Units],0),2), "")</f>
        <v/>
      </c>
      <c r="S662" s="10"/>
    </row>
    <row r="663" spans="1:19" x14ac:dyDescent="0.25">
      <c r="A663" s="10"/>
      <c r="B663" s="4" t="str">
        <f t="shared" si="55"/>
        <v/>
      </c>
      <c r="C663" s="5" t="str">
        <f t="shared" si="56"/>
        <v/>
      </c>
      <c r="D663" s="5" t="str">
        <f t="shared" si="57"/>
        <v/>
      </c>
      <c r="E663" s="5" t="str">
        <f t="shared" si="58"/>
        <v/>
      </c>
      <c r="F663" s="5" t="str">
        <f>'CALC | Main Engine'!$B663</f>
        <v/>
      </c>
      <c r="G663" s="27" t="str">
        <f>'CALC | Main Engine'!$C663</f>
        <v/>
      </c>
      <c r="H663" s="6" t="str">
        <f>'CALC | Main Engine'!$E663</f>
        <v/>
      </c>
      <c r="I663" s="34" t="str">
        <f>IFERROR('CALC | Main Engine'!$F663*INDEX(MassUnitsTable[],MATCH($R$3,MassUnitsTable[Mass Units],0),2), "")</f>
        <v/>
      </c>
      <c r="J663" s="27" t="str">
        <f>IFERROR('CALC | Booster'!$F663*INDEX(MassUnitsTable[],MATCH($R$3,MassUnitsTable[Mass Units],0),2), "")</f>
        <v/>
      </c>
      <c r="K663" s="32" t="str">
        <f t="shared" si="59"/>
        <v/>
      </c>
      <c r="L663" s="34" t="str">
        <f>IFERROR(('CALC | Main Engine'!N663+'CALC | Booster'!N663)*INDEX(MassUnitsTable[],MATCH($R$3,MassUnitsTable[Mass Units],0),2), "")</f>
        <v/>
      </c>
      <c r="M663" s="27" t="str">
        <f>IFERROR(('CALC | Main Engine'!O663+'CALC | Booster'!O663)*INDEX(MassUnitsTable[],MATCH($R$3,MassUnitsTable[Mass Units],0),2), "")</f>
        <v/>
      </c>
      <c r="N663" s="27" t="str">
        <f>IFERROR(('CALC | Main Engine'!P663+'CALC | Booster'!P663)*INDEX(MassUnitsTable[],MATCH($R$3,MassUnitsTable[Mass Units],0),2), "")</f>
        <v/>
      </c>
      <c r="O663" s="27" t="str">
        <f>IFERROR(('CALC | Main Engine'!Q663+'CALC | Booster'!Q663)*INDEX(MassUnitsTable[],MATCH($R$3,MassUnitsTable[Mass Units],0),2), "")</f>
        <v/>
      </c>
      <c r="P663" s="27" t="str">
        <f>IFERROR(('CALC | Main Engine'!R663+'CALC | Booster'!R663)*INDEX(MassUnitsTable[],MATCH($R$3,MassUnitsTable[Mass Units],0),2), "")</f>
        <v/>
      </c>
      <c r="Q663" s="27" t="str">
        <f>IFERROR(('CALC | Main Engine'!S663+'CALC | Booster'!S663)*INDEX(MassUnitsTable[],MATCH($R$3,MassUnitsTable[Mass Units],0),2), "")</f>
        <v/>
      </c>
      <c r="R663" s="32" t="str">
        <f>IFERROR(('CALC | Main Engine'!T663+'CALC | Booster'!T663)*INDEX(MassUnitsTable[],MATCH($R$3,MassUnitsTable[Mass Units],0),2), "")</f>
        <v/>
      </c>
      <c r="S663" s="10"/>
    </row>
    <row r="664" spans="1:19" x14ac:dyDescent="0.25">
      <c r="A664" s="10"/>
      <c r="B664" s="4" t="str">
        <f t="shared" si="55"/>
        <v/>
      </c>
      <c r="C664" s="5" t="str">
        <f t="shared" si="56"/>
        <v/>
      </c>
      <c r="D664" s="5" t="str">
        <f t="shared" si="57"/>
        <v/>
      </c>
      <c r="E664" s="5" t="str">
        <f t="shared" si="58"/>
        <v/>
      </c>
      <c r="F664" s="5" t="str">
        <f>'CALC | Main Engine'!$B664</f>
        <v/>
      </c>
      <c r="G664" s="27" t="str">
        <f>'CALC | Main Engine'!$C664</f>
        <v/>
      </c>
      <c r="H664" s="6" t="str">
        <f>'CALC | Main Engine'!$E664</f>
        <v/>
      </c>
      <c r="I664" s="34" t="str">
        <f>IFERROR('CALC | Main Engine'!$F664*INDEX(MassUnitsTable[],MATCH($R$3,MassUnitsTable[Mass Units],0),2), "")</f>
        <v/>
      </c>
      <c r="J664" s="27" t="str">
        <f>IFERROR('CALC | Booster'!$F664*INDEX(MassUnitsTable[],MATCH($R$3,MassUnitsTable[Mass Units],0),2), "")</f>
        <v/>
      </c>
      <c r="K664" s="32" t="str">
        <f t="shared" si="59"/>
        <v/>
      </c>
      <c r="L664" s="34" t="str">
        <f>IFERROR(('CALC | Main Engine'!N664+'CALC | Booster'!N664)*INDEX(MassUnitsTable[],MATCH($R$3,MassUnitsTable[Mass Units],0),2), "")</f>
        <v/>
      </c>
      <c r="M664" s="27" t="str">
        <f>IFERROR(('CALC | Main Engine'!O664+'CALC | Booster'!O664)*INDEX(MassUnitsTable[],MATCH($R$3,MassUnitsTable[Mass Units],0),2), "")</f>
        <v/>
      </c>
      <c r="N664" s="27" t="str">
        <f>IFERROR(('CALC | Main Engine'!P664+'CALC | Booster'!P664)*INDEX(MassUnitsTable[],MATCH($R$3,MassUnitsTable[Mass Units],0),2), "")</f>
        <v/>
      </c>
      <c r="O664" s="27" t="str">
        <f>IFERROR(('CALC | Main Engine'!Q664+'CALC | Booster'!Q664)*INDEX(MassUnitsTable[],MATCH($R$3,MassUnitsTable[Mass Units],0),2), "")</f>
        <v/>
      </c>
      <c r="P664" s="27" t="str">
        <f>IFERROR(('CALC | Main Engine'!R664+'CALC | Booster'!R664)*INDEX(MassUnitsTable[],MATCH($R$3,MassUnitsTable[Mass Units],0),2), "")</f>
        <v/>
      </c>
      <c r="Q664" s="27" t="str">
        <f>IFERROR(('CALC | Main Engine'!S664+'CALC | Booster'!S664)*INDEX(MassUnitsTable[],MATCH($R$3,MassUnitsTable[Mass Units],0),2), "")</f>
        <v/>
      </c>
      <c r="R664" s="32" t="str">
        <f>IFERROR(('CALC | Main Engine'!T664+'CALC | Booster'!T664)*INDEX(MassUnitsTable[],MATCH($R$3,MassUnitsTable[Mass Units],0),2), "")</f>
        <v/>
      </c>
      <c r="S664" s="10"/>
    </row>
    <row r="665" spans="1:19" x14ac:dyDescent="0.25">
      <c r="A665" s="10"/>
      <c r="B665" s="4" t="str">
        <f t="shared" si="55"/>
        <v/>
      </c>
      <c r="C665" s="5" t="str">
        <f t="shared" si="56"/>
        <v/>
      </c>
      <c r="D665" s="5" t="str">
        <f t="shared" si="57"/>
        <v/>
      </c>
      <c r="E665" s="5" t="str">
        <f t="shared" si="58"/>
        <v/>
      </c>
      <c r="F665" s="5" t="str">
        <f>'CALC | Main Engine'!$B665</f>
        <v/>
      </c>
      <c r="G665" s="27" t="str">
        <f>'CALC | Main Engine'!$C665</f>
        <v/>
      </c>
      <c r="H665" s="6" t="str">
        <f>'CALC | Main Engine'!$E665</f>
        <v/>
      </c>
      <c r="I665" s="34" t="str">
        <f>IFERROR('CALC | Main Engine'!$F665*INDEX(MassUnitsTable[],MATCH($R$3,MassUnitsTable[Mass Units],0),2), "")</f>
        <v/>
      </c>
      <c r="J665" s="27" t="str">
        <f>IFERROR('CALC | Booster'!$F665*INDEX(MassUnitsTable[],MATCH($R$3,MassUnitsTable[Mass Units],0),2), "")</f>
        <v/>
      </c>
      <c r="K665" s="32" t="str">
        <f t="shared" si="59"/>
        <v/>
      </c>
      <c r="L665" s="34" t="str">
        <f>IFERROR(('CALC | Main Engine'!N665+'CALC | Booster'!N665)*INDEX(MassUnitsTable[],MATCH($R$3,MassUnitsTable[Mass Units],0),2), "")</f>
        <v/>
      </c>
      <c r="M665" s="27" t="str">
        <f>IFERROR(('CALC | Main Engine'!O665+'CALC | Booster'!O665)*INDEX(MassUnitsTable[],MATCH($R$3,MassUnitsTable[Mass Units],0),2), "")</f>
        <v/>
      </c>
      <c r="N665" s="27" t="str">
        <f>IFERROR(('CALC | Main Engine'!P665+'CALC | Booster'!P665)*INDEX(MassUnitsTable[],MATCH($R$3,MassUnitsTable[Mass Units],0),2), "")</f>
        <v/>
      </c>
      <c r="O665" s="27" t="str">
        <f>IFERROR(('CALC | Main Engine'!Q665+'CALC | Booster'!Q665)*INDEX(MassUnitsTable[],MATCH($R$3,MassUnitsTable[Mass Units],0),2), "")</f>
        <v/>
      </c>
      <c r="P665" s="27" t="str">
        <f>IFERROR(('CALC | Main Engine'!R665+'CALC | Booster'!R665)*INDEX(MassUnitsTable[],MATCH($R$3,MassUnitsTable[Mass Units],0),2), "")</f>
        <v/>
      </c>
      <c r="Q665" s="27" t="str">
        <f>IFERROR(('CALC | Main Engine'!S665+'CALC | Booster'!S665)*INDEX(MassUnitsTable[],MATCH($R$3,MassUnitsTable[Mass Units],0),2), "")</f>
        <v/>
      </c>
      <c r="R665" s="32" t="str">
        <f>IFERROR(('CALC | Main Engine'!T665+'CALC | Booster'!T665)*INDEX(MassUnitsTable[],MATCH($R$3,MassUnitsTable[Mass Units],0),2), "")</f>
        <v/>
      </c>
      <c r="S665" s="10"/>
    </row>
    <row r="666" spans="1:19" x14ac:dyDescent="0.25">
      <c r="A666" s="10"/>
      <c r="B666" s="4" t="str">
        <f t="shared" si="55"/>
        <v/>
      </c>
      <c r="C666" s="5" t="str">
        <f t="shared" si="56"/>
        <v/>
      </c>
      <c r="D666" s="5" t="str">
        <f t="shared" si="57"/>
        <v/>
      </c>
      <c r="E666" s="5" t="str">
        <f t="shared" si="58"/>
        <v/>
      </c>
      <c r="F666" s="5" t="str">
        <f>'CALC | Main Engine'!$B666</f>
        <v/>
      </c>
      <c r="G666" s="27" t="str">
        <f>'CALC | Main Engine'!$C666</f>
        <v/>
      </c>
      <c r="H666" s="6" t="str">
        <f>'CALC | Main Engine'!$E666</f>
        <v/>
      </c>
      <c r="I666" s="34" t="str">
        <f>IFERROR('CALC | Main Engine'!$F666*INDEX(MassUnitsTable[],MATCH($R$3,MassUnitsTable[Mass Units],0),2), "")</f>
        <v/>
      </c>
      <c r="J666" s="27" t="str">
        <f>IFERROR('CALC | Booster'!$F666*INDEX(MassUnitsTable[],MATCH($R$3,MassUnitsTable[Mass Units],0),2), "")</f>
        <v/>
      </c>
      <c r="K666" s="32" t="str">
        <f t="shared" si="59"/>
        <v/>
      </c>
      <c r="L666" s="34" t="str">
        <f>IFERROR(('CALC | Main Engine'!N666+'CALC | Booster'!N666)*INDEX(MassUnitsTable[],MATCH($R$3,MassUnitsTable[Mass Units],0),2), "")</f>
        <v/>
      </c>
      <c r="M666" s="27" t="str">
        <f>IFERROR(('CALC | Main Engine'!O666+'CALC | Booster'!O666)*INDEX(MassUnitsTable[],MATCH($R$3,MassUnitsTable[Mass Units],0),2), "")</f>
        <v/>
      </c>
      <c r="N666" s="27" t="str">
        <f>IFERROR(('CALC | Main Engine'!P666+'CALC | Booster'!P666)*INDEX(MassUnitsTable[],MATCH($R$3,MassUnitsTable[Mass Units],0),2), "")</f>
        <v/>
      </c>
      <c r="O666" s="27" t="str">
        <f>IFERROR(('CALC | Main Engine'!Q666+'CALC | Booster'!Q666)*INDEX(MassUnitsTable[],MATCH($R$3,MassUnitsTable[Mass Units],0),2), "")</f>
        <v/>
      </c>
      <c r="P666" s="27" t="str">
        <f>IFERROR(('CALC | Main Engine'!R666+'CALC | Booster'!R666)*INDEX(MassUnitsTable[],MATCH($R$3,MassUnitsTable[Mass Units],0),2), "")</f>
        <v/>
      </c>
      <c r="Q666" s="27" t="str">
        <f>IFERROR(('CALC | Main Engine'!S666+'CALC | Booster'!S666)*INDEX(MassUnitsTable[],MATCH($R$3,MassUnitsTable[Mass Units],0),2), "")</f>
        <v/>
      </c>
      <c r="R666" s="32" t="str">
        <f>IFERROR(('CALC | Main Engine'!T666+'CALC | Booster'!T666)*INDEX(MassUnitsTable[],MATCH($R$3,MassUnitsTable[Mass Units],0),2), "")</f>
        <v/>
      </c>
      <c r="S666" s="10"/>
    </row>
    <row r="667" spans="1:19" x14ac:dyDescent="0.25">
      <c r="A667" s="10"/>
      <c r="B667" s="4" t="str">
        <f t="shared" si="55"/>
        <v/>
      </c>
      <c r="C667" s="5" t="str">
        <f t="shared" si="56"/>
        <v/>
      </c>
      <c r="D667" s="5" t="str">
        <f t="shared" si="57"/>
        <v/>
      </c>
      <c r="E667" s="5" t="str">
        <f t="shared" si="58"/>
        <v/>
      </c>
      <c r="F667" s="5" t="str">
        <f>'CALC | Main Engine'!$B667</f>
        <v/>
      </c>
      <c r="G667" s="27" t="str">
        <f>'CALC | Main Engine'!$C667</f>
        <v/>
      </c>
      <c r="H667" s="6" t="str">
        <f>'CALC | Main Engine'!$E667</f>
        <v/>
      </c>
      <c r="I667" s="34" t="str">
        <f>IFERROR('CALC | Main Engine'!$F667*INDEX(MassUnitsTable[],MATCH($R$3,MassUnitsTable[Mass Units],0),2), "")</f>
        <v/>
      </c>
      <c r="J667" s="27" t="str">
        <f>IFERROR('CALC | Booster'!$F667*INDEX(MassUnitsTable[],MATCH($R$3,MassUnitsTable[Mass Units],0),2), "")</f>
        <v/>
      </c>
      <c r="K667" s="32" t="str">
        <f t="shared" si="59"/>
        <v/>
      </c>
      <c r="L667" s="34" t="str">
        <f>IFERROR(('CALC | Main Engine'!N667+'CALC | Booster'!N667)*INDEX(MassUnitsTable[],MATCH($R$3,MassUnitsTable[Mass Units],0),2), "")</f>
        <v/>
      </c>
      <c r="M667" s="27" t="str">
        <f>IFERROR(('CALC | Main Engine'!O667+'CALC | Booster'!O667)*INDEX(MassUnitsTable[],MATCH($R$3,MassUnitsTable[Mass Units],0),2), "")</f>
        <v/>
      </c>
      <c r="N667" s="27" t="str">
        <f>IFERROR(('CALC | Main Engine'!P667+'CALC | Booster'!P667)*INDEX(MassUnitsTable[],MATCH($R$3,MassUnitsTable[Mass Units],0),2), "")</f>
        <v/>
      </c>
      <c r="O667" s="27" t="str">
        <f>IFERROR(('CALC | Main Engine'!Q667+'CALC | Booster'!Q667)*INDEX(MassUnitsTable[],MATCH($R$3,MassUnitsTable[Mass Units],0),2), "")</f>
        <v/>
      </c>
      <c r="P667" s="27" t="str">
        <f>IFERROR(('CALC | Main Engine'!R667+'CALC | Booster'!R667)*INDEX(MassUnitsTable[],MATCH($R$3,MassUnitsTable[Mass Units],0),2), "")</f>
        <v/>
      </c>
      <c r="Q667" s="27" t="str">
        <f>IFERROR(('CALC | Main Engine'!S667+'CALC | Booster'!S667)*INDEX(MassUnitsTable[],MATCH($R$3,MassUnitsTable[Mass Units],0),2), "")</f>
        <v/>
      </c>
      <c r="R667" s="32" t="str">
        <f>IFERROR(('CALC | Main Engine'!T667+'CALC | Booster'!T667)*INDEX(MassUnitsTable[],MATCH($R$3,MassUnitsTable[Mass Units],0),2), "")</f>
        <v/>
      </c>
      <c r="S667" s="10"/>
    </row>
    <row r="668" spans="1:19" x14ac:dyDescent="0.25">
      <c r="A668" s="10"/>
      <c r="B668" s="4" t="str">
        <f t="shared" si="55"/>
        <v/>
      </c>
      <c r="C668" s="5" t="str">
        <f t="shared" si="56"/>
        <v/>
      </c>
      <c r="D668" s="5" t="str">
        <f t="shared" si="57"/>
        <v/>
      </c>
      <c r="E668" s="5" t="str">
        <f t="shared" si="58"/>
        <v/>
      </c>
      <c r="F668" s="5" t="str">
        <f>'CALC | Main Engine'!$B668</f>
        <v/>
      </c>
      <c r="G668" s="27" t="str">
        <f>'CALC | Main Engine'!$C668</f>
        <v/>
      </c>
      <c r="H668" s="6" t="str">
        <f>'CALC | Main Engine'!$E668</f>
        <v/>
      </c>
      <c r="I668" s="34" t="str">
        <f>IFERROR('CALC | Main Engine'!$F668*INDEX(MassUnitsTable[],MATCH($R$3,MassUnitsTable[Mass Units],0),2), "")</f>
        <v/>
      </c>
      <c r="J668" s="27" t="str">
        <f>IFERROR('CALC | Booster'!$F668*INDEX(MassUnitsTable[],MATCH($R$3,MassUnitsTable[Mass Units],0),2), "")</f>
        <v/>
      </c>
      <c r="K668" s="32" t="str">
        <f t="shared" si="59"/>
        <v/>
      </c>
      <c r="L668" s="34" t="str">
        <f>IFERROR(('CALC | Main Engine'!N668+'CALC | Booster'!N668)*INDEX(MassUnitsTable[],MATCH($R$3,MassUnitsTable[Mass Units],0),2), "")</f>
        <v/>
      </c>
      <c r="M668" s="27" t="str">
        <f>IFERROR(('CALC | Main Engine'!O668+'CALC | Booster'!O668)*INDEX(MassUnitsTable[],MATCH($R$3,MassUnitsTable[Mass Units],0),2), "")</f>
        <v/>
      </c>
      <c r="N668" s="27" t="str">
        <f>IFERROR(('CALC | Main Engine'!P668+'CALC | Booster'!P668)*INDEX(MassUnitsTable[],MATCH($R$3,MassUnitsTable[Mass Units],0),2), "")</f>
        <v/>
      </c>
      <c r="O668" s="27" t="str">
        <f>IFERROR(('CALC | Main Engine'!Q668+'CALC | Booster'!Q668)*INDEX(MassUnitsTable[],MATCH($R$3,MassUnitsTable[Mass Units],0),2), "")</f>
        <v/>
      </c>
      <c r="P668" s="27" t="str">
        <f>IFERROR(('CALC | Main Engine'!R668+'CALC | Booster'!R668)*INDEX(MassUnitsTable[],MATCH($R$3,MassUnitsTable[Mass Units],0),2), "")</f>
        <v/>
      </c>
      <c r="Q668" s="27" t="str">
        <f>IFERROR(('CALC | Main Engine'!S668+'CALC | Booster'!S668)*INDEX(MassUnitsTable[],MATCH($R$3,MassUnitsTable[Mass Units],0),2), "")</f>
        <v/>
      </c>
      <c r="R668" s="32" t="str">
        <f>IFERROR(('CALC | Main Engine'!T668+'CALC | Booster'!T668)*INDEX(MassUnitsTable[],MATCH($R$3,MassUnitsTable[Mass Units],0),2), "")</f>
        <v/>
      </c>
      <c r="S668" s="10"/>
    </row>
    <row r="669" spans="1:19" x14ac:dyDescent="0.25">
      <c r="A669" s="10"/>
      <c r="B669" s="4" t="str">
        <f t="shared" si="55"/>
        <v/>
      </c>
      <c r="C669" s="5" t="str">
        <f t="shared" si="56"/>
        <v/>
      </c>
      <c r="D669" s="5" t="str">
        <f t="shared" si="57"/>
        <v/>
      </c>
      <c r="E669" s="5" t="str">
        <f t="shared" si="58"/>
        <v/>
      </c>
      <c r="F669" s="5" t="str">
        <f>'CALC | Main Engine'!$B669</f>
        <v/>
      </c>
      <c r="G669" s="27" t="str">
        <f>'CALC | Main Engine'!$C669</f>
        <v/>
      </c>
      <c r="H669" s="6" t="str">
        <f>'CALC | Main Engine'!$E669</f>
        <v/>
      </c>
      <c r="I669" s="34" t="str">
        <f>IFERROR('CALC | Main Engine'!$F669*INDEX(MassUnitsTable[],MATCH($R$3,MassUnitsTable[Mass Units],0),2), "")</f>
        <v/>
      </c>
      <c r="J669" s="27" t="str">
        <f>IFERROR('CALC | Booster'!$F669*INDEX(MassUnitsTable[],MATCH($R$3,MassUnitsTable[Mass Units],0),2), "")</f>
        <v/>
      </c>
      <c r="K669" s="32" t="str">
        <f t="shared" si="59"/>
        <v/>
      </c>
      <c r="L669" s="34" t="str">
        <f>IFERROR(('CALC | Main Engine'!N669+'CALC | Booster'!N669)*INDEX(MassUnitsTable[],MATCH($R$3,MassUnitsTable[Mass Units],0),2), "")</f>
        <v/>
      </c>
      <c r="M669" s="27" t="str">
        <f>IFERROR(('CALC | Main Engine'!O669+'CALC | Booster'!O669)*INDEX(MassUnitsTable[],MATCH($R$3,MassUnitsTable[Mass Units],0),2), "")</f>
        <v/>
      </c>
      <c r="N669" s="27" t="str">
        <f>IFERROR(('CALC | Main Engine'!P669+'CALC | Booster'!P669)*INDEX(MassUnitsTable[],MATCH($R$3,MassUnitsTable[Mass Units],0),2), "")</f>
        <v/>
      </c>
      <c r="O669" s="27" t="str">
        <f>IFERROR(('CALC | Main Engine'!Q669+'CALC | Booster'!Q669)*INDEX(MassUnitsTable[],MATCH($R$3,MassUnitsTable[Mass Units],0),2), "")</f>
        <v/>
      </c>
      <c r="P669" s="27" t="str">
        <f>IFERROR(('CALC | Main Engine'!R669+'CALC | Booster'!R669)*INDEX(MassUnitsTable[],MATCH($R$3,MassUnitsTable[Mass Units],0),2), "")</f>
        <v/>
      </c>
      <c r="Q669" s="27" t="str">
        <f>IFERROR(('CALC | Main Engine'!S669+'CALC | Booster'!S669)*INDEX(MassUnitsTable[],MATCH($R$3,MassUnitsTable[Mass Units],0),2), "")</f>
        <v/>
      </c>
      <c r="R669" s="32" t="str">
        <f>IFERROR(('CALC | Main Engine'!T669+'CALC | Booster'!T669)*INDEX(MassUnitsTable[],MATCH($R$3,MassUnitsTable[Mass Units],0),2), "")</f>
        <v/>
      </c>
      <c r="S669" s="10"/>
    </row>
    <row r="670" spans="1:19" x14ac:dyDescent="0.25">
      <c r="A670" s="10"/>
      <c r="B670" s="4" t="str">
        <f t="shared" si="55"/>
        <v/>
      </c>
      <c r="C670" s="5" t="str">
        <f t="shared" si="56"/>
        <v/>
      </c>
      <c r="D670" s="5" t="str">
        <f t="shared" si="57"/>
        <v/>
      </c>
      <c r="E670" s="5" t="str">
        <f t="shared" si="58"/>
        <v/>
      </c>
      <c r="F670" s="5" t="str">
        <f>'CALC | Main Engine'!$B670</f>
        <v/>
      </c>
      <c r="G670" s="27" t="str">
        <f>'CALC | Main Engine'!$C670</f>
        <v/>
      </c>
      <c r="H670" s="6" t="str">
        <f>'CALC | Main Engine'!$E670</f>
        <v/>
      </c>
      <c r="I670" s="34" t="str">
        <f>IFERROR('CALC | Main Engine'!$F670*INDEX(MassUnitsTable[],MATCH($R$3,MassUnitsTable[Mass Units],0),2), "")</f>
        <v/>
      </c>
      <c r="J670" s="27" t="str">
        <f>IFERROR('CALC | Booster'!$F670*INDEX(MassUnitsTable[],MATCH($R$3,MassUnitsTable[Mass Units],0),2), "")</f>
        <v/>
      </c>
      <c r="K670" s="32" t="str">
        <f t="shared" si="59"/>
        <v/>
      </c>
      <c r="L670" s="34" t="str">
        <f>IFERROR(('CALC | Main Engine'!N670+'CALC | Booster'!N670)*INDEX(MassUnitsTable[],MATCH($R$3,MassUnitsTable[Mass Units],0),2), "")</f>
        <v/>
      </c>
      <c r="M670" s="27" t="str">
        <f>IFERROR(('CALC | Main Engine'!O670+'CALC | Booster'!O670)*INDEX(MassUnitsTable[],MATCH($R$3,MassUnitsTable[Mass Units],0),2), "")</f>
        <v/>
      </c>
      <c r="N670" s="27" t="str">
        <f>IFERROR(('CALC | Main Engine'!P670+'CALC | Booster'!P670)*INDEX(MassUnitsTable[],MATCH($R$3,MassUnitsTable[Mass Units],0),2), "")</f>
        <v/>
      </c>
      <c r="O670" s="27" t="str">
        <f>IFERROR(('CALC | Main Engine'!Q670+'CALC | Booster'!Q670)*INDEX(MassUnitsTable[],MATCH($R$3,MassUnitsTable[Mass Units],0),2), "")</f>
        <v/>
      </c>
      <c r="P670" s="27" t="str">
        <f>IFERROR(('CALC | Main Engine'!R670+'CALC | Booster'!R670)*INDEX(MassUnitsTable[],MATCH($R$3,MassUnitsTable[Mass Units],0),2), "")</f>
        <v/>
      </c>
      <c r="Q670" s="27" t="str">
        <f>IFERROR(('CALC | Main Engine'!S670+'CALC | Booster'!S670)*INDEX(MassUnitsTable[],MATCH($R$3,MassUnitsTable[Mass Units],0),2), "")</f>
        <v/>
      </c>
      <c r="R670" s="32" t="str">
        <f>IFERROR(('CALC | Main Engine'!T670+'CALC | Booster'!T670)*INDEX(MassUnitsTable[],MATCH($R$3,MassUnitsTable[Mass Units],0),2), "")</f>
        <v/>
      </c>
      <c r="S670" s="10"/>
    </row>
    <row r="671" spans="1:19" x14ac:dyDescent="0.25">
      <c r="A671" s="10"/>
      <c r="B671" s="4" t="str">
        <f t="shared" si="55"/>
        <v/>
      </c>
      <c r="C671" s="5" t="str">
        <f t="shared" si="56"/>
        <v/>
      </c>
      <c r="D671" s="5" t="str">
        <f t="shared" si="57"/>
        <v/>
      </c>
      <c r="E671" s="5" t="str">
        <f t="shared" si="58"/>
        <v/>
      </c>
      <c r="F671" s="5" t="str">
        <f>'CALC | Main Engine'!$B671</f>
        <v/>
      </c>
      <c r="G671" s="27" t="str">
        <f>'CALC | Main Engine'!$C671</f>
        <v/>
      </c>
      <c r="H671" s="6" t="str">
        <f>'CALC | Main Engine'!$E671</f>
        <v/>
      </c>
      <c r="I671" s="34" t="str">
        <f>IFERROR('CALC | Main Engine'!$F671*INDEX(MassUnitsTable[],MATCH($R$3,MassUnitsTable[Mass Units],0),2), "")</f>
        <v/>
      </c>
      <c r="J671" s="27" t="str">
        <f>IFERROR('CALC | Booster'!$F671*INDEX(MassUnitsTable[],MATCH($R$3,MassUnitsTable[Mass Units],0),2), "")</f>
        <v/>
      </c>
      <c r="K671" s="32" t="str">
        <f t="shared" si="59"/>
        <v/>
      </c>
      <c r="L671" s="34" t="str">
        <f>IFERROR(('CALC | Main Engine'!N671+'CALC | Booster'!N671)*INDEX(MassUnitsTable[],MATCH($R$3,MassUnitsTable[Mass Units],0),2), "")</f>
        <v/>
      </c>
      <c r="M671" s="27" t="str">
        <f>IFERROR(('CALC | Main Engine'!O671+'CALC | Booster'!O671)*INDEX(MassUnitsTable[],MATCH($R$3,MassUnitsTable[Mass Units],0),2), "")</f>
        <v/>
      </c>
      <c r="N671" s="27" t="str">
        <f>IFERROR(('CALC | Main Engine'!P671+'CALC | Booster'!P671)*INDEX(MassUnitsTable[],MATCH($R$3,MassUnitsTable[Mass Units],0),2), "")</f>
        <v/>
      </c>
      <c r="O671" s="27" t="str">
        <f>IFERROR(('CALC | Main Engine'!Q671+'CALC | Booster'!Q671)*INDEX(MassUnitsTable[],MATCH($R$3,MassUnitsTable[Mass Units],0),2), "")</f>
        <v/>
      </c>
      <c r="P671" s="27" t="str">
        <f>IFERROR(('CALC | Main Engine'!R671+'CALC | Booster'!R671)*INDEX(MassUnitsTable[],MATCH($R$3,MassUnitsTable[Mass Units],0),2), "")</f>
        <v/>
      </c>
      <c r="Q671" s="27" t="str">
        <f>IFERROR(('CALC | Main Engine'!S671+'CALC | Booster'!S671)*INDEX(MassUnitsTable[],MATCH($R$3,MassUnitsTable[Mass Units],0),2), "")</f>
        <v/>
      </c>
      <c r="R671" s="32" t="str">
        <f>IFERROR(('CALC | Main Engine'!T671+'CALC | Booster'!T671)*INDEX(MassUnitsTable[],MATCH($R$3,MassUnitsTable[Mass Units],0),2), "")</f>
        <v/>
      </c>
      <c r="S671" s="10"/>
    </row>
    <row r="672" spans="1:19" x14ac:dyDescent="0.25">
      <c r="A672" s="10"/>
      <c r="B672" s="4" t="str">
        <f t="shared" si="55"/>
        <v/>
      </c>
      <c r="C672" s="5" t="str">
        <f t="shared" si="56"/>
        <v/>
      </c>
      <c r="D672" s="5" t="str">
        <f t="shared" si="57"/>
        <v/>
      </c>
      <c r="E672" s="5" t="str">
        <f t="shared" si="58"/>
        <v/>
      </c>
      <c r="F672" s="5" t="str">
        <f>'CALC | Main Engine'!$B672</f>
        <v/>
      </c>
      <c r="G672" s="27" t="str">
        <f>'CALC | Main Engine'!$C672</f>
        <v/>
      </c>
      <c r="H672" s="6" t="str">
        <f>'CALC | Main Engine'!$E672</f>
        <v/>
      </c>
      <c r="I672" s="34" t="str">
        <f>IFERROR('CALC | Main Engine'!$F672*INDEX(MassUnitsTable[],MATCH($R$3,MassUnitsTable[Mass Units],0),2), "")</f>
        <v/>
      </c>
      <c r="J672" s="27" t="str">
        <f>IFERROR('CALC | Booster'!$F672*INDEX(MassUnitsTable[],MATCH($R$3,MassUnitsTable[Mass Units],0),2), "")</f>
        <v/>
      </c>
      <c r="K672" s="32" t="str">
        <f t="shared" si="59"/>
        <v/>
      </c>
      <c r="L672" s="34" t="str">
        <f>IFERROR(('CALC | Main Engine'!N672+'CALC | Booster'!N672)*INDEX(MassUnitsTable[],MATCH($R$3,MassUnitsTable[Mass Units],0),2), "")</f>
        <v/>
      </c>
      <c r="M672" s="27" t="str">
        <f>IFERROR(('CALC | Main Engine'!O672+'CALC | Booster'!O672)*INDEX(MassUnitsTable[],MATCH($R$3,MassUnitsTable[Mass Units],0),2), "")</f>
        <v/>
      </c>
      <c r="N672" s="27" t="str">
        <f>IFERROR(('CALC | Main Engine'!P672+'CALC | Booster'!P672)*INDEX(MassUnitsTable[],MATCH($R$3,MassUnitsTable[Mass Units],0),2), "")</f>
        <v/>
      </c>
      <c r="O672" s="27" t="str">
        <f>IFERROR(('CALC | Main Engine'!Q672+'CALC | Booster'!Q672)*INDEX(MassUnitsTable[],MATCH($R$3,MassUnitsTable[Mass Units],0),2), "")</f>
        <v/>
      </c>
      <c r="P672" s="27" t="str">
        <f>IFERROR(('CALC | Main Engine'!R672+'CALC | Booster'!R672)*INDEX(MassUnitsTable[],MATCH($R$3,MassUnitsTable[Mass Units],0),2), "")</f>
        <v/>
      </c>
      <c r="Q672" s="27" t="str">
        <f>IFERROR(('CALC | Main Engine'!S672+'CALC | Booster'!S672)*INDEX(MassUnitsTable[],MATCH($R$3,MassUnitsTable[Mass Units],0),2), "")</f>
        <v/>
      </c>
      <c r="R672" s="32" t="str">
        <f>IFERROR(('CALC | Main Engine'!T672+'CALC | Booster'!T672)*INDEX(MassUnitsTable[],MATCH($R$3,MassUnitsTable[Mass Units],0),2), "")</f>
        <v/>
      </c>
      <c r="S672" s="10"/>
    </row>
    <row r="673" spans="1:19" x14ac:dyDescent="0.25">
      <c r="A673" s="10"/>
      <c r="B673" s="4" t="str">
        <f t="shared" si="55"/>
        <v/>
      </c>
      <c r="C673" s="5" t="str">
        <f t="shared" si="56"/>
        <v/>
      </c>
      <c r="D673" s="5" t="str">
        <f t="shared" si="57"/>
        <v/>
      </c>
      <c r="E673" s="5" t="str">
        <f t="shared" si="58"/>
        <v/>
      </c>
      <c r="F673" s="5" t="str">
        <f>'CALC | Main Engine'!$B673</f>
        <v/>
      </c>
      <c r="G673" s="27" t="str">
        <f>'CALC | Main Engine'!$C673</f>
        <v/>
      </c>
      <c r="H673" s="6" t="str">
        <f>'CALC | Main Engine'!$E673</f>
        <v/>
      </c>
      <c r="I673" s="34" t="str">
        <f>IFERROR('CALC | Main Engine'!$F673*INDEX(MassUnitsTable[],MATCH($R$3,MassUnitsTable[Mass Units],0),2), "")</f>
        <v/>
      </c>
      <c r="J673" s="27" t="str">
        <f>IFERROR('CALC | Booster'!$F673*INDEX(MassUnitsTable[],MATCH($R$3,MassUnitsTable[Mass Units],0),2), "")</f>
        <v/>
      </c>
      <c r="K673" s="32" t="str">
        <f t="shared" si="59"/>
        <v/>
      </c>
      <c r="L673" s="34" t="str">
        <f>IFERROR(('CALC | Main Engine'!N673+'CALC | Booster'!N673)*INDEX(MassUnitsTable[],MATCH($R$3,MassUnitsTable[Mass Units],0),2), "")</f>
        <v/>
      </c>
      <c r="M673" s="27" t="str">
        <f>IFERROR(('CALC | Main Engine'!O673+'CALC | Booster'!O673)*INDEX(MassUnitsTable[],MATCH($R$3,MassUnitsTable[Mass Units],0),2), "")</f>
        <v/>
      </c>
      <c r="N673" s="27" t="str">
        <f>IFERROR(('CALC | Main Engine'!P673+'CALC | Booster'!P673)*INDEX(MassUnitsTable[],MATCH($R$3,MassUnitsTable[Mass Units],0),2), "")</f>
        <v/>
      </c>
      <c r="O673" s="27" t="str">
        <f>IFERROR(('CALC | Main Engine'!Q673+'CALC | Booster'!Q673)*INDEX(MassUnitsTable[],MATCH($R$3,MassUnitsTable[Mass Units],0),2), "")</f>
        <v/>
      </c>
      <c r="P673" s="27" t="str">
        <f>IFERROR(('CALC | Main Engine'!R673+'CALC | Booster'!R673)*INDEX(MassUnitsTable[],MATCH($R$3,MassUnitsTable[Mass Units],0),2), "")</f>
        <v/>
      </c>
      <c r="Q673" s="27" t="str">
        <f>IFERROR(('CALC | Main Engine'!S673+'CALC | Booster'!S673)*INDEX(MassUnitsTable[],MATCH($R$3,MassUnitsTable[Mass Units],0),2), "")</f>
        <v/>
      </c>
      <c r="R673" s="32" t="str">
        <f>IFERROR(('CALC | Main Engine'!T673+'CALC | Booster'!T673)*INDEX(MassUnitsTable[],MATCH($R$3,MassUnitsTable[Mass Units],0),2), "")</f>
        <v/>
      </c>
      <c r="S673" s="10"/>
    </row>
    <row r="674" spans="1:19" x14ac:dyDescent="0.25">
      <c r="A674" s="10"/>
      <c r="B674" s="4" t="str">
        <f t="shared" si="55"/>
        <v/>
      </c>
      <c r="C674" s="5" t="str">
        <f t="shared" si="56"/>
        <v/>
      </c>
      <c r="D674" s="5" t="str">
        <f t="shared" si="57"/>
        <v/>
      </c>
      <c r="E674" s="5" t="str">
        <f t="shared" si="58"/>
        <v/>
      </c>
      <c r="F674" s="5" t="str">
        <f>'CALC | Main Engine'!$B674</f>
        <v/>
      </c>
      <c r="G674" s="27" t="str">
        <f>'CALC | Main Engine'!$C674</f>
        <v/>
      </c>
      <c r="H674" s="6" t="str">
        <f>'CALC | Main Engine'!$E674</f>
        <v/>
      </c>
      <c r="I674" s="34" t="str">
        <f>IFERROR('CALC | Main Engine'!$F674*INDEX(MassUnitsTable[],MATCH($R$3,MassUnitsTable[Mass Units],0),2), "")</f>
        <v/>
      </c>
      <c r="J674" s="27" t="str">
        <f>IFERROR('CALC | Booster'!$F674*INDEX(MassUnitsTable[],MATCH($R$3,MassUnitsTable[Mass Units],0),2), "")</f>
        <v/>
      </c>
      <c r="K674" s="32" t="str">
        <f t="shared" si="59"/>
        <v/>
      </c>
      <c r="L674" s="34" t="str">
        <f>IFERROR(('CALC | Main Engine'!N674+'CALC | Booster'!N674)*INDEX(MassUnitsTable[],MATCH($R$3,MassUnitsTable[Mass Units],0),2), "")</f>
        <v/>
      </c>
      <c r="M674" s="27" t="str">
        <f>IFERROR(('CALC | Main Engine'!O674+'CALC | Booster'!O674)*INDEX(MassUnitsTable[],MATCH($R$3,MassUnitsTable[Mass Units],0),2), "")</f>
        <v/>
      </c>
      <c r="N674" s="27" t="str">
        <f>IFERROR(('CALC | Main Engine'!P674+'CALC | Booster'!P674)*INDEX(MassUnitsTable[],MATCH($R$3,MassUnitsTable[Mass Units],0),2), "")</f>
        <v/>
      </c>
      <c r="O674" s="27" t="str">
        <f>IFERROR(('CALC | Main Engine'!Q674+'CALC | Booster'!Q674)*INDEX(MassUnitsTable[],MATCH($R$3,MassUnitsTable[Mass Units],0),2), "")</f>
        <v/>
      </c>
      <c r="P674" s="27" t="str">
        <f>IFERROR(('CALC | Main Engine'!R674+'CALC | Booster'!R674)*INDEX(MassUnitsTable[],MATCH($R$3,MassUnitsTable[Mass Units],0),2), "")</f>
        <v/>
      </c>
      <c r="Q674" s="27" t="str">
        <f>IFERROR(('CALC | Main Engine'!S674+'CALC | Booster'!S674)*INDEX(MassUnitsTable[],MATCH($R$3,MassUnitsTable[Mass Units],0),2), "")</f>
        <v/>
      </c>
      <c r="R674" s="32" t="str">
        <f>IFERROR(('CALC | Main Engine'!T674+'CALC | Booster'!T674)*INDEX(MassUnitsTable[],MATCH($R$3,MassUnitsTable[Mass Units],0),2), "")</f>
        <v/>
      </c>
      <c r="S674" s="10"/>
    </row>
    <row r="675" spans="1:19" x14ac:dyDescent="0.25">
      <c r="A675" s="10"/>
      <c r="B675" s="4" t="str">
        <f t="shared" si="55"/>
        <v/>
      </c>
      <c r="C675" s="5" t="str">
        <f t="shared" si="56"/>
        <v/>
      </c>
      <c r="D675" s="5" t="str">
        <f t="shared" si="57"/>
        <v/>
      </c>
      <c r="E675" s="5" t="str">
        <f t="shared" si="58"/>
        <v/>
      </c>
      <c r="F675" s="5" t="str">
        <f>'CALC | Main Engine'!$B675</f>
        <v/>
      </c>
      <c r="G675" s="27" t="str">
        <f>'CALC | Main Engine'!$C675</f>
        <v/>
      </c>
      <c r="H675" s="6" t="str">
        <f>'CALC | Main Engine'!$E675</f>
        <v/>
      </c>
      <c r="I675" s="34" t="str">
        <f>IFERROR('CALC | Main Engine'!$F675*INDEX(MassUnitsTable[],MATCH($R$3,MassUnitsTable[Mass Units],0),2), "")</f>
        <v/>
      </c>
      <c r="J675" s="27" t="str">
        <f>IFERROR('CALC | Booster'!$F675*INDEX(MassUnitsTable[],MATCH($R$3,MassUnitsTable[Mass Units],0),2), "")</f>
        <v/>
      </c>
      <c r="K675" s="32" t="str">
        <f t="shared" si="59"/>
        <v/>
      </c>
      <c r="L675" s="34" t="str">
        <f>IFERROR(('CALC | Main Engine'!N675+'CALC | Booster'!N675)*INDEX(MassUnitsTable[],MATCH($R$3,MassUnitsTable[Mass Units],0),2), "")</f>
        <v/>
      </c>
      <c r="M675" s="27" t="str">
        <f>IFERROR(('CALC | Main Engine'!O675+'CALC | Booster'!O675)*INDEX(MassUnitsTable[],MATCH($R$3,MassUnitsTable[Mass Units],0),2), "")</f>
        <v/>
      </c>
      <c r="N675" s="27" t="str">
        <f>IFERROR(('CALC | Main Engine'!P675+'CALC | Booster'!P675)*INDEX(MassUnitsTable[],MATCH($R$3,MassUnitsTable[Mass Units],0),2), "")</f>
        <v/>
      </c>
      <c r="O675" s="27" t="str">
        <f>IFERROR(('CALC | Main Engine'!Q675+'CALC | Booster'!Q675)*INDEX(MassUnitsTable[],MATCH($R$3,MassUnitsTable[Mass Units],0),2), "")</f>
        <v/>
      </c>
      <c r="P675" s="27" t="str">
        <f>IFERROR(('CALC | Main Engine'!R675+'CALC | Booster'!R675)*INDEX(MassUnitsTable[],MATCH($R$3,MassUnitsTable[Mass Units],0),2), "")</f>
        <v/>
      </c>
      <c r="Q675" s="27" t="str">
        <f>IFERROR(('CALC | Main Engine'!S675+'CALC | Booster'!S675)*INDEX(MassUnitsTable[],MATCH($R$3,MassUnitsTable[Mass Units],0),2), "")</f>
        <v/>
      </c>
      <c r="R675" s="32" t="str">
        <f>IFERROR(('CALC | Main Engine'!T675+'CALC | Booster'!T675)*INDEX(MassUnitsTable[],MATCH($R$3,MassUnitsTable[Mass Units],0),2), "")</f>
        <v/>
      </c>
      <c r="S675" s="10"/>
    </row>
    <row r="676" spans="1:19" x14ac:dyDescent="0.25">
      <c r="A676" s="10"/>
      <c r="B676" s="4" t="str">
        <f t="shared" si="55"/>
        <v/>
      </c>
      <c r="C676" s="5" t="str">
        <f t="shared" si="56"/>
        <v/>
      </c>
      <c r="D676" s="5" t="str">
        <f t="shared" si="57"/>
        <v/>
      </c>
      <c r="E676" s="5" t="str">
        <f t="shared" si="58"/>
        <v/>
      </c>
      <c r="F676" s="5" t="str">
        <f>'CALC | Main Engine'!$B676</f>
        <v/>
      </c>
      <c r="G676" s="27" t="str">
        <f>'CALC | Main Engine'!$C676</f>
        <v/>
      </c>
      <c r="H676" s="6" t="str">
        <f>'CALC | Main Engine'!$E676</f>
        <v/>
      </c>
      <c r="I676" s="34" t="str">
        <f>IFERROR('CALC | Main Engine'!$F676*INDEX(MassUnitsTable[],MATCH($R$3,MassUnitsTable[Mass Units],0),2), "")</f>
        <v/>
      </c>
      <c r="J676" s="27" t="str">
        <f>IFERROR('CALC | Booster'!$F676*INDEX(MassUnitsTable[],MATCH($R$3,MassUnitsTable[Mass Units],0),2), "")</f>
        <v/>
      </c>
      <c r="K676" s="32" t="str">
        <f t="shared" si="59"/>
        <v/>
      </c>
      <c r="L676" s="34" t="str">
        <f>IFERROR(('CALC | Main Engine'!N676+'CALC | Booster'!N676)*INDEX(MassUnitsTable[],MATCH($R$3,MassUnitsTable[Mass Units],0),2), "")</f>
        <v/>
      </c>
      <c r="M676" s="27" t="str">
        <f>IFERROR(('CALC | Main Engine'!O676+'CALC | Booster'!O676)*INDEX(MassUnitsTable[],MATCH($R$3,MassUnitsTable[Mass Units],0),2), "")</f>
        <v/>
      </c>
      <c r="N676" s="27" t="str">
        <f>IFERROR(('CALC | Main Engine'!P676+'CALC | Booster'!P676)*INDEX(MassUnitsTable[],MATCH($R$3,MassUnitsTable[Mass Units],0),2), "")</f>
        <v/>
      </c>
      <c r="O676" s="27" t="str">
        <f>IFERROR(('CALC | Main Engine'!Q676+'CALC | Booster'!Q676)*INDEX(MassUnitsTable[],MATCH($R$3,MassUnitsTable[Mass Units],0),2), "")</f>
        <v/>
      </c>
      <c r="P676" s="27" t="str">
        <f>IFERROR(('CALC | Main Engine'!R676+'CALC | Booster'!R676)*INDEX(MassUnitsTable[],MATCH($R$3,MassUnitsTable[Mass Units],0),2), "")</f>
        <v/>
      </c>
      <c r="Q676" s="27" t="str">
        <f>IFERROR(('CALC | Main Engine'!S676+'CALC | Booster'!S676)*INDEX(MassUnitsTable[],MATCH($R$3,MassUnitsTable[Mass Units],0),2), "")</f>
        <v/>
      </c>
      <c r="R676" s="32" t="str">
        <f>IFERROR(('CALC | Main Engine'!T676+'CALC | Booster'!T676)*INDEX(MassUnitsTable[],MATCH($R$3,MassUnitsTable[Mass Units],0),2), "")</f>
        <v/>
      </c>
      <c r="S676" s="10"/>
    </row>
    <row r="677" spans="1:19" x14ac:dyDescent="0.25">
      <c r="A677" s="10"/>
      <c r="B677" s="4" t="str">
        <f t="shared" si="55"/>
        <v/>
      </c>
      <c r="C677" s="5" t="str">
        <f t="shared" si="56"/>
        <v/>
      </c>
      <c r="D677" s="5" t="str">
        <f t="shared" si="57"/>
        <v/>
      </c>
      <c r="E677" s="5" t="str">
        <f t="shared" si="58"/>
        <v/>
      </c>
      <c r="F677" s="5" t="str">
        <f>'CALC | Main Engine'!$B677</f>
        <v/>
      </c>
      <c r="G677" s="27" t="str">
        <f>'CALC | Main Engine'!$C677</f>
        <v/>
      </c>
      <c r="H677" s="6" t="str">
        <f>'CALC | Main Engine'!$E677</f>
        <v/>
      </c>
      <c r="I677" s="34" t="str">
        <f>IFERROR('CALC | Main Engine'!$F677*INDEX(MassUnitsTable[],MATCH($R$3,MassUnitsTable[Mass Units],0),2), "")</f>
        <v/>
      </c>
      <c r="J677" s="27" t="str">
        <f>IFERROR('CALC | Booster'!$F677*INDEX(MassUnitsTable[],MATCH($R$3,MassUnitsTable[Mass Units],0),2), "")</f>
        <v/>
      </c>
      <c r="K677" s="32" t="str">
        <f t="shared" si="59"/>
        <v/>
      </c>
      <c r="L677" s="34" t="str">
        <f>IFERROR(('CALC | Main Engine'!N677+'CALC | Booster'!N677)*INDEX(MassUnitsTable[],MATCH($R$3,MassUnitsTable[Mass Units],0),2), "")</f>
        <v/>
      </c>
      <c r="M677" s="27" t="str">
        <f>IFERROR(('CALC | Main Engine'!O677+'CALC | Booster'!O677)*INDEX(MassUnitsTable[],MATCH($R$3,MassUnitsTable[Mass Units],0),2), "")</f>
        <v/>
      </c>
      <c r="N677" s="27" t="str">
        <f>IFERROR(('CALC | Main Engine'!P677+'CALC | Booster'!P677)*INDEX(MassUnitsTable[],MATCH($R$3,MassUnitsTable[Mass Units],0),2), "")</f>
        <v/>
      </c>
      <c r="O677" s="27" t="str">
        <f>IFERROR(('CALC | Main Engine'!Q677+'CALC | Booster'!Q677)*INDEX(MassUnitsTable[],MATCH($R$3,MassUnitsTable[Mass Units],0),2), "")</f>
        <v/>
      </c>
      <c r="P677" s="27" t="str">
        <f>IFERROR(('CALC | Main Engine'!R677+'CALC | Booster'!R677)*INDEX(MassUnitsTable[],MATCH($R$3,MassUnitsTable[Mass Units],0),2), "")</f>
        <v/>
      </c>
      <c r="Q677" s="27" t="str">
        <f>IFERROR(('CALC | Main Engine'!S677+'CALC | Booster'!S677)*INDEX(MassUnitsTable[],MATCH($R$3,MassUnitsTable[Mass Units],0),2), "")</f>
        <v/>
      </c>
      <c r="R677" s="32" t="str">
        <f>IFERROR(('CALC | Main Engine'!T677+'CALC | Booster'!T677)*INDEX(MassUnitsTable[],MATCH($R$3,MassUnitsTable[Mass Units],0),2), "")</f>
        <v/>
      </c>
      <c r="S677" s="10"/>
    </row>
    <row r="678" spans="1:19" x14ac:dyDescent="0.25">
      <c r="A678" s="10"/>
      <c r="B678" s="4" t="str">
        <f t="shared" si="55"/>
        <v/>
      </c>
      <c r="C678" s="5" t="str">
        <f t="shared" si="56"/>
        <v/>
      </c>
      <c r="D678" s="5" t="str">
        <f t="shared" si="57"/>
        <v/>
      </c>
      <c r="E678" s="5" t="str">
        <f t="shared" si="58"/>
        <v/>
      </c>
      <c r="F678" s="5" t="str">
        <f>'CALC | Main Engine'!$B678</f>
        <v/>
      </c>
      <c r="G678" s="27" t="str">
        <f>'CALC | Main Engine'!$C678</f>
        <v/>
      </c>
      <c r="H678" s="6" t="str">
        <f>'CALC | Main Engine'!$E678</f>
        <v/>
      </c>
      <c r="I678" s="34" t="str">
        <f>IFERROR('CALC | Main Engine'!$F678*INDEX(MassUnitsTable[],MATCH($R$3,MassUnitsTable[Mass Units],0),2), "")</f>
        <v/>
      </c>
      <c r="J678" s="27" t="str">
        <f>IFERROR('CALC | Booster'!$F678*INDEX(MassUnitsTable[],MATCH($R$3,MassUnitsTable[Mass Units],0),2), "")</f>
        <v/>
      </c>
      <c r="K678" s="32" t="str">
        <f t="shared" si="59"/>
        <v/>
      </c>
      <c r="L678" s="34" t="str">
        <f>IFERROR(('CALC | Main Engine'!N678+'CALC | Booster'!N678)*INDEX(MassUnitsTable[],MATCH($R$3,MassUnitsTable[Mass Units],0),2), "")</f>
        <v/>
      </c>
      <c r="M678" s="27" t="str">
        <f>IFERROR(('CALC | Main Engine'!O678+'CALC | Booster'!O678)*INDEX(MassUnitsTable[],MATCH($R$3,MassUnitsTable[Mass Units],0),2), "")</f>
        <v/>
      </c>
      <c r="N678" s="27" t="str">
        <f>IFERROR(('CALC | Main Engine'!P678+'CALC | Booster'!P678)*INDEX(MassUnitsTable[],MATCH($R$3,MassUnitsTable[Mass Units],0),2), "")</f>
        <v/>
      </c>
      <c r="O678" s="27" t="str">
        <f>IFERROR(('CALC | Main Engine'!Q678+'CALC | Booster'!Q678)*INDEX(MassUnitsTable[],MATCH($R$3,MassUnitsTable[Mass Units],0),2), "")</f>
        <v/>
      </c>
      <c r="P678" s="27" t="str">
        <f>IFERROR(('CALC | Main Engine'!R678+'CALC | Booster'!R678)*INDEX(MassUnitsTable[],MATCH($R$3,MassUnitsTable[Mass Units],0),2), "")</f>
        <v/>
      </c>
      <c r="Q678" s="27" t="str">
        <f>IFERROR(('CALC | Main Engine'!S678+'CALC | Booster'!S678)*INDEX(MassUnitsTable[],MATCH($R$3,MassUnitsTable[Mass Units],0),2), "")</f>
        <v/>
      </c>
      <c r="R678" s="32" t="str">
        <f>IFERROR(('CALC | Main Engine'!T678+'CALC | Booster'!T678)*INDEX(MassUnitsTable[],MATCH($R$3,MassUnitsTable[Mass Units],0),2), "")</f>
        <v/>
      </c>
      <c r="S678" s="10"/>
    </row>
    <row r="679" spans="1:19" x14ac:dyDescent="0.25">
      <c r="A679" s="10"/>
      <c r="B679" s="4" t="str">
        <f t="shared" si="55"/>
        <v/>
      </c>
      <c r="C679" s="5" t="str">
        <f t="shared" si="56"/>
        <v/>
      </c>
      <c r="D679" s="5" t="str">
        <f t="shared" si="57"/>
        <v/>
      </c>
      <c r="E679" s="5" t="str">
        <f t="shared" si="58"/>
        <v/>
      </c>
      <c r="F679" s="5" t="str">
        <f>'CALC | Main Engine'!$B679</f>
        <v/>
      </c>
      <c r="G679" s="27" t="str">
        <f>'CALC | Main Engine'!$C679</f>
        <v/>
      </c>
      <c r="H679" s="6" t="str">
        <f>'CALC | Main Engine'!$E679</f>
        <v/>
      </c>
      <c r="I679" s="34" t="str">
        <f>IFERROR('CALC | Main Engine'!$F679*INDEX(MassUnitsTable[],MATCH($R$3,MassUnitsTable[Mass Units],0),2), "")</f>
        <v/>
      </c>
      <c r="J679" s="27" t="str">
        <f>IFERROR('CALC | Booster'!$F679*INDEX(MassUnitsTable[],MATCH($R$3,MassUnitsTable[Mass Units],0),2), "")</f>
        <v/>
      </c>
      <c r="K679" s="32" t="str">
        <f t="shared" si="59"/>
        <v/>
      </c>
      <c r="L679" s="34" t="str">
        <f>IFERROR(('CALC | Main Engine'!N679+'CALC | Booster'!N679)*INDEX(MassUnitsTable[],MATCH($R$3,MassUnitsTable[Mass Units],0),2), "")</f>
        <v/>
      </c>
      <c r="M679" s="27" t="str">
        <f>IFERROR(('CALC | Main Engine'!O679+'CALC | Booster'!O679)*INDEX(MassUnitsTable[],MATCH($R$3,MassUnitsTable[Mass Units],0),2), "")</f>
        <v/>
      </c>
      <c r="N679" s="27" t="str">
        <f>IFERROR(('CALC | Main Engine'!P679+'CALC | Booster'!P679)*INDEX(MassUnitsTable[],MATCH($R$3,MassUnitsTable[Mass Units],0),2), "")</f>
        <v/>
      </c>
      <c r="O679" s="27" t="str">
        <f>IFERROR(('CALC | Main Engine'!Q679+'CALC | Booster'!Q679)*INDEX(MassUnitsTable[],MATCH($R$3,MassUnitsTable[Mass Units],0),2), "")</f>
        <v/>
      </c>
      <c r="P679" s="27" t="str">
        <f>IFERROR(('CALC | Main Engine'!R679+'CALC | Booster'!R679)*INDEX(MassUnitsTable[],MATCH($R$3,MassUnitsTable[Mass Units],0),2), "")</f>
        <v/>
      </c>
      <c r="Q679" s="27" t="str">
        <f>IFERROR(('CALC | Main Engine'!S679+'CALC | Booster'!S679)*INDEX(MassUnitsTable[],MATCH($R$3,MassUnitsTable[Mass Units],0),2), "")</f>
        <v/>
      </c>
      <c r="R679" s="32" t="str">
        <f>IFERROR(('CALC | Main Engine'!T679+'CALC | Booster'!T679)*INDEX(MassUnitsTable[],MATCH($R$3,MassUnitsTable[Mass Units],0),2), "")</f>
        <v/>
      </c>
      <c r="S679" s="10"/>
    </row>
    <row r="680" spans="1:19" x14ac:dyDescent="0.25">
      <c r="A680" s="10"/>
      <c r="B680" s="4" t="str">
        <f t="shared" si="55"/>
        <v/>
      </c>
      <c r="C680" s="5" t="str">
        <f t="shared" si="56"/>
        <v/>
      </c>
      <c r="D680" s="5" t="str">
        <f t="shared" si="57"/>
        <v/>
      </c>
      <c r="E680" s="5" t="str">
        <f t="shared" si="58"/>
        <v/>
      </c>
      <c r="F680" s="5" t="str">
        <f>'CALC | Main Engine'!$B680</f>
        <v/>
      </c>
      <c r="G680" s="27" t="str">
        <f>'CALC | Main Engine'!$C680</f>
        <v/>
      </c>
      <c r="H680" s="6" t="str">
        <f>'CALC | Main Engine'!$E680</f>
        <v/>
      </c>
      <c r="I680" s="34" t="str">
        <f>IFERROR('CALC | Main Engine'!$F680*INDEX(MassUnitsTable[],MATCH($R$3,MassUnitsTable[Mass Units],0),2), "")</f>
        <v/>
      </c>
      <c r="J680" s="27" t="str">
        <f>IFERROR('CALC | Booster'!$F680*INDEX(MassUnitsTable[],MATCH($R$3,MassUnitsTable[Mass Units],0),2), "")</f>
        <v/>
      </c>
      <c r="K680" s="32" t="str">
        <f t="shared" si="59"/>
        <v/>
      </c>
      <c r="L680" s="34" t="str">
        <f>IFERROR(('CALC | Main Engine'!N680+'CALC | Booster'!N680)*INDEX(MassUnitsTable[],MATCH($R$3,MassUnitsTable[Mass Units],0),2), "")</f>
        <v/>
      </c>
      <c r="M680" s="27" t="str">
        <f>IFERROR(('CALC | Main Engine'!O680+'CALC | Booster'!O680)*INDEX(MassUnitsTable[],MATCH($R$3,MassUnitsTable[Mass Units],0),2), "")</f>
        <v/>
      </c>
      <c r="N680" s="27" t="str">
        <f>IFERROR(('CALC | Main Engine'!P680+'CALC | Booster'!P680)*INDEX(MassUnitsTable[],MATCH($R$3,MassUnitsTable[Mass Units],0),2), "")</f>
        <v/>
      </c>
      <c r="O680" s="27" t="str">
        <f>IFERROR(('CALC | Main Engine'!Q680+'CALC | Booster'!Q680)*INDEX(MassUnitsTable[],MATCH($R$3,MassUnitsTable[Mass Units],0),2), "")</f>
        <v/>
      </c>
      <c r="P680" s="27" t="str">
        <f>IFERROR(('CALC | Main Engine'!R680+'CALC | Booster'!R680)*INDEX(MassUnitsTable[],MATCH($R$3,MassUnitsTable[Mass Units],0),2), "")</f>
        <v/>
      </c>
      <c r="Q680" s="27" t="str">
        <f>IFERROR(('CALC | Main Engine'!S680+'CALC | Booster'!S680)*INDEX(MassUnitsTable[],MATCH($R$3,MassUnitsTable[Mass Units],0),2), "")</f>
        <v/>
      </c>
      <c r="R680" s="32" t="str">
        <f>IFERROR(('CALC | Main Engine'!T680+'CALC | Booster'!T680)*INDEX(MassUnitsTable[],MATCH($R$3,MassUnitsTable[Mass Units],0),2), "")</f>
        <v/>
      </c>
      <c r="S680" s="10"/>
    </row>
    <row r="681" spans="1:19" x14ac:dyDescent="0.25">
      <c r="A681" s="10"/>
      <c r="B681" s="4" t="str">
        <f t="shared" si="55"/>
        <v/>
      </c>
      <c r="C681" s="5" t="str">
        <f t="shared" si="56"/>
        <v/>
      </c>
      <c r="D681" s="5" t="str">
        <f t="shared" si="57"/>
        <v/>
      </c>
      <c r="E681" s="5" t="str">
        <f t="shared" si="58"/>
        <v/>
      </c>
      <c r="F681" s="5" t="str">
        <f>'CALC | Main Engine'!$B681</f>
        <v/>
      </c>
      <c r="G681" s="27" t="str">
        <f>'CALC | Main Engine'!$C681</f>
        <v/>
      </c>
      <c r="H681" s="6" t="str">
        <f>'CALC | Main Engine'!$E681</f>
        <v/>
      </c>
      <c r="I681" s="34" t="str">
        <f>IFERROR('CALC | Main Engine'!$F681*INDEX(MassUnitsTable[],MATCH($R$3,MassUnitsTable[Mass Units],0),2), "")</f>
        <v/>
      </c>
      <c r="J681" s="27" t="str">
        <f>IFERROR('CALC | Booster'!$F681*INDEX(MassUnitsTable[],MATCH($R$3,MassUnitsTable[Mass Units],0),2), "")</f>
        <v/>
      </c>
      <c r="K681" s="32" t="str">
        <f t="shared" si="59"/>
        <v/>
      </c>
      <c r="L681" s="34" t="str">
        <f>IFERROR(('CALC | Main Engine'!N681+'CALC | Booster'!N681)*INDEX(MassUnitsTable[],MATCH($R$3,MassUnitsTable[Mass Units],0),2), "")</f>
        <v/>
      </c>
      <c r="M681" s="27" t="str">
        <f>IFERROR(('CALC | Main Engine'!O681+'CALC | Booster'!O681)*INDEX(MassUnitsTable[],MATCH($R$3,MassUnitsTable[Mass Units],0),2), "")</f>
        <v/>
      </c>
      <c r="N681" s="27" t="str">
        <f>IFERROR(('CALC | Main Engine'!P681+'CALC | Booster'!P681)*INDEX(MassUnitsTable[],MATCH($R$3,MassUnitsTable[Mass Units],0),2), "")</f>
        <v/>
      </c>
      <c r="O681" s="27" t="str">
        <f>IFERROR(('CALC | Main Engine'!Q681+'CALC | Booster'!Q681)*INDEX(MassUnitsTable[],MATCH($R$3,MassUnitsTable[Mass Units],0),2), "")</f>
        <v/>
      </c>
      <c r="P681" s="27" t="str">
        <f>IFERROR(('CALC | Main Engine'!R681+'CALC | Booster'!R681)*INDEX(MassUnitsTable[],MATCH($R$3,MassUnitsTable[Mass Units],0),2), "")</f>
        <v/>
      </c>
      <c r="Q681" s="27" t="str">
        <f>IFERROR(('CALC | Main Engine'!S681+'CALC | Booster'!S681)*INDEX(MassUnitsTable[],MATCH($R$3,MassUnitsTable[Mass Units],0),2), "")</f>
        <v/>
      </c>
      <c r="R681" s="32" t="str">
        <f>IFERROR(('CALC | Main Engine'!T681+'CALC | Booster'!T681)*INDEX(MassUnitsTable[],MATCH($R$3,MassUnitsTable[Mass Units],0),2), "")</f>
        <v/>
      </c>
      <c r="S681" s="10"/>
    </row>
    <row r="682" spans="1:19" x14ac:dyDescent="0.25">
      <c r="A682" s="10"/>
      <c r="B682" s="4" t="str">
        <f t="shared" si="55"/>
        <v/>
      </c>
      <c r="C682" s="5" t="str">
        <f t="shared" si="56"/>
        <v/>
      </c>
      <c r="D682" s="5" t="str">
        <f t="shared" si="57"/>
        <v/>
      </c>
      <c r="E682" s="5" t="str">
        <f t="shared" si="58"/>
        <v/>
      </c>
      <c r="F682" s="5" t="str">
        <f>'CALC | Main Engine'!$B682</f>
        <v/>
      </c>
      <c r="G682" s="27" t="str">
        <f>'CALC | Main Engine'!$C682</f>
        <v/>
      </c>
      <c r="H682" s="6" t="str">
        <f>'CALC | Main Engine'!$E682</f>
        <v/>
      </c>
      <c r="I682" s="34" t="str">
        <f>IFERROR('CALC | Main Engine'!$F682*INDEX(MassUnitsTable[],MATCH($R$3,MassUnitsTable[Mass Units],0),2), "")</f>
        <v/>
      </c>
      <c r="J682" s="27" t="str">
        <f>IFERROR('CALC | Booster'!$F682*INDEX(MassUnitsTable[],MATCH($R$3,MassUnitsTable[Mass Units],0),2), "")</f>
        <v/>
      </c>
      <c r="K682" s="32" t="str">
        <f t="shared" si="59"/>
        <v/>
      </c>
      <c r="L682" s="34" t="str">
        <f>IFERROR(('CALC | Main Engine'!N682+'CALC | Booster'!N682)*INDEX(MassUnitsTable[],MATCH($R$3,MassUnitsTable[Mass Units],0),2), "")</f>
        <v/>
      </c>
      <c r="M682" s="27" t="str">
        <f>IFERROR(('CALC | Main Engine'!O682+'CALC | Booster'!O682)*INDEX(MassUnitsTable[],MATCH($R$3,MassUnitsTable[Mass Units],0),2), "")</f>
        <v/>
      </c>
      <c r="N682" s="27" t="str">
        <f>IFERROR(('CALC | Main Engine'!P682+'CALC | Booster'!P682)*INDEX(MassUnitsTable[],MATCH($R$3,MassUnitsTable[Mass Units],0),2), "")</f>
        <v/>
      </c>
      <c r="O682" s="27" t="str">
        <f>IFERROR(('CALC | Main Engine'!Q682+'CALC | Booster'!Q682)*INDEX(MassUnitsTable[],MATCH($R$3,MassUnitsTable[Mass Units],0),2), "")</f>
        <v/>
      </c>
      <c r="P682" s="27" t="str">
        <f>IFERROR(('CALC | Main Engine'!R682+'CALC | Booster'!R682)*INDEX(MassUnitsTable[],MATCH($R$3,MassUnitsTable[Mass Units],0),2), "")</f>
        <v/>
      </c>
      <c r="Q682" s="27" t="str">
        <f>IFERROR(('CALC | Main Engine'!S682+'CALC | Booster'!S682)*INDEX(MassUnitsTable[],MATCH($R$3,MassUnitsTable[Mass Units],0),2), "")</f>
        <v/>
      </c>
      <c r="R682" s="32" t="str">
        <f>IFERROR(('CALC | Main Engine'!T682+'CALC | Booster'!T682)*INDEX(MassUnitsTable[],MATCH($R$3,MassUnitsTable[Mass Units],0),2), "")</f>
        <v/>
      </c>
      <c r="S682" s="10"/>
    </row>
    <row r="683" spans="1:19" x14ac:dyDescent="0.25">
      <c r="A683" s="10"/>
      <c r="B683" s="4" t="str">
        <f t="shared" si="55"/>
        <v/>
      </c>
      <c r="C683" s="5" t="str">
        <f t="shared" si="56"/>
        <v/>
      </c>
      <c r="D683" s="5" t="str">
        <f t="shared" si="57"/>
        <v/>
      </c>
      <c r="E683" s="5" t="str">
        <f t="shared" si="58"/>
        <v/>
      </c>
      <c r="F683" s="5" t="str">
        <f>'CALC | Main Engine'!$B683</f>
        <v/>
      </c>
      <c r="G683" s="27" t="str">
        <f>'CALC | Main Engine'!$C683</f>
        <v/>
      </c>
      <c r="H683" s="6" t="str">
        <f>'CALC | Main Engine'!$E683</f>
        <v/>
      </c>
      <c r="I683" s="34" t="str">
        <f>IFERROR('CALC | Main Engine'!$F683*INDEX(MassUnitsTable[],MATCH($R$3,MassUnitsTable[Mass Units],0),2), "")</f>
        <v/>
      </c>
      <c r="J683" s="27" t="str">
        <f>IFERROR('CALC | Booster'!$F683*INDEX(MassUnitsTable[],MATCH($R$3,MassUnitsTable[Mass Units],0),2), "")</f>
        <v/>
      </c>
      <c r="K683" s="32" t="str">
        <f t="shared" si="59"/>
        <v/>
      </c>
      <c r="L683" s="34" t="str">
        <f>IFERROR(('CALC | Main Engine'!N683+'CALC | Booster'!N683)*INDEX(MassUnitsTable[],MATCH($R$3,MassUnitsTable[Mass Units],0),2), "")</f>
        <v/>
      </c>
      <c r="M683" s="27" t="str">
        <f>IFERROR(('CALC | Main Engine'!O683+'CALC | Booster'!O683)*INDEX(MassUnitsTable[],MATCH($R$3,MassUnitsTable[Mass Units],0),2), "")</f>
        <v/>
      </c>
      <c r="N683" s="27" t="str">
        <f>IFERROR(('CALC | Main Engine'!P683+'CALC | Booster'!P683)*INDEX(MassUnitsTable[],MATCH($R$3,MassUnitsTable[Mass Units],0),2), "")</f>
        <v/>
      </c>
      <c r="O683" s="27" t="str">
        <f>IFERROR(('CALC | Main Engine'!Q683+'CALC | Booster'!Q683)*INDEX(MassUnitsTable[],MATCH($R$3,MassUnitsTable[Mass Units],0),2), "")</f>
        <v/>
      </c>
      <c r="P683" s="27" t="str">
        <f>IFERROR(('CALC | Main Engine'!R683+'CALC | Booster'!R683)*INDEX(MassUnitsTable[],MATCH($R$3,MassUnitsTable[Mass Units],0),2), "")</f>
        <v/>
      </c>
      <c r="Q683" s="27" t="str">
        <f>IFERROR(('CALC | Main Engine'!S683+'CALC | Booster'!S683)*INDEX(MassUnitsTable[],MATCH($R$3,MassUnitsTable[Mass Units],0),2), "")</f>
        <v/>
      </c>
      <c r="R683" s="32" t="str">
        <f>IFERROR(('CALC | Main Engine'!T683+'CALC | Booster'!T683)*INDEX(MassUnitsTable[],MATCH($R$3,MassUnitsTable[Mass Units],0),2), "")</f>
        <v/>
      </c>
      <c r="S683" s="10"/>
    </row>
    <row r="684" spans="1:19" x14ac:dyDescent="0.25">
      <c r="A684" s="10"/>
      <c r="B684" s="4" t="str">
        <f t="shared" si="55"/>
        <v/>
      </c>
      <c r="C684" s="5" t="str">
        <f t="shared" si="56"/>
        <v/>
      </c>
      <c r="D684" s="5" t="str">
        <f t="shared" si="57"/>
        <v/>
      </c>
      <c r="E684" s="5" t="str">
        <f t="shared" si="58"/>
        <v/>
      </c>
      <c r="F684" s="5" t="str">
        <f>'CALC | Main Engine'!$B684</f>
        <v/>
      </c>
      <c r="G684" s="27" t="str">
        <f>'CALC | Main Engine'!$C684</f>
        <v/>
      </c>
      <c r="H684" s="6" t="str">
        <f>'CALC | Main Engine'!$E684</f>
        <v/>
      </c>
      <c r="I684" s="34" t="str">
        <f>IFERROR('CALC | Main Engine'!$F684*INDEX(MassUnitsTable[],MATCH($R$3,MassUnitsTable[Mass Units],0),2), "")</f>
        <v/>
      </c>
      <c r="J684" s="27" t="str">
        <f>IFERROR('CALC | Booster'!$F684*INDEX(MassUnitsTable[],MATCH($R$3,MassUnitsTable[Mass Units],0),2), "")</f>
        <v/>
      </c>
      <c r="K684" s="32" t="str">
        <f t="shared" si="59"/>
        <v/>
      </c>
      <c r="L684" s="34" t="str">
        <f>IFERROR(('CALC | Main Engine'!N684+'CALC | Booster'!N684)*INDEX(MassUnitsTable[],MATCH($R$3,MassUnitsTable[Mass Units],0),2), "")</f>
        <v/>
      </c>
      <c r="M684" s="27" t="str">
        <f>IFERROR(('CALC | Main Engine'!O684+'CALC | Booster'!O684)*INDEX(MassUnitsTable[],MATCH($R$3,MassUnitsTable[Mass Units],0),2), "")</f>
        <v/>
      </c>
      <c r="N684" s="27" t="str">
        <f>IFERROR(('CALC | Main Engine'!P684+'CALC | Booster'!P684)*INDEX(MassUnitsTable[],MATCH($R$3,MassUnitsTable[Mass Units],0),2), "")</f>
        <v/>
      </c>
      <c r="O684" s="27" t="str">
        <f>IFERROR(('CALC | Main Engine'!Q684+'CALC | Booster'!Q684)*INDEX(MassUnitsTable[],MATCH($R$3,MassUnitsTable[Mass Units],0),2), "")</f>
        <v/>
      </c>
      <c r="P684" s="27" t="str">
        <f>IFERROR(('CALC | Main Engine'!R684+'CALC | Booster'!R684)*INDEX(MassUnitsTable[],MATCH($R$3,MassUnitsTable[Mass Units],0),2), "")</f>
        <v/>
      </c>
      <c r="Q684" s="27" t="str">
        <f>IFERROR(('CALC | Main Engine'!S684+'CALC | Booster'!S684)*INDEX(MassUnitsTable[],MATCH($R$3,MassUnitsTable[Mass Units],0),2), "")</f>
        <v/>
      </c>
      <c r="R684" s="32" t="str">
        <f>IFERROR(('CALC | Main Engine'!T684+'CALC | Booster'!T684)*INDEX(MassUnitsTable[],MATCH($R$3,MassUnitsTable[Mass Units],0),2), "")</f>
        <v/>
      </c>
      <c r="S684" s="10"/>
    </row>
    <row r="685" spans="1:19" x14ac:dyDescent="0.25">
      <c r="A685" s="10"/>
      <c r="B685" s="4" t="str">
        <f t="shared" si="55"/>
        <v/>
      </c>
      <c r="C685" s="5" t="str">
        <f t="shared" si="56"/>
        <v/>
      </c>
      <c r="D685" s="5" t="str">
        <f t="shared" si="57"/>
        <v/>
      </c>
      <c r="E685" s="5" t="str">
        <f t="shared" si="58"/>
        <v/>
      </c>
      <c r="F685" s="5" t="str">
        <f>'CALC | Main Engine'!$B685</f>
        <v/>
      </c>
      <c r="G685" s="27" t="str">
        <f>'CALC | Main Engine'!$C685</f>
        <v/>
      </c>
      <c r="H685" s="6" t="str">
        <f>'CALC | Main Engine'!$E685</f>
        <v/>
      </c>
      <c r="I685" s="34" t="str">
        <f>IFERROR('CALC | Main Engine'!$F685*INDEX(MassUnitsTable[],MATCH($R$3,MassUnitsTable[Mass Units],0),2), "")</f>
        <v/>
      </c>
      <c r="J685" s="27" t="str">
        <f>IFERROR('CALC | Booster'!$F685*INDEX(MassUnitsTable[],MATCH($R$3,MassUnitsTable[Mass Units],0),2), "")</f>
        <v/>
      </c>
      <c r="K685" s="32" t="str">
        <f t="shared" si="59"/>
        <v/>
      </c>
      <c r="L685" s="34" t="str">
        <f>IFERROR(('CALC | Main Engine'!N685+'CALC | Booster'!N685)*INDEX(MassUnitsTable[],MATCH($R$3,MassUnitsTable[Mass Units],0),2), "")</f>
        <v/>
      </c>
      <c r="M685" s="27" t="str">
        <f>IFERROR(('CALC | Main Engine'!O685+'CALC | Booster'!O685)*INDEX(MassUnitsTable[],MATCH($R$3,MassUnitsTable[Mass Units],0),2), "")</f>
        <v/>
      </c>
      <c r="N685" s="27" t="str">
        <f>IFERROR(('CALC | Main Engine'!P685+'CALC | Booster'!P685)*INDEX(MassUnitsTable[],MATCH($R$3,MassUnitsTable[Mass Units],0),2), "")</f>
        <v/>
      </c>
      <c r="O685" s="27" t="str">
        <f>IFERROR(('CALC | Main Engine'!Q685+'CALC | Booster'!Q685)*INDEX(MassUnitsTable[],MATCH($R$3,MassUnitsTable[Mass Units],0),2), "")</f>
        <v/>
      </c>
      <c r="P685" s="27" t="str">
        <f>IFERROR(('CALC | Main Engine'!R685+'CALC | Booster'!R685)*INDEX(MassUnitsTable[],MATCH($R$3,MassUnitsTable[Mass Units],0),2), "")</f>
        <v/>
      </c>
      <c r="Q685" s="27" t="str">
        <f>IFERROR(('CALC | Main Engine'!S685+'CALC | Booster'!S685)*INDEX(MassUnitsTable[],MATCH($R$3,MassUnitsTable[Mass Units],0),2), "")</f>
        <v/>
      </c>
      <c r="R685" s="32" t="str">
        <f>IFERROR(('CALC | Main Engine'!T685+'CALC | Booster'!T685)*INDEX(MassUnitsTable[],MATCH($R$3,MassUnitsTable[Mass Units],0),2), "")</f>
        <v/>
      </c>
      <c r="S685" s="10"/>
    </row>
    <row r="686" spans="1:19" x14ac:dyDescent="0.25">
      <c r="A686" s="10"/>
      <c r="B686" s="4" t="str">
        <f t="shared" si="55"/>
        <v/>
      </c>
      <c r="C686" s="5" t="str">
        <f t="shared" si="56"/>
        <v/>
      </c>
      <c r="D686" s="5" t="str">
        <f t="shared" si="57"/>
        <v/>
      </c>
      <c r="E686" s="5" t="str">
        <f t="shared" si="58"/>
        <v/>
      </c>
      <c r="F686" s="5" t="str">
        <f>'CALC | Main Engine'!$B686</f>
        <v/>
      </c>
      <c r="G686" s="27" t="str">
        <f>'CALC | Main Engine'!$C686</f>
        <v/>
      </c>
      <c r="H686" s="6" t="str">
        <f>'CALC | Main Engine'!$E686</f>
        <v/>
      </c>
      <c r="I686" s="34" t="str">
        <f>IFERROR('CALC | Main Engine'!$F686*INDEX(MassUnitsTable[],MATCH($R$3,MassUnitsTable[Mass Units],0),2), "")</f>
        <v/>
      </c>
      <c r="J686" s="27" t="str">
        <f>IFERROR('CALC | Booster'!$F686*INDEX(MassUnitsTable[],MATCH($R$3,MassUnitsTable[Mass Units],0),2), "")</f>
        <v/>
      </c>
      <c r="K686" s="32" t="str">
        <f t="shared" si="59"/>
        <v/>
      </c>
      <c r="L686" s="34" t="str">
        <f>IFERROR(('CALC | Main Engine'!N686+'CALC | Booster'!N686)*INDEX(MassUnitsTable[],MATCH($R$3,MassUnitsTable[Mass Units],0),2), "")</f>
        <v/>
      </c>
      <c r="M686" s="27" t="str">
        <f>IFERROR(('CALC | Main Engine'!O686+'CALC | Booster'!O686)*INDEX(MassUnitsTable[],MATCH($R$3,MassUnitsTable[Mass Units],0),2), "")</f>
        <v/>
      </c>
      <c r="N686" s="27" t="str">
        <f>IFERROR(('CALC | Main Engine'!P686+'CALC | Booster'!P686)*INDEX(MassUnitsTable[],MATCH($R$3,MassUnitsTable[Mass Units],0),2), "")</f>
        <v/>
      </c>
      <c r="O686" s="27" t="str">
        <f>IFERROR(('CALC | Main Engine'!Q686+'CALC | Booster'!Q686)*INDEX(MassUnitsTable[],MATCH($R$3,MassUnitsTable[Mass Units],0),2), "")</f>
        <v/>
      </c>
      <c r="P686" s="27" t="str">
        <f>IFERROR(('CALC | Main Engine'!R686+'CALC | Booster'!R686)*INDEX(MassUnitsTable[],MATCH($R$3,MassUnitsTable[Mass Units],0),2), "")</f>
        <v/>
      </c>
      <c r="Q686" s="27" t="str">
        <f>IFERROR(('CALC | Main Engine'!S686+'CALC | Booster'!S686)*INDEX(MassUnitsTable[],MATCH($R$3,MassUnitsTable[Mass Units],0),2), "")</f>
        <v/>
      </c>
      <c r="R686" s="32" t="str">
        <f>IFERROR(('CALC | Main Engine'!T686+'CALC | Booster'!T686)*INDEX(MassUnitsTable[],MATCH($R$3,MassUnitsTable[Mass Units],0),2), "")</f>
        <v/>
      </c>
      <c r="S686" s="10"/>
    </row>
    <row r="687" spans="1:19" x14ac:dyDescent="0.25">
      <c r="A687" s="10"/>
      <c r="B687" s="4" t="str">
        <f t="shared" si="55"/>
        <v/>
      </c>
      <c r="C687" s="5" t="str">
        <f t="shared" si="56"/>
        <v/>
      </c>
      <c r="D687" s="5" t="str">
        <f t="shared" si="57"/>
        <v/>
      </c>
      <c r="E687" s="5" t="str">
        <f t="shared" si="58"/>
        <v/>
      </c>
      <c r="F687" s="5" t="str">
        <f>'CALC | Main Engine'!$B687</f>
        <v/>
      </c>
      <c r="G687" s="27" t="str">
        <f>'CALC | Main Engine'!$C687</f>
        <v/>
      </c>
      <c r="H687" s="6" t="str">
        <f>'CALC | Main Engine'!$E687</f>
        <v/>
      </c>
      <c r="I687" s="34" t="str">
        <f>IFERROR('CALC | Main Engine'!$F687*INDEX(MassUnitsTable[],MATCH($R$3,MassUnitsTable[Mass Units],0),2), "")</f>
        <v/>
      </c>
      <c r="J687" s="27" t="str">
        <f>IFERROR('CALC | Booster'!$F687*INDEX(MassUnitsTable[],MATCH($R$3,MassUnitsTable[Mass Units],0),2), "")</f>
        <v/>
      </c>
      <c r="K687" s="32" t="str">
        <f t="shared" si="59"/>
        <v/>
      </c>
      <c r="L687" s="34" t="str">
        <f>IFERROR(('CALC | Main Engine'!N687+'CALC | Booster'!N687)*INDEX(MassUnitsTable[],MATCH($R$3,MassUnitsTable[Mass Units],0),2), "")</f>
        <v/>
      </c>
      <c r="M687" s="27" t="str">
        <f>IFERROR(('CALC | Main Engine'!O687+'CALC | Booster'!O687)*INDEX(MassUnitsTable[],MATCH($R$3,MassUnitsTable[Mass Units],0),2), "")</f>
        <v/>
      </c>
      <c r="N687" s="27" t="str">
        <f>IFERROR(('CALC | Main Engine'!P687+'CALC | Booster'!P687)*INDEX(MassUnitsTable[],MATCH($R$3,MassUnitsTable[Mass Units],0),2), "")</f>
        <v/>
      </c>
      <c r="O687" s="27" t="str">
        <f>IFERROR(('CALC | Main Engine'!Q687+'CALC | Booster'!Q687)*INDEX(MassUnitsTable[],MATCH($R$3,MassUnitsTable[Mass Units],0),2), "")</f>
        <v/>
      </c>
      <c r="P687" s="27" t="str">
        <f>IFERROR(('CALC | Main Engine'!R687+'CALC | Booster'!R687)*INDEX(MassUnitsTable[],MATCH($R$3,MassUnitsTable[Mass Units],0),2), "")</f>
        <v/>
      </c>
      <c r="Q687" s="27" t="str">
        <f>IFERROR(('CALC | Main Engine'!S687+'CALC | Booster'!S687)*INDEX(MassUnitsTable[],MATCH($R$3,MassUnitsTable[Mass Units],0),2), "")</f>
        <v/>
      </c>
      <c r="R687" s="32" t="str">
        <f>IFERROR(('CALC | Main Engine'!T687+'CALC | Booster'!T687)*INDEX(MassUnitsTable[],MATCH($R$3,MassUnitsTable[Mass Units],0),2), "")</f>
        <v/>
      </c>
      <c r="S687" s="10"/>
    </row>
    <row r="688" spans="1:19" x14ac:dyDescent="0.25">
      <c r="A688" s="10"/>
      <c r="B688" s="4" t="str">
        <f t="shared" si="55"/>
        <v/>
      </c>
      <c r="C688" s="5" t="str">
        <f t="shared" si="56"/>
        <v/>
      </c>
      <c r="D688" s="5" t="str">
        <f t="shared" si="57"/>
        <v/>
      </c>
      <c r="E688" s="5" t="str">
        <f t="shared" si="58"/>
        <v/>
      </c>
      <c r="F688" s="5" t="str">
        <f>'CALC | Main Engine'!$B688</f>
        <v/>
      </c>
      <c r="G688" s="27" t="str">
        <f>'CALC | Main Engine'!$C688</f>
        <v/>
      </c>
      <c r="H688" s="6" t="str">
        <f>'CALC | Main Engine'!$E688</f>
        <v/>
      </c>
      <c r="I688" s="34" t="str">
        <f>IFERROR('CALC | Main Engine'!$F688*INDEX(MassUnitsTable[],MATCH($R$3,MassUnitsTable[Mass Units],0),2), "")</f>
        <v/>
      </c>
      <c r="J688" s="27" t="str">
        <f>IFERROR('CALC | Booster'!$F688*INDEX(MassUnitsTable[],MATCH($R$3,MassUnitsTable[Mass Units],0),2), "")</f>
        <v/>
      </c>
      <c r="K688" s="32" t="str">
        <f t="shared" si="59"/>
        <v/>
      </c>
      <c r="L688" s="34" t="str">
        <f>IFERROR(('CALC | Main Engine'!N688+'CALC | Booster'!N688)*INDEX(MassUnitsTable[],MATCH($R$3,MassUnitsTable[Mass Units],0),2), "")</f>
        <v/>
      </c>
      <c r="M688" s="27" t="str">
        <f>IFERROR(('CALC | Main Engine'!O688+'CALC | Booster'!O688)*INDEX(MassUnitsTable[],MATCH($R$3,MassUnitsTable[Mass Units],0),2), "")</f>
        <v/>
      </c>
      <c r="N688" s="27" t="str">
        <f>IFERROR(('CALC | Main Engine'!P688+'CALC | Booster'!P688)*INDEX(MassUnitsTable[],MATCH($R$3,MassUnitsTable[Mass Units],0),2), "")</f>
        <v/>
      </c>
      <c r="O688" s="27" t="str">
        <f>IFERROR(('CALC | Main Engine'!Q688+'CALC | Booster'!Q688)*INDEX(MassUnitsTable[],MATCH($R$3,MassUnitsTable[Mass Units],0),2), "")</f>
        <v/>
      </c>
      <c r="P688" s="27" t="str">
        <f>IFERROR(('CALC | Main Engine'!R688+'CALC | Booster'!R688)*INDEX(MassUnitsTable[],MATCH($R$3,MassUnitsTable[Mass Units],0),2), "")</f>
        <v/>
      </c>
      <c r="Q688" s="27" t="str">
        <f>IFERROR(('CALC | Main Engine'!S688+'CALC | Booster'!S688)*INDEX(MassUnitsTable[],MATCH($R$3,MassUnitsTable[Mass Units],0),2), "")</f>
        <v/>
      </c>
      <c r="R688" s="32" t="str">
        <f>IFERROR(('CALC | Main Engine'!T688+'CALC | Booster'!T688)*INDEX(MassUnitsTable[],MATCH($R$3,MassUnitsTable[Mass Units],0),2), "")</f>
        <v/>
      </c>
      <c r="S688" s="10"/>
    </row>
    <row r="689" spans="1:19" x14ac:dyDescent="0.25">
      <c r="A689" s="10"/>
      <c r="B689" s="4" t="str">
        <f t="shared" si="55"/>
        <v/>
      </c>
      <c r="C689" s="5" t="str">
        <f t="shared" si="56"/>
        <v/>
      </c>
      <c r="D689" s="5" t="str">
        <f t="shared" si="57"/>
        <v/>
      </c>
      <c r="E689" s="5" t="str">
        <f t="shared" si="58"/>
        <v/>
      </c>
      <c r="F689" s="5" t="str">
        <f>'CALC | Main Engine'!$B689</f>
        <v/>
      </c>
      <c r="G689" s="27" t="str">
        <f>'CALC | Main Engine'!$C689</f>
        <v/>
      </c>
      <c r="H689" s="6" t="str">
        <f>'CALC | Main Engine'!$E689</f>
        <v/>
      </c>
      <c r="I689" s="34" t="str">
        <f>IFERROR('CALC | Main Engine'!$F689*INDEX(MassUnitsTable[],MATCH($R$3,MassUnitsTable[Mass Units],0),2), "")</f>
        <v/>
      </c>
      <c r="J689" s="27" t="str">
        <f>IFERROR('CALC | Booster'!$F689*INDEX(MassUnitsTable[],MATCH($R$3,MassUnitsTable[Mass Units],0),2), "")</f>
        <v/>
      </c>
      <c r="K689" s="32" t="str">
        <f t="shared" si="59"/>
        <v/>
      </c>
      <c r="L689" s="34" t="str">
        <f>IFERROR(('CALC | Main Engine'!N689+'CALC | Booster'!N689)*INDEX(MassUnitsTable[],MATCH($R$3,MassUnitsTable[Mass Units],0),2), "")</f>
        <v/>
      </c>
      <c r="M689" s="27" t="str">
        <f>IFERROR(('CALC | Main Engine'!O689+'CALC | Booster'!O689)*INDEX(MassUnitsTable[],MATCH($R$3,MassUnitsTable[Mass Units],0),2), "")</f>
        <v/>
      </c>
      <c r="N689" s="27" t="str">
        <f>IFERROR(('CALC | Main Engine'!P689+'CALC | Booster'!P689)*INDEX(MassUnitsTable[],MATCH($R$3,MassUnitsTable[Mass Units],0),2), "")</f>
        <v/>
      </c>
      <c r="O689" s="27" t="str">
        <f>IFERROR(('CALC | Main Engine'!Q689+'CALC | Booster'!Q689)*INDEX(MassUnitsTable[],MATCH($R$3,MassUnitsTable[Mass Units],0),2), "")</f>
        <v/>
      </c>
      <c r="P689" s="27" t="str">
        <f>IFERROR(('CALC | Main Engine'!R689+'CALC | Booster'!R689)*INDEX(MassUnitsTable[],MATCH($R$3,MassUnitsTable[Mass Units],0),2), "")</f>
        <v/>
      </c>
      <c r="Q689" s="27" t="str">
        <f>IFERROR(('CALC | Main Engine'!S689+'CALC | Booster'!S689)*INDEX(MassUnitsTable[],MATCH($R$3,MassUnitsTable[Mass Units],0),2), "")</f>
        <v/>
      </c>
      <c r="R689" s="32" t="str">
        <f>IFERROR(('CALC | Main Engine'!T689+'CALC | Booster'!T689)*INDEX(MassUnitsTable[],MATCH($R$3,MassUnitsTable[Mass Units],0),2), "")</f>
        <v/>
      </c>
      <c r="S689" s="10"/>
    </row>
    <row r="690" spans="1:19" x14ac:dyDescent="0.25">
      <c r="A690" s="10"/>
      <c r="B690" s="4" t="str">
        <f t="shared" si="55"/>
        <v/>
      </c>
      <c r="C690" s="5" t="str">
        <f t="shared" si="56"/>
        <v/>
      </c>
      <c r="D690" s="5" t="str">
        <f t="shared" si="57"/>
        <v/>
      </c>
      <c r="E690" s="5" t="str">
        <f t="shared" si="58"/>
        <v/>
      </c>
      <c r="F690" s="5" t="str">
        <f>'CALC | Main Engine'!$B690</f>
        <v/>
      </c>
      <c r="G690" s="27" t="str">
        <f>'CALC | Main Engine'!$C690</f>
        <v/>
      </c>
      <c r="H690" s="6" t="str">
        <f>'CALC | Main Engine'!$E690</f>
        <v/>
      </c>
      <c r="I690" s="34" t="str">
        <f>IFERROR('CALC | Main Engine'!$F690*INDEX(MassUnitsTable[],MATCH($R$3,MassUnitsTable[Mass Units],0),2), "")</f>
        <v/>
      </c>
      <c r="J690" s="27" t="str">
        <f>IFERROR('CALC | Booster'!$F690*INDEX(MassUnitsTable[],MATCH($R$3,MassUnitsTable[Mass Units],0),2), "")</f>
        <v/>
      </c>
      <c r="K690" s="32" t="str">
        <f t="shared" si="59"/>
        <v/>
      </c>
      <c r="L690" s="34" t="str">
        <f>IFERROR(('CALC | Main Engine'!N690+'CALC | Booster'!N690)*INDEX(MassUnitsTable[],MATCH($R$3,MassUnitsTable[Mass Units],0),2), "")</f>
        <v/>
      </c>
      <c r="M690" s="27" t="str">
        <f>IFERROR(('CALC | Main Engine'!O690+'CALC | Booster'!O690)*INDEX(MassUnitsTable[],MATCH($R$3,MassUnitsTable[Mass Units],0),2), "")</f>
        <v/>
      </c>
      <c r="N690" s="27" t="str">
        <f>IFERROR(('CALC | Main Engine'!P690+'CALC | Booster'!P690)*INDEX(MassUnitsTable[],MATCH($R$3,MassUnitsTable[Mass Units],0),2), "")</f>
        <v/>
      </c>
      <c r="O690" s="27" t="str">
        <f>IFERROR(('CALC | Main Engine'!Q690+'CALC | Booster'!Q690)*INDEX(MassUnitsTable[],MATCH($R$3,MassUnitsTable[Mass Units],0),2), "")</f>
        <v/>
      </c>
      <c r="P690" s="27" t="str">
        <f>IFERROR(('CALC | Main Engine'!R690+'CALC | Booster'!R690)*INDEX(MassUnitsTable[],MATCH($R$3,MassUnitsTable[Mass Units],0),2), "")</f>
        <v/>
      </c>
      <c r="Q690" s="27" t="str">
        <f>IFERROR(('CALC | Main Engine'!S690+'CALC | Booster'!S690)*INDEX(MassUnitsTable[],MATCH($R$3,MassUnitsTable[Mass Units],0),2), "")</f>
        <v/>
      </c>
      <c r="R690" s="32" t="str">
        <f>IFERROR(('CALC | Main Engine'!T690+'CALC | Booster'!T690)*INDEX(MassUnitsTable[],MATCH($R$3,MassUnitsTable[Mass Units],0),2), "")</f>
        <v/>
      </c>
      <c r="S690" s="10"/>
    </row>
    <row r="691" spans="1:19" x14ac:dyDescent="0.25">
      <c r="A691" s="10"/>
      <c r="B691" s="4" t="str">
        <f t="shared" si="55"/>
        <v/>
      </c>
      <c r="C691" s="5" t="str">
        <f t="shared" si="56"/>
        <v/>
      </c>
      <c r="D691" s="5" t="str">
        <f t="shared" si="57"/>
        <v/>
      </c>
      <c r="E691" s="5" t="str">
        <f t="shared" si="58"/>
        <v/>
      </c>
      <c r="F691" s="5" t="str">
        <f>'CALC | Main Engine'!$B691</f>
        <v/>
      </c>
      <c r="G691" s="27" t="str">
        <f>'CALC | Main Engine'!$C691</f>
        <v/>
      </c>
      <c r="H691" s="6" t="str">
        <f>'CALC | Main Engine'!$E691</f>
        <v/>
      </c>
      <c r="I691" s="34" t="str">
        <f>IFERROR('CALC | Main Engine'!$F691*INDEX(MassUnitsTable[],MATCH($R$3,MassUnitsTable[Mass Units],0),2), "")</f>
        <v/>
      </c>
      <c r="J691" s="27" t="str">
        <f>IFERROR('CALC | Booster'!$F691*INDEX(MassUnitsTable[],MATCH($R$3,MassUnitsTable[Mass Units],0),2), "")</f>
        <v/>
      </c>
      <c r="K691" s="32" t="str">
        <f t="shared" si="59"/>
        <v/>
      </c>
      <c r="L691" s="34" t="str">
        <f>IFERROR(('CALC | Main Engine'!N691+'CALC | Booster'!N691)*INDEX(MassUnitsTable[],MATCH($R$3,MassUnitsTable[Mass Units],0),2), "")</f>
        <v/>
      </c>
      <c r="M691" s="27" t="str">
        <f>IFERROR(('CALC | Main Engine'!O691+'CALC | Booster'!O691)*INDEX(MassUnitsTable[],MATCH($R$3,MassUnitsTable[Mass Units],0),2), "")</f>
        <v/>
      </c>
      <c r="N691" s="27" t="str">
        <f>IFERROR(('CALC | Main Engine'!P691+'CALC | Booster'!P691)*INDEX(MassUnitsTable[],MATCH($R$3,MassUnitsTable[Mass Units],0),2), "")</f>
        <v/>
      </c>
      <c r="O691" s="27" t="str">
        <f>IFERROR(('CALC | Main Engine'!Q691+'CALC | Booster'!Q691)*INDEX(MassUnitsTable[],MATCH($R$3,MassUnitsTable[Mass Units],0),2), "")</f>
        <v/>
      </c>
      <c r="P691" s="27" t="str">
        <f>IFERROR(('CALC | Main Engine'!R691+'CALC | Booster'!R691)*INDEX(MassUnitsTable[],MATCH($R$3,MassUnitsTable[Mass Units],0),2), "")</f>
        <v/>
      </c>
      <c r="Q691" s="27" t="str">
        <f>IFERROR(('CALC | Main Engine'!S691+'CALC | Booster'!S691)*INDEX(MassUnitsTable[],MATCH($R$3,MassUnitsTable[Mass Units],0),2), "")</f>
        <v/>
      </c>
      <c r="R691" s="32" t="str">
        <f>IFERROR(('CALC | Main Engine'!T691+'CALC | Booster'!T691)*INDEX(MassUnitsTable[],MATCH($R$3,MassUnitsTable[Mass Units],0),2), "")</f>
        <v/>
      </c>
      <c r="S691" s="10"/>
    </row>
    <row r="692" spans="1:19" x14ac:dyDescent="0.25">
      <c r="A692" s="10"/>
      <c r="B692" s="4" t="str">
        <f t="shared" si="55"/>
        <v/>
      </c>
      <c r="C692" s="5" t="str">
        <f t="shared" si="56"/>
        <v/>
      </c>
      <c r="D692" s="5" t="str">
        <f t="shared" si="57"/>
        <v/>
      </c>
      <c r="E692" s="5" t="str">
        <f t="shared" si="58"/>
        <v/>
      </c>
      <c r="F692" s="5" t="str">
        <f>'CALC | Main Engine'!$B692</f>
        <v/>
      </c>
      <c r="G692" s="27" t="str">
        <f>'CALC | Main Engine'!$C692</f>
        <v/>
      </c>
      <c r="H692" s="6" t="str">
        <f>'CALC | Main Engine'!$E692</f>
        <v/>
      </c>
      <c r="I692" s="34" t="str">
        <f>IFERROR('CALC | Main Engine'!$F692*INDEX(MassUnitsTable[],MATCH($R$3,MassUnitsTable[Mass Units],0),2), "")</f>
        <v/>
      </c>
      <c r="J692" s="27" t="str">
        <f>IFERROR('CALC | Booster'!$F692*INDEX(MassUnitsTable[],MATCH($R$3,MassUnitsTable[Mass Units],0),2), "")</f>
        <v/>
      </c>
      <c r="K692" s="32" t="str">
        <f t="shared" si="59"/>
        <v/>
      </c>
      <c r="L692" s="34" t="str">
        <f>IFERROR(('CALC | Main Engine'!N692+'CALC | Booster'!N692)*INDEX(MassUnitsTable[],MATCH($R$3,MassUnitsTable[Mass Units],0),2), "")</f>
        <v/>
      </c>
      <c r="M692" s="27" t="str">
        <f>IFERROR(('CALC | Main Engine'!O692+'CALC | Booster'!O692)*INDEX(MassUnitsTable[],MATCH($R$3,MassUnitsTable[Mass Units],0),2), "")</f>
        <v/>
      </c>
      <c r="N692" s="27" t="str">
        <f>IFERROR(('CALC | Main Engine'!P692+'CALC | Booster'!P692)*INDEX(MassUnitsTable[],MATCH($R$3,MassUnitsTable[Mass Units],0),2), "")</f>
        <v/>
      </c>
      <c r="O692" s="27" t="str">
        <f>IFERROR(('CALC | Main Engine'!Q692+'CALC | Booster'!Q692)*INDEX(MassUnitsTable[],MATCH($R$3,MassUnitsTable[Mass Units],0),2), "")</f>
        <v/>
      </c>
      <c r="P692" s="27" t="str">
        <f>IFERROR(('CALC | Main Engine'!R692+'CALC | Booster'!R692)*INDEX(MassUnitsTable[],MATCH($R$3,MassUnitsTable[Mass Units],0),2), "")</f>
        <v/>
      </c>
      <c r="Q692" s="27" t="str">
        <f>IFERROR(('CALC | Main Engine'!S692+'CALC | Booster'!S692)*INDEX(MassUnitsTable[],MATCH($R$3,MassUnitsTable[Mass Units],0),2), "")</f>
        <v/>
      </c>
      <c r="R692" s="32" t="str">
        <f>IFERROR(('CALC | Main Engine'!T692+'CALC | Booster'!T692)*INDEX(MassUnitsTable[],MATCH($R$3,MassUnitsTable[Mass Units],0),2), "")</f>
        <v/>
      </c>
      <c r="S692" s="10"/>
    </row>
    <row r="693" spans="1:19" x14ac:dyDescent="0.25">
      <c r="A693" s="10"/>
      <c r="B693" s="4" t="str">
        <f t="shared" si="55"/>
        <v/>
      </c>
      <c r="C693" s="5" t="str">
        <f t="shared" si="56"/>
        <v/>
      </c>
      <c r="D693" s="5" t="str">
        <f t="shared" si="57"/>
        <v/>
      </c>
      <c r="E693" s="5" t="str">
        <f t="shared" si="58"/>
        <v/>
      </c>
      <c r="F693" s="5" t="str">
        <f>'CALC | Main Engine'!$B693</f>
        <v/>
      </c>
      <c r="G693" s="27" t="str">
        <f>'CALC | Main Engine'!$C693</f>
        <v/>
      </c>
      <c r="H693" s="6" t="str">
        <f>'CALC | Main Engine'!$E693</f>
        <v/>
      </c>
      <c r="I693" s="34" t="str">
        <f>IFERROR('CALC | Main Engine'!$F693*INDEX(MassUnitsTable[],MATCH($R$3,MassUnitsTable[Mass Units],0),2), "")</f>
        <v/>
      </c>
      <c r="J693" s="27" t="str">
        <f>IFERROR('CALC | Booster'!$F693*INDEX(MassUnitsTable[],MATCH($R$3,MassUnitsTable[Mass Units],0),2), "")</f>
        <v/>
      </c>
      <c r="K693" s="32" t="str">
        <f t="shared" si="59"/>
        <v/>
      </c>
      <c r="L693" s="34" t="str">
        <f>IFERROR(('CALC | Main Engine'!N693+'CALC | Booster'!N693)*INDEX(MassUnitsTable[],MATCH($R$3,MassUnitsTable[Mass Units],0),2), "")</f>
        <v/>
      </c>
      <c r="M693" s="27" t="str">
        <f>IFERROR(('CALC | Main Engine'!O693+'CALC | Booster'!O693)*INDEX(MassUnitsTable[],MATCH($R$3,MassUnitsTable[Mass Units],0),2), "")</f>
        <v/>
      </c>
      <c r="N693" s="27" t="str">
        <f>IFERROR(('CALC | Main Engine'!P693+'CALC | Booster'!P693)*INDEX(MassUnitsTable[],MATCH($R$3,MassUnitsTable[Mass Units],0),2), "")</f>
        <v/>
      </c>
      <c r="O693" s="27" t="str">
        <f>IFERROR(('CALC | Main Engine'!Q693+'CALC | Booster'!Q693)*INDEX(MassUnitsTable[],MATCH($R$3,MassUnitsTable[Mass Units],0),2), "")</f>
        <v/>
      </c>
      <c r="P693" s="27" t="str">
        <f>IFERROR(('CALC | Main Engine'!R693+'CALC | Booster'!R693)*INDEX(MassUnitsTable[],MATCH($R$3,MassUnitsTable[Mass Units],0),2), "")</f>
        <v/>
      </c>
      <c r="Q693" s="27" t="str">
        <f>IFERROR(('CALC | Main Engine'!S693+'CALC | Booster'!S693)*INDEX(MassUnitsTable[],MATCH($R$3,MassUnitsTable[Mass Units],0),2), "")</f>
        <v/>
      </c>
      <c r="R693" s="32" t="str">
        <f>IFERROR(('CALC | Main Engine'!T693+'CALC | Booster'!T693)*INDEX(MassUnitsTable[],MATCH($R$3,MassUnitsTable[Mass Units],0),2), "")</f>
        <v/>
      </c>
      <c r="S693" s="10"/>
    </row>
    <row r="694" spans="1:19" x14ac:dyDescent="0.25">
      <c r="A694" s="10"/>
      <c r="B694" s="4" t="str">
        <f t="shared" si="55"/>
        <v/>
      </c>
      <c r="C694" s="5" t="str">
        <f t="shared" si="56"/>
        <v/>
      </c>
      <c r="D694" s="5" t="str">
        <f t="shared" si="57"/>
        <v/>
      </c>
      <c r="E694" s="5" t="str">
        <f t="shared" si="58"/>
        <v/>
      </c>
      <c r="F694" s="5" t="str">
        <f>'CALC | Main Engine'!$B694</f>
        <v/>
      </c>
      <c r="G694" s="27" t="str">
        <f>'CALC | Main Engine'!$C694</f>
        <v/>
      </c>
      <c r="H694" s="6" t="str">
        <f>'CALC | Main Engine'!$E694</f>
        <v/>
      </c>
      <c r="I694" s="34" t="str">
        <f>IFERROR('CALC | Main Engine'!$F694*INDEX(MassUnitsTable[],MATCH($R$3,MassUnitsTable[Mass Units],0),2), "")</f>
        <v/>
      </c>
      <c r="J694" s="27" t="str">
        <f>IFERROR('CALC | Booster'!$F694*INDEX(MassUnitsTable[],MATCH($R$3,MassUnitsTable[Mass Units],0),2), "")</f>
        <v/>
      </c>
      <c r="K694" s="32" t="str">
        <f t="shared" si="59"/>
        <v/>
      </c>
      <c r="L694" s="34" t="str">
        <f>IFERROR(('CALC | Main Engine'!N694+'CALC | Booster'!N694)*INDEX(MassUnitsTable[],MATCH($R$3,MassUnitsTable[Mass Units],0),2), "")</f>
        <v/>
      </c>
      <c r="M694" s="27" t="str">
        <f>IFERROR(('CALC | Main Engine'!O694+'CALC | Booster'!O694)*INDEX(MassUnitsTable[],MATCH($R$3,MassUnitsTable[Mass Units],0),2), "")</f>
        <v/>
      </c>
      <c r="N694" s="27" t="str">
        <f>IFERROR(('CALC | Main Engine'!P694+'CALC | Booster'!P694)*INDEX(MassUnitsTable[],MATCH($R$3,MassUnitsTable[Mass Units],0),2), "")</f>
        <v/>
      </c>
      <c r="O694" s="27" t="str">
        <f>IFERROR(('CALC | Main Engine'!Q694+'CALC | Booster'!Q694)*INDEX(MassUnitsTable[],MATCH($R$3,MassUnitsTable[Mass Units],0),2), "")</f>
        <v/>
      </c>
      <c r="P694" s="27" t="str">
        <f>IFERROR(('CALC | Main Engine'!R694+'CALC | Booster'!R694)*INDEX(MassUnitsTable[],MATCH($R$3,MassUnitsTable[Mass Units],0),2), "")</f>
        <v/>
      </c>
      <c r="Q694" s="27" t="str">
        <f>IFERROR(('CALC | Main Engine'!S694+'CALC | Booster'!S694)*INDEX(MassUnitsTable[],MATCH($R$3,MassUnitsTable[Mass Units],0),2), "")</f>
        <v/>
      </c>
      <c r="R694" s="32" t="str">
        <f>IFERROR(('CALC | Main Engine'!T694+'CALC | Booster'!T694)*INDEX(MassUnitsTable[],MATCH($R$3,MassUnitsTable[Mass Units],0),2), "")</f>
        <v/>
      </c>
      <c r="S694" s="10"/>
    </row>
    <row r="695" spans="1:19" x14ac:dyDescent="0.25">
      <c r="A695" s="10"/>
      <c r="B695" s="4" t="str">
        <f t="shared" si="55"/>
        <v/>
      </c>
      <c r="C695" s="5" t="str">
        <f t="shared" si="56"/>
        <v/>
      </c>
      <c r="D695" s="5" t="str">
        <f t="shared" si="57"/>
        <v/>
      </c>
      <c r="E695" s="5" t="str">
        <f t="shared" si="58"/>
        <v/>
      </c>
      <c r="F695" s="5" t="str">
        <f>'CALC | Main Engine'!$B695</f>
        <v/>
      </c>
      <c r="G695" s="27" t="str">
        <f>'CALC | Main Engine'!$C695</f>
        <v/>
      </c>
      <c r="H695" s="6" t="str">
        <f>'CALC | Main Engine'!$E695</f>
        <v/>
      </c>
      <c r="I695" s="34" t="str">
        <f>IFERROR('CALC | Main Engine'!$F695*INDEX(MassUnitsTable[],MATCH($R$3,MassUnitsTable[Mass Units],0),2), "")</f>
        <v/>
      </c>
      <c r="J695" s="27" t="str">
        <f>IFERROR('CALC | Booster'!$F695*INDEX(MassUnitsTable[],MATCH($R$3,MassUnitsTable[Mass Units],0),2), "")</f>
        <v/>
      </c>
      <c r="K695" s="32" t="str">
        <f t="shared" si="59"/>
        <v/>
      </c>
      <c r="L695" s="34" t="str">
        <f>IFERROR(('CALC | Main Engine'!N695+'CALC | Booster'!N695)*INDEX(MassUnitsTable[],MATCH($R$3,MassUnitsTable[Mass Units],0),2), "")</f>
        <v/>
      </c>
      <c r="M695" s="27" t="str">
        <f>IFERROR(('CALC | Main Engine'!O695+'CALC | Booster'!O695)*INDEX(MassUnitsTable[],MATCH($R$3,MassUnitsTable[Mass Units],0),2), "")</f>
        <v/>
      </c>
      <c r="N695" s="27" t="str">
        <f>IFERROR(('CALC | Main Engine'!P695+'CALC | Booster'!P695)*INDEX(MassUnitsTable[],MATCH($R$3,MassUnitsTable[Mass Units],0),2), "")</f>
        <v/>
      </c>
      <c r="O695" s="27" t="str">
        <f>IFERROR(('CALC | Main Engine'!Q695+'CALC | Booster'!Q695)*INDEX(MassUnitsTable[],MATCH($R$3,MassUnitsTable[Mass Units],0),2), "")</f>
        <v/>
      </c>
      <c r="P695" s="27" t="str">
        <f>IFERROR(('CALC | Main Engine'!R695+'CALC | Booster'!R695)*INDEX(MassUnitsTable[],MATCH($R$3,MassUnitsTable[Mass Units],0),2), "")</f>
        <v/>
      </c>
      <c r="Q695" s="27" t="str">
        <f>IFERROR(('CALC | Main Engine'!S695+'CALC | Booster'!S695)*INDEX(MassUnitsTable[],MATCH($R$3,MassUnitsTable[Mass Units],0),2), "")</f>
        <v/>
      </c>
      <c r="R695" s="32" t="str">
        <f>IFERROR(('CALC | Main Engine'!T695+'CALC | Booster'!T695)*INDEX(MassUnitsTable[],MATCH($R$3,MassUnitsTable[Mass Units],0),2), "")</f>
        <v/>
      </c>
      <c r="S695" s="10"/>
    </row>
    <row r="696" spans="1:19" x14ac:dyDescent="0.25">
      <c r="A696" s="10"/>
      <c r="B696" s="4" t="str">
        <f t="shared" si="55"/>
        <v/>
      </c>
      <c r="C696" s="5" t="str">
        <f t="shared" si="56"/>
        <v/>
      </c>
      <c r="D696" s="5" t="str">
        <f t="shared" si="57"/>
        <v/>
      </c>
      <c r="E696" s="5" t="str">
        <f t="shared" si="58"/>
        <v/>
      </c>
      <c r="F696" s="5" t="str">
        <f>'CALC | Main Engine'!$B696</f>
        <v/>
      </c>
      <c r="G696" s="27" t="str">
        <f>'CALC | Main Engine'!$C696</f>
        <v/>
      </c>
      <c r="H696" s="6" t="str">
        <f>'CALC | Main Engine'!$E696</f>
        <v/>
      </c>
      <c r="I696" s="34" t="str">
        <f>IFERROR('CALC | Main Engine'!$F696*INDEX(MassUnitsTable[],MATCH($R$3,MassUnitsTable[Mass Units],0),2), "")</f>
        <v/>
      </c>
      <c r="J696" s="27" t="str">
        <f>IFERROR('CALC | Booster'!$F696*INDEX(MassUnitsTable[],MATCH($R$3,MassUnitsTable[Mass Units],0),2), "")</f>
        <v/>
      </c>
      <c r="K696" s="32" t="str">
        <f t="shared" si="59"/>
        <v/>
      </c>
      <c r="L696" s="34" t="str">
        <f>IFERROR(('CALC | Main Engine'!N696+'CALC | Booster'!N696)*INDEX(MassUnitsTable[],MATCH($R$3,MassUnitsTable[Mass Units],0),2), "")</f>
        <v/>
      </c>
      <c r="M696" s="27" t="str">
        <f>IFERROR(('CALC | Main Engine'!O696+'CALC | Booster'!O696)*INDEX(MassUnitsTable[],MATCH($R$3,MassUnitsTable[Mass Units],0),2), "")</f>
        <v/>
      </c>
      <c r="N696" s="27" t="str">
        <f>IFERROR(('CALC | Main Engine'!P696+'CALC | Booster'!P696)*INDEX(MassUnitsTable[],MATCH($R$3,MassUnitsTable[Mass Units],0),2), "")</f>
        <v/>
      </c>
      <c r="O696" s="27" t="str">
        <f>IFERROR(('CALC | Main Engine'!Q696+'CALC | Booster'!Q696)*INDEX(MassUnitsTable[],MATCH($R$3,MassUnitsTable[Mass Units],0),2), "")</f>
        <v/>
      </c>
      <c r="P696" s="27" t="str">
        <f>IFERROR(('CALC | Main Engine'!R696+'CALC | Booster'!R696)*INDEX(MassUnitsTable[],MATCH($R$3,MassUnitsTable[Mass Units],0),2), "")</f>
        <v/>
      </c>
      <c r="Q696" s="27" t="str">
        <f>IFERROR(('CALC | Main Engine'!S696+'CALC | Booster'!S696)*INDEX(MassUnitsTable[],MATCH($R$3,MassUnitsTable[Mass Units],0),2), "")</f>
        <v/>
      </c>
      <c r="R696" s="32" t="str">
        <f>IFERROR(('CALC | Main Engine'!T696+'CALC | Booster'!T696)*INDEX(MassUnitsTable[],MATCH($R$3,MassUnitsTable[Mass Units],0),2), "")</f>
        <v/>
      </c>
      <c r="S696" s="10"/>
    </row>
    <row r="697" spans="1:19" x14ac:dyDescent="0.25">
      <c r="A697" s="10"/>
      <c r="B697" s="4" t="str">
        <f t="shared" si="55"/>
        <v/>
      </c>
      <c r="C697" s="5" t="str">
        <f t="shared" si="56"/>
        <v/>
      </c>
      <c r="D697" s="5" t="str">
        <f t="shared" si="57"/>
        <v/>
      </c>
      <c r="E697" s="5" t="str">
        <f t="shared" si="58"/>
        <v/>
      </c>
      <c r="F697" s="5" t="str">
        <f>'CALC | Main Engine'!$B697</f>
        <v/>
      </c>
      <c r="G697" s="27" t="str">
        <f>'CALC | Main Engine'!$C697</f>
        <v/>
      </c>
      <c r="H697" s="6" t="str">
        <f>'CALC | Main Engine'!$E697</f>
        <v/>
      </c>
      <c r="I697" s="34" t="str">
        <f>IFERROR('CALC | Main Engine'!$F697*INDEX(MassUnitsTable[],MATCH($R$3,MassUnitsTable[Mass Units],0),2), "")</f>
        <v/>
      </c>
      <c r="J697" s="27" t="str">
        <f>IFERROR('CALC | Booster'!$F697*INDEX(MassUnitsTable[],MATCH($R$3,MassUnitsTable[Mass Units],0),2), "")</f>
        <v/>
      </c>
      <c r="K697" s="32" t="str">
        <f t="shared" si="59"/>
        <v/>
      </c>
      <c r="L697" s="34" t="str">
        <f>IFERROR(('CALC | Main Engine'!N697+'CALC | Booster'!N697)*INDEX(MassUnitsTable[],MATCH($R$3,MassUnitsTable[Mass Units],0),2), "")</f>
        <v/>
      </c>
      <c r="M697" s="27" t="str">
        <f>IFERROR(('CALC | Main Engine'!O697+'CALC | Booster'!O697)*INDEX(MassUnitsTable[],MATCH($R$3,MassUnitsTable[Mass Units],0),2), "")</f>
        <v/>
      </c>
      <c r="N697" s="27" t="str">
        <f>IFERROR(('CALC | Main Engine'!P697+'CALC | Booster'!P697)*INDEX(MassUnitsTable[],MATCH($R$3,MassUnitsTable[Mass Units],0),2), "")</f>
        <v/>
      </c>
      <c r="O697" s="27" t="str">
        <f>IFERROR(('CALC | Main Engine'!Q697+'CALC | Booster'!Q697)*INDEX(MassUnitsTable[],MATCH($R$3,MassUnitsTable[Mass Units],0),2), "")</f>
        <v/>
      </c>
      <c r="P697" s="27" t="str">
        <f>IFERROR(('CALC | Main Engine'!R697+'CALC | Booster'!R697)*INDEX(MassUnitsTable[],MATCH($R$3,MassUnitsTable[Mass Units],0),2), "")</f>
        <v/>
      </c>
      <c r="Q697" s="27" t="str">
        <f>IFERROR(('CALC | Main Engine'!S697+'CALC | Booster'!S697)*INDEX(MassUnitsTable[],MATCH($R$3,MassUnitsTable[Mass Units],0),2), "")</f>
        <v/>
      </c>
      <c r="R697" s="32" t="str">
        <f>IFERROR(('CALC | Main Engine'!T697+'CALC | Booster'!T697)*INDEX(MassUnitsTable[],MATCH($R$3,MassUnitsTable[Mass Units],0),2), "")</f>
        <v/>
      </c>
      <c r="S697" s="10"/>
    </row>
    <row r="698" spans="1:19" x14ac:dyDescent="0.25">
      <c r="A698" s="10"/>
      <c r="B698" s="4" t="str">
        <f t="shared" si="55"/>
        <v/>
      </c>
      <c r="C698" s="5" t="str">
        <f t="shared" si="56"/>
        <v/>
      </c>
      <c r="D698" s="5" t="str">
        <f t="shared" si="57"/>
        <v/>
      </c>
      <c r="E698" s="5" t="str">
        <f t="shared" si="58"/>
        <v/>
      </c>
      <c r="F698" s="5" t="str">
        <f>'CALC | Main Engine'!$B698</f>
        <v/>
      </c>
      <c r="G698" s="27" t="str">
        <f>'CALC | Main Engine'!$C698</f>
        <v/>
      </c>
      <c r="H698" s="6" t="str">
        <f>'CALC | Main Engine'!$E698</f>
        <v/>
      </c>
      <c r="I698" s="34" t="str">
        <f>IFERROR('CALC | Main Engine'!$F698*INDEX(MassUnitsTable[],MATCH($R$3,MassUnitsTable[Mass Units],0),2), "")</f>
        <v/>
      </c>
      <c r="J698" s="27" t="str">
        <f>IFERROR('CALC | Booster'!$F698*INDEX(MassUnitsTable[],MATCH($R$3,MassUnitsTable[Mass Units],0),2), "")</f>
        <v/>
      </c>
      <c r="K698" s="32" t="str">
        <f t="shared" si="59"/>
        <v/>
      </c>
      <c r="L698" s="34" t="str">
        <f>IFERROR(('CALC | Main Engine'!N698+'CALC | Booster'!N698)*INDEX(MassUnitsTable[],MATCH($R$3,MassUnitsTable[Mass Units],0),2), "")</f>
        <v/>
      </c>
      <c r="M698" s="27" t="str">
        <f>IFERROR(('CALC | Main Engine'!O698+'CALC | Booster'!O698)*INDEX(MassUnitsTable[],MATCH($R$3,MassUnitsTable[Mass Units],0),2), "")</f>
        <v/>
      </c>
      <c r="N698" s="27" t="str">
        <f>IFERROR(('CALC | Main Engine'!P698+'CALC | Booster'!P698)*INDEX(MassUnitsTable[],MATCH($R$3,MassUnitsTable[Mass Units],0),2), "")</f>
        <v/>
      </c>
      <c r="O698" s="27" t="str">
        <f>IFERROR(('CALC | Main Engine'!Q698+'CALC | Booster'!Q698)*INDEX(MassUnitsTable[],MATCH($R$3,MassUnitsTable[Mass Units],0),2), "")</f>
        <v/>
      </c>
      <c r="P698" s="27" t="str">
        <f>IFERROR(('CALC | Main Engine'!R698+'CALC | Booster'!R698)*INDEX(MassUnitsTable[],MATCH($R$3,MassUnitsTable[Mass Units],0),2), "")</f>
        <v/>
      </c>
      <c r="Q698" s="27" t="str">
        <f>IFERROR(('CALC | Main Engine'!S698+'CALC | Booster'!S698)*INDEX(MassUnitsTable[],MATCH($R$3,MassUnitsTable[Mass Units],0),2), "")</f>
        <v/>
      </c>
      <c r="R698" s="32" t="str">
        <f>IFERROR(('CALC | Main Engine'!T698+'CALC | Booster'!T698)*INDEX(MassUnitsTable[],MATCH($R$3,MassUnitsTable[Mass Units],0),2), "")</f>
        <v/>
      </c>
      <c r="S698" s="10"/>
    </row>
    <row r="699" spans="1:19" x14ac:dyDescent="0.25">
      <c r="A699" s="10"/>
      <c r="B699" s="4" t="str">
        <f t="shared" si="55"/>
        <v/>
      </c>
      <c r="C699" s="5" t="str">
        <f t="shared" si="56"/>
        <v/>
      </c>
      <c r="D699" s="5" t="str">
        <f t="shared" si="57"/>
        <v/>
      </c>
      <c r="E699" s="5" t="str">
        <f t="shared" si="58"/>
        <v/>
      </c>
      <c r="F699" s="5" t="str">
        <f>'CALC | Main Engine'!$B699</f>
        <v/>
      </c>
      <c r="G699" s="27" t="str">
        <f>'CALC | Main Engine'!$C699</f>
        <v/>
      </c>
      <c r="H699" s="6" t="str">
        <f>'CALC | Main Engine'!$E699</f>
        <v/>
      </c>
      <c r="I699" s="34" t="str">
        <f>IFERROR('CALC | Main Engine'!$F699*INDEX(MassUnitsTable[],MATCH($R$3,MassUnitsTable[Mass Units],0),2), "")</f>
        <v/>
      </c>
      <c r="J699" s="27" t="str">
        <f>IFERROR('CALC | Booster'!$F699*INDEX(MassUnitsTable[],MATCH($R$3,MassUnitsTable[Mass Units],0),2), "")</f>
        <v/>
      </c>
      <c r="K699" s="32" t="str">
        <f t="shared" si="59"/>
        <v/>
      </c>
      <c r="L699" s="34" t="str">
        <f>IFERROR(('CALC | Main Engine'!N699+'CALC | Booster'!N699)*INDEX(MassUnitsTable[],MATCH($R$3,MassUnitsTable[Mass Units],0),2), "")</f>
        <v/>
      </c>
      <c r="M699" s="27" t="str">
        <f>IFERROR(('CALC | Main Engine'!O699+'CALC | Booster'!O699)*INDEX(MassUnitsTable[],MATCH($R$3,MassUnitsTable[Mass Units],0),2), "")</f>
        <v/>
      </c>
      <c r="N699" s="27" t="str">
        <f>IFERROR(('CALC | Main Engine'!P699+'CALC | Booster'!P699)*INDEX(MassUnitsTable[],MATCH($R$3,MassUnitsTable[Mass Units],0),2), "")</f>
        <v/>
      </c>
      <c r="O699" s="27" t="str">
        <f>IFERROR(('CALC | Main Engine'!Q699+'CALC | Booster'!Q699)*INDEX(MassUnitsTable[],MATCH($R$3,MassUnitsTable[Mass Units],0),2), "")</f>
        <v/>
      </c>
      <c r="P699" s="27" t="str">
        <f>IFERROR(('CALC | Main Engine'!R699+'CALC | Booster'!R699)*INDEX(MassUnitsTable[],MATCH($R$3,MassUnitsTable[Mass Units],0),2), "")</f>
        <v/>
      </c>
      <c r="Q699" s="27" t="str">
        <f>IFERROR(('CALC | Main Engine'!S699+'CALC | Booster'!S699)*INDEX(MassUnitsTable[],MATCH($R$3,MassUnitsTable[Mass Units],0),2), "")</f>
        <v/>
      </c>
      <c r="R699" s="32" t="str">
        <f>IFERROR(('CALC | Main Engine'!T699+'CALC | Booster'!T699)*INDEX(MassUnitsTable[],MATCH($R$3,MassUnitsTable[Mass Units],0),2), "")</f>
        <v/>
      </c>
      <c r="S699" s="10"/>
    </row>
    <row r="700" spans="1:19" x14ac:dyDescent="0.25">
      <c r="A700" s="10"/>
      <c r="B700" s="4" t="str">
        <f t="shared" si="55"/>
        <v/>
      </c>
      <c r="C700" s="5" t="str">
        <f t="shared" si="56"/>
        <v/>
      </c>
      <c r="D700" s="5" t="str">
        <f t="shared" si="57"/>
        <v/>
      </c>
      <c r="E700" s="5" t="str">
        <f t="shared" si="58"/>
        <v/>
      </c>
      <c r="F700" s="5" t="str">
        <f>'CALC | Main Engine'!$B700</f>
        <v/>
      </c>
      <c r="G700" s="27" t="str">
        <f>'CALC | Main Engine'!$C700</f>
        <v/>
      </c>
      <c r="H700" s="6" t="str">
        <f>'CALC | Main Engine'!$E700</f>
        <v/>
      </c>
      <c r="I700" s="34" t="str">
        <f>IFERROR('CALC | Main Engine'!$F700*INDEX(MassUnitsTable[],MATCH($R$3,MassUnitsTable[Mass Units],0),2), "")</f>
        <v/>
      </c>
      <c r="J700" s="27" t="str">
        <f>IFERROR('CALC | Booster'!$F700*INDEX(MassUnitsTable[],MATCH($R$3,MassUnitsTable[Mass Units],0),2), "")</f>
        <v/>
      </c>
      <c r="K700" s="32" t="str">
        <f t="shared" si="59"/>
        <v/>
      </c>
      <c r="L700" s="34" t="str">
        <f>IFERROR(('CALC | Main Engine'!N700+'CALC | Booster'!N700)*INDEX(MassUnitsTable[],MATCH($R$3,MassUnitsTable[Mass Units],0),2), "")</f>
        <v/>
      </c>
      <c r="M700" s="27" t="str">
        <f>IFERROR(('CALC | Main Engine'!O700+'CALC | Booster'!O700)*INDEX(MassUnitsTable[],MATCH($R$3,MassUnitsTable[Mass Units],0),2), "")</f>
        <v/>
      </c>
      <c r="N700" s="27" t="str">
        <f>IFERROR(('CALC | Main Engine'!P700+'CALC | Booster'!P700)*INDEX(MassUnitsTable[],MATCH($R$3,MassUnitsTable[Mass Units],0),2), "")</f>
        <v/>
      </c>
      <c r="O700" s="27" t="str">
        <f>IFERROR(('CALC | Main Engine'!Q700+'CALC | Booster'!Q700)*INDEX(MassUnitsTable[],MATCH($R$3,MassUnitsTable[Mass Units],0),2), "")</f>
        <v/>
      </c>
      <c r="P700" s="27" t="str">
        <f>IFERROR(('CALC | Main Engine'!R700+'CALC | Booster'!R700)*INDEX(MassUnitsTable[],MATCH($R$3,MassUnitsTable[Mass Units],0),2), "")</f>
        <v/>
      </c>
      <c r="Q700" s="27" t="str">
        <f>IFERROR(('CALC | Main Engine'!S700+'CALC | Booster'!S700)*INDEX(MassUnitsTable[],MATCH($R$3,MassUnitsTable[Mass Units],0),2), "")</f>
        <v/>
      </c>
      <c r="R700" s="32" t="str">
        <f>IFERROR(('CALC | Main Engine'!T700+'CALC | Booster'!T700)*INDEX(MassUnitsTable[],MATCH($R$3,MassUnitsTable[Mass Units],0),2), "")</f>
        <v/>
      </c>
      <c r="S700" s="10"/>
    </row>
    <row r="701" spans="1:19" x14ac:dyDescent="0.25">
      <c r="A701" s="10"/>
      <c r="B701" s="4" t="str">
        <f t="shared" si="55"/>
        <v/>
      </c>
      <c r="C701" s="5" t="str">
        <f t="shared" si="56"/>
        <v/>
      </c>
      <c r="D701" s="5" t="str">
        <f t="shared" si="57"/>
        <v/>
      </c>
      <c r="E701" s="5" t="str">
        <f t="shared" si="58"/>
        <v/>
      </c>
      <c r="F701" s="5" t="str">
        <f>'CALC | Main Engine'!$B701</f>
        <v/>
      </c>
      <c r="G701" s="27" t="str">
        <f>'CALC | Main Engine'!$C701</f>
        <v/>
      </c>
      <c r="H701" s="6" t="str">
        <f>'CALC | Main Engine'!$E701</f>
        <v/>
      </c>
      <c r="I701" s="34" t="str">
        <f>IFERROR('CALC | Main Engine'!$F701*INDEX(MassUnitsTable[],MATCH($R$3,MassUnitsTable[Mass Units],0),2), "")</f>
        <v/>
      </c>
      <c r="J701" s="27" t="str">
        <f>IFERROR('CALC | Booster'!$F701*INDEX(MassUnitsTable[],MATCH($R$3,MassUnitsTable[Mass Units],0),2), "")</f>
        <v/>
      </c>
      <c r="K701" s="32" t="str">
        <f t="shared" si="59"/>
        <v/>
      </c>
      <c r="L701" s="34" t="str">
        <f>IFERROR(('CALC | Main Engine'!N701+'CALC | Booster'!N701)*INDEX(MassUnitsTable[],MATCH($R$3,MassUnitsTable[Mass Units],0),2), "")</f>
        <v/>
      </c>
      <c r="M701" s="27" t="str">
        <f>IFERROR(('CALC | Main Engine'!O701+'CALC | Booster'!O701)*INDEX(MassUnitsTable[],MATCH($R$3,MassUnitsTable[Mass Units],0),2), "")</f>
        <v/>
      </c>
      <c r="N701" s="27" t="str">
        <f>IFERROR(('CALC | Main Engine'!P701+'CALC | Booster'!P701)*INDEX(MassUnitsTable[],MATCH($R$3,MassUnitsTable[Mass Units],0),2), "")</f>
        <v/>
      </c>
      <c r="O701" s="27" t="str">
        <f>IFERROR(('CALC | Main Engine'!Q701+'CALC | Booster'!Q701)*INDEX(MassUnitsTable[],MATCH($R$3,MassUnitsTable[Mass Units],0),2), "")</f>
        <v/>
      </c>
      <c r="P701" s="27" t="str">
        <f>IFERROR(('CALC | Main Engine'!R701+'CALC | Booster'!R701)*INDEX(MassUnitsTable[],MATCH($R$3,MassUnitsTable[Mass Units],0),2), "")</f>
        <v/>
      </c>
      <c r="Q701" s="27" t="str">
        <f>IFERROR(('CALC | Main Engine'!S701+'CALC | Booster'!S701)*INDEX(MassUnitsTable[],MATCH($R$3,MassUnitsTable[Mass Units],0),2), "")</f>
        <v/>
      </c>
      <c r="R701" s="32" t="str">
        <f>IFERROR(('CALC | Main Engine'!T701+'CALC | Booster'!T701)*INDEX(MassUnitsTable[],MATCH($R$3,MassUnitsTable[Mass Units],0),2), "")</f>
        <v/>
      </c>
      <c r="S701" s="10"/>
    </row>
    <row r="702" spans="1:19" x14ac:dyDescent="0.25">
      <c r="A702" s="10"/>
      <c r="B702" s="4" t="str">
        <f t="shared" si="55"/>
        <v/>
      </c>
      <c r="C702" s="5" t="str">
        <f t="shared" si="56"/>
        <v/>
      </c>
      <c r="D702" s="5" t="str">
        <f t="shared" si="57"/>
        <v/>
      </c>
      <c r="E702" s="5" t="str">
        <f t="shared" si="58"/>
        <v/>
      </c>
      <c r="F702" s="5" t="str">
        <f>'CALC | Main Engine'!$B702</f>
        <v/>
      </c>
      <c r="G702" s="27" t="str">
        <f>'CALC | Main Engine'!$C702</f>
        <v/>
      </c>
      <c r="H702" s="6" t="str">
        <f>'CALC | Main Engine'!$E702</f>
        <v/>
      </c>
      <c r="I702" s="34" t="str">
        <f>IFERROR('CALC | Main Engine'!$F702*INDEX(MassUnitsTable[],MATCH($R$3,MassUnitsTable[Mass Units],0),2), "")</f>
        <v/>
      </c>
      <c r="J702" s="27" t="str">
        <f>IFERROR('CALC | Booster'!$F702*INDEX(MassUnitsTable[],MATCH($R$3,MassUnitsTable[Mass Units],0),2), "")</f>
        <v/>
      </c>
      <c r="K702" s="32" t="str">
        <f t="shared" si="59"/>
        <v/>
      </c>
      <c r="L702" s="34" t="str">
        <f>IFERROR(('CALC | Main Engine'!N702+'CALC | Booster'!N702)*INDEX(MassUnitsTable[],MATCH($R$3,MassUnitsTable[Mass Units],0),2), "")</f>
        <v/>
      </c>
      <c r="M702" s="27" t="str">
        <f>IFERROR(('CALC | Main Engine'!O702+'CALC | Booster'!O702)*INDEX(MassUnitsTable[],MATCH($R$3,MassUnitsTable[Mass Units],0),2), "")</f>
        <v/>
      </c>
      <c r="N702" s="27" t="str">
        <f>IFERROR(('CALC | Main Engine'!P702+'CALC | Booster'!P702)*INDEX(MassUnitsTable[],MATCH($R$3,MassUnitsTable[Mass Units],0),2), "")</f>
        <v/>
      </c>
      <c r="O702" s="27" t="str">
        <f>IFERROR(('CALC | Main Engine'!Q702+'CALC | Booster'!Q702)*INDEX(MassUnitsTable[],MATCH($R$3,MassUnitsTable[Mass Units],0),2), "")</f>
        <v/>
      </c>
      <c r="P702" s="27" t="str">
        <f>IFERROR(('CALC | Main Engine'!R702+'CALC | Booster'!R702)*INDEX(MassUnitsTable[],MATCH($R$3,MassUnitsTable[Mass Units],0),2), "")</f>
        <v/>
      </c>
      <c r="Q702" s="27" t="str">
        <f>IFERROR(('CALC | Main Engine'!S702+'CALC | Booster'!S702)*INDEX(MassUnitsTable[],MATCH($R$3,MassUnitsTable[Mass Units],0),2), "")</f>
        <v/>
      </c>
      <c r="R702" s="32" t="str">
        <f>IFERROR(('CALC | Main Engine'!T702+'CALC | Booster'!T702)*INDEX(MassUnitsTable[],MATCH($R$3,MassUnitsTable[Mass Units],0),2), "")</f>
        <v/>
      </c>
      <c r="S702" s="10"/>
    </row>
    <row r="703" spans="1:19" x14ac:dyDescent="0.25">
      <c r="A703" s="10"/>
      <c r="B703" s="4" t="str">
        <f t="shared" si="55"/>
        <v/>
      </c>
      <c r="C703" s="5" t="str">
        <f t="shared" si="56"/>
        <v/>
      </c>
      <c r="D703" s="5" t="str">
        <f t="shared" si="57"/>
        <v/>
      </c>
      <c r="E703" s="5" t="str">
        <f t="shared" si="58"/>
        <v/>
      </c>
      <c r="F703" s="5" t="str">
        <f>'CALC | Main Engine'!$B703</f>
        <v/>
      </c>
      <c r="G703" s="27" t="str">
        <f>'CALC | Main Engine'!$C703</f>
        <v/>
      </c>
      <c r="H703" s="6" t="str">
        <f>'CALC | Main Engine'!$E703</f>
        <v/>
      </c>
      <c r="I703" s="34" t="str">
        <f>IFERROR('CALC | Main Engine'!$F703*INDEX(MassUnitsTable[],MATCH($R$3,MassUnitsTable[Mass Units],0),2), "")</f>
        <v/>
      </c>
      <c r="J703" s="27" t="str">
        <f>IFERROR('CALC | Booster'!$F703*INDEX(MassUnitsTable[],MATCH($R$3,MassUnitsTable[Mass Units],0),2), "")</f>
        <v/>
      </c>
      <c r="K703" s="32" t="str">
        <f t="shared" si="59"/>
        <v/>
      </c>
      <c r="L703" s="34" t="str">
        <f>IFERROR(('CALC | Main Engine'!N703+'CALC | Booster'!N703)*INDEX(MassUnitsTable[],MATCH($R$3,MassUnitsTable[Mass Units],0),2), "")</f>
        <v/>
      </c>
      <c r="M703" s="27" t="str">
        <f>IFERROR(('CALC | Main Engine'!O703+'CALC | Booster'!O703)*INDEX(MassUnitsTable[],MATCH($R$3,MassUnitsTable[Mass Units],0),2), "")</f>
        <v/>
      </c>
      <c r="N703" s="27" t="str">
        <f>IFERROR(('CALC | Main Engine'!P703+'CALC | Booster'!P703)*INDEX(MassUnitsTable[],MATCH($R$3,MassUnitsTable[Mass Units],0),2), "")</f>
        <v/>
      </c>
      <c r="O703" s="27" t="str">
        <f>IFERROR(('CALC | Main Engine'!Q703+'CALC | Booster'!Q703)*INDEX(MassUnitsTable[],MATCH($R$3,MassUnitsTable[Mass Units],0),2), "")</f>
        <v/>
      </c>
      <c r="P703" s="27" t="str">
        <f>IFERROR(('CALC | Main Engine'!R703+'CALC | Booster'!R703)*INDEX(MassUnitsTable[],MATCH($R$3,MassUnitsTable[Mass Units],0),2), "")</f>
        <v/>
      </c>
      <c r="Q703" s="27" t="str">
        <f>IFERROR(('CALC | Main Engine'!S703+'CALC | Booster'!S703)*INDEX(MassUnitsTable[],MATCH($R$3,MassUnitsTable[Mass Units],0),2), "")</f>
        <v/>
      </c>
      <c r="R703" s="32" t="str">
        <f>IFERROR(('CALC | Main Engine'!T703+'CALC | Booster'!T703)*INDEX(MassUnitsTable[],MATCH($R$3,MassUnitsTable[Mass Units],0),2), "")</f>
        <v/>
      </c>
      <c r="S703" s="10"/>
    </row>
    <row r="704" spans="1:19" x14ac:dyDescent="0.25">
      <c r="A704" s="10"/>
      <c r="B704" s="4" t="str">
        <f t="shared" si="55"/>
        <v/>
      </c>
      <c r="C704" s="5" t="str">
        <f t="shared" si="56"/>
        <v/>
      </c>
      <c r="D704" s="5" t="str">
        <f t="shared" si="57"/>
        <v/>
      </c>
      <c r="E704" s="5" t="str">
        <f t="shared" si="58"/>
        <v/>
      </c>
      <c r="F704" s="5" t="str">
        <f>'CALC | Main Engine'!$B704</f>
        <v/>
      </c>
      <c r="G704" s="27" t="str">
        <f>'CALC | Main Engine'!$C704</f>
        <v/>
      </c>
      <c r="H704" s="6" t="str">
        <f>'CALC | Main Engine'!$E704</f>
        <v/>
      </c>
      <c r="I704" s="34" t="str">
        <f>IFERROR('CALC | Main Engine'!$F704*INDEX(MassUnitsTable[],MATCH($R$3,MassUnitsTable[Mass Units],0),2), "")</f>
        <v/>
      </c>
      <c r="J704" s="27" t="str">
        <f>IFERROR('CALC | Booster'!$F704*INDEX(MassUnitsTable[],MATCH($R$3,MassUnitsTable[Mass Units],0),2), "")</f>
        <v/>
      </c>
      <c r="K704" s="32" t="str">
        <f t="shared" si="59"/>
        <v/>
      </c>
      <c r="L704" s="34" t="str">
        <f>IFERROR(('CALC | Main Engine'!N704+'CALC | Booster'!N704)*INDEX(MassUnitsTable[],MATCH($R$3,MassUnitsTable[Mass Units],0),2), "")</f>
        <v/>
      </c>
      <c r="M704" s="27" t="str">
        <f>IFERROR(('CALC | Main Engine'!O704+'CALC | Booster'!O704)*INDEX(MassUnitsTable[],MATCH($R$3,MassUnitsTable[Mass Units],0),2), "")</f>
        <v/>
      </c>
      <c r="N704" s="27" t="str">
        <f>IFERROR(('CALC | Main Engine'!P704+'CALC | Booster'!P704)*INDEX(MassUnitsTable[],MATCH($R$3,MassUnitsTable[Mass Units],0),2), "")</f>
        <v/>
      </c>
      <c r="O704" s="27" t="str">
        <f>IFERROR(('CALC | Main Engine'!Q704+'CALC | Booster'!Q704)*INDEX(MassUnitsTable[],MATCH($R$3,MassUnitsTable[Mass Units],0),2), "")</f>
        <v/>
      </c>
      <c r="P704" s="27" t="str">
        <f>IFERROR(('CALC | Main Engine'!R704+'CALC | Booster'!R704)*INDEX(MassUnitsTable[],MATCH($R$3,MassUnitsTable[Mass Units],0),2), "")</f>
        <v/>
      </c>
      <c r="Q704" s="27" t="str">
        <f>IFERROR(('CALC | Main Engine'!S704+'CALC | Booster'!S704)*INDEX(MassUnitsTable[],MATCH($R$3,MassUnitsTable[Mass Units],0),2), "")</f>
        <v/>
      </c>
      <c r="R704" s="32" t="str">
        <f>IFERROR(('CALC | Main Engine'!T704+'CALC | Booster'!T704)*INDEX(MassUnitsTable[],MATCH($R$3,MassUnitsTable[Mass Units],0),2), "")</f>
        <v/>
      </c>
      <c r="S704" s="10"/>
    </row>
    <row r="705" spans="1:19" x14ac:dyDescent="0.25">
      <c r="A705" s="10"/>
      <c r="B705" s="4" t="str">
        <f t="shared" si="55"/>
        <v/>
      </c>
      <c r="C705" s="5" t="str">
        <f t="shared" si="56"/>
        <v/>
      </c>
      <c r="D705" s="5" t="str">
        <f t="shared" si="57"/>
        <v/>
      </c>
      <c r="E705" s="5" t="str">
        <f t="shared" si="58"/>
        <v/>
      </c>
      <c r="F705" s="5" t="str">
        <f>'CALC | Main Engine'!$B705</f>
        <v/>
      </c>
      <c r="G705" s="27" t="str">
        <f>'CALC | Main Engine'!$C705</f>
        <v/>
      </c>
      <c r="H705" s="6" t="str">
        <f>'CALC | Main Engine'!$E705</f>
        <v/>
      </c>
      <c r="I705" s="34" t="str">
        <f>IFERROR('CALC | Main Engine'!$F705*INDEX(MassUnitsTable[],MATCH($R$3,MassUnitsTable[Mass Units],0),2), "")</f>
        <v/>
      </c>
      <c r="J705" s="27" t="str">
        <f>IFERROR('CALC | Booster'!$F705*INDEX(MassUnitsTable[],MATCH($R$3,MassUnitsTable[Mass Units],0),2), "")</f>
        <v/>
      </c>
      <c r="K705" s="32" t="str">
        <f t="shared" si="59"/>
        <v/>
      </c>
      <c r="L705" s="34" t="str">
        <f>IFERROR(('CALC | Main Engine'!N705+'CALC | Booster'!N705)*INDEX(MassUnitsTable[],MATCH($R$3,MassUnitsTable[Mass Units],0),2), "")</f>
        <v/>
      </c>
      <c r="M705" s="27" t="str">
        <f>IFERROR(('CALC | Main Engine'!O705+'CALC | Booster'!O705)*INDEX(MassUnitsTable[],MATCH($R$3,MassUnitsTable[Mass Units],0),2), "")</f>
        <v/>
      </c>
      <c r="N705" s="27" t="str">
        <f>IFERROR(('CALC | Main Engine'!P705+'CALC | Booster'!P705)*INDEX(MassUnitsTable[],MATCH($R$3,MassUnitsTable[Mass Units],0),2), "")</f>
        <v/>
      </c>
      <c r="O705" s="27" t="str">
        <f>IFERROR(('CALC | Main Engine'!Q705+'CALC | Booster'!Q705)*INDEX(MassUnitsTable[],MATCH($R$3,MassUnitsTable[Mass Units],0),2), "")</f>
        <v/>
      </c>
      <c r="P705" s="27" t="str">
        <f>IFERROR(('CALC | Main Engine'!R705+'CALC | Booster'!R705)*INDEX(MassUnitsTable[],MATCH($R$3,MassUnitsTable[Mass Units],0),2), "")</f>
        <v/>
      </c>
      <c r="Q705" s="27" t="str">
        <f>IFERROR(('CALC | Main Engine'!S705+'CALC | Booster'!S705)*INDEX(MassUnitsTable[],MATCH($R$3,MassUnitsTable[Mass Units],0),2), "")</f>
        <v/>
      </c>
      <c r="R705" s="32" t="str">
        <f>IFERROR(('CALC | Main Engine'!T705+'CALC | Booster'!T705)*INDEX(MassUnitsTable[],MATCH($R$3,MassUnitsTable[Mass Units],0),2), "")</f>
        <v/>
      </c>
      <c r="S705" s="10"/>
    </row>
    <row r="706" spans="1:19" x14ac:dyDescent="0.25">
      <c r="A706" s="10"/>
      <c r="B706" s="4" t="str">
        <f t="shared" si="55"/>
        <v/>
      </c>
      <c r="C706" s="5" t="str">
        <f t="shared" si="56"/>
        <v/>
      </c>
      <c r="D706" s="5" t="str">
        <f t="shared" si="57"/>
        <v/>
      </c>
      <c r="E706" s="5" t="str">
        <f t="shared" si="58"/>
        <v/>
      </c>
      <c r="F706" s="5" t="str">
        <f>'CALC | Main Engine'!$B706</f>
        <v/>
      </c>
      <c r="G706" s="27" t="str">
        <f>'CALC | Main Engine'!$C706</f>
        <v/>
      </c>
      <c r="H706" s="6" t="str">
        <f>'CALC | Main Engine'!$E706</f>
        <v/>
      </c>
      <c r="I706" s="34" t="str">
        <f>IFERROR('CALC | Main Engine'!$F706*INDEX(MassUnitsTable[],MATCH($R$3,MassUnitsTable[Mass Units],0),2), "")</f>
        <v/>
      </c>
      <c r="J706" s="27" t="str">
        <f>IFERROR('CALC | Booster'!$F706*INDEX(MassUnitsTable[],MATCH($R$3,MassUnitsTable[Mass Units],0),2), "")</f>
        <v/>
      </c>
      <c r="K706" s="32" t="str">
        <f t="shared" si="59"/>
        <v/>
      </c>
      <c r="L706" s="34" t="str">
        <f>IFERROR(('CALC | Main Engine'!N706+'CALC | Booster'!N706)*INDEX(MassUnitsTable[],MATCH($R$3,MassUnitsTable[Mass Units],0),2), "")</f>
        <v/>
      </c>
      <c r="M706" s="27" t="str">
        <f>IFERROR(('CALC | Main Engine'!O706+'CALC | Booster'!O706)*INDEX(MassUnitsTable[],MATCH($R$3,MassUnitsTable[Mass Units],0),2), "")</f>
        <v/>
      </c>
      <c r="N706" s="27" t="str">
        <f>IFERROR(('CALC | Main Engine'!P706+'CALC | Booster'!P706)*INDEX(MassUnitsTable[],MATCH($R$3,MassUnitsTable[Mass Units],0),2), "")</f>
        <v/>
      </c>
      <c r="O706" s="27" t="str">
        <f>IFERROR(('CALC | Main Engine'!Q706+'CALC | Booster'!Q706)*INDEX(MassUnitsTable[],MATCH($R$3,MassUnitsTable[Mass Units],0),2), "")</f>
        <v/>
      </c>
      <c r="P706" s="27" t="str">
        <f>IFERROR(('CALC | Main Engine'!R706+'CALC | Booster'!R706)*INDEX(MassUnitsTable[],MATCH($R$3,MassUnitsTable[Mass Units],0),2), "")</f>
        <v/>
      </c>
      <c r="Q706" s="27" t="str">
        <f>IFERROR(('CALC | Main Engine'!S706+'CALC | Booster'!S706)*INDEX(MassUnitsTable[],MATCH($R$3,MassUnitsTable[Mass Units],0),2), "")</f>
        <v/>
      </c>
      <c r="R706" s="32" t="str">
        <f>IFERROR(('CALC | Main Engine'!T706+'CALC | Booster'!T706)*INDEX(MassUnitsTable[],MATCH($R$3,MassUnitsTable[Mass Units],0),2), "")</f>
        <v/>
      </c>
      <c r="S706" s="10"/>
    </row>
    <row r="707" spans="1:19" x14ac:dyDescent="0.25">
      <c r="A707" s="10"/>
      <c r="B707" s="4" t="str">
        <f t="shared" si="55"/>
        <v/>
      </c>
      <c r="C707" s="5" t="str">
        <f t="shared" si="56"/>
        <v/>
      </c>
      <c r="D707" s="5" t="str">
        <f t="shared" si="57"/>
        <v/>
      </c>
      <c r="E707" s="5" t="str">
        <f t="shared" si="58"/>
        <v/>
      </c>
      <c r="F707" s="5" t="str">
        <f>'CALC | Main Engine'!$B707</f>
        <v/>
      </c>
      <c r="G707" s="27" t="str">
        <f>'CALC | Main Engine'!$C707</f>
        <v/>
      </c>
      <c r="H707" s="6" t="str">
        <f>'CALC | Main Engine'!$E707</f>
        <v/>
      </c>
      <c r="I707" s="34" t="str">
        <f>IFERROR('CALC | Main Engine'!$F707*INDEX(MassUnitsTable[],MATCH($R$3,MassUnitsTable[Mass Units],0),2), "")</f>
        <v/>
      </c>
      <c r="J707" s="27" t="str">
        <f>IFERROR('CALC | Booster'!$F707*INDEX(MassUnitsTable[],MATCH($R$3,MassUnitsTable[Mass Units],0),2), "")</f>
        <v/>
      </c>
      <c r="K707" s="32" t="str">
        <f t="shared" si="59"/>
        <v/>
      </c>
      <c r="L707" s="34" t="str">
        <f>IFERROR(('CALC | Main Engine'!N707+'CALC | Booster'!N707)*INDEX(MassUnitsTable[],MATCH($R$3,MassUnitsTable[Mass Units],0),2), "")</f>
        <v/>
      </c>
      <c r="M707" s="27" t="str">
        <f>IFERROR(('CALC | Main Engine'!O707+'CALC | Booster'!O707)*INDEX(MassUnitsTable[],MATCH($R$3,MassUnitsTable[Mass Units],0),2), "")</f>
        <v/>
      </c>
      <c r="N707" s="27" t="str">
        <f>IFERROR(('CALC | Main Engine'!P707+'CALC | Booster'!P707)*INDEX(MassUnitsTable[],MATCH($R$3,MassUnitsTable[Mass Units],0),2), "")</f>
        <v/>
      </c>
      <c r="O707" s="27" t="str">
        <f>IFERROR(('CALC | Main Engine'!Q707+'CALC | Booster'!Q707)*INDEX(MassUnitsTable[],MATCH($R$3,MassUnitsTable[Mass Units],0),2), "")</f>
        <v/>
      </c>
      <c r="P707" s="27" t="str">
        <f>IFERROR(('CALC | Main Engine'!R707+'CALC | Booster'!R707)*INDEX(MassUnitsTable[],MATCH($R$3,MassUnitsTable[Mass Units],0),2), "")</f>
        <v/>
      </c>
      <c r="Q707" s="27" t="str">
        <f>IFERROR(('CALC | Main Engine'!S707+'CALC | Booster'!S707)*INDEX(MassUnitsTable[],MATCH($R$3,MassUnitsTable[Mass Units],0),2), "")</f>
        <v/>
      </c>
      <c r="R707" s="32" t="str">
        <f>IFERROR(('CALC | Main Engine'!T707+'CALC | Booster'!T707)*INDEX(MassUnitsTable[],MATCH($R$3,MassUnitsTable[Mass Units],0),2), "")</f>
        <v/>
      </c>
      <c r="S707" s="10"/>
    </row>
    <row r="708" spans="1:19" x14ac:dyDescent="0.25">
      <c r="A708" s="10"/>
      <c r="B708" s="4" t="str">
        <f t="shared" si="55"/>
        <v/>
      </c>
      <c r="C708" s="5" t="str">
        <f t="shared" si="56"/>
        <v/>
      </c>
      <c r="D708" s="5" t="str">
        <f t="shared" si="57"/>
        <v/>
      </c>
      <c r="E708" s="5" t="str">
        <f t="shared" si="58"/>
        <v/>
      </c>
      <c r="F708" s="5" t="str">
        <f>'CALC | Main Engine'!$B708</f>
        <v/>
      </c>
      <c r="G708" s="27" t="str">
        <f>'CALC | Main Engine'!$C708</f>
        <v/>
      </c>
      <c r="H708" s="6" t="str">
        <f>'CALC | Main Engine'!$E708</f>
        <v/>
      </c>
      <c r="I708" s="34" t="str">
        <f>IFERROR('CALC | Main Engine'!$F708*INDEX(MassUnitsTable[],MATCH($R$3,MassUnitsTable[Mass Units],0),2), "")</f>
        <v/>
      </c>
      <c r="J708" s="27" t="str">
        <f>IFERROR('CALC | Booster'!$F708*INDEX(MassUnitsTable[],MATCH($R$3,MassUnitsTable[Mass Units],0),2), "")</f>
        <v/>
      </c>
      <c r="K708" s="32" t="str">
        <f t="shared" si="59"/>
        <v/>
      </c>
      <c r="L708" s="34" t="str">
        <f>IFERROR(('CALC | Main Engine'!N708+'CALC | Booster'!N708)*INDEX(MassUnitsTable[],MATCH($R$3,MassUnitsTable[Mass Units],0),2), "")</f>
        <v/>
      </c>
      <c r="M708" s="27" t="str">
        <f>IFERROR(('CALC | Main Engine'!O708+'CALC | Booster'!O708)*INDEX(MassUnitsTable[],MATCH($R$3,MassUnitsTable[Mass Units],0),2), "")</f>
        <v/>
      </c>
      <c r="N708" s="27" t="str">
        <f>IFERROR(('CALC | Main Engine'!P708+'CALC | Booster'!P708)*INDEX(MassUnitsTable[],MATCH($R$3,MassUnitsTable[Mass Units],0),2), "")</f>
        <v/>
      </c>
      <c r="O708" s="27" t="str">
        <f>IFERROR(('CALC | Main Engine'!Q708+'CALC | Booster'!Q708)*INDEX(MassUnitsTable[],MATCH($R$3,MassUnitsTable[Mass Units],0),2), "")</f>
        <v/>
      </c>
      <c r="P708" s="27" t="str">
        <f>IFERROR(('CALC | Main Engine'!R708+'CALC | Booster'!R708)*INDEX(MassUnitsTable[],MATCH($R$3,MassUnitsTable[Mass Units],0),2), "")</f>
        <v/>
      </c>
      <c r="Q708" s="27" t="str">
        <f>IFERROR(('CALC | Main Engine'!S708+'CALC | Booster'!S708)*INDEX(MassUnitsTable[],MATCH($R$3,MassUnitsTable[Mass Units],0),2), "")</f>
        <v/>
      </c>
      <c r="R708" s="32" t="str">
        <f>IFERROR(('CALC | Main Engine'!T708+'CALC | Booster'!T708)*INDEX(MassUnitsTable[],MATCH($R$3,MassUnitsTable[Mass Units],0),2), "")</f>
        <v/>
      </c>
      <c r="S708" s="10"/>
    </row>
    <row r="709" spans="1:19" x14ac:dyDescent="0.25">
      <c r="A709" s="10"/>
      <c r="B709" s="4" t="str">
        <f t="shared" si="55"/>
        <v/>
      </c>
      <c r="C709" s="5" t="str">
        <f t="shared" si="56"/>
        <v/>
      </c>
      <c r="D709" s="5" t="str">
        <f t="shared" si="57"/>
        <v/>
      </c>
      <c r="E709" s="5" t="str">
        <f t="shared" si="58"/>
        <v/>
      </c>
      <c r="F709" s="5" t="str">
        <f>'CALC | Main Engine'!$B709</f>
        <v/>
      </c>
      <c r="G709" s="27" t="str">
        <f>'CALC | Main Engine'!$C709</f>
        <v/>
      </c>
      <c r="H709" s="6" t="str">
        <f>'CALC | Main Engine'!$E709</f>
        <v/>
      </c>
      <c r="I709" s="34" t="str">
        <f>IFERROR('CALC | Main Engine'!$F709*INDEX(MassUnitsTable[],MATCH($R$3,MassUnitsTable[Mass Units],0),2), "")</f>
        <v/>
      </c>
      <c r="J709" s="27" t="str">
        <f>IFERROR('CALC | Booster'!$F709*INDEX(MassUnitsTable[],MATCH($R$3,MassUnitsTable[Mass Units],0),2), "")</f>
        <v/>
      </c>
      <c r="K709" s="32" t="str">
        <f t="shared" si="59"/>
        <v/>
      </c>
      <c r="L709" s="34" t="str">
        <f>IFERROR(('CALC | Main Engine'!N709+'CALC | Booster'!N709)*INDEX(MassUnitsTable[],MATCH($R$3,MassUnitsTable[Mass Units],0),2), "")</f>
        <v/>
      </c>
      <c r="M709" s="27" t="str">
        <f>IFERROR(('CALC | Main Engine'!O709+'CALC | Booster'!O709)*INDEX(MassUnitsTable[],MATCH($R$3,MassUnitsTable[Mass Units],0),2), "")</f>
        <v/>
      </c>
      <c r="N709" s="27" t="str">
        <f>IFERROR(('CALC | Main Engine'!P709+'CALC | Booster'!P709)*INDEX(MassUnitsTable[],MATCH($R$3,MassUnitsTable[Mass Units],0),2), "")</f>
        <v/>
      </c>
      <c r="O709" s="27" t="str">
        <f>IFERROR(('CALC | Main Engine'!Q709+'CALC | Booster'!Q709)*INDEX(MassUnitsTable[],MATCH($R$3,MassUnitsTable[Mass Units],0),2), "")</f>
        <v/>
      </c>
      <c r="P709" s="27" t="str">
        <f>IFERROR(('CALC | Main Engine'!R709+'CALC | Booster'!R709)*INDEX(MassUnitsTable[],MATCH($R$3,MassUnitsTable[Mass Units],0),2), "")</f>
        <v/>
      </c>
      <c r="Q709" s="27" t="str">
        <f>IFERROR(('CALC | Main Engine'!S709+'CALC | Booster'!S709)*INDEX(MassUnitsTable[],MATCH($R$3,MassUnitsTable[Mass Units],0),2), "")</f>
        <v/>
      </c>
      <c r="R709" s="32" t="str">
        <f>IFERROR(('CALC | Main Engine'!T709+'CALC | Booster'!T709)*INDEX(MassUnitsTable[],MATCH($R$3,MassUnitsTable[Mass Units],0),2), "")</f>
        <v/>
      </c>
      <c r="S709" s="10"/>
    </row>
    <row r="710" spans="1:19" x14ac:dyDescent="0.25">
      <c r="A710" s="10"/>
      <c r="B710" s="4" t="str">
        <f t="shared" si="55"/>
        <v/>
      </c>
      <c r="C710" s="5" t="str">
        <f t="shared" si="56"/>
        <v/>
      </c>
      <c r="D710" s="5" t="str">
        <f t="shared" si="57"/>
        <v/>
      </c>
      <c r="E710" s="5" t="str">
        <f t="shared" si="58"/>
        <v/>
      </c>
      <c r="F710" s="5" t="str">
        <f>'CALC | Main Engine'!$B710</f>
        <v/>
      </c>
      <c r="G710" s="27" t="str">
        <f>'CALC | Main Engine'!$C710</f>
        <v/>
      </c>
      <c r="H710" s="6" t="str">
        <f>'CALC | Main Engine'!$E710</f>
        <v/>
      </c>
      <c r="I710" s="34" t="str">
        <f>IFERROR('CALC | Main Engine'!$F710*INDEX(MassUnitsTable[],MATCH($R$3,MassUnitsTable[Mass Units],0),2), "")</f>
        <v/>
      </c>
      <c r="J710" s="27" t="str">
        <f>IFERROR('CALC | Booster'!$F710*INDEX(MassUnitsTable[],MATCH($R$3,MassUnitsTable[Mass Units],0),2), "")</f>
        <v/>
      </c>
      <c r="K710" s="32" t="str">
        <f t="shared" si="59"/>
        <v/>
      </c>
      <c r="L710" s="34" t="str">
        <f>IFERROR(('CALC | Main Engine'!N710+'CALC | Booster'!N710)*INDEX(MassUnitsTable[],MATCH($R$3,MassUnitsTable[Mass Units],0),2), "")</f>
        <v/>
      </c>
      <c r="M710" s="27" t="str">
        <f>IFERROR(('CALC | Main Engine'!O710+'CALC | Booster'!O710)*INDEX(MassUnitsTable[],MATCH($R$3,MassUnitsTable[Mass Units],0),2), "")</f>
        <v/>
      </c>
      <c r="N710" s="27" t="str">
        <f>IFERROR(('CALC | Main Engine'!P710+'CALC | Booster'!P710)*INDEX(MassUnitsTable[],MATCH($R$3,MassUnitsTable[Mass Units],0),2), "")</f>
        <v/>
      </c>
      <c r="O710" s="27" t="str">
        <f>IFERROR(('CALC | Main Engine'!Q710+'CALC | Booster'!Q710)*INDEX(MassUnitsTable[],MATCH($R$3,MassUnitsTable[Mass Units],0),2), "")</f>
        <v/>
      </c>
      <c r="P710" s="27" t="str">
        <f>IFERROR(('CALC | Main Engine'!R710+'CALC | Booster'!R710)*INDEX(MassUnitsTable[],MATCH($R$3,MassUnitsTable[Mass Units],0),2), "")</f>
        <v/>
      </c>
      <c r="Q710" s="27" t="str">
        <f>IFERROR(('CALC | Main Engine'!S710+'CALC | Booster'!S710)*INDEX(MassUnitsTable[],MATCH($R$3,MassUnitsTable[Mass Units],0),2), "")</f>
        <v/>
      </c>
      <c r="R710" s="32" t="str">
        <f>IFERROR(('CALC | Main Engine'!T710+'CALC | Booster'!T710)*INDEX(MassUnitsTable[],MATCH($R$3,MassUnitsTable[Mass Units],0),2), "")</f>
        <v/>
      </c>
      <c r="S710" s="10"/>
    </row>
    <row r="711" spans="1:19" x14ac:dyDescent="0.25">
      <c r="A711" s="10"/>
      <c r="B711" s="4" t="str">
        <f t="shared" si="55"/>
        <v/>
      </c>
      <c r="C711" s="5" t="str">
        <f t="shared" si="56"/>
        <v/>
      </c>
      <c r="D711" s="5" t="str">
        <f t="shared" si="57"/>
        <v/>
      </c>
      <c r="E711" s="5" t="str">
        <f t="shared" si="58"/>
        <v/>
      </c>
      <c r="F711" s="5" t="str">
        <f>'CALC | Main Engine'!$B711</f>
        <v/>
      </c>
      <c r="G711" s="27" t="str">
        <f>'CALC | Main Engine'!$C711</f>
        <v/>
      </c>
      <c r="H711" s="6" t="str">
        <f>'CALC | Main Engine'!$E711</f>
        <v/>
      </c>
      <c r="I711" s="34" t="str">
        <f>IFERROR('CALC | Main Engine'!$F711*INDEX(MassUnitsTable[],MATCH($R$3,MassUnitsTable[Mass Units],0),2), "")</f>
        <v/>
      </c>
      <c r="J711" s="27" t="str">
        <f>IFERROR('CALC | Booster'!$F711*INDEX(MassUnitsTable[],MATCH($R$3,MassUnitsTable[Mass Units],0),2), "")</f>
        <v/>
      </c>
      <c r="K711" s="32" t="str">
        <f t="shared" si="59"/>
        <v/>
      </c>
      <c r="L711" s="34" t="str">
        <f>IFERROR(('CALC | Main Engine'!N711+'CALC | Booster'!N711)*INDEX(MassUnitsTable[],MATCH($R$3,MassUnitsTable[Mass Units],0),2), "")</f>
        <v/>
      </c>
      <c r="M711" s="27" t="str">
        <f>IFERROR(('CALC | Main Engine'!O711+'CALC | Booster'!O711)*INDEX(MassUnitsTable[],MATCH($R$3,MassUnitsTable[Mass Units],0),2), "")</f>
        <v/>
      </c>
      <c r="N711" s="27" t="str">
        <f>IFERROR(('CALC | Main Engine'!P711+'CALC | Booster'!P711)*INDEX(MassUnitsTable[],MATCH($R$3,MassUnitsTable[Mass Units],0),2), "")</f>
        <v/>
      </c>
      <c r="O711" s="27" t="str">
        <f>IFERROR(('CALC | Main Engine'!Q711+'CALC | Booster'!Q711)*INDEX(MassUnitsTable[],MATCH($R$3,MassUnitsTable[Mass Units],0),2), "")</f>
        <v/>
      </c>
      <c r="P711" s="27" t="str">
        <f>IFERROR(('CALC | Main Engine'!R711+'CALC | Booster'!R711)*INDEX(MassUnitsTable[],MATCH($R$3,MassUnitsTable[Mass Units],0),2), "")</f>
        <v/>
      </c>
      <c r="Q711" s="27" t="str">
        <f>IFERROR(('CALC | Main Engine'!S711+'CALC | Booster'!S711)*INDEX(MassUnitsTable[],MATCH($R$3,MassUnitsTable[Mass Units],0),2), "")</f>
        <v/>
      </c>
      <c r="R711" s="32" t="str">
        <f>IFERROR(('CALC | Main Engine'!T711+'CALC | Booster'!T711)*INDEX(MassUnitsTable[],MATCH($R$3,MassUnitsTable[Mass Units],0),2), "")</f>
        <v/>
      </c>
      <c r="S711" s="10"/>
    </row>
    <row r="712" spans="1:19" x14ac:dyDescent="0.25">
      <c r="A712" s="10"/>
      <c r="B712" s="4" t="str">
        <f t="shared" ref="B712:B775" si="60">IF(ISNUMBER($F712),UserID,"")</f>
        <v/>
      </c>
      <c r="C712" s="5" t="str">
        <f t="shared" ref="C712:C775" si="61">IF(ISNUMBER($F712),Spacecraft,"")</f>
        <v/>
      </c>
      <c r="D712" s="5" t="str">
        <f t="shared" ref="D712:D775" si="62">IF(ISNUMBER($F712),OperationType,"")</f>
        <v/>
      </c>
      <c r="E712" s="5" t="str">
        <f t="shared" ref="E712:E775" si="63">IF(ISNUMBER($F712),NumberOfOps,"")</f>
        <v/>
      </c>
      <c r="F712" s="5" t="str">
        <f>'CALC | Main Engine'!$B712</f>
        <v/>
      </c>
      <c r="G712" s="27" t="str">
        <f>'CALC | Main Engine'!$C712</f>
        <v/>
      </c>
      <c r="H712" s="6" t="str">
        <f>'CALC | Main Engine'!$E712</f>
        <v/>
      </c>
      <c r="I712" s="34" t="str">
        <f>IFERROR('CALC | Main Engine'!$F712*INDEX(MassUnitsTable[],MATCH($R$3,MassUnitsTable[Mass Units],0),2), "")</f>
        <v/>
      </c>
      <c r="J712" s="27" t="str">
        <f>IFERROR('CALC | Booster'!$F712*INDEX(MassUnitsTable[],MATCH($R$3,MassUnitsTable[Mass Units],0),2), "")</f>
        <v/>
      </c>
      <c r="K712" s="32" t="str">
        <f t="shared" si="59"/>
        <v/>
      </c>
      <c r="L712" s="34" t="str">
        <f>IFERROR(('CALC | Main Engine'!N712+'CALC | Booster'!N712)*INDEX(MassUnitsTable[],MATCH($R$3,MassUnitsTable[Mass Units],0),2), "")</f>
        <v/>
      </c>
      <c r="M712" s="27" t="str">
        <f>IFERROR(('CALC | Main Engine'!O712+'CALC | Booster'!O712)*INDEX(MassUnitsTable[],MATCH($R$3,MassUnitsTable[Mass Units],0),2), "")</f>
        <v/>
      </c>
      <c r="N712" s="27" t="str">
        <f>IFERROR(('CALC | Main Engine'!P712+'CALC | Booster'!P712)*INDEX(MassUnitsTable[],MATCH($R$3,MassUnitsTable[Mass Units],0),2), "")</f>
        <v/>
      </c>
      <c r="O712" s="27" t="str">
        <f>IFERROR(('CALC | Main Engine'!Q712+'CALC | Booster'!Q712)*INDEX(MassUnitsTable[],MATCH($R$3,MassUnitsTable[Mass Units],0),2), "")</f>
        <v/>
      </c>
      <c r="P712" s="27" t="str">
        <f>IFERROR(('CALC | Main Engine'!R712+'CALC | Booster'!R712)*INDEX(MassUnitsTable[],MATCH($R$3,MassUnitsTable[Mass Units],0),2), "")</f>
        <v/>
      </c>
      <c r="Q712" s="27" t="str">
        <f>IFERROR(('CALC | Main Engine'!S712+'CALC | Booster'!S712)*INDEX(MassUnitsTable[],MATCH($R$3,MassUnitsTable[Mass Units],0),2), "")</f>
        <v/>
      </c>
      <c r="R712" s="32" t="str">
        <f>IFERROR(('CALC | Main Engine'!T712+'CALC | Booster'!T712)*INDEX(MassUnitsTable[],MATCH($R$3,MassUnitsTable[Mass Units],0),2), "")</f>
        <v/>
      </c>
      <c r="S712" s="10"/>
    </row>
    <row r="713" spans="1:19" x14ac:dyDescent="0.25">
      <c r="A713" s="10"/>
      <c r="B713" s="4" t="str">
        <f t="shared" si="60"/>
        <v/>
      </c>
      <c r="C713" s="5" t="str">
        <f t="shared" si="61"/>
        <v/>
      </c>
      <c r="D713" s="5" t="str">
        <f t="shared" si="62"/>
        <v/>
      </c>
      <c r="E713" s="5" t="str">
        <f t="shared" si="63"/>
        <v/>
      </c>
      <c r="F713" s="5" t="str">
        <f>'CALC | Main Engine'!$B713</f>
        <v/>
      </c>
      <c r="G713" s="27" t="str">
        <f>'CALC | Main Engine'!$C713</f>
        <v/>
      </c>
      <c r="H713" s="6" t="str">
        <f>'CALC | Main Engine'!$E713</f>
        <v/>
      </c>
      <c r="I713" s="34" t="str">
        <f>IFERROR('CALC | Main Engine'!$F713*INDEX(MassUnitsTable[],MATCH($R$3,MassUnitsTable[Mass Units],0),2), "")</f>
        <v/>
      </c>
      <c r="J713" s="27" t="str">
        <f>IFERROR('CALC | Booster'!$F713*INDEX(MassUnitsTable[],MATCH($R$3,MassUnitsTable[Mass Units],0),2), "")</f>
        <v/>
      </c>
      <c r="K713" s="32" t="str">
        <f t="shared" ref="K713:K776" si="64">IFERROR(I713+J713, "")</f>
        <v/>
      </c>
      <c r="L713" s="34" t="str">
        <f>IFERROR(('CALC | Main Engine'!N713+'CALC | Booster'!N713)*INDEX(MassUnitsTable[],MATCH($R$3,MassUnitsTable[Mass Units],0),2), "")</f>
        <v/>
      </c>
      <c r="M713" s="27" t="str">
        <f>IFERROR(('CALC | Main Engine'!O713+'CALC | Booster'!O713)*INDEX(MassUnitsTable[],MATCH($R$3,MassUnitsTable[Mass Units],0),2), "")</f>
        <v/>
      </c>
      <c r="N713" s="27" t="str">
        <f>IFERROR(('CALC | Main Engine'!P713+'CALC | Booster'!P713)*INDEX(MassUnitsTable[],MATCH($R$3,MassUnitsTable[Mass Units],0),2), "")</f>
        <v/>
      </c>
      <c r="O713" s="27" t="str">
        <f>IFERROR(('CALC | Main Engine'!Q713+'CALC | Booster'!Q713)*INDEX(MassUnitsTable[],MATCH($R$3,MassUnitsTable[Mass Units],0),2), "")</f>
        <v/>
      </c>
      <c r="P713" s="27" t="str">
        <f>IFERROR(('CALC | Main Engine'!R713+'CALC | Booster'!R713)*INDEX(MassUnitsTable[],MATCH($R$3,MassUnitsTable[Mass Units],0),2), "")</f>
        <v/>
      </c>
      <c r="Q713" s="27" t="str">
        <f>IFERROR(('CALC | Main Engine'!S713+'CALC | Booster'!S713)*INDEX(MassUnitsTable[],MATCH($R$3,MassUnitsTable[Mass Units],0),2), "")</f>
        <v/>
      </c>
      <c r="R713" s="32" t="str">
        <f>IFERROR(('CALC | Main Engine'!T713+'CALC | Booster'!T713)*INDEX(MassUnitsTable[],MATCH($R$3,MassUnitsTable[Mass Units],0),2), "")</f>
        <v/>
      </c>
      <c r="S713" s="10"/>
    </row>
    <row r="714" spans="1:19" x14ac:dyDescent="0.25">
      <c r="A714" s="10"/>
      <c r="B714" s="4" t="str">
        <f t="shared" si="60"/>
        <v/>
      </c>
      <c r="C714" s="5" t="str">
        <f t="shared" si="61"/>
        <v/>
      </c>
      <c r="D714" s="5" t="str">
        <f t="shared" si="62"/>
        <v/>
      </c>
      <c r="E714" s="5" t="str">
        <f t="shared" si="63"/>
        <v/>
      </c>
      <c r="F714" s="5" t="str">
        <f>'CALC | Main Engine'!$B714</f>
        <v/>
      </c>
      <c r="G714" s="27" t="str">
        <f>'CALC | Main Engine'!$C714</f>
        <v/>
      </c>
      <c r="H714" s="6" t="str">
        <f>'CALC | Main Engine'!$E714</f>
        <v/>
      </c>
      <c r="I714" s="34" t="str">
        <f>IFERROR('CALC | Main Engine'!$F714*INDEX(MassUnitsTable[],MATCH($R$3,MassUnitsTable[Mass Units],0),2), "")</f>
        <v/>
      </c>
      <c r="J714" s="27" t="str">
        <f>IFERROR('CALC | Booster'!$F714*INDEX(MassUnitsTable[],MATCH($R$3,MassUnitsTable[Mass Units],0),2), "")</f>
        <v/>
      </c>
      <c r="K714" s="32" t="str">
        <f t="shared" si="64"/>
        <v/>
      </c>
      <c r="L714" s="34" t="str">
        <f>IFERROR(('CALC | Main Engine'!N714+'CALC | Booster'!N714)*INDEX(MassUnitsTable[],MATCH($R$3,MassUnitsTable[Mass Units],0),2), "")</f>
        <v/>
      </c>
      <c r="M714" s="27" t="str">
        <f>IFERROR(('CALC | Main Engine'!O714+'CALC | Booster'!O714)*INDEX(MassUnitsTable[],MATCH($R$3,MassUnitsTable[Mass Units],0),2), "")</f>
        <v/>
      </c>
      <c r="N714" s="27" t="str">
        <f>IFERROR(('CALC | Main Engine'!P714+'CALC | Booster'!P714)*INDEX(MassUnitsTable[],MATCH($R$3,MassUnitsTable[Mass Units],0),2), "")</f>
        <v/>
      </c>
      <c r="O714" s="27" t="str">
        <f>IFERROR(('CALC | Main Engine'!Q714+'CALC | Booster'!Q714)*INDEX(MassUnitsTable[],MATCH($R$3,MassUnitsTable[Mass Units],0),2), "")</f>
        <v/>
      </c>
      <c r="P714" s="27" t="str">
        <f>IFERROR(('CALC | Main Engine'!R714+'CALC | Booster'!R714)*INDEX(MassUnitsTable[],MATCH($R$3,MassUnitsTable[Mass Units],0),2), "")</f>
        <v/>
      </c>
      <c r="Q714" s="27" t="str">
        <f>IFERROR(('CALC | Main Engine'!S714+'CALC | Booster'!S714)*INDEX(MassUnitsTable[],MATCH($R$3,MassUnitsTable[Mass Units],0),2), "")</f>
        <v/>
      </c>
      <c r="R714" s="32" t="str">
        <f>IFERROR(('CALC | Main Engine'!T714+'CALC | Booster'!T714)*INDEX(MassUnitsTable[],MATCH($R$3,MassUnitsTable[Mass Units],0),2), "")</f>
        <v/>
      </c>
      <c r="S714" s="10"/>
    </row>
    <row r="715" spans="1:19" x14ac:dyDescent="0.25">
      <c r="A715" s="10"/>
      <c r="B715" s="4" t="str">
        <f t="shared" si="60"/>
        <v/>
      </c>
      <c r="C715" s="5" t="str">
        <f t="shared" si="61"/>
        <v/>
      </c>
      <c r="D715" s="5" t="str">
        <f t="shared" si="62"/>
        <v/>
      </c>
      <c r="E715" s="5" t="str">
        <f t="shared" si="63"/>
        <v/>
      </c>
      <c r="F715" s="5" t="str">
        <f>'CALC | Main Engine'!$B715</f>
        <v/>
      </c>
      <c r="G715" s="27" t="str">
        <f>'CALC | Main Engine'!$C715</f>
        <v/>
      </c>
      <c r="H715" s="6" t="str">
        <f>'CALC | Main Engine'!$E715</f>
        <v/>
      </c>
      <c r="I715" s="34" t="str">
        <f>IFERROR('CALC | Main Engine'!$F715*INDEX(MassUnitsTable[],MATCH($R$3,MassUnitsTable[Mass Units],0),2), "")</f>
        <v/>
      </c>
      <c r="J715" s="27" t="str">
        <f>IFERROR('CALC | Booster'!$F715*INDEX(MassUnitsTable[],MATCH($R$3,MassUnitsTable[Mass Units],0),2), "")</f>
        <v/>
      </c>
      <c r="K715" s="32" t="str">
        <f t="shared" si="64"/>
        <v/>
      </c>
      <c r="L715" s="34" t="str">
        <f>IFERROR(('CALC | Main Engine'!N715+'CALC | Booster'!N715)*INDEX(MassUnitsTable[],MATCH($R$3,MassUnitsTable[Mass Units],0),2), "")</f>
        <v/>
      </c>
      <c r="M715" s="27" t="str">
        <f>IFERROR(('CALC | Main Engine'!O715+'CALC | Booster'!O715)*INDEX(MassUnitsTable[],MATCH($R$3,MassUnitsTable[Mass Units],0),2), "")</f>
        <v/>
      </c>
      <c r="N715" s="27" t="str">
        <f>IFERROR(('CALC | Main Engine'!P715+'CALC | Booster'!P715)*INDEX(MassUnitsTable[],MATCH($R$3,MassUnitsTable[Mass Units],0),2), "")</f>
        <v/>
      </c>
      <c r="O715" s="27" t="str">
        <f>IFERROR(('CALC | Main Engine'!Q715+'CALC | Booster'!Q715)*INDEX(MassUnitsTable[],MATCH($R$3,MassUnitsTable[Mass Units],0),2), "")</f>
        <v/>
      </c>
      <c r="P715" s="27" t="str">
        <f>IFERROR(('CALC | Main Engine'!R715+'CALC | Booster'!R715)*INDEX(MassUnitsTable[],MATCH($R$3,MassUnitsTable[Mass Units],0),2), "")</f>
        <v/>
      </c>
      <c r="Q715" s="27" t="str">
        <f>IFERROR(('CALC | Main Engine'!S715+'CALC | Booster'!S715)*INDEX(MassUnitsTable[],MATCH($R$3,MassUnitsTable[Mass Units],0),2), "")</f>
        <v/>
      </c>
      <c r="R715" s="32" t="str">
        <f>IFERROR(('CALC | Main Engine'!T715+'CALC | Booster'!T715)*INDEX(MassUnitsTable[],MATCH($R$3,MassUnitsTable[Mass Units],0),2), "")</f>
        <v/>
      </c>
      <c r="S715" s="10"/>
    </row>
    <row r="716" spans="1:19" x14ac:dyDescent="0.25">
      <c r="A716" s="10"/>
      <c r="B716" s="4" t="str">
        <f t="shared" si="60"/>
        <v/>
      </c>
      <c r="C716" s="5" t="str">
        <f t="shared" si="61"/>
        <v/>
      </c>
      <c r="D716" s="5" t="str">
        <f t="shared" si="62"/>
        <v/>
      </c>
      <c r="E716" s="5" t="str">
        <f t="shared" si="63"/>
        <v/>
      </c>
      <c r="F716" s="5" t="str">
        <f>'CALC | Main Engine'!$B716</f>
        <v/>
      </c>
      <c r="G716" s="27" t="str">
        <f>'CALC | Main Engine'!$C716</f>
        <v/>
      </c>
      <c r="H716" s="6" t="str">
        <f>'CALC | Main Engine'!$E716</f>
        <v/>
      </c>
      <c r="I716" s="34" t="str">
        <f>IFERROR('CALC | Main Engine'!$F716*INDEX(MassUnitsTable[],MATCH($R$3,MassUnitsTable[Mass Units],0),2), "")</f>
        <v/>
      </c>
      <c r="J716" s="27" t="str">
        <f>IFERROR('CALC | Booster'!$F716*INDEX(MassUnitsTable[],MATCH($R$3,MassUnitsTable[Mass Units],0),2), "")</f>
        <v/>
      </c>
      <c r="K716" s="32" t="str">
        <f t="shared" si="64"/>
        <v/>
      </c>
      <c r="L716" s="34" t="str">
        <f>IFERROR(('CALC | Main Engine'!N716+'CALC | Booster'!N716)*INDEX(MassUnitsTable[],MATCH($R$3,MassUnitsTable[Mass Units],0),2), "")</f>
        <v/>
      </c>
      <c r="M716" s="27" t="str">
        <f>IFERROR(('CALC | Main Engine'!O716+'CALC | Booster'!O716)*INDEX(MassUnitsTable[],MATCH($R$3,MassUnitsTable[Mass Units],0),2), "")</f>
        <v/>
      </c>
      <c r="N716" s="27" t="str">
        <f>IFERROR(('CALC | Main Engine'!P716+'CALC | Booster'!P716)*INDEX(MassUnitsTable[],MATCH($R$3,MassUnitsTable[Mass Units],0),2), "")</f>
        <v/>
      </c>
      <c r="O716" s="27" t="str">
        <f>IFERROR(('CALC | Main Engine'!Q716+'CALC | Booster'!Q716)*INDEX(MassUnitsTable[],MATCH($R$3,MassUnitsTable[Mass Units],0),2), "")</f>
        <v/>
      </c>
      <c r="P716" s="27" t="str">
        <f>IFERROR(('CALC | Main Engine'!R716+'CALC | Booster'!R716)*INDEX(MassUnitsTable[],MATCH($R$3,MassUnitsTable[Mass Units],0),2), "")</f>
        <v/>
      </c>
      <c r="Q716" s="27" t="str">
        <f>IFERROR(('CALC | Main Engine'!S716+'CALC | Booster'!S716)*INDEX(MassUnitsTable[],MATCH($R$3,MassUnitsTable[Mass Units],0),2), "")</f>
        <v/>
      </c>
      <c r="R716" s="32" t="str">
        <f>IFERROR(('CALC | Main Engine'!T716+'CALC | Booster'!T716)*INDEX(MassUnitsTable[],MATCH($R$3,MassUnitsTable[Mass Units],0),2), "")</f>
        <v/>
      </c>
      <c r="S716" s="10"/>
    </row>
    <row r="717" spans="1:19" x14ac:dyDescent="0.25">
      <c r="A717" s="10"/>
      <c r="B717" s="4" t="str">
        <f t="shared" si="60"/>
        <v/>
      </c>
      <c r="C717" s="5" t="str">
        <f t="shared" si="61"/>
        <v/>
      </c>
      <c r="D717" s="5" t="str">
        <f t="shared" si="62"/>
        <v/>
      </c>
      <c r="E717" s="5" t="str">
        <f t="shared" si="63"/>
        <v/>
      </c>
      <c r="F717" s="5" t="str">
        <f>'CALC | Main Engine'!$B717</f>
        <v/>
      </c>
      <c r="G717" s="27" t="str">
        <f>'CALC | Main Engine'!$C717</f>
        <v/>
      </c>
      <c r="H717" s="6" t="str">
        <f>'CALC | Main Engine'!$E717</f>
        <v/>
      </c>
      <c r="I717" s="34" t="str">
        <f>IFERROR('CALC | Main Engine'!$F717*INDEX(MassUnitsTable[],MATCH($R$3,MassUnitsTable[Mass Units],0),2), "")</f>
        <v/>
      </c>
      <c r="J717" s="27" t="str">
        <f>IFERROR('CALC | Booster'!$F717*INDEX(MassUnitsTable[],MATCH($R$3,MassUnitsTable[Mass Units],0),2), "")</f>
        <v/>
      </c>
      <c r="K717" s="32" t="str">
        <f t="shared" si="64"/>
        <v/>
      </c>
      <c r="L717" s="34" t="str">
        <f>IFERROR(('CALC | Main Engine'!N717+'CALC | Booster'!N717)*INDEX(MassUnitsTable[],MATCH($R$3,MassUnitsTable[Mass Units],0),2), "")</f>
        <v/>
      </c>
      <c r="M717" s="27" t="str">
        <f>IFERROR(('CALC | Main Engine'!O717+'CALC | Booster'!O717)*INDEX(MassUnitsTable[],MATCH($R$3,MassUnitsTable[Mass Units],0),2), "")</f>
        <v/>
      </c>
      <c r="N717" s="27" t="str">
        <f>IFERROR(('CALC | Main Engine'!P717+'CALC | Booster'!P717)*INDEX(MassUnitsTable[],MATCH($R$3,MassUnitsTable[Mass Units],0),2), "")</f>
        <v/>
      </c>
      <c r="O717" s="27" t="str">
        <f>IFERROR(('CALC | Main Engine'!Q717+'CALC | Booster'!Q717)*INDEX(MassUnitsTable[],MATCH($R$3,MassUnitsTable[Mass Units],0),2), "")</f>
        <v/>
      </c>
      <c r="P717" s="27" t="str">
        <f>IFERROR(('CALC | Main Engine'!R717+'CALC | Booster'!R717)*INDEX(MassUnitsTable[],MATCH($R$3,MassUnitsTable[Mass Units],0),2), "")</f>
        <v/>
      </c>
      <c r="Q717" s="27" t="str">
        <f>IFERROR(('CALC | Main Engine'!S717+'CALC | Booster'!S717)*INDEX(MassUnitsTable[],MATCH($R$3,MassUnitsTable[Mass Units],0),2), "")</f>
        <v/>
      </c>
      <c r="R717" s="32" t="str">
        <f>IFERROR(('CALC | Main Engine'!T717+'CALC | Booster'!T717)*INDEX(MassUnitsTable[],MATCH($R$3,MassUnitsTable[Mass Units],0),2), "")</f>
        <v/>
      </c>
      <c r="S717" s="10"/>
    </row>
    <row r="718" spans="1:19" x14ac:dyDescent="0.25">
      <c r="A718" s="10"/>
      <c r="B718" s="4" t="str">
        <f t="shared" si="60"/>
        <v/>
      </c>
      <c r="C718" s="5" t="str">
        <f t="shared" si="61"/>
        <v/>
      </c>
      <c r="D718" s="5" t="str">
        <f t="shared" si="62"/>
        <v/>
      </c>
      <c r="E718" s="5" t="str">
        <f t="shared" si="63"/>
        <v/>
      </c>
      <c r="F718" s="5" t="str">
        <f>'CALC | Main Engine'!$B718</f>
        <v/>
      </c>
      <c r="G718" s="27" t="str">
        <f>'CALC | Main Engine'!$C718</f>
        <v/>
      </c>
      <c r="H718" s="6" t="str">
        <f>'CALC | Main Engine'!$E718</f>
        <v/>
      </c>
      <c r="I718" s="34" t="str">
        <f>IFERROR('CALC | Main Engine'!$F718*INDEX(MassUnitsTable[],MATCH($R$3,MassUnitsTable[Mass Units],0),2), "")</f>
        <v/>
      </c>
      <c r="J718" s="27" t="str">
        <f>IFERROR('CALC | Booster'!$F718*INDEX(MassUnitsTable[],MATCH($R$3,MassUnitsTable[Mass Units],0),2), "")</f>
        <v/>
      </c>
      <c r="K718" s="32" t="str">
        <f t="shared" si="64"/>
        <v/>
      </c>
      <c r="L718" s="34" t="str">
        <f>IFERROR(('CALC | Main Engine'!N718+'CALC | Booster'!N718)*INDEX(MassUnitsTable[],MATCH($R$3,MassUnitsTable[Mass Units],0),2), "")</f>
        <v/>
      </c>
      <c r="M718" s="27" t="str">
        <f>IFERROR(('CALC | Main Engine'!O718+'CALC | Booster'!O718)*INDEX(MassUnitsTable[],MATCH($R$3,MassUnitsTable[Mass Units],0),2), "")</f>
        <v/>
      </c>
      <c r="N718" s="27" t="str">
        <f>IFERROR(('CALC | Main Engine'!P718+'CALC | Booster'!P718)*INDEX(MassUnitsTable[],MATCH($R$3,MassUnitsTable[Mass Units],0),2), "")</f>
        <v/>
      </c>
      <c r="O718" s="27" t="str">
        <f>IFERROR(('CALC | Main Engine'!Q718+'CALC | Booster'!Q718)*INDEX(MassUnitsTable[],MATCH($R$3,MassUnitsTable[Mass Units],0),2), "")</f>
        <v/>
      </c>
      <c r="P718" s="27" t="str">
        <f>IFERROR(('CALC | Main Engine'!R718+'CALC | Booster'!R718)*INDEX(MassUnitsTable[],MATCH($R$3,MassUnitsTable[Mass Units],0),2), "")</f>
        <v/>
      </c>
      <c r="Q718" s="27" t="str">
        <f>IFERROR(('CALC | Main Engine'!S718+'CALC | Booster'!S718)*INDEX(MassUnitsTable[],MATCH($R$3,MassUnitsTable[Mass Units],0),2), "")</f>
        <v/>
      </c>
      <c r="R718" s="32" t="str">
        <f>IFERROR(('CALC | Main Engine'!T718+'CALC | Booster'!T718)*INDEX(MassUnitsTable[],MATCH($R$3,MassUnitsTable[Mass Units],0),2), "")</f>
        <v/>
      </c>
      <c r="S718" s="10"/>
    </row>
    <row r="719" spans="1:19" x14ac:dyDescent="0.25">
      <c r="A719" s="10"/>
      <c r="B719" s="4" t="str">
        <f t="shared" si="60"/>
        <v/>
      </c>
      <c r="C719" s="5" t="str">
        <f t="shared" si="61"/>
        <v/>
      </c>
      <c r="D719" s="5" t="str">
        <f t="shared" si="62"/>
        <v/>
      </c>
      <c r="E719" s="5" t="str">
        <f t="shared" si="63"/>
        <v/>
      </c>
      <c r="F719" s="5" t="str">
        <f>'CALC | Main Engine'!$B719</f>
        <v/>
      </c>
      <c r="G719" s="27" t="str">
        <f>'CALC | Main Engine'!$C719</f>
        <v/>
      </c>
      <c r="H719" s="6" t="str">
        <f>'CALC | Main Engine'!$E719</f>
        <v/>
      </c>
      <c r="I719" s="34" t="str">
        <f>IFERROR('CALC | Main Engine'!$F719*INDEX(MassUnitsTable[],MATCH($R$3,MassUnitsTable[Mass Units],0),2), "")</f>
        <v/>
      </c>
      <c r="J719" s="27" t="str">
        <f>IFERROR('CALC | Booster'!$F719*INDEX(MassUnitsTable[],MATCH($R$3,MassUnitsTable[Mass Units],0),2), "")</f>
        <v/>
      </c>
      <c r="K719" s="32" t="str">
        <f t="shared" si="64"/>
        <v/>
      </c>
      <c r="L719" s="34" t="str">
        <f>IFERROR(('CALC | Main Engine'!N719+'CALC | Booster'!N719)*INDEX(MassUnitsTable[],MATCH($R$3,MassUnitsTable[Mass Units],0),2), "")</f>
        <v/>
      </c>
      <c r="M719" s="27" t="str">
        <f>IFERROR(('CALC | Main Engine'!O719+'CALC | Booster'!O719)*INDEX(MassUnitsTable[],MATCH($R$3,MassUnitsTable[Mass Units],0),2), "")</f>
        <v/>
      </c>
      <c r="N719" s="27" t="str">
        <f>IFERROR(('CALC | Main Engine'!P719+'CALC | Booster'!P719)*INDEX(MassUnitsTable[],MATCH($R$3,MassUnitsTable[Mass Units],0),2), "")</f>
        <v/>
      </c>
      <c r="O719" s="27" t="str">
        <f>IFERROR(('CALC | Main Engine'!Q719+'CALC | Booster'!Q719)*INDEX(MassUnitsTable[],MATCH($R$3,MassUnitsTable[Mass Units],0),2), "")</f>
        <v/>
      </c>
      <c r="P719" s="27" t="str">
        <f>IFERROR(('CALC | Main Engine'!R719+'CALC | Booster'!R719)*INDEX(MassUnitsTable[],MATCH($R$3,MassUnitsTable[Mass Units],0),2), "")</f>
        <v/>
      </c>
      <c r="Q719" s="27" t="str">
        <f>IFERROR(('CALC | Main Engine'!S719+'CALC | Booster'!S719)*INDEX(MassUnitsTable[],MATCH($R$3,MassUnitsTable[Mass Units],0),2), "")</f>
        <v/>
      </c>
      <c r="R719" s="32" t="str">
        <f>IFERROR(('CALC | Main Engine'!T719+'CALC | Booster'!T719)*INDEX(MassUnitsTable[],MATCH($R$3,MassUnitsTable[Mass Units],0),2), "")</f>
        <v/>
      </c>
      <c r="S719" s="10"/>
    </row>
    <row r="720" spans="1:19" x14ac:dyDescent="0.25">
      <c r="A720" s="10"/>
      <c r="B720" s="4" t="str">
        <f t="shared" si="60"/>
        <v/>
      </c>
      <c r="C720" s="5" t="str">
        <f t="shared" si="61"/>
        <v/>
      </c>
      <c r="D720" s="5" t="str">
        <f t="shared" si="62"/>
        <v/>
      </c>
      <c r="E720" s="5" t="str">
        <f t="shared" si="63"/>
        <v/>
      </c>
      <c r="F720" s="5" t="str">
        <f>'CALC | Main Engine'!$B720</f>
        <v/>
      </c>
      <c r="G720" s="27" t="str">
        <f>'CALC | Main Engine'!$C720</f>
        <v/>
      </c>
      <c r="H720" s="6" t="str">
        <f>'CALC | Main Engine'!$E720</f>
        <v/>
      </c>
      <c r="I720" s="34" t="str">
        <f>IFERROR('CALC | Main Engine'!$F720*INDEX(MassUnitsTable[],MATCH($R$3,MassUnitsTable[Mass Units],0),2), "")</f>
        <v/>
      </c>
      <c r="J720" s="27" t="str">
        <f>IFERROR('CALC | Booster'!$F720*INDEX(MassUnitsTable[],MATCH($R$3,MassUnitsTable[Mass Units],0),2), "")</f>
        <v/>
      </c>
      <c r="K720" s="32" t="str">
        <f t="shared" si="64"/>
        <v/>
      </c>
      <c r="L720" s="34" t="str">
        <f>IFERROR(('CALC | Main Engine'!N720+'CALC | Booster'!N720)*INDEX(MassUnitsTable[],MATCH($R$3,MassUnitsTable[Mass Units],0),2), "")</f>
        <v/>
      </c>
      <c r="M720" s="27" t="str">
        <f>IFERROR(('CALC | Main Engine'!O720+'CALC | Booster'!O720)*INDEX(MassUnitsTable[],MATCH($R$3,MassUnitsTable[Mass Units],0),2), "")</f>
        <v/>
      </c>
      <c r="N720" s="27" t="str">
        <f>IFERROR(('CALC | Main Engine'!P720+'CALC | Booster'!P720)*INDEX(MassUnitsTable[],MATCH($R$3,MassUnitsTable[Mass Units],0),2), "")</f>
        <v/>
      </c>
      <c r="O720" s="27" t="str">
        <f>IFERROR(('CALC | Main Engine'!Q720+'CALC | Booster'!Q720)*INDEX(MassUnitsTable[],MATCH($R$3,MassUnitsTable[Mass Units],0),2), "")</f>
        <v/>
      </c>
      <c r="P720" s="27" t="str">
        <f>IFERROR(('CALC | Main Engine'!R720+'CALC | Booster'!R720)*INDEX(MassUnitsTable[],MATCH($R$3,MassUnitsTable[Mass Units],0),2), "")</f>
        <v/>
      </c>
      <c r="Q720" s="27" t="str">
        <f>IFERROR(('CALC | Main Engine'!S720+'CALC | Booster'!S720)*INDEX(MassUnitsTable[],MATCH($R$3,MassUnitsTable[Mass Units],0),2), "")</f>
        <v/>
      </c>
      <c r="R720" s="32" t="str">
        <f>IFERROR(('CALC | Main Engine'!T720+'CALC | Booster'!T720)*INDEX(MassUnitsTable[],MATCH($R$3,MassUnitsTable[Mass Units],0),2), "")</f>
        <v/>
      </c>
      <c r="S720" s="10"/>
    </row>
    <row r="721" spans="1:19" x14ac:dyDescent="0.25">
      <c r="A721" s="10"/>
      <c r="B721" s="4" t="str">
        <f t="shared" si="60"/>
        <v/>
      </c>
      <c r="C721" s="5" t="str">
        <f t="shared" si="61"/>
        <v/>
      </c>
      <c r="D721" s="5" t="str">
        <f t="shared" si="62"/>
        <v/>
      </c>
      <c r="E721" s="5" t="str">
        <f t="shared" si="63"/>
        <v/>
      </c>
      <c r="F721" s="5" t="str">
        <f>'CALC | Main Engine'!$B721</f>
        <v/>
      </c>
      <c r="G721" s="27" t="str">
        <f>'CALC | Main Engine'!$C721</f>
        <v/>
      </c>
      <c r="H721" s="6" t="str">
        <f>'CALC | Main Engine'!$E721</f>
        <v/>
      </c>
      <c r="I721" s="34" t="str">
        <f>IFERROR('CALC | Main Engine'!$F721*INDEX(MassUnitsTable[],MATCH($R$3,MassUnitsTable[Mass Units],0),2), "")</f>
        <v/>
      </c>
      <c r="J721" s="27" t="str">
        <f>IFERROR('CALC | Booster'!$F721*INDEX(MassUnitsTable[],MATCH($R$3,MassUnitsTable[Mass Units],0),2), "")</f>
        <v/>
      </c>
      <c r="K721" s="32" t="str">
        <f t="shared" si="64"/>
        <v/>
      </c>
      <c r="L721" s="34" t="str">
        <f>IFERROR(('CALC | Main Engine'!N721+'CALC | Booster'!N721)*INDEX(MassUnitsTable[],MATCH($R$3,MassUnitsTable[Mass Units],0),2), "")</f>
        <v/>
      </c>
      <c r="M721" s="27" t="str">
        <f>IFERROR(('CALC | Main Engine'!O721+'CALC | Booster'!O721)*INDEX(MassUnitsTable[],MATCH($R$3,MassUnitsTable[Mass Units],0),2), "")</f>
        <v/>
      </c>
      <c r="N721" s="27" t="str">
        <f>IFERROR(('CALC | Main Engine'!P721+'CALC | Booster'!P721)*INDEX(MassUnitsTable[],MATCH($R$3,MassUnitsTable[Mass Units],0),2), "")</f>
        <v/>
      </c>
      <c r="O721" s="27" t="str">
        <f>IFERROR(('CALC | Main Engine'!Q721+'CALC | Booster'!Q721)*INDEX(MassUnitsTable[],MATCH($R$3,MassUnitsTable[Mass Units],0),2), "")</f>
        <v/>
      </c>
      <c r="P721" s="27" t="str">
        <f>IFERROR(('CALC | Main Engine'!R721+'CALC | Booster'!R721)*INDEX(MassUnitsTable[],MATCH($R$3,MassUnitsTable[Mass Units],0),2), "")</f>
        <v/>
      </c>
      <c r="Q721" s="27" t="str">
        <f>IFERROR(('CALC | Main Engine'!S721+'CALC | Booster'!S721)*INDEX(MassUnitsTable[],MATCH($R$3,MassUnitsTable[Mass Units],0),2), "")</f>
        <v/>
      </c>
      <c r="R721" s="32" t="str">
        <f>IFERROR(('CALC | Main Engine'!T721+'CALC | Booster'!T721)*INDEX(MassUnitsTable[],MATCH($R$3,MassUnitsTable[Mass Units],0),2), "")</f>
        <v/>
      </c>
      <c r="S721" s="10"/>
    </row>
    <row r="722" spans="1:19" x14ac:dyDescent="0.25">
      <c r="A722" s="10"/>
      <c r="B722" s="4" t="str">
        <f t="shared" si="60"/>
        <v/>
      </c>
      <c r="C722" s="5" t="str">
        <f t="shared" si="61"/>
        <v/>
      </c>
      <c r="D722" s="5" t="str">
        <f t="shared" si="62"/>
        <v/>
      </c>
      <c r="E722" s="5" t="str">
        <f t="shared" si="63"/>
        <v/>
      </c>
      <c r="F722" s="5" t="str">
        <f>'CALC | Main Engine'!$B722</f>
        <v/>
      </c>
      <c r="G722" s="27" t="str">
        <f>'CALC | Main Engine'!$C722</f>
        <v/>
      </c>
      <c r="H722" s="6" t="str">
        <f>'CALC | Main Engine'!$E722</f>
        <v/>
      </c>
      <c r="I722" s="34" t="str">
        <f>IFERROR('CALC | Main Engine'!$F722*INDEX(MassUnitsTable[],MATCH($R$3,MassUnitsTable[Mass Units],0),2), "")</f>
        <v/>
      </c>
      <c r="J722" s="27" t="str">
        <f>IFERROR('CALC | Booster'!$F722*INDEX(MassUnitsTable[],MATCH($R$3,MassUnitsTable[Mass Units],0),2), "")</f>
        <v/>
      </c>
      <c r="K722" s="32" t="str">
        <f t="shared" si="64"/>
        <v/>
      </c>
      <c r="L722" s="34" t="str">
        <f>IFERROR(('CALC | Main Engine'!N722+'CALC | Booster'!N722)*INDEX(MassUnitsTable[],MATCH($R$3,MassUnitsTable[Mass Units],0),2), "")</f>
        <v/>
      </c>
      <c r="M722" s="27" t="str">
        <f>IFERROR(('CALC | Main Engine'!O722+'CALC | Booster'!O722)*INDEX(MassUnitsTable[],MATCH($R$3,MassUnitsTable[Mass Units],0),2), "")</f>
        <v/>
      </c>
      <c r="N722" s="27" t="str">
        <f>IFERROR(('CALC | Main Engine'!P722+'CALC | Booster'!P722)*INDEX(MassUnitsTable[],MATCH($R$3,MassUnitsTable[Mass Units],0),2), "")</f>
        <v/>
      </c>
      <c r="O722" s="27" t="str">
        <f>IFERROR(('CALC | Main Engine'!Q722+'CALC | Booster'!Q722)*INDEX(MassUnitsTable[],MATCH($R$3,MassUnitsTable[Mass Units],0),2), "")</f>
        <v/>
      </c>
      <c r="P722" s="27" t="str">
        <f>IFERROR(('CALC | Main Engine'!R722+'CALC | Booster'!R722)*INDEX(MassUnitsTable[],MATCH($R$3,MassUnitsTable[Mass Units],0),2), "")</f>
        <v/>
      </c>
      <c r="Q722" s="27" t="str">
        <f>IFERROR(('CALC | Main Engine'!S722+'CALC | Booster'!S722)*INDEX(MassUnitsTable[],MATCH($R$3,MassUnitsTable[Mass Units],0),2), "")</f>
        <v/>
      </c>
      <c r="R722" s="32" t="str">
        <f>IFERROR(('CALC | Main Engine'!T722+'CALC | Booster'!T722)*INDEX(MassUnitsTable[],MATCH($R$3,MassUnitsTable[Mass Units],0),2), "")</f>
        <v/>
      </c>
      <c r="S722" s="10"/>
    </row>
    <row r="723" spans="1:19" x14ac:dyDescent="0.25">
      <c r="A723" s="10"/>
      <c r="B723" s="4" t="str">
        <f t="shared" si="60"/>
        <v/>
      </c>
      <c r="C723" s="5" t="str">
        <f t="shared" si="61"/>
        <v/>
      </c>
      <c r="D723" s="5" t="str">
        <f t="shared" si="62"/>
        <v/>
      </c>
      <c r="E723" s="5" t="str">
        <f t="shared" si="63"/>
        <v/>
      </c>
      <c r="F723" s="5" t="str">
        <f>'CALC | Main Engine'!$B723</f>
        <v/>
      </c>
      <c r="G723" s="27" t="str">
        <f>'CALC | Main Engine'!$C723</f>
        <v/>
      </c>
      <c r="H723" s="6" t="str">
        <f>'CALC | Main Engine'!$E723</f>
        <v/>
      </c>
      <c r="I723" s="34" t="str">
        <f>IFERROR('CALC | Main Engine'!$F723*INDEX(MassUnitsTable[],MATCH($R$3,MassUnitsTable[Mass Units],0),2), "")</f>
        <v/>
      </c>
      <c r="J723" s="27" t="str">
        <f>IFERROR('CALC | Booster'!$F723*INDEX(MassUnitsTable[],MATCH($R$3,MassUnitsTable[Mass Units],0),2), "")</f>
        <v/>
      </c>
      <c r="K723" s="32" t="str">
        <f t="shared" si="64"/>
        <v/>
      </c>
      <c r="L723" s="34" t="str">
        <f>IFERROR(('CALC | Main Engine'!N723+'CALC | Booster'!N723)*INDEX(MassUnitsTable[],MATCH($R$3,MassUnitsTable[Mass Units],0),2), "")</f>
        <v/>
      </c>
      <c r="M723" s="27" t="str">
        <f>IFERROR(('CALC | Main Engine'!O723+'CALC | Booster'!O723)*INDEX(MassUnitsTable[],MATCH($R$3,MassUnitsTable[Mass Units],0),2), "")</f>
        <v/>
      </c>
      <c r="N723" s="27" t="str">
        <f>IFERROR(('CALC | Main Engine'!P723+'CALC | Booster'!P723)*INDEX(MassUnitsTable[],MATCH($R$3,MassUnitsTable[Mass Units],0),2), "")</f>
        <v/>
      </c>
      <c r="O723" s="27" t="str">
        <f>IFERROR(('CALC | Main Engine'!Q723+'CALC | Booster'!Q723)*INDEX(MassUnitsTable[],MATCH($R$3,MassUnitsTable[Mass Units],0),2), "")</f>
        <v/>
      </c>
      <c r="P723" s="27" t="str">
        <f>IFERROR(('CALC | Main Engine'!R723+'CALC | Booster'!R723)*INDEX(MassUnitsTable[],MATCH($R$3,MassUnitsTable[Mass Units],0),2), "")</f>
        <v/>
      </c>
      <c r="Q723" s="27" t="str">
        <f>IFERROR(('CALC | Main Engine'!S723+'CALC | Booster'!S723)*INDEX(MassUnitsTable[],MATCH($R$3,MassUnitsTable[Mass Units],0),2), "")</f>
        <v/>
      </c>
      <c r="R723" s="32" t="str">
        <f>IFERROR(('CALC | Main Engine'!T723+'CALC | Booster'!T723)*INDEX(MassUnitsTable[],MATCH($R$3,MassUnitsTable[Mass Units],0),2), "")</f>
        <v/>
      </c>
      <c r="S723" s="10"/>
    </row>
    <row r="724" spans="1:19" x14ac:dyDescent="0.25">
      <c r="A724" s="10"/>
      <c r="B724" s="4" t="str">
        <f t="shared" si="60"/>
        <v/>
      </c>
      <c r="C724" s="5" t="str">
        <f t="shared" si="61"/>
        <v/>
      </c>
      <c r="D724" s="5" t="str">
        <f t="shared" si="62"/>
        <v/>
      </c>
      <c r="E724" s="5" t="str">
        <f t="shared" si="63"/>
        <v/>
      </c>
      <c r="F724" s="5" t="str">
        <f>'CALC | Main Engine'!$B724</f>
        <v/>
      </c>
      <c r="G724" s="27" t="str">
        <f>'CALC | Main Engine'!$C724</f>
        <v/>
      </c>
      <c r="H724" s="6" t="str">
        <f>'CALC | Main Engine'!$E724</f>
        <v/>
      </c>
      <c r="I724" s="34" t="str">
        <f>IFERROR('CALC | Main Engine'!$F724*INDEX(MassUnitsTable[],MATCH($R$3,MassUnitsTable[Mass Units],0),2), "")</f>
        <v/>
      </c>
      <c r="J724" s="27" t="str">
        <f>IFERROR('CALC | Booster'!$F724*INDEX(MassUnitsTable[],MATCH($R$3,MassUnitsTable[Mass Units],0),2), "")</f>
        <v/>
      </c>
      <c r="K724" s="32" t="str">
        <f t="shared" si="64"/>
        <v/>
      </c>
      <c r="L724" s="34" t="str">
        <f>IFERROR(('CALC | Main Engine'!N724+'CALC | Booster'!N724)*INDEX(MassUnitsTable[],MATCH($R$3,MassUnitsTable[Mass Units],0),2), "")</f>
        <v/>
      </c>
      <c r="M724" s="27" t="str">
        <f>IFERROR(('CALC | Main Engine'!O724+'CALC | Booster'!O724)*INDEX(MassUnitsTable[],MATCH($R$3,MassUnitsTable[Mass Units],0),2), "")</f>
        <v/>
      </c>
      <c r="N724" s="27" t="str">
        <f>IFERROR(('CALC | Main Engine'!P724+'CALC | Booster'!P724)*INDEX(MassUnitsTable[],MATCH($R$3,MassUnitsTable[Mass Units],0),2), "")</f>
        <v/>
      </c>
      <c r="O724" s="27" t="str">
        <f>IFERROR(('CALC | Main Engine'!Q724+'CALC | Booster'!Q724)*INDEX(MassUnitsTable[],MATCH($R$3,MassUnitsTable[Mass Units],0),2), "")</f>
        <v/>
      </c>
      <c r="P724" s="27" t="str">
        <f>IFERROR(('CALC | Main Engine'!R724+'CALC | Booster'!R724)*INDEX(MassUnitsTable[],MATCH($R$3,MassUnitsTable[Mass Units],0),2), "")</f>
        <v/>
      </c>
      <c r="Q724" s="27" t="str">
        <f>IFERROR(('CALC | Main Engine'!S724+'CALC | Booster'!S724)*INDEX(MassUnitsTable[],MATCH($R$3,MassUnitsTable[Mass Units],0),2), "")</f>
        <v/>
      </c>
      <c r="R724" s="32" t="str">
        <f>IFERROR(('CALC | Main Engine'!T724+'CALC | Booster'!T724)*INDEX(MassUnitsTable[],MATCH($R$3,MassUnitsTable[Mass Units],0),2), "")</f>
        <v/>
      </c>
      <c r="S724" s="10"/>
    </row>
    <row r="725" spans="1:19" x14ac:dyDescent="0.25">
      <c r="A725" s="10"/>
      <c r="B725" s="4" t="str">
        <f t="shared" si="60"/>
        <v/>
      </c>
      <c r="C725" s="5" t="str">
        <f t="shared" si="61"/>
        <v/>
      </c>
      <c r="D725" s="5" t="str">
        <f t="shared" si="62"/>
        <v/>
      </c>
      <c r="E725" s="5" t="str">
        <f t="shared" si="63"/>
        <v/>
      </c>
      <c r="F725" s="5" t="str">
        <f>'CALC | Main Engine'!$B725</f>
        <v/>
      </c>
      <c r="G725" s="27" t="str">
        <f>'CALC | Main Engine'!$C725</f>
        <v/>
      </c>
      <c r="H725" s="6" t="str">
        <f>'CALC | Main Engine'!$E725</f>
        <v/>
      </c>
      <c r="I725" s="34" t="str">
        <f>IFERROR('CALC | Main Engine'!$F725*INDEX(MassUnitsTable[],MATCH($R$3,MassUnitsTable[Mass Units],0),2), "")</f>
        <v/>
      </c>
      <c r="J725" s="27" t="str">
        <f>IFERROR('CALC | Booster'!$F725*INDEX(MassUnitsTable[],MATCH($R$3,MassUnitsTable[Mass Units],0),2), "")</f>
        <v/>
      </c>
      <c r="K725" s="32" t="str">
        <f t="shared" si="64"/>
        <v/>
      </c>
      <c r="L725" s="34" t="str">
        <f>IFERROR(('CALC | Main Engine'!N725+'CALC | Booster'!N725)*INDEX(MassUnitsTable[],MATCH($R$3,MassUnitsTable[Mass Units],0),2), "")</f>
        <v/>
      </c>
      <c r="M725" s="27" t="str">
        <f>IFERROR(('CALC | Main Engine'!O725+'CALC | Booster'!O725)*INDEX(MassUnitsTable[],MATCH($R$3,MassUnitsTable[Mass Units],0),2), "")</f>
        <v/>
      </c>
      <c r="N725" s="27" t="str">
        <f>IFERROR(('CALC | Main Engine'!P725+'CALC | Booster'!P725)*INDEX(MassUnitsTable[],MATCH($R$3,MassUnitsTable[Mass Units],0),2), "")</f>
        <v/>
      </c>
      <c r="O725" s="27" t="str">
        <f>IFERROR(('CALC | Main Engine'!Q725+'CALC | Booster'!Q725)*INDEX(MassUnitsTable[],MATCH($R$3,MassUnitsTable[Mass Units],0),2), "")</f>
        <v/>
      </c>
      <c r="P725" s="27" t="str">
        <f>IFERROR(('CALC | Main Engine'!R725+'CALC | Booster'!R725)*INDEX(MassUnitsTable[],MATCH($R$3,MassUnitsTable[Mass Units],0),2), "")</f>
        <v/>
      </c>
      <c r="Q725" s="27" t="str">
        <f>IFERROR(('CALC | Main Engine'!S725+'CALC | Booster'!S725)*INDEX(MassUnitsTable[],MATCH($R$3,MassUnitsTable[Mass Units],0),2), "")</f>
        <v/>
      </c>
      <c r="R725" s="32" t="str">
        <f>IFERROR(('CALC | Main Engine'!T725+'CALC | Booster'!T725)*INDEX(MassUnitsTable[],MATCH($R$3,MassUnitsTable[Mass Units],0),2), "")</f>
        <v/>
      </c>
      <c r="S725" s="10"/>
    </row>
    <row r="726" spans="1:19" x14ac:dyDescent="0.25">
      <c r="A726" s="10"/>
      <c r="B726" s="4" t="str">
        <f t="shared" si="60"/>
        <v/>
      </c>
      <c r="C726" s="5" t="str">
        <f t="shared" si="61"/>
        <v/>
      </c>
      <c r="D726" s="5" t="str">
        <f t="shared" si="62"/>
        <v/>
      </c>
      <c r="E726" s="5" t="str">
        <f t="shared" si="63"/>
        <v/>
      </c>
      <c r="F726" s="5" t="str">
        <f>'CALC | Main Engine'!$B726</f>
        <v/>
      </c>
      <c r="G726" s="27" t="str">
        <f>'CALC | Main Engine'!$C726</f>
        <v/>
      </c>
      <c r="H726" s="6" t="str">
        <f>'CALC | Main Engine'!$E726</f>
        <v/>
      </c>
      <c r="I726" s="34" t="str">
        <f>IFERROR('CALC | Main Engine'!$F726*INDEX(MassUnitsTable[],MATCH($R$3,MassUnitsTable[Mass Units],0),2), "")</f>
        <v/>
      </c>
      <c r="J726" s="27" t="str">
        <f>IFERROR('CALC | Booster'!$F726*INDEX(MassUnitsTable[],MATCH($R$3,MassUnitsTable[Mass Units],0),2), "")</f>
        <v/>
      </c>
      <c r="K726" s="32" t="str">
        <f t="shared" si="64"/>
        <v/>
      </c>
      <c r="L726" s="34" t="str">
        <f>IFERROR(('CALC | Main Engine'!N726+'CALC | Booster'!N726)*INDEX(MassUnitsTable[],MATCH($R$3,MassUnitsTable[Mass Units],0),2), "")</f>
        <v/>
      </c>
      <c r="M726" s="27" t="str">
        <f>IFERROR(('CALC | Main Engine'!O726+'CALC | Booster'!O726)*INDEX(MassUnitsTable[],MATCH($R$3,MassUnitsTable[Mass Units],0),2), "")</f>
        <v/>
      </c>
      <c r="N726" s="27" t="str">
        <f>IFERROR(('CALC | Main Engine'!P726+'CALC | Booster'!P726)*INDEX(MassUnitsTable[],MATCH($R$3,MassUnitsTable[Mass Units],0),2), "")</f>
        <v/>
      </c>
      <c r="O726" s="27" t="str">
        <f>IFERROR(('CALC | Main Engine'!Q726+'CALC | Booster'!Q726)*INDEX(MassUnitsTable[],MATCH($R$3,MassUnitsTable[Mass Units],0),2), "")</f>
        <v/>
      </c>
      <c r="P726" s="27" t="str">
        <f>IFERROR(('CALC | Main Engine'!R726+'CALC | Booster'!R726)*INDEX(MassUnitsTable[],MATCH($R$3,MassUnitsTable[Mass Units],0),2), "")</f>
        <v/>
      </c>
      <c r="Q726" s="27" t="str">
        <f>IFERROR(('CALC | Main Engine'!S726+'CALC | Booster'!S726)*INDEX(MassUnitsTable[],MATCH($R$3,MassUnitsTable[Mass Units],0),2), "")</f>
        <v/>
      </c>
      <c r="R726" s="32" t="str">
        <f>IFERROR(('CALC | Main Engine'!T726+'CALC | Booster'!T726)*INDEX(MassUnitsTable[],MATCH($R$3,MassUnitsTable[Mass Units],0),2), "")</f>
        <v/>
      </c>
      <c r="S726" s="10"/>
    </row>
    <row r="727" spans="1:19" x14ac:dyDescent="0.25">
      <c r="A727" s="10"/>
      <c r="B727" s="4" t="str">
        <f t="shared" si="60"/>
        <v/>
      </c>
      <c r="C727" s="5" t="str">
        <f t="shared" si="61"/>
        <v/>
      </c>
      <c r="D727" s="5" t="str">
        <f t="shared" si="62"/>
        <v/>
      </c>
      <c r="E727" s="5" t="str">
        <f t="shared" si="63"/>
        <v/>
      </c>
      <c r="F727" s="5" t="str">
        <f>'CALC | Main Engine'!$B727</f>
        <v/>
      </c>
      <c r="G727" s="27" t="str">
        <f>'CALC | Main Engine'!$C727</f>
        <v/>
      </c>
      <c r="H727" s="6" t="str">
        <f>'CALC | Main Engine'!$E727</f>
        <v/>
      </c>
      <c r="I727" s="34" t="str">
        <f>IFERROR('CALC | Main Engine'!$F727*INDEX(MassUnitsTable[],MATCH($R$3,MassUnitsTable[Mass Units],0),2), "")</f>
        <v/>
      </c>
      <c r="J727" s="27" t="str">
        <f>IFERROR('CALC | Booster'!$F727*INDEX(MassUnitsTable[],MATCH($R$3,MassUnitsTable[Mass Units],0),2), "")</f>
        <v/>
      </c>
      <c r="K727" s="32" t="str">
        <f t="shared" si="64"/>
        <v/>
      </c>
      <c r="L727" s="34" t="str">
        <f>IFERROR(('CALC | Main Engine'!N727+'CALC | Booster'!N727)*INDEX(MassUnitsTable[],MATCH($R$3,MassUnitsTable[Mass Units],0),2), "")</f>
        <v/>
      </c>
      <c r="M727" s="27" t="str">
        <f>IFERROR(('CALC | Main Engine'!O727+'CALC | Booster'!O727)*INDEX(MassUnitsTable[],MATCH($R$3,MassUnitsTable[Mass Units],0),2), "")</f>
        <v/>
      </c>
      <c r="N727" s="27" t="str">
        <f>IFERROR(('CALC | Main Engine'!P727+'CALC | Booster'!P727)*INDEX(MassUnitsTable[],MATCH($R$3,MassUnitsTable[Mass Units],0),2), "")</f>
        <v/>
      </c>
      <c r="O727" s="27" t="str">
        <f>IFERROR(('CALC | Main Engine'!Q727+'CALC | Booster'!Q727)*INDEX(MassUnitsTable[],MATCH($R$3,MassUnitsTable[Mass Units],0),2), "")</f>
        <v/>
      </c>
      <c r="P727" s="27" t="str">
        <f>IFERROR(('CALC | Main Engine'!R727+'CALC | Booster'!R727)*INDEX(MassUnitsTable[],MATCH($R$3,MassUnitsTable[Mass Units],0),2), "")</f>
        <v/>
      </c>
      <c r="Q727" s="27" t="str">
        <f>IFERROR(('CALC | Main Engine'!S727+'CALC | Booster'!S727)*INDEX(MassUnitsTable[],MATCH($R$3,MassUnitsTable[Mass Units],0),2), "")</f>
        <v/>
      </c>
      <c r="R727" s="32" t="str">
        <f>IFERROR(('CALC | Main Engine'!T727+'CALC | Booster'!T727)*INDEX(MassUnitsTable[],MATCH($R$3,MassUnitsTable[Mass Units],0),2), "")</f>
        <v/>
      </c>
      <c r="S727" s="10"/>
    </row>
    <row r="728" spans="1:19" x14ac:dyDescent="0.25">
      <c r="A728" s="10"/>
      <c r="B728" s="4" t="str">
        <f t="shared" si="60"/>
        <v/>
      </c>
      <c r="C728" s="5" t="str">
        <f t="shared" si="61"/>
        <v/>
      </c>
      <c r="D728" s="5" t="str">
        <f t="shared" si="62"/>
        <v/>
      </c>
      <c r="E728" s="5" t="str">
        <f t="shared" si="63"/>
        <v/>
      </c>
      <c r="F728" s="5" t="str">
        <f>'CALC | Main Engine'!$B728</f>
        <v/>
      </c>
      <c r="G728" s="27" t="str">
        <f>'CALC | Main Engine'!$C728</f>
        <v/>
      </c>
      <c r="H728" s="6" t="str">
        <f>'CALC | Main Engine'!$E728</f>
        <v/>
      </c>
      <c r="I728" s="34" t="str">
        <f>IFERROR('CALC | Main Engine'!$F728*INDEX(MassUnitsTable[],MATCH($R$3,MassUnitsTable[Mass Units],0),2), "")</f>
        <v/>
      </c>
      <c r="J728" s="27" t="str">
        <f>IFERROR('CALC | Booster'!$F728*INDEX(MassUnitsTable[],MATCH($R$3,MassUnitsTable[Mass Units],0),2), "")</f>
        <v/>
      </c>
      <c r="K728" s="32" t="str">
        <f t="shared" si="64"/>
        <v/>
      </c>
      <c r="L728" s="34" t="str">
        <f>IFERROR(('CALC | Main Engine'!N728+'CALC | Booster'!N728)*INDEX(MassUnitsTable[],MATCH($R$3,MassUnitsTable[Mass Units],0),2), "")</f>
        <v/>
      </c>
      <c r="M728" s="27" t="str">
        <f>IFERROR(('CALC | Main Engine'!O728+'CALC | Booster'!O728)*INDEX(MassUnitsTable[],MATCH($R$3,MassUnitsTable[Mass Units],0),2), "")</f>
        <v/>
      </c>
      <c r="N728" s="27" t="str">
        <f>IFERROR(('CALC | Main Engine'!P728+'CALC | Booster'!P728)*INDEX(MassUnitsTable[],MATCH($R$3,MassUnitsTable[Mass Units],0),2), "")</f>
        <v/>
      </c>
      <c r="O728" s="27" t="str">
        <f>IFERROR(('CALC | Main Engine'!Q728+'CALC | Booster'!Q728)*INDEX(MassUnitsTable[],MATCH($R$3,MassUnitsTable[Mass Units],0),2), "")</f>
        <v/>
      </c>
      <c r="P728" s="27" t="str">
        <f>IFERROR(('CALC | Main Engine'!R728+'CALC | Booster'!R728)*INDEX(MassUnitsTable[],MATCH($R$3,MassUnitsTable[Mass Units],0),2), "")</f>
        <v/>
      </c>
      <c r="Q728" s="27" t="str">
        <f>IFERROR(('CALC | Main Engine'!S728+'CALC | Booster'!S728)*INDEX(MassUnitsTable[],MATCH($R$3,MassUnitsTable[Mass Units],0),2), "")</f>
        <v/>
      </c>
      <c r="R728" s="32" t="str">
        <f>IFERROR(('CALC | Main Engine'!T728+'CALC | Booster'!T728)*INDEX(MassUnitsTable[],MATCH($R$3,MassUnitsTable[Mass Units],0),2), "")</f>
        <v/>
      </c>
      <c r="S728" s="10"/>
    </row>
    <row r="729" spans="1:19" x14ac:dyDescent="0.25">
      <c r="A729" s="10"/>
      <c r="B729" s="4" t="str">
        <f t="shared" si="60"/>
        <v/>
      </c>
      <c r="C729" s="5" t="str">
        <f t="shared" si="61"/>
        <v/>
      </c>
      <c r="D729" s="5" t="str">
        <f t="shared" si="62"/>
        <v/>
      </c>
      <c r="E729" s="5" t="str">
        <f t="shared" si="63"/>
        <v/>
      </c>
      <c r="F729" s="5" t="str">
        <f>'CALC | Main Engine'!$B729</f>
        <v/>
      </c>
      <c r="G729" s="27" t="str">
        <f>'CALC | Main Engine'!$C729</f>
        <v/>
      </c>
      <c r="H729" s="6" t="str">
        <f>'CALC | Main Engine'!$E729</f>
        <v/>
      </c>
      <c r="I729" s="34" t="str">
        <f>IFERROR('CALC | Main Engine'!$F729*INDEX(MassUnitsTable[],MATCH($R$3,MassUnitsTable[Mass Units],0),2), "")</f>
        <v/>
      </c>
      <c r="J729" s="27" t="str">
        <f>IFERROR('CALC | Booster'!$F729*INDEX(MassUnitsTable[],MATCH($R$3,MassUnitsTable[Mass Units],0),2), "")</f>
        <v/>
      </c>
      <c r="K729" s="32" t="str">
        <f t="shared" si="64"/>
        <v/>
      </c>
      <c r="L729" s="34" t="str">
        <f>IFERROR(('CALC | Main Engine'!N729+'CALC | Booster'!N729)*INDEX(MassUnitsTable[],MATCH($R$3,MassUnitsTable[Mass Units],0),2), "")</f>
        <v/>
      </c>
      <c r="M729" s="27" t="str">
        <f>IFERROR(('CALC | Main Engine'!O729+'CALC | Booster'!O729)*INDEX(MassUnitsTable[],MATCH($R$3,MassUnitsTable[Mass Units],0),2), "")</f>
        <v/>
      </c>
      <c r="N729" s="27" t="str">
        <f>IFERROR(('CALC | Main Engine'!P729+'CALC | Booster'!P729)*INDEX(MassUnitsTable[],MATCH($R$3,MassUnitsTable[Mass Units],0),2), "")</f>
        <v/>
      </c>
      <c r="O729" s="27" t="str">
        <f>IFERROR(('CALC | Main Engine'!Q729+'CALC | Booster'!Q729)*INDEX(MassUnitsTable[],MATCH($R$3,MassUnitsTable[Mass Units],0),2), "")</f>
        <v/>
      </c>
      <c r="P729" s="27" t="str">
        <f>IFERROR(('CALC | Main Engine'!R729+'CALC | Booster'!R729)*INDEX(MassUnitsTable[],MATCH($R$3,MassUnitsTable[Mass Units],0),2), "")</f>
        <v/>
      </c>
      <c r="Q729" s="27" t="str">
        <f>IFERROR(('CALC | Main Engine'!S729+'CALC | Booster'!S729)*INDEX(MassUnitsTable[],MATCH($R$3,MassUnitsTable[Mass Units],0),2), "")</f>
        <v/>
      </c>
      <c r="R729" s="32" t="str">
        <f>IFERROR(('CALC | Main Engine'!T729+'CALC | Booster'!T729)*INDEX(MassUnitsTable[],MATCH($R$3,MassUnitsTable[Mass Units],0),2), "")</f>
        <v/>
      </c>
      <c r="S729" s="10"/>
    </row>
    <row r="730" spans="1:19" x14ac:dyDescent="0.25">
      <c r="A730" s="10"/>
      <c r="B730" s="4" t="str">
        <f t="shared" si="60"/>
        <v/>
      </c>
      <c r="C730" s="5" t="str">
        <f t="shared" si="61"/>
        <v/>
      </c>
      <c r="D730" s="5" t="str">
        <f t="shared" si="62"/>
        <v/>
      </c>
      <c r="E730" s="5" t="str">
        <f t="shared" si="63"/>
        <v/>
      </c>
      <c r="F730" s="5" t="str">
        <f>'CALC | Main Engine'!$B730</f>
        <v/>
      </c>
      <c r="G730" s="27" t="str">
        <f>'CALC | Main Engine'!$C730</f>
        <v/>
      </c>
      <c r="H730" s="6" t="str">
        <f>'CALC | Main Engine'!$E730</f>
        <v/>
      </c>
      <c r="I730" s="34" t="str">
        <f>IFERROR('CALC | Main Engine'!$F730*INDEX(MassUnitsTable[],MATCH($R$3,MassUnitsTable[Mass Units],0),2), "")</f>
        <v/>
      </c>
      <c r="J730" s="27" t="str">
        <f>IFERROR('CALC | Booster'!$F730*INDEX(MassUnitsTable[],MATCH($R$3,MassUnitsTable[Mass Units],0),2), "")</f>
        <v/>
      </c>
      <c r="K730" s="32" t="str">
        <f t="shared" si="64"/>
        <v/>
      </c>
      <c r="L730" s="34" t="str">
        <f>IFERROR(('CALC | Main Engine'!N730+'CALC | Booster'!N730)*INDEX(MassUnitsTable[],MATCH($R$3,MassUnitsTable[Mass Units],0),2), "")</f>
        <v/>
      </c>
      <c r="M730" s="27" t="str">
        <f>IFERROR(('CALC | Main Engine'!O730+'CALC | Booster'!O730)*INDEX(MassUnitsTable[],MATCH($R$3,MassUnitsTable[Mass Units],0),2), "")</f>
        <v/>
      </c>
      <c r="N730" s="27" t="str">
        <f>IFERROR(('CALC | Main Engine'!P730+'CALC | Booster'!P730)*INDEX(MassUnitsTable[],MATCH($R$3,MassUnitsTable[Mass Units],0),2), "")</f>
        <v/>
      </c>
      <c r="O730" s="27" t="str">
        <f>IFERROR(('CALC | Main Engine'!Q730+'CALC | Booster'!Q730)*INDEX(MassUnitsTable[],MATCH($R$3,MassUnitsTable[Mass Units],0),2), "")</f>
        <v/>
      </c>
      <c r="P730" s="27" t="str">
        <f>IFERROR(('CALC | Main Engine'!R730+'CALC | Booster'!R730)*INDEX(MassUnitsTable[],MATCH($R$3,MassUnitsTable[Mass Units],0),2), "")</f>
        <v/>
      </c>
      <c r="Q730" s="27" t="str">
        <f>IFERROR(('CALC | Main Engine'!S730+'CALC | Booster'!S730)*INDEX(MassUnitsTable[],MATCH($R$3,MassUnitsTable[Mass Units],0),2), "")</f>
        <v/>
      </c>
      <c r="R730" s="32" t="str">
        <f>IFERROR(('CALC | Main Engine'!T730+'CALC | Booster'!T730)*INDEX(MassUnitsTable[],MATCH($R$3,MassUnitsTable[Mass Units],0),2), "")</f>
        <v/>
      </c>
      <c r="S730" s="10"/>
    </row>
    <row r="731" spans="1:19" x14ac:dyDescent="0.25">
      <c r="A731" s="10"/>
      <c r="B731" s="4" t="str">
        <f t="shared" si="60"/>
        <v/>
      </c>
      <c r="C731" s="5" t="str">
        <f t="shared" si="61"/>
        <v/>
      </c>
      <c r="D731" s="5" t="str">
        <f t="shared" si="62"/>
        <v/>
      </c>
      <c r="E731" s="5" t="str">
        <f t="shared" si="63"/>
        <v/>
      </c>
      <c r="F731" s="5" t="str">
        <f>'CALC | Main Engine'!$B731</f>
        <v/>
      </c>
      <c r="G731" s="27" t="str">
        <f>'CALC | Main Engine'!$C731</f>
        <v/>
      </c>
      <c r="H731" s="6" t="str">
        <f>'CALC | Main Engine'!$E731</f>
        <v/>
      </c>
      <c r="I731" s="34" t="str">
        <f>IFERROR('CALC | Main Engine'!$F731*INDEX(MassUnitsTable[],MATCH($R$3,MassUnitsTable[Mass Units],0),2), "")</f>
        <v/>
      </c>
      <c r="J731" s="27" t="str">
        <f>IFERROR('CALC | Booster'!$F731*INDEX(MassUnitsTable[],MATCH($R$3,MassUnitsTable[Mass Units],0),2), "")</f>
        <v/>
      </c>
      <c r="K731" s="32" t="str">
        <f t="shared" si="64"/>
        <v/>
      </c>
      <c r="L731" s="34" t="str">
        <f>IFERROR(('CALC | Main Engine'!N731+'CALC | Booster'!N731)*INDEX(MassUnitsTable[],MATCH($R$3,MassUnitsTable[Mass Units],0),2), "")</f>
        <v/>
      </c>
      <c r="M731" s="27" t="str">
        <f>IFERROR(('CALC | Main Engine'!O731+'CALC | Booster'!O731)*INDEX(MassUnitsTable[],MATCH($R$3,MassUnitsTable[Mass Units],0),2), "")</f>
        <v/>
      </c>
      <c r="N731" s="27" t="str">
        <f>IFERROR(('CALC | Main Engine'!P731+'CALC | Booster'!P731)*INDEX(MassUnitsTable[],MATCH($R$3,MassUnitsTable[Mass Units],0),2), "")</f>
        <v/>
      </c>
      <c r="O731" s="27" t="str">
        <f>IFERROR(('CALC | Main Engine'!Q731+'CALC | Booster'!Q731)*INDEX(MassUnitsTable[],MATCH($R$3,MassUnitsTable[Mass Units],0),2), "")</f>
        <v/>
      </c>
      <c r="P731" s="27" t="str">
        <f>IFERROR(('CALC | Main Engine'!R731+'CALC | Booster'!R731)*INDEX(MassUnitsTable[],MATCH($R$3,MassUnitsTable[Mass Units],0),2), "")</f>
        <v/>
      </c>
      <c r="Q731" s="27" t="str">
        <f>IFERROR(('CALC | Main Engine'!S731+'CALC | Booster'!S731)*INDEX(MassUnitsTable[],MATCH($R$3,MassUnitsTable[Mass Units],0),2), "")</f>
        <v/>
      </c>
      <c r="R731" s="32" t="str">
        <f>IFERROR(('CALC | Main Engine'!T731+'CALC | Booster'!T731)*INDEX(MassUnitsTable[],MATCH($R$3,MassUnitsTable[Mass Units],0),2), "")</f>
        <v/>
      </c>
      <c r="S731" s="10"/>
    </row>
    <row r="732" spans="1:19" x14ac:dyDescent="0.25">
      <c r="A732" s="10"/>
      <c r="B732" s="4" t="str">
        <f t="shared" si="60"/>
        <v/>
      </c>
      <c r="C732" s="5" t="str">
        <f t="shared" si="61"/>
        <v/>
      </c>
      <c r="D732" s="5" t="str">
        <f t="shared" si="62"/>
        <v/>
      </c>
      <c r="E732" s="5" t="str">
        <f t="shared" si="63"/>
        <v/>
      </c>
      <c r="F732" s="5" t="str">
        <f>'CALC | Main Engine'!$B732</f>
        <v/>
      </c>
      <c r="G732" s="27" t="str">
        <f>'CALC | Main Engine'!$C732</f>
        <v/>
      </c>
      <c r="H732" s="6" t="str">
        <f>'CALC | Main Engine'!$E732</f>
        <v/>
      </c>
      <c r="I732" s="34" t="str">
        <f>IFERROR('CALC | Main Engine'!$F732*INDEX(MassUnitsTable[],MATCH($R$3,MassUnitsTable[Mass Units],0),2), "")</f>
        <v/>
      </c>
      <c r="J732" s="27" t="str">
        <f>IFERROR('CALC | Booster'!$F732*INDEX(MassUnitsTable[],MATCH($R$3,MassUnitsTable[Mass Units],0),2), "")</f>
        <v/>
      </c>
      <c r="K732" s="32" t="str">
        <f t="shared" si="64"/>
        <v/>
      </c>
      <c r="L732" s="34" t="str">
        <f>IFERROR(('CALC | Main Engine'!N732+'CALC | Booster'!N732)*INDEX(MassUnitsTable[],MATCH($R$3,MassUnitsTable[Mass Units],0),2), "")</f>
        <v/>
      </c>
      <c r="M732" s="27" t="str">
        <f>IFERROR(('CALC | Main Engine'!O732+'CALC | Booster'!O732)*INDEX(MassUnitsTable[],MATCH($R$3,MassUnitsTable[Mass Units],0),2), "")</f>
        <v/>
      </c>
      <c r="N732" s="27" t="str">
        <f>IFERROR(('CALC | Main Engine'!P732+'CALC | Booster'!P732)*INDEX(MassUnitsTable[],MATCH($R$3,MassUnitsTable[Mass Units],0),2), "")</f>
        <v/>
      </c>
      <c r="O732" s="27" t="str">
        <f>IFERROR(('CALC | Main Engine'!Q732+'CALC | Booster'!Q732)*INDEX(MassUnitsTable[],MATCH($R$3,MassUnitsTable[Mass Units],0),2), "")</f>
        <v/>
      </c>
      <c r="P732" s="27" t="str">
        <f>IFERROR(('CALC | Main Engine'!R732+'CALC | Booster'!R732)*INDEX(MassUnitsTable[],MATCH($R$3,MassUnitsTable[Mass Units],0),2), "")</f>
        <v/>
      </c>
      <c r="Q732" s="27" t="str">
        <f>IFERROR(('CALC | Main Engine'!S732+'CALC | Booster'!S732)*INDEX(MassUnitsTable[],MATCH($R$3,MassUnitsTable[Mass Units],0),2), "")</f>
        <v/>
      </c>
      <c r="R732" s="32" t="str">
        <f>IFERROR(('CALC | Main Engine'!T732+'CALC | Booster'!T732)*INDEX(MassUnitsTable[],MATCH($R$3,MassUnitsTable[Mass Units],0),2), "")</f>
        <v/>
      </c>
      <c r="S732" s="10"/>
    </row>
    <row r="733" spans="1:19" x14ac:dyDescent="0.25">
      <c r="A733" s="10"/>
      <c r="B733" s="4" t="str">
        <f t="shared" si="60"/>
        <v/>
      </c>
      <c r="C733" s="5" t="str">
        <f t="shared" si="61"/>
        <v/>
      </c>
      <c r="D733" s="5" t="str">
        <f t="shared" si="62"/>
        <v/>
      </c>
      <c r="E733" s="5" t="str">
        <f t="shared" si="63"/>
        <v/>
      </c>
      <c r="F733" s="5" t="str">
        <f>'CALC | Main Engine'!$B733</f>
        <v/>
      </c>
      <c r="G733" s="27" t="str">
        <f>'CALC | Main Engine'!$C733</f>
        <v/>
      </c>
      <c r="H733" s="6" t="str">
        <f>'CALC | Main Engine'!$E733</f>
        <v/>
      </c>
      <c r="I733" s="34" t="str">
        <f>IFERROR('CALC | Main Engine'!$F733*INDEX(MassUnitsTable[],MATCH($R$3,MassUnitsTable[Mass Units],0),2), "")</f>
        <v/>
      </c>
      <c r="J733" s="27" t="str">
        <f>IFERROR('CALC | Booster'!$F733*INDEX(MassUnitsTable[],MATCH($R$3,MassUnitsTable[Mass Units],0),2), "")</f>
        <v/>
      </c>
      <c r="K733" s="32" t="str">
        <f t="shared" si="64"/>
        <v/>
      </c>
      <c r="L733" s="34" t="str">
        <f>IFERROR(('CALC | Main Engine'!N733+'CALC | Booster'!N733)*INDEX(MassUnitsTable[],MATCH($R$3,MassUnitsTable[Mass Units],0),2), "")</f>
        <v/>
      </c>
      <c r="M733" s="27" t="str">
        <f>IFERROR(('CALC | Main Engine'!O733+'CALC | Booster'!O733)*INDEX(MassUnitsTable[],MATCH($R$3,MassUnitsTable[Mass Units],0),2), "")</f>
        <v/>
      </c>
      <c r="N733" s="27" t="str">
        <f>IFERROR(('CALC | Main Engine'!P733+'CALC | Booster'!P733)*INDEX(MassUnitsTable[],MATCH($R$3,MassUnitsTable[Mass Units],0),2), "")</f>
        <v/>
      </c>
      <c r="O733" s="27" t="str">
        <f>IFERROR(('CALC | Main Engine'!Q733+'CALC | Booster'!Q733)*INDEX(MassUnitsTable[],MATCH($R$3,MassUnitsTable[Mass Units],0),2), "")</f>
        <v/>
      </c>
      <c r="P733" s="27" t="str">
        <f>IFERROR(('CALC | Main Engine'!R733+'CALC | Booster'!R733)*INDEX(MassUnitsTable[],MATCH($R$3,MassUnitsTable[Mass Units],0),2), "")</f>
        <v/>
      </c>
      <c r="Q733" s="27" t="str">
        <f>IFERROR(('CALC | Main Engine'!S733+'CALC | Booster'!S733)*INDEX(MassUnitsTable[],MATCH($R$3,MassUnitsTable[Mass Units],0),2), "")</f>
        <v/>
      </c>
      <c r="R733" s="32" t="str">
        <f>IFERROR(('CALC | Main Engine'!T733+'CALC | Booster'!T733)*INDEX(MassUnitsTable[],MATCH($R$3,MassUnitsTable[Mass Units],0),2), "")</f>
        <v/>
      </c>
      <c r="S733" s="10"/>
    </row>
    <row r="734" spans="1:19" x14ac:dyDescent="0.25">
      <c r="A734" s="10"/>
      <c r="B734" s="4" t="str">
        <f t="shared" si="60"/>
        <v/>
      </c>
      <c r="C734" s="5" t="str">
        <f t="shared" si="61"/>
        <v/>
      </c>
      <c r="D734" s="5" t="str">
        <f t="shared" si="62"/>
        <v/>
      </c>
      <c r="E734" s="5" t="str">
        <f t="shared" si="63"/>
        <v/>
      </c>
      <c r="F734" s="5" t="str">
        <f>'CALC | Main Engine'!$B734</f>
        <v/>
      </c>
      <c r="G734" s="27" t="str">
        <f>'CALC | Main Engine'!$C734</f>
        <v/>
      </c>
      <c r="H734" s="6" t="str">
        <f>'CALC | Main Engine'!$E734</f>
        <v/>
      </c>
      <c r="I734" s="34" t="str">
        <f>IFERROR('CALC | Main Engine'!$F734*INDEX(MassUnitsTable[],MATCH($R$3,MassUnitsTable[Mass Units],0),2), "")</f>
        <v/>
      </c>
      <c r="J734" s="27" t="str">
        <f>IFERROR('CALC | Booster'!$F734*INDEX(MassUnitsTable[],MATCH($R$3,MassUnitsTable[Mass Units],0),2), "")</f>
        <v/>
      </c>
      <c r="K734" s="32" t="str">
        <f t="shared" si="64"/>
        <v/>
      </c>
      <c r="L734" s="34" t="str">
        <f>IFERROR(('CALC | Main Engine'!N734+'CALC | Booster'!N734)*INDEX(MassUnitsTable[],MATCH($R$3,MassUnitsTable[Mass Units],0),2), "")</f>
        <v/>
      </c>
      <c r="M734" s="27" t="str">
        <f>IFERROR(('CALC | Main Engine'!O734+'CALC | Booster'!O734)*INDEX(MassUnitsTable[],MATCH($R$3,MassUnitsTable[Mass Units],0),2), "")</f>
        <v/>
      </c>
      <c r="N734" s="27" t="str">
        <f>IFERROR(('CALC | Main Engine'!P734+'CALC | Booster'!P734)*INDEX(MassUnitsTable[],MATCH($R$3,MassUnitsTable[Mass Units],0),2), "")</f>
        <v/>
      </c>
      <c r="O734" s="27" t="str">
        <f>IFERROR(('CALC | Main Engine'!Q734+'CALC | Booster'!Q734)*INDEX(MassUnitsTable[],MATCH($R$3,MassUnitsTable[Mass Units],0),2), "")</f>
        <v/>
      </c>
      <c r="P734" s="27" t="str">
        <f>IFERROR(('CALC | Main Engine'!R734+'CALC | Booster'!R734)*INDEX(MassUnitsTable[],MATCH($R$3,MassUnitsTable[Mass Units],0),2), "")</f>
        <v/>
      </c>
      <c r="Q734" s="27" t="str">
        <f>IFERROR(('CALC | Main Engine'!S734+'CALC | Booster'!S734)*INDEX(MassUnitsTable[],MATCH($R$3,MassUnitsTable[Mass Units],0),2), "")</f>
        <v/>
      </c>
      <c r="R734" s="32" t="str">
        <f>IFERROR(('CALC | Main Engine'!T734+'CALC | Booster'!T734)*INDEX(MassUnitsTable[],MATCH($R$3,MassUnitsTable[Mass Units],0),2), "")</f>
        <v/>
      </c>
      <c r="S734" s="10"/>
    </row>
    <row r="735" spans="1:19" x14ac:dyDescent="0.25">
      <c r="A735" s="10"/>
      <c r="B735" s="4" t="str">
        <f t="shared" si="60"/>
        <v/>
      </c>
      <c r="C735" s="5" t="str">
        <f t="shared" si="61"/>
        <v/>
      </c>
      <c r="D735" s="5" t="str">
        <f t="shared" si="62"/>
        <v/>
      </c>
      <c r="E735" s="5" t="str">
        <f t="shared" si="63"/>
        <v/>
      </c>
      <c r="F735" s="5" t="str">
        <f>'CALC | Main Engine'!$B735</f>
        <v/>
      </c>
      <c r="G735" s="27" t="str">
        <f>'CALC | Main Engine'!$C735</f>
        <v/>
      </c>
      <c r="H735" s="6" t="str">
        <f>'CALC | Main Engine'!$E735</f>
        <v/>
      </c>
      <c r="I735" s="34" t="str">
        <f>IFERROR('CALC | Main Engine'!$F735*INDEX(MassUnitsTable[],MATCH($R$3,MassUnitsTable[Mass Units],0),2), "")</f>
        <v/>
      </c>
      <c r="J735" s="27" t="str">
        <f>IFERROR('CALC | Booster'!$F735*INDEX(MassUnitsTable[],MATCH($R$3,MassUnitsTable[Mass Units],0),2), "")</f>
        <v/>
      </c>
      <c r="K735" s="32" t="str">
        <f t="shared" si="64"/>
        <v/>
      </c>
      <c r="L735" s="34" t="str">
        <f>IFERROR(('CALC | Main Engine'!N735+'CALC | Booster'!N735)*INDEX(MassUnitsTable[],MATCH($R$3,MassUnitsTable[Mass Units],0),2), "")</f>
        <v/>
      </c>
      <c r="M735" s="27" t="str">
        <f>IFERROR(('CALC | Main Engine'!O735+'CALC | Booster'!O735)*INDEX(MassUnitsTable[],MATCH($R$3,MassUnitsTable[Mass Units],0),2), "")</f>
        <v/>
      </c>
      <c r="N735" s="27" t="str">
        <f>IFERROR(('CALC | Main Engine'!P735+'CALC | Booster'!P735)*INDEX(MassUnitsTable[],MATCH($R$3,MassUnitsTable[Mass Units],0),2), "")</f>
        <v/>
      </c>
      <c r="O735" s="27" t="str">
        <f>IFERROR(('CALC | Main Engine'!Q735+'CALC | Booster'!Q735)*INDEX(MassUnitsTable[],MATCH($R$3,MassUnitsTable[Mass Units],0),2), "")</f>
        <v/>
      </c>
      <c r="P735" s="27" t="str">
        <f>IFERROR(('CALC | Main Engine'!R735+'CALC | Booster'!R735)*INDEX(MassUnitsTable[],MATCH($R$3,MassUnitsTable[Mass Units],0),2), "")</f>
        <v/>
      </c>
      <c r="Q735" s="27" t="str">
        <f>IFERROR(('CALC | Main Engine'!S735+'CALC | Booster'!S735)*INDEX(MassUnitsTable[],MATCH($R$3,MassUnitsTable[Mass Units],0),2), "")</f>
        <v/>
      </c>
      <c r="R735" s="32" t="str">
        <f>IFERROR(('CALC | Main Engine'!T735+'CALC | Booster'!T735)*INDEX(MassUnitsTable[],MATCH($R$3,MassUnitsTable[Mass Units],0),2), "")</f>
        <v/>
      </c>
      <c r="S735" s="10"/>
    </row>
    <row r="736" spans="1:19" x14ac:dyDescent="0.25">
      <c r="A736" s="10"/>
      <c r="B736" s="4" t="str">
        <f t="shared" si="60"/>
        <v/>
      </c>
      <c r="C736" s="5" t="str">
        <f t="shared" si="61"/>
        <v/>
      </c>
      <c r="D736" s="5" t="str">
        <f t="shared" si="62"/>
        <v/>
      </c>
      <c r="E736" s="5" t="str">
        <f t="shared" si="63"/>
        <v/>
      </c>
      <c r="F736" s="5" t="str">
        <f>'CALC | Main Engine'!$B736</f>
        <v/>
      </c>
      <c r="G736" s="27" t="str">
        <f>'CALC | Main Engine'!$C736</f>
        <v/>
      </c>
      <c r="H736" s="6" t="str">
        <f>'CALC | Main Engine'!$E736</f>
        <v/>
      </c>
      <c r="I736" s="34" t="str">
        <f>IFERROR('CALC | Main Engine'!$F736*INDEX(MassUnitsTable[],MATCH($R$3,MassUnitsTable[Mass Units],0),2), "")</f>
        <v/>
      </c>
      <c r="J736" s="27" t="str">
        <f>IFERROR('CALC | Booster'!$F736*INDEX(MassUnitsTable[],MATCH($R$3,MassUnitsTable[Mass Units],0),2), "")</f>
        <v/>
      </c>
      <c r="K736" s="32" t="str">
        <f t="shared" si="64"/>
        <v/>
      </c>
      <c r="L736" s="34" t="str">
        <f>IFERROR(('CALC | Main Engine'!N736+'CALC | Booster'!N736)*INDEX(MassUnitsTable[],MATCH($R$3,MassUnitsTable[Mass Units],0),2), "")</f>
        <v/>
      </c>
      <c r="M736" s="27" t="str">
        <f>IFERROR(('CALC | Main Engine'!O736+'CALC | Booster'!O736)*INDEX(MassUnitsTable[],MATCH($R$3,MassUnitsTable[Mass Units],0),2), "")</f>
        <v/>
      </c>
      <c r="N736" s="27" t="str">
        <f>IFERROR(('CALC | Main Engine'!P736+'CALC | Booster'!P736)*INDEX(MassUnitsTable[],MATCH($R$3,MassUnitsTable[Mass Units],0),2), "")</f>
        <v/>
      </c>
      <c r="O736" s="27" t="str">
        <f>IFERROR(('CALC | Main Engine'!Q736+'CALC | Booster'!Q736)*INDEX(MassUnitsTable[],MATCH($R$3,MassUnitsTable[Mass Units],0),2), "")</f>
        <v/>
      </c>
      <c r="P736" s="27" t="str">
        <f>IFERROR(('CALC | Main Engine'!R736+'CALC | Booster'!R736)*INDEX(MassUnitsTable[],MATCH($R$3,MassUnitsTable[Mass Units],0),2), "")</f>
        <v/>
      </c>
      <c r="Q736" s="27" t="str">
        <f>IFERROR(('CALC | Main Engine'!S736+'CALC | Booster'!S736)*INDEX(MassUnitsTable[],MATCH($R$3,MassUnitsTable[Mass Units],0),2), "")</f>
        <v/>
      </c>
      <c r="R736" s="32" t="str">
        <f>IFERROR(('CALC | Main Engine'!T736+'CALC | Booster'!T736)*INDEX(MassUnitsTable[],MATCH($R$3,MassUnitsTable[Mass Units],0),2), "")</f>
        <v/>
      </c>
      <c r="S736" s="10"/>
    </row>
    <row r="737" spans="1:19" x14ac:dyDescent="0.25">
      <c r="A737" s="10"/>
      <c r="B737" s="4" t="str">
        <f t="shared" si="60"/>
        <v/>
      </c>
      <c r="C737" s="5" t="str">
        <f t="shared" si="61"/>
        <v/>
      </c>
      <c r="D737" s="5" t="str">
        <f t="shared" si="62"/>
        <v/>
      </c>
      <c r="E737" s="5" t="str">
        <f t="shared" si="63"/>
        <v/>
      </c>
      <c r="F737" s="5" t="str">
        <f>'CALC | Main Engine'!$B737</f>
        <v/>
      </c>
      <c r="G737" s="27" t="str">
        <f>'CALC | Main Engine'!$C737</f>
        <v/>
      </c>
      <c r="H737" s="6" t="str">
        <f>'CALC | Main Engine'!$E737</f>
        <v/>
      </c>
      <c r="I737" s="34" t="str">
        <f>IFERROR('CALC | Main Engine'!$F737*INDEX(MassUnitsTable[],MATCH($R$3,MassUnitsTable[Mass Units],0),2), "")</f>
        <v/>
      </c>
      <c r="J737" s="27" t="str">
        <f>IFERROR('CALC | Booster'!$F737*INDEX(MassUnitsTable[],MATCH($R$3,MassUnitsTable[Mass Units],0),2), "")</f>
        <v/>
      </c>
      <c r="K737" s="32" t="str">
        <f t="shared" si="64"/>
        <v/>
      </c>
      <c r="L737" s="34" t="str">
        <f>IFERROR(('CALC | Main Engine'!N737+'CALC | Booster'!N737)*INDEX(MassUnitsTable[],MATCH($R$3,MassUnitsTable[Mass Units],0),2), "")</f>
        <v/>
      </c>
      <c r="M737" s="27" t="str">
        <f>IFERROR(('CALC | Main Engine'!O737+'CALC | Booster'!O737)*INDEX(MassUnitsTable[],MATCH($R$3,MassUnitsTable[Mass Units],0),2), "")</f>
        <v/>
      </c>
      <c r="N737" s="27" t="str">
        <f>IFERROR(('CALC | Main Engine'!P737+'CALC | Booster'!P737)*INDEX(MassUnitsTable[],MATCH($R$3,MassUnitsTable[Mass Units],0),2), "")</f>
        <v/>
      </c>
      <c r="O737" s="27" t="str">
        <f>IFERROR(('CALC | Main Engine'!Q737+'CALC | Booster'!Q737)*INDEX(MassUnitsTable[],MATCH($R$3,MassUnitsTable[Mass Units],0),2), "")</f>
        <v/>
      </c>
      <c r="P737" s="27" t="str">
        <f>IFERROR(('CALC | Main Engine'!R737+'CALC | Booster'!R737)*INDEX(MassUnitsTable[],MATCH($R$3,MassUnitsTable[Mass Units],0),2), "")</f>
        <v/>
      </c>
      <c r="Q737" s="27" t="str">
        <f>IFERROR(('CALC | Main Engine'!S737+'CALC | Booster'!S737)*INDEX(MassUnitsTable[],MATCH($R$3,MassUnitsTable[Mass Units],0),2), "")</f>
        <v/>
      </c>
      <c r="R737" s="32" t="str">
        <f>IFERROR(('CALC | Main Engine'!T737+'CALC | Booster'!T737)*INDEX(MassUnitsTable[],MATCH($R$3,MassUnitsTable[Mass Units],0),2), "")</f>
        <v/>
      </c>
      <c r="S737" s="10"/>
    </row>
    <row r="738" spans="1:19" x14ac:dyDescent="0.25">
      <c r="A738" s="10"/>
      <c r="B738" s="4" t="str">
        <f t="shared" si="60"/>
        <v/>
      </c>
      <c r="C738" s="5" t="str">
        <f t="shared" si="61"/>
        <v/>
      </c>
      <c r="D738" s="5" t="str">
        <f t="shared" si="62"/>
        <v/>
      </c>
      <c r="E738" s="5" t="str">
        <f t="shared" si="63"/>
        <v/>
      </c>
      <c r="F738" s="5" t="str">
        <f>'CALC | Main Engine'!$B738</f>
        <v/>
      </c>
      <c r="G738" s="27" t="str">
        <f>'CALC | Main Engine'!$C738</f>
        <v/>
      </c>
      <c r="H738" s="6" t="str">
        <f>'CALC | Main Engine'!$E738</f>
        <v/>
      </c>
      <c r="I738" s="34" t="str">
        <f>IFERROR('CALC | Main Engine'!$F738*INDEX(MassUnitsTable[],MATCH($R$3,MassUnitsTable[Mass Units],0),2), "")</f>
        <v/>
      </c>
      <c r="J738" s="27" t="str">
        <f>IFERROR('CALC | Booster'!$F738*INDEX(MassUnitsTable[],MATCH($R$3,MassUnitsTable[Mass Units],0),2), "")</f>
        <v/>
      </c>
      <c r="K738" s="32" t="str">
        <f t="shared" si="64"/>
        <v/>
      </c>
      <c r="L738" s="34" t="str">
        <f>IFERROR(('CALC | Main Engine'!N738+'CALC | Booster'!N738)*INDEX(MassUnitsTable[],MATCH($R$3,MassUnitsTable[Mass Units],0),2), "")</f>
        <v/>
      </c>
      <c r="M738" s="27" t="str">
        <f>IFERROR(('CALC | Main Engine'!O738+'CALC | Booster'!O738)*INDEX(MassUnitsTable[],MATCH($R$3,MassUnitsTable[Mass Units],0),2), "")</f>
        <v/>
      </c>
      <c r="N738" s="27" t="str">
        <f>IFERROR(('CALC | Main Engine'!P738+'CALC | Booster'!P738)*INDEX(MassUnitsTable[],MATCH($R$3,MassUnitsTable[Mass Units],0),2), "")</f>
        <v/>
      </c>
      <c r="O738" s="27" t="str">
        <f>IFERROR(('CALC | Main Engine'!Q738+'CALC | Booster'!Q738)*INDEX(MassUnitsTable[],MATCH($R$3,MassUnitsTable[Mass Units],0),2), "")</f>
        <v/>
      </c>
      <c r="P738" s="27" t="str">
        <f>IFERROR(('CALC | Main Engine'!R738+'CALC | Booster'!R738)*INDEX(MassUnitsTable[],MATCH($R$3,MassUnitsTable[Mass Units],0),2), "")</f>
        <v/>
      </c>
      <c r="Q738" s="27" t="str">
        <f>IFERROR(('CALC | Main Engine'!S738+'CALC | Booster'!S738)*INDEX(MassUnitsTable[],MATCH($R$3,MassUnitsTable[Mass Units],0),2), "")</f>
        <v/>
      </c>
      <c r="R738" s="32" t="str">
        <f>IFERROR(('CALC | Main Engine'!T738+'CALC | Booster'!T738)*INDEX(MassUnitsTable[],MATCH($R$3,MassUnitsTable[Mass Units],0),2), "")</f>
        <v/>
      </c>
      <c r="S738" s="10"/>
    </row>
    <row r="739" spans="1:19" x14ac:dyDescent="0.25">
      <c r="A739" s="10"/>
      <c r="B739" s="4" t="str">
        <f t="shared" si="60"/>
        <v/>
      </c>
      <c r="C739" s="5" t="str">
        <f t="shared" si="61"/>
        <v/>
      </c>
      <c r="D739" s="5" t="str">
        <f t="shared" si="62"/>
        <v/>
      </c>
      <c r="E739" s="5" t="str">
        <f t="shared" si="63"/>
        <v/>
      </c>
      <c r="F739" s="5" t="str">
        <f>'CALC | Main Engine'!$B739</f>
        <v/>
      </c>
      <c r="G739" s="27" t="str">
        <f>'CALC | Main Engine'!$C739</f>
        <v/>
      </c>
      <c r="H739" s="6" t="str">
        <f>'CALC | Main Engine'!$E739</f>
        <v/>
      </c>
      <c r="I739" s="34" t="str">
        <f>IFERROR('CALC | Main Engine'!$F739*INDEX(MassUnitsTable[],MATCH($R$3,MassUnitsTable[Mass Units],0),2), "")</f>
        <v/>
      </c>
      <c r="J739" s="27" t="str">
        <f>IFERROR('CALC | Booster'!$F739*INDEX(MassUnitsTable[],MATCH($R$3,MassUnitsTable[Mass Units],0),2), "")</f>
        <v/>
      </c>
      <c r="K739" s="32" t="str">
        <f t="shared" si="64"/>
        <v/>
      </c>
      <c r="L739" s="34" t="str">
        <f>IFERROR(('CALC | Main Engine'!N739+'CALC | Booster'!N739)*INDEX(MassUnitsTable[],MATCH($R$3,MassUnitsTable[Mass Units],0),2), "")</f>
        <v/>
      </c>
      <c r="M739" s="27" t="str">
        <f>IFERROR(('CALC | Main Engine'!O739+'CALC | Booster'!O739)*INDEX(MassUnitsTable[],MATCH($R$3,MassUnitsTable[Mass Units],0),2), "")</f>
        <v/>
      </c>
      <c r="N739" s="27" t="str">
        <f>IFERROR(('CALC | Main Engine'!P739+'CALC | Booster'!P739)*INDEX(MassUnitsTable[],MATCH($R$3,MassUnitsTable[Mass Units],0),2), "")</f>
        <v/>
      </c>
      <c r="O739" s="27" t="str">
        <f>IFERROR(('CALC | Main Engine'!Q739+'CALC | Booster'!Q739)*INDEX(MassUnitsTable[],MATCH($R$3,MassUnitsTable[Mass Units],0),2), "")</f>
        <v/>
      </c>
      <c r="P739" s="27" t="str">
        <f>IFERROR(('CALC | Main Engine'!R739+'CALC | Booster'!R739)*INDEX(MassUnitsTable[],MATCH($R$3,MassUnitsTable[Mass Units],0),2), "")</f>
        <v/>
      </c>
      <c r="Q739" s="27" t="str">
        <f>IFERROR(('CALC | Main Engine'!S739+'CALC | Booster'!S739)*INDEX(MassUnitsTable[],MATCH($R$3,MassUnitsTable[Mass Units],0),2), "")</f>
        <v/>
      </c>
      <c r="R739" s="32" t="str">
        <f>IFERROR(('CALC | Main Engine'!T739+'CALC | Booster'!T739)*INDEX(MassUnitsTable[],MATCH($R$3,MassUnitsTable[Mass Units],0),2), "")</f>
        <v/>
      </c>
      <c r="S739" s="10"/>
    </row>
    <row r="740" spans="1:19" x14ac:dyDescent="0.25">
      <c r="A740" s="10"/>
      <c r="B740" s="4" t="str">
        <f t="shared" si="60"/>
        <v/>
      </c>
      <c r="C740" s="5" t="str">
        <f t="shared" si="61"/>
        <v/>
      </c>
      <c r="D740" s="5" t="str">
        <f t="shared" si="62"/>
        <v/>
      </c>
      <c r="E740" s="5" t="str">
        <f t="shared" si="63"/>
        <v/>
      </c>
      <c r="F740" s="5" t="str">
        <f>'CALC | Main Engine'!$B740</f>
        <v/>
      </c>
      <c r="G740" s="27" t="str">
        <f>'CALC | Main Engine'!$C740</f>
        <v/>
      </c>
      <c r="H740" s="6" t="str">
        <f>'CALC | Main Engine'!$E740</f>
        <v/>
      </c>
      <c r="I740" s="34" t="str">
        <f>IFERROR('CALC | Main Engine'!$F740*INDEX(MassUnitsTable[],MATCH($R$3,MassUnitsTable[Mass Units],0),2), "")</f>
        <v/>
      </c>
      <c r="J740" s="27" t="str">
        <f>IFERROR('CALC | Booster'!$F740*INDEX(MassUnitsTable[],MATCH($R$3,MassUnitsTable[Mass Units],0),2), "")</f>
        <v/>
      </c>
      <c r="K740" s="32" t="str">
        <f t="shared" si="64"/>
        <v/>
      </c>
      <c r="L740" s="34" t="str">
        <f>IFERROR(('CALC | Main Engine'!N740+'CALC | Booster'!N740)*INDEX(MassUnitsTable[],MATCH($R$3,MassUnitsTable[Mass Units],0),2), "")</f>
        <v/>
      </c>
      <c r="M740" s="27" t="str">
        <f>IFERROR(('CALC | Main Engine'!O740+'CALC | Booster'!O740)*INDEX(MassUnitsTable[],MATCH($R$3,MassUnitsTable[Mass Units],0),2), "")</f>
        <v/>
      </c>
      <c r="N740" s="27" t="str">
        <f>IFERROR(('CALC | Main Engine'!P740+'CALC | Booster'!P740)*INDEX(MassUnitsTable[],MATCH($R$3,MassUnitsTable[Mass Units],0),2), "")</f>
        <v/>
      </c>
      <c r="O740" s="27" t="str">
        <f>IFERROR(('CALC | Main Engine'!Q740+'CALC | Booster'!Q740)*INDEX(MassUnitsTable[],MATCH($R$3,MassUnitsTable[Mass Units],0),2), "")</f>
        <v/>
      </c>
      <c r="P740" s="27" t="str">
        <f>IFERROR(('CALC | Main Engine'!R740+'CALC | Booster'!R740)*INDEX(MassUnitsTable[],MATCH($R$3,MassUnitsTable[Mass Units],0),2), "")</f>
        <v/>
      </c>
      <c r="Q740" s="27" t="str">
        <f>IFERROR(('CALC | Main Engine'!S740+'CALC | Booster'!S740)*INDEX(MassUnitsTable[],MATCH($R$3,MassUnitsTable[Mass Units],0),2), "")</f>
        <v/>
      </c>
      <c r="R740" s="32" t="str">
        <f>IFERROR(('CALC | Main Engine'!T740+'CALC | Booster'!T740)*INDEX(MassUnitsTable[],MATCH($R$3,MassUnitsTable[Mass Units],0),2), "")</f>
        <v/>
      </c>
      <c r="S740" s="10"/>
    </row>
    <row r="741" spans="1:19" x14ac:dyDescent="0.25">
      <c r="A741" s="10"/>
      <c r="B741" s="4" t="str">
        <f t="shared" si="60"/>
        <v/>
      </c>
      <c r="C741" s="5" t="str">
        <f t="shared" si="61"/>
        <v/>
      </c>
      <c r="D741" s="5" t="str">
        <f t="shared" si="62"/>
        <v/>
      </c>
      <c r="E741" s="5" t="str">
        <f t="shared" si="63"/>
        <v/>
      </c>
      <c r="F741" s="5" t="str">
        <f>'CALC | Main Engine'!$B741</f>
        <v/>
      </c>
      <c r="G741" s="27" t="str">
        <f>'CALC | Main Engine'!$C741</f>
        <v/>
      </c>
      <c r="H741" s="6" t="str">
        <f>'CALC | Main Engine'!$E741</f>
        <v/>
      </c>
      <c r="I741" s="34" t="str">
        <f>IFERROR('CALC | Main Engine'!$F741*INDEX(MassUnitsTable[],MATCH($R$3,MassUnitsTable[Mass Units],0),2), "")</f>
        <v/>
      </c>
      <c r="J741" s="27" t="str">
        <f>IFERROR('CALC | Booster'!$F741*INDEX(MassUnitsTable[],MATCH($R$3,MassUnitsTable[Mass Units],0),2), "")</f>
        <v/>
      </c>
      <c r="K741" s="32" t="str">
        <f t="shared" si="64"/>
        <v/>
      </c>
      <c r="L741" s="34" t="str">
        <f>IFERROR(('CALC | Main Engine'!N741+'CALC | Booster'!N741)*INDEX(MassUnitsTable[],MATCH($R$3,MassUnitsTable[Mass Units],0),2), "")</f>
        <v/>
      </c>
      <c r="M741" s="27" t="str">
        <f>IFERROR(('CALC | Main Engine'!O741+'CALC | Booster'!O741)*INDEX(MassUnitsTable[],MATCH($R$3,MassUnitsTable[Mass Units],0),2), "")</f>
        <v/>
      </c>
      <c r="N741" s="27" t="str">
        <f>IFERROR(('CALC | Main Engine'!P741+'CALC | Booster'!P741)*INDEX(MassUnitsTable[],MATCH($R$3,MassUnitsTable[Mass Units],0),2), "")</f>
        <v/>
      </c>
      <c r="O741" s="27" t="str">
        <f>IFERROR(('CALC | Main Engine'!Q741+'CALC | Booster'!Q741)*INDEX(MassUnitsTable[],MATCH($R$3,MassUnitsTable[Mass Units],0),2), "")</f>
        <v/>
      </c>
      <c r="P741" s="27" t="str">
        <f>IFERROR(('CALC | Main Engine'!R741+'CALC | Booster'!R741)*INDEX(MassUnitsTable[],MATCH($R$3,MassUnitsTable[Mass Units],0),2), "")</f>
        <v/>
      </c>
      <c r="Q741" s="27" t="str">
        <f>IFERROR(('CALC | Main Engine'!S741+'CALC | Booster'!S741)*INDEX(MassUnitsTable[],MATCH($R$3,MassUnitsTable[Mass Units],0),2), "")</f>
        <v/>
      </c>
      <c r="R741" s="32" t="str">
        <f>IFERROR(('CALC | Main Engine'!T741+'CALC | Booster'!T741)*INDEX(MassUnitsTable[],MATCH($R$3,MassUnitsTable[Mass Units],0),2), "")</f>
        <v/>
      </c>
      <c r="S741" s="10"/>
    </row>
    <row r="742" spans="1:19" x14ac:dyDescent="0.25">
      <c r="A742" s="10"/>
      <c r="B742" s="4" t="str">
        <f t="shared" si="60"/>
        <v/>
      </c>
      <c r="C742" s="5" t="str">
        <f t="shared" si="61"/>
        <v/>
      </c>
      <c r="D742" s="5" t="str">
        <f t="shared" si="62"/>
        <v/>
      </c>
      <c r="E742" s="5" t="str">
        <f t="shared" si="63"/>
        <v/>
      </c>
      <c r="F742" s="5" t="str">
        <f>'CALC | Main Engine'!$B742</f>
        <v/>
      </c>
      <c r="G742" s="27" t="str">
        <f>'CALC | Main Engine'!$C742</f>
        <v/>
      </c>
      <c r="H742" s="6" t="str">
        <f>'CALC | Main Engine'!$E742</f>
        <v/>
      </c>
      <c r="I742" s="34" t="str">
        <f>IFERROR('CALC | Main Engine'!$F742*INDEX(MassUnitsTable[],MATCH($R$3,MassUnitsTable[Mass Units],0),2), "")</f>
        <v/>
      </c>
      <c r="J742" s="27" t="str">
        <f>IFERROR('CALC | Booster'!$F742*INDEX(MassUnitsTable[],MATCH($R$3,MassUnitsTable[Mass Units],0),2), "")</f>
        <v/>
      </c>
      <c r="K742" s="32" t="str">
        <f t="shared" si="64"/>
        <v/>
      </c>
      <c r="L742" s="34" t="str">
        <f>IFERROR(('CALC | Main Engine'!N742+'CALC | Booster'!N742)*INDEX(MassUnitsTable[],MATCH($R$3,MassUnitsTable[Mass Units],0),2), "")</f>
        <v/>
      </c>
      <c r="M742" s="27" t="str">
        <f>IFERROR(('CALC | Main Engine'!O742+'CALC | Booster'!O742)*INDEX(MassUnitsTable[],MATCH($R$3,MassUnitsTable[Mass Units],0),2), "")</f>
        <v/>
      </c>
      <c r="N742" s="27" t="str">
        <f>IFERROR(('CALC | Main Engine'!P742+'CALC | Booster'!P742)*INDEX(MassUnitsTable[],MATCH($R$3,MassUnitsTable[Mass Units],0),2), "")</f>
        <v/>
      </c>
      <c r="O742" s="27" t="str">
        <f>IFERROR(('CALC | Main Engine'!Q742+'CALC | Booster'!Q742)*INDEX(MassUnitsTable[],MATCH($R$3,MassUnitsTable[Mass Units],0),2), "")</f>
        <v/>
      </c>
      <c r="P742" s="27" t="str">
        <f>IFERROR(('CALC | Main Engine'!R742+'CALC | Booster'!R742)*INDEX(MassUnitsTable[],MATCH($R$3,MassUnitsTable[Mass Units],0),2), "")</f>
        <v/>
      </c>
      <c r="Q742" s="27" t="str">
        <f>IFERROR(('CALC | Main Engine'!S742+'CALC | Booster'!S742)*INDEX(MassUnitsTable[],MATCH($R$3,MassUnitsTable[Mass Units],0),2), "")</f>
        <v/>
      </c>
      <c r="R742" s="32" t="str">
        <f>IFERROR(('CALC | Main Engine'!T742+'CALC | Booster'!T742)*INDEX(MassUnitsTable[],MATCH($R$3,MassUnitsTable[Mass Units],0),2), "")</f>
        <v/>
      </c>
      <c r="S742" s="10"/>
    </row>
    <row r="743" spans="1:19" x14ac:dyDescent="0.25">
      <c r="A743" s="10"/>
      <c r="B743" s="4" t="str">
        <f t="shared" si="60"/>
        <v/>
      </c>
      <c r="C743" s="5" t="str">
        <f t="shared" si="61"/>
        <v/>
      </c>
      <c r="D743" s="5" t="str">
        <f t="shared" si="62"/>
        <v/>
      </c>
      <c r="E743" s="5" t="str">
        <f t="shared" si="63"/>
        <v/>
      </c>
      <c r="F743" s="5" t="str">
        <f>'CALC | Main Engine'!$B743</f>
        <v/>
      </c>
      <c r="G743" s="27" t="str">
        <f>'CALC | Main Engine'!$C743</f>
        <v/>
      </c>
      <c r="H743" s="6" t="str">
        <f>'CALC | Main Engine'!$E743</f>
        <v/>
      </c>
      <c r="I743" s="34" t="str">
        <f>IFERROR('CALC | Main Engine'!$F743*INDEX(MassUnitsTable[],MATCH($R$3,MassUnitsTable[Mass Units],0),2), "")</f>
        <v/>
      </c>
      <c r="J743" s="27" t="str">
        <f>IFERROR('CALC | Booster'!$F743*INDEX(MassUnitsTable[],MATCH($R$3,MassUnitsTable[Mass Units],0),2), "")</f>
        <v/>
      </c>
      <c r="K743" s="32" t="str">
        <f t="shared" si="64"/>
        <v/>
      </c>
      <c r="L743" s="34" t="str">
        <f>IFERROR(('CALC | Main Engine'!N743+'CALC | Booster'!N743)*INDEX(MassUnitsTable[],MATCH($R$3,MassUnitsTable[Mass Units],0),2), "")</f>
        <v/>
      </c>
      <c r="M743" s="27" t="str">
        <f>IFERROR(('CALC | Main Engine'!O743+'CALC | Booster'!O743)*INDEX(MassUnitsTable[],MATCH($R$3,MassUnitsTable[Mass Units],0),2), "")</f>
        <v/>
      </c>
      <c r="N743" s="27" t="str">
        <f>IFERROR(('CALC | Main Engine'!P743+'CALC | Booster'!P743)*INDEX(MassUnitsTable[],MATCH($R$3,MassUnitsTable[Mass Units],0),2), "")</f>
        <v/>
      </c>
      <c r="O743" s="27" t="str">
        <f>IFERROR(('CALC | Main Engine'!Q743+'CALC | Booster'!Q743)*INDEX(MassUnitsTable[],MATCH($R$3,MassUnitsTable[Mass Units],0),2), "")</f>
        <v/>
      </c>
      <c r="P743" s="27" t="str">
        <f>IFERROR(('CALC | Main Engine'!R743+'CALC | Booster'!R743)*INDEX(MassUnitsTable[],MATCH($R$3,MassUnitsTable[Mass Units],0),2), "")</f>
        <v/>
      </c>
      <c r="Q743" s="27" t="str">
        <f>IFERROR(('CALC | Main Engine'!S743+'CALC | Booster'!S743)*INDEX(MassUnitsTable[],MATCH($R$3,MassUnitsTable[Mass Units],0),2), "")</f>
        <v/>
      </c>
      <c r="R743" s="32" t="str">
        <f>IFERROR(('CALC | Main Engine'!T743+'CALC | Booster'!T743)*INDEX(MassUnitsTable[],MATCH($R$3,MassUnitsTable[Mass Units],0),2), "")</f>
        <v/>
      </c>
      <c r="S743" s="10"/>
    </row>
    <row r="744" spans="1:19" x14ac:dyDescent="0.25">
      <c r="A744" s="10"/>
      <c r="B744" s="4" t="str">
        <f t="shared" si="60"/>
        <v/>
      </c>
      <c r="C744" s="5" t="str">
        <f t="shared" si="61"/>
        <v/>
      </c>
      <c r="D744" s="5" t="str">
        <f t="shared" si="62"/>
        <v/>
      </c>
      <c r="E744" s="5" t="str">
        <f t="shared" si="63"/>
        <v/>
      </c>
      <c r="F744" s="5" t="str">
        <f>'CALC | Main Engine'!$B744</f>
        <v/>
      </c>
      <c r="G744" s="27" t="str">
        <f>'CALC | Main Engine'!$C744</f>
        <v/>
      </c>
      <c r="H744" s="6" t="str">
        <f>'CALC | Main Engine'!$E744</f>
        <v/>
      </c>
      <c r="I744" s="34" t="str">
        <f>IFERROR('CALC | Main Engine'!$F744*INDEX(MassUnitsTable[],MATCH($R$3,MassUnitsTable[Mass Units],0),2), "")</f>
        <v/>
      </c>
      <c r="J744" s="27" t="str">
        <f>IFERROR('CALC | Booster'!$F744*INDEX(MassUnitsTable[],MATCH($R$3,MassUnitsTable[Mass Units],0),2), "")</f>
        <v/>
      </c>
      <c r="K744" s="32" t="str">
        <f t="shared" si="64"/>
        <v/>
      </c>
      <c r="L744" s="34" t="str">
        <f>IFERROR(('CALC | Main Engine'!N744+'CALC | Booster'!N744)*INDEX(MassUnitsTable[],MATCH($R$3,MassUnitsTable[Mass Units],0),2), "")</f>
        <v/>
      </c>
      <c r="M744" s="27" t="str">
        <f>IFERROR(('CALC | Main Engine'!O744+'CALC | Booster'!O744)*INDEX(MassUnitsTable[],MATCH($R$3,MassUnitsTable[Mass Units],0),2), "")</f>
        <v/>
      </c>
      <c r="N744" s="27" t="str">
        <f>IFERROR(('CALC | Main Engine'!P744+'CALC | Booster'!P744)*INDEX(MassUnitsTable[],MATCH($R$3,MassUnitsTable[Mass Units],0),2), "")</f>
        <v/>
      </c>
      <c r="O744" s="27" t="str">
        <f>IFERROR(('CALC | Main Engine'!Q744+'CALC | Booster'!Q744)*INDEX(MassUnitsTable[],MATCH($R$3,MassUnitsTable[Mass Units],0),2), "")</f>
        <v/>
      </c>
      <c r="P744" s="27" t="str">
        <f>IFERROR(('CALC | Main Engine'!R744+'CALC | Booster'!R744)*INDEX(MassUnitsTable[],MATCH($R$3,MassUnitsTable[Mass Units],0),2), "")</f>
        <v/>
      </c>
      <c r="Q744" s="27" t="str">
        <f>IFERROR(('CALC | Main Engine'!S744+'CALC | Booster'!S744)*INDEX(MassUnitsTable[],MATCH($R$3,MassUnitsTable[Mass Units],0),2), "")</f>
        <v/>
      </c>
      <c r="R744" s="32" t="str">
        <f>IFERROR(('CALC | Main Engine'!T744+'CALC | Booster'!T744)*INDEX(MassUnitsTable[],MATCH($R$3,MassUnitsTable[Mass Units],0),2), "")</f>
        <v/>
      </c>
      <c r="S744" s="10"/>
    </row>
    <row r="745" spans="1:19" x14ac:dyDescent="0.25">
      <c r="A745" s="10"/>
      <c r="B745" s="4" t="str">
        <f t="shared" si="60"/>
        <v/>
      </c>
      <c r="C745" s="5" t="str">
        <f t="shared" si="61"/>
        <v/>
      </c>
      <c r="D745" s="5" t="str">
        <f t="shared" si="62"/>
        <v/>
      </c>
      <c r="E745" s="5" t="str">
        <f t="shared" si="63"/>
        <v/>
      </c>
      <c r="F745" s="5" t="str">
        <f>'CALC | Main Engine'!$B745</f>
        <v/>
      </c>
      <c r="G745" s="27" t="str">
        <f>'CALC | Main Engine'!$C745</f>
        <v/>
      </c>
      <c r="H745" s="6" t="str">
        <f>'CALC | Main Engine'!$E745</f>
        <v/>
      </c>
      <c r="I745" s="34" t="str">
        <f>IFERROR('CALC | Main Engine'!$F745*INDEX(MassUnitsTable[],MATCH($R$3,MassUnitsTable[Mass Units],0),2), "")</f>
        <v/>
      </c>
      <c r="J745" s="27" t="str">
        <f>IFERROR('CALC | Booster'!$F745*INDEX(MassUnitsTable[],MATCH($R$3,MassUnitsTable[Mass Units],0),2), "")</f>
        <v/>
      </c>
      <c r="K745" s="32" t="str">
        <f t="shared" si="64"/>
        <v/>
      </c>
      <c r="L745" s="34" t="str">
        <f>IFERROR(('CALC | Main Engine'!N745+'CALC | Booster'!N745)*INDEX(MassUnitsTable[],MATCH($R$3,MassUnitsTable[Mass Units],0),2), "")</f>
        <v/>
      </c>
      <c r="M745" s="27" t="str">
        <f>IFERROR(('CALC | Main Engine'!O745+'CALC | Booster'!O745)*INDEX(MassUnitsTable[],MATCH($R$3,MassUnitsTable[Mass Units],0),2), "")</f>
        <v/>
      </c>
      <c r="N745" s="27" t="str">
        <f>IFERROR(('CALC | Main Engine'!P745+'CALC | Booster'!P745)*INDEX(MassUnitsTable[],MATCH($R$3,MassUnitsTable[Mass Units],0),2), "")</f>
        <v/>
      </c>
      <c r="O745" s="27" t="str">
        <f>IFERROR(('CALC | Main Engine'!Q745+'CALC | Booster'!Q745)*INDEX(MassUnitsTable[],MATCH($R$3,MassUnitsTable[Mass Units],0),2), "")</f>
        <v/>
      </c>
      <c r="P745" s="27" t="str">
        <f>IFERROR(('CALC | Main Engine'!R745+'CALC | Booster'!R745)*INDEX(MassUnitsTable[],MATCH($R$3,MassUnitsTable[Mass Units],0),2), "")</f>
        <v/>
      </c>
      <c r="Q745" s="27" t="str">
        <f>IFERROR(('CALC | Main Engine'!S745+'CALC | Booster'!S745)*INDEX(MassUnitsTable[],MATCH($R$3,MassUnitsTable[Mass Units],0),2), "")</f>
        <v/>
      </c>
      <c r="R745" s="32" t="str">
        <f>IFERROR(('CALC | Main Engine'!T745+'CALC | Booster'!T745)*INDEX(MassUnitsTable[],MATCH($R$3,MassUnitsTable[Mass Units],0),2), "")</f>
        <v/>
      </c>
      <c r="S745" s="10"/>
    </row>
    <row r="746" spans="1:19" x14ac:dyDescent="0.25">
      <c r="A746" s="10"/>
      <c r="B746" s="4" t="str">
        <f t="shared" si="60"/>
        <v/>
      </c>
      <c r="C746" s="5" t="str">
        <f t="shared" si="61"/>
        <v/>
      </c>
      <c r="D746" s="5" t="str">
        <f t="shared" si="62"/>
        <v/>
      </c>
      <c r="E746" s="5" t="str">
        <f t="shared" si="63"/>
        <v/>
      </c>
      <c r="F746" s="5" t="str">
        <f>'CALC | Main Engine'!$B746</f>
        <v/>
      </c>
      <c r="G746" s="27" t="str">
        <f>'CALC | Main Engine'!$C746</f>
        <v/>
      </c>
      <c r="H746" s="6" t="str">
        <f>'CALC | Main Engine'!$E746</f>
        <v/>
      </c>
      <c r="I746" s="34" t="str">
        <f>IFERROR('CALC | Main Engine'!$F746*INDEX(MassUnitsTable[],MATCH($R$3,MassUnitsTable[Mass Units],0),2), "")</f>
        <v/>
      </c>
      <c r="J746" s="27" t="str">
        <f>IFERROR('CALC | Booster'!$F746*INDEX(MassUnitsTable[],MATCH($R$3,MassUnitsTable[Mass Units],0),2), "")</f>
        <v/>
      </c>
      <c r="K746" s="32" t="str">
        <f t="shared" si="64"/>
        <v/>
      </c>
      <c r="L746" s="34" t="str">
        <f>IFERROR(('CALC | Main Engine'!N746+'CALC | Booster'!N746)*INDEX(MassUnitsTable[],MATCH($R$3,MassUnitsTable[Mass Units],0),2), "")</f>
        <v/>
      </c>
      <c r="M746" s="27" t="str">
        <f>IFERROR(('CALC | Main Engine'!O746+'CALC | Booster'!O746)*INDEX(MassUnitsTable[],MATCH($R$3,MassUnitsTable[Mass Units],0),2), "")</f>
        <v/>
      </c>
      <c r="N746" s="27" t="str">
        <f>IFERROR(('CALC | Main Engine'!P746+'CALC | Booster'!P746)*INDEX(MassUnitsTable[],MATCH($R$3,MassUnitsTable[Mass Units],0),2), "")</f>
        <v/>
      </c>
      <c r="O746" s="27" t="str">
        <f>IFERROR(('CALC | Main Engine'!Q746+'CALC | Booster'!Q746)*INDEX(MassUnitsTable[],MATCH($R$3,MassUnitsTable[Mass Units],0),2), "")</f>
        <v/>
      </c>
      <c r="P746" s="27" t="str">
        <f>IFERROR(('CALC | Main Engine'!R746+'CALC | Booster'!R746)*INDEX(MassUnitsTable[],MATCH($R$3,MassUnitsTable[Mass Units],0),2), "")</f>
        <v/>
      </c>
      <c r="Q746" s="27" t="str">
        <f>IFERROR(('CALC | Main Engine'!S746+'CALC | Booster'!S746)*INDEX(MassUnitsTable[],MATCH($R$3,MassUnitsTable[Mass Units],0),2), "")</f>
        <v/>
      </c>
      <c r="R746" s="32" t="str">
        <f>IFERROR(('CALC | Main Engine'!T746+'CALC | Booster'!T746)*INDEX(MassUnitsTable[],MATCH($R$3,MassUnitsTable[Mass Units],0),2), "")</f>
        <v/>
      </c>
      <c r="S746" s="10"/>
    </row>
    <row r="747" spans="1:19" x14ac:dyDescent="0.25">
      <c r="A747" s="10"/>
      <c r="B747" s="4" t="str">
        <f t="shared" si="60"/>
        <v/>
      </c>
      <c r="C747" s="5" t="str">
        <f t="shared" si="61"/>
        <v/>
      </c>
      <c r="D747" s="5" t="str">
        <f t="shared" si="62"/>
        <v/>
      </c>
      <c r="E747" s="5" t="str">
        <f t="shared" si="63"/>
        <v/>
      </c>
      <c r="F747" s="5" t="str">
        <f>'CALC | Main Engine'!$B747</f>
        <v/>
      </c>
      <c r="G747" s="27" t="str">
        <f>'CALC | Main Engine'!$C747</f>
        <v/>
      </c>
      <c r="H747" s="6" t="str">
        <f>'CALC | Main Engine'!$E747</f>
        <v/>
      </c>
      <c r="I747" s="34" t="str">
        <f>IFERROR('CALC | Main Engine'!$F747*INDEX(MassUnitsTable[],MATCH($R$3,MassUnitsTable[Mass Units],0),2), "")</f>
        <v/>
      </c>
      <c r="J747" s="27" t="str">
        <f>IFERROR('CALC | Booster'!$F747*INDEX(MassUnitsTable[],MATCH($R$3,MassUnitsTable[Mass Units],0),2), "")</f>
        <v/>
      </c>
      <c r="K747" s="32" t="str">
        <f t="shared" si="64"/>
        <v/>
      </c>
      <c r="L747" s="34" t="str">
        <f>IFERROR(('CALC | Main Engine'!N747+'CALC | Booster'!N747)*INDEX(MassUnitsTable[],MATCH($R$3,MassUnitsTable[Mass Units],0),2), "")</f>
        <v/>
      </c>
      <c r="M747" s="27" t="str">
        <f>IFERROR(('CALC | Main Engine'!O747+'CALC | Booster'!O747)*INDEX(MassUnitsTable[],MATCH($R$3,MassUnitsTable[Mass Units],0),2), "")</f>
        <v/>
      </c>
      <c r="N747" s="27" t="str">
        <f>IFERROR(('CALC | Main Engine'!P747+'CALC | Booster'!P747)*INDEX(MassUnitsTable[],MATCH($R$3,MassUnitsTable[Mass Units],0),2), "")</f>
        <v/>
      </c>
      <c r="O747" s="27" t="str">
        <f>IFERROR(('CALC | Main Engine'!Q747+'CALC | Booster'!Q747)*INDEX(MassUnitsTable[],MATCH($R$3,MassUnitsTable[Mass Units],0),2), "")</f>
        <v/>
      </c>
      <c r="P747" s="27" t="str">
        <f>IFERROR(('CALC | Main Engine'!R747+'CALC | Booster'!R747)*INDEX(MassUnitsTable[],MATCH($R$3,MassUnitsTable[Mass Units],0),2), "")</f>
        <v/>
      </c>
      <c r="Q747" s="27" t="str">
        <f>IFERROR(('CALC | Main Engine'!S747+'CALC | Booster'!S747)*INDEX(MassUnitsTable[],MATCH($R$3,MassUnitsTable[Mass Units],0),2), "")</f>
        <v/>
      </c>
      <c r="R747" s="32" t="str">
        <f>IFERROR(('CALC | Main Engine'!T747+'CALC | Booster'!T747)*INDEX(MassUnitsTable[],MATCH($R$3,MassUnitsTable[Mass Units],0),2), "")</f>
        <v/>
      </c>
      <c r="S747" s="10"/>
    </row>
    <row r="748" spans="1:19" x14ac:dyDescent="0.25">
      <c r="A748" s="10"/>
      <c r="B748" s="4" t="str">
        <f t="shared" si="60"/>
        <v/>
      </c>
      <c r="C748" s="5" t="str">
        <f t="shared" si="61"/>
        <v/>
      </c>
      <c r="D748" s="5" t="str">
        <f t="shared" si="62"/>
        <v/>
      </c>
      <c r="E748" s="5" t="str">
        <f t="shared" si="63"/>
        <v/>
      </c>
      <c r="F748" s="5" t="str">
        <f>'CALC | Main Engine'!$B748</f>
        <v/>
      </c>
      <c r="G748" s="27" t="str">
        <f>'CALC | Main Engine'!$C748</f>
        <v/>
      </c>
      <c r="H748" s="6" t="str">
        <f>'CALC | Main Engine'!$E748</f>
        <v/>
      </c>
      <c r="I748" s="34" t="str">
        <f>IFERROR('CALC | Main Engine'!$F748*INDEX(MassUnitsTable[],MATCH($R$3,MassUnitsTable[Mass Units],0),2), "")</f>
        <v/>
      </c>
      <c r="J748" s="27" t="str">
        <f>IFERROR('CALC | Booster'!$F748*INDEX(MassUnitsTable[],MATCH($R$3,MassUnitsTable[Mass Units],0),2), "")</f>
        <v/>
      </c>
      <c r="K748" s="32" t="str">
        <f t="shared" si="64"/>
        <v/>
      </c>
      <c r="L748" s="34" t="str">
        <f>IFERROR(('CALC | Main Engine'!N748+'CALC | Booster'!N748)*INDEX(MassUnitsTable[],MATCH($R$3,MassUnitsTable[Mass Units],0),2), "")</f>
        <v/>
      </c>
      <c r="M748" s="27" t="str">
        <f>IFERROR(('CALC | Main Engine'!O748+'CALC | Booster'!O748)*INDEX(MassUnitsTable[],MATCH($R$3,MassUnitsTable[Mass Units],0),2), "")</f>
        <v/>
      </c>
      <c r="N748" s="27" t="str">
        <f>IFERROR(('CALC | Main Engine'!P748+'CALC | Booster'!P748)*INDEX(MassUnitsTable[],MATCH($R$3,MassUnitsTable[Mass Units],0),2), "")</f>
        <v/>
      </c>
      <c r="O748" s="27" t="str">
        <f>IFERROR(('CALC | Main Engine'!Q748+'CALC | Booster'!Q748)*INDEX(MassUnitsTable[],MATCH($R$3,MassUnitsTable[Mass Units],0),2), "")</f>
        <v/>
      </c>
      <c r="P748" s="27" t="str">
        <f>IFERROR(('CALC | Main Engine'!R748+'CALC | Booster'!R748)*INDEX(MassUnitsTable[],MATCH($R$3,MassUnitsTable[Mass Units],0),2), "")</f>
        <v/>
      </c>
      <c r="Q748" s="27" t="str">
        <f>IFERROR(('CALC | Main Engine'!S748+'CALC | Booster'!S748)*INDEX(MassUnitsTable[],MATCH($R$3,MassUnitsTable[Mass Units],0),2), "")</f>
        <v/>
      </c>
      <c r="R748" s="32" t="str">
        <f>IFERROR(('CALC | Main Engine'!T748+'CALC | Booster'!T748)*INDEX(MassUnitsTable[],MATCH($R$3,MassUnitsTable[Mass Units],0),2), "")</f>
        <v/>
      </c>
      <c r="S748" s="10"/>
    </row>
    <row r="749" spans="1:19" x14ac:dyDescent="0.25">
      <c r="A749" s="10"/>
      <c r="B749" s="4" t="str">
        <f t="shared" si="60"/>
        <v/>
      </c>
      <c r="C749" s="5" t="str">
        <f t="shared" si="61"/>
        <v/>
      </c>
      <c r="D749" s="5" t="str">
        <f t="shared" si="62"/>
        <v/>
      </c>
      <c r="E749" s="5" t="str">
        <f t="shared" si="63"/>
        <v/>
      </c>
      <c r="F749" s="5" t="str">
        <f>'CALC | Main Engine'!$B749</f>
        <v/>
      </c>
      <c r="G749" s="27" t="str">
        <f>'CALC | Main Engine'!$C749</f>
        <v/>
      </c>
      <c r="H749" s="6" t="str">
        <f>'CALC | Main Engine'!$E749</f>
        <v/>
      </c>
      <c r="I749" s="34" t="str">
        <f>IFERROR('CALC | Main Engine'!$F749*INDEX(MassUnitsTable[],MATCH($R$3,MassUnitsTable[Mass Units],0),2), "")</f>
        <v/>
      </c>
      <c r="J749" s="27" t="str">
        <f>IFERROR('CALC | Booster'!$F749*INDEX(MassUnitsTable[],MATCH($R$3,MassUnitsTable[Mass Units],0),2), "")</f>
        <v/>
      </c>
      <c r="K749" s="32" t="str">
        <f t="shared" si="64"/>
        <v/>
      </c>
      <c r="L749" s="34" t="str">
        <f>IFERROR(('CALC | Main Engine'!N749+'CALC | Booster'!N749)*INDEX(MassUnitsTable[],MATCH($R$3,MassUnitsTable[Mass Units],0),2), "")</f>
        <v/>
      </c>
      <c r="M749" s="27" t="str">
        <f>IFERROR(('CALC | Main Engine'!O749+'CALC | Booster'!O749)*INDEX(MassUnitsTable[],MATCH($R$3,MassUnitsTable[Mass Units],0),2), "")</f>
        <v/>
      </c>
      <c r="N749" s="27" t="str">
        <f>IFERROR(('CALC | Main Engine'!P749+'CALC | Booster'!P749)*INDEX(MassUnitsTable[],MATCH($R$3,MassUnitsTable[Mass Units],0),2), "")</f>
        <v/>
      </c>
      <c r="O749" s="27" t="str">
        <f>IFERROR(('CALC | Main Engine'!Q749+'CALC | Booster'!Q749)*INDEX(MassUnitsTable[],MATCH($R$3,MassUnitsTable[Mass Units],0),2), "")</f>
        <v/>
      </c>
      <c r="P749" s="27" t="str">
        <f>IFERROR(('CALC | Main Engine'!R749+'CALC | Booster'!R749)*INDEX(MassUnitsTable[],MATCH($R$3,MassUnitsTable[Mass Units],0),2), "")</f>
        <v/>
      </c>
      <c r="Q749" s="27" t="str">
        <f>IFERROR(('CALC | Main Engine'!S749+'CALC | Booster'!S749)*INDEX(MassUnitsTable[],MATCH($R$3,MassUnitsTable[Mass Units],0),2), "")</f>
        <v/>
      </c>
      <c r="R749" s="32" t="str">
        <f>IFERROR(('CALC | Main Engine'!T749+'CALC | Booster'!T749)*INDEX(MassUnitsTable[],MATCH($R$3,MassUnitsTable[Mass Units],0),2), "")</f>
        <v/>
      </c>
      <c r="S749" s="10"/>
    </row>
    <row r="750" spans="1:19" x14ac:dyDescent="0.25">
      <c r="A750" s="10"/>
      <c r="B750" s="4" t="str">
        <f t="shared" si="60"/>
        <v/>
      </c>
      <c r="C750" s="5" t="str">
        <f t="shared" si="61"/>
        <v/>
      </c>
      <c r="D750" s="5" t="str">
        <f t="shared" si="62"/>
        <v/>
      </c>
      <c r="E750" s="5" t="str">
        <f t="shared" si="63"/>
        <v/>
      </c>
      <c r="F750" s="5" t="str">
        <f>'CALC | Main Engine'!$B750</f>
        <v/>
      </c>
      <c r="G750" s="27" t="str">
        <f>'CALC | Main Engine'!$C750</f>
        <v/>
      </c>
      <c r="H750" s="6" t="str">
        <f>'CALC | Main Engine'!$E750</f>
        <v/>
      </c>
      <c r="I750" s="34" t="str">
        <f>IFERROR('CALC | Main Engine'!$F750*INDEX(MassUnitsTable[],MATCH($R$3,MassUnitsTable[Mass Units],0),2), "")</f>
        <v/>
      </c>
      <c r="J750" s="27" t="str">
        <f>IFERROR('CALC | Booster'!$F750*INDEX(MassUnitsTable[],MATCH($R$3,MassUnitsTable[Mass Units],0),2), "")</f>
        <v/>
      </c>
      <c r="K750" s="32" t="str">
        <f t="shared" si="64"/>
        <v/>
      </c>
      <c r="L750" s="34" t="str">
        <f>IFERROR(('CALC | Main Engine'!N750+'CALC | Booster'!N750)*INDEX(MassUnitsTable[],MATCH($R$3,MassUnitsTable[Mass Units],0),2), "")</f>
        <v/>
      </c>
      <c r="M750" s="27" t="str">
        <f>IFERROR(('CALC | Main Engine'!O750+'CALC | Booster'!O750)*INDEX(MassUnitsTable[],MATCH($R$3,MassUnitsTable[Mass Units],0),2), "")</f>
        <v/>
      </c>
      <c r="N750" s="27" t="str">
        <f>IFERROR(('CALC | Main Engine'!P750+'CALC | Booster'!P750)*INDEX(MassUnitsTable[],MATCH($R$3,MassUnitsTable[Mass Units],0),2), "")</f>
        <v/>
      </c>
      <c r="O750" s="27" t="str">
        <f>IFERROR(('CALC | Main Engine'!Q750+'CALC | Booster'!Q750)*INDEX(MassUnitsTable[],MATCH($R$3,MassUnitsTable[Mass Units],0),2), "")</f>
        <v/>
      </c>
      <c r="P750" s="27" t="str">
        <f>IFERROR(('CALC | Main Engine'!R750+'CALC | Booster'!R750)*INDEX(MassUnitsTable[],MATCH($R$3,MassUnitsTable[Mass Units],0),2), "")</f>
        <v/>
      </c>
      <c r="Q750" s="27" t="str">
        <f>IFERROR(('CALC | Main Engine'!S750+'CALC | Booster'!S750)*INDEX(MassUnitsTable[],MATCH($R$3,MassUnitsTable[Mass Units],0),2), "")</f>
        <v/>
      </c>
      <c r="R750" s="32" t="str">
        <f>IFERROR(('CALC | Main Engine'!T750+'CALC | Booster'!T750)*INDEX(MassUnitsTable[],MATCH($R$3,MassUnitsTable[Mass Units],0),2), "")</f>
        <v/>
      </c>
      <c r="S750" s="10"/>
    </row>
    <row r="751" spans="1:19" x14ac:dyDescent="0.25">
      <c r="A751" s="10"/>
      <c r="B751" s="4" t="str">
        <f t="shared" si="60"/>
        <v/>
      </c>
      <c r="C751" s="5" t="str">
        <f t="shared" si="61"/>
        <v/>
      </c>
      <c r="D751" s="5" t="str">
        <f t="shared" si="62"/>
        <v/>
      </c>
      <c r="E751" s="5" t="str">
        <f t="shared" si="63"/>
        <v/>
      </c>
      <c r="F751" s="5" t="str">
        <f>'CALC | Main Engine'!$B751</f>
        <v/>
      </c>
      <c r="G751" s="27" t="str">
        <f>'CALC | Main Engine'!$C751</f>
        <v/>
      </c>
      <c r="H751" s="6" t="str">
        <f>'CALC | Main Engine'!$E751</f>
        <v/>
      </c>
      <c r="I751" s="34" t="str">
        <f>IFERROR('CALC | Main Engine'!$F751*INDEX(MassUnitsTable[],MATCH($R$3,MassUnitsTable[Mass Units],0),2), "")</f>
        <v/>
      </c>
      <c r="J751" s="27" t="str">
        <f>IFERROR('CALC | Booster'!$F751*INDEX(MassUnitsTable[],MATCH($R$3,MassUnitsTable[Mass Units],0),2), "")</f>
        <v/>
      </c>
      <c r="K751" s="32" t="str">
        <f t="shared" si="64"/>
        <v/>
      </c>
      <c r="L751" s="34" t="str">
        <f>IFERROR(('CALC | Main Engine'!N751+'CALC | Booster'!N751)*INDEX(MassUnitsTable[],MATCH($R$3,MassUnitsTable[Mass Units],0),2), "")</f>
        <v/>
      </c>
      <c r="M751" s="27" t="str">
        <f>IFERROR(('CALC | Main Engine'!O751+'CALC | Booster'!O751)*INDEX(MassUnitsTable[],MATCH($R$3,MassUnitsTable[Mass Units],0),2), "")</f>
        <v/>
      </c>
      <c r="N751" s="27" t="str">
        <f>IFERROR(('CALC | Main Engine'!P751+'CALC | Booster'!P751)*INDEX(MassUnitsTable[],MATCH($R$3,MassUnitsTable[Mass Units],0),2), "")</f>
        <v/>
      </c>
      <c r="O751" s="27" t="str">
        <f>IFERROR(('CALC | Main Engine'!Q751+'CALC | Booster'!Q751)*INDEX(MassUnitsTable[],MATCH($R$3,MassUnitsTable[Mass Units],0),2), "")</f>
        <v/>
      </c>
      <c r="P751" s="27" t="str">
        <f>IFERROR(('CALC | Main Engine'!R751+'CALC | Booster'!R751)*INDEX(MassUnitsTable[],MATCH($R$3,MassUnitsTable[Mass Units],0),2), "")</f>
        <v/>
      </c>
      <c r="Q751" s="27" t="str">
        <f>IFERROR(('CALC | Main Engine'!S751+'CALC | Booster'!S751)*INDEX(MassUnitsTable[],MATCH($R$3,MassUnitsTable[Mass Units],0),2), "")</f>
        <v/>
      </c>
      <c r="R751" s="32" t="str">
        <f>IFERROR(('CALC | Main Engine'!T751+'CALC | Booster'!T751)*INDEX(MassUnitsTable[],MATCH($R$3,MassUnitsTable[Mass Units],0),2), "")</f>
        <v/>
      </c>
      <c r="S751" s="10"/>
    </row>
    <row r="752" spans="1:19" x14ac:dyDescent="0.25">
      <c r="A752" s="10"/>
      <c r="B752" s="4" t="str">
        <f t="shared" si="60"/>
        <v/>
      </c>
      <c r="C752" s="5" t="str">
        <f t="shared" si="61"/>
        <v/>
      </c>
      <c r="D752" s="5" t="str">
        <f t="shared" si="62"/>
        <v/>
      </c>
      <c r="E752" s="5" t="str">
        <f t="shared" si="63"/>
        <v/>
      </c>
      <c r="F752" s="5" t="str">
        <f>'CALC | Main Engine'!$B752</f>
        <v/>
      </c>
      <c r="G752" s="27" t="str">
        <f>'CALC | Main Engine'!$C752</f>
        <v/>
      </c>
      <c r="H752" s="6" t="str">
        <f>'CALC | Main Engine'!$E752</f>
        <v/>
      </c>
      <c r="I752" s="34" t="str">
        <f>IFERROR('CALC | Main Engine'!$F752*INDEX(MassUnitsTable[],MATCH($R$3,MassUnitsTable[Mass Units],0),2), "")</f>
        <v/>
      </c>
      <c r="J752" s="27" t="str">
        <f>IFERROR('CALC | Booster'!$F752*INDEX(MassUnitsTable[],MATCH($R$3,MassUnitsTable[Mass Units],0),2), "")</f>
        <v/>
      </c>
      <c r="K752" s="32" t="str">
        <f t="shared" si="64"/>
        <v/>
      </c>
      <c r="L752" s="34" t="str">
        <f>IFERROR(('CALC | Main Engine'!N752+'CALC | Booster'!N752)*INDEX(MassUnitsTable[],MATCH($R$3,MassUnitsTable[Mass Units],0),2), "")</f>
        <v/>
      </c>
      <c r="M752" s="27" t="str">
        <f>IFERROR(('CALC | Main Engine'!O752+'CALC | Booster'!O752)*INDEX(MassUnitsTable[],MATCH($R$3,MassUnitsTable[Mass Units],0),2), "")</f>
        <v/>
      </c>
      <c r="N752" s="27" t="str">
        <f>IFERROR(('CALC | Main Engine'!P752+'CALC | Booster'!P752)*INDEX(MassUnitsTable[],MATCH($R$3,MassUnitsTable[Mass Units],0),2), "")</f>
        <v/>
      </c>
      <c r="O752" s="27" t="str">
        <f>IFERROR(('CALC | Main Engine'!Q752+'CALC | Booster'!Q752)*INDEX(MassUnitsTable[],MATCH($R$3,MassUnitsTable[Mass Units],0),2), "")</f>
        <v/>
      </c>
      <c r="P752" s="27" t="str">
        <f>IFERROR(('CALC | Main Engine'!R752+'CALC | Booster'!R752)*INDEX(MassUnitsTable[],MATCH($R$3,MassUnitsTable[Mass Units],0),2), "")</f>
        <v/>
      </c>
      <c r="Q752" s="27" t="str">
        <f>IFERROR(('CALC | Main Engine'!S752+'CALC | Booster'!S752)*INDEX(MassUnitsTable[],MATCH($R$3,MassUnitsTable[Mass Units],0),2), "")</f>
        <v/>
      </c>
      <c r="R752" s="32" t="str">
        <f>IFERROR(('CALC | Main Engine'!T752+'CALC | Booster'!T752)*INDEX(MassUnitsTable[],MATCH($R$3,MassUnitsTable[Mass Units],0),2), "")</f>
        <v/>
      </c>
      <c r="S752" s="10"/>
    </row>
    <row r="753" spans="1:19" x14ac:dyDescent="0.25">
      <c r="A753" s="10"/>
      <c r="B753" s="4" t="str">
        <f t="shared" si="60"/>
        <v/>
      </c>
      <c r="C753" s="5" t="str">
        <f t="shared" si="61"/>
        <v/>
      </c>
      <c r="D753" s="5" t="str">
        <f t="shared" si="62"/>
        <v/>
      </c>
      <c r="E753" s="5" t="str">
        <f t="shared" si="63"/>
        <v/>
      </c>
      <c r="F753" s="5" t="str">
        <f>'CALC | Main Engine'!$B753</f>
        <v/>
      </c>
      <c r="G753" s="27" t="str">
        <f>'CALC | Main Engine'!$C753</f>
        <v/>
      </c>
      <c r="H753" s="6" t="str">
        <f>'CALC | Main Engine'!$E753</f>
        <v/>
      </c>
      <c r="I753" s="34" t="str">
        <f>IFERROR('CALC | Main Engine'!$F753*INDEX(MassUnitsTable[],MATCH($R$3,MassUnitsTable[Mass Units],0),2), "")</f>
        <v/>
      </c>
      <c r="J753" s="27" t="str">
        <f>IFERROR('CALC | Booster'!$F753*INDEX(MassUnitsTable[],MATCH($R$3,MassUnitsTable[Mass Units],0),2), "")</f>
        <v/>
      </c>
      <c r="K753" s="32" t="str">
        <f t="shared" si="64"/>
        <v/>
      </c>
      <c r="L753" s="34" t="str">
        <f>IFERROR(('CALC | Main Engine'!N753+'CALC | Booster'!N753)*INDEX(MassUnitsTable[],MATCH($R$3,MassUnitsTable[Mass Units],0),2), "")</f>
        <v/>
      </c>
      <c r="M753" s="27" t="str">
        <f>IFERROR(('CALC | Main Engine'!O753+'CALC | Booster'!O753)*INDEX(MassUnitsTable[],MATCH($R$3,MassUnitsTable[Mass Units],0),2), "")</f>
        <v/>
      </c>
      <c r="N753" s="27" t="str">
        <f>IFERROR(('CALC | Main Engine'!P753+'CALC | Booster'!P753)*INDEX(MassUnitsTable[],MATCH($R$3,MassUnitsTable[Mass Units],0),2), "")</f>
        <v/>
      </c>
      <c r="O753" s="27" t="str">
        <f>IFERROR(('CALC | Main Engine'!Q753+'CALC | Booster'!Q753)*INDEX(MassUnitsTable[],MATCH($R$3,MassUnitsTable[Mass Units],0),2), "")</f>
        <v/>
      </c>
      <c r="P753" s="27" t="str">
        <f>IFERROR(('CALC | Main Engine'!R753+'CALC | Booster'!R753)*INDEX(MassUnitsTable[],MATCH($R$3,MassUnitsTable[Mass Units],0),2), "")</f>
        <v/>
      </c>
      <c r="Q753" s="27" t="str">
        <f>IFERROR(('CALC | Main Engine'!S753+'CALC | Booster'!S753)*INDEX(MassUnitsTable[],MATCH($R$3,MassUnitsTable[Mass Units],0),2), "")</f>
        <v/>
      </c>
      <c r="R753" s="32" t="str">
        <f>IFERROR(('CALC | Main Engine'!T753+'CALC | Booster'!T753)*INDEX(MassUnitsTable[],MATCH($R$3,MassUnitsTable[Mass Units],0),2), "")</f>
        <v/>
      </c>
      <c r="S753" s="10"/>
    </row>
    <row r="754" spans="1:19" x14ac:dyDescent="0.25">
      <c r="A754" s="10"/>
      <c r="B754" s="4" t="str">
        <f t="shared" si="60"/>
        <v/>
      </c>
      <c r="C754" s="5" t="str">
        <f t="shared" si="61"/>
        <v/>
      </c>
      <c r="D754" s="5" t="str">
        <f t="shared" si="62"/>
        <v/>
      </c>
      <c r="E754" s="5" t="str">
        <f t="shared" si="63"/>
        <v/>
      </c>
      <c r="F754" s="5" t="str">
        <f>'CALC | Main Engine'!$B754</f>
        <v/>
      </c>
      <c r="G754" s="27" t="str">
        <f>'CALC | Main Engine'!$C754</f>
        <v/>
      </c>
      <c r="H754" s="6" t="str">
        <f>'CALC | Main Engine'!$E754</f>
        <v/>
      </c>
      <c r="I754" s="34" t="str">
        <f>IFERROR('CALC | Main Engine'!$F754*INDEX(MassUnitsTable[],MATCH($R$3,MassUnitsTable[Mass Units],0),2), "")</f>
        <v/>
      </c>
      <c r="J754" s="27" t="str">
        <f>IFERROR('CALC | Booster'!$F754*INDEX(MassUnitsTable[],MATCH($R$3,MassUnitsTable[Mass Units],0),2), "")</f>
        <v/>
      </c>
      <c r="K754" s="32" t="str">
        <f t="shared" si="64"/>
        <v/>
      </c>
      <c r="L754" s="34" t="str">
        <f>IFERROR(('CALC | Main Engine'!N754+'CALC | Booster'!N754)*INDEX(MassUnitsTable[],MATCH($R$3,MassUnitsTable[Mass Units],0),2), "")</f>
        <v/>
      </c>
      <c r="M754" s="27" t="str">
        <f>IFERROR(('CALC | Main Engine'!O754+'CALC | Booster'!O754)*INDEX(MassUnitsTable[],MATCH($R$3,MassUnitsTable[Mass Units],0),2), "")</f>
        <v/>
      </c>
      <c r="N754" s="27" t="str">
        <f>IFERROR(('CALC | Main Engine'!P754+'CALC | Booster'!P754)*INDEX(MassUnitsTable[],MATCH($R$3,MassUnitsTable[Mass Units],0),2), "")</f>
        <v/>
      </c>
      <c r="O754" s="27" t="str">
        <f>IFERROR(('CALC | Main Engine'!Q754+'CALC | Booster'!Q754)*INDEX(MassUnitsTable[],MATCH($R$3,MassUnitsTable[Mass Units],0),2), "")</f>
        <v/>
      </c>
      <c r="P754" s="27" t="str">
        <f>IFERROR(('CALC | Main Engine'!R754+'CALC | Booster'!R754)*INDEX(MassUnitsTable[],MATCH($R$3,MassUnitsTable[Mass Units],0),2), "")</f>
        <v/>
      </c>
      <c r="Q754" s="27" t="str">
        <f>IFERROR(('CALC | Main Engine'!S754+'CALC | Booster'!S754)*INDEX(MassUnitsTable[],MATCH($R$3,MassUnitsTable[Mass Units],0),2), "")</f>
        <v/>
      </c>
      <c r="R754" s="32" t="str">
        <f>IFERROR(('CALC | Main Engine'!T754+'CALC | Booster'!T754)*INDEX(MassUnitsTable[],MATCH($R$3,MassUnitsTable[Mass Units],0),2), "")</f>
        <v/>
      </c>
      <c r="S754" s="10"/>
    </row>
    <row r="755" spans="1:19" x14ac:dyDescent="0.25">
      <c r="A755" s="10"/>
      <c r="B755" s="4" t="str">
        <f t="shared" si="60"/>
        <v/>
      </c>
      <c r="C755" s="5" t="str">
        <f t="shared" si="61"/>
        <v/>
      </c>
      <c r="D755" s="5" t="str">
        <f t="shared" si="62"/>
        <v/>
      </c>
      <c r="E755" s="5" t="str">
        <f t="shared" si="63"/>
        <v/>
      </c>
      <c r="F755" s="5" t="str">
        <f>'CALC | Main Engine'!$B755</f>
        <v/>
      </c>
      <c r="G755" s="27" t="str">
        <f>'CALC | Main Engine'!$C755</f>
        <v/>
      </c>
      <c r="H755" s="6" t="str">
        <f>'CALC | Main Engine'!$E755</f>
        <v/>
      </c>
      <c r="I755" s="34" t="str">
        <f>IFERROR('CALC | Main Engine'!$F755*INDEX(MassUnitsTable[],MATCH($R$3,MassUnitsTable[Mass Units],0),2), "")</f>
        <v/>
      </c>
      <c r="J755" s="27" t="str">
        <f>IFERROR('CALC | Booster'!$F755*INDEX(MassUnitsTable[],MATCH($R$3,MassUnitsTable[Mass Units],0),2), "")</f>
        <v/>
      </c>
      <c r="K755" s="32" t="str">
        <f t="shared" si="64"/>
        <v/>
      </c>
      <c r="L755" s="34" t="str">
        <f>IFERROR(('CALC | Main Engine'!N755+'CALC | Booster'!N755)*INDEX(MassUnitsTable[],MATCH($R$3,MassUnitsTable[Mass Units],0),2), "")</f>
        <v/>
      </c>
      <c r="M755" s="27" t="str">
        <f>IFERROR(('CALC | Main Engine'!O755+'CALC | Booster'!O755)*INDEX(MassUnitsTable[],MATCH($R$3,MassUnitsTable[Mass Units],0),2), "")</f>
        <v/>
      </c>
      <c r="N755" s="27" t="str">
        <f>IFERROR(('CALC | Main Engine'!P755+'CALC | Booster'!P755)*INDEX(MassUnitsTable[],MATCH($R$3,MassUnitsTable[Mass Units],0),2), "")</f>
        <v/>
      </c>
      <c r="O755" s="27" t="str">
        <f>IFERROR(('CALC | Main Engine'!Q755+'CALC | Booster'!Q755)*INDEX(MassUnitsTable[],MATCH($R$3,MassUnitsTable[Mass Units],0),2), "")</f>
        <v/>
      </c>
      <c r="P755" s="27" t="str">
        <f>IFERROR(('CALC | Main Engine'!R755+'CALC | Booster'!R755)*INDEX(MassUnitsTable[],MATCH($R$3,MassUnitsTable[Mass Units],0),2), "")</f>
        <v/>
      </c>
      <c r="Q755" s="27" t="str">
        <f>IFERROR(('CALC | Main Engine'!S755+'CALC | Booster'!S755)*INDEX(MassUnitsTable[],MATCH($R$3,MassUnitsTable[Mass Units],0),2), "")</f>
        <v/>
      </c>
      <c r="R755" s="32" t="str">
        <f>IFERROR(('CALC | Main Engine'!T755+'CALC | Booster'!T755)*INDEX(MassUnitsTable[],MATCH($R$3,MassUnitsTable[Mass Units],0),2), "")</f>
        <v/>
      </c>
      <c r="S755" s="10"/>
    </row>
    <row r="756" spans="1:19" x14ac:dyDescent="0.25">
      <c r="A756" s="10"/>
      <c r="B756" s="4" t="str">
        <f t="shared" si="60"/>
        <v/>
      </c>
      <c r="C756" s="5" t="str">
        <f t="shared" si="61"/>
        <v/>
      </c>
      <c r="D756" s="5" t="str">
        <f t="shared" si="62"/>
        <v/>
      </c>
      <c r="E756" s="5" t="str">
        <f t="shared" si="63"/>
        <v/>
      </c>
      <c r="F756" s="5" t="str">
        <f>'CALC | Main Engine'!$B756</f>
        <v/>
      </c>
      <c r="G756" s="27" t="str">
        <f>'CALC | Main Engine'!$C756</f>
        <v/>
      </c>
      <c r="H756" s="6" t="str">
        <f>'CALC | Main Engine'!$E756</f>
        <v/>
      </c>
      <c r="I756" s="34" t="str">
        <f>IFERROR('CALC | Main Engine'!$F756*INDEX(MassUnitsTable[],MATCH($R$3,MassUnitsTable[Mass Units],0),2), "")</f>
        <v/>
      </c>
      <c r="J756" s="27" t="str">
        <f>IFERROR('CALC | Booster'!$F756*INDEX(MassUnitsTable[],MATCH($R$3,MassUnitsTable[Mass Units],0),2), "")</f>
        <v/>
      </c>
      <c r="K756" s="32" t="str">
        <f t="shared" si="64"/>
        <v/>
      </c>
      <c r="L756" s="34" t="str">
        <f>IFERROR(('CALC | Main Engine'!N756+'CALC | Booster'!N756)*INDEX(MassUnitsTable[],MATCH($R$3,MassUnitsTable[Mass Units],0),2), "")</f>
        <v/>
      </c>
      <c r="M756" s="27" t="str">
        <f>IFERROR(('CALC | Main Engine'!O756+'CALC | Booster'!O756)*INDEX(MassUnitsTable[],MATCH($R$3,MassUnitsTable[Mass Units],0),2), "")</f>
        <v/>
      </c>
      <c r="N756" s="27" t="str">
        <f>IFERROR(('CALC | Main Engine'!P756+'CALC | Booster'!P756)*INDEX(MassUnitsTable[],MATCH($R$3,MassUnitsTable[Mass Units],0),2), "")</f>
        <v/>
      </c>
      <c r="O756" s="27" t="str">
        <f>IFERROR(('CALC | Main Engine'!Q756+'CALC | Booster'!Q756)*INDEX(MassUnitsTable[],MATCH($R$3,MassUnitsTable[Mass Units],0),2), "")</f>
        <v/>
      </c>
      <c r="P756" s="27" t="str">
        <f>IFERROR(('CALC | Main Engine'!R756+'CALC | Booster'!R756)*INDEX(MassUnitsTable[],MATCH($R$3,MassUnitsTable[Mass Units],0),2), "")</f>
        <v/>
      </c>
      <c r="Q756" s="27" t="str">
        <f>IFERROR(('CALC | Main Engine'!S756+'CALC | Booster'!S756)*INDEX(MassUnitsTable[],MATCH($R$3,MassUnitsTable[Mass Units],0),2), "")</f>
        <v/>
      </c>
      <c r="R756" s="32" t="str">
        <f>IFERROR(('CALC | Main Engine'!T756+'CALC | Booster'!T756)*INDEX(MassUnitsTable[],MATCH($R$3,MassUnitsTable[Mass Units],0),2), "")</f>
        <v/>
      </c>
      <c r="S756" s="10"/>
    </row>
    <row r="757" spans="1:19" x14ac:dyDescent="0.25">
      <c r="A757" s="10"/>
      <c r="B757" s="4" t="str">
        <f t="shared" si="60"/>
        <v/>
      </c>
      <c r="C757" s="5" t="str">
        <f t="shared" si="61"/>
        <v/>
      </c>
      <c r="D757" s="5" t="str">
        <f t="shared" si="62"/>
        <v/>
      </c>
      <c r="E757" s="5" t="str">
        <f t="shared" si="63"/>
        <v/>
      </c>
      <c r="F757" s="5" t="str">
        <f>'CALC | Main Engine'!$B757</f>
        <v/>
      </c>
      <c r="G757" s="27" t="str">
        <f>'CALC | Main Engine'!$C757</f>
        <v/>
      </c>
      <c r="H757" s="6" t="str">
        <f>'CALC | Main Engine'!$E757</f>
        <v/>
      </c>
      <c r="I757" s="34" t="str">
        <f>IFERROR('CALC | Main Engine'!$F757*INDEX(MassUnitsTable[],MATCH($R$3,MassUnitsTable[Mass Units],0),2), "")</f>
        <v/>
      </c>
      <c r="J757" s="27" t="str">
        <f>IFERROR('CALC | Booster'!$F757*INDEX(MassUnitsTable[],MATCH($R$3,MassUnitsTable[Mass Units],0),2), "")</f>
        <v/>
      </c>
      <c r="K757" s="32" t="str">
        <f t="shared" si="64"/>
        <v/>
      </c>
      <c r="L757" s="34" t="str">
        <f>IFERROR(('CALC | Main Engine'!N757+'CALC | Booster'!N757)*INDEX(MassUnitsTable[],MATCH($R$3,MassUnitsTable[Mass Units],0),2), "")</f>
        <v/>
      </c>
      <c r="M757" s="27" t="str">
        <f>IFERROR(('CALC | Main Engine'!O757+'CALC | Booster'!O757)*INDEX(MassUnitsTable[],MATCH($R$3,MassUnitsTable[Mass Units],0),2), "")</f>
        <v/>
      </c>
      <c r="N757" s="27" t="str">
        <f>IFERROR(('CALC | Main Engine'!P757+'CALC | Booster'!P757)*INDEX(MassUnitsTable[],MATCH($R$3,MassUnitsTable[Mass Units],0),2), "")</f>
        <v/>
      </c>
      <c r="O757" s="27" t="str">
        <f>IFERROR(('CALC | Main Engine'!Q757+'CALC | Booster'!Q757)*INDEX(MassUnitsTable[],MATCH($R$3,MassUnitsTable[Mass Units],0),2), "")</f>
        <v/>
      </c>
      <c r="P757" s="27" t="str">
        <f>IFERROR(('CALC | Main Engine'!R757+'CALC | Booster'!R757)*INDEX(MassUnitsTable[],MATCH($R$3,MassUnitsTable[Mass Units],0),2), "")</f>
        <v/>
      </c>
      <c r="Q757" s="27" t="str">
        <f>IFERROR(('CALC | Main Engine'!S757+'CALC | Booster'!S757)*INDEX(MassUnitsTable[],MATCH($R$3,MassUnitsTable[Mass Units],0),2), "")</f>
        <v/>
      </c>
      <c r="R757" s="32" t="str">
        <f>IFERROR(('CALC | Main Engine'!T757+'CALC | Booster'!T757)*INDEX(MassUnitsTable[],MATCH($R$3,MassUnitsTable[Mass Units],0),2), "")</f>
        <v/>
      </c>
      <c r="S757" s="10"/>
    </row>
    <row r="758" spans="1:19" x14ac:dyDescent="0.25">
      <c r="A758" s="10"/>
      <c r="B758" s="4" t="str">
        <f t="shared" si="60"/>
        <v/>
      </c>
      <c r="C758" s="5" t="str">
        <f t="shared" si="61"/>
        <v/>
      </c>
      <c r="D758" s="5" t="str">
        <f t="shared" si="62"/>
        <v/>
      </c>
      <c r="E758" s="5" t="str">
        <f t="shared" si="63"/>
        <v/>
      </c>
      <c r="F758" s="5" t="str">
        <f>'CALC | Main Engine'!$B758</f>
        <v/>
      </c>
      <c r="G758" s="27" t="str">
        <f>'CALC | Main Engine'!$C758</f>
        <v/>
      </c>
      <c r="H758" s="6" t="str">
        <f>'CALC | Main Engine'!$E758</f>
        <v/>
      </c>
      <c r="I758" s="34" t="str">
        <f>IFERROR('CALC | Main Engine'!$F758*INDEX(MassUnitsTable[],MATCH($R$3,MassUnitsTable[Mass Units],0),2), "")</f>
        <v/>
      </c>
      <c r="J758" s="27" t="str">
        <f>IFERROR('CALC | Booster'!$F758*INDEX(MassUnitsTable[],MATCH($R$3,MassUnitsTable[Mass Units],0),2), "")</f>
        <v/>
      </c>
      <c r="K758" s="32" t="str">
        <f t="shared" si="64"/>
        <v/>
      </c>
      <c r="L758" s="34" t="str">
        <f>IFERROR(('CALC | Main Engine'!N758+'CALC | Booster'!N758)*INDEX(MassUnitsTable[],MATCH($R$3,MassUnitsTable[Mass Units],0),2), "")</f>
        <v/>
      </c>
      <c r="M758" s="27" t="str">
        <f>IFERROR(('CALC | Main Engine'!O758+'CALC | Booster'!O758)*INDEX(MassUnitsTable[],MATCH($R$3,MassUnitsTable[Mass Units],0),2), "")</f>
        <v/>
      </c>
      <c r="N758" s="27" t="str">
        <f>IFERROR(('CALC | Main Engine'!P758+'CALC | Booster'!P758)*INDEX(MassUnitsTable[],MATCH($R$3,MassUnitsTable[Mass Units],0),2), "")</f>
        <v/>
      </c>
      <c r="O758" s="27" t="str">
        <f>IFERROR(('CALC | Main Engine'!Q758+'CALC | Booster'!Q758)*INDEX(MassUnitsTable[],MATCH($R$3,MassUnitsTable[Mass Units],0),2), "")</f>
        <v/>
      </c>
      <c r="P758" s="27" t="str">
        <f>IFERROR(('CALC | Main Engine'!R758+'CALC | Booster'!R758)*INDEX(MassUnitsTable[],MATCH($R$3,MassUnitsTable[Mass Units],0),2), "")</f>
        <v/>
      </c>
      <c r="Q758" s="27" t="str">
        <f>IFERROR(('CALC | Main Engine'!S758+'CALC | Booster'!S758)*INDEX(MassUnitsTable[],MATCH($R$3,MassUnitsTable[Mass Units],0),2), "")</f>
        <v/>
      </c>
      <c r="R758" s="32" t="str">
        <f>IFERROR(('CALC | Main Engine'!T758+'CALC | Booster'!T758)*INDEX(MassUnitsTable[],MATCH($R$3,MassUnitsTable[Mass Units],0),2), "")</f>
        <v/>
      </c>
      <c r="S758" s="10"/>
    </row>
    <row r="759" spans="1:19" x14ac:dyDescent="0.25">
      <c r="A759" s="10"/>
      <c r="B759" s="4" t="str">
        <f t="shared" si="60"/>
        <v/>
      </c>
      <c r="C759" s="5" t="str">
        <f t="shared" si="61"/>
        <v/>
      </c>
      <c r="D759" s="5" t="str">
        <f t="shared" si="62"/>
        <v/>
      </c>
      <c r="E759" s="5" t="str">
        <f t="shared" si="63"/>
        <v/>
      </c>
      <c r="F759" s="5" t="str">
        <f>'CALC | Main Engine'!$B759</f>
        <v/>
      </c>
      <c r="G759" s="27" t="str">
        <f>'CALC | Main Engine'!$C759</f>
        <v/>
      </c>
      <c r="H759" s="6" t="str">
        <f>'CALC | Main Engine'!$E759</f>
        <v/>
      </c>
      <c r="I759" s="34" t="str">
        <f>IFERROR('CALC | Main Engine'!$F759*INDEX(MassUnitsTable[],MATCH($R$3,MassUnitsTable[Mass Units],0),2), "")</f>
        <v/>
      </c>
      <c r="J759" s="27" t="str">
        <f>IFERROR('CALC | Booster'!$F759*INDEX(MassUnitsTable[],MATCH($R$3,MassUnitsTable[Mass Units],0),2), "")</f>
        <v/>
      </c>
      <c r="K759" s="32" t="str">
        <f t="shared" si="64"/>
        <v/>
      </c>
      <c r="L759" s="34" t="str">
        <f>IFERROR(('CALC | Main Engine'!N759+'CALC | Booster'!N759)*INDEX(MassUnitsTable[],MATCH($R$3,MassUnitsTable[Mass Units],0),2), "")</f>
        <v/>
      </c>
      <c r="M759" s="27" t="str">
        <f>IFERROR(('CALC | Main Engine'!O759+'CALC | Booster'!O759)*INDEX(MassUnitsTable[],MATCH($R$3,MassUnitsTable[Mass Units],0),2), "")</f>
        <v/>
      </c>
      <c r="N759" s="27" t="str">
        <f>IFERROR(('CALC | Main Engine'!P759+'CALC | Booster'!P759)*INDEX(MassUnitsTable[],MATCH($R$3,MassUnitsTable[Mass Units],0),2), "")</f>
        <v/>
      </c>
      <c r="O759" s="27" t="str">
        <f>IFERROR(('CALC | Main Engine'!Q759+'CALC | Booster'!Q759)*INDEX(MassUnitsTable[],MATCH($R$3,MassUnitsTable[Mass Units],0),2), "")</f>
        <v/>
      </c>
      <c r="P759" s="27" t="str">
        <f>IFERROR(('CALC | Main Engine'!R759+'CALC | Booster'!R759)*INDEX(MassUnitsTable[],MATCH($R$3,MassUnitsTable[Mass Units],0),2), "")</f>
        <v/>
      </c>
      <c r="Q759" s="27" t="str">
        <f>IFERROR(('CALC | Main Engine'!S759+'CALC | Booster'!S759)*INDEX(MassUnitsTable[],MATCH($R$3,MassUnitsTable[Mass Units],0),2), "")</f>
        <v/>
      </c>
      <c r="R759" s="32" t="str">
        <f>IFERROR(('CALC | Main Engine'!T759+'CALC | Booster'!T759)*INDEX(MassUnitsTable[],MATCH($R$3,MassUnitsTable[Mass Units],0),2), "")</f>
        <v/>
      </c>
      <c r="S759" s="10"/>
    </row>
    <row r="760" spans="1:19" x14ac:dyDescent="0.25">
      <c r="A760" s="10"/>
      <c r="B760" s="4" t="str">
        <f t="shared" si="60"/>
        <v/>
      </c>
      <c r="C760" s="5" t="str">
        <f t="shared" si="61"/>
        <v/>
      </c>
      <c r="D760" s="5" t="str">
        <f t="shared" si="62"/>
        <v/>
      </c>
      <c r="E760" s="5" t="str">
        <f t="shared" si="63"/>
        <v/>
      </c>
      <c r="F760" s="5" t="str">
        <f>'CALC | Main Engine'!$B760</f>
        <v/>
      </c>
      <c r="G760" s="27" t="str">
        <f>'CALC | Main Engine'!$C760</f>
        <v/>
      </c>
      <c r="H760" s="6" t="str">
        <f>'CALC | Main Engine'!$E760</f>
        <v/>
      </c>
      <c r="I760" s="34" t="str">
        <f>IFERROR('CALC | Main Engine'!$F760*INDEX(MassUnitsTable[],MATCH($R$3,MassUnitsTable[Mass Units],0),2), "")</f>
        <v/>
      </c>
      <c r="J760" s="27" t="str">
        <f>IFERROR('CALC | Booster'!$F760*INDEX(MassUnitsTable[],MATCH($R$3,MassUnitsTable[Mass Units],0),2), "")</f>
        <v/>
      </c>
      <c r="K760" s="32" t="str">
        <f t="shared" si="64"/>
        <v/>
      </c>
      <c r="L760" s="34" t="str">
        <f>IFERROR(('CALC | Main Engine'!N760+'CALC | Booster'!N760)*INDEX(MassUnitsTable[],MATCH($R$3,MassUnitsTable[Mass Units],0),2), "")</f>
        <v/>
      </c>
      <c r="M760" s="27" t="str">
        <f>IFERROR(('CALC | Main Engine'!O760+'CALC | Booster'!O760)*INDEX(MassUnitsTable[],MATCH($R$3,MassUnitsTable[Mass Units],0),2), "")</f>
        <v/>
      </c>
      <c r="N760" s="27" t="str">
        <f>IFERROR(('CALC | Main Engine'!P760+'CALC | Booster'!P760)*INDEX(MassUnitsTable[],MATCH($R$3,MassUnitsTable[Mass Units],0),2), "")</f>
        <v/>
      </c>
      <c r="O760" s="27" t="str">
        <f>IFERROR(('CALC | Main Engine'!Q760+'CALC | Booster'!Q760)*INDEX(MassUnitsTable[],MATCH($R$3,MassUnitsTable[Mass Units],0),2), "")</f>
        <v/>
      </c>
      <c r="P760" s="27" t="str">
        <f>IFERROR(('CALC | Main Engine'!R760+'CALC | Booster'!R760)*INDEX(MassUnitsTable[],MATCH($R$3,MassUnitsTable[Mass Units],0),2), "")</f>
        <v/>
      </c>
      <c r="Q760" s="27" t="str">
        <f>IFERROR(('CALC | Main Engine'!S760+'CALC | Booster'!S760)*INDEX(MassUnitsTable[],MATCH($R$3,MassUnitsTable[Mass Units],0),2), "")</f>
        <v/>
      </c>
      <c r="R760" s="32" t="str">
        <f>IFERROR(('CALC | Main Engine'!T760+'CALC | Booster'!T760)*INDEX(MassUnitsTable[],MATCH($R$3,MassUnitsTable[Mass Units],0),2), "")</f>
        <v/>
      </c>
      <c r="S760" s="10"/>
    </row>
    <row r="761" spans="1:19" x14ac:dyDescent="0.25">
      <c r="A761" s="10"/>
      <c r="B761" s="4" t="str">
        <f t="shared" si="60"/>
        <v/>
      </c>
      <c r="C761" s="5" t="str">
        <f t="shared" si="61"/>
        <v/>
      </c>
      <c r="D761" s="5" t="str">
        <f t="shared" si="62"/>
        <v/>
      </c>
      <c r="E761" s="5" t="str">
        <f t="shared" si="63"/>
        <v/>
      </c>
      <c r="F761" s="5" t="str">
        <f>'CALC | Main Engine'!$B761</f>
        <v/>
      </c>
      <c r="G761" s="27" t="str">
        <f>'CALC | Main Engine'!$C761</f>
        <v/>
      </c>
      <c r="H761" s="6" t="str">
        <f>'CALC | Main Engine'!$E761</f>
        <v/>
      </c>
      <c r="I761" s="34" t="str">
        <f>IFERROR('CALC | Main Engine'!$F761*INDEX(MassUnitsTable[],MATCH($R$3,MassUnitsTable[Mass Units],0),2), "")</f>
        <v/>
      </c>
      <c r="J761" s="27" t="str">
        <f>IFERROR('CALC | Booster'!$F761*INDEX(MassUnitsTable[],MATCH($R$3,MassUnitsTable[Mass Units],0),2), "")</f>
        <v/>
      </c>
      <c r="K761" s="32" t="str">
        <f t="shared" si="64"/>
        <v/>
      </c>
      <c r="L761" s="34" t="str">
        <f>IFERROR(('CALC | Main Engine'!N761+'CALC | Booster'!N761)*INDEX(MassUnitsTable[],MATCH($R$3,MassUnitsTable[Mass Units],0),2), "")</f>
        <v/>
      </c>
      <c r="M761" s="27" t="str">
        <f>IFERROR(('CALC | Main Engine'!O761+'CALC | Booster'!O761)*INDEX(MassUnitsTable[],MATCH($R$3,MassUnitsTable[Mass Units],0),2), "")</f>
        <v/>
      </c>
      <c r="N761" s="27" t="str">
        <f>IFERROR(('CALC | Main Engine'!P761+'CALC | Booster'!P761)*INDEX(MassUnitsTable[],MATCH($R$3,MassUnitsTable[Mass Units],0),2), "")</f>
        <v/>
      </c>
      <c r="O761" s="27" t="str">
        <f>IFERROR(('CALC | Main Engine'!Q761+'CALC | Booster'!Q761)*INDEX(MassUnitsTable[],MATCH($R$3,MassUnitsTable[Mass Units],0),2), "")</f>
        <v/>
      </c>
      <c r="P761" s="27" t="str">
        <f>IFERROR(('CALC | Main Engine'!R761+'CALC | Booster'!R761)*INDEX(MassUnitsTable[],MATCH($R$3,MassUnitsTable[Mass Units],0),2), "")</f>
        <v/>
      </c>
      <c r="Q761" s="27" t="str">
        <f>IFERROR(('CALC | Main Engine'!S761+'CALC | Booster'!S761)*INDEX(MassUnitsTable[],MATCH($R$3,MassUnitsTable[Mass Units],0),2), "")</f>
        <v/>
      </c>
      <c r="R761" s="32" t="str">
        <f>IFERROR(('CALC | Main Engine'!T761+'CALC | Booster'!T761)*INDEX(MassUnitsTable[],MATCH($R$3,MassUnitsTable[Mass Units],0),2), "")</f>
        <v/>
      </c>
      <c r="S761" s="10"/>
    </row>
    <row r="762" spans="1:19" x14ac:dyDescent="0.25">
      <c r="A762" s="10"/>
      <c r="B762" s="4" t="str">
        <f t="shared" si="60"/>
        <v/>
      </c>
      <c r="C762" s="5" t="str">
        <f t="shared" si="61"/>
        <v/>
      </c>
      <c r="D762" s="5" t="str">
        <f t="shared" si="62"/>
        <v/>
      </c>
      <c r="E762" s="5" t="str">
        <f t="shared" si="63"/>
        <v/>
      </c>
      <c r="F762" s="5" t="str">
        <f>'CALC | Main Engine'!$B762</f>
        <v/>
      </c>
      <c r="G762" s="27" t="str">
        <f>'CALC | Main Engine'!$C762</f>
        <v/>
      </c>
      <c r="H762" s="6" t="str">
        <f>'CALC | Main Engine'!$E762</f>
        <v/>
      </c>
      <c r="I762" s="34" t="str">
        <f>IFERROR('CALC | Main Engine'!$F762*INDEX(MassUnitsTable[],MATCH($R$3,MassUnitsTable[Mass Units],0),2), "")</f>
        <v/>
      </c>
      <c r="J762" s="27" t="str">
        <f>IFERROR('CALC | Booster'!$F762*INDEX(MassUnitsTable[],MATCH($R$3,MassUnitsTable[Mass Units],0),2), "")</f>
        <v/>
      </c>
      <c r="K762" s="32" t="str">
        <f t="shared" si="64"/>
        <v/>
      </c>
      <c r="L762" s="34" t="str">
        <f>IFERROR(('CALC | Main Engine'!N762+'CALC | Booster'!N762)*INDEX(MassUnitsTable[],MATCH($R$3,MassUnitsTable[Mass Units],0),2), "")</f>
        <v/>
      </c>
      <c r="M762" s="27" t="str">
        <f>IFERROR(('CALC | Main Engine'!O762+'CALC | Booster'!O762)*INDEX(MassUnitsTable[],MATCH($R$3,MassUnitsTable[Mass Units],0),2), "")</f>
        <v/>
      </c>
      <c r="N762" s="27" t="str">
        <f>IFERROR(('CALC | Main Engine'!P762+'CALC | Booster'!P762)*INDEX(MassUnitsTable[],MATCH($R$3,MassUnitsTable[Mass Units],0),2), "")</f>
        <v/>
      </c>
      <c r="O762" s="27" t="str">
        <f>IFERROR(('CALC | Main Engine'!Q762+'CALC | Booster'!Q762)*INDEX(MassUnitsTable[],MATCH($R$3,MassUnitsTable[Mass Units],0),2), "")</f>
        <v/>
      </c>
      <c r="P762" s="27" t="str">
        <f>IFERROR(('CALC | Main Engine'!R762+'CALC | Booster'!R762)*INDEX(MassUnitsTable[],MATCH($R$3,MassUnitsTable[Mass Units],0),2), "")</f>
        <v/>
      </c>
      <c r="Q762" s="27" t="str">
        <f>IFERROR(('CALC | Main Engine'!S762+'CALC | Booster'!S762)*INDEX(MassUnitsTable[],MATCH($R$3,MassUnitsTable[Mass Units],0),2), "")</f>
        <v/>
      </c>
      <c r="R762" s="32" t="str">
        <f>IFERROR(('CALC | Main Engine'!T762+'CALC | Booster'!T762)*INDEX(MassUnitsTable[],MATCH($R$3,MassUnitsTable[Mass Units],0),2), "")</f>
        <v/>
      </c>
      <c r="S762" s="10"/>
    </row>
    <row r="763" spans="1:19" x14ac:dyDescent="0.25">
      <c r="A763" s="10"/>
      <c r="B763" s="4" t="str">
        <f t="shared" si="60"/>
        <v/>
      </c>
      <c r="C763" s="5" t="str">
        <f t="shared" si="61"/>
        <v/>
      </c>
      <c r="D763" s="5" t="str">
        <f t="shared" si="62"/>
        <v/>
      </c>
      <c r="E763" s="5" t="str">
        <f t="shared" si="63"/>
        <v/>
      </c>
      <c r="F763" s="5" t="str">
        <f>'CALC | Main Engine'!$B763</f>
        <v/>
      </c>
      <c r="G763" s="27" t="str">
        <f>'CALC | Main Engine'!$C763</f>
        <v/>
      </c>
      <c r="H763" s="6" t="str">
        <f>'CALC | Main Engine'!$E763</f>
        <v/>
      </c>
      <c r="I763" s="34" t="str">
        <f>IFERROR('CALC | Main Engine'!$F763*INDEX(MassUnitsTable[],MATCH($R$3,MassUnitsTable[Mass Units],0),2), "")</f>
        <v/>
      </c>
      <c r="J763" s="27" t="str">
        <f>IFERROR('CALC | Booster'!$F763*INDEX(MassUnitsTable[],MATCH($R$3,MassUnitsTable[Mass Units],0),2), "")</f>
        <v/>
      </c>
      <c r="K763" s="32" t="str">
        <f t="shared" si="64"/>
        <v/>
      </c>
      <c r="L763" s="34" t="str">
        <f>IFERROR(('CALC | Main Engine'!N763+'CALC | Booster'!N763)*INDEX(MassUnitsTable[],MATCH($R$3,MassUnitsTable[Mass Units],0),2), "")</f>
        <v/>
      </c>
      <c r="M763" s="27" t="str">
        <f>IFERROR(('CALC | Main Engine'!O763+'CALC | Booster'!O763)*INDEX(MassUnitsTable[],MATCH($R$3,MassUnitsTable[Mass Units],0),2), "")</f>
        <v/>
      </c>
      <c r="N763" s="27" t="str">
        <f>IFERROR(('CALC | Main Engine'!P763+'CALC | Booster'!P763)*INDEX(MassUnitsTable[],MATCH($R$3,MassUnitsTable[Mass Units],0),2), "")</f>
        <v/>
      </c>
      <c r="O763" s="27" t="str">
        <f>IFERROR(('CALC | Main Engine'!Q763+'CALC | Booster'!Q763)*INDEX(MassUnitsTable[],MATCH($R$3,MassUnitsTable[Mass Units],0),2), "")</f>
        <v/>
      </c>
      <c r="P763" s="27" t="str">
        <f>IFERROR(('CALC | Main Engine'!R763+'CALC | Booster'!R763)*INDEX(MassUnitsTable[],MATCH($R$3,MassUnitsTable[Mass Units],0),2), "")</f>
        <v/>
      </c>
      <c r="Q763" s="27" t="str">
        <f>IFERROR(('CALC | Main Engine'!S763+'CALC | Booster'!S763)*INDEX(MassUnitsTable[],MATCH($R$3,MassUnitsTable[Mass Units],0),2), "")</f>
        <v/>
      </c>
      <c r="R763" s="32" t="str">
        <f>IFERROR(('CALC | Main Engine'!T763+'CALC | Booster'!T763)*INDEX(MassUnitsTable[],MATCH($R$3,MassUnitsTable[Mass Units],0),2), "")</f>
        <v/>
      </c>
      <c r="S763" s="10"/>
    </row>
    <row r="764" spans="1:19" x14ac:dyDescent="0.25">
      <c r="A764" s="10"/>
      <c r="B764" s="4" t="str">
        <f t="shared" si="60"/>
        <v/>
      </c>
      <c r="C764" s="5" t="str">
        <f t="shared" si="61"/>
        <v/>
      </c>
      <c r="D764" s="5" t="str">
        <f t="shared" si="62"/>
        <v/>
      </c>
      <c r="E764" s="5" t="str">
        <f t="shared" si="63"/>
        <v/>
      </c>
      <c r="F764" s="5" t="str">
        <f>'CALC | Main Engine'!$B764</f>
        <v/>
      </c>
      <c r="G764" s="27" t="str">
        <f>'CALC | Main Engine'!$C764</f>
        <v/>
      </c>
      <c r="H764" s="6" t="str">
        <f>'CALC | Main Engine'!$E764</f>
        <v/>
      </c>
      <c r="I764" s="34" t="str">
        <f>IFERROR('CALC | Main Engine'!$F764*INDEX(MassUnitsTable[],MATCH($R$3,MassUnitsTable[Mass Units],0),2), "")</f>
        <v/>
      </c>
      <c r="J764" s="27" t="str">
        <f>IFERROR('CALC | Booster'!$F764*INDEX(MassUnitsTable[],MATCH($R$3,MassUnitsTable[Mass Units],0),2), "")</f>
        <v/>
      </c>
      <c r="K764" s="32" t="str">
        <f t="shared" si="64"/>
        <v/>
      </c>
      <c r="L764" s="34" t="str">
        <f>IFERROR(('CALC | Main Engine'!N764+'CALC | Booster'!N764)*INDEX(MassUnitsTable[],MATCH($R$3,MassUnitsTable[Mass Units],0),2), "")</f>
        <v/>
      </c>
      <c r="M764" s="27" t="str">
        <f>IFERROR(('CALC | Main Engine'!O764+'CALC | Booster'!O764)*INDEX(MassUnitsTable[],MATCH($R$3,MassUnitsTable[Mass Units],0),2), "")</f>
        <v/>
      </c>
      <c r="N764" s="27" t="str">
        <f>IFERROR(('CALC | Main Engine'!P764+'CALC | Booster'!P764)*INDEX(MassUnitsTable[],MATCH($R$3,MassUnitsTable[Mass Units],0),2), "")</f>
        <v/>
      </c>
      <c r="O764" s="27" t="str">
        <f>IFERROR(('CALC | Main Engine'!Q764+'CALC | Booster'!Q764)*INDEX(MassUnitsTable[],MATCH($R$3,MassUnitsTable[Mass Units],0),2), "")</f>
        <v/>
      </c>
      <c r="P764" s="27" t="str">
        <f>IFERROR(('CALC | Main Engine'!R764+'CALC | Booster'!R764)*INDEX(MassUnitsTable[],MATCH($R$3,MassUnitsTable[Mass Units],0),2), "")</f>
        <v/>
      </c>
      <c r="Q764" s="27" t="str">
        <f>IFERROR(('CALC | Main Engine'!S764+'CALC | Booster'!S764)*INDEX(MassUnitsTable[],MATCH($R$3,MassUnitsTable[Mass Units],0),2), "")</f>
        <v/>
      </c>
      <c r="R764" s="32" t="str">
        <f>IFERROR(('CALC | Main Engine'!T764+'CALC | Booster'!T764)*INDEX(MassUnitsTable[],MATCH($R$3,MassUnitsTable[Mass Units],0),2), "")</f>
        <v/>
      </c>
      <c r="S764" s="10"/>
    </row>
    <row r="765" spans="1:19" x14ac:dyDescent="0.25">
      <c r="A765" s="10"/>
      <c r="B765" s="4" t="str">
        <f t="shared" si="60"/>
        <v/>
      </c>
      <c r="C765" s="5" t="str">
        <f t="shared" si="61"/>
        <v/>
      </c>
      <c r="D765" s="5" t="str">
        <f t="shared" si="62"/>
        <v/>
      </c>
      <c r="E765" s="5" t="str">
        <f t="shared" si="63"/>
        <v/>
      </c>
      <c r="F765" s="5" t="str">
        <f>'CALC | Main Engine'!$B765</f>
        <v/>
      </c>
      <c r="G765" s="27" t="str">
        <f>'CALC | Main Engine'!$C765</f>
        <v/>
      </c>
      <c r="H765" s="6" t="str">
        <f>'CALC | Main Engine'!$E765</f>
        <v/>
      </c>
      <c r="I765" s="34" t="str">
        <f>IFERROR('CALC | Main Engine'!$F765*INDEX(MassUnitsTable[],MATCH($R$3,MassUnitsTable[Mass Units],0),2), "")</f>
        <v/>
      </c>
      <c r="J765" s="27" t="str">
        <f>IFERROR('CALC | Booster'!$F765*INDEX(MassUnitsTable[],MATCH($R$3,MassUnitsTable[Mass Units],0),2), "")</f>
        <v/>
      </c>
      <c r="K765" s="32" t="str">
        <f t="shared" si="64"/>
        <v/>
      </c>
      <c r="L765" s="34" t="str">
        <f>IFERROR(('CALC | Main Engine'!N765+'CALC | Booster'!N765)*INDEX(MassUnitsTable[],MATCH($R$3,MassUnitsTable[Mass Units],0),2), "")</f>
        <v/>
      </c>
      <c r="M765" s="27" t="str">
        <f>IFERROR(('CALC | Main Engine'!O765+'CALC | Booster'!O765)*INDEX(MassUnitsTable[],MATCH($R$3,MassUnitsTable[Mass Units],0),2), "")</f>
        <v/>
      </c>
      <c r="N765" s="27" t="str">
        <f>IFERROR(('CALC | Main Engine'!P765+'CALC | Booster'!P765)*INDEX(MassUnitsTable[],MATCH($R$3,MassUnitsTable[Mass Units],0),2), "")</f>
        <v/>
      </c>
      <c r="O765" s="27" t="str">
        <f>IFERROR(('CALC | Main Engine'!Q765+'CALC | Booster'!Q765)*INDEX(MassUnitsTable[],MATCH($R$3,MassUnitsTable[Mass Units],0),2), "")</f>
        <v/>
      </c>
      <c r="P765" s="27" t="str">
        <f>IFERROR(('CALC | Main Engine'!R765+'CALC | Booster'!R765)*INDEX(MassUnitsTable[],MATCH($R$3,MassUnitsTable[Mass Units],0),2), "")</f>
        <v/>
      </c>
      <c r="Q765" s="27" t="str">
        <f>IFERROR(('CALC | Main Engine'!S765+'CALC | Booster'!S765)*INDEX(MassUnitsTable[],MATCH($R$3,MassUnitsTable[Mass Units],0),2), "")</f>
        <v/>
      </c>
      <c r="R765" s="32" t="str">
        <f>IFERROR(('CALC | Main Engine'!T765+'CALC | Booster'!T765)*INDEX(MassUnitsTable[],MATCH($R$3,MassUnitsTable[Mass Units],0),2), "")</f>
        <v/>
      </c>
      <c r="S765" s="10"/>
    </row>
    <row r="766" spans="1:19" x14ac:dyDescent="0.25">
      <c r="A766" s="10"/>
      <c r="B766" s="4" t="str">
        <f t="shared" si="60"/>
        <v/>
      </c>
      <c r="C766" s="5" t="str">
        <f t="shared" si="61"/>
        <v/>
      </c>
      <c r="D766" s="5" t="str">
        <f t="shared" si="62"/>
        <v/>
      </c>
      <c r="E766" s="5" t="str">
        <f t="shared" si="63"/>
        <v/>
      </c>
      <c r="F766" s="5" t="str">
        <f>'CALC | Main Engine'!$B766</f>
        <v/>
      </c>
      <c r="G766" s="27" t="str">
        <f>'CALC | Main Engine'!$C766</f>
        <v/>
      </c>
      <c r="H766" s="6" t="str">
        <f>'CALC | Main Engine'!$E766</f>
        <v/>
      </c>
      <c r="I766" s="34" t="str">
        <f>IFERROR('CALC | Main Engine'!$F766*INDEX(MassUnitsTable[],MATCH($R$3,MassUnitsTable[Mass Units],0),2), "")</f>
        <v/>
      </c>
      <c r="J766" s="27" t="str">
        <f>IFERROR('CALC | Booster'!$F766*INDEX(MassUnitsTable[],MATCH($R$3,MassUnitsTable[Mass Units],0),2), "")</f>
        <v/>
      </c>
      <c r="K766" s="32" t="str">
        <f t="shared" si="64"/>
        <v/>
      </c>
      <c r="L766" s="34" t="str">
        <f>IFERROR(('CALC | Main Engine'!N766+'CALC | Booster'!N766)*INDEX(MassUnitsTable[],MATCH($R$3,MassUnitsTable[Mass Units],0),2), "")</f>
        <v/>
      </c>
      <c r="M766" s="27" t="str">
        <f>IFERROR(('CALC | Main Engine'!O766+'CALC | Booster'!O766)*INDEX(MassUnitsTable[],MATCH($R$3,MassUnitsTable[Mass Units],0),2), "")</f>
        <v/>
      </c>
      <c r="N766" s="27" t="str">
        <f>IFERROR(('CALC | Main Engine'!P766+'CALC | Booster'!P766)*INDEX(MassUnitsTable[],MATCH($R$3,MassUnitsTable[Mass Units],0),2), "")</f>
        <v/>
      </c>
      <c r="O766" s="27" t="str">
        <f>IFERROR(('CALC | Main Engine'!Q766+'CALC | Booster'!Q766)*INDEX(MassUnitsTable[],MATCH($R$3,MassUnitsTable[Mass Units],0),2), "")</f>
        <v/>
      </c>
      <c r="P766" s="27" t="str">
        <f>IFERROR(('CALC | Main Engine'!R766+'CALC | Booster'!R766)*INDEX(MassUnitsTable[],MATCH($R$3,MassUnitsTable[Mass Units],0),2), "")</f>
        <v/>
      </c>
      <c r="Q766" s="27" t="str">
        <f>IFERROR(('CALC | Main Engine'!S766+'CALC | Booster'!S766)*INDEX(MassUnitsTable[],MATCH($R$3,MassUnitsTable[Mass Units],0),2), "")</f>
        <v/>
      </c>
      <c r="R766" s="32" t="str">
        <f>IFERROR(('CALC | Main Engine'!T766+'CALC | Booster'!T766)*INDEX(MassUnitsTable[],MATCH($R$3,MassUnitsTable[Mass Units],0),2), "")</f>
        <v/>
      </c>
      <c r="S766" s="10"/>
    </row>
    <row r="767" spans="1:19" x14ac:dyDescent="0.25">
      <c r="A767" s="10"/>
      <c r="B767" s="4" t="str">
        <f t="shared" si="60"/>
        <v/>
      </c>
      <c r="C767" s="5" t="str">
        <f t="shared" si="61"/>
        <v/>
      </c>
      <c r="D767" s="5" t="str">
        <f t="shared" si="62"/>
        <v/>
      </c>
      <c r="E767" s="5" t="str">
        <f t="shared" si="63"/>
        <v/>
      </c>
      <c r="F767" s="5" t="str">
        <f>'CALC | Main Engine'!$B767</f>
        <v/>
      </c>
      <c r="G767" s="27" t="str">
        <f>'CALC | Main Engine'!$C767</f>
        <v/>
      </c>
      <c r="H767" s="6" t="str">
        <f>'CALC | Main Engine'!$E767</f>
        <v/>
      </c>
      <c r="I767" s="34" t="str">
        <f>IFERROR('CALC | Main Engine'!$F767*INDEX(MassUnitsTable[],MATCH($R$3,MassUnitsTable[Mass Units],0),2), "")</f>
        <v/>
      </c>
      <c r="J767" s="27" t="str">
        <f>IFERROR('CALC | Booster'!$F767*INDEX(MassUnitsTable[],MATCH($R$3,MassUnitsTable[Mass Units],0),2), "")</f>
        <v/>
      </c>
      <c r="K767" s="32" t="str">
        <f t="shared" si="64"/>
        <v/>
      </c>
      <c r="L767" s="34" t="str">
        <f>IFERROR(('CALC | Main Engine'!N767+'CALC | Booster'!N767)*INDEX(MassUnitsTable[],MATCH($R$3,MassUnitsTable[Mass Units],0),2), "")</f>
        <v/>
      </c>
      <c r="M767" s="27" t="str">
        <f>IFERROR(('CALC | Main Engine'!O767+'CALC | Booster'!O767)*INDEX(MassUnitsTable[],MATCH($R$3,MassUnitsTable[Mass Units],0),2), "")</f>
        <v/>
      </c>
      <c r="N767" s="27" t="str">
        <f>IFERROR(('CALC | Main Engine'!P767+'CALC | Booster'!P767)*INDEX(MassUnitsTable[],MATCH($R$3,MassUnitsTable[Mass Units],0),2), "")</f>
        <v/>
      </c>
      <c r="O767" s="27" t="str">
        <f>IFERROR(('CALC | Main Engine'!Q767+'CALC | Booster'!Q767)*INDEX(MassUnitsTable[],MATCH($R$3,MassUnitsTable[Mass Units],0),2), "")</f>
        <v/>
      </c>
      <c r="P767" s="27" t="str">
        <f>IFERROR(('CALC | Main Engine'!R767+'CALC | Booster'!R767)*INDEX(MassUnitsTable[],MATCH($R$3,MassUnitsTable[Mass Units],0),2), "")</f>
        <v/>
      </c>
      <c r="Q767" s="27" t="str">
        <f>IFERROR(('CALC | Main Engine'!S767+'CALC | Booster'!S767)*INDEX(MassUnitsTable[],MATCH($R$3,MassUnitsTable[Mass Units],0),2), "")</f>
        <v/>
      </c>
      <c r="R767" s="32" t="str">
        <f>IFERROR(('CALC | Main Engine'!T767+'CALC | Booster'!T767)*INDEX(MassUnitsTable[],MATCH($R$3,MassUnitsTable[Mass Units],0),2), "")</f>
        <v/>
      </c>
      <c r="S767" s="10"/>
    </row>
    <row r="768" spans="1:19" x14ac:dyDescent="0.25">
      <c r="A768" s="10"/>
      <c r="B768" s="4" t="str">
        <f t="shared" si="60"/>
        <v/>
      </c>
      <c r="C768" s="5" t="str">
        <f t="shared" si="61"/>
        <v/>
      </c>
      <c r="D768" s="5" t="str">
        <f t="shared" si="62"/>
        <v/>
      </c>
      <c r="E768" s="5" t="str">
        <f t="shared" si="63"/>
        <v/>
      </c>
      <c r="F768" s="5" t="str">
        <f>'CALC | Main Engine'!$B768</f>
        <v/>
      </c>
      <c r="G768" s="27" t="str">
        <f>'CALC | Main Engine'!$C768</f>
        <v/>
      </c>
      <c r="H768" s="6" t="str">
        <f>'CALC | Main Engine'!$E768</f>
        <v/>
      </c>
      <c r="I768" s="34" t="str">
        <f>IFERROR('CALC | Main Engine'!$F768*INDEX(MassUnitsTable[],MATCH($R$3,MassUnitsTable[Mass Units],0),2), "")</f>
        <v/>
      </c>
      <c r="J768" s="27" t="str">
        <f>IFERROR('CALC | Booster'!$F768*INDEX(MassUnitsTable[],MATCH($R$3,MassUnitsTable[Mass Units],0),2), "")</f>
        <v/>
      </c>
      <c r="K768" s="32" t="str">
        <f t="shared" si="64"/>
        <v/>
      </c>
      <c r="L768" s="34" t="str">
        <f>IFERROR(('CALC | Main Engine'!N768+'CALC | Booster'!N768)*INDEX(MassUnitsTable[],MATCH($R$3,MassUnitsTable[Mass Units],0),2), "")</f>
        <v/>
      </c>
      <c r="M768" s="27" t="str">
        <f>IFERROR(('CALC | Main Engine'!O768+'CALC | Booster'!O768)*INDEX(MassUnitsTable[],MATCH($R$3,MassUnitsTable[Mass Units],0),2), "")</f>
        <v/>
      </c>
      <c r="N768" s="27" t="str">
        <f>IFERROR(('CALC | Main Engine'!P768+'CALC | Booster'!P768)*INDEX(MassUnitsTable[],MATCH($R$3,MassUnitsTable[Mass Units],0),2), "")</f>
        <v/>
      </c>
      <c r="O768" s="27" t="str">
        <f>IFERROR(('CALC | Main Engine'!Q768+'CALC | Booster'!Q768)*INDEX(MassUnitsTable[],MATCH($R$3,MassUnitsTable[Mass Units],0),2), "")</f>
        <v/>
      </c>
      <c r="P768" s="27" t="str">
        <f>IFERROR(('CALC | Main Engine'!R768+'CALC | Booster'!R768)*INDEX(MassUnitsTable[],MATCH($R$3,MassUnitsTable[Mass Units],0),2), "")</f>
        <v/>
      </c>
      <c r="Q768" s="27" t="str">
        <f>IFERROR(('CALC | Main Engine'!S768+'CALC | Booster'!S768)*INDEX(MassUnitsTable[],MATCH($R$3,MassUnitsTable[Mass Units],0),2), "")</f>
        <v/>
      </c>
      <c r="R768" s="32" t="str">
        <f>IFERROR(('CALC | Main Engine'!T768+'CALC | Booster'!T768)*INDEX(MassUnitsTable[],MATCH($R$3,MassUnitsTable[Mass Units],0),2), "")</f>
        <v/>
      </c>
      <c r="S768" s="10"/>
    </row>
    <row r="769" spans="1:19" x14ac:dyDescent="0.25">
      <c r="A769" s="10"/>
      <c r="B769" s="4" t="str">
        <f t="shared" si="60"/>
        <v/>
      </c>
      <c r="C769" s="5" t="str">
        <f t="shared" si="61"/>
        <v/>
      </c>
      <c r="D769" s="5" t="str">
        <f t="shared" si="62"/>
        <v/>
      </c>
      <c r="E769" s="5" t="str">
        <f t="shared" si="63"/>
        <v/>
      </c>
      <c r="F769" s="5" t="str">
        <f>'CALC | Main Engine'!$B769</f>
        <v/>
      </c>
      <c r="G769" s="27" t="str">
        <f>'CALC | Main Engine'!$C769</f>
        <v/>
      </c>
      <c r="H769" s="6" t="str">
        <f>'CALC | Main Engine'!$E769</f>
        <v/>
      </c>
      <c r="I769" s="34" t="str">
        <f>IFERROR('CALC | Main Engine'!$F769*INDEX(MassUnitsTable[],MATCH($R$3,MassUnitsTable[Mass Units],0),2), "")</f>
        <v/>
      </c>
      <c r="J769" s="27" t="str">
        <f>IFERROR('CALC | Booster'!$F769*INDEX(MassUnitsTable[],MATCH($R$3,MassUnitsTable[Mass Units],0),2), "")</f>
        <v/>
      </c>
      <c r="K769" s="32" t="str">
        <f t="shared" si="64"/>
        <v/>
      </c>
      <c r="L769" s="34" t="str">
        <f>IFERROR(('CALC | Main Engine'!N769+'CALC | Booster'!N769)*INDEX(MassUnitsTable[],MATCH($R$3,MassUnitsTable[Mass Units],0),2), "")</f>
        <v/>
      </c>
      <c r="M769" s="27" t="str">
        <f>IFERROR(('CALC | Main Engine'!O769+'CALC | Booster'!O769)*INDEX(MassUnitsTable[],MATCH($R$3,MassUnitsTable[Mass Units],0),2), "")</f>
        <v/>
      </c>
      <c r="N769" s="27" t="str">
        <f>IFERROR(('CALC | Main Engine'!P769+'CALC | Booster'!P769)*INDEX(MassUnitsTable[],MATCH($R$3,MassUnitsTable[Mass Units],0),2), "")</f>
        <v/>
      </c>
      <c r="O769" s="27" t="str">
        <f>IFERROR(('CALC | Main Engine'!Q769+'CALC | Booster'!Q769)*INDEX(MassUnitsTable[],MATCH($R$3,MassUnitsTable[Mass Units],0),2), "")</f>
        <v/>
      </c>
      <c r="P769" s="27" t="str">
        <f>IFERROR(('CALC | Main Engine'!R769+'CALC | Booster'!R769)*INDEX(MassUnitsTable[],MATCH($R$3,MassUnitsTable[Mass Units],0),2), "")</f>
        <v/>
      </c>
      <c r="Q769" s="27" t="str">
        <f>IFERROR(('CALC | Main Engine'!S769+'CALC | Booster'!S769)*INDEX(MassUnitsTable[],MATCH($R$3,MassUnitsTable[Mass Units],0),2), "")</f>
        <v/>
      </c>
      <c r="R769" s="32" t="str">
        <f>IFERROR(('CALC | Main Engine'!T769+'CALC | Booster'!T769)*INDEX(MassUnitsTable[],MATCH($R$3,MassUnitsTable[Mass Units],0),2), "")</f>
        <v/>
      </c>
      <c r="S769" s="10"/>
    </row>
    <row r="770" spans="1:19" x14ac:dyDescent="0.25">
      <c r="A770" s="10"/>
      <c r="B770" s="4" t="str">
        <f t="shared" si="60"/>
        <v/>
      </c>
      <c r="C770" s="5" t="str">
        <f t="shared" si="61"/>
        <v/>
      </c>
      <c r="D770" s="5" t="str">
        <f t="shared" si="62"/>
        <v/>
      </c>
      <c r="E770" s="5" t="str">
        <f t="shared" si="63"/>
        <v/>
      </c>
      <c r="F770" s="5" t="str">
        <f>'CALC | Main Engine'!$B770</f>
        <v/>
      </c>
      <c r="G770" s="27" t="str">
        <f>'CALC | Main Engine'!$C770</f>
        <v/>
      </c>
      <c r="H770" s="6" t="str">
        <f>'CALC | Main Engine'!$E770</f>
        <v/>
      </c>
      <c r="I770" s="34" t="str">
        <f>IFERROR('CALC | Main Engine'!$F770*INDEX(MassUnitsTable[],MATCH($R$3,MassUnitsTable[Mass Units],0),2), "")</f>
        <v/>
      </c>
      <c r="J770" s="27" t="str">
        <f>IFERROR('CALC | Booster'!$F770*INDEX(MassUnitsTable[],MATCH($R$3,MassUnitsTable[Mass Units],0),2), "")</f>
        <v/>
      </c>
      <c r="K770" s="32" t="str">
        <f t="shared" si="64"/>
        <v/>
      </c>
      <c r="L770" s="34" t="str">
        <f>IFERROR(('CALC | Main Engine'!N770+'CALC | Booster'!N770)*INDEX(MassUnitsTable[],MATCH($R$3,MassUnitsTable[Mass Units],0),2), "")</f>
        <v/>
      </c>
      <c r="M770" s="27" t="str">
        <f>IFERROR(('CALC | Main Engine'!O770+'CALC | Booster'!O770)*INDEX(MassUnitsTable[],MATCH($R$3,MassUnitsTable[Mass Units],0),2), "")</f>
        <v/>
      </c>
      <c r="N770" s="27" t="str">
        <f>IFERROR(('CALC | Main Engine'!P770+'CALC | Booster'!P770)*INDEX(MassUnitsTable[],MATCH($R$3,MassUnitsTable[Mass Units],0),2), "")</f>
        <v/>
      </c>
      <c r="O770" s="27" t="str">
        <f>IFERROR(('CALC | Main Engine'!Q770+'CALC | Booster'!Q770)*INDEX(MassUnitsTable[],MATCH($R$3,MassUnitsTable[Mass Units],0),2), "")</f>
        <v/>
      </c>
      <c r="P770" s="27" t="str">
        <f>IFERROR(('CALC | Main Engine'!R770+'CALC | Booster'!R770)*INDEX(MassUnitsTable[],MATCH($R$3,MassUnitsTable[Mass Units],0),2), "")</f>
        <v/>
      </c>
      <c r="Q770" s="27" t="str">
        <f>IFERROR(('CALC | Main Engine'!S770+'CALC | Booster'!S770)*INDEX(MassUnitsTable[],MATCH($R$3,MassUnitsTable[Mass Units],0),2), "")</f>
        <v/>
      </c>
      <c r="R770" s="32" t="str">
        <f>IFERROR(('CALC | Main Engine'!T770+'CALC | Booster'!T770)*INDEX(MassUnitsTable[],MATCH($R$3,MassUnitsTable[Mass Units],0),2), "")</f>
        <v/>
      </c>
      <c r="S770" s="10"/>
    </row>
    <row r="771" spans="1:19" x14ac:dyDescent="0.25">
      <c r="A771" s="10"/>
      <c r="B771" s="4" t="str">
        <f t="shared" si="60"/>
        <v/>
      </c>
      <c r="C771" s="5" t="str">
        <f t="shared" si="61"/>
        <v/>
      </c>
      <c r="D771" s="5" t="str">
        <f t="shared" si="62"/>
        <v/>
      </c>
      <c r="E771" s="5" t="str">
        <f t="shared" si="63"/>
        <v/>
      </c>
      <c r="F771" s="5" t="str">
        <f>'CALC | Main Engine'!$B771</f>
        <v/>
      </c>
      <c r="G771" s="27" t="str">
        <f>'CALC | Main Engine'!$C771</f>
        <v/>
      </c>
      <c r="H771" s="6" t="str">
        <f>'CALC | Main Engine'!$E771</f>
        <v/>
      </c>
      <c r="I771" s="34" t="str">
        <f>IFERROR('CALC | Main Engine'!$F771*INDEX(MassUnitsTable[],MATCH($R$3,MassUnitsTable[Mass Units],0),2), "")</f>
        <v/>
      </c>
      <c r="J771" s="27" t="str">
        <f>IFERROR('CALC | Booster'!$F771*INDEX(MassUnitsTable[],MATCH($R$3,MassUnitsTable[Mass Units],0),2), "")</f>
        <v/>
      </c>
      <c r="K771" s="32" t="str">
        <f t="shared" si="64"/>
        <v/>
      </c>
      <c r="L771" s="34" t="str">
        <f>IFERROR(('CALC | Main Engine'!N771+'CALC | Booster'!N771)*INDEX(MassUnitsTable[],MATCH($R$3,MassUnitsTable[Mass Units],0),2), "")</f>
        <v/>
      </c>
      <c r="M771" s="27" t="str">
        <f>IFERROR(('CALC | Main Engine'!O771+'CALC | Booster'!O771)*INDEX(MassUnitsTable[],MATCH($R$3,MassUnitsTable[Mass Units],0),2), "")</f>
        <v/>
      </c>
      <c r="N771" s="27" t="str">
        <f>IFERROR(('CALC | Main Engine'!P771+'CALC | Booster'!P771)*INDEX(MassUnitsTable[],MATCH($R$3,MassUnitsTable[Mass Units],0),2), "")</f>
        <v/>
      </c>
      <c r="O771" s="27" t="str">
        <f>IFERROR(('CALC | Main Engine'!Q771+'CALC | Booster'!Q771)*INDEX(MassUnitsTable[],MATCH($R$3,MassUnitsTable[Mass Units],0),2), "")</f>
        <v/>
      </c>
      <c r="P771" s="27" t="str">
        <f>IFERROR(('CALC | Main Engine'!R771+'CALC | Booster'!R771)*INDEX(MassUnitsTable[],MATCH($R$3,MassUnitsTable[Mass Units],0),2), "")</f>
        <v/>
      </c>
      <c r="Q771" s="27" t="str">
        <f>IFERROR(('CALC | Main Engine'!S771+'CALC | Booster'!S771)*INDEX(MassUnitsTable[],MATCH($R$3,MassUnitsTable[Mass Units],0),2), "")</f>
        <v/>
      </c>
      <c r="R771" s="32" t="str">
        <f>IFERROR(('CALC | Main Engine'!T771+'CALC | Booster'!T771)*INDEX(MassUnitsTable[],MATCH($R$3,MassUnitsTable[Mass Units],0),2), "")</f>
        <v/>
      </c>
      <c r="S771" s="10"/>
    </row>
    <row r="772" spans="1:19" x14ac:dyDescent="0.25">
      <c r="A772" s="10"/>
      <c r="B772" s="4" t="str">
        <f t="shared" si="60"/>
        <v/>
      </c>
      <c r="C772" s="5" t="str">
        <f t="shared" si="61"/>
        <v/>
      </c>
      <c r="D772" s="5" t="str">
        <f t="shared" si="62"/>
        <v/>
      </c>
      <c r="E772" s="5" t="str">
        <f t="shared" si="63"/>
        <v/>
      </c>
      <c r="F772" s="5" t="str">
        <f>'CALC | Main Engine'!$B772</f>
        <v/>
      </c>
      <c r="G772" s="27" t="str">
        <f>'CALC | Main Engine'!$C772</f>
        <v/>
      </c>
      <c r="H772" s="6" t="str">
        <f>'CALC | Main Engine'!$E772</f>
        <v/>
      </c>
      <c r="I772" s="34" t="str">
        <f>IFERROR('CALC | Main Engine'!$F772*INDEX(MassUnitsTable[],MATCH($R$3,MassUnitsTable[Mass Units],0),2), "")</f>
        <v/>
      </c>
      <c r="J772" s="27" t="str">
        <f>IFERROR('CALC | Booster'!$F772*INDEX(MassUnitsTable[],MATCH($R$3,MassUnitsTable[Mass Units],0),2), "")</f>
        <v/>
      </c>
      <c r="K772" s="32" t="str">
        <f t="shared" si="64"/>
        <v/>
      </c>
      <c r="L772" s="34" t="str">
        <f>IFERROR(('CALC | Main Engine'!N772+'CALC | Booster'!N772)*INDEX(MassUnitsTable[],MATCH($R$3,MassUnitsTable[Mass Units],0),2), "")</f>
        <v/>
      </c>
      <c r="M772" s="27" t="str">
        <f>IFERROR(('CALC | Main Engine'!O772+'CALC | Booster'!O772)*INDEX(MassUnitsTable[],MATCH($R$3,MassUnitsTable[Mass Units],0),2), "")</f>
        <v/>
      </c>
      <c r="N772" s="27" t="str">
        <f>IFERROR(('CALC | Main Engine'!P772+'CALC | Booster'!P772)*INDEX(MassUnitsTable[],MATCH($R$3,MassUnitsTable[Mass Units],0),2), "")</f>
        <v/>
      </c>
      <c r="O772" s="27" t="str">
        <f>IFERROR(('CALC | Main Engine'!Q772+'CALC | Booster'!Q772)*INDEX(MassUnitsTable[],MATCH($R$3,MassUnitsTable[Mass Units],0),2), "")</f>
        <v/>
      </c>
      <c r="P772" s="27" t="str">
        <f>IFERROR(('CALC | Main Engine'!R772+'CALC | Booster'!R772)*INDEX(MassUnitsTable[],MATCH($R$3,MassUnitsTable[Mass Units],0),2), "")</f>
        <v/>
      </c>
      <c r="Q772" s="27" t="str">
        <f>IFERROR(('CALC | Main Engine'!S772+'CALC | Booster'!S772)*INDEX(MassUnitsTable[],MATCH($R$3,MassUnitsTable[Mass Units],0),2), "")</f>
        <v/>
      </c>
      <c r="R772" s="32" t="str">
        <f>IFERROR(('CALC | Main Engine'!T772+'CALC | Booster'!T772)*INDEX(MassUnitsTable[],MATCH($R$3,MassUnitsTable[Mass Units],0),2), "")</f>
        <v/>
      </c>
      <c r="S772" s="10"/>
    </row>
    <row r="773" spans="1:19" x14ac:dyDescent="0.25">
      <c r="A773" s="10"/>
      <c r="B773" s="4" t="str">
        <f t="shared" si="60"/>
        <v/>
      </c>
      <c r="C773" s="5" t="str">
        <f t="shared" si="61"/>
        <v/>
      </c>
      <c r="D773" s="5" t="str">
        <f t="shared" si="62"/>
        <v/>
      </c>
      <c r="E773" s="5" t="str">
        <f t="shared" si="63"/>
        <v/>
      </c>
      <c r="F773" s="5" t="str">
        <f>'CALC | Main Engine'!$B773</f>
        <v/>
      </c>
      <c r="G773" s="27" t="str">
        <f>'CALC | Main Engine'!$C773</f>
        <v/>
      </c>
      <c r="H773" s="6" t="str">
        <f>'CALC | Main Engine'!$E773</f>
        <v/>
      </c>
      <c r="I773" s="34" t="str">
        <f>IFERROR('CALC | Main Engine'!$F773*INDEX(MassUnitsTable[],MATCH($R$3,MassUnitsTable[Mass Units],0),2), "")</f>
        <v/>
      </c>
      <c r="J773" s="27" t="str">
        <f>IFERROR('CALC | Booster'!$F773*INDEX(MassUnitsTable[],MATCH($R$3,MassUnitsTable[Mass Units],0),2), "")</f>
        <v/>
      </c>
      <c r="K773" s="32" t="str">
        <f t="shared" si="64"/>
        <v/>
      </c>
      <c r="L773" s="34" t="str">
        <f>IFERROR(('CALC | Main Engine'!N773+'CALC | Booster'!N773)*INDEX(MassUnitsTable[],MATCH($R$3,MassUnitsTable[Mass Units],0),2), "")</f>
        <v/>
      </c>
      <c r="M773" s="27" t="str">
        <f>IFERROR(('CALC | Main Engine'!O773+'CALC | Booster'!O773)*INDEX(MassUnitsTable[],MATCH($R$3,MassUnitsTable[Mass Units],0),2), "")</f>
        <v/>
      </c>
      <c r="N773" s="27" t="str">
        <f>IFERROR(('CALC | Main Engine'!P773+'CALC | Booster'!P773)*INDEX(MassUnitsTable[],MATCH($R$3,MassUnitsTable[Mass Units],0),2), "")</f>
        <v/>
      </c>
      <c r="O773" s="27" t="str">
        <f>IFERROR(('CALC | Main Engine'!Q773+'CALC | Booster'!Q773)*INDEX(MassUnitsTable[],MATCH($R$3,MassUnitsTable[Mass Units],0),2), "")</f>
        <v/>
      </c>
      <c r="P773" s="27" t="str">
        <f>IFERROR(('CALC | Main Engine'!R773+'CALC | Booster'!R773)*INDEX(MassUnitsTable[],MATCH($R$3,MassUnitsTable[Mass Units],0),2), "")</f>
        <v/>
      </c>
      <c r="Q773" s="27" t="str">
        <f>IFERROR(('CALC | Main Engine'!S773+'CALC | Booster'!S773)*INDEX(MassUnitsTable[],MATCH($R$3,MassUnitsTable[Mass Units],0),2), "")</f>
        <v/>
      </c>
      <c r="R773" s="32" t="str">
        <f>IFERROR(('CALC | Main Engine'!T773+'CALC | Booster'!T773)*INDEX(MassUnitsTable[],MATCH($R$3,MassUnitsTable[Mass Units],0),2), "")</f>
        <v/>
      </c>
      <c r="S773" s="10"/>
    </row>
    <row r="774" spans="1:19" x14ac:dyDescent="0.25">
      <c r="A774" s="10"/>
      <c r="B774" s="4" t="str">
        <f t="shared" si="60"/>
        <v/>
      </c>
      <c r="C774" s="5" t="str">
        <f t="shared" si="61"/>
        <v/>
      </c>
      <c r="D774" s="5" t="str">
        <f t="shared" si="62"/>
        <v/>
      </c>
      <c r="E774" s="5" t="str">
        <f t="shared" si="63"/>
        <v/>
      </c>
      <c r="F774" s="5" t="str">
        <f>'CALC | Main Engine'!$B774</f>
        <v/>
      </c>
      <c r="G774" s="27" t="str">
        <f>'CALC | Main Engine'!$C774</f>
        <v/>
      </c>
      <c r="H774" s="6" t="str">
        <f>'CALC | Main Engine'!$E774</f>
        <v/>
      </c>
      <c r="I774" s="34" t="str">
        <f>IFERROR('CALC | Main Engine'!$F774*INDEX(MassUnitsTable[],MATCH($R$3,MassUnitsTable[Mass Units],0),2), "")</f>
        <v/>
      </c>
      <c r="J774" s="27" t="str">
        <f>IFERROR('CALC | Booster'!$F774*INDEX(MassUnitsTable[],MATCH($R$3,MassUnitsTable[Mass Units],0),2), "")</f>
        <v/>
      </c>
      <c r="K774" s="32" t="str">
        <f t="shared" si="64"/>
        <v/>
      </c>
      <c r="L774" s="34" t="str">
        <f>IFERROR(('CALC | Main Engine'!N774+'CALC | Booster'!N774)*INDEX(MassUnitsTable[],MATCH($R$3,MassUnitsTable[Mass Units],0),2), "")</f>
        <v/>
      </c>
      <c r="M774" s="27" t="str">
        <f>IFERROR(('CALC | Main Engine'!O774+'CALC | Booster'!O774)*INDEX(MassUnitsTable[],MATCH($R$3,MassUnitsTable[Mass Units],0),2), "")</f>
        <v/>
      </c>
      <c r="N774" s="27" t="str">
        <f>IFERROR(('CALC | Main Engine'!P774+'CALC | Booster'!P774)*INDEX(MassUnitsTable[],MATCH($R$3,MassUnitsTable[Mass Units],0),2), "")</f>
        <v/>
      </c>
      <c r="O774" s="27" t="str">
        <f>IFERROR(('CALC | Main Engine'!Q774+'CALC | Booster'!Q774)*INDEX(MassUnitsTable[],MATCH($R$3,MassUnitsTable[Mass Units],0),2), "")</f>
        <v/>
      </c>
      <c r="P774" s="27" t="str">
        <f>IFERROR(('CALC | Main Engine'!R774+'CALC | Booster'!R774)*INDEX(MassUnitsTable[],MATCH($R$3,MassUnitsTable[Mass Units],0),2), "")</f>
        <v/>
      </c>
      <c r="Q774" s="27" t="str">
        <f>IFERROR(('CALC | Main Engine'!S774+'CALC | Booster'!S774)*INDEX(MassUnitsTable[],MATCH($R$3,MassUnitsTable[Mass Units],0),2), "")</f>
        <v/>
      </c>
      <c r="R774" s="32" t="str">
        <f>IFERROR(('CALC | Main Engine'!T774+'CALC | Booster'!T774)*INDEX(MassUnitsTable[],MATCH($R$3,MassUnitsTable[Mass Units],0),2), "")</f>
        <v/>
      </c>
      <c r="S774" s="10"/>
    </row>
    <row r="775" spans="1:19" x14ac:dyDescent="0.25">
      <c r="A775" s="10"/>
      <c r="B775" s="4" t="str">
        <f t="shared" si="60"/>
        <v/>
      </c>
      <c r="C775" s="5" t="str">
        <f t="shared" si="61"/>
        <v/>
      </c>
      <c r="D775" s="5" t="str">
        <f t="shared" si="62"/>
        <v/>
      </c>
      <c r="E775" s="5" t="str">
        <f t="shared" si="63"/>
        <v/>
      </c>
      <c r="F775" s="5" t="str">
        <f>'CALC | Main Engine'!$B775</f>
        <v/>
      </c>
      <c r="G775" s="27" t="str">
        <f>'CALC | Main Engine'!$C775</f>
        <v/>
      </c>
      <c r="H775" s="6" t="str">
        <f>'CALC | Main Engine'!$E775</f>
        <v/>
      </c>
      <c r="I775" s="34" t="str">
        <f>IFERROR('CALC | Main Engine'!$F775*INDEX(MassUnitsTable[],MATCH($R$3,MassUnitsTable[Mass Units],0),2), "")</f>
        <v/>
      </c>
      <c r="J775" s="27" t="str">
        <f>IFERROR('CALC | Booster'!$F775*INDEX(MassUnitsTable[],MATCH($R$3,MassUnitsTable[Mass Units],0),2), "")</f>
        <v/>
      </c>
      <c r="K775" s="32" t="str">
        <f t="shared" si="64"/>
        <v/>
      </c>
      <c r="L775" s="34" t="str">
        <f>IFERROR(('CALC | Main Engine'!N775+'CALC | Booster'!N775)*INDEX(MassUnitsTable[],MATCH($R$3,MassUnitsTable[Mass Units],0),2), "")</f>
        <v/>
      </c>
      <c r="M775" s="27" t="str">
        <f>IFERROR(('CALC | Main Engine'!O775+'CALC | Booster'!O775)*INDEX(MassUnitsTable[],MATCH($R$3,MassUnitsTable[Mass Units],0),2), "")</f>
        <v/>
      </c>
      <c r="N775" s="27" t="str">
        <f>IFERROR(('CALC | Main Engine'!P775+'CALC | Booster'!P775)*INDEX(MassUnitsTable[],MATCH($R$3,MassUnitsTable[Mass Units],0),2), "")</f>
        <v/>
      </c>
      <c r="O775" s="27" t="str">
        <f>IFERROR(('CALC | Main Engine'!Q775+'CALC | Booster'!Q775)*INDEX(MassUnitsTable[],MATCH($R$3,MassUnitsTable[Mass Units],0),2), "")</f>
        <v/>
      </c>
      <c r="P775" s="27" t="str">
        <f>IFERROR(('CALC | Main Engine'!R775+'CALC | Booster'!R775)*INDEX(MassUnitsTable[],MATCH($R$3,MassUnitsTable[Mass Units],0),2), "")</f>
        <v/>
      </c>
      <c r="Q775" s="27" t="str">
        <f>IFERROR(('CALC | Main Engine'!S775+'CALC | Booster'!S775)*INDEX(MassUnitsTable[],MATCH($R$3,MassUnitsTable[Mass Units],0),2), "")</f>
        <v/>
      </c>
      <c r="R775" s="32" t="str">
        <f>IFERROR(('CALC | Main Engine'!T775+'CALC | Booster'!T775)*INDEX(MassUnitsTable[],MATCH($R$3,MassUnitsTable[Mass Units],0),2), "")</f>
        <v/>
      </c>
      <c r="S775" s="10"/>
    </row>
    <row r="776" spans="1:19" x14ac:dyDescent="0.25">
      <c r="A776" s="10"/>
      <c r="B776" s="4" t="str">
        <f t="shared" ref="B776:B839" si="65">IF(ISNUMBER($F776),UserID,"")</f>
        <v/>
      </c>
      <c r="C776" s="5" t="str">
        <f t="shared" ref="C776:C839" si="66">IF(ISNUMBER($F776),Spacecraft,"")</f>
        <v/>
      </c>
      <c r="D776" s="5" t="str">
        <f t="shared" ref="D776:D839" si="67">IF(ISNUMBER($F776),OperationType,"")</f>
        <v/>
      </c>
      <c r="E776" s="5" t="str">
        <f t="shared" ref="E776:E839" si="68">IF(ISNUMBER($F776),NumberOfOps,"")</f>
        <v/>
      </c>
      <c r="F776" s="5" t="str">
        <f>'CALC | Main Engine'!$B776</f>
        <v/>
      </c>
      <c r="G776" s="27" t="str">
        <f>'CALC | Main Engine'!$C776</f>
        <v/>
      </c>
      <c r="H776" s="6" t="str">
        <f>'CALC | Main Engine'!$E776</f>
        <v/>
      </c>
      <c r="I776" s="34" t="str">
        <f>IFERROR('CALC | Main Engine'!$F776*INDEX(MassUnitsTable[],MATCH($R$3,MassUnitsTable[Mass Units],0),2), "")</f>
        <v/>
      </c>
      <c r="J776" s="27" t="str">
        <f>IFERROR('CALC | Booster'!$F776*INDEX(MassUnitsTable[],MATCH($R$3,MassUnitsTable[Mass Units],0),2), "")</f>
        <v/>
      </c>
      <c r="K776" s="32" t="str">
        <f t="shared" si="64"/>
        <v/>
      </c>
      <c r="L776" s="34" t="str">
        <f>IFERROR(('CALC | Main Engine'!N776+'CALC | Booster'!N776)*INDEX(MassUnitsTable[],MATCH($R$3,MassUnitsTable[Mass Units],0),2), "")</f>
        <v/>
      </c>
      <c r="M776" s="27" t="str">
        <f>IFERROR(('CALC | Main Engine'!O776+'CALC | Booster'!O776)*INDEX(MassUnitsTable[],MATCH($R$3,MassUnitsTable[Mass Units],0),2), "")</f>
        <v/>
      </c>
      <c r="N776" s="27" t="str">
        <f>IFERROR(('CALC | Main Engine'!P776+'CALC | Booster'!P776)*INDEX(MassUnitsTable[],MATCH($R$3,MassUnitsTable[Mass Units],0),2), "")</f>
        <v/>
      </c>
      <c r="O776" s="27" t="str">
        <f>IFERROR(('CALC | Main Engine'!Q776+'CALC | Booster'!Q776)*INDEX(MassUnitsTable[],MATCH($R$3,MassUnitsTable[Mass Units],0),2), "")</f>
        <v/>
      </c>
      <c r="P776" s="27" t="str">
        <f>IFERROR(('CALC | Main Engine'!R776+'CALC | Booster'!R776)*INDEX(MassUnitsTable[],MATCH($R$3,MassUnitsTable[Mass Units],0),2), "")</f>
        <v/>
      </c>
      <c r="Q776" s="27" t="str">
        <f>IFERROR(('CALC | Main Engine'!S776+'CALC | Booster'!S776)*INDEX(MassUnitsTable[],MATCH($R$3,MassUnitsTable[Mass Units],0),2), "")</f>
        <v/>
      </c>
      <c r="R776" s="32" t="str">
        <f>IFERROR(('CALC | Main Engine'!T776+'CALC | Booster'!T776)*INDEX(MassUnitsTable[],MATCH($R$3,MassUnitsTable[Mass Units],0),2), "")</f>
        <v/>
      </c>
      <c r="S776" s="10"/>
    </row>
    <row r="777" spans="1:19" x14ac:dyDescent="0.25">
      <c r="A777" s="10"/>
      <c r="B777" s="4" t="str">
        <f t="shared" si="65"/>
        <v/>
      </c>
      <c r="C777" s="5" t="str">
        <f t="shared" si="66"/>
        <v/>
      </c>
      <c r="D777" s="5" t="str">
        <f t="shared" si="67"/>
        <v/>
      </c>
      <c r="E777" s="5" t="str">
        <f t="shared" si="68"/>
        <v/>
      </c>
      <c r="F777" s="5" t="str">
        <f>'CALC | Main Engine'!$B777</f>
        <v/>
      </c>
      <c r="G777" s="27" t="str">
        <f>'CALC | Main Engine'!$C777</f>
        <v/>
      </c>
      <c r="H777" s="6" t="str">
        <f>'CALC | Main Engine'!$E777</f>
        <v/>
      </c>
      <c r="I777" s="34" t="str">
        <f>IFERROR('CALC | Main Engine'!$F777*INDEX(MassUnitsTable[],MATCH($R$3,MassUnitsTable[Mass Units],0),2), "")</f>
        <v/>
      </c>
      <c r="J777" s="27" t="str">
        <f>IFERROR('CALC | Booster'!$F777*INDEX(MassUnitsTable[],MATCH($R$3,MassUnitsTable[Mass Units],0),2), "")</f>
        <v/>
      </c>
      <c r="K777" s="32" t="str">
        <f t="shared" ref="K777:K840" si="69">IFERROR(I777+J777, "")</f>
        <v/>
      </c>
      <c r="L777" s="34" t="str">
        <f>IFERROR(('CALC | Main Engine'!N777+'CALC | Booster'!N777)*INDEX(MassUnitsTable[],MATCH($R$3,MassUnitsTable[Mass Units],0),2), "")</f>
        <v/>
      </c>
      <c r="M777" s="27" t="str">
        <f>IFERROR(('CALC | Main Engine'!O777+'CALC | Booster'!O777)*INDEX(MassUnitsTable[],MATCH($R$3,MassUnitsTable[Mass Units],0),2), "")</f>
        <v/>
      </c>
      <c r="N777" s="27" t="str">
        <f>IFERROR(('CALC | Main Engine'!P777+'CALC | Booster'!P777)*INDEX(MassUnitsTable[],MATCH($R$3,MassUnitsTable[Mass Units],0),2), "")</f>
        <v/>
      </c>
      <c r="O777" s="27" t="str">
        <f>IFERROR(('CALC | Main Engine'!Q777+'CALC | Booster'!Q777)*INDEX(MassUnitsTable[],MATCH($R$3,MassUnitsTable[Mass Units],0),2), "")</f>
        <v/>
      </c>
      <c r="P777" s="27" t="str">
        <f>IFERROR(('CALC | Main Engine'!R777+'CALC | Booster'!R777)*INDEX(MassUnitsTable[],MATCH($R$3,MassUnitsTable[Mass Units],0),2), "")</f>
        <v/>
      </c>
      <c r="Q777" s="27" t="str">
        <f>IFERROR(('CALC | Main Engine'!S777+'CALC | Booster'!S777)*INDEX(MassUnitsTable[],MATCH($R$3,MassUnitsTable[Mass Units],0),2), "")</f>
        <v/>
      </c>
      <c r="R777" s="32" t="str">
        <f>IFERROR(('CALC | Main Engine'!T777+'CALC | Booster'!T777)*INDEX(MassUnitsTable[],MATCH($R$3,MassUnitsTable[Mass Units],0),2), "")</f>
        <v/>
      </c>
      <c r="S777" s="10"/>
    </row>
    <row r="778" spans="1:19" x14ac:dyDescent="0.25">
      <c r="A778" s="10"/>
      <c r="B778" s="4" t="str">
        <f t="shared" si="65"/>
        <v/>
      </c>
      <c r="C778" s="5" t="str">
        <f t="shared" si="66"/>
        <v/>
      </c>
      <c r="D778" s="5" t="str">
        <f t="shared" si="67"/>
        <v/>
      </c>
      <c r="E778" s="5" t="str">
        <f t="shared" si="68"/>
        <v/>
      </c>
      <c r="F778" s="5" t="str">
        <f>'CALC | Main Engine'!$B778</f>
        <v/>
      </c>
      <c r="G778" s="27" t="str">
        <f>'CALC | Main Engine'!$C778</f>
        <v/>
      </c>
      <c r="H778" s="6" t="str">
        <f>'CALC | Main Engine'!$E778</f>
        <v/>
      </c>
      <c r="I778" s="34" t="str">
        <f>IFERROR('CALC | Main Engine'!$F778*INDEX(MassUnitsTable[],MATCH($R$3,MassUnitsTable[Mass Units],0),2), "")</f>
        <v/>
      </c>
      <c r="J778" s="27" t="str">
        <f>IFERROR('CALC | Booster'!$F778*INDEX(MassUnitsTable[],MATCH($R$3,MassUnitsTable[Mass Units],0),2), "")</f>
        <v/>
      </c>
      <c r="K778" s="32" t="str">
        <f t="shared" si="69"/>
        <v/>
      </c>
      <c r="L778" s="34" t="str">
        <f>IFERROR(('CALC | Main Engine'!N778+'CALC | Booster'!N778)*INDEX(MassUnitsTable[],MATCH($R$3,MassUnitsTable[Mass Units],0),2), "")</f>
        <v/>
      </c>
      <c r="M778" s="27" t="str">
        <f>IFERROR(('CALC | Main Engine'!O778+'CALC | Booster'!O778)*INDEX(MassUnitsTable[],MATCH($R$3,MassUnitsTable[Mass Units],0),2), "")</f>
        <v/>
      </c>
      <c r="N778" s="27" t="str">
        <f>IFERROR(('CALC | Main Engine'!P778+'CALC | Booster'!P778)*INDEX(MassUnitsTable[],MATCH($R$3,MassUnitsTable[Mass Units],0),2), "")</f>
        <v/>
      </c>
      <c r="O778" s="27" t="str">
        <f>IFERROR(('CALC | Main Engine'!Q778+'CALC | Booster'!Q778)*INDEX(MassUnitsTable[],MATCH($R$3,MassUnitsTable[Mass Units],0),2), "")</f>
        <v/>
      </c>
      <c r="P778" s="27" t="str">
        <f>IFERROR(('CALC | Main Engine'!R778+'CALC | Booster'!R778)*INDEX(MassUnitsTable[],MATCH($R$3,MassUnitsTable[Mass Units],0),2), "")</f>
        <v/>
      </c>
      <c r="Q778" s="27" t="str">
        <f>IFERROR(('CALC | Main Engine'!S778+'CALC | Booster'!S778)*INDEX(MassUnitsTable[],MATCH($R$3,MassUnitsTable[Mass Units],0),2), "")</f>
        <v/>
      </c>
      <c r="R778" s="32" t="str">
        <f>IFERROR(('CALC | Main Engine'!T778+'CALC | Booster'!T778)*INDEX(MassUnitsTable[],MATCH($R$3,MassUnitsTable[Mass Units],0),2), "")</f>
        <v/>
      </c>
      <c r="S778" s="10"/>
    </row>
    <row r="779" spans="1:19" x14ac:dyDescent="0.25">
      <c r="A779" s="10"/>
      <c r="B779" s="4" t="str">
        <f t="shared" si="65"/>
        <v/>
      </c>
      <c r="C779" s="5" t="str">
        <f t="shared" si="66"/>
        <v/>
      </c>
      <c r="D779" s="5" t="str">
        <f t="shared" si="67"/>
        <v/>
      </c>
      <c r="E779" s="5" t="str">
        <f t="shared" si="68"/>
        <v/>
      </c>
      <c r="F779" s="5" t="str">
        <f>'CALC | Main Engine'!$B779</f>
        <v/>
      </c>
      <c r="G779" s="27" t="str">
        <f>'CALC | Main Engine'!$C779</f>
        <v/>
      </c>
      <c r="H779" s="6" t="str">
        <f>'CALC | Main Engine'!$E779</f>
        <v/>
      </c>
      <c r="I779" s="34" t="str">
        <f>IFERROR('CALC | Main Engine'!$F779*INDEX(MassUnitsTable[],MATCH($R$3,MassUnitsTable[Mass Units],0),2), "")</f>
        <v/>
      </c>
      <c r="J779" s="27" t="str">
        <f>IFERROR('CALC | Booster'!$F779*INDEX(MassUnitsTable[],MATCH($R$3,MassUnitsTable[Mass Units],0),2), "")</f>
        <v/>
      </c>
      <c r="K779" s="32" t="str">
        <f t="shared" si="69"/>
        <v/>
      </c>
      <c r="L779" s="34" t="str">
        <f>IFERROR(('CALC | Main Engine'!N779+'CALC | Booster'!N779)*INDEX(MassUnitsTable[],MATCH($R$3,MassUnitsTable[Mass Units],0),2), "")</f>
        <v/>
      </c>
      <c r="M779" s="27" t="str">
        <f>IFERROR(('CALC | Main Engine'!O779+'CALC | Booster'!O779)*INDEX(MassUnitsTable[],MATCH($R$3,MassUnitsTable[Mass Units],0),2), "")</f>
        <v/>
      </c>
      <c r="N779" s="27" t="str">
        <f>IFERROR(('CALC | Main Engine'!P779+'CALC | Booster'!P779)*INDEX(MassUnitsTable[],MATCH($R$3,MassUnitsTable[Mass Units],0),2), "")</f>
        <v/>
      </c>
      <c r="O779" s="27" t="str">
        <f>IFERROR(('CALC | Main Engine'!Q779+'CALC | Booster'!Q779)*INDEX(MassUnitsTable[],MATCH($R$3,MassUnitsTable[Mass Units],0),2), "")</f>
        <v/>
      </c>
      <c r="P779" s="27" t="str">
        <f>IFERROR(('CALC | Main Engine'!R779+'CALC | Booster'!R779)*INDEX(MassUnitsTable[],MATCH($R$3,MassUnitsTable[Mass Units],0),2), "")</f>
        <v/>
      </c>
      <c r="Q779" s="27" t="str">
        <f>IFERROR(('CALC | Main Engine'!S779+'CALC | Booster'!S779)*INDEX(MassUnitsTable[],MATCH($R$3,MassUnitsTable[Mass Units],0),2), "")</f>
        <v/>
      </c>
      <c r="R779" s="32" t="str">
        <f>IFERROR(('CALC | Main Engine'!T779+'CALC | Booster'!T779)*INDEX(MassUnitsTable[],MATCH($R$3,MassUnitsTable[Mass Units],0),2), "")</f>
        <v/>
      </c>
      <c r="S779" s="10"/>
    </row>
    <row r="780" spans="1:19" x14ac:dyDescent="0.25">
      <c r="A780" s="10"/>
      <c r="B780" s="4" t="str">
        <f t="shared" si="65"/>
        <v/>
      </c>
      <c r="C780" s="5" t="str">
        <f t="shared" si="66"/>
        <v/>
      </c>
      <c r="D780" s="5" t="str">
        <f t="shared" si="67"/>
        <v/>
      </c>
      <c r="E780" s="5" t="str">
        <f t="shared" si="68"/>
        <v/>
      </c>
      <c r="F780" s="5" t="str">
        <f>'CALC | Main Engine'!$B780</f>
        <v/>
      </c>
      <c r="G780" s="27" t="str">
        <f>'CALC | Main Engine'!$C780</f>
        <v/>
      </c>
      <c r="H780" s="6" t="str">
        <f>'CALC | Main Engine'!$E780</f>
        <v/>
      </c>
      <c r="I780" s="34" t="str">
        <f>IFERROR('CALC | Main Engine'!$F780*INDEX(MassUnitsTable[],MATCH($R$3,MassUnitsTable[Mass Units],0),2), "")</f>
        <v/>
      </c>
      <c r="J780" s="27" t="str">
        <f>IFERROR('CALC | Booster'!$F780*INDEX(MassUnitsTable[],MATCH($R$3,MassUnitsTable[Mass Units],0),2), "")</f>
        <v/>
      </c>
      <c r="K780" s="32" t="str">
        <f t="shared" si="69"/>
        <v/>
      </c>
      <c r="L780" s="34" t="str">
        <f>IFERROR(('CALC | Main Engine'!N780+'CALC | Booster'!N780)*INDEX(MassUnitsTable[],MATCH($R$3,MassUnitsTable[Mass Units],0),2), "")</f>
        <v/>
      </c>
      <c r="M780" s="27" t="str">
        <f>IFERROR(('CALC | Main Engine'!O780+'CALC | Booster'!O780)*INDEX(MassUnitsTable[],MATCH($R$3,MassUnitsTable[Mass Units],0),2), "")</f>
        <v/>
      </c>
      <c r="N780" s="27" t="str">
        <f>IFERROR(('CALC | Main Engine'!P780+'CALC | Booster'!P780)*INDEX(MassUnitsTable[],MATCH($R$3,MassUnitsTable[Mass Units],0),2), "")</f>
        <v/>
      </c>
      <c r="O780" s="27" t="str">
        <f>IFERROR(('CALC | Main Engine'!Q780+'CALC | Booster'!Q780)*INDEX(MassUnitsTable[],MATCH($R$3,MassUnitsTable[Mass Units],0),2), "")</f>
        <v/>
      </c>
      <c r="P780" s="27" t="str">
        <f>IFERROR(('CALC | Main Engine'!R780+'CALC | Booster'!R780)*INDEX(MassUnitsTable[],MATCH($R$3,MassUnitsTable[Mass Units],0),2), "")</f>
        <v/>
      </c>
      <c r="Q780" s="27" t="str">
        <f>IFERROR(('CALC | Main Engine'!S780+'CALC | Booster'!S780)*INDEX(MassUnitsTable[],MATCH($R$3,MassUnitsTable[Mass Units],0),2), "")</f>
        <v/>
      </c>
      <c r="R780" s="32" t="str">
        <f>IFERROR(('CALC | Main Engine'!T780+'CALC | Booster'!T780)*INDEX(MassUnitsTable[],MATCH($R$3,MassUnitsTable[Mass Units],0),2), "")</f>
        <v/>
      </c>
      <c r="S780" s="10"/>
    </row>
    <row r="781" spans="1:19" x14ac:dyDescent="0.25">
      <c r="A781" s="10"/>
      <c r="B781" s="4" t="str">
        <f t="shared" si="65"/>
        <v/>
      </c>
      <c r="C781" s="5" t="str">
        <f t="shared" si="66"/>
        <v/>
      </c>
      <c r="D781" s="5" t="str">
        <f t="shared" si="67"/>
        <v/>
      </c>
      <c r="E781" s="5" t="str">
        <f t="shared" si="68"/>
        <v/>
      </c>
      <c r="F781" s="5" t="str">
        <f>'CALC | Main Engine'!$B781</f>
        <v/>
      </c>
      <c r="G781" s="27" t="str">
        <f>'CALC | Main Engine'!$C781</f>
        <v/>
      </c>
      <c r="H781" s="6" t="str">
        <f>'CALC | Main Engine'!$E781</f>
        <v/>
      </c>
      <c r="I781" s="34" t="str">
        <f>IFERROR('CALC | Main Engine'!$F781*INDEX(MassUnitsTable[],MATCH($R$3,MassUnitsTable[Mass Units],0),2), "")</f>
        <v/>
      </c>
      <c r="J781" s="27" t="str">
        <f>IFERROR('CALC | Booster'!$F781*INDEX(MassUnitsTable[],MATCH($R$3,MassUnitsTable[Mass Units],0),2), "")</f>
        <v/>
      </c>
      <c r="K781" s="32" t="str">
        <f t="shared" si="69"/>
        <v/>
      </c>
      <c r="L781" s="34" t="str">
        <f>IFERROR(('CALC | Main Engine'!N781+'CALC | Booster'!N781)*INDEX(MassUnitsTable[],MATCH($R$3,MassUnitsTable[Mass Units],0),2), "")</f>
        <v/>
      </c>
      <c r="M781" s="27" t="str">
        <f>IFERROR(('CALC | Main Engine'!O781+'CALC | Booster'!O781)*INDEX(MassUnitsTable[],MATCH($R$3,MassUnitsTable[Mass Units],0),2), "")</f>
        <v/>
      </c>
      <c r="N781" s="27" t="str">
        <f>IFERROR(('CALC | Main Engine'!P781+'CALC | Booster'!P781)*INDEX(MassUnitsTable[],MATCH($R$3,MassUnitsTable[Mass Units],0),2), "")</f>
        <v/>
      </c>
      <c r="O781" s="27" t="str">
        <f>IFERROR(('CALC | Main Engine'!Q781+'CALC | Booster'!Q781)*INDEX(MassUnitsTable[],MATCH($R$3,MassUnitsTable[Mass Units],0),2), "")</f>
        <v/>
      </c>
      <c r="P781" s="27" t="str">
        <f>IFERROR(('CALC | Main Engine'!R781+'CALC | Booster'!R781)*INDEX(MassUnitsTable[],MATCH($R$3,MassUnitsTable[Mass Units],0),2), "")</f>
        <v/>
      </c>
      <c r="Q781" s="27" t="str">
        <f>IFERROR(('CALC | Main Engine'!S781+'CALC | Booster'!S781)*INDEX(MassUnitsTable[],MATCH($R$3,MassUnitsTable[Mass Units],0),2), "")</f>
        <v/>
      </c>
      <c r="R781" s="32" t="str">
        <f>IFERROR(('CALC | Main Engine'!T781+'CALC | Booster'!T781)*INDEX(MassUnitsTable[],MATCH($R$3,MassUnitsTable[Mass Units],0),2), "")</f>
        <v/>
      </c>
      <c r="S781" s="10"/>
    </row>
    <row r="782" spans="1:19" x14ac:dyDescent="0.25">
      <c r="A782" s="10"/>
      <c r="B782" s="4" t="str">
        <f t="shared" si="65"/>
        <v/>
      </c>
      <c r="C782" s="5" t="str">
        <f t="shared" si="66"/>
        <v/>
      </c>
      <c r="D782" s="5" t="str">
        <f t="shared" si="67"/>
        <v/>
      </c>
      <c r="E782" s="5" t="str">
        <f t="shared" si="68"/>
        <v/>
      </c>
      <c r="F782" s="5" t="str">
        <f>'CALC | Main Engine'!$B782</f>
        <v/>
      </c>
      <c r="G782" s="27" t="str">
        <f>'CALC | Main Engine'!$C782</f>
        <v/>
      </c>
      <c r="H782" s="6" t="str">
        <f>'CALC | Main Engine'!$E782</f>
        <v/>
      </c>
      <c r="I782" s="34" t="str">
        <f>IFERROR('CALC | Main Engine'!$F782*INDEX(MassUnitsTable[],MATCH($R$3,MassUnitsTable[Mass Units],0),2), "")</f>
        <v/>
      </c>
      <c r="J782" s="27" t="str">
        <f>IFERROR('CALC | Booster'!$F782*INDEX(MassUnitsTable[],MATCH($R$3,MassUnitsTable[Mass Units],0),2), "")</f>
        <v/>
      </c>
      <c r="K782" s="32" t="str">
        <f t="shared" si="69"/>
        <v/>
      </c>
      <c r="L782" s="34" t="str">
        <f>IFERROR(('CALC | Main Engine'!N782+'CALC | Booster'!N782)*INDEX(MassUnitsTable[],MATCH($R$3,MassUnitsTable[Mass Units],0),2), "")</f>
        <v/>
      </c>
      <c r="M782" s="27" t="str">
        <f>IFERROR(('CALC | Main Engine'!O782+'CALC | Booster'!O782)*INDEX(MassUnitsTable[],MATCH($R$3,MassUnitsTable[Mass Units],0),2), "")</f>
        <v/>
      </c>
      <c r="N782" s="27" t="str">
        <f>IFERROR(('CALC | Main Engine'!P782+'CALC | Booster'!P782)*INDEX(MassUnitsTable[],MATCH($R$3,MassUnitsTable[Mass Units],0),2), "")</f>
        <v/>
      </c>
      <c r="O782" s="27" t="str">
        <f>IFERROR(('CALC | Main Engine'!Q782+'CALC | Booster'!Q782)*INDEX(MassUnitsTable[],MATCH($R$3,MassUnitsTable[Mass Units],0),2), "")</f>
        <v/>
      </c>
      <c r="P782" s="27" t="str">
        <f>IFERROR(('CALC | Main Engine'!R782+'CALC | Booster'!R782)*INDEX(MassUnitsTable[],MATCH($R$3,MassUnitsTable[Mass Units],0),2), "")</f>
        <v/>
      </c>
      <c r="Q782" s="27" t="str">
        <f>IFERROR(('CALC | Main Engine'!S782+'CALC | Booster'!S782)*INDEX(MassUnitsTable[],MATCH($R$3,MassUnitsTable[Mass Units],0),2), "")</f>
        <v/>
      </c>
      <c r="R782" s="32" t="str">
        <f>IFERROR(('CALC | Main Engine'!T782+'CALC | Booster'!T782)*INDEX(MassUnitsTable[],MATCH($R$3,MassUnitsTable[Mass Units],0),2), "")</f>
        <v/>
      </c>
      <c r="S782" s="10"/>
    </row>
    <row r="783" spans="1:19" x14ac:dyDescent="0.25">
      <c r="A783" s="10"/>
      <c r="B783" s="4" t="str">
        <f t="shared" si="65"/>
        <v/>
      </c>
      <c r="C783" s="5" t="str">
        <f t="shared" si="66"/>
        <v/>
      </c>
      <c r="D783" s="5" t="str">
        <f t="shared" si="67"/>
        <v/>
      </c>
      <c r="E783" s="5" t="str">
        <f t="shared" si="68"/>
        <v/>
      </c>
      <c r="F783" s="5" t="str">
        <f>'CALC | Main Engine'!$B783</f>
        <v/>
      </c>
      <c r="G783" s="27" t="str">
        <f>'CALC | Main Engine'!$C783</f>
        <v/>
      </c>
      <c r="H783" s="6" t="str">
        <f>'CALC | Main Engine'!$E783</f>
        <v/>
      </c>
      <c r="I783" s="34" t="str">
        <f>IFERROR('CALC | Main Engine'!$F783*INDEX(MassUnitsTable[],MATCH($R$3,MassUnitsTable[Mass Units],0),2), "")</f>
        <v/>
      </c>
      <c r="J783" s="27" t="str">
        <f>IFERROR('CALC | Booster'!$F783*INDEX(MassUnitsTable[],MATCH($R$3,MassUnitsTable[Mass Units],0),2), "")</f>
        <v/>
      </c>
      <c r="K783" s="32" t="str">
        <f t="shared" si="69"/>
        <v/>
      </c>
      <c r="L783" s="34" t="str">
        <f>IFERROR(('CALC | Main Engine'!N783+'CALC | Booster'!N783)*INDEX(MassUnitsTable[],MATCH($R$3,MassUnitsTable[Mass Units],0),2), "")</f>
        <v/>
      </c>
      <c r="M783" s="27" t="str">
        <f>IFERROR(('CALC | Main Engine'!O783+'CALC | Booster'!O783)*INDEX(MassUnitsTable[],MATCH($R$3,MassUnitsTable[Mass Units],0),2), "")</f>
        <v/>
      </c>
      <c r="N783" s="27" t="str">
        <f>IFERROR(('CALC | Main Engine'!P783+'CALC | Booster'!P783)*INDEX(MassUnitsTable[],MATCH($R$3,MassUnitsTable[Mass Units],0),2), "")</f>
        <v/>
      </c>
      <c r="O783" s="27" t="str">
        <f>IFERROR(('CALC | Main Engine'!Q783+'CALC | Booster'!Q783)*INDEX(MassUnitsTable[],MATCH($R$3,MassUnitsTable[Mass Units],0),2), "")</f>
        <v/>
      </c>
      <c r="P783" s="27" t="str">
        <f>IFERROR(('CALC | Main Engine'!R783+'CALC | Booster'!R783)*INDEX(MassUnitsTable[],MATCH($R$3,MassUnitsTable[Mass Units],0),2), "")</f>
        <v/>
      </c>
      <c r="Q783" s="27" t="str">
        <f>IFERROR(('CALC | Main Engine'!S783+'CALC | Booster'!S783)*INDEX(MassUnitsTable[],MATCH($R$3,MassUnitsTable[Mass Units],0),2), "")</f>
        <v/>
      </c>
      <c r="R783" s="32" t="str">
        <f>IFERROR(('CALC | Main Engine'!T783+'CALC | Booster'!T783)*INDEX(MassUnitsTable[],MATCH($R$3,MassUnitsTable[Mass Units],0),2), "")</f>
        <v/>
      </c>
      <c r="S783" s="10"/>
    </row>
    <row r="784" spans="1:19" x14ac:dyDescent="0.25">
      <c r="A784" s="10"/>
      <c r="B784" s="4" t="str">
        <f t="shared" si="65"/>
        <v/>
      </c>
      <c r="C784" s="5" t="str">
        <f t="shared" si="66"/>
        <v/>
      </c>
      <c r="D784" s="5" t="str">
        <f t="shared" si="67"/>
        <v/>
      </c>
      <c r="E784" s="5" t="str">
        <f t="shared" si="68"/>
        <v/>
      </c>
      <c r="F784" s="5" t="str">
        <f>'CALC | Main Engine'!$B784</f>
        <v/>
      </c>
      <c r="G784" s="27" t="str">
        <f>'CALC | Main Engine'!$C784</f>
        <v/>
      </c>
      <c r="H784" s="6" t="str">
        <f>'CALC | Main Engine'!$E784</f>
        <v/>
      </c>
      <c r="I784" s="34" t="str">
        <f>IFERROR('CALC | Main Engine'!$F784*INDEX(MassUnitsTable[],MATCH($R$3,MassUnitsTable[Mass Units],0),2), "")</f>
        <v/>
      </c>
      <c r="J784" s="27" t="str">
        <f>IFERROR('CALC | Booster'!$F784*INDEX(MassUnitsTable[],MATCH($R$3,MassUnitsTable[Mass Units],0),2), "")</f>
        <v/>
      </c>
      <c r="K784" s="32" t="str">
        <f t="shared" si="69"/>
        <v/>
      </c>
      <c r="L784" s="34" t="str">
        <f>IFERROR(('CALC | Main Engine'!N784+'CALC | Booster'!N784)*INDEX(MassUnitsTable[],MATCH($R$3,MassUnitsTable[Mass Units],0),2), "")</f>
        <v/>
      </c>
      <c r="M784" s="27" t="str">
        <f>IFERROR(('CALC | Main Engine'!O784+'CALC | Booster'!O784)*INDEX(MassUnitsTable[],MATCH($R$3,MassUnitsTable[Mass Units],0),2), "")</f>
        <v/>
      </c>
      <c r="N784" s="27" t="str">
        <f>IFERROR(('CALC | Main Engine'!P784+'CALC | Booster'!P784)*INDEX(MassUnitsTable[],MATCH($R$3,MassUnitsTable[Mass Units],0),2), "")</f>
        <v/>
      </c>
      <c r="O784" s="27" t="str">
        <f>IFERROR(('CALC | Main Engine'!Q784+'CALC | Booster'!Q784)*INDEX(MassUnitsTable[],MATCH($R$3,MassUnitsTable[Mass Units],0),2), "")</f>
        <v/>
      </c>
      <c r="P784" s="27" t="str">
        <f>IFERROR(('CALC | Main Engine'!R784+'CALC | Booster'!R784)*INDEX(MassUnitsTable[],MATCH($R$3,MassUnitsTable[Mass Units],0),2), "")</f>
        <v/>
      </c>
      <c r="Q784" s="27" t="str">
        <f>IFERROR(('CALC | Main Engine'!S784+'CALC | Booster'!S784)*INDEX(MassUnitsTable[],MATCH($R$3,MassUnitsTable[Mass Units],0),2), "")</f>
        <v/>
      </c>
      <c r="R784" s="32" t="str">
        <f>IFERROR(('CALC | Main Engine'!T784+'CALC | Booster'!T784)*INDEX(MassUnitsTable[],MATCH($R$3,MassUnitsTable[Mass Units],0),2), "")</f>
        <v/>
      </c>
      <c r="S784" s="10"/>
    </row>
    <row r="785" spans="1:19" x14ac:dyDescent="0.25">
      <c r="A785" s="10"/>
      <c r="B785" s="4" t="str">
        <f t="shared" si="65"/>
        <v/>
      </c>
      <c r="C785" s="5" t="str">
        <f t="shared" si="66"/>
        <v/>
      </c>
      <c r="D785" s="5" t="str">
        <f t="shared" si="67"/>
        <v/>
      </c>
      <c r="E785" s="5" t="str">
        <f t="shared" si="68"/>
        <v/>
      </c>
      <c r="F785" s="5" t="str">
        <f>'CALC | Main Engine'!$B785</f>
        <v/>
      </c>
      <c r="G785" s="27" t="str">
        <f>'CALC | Main Engine'!$C785</f>
        <v/>
      </c>
      <c r="H785" s="6" t="str">
        <f>'CALC | Main Engine'!$E785</f>
        <v/>
      </c>
      <c r="I785" s="34" t="str">
        <f>IFERROR('CALC | Main Engine'!$F785*INDEX(MassUnitsTable[],MATCH($R$3,MassUnitsTable[Mass Units],0),2), "")</f>
        <v/>
      </c>
      <c r="J785" s="27" t="str">
        <f>IFERROR('CALC | Booster'!$F785*INDEX(MassUnitsTable[],MATCH($R$3,MassUnitsTable[Mass Units],0),2), "")</f>
        <v/>
      </c>
      <c r="K785" s="32" t="str">
        <f t="shared" si="69"/>
        <v/>
      </c>
      <c r="L785" s="34" t="str">
        <f>IFERROR(('CALC | Main Engine'!N785+'CALC | Booster'!N785)*INDEX(MassUnitsTable[],MATCH($R$3,MassUnitsTable[Mass Units],0),2), "")</f>
        <v/>
      </c>
      <c r="M785" s="27" t="str">
        <f>IFERROR(('CALC | Main Engine'!O785+'CALC | Booster'!O785)*INDEX(MassUnitsTable[],MATCH($R$3,MassUnitsTable[Mass Units],0),2), "")</f>
        <v/>
      </c>
      <c r="N785" s="27" t="str">
        <f>IFERROR(('CALC | Main Engine'!P785+'CALC | Booster'!P785)*INDEX(MassUnitsTable[],MATCH($R$3,MassUnitsTable[Mass Units],0),2), "")</f>
        <v/>
      </c>
      <c r="O785" s="27" t="str">
        <f>IFERROR(('CALC | Main Engine'!Q785+'CALC | Booster'!Q785)*INDEX(MassUnitsTable[],MATCH($R$3,MassUnitsTable[Mass Units],0),2), "")</f>
        <v/>
      </c>
      <c r="P785" s="27" t="str">
        <f>IFERROR(('CALC | Main Engine'!R785+'CALC | Booster'!R785)*INDEX(MassUnitsTable[],MATCH($R$3,MassUnitsTable[Mass Units],0),2), "")</f>
        <v/>
      </c>
      <c r="Q785" s="27" t="str">
        <f>IFERROR(('CALC | Main Engine'!S785+'CALC | Booster'!S785)*INDEX(MassUnitsTable[],MATCH($R$3,MassUnitsTable[Mass Units],0),2), "")</f>
        <v/>
      </c>
      <c r="R785" s="32" t="str">
        <f>IFERROR(('CALC | Main Engine'!T785+'CALC | Booster'!T785)*INDEX(MassUnitsTable[],MATCH($R$3,MassUnitsTable[Mass Units],0),2), "")</f>
        <v/>
      </c>
      <c r="S785" s="10"/>
    </row>
    <row r="786" spans="1:19" x14ac:dyDescent="0.25">
      <c r="A786" s="10"/>
      <c r="B786" s="4" t="str">
        <f t="shared" si="65"/>
        <v/>
      </c>
      <c r="C786" s="5" t="str">
        <f t="shared" si="66"/>
        <v/>
      </c>
      <c r="D786" s="5" t="str">
        <f t="shared" si="67"/>
        <v/>
      </c>
      <c r="E786" s="5" t="str">
        <f t="shared" si="68"/>
        <v/>
      </c>
      <c r="F786" s="5" t="str">
        <f>'CALC | Main Engine'!$B786</f>
        <v/>
      </c>
      <c r="G786" s="27" t="str">
        <f>'CALC | Main Engine'!$C786</f>
        <v/>
      </c>
      <c r="H786" s="6" t="str">
        <f>'CALC | Main Engine'!$E786</f>
        <v/>
      </c>
      <c r="I786" s="34" t="str">
        <f>IFERROR('CALC | Main Engine'!$F786*INDEX(MassUnitsTable[],MATCH($R$3,MassUnitsTable[Mass Units],0),2), "")</f>
        <v/>
      </c>
      <c r="J786" s="27" t="str">
        <f>IFERROR('CALC | Booster'!$F786*INDEX(MassUnitsTable[],MATCH($R$3,MassUnitsTable[Mass Units],0),2), "")</f>
        <v/>
      </c>
      <c r="K786" s="32" t="str">
        <f t="shared" si="69"/>
        <v/>
      </c>
      <c r="L786" s="34" t="str">
        <f>IFERROR(('CALC | Main Engine'!N786+'CALC | Booster'!N786)*INDEX(MassUnitsTable[],MATCH($R$3,MassUnitsTable[Mass Units],0),2), "")</f>
        <v/>
      </c>
      <c r="M786" s="27" t="str">
        <f>IFERROR(('CALC | Main Engine'!O786+'CALC | Booster'!O786)*INDEX(MassUnitsTable[],MATCH($R$3,MassUnitsTable[Mass Units],0),2), "")</f>
        <v/>
      </c>
      <c r="N786" s="27" t="str">
        <f>IFERROR(('CALC | Main Engine'!P786+'CALC | Booster'!P786)*INDEX(MassUnitsTable[],MATCH($R$3,MassUnitsTable[Mass Units],0),2), "")</f>
        <v/>
      </c>
      <c r="O786" s="27" t="str">
        <f>IFERROR(('CALC | Main Engine'!Q786+'CALC | Booster'!Q786)*INDEX(MassUnitsTable[],MATCH($R$3,MassUnitsTable[Mass Units],0),2), "")</f>
        <v/>
      </c>
      <c r="P786" s="27" t="str">
        <f>IFERROR(('CALC | Main Engine'!R786+'CALC | Booster'!R786)*INDEX(MassUnitsTable[],MATCH($R$3,MassUnitsTable[Mass Units],0),2), "")</f>
        <v/>
      </c>
      <c r="Q786" s="27" t="str">
        <f>IFERROR(('CALC | Main Engine'!S786+'CALC | Booster'!S786)*INDEX(MassUnitsTable[],MATCH($R$3,MassUnitsTable[Mass Units],0),2), "")</f>
        <v/>
      </c>
      <c r="R786" s="32" t="str">
        <f>IFERROR(('CALC | Main Engine'!T786+'CALC | Booster'!T786)*INDEX(MassUnitsTable[],MATCH($R$3,MassUnitsTable[Mass Units],0),2), "")</f>
        <v/>
      </c>
      <c r="S786" s="10"/>
    </row>
    <row r="787" spans="1:19" x14ac:dyDescent="0.25">
      <c r="A787" s="10"/>
      <c r="B787" s="4" t="str">
        <f t="shared" si="65"/>
        <v/>
      </c>
      <c r="C787" s="5" t="str">
        <f t="shared" si="66"/>
        <v/>
      </c>
      <c r="D787" s="5" t="str">
        <f t="shared" si="67"/>
        <v/>
      </c>
      <c r="E787" s="5" t="str">
        <f t="shared" si="68"/>
        <v/>
      </c>
      <c r="F787" s="5" t="str">
        <f>'CALC | Main Engine'!$B787</f>
        <v/>
      </c>
      <c r="G787" s="27" t="str">
        <f>'CALC | Main Engine'!$C787</f>
        <v/>
      </c>
      <c r="H787" s="6" t="str">
        <f>'CALC | Main Engine'!$E787</f>
        <v/>
      </c>
      <c r="I787" s="34" t="str">
        <f>IFERROR('CALC | Main Engine'!$F787*INDEX(MassUnitsTable[],MATCH($R$3,MassUnitsTable[Mass Units],0),2), "")</f>
        <v/>
      </c>
      <c r="J787" s="27" t="str">
        <f>IFERROR('CALC | Booster'!$F787*INDEX(MassUnitsTable[],MATCH($R$3,MassUnitsTable[Mass Units],0),2), "")</f>
        <v/>
      </c>
      <c r="K787" s="32" t="str">
        <f t="shared" si="69"/>
        <v/>
      </c>
      <c r="L787" s="34" t="str">
        <f>IFERROR(('CALC | Main Engine'!N787+'CALC | Booster'!N787)*INDEX(MassUnitsTable[],MATCH($R$3,MassUnitsTable[Mass Units],0),2), "")</f>
        <v/>
      </c>
      <c r="M787" s="27" t="str">
        <f>IFERROR(('CALC | Main Engine'!O787+'CALC | Booster'!O787)*INDEX(MassUnitsTable[],MATCH($R$3,MassUnitsTable[Mass Units],0),2), "")</f>
        <v/>
      </c>
      <c r="N787" s="27" t="str">
        <f>IFERROR(('CALC | Main Engine'!P787+'CALC | Booster'!P787)*INDEX(MassUnitsTable[],MATCH($R$3,MassUnitsTable[Mass Units],0),2), "")</f>
        <v/>
      </c>
      <c r="O787" s="27" t="str">
        <f>IFERROR(('CALC | Main Engine'!Q787+'CALC | Booster'!Q787)*INDEX(MassUnitsTable[],MATCH($R$3,MassUnitsTable[Mass Units],0),2), "")</f>
        <v/>
      </c>
      <c r="P787" s="27" t="str">
        <f>IFERROR(('CALC | Main Engine'!R787+'CALC | Booster'!R787)*INDEX(MassUnitsTable[],MATCH($R$3,MassUnitsTable[Mass Units],0),2), "")</f>
        <v/>
      </c>
      <c r="Q787" s="27" t="str">
        <f>IFERROR(('CALC | Main Engine'!S787+'CALC | Booster'!S787)*INDEX(MassUnitsTable[],MATCH($R$3,MassUnitsTable[Mass Units],0),2), "")</f>
        <v/>
      </c>
      <c r="R787" s="32" t="str">
        <f>IFERROR(('CALC | Main Engine'!T787+'CALC | Booster'!T787)*INDEX(MassUnitsTable[],MATCH($R$3,MassUnitsTable[Mass Units],0),2), "")</f>
        <v/>
      </c>
      <c r="S787" s="10"/>
    </row>
    <row r="788" spans="1:19" x14ac:dyDescent="0.25">
      <c r="A788" s="10"/>
      <c r="B788" s="4" t="str">
        <f t="shared" si="65"/>
        <v/>
      </c>
      <c r="C788" s="5" t="str">
        <f t="shared" si="66"/>
        <v/>
      </c>
      <c r="D788" s="5" t="str">
        <f t="shared" si="67"/>
        <v/>
      </c>
      <c r="E788" s="5" t="str">
        <f t="shared" si="68"/>
        <v/>
      </c>
      <c r="F788" s="5" t="str">
        <f>'CALC | Main Engine'!$B788</f>
        <v/>
      </c>
      <c r="G788" s="27" t="str">
        <f>'CALC | Main Engine'!$C788</f>
        <v/>
      </c>
      <c r="H788" s="6" t="str">
        <f>'CALC | Main Engine'!$E788</f>
        <v/>
      </c>
      <c r="I788" s="34" t="str">
        <f>IFERROR('CALC | Main Engine'!$F788*INDEX(MassUnitsTable[],MATCH($R$3,MassUnitsTable[Mass Units],0),2), "")</f>
        <v/>
      </c>
      <c r="J788" s="27" t="str">
        <f>IFERROR('CALC | Booster'!$F788*INDEX(MassUnitsTable[],MATCH($R$3,MassUnitsTable[Mass Units],0),2), "")</f>
        <v/>
      </c>
      <c r="K788" s="32" t="str">
        <f t="shared" si="69"/>
        <v/>
      </c>
      <c r="L788" s="34" t="str">
        <f>IFERROR(('CALC | Main Engine'!N788+'CALC | Booster'!N788)*INDEX(MassUnitsTable[],MATCH($R$3,MassUnitsTable[Mass Units],0),2), "")</f>
        <v/>
      </c>
      <c r="M788" s="27" t="str">
        <f>IFERROR(('CALC | Main Engine'!O788+'CALC | Booster'!O788)*INDEX(MassUnitsTable[],MATCH($R$3,MassUnitsTable[Mass Units],0),2), "")</f>
        <v/>
      </c>
      <c r="N788" s="27" t="str">
        <f>IFERROR(('CALC | Main Engine'!P788+'CALC | Booster'!P788)*INDEX(MassUnitsTable[],MATCH($R$3,MassUnitsTable[Mass Units],0),2), "")</f>
        <v/>
      </c>
      <c r="O788" s="27" t="str">
        <f>IFERROR(('CALC | Main Engine'!Q788+'CALC | Booster'!Q788)*INDEX(MassUnitsTable[],MATCH($R$3,MassUnitsTable[Mass Units],0),2), "")</f>
        <v/>
      </c>
      <c r="P788" s="27" t="str">
        <f>IFERROR(('CALC | Main Engine'!R788+'CALC | Booster'!R788)*INDEX(MassUnitsTable[],MATCH($R$3,MassUnitsTable[Mass Units],0),2), "")</f>
        <v/>
      </c>
      <c r="Q788" s="27" t="str">
        <f>IFERROR(('CALC | Main Engine'!S788+'CALC | Booster'!S788)*INDEX(MassUnitsTable[],MATCH($R$3,MassUnitsTable[Mass Units],0),2), "")</f>
        <v/>
      </c>
      <c r="R788" s="32" t="str">
        <f>IFERROR(('CALC | Main Engine'!T788+'CALC | Booster'!T788)*INDEX(MassUnitsTable[],MATCH($R$3,MassUnitsTable[Mass Units],0),2), "")</f>
        <v/>
      </c>
      <c r="S788" s="10"/>
    </row>
    <row r="789" spans="1:19" x14ac:dyDescent="0.25">
      <c r="A789" s="10"/>
      <c r="B789" s="4" t="str">
        <f t="shared" si="65"/>
        <v/>
      </c>
      <c r="C789" s="5" t="str">
        <f t="shared" si="66"/>
        <v/>
      </c>
      <c r="D789" s="5" t="str">
        <f t="shared" si="67"/>
        <v/>
      </c>
      <c r="E789" s="5" t="str">
        <f t="shared" si="68"/>
        <v/>
      </c>
      <c r="F789" s="5" t="str">
        <f>'CALC | Main Engine'!$B789</f>
        <v/>
      </c>
      <c r="G789" s="27" t="str">
        <f>'CALC | Main Engine'!$C789</f>
        <v/>
      </c>
      <c r="H789" s="6" t="str">
        <f>'CALC | Main Engine'!$E789</f>
        <v/>
      </c>
      <c r="I789" s="34" t="str">
        <f>IFERROR('CALC | Main Engine'!$F789*INDEX(MassUnitsTable[],MATCH($R$3,MassUnitsTable[Mass Units],0),2), "")</f>
        <v/>
      </c>
      <c r="J789" s="27" t="str">
        <f>IFERROR('CALC | Booster'!$F789*INDEX(MassUnitsTable[],MATCH($R$3,MassUnitsTable[Mass Units],0),2), "")</f>
        <v/>
      </c>
      <c r="K789" s="32" t="str">
        <f t="shared" si="69"/>
        <v/>
      </c>
      <c r="L789" s="34" t="str">
        <f>IFERROR(('CALC | Main Engine'!N789+'CALC | Booster'!N789)*INDEX(MassUnitsTable[],MATCH($R$3,MassUnitsTable[Mass Units],0),2), "")</f>
        <v/>
      </c>
      <c r="M789" s="27" t="str">
        <f>IFERROR(('CALC | Main Engine'!O789+'CALC | Booster'!O789)*INDEX(MassUnitsTable[],MATCH($R$3,MassUnitsTable[Mass Units],0),2), "")</f>
        <v/>
      </c>
      <c r="N789" s="27" t="str">
        <f>IFERROR(('CALC | Main Engine'!P789+'CALC | Booster'!P789)*INDEX(MassUnitsTable[],MATCH($R$3,MassUnitsTable[Mass Units],0),2), "")</f>
        <v/>
      </c>
      <c r="O789" s="27" t="str">
        <f>IFERROR(('CALC | Main Engine'!Q789+'CALC | Booster'!Q789)*INDEX(MassUnitsTable[],MATCH($R$3,MassUnitsTable[Mass Units],0),2), "")</f>
        <v/>
      </c>
      <c r="P789" s="27" t="str">
        <f>IFERROR(('CALC | Main Engine'!R789+'CALC | Booster'!R789)*INDEX(MassUnitsTable[],MATCH($R$3,MassUnitsTable[Mass Units],0),2), "")</f>
        <v/>
      </c>
      <c r="Q789" s="27" t="str">
        <f>IFERROR(('CALC | Main Engine'!S789+'CALC | Booster'!S789)*INDEX(MassUnitsTable[],MATCH($R$3,MassUnitsTable[Mass Units],0),2), "")</f>
        <v/>
      </c>
      <c r="R789" s="32" t="str">
        <f>IFERROR(('CALC | Main Engine'!T789+'CALC | Booster'!T789)*INDEX(MassUnitsTable[],MATCH($R$3,MassUnitsTable[Mass Units],0),2), "")</f>
        <v/>
      </c>
      <c r="S789" s="10"/>
    </row>
    <row r="790" spans="1:19" x14ac:dyDescent="0.25">
      <c r="A790" s="10"/>
      <c r="B790" s="4" t="str">
        <f t="shared" si="65"/>
        <v/>
      </c>
      <c r="C790" s="5" t="str">
        <f t="shared" si="66"/>
        <v/>
      </c>
      <c r="D790" s="5" t="str">
        <f t="shared" si="67"/>
        <v/>
      </c>
      <c r="E790" s="5" t="str">
        <f t="shared" si="68"/>
        <v/>
      </c>
      <c r="F790" s="5" t="str">
        <f>'CALC | Main Engine'!$B790</f>
        <v/>
      </c>
      <c r="G790" s="27" t="str">
        <f>'CALC | Main Engine'!$C790</f>
        <v/>
      </c>
      <c r="H790" s="6" t="str">
        <f>'CALC | Main Engine'!$E790</f>
        <v/>
      </c>
      <c r="I790" s="34" t="str">
        <f>IFERROR('CALC | Main Engine'!$F790*INDEX(MassUnitsTable[],MATCH($R$3,MassUnitsTable[Mass Units],0),2), "")</f>
        <v/>
      </c>
      <c r="J790" s="27" t="str">
        <f>IFERROR('CALC | Booster'!$F790*INDEX(MassUnitsTable[],MATCH($R$3,MassUnitsTable[Mass Units],0),2), "")</f>
        <v/>
      </c>
      <c r="K790" s="32" t="str">
        <f t="shared" si="69"/>
        <v/>
      </c>
      <c r="L790" s="34" t="str">
        <f>IFERROR(('CALC | Main Engine'!N790+'CALC | Booster'!N790)*INDEX(MassUnitsTable[],MATCH($R$3,MassUnitsTable[Mass Units],0),2), "")</f>
        <v/>
      </c>
      <c r="M790" s="27" t="str">
        <f>IFERROR(('CALC | Main Engine'!O790+'CALC | Booster'!O790)*INDEX(MassUnitsTable[],MATCH($R$3,MassUnitsTable[Mass Units],0),2), "")</f>
        <v/>
      </c>
      <c r="N790" s="27" t="str">
        <f>IFERROR(('CALC | Main Engine'!P790+'CALC | Booster'!P790)*INDEX(MassUnitsTable[],MATCH($R$3,MassUnitsTable[Mass Units],0),2), "")</f>
        <v/>
      </c>
      <c r="O790" s="27" t="str">
        <f>IFERROR(('CALC | Main Engine'!Q790+'CALC | Booster'!Q790)*INDEX(MassUnitsTable[],MATCH($R$3,MassUnitsTable[Mass Units],0),2), "")</f>
        <v/>
      </c>
      <c r="P790" s="27" t="str">
        <f>IFERROR(('CALC | Main Engine'!R790+'CALC | Booster'!R790)*INDEX(MassUnitsTable[],MATCH($R$3,MassUnitsTable[Mass Units],0),2), "")</f>
        <v/>
      </c>
      <c r="Q790" s="27" t="str">
        <f>IFERROR(('CALC | Main Engine'!S790+'CALC | Booster'!S790)*INDEX(MassUnitsTable[],MATCH($R$3,MassUnitsTable[Mass Units],0),2), "")</f>
        <v/>
      </c>
      <c r="R790" s="32" t="str">
        <f>IFERROR(('CALC | Main Engine'!T790+'CALC | Booster'!T790)*INDEX(MassUnitsTable[],MATCH($R$3,MassUnitsTable[Mass Units],0),2), "")</f>
        <v/>
      </c>
      <c r="S790" s="10"/>
    </row>
    <row r="791" spans="1:19" x14ac:dyDescent="0.25">
      <c r="A791" s="10"/>
      <c r="B791" s="4" t="str">
        <f t="shared" si="65"/>
        <v/>
      </c>
      <c r="C791" s="5" t="str">
        <f t="shared" si="66"/>
        <v/>
      </c>
      <c r="D791" s="5" t="str">
        <f t="shared" si="67"/>
        <v/>
      </c>
      <c r="E791" s="5" t="str">
        <f t="shared" si="68"/>
        <v/>
      </c>
      <c r="F791" s="5" t="str">
        <f>'CALC | Main Engine'!$B791</f>
        <v/>
      </c>
      <c r="G791" s="27" t="str">
        <f>'CALC | Main Engine'!$C791</f>
        <v/>
      </c>
      <c r="H791" s="6" t="str">
        <f>'CALC | Main Engine'!$E791</f>
        <v/>
      </c>
      <c r="I791" s="34" t="str">
        <f>IFERROR('CALC | Main Engine'!$F791*INDEX(MassUnitsTable[],MATCH($R$3,MassUnitsTable[Mass Units],0),2), "")</f>
        <v/>
      </c>
      <c r="J791" s="27" t="str">
        <f>IFERROR('CALC | Booster'!$F791*INDEX(MassUnitsTable[],MATCH($R$3,MassUnitsTable[Mass Units],0),2), "")</f>
        <v/>
      </c>
      <c r="K791" s="32" t="str">
        <f t="shared" si="69"/>
        <v/>
      </c>
      <c r="L791" s="34" t="str">
        <f>IFERROR(('CALC | Main Engine'!N791+'CALC | Booster'!N791)*INDEX(MassUnitsTable[],MATCH($R$3,MassUnitsTable[Mass Units],0),2), "")</f>
        <v/>
      </c>
      <c r="M791" s="27" t="str">
        <f>IFERROR(('CALC | Main Engine'!O791+'CALC | Booster'!O791)*INDEX(MassUnitsTable[],MATCH($R$3,MassUnitsTable[Mass Units],0),2), "")</f>
        <v/>
      </c>
      <c r="N791" s="27" t="str">
        <f>IFERROR(('CALC | Main Engine'!P791+'CALC | Booster'!P791)*INDEX(MassUnitsTable[],MATCH($R$3,MassUnitsTable[Mass Units],0),2), "")</f>
        <v/>
      </c>
      <c r="O791" s="27" t="str">
        <f>IFERROR(('CALC | Main Engine'!Q791+'CALC | Booster'!Q791)*INDEX(MassUnitsTable[],MATCH($R$3,MassUnitsTable[Mass Units],0),2), "")</f>
        <v/>
      </c>
      <c r="P791" s="27" t="str">
        <f>IFERROR(('CALC | Main Engine'!R791+'CALC | Booster'!R791)*INDEX(MassUnitsTable[],MATCH($R$3,MassUnitsTable[Mass Units],0),2), "")</f>
        <v/>
      </c>
      <c r="Q791" s="27" t="str">
        <f>IFERROR(('CALC | Main Engine'!S791+'CALC | Booster'!S791)*INDEX(MassUnitsTable[],MATCH($R$3,MassUnitsTable[Mass Units],0),2), "")</f>
        <v/>
      </c>
      <c r="R791" s="32" t="str">
        <f>IFERROR(('CALC | Main Engine'!T791+'CALC | Booster'!T791)*INDEX(MassUnitsTable[],MATCH($R$3,MassUnitsTable[Mass Units],0),2), "")</f>
        <v/>
      </c>
      <c r="S791" s="10"/>
    </row>
    <row r="792" spans="1:19" x14ac:dyDescent="0.25">
      <c r="A792" s="10"/>
      <c r="B792" s="4" t="str">
        <f t="shared" si="65"/>
        <v/>
      </c>
      <c r="C792" s="5" t="str">
        <f t="shared" si="66"/>
        <v/>
      </c>
      <c r="D792" s="5" t="str">
        <f t="shared" si="67"/>
        <v/>
      </c>
      <c r="E792" s="5" t="str">
        <f t="shared" si="68"/>
        <v/>
      </c>
      <c r="F792" s="5" t="str">
        <f>'CALC | Main Engine'!$B792</f>
        <v/>
      </c>
      <c r="G792" s="27" t="str">
        <f>'CALC | Main Engine'!$C792</f>
        <v/>
      </c>
      <c r="H792" s="6" t="str">
        <f>'CALC | Main Engine'!$E792</f>
        <v/>
      </c>
      <c r="I792" s="34" t="str">
        <f>IFERROR('CALC | Main Engine'!$F792*INDEX(MassUnitsTable[],MATCH($R$3,MassUnitsTable[Mass Units],0),2), "")</f>
        <v/>
      </c>
      <c r="J792" s="27" t="str">
        <f>IFERROR('CALC | Booster'!$F792*INDEX(MassUnitsTable[],MATCH($R$3,MassUnitsTable[Mass Units],0),2), "")</f>
        <v/>
      </c>
      <c r="K792" s="32" t="str">
        <f t="shared" si="69"/>
        <v/>
      </c>
      <c r="L792" s="34" t="str">
        <f>IFERROR(('CALC | Main Engine'!N792+'CALC | Booster'!N792)*INDEX(MassUnitsTable[],MATCH($R$3,MassUnitsTable[Mass Units],0),2), "")</f>
        <v/>
      </c>
      <c r="M792" s="27" t="str">
        <f>IFERROR(('CALC | Main Engine'!O792+'CALC | Booster'!O792)*INDEX(MassUnitsTable[],MATCH($R$3,MassUnitsTable[Mass Units],0),2), "")</f>
        <v/>
      </c>
      <c r="N792" s="27" t="str">
        <f>IFERROR(('CALC | Main Engine'!P792+'CALC | Booster'!P792)*INDEX(MassUnitsTable[],MATCH($R$3,MassUnitsTable[Mass Units],0),2), "")</f>
        <v/>
      </c>
      <c r="O792" s="27" t="str">
        <f>IFERROR(('CALC | Main Engine'!Q792+'CALC | Booster'!Q792)*INDEX(MassUnitsTable[],MATCH($R$3,MassUnitsTable[Mass Units],0),2), "")</f>
        <v/>
      </c>
      <c r="P792" s="27" t="str">
        <f>IFERROR(('CALC | Main Engine'!R792+'CALC | Booster'!R792)*INDEX(MassUnitsTable[],MATCH($R$3,MassUnitsTable[Mass Units],0),2), "")</f>
        <v/>
      </c>
      <c r="Q792" s="27" t="str">
        <f>IFERROR(('CALC | Main Engine'!S792+'CALC | Booster'!S792)*INDEX(MassUnitsTable[],MATCH($R$3,MassUnitsTable[Mass Units],0),2), "")</f>
        <v/>
      </c>
      <c r="R792" s="32" t="str">
        <f>IFERROR(('CALC | Main Engine'!T792+'CALC | Booster'!T792)*INDEX(MassUnitsTable[],MATCH($R$3,MassUnitsTable[Mass Units],0),2), "")</f>
        <v/>
      </c>
      <c r="S792" s="10"/>
    </row>
    <row r="793" spans="1:19" x14ac:dyDescent="0.25">
      <c r="A793" s="10"/>
      <c r="B793" s="4" t="str">
        <f t="shared" si="65"/>
        <v/>
      </c>
      <c r="C793" s="5" t="str">
        <f t="shared" si="66"/>
        <v/>
      </c>
      <c r="D793" s="5" t="str">
        <f t="shared" si="67"/>
        <v/>
      </c>
      <c r="E793" s="5" t="str">
        <f t="shared" si="68"/>
        <v/>
      </c>
      <c r="F793" s="5" t="str">
        <f>'CALC | Main Engine'!$B793</f>
        <v/>
      </c>
      <c r="G793" s="27" t="str">
        <f>'CALC | Main Engine'!$C793</f>
        <v/>
      </c>
      <c r="H793" s="6" t="str">
        <f>'CALC | Main Engine'!$E793</f>
        <v/>
      </c>
      <c r="I793" s="34" t="str">
        <f>IFERROR('CALC | Main Engine'!$F793*INDEX(MassUnitsTable[],MATCH($R$3,MassUnitsTable[Mass Units],0),2), "")</f>
        <v/>
      </c>
      <c r="J793" s="27" t="str">
        <f>IFERROR('CALC | Booster'!$F793*INDEX(MassUnitsTable[],MATCH($R$3,MassUnitsTable[Mass Units],0),2), "")</f>
        <v/>
      </c>
      <c r="K793" s="32" t="str">
        <f t="shared" si="69"/>
        <v/>
      </c>
      <c r="L793" s="34" t="str">
        <f>IFERROR(('CALC | Main Engine'!N793+'CALC | Booster'!N793)*INDEX(MassUnitsTable[],MATCH($R$3,MassUnitsTable[Mass Units],0),2), "")</f>
        <v/>
      </c>
      <c r="M793" s="27" t="str">
        <f>IFERROR(('CALC | Main Engine'!O793+'CALC | Booster'!O793)*INDEX(MassUnitsTable[],MATCH($R$3,MassUnitsTable[Mass Units],0),2), "")</f>
        <v/>
      </c>
      <c r="N793" s="27" t="str">
        <f>IFERROR(('CALC | Main Engine'!P793+'CALC | Booster'!P793)*INDEX(MassUnitsTable[],MATCH($R$3,MassUnitsTable[Mass Units],0),2), "")</f>
        <v/>
      </c>
      <c r="O793" s="27" t="str">
        <f>IFERROR(('CALC | Main Engine'!Q793+'CALC | Booster'!Q793)*INDEX(MassUnitsTable[],MATCH($R$3,MassUnitsTable[Mass Units],0),2), "")</f>
        <v/>
      </c>
      <c r="P793" s="27" t="str">
        <f>IFERROR(('CALC | Main Engine'!R793+'CALC | Booster'!R793)*INDEX(MassUnitsTable[],MATCH($R$3,MassUnitsTable[Mass Units],0),2), "")</f>
        <v/>
      </c>
      <c r="Q793" s="27" t="str">
        <f>IFERROR(('CALC | Main Engine'!S793+'CALC | Booster'!S793)*INDEX(MassUnitsTable[],MATCH($R$3,MassUnitsTable[Mass Units],0),2), "")</f>
        <v/>
      </c>
      <c r="R793" s="32" t="str">
        <f>IFERROR(('CALC | Main Engine'!T793+'CALC | Booster'!T793)*INDEX(MassUnitsTable[],MATCH($R$3,MassUnitsTable[Mass Units],0),2), "")</f>
        <v/>
      </c>
      <c r="S793" s="10"/>
    </row>
    <row r="794" spans="1:19" x14ac:dyDescent="0.25">
      <c r="A794" s="10"/>
      <c r="B794" s="4" t="str">
        <f t="shared" si="65"/>
        <v/>
      </c>
      <c r="C794" s="5" t="str">
        <f t="shared" si="66"/>
        <v/>
      </c>
      <c r="D794" s="5" t="str">
        <f t="shared" si="67"/>
        <v/>
      </c>
      <c r="E794" s="5" t="str">
        <f t="shared" si="68"/>
        <v/>
      </c>
      <c r="F794" s="5" t="str">
        <f>'CALC | Main Engine'!$B794</f>
        <v/>
      </c>
      <c r="G794" s="27" t="str">
        <f>'CALC | Main Engine'!$C794</f>
        <v/>
      </c>
      <c r="H794" s="6" t="str">
        <f>'CALC | Main Engine'!$E794</f>
        <v/>
      </c>
      <c r="I794" s="34" t="str">
        <f>IFERROR('CALC | Main Engine'!$F794*INDEX(MassUnitsTable[],MATCH($R$3,MassUnitsTable[Mass Units],0),2), "")</f>
        <v/>
      </c>
      <c r="J794" s="27" t="str">
        <f>IFERROR('CALC | Booster'!$F794*INDEX(MassUnitsTable[],MATCH($R$3,MassUnitsTable[Mass Units],0),2), "")</f>
        <v/>
      </c>
      <c r="K794" s="32" t="str">
        <f t="shared" si="69"/>
        <v/>
      </c>
      <c r="L794" s="34" t="str">
        <f>IFERROR(('CALC | Main Engine'!N794+'CALC | Booster'!N794)*INDEX(MassUnitsTable[],MATCH($R$3,MassUnitsTable[Mass Units],0),2), "")</f>
        <v/>
      </c>
      <c r="M794" s="27" t="str">
        <f>IFERROR(('CALC | Main Engine'!O794+'CALC | Booster'!O794)*INDEX(MassUnitsTable[],MATCH($R$3,MassUnitsTable[Mass Units],0),2), "")</f>
        <v/>
      </c>
      <c r="N794" s="27" t="str">
        <f>IFERROR(('CALC | Main Engine'!P794+'CALC | Booster'!P794)*INDEX(MassUnitsTable[],MATCH($R$3,MassUnitsTable[Mass Units],0),2), "")</f>
        <v/>
      </c>
      <c r="O794" s="27" t="str">
        <f>IFERROR(('CALC | Main Engine'!Q794+'CALC | Booster'!Q794)*INDEX(MassUnitsTable[],MATCH($R$3,MassUnitsTable[Mass Units],0),2), "")</f>
        <v/>
      </c>
      <c r="P794" s="27" t="str">
        <f>IFERROR(('CALC | Main Engine'!R794+'CALC | Booster'!R794)*INDEX(MassUnitsTable[],MATCH($R$3,MassUnitsTable[Mass Units],0),2), "")</f>
        <v/>
      </c>
      <c r="Q794" s="27" t="str">
        <f>IFERROR(('CALC | Main Engine'!S794+'CALC | Booster'!S794)*INDEX(MassUnitsTable[],MATCH($R$3,MassUnitsTable[Mass Units],0),2), "")</f>
        <v/>
      </c>
      <c r="R794" s="32" t="str">
        <f>IFERROR(('CALC | Main Engine'!T794+'CALC | Booster'!T794)*INDEX(MassUnitsTable[],MATCH($R$3,MassUnitsTable[Mass Units],0),2), "")</f>
        <v/>
      </c>
      <c r="S794" s="10"/>
    </row>
    <row r="795" spans="1:19" x14ac:dyDescent="0.25">
      <c r="A795" s="10"/>
      <c r="B795" s="4" t="str">
        <f t="shared" si="65"/>
        <v/>
      </c>
      <c r="C795" s="5" t="str">
        <f t="shared" si="66"/>
        <v/>
      </c>
      <c r="D795" s="5" t="str">
        <f t="shared" si="67"/>
        <v/>
      </c>
      <c r="E795" s="5" t="str">
        <f t="shared" si="68"/>
        <v/>
      </c>
      <c r="F795" s="5" t="str">
        <f>'CALC | Main Engine'!$B795</f>
        <v/>
      </c>
      <c r="G795" s="27" t="str">
        <f>'CALC | Main Engine'!$C795</f>
        <v/>
      </c>
      <c r="H795" s="6" t="str">
        <f>'CALC | Main Engine'!$E795</f>
        <v/>
      </c>
      <c r="I795" s="34" t="str">
        <f>IFERROR('CALC | Main Engine'!$F795*INDEX(MassUnitsTable[],MATCH($R$3,MassUnitsTable[Mass Units],0),2), "")</f>
        <v/>
      </c>
      <c r="J795" s="27" t="str">
        <f>IFERROR('CALC | Booster'!$F795*INDEX(MassUnitsTable[],MATCH($R$3,MassUnitsTable[Mass Units],0),2), "")</f>
        <v/>
      </c>
      <c r="K795" s="32" t="str">
        <f t="shared" si="69"/>
        <v/>
      </c>
      <c r="L795" s="34" t="str">
        <f>IFERROR(('CALC | Main Engine'!N795+'CALC | Booster'!N795)*INDEX(MassUnitsTable[],MATCH($R$3,MassUnitsTable[Mass Units],0),2), "")</f>
        <v/>
      </c>
      <c r="M795" s="27" t="str">
        <f>IFERROR(('CALC | Main Engine'!O795+'CALC | Booster'!O795)*INDEX(MassUnitsTable[],MATCH($R$3,MassUnitsTable[Mass Units],0),2), "")</f>
        <v/>
      </c>
      <c r="N795" s="27" t="str">
        <f>IFERROR(('CALC | Main Engine'!P795+'CALC | Booster'!P795)*INDEX(MassUnitsTable[],MATCH($R$3,MassUnitsTable[Mass Units],0),2), "")</f>
        <v/>
      </c>
      <c r="O795" s="27" t="str">
        <f>IFERROR(('CALC | Main Engine'!Q795+'CALC | Booster'!Q795)*INDEX(MassUnitsTable[],MATCH($R$3,MassUnitsTable[Mass Units],0),2), "")</f>
        <v/>
      </c>
      <c r="P795" s="27" t="str">
        <f>IFERROR(('CALC | Main Engine'!R795+'CALC | Booster'!R795)*INDEX(MassUnitsTable[],MATCH($R$3,MassUnitsTable[Mass Units],0),2), "")</f>
        <v/>
      </c>
      <c r="Q795" s="27" t="str">
        <f>IFERROR(('CALC | Main Engine'!S795+'CALC | Booster'!S795)*INDEX(MassUnitsTable[],MATCH($R$3,MassUnitsTable[Mass Units],0),2), "")</f>
        <v/>
      </c>
      <c r="R795" s="32" t="str">
        <f>IFERROR(('CALC | Main Engine'!T795+'CALC | Booster'!T795)*INDEX(MassUnitsTable[],MATCH($R$3,MassUnitsTable[Mass Units],0),2), "")</f>
        <v/>
      </c>
      <c r="S795" s="10"/>
    </row>
    <row r="796" spans="1:19" x14ac:dyDescent="0.25">
      <c r="A796" s="10"/>
      <c r="B796" s="4" t="str">
        <f t="shared" si="65"/>
        <v/>
      </c>
      <c r="C796" s="5" t="str">
        <f t="shared" si="66"/>
        <v/>
      </c>
      <c r="D796" s="5" t="str">
        <f t="shared" si="67"/>
        <v/>
      </c>
      <c r="E796" s="5" t="str">
        <f t="shared" si="68"/>
        <v/>
      </c>
      <c r="F796" s="5" t="str">
        <f>'CALC | Main Engine'!$B796</f>
        <v/>
      </c>
      <c r="G796" s="27" t="str">
        <f>'CALC | Main Engine'!$C796</f>
        <v/>
      </c>
      <c r="H796" s="6" t="str">
        <f>'CALC | Main Engine'!$E796</f>
        <v/>
      </c>
      <c r="I796" s="34" t="str">
        <f>IFERROR('CALC | Main Engine'!$F796*INDEX(MassUnitsTable[],MATCH($R$3,MassUnitsTable[Mass Units],0),2), "")</f>
        <v/>
      </c>
      <c r="J796" s="27" t="str">
        <f>IFERROR('CALC | Booster'!$F796*INDEX(MassUnitsTable[],MATCH($R$3,MassUnitsTable[Mass Units],0),2), "")</f>
        <v/>
      </c>
      <c r="K796" s="32" t="str">
        <f t="shared" si="69"/>
        <v/>
      </c>
      <c r="L796" s="34" t="str">
        <f>IFERROR(('CALC | Main Engine'!N796+'CALC | Booster'!N796)*INDEX(MassUnitsTable[],MATCH($R$3,MassUnitsTable[Mass Units],0),2), "")</f>
        <v/>
      </c>
      <c r="M796" s="27" t="str">
        <f>IFERROR(('CALC | Main Engine'!O796+'CALC | Booster'!O796)*INDEX(MassUnitsTable[],MATCH($R$3,MassUnitsTable[Mass Units],0),2), "")</f>
        <v/>
      </c>
      <c r="N796" s="27" t="str">
        <f>IFERROR(('CALC | Main Engine'!P796+'CALC | Booster'!P796)*INDEX(MassUnitsTable[],MATCH($R$3,MassUnitsTable[Mass Units],0),2), "")</f>
        <v/>
      </c>
      <c r="O796" s="27" t="str">
        <f>IFERROR(('CALC | Main Engine'!Q796+'CALC | Booster'!Q796)*INDEX(MassUnitsTable[],MATCH($R$3,MassUnitsTable[Mass Units],0),2), "")</f>
        <v/>
      </c>
      <c r="P796" s="27" t="str">
        <f>IFERROR(('CALC | Main Engine'!R796+'CALC | Booster'!R796)*INDEX(MassUnitsTable[],MATCH($R$3,MassUnitsTable[Mass Units],0),2), "")</f>
        <v/>
      </c>
      <c r="Q796" s="27" t="str">
        <f>IFERROR(('CALC | Main Engine'!S796+'CALC | Booster'!S796)*INDEX(MassUnitsTable[],MATCH($R$3,MassUnitsTable[Mass Units],0),2), "")</f>
        <v/>
      </c>
      <c r="R796" s="32" t="str">
        <f>IFERROR(('CALC | Main Engine'!T796+'CALC | Booster'!T796)*INDEX(MassUnitsTable[],MATCH($R$3,MassUnitsTable[Mass Units],0),2), "")</f>
        <v/>
      </c>
      <c r="S796" s="10"/>
    </row>
    <row r="797" spans="1:19" x14ac:dyDescent="0.25">
      <c r="A797" s="10"/>
      <c r="B797" s="4" t="str">
        <f t="shared" si="65"/>
        <v/>
      </c>
      <c r="C797" s="5" t="str">
        <f t="shared" si="66"/>
        <v/>
      </c>
      <c r="D797" s="5" t="str">
        <f t="shared" si="67"/>
        <v/>
      </c>
      <c r="E797" s="5" t="str">
        <f t="shared" si="68"/>
        <v/>
      </c>
      <c r="F797" s="5" t="str">
        <f>'CALC | Main Engine'!$B797</f>
        <v/>
      </c>
      <c r="G797" s="27" t="str">
        <f>'CALC | Main Engine'!$C797</f>
        <v/>
      </c>
      <c r="H797" s="6" t="str">
        <f>'CALC | Main Engine'!$E797</f>
        <v/>
      </c>
      <c r="I797" s="34" t="str">
        <f>IFERROR('CALC | Main Engine'!$F797*INDEX(MassUnitsTable[],MATCH($R$3,MassUnitsTable[Mass Units],0),2), "")</f>
        <v/>
      </c>
      <c r="J797" s="27" t="str">
        <f>IFERROR('CALC | Booster'!$F797*INDEX(MassUnitsTable[],MATCH($R$3,MassUnitsTable[Mass Units],0),2), "")</f>
        <v/>
      </c>
      <c r="K797" s="32" t="str">
        <f t="shared" si="69"/>
        <v/>
      </c>
      <c r="L797" s="34" t="str">
        <f>IFERROR(('CALC | Main Engine'!N797+'CALC | Booster'!N797)*INDEX(MassUnitsTable[],MATCH($R$3,MassUnitsTable[Mass Units],0),2), "")</f>
        <v/>
      </c>
      <c r="M797" s="27" t="str">
        <f>IFERROR(('CALC | Main Engine'!O797+'CALC | Booster'!O797)*INDEX(MassUnitsTable[],MATCH($R$3,MassUnitsTable[Mass Units],0),2), "")</f>
        <v/>
      </c>
      <c r="N797" s="27" t="str">
        <f>IFERROR(('CALC | Main Engine'!P797+'CALC | Booster'!P797)*INDEX(MassUnitsTable[],MATCH($R$3,MassUnitsTable[Mass Units],0),2), "")</f>
        <v/>
      </c>
      <c r="O797" s="27" t="str">
        <f>IFERROR(('CALC | Main Engine'!Q797+'CALC | Booster'!Q797)*INDEX(MassUnitsTable[],MATCH($R$3,MassUnitsTable[Mass Units],0),2), "")</f>
        <v/>
      </c>
      <c r="P797" s="27" t="str">
        <f>IFERROR(('CALC | Main Engine'!R797+'CALC | Booster'!R797)*INDEX(MassUnitsTable[],MATCH($R$3,MassUnitsTable[Mass Units],0),2), "")</f>
        <v/>
      </c>
      <c r="Q797" s="27" t="str">
        <f>IFERROR(('CALC | Main Engine'!S797+'CALC | Booster'!S797)*INDEX(MassUnitsTable[],MATCH($R$3,MassUnitsTable[Mass Units],0),2), "")</f>
        <v/>
      </c>
      <c r="R797" s="32" t="str">
        <f>IFERROR(('CALC | Main Engine'!T797+'CALC | Booster'!T797)*INDEX(MassUnitsTable[],MATCH($R$3,MassUnitsTable[Mass Units],0),2), "")</f>
        <v/>
      </c>
      <c r="S797" s="10"/>
    </row>
    <row r="798" spans="1:19" x14ac:dyDescent="0.25">
      <c r="A798" s="10"/>
      <c r="B798" s="4" t="str">
        <f t="shared" si="65"/>
        <v/>
      </c>
      <c r="C798" s="5" t="str">
        <f t="shared" si="66"/>
        <v/>
      </c>
      <c r="D798" s="5" t="str">
        <f t="shared" si="67"/>
        <v/>
      </c>
      <c r="E798" s="5" t="str">
        <f t="shared" si="68"/>
        <v/>
      </c>
      <c r="F798" s="5" t="str">
        <f>'CALC | Main Engine'!$B798</f>
        <v/>
      </c>
      <c r="G798" s="27" t="str">
        <f>'CALC | Main Engine'!$C798</f>
        <v/>
      </c>
      <c r="H798" s="6" t="str">
        <f>'CALC | Main Engine'!$E798</f>
        <v/>
      </c>
      <c r="I798" s="34" t="str">
        <f>IFERROR('CALC | Main Engine'!$F798*INDEX(MassUnitsTable[],MATCH($R$3,MassUnitsTable[Mass Units],0),2), "")</f>
        <v/>
      </c>
      <c r="J798" s="27" t="str">
        <f>IFERROR('CALC | Booster'!$F798*INDEX(MassUnitsTable[],MATCH($R$3,MassUnitsTable[Mass Units],0),2), "")</f>
        <v/>
      </c>
      <c r="K798" s="32" t="str">
        <f t="shared" si="69"/>
        <v/>
      </c>
      <c r="L798" s="34" t="str">
        <f>IFERROR(('CALC | Main Engine'!N798+'CALC | Booster'!N798)*INDEX(MassUnitsTable[],MATCH($R$3,MassUnitsTable[Mass Units],0),2), "")</f>
        <v/>
      </c>
      <c r="M798" s="27" t="str">
        <f>IFERROR(('CALC | Main Engine'!O798+'CALC | Booster'!O798)*INDEX(MassUnitsTable[],MATCH($R$3,MassUnitsTable[Mass Units],0),2), "")</f>
        <v/>
      </c>
      <c r="N798" s="27" t="str">
        <f>IFERROR(('CALC | Main Engine'!P798+'CALC | Booster'!P798)*INDEX(MassUnitsTable[],MATCH($R$3,MassUnitsTable[Mass Units],0),2), "")</f>
        <v/>
      </c>
      <c r="O798" s="27" t="str">
        <f>IFERROR(('CALC | Main Engine'!Q798+'CALC | Booster'!Q798)*INDEX(MassUnitsTable[],MATCH($R$3,MassUnitsTable[Mass Units],0),2), "")</f>
        <v/>
      </c>
      <c r="P798" s="27" t="str">
        <f>IFERROR(('CALC | Main Engine'!R798+'CALC | Booster'!R798)*INDEX(MassUnitsTable[],MATCH($R$3,MassUnitsTable[Mass Units],0),2), "")</f>
        <v/>
      </c>
      <c r="Q798" s="27" t="str">
        <f>IFERROR(('CALC | Main Engine'!S798+'CALC | Booster'!S798)*INDEX(MassUnitsTable[],MATCH($R$3,MassUnitsTable[Mass Units],0),2), "")</f>
        <v/>
      </c>
      <c r="R798" s="32" t="str">
        <f>IFERROR(('CALC | Main Engine'!T798+'CALC | Booster'!T798)*INDEX(MassUnitsTable[],MATCH($R$3,MassUnitsTable[Mass Units],0),2), "")</f>
        <v/>
      </c>
      <c r="S798" s="10"/>
    </row>
    <row r="799" spans="1:19" x14ac:dyDescent="0.25">
      <c r="A799" s="10"/>
      <c r="B799" s="4" t="str">
        <f t="shared" si="65"/>
        <v/>
      </c>
      <c r="C799" s="5" t="str">
        <f t="shared" si="66"/>
        <v/>
      </c>
      <c r="D799" s="5" t="str">
        <f t="shared" si="67"/>
        <v/>
      </c>
      <c r="E799" s="5" t="str">
        <f t="shared" si="68"/>
        <v/>
      </c>
      <c r="F799" s="5" t="str">
        <f>'CALC | Main Engine'!$B799</f>
        <v/>
      </c>
      <c r="G799" s="27" t="str">
        <f>'CALC | Main Engine'!$C799</f>
        <v/>
      </c>
      <c r="H799" s="6" t="str">
        <f>'CALC | Main Engine'!$E799</f>
        <v/>
      </c>
      <c r="I799" s="34" t="str">
        <f>IFERROR('CALC | Main Engine'!$F799*INDEX(MassUnitsTable[],MATCH($R$3,MassUnitsTable[Mass Units],0),2), "")</f>
        <v/>
      </c>
      <c r="J799" s="27" t="str">
        <f>IFERROR('CALC | Booster'!$F799*INDEX(MassUnitsTable[],MATCH($R$3,MassUnitsTable[Mass Units],0),2), "")</f>
        <v/>
      </c>
      <c r="K799" s="32" t="str">
        <f t="shared" si="69"/>
        <v/>
      </c>
      <c r="L799" s="34" t="str">
        <f>IFERROR(('CALC | Main Engine'!N799+'CALC | Booster'!N799)*INDEX(MassUnitsTable[],MATCH($R$3,MassUnitsTable[Mass Units],0),2), "")</f>
        <v/>
      </c>
      <c r="M799" s="27" t="str">
        <f>IFERROR(('CALC | Main Engine'!O799+'CALC | Booster'!O799)*INDEX(MassUnitsTable[],MATCH($R$3,MassUnitsTable[Mass Units],0),2), "")</f>
        <v/>
      </c>
      <c r="N799" s="27" t="str">
        <f>IFERROR(('CALC | Main Engine'!P799+'CALC | Booster'!P799)*INDEX(MassUnitsTable[],MATCH($R$3,MassUnitsTable[Mass Units],0),2), "")</f>
        <v/>
      </c>
      <c r="O799" s="27" t="str">
        <f>IFERROR(('CALC | Main Engine'!Q799+'CALC | Booster'!Q799)*INDEX(MassUnitsTable[],MATCH($R$3,MassUnitsTable[Mass Units],0),2), "")</f>
        <v/>
      </c>
      <c r="P799" s="27" t="str">
        <f>IFERROR(('CALC | Main Engine'!R799+'CALC | Booster'!R799)*INDEX(MassUnitsTable[],MATCH($R$3,MassUnitsTable[Mass Units],0),2), "")</f>
        <v/>
      </c>
      <c r="Q799" s="27" t="str">
        <f>IFERROR(('CALC | Main Engine'!S799+'CALC | Booster'!S799)*INDEX(MassUnitsTable[],MATCH($R$3,MassUnitsTable[Mass Units],0),2), "")</f>
        <v/>
      </c>
      <c r="R799" s="32" t="str">
        <f>IFERROR(('CALC | Main Engine'!T799+'CALC | Booster'!T799)*INDEX(MassUnitsTable[],MATCH($R$3,MassUnitsTable[Mass Units],0),2), "")</f>
        <v/>
      </c>
      <c r="S799" s="10"/>
    </row>
    <row r="800" spans="1:19" x14ac:dyDescent="0.25">
      <c r="A800" s="10"/>
      <c r="B800" s="4" t="str">
        <f t="shared" si="65"/>
        <v/>
      </c>
      <c r="C800" s="5" t="str">
        <f t="shared" si="66"/>
        <v/>
      </c>
      <c r="D800" s="5" t="str">
        <f t="shared" si="67"/>
        <v/>
      </c>
      <c r="E800" s="5" t="str">
        <f t="shared" si="68"/>
        <v/>
      </c>
      <c r="F800" s="5" t="str">
        <f>'CALC | Main Engine'!$B800</f>
        <v/>
      </c>
      <c r="G800" s="27" t="str">
        <f>'CALC | Main Engine'!$C800</f>
        <v/>
      </c>
      <c r="H800" s="6" t="str">
        <f>'CALC | Main Engine'!$E800</f>
        <v/>
      </c>
      <c r="I800" s="34" t="str">
        <f>IFERROR('CALC | Main Engine'!$F800*INDEX(MassUnitsTable[],MATCH($R$3,MassUnitsTable[Mass Units],0),2), "")</f>
        <v/>
      </c>
      <c r="J800" s="27" t="str">
        <f>IFERROR('CALC | Booster'!$F800*INDEX(MassUnitsTable[],MATCH($R$3,MassUnitsTable[Mass Units],0),2), "")</f>
        <v/>
      </c>
      <c r="K800" s="32" t="str">
        <f t="shared" si="69"/>
        <v/>
      </c>
      <c r="L800" s="34" t="str">
        <f>IFERROR(('CALC | Main Engine'!N800+'CALC | Booster'!N800)*INDEX(MassUnitsTable[],MATCH($R$3,MassUnitsTable[Mass Units],0),2), "")</f>
        <v/>
      </c>
      <c r="M800" s="27" t="str">
        <f>IFERROR(('CALC | Main Engine'!O800+'CALC | Booster'!O800)*INDEX(MassUnitsTable[],MATCH($R$3,MassUnitsTable[Mass Units],0),2), "")</f>
        <v/>
      </c>
      <c r="N800" s="27" t="str">
        <f>IFERROR(('CALC | Main Engine'!P800+'CALC | Booster'!P800)*INDEX(MassUnitsTable[],MATCH($R$3,MassUnitsTable[Mass Units],0),2), "")</f>
        <v/>
      </c>
      <c r="O800" s="27" t="str">
        <f>IFERROR(('CALC | Main Engine'!Q800+'CALC | Booster'!Q800)*INDEX(MassUnitsTable[],MATCH($R$3,MassUnitsTable[Mass Units],0),2), "")</f>
        <v/>
      </c>
      <c r="P800" s="27" t="str">
        <f>IFERROR(('CALC | Main Engine'!R800+'CALC | Booster'!R800)*INDEX(MassUnitsTable[],MATCH($R$3,MassUnitsTable[Mass Units],0),2), "")</f>
        <v/>
      </c>
      <c r="Q800" s="27" t="str">
        <f>IFERROR(('CALC | Main Engine'!S800+'CALC | Booster'!S800)*INDEX(MassUnitsTable[],MATCH($R$3,MassUnitsTable[Mass Units],0),2), "")</f>
        <v/>
      </c>
      <c r="R800" s="32" t="str">
        <f>IFERROR(('CALC | Main Engine'!T800+'CALC | Booster'!T800)*INDEX(MassUnitsTable[],MATCH($R$3,MassUnitsTable[Mass Units],0),2), "")</f>
        <v/>
      </c>
      <c r="S800" s="10"/>
    </row>
    <row r="801" spans="1:19" x14ac:dyDescent="0.25">
      <c r="A801" s="10"/>
      <c r="B801" s="4" t="str">
        <f t="shared" si="65"/>
        <v/>
      </c>
      <c r="C801" s="5" t="str">
        <f t="shared" si="66"/>
        <v/>
      </c>
      <c r="D801" s="5" t="str">
        <f t="shared" si="67"/>
        <v/>
      </c>
      <c r="E801" s="5" t="str">
        <f t="shared" si="68"/>
        <v/>
      </c>
      <c r="F801" s="5" t="str">
        <f>'CALC | Main Engine'!$B801</f>
        <v/>
      </c>
      <c r="G801" s="27" t="str">
        <f>'CALC | Main Engine'!$C801</f>
        <v/>
      </c>
      <c r="H801" s="6" t="str">
        <f>'CALC | Main Engine'!$E801</f>
        <v/>
      </c>
      <c r="I801" s="34" t="str">
        <f>IFERROR('CALC | Main Engine'!$F801*INDEX(MassUnitsTable[],MATCH($R$3,MassUnitsTable[Mass Units],0),2), "")</f>
        <v/>
      </c>
      <c r="J801" s="27" t="str">
        <f>IFERROR('CALC | Booster'!$F801*INDEX(MassUnitsTable[],MATCH($R$3,MassUnitsTable[Mass Units],0),2), "")</f>
        <v/>
      </c>
      <c r="K801" s="32" t="str">
        <f t="shared" si="69"/>
        <v/>
      </c>
      <c r="L801" s="34" t="str">
        <f>IFERROR(('CALC | Main Engine'!N801+'CALC | Booster'!N801)*INDEX(MassUnitsTable[],MATCH($R$3,MassUnitsTable[Mass Units],0),2), "")</f>
        <v/>
      </c>
      <c r="M801" s="27" t="str">
        <f>IFERROR(('CALC | Main Engine'!O801+'CALC | Booster'!O801)*INDEX(MassUnitsTable[],MATCH($R$3,MassUnitsTable[Mass Units],0),2), "")</f>
        <v/>
      </c>
      <c r="N801" s="27" t="str">
        <f>IFERROR(('CALC | Main Engine'!P801+'CALC | Booster'!P801)*INDEX(MassUnitsTable[],MATCH($R$3,MassUnitsTable[Mass Units],0),2), "")</f>
        <v/>
      </c>
      <c r="O801" s="27" t="str">
        <f>IFERROR(('CALC | Main Engine'!Q801+'CALC | Booster'!Q801)*INDEX(MassUnitsTable[],MATCH($R$3,MassUnitsTable[Mass Units],0),2), "")</f>
        <v/>
      </c>
      <c r="P801" s="27" t="str">
        <f>IFERROR(('CALC | Main Engine'!R801+'CALC | Booster'!R801)*INDEX(MassUnitsTable[],MATCH($R$3,MassUnitsTable[Mass Units],0),2), "")</f>
        <v/>
      </c>
      <c r="Q801" s="27" t="str">
        <f>IFERROR(('CALC | Main Engine'!S801+'CALC | Booster'!S801)*INDEX(MassUnitsTable[],MATCH($R$3,MassUnitsTable[Mass Units],0),2), "")</f>
        <v/>
      </c>
      <c r="R801" s="32" t="str">
        <f>IFERROR(('CALC | Main Engine'!T801+'CALC | Booster'!T801)*INDEX(MassUnitsTable[],MATCH($R$3,MassUnitsTable[Mass Units],0),2), "")</f>
        <v/>
      </c>
      <c r="S801" s="10"/>
    </row>
    <row r="802" spans="1:19" x14ac:dyDescent="0.25">
      <c r="A802" s="10"/>
      <c r="B802" s="4" t="str">
        <f t="shared" si="65"/>
        <v/>
      </c>
      <c r="C802" s="5" t="str">
        <f t="shared" si="66"/>
        <v/>
      </c>
      <c r="D802" s="5" t="str">
        <f t="shared" si="67"/>
        <v/>
      </c>
      <c r="E802" s="5" t="str">
        <f t="shared" si="68"/>
        <v/>
      </c>
      <c r="F802" s="5" t="str">
        <f>'CALC | Main Engine'!$B802</f>
        <v/>
      </c>
      <c r="G802" s="27" t="str">
        <f>'CALC | Main Engine'!$C802</f>
        <v/>
      </c>
      <c r="H802" s="6" t="str">
        <f>'CALC | Main Engine'!$E802</f>
        <v/>
      </c>
      <c r="I802" s="34" t="str">
        <f>IFERROR('CALC | Main Engine'!$F802*INDEX(MassUnitsTable[],MATCH($R$3,MassUnitsTable[Mass Units],0),2), "")</f>
        <v/>
      </c>
      <c r="J802" s="27" t="str">
        <f>IFERROR('CALC | Booster'!$F802*INDEX(MassUnitsTable[],MATCH($R$3,MassUnitsTable[Mass Units],0),2), "")</f>
        <v/>
      </c>
      <c r="K802" s="32" t="str">
        <f t="shared" si="69"/>
        <v/>
      </c>
      <c r="L802" s="34" t="str">
        <f>IFERROR(('CALC | Main Engine'!N802+'CALC | Booster'!N802)*INDEX(MassUnitsTable[],MATCH($R$3,MassUnitsTable[Mass Units],0),2), "")</f>
        <v/>
      </c>
      <c r="M802" s="27" t="str">
        <f>IFERROR(('CALC | Main Engine'!O802+'CALC | Booster'!O802)*INDEX(MassUnitsTable[],MATCH($R$3,MassUnitsTable[Mass Units],0),2), "")</f>
        <v/>
      </c>
      <c r="N802" s="27" t="str">
        <f>IFERROR(('CALC | Main Engine'!P802+'CALC | Booster'!P802)*INDEX(MassUnitsTable[],MATCH($R$3,MassUnitsTable[Mass Units],0),2), "")</f>
        <v/>
      </c>
      <c r="O802" s="27" t="str">
        <f>IFERROR(('CALC | Main Engine'!Q802+'CALC | Booster'!Q802)*INDEX(MassUnitsTable[],MATCH($R$3,MassUnitsTable[Mass Units],0),2), "")</f>
        <v/>
      </c>
      <c r="P802" s="27" t="str">
        <f>IFERROR(('CALC | Main Engine'!R802+'CALC | Booster'!R802)*INDEX(MassUnitsTable[],MATCH($R$3,MassUnitsTable[Mass Units],0),2), "")</f>
        <v/>
      </c>
      <c r="Q802" s="27" t="str">
        <f>IFERROR(('CALC | Main Engine'!S802+'CALC | Booster'!S802)*INDEX(MassUnitsTable[],MATCH($R$3,MassUnitsTable[Mass Units],0),2), "")</f>
        <v/>
      </c>
      <c r="R802" s="32" t="str">
        <f>IFERROR(('CALC | Main Engine'!T802+'CALC | Booster'!T802)*INDEX(MassUnitsTable[],MATCH($R$3,MassUnitsTable[Mass Units],0),2), "")</f>
        <v/>
      </c>
      <c r="S802" s="10"/>
    </row>
    <row r="803" spans="1:19" x14ac:dyDescent="0.25">
      <c r="A803" s="10"/>
      <c r="B803" s="4" t="str">
        <f t="shared" si="65"/>
        <v/>
      </c>
      <c r="C803" s="5" t="str">
        <f t="shared" si="66"/>
        <v/>
      </c>
      <c r="D803" s="5" t="str">
        <f t="shared" si="67"/>
        <v/>
      </c>
      <c r="E803" s="5" t="str">
        <f t="shared" si="68"/>
        <v/>
      </c>
      <c r="F803" s="5" t="str">
        <f>'CALC | Main Engine'!$B803</f>
        <v/>
      </c>
      <c r="G803" s="27" t="str">
        <f>'CALC | Main Engine'!$C803</f>
        <v/>
      </c>
      <c r="H803" s="6" t="str">
        <f>'CALC | Main Engine'!$E803</f>
        <v/>
      </c>
      <c r="I803" s="34" t="str">
        <f>IFERROR('CALC | Main Engine'!$F803*INDEX(MassUnitsTable[],MATCH($R$3,MassUnitsTable[Mass Units],0),2), "")</f>
        <v/>
      </c>
      <c r="J803" s="27" t="str">
        <f>IFERROR('CALC | Booster'!$F803*INDEX(MassUnitsTable[],MATCH($R$3,MassUnitsTable[Mass Units],0),2), "")</f>
        <v/>
      </c>
      <c r="K803" s="32" t="str">
        <f t="shared" si="69"/>
        <v/>
      </c>
      <c r="L803" s="34" t="str">
        <f>IFERROR(('CALC | Main Engine'!N803+'CALC | Booster'!N803)*INDEX(MassUnitsTable[],MATCH($R$3,MassUnitsTable[Mass Units],0),2), "")</f>
        <v/>
      </c>
      <c r="M803" s="27" t="str">
        <f>IFERROR(('CALC | Main Engine'!O803+'CALC | Booster'!O803)*INDEX(MassUnitsTable[],MATCH($R$3,MassUnitsTable[Mass Units],0),2), "")</f>
        <v/>
      </c>
      <c r="N803" s="27" t="str">
        <f>IFERROR(('CALC | Main Engine'!P803+'CALC | Booster'!P803)*INDEX(MassUnitsTable[],MATCH($R$3,MassUnitsTable[Mass Units],0),2), "")</f>
        <v/>
      </c>
      <c r="O803" s="27" t="str">
        <f>IFERROR(('CALC | Main Engine'!Q803+'CALC | Booster'!Q803)*INDEX(MassUnitsTable[],MATCH($R$3,MassUnitsTable[Mass Units],0),2), "")</f>
        <v/>
      </c>
      <c r="P803" s="27" t="str">
        <f>IFERROR(('CALC | Main Engine'!R803+'CALC | Booster'!R803)*INDEX(MassUnitsTable[],MATCH($R$3,MassUnitsTable[Mass Units],0),2), "")</f>
        <v/>
      </c>
      <c r="Q803" s="27" t="str">
        <f>IFERROR(('CALC | Main Engine'!S803+'CALC | Booster'!S803)*INDEX(MassUnitsTable[],MATCH($R$3,MassUnitsTable[Mass Units],0),2), "")</f>
        <v/>
      </c>
      <c r="R803" s="32" t="str">
        <f>IFERROR(('CALC | Main Engine'!T803+'CALC | Booster'!T803)*INDEX(MassUnitsTable[],MATCH($R$3,MassUnitsTable[Mass Units],0),2), "")</f>
        <v/>
      </c>
      <c r="S803" s="10"/>
    </row>
    <row r="804" spans="1:19" x14ac:dyDescent="0.25">
      <c r="A804" s="10"/>
      <c r="B804" s="4" t="str">
        <f t="shared" si="65"/>
        <v/>
      </c>
      <c r="C804" s="5" t="str">
        <f t="shared" si="66"/>
        <v/>
      </c>
      <c r="D804" s="5" t="str">
        <f t="shared" si="67"/>
        <v/>
      </c>
      <c r="E804" s="5" t="str">
        <f t="shared" si="68"/>
        <v/>
      </c>
      <c r="F804" s="5" t="str">
        <f>'CALC | Main Engine'!$B804</f>
        <v/>
      </c>
      <c r="G804" s="27" t="str">
        <f>'CALC | Main Engine'!$C804</f>
        <v/>
      </c>
      <c r="H804" s="6" t="str">
        <f>'CALC | Main Engine'!$E804</f>
        <v/>
      </c>
      <c r="I804" s="34" t="str">
        <f>IFERROR('CALC | Main Engine'!$F804*INDEX(MassUnitsTable[],MATCH($R$3,MassUnitsTable[Mass Units],0),2), "")</f>
        <v/>
      </c>
      <c r="J804" s="27" t="str">
        <f>IFERROR('CALC | Booster'!$F804*INDEX(MassUnitsTable[],MATCH($R$3,MassUnitsTable[Mass Units],0),2), "")</f>
        <v/>
      </c>
      <c r="K804" s="32" t="str">
        <f t="shared" si="69"/>
        <v/>
      </c>
      <c r="L804" s="34" t="str">
        <f>IFERROR(('CALC | Main Engine'!N804+'CALC | Booster'!N804)*INDEX(MassUnitsTable[],MATCH($R$3,MassUnitsTable[Mass Units],0),2), "")</f>
        <v/>
      </c>
      <c r="M804" s="27" t="str">
        <f>IFERROR(('CALC | Main Engine'!O804+'CALC | Booster'!O804)*INDEX(MassUnitsTable[],MATCH($R$3,MassUnitsTable[Mass Units],0),2), "")</f>
        <v/>
      </c>
      <c r="N804" s="27" t="str">
        <f>IFERROR(('CALC | Main Engine'!P804+'CALC | Booster'!P804)*INDEX(MassUnitsTable[],MATCH($R$3,MassUnitsTable[Mass Units],0),2), "")</f>
        <v/>
      </c>
      <c r="O804" s="27" t="str">
        <f>IFERROR(('CALC | Main Engine'!Q804+'CALC | Booster'!Q804)*INDEX(MassUnitsTable[],MATCH($R$3,MassUnitsTable[Mass Units],0),2), "")</f>
        <v/>
      </c>
      <c r="P804" s="27" t="str">
        <f>IFERROR(('CALC | Main Engine'!R804+'CALC | Booster'!R804)*INDEX(MassUnitsTable[],MATCH($R$3,MassUnitsTable[Mass Units],0),2), "")</f>
        <v/>
      </c>
      <c r="Q804" s="27" t="str">
        <f>IFERROR(('CALC | Main Engine'!S804+'CALC | Booster'!S804)*INDEX(MassUnitsTable[],MATCH($R$3,MassUnitsTable[Mass Units],0),2), "")</f>
        <v/>
      </c>
      <c r="R804" s="32" t="str">
        <f>IFERROR(('CALC | Main Engine'!T804+'CALC | Booster'!T804)*INDEX(MassUnitsTable[],MATCH($R$3,MassUnitsTable[Mass Units],0),2), "")</f>
        <v/>
      </c>
      <c r="S804" s="10"/>
    </row>
    <row r="805" spans="1:19" x14ac:dyDescent="0.25">
      <c r="A805" s="10"/>
      <c r="B805" s="4" t="str">
        <f t="shared" si="65"/>
        <v/>
      </c>
      <c r="C805" s="5" t="str">
        <f t="shared" si="66"/>
        <v/>
      </c>
      <c r="D805" s="5" t="str">
        <f t="shared" si="67"/>
        <v/>
      </c>
      <c r="E805" s="5" t="str">
        <f t="shared" si="68"/>
        <v/>
      </c>
      <c r="F805" s="5" t="str">
        <f>'CALC | Main Engine'!$B805</f>
        <v/>
      </c>
      <c r="G805" s="27" t="str">
        <f>'CALC | Main Engine'!$C805</f>
        <v/>
      </c>
      <c r="H805" s="6" t="str">
        <f>'CALC | Main Engine'!$E805</f>
        <v/>
      </c>
      <c r="I805" s="34" t="str">
        <f>IFERROR('CALC | Main Engine'!$F805*INDEX(MassUnitsTable[],MATCH($R$3,MassUnitsTable[Mass Units],0),2), "")</f>
        <v/>
      </c>
      <c r="J805" s="27" t="str">
        <f>IFERROR('CALC | Booster'!$F805*INDEX(MassUnitsTable[],MATCH($R$3,MassUnitsTable[Mass Units],0),2), "")</f>
        <v/>
      </c>
      <c r="K805" s="32" t="str">
        <f t="shared" si="69"/>
        <v/>
      </c>
      <c r="L805" s="34" t="str">
        <f>IFERROR(('CALC | Main Engine'!N805+'CALC | Booster'!N805)*INDEX(MassUnitsTable[],MATCH($R$3,MassUnitsTable[Mass Units],0),2), "")</f>
        <v/>
      </c>
      <c r="M805" s="27" t="str">
        <f>IFERROR(('CALC | Main Engine'!O805+'CALC | Booster'!O805)*INDEX(MassUnitsTable[],MATCH($R$3,MassUnitsTable[Mass Units],0),2), "")</f>
        <v/>
      </c>
      <c r="N805" s="27" t="str">
        <f>IFERROR(('CALC | Main Engine'!P805+'CALC | Booster'!P805)*INDEX(MassUnitsTable[],MATCH($R$3,MassUnitsTable[Mass Units],0),2), "")</f>
        <v/>
      </c>
      <c r="O805" s="27" t="str">
        <f>IFERROR(('CALC | Main Engine'!Q805+'CALC | Booster'!Q805)*INDEX(MassUnitsTable[],MATCH($R$3,MassUnitsTable[Mass Units],0),2), "")</f>
        <v/>
      </c>
      <c r="P805" s="27" t="str">
        <f>IFERROR(('CALC | Main Engine'!R805+'CALC | Booster'!R805)*INDEX(MassUnitsTable[],MATCH($R$3,MassUnitsTable[Mass Units],0),2), "")</f>
        <v/>
      </c>
      <c r="Q805" s="27" t="str">
        <f>IFERROR(('CALC | Main Engine'!S805+'CALC | Booster'!S805)*INDEX(MassUnitsTable[],MATCH($R$3,MassUnitsTable[Mass Units],0),2), "")</f>
        <v/>
      </c>
      <c r="R805" s="32" t="str">
        <f>IFERROR(('CALC | Main Engine'!T805+'CALC | Booster'!T805)*INDEX(MassUnitsTable[],MATCH($R$3,MassUnitsTable[Mass Units],0),2), "")</f>
        <v/>
      </c>
      <c r="S805" s="10"/>
    </row>
    <row r="806" spans="1:19" x14ac:dyDescent="0.25">
      <c r="A806" s="10"/>
      <c r="B806" s="4" t="str">
        <f t="shared" si="65"/>
        <v/>
      </c>
      <c r="C806" s="5" t="str">
        <f t="shared" si="66"/>
        <v/>
      </c>
      <c r="D806" s="5" t="str">
        <f t="shared" si="67"/>
        <v/>
      </c>
      <c r="E806" s="5" t="str">
        <f t="shared" si="68"/>
        <v/>
      </c>
      <c r="F806" s="5" t="str">
        <f>'CALC | Main Engine'!$B806</f>
        <v/>
      </c>
      <c r="G806" s="27" t="str">
        <f>'CALC | Main Engine'!$C806</f>
        <v/>
      </c>
      <c r="H806" s="6" t="str">
        <f>'CALC | Main Engine'!$E806</f>
        <v/>
      </c>
      <c r="I806" s="34" t="str">
        <f>IFERROR('CALC | Main Engine'!$F806*INDEX(MassUnitsTable[],MATCH($R$3,MassUnitsTable[Mass Units],0),2), "")</f>
        <v/>
      </c>
      <c r="J806" s="27" t="str">
        <f>IFERROR('CALC | Booster'!$F806*INDEX(MassUnitsTable[],MATCH($R$3,MassUnitsTable[Mass Units],0),2), "")</f>
        <v/>
      </c>
      <c r="K806" s="32" t="str">
        <f t="shared" si="69"/>
        <v/>
      </c>
      <c r="L806" s="34" t="str">
        <f>IFERROR(('CALC | Main Engine'!N806+'CALC | Booster'!N806)*INDEX(MassUnitsTable[],MATCH($R$3,MassUnitsTable[Mass Units],0),2), "")</f>
        <v/>
      </c>
      <c r="M806" s="27" t="str">
        <f>IFERROR(('CALC | Main Engine'!O806+'CALC | Booster'!O806)*INDEX(MassUnitsTable[],MATCH($R$3,MassUnitsTable[Mass Units],0),2), "")</f>
        <v/>
      </c>
      <c r="N806" s="27" t="str">
        <f>IFERROR(('CALC | Main Engine'!P806+'CALC | Booster'!P806)*INDEX(MassUnitsTable[],MATCH($R$3,MassUnitsTable[Mass Units],0),2), "")</f>
        <v/>
      </c>
      <c r="O806" s="27" t="str">
        <f>IFERROR(('CALC | Main Engine'!Q806+'CALC | Booster'!Q806)*INDEX(MassUnitsTable[],MATCH($R$3,MassUnitsTable[Mass Units],0),2), "")</f>
        <v/>
      </c>
      <c r="P806" s="27" t="str">
        <f>IFERROR(('CALC | Main Engine'!R806+'CALC | Booster'!R806)*INDEX(MassUnitsTable[],MATCH($R$3,MassUnitsTable[Mass Units],0),2), "")</f>
        <v/>
      </c>
      <c r="Q806" s="27" t="str">
        <f>IFERROR(('CALC | Main Engine'!S806+'CALC | Booster'!S806)*INDEX(MassUnitsTable[],MATCH($R$3,MassUnitsTable[Mass Units],0),2), "")</f>
        <v/>
      </c>
      <c r="R806" s="32" t="str">
        <f>IFERROR(('CALC | Main Engine'!T806+'CALC | Booster'!T806)*INDEX(MassUnitsTable[],MATCH($R$3,MassUnitsTable[Mass Units],0),2), "")</f>
        <v/>
      </c>
      <c r="S806" s="10"/>
    </row>
    <row r="807" spans="1:19" x14ac:dyDescent="0.25">
      <c r="A807" s="10"/>
      <c r="B807" s="4" t="str">
        <f t="shared" si="65"/>
        <v/>
      </c>
      <c r="C807" s="5" t="str">
        <f t="shared" si="66"/>
        <v/>
      </c>
      <c r="D807" s="5" t="str">
        <f t="shared" si="67"/>
        <v/>
      </c>
      <c r="E807" s="5" t="str">
        <f t="shared" si="68"/>
        <v/>
      </c>
      <c r="F807" s="5" t="str">
        <f>'CALC | Main Engine'!$B807</f>
        <v/>
      </c>
      <c r="G807" s="27" t="str">
        <f>'CALC | Main Engine'!$C807</f>
        <v/>
      </c>
      <c r="H807" s="6" t="str">
        <f>'CALC | Main Engine'!$E807</f>
        <v/>
      </c>
      <c r="I807" s="34" t="str">
        <f>IFERROR('CALC | Main Engine'!$F807*INDEX(MassUnitsTable[],MATCH($R$3,MassUnitsTable[Mass Units],0),2), "")</f>
        <v/>
      </c>
      <c r="J807" s="27" t="str">
        <f>IFERROR('CALC | Booster'!$F807*INDEX(MassUnitsTable[],MATCH($R$3,MassUnitsTable[Mass Units],0),2), "")</f>
        <v/>
      </c>
      <c r="K807" s="32" t="str">
        <f t="shared" si="69"/>
        <v/>
      </c>
      <c r="L807" s="34" t="str">
        <f>IFERROR(('CALC | Main Engine'!N807+'CALC | Booster'!N807)*INDEX(MassUnitsTable[],MATCH($R$3,MassUnitsTable[Mass Units],0),2), "")</f>
        <v/>
      </c>
      <c r="M807" s="27" t="str">
        <f>IFERROR(('CALC | Main Engine'!O807+'CALC | Booster'!O807)*INDEX(MassUnitsTable[],MATCH($R$3,MassUnitsTable[Mass Units],0),2), "")</f>
        <v/>
      </c>
      <c r="N807" s="27" t="str">
        <f>IFERROR(('CALC | Main Engine'!P807+'CALC | Booster'!P807)*INDEX(MassUnitsTable[],MATCH($R$3,MassUnitsTable[Mass Units],0),2), "")</f>
        <v/>
      </c>
      <c r="O807" s="27" t="str">
        <f>IFERROR(('CALC | Main Engine'!Q807+'CALC | Booster'!Q807)*INDEX(MassUnitsTable[],MATCH($R$3,MassUnitsTable[Mass Units],0),2), "")</f>
        <v/>
      </c>
      <c r="P807" s="27" t="str">
        <f>IFERROR(('CALC | Main Engine'!R807+'CALC | Booster'!R807)*INDEX(MassUnitsTable[],MATCH($R$3,MassUnitsTable[Mass Units],0),2), "")</f>
        <v/>
      </c>
      <c r="Q807" s="27" t="str">
        <f>IFERROR(('CALC | Main Engine'!S807+'CALC | Booster'!S807)*INDEX(MassUnitsTable[],MATCH($R$3,MassUnitsTable[Mass Units],0),2), "")</f>
        <v/>
      </c>
      <c r="R807" s="32" t="str">
        <f>IFERROR(('CALC | Main Engine'!T807+'CALC | Booster'!T807)*INDEX(MassUnitsTable[],MATCH($R$3,MassUnitsTable[Mass Units],0),2), "")</f>
        <v/>
      </c>
      <c r="S807" s="10"/>
    </row>
    <row r="808" spans="1:19" x14ac:dyDescent="0.25">
      <c r="A808" s="10"/>
      <c r="B808" s="4" t="str">
        <f t="shared" si="65"/>
        <v/>
      </c>
      <c r="C808" s="5" t="str">
        <f t="shared" si="66"/>
        <v/>
      </c>
      <c r="D808" s="5" t="str">
        <f t="shared" si="67"/>
        <v/>
      </c>
      <c r="E808" s="5" t="str">
        <f t="shared" si="68"/>
        <v/>
      </c>
      <c r="F808" s="5" t="str">
        <f>'CALC | Main Engine'!$B808</f>
        <v/>
      </c>
      <c r="G808" s="27" t="str">
        <f>'CALC | Main Engine'!$C808</f>
        <v/>
      </c>
      <c r="H808" s="6" t="str">
        <f>'CALC | Main Engine'!$E808</f>
        <v/>
      </c>
      <c r="I808" s="34" t="str">
        <f>IFERROR('CALC | Main Engine'!$F808*INDEX(MassUnitsTable[],MATCH($R$3,MassUnitsTable[Mass Units],0),2), "")</f>
        <v/>
      </c>
      <c r="J808" s="27" t="str">
        <f>IFERROR('CALC | Booster'!$F808*INDEX(MassUnitsTable[],MATCH($R$3,MassUnitsTable[Mass Units],0),2), "")</f>
        <v/>
      </c>
      <c r="K808" s="32" t="str">
        <f t="shared" si="69"/>
        <v/>
      </c>
      <c r="L808" s="34" t="str">
        <f>IFERROR(('CALC | Main Engine'!N808+'CALC | Booster'!N808)*INDEX(MassUnitsTable[],MATCH($R$3,MassUnitsTable[Mass Units],0),2), "")</f>
        <v/>
      </c>
      <c r="M808" s="27" t="str">
        <f>IFERROR(('CALC | Main Engine'!O808+'CALC | Booster'!O808)*INDEX(MassUnitsTable[],MATCH($R$3,MassUnitsTable[Mass Units],0),2), "")</f>
        <v/>
      </c>
      <c r="N808" s="27" t="str">
        <f>IFERROR(('CALC | Main Engine'!P808+'CALC | Booster'!P808)*INDEX(MassUnitsTable[],MATCH($R$3,MassUnitsTable[Mass Units],0),2), "")</f>
        <v/>
      </c>
      <c r="O808" s="27" t="str">
        <f>IFERROR(('CALC | Main Engine'!Q808+'CALC | Booster'!Q808)*INDEX(MassUnitsTable[],MATCH($R$3,MassUnitsTable[Mass Units],0),2), "")</f>
        <v/>
      </c>
      <c r="P808" s="27" t="str">
        <f>IFERROR(('CALC | Main Engine'!R808+'CALC | Booster'!R808)*INDEX(MassUnitsTable[],MATCH($R$3,MassUnitsTable[Mass Units],0),2), "")</f>
        <v/>
      </c>
      <c r="Q808" s="27" t="str">
        <f>IFERROR(('CALC | Main Engine'!S808+'CALC | Booster'!S808)*INDEX(MassUnitsTable[],MATCH($R$3,MassUnitsTable[Mass Units],0),2), "")</f>
        <v/>
      </c>
      <c r="R808" s="32" t="str">
        <f>IFERROR(('CALC | Main Engine'!T808+'CALC | Booster'!T808)*INDEX(MassUnitsTable[],MATCH($R$3,MassUnitsTable[Mass Units],0),2), "")</f>
        <v/>
      </c>
      <c r="S808" s="10"/>
    </row>
    <row r="809" spans="1:19" x14ac:dyDescent="0.25">
      <c r="A809" s="10"/>
      <c r="B809" s="4" t="str">
        <f t="shared" si="65"/>
        <v/>
      </c>
      <c r="C809" s="5" t="str">
        <f t="shared" si="66"/>
        <v/>
      </c>
      <c r="D809" s="5" t="str">
        <f t="shared" si="67"/>
        <v/>
      </c>
      <c r="E809" s="5" t="str">
        <f t="shared" si="68"/>
        <v/>
      </c>
      <c r="F809" s="5" t="str">
        <f>'CALC | Main Engine'!$B809</f>
        <v/>
      </c>
      <c r="G809" s="27" t="str">
        <f>'CALC | Main Engine'!$C809</f>
        <v/>
      </c>
      <c r="H809" s="6" t="str">
        <f>'CALC | Main Engine'!$E809</f>
        <v/>
      </c>
      <c r="I809" s="34" t="str">
        <f>IFERROR('CALC | Main Engine'!$F809*INDEX(MassUnitsTable[],MATCH($R$3,MassUnitsTable[Mass Units],0),2), "")</f>
        <v/>
      </c>
      <c r="J809" s="27" t="str">
        <f>IFERROR('CALC | Booster'!$F809*INDEX(MassUnitsTable[],MATCH($R$3,MassUnitsTable[Mass Units],0),2), "")</f>
        <v/>
      </c>
      <c r="K809" s="32" t="str">
        <f t="shared" si="69"/>
        <v/>
      </c>
      <c r="L809" s="34" t="str">
        <f>IFERROR(('CALC | Main Engine'!N809+'CALC | Booster'!N809)*INDEX(MassUnitsTable[],MATCH($R$3,MassUnitsTable[Mass Units],0),2), "")</f>
        <v/>
      </c>
      <c r="M809" s="27" t="str">
        <f>IFERROR(('CALC | Main Engine'!O809+'CALC | Booster'!O809)*INDEX(MassUnitsTable[],MATCH($R$3,MassUnitsTable[Mass Units],0),2), "")</f>
        <v/>
      </c>
      <c r="N809" s="27" t="str">
        <f>IFERROR(('CALC | Main Engine'!P809+'CALC | Booster'!P809)*INDEX(MassUnitsTable[],MATCH($R$3,MassUnitsTable[Mass Units],0),2), "")</f>
        <v/>
      </c>
      <c r="O809" s="27" t="str">
        <f>IFERROR(('CALC | Main Engine'!Q809+'CALC | Booster'!Q809)*INDEX(MassUnitsTable[],MATCH($R$3,MassUnitsTable[Mass Units],0),2), "")</f>
        <v/>
      </c>
      <c r="P809" s="27" t="str">
        <f>IFERROR(('CALC | Main Engine'!R809+'CALC | Booster'!R809)*INDEX(MassUnitsTable[],MATCH($R$3,MassUnitsTable[Mass Units],0),2), "")</f>
        <v/>
      </c>
      <c r="Q809" s="27" t="str">
        <f>IFERROR(('CALC | Main Engine'!S809+'CALC | Booster'!S809)*INDEX(MassUnitsTable[],MATCH($R$3,MassUnitsTable[Mass Units],0),2), "")</f>
        <v/>
      </c>
      <c r="R809" s="32" t="str">
        <f>IFERROR(('CALC | Main Engine'!T809+'CALC | Booster'!T809)*INDEX(MassUnitsTable[],MATCH($R$3,MassUnitsTable[Mass Units],0),2), "")</f>
        <v/>
      </c>
      <c r="S809" s="10"/>
    </row>
    <row r="810" spans="1:19" x14ac:dyDescent="0.25">
      <c r="A810" s="10"/>
      <c r="B810" s="4" t="str">
        <f t="shared" si="65"/>
        <v/>
      </c>
      <c r="C810" s="5" t="str">
        <f t="shared" si="66"/>
        <v/>
      </c>
      <c r="D810" s="5" t="str">
        <f t="shared" si="67"/>
        <v/>
      </c>
      <c r="E810" s="5" t="str">
        <f t="shared" si="68"/>
        <v/>
      </c>
      <c r="F810" s="5" t="str">
        <f>'CALC | Main Engine'!$B810</f>
        <v/>
      </c>
      <c r="G810" s="27" t="str">
        <f>'CALC | Main Engine'!$C810</f>
        <v/>
      </c>
      <c r="H810" s="6" t="str">
        <f>'CALC | Main Engine'!$E810</f>
        <v/>
      </c>
      <c r="I810" s="34" t="str">
        <f>IFERROR('CALC | Main Engine'!$F810*INDEX(MassUnitsTable[],MATCH($R$3,MassUnitsTable[Mass Units],0),2), "")</f>
        <v/>
      </c>
      <c r="J810" s="27" t="str">
        <f>IFERROR('CALC | Booster'!$F810*INDEX(MassUnitsTable[],MATCH($R$3,MassUnitsTable[Mass Units],0),2), "")</f>
        <v/>
      </c>
      <c r="K810" s="32" t="str">
        <f t="shared" si="69"/>
        <v/>
      </c>
      <c r="L810" s="34" t="str">
        <f>IFERROR(('CALC | Main Engine'!N810+'CALC | Booster'!N810)*INDEX(MassUnitsTable[],MATCH($R$3,MassUnitsTable[Mass Units],0),2), "")</f>
        <v/>
      </c>
      <c r="M810" s="27" t="str">
        <f>IFERROR(('CALC | Main Engine'!O810+'CALC | Booster'!O810)*INDEX(MassUnitsTable[],MATCH($R$3,MassUnitsTable[Mass Units],0),2), "")</f>
        <v/>
      </c>
      <c r="N810" s="27" t="str">
        <f>IFERROR(('CALC | Main Engine'!P810+'CALC | Booster'!P810)*INDEX(MassUnitsTable[],MATCH($R$3,MassUnitsTable[Mass Units],0),2), "")</f>
        <v/>
      </c>
      <c r="O810" s="27" t="str">
        <f>IFERROR(('CALC | Main Engine'!Q810+'CALC | Booster'!Q810)*INDEX(MassUnitsTable[],MATCH($R$3,MassUnitsTable[Mass Units],0),2), "")</f>
        <v/>
      </c>
      <c r="P810" s="27" t="str">
        <f>IFERROR(('CALC | Main Engine'!R810+'CALC | Booster'!R810)*INDEX(MassUnitsTable[],MATCH($R$3,MassUnitsTable[Mass Units],0),2), "")</f>
        <v/>
      </c>
      <c r="Q810" s="27" t="str">
        <f>IFERROR(('CALC | Main Engine'!S810+'CALC | Booster'!S810)*INDEX(MassUnitsTable[],MATCH($R$3,MassUnitsTable[Mass Units],0),2), "")</f>
        <v/>
      </c>
      <c r="R810" s="32" t="str">
        <f>IFERROR(('CALC | Main Engine'!T810+'CALC | Booster'!T810)*INDEX(MassUnitsTable[],MATCH($R$3,MassUnitsTable[Mass Units],0),2), "")</f>
        <v/>
      </c>
      <c r="S810" s="10"/>
    </row>
    <row r="811" spans="1:19" x14ac:dyDescent="0.25">
      <c r="A811" s="10"/>
      <c r="B811" s="4" t="str">
        <f t="shared" si="65"/>
        <v/>
      </c>
      <c r="C811" s="5" t="str">
        <f t="shared" si="66"/>
        <v/>
      </c>
      <c r="D811" s="5" t="str">
        <f t="shared" si="67"/>
        <v/>
      </c>
      <c r="E811" s="5" t="str">
        <f t="shared" si="68"/>
        <v/>
      </c>
      <c r="F811" s="5" t="str">
        <f>'CALC | Main Engine'!$B811</f>
        <v/>
      </c>
      <c r="G811" s="27" t="str">
        <f>'CALC | Main Engine'!$C811</f>
        <v/>
      </c>
      <c r="H811" s="6" t="str">
        <f>'CALC | Main Engine'!$E811</f>
        <v/>
      </c>
      <c r="I811" s="34" t="str">
        <f>IFERROR('CALC | Main Engine'!$F811*INDEX(MassUnitsTable[],MATCH($R$3,MassUnitsTable[Mass Units],0),2), "")</f>
        <v/>
      </c>
      <c r="J811" s="27" t="str">
        <f>IFERROR('CALC | Booster'!$F811*INDEX(MassUnitsTable[],MATCH($R$3,MassUnitsTable[Mass Units],0),2), "")</f>
        <v/>
      </c>
      <c r="K811" s="32" t="str">
        <f t="shared" si="69"/>
        <v/>
      </c>
      <c r="L811" s="34" t="str">
        <f>IFERROR(('CALC | Main Engine'!N811+'CALC | Booster'!N811)*INDEX(MassUnitsTable[],MATCH($R$3,MassUnitsTable[Mass Units],0),2), "")</f>
        <v/>
      </c>
      <c r="M811" s="27" t="str">
        <f>IFERROR(('CALC | Main Engine'!O811+'CALC | Booster'!O811)*INDEX(MassUnitsTable[],MATCH($R$3,MassUnitsTable[Mass Units],0),2), "")</f>
        <v/>
      </c>
      <c r="N811" s="27" t="str">
        <f>IFERROR(('CALC | Main Engine'!P811+'CALC | Booster'!P811)*INDEX(MassUnitsTable[],MATCH($R$3,MassUnitsTable[Mass Units],0),2), "")</f>
        <v/>
      </c>
      <c r="O811" s="27" t="str">
        <f>IFERROR(('CALC | Main Engine'!Q811+'CALC | Booster'!Q811)*INDEX(MassUnitsTable[],MATCH($R$3,MassUnitsTable[Mass Units],0),2), "")</f>
        <v/>
      </c>
      <c r="P811" s="27" t="str">
        <f>IFERROR(('CALC | Main Engine'!R811+'CALC | Booster'!R811)*INDEX(MassUnitsTable[],MATCH($R$3,MassUnitsTable[Mass Units],0),2), "")</f>
        <v/>
      </c>
      <c r="Q811" s="27" t="str">
        <f>IFERROR(('CALC | Main Engine'!S811+'CALC | Booster'!S811)*INDEX(MassUnitsTable[],MATCH($R$3,MassUnitsTable[Mass Units],0),2), "")</f>
        <v/>
      </c>
      <c r="R811" s="32" t="str">
        <f>IFERROR(('CALC | Main Engine'!T811+'CALC | Booster'!T811)*INDEX(MassUnitsTable[],MATCH($R$3,MassUnitsTable[Mass Units],0),2), "")</f>
        <v/>
      </c>
      <c r="S811" s="10"/>
    </row>
    <row r="812" spans="1:19" x14ac:dyDescent="0.25">
      <c r="A812" s="10"/>
      <c r="B812" s="4" t="str">
        <f t="shared" si="65"/>
        <v/>
      </c>
      <c r="C812" s="5" t="str">
        <f t="shared" si="66"/>
        <v/>
      </c>
      <c r="D812" s="5" t="str">
        <f t="shared" si="67"/>
        <v/>
      </c>
      <c r="E812" s="5" t="str">
        <f t="shared" si="68"/>
        <v/>
      </c>
      <c r="F812" s="5" t="str">
        <f>'CALC | Main Engine'!$B812</f>
        <v/>
      </c>
      <c r="G812" s="27" t="str">
        <f>'CALC | Main Engine'!$C812</f>
        <v/>
      </c>
      <c r="H812" s="6" t="str">
        <f>'CALC | Main Engine'!$E812</f>
        <v/>
      </c>
      <c r="I812" s="34" t="str">
        <f>IFERROR('CALC | Main Engine'!$F812*INDEX(MassUnitsTable[],MATCH($R$3,MassUnitsTable[Mass Units],0),2), "")</f>
        <v/>
      </c>
      <c r="J812" s="27" t="str">
        <f>IFERROR('CALC | Booster'!$F812*INDEX(MassUnitsTable[],MATCH($R$3,MassUnitsTable[Mass Units],0),2), "")</f>
        <v/>
      </c>
      <c r="K812" s="32" t="str">
        <f t="shared" si="69"/>
        <v/>
      </c>
      <c r="L812" s="34" t="str">
        <f>IFERROR(('CALC | Main Engine'!N812+'CALC | Booster'!N812)*INDEX(MassUnitsTable[],MATCH($R$3,MassUnitsTable[Mass Units],0),2), "")</f>
        <v/>
      </c>
      <c r="M812" s="27" t="str">
        <f>IFERROR(('CALC | Main Engine'!O812+'CALC | Booster'!O812)*INDEX(MassUnitsTable[],MATCH($R$3,MassUnitsTable[Mass Units],0),2), "")</f>
        <v/>
      </c>
      <c r="N812" s="27" t="str">
        <f>IFERROR(('CALC | Main Engine'!P812+'CALC | Booster'!P812)*INDEX(MassUnitsTable[],MATCH($R$3,MassUnitsTable[Mass Units],0),2), "")</f>
        <v/>
      </c>
      <c r="O812" s="27" t="str">
        <f>IFERROR(('CALC | Main Engine'!Q812+'CALC | Booster'!Q812)*INDEX(MassUnitsTable[],MATCH($R$3,MassUnitsTable[Mass Units],0),2), "")</f>
        <v/>
      </c>
      <c r="P812" s="27" t="str">
        <f>IFERROR(('CALC | Main Engine'!R812+'CALC | Booster'!R812)*INDEX(MassUnitsTable[],MATCH($R$3,MassUnitsTable[Mass Units],0),2), "")</f>
        <v/>
      </c>
      <c r="Q812" s="27" t="str">
        <f>IFERROR(('CALC | Main Engine'!S812+'CALC | Booster'!S812)*INDEX(MassUnitsTable[],MATCH($R$3,MassUnitsTable[Mass Units],0),2), "")</f>
        <v/>
      </c>
      <c r="R812" s="32" t="str">
        <f>IFERROR(('CALC | Main Engine'!T812+'CALC | Booster'!T812)*INDEX(MassUnitsTable[],MATCH($R$3,MassUnitsTable[Mass Units],0),2), "")</f>
        <v/>
      </c>
      <c r="S812" s="10"/>
    </row>
    <row r="813" spans="1:19" x14ac:dyDescent="0.25">
      <c r="A813" s="10"/>
      <c r="B813" s="4" t="str">
        <f t="shared" si="65"/>
        <v/>
      </c>
      <c r="C813" s="5" t="str">
        <f t="shared" si="66"/>
        <v/>
      </c>
      <c r="D813" s="5" t="str">
        <f t="shared" si="67"/>
        <v/>
      </c>
      <c r="E813" s="5" t="str">
        <f t="shared" si="68"/>
        <v/>
      </c>
      <c r="F813" s="5" t="str">
        <f>'CALC | Main Engine'!$B813</f>
        <v/>
      </c>
      <c r="G813" s="27" t="str">
        <f>'CALC | Main Engine'!$C813</f>
        <v/>
      </c>
      <c r="H813" s="6" t="str">
        <f>'CALC | Main Engine'!$E813</f>
        <v/>
      </c>
      <c r="I813" s="34" t="str">
        <f>IFERROR('CALC | Main Engine'!$F813*INDEX(MassUnitsTable[],MATCH($R$3,MassUnitsTable[Mass Units],0),2), "")</f>
        <v/>
      </c>
      <c r="J813" s="27" t="str">
        <f>IFERROR('CALC | Booster'!$F813*INDEX(MassUnitsTable[],MATCH($R$3,MassUnitsTable[Mass Units],0),2), "")</f>
        <v/>
      </c>
      <c r="K813" s="32" t="str">
        <f t="shared" si="69"/>
        <v/>
      </c>
      <c r="L813" s="34" t="str">
        <f>IFERROR(('CALC | Main Engine'!N813+'CALC | Booster'!N813)*INDEX(MassUnitsTable[],MATCH($R$3,MassUnitsTable[Mass Units],0),2), "")</f>
        <v/>
      </c>
      <c r="M813" s="27" t="str">
        <f>IFERROR(('CALC | Main Engine'!O813+'CALC | Booster'!O813)*INDEX(MassUnitsTable[],MATCH($R$3,MassUnitsTable[Mass Units],0),2), "")</f>
        <v/>
      </c>
      <c r="N813" s="27" t="str">
        <f>IFERROR(('CALC | Main Engine'!P813+'CALC | Booster'!P813)*INDEX(MassUnitsTable[],MATCH($R$3,MassUnitsTable[Mass Units],0),2), "")</f>
        <v/>
      </c>
      <c r="O813" s="27" t="str">
        <f>IFERROR(('CALC | Main Engine'!Q813+'CALC | Booster'!Q813)*INDEX(MassUnitsTable[],MATCH($R$3,MassUnitsTable[Mass Units],0),2), "")</f>
        <v/>
      </c>
      <c r="P813" s="27" t="str">
        <f>IFERROR(('CALC | Main Engine'!R813+'CALC | Booster'!R813)*INDEX(MassUnitsTable[],MATCH($R$3,MassUnitsTable[Mass Units],0),2), "")</f>
        <v/>
      </c>
      <c r="Q813" s="27" t="str">
        <f>IFERROR(('CALC | Main Engine'!S813+'CALC | Booster'!S813)*INDEX(MassUnitsTable[],MATCH($R$3,MassUnitsTable[Mass Units],0),2), "")</f>
        <v/>
      </c>
      <c r="R813" s="32" t="str">
        <f>IFERROR(('CALC | Main Engine'!T813+'CALC | Booster'!T813)*INDEX(MassUnitsTable[],MATCH($R$3,MassUnitsTable[Mass Units],0),2), "")</f>
        <v/>
      </c>
      <c r="S813" s="10"/>
    </row>
    <row r="814" spans="1:19" x14ac:dyDescent="0.25">
      <c r="A814" s="10"/>
      <c r="B814" s="4" t="str">
        <f t="shared" si="65"/>
        <v/>
      </c>
      <c r="C814" s="5" t="str">
        <f t="shared" si="66"/>
        <v/>
      </c>
      <c r="D814" s="5" t="str">
        <f t="shared" si="67"/>
        <v/>
      </c>
      <c r="E814" s="5" t="str">
        <f t="shared" si="68"/>
        <v/>
      </c>
      <c r="F814" s="5" t="str">
        <f>'CALC | Main Engine'!$B814</f>
        <v/>
      </c>
      <c r="G814" s="27" t="str">
        <f>'CALC | Main Engine'!$C814</f>
        <v/>
      </c>
      <c r="H814" s="6" t="str">
        <f>'CALC | Main Engine'!$E814</f>
        <v/>
      </c>
      <c r="I814" s="34" t="str">
        <f>IFERROR('CALC | Main Engine'!$F814*INDEX(MassUnitsTable[],MATCH($R$3,MassUnitsTable[Mass Units],0),2), "")</f>
        <v/>
      </c>
      <c r="J814" s="27" t="str">
        <f>IFERROR('CALC | Booster'!$F814*INDEX(MassUnitsTable[],MATCH($R$3,MassUnitsTable[Mass Units],0),2), "")</f>
        <v/>
      </c>
      <c r="K814" s="32" t="str">
        <f t="shared" si="69"/>
        <v/>
      </c>
      <c r="L814" s="34" t="str">
        <f>IFERROR(('CALC | Main Engine'!N814+'CALC | Booster'!N814)*INDEX(MassUnitsTable[],MATCH($R$3,MassUnitsTable[Mass Units],0),2), "")</f>
        <v/>
      </c>
      <c r="M814" s="27" t="str">
        <f>IFERROR(('CALC | Main Engine'!O814+'CALC | Booster'!O814)*INDEX(MassUnitsTable[],MATCH($R$3,MassUnitsTable[Mass Units],0),2), "")</f>
        <v/>
      </c>
      <c r="N814" s="27" t="str">
        <f>IFERROR(('CALC | Main Engine'!P814+'CALC | Booster'!P814)*INDEX(MassUnitsTable[],MATCH($R$3,MassUnitsTable[Mass Units],0),2), "")</f>
        <v/>
      </c>
      <c r="O814" s="27" t="str">
        <f>IFERROR(('CALC | Main Engine'!Q814+'CALC | Booster'!Q814)*INDEX(MassUnitsTable[],MATCH($R$3,MassUnitsTable[Mass Units],0),2), "")</f>
        <v/>
      </c>
      <c r="P814" s="27" t="str">
        <f>IFERROR(('CALC | Main Engine'!R814+'CALC | Booster'!R814)*INDEX(MassUnitsTable[],MATCH($R$3,MassUnitsTable[Mass Units],0),2), "")</f>
        <v/>
      </c>
      <c r="Q814" s="27" t="str">
        <f>IFERROR(('CALC | Main Engine'!S814+'CALC | Booster'!S814)*INDEX(MassUnitsTable[],MATCH($R$3,MassUnitsTable[Mass Units],0),2), "")</f>
        <v/>
      </c>
      <c r="R814" s="32" t="str">
        <f>IFERROR(('CALC | Main Engine'!T814+'CALC | Booster'!T814)*INDEX(MassUnitsTable[],MATCH($R$3,MassUnitsTable[Mass Units],0),2), "")</f>
        <v/>
      </c>
      <c r="S814" s="10"/>
    </row>
    <row r="815" spans="1:19" x14ac:dyDescent="0.25">
      <c r="A815" s="10"/>
      <c r="B815" s="4" t="str">
        <f t="shared" si="65"/>
        <v/>
      </c>
      <c r="C815" s="5" t="str">
        <f t="shared" si="66"/>
        <v/>
      </c>
      <c r="D815" s="5" t="str">
        <f t="shared" si="67"/>
        <v/>
      </c>
      <c r="E815" s="5" t="str">
        <f t="shared" si="68"/>
        <v/>
      </c>
      <c r="F815" s="5" t="str">
        <f>'CALC | Main Engine'!$B815</f>
        <v/>
      </c>
      <c r="G815" s="27" t="str">
        <f>'CALC | Main Engine'!$C815</f>
        <v/>
      </c>
      <c r="H815" s="6" t="str">
        <f>'CALC | Main Engine'!$E815</f>
        <v/>
      </c>
      <c r="I815" s="34" t="str">
        <f>IFERROR('CALC | Main Engine'!$F815*INDEX(MassUnitsTable[],MATCH($R$3,MassUnitsTable[Mass Units],0),2), "")</f>
        <v/>
      </c>
      <c r="J815" s="27" t="str">
        <f>IFERROR('CALC | Booster'!$F815*INDEX(MassUnitsTable[],MATCH($R$3,MassUnitsTable[Mass Units],0),2), "")</f>
        <v/>
      </c>
      <c r="K815" s="32" t="str">
        <f t="shared" si="69"/>
        <v/>
      </c>
      <c r="L815" s="34" t="str">
        <f>IFERROR(('CALC | Main Engine'!N815+'CALC | Booster'!N815)*INDEX(MassUnitsTable[],MATCH($R$3,MassUnitsTable[Mass Units],0),2), "")</f>
        <v/>
      </c>
      <c r="M815" s="27" t="str">
        <f>IFERROR(('CALC | Main Engine'!O815+'CALC | Booster'!O815)*INDEX(MassUnitsTable[],MATCH($R$3,MassUnitsTable[Mass Units],0),2), "")</f>
        <v/>
      </c>
      <c r="N815" s="27" t="str">
        <f>IFERROR(('CALC | Main Engine'!P815+'CALC | Booster'!P815)*INDEX(MassUnitsTable[],MATCH($R$3,MassUnitsTable[Mass Units],0),2), "")</f>
        <v/>
      </c>
      <c r="O815" s="27" t="str">
        <f>IFERROR(('CALC | Main Engine'!Q815+'CALC | Booster'!Q815)*INDEX(MassUnitsTable[],MATCH($R$3,MassUnitsTable[Mass Units],0),2), "")</f>
        <v/>
      </c>
      <c r="P815" s="27" t="str">
        <f>IFERROR(('CALC | Main Engine'!R815+'CALC | Booster'!R815)*INDEX(MassUnitsTable[],MATCH($R$3,MassUnitsTable[Mass Units],0),2), "")</f>
        <v/>
      </c>
      <c r="Q815" s="27" t="str">
        <f>IFERROR(('CALC | Main Engine'!S815+'CALC | Booster'!S815)*INDEX(MassUnitsTable[],MATCH($R$3,MassUnitsTable[Mass Units],0),2), "")</f>
        <v/>
      </c>
      <c r="R815" s="32" t="str">
        <f>IFERROR(('CALC | Main Engine'!T815+'CALC | Booster'!T815)*INDEX(MassUnitsTable[],MATCH($R$3,MassUnitsTable[Mass Units],0),2), "")</f>
        <v/>
      </c>
      <c r="S815" s="10"/>
    </row>
    <row r="816" spans="1:19" x14ac:dyDescent="0.25">
      <c r="A816" s="10"/>
      <c r="B816" s="4" t="str">
        <f t="shared" si="65"/>
        <v/>
      </c>
      <c r="C816" s="5" t="str">
        <f t="shared" si="66"/>
        <v/>
      </c>
      <c r="D816" s="5" t="str">
        <f t="shared" si="67"/>
        <v/>
      </c>
      <c r="E816" s="5" t="str">
        <f t="shared" si="68"/>
        <v/>
      </c>
      <c r="F816" s="5" t="str">
        <f>'CALC | Main Engine'!$B816</f>
        <v/>
      </c>
      <c r="G816" s="27" t="str">
        <f>'CALC | Main Engine'!$C816</f>
        <v/>
      </c>
      <c r="H816" s="6" t="str">
        <f>'CALC | Main Engine'!$E816</f>
        <v/>
      </c>
      <c r="I816" s="34" t="str">
        <f>IFERROR('CALC | Main Engine'!$F816*INDEX(MassUnitsTable[],MATCH($R$3,MassUnitsTable[Mass Units],0),2), "")</f>
        <v/>
      </c>
      <c r="J816" s="27" t="str">
        <f>IFERROR('CALC | Booster'!$F816*INDEX(MassUnitsTable[],MATCH($R$3,MassUnitsTable[Mass Units],0),2), "")</f>
        <v/>
      </c>
      <c r="K816" s="32" t="str">
        <f t="shared" si="69"/>
        <v/>
      </c>
      <c r="L816" s="34" t="str">
        <f>IFERROR(('CALC | Main Engine'!N816+'CALC | Booster'!N816)*INDEX(MassUnitsTable[],MATCH($R$3,MassUnitsTable[Mass Units],0),2), "")</f>
        <v/>
      </c>
      <c r="M816" s="27" t="str">
        <f>IFERROR(('CALC | Main Engine'!O816+'CALC | Booster'!O816)*INDEX(MassUnitsTable[],MATCH($R$3,MassUnitsTable[Mass Units],0),2), "")</f>
        <v/>
      </c>
      <c r="N816" s="27" t="str">
        <f>IFERROR(('CALC | Main Engine'!P816+'CALC | Booster'!P816)*INDEX(MassUnitsTable[],MATCH($R$3,MassUnitsTable[Mass Units],0),2), "")</f>
        <v/>
      </c>
      <c r="O816" s="27" t="str">
        <f>IFERROR(('CALC | Main Engine'!Q816+'CALC | Booster'!Q816)*INDEX(MassUnitsTable[],MATCH($R$3,MassUnitsTable[Mass Units],0),2), "")</f>
        <v/>
      </c>
      <c r="P816" s="27" t="str">
        <f>IFERROR(('CALC | Main Engine'!R816+'CALC | Booster'!R816)*INDEX(MassUnitsTable[],MATCH($R$3,MassUnitsTable[Mass Units],0),2), "")</f>
        <v/>
      </c>
      <c r="Q816" s="27" t="str">
        <f>IFERROR(('CALC | Main Engine'!S816+'CALC | Booster'!S816)*INDEX(MassUnitsTable[],MATCH($R$3,MassUnitsTable[Mass Units],0),2), "")</f>
        <v/>
      </c>
      <c r="R816" s="32" t="str">
        <f>IFERROR(('CALC | Main Engine'!T816+'CALC | Booster'!T816)*INDEX(MassUnitsTable[],MATCH($R$3,MassUnitsTable[Mass Units],0),2), "")</f>
        <v/>
      </c>
      <c r="S816" s="10"/>
    </row>
    <row r="817" spans="1:19" x14ac:dyDescent="0.25">
      <c r="A817" s="10"/>
      <c r="B817" s="4" t="str">
        <f t="shared" si="65"/>
        <v/>
      </c>
      <c r="C817" s="5" t="str">
        <f t="shared" si="66"/>
        <v/>
      </c>
      <c r="D817" s="5" t="str">
        <f t="shared" si="67"/>
        <v/>
      </c>
      <c r="E817" s="5" t="str">
        <f t="shared" si="68"/>
        <v/>
      </c>
      <c r="F817" s="5" t="str">
        <f>'CALC | Main Engine'!$B817</f>
        <v/>
      </c>
      <c r="G817" s="27" t="str">
        <f>'CALC | Main Engine'!$C817</f>
        <v/>
      </c>
      <c r="H817" s="6" t="str">
        <f>'CALC | Main Engine'!$E817</f>
        <v/>
      </c>
      <c r="I817" s="34" t="str">
        <f>IFERROR('CALC | Main Engine'!$F817*INDEX(MassUnitsTable[],MATCH($R$3,MassUnitsTable[Mass Units],0),2), "")</f>
        <v/>
      </c>
      <c r="J817" s="27" t="str">
        <f>IFERROR('CALC | Booster'!$F817*INDEX(MassUnitsTable[],MATCH($R$3,MassUnitsTable[Mass Units],0),2), "")</f>
        <v/>
      </c>
      <c r="K817" s="32" t="str">
        <f t="shared" si="69"/>
        <v/>
      </c>
      <c r="L817" s="34" t="str">
        <f>IFERROR(('CALC | Main Engine'!N817+'CALC | Booster'!N817)*INDEX(MassUnitsTable[],MATCH($R$3,MassUnitsTable[Mass Units],0),2), "")</f>
        <v/>
      </c>
      <c r="M817" s="27" t="str">
        <f>IFERROR(('CALC | Main Engine'!O817+'CALC | Booster'!O817)*INDEX(MassUnitsTable[],MATCH($R$3,MassUnitsTable[Mass Units],0),2), "")</f>
        <v/>
      </c>
      <c r="N817" s="27" t="str">
        <f>IFERROR(('CALC | Main Engine'!P817+'CALC | Booster'!P817)*INDEX(MassUnitsTable[],MATCH($R$3,MassUnitsTable[Mass Units],0),2), "")</f>
        <v/>
      </c>
      <c r="O817" s="27" t="str">
        <f>IFERROR(('CALC | Main Engine'!Q817+'CALC | Booster'!Q817)*INDEX(MassUnitsTable[],MATCH($R$3,MassUnitsTable[Mass Units],0),2), "")</f>
        <v/>
      </c>
      <c r="P817" s="27" t="str">
        <f>IFERROR(('CALC | Main Engine'!R817+'CALC | Booster'!R817)*INDEX(MassUnitsTable[],MATCH($R$3,MassUnitsTable[Mass Units],0),2), "")</f>
        <v/>
      </c>
      <c r="Q817" s="27" t="str">
        <f>IFERROR(('CALC | Main Engine'!S817+'CALC | Booster'!S817)*INDEX(MassUnitsTable[],MATCH($R$3,MassUnitsTable[Mass Units],0),2), "")</f>
        <v/>
      </c>
      <c r="R817" s="32" t="str">
        <f>IFERROR(('CALC | Main Engine'!T817+'CALC | Booster'!T817)*INDEX(MassUnitsTable[],MATCH($R$3,MassUnitsTable[Mass Units],0),2), "")</f>
        <v/>
      </c>
      <c r="S817" s="10"/>
    </row>
    <row r="818" spans="1:19" x14ac:dyDescent="0.25">
      <c r="A818" s="10"/>
      <c r="B818" s="4" t="str">
        <f t="shared" si="65"/>
        <v/>
      </c>
      <c r="C818" s="5" t="str">
        <f t="shared" si="66"/>
        <v/>
      </c>
      <c r="D818" s="5" t="str">
        <f t="shared" si="67"/>
        <v/>
      </c>
      <c r="E818" s="5" t="str">
        <f t="shared" si="68"/>
        <v/>
      </c>
      <c r="F818" s="5" t="str">
        <f>'CALC | Main Engine'!$B818</f>
        <v/>
      </c>
      <c r="G818" s="27" t="str">
        <f>'CALC | Main Engine'!$C818</f>
        <v/>
      </c>
      <c r="H818" s="6" t="str">
        <f>'CALC | Main Engine'!$E818</f>
        <v/>
      </c>
      <c r="I818" s="34" t="str">
        <f>IFERROR('CALC | Main Engine'!$F818*INDEX(MassUnitsTable[],MATCH($R$3,MassUnitsTable[Mass Units],0),2), "")</f>
        <v/>
      </c>
      <c r="J818" s="27" t="str">
        <f>IFERROR('CALC | Booster'!$F818*INDEX(MassUnitsTable[],MATCH($R$3,MassUnitsTable[Mass Units],0),2), "")</f>
        <v/>
      </c>
      <c r="K818" s="32" t="str">
        <f t="shared" si="69"/>
        <v/>
      </c>
      <c r="L818" s="34" t="str">
        <f>IFERROR(('CALC | Main Engine'!N818+'CALC | Booster'!N818)*INDEX(MassUnitsTable[],MATCH($R$3,MassUnitsTable[Mass Units],0),2), "")</f>
        <v/>
      </c>
      <c r="M818" s="27" t="str">
        <f>IFERROR(('CALC | Main Engine'!O818+'CALC | Booster'!O818)*INDEX(MassUnitsTable[],MATCH($R$3,MassUnitsTable[Mass Units],0),2), "")</f>
        <v/>
      </c>
      <c r="N818" s="27" t="str">
        <f>IFERROR(('CALC | Main Engine'!P818+'CALC | Booster'!P818)*INDEX(MassUnitsTable[],MATCH($R$3,MassUnitsTable[Mass Units],0),2), "")</f>
        <v/>
      </c>
      <c r="O818" s="27" t="str">
        <f>IFERROR(('CALC | Main Engine'!Q818+'CALC | Booster'!Q818)*INDEX(MassUnitsTable[],MATCH($R$3,MassUnitsTable[Mass Units],0),2), "")</f>
        <v/>
      </c>
      <c r="P818" s="27" t="str">
        <f>IFERROR(('CALC | Main Engine'!R818+'CALC | Booster'!R818)*INDEX(MassUnitsTable[],MATCH($R$3,MassUnitsTable[Mass Units],0),2), "")</f>
        <v/>
      </c>
      <c r="Q818" s="27" t="str">
        <f>IFERROR(('CALC | Main Engine'!S818+'CALC | Booster'!S818)*INDEX(MassUnitsTable[],MATCH($R$3,MassUnitsTable[Mass Units],0),2), "")</f>
        <v/>
      </c>
      <c r="R818" s="32" t="str">
        <f>IFERROR(('CALC | Main Engine'!T818+'CALC | Booster'!T818)*INDEX(MassUnitsTable[],MATCH($R$3,MassUnitsTable[Mass Units],0),2), "")</f>
        <v/>
      </c>
      <c r="S818" s="10"/>
    </row>
    <row r="819" spans="1:19" x14ac:dyDescent="0.25">
      <c r="A819" s="10"/>
      <c r="B819" s="4" t="str">
        <f t="shared" si="65"/>
        <v/>
      </c>
      <c r="C819" s="5" t="str">
        <f t="shared" si="66"/>
        <v/>
      </c>
      <c r="D819" s="5" t="str">
        <f t="shared" si="67"/>
        <v/>
      </c>
      <c r="E819" s="5" t="str">
        <f t="shared" si="68"/>
        <v/>
      </c>
      <c r="F819" s="5" t="str">
        <f>'CALC | Main Engine'!$B819</f>
        <v/>
      </c>
      <c r="G819" s="27" t="str">
        <f>'CALC | Main Engine'!$C819</f>
        <v/>
      </c>
      <c r="H819" s="6" t="str">
        <f>'CALC | Main Engine'!$E819</f>
        <v/>
      </c>
      <c r="I819" s="34" t="str">
        <f>IFERROR('CALC | Main Engine'!$F819*INDEX(MassUnitsTable[],MATCH($R$3,MassUnitsTable[Mass Units],0),2), "")</f>
        <v/>
      </c>
      <c r="J819" s="27" t="str">
        <f>IFERROR('CALC | Booster'!$F819*INDEX(MassUnitsTable[],MATCH($R$3,MassUnitsTable[Mass Units],0),2), "")</f>
        <v/>
      </c>
      <c r="K819" s="32" t="str">
        <f t="shared" si="69"/>
        <v/>
      </c>
      <c r="L819" s="34" t="str">
        <f>IFERROR(('CALC | Main Engine'!N819+'CALC | Booster'!N819)*INDEX(MassUnitsTable[],MATCH($R$3,MassUnitsTable[Mass Units],0),2), "")</f>
        <v/>
      </c>
      <c r="M819" s="27" t="str">
        <f>IFERROR(('CALC | Main Engine'!O819+'CALC | Booster'!O819)*INDEX(MassUnitsTable[],MATCH($R$3,MassUnitsTable[Mass Units],0),2), "")</f>
        <v/>
      </c>
      <c r="N819" s="27" t="str">
        <f>IFERROR(('CALC | Main Engine'!P819+'CALC | Booster'!P819)*INDEX(MassUnitsTable[],MATCH($R$3,MassUnitsTable[Mass Units],0),2), "")</f>
        <v/>
      </c>
      <c r="O819" s="27" t="str">
        <f>IFERROR(('CALC | Main Engine'!Q819+'CALC | Booster'!Q819)*INDEX(MassUnitsTable[],MATCH($R$3,MassUnitsTable[Mass Units],0),2), "")</f>
        <v/>
      </c>
      <c r="P819" s="27" t="str">
        <f>IFERROR(('CALC | Main Engine'!R819+'CALC | Booster'!R819)*INDEX(MassUnitsTable[],MATCH($R$3,MassUnitsTable[Mass Units],0),2), "")</f>
        <v/>
      </c>
      <c r="Q819" s="27" t="str">
        <f>IFERROR(('CALC | Main Engine'!S819+'CALC | Booster'!S819)*INDEX(MassUnitsTable[],MATCH($R$3,MassUnitsTable[Mass Units],0),2), "")</f>
        <v/>
      </c>
      <c r="R819" s="32" t="str">
        <f>IFERROR(('CALC | Main Engine'!T819+'CALC | Booster'!T819)*INDEX(MassUnitsTable[],MATCH($R$3,MassUnitsTable[Mass Units],0),2), "")</f>
        <v/>
      </c>
      <c r="S819" s="10"/>
    </row>
    <row r="820" spans="1:19" x14ac:dyDescent="0.25">
      <c r="A820" s="10"/>
      <c r="B820" s="4" t="str">
        <f t="shared" si="65"/>
        <v/>
      </c>
      <c r="C820" s="5" t="str">
        <f t="shared" si="66"/>
        <v/>
      </c>
      <c r="D820" s="5" t="str">
        <f t="shared" si="67"/>
        <v/>
      </c>
      <c r="E820" s="5" t="str">
        <f t="shared" si="68"/>
        <v/>
      </c>
      <c r="F820" s="5" t="str">
        <f>'CALC | Main Engine'!$B820</f>
        <v/>
      </c>
      <c r="G820" s="27" t="str">
        <f>'CALC | Main Engine'!$C820</f>
        <v/>
      </c>
      <c r="H820" s="6" t="str">
        <f>'CALC | Main Engine'!$E820</f>
        <v/>
      </c>
      <c r="I820" s="34" t="str">
        <f>IFERROR('CALC | Main Engine'!$F820*INDEX(MassUnitsTable[],MATCH($R$3,MassUnitsTable[Mass Units],0),2), "")</f>
        <v/>
      </c>
      <c r="J820" s="27" t="str">
        <f>IFERROR('CALC | Booster'!$F820*INDEX(MassUnitsTable[],MATCH($R$3,MassUnitsTable[Mass Units],0),2), "")</f>
        <v/>
      </c>
      <c r="K820" s="32" t="str">
        <f t="shared" si="69"/>
        <v/>
      </c>
      <c r="L820" s="34" t="str">
        <f>IFERROR(('CALC | Main Engine'!N820+'CALC | Booster'!N820)*INDEX(MassUnitsTable[],MATCH($R$3,MassUnitsTable[Mass Units],0),2), "")</f>
        <v/>
      </c>
      <c r="M820" s="27" t="str">
        <f>IFERROR(('CALC | Main Engine'!O820+'CALC | Booster'!O820)*INDEX(MassUnitsTable[],MATCH($R$3,MassUnitsTable[Mass Units],0),2), "")</f>
        <v/>
      </c>
      <c r="N820" s="27" t="str">
        <f>IFERROR(('CALC | Main Engine'!P820+'CALC | Booster'!P820)*INDEX(MassUnitsTable[],MATCH($R$3,MassUnitsTable[Mass Units],0),2), "")</f>
        <v/>
      </c>
      <c r="O820" s="27" t="str">
        <f>IFERROR(('CALC | Main Engine'!Q820+'CALC | Booster'!Q820)*INDEX(MassUnitsTable[],MATCH($R$3,MassUnitsTable[Mass Units],0),2), "")</f>
        <v/>
      </c>
      <c r="P820" s="27" t="str">
        <f>IFERROR(('CALC | Main Engine'!R820+'CALC | Booster'!R820)*INDEX(MassUnitsTable[],MATCH($R$3,MassUnitsTable[Mass Units],0),2), "")</f>
        <v/>
      </c>
      <c r="Q820" s="27" t="str">
        <f>IFERROR(('CALC | Main Engine'!S820+'CALC | Booster'!S820)*INDEX(MassUnitsTable[],MATCH($R$3,MassUnitsTable[Mass Units],0),2), "")</f>
        <v/>
      </c>
      <c r="R820" s="32" t="str">
        <f>IFERROR(('CALC | Main Engine'!T820+'CALC | Booster'!T820)*INDEX(MassUnitsTable[],MATCH($R$3,MassUnitsTable[Mass Units],0),2), "")</f>
        <v/>
      </c>
      <c r="S820" s="10"/>
    </row>
    <row r="821" spans="1:19" x14ac:dyDescent="0.25">
      <c r="A821" s="10"/>
      <c r="B821" s="4" t="str">
        <f t="shared" si="65"/>
        <v/>
      </c>
      <c r="C821" s="5" t="str">
        <f t="shared" si="66"/>
        <v/>
      </c>
      <c r="D821" s="5" t="str">
        <f t="shared" si="67"/>
        <v/>
      </c>
      <c r="E821" s="5" t="str">
        <f t="shared" si="68"/>
        <v/>
      </c>
      <c r="F821" s="5" t="str">
        <f>'CALC | Main Engine'!$B821</f>
        <v/>
      </c>
      <c r="G821" s="27" t="str">
        <f>'CALC | Main Engine'!$C821</f>
        <v/>
      </c>
      <c r="H821" s="6" t="str">
        <f>'CALC | Main Engine'!$E821</f>
        <v/>
      </c>
      <c r="I821" s="34" t="str">
        <f>IFERROR('CALC | Main Engine'!$F821*INDEX(MassUnitsTable[],MATCH($R$3,MassUnitsTable[Mass Units],0),2), "")</f>
        <v/>
      </c>
      <c r="J821" s="27" t="str">
        <f>IFERROR('CALC | Booster'!$F821*INDEX(MassUnitsTable[],MATCH($R$3,MassUnitsTable[Mass Units],0),2), "")</f>
        <v/>
      </c>
      <c r="K821" s="32" t="str">
        <f t="shared" si="69"/>
        <v/>
      </c>
      <c r="L821" s="34" t="str">
        <f>IFERROR(('CALC | Main Engine'!N821+'CALC | Booster'!N821)*INDEX(MassUnitsTable[],MATCH($R$3,MassUnitsTable[Mass Units],0),2), "")</f>
        <v/>
      </c>
      <c r="M821" s="27" t="str">
        <f>IFERROR(('CALC | Main Engine'!O821+'CALC | Booster'!O821)*INDEX(MassUnitsTable[],MATCH($R$3,MassUnitsTable[Mass Units],0),2), "")</f>
        <v/>
      </c>
      <c r="N821" s="27" t="str">
        <f>IFERROR(('CALC | Main Engine'!P821+'CALC | Booster'!P821)*INDEX(MassUnitsTable[],MATCH($R$3,MassUnitsTable[Mass Units],0),2), "")</f>
        <v/>
      </c>
      <c r="O821" s="27" t="str">
        <f>IFERROR(('CALC | Main Engine'!Q821+'CALC | Booster'!Q821)*INDEX(MassUnitsTable[],MATCH($R$3,MassUnitsTable[Mass Units],0),2), "")</f>
        <v/>
      </c>
      <c r="P821" s="27" t="str">
        <f>IFERROR(('CALC | Main Engine'!R821+'CALC | Booster'!R821)*INDEX(MassUnitsTable[],MATCH($R$3,MassUnitsTable[Mass Units],0),2), "")</f>
        <v/>
      </c>
      <c r="Q821" s="27" t="str">
        <f>IFERROR(('CALC | Main Engine'!S821+'CALC | Booster'!S821)*INDEX(MassUnitsTable[],MATCH($R$3,MassUnitsTable[Mass Units],0),2), "")</f>
        <v/>
      </c>
      <c r="R821" s="32" t="str">
        <f>IFERROR(('CALC | Main Engine'!T821+'CALC | Booster'!T821)*INDEX(MassUnitsTable[],MATCH($R$3,MassUnitsTable[Mass Units],0),2), "")</f>
        <v/>
      </c>
      <c r="S821" s="10"/>
    </row>
    <row r="822" spans="1:19" x14ac:dyDescent="0.25">
      <c r="A822" s="10"/>
      <c r="B822" s="4" t="str">
        <f t="shared" si="65"/>
        <v/>
      </c>
      <c r="C822" s="5" t="str">
        <f t="shared" si="66"/>
        <v/>
      </c>
      <c r="D822" s="5" t="str">
        <f t="shared" si="67"/>
        <v/>
      </c>
      <c r="E822" s="5" t="str">
        <f t="shared" si="68"/>
        <v/>
      </c>
      <c r="F822" s="5" t="str">
        <f>'CALC | Main Engine'!$B822</f>
        <v/>
      </c>
      <c r="G822" s="27" t="str">
        <f>'CALC | Main Engine'!$C822</f>
        <v/>
      </c>
      <c r="H822" s="6" t="str">
        <f>'CALC | Main Engine'!$E822</f>
        <v/>
      </c>
      <c r="I822" s="34" t="str">
        <f>IFERROR('CALC | Main Engine'!$F822*INDEX(MassUnitsTable[],MATCH($R$3,MassUnitsTable[Mass Units],0),2), "")</f>
        <v/>
      </c>
      <c r="J822" s="27" t="str">
        <f>IFERROR('CALC | Booster'!$F822*INDEX(MassUnitsTable[],MATCH($R$3,MassUnitsTable[Mass Units],0),2), "")</f>
        <v/>
      </c>
      <c r="K822" s="32" t="str">
        <f t="shared" si="69"/>
        <v/>
      </c>
      <c r="L822" s="34" t="str">
        <f>IFERROR(('CALC | Main Engine'!N822+'CALC | Booster'!N822)*INDEX(MassUnitsTable[],MATCH($R$3,MassUnitsTable[Mass Units],0),2), "")</f>
        <v/>
      </c>
      <c r="M822" s="27" t="str">
        <f>IFERROR(('CALC | Main Engine'!O822+'CALC | Booster'!O822)*INDEX(MassUnitsTable[],MATCH($R$3,MassUnitsTable[Mass Units],0),2), "")</f>
        <v/>
      </c>
      <c r="N822" s="27" t="str">
        <f>IFERROR(('CALC | Main Engine'!P822+'CALC | Booster'!P822)*INDEX(MassUnitsTable[],MATCH($R$3,MassUnitsTable[Mass Units],0),2), "")</f>
        <v/>
      </c>
      <c r="O822" s="27" t="str">
        <f>IFERROR(('CALC | Main Engine'!Q822+'CALC | Booster'!Q822)*INDEX(MassUnitsTable[],MATCH($R$3,MassUnitsTable[Mass Units],0),2), "")</f>
        <v/>
      </c>
      <c r="P822" s="27" t="str">
        <f>IFERROR(('CALC | Main Engine'!R822+'CALC | Booster'!R822)*INDEX(MassUnitsTable[],MATCH($R$3,MassUnitsTable[Mass Units],0),2), "")</f>
        <v/>
      </c>
      <c r="Q822" s="27" t="str">
        <f>IFERROR(('CALC | Main Engine'!S822+'CALC | Booster'!S822)*INDEX(MassUnitsTable[],MATCH($R$3,MassUnitsTable[Mass Units],0),2), "")</f>
        <v/>
      </c>
      <c r="R822" s="32" t="str">
        <f>IFERROR(('CALC | Main Engine'!T822+'CALC | Booster'!T822)*INDEX(MassUnitsTable[],MATCH($R$3,MassUnitsTable[Mass Units],0),2), "")</f>
        <v/>
      </c>
      <c r="S822" s="10"/>
    </row>
    <row r="823" spans="1:19" x14ac:dyDescent="0.25">
      <c r="A823" s="10"/>
      <c r="B823" s="4" t="str">
        <f t="shared" si="65"/>
        <v/>
      </c>
      <c r="C823" s="5" t="str">
        <f t="shared" si="66"/>
        <v/>
      </c>
      <c r="D823" s="5" t="str">
        <f t="shared" si="67"/>
        <v/>
      </c>
      <c r="E823" s="5" t="str">
        <f t="shared" si="68"/>
        <v/>
      </c>
      <c r="F823" s="5" t="str">
        <f>'CALC | Main Engine'!$B823</f>
        <v/>
      </c>
      <c r="G823" s="27" t="str">
        <f>'CALC | Main Engine'!$C823</f>
        <v/>
      </c>
      <c r="H823" s="6" t="str">
        <f>'CALC | Main Engine'!$E823</f>
        <v/>
      </c>
      <c r="I823" s="34" t="str">
        <f>IFERROR('CALC | Main Engine'!$F823*INDEX(MassUnitsTable[],MATCH($R$3,MassUnitsTable[Mass Units],0),2), "")</f>
        <v/>
      </c>
      <c r="J823" s="27" t="str">
        <f>IFERROR('CALC | Booster'!$F823*INDEX(MassUnitsTable[],MATCH($R$3,MassUnitsTable[Mass Units],0),2), "")</f>
        <v/>
      </c>
      <c r="K823" s="32" t="str">
        <f t="shared" si="69"/>
        <v/>
      </c>
      <c r="L823" s="34" t="str">
        <f>IFERROR(('CALC | Main Engine'!N823+'CALC | Booster'!N823)*INDEX(MassUnitsTable[],MATCH($R$3,MassUnitsTable[Mass Units],0),2), "")</f>
        <v/>
      </c>
      <c r="M823" s="27" t="str">
        <f>IFERROR(('CALC | Main Engine'!O823+'CALC | Booster'!O823)*INDEX(MassUnitsTable[],MATCH($R$3,MassUnitsTable[Mass Units],0),2), "")</f>
        <v/>
      </c>
      <c r="N823" s="27" t="str">
        <f>IFERROR(('CALC | Main Engine'!P823+'CALC | Booster'!P823)*INDEX(MassUnitsTable[],MATCH($R$3,MassUnitsTable[Mass Units],0),2), "")</f>
        <v/>
      </c>
      <c r="O823" s="27" t="str">
        <f>IFERROR(('CALC | Main Engine'!Q823+'CALC | Booster'!Q823)*INDEX(MassUnitsTable[],MATCH($R$3,MassUnitsTable[Mass Units],0),2), "")</f>
        <v/>
      </c>
      <c r="P823" s="27" t="str">
        <f>IFERROR(('CALC | Main Engine'!R823+'CALC | Booster'!R823)*INDEX(MassUnitsTable[],MATCH($R$3,MassUnitsTable[Mass Units],0),2), "")</f>
        <v/>
      </c>
      <c r="Q823" s="27" t="str">
        <f>IFERROR(('CALC | Main Engine'!S823+'CALC | Booster'!S823)*INDEX(MassUnitsTable[],MATCH($R$3,MassUnitsTable[Mass Units],0),2), "")</f>
        <v/>
      </c>
      <c r="R823" s="32" t="str">
        <f>IFERROR(('CALC | Main Engine'!T823+'CALC | Booster'!T823)*INDEX(MassUnitsTable[],MATCH($R$3,MassUnitsTable[Mass Units],0),2), "")</f>
        <v/>
      </c>
      <c r="S823" s="10"/>
    </row>
    <row r="824" spans="1:19" x14ac:dyDescent="0.25">
      <c r="A824" s="10"/>
      <c r="B824" s="4" t="str">
        <f t="shared" si="65"/>
        <v/>
      </c>
      <c r="C824" s="5" t="str">
        <f t="shared" si="66"/>
        <v/>
      </c>
      <c r="D824" s="5" t="str">
        <f t="shared" si="67"/>
        <v/>
      </c>
      <c r="E824" s="5" t="str">
        <f t="shared" si="68"/>
        <v/>
      </c>
      <c r="F824" s="5" t="str">
        <f>'CALC | Main Engine'!$B824</f>
        <v/>
      </c>
      <c r="G824" s="27" t="str">
        <f>'CALC | Main Engine'!$C824</f>
        <v/>
      </c>
      <c r="H824" s="6" t="str">
        <f>'CALC | Main Engine'!$E824</f>
        <v/>
      </c>
      <c r="I824" s="34" t="str">
        <f>IFERROR('CALC | Main Engine'!$F824*INDEX(MassUnitsTable[],MATCH($R$3,MassUnitsTable[Mass Units],0),2), "")</f>
        <v/>
      </c>
      <c r="J824" s="27" t="str">
        <f>IFERROR('CALC | Booster'!$F824*INDEX(MassUnitsTable[],MATCH($R$3,MassUnitsTable[Mass Units],0),2), "")</f>
        <v/>
      </c>
      <c r="K824" s="32" t="str">
        <f t="shared" si="69"/>
        <v/>
      </c>
      <c r="L824" s="34" t="str">
        <f>IFERROR(('CALC | Main Engine'!N824+'CALC | Booster'!N824)*INDEX(MassUnitsTable[],MATCH($R$3,MassUnitsTable[Mass Units],0),2), "")</f>
        <v/>
      </c>
      <c r="M824" s="27" t="str">
        <f>IFERROR(('CALC | Main Engine'!O824+'CALC | Booster'!O824)*INDEX(MassUnitsTable[],MATCH($R$3,MassUnitsTable[Mass Units],0),2), "")</f>
        <v/>
      </c>
      <c r="N824" s="27" t="str">
        <f>IFERROR(('CALC | Main Engine'!P824+'CALC | Booster'!P824)*INDEX(MassUnitsTable[],MATCH($R$3,MassUnitsTable[Mass Units],0),2), "")</f>
        <v/>
      </c>
      <c r="O824" s="27" t="str">
        <f>IFERROR(('CALC | Main Engine'!Q824+'CALC | Booster'!Q824)*INDEX(MassUnitsTable[],MATCH($R$3,MassUnitsTable[Mass Units],0),2), "")</f>
        <v/>
      </c>
      <c r="P824" s="27" t="str">
        <f>IFERROR(('CALC | Main Engine'!R824+'CALC | Booster'!R824)*INDEX(MassUnitsTable[],MATCH($R$3,MassUnitsTable[Mass Units],0),2), "")</f>
        <v/>
      </c>
      <c r="Q824" s="27" t="str">
        <f>IFERROR(('CALC | Main Engine'!S824+'CALC | Booster'!S824)*INDEX(MassUnitsTable[],MATCH($R$3,MassUnitsTable[Mass Units],0),2), "")</f>
        <v/>
      </c>
      <c r="R824" s="32" t="str">
        <f>IFERROR(('CALC | Main Engine'!T824+'CALC | Booster'!T824)*INDEX(MassUnitsTable[],MATCH($R$3,MassUnitsTable[Mass Units],0),2), "")</f>
        <v/>
      </c>
      <c r="S824" s="10"/>
    </row>
    <row r="825" spans="1:19" x14ac:dyDescent="0.25">
      <c r="A825" s="10"/>
      <c r="B825" s="4" t="str">
        <f t="shared" si="65"/>
        <v/>
      </c>
      <c r="C825" s="5" t="str">
        <f t="shared" si="66"/>
        <v/>
      </c>
      <c r="D825" s="5" t="str">
        <f t="shared" si="67"/>
        <v/>
      </c>
      <c r="E825" s="5" t="str">
        <f t="shared" si="68"/>
        <v/>
      </c>
      <c r="F825" s="5" t="str">
        <f>'CALC | Main Engine'!$B825</f>
        <v/>
      </c>
      <c r="G825" s="27" t="str">
        <f>'CALC | Main Engine'!$C825</f>
        <v/>
      </c>
      <c r="H825" s="6" t="str">
        <f>'CALC | Main Engine'!$E825</f>
        <v/>
      </c>
      <c r="I825" s="34" t="str">
        <f>IFERROR('CALC | Main Engine'!$F825*INDEX(MassUnitsTable[],MATCH($R$3,MassUnitsTable[Mass Units],0),2), "")</f>
        <v/>
      </c>
      <c r="J825" s="27" t="str">
        <f>IFERROR('CALC | Booster'!$F825*INDEX(MassUnitsTable[],MATCH($R$3,MassUnitsTable[Mass Units],0),2), "")</f>
        <v/>
      </c>
      <c r="K825" s="32" t="str">
        <f t="shared" si="69"/>
        <v/>
      </c>
      <c r="L825" s="34" t="str">
        <f>IFERROR(('CALC | Main Engine'!N825+'CALC | Booster'!N825)*INDEX(MassUnitsTable[],MATCH($R$3,MassUnitsTable[Mass Units],0),2), "")</f>
        <v/>
      </c>
      <c r="M825" s="27" t="str">
        <f>IFERROR(('CALC | Main Engine'!O825+'CALC | Booster'!O825)*INDEX(MassUnitsTable[],MATCH($R$3,MassUnitsTable[Mass Units],0),2), "")</f>
        <v/>
      </c>
      <c r="N825" s="27" t="str">
        <f>IFERROR(('CALC | Main Engine'!P825+'CALC | Booster'!P825)*INDEX(MassUnitsTable[],MATCH($R$3,MassUnitsTable[Mass Units],0),2), "")</f>
        <v/>
      </c>
      <c r="O825" s="27" t="str">
        <f>IFERROR(('CALC | Main Engine'!Q825+'CALC | Booster'!Q825)*INDEX(MassUnitsTable[],MATCH($R$3,MassUnitsTable[Mass Units],0),2), "")</f>
        <v/>
      </c>
      <c r="P825" s="27" t="str">
        <f>IFERROR(('CALC | Main Engine'!R825+'CALC | Booster'!R825)*INDEX(MassUnitsTable[],MATCH($R$3,MassUnitsTable[Mass Units],0),2), "")</f>
        <v/>
      </c>
      <c r="Q825" s="27" t="str">
        <f>IFERROR(('CALC | Main Engine'!S825+'CALC | Booster'!S825)*INDEX(MassUnitsTable[],MATCH($R$3,MassUnitsTable[Mass Units],0),2), "")</f>
        <v/>
      </c>
      <c r="R825" s="32" t="str">
        <f>IFERROR(('CALC | Main Engine'!T825+'CALC | Booster'!T825)*INDEX(MassUnitsTable[],MATCH($R$3,MassUnitsTable[Mass Units],0),2), "")</f>
        <v/>
      </c>
      <c r="S825" s="10"/>
    </row>
    <row r="826" spans="1:19" x14ac:dyDescent="0.25">
      <c r="A826" s="10"/>
      <c r="B826" s="4" t="str">
        <f t="shared" si="65"/>
        <v/>
      </c>
      <c r="C826" s="5" t="str">
        <f t="shared" si="66"/>
        <v/>
      </c>
      <c r="D826" s="5" t="str">
        <f t="shared" si="67"/>
        <v/>
      </c>
      <c r="E826" s="5" t="str">
        <f t="shared" si="68"/>
        <v/>
      </c>
      <c r="F826" s="5" t="str">
        <f>'CALC | Main Engine'!$B826</f>
        <v/>
      </c>
      <c r="G826" s="27" t="str">
        <f>'CALC | Main Engine'!$C826</f>
        <v/>
      </c>
      <c r="H826" s="6" t="str">
        <f>'CALC | Main Engine'!$E826</f>
        <v/>
      </c>
      <c r="I826" s="34" t="str">
        <f>IFERROR('CALC | Main Engine'!$F826*INDEX(MassUnitsTable[],MATCH($R$3,MassUnitsTable[Mass Units],0),2), "")</f>
        <v/>
      </c>
      <c r="J826" s="27" t="str">
        <f>IFERROR('CALC | Booster'!$F826*INDEX(MassUnitsTable[],MATCH($R$3,MassUnitsTable[Mass Units],0),2), "")</f>
        <v/>
      </c>
      <c r="K826" s="32" t="str">
        <f t="shared" si="69"/>
        <v/>
      </c>
      <c r="L826" s="34" t="str">
        <f>IFERROR(('CALC | Main Engine'!N826+'CALC | Booster'!N826)*INDEX(MassUnitsTable[],MATCH($R$3,MassUnitsTable[Mass Units],0),2), "")</f>
        <v/>
      </c>
      <c r="M826" s="27" t="str">
        <f>IFERROR(('CALC | Main Engine'!O826+'CALC | Booster'!O826)*INDEX(MassUnitsTable[],MATCH($R$3,MassUnitsTable[Mass Units],0),2), "")</f>
        <v/>
      </c>
      <c r="N826" s="27" t="str">
        <f>IFERROR(('CALC | Main Engine'!P826+'CALC | Booster'!P826)*INDEX(MassUnitsTable[],MATCH($R$3,MassUnitsTable[Mass Units],0),2), "")</f>
        <v/>
      </c>
      <c r="O826" s="27" t="str">
        <f>IFERROR(('CALC | Main Engine'!Q826+'CALC | Booster'!Q826)*INDEX(MassUnitsTable[],MATCH($R$3,MassUnitsTable[Mass Units],0),2), "")</f>
        <v/>
      </c>
      <c r="P826" s="27" t="str">
        <f>IFERROR(('CALC | Main Engine'!R826+'CALC | Booster'!R826)*INDEX(MassUnitsTable[],MATCH($R$3,MassUnitsTable[Mass Units],0),2), "")</f>
        <v/>
      </c>
      <c r="Q826" s="27" t="str">
        <f>IFERROR(('CALC | Main Engine'!S826+'CALC | Booster'!S826)*INDEX(MassUnitsTable[],MATCH($R$3,MassUnitsTable[Mass Units],0),2), "")</f>
        <v/>
      </c>
      <c r="R826" s="32" t="str">
        <f>IFERROR(('CALC | Main Engine'!T826+'CALC | Booster'!T826)*INDEX(MassUnitsTable[],MATCH($R$3,MassUnitsTable[Mass Units],0),2), "")</f>
        <v/>
      </c>
      <c r="S826" s="10"/>
    </row>
    <row r="827" spans="1:19" x14ac:dyDescent="0.25">
      <c r="A827" s="10"/>
      <c r="B827" s="4" t="str">
        <f t="shared" si="65"/>
        <v/>
      </c>
      <c r="C827" s="5" t="str">
        <f t="shared" si="66"/>
        <v/>
      </c>
      <c r="D827" s="5" t="str">
        <f t="shared" si="67"/>
        <v/>
      </c>
      <c r="E827" s="5" t="str">
        <f t="shared" si="68"/>
        <v/>
      </c>
      <c r="F827" s="5" t="str">
        <f>'CALC | Main Engine'!$B827</f>
        <v/>
      </c>
      <c r="G827" s="27" t="str">
        <f>'CALC | Main Engine'!$C827</f>
        <v/>
      </c>
      <c r="H827" s="6" t="str">
        <f>'CALC | Main Engine'!$E827</f>
        <v/>
      </c>
      <c r="I827" s="34" t="str">
        <f>IFERROR('CALC | Main Engine'!$F827*INDEX(MassUnitsTable[],MATCH($R$3,MassUnitsTable[Mass Units],0),2), "")</f>
        <v/>
      </c>
      <c r="J827" s="27" t="str">
        <f>IFERROR('CALC | Booster'!$F827*INDEX(MassUnitsTable[],MATCH($R$3,MassUnitsTable[Mass Units],0),2), "")</f>
        <v/>
      </c>
      <c r="K827" s="32" t="str">
        <f t="shared" si="69"/>
        <v/>
      </c>
      <c r="L827" s="34" t="str">
        <f>IFERROR(('CALC | Main Engine'!N827+'CALC | Booster'!N827)*INDEX(MassUnitsTable[],MATCH($R$3,MassUnitsTable[Mass Units],0),2), "")</f>
        <v/>
      </c>
      <c r="M827" s="27" t="str">
        <f>IFERROR(('CALC | Main Engine'!O827+'CALC | Booster'!O827)*INDEX(MassUnitsTable[],MATCH($R$3,MassUnitsTable[Mass Units],0),2), "")</f>
        <v/>
      </c>
      <c r="N827" s="27" t="str">
        <f>IFERROR(('CALC | Main Engine'!P827+'CALC | Booster'!P827)*INDEX(MassUnitsTable[],MATCH($R$3,MassUnitsTable[Mass Units],0),2), "")</f>
        <v/>
      </c>
      <c r="O827" s="27" t="str">
        <f>IFERROR(('CALC | Main Engine'!Q827+'CALC | Booster'!Q827)*INDEX(MassUnitsTable[],MATCH($R$3,MassUnitsTable[Mass Units],0),2), "")</f>
        <v/>
      </c>
      <c r="P827" s="27" t="str">
        <f>IFERROR(('CALC | Main Engine'!R827+'CALC | Booster'!R827)*INDEX(MassUnitsTable[],MATCH($R$3,MassUnitsTable[Mass Units],0),2), "")</f>
        <v/>
      </c>
      <c r="Q827" s="27" t="str">
        <f>IFERROR(('CALC | Main Engine'!S827+'CALC | Booster'!S827)*INDEX(MassUnitsTable[],MATCH($R$3,MassUnitsTable[Mass Units],0),2), "")</f>
        <v/>
      </c>
      <c r="R827" s="32" t="str">
        <f>IFERROR(('CALC | Main Engine'!T827+'CALC | Booster'!T827)*INDEX(MassUnitsTable[],MATCH($R$3,MassUnitsTable[Mass Units],0),2), "")</f>
        <v/>
      </c>
      <c r="S827" s="10"/>
    </row>
    <row r="828" spans="1:19" x14ac:dyDescent="0.25">
      <c r="A828" s="10"/>
      <c r="B828" s="4" t="str">
        <f t="shared" si="65"/>
        <v/>
      </c>
      <c r="C828" s="5" t="str">
        <f t="shared" si="66"/>
        <v/>
      </c>
      <c r="D828" s="5" t="str">
        <f t="shared" si="67"/>
        <v/>
      </c>
      <c r="E828" s="5" t="str">
        <f t="shared" si="68"/>
        <v/>
      </c>
      <c r="F828" s="5" t="str">
        <f>'CALC | Main Engine'!$B828</f>
        <v/>
      </c>
      <c r="G828" s="27" t="str">
        <f>'CALC | Main Engine'!$C828</f>
        <v/>
      </c>
      <c r="H828" s="6" t="str">
        <f>'CALC | Main Engine'!$E828</f>
        <v/>
      </c>
      <c r="I828" s="34" t="str">
        <f>IFERROR('CALC | Main Engine'!$F828*INDEX(MassUnitsTable[],MATCH($R$3,MassUnitsTable[Mass Units],0),2), "")</f>
        <v/>
      </c>
      <c r="J828" s="27" t="str">
        <f>IFERROR('CALC | Booster'!$F828*INDEX(MassUnitsTable[],MATCH($R$3,MassUnitsTable[Mass Units],0),2), "")</f>
        <v/>
      </c>
      <c r="K828" s="32" t="str">
        <f t="shared" si="69"/>
        <v/>
      </c>
      <c r="L828" s="34" t="str">
        <f>IFERROR(('CALC | Main Engine'!N828+'CALC | Booster'!N828)*INDEX(MassUnitsTable[],MATCH($R$3,MassUnitsTable[Mass Units],0),2), "")</f>
        <v/>
      </c>
      <c r="M828" s="27" t="str">
        <f>IFERROR(('CALC | Main Engine'!O828+'CALC | Booster'!O828)*INDEX(MassUnitsTable[],MATCH($R$3,MassUnitsTable[Mass Units],0),2), "")</f>
        <v/>
      </c>
      <c r="N828" s="27" t="str">
        <f>IFERROR(('CALC | Main Engine'!P828+'CALC | Booster'!P828)*INDEX(MassUnitsTable[],MATCH($R$3,MassUnitsTable[Mass Units],0),2), "")</f>
        <v/>
      </c>
      <c r="O828" s="27" t="str">
        <f>IFERROR(('CALC | Main Engine'!Q828+'CALC | Booster'!Q828)*INDEX(MassUnitsTable[],MATCH($R$3,MassUnitsTable[Mass Units],0),2), "")</f>
        <v/>
      </c>
      <c r="P828" s="27" t="str">
        <f>IFERROR(('CALC | Main Engine'!R828+'CALC | Booster'!R828)*INDEX(MassUnitsTable[],MATCH($R$3,MassUnitsTable[Mass Units],0),2), "")</f>
        <v/>
      </c>
      <c r="Q828" s="27" t="str">
        <f>IFERROR(('CALC | Main Engine'!S828+'CALC | Booster'!S828)*INDEX(MassUnitsTable[],MATCH($R$3,MassUnitsTable[Mass Units],0),2), "")</f>
        <v/>
      </c>
      <c r="R828" s="32" t="str">
        <f>IFERROR(('CALC | Main Engine'!T828+'CALC | Booster'!T828)*INDEX(MassUnitsTable[],MATCH($R$3,MassUnitsTable[Mass Units],0),2), "")</f>
        <v/>
      </c>
      <c r="S828" s="10"/>
    </row>
    <row r="829" spans="1:19" x14ac:dyDescent="0.25">
      <c r="A829" s="10"/>
      <c r="B829" s="4" t="str">
        <f t="shared" si="65"/>
        <v/>
      </c>
      <c r="C829" s="5" t="str">
        <f t="shared" si="66"/>
        <v/>
      </c>
      <c r="D829" s="5" t="str">
        <f t="shared" si="67"/>
        <v/>
      </c>
      <c r="E829" s="5" t="str">
        <f t="shared" si="68"/>
        <v/>
      </c>
      <c r="F829" s="5" t="str">
        <f>'CALC | Main Engine'!$B829</f>
        <v/>
      </c>
      <c r="G829" s="27" t="str">
        <f>'CALC | Main Engine'!$C829</f>
        <v/>
      </c>
      <c r="H829" s="6" t="str">
        <f>'CALC | Main Engine'!$E829</f>
        <v/>
      </c>
      <c r="I829" s="34" t="str">
        <f>IFERROR('CALC | Main Engine'!$F829*INDEX(MassUnitsTable[],MATCH($R$3,MassUnitsTable[Mass Units],0),2), "")</f>
        <v/>
      </c>
      <c r="J829" s="27" t="str">
        <f>IFERROR('CALC | Booster'!$F829*INDEX(MassUnitsTable[],MATCH($R$3,MassUnitsTable[Mass Units],0),2), "")</f>
        <v/>
      </c>
      <c r="K829" s="32" t="str">
        <f t="shared" si="69"/>
        <v/>
      </c>
      <c r="L829" s="34" t="str">
        <f>IFERROR(('CALC | Main Engine'!N829+'CALC | Booster'!N829)*INDEX(MassUnitsTable[],MATCH($R$3,MassUnitsTable[Mass Units],0),2), "")</f>
        <v/>
      </c>
      <c r="M829" s="27" t="str">
        <f>IFERROR(('CALC | Main Engine'!O829+'CALC | Booster'!O829)*INDEX(MassUnitsTable[],MATCH($R$3,MassUnitsTable[Mass Units],0),2), "")</f>
        <v/>
      </c>
      <c r="N829" s="27" t="str">
        <f>IFERROR(('CALC | Main Engine'!P829+'CALC | Booster'!P829)*INDEX(MassUnitsTable[],MATCH($R$3,MassUnitsTable[Mass Units],0),2), "")</f>
        <v/>
      </c>
      <c r="O829" s="27" t="str">
        <f>IFERROR(('CALC | Main Engine'!Q829+'CALC | Booster'!Q829)*INDEX(MassUnitsTable[],MATCH($R$3,MassUnitsTable[Mass Units],0),2), "")</f>
        <v/>
      </c>
      <c r="P829" s="27" t="str">
        <f>IFERROR(('CALC | Main Engine'!R829+'CALC | Booster'!R829)*INDEX(MassUnitsTable[],MATCH($R$3,MassUnitsTable[Mass Units],0),2), "")</f>
        <v/>
      </c>
      <c r="Q829" s="27" t="str">
        <f>IFERROR(('CALC | Main Engine'!S829+'CALC | Booster'!S829)*INDEX(MassUnitsTable[],MATCH($R$3,MassUnitsTable[Mass Units],0),2), "")</f>
        <v/>
      </c>
      <c r="R829" s="32" t="str">
        <f>IFERROR(('CALC | Main Engine'!T829+'CALC | Booster'!T829)*INDEX(MassUnitsTable[],MATCH($R$3,MassUnitsTable[Mass Units],0),2), "")</f>
        <v/>
      </c>
      <c r="S829" s="10"/>
    </row>
    <row r="830" spans="1:19" x14ac:dyDescent="0.25">
      <c r="A830" s="10"/>
      <c r="B830" s="4" t="str">
        <f t="shared" si="65"/>
        <v/>
      </c>
      <c r="C830" s="5" t="str">
        <f t="shared" si="66"/>
        <v/>
      </c>
      <c r="D830" s="5" t="str">
        <f t="shared" si="67"/>
        <v/>
      </c>
      <c r="E830" s="5" t="str">
        <f t="shared" si="68"/>
        <v/>
      </c>
      <c r="F830" s="5" t="str">
        <f>'CALC | Main Engine'!$B830</f>
        <v/>
      </c>
      <c r="G830" s="27" t="str">
        <f>'CALC | Main Engine'!$C830</f>
        <v/>
      </c>
      <c r="H830" s="6" t="str">
        <f>'CALC | Main Engine'!$E830</f>
        <v/>
      </c>
      <c r="I830" s="34" t="str">
        <f>IFERROR('CALC | Main Engine'!$F830*INDEX(MassUnitsTable[],MATCH($R$3,MassUnitsTable[Mass Units],0),2), "")</f>
        <v/>
      </c>
      <c r="J830" s="27" t="str">
        <f>IFERROR('CALC | Booster'!$F830*INDEX(MassUnitsTable[],MATCH($R$3,MassUnitsTable[Mass Units],0),2), "")</f>
        <v/>
      </c>
      <c r="K830" s="32" t="str">
        <f t="shared" si="69"/>
        <v/>
      </c>
      <c r="L830" s="34" t="str">
        <f>IFERROR(('CALC | Main Engine'!N830+'CALC | Booster'!N830)*INDEX(MassUnitsTable[],MATCH($R$3,MassUnitsTable[Mass Units],0),2), "")</f>
        <v/>
      </c>
      <c r="M830" s="27" t="str">
        <f>IFERROR(('CALC | Main Engine'!O830+'CALC | Booster'!O830)*INDEX(MassUnitsTable[],MATCH($R$3,MassUnitsTable[Mass Units],0),2), "")</f>
        <v/>
      </c>
      <c r="N830" s="27" t="str">
        <f>IFERROR(('CALC | Main Engine'!P830+'CALC | Booster'!P830)*INDEX(MassUnitsTable[],MATCH($R$3,MassUnitsTable[Mass Units],0),2), "")</f>
        <v/>
      </c>
      <c r="O830" s="27" t="str">
        <f>IFERROR(('CALC | Main Engine'!Q830+'CALC | Booster'!Q830)*INDEX(MassUnitsTable[],MATCH($R$3,MassUnitsTable[Mass Units],0),2), "")</f>
        <v/>
      </c>
      <c r="P830" s="27" t="str">
        <f>IFERROR(('CALC | Main Engine'!R830+'CALC | Booster'!R830)*INDEX(MassUnitsTable[],MATCH($R$3,MassUnitsTable[Mass Units],0),2), "")</f>
        <v/>
      </c>
      <c r="Q830" s="27" t="str">
        <f>IFERROR(('CALC | Main Engine'!S830+'CALC | Booster'!S830)*INDEX(MassUnitsTable[],MATCH($R$3,MassUnitsTable[Mass Units],0),2), "")</f>
        <v/>
      </c>
      <c r="R830" s="32" t="str">
        <f>IFERROR(('CALC | Main Engine'!T830+'CALC | Booster'!T830)*INDEX(MassUnitsTable[],MATCH($R$3,MassUnitsTable[Mass Units],0),2), "")</f>
        <v/>
      </c>
      <c r="S830" s="10"/>
    </row>
    <row r="831" spans="1:19" x14ac:dyDescent="0.25">
      <c r="A831" s="10"/>
      <c r="B831" s="4" t="str">
        <f t="shared" si="65"/>
        <v/>
      </c>
      <c r="C831" s="5" t="str">
        <f t="shared" si="66"/>
        <v/>
      </c>
      <c r="D831" s="5" t="str">
        <f t="shared" si="67"/>
        <v/>
      </c>
      <c r="E831" s="5" t="str">
        <f t="shared" si="68"/>
        <v/>
      </c>
      <c r="F831" s="5" t="str">
        <f>'CALC | Main Engine'!$B831</f>
        <v/>
      </c>
      <c r="G831" s="27" t="str">
        <f>'CALC | Main Engine'!$C831</f>
        <v/>
      </c>
      <c r="H831" s="6" t="str">
        <f>'CALC | Main Engine'!$E831</f>
        <v/>
      </c>
      <c r="I831" s="34" t="str">
        <f>IFERROR('CALC | Main Engine'!$F831*INDEX(MassUnitsTable[],MATCH($R$3,MassUnitsTable[Mass Units],0),2), "")</f>
        <v/>
      </c>
      <c r="J831" s="27" t="str">
        <f>IFERROR('CALC | Booster'!$F831*INDEX(MassUnitsTable[],MATCH($R$3,MassUnitsTable[Mass Units],0),2), "")</f>
        <v/>
      </c>
      <c r="K831" s="32" t="str">
        <f t="shared" si="69"/>
        <v/>
      </c>
      <c r="L831" s="34" t="str">
        <f>IFERROR(('CALC | Main Engine'!N831+'CALC | Booster'!N831)*INDEX(MassUnitsTable[],MATCH($R$3,MassUnitsTable[Mass Units],0),2), "")</f>
        <v/>
      </c>
      <c r="M831" s="27" t="str">
        <f>IFERROR(('CALC | Main Engine'!O831+'CALC | Booster'!O831)*INDEX(MassUnitsTable[],MATCH($R$3,MassUnitsTable[Mass Units],0),2), "")</f>
        <v/>
      </c>
      <c r="N831" s="27" t="str">
        <f>IFERROR(('CALC | Main Engine'!P831+'CALC | Booster'!P831)*INDEX(MassUnitsTable[],MATCH($R$3,MassUnitsTable[Mass Units],0),2), "")</f>
        <v/>
      </c>
      <c r="O831" s="27" t="str">
        <f>IFERROR(('CALC | Main Engine'!Q831+'CALC | Booster'!Q831)*INDEX(MassUnitsTable[],MATCH($R$3,MassUnitsTable[Mass Units],0),2), "")</f>
        <v/>
      </c>
      <c r="P831" s="27" t="str">
        <f>IFERROR(('CALC | Main Engine'!R831+'CALC | Booster'!R831)*INDEX(MassUnitsTable[],MATCH($R$3,MassUnitsTable[Mass Units],0),2), "")</f>
        <v/>
      </c>
      <c r="Q831" s="27" t="str">
        <f>IFERROR(('CALC | Main Engine'!S831+'CALC | Booster'!S831)*INDEX(MassUnitsTable[],MATCH($R$3,MassUnitsTable[Mass Units],0),2), "")</f>
        <v/>
      </c>
      <c r="R831" s="32" t="str">
        <f>IFERROR(('CALC | Main Engine'!T831+'CALC | Booster'!T831)*INDEX(MassUnitsTable[],MATCH($R$3,MassUnitsTable[Mass Units],0),2), "")</f>
        <v/>
      </c>
      <c r="S831" s="10"/>
    </row>
    <row r="832" spans="1:19" x14ac:dyDescent="0.25">
      <c r="A832" s="10"/>
      <c r="B832" s="4" t="str">
        <f t="shared" si="65"/>
        <v/>
      </c>
      <c r="C832" s="5" t="str">
        <f t="shared" si="66"/>
        <v/>
      </c>
      <c r="D832" s="5" t="str">
        <f t="shared" si="67"/>
        <v/>
      </c>
      <c r="E832" s="5" t="str">
        <f t="shared" si="68"/>
        <v/>
      </c>
      <c r="F832" s="5" t="str">
        <f>'CALC | Main Engine'!$B832</f>
        <v/>
      </c>
      <c r="G832" s="27" t="str">
        <f>'CALC | Main Engine'!$C832</f>
        <v/>
      </c>
      <c r="H832" s="6" t="str">
        <f>'CALC | Main Engine'!$E832</f>
        <v/>
      </c>
      <c r="I832" s="34" t="str">
        <f>IFERROR('CALC | Main Engine'!$F832*INDEX(MassUnitsTable[],MATCH($R$3,MassUnitsTable[Mass Units],0),2), "")</f>
        <v/>
      </c>
      <c r="J832" s="27" t="str">
        <f>IFERROR('CALC | Booster'!$F832*INDEX(MassUnitsTable[],MATCH($R$3,MassUnitsTable[Mass Units],0),2), "")</f>
        <v/>
      </c>
      <c r="K832" s="32" t="str">
        <f t="shared" si="69"/>
        <v/>
      </c>
      <c r="L832" s="34" t="str">
        <f>IFERROR(('CALC | Main Engine'!N832+'CALC | Booster'!N832)*INDEX(MassUnitsTable[],MATCH($R$3,MassUnitsTable[Mass Units],0),2), "")</f>
        <v/>
      </c>
      <c r="M832" s="27" t="str">
        <f>IFERROR(('CALC | Main Engine'!O832+'CALC | Booster'!O832)*INDEX(MassUnitsTable[],MATCH($R$3,MassUnitsTable[Mass Units],0),2), "")</f>
        <v/>
      </c>
      <c r="N832" s="27" t="str">
        <f>IFERROR(('CALC | Main Engine'!P832+'CALC | Booster'!P832)*INDEX(MassUnitsTable[],MATCH($R$3,MassUnitsTable[Mass Units],0),2), "")</f>
        <v/>
      </c>
      <c r="O832" s="27" t="str">
        <f>IFERROR(('CALC | Main Engine'!Q832+'CALC | Booster'!Q832)*INDEX(MassUnitsTable[],MATCH($R$3,MassUnitsTable[Mass Units],0),2), "")</f>
        <v/>
      </c>
      <c r="P832" s="27" t="str">
        <f>IFERROR(('CALC | Main Engine'!R832+'CALC | Booster'!R832)*INDEX(MassUnitsTable[],MATCH($R$3,MassUnitsTable[Mass Units],0),2), "")</f>
        <v/>
      </c>
      <c r="Q832" s="27" t="str">
        <f>IFERROR(('CALC | Main Engine'!S832+'CALC | Booster'!S832)*INDEX(MassUnitsTable[],MATCH($R$3,MassUnitsTable[Mass Units],0),2), "")</f>
        <v/>
      </c>
      <c r="R832" s="32" t="str">
        <f>IFERROR(('CALC | Main Engine'!T832+'CALC | Booster'!T832)*INDEX(MassUnitsTable[],MATCH($R$3,MassUnitsTable[Mass Units],0),2), "")</f>
        <v/>
      </c>
      <c r="S832" s="10"/>
    </row>
    <row r="833" spans="1:19" x14ac:dyDescent="0.25">
      <c r="A833" s="10"/>
      <c r="B833" s="4" t="str">
        <f t="shared" si="65"/>
        <v/>
      </c>
      <c r="C833" s="5" t="str">
        <f t="shared" si="66"/>
        <v/>
      </c>
      <c r="D833" s="5" t="str">
        <f t="shared" si="67"/>
        <v/>
      </c>
      <c r="E833" s="5" t="str">
        <f t="shared" si="68"/>
        <v/>
      </c>
      <c r="F833" s="5" t="str">
        <f>'CALC | Main Engine'!$B833</f>
        <v/>
      </c>
      <c r="G833" s="27" t="str">
        <f>'CALC | Main Engine'!$C833</f>
        <v/>
      </c>
      <c r="H833" s="6" t="str">
        <f>'CALC | Main Engine'!$E833</f>
        <v/>
      </c>
      <c r="I833" s="34" t="str">
        <f>IFERROR('CALC | Main Engine'!$F833*INDEX(MassUnitsTable[],MATCH($R$3,MassUnitsTable[Mass Units],0),2), "")</f>
        <v/>
      </c>
      <c r="J833" s="27" t="str">
        <f>IFERROR('CALC | Booster'!$F833*INDEX(MassUnitsTable[],MATCH($R$3,MassUnitsTable[Mass Units],0),2), "")</f>
        <v/>
      </c>
      <c r="K833" s="32" t="str">
        <f t="shared" si="69"/>
        <v/>
      </c>
      <c r="L833" s="34" t="str">
        <f>IFERROR(('CALC | Main Engine'!N833+'CALC | Booster'!N833)*INDEX(MassUnitsTable[],MATCH($R$3,MassUnitsTable[Mass Units],0),2), "")</f>
        <v/>
      </c>
      <c r="M833" s="27" t="str">
        <f>IFERROR(('CALC | Main Engine'!O833+'CALC | Booster'!O833)*INDEX(MassUnitsTable[],MATCH($R$3,MassUnitsTable[Mass Units],0),2), "")</f>
        <v/>
      </c>
      <c r="N833" s="27" t="str">
        <f>IFERROR(('CALC | Main Engine'!P833+'CALC | Booster'!P833)*INDEX(MassUnitsTable[],MATCH($R$3,MassUnitsTable[Mass Units],0),2), "")</f>
        <v/>
      </c>
      <c r="O833" s="27" t="str">
        <f>IFERROR(('CALC | Main Engine'!Q833+'CALC | Booster'!Q833)*INDEX(MassUnitsTable[],MATCH($R$3,MassUnitsTable[Mass Units],0),2), "")</f>
        <v/>
      </c>
      <c r="P833" s="27" t="str">
        <f>IFERROR(('CALC | Main Engine'!R833+'CALC | Booster'!R833)*INDEX(MassUnitsTable[],MATCH($R$3,MassUnitsTable[Mass Units],0),2), "")</f>
        <v/>
      </c>
      <c r="Q833" s="27" t="str">
        <f>IFERROR(('CALC | Main Engine'!S833+'CALC | Booster'!S833)*INDEX(MassUnitsTable[],MATCH($R$3,MassUnitsTable[Mass Units],0),2), "")</f>
        <v/>
      </c>
      <c r="R833" s="32" t="str">
        <f>IFERROR(('CALC | Main Engine'!T833+'CALC | Booster'!T833)*INDEX(MassUnitsTable[],MATCH($R$3,MassUnitsTable[Mass Units],0),2), "")</f>
        <v/>
      </c>
      <c r="S833" s="10"/>
    </row>
    <row r="834" spans="1:19" x14ac:dyDescent="0.25">
      <c r="A834" s="10"/>
      <c r="B834" s="4" t="str">
        <f t="shared" si="65"/>
        <v/>
      </c>
      <c r="C834" s="5" t="str">
        <f t="shared" si="66"/>
        <v/>
      </c>
      <c r="D834" s="5" t="str">
        <f t="shared" si="67"/>
        <v/>
      </c>
      <c r="E834" s="5" t="str">
        <f t="shared" si="68"/>
        <v/>
      </c>
      <c r="F834" s="5" t="str">
        <f>'CALC | Main Engine'!$B834</f>
        <v/>
      </c>
      <c r="G834" s="27" t="str">
        <f>'CALC | Main Engine'!$C834</f>
        <v/>
      </c>
      <c r="H834" s="6" t="str">
        <f>'CALC | Main Engine'!$E834</f>
        <v/>
      </c>
      <c r="I834" s="34" t="str">
        <f>IFERROR('CALC | Main Engine'!$F834*INDEX(MassUnitsTable[],MATCH($R$3,MassUnitsTable[Mass Units],0),2), "")</f>
        <v/>
      </c>
      <c r="J834" s="27" t="str">
        <f>IFERROR('CALC | Booster'!$F834*INDEX(MassUnitsTable[],MATCH($R$3,MassUnitsTable[Mass Units],0),2), "")</f>
        <v/>
      </c>
      <c r="K834" s="32" t="str">
        <f t="shared" si="69"/>
        <v/>
      </c>
      <c r="L834" s="34" t="str">
        <f>IFERROR(('CALC | Main Engine'!N834+'CALC | Booster'!N834)*INDEX(MassUnitsTable[],MATCH($R$3,MassUnitsTable[Mass Units],0),2), "")</f>
        <v/>
      </c>
      <c r="M834" s="27" t="str">
        <f>IFERROR(('CALC | Main Engine'!O834+'CALC | Booster'!O834)*INDEX(MassUnitsTable[],MATCH($R$3,MassUnitsTable[Mass Units],0),2), "")</f>
        <v/>
      </c>
      <c r="N834" s="27" t="str">
        <f>IFERROR(('CALC | Main Engine'!P834+'CALC | Booster'!P834)*INDEX(MassUnitsTable[],MATCH($R$3,MassUnitsTable[Mass Units],0),2), "")</f>
        <v/>
      </c>
      <c r="O834" s="27" t="str">
        <f>IFERROR(('CALC | Main Engine'!Q834+'CALC | Booster'!Q834)*INDEX(MassUnitsTable[],MATCH($R$3,MassUnitsTable[Mass Units],0),2), "")</f>
        <v/>
      </c>
      <c r="P834" s="27" t="str">
        <f>IFERROR(('CALC | Main Engine'!R834+'CALC | Booster'!R834)*INDEX(MassUnitsTable[],MATCH($R$3,MassUnitsTable[Mass Units],0),2), "")</f>
        <v/>
      </c>
      <c r="Q834" s="27" t="str">
        <f>IFERROR(('CALC | Main Engine'!S834+'CALC | Booster'!S834)*INDEX(MassUnitsTable[],MATCH($R$3,MassUnitsTable[Mass Units],0),2), "")</f>
        <v/>
      </c>
      <c r="R834" s="32" t="str">
        <f>IFERROR(('CALC | Main Engine'!T834+'CALC | Booster'!T834)*INDEX(MassUnitsTable[],MATCH($R$3,MassUnitsTable[Mass Units],0),2), "")</f>
        <v/>
      </c>
      <c r="S834" s="10"/>
    </row>
    <row r="835" spans="1:19" x14ac:dyDescent="0.25">
      <c r="A835" s="10"/>
      <c r="B835" s="4" t="str">
        <f t="shared" si="65"/>
        <v/>
      </c>
      <c r="C835" s="5" t="str">
        <f t="shared" si="66"/>
        <v/>
      </c>
      <c r="D835" s="5" t="str">
        <f t="shared" si="67"/>
        <v/>
      </c>
      <c r="E835" s="5" t="str">
        <f t="shared" si="68"/>
        <v/>
      </c>
      <c r="F835" s="5" t="str">
        <f>'CALC | Main Engine'!$B835</f>
        <v/>
      </c>
      <c r="G835" s="27" t="str">
        <f>'CALC | Main Engine'!$C835</f>
        <v/>
      </c>
      <c r="H835" s="6" t="str">
        <f>'CALC | Main Engine'!$E835</f>
        <v/>
      </c>
      <c r="I835" s="34" t="str">
        <f>IFERROR('CALC | Main Engine'!$F835*INDEX(MassUnitsTable[],MATCH($R$3,MassUnitsTable[Mass Units],0),2), "")</f>
        <v/>
      </c>
      <c r="J835" s="27" t="str">
        <f>IFERROR('CALC | Booster'!$F835*INDEX(MassUnitsTable[],MATCH($R$3,MassUnitsTable[Mass Units],0),2), "")</f>
        <v/>
      </c>
      <c r="K835" s="32" t="str">
        <f t="shared" si="69"/>
        <v/>
      </c>
      <c r="L835" s="34" t="str">
        <f>IFERROR(('CALC | Main Engine'!N835+'CALC | Booster'!N835)*INDEX(MassUnitsTable[],MATCH($R$3,MassUnitsTable[Mass Units],0),2), "")</f>
        <v/>
      </c>
      <c r="M835" s="27" t="str">
        <f>IFERROR(('CALC | Main Engine'!O835+'CALC | Booster'!O835)*INDEX(MassUnitsTable[],MATCH($R$3,MassUnitsTable[Mass Units],0),2), "")</f>
        <v/>
      </c>
      <c r="N835" s="27" t="str">
        <f>IFERROR(('CALC | Main Engine'!P835+'CALC | Booster'!P835)*INDEX(MassUnitsTable[],MATCH($R$3,MassUnitsTable[Mass Units],0),2), "")</f>
        <v/>
      </c>
      <c r="O835" s="27" t="str">
        <f>IFERROR(('CALC | Main Engine'!Q835+'CALC | Booster'!Q835)*INDEX(MassUnitsTable[],MATCH($R$3,MassUnitsTable[Mass Units],0),2), "")</f>
        <v/>
      </c>
      <c r="P835" s="27" t="str">
        <f>IFERROR(('CALC | Main Engine'!R835+'CALC | Booster'!R835)*INDEX(MassUnitsTable[],MATCH($R$3,MassUnitsTable[Mass Units],0),2), "")</f>
        <v/>
      </c>
      <c r="Q835" s="27" t="str">
        <f>IFERROR(('CALC | Main Engine'!S835+'CALC | Booster'!S835)*INDEX(MassUnitsTable[],MATCH($R$3,MassUnitsTable[Mass Units],0),2), "")</f>
        <v/>
      </c>
      <c r="R835" s="32" t="str">
        <f>IFERROR(('CALC | Main Engine'!T835+'CALC | Booster'!T835)*INDEX(MassUnitsTable[],MATCH($R$3,MassUnitsTable[Mass Units],0),2), "")</f>
        <v/>
      </c>
      <c r="S835" s="10"/>
    </row>
    <row r="836" spans="1:19" x14ac:dyDescent="0.25">
      <c r="A836" s="10"/>
      <c r="B836" s="4" t="str">
        <f t="shared" si="65"/>
        <v/>
      </c>
      <c r="C836" s="5" t="str">
        <f t="shared" si="66"/>
        <v/>
      </c>
      <c r="D836" s="5" t="str">
        <f t="shared" si="67"/>
        <v/>
      </c>
      <c r="E836" s="5" t="str">
        <f t="shared" si="68"/>
        <v/>
      </c>
      <c r="F836" s="5" t="str">
        <f>'CALC | Main Engine'!$B836</f>
        <v/>
      </c>
      <c r="G836" s="27" t="str">
        <f>'CALC | Main Engine'!$C836</f>
        <v/>
      </c>
      <c r="H836" s="6" t="str">
        <f>'CALC | Main Engine'!$E836</f>
        <v/>
      </c>
      <c r="I836" s="34" t="str">
        <f>IFERROR('CALC | Main Engine'!$F836*INDEX(MassUnitsTable[],MATCH($R$3,MassUnitsTable[Mass Units],0),2), "")</f>
        <v/>
      </c>
      <c r="J836" s="27" t="str">
        <f>IFERROR('CALC | Booster'!$F836*INDEX(MassUnitsTable[],MATCH($R$3,MassUnitsTable[Mass Units],0),2), "")</f>
        <v/>
      </c>
      <c r="K836" s="32" t="str">
        <f t="shared" si="69"/>
        <v/>
      </c>
      <c r="L836" s="34" t="str">
        <f>IFERROR(('CALC | Main Engine'!N836+'CALC | Booster'!N836)*INDEX(MassUnitsTable[],MATCH($R$3,MassUnitsTable[Mass Units],0),2), "")</f>
        <v/>
      </c>
      <c r="M836" s="27" t="str">
        <f>IFERROR(('CALC | Main Engine'!O836+'CALC | Booster'!O836)*INDEX(MassUnitsTable[],MATCH($R$3,MassUnitsTable[Mass Units],0),2), "")</f>
        <v/>
      </c>
      <c r="N836" s="27" t="str">
        <f>IFERROR(('CALC | Main Engine'!P836+'CALC | Booster'!P836)*INDEX(MassUnitsTable[],MATCH($R$3,MassUnitsTable[Mass Units],0),2), "")</f>
        <v/>
      </c>
      <c r="O836" s="27" t="str">
        <f>IFERROR(('CALC | Main Engine'!Q836+'CALC | Booster'!Q836)*INDEX(MassUnitsTable[],MATCH($R$3,MassUnitsTable[Mass Units],0),2), "")</f>
        <v/>
      </c>
      <c r="P836" s="27" t="str">
        <f>IFERROR(('CALC | Main Engine'!R836+'CALC | Booster'!R836)*INDEX(MassUnitsTable[],MATCH($R$3,MassUnitsTable[Mass Units],0),2), "")</f>
        <v/>
      </c>
      <c r="Q836" s="27" t="str">
        <f>IFERROR(('CALC | Main Engine'!S836+'CALC | Booster'!S836)*INDEX(MassUnitsTable[],MATCH($R$3,MassUnitsTable[Mass Units],0),2), "")</f>
        <v/>
      </c>
      <c r="R836" s="32" t="str">
        <f>IFERROR(('CALC | Main Engine'!T836+'CALC | Booster'!T836)*INDEX(MassUnitsTable[],MATCH($R$3,MassUnitsTable[Mass Units],0),2), "")</f>
        <v/>
      </c>
      <c r="S836" s="10"/>
    </row>
    <row r="837" spans="1:19" x14ac:dyDescent="0.25">
      <c r="A837" s="10"/>
      <c r="B837" s="4" t="str">
        <f t="shared" si="65"/>
        <v/>
      </c>
      <c r="C837" s="5" t="str">
        <f t="shared" si="66"/>
        <v/>
      </c>
      <c r="D837" s="5" t="str">
        <f t="shared" si="67"/>
        <v/>
      </c>
      <c r="E837" s="5" t="str">
        <f t="shared" si="68"/>
        <v/>
      </c>
      <c r="F837" s="5" t="str">
        <f>'CALC | Main Engine'!$B837</f>
        <v/>
      </c>
      <c r="G837" s="27" t="str">
        <f>'CALC | Main Engine'!$C837</f>
        <v/>
      </c>
      <c r="H837" s="6" t="str">
        <f>'CALC | Main Engine'!$E837</f>
        <v/>
      </c>
      <c r="I837" s="34" t="str">
        <f>IFERROR('CALC | Main Engine'!$F837*INDEX(MassUnitsTable[],MATCH($R$3,MassUnitsTable[Mass Units],0),2), "")</f>
        <v/>
      </c>
      <c r="J837" s="27" t="str">
        <f>IFERROR('CALC | Booster'!$F837*INDEX(MassUnitsTable[],MATCH($R$3,MassUnitsTable[Mass Units],0),2), "")</f>
        <v/>
      </c>
      <c r="K837" s="32" t="str">
        <f t="shared" si="69"/>
        <v/>
      </c>
      <c r="L837" s="34" t="str">
        <f>IFERROR(('CALC | Main Engine'!N837+'CALC | Booster'!N837)*INDEX(MassUnitsTable[],MATCH($R$3,MassUnitsTable[Mass Units],0),2), "")</f>
        <v/>
      </c>
      <c r="M837" s="27" t="str">
        <f>IFERROR(('CALC | Main Engine'!O837+'CALC | Booster'!O837)*INDEX(MassUnitsTable[],MATCH($R$3,MassUnitsTable[Mass Units],0),2), "")</f>
        <v/>
      </c>
      <c r="N837" s="27" t="str">
        <f>IFERROR(('CALC | Main Engine'!P837+'CALC | Booster'!P837)*INDEX(MassUnitsTable[],MATCH($R$3,MassUnitsTable[Mass Units],0),2), "")</f>
        <v/>
      </c>
      <c r="O837" s="27" t="str">
        <f>IFERROR(('CALC | Main Engine'!Q837+'CALC | Booster'!Q837)*INDEX(MassUnitsTable[],MATCH($R$3,MassUnitsTable[Mass Units],0),2), "")</f>
        <v/>
      </c>
      <c r="P837" s="27" t="str">
        <f>IFERROR(('CALC | Main Engine'!R837+'CALC | Booster'!R837)*INDEX(MassUnitsTable[],MATCH($R$3,MassUnitsTable[Mass Units],0),2), "")</f>
        <v/>
      </c>
      <c r="Q837" s="27" t="str">
        <f>IFERROR(('CALC | Main Engine'!S837+'CALC | Booster'!S837)*INDEX(MassUnitsTable[],MATCH($R$3,MassUnitsTable[Mass Units],0),2), "")</f>
        <v/>
      </c>
      <c r="R837" s="32" t="str">
        <f>IFERROR(('CALC | Main Engine'!T837+'CALC | Booster'!T837)*INDEX(MassUnitsTable[],MATCH($R$3,MassUnitsTable[Mass Units],0),2), "")</f>
        <v/>
      </c>
      <c r="S837" s="10"/>
    </row>
    <row r="838" spans="1:19" x14ac:dyDescent="0.25">
      <c r="A838" s="10"/>
      <c r="B838" s="4" t="str">
        <f t="shared" si="65"/>
        <v/>
      </c>
      <c r="C838" s="5" t="str">
        <f t="shared" si="66"/>
        <v/>
      </c>
      <c r="D838" s="5" t="str">
        <f t="shared" si="67"/>
        <v/>
      </c>
      <c r="E838" s="5" t="str">
        <f t="shared" si="68"/>
        <v/>
      </c>
      <c r="F838" s="5" t="str">
        <f>'CALC | Main Engine'!$B838</f>
        <v/>
      </c>
      <c r="G838" s="27" t="str">
        <f>'CALC | Main Engine'!$C838</f>
        <v/>
      </c>
      <c r="H838" s="6" t="str">
        <f>'CALC | Main Engine'!$E838</f>
        <v/>
      </c>
      <c r="I838" s="34" t="str">
        <f>IFERROR('CALC | Main Engine'!$F838*INDEX(MassUnitsTable[],MATCH($R$3,MassUnitsTable[Mass Units],0),2), "")</f>
        <v/>
      </c>
      <c r="J838" s="27" t="str">
        <f>IFERROR('CALC | Booster'!$F838*INDEX(MassUnitsTable[],MATCH($R$3,MassUnitsTable[Mass Units],0),2), "")</f>
        <v/>
      </c>
      <c r="K838" s="32" t="str">
        <f t="shared" si="69"/>
        <v/>
      </c>
      <c r="L838" s="34" t="str">
        <f>IFERROR(('CALC | Main Engine'!N838+'CALC | Booster'!N838)*INDEX(MassUnitsTable[],MATCH($R$3,MassUnitsTable[Mass Units],0),2), "")</f>
        <v/>
      </c>
      <c r="M838" s="27" t="str">
        <f>IFERROR(('CALC | Main Engine'!O838+'CALC | Booster'!O838)*INDEX(MassUnitsTable[],MATCH($R$3,MassUnitsTable[Mass Units],0),2), "")</f>
        <v/>
      </c>
      <c r="N838" s="27" t="str">
        <f>IFERROR(('CALC | Main Engine'!P838+'CALC | Booster'!P838)*INDEX(MassUnitsTable[],MATCH($R$3,MassUnitsTable[Mass Units],0),2), "")</f>
        <v/>
      </c>
      <c r="O838" s="27" t="str">
        <f>IFERROR(('CALC | Main Engine'!Q838+'CALC | Booster'!Q838)*INDEX(MassUnitsTable[],MATCH($R$3,MassUnitsTable[Mass Units],0),2), "")</f>
        <v/>
      </c>
      <c r="P838" s="27" t="str">
        <f>IFERROR(('CALC | Main Engine'!R838+'CALC | Booster'!R838)*INDEX(MassUnitsTable[],MATCH($R$3,MassUnitsTable[Mass Units],0),2), "")</f>
        <v/>
      </c>
      <c r="Q838" s="27" t="str">
        <f>IFERROR(('CALC | Main Engine'!S838+'CALC | Booster'!S838)*INDEX(MassUnitsTable[],MATCH($R$3,MassUnitsTable[Mass Units],0),2), "")</f>
        <v/>
      </c>
      <c r="R838" s="32" t="str">
        <f>IFERROR(('CALC | Main Engine'!T838+'CALC | Booster'!T838)*INDEX(MassUnitsTable[],MATCH($R$3,MassUnitsTable[Mass Units],0),2), "")</f>
        <v/>
      </c>
      <c r="S838" s="10"/>
    </row>
    <row r="839" spans="1:19" x14ac:dyDescent="0.25">
      <c r="A839" s="10"/>
      <c r="B839" s="4" t="str">
        <f t="shared" si="65"/>
        <v/>
      </c>
      <c r="C839" s="5" t="str">
        <f t="shared" si="66"/>
        <v/>
      </c>
      <c r="D839" s="5" t="str">
        <f t="shared" si="67"/>
        <v/>
      </c>
      <c r="E839" s="5" t="str">
        <f t="shared" si="68"/>
        <v/>
      </c>
      <c r="F839" s="5" t="str">
        <f>'CALC | Main Engine'!$B839</f>
        <v/>
      </c>
      <c r="G839" s="27" t="str">
        <f>'CALC | Main Engine'!$C839</f>
        <v/>
      </c>
      <c r="H839" s="6" t="str">
        <f>'CALC | Main Engine'!$E839</f>
        <v/>
      </c>
      <c r="I839" s="34" t="str">
        <f>IFERROR('CALC | Main Engine'!$F839*INDEX(MassUnitsTable[],MATCH($R$3,MassUnitsTable[Mass Units],0),2), "")</f>
        <v/>
      </c>
      <c r="J839" s="27" t="str">
        <f>IFERROR('CALC | Booster'!$F839*INDEX(MassUnitsTable[],MATCH($R$3,MassUnitsTable[Mass Units],0),2), "")</f>
        <v/>
      </c>
      <c r="K839" s="32" t="str">
        <f t="shared" si="69"/>
        <v/>
      </c>
      <c r="L839" s="34" t="str">
        <f>IFERROR(('CALC | Main Engine'!N839+'CALC | Booster'!N839)*INDEX(MassUnitsTable[],MATCH($R$3,MassUnitsTable[Mass Units],0),2), "")</f>
        <v/>
      </c>
      <c r="M839" s="27" t="str">
        <f>IFERROR(('CALC | Main Engine'!O839+'CALC | Booster'!O839)*INDEX(MassUnitsTable[],MATCH($R$3,MassUnitsTable[Mass Units],0),2), "")</f>
        <v/>
      </c>
      <c r="N839" s="27" t="str">
        <f>IFERROR(('CALC | Main Engine'!P839+'CALC | Booster'!P839)*INDEX(MassUnitsTable[],MATCH($R$3,MassUnitsTable[Mass Units],0),2), "")</f>
        <v/>
      </c>
      <c r="O839" s="27" t="str">
        <f>IFERROR(('CALC | Main Engine'!Q839+'CALC | Booster'!Q839)*INDEX(MassUnitsTable[],MATCH($R$3,MassUnitsTable[Mass Units],0),2), "")</f>
        <v/>
      </c>
      <c r="P839" s="27" t="str">
        <f>IFERROR(('CALC | Main Engine'!R839+'CALC | Booster'!R839)*INDEX(MassUnitsTable[],MATCH($R$3,MassUnitsTable[Mass Units],0),2), "")</f>
        <v/>
      </c>
      <c r="Q839" s="27" t="str">
        <f>IFERROR(('CALC | Main Engine'!S839+'CALC | Booster'!S839)*INDEX(MassUnitsTable[],MATCH($R$3,MassUnitsTable[Mass Units],0),2), "")</f>
        <v/>
      </c>
      <c r="R839" s="32" t="str">
        <f>IFERROR(('CALC | Main Engine'!T839+'CALC | Booster'!T839)*INDEX(MassUnitsTable[],MATCH($R$3,MassUnitsTable[Mass Units],0),2), "")</f>
        <v/>
      </c>
      <c r="S839" s="10"/>
    </row>
    <row r="840" spans="1:19" x14ac:dyDescent="0.25">
      <c r="A840" s="10"/>
      <c r="B840" s="4" t="str">
        <f t="shared" ref="B840:B903" si="70">IF(ISNUMBER($F840),UserID,"")</f>
        <v/>
      </c>
      <c r="C840" s="5" t="str">
        <f t="shared" ref="C840:C903" si="71">IF(ISNUMBER($F840),Spacecraft,"")</f>
        <v/>
      </c>
      <c r="D840" s="5" t="str">
        <f t="shared" ref="D840:D903" si="72">IF(ISNUMBER($F840),OperationType,"")</f>
        <v/>
      </c>
      <c r="E840" s="5" t="str">
        <f t="shared" ref="E840:E903" si="73">IF(ISNUMBER($F840),NumberOfOps,"")</f>
        <v/>
      </c>
      <c r="F840" s="5" t="str">
        <f>'CALC | Main Engine'!$B840</f>
        <v/>
      </c>
      <c r="G840" s="27" t="str">
        <f>'CALC | Main Engine'!$C840</f>
        <v/>
      </c>
      <c r="H840" s="6" t="str">
        <f>'CALC | Main Engine'!$E840</f>
        <v/>
      </c>
      <c r="I840" s="34" t="str">
        <f>IFERROR('CALC | Main Engine'!$F840*INDEX(MassUnitsTable[],MATCH($R$3,MassUnitsTable[Mass Units],0),2), "")</f>
        <v/>
      </c>
      <c r="J840" s="27" t="str">
        <f>IFERROR('CALC | Booster'!$F840*INDEX(MassUnitsTable[],MATCH($R$3,MassUnitsTable[Mass Units],0),2), "")</f>
        <v/>
      </c>
      <c r="K840" s="32" t="str">
        <f t="shared" si="69"/>
        <v/>
      </c>
      <c r="L840" s="34" t="str">
        <f>IFERROR(('CALC | Main Engine'!N840+'CALC | Booster'!N840)*INDEX(MassUnitsTable[],MATCH($R$3,MassUnitsTable[Mass Units],0),2), "")</f>
        <v/>
      </c>
      <c r="M840" s="27" t="str">
        <f>IFERROR(('CALC | Main Engine'!O840+'CALC | Booster'!O840)*INDEX(MassUnitsTable[],MATCH($R$3,MassUnitsTable[Mass Units],0),2), "")</f>
        <v/>
      </c>
      <c r="N840" s="27" t="str">
        <f>IFERROR(('CALC | Main Engine'!P840+'CALC | Booster'!P840)*INDEX(MassUnitsTable[],MATCH($R$3,MassUnitsTable[Mass Units],0),2), "")</f>
        <v/>
      </c>
      <c r="O840" s="27" t="str">
        <f>IFERROR(('CALC | Main Engine'!Q840+'CALC | Booster'!Q840)*INDEX(MassUnitsTable[],MATCH($R$3,MassUnitsTable[Mass Units],0),2), "")</f>
        <v/>
      </c>
      <c r="P840" s="27" t="str">
        <f>IFERROR(('CALC | Main Engine'!R840+'CALC | Booster'!R840)*INDEX(MassUnitsTable[],MATCH($R$3,MassUnitsTable[Mass Units],0),2), "")</f>
        <v/>
      </c>
      <c r="Q840" s="27" t="str">
        <f>IFERROR(('CALC | Main Engine'!S840+'CALC | Booster'!S840)*INDEX(MassUnitsTable[],MATCH($R$3,MassUnitsTable[Mass Units],0),2), "")</f>
        <v/>
      </c>
      <c r="R840" s="32" t="str">
        <f>IFERROR(('CALC | Main Engine'!T840+'CALC | Booster'!T840)*INDEX(MassUnitsTable[],MATCH($R$3,MassUnitsTable[Mass Units],0),2), "")</f>
        <v/>
      </c>
      <c r="S840" s="10"/>
    </row>
    <row r="841" spans="1:19" x14ac:dyDescent="0.25">
      <c r="A841" s="10"/>
      <c r="B841" s="4" t="str">
        <f t="shared" si="70"/>
        <v/>
      </c>
      <c r="C841" s="5" t="str">
        <f t="shared" si="71"/>
        <v/>
      </c>
      <c r="D841" s="5" t="str">
        <f t="shared" si="72"/>
        <v/>
      </c>
      <c r="E841" s="5" t="str">
        <f t="shared" si="73"/>
        <v/>
      </c>
      <c r="F841" s="5" t="str">
        <f>'CALC | Main Engine'!$B841</f>
        <v/>
      </c>
      <c r="G841" s="27" t="str">
        <f>'CALC | Main Engine'!$C841</f>
        <v/>
      </c>
      <c r="H841" s="6" t="str">
        <f>'CALC | Main Engine'!$E841</f>
        <v/>
      </c>
      <c r="I841" s="34" t="str">
        <f>IFERROR('CALC | Main Engine'!$F841*INDEX(MassUnitsTable[],MATCH($R$3,MassUnitsTable[Mass Units],0),2), "")</f>
        <v/>
      </c>
      <c r="J841" s="27" t="str">
        <f>IFERROR('CALC | Booster'!$F841*INDEX(MassUnitsTable[],MATCH($R$3,MassUnitsTable[Mass Units],0),2), "")</f>
        <v/>
      </c>
      <c r="K841" s="32" t="str">
        <f t="shared" ref="K841:K904" si="74">IFERROR(I841+J841, "")</f>
        <v/>
      </c>
      <c r="L841" s="34" t="str">
        <f>IFERROR(('CALC | Main Engine'!N841+'CALC | Booster'!N841)*INDEX(MassUnitsTable[],MATCH($R$3,MassUnitsTable[Mass Units],0),2), "")</f>
        <v/>
      </c>
      <c r="M841" s="27" t="str">
        <f>IFERROR(('CALC | Main Engine'!O841+'CALC | Booster'!O841)*INDEX(MassUnitsTable[],MATCH($R$3,MassUnitsTable[Mass Units],0),2), "")</f>
        <v/>
      </c>
      <c r="N841" s="27" t="str">
        <f>IFERROR(('CALC | Main Engine'!P841+'CALC | Booster'!P841)*INDEX(MassUnitsTable[],MATCH($R$3,MassUnitsTable[Mass Units],0),2), "")</f>
        <v/>
      </c>
      <c r="O841" s="27" t="str">
        <f>IFERROR(('CALC | Main Engine'!Q841+'CALC | Booster'!Q841)*INDEX(MassUnitsTable[],MATCH($R$3,MassUnitsTable[Mass Units],0),2), "")</f>
        <v/>
      </c>
      <c r="P841" s="27" t="str">
        <f>IFERROR(('CALC | Main Engine'!R841+'CALC | Booster'!R841)*INDEX(MassUnitsTable[],MATCH($R$3,MassUnitsTable[Mass Units],0),2), "")</f>
        <v/>
      </c>
      <c r="Q841" s="27" t="str">
        <f>IFERROR(('CALC | Main Engine'!S841+'CALC | Booster'!S841)*INDEX(MassUnitsTable[],MATCH($R$3,MassUnitsTable[Mass Units],0),2), "")</f>
        <v/>
      </c>
      <c r="R841" s="32" t="str">
        <f>IFERROR(('CALC | Main Engine'!T841+'CALC | Booster'!T841)*INDEX(MassUnitsTable[],MATCH($R$3,MassUnitsTable[Mass Units],0),2), "")</f>
        <v/>
      </c>
      <c r="S841" s="10"/>
    </row>
    <row r="842" spans="1:19" x14ac:dyDescent="0.25">
      <c r="A842" s="10"/>
      <c r="B842" s="4" t="str">
        <f t="shared" si="70"/>
        <v/>
      </c>
      <c r="C842" s="5" t="str">
        <f t="shared" si="71"/>
        <v/>
      </c>
      <c r="D842" s="5" t="str">
        <f t="shared" si="72"/>
        <v/>
      </c>
      <c r="E842" s="5" t="str">
        <f t="shared" si="73"/>
        <v/>
      </c>
      <c r="F842" s="5" t="str">
        <f>'CALC | Main Engine'!$B842</f>
        <v/>
      </c>
      <c r="G842" s="27" t="str">
        <f>'CALC | Main Engine'!$C842</f>
        <v/>
      </c>
      <c r="H842" s="6" t="str">
        <f>'CALC | Main Engine'!$E842</f>
        <v/>
      </c>
      <c r="I842" s="34" t="str">
        <f>IFERROR('CALC | Main Engine'!$F842*INDEX(MassUnitsTable[],MATCH($R$3,MassUnitsTable[Mass Units],0),2), "")</f>
        <v/>
      </c>
      <c r="J842" s="27" t="str">
        <f>IFERROR('CALC | Booster'!$F842*INDEX(MassUnitsTable[],MATCH($R$3,MassUnitsTable[Mass Units],0),2), "")</f>
        <v/>
      </c>
      <c r="K842" s="32" t="str">
        <f t="shared" si="74"/>
        <v/>
      </c>
      <c r="L842" s="34" t="str">
        <f>IFERROR(('CALC | Main Engine'!N842+'CALC | Booster'!N842)*INDEX(MassUnitsTable[],MATCH($R$3,MassUnitsTable[Mass Units],0),2), "")</f>
        <v/>
      </c>
      <c r="M842" s="27" t="str">
        <f>IFERROR(('CALC | Main Engine'!O842+'CALC | Booster'!O842)*INDEX(MassUnitsTable[],MATCH($R$3,MassUnitsTable[Mass Units],0),2), "")</f>
        <v/>
      </c>
      <c r="N842" s="27" t="str">
        <f>IFERROR(('CALC | Main Engine'!P842+'CALC | Booster'!P842)*INDEX(MassUnitsTable[],MATCH($R$3,MassUnitsTable[Mass Units],0),2), "")</f>
        <v/>
      </c>
      <c r="O842" s="27" t="str">
        <f>IFERROR(('CALC | Main Engine'!Q842+'CALC | Booster'!Q842)*INDEX(MassUnitsTable[],MATCH($R$3,MassUnitsTable[Mass Units],0),2), "")</f>
        <v/>
      </c>
      <c r="P842" s="27" t="str">
        <f>IFERROR(('CALC | Main Engine'!R842+'CALC | Booster'!R842)*INDEX(MassUnitsTable[],MATCH($R$3,MassUnitsTable[Mass Units],0),2), "")</f>
        <v/>
      </c>
      <c r="Q842" s="27" t="str">
        <f>IFERROR(('CALC | Main Engine'!S842+'CALC | Booster'!S842)*INDEX(MassUnitsTable[],MATCH($R$3,MassUnitsTable[Mass Units],0),2), "")</f>
        <v/>
      </c>
      <c r="R842" s="32" t="str">
        <f>IFERROR(('CALC | Main Engine'!T842+'CALC | Booster'!T842)*INDEX(MassUnitsTable[],MATCH($R$3,MassUnitsTable[Mass Units],0),2), "")</f>
        <v/>
      </c>
      <c r="S842" s="10"/>
    </row>
    <row r="843" spans="1:19" x14ac:dyDescent="0.25">
      <c r="A843" s="10"/>
      <c r="B843" s="4" t="str">
        <f t="shared" si="70"/>
        <v/>
      </c>
      <c r="C843" s="5" t="str">
        <f t="shared" si="71"/>
        <v/>
      </c>
      <c r="D843" s="5" t="str">
        <f t="shared" si="72"/>
        <v/>
      </c>
      <c r="E843" s="5" t="str">
        <f t="shared" si="73"/>
        <v/>
      </c>
      <c r="F843" s="5" t="str">
        <f>'CALC | Main Engine'!$B843</f>
        <v/>
      </c>
      <c r="G843" s="27" t="str">
        <f>'CALC | Main Engine'!$C843</f>
        <v/>
      </c>
      <c r="H843" s="6" t="str">
        <f>'CALC | Main Engine'!$E843</f>
        <v/>
      </c>
      <c r="I843" s="34" t="str">
        <f>IFERROR('CALC | Main Engine'!$F843*INDEX(MassUnitsTable[],MATCH($R$3,MassUnitsTable[Mass Units],0),2), "")</f>
        <v/>
      </c>
      <c r="J843" s="27" t="str">
        <f>IFERROR('CALC | Booster'!$F843*INDEX(MassUnitsTable[],MATCH($R$3,MassUnitsTable[Mass Units],0),2), "")</f>
        <v/>
      </c>
      <c r="K843" s="32" t="str">
        <f t="shared" si="74"/>
        <v/>
      </c>
      <c r="L843" s="34" t="str">
        <f>IFERROR(('CALC | Main Engine'!N843+'CALC | Booster'!N843)*INDEX(MassUnitsTable[],MATCH($R$3,MassUnitsTable[Mass Units],0),2), "")</f>
        <v/>
      </c>
      <c r="M843" s="27" t="str">
        <f>IFERROR(('CALC | Main Engine'!O843+'CALC | Booster'!O843)*INDEX(MassUnitsTable[],MATCH($R$3,MassUnitsTable[Mass Units],0),2), "")</f>
        <v/>
      </c>
      <c r="N843" s="27" t="str">
        <f>IFERROR(('CALC | Main Engine'!P843+'CALC | Booster'!P843)*INDEX(MassUnitsTable[],MATCH($R$3,MassUnitsTable[Mass Units],0),2), "")</f>
        <v/>
      </c>
      <c r="O843" s="27" t="str">
        <f>IFERROR(('CALC | Main Engine'!Q843+'CALC | Booster'!Q843)*INDEX(MassUnitsTable[],MATCH($R$3,MassUnitsTable[Mass Units],0),2), "")</f>
        <v/>
      </c>
      <c r="P843" s="27" t="str">
        <f>IFERROR(('CALC | Main Engine'!R843+'CALC | Booster'!R843)*INDEX(MassUnitsTable[],MATCH($R$3,MassUnitsTable[Mass Units],0),2), "")</f>
        <v/>
      </c>
      <c r="Q843" s="27" t="str">
        <f>IFERROR(('CALC | Main Engine'!S843+'CALC | Booster'!S843)*INDEX(MassUnitsTable[],MATCH($R$3,MassUnitsTable[Mass Units],0),2), "")</f>
        <v/>
      </c>
      <c r="R843" s="32" t="str">
        <f>IFERROR(('CALC | Main Engine'!T843+'CALC | Booster'!T843)*INDEX(MassUnitsTable[],MATCH($R$3,MassUnitsTable[Mass Units],0),2), "")</f>
        <v/>
      </c>
      <c r="S843" s="10"/>
    </row>
    <row r="844" spans="1:19" x14ac:dyDescent="0.25">
      <c r="A844" s="10"/>
      <c r="B844" s="4" t="str">
        <f t="shared" si="70"/>
        <v/>
      </c>
      <c r="C844" s="5" t="str">
        <f t="shared" si="71"/>
        <v/>
      </c>
      <c r="D844" s="5" t="str">
        <f t="shared" si="72"/>
        <v/>
      </c>
      <c r="E844" s="5" t="str">
        <f t="shared" si="73"/>
        <v/>
      </c>
      <c r="F844" s="5" t="str">
        <f>'CALC | Main Engine'!$B844</f>
        <v/>
      </c>
      <c r="G844" s="27" t="str">
        <f>'CALC | Main Engine'!$C844</f>
        <v/>
      </c>
      <c r="H844" s="6" t="str">
        <f>'CALC | Main Engine'!$E844</f>
        <v/>
      </c>
      <c r="I844" s="34" t="str">
        <f>IFERROR('CALC | Main Engine'!$F844*INDEX(MassUnitsTable[],MATCH($R$3,MassUnitsTable[Mass Units],0),2), "")</f>
        <v/>
      </c>
      <c r="J844" s="27" t="str">
        <f>IFERROR('CALC | Booster'!$F844*INDEX(MassUnitsTable[],MATCH($R$3,MassUnitsTable[Mass Units],0),2), "")</f>
        <v/>
      </c>
      <c r="K844" s="32" t="str">
        <f t="shared" si="74"/>
        <v/>
      </c>
      <c r="L844" s="34" t="str">
        <f>IFERROR(('CALC | Main Engine'!N844+'CALC | Booster'!N844)*INDEX(MassUnitsTable[],MATCH($R$3,MassUnitsTable[Mass Units],0),2), "")</f>
        <v/>
      </c>
      <c r="M844" s="27" t="str">
        <f>IFERROR(('CALC | Main Engine'!O844+'CALC | Booster'!O844)*INDEX(MassUnitsTable[],MATCH($R$3,MassUnitsTable[Mass Units],0),2), "")</f>
        <v/>
      </c>
      <c r="N844" s="27" t="str">
        <f>IFERROR(('CALC | Main Engine'!P844+'CALC | Booster'!P844)*INDEX(MassUnitsTable[],MATCH($R$3,MassUnitsTable[Mass Units],0),2), "")</f>
        <v/>
      </c>
      <c r="O844" s="27" t="str">
        <f>IFERROR(('CALC | Main Engine'!Q844+'CALC | Booster'!Q844)*INDEX(MassUnitsTable[],MATCH($R$3,MassUnitsTable[Mass Units],0),2), "")</f>
        <v/>
      </c>
      <c r="P844" s="27" t="str">
        <f>IFERROR(('CALC | Main Engine'!R844+'CALC | Booster'!R844)*INDEX(MassUnitsTable[],MATCH($R$3,MassUnitsTable[Mass Units],0),2), "")</f>
        <v/>
      </c>
      <c r="Q844" s="27" t="str">
        <f>IFERROR(('CALC | Main Engine'!S844+'CALC | Booster'!S844)*INDEX(MassUnitsTable[],MATCH($R$3,MassUnitsTable[Mass Units],0),2), "")</f>
        <v/>
      </c>
      <c r="R844" s="32" t="str">
        <f>IFERROR(('CALC | Main Engine'!T844+'CALC | Booster'!T844)*INDEX(MassUnitsTable[],MATCH($R$3,MassUnitsTable[Mass Units],0),2), "")</f>
        <v/>
      </c>
      <c r="S844" s="10"/>
    </row>
    <row r="845" spans="1:19" x14ac:dyDescent="0.25">
      <c r="A845" s="10"/>
      <c r="B845" s="4" t="str">
        <f t="shared" si="70"/>
        <v/>
      </c>
      <c r="C845" s="5" t="str">
        <f t="shared" si="71"/>
        <v/>
      </c>
      <c r="D845" s="5" t="str">
        <f t="shared" si="72"/>
        <v/>
      </c>
      <c r="E845" s="5" t="str">
        <f t="shared" si="73"/>
        <v/>
      </c>
      <c r="F845" s="5" t="str">
        <f>'CALC | Main Engine'!$B845</f>
        <v/>
      </c>
      <c r="G845" s="27" t="str">
        <f>'CALC | Main Engine'!$C845</f>
        <v/>
      </c>
      <c r="H845" s="6" t="str">
        <f>'CALC | Main Engine'!$E845</f>
        <v/>
      </c>
      <c r="I845" s="34" t="str">
        <f>IFERROR('CALC | Main Engine'!$F845*INDEX(MassUnitsTable[],MATCH($R$3,MassUnitsTable[Mass Units],0),2), "")</f>
        <v/>
      </c>
      <c r="J845" s="27" t="str">
        <f>IFERROR('CALC | Booster'!$F845*INDEX(MassUnitsTable[],MATCH($R$3,MassUnitsTable[Mass Units],0),2), "")</f>
        <v/>
      </c>
      <c r="K845" s="32" t="str">
        <f t="shared" si="74"/>
        <v/>
      </c>
      <c r="L845" s="34" t="str">
        <f>IFERROR(('CALC | Main Engine'!N845+'CALC | Booster'!N845)*INDEX(MassUnitsTable[],MATCH($R$3,MassUnitsTable[Mass Units],0),2), "")</f>
        <v/>
      </c>
      <c r="M845" s="27" t="str">
        <f>IFERROR(('CALC | Main Engine'!O845+'CALC | Booster'!O845)*INDEX(MassUnitsTable[],MATCH($R$3,MassUnitsTable[Mass Units],0),2), "")</f>
        <v/>
      </c>
      <c r="N845" s="27" t="str">
        <f>IFERROR(('CALC | Main Engine'!P845+'CALC | Booster'!P845)*INDEX(MassUnitsTable[],MATCH($R$3,MassUnitsTable[Mass Units],0),2), "")</f>
        <v/>
      </c>
      <c r="O845" s="27" t="str">
        <f>IFERROR(('CALC | Main Engine'!Q845+'CALC | Booster'!Q845)*INDEX(MassUnitsTable[],MATCH($R$3,MassUnitsTable[Mass Units],0),2), "")</f>
        <v/>
      </c>
      <c r="P845" s="27" t="str">
        <f>IFERROR(('CALC | Main Engine'!R845+'CALC | Booster'!R845)*INDEX(MassUnitsTable[],MATCH($R$3,MassUnitsTable[Mass Units],0),2), "")</f>
        <v/>
      </c>
      <c r="Q845" s="27" t="str">
        <f>IFERROR(('CALC | Main Engine'!S845+'CALC | Booster'!S845)*INDEX(MassUnitsTable[],MATCH($R$3,MassUnitsTable[Mass Units],0),2), "")</f>
        <v/>
      </c>
      <c r="R845" s="32" t="str">
        <f>IFERROR(('CALC | Main Engine'!T845+'CALC | Booster'!T845)*INDEX(MassUnitsTable[],MATCH($R$3,MassUnitsTable[Mass Units],0),2), "")</f>
        <v/>
      </c>
      <c r="S845" s="10"/>
    </row>
    <row r="846" spans="1:19" x14ac:dyDescent="0.25">
      <c r="A846" s="10"/>
      <c r="B846" s="4" t="str">
        <f t="shared" si="70"/>
        <v/>
      </c>
      <c r="C846" s="5" t="str">
        <f t="shared" si="71"/>
        <v/>
      </c>
      <c r="D846" s="5" t="str">
        <f t="shared" si="72"/>
        <v/>
      </c>
      <c r="E846" s="5" t="str">
        <f t="shared" si="73"/>
        <v/>
      </c>
      <c r="F846" s="5" t="str">
        <f>'CALC | Main Engine'!$B846</f>
        <v/>
      </c>
      <c r="G846" s="27" t="str">
        <f>'CALC | Main Engine'!$C846</f>
        <v/>
      </c>
      <c r="H846" s="6" t="str">
        <f>'CALC | Main Engine'!$E846</f>
        <v/>
      </c>
      <c r="I846" s="34" t="str">
        <f>IFERROR('CALC | Main Engine'!$F846*INDEX(MassUnitsTable[],MATCH($R$3,MassUnitsTable[Mass Units],0),2), "")</f>
        <v/>
      </c>
      <c r="J846" s="27" t="str">
        <f>IFERROR('CALC | Booster'!$F846*INDEX(MassUnitsTable[],MATCH($R$3,MassUnitsTable[Mass Units],0),2), "")</f>
        <v/>
      </c>
      <c r="K846" s="32" t="str">
        <f t="shared" si="74"/>
        <v/>
      </c>
      <c r="L846" s="34" t="str">
        <f>IFERROR(('CALC | Main Engine'!N846+'CALC | Booster'!N846)*INDEX(MassUnitsTable[],MATCH($R$3,MassUnitsTable[Mass Units],0),2), "")</f>
        <v/>
      </c>
      <c r="M846" s="27" t="str">
        <f>IFERROR(('CALC | Main Engine'!O846+'CALC | Booster'!O846)*INDEX(MassUnitsTable[],MATCH($R$3,MassUnitsTable[Mass Units],0),2), "")</f>
        <v/>
      </c>
      <c r="N846" s="27" t="str">
        <f>IFERROR(('CALC | Main Engine'!P846+'CALC | Booster'!P846)*INDEX(MassUnitsTable[],MATCH($R$3,MassUnitsTable[Mass Units],0),2), "")</f>
        <v/>
      </c>
      <c r="O846" s="27" t="str">
        <f>IFERROR(('CALC | Main Engine'!Q846+'CALC | Booster'!Q846)*INDEX(MassUnitsTable[],MATCH($R$3,MassUnitsTable[Mass Units],0),2), "")</f>
        <v/>
      </c>
      <c r="P846" s="27" t="str">
        <f>IFERROR(('CALC | Main Engine'!R846+'CALC | Booster'!R846)*INDEX(MassUnitsTable[],MATCH($R$3,MassUnitsTable[Mass Units],0),2), "")</f>
        <v/>
      </c>
      <c r="Q846" s="27" t="str">
        <f>IFERROR(('CALC | Main Engine'!S846+'CALC | Booster'!S846)*INDEX(MassUnitsTable[],MATCH($R$3,MassUnitsTable[Mass Units],0),2), "")</f>
        <v/>
      </c>
      <c r="R846" s="32" t="str">
        <f>IFERROR(('CALC | Main Engine'!T846+'CALC | Booster'!T846)*INDEX(MassUnitsTable[],MATCH($R$3,MassUnitsTable[Mass Units],0),2), "")</f>
        <v/>
      </c>
      <c r="S846" s="10"/>
    </row>
    <row r="847" spans="1:19" x14ac:dyDescent="0.25">
      <c r="A847" s="10"/>
      <c r="B847" s="4" t="str">
        <f t="shared" si="70"/>
        <v/>
      </c>
      <c r="C847" s="5" t="str">
        <f t="shared" si="71"/>
        <v/>
      </c>
      <c r="D847" s="5" t="str">
        <f t="shared" si="72"/>
        <v/>
      </c>
      <c r="E847" s="5" t="str">
        <f t="shared" si="73"/>
        <v/>
      </c>
      <c r="F847" s="5" t="str">
        <f>'CALC | Main Engine'!$B847</f>
        <v/>
      </c>
      <c r="G847" s="27" t="str">
        <f>'CALC | Main Engine'!$C847</f>
        <v/>
      </c>
      <c r="H847" s="6" t="str">
        <f>'CALC | Main Engine'!$E847</f>
        <v/>
      </c>
      <c r="I847" s="34" t="str">
        <f>IFERROR('CALC | Main Engine'!$F847*INDEX(MassUnitsTable[],MATCH($R$3,MassUnitsTable[Mass Units],0),2), "")</f>
        <v/>
      </c>
      <c r="J847" s="27" t="str">
        <f>IFERROR('CALC | Booster'!$F847*INDEX(MassUnitsTable[],MATCH($R$3,MassUnitsTable[Mass Units],0),2), "")</f>
        <v/>
      </c>
      <c r="K847" s="32" t="str">
        <f t="shared" si="74"/>
        <v/>
      </c>
      <c r="L847" s="34" t="str">
        <f>IFERROR(('CALC | Main Engine'!N847+'CALC | Booster'!N847)*INDEX(MassUnitsTable[],MATCH($R$3,MassUnitsTable[Mass Units],0),2), "")</f>
        <v/>
      </c>
      <c r="M847" s="27" t="str">
        <f>IFERROR(('CALC | Main Engine'!O847+'CALC | Booster'!O847)*INDEX(MassUnitsTable[],MATCH($R$3,MassUnitsTable[Mass Units],0),2), "")</f>
        <v/>
      </c>
      <c r="N847" s="27" t="str">
        <f>IFERROR(('CALC | Main Engine'!P847+'CALC | Booster'!P847)*INDEX(MassUnitsTable[],MATCH($R$3,MassUnitsTable[Mass Units],0),2), "")</f>
        <v/>
      </c>
      <c r="O847" s="27" t="str">
        <f>IFERROR(('CALC | Main Engine'!Q847+'CALC | Booster'!Q847)*INDEX(MassUnitsTable[],MATCH($R$3,MassUnitsTable[Mass Units],0),2), "")</f>
        <v/>
      </c>
      <c r="P847" s="27" t="str">
        <f>IFERROR(('CALC | Main Engine'!R847+'CALC | Booster'!R847)*INDEX(MassUnitsTable[],MATCH($R$3,MassUnitsTable[Mass Units],0),2), "")</f>
        <v/>
      </c>
      <c r="Q847" s="27" t="str">
        <f>IFERROR(('CALC | Main Engine'!S847+'CALC | Booster'!S847)*INDEX(MassUnitsTable[],MATCH($R$3,MassUnitsTable[Mass Units],0),2), "")</f>
        <v/>
      </c>
      <c r="R847" s="32" t="str">
        <f>IFERROR(('CALC | Main Engine'!T847+'CALC | Booster'!T847)*INDEX(MassUnitsTable[],MATCH($R$3,MassUnitsTable[Mass Units],0),2), "")</f>
        <v/>
      </c>
      <c r="S847" s="10"/>
    </row>
    <row r="848" spans="1:19" x14ac:dyDescent="0.25">
      <c r="A848" s="10"/>
      <c r="B848" s="4" t="str">
        <f t="shared" si="70"/>
        <v/>
      </c>
      <c r="C848" s="5" t="str">
        <f t="shared" si="71"/>
        <v/>
      </c>
      <c r="D848" s="5" t="str">
        <f t="shared" si="72"/>
        <v/>
      </c>
      <c r="E848" s="5" t="str">
        <f t="shared" si="73"/>
        <v/>
      </c>
      <c r="F848" s="5" t="str">
        <f>'CALC | Main Engine'!$B848</f>
        <v/>
      </c>
      <c r="G848" s="27" t="str">
        <f>'CALC | Main Engine'!$C848</f>
        <v/>
      </c>
      <c r="H848" s="6" t="str">
        <f>'CALC | Main Engine'!$E848</f>
        <v/>
      </c>
      <c r="I848" s="34" t="str">
        <f>IFERROR('CALC | Main Engine'!$F848*INDEX(MassUnitsTable[],MATCH($R$3,MassUnitsTable[Mass Units],0),2), "")</f>
        <v/>
      </c>
      <c r="J848" s="27" t="str">
        <f>IFERROR('CALC | Booster'!$F848*INDEX(MassUnitsTable[],MATCH($R$3,MassUnitsTable[Mass Units],0),2), "")</f>
        <v/>
      </c>
      <c r="K848" s="32" t="str">
        <f t="shared" si="74"/>
        <v/>
      </c>
      <c r="L848" s="34" t="str">
        <f>IFERROR(('CALC | Main Engine'!N848+'CALC | Booster'!N848)*INDEX(MassUnitsTable[],MATCH($R$3,MassUnitsTable[Mass Units],0),2), "")</f>
        <v/>
      </c>
      <c r="M848" s="27" t="str">
        <f>IFERROR(('CALC | Main Engine'!O848+'CALC | Booster'!O848)*INDEX(MassUnitsTable[],MATCH($R$3,MassUnitsTable[Mass Units],0),2), "")</f>
        <v/>
      </c>
      <c r="N848" s="27" t="str">
        <f>IFERROR(('CALC | Main Engine'!P848+'CALC | Booster'!P848)*INDEX(MassUnitsTable[],MATCH($R$3,MassUnitsTable[Mass Units],0),2), "")</f>
        <v/>
      </c>
      <c r="O848" s="27" t="str">
        <f>IFERROR(('CALC | Main Engine'!Q848+'CALC | Booster'!Q848)*INDEX(MassUnitsTable[],MATCH($R$3,MassUnitsTable[Mass Units],0),2), "")</f>
        <v/>
      </c>
      <c r="P848" s="27" t="str">
        <f>IFERROR(('CALC | Main Engine'!R848+'CALC | Booster'!R848)*INDEX(MassUnitsTable[],MATCH($R$3,MassUnitsTable[Mass Units],0),2), "")</f>
        <v/>
      </c>
      <c r="Q848" s="27" t="str">
        <f>IFERROR(('CALC | Main Engine'!S848+'CALC | Booster'!S848)*INDEX(MassUnitsTable[],MATCH($R$3,MassUnitsTable[Mass Units],0),2), "")</f>
        <v/>
      </c>
      <c r="R848" s="32" t="str">
        <f>IFERROR(('CALC | Main Engine'!T848+'CALC | Booster'!T848)*INDEX(MassUnitsTable[],MATCH($R$3,MassUnitsTable[Mass Units],0),2), "")</f>
        <v/>
      </c>
      <c r="S848" s="10"/>
    </row>
    <row r="849" spans="1:19" x14ac:dyDescent="0.25">
      <c r="A849" s="10"/>
      <c r="B849" s="4" t="str">
        <f t="shared" si="70"/>
        <v/>
      </c>
      <c r="C849" s="5" t="str">
        <f t="shared" si="71"/>
        <v/>
      </c>
      <c r="D849" s="5" t="str">
        <f t="shared" si="72"/>
        <v/>
      </c>
      <c r="E849" s="5" t="str">
        <f t="shared" si="73"/>
        <v/>
      </c>
      <c r="F849" s="5" t="str">
        <f>'CALC | Main Engine'!$B849</f>
        <v/>
      </c>
      <c r="G849" s="27" t="str">
        <f>'CALC | Main Engine'!$C849</f>
        <v/>
      </c>
      <c r="H849" s="6" t="str">
        <f>'CALC | Main Engine'!$E849</f>
        <v/>
      </c>
      <c r="I849" s="34" t="str">
        <f>IFERROR('CALC | Main Engine'!$F849*INDEX(MassUnitsTable[],MATCH($R$3,MassUnitsTable[Mass Units],0),2), "")</f>
        <v/>
      </c>
      <c r="J849" s="27" t="str">
        <f>IFERROR('CALC | Booster'!$F849*INDEX(MassUnitsTable[],MATCH($R$3,MassUnitsTable[Mass Units],0),2), "")</f>
        <v/>
      </c>
      <c r="K849" s="32" t="str">
        <f t="shared" si="74"/>
        <v/>
      </c>
      <c r="L849" s="34" t="str">
        <f>IFERROR(('CALC | Main Engine'!N849+'CALC | Booster'!N849)*INDEX(MassUnitsTable[],MATCH($R$3,MassUnitsTable[Mass Units],0),2), "")</f>
        <v/>
      </c>
      <c r="M849" s="27" t="str">
        <f>IFERROR(('CALC | Main Engine'!O849+'CALC | Booster'!O849)*INDEX(MassUnitsTable[],MATCH($R$3,MassUnitsTable[Mass Units],0),2), "")</f>
        <v/>
      </c>
      <c r="N849" s="27" t="str">
        <f>IFERROR(('CALC | Main Engine'!P849+'CALC | Booster'!P849)*INDEX(MassUnitsTable[],MATCH($R$3,MassUnitsTable[Mass Units],0),2), "")</f>
        <v/>
      </c>
      <c r="O849" s="27" t="str">
        <f>IFERROR(('CALC | Main Engine'!Q849+'CALC | Booster'!Q849)*INDEX(MassUnitsTable[],MATCH($R$3,MassUnitsTable[Mass Units],0),2), "")</f>
        <v/>
      </c>
      <c r="P849" s="27" t="str">
        <f>IFERROR(('CALC | Main Engine'!R849+'CALC | Booster'!R849)*INDEX(MassUnitsTable[],MATCH($R$3,MassUnitsTable[Mass Units],0),2), "")</f>
        <v/>
      </c>
      <c r="Q849" s="27" t="str">
        <f>IFERROR(('CALC | Main Engine'!S849+'CALC | Booster'!S849)*INDEX(MassUnitsTable[],MATCH($R$3,MassUnitsTable[Mass Units],0),2), "")</f>
        <v/>
      </c>
      <c r="R849" s="32" t="str">
        <f>IFERROR(('CALC | Main Engine'!T849+'CALC | Booster'!T849)*INDEX(MassUnitsTable[],MATCH($R$3,MassUnitsTable[Mass Units],0),2), "")</f>
        <v/>
      </c>
      <c r="S849" s="10"/>
    </row>
    <row r="850" spans="1:19" x14ac:dyDescent="0.25">
      <c r="A850" s="10"/>
      <c r="B850" s="4" t="str">
        <f t="shared" si="70"/>
        <v/>
      </c>
      <c r="C850" s="5" t="str">
        <f t="shared" si="71"/>
        <v/>
      </c>
      <c r="D850" s="5" t="str">
        <f t="shared" si="72"/>
        <v/>
      </c>
      <c r="E850" s="5" t="str">
        <f t="shared" si="73"/>
        <v/>
      </c>
      <c r="F850" s="5" t="str">
        <f>'CALC | Main Engine'!$B850</f>
        <v/>
      </c>
      <c r="G850" s="27" t="str">
        <f>'CALC | Main Engine'!$C850</f>
        <v/>
      </c>
      <c r="H850" s="6" t="str">
        <f>'CALC | Main Engine'!$E850</f>
        <v/>
      </c>
      <c r="I850" s="34" t="str">
        <f>IFERROR('CALC | Main Engine'!$F850*INDEX(MassUnitsTable[],MATCH($R$3,MassUnitsTable[Mass Units],0),2), "")</f>
        <v/>
      </c>
      <c r="J850" s="27" t="str">
        <f>IFERROR('CALC | Booster'!$F850*INDEX(MassUnitsTable[],MATCH($R$3,MassUnitsTable[Mass Units],0),2), "")</f>
        <v/>
      </c>
      <c r="K850" s="32" t="str">
        <f t="shared" si="74"/>
        <v/>
      </c>
      <c r="L850" s="34" t="str">
        <f>IFERROR(('CALC | Main Engine'!N850+'CALC | Booster'!N850)*INDEX(MassUnitsTable[],MATCH($R$3,MassUnitsTable[Mass Units],0),2), "")</f>
        <v/>
      </c>
      <c r="M850" s="27" t="str">
        <f>IFERROR(('CALC | Main Engine'!O850+'CALC | Booster'!O850)*INDEX(MassUnitsTable[],MATCH($R$3,MassUnitsTable[Mass Units],0),2), "")</f>
        <v/>
      </c>
      <c r="N850" s="27" t="str">
        <f>IFERROR(('CALC | Main Engine'!P850+'CALC | Booster'!P850)*INDEX(MassUnitsTable[],MATCH($R$3,MassUnitsTable[Mass Units],0),2), "")</f>
        <v/>
      </c>
      <c r="O850" s="27" t="str">
        <f>IFERROR(('CALC | Main Engine'!Q850+'CALC | Booster'!Q850)*INDEX(MassUnitsTable[],MATCH($R$3,MassUnitsTable[Mass Units],0),2), "")</f>
        <v/>
      </c>
      <c r="P850" s="27" t="str">
        <f>IFERROR(('CALC | Main Engine'!R850+'CALC | Booster'!R850)*INDEX(MassUnitsTable[],MATCH($R$3,MassUnitsTable[Mass Units],0),2), "")</f>
        <v/>
      </c>
      <c r="Q850" s="27" t="str">
        <f>IFERROR(('CALC | Main Engine'!S850+'CALC | Booster'!S850)*INDEX(MassUnitsTable[],MATCH($R$3,MassUnitsTable[Mass Units],0),2), "")</f>
        <v/>
      </c>
      <c r="R850" s="32" t="str">
        <f>IFERROR(('CALC | Main Engine'!T850+'CALC | Booster'!T850)*INDEX(MassUnitsTable[],MATCH($R$3,MassUnitsTable[Mass Units],0),2), "")</f>
        <v/>
      </c>
      <c r="S850" s="10"/>
    </row>
    <row r="851" spans="1:19" x14ac:dyDescent="0.25">
      <c r="A851" s="10"/>
      <c r="B851" s="4" t="str">
        <f t="shared" si="70"/>
        <v/>
      </c>
      <c r="C851" s="5" t="str">
        <f t="shared" si="71"/>
        <v/>
      </c>
      <c r="D851" s="5" t="str">
        <f t="shared" si="72"/>
        <v/>
      </c>
      <c r="E851" s="5" t="str">
        <f t="shared" si="73"/>
        <v/>
      </c>
      <c r="F851" s="5" t="str">
        <f>'CALC | Main Engine'!$B851</f>
        <v/>
      </c>
      <c r="G851" s="27" t="str">
        <f>'CALC | Main Engine'!$C851</f>
        <v/>
      </c>
      <c r="H851" s="6" t="str">
        <f>'CALC | Main Engine'!$E851</f>
        <v/>
      </c>
      <c r="I851" s="34" t="str">
        <f>IFERROR('CALC | Main Engine'!$F851*INDEX(MassUnitsTable[],MATCH($R$3,MassUnitsTable[Mass Units],0),2), "")</f>
        <v/>
      </c>
      <c r="J851" s="27" t="str">
        <f>IFERROR('CALC | Booster'!$F851*INDEX(MassUnitsTable[],MATCH($R$3,MassUnitsTable[Mass Units],0),2), "")</f>
        <v/>
      </c>
      <c r="K851" s="32" t="str">
        <f t="shared" si="74"/>
        <v/>
      </c>
      <c r="L851" s="34" t="str">
        <f>IFERROR(('CALC | Main Engine'!N851+'CALC | Booster'!N851)*INDEX(MassUnitsTable[],MATCH($R$3,MassUnitsTable[Mass Units],0),2), "")</f>
        <v/>
      </c>
      <c r="M851" s="27" t="str">
        <f>IFERROR(('CALC | Main Engine'!O851+'CALC | Booster'!O851)*INDEX(MassUnitsTable[],MATCH($R$3,MassUnitsTable[Mass Units],0),2), "")</f>
        <v/>
      </c>
      <c r="N851" s="27" t="str">
        <f>IFERROR(('CALC | Main Engine'!P851+'CALC | Booster'!P851)*INDEX(MassUnitsTable[],MATCH($R$3,MassUnitsTable[Mass Units],0),2), "")</f>
        <v/>
      </c>
      <c r="O851" s="27" t="str">
        <f>IFERROR(('CALC | Main Engine'!Q851+'CALC | Booster'!Q851)*INDEX(MassUnitsTable[],MATCH($R$3,MassUnitsTable[Mass Units],0),2), "")</f>
        <v/>
      </c>
      <c r="P851" s="27" t="str">
        <f>IFERROR(('CALC | Main Engine'!R851+'CALC | Booster'!R851)*INDEX(MassUnitsTable[],MATCH($R$3,MassUnitsTable[Mass Units],0),2), "")</f>
        <v/>
      </c>
      <c r="Q851" s="27" t="str">
        <f>IFERROR(('CALC | Main Engine'!S851+'CALC | Booster'!S851)*INDEX(MassUnitsTable[],MATCH($R$3,MassUnitsTable[Mass Units],0),2), "")</f>
        <v/>
      </c>
      <c r="R851" s="32" t="str">
        <f>IFERROR(('CALC | Main Engine'!T851+'CALC | Booster'!T851)*INDEX(MassUnitsTable[],MATCH($R$3,MassUnitsTable[Mass Units],0),2), "")</f>
        <v/>
      </c>
      <c r="S851" s="10"/>
    </row>
    <row r="852" spans="1:19" x14ac:dyDescent="0.25">
      <c r="A852" s="10"/>
      <c r="B852" s="4" t="str">
        <f t="shared" si="70"/>
        <v/>
      </c>
      <c r="C852" s="5" t="str">
        <f t="shared" si="71"/>
        <v/>
      </c>
      <c r="D852" s="5" t="str">
        <f t="shared" si="72"/>
        <v/>
      </c>
      <c r="E852" s="5" t="str">
        <f t="shared" si="73"/>
        <v/>
      </c>
      <c r="F852" s="5" t="str">
        <f>'CALC | Main Engine'!$B852</f>
        <v/>
      </c>
      <c r="G852" s="27" t="str">
        <f>'CALC | Main Engine'!$C852</f>
        <v/>
      </c>
      <c r="H852" s="6" t="str">
        <f>'CALC | Main Engine'!$E852</f>
        <v/>
      </c>
      <c r="I852" s="34" t="str">
        <f>IFERROR('CALC | Main Engine'!$F852*INDEX(MassUnitsTable[],MATCH($R$3,MassUnitsTable[Mass Units],0),2), "")</f>
        <v/>
      </c>
      <c r="J852" s="27" t="str">
        <f>IFERROR('CALC | Booster'!$F852*INDEX(MassUnitsTable[],MATCH($R$3,MassUnitsTable[Mass Units],0),2), "")</f>
        <v/>
      </c>
      <c r="K852" s="32" t="str">
        <f t="shared" si="74"/>
        <v/>
      </c>
      <c r="L852" s="34" t="str">
        <f>IFERROR(('CALC | Main Engine'!N852+'CALC | Booster'!N852)*INDEX(MassUnitsTable[],MATCH($R$3,MassUnitsTable[Mass Units],0),2), "")</f>
        <v/>
      </c>
      <c r="M852" s="27" t="str">
        <f>IFERROR(('CALC | Main Engine'!O852+'CALC | Booster'!O852)*INDEX(MassUnitsTable[],MATCH($R$3,MassUnitsTable[Mass Units],0),2), "")</f>
        <v/>
      </c>
      <c r="N852" s="27" t="str">
        <f>IFERROR(('CALC | Main Engine'!P852+'CALC | Booster'!P852)*INDEX(MassUnitsTable[],MATCH($R$3,MassUnitsTable[Mass Units],0),2), "")</f>
        <v/>
      </c>
      <c r="O852" s="27" t="str">
        <f>IFERROR(('CALC | Main Engine'!Q852+'CALC | Booster'!Q852)*INDEX(MassUnitsTable[],MATCH($R$3,MassUnitsTable[Mass Units],0),2), "")</f>
        <v/>
      </c>
      <c r="P852" s="27" t="str">
        <f>IFERROR(('CALC | Main Engine'!R852+'CALC | Booster'!R852)*INDEX(MassUnitsTable[],MATCH($R$3,MassUnitsTable[Mass Units],0),2), "")</f>
        <v/>
      </c>
      <c r="Q852" s="27" t="str">
        <f>IFERROR(('CALC | Main Engine'!S852+'CALC | Booster'!S852)*INDEX(MassUnitsTable[],MATCH($R$3,MassUnitsTable[Mass Units],0),2), "")</f>
        <v/>
      </c>
      <c r="R852" s="32" t="str">
        <f>IFERROR(('CALC | Main Engine'!T852+'CALC | Booster'!T852)*INDEX(MassUnitsTable[],MATCH($R$3,MassUnitsTable[Mass Units],0),2), "")</f>
        <v/>
      </c>
      <c r="S852" s="10"/>
    </row>
    <row r="853" spans="1:19" x14ac:dyDescent="0.25">
      <c r="A853" s="10"/>
      <c r="B853" s="4" t="str">
        <f t="shared" si="70"/>
        <v/>
      </c>
      <c r="C853" s="5" t="str">
        <f t="shared" si="71"/>
        <v/>
      </c>
      <c r="D853" s="5" t="str">
        <f t="shared" si="72"/>
        <v/>
      </c>
      <c r="E853" s="5" t="str">
        <f t="shared" si="73"/>
        <v/>
      </c>
      <c r="F853" s="5" t="str">
        <f>'CALC | Main Engine'!$B853</f>
        <v/>
      </c>
      <c r="G853" s="27" t="str">
        <f>'CALC | Main Engine'!$C853</f>
        <v/>
      </c>
      <c r="H853" s="6" t="str">
        <f>'CALC | Main Engine'!$E853</f>
        <v/>
      </c>
      <c r="I853" s="34" t="str">
        <f>IFERROR('CALC | Main Engine'!$F853*INDEX(MassUnitsTable[],MATCH($R$3,MassUnitsTable[Mass Units],0),2), "")</f>
        <v/>
      </c>
      <c r="J853" s="27" t="str">
        <f>IFERROR('CALC | Booster'!$F853*INDEX(MassUnitsTable[],MATCH($R$3,MassUnitsTable[Mass Units],0),2), "")</f>
        <v/>
      </c>
      <c r="K853" s="32" t="str">
        <f t="shared" si="74"/>
        <v/>
      </c>
      <c r="L853" s="34" t="str">
        <f>IFERROR(('CALC | Main Engine'!N853+'CALC | Booster'!N853)*INDEX(MassUnitsTable[],MATCH($R$3,MassUnitsTable[Mass Units],0),2), "")</f>
        <v/>
      </c>
      <c r="M853" s="27" t="str">
        <f>IFERROR(('CALC | Main Engine'!O853+'CALC | Booster'!O853)*INDEX(MassUnitsTable[],MATCH($R$3,MassUnitsTable[Mass Units],0),2), "")</f>
        <v/>
      </c>
      <c r="N853" s="27" t="str">
        <f>IFERROR(('CALC | Main Engine'!P853+'CALC | Booster'!P853)*INDEX(MassUnitsTable[],MATCH($R$3,MassUnitsTable[Mass Units],0),2), "")</f>
        <v/>
      </c>
      <c r="O853" s="27" t="str">
        <f>IFERROR(('CALC | Main Engine'!Q853+'CALC | Booster'!Q853)*INDEX(MassUnitsTable[],MATCH($R$3,MassUnitsTable[Mass Units],0),2), "")</f>
        <v/>
      </c>
      <c r="P853" s="27" t="str">
        <f>IFERROR(('CALC | Main Engine'!R853+'CALC | Booster'!R853)*INDEX(MassUnitsTable[],MATCH($R$3,MassUnitsTable[Mass Units],0),2), "")</f>
        <v/>
      </c>
      <c r="Q853" s="27" t="str">
        <f>IFERROR(('CALC | Main Engine'!S853+'CALC | Booster'!S853)*INDEX(MassUnitsTable[],MATCH($R$3,MassUnitsTable[Mass Units],0),2), "")</f>
        <v/>
      </c>
      <c r="R853" s="32" t="str">
        <f>IFERROR(('CALC | Main Engine'!T853+'CALC | Booster'!T853)*INDEX(MassUnitsTable[],MATCH($R$3,MassUnitsTable[Mass Units],0),2), "")</f>
        <v/>
      </c>
      <c r="S853" s="10"/>
    </row>
    <row r="854" spans="1:19" x14ac:dyDescent="0.25">
      <c r="A854" s="10"/>
      <c r="B854" s="4" t="str">
        <f t="shared" si="70"/>
        <v/>
      </c>
      <c r="C854" s="5" t="str">
        <f t="shared" si="71"/>
        <v/>
      </c>
      <c r="D854" s="5" t="str">
        <f t="shared" si="72"/>
        <v/>
      </c>
      <c r="E854" s="5" t="str">
        <f t="shared" si="73"/>
        <v/>
      </c>
      <c r="F854" s="5" t="str">
        <f>'CALC | Main Engine'!$B854</f>
        <v/>
      </c>
      <c r="G854" s="27" t="str">
        <f>'CALC | Main Engine'!$C854</f>
        <v/>
      </c>
      <c r="H854" s="6" t="str">
        <f>'CALC | Main Engine'!$E854</f>
        <v/>
      </c>
      <c r="I854" s="34" t="str">
        <f>IFERROR('CALC | Main Engine'!$F854*INDEX(MassUnitsTable[],MATCH($R$3,MassUnitsTable[Mass Units],0),2), "")</f>
        <v/>
      </c>
      <c r="J854" s="27" t="str">
        <f>IFERROR('CALC | Booster'!$F854*INDEX(MassUnitsTable[],MATCH($R$3,MassUnitsTable[Mass Units],0),2), "")</f>
        <v/>
      </c>
      <c r="K854" s="32" t="str">
        <f t="shared" si="74"/>
        <v/>
      </c>
      <c r="L854" s="34" t="str">
        <f>IFERROR(('CALC | Main Engine'!N854+'CALC | Booster'!N854)*INDEX(MassUnitsTable[],MATCH($R$3,MassUnitsTable[Mass Units],0),2), "")</f>
        <v/>
      </c>
      <c r="M854" s="27" t="str">
        <f>IFERROR(('CALC | Main Engine'!O854+'CALC | Booster'!O854)*INDEX(MassUnitsTable[],MATCH($R$3,MassUnitsTable[Mass Units],0),2), "")</f>
        <v/>
      </c>
      <c r="N854" s="27" t="str">
        <f>IFERROR(('CALC | Main Engine'!P854+'CALC | Booster'!P854)*INDEX(MassUnitsTable[],MATCH($R$3,MassUnitsTable[Mass Units],0),2), "")</f>
        <v/>
      </c>
      <c r="O854" s="27" t="str">
        <f>IFERROR(('CALC | Main Engine'!Q854+'CALC | Booster'!Q854)*INDEX(MassUnitsTable[],MATCH($R$3,MassUnitsTable[Mass Units],0),2), "")</f>
        <v/>
      </c>
      <c r="P854" s="27" t="str">
        <f>IFERROR(('CALC | Main Engine'!R854+'CALC | Booster'!R854)*INDEX(MassUnitsTable[],MATCH($R$3,MassUnitsTable[Mass Units],0),2), "")</f>
        <v/>
      </c>
      <c r="Q854" s="27" t="str">
        <f>IFERROR(('CALC | Main Engine'!S854+'CALC | Booster'!S854)*INDEX(MassUnitsTable[],MATCH($R$3,MassUnitsTable[Mass Units],0),2), "")</f>
        <v/>
      </c>
      <c r="R854" s="32" t="str">
        <f>IFERROR(('CALC | Main Engine'!T854+'CALC | Booster'!T854)*INDEX(MassUnitsTable[],MATCH($R$3,MassUnitsTable[Mass Units],0),2), "")</f>
        <v/>
      </c>
      <c r="S854" s="10"/>
    </row>
    <row r="855" spans="1:19" x14ac:dyDescent="0.25">
      <c r="A855" s="10"/>
      <c r="B855" s="4" t="str">
        <f t="shared" si="70"/>
        <v/>
      </c>
      <c r="C855" s="5" t="str">
        <f t="shared" si="71"/>
        <v/>
      </c>
      <c r="D855" s="5" t="str">
        <f t="shared" si="72"/>
        <v/>
      </c>
      <c r="E855" s="5" t="str">
        <f t="shared" si="73"/>
        <v/>
      </c>
      <c r="F855" s="5" t="str">
        <f>'CALC | Main Engine'!$B855</f>
        <v/>
      </c>
      <c r="G855" s="27" t="str">
        <f>'CALC | Main Engine'!$C855</f>
        <v/>
      </c>
      <c r="H855" s="6" t="str">
        <f>'CALC | Main Engine'!$E855</f>
        <v/>
      </c>
      <c r="I855" s="34" t="str">
        <f>IFERROR('CALC | Main Engine'!$F855*INDEX(MassUnitsTable[],MATCH($R$3,MassUnitsTable[Mass Units],0),2), "")</f>
        <v/>
      </c>
      <c r="J855" s="27" t="str">
        <f>IFERROR('CALC | Booster'!$F855*INDEX(MassUnitsTable[],MATCH($R$3,MassUnitsTable[Mass Units],0),2), "")</f>
        <v/>
      </c>
      <c r="K855" s="32" t="str">
        <f t="shared" si="74"/>
        <v/>
      </c>
      <c r="L855" s="34" t="str">
        <f>IFERROR(('CALC | Main Engine'!N855+'CALC | Booster'!N855)*INDEX(MassUnitsTable[],MATCH($R$3,MassUnitsTable[Mass Units],0),2), "")</f>
        <v/>
      </c>
      <c r="M855" s="27" t="str">
        <f>IFERROR(('CALC | Main Engine'!O855+'CALC | Booster'!O855)*INDEX(MassUnitsTable[],MATCH($R$3,MassUnitsTable[Mass Units],0),2), "")</f>
        <v/>
      </c>
      <c r="N855" s="27" t="str">
        <f>IFERROR(('CALC | Main Engine'!P855+'CALC | Booster'!P855)*INDEX(MassUnitsTable[],MATCH($R$3,MassUnitsTable[Mass Units],0),2), "")</f>
        <v/>
      </c>
      <c r="O855" s="27" t="str">
        <f>IFERROR(('CALC | Main Engine'!Q855+'CALC | Booster'!Q855)*INDEX(MassUnitsTable[],MATCH($R$3,MassUnitsTable[Mass Units],0),2), "")</f>
        <v/>
      </c>
      <c r="P855" s="27" t="str">
        <f>IFERROR(('CALC | Main Engine'!R855+'CALC | Booster'!R855)*INDEX(MassUnitsTable[],MATCH($R$3,MassUnitsTable[Mass Units],0),2), "")</f>
        <v/>
      </c>
      <c r="Q855" s="27" t="str">
        <f>IFERROR(('CALC | Main Engine'!S855+'CALC | Booster'!S855)*INDEX(MassUnitsTable[],MATCH($R$3,MassUnitsTable[Mass Units],0),2), "")</f>
        <v/>
      </c>
      <c r="R855" s="32" t="str">
        <f>IFERROR(('CALC | Main Engine'!T855+'CALC | Booster'!T855)*INDEX(MassUnitsTable[],MATCH($R$3,MassUnitsTable[Mass Units],0),2), "")</f>
        <v/>
      </c>
      <c r="S855" s="10"/>
    </row>
    <row r="856" spans="1:19" x14ac:dyDescent="0.25">
      <c r="A856" s="10"/>
      <c r="B856" s="4" t="str">
        <f t="shared" si="70"/>
        <v/>
      </c>
      <c r="C856" s="5" t="str">
        <f t="shared" si="71"/>
        <v/>
      </c>
      <c r="D856" s="5" t="str">
        <f t="shared" si="72"/>
        <v/>
      </c>
      <c r="E856" s="5" t="str">
        <f t="shared" si="73"/>
        <v/>
      </c>
      <c r="F856" s="5" t="str">
        <f>'CALC | Main Engine'!$B856</f>
        <v/>
      </c>
      <c r="G856" s="27" t="str">
        <f>'CALC | Main Engine'!$C856</f>
        <v/>
      </c>
      <c r="H856" s="6" t="str">
        <f>'CALC | Main Engine'!$E856</f>
        <v/>
      </c>
      <c r="I856" s="34" t="str">
        <f>IFERROR('CALC | Main Engine'!$F856*INDEX(MassUnitsTable[],MATCH($R$3,MassUnitsTable[Mass Units],0),2), "")</f>
        <v/>
      </c>
      <c r="J856" s="27" t="str">
        <f>IFERROR('CALC | Booster'!$F856*INDEX(MassUnitsTable[],MATCH($R$3,MassUnitsTable[Mass Units],0),2), "")</f>
        <v/>
      </c>
      <c r="K856" s="32" t="str">
        <f t="shared" si="74"/>
        <v/>
      </c>
      <c r="L856" s="34" t="str">
        <f>IFERROR(('CALC | Main Engine'!N856+'CALC | Booster'!N856)*INDEX(MassUnitsTable[],MATCH($R$3,MassUnitsTable[Mass Units],0),2), "")</f>
        <v/>
      </c>
      <c r="M856" s="27" t="str">
        <f>IFERROR(('CALC | Main Engine'!O856+'CALC | Booster'!O856)*INDEX(MassUnitsTable[],MATCH($R$3,MassUnitsTable[Mass Units],0),2), "")</f>
        <v/>
      </c>
      <c r="N856" s="27" t="str">
        <f>IFERROR(('CALC | Main Engine'!P856+'CALC | Booster'!P856)*INDEX(MassUnitsTable[],MATCH($R$3,MassUnitsTable[Mass Units],0),2), "")</f>
        <v/>
      </c>
      <c r="O856" s="27" t="str">
        <f>IFERROR(('CALC | Main Engine'!Q856+'CALC | Booster'!Q856)*INDEX(MassUnitsTable[],MATCH($R$3,MassUnitsTable[Mass Units],0),2), "")</f>
        <v/>
      </c>
      <c r="P856" s="27" t="str">
        <f>IFERROR(('CALC | Main Engine'!R856+'CALC | Booster'!R856)*INDEX(MassUnitsTable[],MATCH($R$3,MassUnitsTable[Mass Units],0),2), "")</f>
        <v/>
      </c>
      <c r="Q856" s="27" t="str">
        <f>IFERROR(('CALC | Main Engine'!S856+'CALC | Booster'!S856)*INDEX(MassUnitsTable[],MATCH($R$3,MassUnitsTable[Mass Units],0),2), "")</f>
        <v/>
      </c>
      <c r="R856" s="32" t="str">
        <f>IFERROR(('CALC | Main Engine'!T856+'CALC | Booster'!T856)*INDEX(MassUnitsTable[],MATCH($R$3,MassUnitsTable[Mass Units],0),2), "")</f>
        <v/>
      </c>
      <c r="S856" s="10"/>
    </row>
    <row r="857" spans="1:19" x14ac:dyDescent="0.25">
      <c r="A857" s="10"/>
      <c r="B857" s="4" t="str">
        <f t="shared" si="70"/>
        <v/>
      </c>
      <c r="C857" s="5" t="str">
        <f t="shared" si="71"/>
        <v/>
      </c>
      <c r="D857" s="5" t="str">
        <f t="shared" si="72"/>
        <v/>
      </c>
      <c r="E857" s="5" t="str">
        <f t="shared" si="73"/>
        <v/>
      </c>
      <c r="F857" s="5" t="str">
        <f>'CALC | Main Engine'!$B857</f>
        <v/>
      </c>
      <c r="G857" s="27" t="str">
        <f>'CALC | Main Engine'!$C857</f>
        <v/>
      </c>
      <c r="H857" s="6" t="str">
        <f>'CALC | Main Engine'!$E857</f>
        <v/>
      </c>
      <c r="I857" s="34" t="str">
        <f>IFERROR('CALC | Main Engine'!$F857*INDEX(MassUnitsTable[],MATCH($R$3,MassUnitsTable[Mass Units],0),2), "")</f>
        <v/>
      </c>
      <c r="J857" s="27" t="str">
        <f>IFERROR('CALC | Booster'!$F857*INDEX(MassUnitsTable[],MATCH($R$3,MassUnitsTable[Mass Units],0),2), "")</f>
        <v/>
      </c>
      <c r="K857" s="32" t="str">
        <f t="shared" si="74"/>
        <v/>
      </c>
      <c r="L857" s="34" t="str">
        <f>IFERROR(('CALC | Main Engine'!N857+'CALC | Booster'!N857)*INDEX(MassUnitsTable[],MATCH($R$3,MassUnitsTable[Mass Units],0),2), "")</f>
        <v/>
      </c>
      <c r="M857" s="27" t="str">
        <f>IFERROR(('CALC | Main Engine'!O857+'CALC | Booster'!O857)*INDEX(MassUnitsTable[],MATCH($R$3,MassUnitsTable[Mass Units],0),2), "")</f>
        <v/>
      </c>
      <c r="N857" s="27" t="str">
        <f>IFERROR(('CALC | Main Engine'!P857+'CALC | Booster'!P857)*INDEX(MassUnitsTable[],MATCH($R$3,MassUnitsTable[Mass Units],0),2), "")</f>
        <v/>
      </c>
      <c r="O857" s="27" t="str">
        <f>IFERROR(('CALC | Main Engine'!Q857+'CALC | Booster'!Q857)*INDEX(MassUnitsTable[],MATCH($R$3,MassUnitsTable[Mass Units],0),2), "")</f>
        <v/>
      </c>
      <c r="P857" s="27" t="str">
        <f>IFERROR(('CALC | Main Engine'!R857+'CALC | Booster'!R857)*INDEX(MassUnitsTable[],MATCH($R$3,MassUnitsTable[Mass Units],0),2), "")</f>
        <v/>
      </c>
      <c r="Q857" s="27" t="str">
        <f>IFERROR(('CALC | Main Engine'!S857+'CALC | Booster'!S857)*INDEX(MassUnitsTable[],MATCH($R$3,MassUnitsTable[Mass Units],0),2), "")</f>
        <v/>
      </c>
      <c r="R857" s="32" t="str">
        <f>IFERROR(('CALC | Main Engine'!T857+'CALC | Booster'!T857)*INDEX(MassUnitsTable[],MATCH($R$3,MassUnitsTable[Mass Units],0),2), "")</f>
        <v/>
      </c>
      <c r="S857" s="10"/>
    </row>
    <row r="858" spans="1:19" x14ac:dyDescent="0.25">
      <c r="A858" s="10"/>
      <c r="B858" s="4" t="str">
        <f t="shared" si="70"/>
        <v/>
      </c>
      <c r="C858" s="5" t="str">
        <f t="shared" si="71"/>
        <v/>
      </c>
      <c r="D858" s="5" t="str">
        <f t="shared" si="72"/>
        <v/>
      </c>
      <c r="E858" s="5" t="str">
        <f t="shared" si="73"/>
        <v/>
      </c>
      <c r="F858" s="5" t="str">
        <f>'CALC | Main Engine'!$B858</f>
        <v/>
      </c>
      <c r="G858" s="27" t="str">
        <f>'CALC | Main Engine'!$C858</f>
        <v/>
      </c>
      <c r="H858" s="6" t="str">
        <f>'CALC | Main Engine'!$E858</f>
        <v/>
      </c>
      <c r="I858" s="34" t="str">
        <f>IFERROR('CALC | Main Engine'!$F858*INDEX(MassUnitsTable[],MATCH($R$3,MassUnitsTable[Mass Units],0),2), "")</f>
        <v/>
      </c>
      <c r="J858" s="27" t="str">
        <f>IFERROR('CALC | Booster'!$F858*INDEX(MassUnitsTable[],MATCH($R$3,MassUnitsTable[Mass Units],0),2), "")</f>
        <v/>
      </c>
      <c r="K858" s="32" t="str">
        <f t="shared" si="74"/>
        <v/>
      </c>
      <c r="L858" s="34" t="str">
        <f>IFERROR(('CALC | Main Engine'!N858+'CALC | Booster'!N858)*INDEX(MassUnitsTable[],MATCH($R$3,MassUnitsTable[Mass Units],0),2), "")</f>
        <v/>
      </c>
      <c r="M858" s="27" t="str">
        <f>IFERROR(('CALC | Main Engine'!O858+'CALC | Booster'!O858)*INDEX(MassUnitsTable[],MATCH($R$3,MassUnitsTable[Mass Units],0),2), "")</f>
        <v/>
      </c>
      <c r="N858" s="27" t="str">
        <f>IFERROR(('CALC | Main Engine'!P858+'CALC | Booster'!P858)*INDEX(MassUnitsTable[],MATCH($R$3,MassUnitsTable[Mass Units],0),2), "")</f>
        <v/>
      </c>
      <c r="O858" s="27" t="str">
        <f>IFERROR(('CALC | Main Engine'!Q858+'CALC | Booster'!Q858)*INDEX(MassUnitsTable[],MATCH($R$3,MassUnitsTable[Mass Units],0),2), "")</f>
        <v/>
      </c>
      <c r="P858" s="27" t="str">
        <f>IFERROR(('CALC | Main Engine'!R858+'CALC | Booster'!R858)*INDEX(MassUnitsTable[],MATCH($R$3,MassUnitsTable[Mass Units],0),2), "")</f>
        <v/>
      </c>
      <c r="Q858" s="27" t="str">
        <f>IFERROR(('CALC | Main Engine'!S858+'CALC | Booster'!S858)*INDEX(MassUnitsTable[],MATCH($R$3,MassUnitsTable[Mass Units],0),2), "")</f>
        <v/>
      </c>
      <c r="R858" s="32" t="str">
        <f>IFERROR(('CALC | Main Engine'!T858+'CALC | Booster'!T858)*INDEX(MassUnitsTable[],MATCH($R$3,MassUnitsTable[Mass Units],0),2), "")</f>
        <v/>
      </c>
      <c r="S858" s="10"/>
    </row>
    <row r="859" spans="1:19" x14ac:dyDescent="0.25">
      <c r="A859" s="10"/>
      <c r="B859" s="4" t="str">
        <f t="shared" si="70"/>
        <v/>
      </c>
      <c r="C859" s="5" t="str">
        <f t="shared" si="71"/>
        <v/>
      </c>
      <c r="D859" s="5" t="str">
        <f t="shared" si="72"/>
        <v/>
      </c>
      <c r="E859" s="5" t="str">
        <f t="shared" si="73"/>
        <v/>
      </c>
      <c r="F859" s="5" t="str">
        <f>'CALC | Main Engine'!$B859</f>
        <v/>
      </c>
      <c r="G859" s="27" t="str">
        <f>'CALC | Main Engine'!$C859</f>
        <v/>
      </c>
      <c r="H859" s="6" t="str">
        <f>'CALC | Main Engine'!$E859</f>
        <v/>
      </c>
      <c r="I859" s="34" t="str">
        <f>IFERROR('CALC | Main Engine'!$F859*INDEX(MassUnitsTable[],MATCH($R$3,MassUnitsTable[Mass Units],0),2), "")</f>
        <v/>
      </c>
      <c r="J859" s="27" t="str">
        <f>IFERROR('CALC | Booster'!$F859*INDEX(MassUnitsTable[],MATCH($R$3,MassUnitsTable[Mass Units],0),2), "")</f>
        <v/>
      </c>
      <c r="K859" s="32" t="str">
        <f t="shared" si="74"/>
        <v/>
      </c>
      <c r="L859" s="34" t="str">
        <f>IFERROR(('CALC | Main Engine'!N859+'CALC | Booster'!N859)*INDEX(MassUnitsTable[],MATCH($R$3,MassUnitsTable[Mass Units],0),2), "")</f>
        <v/>
      </c>
      <c r="M859" s="27" t="str">
        <f>IFERROR(('CALC | Main Engine'!O859+'CALC | Booster'!O859)*INDEX(MassUnitsTable[],MATCH($R$3,MassUnitsTable[Mass Units],0),2), "")</f>
        <v/>
      </c>
      <c r="N859" s="27" t="str">
        <f>IFERROR(('CALC | Main Engine'!P859+'CALC | Booster'!P859)*INDEX(MassUnitsTable[],MATCH($R$3,MassUnitsTable[Mass Units],0),2), "")</f>
        <v/>
      </c>
      <c r="O859" s="27" t="str">
        <f>IFERROR(('CALC | Main Engine'!Q859+'CALC | Booster'!Q859)*INDEX(MassUnitsTable[],MATCH($R$3,MassUnitsTable[Mass Units],0),2), "")</f>
        <v/>
      </c>
      <c r="P859" s="27" t="str">
        <f>IFERROR(('CALC | Main Engine'!R859+'CALC | Booster'!R859)*INDEX(MassUnitsTable[],MATCH($R$3,MassUnitsTable[Mass Units],0),2), "")</f>
        <v/>
      </c>
      <c r="Q859" s="27" t="str">
        <f>IFERROR(('CALC | Main Engine'!S859+'CALC | Booster'!S859)*INDEX(MassUnitsTable[],MATCH($R$3,MassUnitsTable[Mass Units],0),2), "")</f>
        <v/>
      </c>
      <c r="R859" s="32" t="str">
        <f>IFERROR(('CALC | Main Engine'!T859+'CALC | Booster'!T859)*INDEX(MassUnitsTable[],MATCH($R$3,MassUnitsTable[Mass Units],0),2), "")</f>
        <v/>
      </c>
      <c r="S859" s="10"/>
    </row>
    <row r="860" spans="1:19" x14ac:dyDescent="0.25">
      <c r="A860" s="10"/>
      <c r="B860" s="4" t="str">
        <f t="shared" si="70"/>
        <v/>
      </c>
      <c r="C860" s="5" t="str">
        <f t="shared" si="71"/>
        <v/>
      </c>
      <c r="D860" s="5" t="str">
        <f t="shared" si="72"/>
        <v/>
      </c>
      <c r="E860" s="5" t="str">
        <f t="shared" si="73"/>
        <v/>
      </c>
      <c r="F860" s="5" t="str">
        <f>'CALC | Main Engine'!$B860</f>
        <v/>
      </c>
      <c r="G860" s="27" t="str">
        <f>'CALC | Main Engine'!$C860</f>
        <v/>
      </c>
      <c r="H860" s="6" t="str">
        <f>'CALC | Main Engine'!$E860</f>
        <v/>
      </c>
      <c r="I860" s="34" t="str">
        <f>IFERROR('CALC | Main Engine'!$F860*INDEX(MassUnitsTable[],MATCH($R$3,MassUnitsTable[Mass Units],0),2), "")</f>
        <v/>
      </c>
      <c r="J860" s="27" t="str">
        <f>IFERROR('CALC | Booster'!$F860*INDEX(MassUnitsTable[],MATCH($R$3,MassUnitsTable[Mass Units],0),2), "")</f>
        <v/>
      </c>
      <c r="K860" s="32" t="str">
        <f t="shared" si="74"/>
        <v/>
      </c>
      <c r="L860" s="34" t="str">
        <f>IFERROR(('CALC | Main Engine'!N860+'CALC | Booster'!N860)*INDEX(MassUnitsTable[],MATCH($R$3,MassUnitsTable[Mass Units],0),2), "")</f>
        <v/>
      </c>
      <c r="M860" s="27" t="str">
        <f>IFERROR(('CALC | Main Engine'!O860+'CALC | Booster'!O860)*INDEX(MassUnitsTable[],MATCH($R$3,MassUnitsTable[Mass Units],0),2), "")</f>
        <v/>
      </c>
      <c r="N860" s="27" t="str">
        <f>IFERROR(('CALC | Main Engine'!P860+'CALC | Booster'!P860)*INDEX(MassUnitsTable[],MATCH($R$3,MassUnitsTable[Mass Units],0),2), "")</f>
        <v/>
      </c>
      <c r="O860" s="27" t="str">
        <f>IFERROR(('CALC | Main Engine'!Q860+'CALC | Booster'!Q860)*INDEX(MassUnitsTable[],MATCH($R$3,MassUnitsTable[Mass Units],0),2), "")</f>
        <v/>
      </c>
      <c r="P860" s="27" t="str">
        <f>IFERROR(('CALC | Main Engine'!R860+'CALC | Booster'!R860)*INDEX(MassUnitsTable[],MATCH($R$3,MassUnitsTable[Mass Units],0),2), "")</f>
        <v/>
      </c>
      <c r="Q860" s="27" t="str">
        <f>IFERROR(('CALC | Main Engine'!S860+'CALC | Booster'!S860)*INDEX(MassUnitsTable[],MATCH($R$3,MassUnitsTable[Mass Units],0),2), "")</f>
        <v/>
      </c>
      <c r="R860" s="32" t="str">
        <f>IFERROR(('CALC | Main Engine'!T860+'CALC | Booster'!T860)*INDEX(MassUnitsTable[],MATCH($R$3,MassUnitsTable[Mass Units],0),2), "")</f>
        <v/>
      </c>
      <c r="S860" s="10"/>
    </row>
    <row r="861" spans="1:19" x14ac:dyDescent="0.25">
      <c r="A861" s="10"/>
      <c r="B861" s="4" t="str">
        <f t="shared" si="70"/>
        <v/>
      </c>
      <c r="C861" s="5" t="str">
        <f t="shared" si="71"/>
        <v/>
      </c>
      <c r="D861" s="5" t="str">
        <f t="shared" si="72"/>
        <v/>
      </c>
      <c r="E861" s="5" t="str">
        <f t="shared" si="73"/>
        <v/>
      </c>
      <c r="F861" s="5" t="str">
        <f>'CALC | Main Engine'!$B861</f>
        <v/>
      </c>
      <c r="G861" s="27" t="str">
        <f>'CALC | Main Engine'!$C861</f>
        <v/>
      </c>
      <c r="H861" s="6" t="str">
        <f>'CALC | Main Engine'!$E861</f>
        <v/>
      </c>
      <c r="I861" s="34" t="str">
        <f>IFERROR('CALC | Main Engine'!$F861*INDEX(MassUnitsTable[],MATCH($R$3,MassUnitsTable[Mass Units],0),2), "")</f>
        <v/>
      </c>
      <c r="J861" s="27" t="str">
        <f>IFERROR('CALC | Booster'!$F861*INDEX(MassUnitsTable[],MATCH($R$3,MassUnitsTable[Mass Units],0),2), "")</f>
        <v/>
      </c>
      <c r="K861" s="32" t="str">
        <f t="shared" si="74"/>
        <v/>
      </c>
      <c r="L861" s="34" t="str">
        <f>IFERROR(('CALC | Main Engine'!N861+'CALC | Booster'!N861)*INDEX(MassUnitsTable[],MATCH($R$3,MassUnitsTable[Mass Units],0),2), "")</f>
        <v/>
      </c>
      <c r="M861" s="27" t="str">
        <f>IFERROR(('CALC | Main Engine'!O861+'CALC | Booster'!O861)*INDEX(MassUnitsTable[],MATCH($R$3,MassUnitsTable[Mass Units],0),2), "")</f>
        <v/>
      </c>
      <c r="N861" s="27" t="str">
        <f>IFERROR(('CALC | Main Engine'!P861+'CALC | Booster'!P861)*INDEX(MassUnitsTable[],MATCH($R$3,MassUnitsTable[Mass Units],0),2), "")</f>
        <v/>
      </c>
      <c r="O861" s="27" t="str">
        <f>IFERROR(('CALC | Main Engine'!Q861+'CALC | Booster'!Q861)*INDEX(MassUnitsTable[],MATCH($R$3,MassUnitsTable[Mass Units],0),2), "")</f>
        <v/>
      </c>
      <c r="P861" s="27" t="str">
        <f>IFERROR(('CALC | Main Engine'!R861+'CALC | Booster'!R861)*INDEX(MassUnitsTable[],MATCH($R$3,MassUnitsTable[Mass Units],0),2), "")</f>
        <v/>
      </c>
      <c r="Q861" s="27" t="str">
        <f>IFERROR(('CALC | Main Engine'!S861+'CALC | Booster'!S861)*INDEX(MassUnitsTable[],MATCH($R$3,MassUnitsTable[Mass Units],0),2), "")</f>
        <v/>
      </c>
      <c r="R861" s="32" t="str">
        <f>IFERROR(('CALC | Main Engine'!T861+'CALC | Booster'!T861)*INDEX(MassUnitsTable[],MATCH($R$3,MassUnitsTable[Mass Units],0),2), "")</f>
        <v/>
      </c>
      <c r="S861" s="10"/>
    </row>
    <row r="862" spans="1:19" x14ac:dyDescent="0.25">
      <c r="A862" s="10"/>
      <c r="B862" s="4" t="str">
        <f t="shared" si="70"/>
        <v/>
      </c>
      <c r="C862" s="5" t="str">
        <f t="shared" si="71"/>
        <v/>
      </c>
      <c r="D862" s="5" t="str">
        <f t="shared" si="72"/>
        <v/>
      </c>
      <c r="E862" s="5" t="str">
        <f t="shared" si="73"/>
        <v/>
      </c>
      <c r="F862" s="5" t="str">
        <f>'CALC | Main Engine'!$B862</f>
        <v/>
      </c>
      <c r="G862" s="27" t="str">
        <f>'CALC | Main Engine'!$C862</f>
        <v/>
      </c>
      <c r="H862" s="6" t="str">
        <f>'CALC | Main Engine'!$E862</f>
        <v/>
      </c>
      <c r="I862" s="34" t="str">
        <f>IFERROR('CALC | Main Engine'!$F862*INDEX(MassUnitsTable[],MATCH($R$3,MassUnitsTable[Mass Units],0),2), "")</f>
        <v/>
      </c>
      <c r="J862" s="27" t="str">
        <f>IFERROR('CALC | Booster'!$F862*INDEX(MassUnitsTable[],MATCH($R$3,MassUnitsTable[Mass Units],0),2), "")</f>
        <v/>
      </c>
      <c r="K862" s="32" t="str">
        <f t="shared" si="74"/>
        <v/>
      </c>
      <c r="L862" s="34" t="str">
        <f>IFERROR(('CALC | Main Engine'!N862+'CALC | Booster'!N862)*INDEX(MassUnitsTable[],MATCH($R$3,MassUnitsTable[Mass Units],0),2), "")</f>
        <v/>
      </c>
      <c r="M862" s="27" t="str">
        <f>IFERROR(('CALC | Main Engine'!O862+'CALC | Booster'!O862)*INDEX(MassUnitsTable[],MATCH($R$3,MassUnitsTable[Mass Units],0),2), "")</f>
        <v/>
      </c>
      <c r="N862" s="27" t="str">
        <f>IFERROR(('CALC | Main Engine'!P862+'CALC | Booster'!P862)*INDEX(MassUnitsTable[],MATCH($R$3,MassUnitsTable[Mass Units],0),2), "")</f>
        <v/>
      </c>
      <c r="O862" s="27" t="str">
        <f>IFERROR(('CALC | Main Engine'!Q862+'CALC | Booster'!Q862)*INDEX(MassUnitsTable[],MATCH($R$3,MassUnitsTable[Mass Units],0),2), "")</f>
        <v/>
      </c>
      <c r="P862" s="27" t="str">
        <f>IFERROR(('CALC | Main Engine'!R862+'CALC | Booster'!R862)*INDEX(MassUnitsTable[],MATCH($R$3,MassUnitsTable[Mass Units],0),2), "")</f>
        <v/>
      </c>
      <c r="Q862" s="27" t="str">
        <f>IFERROR(('CALC | Main Engine'!S862+'CALC | Booster'!S862)*INDEX(MassUnitsTable[],MATCH($R$3,MassUnitsTable[Mass Units],0),2), "")</f>
        <v/>
      </c>
      <c r="R862" s="32" t="str">
        <f>IFERROR(('CALC | Main Engine'!T862+'CALC | Booster'!T862)*INDEX(MassUnitsTable[],MATCH($R$3,MassUnitsTable[Mass Units],0),2), "")</f>
        <v/>
      </c>
      <c r="S862" s="10"/>
    </row>
    <row r="863" spans="1:19" x14ac:dyDescent="0.25">
      <c r="A863" s="10"/>
      <c r="B863" s="4" t="str">
        <f t="shared" si="70"/>
        <v/>
      </c>
      <c r="C863" s="5" t="str">
        <f t="shared" si="71"/>
        <v/>
      </c>
      <c r="D863" s="5" t="str">
        <f t="shared" si="72"/>
        <v/>
      </c>
      <c r="E863" s="5" t="str">
        <f t="shared" si="73"/>
        <v/>
      </c>
      <c r="F863" s="5" t="str">
        <f>'CALC | Main Engine'!$B863</f>
        <v/>
      </c>
      <c r="G863" s="27" t="str">
        <f>'CALC | Main Engine'!$C863</f>
        <v/>
      </c>
      <c r="H863" s="6" t="str">
        <f>'CALC | Main Engine'!$E863</f>
        <v/>
      </c>
      <c r="I863" s="34" t="str">
        <f>IFERROR('CALC | Main Engine'!$F863*INDEX(MassUnitsTable[],MATCH($R$3,MassUnitsTable[Mass Units],0),2), "")</f>
        <v/>
      </c>
      <c r="J863" s="27" t="str">
        <f>IFERROR('CALC | Booster'!$F863*INDEX(MassUnitsTable[],MATCH($R$3,MassUnitsTable[Mass Units],0),2), "")</f>
        <v/>
      </c>
      <c r="K863" s="32" t="str">
        <f t="shared" si="74"/>
        <v/>
      </c>
      <c r="L863" s="34" t="str">
        <f>IFERROR(('CALC | Main Engine'!N863+'CALC | Booster'!N863)*INDEX(MassUnitsTable[],MATCH($R$3,MassUnitsTable[Mass Units],0),2), "")</f>
        <v/>
      </c>
      <c r="M863" s="27" t="str">
        <f>IFERROR(('CALC | Main Engine'!O863+'CALC | Booster'!O863)*INDEX(MassUnitsTable[],MATCH($R$3,MassUnitsTable[Mass Units],0),2), "")</f>
        <v/>
      </c>
      <c r="N863" s="27" t="str">
        <f>IFERROR(('CALC | Main Engine'!P863+'CALC | Booster'!P863)*INDEX(MassUnitsTable[],MATCH($R$3,MassUnitsTable[Mass Units],0),2), "")</f>
        <v/>
      </c>
      <c r="O863" s="27" t="str">
        <f>IFERROR(('CALC | Main Engine'!Q863+'CALC | Booster'!Q863)*INDEX(MassUnitsTable[],MATCH($R$3,MassUnitsTable[Mass Units],0),2), "")</f>
        <v/>
      </c>
      <c r="P863" s="27" t="str">
        <f>IFERROR(('CALC | Main Engine'!R863+'CALC | Booster'!R863)*INDEX(MassUnitsTable[],MATCH($R$3,MassUnitsTable[Mass Units],0),2), "")</f>
        <v/>
      </c>
      <c r="Q863" s="27" t="str">
        <f>IFERROR(('CALC | Main Engine'!S863+'CALC | Booster'!S863)*INDEX(MassUnitsTable[],MATCH($R$3,MassUnitsTable[Mass Units],0),2), "")</f>
        <v/>
      </c>
      <c r="R863" s="32" t="str">
        <f>IFERROR(('CALC | Main Engine'!T863+'CALC | Booster'!T863)*INDEX(MassUnitsTable[],MATCH($R$3,MassUnitsTable[Mass Units],0),2), "")</f>
        <v/>
      </c>
      <c r="S863" s="10"/>
    </row>
    <row r="864" spans="1:19" x14ac:dyDescent="0.25">
      <c r="A864" s="10"/>
      <c r="B864" s="4" t="str">
        <f t="shared" si="70"/>
        <v/>
      </c>
      <c r="C864" s="5" t="str">
        <f t="shared" si="71"/>
        <v/>
      </c>
      <c r="D864" s="5" t="str">
        <f t="shared" si="72"/>
        <v/>
      </c>
      <c r="E864" s="5" t="str">
        <f t="shared" si="73"/>
        <v/>
      </c>
      <c r="F864" s="5" t="str">
        <f>'CALC | Main Engine'!$B864</f>
        <v/>
      </c>
      <c r="G864" s="27" t="str">
        <f>'CALC | Main Engine'!$C864</f>
        <v/>
      </c>
      <c r="H864" s="6" t="str">
        <f>'CALC | Main Engine'!$E864</f>
        <v/>
      </c>
      <c r="I864" s="34" t="str">
        <f>IFERROR('CALC | Main Engine'!$F864*INDEX(MassUnitsTable[],MATCH($R$3,MassUnitsTable[Mass Units],0),2), "")</f>
        <v/>
      </c>
      <c r="J864" s="27" t="str">
        <f>IFERROR('CALC | Booster'!$F864*INDEX(MassUnitsTable[],MATCH($R$3,MassUnitsTable[Mass Units],0),2), "")</f>
        <v/>
      </c>
      <c r="K864" s="32" t="str">
        <f t="shared" si="74"/>
        <v/>
      </c>
      <c r="L864" s="34" t="str">
        <f>IFERROR(('CALC | Main Engine'!N864+'CALC | Booster'!N864)*INDEX(MassUnitsTable[],MATCH($R$3,MassUnitsTable[Mass Units],0),2), "")</f>
        <v/>
      </c>
      <c r="M864" s="27" t="str">
        <f>IFERROR(('CALC | Main Engine'!O864+'CALC | Booster'!O864)*INDEX(MassUnitsTable[],MATCH($R$3,MassUnitsTable[Mass Units],0),2), "")</f>
        <v/>
      </c>
      <c r="N864" s="27" t="str">
        <f>IFERROR(('CALC | Main Engine'!P864+'CALC | Booster'!P864)*INDEX(MassUnitsTable[],MATCH($R$3,MassUnitsTable[Mass Units],0),2), "")</f>
        <v/>
      </c>
      <c r="O864" s="27" t="str">
        <f>IFERROR(('CALC | Main Engine'!Q864+'CALC | Booster'!Q864)*INDEX(MassUnitsTable[],MATCH($R$3,MassUnitsTable[Mass Units],0),2), "")</f>
        <v/>
      </c>
      <c r="P864" s="27" t="str">
        <f>IFERROR(('CALC | Main Engine'!R864+'CALC | Booster'!R864)*INDEX(MassUnitsTable[],MATCH($R$3,MassUnitsTable[Mass Units],0),2), "")</f>
        <v/>
      </c>
      <c r="Q864" s="27" t="str">
        <f>IFERROR(('CALC | Main Engine'!S864+'CALC | Booster'!S864)*INDEX(MassUnitsTable[],MATCH($R$3,MassUnitsTable[Mass Units],0),2), "")</f>
        <v/>
      </c>
      <c r="R864" s="32" t="str">
        <f>IFERROR(('CALC | Main Engine'!T864+'CALC | Booster'!T864)*INDEX(MassUnitsTable[],MATCH($R$3,MassUnitsTable[Mass Units],0),2), "")</f>
        <v/>
      </c>
      <c r="S864" s="10"/>
    </row>
    <row r="865" spans="1:19" x14ac:dyDescent="0.25">
      <c r="A865" s="10"/>
      <c r="B865" s="4" t="str">
        <f t="shared" si="70"/>
        <v/>
      </c>
      <c r="C865" s="5" t="str">
        <f t="shared" si="71"/>
        <v/>
      </c>
      <c r="D865" s="5" t="str">
        <f t="shared" si="72"/>
        <v/>
      </c>
      <c r="E865" s="5" t="str">
        <f t="shared" si="73"/>
        <v/>
      </c>
      <c r="F865" s="5" t="str">
        <f>'CALC | Main Engine'!$B865</f>
        <v/>
      </c>
      <c r="G865" s="27" t="str">
        <f>'CALC | Main Engine'!$C865</f>
        <v/>
      </c>
      <c r="H865" s="6" t="str">
        <f>'CALC | Main Engine'!$E865</f>
        <v/>
      </c>
      <c r="I865" s="34" t="str">
        <f>IFERROR('CALC | Main Engine'!$F865*INDEX(MassUnitsTable[],MATCH($R$3,MassUnitsTable[Mass Units],0),2), "")</f>
        <v/>
      </c>
      <c r="J865" s="27" t="str">
        <f>IFERROR('CALC | Booster'!$F865*INDEX(MassUnitsTable[],MATCH($R$3,MassUnitsTable[Mass Units],0),2), "")</f>
        <v/>
      </c>
      <c r="K865" s="32" t="str">
        <f t="shared" si="74"/>
        <v/>
      </c>
      <c r="L865" s="34" t="str">
        <f>IFERROR(('CALC | Main Engine'!N865+'CALC | Booster'!N865)*INDEX(MassUnitsTable[],MATCH($R$3,MassUnitsTable[Mass Units],0),2), "")</f>
        <v/>
      </c>
      <c r="M865" s="27" t="str">
        <f>IFERROR(('CALC | Main Engine'!O865+'CALC | Booster'!O865)*INDEX(MassUnitsTable[],MATCH($R$3,MassUnitsTable[Mass Units],0),2), "")</f>
        <v/>
      </c>
      <c r="N865" s="27" t="str">
        <f>IFERROR(('CALC | Main Engine'!P865+'CALC | Booster'!P865)*INDEX(MassUnitsTable[],MATCH($R$3,MassUnitsTable[Mass Units],0),2), "")</f>
        <v/>
      </c>
      <c r="O865" s="27" t="str">
        <f>IFERROR(('CALC | Main Engine'!Q865+'CALC | Booster'!Q865)*INDEX(MassUnitsTable[],MATCH($R$3,MassUnitsTable[Mass Units],0),2), "")</f>
        <v/>
      </c>
      <c r="P865" s="27" t="str">
        <f>IFERROR(('CALC | Main Engine'!R865+'CALC | Booster'!R865)*INDEX(MassUnitsTable[],MATCH($R$3,MassUnitsTable[Mass Units],0),2), "")</f>
        <v/>
      </c>
      <c r="Q865" s="27" t="str">
        <f>IFERROR(('CALC | Main Engine'!S865+'CALC | Booster'!S865)*INDEX(MassUnitsTable[],MATCH($R$3,MassUnitsTable[Mass Units],0),2), "")</f>
        <v/>
      </c>
      <c r="R865" s="32" t="str">
        <f>IFERROR(('CALC | Main Engine'!T865+'CALC | Booster'!T865)*INDEX(MassUnitsTable[],MATCH($R$3,MassUnitsTable[Mass Units],0),2), "")</f>
        <v/>
      </c>
      <c r="S865" s="10"/>
    </row>
    <row r="866" spans="1:19" x14ac:dyDescent="0.25">
      <c r="A866" s="10"/>
      <c r="B866" s="4" t="str">
        <f t="shared" si="70"/>
        <v/>
      </c>
      <c r="C866" s="5" t="str">
        <f t="shared" si="71"/>
        <v/>
      </c>
      <c r="D866" s="5" t="str">
        <f t="shared" si="72"/>
        <v/>
      </c>
      <c r="E866" s="5" t="str">
        <f t="shared" si="73"/>
        <v/>
      </c>
      <c r="F866" s="5" t="str">
        <f>'CALC | Main Engine'!$B866</f>
        <v/>
      </c>
      <c r="G866" s="27" t="str">
        <f>'CALC | Main Engine'!$C866</f>
        <v/>
      </c>
      <c r="H866" s="6" t="str">
        <f>'CALC | Main Engine'!$E866</f>
        <v/>
      </c>
      <c r="I866" s="34" t="str">
        <f>IFERROR('CALC | Main Engine'!$F866*INDEX(MassUnitsTable[],MATCH($R$3,MassUnitsTable[Mass Units],0),2), "")</f>
        <v/>
      </c>
      <c r="J866" s="27" t="str">
        <f>IFERROR('CALC | Booster'!$F866*INDEX(MassUnitsTable[],MATCH($R$3,MassUnitsTable[Mass Units],0),2), "")</f>
        <v/>
      </c>
      <c r="K866" s="32" t="str">
        <f t="shared" si="74"/>
        <v/>
      </c>
      <c r="L866" s="34" t="str">
        <f>IFERROR(('CALC | Main Engine'!N866+'CALC | Booster'!N866)*INDEX(MassUnitsTable[],MATCH($R$3,MassUnitsTable[Mass Units],0),2), "")</f>
        <v/>
      </c>
      <c r="M866" s="27" t="str">
        <f>IFERROR(('CALC | Main Engine'!O866+'CALC | Booster'!O866)*INDEX(MassUnitsTable[],MATCH($R$3,MassUnitsTable[Mass Units],0),2), "")</f>
        <v/>
      </c>
      <c r="N866" s="27" t="str">
        <f>IFERROR(('CALC | Main Engine'!P866+'CALC | Booster'!P866)*INDEX(MassUnitsTable[],MATCH($R$3,MassUnitsTable[Mass Units],0),2), "")</f>
        <v/>
      </c>
      <c r="O866" s="27" t="str">
        <f>IFERROR(('CALC | Main Engine'!Q866+'CALC | Booster'!Q866)*INDEX(MassUnitsTable[],MATCH($R$3,MassUnitsTable[Mass Units],0),2), "")</f>
        <v/>
      </c>
      <c r="P866" s="27" t="str">
        <f>IFERROR(('CALC | Main Engine'!R866+'CALC | Booster'!R866)*INDEX(MassUnitsTable[],MATCH($R$3,MassUnitsTable[Mass Units],0),2), "")</f>
        <v/>
      </c>
      <c r="Q866" s="27" t="str">
        <f>IFERROR(('CALC | Main Engine'!S866+'CALC | Booster'!S866)*INDEX(MassUnitsTable[],MATCH($R$3,MassUnitsTable[Mass Units],0),2), "")</f>
        <v/>
      </c>
      <c r="R866" s="32" t="str">
        <f>IFERROR(('CALC | Main Engine'!T866+'CALC | Booster'!T866)*INDEX(MassUnitsTable[],MATCH($R$3,MassUnitsTable[Mass Units],0),2), "")</f>
        <v/>
      </c>
      <c r="S866" s="10"/>
    </row>
    <row r="867" spans="1:19" x14ac:dyDescent="0.25">
      <c r="A867" s="10"/>
      <c r="B867" s="4" t="str">
        <f t="shared" si="70"/>
        <v/>
      </c>
      <c r="C867" s="5" t="str">
        <f t="shared" si="71"/>
        <v/>
      </c>
      <c r="D867" s="5" t="str">
        <f t="shared" si="72"/>
        <v/>
      </c>
      <c r="E867" s="5" t="str">
        <f t="shared" si="73"/>
        <v/>
      </c>
      <c r="F867" s="5" t="str">
        <f>'CALC | Main Engine'!$B867</f>
        <v/>
      </c>
      <c r="G867" s="27" t="str">
        <f>'CALC | Main Engine'!$C867</f>
        <v/>
      </c>
      <c r="H867" s="6" t="str">
        <f>'CALC | Main Engine'!$E867</f>
        <v/>
      </c>
      <c r="I867" s="34" t="str">
        <f>IFERROR('CALC | Main Engine'!$F867*INDEX(MassUnitsTable[],MATCH($R$3,MassUnitsTable[Mass Units],0),2), "")</f>
        <v/>
      </c>
      <c r="J867" s="27" t="str">
        <f>IFERROR('CALC | Booster'!$F867*INDEX(MassUnitsTable[],MATCH($R$3,MassUnitsTable[Mass Units],0),2), "")</f>
        <v/>
      </c>
      <c r="K867" s="32" t="str">
        <f t="shared" si="74"/>
        <v/>
      </c>
      <c r="L867" s="34" t="str">
        <f>IFERROR(('CALC | Main Engine'!N867+'CALC | Booster'!N867)*INDEX(MassUnitsTable[],MATCH($R$3,MassUnitsTable[Mass Units],0),2), "")</f>
        <v/>
      </c>
      <c r="M867" s="27" t="str">
        <f>IFERROR(('CALC | Main Engine'!O867+'CALC | Booster'!O867)*INDEX(MassUnitsTable[],MATCH($R$3,MassUnitsTable[Mass Units],0),2), "")</f>
        <v/>
      </c>
      <c r="N867" s="27" t="str">
        <f>IFERROR(('CALC | Main Engine'!P867+'CALC | Booster'!P867)*INDEX(MassUnitsTable[],MATCH($R$3,MassUnitsTable[Mass Units],0),2), "")</f>
        <v/>
      </c>
      <c r="O867" s="27" t="str">
        <f>IFERROR(('CALC | Main Engine'!Q867+'CALC | Booster'!Q867)*INDEX(MassUnitsTable[],MATCH($R$3,MassUnitsTable[Mass Units],0),2), "")</f>
        <v/>
      </c>
      <c r="P867" s="27" t="str">
        <f>IFERROR(('CALC | Main Engine'!R867+'CALC | Booster'!R867)*INDEX(MassUnitsTable[],MATCH($R$3,MassUnitsTable[Mass Units],0),2), "")</f>
        <v/>
      </c>
      <c r="Q867" s="27" t="str">
        <f>IFERROR(('CALC | Main Engine'!S867+'CALC | Booster'!S867)*INDEX(MassUnitsTable[],MATCH($R$3,MassUnitsTable[Mass Units],0),2), "")</f>
        <v/>
      </c>
      <c r="R867" s="32" t="str">
        <f>IFERROR(('CALC | Main Engine'!T867+'CALC | Booster'!T867)*INDEX(MassUnitsTable[],MATCH($R$3,MassUnitsTable[Mass Units],0),2), "")</f>
        <v/>
      </c>
      <c r="S867" s="10"/>
    </row>
    <row r="868" spans="1:19" x14ac:dyDescent="0.25">
      <c r="A868" s="10"/>
      <c r="B868" s="4" t="str">
        <f t="shared" si="70"/>
        <v/>
      </c>
      <c r="C868" s="5" t="str">
        <f t="shared" si="71"/>
        <v/>
      </c>
      <c r="D868" s="5" t="str">
        <f t="shared" si="72"/>
        <v/>
      </c>
      <c r="E868" s="5" t="str">
        <f t="shared" si="73"/>
        <v/>
      </c>
      <c r="F868" s="5" t="str">
        <f>'CALC | Main Engine'!$B868</f>
        <v/>
      </c>
      <c r="G868" s="27" t="str">
        <f>'CALC | Main Engine'!$C868</f>
        <v/>
      </c>
      <c r="H868" s="6" t="str">
        <f>'CALC | Main Engine'!$E868</f>
        <v/>
      </c>
      <c r="I868" s="34" t="str">
        <f>IFERROR('CALC | Main Engine'!$F868*INDEX(MassUnitsTable[],MATCH($R$3,MassUnitsTable[Mass Units],0),2), "")</f>
        <v/>
      </c>
      <c r="J868" s="27" t="str">
        <f>IFERROR('CALC | Booster'!$F868*INDEX(MassUnitsTable[],MATCH($R$3,MassUnitsTable[Mass Units],0),2), "")</f>
        <v/>
      </c>
      <c r="K868" s="32" t="str">
        <f t="shared" si="74"/>
        <v/>
      </c>
      <c r="L868" s="34" t="str">
        <f>IFERROR(('CALC | Main Engine'!N868+'CALC | Booster'!N868)*INDEX(MassUnitsTable[],MATCH($R$3,MassUnitsTable[Mass Units],0),2), "")</f>
        <v/>
      </c>
      <c r="M868" s="27" t="str">
        <f>IFERROR(('CALC | Main Engine'!O868+'CALC | Booster'!O868)*INDEX(MassUnitsTable[],MATCH($R$3,MassUnitsTable[Mass Units],0),2), "")</f>
        <v/>
      </c>
      <c r="N868" s="27" t="str">
        <f>IFERROR(('CALC | Main Engine'!P868+'CALC | Booster'!P868)*INDEX(MassUnitsTable[],MATCH($R$3,MassUnitsTable[Mass Units],0),2), "")</f>
        <v/>
      </c>
      <c r="O868" s="27" t="str">
        <f>IFERROR(('CALC | Main Engine'!Q868+'CALC | Booster'!Q868)*INDEX(MassUnitsTable[],MATCH($R$3,MassUnitsTable[Mass Units],0),2), "")</f>
        <v/>
      </c>
      <c r="P868" s="27" t="str">
        <f>IFERROR(('CALC | Main Engine'!R868+'CALC | Booster'!R868)*INDEX(MassUnitsTable[],MATCH($R$3,MassUnitsTable[Mass Units],0),2), "")</f>
        <v/>
      </c>
      <c r="Q868" s="27" t="str">
        <f>IFERROR(('CALC | Main Engine'!S868+'CALC | Booster'!S868)*INDEX(MassUnitsTable[],MATCH($R$3,MassUnitsTable[Mass Units],0),2), "")</f>
        <v/>
      </c>
      <c r="R868" s="32" t="str">
        <f>IFERROR(('CALC | Main Engine'!T868+'CALC | Booster'!T868)*INDEX(MassUnitsTable[],MATCH($R$3,MassUnitsTable[Mass Units],0),2), "")</f>
        <v/>
      </c>
      <c r="S868" s="10"/>
    </row>
    <row r="869" spans="1:19" x14ac:dyDescent="0.25">
      <c r="A869" s="10"/>
      <c r="B869" s="4" t="str">
        <f t="shared" si="70"/>
        <v/>
      </c>
      <c r="C869" s="5" t="str">
        <f t="shared" si="71"/>
        <v/>
      </c>
      <c r="D869" s="5" t="str">
        <f t="shared" si="72"/>
        <v/>
      </c>
      <c r="E869" s="5" t="str">
        <f t="shared" si="73"/>
        <v/>
      </c>
      <c r="F869" s="5" t="str">
        <f>'CALC | Main Engine'!$B869</f>
        <v/>
      </c>
      <c r="G869" s="27" t="str">
        <f>'CALC | Main Engine'!$C869</f>
        <v/>
      </c>
      <c r="H869" s="6" t="str">
        <f>'CALC | Main Engine'!$E869</f>
        <v/>
      </c>
      <c r="I869" s="34" t="str">
        <f>IFERROR('CALC | Main Engine'!$F869*INDEX(MassUnitsTable[],MATCH($R$3,MassUnitsTable[Mass Units],0),2), "")</f>
        <v/>
      </c>
      <c r="J869" s="27" t="str">
        <f>IFERROR('CALC | Booster'!$F869*INDEX(MassUnitsTable[],MATCH($R$3,MassUnitsTable[Mass Units],0),2), "")</f>
        <v/>
      </c>
      <c r="K869" s="32" t="str">
        <f t="shared" si="74"/>
        <v/>
      </c>
      <c r="L869" s="34" t="str">
        <f>IFERROR(('CALC | Main Engine'!N869+'CALC | Booster'!N869)*INDEX(MassUnitsTable[],MATCH($R$3,MassUnitsTable[Mass Units],0),2), "")</f>
        <v/>
      </c>
      <c r="M869" s="27" t="str">
        <f>IFERROR(('CALC | Main Engine'!O869+'CALC | Booster'!O869)*INDEX(MassUnitsTable[],MATCH($R$3,MassUnitsTable[Mass Units],0),2), "")</f>
        <v/>
      </c>
      <c r="N869" s="27" t="str">
        <f>IFERROR(('CALC | Main Engine'!P869+'CALC | Booster'!P869)*INDEX(MassUnitsTable[],MATCH($R$3,MassUnitsTable[Mass Units],0),2), "")</f>
        <v/>
      </c>
      <c r="O869" s="27" t="str">
        <f>IFERROR(('CALC | Main Engine'!Q869+'CALC | Booster'!Q869)*INDEX(MassUnitsTable[],MATCH($R$3,MassUnitsTable[Mass Units],0),2), "")</f>
        <v/>
      </c>
      <c r="P869" s="27" t="str">
        <f>IFERROR(('CALC | Main Engine'!R869+'CALC | Booster'!R869)*INDEX(MassUnitsTable[],MATCH($R$3,MassUnitsTable[Mass Units],0),2), "")</f>
        <v/>
      </c>
      <c r="Q869" s="27" t="str">
        <f>IFERROR(('CALC | Main Engine'!S869+'CALC | Booster'!S869)*INDEX(MassUnitsTable[],MATCH($R$3,MassUnitsTable[Mass Units],0),2), "")</f>
        <v/>
      </c>
      <c r="R869" s="32" t="str">
        <f>IFERROR(('CALC | Main Engine'!T869+'CALC | Booster'!T869)*INDEX(MassUnitsTable[],MATCH($R$3,MassUnitsTable[Mass Units],0),2), "")</f>
        <v/>
      </c>
      <c r="S869" s="10"/>
    </row>
    <row r="870" spans="1:19" x14ac:dyDescent="0.25">
      <c r="A870" s="10"/>
      <c r="B870" s="4" t="str">
        <f t="shared" si="70"/>
        <v/>
      </c>
      <c r="C870" s="5" t="str">
        <f t="shared" si="71"/>
        <v/>
      </c>
      <c r="D870" s="5" t="str">
        <f t="shared" si="72"/>
        <v/>
      </c>
      <c r="E870" s="5" t="str">
        <f t="shared" si="73"/>
        <v/>
      </c>
      <c r="F870" s="5" t="str">
        <f>'CALC | Main Engine'!$B870</f>
        <v/>
      </c>
      <c r="G870" s="27" t="str">
        <f>'CALC | Main Engine'!$C870</f>
        <v/>
      </c>
      <c r="H870" s="6" t="str">
        <f>'CALC | Main Engine'!$E870</f>
        <v/>
      </c>
      <c r="I870" s="34" t="str">
        <f>IFERROR('CALC | Main Engine'!$F870*INDEX(MassUnitsTable[],MATCH($R$3,MassUnitsTable[Mass Units],0),2), "")</f>
        <v/>
      </c>
      <c r="J870" s="27" t="str">
        <f>IFERROR('CALC | Booster'!$F870*INDEX(MassUnitsTable[],MATCH($R$3,MassUnitsTable[Mass Units],0),2), "")</f>
        <v/>
      </c>
      <c r="K870" s="32" t="str">
        <f t="shared" si="74"/>
        <v/>
      </c>
      <c r="L870" s="34" t="str">
        <f>IFERROR(('CALC | Main Engine'!N870+'CALC | Booster'!N870)*INDEX(MassUnitsTable[],MATCH($R$3,MassUnitsTable[Mass Units],0),2), "")</f>
        <v/>
      </c>
      <c r="M870" s="27" t="str">
        <f>IFERROR(('CALC | Main Engine'!O870+'CALC | Booster'!O870)*INDEX(MassUnitsTable[],MATCH($R$3,MassUnitsTable[Mass Units],0),2), "")</f>
        <v/>
      </c>
      <c r="N870" s="27" t="str">
        <f>IFERROR(('CALC | Main Engine'!P870+'CALC | Booster'!P870)*INDEX(MassUnitsTable[],MATCH($R$3,MassUnitsTable[Mass Units],0),2), "")</f>
        <v/>
      </c>
      <c r="O870" s="27" t="str">
        <f>IFERROR(('CALC | Main Engine'!Q870+'CALC | Booster'!Q870)*INDEX(MassUnitsTable[],MATCH($R$3,MassUnitsTable[Mass Units],0),2), "")</f>
        <v/>
      </c>
      <c r="P870" s="27" t="str">
        <f>IFERROR(('CALC | Main Engine'!R870+'CALC | Booster'!R870)*INDEX(MassUnitsTable[],MATCH($R$3,MassUnitsTable[Mass Units],0),2), "")</f>
        <v/>
      </c>
      <c r="Q870" s="27" t="str">
        <f>IFERROR(('CALC | Main Engine'!S870+'CALC | Booster'!S870)*INDEX(MassUnitsTable[],MATCH($R$3,MassUnitsTable[Mass Units],0),2), "")</f>
        <v/>
      </c>
      <c r="R870" s="32" t="str">
        <f>IFERROR(('CALC | Main Engine'!T870+'CALC | Booster'!T870)*INDEX(MassUnitsTable[],MATCH($R$3,MassUnitsTable[Mass Units],0),2), "")</f>
        <v/>
      </c>
      <c r="S870" s="10"/>
    </row>
    <row r="871" spans="1:19" x14ac:dyDescent="0.25">
      <c r="A871" s="10"/>
      <c r="B871" s="4" t="str">
        <f t="shared" si="70"/>
        <v/>
      </c>
      <c r="C871" s="5" t="str">
        <f t="shared" si="71"/>
        <v/>
      </c>
      <c r="D871" s="5" t="str">
        <f t="shared" si="72"/>
        <v/>
      </c>
      <c r="E871" s="5" t="str">
        <f t="shared" si="73"/>
        <v/>
      </c>
      <c r="F871" s="5" t="str">
        <f>'CALC | Main Engine'!$B871</f>
        <v/>
      </c>
      <c r="G871" s="27" t="str">
        <f>'CALC | Main Engine'!$C871</f>
        <v/>
      </c>
      <c r="H871" s="6" t="str">
        <f>'CALC | Main Engine'!$E871</f>
        <v/>
      </c>
      <c r="I871" s="34" t="str">
        <f>IFERROR('CALC | Main Engine'!$F871*INDEX(MassUnitsTable[],MATCH($R$3,MassUnitsTable[Mass Units],0),2), "")</f>
        <v/>
      </c>
      <c r="J871" s="27" t="str">
        <f>IFERROR('CALC | Booster'!$F871*INDEX(MassUnitsTable[],MATCH($R$3,MassUnitsTable[Mass Units],0),2), "")</f>
        <v/>
      </c>
      <c r="K871" s="32" t="str">
        <f t="shared" si="74"/>
        <v/>
      </c>
      <c r="L871" s="34" t="str">
        <f>IFERROR(('CALC | Main Engine'!N871+'CALC | Booster'!N871)*INDEX(MassUnitsTable[],MATCH($R$3,MassUnitsTable[Mass Units],0),2), "")</f>
        <v/>
      </c>
      <c r="M871" s="27" t="str">
        <f>IFERROR(('CALC | Main Engine'!O871+'CALC | Booster'!O871)*INDEX(MassUnitsTable[],MATCH($R$3,MassUnitsTable[Mass Units],0),2), "")</f>
        <v/>
      </c>
      <c r="N871" s="27" t="str">
        <f>IFERROR(('CALC | Main Engine'!P871+'CALC | Booster'!P871)*INDEX(MassUnitsTable[],MATCH($R$3,MassUnitsTable[Mass Units],0),2), "")</f>
        <v/>
      </c>
      <c r="O871" s="27" t="str">
        <f>IFERROR(('CALC | Main Engine'!Q871+'CALC | Booster'!Q871)*INDEX(MassUnitsTable[],MATCH($R$3,MassUnitsTable[Mass Units],0),2), "")</f>
        <v/>
      </c>
      <c r="P871" s="27" t="str">
        <f>IFERROR(('CALC | Main Engine'!R871+'CALC | Booster'!R871)*INDEX(MassUnitsTable[],MATCH($R$3,MassUnitsTable[Mass Units],0),2), "")</f>
        <v/>
      </c>
      <c r="Q871" s="27" t="str">
        <f>IFERROR(('CALC | Main Engine'!S871+'CALC | Booster'!S871)*INDEX(MassUnitsTable[],MATCH($R$3,MassUnitsTable[Mass Units],0),2), "")</f>
        <v/>
      </c>
      <c r="R871" s="32" t="str">
        <f>IFERROR(('CALC | Main Engine'!T871+'CALC | Booster'!T871)*INDEX(MassUnitsTable[],MATCH($R$3,MassUnitsTable[Mass Units],0),2), "")</f>
        <v/>
      </c>
      <c r="S871" s="10"/>
    </row>
    <row r="872" spans="1:19" x14ac:dyDescent="0.25">
      <c r="A872" s="10"/>
      <c r="B872" s="4" t="str">
        <f t="shared" si="70"/>
        <v/>
      </c>
      <c r="C872" s="5" t="str">
        <f t="shared" si="71"/>
        <v/>
      </c>
      <c r="D872" s="5" t="str">
        <f t="shared" si="72"/>
        <v/>
      </c>
      <c r="E872" s="5" t="str">
        <f t="shared" si="73"/>
        <v/>
      </c>
      <c r="F872" s="5" t="str">
        <f>'CALC | Main Engine'!$B872</f>
        <v/>
      </c>
      <c r="G872" s="27" t="str">
        <f>'CALC | Main Engine'!$C872</f>
        <v/>
      </c>
      <c r="H872" s="6" t="str">
        <f>'CALC | Main Engine'!$E872</f>
        <v/>
      </c>
      <c r="I872" s="34" t="str">
        <f>IFERROR('CALC | Main Engine'!$F872*INDEX(MassUnitsTable[],MATCH($R$3,MassUnitsTable[Mass Units],0),2), "")</f>
        <v/>
      </c>
      <c r="J872" s="27" t="str">
        <f>IFERROR('CALC | Booster'!$F872*INDEX(MassUnitsTable[],MATCH($R$3,MassUnitsTable[Mass Units],0),2), "")</f>
        <v/>
      </c>
      <c r="K872" s="32" t="str">
        <f t="shared" si="74"/>
        <v/>
      </c>
      <c r="L872" s="34" t="str">
        <f>IFERROR(('CALC | Main Engine'!N872+'CALC | Booster'!N872)*INDEX(MassUnitsTable[],MATCH($R$3,MassUnitsTable[Mass Units],0),2), "")</f>
        <v/>
      </c>
      <c r="M872" s="27" t="str">
        <f>IFERROR(('CALC | Main Engine'!O872+'CALC | Booster'!O872)*INDEX(MassUnitsTable[],MATCH($R$3,MassUnitsTable[Mass Units],0),2), "")</f>
        <v/>
      </c>
      <c r="N872" s="27" t="str">
        <f>IFERROR(('CALC | Main Engine'!P872+'CALC | Booster'!P872)*INDEX(MassUnitsTable[],MATCH($R$3,MassUnitsTable[Mass Units],0),2), "")</f>
        <v/>
      </c>
      <c r="O872" s="27" t="str">
        <f>IFERROR(('CALC | Main Engine'!Q872+'CALC | Booster'!Q872)*INDEX(MassUnitsTable[],MATCH($R$3,MassUnitsTable[Mass Units],0),2), "")</f>
        <v/>
      </c>
      <c r="P872" s="27" t="str">
        <f>IFERROR(('CALC | Main Engine'!R872+'CALC | Booster'!R872)*INDEX(MassUnitsTable[],MATCH($R$3,MassUnitsTable[Mass Units],0),2), "")</f>
        <v/>
      </c>
      <c r="Q872" s="27" t="str">
        <f>IFERROR(('CALC | Main Engine'!S872+'CALC | Booster'!S872)*INDEX(MassUnitsTable[],MATCH($R$3,MassUnitsTable[Mass Units],0),2), "")</f>
        <v/>
      </c>
      <c r="R872" s="32" t="str">
        <f>IFERROR(('CALC | Main Engine'!T872+'CALC | Booster'!T872)*INDEX(MassUnitsTable[],MATCH($R$3,MassUnitsTable[Mass Units],0),2), "")</f>
        <v/>
      </c>
      <c r="S872" s="10"/>
    </row>
    <row r="873" spans="1:19" x14ac:dyDescent="0.25">
      <c r="A873" s="10"/>
      <c r="B873" s="4" t="str">
        <f t="shared" si="70"/>
        <v/>
      </c>
      <c r="C873" s="5" t="str">
        <f t="shared" si="71"/>
        <v/>
      </c>
      <c r="D873" s="5" t="str">
        <f t="shared" si="72"/>
        <v/>
      </c>
      <c r="E873" s="5" t="str">
        <f t="shared" si="73"/>
        <v/>
      </c>
      <c r="F873" s="5" t="str">
        <f>'CALC | Main Engine'!$B873</f>
        <v/>
      </c>
      <c r="G873" s="27" t="str">
        <f>'CALC | Main Engine'!$C873</f>
        <v/>
      </c>
      <c r="H873" s="6" t="str">
        <f>'CALC | Main Engine'!$E873</f>
        <v/>
      </c>
      <c r="I873" s="34" t="str">
        <f>IFERROR('CALC | Main Engine'!$F873*INDEX(MassUnitsTable[],MATCH($R$3,MassUnitsTable[Mass Units],0),2), "")</f>
        <v/>
      </c>
      <c r="J873" s="27" t="str">
        <f>IFERROR('CALC | Booster'!$F873*INDEX(MassUnitsTable[],MATCH($R$3,MassUnitsTable[Mass Units],0),2), "")</f>
        <v/>
      </c>
      <c r="K873" s="32" t="str">
        <f t="shared" si="74"/>
        <v/>
      </c>
      <c r="L873" s="34" t="str">
        <f>IFERROR(('CALC | Main Engine'!N873+'CALC | Booster'!N873)*INDEX(MassUnitsTable[],MATCH($R$3,MassUnitsTable[Mass Units],0),2), "")</f>
        <v/>
      </c>
      <c r="M873" s="27" t="str">
        <f>IFERROR(('CALC | Main Engine'!O873+'CALC | Booster'!O873)*INDEX(MassUnitsTable[],MATCH($R$3,MassUnitsTable[Mass Units],0),2), "")</f>
        <v/>
      </c>
      <c r="N873" s="27" t="str">
        <f>IFERROR(('CALC | Main Engine'!P873+'CALC | Booster'!P873)*INDEX(MassUnitsTable[],MATCH($R$3,MassUnitsTable[Mass Units],0),2), "")</f>
        <v/>
      </c>
      <c r="O873" s="27" t="str">
        <f>IFERROR(('CALC | Main Engine'!Q873+'CALC | Booster'!Q873)*INDEX(MassUnitsTable[],MATCH($R$3,MassUnitsTable[Mass Units],0),2), "")</f>
        <v/>
      </c>
      <c r="P873" s="27" t="str">
        <f>IFERROR(('CALC | Main Engine'!R873+'CALC | Booster'!R873)*INDEX(MassUnitsTable[],MATCH($R$3,MassUnitsTable[Mass Units],0),2), "")</f>
        <v/>
      </c>
      <c r="Q873" s="27" t="str">
        <f>IFERROR(('CALC | Main Engine'!S873+'CALC | Booster'!S873)*INDEX(MassUnitsTable[],MATCH($R$3,MassUnitsTable[Mass Units],0),2), "")</f>
        <v/>
      </c>
      <c r="R873" s="32" t="str">
        <f>IFERROR(('CALC | Main Engine'!T873+'CALC | Booster'!T873)*INDEX(MassUnitsTable[],MATCH($R$3,MassUnitsTable[Mass Units],0),2), "")</f>
        <v/>
      </c>
      <c r="S873" s="10"/>
    </row>
    <row r="874" spans="1:19" x14ac:dyDescent="0.25">
      <c r="A874" s="10"/>
      <c r="B874" s="4" t="str">
        <f t="shared" si="70"/>
        <v/>
      </c>
      <c r="C874" s="5" t="str">
        <f t="shared" si="71"/>
        <v/>
      </c>
      <c r="D874" s="5" t="str">
        <f t="shared" si="72"/>
        <v/>
      </c>
      <c r="E874" s="5" t="str">
        <f t="shared" si="73"/>
        <v/>
      </c>
      <c r="F874" s="5" t="str">
        <f>'CALC | Main Engine'!$B874</f>
        <v/>
      </c>
      <c r="G874" s="27" t="str">
        <f>'CALC | Main Engine'!$C874</f>
        <v/>
      </c>
      <c r="H874" s="6" t="str">
        <f>'CALC | Main Engine'!$E874</f>
        <v/>
      </c>
      <c r="I874" s="34" t="str">
        <f>IFERROR('CALC | Main Engine'!$F874*INDEX(MassUnitsTable[],MATCH($R$3,MassUnitsTable[Mass Units],0),2), "")</f>
        <v/>
      </c>
      <c r="J874" s="27" t="str">
        <f>IFERROR('CALC | Booster'!$F874*INDEX(MassUnitsTable[],MATCH($R$3,MassUnitsTable[Mass Units],0),2), "")</f>
        <v/>
      </c>
      <c r="K874" s="32" t="str">
        <f t="shared" si="74"/>
        <v/>
      </c>
      <c r="L874" s="34" t="str">
        <f>IFERROR(('CALC | Main Engine'!N874+'CALC | Booster'!N874)*INDEX(MassUnitsTable[],MATCH($R$3,MassUnitsTable[Mass Units],0),2), "")</f>
        <v/>
      </c>
      <c r="M874" s="27" t="str">
        <f>IFERROR(('CALC | Main Engine'!O874+'CALC | Booster'!O874)*INDEX(MassUnitsTable[],MATCH($R$3,MassUnitsTable[Mass Units],0),2), "")</f>
        <v/>
      </c>
      <c r="N874" s="27" t="str">
        <f>IFERROR(('CALC | Main Engine'!P874+'CALC | Booster'!P874)*INDEX(MassUnitsTable[],MATCH($R$3,MassUnitsTable[Mass Units],0),2), "")</f>
        <v/>
      </c>
      <c r="O874" s="27" t="str">
        <f>IFERROR(('CALC | Main Engine'!Q874+'CALC | Booster'!Q874)*INDEX(MassUnitsTable[],MATCH($R$3,MassUnitsTable[Mass Units],0),2), "")</f>
        <v/>
      </c>
      <c r="P874" s="27" t="str">
        <f>IFERROR(('CALC | Main Engine'!R874+'CALC | Booster'!R874)*INDEX(MassUnitsTable[],MATCH($R$3,MassUnitsTable[Mass Units],0),2), "")</f>
        <v/>
      </c>
      <c r="Q874" s="27" t="str">
        <f>IFERROR(('CALC | Main Engine'!S874+'CALC | Booster'!S874)*INDEX(MassUnitsTable[],MATCH($R$3,MassUnitsTable[Mass Units],0),2), "")</f>
        <v/>
      </c>
      <c r="R874" s="32" t="str">
        <f>IFERROR(('CALC | Main Engine'!T874+'CALC | Booster'!T874)*INDEX(MassUnitsTable[],MATCH($R$3,MassUnitsTable[Mass Units],0),2), "")</f>
        <v/>
      </c>
      <c r="S874" s="10"/>
    </row>
    <row r="875" spans="1:19" x14ac:dyDescent="0.25">
      <c r="A875" s="10"/>
      <c r="B875" s="4" t="str">
        <f t="shared" si="70"/>
        <v/>
      </c>
      <c r="C875" s="5" t="str">
        <f t="shared" si="71"/>
        <v/>
      </c>
      <c r="D875" s="5" t="str">
        <f t="shared" si="72"/>
        <v/>
      </c>
      <c r="E875" s="5" t="str">
        <f t="shared" si="73"/>
        <v/>
      </c>
      <c r="F875" s="5" t="str">
        <f>'CALC | Main Engine'!$B875</f>
        <v/>
      </c>
      <c r="G875" s="27" t="str">
        <f>'CALC | Main Engine'!$C875</f>
        <v/>
      </c>
      <c r="H875" s="6" t="str">
        <f>'CALC | Main Engine'!$E875</f>
        <v/>
      </c>
      <c r="I875" s="34" t="str">
        <f>IFERROR('CALC | Main Engine'!$F875*INDEX(MassUnitsTable[],MATCH($R$3,MassUnitsTable[Mass Units],0),2), "")</f>
        <v/>
      </c>
      <c r="J875" s="27" t="str">
        <f>IFERROR('CALC | Booster'!$F875*INDEX(MassUnitsTable[],MATCH($R$3,MassUnitsTable[Mass Units],0),2), "")</f>
        <v/>
      </c>
      <c r="K875" s="32" t="str">
        <f t="shared" si="74"/>
        <v/>
      </c>
      <c r="L875" s="34" t="str">
        <f>IFERROR(('CALC | Main Engine'!N875+'CALC | Booster'!N875)*INDEX(MassUnitsTable[],MATCH($R$3,MassUnitsTable[Mass Units],0),2), "")</f>
        <v/>
      </c>
      <c r="M875" s="27" t="str">
        <f>IFERROR(('CALC | Main Engine'!O875+'CALC | Booster'!O875)*INDEX(MassUnitsTable[],MATCH($R$3,MassUnitsTable[Mass Units],0),2), "")</f>
        <v/>
      </c>
      <c r="N875" s="27" t="str">
        <f>IFERROR(('CALC | Main Engine'!P875+'CALC | Booster'!P875)*INDEX(MassUnitsTable[],MATCH($R$3,MassUnitsTable[Mass Units],0),2), "")</f>
        <v/>
      </c>
      <c r="O875" s="27" t="str">
        <f>IFERROR(('CALC | Main Engine'!Q875+'CALC | Booster'!Q875)*INDEX(MassUnitsTable[],MATCH($R$3,MassUnitsTable[Mass Units],0),2), "")</f>
        <v/>
      </c>
      <c r="P875" s="27" t="str">
        <f>IFERROR(('CALC | Main Engine'!R875+'CALC | Booster'!R875)*INDEX(MassUnitsTable[],MATCH($R$3,MassUnitsTable[Mass Units],0),2), "")</f>
        <v/>
      </c>
      <c r="Q875" s="27" t="str">
        <f>IFERROR(('CALC | Main Engine'!S875+'CALC | Booster'!S875)*INDEX(MassUnitsTable[],MATCH($R$3,MassUnitsTable[Mass Units],0),2), "")</f>
        <v/>
      </c>
      <c r="R875" s="32" t="str">
        <f>IFERROR(('CALC | Main Engine'!T875+'CALC | Booster'!T875)*INDEX(MassUnitsTable[],MATCH($R$3,MassUnitsTable[Mass Units],0),2), "")</f>
        <v/>
      </c>
      <c r="S875" s="10"/>
    </row>
    <row r="876" spans="1:19" x14ac:dyDescent="0.25">
      <c r="A876" s="10"/>
      <c r="B876" s="4" t="str">
        <f t="shared" si="70"/>
        <v/>
      </c>
      <c r="C876" s="5" t="str">
        <f t="shared" si="71"/>
        <v/>
      </c>
      <c r="D876" s="5" t="str">
        <f t="shared" si="72"/>
        <v/>
      </c>
      <c r="E876" s="5" t="str">
        <f t="shared" si="73"/>
        <v/>
      </c>
      <c r="F876" s="5" t="str">
        <f>'CALC | Main Engine'!$B876</f>
        <v/>
      </c>
      <c r="G876" s="27" t="str">
        <f>'CALC | Main Engine'!$C876</f>
        <v/>
      </c>
      <c r="H876" s="6" t="str">
        <f>'CALC | Main Engine'!$E876</f>
        <v/>
      </c>
      <c r="I876" s="34" t="str">
        <f>IFERROR('CALC | Main Engine'!$F876*INDEX(MassUnitsTable[],MATCH($R$3,MassUnitsTable[Mass Units],0),2), "")</f>
        <v/>
      </c>
      <c r="J876" s="27" t="str">
        <f>IFERROR('CALC | Booster'!$F876*INDEX(MassUnitsTable[],MATCH($R$3,MassUnitsTable[Mass Units],0),2), "")</f>
        <v/>
      </c>
      <c r="K876" s="32" t="str">
        <f t="shared" si="74"/>
        <v/>
      </c>
      <c r="L876" s="34" t="str">
        <f>IFERROR(('CALC | Main Engine'!N876+'CALC | Booster'!N876)*INDEX(MassUnitsTable[],MATCH($R$3,MassUnitsTable[Mass Units],0),2), "")</f>
        <v/>
      </c>
      <c r="M876" s="27" t="str">
        <f>IFERROR(('CALC | Main Engine'!O876+'CALC | Booster'!O876)*INDEX(MassUnitsTable[],MATCH($R$3,MassUnitsTable[Mass Units],0),2), "")</f>
        <v/>
      </c>
      <c r="N876" s="27" t="str">
        <f>IFERROR(('CALC | Main Engine'!P876+'CALC | Booster'!P876)*INDEX(MassUnitsTable[],MATCH($R$3,MassUnitsTable[Mass Units],0),2), "")</f>
        <v/>
      </c>
      <c r="O876" s="27" t="str">
        <f>IFERROR(('CALC | Main Engine'!Q876+'CALC | Booster'!Q876)*INDEX(MassUnitsTable[],MATCH($R$3,MassUnitsTable[Mass Units],0),2), "")</f>
        <v/>
      </c>
      <c r="P876" s="27" t="str">
        <f>IFERROR(('CALC | Main Engine'!R876+'CALC | Booster'!R876)*INDEX(MassUnitsTable[],MATCH($R$3,MassUnitsTable[Mass Units],0),2), "")</f>
        <v/>
      </c>
      <c r="Q876" s="27" t="str">
        <f>IFERROR(('CALC | Main Engine'!S876+'CALC | Booster'!S876)*INDEX(MassUnitsTable[],MATCH($R$3,MassUnitsTable[Mass Units],0),2), "")</f>
        <v/>
      </c>
      <c r="R876" s="32" t="str">
        <f>IFERROR(('CALC | Main Engine'!T876+'CALC | Booster'!T876)*INDEX(MassUnitsTable[],MATCH($R$3,MassUnitsTable[Mass Units],0),2), "")</f>
        <v/>
      </c>
      <c r="S876" s="10"/>
    </row>
    <row r="877" spans="1:19" x14ac:dyDescent="0.25">
      <c r="A877" s="10"/>
      <c r="B877" s="4" t="str">
        <f t="shared" si="70"/>
        <v/>
      </c>
      <c r="C877" s="5" t="str">
        <f t="shared" si="71"/>
        <v/>
      </c>
      <c r="D877" s="5" t="str">
        <f t="shared" si="72"/>
        <v/>
      </c>
      <c r="E877" s="5" t="str">
        <f t="shared" si="73"/>
        <v/>
      </c>
      <c r="F877" s="5" t="str">
        <f>'CALC | Main Engine'!$B877</f>
        <v/>
      </c>
      <c r="G877" s="27" t="str">
        <f>'CALC | Main Engine'!$C877</f>
        <v/>
      </c>
      <c r="H877" s="6" t="str">
        <f>'CALC | Main Engine'!$E877</f>
        <v/>
      </c>
      <c r="I877" s="34" t="str">
        <f>IFERROR('CALC | Main Engine'!$F877*INDEX(MassUnitsTable[],MATCH($R$3,MassUnitsTable[Mass Units],0),2), "")</f>
        <v/>
      </c>
      <c r="J877" s="27" t="str">
        <f>IFERROR('CALC | Booster'!$F877*INDEX(MassUnitsTable[],MATCH($R$3,MassUnitsTable[Mass Units],0),2), "")</f>
        <v/>
      </c>
      <c r="K877" s="32" t="str">
        <f t="shared" si="74"/>
        <v/>
      </c>
      <c r="L877" s="34" t="str">
        <f>IFERROR(('CALC | Main Engine'!N877+'CALC | Booster'!N877)*INDEX(MassUnitsTable[],MATCH($R$3,MassUnitsTable[Mass Units],0),2), "")</f>
        <v/>
      </c>
      <c r="M877" s="27" t="str">
        <f>IFERROR(('CALC | Main Engine'!O877+'CALC | Booster'!O877)*INDEX(MassUnitsTable[],MATCH($R$3,MassUnitsTable[Mass Units],0),2), "")</f>
        <v/>
      </c>
      <c r="N877" s="27" t="str">
        <f>IFERROR(('CALC | Main Engine'!P877+'CALC | Booster'!P877)*INDEX(MassUnitsTable[],MATCH($R$3,MassUnitsTable[Mass Units],0),2), "")</f>
        <v/>
      </c>
      <c r="O877" s="27" t="str">
        <f>IFERROR(('CALC | Main Engine'!Q877+'CALC | Booster'!Q877)*INDEX(MassUnitsTable[],MATCH($R$3,MassUnitsTable[Mass Units],0),2), "")</f>
        <v/>
      </c>
      <c r="P877" s="27" t="str">
        <f>IFERROR(('CALC | Main Engine'!R877+'CALC | Booster'!R877)*INDEX(MassUnitsTable[],MATCH($R$3,MassUnitsTable[Mass Units],0),2), "")</f>
        <v/>
      </c>
      <c r="Q877" s="27" t="str">
        <f>IFERROR(('CALC | Main Engine'!S877+'CALC | Booster'!S877)*INDEX(MassUnitsTable[],MATCH($R$3,MassUnitsTable[Mass Units],0),2), "")</f>
        <v/>
      </c>
      <c r="R877" s="32" t="str">
        <f>IFERROR(('CALC | Main Engine'!T877+'CALC | Booster'!T877)*INDEX(MassUnitsTable[],MATCH($R$3,MassUnitsTable[Mass Units],0),2), "")</f>
        <v/>
      </c>
      <c r="S877" s="10"/>
    </row>
    <row r="878" spans="1:19" x14ac:dyDescent="0.25">
      <c r="A878" s="10"/>
      <c r="B878" s="4" t="str">
        <f t="shared" si="70"/>
        <v/>
      </c>
      <c r="C878" s="5" t="str">
        <f t="shared" si="71"/>
        <v/>
      </c>
      <c r="D878" s="5" t="str">
        <f t="shared" si="72"/>
        <v/>
      </c>
      <c r="E878" s="5" t="str">
        <f t="shared" si="73"/>
        <v/>
      </c>
      <c r="F878" s="5" t="str">
        <f>'CALC | Main Engine'!$B878</f>
        <v/>
      </c>
      <c r="G878" s="27" t="str">
        <f>'CALC | Main Engine'!$C878</f>
        <v/>
      </c>
      <c r="H878" s="6" t="str">
        <f>'CALC | Main Engine'!$E878</f>
        <v/>
      </c>
      <c r="I878" s="34" t="str">
        <f>IFERROR('CALC | Main Engine'!$F878*INDEX(MassUnitsTable[],MATCH($R$3,MassUnitsTable[Mass Units],0),2), "")</f>
        <v/>
      </c>
      <c r="J878" s="27" t="str">
        <f>IFERROR('CALC | Booster'!$F878*INDEX(MassUnitsTable[],MATCH($R$3,MassUnitsTable[Mass Units],0),2), "")</f>
        <v/>
      </c>
      <c r="K878" s="32" t="str">
        <f t="shared" si="74"/>
        <v/>
      </c>
      <c r="L878" s="34" t="str">
        <f>IFERROR(('CALC | Main Engine'!N878+'CALC | Booster'!N878)*INDEX(MassUnitsTable[],MATCH($R$3,MassUnitsTable[Mass Units],0),2), "")</f>
        <v/>
      </c>
      <c r="M878" s="27" t="str">
        <f>IFERROR(('CALC | Main Engine'!O878+'CALC | Booster'!O878)*INDEX(MassUnitsTable[],MATCH($R$3,MassUnitsTable[Mass Units],0),2), "")</f>
        <v/>
      </c>
      <c r="N878" s="27" t="str">
        <f>IFERROR(('CALC | Main Engine'!P878+'CALC | Booster'!P878)*INDEX(MassUnitsTable[],MATCH($R$3,MassUnitsTable[Mass Units],0),2), "")</f>
        <v/>
      </c>
      <c r="O878" s="27" t="str">
        <f>IFERROR(('CALC | Main Engine'!Q878+'CALC | Booster'!Q878)*INDEX(MassUnitsTable[],MATCH($R$3,MassUnitsTable[Mass Units],0),2), "")</f>
        <v/>
      </c>
      <c r="P878" s="27" t="str">
        <f>IFERROR(('CALC | Main Engine'!R878+'CALC | Booster'!R878)*INDEX(MassUnitsTable[],MATCH($R$3,MassUnitsTable[Mass Units],0),2), "")</f>
        <v/>
      </c>
      <c r="Q878" s="27" t="str">
        <f>IFERROR(('CALC | Main Engine'!S878+'CALC | Booster'!S878)*INDEX(MassUnitsTable[],MATCH($R$3,MassUnitsTable[Mass Units],0),2), "")</f>
        <v/>
      </c>
      <c r="R878" s="32" t="str">
        <f>IFERROR(('CALC | Main Engine'!T878+'CALC | Booster'!T878)*INDEX(MassUnitsTable[],MATCH($R$3,MassUnitsTable[Mass Units],0),2), "")</f>
        <v/>
      </c>
      <c r="S878" s="10"/>
    </row>
    <row r="879" spans="1:19" x14ac:dyDescent="0.25">
      <c r="A879" s="10"/>
      <c r="B879" s="4" t="str">
        <f t="shared" si="70"/>
        <v/>
      </c>
      <c r="C879" s="5" t="str">
        <f t="shared" si="71"/>
        <v/>
      </c>
      <c r="D879" s="5" t="str">
        <f t="shared" si="72"/>
        <v/>
      </c>
      <c r="E879" s="5" t="str">
        <f t="shared" si="73"/>
        <v/>
      </c>
      <c r="F879" s="5" t="str">
        <f>'CALC | Main Engine'!$B879</f>
        <v/>
      </c>
      <c r="G879" s="27" t="str">
        <f>'CALC | Main Engine'!$C879</f>
        <v/>
      </c>
      <c r="H879" s="6" t="str">
        <f>'CALC | Main Engine'!$E879</f>
        <v/>
      </c>
      <c r="I879" s="34" t="str">
        <f>IFERROR('CALC | Main Engine'!$F879*INDEX(MassUnitsTable[],MATCH($R$3,MassUnitsTable[Mass Units],0),2), "")</f>
        <v/>
      </c>
      <c r="J879" s="27" t="str">
        <f>IFERROR('CALC | Booster'!$F879*INDEX(MassUnitsTable[],MATCH($R$3,MassUnitsTable[Mass Units],0),2), "")</f>
        <v/>
      </c>
      <c r="K879" s="32" t="str">
        <f t="shared" si="74"/>
        <v/>
      </c>
      <c r="L879" s="34" t="str">
        <f>IFERROR(('CALC | Main Engine'!N879+'CALC | Booster'!N879)*INDEX(MassUnitsTable[],MATCH($R$3,MassUnitsTable[Mass Units],0),2), "")</f>
        <v/>
      </c>
      <c r="M879" s="27" t="str">
        <f>IFERROR(('CALC | Main Engine'!O879+'CALC | Booster'!O879)*INDEX(MassUnitsTable[],MATCH($R$3,MassUnitsTable[Mass Units],0),2), "")</f>
        <v/>
      </c>
      <c r="N879" s="27" t="str">
        <f>IFERROR(('CALC | Main Engine'!P879+'CALC | Booster'!P879)*INDEX(MassUnitsTable[],MATCH($R$3,MassUnitsTable[Mass Units],0),2), "")</f>
        <v/>
      </c>
      <c r="O879" s="27" t="str">
        <f>IFERROR(('CALC | Main Engine'!Q879+'CALC | Booster'!Q879)*INDEX(MassUnitsTable[],MATCH($R$3,MassUnitsTable[Mass Units],0),2), "")</f>
        <v/>
      </c>
      <c r="P879" s="27" t="str">
        <f>IFERROR(('CALC | Main Engine'!R879+'CALC | Booster'!R879)*INDEX(MassUnitsTable[],MATCH($R$3,MassUnitsTable[Mass Units],0),2), "")</f>
        <v/>
      </c>
      <c r="Q879" s="27" t="str">
        <f>IFERROR(('CALC | Main Engine'!S879+'CALC | Booster'!S879)*INDEX(MassUnitsTable[],MATCH($R$3,MassUnitsTable[Mass Units],0),2), "")</f>
        <v/>
      </c>
      <c r="R879" s="32" t="str">
        <f>IFERROR(('CALC | Main Engine'!T879+'CALC | Booster'!T879)*INDEX(MassUnitsTable[],MATCH($R$3,MassUnitsTable[Mass Units],0),2), "")</f>
        <v/>
      </c>
      <c r="S879" s="10"/>
    </row>
    <row r="880" spans="1:19" x14ac:dyDescent="0.25">
      <c r="A880" s="10"/>
      <c r="B880" s="4" t="str">
        <f t="shared" si="70"/>
        <v/>
      </c>
      <c r="C880" s="5" t="str">
        <f t="shared" si="71"/>
        <v/>
      </c>
      <c r="D880" s="5" t="str">
        <f t="shared" si="72"/>
        <v/>
      </c>
      <c r="E880" s="5" t="str">
        <f t="shared" si="73"/>
        <v/>
      </c>
      <c r="F880" s="5" t="str">
        <f>'CALC | Main Engine'!$B880</f>
        <v/>
      </c>
      <c r="G880" s="27" t="str">
        <f>'CALC | Main Engine'!$C880</f>
        <v/>
      </c>
      <c r="H880" s="6" t="str">
        <f>'CALC | Main Engine'!$E880</f>
        <v/>
      </c>
      <c r="I880" s="34" t="str">
        <f>IFERROR('CALC | Main Engine'!$F880*INDEX(MassUnitsTable[],MATCH($R$3,MassUnitsTable[Mass Units],0),2), "")</f>
        <v/>
      </c>
      <c r="J880" s="27" t="str">
        <f>IFERROR('CALC | Booster'!$F880*INDEX(MassUnitsTable[],MATCH($R$3,MassUnitsTable[Mass Units],0),2), "")</f>
        <v/>
      </c>
      <c r="K880" s="32" t="str">
        <f t="shared" si="74"/>
        <v/>
      </c>
      <c r="L880" s="34" t="str">
        <f>IFERROR(('CALC | Main Engine'!N880+'CALC | Booster'!N880)*INDEX(MassUnitsTable[],MATCH($R$3,MassUnitsTable[Mass Units],0),2), "")</f>
        <v/>
      </c>
      <c r="M880" s="27" t="str">
        <f>IFERROR(('CALC | Main Engine'!O880+'CALC | Booster'!O880)*INDEX(MassUnitsTable[],MATCH($R$3,MassUnitsTable[Mass Units],0),2), "")</f>
        <v/>
      </c>
      <c r="N880" s="27" t="str">
        <f>IFERROR(('CALC | Main Engine'!P880+'CALC | Booster'!P880)*INDEX(MassUnitsTable[],MATCH($R$3,MassUnitsTable[Mass Units],0),2), "")</f>
        <v/>
      </c>
      <c r="O880" s="27" t="str">
        <f>IFERROR(('CALC | Main Engine'!Q880+'CALC | Booster'!Q880)*INDEX(MassUnitsTable[],MATCH($R$3,MassUnitsTable[Mass Units],0),2), "")</f>
        <v/>
      </c>
      <c r="P880" s="27" t="str">
        <f>IFERROR(('CALC | Main Engine'!R880+'CALC | Booster'!R880)*INDEX(MassUnitsTable[],MATCH($R$3,MassUnitsTable[Mass Units],0),2), "")</f>
        <v/>
      </c>
      <c r="Q880" s="27" t="str">
        <f>IFERROR(('CALC | Main Engine'!S880+'CALC | Booster'!S880)*INDEX(MassUnitsTable[],MATCH($R$3,MassUnitsTable[Mass Units],0),2), "")</f>
        <v/>
      </c>
      <c r="R880" s="32" t="str">
        <f>IFERROR(('CALC | Main Engine'!T880+'CALC | Booster'!T880)*INDEX(MassUnitsTable[],MATCH($R$3,MassUnitsTable[Mass Units],0),2), "")</f>
        <v/>
      </c>
      <c r="S880" s="10"/>
    </row>
    <row r="881" spans="1:19" x14ac:dyDescent="0.25">
      <c r="A881" s="10"/>
      <c r="B881" s="4" t="str">
        <f t="shared" si="70"/>
        <v/>
      </c>
      <c r="C881" s="5" t="str">
        <f t="shared" si="71"/>
        <v/>
      </c>
      <c r="D881" s="5" t="str">
        <f t="shared" si="72"/>
        <v/>
      </c>
      <c r="E881" s="5" t="str">
        <f t="shared" si="73"/>
        <v/>
      </c>
      <c r="F881" s="5" t="str">
        <f>'CALC | Main Engine'!$B881</f>
        <v/>
      </c>
      <c r="G881" s="27" t="str">
        <f>'CALC | Main Engine'!$C881</f>
        <v/>
      </c>
      <c r="H881" s="6" t="str">
        <f>'CALC | Main Engine'!$E881</f>
        <v/>
      </c>
      <c r="I881" s="34" t="str">
        <f>IFERROR('CALC | Main Engine'!$F881*INDEX(MassUnitsTable[],MATCH($R$3,MassUnitsTable[Mass Units],0),2), "")</f>
        <v/>
      </c>
      <c r="J881" s="27" t="str">
        <f>IFERROR('CALC | Booster'!$F881*INDEX(MassUnitsTable[],MATCH($R$3,MassUnitsTable[Mass Units],0),2), "")</f>
        <v/>
      </c>
      <c r="K881" s="32" t="str">
        <f t="shared" si="74"/>
        <v/>
      </c>
      <c r="L881" s="34" t="str">
        <f>IFERROR(('CALC | Main Engine'!N881+'CALC | Booster'!N881)*INDEX(MassUnitsTable[],MATCH($R$3,MassUnitsTable[Mass Units],0),2), "")</f>
        <v/>
      </c>
      <c r="M881" s="27" t="str">
        <f>IFERROR(('CALC | Main Engine'!O881+'CALC | Booster'!O881)*INDEX(MassUnitsTable[],MATCH($R$3,MassUnitsTable[Mass Units],0),2), "")</f>
        <v/>
      </c>
      <c r="N881" s="27" t="str">
        <f>IFERROR(('CALC | Main Engine'!P881+'CALC | Booster'!P881)*INDEX(MassUnitsTable[],MATCH($R$3,MassUnitsTable[Mass Units],0),2), "")</f>
        <v/>
      </c>
      <c r="O881" s="27" t="str">
        <f>IFERROR(('CALC | Main Engine'!Q881+'CALC | Booster'!Q881)*INDEX(MassUnitsTable[],MATCH($R$3,MassUnitsTable[Mass Units],0),2), "")</f>
        <v/>
      </c>
      <c r="P881" s="27" t="str">
        <f>IFERROR(('CALC | Main Engine'!R881+'CALC | Booster'!R881)*INDEX(MassUnitsTable[],MATCH($R$3,MassUnitsTable[Mass Units],0),2), "")</f>
        <v/>
      </c>
      <c r="Q881" s="27" t="str">
        <f>IFERROR(('CALC | Main Engine'!S881+'CALC | Booster'!S881)*INDEX(MassUnitsTable[],MATCH($R$3,MassUnitsTable[Mass Units],0),2), "")</f>
        <v/>
      </c>
      <c r="R881" s="32" t="str">
        <f>IFERROR(('CALC | Main Engine'!T881+'CALC | Booster'!T881)*INDEX(MassUnitsTable[],MATCH($R$3,MassUnitsTable[Mass Units],0),2), "")</f>
        <v/>
      </c>
      <c r="S881" s="10"/>
    </row>
    <row r="882" spans="1:19" x14ac:dyDescent="0.25">
      <c r="A882" s="10"/>
      <c r="B882" s="4" t="str">
        <f t="shared" si="70"/>
        <v/>
      </c>
      <c r="C882" s="5" t="str">
        <f t="shared" si="71"/>
        <v/>
      </c>
      <c r="D882" s="5" t="str">
        <f t="shared" si="72"/>
        <v/>
      </c>
      <c r="E882" s="5" t="str">
        <f t="shared" si="73"/>
        <v/>
      </c>
      <c r="F882" s="5" t="str">
        <f>'CALC | Main Engine'!$B882</f>
        <v/>
      </c>
      <c r="G882" s="27" t="str">
        <f>'CALC | Main Engine'!$C882</f>
        <v/>
      </c>
      <c r="H882" s="6" t="str">
        <f>'CALC | Main Engine'!$E882</f>
        <v/>
      </c>
      <c r="I882" s="34" t="str">
        <f>IFERROR('CALC | Main Engine'!$F882*INDEX(MassUnitsTable[],MATCH($R$3,MassUnitsTable[Mass Units],0),2), "")</f>
        <v/>
      </c>
      <c r="J882" s="27" t="str">
        <f>IFERROR('CALC | Booster'!$F882*INDEX(MassUnitsTable[],MATCH($R$3,MassUnitsTable[Mass Units],0),2), "")</f>
        <v/>
      </c>
      <c r="K882" s="32" t="str">
        <f t="shared" si="74"/>
        <v/>
      </c>
      <c r="L882" s="34" t="str">
        <f>IFERROR(('CALC | Main Engine'!N882+'CALC | Booster'!N882)*INDEX(MassUnitsTable[],MATCH($R$3,MassUnitsTable[Mass Units],0),2), "")</f>
        <v/>
      </c>
      <c r="M882" s="27" t="str">
        <f>IFERROR(('CALC | Main Engine'!O882+'CALC | Booster'!O882)*INDEX(MassUnitsTable[],MATCH($R$3,MassUnitsTable[Mass Units],0),2), "")</f>
        <v/>
      </c>
      <c r="N882" s="27" t="str">
        <f>IFERROR(('CALC | Main Engine'!P882+'CALC | Booster'!P882)*INDEX(MassUnitsTable[],MATCH($R$3,MassUnitsTable[Mass Units],0),2), "")</f>
        <v/>
      </c>
      <c r="O882" s="27" t="str">
        <f>IFERROR(('CALC | Main Engine'!Q882+'CALC | Booster'!Q882)*INDEX(MassUnitsTable[],MATCH($R$3,MassUnitsTable[Mass Units],0),2), "")</f>
        <v/>
      </c>
      <c r="P882" s="27" t="str">
        <f>IFERROR(('CALC | Main Engine'!R882+'CALC | Booster'!R882)*INDEX(MassUnitsTable[],MATCH($R$3,MassUnitsTable[Mass Units],0),2), "")</f>
        <v/>
      </c>
      <c r="Q882" s="27" t="str">
        <f>IFERROR(('CALC | Main Engine'!S882+'CALC | Booster'!S882)*INDEX(MassUnitsTable[],MATCH($R$3,MassUnitsTable[Mass Units],0),2), "")</f>
        <v/>
      </c>
      <c r="R882" s="32" t="str">
        <f>IFERROR(('CALC | Main Engine'!T882+'CALC | Booster'!T882)*INDEX(MassUnitsTable[],MATCH($R$3,MassUnitsTable[Mass Units],0),2), "")</f>
        <v/>
      </c>
      <c r="S882" s="10"/>
    </row>
    <row r="883" spans="1:19" x14ac:dyDescent="0.25">
      <c r="A883" s="10"/>
      <c r="B883" s="4" t="str">
        <f t="shared" si="70"/>
        <v/>
      </c>
      <c r="C883" s="5" t="str">
        <f t="shared" si="71"/>
        <v/>
      </c>
      <c r="D883" s="5" t="str">
        <f t="shared" si="72"/>
        <v/>
      </c>
      <c r="E883" s="5" t="str">
        <f t="shared" si="73"/>
        <v/>
      </c>
      <c r="F883" s="5" t="str">
        <f>'CALC | Main Engine'!$B883</f>
        <v/>
      </c>
      <c r="G883" s="27" t="str">
        <f>'CALC | Main Engine'!$C883</f>
        <v/>
      </c>
      <c r="H883" s="6" t="str">
        <f>'CALC | Main Engine'!$E883</f>
        <v/>
      </c>
      <c r="I883" s="34" t="str">
        <f>IFERROR('CALC | Main Engine'!$F883*INDEX(MassUnitsTable[],MATCH($R$3,MassUnitsTable[Mass Units],0),2), "")</f>
        <v/>
      </c>
      <c r="J883" s="27" t="str">
        <f>IFERROR('CALC | Booster'!$F883*INDEX(MassUnitsTable[],MATCH($R$3,MassUnitsTable[Mass Units],0),2), "")</f>
        <v/>
      </c>
      <c r="K883" s="32" t="str">
        <f t="shared" si="74"/>
        <v/>
      </c>
      <c r="L883" s="34" t="str">
        <f>IFERROR(('CALC | Main Engine'!N883+'CALC | Booster'!N883)*INDEX(MassUnitsTable[],MATCH($R$3,MassUnitsTable[Mass Units],0),2), "")</f>
        <v/>
      </c>
      <c r="M883" s="27" t="str">
        <f>IFERROR(('CALC | Main Engine'!O883+'CALC | Booster'!O883)*INDEX(MassUnitsTable[],MATCH($R$3,MassUnitsTable[Mass Units],0),2), "")</f>
        <v/>
      </c>
      <c r="N883" s="27" t="str">
        <f>IFERROR(('CALC | Main Engine'!P883+'CALC | Booster'!P883)*INDEX(MassUnitsTable[],MATCH($R$3,MassUnitsTable[Mass Units],0),2), "")</f>
        <v/>
      </c>
      <c r="O883" s="27" t="str">
        <f>IFERROR(('CALC | Main Engine'!Q883+'CALC | Booster'!Q883)*INDEX(MassUnitsTable[],MATCH($R$3,MassUnitsTable[Mass Units],0),2), "")</f>
        <v/>
      </c>
      <c r="P883" s="27" t="str">
        <f>IFERROR(('CALC | Main Engine'!R883+'CALC | Booster'!R883)*INDEX(MassUnitsTable[],MATCH($R$3,MassUnitsTable[Mass Units],0),2), "")</f>
        <v/>
      </c>
      <c r="Q883" s="27" t="str">
        <f>IFERROR(('CALC | Main Engine'!S883+'CALC | Booster'!S883)*INDEX(MassUnitsTable[],MATCH($R$3,MassUnitsTable[Mass Units],0),2), "")</f>
        <v/>
      </c>
      <c r="R883" s="32" t="str">
        <f>IFERROR(('CALC | Main Engine'!T883+'CALC | Booster'!T883)*INDEX(MassUnitsTable[],MATCH($R$3,MassUnitsTable[Mass Units],0),2), "")</f>
        <v/>
      </c>
      <c r="S883" s="10"/>
    </row>
    <row r="884" spans="1:19" x14ac:dyDescent="0.25">
      <c r="A884" s="10"/>
      <c r="B884" s="4" t="str">
        <f t="shared" si="70"/>
        <v/>
      </c>
      <c r="C884" s="5" t="str">
        <f t="shared" si="71"/>
        <v/>
      </c>
      <c r="D884" s="5" t="str">
        <f t="shared" si="72"/>
        <v/>
      </c>
      <c r="E884" s="5" t="str">
        <f t="shared" si="73"/>
        <v/>
      </c>
      <c r="F884" s="5" t="str">
        <f>'CALC | Main Engine'!$B884</f>
        <v/>
      </c>
      <c r="G884" s="27" t="str">
        <f>'CALC | Main Engine'!$C884</f>
        <v/>
      </c>
      <c r="H884" s="6" t="str">
        <f>'CALC | Main Engine'!$E884</f>
        <v/>
      </c>
      <c r="I884" s="34" t="str">
        <f>IFERROR('CALC | Main Engine'!$F884*INDEX(MassUnitsTable[],MATCH($R$3,MassUnitsTable[Mass Units],0),2), "")</f>
        <v/>
      </c>
      <c r="J884" s="27" t="str">
        <f>IFERROR('CALC | Booster'!$F884*INDEX(MassUnitsTable[],MATCH($R$3,MassUnitsTable[Mass Units],0),2), "")</f>
        <v/>
      </c>
      <c r="K884" s="32" t="str">
        <f t="shared" si="74"/>
        <v/>
      </c>
      <c r="L884" s="34" t="str">
        <f>IFERROR(('CALC | Main Engine'!N884+'CALC | Booster'!N884)*INDEX(MassUnitsTable[],MATCH($R$3,MassUnitsTable[Mass Units],0),2), "")</f>
        <v/>
      </c>
      <c r="M884" s="27" t="str">
        <f>IFERROR(('CALC | Main Engine'!O884+'CALC | Booster'!O884)*INDEX(MassUnitsTable[],MATCH($R$3,MassUnitsTable[Mass Units],0),2), "")</f>
        <v/>
      </c>
      <c r="N884" s="27" t="str">
        <f>IFERROR(('CALC | Main Engine'!P884+'CALC | Booster'!P884)*INDEX(MassUnitsTable[],MATCH($R$3,MassUnitsTable[Mass Units],0),2), "")</f>
        <v/>
      </c>
      <c r="O884" s="27" t="str">
        <f>IFERROR(('CALC | Main Engine'!Q884+'CALC | Booster'!Q884)*INDEX(MassUnitsTable[],MATCH($R$3,MassUnitsTable[Mass Units],0),2), "")</f>
        <v/>
      </c>
      <c r="P884" s="27" t="str">
        <f>IFERROR(('CALC | Main Engine'!R884+'CALC | Booster'!R884)*INDEX(MassUnitsTable[],MATCH($R$3,MassUnitsTable[Mass Units],0),2), "")</f>
        <v/>
      </c>
      <c r="Q884" s="27" t="str">
        <f>IFERROR(('CALC | Main Engine'!S884+'CALC | Booster'!S884)*INDEX(MassUnitsTable[],MATCH($R$3,MassUnitsTable[Mass Units],0),2), "")</f>
        <v/>
      </c>
      <c r="R884" s="32" t="str">
        <f>IFERROR(('CALC | Main Engine'!T884+'CALC | Booster'!T884)*INDEX(MassUnitsTable[],MATCH($R$3,MassUnitsTable[Mass Units],0),2), "")</f>
        <v/>
      </c>
      <c r="S884" s="10"/>
    </row>
    <row r="885" spans="1:19" x14ac:dyDescent="0.25">
      <c r="A885" s="10"/>
      <c r="B885" s="4" t="str">
        <f t="shared" si="70"/>
        <v/>
      </c>
      <c r="C885" s="5" t="str">
        <f t="shared" si="71"/>
        <v/>
      </c>
      <c r="D885" s="5" t="str">
        <f t="shared" si="72"/>
        <v/>
      </c>
      <c r="E885" s="5" t="str">
        <f t="shared" si="73"/>
        <v/>
      </c>
      <c r="F885" s="5" t="str">
        <f>'CALC | Main Engine'!$B885</f>
        <v/>
      </c>
      <c r="G885" s="27" t="str">
        <f>'CALC | Main Engine'!$C885</f>
        <v/>
      </c>
      <c r="H885" s="6" t="str">
        <f>'CALC | Main Engine'!$E885</f>
        <v/>
      </c>
      <c r="I885" s="34" t="str">
        <f>IFERROR('CALC | Main Engine'!$F885*INDEX(MassUnitsTable[],MATCH($R$3,MassUnitsTable[Mass Units],0),2), "")</f>
        <v/>
      </c>
      <c r="J885" s="27" t="str">
        <f>IFERROR('CALC | Booster'!$F885*INDEX(MassUnitsTable[],MATCH($R$3,MassUnitsTable[Mass Units],0),2), "")</f>
        <v/>
      </c>
      <c r="K885" s="32" t="str">
        <f t="shared" si="74"/>
        <v/>
      </c>
      <c r="L885" s="34" t="str">
        <f>IFERROR(('CALC | Main Engine'!N885+'CALC | Booster'!N885)*INDEX(MassUnitsTable[],MATCH($R$3,MassUnitsTable[Mass Units],0),2), "")</f>
        <v/>
      </c>
      <c r="M885" s="27" t="str">
        <f>IFERROR(('CALC | Main Engine'!O885+'CALC | Booster'!O885)*INDEX(MassUnitsTable[],MATCH($R$3,MassUnitsTable[Mass Units],0),2), "")</f>
        <v/>
      </c>
      <c r="N885" s="27" t="str">
        <f>IFERROR(('CALC | Main Engine'!P885+'CALC | Booster'!P885)*INDEX(MassUnitsTable[],MATCH($R$3,MassUnitsTable[Mass Units],0),2), "")</f>
        <v/>
      </c>
      <c r="O885" s="27" t="str">
        <f>IFERROR(('CALC | Main Engine'!Q885+'CALC | Booster'!Q885)*INDEX(MassUnitsTable[],MATCH($R$3,MassUnitsTable[Mass Units],0),2), "")</f>
        <v/>
      </c>
      <c r="P885" s="27" t="str">
        <f>IFERROR(('CALC | Main Engine'!R885+'CALC | Booster'!R885)*INDEX(MassUnitsTable[],MATCH($R$3,MassUnitsTable[Mass Units],0),2), "")</f>
        <v/>
      </c>
      <c r="Q885" s="27" t="str">
        <f>IFERROR(('CALC | Main Engine'!S885+'CALC | Booster'!S885)*INDEX(MassUnitsTable[],MATCH($R$3,MassUnitsTable[Mass Units],0),2), "")</f>
        <v/>
      </c>
      <c r="R885" s="32" t="str">
        <f>IFERROR(('CALC | Main Engine'!T885+'CALC | Booster'!T885)*INDEX(MassUnitsTable[],MATCH($R$3,MassUnitsTable[Mass Units],0),2), "")</f>
        <v/>
      </c>
      <c r="S885" s="10"/>
    </row>
    <row r="886" spans="1:19" x14ac:dyDescent="0.25">
      <c r="A886" s="10"/>
      <c r="B886" s="4" t="str">
        <f t="shared" si="70"/>
        <v/>
      </c>
      <c r="C886" s="5" t="str">
        <f t="shared" si="71"/>
        <v/>
      </c>
      <c r="D886" s="5" t="str">
        <f t="shared" si="72"/>
        <v/>
      </c>
      <c r="E886" s="5" t="str">
        <f t="shared" si="73"/>
        <v/>
      </c>
      <c r="F886" s="5" t="str">
        <f>'CALC | Main Engine'!$B886</f>
        <v/>
      </c>
      <c r="G886" s="27" t="str">
        <f>'CALC | Main Engine'!$C886</f>
        <v/>
      </c>
      <c r="H886" s="6" t="str">
        <f>'CALC | Main Engine'!$E886</f>
        <v/>
      </c>
      <c r="I886" s="34" t="str">
        <f>IFERROR('CALC | Main Engine'!$F886*INDEX(MassUnitsTable[],MATCH($R$3,MassUnitsTable[Mass Units],0),2), "")</f>
        <v/>
      </c>
      <c r="J886" s="27" t="str">
        <f>IFERROR('CALC | Booster'!$F886*INDEX(MassUnitsTable[],MATCH($R$3,MassUnitsTable[Mass Units],0),2), "")</f>
        <v/>
      </c>
      <c r="K886" s="32" t="str">
        <f t="shared" si="74"/>
        <v/>
      </c>
      <c r="L886" s="34" t="str">
        <f>IFERROR(('CALC | Main Engine'!N886+'CALC | Booster'!N886)*INDEX(MassUnitsTable[],MATCH($R$3,MassUnitsTable[Mass Units],0),2), "")</f>
        <v/>
      </c>
      <c r="M886" s="27" t="str">
        <f>IFERROR(('CALC | Main Engine'!O886+'CALC | Booster'!O886)*INDEX(MassUnitsTable[],MATCH($R$3,MassUnitsTable[Mass Units],0),2), "")</f>
        <v/>
      </c>
      <c r="N886" s="27" t="str">
        <f>IFERROR(('CALC | Main Engine'!P886+'CALC | Booster'!P886)*INDEX(MassUnitsTable[],MATCH($R$3,MassUnitsTable[Mass Units],0),2), "")</f>
        <v/>
      </c>
      <c r="O886" s="27" t="str">
        <f>IFERROR(('CALC | Main Engine'!Q886+'CALC | Booster'!Q886)*INDEX(MassUnitsTable[],MATCH($R$3,MassUnitsTable[Mass Units],0),2), "")</f>
        <v/>
      </c>
      <c r="P886" s="27" t="str">
        <f>IFERROR(('CALC | Main Engine'!R886+'CALC | Booster'!R886)*INDEX(MassUnitsTable[],MATCH($R$3,MassUnitsTable[Mass Units],0),2), "")</f>
        <v/>
      </c>
      <c r="Q886" s="27" t="str">
        <f>IFERROR(('CALC | Main Engine'!S886+'CALC | Booster'!S886)*INDEX(MassUnitsTable[],MATCH($R$3,MassUnitsTable[Mass Units],0),2), "")</f>
        <v/>
      </c>
      <c r="R886" s="32" t="str">
        <f>IFERROR(('CALC | Main Engine'!T886+'CALC | Booster'!T886)*INDEX(MassUnitsTable[],MATCH($R$3,MassUnitsTable[Mass Units],0),2), "")</f>
        <v/>
      </c>
      <c r="S886" s="10"/>
    </row>
    <row r="887" spans="1:19" x14ac:dyDescent="0.25">
      <c r="A887" s="10"/>
      <c r="B887" s="4" t="str">
        <f t="shared" si="70"/>
        <v/>
      </c>
      <c r="C887" s="5" t="str">
        <f t="shared" si="71"/>
        <v/>
      </c>
      <c r="D887" s="5" t="str">
        <f t="shared" si="72"/>
        <v/>
      </c>
      <c r="E887" s="5" t="str">
        <f t="shared" si="73"/>
        <v/>
      </c>
      <c r="F887" s="5" t="str">
        <f>'CALC | Main Engine'!$B887</f>
        <v/>
      </c>
      <c r="G887" s="27" t="str">
        <f>'CALC | Main Engine'!$C887</f>
        <v/>
      </c>
      <c r="H887" s="6" t="str">
        <f>'CALC | Main Engine'!$E887</f>
        <v/>
      </c>
      <c r="I887" s="34" t="str">
        <f>IFERROR('CALC | Main Engine'!$F887*INDEX(MassUnitsTable[],MATCH($R$3,MassUnitsTable[Mass Units],0),2), "")</f>
        <v/>
      </c>
      <c r="J887" s="27" t="str">
        <f>IFERROR('CALC | Booster'!$F887*INDEX(MassUnitsTable[],MATCH($R$3,MassUnitsTable[Mass Units],0),2), "")</f>
        <v/>
      </c>
      <c r="K887" s="32" t="str">
        <f t="shared" si="74"/>
        <v/>
      </c>
      <c r="L887" s="34" t="str">
        <f>IFERROR(('CALC | Main Engine'!N887+'CALC | Booster'!N887)*INDEX(MassUnitsTable[],MATCH($R$3,MassUnitsTable[Mass Units],0),2), "")</f>
        <v/>
      </c>
      <c r="M887" s="27" t="str">
        <f>IFERROR(('CALC | Main Engine'!O887+'CALC | Booster'!O887)*INDEX(MassUnitsTable[],MATCH($R$3,MassUnitsTable[Mass Units],0),2), "")</f>
        <v/>
      </c>
      <c r="N887" s="27" t="str">
        <f>IFERROR(('CALC | Main Engine'!P887+'CALC | Booster'!P887)*INDEX(MassUnitsTable[],MATCH($R$3,MassUnitsTable[Mass Units],0),2), "")</f>
        <v/>
      </c>
      <c r="O887" s="27" t="str">
        <f>IFERROR(('CALC | Main Engine'!Q887+'CALC | Booster'!Q887)*INDEX(MassUnitsTable[],MATCH($R$3,MassUnitsTable[Mass Units],0),2), "")</f>
        <v/>
      </c>
      <c r="P887" s="27" t="str">
        <f>IFERROR(('CALC | Main Engine'!R887+'CALC | Booster'!R887)*INDEX(MassUnitsTable[],MATCH($R$3,MassUnitsTable[Mass Units],0),2), "")</f>
        <v/>
      </c>
      <c r="Q887" s="27" t="str">
        <f>IFERROR(('CALC | Main Engine'!S887+'CALC | Booster'!S887)*INDEX(MassUnitsTable[],MATCH($R$3,MassUnitsTable[Mass Units],0),2), "")</f>
        <v/>
      </c>
      <c r="R887" s="32" t="str">
        <f>IFERROR(('CALC | Main Engine'!T887+'CALC | Booster'!T887)*INDEX(MassUnitsTable[],MATCH($R$3,MassUnitsTable[Mass Units],0),2), "")</f>
        <v/>
      </c>
      <c r="S887" s="10"/>
    </row>
    <row r="888" spans="1:19" x14ac:dyDescent="0.25">
      <c r="A888" s="10"/>
      <c r="B888" s="4" t="str">
        <f t="shared" si="70"/>
        <v/>
      </c>
      <c r="C888" s="5" t="str">
        <f t="shared" si="71"/>
        <v/>
      </c>
      <c r="D888" s="5" t="str">
        <f t="shared" si="72"/>
        <v/>
      </c>
      <c r="E888" s="5" t="str">
        <f t="shared" si="73"/>
        <v/>
      </c>
      <c r="F888" s="5" t="str">
        <f>'CALC | Main Engine'!$B888</f>
        <v/>
      </c>
      <c r="G888" s="27" t="str">
        <f>'CALC | Main Engine'!$C888</f>
        <v/>
      </c>
      <c r="H888" s="6" t="str">
        <f>'CALC | Main Engine'!$E888</f>
        <v/>
      </c>
      <c r="I888" s="34" t="str">
        <f>IFERROR('CALC | Main Engine'!$F888*INDEX(MassUnitsTable[],MATCH($R$3,MassUnitsTable[Mass Units],0),2), "")</f>
        <v/>
      </c>
      <c r="J888" s="27" t="str">
        <f>IFERROR('CALC | Booster'!$F888*INDEX(MassUnitsTable[],MATCH($R$3,MassUnitsTable[Mass Units],0),2), "")</f>
        <v/>
      </c>
      <c r="K888" s="32" t="str">
        <f t="shared" si="74"/>
        <v/>
      </c>
      <c r="L888" s="34" t="str">
        <f>IFERROR(('CALC | Main Engine'!N888+'CALC | Booster'!N888)*INDEX(MassUnitsTable[],MATCH($R$3,MassUnitsTable[Mass Units],0),2), "")</f>
        <v/>
      </c>
      <c r="M888" s="27" t="str">
        <f>IFERROR(('CALC | Main Engine'!O888+'CALC | Booster'!O888)*INDEX(MassUnitsTable[],MATCH($R$3,MassUnitsTable[Mass Units],0),2), "")</f>
        <v/>
      </c>
      <c r="N888" s="27" t="str">
        <f>IFERROR(('CALC | Main Engine'!P888+'CALC | Booster'!P888)*INDEX(MassUnitsTable[],MATCH($R$3,MassUnitsTable[Mass Units],0),2), "")</f>
        <v/>
      </c>
      <c r="O888" s="27" t="str">
        <f>IFERROR(('CALC | Main Engine'!Q888+'CALC | Booster'!Q888)*INDEX(MassUnitsTable[],MATCH($R$3,MassUnitsTable[Mass Units],0),2), "")</f>
        <v/>
      </c>
      <c r="P888" s="27" t="str">
        <f>IFERROR(('CALC | Main Engine'!R888+'CALC | Booster'!R888)*INDEX(MassUnitsTable[],MATCH($R$3,MassUnitsTable[Mass Units],0),2), "")</f>
        <v/>
      </c>
      <c r="Q888" s="27" t="str">
        <f>IFERROR(('CALC | Main Engine'!S888+'CALC | Booster'!S888)*INDEX(MassUnitsTable[],MATCH($R$3,MassUnitsTable[Mass Units],0),2), "")</f>
        <v/>
      </c>
      <c r="R888" s="32" t="str">
        <f>IFERROR(('CALC | Main Engine'!T888+'CALC | Booster'!T888)*INDEX(MassUnitsTable[],MATCH($R$3,MassUnitsTable[Mass Units],0),2), "")</f>
        <v/>
      </c>
      <c r="S888" s="10"/>
    </row>
    <row r="889" spans="1:19" x14ac:dyDescent="0.25">
      <c r="A889" s="10"/>
      <c r="B889" s="4" t="str">
        <f t="shared" si="70"/>
        <v/>
      </c>
      <c r="C889" s="5" t="str">
        <f t="shared" si="71"/>
        <v/>
      </c>
      <c r="D889" s="5" t="str">
        <f t="shared" si="72"/>
        <v/>
      </c>
      <c r="E889" s="5" t="str">
        <f t="shared" si="73"/>
        <v/>
      </c>
      <c r="F889" s="5" t="str">
        <f>'CALC | Main Engine'!$B889</f>
        <v/>
      </c>
      <c r="G889" s="27" t="str">
        <f>'CALC | Main Engine'!$C889</f>
        <v/>
      </c>
      <c r="H889" s="6" t="str">
        <f>'CALC | Main Engine'!$E889</f>
        <v/>
      </c>
      <c r="I889" s="34" t="str">
        <f>IFERROR('CALC | Main Engine'!$F889*INDEX(MassUnitsTable[],MATCH($R$3,MassUnitsTable[Mass Units],0),2), "")</f>
        <v/>
      </c>
      <c r="J889" s="27" t="str">
        <f>IFERROR('CALC | Booster'!$F889*INDEX(MassUnitsTable[],MATCH($R$3,MassUnitsTable[Mass Units],0),2), "")</f>
        <v/>
      </c>
      <c r="K889" s="32" t="str">
        <f t="shared" si="74"/>
        <v/>
      </c>
      <c r="L889" s="34" t="str">
        <f>IFERROR(('CALC | Main Engine'!N889+'CALC | Booster'!N889)*INDEX(MassUnitsTable[],MATCH($R$3,MassUnitsTable[Mass Units],0),2), "")</f>
        <v/>
      </c>
      <c r="M889" s="27" t="str">
        <f>IFERROR(('CALC | Main Engine'!O889+'CALC | Booster'!O889)*INDEX(MassUnitsTable[],MATCH($R$3,MassUnitsTable[Mass Units],0),2), "")</f>
        <v/>
      </c>
      <c r="N889" s="27" t="str">
        <f>IFERROR(('CALC | Main Engine'!P889+'CALC | Booster'!P889)*INDEX(MassUnitsTable[],MATCH($R$3,MassUnitsTable[Mass Units],0),2), "")</f>
        <v/>
      </c>
      <c r="O889" s="27" t="str">
        <f>IFERROR(('CALC | Main Engine'!Q889+'CALC | Booster'!Q889)*INDEX(MassUnitsTable[],MATCH($R$3,MassUnitsTable[Mass Units],0),2), "")</f>
        <v/>
      </c>
      <c r="P889" s="27" t="str">
        <f>IFERROR(('CALC | Main Engine'!R889+'CALC | Booster'!R889)*INDEX(MassUnitsTable[],MATCH($R$3,MassUnitsTable[Mass Units],0),2), "")</f>
        <v/>
      </c>
      <c r="Q889" s="27" t="str">
        <f>IFERROR(('CALC | Main Engine'!S889+'CALC | Booster'!S889)*INDEX(MassUnitsTable[],MATCH($R$3,MassUnitsTable[Mass Units],0),2), "")</f>
        <v/>
      </c>
      <c r="R889" s="32" t="str">
        <f>IFERROR(('CALC | Main Engine'!T889+'CALC | Booster'!T889)*INDEX(MassUnitsTable[],MATCH($R$3,MassUnitsTable[Mass Units],0),2), "")</f>
        <v/>
      </c>
      <c r="S889" s="10"/>
    </row>
    <row r="890" spans="1:19" x14ac:dyDescent="0.25">
      <c r="A890" s="10"/>
      <c r="B890" s="4" t="str">
        <f t="shared" si="70"/>
        <v/>
      </c>
      <c r="C890" s="5" t="str">
        <f t="shared" si="71"/>
        <v/>
      </c>
      <c r="D890" s="5" t="str">
        <f t="shared" si="72"/>
        <v/>
      </c>
      <c r="E890" s="5" t="str">
        <f t="shared" si="73"/>
        <v/>
      </c>
      <c r="F890" s="5" t="str">
        <f>'CALC | Main Engine'!$B890</f>
        <v/>
      </c>
      <c r="G890" s="27" t="str">
        <f>'CALC | Main Engine'!$C890</f>
        <v/>
      </c>
      <c r="H890" s="6" t="str">
        <f>'CALC | Main Engine'!$E890</f>
        <v/>
      </c>
      <c r="I890" s="34" t="str">
        <f>IFERROR('CALC | Main Engine'!$F890*INDEX(MassUnitsTable[],MATCH($R$3,MassUnitsTable[Mass Units],0),2), "")</f>
        <v/>
      </c>
      <c r="J890" s="27" t="str">
        <f>IFERROR('CALC | Booster'!$F890*INDEX(MassUnitsTable[],MATCH($R$3,MassUnitsTable[Mass Units],0),2), "")</f>
        <v/>
      </c>
      <c r="K890" s="32" t="str">
        <f t="shared" si="74"/>
        <v/>
      </c>
      <c r="L890" s="34" t="str">
        <f>IFERROR(('CALC | Main Engine'!N890+'CALC | Booster'!N890)*INDEX(MassUnitsTable[],MATCH($R$3,MassUnitsTable[Mass Units],0),2), "")</f>
        <v/>
      </c>
      <c r="M890" s="27" t="str">
        <f>IFERROR(('CALC | Main Engine'!O890+'CALC | Booster'!O890)*INDEX(MassUnitsTable[],MATCH($R$3,MassUnitsTable[Mass Units],0),2), "")</f>
        <v/>
      </c>
      <c r="N890" s="27" t="str">
        <f>IFERROR(('CALC | Main Engine'!P890+'CALC | Booster'!P890)*INDEX(MassUnitsTable[],MATCH($R$3,MassUnitsTable[Mass Units],0),2), "")</f>
        <v/>
      </c>
      <c r="O890" s="27" t="str">
        <f>IFERROR(('CALC | Main Engine'!Q890+'CALC | Booster'!Q890)*INDEX(MassUnitsTable[],MATCH($R$3,MassUnitsTable[Mass Units],0),2), "")</f>
        <v/>
      </c>
      <c r="P890" s="27" t="str">
        <f>IFERROR(('CALC | Main Engine'!R890+'CALC | Booster'!R890)*INDEX(MassUnitsTable[],MATCH($R$3,MassUnitsTable[Mass Units],0),2), "")</f>
        <v/>
      </c>
      <c r="Q890" s="27" t="str">
        <f>IFERROR(('CALC | Main Engine'!S890+'CALC | Booster'!S890)*INDEX(MassUnitsTable[],MATCH($R$3,MassUnitsTable[Mass Units],0),2), "")</f>
        <v/>
      </c>
      <c r="R890" s="32" t="str">
        <f>IFERROR(('CALC | Main Engine'!T890+'CALC | Booster'!T890)*INDEX(MassUnitsTable[],MATCH($R$3,MassUnitsTable[Mass Units],0),2), "")</f>
        <v/>
      </c>
      <c r="S890" s="10"/>
    </row>
    <row r="891" spans="1:19" x14ac:dyDescent="0.25">
      <c r="A891" s="10"/>
      <c r="B891" s="4" t="str">
        <f t="shared" si="70"/>
        <v/>
      </c>
      <c r="C891" s="5" t="str">
        <f t="shared" si="71"/>
        <v/>
      </c>
      <c r="D891" s="5" t="str">
        <f t="shared" si="72"/>
        <v/>
      </c>
      <c r="E891" s="5" t="str">
        <f t="shared" si="73"/>
        <v/>
      </c>
      <c r="F891" s="5" t="str">
        <f>'CALC | Main Engine'!$B891</f>
        <v/>
      </c>
      <c r="G891" s="27" t="str">
        <f>'CALC | Main Engine'!$C891</f>
        <v/>
      </c>
      <c r="H891" s="6" t="str">
        <f>'CALC | Main Engine'!$E891</f>
        <v/>
      </c>
      <c r="I891" s="34" t="str">
        <f>IFERROR('CALC | Main Engine'!$F891*INDEX(MassUnitsTable[],MATCH($R$3,MassUnitsTable[Mass Units],0),2), "")</f>
        <v/>
      </c>
      <c r="J891" s="27" t="str">
        <f>IFERROR('CALC | Booster'!$F891*INDEX(MassUnitsTable[],MATCH($R$3,MassUnitsTable[Mass Units],0),2), "")</f>
        <v/>
      </c>
      <c r="K891" s="32" t="str">
        <f t="shared" si="74"/>
        <v/>
      </c>
      <c r="L891" s="34" t="str">
        <f>IFERROR(('CALC | Main Engine'!N891+'CALC | Booster'!N891)*INDEX(MassUnitsTable[],MATCH($R$3,MassUnitsTable[Mass Units],0),2), "")</f>
        <v/>
      </c>
      <c r="M891" s="27" t="str">
        <f>IFERROR(('CALC | Main Engine'!O891+'CALC | Booster'!O891)*INDEX(MassUnitsTable[],MATCH($R$3,MassUnitsTable[Mass Units],0),2), "")</f>
        <v/>
      </c>
      <c r="N891" s="27" t="str">
        <f>IFERROR(('CALC | Main Engine'!P891+'CALC | Booster'!P891)*INDEX(MassUnitsTable[],MATCH($R$3,MassUnitsTable[Mass Units],0),2), "")</f>
        <v/>
      </c>
      <c r="O891" s="27" t="str">
        <f>IFERROR(('CALC | Main Engine'!Q891+'CALC | Booster'!Q891)*INDEX(MassUnitsTable[],MATCH($R$3,MassUnitsTable[Mass Units],0),2), "")</f>
        <v/>
      </c>
      <c r="P891" s="27" t="str">
        <f>IFERROR(('CALC | Main Engine'!R891+'CALC | Booster'!R891)*INDEX(MassUnitsTable[],MATCH($R$3,MassUnitsTable[Mass Units],0),2), "")</f>
        <v/>
      </c>
      <c r="Q891" s="27" t="str">
        <f>IFERROR(('CALC | Main Engine'!S891+'CALC | Booster'!S891)*INDEX(MassUnitsTable[],MATCH($R$3,MassUnitsTable[Mass Units],0),2), "")</f>
        <v/>
      </c>
      <c r="R891" s="32" t="str">
        <f>IFERROR(('CALC | Main Engine'!T891+'CALC | Booster'!T891)*INDEX(MassUnitsTable[],MATCH($R$3,MassUnitsTable[Mass Units],0),2), "")</f>
        <v/>
      </c>
      <c r="S891" s="10"/>
    </row>
    <row r="892" spans="1:19" x14ac:dyDescent="0.25">
      <c r="A892" s="10"/>
      <c r="B892" s="4" t="str">
        <f t="shared" si="70"/>
        <v/>
      </c>
      <c r="C892" s="5" t="str">
        <f t="shared" si="71"/>
        <v/>
      </c>
      <c r="D892" s="5" t="str">
        <f t="shared" si="72"/>
        <v/>
      </c>
      <c r="E892" s="5" t="str">
        <f t="shared" si="73"/>
        <v/>
      </c>
      <c r="F892" s="5" t="str">
        <f>'CALC | Main Engine'!$B892</f>
        <v/>
      </c>
      <c r="G892" s="27" t="str">
        <f>'CALC | Main Engine'!$C892</f>
        <v/>
      </c>
      <c r="H892" s="6" t="str">
        <f>'CALC | Main Engine'!$E892</f>
        <v/>
      </c>
      <c r="I892" s="34" t="str">
        <f>IFERROR('CALC | Main Engine'!$F892*INDEX(MassUnitsTable[],MATCH($R$3,MassUnitsTable[Mass Units],0),2), "")</f>
        <v/>
      </c>
      <c r="J892" s="27" t="str">
        <f>IFERROR('CALC | Booster'!$F892*INDEX(MassUnitsTable[],MATCH($R$3,MassUnitsTable[Mass Units],0),2), "")</f>
        <v/>
      </c>
      <c r="K892" s="32" t="str">
        <f t="shared" si="74"/>
        <v/>
      </c>
      <c r="L892" s="34" t="str">
        <f>IFERROR(('CALC | Main Engine'!N892+'CALC | Booster'!N892)*INDEX(MassUnitsTable[],MATCH($R$3,MassUnitsTable[Mass Units],0),2), "")</f>
        <v/>
      </c>
      <c r="M892" s="27" t="str">
        <f>IFERROR(('CALC | Main Engine'!O892+'CALC | Booster'!O892)*INDEX(MassUnitsTable[],MATCH($R$3,MassUnitsTable[Mass Units],0),2), "")</f>
        <v/>
      </c>
      <c r="N892" s="27" t="str">
        <f>IFERROR(('CALC | Main Engine'!P892+'CALC | Booster'!P892)*INDEX(MassUnitsTable[],MATCH($R$3,MassUnitsTable[Mass Units],0),2), "")</f>
        <v/>
      </c>
      <c r="O892" s="27" t="str">
        <f>IFERROR(('CALC | Main Engine'!Q892+'CALC | Booster'!Q892)*INDEX(MassUnitsTable[],MATCH($R$3,MassUnitsTable[Mass Units],0),2), "")</f>
        <v/>
      </c>
      <c r="P892" s="27" t="str">
        <f>IFERROR(('CALC | Main Engine'!R892+'CALC | Booster'!R892)*INDEX(MassUnitsTable[],MATCH($R$3,MassUnitsTable[Mass Units],0),2), "")</f>
        <v/>
      </c>
      <c r="Q892" s="27" t="str">
        <f>IFERROR(('CALC | Main Engine'!S892+'CALC | Booster'!S892)*INDEX(MassUnitsTable[],MATCH($R$3,MassUnitsTable[Mass Units],0),2), "")</f>
        <v/>
      </c>
      <c r="R892" s="32" t="str">
        <f>IFERROR(('CALC | Main Engine'!T892+'CALC | Booster'!T892)*INDEX(MassUnitsTable[],MATCH($R$3,MassUnitsTable[Mass Units],0),2), "")</f>
        <v/>
      </c>
      <c r="S892" s="10"/>
    </row>
    <row r="893" spans="1:19" x14ac:dyDescent="0.25">
      <c r="A893" s="10"/>
      <c r="B893" s="4" t="str">
        <f t="shared" si="70"/>
        <v/>
      </c>
      <c r="C893" s="5" t="str">
        <f t="shared" si="71"/>
        <v/>
      </c>
      <c r="D893" s="5" t="str">
        <f t="shared" si="72"/>
        <v/>
      </c>
      <c r="E893" s="5" t="str">
        <f t="shared" si="73"/>
        <v/>
      </c>
      <c r="F893" s="5" t="str">
        <f>'CALC | Main Engine'!$B893</f>
        <v/>
      </c>
      <c r="G893" s="27" t="str">
        <f>'CALC | Main Engine'!$C893</f>
        <v/>
      </c>
      <c r="H893" s="6" t="str">
        <f>'CALC | Main Engine'!$E893</f>
        <v/>
      </c>
      <c r="I893" s="34" t="str">
        <f>IFERROR('CALC | Main Engine'!$F893*INDEX(MassUnitsTable[],MATCH($R$3,MassUnitsTable[Mass Units],0),2), "")</f>
        <v/>
      </c>
      <c r="J893" s="27" t="str">
        <f>IFERROR('CALC | Booster'!$F893*INDEX(MassUnitsTable[],MATCH($R$3,MassUnitsTable[Mass Units],0),2), "")</f>
        <v/>
      </c>
      <c r="K893" s="32" t="str">
        <f t="shared" si="74"/>
        <v/>
      </c>
      <c r="L893" s="34" t="str">
        <f>IFERROR(('CALC | Main Engine'!N893+'CALC | Booster'!N893)*INDEX(MassUnitsTable[],MATCH($R$3,MassUnitsTable[Mass Units],0),2), "")</f>
        <v/>
      </c>
      <c r="M893" s="27" t="str">
        <f>IFERROR(('CALC | Main Engine'!O893+'CALC | Booster'!O893)*INDEX(MassUnitsTable[],MATCH($R$3,MassUnitsTable[Mass Units],0),2), "")</f>
        <v/>
      </c>
      <c r="N893" s="27" t="str">
        <f>IFERROR(('CALC | Main Engine'!P893+'CALC | Booster'!P893)*INDEX(MassUnitsTable[],MATCH($R$3,MassUnitsTable[Mass Units],0),2), "")</f>
        <v/>
      </c>
      <c r="O893" s="27" t="str">
        <f>IFERROR(('CALC | Main Engine'!Q893+'CALC | Booster'!Q893)*INDEX(MassUnitsTable[],MATCH($R$3,MassUnitsTable[Mass Units],0),2), "")</f>
        <v/>
      </c>
      <c r="P893" s="27" t="str">
        <f>IFERROR(('CALC | Main Engine'!R893+'CALC | Booster'!R893)*INDEX(MassUnitsTable[],MATCH($R$3,MassUnitsTable[Mass Units],0),2), "")</f>
        <v/>
      </c>
      <c r="Q893" s="27" t="str">
        <f>IFERROR(('CALC | Main Engine'!S893+'CALC | Booster'!S893)*INDEX(MassUnitsTable[],MATCH($R$3,MassUnitsTable[Mass Units],0),2), "")</f>
        <v/>
      </c>
      <c r="R893" s="32" t="str">
        <f>IFERROR(('CALC | Main Engine'!T893+'CALC | Booster'!T893)*INDEX(MassUnitsTable[],MATCH($R$3,MassUnitsTable[Mass Units],0),2), "")</f>
        <v/>
      </c>
      <c r="S893" s="10"/>
    </row>
    <row r="894" spans="1:19" x14ac:dyDescent="0.25">
      <c r="A894" s="10"/>
      <c r="B894" s="4" t="str">
        <f t="shared" si="70"/>
        <v/>
      </c>
      <c r="C894" s="5" t="str">
        <f t="shared" si="71"/>
        <v/>
      </c>
      <c r="D894" s="5" t="str">
        <f t="shared" si="72"/>
        <v/>
      </c>
      <c r="E894" s="5" t="str">
        <f t="shared" si="73"/>
        <v/>
      </c>
      <c r="F894" s="5" t="str">
        <f>'CALC | Main Engine'!$B894</f>
        <v/>
      </c>
      <c r="G894" s="27" t="str">
        <f>'CALC | Main Engine'!$C894</f>
        <v/>
      </c>
      <c r="H894" s="6" t="str">
        <f>'CALC | Main Engine'!$E894</f>
        <v/>
      </c>
      <c r="I894" s="34" t="str">
        <f>IFERROR('CALC | Main Engine'!$F894*INDEX(MassUnitsTable[],MATCH($R$3,MassUnitsTable[Mass Units],0),2), "")</f>
        <v/>
      </c>
      <c r="J894" s="27" t="str">
        <f>IFERROR('CALC | Booster'!$F894*INDEX(MassUnitsTable[],MATCH($R$3,MassUnitsTable[Mass Units],0),2), "")</f>
        <v/>
      </c>
      <c r="K894" s="32" t="str">
        <f t="shared" si="74"/>
        <v/>
      </c>
      <c r="L894" s="34" t="str">
        <f>IFERROR(('CALC | Main Engine'!N894+'CALC | Booster'!N894)*INDEX(MassUnitsTable[],MATCH($R$3,MassUnitsTable[Mass Units],0),2), "")</f>
        <v/>
      </c>
      <c r="M894" s="27" t="str">
        <f>IFERROR(('CALC | Main Engine'!O894+'CALC | Booster'!O894)*INDEX(MassUnitsTable[],MATCH($R$3,MassUnitsTable[Mass Units],0),2), "")</f>
        <v/>
      </c>
      <c r="N894" s="27" t="str">
        <f>IFERROR(('CALC | Main Engine'!P894+'CALC | Booster'!P894)*INDEX(MassUnitsTable[],MATCH($R$3,MassUnitsTable[Mass Units],0),2), "")</f>
        <v/>
      </c>
      <c r="O894" s="27" t="str">
        <f>IFERROR(('CALC | Main Engine'!Q894+'CALC | Booster'!Q894)*INDEX(MassUnitsTable[],MATCH($R$3,MassUnitsTable[Mass Units],0),2), "")</f>
        <v/>
      </c>
      <c r="P894" s="27" t="str">
        <f>IFERROR(('CALC | Main Engine'!R894+'CALC | Booster'!R894)*INDEX(MassUnitsTable[],MATCH($R$3,MassUnitsTable[Mass Units],0),2), "")</f>
        <v/>
      </c>
      <c r="Q894" s="27" t="str">
        <f>IFERROR(('CALC | Main Engine'!S894+'CALC | Booster'!S894)*INDEX(MassUnitsTable[],MATCH($R$3,MassUnitsTable[Mass Units],0),2), "")</f>
        <v/>
      </c>
      <c r="R894" s="32" t="str">
        <f>IFERROR(('CALC | Main Engine'!T894+'CALC | Booster'!T894)*INDEX(MassUnitsTable[],MATCH($R$3,MassUnitsTable[Mass Units],0),2), "")</f>
        <v/>
      </c>
      <c r="S894" s="10"/>
    </row>
    <row r="895" spans="1:19" x14ac:dyDescent="0.25">
      <c r="A895" s="10"/>
      <c r="B895" s="4" t="str">
        <f t="shared" si="70"/>
        <v/>
      </c>
      <c r="C895" s="5" t="str">
        <f t="shared" si="71"/>
        <v/>
      </c>
      <c r="D895" s="5" t="str">
        <f t="shared" si="72"/>
        <v/>
      </c>
      <c r="E895" s="5" t="str">
        <f t="shared" si="73"/>
        <v/>
      </c>
      <c r="F895" s="5" t="str">
        <f>'CALC | Main Engine'!$B895</f>
        <v/>
      </c>
      <c r="G895" s="27" t="str">
        <f>'CALC | Main Engine'!$C895</f>
        <v/>
      </c>
      <c r="H895" s="6" t="str">
        <f>'CALC | Main Engine'!$E895</f>
        <v/>
      </c>
      <c r="I895" s="34" t="str">
        <f>IFERROR('CALC | Main Engine'!$F895*INDEX(MassUnitsTable[],MATCH($R$3,MassUnitsTable[Mass Units],0),2), "")</f>
        <v/>
      </c>
      <c r="J895" s="27" t="str">
        <f>IFERROR('CALC | Booster'!$F895*INDEX(MassUnitsTable[],MATCH($R$3,MassUnitsTable[Mass Units],0),2), "")</f>
        <v/>
      </c>
      <c r="K895" s="32" t="str">
        <f t="shared" si="74"/>
        <v/>
      </c>
      <c r="L895" s="34" t="str">
        <f>IFERROR(('CALC | Main Engine'!N895+'CALC | Booster'!N895)*INDEX(MassUnitsTable[],MATCH($R$3,MassUnitsTable[Mass Units],0),2), "")</f>
        <v/>
      </c>
      <c r="M895" s="27" t="str">
        <f>IFERROR(('CALC | Main Engine'!O895+'CALC | Booster'!O895)*INDEX(MassUnitsTable[],MATCH($R$3,MassUnitsTable[Mass Units],0),2), "")</f>
        <v/>
      </c>
      <c r="N895" s="27" t="str">
        <f>IFERROR(('CALC | Main Engine'!P895+'CALC | Booster'!P895)*INDEX(MassUnitsTable[],MATCH($R$3,MassUnitsTable[Mass Units],0),2), "")</f>
        <v/>
      </c>
      <c r="O895" s="27" t="str">
        <f>IFERROR(('CALC | Main Engine'!Q895+'CALC | Booster'!Q895)*INDEX(MassUnitsTable[],MATCH($R$3,MassUnitsTable[Mass Units],0),2), "")</f>
        <v/>
      </c>
      <c r="P895" s="27" t="str">
        <f>IFERROR(('CALC | Main Engine'!R895+'CALC | Booster'!R895)*INDEX(MassUnitsTable[],MATCH($R$3,MassUnitsTable[Mass Units],0),2), "")</f>
        <v/>
      </c>
      <c r="Q895" s="27" t="str">
        <f>IFERROR(('CALC | Main Engine'!S895+'CALC | Booster'!S895)*INDEX(MassUnitsTable[],MATCH($R$3,MassUnitsTable[Mass Units],0),2), "")</f>
        <v/>
      </c>
      <c r="R895" s="32" t="str">
        <f>IFERROR(('CALC | Main Engine'!T895+'CALC | Booster'!T895)*INDEX(MassUnitsTable[],MATCH($R$3,MassUnitsTable[Mass Units],0),2), "")</f>
        <v/>
      </c>
      <c r="S895" s="10"/>
    </row>
    <row r="896" spans="1:19" x14ac:dyDescent="0.25">
      <c r="A896" s="10"/>
      <c r="B896" s="4" t="str">
        <f t="shared" si="70"/>
        <v/>
      </c>
      <c r="C896" s="5" t="str">
        <f t="shared" si="71"/>
        <v/>
      </c>
      <c r="D896" s="5" t="str">
        <f t="shared" si="72"/>
        <v/>
      </c>
      <c r="E896" s="5" t="str">
        <f t="shared" si="73"/>
        <v/>
      </c>
      <c r="F896" s="5" t="str">
        <f>'CALC | Main Engine'!$B896</f>
        <v/>
      </c>
      <c r="G896" s="27" t="str">
        <f>'CALC | Main Engine'!$C896</f>
        <v/>
      </c>
      <c r="H896" s="6" t="str">
        <f>'CALC | Main Engine'!$E896</f>
        <v/>
      </c>
      <c r="I896" s="34" t="str">
        <f>IFERROR('CALC | Main Engine'!$F896*INDEX(MassUnitsTable[],MATCH($R$3,MassUnitsTable[Mass Units],0),2), "")</f>
        <v/>
      </c>
      <c r="J896" s="27" t="str">
        <f>IFERROR('CALC | Booster'!$F896*INDEX(MassUnitsTable[],MATCH($R$3,MassUnitsTable[Mass Units],0),2), "")</f>
        <v/>
      </c>
      <c r="K896" s="32" t="str">
        <f t="shared" si="74"/>
        <v/>
      </c>
      <c r="L896" s="34" t="str">
        <f>IFERROR(('CALC | Main Engine'!N896+'CALC | Booster'!N896)*INDEX(MassUnitsTable[],MATCH($R$3,MassUnitsTable[Mass Units],0),2), "")</f>
        <v/>
      </c>
      <c r="M896" s="27" t="str">
        <f>IFERROR(('CALC | Main Engine'!O896+'CALC | Booster'!O896)*INDEX(MassUnitsTable[],MATCH($R$3,MassUnitsTable[Mass Units],0),2), "")</f>
        <v/>
      </c>
      <c r="N896" s="27" t="str">
        <f>IFERROR(('CALC | Main Engine'!P896+'CALC | Booster'!P896)*INDEX(MassUnitsTable[],MATCH($R$3,MassUnitsTable[Mass Units],0),2), "")</f>
        <v/>
      </c>
      <c r="O896" s="27" t="str">
        <f>IFERROR(('CALC | Main Engine'!Q896+'CALC | Booster'!Q896)*INDEX(MassUnitsTable[],MATCH($R$3,MassUnitsTable[Mass Units],0),2), "")</f>
        <v/>
      </c>
      <c r="P896" s="27" t="str">
        <f>IFERROR(('CALC | Main Engine'!R896+'CALC | Booster'!R896)*INDEX(MassUnitsTable[],MATCH($R$3,MassUnitsTable[Mass Units],0),2), "")</f>
        <v/>
      </c>
      <c r="Q896" s="27" t="str">
        <f>IFERROR(('CALC | Main Engine'!S896+'CALC | Booster'!S896)*INDEX(MassUnitsTable[],MATCH($R$3,MassUnitsTable[Mass Units],0),2), "")</f>
        <v/>
      </c>
      <c r="R896" s="32" t="str">
        <f>IFERROR(('CALC | Main Engine'!T896+'CALC | Booster'!T896)*INDEX(MassUnitsTable[],MATCH($R$3,MassUnitsTable[Mass Units],0),2), "")</f>
        <v/>
      </c>
      <c r="S896" s="10"/>
    </row>
    <row r="897" spans="1:19" x14ac:dyDescent="0.25">
      <c r="A897" s="10"/>
      <c r="B897" s="4" t="str">
        <f t="shared" si="70"/>
        <v/>
      </c>
      <c r="C897" s="5" t="str">
        <f t="shared" si="71"/>
        <v/>
      </c>
      <c r="D897" s="5" t="str">
        <f t="shared" si="72"/>
        <v/>
      </c>
      <c r="E897" s="5" t="str">
        <f t="shared" si="73"/>
        <v/>
      </c>
      <c r="F897" s="5" t="str">
        <f>'CALC | Main Engine'!$B897</f>
        <v/>
      </c>
      <c r="G897" s="27" t="str">
        <f>'CALC | Main Engine'!$C897</f>
        <v/>
      </c>
      <c r="H897" s="6" t="str">
        <f>'CALC | Main Engine'!$E897</f>
        <v/>
      </c>
      <c r="I897" s="34" t="str">
        <f>IFERROR('CALC | Main Engine'!$F897*INDEX(MassUnitsTable[],MATCH($R$3,MassUnitsTable[Mass Units],0),2), "")</f>
        <v/>
      </c>
      <c r="J897" s="27" t="str">
        <f>IFERROR('CALC | Booster'!$F897*INDEX(MassUnitsTable[],MATCH($R$3,MassUnitsTable[Mass Units],0),2), "")</f>
        <v/>
      </c>
      <c r="K897" s="32" t="str">
        <f t="shared" si="74"/>
        <v/>
      </c>
      <c r="L897" s="34" t="str">
        <f>IFERROR(('CALC | Main Engine'!N897+'CALC | Booster'!N897)*INDEX(MassUnitsTable[],MATCH($R$3,MassUnitsTable[Mass Units],0),2), "")</f>
        <v/>
      </c>
      <c r="M897" s="27" t="str">
        <f>IFERROR(('CALC | Main Engine'!O897+'CALC | Booster'!O897)*INDEX(MassUnitsTable[],MATCH($R$3,MassUnitsTable[Mass Units],0),2), "")</f>
        <v/>
      </c>
      <c r="N897" s="27" t="str">
        <f>IFERROR(('CALC | Main Engine'!P897+'CALC | Booster'!P897)*INDEX(MassUnitsTable[],MATCH($R$3,MassUnitsTable[Mass Units],0),2), "")</f>
        <v/>
      </c>
      <c r="O897" s="27" t="str">
        <f>IFERROR(('CALC | Main Engine'!Q897+'CALC | Booster'!Q897)*INDEX(MassUnitsTable[],MATCH($R$3,MassUnitsTable[Mass Units],0),2), "")</f>
        <v/>
      </c>
      <c r="P897" s="27" t="str">
        <f>IFERROR(('CALC | Main Engine'!R897+'CALC | Booster'!R897)*INDEX(MassUnitsTable[],MATCH($R$3,MassUnitsTable[Mass Units],0),2), "")</f>
        <v/>
      </c>
      <c r="Q897" s="27" t="str">
        <f>IFERROR(('CALC | Main Engine'!S897+'CALC | Booster'!S897)*INDEX(MassUnitsTable[],MATCH($R$3,MassUnitsTable[Mass Units],0),2), "")</f>
        <v/>
      </c>
      <c r="R897" s="32" t="str">
        <f>IFERROR(('CALC | Main Engine'!T897+'CALC | Booster'!T897)*INDEX(MassUnitsTable[],MATCH($R$3,MassUnitsTable[Mass Units],0),2), "")</f>
        <v/>
      </c>
      <c r="S897" s="10"/>
    </row>
    <row r="898" spans="1:19" x14ac:dyDescent="0.25">
      <c r="A898" s="10"/>
      <c r="B898" s="4" t="str">
        <f t="shared" si="70"/>
        <v/>
      </c>
      <c r="C898" s="5" t="str">
        <f t="shared" si="71"/>
        <v/>
      </c>
      <c r="D898" s="5" t="str">
        <f t="shared" si="72"/>
        <v/>
      </c>
      <c r="E898" s="5" t="str">
        <f t="shared" si="73"/>
        <v/>
      </c>
      <c r="F898" s="5" t="str">
        <f>'CALC | Main Engine'!$B898</f>
        <v/>
      </c>
      <c r="G898" s="27" t="str">
        <f>'CALC | Main Engine'!$C898</f>
        <v/>
      </c>
      <c r="H898" s="6" t="str">
        <f>'CALC | Main Engine'!$E898</f>
        <v/>
      </c>
      <c r="I898" s="34" t="str">
        <f>IFERROR('CALC | Main Engine'!$F898*INDEX(MassUnitsTable[],MATCH($R$3,MassUnitsTable[Mass Units],0),2), "")</f>
        <v/>
      </c>
      <c r="J898" s="27" t="str">
        <f>IFERROR('CALC | Booster'!$F898*INDEX(MassUnitsTable[],MATCH($R$3,MassUnitsTable[Mass Units],0),2), "")</f>
        <v/>
      </c>
      <c r="K898" s="32" t="str">
        <f t="shared" si="74"/>
        <v/>
      </c>
      <c r="L898" s="34" t="str">
        <f>IFERROR(('CALC | Main Engine'!N898+'CALC | Booster'!N898)*INDEX(MassUnitsTable[],MATCH($R$3,MassUnitsTable[Mass Units],0),2), "")</f>
        <v/>
      </c>
      <c r="M898" s="27" t="str">
        <f>IFERROR(('CALC | Main Engine'!O898+'CALC | Booster'!O898)*INDEX(MassUnitsTable[],MATCH($R$3,MassUnitsTable[Mass Units],0),2), "")</f>
        <v/>
      </c>
      <c r="N898" s="27" t="str">
        <f>IFERROR(('CALC | Main Engine'!P898+'CALC | Booster'!P898)*INDEX(MassUnitsTable[],MATCH($R$3,MassUnitsTable[Mass Units],0),2), "")</f>
        <v/>
      </c>
      <c r="O898" s="27" t="str">
        <f>IFERROR(('CALC | Main Engine'!Q898+'CALC | Booster'!Q898)*INDEX(MassUnitsTable[],MATCH($R$3,MassUnitsTable[Mass Units],0),2), "")</f>
        <v/>
      </c>
      <c r="P898" s="27" t="str">
        <f>IFERROR(('CALC | Main Engine'!R898+'CALC | Booster'!R898)*INDEX(MassUnitsTable[],MATCH($R$3,MassUnitsTable[Mass Units],0),2), "")</f>
        <v/>
      </c>
      <c r="Q898" s="27" t="str">
        <f>IFERROR(('CALC | Main Engine'!S898+'CALC | Booster'!S898)*INDEX(MassUnitsTable[],MATCH($R$3,MassUnitsTable[Mass Units],0),2), "")</f>
        <v/>
      </c>
      <c r="R898" s="32" t="str">
        <f>IFERROR(('CALC | Main Engine'!T898+'CALC | Booster'!T898)*INDEX(MassUnitsTable[],MATCH($R$3,MassUnitsTable[Mass Units],0),2), "")</f>
        <v/>
      </c>
      <c r="S898" s="10"/>
    </row>
    <row r="899" spans="1:19" x14ac:dyDescent="0.25">
      <c r="A899" s="10"/>
      <c r="B899" s="4" t="str">
        <f t="shared" si="70"/>
        <v/>
      </c>
      <c r="C899" s="5" t="str">
        <f t="shared" si="71"/>
        <v/>
      </c>
      <c r="D899" s="5" t="str">
        <f t="shared" si="72"/>
        <v/>
      </c>
      <c r="E899" s="5" t="str">
        <f t="shared" si="73"/>
        <v/>
      </c>
      <c r="F899" s="5" t="str">
        <f>'CALC | Main Engine'!$B899</f>
        <v/>
      </c>
      <c r="G899" s="27" t="str">
        <f>'CALC | Main Engine'!$C899</f>
        <v/>
      </c>
      <c r="H899" s="6" t="str">
        <f>'CALC | Main Engine'!$E899</f>
        <v/>
      </c>
      <c r="I899" s="34" t="str">
        <f>IFERROR('CALC | Main Engine'!$F899*INDEX(MassUnitsTable[],MATCH($R$3,MassUnitsTable[Mass Units],0),2), "")</f>
        <v/>
      </c>
      <c r="J899" s="27" t="str">
        <f>IFERROR('CALC | Booster'!$F899*INDEX(MassUnitsTable[],MATCH($R$3,MassUnitsTable[Mass Units],0),2), "")</f>
        <v/>
      </c>
      <c r="K899" s="32" t="str">
        <f t="shared" si="74"/>
        <v/>
      </c>
      <c r="L899" s="34" t="str">
        <f>IFERROR(('CALC | Main Engine'!N899+'CALC | Booster'!N899)*INDEX(MassUnitsTable[],MATCH($R$3,MassUnitsTable[Mass Units],0),2), "")</f>
        <v/>
      </c>
      <c r="M899" s="27" t="str">
        <f>IFERROR(('CALC | Main Engine'!O899+'CALC | Booster'!O899)*INDEX(MassUnitsTable[],MATCH($R$3,MassUnitsTable[Mass Units],0),2), "")</f>
        <v/>
      </c>
      <c r="N899" s="27" t="str">
        <f>IFERROR(('CALC | Main Engine'!P899+'CALC | Booster'!P899)*INDEX(MassUnitsTable[],MATCH($R$3,MassUnitsTable[Mass Units],0),2), "")</f>
        <v/>
      </c>
      <c r="O899" s="27" t="str">
        <f>IFERROR(('CALC | Main Engine'!Q899+'CALC | Booster'!Q899)*INDEX(MassUnitsTable[],MATCH($R$3,MassUnitsTable[Mass Units],0),2), "")</f>
        <v/>
      </c>
      <c r="P899" s="27" t="str">
        <f>IFERROR(('CALC | Main Engine'!R899+'CALC | Booster'!R899)*INDEX(MassUnitsTable[],MATCH($R$3,MassUnitsTable[Mass Units],0),2), "")</f>
        <v/>
      </c>
      <c r="Q899" s="27" t="str">
        <f>IFERROR(('CALC | Main Engine'!S899+'CALC | Booster'!S899)*INDEX(MassUnitsTable[],MATCH($R$3,MassUnitsTable[Mass Units],0),2), "")</f>
        <v/>
      </c>
      <c r="R899" s="32" t="str">
        <f>IFERROR(('CALC | Main Engine'!T899+'CALC | Booster'!T899)*INDEX(MassUnitsTable[],MATCH($R$3,MassUnitsTable[Mass Units],0),2), "")</f>
        <v/>
      </c>
      <c r="S899" s="10"/>
    </row>
    <row r="900" spans="1:19" x14ac:dyDescent="0.25">
      <c r="A900" s="10"/>
      <c r="B900" s="4" t="str">
        <f t="shared" si="70"/>
        <v/>
      </c>
      <c r="C900" s="5" t="str">
        <f t="shared" si="71"/>
        <v/>
      </c>
      <c r="D900" s="5" t="str">
        <f t="shared" si="72"/>
        <v/>
      </c>
      <c r="E900" s="5" t="str">
        <f t="shared" si="73"/>
        <v/>
      </c>
      <c r="F900" s="5" t="str">
        <f>'CALC | Main Engine'!$B900</f>
        <v/>
      </c>
      <c r="G900" s="27" t="str">
        <f>'CALC | Main Engine'!$C900</f>
        <v/>
      </c>
      <c r="H900" s="6" t="str">
        <f>'CALC | Main Engine'!$E900</f>
        <v/>
      </c>
      <c r="I900" s="34" t="str">
        <f>IFERROR('CALC | Main Engine'!$F900*INDEX(MassUnitsTable[],MATCH($R$3,MassUnitsTable[Mass Units],0),2), "")</f>
        <v/>
      </c>
      <c r="J900" s="27" t="str">
        <f>IFERROR('CALC | Booster'!$F900*INDEX(MassUnitsTable[],MATCH($R$3,MassUnitsTable[Mass Units],0),2), "")</f>
        <v/>
      </c>
      <c r="K900" s="32" t="str">
        <f t="shared" si="74"/>
        <v/>
      </c>
      <c r="L900" s="34" t="str">
        <f>IFERROR(('CALC | Main Engine'!N900+'CALC | Booster'!N900)*INDEX(MassUnitsTable[],MATCH($R$3,MassUnitsTable[Mass Units],0),2), "")</f>
        <v/>
      </c>
      <c r="M900" s="27" t="str">
        <f>IFERROR(('CALC | Main Engine'!O900+'CALC | Booster'!O900)*INDEX(MassUnitsTable[],MATCH($R$3,MassUnitsTable[Mass Units],0),2), "")</f>
        <v/>
      </c>
      <c r="N900" s="27" t="str">
        <f>IFERROR(('CALC | Main Engine'!P900+'CALC | Booster'!P900)*INDEX(MassUnitsTable[],MATCH($R$3,MassUnitsTable[Mass Units],0),2), "")</f>
        <v/>
      </c>
      <c r="O900" s="27" t="str">
        <f>IFERROR(('CALC | Main Engine'!Q900+'CALC | Booster'!Q900)*INDEX(MassUnitsTable[],MATCH($R$3,MassUnitsTable[Mass Units],0),2), "")</f>
        <v/>
      </c>
      <c r="P900" s="27" t="str">
        <f>IFERROR(('CALC | Main Engine'!R900+'CALC | Booster'!R900)*INDEX(MassUnitsTable[],MATCH($R$3,MassUnitsTable[Mass Units],0),2), "")</f>
        <v/>
      </c>
      <c r="Q900" s="27" t="str">
        <f>IFERROR(('CALC | Main Engine'!S900+'CALC | Booster'!S900)*INDEX(MassUnitsTable[],MATCH($R$3,MassUnitsTable[Mass Units],0),2), "")</f>
        <v/>
      </c>
      <c r="R900" s="32" t="str">
        <f>IFERROR(('CALC | Main Engine'!T900+'CALC | Booster'!T900)*INDEX(MassUnitsTable[],MATCH($R$3,MassUnitsTable[Mass Units],0),2), "")</f>
        <v/>
      </c>
      <c r="S900" s="10"/>
    </row>
    <row r="901" spans="1:19" x14ac:dyDescent="0.25">
      <c r="A901" s="10"/>
      <c r="B901" s="4" t="str">
        <f t="shared" si="70"/>
        <v/>
      </c>
      <c r="C901" s="5" t="str">
        <f t="shared" si="71"/>
        <v/>
      </c>
      <c r="D901" s="5" t="str">
        <f t="shared" si="72"/>
        <v/>
      </c>
      <c r="E901" s="5" t="str">
        <f t="shared" si="73"/>
        <v/>
      </c>
      <c r="F901" s="5" t="str">
        <f>'CALC | Main Engine'!$B901</f>
        <v/>
      </c>
      <c r="G901" s="27" t="str">
        <f>'CALC | Main Engine'!$C901</f>
        <v/>
      </c>
      <c r="H901" s="6" t="str">
        <f>'CALC | Main Engine'!$E901</f>
        <v/>
      </c>
      <c r="I901" s="34" t="str">
        <f>IFERROR('CALC | Main Engine'!$F901*INDEX(MassUnitsTable[],MATCH($R$3,MassUnitsTable[Mass Units],0),2), "")</f>
        <v/>
      </c>
      <c r="J901" s="27" t="str">
        <f>IFERROR('CALC | Booster'!$F901*INDEX(MassUnitsTable[],MATCH($R$3,MassUnitsTable[Mass Units],0),2), "")</f>
        <v/>
      </c>
      <c r="K901" s="32" t="str">
        <f t="shared" si="74"/>
        <v/>
      </c>
      <c r="L901" s="34" t="str">
        <f>IFERROR(('CALC | Main Engine'!N901+'CALC | Booster'!N901)*INDEX(MassUnitsTable[],MATCH($R$3,MassUnitsTable[Mass Units],0),2), "")</f>
        <v/>
      </c>
      <c r="M901" s="27" t="str">
        <f>IFERROR(('CALC | Main Engine'!O901+'CALC | Booster'!O901)*INDEX(MassUnitsTable[],MATCH($R$3,MassUnitsTable[Mass Units],0),2), "")</f>
        <v/>
      </c>
      <c r="N901" s="27" t="str">
        <f>IFERROR(('CALC | Main Engine'!P901+'CALC | Booster'!P901)*INDEX(MassUnitsTable[],MATCH($R$3,MassUnitsTable[Mass Units],0),2), "")</f>
        <v/>
      </c>
      <c r="O901" s="27" t="str">
        <f>IFERROR(('CALC | Main Engine'!Q901+'CALC | Booster'!Q901)*INDEX(MassUnitsTable[],MATCH($R$3,MassUnitsTable[Mass Units],0),2), "")</f>
        <v/>
      </c>
      <c r="P901" s="27" t="str">
        <f>IFERROR(('CALC | Main Engine'!R901+'CALC | Booster'!R901)*INDEX(MassUnitsTable[],MATCH($R$3,MassUnitsTable[Mass Units],0),2), "")</f>
        <v/>
      </c>
      <c r="Q901" s="27" t="str">
        <f>IFERROR(('CALC | Main Engine'!S901+'CALC | Booster'!S901)*INDEX(MassUnitsTable[],MATCH($R$3,MassUnitsTable[Mass Units],0),2), "")</f>
        <v/>
      </c>
      <c r="R901" s="32" t="str">
        <f>IFERROR(('CALC | Main Engine'!T901+'CALC | Booster'!T901)*INDEX(MassUnitsTable[],MATCH($R$3,MassUnitsTable[Mass Units],0),2), "")</f>
        <v/>
      </c>
      <c r="S901" s="10"/>
    </row>
    <row r="902" spans="1:19" x14ac:dyDescent="0.25">
      <c r="A902" s="10"/>
      <c r="B902" s="4" t="str">
        <f t="shared" si="70"/>
        <v/>
      </c>
      <c r="C902" s="5" t="str">
        <f t="shared" si="71"/>
        <v/>
      </c>
      <c r="D902" s="5" t="str">
        <f t="shared" si="72"/>
        <v/>
      </c>
      <c r="E902" s="5" t="str">
        <f t="shared" si="73"/>
        <v/>
      </c>
      <c r="F902" s="5" t="str">
        <f>'CALC | Main Engine'!$B902</f>
        <v/>
      </c>
      <c r="G902" s="27" t="str">
        <f>'CALC | Main Engine'!$C902</f>
        <v/>
      </c>
      <c r="H902" s="6" t="str">
        <f>'CALC | Main Engine'!$E902</f>
        <v/>
      </c>
      <c r="I902" s="34" t="str">
        <f>IFERROR('CALC | Main Engine'!$F902*INDEX(MassUnitsTable[],MATCH($R$3,MassUnitsTable[Mass Units],0),2), "")</f>
        <v/>
      </c>
      <c r="J902" s="27" t="str">
        <f>IFERROR('CALC | Booster'!$F902*INDEX(MassUnitsTable[],MATCH($R$3,MassUnitsTable[Mass Units],0),2), "")</f>
        <v/>
      </c>
      <c r="K902" s="32" t="str">
        <f t="shared" si="74"/>
        <v/>
      </c>
      <c r="L902" s="34" t="str">
        <f>IFERROR(('CALC | Main Engine'!N902+'CALC | Booster'!N902)*INDEX(MassUnitsTable[],MATCH($R$3,MassUnitsTable[Mass Units],0),2), "")</f>
        <v/>
      </c>
      <c r="M902" s="27" t="str">
        <f>IFERROR(('CALC | Main Engine'!O902+'CALC | Booster'!O902)*INDEX(MassUnitsTable[],MATCH($R$3,MassUnitsTable[Mass Units],0),2), "")</f>
        <v/>
      </c>
      <c r="N902" s="27" t="str">
        <f>IFERROR(('CALC | Main Engine'!P902+'CALC | Booster'!P902)*INDEX(MassUnitsTable[],MATCH($R$3,MassUnitsTable[Mass Units],0),2), "")</f>
        <v/>
      </c>
      <c r="O902" s="27" t="str">
        <f>IFERROR(('CALC | Main Engine'!Q902+'CALC | Booster'!Q902)*INDEX(MassUnitsTable[],MATCH($R$3,MassUnitsTable[Mass Units],0),2), "")</f>
        <v/>
      </c>
      <c r="P902" s="27" t="str">
        <f>IFERROR(('CALC | Main Engine'!R902+'CALC | Booster'!R902)*INDEX(MassUnitsTable[],MATCH($R$3,MassUnitsTable[Mass Units],0),2), "")</f>
        <v/>
      </c>
      <c r="Q902" s="27" t="str">
        <f>IFERROR(('CALC | Main Engine'!S902+'CALC | Booster'!S902)*INDEX(MassUnitsTable[],MATCH($R$3,MassUnitsTable[Mass Units],0),2), "")</f>
        <v/>
      </c>
      <c r="R902" s="32" t="str">
        <f>IFERROR(('CALC | Main Engine'!T902+'CALC | Booster'!T902)*INDEX(MassUnitsTable[],MATCH($R$3,MassUnitsTable[Mass Units],0),2), "")</f>
        <v/>
      </c>
      <c r="S902" s="10"/>
    </row>
    <row r="903" spans="1:19" x14ac:dyDescent="0.25">
      <c r="A903" s="10"/>
      <c r="B903" s="4" t="str">
        <f t="shared" si="70"/>
        <v/>
      </c>
      <c r="C903" s="5" t="str">
        <f t="shared" si="71"/>
        <v/>
      </c>
      <c r="D903" s="5" t="str">
        <f t="shared" si="72"/>
        <v/>
      </c>
      <c r="E903" s="5" t="str">
        <f t="shared" si="73"/>
        <v/>
      </c>
      <c r="F903" s="5" t="str">
        <f>'CALC | Main Engine'!$B903</f>
        <v/>
      </c>
      <c r="G903" s="27" t="str">
        <f>'CALC | Main Engine'!$C903</f>
        <v/>
      </c>
      <c r="H903" s="6" t="str">
        <f>'CALC | Main Engine'!$E903</f>
        <v/>
      </c>
      <c r="I903" s="34" t="str">
        <f>IFERROR('CALC | Main Engine'!$F903*INDEX(MassUnitsTable[],MATCH($R$3,MassUnitsTable[Mass Units],0),2), "")</f>
        <v/>
      </c>
      <c r="J903" s="27" t="str">
        <f>IFERROR('CALC | Booster'!$F903*INDEX(MassUnitsTable[],MATCH($R$3,MassUnitsTable[Mass Units],0),2), "")</f>
        <v/>
      </c>
      <c r="K903" s="32" t="str">
        <f t="shared" si="74"/>
        <v/>
      </c>
      <c r="L903" s="34" t="str">
        <f>IFERROR(('CALC | Main Engine'!N903+'CALC | Booster'!N903)*INDEX(MassUnitsTable[],MATCH($R$3,MassUnitsTable[Mass Units],0),2), "")</f>
        <v/>
      </c>
      <c r="M903" s="27" t="str">
        <f>IFERROR(('CALC | Main Engine'!O903+'CALC | Booster'!O903)*INDEX(MassUnitsTable[],MATCH($R$3,MassUnitsTable[Mass Units],0),2), "")</f>
        <v/>
      </c>
      <c r="N903" s="27" t="str">
        <f>IFERROR(('CALC | Main Engine'!P903+'CALC | Booster'!P903)*INDEX(MassUnitsTable[],MATCH($R$3,MassUnitsTable[Mass Units],0),2), "")</f>
        <v/>
      </c>
      <c r="O903" s="27" t="str">
        <f>IFERROR(('CALC | Main Engine'!Q903+'CALC | Booster'!Q903)*INDEX(MassUnitsTable[],MATCH($R$3,MassUnitsTable[Mass Units],0),2), "")</f>
        <v/>
      </c>
      <c r="P903" s="27" t="str">
        <f>IFERROR(('CALC | Main Engine'!R903+'CALC | Booster'!R903)*INDEX(MassUnitsTable[],MATCH($R$3,MassUnitsTable[Mass Units],0),2), "")</f>
        <v/>
      </c>
      <c r="Q903" s="27" t="str">
        <f>IFERROR(('CALC | Main Engine'!S903+'CALC | Booster'!S903)*INDEX(MassUnitsTable[],MATCH($R$3,MassUnitsTable[Mass Units],0),2), "")</f>
        <v/>
      </c>
      <c r="R903" s="32" t="str">
        <f>IFERROR(('CALC | Main Engine'!T903+'CALC | Booster'!T903)*INDEX(MassUnitsTable[],MATCH($R$3,MassUnitsTable[Mass Units],0),2), "")</f>
        <v/>
      </c>
      <c r="S903" s="10"/>
    </row>
    <row r="904" spans="1:19" x14ac:dyDescent="0.25">
      <c r="A904" s="10"/>
      <c r="B904" s="4" t="str">
        <f t="shared" ref="B904:B967" si="75">IF(ISNUMBER($F904),UserID,"")</f>
        <v/>
      </c>
      <c r="C904" s="5" t="str">
        <f t="shared" ref="C904:C967" si="76">IF(ISNUMBER($F904),Spacecraft,"")</f>
        <v/>
      </c>
      <c r="D904" s="5" t="str">
        <f t="shared" ref="D904:D967" si="77">IF(ISNUMBER($F904),OperationType,"")</f>
        <v/>
      </c>
      <c r="E904" s="5" t="str">
        <f t="shared" ref="E904:E967" si="78">IF(ISNUMBER($F904),NumberOfOps,"")</f>
        <v/>
      </c>
      <c r="F904" s="5" t="str">
        <f>'CALC | Main Engine'!$B904</f>
        <v/>
      </c>
      <c r="G904" s="27" t="str">
        <f>'CALC | Main Engine'!$C904</f>
        <v/>
      </c>
      <c r="H904" s="6" t="str">
        <f>'CALC | Main Engine'!$E904</f>
        <v/>
      </c>
      <c r="I904" s="34" t="str">
        <f>IFERROR('CALC | Main Engine'!$F904*INDEX(MassUnitsTable[],MATCH($R$3,MassUnitsTable[Mass Units],0),2), "")</f>
        <v/>
      </c>
      <c r="J904" s="27" t="str">
        <f>IFERROR('CALC | Booster'!$F904*INDEX(MassUnitsTable[],MATCH($R$3,MassUnitsTable[Mass Units],0),2), "")</f>
        <v/>
      </c>
      <c r="K904" s="32" t="str">
        <f t="shared" si="74"/>
        <v/>
      </c>
      <c r="L904" s="34" t="str">
        <f>IFERROR(('CALC | Main Engine'!N904+'CALC | Booster'!N904)*INDEX(MassUnitsTable[],MATCH($R$3,MassUnitsTable[Mass Units],0),2), "")</f>
        <v/>
      </c>
      <c r="M904" s="27" t="str">
        <f>IFERROR(('CALC | Main Engine'!O904+'CALC | Booster'!O904)*INDEX(MassUnitsTable[],MATCH($R$3,MassUnitsTable[Mass Units],0),2), "")</f>
        <v/>
      </c>
      <c r="N904" s="27" t="str">
        <f>IFERROR(('CALC | Main Engine'!P904+'CALC | Booster'!P904)*INDEX(MassUnitsTable[],MATCH($R$3,MassUnitsTable[Mass Units],0),2), "")</f>
        <v/>
      </c>
      <c r="O904" s="27" t="str">
        <f>IFERROR(('CALC | Main Engine'!Q904+'CALC | Booster'!Q904)*INDEX(MassUnitsTable[],MATCH($R$3,MassUnitsTable[Mass Units],0),2), "")</f>
        <v/>
      </c>
      <c r="P904" s="27" t="str">
        <f>IFERROR(('CALC | Main Engine'!R904+'CALC | Booster'!R904)*INDEX(MassUnitsTable[],MATCH($R$3,MassUnitsTable[Mass Units],0),2), "")</f>
        <v/>
      </c>
      <c r="Q904" s="27" t="str">
        <f>IFERROR(('CALC | Main Engine'!S904+'CALC | Booster'!S904)*INDEX(MassUnitsTable[],MATCH($R$3,MassUnitsTable[Mass Units],0),2), "")</f>
        <v/>
      </c>
      <c r="R904" s="32" t="str">
        <f>IFERROR(('CALC | Main Engine'!T904+'CALC | Booster'!T904)*INDEX(MassUnitsTable[],MATCH($R$3,MassUnitsTable[Mass Units],0),2), "")</f>
        <v/>
      </c>
      <c r="S904" s="10"/>
    </row>
    <row r="905" spans="1:19" x14ac:dyDescent="0.25">
      <c r="A905" s="10"/>
      <c r="B905" s="4" t="str">
        <f t="shared" si="75"/>
        <v/>
      </c>
      <c r="C905" s="5" t="str">
        <f t="shared" si="76"/>
        <v/>
      </c>
      <c r="D905" s="5" t="str">
        <f t="shared" si="77"/>
        <v/>
      </c>
      <c r="E905" s="5" t="str">
        <f t="shared" si="78"/>
        <v/>
      </c>
      <c r="F905" s="5" t="str">
        <f>'CALC | Main Engine'!$B905</f>
        <v/>
      </c>
      <c r="G905" s="27" t="str">
        <f>'CALC | Main Engine'!$C905</f>
        <v/>
      </c>
      <c r="H905" s="6" t="str">
        <f>'CALC | Main Engine'!$E905</f>
        <v/>
      </c>
      <c r="I905" s="34" t="str">
        <f>IFERROR('CALC | Main Engine'!$F905*INDEX(MassUnitsTable[],MATCH($R$3,MassUnitsTable[Mass Units],0),2), "")</f>
        <v/>
      </c>
      <c r="J905" s="27" t="str">
        <f>IFERROR('CALC | Booster'!$F905*INDEX(MassUnitsTable[],MATCH($R$3,MassUnitsTable[Mass Units],0),2), "")</f>
        <v/>
      </c>
      <c r="K905" s="32" t="str">
        <f t="shared" ref="K905:K968" si="79">IFERROR(I905+J905, "")</f>
        <v/>
      </c>
      <c r="L905" s="34" t="str">
        <f>IFERROR(('CALC | Main Engine'!N905+'CALC | Booster'!N905)*INDEX(MassUnitsTable[],MATCH($R$3,MassUnitsTable[Mass Units],0),2), "")</f>
        <v/>
      </c>
      <c r="M905" s="27" t="str">
        <f>IFERROR(('CALC | Main Engine'!O905+'CALC | Booster'!O905)*INDEX(MassUnitsTable[],MATCH($R$3,MassUnitsTable[Mass Units],0),2), "")</f>
        <v/>
      </c>
      <c r="N905" s="27" t="str">
        <f>IFERROR(('CALC | Main Engine'!P905+'CALC | Booster'!P905)*INDEX(MassUnitsTable[],MATCH($R$3,MassUnitsTable[Mass Units],0),2), "")</f>
        <v/>
      </c>
      <c r="O905" s="27" t="str">
        <f>IFERROR(('CALC | Main Engine'!Q905+'CALC | Booster'!Q905)*INDEX(MassUnitsTable[],MATCH($R$3,MassUnitsTable[Mass Units],0),2), "")</f>
        <v/>
      </c>
      <c r="P905" s="27" t="str">
        <f>IFERROR(('CALC | Main Engine'!R905+'CALC | Booster'!R905)*INDEX(MassUnitsTable[],MATCH($R$3,MassUnitsTable[Mass Units],0),2), "")</f>
        <v/>
      </c>
      <c r="Q905" s="27" t="str">
        <f>IFERROR(('CALC | Main Engine'!S905+'CALC | Booster'!S905)*INDEX(MassUnitsTable[],MATCH($R$3,MassUnitsTable[Mass Units],0),2), "")</f>
        <v/>
      </c>
      <c r="R905" s="32" t="str">
        <f>IFERROR(('CALC | Main Engine'!T905+'CALC | Booster'!T905)*INDEX(MassUnitsTable[],MATCH($R$3,MassUnitsTable[Mass Units],0),2), "")</f>
        <v/>
      </c>
      <c r="S905" s="10"/>
    </row>
    <row r="906" spans="1:19" x14ac:dyDescent="0.25">
      <c r="A906" s="10"/>
      <c r="B906" s="4" t="str">
        <f t="shared" si="75"/>
        <v/>
      </c>
      <c r="C906" s="5" t="str">
        <f t="shared" si="76"/>
        <v/>
      </c>
      <c r="D906" s="5" t="str">
        <f t="shared" si="77"/>
        <v/>
      </c>
      <c r="E906" s="5" t="str">
        <f t="shared" si="78"/>
        <v/>
      </c>
      <c r="F906" s="5" t="str">
        <f>'CALC | Main Engine'!$B906</f>
        <v/>
      </c>
      <c r="G906" s="27" t="str">
        <f>'CALC | Main Engine'!$C906</f>
        <v/>
      </c>
      <c r="H906" s="6" t="str">
        <f>'CALC | Main Engine'!$E906</f>
        <v/>
      </c>
      <c r="I906" s="34" t="str">
        <f>IFERROR('CALC | Main Engine'!$F906*INDEX(MassUnitsTable[],MATCH($R$3,MassUnitsTable[Mass Units],0),2), "")</f>
        <v/>
      </c>
      <c r="J906" s="27" t="str">
        <f>IFERROR('CALC | Booster'!$F906*INDEX(MassUnitsTable[],MATCH($R$3,MassUnitsTable[Mass Units],0),2), "")</f>
        <v/>
      </c>
      <c r="K906" s="32" t="str">
        <f t="shared" si="79"/>
        <v/>
      </c>
      <c r="L906" s="34" t="str">
        <f>IFERROR(('CALC | Main Engine'!N906+'CALC | Booster'!N906)*INDEX(MassUnitsTable[],MATCH($R$3,MassUnitsTable[Mass Units],0),2), "")</f>
        <v/>
      </c>
      <c r="M906" s="27" t="str">
        <f>IFERROR(('CALC | Main Engine'!O906+'CALC | Booster'!O906)*INDEX(MassUnitsTable[],MATCH($R$3,MassUnitsTable[Mass Units],0),2), "")</f>
        <v/>
      </c>
      <c r="N906" s="27" t="str">
        <f>IFERROR(('CALC | Main Engine'!P906+'CALC | Booster'!P906)*INDEX(MassUnitsTable[],MATCH($R$3,MassUnitsTable[Mass Units],0),2), "")</f>
        <v/>
      </c>
      <c r="O906" s="27" t="str">
        <f>IFERROR(('CALC | Main Engine'!Q906+'CALC | Booster'!Q906)*INDEX(MassUnitsTable[],MATCH($R$3,MassUnitsTable[Mass Units],0),2), "")</f>
        <v/>
      </c>
      <c r="P906" s="27" t="str">
        <f>IFERROR(('CALC | Main Engine'!R906+'CALC | Booster'!R906)*INDEX(MassUnitsTable[],MATCH($R$3,MassUnitsTable[Mass Units],0),2), "")</f>
        <v/>
      </c>
      <c r="Q906" s="27" t="str">
        <f>IFERROR(('CALC | Main Engine'!S906+'CALC | Booster'!S906)*INDEX(MassUnitsTable[],MATCH($R$3,MassUnitsTable[Mass Units],0),2), "")</f>
        <v/>
      </c>
      <c r="R906" s="32" t="str">
        <f>IFERROR(('CALC | Main Engine'!T906+'CALC | Booster'!T906)*INDEX(MassUnitsTable[],MATCH($R$3,MassUnitsTable[Mass Units],0),2), "")</f>
        <v/>
      </c>
      <c r="S906" s="10"/>
    </row>
    <row r="907" spans="1:19" x14ac:dyDescent="0.25">
      <c r="A907" s="10"/>
      <c r="B907" s="4" t="str">
        <f t="shared" si="75"/>
        <v/>
      </c>
      <c r="C907" s="5" t="str">
        <f t="shared" si="76"/>
        <v/>
      </c>
      <c r="D907" s="5" t="str">
        <f t="shared" si="77"/>
        <v/>
      </c>
      <c r="E907" s="5" t="str">
        <f t="shared" si="78"/>
        <v/>
      </c>
      <c r="F907" s="5" t="str">
        <f>'CALC | Main Engine'!$B907</f>
        <v/>
      </c>
      <c r="G907" s="27" t="str">
        <f>'CALC | Main Engine'!$C907</f>
        <v/>
      </c>
      <c r="H907" s="6" t="str">
        <f>'CALC | Main Engine'!$E907</f>
        <v/>
      </c>
      <c r="I907" s="34" t="str">
        <f>IFERROR('CALC | Main Engine'!$F907*INDEX(MassUnitsTable[],MATCH($R$3,MassUnitsTable[Mass Units],0),2), "")</f>
        <v/>
      </c>
      <c r="J907" s="27" t="str">
        <f>IFERROR('CALC | Booster'!$F907*INDEX(MassUnitsTable[],MATCH($R$3,MassUnitsTable[Mass Units],0),2), "")</f>
        <v/>
      </c>
      <c r="K907" s="32" t="str">
        <f t="shared" si="79"/>
        <v/>
      </c>
      <c r="L907" s="34" t="str">
        <f>IFERROR(('CALC | Main Engine'!N907+'CALC | Booster'!N907)*INDEX(MassUnitsTable[],MATCH($R$3,MassUnitsTable[Mass Units],0),2), "")</f>
        <v/>
      </c>
      <c r="M907" s="27" t="str">
        <f>IFERROR(('CALC | Main Engine'!O907+'CALC | Booster'!O907)*INDEX(MassUnitsTable[],MATCH($R$3,MassUnitsTable[Mass Units],0),2), "")</f>
        <v/>
      </c>
      <c r="N907" s="27" t="str">
        <f>IFERROR(('CALC | Main Engine'!P907+'CALC | Booster'!P907)*INDEX(MassUnitsTable[],MATCH($R$3,MassUnitsTable[Mass Units],0),2), "")</f>
        <v/>
      </c>
      <c r="O907" s="27" t="str">
        <f>IFERROR(('CALC | Main Engine'!Q907+'CALC | Booster'!Q907)*INDEX(MassUnitsTable[],MATCH($R$3,MassUnitsTable[Mass Units],0),2), "")</f>
        <v/>
      </c>
      <c r="P907" s="27" t="str">
        <f>IFERROR(('CALC | Main Engine'!R907+'CALC | Booster'!R907)*INDEX(MassUnitsTable[],MATCH($R$3,MassUnitsTable[Mass Units],0),2), "")</f>
        <v/>
      </c>
      <c r="Q907" s="27" t="str">
        <f>IFERROR(('CALC | Main Engine'!S907+'CALC | Booster'!S907)*INDEX(MassUnitsTable[],MATCH($R$3,MassUnitsTable[Mass Units],0),2), "")</f>
        <v/>
      </c>
      <c r="R907" s="32" t="str">
        <f>IFERROR(('CALC | Main Engine'!T907+'CALC | Booster'!T907)*INDEX(MassUnitsTable[],MATCH($R$3,MassUnitsTable[Mass Units],0),2), "")</f>
        <v/>
      </c>
      <c r="S907" s="10"/>
    </row>
    <row r="908" spans="1:19" x14ac:dyDescent="0.25">
      <c r="A908" s="10"/>
      <c r="B908" s="4" t="str">
        <f t="shared" si="75"/>
        <v/>
      </c>
      <c r="C908" s="5" t="str">
        <f t="shared" si="76"/>
        <v/>
      </c>
      <c r="D908" s="5" t="str">
        <f t="shared" si="77"/>
        <v/>
      </c>
      <c r="E908" s="5" t="str">
        <f t="shared" si="78"/>
        <v/>
      </c>
      <c r="F908" s="5" t="str">
        <f>'CALC | Main Engine'!$B908</f>
        <v/>
      </c>
      <c r="G908" s="27" t="str">
        <f>'CALC | Main Engine'!$C908</f>
        <v/>
      </c>
      <c r="H908" s="6" t="str">
        <f>'CALC | Main Engine'!$E908</f>
        <v/>
      </c>
      <c r="I908" s="34" t="str">
        <f>IFERROR('CALC | Main Engine'!$F908*INDEX(MassUnitsTable[],MATCH($R$3,MassUnitsTable[Mass Units],0),2), "")</f>
        <v/>
      </c>
      <c r="J908" s="27" t="str">
        <f>IFERROR('CALC | Booster'!$F908*INDEX(MassUnitsTable[],MATCH($R$3,MassUnitsTable[Mass Units],0),2), "")</f>
        <v/>
      </c>
      <c r="K908" s="32" t="str">
        <f t="shared" si="79"/>
        <v/>
      </c>
      <c r="L908" s="34" t="str">
        <f>IFERROR(('CALC | Main Engine'!N908+'CALC | Booster'!N908)*INDEX(MassUnitsTable[],MATCH($R$3,MassUnitsTable[Mass Units],0),2), "")</f>
        <v/>
      </c>
      <c r="M908" s="27" t="str">
        <f>IFERROR(('CALC | Main Engine'!O908+'CALC | Booster'!O908)*INDEX(MassUnitsTable[],MATCH($R$3,MassUnitsTable[Mass Units],0),2), "")</f>
        <v/>
      </c>
      <c r="N908" s="27" t="str">
        <f>IFERROR(('CALC | Main Engine'!P908+'CALC | Booster'!P908)*INDEX(MassUnitsTable[],MATCH($R$3,MassUnitsTable[Mass Units],0),2), "")</f>
        <v/>
      </c>
      <c r="O908" s="27" t="str">
        <f>IFERROR(('CALC | Main Engine'!Q908+'CALC | Booster'!Q908)*INDEX(MassUnitsTable[],MATCH($R$3,MassUnitsTable[Mass Units],0),2), "")</f>
        <v/>
      </c>
      <c r="P908" s="27" t="str">
        <f>IFERROR(('CALC | Main Engine'!R908+'CALC | Booster'!R908)*INDEX(MassUnitsTable[],MATCH($R$3,MassUnitsTable[Mass Units],0),2), "")</f>
        <v/>
      </c>
      <c r="Q908" s="27" t="str">
        <f>IFERROR(('CALC | Main Engine'!S908+'CALC | Booster'!S908)*INDEX(MassUnitsTable[],MATCH($R$3,MassUnitsTable[Mass Units],0),2), "")</f>
        <v/>
      </c>
      <c r="R908" s="32" t="str">
        <f>IFERROR(('CALC | Main Engine'!T908+'CALC | Booster'!T908)*INDEX(MassUnitsTable[],MATCH($R$3,MassUnitsTable[Mass Units],0),2), "")</f>
        <v/>
      </c>
      <c r="S908" s="10"/>
    </row>
    <row r="909" spans="1:19" x14ac:dyDescent="0.25">
      <c r="A909" s="10"/>
      <c r="B909" s="4" t="str">
        <f t="shared" si="75"/>
        <v/>
      </c>
      <c r="C909" s="5" t="str">
        <f t="shared" si="76"/>
        <v/>
      </c>
      <c r="D909" s="5" t="str">
        <f t="shared" si="77"/>
        <v/>
      </c>
      <c r="E909" s="5" t="str">
        <f t="shared" si="78"/>
        <v/>
      </c>
      <c r="F909" s="5" t="str">
        <f>'CALC | Main Engine'!$B909</f>
        <v/>
      </c>
      <c r="G909" s="27" t="str">
        <f>'CALC | Main Engine'!$C909</f>
        <v/>
      </c>
      <c r="H909" s="6" t="str">
        <f>'CALC | Main Engine'!$E909</f>
        <v/>
      </c>
      <c r="I909" s="34" t="str">
        <f>IFERROR('CALC | Main Engine'!$F909*INDEX(MassUnitsTable[],MATCH($R$3,MassUnitsTable[Mass Units],0),2), "")</f>
        <v/>
      </c>
      <c r="J909" s="27" t="str">
        <f>IFERROR('CALC | Booster'!$F909*INDEX(MassUnitsTable[],MATCH($R$3,MassUnitsTable[Mass Units],0),2), "")</f>
        <v/>
      </c>
      <c r="K909" s="32" t="str">
        <f t="shared" si="79"/>
        <v/>
      </c>
      <c r="L909" s="34" t="str">
        <f>IFERROR(('CALC | Main Engine'!N909+'CALC | Booster'!N909)*INDEX(MassUnitsTable[],MATCH($R$3,MassUnitsTable[Mass Units],0),2), "")</f>
        <v/>
      </c>
      <c r="M909" s="27" t="str">
        <f>IFERROR(('CALC | Main Engine'!O909+'CALC | Booster'!O909)*INDEX(MassUnitsTable[],MATCH($R$3,MassUnitsTable[Mass Units],0),2), "")</f>
        <v/>
      </c>
      <c r="N909" s="27" t="str">
        <f>IFERROR(('CALC | Main Engine'!P909+'CALC | Booster'!P909)*INDEX(MassUnitsTable[],MATCH($R$3,MassUnitsTable[Mass Units],0),2), "")</f>
        <v/>
      </c>
      <c r="O909" s="27" t="str">
        <f>IFERROR(('CALC | Main Engine'!Q909+'CALC | Booster'!Q909)*INDEX(MassUnitsTable[],MATCH($R$3,MassUnitsTable[Mass Units],0),2), "")</f>
        <v/>
      </c>
      <c r="P909" s="27" t="str">
        <f>IFERROR(('CALC | Main Engine'!R909+'CALC | Booster'!R909)*INDEX(MassUnitsTable[],MATCH($R$3,MassUnitsTable[Mass Units],0),2), "")</f>
        <v/>
      </c>
      <c r="Q909" s="27" t="str">
        <f>IFERROR(('CALC | Main Engine'!S909+'CALC | Booster'!S909)*INDEX(MassUnitsTable[],MATCH($R$3,MassUnitsTable[Mass Units],0),2), "")</f>
        <v/>
      </c>
      <c r="R909" s="32" t="str">
        <f>IFERROR(('CALC | Main Engine'!T909+'CALC | Booster'!T909)*INDEX(MassUnitsTable[],MATCH($R$3,MassUnitsTable[Mass Units],0),2), "")</f>
        <v/>
      </c>
      <c r="S909" s="10"/>
    </row>
    <row r="910" spans="1:19" x14ac:dyDescent="0.25">
      <c r="A910" s="10"/>
      <c r="B910" s="4" t="str">
        <f t="shared" si="75"/>
        <v/>
      </c>
      <c r="C910" s="5" t="str">
        <f t="shared" si="76"/>
        <v/>
      </c>
      <c r="D910" s="5" t="str">
        <f t="shared" si="77"/>
        <v/>
      </c>
      <c r="E910" s="5" t="str">
        <f t="shared" si="78"/>
        <v/>
      </c>
      <c r="F910" s="5" t="str">
        <f>'CALC | Main Engine'!$B910</f>
        <v/>
      </c>
      <c r="G910" s="27" t="str">
        <f>'CALC | Main Engine'!$C910</f>
        <v/>
      </c>
      <c r="H910" s="6" t="str">
        <f>'CALC | Main Engine'!$E910</f>
        <v/>
      </c>
      <c r="I910" s="34" t="str">
        <f>IFERROR('CALC | Main Engine'!$F910*INDEX(MassUnitsTable[],MATCH($R$3,MassUnitsTable[Mass Units],0),2), "")</f>
        <v/>
      </c>
      <c r="J910" s="27" t="str">
        <f>IFERROR('CALC | Booster'!$F910*INDEX(MassUnitsTable[],MATCH($R$3,MassUnitsTable[Mass Units],0),2), "")</f>
        <v/>
      </c>
      <c r="K910" s="32" t="str">
        <f t="shared" si="79"/>
        <v/>
      </c>
      <c r="L910" s="34" t="str">
        <f>IFERROR(('CALC | Main Engine'!N910+'CALC | Booster'!N910)*INDEX(MassUnitsTable[],MATCH($R$3,MassUnitsTable[Mass Units],0),2), "")</f>
        <v/>
      </c>
      <c r="M910" s="27" t="str">
        <f>IFERROR(('CALC | Main Engine'!O910+'CALC | Booster'!O910)*INDEX(MassUnitsTable[],MATCH($R$3,MassUnitsTable[Mass Units],0),2), "")</f>
        <v/>
      </c>
      <c r="N910" s="27" t="str">
        <f>IFERROR(('CALC | Main Engine'!P910+'CALC | Booster'!P910)*INDEX(MassUnitsTable[],MATCH($R$3,MassUnitsTable[Mass Units],0),2), "")</f>
        <v/>
      </c>
      <c r="O910" s="27" t="str">
        <f>IFERROR(('CALC | Main Engine'!Q910+'CALC | Booster'!Q910)*INDEX(MassUnitsTable[],MATCH($R$3,MassUnitsTable[Mass Units],0),2), "")</f>
        <v/>
      </c>
      <c r="P910" s="27" t="str">
        <f>IFERROR(('CALC | Main Engine'!R910+'CALC | Booster'!R910)*INDEX(MassUnitsTable[],MATCH($R$3,MassUnitsTable[Mass Units],0),2), "")</f>
        <v/>
      </c>
      <c r="Q910" s="27" t="str">
        <f>IFERROR(('CALC | Main Engine'!S910+'CALC | Booster'!S910)*INDEX(MassUnitsTable[],MATCH($R$3,MassUnitsTable[Mass Units],0),2), "")</f>
        <v/>
      </c>
      <c r="R910" s="32" t="str">
        <f>IFERROR(('CALC | Main Engine'!T910+'CALC | Booster'!T910)*INDEX(MassUnitsTable[],MATCH($R$3,MassUnitsTable[Mass Units],0),2), "")</f>
        <v/>
      </c>
      <c r="S910" s="10"/>
    </row>
    <row r="911" spans="1:19" x14ac:dyDescent="0.25">
      <c r="A911" s="10"/>
      <c r="B911" s="4" t="str">
        <f t="shared" si="75"/>
        <v/>
      </c>
      <c r="C911" s="5" t="str">
        <f t="shared" si="76"/>
        <v/>
      </c>
      <c r="D911" s="5" t="str">
        <f t="shared" si="77"/>
        <v/>
      </c>
      <c r="E911" s="5" t="str">
        <f t="shared" si="78"/>
        <v/>
      </c>
      <c r="F911" s="5" t="str">
        <f>'CALC | Main Engine'!$B911</f>
        <v/>
      </c>
      <c r="G911" s="27" t="str">
        <f>'CALC | Main Engine'!$C911</f>
        <v/>
      </c>
      <c r="H911" s="6" t="str">
        <f>'CALC | Main Engine'!$E911</f>
        <v/>
      </c>
      <c r="I911" s="34" t="str">
        <f>IFERROR('CALC | Main Engine'!$F911*INDEX(MassUnitsTable[],MATCH($R$3,MassUnitsTable[Mass Units],0),2), "")</f>
        <v/>
      </c>
      <c r="J911" s="27" t="str">
        <f>IFERROR('CALC | Booster'!$F911*INDEX(MassUnitsTable[],MATCH($R$3,MassUnitsTable[Mass Units],0),2), "")</f>
        <v/>
      </c>
      <c r="K911" s="32" t="str">
        <f t="shared" si="79"/>
        <v/>
      </c>
      <c r="L911" s="34" t="str">
        <f>IFERROR(('CALC | Main Engine'!N911+'CALC | Booster'!N911)*INDEX(MassUnitsTable[],MATCH($R$3,MassUnitsTable[Mass Units],0),2), "")</f>
        <v/>
      </c>
      <c r="M911" s="27" t="str">
        <f>IFERROR(('CALC | Main Engine'!O911+'CALC | Booster'!O911)*INDEX(MassUnitsTable[],MATCH($R$3,MassUnitsTable[Mass Units],0),2), "")</f>
        <v/>
      </c>
      <c r="N911" s="27" t="str">
        <f>IFERROR(('CALC | Main Engine'!P911+'CALC | Booster'!P911)*INDEX(MassUnitsTable[],MATCH($R$3,MassUnitsTable[Mass Units],0),2), "")</f>
        <v/>
      </c>
      <c r="O911" s="27" t="str">
        <f>IFERROR(('CALC | Main Engine'!Q911+'CALC | Booster'!Q911)*INDEX(MassUnitsTable[],MATCH($R$3,MassUnitsTable[Mass Units],0),2), "")</f>
        <v/>
      </c>
      <c r="P911" s="27" t="str">
        <f>IFERROR(('CALC | Main Engine'!R911+'CALC | Booster'!R911)*INDEX(MassUnitsTable[],MATCH($R$3,MassUnitsTable[Mass Units],0),2), "")</f>
        <v/>
      </c>
      <c r="Q911" s="27" t="str">
        <f>IFERROR(('CALC | Main Engine'!S911+'CALC | Booster'!S911)*INDEX(MassUnitsTable[],MATCH($R$3,MassUnitsTable[Mass Units],0),2), "")</f>
        <v/>
      </c>
      <c r="R911" s="32" t="str">
        <f>IFERROR(('CALC | Main Engine'!T911+'CALC | Booster'!T911)*INDEX(MassUnitsTable[],MATCH($R$3,MassUnitsTable[Mass Units],0),2), "")</f>
        <v/>
      </c>
      <c r="S911" s="10"/>
    </row>
    <row r="912" spans="1:19" x14ac:dyDescent="0.25">
      <c r="A912" s="10"/>
      <c r="B912" s="4" t="str">
        <f t="shared" si="75"/>
        <v/>
      </c>
      <c r="C912" s="5" t="str">
        <f t="shared" si="76"/>
        <v/>
      </c>
      <c r="D912" s="5" t="str">
        <f t="shared" si="77"/>
        <v/>
      </c>
      <c r="E912" s="5" t="str">
        <f t="shared" si="78"/>
        <v/>
      </c>
      <c r="F912" s="5" t="str">
        <f>'CALC | Main Engine'!$B912</f>
        <v/>
      </c>
      <c r="G912" s="27" t="str">
        <f>'CALC | Main Engine'!$C912</f>
        <v/>
      </c>
      <c r="H912" s="6" t="str">
        <f>'CALC | Main Engine'!$E912</f>
        <v/>
      </c>
      <c r="I912" s="34" t="str">
        <f>IFERROR('CALC | Main Engine'!$F912*INDEX(MassUnitsTable[],MATCH($R$3,MassUnitsTable[Mass Units],0),2), "")</f>
        <v/>
      </c>
      <c r="J912" s="27" t="str">
        <f>IFERROR('CALC | Booster'!$F912*INDEX(MassUnitsTable[],MATCH($R$3,MassUnitsTable[Mass Units],0),2), "")</f>
        <v/>
      </c>
      <c r="K912" s="32" t="str">
        <f t="shared" si="79"/>
        <v/>
      </c>
      <c r="L912" s="34" t="str">
        <f>IFERROR(('CALC | Main Engine'!N912+'CALC | Booster'!N912)*INDEX(MassUnitsTable[],MATCH($R$3,MassUnitsTable[Mass Units],0),2), "")</f>
        <v/>
      </c>
      <c r="M912" s="27" t="str">
        <f>IFERROR(('CALC | Main Engine'!O912+'CALC | Booster'!O912)*INDEX(MassUnitsTable[],MATCH($R$3,MassUnitsTable[Mass Units],0),2), "")</f>
        <v/>
      </c>
      <c r="N912" s="27" t="str">
        <f>IFERROR(('CALC | Main Engine'!P912+'CALC | Booster'!P912)*INDEX(MassUnitsTable[],MATCH($R$3,MassUnitsTable[Mass Units],0),2), "")</f>
        <v/>
      </c>
      <c r="O912" s="27" t="str">
        <f>IFERROR(('CALC | Main Engine'!Q912+'CALC | Booster'!Q912)*INDEX(MassUnitsTable[],MATCH($R$3,MassUnitsTable[Mass Units],0),2), "")</f>
        <v/>
      </c>
      <c r="P912" s="27" t="str">
        <f>IFERROR(('CALC | Main Engine'!R912+'CALC | Booster'!R912)*INDEX(MassUnitsTable[],MATCH($R$3,MassUnitsTable[Mass Units],0),2), "")</f>
        <v/>
      </c>
      <c r="Q912" s="27" t="str">
        <f>IFERROR(('CALC | Main Engine'!S912+'CALC | Booster'!S912)*INDEX(MassUnitsTable[],MATCH($R$3,MassUnitsTable[Mass Units],0),2), "")</f>
        <v/>
      </c>
      <c r="R912" s="32" t="str">
        <f>IFERROR(('CALC | Main Engine'!T912+'CALC | Booster'!T912)*INDEX(MassUnitsTable[],MATCH($R$3,MassUnitsTable[Mass Units],0),2), "")</f>
        <v/>
      </c>
      <c r="S912" s="10"/>
    </row>
    <row r="913" spans="1:19" x14ac:dyDescent="0.25">
      <c r="A913" s="10"/>
      <c r="B913" s="4" t="str">
        <f t="shared" si="75"/>
        <v/>
      </c>
      <c r="C913" s="5" t="str">
        <f t="shared" si="76"/>
        <v/>
      </c>
      <c r="D913" s="5" t="str">
        <f t="shared" si="77"/>
        <v/>
      </c>
      <c r="E913" s="5" t="str">
        <f t="shared" si="78"/>
        <v/>
      </c>
      <c r="F913" s="5" t="str">
        <f>'CALC | Main Engine'!$B913</f>
        <v/>
      </c>
      <c r="G913" s="27" t="str">
        <f>'CALC | Main Engine'!$C913</f>
        <v/>
      </c>
      <c r="H913" s="6" t="str">
        <f>'CALC | Main Engine'!$E913</f>
        <v/>
      </c>
      <c r="I913" s="34" t="str">
        <f>IFERROR('CALC | Main Engine'!$F913*INDEX(MassUnitsTable[],MATCH($R$3,MassUnitsTable[Mass Units],0),2), "")</f>
        <v/>
      </c>
      <c r="J913" s="27" t="str">
        <f>IFERROR('CALC | Booster'!$F913*INDEX(MassUnitsTable[],MATCH($R$3,MassUnitsTable[Mass Units],0),2), "")</f>
        <v/>
      </c>
      <c r="K913" s="32" t="str">
        <f t="shared" si="79"/>
        <v/>
      </c>
      <c r="L913" s="34" t="str">
        <f>IFERROR(('CALC | Main Engine'!N913+'CALC | Booster'!N913)*INDEX(MassUnitsTable[],MATCH($R$3,MassUnitsTable[Mass Units],0),2), "")</f>
        <v/>
      </c>
      <c r="M913" s="27" t="str">
        <f>IFERROR(('CALC | Main Engine'!O913+'CALC | Booster'!O913)*INDEX(MassUnitsTable[],MATCH($R$3,MassUnitsTable[Mass Units],0),2), "")</f>
        <v/>
      </c>
      <c r="N913" s="27" t="str">
        <f>IFERROR(('CALC | Main Engine'!P913+'CALC | Booster'!P913)*INDEX(MassUnitsTable[],MATCH($R$3,MassUnitsTable[Mass Units],0),2), "")</f>
        <v/>
      </c>
      <c r="O913" s="27" t="str">
        <f>IFERROR(('CALC | Main Engine'!Q913+'CALC | Booster'!Q913)*INDEX(MassUnitsTable[],MATCH($R$3,MassUnitsTable[Mass Units],0),2), "")</f>
        <v/>
      </c>
      <c r="P913" s="27" t="str">
        <f>IFERROR(('CALC | Main Engine'!R913+'CALC | Booster'!R913)*INDEX(MassUnitsTable[],MATCH($R$3,MassUnitsTable[Mass Units],0),2), "")</f>
        <v/>
      </c>
      <c r="Q913" s="27" t="str">
        <f>IFERROR(('CALC | Main Engine'!S913+'CALC | Booster'!S913)*INDEX(MassUnitsTable[],MATCH($R$3,MassUnitsTable[Mass Units],0),2), "")</f>
        <v/>
      </c>
      <c r="R913" s="32" t="str">
        <f>IFERROR(('CALC | Main Engine'!T913+'CALC | Booster'!T913)*INDEX(MassUnitsTable[],MATCH($R$3,MassUnitsTable[Mass Units],0),2), "")</f>
        <v/>
      </c>
      <c r="S913" s="10"/>
    </row>
    <row r="914" spans="1:19" x14ac:dyDescent="0.25">
      <c r="A914" s="10"/>
      <c r="B914" s="4" t="str">
        <f t="shared" si="75"/>
        <v/>
      </c>
      <c r="C914" s="5" t="str">
        <f t="shared" si="76"/>
        <v/>
      </c>
      <c r="D914" s="5" t="str">
        <f t="shared" si="77"/>
        <v/>
      </c>
      <c r="E914" s="5" t="str">
        <f t="shared" si="78"/>
        <v/>
      </c>
      <c r="F914" s="5" t="str">
        <f>'CALC | Main Engine'!$B914</f>
        <v/>
      </c>
      <c r="G914" s="27" t="str">
        <f>'CALC | Main Engine'!$C914</f>
        <v/>
      </c>
      <c r="H914" s="6" t="str">
        <f>'CALC | Main Engine'!$E914</f>
        <v/>
      </c>
      <c r="I914" s="34" t="str">
        <f>IFERROR('CALC | Main Engine'!$F914*INDEX(MassUnitsTable[],MATCH($R$3,MassUnitsTable[Mass Units],0),2), "")</f>
        <v/>
      </c>
      <c r="J914" s="27" t="str">
        <f>IFERROR('CALC | Booster'!$F914*INDEX(MassUnitsTable[],MATCH($R$3,MassUnitsTable[Mass Units],0),2), "")</f>
        <v/>
      </c>
      <c r="K914" s="32" t="str">
        <f t="shared" si="79"/>
        <v/>
      </c>
      <c r="L914" s="34" t="str">
        <f>IFERROR(('CALC | Main Engine'!N914+'CALC | Booster'!N914)*INDEX(MassUnitsTable[],MATCH($R$3,MassUnitsTable[Mass Units],0),2), "")</f>
        <v/>
      </c>
      <c r="M914" s="27" t="str">
        <f>IFERROR(('CALC | Main Engine'!O914+'CALC | Booster'!O914)*INDEX(MassUnitsTable[],MATCH($R$3,MassUnitsTable[Mass Units],0),2), "")</f>
        <v/>
      </c>
      <c r="N914" s="27" t="str">
        <f>IFERROR(('CALC | Main Engine'!P914+'CALC | Booster'!P914)*INDEX(MassUnitsTable[],MATCH($R$3,MassUnitsTable[Mass Units],0),2), "")</f>
        <v/>
      </c>
      <c r="O914" s="27" t="str">
        <f>IFERROR(('CALC | Main Engine'!Q914+'CALC | Booster'!Q914)*INDEX(MassUnitsTable[],MATCH($R$3,MassUnitsTable[Mass Units],0),2), "")</f>
        <v/>
      </c>
      <c r="P914" s="27" t="str">
        <f>IFERROR(('CALC | Main Engine'!R914+'CALC | Booster'!R914)*INDEX(MassUnitsTable[],MATCH($R$3,MassUnitsTable[Mass Units],0),2), "")</f>
        <v/>
      </c>
      <c r="Q914" s="27" t="str">
        <f>IFERROR(('CALC | Main Engine'!S914+'CALC | Booster'!S914)*INDEX(MassUnitsTable[],MATCH($R$3,MassUnitsTable[Mass Units],0),2), "")</f>
        <v/>
      </c>
      <c r="R914" s="32" t="str">
        <f>IFERROR(('CALC | Main Engine'!T914+'CALC | Booster'!T914)*INDEX(MassUnitsTable[],MATCH($R$3,MassUnitsTable[Mass Units],0),2), "")</f>
        <v/>
      </c>
      <c r="S914" s="10"/>
    </row>
    <row r="915" spans="1:19" x14ac:dyDescent="0.25">
      <c r="A915" s="10"/>
      <c r="B915" s="4" t="str">
        <f t="shared" si="75"/>
        <v/>
      </c>
      <c r="C915" s="5" t="str">
        <f t="shared" si="76"/>
        <v/>
      </c>
      <c r="D915" s="5" t="str">
        <f t="shared" si="77"/>
        <v/>
      </c>
      <c r="E915" s="5" t="str">
        <f t="shared" si="78"/>
        <v/>
      </c>
      <c r="F915" s="5" t="str">
        <f>'CALC | Main Engine'!$B915</f>
        <v/>
      </c>
      <c r="G915" s="27" t="str">
        <f>'CALC | Main Engine'!$C915</f>
        <v/>
      </c>
      <c r="H915" s="6" t="str">
        <f>'CALC | Main Engine'!$E915</f>
        <v/>
      </c>
      <c r="I915" s="34" t="str">
        <f>IFERROR('CALC | Main Engine'!$F915*INDEX(MassUnitsTable[],MATCH($R$3,MassUnitsTable[Mass Units],0),2), "")</f>
        <v/>
      </c>
      <c r="J915" s="27" t="str">
        <f>IFERROR('CALC | Booster'!$F915*INDEX(MassUnitsTable[],MATCH($R$3,MassUnitsTable[Mass Units],0),2), "")</f>
        <v/>
      </c>
      <c r="K915" s="32" t="str">
        <f t="shared" si="79"/>
        <v/>
      </c>
      <c r="L915" s="34" t="str">
        <f>IFERROR(('CALC | Main Engine'!N915+'CALC | Booster'!N915)*INDEX(MassUnitsTable[],MATCH($R$3,MassUnitsTable[Mass Units],0),2), "")</f>
        <v/>
      </c>
      <c r="M915" s="27" t="str">
        <f>IFERROR(('CALC | Main Engine'!O915+'CALC | Booster'!O915)*INDEX(MassUnitsTable[],MATCH($R$3,MassUnitsTable[Mass Units],0),2), "")</f>
        <v/>
      </c>
      <c r="N915" s="27" t="str">
        <f>IFERROR(('CALC | Main Engine'!P915+'CALC | Booster'!P915)*INDEX(MassUnitsTable[],MATCH($R$3,MassUnitsTable[Mass Units],0),2), "")</f>
        <v/>
      </c>
      <c r="O915" s="27" t="str">
        <f>IFERROR(('CALC | Main Engine'!Q915+'CALC | Booster'!Q915)*INDEX(MassUnitsTable[],MATCH($R$3,MassUnitsTable[Mass Units],0),2), "")</f>
        <v/>
      </c>
      <c r="P915" s="27" t="str">
        <f>IFERROR(('CALC | Main Engine'!R915+'CALC | Booster'!R915)*INDEX(MassUnitsTable[],MATCH($R$3,MassUnitsTable[Mass Units],0),2), "")</f>
        <v/>
      </c>
      <c r="Q915" s="27" t="str">
        <f>IFERROR(('CALC | Main Engine'!S915+'CALC | Booster'!S915)*INDEX(MassUnitsTable[],MATCH($R$3,MassUnitsTable[Mass Units],0),2), "")</f>
        <v/>
      </c>
      <c r="R915" s="32" t="str">
        <f>IFERROR(('CALC | Main Engine'!T915+'CALC | Booster'!T915)*INDEX(MassUnitsTable[],MATCH($R$3,MassUnitsTable[Mass Units],0),2), "")</f>
        <v/>
      </c>
      <c r="S915" s="10"/>
    </row>
    <row r="916" spans="1:19" x14ac:dyDescent="0.25">
      <c r="A916" s="10"/>
      <c r="B916" s="4" t="str">
        <f t="shared" si="75"/>
        <v/>
      </c>
      <c r="C916" s="5" t="str">
        <f t="shared" si="76"/>
        <v/>
      </c>
      <c r="D916" s="5" t="str">
        <f t="shared" si="77"/>
        <v/>
      </c>
      <c r="E916" s="5" t="str">
        <f t="shared" si="78"/>
        <v/>
      </c>
      <c r="F916" s="5" t="str">
        <f>'CALC | Main Engine'!$B916</f>
        <v/>
      </c>
      <c r="G916" s="27" t="str">
        <f>'CALC | Main Engine'!$C916</f>
        <v/>
      </c>
      <c r="H916" s="6" t="str">
        <f>'CALC | Main Engine'!$E916</f>
        <v/>
      </c>
      <c r="I916" s="34" t="str">
        <f>IFERROR('CALC | Main Engine'!$F916*INDEX(MassUnitsTable[],MATCH($R$3,MassUnitsTable[Mass Units],0),2), "")</f>
        <v/>
      </c>
      <c r="J916" s="27" t="str">
        <f>IFERROR('CALC | Booster'!$F916*INDEX(MassUnitsTable[],MATCH($R$3,MassUnitsTable[Mass Units],0),2), "")</f>
        <v/>
      </c>
      <c r="K916" s="32" t="str">
        <f t="shared" si="79"/>
        <v/>
      </c>
      <c r="L916" s="34" t="str">
        <f>IFERROR(('CALC | Main Engine'!N916+'CALC | Booster'!N916)*INDEX(MassUnitsTable[],MATCH($R$3,MassUnitsTable[Mass Units],0),2), "")</f>
        <v/>
      </c>
      <c r="M916" s="27" t="str">
        <f>IFERROR(('CALC | Main Engine'!O916+'CALC | Booster'!O916)*INDEX(MassUnitsTable[],MATCH($R$3,MassUnitsTable[Mass Units],0),2), "")</f>
        <v/>
      </c>
      <c r="N916" s="27" t="str">
        <f>IFERROR(('CALC | Main Engine'!P916+'CALC | Booster'!P916)*INDEX(MassUnitsTable[],MATCH($R$3,MassUnitsTable[Mass Units],0),2), "")</f>
        <v/>
      </c>
      <c r="O916" s="27" t="str">
        <f>IFERROR(('CALC | Main Engine'!Q916+'CALC | Booster'!Q916)*INDEX(MassUnitsTable[],MATCH($R$3,MassUnitsTable[Mass Units],0),2), "")</f>
        <v/>
      </c>
      <c r="P916" s="27" t="str">
        <f>IFERROR(('CALC | Main Engine'!R916+'CALC | Booster'!R916)*INDEX(MassUnitsTable[],MATCH($R$3,MassUnitsTable[Mass Units],0),2), "")</f>
        <v/>
      </c>
      <c r="Q916" s="27" t="str">
        <f>IFERROR(('CALC | Main Engine'!S916+'CALC | Booster'!S916)*INDEX(MassUnitsTable[],MATCH($R$3,MassUnitsTable[Mass Units],0),2), "")</f>
        <v/>
      </c>
      <c r="R916" s="32" t="str">
        <f>IFERROR(('CALC | Main Engine'!T916+'CALC | Booster'!T916)*INDEX(MassUnitsTable[],MATCH($R$3,MassUnitsTable[Mass Units],0),2), "")</f>
        <v/>
      </c>
      <c r="S916" s="10"/>
    </row>
    <row r="917" spans="1:19" x14ac:dyDescent="0.25">
      <c r="A917" s="10"/>
      <c r="B917" s="4" t="str">
        <f t="shared" si="75"/>
        <v/>
      </c>
      <c r="C917" s="5" t="str">
        <f t="shared" si="76"/>
        <v/>
      </c>
      <c r="D917" s="5" t="str">
        <f t="shared" si="77"/>
        <v/>
      </c>
      <c r="E917" s="5" t="str">
        <f t="shared" si="78"/>
        <v/>
      </c>
      <c r="F917" s="5" t="str">
        <f>'CALC | Main Engine'!$B917</f>
        <v/>
      </c>
      <c r="G917" s="27" t="str">
        <f>'CALC | Main Engine'!$C917</f>
        <v/>
      </c>
      <c r="H917" s="6" t="str">
        <f>'CALC | Main Engine'!$E917</f>
        <v/>
      </c>
      <c r="I917" s="34" t="str">
        <f>IFERROR('CALC | Main Engine'!$F917*INDEX(MassUnitsTable[],MATCH($R$3,MassUnitsTable[Mass Units],0),2), "")</f>
        <v/>
      </c>
      <c r="J917" s="27" t="str">
        <f>IFERROR('CALC | Booster'!$F917*INDEX(MassUnitsTable[],MATCH($R$3,MassUnitsTable[Mass Units],0),2), "")</f>
        <v/>
      </c>
      <c r="K917" s="32" t="str">
        <f t="shared" si="79"/>
        <v/>
      </c>
      <c r="L917" s="34" t="str">
        <f>IFERROR(('CALC | Main Engine'!N917+'CALC | Booster'!N917)*INDEX(MassUnitsTable[],MATCH($R$3,MassUnitsTable[Mass Units],0),2), "")</f>
        <v/>
      </c>
      <c r="M917" s="27" t="str">
        <f>IFERROR(('CALC | Main Engine'!O917+'CALC | Booster'!O917)*INDEX(MassUnitsTable[],MATCH($R$3,MassUnitsTable[Mass Units],0),2), "")</f>
        <v/>
      </c>
      <c r="N917" s="27" t="str">
        <f>IFERROR(('CALC | Main Engine'!P917+'CALC | Booster'!P917)*INDEX(MassUnitsTable[],MATCH($R$3,MassUnitsTable[Mass Units],0),2), "")</f>
        <v/>
      </c>
      <c r="O917" s="27" t="str">
        <f>IFERROR(('CALC | Main Engine'!Q917+'CALC | Booster'!Q917)*INDEX(MassUnitsTable[],MATCH($R$3,MassUnitsTable[Mass Units],0),2), "")</f>
        <v/>
      </c>
      <c r="P917" s="27" t="str">
        <f>IFERROR(('CALC | Main Engine'!R917+'CALC | Booster'!R917)*INDEX(MassUnitsTable[],MATCH($R$3,MassUnitsTable[Mass Units],0),2), "")</f>
        <v/>
      </c>
      <c r="Q917" s="27" t="str">
        <f>IFERROR(('CALC | Main Engine'!S917+'CALC | Booster'!S917)*INDEX(MassUnitsTable[],MATCH($R$3,MassUnitsTable[Mass Units],0),2), "")</f>
        <v/>
      </c>
      <c r="R917" s="32" t="str">
        <f>IFERROR(('CALC | Main Engine'!T917+'CALC | Booster'!T917)*INDEX(MassUnitsTable[],MATCH($R$3,MassUnitsTable[Mass Units],0),2), "")</f>
        <v/>
      </c>
      <c r="S917" s="10"/>
    </row>
    <row r="918" spans="1:19" x14ac:dyDescent="0.25">
      <c r="A918" s="10"/>
      <c r="B918" s="4" t="str">
        <f t="shared" si="75"/>
        <v/>
      </c>
      <c r="C918" s="5" t="str">
        <f t="shared" si="76"/>
        <v/>
      </c>
      <c r="D918" s="5" t="str">
        <f t="shared" si="77"/>
        <v/>
      </c>
      <c r="E918" s="5" t="str">
        <f t="shared" si="78"/>
        <v/>
      </c>
      <c r="F918" s="5" t="str">
        <f>'CALC | Main Engine'!$B918</f>
        <v/>
      </c>
      <c r="G918" s="27" t="str">
        <f>'CALC | Main Engine'!$C918</f>
        <v/>
      </c>
      <c r="H918" s="6" t="str">
        <f>'CALC | Main Engine'!$E918</f>
        <v/>
      </c>
      <c r="I918" s="34" t="str">
        <f>IFERROR('CALC | Main Engine'!$F918*INDEX(MassUnitsTable[],MATCH($R$3,MassUnitsTable[Mass Units],0),2), "")</f>
        <v/>
      </c>
      <c r="J918" s="27" t="str">
        <f>IFERROR('CALC | Booster'!$F918*INDEX(MassUnitsTable[],MATCH($R$3,MassUnitsTable[Mass Units],0),2), "")</f>
        <v/>
      </c>
      <c r="K918" s="32" t="str">
        <f t="shared" si="79"/>
        <v/>
      </c>
      <c r="L918" s="34" t="str">
        <f>IFERROR(('CALC | Main Engine'!N918+'CALC | Booster'!N918)*INDEX(MassUnitsTable[],MATCH($R$3,MassUnitsTable[Mass Units],0),2), "")</f>
        <v/>
      </c>
      <c r="M918" s="27" t="str">
        <f>IFERROR(('CALC | Main Engine'!O918+'CALC | Booster'!O918)*INDEX(MassUnitsTable[],MATCH($R$3,MassUnitsTable[Mass Units],0),2), "")</f>
        <v/>
      </c>
      <c r="N918" s="27" t="str">
        <f>IFERROR(('CALC | Main Engine'!P918+'CALC | Booster'!P918)*INDEX(MassUnitsTable[],MATCH($R$3,MassUnitsTable[Mass Units],0),2), "")</f>
        <v/>
      </c>
      <c r="O918" s="27" t="str">
        <f>IFERROR(('CALC | Main Engine'!Q918+'CALC | Booster'!Q918)*INDEX(MassUnitsTable[],MATCH($R$3,MassUnitsTable[Mass Units],0),2), "")</f>
        <v/>
      </c>
      <c r="P918" s="27" t="str">
        <f>IFERROR(('CALC | Main Engine'!R918+'CALC | Booster'!R918)*INDEX(MassUnitsTable[],MATCH($R$3,MassUnitsTable[Mass Units],0),2), "")</f>
        <v/>
      </c>
      <c r="Q918" s="27" t="str">
        <f>IFERROR(('CALC | Main Engine'!S918+'CALC | Booster'!S918)*INDEX(MassUnitsTable[],MATCH($R$3,MassUnitsTable[Mass Units],0),2), "")</f>
        <v/>
      </c>
      <c r="R918" s="32" t="str">
        <f>IFERROR(('CALC | Main Engine'!T918+'CALC | Booster'!T918)*INDEX(MassUnitsTable[],MATCH($R$3,MassUnitsTable[Mass Units],0),2), "")</f>
        <v/>
      </c>
      <c r="S918" s="10"/>
    </row>
    <row r="919" spans="1:19" x14ac:dyDescent="0.25">
      <c r="A919" s="10"/>
      <c r="B919" s="4" t="str">
        <f t="shared" si="75"/>
        <v/>
      </c>
      <c r="C919" s="5" t="str">
        <f t="shared" si="76"/>
        <v/>
      </c>
      <c r="D919" s="5" t="str">
        <f t="shared" si="77"/>
        <v/>
      </c>
      <c r="E919" s="5" t="str">
        <f t="shared" si="78"/>
        <v/>
      </c>
      <c r="F919" s="5" t="str">
        <f>'CALC | Main Engine'!$B919</f>
        <v/>
      </c>
      <c r="G919" s="27" t="str">
        <f>'CALC | Main Engine'!$C919</f>
        <v/>
      </c>
      <c r="H919" s="6" t="str">
        <f>'CALC | Main Engine'!$E919</f>
        <v/>
      </c>
      <c r="I919" s="34" t="str">
        <f>IFERROR('CALC | Main Engine'!$F919*INDEX(MassUnitsTable[],MATCH($R$3,MassUnitsTable[Mass Units],0),2), "")</f>
        <v/>
      </c>
      <c r="J919" s="27" t="str">
        <f>IFERROR('CALC | Booster'!$F919*INDEX(MassUnitsTable[],MATCH($R$3,MassUnitsTable[Mass Units],0),2), "")</f>
        <v/>
      </c>
      <c r="K919" s="32" t="str">
        <f t="shared" si="79"/>
        <v/>
      </c>
      <c r="L919" s="34" t="str">
        <f>IFERROR(('CALC | Main Engine'!N919+'CALC | Booster'!N919)*INDEX(MassUnitsTable[],MATCH($R$3,MassUnitsTable[Mass Units],0),2), "")</f>
        <v/>
      </c>
      <c r="M919" s="27" t="str">
        <f>IFERROR(('CALC | Main Engine'!O919+'CALC | Booster'!O919)*INDEX(MassUnitsTable[],MATCH($R$3,MassUnitsTable[Mass Units],0),2), "")</f>
        <v/>
      </c>
      <c r="N919" s="27" t="str">
        <f>IFERROR(('CALC | Main Engine'!P919+'CALC | Booster'!P919)*INDEX(MassUnitsTable[],MATCH($R$3,MassUnitsTable[Mass Units],0),2), "")</f>
        <v/>
      </c>
      <c r="O919" s="27" t="str">
        <f>IFERROR(('CALC | Main Engine'!Q919+'CALC | Booster'!Q919)*INDEX(MassUnitsTable[],MATCH($R$3,MassUnitsTable[Mass Units],0),2), "")</f>
        <v/>
      </c>
      <c r="P919" s="27" t="str">
        <f>IFERROR(('CALC | Main Engine'!R919+'CALC | Booster'!R919)*INDEX(MassUnitsTable[],MATCH($R$3,MassUnitsTable[Mass Units],0),2), "")</f>
        <v/>
      </c>
      <c r="Q919" s="27" t="str">
        <f>IFERROR(('CALC | Main Engine'!S919+'CALC | Booster'!S919)*INDEX(MassUnitsTable[],MATCH($R$3,MassUnitsTable[Mass Units],0),2), "")</f>
        <v/>
      </c>
      <c r="R919" s="32" t="str">
        <f>IFERROR(('CALC | Main Engine'!T919+'CALC | Booster'!T919)*INDEX(MassUnitsTable[],MATCH($R$3,MassUnitsTable[Mass Units],0),2), "")</f>
        <v/>
      </c>
      <c r="S919" s="10"/>
    </row>
    <row r="920" spans="1:19" x14ac:dyDescent="0.25">
      <c r="A920" s="10"/>
      <c r="B920" s="4" t="str">
        <f t="shared" si="75"/>
        <v/>
      </c>
      <c r="C920" s="5" t="str">
        <f t="shared" si="76"/>
        <v/>
      </c>
      <c r="D920" s="5" t="str">
        <f t="shared" si="77"/>
        <v/>
      </c>
      <c r="E920" s="5" t="str">
        <f t="shared" si="78"/>
        <v/>
      </c>
      <c r="F920" s="5" t="str">
        <f>'CALC | Main Engine'!$B920</f>
        <v/>
      </c>
      <c r="G920" s="27" t="str">
        <f>'CALC | Main Engine'!$C920</f>
        <v/>
      </c>
      <c r="H920" s="6" t="str">
        <f>'CALC | Main Engine'!$E920</f>
        <v/>
      </c>
      <c r="I920" s="34" t="str">
        <f>IFERROR('CALC | Main Engine'!$F920*INDEX(MassUnitsTable[],MATCH($R$3,MassUnitsTable[Mass Units],0),2), "")</f>
        <v/>
      </c>
      <c r="J920" s="27" t="str">
        <f>IFERROR('CALC | Booster'!$F920*INDEX(MassUnitsTable[],MATCH($R$3,MassUnitsTable[Mass Units],0),2), "")</f>
        <v/>
      </c>
      <c r="K920" s="32" t="str">
        <f t="shared" si="79"/>
        <v/>
      </c>
      <c r="L920" s="34" t="str">
        <f>IFERROR(('CALC | Main Engine'!N920+'CALC | Booster'!N920)*INDEX(MassUnitsTable[],MATCH($R$3,MassUnitsTable[Mass Units],0),2), "")</f>
        <v/>
      </c>
      <c r="M920" s="27" t="str">
        <f>IFERROR(('CALC | Main Engine'!O920+'CALC | Booster'!O920)*INDEX(MassUnitsTable[],MATCH($R$3,MassUnitsTable[Mass Units],0),2), "")</f>
        <v/>
      </c>
      <c r="N920" s="27" t="str">
        <f>IFERROR(('CALC | Main Engine'!P920+'CALC | Booster'!P920)*INDEX(MassUnitsTable[],MATCH($R$3,MassUnitsTable[Mass Units],0),2), "")</f>
        <v/>
      </c>
      <c r="O920" s="27" t="str">
        <f>IFERROR(('CALC | Main Engine'!Q920+'CALC | Booster'!Q920)*INDEX(MassUnitsTable[],MATCH($R$3,MassUnitsTable[Mass Units],0),2), "")</f>
        <v/>
      </c>
      <c r="P920" s="27" t="str">
        <f>IFERROR(('CALC | Main Engine'!R920+'CALC | Booster'!R920)*INDEX(MassUnitsTable[],MATCH($R$3,MassUnitsTable[Mass Units],0),2), "")</f>
        <v/>
      </c>
      <c r="Q920" s="27" t="str">
        <f>IFERROR(('CALC | Main Engine'!S920+'CALC | Booster'!S920)*INDEX(MassUnitsTable[],MATCH($R$3,MassUnitsTable[Mass Units],0),2), "")</f>
        <v/>
      </c>
      <c r="R920" s="32" t="str">
        <f>IFERROR(('CALC | Main Engine'!T920+'CALC | Booster'!T920)*INDEX(MassUnitsTable[],MATCH($R$3,MassUnitsTable[Mass Units],0),2), "")</f>
        <v/>
      </c>
      <c r="S920" s="10"/>
    </row>
    <row r="921" spans="1:19" x14ac:dyDescent="0.25">
      <c r="A921" s="10"/>
      <c r="B921" s="4" t="str">
        <f t="shared" si="75"/>
        <v/>
      </c>
      <c r="C921" s="5" t="str">
        <f t="shared" si="76"/>
        <v/>
      </c>
      <c r="D921" s="5" t="str">
        <f t="shared" si="77"/>
        <v/>
      </c>
      <c r="E921" s="5" t="str">
        <f t="shared" si="78"/>
        <v/>
      </c>
      <c r="F921" s="5" t="str">
        <f>'CALC | Main Engine'!$B921</f>
        <v/>
      </c>
      <c r="G921" s="27" t="str">
        <f>'CALC | Main Engine'!$C921</f>
        <v/>
      </c>
      <c r="H921" s="6" t="str">
        <f>'CALC | Main Engine'!$E921</f>
        <v/>
      </c>
      <c r="I921" s="34" t="str">
        <f>IFERROR('CALC | Main Engine'!$F921*INDEX(MassUnitsTable[],MATCH($R$3,MassUnitsTable[Mass Units],0),2), "")</f>
        <v/>
      </c>
      <c r="J921" s="27" t="str">
        <f>IFERROR('CALC | Booster'!$F921*INDEX(MassUnitsTable[],MATCH($R$3,MassUnitsTable[Mass Units],0),2), "")</f>
        <v/>
      </c>
      <c r="K921" s="32" t="str">
        <f t="shared" si="79"/>
        <v/>
      </c>
      <c r="L921" s="34" t="str">
        <f>IFERROR(('CALC | Main Engine'!N921+'CALC | Booster'!N921)*INDEX(MassUnitsTable[],MATCH($R$3,MassUnitsTable[Mass Units],0),2), "")</f>
        <v/>
      </c>
      <c r="M921" s="27" t="str">
        <f>IFERROR(('CALC | Main Engine'!O921+'CALC | Booster'!O921)*INDEX(MassUnitsTable[],MATCH($R$3,MassUnitsTable[Mass Units],0),2), "")</f>
        <v/>
      </c>
      <c r="N921" s="27" t="str">
        <f>IFERROR(('CALC | Main Engine'!P921+'CALC | Booster'!P921)*INDEX(MassUnitsTable[],MATCH($R$3,MassUnitsTable[Mass Units],0),2), "")</f>
        <v/>
      </c>
      <c r="O921" s="27" t="str">
        <f>IFERROR(('CALC | Main Engine'!Q921+'CALC | Booster'!Q921)*INDEX(MassUnitsTable[],MATCH($R$3,MassUnitsTable[Mass Units],0),2), "")</f>
        <v/>
      </c>
      <c r="P921" s="27" t="str">
        <f>IFERROR(('CALC | Main Engine'!R921+'CALC | Booster'!R921)*INDEX(MassUnitsTable[],MATCH($R$3,MassUnitsTable[Mass Units],0),2), "")</f>
        <v/>
      </c>
      <c r="Q921" s="27" t="str">
        <f>IFERROR(('CALC | Main Engine'!S921+'CALC | Booster'!S921)*INDEX(MassUnitsTable[],MATCH($R$3,MassUnitsTable[Mass Units],0),2), "")</f>
        <v/>
      </c>
      <c r="R921" s="32" t="str">
        <f>IFERROR(('CALC | Main Engine'!T921+'CALC | Booster'!T921)*INDEX(MassUnitsTable[],MATCH($R$3,MassUnitsTable[Mass Units],0),2), "")</f>
        <v/>
      </c>
      <c r="S921" s="10"/>
    </row>
    <row r="922" spans="1:19" x14ac:dyDescent="0.25">
      <c r="A922" s="10"/>
      <c r="B922" s="4" t="str">
        <f t="shared" si="75"/>
        <v/>
      </c>
      <c r="C922" s="5" t="str">
        <f t="shared" si="76"/>
        <v/>
      </c>
      <c r="D922" s="5" t="str">
        <f t="shared" si="77"/>
        <v/>
      </c>
      <c r="E922" s="5" t="str">
        <f t="shared" si="78"/>
        <v/>
      </c>
      <c r="F922" s="5" t="str">
        <f>'CALC | Main Engine'!$B922</f>
        <v/>
      </c>
      <c r="G922" s="27" t="str">
        <f>'CALC | Main Engine'!$C922</f>
        <v/>
      </c>
      <c r="H922" s="6" t="str">
        <f>'CALC | Main Engine'!$E922</f>
        <v/>
      </c>
      <c r="I922" s="34" t="str">
        <f>IFERROR('CALC | Main Engine'!$F922*INDEX(MassUnitsTable[],MATCH($R$3,MassUnitsTable[Mass Units],0),2), "")</f>
        <v/>
      </c>
      <c r="J922" s="27" t="str">
        <f>IFERROR('CALC | Booster'!$F922*INDEX(MassUnitsTable[],MATCH($R$3,MassUnitsTable[Mass Units],0),2), "")</f>
        <v/>
      </c>
      <c r="K922" s="32" t="str">
        <f t="shared" si="79"/>
        <v/>
      </c>
      <c r="L922" s="34" t="str">
        <f>IFERROR(('CALC | Main Engine'!N922+'CALC | Booster'!N922)*INDEX(MassUnitsTable[],MATCH($R$3,MassUnitsTable[Mass Units],0),2), "")</f>
        <v/>
      </c>
      <c r="M922" s="27" t="str">
        <f>IFERROR(('CALC | Main Engine'!O922+'CALC | Booster'!O922)*INDEX(MassUnitsTable[],MATCH($R$3,MassUnitsTable[Mass Units],0),2), "")</f>
        <v/>
      </c>
      <c r="N922" s="27" t="str">
        <f>IFERROR(('CALC | Main Engine'!P922+'CALC | Booster'!P922)*INDEX(MassUnitsTable[],MATCH($R$3,MassUnitsTable[Mass Units],0),2), "")</f>
        <v/>
      </c>
      <c r="O922" s="27" t="str">
        <f>IFERROR(('CALC | Main Engine'!Q922+'CALC | Booster'!Q922)*INDEX(MassUnitsTable[],MATCH($R$3,MassUnitsTable[Mass Units],0),2), "")</f>
        <v/>
      </c>
      <c r="P922" s="27" t="str">
        <f>IFERROR(('CALC | Main Engine'!R922+'CALC | Booster'!R922)*INDEX(MassUnitsTable[],MATCH($R$3,MassUnitsTable[Mass Units],0),2), "")</f>
        <v/>
      </c>
      <c r="Q922" s="27" t="str">
        <f>IFERROR(('CALC | Main Engine'!S922+'CALC | Booster'!S922)*INDEX(MassUnitsTable[],MATCH($R$3,MassUnitsTable[Mass Units],0),2), "")</f>
        <v/>
      </c>
      <c r="R922" s="32" t="str">
        <f>IFERROR(('CALC | Main Engine'!T922+'CALC | Booster'!T922)*INDEX(MassUnitsTable[],MATCH($R$3,MassUnitsTable[Mass Units],0),2), "")</f>
        <v/>
      </c>
      <c r="S922" s="10"/>
    </row>
    <row r="923" spans="1:19" x14ac:dyDescent="0.25">
      <c r="A923" s="10"/>
      <c r="B923" s="4" t="str">
        <f t="shared" si="75"/>
        <v/>
      </c>
      <c r="C923" s="5" t="str">
        <f t="shared" si="76"/>
        <v/>
      </c>
      <c r="D923" s="5" t="str">
        <f t="shared" si="77"/>
        <v/>
      </c>
      <c r="E923" s="5" t="str">
        <f t="shared" si="78"/>
        <v/>
      </c>
      <c r="F923" s="5" t="str">
        <f>'CALC | Main Engine'!$B923</f>
        <v/>
      </c>
      <c r="G923" s="27" t="str">
        <f>'CALC | Main Engine'!$C923</f>
        <v/>
      </c>
      <c r="H923" s="6" t="str">
        <f>'CALC | Main Engine'!$E923</f>
        <v/>
      </c>
      <c r="I923" s="34" t="str">
        <f>IFERROR('CALC | Main Engine'!$F923*INDEX(MassUnitsTable[],MATCH($R$3,MassUnitsTable[Mass Units],0),2), "")</f>
        <v/>
      </c>
      <c r="J923" s="27" t="str">
        <f>IFERROR('CALC | Booster'!$F923*INDEX(MassUnitsTable[],MATCH($R$3,MassUnitsTable[Mass Units],0),2), "")</f>
        <v/>
      </c>
      <c r="K923" s="32" t="str">
        <f t="shared" si="79"/>
        <v/>
      </c>
      <c r="L923" s="34" t="str">
        <f>IFERROR(('CALC | Main Engine'!N923+'CALC | Booster'!N923)*INDEX(MassUnitsTable[],MATCH($R$3,MassUnitsTable[Mass Units],0),2), "")</f>
        <v/>
      </c>
      <c r="M923" s="27" t="str">
        <f>IFERROR(('CALC | Main Engine'!O923+'CALC | Booster'!O923)*INDEX(MassUnitsTable[],MATCH($R$3,MassUnitsTable[Mass Units],0),2), "")</f>
        <v/>
      </c>
      <c r="N923" s="27" t="str">
        <f>IFERROR(('CALC | Main Engine'!P923+'CALC | Booster'!P923)*INDEX(MassUnitsTable[],MATCH($R$3,MassUnitsTable[Mass Units],0),2), "")</f>
        <v/>
      </c>
      <c r="O923" s="27" t="str">
        <f>IFERROR(('CALC | Main Engine'!Q923+'CALC | Booster'!Q923)*INDEX(MassUnitsTable[],MATCH($R$3,MassUnitsTable[Mass Units],0),2), "")</f>
        <v/>
      </c>
      <c r="P923" s="27" t="str">
        <f>IFERROR(('CALC | Main Engine'!R923+'CALC | Booster'!R923)*INDEX(MassUnitsTable[],MATCH($R$3,MassUnitsTable[Mass Units],0),2), "")</f>
        <v/>
      </c>
      <c r="Q923" s="27" t="str">
        <f>IFERROR(('CALC | Main Engine'!S923+'CALC | Booster'!S923)*INDEX(MassUnitsTable[],MATCH($R$3,MassUnitsTable[Mass Units],0),2), "")</f>
        <v/>
      </c>
      <c r="R923" s="32" t="str">
        <f>IFERROR(('CALC | Main Engine'!T923+'CALC | Booster'!T923)*INDEX(MassUnitsTable[],MATCH($R$3,MassUnitsTable[Mass Units],0),2), "")</f>
        <v/>
      </c>
      <c r="S923" s="10"/>
    </row>
    <row r="924" spans="1:19" x14ac:dyDescent="0.25">
      <c r="A924" s="10"/>
      <c r="B924" s="4" t="str">
        <f t="shared" si="75"/>
        <v/>
      </c>
      <c r="C924" s="5" t="str">
        <f t="shared" si="76"/>
        <v/>
      </c>
      <c r="D924" s="5" t="str">
        <f t="shared" si="77"/>
        <v/>
      </c>
      <c r="E924" s="5" t="str">
        <f t="shared" si="78"/>
        <v/>
      </c>
      <c r="F924" s="5" t="str">
        <f>'CALC | Main Engine'!$B924</f>
        <v/>
      </c>
      <c r="G924" s="27" t="str">
        <f>'CALC | Main Engine'!$C924</f>
        <v/>
      </c>
      <c r="H924" s="6" t="str">
        <f>'CALC | Main Engine'!$E924</f>
        <v/>
      </c>
      <c r="I924" s="34" t="str">
        <f>IFERROR('CALC | Main Engine'!$F924*INDEX(MassUnitsTable[],MATCH($R$3,MassUnitsTable[Mass Units],0),2), "")</f>
        <v/>
      </c>
      <c r="J924" s="27" t="str">
        <f>IFERROR('CALC | Booster'!$F924*INDEX(MassUnitsTable[],MATCH($R$3,MassUnitsTable[Mass Units],0),2), "")</f>
        <v/>
      </c>
      <c r="K924" s="32" t="str">
        <f t="shared" si="79"/>
        <v/>
      </c>
      <c r="L924" s="34" t="str">
        <f>IFERROR(('CALC | Main Engine'!N924+'CALC | Booster'!N924)*INDEX(MassUnitsTable[],MATCH($R$3,MassUnitsTable[Mass Units],0),2), "")</f>
        <v/>
      </c>
      <c r="M924" s="27" t="str">
        <f>IFERROR(('CALC | Main Engine'!O924+'CALC | Booster'!O924)*INDEX(MassUnitsTable[],MATCH($R$3,MassUnitsTable[Mass Units],0),2), "")</f>
        <v/>
      </c>
      <c r="N924" s="27" t="str">
        <f>IFERROR(('CALC | Main Engine'!P924+'CALC | Booster'!P924)*INDEX(MassUnitsTable[],MATCH($R$3,MassUnitsTable[Mass Units],0),2), "")</f>
        <v/>
      </c>
      <c r="O924" s="27" t="str">
        <f>IFERROR(('CALC | Main Engine'!Q924+'CALC | Booster'!Q924)*INDEX(MassUnitsTable[],MATCH($R$3,MassUnitsTable[Mass Units],0),2), "")</f>
        <v/>
      </c>
      <c r="P924" s="27" t="str">
        <f>IFERROR(('CALC | Main Engine'!R924+'CALC | Booster'!R924)*INDEX(MassUnitsTable[],MATCH($R$3,MassUnitsTable[Mass Units],0),2), "")</f>
        <v/>
      </c>
      <c r="Q924" s="27" t="str">
        <f>IFERROR(('CALC | Main Engine'!S924+'CALC | Booster'!S924)*INDEX(MassUnitsTable[],MATCH($R$3,MassUnitsTable[Mass Units],0),2), "")</f>
        <v/>
      </c>
      <c r="R924" s="32" t="str">
        <f>IFERROR(('CALC | Main Engine'!T924+'CALC | Booster'!T924)*INDEX(MassUnitsTable[],MATCH($R$3,MassUnitsTable[Mass Units],0),2), "")</f>
        <v/>
      </c>
      <c r="S924" s="10"/>
    </row>
    <row r="925" spans="1:19" x14ac:dyDescent="0.25">
      <c r="A925" s="10"/>
      <c r="B925" s="4" t="str">
        <f t="shared" si="75"/>
        <v/>
      </c>
      <c r="C925" s="5" t="str">
        <f t="shared" si="76"/>
        <v/>
      </c>
      <c r="D925" s="5" t="str">
        <f t="shared" si="77"/>
        <v/>
      </c>
      <c r="E925" s="5" t="str">
        <f t="shared" si="78"/>
        <v/>
      </c>
      <c r="F925" s="5" t="str">
        <f>'CALC | Main Engine'!$B925</f>
        <v/>
      </c>
      <c r="G925" s="27" t="str">
        <f>'CALC | Main Engine'!$C925</f>
        <v/>
      </c>
      <c r="H925" s="6" t="str">
        <f>'CALC | Main Engine'!$E925</f>
        <v/>
      </c>
      <c r="I925" s="34" t="str">
        <f>IFERROR('CALC | Main Engine'!$F925*INDEX(MassUnitsTable[],MATCH($R$3,MassUnitsTable[Mass Units],0),2), "")</f>
        <v/>
      </c>
      <c r="J925" s="27" t="str">
        <f>IFERROR('CALC | Booster'!$F925*INDEX(MassUnitsTable[],MATCH($R$3,MassUnitsTable[Mass Units],0),2), "")</f>
        <v/>
      </c>
      <c r="K925" s="32" t="str">
        <f t="shared" si="79"/>
        <v/>
      </c>
      <c r="L925" s="34" t="str">
        <f>IFERROR(('CALC | Main Engine'!N925+'CALC | Booster'!N925)*INDEX(MassUnitsTable[],MATCH($R$3,MassUnitsTable[Mass Units],0),2), "")</f>
        <v/>
      </c>
      <c r="M925" s="27" t="str">
        <f>IFERROR(('CALC | Main Engine'!O925+'CALC | Booster'!O925)*INDEX(MassUnitsTable[],MATCH($R$3,MassUnitsTable[Mass Units],0),2), "")</f>
        <v/>
      </c>
      <c r="N925" s="27" t="str">
        <f>IFERROR(('CALC | Main Engine'!P925+'CALC | Booster'!P925)*INDEX(MassUnitsTable[],MATCH($R$3,MassUnitsTable[Mass Units],0),2), "")</f>
        <v/>
      </c>
      <c r="O925" s="27" t="str">
        <f>IFERROR(('CALC | Main Engine'!Q925+'CALC | Booster'!Q925)*INDEX(MassUnitsTable[],MATCH($R$3,MassUnitsTable[Mass Units],0),2), "")</f>
        <v/>
      </c>
      <c r="P925" s="27" t="str">
        <f>IFERROR(('CALC | Main Engine'!R925+'CALC | Booster'!R925)*INDEX(MassUnitsTable[],MATCH($R$3,MassUnitsTable[Mass Units],0),2), "")</f>
        <v/>
      </c>
      <c r="Q925" s="27" t="str">
        <f>IFERROR(('CALC | Main Engine'!S925+'CALC | Booster'!S925)*INDEX(MassUnitsTable[],MATCH($R$3,MassUnitsTable[Mass Units],0),2), "")</f>
        <v/>
      </c>
      <c r="R925" s="32" t="str">
        <f>IFERROR(('CALC | Main Engine'!T925+'CALC | Booster'!T925)*INDEX(MassUnitsTable[],MATCH($R$3,MassUnitsTable[Mass Units],0),2), "")</f>
        <v/>
      </c>
      <c r="S925" s="10"/>
    </row>
    <row r="926" spans="1:19" x14ac:dyDescent="0.25">
      <c r="A926" s="10"/>
      <c r="B926" s="4" t="str">
        <f t="shared" si="75"/>
        <v/>
      </c>
      <c r="C926" s="5" t="str">
        <f t="shared" si="76"/>
        <v/>
      </c>
      <c r="D926" s="5" t="str">
        <f t="shared" si="77"/>
        <v/>
      </c>
      <c r="E926" s="5" t="str">
        <f t="shared" si="78"/>
        <v/>
      </c>
      <c r="F926" s="5" t="str">
        <f>'CALC | Main Engine'!$B926</f>
        <v/>
      </c>
      <c r="G926" s="27" t="str">
        <f>'CALC | Main Engine'!$C926</f>
        <v/>
      </c>
      <c r="H926" s="6" t="str">
        <f>'CALC | Main Engine'!$E926</f>
        <v/>
      </c>
      <c r="I926" s="34" t="str">
        <f>IFERROR('CALC | Main Engine'!$F926*INDEX(MassUnitsTable[],MATCH($R$3,MassUnitsTable[Mass Units],0),2), "")</f>
        <v/>
      </c>
      <c r="J926" s="27" t="str">
        <f>IFERROR('CALC | Booster'!$F926*INDEX(MassUnitsTable[],MATCH($R$3,MassUnitsTable[Mass Units],0),2), "")</f>
        <v/>
      </c>
      <c r="K926" s="32" t="str">
        <f t="shared" si="79"/>
        <v/>
      </c>
      <c r="L926" s="34" t="str">
        <f>IFERROR(('CALC | Main Engine'!N926+'CALC | Booster'!N926)*INDEX(MassUnitsTable[],MATCH($R$3,MassUnitsTable[Mass Units],0),2), "")</f>
        <v/>
      </c>
      <c r="M926" s="27" t="str">
        <f>IFERROR(('CALC | Main Engine'!O926+'CALC | Booster'!O926)*INDEX(MassUnitsTable[],MATCH($R$3,MassUnitsTable[Mass Units],0),2), "")</f>
        <v/>
      </c>
      <c r="N926" s="27" t="str">
        <f>IFERROR(('CALC | Main Engine'!P926+'CALC | Booster'!P926)*INDEX(MassUnitsTable[],MATCH($R$3,MassUnitsTable[Mass Units],0),2), "")</f>
        <v/>
      </c>
      <c r="O926" s="27" t="str">
        <f>IFERROR(('CALC | Main Engine'!Q926+'CALC | Booster'!Q926)*INDEX(MassUnitsTable[],MATCH($R$3,MassUnitsTable[Mass Units],0),2), "")</f>
        <v/>
      </c>
      <c r="P926" s="27" t="str">
        <f>IFERROR(('CALC | Main Engine'!R926+'CALC | Booster'!R926)*INDEX(MassUnitsTable[],MATCH($R$3,MassUnitsTable[Mass Units],0),2), "")</f>
        <v/>
      </c>
      <c r="Q926" s="27" t="str">
        <f>IFERROR(('CALC | Main Engine'!S926+'CALC | Booster'!S926)*INDEX(MassUnitsTable[],MATCH($R$3,MassUnitsTable[Mass Units],0),2), "")</f>
        <v/>
      </c>
      <c r="R926" s="32" t="str">
        <f>IFERROR(('CALC | Main Engine'!T926+'CALC | Booster'!T926)*INDEX(MassUnitsTable[],MATCH($R$3,MassUnitsTable[Mass Units],0),2), "")</f>
        <v/>
      </c>
      <c r="S926" s="10"/>
    </row>
    <row r="927" spans="1:19" x14ac:dyDescent="0.25">
      <c r="A927" s="10"/>
      <c r="B927" s="4" t="str">
        <f t="shared" si="75"/>
        <v/>
      </c>
      <c r="C927" s="5" t="str">
        <f t="shared" si="76"/>
        <v/>
      </c>
      <c r="D927" s="5" t="str">
        <f t="shared" si="77"/>
        <v/>
      </c>
      <c r="E927" s="5" t="str">
        <f t="shared" si="78"/>
        <v/>
      </c>
      <c r="F927" s="5" t="str">
        <f>'CALC | Main Engine'!$B927</f>
        <v/>
      </c>
      <c r="G927" s="27" t="str">
        <f>'CALC | Main Engine'!$C927</f>
        <v/>
      </c>
      <c r="H927" s="6" t="str">
        <f>'CALC | Main Engine'!$E927</f>
        <v/>
      </c>
      <c r="I927" s="34" t="str">
        <f>IFERROR('CALC | Main Engine'!$F927*INDEX(MassUnitsTable[],MATCH($R$3,MassUnitsTable[Mass Units],0),2), "")</f>
        <v/>
      </c>
      <c r="J927" s="27" t="str">
        <f>IFERROR('CALC | Booster'!$F927*INDEX(MassUnitsTable[],MATCH($R$3,MassUnitsTable[Mass Units],0),2), "")</f>
        <v/>
      </c>
      <c r="K927" s="32" t="str">
        <f t="shared" si="79"/>
        <v/>
      </c>
      <c r="L927" s="34" t="str">
        <f>IFERROR(('CALC | Main Engine'!N927+'CALC | Booster'!N927)*INDEX(MassUnitsTable[],MATCH($R$3,MassUnitsTable[Mass Units],0),2), "")</f>
        <v/>
      </c>
      <c r="M927" s="27" t="str">
        <f>IFERROR(('CALC | Main Engine'!O927+'CALC | Booster'!O927)*INDEX(MassUnitsTable[],MATCH($R$3,MassUnitsTable[Mass Units],0),2), "")</f>
        <v/>
      </c>
      <c r="N927" s="27" t="str">
        <f>IFERROR(('CALC | Main Engine'!P927+'CALC | Booster'!P927)*INDEX(MassUnitsTable[],MATCH($R$3,MassUnitsTable[Mass Units],0),2), "")</f>
        <v/>
      </c>
      <c r="O927" s="27" t="str">
        <f>IFERROR(('CALC | Main Engine'!Q927+'CALC | Booster'!Q927)*INDEX(MassUnitsTable[],MATCH($R$3,MassUnitsTable[Mass Units],0),2), "")</f>
        <v/>
      </c>
      <c r="P927" s="27" t="str">
        <f>IFERROR(('CALC | Main Engine'!R927+'CALC | Booster'!R927)*INDEX(MassUnitsTable[],MATCH($R$3,MassUnitsTable[Mass Units],0),2), "")</f>
        <v/>
      </c>
      <c r="Q927" s="27" t="str">
        <f>IFERROR(('CALC | Main Engine'!S927+'CALC | Booster'!S927)*INDEX(MassUnitsTable[],MATCH($R$3,MassUnitsTable[Mass Units],0),2), "")</f>
        <v/>
      </c>
      <c r="R927" s="32" t="str">
        <f>IFERROR(('CALC | Main Engine'!T927+'CALC | Booster'!T927)*INDEX(MassUnitsTable[],MATCH($R$3,MassUnitsTable[Mass Units],0),2), "")</f>
        <v/>
      </c>
      <c r="S927" s="10"/>
    </row>
    <row r="928" spans="1:19" x14ac:dyDescent="0.25">
      <c r="A928" s="10"/>
      <c r="B928" s="4" t="str">
        <f t="shared" si="75"/>
        <v/>
      </c>
      <c r="C928" s="5" t="str">
        <f t="shared" si="76"/>
        <v/>
      </c>
      <c r="D928" s="5" t="str">
        <f t="shared" si="77"/>
        <v/>
      </c>
      <c r="E928" s="5" t="str">
        <f t="shared" si="78"/>
        <v/>
      </c>
      <c r="F928" s="5" t="str">
        <f>'CALC | Main Engine'!$B928</f>
        <v/>
      </c>
      <c r="G928" s="27" t="str">
        <f>'CALC | Main Engine'!$C928</f>
        <v/>
      </c>
      <c r="H928" s="6" t="str">
        <f>'CALC | Main Engine'!$E928</f>
        <v/>
      </c>
      <c r="I928" s="34" t="str">
        <f>IFERROR('CALC | Main Engine'!$F928*INDEX(MassUnitsTable[],MATCH($R$3,MassUnitsTable[Mass Units],0),2), "")</f>
        <v/>
      </c>
      <c r="J928" s="27" t="str">
        <f>IFERROR('CALC | Booster'!$F928*INDEX(MassUnitsTable[],MATCH($R$3,MassUnitsTable[Mass Units],0),2), "")</f>
        <v/>
      </c>
      <c r="K928" s="32" t="str">
        <f t="shared" si="79"/>
        <v/>
      </c>
      <c r="L928" s="34" t="str">
        <f>IFERROR(('CALC | Main Engine'!N928+'CALC | Booster'!N928)*INDEX(MassUnitsTable[],MATCH($R$3,MassUnitsTable[Mass Units],0),2), "")</f>
        <v/>
      </c>
      <c r="M928" s="27" t="str">
        <f>IFERROR(('CALC | Main Engine'!O928+'CALC | Booster'!O928)*INDEX(MassUnitsTable[],MATCH($R$3,MassUnitsTable[Mass Units],0),2), "")</f>
        <v/>
      </c>
      <c r="N928" s="27" t="str">
        <f>IFERROR(('CALC | Main Engine'!P928+'CALC | Booster'!P928)*INDEX(MassUnitsTable[],MATCH($R$3,MassUnitsTable[Mass Units],0),2), "")</f>
        <v/>
      </c>
      <c r="O928" s="27" t="str">
        <f>IFERROR(('CALC | Main Engine'!Q928+'CALC | Booster'!Q928)*INDEX(MassUnitsTable[],MATCH($R$3,MassUnitsTable[Mass Units],0),2), "")</f>
        <v/>
      </c>
      <c r="P928" s="27" t="str">
        <f>IFERROR(('CALC | Main Engine'!R928+'CALC | Booster'!R928)*INDEX(MassUnitsTable[],MATCH($R$3,MassUnitsTable[Mass Units],0),2), "")</f>
        <v/>
      </c>
      <c r="Q928" s="27" t="str">
        <f>IFERROR(('CALC | Main Engine'!S928+'CALC | Booster'!S928)*INDEX(MassUnitsTable[],MATCH($R$3,MassUnitsTable[Mass Units],0),2), "")</f>
        <v/>
      </c>
      <c r="R928" s="32" t="str">
        <f>IFERROR(('CALC | Main Engine'!T928+'CALC | Booster'!T928)*INDEX(MassUnitsTable[],MATCH($R$3,MassUnitsTable[Mass Units],0),2), "")</f>
        <v/>
      </c>
      <c r="S928" s="10"/>
    </row>
    <row r="929" spans="1:19" x14ac:dyDescent="0.25">
      <c r="A929" s="10"/>
      <c r="B929" s="4" t="str">
        <f t="shared" si="75"/>
        <v/>
      </c>
      <c r="C929" s="5" t="str">
        <f t="shared" si="76"/>
        <v/>
      </c>
      <c r="D929" s="5" t="str">
        <f t="shared" si="77"/>
        <v/>
      </c>
      <c r="E929" s="5" t="str">
        <f t="shared" si="78"/>
        <v/>
      </c>
      <c r="F929" s="5" t="str">
        <f>'CALC | Main Engine'!$B929</f>
        <v/>
      </c>
      <c r="G929" s="27" t="str">
        <f>'CALC | Main Engine'!$C929</f>
        <v/>
      </c>
      <c r="H929" s="6" t="str">
        <f>'CALC | Main Engine'!$E929</f>
        <v/>
      </c>
      <c r="I929" s="34" t="str">
        <f>IFERROR('CALC | Main Engine'!$F929*INDEX(MassUnitsTable[],MATCH($R$3,MassUnitsTable[Mass Units],0),2), "")</f>
        <v/>
      </c>
      <c r="J929" s="27" t="str">
        <f>IFERROR('CALC | Booster'!$F929*INDEX(MassUnitsTable[],MATCH($R$3,MassUnitsTable[Mass Units],0),2), "")</f>
        <v/>
      </c>
      <c r="K929" s="32" t="str">
        <f t="shared" si="79"/>
        <v/>
      </c>
      <c r="L929" s="34" t="str">
        <f>IFERROR(('CALC | Main Engine'!N929+'CALC | Booster'!N929)*INDEX(MassUnitsTable[],MATCH($R$3,MassUnitsTable[Mass Units],0),2), "")</f>
        <v/>
      </c>
      <c r="M929" s="27" t="str">
        <f>IFERROR(('CALC | Main Engine'!O929+'CALC | Booster'!O929)*INDEX(MassUnitsTable[],MATCH($R$3,MassUnitsTable[Mass Units],0),2), "")</f>
        <v/>
      </c>
      <c r="N929" s="27" t="str">
        <f>IFERROR(('CALC | Main Engine'!P929+'CALC | Booster'!P929)*INDEX(MassUnitsTable[],MATCH($R$3,MassUnitsTable[Mass Units],0),2), "")</f>
        <v/>
      </c>
      <c r="O929" s="27" t="str">
        <f>IFERROR(('CALC | Main Engine'!Q929+'CALC | Booster'!Q929)*INDEX(MassUnitsTable[],MATCH($R$3,MassUnitsTable[Mass Units],0),2), "")</f>
        <v/>
      </c>
      <c r="P929" s="27" t="str">
        <f>IFERROR(('CALC | Main Engine'!R929+'CALC | Booster'!R929)*INDEX(MassUnitsTable[],MATCH($R$3,MassUnitsTable[Mass Units],0),2), "")</f>
        <v/>
      </c>
      <c r="Q929" s="27" t="str">
        <f>IFERROR(('CALC | Main Engine'!S929+'CALC | Booster'!S929)*INDEX(MassUnitsTable[],MATCH($R$3,MassUnitsTable[Mass Units],0),2), "")</f>
        <v/>
      </c>
      <c r="R929" s="32" t="str">
        <f>IFERROR(('CALC | Main Engine'!T929+'CALC | Booster'!T929)*INDEX(MassUnitsTable[],MATCH($R$3,MassUnitsTable[Mass Units],0),2), "")</f>
        <v/>
      </c>
      <c r="S929" s="10"/>
    </row>
    <row r="930" spans="1:19" x14ac:dyDescent="0.25">
      <c r="A930" s="10"/>
      <c r="B930" s="4" t="str">
        <f t="shared" si="75"/>
        <v/>
      </c>
      <c r="C930" s="5" t="str">
        <f t="shared" si="76"/>
        <v/>
      </c>
      <c r="D930" s="5" t="str">
        <f t="shared" si="77"/>
        <v/>
      </c>
      <c r="E930" s="5" t="str">
        <f t="shared" si="78"/>
        <v/>
      </c>
      <c r="F930" s="5" t="str">
        <f>'CALC | Main Engine'!$B930</f>
        <v/>
      </c>
      <c r="G930" s="27" t="str">
        <f>'CALC | Main Engine'!$C930</f>
        <v/>
      </c>
      <c r="H930" s="6" t="str">
        <f>'CALC | Main Engine'!$E930</f>
        <v/>
      </c>
      <c r="I930" s="34" t="str">
        <f>IFERROR('CALC | Main Engine'!$F930*INDEX(MassUnitsTable[],MATCH($R$3,MassUnitsTable[Mass Units],0),2), "")</f>
        <v/>
      </c>
      <c r="J930" s="27" t="str">
        <f>IFERROR('CALC | Booster'!$F930*INDEX(MassUnitsTable[],MATCH($R$3,MassUnitsTable[Mass Units],0),2), "")</f>
        <v/>
      </c>
      <c r="K930" s="32" t="str">
        <f t="shared" si="79"/>
        <v/>
      </c>
      <c r="L930" s="34" t="str">
        <f>IFERROR(('CALC | Main Engine'!N930+'CALC | Booster'!N930)*INDEX(MassUnitsTable[],MATCH($R$3,MassUnitsTable[Mass Units],0),2), "")</f>
        <v/>
      </c>
      <c r="M930" s="27" t="str">
        <f>IFERROR(('CALC | Main Engine'!O930+'CALC | Booster'!O930)*INDEX(MassUnitsTable[],MATCH($R$3,MassUnitsTable[Mass Units],0),2), "")</f>
        <v/>
      </c>
      <c r="N930" s="27" t="str">
        <f>IFERROR(('CALC | Main Engine'!P930+'CALC | Booster'!P930)*INDEX(MassUnitsTable[],MATCH($R$3,MassUnitsTable[Mass Units],0),2), "")</f>
        <v/>
      </c>
      <c r="O930" s="27" t="str">
        <f>IFERROR(('CALC | Main Engine'!Q930+'CALC | Booster'!Q930)*INDEX(MassUnitsTable[],MATCH($R$3,MassUnitsTable[Mass Units],0),2), "")</f>
        <v/>
      </c>
      <c r="P930" s="27" t="str">
        <f>IFERROR(('CALC | Main Engine'!R930+'CALC | Booster'!R930)*INDEX(MassUnitsTable[],MATCH($R$3,MassUnitsTable[Mass Units],0),2), "")</f>
        <v/>
      </c>
      <c r="Q930" s="27" t="str">
        <f>IFERROR(('CALC | Main Engine'!S930+'CALC | Booster'!S930)*INDEX(MassUnitsTable[],MATCH($R$3,MassUnitsTable[Mass Units],0),2), "")</f>
        <v/>
      </c>
      <c r="R930" s="32" t="str">
        <f>IFERROR(('CALC | Main Engine'!T930+'CALC | Booster'!T930)*INDEX(MassUnitsTable[],MATCH($R$3,MassUnitsTable[Mass Units],0),2), "")</f>
        <v/>
      </c>
      <c r="S930" s="10"/>
    </row>
    <row r="931" spans="1:19" x14ac:dyDescent="0.25">
      <c r="A931" s="10"/>
      <c r="B931" s="4" t="str">
        <f t="shared" si="75"/>
        <v/>
      </c>
      <c r="C931" s="5" t="str">
        <f t="shared" si="76"/>
        <v/>
      </c>
      <c r="D931" s="5" t="str">
        <f t="shared" si="77"/>
        <v/>
      </c>
      <c r="E931" s="5" t="str">
        <f t="shared" si="78"/>
        <v/>
      </c>
      <c r="F931" s="5" t="str">
        <f>'CALC | Main Engine'!$B931</f>
        <v/>
      </c>
      <c r="G931" s="27" t="str">
        <f>'CALC | Main Engine'!$C931</f>
        <v/>
      </c>
      <c r="H931" s="6" t="str">
        <f>'CALC | Main Engine'!$E931</f>
        <v/>
      </c>
      <c r="I931" s="34" t="str">
        <f>IFERROR('CALC | Main Engine'!$F931*INDEX(MassUnitsTable[],MATCH($R$3,MassUnitsTable[Mass Units],0),2), "")</f>
        <v/>
      </c>
      <c r="J931" s="27" t="str">
        <f>IFERROR('CALC | Booster'!$F931*INDEX(MassUnitsTable[],MATCH($R$3,MassUnitsTable[Mass Units],0),2), "")</f>
        <v/>
      </c>
      <c r="K931" s="32" t="str">
        <f t="shared" si="79"/>
        <v/>
      </c>
      <c r="L931" s="34" t="str">
        <f>IFERROR(('CALC | Main Engine'!N931+'CALC | Booster'!N931)*INDEX(MassUnitsTable[],MATCH($R$3,MassUnitsTable[Mass Units],0),2), "")</f>
        <v/>
      </c>
      <c r="M931" s="27" t="str">
        <f>IFERROR(('CALC | Main Engine'!O931+'CALC | Booster'!O931)*INDEX(MassUnitsTable[],MATCH($R$3,MassUnitsTable[Mass Units],0),2), "")</f>
        <v/>
      </c>
      <c r="N931" s="27" t="str">
        <f>IFERROR(('CALC | Main Engine'!P931+'CALC | Booster'!P931)*INDEX(MassUnitsTable[],MATCH($R$3,MassUnitsTable[Mass Units],0),2), "")</f>
        <v/>
      </c>
      <c r="O931" s="27" t="str">
        <f>IFERROR(('CALC | Main Engine'!Q931+'CALC | Booster'!Q931)*INDEX(MassUnitsTable[],MATCH($R$3,MassUnitsTable[Mass Units],0),2), "")</f>
        <v/>
      </c>
      <c r="P931" s="27" t="str">
        <f>IFERROR(('CALC | Main Engine'!R931+'CALC | Booster'!R931)*INDEX(MassUnitsTable[],MATCH($R$3,MassUnitsTable[Mass Units],0),2), "")</f>
        <v/>
      </c>
      <c r="Q931" s="27" t="str">
        <f>IFERROR(('CALC | Main Engine'!S931+'CALC | Booster'!S931)*INDEX(MassUnitsTable[],MATCH($R$3,MassUnitsTable[Mass Units],0),2), "")</f>
        <v/>
      </c>
      <c r="R931" s="32" t="str">
        <f>IFERROR(('CALC | Main Engine'!T931+'CALC | Booster'!T931)*INDEX(MassUnitsTable[],MATCH($R$3,MassUnitsTable[Mass Units],0),2), "")</f>
        <v/>
      </c>
      <c r="S931" s="10"/>
    </row>
    <row r="932" spans="1:19" x14ac:dyDescent="0.25">
      <c r="A932" s="10"/>
      <c r="B932" s="4" t="str">
        <f t="shared" si="75"/>
        <v/>
      </c>
      <c r="C932" s="5" t="str">
        <f t="shared" si="76"/>
        <v/>
      </c>
      <c r="D932" s="5" t="str">
        <f t="shared" si="77"/>
        <v/>
      </c>
      <c r="E932" s="5" t="str">
        <f t="shared" si="78"/>
        <v/>
      </c>
      <c r="F932" s="5" t="str">
        <f>'CALC | Main Engine'!$B932</f>
        <v/>
      </c>
      <c r="G932" s="27" t="str">
        <f>'CALC | Main Engine'!$C932</f>
        <v/>
      </c>
      <c r="H932" s="6" t="str">
        <f>'CALC | Main Engine'!$E932</f>
        <v/>
      </c>
      <c r="I932" s="34" t="str">
        <f>IFERROR('CALC | Main Engine'!$F932*INDEX(MassUnitsTable[],MATCH($R$3,MassUnitsTable[Mass Units],0),2), "")</f>
        <v/>
      </c>
      <c r="J932" s="27" t="str">
        <f>IFERROR('CALC | Booster'!$F932*INDEX(MassUnitsTable[],MATCH($R$3,MassUnitsTable[Mass Units],0),2), "")</f>
        <v/>
      </c>
      <c r="K932" s="32" t="str">
        <f t="shared" si="79"/>
        <v/>
      </c>
      <c r="L932" s="34" t="str">
        <f>IFERROR(('CALC | Main Engine'!N932+'CALC | Booster'!N932)*INDEX(MassUnitsTable[],MATCH($R$3,MassUnitsTable[Mass Units],0),2), "")</f>
        <v/>
      </c>
      <c r="M932" s="27" t="str">
        <f>IFERROR(('CALC | Main Engine'!O932+'CALC | Booster'!O932)*INDEX(MassUnitsTable[],MATCH($R$3,MassUnitsTable[Mass Units],0),2), "")</f>
        <v/>
      </c>
      <c r="N932" s="27" t="str">
        <f>IFERROR(('CALC | Main Engine'!P932+'CALC | Booster'!P932)*INDEX(MassUnitsTable[],MATCH($R$3,MassUnitsTable[Mass Units],0),2), "")</f>
        <v/>
      </c>
      <c r="O932" s="27" t="str">
        <f>IFERROR(('CALC | Main Engine'!Q932+'CALC | Booster'!Q932)*INDEX(MassUnitsTable[],MATCH($R$3,MassUnitsTable[Mass Units],0),2), "")</f>
        <v/>
      </c>
      <c r="P932" s="27" t="str">
        <f>IFERROR(('CALC | Main Engine'!R932+'CALC | Booster'!R932)*INDEX(MassUnitsTable[],MATCH($R$3,MassUnitsTable[Mass Units],0),2), "")</f>
        <v/>
      </c>
      <c r="Q932" s="27" t="str">
        <f>IFERROR(('CALC | Main Engine'!S932+'CALC | Booster'!S932)*INDEX(MassUnitsTable[],MATCH($R$3,MassUnitsTable[Mass Units],0),2), "")</f>
        <v/>
      </c>
      <c r="R932" s="32" t="str">
        <f>IFERROR(('CALC | Main Engine'!T932+'CALC | Booster'!T932)*INDEX(MassUnitsTable[],MATCH($R$3,MassUnitsTable[Mass Units],0),2), "")</f>
        <v/>
      </c>
      <c r="S932" s="10"/>
    </row>
    <row r="933" spans="1:19" x14ac:dyDescent="0.25">
      <c r="A933" s="10"/>
      <c r="B933" s="4" t="str">
        <f t="shared" si="75"/>
        <v/>
      </c>
      <c r="C933" s="5" t="str">
        <f t="shared" si="76"/>
        <v/>
      </c>
      <c r="D933" s="5" t="str">
        <f t="shared" si="77"/>
        <v/>
      </c>
      <c r="E933" s="5" t="str">
        <f t="shared" si="78"/>
        <v/>
      </c>
      <c r="F933" s="5" t="str">
        <f>'CALC | Main Engine'!$B933</f>
        <v/>
      </c>
      <c r="G933" s="27" t="str">
        <f>'CALC | Main Engine'!$C933</f>
        <v/>
      </c>
      <c r="H933" s="6" t="str">
        <f>'CALC | Main Engine'!$E933</f>
        <v/>
      </c>
      <c r="I933" s="34" t="str">
        <f>IFERROR('CALC | Main Engine'!$F933*INDEX(MassUnitsTable[],MATCH($R$3,MassUnitsTable[Mass Units],0),2), "")</f>
        <v/>
      </c>
      <c r="J933" s="27" t="str">
        <f>IFERROR('CALC | Booster'!$F933*INDEX(MassUnitsTable[],MATCH($R$3,MassUnitsTable[Mass Units],0),2), "")</f>
        <v/>
      </c>
      <c r="K933" s="32" t="str">
        <f t="shared" si="79"/>
        <v/>
      </c>
      <c r="L933" s="34" t="str">
        <f>IFERROR(('CALC | Main Engine'!N933+'CALC | Booster'!N933)*INDEX(MassUnitsTable[],MATCH($R$3,MassUnitsTable[Mass Units],0),2), "")</f>
        <v/>
      </c>
      <c r="M933" s="27" t="str">
        <f>IFERROR(('CALC | Main Engine'!O933+'CALC | Booster'!O933)*INDEX(MassUnitsTable[],MATCH($R$3,MassUnitsTable[Mass Units],0),2), "")</f>
        <v/>
      </c>
      <c r="N933" s="27" t="str">
        <f>IFERROR(('CALC | Main Engine'!P933+'CALC | Booster'!P933)*INDEX(MassUnitsTable[],MATCH($R$3,MassUnitsTable[Mass Units],0),2), "")</f>
        <v/>
      </c>
      <c r="O933" s="27" t="str">
        <f>IFERROR(('CALC | Main Engine'!Q933+'CALC | Booster'!Q933)*INDEX(MassUnitsTable[],MATCH($R$3,MassUnitsTable[Mass Units],0),2), "")</f>
        <v/>
      </c>
      <c r="P933" s="27" t="str">
        <f>IFERROR(('CALC | Main Engine'!R933+'CALC | Booster'!R933)*INDEX(MassUnitsTable[],MATCH($R$3,MassUnitsTable[Mass Units],0),2), "")</f>
        <v/>
      </c>
      <c r="Q933" s="27" t="str">
        <f>IFERROR(('CALC | Main Engine'!S933+'CALC | Booster'!S933)*INDEX(MassUnitsTable[],MATCH($R$3,MassUnitsTable[Mass Units],0),2), "")</f>
        <v/>
      </c>
      <c r="R933" s="32" t="str">
        <f>IFERROR(('CALC | Main Engine'!T933+'CALC | Booster'!T933)*INDEX(MassUnitsTable[],MATCH($R$3,MassUnitsTable[Mass Units],0),2), "")</f>
        <v/>
      </c>
      <c r="S933" s="10"/>
    </row>
    <row r="934" spans="1:19" x14ac:dyDescent="0.25">
      <c r="A934" s="10"/>
      <c r="B934" s="4" t="str">
        <f t="shared" si="75"/>
        <v/>
      </c>
      <c r="C934" s="5" t="str">
        <f t="shared" si="76"/>
        <v/>
      </c>
      <c r="D934" s="5" t="str">
        <f t="shared" si="77"/>
        <v/>
      </c>
      <c r="E934" s="5" t="str">
        <f t="shared" si="78"/>
        <v/>
      </c>
      <c r="F934" s="5" t="str">
        <f>'CALC | Main Engine'!$B934</f>
        <v/>
      </c>
      <c r="G934" s="27" t="str">
        <f>'CALC | Main Engine'!$C934</f>
        <v/>
      </c>
      <c r="H934" s="6" t="str">
        <f>'CALC | Main Engine'!$E934</f>
        <v/>
      </c>
      <c r="I934" s="34" t="str">
        <f>IFERROR('CALC | Main Engine'!$F934*INDEX(MassUnitsTable[],MATCH($R$3,MassUnitsTable[Mass Units],0),2), "")</f>
        <v/>
      </c>
      <c r="J934" s="27" t="str">
        <f>IFERROR('CALC | Booster'!$F934*INDEX(MassUnitsTable[],MATCH($R$3,MassUnitsTable[Mass Units],0),2), "")</f>
        <v/>
      </c>
      <c r="K934" s="32" t="str">
        <f t="shared" si="79"/>
        <v/>
      </c>
      <c r="L934" s="34" t="str">
        <f>IFERROR(('CALC | Main Engine'!N934+'CALC | Booster'!N934)*INDEX(MassUnitsTable[],MATCH($R$3,MassUnitsTable[Mass Units],0),2), "")</f>
        <v/>
      </c>
      <c r="M934" s="27" t="str">
        <f>IFERROR(('CALC | Main Engine'!O934+'CALC | Booster'!O934)*INDEX(MassUnitsTable[],MATCH($R$3,MassUnitsTable[Mass Units],0),2), "")</f>
        <v/>
      </c>
      <c r="N934" s="27" t="str">
        <f>IFERROR(('CALC | Main Engine'!P934+'CALC | Booster'!P934)*INDEX(MassUnitsTable[],MATCH($R$3,MassUnitsTable[Mass Units],0),2), "")</f>
        <v/>
      </c>
      <c r="O934" s="27" t="str">
        <f>IFERROR(('CALC | Main Engine'!Q934+'CALC | Booster'!Q934)*INDEX(MassUnitsTable[],MATCH($R$3,MassUnitsTable[Mass Units],0),2), "")</f>
        <v/>
      </c>
      <c r="P934" s="27" t="str">
        <f>IFERROR(('CALC | Main Engine'!R934+'CALC | Booster'!R934)*INDEX(MassUnitsTable[],MATCH($R$3,MassUnitsTable[Mass Units],0),2), "")</f>
        <v/>
      </c>
      <c r="Q934" s="27" t="str">
        <f>IFERROR(('CALC | Main Engine'!S934+'CALC | Booster'!S934)*INDEX(MassUnitsTable[],MATCH($R$3,MassUnitsTable[Mass Units],0),2), "")</f>
        <v/>
      </c>
      <c r="R934" s="32" t="str">
        <f>IFERROR(('CALC | Main Engine'!T934+'CALC | Booster'!T934)*INDEX(MassUnitsTable[],MATCH($R$3,MassUnitsTable[Mass Units],0),2), "")</f>
        <v/>
      </c>
      <c r="S934" s="10"/>
    </row>
    <row r="935" spans="1:19" x14ac:dyDescent="0.25">
      <c r="A935" s="10"/>
      <c r="B935" s="4" t="str">
        <f t="shared" si="75"/>
        <v/>
      </c>
      <c r="C935" s="5" t="str">
        <f t="shared" si="76"/>
        <v/>
      </c>
      <c r="D935" s="5" t="str">
        <f t="shared" si="77"/>
        <v/>
      </c>
      <c r="E935" s="5" t="str">
        <f t="shared" si="78"/>
        <v/>
      </c>
      <c r="F935" s="5" t="str">
        <f>'CALC | Main Engine'!$B935</f>
        <v/>
      </c>
      <c r="G935" s="27" t="str">
        <f>'CALC | Main Engine'!$C935</f>
        <v/>
      </c>
      <c r="H935" s="6" t="str">
        <f>'CALC | Main Engine'!$E935</f>
        <v/>
      </c>
      <c r="I935" s="34" t="str">
        <f>IFERROR('CALC | Main Engine'!$F935*INDEX(MassUnitsTable[],MATCH($R$3,MassUnitsTable[Mass Units],0),2), "")</f>
        <v/>
      </c>
      <c r="J935" s="27" t="str">
        <f>IFERROR('CALC | Booster'!$F935*INDEX(MassUnitsTable[],MATCH($R$3,MassUnitsTable[Mass Units],0),2), "")</f>
        <v/>
      </c>
      <c r="K935" s="32" t="str">
        <f t="shared" si="79"/>
        <v/>
      </c>
      <c r="L935" s="34" t="str">
        <f>IFERROR(('CALC | Main Engine'!N935+'CALC | Booster'!N935)*INDEX(MassUnitsTable[],MATCH($R$3,MassUnitsTable[Mass Units],0),2), "")</f>
        <v/>
      </c>
      <c r="M935" s="27" t="str">
        <f>IFERROR(('CALC | Main Engine'!O935+'CALC | Booster'!O935)*INDEX(MassUnitsTable[],MATCH($R$3,MassUnitsTable[Mass Units],0),2), "")</f>
        <v/>
      </c>
      <c r="N935" s="27" t="str">
        <f>IFERROR(('CALC | Main Engine'!P935+'CALC | Booster'!P935)*INDEX(MassUnitsTable[],MATCH($R$3,MassUnitsTable[Mass Units],0),2), "")</f>
        <v/>
      </c>
      <c r="O935" s="27" t="str">
        <f>IFERROR(('CALC | Main Engine'!Q935+'CALC | Booster'!Q935)*INDEX(MassUnitsTable[],MATCH($R$3,MassUnitsTable[Mass Units],0),2), "")</f>
        <v/>
      </c>
      <c r="P935" s="27" t="str">
        <f>IFERROR(('CALC | Main Engine'!R935+'CALC | Booster'!R935)*INDEX(MassUnitsTable[],MATCH($R$3,MassUnitsTable[Mass Units],0),2), "")</f>
        <v/>
      </c>
      <c r="Q935" s="27" t="str">
        <f>IFERROR(('CALC | Main Engine'!S935+'CALC | Booster'!S935)*INDEX(MassUnitsTable[],MATCH($R$3,MassUnitsTable[Mass Units],0),2), "")</f>
        <v/>
      </c>
      <c r="R935" s="32" t="str">
        <f>IFERROR(('CALC | Main Engine'!T935+'CALC | Booster'!T935)*INDEX(MassUnitsTable[],MATCH($R$3,MassUnitsTable[Mass Units],0),2), "")</f>
        <v/>
      </c>
      <c r="S935" s="10"/>
    </row>
    <row r="936" spans="1:19" x14ac:dyDescent="0.25">
      <c r="A936" s="10"/>
      <c r="B936" s="4" t="str">
        <f t="shared" si="75"/>
        <v/>
      </c>
      <c r="C936" s="5" t="str">
        <f t="shared" si="76"/>
        <v/>
      </c>
      <c r="D936" s="5" t="str">
        <f t="shared" si="77"/>
        <v/>
      </c>
      <c r="E936" s="5" t="str">
        <f t="shared" si="78"/>
        <v/>
      </c>
      <c r="F936" s="5" t="str">
        <f>'CALC | Main Engine'!$B936</f>
        <v/>
      </c>
      <c r="G936" s="27" t="str">
        <f>'CALC | Main Engine'!$C936</f>
        <v/>
      </c>
      <c r="H936" s="6" t="str">
        <f>'CALC | Main Engine'!$E936</f>
        <v/>
      </c>
      <c r="I936" s="34" t="str">
        <f>IFERROR('CALC | Main Engine'!$F936*INDEX(MassUnitsTable[],MATCH($R$3,MassUnitsTable[Mass Units],0),2), "")</f>
        <v/>
      </c>
      <c r="J936" s="27" t="str">
        <f>IFERROR('CALC | Booster'!$F936*INDEX(MassUnitsTable[],MATCH($R$3,MassUnitsTable[Mass Units],0),2), "")</f>
        <v/>
      </c>
      <c r="K936" s="32" t="str">
        <f t="shared" si="79"/>
        <v/>
      </c>
      <c r="L936" s="34" t="str">
        <f>IFERROR(('CALC | Main Engine'!N936+'CALC | Booster'!N936)*INDEX(MassUnitsTable[],MATCH($R$3,MassUnitsTable[Mass Units],0),2), "")</f>
        <v/>
      </c>
      <c r="M936" s="27" t="str">
        <f>IFERROR(('CALC | Main Engine'!O936+'CALC | Booster'!O936)*INDEX(MassUnitsTable[],MATCH($R$3,MassUnitsTable[Mass Units],0),2), "")</f>
        <v/>
      </c>
      <c r="N936" s="27" t="str">
        <f>IFERROR(('CALC | Main Engine'!P936+'CALC | Booster'!P936)*INDEX(MassUnitsTable[],MATCH($R$3,MassUnitsTable[Mass Units],0),2), "")</f>
        <v/>
      </c>
      <c r="O936" s="27" t="str">
        <f>IFERROR(('CALC | Main Engine'!Q936+'CALC | Booster'!Q936)*INDEX(MassUnitsTable[],MATCH($R$3,MassUnitsTable[Mass Units],0),2), "")</f>
        <v/>
      </c>
      <c r="P936" s="27" t="str">
        <f>IFERROR(('CALC | Main Engine'!R936+'CALC | Booster'!R936)*INDEX(MassUnitsTable[],MATCH($R$3,MassUnitsTable[Mass Units],0),2), "")</f>
        <v/>
      </c>
      <c r="Q936" s="27" t="str">
        <f>IFERROR(('CALC | Main Engine'!S936+'CALC | Booster'!S936)*INDEX(MassUnitsTable[],MATCH($R$3,MassUnitsTable[Mass Units],0),2), "")</f>
        <v/>
      </c>
      <c r="R936" s="32" t="str">
        <f>IFERROR(('CALC | Main Engine'!T936+'CALC | Booster'!T936)*INDEX(MassUnitsTable[],MATCH($R$3,MassUnitsTable[Mass Units],0),2), "")</f>
        <v/>
      </c>
      <c r="S936" s="10"/>
    </row>
    <row r="937" spans="1:19" x14ac:dyDescent="0.25">
      <c r="A937" s="10"/>
      <c r="B937" s="4" t="str">
        <f t="shared" si="75"/>
        <v/>
      </c>
      <c r="C937" s="5" t="str">
        <f t="shared" si="76"/>
        <v/>
      </c>
      <c r="D937" s="5" t="str">
        <f t="shared" si="77"/>
        <v/>
      </c>
      <c r="E937" s="5" t="str">
        <f t="shared" si="78"/>
        <v/>
      </c>
      <c r="F937" s="5" t="str">
        <f>'CALC | Main Engine'!$B937</f>
        <v/>
      </c>
      <c r="G937" s="27" t="str">
        <f>'CALC | Main Engine'!$C937</f>
        <v/>
      </c>
      <c r="H937" s="6" t="str">
        <f>'CALC | Main Engine'!$E937</f>
        <v/>
      </c>
      <c r="I937" s="34" t="str">
        <f>IFERROR('CALC | Main Engine'!$F937*INDEX(MassUnitsTable[],MATCH($R$3,MassUnitsTable[Mass Units],0),2), "")</f>
        <v/>
      </c>
      <c r="J937" s="27" t="str">
        <f>IFERROR('CALC | Booster'!$F937*INDEX(MassUnitsTable[],MATCH($R$3,MassUnitsTable[Mass Units],0),2), "")</f>
        <v/>
      </c>
      <c r="K937" s="32" t="str">
        <f t="shared" si="79"/>
        <v/>
      </c>
      <c r="L937" s="34" t="str">
        <f>IFERROR(('CALC | Main Engine'!N937+'CALC | Booster'!N937)*INDEX(MassUnitsTable[],MATCH($R$3,MassUnitsTable[Mass Units],0),2), "")</f>
        <v/>
      </c>
      <c r="M937" s="27" t="str">
        <f>IFERROR(('CALC | Main Engine'!O937+'CALC | Booster'!O937)*INDEX(MassUnitsTable[],MATCH($R$3,MassUnitsTable[Mass Units],0),2), "")</f>
        <v/>
      </c>
      <c r="N937" s="27" t="str">
        <f>IFERROR(('CALC | Main Engine'!P937+'CALC | Booster'!P937)*INDEX(MassUnitsTable[],MATCH($R$3,MassUnitsTable[Mass Units],0),2), "")</f>
        <v/>
      </c>
      <c r="O937" s="27" t="str">
        <f>IFERROR(('CALC | Main Engine'!Q937+'CALC | Booster'!Q937)*INDEX(MassUnitsTable[],MATCH($R$3,MassUnitsTable[Mass Units],0),2), "")</f>
        <v/>
      </c>
      <c r="P937" s="27" t="str">
        <f>IFERROR(('CALC | Main Engine'!R937+'CALC | Booster'!R937)*INDEX(MassUnitsTable[],MATCH($R$3,MassUnitsTable[Mass Units],0),2), "")</f>
        <v/>
      </c>
      <c r="Q937" s="27" t="str">
        <f>IFERROR(('CALC | Main Engine'!S937+'CALC | Booster'!S937)*INDEX(MassUnitsTable[],MATCH($R$3,MassUnitsTable[Mass Units],0),2), "")</f>
        <v/>
      </c>
      <c r="R937" s="32" t="str">
        <f>IFERROR(('CALC | Main Engine'!T937+'CALC | Booster'!T937)*INDEX(MassUnitsTable[],MATCH($R$3,MassUnitsTable[Mass Units],0),2), "")</f>
        <v/>
      </c>
      <c r="S937" s="10"/>
    </row>
    <row r="938" spans="1:19" x14ac:dyDescent="0.25">
      <c r="A938" s="10"/>
      <c r="B938" s="4" t="str">
        <f t="shared" si="75"/>
        <v/>
      </c>
      <c r="C938" s="5" t="str">
        <f t="shared" si="76"/>
        <v/>
      </c>
      <c r="D938" s="5" t="str">
        <f t="shared" si="77"/>
        <v/>
      </c>
      <c r="E938" s="5" t="str">
        <f t="shared" si="78"/>
        <v/>
      </c>
      <c r="F938" s="5" t="str">
        <f>'CALC | Main Engine'!$B938</f>
        <v/>
      </c>
      <c r="G938" s="27" t="str">
        <f>'CALC | Main Engine'!$C938</f>
        <v/>
      </c>
      <c r="H938" s="6" t="str">
        <f>'CALC | Main Engine'!$E938</f>
        <v/>
      </c>
      <c r="I938" s="34" t="str">
        <f>IFERROR('CALC | Main Engine'!$F938*INDEX(MassUnitsTable[],MATCH($R$3,MassUnitsTable[Mass Units],0),2), "")</f>
        <v/>
      </c>
      <c r="J938" s="27" t="str">
        <f>IFERROR('CALC | Booster'!$F938*INDEX(MassUnitsTable[],MATCH($R$3,MassUnitsTable[Mass Units],0),2), "")</f>
        <v/>
      </c>
      <c r="K938" s="32" t="str">
        <f t="shared" si="79"/>
        <v/>
      </c>
      <c r="L938" s="34" t="str">
        <f>IFERROR(('CALC | Main Engine'!N938+'CALC | Booster'!N938)*INDEX(MassUnitsTable[],MATCH($R$3,MassUnitsTable[Mass Units],0),2), "")</f>
        <v/>
      </c>
      <c r="M938" s="27" t="str">
        <f>IFERROR(('CALC | Main Engine'!O938+'CALC | Booster'!O938)*INDEX(MassUnitsTable[],MATCH($R$3,MassUnitsTable[Mass Units],0),2), "")</f>
        <v/>
      </c>
      <c r="N938" s="27" t="str">
        <f>IFERROR(('CALC | Main Engine'!P938+'CALC | Booster'!P938)*INDEX(MassUnitsTable[],MATCH($R$3,MassUnitsTable[Mass Units],0),2), "")</f>
        <v/>
      </c>
      <c r="O938" s="27" t="str">
        <f>IFERROR(('CALC | Main Engine'!Q938+'CALC | Booster'!Q938)*INDEX(MassUnitsTable[],MATCH($R$3,MassUnitsTable[Mass Units],0),2), "")</f>
        <v/>
      </c>
      <c r="P938" s="27" t="str">
        <f>IFERROR(('CALC | Main Engine'!R938+'CALC | Booster'!R938)*INDEX(MassUnitsTable[],MATCH($R$3,MassUnitsTable[Mass Units],0),2), "")</f>
        <v/>
      </c>
      <c r="Q938" s="27" t="str">
        <f>IFERROR(('CALC | Main Engine'!S938+'CALC | Booster'!S938)*INDEX(MassUnitsTable[],MATCH($R$3,MassUnitsTable[Mass Units],0),2), "")</f>
        <v/>
      </c>
      <c r="R938" s="32" t="str">
        <f>IFERROR(('CALC | Main Engine'!T938+'CALC | Booster'!T938)*INDEX(MassUnitsTable[],MATCH($R$3,MassUnitsTable[Mass Units],0),2), "")</f>
        <v/>
      </c>
      <c r="S938" s="10"/>
    </row>
    <row r="939" spans="1:19" x14ac:dyDescent="0.25">
      <c r="A939" s="10"/>
      <c r="B939" s="4" t="str">
        <f t="shared" si="75"/>
        <v/>
      </c>
      <c r="C939" s="5" t="str">
        <f t="shared" si="76"/>
        <v/>
      </c>
      <c r="D939" s="5" t="str">
        <f t="shared" si="77"/>
        <v/>
      </c>
      <c r="E939" s="5" t="str">
        <f t="shared" si="78"/>
        <v/>
      </c>
      <c r="F939" s="5" t="str">
        <f>'CALC | Main Engine'!$B939</f>
        <v/>
      </c>
      <c r="G939" s="27" t="str">
        <f>'CALC | Main Engine'!$C939</f>
        <v/>
      </c>
      <c r="H939" s="6" t="str">
        <f>'CALC | Main Engine'!$E939</f>
        <v/>
      </c>
      <c r="I939" s="34" t="str">
        <f>IFERROR('CALC | Main Engine'!$F939*INDEX(MassUnitsTable[],MATCH($R$3,MassUnitsTable[Mass Units],0),2), "")</f>
        <v/>
      </c>
      <c r="J939" s="27" t="str">
        <f>IFERROR('CALC | Booster'!$F939*INDEX(MassUnitsTable[],MATCH($R$3,MassUnitsTable[Mass Units],0),2), "")</f>
        <v/>
      </c>
      <c r="K939" s="32" t="str">
        <f t="shared" si="79"/>
        <v/>
      </c>
      <c r="L939" s="34" t="str">
        <f>IFERROR(('CALC | Main Engine'!N939+'CALC | Booster'!N939)*INDEX(MassUnitsTable[],MATCH($R$3,MassUnitsTable[Mass Units],0),2), "")</f>
        <v/>
      </c>
      <c r="M939" s="27" t="str">
        <f>IFERROR(('CALC | Main Engine'!O939+'CALC | Booster'!O939)*INDEX(MassUnitsTable[],MATCH($R$3,MassUnitsTable[Mass Units],0),2), "")</f>
        <v/>
      </c>
      <c r="N939" s="27" t="str">
        <f>IFERROR(('CALC | Main Engine'!P939+'CALC | Booster'!P939)*INDEX(MassUnitsTable[],MATCH($R$3,MassUnitsTable[Mass Units],0),2), "")</f>
        <v/>
      </c>
      <c r="O939" s="27" t="str">
        <f>IFERROR(('CALC | Main Engine'!Q939+'CALC | Booster'!Q939)*INDEX(MassUnitsTable[],MATCH($R$3,MassUnitsTable[Mass Units],0),2), "")</f>
        <v/>
      </c>
      <c r="P939" s="27" t="str">
        <f>IFERROR(('CALC | Main Engine'!R939+'CALC | Booster'!R939)*INDEX(MassUnitsTable[],MATCH($R$3,MassUnitsTable[Mass Units],0),2), "")</f>
        <v/>
      </c>
      <c r="Q939" s="27" t="str">
        <f>IFERROR(('CALC | Main Engine'!S939+'CALC | Booster'!S939)*INDEX(MassUnitsTable[],MATCH($R$3,MassUnitsTable[Mass Units],0),2), "")</f>
        <v/>
      </c>
      <c r="R939" s="32" t="str">
        <f>IFERROR(('CALC | Main Engine'!T939+'CALC | Booster'!T939)*INDEX(MassUnitsTable[],MATCH($R$3,MassUnitsTable[Mass Units],0),2), "")</f>
        <v/>
      </c>
      <c r="S939" s="10"/>
    </row>
    <row r="940" spans="1:19" x14ac:dyDescent="0.25">
      <c r="A940" s="10"/>
      <c r="B940" s="4" t="str">
        <f t="shared" si="75"/>
        <v/>
      </c>
      <c r="C940" s="5" t="str">
        <f t="shared" si="76"/>
        <v/>
      </c>
      <c r="D940" s="5" t="str">
        <f t="shared" si="77"/>
        <v/>
      </c>
      <c r="E940" s="5" t="str">
        <f t="shared" si="78"/>
        <v/>
      </c>
      <c r="F940" s="5" t="str">
        <f>'CALC | Main Engine'!$B940</f>
        <v/>
      </c>
      <c r="G940" s="27" t="str">
        <f>'CALC | Main Engine'!$C940</f>
        <v/>
      </c>
      <c r="H940" s="6" t="str">
        <f>'CALC | Main Engine'!$E940</f>
        <v/>
      </c>
      <c r="I940" s="34" t="str">
        <f>IFERROR('CALC | Main Engine'!$F940*INDEX(MassUnitsTable[],MATCH($R$3,MassUnitsTable[Mass Units],0),2), "")</f>
        <v/>
      </c>
      <c r="J940" s="27" t="str">
        <f>IFERROR('CALC | Booster'!$F940*INDEX(MassUnitsTable[],MATCH($R$3,MassUnitsTable[Mass Units],0),2), "")</f>
        <v/>
      </c>
      <c r="K940" s="32" t="str">
        <f t="shared" si="79"/>
        <v/>
      </c>
      <c r="L940" s="34" t="str">
        <f>IFERROR(('CALC | Main Engine'!N940+'CALC | Booster'!N940)*INDEX(MassUnitsTable[],MATCH($R$3,MassUnitsTable[Mass Units],0),2), "")</f>
        <v/>
      </c>
      <c r="M940" s="27" t="str">
        <f>IFERROR(('CALC | Main Engine'!O940+'CALC | Booster'!O940)*INDEX(MassUnitsTable[],MATCH($R$3,MassUnitsTable[Mass Units],0),2), "")</f>
        <v/>
      </c>
      <c r="N940" s="27" t="str">
        <f>IFERROR(('CALC | Main Engine'!P940+'CALC | Booster'!P940)*INDEX(MassUnitsTable[],MATCH($R$3,MassUnitsTable[Mass Units],0),2), "")</f>
        <v/>
      </c>
      <c r="O940" s="27" t="str">
        <f>IFERROR(('CALC | Main Engine'!Q940+'CALC | Booster'!Q940)*INDEX(MassUnitsTable[],MATCH($R$3,MassUnitsTable[Mass Units],0),2), "")</f>
        <v/>
      </c>
      <c r="P940" s="27" t="str">
        <f>IFERROR(('CALC | Main Engine'!R940+'CALC | Booster'!R940)*INDEX(MassUnitsTable[],MATCH($R$3,MassUnitsTable[Mass Units],0),2), "")</f>
        <v/>
      </c>
      <c r="Q940" s="27" t="str">
        <f>IFERROR(('CALC | Main Engine'!S940+'CALC | Booster'!S940)*INDEX(MassUnitsTable[],MATCH($R$3,MassUnitsTable[Mass Units],0),2), "")</f>
        <v/>
      </c>
      <c r="R940" s="32" t="str">
        <f>IFERROR(('CALC | Main Engine'!T940+'CALC | Booster'!T940)*INDEX(MassUnitsTable[],MATCH($R$3,MassUnitsTable[Mass Units],0),2), "")</f>
        <v/>
      </c>
      <c r="S940" s="10"/>
    </row>
    <row r="941" spans="1:19" x14ac:dyDescent="0.25">
      <c r="A941" s="10"/>
      <c r="B941" s="4" t="str">
        <f t="shared" si="75"/>
        <v/>
      </c>
      <c r="C941" s="5" t="str">
        <f t="shared" si="76"/>
        <v/>
      </c>
      <c r="D941" s="5" t="str">
        <f t="shared" si="77"/>
        <v/>
      </c>
      <c r="E941" s="5" t="str">
        <f t="shared" si="78"/>
        <v/>
      </c>
      <c r="F941" s="5" t="str">
        <f>'CALC | Main Engine'!$B941</f>
        <v/>
      </c>
      <c r="G941" s="27" t="str">
        <f>'CALC | Main Engine'!$C941</f>
        <v/>
      </c>
      <c r="H941" s="6" t="str">
        <f>'CALC | Main Engine'!$E941</f>
        <v/>
      </c>
      <c r="I941" s="34" t="str">
        <f>IFERROR('CALC | Main Engine'!$F941*INDEX(MassUnitsTable[],MATCH($R$3,MassUnitsTable[Mass Units],0),2), "")</f>
        <v/>
      </c>
      <c r="J941" s="27" t="str">
        <f>IFERROR('CALC | Booster'!$F941*INDEX(MassUnitsTable[],MATCH($R$3,MassUnitsTable[Mass Units],0),2), "")</f>
        <v/>
      </c>
      <c r="K941" s="32" t="str">
        <f t="shared" si="79"/>
        <v/>
      </c>
      <c r="L941" s="34" t="str">
        <f>IFERROR(('CALC | Main Engine'!N941+'CALC | Booster'!N941)*INDEX(MassUnitsTable[],MATCH($R$3,MassUnitsTable[Mass Units],0),2), "")</f>
        <v/>
      </c>
      <c r="M941" s="27" t="str">
        <f>IFERROR(('CALC | Main Engine'!O941+'CALC | Booster'!O941)*INDEX(MassUnitsTable[],MATCH($R$3,MassUnitsTable[Mass Units],0),2), "")</f>
        <v/>
      </c>
      <c r="N941" s="27" t="str">
        <f>IFERROR(('CALC | Main Engine'!P941+'CALC | Booster'!P941)*INDEX(MassUnitsTable[],MATCH($R$3,MassUnitsTable[Mass Units],0),2), "")</f>
        <v/>
      </c>
      <c r="O941" s="27" t="str">
        <f>IFERROR(('CALC | Main Engine'!Q941+'CALC | Booster'!Q941)*INDEX(MassUnitsTable[],MATCH($R$3,MassUnitsTable[Mass Units],0),2), "")</f>
        <v/>
      </c>
      <c r="P941" s="27" t="str">
        <f>IFERROR(('CALC | Main Engine'!R941+'CALC | Booster'!R941)*INDEX(MassUnitsTable[],MATCH($R$3,MassUnitsTable[Mass Units],0),2), "")</f>
        <v/>
      </c>
      <c r="Q941" s="27" t="str">
        <f>IFERROR(('CALC | Main Engine'!S941+'CALC | Booster'!S941)*INDEX(MassUnitsTable[],MATCH($R$3,MassUnitsTable[Mass Units],0),2), "")</f>
        <v/>
      </c>
      <c r="R941" s="32" t="str">
        <f>IFERROR(('CALC | Main Engine'!T941+'CALC | Booster'!T941)*INDEX(MassUnitsTable[],MATCH($R$3,MassUnitsTable[Mass Units],0),2), "")</f>
        <v/>
      </c>
      <c r="S941" s="10"/>
    </row>
    <row r="942" spans="1:19" x14ac:dyDescent="0.25">
      <c r="A942" s="10"/>
      <c r="B942" s="4" t="str">
        <f t="shared" si="75"/>
        <v/>
      </c>
      <c r="C942" s="5" t="str">
        <f t="shared" si="76"/>
        <v/>
      </c>
      <c r="D942" s="5" t="str">
        <f t="shared" si="77"/>
        <v/>
      </c>
      <c r="E942" s="5" t="str">
        <f t="shared" si="78"/>
        <v/>
      </c>
      <c r="F942" s="5" t="str">
        <f>'CALC | Main Engine'!$B942</f>
        <v/>
      </c>
      <c r="G942" s="27" t="str">
        <f>'CALC | Main Engine'!$C942</f>
        <v/>
      </c>
      <c r="H942" s="6" t="str">
        <f>'CALC | Main Engine'!$E942</f>
        <v/>
      </c>
      <c r="I942" s="34" t="str">
        <f>IFERROR('CALC | Main Engine'!$F942*INDEX(MassUnitsTable[],MATCH($R$3,MassUnitsTable[Mass Units],0),2), "")</f>
        <v/>
      </c>
      <c r="J942" s="27" t="str">
        <f>IFERROR('CALC | Booster'!$F942*INDEX(MassUnitsTable[],MATCH($R$3,MassUnitsTable[Mass Units],0),2), "")</f>
        <v/>
      </c>
      <c r="K942" s="32" t="str">
        <f t="shared" si="79"/>
        <v/>
      </c>
      <c r="L942" s="34" t="str">
        <f>IFERROR(('CALC | Main Engine'!N942+'CALC | Booster'!N942)*INDEX(MassUnitsTable[],MATCH($R$3,MassUnitsTable[Mass Units],0),2), "")</f>
        <v/>
      </c>
      <c r="M942" s="27" t="str">
        <f>IFERROR(('CALC | Main Engine'!O942+'CALC | Booster'!O942)*INDEX(MassUnitsTable[],MATCH($R$3,MassUnitsTable[Mass Units],0),2), "")</f>
        <v/>
      </c>
      <c r="N942" s="27" t="str">
        <f>IFERROR(('CALC | Main Engine'!P942+'CALC | Booster'!P942)*INDEX(MassUnitsTable[],MATCH($R$3,MassUnitsTable[Mass Units],0),2), "")</f>
        <v/>
      </c>
      <c r="O942" s="27" t="str">
        <f>IFERROR(('CALC | Main Engine'!Q942+'CALC | Booster'!Q942)*INDEX(MassUnitsTable[],MATCH($R$3,MassUnitsTable[Mass Units],0),2), "")</f>
        <v/>
      </c>
      <c r="P942" s="27" t="str">
        <f>IFERROR(('CALC | Main Engine'!R942+'CALC | Booster'!R942)*INDEX(MassUnitsTable[],MATCH($R$3,MassUnitsTable[Mass Units],0),2), "")</f>
        <v/>
      </c>
      <c r="Q942" s="27" t="str">
        <f>IFERROR(('CALC | Main Engine'!S942+'CALC | Booster'!S942)*INDEX(MassUnitsTable[],MATCH($R$3,MassUnitsTable[Mass Units],0),2), "")</f>
        <v/>
      </c>
      <c r="R942" s="32" t="str">
        <f>IFERROR(('CALC | Main Engine'!T942+'CALC | Booster'!T942)*INDEX(MassUnitsTable[],MATCH($R$3,MassUnitsTable[Mass Units],0),2), "")</f>
        <v/>
      </c>
      <c r="S942" s="10"/>
    </row>
    <row r="943" spans="1:19" x14ac:dyDescent="0.25">
      <c r="A943" s="10"/>
      <c r="B943" s="4" t="str">
        <f t="shared" si="75"/>
        <v/>
      </c>
      <c r="C943" s="5" t="str">
        <f t="shared" si="76"/>
        <v/>
      </c>
      <c r="D943" s="5" t="str">
        <f t="shared" si="77"/>
        <v/>
      </c>
      <c r="E943" s="5" t="str">
        <f t="shared" si="78"/>
        <v/>
      </c>
      <c r="F943" s="5" t="str">
        <f>'CALC | Main Engine'!$B943</f>
        <v/>
      </c>
      <c r="G943" s="27" t="str">
        <f>'CALC | Main Engine'!$C943</f>
        <v/>
      </c>
      <c r="H943" s="6" t="str">
        <f>'CALC | Main Engine'!$E943</f>
        <v/>
      </c>
      <c r="I943" s="34" t="str">
        <f>IFERROR('CALC | Main Engine'!$F943*INDEX(MassUnitsTable[],MATCH($R$3,MassUnitsTable[Mass Units],0),2), "")</f>
        <v/>
      </c>
      <c r="J943" s="27" t="str">
        <f>IFERROR('CALC | Booster'!$F943*INDEX(MassUnitsTable[],MATCH($R$3,MassUnitsTable[Mass Units],0),2), "")</f>
        <v/>
      </c>
      <c r="K943" s="32" t="str">
        <f t="shared" si="79"/>
        <v/>
      </c>
      <c r="L943" s="34" t="str">
        <f>IFERROR(('CALC | Main Engine'!N943+'CALC | Booster'!N943)*INDEX(MassUnitsTable[],MATCH($R$3,MassUnitsTable[Mass Units],0),2), "")</f>
        <v/>
      </c>
      <c r="M943" s="27" t="str">
        <f>IFERROR(('CALC | Main Engine'!O943+'CALC | Booster'!O943)*INDEX(MassUnitsTable[],MATCH($R$3,MassUnitsTable[Mass Units],0),2), "")</f>
        <v/>
      </c>
      <c r="N943" s="27" t="str">
        <f>IFERROR(('CALC | Main Engine'!P943+'CALC | Booster'!P943)*INDEX(MassUnitsTable[],MATCH($R$3,MassUnitsTable[Mass Units],0),2), "")</f>
        <v/>
      </c>
      <c r="O943" s="27" t="str">
        <f>IFERROR(('CALC | Main Engine'!Q943+'CALC | Booster'!Q943)*INDEX(MassUnitsTable[],MATCH($R$3,MassUnitsTable[Mass Units],0),2), "")</f>
        <v/>
      </c>
      <c r="P943" s="27" t="str">
        <f>IFERROR(('CALC | Main Engine'!R943+'CALC | Booster'!R943)*INDEX(MassUnitsTable[],MATCH($R$3,MassUnitsTable[Mass Units],0),2), "")</f>
        <v/>
      </c>
      <c r="Q943" s="27" t="str">
        <f>IFERROR(('CALC | Main Engine'!S943+'CALC | Booster'!S943)*INDEX(MassUnitsTable[],MATCH($R$3,MassUnitsTable[Mass Units],0),2), "")</f>
        <v/>
      </c>
      <c r="R943" s="32" t="str">
        <f>IFERROR(('CALC | Main Engine'!T943+'CALC | Booster'!T943)*INDEX(MassUnitsTable[],MATCH($R$3,MassUnitsTable[Mass Units],0),2), "")</f>
        <v/>
      </c>
      <c r="S943" s="10"/>
    </row>
    <row r="944" spans="1:19" x14ac:dyDescent="0.25">
      <c r="A944" s="10"/>
      <c r="B944" s="4" t="str">
        <f t="shared" si="75"/>
        <v/>
      </c>
      <c r="C944" s="5" t="str">
        <f t="shared" si="76"/>
        <v/>
      </c>
      <c r="D944" s="5" t="str">
        <f t="shared" si="77"/>
        <v/>
      </c>
      <c r="E944" s="5" t="str">
        <f t="shared" si="78"/>
        <v/>
      </c>
      <c r="F944" s="5" t="str">
        <f>'CALC | Main Engine'!$B944</f>
        <v/>
      </c>
      <c r="G944" s="27" t="str">
        <f>'CALC | Main Engine'!$C944</f>
        <v/>
      </c>
      <c r="H944" s="6" t="str">
        <f>'CALC | Main Engine'!$E944</f>
        <v/>
      </c>
      <c r="I944" s="34" t="str">
        <f>IFERROR('CALC | Main Engine'!$F944*INDEX(MassUnitsTable[],MATCH($R$3,MassUnitsTable[Mass Units],0),2), "")</f>
        <v/>
      </c>
      <c r="J944" s="27" t="str">
        <f>IFERROR('CALC | Booster'!$F944*INDEX(MassUnitsTable[],MATCH($R$3,MassUnitsTable[Mass Units],0),2), "")</f>
        <v/>
      </c>
      <c r="K944" s="32" t="str">
        <f t="shared" si="79"/>
        <v/>
      </c>
      <c r="L944" s="34" t="str">
        <f>IFERROR(('CALC | Main Engine'!N944+'CALC | Booster'!N944)*INDEX(MassUnitsTable[],MATCH($R$3,MassUnitsTable[Mass Units],0),2), "")</f>
        <v/>
      </c>
      <c r="M944" s="27" t="str">
        <f>IFERROR(('CALC | Main Engine'!O944+'CALC | Booster'!O944)*INDEX(MassUnitsTable[],MATCH($R$3,MassUnitsTable[Mass Units],0),2), "")</f>
        <v/>
      </c>
      <c r="N944" s="27" t="str">
        <f>IFERROR(('CALC | Main Engine'!P944+'CALC | Booster'!P944)*INDEX(MassUnitsTable[],MATCH($R$3,MassUnitsTable[Mass Units],0),2), "")</f>
        <v/>
      </c>
      <c r="O944" s="27" t="str">
        <f>IFERROR(('CALC | Main Engine'!Q944+'CALC | Booster'!Q944)*INDEX(MassUnitsTable[],MATCH($R$3,MassUnitsTable[Mass Units],0),2), "")</f>
        <v/>
      </c>
      <c r="P944" s="27" t="str">
        <f>IFERROR(('CALC | Main Engine'!R944+'CALC | Booster'!R944)*INDEX(MassUnitsTable[],MATCH($R$3,MassUnitsTable[Mass Units],0),2), "")</f>
        <v/>
      </c>
      <c r="Q944" s="27" t="str">
        <f>IFERROR(('CALC | Main Engine'!S944+'CALC | Booster'!S944)*INDEX(MassUnitsTable[],MATCH($R$3,MassUnitsTable[Mass Units],0),2), "")</f>
        <v/>
      </c>
      <c r="R944" s="32" t="str">
        <f>IFERROR(('CALC | Main Engine'!T944+'CALC | Booster'!T944)*INDEX(MassUnitsTable[],MATCH($R$3,MassUnitsTable[Mass Units],0),2), "")</f>
        <v/>
      </c>
      <c r="S944" s="10"/>
    </row>
    <row r="945" spans="1:19" x14ac:dyDescent="0.25">
      <c r="A945" s="10"/>
      <c r="B945" s="4" t="str">
        <f t="shared" si="75"/>
        <v/>
      </c>
      <c r="C945" s="5" t="str">
        <f t="shared" si="76"/>
        <v/>
      </c>
      <c r="D945" s="5" t="str">
        <f t="shared" si="77"/>
        <v/>
      </c>
      <c r="E945" s="5" t="str">
        <f t="shared" si="78"/>
        <v/>
      </c>
      <c r="F945" s="5" t="str">
        <f>'CALC | Main Engine'!$B945</f>
        <v/>
      </c>
      <c r="G945" s="27" t="str">
        <f>'CALC | Main Engine'!$C945</f>
        <v/>
      </c>
      <c r="H945" s="6" t="str">
        <f>'CALC | Main Engine'!$E945</f>
        <v/>
      </c>
      <c r="I945" s="34" t="str">
        <f>IFERROR('CALC | Main Engine'!$F945*INDEX(MassUnitsTable[],MATCH($R$3,MassUnitsTable[Mass Units],0),2), "")</f>
        <v/>
      </c>
      <c r="J945" s="27" t="str">
        <f>IFERROR('CALC | Booster'!$F945*INDEX(MassUnitsTable[],MATCH($R$3,MassUnitsTable[Mass Units],0),2), "")</f>
        <v/>
      </c>
      <c r="K945" s="32" t="str">
        <f t="shared" si="79"/>
        <v/>
      </c>
      <c r="L945" s="34" t="str">
        <f>IFERROR(('CALC | Main Engine'!N945+'CALC | Booster'!N945)*INDEX(MassUnitsTable[],MATCH($R$3,MassUnitsTable[Mass Units],0),2), "")</f>
        <v/>
      </c>
      <c r="M945" s="27" t="str">
        <f>IFERROR(('CALC | Main Engine'!O945+'CALC | Booster'!O945)*INDEX(MassUnitsTable[],MATCH($R$3,MassUnitsTable[Mass Units],0),2), "")</f>
        <v/>
      </c>
      <c r="N945" s="27" t="str">
        <f>IFERROR(('CALC | Main Engine'!P945+'CALC | Booster'!P945)*INDEX(MassUnitsTable[],MATCH($R$3,MassUnitsTable[Mass Units],0),2), "")</f>
        <v/>
      </c>
      <c r="O945" s="27" t="str">
        <f>IFERROR(('CALC | Main Engine'!Q945+'CALC | Booster'!Q945)*INDEX(MassUnitsTable[],MATCH($R$3,MassUnitsTable[Mass Units],0),2), "")</f>
        <v/>
      </c>
      <c r="P945" s="27" t="str">
        <f>IFERROR(('CALC | Main Engine'!R945+'CALC | Booster'!R945)*INDEX(MassUnitsTable[],MATCH($R$3,MassUnitsTable[Mass Units],0),2), "")</f>
        <v/>
      </c>
      <c r="Q945" s="27" t="str">
        <f>IFERROR(('CALC | Main Engine'!S945+'CALC | Booster'!S945)*INDEX(MassUnitsTable[],MATCH($R$3,MassUnitsTable[Mass Units],0),2), "")</f>
        <v/>
      </c>
      <c r="R945" s="32" t="str">
        <f>IFERROR(('CALC | Main Engine'!T945+'CALC | Booster'!T945)*INDEX(MassUnitsTable[],MATCH($R$3,MassUnitsTable[Mass Units],0),2), "")</f>
        <v/>
      </c>
      <c r="S945" s="10"/>
    </row>
    <row r="946" spans="1:19" x14ac:dyDescent="0.25">
      <c r="A946" s="10"/>
      <c r="B946" s="4" t="str">
        <f t="shared" si="75"/>
        <v/>
      </c>
      <c r="C946" s="5" t="str">
        <f t="shared" si="76"/>
        <v/>
      </c>
      <c r="D946" s="5" t="str">
        <f t="shared" si="77"/>
        <v/>
      </c>
      <c r="E946" s="5" t="str">
        <f t="shared" si="78"/>
        <v/>
      </c>
      <c r="F946" s="5" t="str">
        <f>'CALC | Main Engine'!$B946</f>
        <v/>
      </c>
      <c r="G946" s="27" t="str">
        <f>'CALC | Main Engine'!$C946</f>
        <v/>
      </c>
      <c r="H946" s="6" t="str">
        <f>'CALC | Main Engine'!$E946</f>
        <v/>
      </c>
      <c r="I946" s="34" t="str">
        <f>IFERROR('CALC | Main Engine'!$F946*INDEX(MassUnitsTable[],MATCH($R$3,MassUnitsTable[Mass Units],0),2), "")</f>
        <v/>
      </c>
      <c r="J946" s="27" t="str">
        <f>IFERROR('CALC | Booster'!$F946*INDEX(MassUnitsTable[],MATCH($R$3,MassUnitsTable[Mass Units],0),2), "")</f>
        <v/>
      </c>
      <c r="K946" s="32" t="str">
        <f t="shared" si="79"/>
        <v/>
      </c>
      <c r="L946" s="34" t="str">
        <f>IFERROR(('CALC | Main Engine'!N946+'CALC | Booster'!N946)*INDEX(MassUnitsTable[],MATCH($R$3,MassUnitsTable[Mass Units],0),2), "")</f>
        <v/>
      </c>
      <c r="M946" s="27" t="str">
        <f>IFERROR(('CALC | Main Engine'!O946+'CALC | Booster'!O946)*INDEX(MassUnitsTable[],MATCH($R$3,MassUnitsTable[Mass Units],0),2), "")</f>
        <v/>
      </c>
      <c r="N946" s="27" t="str">
        <f>IFERROR(('CALC | Main Engine'!P946+'CALC | Booster'!P946)*INDEX(MassUnitsTable[],MATCH($R$3,MassUnitsTable[Mass Units],0),2), "")</f>
        <v/>
      </c>
      <c r="O946" s="27" t="str">
        <f>IFERROR(('CALC | Main Engine'!Q946+'CALC | Booster'!Q946)*INDEX(MassUnitsTable[],MATCH($R$3,MassUnitsTable[Mass Units],0),2), "")</f>
        <v/>
      </c>
      <c r="P946" s="27" t="str">
        <f>IFERROR(('CALC | Main Engine'!R946+'CALC | Booster'!R946)*INDEX(MassUnitsTable[],MATCH($R$3,MassUnitsTable[Mass Units],0),2), "")</f>
        <v/>
      </c>
      <c r="Q946" s="27" t="str">
        <f>IFERROR(('CALC | Main Engine'!S946+'CALC | Booster'!S946)*INDEX(MassUnitsTable[],MATCH($R$3,MassUnitsTable[Mass Units],0),2), "")</f>
        <v/>
      </c>
      <c r="R946" s="32" t="str">
        <f>IFERROR(('CALC | Main Engine'!T946+'CALC | Booster'!T946)*INDEX(MassUnitsTable[],MATCH($R$3,MassUnitsTable[Mass Units],0),2), "")</f>
        <v/>
      </c>
      <c r="S946" s="10"/>
    </row>
    <row r="947" spans="1:19" x14ac:dyDescent="0.25">
      <c r="A947" s="10"/>
      <c r="B947" s="4" t="str">
        <f t="shared" si="75"/>
        <v/>
      </c>
      <c r="C947" s="5" t="str">
        <f t="shared" si="76"/>
        <v/>
      </c>
      <c r="D947" s="5" t="str">
        <f t="shared" si="77"/>
        <v/>
      </c>
      <c r="E947" s="5" t="str">
        <f t="shared" si="78"/>
        <v/>
      </c>
      <c r="F947" s="5" t="str">
        <f>'CALC | Main Engine'!$B947</f>
        <v/>
      </c>
      <c r="G947" s="27" t="str">
        <f>'CALC | Main Engine'!$C947</f>
        <v/>
      </c>
      <c r="H947" s="6" t="str">
        <f>'CALC | Main Engine'!$E947</f>
        <v/>
      </c>
      <c r="I947" s="34" t="str">
        <f>IFERROR('CALC | Main Engine'!$F947*INDEX(MassUnitsTable[],MATCH($R$3,MassUnitsTable[Mass Units],0),2), "")</f>
        <v/>
      </c>
      <c r="J947" s="27" t="str">
        <f>IFERROR('CALC | Booster'!$F947*INDEX(MassUnitsTable[],MATCH($R$3,MassUnitsTable[Mass Units],0),2), "")</f>
        <v/>
      </c>
      <c r="K947" s="32" t="str">
        <f t="shared" si="79"/>
        <v/>
      </c>
      <c r="L947" s="34" t="str">
        <f>IFERROR(('CALC | Main Engine'!N947+'CALC | Booster'!N947)*INDEX(MassUnitsTable[],MATCH($R$3,MassUnitsTable[Mass Units],0),2), "")</f>
        <v/>
      </c>
      <c r="M947" s="27" t="str">
        <f>IFERROR(('CALC | Main Engine'!O947+'CALC | Booster'!O947)*INDEX(MassUnitsTable[],MATCH($R$3,MassUnitsTable[Mass Units],0),2), "")</f>
        <v/>
      </c>
      <c r="N947" s="27" t="str">
        <f>IFERROR(('CALC | Main Engine'!P947+'CALC | Booster'!P947)*INDEX(MassUnitsTable[],MATCH($R$3,MassUnitsTable[Mass Units],0),2), "")</f>
        <v/>
      </c>
      <c r="O947" s="27" t="str">
        <f>IFERROR(('CALC | Main Engine'!Q947+'CALC | Booster'!Q947)*INDEX(MassUnitsTable[],MATCH($R$3,MassUnitsTable[Mass Units],0),2), "")</f>
        <v/>
      </c>
      <c r="P947" s="27" t="str">
        <f>IFERROR(('CALC | Main Engine'!R947+'CALC | Booster'!R947)*INDEX(MassUnitsTable[],MATCH($R$3,MassUnitsTable[Mass Units],0),2), "")</f>
        <v/>
      </c>
      <c r="Q947" s="27" t="str">
        <f>IFERROR(('CALC | Main Engine'!S947+'CALC | Booster'!S947)*INDEX(MassUnitsTable[],MATCH($R$3,MassUnitsTable[Mass Units],0),2), "")</f>
        <v/>
      </c>
      <c r="R947" s="32" t="str">
        <f>IFERROR(('CALC | Main Engine'!T947+'CALC | Booster'!T947)*INDEX(MassUnitsTable[],MATCH($R$3,MassUnitsTable[Mass Units],0),2), "")</f>
        <v/>
      </c>
      <c r="S947" s="10"/>
    </row>
    <row r="948" spans="1:19" x14ac:dyDescent="0.25">
      <c r="A948" s="10"/>
      <c r="B948" s="4" t="str">
        <f t="shared" si="75"/>
        <v/>
      </c>
      <c r="C948" s="5" t="str">
        <f t="shared" si="76"/>
        <v/>
      </c>
      <c r="D948" s="5" t="str">
        <f t="shared" si="77"/>
        <v/>
      </c>
      <c r="E948" s="5" t="str">
        <f t="shared" si="78"/>
        <v/>
      </c>
      <c r="F948" s="5" t="str">
        <f>'CALC | Main Engine'!$B948</f>
        <v/>
      </c>
      <c r="G948" s="27" t="str">
        <f>'CALC | Main Engine'!$C948</f>
        <v/>
      </c>
      <c r="H948" s="6" t="str">
        <f>'CALC | Main Engine'!$E948</f>
        <v/>
      </c>
      <c r="I948" s="34" t="str">
        <f>IFERROR('CALC | Main Engine'!$F948*INDEX(MassUnitsTable[],MATCH($R$3,MassUnitsTable[Mass Units],0),2), "")</f>
        <v/>
      </c>
      <c r="J948" s="27" t="str">
        <f>IFERROR('CALC | Booster'!$F948*INDEX(MassUnitsTable[],MATCH($R$3,MassUnitsTable[Mass Units],0),2), "")</f>
        <v/>
      </c>
      <c r="K948" s="32" t="str">
        <f t="shared" si="79"/>
        <v/>
      </c>
      <c r="L948" s="34" t="str">
        <f>IFERROR(('CALC | Main Engine'!N948+'CALC | Booster'!N948)*INDEX(MassUnitsTable[],MATCH($R$3,MassUnitsTable[Mass Units],0),2), "")</f>
        <v/>
      </c>
      <c r="M948" s="27" t="str">
        <f>IFERROR(('CALC | Main Engine'!O948+'CALC | Booster'!O948)*INDEX(MassUnitsTable[],MATCH($R$3,MassUnitsTable[Mass Units],0),2), "")</f>
        <v/>
      </c>
      <c r="N948" s="27" t="str">
        <f>IFERROR(('CALC | Main Engine'!P948+'CALC | Booster'!P948)*INDEX(MassUnitsTable[],MATCH($R$3,MassUnitsTable[Mass Units],0),2), "")</f>
        <v/>
      </c>
      <c r="O948" s="27" t="str">
        <f>IFERROR(('CALC | Main Engine'!Q948+'CALC | Booster'!Q948)*INDEX(MassUnitsTable[],MATCH($R$3,MassUnitsTable[Mass Units],0),2), "")</f>
        <v/>
      </c>
      <c r="P948" s="27" t="str">
        <f>IFERROR(('CALC | Main Engine'!R948+'CALC | Booster'!R948)*INDEX(MassUnitsTable[],MATCH($R$3,MassUnitsTable[Mass Units],0),2), "")</f>
        <v/>
      </c>
      <c r="Q948" s="27" t="str">
        <f>IFERROR(('CALC | Main Engine'!S948+'CALC | Booster'!S948)*INDEX(MassUnitsTable[],MATCH($R$3,MassUnitsTable[Mass Units],0),2), "")</f>
        <v/>
      </c>
      <c r="R948" s="32" t="str">
        <f>IFERROR(('CALC | Main Engine'!T948+'CALC | Booster'!T948)*INDEX(MassUnitsTable[],MATCH($R$3,MassUnitsTable[Mass Units],0),2), "")</f>
        <v/>
      </c>
      <c r="S948" s="10"/>
    </row>
    <row r="949" spans="1:19" x14ac:dyDescent="0.25">
      <c r="A949" s="10"/>
      <c r="B949" s="4" t="str">
        <f t="shared" si="75"/>
        <v/>
      </c>
      <c r="C949" s="5" t="str">
        <f t="shared" si="76"/>
        <v/>
      </c>
      <c r="D949" s="5" t="str">
        <f t="shared" si="77"/>
        <v/>
      </c>
      <c r="E949" s="5" t="str">
        <f t="shared" si="78"/>
        <v/>
      </c>
      <c r="F949" s="5" t="str">
        <f>'CALC | Main Engine'!$B949</f>
        <v/>
      </c>
      <c r="G949" s="27" t="str">
        <f>'CALC | Main Engine'!$C949</f>
        <v/>
      </c>
      <c r="H949" s="6" t="str">
        <f>'CALC | Main Engine'!$E949</f>
        <v/>
      </c>
      <c r="I949" s="34" t="str">
        <f>IFERROR('CALC | Main Engine'!$F949*INDEX(MassUnitsTable[],MATCH($R$3,MassUnitsTable[Mass Units],0),2), "")</f>
        <v/>
      </c>
      <c r="J949" s="27" t="str">
        <f>IFERROR('CALC | Booster'!$F949*INDEX(MassUnitsTable[],MATCH($R$3,MassUnitsTable[Mass Units],0),2), "")</f>
        <v/>
      </c>
      <c r="K949" s="32" t="str">
        <f t="shared" si="79"/>
        <v/>
      </c>
      <c r="L949" s="34" t="str">
        <f>IFERROR(('CALC | Main Engine'!N949+'CALC | Booster'!N949)*INDEX(MassUnitsTable[],MATCH($R$3,MassUnitsTable[Mass Units],0),2), "")</f>
        <v/>
      </c>
      <c r="M949" s="27" t="str">
        <f>IFERROR(('CALC | Main Engine'!O949+'CALC | Booster'!O949)*INDEX(MassUnitsTable[],MATCH($R$3,MassUnitsTable[Mass Units],0),2), "")</f>
        <v/>
      </c>
      <c r="N949" s="27" t="str">
        <f>IFERROR(('CALC | Main Engine'!P949+'CALC | Booster'!P949)*INDEX(MassUnitsTable[],MATCH($R$3,MassUnitsTable[Mass Units],0),2), "")</f>
        <v/>
      </c>
      <c r="O949" s="27" t="str">
        <f>IFERROR(('CALC | Main Engine'!Q949+'CALC | Booster'!Q949)*INDEX(MassUnitsTable[],MATCH($R$3,MassUnitsTable[Mass Units],0),2), "")</f>
        <v/>
      </c>
      <c r="P949" s="27" t="str">
        <f>IFERROR(('CALC | Main Engine'!R949+'CALC | Booster'!R949)*INDEX(MassUnitsTable[],MATCH($R$3,MassUnitsTable[Mass Units],0),2), "")</f>
        <v/>
      </c>
      <c r="Q949" s="27" t="str">
        <f>IFERROR(('CALC | Main Engine'!S949+'CALC | Booster'!S949)*INDEX(MassUnitsTable[],MATCH($R$3,MassUnitsTable[Mass Units],0),2), "")</f>
        <v/>
      </c>
      <c r="R949" s="32" t="str">
        <f>IFERROR(('CALC | Main Engine'!T949+'CALC | Booster'!T949)*INDEX(MassUnitsTable[],MATCH($R$3,MassUnitsTable[Mass Units],0),2), "")</f>
        <v/>
      </c>
      <c r="S949" s="10"/>
    </row>
    <row r="950" spans="1:19" x14ac:dyDescent="0.25">
      <c r="A950" s="10"/>
      <c r="B950" s="4" t="str">
        <f t="shared" si="75"/>
        <v/>
      </c>
      <c r="C950" s="5" t="str">
        <f t="shared" si="76"/>
        <v/>
      </c>
      <c r="D950" s="5" t="str">
        <f t="shared" si="77"/>
        <v/>
      </c>
      <c r="E950" s="5" t="str">
        <f t="shared" si="78"/>
        <v/>
      </c>
      <c r="F950" s="5" t="str">
        <f>'CALC | Main Engine'!$B950</f>
        <v/>
      </c>
      <c r="G950" s="27" t="str">
        <f>'CALC | Main Engine'!$C950</f>
        <v/>
      </c>
      <c r="H950" s="6" t="str">
        <f>'CALC | Main Engine'!$E950</f>
        <v/>
      </c>
      <c r="I950" s="34" t="str">
        <f>IFERROR('CALC | Main Engine'!$F950*INDEX(MassUnitsTable[],MATCH($R$3,MassUnitsTable[Mass Units],0),2), "")</f>
        <v/>
      </c>
      <c r="J950" s="27" t="str">
        <f>IFERROR('CALC | Booster'!$F950*INDEX(MassUnitsTable[],MATCH($R$3,MassUnitsTable[Mass Units],0),2), "")</f>
        <v/>
      </c>
      <c r="K950" s="32" t="str">
        <f t="shared" si="79"/>
        <v/>
      </c>
      <c r="L950" s="34" t="str">
        <f>IFERROR(('CALC | Main Engine'!N950+'CALC | Booster'!N950)*INDEX(MassUnitsTable[],MATCH($R$3,MassUnitsTable[Mass Units],0),2), "")</f>
        <v/>
      </c>
      <c r="M950" s="27" t="str">
        <f>IFERROR(('CALC | Main Engine'!O950+'CALC | Booster'!O950)*INDEX(MassUnitsTable[],MATCH($R$3,MassUnitsTable[Mass Units],0),2), "")</f>
        <v/>
      </c>
      <c r="N950" s="27" t="str">
        <f>IFERROR(('CALC | Main Engine'!P950+'CALC | Booster'!P950)*INDEX(MassUnitsTable[],MATCH($R$3,MassUnitsTable[Mass Units],0),2), "")</f>
        <v/>
      </c>
      <c r="O950" s="27" t="str">
        <f>IFERROR(('CALC | Main Engine'!Q950+'CALC | Booster'!Q950)*INDEX(MassUnitsTable[],MATCH($R$3,MassUnitsTable[Mass Units],0),2), "")</f>
        <v/>
      </c>
      <c r="P950" s="27" t="str">
        <f>IFERROR(('CALC | Main Engine'!R950+'CALC | Booster'!R950)*INDEX(MassUnitsTable[],MATCH($R$3,MassUnitsTable[Mass Units],0),2), "")</f>
        <v/>
      </c>
      <c r="Q950" s="27" t="str">
        <f>IFERROR(('CALC | Main Engine'!S950+'CALC | Booster'!S950)*INDEX(MassUnitsTable[],MATCH($R$3,MassUnitsTable[Mass Units],0),2), "")</f>
        <v/>
      </c>
      <c r="R950" s="32" t="str">
        <f>IFERROR(('CALC | Main Engine'!T950+'CALC | Booster'!T950)*INDEX(MassUnitsTable[],MATCH($R$3,MassUnitsTable[Mass Units],0),2), "")</f>
        <v/>
      </c>
      <c r="S950" s="10"/>
    </row>
    <row r="951" spans="1:19" x14ac:dyDescent="0.25">
      <c r="A951" s="10"/>
      <c r="B951" s="4" t="str">
        <f t="shared" si="75"/>
        <v/>
      </c>
      <c r="C951" s="5" t="str">
        <f t="shared" si="76"/>
        <v/>
      </c>
      <c r="D951" s="5" t="str">
        <f t="shared" si="77"/>
        <v/>
      </c>
      <c r="E951" s="5" t="str">
        <f t="shared" si="78"/>
        <v/>
      </c>
      <c r="F951" s="5" t="str">
        <f>'CALC | Main Engine'!$B951</f>
        <v/>
      </c>
      <c r="G951" s="27" t="str">
        <f>'CALC | Main Engine'!$C951</f>
        <v/>
      </c>
      <c r="H951" s="6" t="str">
        <f>'CALC | Main Engine'!$E951</f>
        <v/>
      </c>
      <c r="I951" s="34" t="str">
        <f>IFERROR('CALC | Main Engine'!$F951*INDEX(MassUnitsTable[],MATCH($R$3,MassUnitsTable[Mass Units],0),2), "")</f>
        <v/>
      </c>
      <c r="J951" s="27" t="str">
        <f>IFERROR('CALC | Booster'!$F951*INDEX(MassUnitsTable[],MATCH($R$3,MassUnitsTable[Mass Units],0),2), "")</f>
        <v/>
      </c>
      <c r="K951" s="32" t="str">
        <f t="shared" si="79"/>
        <v/>
      </c>
      <c r="L951" s="34" t="str">
        <f>IFERROR(('CALC | Main Engine'!N951+'CALC | Booster'!N951)*INDEX(MassUnitsTable[],MATCH($R$3,MassUnitsTable[Mass Units],0),2), "")</f>
        <v/>
      </c>
      <c r="M951" s="27" t="str">
        <f>IFERROR(('CALC | Main Engine'!O951+'CALC | Booster'!O951)*INDEX(MassUnitsTable[],MATCH($R$3,MassUnitsTable[Mass Units],0),2), "")</f>
        <v/>
      </c>
      <c r="N951" s="27" t="str">
        <f>IFERROR(('CALC | Main Engine'!P951+'CALC | Booster'!P951)*INDEX(MassUnitsTable[],MATCH($R$3,MassUnitsTable[Mass Units],0),2), "")</f>
        <v/>
      </c>
      <c r="O951" s="27" t="str">
        <f>IFERROR(('CALC | Main Engine'!Q951+'CALC | Booster'!Q951)*INDEX(MassUnitsTable[],MATCH($R$3,MassUnitsTable[Mass Units],0),2), "")</f>
        <v/>
      </c>
      <c r="P951" s="27" t="str">
        <f>IFERROR(('CALC | Main Engine'!R951+'CALC | Booster'!R951)*INDEX(MassUnitsTable[],MATCH($R$3,MassUnitsTable[Mass Units],0),2), "")</f>
        <v/>
      </c>
      <c r="Q951" s="27" t="str">
        <f>IFERROR(('CALC | Main Engine'!S951+'CALC | Booster'!S951)*INDEX(MassUnitsTable[],MATCH($R$3,MassUnitsTable[Mass Units],0),2), "")</f>
        <v/>
      </c>
      <c r="R951" s="32" t="str">
        <f>IFERROR(('CALC | Main Engine'!T951+'CALC | Booster'!T951)*INDEX(MassUnitsTable[],MATCH($R$3,MassUnitsTable[Mass Units],0),2), "")</f>
        <v/>
      </c>
      <c r="S951" s="10"/>
    </row>
    <row r="952" spans="1:19" x14ac:dyDescent="0.25">
      <c r="A952" s="10"/>
      <c r="B952" s="4" t="str">
        <f t="shared" si="75"/>
        <v/>
      </c>
      <c r="C952" s="5" t="str">
        <f t="shared" si="76"/>
        <v/>
      </c>
      <c r="D952" s="5" t="str">
        <f t="shared" si="77"/>
        <v/>
      </c>
      <c r="E952" s="5" t="str">
        <f t="shared" si="78"/>
        <v/>
      </c>
      <c r="F952" s="5" t="str">
        <f>'CALC | Main Engine'!$B952</f>
        <v/>
      </c>
      <c r="G952" s="27" t="str">
        <f>'CALC | Main Engine'!$C952</f>
        <v/>
      </c>
      <c r="H952" s="6" t="str">
        <f>'CALC | Main Engine'!$E952</f>
        <v/>
      </c>
      <c r="I952" s="34" t="str">
        <f>IFERROR('CALC | Main Engine'!$F952*INDEX(MassUnitsTable[],MATCH($R$3,MassUnitsTable[Mass Units],0),2), "")</f>
        <v/>
      </c>
      <c r="J952" s="27" t="str">
        <f>IFERROR('CALC | Booster'!$F952*INDEX(MassUnitsTable[],MATCH($R$3,MassUnitsTable[Mass Units],0),2), "")</f>
        <v/>
      </c>
      <c r="K952" s="32" t="str">
        <f t="shared" si="79"/>
        <v/>
      </c>
      <c r="L952" s="34" t="str">
        <f>IFERROR(('CALC | Main Engine'!N952+'CALC | Booster'!N952)*INDEX(MassUnitsTable[],MATCH($R$3,MassUnitsTable[Mass Units],0),2), "")</f>
        <v/>
      </c>
      <c r="M952" s="27" t="str">
        <f>IFERROR(('CALC | Main Engine'!O952+'CALC | Booster'!O952)*INDEX(MassUnitsTable[],MATCH($R$3,MassUnitsTable[Mass Units],0),2), "")</f>
        <v/>
      </c>
      <c r="N952" s="27" t="str">
        <f>IFERROR(('CALC | Main Engine'!P952+'CALC | Booster'!P952)*INDEX(MassUnitsTable[],MATCH($R$3,MassUnitsTable[Mass Units],0),2), "")</f>
        <v/>
      </c>
      <c r="O952" s="27" t="str">
        <f>IFERROR(('CALC | Main Engine'!Q952+'CALC | Booster'!Q952)*INDEX(MassUnitsTable[],MATCH($R$3,MassUnitsTable[Mass Units],0),2), "")</f>
        <v/>
      </c>
      <c r="P952" s="27" t="str">
        <f>IFERROR(('CALC | Main Engine'!R952+'CALC | Booster'!R952)*INDEX(MassUnitsTable[],MATCH($R$3,MassUnitsTable[Mass Units],0),2), "")</f>
        <v/>
      </c>
      <c r="Q952" s="27" t="str">
        <f>IFERROR(('CALC | Main Engine'!S952+'CALC | Booster'!S952)*INDEX(MassUnitsTable[],MATCH($R$3,MassUnitsTable[Mass Units],0),2), "")</f>
        <v/>
      </c>
      <c r="R952" s="32" t="str">
        <f>IFERROR(('CALC | Main Engine'!T952+'CALC | Booster'!T952)*INDEX(MassUnitsTable[],MATCH($R$3,MassUnitsTable[Mass Units],0),2), "")</f>
        <v/>
      </c>
      <c r="S952" s="10"/>
    </row>
    <row r="953" spans="1:19" x14ac:dyDescent="0.25">
      <c r="A953" s="10"/>
      <c r="B953" s="4" t="str">
        <f t="shared" si="75"/>
        <v/>
      </c>
      <c r="C953" s="5" t="str">
        <f t="shared" si="76"/>
        <v/>
      </c>
      <c r="D953" s="5" t="str">
        <f t="shared" si="77"/>
        <v/>
      </c>
      <c r="E953" s="5" t="str">
        <f t="shared" si="78"/>
        <v/>
      </c>
      <c r="F953" s="5" t="str">
        <f>'CALC | Main Engine'!$B953</f>
        <v/>
      </c>
      <c r="G953" s="27" t="str">
        <f>'CALC | Main Engine'!$C953</f>
        <v/>
      </c>
      <c r="H953" s="6" t="str">
        <f>'CALC | Main Engine'!$E953</f>
        <v/>
      </c>
      <c r="I953" s="34" t="str">
        <f>IFERROR('CALC | Main Engine'!$F953*INDEX(MassUnitsTable[],MATCH($R$3,MassUnitsTable[Mass Units],0),2), "")</f>
        <v/>
      </c>
      <c r="J953" s="27" t="str">
        <f>IFERROR('CALC | Booster'!$F953*INDEX(MassUnitsTable[],MATCH($R$3,MassUnitsTable[Mass Units],0),2), "")</f>
        <v/>
      </c>
      <c r="K953" s="32" t="str">
        <f t="shared" si="79"/>
        <v/>
      </c>
      <c r="L953" s="34" t="str">
        <f>IFERROR(('CALC | Main Engine'!N953+'CALC | Booster'!N953)*INDEX(MassUnitsTable[],MATCH($R$3,MassUnitsTable[Mass Units],0),2), "")</f>
        <v/>
      </c>
      <c r="M953" s="27" t="str">
        <f>IFERROR(('CALC | Main Engine'!O953+'CALC | Booster'!O953)*INDEX(MassUnitsTable[],MATCH($R$3,MassUnitsTable[Mass Units],0),2), "")</f>
        <v/>
      </c>
      <c r="N953" s="27" t="str">
        <f>IFERROR(('CALC | Main Engine'!P953+'CALC | Booster'!P953)*INDEX(MassUnitsTable[],MATCH($R$3,MassUnitsTable[Mass Units],0),2), "")</f>
        <v/>
      </c>
      <c r="O953" s="27" t="str">
        <f>IFERROR(('CALC | Main Engine'!Q953+'CALC | Booster'!Q953)*INDEX(MassUnitsTable[],MATCH($R$3,MassUnitsTable[Mass Units],0),2), "")</f>
        <v/>
      </c>
      <c r="P953" s="27" t="str">
        <f>IFERROR(('CALC | Main Engine'!R953+'CALC | Booster'!R953)*INDEX(MassUnitsTable[],MATCH($R$3,MassUnitsTable[Mass Units],0),2), "")</f>
        <v/>
      </c>
      <c r="Q953" s="27" t="str">
        <f>IFERROR(('CALC | Main Engine'!S953+'CALC | Booster'!S953)*INDEX(MassUnitsTable[],MATCH($R$3,MassUnitsTable[Mass Units],0),2), "")</f>
        <v/>
      </c>
      <c r="R953" s="32" t="str">
        <f>IFERROR(('CALC | Main Engine'!T953+'CALC | Booster'!T953)*INDEX(MassUnitsTable[],MATCH($R$3,MassUnitsTable[Mass Units],0),2), "")</f>
        <v/>
      </c>
      <c r="S953" s="10"/>
    </row>
    <row r="954" spans="1:19" x14ac:dyDescent="0.25">
      <c r="A954" s="10"/>
      <c r="B954" s="4" t="str">
        <f t="shared" si="75"/>
        <v/>
      </c>
      <c r="C954" s="5" t="str">
        <f t="shared" si="76"/>
        <v/>
      </c>
      <c r="D954" s="5" t="str">
        <f t="shared" si="77"/>
        <v/>
      </c>
      <c r="E954" s="5" t="str">
        <f t="shared" si="78"/>
        <v/>
      </c>
      <c r="F954" s="5" t="str">
        <f>'CALC | Main Engine'!$B954</f>
        <v/>
      </c>
      <c r="G954" s="27" t="str">
        <f>'CALC | Main Engine'!$C954</f>
        <v/>
      </c>
      <c r="H954" s="6" t="str">
        <f>'CALC | Main Engine'!$E954</f>
        <v/>
      </c>
      <c r="I954" s="34" t="str">
        <f>IFERROR('CALC | Main Engine'!$F954*INDEX(MassUnitsTable[],MATCH($R$3,MassUnitsTable[Mass Units],0),2), "")</f>
        <v/>
      </c>
      <c r="J954" s="27" t="str">
        <f>IFERROR('CALC | Booster'!$F954*INDEX(MassUnitsTable[],MATCH($R$3,MassUnitsTable[Mass Units],0),2), "")</f>
        <v/>
      </c>
      <c r="K954" s="32" t="str">
        <f t="shared" si="79"/>
        <v/>
      </c>
      <c r="L954" s="34" t="str">
        <f>IFERROR(('CALC | Main Engine'!N954+'CALC | Booster'!N954)*INDEX(MassUnitsTable[],MATCH($R$3,MassUnitsTable[Mass Units],0),2), "")</f>
        <v/>
      </c>
      <c r="M954" s="27" t="str">
        <f>IFERROR(('CALC | Main Engine'!O954+'CALC | Booster'!O954)*INDEX(MassUnitsTable[],MATCH($R$3,MassUnitsTable[Mass Units],0),2), "")</f>
        <v/>
      </c>
      <c r="N954" s="27" t="str">
        <f>IFERROR(('CALC | Main Engine'!P954+'CALC | Booster'!P954)*INDEX(MassUnitsTable[],MATCH($R$3,MassUnitsTable[Mass Units],0),2), "")</f>
        <v/>
      </c>
      <c r="O954" s="27" t="str">
        <f>IFERROR(('CALC | Main Engine'!Q954+'CALC | Booster'!Q954)*INDEX(MassUnitsTable[],MATCH($R$3,MassUnitsTable[Mass Units],0),2), "")</f>
        <v/>
      </c>
      <c r="P954" s="27" t="str">
        <f>IFERROR(('CALC | Main Engine'!R954+'CALC | Booster'!R954)*INDEX(MassUnitsTable[],MATCH($R$3,MassUnitsTable[Mass Units],0),2), "")</f>
        <v/>
      </c>
      <c r="Q954" s="27" t="str">
        <f>IFERROR(('CALC | Main Engine'!S954+'CALC | Booster'!S954)*INDEX(MassUnitsTable[],MATCH($R$3,MassUnitsTable[Mass Units],0),2), "")</f>
        <v/>
      </c>
      <c r="R954" s="32" t="str">
        <f>IFERROR(('CALC | Main Engine'!T954+'CALC | Booster'!T954)*INDEX(MassUnitsTable[],MATCH($R$3,MassUnitsTable[Mass Units],0),2), "")</f>
        <v/>
      </c>
      <c r="S954" s="10"/>
    </row>
    <row r="955" spans="1:19" x14ac:dyDescent="0.25">
      <c r="A955" s="10"/>
      <c r="B955" s="4" t="str">
        <f t="shared" si="75"/>
        <v/>
      </c>
      <c r="C955" s="5" t="str">
        <f t="shared" si="76"/>
        <v/>
      </c>
      <c r="D955" s="5" t="str">
        <f t="shared" si="77"/>
        <v/>
      </c>
      <c r="E955" s="5" t="str">
        <f t="shared" si="78"/>
        <v/>
      </c>
      <c r="F955" s="5" t="str">
        <f>'CALC | Main Engine'!$B955</f>
        <v/>
      </c>
      <c r="G955" s="27" t="str">
        <f>'CALC | Main Engine'!$C955</f>
        <v/>
      </c>
      <c r="H955" s="6" t="str">
        <f>'CALC | Main Engine'!$E955</f>
        <v/>
      </c>
      <c r="I955" s="34" t="str">
        <f>IFERROR('CALC | Main Engine'!$F955*INDEX(MassUnitsTable[],MATCH($R$3,MassUnitsTable[Mass Units],0),2), "")</f>
        <v/>
      </c>
      <c r="J955" s="27" t="str">
        <f>IFERROR('CALC | Booster'!$F955*INDEX(MassUnitsTable[],MATCH($R$3,MassUnitsTable[Mass Units],0),2), "")</f>
        <v/>
      </c>
      <c r="K955" s="32" t="str">
        <f t="shared" si="79"/>
        <v/>
      </c>
      <c r="L955" s="34" t="str">
        <f>IFERROR(('CALC | Main Engine'!N955+'CALC | Booster'!N955)*INDEX(MassUnitsTable[],MATCH($R$3,MassUnitsTable[Mass Units],0),2), "")</f>
        <v/>
      </c>
      <c r="M955" s="27" t="str">
        <f>IFERROR(('CALC | Main Engine'!O955+'CALC | Booster'!O955)*INDEX(MassUnitsTable[],MATCH($R$3,MassUnitsTable[Mass Units],0),2), "")</f>
        <v/>
      </c>
      <c r="N955" s="27" t="str">
        <f>IFERROR(('CALC | Main Engine'!P955+'CALC | Booster'!P955)*INDEX(MassUnitsTable[],MATCH($R$3,MassUnitsTable[Mass Units],0),2), "")</f>
        <v/>
      </c>
      <c r="O955" s="27" t="str">
        <f>IFERROR(('CALC | Main Engine'!Q955+'CALC | Booster'!Q955)*INDEX(MassUnitsTable[],MATCH($R$3,MassUnitsTable[Mass Units],0),2), "")</f>
        <v/>
      </c>
      <c r="P955" s="27" t="str">
        <f>IFERROR(('CALC | Main Engine'!R955+'CALC | Booster'!R955)*INDEX(MassUnitsTable[],MATCH($R$3,MassUnitsTable[Mass Units],0),2), "")</f>
        <v/>
      </c>
      <c r="Q955" s="27" t="str">
        <f>IFERROR(('CALC | Main Engine'!S955+'CALC | Booster'!S955)*INDEX(MassUnitsTable[],MATCH($R$3,MassUnitsTable[Mass Units],0),2), "")</f>
        <v/>
      </c>
      <c r="R955" s="32" t="str">
        <f>IFERROR(('CALC | Main Engine'!T955+'CALC | Booster'!T955)*INDEX(MassUnitsTable[],MATCH($R$3,MassUnitsTable[Mass Units],0),2), "")</f>
        <v/>
      </c>
      <c r="S955" s="10"/>
    </row>
    <row r="956" spans="1:19" x14ac:dyDescent="0.25">
      <c r="A956" s="10"/>
      <c r="B956" s="4" t="str">
        <f t="shared" si="75"/>
        <v/>
      </c>
      <c r="C956" s="5" t="str">
        <f t="shared" si="76"/>
        <v/>
      </c>
      <c r="D956" s="5" t="str">
        <f t="shared" si="77"/>
        <v/>
      </c>
      <c r="E956" s="5" t="str">
        <f t="shared" si="78"/>
        <v/>
      </c>
      <c r="F956" s="5" t="str">
        <f>'CALC | Main Engine'!$B956</f>
        <v/>
      </c>
      <c r="G956" s="27" t="str">
        <f>'CALC | Main Engine'!$C956</f>
        <v/>
      </c>
      <c r="H956" s="6" t="str">
        <f>'CALC | Main Engine'!$E956</f>
        <v/>
      </c>
      <c r="I956" s="34" t="str">
        <f>IFERROR('CALC | Main Engine'!$F956*INDEX(MassUnitsTable[],MATCH($R$3,MassUnitsTable[Mass Units],0),2), "")</f>
        <v/>
      </c>
      <c r="J956" s="27" t="str">
        <f>IFERROR('CALC | Booster'!$F956*INDEX(MassUnitsTable[],MATCH($R$3,MassUnitsTable[Mass Units],0),2), "")</f>
        <v/>
      </c>
      <c r="K956" s="32" t="str">
        <f t="shared" si="79"/>
        <v/>
      </c>
      <c r="L956" s="34" t="str">
        <f>IFERROR(('CALC | Main Engine'!N956+'CALC | Booster'!N956)*INDEX(MassUnitsTable[],MATCH($R$3,MassUnitsTable[Mass Units],0),2), "")</f>
        <v/>
      </c>
      <c r="M956" s="27" t="str">
        <f>IFERROR(('CALC | Main Engine'!O956+'CALC | Booster'!O956)*INDEX(MassUnitsTable[],MATCH($R$3,MassUnitsTable[Mass Units],0),2), "")</f>
        <v/>
      </c>
      <c r="N956" s="27" t="str">
        <f>IFERROR(('CALC | Main Engine'!P956+'CALC | Booster'!P956)*INDEX(MassUnitsTable[],MATCH($R$3,MassUnitsTable[Mass Units],0),2), "")</f>
        <v/>
      </c>
      <c r="O956" s="27" t="str">
        <f>IFERROR(('CALC | Main Engine'!Q956+'CALC | Booster'!Q956)*INDEX(MassUnitsTable[],MATCH($R$3,MassUnitsTable[Mass Units],0),2), "")</f>
        <v/>
      </c>
      <c r="P956" s="27" t="str">
        <f>IFERROR(('CALC | Main Engine'!R956+'CALC | Booster'!R956)*INDEX(MassUnitsTable[],MATCH($R$3,MassUnitsTable[Mass Units],0),2), "")</f>
        <v/>
      </c>
      <c r="Q956" s="27" t="str">
        <f>IFERROR(('CALC | Main Engine'!S956+'CALC | Booster'!S956)*INDEX(MassUnitsTable[],MATCH($R$3,MassUnitsTable[Mass Units],0),2), "")</f>
        <v/>
      </c>
      <c r="R956" s="32" t="str">
        <f>IFERROR(('CALC | Main Engine'!T956+'CALC | Booster'!T956)*INDEX(MassUnitsTable[],MATCH($R$3,MassUnitsTable[Mass Units],0),2), "")</f>
        <v/>
      </c>
      <c r="S956" s="10"/>
    </row>
    <row r="957" spans="1:19" x14ac:dyDescent="0.25">
      <c r="A957" s="10"/>
      <c r="B957" s="4" t="str">
        <f t="shared" si="75"/>
        <v/>
      </c>
      <c r="C957" s="5" t="str">
        <f t="shared" si="76"/>
        <v/>
      </c>
      <c r="D957" s="5" t="str">
        <f t="shared" si="77"/>
        <v/>
      </c>
      <c r="E957" s="5" t="str">
        <f t="shared" si="78"/>
        <v/>
      </c>
      <c r="F957" s="5" t="str">
        <f>'CALC | Main Engine'!$B957</f>
        <v/>
      </c>
      <c r="G957" s="27" t="str">
        <f>'CALC | Main Engine'!$C957</f>
        <v/>
      </c>
      <c r="H957" s="6" t="str">
        <f>'CALC | Main Engine'!$E957</f>
        <v/>
      </c>
      <c r="I957" s="34" t="str">
        <f>IFERROR('CALC | Main Engine'!$F957*INDEX(MassUnitsTable[],MATCH($R$3,MassUnitsTable[Mass Units],0),2), "")</f>
        <v/>
      </c>
      <c r="J957" s="27" t="str">
        <f>IFERROR('CALC | Booster'!$F957*INDEX(MassUnitsTable[],MATCH($R$3,MassUnitsTable[Mass Units],0),2), "")</f>
        <v/>
      </c>
      <c r="K957" s="32" t="str">
        <f t="shared" si="79"/>
        <v/>
      </c>
      <c r="L957" s="34" t="str">
        <f>IFERROR(('CALC | Main Engine'!N957+'CALC | Booster'!N957)*INDEX(MassUnitsTable[],MATCH($R$3,MassUnitsTable[Mass Units],0),2), "")</f>
        <v/>
      </c>
      <c r="M957" s="27" t="str">
        <f>IFERROR(('CALC | Main Engine'!O957+'CALC | Booster'!O957)*INDEX(MassUnitsTable[],MATCH($R$3,MassUnitsTable[Mass Units],0),2), "")</f>
        <v/>
      </c>
      <c r="N957" s="27" t="str">
        <f>IFERROR(('CALC | Main Engine'!P957+'CALC | Booster'!P957)*INDEX(MassUnitsTable[],MATCH($R$3,MassUnitsTable[Mass Units],0),2), "")</f>
        <v/>
      </c>
      <c r="O957" s="27" t="str">
        <f>IFERROR(('CALC | Main Engine'!Q957+'CALC | Booster'!Q957)*INDEX(MassUnitsTable[],MATCH($R$3,MassUnitsTable[Mass Units],0),2), "")</f>
        <v/>
      </c>
      <c r="P957" s="27" t="str">
        <f>IFERROR(('CALC | Main Engine'!R957+'CALC | Booster'!R957)*INDEX(MassUnitsTable[],MATCH($R$3,MassUnitsTable[Mass Units],0),2), "")</f>
        <v/>
      </c>
      <c r="Q957" s="27" t="str">
        <f>IFERROR(('CALC | Main Engine'!S957+'CALC | Booster'!S957)*INDEX(MassUnitsTable[],MATCH($R$3,MassUnitsTable[Mass Units],0),2), "")</f>
        <v/>
      </c>
      <c r="R957" s="32" t="str">
        <f>IFERROR(('CALC | Main Engine'!T957+'CALC | Booster'!T957)*INDEX(MassUnitsTable[],MATCH($R$3,MassUnitsTable[Mass Units],0),2), "")</f>
        <v/>
      </c>
      <c r="S957" s="10"/>
    </row>
    <row r="958" spans="1:19" x14ac:dyDescent="0.25">
      <c r="A958" s="10"/>
      <c r="B958" s="4" t="str">
        <f t="shared" si="75"/>
        <v/>
      </c>
      <c r="C958" s="5" t="str">
        <f t="shared" si="76"/>
        <v/>
      </c>
      <c r="D958" s="5" t="str">
        <f t="shared" si="77"/>
        <v/>
      </c>
      <c r="E958" s="5" t="str">
        <f t="shared" si="78"/>
        <v/>
      </c>
      <c r="F958" s="5" t="str">
        <f>'CALC | Main Engine'!$B958</f>
        <v/>
      </c>
      <c r="G958" s="27" t="str">
        <f>'CALC | Main Engine'!$C958</f>
        <v/>
      </c>
      <c r="H958" s="6" t="str">
        <f>'CALC | Main Engine'!$E958</f>
        <v/>
      </c>
      <c r="I958" s="34" t="str">
        <f>IFERROR('CALC | Main Engine'!$F958*INDEX(MassUnitsTable[],MATCH($R$3,MassUnitsTable[Mass Units],0),2), "")</f>
        <v/>
      </c>
      <c r="J958" s="27" t="str">
        <f>IFERROR('CALC | Booster'!$F958*INDEX(MassUnitsTable[],MATCH($R$3,MassUnitsTable[Mass Units],0),2), "")</f>
        <v/>
      </c>
      <c r="K958" s="32" t="str">
        <f t="shared" si="79"/>
        <v/>
      </c>
      <c r="L958" s="34" t="str">
        <f>IFERROR(('CALC | Main Engine'!N958+'CALC | Booster'!N958)*INDEX(MassUnitsTable[],MATCH($R$3,MassUnitsTable[Mass Units],0),2), "")</f>
        <v/>
      </c>
      <c r="M958" s="27" t="str">
        <f>IFERROR(('CALC | Main Engine'!O958+'CALC | Booster'!O958)*INDEX(MassUnitsTable[],MATCH($R$3,MassUnitsTable[Mass Units],0),2), "")</f>
        <v/>
      </c>
      <c r="N958" s="27" t="str">
        <f>IFERROR(('CALC | Main Engine'!P958+'CALC | Booster'!P958)*INDEX(MassUnitsTable[],MATCH($R$3,MassUnitsTable[Mass Units],0),2), "")</f>
        <v/>
      </c>
      <c r="O958" s="27" t="str">
        <f>IFERROR(('CALC | Main Engine'!Q958+'CALC | Booster'!Q958)*INDEX(MassUnitsTable[],MATCH($R$3,MassUnitsTable[Mass Units],0),2), "")</f>
        <v/>
      </c>
      <c r="P958" s="27" t="str">
        <f>IFERROR(('CALC | Main Engine'!R958+'CALC | Booster'!R958)*INDEX(MassUnitsTable[],MATCH($R$3,MassUnitsTable[Mass Units],0),2), "")</f>
        <v/>
      </c>
      <c r="Q958" s="27" t="str">
        <f>IFERROR(('CALC | Main Engine'!S958+'CALC | Booster'!S958)*INDEX(MassUnitsTable[],MATCH($R$3,MassUnitsTable[Mass Units],0),2), "")</f>
        <v/>
      </c>
      <c r="R958" s="32" t="str">
        <f>IFERROR(('CALC | Main Engine'!T958+'CALC | Booster'!T958)*INDEX(MassUnitsTable[],MATCH($R$3,MassUnitsTable[Mass Units],0),2), "")</f>
        <v/>
      </c>
      <c r="S958" s="10"/>
    </row>
    <row r="959" spans="1:19" x14ac:dyDescent="0.25">
      <c r="A959" s="10"/>
      <c r="B959" s="4" t="str">
        <f t="shared" si="75"/>
        <v/>
      </c>
      <c r="C959" s="5" t="str">
        <f t="shared" si="76"/>
        <v/>
      </c>
      <c r="D959" s="5" t="str">
        <f t="shared" si="77"/>
        <v/>
      </c>
      <c r="E959" s="5" t="str">
        <f t="shared" si="78"/>
        <v/>
      </c>
      <c r="F959" s="5" t="str">
        <f>'CALC | Main Engine'!$B959</f>
        <v/>
      </c>
      <c r="G959" s="27" t="str">
        <f>'CALC | Main Engine'!$C959</f>
        <v/>
      </c>
      <c r="H959" s="6" t="str">
        <f>'CALC | Main Engine'!$E959</f>
        <v/>
      </c>
      <c r="I959" s="34" t="str">
        <f>IFERROR('CALC | Main Engine'!$F959*INDEX(MassUnitsTable[],MATCH($R$3,MassUnitsTable[Mass Units],0),2), "")</f>
        <v/>
      </c>
      <c r="J959" s="27" t="str">
        <f>IFERROR('CALC | Booster'!$F959*INDEX(MassUnitsTable[],MATCH($R$3,MassUnitsTable[Mass Units],0),2), "")</f>
        <v/>
      </c>
      <c r="K959" s="32" t="str">
        <f t="shared" si="79"/>
        <v/>
      </c>
      <c r="L959" s="34" t="str">
        <f>IFERROR(('CALC | Main Engine'!N959+'CALC | Booster'!N959)*INDEX(MassUnitsTable[],MATCH($R$3,MassUnitsTable[Mass Units],0),2), "")</f>
        <v/>
      </c>
      <c r="M959" s="27" t="str">
        <f>IFERROR(('CALC | Main Engine'!O959+'CALC | Booster'!O959)*INDEX(MassUnitsTable[],MATCH($R$3,MassUnitsTable[Mass Units],0),2), "")</f>
        <v/>
      </c>
      <c r="N959" s="27" t="str">
        <f>IFERROR(('CALC | Main Engine'!P959+'CALC | Booster'!P959)*INDEX(MassUnitsTable[],MATCH($R$3,MassUnitsTable[Mass Units],0),2), "")</f>
        <v/>
      </c>
      <c r="O959" s="27" t="str">
        <f>IFERROR(('CALC | Main Engine'!Q959+'CALC | Booster'!Q959)*INDEX(MassUnitsTable[],MATCH($R$3,MassUnitsTable[Mass Units],0),2), "")</f>
        <v/>
      </c>
      <c r="P959" s="27" t="str">
        <f>IFERROR(('CALC | Main Engine'!R959+'CALC | Booster'!R959)*INDEX(MassUnitsTable[],MATCH($R$3,MassUnitsTable[Mass Units],0),2), "")</f>
        <v/>
      </c>
      <c r="Q959" s="27" t="str">
        <f>IFERROR(('CALC | Main Engine'!S959+'CALC | Booster'!S959)*INDEX(MassUnitsTable[],MATCH($R$3,MassUnitsTable[Mass Units],0),2), "")</f>
        <v/>
      </c>
      <c r="R959" s="32" t="str">
        <f>IFERROR(('CALC | Main Engine'!T959+'CALC | Booster'!T959)*INDEX(MassUnitsTable[],MATCH($R$3,MassUnitsTable[Mass Units],0),2), "")</f>
        <v/>
      </c>
      <c r="S959" s="10"/>
    </row>
    <row r="960" spans="1:19" x14ac:dyDescent="0.25">
      <c r="A960" s="10"/>
      <c r="B960" s="4" t="str">
        <f t="shared" si="75"/>
        <v/>
      </c>
      <c r="C960" s="5" t="str">
        <f t="shared" si="76"/>
        <v/>
      </c>
      <c r="D960" s="5" t="str">
        <f t="shared" si="77"/>
        <v/>
      </c>
      <c r="E960" s="5" t="str">
        <f t="shared" si="78"/>
        <v/>
      </c>
      <c r="F960" s="5" t="str">
        <f>'CALC | Main Engine'!$B960</f>
        <v/>
      </c>
      <c r="G960" s="27" t="str">
        <f>'CALC | Main Engine'!$C960</f>
        <v/>
      </c>
      <c r="H960" s="6" t="str">
        <f>'CALC | Main Engine'!$E960</f>
        <v/>
      </c>
      <c r="I960" s="34" t="str">
        <f>IFERROR('CALC | Main Engine'!$F960*INDEX(MassUnitsTable[],MATCH($R$3,MassUnitsTable[Mass Units],0),2), "")</f>
        <v/>
      </c>
      <c r="J960" s="27" t="str">
        <f>IFERROR('CALC | Booster'!$F960*INDEX(MassUnitsTable[],MATCH($R$3,MassUnitsTable[Mass Units],0),2), "")</f>
        <v/>
      </c>
      <c r="K960" s="32" t="str">
        <f t="shared" si="79"/>
        <v/>
      </c>
      <c r="L960" s="34" t="str">
        <f>IFERROR(('CALC | Main Engine'!N960+'CALC | Booster'!N960)*INDEX(MassUnitsTable[],MATCH($R$3,MassUnitsTable[Mass Units],0),2), "")</f>
        <v/>
      </c>
      <c r="M960" s="27" t="str">
        <f>IFERROR(('CALC | Main Engine'!O960+'CALC | Booster'!O960)*INDEX(MassUnitsTable[],MATCH($R$3,MassUnitsTable[Mass Units],0),2), "")</f>
        <v/>
      </c>
      <c r="N960" s="27" t="str">
        <f>IFERROR(('CALC | Main Engine'!P960+'CALC | Booster'!P960)*INDEX(MassUnitsTable[],MATCH($R$3,MassUnitsTable[Mass Units],0),2), "")</f>
        <v/>
      </c>
      <c r="O960" s="27" t="str">
        <f>IFERROR(('CALC | Main Engine'!Q960+'CALC | Booster'!Q960)*INDEX(MassUnitsTable[],MATCH($R$3,MassUnitsTable[Mass Units],0),2), "")</f>
        <v/>
      </c>
      <c r="P960" s="27" t="str">
        <f>IFERROR(('CALC | Main Engine'!R960+'CALC | Booster'!R960)*INDEX(MassUnitsTable[],MATCH($R$3,MassUnitsTable[Mass Units],0),2), "")</f>
        <v/>
      </c>
      <c r="Q960" s="27" t="str">
        <f>IFERROR(('CALC | Main Engine'!S960+'CALC | Booster'!S960)*INDEX(MassUnitsTable[],MATCH($R$3,MassUnitsTable[Mass Units],0),2), "")</f>
        <v/>
      </c>
      <c r="R960" s="32" t="str">
        <f>IFERROR(('CALC | Main Engine'!T960+'CALC | Booster'!T960)*INDEX(MassUnitsTable[],MATCH($R$3,MassUnitsTable[Mass Units],0),2), "")</f>
        <v/>
      </c>
      <c r="S960" s="10"/>
    </row>
    <row r="961" spans="1:19" x14ac:dyDescent="0.25">
      <c r="A961" s="10"/>
      <c r="B961" s="4" t="str">
        <f t="shared" si="75"/>
        <v/>
      </c>
      <c r="C961" s="5" t="str">
        <f t="shared" si="76"/>
        <v/>
      </c>
      <c r="D961" s="5" t="str">
        <f t="shared" si="77"/>
        <v/>
      </c>
      <c r="E961" s="5" t="str">
        <f t="shared" si="78"/>
        <v/>
      </c>
      <c r="F961" s="5" t="str">
        <f>'CALC | Main Engine'!$B961</f>
        <v/>
      </c>
      <c r="G961" s="27" t="str">
        <f>'CALC | Main Engine'!$C961</f>
        <v/>
      </c>
      <c r="H961" s="6" t="str">
        <f>'CALC | Main Engine'!$E961</f>
        <v/>
      </c>
      <c r="I961" s="34" t="str">
        <f>IFERROR('CALC | Main Engine'!$F961*INDEX(MassUnitsTable[],MATCH($R$3,MassUnitsTable[Mass Units],0),2), "")</f>
        <v/>
      </c>
      <c r="J961" s="27" t="str">
        <f>IFERROR('CALC | Booster'!$F961*INDEX(MassUnitsTable[],MATCH($R$3,MassUnitsTable[Mass Units],0),2), "")</f>
        <v/>
      </c>
      <c r="K961" s="32" t="str">
        <f t="shared" si="79"/>
        <v/>
      </c>
      <c r="L961" s="34" t="str">
        <f>IFERROR(('CALC | Main Engine'!N961+'CALC | Booster'!N961)*INDEX(MassUnitsTable[],MATCH($R$3,MassUnitsTable[Mass Units],0),2), "")</f>
        <v/>
      </c>
      <c r="M961" s="27" t="str">
        <f>IFERROR(('CALC | Main Engine'!O961+'CALC | Booster'!O961)*INDEX(MassUnitsTable[],MATCH($R$3,MassUnitsTable[Mass Units],0),2), "")</f>
        <v/>
      </c>
      <c r="N961" s="27" t="str">
        <f>IFERROR(('CALC | Main Engine'!P961+'CALC | Booster'!P961)*INDEX(MassUnitsTable[],MATCH($R$3,MassUnitsTable[Mass Units],0),2), "")</f>
        <v/>
      </c>
      <c r="O961" s="27" t="str">
        <f>IFERROR(('CALC | Main Engine'!Q961+'CALC | Booster'!Q961)*INDEX(MassUnitsTable[],MATCH($R$3,MassUnitsTable[Mass Units],0),2), "")</f>
        <v/>
      </c>
      <c r="P961" s="27" t="str">
        <f>IFERROR(('CALC | Main Engine'!R961+'CALC | Booster'!R961)*INDEX(MassUnitsTable[],MATCH($R$3,MassUnitsTable[Mass Units],0),2), "")</f>
        <v/>
      </c>
      <c r="Q961" s="27" t="str">
        <f>IFERROR(('CALC | Main Engine'!S961+'CALC | Booster'!S961)*INDEX(MassUnitsTable[],MATCH($R$3,MassUnitsTable[Mass Units],0),2), "")</f>
        <v/>
      </c>
      <c r="R961" s="32" t="str">
        <f>IFERROR(('CALC | Main Engine'!T961+'CALC | Booster'!T961)*INDEX(MassUnitsTable[],MATCH($R$3,MassUnitsTable[Mass Units],0),2), "")</f>
        <v/>
      </c>
      <c r="S961" s="10"/>
    </row>
    <row r="962" spans="1:19" x14ac:dyDescent="0.25">
      <c r="A962" s="10"/>
      <c r="B962" s="4" t="str">
        <f t="shared" si="75"/>
        <v/>
      </c>
      <c r="C962" s="5" t="str">
        <f t="shared" si="76"/>
        <v/>
      </c>
      <c r="D962" s="5" t="str">
        <f t="shared" si="77"/>
        <v/>
      </c>
      <c r="E962" s="5" t="str">
        <f t="shared" si="78"/>
        <v/>
      </c>
      <c r="F962" s="5" t="str">
        <f>'CALC | Main Engine'!$B962</f>
        <v/>
      </c>
      <c r="G962" s="27" t="str">
        <f>'CALC | Main Engine'!$C962</f>
        <v/>
      </c>
      <c r="H962" s="6" t="str">
        <f>'CALC | Main Engine'!$E962</f>
        <v/>
      </c>
      <c r="I962" s="34" t="str">
        <f>IFERROR('CALC | Main Engine'!$F962*INDEX(MassUnitsTable[],MATCH($R$3,MassUnitsTable[Mass Units],0),2), "")</f>
        <v/>
      </c>
      <c r="J962" s="27" t="str">
        <f>IFERROR('CALC | Booster'!$F962*INDEX(MassUnitsTable[],MATCH($R$3,MassUnitsTable[Mass Units],0),2), "")</f>
        <v/>
      </c>
      <c r="K962" s="32" t="str">
        <f t="shared" si="79"/>
        <v/>
      </c>
      <c r="L962" s="34" t="str">
        <f>IFERROR(('CALC | Main Engine'!N962+'CALC | Booster'!N962)*INDEX(MassUnitsTable[],MATCH($R$3,MassUnitsTable[Mass Units],0),2), "")</f>
        <v/>
      </c>
      <c r="M962" s="27" t="str">
        <f>IFERROR(('CALC | Main Engine'!O962+'CALC | Booster'!O962)*INDEX(MassUnitsTable[],MATCH($R$3,MassUnitsTable[Mass Units],0),2), "")</f>
        <v/>
      </c>
      <c r="N962" s="27" t="str">
        <f>IFERROR(('CALC | Main Engine'!P962+'CALC | Booster'!P962)*INDEX(MassUnitsTable[],MATCH($R$3,MassUnitsTable[Mass Units],0),2), "")</f>
        <v/>
      </c>
      <c r="O962" s="27" t="str">
        <f>IFERROR(('CALC | Main Engine'!Q962+'CALC | Booster'!Q962)*INDEX(MassUnitsTable[],MATCH($R$3,MassUnitsTable[Mass Units],0),2), "")</f>
        <v/>
      </c>
      <c r="P962" s="27" t="str">
        <f>IFERROR(('CALC | Main Engine'!R962+'CALC | Booster'!R962)*INDEX(MassUnitsTable[],MATCH($R$3,MassUnitsTable[Mass Units],0),2), "")</f>
        <v/>
      </c>
      <c r="Q962" s="27" t="str">
        <f>IFERROR(('CALC | Main Engine'!S962+'CALC | Booster'!S962)*INDEX(MassUnitsTable[],MATCH($R$3,MassUnitsTable[Mass Units],0),2), "")</f>
        <v/>
      </c>
      <c r="R962" s="32" t="str">
        <f>IFERROR(('CALC | Main Engine'!T962+'CALC | Booster'!T962)*INDEX(MassUnitsTable[],MATCH($R$3,MassUnitsTable[Mass Units],0),2), "")</f>
        <v/>
      </c>
      <c r="S962" s="10"/>
    </row>
    <row r="963" spans="1:19" x14ac:dyDescent="0.25">
      <c r="A963" s="10"/>
      <c r="B963" s="4" t="str">
        <f t="shared" si="75"/>
        <v/>
      </c>
      <c r="C963" s="5" t="str">
        <f t="shared" si="76"/>
        <v/>
      </c>
      <c r="D963" s="5" t="str">
        <f t="shared" si="77"/>
        <v/>
      </c>
      <c r="E963" s="5" t="str">
        <f t="shared" si="78"/>
        <v/>
      </c>
      <c r="F963" s="5" t="str">
        <f>'CALC | Main Engine'!$B963</f>
        <v/>
      </c>
      <c r="G963" s="27" t="str">
        <f>'CALC | Main Engine'!$C963</f>
        <v/>
      </c>
      <c r="H963" s="6" t="str">
        <f>'CALC | Main Engine'!$E963</f>
        <v/>
      </c>
      <c r="I963" s="34" t="str">
        <f>IFERROR('CALC | Main Engine'!$F963*INDEX(MassUnitsTable[],MATCH($R$3,MassUnitsTable[Mass Units],0),2), "")</f>
        <v/>
      </c>
      <c r="J963" s="27" t="str">
        <f>IFERROR('CALC | Booster'!$F963*INDEX(MassUnitsTable[],MATCH($R$3,MassUnitsTable[Mass Units],0),2), "")</f>
        <v/>
      </c>
      <c r="K963" s="32" t="str">
        <f t="shared" si="79"/>
        <v/>
      </c>
      <c r="L963" s="34" t="str">
        <f>IFERROR(('CALC | Main Engine'!N963+'CALC | Booster'!N963)*INDEX(MassUnitsTable[],MATCH($R$3,MassUnitsTable[Mass Units],0),2), "")</f>
        <v/>
      </c>
      <c r="M963" s="27" t="str">
        <f>IFERROR(('CALC | Main Engine'!O963+'CALC | Booster'!O963)*INDEX(MassUnitsTable[],MATCH($R$3,MassUnitsTable[Mass Units],0),2), "")</f>
        <v/>
      </c>
      <c r="N963" s="27" t="str">
        <f>IFERROR(('CALC | Main Engine'!P963+'CALC | Booster'!P963)*INDEX(MassUnitsTable[],MATCH($R$3,MassUnitsTable[Mass Units],0),2), "")</f>
        <v/>
      </c>
      <c r="O963" s="27" t="str">
        <f>IFERROR(('CALC | Main Engine'!Q963+'CALC | Booster'!Q963)*INDEX(MassUnitsTable[],MATCH($R$3,MassUnitsTable[Mass Units],0),2), "")</f>
        <v/>
      </c>
      <c r="P963" s="27" t="str">
        <f>IFERROR(('CALC | Main Engine'!R963+'CALC | Booster'!R963)*INDEX(MassUnitsTable[],MATCH($R$3,MassUnitsTable[Mass Units],0),2), "")</f>
        <v/>
      </c>
      <c r="Q963" s="27" t="str">
        <f>IFERROR(('CALC | Main Engine'!S963+'CALC | Booster'!S963)*INDEX(MassUnitsTable[],MATCH($R$3,MassUnitsTable[Mass Units],0),2), "")</f>
        <v/>
      </c>
      <c r="R963" s="32" t="str">
        <f>IFERROR(('CALC | Main Engine'!T963+'CALC | Booster'!T963)*INDEX(MassUnitsTable[],MATCH($R$3,MassUnitsTable[Mass Units],0),2), "")</f>
        <v/>
      </c>
      <c r="S963" s="10"/>
    </row>
    <row r="964" spans="1:19" x14ac:dyDescent="0.25">
      <c r="A964" s="10"/>
      <c r="B964" s="4" t="str">
        <f t="shared" si="75"/>
        <v/>
      </c>
      <c r="C964" s="5" t="str">
        <f t="shared" si="76"/>
        <v/>
      </c>
      <c r="D964" s="5" t="str">
        <f t="shared" si="77"/>
        <v/>
      </c>
      <c r="E964" s="5" t="str">
        <f t="shared" si="78"/>
        <v/>
      </c>
      <c r="F964" s="5" t="str">
        <f>'CALC | Main Engine'!$B964</f>
        <v/>
      </c>
      <c r="G964" s="27" t="str">
        <f>'CALC | Main Engine'!$C964</f>
        <v/>
      </c>
      <c r="H964" s="6" t="str">
        <f>'CALC | Main Engine'!$E964</f>
        <v/>
      </c>
      <c r="I964" s="34" t="str">
        <f>IFERROR('CALC | Main Engine'!$F964*INDEX(MassUnitsTable[],MATCH($R$3,MassUnitsTable[Mass Units],0),2), "")</f>
        <v/>
      </c>
      <c r="J964" s="27" t="str">
        <f>IFERROR('CALC | Booster'!$F964*INDEX(MassUnitsTable[],MATCH($R$3,MassUnitsTable[Mass Units],0),2), "")</f>
        <v/>
      </c>
      <c r="K964" s="32" t="str">
        <f t="shared" si="79"/>
        <v/>
      </c>
      <c r="L964" s="34" t="str">
        <f>IFERROR(('CALC | Main Engine'!N964+'CALC | Booster'!N964)*INDEX(MassUnitsTable[],MATCH($R$3,MassUnitsTable[Mass Units],0),2), "")</f>
        <v/>
      </c>
      <c r="M964" s="27" t="str">
        <f>IFERROR(('CALC | Main Engine'!O964+'CALC | Booster'!O964)*INDEX(MassUnitsTable[],MATCH($R$3,MassUnitsTable[Mass Units],0),2), "")</f>
        <v/>
      </c>
      <c r="N964" s="27" t="str">
        <f>IFERROR(('CALC | Main Engine'!P964+'CALC | Booster'!P964)*INDEX(MassUnitsTable[],MATCH($R$3,MassUnitsTable[Mass Units],0),2), "")</f>
        <v/>
      </c>
      <c r="O964" s="27" t="str">
        <f>IFERROR(('CALC | Main Engine'!Q964+'CALC | Booster'!Q964)*INDEX(MassUnitsTable[],MATCH($R$3,MassUnitsTable[Mass Units],0),2), "")</f>
        <v/>
      </c>
      <c r="P964" s="27" t="str">
        <f>IFERROR(('CALC | Main Engine'!R964+'CALC | Booster'!R964)*INDEX(MassUnitsTable[],MATCH($R$3,MassUnitsTable[Mass Units],0),2), "")</f>
        <v/>
      </c>
      <c r="Q964" s="27" t="str">
        <f>IFERROR(('CALC | Main Engine'!S964+'CALC | Booster'!S964)*INDEX(MassUnitsTable[],MATCH($R$3,MassUnitsTable[Mass Units],0),2), "")</f>
        <v/>
      </c>
      <c r="R964" s="32" t="str">
        <f>IFERROR(('CALC | Main Engine'!T964+'CALC | Booster'!T964)*INDEX(MassUnitsTable[],MATCH($R$3,MassUnitsTable[Mass Units],0),2), "")</f>
        <v/>
      </c>
      <c r="S964" s="10"/>
    </row>
    <row r="965" spans="1:19" x14ac:dyDescent="0.25">
      <c r="A965" s="10"/>
      <c r="B965" s="4" t="str">
        <f t="shared" si="75"/>
        <v/>
      </c>
      <c r="C965" s="5" t="str">
        <f t="shared" si="76"/>
        <v/>
      </c>
      <c r="D965" s="5" t="str">
        <f t="shared" si="77"/>
        <v/>
      </c>
      <c r="E965" s="5" t="str">
        <f t="shared" si="78"/>
        <v/>
      </c>
      <c r="F965" s="5" t="str">
        <f>'CALC | Main Engine'!$B965</f>
        <v/>
      </c>
      <c r="G965" s="27" t="str">
        <f>'CALC | Main Engine'!$C965</f>
        <v/>
      </c>
      <c r="H965" s="6" t="str">
        <f>'CALC | Main Engine'!$E965</f>
        <v/>
      </c>
      <c r="I965" s="34" t="str">
        <f>IFERROR('CALC | Main Engine'!$F965*INDEX(MassUnitsTable[],MATCH($R$3,MassUnitsTable[Mass Units],0),2), "")</f>
        <v/>
      </c>
      <c r="J965" s="27" t="str">
        <f>IFERROR('CALC | Booster'!$F965*INDEX(MassUnitsTable[],MATCH($R$3,MassUnitsTable[Mass Units],0),2), "")</f>
        <v/>
      </c>
      <c r="K965" s="32" t="str">
        <f t="shared" si="79"/>
        <v/>
      </c>
      <c r="L965" s="34" t="str">
        <f>IFERROR(('CALC | Main Engine'!N965+'CALC | Booster'!N965)*INDEX(MassUnitsTable[],MATCH($R$3,MassUnitsTable[Mass Units],0),2), "")</f>
        <v/>
      </c>
      <c r="M965" s="27" t="str">
        <f>IFERROR(('CALC | Main Engine'!O965+'CALC | Booster'!O965)*INDEX(MassUnitsTable[],MATCH($R$3,MassUnitsTable[Mass Units],0),2), "")</f>
        <v/>
      </c>
      <c r="N965" s="27" t="str">
        <f>IFERROR(('CALC | Main Engine'!P965+'CALC | Booster'!P965)*INDEX(MassUnitsTable[],MATCH($R$3,MassUnitsTable[Mass Units],0),2), "")</f>
        <v/>
      </c>
      <c r="O965" s="27" t="str">
        <f>IFERROR(('CALC | Main Engine'!Q965+'CALC | Booster'!Q965)*INDEX(MassUnitsTable[],MATCH($R$3,MassUnitsTable[Mass Units],0),2), "")</f>
        <v/>
      </c>
      <c r="P965" s="27" t="str">
        <f>IFERROR(('CALC | Main Engine'!R965+'CALC | Booster'!R965)*INDEX(MassUnitsTable[],MATCH($R$3,MassUnitsTable[Mass Units],0),2), "")</f>
        <v/>
      </c>
      <c r="Q965" s="27" t="str">
        <f>IFERROR(('CALC | Main Engine'!S965+'CALC | Booster'!S965)*INDEX(MassUnitsTable[],MATCH($R$3,MassUnitsTable[Mass Units],0),2), "")</f>
        <v/>
      </c>
      <c r="R965" s="32" t="str">
        <f>IFERROR(('CALC | Main Engine'!T965+'CALC | Booster'!T965)*INDEX(MassUnitsTable[],MATCH($R$3,MassUnitsTable[Mass Units],0),2), "")</f>
        <v/>
      </c>
      <c r="S965" s="10"/>
    </row>
    <row r="966" spans="1:19" x14ac:dyDescent="0.25">
      <c r="A966" s="10"/>
      <c r="B966" s="4" t="str">
        <f t="shared" si="75"/>
        <v/>
      </c>
      <c r="C966" s="5" t="str">
        <f t="shared" si="76"/>
        <v/>
      </c>
      <c r="D966" s="5" t="str">
        <f t="shared" si="77"/>
        <v/>
      </c>
      <c r="E966" s="5" t="str">
        <f t="shared" si="78"/>
        <v/>
      </c>
      <c r="F966" s="5" t="str">
        <f>'CALC | Main Engine'!$B966</f>
        <v/>
      </c>
      <c r="G966" s="27" t="str">
        <f>'CALC | Main Engine'!$C966</f>
        <v/>
      </c>
      <c r="H966" s="6" t="str">
        <f>'CALC | Main Engine'!$E966</f>
        <v/>
      </c>
      <c r="I966" s="34" t="str">
        <f>IFERROR('CALC | Main Engine'!$F966*INDEX(MassUnitsTable[],MATCH($R$3,MassUnitsTable[Mass Units],0),2), "")</f>
        <v/>
      </c>
      <c r="J966" s="27" t="str">
        <f>IFERROR('CALC | Booster'!$F966*INDEX(MassUnitsTable[],MATCH($R$3,MassUnitsTable[Mass Units],0),2), "")</f>
        <v/>
      </c>
      <c r="K966" s="32" t="str">
        <f t="shared" si="79"/>
        <v/>
      </c>
      <c r="L966" s="34" t="str">
        <f>IFERROR(('CALC | Main Engine'!N966+'CALC | Booster'!N966)*INDEX(MassUnitsTable[],MATCH($R$3,MassUnitsTable[Mass Units],0),2), "")</f>
        <v/>
      </c>
      <c r="M966" s="27" t="str">
        <f>IFERROR(('CALC | Main Engine'!O966+'CALC | Booster'!O966)*INDEX(MassUnitsTable[],MATCH($R$3,MassUnitsTable[Mass Units],0),2), "")</f>
        <v/>
      </c>
      <c r="N966" s="27" t="str">
        <f>IFERROR(('CALC | Main Engine'!P966+'CALC | Booster'!P966)*INDEX(MassUnitsTable[],MATCH($R$3,MassUnitsTable[Mass Units],0),2), "")</f>
        <v/>
      </c>
      <c r="O966" s="27" t="str">
        <f>IFERROR(('CALC | Main Engine'!Q966+'CALC | Booster'!Q966)*INDEX(MassUnitsTable[],MATCH($R$3,MassUnitsTable[Mass Units],0),2), "")</f>
        <v/>
      </c>
      <c r="P966" s="27" t="str">
        <f>IFERROR(('CALC | Main Engine'!R966+'CALC | Booster'!R966)*INDEX(MassUnitsTable[],MATCH($R$3,MassUnitsTable[Mass Units],0),2), "")</f>
        <v/>
      </c>
      <c r="Q966" s="27" t="str">
        <f>IFERROR(('CALC | Main Engine'!S966+'CALC | Booster'!S966)*INDEX(MassUnitsTable[],MATCH($R$3,MassUnitsTable[Mass Units],0),2), "")</f>
        <v/>
      </c>
      <c r="R966" s="32" t="str">
        <f>IFERROR(('CALC | Main Engine'!T966+'CALC | Booster'!T966)*INDEX(MassUnitsTable[],MATCH($R$3,MassUnitsTable[Mass Units],0),2), "")</f>
        <v/>
      </c>
      <c r="S966" s="10"/>
    </row>
    <row r="967" spans="1:19" x14ac:dyDescent="0.25">
      <c r="A967" s="10"/>
      <c r="B967" s="4" t="str">
        <f t="shared" si="75"/>
        <v/>
      </c>
      <c r="C967" s="5" t="str">
        <f t="shared" si="76"/>
        <v/>
      </c>
      <c r="D967" s="5" t="str">
        <f t="shared" si="77"/>
        <v/>
      </c>
      <c r="E967" s="5" t="str">
        <f t="shared" si="78"/>
        <v/>
      </c>
      <c r="F967" s="5" t="str">
        <f>'CALC | Main Engine'!$B967</f>
        <v/>
      </c>
      <c r="G967" s="27" t="str">
        <f>'CALC | Main Engine'!$C967</f>
        <v/>
      </c>
      <c r="H967" s="6" t="str">
        <f>'CALC | Main Engine'!$E967</f>
        <v/>
      </c>
      <c r="I967" s="34" t="str">
        <f>IFERROR('CALC | Main Engine'!$F967*INDEX(MassUnitsTable[],MATCH($R$3,MassUnitsTable[Mass Units],0),2), "")</f>
        <v/>
      </c>
      <c r="J967" s="27" t="str">
        <f>IFERROR('CALC | Booster'!$F967*INDEX(MassUnitsTable[],MATCH($R$3,MassUnitsTable[Mass Units],0),2), "")</f>
        <v/>
      </c>
      <c r="K967" s="32" t="str">
        <f t="shared" si="79"/>
        <v/>
      </c>
      <c r="L967" s="34" t="str">
        <f>IFERROR(('CALC | Main Engine'!N967+'CALC | Booster'!N967)*INDEX(MassUnitsTable[],MATCH($R$3,MassUnitsTable[Mass Units],0),2), "")</f>
        <v/>
      </c>
      <c r="M967" s="27" t="str">
        <f>IFERROR(('CALC | Main Engine'!O967+'CALC | Booster'!O967)*INDEX(MassUnitsTable[],MATCH($R$3,MassUnitsTable[Mass Units],0),2), "")</f>
        <v/>
      </c>
      <c r="N967" s="27" t="str">
        <f>IFERROR(('CALC | Main Engine'!P967+'CALC | Booster'!P967)*INDEX(MassUnitsTable[],MATCH($R$3,MassUnitsTable[Mass Units],0),2), "")</f>
        <v/>
      </c>
      <c r="O967" s="27" t="str">
        <f>IFERROR(('CALC | Main Engine'!Q967+'CALC | Booster'!Q967)*INDEX(MassUnitsTable[],MATCH($R$3,MassUnitsTable[Mass Units],0),2), "")</f>
        <v/>
      </c>
      <c r="P967" s="27" t="str">
        <f>IFERROR(('CALC | Main Engine'!R967+'CALC | Booster'!R967)*INDEX(MassUnitsTable[],MATCH($R$3,MassUnitsTable[Mass Units],0),2), "")</f>
        <v/>
      </c>
      <c r="Q967" s="27" t="str">
        <f>IFERROR(('CALC | Main Engine'!S967+'CALC | Booster'!S967)*INDEX(MassUnitsTable[],MATCH($R$3,MassUnitsTable[Mass Units],0),2), "")</f>
        <v/>
      </c>
      <c r="R967" s="32" t="str">
        <f>IFERROR(('CALC | Main Engine'!T967+'CALC | Booster'!T967)*INDEX(MassUnitsTable[],MATCH($R$3,MassUnitsTable[Mass Units],0),2), "")</f>
        <v/>
      </c>
      <c r="S967" s="10"/>
    </row>
    <row r="968" spans="1:19" x14ac:dyDescent="0.25">
      <c r="A968" s="10"/>
      <c r="B968" s="4" t="str">
        <f t="shared" ref="B968:B1031" si="80">IF(ISNUMBER($F968),UserID,"")</f>
        <v/>
      </c>
      <c r="C968" s="5" t="str">
        <f t="shared" ref="C968:C1031" si="81">IF(ISNUMBER($F968),Spacecraft,"")</f>
        <v/>
      </c>
      <c r="D968" s="5" t="str">
        <f t="shared" ref="D968:D1031" si="82">IF(ISNUMBER($F968),OperationType,"")</f>
        <v/>
      </c>
      <c r="E968" s="5" t="str">
        <f t="shared" ref="E968:E1031" si="83">IF(ISNUMBER($F968),NumberOfOps,"")</f>
        <v/>
      </c>
      <c r="F968" s="5" t="str">
        <f>'CALC | Main Engine'!$B968</f>
        <v/>
      </c>
      <c r="G968" s="27" t="str">
        <f>'CALC | Main Engine'!$C968</f>
        <v/>
      </c>
      <c r="H968" s="6" t="str">
        <f>'CALC | Main Engine'!$E968</f>
        <v/>
      </c>
      <c r="I968" s="34" t="str">
        <f>IFERROR('CALC | Main Engine'!$F968*INDEX(MassUnitsTable[],MATCH($R$3,MassUnitsTable[Mass Units],0),2), "")</f>
        <v/>
      </c>
      <c r="J968" s="27" t="str">
        <f>IFERROR('CALC | Booster'!$F968*INDEX(MassUnitsTable[],MATCH($R$3,MassUnitsTable[Mass Units],0),2), "")</f>
        <v/>
      </c>
      <c r="K968" s="32" t="str">
        <f t="shared" si="79"/>
        <v/>
      </c>
      <c r="L968" s="34" t="str">
        <f>IFERROR(('CALC | Main Engine'!N968+'CALC | Booster'!N968)*INDEX(MassUnitsTable[],MATCH($R$3,MassUnitsTable[Mass Units],0),2), "")</f>
        <v/>
      </c>
      <c r="M968" s="27" t="str">
        <f>IFERROR(('CALC | Main Engine'!O968+'CALC | Booster'!O968)*INDEX(MassUnitsTable[],MATCH($R$3,MassUnitsTable[Mass Units],0),2), "")</f>
        <v/>
      </c>
      <c r="N968" s="27" t="str">
        <f>IFERROR(('CALC | Main Engine'!P968+'CALC | Booster'!P968)*INDEX(MassUnitsTable[],MATCH($R$3,MassUnitsTable[Mass Units],0),2), "")</f>
        <v/>
      </c>
      <c r="O968" s="27" t="str">
        <f>IFERROR(('CALC | Main Engine'!Q968+'CALC | Booster'!Q968)*INDEX(MassUnitsTable[],MATCH($R$3,MassUnitsTable[Mass Units],0),2), "")</f>
        <v/>
      </c>
      <c r="P968" s="27" t="str">
        <f>IFERROR(('CALC | Main Engine'!R968+'CALC | Booster'!R968)*INDEX(MassUnitsTable[],MATCH($R$3,MassUnitsTable[Mass Units],0),2), "")</f>
        <v/>
      </c>
      <c r="Q968" s="27" t="str">
        <f>IFERROR(('CALC | Main Engine'!S968+'CALC | Booster'!S968)*INDEX(MassUnitsTable[],MATCH($R$3,MassUnitsTable[Mass Units],0),2), "")</f>
        <v/>
      </c>
      <c r="R968" s="32" t="str">
        <f>IFERROR(('CALC | Main Engine'!T968+'CALC | Booster'!T968)*INDEX(MassUnitsTable[],MATCH($R$3,MassUnitsTable[Mass Units],0),2), "")</f>
        <v/>
      </c>
      <c r="S968" s="10"/>
    </row>
    <row r="969" spans="1:19" x14ac:dyDescent="0.25">
      <c r="A969" s="10"/>
      <c r="B969" s="4" t="str">
        <f t="shared" si="80"/>
        <v/>
      </c>
      <c r="C969" s="5" t="str">
        <f t="shared" si="81"/>
        <v/>
      </c>
      <c r="D969" s="5" t="str">
        <f t="shared" si="82"/>
        <v/>
      </c>
      <c r="E969" s="5" t="str">
        <f t="shared" si="83"/>
        <v/>
      </c>
      <c r="F969" s="5" t="str">
        <f>'CALC | Main Engine'!$B969</f>
        <v/>
      </c>
      <c r="G969" s="27" t="str">
        <f>'CALC | Main Engine'!$C969</f>
        <v/>
      </c>
      <c r="H969" s="6" t="str">
        <f>'CALC | Main Engine'!$E969</f>
        <v/>
      </c>
      <c r="I969" s="34" t="str">
        <f>IFERROR('CALC | Main Engine'!$F969*INDEX(MassUnitsTable[],MATCH($R$3,MassUnitsTable[Mass Units],0),2), "")</f>
        <v/>
      </c>
      <c r="J969" s="27" t="str">
        <f>IFERROR('CALC | Booster'!$F969*INDEX(MassUnitsTable[],MATCH($R$3,MassUnitsTable[Mass Units],0),2), "")</f>
        <v/>
      </c>
      <c r="K969" s="32" t="str">
        <f t="shared" ref="K969:K1032" si="84">IFERROR(I969+J969, "")</f>
        <v/>
      </c>
      <c r="L969" s="34" t="str">
        <f>IFERROR(('CALC | Main Engine'!N969+'CALC | Booster'!N969)*INDEX(MassUnitsTable[],MATCH($R$3,MassUnitsTable[Mass Units],0),2), "")</f>
        <v/>
      </c>
      <c r="M969" s="27" t="str">
        <f>IFERROR(('CALC | Main Engine'!O969+'CALC | Booster'!O969)*INDEX(MassUnitsTable[],MATCH($R$3,MassUnitsTable[Mass Units],0),2), "")</f>
        <v/>
      </c>
      <c r="N969" s="27" t="str">
        <f>IFERROR(('CALC | Main Engine'!P969+'CALC | Booster'!P969)*INDEX(MassUnitsTable[],MATCH($R$3,MassUnitsTable[Mass Units],0),2), "")</f>
        <v/>
      </c>
      <c r="O969" s="27" t="str">
        <f>IFERROR(('CALC | Main Engine'!Q969+'CALC | Booster'!Q969)*INDEX(MassUnitsTable[],MATCH($R$3,MassUnitsTable[Mass Units],0),2), "")</f>
        <v/>
      </c>
      <c r="P969" s="27" t="str">
        <f>IFERROR(('CALC | Main Engine'!R969+'CALC | Booster'!R969)*INDEX(MassUnitsTable[],MATCH($R$3,MassUnitsTable[Mass Units],0),2), "")</f>
        <v/>
      </c>
      <c r="Q969" s="27" t="str">
        <f>IFERROR(('CALC | Main Engine'!S969+'CALC | Booster'!S969)*INDEX(MassUnitsTable[],MATCH($R$3,MassUnitsTable[Mass Units],0),2), "")</f>
        <v/>
      </c>
      <c r="R969" s="32" t="str">
        <f>IFERROR(('CALC | Main Engine'!T969+'CALC | Booster'!T969)*INDEX(MassUnitsTable[],MATCH($R$3,MassUnitsTable[Mass Units],0),2), "")</f>
        <v/>
      </c>
      <c r="S969" s="10"/>
    </row>
    <row r="970" spans="1:19" x14ac:dyDescent="0.25">
      <c r="A970" s="10"/>
      <c r="B970" s="4" t="str">
        <f t="shared" si="80"/>
        <v/>
      </c>
      <c r="C970" s="5" t="str">
        <f t="shared" si="81"/>
        <v/>
      </c>
      <c r="D970" s="5" t="str">
        <f t="shared" si="82"/>
        <v/>
      </c>
      <c r="E970" s="5" t="str">
        <f t="shared" si="83"/>
        <v/>
      </c>
      <c r="F970" s="5" t="str">
        <f>'CALC | Main Engine'!$B970</f>
        <v/>
      </c>
      <c r="G970" s="27" t="str">
        <f>'CALC | Main Engine'!$C970</f>
        <v/>
      </c>
      <c r="H970" s="6" t="str">
        <f>'CALC | Main Engine'!$E970</f>
        <v/>
      </c>
      <c r="I970" s="34" t="str">
        <f>IFERROR('CALC | Main Engine'!$F970*INDEX(MassUnitsTable[],MATCH($R$3,MassUnitsTable[Mass Units],0),2), "")</f>
        <v/>
      </c>
      <c r="J970" s="27" t="str">
        <f>IFERROR('CALC | Booster'!$F970*INDEX(MassUnitsTable[],MATCH($R$3,MassUnitsTable[Mass Units],0),2), "")</f>
        <v/>
      </c>
      <c r="K970" s="32" t="str">
        <f t="shared" si="84"/>
        <v/>
      </c>
      <c r="L970" s="34" t="str">
        <f>IFERROR(('CALC | Main Engine'!N970+'CALC | Booster'!N970)*INDEX(MassUnitsTable[],MATCH($R$3,MassUnitsTable[Mass Units],0),2), "")</f>
        <v/>
      </c>
      <c r="M970" s="27" t="str">
        <f>IFERROR(('CALC | Main Engine'!O970+'CALC | Booster'!O970)*INDEX(MassUnitsTable[],MATCH($R$3,MassUnitsTable[Mass Units],0),2), "")</f>
        <v/>
      </c>
      <c r="N970" s="27" t="str">
        <f>IFERROR(('CALC | Main Engine'!P970+'CALC | Booster'!P970)*INDEX(MassUnitsTable[],MATCH($R$3,MassUnitsTable[Mass Units],0),2), "")</f>
        <v/>
      </c>
      <c r="O970" s="27" t="str">
        <f>IFERROR(('CALC | Main Engine'!Q970+'CALC | Booster'!Q970)*INDEX(MassUnitsTable[],MATCH($R$3,MassUnitsTable[Mass Units],0),2), "")</f>
        <v/>
      </c>
      <c r="P970" s="27" t="str">
        <f>IFERROR(('CALC | Main Engine'!R970+'CALC | Booster'!R970)*INDEX(MassUnitsTable[],MATCH($R$3,MassUnitsTable[Mass Units],0),2), "")</f>
        <v/>
      </c>
      <c r="Q970" s="27" t="str">
        <f>IFERROR(('CALC | Main Engine'!S970+'CALC | Booster'!S970)*INDEX(MassUnitsTable[],MATCH($R$3,MassUnitsTable[Mass Units],0),2), "")</f>
        <v/>
      </c>
      <c r="R970" s="32" t="str">
        <f>IFERROR(('CALC | Main Engine'!T970+'CALC | Booster'!T970)*INDEX(MassUnitsTable[],MATCH($R$3,MassUnitsTable[Mass Units],0),2), "")</f>
        <v/>
      </c>
      <c r="S970" s="10"/>
    </row>
    <row r="971" spans="1:19" x14ac:dyDescent="0.25">
      <c r="A971" s="10"/>
      <c r="B971" s="4" t="str">
        <f t="shared" si="80"/>
        <v/>
      </c>
      <c r="C971" s="5" t="str">
        <f t="shared" si="81"/>
        <v/>
      </c>
      <c r="D971" s="5" t="str">
        <f t="shared" si="82"/>
        <v/>
      </c>
      <c r="E971" s="5" t="str">
        <f t="shared" si="83"/>
        <v/>
      </c>
      <c r="F971" s="5" t="str">
        <f>'CALC | Main Engine'!$B971</f>
        <v/>
      </c>
      <c r="G971" s="27" t="str">
        <f>'CALC | Main Engine'!$C971</f>
        <v/>
      </c>
      <c r="H971" s="6" t="str">
        <f>'CALC | Main Engine'!$E971</f>
        <v/>
      </c>
      <c r="I971" s="34" t="str">
        <f>IFERROR('CALC | Main Engine'!$F971*INDEX(MassUnitsTable[],MATCH($R$3,MassUnitsTable[Mass Units],0),2), "")</f>
        <v/>
      </c>
      <c r="J971" s="27" t="str">
        <f>IFERROR('CALC | Booster'!$F971*INDEX(MassUnitsTable[],MATCH($R$3,MassUnitsTable[Mass Units],0),2), "")</f>
        <v/>
      </c>
      <c r="K971" s="32" t="str">
        <f t="shared" si="84"/>
        <v/>
      </c>
      <c r="L971" s="34" t="str">
        <f>IFERROR(('CALC | Main Engine'!N971+'CALC | Booster'!N971)*INDEX(MassUnitsTable[],MATCH($R$3,MassUnitsTable[Mass Units],0),2), "")</f>
        <v/>
      </c>
      <c r="M971" s="27" t="str">
        <f>IFERROR(('CALC | Main Engine'!O971+'CALC | Booster'!O971)*INDEX(MassUnitsTable[],MATCH($R$3,MassUnitsTable[Mass Units],0),2), "")</f>
        <v/>
      </c>
      <c r="N971" s="27" t="str">
        <f>IFERROR(('CALC | Main Engine'!P971+'CALC | Booster'!P971)*INDEX(MassUnitsTable[],MATCH($R$3,MassUnitsTable[Mass Units],0),2), "")</f>
        <v/>
      </c>
      <c r="O971" s="27" t="str">
        <f>IFERROR(('CALC | Main Engine'!Q971+'CALC | Booster'!Q971)*INDEX(MassUnitsTable[],MATCH($R$3,MassUnitsTable[Mass Units],0),2), "")</f>
        <v/>
      </c>
      <c r="P971" s="27" t="str">
        <f>IFERROR(('CALC | Main Engine'!R971+'CALC | Booster'!R971)*INDEX(MassUnitsTable[],MATCH($R$3,MassUnitsTable[Mass Units],0),2), "")</f>
        <v/>
      </c>
      <c r="Q971" s="27" t="str">
        <f>IFERROR(('CALC | Main Engine'!S971+'CALC | Booster'!S971)*INDEX(MassUnitsTable[],MATCH($R$3,MassUnitsTable[Mass Units],0),2), "")</f>
        <v/>
      </c>
      <c r="R971" s="32" t="str">
        <f>IFERROR(('CALC | Main Engine'!T971+'CALC | Booster'!T971)*INDEX(MassUnitsTable[],MATCH($R$3,MassUnitsTable[Mass Units],0),2), "")</f>
        <v/>
      </c>
      <c r="S971" s="10"/>
    </row>
    <row r="972" spans="1:19" x14ac:dyDescent="0.25">
      <c r="A972" s="10"/>
      <c r="B972" s="4" t="str">
        <f t="shared" si="80"/>
        <v/>
      </c>
      <c r="C972" s="5" t="str">
        <f t="shared" si="81"/>
        <v/>
      </c>
      <c r="D972" s="5" t="str">
        <f t="shared" si="82"/>
        <v/>
      </c>
      <c r="E972" s="5" t="str">
        <f t="shared" si="83"/>
        <v/>
      </c>
      <c r="F972" s="5" t="str">
        <f>'CALC | Main Engine'!$B972</f>
        <v/>
      </c>
      <c r="G972" s="27" t="str">
        <f>'CALC | Main Engine'!$C972</f>
        <v/>
      </c>
      <c r="H972" s="6" t="str">
        <f>'CALC | Main Engine'!$E972</f>
        <v/>
      </c>
      <c r="I972" s="34" t="str">
        <f>IFERROR('CALC | Main Engine'!$F972*INDEX(MassUnitsTable[],MATCH($R$3,MassUnitsTable[Mass Units],0),2), "")</f>
        <v/>
      </c>
      <c r="J972" s="27" t="str">
        <f>IFERROR('CALC | Booster'!$F972*INDEX(MassUnitsTable[],MATCH($R$3,MassUnitsTable[Mass Units],0),2), "")</f>
        <v/>
      </c>
      <c r="K972" s="32" t="str">
        <f t="shared" si="84"/>
        <v/>
      </c>
      <c r="L972" s="34" t="str">
        <f>IFERROR(('CALC | Main Engine'!N972+'CALC | Booster'!N972)*INDEX(MassUnitsTable[],MATCH($R$3,MassUnitsTable[Mass Units],0),2), "")</f>
        <v/>
      </c>
      <c r="M972" s="27" t="str">
        <f>IFERROR(('CALC | Main Engine'!O972+'CALC | Booster'!O972)*INDEX(MassUnitsTable[],MATCH($R$3,MassUnitsTable[Mass Units],0),2), "")</f>
        <v/>
      </c>
      <c r="N972" s="27" t="str">
        <f>IFERROR(('CALC | Main Engine'!P972+'CALC | Booster'!P972)*INDEX(MassUnitsTable[],MATCH($R$3,MassUnitsTable[Mass Units],0),2), "")</f>
        <v/>
      </c>
      <c r="O972" s="27" t="str">
        <f>IFERROR(('CALC | Main Engine'!Q972+'CALC | Booster'!Q972)*INDEX(MassUnitsTable[],MATCH($R$3,MassUnitsTable[Mass Units],0),2), "")</f>
        <v/>
      </c>
      <c r="P972" s="27" t="str">
        <f>IFERROR(('CALC | Main Engine'!R972+'CALC | Booster'!R972)*INDEX(MassUnitsTable[],MATCH($R$3,MassUnitsTable[Mass Units],0),2), "")</f>
        <v/>
      </c>
      <c r="Q972" s="27" t="str">
        <f>IFERROR(('CALC | Main Engine'!S972+'CALC | Booster'!S972)*INDEX(MassUnitsTable[],MATCH($R$3,MassUnitsTable[Mass Units],0),2), "")</f>
        <v/>
      </c>
      <c r="R972" s="32" t="str">
        <f>IFERROR(('CALC | Main Engine'!T972+'CALC | Booster'!T972)*INDEX(MassUnitsTable[],MATCH($R$3,MassUnitsTable[Mass Units],0),2), "")</f>
        <v/>
      </c>
      <c r="S972" s="10"/>
    </row>
    <row r="973" spans="1:19" x14ac:dyDescent="0.25">
      <c r="A973" s="10"/>
      <c r="B973" s="4" t="str">
        <f t="shared" si="80"/>
        <v/>
      </c>
      <c r="C973" s="5" t="str">
        <f t="shared" si="81"/>
        <v/>
      </c>
      <c r="D973" s="5" t="str">
        <f t="shared" si="82"/>
        <v/>
      </c>
      <c r="E973" s="5" t="str">
        <f t="shared" si="83"/>
        <v/>
      </c>
      <c r="F973" s="5" t="str">
        <f>'CALC | Main Engine'!$B973</f>
        <v/>
      </c>
      <c r="G973" s="27" t="str">
        <f>'CALC | Main Engine'!$C973</f>
        <v/>
      </c>
      <c r="H973" s="6" t="str">
        <f>'CALC | Main Engine'!$E973</f>
        <v/>
      </c>
      <c r="I973" s="34" t="str">
        <f>IFERROR('CALC | Main Engine'!$F973*INDEX(MassUnitsTable[],MATCH($R$3,MassUnitsTable[Mass Units],0),2), "")</f>
        <v/>
      </c>
      <c r="J973" s="27" t="str">
        <f>IFERROR('CALC | Booster'!$F973*INDEX(MassUnitsTable[],MATCH($R$3,MassUnitsTable[Mass Units],0),2), "")</f>
        <v/>
      </c>
      <c r="K973" s="32" t="str">
        <f t="shared" si="84"/>
        <v/>
      </c>
      <c r="L973" s="34" t="str">
        <f>IFERROR(('CALC | Main Engine'!N973+'CALC | Booster'!N973)*INDEX(MassUnitsTable[],MATCH($R$3,MassUnitsTable[Mass Units],0),2), "")</f>
        <v/>
      </c>
      <c r="M973" s="27" t="str">
        <f>IFERROR(('CALC | Main Engine'!O973+'CALC | Booster'!O973)*INDEX(MassUnitsTable[],MATCH($R$3,MassUnitsTable[Mass Units],0),2), "")</f>
        <v/>
      </c>
      <c r="N973" s="27" t="str">
        <f>IFERROR(('CALC | Main Engine'!P973+'CALC | Booster'!P973)*INDEX(MassUnitsTable[],MATCH($R$3,MassUnitsTable[Mass Units],0),2), "")</f>
        <v/>
      </c>
      <c r="O973" s="27" t="str">
        <f>IFERROR(('CALC | Main Engine'!Q973+'CALC | Booster'!Q973)*INDEX(MassUnitsTable[],MATCH($R$3,MassUnitsTable[Mass Units],0),2), "")</f>
        <v/>
      </c>
      <c r="P973" s="27" t="str">
        <f>IFERROR(('CALC | Main Engine'!R973+'CALC | Booster'!R973)*INDEX(MassUnitsTable[],MATCH($R$3,MassUnitsTable[Mass Units],0),2), "")</f>
        <v/>
      </c>
      <c r="Q973" s="27" t="str">
        <f>IFERROR(('CALC | Main Engine'!S973+'CALC | Booster'!S973)*INDEX(MassUnitsTable[],MATCH($R$3,MassUnitsTable[Mass Units],0),2), "")</f>
        <v/>
      </c>
      <c r="R973" s="32" t="str">
        <f>IFERROR(('CALC | Main Engine'!T973+'CALC | Booster'!T973)*INDEX(MassUnitsTable[],MATCH($R$3,MassUnitsTable[Mass Units],0),2), "")</f>
        <v/>
      </c>
      <c r="S973" s="10"/>
    </row>
    <row r="974" spans="1:19" x14ac:dyDescent="0.25">
      <c r="A974" s="10"/>
      <c r="B974" s="4" t="str">
        <f t="shared" si="80"/>
        <v/>
      </c>
      <c r="C974" s="5" t="str">
        <f t="shared" si="81"/>
        <v/>
      </c>
      <c r="D974" s="5" t="str">
        <f t="shared" si="82"/>
        <v/>
      </c>
      <c r="E974" s="5" t="str">
        <f t="shared" si="83"/>
        <v/>
      </c>
      <c r="F974" s="5" t="str">
        <f>'CALC | Main Engine'!$B974</f>
        <v/>
      </c>
      <c r="G974" s="27" t="str">
        <f>'CALC | Main Engine'!$C974</f>
        <v/>
      </c>
      <c r="H974" s="6" t="str">
        <f>'CALC | Main Engine'!$E974</f>
        <v/>
      </c>
      <c r="I974" s="34" t="str">
        <f>IFERROR('CALC | Main Engine'!$F974*INDEX(MassUnitsTable[],MATCH($R$3,MassUnitsTable[Mass Units],0),2), "")</f>
        <v/>
      </c>
      <c r="J974" s="27" t="str">
        <f>IFERROR('CALC | Booster'!$F974*INDEX(MassUnitsTable[],MATCH($R$3,MassUnitsTable[Mass Units],0),2), "")</f>
        <v/>
      </c>
      <c r="K974" s="32" t="str">
        <f t="shared" si="84"/>
        <v/>
      </c>
      <c r="L974" s="34" t="str">
        <f>IFERROR(('CALC | Main Engine'!N974+'CALC | Booster'!N974)*INDEX(MassUnitsTable[],MATCH($R$3,MassUnitsTable[Mass Units],0),2), "")</f>
        <v/>
      </c>
      <c r="M974" s="27" t="str">
        <f>IFERROR(('CALC | Main Engine'!O974+'CALC | Booster'!O974)*INDEX(MassUnitsTable[],MATCH($R$3,MassUnitsTable[Mass Units],0),2), "")</f>
        <v/>
      </c>
      <c r="N974" s="27" t="str">
        <f>IFERROR(('CALC | Main Engine'!P974+'CALC | Booster'!P974)*INDEX(MassUnitsTable[],MATCH($R$3,MassUnitsTable[Mass Units],0),2), "")</f>
        <v/>
      </c>
      <c r="O974" s="27" t="str">
        <f>IFERROR(('CALC | Main Engine'!Q974+'CALC | Booster'!Q974)*INDEX(MassUnitsTable[],MATCH($R$3,MassUnitsTable[Mass Units],0),2), "")</f>
        <v/>
      </c>
      <c r="P974" s="27" t="str">
        <f>IFERROR(('CALC | Main Engine'!R974+'CALC | Booster'!R974)*INDEX(MassUnitsTable[],MATCH($R$3,MassUnitsTable[Mass Units],0),2), "")</f>
        <v/>
      </c>
      <c r="Q974" s="27" t="str">
        <f>IFERROR(('CALC | Main Engine'!S974+'CALC | Booster'!S974)*INDEX(MassUnitsTable[],MATCH($R$3,MassUnitsTable[Mass Units],0),2), "")</f>
        <v/>
      </c>
      <c r="R974" s="32" t="str">
        <f>IFERROR(('CALC | Main Engine'!T974+'CALC | Booster'!T974)*INDEX(MassUnitsTable[],MATCH($R$3,MassUnitsTable[Mass Units],0),2), "")</f>
        <v/>
      </c>
      <c r="S974" s="10"/>
    </row>
    <row r="975" spans="1:19" x14ac:dyDescent="0.25">
      <c r="A975" s="10"/>
      <c r="B975" s="4" t="str">
        <f t="shared" si="80"/>
        <v/>
      </c>
      <c r="C975" s="5" t="str">
        <f t="shared" si="81"/>
        <v/>
      </c>
      <c r="D975" s="5" t="str">
        <f t="shared" si="82"/>
        <v/>
      </c>
      <c r="E975" s="5" t="str">
        <f t="shared" si="83"/>
        <v/>
      </c>
      <c r="F975" s="5" t="str">
        <f>'CALC | Main Engine'!$B975</f>
        <v/>
      </c>
      <c r="G975" s="27" t="str">
        <f>'CALC | Main Engine'!$C975</f>
        <v/>
      </c>
      <c r="H975" s="6" t="str">
        <f>'CALC | Main Engine'!$E975</f>
        <v/>
      </c>
      <c r="I975" s="34" t="str">
        <f>IFERROR('CALC | Main Engine'!$F975*INDEX(MassUnitsTable[],MATCH($R$3,MassUnitsTable[Mass Units],0),2), "")</f>
        <v/>
      </c>
      <c r="J975" s="27" t="str">
        <f>IFERROR('CALC | Booster'!$F975*INDEX(MassUnitsTable[],MATCH($R$3,MassUnitsTable[Mass Units],0),2), "")</f>
        <v/>
      </c>
      <c r="K975" s="32" t="str">
        <f t="shared" si="84"/>
        <v/>
      </c>
      <c r="L975" s="34" t="str">
        <f>IFERROR(('CALC | Main Engine'!N975+'CALC | Booster'!N975)*INDEX(MassUnitsTable[],MATCH($R$3,MassUnitsTable[Mass Units],0),2), "")</f>
        <v/>
      </c>
      <c r="M975" s="27" t="str">
        <f>IFERROR(('CALC | Main Engine'!O975+'CALC | Booster'!O975)*INDEX(MassUnitsTable[],MATCH($R$3,MassUnitsTable[Mass Units],0),2), "")</f>
        <v/>
      </c>
      <c r="N975" s="27" t="str">
        <f>IFERROR(('CALC | Main Engine'!P975+'CALC | Booster'!P975)*INDEX(MassUnitsTable[],MATCH($R$3,MassUnitsTable[Mass Units],0),2), "")</f>
        <v/>
      </c>
      <c r="O975" s="27" t="str">
        <f>IFERROR(('CALC | Main Engine'!Q975+'CALC | Booster'!Q975)*INDEX(MassUnitsTable[],MATCH($R$3,MassUnitsTable[Mass Units],0),2), "")</f>
        <v/>
      </c>
      <c r="P975" s="27" t="str">
        <f>IFERROR(('CALC | Main Engine'!R975+'CALC | Booster'!R975)*INDEX(MassUnitsTable[],MATCH($R$3,MassUnitsTable[Mass Units],0),2), "")</f>
        <v/>
      </c>
      <c r="Q975" s="27" t="str">
        <f>IFERROR(('CALC | Main Engine'!S975+'CALC | Booster'!S975)*INDEX(MassUnitsTable[],MATCH($R$3,MassUnitsTable[Mass Units],0),2), "")</f>
        <v/>
      </c>
      <c r="R975" s="32" t="str">
        <f>IFERROR(('CALC | Main Engine'!T975+'CALC | Booster'!T975)*INDEX(MassUnitsTable[],MATCH($R$3,MassUnitsTable[Mass Units],0),2), "")</f>
        <v/>
      </c>
      <c r="S975" s="10"/>
    </row>
    <row r="976" spans="1:19" x14ac:dyDescent="0.25">
      <c r="A976" s="10"/>
      <c r="B976" s="4" t="str">
        <f t="shared" si="80"/>
        <v/>
      </c>
      <c r="C976" s="5" t="str">
        <f t="shared" si="81"/>
        <v/>
      </c>
      <c r="D976" s="5" t="str">
        <f t="shared" si="82"/>
        <v/>
      </c>
      <c r="E976" s="5" t="str">
        <f t="shared" si="83"/>
        <v/>
      </c>
      <c r="F976" s="5" t="str">
        <f>'CALC | Main Engine'!$B976</f>
        <v/>
      </c>
      <c r="G976" s="27" t="str">
        <f>'CALC | Main Engine'!$C976</f>
        <v/>
      </c>
      <c r="H976" s="6" t="str">
        <f>'CALC | Main Engine'!$E976</f>
        <v/>
      </c>
      <c r="I976" s="34" t="str">
        <f>IFERROR('CALC | Main Engine'!$F976*INDEX(MassUnitsTable[],MATCH($R$3,MassUnitsTable[Mass Units],0),2), "")</f>
        <v/>
      </c>
      <c r="J976" s="27" t="str">
        <f>IFERROR('CALC | Booster'!$F976*INDEX(MassUnitsTable[],MATCH($R$3,MassUnitsTable[Mass Units],0),2), "")</f>
        <v/>
      </c>
      <c r="K976" s="32" t="str">
        <f t="shared" si="84"/>
        <v/>
      </c>
      <c r="L976" s="34" t="str">
        <f>IFERROR(('CALC | Main Engine'!N976+'CALC | Booster'!N976)*INDEX(MassUnitsTable[],MATCH($R$3,MassUnitsTable[Mass Units],0),2), "")</f>
        <v/>
      </c>
      <c r="M976" s="27" t="str">
        <f>IFERROR(('CALC | Main Engine'!O976+'CALC | Booster'!O976)*INDEX(MassUnitsTable[],MATCH($R$3,MassUnitsTable[Mass Units],0),2), "")</f>
        <v/>
      </c>
      <c r="N976" s="27" t="str">
        <f>IFERROR(('CALC | Main Engine'!P976+'CALC | Booster'!P976)*INDEX(MassUnitsTable[],MATCH($R$3,MassUnitsTable[Mass Units],0),2), "")</f>
        <v/>
      </c>
      <c r="O976" s="27" t="str">
        <f>IFERROR(('CALC | Main Engine'!Q976+'CALC | Booster'!Q976)*INDEX(MassUnitsTable[],MATCH($R$3,MassUnitsTable[Mass Units],0),2), "")</f>
        <v/>
      </c>
      <c r="P976" s="27" t="str">
        <f>IFERROR(('CALC | Main Engine'!R976+'CALC | Booster'!R976)*INDEX(MassUnitsTable[],MATCH($R$3,MassUnitsTable[Mass Units],0),2), "")</f>
        <v/>
      </c>
      <c r="Q976" s="27" t="str">
        <f>IFERROR(('CALC | Main Engine'!S976+'CALC | Booster'!S976)*INDEX(MassUnitsTable[],MATCH($R$3,MassUnitsTable[Mass Units],0),2), "")</f>
        <v/>
      </c>
      <c r="R976" s="32" t="str">
        <f>IFERROR(('CALC | Main Engine'!T976+'CALC | Booster'!T976)*INDEX(MassUnitsTable[],MATCH($R$3,MassUnitsTable[Mass Units],0),2), "")</f>
        <v/>
      </c>
      <c r="S976" s="10"/>
    </row>
    <row r="977" spans="1:19" x14ac:dyDescent="0.25">
      <c r="A977" s="10"/>
      <c r="B977" s="4" t="str">
        <f t="shared" si="80"/>
        <v/>
      </c>
      <c r="C977" s="5" t="str">
        <f t="shared" si="81"/>
        <v/>
      </c>
      <c r="D977" s="5" t="str">
        <f t="shared" si="82"/>
        <v/>
      </c>
      <c r="E977" s="5" t="str">
        <f t="shared" si="83"/>
        <v/>
      </c>
      <c r="F977" s="5" t="str">
        <f>'CALC | Main Engine'!$B977</f>
        <v/>
      </c>
      <c r="G977" s="27" t="str">
        <f>'CALC | Main Engine'!$C977</f>
        <v/>
      </c>
      <c r="H977" s="6" t="str">
        <f>'CALC | Main Engine'!$E977</f>
        <v/>
      </c>
      <c r="I977" s="34" t="str">
        <f>IFERROR('CALC | Main Engine'!$F977*INDEX(MassUnitsTable[],MATCH($R$3,MassUnitsTable[Mass Units],0),2), "")</f>
        <v/>
      </c>
      <c r="J977" s="27" t="str">
        <f>IFERROR('CALC | Booster'!$F977*INDEX(MassUnitsTable[],MATCH($R$3,MassUnitsTable[Mass Units],0),2), "")</f>
        <v/>
      </c>
      <c r="K977" s="32" t="str">
        <f t="shared" si="84"/>
        <v/>
      </c>
      <c r="L977" s="34" t="str">
        <f>IFERROR(('CALC | Main Engine'!N977+'CALC | Booster'!N977)*INDEX(MassUnitsTable[],MATCH($R$3,MassUnitsTable[Mass Units],0),2), "")</f>
        <v/>
      </c>
      <c r="M977" s="27" t="str">
        <f>IFERROR(('CALC | Main Engine'!O977+'CALC | Booster'!O977)*INDEX(MassUnitsTable[],MATCH($R$3,MassUnitsTable[Mass Units],0),2), "")</f>
        <v/>
      </c>
      <c r="N977" s="27" t="str">
        <f>IFERROR(('CALC | Main Engine'!P977+'CALC | Booster'!P977)*INDEX(MassUnitsTable[],MATCH($R$3,MassUnitsTable[Mass Units],0),2), "")</f>
        <v/>
      </c>
      <c r="O977" s="27" t="str">
        <f>IFERROR(('CALC | Main Engine'!Q977+'CALC | Booster'!Q977)*INDEX(MassUnitsTable[],MATCH($R$3,MassUnitsTable[Mass Units],0),2), "")</f>
        <v/>
      </c>
      <c r="P977" s="27" t="str">
        <f>IFERROR(('CALC | Main Engine'!R977+'CALC | Booster'!R977)*INDEX(MassUnitsTable[],MATCH($R$3,MassUnitsTable[Mass Units],0),2), "")</f>
        <v/>
      </c>
      <c r="Q977" s="27" t="str">
        <f>IFERROR(('CALC | Main Engine'!S977+'CALC | Booster'!S977)*INDEX(MassUnitsTable[],MATCH($R$3,MassUnitsTable[Mass Units],0),2), "")</f>
        <v/>
      </c>
      <c r="R977" s="32" t="str">
        <f>IFERROR(('CALC | Main Engine'!T977+'CALC | Booster'!T977)*INDEX(MassUnitsTable[],MATCH($R$3,MassUnitsTable[Mass Units],0),2), "")</f>
        <v/>
      </c>
      <c r="S977" s="10"/>
    </row>
    <row r="978" spans="1:19" x14ac:dyDescent="0.25">
      <c r="A978" s="10"/>
      <c r="B978" s="4" t="str">
        <f t="shared" si="80"/>
        <v/>
      </c>
      <c r="C978" s="5" t="str">
        <f t="shared" si="81"/>
        <v/>
      </c>
      <c r="D978" s="5" t="str">
        <f t="shared" si="82"/>
        <v/>
      </c>
      <c r="E978" s="5" t="str">
        <f t="shared" si="83"/>
        <v/>
      </c>
      <c r="F978" s="5" t="str">
        <f>'CALC | Main Engine'!$B978</f>
        <v/>
      </c>
      <c r="G978" s="27" t="str">
        <f>'CALC | Main Engine'!$C978</f>
        <v/>
      </c>
      <c r="H978" s="6" t="str">
        <f>'CALC | Main Engine'!$E978</f>
        <v/>
      </c>
      <c r="I978" s="34" t="str">
        <f>IFERROR('CALC | Main Engine'!$F978*INDEX(MassUnitsTable[],MATCH($R$3,MassUnitsTable[Mass Units],0),2), "")</f>
        <v/>
      </c>
      <c r="J978" s="27" t="str">
        <f>IFERROR('CALC | Booster'!$F978*INDEX(MassUnitsTable[],MATCH($R$3,MassUnitsTable[Mass Units],0),2), "")</f>
        <v/>
      </c>
      <c r="K978" s="32" t="str">
        <f t="shared" si="84"/>
        <v/>
      </c>
      <c r="L978" s="34" t="str">
        <f>IFERROR(('CALC | Main Engine'!N978+'CALC | Booster'!N978)*INDEX(MassUnitsTable[],MATCH($R$3,MassUnitsTable[Mass Units],0),2), "")</f>
        <v/>
      </c>
      <c r="M978" s="27" t="str">
        <f>IFERROR(('CALC | Main Engine'!O978+'CALC | Booster'!O978)*INDEX(MassUnitsTable[],MATCH($R$3,MassUnitsTable[Mass Units],0),2), "")</f>
        <v/>
      </c>
      <c r="N978" s="27" t="str">
        <f>IFERROR(('CALC | Main Engine'!P978+'CALC | Booster'!P978)*INDEX(MassUnitsTable[],MATCH($R$3,MassUnitsTable[Mass Units],0),2), "")</f>
        <v/>
      </c>
      <c r="O978" s="27" t="str">
        <f>IFERROR(('CALC | Main Engine'!Q978+'CALC | Booster'!Q978)*INDEX(MassUnitsTable[],MATCH($R$3,MassUnitsTable[Mass Units],0),2), "")</f>
        <v/>
      </c>
      <c r="P978" s="27" t="str">
        <f>IFERROR(('CALC | Main Engine'!R978+'CALC | Booster'!R978)*INDEX(MassUnitsTable[],MATCH($R$3,MassUnitsTable[Mass Units],0),2), "")</f>
        <v/>
      </c>
      <c r="Q978" s="27" t="str">
        <f>IFERROR(('CALC | Main Engine'!S978+'CALC | Booster'!S978)*INDEX(MassUnitsTable[],MATCH($R$3,MassUnitsTable[Mass Units],0),2), "")</f>
        <v/>
      </c>
      <c r="R978" s="32" t="str">
        <f>IFERROR(('CALC | Main Engine'!T978+'CALC | Booster'!T978)*INDEX(MassUnitsTable[],MATCH($R$3,MassUnitsTable[Mass Units],0),2), "")</f>
        <v/>
      </c>
      <c r="S978" s="10"/>
    </row>
    <row r="979" spans="1:19" x14ac:dyDescent="0.25">
      <c r="A979" s="10"/>
      <c r="B979" s="4" t="str">
        <f t="shared" si="80"/>
        <v/>
      </c>
      <c r="C979" s="5" t="str">
        <f t="shared" si="81"/>
        <v/>
      </c>
      <c r="D979" s="5" t="str">
        <f t="shared" si="82"/>
        <v/>
      </c>
      <c r="E979" s="5" t="str">
        <f t="shared" si="83"/>
        <v/>
      </c>
      <c r="F979" s="5" t="str">
        <f>'CALC | Main Engine'!$B979</f>
        <v/>
      </c>
      <c r="G979" s="27" t="str">
        <f>'CALC | Main Engine'!$C979</f>
        <v/>
      </c>
      <c r="H979" s="6" t="str">
        <f>'CALC | Main Engine'!$E979</f>
        <v/>
      </c>
      <c r="I979" s="34" t="str">
        <f>IFERROR('CALC | Main Engine'!$F979*INDEX(MassUnitsTable[],MATCH($R$3,MassUnitsTable[Mass Units],0),2), "")</f>
        <v/>
      </c>
      <c r="J979" s="27" t="str">
        <f>IFERROR('CALC | Booster'!$F979*INDEX(MassUnitsTable[],MATCH($R$3,MassUnitsTable[Mass Units],0),2), "")</f>
        <v/>
      </c>
      <c r="K979" s="32" t="str">
        <f t="shared" si="84"/>
        <v/>
      </c>
      <c r="L979" s="34" t="str">
        <f>IFERROR(('CALC | Main Engine'!N979+'CALC | Booster'!N979)*INDEX(MassUnitsTable[],MATCH($R$3,MassUnitsTable[Mass Units],0),2), "")</f>
        <v/>
      </c>
      <c r="M979" s="27" t="str">
        <f>IFERROR(('CALC | Main Engine'!O979+'CALC | Booster'!O979)*INDEX(MassUnitsTable[],MATCH($R$3,MassUnitsTable[Mass Units],0),2), "")</f>
        <v/>
      </c>
      <c r="N979" s="27" t="str">
        <f>IFERROR(('CALC | Main Engine'!P979+'CALC | Booster'!P979)*INDEX(MassUnitsTable[],MATCH($R$3,MassUnitsTable[Mass Units],0),2), "")</f>
        <v/>
      </c>
      <c r="O979" s="27" t="str">
        <f>IFERROR(('CALC | Main Engine'!Q979+'CALC | Booster'!Q979)*INDEX(MassUnitsTable[],MATCH($R$3,MassUnitsTable[Mass Units],0),2), "")</f>
        <v/>
      </c>
      <c r="P979" s="27" t="str">
        <f>IFERROR(('CALC | Main Engine'!R979+'CALC | Booster'!R979)*INDEX(MassUnitsTable[],MATCH($R$3,MassUnitsTable[Mass Units],0),2), "")</f>
        <v/>
      </c>
      <c r="Q979" s="27" t="str">
        <f>IFERROR(('CALC | Main Engine'!S979+'CALC | Booster'!S979)*INDEX(MassUnitsTable[],MATCH($R$3,MassUnitsTable[Mass Units],0),2), "")</f>
        <v/>
      </c>
      <c r="R979" s="32" t="str">
        <f>IFERROR(('CALC | Main Engine'!T979+'CALC | Booster'!T979)*INDEX(MassUnitsTable[],MATCH($R$3,MassUnitsTable[Mass Units],0),2), "")</f>
        <v/>
      </c>
      <c r="S979" s="10"/>
    </row>
    <row r="980" spans="1:19" x14ac:dyDescent="0.25">
      <c r="A980" s="10"/>
      <c r="B980" s="4" t="str">
        <f t="shared" si="80"/>
        <v/>
      </c>
      <c r="C980" s="5" t="str">
        <f t="shared" si="81"/>
        <v/>
      </c>
      <c r="D980" s="5" t="str">
        <f t="shared" si="82"/>
        <v/>
      </c>
      <c r="E980" s="5" t="str">
        <f t="shared" si="83"/>
        <v/>
      </c>
      <c r="F980" s="5" t="str">
        <f>'CALC | Main Engine'!$B980</f>
        <v/>
      </c>
      <c r="G980" s="27" t="str">
        <f>'CALC | Main Engine'!$C980</f>
        <v/>
      </c>
      <c r="H980" s="6" t="str">
        <f>'CALC | Main Engine'!$E980</f>
        <v/>
      </c>
      <c r="I980" s="34" t="str">
        <f>IFERROR('CALC | Main Engine'!$F980*INDEX(MassUnitsTable[],MATCH($R$3,MassUnitsTable[Mass Units],0),2), "")</f>
        <v/>
      </c>
      <c r="J980" s="27" t="str">
        <f>IFERROR('CALC | Booster'!$F980*INDEX(MassUnitsTable[],MATCH($R$3,MassUnitsTable[Mass Units],0),2), "")</f>
        <v/>
      </c>
      <c r="K980" s="32" t="str">
        <f t="shared" si="84"/>
        <v/>
      </c>
      <c r="L980" s="34" t="str">
        <f>IFERROR(('CALC | Main Engine'!N980+'CALC | Booster'!N980)*INDEX(MassUnitsTable[],MATCH($R$3,MassUnitsTable[Mass Units],0),2), "")</f>
        <v/>
      </c>
      <c r="M980" s="27" t="str">
        <f>IFERROR(('CALC | Main Engine'!O980+'CALC | Booster'!O980)*INDEX(MassUnitsTable[],MATCH($R$3,MassUnitsTable[Mass Units],0),2), "")</f>
        <v/>
      </c>
      <c r="N980" s="27" t="str">
        <f>IFERROR(('CALC | Main Engine'!P980+'CALC | Booster'!P980)*INDEX(MassUnitsTable[],MATCH($R$3,MassUnitsTable[Mass Units],0),2), "")</f>
        <v/>
      </c>
      <c r="O980" s="27" t="str">
        <f>IFERROR(('CALC | Main Engine'!Q980+'CALC | Booster'!Q980)*INDEX(MassUnitsTable[],MATCH($R$3,MassUnitsTable[Mass Units],0),2), "")</f>
        <v/>
      </c>
      <c r="P980" s="27" t="str">
        <f>IFERROR(('CALC | Main Engine'!R980+'CALC | Booster'!R980)*INDEX(MassUnitsTable[],MATCH($R$3,MassUnitsTable[Mass Units],0),2), "")</f>
        <v/>
      </c>
      <c r="Q980" s="27" t="str">
        <f>IFERROR(('CALC | Main Engine'!S980+'CALC | Booster'!S980)*INDEX(MassUnitsTable[],MATCH($R$3,MassUnitsTable[Mass Units],0),2), "")</f>
        <v/>
      </c>
      <c r="R980" s="32" t="str">
        <f>IFERROR(('CALC | Main Engine'!T980+'CALC | Booster'!T980)*INDEX(MassUnitsTable[],MATCH($R$3,MassUnitsTable[Mass Units],0),2), "")</f>
        <v/>
      </c>
      <c r="S980" s="10"/>
    </row>
    <row r="981" spans="1:19" x14ac:dyDescent="0.25">
      <c r="A981" s="10"/>
      <c r="B981" s="4" t="str">
        <f t="shared" si="80"/>
        <v/>
      </c>
      <c r="C981" s="5" t="str">
        <f t="shared" si="81"/>
        <v/>
      </c>
      <c r="D981" s="5" t="str">
        <f t="shared" si="82"/>
        <v/>
      </c>
      <c r="E981" s="5" t="str">
        <f t="shared" si="83"/>
        <v/>
      </c>
      <c r="F981" s="5" t="str">
        <f>'CALC | Main Engine'!$B981</f>
        <v/>
      </c>
      <c r="G981" s="27" t="str">
        <f>'CALC | Main Engine'!$C981</f>
        <v/>
      </c>
      <c r="H981" s="6" t="str">
        <f>'CALC | Main Engine'!$E981</f>
        <v/>
      </c>
      <c r="I981" s="34" t="str">
        <f>IFERROR('CALC | Main Engine'!$F981*INDEX(MassUnitsTable[],MATCH($R$3,MassUnitsTable[Mass Units],0),2), "")</f>
        <v/>
      </c>
      <c r="J981" s="27" t="str">
        <f>IFERROR('CALC | Booster'!$F981*INDEX(MassUnitsTable[],MATCH($R$3,MassUnitsTable[Mass Units],0),2), "")</f>
        <v/>
      </c>
      <c r="K981" s="32" t="str">
        <f t="shared" si="84"/>
        <v/>
      </c>
      <c r="L981" s="34" t="str">
        <f>IFERROR(('CALC | Main Engine'!N981+'CALC | Booster'!N981)*INDEX(MassUnitsTable[],MATCH($R$3,MassUnitsTable[Mass Units],0),2), "")</f>
        <v/>
      </c>
      <c r="M981" s="27" t="str">
        <f>IFERROR(('CALC | Main Engine'!O981+'CALC | Booster'!O981)*INDEX(MassUnitsTable[],MATCH($R$3,MassUnitsTable[Mass Units],0),2), "")</f>
        <v/>
      </c>
      <c r="N981" s="27" t="str">
        <f>IFERROR(('CALC | Main Engine'!P981+'CALC | Booster'!P981)*INDEX(MassUnitsTable[],MATCH($R$3,MassUnitsTable[Mass Units],0),2), "")</f>
        <v/>
      </c>
      <c r="O981" s="27" t="str">
        <f>IFERROR(('CALC | Main Engine'!Q981+'CALC | Booster'!Q981)*INDEX(MassUnitsTable[],MATCH($R$3,MassUnitsTable[Mass Units],0),2), "")</f>
        <v/>
      </c>
      <c r="P981" s="27" t="str">
        <f>IFERROR(('CALC | Main Engine'!R981+'CALC | Booster'!R981)*INDEX(MassUnitsTable[],MATCH($R$3,MassUnitsTable[Mass Units],0),2), "")</f>
        <v/>
      </c>
      <c r="Q981" s="27" t="str">
        <f>IFERROR(('CALC | Main Engine'!S981+'CALC | Booster'!S981)*INDEX(MassUnitsTable[],MATCH($R$3,MassUnitsTable[Mass Units],0),2), "")</f>
        <v/>
      </c>
      <c r="R981" s="32" t="str">
        <f>IFERROR(('CALC | Main Engine'!T981+'CALC | Booster'!T981)*INDEX(MassUnitsTable[],MATCH($R$3,MassUnitsTable[Mass Units],0),2), "")</f>
        <v/>
      </c>
      <c r="S981" s="10"/>
    </row>
    <row r="982" spans="1:19" x14ac:dyDescent="0.25">
      <c r="A982" s="10"/>
      <c r="B982" s="4" t="str">
        <f t="shared" si="80"/>
        <v/>
      </c>
      <c r="C982" s="5" t="str">
        <f t="shared" si="81"/>
        <v/>
      </c>
      <c r="D982" s="5" t="str">
        <f t="shared" si="82"/>
        <v/>
      </c>
      <c r="E982" s="5" t="str">
        <f t="shared" si="83"/>
        <v/>
      </c>
      <c r="F982" s="5" t="str">
        <f>'CALC | Main Engine'!$B982</f>
        <v/>
      </c>
      <c r="G982" s="27" t="str">
        <f>'CALC | Main Engine'!$C982</f>
        <v/>
      </c>
      <c r="H982" s="6" t="str">
        <f>'CALC | Main Engine'!$E982</f>
        <v/>
      </c>
      <c r="I982" s="34" t="str">
        <f>IFERROR('CALC | Main Engine'!$F982*INDEX(MassUnitsTable[],MATCH($R$3,MassUnitsTable[Mass Units],0),2), "")</f>
        <v/>
      </c>
      <c r="J982" s="27" t="str">
        <f>IFERROR('CALC | Booster'!$F982*INDEX(MassUnitsTable[],MATCH($R$3,MassUnitsTable[Mass Units],0),2), "")</f>
        <v/>
      </c>
      <c r="K982" s="32" t="str">
        <f t="shared" si="84"/>
        <v/>
      </c>
      <c r="L982" s="34" t="str">
        <f>IFERROR(('CALC | Main Engine'!N982+'CALC | Booster'!N982)*INDEX(MassUnitsTable[],MATCH($R$3,MassUnitsTable[Mass Units],0),2), "")</f>
        <v/>
      </c>
      <c r="M982" s="27" t="str">
        <f>IFERROR(('CALC | Main Engine'!O982+'CALC | Booster'!O982)*INDEX(MassUnitsTable[],MATCH($R$3,MassUnitsTable[Mass Units],0),2), "")</f>
        <v/>
      </c>
      <c r="N982" s="27" t="str">
        <f>IFERROR(('CALC | Main Engine'!P982+'CALC | Booster'!P982)*INDEX(MassUnitsTable[],MATCH($R$3,MassUnitsTable[Mass Units],0),2), "")</f>
        <v/>
      </c>
      <c r="O982" s="27" t="str">
        <f>IFERROR(('CALC | Main Engine'!Q982+'CALC | Booster'!Q982)*INDEX(MassUnitsTable[],MATCH($R$3,MassUnitsTable[Mass Units],0),2), "")</f>
        <v/>
      </c>
      <c r="P982" s="27" t="str">
        <f>IFERROR(('CALC | Main Engine'!R982+'CALC | Booster'!R982)*INDEX(MassUnitsTable[],MATCH($R$3,MassUnitsTable[Mass Units],0),2), "")</f>
        <v/>
      </c>
      <c r="Q982" s="27" t="str">
        <f>IFERROR(('CALC | Main Engine'!S982+'CALC | Booster'!S982)*INDEX(MassUnitsTable[],MATCH($R$3,MassUnitsTable[Mass Units],0),2), "")</f>
        <v/>
      </c>
      <c r="R982" s="32" t="str">
        <f>IFERROR(('CALC | Main Engine'!T982+'CALC | Booster'!T982)*INDEX(MassUnitsTable[],MATCH($R$3,MassUnitsTable[Mass Units],0),2), "")</f>
        <v/>
      </c>
      <c r="S982" s="10"/>
    </row>
    <row r="983" spans="1:19" x14ac:dyDescent="0.25">
      <c r="A983" s="10"/>
      <c r="B983" s="4" t="str">
        <f t="shared" si="80"/>
        <v/>
      </c>
      <c r="C983" s="5" t="str">
        <f t="shared" si="81"/>
        <v/>
      </c>
      <c r="D983" s="5" t="str">
        <f t="shared" si="82"/>
        <v/>
      </c>
      <c r="E983" s="5" t="str">
        <f t="shared" si="83"/>
        <v/>
      </c>
      <c r="F983" s="5" t="str">
        <f>'CALC | Main Engine'!$B983</f>
        <v/>
      </c>
      <c r="G983" s="27" t="str">
        <f>'CALC | Main Engine'!$C983</f>
        <v/>
      </c>
      <c r="H983" s="6" t="str">
        <f>'CALC | Main Engine'!$E983</f>
        <v/>
      </c>
      <c r="I983" s="34" t="str">
        <f>IFERROR('CALC | Main Engine'!$F983*INDEX(MassUnitsTable[],MATCH($R$3,MassUnitsTable[Mass Units],0),2), "")</f>
        <v/>
      </c>
      <c r="J983" s="27" t="str">
        <f>IFERROR('CALC | Booster'!$F983*INDEX(MassUnitsTable[],MATCH($R$3,MassUnitsTable[Mass Units],0),2), "")</f>
        <v/>
      </c>
      <c r="K983" s="32" t="str">
        <f t="shared" si="84"/>
        <v/>
      </c>
      <c r="L983" s="34" t="str">
        <f>IFERROR(('CALC | Main Engine'!N983+'CALC | Booster'!N983)*INDEX(MassUnitsTable[],MATCH($R$3,MassUnitsTable[Mass Units],0),2), "")</f>
        <v/>
      </c>
      <c r="M983" s="27" t="str">
        <f>IFERROR(('CALC | Main Engine'!O983+'CALC | Booster'!O983)*INDEX(MassUnitsTable[],MATCH($R$3,MassUnitsTable[Mass Units],0),2), "")</f>
        <v/>
      </c>
      <c r="N983" s="27" t="str">
        <f>IFERROR(('CALC | Main Engine'!P983+'CALC | Booster'!P983)*INDEX(MassUnitsTable[],MATCH($R$3,MassUnitsTable[Mass Units],0),2), "")</f>
        <v/>
      </c>
      <c r="O983" s="27" t="str">
        <f>IFERROR(('CALC | Main Engine'!Q983+'CALC | Booster'!Q983)*INDEX(MassUnitsTable[],MATCH($R$3,MassUnitsTable[Mass Units],0),2), "")</f>
        <v/>
      </c>
      <c r="P983" s="27" t="str">
        <f>IFERROR(('CALC | Main Engine'!R983+'CALC | Booster'!R983)*INDEX(MassUnitsTable[],MATCH($R$3,MassUnitsTable[Mass Units],0),2), "")</f>
        <v/>
      </c>
      <c r="Q983" s="27" t="str">
        <f>IFERROR(('CALC | Main Engine'!S983+'CALC | Booster'!S983)*INDEX(MassUnitsTable[],MATCH($R$3,MassUnitsTable[Mass Units],0),2), "")</f>
        <v/>
      </c>
      <c r="R983" s="32" t="str">
        <f>IFERROR(('CALC | Main Engine'!T983+'CALC | Booster'!T983)*INDEX(MassUnitsTable[],MATCH($R$3,MassUnitsTable[Mass Units],0),2), "")</f>
        <v/>
      </c>
      <c r="S983" s="10"/>
    </row>
    <row r="984" spans="1:19" x14ac:dyDescent="0.25">
      <c r="A984" s="10"/>
      <c r="B984" s="4" t="str">
        <f t="shared" si="80"/>
        <v/>
      </c>
      <c r="C984" s="5" t="str">
        <f t="shared" si="81"/>
        <v/>
      </c>
      <c r="D984" s="5" t="str">
        <f t="shared" si="82"/>
        <v/>
      </c>
      <c r="E984" s="5" t="str">
        <f t="shared" si="83"/>
        <v/>
      </c>
      <c r="F984" s="5" t="str">
        <f>'CALC | Main Engine'!$B984</f>
        <v/>
      </c>
      <c r="G984" s="27" t="str">
        <f>'CALC | Main Engine'!$C984</f>
        <v/>
      </c>
      <c r="H984" s="6" t="str">
        <f>'CALC | Main Engine'!$E984</f>
        <v/>
      </c>
      <c r="I984" s="34" t="str">
        <f>IFERROR('CALC | Main Engine'!$F984*INDEX(MassUnitsTable[],MATCH($R$3,MassUnitsTable[Mass Units],0),2), "")</f>
        <v/>
      </c>
      <c r="J984" s="27" t="str">
        <f>IFERROR('CALC | Booster'!$F984*INDEX(MassUnitsTable[],MATCH($R$3,MassUnitsTable[Mass Units],0),2), "")</f>
        <v/>
      </c>
      <c r="K984" s="32" t="str">
        <f t="shared" si="84"/>
        <v/>
      </c>
      <c r="L984" s="34" t="str">
        <f>IFERROR(('CALC | Main Engine'!N984+'CALC | Booster'!N984)*INDEX(MassUnitsTable[],MATCH($R$3,MassUnitsTable[Mass Units],0),2), "")</f>
        <v/>
      </c>
      <c r="M984" s="27" t="str">
        <f>IFERROR(('CALC | Main Engine'!O984+'CALC | Booster'!O984)*INDEX(MassUnitsTable[],MATCH($R$3,MassUnitsTable[Mass Units],0),2), "")</f>
        <v/>
      </c>
      <c r="N984" s="27" t="str">
        <f>IFERROR(('CALC | Main Engine'!P984+'CALC | Booster'!P984)*INDEX(MassUnitsTable[],MATCH($R$3,MassUnitsTable[Mass Units],0),2), "")</f>
        <v/>
      </c>
      <c r="O984" s="27" t="str">
        <f>IFERROR(('CALC | Main Engine'!Q984+'CALC | Booster'!Q984)*INDEX(MassUnitsTable[],MATCH($R$3,MassUnitsTable[Mass Units],0),2), "")</f>
        <v/>
      </c>
      <c r="P984" s="27" t="str">
        <f>IFERROR(('CALC | Main Engine'!R984+'CALC | Booster'!R984)*INDEX(MassUnitsTable[],MATCH($R$3,MassUnitsTable[Mass Units],0),2), "")</f>
        <v/>
      </c>
      <c r="Q984" s="27" t="str">
        <f>IFERROR(('CALC | Main Engine'!S984+'CALC | Booster'!S984)*INDEX(MassUnitsTable[],MATCH($R$3,MassUnitsTable[Mass Units],0),2), "")</f>
        <v/>
      </c>
      <c r="R984" s="32" t="str">
        <f>IFERROR(('CALC | Main Engine'!T984+'CALC | Booster'!T984)*INDEX(MassUnitsTable[],MATCH($R$3,MassUnitsTable[Mass Units],0),2), "")</f>
        <v/>
      </c>
      <c r="S984" s="10"/>
    </row>
    <row r="985" spans="1:19" x14ac:dyDescent="0.25">
      <c r="A985" s="10"/>
      <c r="B985" s="4" t="str">
        <f t="shared" si="80"/>
        <v/>
      </c>
      <c r="C985" s="5" t="str">
        <f t="shared" si="81"/>
        <v/>
      </c>
      <c r="D985" s="5" t="str">
        <f t="shared" si="82"/>
        <v/>
      </c>
      <c r="E985" s="5" t="str">
        <f t="shared" si="83"/>
        <v/>
      </c>
      <c r="F985" s="5" t="str">
        <f>'CALC | Main Engine'!$B985</f>
        <v/>
      </c>
      <c r="G985" s="27" t="str">
        <f>'CALC | Main Engine'!$C985</f>
        <v/>
      </c>
      <c r="H985" s="6" t="str">
        <f>'CALC | Main Engine'!$E985</f>
        <v/>
      </c>
      <c r="I985" s="34" t="str">
        <f>IFERROR('CALC | Main Engine'!$F985*INDEX(MassUnitsTable[],MATCH($R$3,MassUnitsTable[Mass Units],0),2), "")</f>
        <v/>
      </c>
      <c r="J985" s="27" t="str">
        <f>IFERROR('CALC | Booster'!$F985*INDEX(MassUnitsTable[],MATCH($R$3,MassUnitsTable[Mass Units],0),2), "")</f>
        <v/>
      </c>
      <c r="K985" s="32" t="str">
        <f t="shared" si="84"/>
        <v/>
      </c>
      <c r="L985" s="34" t="str">
        <f>IFERROR(('CALC | Main Engine'!N985+'CALC | Booster'!N985)*INDEX(MassUnitsTable[],MATCH($R$3,MassUnitsTable[Mass Units],0),2), "")</f>
        <v/>
      </c>
      <c r="M985" s="27" t="str">
        <f>IFERROR(('CALC | Main Engine'!O985+'CALC | Booster'!O985)*INDEX(MassUnitsTable[],MATCH($R$3,MassUnitsTable[Mass Units],0),2), "")</f>
        <v/>
      </c>
      <c r="N985" s="27" t="str">
        <f>IFERROR(('CALC | Main Engine'!P985+'CALC | Booster'!P985)*INDEX(MassUnitsTable[],MATCH($R$3,MassUnitsTable[Mass Units],0),2), "")</f>
        <v/>
      </c>
      <c r="O985" s="27" t="str">
        <f>IFERROR(('CALC | Main Engine'!Q985+'CALC | Booster'!Q985)*INDEX(MassUnitsTable[],MATCH($R$3,MassUnitsTable[Mass Units],0),2), "")</f>
        <v/>
      </c>
      <c r="P985" s="27" t="str">
        <f>IFERROR(('CALC | Main Engine'!R985+'CALC | Booster'!R985)*INDEX(MassUnitsTable[],MATCH($R$3,MassUnitsTable[Mass Units],0),2), "")</f>
        <v/>
      </c>
      <c r="Q985" s="27" t="str">
        <f>IFERROR(('CALC | Main Engine'!S985+'CALC | Booster'!S985)*INDEX(MassUnitsTable[],MATCH($R$3,MassUnitsTable[Mass Units],0),2), "")</f>
        <v/>
      </c>
      <c r="R985" s="32" t="str">
        <f>IFERROR(('CALC | Main Engine'!T985+'CALC | Booster'!T985)*INDEX(MassUnitsTable[],MATCH($R$3,MassUnitsTable[Mass Units],0),2), "")</f>
        <v/>
      </c>
      <c r="S985" s="10"/>
    </row>
    <row r="986" spans="1:19" x14ac:dyDescent="0.25">
      <c r="A986" s="10"/>
      <c r="B986" s="4" t="str">
        <f t="shared" si="80"/>
        <v/>
      </c>
      <c r="C986" s="5" t="str">
        <f t="shared" si="81"/>
        <v/>
      </c>
      <c r="D986" s="5" t="str">
        <f t="shared" si="82"/>
        <v/>
      </c>
      <c r="E986" s="5" t="str">
        <f t="shared" si="83"/>
        <v/>
      </c>
      <c r="F986" s="5" t="str">
        <f>'CALC | Main Engine'!$B986</f>
        <v/>
      </c>
      <c r="G986" s="27" t="str">
        <f>'CALC | Main Engine'!$C986</f>
        <v/>
      </c>
      <c r="H986" s="6" t="str">
        <f>'CALC | Main Engine'!$E986</f>
        <v/>
      </c>
      <c r="I986" s="34" t="str">
        <f>IFERROR('CALC | Main Engine'!$F986*INDEX(MassUnitsTable[],MATCH($R$3,MassUnitsTable[Mass Units],0),2), "")</f>
        <v/>
      </c>
      <c r="J986" s="27" t="str">
        <f>IFERROR('CALC | Booster'!$F986*INDEX(MassUnitsTable[],MATCH($R$3,MassUnitsTable[Mass Units],0),2), "")</f>
        <v/>
      </c>
      <c r="K986" s="32" t="str">
        <f t="shared" si="84"/>
        <v/>
      </c>
      <c r="L986" s="34" t="str">
        <f>IFERROR(('CALC | Main Engine'!N986+'CALC | Booster'!N986)*INDEX(MassUnitsTable[],MATCH($R$3,MassUnitsTable[Mass Units],0),2), "")</f>
        <v/>
      </c>
      <c r="M986" s="27" t="str">
        <f>IFERROR(('CALC | Main Engine'!O986+'CALC | Booster'!O986)*INDEX(MassUnitsTable[],MATCH($R$3,MassUnitsTable[Mass Units],0),2), "")</f>
        <v/>
      </c>
      <c r="N986" s="27" t="str">
        <f>IFERROR(('CALC | Main Engine'!P986+'CALC | Booster'!P986)*INDEX(MassUnitsTable[],MATCH($R$3,MassUnitsTable[Mass Units],0),2), "")</f>
        <v/>
      </c>
      <c r="O986" s="27" t="str">
        <f>IFERROR(('CALC | Main Engine'!Q986+'CALC | Booster'!Q986)*INDEX(MassUnitsTable[],MATCH($R$3,MassUnitsTable[Mass Units],0),2), "")</f>
        <v/>
      </c>
      <c r="P986" s="27" t="str">
        <f>IFERROR(('CALC | Main Engine'!R986+'CALC | Booster'!R986)*INDEX(MassUnitsTable[],MATCH($R$3,MassUnitsTable[Mass Units],0),2), "")</f>
        <v/>
      </c>
      <c r="Q986" s="27" t="str">
        <f>IFERROR(('CALC | Main Engine'!S986+'CALC | Booster'!S986)*INDEX(MassUnitsTable[],MATCH($R$3,MassUnitsTable[Mass Units],0),2), "")</f>
        <v/>
      </c>
      <c r="R986" s="32" t="str">
        <f>IFERROR(('CALC | Main Engine'!T986+'CALC | Booster'!T986)*INDEX(MassUnitsTable[],MATCH($R$3,MassUnitsTable[Mass Units],0),2), "")</f>
        <v/>
      </c>
      <c r="S986" s="10"/>
    </row>
    <row r="987" spans="1:19" x14ac:dyDescent="0.25">
      <c r="A987" s="10"/>
      <c r="B987" s="4" t="str">
        <f t="shared" si="80"/>
        <v/>
      </c>
      <c r="C987" s="5" t="str">
        <f t="shared" si="81"/>
        <v/>
      </c>
      <c r="D987" s="5" t="str">
        <f t="shared" si="82"/>
        <v/>
      </c>
      <c r="E987" s="5" t="str">
        <f t="shared" si="83"/>
        <v/>
      </c>
      <c r="F987" s="5" t="str">
        <f>'CALC | Main Engine'!$B987</f>
        <v/>
      </c>
      <c r="G987" s="27" t="str">
        <f>'CALC | Main Engine'!$C987</f>
        <v/>
      </c>
      <c r="H987" s="6" t="str">
        <f>'CALC | Main Engine'!$E987</f>
        <v/>
      </c>
      <c r="I987" s="34" t="str">
        <f>IFERROR('CALC | Main Engine'!$F987*INDEX(MassUnitsTable[],MATCH($R$3,MassUnitsTable[Mass Units],0),2), "")</f>
        <v/>
      </c>
      <c r="J987" s="27" t="str">
        <f>IFERROR('CALC | Booster'!$F987*INDEX(MassUnitsTable[],MATCH($R$3,MassUnitsTable[Mass Units],0),2), "")</f>
        <v/>
      </c>
      <c r="K987" s="32" t="str">
        <f t="shared" si="84"/>
        <v/>
      </c>
      <c r="L987" s="34" t="str">
        <f>IFERROR(('CALC | Main Engine'!N987+'CALC | Booster'!N987)*INDEX(MassUnitsTable[],MATCH($R$3,MassUnitsTable[Mass Units],0),2), "")</f>
        <v/>
      </c>
      <c r="M987" s="27" t="str">
        <f>IFERROR(('CALC | Main Engine'!O987+'CALC | Booster'!O987)*INDEX(MassUnitsTable[],MATCH($R$3,MassUnitsTable[Mass Units],0),2), "")</f>
        <v/>
      </c>
      <c r="N987" s="27" t="str">
        <f>IFERROR(('CALC | Main Engine'!P987+'CALC | Booster'!P987)*INDEX(MassUnitsTable[],MATCH($R$3,MassUnitsTable[Mass Units],0),2), "")</f>
        <v/>
      </c>
      <c r="O987" s="27" t="str">
        <f>IFERROR(('CALC | Main Engine'!Q987+'CALC | Booster'!Q987)*INDEX(MassUnitsTable[],MATCH($R$3,MassUnitsTable[Mass Units],0),2), "")</f>
        <v/>
      </c>
      <c r="P987" s="27" t="str">
        <f>IFERROR(('CALC | Main Engine'!R987+'CALC | Booster'!R987)*INDEX(MassUnitsTable[],MATCH($R$3,MassUnitsTable[Mass Units],0),2), "")</f>
        <v/>
      </c>
      <c r="Q987" s="27" t="str">
        <f>IFERROR(('CALC | Main Engine'!S987+'CALC | Booster'!S987)*INDEX(MassUnitsTable[],MATCH($R$3,MassUnitsTable[Mass Units],0),2), "")</f>
        <v/>
      </c>
      <c r="R987" s="32" t="str">
        <f>IFERROR(('CALC | Main Engine'!T987+'CALC | Booster'!T987)*INDEX(MassUnitsTable[],MATCH($R$3,MassUnitsTable[Mass Units],0),2), "")</f>
        <v/>
      </c>
      <c r="S987" s="10"/>
    </row>
    <row r="988" spans="1:19" x14ac:dyDescent="0.25">
      <c r="A988" s="10"/>
      <c r="B988" s="4" t="str">
        <f t="shared" si="80"/>
        <v/>
      </c>
      <c r="C988" s="5" t="str">
        <f t="shared" si="81"/>
        <v/>
      </c>
      <c r="D988" s="5" t="str">
        <f t="shared" si="82"/>
        <v/>
      </c>
      <c r="E988" s="5" t="str">
        <f t="shared" si="83"/>
        <v/>
      </c>
      <c r="F988" s="5" t="str">
        <f>'CALC | Main Engine'!$B988</f>
        <v/>
      </c>
      <c r="G988" s="27" t="str">
        <f>'CALC | Main Engine'!$C988</f>
        <v/>
      </c>
      <c r="H988" s="6" t="str">
        <f>'CALC | Main Engine'!$E988</f>
        <v/>
      </c>
      <c r="I988" s="34" t="str">
        <f>IFERROR('CALC | Main Engine'!$F988*INDEX(MassUnitsTable[],MATCH($R$3,MassUnitsTable[Mass Units],0),2), "")</f>
        <v/>
      </c>
      <c r="J988" s="27" t="str">
        <f>IFERROR('CALC | Booster'!$F988*INDEX(MassUnitsTable[],MATCH($R$3,MassUnitsTable[Mass Units],0),2), "")</f>
        <v/>
      </c>
      <c r="K988" s="32" t="str">
        <f t="shared" si="84"/>
        <v/>
      </c>
      <c r="L988" s="34" t="str">
        <f>IFERROR(('CALC | Main Engine'!N988+'CALC | Booster'!N988)*INDEX(MassUnitsTable[],MATCH($R$3,MassUnitsTable[Mass Units],0),2), "")</f>
        <v/>
      </c>
      <c r="M988" s="27" t="str">
        <f>IFERROR(('CALC | Main Engine'!O988+'CALC | Booster'!O988)*INDEX(MassUnitsTable[],MATCH($R$3,MassUnitsTable[Mass Units],0),2), "")</f>
        <v/>
      </c>
      <c r="N988" s="27" t="str">
        <f>IFERROR(('CALC | Main Engine'!P988+'CALC | Booster'!P988)*INDEX(MassUnitsTable[],MATCH($R$3,MassUnitsTable[Mass Units],0),2), "")</f>
        <v/>
      </c>
      <c r="O988" s="27" t="str">
        <f>IFERROR(('CALC | Main Engine'!Q988+'CALC | Booster'!Q988)*INDEX(MassUnitsTable[],MATCH($R$3,MassUnitsTable[Mass Units],0),2), "")</f>
        <v/>
      </c>
      <c r="P988" s="27" t="str">
        <f>IFERROR(('CALC | Main Engine'!R988+'CALC | Booster'!R988)*INDEX(MassUnitsTable[],MATCH($R$3,MassUnitsTable[Mass Units],0),2), "")</f>
        <v/>
      </c>
      <c r="Q988" s="27" t="str">
        <f>IFERROR(('CALC | Main Engine'!S988+'CALC | Booster'!S988)*INDEX(MassUnitsTable[],MATCH($R$3,MassUnitsTable[Mass Units],0),2), "")</f>
        <v/>
      </c>
      <c r="R988" s="32" t="str">
        <f>IFERROR(('CALC | Main Engine'!T988+'CALC | Booster'!T988)*INDEX(MassUnitsTable[],MATCH($R$3,MassUnitsTable[Mass Units],0),2), "")</f>
        <v/>
      </c>
      <c r="S988" s="10"/>
    </row>
    <row r="989" spans="1:19" x14ac:dyDescent="0.25">
      <c r="A989" s="10"/>
      <c r="B989" s="4" t="str">
        <f t="shared" si="80"/>
        <v/>
      </c>
      <c r="C989" s="5" t="str">
        <f t="shared" si="81"/>
        <v/>
      </c>
      <c r="D989" s="5" t="str">
        <f t="shared" si="82"/>
        <v/>
      </c>
      <c r="E989" s="5" t="str">
        <f t="shared" si="83"/>
        <v/>
      </c>
      <c r="F989" s="5" t="str">
        <f>'CALC | Main Engine'!$B989</f>
        <v/>
      </c>
      <c r="G989" s="27" t="str">
        <f>'CALC | Main Engine'!$C989</f>
        <v/>
      </c>
      <c r="H989" s="6" t="str">
        <f>'CALC | Main Engine'!$E989</f>
        <v/>
      </c>
      <c r="I989" s="34" t="str">
        <f>IFERROR('CALC | Main Engine'!$F989*INDEX(MassUnitsTable[],MATCH($R$3,MassUnitsTable[Mass Units],0),2), "")</f>
        <v/>
      </c>
      <c r="J989" s="27" t="str">
        <f>IFERROR('CALC | Booster'!$F989*INDEX(MassUnitsTable[],MATCH($R$3,MassUnitsTable[Mass Units],0),2), "")</f>
        <v/>
      </c>
      <c r="K989" s="32" t="str">
        <f t="shared" si="84"/>
        <v/>
      </c>
      <c r="L989" s="34" t="str">
        <f>IFERROR(('CALC | Main Engine'!N989+'CALC | Booster'!N989)*INDEX(MassUnitsTable[],MATCH($R$3,MassUnitsTable[Mass Units],0),2), "")</f>
        <v/>
      </c>
      <c r="M989" s="27" t="str">
        <f>IFERROR(('CALC | Main Engine'!O989+'CALC | Booster'!O989)*INDEX(MassUnitsTable[],MATCH($R$3,MassUnitsTable[Mass Units],0),2), "")</f>
        <v/>
      </c>
      <c r="N989" s="27" t="str">
        <f>IFERROR(('CALC | Main Engine'!P989+'CALC | Booster'!P989)*INDEX(MassUnitsTable[],MATCH($R$3,MassUnitsTable[Mass Units],0),2), "")</f>
        <v/>
      </c>
      <c r="O989" s="27" t="str">
        <f>IFERROR(('CALC | Main Engine'!Q989+'CALC | Booster'!Q989)*INDEX(MassUnitsTable[],MATCH($R$3,MassUnitsTable[Mass Units],0),2), "")</f>
        <v/>
      </c>
      <c r="P989" s="27" t="str">
        <f>IFERROR(('CALC | Main Engine'!R989+'CALC | Booster'!R989)*INDEX(MassUnitsTable[],MATCH($R$3,MassUnitsTable[Mass Units],0),2), "")</f>
        <v/>
      </c>
      <c r="Q989" s="27" t="str">
        <f>IFERROR(('CALC | Main Engine'!S989+'CALC | Booster'!S989)*INDEX(MassUnitsTable[],MATCH($R$3,MassUnitsTable[Mass Units],0),2), "")</f>
        <v/>
      </c>
      <c r="R989" s="32" t="str">
        <f>IFERROR(('CALC | Main Engine'!T989+'CALC | Booster'!T989)*INDEX(MassUnitsTable[],MATCH($R$3,MassUnitsTable[Mass Units],0),2), "")</f>
        <v/>
      </c>
      <c r="S989" s="10"/>
    </row>
    <row r="990" spans="1:19" x14ac:dyDescent="0.25">
      <c r="A990" s="10"/>
      <c r="B990" s="4" t="str">
        <f t="shared" si="80"/>
        <v/>
      </c>
      <c r="C990" s="5" t="str">
        <f t="shared" si="81"/>
        <v/>
      </c>
      <c r="D990" s="5" t="str">
        <f t="shared" si="82"/>
        <v/>
      </c>
      <c r="E990" s="5" t="str">
        <f t="shared" si="83"/>
        <v/>
      </c>
      <c r="F990" s="5" t="str">
        <f>'CALC | Main Engine'!$B990</f>
        <v/>
      </c>
      <c r="G990" s="27" t="str">
        <f>'CALC | Main Engine'!$C990</f>
        <v/>
      </c>
      <c r="H990" s="6" t="str">
        <f>'CALC | Main Engine'!$E990</f>
        <v/>
      </c>
      <c r="I990" s="34" t="str">
        <f>IFERROR('CALC | Main Engine'!$F990*INDEX(MassUnitsTable[],MATCH($R$3,MassUnitsTable[Mass Units],0),2), "")</f>
        <v/>
      </c>
      <c r="J990" s="27" t="str">
        <f>IFERROR('CALC | Booster'!$F990*INDEX(MassUnitsTable[],MATCH($R$3,MassUnitsTable[Mass Units],0),2), "")</f>
        <v/>
      </c>
      <c r="K990" s="32" t="str">
        <f t="shared" si="84"/>
        <v/>
      </c>
      <c r="L990" s="34" t="str">
        <f>IFERROR(('CALC | Main Engine'!N990+'CALC | Booster'!N990)*INDEX(MassUnitsTable[],MATCH($R$3,MassUnitsTable[Mass Units],0),2), "")</f>
        <v/>
      </c>
      <c r="M990" s="27" t="str">
        <f>IFERROR(('CALC | Main Engine'!O990+'CALC | Booster'!O990)*INDEX(MassUnitsTable[],MATCH($R$3,MassUnitsTable[Mass Units],0),2), "")</f>
        <v/>
      </c>
      <c r="N990" s="27" t="str">
        <f>IFERROR(('CALC | Main Engine'!P990+'CALC | Booster'!P990)*INDEX(MassUnitsTable[],MATCH($R$3,MassUnitsTable[Mass Units],0),2), "")</f>
        <v/>
      </c>
      <c r="O990" s="27" t="str">
        <f>IFERROR(('CALC | Main Engine'!Q990+'CALC | Booster'!Q990)*INDEX(MassUnitsTable[],MATCH($R$3,MassUnitsTable[Mass Units],0),2), "")</f>
        <v/>
      </c>
      <c r="P990" s="27" t="str">
        <f>IFERROR(('CALC | Main Engine'!R990+'CALC | Booster'!R990)*INDEX(MassUnitsTable[],MATCH($R$3,MassUnitsTable[Mass Units],0),2), "")</f>
        <v/>
      </c>
      <c r="Q990" s="27" t="str">
        <f>IFERROR(('CALC | Main Engine'!S990+'CALC | Booster'!S990)*INDEX(MassUnitsTable[],MATCH($R$3,MassUnitsTable[Mass Units],0),2), "")</f>
        <v/>
      </c>
      <c r="R990" s="32" t="str">
        <f>IFERROR(('CALC | Main Engine'!T990+'CALC | Booster'!T990)*INDEX(MassUnitsTable[],MATCH($R$3,MassUnitsTable[Mass Units],0),2), "")</f>
        <v/>
      </c>
      <c r="S990" s="10"/>
    </row>
    <row r="991" spans="1:19" x14ac:dyDescent="0.25">
      <c r="A991" s="10"/>
      <c r="B991" s="4" t="str">
        <f t="shared" si="80"/>
        <v/>
      </c>
      <c r="C991" s="5" t="str">
        <f t="shared" si="81"/>
        <v/>
      </c>
      <c r="D991" s="5" t="str">
        <f t="shared" si="82"/>
        <v/>
      </c>
      <c r="E991" s="5" t="str">
        <f t="shared" si="83"/>
        <v/>
      </c>
      <c r="F991" s="5" t="str">
        <f>'CALC | Main Engine'!$B991</f>
        <v/>
      </c>
      <c r="G991" s="27" t="str">
        <f>'CALC | Main Engine'!$C991</f>
        <v/>
      </c>
      <c r="H991" s="6" t="str">
        <f>'CALC | Main Engine'!$E991</f>
        <v/>
      </c>
      <c r="I991" s="34" t="str">
        <f>IFERROR('CALC | Main Engine'!$F991*INDEX(MassUnitsTable[],MATCH($R$3,MassUnitsTable[Mass Units],0),2), "")</f>
        <v/>
      </c>
      <c r="J991" s="27" t="str">
        <f>IFERROR('CALC | Booster'!$F991*INDEX(MassUnitsTable[],MATCH($R$3,MassUnitsTable[Mass Units],0),2), "")</f>
        <v/>
      </c>
      <c r="K991" s="32" t="str">
        <f t="shared" si="84"/>
        <v/>
      </c>
      <c r="L991" s="34" t="str">
        <f>IFERROR(('CALC | Main Engine'!N991+'CALC | Booster'!N991)*INDEX(MassUnitsTable[],MATCH($R$3,MassUnitsTable[Mass Units],0),2), "")</f>
        <v/>
      </c>
      <c r="M991" s="27" t="str">
        <f>IFERROR(('CALC | Main Engine'!O991+'CALC | Booster'!O991)*INDEX(MassUnitsTable[],MATCH($R$3,MassUnitsTable[Mass Units],0),2), "")</f>
        <v/>
      </c>
      <c r="N991" s="27" t="str">
        <f>IFERROR(('CALC | Main Engine'!P991+'CALC | Booster'!P991)*INDEX(MassUnitsTable[],MATCH($R$3,MassUnitsTable[Mass Units],0),2), "")</f>
        <v/>
      </c>
      <c r="O991" s="27" t="str">
        <f>IFERROR(('CALC | Main Engine'!Q991+'CALC | Booster'!Q991)*INDEX(MassUnitsTable[],MATCH($R$3,MassUnitsTable[Mass Units],0),2), "")</f>
        <v/>
      </c>
      <c r="P991" s="27" t="str">
        <f>IFERROR(('CALC | Main Engine'!R991+'CALC | Booster'!R991)*INDEX(MassUnitsTable[],MATCH($R$3,MassUnitsTable[Mass Units],0),2), "")</f>
        <v/>
      </c>
      <c r="Q991" s="27" t="str">
        <f>IFERROR(('CALC | Main Engine'!S991+'CALC | Booster'!S991)*INDEX(MassUnitsTable[],MATCH($R$3,MassUnitsTable[Mass Units],0),2), "")</f>
        <v/>
      </c>
      <c r="R991" s="32" t="str">
        <f>IFERROR(('CALC | Main Engine'!T991+'CALC | Booster'!T991)*INDEX(MassUnitsTable[],MATCH($R$3,MassUnitsTable[Mass Units],0),2), "")</f>
        <v/>
      </c>
      <c r="S991" s="10"/>
    </row>
    <row r="992" spans="1:19" x14ac:dyDescent="0.25">
      <c r="A992" s="10"/>
      <c r="B992" s="4" t="str">
        <f t="shared" si="80"/>
        <v/>
      </c>
      <c r="C992" s="5" t="str">
        <f t="shared" si="81"/>
        <v/>
      </c>
      <c r="D992" s="5" t="str">
        <f t="shared" si="82"/>
        <v/>
      </c>
      <c r="E992" s="5" t="str">
        <f t="shared" si="83"/>
        <v/>
      </c>
      <c r="F992" s="5" t="str">
        <f>'CALC | Main Engine'!$B992</f>
        <v/>
      </c>
      <c r="G992" s="27" t="str">
        <f>'CALC | Main Engine'!$C992</f>
        <v/>
      </c>
      <c r="H992" s="6" t="str">
        <f>'CALC | Main Engine'!$E992</f>
        <v/>
      </c>
      <c r="I992" s="34" t="str">
        <f>IFERROR('CALC | Main Engine'!$F992*INDEX(MassUnitsTable[],MATCH($R$3,MassUnitsTable[Mass Units],0),2), "")</f>
        <v/>
      </c>
      <c r="J992" s="27" t="str">
        <f>IFERROR('CALC | Booster'!$F992*INDEX(MassUnitsTable[],MATCH($R$3,MassUnitsTable[Mass Units],0),2), "")</f>
        <v/>
      </c>
      <c r="K992" s="32" t="str">
        <f t="shared" si="84"/>
        <v/>
      </c>
      <c r="L992" s="34" t="str">
        <f>IFERROR(('CALC | Main Engine'!N992+'CALC | Booster'!N992)*INDEX(MassUnitsTable[],MATCH($R$3,MassUnitsTable[Mass Units],0),2), "")</f>
        <v/>
      </c>
      <c r="M992" s="27" t="str">
        <f>IFERROR(('CALC | Main Engine'!O992+'CALC | Booster'!O992)*INDEX(MassUnitsTable[],MATCH($R$3,MassUnitsTable[Mass Units],0),2), "")</f>
        <v/>
      </c>
      <c r="N992" s="27" t="str">
        <f>IFERROR(('CALC | Main Engine'!P992+'CALC | Booster'!P992)*INDEX(MassUnitsTable[],MATCH($R$3,MassUnitsTable[Mass Units],0),2), "")</f>
        <v/>
      </c>
      <c r="O992" s="27" t="str">
        <f>IFERROR(('CALC | Main Engine'!Q992+'CALC | Booster'!Q992)*INDEX(MassUnitsTable[],MATCH($R$3,MassUnitsTable[Mass Units],0),2), "")</f>
        <v/>
      </c>
      <c r="P992" s="27" t="str">
        <f>IFERROR(('CALC | Main Engine'!R992+'CALC | Booster'!R992)*INDEX(MassUnitsTable[],MATCH($R$3,MassUnitsTable[Mass Units],0),2), "")</f>
        <v/>
      </c>
      <c r="Q992" s="27" t="str">
        <f>IFERROR(('CALC | Main Engine'!S992+'CALC | Booster'!S992)*INDEX(MassUnitsTable[],MATCH($R$3,MassUnitsTable[Mass Units],0),2), "")</f>
        <v/>
      </c>
      <c r="R992" s="32" t="str">
        <f>IFERROR(('CALC | Main Engine'!T992+'CALC | Booster'!T992)*INDEX(MassUnitsTable[],MATCH($R$3,MassUnitsTable[Mass Units],0),2), "")</f>
        <v/>
      </c>
      <c r="S992" s="10"/>
    </row>
    <row r="993" spans="1:19" x14ac:dyDescent="0.25">
      <c r="A993" s="10"/>
      <c r="B993" s="4" t="str">
        <f t="shared" si="80"/>
        <v/>
      </c>
      <c r="C993" s="5" t="str">
        <f t="shared" si="81"/>
        <v/>
      </c>
      <c r="D993" s="5" t="str">
        <f t="shared" si="82"/>
        <v/>
      </c>
      <c r="E993" s="5" t="str">
        <f t="shared" si="83"/>
        <v/>
      </c>
      <c r="F993" s="5" t="str">
        <f>'CALC | Main Engine'!$B993</f>
        <v/>
      </c>
      <c r="G993" s="27" t="str">
        <f>'CALC | Main Engine'!$C993</f>
        <v/>
      </c>
      <c r="H993" s="6" t="str">
        <f>'CALC | Main Engine'!$E993</f>
        <v/>
      </c>
      <c r="I993" s="34" t="str">
        <f>IFERROR('CALC | Main Engine'!$F993*INDEX(MassUnitsTable[],MATCH($R$3,MassUnitsTable[Mass Units],0),2), "")</f>
        <v/>
      </c>
      <c r="J993" s="27" t="str">
        <f>IFERROR('CALC | Booster'!$F993*INDEX(MassUnitsTable[],MATCH($R$3,MassUnitsTable[Mass Units],0),2), "")</f>
        <v/>
      </c>
      <c r="K993" s="32" t="str">
        <f t="shared" si="84"/>
        <v/>
      </c>
      <c r="L993" s="34" t="str">
        <f>IFERROR(('CALC | Main Engine'!N993+'CALC | Booster'!N993)*INDEX(MassUnitsTable[],MATCH($R$3,MassUnitsTable[Mass Units],0),2), "")</f>
        <v/>
      </c>
      <c r="M993" s="27" t="str">
        <f>IFERROR(('CALC | Main Engine'!O993+'CALC | Booster'!O993)*INDEX(MassUnitsTable[],MATCH($R$3,MassUnitsTable[Mass Units],0),2), "")</f>
        <v/>
      </c>
      <c r="N993" s="27" t="str">
        <f>IFERROR(('CALC | Main Engine'!P993+'CALC | Booster'!P993)*INDEX(MassUnitsTable[],MATCH($R$3,MassUnitsTable[Mass Units],0),2), "")</f>
        <v/>
      </c>
      <c r="O993" s="27" t="str">
        <f>IFERROR(('CALC | Main Engine'!Q993+'CALC | Booster'!Q993)*INDEX(MassUnitsTable[],MATCH($R$3,MassUnitsTable[Mass Units],0),2), "")</f>
        <v/>
      </c>
      <c r="P993" s="27" t="str">
        <f>IFERROR(('CALC | Main Engine'!R993+'CALC | Booster'!R993)*INDEX(MassUnitsTable[],MATCH($R$3,MassUnitsTable[Mass Units],0),2), "")</f>
        <v/>
      </c>
      <c r="Q993" s="27" t="str">
        <f>IFERROR(('CALC | Main Engine'!S993+'CALC | Booster'!S993)*INDEX(MassUnitsTable[],MATCH($R$3,MassUnitsTable[Mass Units],0),2), "")</f>
        <v/>
      </c>
      <c r="R993" s="32" t="str">
        <f>IFERROR(('CALC | Main Engine'!T993+'CALC | Booster'!T993)*INDEX(MassUnitsTable[],MATCH($R$3,MassUnitsTable[Mass Units],0),2), "")</f>
        <v/>
      </c>
      <c r="S993" s="10"/>
    </row>
    <row r="994" spans="1:19" x14ac:dyDescent="0.25">
      <c r="A994" s="10"/>
      <c r="B994" s="4" t="str">
        <f t="shared" si="80"/>
        <v/>
      </c>
      <c r="C994" s="5" t="str">
        <f t="shared" si="81"/>
        <v/>
      </c>
      <c r="D994" s="5" t="str">
        <f t="shared" si="82"/>
        <v/>
      </c>
      <c r="E994" s="5" t="str">
        <f t="shared" si="83"/>
        <v/>
      </c>
      <c r="F994" s="5" t="str">
        <f>'CALC | Main Engine'!$B994</f>
        <v/>
      </c>
      <c r="G994" s="27" t="str">
        <f>'CALC | Main Engine'!$C994</f>
        <v/>
      </c>
      <c r="H994" s="6" t="str">
        <f>'CALC | Main Engine'!$E994</f>
        <v/>
      </c>
      <c r="I994" s="34" t="str">
        <f>IFERROR('CALC | Main Engine'!$F994*INDEX(MassUnitsTable[],MATCH($R$3,MassUnitsTable[Mass Units],0),2), "")</f>
        <v/>
      </c>
      <c r="J994" s="27" t="str">
        <f>IFERROR('CALC | Booster'!$F994*INDEX(MassUnitsTable[],MATCH($R$3,MassUnitsTable[Mass Units],0),2), "")</f>
        <v/>
      </c>
      <c r="K994" s="32" t="str">
        <f t="shared" si="84"/>
        <v/>
      </c>
      <c r="L994" s="34" t="str">
        <f>IFERROR(('CALC | Main Engine'!N994+'CALC | Booster'!N994)*INDEX(MassUnitsTable[],MATCH($R$3,MassUnitsTable[Mass Units],0),2), "")</f>
        <v/>
      </c>
      <c r="M994" s="27" t="str">
        <f>IFERROR(('CALC | Main Engine'!O994+'CALC | Booster'!O994)*INDEX(MassUnitsTable[],MATCH($R$3,MassUnitsTable[Mass Units],0),2), "")</f>
        <v/>
      </c>
      <c r="N994" s="27" t="str">
        <f>IFERROR(('CALC | Main Engine'!P994+'CALC | Booster'!P994)*INDEX(MassUnitsTable[],MATCH($R$3,MassUnitsTable[Mass Units],0),2), "")</f>
        <v/>
      </c>
      <c r="O994" s="27" t="str">
        <f>IFERROR(('CALC | Main Engine'!Q994+'CALC | Booster'!Q994)*INDEX(MassUnitsTable[],MATCH($R$3,MassUnitsTable[Mass Units],0),2), "")</f>
        <v/>
      </c>
      <c r="P994" s="27" t="str">
        <f>IFERROR(('CALC | Main Engine'!R994+'CALC | Booster'!R994)*INDEX(MassUnitsTable[],MATCH($R$3,MassUnitsTable[Mass Units],0),2), "")</f>
        <v/>
      </c>
      <c r="Q994" s="27" t="str">
        <f>IFERROR(('CALC | Main Engine'!S994+'CALC | Booster'!S994)*INDEX(MassUnitsTable[],MATCH($R$3,MassUnitsTable[Mass Units],0),2), "")</f>
        <v/>
      </c>
      <c r="R994" s="32" t="str">
        <f>IFERROR(('CALC | Main Engine'!T994+'CALC | Booster'!T994)*INDEX(MassUnitsTable[],MATCH($R$3,MassUnitsTable[Mass Units],0),2), "")</f>
        <v/>
      </c>
      <c r="S994" s="10"/>
    </row>
    <row r="995" spans="1:19" x14ac:dyDescent="0.25">
      <c r="A995" s="10"/>
      <c r="B995" s="4" t="str">
        <f t="shared" si="80"/>
        <v/>
      </c>
      <c r="C995" s="5" t="str">
        <f t="shared" si="81"/>
        <v/>
      </c>
      <c r="D995" s="5" t="str">
        <f t="shared" si="82"/>
        <v/>
      </c>
      <c r="E995" s="5" t="str">
        <f t="shared" si="83"/>
        <v/>
      </c>
      <c r="F995" s="5" t="str">
        <f>'CALC | Main Engine'!$B995</f>
        <v/>
      </c>
      <c r="G995" s="27" t="str">
        <f>'CALC | Main Engine'!$C995</f>
        <v/>
      </c>
      <c r="H995" s="6" t="str">
        <f>'CALC | Main Engine'!$E995</f>
        <v/>
      </c>
      <c r="I995" s="34" t="str">
        <f>IFERROR('CALC | Main Engine'!$F995*INDEX(MassUnitsTable[],MATCH($R$3,MassUnitsTable[Mass Units],0),2), "")</f>
        <v/>
      </c>
      <c r="J995" s="27" t="str">
        <f>IFERROR('CALC | Booster'!$F995*INDEX(MassUnitsTable[],MATCH($R$3,MassUnitsTable[Mass Units],0),2), "")</f>
        <v/>
      </c>
      <c r="K995" s="32" t="str">
        <f t="shared" si="84"/>
        <v/>
      </c>
      <c r="L995" s="34" t="str">
        <f>IFERROR(('CALC | Main Engine'!N995+'CALC | Booster'!N995)*INDEX(MassUnitsTable[],MATCH($R$3,MassUnitsTable[Mass Units],0),2), "")</f>
        <v/>
      </c>
      <c r="M995" s="27" t="str">
        <f>IFERROR(('CALC | Main Engine'!O995+'CALC | Booster'!O995)*INDEX(MassUnitsTable[],MATCH($R$3,MassUnitsTable[Mass Units],0),2), "")</f>
        <v/>
      </c>
      <c r="N995" s="27" t="str">
        <f>IFERROR(('CALC | Main Engine'!P995+'CALC | Booster'!P995)*INDEX(MassUnitsTable[],MATCH($R$3,MassUnitsTable[Mass Units],0),2), "")</f>
        <v/>
      </c>
      <c r="O995" s="27" t="str">
        <f>IFERROR(('CALC | Main Engine'!Q995+'CALC | Booster'!Q995)*INDEX(MassUnitsTable[],MATCH($R$3,MassUnitsTable[Mass Units],0),2), "")</f>
        <v/>
      </c>
      <c r="P995" s="27" t="str">
        <f>IFERROR(('CALC | Main Engine'!R995+'CALC | Booster'!R995)*INDEX(MassUnitsTable[],MATCH($R$3,MassUnitsTable[Mass Units],0),2), "")</f>
        <v/>
      </c>
      <c r="Q995" s="27" t="str">
        <f>IFERROR(('CALC | Main Engine'!S995+'CALC | Booster'!S995)*INDEX(MassUnitsTable[],MATCH($R$3,MassUnitsTable[Mass Units],0),2), "")</f>
        <v/>
      </c>
      <c r="R995" s="32" t="str">
        <f>IFERROR(('CALC | Main Engine'!T995+'CALC | Booster'!T995)*INDEX(MassUnitsTable[],MATCH($R$3,MassUnitsTable[Mass Units],0),2), "")</f>
        <v/>
      </c>
      <c r="S995" s="10"/>
    </row>
    <row r="996" spans="1:19" x14ac:dyDescent="0.25">
      <c r="A996" s="10"/>
      <c r="B996" s="4" t="str">
        <f t="shared" si="80"/>
        <v/>
      </c>
      <c r="C996" s="5" t="str">
        <f t="shared" si="81"/>
        <v/>
      </c>
      <c r="D996" s="5" t="str">
        <f t="shared" si="82"/>
        <v/>
      </c>
      <c r="E996" s="5" t="str">
        <f t="shared" si="83"/>
        <v/>
      </c>
      <c r="F996" s="5" t="str">
        <f>'CALC | Main Engine'!$B996</f>
        <v/>
      </c>
      <c r="G996" s="27" t="str">
        <f>'CALC | Main Engine'!$C996</f>
        <v/>
      </c>
      <c r="H996" s="6" t="str">
        <f>'CALC | Main Engine'!$E996</f>
        <v/>
      </c>
      <c r="I996" s="34" t="str">
        <f>IFERROR('CALC | Main Engine'!$F996*INDEX(MassUnitsTable[],MATCH($R$3,MassUnitsTable[Mass Units],0),2), "")</f>
        <v/>
      </c>
      <c r="J996" s="27" t="str">
        <f>IFERROR('CALC | Booster'!$F996*INDEX(MassUnitsTable[],MATCH($R$3,MassUnitsTable[Mass Units],0),2), "")</f>
        <v/>
      </c>
      <c r="K996" s="32" t="str">
        <f t="shared" si="84"/>
        <v/>
      </c>
      <c r="L996" s="34" t="str">
        <f>IFERROR(('CALC | Main Engine'!N996+'CALC | Booster'!N996)*INDEX(MassUnitsTable[],MATCH($R$3,MassUnitsTable[Mass Units],0),2), "")</f>
        <v/>
      </c>
      <c r="M996" s="27" t="str">
        <f>IFERROR(('CALC | Main Engine'!O996+'CALC | Booster'!O996)*INDEX(MassUnitsTable[],MATCH($R$3,MassUnitsTable[Mass Units],0),2), "")</f>
        <v/>
      </c>
      <c r="N996" s="27" t="str">
        <f>IFERROR(('CALC | Main Engine'!P996+'CALC | Booster'!P996)*INDEX(MassUnitsTable[],MATCH($R$3,MassUnitsTable[Mass Units],0),2), "")</f>
        <v/>
      </c>
      <c r="O996" s="27" t="str">
        <f>IFERROR(('CALC | Main Engine'!Q996+'CALC | Booster'!Q996)*INDEX(MassUnitsTable[],MATCH($R$3,MassUnitsTable[Mass Units],0),2), "")</f>
        <v/>
      </c>
      <c r="P996" s="27" t="str">
        <f>IFERROR(('CALC | Main Engine'!R996+'CALC | Booster'!R996)*INDEX(MassUnitsTable[],MATCH($R$3,MassUnitsTable[Mass Units],0),2), "")</f>
        <v/>
      </c>
      <c r="Q996" s="27" t="str">
        <f>IFERROR(('CALC | Main Engine'!S996+'CALC | Booster'!S996)*INDEX(MassUnitsTable[],MATCH($R$3,MassUnitsTable[Mass Units],0),2), "")</f>
        <v/>
      </c>
      <c r="R996" s="32" t="str">
        <f>IFERROR(('CALC | Main Engine'!T996+'CALC | Booster'!T996)*INDEX(MassUnitsTable[],MATCH($R$3,MassUnitsTable[Mass Units],0),2), "")</f>
        <v/>
      </c>
      <c r="S996" s="10"/>
    </row>
    <row r="997" spans="1:19" x14ac:dyDescent="0.25">
      <c r="A997" s="10"/>
      <c r="B997" s="4" t="str">
        <f t="shared" si="80"/>
        <v/>
      </c>
      <c r="C997" s="5" t="str">
        <f t="shared" si="81"/>
        <v/>
      </c>
      <c r="D997" s="5" t="str">
        <f t="shared" si="82"/>
        <v/>
      </c>
      <c r="E997" s="5" t="str">
        <f t="shared" si="83"/>
        <v/>
      </c>
      <c r="F997" s="5" t="str">
        <f>'CALC | Main Engine'!$B997</f>
        <v/>
      </c>
      <c r="G997" s="27" t="str">
        <f>'CALC | Main Engine'!$C997</f>
        <v/>
      </c>
      <c r="H997" s="6" t="str">
        <f>'CALC | Main Engine'!$E997</f>
        <v/>
      </c>
      <c r="I997" s="34" t="str">
        <f>IFERROR('CALC | Main Engine'!$F997*INDEX(MassUnitsTable[],MATCH($R$3,MassUnitsTable[Mass Units],0),2), "")</f>
        <v/>
      </c>
      <c r="J997" s="27" t="str">
        <f>IFERROR('CALC | Booster'!$F997*INDEX(MassUnitsTable[],MATCH($R$3,MassUnitsTable[Mass Units],0),2), "")</f>
        <v/>
      </c>
      <c r="K997" s="32" t="str">
        <f t="shared" si="84"/>
        <v/>
      </c>
      <c r="L997" s="34" t="str">
        <f>IFERROR(('CALC | Main Engine'!N997+'CALC | Booster'!N997)*INDEX(MassUnitsTable[],MATCH($R$3,MassUnitsTable[Mass Units],0),2), "")</f>
        <v/>
      </c>
      <c r="M997" s="27" t="str">
        <f>IFERROR(('CALC | Main Engine'!O997+'CALC | Booster'!O997)*INDEX(MassUnitsTable[],MATCH($R$3,MassUnitsTable[Mass Units],0),2), "")</f>
        <v/>
      </c>
      <c r="N997" s="27" t="str">
        <f>IFERROR(('CALC | Main Engine'!P997+'CALC | Booster'!P997)*INDEX(MassUnitsTable[],MATCH($R$3,MassUnitsTable[Mass Units],0),2), "")</f>
        <v/>
      </c>
      <c r="O997" s="27" t="str">
        <f>IFERROR(('CALC | Main Engine'!Q997+'CALC | Booster'!Q997)*INDEX(MassUnitsTable[],MATCH($R$3,MassUnitsTable[Mass Units],0),2), "")</f>
        <v/>
      </c>
      <c r="P997" s="27" t="str">
        <f>IFERROR(('CALC | Main Engine'!R997+'CALC | Booster'!R997)*INDEX(MassUnitsTable[],MATCH($R$3,MassUnitsTable[Mass Units],0),2), "")</f>
        <v/>
      </c>
      <c r="Q997" s="27" t="str">
        <f>IFERROR(('CALC | Main Engine'!S997+'CALC | Booster'!S997)*INDEX(MassUnitsTable[],MATCH($R$3,MassUnitsTable[Mass Units],0),2), "")</f>
        <v/>
      </c>
      <c r="R997" s="32" t="str">
        <f>IFERROR(('CALC | Main Engine'!T997+'CALC | Booster'!T997)*INDEX(MassUnitsTable[],MATCH($R$3,MassUnitsTable[Mass Units],0),2), "")</f>
        <v/>
      </c>
      <c r="S997" s="10"/>
    </row>
    <row r="998" spans="1:19" x14ac:dyDescent="0.25">
      <c r="A998" s="10"/>
      <c r="B998" s="4" t="str">
        <f t="shared" si="80"/>
        <v/>
      </c>
      <c r="C998" s="5" t="str">
        <f t="shared" si="81"/>
        <v/>
      </c>
      <c r="D998" s="5" t="str">
        <f t="shared" si="82"/>
        <v/>
      </c>
      <c r="E998" s="5" t="str">
        <f t="shared" si="83"/>
        <v/>
      </c>
      <c r="F998" s="5" t="str">
        <f>'CALC | Main Engine'!$B998</f>
        <v/>
      </c>
      <c r="G998" s="27" t="str">
        <f>'CALC | Main Engine'!$C998</f>
        <v/>
      </c>
      <c r="H998" s="6" t="str">
        <f>'CALC | Main Engine'!$E998</f>
        <v/>
      </c>
      <c r="I998" s="34" t="str">
        <f>IFERROR('CALC | Main Engine'!$F998*INDEX(MassUnitsTable[],MATCH($R$3,MassUnitsTable[Mass Units],0),2), "")</f>
        <v/>
      </c>
      <c r="J998" s="27" t="str">
        <f>IFERROR('CALC | Booster'!$F998*INDEX(MassUnitsTable[],MATCH($R$3,MassUnitsTable[Mass Units],0),2), "")</f>
        <v/>
      </c>
      <c r="K998" s="32" t="str">
        <f t="shared" si="84"/>
        <v/>
      </c>
      <c r="L998" s="34" t="str">
        <f>IFERROR(('CALC | Main Engine'!N998+'CALC | Booster'!N998)*INDEX(MassUnitsTable[],MATCH($R$3,MassUnitsTable[Mass Units],0),2), "")</f>
        <v/>
      </c>
      <c r="M998" s="27" t="str">
        <f>IFERROR(('CALC | Main Engine'!O998+'CALC | Booster'!O998)*INDEX(MassUnitsTable[],MATCH($R$3,MassUnitsTable[Mass Units],0),2), "")</f>
        <v/>
      </c>
      <c r="N998" s="27" t="str">
        <f>IFERROR(('CALC | Main Engine'!P998+'CALC | Booster'!P998)*INDEX(MassUnitsTable[],MATCH($R$3,MassUnitsTable[Mass Units],0),2), "")</f>
        <v/>
      </c>
      <c r="O998" s="27" t="str">
        <f>IFERROR(('CALC | Main Engine'!Q998+'CALC | Booster'!Q998)*INDEX(MassUnitsTable[],MATCH($R$3,MassUnitsTable[Mass Units],0),2), "")</f>
        <v/>
      </c>
      <c r="P998" s="27" t="str">
        <f>IFERROR(('CALC | Main Engine'!R998+'CALC | Booster'!R998)*INDEX(MassUnitsTable[],MATCH($R$3,MassUnitsTable[Mass Units],0),2), "")</f>
        <v/>
      </c>
      <c r="Q998" s="27" t="str">
        <f>IFERROR(('CALC | Main Engine'!S998+'CALC | Booster'!S998)*INDEX(MassUnitsTable[],MATCH($R$3,MassUnitsTable[Mass Units],0),2), "")</f>
        <v/>
      </c>
      <c r="R998" s="32" t="str">
        <f>IFERROR(('CALC | Main Engine'!T998+'CALC | Booster'!T998)*INDEX(MassUnitsTable[],MATCH($R$3,MassUnitsTable[Mass Units],0),2), "")</f>
        <v/>
      </c>
      <c r="S998" s="10"/>
    </row>
    <row r="999" spans="1:19" x14ac:dyDescent="0.25">
      <c r="A999" s="10"/>
      <c r="B999" s="4" t="str">
        <f t="shared" si="80"/>
        <v/>
      </c>
      <c r="C999" s="5" t="str">
        <f t="shared" si="81"/>
        <v/>
      </c>
      <c r="D999" s="5" t="str">
        <f t="shared" si="82"/>
        <v/>
      </c>
      <c r="E999" s="5" t="str">
        <f t="shared" si="83"/>
        <v/>
      </c>
      <c r="F999" s="5" t="str">
        <f>'CALC | Main Engine'!$B999</f>
        <v/>
      </c>
      <c r="G999" s="27" t="str">
        <f>'CALC | Main Engine'!$C999</f>
        <v/>
      </c>
      <c r="H999" s="6" t="str">
        <f>'CALC | Main Engine'!$E999</f>
        <v/>
      </c>
      <c r="I999" s="34" t="str">
        <f>IFERROR('CALC | Main Engine'!$F999*INDEX(MassUnitsTable[],MATCH($R$3,MassUnitsTable[Mass Units],0),2), "")</f>
        <v/>
      </c>
      <c r="J999" s="27" t="str">
        <f>IFERROR('CALC | Booster'!$F999*INDEX(MassUnitsTable[],MATCH($R$3,MassUnitsTable[Mass Units],0),2), "")</f>
        <v/>
      </c>
      <c r="K999" s="32" t="str">
        <f t="shared" si="84"/>
        <v/>
      </c>
      <c r="L999" s="34" t="str">
        <f>IFERROR(('CALC | Main Engine'!N999+'CALC | Booster'!N999)*INDEX(MassUnitsTable[],MATCH($R$3,MassUnitsTable[Mass Units],0),2), "")</f>
        <v/>
      </c>
      <c r="M999" s="27" t="str">
        <f>IFERROR(('CALC | Main Engine'!O999+'CALC | Booster'!O999)*INDEX(MassUnitsTable[],MATCH($R$3,MassUnitsTable[Mass Units],0),2), "")</f>
        <v/>
      </c>
      <c r="N999" s="27" t="str">
        <f>IFERROR(('CALC | Main Engine'!P999+'CALC | Booster'!P999)*INDEX(MassUnitsTable[],MATCH($R$3,MassUnitsTable[Mass Units],0),2), "")</f>
        <v/>
      </c>
      <c r="O999" s="27" t="str">
        <f>IFERROR(('CALC | Main Engine'!Q999+'CALC | Booster'!Q999)*INDEX(MassUnitsTable[],MATCH($R$3,MassUnitsTable[Mass Units],0),2), "")</f>
        <v/>
      </c>
      <c r="P999" s="27" t="str">
        <f>IFERROR(('CALC | Main Engine'!R999+'CALC | Booster'!R999)*INDEX(MassUnitsTable[],MATCH($R$3,MassUnitsTable[Mass Units],0),2), "")</f>
        <v/>
      </c>
      <c r="Q999" s="27" t="str">
        <f>IFERROR(('CALC | Main Engine'!S999+'CALC | Booster'!S999)*INDEX(MassUnitsTable[],MATCH($R$3,MassUnitsTable[Mass Units],0),2), "")</f>
        <v/>
      </c>
      <c r="R999" s="32" t="str">
        <f>IFERROR(('CALC | Main Engine'!T999+'CALC | Booster'!T999)*INDEX(MassUnitsTable[],MATCH($R$3,MassUnitsTable[Mass Units],0),2), "")</f>
        <v/>
      </c>
      <c r="S999" s="10"/>
    </row>
    <row r="1000" spans="1:19" x14ac:dyDescent="0.25">
      <c r="A1000" s="10"/>
      <c r="B1000" s="4" t="str">
        <f t="shared" si="80"/>
        <v/>
      </c>
      <c r="C1000" s="5" t="str">
        <f t="shared" si="81"/>
        <v/>
      </c>
      <c r="D1000" s="5" t="str">
        <f t="shared" si="82"/>
        <v/>
      </c>
      <c r="E1000" s="5" t="str">
        <f t="shared" si="83"/>
        <v/>
      </c>
      <c r="F1000" s="5" t="str">
        <f>'CALC | Main Engine'!$B1000</f>
        <v/>
      </c>
      <c r="G1000" s="27" t="str">
        <f>'CALC | Main Engine'!$C1000</f>
        <v/>
      </c>
      <c r="H1000" s="6" t="str">
        <f>'CALC | Main Engine'!$E1000</f>
        <v/>
      </c>
      <c r="I1000" s="34" t="str">
        <f>IFERROR('CALC | Main Engine'!$F1000*INDEX(MassUnitsTable[],MATCH($R$3,MassUnitsTable[Mass Units],0),2), "")</f>
        <v/>
      </c>
      <c r="J1000" s="27" t="str">
        <f>IFERROR('CALC | Booster'!$F1000*INDEX(MassUnitsTable[],MATCH($R$3,MassUnitsTable[Mass Units],0),2), "")</f>
        <v/>
      </c>
      <c r="K1000" s="32" t="str">
        <f t="shared" si="84"/>
        <v/>
      </c>
      <c r="L1000" s="34" t="str">
        <f>IFERROR(('CALC | Main Engine'!N1000+'CALC | Booster'!N1000)*INDEX(MassUnitsTable[],MATCH($R$3,MassUnitsTable[Mass Units],0),2), "")</f>
        <v/>
      </c>
      <c r="M1000" s="27" t="str">
        <f>IFERROR(('CALC | Main Engine'!O1000+'CALC | Booster'!O1000)*INDEX(MassUnitsTable[],MATCH($R$3,MassUnitsTable[Mass Units],0),2), "")</f>
        <v/>
      </c>
      <c r="N1000" s="27" t="str">
        <f>IFERROR(('CALC | Main Engine'!P1000+'CALC | Booster'!P1000)*INDEX(MassUnitsTable[],MATCH($R$3,MassUnitsTable[Mass Units],0),2), "")</f>
        <v/>
      </c>
      <c r="O1000" s="27" t="str">
        <f>IFERROR(('CALC | Main Engine'!Q1000+'CALC | Booster'!Q1000)*INDEX(MassUnitsTable[],MATCH($R$3,MassUnitsTable[Mass Units],0),2), "")</f>
        <v/>
      </c>
      <c r="P1000" s="27" t="str">
        <f>IFERROR(('CALC | Main Engine'!R1000+'CALC | Booster'!R1000)*INDEX(MassUnitsTable[],MATCH($R$3,MassUnitsTable[Mass Units],0),2), "")</f>
        <v/>
      </c>
      <c r="Q1000" s="27" t="str">
        <f>IFERROR(('CALC | Main Engine'!S1000+'CALC | Booster'!S1000)*INDEX(MassUnitsTable[],MATCH($R$3,MassUnitsTable[Mass Units],0),2), "")</f>
        <v/>
      </c>
      <c r="R1000" s="32" t="str">
        <f>IFERROR(('CALC | Main Engine'!T1000+'CALC | Booster'!T1000)*INDEX(MassUnitsTable[],MATCH($R$3,MassUnitsTable[Mass Units],0),2), "")</f>
        <v/>
      </c>
      <c r="S1000" s="10"/>
    </row>
    <row r="1001" spans="1:19" x14ac:dyDescent="0.25">
      <c r="A1001" s="10"/>
      <c r="B1001" s="4" t="str">
        <f t="shared" si="80"/>
        <v/>
      </c>
      <c r="C1001" s="5" t="str">
        <f t="shared" si="81"/>
        <v/>
      </c>
      <c r="D1001" s="5" t="str">
        <f t="shared" si="82"/>
        <v/>
      </c>
      <c r="E1001" s="5" t="str">
        <f t="shared" si="83"/>
        <v/>
      </c>
      <c r="F1001" s="5" t="str">
        <f>'CALC | Main Engine'!$B1001</f>
        <v/>
      </c>
      <c r="G1001" s="27" t="str">
        <f>'CALC | Main Engine'!$C1001</f>
        <v/>
      </c>
      <c r="H1001" s="6" t="str">
        <f>'CALC | Main Engine'!$E1001</f>
        <v/>
      </c>
      <c r="I1001" s="34" t="str">
        <f>IFERROR('CALC | Main Engine'!$F1001*INDEX(MassUnitsTable[],MATCH($R$3,MassUnitsTable[Mass Units],0),2), "")</f>
        <v/>
      </c>
      <c r="J1001" s="27" t="str">
        <f>IFERROR('CALC | Booster'!$F1001*INDEX(MassUnitsTable[],MATCH($R$3,MassUnitsTable[Mass Units],0),2), "")</f>
        <v/>
      </c>
      <c r="K1001" s="32" t="str">
        <f t="shared" si="84"/>
        <v/>
      </c>
      <c r="L1001" s="34" t="str">
        <f>IFERROR(('CALC | Main Engine'!N1001+'CALC | Booster'!N1001)*INDEX(MassUnitsTable[],MATCH($R$3,MassUnitsTable[Mass Units],0),2), "")</f>
        <v/>
      </c>
      <c r="M1001" s="27" t="str">
        <f>IFERROR(('CALC | Main Engine'!O1001+'CALC | Booster'!O1001)*INDEX(MassUnitsTable[],MATCH($R$3,MassUnitsTable[Mass Units],0),2), "")</f>
        <v/>
      </c>
      <c r="N1001" s="27" t="str">
        <f>IFERROR(('CALC | Main Engine'!P1001+'CALC | Booster'!P1001)*INDEX(MassUnitsTable[],MATCH($R$3,MassUnitsTable[Mass Units],0),2), "")</f>
        <v/>
      </c>
      <c r="O1001" s="27" t="str">
        <f>IFERROR(('CALC | Main Engine'!Q1001+'CALC | Booster'!Q1001)*INDEX(MassUnitsTable[],MATCH($R$3,MassUnitsTable[Mass Units],0),2), "")</f>
        <v/>
      </c>
      <c r="P1001" s="27" t="str">
        <f>IFERROR(('CALC | Main Engine'!R1001+'CALC | Booster'!R1001)*INDEX(MassUnitsTable[],MATCH($R$3,MassUnitsTable[Mass Units],0),2), "")</f>
        <v/>
      </c>
      <c r="Q1001" s="27" t="str">
        <f>IFERROR(('CALC | Main Engine'!S1001+'CALC | Booster'!S1001)*INDEX(MassUnitsTable[],MATCH($R$3,MassUnitsTable[Mass Units],0),2), "")</f>
        <v/>
      </c>
      <c r="R1001" s="32" t="str">
        <f>IFERROR(('CALC | Main Engine'!T1001+'CALC | Booster'!T1001)*INDEX(MassUnitsTable[],MATCH($R$3,MassUnitsTable[Mass Units],0),2), "")</f>
        <v/>
      </c>
      <c r="S1001" s="10"/>
    </row>
    <row r="1002" spans="1:19" x14ac:dyDescent="0.25">
      <c r="A1002" s="10"/>
      <c r="B1002" s="4" t="str">
        <f t="shared" si="80"/>
        <v/>
      </c>
      <c r="C1002" s="5" t="str">
        <f t="shared" si="81"/>
        <v/>
      </c>
      <c r="D1002" s="5" t="str">
        <f t="shared" si="82"/>
        <v/>
      </c>
      <c r="E1002" s="5" t="str">
        <f t="shared" si="83"/>
        <v/>
      </c>
      <c r="F1002" s="5" t="str">
        <f>'CALC | Main Engine'!$B1002</f>
        <v/>
      </c>
      <c r="G1002" s="27" t="str">
        <f>'CALC | Main Engine'!$C1002</f>
        <v/>
      </c>
      <c r="H1002" s="6" t="str">
        <f>'CALC | Main Engine'!$E1002</f>
        <v/>
      </c>
      <c r="I1002" s="34" t="str">
        <f>IFERROR('CALC | Main Engine'!$F1002*INDEX(MassUnitsTable[],MATCH($R$3,MassUnitsTable[Mass Units],0),2), "")</f>
        <v/>
      </c>
      <c r="J1002" s="27" t="str">
        <f>IFERROR('CALC | Booster'!$F1002*INDEX(MassUnitsTable[],MATCH($R$3,MassUnitsTable[Mass Units],0),2), "")</f>
        <v/>
      </c>
      <c r="K1002" s="32" t="str">
        <f t="shared" si="84"/>
        <v/>
      </c>
      <c r="L1002" s="34" t="str">
        <f>IFERROR(('CALC | Main Engine'!N1002+'CALC | Booster'!N1002)*INDEX(MassUnitsTable[],MATCH($R$3,MassUnitsTable[Mass Units],0),2), "")</f>
        <v/>
      </c>
      <c r="M1002" s="27" t="str">
        <f>IFERROR(('CALC | Main Engine'!O1002+'CALC | Booster'!O1002)*INDEX(MassUnitsTable[],MATCH($R$3,MassUnitsTable[Mass Units],0),2), "")</f>
        <v/>
      </c>
      <c r="N1002" s="27" t="str">
        <f>IFERROR(('CALC | Main Engine'!P1002+'CALC | Booster'!P1002)*INDEX(MassUnitsTable[],MATCH($R$3,MassUnitsTable[Mass Units],0),2), "")</f>
        <v/>
      </c>
      <c r="O1002" s="27" t="str">
        <f>IFERROR(('CALC | Main Engine'!Q1002+'CALC | Booster'!Q1002)*INDEX(MassUnitsTable[],MATCH($R$3,MassUnitsTable[Mass Units],0),2), "")</f>
        <v/>
      </c>
      <c r="P1002" s="27" t="str">
        <f>IFERROR(('CALC | Main Engine'!R1002+'CALC | Booster'!R1002)*INDEX(MassUnitsTable[],MATCH($R$3,MassUnitsTable[Mass Units],0),2), "")</f>
        <v/>
      </c>
      <c r="Q1002" s="27" t="str">
        <f>IFERROR(('CALC | Main Engine'!S1002+'CALC | Booster'!S1002)*INDEX(MassUnitsTable[],MATCH($R$3,MassUnitsTable[Mass Units],0),2), "")</f>
        <v/>
      </c>
      <c r="R1002" s="32" t="str">
        <f>IFERROR(('CALC | Main Engine'!T1002+'CALC | Booster'!T1002)*INDEX(MassUnitsTable[],MATCH($R$3,MassUnitsTable[Mass Units],0),2), "")</f>
        <v/>
      </c>
      <c r="S1002" s="10"/>
    </row>
    <row r="1003" spans="1:19" x14ac:dyDescent="0.25">
      <c r="A1003" s="10"/>
      <c r="B1003" s="4" t="str">
        <f t="shared" si="80"/>
        <v/>
      </c>
      <c r="C1003" s="5" t="str">
        <f t="shared" si="81"/>
        <v/>
      </c>
      <c r="D1003" s="5" t="str">
        <f t="shared" si="82"/>
        <v/>
      </c>
      <c r="E1003" s="5" t="str">
        <f t="shared" si="83"/>
        <v/>
      </c>
      <c r="F1003" s="5" t="str">
        <f>'CALC | Main Engine'!$B1003</f>
        <v/>
      </c>
      <c r="G1003" s="27" t="str">
        <f>'CALC | Main Engine'!$C1003</f>
        <v/>
      </c>
      <c r="H1003" s="6" t="str">
        <f>'CALC | Main Engine'!$E1003</f>
        <v/>
      </c>
      <c r="I1003" s="34" t="str">
        <f>IFERROR('CALC | Main Engine'!$F1003*INDEX(MassUnitsTable[],MATCH($R$3,MassUnitsTable[Mass Units],0),2), "")</f>
        <v/>
      </c>
      <c r="J1003" s="27" t="str">
        <f>IFERROR('CALC | Booster'!$F1003*INDEX(MassUnitsTable[],MATCH($R$3,MassUnitsTable[Mass Units],0),2), "")</f>
        <v/>
      </c>
      <c r="K1003" s="32" t="str">
        <f t="shared" si="84"/>
        <v/>
      </c>
      <c r="L1003" s="34" t="str">
        <f>IFERROR(('CALC | Main Engine'!N1003+'CALC | Booster'!N1003)*INDEX(MassUnitsTable[],MATCH($R$3,MassUnitsTable[Mass Units],0),2), "")</f>
        <v/>
      </c>
      <c r="M1003" s="27" t="str">
        <f>IFERROR(('CALC | Main Engine'!O1003+'CALC | Booster'!O1003)*INDEX(MassUnitsTable[],MATCH($R$3,MassUnitsTable[Mass Units],0),2), "")</f>
        <v/>
      </c>
      <c r="N1003" s="27" t="str">
        <f>IFERROR(('CALC | Main Engine'!P1003+'CALC | Booster'!P1003)*INDEX(MassUnitsTable[],MATCH($R$3,MassUnitsTable[Mass Units],0),2), "")</f>
        <v/>
      </c>
      <c r="O1003" s="27" t="str">
        <f>IFERROR(('CALC | Main Engine'!Q1003+'CALC | Booster'!Q1003)*INDEX(MassUnitsTable[],MATCH($R$3,MassUnitsTable[Mass Units],0),2), "")</f>
        <v/>
      </c>
      <c r="P1003" s="27" t="str">
        <f>IFERROR(('CALC | Main Engine'!R1003+'CALC | Booster'!R1003)*INDEX(MassUnitsTable[],MATCH($R$3,MassUnitsTable[Mass Units],0),2), "")</f>
        <v/>
      </c>
      <c r="Q1003" s="27" t="str">
        <f>IFERROR(('CALC | Main Engine'!S1003+'CALC | Booster'!S1003)*INDEX(MassUnitsTable[],MATCH($R$3,MassUnitsTable[Mass Units],0),2), "")</f>
        <v/>
      </c>
      <c r="R1003" s="32" t="str">
        <f>IFERROR(('CALC | Main Engine'!T1003+'CALC | Booster'!T1003)*INDEX(MassUnitsTable[],MATCH($R$3,MassUnitsTable[Mass Units],0),2), "")</f>
        <v/>
      </c>
      <c r="S1003" s="10"/>
    </row>
    <row r="1004" spans="1:19" x14ac:dyDescent="0.25">
      <c r="A1004" s="10"/>
      <c r="B1004" s="4" t="str">
        <f t="shared" si="80"/>
        <v/>
      </c>
      <c r="C1004" s="5" t="str">
        <f t="shared" si="81"/>
        <v/>
      </c>
      <c r="D1004" s="5" t="str">
        <f t="shared" si="82"/>
        <v/>
      </c>
      <c r="E1004" s="5" t="str">
        <f t="shared" si="83"/>
        <v/>
      </c>
      <c r="F1004" s="5" t="str">
        <f>'CALC | Main Engine'!$B1004</f>
        <v/>
      </c>
      <c r="G1004" s="27" t="str">
        <f>'CALC | Main Engine'!$C1004</f>
        <v/>
      </c>
      <c r="H1004" s="6" t="str">
        <f>'CALC | Main Engine'!$E1004</f>
        <v/>
      </c>
      <c r="I1004" s="34" t="str">
        <f>IFERROR('CALC | Main Engine'!$F1004*INDEX(MassUnitsTable[],MATCH($R$3,MassUnitsTable[Mass Units],0),2), "")</f>
        <v/>
      </c>
      <c r="J1004" s="27" t="str">
        <f>IFERROR('CALC | Booster'!$F1004*INDEX(MassUnitsTable[],MATCH($R$3,MassUnitsTable[Mass Units],0),2), "")</f>
        <v/>
      </c>
      <c r="K1004" s="32" t="str">
        <f t="shared" si="84"/>
        <v/>
      </c>
      <c r="L1004" s="34" t="str">
        <f>IFERROR(('CALC | Main Engine'!N1004+'CALC | Booster'!N1004)*INDEX(MassUnitsTable[],MATCH($R$3,MassUnitsTable[Mass Units],0),2), "")</f>
        <v/>
      </c>
      <c r="M1004" s="27" t="str">
        <f>IFERROR(('CALC | Main Engine'!O1004+'CALC | Booster'!O1004)*INDEX(MassUnitsTable[],MATCH($R$3,MassUnitsTable[Mass Units],0),2), "")</f>
        <v/>
      </c>
      <c r="N1004" s="27" t="str">
        <f>IFERROR(('CALC | Main Engine'!P1004+'CALC | Booster'!P1004)*INDEX(MassUnitsTable[],MATCH($R$3,MassUnitsTable[Mass Units],0),2), "")</f>
        <v/>
      </c>
      <c r="O1004" s="27" t="str">
        <f>IFERROR(('CALC | Main Engine'!Q1004+'CALC | Booster'!Q1004)*INDEX(MassUnitsTable[],MATCH($R$3,MassUnitsTable[Mass Units],0),2), "")</f>
        <v/>
      </c>
      <c r="P1004" s="27" t="str">
        <f>IFERROR(('CALC | Main Engine'!R1004+'CALC | Booster'!R1004)*INDEX(MassUnitsTable[],MATCH($R$3,MassUnitsTable[Mass Units],0),2), "")</f>
        <v/>
      </c>
      <c r="Q1004" s="27" t="str">
        <f>IFERROR(('CALC | Main Engine'!S1004+'CALC | Booster'!S1004)*INDEX(MassUnitsTable[],MATCH($R$3,MassUnitsTable[Mass Units],0),2), "")</f>
        <v/>
      </c>
      <c r="R1004" s="32" t="str">
        <f>IFERROR(('CALC | Main Engine'!T1004+'CALC | Booster'!T1004)*INDEX(MassUnitsTable[],MATCH($R$3,MassUnitsTable[Mass Units],0),2), "")</f>
        <v/>
      </c>
      <c r="S1004" s="10"/>
    </row>
    <row r="1005" spans="1:19" x14ac:dyDescent="0.25">
      <c r="A1005" s="10"/>
      <c r="B1005" s="4" t="str">
        <f t="shared" si="80"/>
        <v/>
      </c>
      <c r="C1005" s="5" t="str">
        <f t="shared" si="81"/>
        <v/>
      </c>
      <c r="D1005" s="5" t="str">
        <f t="shared" si="82"/>
        <v/>
      </c>
      <c r="E1005" s="5" t="str">
        <f t="shared" si="83"/>
        <v/>
      </c>
      <c r="F1005" s="5" t="str">
        <f>'CALC | Main Engine'!$B1005</f>
        <v/>
      </c>
      <c r="G1005" s="27" t="str">
        <f>'CALC | Main Engine'!$C1005</f>
        <v/>
      </c>
      <c r="H1005" s="6" t="str">
        <f>'CALC | Main Engine'!$E1005</f>
        <v/>
      </c>
      <c r="I1005" s="34" t="str">
        <f>IFERROR('CALC | Main Engine'!$F1005*INDEX(MassUnitsTable[],MATCH($R$3,MassUnitsTable[Mass Units],0),2), "")</f>
        <v/>
      </c>
      <c r="J1005" s="27" t="str">
        <f>IFERROR('CALC | Booster'!$F1005*INDEX(MassUnitsTable[],MATCH($R$3,MassUnitsTable[Mass Units],0),2), "")</f>
        <v/>
      </c>
      <c r="K1005" s="32" t="str">
        <f t="shared" si="84"/>
        <v/>
      </c>
      <c r="L1005" s="34" t="str">
        <f>IFERROR(('CALC | Main Engine'!N1005+'CALC | Booster'!N1005)*INDEX(MassUnitsTable[],MATCH($R$3,MassUnitsTable[Mass Units],0),2), "")</f>
        <v/>
      </c>
      <c r="M1005" s="27" t="str">
        <f>IFERROR(('CALC | Main Engine'!O1005+'CALC | Booster'!O1005)*INDEX(MassUnitsTable[],MATCH($R$3,MassUnitsTable[Mass Units],0),2), "")</f>
        <v/>
      </c>
      <c r="N1005" s="27" t="str">
        <f>IFERROR(('CALC | Main Engine'!P1005+'CALC | Booster'!P1005)*INDEX(MassUnitsTable[],MATCH($R$3,MassUnitsTable[Mass Units],0),2), "")</f>
        <v/>
      </c>
      <c r="O1005" s="27" t="str">
        <f>IFERROR(('CALC | Main Engine'!Q1005+'CALC | Booster'!Q1005)*INDEX(MassUnitsTable[],MATCH($R$3,MassUnitsTable[Mass Units],0),2), "")</f>
        <v/>
      </c>
      <c r="P1005" s="27" t="str">
        <f>IFERROR(('CALC | Main Engine'!R1005+'CALC | Booster'!R1005)*INDEX(MassUnitsTable[],MATCH($R$3,MassUnitsTable[Mass Units],0),2), "")</f>
        <v/>
      </c>
      <c r="Q1005" s="27" t="str">
        <f>IFERROR(('CALC | Main Engine'!S1005+'CALC | Booster'!S1005)*INDEX(MassUnitsTable[],MATCH($R$3,MassUnitsTable[Mass Units],0),2), "")</f>
        <v/>
      </c>
      <c r="R1005" s="32" t="str">
        <f>IFERROR(('CALC | Main Engine'!T1005+'CALC | Booster'!T1005)*INDEX(MassUnitsTable[],MATCH($R$3,MassUnitsTable[Mass Units],0),2), "")</f>
        <v/>
      </c>
      <c r="S1005" s="10"/>
    </row>
    <row r="1006" spans="1:19" x14ac:dyDescent="0.25">
      <c r="A1006" s="10"/>
      <c r="B1006" s="4" t="str">
        <f t="shared" si="80"/>
        <v/>
      </c>
      <c r="C1006" s="5" t="str">
        <f t="shared" si="81"/>
        <v/>
      </c>
      <c r="D1006" s="5" t="str">
        <f t="shared" si="82"/>
        <v/>
      </c>
      <c r="E1006" s="5" t="str">
        <f t="shared" si="83"/>
        <v/>
      </c>
      <c r="F1006" s="5" t="str">
        <f>'CALC | Main Engine'!$B1006</f>
        <v/>
      </c>
      <c r="G1006" s="27" t="str">
        <f>'CALC | Main Engine'!$C1006</f>
        <v/>
      </c>
      <c r="H1006" s="6" t="str">
        <f>'CALC | Main Engine'!$E1006</f>
        <v/>
      </c>
      <c r="I1006" s="34" t="str">
        <f>IFERROR('CALC | Main Engine'!$F1006*INDEX(MassUnitsTable[],MATCH($R$3,MassUnitsTable[Mass Units],0),2), "")</f>
        <v/>
      </c>
      <c r="J1006" s="27" t="str">
        <f>IFERROR('CALC | Booster'!$F1006*INDEX(MassUnitsTable[],MATCH($R$3,MassUnitsTable[Mass Units],0),2), "")</f>
        <v/>
      </c>
      <c r="K1006" s="32" t="str">
        <f t="shared" si="84"/>
        <v/>
      </c>
      <c r="L1006" s="34" t="str">
        <f>IFERROR(('CALC | Main Engine'!N1006+'CALC | Booster'!N1006)*INDEX(MassUnitsTable[],MATCH($R$3,MassUnitsTable[Mass Units],0),2), "")</f>
        <v/>
      </c>
      <c r="M1006" s="27" t="str">
        <f>IFERROR(('CALC | Main Engine'!O1006+'CALC | Booster'!O1006)*INDEX(MassUnitsTable[],MATCH($R$3,MassUnitsTable[Mass Units],0),2), "")</f>
        <v/>
      </c>
      <c r="N1006" s="27" t="str">
        <f>IFERROR(('CALC | Main Engine'!P1006+'CALC | Booster'!P1006)*INDEX(MassUnitsTable[],MATCH($R$3,MassUnitsTable[Mass Units],0),2), "")</f>
        <v/>
      </c>
      <c r="O1006" s="27" t="str">
        <f>IFERROR(('CALC | Main Engine'!Q1006+'CALC | Booster'!Q1006)*INDEX(MassUnitsTable[],MATCH($R$3,MassUnitsTable[Mass Units],0),2), "")</f>
        <v/>
      </c>
      <c r="P1006" s="27" t="str">
        <f>IFERROR(('CALC | Main Engine'!R1006+'CALC | Booster'!R1006)*INDEX(MassUnitsTable[],MATCH($R$3,MassUnitsTable[Mass Units],0),2), "")</f>
        <v/>
      </c>
      <c r="Q1006" s="27" t="str">
        <f>IFERROR(('CALC | Main Engine'!S1006+'CALC | Booster'!S1006)*INDEX(MassUnitsTable[],MATCH($R$3,MassUnitsTable[Mass Units],0),2), "")</f>
        <v/>
      </c>
      <c r="R1006" s="32" t="str">
        <f>IFERROR(('CALC | Main Engine'!T1006+'CALC | Booster'!T1006)*INDEX(MassUnitsTable[],MATCH($R$3,MassUnitsTable[Mass Units],0),2), "")</f>
        <v/>
      </c>
      <c r="S1006" s="10"/>
    </row>
    <row r="1007" spans="1:19" x14ac:dyDescent="0.25">
      <c r="A1007" s="10"/>
      <c r="B1007" s="4" t="str">
        <f t="shared" si="80"/>
        <v/>
      </c>
      <c r="C1007" s="5" t="str">
        <f t="shared" si="81"/>
        <v/>
      </c>
      <c r="D1007" s="5" t="str">
        <f t="shared" si="82"/>
        <v/>
      </c>
      <c r="E1007" s="5" t="str">
        <f t="shared" si="83"/>
        <v/>
      </c>
      <c r="F1007" s="5" t="str">
        <f>'CALC | Main Engine'!$B1007</f>
        <v/>
      </c>
      <c r="G1007" s="27" t="str">
        <f>'CALC | Main Engine'!$C1007</f>
        <v/>
      </c>
      <c r="H1007" s="6" t="str">
        <f>'CALC | Main Engine'!$E1007</f>
        <v/>
      </c>
      <c r="I1007" s="34" t="str">
        <f>IFERROR('CALC | Main Engine'!$F1007*INDEX(MassUnitsTable[],MATCH($R$3,MassUnitsTable[Mass Units],0),2), "")</f>
        <v/>
      </c>
      <c r="J1007" s="27" t="str">
        <f>IFERROR('CALC | Booster'!$F1007*INDEX(MassUnitsTable[],MATCH($R$3,MassUnitsTable[Mass Units],0),2), "")</f>
        <v/>
      </c>
      <c r="K1007" s="32" t="str">
        <f t="shared" si="84"/>
        <v/>
      </c>
      <c r="L1007" s="34" t="str">
        <f>IFERROR(('CALC | Main Engine'!N1007+'CALC | Booster'!N1007)*INDEX(MassUnitsTable[],MATCH($R$3,MassUnitsTable[Mass Units],0),2), "")</f>
        <v/>
      </c>
      <c r="M1007" s="27" t="str">
        <f>IFERROR(('CALC | Main Engine'!O1007+'CALC | Booster'!O1007)*INDEX(MassUnitsTable[],MATCH($R$3,MassUnitsTable[Mass Units],0),2), "")</f>
        <v/>
      </c>
      <c r="N1007" s="27" t="str">
        <f>IFERROR(('CALC | Main Engine'!P1007+'CALC | Booster'!P1007)*INDEX(MassUnitsTable[],MATCH($R$3,MassUnitsTable[Mass Units],0),2), "")</f>
        <v/>
      </c>
      <c r="O1007" s="27" t="str">
        <f>IFERROR(('CALC | Main Engine'!Q1007+'CALC | Booster'!Q1007)*INDEX(MassUnitsTable[],MATCH($R$3,MassUnitsTable[Mass Units],0),2), "")</f>
        <v/>
      </c>
      <c r="P1007" s="27" t="str">
        <f>IFERROR(('CALC | Main Engine'!R1007+'CALC | Booster'!R1007)*INDEX(MassUnitsTable[],MATCH($R$3,MassUnitsTable[Mass Units],0),2), "")</f>
        <v/>
      </c>
      <c r="Q1007" s="27" t="str">
        <f>IFERROR(('CALC | Main Engine'!S1007+'CALC | Booster'!S1007)*INDEX(MassUnitsTable[],MATCH($R$3,MassUnitsTable[Mass Units],0),2), "")</f>
        <v/>
      </c>
      <c r="R1007" s="32" t="str">
        <f>IFERROR(('CALC | Main Engine'!T1007+'CALC | Booster'!T1007)*INDEX(MassUnitsTable[],MATCH($R$3,MassUnitsTable[Mass Units],0),2), "")</f>
        <v/>
      </c>
      <c r="S1007" s="10"/>
    </row>
    <row r="1008" spans="1:19" x14ac:dyDescent="0.25">
      <c r="A1008" s="10"/>
      <c r="B1008" s="4" t="str">
        <f t="shared" si="80"/>
        <v/>
      </c>
      <c r="C1008" s="5" t="str">
        <f t="shared" si="81"/>
        <v/>
      </c>
      <c r="D1008" s="5" t="str">
        <f t="shared" si="82"/>
        <v/>
      </c>
      <c r="E1008" s="5" t="str">
        <f t="shared" si="83"/>
        <v/>
      </c>
      <c r="F1008" s="5" t="str">
        <f>'CALC | Main Engine'!$B1008</f>
        <v/>
      </c>
      <c r="G1008" s="27" t="str">
        <f>'CALC | Main Engine'!$C1008</f>
        <v/>
      </c>
      <c r="H1008" s="6" t="str">
        <f>'CALC | Main Engine'!$E1008</f>
        <v/>
      </c>
      <c r="I1008" s="34" t="str">
        <f>IFERROR('CALC | Main Engine'!$F1008*INDEX(MassUnitsTable[],MATCH($R$3,MassUnitsTable[Mass Units],0),2), "")</f>
        <v/>
      </c>
      <c r="J1008" s="27" t="str">
        <f>IFERROR('CALC | Booster'!$F1008*INDEX(MassUnitsTable[],MATCH($R$3,MassUnitsTable[Mass Units],0),2), "")</f>
        <v/>
      </c>
      <c r="K1008" s="32" t="str">
        <f t="shared" si="84"/>
        <v/>
      </c>
      <c r="L1008" s="34" t="str">
        <f>IFERROR(('CALC | Main Engine'!N1008+'CALC | Booster'!N1008)*INDEX(MassUnitsTable[],MATCH($R$3,MassUnitsTable[Mass Units],0),2), "")</f>
        <v/>
      </c>
      <c r="M1008" s="27" t="str">
        <f>IFERROR(('CALC | Main Engine'!O1008+'CALC | Booster'!O1008)*INDEX(MassUnitsTable[],MATCH($R$3,MassUnitsTable[Mass Units],0),2), "")</f>
        <v/>
      </c>
      <c r="N1008" s="27" t="str">
        <f>IFERROR(('CALC | Main Engine'!P1008+'CALC | Booster'!P1008)*INDEX(MassUnitsTable[],MATCH($R$3,MassUnitsTable[Mass Units],0),2), "")</f>
        <v/>
      </c>
      <c r="O1008" s="27" t="str">
        <f>IFERROR(('CALC | Main Engine'!Q1008+'CALC | Booster'!Q1008)*INDEX(MassUnitsTable[],MATCH($R$3,MassUnitsTable[Mass Units],0),2), "")</f>
        <v/>
      </c>
      <c r="P1008" s="27" t="str">
        <f>IFERROR(('CALC | Main Engine'!R1008+'CALC | Booster'!R1008)*INDEX(MassUnitsTable[],MATCH($R$3,MassUnitsTable[Mass Units],0),2), "")</f>
        <v/>
      </c>
      <c r="Q1008" s="27" t="str">
        <f>IFERROR(('CALC | Main Engine'!S1008+'CALC | Booster'!S1008)*INDEX(MassUnitsTable[],MATCH($R$3,MassUnitsTable[Mass Units],0),2), "")</f>
        <v/>
      </c>
      <c r="R1008" s="32" t="str">
        <f>IFERROR(('CALC | Main Engine'!T1008+'CALC | Booster'!T1008)*INDEX(MassUnitsTable[],MATCH($R$3,MassUnitsTable[Mass Units],0),2), "")</f>
        <v/>
      </c>
      <c r="S1008" s="10"/>
    </row>
    <row r="1009" spans="1:19" x14ac:dyDescent="0.25">
      <c r="A1009" s="10"/>
      <c r="B1009" s="4" t="str">
        <f t="shared" si="80"/>
        <v/>
      </c>
      <c r="C1009" s="5" t="str">
        <f t="shared" si="81"/>
        <v/>
      </c>
      <c r="D1009" s="5" t="str">
        <f t="shared" si="82"/>
        <v/>
      </c>
      <c r="E1009" s="5" t="str">
        <f t="shared" si="83"/>
        <v/>
      </c>
      <c r="F1009" s="5" t="str">
        <f>'CALC | Main Engine'!$B1009</f>
        <v/>
      </c>
      <c r="G1009" s="27" t="str">
        <f>'CALC | Main Engine'!$C1009</f>
        <v/>
      </c>
      <c r="H1009" s="6" t="str">
        <f>'CALC | Main Engine'!$E1009</f>
        <v/>
      </c>
      <c r="I1009" s="34" t="str">
        <f>IFERROR('CALC | Main Engine'!$F1009*INDEX(MassUnitsTable[],MATCH($R$3,MassUnitsTable[Mass Units],0),2), "")</f>
        <v/>
      </c>
      <c r="J1009" s="27" t="str">
        <f>IFERROR('CALC | Booster'!$F1009*INDEX(MassUnitsTable[],MATCH($R$3,MassUnitsTable[Mass Units],0),2), "")</f>
        <v/>
      </c>
      <c r="K1009" s="32" t="str">
        <f t="shared" si="84"/>
        <v/>
      </c>
      <c r="L1009" s="34" t="str">
        <f>IFERROR(('CALC | Main Engine'!N1009+'CALC | Booster'!N1009)*INDEX(MassUnitsTable[],MATCH($R$3,MassUnitsTable[Mass Units],0),2), "")</f>
        <v/>
      </c>
      <c r="M1009" s="27" t="str">
        <f>IFERROR(('CALC | Main Engine'!O1009+'CALC | Booster'!O1009)*INDEX(MassUnitsTable[],MATCH($R$3,MassUnitsTable[Mass Units],0),2), "")</f>
        <v/>
      </c>
      <c r="N1009" s="27" t="str">
        <f>IFERROR(('CALC | Main Engine'!P1009+'CALC | Booster'!P1009)*INDEX(MassUnitsTable[],MATCH($R$3,MassUnitsTable[Mass Units],0),2), "")</f>
        <v/>
      </c>
      <c r="O1009" s="27" t="str">
        <f>IFERROR(('CALC | Main Engine'!Q1009+'CALC | Booster'!Q1009)*INDEX(MassUnitsTable[],MATCH($R$3,MassUnitsTable[Mass Units],0),2), "")</f>
        <v/>
      </c>
      <c r="P1009" s="27" t="str">
        <f>IFERROR(('CALC | Main Engine'!R1009+'CALC | Booster'!R1009)*INDEX(MassUnitsTable[],MATCH($R$3,MassUnitsTable[Mass Units],0),2), "")</f>
        <v/>
      </c>
      <c r="Q1009" s="27" t="str">
        <f>IFERROR(('CALC | Main Engine'!S1009+'CALC | Booster'!S1009)*INDEX(MassUnitsTable[],MATCH($R$3,MassUnitsTable[Mass Units],0),2), "")</f>
        <v/>
      </c>
      <c r="R1009" s="32" t="str">
        <f>IFERROR(('CALC | Main Engine'!T1009+'CALC | Booster'!T1009)*INDEX(MassUnitsTable[],MATCH($R$3,MassUnitsTable[Mass Units],0),2), "")</f>
        <v/>
      </c>
      <c r="S1009" s="10"/>
    </row>
    <row r="1010" spans="1:19" x14ac:dyDescent="0.25">
      <c r="A1010" s="10"/>
      <c r="B1010" s="4" t="str">
        <f t="shared" si="80"/>
        <v/>
      </c>
      <c r="C1010" s="5" t="str">
        <f t="shared" si="81"/>
        <v/>
      </c>
      <c r="D1010" s="5" t="str">
        <f t="shared" si="82"/>
        <v/>
      </c>
      <c r="E1010" s="5" t="str">
        <f t="shared" si="83"/>
        <v/>
      </c>
      <c r="F1010" s="5" t="str">
        <f>'CALC | Main Engine'!$B1010</f>
        <v/>
      </c>
      <c r="G1010" s="27" t="str">
        <f>'CALC | Main Engine'!$C1010</f>
        <v/>
      </c>
      <c r="H1010" s="6" t="str">
        <f>'CALC | Main Engine'!$E1010</f>
        <v/>
      </c>
      <c r="I1010" s="34" t="str">
        <f>IFERROR('CALC | Main Engine'!$F1010*INDEX(MassUnitsTable[],MATCH($R$3,MassUnitsTable[Mass Units],0),2), "")</f>
        <v/>
      </c>
      <c r="J1010" s="27" t="str">
        <f>IFERROR('CALC | Booster'!$F1010*INDEX(MassUnitsTable[],MATCH($R$3,MassUnitsTable[Mass Units],0),2), "")</f>
        <v/>
      </c>
      <c r="K1010" s="32" t="str">
        <f t="shared" si="84"/>
        <v/>
      </c>
      <c r="L1010" s="34" t="str">
        <f>IFERROR(('CALC | Main Engine'!N1010+'CALC | Booster'!N1010)*INDEX(MassUnitsTable[],MATCH($R$3,MassUnitsTable[Mass Units],0),2), "")</f>
        <v/>
      </c>
      <c r="M1010" s="27" t="str">
        <f>IFERROR(('CALC | Main Engine'!O1010+'CALC | Booster'!O1010)*INDEX(MassUnitsTable[],MATCH($R$3,MassUnitsTable[Mass Units],0),2), "")</f>
        <v/>
      </c>
      <c r="N1010" s="27" t="str">
        <f>IFERROR(('CALC | Main Engine'!P1010+'CALC | Booster'!P1010)*INDEX(MassUnitsTable[],MATCH($R$3,MassUnitsTable[Mass Units],0),2), "")</f>
        <v/>
      </c>
      <c r="O1010" s="27" t="str">
        <f>IFERROR(('CALC | Main Engine'!Q1010+'CALC | Booster'!Q1010)*INDEX(MassUnitsTable[],MATCH($R$3,MassUnitsTable[Mass Units],0),2), "")</f>
        <v/>
      </c>
      <c r="P1010" s="27" t="str">
        <f>IFERROR(('CALC | Main Engine'!R1010+'CALC | Booster'!R1010)*INDEX(MassUnitsTable[],MATCH($R$3,MassUnitsTable[Mass Units],0),2), "")</f>
        <v/>
      </c>
      <c r="Q1010" s="27" t="str">
        <f>IFERROR(('CALC | Main Engine'!S1010+'CALC | Booster'!S1010)*INDEX(MassUnitsTable[],MATCH($R$3,MassUnitsTable[Mass Units],0),2), "")</f>
        <v/>
      </c>
      <c r="R1010" s="32" t="str">
        <f>IFERROR(('CALC | Main Engine'!T1010+'CALC | Booster'!T1010)*INDEX(MassUnitsTable[],MATCH($R$3,MassUnitsTable[Mass Units],0),2), "")</f>
        <v/>
      </c>
      <c r="S1010" s="10"/>
    </row>
    <row r="1011" spans="1:19" x14ac:dyDescent="0.25">
      <c r="A1011" s="10"/>
      <c r="B1011" s="4" t="str">
        <f t="shared" si="80"/>
        <v/>
      </c>
      <c r="C1011" s="5" t="str">
        <f t="shared" si="81"/>
        <v/>
      </c>
      <c r="D1011" s="5" t="str">
        <f t="shared" si="82"/>
        <v/>
      </c>
      <c r="E1011" s="5" t="str">
        <f t="shared" si="83"/>
        <v/>
      </c>
      <c r="F1011" s="5" t="str">
        <f>'CALC | Main Engine'!$B1011</f>
        <v/>
      </c>
      <c r="G1011" s="27" t="str">
        <f>'CALC | Main Engine'!$C1011</f>
        <v/>
      </c>
      <c r="H1011" s="6" t="str">
        <f>'CALC | Main Engine'!$E1011</f>
        <v/>
      </c>
      <c r="I1011" s="34" t="str">
        <f>IFERROR('CALC | Main Engine'!$F1011*INDEX(MassUnitsTable[],MATCH($R$3,MassUnitsTable[Mass Units],0),2), "")</f>
        <v/>
      </c>
      <c r="J1011" s="27" t="str">
        <f>IFERROR('CALC | Booster'!$F1011*INDEX(MassUnitsTable[],MATCH($R$3,MassUnitsTable[Mass Units],0),2), "")</f>
        <v/>
      </c>
      <c r="K1011" s="32" t="str">
        <f t="shared" si="84"/>
        <v/>
      </c>
      <c r="L1011" s="34" t="str">
        <f>IFERROR(('CALC | Main Engine'!N1011+'CALC | Booster'!N1011)*INDEX(MassUnitsTable[],MATCH($R$3,MassUnitsTable[Mass Units],0),2), "")</f>
        <v/>
      </c>
      <c r="M1011" s="27" t="str">
        <f>IFERROR(('CALC | Main Engine'!O1011+'CALC | Booster'!O1011)*INDEX(MassUnitsTable[],MATCH($R$3,MassUnitsTable[Mass Units],0),2), "")</f>
        <v/>
      </c>
      <c r="N1011" s="27" t="str">
        <f>IFERROR(('CALC | Main Engine'!P1011+'CALC | Booster'!P1011)*INDEX(MassUnitsTable[],MATCH($R$3,MassUnitsTable[Mass Units],0),2), "")</f>
        <v/>
      </c>
      <c r="O1011" s="27" t="str">
        <f>IFERROR(('CALC | Main Engine'!Q1011+'CALC | Booster'!Q1011)*INDEX(MassUnitsTable[],MATCH($R$3,MassUnitsTable[Mass Units],0),2), "")</f>
        <v/>
      </c>
      <c r="P1011" s="27" t="str">
        <f>IFERROR(('CALC | Main Engine'!R1011+'CALC | Booster'!R1011)*INDEX(MassUnitsTable[],MATCH($R$3,MassUnitsTable[Mass Units],0),2), "")</f>
        <v/>
      </c>
      <c r="Q1011" s="27" t="str">
        <f>IFERROR(('CALC | Main Engine'!S1011+'CALC | Booster'!S1011)*INDEX(MassUnitsTable[],MATCH($R$3,MassUnitsTable[Mass Units],0),2), "")</f>
        <v/>
      </c>
      <c r="R1011" s="32" t="str">
        <f>IFERROR(('CALC | Main Engine'!T1011+'CALC | Booster'!T1011)*INDEX(MassUnitsTable[],MATCH($R$3,MassUnitsTable[Mass Units],0),2), "")</f>
        <v/>
      </c>
      <c r="S1011" s="10"/>
    </row>
    <row r="1012" spans="1:19" x14ac:dyDescent="0.25">
      <c r="A1012" s="10"/>
      <c r="B1012" s="4" t="str">
        <f t="shared" si="80"/>
        <v/>
      </c>
      <c r="C1012" s="5" t="str">
        <f t="shared" si="81"/>
        <v/>
      </c>
      <c r="D1012" s="5" t="str">
        <f t="shared" si="82"/>
        <v/>
      </c>
      <c r="E1012" s="5" t="str">
        <f t="shared" si="83"/>
        <v/>
      </c>
      <c r="F1012" s="5" t="str">
        <f>'CALC | Main Engine'!$B1012</f>
        <v/>
      </c>
      <c r="G1012" s="27" t="str">
        <f>'CALC | Main Engine'!$C1012</f>
        <v/>
      </c>
      <c r="H1012" s="6" t="str">
        <f>'CALC | Main Engine'!$E1012</f>
        <v/>
      </c>
      <c r="I1012" s="34" t="str">
        <f>IFERROR('CALC | Main Engine'!$F1012*INDEX(MassUnitsTable[],MATCH($R$3,MassUnitsTable[Mass Units],0),2), "")</f>
        <v/>
      </c>
      <c r="J1012" s="27" t="str">
        <f>IFERROR('CALC | Booster'!$F1012*INDEX(MassUnitsTable[],MATCH($R$3,MassUnitsTable[Mass Units],0),2), "")</f>
        <v/>
      </c>
      <c r="K1012" s="32" t="str">
        <f t="shared" si="84"/>
        <v/>
      </c>
      <c r="L1012" s="34" t="str">
        <f>IFERROR(('CALC | Main Engine'!N1012+'CALC | Booster'!N1012)*INDEX(MassUnitsTable[],MATCH($R$3,MassUnitsTable[Mass Units],0),2), "")</f>
        <v/>
      </c>
      <c r="M1012" s="27" t="str">
        <f>IFERROR(('CALC | Main Engine'!O1012+'CALC | Booster'!O1012)*INDEX(MassUnitsTable[],MATCH($R$3,MassUnitsTable[Mass Units],0),2), "")</f>
        <v/>
      </c>
      <c r="N1012" s="27" t="str">
        <f>IFERROR(('CALC | Main Engine'!P1012+'CALC | Booster'!P1012)*INDEX(MassUnitsTable[],MATCH($R$3,MassUnitsTable[Mass Units],0),2), "")</f>
        <v/>
      </c>
      <c r="O1012" s="27" t="str">
        <f>IFERROR(('CALC | Main Engine'!Q1012+'CALC | Booster'!Q1012)*INDEX(MassUnitsTable[],MATCH($R$3,MassUnitsTable[Mass Units],0),2), "")</f>
        <v/>
      </c>
      <c r="P1012" s="27" t="str">
        <f>IFERROR(('CALC | Main Engine'!R1012+'CALC | Booster'!R1012)*INDEX(MassUnitsTable[],MATCH($R$3,MassUnitsTable[Mass Units],0),2), "")</f>
        <v/>
      </c>
      <c r="Q1012" s="27" t="str">
        <f>IFERROR(('CALC | Main Engine'!S1012+'CALC | Booster'!S1012)*INDEX(MassUnitsTable[],MATCH($R$3,MassUnitsTable[Mass Units],0),2), "")</f>
        <v/>
      </c>
      <c r="R1012" s="32" t="str">
        <f>IFERROR(('CALC | Main Engine'!T1012+'CALC | Booster'!T1012)*INDEX(MassUnitsTable[],MATCH($R$3,MassUnitsTable[Mass Units],0),2), "")</f>
        <v/>
      </c>
      <c r="S1012" s="10"/>
    </row>
    <row r="1013" spans="1:19" x14ac:dyDescent="0.25">
      <c r="A1013" s="10"/>
      <c r="B1013" s="4" t="str">
        <f t="shared" si="80"/>
        <v/>
      </c>
      <c r="C1013" s="5" t="str">
        <f t="shared" si="81"/>
        <v/>
      </c>
      <c r="D1013" s="5" t="str">
        <f t="shared" si="82"/>
        <v/>
      </c>
      <c r="E1013" s="5" t="str">
        <f t="shared" si="83"/>
        <v/>
      </c>
      <c r="F1013" s="5" t="str">
        <f>'CALC | Main Engine'!$B1013</f>
        <v/>
      </c>
      <c r="G1013" s="27" t="str">
        <f>'CALC | Main Engine'!$C1013</f>
        <v/>
      </c>
      <c r="H1013" s="6" t="str">
        <f>'CALC | Main Engine'!$E1013</f>
        <v/>
      </c>
      <c r="I1013" s="34" t="str">
        <f>IFERROR('CALC | Main Engine'!$F1013*INDEX(MassUnitsTable[],MATCH($R$3,MassUnitsTable[Mass Units],0),2), "")</f>
        <v/>
      </c>
      <c r="J1013" s="27" t="str">
        <f>IFERROR('CALC | Booster'!$F1013*INDEX(MassUnitsTable[],MATCH($R$3,MassUnitsTable[Mass Units],0),2), "")</f>
        <v/>
      </c>
      <c r="K1013" s="32" t="str">
        <f t="shared" si="84"/>
        <v/>
      </c>
      <c r="L1013" s="34" t="str">
        <f>IFERROR(('CALC | Main Engine'!N1013+'CALC | Booster'!N1013)*INDEX(MassUnitsTable[],MATCH($R$3,MassUnitsTable[Mass Units],0),2), "")</f>
        <v/>
      </c>
      <c r="M1013" s="27" t="str">
        <f>IFERROR(('CALC | Main Engine'!O1013+'CALC | Booster'!O1013)*INDEX(MassUnitsTable[],MATCH($R$3,MassUnitsTable[Mass Units],0),2), "")</f>
        <v/>
      </c>
      <c r="N1013" s="27" t="str">
        <f>IFERROR(('CALC | Main Engine'!P1013+'CALC | Booster'!P1013)*INDEX(MassUnitsTable[],MATCH($R$3,MassUnitsTable[Mass Units],0),2), "")</f>
        <v/>
      </c>
      <c r="O1013" s="27" t="str">
        <f>IFERROR(('CALC | Main Engine'!Q1013+'CALC | Booster'!Q1013)*INDEX(MassUnitsTable[],MATCH($R$3,MassUnitsTable[Mass Units],0),2), "")</f>
        <v/>
      </c>
      <c r="P1013" s="27" t="str">
        <f>IFERROR(('CALC | Main Engine'!R1013+'CALC | Booster'!R1013)*INDEX(MassUnitsTable[],MATCH($R$3,MassUnitsTable[Mass Units],0),2), "")</f>
        <v/>
      </c>
      <c r="Q1013" s="27" t="str">
        <f>IFERROR(('CALC | Main Engine'!S1013+'CALC | Booster'!S1013)*INDEX(MassUnitsTable[],MATCH($R$3,MassUnitsTable[Mass Units],0),2), "")</f>
        <v/>
      </c>
      <c r="R1013" s="32" t="str">
        <f>IFERROR(('CALC | Main Engine'!T1013+'CALC | Booster'!T1013)*INDEX(MassUnitsTable[],MATCH($R$3,MassUnitsTable[Mass Units],0),2), "")</f>
        <v/>
      </c>
      <c r="S1013" s="10"/>
    </row>
    <row r="1014" spans="1:19" x14ac:dyDescent="0.25">
      <c r="A1014" s="10"/>
      <c r="B1014" s="4" t="str">
        <f t="shared" si="80"/>
        <v/>
      </c>
      <c r="C1014" s="5" t="str">
        <f t="shared" si="81"/>
        <v/>
      </c>
      <c r="D1014" s="5" t="str">
        <f t="shared" si="82"/>
        <v/>
      </c>
      <c r="E1014" s="5" t="str">
        <f t="shared" si="83"/>
        <v/>
      </c>
      <c r="F1014" s="5" t="str">
        <f>'CALC | Main Engine'!$B1014</f>
        <v/>
      </c>
      <c r="G1014" s="27" t="str">
        <f>'CALC | Main Engine'!$C1014</f>
        <v/>
      </c>
      <c r="H1014" s="6" t="str">
        <f>'CALC | Main Engine'!$E1014</f>
        <v/>
      </c>
      <c r="I1014" s="34" t="str">
        <f>IFERROR('CALC | Main Engine'!$F1014*INDEX(MassUnitsTable[],MATCH($R$3,MassUnitsTable[Mass Units],0),2), "")</f>
        <v/>
      </c>
      <c r="J1014" s="27" t="str">
        <f>IFERROR('CALC | Booster'!$F1014*INDEX(MassUnitsTable[],MATCH($R$3,MassUnitsTable[Mass Units],0),2), "")</f>
        <v/>
      </c>
      <c r="K1014" s="32" t="str">
        <f t="shared" si="84"/>
        <v/>
      </c>
      <c r="L1014" s="34" t="str">
        <f>IFERROR(('CALC | Main Engine'!N1014+'CALC | Booster'!N1014)*INDEX(MassUnitsTable[],MATCH($R$3,MassUnitsTable[Mass Units],0),2), "")</f>
        <v/>
      </c>
      <c r="M1014" s="27" t="str">
        <f>IFERROR(('CALC | Main Engine'!O1014+'CALC | Booster'!O1014)*INDEX(MassUnitsTable[],MATCH($R$3,MassUnitsTable[Mass Units],0),2), "")</f>
        <v/>
      </c>
      <c r="N1014" s="27" t="str">
        <f>IFERROR(('CALC | Main Engine'!P1014+'CALC | Booster'!P1014)*INDEX(MassUnitsTable[],MATCH($R$3,MassUnitsTable[Mass Units],0),2), "")</f>
        <v/>
      </c>
      <c r="O1014" s="27" t="str">
        <f>IFERROR(('CALC | Main Engine'!Q1014+'CALC | Booster'!Q1014)*INDEX(MassUnitsTable[],MATCH($R$3,MassUnitsTable[Mass Units],0),2), "")</f>
        <v/>
      </c>
      <c r="P1014" s="27" t="str">
        <f>IFERROR(('CALC | Main Engine'!R1014+'CALC | Booster'!R1014)*INDEX(MassUnitsTable[],MATCH($R$3,MassUnitsTable[Mass Units],0),2), "")</f>
        <v/>
      </c>
      <c r="Q1014" s="27" t="str">
        <f>IFERROR(('CALC | Main Engine'!S1014+'CALC | Booster'!S1014)*INDEX(MassUnitsTable[],MATCH($R$3,MassUnitsTable[Mass Units],0),2), "")</f>
        <v/>
      </c>
      <c r="R1014" s="32" t="str">
        <f>IFERROR(('CALC | Main Engine'!T1014+'CALC | Booster'!T1014)*INDEX(MassUnitsTable[],MATCH($R$3,MassUnitsTable[Mass Units],0),2), "")</f>
        <v/>
      </c>
      <c r="S1014" s="10"/>
    </row>
    <row r="1015" spans="1:19" x14ac:dyDescent="0.25">
      <c r="A1015" s="10"/>
      <c r="B1015" s="4" t="str">
        <f t="shared" si="80"/>
        <v/>
      </c>
      <c r="C1015" s="5" t="str">
        <f t="shared" si="81"/>
        <v/>
      </c>
      <c r="D1015" s="5" t="str">
        <f t="shared" si="82"/>
        <v/>
      </c>
      <c r="E1015" s="5" t="str">
        <f t="shared" si="83"/>
        <v/>
      </c>
      <c r="F1015" s="5" t="str">
        <f>'CALC | Main Engine'!$B1015</f>
        <v/>
      </c>
      <c r="G1015" s="27" t="str">
        <f>'CALC | Main Engine'!$C1015</f>
        <v/>
      </c>
      <c r="H1015" s="6" t="str">
        <f>'CALC | Main Engine'!$E1015</f>
        <v/>
      </c>
      <c r="I1015" s="34" t="str">
        <f>IFERROR('CALC | Main Engine'!$F1015*INDEX(MassUnitsTable[],MATCH($R$3,MassUnitsTable[Mass Units],0),2), "")</f>
        <v/>
      </c>
      <c r="J1015" s="27" t="str">
        <f>IFERROR('CALC | Booster'!$F1015*INDEX(MassUnitsTable[],MATCH($R$3,MassUnitsTable[Mass Units],0),2), "")</f>
        <v/>
      </c>
      <c r="K1015" s="32" t="str">
        <f t="shared" si="84"/>
        <v/>
      </c>
      <c r="L1015" s="34" t="str">
        <f>IFERROR(('CALC | Main Engine'!N1015+'CALC | Booster'!N1015)*INDEX(MassUnitsTable[],MATCH($R$3,MassUnitsTable[Mass Units],0),2), "")</f>
        <v/>
      </c>
      <c r="M1015" s="27" t="str">
        <f>IFERROR(('CALC | Main Engine'!O1015+'CALC | Booster'!O1015)*INDEX(MassUnitsTable[],MATCH($R$3,MassUnitsTable[Mass Units],0),2), "")</f>
        <v/>
      </c>
      <c r="N1015" s="27" t="str">
        <f>IFERROR(('CALC | Main Engine'!P1015+'CALC | Booster'!P1015)*INDEX(MassUnitsTable[],MATCH($R$3,MassUnitsTable[Mass Units],0),2), "")</f>
        <v/>
      </c>
      <c r="O1015" s="27" t="str">
        <f>IFERROR(('CALC | Main Engine'!Q1015+'CALC | Booster'!Q1015)*INDEX(MassUnitsTable[],MATCH($R$3,MassUnitsTable[Mass Units],0),2), "")</f>
        <v/>
      </c>
      <c r="P1015" s="27" t="str">
        <f>IFERROR(('CALC | Main Engine'!R1015+'CALC | Booster'!R1015)*INDEX(MassUnitsTable[],MATCH($R$3,MassUnitsTable[Mass Units],0),2), "")</f>
        <v/>
      </c>
      <c r="Q1015" s="27" t="str">
        <f>IFERROR(('CALC | Main Engine'!S1015+'CALC | Booster'!S1015)*INDEX(MassUnitsTable[],MATCH($R$3,MassUnitsTable[Mass Units],0),2), "")</f>
        <v/>
      </c>
      <c r="R1015" s="32" t="str">
        <f>IFERROR(('CALC | Main Engine'!T1015+'CALC | Booster'!T1015)*INDEX(MassUnitsTable[],MATCH($R$3,MassUnitsTable[Mass Units],0),2), "")</f>
        <v/>
      </c>
      <c r="S1015" s="10"/>
    </row>
    <row r="1016" spans="1:19" x14ac:dyDescent="0.25">
      <c r="A1016" s="10"/>
      <c r="B1016" s="4" t="str">
        <f t="shared" si="80"/>
        <v/>
      </c>
      <c r="C1016" s="5" t="str">
        <f t="shared" si="81"/>
        <v/>
      </c>
      <c r="D1016" s="5" t="str">
        <f t="shared" si="82"/>
        <v/>
      </c>
      <c r="E1016" s="5" t="str">
        <f t="shared" si="83"/>
        <v/>
      </c>
      <c r="F1016" s="5" t="str">
        <f>'CALC | Main Engine'!$B1016</f>
        <v/>
      </c>
      <c r="G1016" s="27" t="str">
        <f>'CALC | Main Engine'!$C1016</f>
        <v/>
      </c>
      <c r="H1016" s="6" t="str">
        <f>'CALC | Main Engine'!$E1016</f>
        <v/>
      </c>
      <c r="I1016" s="34" t="str">
        <f>IFERROR('CALC | Main Engine'!$F1016*INDEX(MassUnitsTable[],MATCH($R$3,MassUnitsTable[Mass Units],0),2), "")</f>
        <v/>
      </c>
      <c r="J1016" s="27" t="str">
        <f>IFERROR('CALC | Booster'!$F1016*INDEX(MassUnitsTable[],MATCH($R$3,MassUnitsTable[Mass Units],0),2), "")</f>
        <v/>
      </c>
      <c r="K1016" s="32" t="str">
        <f t="shared" si="84"/>
        <v/>
      </c>
      <c r="L1016" s="34" t="str">
        <f>IFERROR(('CALC | Main Engine'!N1016+'CALC | Booster'!N1016)*INDEX(MassUnitsTable[],MATCH($R$3,MassUnitsTable[Mass Units],0),2), "")</f>
        <v/>
      </c>
      <c r="M1016" s="27" t="str">
        <f>IFERROR(('CALC | Main Engine'!O1016+'CALC | Booster'!O1016)*INDEX(MassUnitsTable[],MATCH($R$3,MassUnitsTable[Mass Units],0),2), "")</f>
        <v/>
      </c>
      <c r="N1016" s="27" t="str">
        <f>IFERROR(('CALC | Main Engine'!P1016+'CALC | Booster'!P1016)*INDEX(MassUnitsTable[],MATCH($R$3,MassUnitsTable[Mass Units],0),2), "")</f>
        <v/>
      </c>
      <c r="O1016" s="27" t="str">
        <f>IFERROR(('CALC | Main Engine'!Q1016+'CALC | Booster'!Q1016)*INDEX(MassUnitsTable[],MATCH($R$3,MassUnitsTable[Mass Units],0),2), "")</f>
        <v/>
      </c>
      <c r="P1016" s="27" t="str">
        <f>IFERROR(('CALC | Main Engine'!R1016+'CALC | Booster'!R1016)*INDEX(MassUnitsTable[],MATCH($R$3,MassUnitsTable[Mass Units],0),2), "")</f>
        <v/>
      </c>
      <c r="Q1016" s="27" t="str">
        <f>IFERROR(('CALC | Main Engine'!S1016+'CALC | Booster'!S1016)*INDEX(MassUnitsTable[],MATCH($R$3,MassUnitsTable[Mass Units],0),2), "")</f>
        <v/>
      </c>
      <c r="R1016" s="32" t="str">
        <f>IFERROR(('CALC | Main Engine'!T1016+'CALC | Booster'!T1016)*INDEX(MassUnitsTable[],MATCH($R$3,MassUnitsTable[Mass Units],0),2), "")</f>
        <v/>
      </c>
      <c r="S1016" s="10"/>
    </row>
    <row r="1017" spans="1:19" x14ac:dyDescent="0.25">
      <c r="A1017" s="10"/>
      <c r="B1017" s="4" t="str">
        <f t="shared" si="80"/>
        <v/>
      </c>
      <c r="C1017" s="5" t="str">
        <f t="shared" si="81"/>
        <v/>
      </c>
      <c r="D1017" s="5" t="str">
        <f t="shared" si="82"/>
        <v/>
      </c>
      <c r="E1017" s="5" t="str">
        <f t="shared" si="83"/>
        <v/>
      </c>
      <c r="F1017" s="5" t="str">
        <f>'CALC | Main Engine'!$B1017</f>
        <v/>
      </c>
      <c r="G1017" s="27" t="str">
        <f>'CALC | Main Engine'!$C1017</f>
        <v/>
      </c>
      <c r="H1017" s="6" t="str">
        <f>'CALC | Main Engine'!$E1017</f>
        <v/>
      </c>
      <c r="I1017" s="34" t="str">
        <f>IFERROR('CALC | Main Engine'!$F1017*INDEX(MassUnitsTable[],MATCH($R$3,MassUnitsTable[Mass Units],0),2), "")</f>
        <v/>
      </c>
      <c r="J1017" s="27" t="str">
        <f>IFERROR('CALC | Booster'!$F1017*INDEX(MassUnitsTable[],MATCH($R$3,MassUnitsTable[Mass Units],0),2), "")</f>
        <v/>
      </c>
      <c r="K1017" s="32" t="str">
        <f t="shared" si="84"/>
        <v/>
      </c>
      <c r="L1017" s="34" t="str">
        <f>IFERROR(('CALC | Main Engine'!N1017+'CALC | Booster'!N1017)*INDEX(MassUnitsTable[],MATCH($R$3,MassUnitsTable[Mass Units],0),2), "")</f>
        <v/>
      </c>
      <c r="M1017" s="27" t="str">
        <f>IFERROR(('CALC | Main Engine'!O1017+'CALC | Booster'!O1017)*INDEX(MassUnitsTable[],MATCH($R$3,MassUnitsTable[Mass Units],0),2), "")</f>
        <v/>
      </c>
      <c r="N1017" s="27" t="str">
        <f>IFERROR(('CALC | Main Engine'!P1017+'CALC | Booster'!P1017)*INDEX(MassUnitsTable[],MATCH($R$3,MassUnitsTable[Mass Units],0),2), "")</f>
        <v/>
      </c>
      <c r="O1017" s="27" t="str">
        <f>IFERROR(('CALC | Main Engine'!Q1017+'CALC | Booster'!Q1017)*INDEX(MassUnitsTable[],MATCH($R$3,MassUnitsTable[Mass Units],0),2), "")</f>
        <v/>
      </c>
      <c r="P1017" s="27" t="str">
        <f>IFERROR(('CALC | Main Engine'!R1017+'CALC | Booster'!R1017)*INDEX(MassUnitsTable[],MATCH($R$3,MassUnitsTable[Mass Units],0),2), "")</f>
        <v/>
      </c>
      <c r="Q1017" s="27" t="str">
        <f>IFERROR(('CALC | Main Engine'!S1017+'CALC | Booster'!S1017)*INDEX(MassUnitsTable[],MATCH($R$3,MassUnitsTable[Mass Units],0),2), "")</f>
        <v/>
      </c>
      <c r="R1017" s="32" t="str">
        <f>IFERROR(('CALC | Main Engine'!T1017+'CALC | Booster'!T1017)*INDEX(MassUnitsTable[],MATCH($R$3,MassUnitsTable[Mass Units],0),2), "")</f>
        <v/>
      </c>
      <c r="S1017" s="10"/>
    </row>
    <row r="1018" spans="1:19" x14ac:dyDescent="0.25">
      <c r="A1018" s="10"/>
      <c r="B1018" s="4" t="str">
        <f t="shared" si="80"/>
        <v/>
      </c>
      <c r="C1018" s="5" t="str">
        <f t="shared" si="81"/>
        <v/>
      </c>
      <c r="D1018" s="5" t="str">
        <f t="shared" si="82"/>
        <v/>
      </c>
      <c r="E1018" s="5" t="str">
        <f t="shared" si="83"/>
        <v/>
      </c>
      <c r="F1018" s="5" t="str">
        <f>'CALC | Main Engine'!$B1018</f>
        <v/>
      </c>
      <c r="G1018" s="27" t="str">
        <f>'CALC | Main Engine'!$C1018</f>
        <v/>
      </c>
      <c r="H1018" s="6" t="str">
        <f>'CALC | Main Engine'!$E1018</f>
        <v/>
      </c>
      <c r="I1018" s="34" t="str">
        <f>IFERROR('CALC | Main Engine'!$F1018*INDEX(MassUnitsTable[],MATCH($R$3,MassUnitsTable[Mass Units],0),2), "")</f>
        <v/>
      </c>
      <c r="J1018" s="27" t="str">
        <f>IFERROR('CALC | Booster'!$F1018*INDEX(MassUnitsTable[],MATCH($R$3,MassUnitsTable[Mass Units],0),2), "")</f>
        <v/>
      </c>
      <c r="K1018" s="32" t="str">
        <f t="shared" si="84"/>
        <v/>
      </c>
      <c r="L1018" s="34" t="str">
        <f>IFERROR(('CALC | Main Engine'!N1018+'CALC | Booster'!N1018)*INDEX(MassUnitsTable[],MATCH($R$3,MassUnitsTable[Mass Units],0),2), "")</f>
        <v/>
      </c>
      <c r="M1018" s="27" t="str">
        <f>IFERROR(('CALC | Main Engine'!O1018+'CALC | Booster'!O1018)*INDEX(MassUnitsTable[],MATCH($R$3,MassUnitsTable[Mass Units],0),2), "")</f>
        <v/>
      </c>
      <c r="N1018" s="27" t="str">
        <f>IFERROR(('CALC | Main Engine'!P1018+'CALC | Booster'!P1018)*INDEX(MassUnitsTable[],MATCH($R$3,MassUnitsTable[Mass Units],0),2), "")</f>
        <v/>
      </c>
      <c r="O1018" s="27" t="str">
        <f>IFERROR(('CALC | Main Engine'!Q1018+'CALC | Booster'!Q1018)*INDEX(MassUnitsTable[],MATCH($R$3,MassUnitsTable[Mass Units],0),2), "")</f>
        <v/>
      </c>
      <c r="P1018" s="27" t="str">
        <f>IFERROR(('CALC | Main Engine'!R1018+'CALC | Booster'!R1018)*INDEX(MassUnitsTable[],MATCH($R$3,MassUnitsTable[Mass Units],0),2), "")</f>
        <v/>
      </c>
      <c r="Q1018" s="27" t="str">
        <f>IFERROR(('CALC | Main Engine'!S1018+'CALC | Booster'!S1018)*INDEX(MassUnitsTable[],MATCH($R$3,MassUnitsTable[Mass Units],0),2), "")</f>
        <v/>
      </c>
      <c r="R1018" s="32" t="str">
        <f>IFERROR(('CALC | Main Engine'!T1018+'CALC | Booster'!T1018)*INDEX(MassUnitsTable[],MATCH($R$3,MassUnitsTable[Mass Units],0),2), "")</f>
        <v/>
      </c>
      <c r="S1018" s="10"/>
    </row>
    <row r="1019" spans="1:19" x14ac:dyDescent="0.25">
      <c r="A1019" s="10"/>
      <c r="B1019" s="4" t="str">
        <f t="shared" si="80"/>
        <v/>
      </c>
      <c r="C1019" s="5" t="str">
        <f t="shared" si="81"/>
        <v/>
      </c>
      <c r="D1019" s="5" t="str">
        <f t="shared" si="82"/>
        <v/>
      </c>
      <c r="E1019" s="5" t="str">
        <f t="shared" si="83"/>
        <v/>
      </c>
      <c r="F1019" s="5" t="str">
        <f>'CALC | Main Engine'!$B1019</f>
        <v/>
      </c>
      <c r="G1019" s="27" t="str">
        <f>'CALC | Main Engine'!$C1019</f>
        <v/>
      </c>
      <c r="H1019" s="6" t="str">
        <f>'CALC | Main Engine'!$E1019</f>
        <v/>
      </c>
      <c r="I1019" s="34" t="str">
        <f>IFERROR('CALC | Main Engine'!$F1019*INDEX(MassUnitsTable[],MATCH($R$3,MassUnitsTable[Mass Units],0),2), "")</f>
        <v/>
      </c>
      <c r="J1019" s="27" t="str">
        <f>IFERROR('CALC | Booster'!$F1019*INDEX(MassUnitsTable[],MATCH($R$3,MassUnitsTable[Mass Units],0),2), "")</f>
        <v/>
      </c>
      <c r="K1019" s="32" t="str">
        <f t="shared" si="84"/>
        <v/>
      </c>
      <c r="L1019" s="34" t="str">
        <f>IFERROR(('CALC | Main Engine'!N1019+'CALC | Booster'!N1019)*INDEX(MassUnitsTable[],MATCH($R$3,MassUnitsTable[Mass Units],0),2), "")</f>
        <v/>
      </c>
      <c r="M1019" s="27" t="str">
        <f>IFERROR(('CALC | Main Engine'!O1019+'CALC | Booster'!O1019)*INDEX(MassUnitsTable[],MATCH($R$3,MassUnitsTable[Mass Units],0),2), "")</f>
        <v/>
      </c>
      <c r="N1019" s="27" t="str">
        <f>IFERROR(('CALC | Main Engine'!P1019+'CALC | Booster'!P1019)*INDEX(MassUnitsTable[],MATCH($R$3,MassUnitsTable[Mass Units],0),2), "")</f>
        <v/>
      </c>
      <c r="O1019" s="27" t="str">
        <f>IFERROR(('CALC | Main Engine'!Q1019+'CALC | Booster'!Q1019)*INDEX(MassUnitsTable[],MATCH($R$3,MassUnitsTable[Mass Units],0),2), "")</f>
        <v/>
      </c>
      <c r="P1019" s="27" t="str">
        <f>IFERROR(('CALC | Main Engine'!R1019+'CALC | Booster'!R1019)*INDEX(MassUnitsTable[],MATCH($R$3,MassUnitsTable[Mass Units],0),2), "")</f>
        <v/>
      </c>
      <c r="Q1019" s="27" t="str">
        <f>IFERROR(('CALC | Main Engine'!S1019+'CALC | Booster'!S1019)*INDEX(MassUnitsTable[],MATCH($R$3,MassUnitsTable[Mass Units],0),2), "")</f>
        <v/>
      </c>
      <c r="R1019" s="32" t="str">
        <f>IFERROR(('CALC | Main Engine'!T1019+'CALC | Booster'!T1019)*INDEX(MassUnitsTable[],MATCH($R$3,MassUnitsTable[Mass Units],0),2), "")</f>
        <v/>
      </c>
      <c r="S1019" s="10"/>
    </row>
    <row r="1020" spans="1:19" x14ac:dyDescent="0.25">
      <c r="A1020" s="10"/>
      <c r="B1020" s="4" t="str">
        <f t="shared" si="80"/>
        <v/>
      </c>
      <c r="C1020" s="5" t="str">
        <f t="shared" si="81"/>
        <v/>
      </c>
      <c r="D1020" s="5" t="str">
        <f t="shared" si="82"/>
        <v/>
      </c>
      <c r="E1020" s="5" t="str">
        <f t="shared" si="83"/>
        <v/>
      </c>
      <c r="F1020" s="5" t="str">
        <f>'CALC | Main Engine'!$B1020</f>
        <v/>
      </c>
      <c r="G1020" s="27" t="str">
        <f>'CALC | Main Engine'!$C1020</f>
        <v/>
      </c>
      <c r="H1020" s="6" t="str">
        <f>'CALC | Main Engine'!$E1020</f>
        <v/>
      </c>
      <c r="I1020" s="34" t="str">
        <f>IFERROR('CALC | Main Engine'!$F1020*INDEX(MassUnitsTable[],MATCH($R$3,MassUnitsTable[Mass Units],0),2), "")</f>
        <v/>
      </c>
      <c r="J1020" s="27" t="str">
        <f>IFERROR('CALC | Booster'!$F1020*INDEX(MassUnitsTable[],MATCH($R$3,MassUnitsTable[Mass Units],0),2), "")</f>
        <v/>
      </c>
      <c r="K1020" s="32" t="str">
        <f t="shared" si="84"/>
        <v/>
      </c>
      <c r="L1020" s="34" t="str">
        <f>IFERROR(('CALC | Main Engine'!N1020+'CALC | Booster'!N1020)*INDEX(MassUnitsTable[],MATCH($R$3,MassUnitsTable[Mass Units],0),2), "")</f>
        <v/>
      </c>
      <c r="M1020" s="27" t="str">
        <f>IFERROR(('CALC | Main Engine'!O1020+'CALC | Booster'!O1020)*INDEX(MassUnitsTable[],MATCH($R$3,MassUnitsTable[Mass Units],0),2), "")</f>
        <v/>
      </c>
      <c r="N1020" s="27" t="str">
        <f>IFERROR(('CALC | Main Engine'!P1020+'CALC | Booster'!P1020)*INDEX(MassUnitsTable[],MATCH($R$3,MassUnitsTable[Mass Units],0),2), "")</f>
        <v/>
      </c>
      <c r="O1020" s="27" t="str">
        <f>IFERROR(('CALC | Main Engine'!Q1020+'CALC | Booster'!Q1020)*INDEX(MassUnitsTable[],MATCH($R$3,MassUnitsTable[Mass Units],0),2), "")</f>
        <v/>
      </c>
      <c r="P1020" s="27" t="str">
        <f>IFERROR(('CALC | Main Engine'!R1020+'CALC | Booster'!R1020)*INDEX(MassUnitsTable[],MATCH($R$3,MassUnitsTable[Mass Units],0),2), "")</f>
        <v/>
      </c>
      <c r="Q1020" s="27" t="str">
        <f>IFERROR(('CALC | Main Engine'!S1020+'CALC | Booster'!S1020)*INDEX(MassUnitsTable[],MATCH($R$3,MassUnitsTable[Mass Units],0),2), "")</f>
        <v/>
      </c>
      <c r="R1020" s="32" t="str">
        <f>IFERROR(('CALC | Main Engine'!T1020+'CALC | Booster'!T1020)*INDEX(MassUnitsTable[],MATCH($R$3,MassUnitsTable[Mass Units],0),2), "")</f>
        <v/>
      </c>
      <c r="S1020" s="10"/>
    </row>
    <row r="1021" spans="1:19" x14ac:dyDescent="0.25">
      <c r="A1021" s="10"/>
      <c r="B1021" s="4" t="str">
        <f t="shared" si="80"/>
        <v/>
      </c>
      <c r="C1021" s="5" t="str">
        <f t="shared" si="81"/>
        <v/>
      </c>
      <c r="D1021" s="5" t="str">
        <f t="shared" si="82"/>
        <v/>
      </c>
      <c r="E1021" s="5" t="str">
        <f t="shared" si="83"/>
        <v/>
      </c>
      <c r="F1021" s="5" t="str">
        <f>'CALC | Main Engine'!$B1021</f>
        <v/>
      </c>
      <c r="G1021" s="27" t="str">
        <f>'CALC | Main Engine'!$C1021</f>
        <v/>
      </c>
      <c r="H1021" s="6" t="str">
        <f>'CALC | Main Engine'!$E1021</f>
        <v/>
      </c>
      <c r="I1021" s="34" t="str">
        <f>IFERROR('CALC | Main Engine'!$F1021*INDEX(MassUnitsTable[],MATCH($R$3,MassUnitsTable[Mass Units],0),2), "")</f>
        <v/>
      </c>
      <c r="J1021" s="27" t="str">
        <f>IFERROR('CALC | Booster'!$F1021*INDEX(MassUnitsTable[],MATCH($R$3,MassUnitsTable[Mass Units],0),2), "")</f>
        <v/>
      </c>
      <c r="K1021" s="32" t="str">
        <f t="shared" si="84"/>
        <v/>
      </c>
      <c r="L1021" s="34" t="str">
        <f>IFERROR(('CALC | Main Engine'!N1021+'CALC | Booster'!N1021)*INDEX(MassUnitsTable[],MATCH($R$3,MassUnitsTable[Mass Units],0),2), "")</f>
        <v/>
      </c>
      <c r="M1021" s="27" t="str">
        <f>IFERROR(('CALC | Main Engine'!O1021+'CALC | Booster'!O1021)*INDEX(MassUnitsTable[],MATCH($R$3,MassUnitsTable[Mass Units],0),2), "")</f>
        <v/>
      </c>
      <c r="N1021" s="27" t="str">
        <f>IFERROR(('CALC | Main Engine'!P1021+'CALC | Booster'!P1021)*INDEX(MassUnitsTable[],MATCH($R$3,MassUnitsTable[Mass Units],0),2), "")</f>
        <v/>
      </c>
      <c r="O1021" s="27" t="str">
        <f>IFERROR(('CALC | Main Engine'!Q1021+'CALC | Booster'!Q1021)*INDEX(MassUnitsTable[],MATCH($R$3,MassUnitsTable[Mass Units],0),2), "")</f>
        <v/>
      </c>
      <c r="P1021" s="27" t="str">
        <f>IFERROR(('CALC | Main Engine'!R1021+'CALC | Booster'!R1021)*INDEX(MassUnitsTable[],MATCH($R$3,MassUnitsTable[Mass Units],0),2), "")</f>
        <v/>
      </c>
      <c r="Q1021" s="27" t="str">
        <f>IFERROR(('CALC | Main Engine'!S1021+'CALC | Booster'!S1021)*INDEX(MassUnitsTable[],MATCH($R$3,MassUnitsTable[Mass Units],0),2), "")</f>
        <v/>
      </c>
      <c r="R1021" s="32" t="str">
        <f>IFERROR(('CALC | Main Engine'!T1021+'CALC | Booster'!T1021)*INDEX(MassUnitsTable[],MATCH($R$3,MassUnitsTable[Mass Units],0),2), "")</f>
        <v/>
      </c>
      <c r="S1021" s="10"/>
    </row>
    <row r="1022" spans="1:19" x14ac:dyDescent="0.25">
      <c r="A1022" s="10"/>
      <c r="B1022" s="4" t="str">
        <f t="shared" si="80"/>
        <v/>
      </c>
      <c r="C1022" s="5" t="str">
        <f t="shared" si="81"/>
        <v/>
      </c>
      <c r="D1022" s="5" t="str">
        <f t="shared" si="82"/>
        <v/>
      </c>
      <c r="E1022" s="5" t="str">
        <f t="shared" si="83"/>
        <v/>
      </c>
      <c r="F1022" s="5" t="str">
        <f>'CALC | Main Engine'!$B1022</f>
        <v/>
      </c>
      <c r="G1022" s="27" t="str">
        <f>'CALC | Main Engine'!$C1022</f>
        <v/>
      </c>
      <c r="H1022" s="6" t="str">
        <f>'CALC | Main Engine'!$E1022</f>
        <v/>
      </c>
      <c r="I1022" s="34" t="str">
        <f>IFERROR('CALC | Main Engine'!$F1022*INDEX(MassUnitsTable[],MATCH($R$3,MassUnitsTable[Mass Units],0),2), "")</f>
        <v/>
      </c>
      <c r="J1022" s="27" t="str">
        <f>IFERROR('CALC | Booster'!$F1022*INDEX(MassUnitsTable[],MATCH($R$3,MassUnitsTable[Mass Units],0),2), "")</f>
        <v/>
      </c>
      <c r="K1022" s="32" t="str">
        <f t="shared" si="84"/>
        <v/>
      </c>
      <c r="L1022" s="34" t="str">
        <f>IFERROR(('CALC | Main Engine'!N1022+'CALC | Booster'!N1022)*INDEX(MassUnitsTable[],MATCH($R$3,MassUnitsTable[Mass Units],0),2), "")</f>
        <v/>
      </c>
      <c r="M1022" s="27" t="str">
        <f>IFERROR(('CALC | Main Engine'!O1022+'CALC | Booster'!O1022)*INDEX(MassUnitsTable[],MATCH($R$3,MassUnitsTable[Mass Units],0),2), "")</f>
        <v/>
      </c>
      <c r="N1022" s="27" t="str">
        <f>IFERROR(('CALC | Main Engine'!P1022+'CALC | Booster'!P1022)*INDEX(MassUnitsTable[],MATCH($R$3,MassUnitsTable[Mass Units],0),2), "")</f>
        <v/>
      </c>
      <c r="O1022" s="27" t="str">
        <f>IFERROR(('CALC | Main Engine'!Q1022+'CALC | Booster'!Q1022)*INDEX(MassUnitsTable[],MATCH($R$3,MassUnitsTable[Mass Units],0),2), "")</f>
        <v/>
      </c>
      <c r="P1022" s="27" t="str">
        <f>IFERROR(('CALC | Main Engine'!R1022+'CALC | Booster'!R1022)*INDEX(MassUnitsTable[],MATCH($R$3,MassUnitsTable[Mass Units],0),2), "")</f>
        <v/>
      </c>
      <c r="Q1022" s="27" t="str">
        <f>IFERROR(('CALC | Main Engine'!S1022+'CALC | Booster'!S1022)*INDEX(MassUnitsTable[],MATCH($R$3,MassUnitsTable[Mass Units],0),2), "")</f>
        <v/>
      </c>
      <c r="R1022" s="32" t="str">
        <f>IFERROR(('CALC | Main Engine'!T1022+'CALC | Booster'!T1022)*INDEX(MassUnitsTable[],MATCH($R$3,MassUnitsTable[Mass Units],0),2), "")</f>
        <v/>
      </c>
      <c r="S1022" s="10"/>
    </row>
    <row r="1023" spans="1:19" x14ac:dyDescent="0.25">
      <c r="A1023" s="10"/>
      <c r="B1023" s="4" t="str">
        <f t="shared" si="80"/>
        <v/>
      </c>
      <c r="C1023" s="5" t="str">
        <f t="shared" si="81"/>
        <v/>
      </c>
      <c r="D1023" s="5" t="str">
        <f t="shared" si="82"/>
        <v/>
      </c>
      <c r="E1023" s="5" t="str">
        <f t="shared" si="83"/>
        <v/>
      </c>
      <c r="F1023" s="5" t="str">
        <f>'CALC | Main Engine'!$B1023</f>
        <v/>
      </c>
      <c r="G1023" s="27" t="str">
        <f>'CALC | Main Engine'!$C1023</f>
        <v/>
      </c>
      <c r="H1023" s="6" t="str">
        <f>'CALC | Main Engine'!$E1023</f>
        <v/>
      </c>
      <c r="I1023" s="34" t="str">
        <f>IFERROR('CALC | Main Engine'!$F1023*INDEX(MassUnitsTable[],MATCH($R$3,MassUnitsTable[Mass Units],0),2), "")</f>
        <v/>
      </c>
      <c r="J1023" s="27" t="str">
        <f>IFERROR('CALC | Booster'!$F1023*INDEX(MassUnitsTable[],MATCH($R$3,MassUnitsTable[Mass Units],0),2), "")</f>
        <v/>
      </c>
      <c r="K1023" s="32" t="str">
        <f t="shared" si="84"/>
        <v/>
      </c>
      <c r="L1023" s="34" t="str">
        <f>IFERROR(('CALC | Main Engine'!N1023+'CALC | Booster'!N1023)*INDEX(MassUnitsTable[],MATCH($R$3,MassUnitsTable[Mass Units],0),2), "")</f>
        <v/>
      </c>
      <c r="M1023" s="27" t="str">
        <f>IFERROR(('CALC | Main Engine'!O1023+'CALC | Booster'!O1023)*INDEX(MassUnitsTable[],MATCH($R$3,MassUnitsTable[Mass Units],0),2), "")</f>
        <v/>
      </c>
      <c r="N1023" s="27" t="str">
        <f>IFERROR(('CALC | Main Engine'!P1023+'CALC | Booster'!P1023)*INDEX(MassUnitsTable[],MATCH($R$3,MassUnitsTable[Mass Units],0),2), "")</f>
        <v/>
      </c>
      <c r="O1023" s="27" t="str">
        <f>IFERROR(('CALC | Main Engine'!Q1023+'CALC | Booster'!Q1023)*INDEX(MassUnitsTable[],MATCH($R$3,MassUnitsTable[Mass Units],0),2), "")</f>
        <v/>
      </c>
      <c r="P1023" s="27" t="str">
        <f>IFERROR(('CALC | Main Engine'!R1023+'CALC | Booster'!R1023)*INDEX(MassUnitsTable[],MATCH($R$3,MassUnitsTable[Mass Units],0),2), "")</f>
        <v/>
      </c>
      <c r="Q1023" s="27" t="str">
        <f>IFERROR(('CALC | Main Engine'!S1023+'CALC | Booster'!S1023)*INDEX(MassUnitsTable[],MATCH($R$3,MassUnitsTable[Mass Units],0),2), "")</f>
        <v/>
      </c>
      <c r="R1023" s="32" t="str">
        <f>IFERROR(('CALC | Main Engine'!T1023+'CALC | Booster'!T1023)*INDEX(MassUnitsTable[],MATCH($R$3,MassUnitsTable[Mass Units],0),2), "")</f>
        <v/>
      </c>
      <c r="S1023" s="10"/>
    </row>
    <row r="1024" spans="1:19" x14ac:dyDescent="0.25">
      <c r="A1024" s="10"/>
      <c r="B1024" s="4" t="str">
        <f t="shared" si="80"/>
        <v/>
      </c>
      <c r="C1024" s="5" t="str">
        <f t="shared" si="81"/>
        <v/>
      </c>
      <c r="D1024" s="5" t="str">
        <f t="shared" si="82"/>
        <v/>
      </c>
      <c r="E1024" s="5" t="str">
        <f t="shared" si="83"/>
        <v/>
      </c>
      <c r="F1024" s="5" t="str">
        <f>'CALC | Main Engine'!$B1024</f>
        <v/>
      </c>
      <c r="G1024" s="27" t="str">
        <f>'CALC | Main Engine'!$C1024</f>
        <v/>
      </c>
      <c r="H1024" s="6" t="str">
        <f>'CALC | Main Engine'!$E1024</f>
        <v/>
      </c>
      <c r="I1024" s="34" t="str">
        <f>IFERROR('CALC | Main Engine'!$F1024*INDEX(MassUnitsTable[],MATCH($R$3,MassUnitsTable[Mass Units],0),2), "")</f>
        <v/>
      </c>
      <c r="J1024" s="27" t="str">
        <f>IFERROR('CALC | Booster'!$F1024*INDEX(MassUnitsTable[],MATCH($R$3,MassUnitsTable[Mass Units],0),2), "")</f>
        <v/>
      </c>
      <c r="K1024" s="32" t="str">
        <f t="shared" si="84"/>
        <v/>
      </c>
      <c r="L1024" s="34" t="str">
        <f>IFERROR(('CALC | Main Engine'!N1024+'CALC | Booster'!N1024)*INDEX(MassUnitsTable[],MATCH($R$3,MassUnitsTable[Mass Units],0),2), "")</f>
        <v/>
      </c>
      <c r="M1024" s="27" t="str">
        <f>IFERROR(('CALC | Main Engine'!O1024+'CALC | Booster'!O1024)*INDEX(MassUnitsTable[],MATCH($R$3,MassUnitsTable[Mass Units],0),2), "")</f>
        <v/>
      </c>
      <c r="N1024" s="27" t="str">
        <f>IFERROR(('CALC | Main Engine'!P1024+'CALC | Booster'!P1024)*INDEX(MassUnitsTable[],MATCH($R$3,MassUnitsTable[Mass Units],0),2), "")</f>
        <v/>
      </c>
      <c r="O1024" s="27" t="str">
        <f>IFERROR(('CALC | Main Engine'!Q1024+'CALC | Booster'!Q1024)*INDEX(MassUnitsTable[],MATCH($R$3,MassUnitsTable[Mass Units],0),2), "")</f>
        <v/>
      </c>
      <c r="P1024" s="27" t="str">
        <f>IFERROR(('CALC | Main Engine'!R1024+'CALC | Booster'!R1024)*INDEX(MassUnitsTable[],MATCH($R$3,MassUnitsTable[Mass Units],0),2), "")</f>
        <v/>
      </c>
      <c r="Q1024" s="27" t="str">
        <f>IFERROR(('CALC | Main Engine'!S1024+'CALC | Booster'!S1024)*INDEX(MassUnitsTable[],MATCH($R$3,MassUnitsTable[Mass Units],0),2), "")</f>
        <v/>
      </c>
      <c r="R1024" s="32" t="str">
        <f>IFERROR(('CALC | Main Engine'!T1024+'CALC | Booster'!T1024)*INDEX(MassUnitsTable[],MATCH($R$3,MassUnitsTable[Mass Units],0),2), "")</f>
        <v/>
      </c>
      <c r="S1024" s="10"/>
    </row>
    <row r="1025" spans="1:19" x14ac:dyDescent="0.25">
      <c r="A1025" s="10"/>
      <c r="B1025" s="4" t="str">
        <f t="shared" si="80"/>
        <v/>
      </c>
      <c r="C1025" s="5" t="str">
        <f t="shared" si="81"/>
        <v/>
      </c>
      <c r="D1025" s="5" t="str">
        <f t="shared" si="82"/>
        <v/>
      </c>
      <c r="E1025" s="5" t="str">
        <f t="shared" si="83"/>
        <v/>
      </c>
      <c r="F1025" s="5" t="str">
        <f>'CALC | Main Engine'!$B1025</f>
        <v/>
      </c>
      <c r="G1025" s="27" t="str">
        <f>'CALC | Main Engine'!$C1025</f>
        <v/>
      </c>
      <c r="H1025" s="6" t="str">
        <f>'CALC | Main Engine'!$E1025</f>
        <v/>
      </c>
      <c r="I1025" s="34" t="str">
        <f>IFERROR('CALC | Main Engine'!$F1025*INDEX(MassUnitsTable[],MATCH($R$3,MassUnitsTable[Mass Units],0),2), "")</f>
        <v/>
      </c>
      <c r="J1025" s="27" t="str">
        <f>IFERROR('CALC | Booster'!$F1025*INDEX(MassUnitsTable[],MATCH($R$3,MassUnitsTable[Mass Units],0),2), "")</f>
        <v/>
      </c>
      <c r="K1025" s="32" t="str">
        <f t="shared" si="84"/>
        <v/>
      </c>
      <c r="L1025" s="34" t="str">
        <f>IFERROR(('CALC | Main Engine'!N1025+'CALC | Booster'!N1025)*INDEX(MassUnitsTable[],MATCH($R$3,MassUnitsTable[Mass Units],0),2), "")</f>
        <v/>
      </c>
      <c r="M1025" s="27" t="str">
        <f>IFERROR(('CALC | Main Engine'!O1025+'CALC | Booster'!O1025)*INDEX(MassUnitsTable[],MATCH($R$3,MassUnitsTable[Mass Units],0),2), "")</f>
        <v/>
      </c>
      <c r="N1025" s="27" t="str">
        <f>IFERROR(('CALC | Main Engine'!P1025+'CALC | Booster'!P1025)*INDEX(MassUnitsTable[],MATCH($R$3,MassUnitsTable[Mass Units],0),2), "")</f>
        <v/>
      </c>
      <c r="O1025" s="27" t="str">
        <f>IFERROR(('CALC | Main Engine'!Q1025+'CALC | Booster'!Q1025)*INDEX(MassUnitsTable[],MATCH($R$3,MassUnitsTable[Mass Units],0),2), "")</f>
        <v/>
      </c>
      <c r="P1025" s="27" t="str">
        <f>IFERROR(('CALC | Main Engine'!R1025+'CALC | Booster'!R1025)*INDEX(MassUnitsTable[],MATCH($R$3,MassUnitsTable[Mass Units],0),2), "")</f>
        <v/>
      </c>
      <c r="Q1025" s="27" t="str">
        <f>IFERROR(('CALC | Main Engine'!S1025+'CALC | Booster'!S1025)*INDEX(MassUnitsTable[],MATCH($R$3,MassUnitsTable[Mass Units],0),2), "")</f>
        <v/>
      </c>
      <c r="R1025" s="32" t="str">
        <f>IFERROR(('CALC | Main Engine'!T1025+'CALC | Booster'!T1025)*INDEX(MassUnitsTable[],MATCH($R$3,MassUnitsTable[Mass Units],0),2), "")</f>
        <v/>
      </c>
      <c r="S1025" s="10"/>
    </row>
    <row r="1026" spans="1:19" x14ac:dyDescent="0.25">
      <c r="A1026" s="10"/>
      <c r="B1026" s="4" t="str">
        <f t="shared" si="80"/>
        <v/>
      </c>
      <c r="C1026" s="5" t="str">
        <f t="shared" si="81"/>
        <v/>
      </c>
      <c r="D1026" s="5" t="str">
        <f t="shared" si="82"/>
        <v/>
      </c>
      <c r="E1026" s="5" t="str">
        <f t="shared" si="83"/>
        <v/>
      </c>
      <c r="F1026" s="5" t="str">
        <f>'CALC | Main Engine'!$B1026</f>
        <v/>
      </c>
      <c r="G1026" s="27" t="str">
        <f>'CALC | Main Engine'!$C1026</f>
        <v/>
      </c>
      <c r="H1026" s="6" t="str">
        <f>'CALC | Main Engine'!$E1026</f>
        <v/>
      </c>
      <c r="I1026" s="34" t="str">
        <f>IFERROR('CALC | Main Engine'!$F1026*INDEX(MassUnitsTable[],MATCH($R$3,MassUnitsTable[Mass Units],0),2), "")</f>
        <v/>
      </c>
      <c r="J1026" s="27" t="str">
        <f>IFERROR('CALC | Booster'!$F1026*INDEX(MassUnitsTable[],MATCH($R$3,MassUnitsTable[Mass Units],0),2), "")</f>
        <v/>
      </c>
      <c r="K1026" s="32" t="str">
        <f t="shared" si="84"/>
        <v/>
      </c>
      <c r="L1026" s="34" t="str">
        <f>IFERROR(('CALC | Main Engine'!N1026+'CALC | Booster'!N1026)*INDEX(MassUnitsTable[],MATCH($R$3,MassUnitsTable[Mass Units],0),2), "")</f>
        <v/>
      </c>
      <c r="M1026" s="27" t="str">
        <f>IFERROR(('CALC | Main Engine'!O1026+'CALC | Booster'!O1026)*INDEX(MassUnitsTable[],MATCH($R$3,MassUnitsTable[Mass Units],0),2), "")</f>
        <v/>
      </c>
      <c r="N1026" s="27" t="str">
        <f>IFERROR(('CALC | Main Engine'!P1026+'CALC | Booster'!P1026)*INDEX(MassUnitsTable[],MATCH($R$3,MassUnitsTable[Mass Units],0),2), "")</f>
        <v/>
      </c>
      <c r="O1026" s="27" t="str">
        <f>IFERROR(('CALC | Main Engine'!Q1026+'CALC | Booster'!Q1026)*INDEX(MassUnitsTable[],MATCH($R$3,MassUnitsTable[Mass Units],0),2), "")</f>
        <v/>
      </c>
      <c r="P1026" s="27" t="str">
        <f>IFERROR(('CALC | Main Engine'!R1026+'CALC | Booster'!R1026)*INDEX(MassUnitsTable[],MATCH($R$3,MassUnitsTable[Mass Units],0),2), "")</f>
        <v/>
      </c>
      <c r="Q1026" s="27" t="str">
        <f>IFERROR(('CALC | Main Engine'!S1026+'CALC | Booster'!S1026)*INDEX(MassUnitsTable[],MATCH($R$3,MassUnitsTable[Mass Units],0),2), "")</f>
        <v/>
      </c>
      <c r="R1026" s="32" t="str">
        <f>IFERROR(('CALC | Main Engine'!T1026+'CALC | Booster'!T1026)*INDEX(MassUnitsTable[],MATCH($R$3,MassUnitsTable[Mass Units],0),2), "")</f>
        <v/>
      </c>
      <c r="S1026" s="10"/>
    </row>
    <row r="1027" spans="1:19" x14ac:dyDescent="0.25">
      <c r="A1027" s="10"/>
      <c r="B1027" s="4" t="str">
        <f t="shared" si="80"/>
        <v/>
      </c>
      <c r="C1027" s="5" t="str">
        <f t="shared" si="81"/>
        <v/>
      </c>
      <c r="D1027" s="5" t="str">
        <f t="shared" si="82"/>
        <v/>
      </c>
      <c r="E1027" s="5" t="str">
        <f t="shared" si="83"/>
        <v/>
      </c>
      <c r="F1027" s="5" t="str">
        <f>'CALC | Main Engine'!$B1027</f>
        <v/>
      </c>
      <c r="G1027" s="27" t="str">
        <f>'CALC | Main Engine'!$C1027</f>
        <v/>
      </c>
      <c r="H1027" s="6" t="str">
        <f>'CALC | Main Engine'!$E1027</f>
        <v/>
      </c>
      <c r="I1027" s="34" t="str">
        <f>IFERROR('CALC | Main Engine'!$F1027*INDEX(MassUnitsTable[],MATCH($R$3,MassUnitsTable[Mass Units],0),2), "")</f>
        <v/>
      </c>
      <c r="J1027" s="27" t="str">
        <f>IFERROR('CALC | Booster'!$F1027*INDEX(MassUnitsTable[],MATCH($R$3,MassUnitsTable[Mass Units],0),2), "")</f>
        <v/>
      </c>
      <c r="K1027" s="32" t="str">
        <f t="shared" si="84"/>
        <v/>
      </c>
      <c r="L1027" s="34" t="str">
        <f>IFERROR(('CALC | Main Engine'!N1027+'CALC | Booster'!N1027)*INDEX(MassUnitsTable[],MATCH($R$3,MassUnitsTable[Mass Units],0),2), "")</f>
        <v/>
      </c>
      <c r="M1027" s="27" t="str">
        <f>IFERROR(('CALC | Main Engine'!O1027+'CALC | Booster'!O1027)*INDEX(MassUnitsTable[],MATCH($R$3,MassUnitsTable[Mass Units],0),2), "")</f>
        <v/>
      </c>
      <c r="N1027" s="27" t="str">
        <f>IFERROR(('CALC | Main Engine'!P1027+'CALC | Booster'!P1027)*INDEX(MassUnitsTable[],MATCH($R$3,MassUnitsTable[Mass Units],0),2), "")</f>
        <v/>
      </c>
      <c r="O1027" s="27" t="str">
        <f>IFERROR(('CALC | Main Engine'!Q1027+'CALC | Booster'!Q1027)*INDEX(MassUnitsTable[],MATCH($R$3,MassUnitsTable[Mass Units],0),2), "")</f>
        <v/>
      </c>
      <c r="P1027" s="27" t="str">
        <f>IFERROR(('CALC | Main Engine'!R1027+'CALC | Booster'!R1027)*INDEX(MassUnitsTable[],MATCH($R$3,MassUnitsTable[Mass Units],0),2), "")</f>
        <v/>
      </c>
      <c r="Q1027" s="27" t="str">
        <f>IFERROR(('CALC | Main Engine'!S1027+'CALC | Booster'!S1027)*INDEX(MassUnitsTable[],MATCH($R$3,MassUnitsTable[Mass Units],0),2), "")</f>
        <v/>
      </c>
      <c r="R1027" s="32" t="str">
        <f>IFERROR(('CALC | Main Engine'!T1027+'CALC | Booster'!T1027)*INDEX(MassUnitsTable[],MATCH($R$3,MassUnitsTable[Mass Units],0),2), "")</f>
        <v/>
      </c>
      <c r="S1027" s="10"/>
    </row>
    <row r="1028" spans="1:19" x14ac:dyDescent="0.25">
      <c r="A1028" s="10"/>
      <c r="B1028" s="4" t="str">
        <f t="shared" si="80"/>
        <v/>
      </c>
      <c r="C1028" s="5" t="str">
        <f t="shared" si="81"/>
        <v/>
      </c>
      <c r="D1028" s="5" t="str">
        <f t="shared" si="82"/>
        <v/>
      </c>
      <c r="E1028" s="5" t="str">
        <f t="shared" si="83"/>
        <v/>
      </c>
      <c r="F1028" s="5" t="str">
        <f>'CALC | Main Engine'!$B1028</f>
        <v/>
      </c>
      <c r="G1028" s="27" t="str">
        <f>'CALC | Main Engine'!$C1028</f>
        <v/>
      </c>
      <c r="H1028" s="6" t="str">
        <f>'CALC | Main Engine'!$E1028</f>
        <v/>
      </c>
      <c r="I1028" s="34" t="str">
        <f>IFERROR('CALC | Main Engine'!$F1028*INDEX(MassUnitsTable[],MATCH($R$3,MassUnitsTable[Mass Units],0),2), "")</f>
        <v/>
      </c>
      <c r="J1028" s="27" t="str">
        <f>IFERROR('CALC | Booster'!$F1028*INDEX(MassUnitsTable[],MATCH($R$3,MassUnitsTable[Mass Units],0),2), "")</f>
        <v/>
      </c>
      <c r="K1028" s="32" t="str">
        <f t="shared" si="84"/>
        <v/>
      </c>
      <c r="L1028" s="34" t="str">
        <f>IFERROR(('CALC | Main Engine'!N1028+'CALC | Booster'!N1028)*INDEX(MassUnitsTable[],MATCH($R$3,MassUnitsTable[Mass Units],0),2), "")</f>
        <v/>
      </c>
      <c r="M1028" s="27" t="str">
        <f>IFERROR(('CALC | Main Engine'!O1028+'CALC | Booster'!O1028)*INDEX(MassUnitsTable[],MATCH($R$3,MassUnitsTable[Mass Units],0),2), "")</f>
        <v/>
      </c>
      <c r="N1028" s="27" t="str">
        <f>IFERROR(('CALC | Main Engine'!P1028+'CALC | Booster'!P1028)*INDEX(MassUnitsTable[],MATCH($R$3,MassUnitsTable[Mass Units],0),2), "")</f>
        <v/>
      </c>
      <c r="O1028" s="27" t="str">
        <f>IFERROR(('CALC | Main Engine'!Q1028+'CALC | Booster'!Q1028)*INDEX(MassUnitsTable[],MATCH($R$3,MassUnitsTable[Mass Units],0),2), "")</f>
        <v/>
      </c>
      <c r="P1028" s="27" t="str">
        <f>IFERROR(('CALC | Main Engine'!R1028+'CALC | Booster'!R1028)*INDEX(MassUnitsTable[],MATCH($R$3,MassUnitsTable[Mass Units],0),2), "")</f>
        <v/>
      </c>
      <c r="Q1028" s="27" t="str">
        <f>IFERROR(('CALC | Main Engine'!S1028+'CALC | Booster'!S1028)*INDEX(MassUnitsTable[],MATCH($R$3,MassUnitsTable[Mass Units],0),2), "")</f>
        <v/>
      </c>
      <c r="R1028" s="32" t="str">
        <f>IFERROR(('CALC | Main Engine'!T1028+'CALC | Booster'!T1028)*INDEX(MassUnitsTable[],MATCH($R$3,MassUnitsTable[Mass Units],0),2), "")</f>
        <v/>
      </c>
      <c r="S1028" s="10"/>
    </row>
    <row r="1029" spans="1:19" x14ac:dyDescent="0.25">
      <c r="A1029" s="10"/>
      <c r="B1029" s="4" t="str">
        <f t="shared" si="80"/>
        <v/>
      </c>
      <c r="C1029" s="5" t="str">
        <f t="shared" si="81"/>
        <v/>
      </c>
      <c r="D1029" s="5" t="str">
        <f t="shared" si="82"/>
        <v/>
      </c>
      <c r="E1029" s="5" t="str">
        <f t="shared" si="83"/>
        <v/>
      </c>
      <c r="F1029" s="5" t="str">
        <f>'CALC | Main Engine'!$B1029</f>
        <v/>
      </c>
      <c r="G1029" s="27" t="str">
        <f>'CALC | Main Engine'!$C1029</f>
        <v/>
      </c>
      <c r="H1029" s="6" t="str">
        <f>'CALC | Main Engine'!$E1029</f>
        <v/>
      </c>
      <c r="I1029" s="34" t="str">
        <f>IFERROR('CALC | Main Engine'!$F1029*INDEX(MassUnitsTable[],MATCH($R$3,MassUnitsTable[Mass Units],0),2), "")</f>
        <v/>
      </c>
      <c r="J1029" s="27" t="str">
        <f>IFERROR('CALC | Booster'!$F1029*INDEX(MassUnitsTable[],MATCH($R$3,MassUnitsTable[Mass Units],0),2), "")</f>
        <v/>
      </c>
      <c r="K1029" s="32" t="str">
        <f t="shared" si="84"/>
        <v/>
      </c>
      <c r="L1029" s="34" t="str">
        <f>IFERROR(('CALC | Main Engine'!N1029+'CALC | Booster'!N1029)*INDEX(MassUnitsTable[],MATCH($R$3,MassUnitsTable[Mass Units],0),2), "")</f>
        <v/>
      </c>
      <c r="M1029" s="27" t="str">
        <f>IFERROR(('CALC | Main Engine'!O1029+'CALC | Booster'!O1029)*INDEX(MassUnitsTable[],MATCH($R$3,MassUnitsTable[Mass Units],0),2), "")</f>
        <v/>
      </c>
      <c r="N1029" s="27" t="str">
        <f>IFERROR(('CALC | Main Engine'!P1029+'CALC | Booster'!P1029)*INDEX(MassUnitsTable[],MATCH($R$3,MassUnitsTable[Mass Units],0),2), "")</f>
        <v/>
      </c>
      <c r="O1029" s="27" t="str">
        <f>IFERROR(('CALC | Main Engine'!Q1029+'CALC | Booster'!Q1029)*INDEX(MassUnitsTable[],MATCH($R$3,MassUnitsTable[Mass Units],0),2), "")</f>
        <v/>
      </c>
      <c r="P1029" s="27" t="str">
        <f>IFERROR(('CALC | Main Engine'!R1029+'CALC | Booster'!R1029)*INDEX(MassUnitsTable[],MATCH($R$3,MassUnitsTable[Mass Units],0),2), "")</f>
        <v/>
      </c>
      <c r="Q1029" s="27" t="str">
        <f>IFERROR(('CALC | Main Engine'!S1029+'CALC | Booster'!S1029)*INDEX(MassUnitsTable[],MATCH($R$3,MassUnitsTable[Mass Units],0),2), "")</f>
        <v/>
      </c>
      <c r="R1029" s="32" t="str">
        <f>IFERROR(('CALC | Main Engine'!T1029+'CALC | Booster'!T1029)*INDEX(MassUnitsTable[],MATCH($R$3,MassUnitsTable[Mass Units],0),2), "")</f>
        <v/>
      </c>
      <c r="S1029" s="10"/>
    </row>
    <row r="1030" spans="1:19" x14ac:dyDescent="0.25">
      <c r="A1030" s="10"/>
      <c r="B1030" s="4" t="str">
        <f t="shared" si="80"/>
        <v/>
      </c>
      <c r="C1030" s="5" t="str">
        <f t="shared" si="81"/>
        <v/>
      </c>
      <c r="D1030" s="5" t="str">
        <f t="shared" si="82"/>
        <v/>
      </c>
      <c r="E1030" s="5" t="str">
        <f t="shared" si="83"/>
        <v/>
      </c>
      <c r="F1030" s="5" t="str">
        <f>'CALC | Main Engine'!$B1030</f>
        <v/>
      </c>
      <c r="G1030" s="27" t="str">
        <f>'CALC | Main Engine'!$C1030</f>
        <v/>
      </c>
      <c r="H1030" s="6" t="str">
        <f>'CALC | Main Engine'!$E1030</f>
        <v/>
      </c>
      <c r="I1030" s="34" t="str">
        <f>IFERROR('CALC | Main Engine'!$F1030*INDEX(MassUnitsTable[],MATCH($R$3,MassUnitsTable[Mass Units],0),2), "")</f>
        <v/>
      </c>
      <c r="J1030" s="27" t="str">
        <f>IFERROR('CALC | Booster'!$F1030*INDEX(MassUnitsTable[],MATCH($R$3,MassUnitsTable[Mass Units],0),2), "")</f>
        <v/>
      </c>
      <c r="K1030" s="32" t="str">
        <f t="shared" si="84"/>
        <v/>
      </c>
      <c r="L1030" s="34" t="str">
        <f>IFERROR(('CALC | Main Engine'!N1030+'CALC | Booster'!N1030)*INDEX(MassUnitsTable[],MATCH($R$3,MassUnitsTable[Mass Units],0),2), "")</f>
        <v/>
      </c>
      <c r="M1030" s="27" t="str">
        <f>IFERROR(('CALC | Main Engine'!O1030+'CALC | Booster'!O1030)*INDEX(MassUnitsTable[],MATCH($R$3,MassUnitsTable[Mass Units],0),2), "")</f>
        <v/>
      </c>
      <c r="N1030" s="27" t="str">
        <f>IFERROR(('CALC | Main Engine'!P1030+'CALC | Booster'!P1030)*INDEX(MassUnitsTable[],MATCH($R$3,MassUnitsTable[Mass Units],0),2), "")</f>
        <v/>
      </c>
      <c r="O1030" s="27" t="str">
        <f>IFERROR(('CALC | Main Engine'!Q1030+'CALC | Booster'!Q1030)*INDEX(MassUnitsTable[],MATCH($R$3,MassUnitsTable[Mass Units],0),2), "")</f>
        <v/>
      </c>
      <c r="P1030" s="27" t="str">
        <f>IFERROR(('CALC | Main Engine'!R1030+'CALC | Booster'!R1030)*INDEX(MassUnitsTable[],MATCH($R$3,MassUnitsTable[Mass Units],0),2), "")</f>
        <v/>
      </c>
      <c r="Q1030" s="27" t="str">
        <f>IFERROR(('CALC | Main Engine'!S1030+'CALC | Booster'!S1030)*INDEX(MassUnitsTable[],MATCH($R$3,MassUnitsTable[Mass Units],0),2), "")</f>
        <v/>
      </c>
      <c r="R1030" s="32" t="str">
        <f>IFERROR(('CALC | Main Engine'!T1030+'CALC | Booster'!T1030)*INDEX(MassUnitsTable[],MATCH($R$3,MassUnitsTable[Mass Units],0),2), "")</f>
        <v/>
      </c>
      <c r="S1030" s="10"/>
    </row>
    <row r="1031" spans="1:19" x14ac:dyDescent="0.25">
      <c r="A1031" s="10"/>
      <c r="B1031" s="4" t="str">
        <f t="shared" si="80"/>
        <v/>
      </c>
      <c r="C1031" s="5" t="str">
        <f t="shared" si="81"/>
        <v/>
      </c>
      <c r="D1031" s="5" t="str">
        <f t="shared" si="82"/>
        <v/>
      </c>
      <c r="E1031" s="5" t="str">
        <f t="shared" si="83"/>
        <v/>
      </c>
      <c r="F1031" s="5" t="str">
        <f>'CALC | Main Engine'!$B1031</f>
        <v/>
      </c>
      <c r="G1031" s="27" t="str">
        <f>'CALC | Main Engine'!$C1031</f>
        <v/>
      </c>
      <c r="H1031" s="6" t="str">
        <f>'CALC | Main Engine'!$E1031</f>
        <v/>
      </c>
      <c r="I1031" s="34" t="str">
        <f>IFERROR('CALC | Main Engine'!$F1031*INDEX(MassUnitsTable[],MATCH($R$3,MassUnitsTable[Mass Units],0),2), "")</f>
        <v/>
      </c>
      <c r="J1031" s="27" t="str">
        <f>IFERROR('CALC | Booster'!$F1031*INDEX(MassUnitsTable[],MATCH($R$3,MassUnitsTable[Mass Units],0),2), "")</f>
        <v/>
      </c>
      <c r="K1031" s="32" t="str">
        <f t="shared" si="84"/>
        <v/>
      </c>
      <c r="L1031" s="34" t="str">
        <f>IFERROR(('CALC | Main Engine'!N1031+'CALC | Booster'!N1031)*INDEX(MassUnitsTable[],MATCH($R$3,MassUnitsTable[Mass Units],0),2), "")</f>
        <v/>
      </c>
      <c r="M1031" s="27" t="str">
        <f>IFERROR(('CALC | Main Engine'!O1031+'CALC | Booster'!O1031)*INDEX(MassUnitsTable[],MATCH($R$3,MassUnitsTable[Mass Units],0),2), "")</f>
        <v/>
      </c>
      <c r="N1031" s="27" t="str">
        <f>IFERROR(('CALC | Main Engine'!P1031+'CALC | Booster'!P1031)*INDEX(MassUnitsTable[],MATCH($R$3,MassUnitsTable[Mass Units],0),2), "")</f>
        <v/>
      </c>
      <c r="O1031" s="27" t="str">
        <f>IFERROR(('CALC | Main Engine'!Q1031+'CALC | Booster'!Q1031)*INDEX(MassUnitsTable[],MATCH($R$3,MassUnitsTable[Mass Units],0),2), "")</f>
        <v/>
      </c>
      <c r="P1031" s="27" t="str">
        <f>IFERROR(('CALC | Main Engine'!R1031+'CALC | Booster'!R1031)*INDEX(MassUnitsTable[],MATCH($R$3,MassUnitsTable[Mass Units],0),2), "")</f>
        <v/>
      </c>
      <c r="Q1031" s="27" t="str">
        <f>IFERROR(('CALC | Main Engine'!S1031+'CALC | Booster'!S1031)*INDEX(MassUnitsTable[],MATCH($R$3,MassUnitsTable[Mass Units],0),2), "")</f>
        <v/>
      </c>
      <c r="R1031" s="32" t="str">
        <f>IFERROR(('CALC | Main Engine'!T1031+'CALC | Booster'!T1031)*INDEX(MassUnitsTable[],MATCH($R$3,MassUnitsTable[Mass Units],0),2), "")</f>
        <v/>
      </c>
      <c r="S1031" s="10"/>
    </row>
    <row r="1032" spans="1:19" x14ac:dyDescent="0.25">
      <c r="A1032" s="10"/>
      <c r="B1032" s="4" t="str">
        <f t="shared" ref="B1032:B1095" si="85">IF(ISNUMBER($F1032),UserID,"")</f>
        <v/>
      </c>
      <c r="C1032" s="5" t="str">
        <f t="shared" ref="C1032:C1095" si="86">IF(ISNUMBER($F1032),Spacecraft,"")</f>
        <v/>
      </c>
      <c r="D1032" s="5" t="str">
        <f t="shared" ref="D1032:D1095" si="87">IF(ISNUMBER($F1032),OperationType,"")</f>
        <v/>
      </c>
      <c r="E1032" s="5" t="str">
        <f t="shared" ref="E1032:E1095" si="88">IF(ISNUMBER($F1032),NumberOfOps,"")</f>
        <v/>
      </c>
      <c r="F1032" s="5" t="str">
        <f>'CALC | Main Engine'!$B1032</f>
        <v/>
      </c>
      <c r="G1032" s="27" t="str">
        <f>'CALC | Main Engine'!$C1032</f>
        <v/>
      </c>
      <c r="H1032" s="6" t="str">
        <f>'CALC | Main Engine'!$E1032</f>
        <v/>
      </c>
      <c r="I1032" s="34" t="str">
        <f>IFERROR('CALC | Main Engine'!$F1032*INDEX(MassUnitsTable[],MATCH($R$3,MassUnitsTable[Mass Units],0),2), "")</f>
        <v/>
      </c>
      <c r="J1032" s="27" t="str">
        <f>IFERROR('CALC | Booster'!$F1032*INDEX(MassUnitsTable[],MATCH($R$3,MassUnitsTable[Mass Units],0),2), "")</f>
        <v/>
      </c>
      <c r="K1032" s="32" t="str">
        <f t="shared" si="84"/>
        <v/>
      </c>
      <c r="L1032" s="34" t="str">
        <f>IFERROR(('CALC | Main Engine'!N1032+'CALC | Booster'!N1032)*INDEX(MassUnitsTable[],MATCH($R$3,MassUnitsTable[Mass Units],0),2), "")</f>
        <v/>
      </c>
      <c r="M1032" s="27" t="str">
        <f>IFERROR(('CALC | Main Engine'!O1032+'CALC | Booster'!O1032)*INDEX(MassUnitsTable[],MATCH($R$3,MassUnitsTable[Mass Units],0),2), "")</f>
        <v/>
      </c>
      <c r="N1032" s="27" t="str">
        <f>IFERROR(('CALC | Main Engine'!P1032+'CALC | Booster'!P1032)*INDEX(MassUnitsTable[],MATCH($R$3,MassUnitsTable[Mass Units],0),2), "")</f>
        <v/>
      </c>
      <c r="O1032" s="27" t="str">
        <f>IFERROR(('CALC | Main Engine'!Q1032+'CALC | Booster'!Q1032)*INDEX(MassUnitsTable[],MATCH($R$3,MassUnitsTable[Mass Units],0),2), "")</f>
        <v/>
      </c>
      <c r="P1032" s="27" t="str">
        <f>IFERROR(('CALC | Main Engine'!R1032+'CALC | Booster'!R1032)*INDEX(MassUnitsTable[],MATCH($R$3,MassUnitsTable[Mass Units],0),2), "")</f>
        <v/>
      </c>
      <c r="Q1032" s="27" t="str">
        <f>IFERROR(('CALC | Main Engine'!S1032+'CALC | Booster'!S1032)*INDEX(MassUnitsTable[],MATCH($R$3,MassUnitsTable[Mass Units],0),2), "")</f>
        <v/>
      </c>
      <c r="R1032" s="32" t="str">
        <f>IFERROR(('CALC | Main Engine'!T1032+'CALC | Booster'!T1032)*INDEX(MassUnitsTable[],MATCH($R$3,MassUnitsTable[Mass Units],0),2), "")</f>
        <v/>
      </c>
      <c r="S1032" s="10"/>
    </row>
    <row r="1033" spans="1:19" x14ac:dyDescent="0.25">
      <c r="A1033" s="10"/>
      <c r="B1033" s="4" t="str">
        <f t="shared" si="85"/>
        <v/>
      </c>
      <c r="C1033" s="5" t="str">
        <f t="shared" si="86"/>
        <v/>
      </c>
      <c r="D1033" s="5" t="str">
        <f t="shared" si="87"/>
        <v/>
      </c>
      <c r="E1033" s="5" t="str">
        <f t="shared" si="88"/>
        <v/>
      </c>
      <c r="F1033" s="5" t="str">
        <f>'CALC | Main Engine'!$B1033</f>
        <v/>
      </c>
      <c r="G1033" s="27" t="str">
        <f>'CALC | Main Engine'!$C1033</f>
        <v/>
      </c>
      <c r="H1033" s="6" t="str">
        <f>'CALC | Main Engine'!$E1033</f>
        <v/>
      </c>
      <c r="I1033" s="34" t="str">
        <f>IFERROR('CALC | Main Engine'!$F1033*INDEX(MassUnitsTable[],MATCH($R$3,MassUnitsTable[Mass Units],0),2), "")</f>
        <v/>
      </c>
      <c r="J1033" s="27" t="str">
        <f>IFERROR('CALC | Booster'!$F1033*INDEX(MassUnitsTable[],MATCH($R$3,MassUnitsTable[Mass Units],0),2), "")</f>
        <v/>
      </c>
      <c r="K1033" s="32" t="str">
        <f t="shared" ref="K1033:K1096" si="89">IFERROR(I1033+J1033, "")</f>
        <v/>
      </c>
      <c r="L1033" s="34" t="str">
        <f>IFERROR(('CALC | Main Engine'!N1033+'CALC | Booster'!N1033)*INDEX(MassUnitsTable[],MATCH($R$3,MassUnitsTable[Mass Units],0),2), "")</f>
        <v/>
      </c>
      <c r="M1033" s="27" t="str">
        <f>IFERROR(('CALC | Main Engine'!O1033+'CALC | Booster'!O1033)*INDEX(MassUnitsTable[],MATCH($R$3,MassUnitsTable[Mass Units],0),2), "")</f>
        <v/>
      </c>
      <c r="N1033" s="27" t="str">
        <f>IFERROR(('CALC | Main Engine'!P1033+'CALC | Booster'!P1033)*INDEX(MassUnitsTable[],MATCH($R$3,MassUnitsTable[Mass Units],0),2), "")</f>
        <v/>
      </c>
      <c r="O1033" s="27" t="str">
        <f>IFERROR(('CALC | Main Engine'!Q1033+'CALC | Booster'!Q1033)*INDEX(MassUnitsTable[],MATCH($R$3,MassUnitsTable[Mass Units],0),2), "")</f>
        <v/>
      </c>
      <c r="P1033" s="27" t="str">
        <f>IFERROR(('CALC | Main Engine'!R1033+'CALC | Booster'!R1033)*INDEX(MassUnitsTable[],MATCH($R$3,MassUnitsTable[Mass Units],0),2), "")</f>
        <v/>
      </c>
      <c r="Q1033" s="27" t="str">
        <f>IFERROR(('CALC | Main Engine'!S1033+'CALC | Booster'!S1033)*INDEX(MassUnitsTable[],MATCH($R$3,MassUnitsTable[Mass Units],0),2), "")</f>
        <v/>
      </c>
      <c r="R1033" s="32" t="str">
        <f>IFERROR(('CALC | Main Engine'!T1033+'CALC | Booster'!T1033)*INDEX(MassUnitsTable[],MATCH($R$3,MassUnitsTable[Mass Units],0),2), "")</f>
        <v/>
      </c>
      <c r="S1033" s="10"/>
    </row>
    <row r="1034" spans="1:19" x14ac:dyDescent="0.25">
      <c r="A1034" s="10"/>
      <c r="B1034" s="4" t="str">
        <f t="shared" si="85"/>
        <v/>
      </c>
      <c r="C1034" s="5" t="str">
        <f t="shared" si="86"/>
        <v/>
      </c>
      <c r="D1034" s="5" t="str">
        <f t="shared" si="87"/>
        <v/>
      </c>
      <c r="E1034" s="5" t="str">
        <f t="shared" si="88"/>
        <v/>
      </c>
      <c r="F1034" s="5" t="str">
        <f>'CALC | Main Engine'!$B1034</f>
        <v/>
      </c>
      <c r="G1034" s="27" t="str">
        <f>'CALC | Main Engine'!$C1034</f>
        <v/>
      </c>
      <c r="H1034" s="6" t="str">
        <f>'CALC | Main Engine'!$E1034</f>
        <v/>
      </c>
      <c r="I1034" s="34" t="str">
        <f>IFERROR('CALC | Main Engine'!$F1034*INDEX(MassUnitsTable[],MATCH($R$3,MassUnitsTable[Mass Units],0),2), "")</f>
        <v/>
      </c>
      <c r="J1034" s="27" t="str">
        <f>IFERROR('CALC | Booster'!$F1034*INDEX(MassUnitsTable[],MATCH($R$3,MassUnitsTable[Mass Units],0),2), "")</f>
        <v/>
      </c>
      <c r="K1034" s="32" t="str">
        <f t="shared" si="89"/>
        <v/>
      </c>
      <c r="L1034" s="34" t="str">
        <f>IFERROR(('CALC | Main Engine'!N1034+'CALC | Booster'!N1034)*INDEX(MassUnitsTable[],MATCH($R$3,MassUnitsTable[Mass Units],0),2), "")</f>
        <v/>
      </c>
      <c r="M1034" s="27" t="str">
        <f>IFERROR(('CALC | Main Engine'!O1034+'CALC | Booster'!O1034)*INDEX(MassUnitsTable[],MATCH($R$3,MassUnitsTable[Mass Units],0),2), "")</f>
        <v/>
      </c>
      <c r="N1034" s="27" t="str">
        <f>IFERROR(('CALC | Main Engine'!P1034+'CALC | Booster'!P1034)*INDEX(MassUnitsTable[],MATCH($R$3,MassUnitsTable[Mass Units],0),2), "")</f>
        <v/>
      </c>
      <c r="O1034" s="27" t="str">
        <f>IFERROR(('CALC | Main Engine'!Q1034+'CALC | Booster'!Q1034)*INDEX(MassUnitsTable[],MATCH($R$3,MassUnitsTable[Mass Units],0),2), "")</f>
        <v/>
      </c>
      <c r="P1034" s="27" t="str">
        <f>IFERROR(('CALC | Main Engine'!R1034+'CALC | Booster'!R1034)*INDEX(MassUnitsTable[],MATCH($R$3,MassUnitsTable[Mass Units],0),2), "")</f>
        <v/>
      </c>
      <c r="Q1034" s="27" t="str">
        <f>IFERROR(('CALC | Main Engine'!S1034+'CALC | Booster'!S1034)*INDEX(MassUnitsTable[],MATCH($R$3,MassUnitsTable[Mass Units],0),2), "")</f>
        <v/>
      </c>
      <c r="R1034" s="32" t="str">
        <f>IFERROR(('CALC | Main Engine'!T1034+'CALC | Booster'!T1034)*INDEX(MassUnitsTable[],MATCH($R$3,MassUnitsTable[Mass Units],0),2), "")</f>
        <v/>
      </c>
      <c r="S1034" s="10"/>
    </row>
    <row r="1035" spans="1:19" x14ac:dyDescent="0.25">
      <c r="A1035" s="10"/>
      <c r="B1035" s="4" t="str">
        <f t="shared" si="85"/>
        <v/>
      </c>
      <c r="C1035" s="5" t="str">
        <f t="shared" si="86"/>
        <v/>
      </c>
      <c r="D1035" s="5" t="str">
        <f t="shared" si="87"/>
        <v/>
      </c>
      <c r="E1035" s="5" t="str">
        <f t="shared" si="88"/>
        <v/>
      </c>
      <c r="F1035" s="5" t="str">
        <f>'CALC | Main Engine'!$B1035</f>
        <v/>
      </c>
      <c r="G1035" s="27" t="str">
        <f>'CALC | Main Engine'!$C1035</f>
        <v/>
      </c>
      <c r="H1035" s="6" t="str">
        <f>'CALC | Main Engine'!$E1035</f>
        <v/>
      </c>
      <c r="I1035" s="34" t="str">
        <f>IFERROR('CALC | Main Engine'!$F1035*INDEX(MassUnitsTable[],MATCH($R$3,MassUnitsTable[Mass Units],0),2), "")</f>
        <v/>
      </c>
      <c r="J1035" s="27" t="str">
        <f>IFERROR('CALC | Booster'!$F1035*INDEX(MassUnitsTable[],MATCH($R$3,MassUnitsTable[Mass Units],0),2), "")</f>
        <v/>
      </c>
      <c r="K1035" s="32" t="str">
        <f t="shared" si="89"/>
        <v/>
      </c>
      <c r="L1035" s="34" t="str">
        <f>IFERROR(('CALC | Main Engine'!N1035+'CALC | Booster'!N1035)*INDEX(MassUnitsTable[],MATCH($R$3,MassUnitsTable[Mass Units],0),2), "")</f>
        <v/>
      </c>
      <c r="M1035" s="27" t="str">
        <f>IFERROR(('CALC | Main Engine'!O1035+'CALC | Booster'!O1035)*INDEX(MassUnitsTable[],MATCH($R$3,MassUnitsTable[Mass Units],0),2), "")</f>
        <v/>
      </c>
      <c r="N1035" s="27" t="str">
        <f>IFERROR(('CALC | Main Engine'!P1035+'CALC | Booster'!P1035)*INDEX(MassUnitsTable[],MATCH($R$3,MassUnitsTable[Mass Units],0),2), "")</f>
        <v/>
      </c>
      <c r="O1035" s="27" t="str">
        <f>IFERROR(('CALC | Main Engine'!Q1035+'CALC | Booster'!Q1035)*INDEX(MassUnitsTable[],MATCH($R$3,MassUnitsTable[Mass Units],0),2), "")</f>
        <v/>
      </c>
      <c r="P1035" s="27" t="str">
        <f>IFERROR(('CALC | Main Engine'!R1035+'CALC | Booster'!R1035)*INDEX(MassUnitsTable[],MATCH($R$3,MassUnitsTable[Mass Units],0),2), "")</f>
        <v/>
      </c>
      <c r="Q1035" s="27" t="str">
        <f>IFERROR(('CALC | Main Engine'!S1035+'CALC | Booster'!S1035)*INDEX(MassUnitsTable[],MATCH($R$3,MassUnitsTable[Mass Units],0),2), "")</f>
        <v/>
      </c>
      <c r="R1035" s="32" t="str">
        <f>IFERROR(('CALC | Main Engine'!T1035+'CALC | Booster'!T1035)*INDEX(MassUnitsTable[],MATCH($R$3,MassUnitsTable[Mass Units],0),2), "")</f>
        <v/>
      </c>
      <c r="S1035" s="10"/>
    </row>
    <row r="1036" spans="1:19" x14ac:dyDescent="0.25">
      <c r="A1036" s="10"/>
      <c r="B1036" s="4" t="str">
        <f t="shared" si="85"/>
        <v/>
      </c>
      <c r="C1036" s="5" t="str">
        <f t="shared" si="86"/>
        <v/>
      </c>
      <c r="D1036" s="5" t="str">
        <f t="shared" si="87"/>
        <v/>
      </c>
      <c r="E1036" s="5" t="str">
        <f t="shared" si="88"/>
        <v/>
      </c>
      <c r="F1036" s="5" t="str">
        <f>'CALC | Main Engine'!$B1036</f>
        <v/>
      </c>
      <c r="G1036" s="27" t="str">
        <f>'CALC | Main Engine'!$C1036</f>
        <v/>
      </c>
      <c r="H1036" s="6" t="str">
        <f>'CALC | Main Engine'!$E1036</f>
        <v/>
      </c>
      <c r="I1036" s="34" t="str">
        <f>IFERROR('CALC | Main Engine'!$F1036*INDEX(MassUnitsTable[],MATCH($R$3,MassUnitsTable[Mass Units],0),2), "")</f>
        <v/>
      </c>
      <c r="J1036" s="27" t="str">
        <f>IFERROR('CALC | Booster'!$F1036*INDEX(MassUnitsTable[],MATCH($R$3,MassUnitsTable[Mass Units],0),2), "")</f>
        <v/>
      </c>
      <c r="K1036" s="32" t="str">
        <f t="shared" si="89"/>
        <v/>
      </c>
      <c r="L1036" s="34" t="str">
        <f>IFERROR(('CALC | Main Engine'!N1036+'CALC | Booster'!N1036)*INDEX(MassUnitsTable[],MATCH($R$3,MassUnitsTable[Mass Units],0),2), "")</f>
        <v/>
      </c>
      <c r="M1036" s="27" t="str">
        <f>IFERROR(('CALC | Main Engine'!O1036+'CALC | Booster'!O1036)*INDEX(MassUnitsTable[],MATCH($R$3,MassUnitsTable[Mass Units],0),2), "")</f>
        <v/>
      </c>
      <c r="N1036" s="27" t="str">
        <f>IFERROR(('CALC | Main Engine'!P1036+'CALC | Booster'!P1036)*INDEX(MassUnitsTable[],MATCH($R$3,MassUnitsTable[Mass Units],0),2), "")</f>
        <v/>
      </c>
      <c r="O1036" s="27" t="str">
        <f>IFERROR(('CALC | Main Engine'!Q1036+'CALC | Booster'!Q1036)*INDEX(MassUnitsTable[],MATCH($R$3,MassUnitsTable[Mass Units],0),2), "")</f>
        <v/>
      </c>
      <c r="P1036" s="27" t="str">
        <f>IFERROR(('CALC | Main Engine'!R1036+'CALC | Booster'!R1036)*INDEX(MassUnitsTable[],MATCH($R$3,MassUnitsTable[Mass Units],0),2), "")</f>
        <v/>
      </c>
      <c r="Q1036" s="27" t="str">
        <f>IFERROR(('CALC | Main Engine'!S1036+'CALC | Booster'!S1036)*INDEX(MassUnitsTable[],MATCH($R$3,MassUnitsTable[Mass Units],0),2), "")</f>
        <v/>
      </c>
      <c r="R1036" s="32" t="str">
        <f>IFERROR(('CALC | Main Engine'!T1036+'CALC | Booster'!T1036)*INDEX(MassUnitsTable[],MATCH($R$3,MassUnitsTable[Mass Units],0),2), "")</f>
        <v/>
      </c>
      <c r="S1036" s="10"/>
    </row>
    <row r="1037" spans="1:19" x14ac:dyDescent="0.25">
      <c r="A1037" s="10"/>
      <c r="B1037" s="4" t="str">
        <f t="shared" si="85"/>
        <v/>
      </c>
      <c r="C1037" s="5" t="str">
        <f t="shared" si="86"/>
        <v/>
      </c>
      <c r="D1037" s="5" t="str">
        <f t="shared" si="87"/>
        <v/>
      </c>
      <c r="E1037" s="5" t="str">
        <f t="shared" si="88"/>
        <v/>
      </c>
      <c r="F1037" s="5" t="str">
        <f>'CALC | Main Engine'!$B1037</f>
        <v/>
      </c>
      <c r="G1037" s="27" t="str">
        <f>'CALC | Main Engine'!$C1037</f>
        <v/>
      </c>
      <c r="H1037" s="6" t="str">
        <f>'CALC | Main Engine'!$E1037</f>
        <v/>
      </c>
      <c r="I1037" s="34" t="str">
        <f>IFERROR('CALC | Main Engine'!$F1037*INDEX(MassUnitsTable[],MATCH($R$3,MassUnitsTable[Mass Units],0),2), "")</f>
        <v/>
      </c>
      <c r="J1037" s="27" t="str">
        <f>IFERROR('CALC | Booster'!$F1037*INDEX(MassUnitsTable[],MATCH($R$3,MassUnitsTable[Mass Units],0),2), "")</f>
        <v/>
      </c>
      <c r="K1037" s="32" t="str">
        <f t="shared" si="89"/>
        <v/>
      </c>
      <c r="L1037" s="34" t="str">
        <f>IFERROR(('CALC | Main Engine'!N1037+'CALC | Booster'!N1037)*INDEX(MassUnitsTable[],MATCH($R$3,MassUnitsTable[Mass Units],0),2), "")</f>
        <v/>
      </c>
      <c r="M1037" s="27" t="str">
        <f>IFERROR(('CALC | Main Engine'!O1037+'CALC | Booster'!O1037)*INDEX(MassUnitsTable[],MATCH($R$3,MassUnitsTable[Mass Units],0),2), "")</f>
        <v/>
      </c>
      <c r="N1037" s="27" t="str">
        <f>IFERROR(('CALC | Main Engine'!P1037+'CALC | Booster'!P1037)*INDEX(MassUnitsTable[],MATCH($R$3,MassUnitsTable[Mass Units],0),2), "")</f>
        <v/>
      </c>
      <c r="O1037" s="27" t="str">
        <f>IFERROR(('CALC | Main Engine'!Q1037+'CALC | Booster'!Q1037)*INDEX(MassUnitsTable[],MATCH($R$3,MassUnitsTable[Mass Units],0),2), "")</f>
        <v/>
      </c>
      <c r="P1037" s="27" t="str">
        <f>IFERROR(('CALC | Main Engine'!R1037+'CALC | Booster'!R1037)*INDEX(MassUnitsTable[],MATCH($R$3,MassUnitsTable[Mass Units],0),2), "")</f>
        <v/>
      </c>
      <c r="Q1037" s="27" t="str">
        <f>IFERROR(('CALC | Main Engine'!S1037+'CALC | Booster'!S1037)*INDEX(MassUnitsTable[],MATCH($R$3,MassUnitsTable[Mass Units],0),2), "")</f>
        <v/>
      </c>
      <c r="R1037" s="32" t="str">
        <f>IFERROR(('CALC | Main Engine'!T1037+'CALC | Booster'!T1037)*INDEX(MassUnitsTable[],MATCH($R$3,MassUnitsTable[Mass Units],0),2), "")</f>
        <v/>
      </c>
      <c r="S1037" s="10"/>
    </row>
    <row r="1038" spans="1:19" x14ac:dyDescent="0.25">
      <c r="A1038" s="10"/>
      <c r="B1038" s="4" t="str">
        <f t="shared" si="85"/>
        <v/>
      </c>
      <c r="C1038" s="5" t="str">
        <f t="shared" si="86"/>
        <v/>
      </c>
      <c r="D1038" s="5" t="str">
        <f t="shared" si="87"/>
        <v/>
      </c>
      <c r="E1038" s="5" t="str">
        <f t="shared" si="88"/>
        <v/>
      </c>
      <c r="F1038" s="5" t="str">
        <f>'CALC | Main Engine'!$B1038</f>
        <v/>
      </c>
      <c r="G1038" s="27" t="str">
        <f>'CALC | Main Engine'!$C1038</f>
        <v/>
      </c>
      <c r="H1038" s="6" t="str">
        <f>'CALC | Main Engine'!$E1038</f>
        <v/>
      </c>
      <c r="I1038" s="34" t="str">
        <f>IFERROR('CALC | Main Engine'!$F1038*INDEX(MassUnitsTable[],MATCH($R$3,MassUnitsTable[Mass Units],0),2), "")</f>
        <v/>
      </c>
      <c r="J1038" s="27" t="str">
        <f>IFERROR('CALC | Booster'!$F1038*INDEX(MassUnitsTable[],MATCH($R$3,MassUnitsTable[Mass Units],0),2), "")</f>
        <v/>
      </c>
      <c r="K1038" s="32" t="str">
        <f t="shared" si="89"/>
        <v/>
      </c>
      <c r="L1038" s="34" t="str">
        <f>IFERROR(('CALC | Main Engine'!N1038+'CALC | Booster'!N1038)*INDEX(MassUnitsTable[],MATCH($R$3,MassUnitsTable[Mass Units],0),2), "")</f>
        <v/>
      </c>
      <c r="M1038" s="27" t="str">
        <f>IFERROR(('CALC | Main Engine'!O1038+'CALC | Booster'!O1038)*INDEX(MassUnitsTable[],MATCH($R$3,MassUnitsTable[Mass Units],0),2), "")</f>
        <v/>
      </c>
      <c r="N1038" s="27" t="str">
        <f>IFERROR(('CALC | Main Engine'!P1038+'CALC | Booster'!P1038)*INDEX(MassUnitsTable[],MATCH($R$3,MassUnitsTable[Mass Units],0),2), "")</f>
        <v/>
      </c>
      <c r="O1038" s="27" t="str">
        <f>IFERROR(('CALC | Main Engine'!Q1038+'CALC | Booster'!Q1038)*INDEX(MassUnitsTable[],MATCH($R$3,MassUnitsTable[Mass Units],0),2), "")</f>
        <v/>
      </c>
      <c r="P1038" s="27" t="str">
        <f>IFERROR(('CALC | Main Engine'!R1038+'CALC | Booster'!R1038)*INDEX(MassUnitsTable[],MATCH($R$3,MassUnitsTable[Mass Units],0),2), "")</f>
        <v/>
      </c>
      <c r="Q1038" s="27" t="str">
        <f>IFERROR(('CALC | Main Engine'!S1038+'CALC | Booster'!S1038)*INDEX(MassUnitsTable[],MATCH($R$3,MassUnitsTable[Mass Units],0),2), "")</f>
        <v/>
      </c>
      <c r="R1038" s="32" t="str">
        <f>IFERROR(('CALC | Main Engine'!T1038+'CALC | Booster'!T1038)*INDEX(MassUnitsTable[],MATCH($R$3,MassUnitsTable[Mass Units],0),2), "")</f>
        <v/>
      </c>
      <c r="S1038" s="10"/>
    </row>
    <row r="1039" spans="1:19" x14ac:dyDescent="0.25">
      <c r="A1039" s="10"/>
      <c r="B1039" s="4" t="str">
        <f t="shared" si="85"/>
        <v/>
      </c>
      <c r="C1039" s="5" t="str">
        <f t="shared" si="86"/>
        <v/>
      </c>
      <c r="D1039" s="5" t="str">
        <f t="shared" si="87"/>
        <v/>
      </c>
      <c r="E1039" s="5" t="str">
        <f t="shared" si="88"/>
        <v/>
      </c>
      <c r="F1039" s="5" t="str">
        <f>'CALC | Main Engine'!$B1039</f>
        <v/>
      </c>
      <c r="G1039" s="27" t="str">
        <f>'CALC | Main Engine'!$C1039</f>
        <v/>
      </c>
      <c r="H1039" s="6" t="str">
        <f>'CALC | Main Engine'!$E1039</f>
        <v/>
      </c>
      <c r="I1039" s="34" t="str">
        <f>IFERROR('CALC | Main Engine'!$F1039*INDEX(MassUnitsTable[],MATCH($R$3,MassUnitsTable[Mass Units],0),2), "")</f>
        <v/>
      </c>
      <c r="J1039" s="27" t="str">
        <f>IFERROR('CALC | Booster'!$F1039*INDEX(MassUnitsTable[],MATCH($R$3,MassUnitsTable[Mass Units],0),2), "")</f>
        <v/>
      </c>
      <c r="K1039" s="32" t="str">
        <f t="shared" si="89"/>
        <v/>
      </c>
      <c r="L1039" s="34" t="str">
        <f>IFERROR(('CALC | Main Engine'!N1039+'CALC | Booster'!N1039)*INDEX(MassUnitsTable[],MATCH($R$3,MassUnitsTable[Mass Units],0),2), "")</f>
        <v/>
      </c>
      <c r="M1039" s="27" t="str">
        <f>IFERROR(('CALC | Main Engine'!O1039+'CALC | Booster'!O1039)*INDEX(MassUnitsTable[],MATCH($R$3,MassUnitsTable[Mass Units],0),2), "")</f>
        <v/>
      </c>
      <c r="N1039" s="27" t="str">
        <f>IFERROR(('CALC | Main Engine'!P1039+'CALC | Booster'!P1039)*INDEX(MassUnitsTable[],MATCH($R$3,MassUnitsTable[Mass Units],0),2), "")</f>
        <v/>
      </c>
      <c r="O1039" s="27" t="str">
        <f>IFERROR(('CALC | Main Engine'!Q1039+'CALC | Booster'!Q1039)*INDEX(MassUnitsTable[],MATCH($R$3,MassUnitsTable[Mass Units],0),2), "")</f>
        <v/>
      </c>
      <c r="P1039" s="27" t="str">
        <f>IFERROR(('CALC | Main Engine'!R1039+'CALC | Booster'!R1039)*INDEX(MassUnitsTable[],MATCH($R$3,MassUnitsTable[Mass Units],0),2), "")</f>
        <v/>
      </c>
      <c r="Q1039" s="27" t="str">
        <f>IFERROR(('CALC | Main Engine'!S1039+'CALC | Booster'!S1039)*INDEX(MassUnitsTable[],MATCH($R$3,MassUnitsTable[Mass Units],0),2), "")</f>
        <v/>
      </c>
      <c r="R1039" s="32" t="str">
        <f>IFERROR(('CALC | Main Engine'!T1039+'CALC | Booster'!T1039)*INDEX(MassUnitsTable[],MATCH($R$3,MassUnitsTable[Mass Units],0),2), "")</f>
        <v/>
      </c>
      <c r="S1039" s="10"/>
    </row>
    <row r="1040" spans="1:19" x14ac:dyDescent="0.25">
      <c r="A1040" s="10"/>
      <c r="B1040" s="4" t="str">
        <f t="shared" si="85"/>
        <v/>
      </c>
      <c r="C1040" s="5" t="str">
        <f t="shared" si="86"/>
        <v/>
      </c>
      <c r="D1040" s="5" t="str">
        <f t="shared" si="87"/>
        <v/>
      </c>
      <c r="E1040" s="5" t="str">
        <f t="shared" si="88"/>
        <v/>
      </c>
      <c r="F1040" s="5" t="str">
        <f>'CALC | Main Engine'!$B1040</f>
        <v/>
      </c>
      <c r="G1040" s="27" t="str">
        <f>'CALC | Main Engine'!$C1040</f>
        <v/>
      </c>
      <c r="H1040" s="6" t="str">
        <f>'CALC | Main Engine'!$E1040</f>
        <v/>
      </c>
      <c r="I1040" s="34" t="str">
        <f>IFERROR('CALC | Main Engine'!$F1040*INDEX(MassUnitsTable[],MATCH($R$3,MassUnitsTable[Mass Units],0),2), "")</f>
        <v/>
      </c>
      <c r="J1040" s="27" t="str">
        <f>IFERROR('CALC | Booster'!$F1040*INDEX(MassUnitsTable[],MATCH($R$3,MassUnitsTable[Mass Units],0),2), "")</f>
        <v/>
      </c>
      <c r="K1040" s="32" t="str">
        <f t="shared" si="89"/>
        <v/>
      </c>
      <c r="L1040" s="34" t="str">
        <f>IFERROR(('CALC | Main Engine'!N1040+'CALC | Booster'!N1040)*INDEX(MassUnitsTable[],MATCH($R$3,MassUnitsTable[Mass Units],0),2), "")</f>
        <v/>
      </c>
      <c r="M1040" s="27" t="str">
        <f>IFERROR(('CALC | Main Engine'!O1040+'CALC | Booster'!O1040)*INDEX(MassUnitsTable[],MATCH($R$3,MassUnitsTable[Mass Units],0),2), "")</f>
        <v/>
      </c>
      <c r="N1040" s="27" t="str">
        <f>IFERROR(('CALC | Main Engine'!P1040+'CALC | Booster'!P1040)*INDEX(MassUnitsTable[],MATCH($R$3,MassUnitsTable[Mass Units],0),2), "")</f>
        <v/>
      </c>
      <c r="O1040" s="27" t="str">
        <f>IFERROR(('CALC | Main Engine'!Q1040+'CALC | Booster'!Q1040)*INDEX(MassUnitsTable[],MATCH($R$3,MassUnitsTable[Mass Units],0),2), "")</f>
        <v/>
      </c>
      <c r="P1040" s="27" t="str">
        <f>IFERROR(('CALC | Main Engine'!R1040+'CALC | Booster'!R1040)*INDEX(MassUnitsTable[],MATCH($R$3,MassUnitsTable[Mass Units],0),2), "")</f>
        <v/>
      </c>
      <c r="Q1040" s="27" t="str">
        <f>IFERROR(('CALC | Main Engine'!S1040+'CALC | Booster'!S1040)*INDEX(MassUnitsTable[],MATCH($R$3,MassUnitsTable[Mass Units],0),2), "")</f>
        <v/>
      </c>
      <c r="R1040" s="32" t="str">
        <f>IFERROR(('CALC | Main Engine'!T1040+'CALC | Booster'!T1040)*INDEX(MassUnitsTable[],MATCH($R$3,MassUnitsTable[Mass Units],0),2), "")</f>
        <v/>
      </c>
      <c r="S1040" s="10"/>
    </row>
    <row r="1041" spans="1:19" x14ac:dyDescent="0.25">
      <c r="A1041" s="10"/>
      <c r="B1041" s="4" t="str">
        <f t="shared" si="85"/>
        <v/>
      </c>
      <c r="C1041" s="5" t="str">
        <f t="shared" si="86"/>
        <v/>
      </c>
      <c r="D1041" s="5" t="str">
        <f t="shared" si="87"/>
        <v/>
      </c>
      <c r="E1041" s="5" t="str">
        <f t="shared" si="88"/>
        <v/>
      </c>
      <c r="F1041" s="5" t="str">
        <f>'CALC | Main Engine'!$B1041</f>
        <v/>
      </c>
      <c r="G1041" s="27" t="str">
        <f>'CALC | Main Engine'!$C1041</f>
        <v/>
      </c>
      <c r="H1041" s="6" t="str">
        <f>'CALC | Main Engine'!$E1041</f>
        <v/>
      </c>
      <c r="I1041" s="34" t="str">
        <f>IFERROR('CALC | Main Engine'!$F1041*INDEX(MassUnitsTable[],MATCH($R$3,MassUnitsTable[Mass Units],0),2), "")</f>
        <v/>
      </c>
      <c r="J1041" s="27" t="str">
        <f>IFERROR('CALC | Booster'!$F1041*INDEX(MassUnitsTable[],MATCH($R$3,MassUnitsTable[Mass Units],0),2), "")</f>
        <v/>
      </c>
      <c r="K1041" s="32" t="str">
        <f t="shared" si="89"/>
        <v/>
      </c>
      <c r="L1041" s="34" t="str">
        <f>IFERROR(('CALC | Main Engine'!N1041+'CALC | Booster'!N1041)*INDEX(MassUnitsTable[],MATCH($R$3,MassUnitsTable[Mass Units],0),2), "")</f>
        <v/>
      </c>
      <c r="M1041" s="27" t="str">
        <f>IFERROR(('CALC | Main Engine'!O1041+'CALC | Booster'!O1041)*INDEX(MassUnitsTable[],MATCH($R$3,MassUnitsTable[Mass Units],0),2), "")</f>
        <v/>
      </c>
      <c r="N1041" s="27" t="str">
        <f>IFERROR(('CALC | Main Engine'!P1041+'CALC | Booster'!P1041)*INDEX(MassUnitsTable[],MATCH($R$3,MassUnitsTable[Mass Units],0),2), "")</f>
        <v/>
      </c>
      <c r="O1041" s="27" t="str">
        <f>IFERROR(('CALC | Main Engine'!Q1041+'CALC | Booster'!Q1041)*INDEX(MassUnitsTable[],MATCH($R$3,MassUnitsTable[Mass Units],0),2), "")</f>
        <v/>
      </c>
      <c r="P1041" s="27" t="str">
        <f>IFERROR(('CALC | Main Engine'!R1041+'CALC | Booster'!R1041)*INDEX(MassUnitsTable[],MATCH($R$3,MassUnitsTable[Mass Units],0),2), "")</f>
        <v/>
      </c>
      <c r="Q1041" s="27" t="str">
        <f>IFERROR(('CALC | Main Engine'!S1041+'CALC | Booster'!S1041)*INDEX(MassUnitsTable[],MATCH($R$3,MassUnitsTable[Mass Units],0),2), "")</f>
        <v/>
      </c>
      <c r="R1041" s="32" t="str">
        <f>IFERROR(('CALC | Main Engine'!T1041+'CALC | Booster'!T1041)*INDEX(MassUnitsTable[],MATCH($R$3,MassUnitsTable[Mass Units],0),2), "")</f>
        <v/>
      </c>
      <c r="S1041" s="10"/>
    </row>
    <row r="1042" spans="1:19" x14ac:dyDescent="0.25">
      <c r="A1042" s="10"/>
      <c r="B1042" s="4" t="str">
        <f t="shared" si="85"/>
        <v/>
      </c>
      <c r="C1042" s="5" t="str">
        <f t="shared" si="86"/>
        <v/>
      </c>
      <c r="D1042" s="5" t="str">
        <f t="shared" si="87"/>
        <v/>
      </c>
      <c r="E1042" s="5" t="str">
        <f t="shared" si="88"/>
        <v/>
      </c>
      <c r="F1042" s="5" t="str">
        <f>'CALC | Main Engine'!$B1042</f>
        <v/>
      </c>
      <c r="G1042" s="27" t="str">
        <f>'CALC | Main Engine'!$C1042</f>
        <v/>
      </c>
      <c r="H1042" s="6" t="str">
        <f>'CALC | Main Engine'!$E1042</f>
        <v/>
      </c>
      <c r="I1042" s="34" t="str">
        <f>IFERROR('CALC | Main Engine'!$F1042*INDEX(MassUnitsTable[],MATCH($R$3,MassUnitsTable[Mass Units],0),2), "")</f>
        <v/>
      </c>
      <c r="J1042" s="27" t="str">
        <f>IFERROR('CALC | Booster'!$F1042*INDEX(MassUnitsTable[],MATCH($R$3,MassUnitsTable[Mass Units],0),2), "")</f>
        <v/>
      </c>
      <c r="K1042" s="32" t="str">
        <f t="shared" si="89"/>
        <v/>
      </c>
      <c r="L1042" s="34" t="str">
        <f>IFERROR(('CALC | Main Engine'!N1042+'CALC | Booster'!N1042)*INDEX(MassUnitsTable[],MATCH($R$3,MassUnitsTable[Mass Units],0),2), "")</f>
        <v/>
      </c>
      <c r="M1042" s="27" t="str">
        <f>IFERROR(('CALC | Main Engine'!O1042+'CALC | Booster'!O1042)*INDEX(MassUnitsTable[],MATCH($R$3,MassUnitsTable[Mass Units],0),2), "")</f>
        <v/>
      </c>
      <c r="N1042" s="27" t="str">
        <f>IFERROR(('CALC | Main Engine'!P1042+'CALC | Booster'!P1042)*INDEX(MassUnitsTable[],MATCH($R$3,MassUnitsTable[Mass Units],0),2), "")</f>
        <v/>
      </c>
      <c r="O1042" s="27" t="str">
        <f>IFERROR(('CALC | Main Engine'!Q1042+'CALC | Booster'!Q1042)*INDEX(MassUnitsTable[],MATCH($R$3,MassUnitsTable[Mass Units],0),2), "")</f>
        <v/>
      </c>
      <c r="P1042" s="27" t="str">
        <f>IFERROR(('CALC | Main Engine'!R1042+'CALC | Booster'!R1042)*INDEX(MassUnitsTable[],MATCH($R$3,MassUnitsTable[Mass Units],0),2), "")</f>
        <v/>
      </c>
      <c r="Q1042" s="27" t="str">
        <f>IFERROR(('CALC | Main Engine'!S1042+'CALC | Booster'!S1042)*INDEX(MassUnitsTable[],MATCH($R$3,MassUnitsTable[Mass Units],0),2), "")</f>
        <v/>
      </c>
      <c r="R1042" s="32" t="str">
        <f>IFERROR(('CALC | Main Engine'!T1042+'CALC | Booster'!T1042)*INDEX(MassUnitsTable[],MATCH($R$3,MassUnitsTable[Mass Units],0),2), "")</f>
        <v/>
      </c>
      <c r="S1042" s="10"/>
    </row>
    <row r="1043" spans="1:19" x14ac:dyDescent="0.25">
      <c r="A1043" s="10"/>
      <c r="B1043" s="4" t="str">
        <f t="shared" si="85"/>
        <v/>
      </c>
      <c r="C1043" s="5" t="str">
        <f t="shared" si="86"/>
        <v/>
      </c>
      <c r="D1043" s="5" t="str">
        <f t="shared" si="87"/>
        <v/>
      </c>
      <c r="E1043" s="5" t="str">
        <f t="shared" si="88"/>
        <v/>
      </c>
      <c r="F1043" s="5" t="str">
        <f>'CALC | Main Engine'!$B1043</f>
        <v/>
      </c>
      <c r="G1043" s="27" t="str">
        <f>'CALC | Main Engine'!$C1043</f>
        <v/>
      </c>
      <c r="H1043" s="6" t="str">
        <f>'CALC | Main Engine'!$E1043</f>
        <v/>
      </c>
      <c r="I1043" s="34" t="str">
        <f>IFERROR('CALC | Main Engine'!$F1043*INDEX(MassUnitsTable[],MATCH($R$3,MassUnitsTable[Mass Units],0),2), "")</f>
        <v/>
      </c>
      <c r="J1043" s="27" t="str">
        <f>IFERROR('CALC | Booster'!$F1043*INDEX(MassUnitsTable[],MATCH($R$3,MassUnitsTable[Mass Units],0),2), "")</f>
        <v/>
      </c>
      <c r="K1043" s="32" t="str">
        <f t="shared" si="89"/>
        <v/>
      </c>
      <c r="L1043" s="34" t="str">
        <f>IFERROR(('CALC | Main Engine'!N1043+'CALC | Booster'!N1043)*INDEX(MassUnitsTable[],MATCH($R$3,MassUnitsTable[Mass Units],0),2), "")</f>
        <v/>
      </c>
      <c r="M1043" s="27" t="str">
        <f>IFERROR(('CALC | Main Engine'!O1043+'CALC | Booster'!O1043)*INDEX(MassUnitsTable[],MATCH($R$3,MassUnitsTable[Mass Units],0),2), "")</f>
        <v/>
      </c>
      <c r="N1043" s="27" t="str">
        <f>IFERROR(('CALC | Main Engine'!P1043+'CALC | Booster'!P1043)*INDEX(MassUnitsTable[],MATCH($R$3,MassUnitsTable[Mass Units],0),2), "")</f>
        <v/>
      </c>
      <c r="O1043" s="27" t="str">
        <f>IFERROR(('CALC | Main Engine'!Q1043+'CALC | Booster'!Q1043)*INDEX(MassUnitsTable[],MATCH($R$3,MassUnitsTable[Mass Units],0),2), "")</f>
        <v/>
      </c>
      <c r="P1043" s="27" t="str">
        <f>IFERROR(('CALC | Main Engine'!R1043+'CALC | Booster'!R1043)*INDEX(MassUnitsTable[],MATCH($R$3,MassUnitsTable[Mass Units],0),2), "")</f>
        <v/>
      </c>
      <c r="Q1043" s="27" t="str">
        <f>IFERROR(('CALC | Main Engine'!S1043+'CALC | Booster'!S1043)*INDEX(MassUnitsTable[],MATCH($R$3,MassUnitsTable[Mass Units],0),2), "")</f>
        <v/>
      </c>
      <c r="R1043" s="32" t="str">
        <f>IFERROR(('CALC | Main Engine'!T1043+'CALC | Booster'!T1043)*INDEX(MassUnitsTable[],MATCH($R$3,MassUnitsTable[Mass Units],0),2), "")</f>
        <v/>
      </c>
      <c r="S1043" s="10"/>
    </row>
    <row r="1044" spans="1:19" x14ac:dyDescent="0.25">
      <c r="A1044" s="10"/>
      <c r="B1044" s="4" t="str">
        <f t="shared" si="85"/>
        <v/>
      </c>
      <c r="C1044" s="5" t="str">
        <f t="shared" si="86"/>
        <v/>
      </c>
      <c r="D1044" s="5" t="str">
        <f t="shared" si="87"/>
        <v/>
      </c>
      <c r="E1044" s="5" t="str">
        <f t="shared" si="88"/>
        <v/>
      </c>
      <c r="F1044" s="5" t="str">
        <f>'CALC | Main Engine'!$B1044</f>
        <v/>
      </c>
      <c r="G1044" s="27" t="str">
        <f>'CALC | Main Engine'!$C1044</f>
        <v/>
      </c>
      <c r="H1044" s="6" t="str">
        <f>'CALC | Main Engine'!$E1044</f>
        <v/>
      </c>
      <c r="I1044" s="34" t="str">
        <f>IFERROR('CALC | Main Engine'!$F1044*INDEX(MassUnitsTable[],MATCH($R$3,MassUnitsTable[Mass Units],0),2), "")</f>
        <v/>
      </c>
      <c r="J1044" s="27" t="str">
        <f>IFERROR('CALC | Booster'!$F1044*INDEX(MassUnitsTable[],MATCH($R$3,MassUnitsTable[Mass Units],0),2), "")</f>
        <v/>
      </c>
      <c r="K1044" s="32" t="str">
        <f t="shared" si="89"/>
        <v/>
      </c>
      <c r="L1044" s="34" t="str">
        <f>IFERROR(('CALC | Main Engine'!N1044+'CALC | Booster'!N1044)*INDEX(MassUnitsTable[],MATCH($R$3,MassUnitsTable[Mass Units],0),2), "")</f>
        <v/>
      </c>
      <c r="M1044" s="27" t="str">
        <f>IFERROR(('CALC | Main Engine'!O1044+'CALC | Booster'!O1044)*INDEX(MassUnitsTable[],MATCH($R$3,MassUnitsTable[Mass Units],0),2), "")</f>
        <v/>
      </c>
      <c r="N1044" s="27" t="str">
        <f>IFERROR(('CALC | Main Engine'!P1044+'CALC | Booster'!P1044)*INDEX(MassUnitsTable[],MATCH($R$3,MassUnitsTable[Mass Units],0),2), "")</f>
        <v/>
      </c>
      <c r="O1044" s="27" t="str">
        <f>IFERROR(('CALC | Main Engine'!Q1044+'CALC | Booster'!Q1044)*INDEX(MassUnitsTable[],MATCH($R$3,MassUnitsTable[Mass Units],0),2), "")</f>
        <v/>
      </c>
      <c r="P1044" s="27" t="str">
        <f>IFERROR(('CALC | Main Engine'!R1044+'CALC | Booster'!R1044)*INDEX(MassUnitsTable[],MATCH($R$3,MassUnitsTable[Mass Units],0),2), "")</f>
        <v/>
      </c>
      <c r="Q1044" s="27" t="str">
        <f>IFERROR(('CALC | Main Engine'!S1044+'CALC | Booster'!S1044)*INDEX(MassUnitsTable[],MATCH($R$3,MassUnitsTable[Mass Units],0),2), "")</f>
        <v/>
      </c>
      <c r="R1044" s="32" t="str">
        <f>IFERROR(('CALC | Main Engine'!T1044+'CALC | Booster'!T1044)*INDEX(MassUnitsTable[],MATCH($R$3,MassUnitsTable[Mass Units],0),2), "")</f>
        <v/>
      </c>
      <c r="S1044" s="10"/>
    </row>
    <row r="1045" spans="1:19" x14ac:dyDescent="0.25">
      <c r="A1045" s="10"/>
      <c r="B1045" s="4" t="str">
        <f t="shared" si="85"/>
        <v/>
      </c>
      <c r="C1045" s="5" t="str">
        <f t="shared" si="86"/>
        <v/>
      </c>
      <c r="D1045" s="5" t="str">
        <f t="shared" si="87"/>
        <v/>
      </c>
      <c r="E1045" s="5" t="str">
        <f t="shared" si="88"/>
        <v/>
      </c>
      <c r="F1045" s="5" t="str">
        <f>'CALC | Main Engine'!$B1045</f>
        <v/>
      </c>
      <c r="G1045" s="27" t="str">
        <f>'CALC | Main Engine'!$C1045</f>
        <v/>
      </c>
      <c r="H1045" s="6" t="str">
        <f>'CALC | Main Engine'!$E1045</f>
        <v/>
      </c>
      <c r="I1045" s="34" t="str">
        <f>IFERROR('CALC | Main Engine'!$F1045*INDEX(MassUnitsTable[],MATCH($R$3,MassUnitsTable[Mass Units],0),2), "")</f>
        <v/>
      </c>
      <c r="J1045" s="27" t="str">
        <f>IFERROR('CALC | Booster'!$F1045*INDEX(MassUnitsTable[],MATCH($R$3,MassUnitsTable[Mass Units],0),2), "")</f>
        <v/>
      </c>
      <c r="K1045" s="32" t="str">
        <f t="shared" si="89"/>
        <v/>
      </c>
      <c r="L1045" s="34" t="str">
        <f>IFERROR(('CALC | Main Engine'!N1045+'CALC | Booster'!N1045)*INDEX(MassUnitsTable[],MATCH($R$3,MassUnitsTable[Mass Units],0),2), "")</f>
        <v/>
      </c>
      <c r="M1045" s="27" t="str">
        <f>IFERROR(('CALC | Main Engine'!O1045+'CALC | Booster'!O1045)*INDEX(MassUnitsTable[],MATCH($R$3,MassUnitsTable[Mass Units],0),2), "")</f>
        <v/>
      </c>
      <c r="N1045" s="27" t="str">
        <f>IFERROR(('CALC | Main Engine'!P1045+'CALC | Booster'!P1045)*INDEX(MassUnitsTable[],MATCH($R$3,MassUnitsTable[Mass Units],0),2), "")</f>
        <v/>
      </c>
      <c r="O1045" s="27" t="str">
        <f>IFERROR(('CALC | Main Engine'!Q1045+'CALC | Booster'!Q1045)*INDEX(MassUnitsTable[],MATCH($R$3,MassUnitsTable[Mass Units],0),2), "")</f>
        <v/>
      </c>
      <c r="P1045" s="27" t="str">
        <f>IFERROR(('CALC | Main Engine'!R1045+'CALC | Booster'!R1045)*INDEX(MassUnitsTable[],MATCH($R$3,MassUnitsTable[Mass Units],0),2), "")</f>
        <v/>
      </c>
      <c r="Q1045" s="27" t="str">
        <f>IFERROR(('CALC | Main Engine'!S1045+'CALC | Booster'!S1045)*INDEX(MassUnitsTable[],MATCH($R$3,MassUnitsTable[Mass Units],0),2), "")</f>
        <v/>
      </c>
      <c r="R1045" s="32" t="str">
        <f>IFERROR(('CALC | Main Engine'!T1045+'CALC | Booster'!T1045)*INDEX(MassUnitsTable[],MATCH($R$3,MassUnitsTable[Mass Units],0),2), "")</f>
        <v/>
      </c>
      <c r="S1045" s="10"/>
    </row>
    <row r="1046" spans="1:19" x14ac:dyDescent="0.25">
      <c r="A1046" s="10"/>
      <c r="B1046" s="4" t="str">
        <f t="shared" si="85"/>
        <v/>
      </c>
      <c r="C1046" s="5" t="str">
        <f t="shared" si="86"/>
        <v/>
      </c>
      <c r="D1046" s="5" t="str">
        <f t="shared" si="87"/>
        <v/>
      </c>
      <c r="E1046" s="5" t="str">
        <f t="shared" si="88"/>
        <v/>
      </c>
      <c r="F1046" s="5" t="str">
        <f>'CALC | Main Engine'!$B1046</f>
        <v/>
      </c>
      <c r="G1046" s="27" t="str">
        <f>'CALC | Main Engine'!$C1046</f>
        <v/>
      </c>
      <c r="H1046" s="6" t="str">
        <f>'CALC | Main Engine'!$E1046</f>
        <v/>
      </c>
      <c r="I1046" s="34" t="str">
        <f>IFERROR('CALC | Main Engine'!$F1046*INDEX(MassUnitsTable[],MATCH($R$3,MassUnitsTable[Mass Units],0),2), "")</f>
        <v/>
      </c>
      <c r="J1046" s="27" t="str">
        <f>IFERROR('CALC | Booster'!$F1046*INDEX(MassUnitsTable[],MATCH($R$3,MassUnitsTable[Mass Units],0),2), "")</f>
        <v/>
      </c>
      <c r="K1046" s="32" t="str">
        <f t="shared" si="89"/>
        <v/>
      </c>
      <c r="L1046" s="34" t="str">
        <f>IFERROR(('CALC | Main Engine'!N1046+'CALC | Booster'!N1046)*INDEX(MassUnitsTable[],MATCH($R$3,MassUnitsTable[Mass Units],0),2), "")</f>
        <v/>
      </c>
      <c r="M1046" s="27" t="str">
        <f>IFERROR(('CALC | Main Engine'!O1046+'CALC | Booster'!O1046)*INDEX(MassUnitsTable[],MATCH($R$3,MassUnitsTable[Mass Units],0),2), "")</f>
        <v/>
      </c>
      <c r="N1046" s="27" t="str">
        <f>IFERROR(('CALC | Main Engine'!P1046+'CALC | Booster'!P1046)*INDEX(MassUnitsTable[],MATCH($R$3,MassUnitsTable[Mass Units],0),2), "")</f>
        <v/>
      </c>
      <c r="O1046" s="27" t="str">
        <f>IFERROR(('CALC | Main Engine'!Q1046+'CALC | Booster'!Q1046)*INDEX(MassUnitsTable[],MATCH($R$3,MassUnitsTable[Mass Units],0),2), "")</f>
        <v/>
      </c>
      <c r="P1046" s="27" t="str">
        <f>IFERROR(('CALC | Main Engine'!R1046+'CALC | Booster'!R1046)*INDEX(MassUnitsTable[],MATCH($R$3,MassUnitsTable[Mass Units],0),2), "")</f>
        <v/>
      </c>
      <c r="Q1046" s="27" t="str">
        <f>IFERROR(('CALC | Main Engine'!S1046+'CALC | Booster'!S1046)*INDEX(MassUnitsTable[],MATCH($R$3,MassUnitsTable[Mass Units],0),2), "")</f>
        <v/>
      </c>
      <c r="R1046" s="32" t="str">
        <f>IFERROR(('CALC | Main Engine'!T1046+'CALC | Booster'!T1046)*INDEX(MassUnitsTable[],MATCH($R$3,MassUnitsTable[Mass Units],0),2), "")</f>
        <v/>
      </c>
      <c r="S1046" s="10"/>
    </row>
    <row r="1047" spans="1:19" x14ac:dyDescent="0.25">
      <c r="A1047" s="10"/>
      <c r="B1047" s="4" t="str">
        <f t="shared" si="85"/>
        <v/>
      </c>
      <c r="C1047" s="5" t="str">
        <f t="shared" si="86"/>
        <v/>
      </c>
      <c r="D1047" s="5" t="str">
        <f t="shared" si="87"/>
        <v/>
      </c>
      <c r="E1047" s="5" t="str">
        <f t="shared" si="88"/>
        <v/>
      </c>
      <c r="F1047" s="5" t="str">
        <f>'CALC | Main Engine'!$B1047</f>
        <v/>
      </c>
      <c r="G1047" s="27" t="str">
        <f>'CALC | Main Engine'!$C1047</f>
        <v/>
      </c>
      <c r="H1047" s="6" t="str">
        <f>'CALC | Main Engine'!$E1047</f>
        <v/>
      </c>
      <c r="I1047" s="34" t="str">
        <f>IFERROR('CALC | Main Engine'!$F1047*INDEX(MassUnitsTable[],MATCH($R$3,MassUnitsTable[Mass Units],0),2), "")</f>
        <v/>
      </c>
      <c r="J1047" s="27" t="str">
        <f>IFERROR('CALC | Booster'!$F1047*INDEX(MassUnitsTable[],MATCH($R$3,MassUnitsTable[Mass Units],0),2), "")</f>
        <v/>
      </c>
      <c r="K1047" s="32" t="str">
        <f t="shared" si="89"/>
        <v/>
      </c>
      <c r="L1047" s="34" t="str">
        <f>IFERROR(('CALC | Main Engine'!N1047+'CALC | Booster'!N1047)*INDEX(MassUnitsTable[],MATCH($R$3,MassUnitsTable[Mass Units],0),2), "")</f>
        <v/>
      </c>
      <c r="M1047" s="27" t="str">
        <f>IFERROR(('CALC | Main Engine'!O1047+'CALC | Booster'!O1047)*INDEX(MassUnitsTable[],MATCH($R$3,MassUnitsTable[Mass Units],0),2), "")</f>
        <v/>
      </c>
      <c r="N1047" s="27" t="str">
        <f>IFERROR(('CALC | Main Engine'!P1047+'CALC | Booster'!P1047)*INDEX(MassUnitsTable[],MATCH($R$3,MassUnitsTable[Mass Units],0),2), "")</f>
        <v/>
      </c>
      <c r="O1047" s="27" t="str">
        <f>IFERROR(('CALC | Main Engine'!Q1047+'CALC | Booster'!Q1047)*INDEX(MassUnitsTable[],MATCH($R$3,MassUnitsTable[Mass Units],0),2), "")</f>
        <v/>
      </c>
      <c r="P1047" s="27" t="str">
        <f>IFERROR(('CALC | Main Engine'!R1047+'CALC | Booster'!R1047)*INDEX(MassUnitsTable[],MATCH($R$3,MassUnitsTable[Mass Units],0),2), "")</f>
        <v/>
      </c>
      <c r="Q1047" s="27" t="str">
        <f>IFERROR(('CALC | Main Engine'!S1047+'CALC | Booster'!S1047)*INDEX(MassUnitsTable[],MATCH($R$3,MassUnitsTable[Mass Units],0),2), "")</f>
        <v/>
      </c>
      <c r="R1047" s="32" t="str">
        <f>IFERROR(('CALC | Main Engine'!T1047+'CALC | Booster'!T1047)*INDEX(MassUnitsTable[],MATCH($R$3,MassUnitsTable[Mass Units],0),2), "")</f>
        <v/>
      </c>
      <c r="S1047" s="10"/>
    </row>
    <row r="1048" spans="1:19" x14ac:dyDescent="0.25">
      <c r="A1048" s="10"/>
      <c r="B1048" s="4" t="str">
        <f t="shared" si="85"/>
        <v/>
      </c>
      <c r="C1048" s="5" t="str">
        <f t="shared" si="86"/>
        <v/>
      </c>
      <c r="D1048" s="5" t="str">
        <f t="shared" si="87"/>
        <v/>
      </c>
      <c r="E1048" s="5" t="str">
        <f t="shared" si="88"/>
        <v/>
      </c>
      <c r="F1048" s="5" t="str">
        <f>'CALC | Main Engine'!$B1048</f>
        <v/>
      </c>
      <c r="G1048" s="27" t="str">
        <f>'CALC | Main Engine'!$C1048</f>
        <v/>
      </c>
      <c r="H1048" s="6" t="str">
        <f>'CALC | Main Engine'!$E1048</f>
        <v/>
      </c>
      <c r="I1048" s="34" t="str">
        <f>IFERROR('CALC | Main Engine'!$F1048*INDEX(MassUnitsTable[],MATCH($R$3,MassUnitsTable[Mass Units],0),2), "")</f>
        <v/>
      </c>
      <c r="J1048" s="27" t="str">
        <f>IFERROR('CALC | Booster'!$F1048*INDEX(MassUnitsTable[],MATCH($R$3,MassUnitsTable[Mass Units],0),2), "")</f>
        <v/>
      </c>
      <c r="K1048" s="32" t="str">
        <f t="shared" si="89"/>
        <v/>
      </c>
      <c r="L1048" s="34" t="str">
        <f>IFERROR(('CALC | Main Engine'!N1048+'CALC | Booster'!N1048)*INDEX(MassUnitsTable[],MATCH($R$3,MassUnitsTable[Mass Units],0),2), "")</f>
        <v/>
      </c>
      <c r="M1048" s="27" t="str">
        <f>IFERROR(('CALC | Main Engine'!O1048+'CALC | Booster'!O1048)*INDEX(MassUnitsTable[],MATCH($R$3,MassUnitsTable[Mass Units],0),2), "")</f>
        <v/>
      </c>
      <c r="N1048" s="27" t="str">
        <f>IFERROR(('CALC | Main Engine'!P1048+'CALC | Booster'!P1048)*INDEX(MassUnitsTable[],MATCH($R$3,MassUnitsTable[Mass Units],0),2), "")</f>
        <v/>
      </c>
      <c r="O1048" s="27" t="str">
        <f>IFERROR(('CALC | Main Engine'!Q1048+'CALC | Booster'!Q1048)*INDEX(MassUnitsTable[],MATCH($R$3,MassUnitsTable[Mass Units],0),2), "")</f>
        <v/>
      </c>
      <c r="P1048" s="27" t="str">
        <f>IFERROR(('CALC | Main Engine'!R1048+'CALC | Booster'!R1048)*INDEX(MassUnitsTable[],MATCH($R$3,MassUnitsTable[Mass Units],0),2), "")</f>
        <v/>
      </c>
      <c r="Q1048" s="27" t="str">
        <f>IFERROR(('CALC | Main Engine'!S1048+'CALC | Booster'!S1048)*INDEX(MassUnitsTable[],MATCH($R$3,MassUnitsTable[Mass Units],0),2), "")</f>
        <v/>
      </c>
      <c r="R1048" s="32" t="str">
        <f>IFERROR(('CALC | Main Engine'!T1048+'CALC | Booster'!T1048)*INDEX(MassUnitsTable[],MATCH($R$3,MassUnitsTable[Mass Units],0),2), "")</f>
        <v/>
      </c>
      <c r="S1048" s="10"/>
    </row>
    <row r="1049" spans="1:19" x14ac:dyDescent="0.25">
      <c r="A1049" s="10"/>
      <c r="B1049" s="4" t="str">
        <f t="shared" si="85"/>
        <v/>
      </c>
      <c r="C1049" s="5" t="str">
        <f t="shared" si="86"/>
        <v/>
      </c>
      <c r="D1049" s="5" t="str">
        <f t="shared" si="87"/>
        <v/>
      </c>
      <c r="E1049" s="5" t="str">
        <f t="shared" si="88"/>
        <v/>
      </c>
      <c r="F1049" s="5" t="str">
        <f>'CALC | Main Engine'!$B1049</f>
        <v/>
      </c>
      <c r="G1049" s="27" t="str">
        <f>'CALC | Main Engine'!$C1049</f>
        <v/>
      </c>
      <c r="H1049" s="6" t="str">
        <f>'CALC | Main Engine'!$E1049</f>
        <v/>
      </c>
      <c r="I1049" s="34" t="str">
        <f>IFERROR('CALC | Main Engine'!$F1049*INDEX(MassUnitsTable[],MATCH($R$3,MassUnitsTable[Mass Units],0),2), "")</f>
        <v/>
      </c>
      <c r="J1049" s="27" t="str">
        <f>IFERROR('CALC | Booster'!$F1049*INDEX(MassUnitsTable[],MATCH($R$3,MassUnitsTable[Mass Units],0),2), "")</f>
        <v/>
      </c>
      <c r="K1049" s="32" t="str">
        <f t="shared" si="89"/>
        <v/>
      </c>
      <c r="L1049" s="34" t="str">
        <f>IFERROR(('CALC | Main Engine'!N1049+'CALC | Booster'!N1049)*INDEX(MassUnitsTable[],MATCH($R$3,MassUnitsTable[Mass Units],0),2), "")</f>
        <v/>
      </c>
      <c r="M1049" s="27" t="str">
        <f>IFERROR(('CALC | Main Engine'!O1049+'CALC | Booster'!O1049)*INDEX(MassUnitsTable[],MATCH($R$3,MassUnitsTable[Mass Units],0),2), "")</f>
        <v/>
      </c>
      <c r="N1049" s="27" t="str">
        <f>IFERROR(('CALC | Main Engine'!P1049+'CALC | Booster'!P1049)*INDEX(MassUnitsTable[],MATCH($R$3,MassUnitsTable[Mass Units],0),2), "")</f>
        <v/>
      </c>
      <c r="O1049" s="27" t="str">
        <f>IFERROR(('CALC | Main Engine'!Q1049+'CALC | Booster'!Q1049)*INDEX(MassUnitsTable[],MATCH($R$3,MassUnitsTable[Mass Units],0),2), "")</f>
        <v/>
      </c>
      <c r="P1049" s="27" t="str">
        <f>IFERROR(('CALC | Main Engine'!R1049+'CALC | Booster'!R1049)*INDEX(MassUnitsTable[],MATCH($R$3,MassUnitsTable[Mass Units],0),2), "")</f>
        <v/>
      </c>
      <c r="Q1049" s="27" t="str">
        <f>IFERROR(('CALC | Main Engine'!S1049+'CALC | Booster'!S1049)*INDEX(MassUnitsTable[],MATCH($R$3,MassUnitsTable[Mass Units],0),2), "")</f>
        <v/>
      </c>
      <c r="R1049" s="32" t="str">
        <f>IFERROR(('CALC | Main Engine'!T1049+'CALC | Booster'!T1049)*INDEX(MassUnitsTable[],MATCH($R$3,MassUnitsTable[Mass Units],0),2), "")</f>
        <v/>
      </c>
      <c r="S1049" s="10"/>
    </row>
    <row r="1050" spans="1:19" x14ac:dyDescent="0.25">
      <c r="A1050" s="10"/>
      <c r="B1050" s="4" t="str">
        <f t="shared" si="85"/>
        <v/>
      </c>
      <c r="C1050" s="5" t="str">
        <f t="shared" si="86"/>
        <v/>
      </c>
      <c r="D1050" s="5" t="str">
        <f t="shared" si="87"/>
        <v/>
      </c>
      <c r="E1050" s="5" t="str">
        <f t="shared" si="88"/>
        <v/>
      </c>
      <c r="F1050" s="5" t="str">
        <f>'CALC | Main Engine'!$B1050</f>
        <v/>
      </c>
      <c r="G1050" s="27" t="str">
        <f>'CALC | Main Engine'!$C1050</f>
        <v/>
      </c>
      <c r="H1050" s="6" t="str">
        <f>'CALC | Main Engine'!$E1050</f>
        <v/>
      </c>
      <c r="I1050" s="34" t="str">
        <f>IFERROR('CALC | Main Engine'!$F1050*INDEX(MassUnitsTable[],MATCH($R$3,MassUnitsTable[Mass Units],0),2), "")</f>
        <v/>
      </c>
      <c r="J1050" s="27" t="str">
        <f>IFERROR('CALC | Booster'!$F1050*INDEX(MassUnitsTable[],MATCH($R$3,MassUnitsTable[Mass Units],0),2), "")</f>
        <v/>
      </c>
      <c r="K1050" s="32" t="str">
        <f t="shared" si="89"/>
        <v/>
      </c>
      <c r="L1050" s="34" t="str">
        <f>IFERROR(('CALC | Main Engine'!N1050+'CALC | Booster'!N1050)*INDEX(MassUnitsTable[],MATCH($R$3,MassUnitsTable[Mass Units],0),2), "")</f>
        <v/>
      </c>
      <c r="M1050" s="27" t="str">
        <f>IFERROR(('CALC | Main Engine'!O1050+'CALC | Booster'!O1050)*INDEX(MassUnitsTable[],MATCH($R$3,MassUnitsTable[Mass Units],0),2), "")</f>
        <v/>
      </c>
      <c r="N1050" s="27" t="str">
        <f>IFERROR(('CALC | Main Engine'!P1050+'CALC | Booster'!P1050)*INDEX(MassUnitsTable[],MATCH($R$3,MassUnitsTable[Mass Units],0),2), "")</f>
        <v/>
      </c>
      <c r="O1050" s="27" t="str">
        <f>IFERROR(('CALC | Main Engine'!Q1050+'CALC | Booster'!Q1050)*INDEX(MassUnitsTable[],MATCH($R$3,MassUnitsTable[Mass Units],0),2), "")</f>
        <v/>
      </c>
      <c r="P1050" s="27" t="str">
        <f>IFERROR(('CALC | Main Engine'!R1050+'CALC | Booster'!R1050)*INDEX(MassUnitsTable[],MATCH($R$3,MassUnitsTable[Mass Units],0),2), "")</f>
        <v/>
      </c>
      <c r="Q1050" s="27" t="str">
        <f>IFERROR(('CALC | Main Engine'!S1050+'CALC | Booster'!S1050)*INDEX(MassUnitsTable[],MATCH($R$3,MassUnitsTable[Mass Units],0),2), "")</f>
        <v/>
      </c>
      <c r="R1050" s="32" t="str">
        <f>IFERROR(('CALC | Main Engine'!T1050+'CALC | Booster'!T1050)*INDEX(MassUnitsTable[],MATCH($R$3,MassUnitsTable[Mass Units],0),2), "")</f>
        <v/>
      </c>
      <c r="S1050" s="10"/>
    </row>
    <row r="1051" spans="1:19" x14ac:dyDescent="0.25">
      <c r="A1051" s="10"/>
      <c r="B1051" s="4" t="str">
        <f t="shared" si="85"/>
        <v/>
      </c>
      <c r="C1051" s="5" t="str">
        <f t="shared" si="86"/>
        <v/>
      </c>
      <c r="D1051" s="5" t="str">
        <f t="shared" si="87"/>
        <v/>
      </c>
      <c r="E1051" s="5" t="str">
        <f t="shared" si="88"/>
        <v/>
      </c>
      <c r="F1051" s="5" t="str">
        <f>'CALC | Main Engine'!$B1051</f>
        <v/>
      </c>
      <c r="G1051" s="27" t="str">
        <f>'CALC | Main Engine'!$C1051</f>
        <v/>
      </c>
      <c r="H1051" s="6" t="str">
        <f>'CALC | Main Engine'!$E1051</f>
        <v/>
      </c>
      <c r="I1051" s="34" t="str">
        <f>IFERROR('CALC | Main Engine'!$F1051*INDEX(MassUnitsTable[],MATCH($R$3,MassUnitsTable[Mass Units],0),2), "")</f>
        <v/>
      </c>
      <c r="J1051" s="27" t="str">
        <f>IFERROR('CALC | Booster'!$F1051*INDEX(MassUnitsTable[],MATCH($R$3,MassUnitsTable[Mass Units],0),2), "")</f>
        <v/>
      </c>
      <c r="K1051" s="32" t="str">
        <f t="shared" si="89"/>
        <v/>
      </c>
      <c r="L1051" s="34" t="str">
        <f>IFERROR(('CALC | Main Engine'!N1051+'CALC | Booster'!N1051)*INDEX(MassUnitsTable[],MATCH($R$3,MassUnitsTable[Mass Units],0),2), "")</f>
        <v/>
      </c>
      <c r="M1051" s="27" t="str">
        <f>IFERROR(('CALC | Main Engine'!O1051+'CALC | Booster'!O1051)*INDEX(MassUnitsTable[],MATCH($R$3,MassUnitsTable[Mass Units],0),2), "")</f>
        <v/>
      </c>
      <c r="N1051" s="27" t="str">
        <f>IFERROR(('CALC | Main Engine'!P1051+'CALC | Booster'!P1051)*INDEX(MassUnitsTable[],MATCH($R$3,MassUnitsTable[Mass Units],0),2), "")</f>
        <v/>
      </c>
      <c r="O1051" s="27" t="str">
        <f>IFERROR(('CALC | Main Engine'!Q1051+'CALC | Booster'!Q1051)*INDEX(MassUnitsTable[],MATCH($R$3,MassUnitsTable[Mass Units],0),2), "")</f>
        <v/>
      </c>
      <c r="P1051" s="27" t="str">
        <f>IFERROR(('CALC | Main Engine'!R1051+'CALC | Booster'!R1051)*INDEX(MassUnitsTable[],MATCH($R$3,MassUnitsTable[Mass Units],0),2), "")</f>
        <v/>
      </c>
      <c r="Q1051" s="27" t="str">
        <f>IFERROR(('CALC | Main Engine'!S1051+'CALC | Booster'!S1051)*INDEX(MassUnitsTable[],MATCH($R$3,MassUnitsTable[Mass Units],0),2), "")</f>
        <v/>
      </c>
      <c r="R1051" s="32" t="str">
        <f>IFERROR(('CALC | Main Engine'!T1051+'CALC | Booster'!T1051)*INDEX(MassUnitsTable[],MATCH($R$3,MassUnitsTable[Mass Units],0),2), "")</f>
        <v/>
      </c>
      <c r="S1051" s="10"/>
    </row>
    <row r="1052" spans="1:19" x14ac:dyDescent="0.25">
      <c r="A1052" s="10"/>
      <c r="B1052" s="4" t="str">
        <f t="shared" si="85"/>
        <v/>
      </c>
      <c r="C1052" s="5" t="str">
        <f t="shared" si="86"/>
        <v/>
      </c>
      <c r="D1052" s="5" t="str">
        <f t="shared" si="87"/>
        <v/>
      </c>
      <c r="E1052" s="5" t="str">
        <f t="shared" si="88"/>
        <v/>
      </c>
      <c r="F1052" s="5" t="str">
        <f>'CALC | Main Engine'!$B1052</f>
        <v/>
      </c>
      <c r="G1052" s="27" t="str">
        <f>'CALC | Main Engine'!$C1052</f>
        <v/>
      </c>
      <c r="H1052" s="6" t="str">
        <f>'CALC | Main Engine'!$E1052</f>
        <v/>
      </c>
      <c r="I1052" s="34" t="str">
        <f>IFERROR('CALC | Main Engine'!$F1052*INDEX(MassUnitsTable[],MATCH($R$3,MassUnitsTable[Mass Units],0),2), "")</f>
        <v/>
      </c>
      <c r="J1052" s="27" t="str">
        <f>IFERROR('CALC | Booster'!$F1052*INDEX(MassUnitsTable[],MATCH($R$3,MassUnitsTable[Mass Units],0),2), "")</f>
        <v/>
      </c>
      <c r="K1052" s="32" t="str">
        <f t="shared" si="89"/>
        <v/>
      </c>
      <c r="L1052" s="34" t="str">
        <f>IFERROR(('CALC | Main Engine'!N1052+'CALC | Booster'!N1052)*INDEX(MassUnitsTable[],MATCH($R$3,MassUnitsTable[Mass Units],0),2), "")</f>
        <v/>
      </c>
      <c r="M1052" s="27" t="str">
        <f>IFERROR(('CALC | Main Engine'!O1052+'CALC | Booster'!O1052)*INDEX(MassUnitsTable[],MATCH($R$3,MassUnitsTable[Mass Units],0),2), "")</f>
        <v/>
      </c>
      <c r="N1052" s="27" t="str">
        <f>IFERROR(('CALC | Main Engine'!P1052+'CALC | Booster'!P1052)*INDEX(MassUnitsTable[],MATCH($R$3,MassUnitsTable[Mass Units],0),2), "")</f>
        <v/>
      </c>
      <c r="O1052" s="27" t="str">
        <f>IFERROR(('CALC | Main Engine'!Q1052+'CALC | Booster'!Q1052)*INDEX(MassUnitsTable[],MATCH($R$3,MassUnitsTable[Mass Units],0),2), "")</f>
        <v/>
      </c>
      <c r="P1052" s="27" t="str">
        <f>IFERROR(('CALC | Main Engine'!R1052+'CALC | Booster'!R1052)*INDEX(MassUnitsTable[],MATCH($R$3,MassUnitsTable[Mass Units],0),2), "")</f>
        <v/>
      </c>
      <c r="Q1052" s="27" t="str">
        <f>IFERROR(('CALC | Main Engine'!S1052+'CALC | Booster'!S1052)*INDEX(MassUnitsTable[],MATCH($R$3,MassUnitsTable[Mass Units],0),2), "")</f>
        <v/>
      </c>
      <c r="R1052" s="32" t="str">
        <f>IFERROR(('CALC | Main Engine'!T1052+'CALC | Booster'!T1052)*INDEX(MassUnitsTable[],MATCH($R$3,MassUnitsTable[Mass Units],0),2), "")</f>
        <v/>
      </c>
      <c r="S1052" s="10"/>
    </row>
    <row r="1053" spans="1:19" x14ac:dyDescent="0.25">
      <c r="A1053" s="10"/>
      <c r="B1053" s="4" t="str">
        <f t="shared" si="85"/>
        <v/>
      </c>
      <c r="C1053" s="5" t="str">
        <f t="shared" si="86"/>
        <v/>
      </c>
      <c r="D1053" s="5" t="str">
        <f t="shared" si="87"/>
        <v/>
      </c>
      <c r="E1053" s="5" t="str">
        <f t="shared" si="88"/>
        <v/>
      </c>
      <c r="F1053" s="5" t="str">
        <f>'CALC | Main Engine'!$B1053</f>
        <v/>
      </c>
      <c r="G1053" s="27" t="str">
        <f>'CALC | Main Engine'!$C1053</f>
        <v/>
      </c>
      <c r="H1053" s="6" t="str">
        <f>'CALC | Main Engine'!$E1053</f>
        <v/>
      </c>
      <c r="I1053" s="34" t="str">
        <f>IFERROR('CALC | Main Engine'!$F1053*INDEX(MassUnitsTable[],MATCH($R$3,MassUnitsTable[Mass Units],0),2), "")</f>
        <v/>
      </c>
      <c r="J1053" s="27" t="str">
        <f>IFERROR('CALC | Booster'!$F1053*INDEX(MassUnitsTable[],MATCH($R$3,MassUnitsTable[Mass Units],0),2), "")</f>
        <v/>
      </c>
      <c r="K1053" s="32" t="str">
        <f t="shared" si="89"/>
        <v/>
      </c>
      <c r="L1053" s="34" t="str">
        <f>IFERROR(('CALC | Main Engine'!N1053+'CALC | Booster'!N1053)*INDEX(MassUnitsTable[],MATCH($R$3,MassUnitsTable[Mass Units],0),2), "")</f>
        <v/>
      </c>
      <c r="M1053" s="27" t="str">
        <f>IFERROR(('CALC | Main Engine'!O1053+'CALC | Booster'!O1053)*INDEX(MassUnitsTable[],MATCH($R$3,MassUnitsTable[Mass Units],0),2), "")</f>
        <v/>
      </c>
      <c r="N1053" s="27" t="str">
        <f>IFERROR(('CALC | Main Engine'!P1053+'CALC | Booster'!P1053)*INDEX(MassUnitsTable[],MATCH($R$3,MassUnitsTable[Mass Units],0),2), "")</f>
        <v/>
      </c>
      <c r="O1053" s="27" t="str">
        <f>IFERROR(('CALC | Main Engine'!Q1053+'CALC | Booster'!Q1053)*INDEX(MassUnitsTable[],MATCH($R$3,MassUnitsTable[Mass Units],0),2), "")</f>
        <v/>
      </c>
      <c r="P1053" s="27" t="str">
        <f>IFERROR(('CALC | Main Engine'!R1053+'CALC | Booster'!R1053)*INDEX(MassUnitsTable[],MATCH($R$3,MassUnitsTable[Mass Units],0),2), "")</f>
        <v/>
      </c>
      <c r="Q1053" s="27" t="str">
        <f>IFERROR(('CALC | Main Engine'!S1053+'CALC | Booster'!S1053)*INDEX(MassUnitsTable[],MATCH($R$3,MassUnitsTable[Mass Units],0),2), "")</f>
        <v/>
      </c>
      <c r="R1053" s="32" t="str">
        <f>IFERROR(('CALC | Main Engine'!T1053+'CALC | Booster'!T1053)*INDEX(MassUnitsTable[],MATCH($R$3,MassUnitsTable[Mass Units],0),2), "")</f>
        <v/>
      </c>
      <c r="S1053" s="10"/>
    </row>
    <row r="1054" spans="1:19" x14ac:dyDescent="0.25">
      <c r="A1054" s="10"/>
      <c r="B1054" s="4" t="str">
        <f t="shared" si="85"/>
        <v/>
      </c>
      <c r="C1054" s="5" t="str">
        <f t="shared" si="86"/>
        <v/>
      </c>
      <c r="D1054" s="5" t="str">
        <f t="shared" si="87"/>
        <v/>
      </c>
      <c r="E1054" s="5" t="str">
        <f t="shared" si="88"/>
        <v/>
      </c>
      <c r="F1054" s="5" t="str">
        <f>'CALC | Main Engine'!$B1054</f>
        <v/>
      </c>
      <c r="G1054" s="27" t="str">
        <f>'CALC | Main Engine'!$C1054</f>
        <v/>
      </c>
      <c r="H1054" s="6" t="str">
        <f>'CALC | Main Engine'!$E1054</f>
        <v/>
      </c>
      <c r="I1054" s="34" t="str">
        <f>IFERROR('CALC | Main Engine'!$F1054*INDEX(MassUnitsTable[],MATCH($R$3,MassUnitsTable[Mass Units],0),2), "")</f>
        <v/>
      </c>
      <c r="J1054" s="27" t="str">
        <f>IFERROR('CALC | Booster'!$F1054*INDEX(MassUnitsTable[],MATCH($R$3,MassUnitsTable[Mass Units],0),2), "")</f>
        <v/>
      </c>
      <c r="K1054" s="32" t="str">
        <f t="shared" si="89"/>
        <v/>
      </c>
      <c r="L1054" s="34" t="str">
        <f>IFERROR(('CALC | Main Engine'!N1054+'CALC | Booster'!N1054)*INDEX(MassUnitsTable[],MATCH($R$3,MassUnitsTable[Mass Units],0),2), "")</f>
        <v/>
      </c>
      <c r="M1054" s="27" t="str">
        <f>IFERROR(('CALC | Main Engine'!O1054+'CALC | Booster'!O1054)*INDEX(MassUnitsTable[],MATCH($R$3,MassUnitsTable[Mass Units],0),2), "")</f>
        <v/>
      </c>
      <c r="N1054" s="27" t="str">
        <f>IFERROR(('CALC | Main Engine'!P1054+'CALC | Booster'!P1054)*INDEX(MassUnitsTable[],MATCH($R$3,MassUnitsTable[Mass Units],0),2), "")</f>
        <v/>
      </c>
      <c r="O1054" s="27" t="str">
        <f>IFERROR(('CALC | Main Engine'!Q1054+'CALC | Booster'!Q1054)*INDEX(MassUnitsTable[],MATCH($R$3,MassUnitsTable[Mass Units],0),2), "")</f>
        <v/>
      </c>
      <c r="P1054" s="27" t="str">
        <f>IFERROR(('CALC | Main Engine'!R1054+'CALC | Booster'!R1054)*INDEX(MassUnitsTable[],MATCH($R$3,MassUnitsTable[Mass Units],0),2), "")</f>
        <v/>
      </c>
      <c r="Q1054" s="27" t="str">
        <f>IFERROR(('CALC | Main Engine'!S1054+'CALC | Booster'!S1054)*INDEX(MassUnitsTable[],MATCH($R$3,MassUnitsTable[Mass Units],0),2), "")</f>
        <v/>
      </c>
      <c r="R1054" s="32" t="str">
        <f>IFERROR(('CALC | Main Engine'!T1054+'CALC | Booster'!T1054)*INDEX(MassUnitsTable[],MATCH($R$3,MassUnitsTable[Mass Units],0),2), "")</f>
        <v/>
      </c>
      <c r="S1054" s="10"/>
    </row>
    <row r="1055" spans="1:19" x14ac:dyDescent="0.25">
      <c r="A1055" s="10"/>
      <c r="B1055" s="4" t="str">
        <f t="shared" si="85"/>
        <v/>
      </c>
      <c r="C1055" s="5" t="str">
        <f t="shared" si="86"/>
        <v/>
      </c>
      <c r="D1055" s="5" t="str">
        <f t="shared" si="87"/>
        <v/>
      </c>
      <c r="E1055" s="5" t="str">
        <f t="shared" si="88"/>
        <v/>
      </c>
      <c r="F1055" s="5" t="str">
        <f>'CALC | Main Engine'!$B1055</f>
        <v/>
      </c>
      <c r="G1055" s="27" t="str">
        <f>'CALC | Main Engine'!$C1055</f>
        <v/>
      </c>
      <c r="H1055" s="6" t="str">
        <f>'CALC | Main Engine'!$E1055</f>
        <v/>
      </c>
      <c r="I1055" s="34" t="str">
        <f>IFERROR('CALC | Main Engine'!$F1055*INDEX(MassUnitsTable[],MATCH($R$3,MassUnitsTable[Mass Units],0),2), "")</f>
        <v/>
      </c>
      <c r="J1055" s="27" t="str">
        <f>IFERROR('CALC | Booster'!$F1055*INDEX(MassUnitsTable[],MATCH($R$3,MassUnitsTable[Mass Units],0),2), "")</f>
        <v/>
      </c>
      <c r="K1055" s="32" t="str">
        <f t="shared" si="89"/>
        <v/>
      </c>
      <c r="L1055" s="34" t="str">
        <f>IFERROR(('CALC | Main Engine'!N1055+'CALC | Booster'!N1055)*INDEX(MassUnitsTable[],MATCH($R$3,MassUnitsTable[Mass Units],0),2), "")</f>
        <v/>
      </c>
      <c r="M1055" s="27" t="str">
        <f>IFERROR(('CALC | Main Engine'!O1055+'CALC | Booster'!O1055)*INDEX(MassUnitsTable[],MATCH($R$3,MassUnitsTable[Mass Units],0),2), "")</f>
        <v/>
      </c>
      <c r="N1055" s="27" t="str">
        <f>IFERROR(('CALC | Main Engine'!P1055+'CALC | Booster'!P1055)*INDEX(MassUnitsTable[],MATCH($R$3,MassUnitsTable[Mass Units],0),2), "")</f>
        <v/>
      </c>
      <c r="O1055" s="27" t="str">
        <f>IFERROR(('CALC | Main Engine'!Q1055+'CALC | Booster'!Q1055)*INDEX(MassUnitsTable[],MATCH($R$3,MassUnitsTable[Mass Units],0),2), "")</f>
        <v/>
      </c>
      <c r="P1055" s="27" t="str">
        <f>IFERROR(('CALC | Main Engine'!R1055+'CALC | Booster'!R1055)*INDEX(MassUnitsTable[],MATCH($R$3,MassUnitsTable[Mass Units],0),2), "")</f>
        <v/>
      </c>
      <c r="Q1055" s="27" t="str">
        <f>IFERROR(('CALC | Main Engine'!S1055+'CALC | Booster'!S1055)*INDEX(MassUnitsTable[],MATCH($R$3,MassUnitsTable[Mass Units],0),2), "")</f>
        <v/>
      </c>
      <c r="R1055" s="32" t="str">
        <f>IFERROR(('CALC | Main Engine'!T1055+'CALC | Booster'!T1055)*INDEX(MassUnitsTable[],MATCH($R$3,MassUnitsTable[Mass Units],0),2), "")</f>
        <v/>
      </c>
      <c r="S1055" s="10"/>
    </row>
    <row r="1056" spans="1:19" x14ac:dyDescent="0.25">
      <c r="A1056" s="10"/>
      <c r="B1056" s="4" t="str">
        <f t="shared" si="85"/>
        <v/>
      </c>
      <c r="C1056" s="5" t="str">
        <f t="shared" si="86"/>
        <v/>
      </c>
      <c r="D1056" s="5" t="str">
        <f t="shared" si="87"/>
        <v/>
      </c>
      <c r="E1056" s="5" t="str">
        <f t="shared" si="88"/>
        <v/>
      </c>
      <c r="F1056" s="5" t="str">
        <f>'CALC | Main Engine'!$B1056</f>
        <v/>
      </c>
      <c r="G1056" s="27" t="str">
        <f>'CALC | Main Engine'!$C1056</f>
        <v/>
      </c>
      <c r="H1056" s="6" t="str">
        <f>'CALC | Main Engine'!$E1056</f>
        <v/>
      </c>
      <c r="I1056" s="34" t="str">
        <f>IFERROR('CALC | Main Engine'!$F1056*INDEX(MassUnitsTable[],MATCH($R$3,MassUnitsTable[Mass Units],0),2), "")</f>
        <v/>
      </c>
      <c r="J1056" s="27" t="str">
        <f>IFERROR('CALC | Booster'!$F1056*INDEX(MassUnitsTable[],MATCH($R$3,MassUnitsTable[Mass Units],0),2), "")</f>
        <v/>
      </c>
      <c r="K1056" s="32" t="str">
        <f t="shared" si="89"/>
        <v/>
      </c>
      <c r="L1056" s="34" t="str">
        <f>IFERROR(('CALC | Main Engine'!N1056+'CALC | Booster'!N1056)*INDEX(MassUnitsTable[],MATCH($R$3,MassUnitsTable[Mass Units],0),2), "")</f>
        <v/>
      </c>
      <c r="M1056" s="27" t="str">
        <f>IFERROR(('CALC | Main Engine'!O1056+'CALC | Booster'!O1056)*INDEX(MassUnitsTable[],MATCH($R$3,MassUnitsTable[Mass Units],0),2), "")</f>
        <v/>
      </c>
      <c r="N1056" s="27" t="str">
        <f>IFERROR(('CALC | Main Engine'!P1056+'CALC | Booster'!P1056)*INDEX(MassUnitsTable[],MATCH($R$3,MassUnitsTable[Mass Units],0),2), "")</f>
        <v/>
      </c>
      <c r="O1056" s="27" t="str">
        <f>IFERROR(('CALC | Main Engine'!Q1056+'CALC | Booster'!Q1056)*INDEX(MassUnitsTable[],MATCH($R$3,MassUnitsTable[Mass Units],0),2), "")</f>
        <v/>
      </c>
      <c r="P1056" s="27" t="str">
        <f>IFERROR(('CALC | Main Engine'!R1056+'CALC | Booster'!R1056)*INDEX(MassUnitsTable[],MATCH($R$3,MassUnitsTable[Mass Units],0),2), "")</f>
        <v/>
      </c>
      <c r="Q1056" s="27" t="str">
        <f>IFERROR(('CALC | Main Engine'!S1056+'CALC | Booster'!S1056)*INDEX(MassUnitsTable[],MATCH($R$3,MassUnitsTable[Mass Units],0),2), "")</f>
        <v/>
      </c>
      <c r="R1056" s="32" t="str">
        <f>IFERROR(('CALC | Main Engine'!T1056+'CALC | Booster'!T1056)*INDEX(MassUnitsTable[],MATCH($R$3,MassUnitsTable[Mass Units],0),2), "")</f>
        <v/>
      </c>
      <c r="S1056" s="10"/>
    </row>
    <row r="1057" spans="1:19" x14ac:dyDescent="0.25">
      <c r="A1057" s="10"/>
      <c r="B1057" s="4" t="str">
        <f t="shared" si="85"/>
        <v/>
      </c>
      <c r="C1057" s="5" t="str">
        <f t="shared" si="86"/>
        <v/>
      </c>
      <c r="D1057" s="5" t="str">
        <f t="shared" si="87"/>
        <v/>
      </c>
      <c r="E1057" s="5" t="str">
        <f t="shared" si="88"/>
        <v/>
      </c>
      <c r="F1057" s="5" t="str">
        <f>'CALC | Main Engine'!$B1057</f>
        <v/>
      </c>
      <c r="G1057" s="27" t="str">
        <f>'CALC | Main Engine'!$C1057</f>
        <v/>
      </c>
      <c r="H1057" s="6" t="str">
        <f>'CALC | Main Engine'!$E1057</f>
        <v/>
      </c>
      <c r="I1057" s="34" t="str">
        <f>IFERROR('CALC | Main Engine'!$F1057*INDEX(MassUnitsTable[],MATCH($R$3,MassUnitsTable[Mass Units],0),2), "")</f>
        <v/>
      </c>
      <c r="J1057" s="27" t="str">
        <f>IFERROR('CALC | Booster'!$F1057*INDEX(MassUnitsTable[],MATCH($R$3,MassUnitsTable[Mass Units],0),2), "")</f>
        <v/>
      </c>
      <c r="K1057" s="32" t="str">
        <f t="shared" si="89"/>
        <v/>
      </c>
      <c r="L1057" s="34" t="str">
        <f>IFERROR(('CALC | Main Engine'!N1057+'CALC | Booster'!N1057)*INDEX(MassUnitsTable[],MATCH($R$3,MassUnitsTable[Mass Units],0),2), "")</f>
        <v/>
      </c>
      <c r="M1057" s="27" t="str">
        <f>IFERROR(('CALC | Main Engine'!O1057+'CALC | Booster'!O1057)*INDEX(MassUnitsTable[],MATCH($R$3,MassUnitsTable[Mass Units],0),2), "")</f>
        <v/>
      </c>
      <c r="N1057" s="27" t="str">
        <f>IFERROR(('CALC | Main Engine'!P1057+'CALC | Booster'!P1057)*INDEX(MassUnitsTable[],MATCH($R$3,MassUnitsTable[Mass Units],0),2), "")</f>
        <v/>
      </c>
      <c r="O1057" s="27" t="str">
        <f>IFERROR(('CALC | Main Engine'!Q1057+'CALC | Booster'!Q1057)*INDEX(MassUnitsTable[],MATCH($R$3,MassUnitsTable[Mass Units],0),2), "")</f>
        <v/>
      </c>
      <c r="P1057" s="27" t="str">
        <f>IFERROR(('CALC | Main Engine'!R1057+'CALC | Booster'!R1057)*INDEX(MassUnitsTable[],MATCH($R$3,MassUnitsTable[Mass Units],0),2), "")</f>
        <v/>
      </c>
      <c r="Q1057" s="27" t="str">
        <f>IFERROR(('CALC | Main Engine'!S1057+'CALC | Booster'!S1057)*INDEX(MassUnitsTable[],MATCH($R$3,MassUnitsTable[Mass Units],0),2), "")</f>
        <v/>
      </c>
      <c r="R1057" s="32" t="str">
        <f>IFERROR(('CALC | Main Engine'!T1057+'CALC | Booster'!T1057)*INDEX(MassUnitsTable[],MATCH($R$3,MassUnitsTable[Mass Units],0),2), "")</f>
        <v/>
      </c>
      <c r="S1057" s="10"/>
    </row>
    <row r="1058" spans="1:19" x14ac:dyDescent="0.25">
      <c r="A1058" s="10"/>
      <c r="B1058" s="4" t="str">
        <f t="shared" si="85"/>
        <v/>
      </c>
      <c r="C1058" s="5" t="str">
        <f t="shared" si="86"/>
        <v/>
      </c>
      <c r="D1058" s="5" t="str">
        <f t="shared" si="87"/>
        <v/>
      </c>
      <c r="E1058" s="5" t="str">
        <f t="shared" si="88"/>
        <v/>
      </c>
      <c r="F1058" s="5" t="str">
        <f>'CALC | Main Engine'!$B1058</f>
        <v/>
      </c>
      <c r="G1058" s="27" t="str">
        <f>'CALC | Main Engine'!$C1058</f>
        <v/>
      </c>
      <c r="H1058" s="6" t="str">
        <f>'CALC | Main Engine'!$E1058</f>
        <v/>
      </c>
      <c r="I1058" s="34" t="str">
        <f>IFERROR('CALC | Main Engine'!$F1058*INDEX(MassUnitsTable[],MATCH($R$3,MassUnitsTable[Mass Units],0),2), "")</f>
        <v/>
      </c>
      <c r="J1058" s="27" t="str">
        <f>IFERROR('CALC | Booster'!$F1058*INDEX(MassUnitsTable[],MATCH($R$3,MassUnitsTable[Mass Units],0),2), "")</f>
        <v/>
      </c>
      <c r="K1058" s="32" t="str">
        <f t="shared" si="89"/>
        <v/>
      </c>
      <c r="L1058" s="34" t="str">
        <f>IFERROR(('CALC | Main Engine'!N1058+'CALC | Booster'!N1058)*INDEX(MassUnitsTable[],MATCH($R$3,MassUnitsTable[Mass Units],0),2), "")</f>
        <v/>
      </c>
      <c r="M1058" s="27" t="str">
        <f>IFERROR(('CALC | Main Engine'!O1058+'CALC | Booster'!O1058)*INDEX(MassUnitsTable[],MATCH($R$3,MassUnitsTable[Mass Units],0),2), "")</f>
        <v/>
      </c>
      <c r="N1058" s="27" t="str">
        <f>IFERROR(('CALC | Main Engine'!P1058+'CALC | Booster'!P1058)*INDEX(MassUnitsTable[],MATCH($R$3,MassUnitsTable[Mass Units],0),2), "")</f>
        <v/>
      </c>
      <c r="O1058" s="27" t="str">
        <f>IFERROR(('CALC | Main Engine'!Q1058+'CALC | Booster'!Q1058)*INDEX(MassUnitsTable[],MATCH($R$3,MassUnitsTable[Mass Units],0),2), "")</f>
        <v/>
      </c>
      <c r="P1058" s="27" t="str">
        <f>IFERROR(('CALC | Main Engine'!R1058+'CALC | Booster'!R1058)*INDEX(MassUnitsTable[],MATCH($R$3,MassUnitsTable[Mass Units],0),2), "")</f>
        <v/>
      </c>
      <c r="Q1058" s="27" t="str">
        <f>IFERROR(('CALC | Main Engine'!S1058+'CALC | Booster'!S1058)*INDEX(MassUnitsTable[],MATCH($R$3,MassUnitsTable[Mass Units],0),2), "")</f>
        <v/>
      </c>
      <c r="R1058" s="32" t="str">
        <f>IFERROR(('CALC | Main Engine'!T1058+'CALC | Booster'!T1058)*INDEX(MassUnitsTable[],MATCH($R$3,MassUnitsTable[Mass Units],0),2), "")</f>
        <v/>
      </c>
      <c r="S1058" s="10"/>
    </row>
    <row r="1059" spans="1:19" x14ac:dyDescent="0.25">
      <c r="A1059" s="10"/>
      <c r="B1059" s="4" t="str">
        <f t="shared" si="85"/>
        <v/>
      </c>
      <c r="C1059" s="5" t="str">
        <f t="shared" si="86"/>
        <v/>
      </c>
      <c r="D1059" s="5" t="str">
        <f t="shared" si="87"/>
        <v/>
      </c>
      <c r="E1059" s="5" t="str">
        <f t="shared" si="88"/>
        <v/>
      </c>
      <c r="F1059" s="5" t="str">
        <f>'CALC | Main Engine'!$B1059</f>
        <v/>
      </c>
      <c r="G1059" s="27" t="str">
        <f>'CALC | Main Engine'!$C1059</f>
        <v/>
      </c>
      <c r="H1059" s="6" t="str">
        <f>'CALC | Main Engine'!$E1059</f>
        <v/>
      </c>
      <c r="I1059" s="34" t="str">
        <f>IFERROR('CALC | Main Engine'!$F1059*INDEX(MassUnitsTable[],MATCH($R$3,MassUnitsTable[Mass Units],0),2), "")</f>
        <v/>
      </c>
      <c r="J1059" s="27" t="str">
        <f>IFERROR('CALC | Booster'!$F1059*INDEX(MassUnitsTable[],MATCH($R$3,MassUnitsTable[Mass Units],0),2), "")</f>
        <v/>
      </c>
      <c r="K1059" s="32" t="str">
        <f t="shared" si="89"/>
        <v/>
      </c>
      <c r="L1059" s="34" t="str">
        <f>IFERROR(('CALC | Main Engine'!N1059+'CALC | Booster'!N1059)*INDEX(MassUnitsTable[],MATCH($R$3,MassUnitsTable[Mass Units],0),2), "")</f>
        <v/>
      </c>
      <c r="M1059" s="27" t="str">
        <f>IFERROR(('CALC | Main Engine'!O1059+'CALC | Booster'!O1059)*INDEX(MassUnitsTable[],MATCH($R$3,MassUnitsTable[Mass Units],0),2), "")</f>
        <v/>
      </c>
      <c r="N1059" s="27" t="str">
        <f>IFERROR(('CALC | Main Engine'!P1059+'CALC | Booster'!P1059)*INDEX(MassUnitsTable[],MATCH($R$3,MassUnitsTable[Mass Units],0),2), "")</f>
        <v/>
      </c>
      <c r="O1059" s="27" t="str">
        <f>IFERROR(('CALC | Main Engine'!Q1059+'CALC | Booster'!Q1059)*INDEX(MassUnitsTable[],MATCH($R$3,MassUnitsTable[Mass Units],0),2), "")</f>
        <v/>
      </c>
      <c r="P1059" s="27" t="str">
        <f>IFERROR(('CALC | Main Engine'!R1059+'CALC | Booster'!R1059)*INDEX(MassUnitsTable[],MATCH($R$3,MassUnitsTable[Mass Units],0),2), "")</f>
        <v/>
      </c>
      <c r="Q1059" s="27" t="str">
        <f>IFERROR(('CALC | Main Engine'!S1059+'CALC | Booster'!S1059)*INDEX(MassUnitsTable[],MATCH($R$3,MassUnitsTable[Mass Units],0),2), "")</f>
        <v/>
      </c>
      <c r="R1059" s="32" t="str">
        <f>IFERROR(('CALC | Main Engine'!T1059+'CALC | Booster'!T1059)*INDEX(MassUnitsTable[],MATCH($R$3,MassUnitsTable[Mass Units],0),2), "")</f>
        <v/>
      </c>
      <c r="S1059" s="10"/>
    </row>
    <row r="1060" spans="1:19" x14ac:dyDescent="0.25">
      <c r="A1060" s="10"/>
      <c r="B1060" s="4" t="str">
        <f t="shared" si="85"/>
        <v/>
      </c>
      <c r="C1060" s="5" t="str">
        <f t="shared" si="86"/>
        <v/>
      </c>
      <c r="D1060" s="5" t="str">
        <f t="shared" si="87"/>
        <v/>
      </c>
      <c r="E1060" s="5" t="str">
        <f t="shared" si="88"/>
        <v/>
      </c>
      <c r="F1060" s="5" t="str">
        <f>'CALC | Main Engine'!$B1060</f>
        <v/>
      </c>
      <c r="G1060" s="27" t="str">
        <f>'CALC | Main Engine'!$C1060</f>
        <v/>
      </c>
      <c r="H1060" s="6" t="str">
        <f>'CALC | Main Engine'!$E1060</f>
        <v/>
      </c>
      <c r="I1060" s="34" t="str">
        <f>IFERROR('CALC | Main Engine'!$F1060*INDEX(MassUnitsTable[],MATCH($R$3,MassUnitsTable[Mass Units],0),2), "")</f>
        <v/>
      </c>
      <c r="J1060" s="27" t="str">
        <f>IFERROR('CALC | Booster'!$F1060*INDEX(MassUnitsTable[],MATCH($R$3,MassUnitsTable[Mass Units],0),2), "")</f>
        <v/>
      </c>
      <c r="K1060" s="32" t="str">
        <f t="shared" si="89"/>
        <v/>
      </c>
      <c r="L1060" s="34" t="str">
        <f>IFERROR(('CALC | Main Engine'!N1060+'CALC | Booster'!N1060)*INDEX(MassUnitsTable[],MATCH($R$3,MassUnitsTable[Mass Units],0),2), "")</f>
        <v/>
      </c>
      <c r="M1060" s="27" t="str">
        <f>IFERROR(('CALC | Main Engine'!O1060+'CALC | Booster'!O1060)*INDEX(MassUnitsTable[],MATCH($R$3,MassUnitsTable[Mass Units],0),2), "")</f>
        <v/>
      </c>
      <c r="N1060" s="27" t="str">
        <f>IFERROR(('CALC | Main Engine'!P1060+'CALC | Booster'!P1060)*INDEX(MassUnitsTable[],MATCH($R$3,MassUnitsTable[Mass Units],0),2), "")</f>
        <v/>
      </c>
      <c r="O1060" s="27" t="str">
        <f>IFERROR(('CALC | Main Engine'!Q1060+'CALC | Booster'!Q1060)*INDEX(MassUnitsTable[],MATCH($R$3,MassUnitsTable[Mass Units],0),2), "")</f>
        <v/>
      </c>
      <c r="P1060" s="27" t="str">
        <f>IFERROR(('CALC | Main Engine'!R1060+'CALC | Booster'!R1060)*INDEX(MassUnitsTable[],MATCH($R$3,MassUnitsTable[Mass Units],0),2), "")</f>
        <v/>
      </c>
      <c r="Q1060" s="27" t="str">
        <f>IFERROR(('CALC | Main Engine'!S1060+'CALC | Booster'!S1060)*INDEX(MassUnitsTable[],MATCH($R$3,MassUnitsTable[Mass Units],0),2), "")</f>
        <v/>
      </c>
      <c r="R1060" s="32" t="str">
        <f>IFERROR(('CALC | Main Engine'!T1060+'CALC | Booster'!T1060)*INDEX(MassUnitsTable[],MATCH($R$3,MassUnitsTable[Mass Units],0),2), "")</f>
        <v/>
      </c>
      <c r="S1060" s="10"/>
    </row>
    <row r="1061" spans="1:19" x14ac:dyDescent="0.25">
      <c r="A1061" s="10"/>
      <c r="B1061" s="4" t="str">
        <f t="shared" si="85"/>
        <v/>
      </c>
      <c r="C1061" s="5" t="str">
        <f t="shared" si="86"/>
        <v/>
      </c>
      <c r="D1061" s="5" t="str">
        <f t="shared" si="87"/>
        <v/>
      </c>
      <c r="E1061" s="5" t="str">
        <f t="shared" si="88"/>
        <v/>
      </c>
      <c r="F1061" s="5" t="str">
        <f>'CALC | Main Engine'!$B1061</f>
        <v/>
      </c>
      <c r="G1061" s="27" t="str">
        <f>'CALC | Main Engine'!$C1061</f>
        <v/>
      </c>
      <c r="H1061" s="6" t="str">
        <f>'CALC | Main Engine'!$E1061</f>
        <v/>
      </c>
      <c r="I1061" s="34" t="str">
        <f>IFERROR('CALC | Main Engine'!$F1061*INDEX(MassUnitsTable[],MATCH($R$3,MassUnitsTable[Mass Units],0),2), "")</f>
        <v/>
      </c>
      <c r="J1061" s="27" t="str">
        <f>IFERROR('CALC | Booster'!$F1061*INDEX(MassUnitsTable[],MATCH($R$3,MassUnitsTable[Mass Units],0),2), "")</f>
        <v/>
      </c>
      <c r="K1061" s="32" t="str">
        <f t="shared" si="89"/>
        <v/>
      </c>
      <c r="L1061" s="34" t="str">
        <f>IFERROR(('CALC | Main Engine'!N1061+'CALC | Booster'!N1061)*INDEX(MassUnitsTable[],MATCH($R$3,MassUnitsTable[Mass Units],0),2), "")</f>
        <v/>
      </c>
      <c r="M1061" s="27" t="str">
        <f>IFERROR(('CALC | Main Engine'!O1061+'CALC | Booster'!O1061)*INDEX(MassUnitsTable[],MATCH($R$3,MassUnitsTable[Mass Units],0),2), "")</f>
        <v/>
      </c>
      <c r="N1061" s="27" t="str">
        <f>IFERROR(('CALC | Main Engine'!P1061+'CALC | Booster'!P1061)*INDEX(MassUnitsTable[],MATCH($R$3,MassUnitsTable[Mass Units],0),2), "")</f>
        <v/>
      </c>
      <c r="O1061" s="27" t="str">
        <f>IFERROR(('CALC | Main Engine'!Q1061+'CALC | Booster'!Q1061)*INDEX(MassUnitsTable[],MATCH($R$3,MassUnitsTable[Mass Units],0),2), "")</f>
        <v/>
      </c>
      <c r="P1061" s="27" t="str">
        <f>IFERROR(('CALC | Main Engine'!R1061+'CALC | Booster'!R1061)*INDEX(MassUnitsTable[],MATCH($R$3,MassUnitsTable[Mass Units],0),2), "")</f>
        <v/>
      </c>
      <c r="Q1061" s="27" t="str">
        <f>IFERROR(('CALC | Main Engine'!S1061+'CALC | Booster'!S1061)*INDEX(MassUnitsTable[],MATCH($R$3,MassUnitsTable[Mass Units],0),2), "")</f>
        <v/>
      </c>
      <c r="R1061" s="32" t="str">
        <f>IFERROR(('CALC | Main Engine'!T1061+'CALC | Booster'!T1061)*INDEX(MassUnitsTable[],MATCH($R$3,MassUnitsTable[Mass Units],0),2), "")</f>
        <v/>
      </c>
      <c r="S1061" s="10"/>
    </row>
    <row r="1062" spans="1:19" x14ac:dyDescent="0.25">
      <c r="A1062" s="10"/>
      <c r="B1062" s="4" t="str">
        <f t="shared" si="85"/>
        <v/>
      </c>
      <c r="C1062" s="5" t="str">
        <f t="shared" si="86"/>
        <v/>
      </c>
      <c r="D1062" s="5" t="str">
        <f t="shared" si="87"/>
        <v/>
      </c>
      <c r="E1062" s="5" t="str">
        <f t="shared" si="88"/>
        <v/>
      </c>
      <c r="F1062" s="5" t="str">
        <f>'CALC | Main Engine'!$B1062</f>
        <v/>
      </c>
      <c r="G1062" s="27" t="str">
        <f>'CALC | Main Engine'!$C1062</f>
        <v/>
      </c>
      <c r="H1062" s="6" t="str">
        <f>'CALC | Main Engine'!$E1062</f>
        <v/>
      </c>
      <c r="I1062" s="34" t="str">
        <f>IFERROR('CALC | Main Engine'!$F1062*INDEX(MassUnitsTable[],MATCH($R$3,MassUnitsTable[Mass Units],0),2), "")</f>
        <v/>
      </c>
      <c r="J1062" s="27" t="str">
        <f>IFERROR('CALC | Booster'!$F1062*INDEX(MassUnitsTable[],MATCH($R$3,MassUnitsTable[Mass Units],0),2), "")</f>
        <v/>
      </c>
      <c r="K1062" s="32" t="str">
        <f t="shared" si="89"/>
        <v/>
      </c>
      <c r="L1062" s="34" t="str">
        <f>IFERROR(('CALC | Main Engine'!N1062+'CALC | Booster'!N1062)*INDEX(MassUnitsTable[],MATCH($R$3,MassUnitsTable[Mass Units],0),2), "")</f>
        <v/>
      </c>
      <c r="M1062" s="27" t="str">
        <f>IFERROR(('CALC | Main Engine'!O1062+'CALC | Booster'!O1062)*INDEX(MassUnitsTable[],MATCH($R$3,MassUnitsTable[Mass Units],0),2), "")</f>
        <v/>
      </c>
      <c r="N1062" s="27" t="str">
        <f>IFERROR(('CALC | Main Engine'!P1062+'CALC | Booster'!P1062)*INDEX(MassUnitsTable[],MATCH($R$3,MassUnitsTable[Mass Units],0),2), "")</f>
        <v/>
      </c>
      <c r="O1062" s="27" t="str">
        <f>IFERROR(('CALC | Main Engine'!Q1062+'CALC | Booster'!Q1062)*INDEX(MassUnitsTable[],MATCH($R$3,MassUnitsTable[Mass Units],0),2), "")</f>
        <v/>
      </c>
      <c r="P1062" s="27" t="str">
        <f>IFERROR(('CALC | Main Engine'!R1062+'CALC | Booster'!R1062)*INDEX(MassUnitsTable[],MATCH($R$3,MassUnitsTable[Mass Units],0),2), "")</f>
        <v/>
      </c>
      <c r="Q1062" s="27" t="str">
        <f>IFERROR(('CALC | Main Engine'!S1062+'CALC | Booster'!S1062)*INDEX(MassUnitsTable[],MATCH($R$3,MassUnitsTable[Mass Units],0),2), "")</f>
        <v/>
      </c>
      <c r="R1062" s="32" t="str">
        <f>IFERROR(('CALC | Main Engine'!T1062+'CALC | Booster'!T1062)*INDEX(MassUnitsTable[],MATCH($R$3,MassUnitsTable[Mass Units],0),2), "")</f>
        <v/>
      </c>
      <c r="S1062" s="10"/>
    </row>
    <row r="1063" spans="1:19" x14ac:dyDescent="0.25">
      <c r="A1063" s="10"/>
      <c r="B1063" s="4" t="str">
        <f t="shared" si="85"/>
        <v/>
      </c>
      <c r="C1063" s="5" t="str">
        <f t="shared" si="86"/>
        <v/>
      </c>
      <c r="D1063" s="5" t="str">
        <f t="shared" si="87"/>
        <v/>
      </c>
      <c r="E1063" s="5" t="str">
        <f t="shared" si="88"/>
        <v/>
      </c>
      <c r="F1063" s="5" t="str">
        <f>'CALC | Main Engine'!$B1063</f>
        <v/>
      </c>
      <c r="G1063" s="27" t="str">
        <f>'CALC | Main Engine'!$C1063</f>
        <v/>
      </c>
      <c r="H1063" s="6" t="str">
        <f>'CALC | Main Engine'!$E1063</f>
        <v/>
      </c>
      <c r="I1063" s="34" t="str">
        <f>IFERROR('CALC | Main Engine'!$F1063*INDEX(MassUnitsTable[],MATCH($R$3,MassUnitsTable[Mass Units],0),2), "")</f>
        <v/>
      </c>
      <c r="J1063" s="27" t="str">
        <f>IFERROR('CALC | Booster'!$F1063*INDEX(MassUnitsTable[],MATCH($R$3,MassUnitsTable[Mass Units],0),2), "")</f>
        <v/>
      </c>
      <c r="K1063" s="32" t="str">
        <f t="shared" si="89"/>
        <v/>
      </c>
      <c r="L1063" s="34" t="str">
        <f>IFERROR(('CALC | Main Engine'!N1063+'CALC | Booster'!N1063)*INDEX(MassUnitsTable[],MATCH($R$3,MassUnitsTable[Mass Units],0),2), "")</f>
        <v/>
      </c>
      <c r="M1063" s="27" t="str">
        <f>IFERROR(('CALC | Main Engine'!O1063+'CALC | Booster'!O1063)*INDEX(MassUnitsTable[],MATCH($R$3,MassUnitsTable[Mass Units],0),2), "")</f>
        <v/>
      </c>
      <c r="N1063" s="27" t="str">
        <f>IFERROR(('CALC | Main Engine'!P1063+'CALC | Booster'!P1063)*INDEX(MassUnitsTable[],MATCH($R$3,MassUnitsTable[Mass Units],0),2), "")</f>
        <v/>
      </c>
      <c r="O1063" s="27" t="str">
        <f>IFERROR(('CALC | Main Engine'!Q1063+'CALC | Booster'!Q1063)*INDEX(MassUnitsTable[],MATCH($R$3,MassUnitsTable[Mass Units],0),2), "")</f>
        <v/>
      </c>
      <c r="P1063" s="27" t="str">
        <f>IFERROR(('CALC | Main Engine'!R1063+'CALC | Booster'!R1063)*INDEX(MassUnitsTable[],MATCH($R$3,MassUnitsTable[Mass Units],0),2), "")</f>
        <v/>
      </c>
      <c r="Q1063" s="27" t="str">
        <f>IFERROR(('CALC | Main Engine'!S1063+'CALC | Booster'!S1063)*INDEX(MassUnitsTable[],MATCH($R$3,MassUnitsTable[Mass Units],0),2), "")</f>
        <v/>
      </c>
      <c r="R1063" s="32" t="str">
        <f>IFERROR(('CALC | Main Engine'!T1063+'CALC | Booster'!T1063)*INDEX(MassUnitsTable[],MATCH($R$3,MassUnitsTable[Mass Units],0),2), "")</f>
        <v/>
      </c>
      <c r="S1063" s="10"/>
    </row>
    <row r="1064" spans="1:19" x14ac:dyDescent="0.25">
      <c r="A1064" s="10"/>
      <c r="B1064" s="4" t="str">
        <f t="shared" si="85"/>
        <v/>
      </c>
      <c r="C1064" s="5" t="str">
        <f t="shared" si="86"/>
        <v/>
      </c>
      <c r="D1064" s="5" t="str">
        <f t="shared" si="87"/>
        <v/>
      </c>
      <c r="E1064" s="5" t="str">
        <f t="shared" si="88"/>
        <v/>
      </c>
      <c r="F1064" s="5" t="str">
        <f>'CALC | Main Engine'!$B1064</f>
        <v/>
      </c>
      <c r="G1064" s="27" t="str">
        <f>'CALC | Main Engine'!$C1064</f>
        <v/>
      </c>
      <c r="H1064" s="6" t="str">
        <f>'CALC | Main Engine'!$E1064</f>
        <v/>
      </c>
      <c r="I1064" s="34" t="str">
        <f>IFERROR('CALC | Main Engine'!$F1064*INDEX(MassUnitsTable[],MATCH($R$3,MassUnitsTable[Mass Units],0),2), "")</f>
        <v/>
      </c>
      <c r="J1064" s="27" t="str">
        <f>IFERROR('CALC | Booster'!$F1064*INDEX(MassUnitsTable[],MATCH($R$3,MassUnitsTable[Mass Units],0),2), "")</f>
        <v/>
      </c>
      <c r="K1064" s="32" t="str">
        <f t="shared" si="89"/>
        <v/>
      </c>
      <c r="L1064" s="34" t="str">
        <f>IFERROR(('CALC | Main Engine'!N1064+'CALC | Booster'!N1064)*INDEX(MassUnitsTable[],MATCH($R$3,MassUnitsTable[Mass Units],0),2), "")</f>
        <v/>
      </c>
      <c r="M1064" s="27" t="str">
        <f>IFERROR(('CALC | Main Engine'!O1064+'CALC | Booster'!O1064)*INDEX(MassUnitsTable[],MATCH($R$3,MassUnitsTable[Mass Units],0),2), "")</f>
        <v/>
      </c>
      <c r="N1064" s="27" t="str">
        <f>IFERROR(('CALC | Main Engine'!P1064+'CALC | Booster'!P1064)*INDEX(MassUnitsTable[],MATCH($R$3,MassUnitsTable[Mass Units],0),2), "")</f>
        <v/>
      </c>
      <c r="O1064" s="27" t="str">
        <f>IFERROR(('CALC | Main Engine'!Q1064+'CALC | Booster'!Q1064)*INDEX(MassUnitsTable[],MATCH($R$3,MassUnitsTable[Mass Units],0),2), "")</f>
        <v/>
      </c>
      <c r="P1064" s="27" t="str">
        <f>IFERROR(('CALC | Main Engine'!R1064+'CALC | Booster'!R1064)*INDEX(MassUnitsTable[],MATCH($R$3,MassUnitsTable[Mass Units],0),2), "")</f>
        <v/>
      </c>
      <c r="Q1064" s="27" t="str">
        <f>IFERROR(('CALC | Main Engine'!S1064+'CALC | Booster'!S1064)*INDEX(MassUnitsTable[],MATCH($R$3,MassUnitsTable[Mass Units],0),2), "")</f>
        <v/>
      </c>
      <c r="R1064" s="32" t="str">
        <f>IFERROR(('CALC | Main Engine'!T1064+'CALC | Booster'!T1064)*INDEX(MassUnitsTable[],MATCH($R$3,MassUnitsTable[Mass Units],0),2), "")</f>
        <v/>
      </c>
      <c r="S1064" s="10"/>
    </row>
    <row r="1065" spans="1:19" x14ac:dyDescent="0.25">
      <c r="A1065" s="10"/>
      <c r="B1065" s="4" t="str">
        <f t="shared" si="85"/>
        <v/>
      </c>
      <c r="C1065" s="5" t="str">
        <f t="shared" si="86"/>
        <v/>
      </c>
      <c r="D1065" s="5" t="str">
        <f t="shared" si="87"/>
        <v/>
      </c>
      <c r="E1065" s="5" t="str">
        <f t="shared" si="88"/>
        <v/>
      </c>
      <c r="F1065" s="5" t="str">
        <f>'CALC | Main Engine'!$B1065</f>
        <v/>
      </c>
      <c r="G1065" s="27" t="str">
        <f>'CALC | Main Engine'!$C1065</f>
        <v/>
      </c>
      <c r="H1065" s="6" t="str">
        <f>'CALC | Main Engine'!$E1065</f>
        <v/>
      </c>
      <c r="I1065" s="34" t="str">
        <f>IFERROR('CALC | Main Engine'!$F1065*INDEX(MassUnitsTable[],MATCH($R$3,MassUnitsTable[Mass Units],0),2), "")</f>
        <v/>
      </c>
      <c r="J1065" s="27" t="str">
        <f>IFERROR('CALC | Booster'!$F1065*INDEX(MassUnitsTable[],MATCH($R$3,MassUnitsTable[Mass Units],0),2), "")</f>
        <v/>
      </c>
      <c r="K1065" s="32" t="str">
        <f t="shared" si="89"/>
        <v/>
      </c>
      <c r="L1065" s="34" t="str">
        <f>IFERROR(('CALC | Main Engine'!N1065+'CALC | Booster'!N1065)*INDEX(MassUnitsTable[],MATCH($R$3,MassUnitsTable[Mass Units],0),2), "")</f>
        <v/>
      </c>
      <c r="M1065" s="27" t="str">
        <f>IFERROR(('CALC | Main Engine'!O1065+'CALC | Booster'!O1065)*INDEX(MassUnitsTable[],MATCH($R$3,MassUnitsTable[Mass Units],0),2), "")</f>
        <v/>
      </c>
      <c r="N1065" s="27" t="str">
        <f>IFERROR(('CALC | Main Engine'!P1065+'CALC | Booster'!P1065)*INDEX(MassUnitsTable[],MATCH($R$3,MassUnitsTable[Mass Units],0),2), "")</f>
        <v/>
      </c>
      <c r="O1065" s="27" t="str">
        <f>IFERROR(('CALC | Main Engine'!Q1065+'CALC | Booster'!Q1065)*INDEX(MassUnitsTable[],MATCH($R$3,MassUnitsTable[Mass Units],0),2), "")</f>
        <v/>
      </c>
      <c r="P1065" s="27" t="str">
        <f>IFERROR(('CALC | Main Engine'!R1065+'CALC | Booster'!R1065)*INDEX(MassUnitsTable[],MATCH($R$3,MassUnitsTable[Mass Units],0),2), "")</f>
        <v/>
      </c>
      <c r="Q1065" s="27" t="str">
        <f>IFERROR(('CALC | Main Engine'!S1065+'CALC | Booster'!S1065)*INDEX(MassUnitsTable[],MATCH($R$3,MassUnitsTable[Mass Units],0),2), "")</f>
        <v/>
      </c>
      <c r="R1065" s="32" t="str">
        <f>IFERROR(('CALC | Main Engine'!T1065+'CALC | Booster'!T1065)*INDEX(MassUnitsTable[],MATCH($R$3,MassUnitsTable[Mass Units],0),2), "")</f>
        <v/>
      </c>
      <c r="S1065" s="10"/>
    </row>
    <row r="1066" spans="1:19" x14ac:dyDescent="0.25">
      <c r="A1066" s="10"/>
      <c r="B1066" s="4" t="str">
        <f t="shared" si="85"/>
        <v/>
      </c>
      <c r="C1066" s="5" t="str">
        <f t="shared" si="86"/>
        <v/>
      </c>
      <c r="D1066" s="5" t="str">
        <f t="shared" si="87"/>
        <v/>
      </c>
      <c r="E1066" s="5" t="str">
        <f t="shared" si="88"/>
        <v/>
      </c>
      <c r="F1066" s="5" t="str">
        <f>'CALC | Main Engine'!$B1066</f>
        <v/>
      </c>
      <c r="G1066" s="27" t="str">
        <f>'CALC | Main Engine'!$C1066</f>
        <v/>
      </c>
      <c r="H1066" s="6" t="str">
        <f>'CALC | Main Engine'!$E1066</f>
        <v/>
      </c>
      <c r="I1066" s="34" t="str">
        <f>IFERROR('CALC | Main Engine'!$F1066*INDEX(MassUnitsTable[],MATCH($R$3,MassUnitsTable[Mass Units],0),2), "")</f>
        <v/>
      </c>
      <c r="J1066" s="27" t="str">
        <f>IFERROR('CALC | Booster'!$F1066*INDEX(MassUnitsTable[],MATCH($R$3,MassUnitsTable[Mass Units],0),2), "")</f>
        <v/>
      </c>
      <c r="K1066" s="32" t="str">
        <f t="shared" si="89"/>
        <v/>
      </c>
      <c r="L1066" s="34" t="str">
        <f>IFERROR(('CALC | Main Engine'!N1066+'CALC | Booster'!N1066)*INDEX(MassUnitsTable[],MATCH($R$3,MassUnitsTable[Mass Units],0),2), "")</f>
        <v/>
      </c>
      <c r="M1066" s="27" t="str">
        <f>IFERROR(('CALC | Main Engine'!O1066+'CALC | Booster'!O1066)*INDEX(MassUnitsTable[],MATCH($R$3,MassUnitsTable[Mass Units],0),2), "")</f>
        <v/>
      </c>
      <c r="N1066" s="27" t="str">
        <f>IFERROR(('CALC | Main Engine'!P1066+'CALC | Booster'!P1066)*INDEX(MassUnitsTable[],MATCH($R$3,MassUnitsTable[Mass Units],0),2), "")</f>
        <v/>
      </c>
      <c r="O1066" s="27" t="str">
        <f>IFERROR(('CALC | Main Engine'!Q1066+'CALC | Booster'!Q1066)*INDEX(MassUnitsTable[],MATCH($R$3,MassUnitsTable[Mass Units],0),2), "")</f>
        <v/>
      </c>
      <c r="P1066" s="27" t="str">
        <f>IFERROR(('CALC | Main Engine'!R1066+'CALC | Booster'!R1066)*INDEX(MassUnitsTable[],MATCH($R$3,MassUnitsTable[Mass Units],0),2), "")</f>
        <v/>
      </c>
      <c r="Q1066" s="27" t="str">
        <f>IFERROR(('CALC | Main Engine'!S1066+'CALC | Booster'!S1066)*INDEX(MassUnitsTable[],MATCH($R$3,MassUnitsTable[Mass Units],0),2), "")</f>
        <v/>
      </c>
      <c r="R1066" s="32" t="str">
        <f>IFERROR(('CALC | Main Engine'!T1066+'CALC | Booster'!T1066)*INDEX(MassUnitsTable[],MATCH($R$3,MassUnitsTable[Mass Units],0),2), "")</f>
        <v/>
      </c>
      <c r="S1066" s="10"/>
    </row>
    <row r="1067" spans="1:19" x14ac:dyDescent="0.25">
      <c r="A1067" s="10"/>
      <c r="B1067" s="4" t="str">
        <f t="shared" si="85"/>
        <v/>
      </c>
      <c r="C1067" s="5" t="str">
        <f t="shared" si="86"/>
        <v/>
      </c>
      <c r="D1067" s="5" t="str">
        <f t="shared" si="87"/>
        <v/>
      </c>
      <c r="E1067" s="5" t="str">
        <f t="shared" si="88"/>
        <v/>
      </c>
      <c r="F1067" s="5" t="str">
        <f>'CALC | Main Engine'!$B1067</f>
        <v/>
      </c>
      <c r="G1067" s="27" t="str">
        <f>'CALC | Main Engine'!$C1067</f>
        <v/>
      </c>
      <c r="H1067" s="6" t="str">
        <f>'CALC | Main Engine'!$E1067</f>
        <v/>
      </c>
      <c r="I1067" s="34" t="str">
        <f>IFERROR('CALC | Main Engine'!$F1067*INDEX(MassUnitsTable[],MATCH($R$3,MassUnitsTable[Mass Units],0),2), "")</f>
        <v/>
      </c>
      <c r="J1067" s="27" t="str">
        <f>IFERROR('CALC | Booster'!$F1067*INDEX(MassUnitsTable[],MATCH($R$3,MassUnitsTable[Mass Units],0),2), "")</f>
        <v/>
      </c>
      <c r="K1067" s="32" t="str">
        <f t="shared" si="89"/>
        <v/>
      </c>
      <c r="L1067" s="34" t="str">
        <f>IFERROR(('CALC | Main Engine'!N1067+'CALC | Booster'!N1067)*INDEX(MassUnitsTable[],MATCH($R$3,MassUnitsTable[Mass Units],0),2), "")</f>
        <v/>
      </c>
      <c r="M1067" s="27" t="str">
        <f>IFERROR(('CALC | Main Engine'!O1067+'CALC | Booster'!O1067)*INDEX(MassUnitsTable[],MATCH($R$3,MassUnitsTable[Mass Units],0),2), "")</f>
        <v/>
      </c>
      <c r="N1067" s="27" t="str">
        <f>IFERROR(('CALC | Main Engine'!P1067+'CALC | Booster'!P1067)*INDEX(MassUnitsTable[],MATCH($R$3,MassUnitsTable[Mass Units],0),2), "")</f>
        <v/>
      </c>
      <c r="O1067" s="27" t="str">
        <f>IFERROR(('CALC | Main Engine'!Q1067+'CALC | Booster'!Q1067)*INDEX(MassUnitsTable[],MATCH($R$3,MassUnitsTable[Mass Units],0),2), "")</f>
        <v/>
      </c>
      <c r="P1067" s="27" t="str">
        <f>IFERROR(('CALC | Main Engine'!R1067+'CALC | Booster'!R1067)*INDEX(MassUnitsTable[],MATCH($R$3,MassUnitsTable[Mass Units],0),2), "")</f>
        <v/>
      </c>
      <c r="Q1067" s="27" t="str">
        <f>IFERROR(('CALC | Main Engine'!S1067+'CALC | Booster'!S1067)*INDEX(MassUnitsTable[],MATCH($R$3,MassUnitsTable[Mass Units],0),2), "")</f>
        <v/>
      </c>
      <c r="R1067" s="32" t="str">
        <f>IFERROR(('CALC | Main Engine'!T1067+'CALC | Booster'!T1067)*INDEX(MassUnitsTable[],MATCH($R$3,MassUnitsTable[Mass Units],0),2), "")</f>
        <v/>
      </c>
      <c r="S1067" s="10"/>
    </row>
    <row r="1068" spans="1:19" x14ac:dyDescent="0.25">
      <c r="A1068" s="10"/>
      <c r="B1068" s="4" t="str">
        <f t="shared" si="85"/>
        <v/>
      </c>
      <c r="C1068" s="5" t="str">
        <f t="shared" si="86"/>
        <v/>
      </c>
      <c r="D1068" s="5" t="str">
        <f t="shared" si="87"/>
        <v/>
      </c>
      <c r="E1068" s="5" t="str">
        <f t="shared" si="88"/>
        <v/>
      </c>
      <c r="F1068" s="5" t="str">
        <f>'CALC | Main Engine'!$B1068</f>
        <v/>
      </c>
      <c r="G1068" s="27" t="str">
        <f>'CALC | Main Engine'!$C1068</f>
        <v/>
      </c>
      <c r="H1068" s="6" t="str">
        <f>'CALC | Main Engine'!$E1068</f>
        <v/>
      </c>
      <c r="I1068" s="34" t="str">
        <f>IFERROR('CALC | Main Engine'!$F1068*INDEX(MassUnitsTable[],MATCH($R$3,MassUnitsTable[Mass Units],0),2), "")</f>
        <v/>
      </c>
      <c r="J1068" s="27" t="str">
        <f>IFERROR('CALC | Booster'!$F1068*INDEX(MassUnitsTable[],MATCH($R$3,MassUnitsTable[Mass Units],0),2), "")</f>
        <v/>
      </c>
      <c r="K1068" s="32" t="str">
        <f t="shared" si="89"/>
        <v/>
      </c>
      <c r="L1068" s="34" t="str">
        <f>IFERROR(('CALC | Main Engine'!N1068+'CALC | Booster'!N1068)*INDEX(MassUnitsTable[],MATCH($R$3,MassUnitsTable[Mass Units],0),2), "")</f>
        <v/>
      </c>
      <c r="M1068" s="27" t="str">
        <f>IFERROR(('CALC | Main Engine'!O1068+'CALC | Booster'!O1068)*INDEX(MassUnitsTable[],MATCH($R$3,MassUnitsTable[Mass Units],0),2), "")</f>
        <v/>
      </c>
      <c r="N1068" s="27" t="str">
        <f>IFERROR(('CALC | Main Engine'!P1068+'CALC | Booster'!P1068)*INDEX(MassUnitsTable[],MATCH($R$3,MassUnitsTable[Mass Units],0),2), "")</f>
        <v/>
      </c>
      <c r="O1068" s="27" t="str">
        <f>IFERROR(('CALC | Main Engine'!Q1068+'CALC | Booster'!Q1068)*INDEX(MassUnitsTable[],MATCH($R$3,MassUnitsTable[Mass Units],0),2), "")</f>
        <v/>
      </c>
      <c r="P1068" s="27" t="str">
        <f>IFERROR(('CALC | Main Engine'!R1068+'CALC | Booster'!R1068)*INDEX(MassUnitsTable[],MATCH($R$3,MassUnitsTable[Mass Units],0),2), "")</f>
        <v/>
      </c>
      <c r="Q1068" s="27" t="str">
        <f>IFERROR(('CALC | Main Engine'!S1068+'CALC | Booster'!S1068)*INDEX(MassUnitsTable[],MATCH($R$3,MassUnitsTable[Mass Units],0),2), "")</f>
        <v/>
      </c>
      <c r="R1068" s="32" t="str">
        <f>IFERROR(('CALC | Main Engine'!T1068+'CALC | Booster'!T1068)*INDEX(MassUnitsTable[],MATCH($R$3,MassUnitsTable[Mass Units],0),2), "")</f>
        <v/>
      </c>
      <c r="S1068" s="10"/>
    </row>
    <row r="1069" spans="1:19" x14ac:dyDescent="0.25">
      <c r="A1069" s="10"/>
      <c r="B1069" s="4" t="str">
        <f t="shared" si="85"/>
        <v/>
      </c>
      <c r="C1069" s="5" t="str">
        <f t="shared" si="86"/>
        <v/>
      </c>
      <c r="D1069" s="5" t="str">
        <f t="shared" si="87"/>
        <v/>
      </c>
      <c r="E1069" s="5" t="str">
        <f t="shared" si="88"/>
        <v/>
      </c>
      <c r="F1069" s="5" t="str">
        <f>'CALC | Main Engine'!$B1069</f>
        <v/>
      </c>
      <c r="G1069" s="27" t="str">
        <f>'CALC | Main Engine'!$C1069</f>
        <v/>
      </c>
      <c r="H1069" s="6" t="str">
        <f>'CALC | Main Engine'!$E1069</f>
        <v/>
      </c>
      <c r="I1069" s="34" t="str">
        <f>IFERROR('CALC | Main Engine'!$F1069*INDEX(MassUnitsTable[],MATCH($R$3,MassUnitsTable[Mass Units],0),2), "")</f>
        <v/>
      </c>
      <c r="J1069" s="27" t="str">
        <f>IFERROR('CALC | Booster'!$F1069*INDEX(MassUnitsTable[],MATCH($R$3,MassUnitsTable[Mass Units],0),2), "")</f>
        <v/>
      </c>
      <c r="K1069" s="32" t="str">
        <f t="shared" si="89"/>
        <v/>
      </c>
      <c r="L1069" s="34" t="str">
        <f>IFERROR(('CALC | Main Engine'!N1069+'CALC | Booster'!N1069)*INDEX(MassUnitsTable[],MATCH($R$3,MassUnitsTable[Mass Units],0),2), "")</f>
        <v/>
      </c>
      <c r="M1069" s="27" t="str">
        <f>IFERROR(('CALC | Main Engine'!O1069+'CALC | Booster'!O1069)*INDEX(MassUnitsTable[],MATCH($R$3,MassUnitsTable[Mass Units],0),2), "")</f>
        <v/>
      </c>
      <c r="N1069" s="27" t="str">
        <f>IFERROR(('CALC | Main Engine'!P1069+'CALC | Booster'!P1069)*INDEX(MassUnitsTable[],MATCH($R$3,MassUnitsTable[Mass Units],0),2), "")</f>
        <v/>
      </c>
      <c r="O1069" s="27" t="str">
        <f>IFERROR(('CALC | Main Engine'!Q1069+'CALC | Booster'!Q1069)*INDEX(MassUnitsTable[],MATCH($R$3,MassUnitsTable[Mass Units],0),2), "")</f>
        <v/>
      </c>
      <c r="P1069" s="27" t="str">
        <f>IFERROR(('CALC | Main Engine'!R1069+'CALC | Booster'!R1069)*INDEX(MassUnitsTable[],MATCH($R$3,MassUnitsTable[Mass Units],0),2), "")</f>
        <v/>
      </c>
      <c r="Q1069" s="27" t="str">
        <f>IFERROR(('CALC | Main Engine'!S1069+'CALC | Booster'!S1069)*INDEX(MassUnitsTable[],MATCH($R$3,MassUnitsTable[Mass Units],0),2), "")</f>
        <v/>
      </c>
      <c r="R1069" s="32" t="str">
        <f>IFERROR(('CALC | Main Engine'!T1069+'CALC | Booster'!T1069)*INDEX(MassUnitsTable[],MATCH($R$3,MassUnitsTable[Mass Units],0),2), "")</f>
        <v/>
      </c>
      <c r="S1069" s="10"/>
    </row>
    <row r="1070" spans="1:19" x14ac:dyDescent="0.25">
      <c r="A1070" s="10"/>
      <c r="B1070" s="4" t="str">
        <f t="shared" si="85"/>
        <v/>
      </c>
      <c r="C1070" s="5" t="str">
        <f t="shared" si="86"/>
        <v/>
      </c>
      <c r="D1070" s="5" t="str">
        <f t="shared" si="87"/>
        <v/>
      </c>
      <c r="E1070" s="5" t="str">
        <f t="shared" si="88"/>
        <v/>
      </c>
      <c r="F1070" s="5" t="str">
        <f>'CALC | Main Engine'!$B1070</f>
        <v/>
      </c>
      <c r="G1070" s="27" t="str">
        <f>'CALC | Main Engine'!$C1070</f>
        <v/>
      </c>
      <c r="H1070" s="6" t="str">
        <f>'CALC | Main Engine'!$E1070</f>
        <v/>
      </c>
      <c r="I1070" s="34" t="str">
        <f>IFERROR('CALC | Main Engine'!$F1070*INDEX(MassUnitsTable[],MATCH($R$3,MassUnitsTable[Mass Units],0),2), "")</f>
        <v/>
      </c>
      <c r="J1070" s="27" t="str">
        <f>IFERROR('CALC | Booster'!$F1070*INDEX(MassUnitsTable[],MATCH($R$3,MassUnitsTable[Mass Units],0),2), "")</f>
        <v/>
      </c>
      <c r="K1070" s="32" t="str">
        <f t="shared" si="89"/>
        <v/>
      </c>
      <c r="L1070" s="34" t="str">
        <f>IFERROR(('CALC | Main Engine'!N1070+'CALC | Booster'!N1070)*INDEX(MassUnitsTable[],MATCH($R$3,MassUnitsTable[Mass Units],0),2), "")</f>
        <v/>
      </c>
      <c r="M1070" s="27" t="str">
        <f>IFERROR(('CALC | Main Engine'!O1070+'CALC | Booster'!O1070)*INDEX(MassUnitsTable[],MATCH($R$3,MassUnitsTable[Mass Units],0),2), "")</f>
        <v/>
      </c>
      <c r="N1070" s="27" t="str">
        <f>IFERROR(('CALC | Main Engine'!P1070+'CALC | Booster'!P1070)*INDEX(MassUnitsTable[],MATCH($R$3,MassUnitsTable[Mass Units],0),2), "")</f>
        <v/>
      </c>
      <c r="O1070" s="27" t="str">
        <f>IFERROR(('CALC | Main Engine'!Q1070+'CALC | Booster'!Q1070)*INDEX(MassUnitsTable[],MATCH($R$3,MassUnitsTable[Mass Units],0),2), "")</f>
        <v/>
      </c>
      <c r="P1070" s="27" t="str">
        <f>IFERROR(('CALC | Main Engine'!R1070+'CALC | Booster'!R1070)*INDEX(MassUnitsTable[],MATCH($R$3,MassUnitsTable[Mass Units],0),2), "")</f>
        <v/>
      </c>
      <c r="Q1070" s="27" t="str">
        <f>IFERROR(('CALC | Main Engine'!S1070+'CALC | Booster'!S1070)*INDEX(MassUnitsTable[],MATCH($R$3,MassUnitsTable[Mass Units],0),2), "")</f>
        <v/>
      </c>
      <c r="R1070" s="32" t="str">
        <f>IFERROR(('CALC | Main Engine'!T1070+'CALC | Booster'!T1070)*INDEX(MassUnitsTable[],MATCH($R$3,MassUnitsTable[Mass Units],0),2), "")</f>
        <v/>
      </c>
      <c r="S1070" s="10"/>
    </row>
    <row r="1071" spans="1:19" x14ac:dyDescent="0.25">
      <c r="A1071" s="10"/>
      <c r="B1071" s="4" t="str">
        <f t="shared" si="85"/>
        <v/>
      </c>
      <c r="C1071" s="5" t="str">
        <f t="shared" si="86"/>
        <v/>
      </c>
      <c r="D1071" s="5" t="str">
        <f t="shared" si="87"/>
        <v/>
      </c>
      <c r="E1071" s="5" t="str">
        <f t="shared" si="88"/>
        <v/>
      </c>
      <c r="F1071" s="5" t="str">
        <f>'CALC | Main Engine'!$B1071</f>
        <v/>
      </c>
      <c r="G1071" s="27" t="str">
        <f>'CALC | Main Engine'!$C1071</f>
        <v/>
      </c>
      <c r="H1071" s="6" t="str">
        <f>'CALC | Main Engine'!$E1071</f>
        <v/>
      </c>
      <c r="I1071" s="34" t="str">
        <f>IFERROR('CALC | Main Engine'!$F1071*INDEX(MassUnitsTable[],MATCH($R$3,MassUnitsTable[Mass Units],0),2), "")</f>
        <v/>
      </c>
      <c r="J1071" s="27" t="str">
        <f>IFERROR('CALC | Booster'!$F1071*INDEX(MassUnitsTable[],MATCH($R$3,MassUnitsTable[Mass Units],0),2), "")</f>
        <v/>
      </c>
      <c r="K1071" s="32" t="str">
        <f t="shared" si="89"/>
        <v/>
      </c>
      <c r="L1071" s="34" t="str">
        <f>IFERROR(('CALC | Main Engine'!N1071+'CALC | Booster'!N1071)*INDEX(MassUnitsTable[],MATCH($R$3,MassUnitsTable[Mass Units],0),2), "")</f>
        <v/>
      </c>
      <c r="M1071" s="27" t="str">
        <f>IFERROR(('CALC | Main Engine'!O1071+'CALC | Booster'!O1071)*INDEX(MassUnitsTable[],MATCH($R$3,MassUnitsTable[Mass Units],0),2), "")</f>
        <v/>
      </c>
      <c r="N1071" s="27" t="str">
        <f>IFERROR(('CALC | Main Engine'!P1071+'CALC | Booster'!P1071)*INDEX(MassUnitsTable[],MATCH($R$3,MassUnitsTable[Mass Units],0),2), "")</f>
        <v/>
      </c>
      <c r="O1071" s="27" t="str">
        <f>IFERROR(('CALC | Main Engine'!Q1071+'CALC | Booster'!Q1071)*INDEX(MassUnitsTable[],MATCH($R$3,MassUnitsTable[Mass Units],0),2), "")</f>
        <v/>
      </c>
      <c r="P1071" s="27" t="str">
        <f>IFERROR(('CALC | Main Engine'!R1071+'CALC | Booster'!R1071)*INDEX(MassUnitsTable[],MATCH($R$3,MassUnitsTable[Mass Units],0),2), "")</f>
        <v/>
      </c>
      <c r="Q1071" s="27" t="str">
        <f>IFERROR(('CALC | Main Engine'!S1071+'CALC | Booster'!S1071)*INDEX(MassUnitsTable[],MATCH($R$3,MassUnitsTable[Mass Units],0),2), "")</f>
        <v/>
      </c>
      <c r="R1071" s="32" t="str">
        <f>IFERROR(('CALC | Main Engine'!T1071+'CALC | Booster'!T1071)*INDEX(MassUnitsTable[],MATCH($R$3,MassUnitsTable[Mass Units],0),2), "")</f>
        <v/>
      </c>
      <c r="S1071" s="10"/>
    </row>
    <row r="1072" spans="1:19" x14ac:dyDescent="0.25">
      <c r="A1072" s="10"/>
      <c r="B1072" s="4" t="str">
        <f t="shared" si="85"/>
        <v/>
      </c>
      <c r="C1072" s="5" t="str">
        <f t="shared" si="86"/>
        <v/>
      </c>
      <c r="D1072" s="5" t="str">
        <f t="shared" si="87"/>
        <v/>
      </c>
      <c r="E1072" s="5" t="str">
        <f t="shared" si="88"/>
        <v/>
      </c>
      <c r="F1072" s="5" t="str">
        <f>'CALC | Main Engine'!$B1072</f>
        <v/>
      </c>
      <c r="G1072" s="27" t="str">
        <f>'CALC | Main Engine'!$C1072</f>
        <v/>
      </c>
      <c r="H1072" s="6" t="str">
        <f>'CALC | Main Engine'!$E1072</f>
        <v/>
      </c>
      <c r="I1072" s="34" t="str">
        <f>IFERROR('CALC | Main Engine'!$F1072*INDEX(MassUnitsTable[],MATCH($R$3,MassUnitsTable[Mass Units],0),2), "")</f>
        <v/>
      </c>
      <c r="J1072" s="27" t="str">
        <f>IFERROR('CALC | Booster'!$F1072*INDEX(MassUnitsTable[],MATCH($R$3,MassUnitsTable[Mass Units],0),2), "")</f>
        <v/>
      </c>
      <c r="K1072" s="32" t="str">
        <f t="shared" si="89"/>
        <v/>
      </c>
      <c r="L1072" s="34" t="str">
        <f>IFERROR(('CALC | Main Engine'!N1072+'CALC | Booster'!N1072)*INDEX(MassUnitsTable[],MATCH($R$3,MassUnitsTable[Mass Units],0),2), "")</f>
        <v/>
      </c>
      <c r="M1072" s="27" t="str">
        <f>IFERROR(('CALC | Main Engine'!O1072+'CALC | Booster'!O1072)*INDEX(MassUnitsTable[],MATCH($R$3,MassUnitsTable[Mass Units],0),2), "")</f>
        <v/>
      </c>
      <c r="N1072" s="27" t="str">
        <f>IFERROR(('CALC | Main Engine'!P1072+'CALC | Booster'!P1072)*INDEX(MassUnitsTable[],MATCH($R$3,MassUnitsTable[Mass Units],0),2), "")</f>
        <v/>
      </c>
      <c r="O1072" s="27" t="str">
        <f>IFERROR(('CALC | Main Engine'!Q1072+'CALC | Booster'!Q1072)*INDEX(MassUnitsTable[],MATCH($R$3,MassUnitsTable[Mass Units],0),2), "")</f>
        <v/>
      </c>
      <c r="P1072" s="27" t="str">
        <f>IFERROR(('CALC | Main Engine'!R1072+'CALC | Booster'!R1072)*INDEX(MassUnitsTable[],MATCH($R$3,MassUnitsTable[Mass Units],0),2), "")</f>
        <v/>
      </c>
      <c r="Q1072" s="27" t="str">
        <f>IFERROR(('CALC | Main Engine'!S1072+'CALC | Booster'!S1072)*INDEX(MassUnitsTable[],MATCH($R$3,MassUnitsTable[Mass Units],0),2), "")</f>
        <v/>
      </c>
      <c r="R1072" s="32" t="str">
        <f>IFERROR(('CALC | Main Engine'!T1072+'CALC | Booster'!T1072)*INDEX(MassUnitsTable[],MATCH($R$3,MassUnitsTable[Mass Units],0),2), "")</f>
        <v/>
      </c>
      <c r="S1072" s="10"/>
    </row>
    <row r="1073" spans="1:19" x14ac:dyDescent="0.25">
      <c r="A1073" s="10"/>
      <c r="B1073" s="4" t="str">
        <f t="shared" si="85"/>
        <v/>
      </c>
      <c r="C1073" s="5" t="str">
        <f t="shared" si="86"/>
        <v/>
      </c>
      <c r="D1073" s="5" t="str">
        <f t="shared" si="87"/>
        <v/>
      </c>
      <c r="E1073" s="5" t="str">
        <f t="shared" si="88"/>
        <v/>
      </c>
      <c r="F1073" s="5" t="str">
        <f>'CALC | Main Engine'!$B1073</f>
        <v/>
      </c>
      <c r="G1073" s="27" t="str">
        <f>'CALC | Main Engine'!$C1073</f>
        <v/>
      </c>
      <c r="H1073" s="6" t="str">
        <f>'CALC | Main Engine'!$E1073</f>
        <v/>
      </c>
      <c r="I1073" s="34" t="str">
        <f>IFERROR('CALC | Main Engine'!$F1073*INDEX(MassUnitsTable[],MATCH($R$3,MassUnitsTable[Mass Units],0),2), "")</f>
        <v/>
      </c>
      <c r="J1073" s="27" t="str">
        <f>IFERROR('CALC | Booster'!$F1073*INDEX(MassUnitsTable[],MATCH($R$3,MassUnitsTable[Mass Units],0),2), "")</f>
        <v/>
      </c>
      <c r="K1073" s="32" t="str">
        <f t="shared" si="89"/>
        <v/>
      </c>
      <c r="L1073" s="34" t="str">
        <f>IFERROR(('CALC | Main Engine'!N1073+'CALC | Booster'!N1073)*INDEX(MassUnitsTable[],MATCH($R$3,MassUnitsTable[Mass Units],0),2), "")</f>
        <v/>
      </c>
      <c r="M1073" s="27" t="str">
        <f>IFERROR(('CALC | Main Engine'!O1073+'CALC | Booster'!O1073)*INDEX(MassUnitsTable[],MATCH($R$3,MassUnitsTable[Mass Units],0),2), "")</f>
        <v/>
      </c>
      <c r="N1073" s="27" t="str">
        <f>IFERROR(('CALC | Main Engine'!P1073+'CALC | Booster'!P1073)*INDEX(MassUnitsTable[],MATCH($R$3,MassUnitsTable[Mass Units],0),2), "")</f>
        <v/>
      </c>
      <c r="O1073" s="27" t="str">
        <f>IFERROR(('CALC | Main Engine'!Q1073+'CALC | Booster'!Q1073)*INDEX(MassUnitsTable[],MATCH($R$3,MassUnitsTable[Mass Units],0),2), "")</f>
        <v/>
      </c>
      <c r="P1073" s="27" t="str">
        <f>IFERROR(('CALC | Main Engine'!R1073+'CALC | Booster'!R1073)*INDEX(MassUnitsTable[],MATCH($R$3,MassUnitsTable[Mass Units],0),2), "")</f>
        <v/>
      </c>
      <c r="Q1073" s="27" t="str">
        <f>IFERROR(('CALC | Main Engine'!S1073+'CALC | Booster'!S1073)*INDEX(MassUnitsTable[],MATCH($R$3,MassUnitsTable[Mass Units],0),2), "")</f>
        <v/>
      </c>
      <c r="R1073" s="32" t="str">
        <f>IFERROR(('CALC | Main Engine'!T1073+'CALC | Booster'!T1073)*INDEX(MassUnitsTable[],MATCH($R$3,MassUnitsTable[Mass Units],0),2), "")</f>
        <v/>
      </c>
      <c r="S1073" s="10"/>
    </row>
    <row r="1074" spans="1:19" x14ac:dyDescent="0.25">
      <c r="A1074" s="10"/>
      <c r="B1074" s="4" t="str">
        <f t="shared" si="85"/>
        <v/>
      </c>
      <c r="C1074" s="5" t="str">
        <f t="shared" si="86"/>
        <v/>
      </c>
      <c r="D1074" s="5" t="str">
        <f t="shared" si="87"/>
        <v/>
      </c>
      <c r="E1074" s="5" t="str">
        <f t="shared" si="88"/>
        <v/>
      </c>
      <c r="F1074" s="5" t="str">
        <f>'CALC | Main Engine'!$B1074</f>
        <v/>
      </c>
      <c r="G1074" s="27" t="str">
        <f>'CALC | Main Engine'!$C1074</f>
        <v/>
      </c>
      <c r="H1074" s="6" t="str">
        <f>'CALC | Main Engine'!$E1074</f>
        <v/>
      </c>
      <c r="I1074" s="34" t="str">
        <f>IFERROR('CALC | Main Engine'!$F1074*INDEX(MassUnitsTable[],MATCH($R$3,MassUnitsTable[Mass Units],0),2), "")</f>
        <v/>
      </c>
      <c r="J1074" s="27" t="str">
        <f>IFERROR('CALC | Booster'!$F1074*INDEX(MassUnitsTable[],MATCH($R$3,MassUnitsTable[Mass Units],0),2), "")</f>
        <v/>
      </c>
      <c r="K1074" s="32" t="str">
        <f t="shared" si="89"/>
        <v/>
      </c>
      <c r="L1074" s="34" t="str">
        <f>IFERROR(('CALC | Main Engine'!N1074+'CALC | Booster'!N1074)*INDEX(MassUnitsTable[],MATCH($R$3,MassUnitsTable[Mass Units],0),2), "")</f>
        <v/>
      </c>
      <c r="M1074" s="27" t="str">
        <f>IFERROR(('CALC | Main Engine'!O1074+'CALC | Booster'!O1074)*INDEX(MassUnitsTable[],MATCH($R$3,MassUnitsTable[Mass Units],0),2), "")</f>
        <v/>
      </c>
      <c r="N1074" s="27" t="str">
        <f>IFERROR(('CALC | Main Engine'!P1074+'CALC | Booster'!P1074)*INDEX(MassUnitsTable[],MATCH($R$3,MassUnitsTable[Mass Units],0),2), "")</f>
        <v/>
      </c>
      <c r="O1074" s="27" t="str">
        <f>IFERROR(('CALC | Main Engine'!Q1074+'CALC | Booster'!Q1074)*INDEX(MassUnitsTable[],MATCH($R$3,MassUnitsTable[Mass Units],0),2), "")</f>
        <v/>
      </c>
      <c r="P1074" s="27" t="str">
        <f>IFERROR(('CALC | Main Engine'!R1074+'CALC | Booster'!R1074)*INDEX(MassUnitsTable[],MATCH($R$3,MassUnitsTable[Mass Units],0),2), "")</f>
        <v/>
      </c>
      <c r="Q1074" s="27" t="str">
        <f>IFERROR(('CALC | Main Engine'!S1074+'CALC | Booster'!S1074)*INDEX(MassUnitsTable[],MATCH($R$3,MassUnitsTable[Mass Units],0),2), "")</f>
        <v/>
      </c>
      <c r="R1074" s="32" t="str">
        <f>IFERROR(('CALC | Main Engine'!T1074+'CALC | Booster'!T1074)*INDEX(MassUnitsTable[],MATCH($R$3,MassUnitsTable[Mass Units],0),2), "")</f>
        <v/>
      </c>
      <c r="S1074" s="10"/>
    </row>
    <row r="1075" spans="1:19" x14ac:dyDescent="0.25">
      <c r="A1075" s="10"/>
      <c r="B1075" s="4" t="str">
        <f t="shared" si="85"/>
        <v/>
      </c>
      <c r="C1075" s="5" t="str">
        <f t="shared" si="86"/>
        <v/>
      </c>
      <c r="D1075" s="5" t="str">
        <f t="shared" si="87"/>
        <v/>
      </c>
      <c r="E1075" s="5" t="str">
        <f t="shared" si="88"/>
        <v/>
      </c>
      <c r="F1075" s="5" t="str">
        <f>'CALC | Main Engine'!$B1075</f>
        <v/>
      </c>
      <c r="G1075" s="27" t="str">
        <f>'CALC | Main Engine'!$C1075</f>
        <v/>
      </c>
      <c r="H1075" s="6" t="str">
        <f>'CALC | Main Engine'!$E1075</f>
        <v/>
      </c>
      <c r="I1075" s="34" t="str">
        <f>IFERROR('CALC | Main Engine'!$F1075*INDEX(MassUnitsTable[],MATCH($R$3,MassUnitsTable[Mass Units],0),2), "")</f>
        <v/>
      </c>
      <c r="J1075" s="27" t="str">
        <f>IFERROR('CALC | Booster'!$F1075*INDEX(MassUnitsTable[],MATCH($R$3,MassUnitsTable[Mass Units],0),2), "")</f>
        <v/>
      </c>
      <c r="K1075" s="32" t="str">
        <f t="shared" si="89"/>
        <v/>
      </c>
      <c r="L1075" s="34" t="str">
        <f>IFERROR(('CALC | Main Engine'!N1075+'CALC | Booster'!N1075)*INDEX(MassUnitsTable[],MATCH($R$3,MassUnitsTable[Mass Units],0),2), "")</f>
        <v/>
      </c>
      <c r="M1075" s="27" t="str">
        <f>IFERROR(('CALC | Main Engine'!O1075+'CALC | Booster'!O1075)*INDEX(MassUnitsTable[],MATCH($R$3,MassUnitsTable[Mass Units],0),2), "")</f>
        <v/>
      </c>
      <c r="N1075" s="27" t="str">
        <f>IFERROR(('CALC | Main Engine'!P1075+'CALC | Booster'!P1075)*INDEX(MassUnitsTable[],MATCH($R$3,MassUnitsTable[Mass Units],0),2), "")</f>
        <v/>
      </c>
      <c r="O1075" s="27" t="str">
        <f>IFERROR(('CALC | Main Engine'!Q1075+'CALC | Booster'!Q1075)*INDEX(MassUnitsTable[],MATCH($R$3,MassUnitsTable[Mass Units],0),2), "")</f>
        <v/>
      </c>
      <c r="P1075" s="27" t="str">
        <f>IFERROR(('CALC | Main Engine'!R1075+'CALC | Booster'!R1075)*INDEX(MassUnitsTable[],MATCH($R$3,MassUnitsTable[Mass Units],0),2), "")</f>
        <v/>
      </c>
      <c r="Q1075" s="27" t="str">
        <f>IFERROR(('CALC | Main Engine'!S1075+'CALC | Booster'!S1075)*INDEX(MassUnitsTable[],MATCH($R$3,MassUnitsTable[Mass Units],0),2), "")</f>
        <v/>
      </c>
      <c r="R1075" s="32" t="str">
        <f>IFERROR(('CALC | Main Engine'!T1075+'CALC | Booster'!T1075)*INDEX(MassUnitsTable[],MATCH($R$3,MassUnitsTable[Mass Units],0),2), "")</f>
        <v/>
      </c>
      <c r="S1075" s="10"/>
    </row>
    <row r="1076" spans="1:19" x14ac:dyDescent="0.25">
      <c r="A1076" s="10"/>
      <c r="B1076" s="4" t="str">
        <f t="shared" si="85"/>
        <v/>
      </c>
      <c r="C1076" s="5" t="str">
        <f t="shared" si="86"/>
        <v/>
      </c>
      <c r="D1076" s="5" t="str">
        <f t="shared" si="87"/>
        <v/>
      </c>
      <c r="E1076" s="5" t="str">
        <f t="shared" si="88"/>
        <v/>
      </c>
      <c r="F1076" s="5" t="str">
        <f>'CALC | Main Engine'!$B1076</f>
        <v/>
      </c>
      <c r="G1076" s="27" t="str">
        <f>'CALC | Main Engine'!$C1076</f>
        <v/>
      </c>
      <c r="H1076" s="6" t="str">
        <f>'CALC | Main Engine'!$E1076</f>
        <v/>
      </c>
      <c r="I1076" s="34" t="str">
        <f>IFERROR('CALC | Main Engine'!$F1076*INDEX(MassUnitsTable[],MATCH($R$3,MassUnitsTable[Mass Units],0),2), "")</f>
        <v/>
      </c>
      <c r="J1076" s="27" t="str">
        <f>IFERROR('CALC | Booster'!$F1076*INDEX(MassUnitsTable[],MATCH($R$3,MassUnitsTable[Mass Units],0),2), "")</f>
        <v/>
      </c>
      <c r="K1076" s="32" t="str">
        <f t="shared" si="89"/>
        <v/>
      </c>
      <c r="L1076" s="34" t="str">
        <f>IFERROR(('CALC | Main Engine'!N1076+'CALC | Booster'!N1076)*INDEX(MassUnitsTable[],MATCH($R$3,MassUnitsTable[Mass Units],0),2), "")</f>
        <v/>
      </c>
      <c r="M1076" s="27" t="str">
        <f>IFERROR(('CALC | Main Engine'!O1076+'CALC | Booster'!O1076)*INDEX(MassUnitsTable[],MATCH($R$3,MassUnitsTable[Mass Units],0),2), "")</f>
        <v/>
      </c>
      <c r="N1076" s="27" t="str">
        <f>IFERROR(('CALC | Main Engine'!P1076+'CALC | Booster'!P1076)*INDEX(MassUnitsTable[],MATCH($R$3,MassUnitsTable[Mass Units],0),2), "")</f>
        <v/>
      </c>
      <c r="O1076" s="27" t="str">
        <f>IFERROR(('CALC | Main Engine'!Q1076+'CALC | Booster'!Q1076)*INDEX(MassUnitsTable[],MATCH($R$3,MassUnitsTable[Mass Units],0),2), "")</f>
        <v/>
      </c>
      <c r="P1076" s="27" t="str">
        <f>IFERROR(('CALC | Main Engine'!R1076+'CALC | Booster'!R1076)*INDEX(MassUnitsTable[],MATCH($R$3,MassUnitsTable[Mass Units],0),2), "")</f>
        <v/>
      </c>
      <c r="Q1076" s="27" t="str">
        <f>IFERROR(('CALC | Main Engine'!S1076+'CALC | Booster'!S1076)*INDEX(MassUnitsTable[],MATCH($R$3,MassUnitsTable[Mass Units],0),2), "")</f>
        <v/>
      </c>
      <c r="R1076" s="32" t="str">
        <f>IFERROR(('CALC | Main Engine'!T1076+'CALC | Booster'!T1076)*INDEX(MassUnitsTable[],MATCH($R$3,MassUnitsTable[Mass Units],0),2), "")</f>
        <v/>
      </c>
      <c r="S1076" s="10"/>
    </row>
    <row r="1077" spans="1:19" x14ac:dyDescent="0.25">
      <c r="A1077" s="10"/>
      <c r="B1077" s="4" t="str">
        <f t="shared" si="85"/>
        <v/>
      </c>
      <c r="C1077" s="5" t="str">
        <f t="shared" si="86"/>
        <v/>
      </c>
      <c r="D1077" s="5" t="str">
        <f t="shared" si="87"/>
        <v/>
      </c>
      <c r="E1077" s="5" t="str">
        <f t="shared" si="88"/>
        <v/>
      </c>
      <c r="F1077" s="5" t="str">
        <f>'CALC | Main Engine'!$B1077</f>
        <v/>
      </c>
      <c r="G1077" s="27" t="str">
        <f>'CALC | Main Engine'!$C1077</f>
        <v/>
      </c>
      <c r="H1077" s="6" t="str">
        <f>'CALC | Main Engine'!$E1077</f>
        <v/>
      </c>
      <c r="I1077" s="34" t="str">
        <f>IFERROR('CALC | Main Engine'!$F1077*INDEX(MassUnitsTable[],MATCH($R$3,MassUnitsTable[Mass Units],0),2), "")</f>
        <v/>
      </c>
      <c r="J1077" s="27" t="str">
        <f>IFERROR('CALC | Booster'!$F1077*INDEX(MassUnitsTable[],MATCH($R$3,MassUnitsTable[Mass Units],0),2), "")</f>
        <v/>
      </c>
      <c r="K1077" s="32" t="str">
        <f t="shared" si="89"/>
        <v/>
      </c>
      <c r="L1077" s="34" t="str">
        <f>IFERROR(('CALC | Main Engine'!N1077+'CALC | Booster'!N1077)*INDEX(MassUnitsTable[],MATCH($R$3,MassUnitsTable[Mass Units],0),2), "")</f>
        <v/>
      </c>
      <c r="M1077" s="27" t="str">
        <f>IFERROR(('CALC | Main Engine'!O1077+'CALC | Booster'!O1077)*INDEX(MassUnitsTable[],MATCH($R$3,MassUnitsTable[Mass Units],0),2), "")</f>
        <v/>
      </c>
      <c r="N1077" s="27" t="str">
        <f>IFERROR(('CALC | Main Engine'!P1077+'CALC | Booster'!P1077)*INDEX(MassUnitsTable[],MATCH($R$3,MassUnitsTable[Mass Units],0),2), "")</f>
        <v/>
      </c>
      <c r="O1077" s="27" t="str">
        <f>IFERROR(('CALC | Main Engine'!Q1077+'CALC | Booster'!Q1077)*INDEX(MassUnitsTable[],MATCH($R$3,MassUnitsTable[Mass Units],0),2), "")</f>
        <v/>
      </c>
      <c r="P1077" s="27" t="str">
        <f>IFERROR(('CALC | Main Engine'!R1077+'CALC | Booster'!R1077)*INDEX(MassUnitsTable[],MATCH($R$3,MassUnitsTable[Mass Units],0),2), "")</f>
        <v/>
      </c>
      <c r="Q1077" s="27" t="str">
        <f>IFERROR(('CALC | Main Engine'!S1077+'CALC | Booster'!S1077)*INDEX(MassUnitsTable[],MATCH($R$3,MassUnitsTable[Mass Units],0),2), "")</f>
        <v/>
      </c>
      <c r="R1077" s="32" t="str">
        <f>IFERROR(('CALC | Main Engine'!T1077+'CALC | Booster'!T1077)*INDEX(MassUnitsTable[],MATCH($R$3,MassUnitsTable[Mass Units],0),2), "")</f>
        <v/>
      </c>
      <c r="S1077" s="10"/>
    </row>
    <row r="1078" spans="1:19" x14ac:dyDescent="0.25">
      <c r="A1078" s="10"/>
      <c r="B1078" s="4" t="str">
        <f t="shared" si="85"/>
        <v/>
      </c>
      <c r="C1078" s="5" t="str">
        <f t="shared" si="86"/>
        <v/>
      </c>
      <c r="D1078" s="5" t="str">
        <f t="shared" si="87"/>
        <v/>
      </c>
      <c r="E1078" s="5" t="str">
        <f t="shared" si="88"/>
        <v/>
      </c>
      <c r="F1078" s="5" t="str">
        <f>'CALC | Main Engine'!$B1078</f>
        <v/>
      </c>
      <c r="G1078" s="27" t="str">
        <f>'CALC | Main Engine'!$C1078</f>
        <v/>
      </c>
      <c r="H1078" s="6" t="str">
        <f>'CALC | Main Engine'!$E1078</f>
        <v/>
      </c>
      <c r="I1078" s="34" t="str">
        <f>IFERROR('CALC | Main Engine'!$F1078*INDEX(MassUnitsTable[],MATCH($R$3,MassUnitsTable[Mass Units],0),2), "")</f>
        <v/>
      </c>
      <c r="J1078" s="27" t="str">
        <f>IFERROR('CALC | Booster'!$F1078*INDEX(MassUnitsTable[],MATCH($R$3,MassUnitsTable[Mass Units],0),2), "")</f>
        <v/>
      </c>
      <c r="K1078" s="32" t="str">
        <f t="shared" si="89"/>
        <v/>
      </c>
      <c r="L1078" s="34" t="str">
        <f>IFERROR(('CALC | Main Engine'!N1078+'CALC | Booster'!N1078)*INDEX(MassUnitsTable[],MATCH($R$3,MassUnitsTable[Mass Units],0),2), "")</f>
        <v/>
      </c>
      <c r="M1078" s="27" t="str">
        <f>IFERROR(('CALC | Main Engine'!O1078+'CALC | Booster'!O1078)*INDEX(MassUnitsTable[],MATCH($R$3,MassUnitsTable[Mass Units],0),2), "")</f>
        <v/>
      </c>
      <c r="N1078" s="27" t="str">
        <f>IFERROR(('CALC | Main Engine'!P1078+'CALC | Booster'!P1078)*INDEX(MassUnitsTable[],MATCH($R$3,MassUnitsTable[Mass Units],0),2), "")</f>
        <v/>
      </c>
      <c r="O1078" s="27" t="str">
        <f>IFERROR(('CALC | Main Engine'!Q1078+'CALC | Booster'!Q1078)*INDEX(MassUnitsTable[],MATCH($R$3,MassUnitsTable[Mass Units],0),2), "")</f>
        <v/>
      </c>
      <c r="P1078" s="27" t="str">
        <f>IFERROR(('CALC | Main Engine'!R1078+'CALC | Booster'!R1078)*INDEX(MassUnitsTable[],MATCH($R$3,MassUnitsTable[Mass Units],0),2), "")</f>
        <v/>
      </c>
      <c r="Q1078" s="27" t="str">
        <f>IFERROR(('CALC | Main Engine'!S1078+'CALC | Booster'!S1078)*INDEX(MassUnitsTable[],MATCH($R$3,MassUnitsTable[Mass Units],0),2), "")</f>
        <v/>
      </c>
      <c r="R1078" s="32" t="str">
        <f>IFERROR(('CALC | Main Engine'!T1078+'CALC | Booster'!T1078)*INDEX(MassUnitsTable[],MATCH($R$3,MassUnitsTable[Mass Units],0),2), "")</f>
        <v/>
      </c>
      <c r="S1078" s="10"/>
    </row>
    <row r="1079" spans="1:19" x14ac:dyDescent="0.25">
      <c r="A1079" s="10"/>
      <c r="B1079" s="4" t="str">
        <f t="shared" si="85"/>
        <v/>
      </c>
      <c r="C1079" s="5" t="str">
        <f t="shared" si="86"/>
        <v/>
      </c>
      <c r="D1079" s="5" t="str">
        <f t="shared" si="87"/>
        <v/>
      </c>
      <c r="E1079" s="5" t="str">
        <f t="shared" si="88"/>
        <v/>
      </c>
      <c r="F1079" s="5" t="str">
        <f>'CALC | Main Engine'!$B1079</f>
        <v/>
      </c>
      <c r="G1079" s="27" t="str">
        <f>'CALC | Main Engine'!$C1079</f>
        <v/>
      </c>
      <c r="H1079" s="6" t="str">
        <f>'CALC | Main Engine'!$E1079</f>
        <v/>
      </c>
      <c r="I1079" s="34" t="str">
        <f>IFERROR('CALC | Main Engine'!$F1079*INDEX(MassUnitsTable[],MATCH($R$3,MassUnitsTable[Mass Units],0),2), "")</f>
        <v/>
      </c>
      <c r="J1079" s="27" t="str">
        <f>IFERROR('CALC | Booster'!$F1079*INDEX(MassUnitsTable[],MATCH($R$3,MassUnitsTable[Mass Units],0),2), "")</f>
        <v/>
      </c>
      <c r="K1079" s="32" t="str">
        <f t="shared" si="89"/>
        <v/>
      </c>
      <c r="L1079" s="34" t="str">
        <f>IFERROR(('CALC | Main Engine'!N1079+'CALC | Booster'!N1079)*INDEX(MassUnitsTable[],MATCH($R$3,MassUnitsTable[Mass Units],0),2), "")</f>
        <v/>
      </c>
      <c r="M1079" s="27" t="str">
        <f>IFERROR(('CALC | Main Engine'!O1079+'CALC | Booster'!O1079)*INDEX(MassUnitsTable[],MATCH($R$3,MassUnitsTable[Mass Units],0),2), "")</f>
        <v/>
      </c>
      <c r="N1079" s="27" t="str">
        <f>IFERROR(('CALC | Main Engine'!P1079+'CALC | Booster'!P1079)*INDEX(MassUnitsTable[],MATCH($R$3,MassUnitsTable[Mass Units],0),2), "")</f>
        <v/>
      </c>
      <c r="O1079" s="27" t="str">
        <f>IFERROR(('CALC | Main Engine'!Q1079+'CALC | Booster'!Q1079)*INDEX(MassUnitsTable[],MATCH($R$3,MassUnitsTable[Mass Units],0),2), "")</f>
        <v/>
      </c>
      <c r="P1079" s="27" t="str">
        <f>IFERROR(('CALC | Main Engine'!R1079+'CALC | Booster'!R1079)*INDEX(MassUnitsTable[],MATCH($R$3,MassUnitsTable[Mass Units],0),2), "")</f>
        <v/>
      </c>
      <c r="Q1079" s="27" t="str">
        <f>IFERROR(('CALC | Main Engine'!S1079+'CALC | Booster'!S1079)*INDEX(MassUnitsTable[],MATCH($R$3,MassUnitsTable[Mass Units],0),2), "")</f>
        <v/>
      </c>
      <c r="R1079" s="32" t="str">
        <f>IFERROR(('CALC | Main Engine'!T1079+'CALC | Booster'!T1079)*INDEX(MassUnitsTable[],MATCH($R$3,MassUnitsTable[Mass Units],0),2), "")</f>
        <v/>
      </c>
      <c r="S1079" s="10"/>
    </row>
    <row r="1080" spans="1:19" x14ac:dyDescent="0.25">
      <c r="A1080" s="10"/>
      <c r="B1080" s="4" t="str">
        <f t="shared" si="85"/>
        <v/>
      </c>
      <c r="C1080" s="5" t="str">
        <f t="shared" si="86"/>
        <v/>
      </c>
      <c r="D1080" s="5" t="str">
        <f t="shared" si="87"/>
        <v/>
      </c>
      <c r="E1080" s="5" t="str">
        <f t="shared" si="88"/>
        <v/>
      </c>
      <c r="F1080" s="5" t="str">
        <f>'CALC | Main Engine'!$B1080</f>
        <v/>
      </c>
      <c r="G1080" s="27" t="str">
        <f>'CALC | Main Engine'!$C1080</f>
        <v/>
      </c>
      <c r="H1080" s="6" t="str">
        <f>'CALC | Main Engine'!$E1080</f>
        <v/>
      </c>
      <c r="I1080" s="34" t="str">
        <f>IFERROR('CALC | Main Engine'!$F1080*INDEX(MassUnitsTable[],MATCH($R$3,MassUnitsTable[Mass Units],0),2), "")</f>
        <v/>
      </c>
      <c r="J1080" s="27" t="str">
        <f>IFERROR('CALC | Booster'!$F1080*INDEX(MassUnitsTable[],MATCH($R$3,MassUnitsTable[Mass Units],0),2), "")</f>
        <v/>
      </c>
      <c r="K1080" s="32" t="str">
        <f t="shared" si="89"/>
        <v/>
      </c>
      <c r="L1080" s="34" t="str">
        <f>IFERROR(('CALC | Main Engine'!N1080+'CALC | Booster'!N1080)*INDEX(MassUnitsTable[],MATCH($R$3,MassUnitsTable[Mass Units],0),2), "")</f>
        <v/>
      </c>
      <c r="M1080" s="27" t="str">
        <f>IFERROR(('CALC | Main Engine'!O1080+'CALC | Booster'!O1080)*INDEX(MassUnitsTable[],MATCH($R$3,MassUnitsTable[Mass Units],0),2), "")</f>
        <v/>
      </c>
      <c r="N1080" s="27" t="str">
        <f>IFERROR(('CALC | Main Engine'!P1080+'CALC | Booster'!P1080)*INDEX(MassUnitsTable[],MATCH($R$3,MassUnitsTable[Mass Units],0),2), "")</f>
        <v/>
      </c>
      <c r="O1080" s="27" t="str">
        <f>IFERROR(('CALC | Main Engine'!Q1080+'CALC | Booster'!Q1080)*INDEX(MassUnitsTable[],MATCH($R$3,MassUnitsTable[Mass Units],0),2), "")</f>
        <v/>
      </c>
      <c r="P1080" s="27" t="str">
        <f>IFERROR(('CALC | Main Engine'!R1080+'CALC | Booster'!R1080)*INDEX(MassUnitsTable[],MATCH($R$3,MassUnitsTable[Mass Units],0),2), "")</f>
        <v/>
      </c>
      <c r="Q1080" s="27" t="str">
        <f>IFERROR(('CALC | Main Engine'!S1080+'CALC | Booster'!S1080)*INDEX(MassUnitsTable[],MATCH($R$3,MassUnitsTable[Mass Units],0),2), "")</f>
        <v/>
      </c>
      <c r="R1080" s="32" t="str">
        <f>IFERROR(('CALC | Main Engine'!T1080+'CALC | Booster'!T1080)*INDEX(MassUnitsTable[],MATCH($R$3,MassUnitsTable[Mass Units],0),2), "")</f>
        <v/>
      </c>
      <c r="S1080" s="10"/>
    </row>
    <row r="1081" spans="1:19" x14ac:dyDescent="0.25">
      <c r="A1081" s="10"/>
      <c r="B1081" s="4" t="str">
        <f t="shared" si="85"/>
        <v/>
      </c>
      <c r="C1081" s="5" t="str">
        <f t="shared" si="86"/>
        <v/>
      </c>
      <c r="D1081" s="5" t="str">
        <f t="shared" si="87"/>
        <v/>
      </c>
      <c r="E1081" s="5" t="str">
        <f t="shared" si="88"/>
        <v/>
      </c>
      <c r="F1081" s="5" t="str">
        <f>'CALC | Main Engine'!$B1081</f>
        <v/>
      </c>
      <c r="G1081" s="27" t="str">
        <f>'CALC | Main Engine'!$C1081</f>
        <v/>
      </c>
      <c r="H1081" s="6" t="str">
        <f>'CALC | Main Engine'!$E1081</f>
        <v/>
      </c>
      <c r="I1081" s="34" t="str">
        <f>IFERROR('CALC | Main Engine'!$F1081*INDEX(MassUnitsTable[],MATCH($R$3,MassUnitsTable[Mass Units],0),2), "")</f>
        <v/>
      </c>
      <c r="J1081" s="27" t="str">
        <f>IFERROR('CALC | Booster'!$F1081*INDEX(MassUnitsTable[],MATCH($R$3,MassUnitsTable[Mass Units],0),2), "")</f>
        <v/>
      </c>
      <c r="K1081" s="32" t="str">
        <f t="shared" si="89"/>
        <v/>
      </c>
      <c r="L1081" s="34" t="str">
        <f>IFERROR(('CALC | Main Engine'!N1081+'CALC | Booster'!N1081)*INDEX(MassUnitsTable[],MATCH($R$3,MassUnitsTable[Mass Units],0),2), "")</f>
        <v/>
      </c>
      <c r="M1081" s="27" t="str">
        <f>IFERROR(('CALC | Main Engine'!O1081+'CALC | Booster'!O1081)*INDEX(MassUnitsTable[],MATCH($R$3,MassUnitsTable[Mass Units],0),2), "")</f>
        <v/>
      </c>
      <c r="N1081" s="27" t="str">
        <f>IFERROR(('CALC | Main Engine'!P1081+'CALC | Booster'!P1081)*INDEX(MassUnitsTable[],MATCH($R$3,MassUnitsTable[Mass Units],0),2), "")</f>
        <v/>
      </c>
      <c r="O1081" s="27" t="str">
        <f>IFERROR(('CALC | Main Engine'!Q1081+'CALC | Booster'!Q1081)*INDEX(MassUnitsTable[],MATCH($R$3,MassUnitsTable[Mass Units],0),2), "")</f>
        <v/>
      </c>
      <c r="P1081" s="27" t="str">
        <f>IFERROR(('CALC | Main Engine'!R1081+'CALC | Booster'!R1081)*INDEX(MassUnitsTable[],MATCH($R$3,MassUnitsTable[Mass Units],0),2), "")</f>
        <v/>
      </c>
      <c r="Q1081" s="27" t="str">
        <f>IFERROR(('CALC | Main Engine'!S1081+'CALC | Booster'!S1081)*INDEX(MassUnitsTable[],MATCH($R$3,MassUnitsTable[Mass Units],0),2), "")</f>
        <v/>
      </c>
      <c r="R1081" s="32" t="str">
        <f>IFERROR(('CALC | Main Engine'!T1081+'CALC | Booster'!T1081)*INDEX(MassUnitsTable[],MATCH($R$3,MassUnitsTable[Mass Units],0),2), "")</f>
        <v/>
      </c>
      <c r="S1081" s="10"/>
    </row>
    <row r="1082" spans="1:19" x14ac:dyDescent="0.25">
      <c r="A1082" s="10"/>
      <c r="B1082" s="4" t="str">
        <f t="shared" si="85"/>
        <v/>
      </c>
      <c r="C1082" s="5" t="str">
        <f t="shared" si="86"/>
        <v/>
      </c>
      <c r="D1082" s="5" t="str">
        <f t="shared" si="87"/>
        <v/>
      </c>
      <c r="E1082" s="5" t="str">
        <f t="shared" si="88"/>
        <v/>
      </c>
      <c r="F1082" s="5" t="str">
        <f>'CALC | Main Engine'!$B1082</f>
        <v/>
      </c>
      <c r="G1082" s="27" t="str">
        <f>'CALC | Main Engine'!$C1082</f>
        <v/>
      </c>
      <c r="H1082" s="6" t="str">
        <f>'CALC | Main Engine'!$E1082</f>
        <v/>
      </c>
      <c r="I1082" s="34" t="str">
        <f>IFERROR('CALC | Main Engine'!$F1082*INDEX(MassUnitsTable[],MATCH($R$3,MassUnitsTable[Mass Units],0),2), "")</f>
        <v/>
      </c>
      <c r="J1082" s="27" t="str">
        <f>IFERROR('CALC | Booster'!$F1082*INDEX(MassUnitsTable[],MATCH($R$3,MassUnitsTable[Mass Units],0),2), "")</f>
        <v/>
      </c>
      <c r="K1082" s="32" t="str">
        <f t="shared" si="89"/>
        <v/>
      </c>
      <c r="L1082" s="34" t="str">
        <f>IFERROR(('CALC | Main Engine'!N1082+'CALC | Booster'!N1082)*INDEX(MassUnitsTable[],MATCH($R$3,MassUnitsTable[Mass Units],0),2), "")</f>
        <v/>
      </c>
      <c r="M1082" s="27" t="str">
        <f>IFERROR(('CALC | Main Engine'!O1082+'CALC | Booster'!O1082)*INDEX(MassUnitsTable[],MATCH($R$3,MassUnitsTable[Mass Units],0),2), "")</f>
        <v/>
      </c>
      <c r="N1082" s="27" t="str">
        <f>IFERROR(('CALC | Main Engine'!P1082+'CALC | Booster'!P1082)*INDEX(MassUnitsTable[],MATCH($R$3,MassUnitsTable[Mass Units],0),2), "")</f>
        <v/>
      </c>
      <c r="O1082" s="27" t="str">
        <f>IFERROR(('CALC | Main Engine'!Q1082+'CALC | Booster'!Q1082)*INDEX(MassUnitsTable[],MATCH($R$3,MassUnitsTable[Mass Units],0),2), "")</f>
        <v/>
      </c>
      <c r="P1082" s="27" t="str">
        <f>IFERROR(('CALC | Main Engine'!R1082+'CALC | Booster'!R1082)*INDEX(MassUnitsTable[],MATCH($R$3,MassUnitsTable[Mass Units],0),2), "")</f>
        <v/>
      </c>
      <c r="Q1082" s="27" t="str">
        <f>IFERROR(('CALC | Main Engine'!S1082+'CALC | Booster'!S1082)*INDEX(MassUnitsTable[],MATCH($R$3,MassUnitsTable[Mass Units],0),2), "")</f>
        <v/>
      </c>
      <c r="R1082" s="32" t="str">
        <f>IFERROR(('CALC | Main Engine'!T1082+'CALC | Booster'!T1082)*INDEX(MassUnitsTable[],MATCH($R$3,MassUnitsTable[Mass Units],0),2), "")</f>
        <v/>
      </c>
      <c r="S1082" s="10"/>
    </row>
    <row r="1083" spans="1:19" x14ac:dyDescent="0.25">
      <c r="A1083" s="10"/>
      <c r="B1083" s="4" t="str">
        <f t="shared" si="85"/>
        <v/>
      </c>
      <c r="C1083" s="5" t="str">
        <f t="shared" si="86"/>
        <v/>
      </c>
      <c r="D1083" s="5" t="str">
        <f t="shared" si="87"/>
        <v/>
      </c>
      <c r="E1083" s="5" t="str">
        <f t="shared" si="88"/>
        <v/>
      </c>
      <c r="F1083" s="5" t="str">
        <f>'CALC | Main Engine'!$B1083</f>
        <v/>
      </c>
      <c r="G1083" s="27" t="str">
        <f>'CALC | Main Engine'!$C1083</f>
        <v/>
      </c>
      <c r="H1083" s="6" t="str">
        <f>'CALC | Main Engine'!$E1083</f>
        <v/>
      </c>
      <c r="I1083" s="34" t="str">
        <f>IFERROR('CALC | Main Engine'!$F1083*INDEX(MassUnitsTable[],MATCH($R$3,MassUnitsTable[Mass Units],0),2), "")</f>
        <v/>
      </c>
      <c r="J1083" s="27" t="str">
        <f>IFERROR('CALC | Booster'!$F1083*INDEX(MassUnitsTable[],MATCH($R$3,MassUnitsTable[Mass Units],0),2), "")</f>
        <v/>
      </c>
      <c r="K1083" s="32" t="str">
        <f t="shared" si="89"/>
        <v/>
      </c>
      <c r="L1083" s="34" t="str">
        <f>IFERROR(('CALC | Main Engine'!N1083+'CALC | Booster'!N1083)*INDEX(MassUnitsTable[],MATCH($R$3,MassUnitsTable[Mass Units],0),2), "")</f>
        <v/>
      </c>
      <c r="M1083" s="27" t="str">
        <f>IFERROR(('CALC | Main Engine'!O1083+'CALC | Booster'!O1083)*INDEX(MassUnitsTable[],MATCH($R$3,MassUnitsTable[Mass Units],0),2), "")</f>
        <v/>
      </c>
      <c r="N1083" s="27" t="str">
        <f>IFERROR(('CALC | Main Engine'!P1083+'CALC | Booster'!P1083)*INDEX(MassUnitsTable[],MATCH($R$3,MassUnitsTable[Mass Units],0),2), "")</f>
        <v/>
      </c>
      <c r="O1083" s="27" t="str">
        <f>IFERROR(('CALC | Main Engine'!Q1083+'CALC | Booster'!Q1083)*INDEX(MassUnitsTable[],MATCH($R$3,MassUnitsTable[Mass Units],0),2), "")</f>
        <v/>
      </c>
      <c r="P1083" s="27" t="str">
        <f>IFERROR(('CALC | Main Engine'!R1083+'CALC | Booster'!R1083)*INDEX(MassUnitsTable[],MATCH($R$3,MassUnitsTable[Mass Units],0),2), "")</f>
        <v/>
      </c>
      <c r="Q1083" s="27" t="str">
        <f>IFERROR(('CALC | Main Engine'!S1083+'CALC | Booster'!S1083)*INDEX(MassUnitsTable[],MATCH($R$3,MassUnitsTable[Mass Units],0),2), "")</f>
        <v/>
      </c>
      <c r="R1083" s="32" t="str">
        <f>IFERROR(('CALC | Main Engine'!T1083+'CALC | Booster'!T1083)*INDEX(MassUnitsTable[],MATCH($R$3,MassUnitsTable[Mass Units],0),2), "")</f>
        <v/>
      </c>
      <c r="S1083" s="10"/>
    </row>
    <row r="1084" spans="1:19" x14ac:dyDescent="0.25">
      <c r="A1084" s="10"/>
      <c r="B1084" s="4" t="str">
        <f t="shared" si="85"/>
        <v/>
      </c>
      <c r="C1084" s="5" t="str">
        <f t="shared" si="86"/>
        <v/>
      </c>
      <c r="D1084" s="5" t="str">
        <f t="shared" si="87"/>
        <v/>
      </c>
      <c r="E1084" s="5" t="str">
        <f t="shared" si="88"/>
        <v/>
      </c>
      <c r="F1084" s="5" t="str">
        <f>'CALC | Main Engine'!$B1084</f>
        <v/>
      </c>
      <c r="G1084" s="27" t="str">
        <f>'CALC | Main Engine'!$C1084</f>
        <v/>
      </c>
      <c r="H1084" s="6" t="str">
        <f>'CALC | Main Engine'!$E1084</f>
        <v/>
      </c>
      <c r="I1084" s="34" t="str">
        <f>IFERROR('CALC | Main Engine'!$F1084*INDEX(MassUnitsTable[],MATCH($R$3,MassUnitsTable[Mass Units],0),2), "")</f>
        <v/>
      </c>
      <c r="J1084" s="27" t="str">
        <f>IFERROR('CALC | Booster'!$F1084*INDEX(MassUnitsTable[],MATCH($R$3,MassUnitsTable[Mass Units],0),2), "")</f>
        <v/>
      </c>
      <c r="K1084" s="32" t="str">
        <f t="shared" si="89"/>
        <v/>
      </c>
      <c r="L1084" s="34" t="str">
        <f>IFERROR(('CALC | Main Engine'!N1084+'CALC | Booster'!N1084)*INDEX(MassUnitsTable[],MATCH($R$3,MassUnitsTable[Mass Units],0),2), "")</f>
        <v/>
      </c>
      <c r="M1084" s="27" t="str">
        <f>IFERROR(('CALC | Main Engine'!O1084+'CALC | Booster'!O1084)*INDEX(MassUnitsTable[],MATCH($R$3,MassUnitsTable[Mass Units],0),2), "")</f>
        <v/>
      </c>
      <c r="N1084" s="27" t="str">
        <f>IFERROR(('CALC | Main Engine'!P1084+'CALC | Booster'!P1084)*INDEX(MassUnitsTable[],MATCH($R$3,MassUnitsTable[Mass Units],0),2), "")</f>
        <v/>
      </c>
      <c r="O1084" s="27" t="str">
        <f>IFERROR(('CALC | Main Engine'!Q1084+'CALC | Booster'!Q1084)*INDEX(MassUnitsTable[],MATCH($R$3,MassUnitsTable[Mass Units],0),2), "")</f>
        <v/>
      </c>
      <c r="P1084" s="27" t="str">
        <f>IFERROR(('CALC | Main Engine'!R1084+'CALC | Booster'!R1084)*INDEX(MassUnitsTable[],MATCH($R$3,MassUnitsTable[Mass Units],0),2), "")</f>
        <v/>
      </c>
      <c r="Q1084" s="27" t="str">
        <f>IFERROR(('CALC | Main Engine'!S1084+'CALC | Booster'!S1084)*INDEX(MassUnitsTable[],MATCH($R$3,MassUnitsTable[Mass Units],0),2), "")</f>
        <v/>
      </c>
      <c r="R1084" s="32" t="str">
        <f>IFERROR(('CALC | Main Engine'!T1084+'CALC | Booster'!T1084)*INDEX(MassUnitsTable[],MATCH($R$3,MassUnitsTable[Mass Units],0),2), "")</f>
        <v/>
      </c>
      <c r="S1084" s="10"/>
    </row>
    <row r="1085" spans="1:19" x14ac:dyDescent="0.25">
      <c r="A1085" s="10"/>
      <c r="B1085" s="4" t="str">
        <f t="shared" si="85"/>
        <v/>
      </c>
      <c r="C1085" s="5" t="str">
        <f t="shared" si="86"/>
        <v/>
      </c>
      <c r="D1085" s="5" t="str">
        <f t="shared" si="87"/>
        <v/>
      </c>
      <c r="E1085" s="5" t="str">
        <f t="shared" si="88"/>
        <v/>
      </c>
      <c r="F1085" s="5" t="str">
        <f>'CALC | Main Engine'!$B1085</f>
        <v/>
      </c>
      <c r="G1085" s="27" t="str">
        <f>'CALC | Main Engine'!$C1085</f>
        <v/>
      </c>
      <c r="H1085" s="6" t="str">
        <f>'CALC | Main Engine'!$E1085</f>
        <v/>
      </c>
      <c r="I1085" s="34" t="str">
        <f>IFERROR('CALC | Main Engine'!$F1085*INDEX(MassUnitsTable[],MATCH($R$3,MassUnitsTable[Mass Units],0),2), "")</f>
        <v/>
      </c>
      <c r="J1085" s="27" t="str">
        <f>IFERROR('CALC | Booster'!$F1085*INDEX(MassUnitsTable[],MATCH($R$3,MassUnitsTable[Mass Units],0),2), "")</f>
        <v/>
      </c>
      <c r="K1085" s="32" t="str">
        <f t="shared" si="89"/>
        <v/>
      </c>
      <c r="L1085" s="34" t="str">
        <f>IFERROR(('CALC | Main Engine'!N1085+'CALC | Booster'!N1085)*INDEX(MassUnitsTable[],MATCH($R$3,MassUnitsTable[Mass Units],0),2), "")</f>
        <v/>
      </c>
      <c r="M1085" s="27" t="str">
        <f>IFERROR(('CALC | Main Engine'!O1085+'CALC | Booster'!O1085)*INDEX(MassUnitsTable[],MATCH($R$3,MassUnitsTable[Mass Units],0),2), "")</f>
        <v/>
      </c>
      <c r="N1085" s="27" t="str">
        <f>IFERROR(('CALC | Main Engine'!P1085+'CALC | Booster'!P1085)*INDEX(MassUnitsTable[],MATCH($R$3,MassUnitsTable[Mass Units],0),2), "")</f>
        <v/>
      </c>
      <c r="O1085" s="27" t="str">
        <f>IFERROR(('CALC | Main Engine'!Q1085+'CALC | Booster'!Q1085)*INDEX(MassUnitsTable[],MATCH($R$3,MassUnitsTable[Mass Units],0),2), "")</f>
        <v/>
      </c>
      <c r="P1085" s="27" t="str">
        <f>IFERROR(('CALC | Main Engine'!R1085+'CALC | Booster'!R1085)*INDEX(MassUnitsTable[],MATCH($R$3,MassUnitsTable[Mass Units],0),2), "")</f>
        <v/>
      </c>
      <c r="Q1085" s="27" t="str">
        <f>IFERROR(('CALC | Main Engine'!S1085+'CALC | Booster'!S1085)*INDEX(MassUnitsTable[],MATCH($R$3,MassUnitsTable[Mass Units],0),2), "")</f>
        <v/>
      </c>
      <c r="R1085" s="32" t="str">
        <f>IFERROR(('CALC | Main Engine'!T1085+'CALC | Booster'!T1085)*INDEX(MassUnitsTable[],MATCH($R$3,MassUnitsTable[Mass Units],0),2), "")</f>
        <v/>
      </c>
      <c r="S1085" s="10"/>
    </row>
    <row r="1086" spans="1:19" x14ac:dyDescent="0.25">
      <c r="A1086" s="10"/>
      <c r="B1086" s="4" t="str">
        <f t="shared" si="85"/>
        <v/>
      </c>
      <c r="C1086" s="5" t="str">
        <f t="shared" si="86"/>
        <v/>
      </c>
      <c r="D1086" s="5" t="str">
        <f t="shared" si="87"/>
        <v/>
      </c>
      <c r="E1086" s="5" t="str">
        <f t="shared" si="88"/>
        <v/>
      </c>
      <c r="F1086" s="5" t="str">
        <f>'CALC | Main Engine'!$B1086</f>
        <v/>
      </c>
      <c r="G1086" s="27" t="str">
        <f>'CALC | Main Engine'!$C1086</f>
        <v/>
      </c>
      <c r="H1086" s="6" t="str">
        <f>'CALC | Main Engine'!$E1086</f>
        <v/>
      </c>
      <c r="I1086" s="34" t="str">
        <f>IFERROR('CALC | Main Engine'!$F1086*INDEX(MassUnitsTable[],MATCH($R$3,MassUnitsTable[Mass Units],0),2), "")</f>
        <v/>
      </c>
      <c r="J1086" s="27" t="str">
        <f>IFERROR('CALC | Booster'!$F1086*INDEX(MassUnitsTable[],MATCH($R$3,MassUnitsTable[Mass Units],0),2), "")</f>
        <v/>
      </c>
      <c r="K1086" s="32" t="str">
        <f t="shared" si="89"/>
        <v/>
      </c>
      <c r="L1086" s="34" t="str">
        <f>IFERROR(('CALC | Main Engine'!N1086+'CALC | Booster'!N1086)*INDEX(MassUnitsTable[],MATCH($R$3,MassUnitsTable[Mass Units],0),2), "")</f>
        <v/>
      </c>
      <c r="M1086" s="27" t="str">
        <f>IFERROR(('CALC | Main Engine'!O1086+'CALC | Booster'!O1086)*INDEX(MassUnitsTable[],MATCH($R$3,MassUnitsTable[Mass Units],0),2), "")</f>
        <v/>
      </c>
      <c r="N1086" s="27" t="str">
        <f>IFERROR(('CALC | Main Engine'!P1086+'CALC | Booster'!P1086)*INDEX(MassUnitsTable[],MATCH($R$3,MassUnitsTable[Mass Units],0),2), "")</f>
        <v/>
      </c>
      <c r="O1086" s="27" t="str">
        <f>IFERROR(('CALC | Main Engine'!Q1086+'CALC | Booster'!Q1086)*INDEX(MassUnitsTable[],MATCH($R$3,MassUnitsTable[Mass Units],0),2), "")</f>
        <v/>
      </c>
      <c r="P1086" s="27" t="str">
        <f>IFERROR(('CALC | Main Engine'!R1086+'CALC | Booster'!R1086)*INDEX(MassUnitsTable[],MATCH($R$3,MassUnitsTable[Mass Units],0),2), "")</f>
        <v/>
      </c>
      <c r="Q1086" s="27" t="str">
        <f>IFERROR(('CALC | Main Engine'!S1086+'CALC | Booster'!S1086)*INDEX(MassUnitsTable[],MATCH($R$3,MassUnitsTable[Mass Units],0),2), "")</f>
        <v/>
      </c>
      <c r="R1086" s="32" t="str">
        <f>IFERROR(('CALC | Main Engine'!T1086+'CALC | Booster'!T1086)*INDEX(MassUnitsTable[],MATCH($R$3,MassUnitsTable[Mass Units],0),2), "")</f>
        <v/>
      </c>
      <c r="S1086" s="10"/>
    </row>
    <row r="1087" spans="1:19" x14ac:dyDescent="0.25">
      <c r="A1087" s="10"/>
      <c r="B1087" s="4" t="str">
        <f t="shared" si="85"/>
        <v/>
      </c>
      <c r="C1087" s="5" t="str">
        <f t="shared" si="86"/>
        <v/>
      </c>
      <c r="D1087" s="5" t="str">
        <f t="shared" si="87"/>
        <v/>
      </c>
      <c r="E1087" s="5" t="str">
        <f t="shared" si="88"/>
        <v/>
      </c>
      <c r="F1087" s="5" t="str">
        <f>'CALC | Main Engine'!$B1087</f>
        <v/>
      </c>
      <c r="G1087" s="27" t="str">
        <f>'CALC | Main Engine'!$C1087</f>
        <v/>
      </c>
      <c r="H1087" s="6" t="str">
        <f>'CALC | Main Engine'!$E1087</f>
        <v/>
      </c>
      <c r="I1087" s="34" t="str">
        <f>IFERROR('CALC | Main Engine'!$F1087*INDEX(MassUnitsTable[],MATCH($R$3,MassUnitsTable[Mass Units],0),2), "")</f>
        <v/>
      </c>
      <c r="J1087" s="27" t="str">
        <f>IFERROR('CALC | Booster'!$F1087*INDEX(MassUnitsTable[],MATCH($R$3,MassUnitsTable[Mass Units],0),2), "")</f>
        <v/>
      </c>
      <c r="K1087" s="32" t="str">
        <f t="shared" si="89"/>
        <v/>
      </c>
      <c r="L1087" s="34" t="str">
        <f>IFERROR(('CALC | Main Engine'!N1087+'CALC | Booster'!N1087)*INDEX(MassUnitsTable[],MATCH($R$3,MassUnitsTable[Mass Units],0),2), "")</f>
        <v/>
      </c>
      <c r="M1087" s="27" t="str">
        <f>IFERROR(('CALC | Main Engine'!O1087+'CALC | Booster'!O1087)*INDEX(MassUnitsTable[],MATCH($R$3,MassUnitsTable[Mass Units],0),2), "")</f>
        <v/>
      </c>
      <c r="N1087" s="27" t="str">
        <f>IFERROR(('CALC | Main Engine'!P1087+'CALC | Booster'!P1087)*INDEX(MassUnitsTable[],MATCH($R$3,MassUnitsTable[Mass Units],0),2), "")</f>
        <v/>
      </c>
      <c r="O1087" s="27" t="str">
        <f>IFERROR(('CALC | Main Engine'!Q1087+'CALC | Booster'!Q1087)*INDEX(MassUnitsTable[],MATCH($R$3,MassUnitsTable[Mass Units],0),2), "")</f>
        <v/>
      </c>
      <c r="P1087" s="27" t="str">
        <f>IFERROR(('CALC | Main Engine'!R1087+'CALC | Booster'!R1087)*INDEX(MassUnitsTable[],MATCH($R$3,MassUnitsTable[Mass Units],0),2), "")</f>
        <v/>
      </c>
      <c r="Q1087" s="27" t="str">
        <f>IFERROR(('CALC | Main Engine'!S1087+'CALC | Booster'!S1087)*INDEX(MassUnitsTable[],MATCH($R$3,MassUnitsTable[Mass Units],0),2), "")</f>
        <v/>
      </c>
      <c r="R1087" s="32" t="str">
        <f>IFERROR(('CALC | Main Engine'!T1087+'CALC | Booster'!T1087)*INDEX(MassUnitsTable[],MATCH($R$3,MassUnitsTable[Mass Units],0),2), "")</f>
        <v/>
      </c>
      <c r="S1087" s="10"/>
    </row>
    <row r="1088" spans="1:19" x14ac:dyDescent="0.25">
      <c r="A1088" s="10"/>
      <c r="B1088" s="4" t="str">
        <f t="shared" si="85"/>
        <v/>
      </c>
      <c r="C1088" s="5" t="str">
        <f t="shared" si="86"/>
        <v/>
      </c>
      <c r="D1088" s="5" t="str">
        <f t="shared" si="87"/>
        <v/>
      </c>
      <c r="E1088" s="5" t="str">
        <f t="shared" si="88"/>
        <v/>
      </c>
      <c r="F1088" s="5" t="str">
        <f>'CALC | Main Engine'!$B1088</f>
        <v/>
      </c>
      <c r="G1088" s="27" t="str">
        <f>'CALC | Main Engine'!$C1088</f>
        <v/>
      </c>
      <c r="H1088" s="6" t="str">
        <f>'CALC | Main Engine'!$E1088</f>
        <v/>
      </c>
      <c r="I1088" s="34" t="str">
        <f>IFERROR('CALC | Main Engine'!$F1088*INDEX(MassUnitsTable[],MATCH($R$3,MassUnitsTable[Mass Units],0),2), "")</f>
        <v/>
      </c>
      <c r="J1088" s="27" t="str">
        <f>IFERROR('CALC | Booster'!$F1088*INDEX(MassUnitsTable[],MATCH($R$3,MassUnitsTable[Mass Units],0),2), "")</f>
        <v/>
      </c>
      <c r="K1088" s="32" t="str">
        <f t="shared" si="89"/>
        <v/>
      </c>
      <c r="L1088" s="34" t="str">
        <f>IFERROR(('CALC | Main Engine'!N1088+'CALC | Booster'!N1088)*INDEX(MassUnitsTable[],MATCH($R$3,MassUnitsTable[Mass Units],0),2), "")</f>
        <v/>
      </c>
      <c r="M1088" s="27" t="str">
        <f>IFERROR(('CALC | Main Engine'!O1088+'CALC | Booster'!O1088)*INDEX(MassUnitsTable[],MATCH($R$3,MassUnitsTable[Mass Units],0),2), "")</f>
        <v/>
      </c>
      <c r="N1088" s="27" t="str">
        <f>IFERROR(('CALC | Main Engine'!P1088+'CALC | Booster'!P1088)*INDEX(MassUnitsTable[],MATCH($R$3,MassUnitsTable[Mass Units],0),2), "")</f>
        <v/>
      </c>
      <c r="O1088" s="27" t="str">
        <f>IFERROR(('CALC | Main Engine'!Q1088+'CALC | Booster'!Q1088)*INDEX(MassUnitsTable[],MATCH($R$3,MassUnitsTable[Mass Units],0),2), "")</f>
        <v/>
      </c>
      <c r="P1088" s="27" t="str">
        <f>IFERROR(('CALC | Main Engine'!R1088+'CALC | Booster'!R1088)*INDEX(MassUnitsTable[],MATCH($R$3,MassUnitsTable[Mass Units],0),2), "")</f>
        <v/>
      </c>
      <c r="Q1088" s="27" t="str">
        <f>IFERROR(('CALC | Main Engine'!S1088+'CALC | Booster'!S1088)*INDEX(MassUnitsTable[],MATCH($R$3,MassUnitsTable[Mass Units],0),2), "")</f>
        <v/>
      </c>
      <c r="R1088" s="32" t="str">
        <f>IFERROR(('CALC | Main Engine'!T1088+'CALC | Booster'!T1088)*INDEX(MassUnitsTable[],MATCH($R$3,MassUnitsTable[Mass Units],0),2), "")</f>
        <v/>
      </c>
      <c r="S1088" s="10"/>
    </row>
    <row r="1089" spans="1:19" x14ac:dyDescent="0.25">
      <c r="A1089" s="10"/>
      <c r="B1089" s="4" t="str">
        <f t="shared" si="85"/>
        <v/>
      </c>
      <c r="C1089" s="5" t="str">
        <f t="shared" si="86"/>
        <v/>
      </c>
      <c r="D1089" s="5" t="str">
        <f t="shared" si="87"/>
        <v/>
      </c>
      <c r="E1089" s="5" t="str">
        <f t="shared" si="88"/>
        <v/>
      </c>
      <c r="F1089" s="5" t="str">
        <f>'CALC | Main Engine'!$B1089</f>
        <v/>
      </c>
      <c r="G1089" s="27" t="str">
        <f>'CALC | Main Engine'!$C1089</f>
        <v/>
      </c>
      <c r="H1089" s="6" t="str">
        <f>'CALC | Main Engine'!$E1089</f>
        <v/>
      </c>
      <c r="I1089" s="34" t="str">
        <f>IFERROR('CALC | Main Engine'!$F1089*INDEX(MassUnitsTable[],MATCH($R$3,MassUnitsTable[Mass Units],0),2), "")</f>
        <v/>
      </c>
      <c r="J1089" s="27" t="str">
        <f>IFERROR('CALC | Booster'!$F1089*INDEX(MassUnitsTable[],MATCH($R$3,MassUnitsTable[Mass Units],0),2), "")</f>
        <v/>
      </c>
      <c r="K1089" s="32" t="str">
        <f t="shared" si="89"/>
        <v/>
      </c>
      <c r="L1089" s="34" t="str">
        <f>IFERROR(('CALC | Main Engine'!N1089+'CALC | Booster'!N1089)*INDEX(MassUnitsTable[],MATCH($R$3,MassUnitsTable[Mass Units],0),2), "")</f>
        <v/>
      </c>
      <c r="M1089" s="27" t="str">
        <f>IFERROR(('CALC | Main Engine'!O1089+'CALC | Booster'!O1089)*INDEX(MassUnitsTable[],MATCH($R$3,MassUnitsTable[Mass Units],0),2), "")</f>
        <v/>
      </c>
      <c r="N1089" s="27" t="str">
        <f>IFERROR(('CALC | Main Engine'!P1089+'CALC | Booster'!P1089)*INDEX(MassUnitsTable[],MATCH($R$3,MassUnitsTable[Mass Units],0),2), "")</f>
        <v/>
      </c>
      <c r="O1089" s="27" t="str">
        <f>IFERROR(('CALC | Main Engine'!Q1089+'CALC | Booster'!Q1089)*INDEX(MassUnitsTable[],MATCH($R$3,MassUnitsTable[Mass Units],0),2), "")</f>
        <v/>
      </c>
      <c r="P1089" s="27" t="str">
        <f>IFERROR(('CALC | Main Engine'!R1089+'CALC | Booster'!R1089)*INDEX(MassUnitsTable[],MATCH($R$3,MassUnitsTable[Mass Units],0),2), "")</f>
        <v/>
      </c>
      <c r="Q1089" s="27" t="str">
        <f>IFERROR(('CALC | Main Engine'!S1089+'CALC | Booster'!S1089)*INDEX(MassUnitsTable[],MATCH($R$3,MassUnitsTable[Mass Units],0),2), "")</f>
        <v/>
      </c>
      <c r="R1089" s="32" t="str">
        <f>IFERROR(('CALC | Main Engine'!T1089+'CALC | Booster'!T1089)*INDEX(MassUnitsTable[],MATCH($R$3,MassUnitsTable[Mass Units],0),2), "")</f>
        <v/>
      </c>
      <c r="S1089" s="10"/>
    </row>
    <row r="1090" spans="1:19" x14ac:dyDescent="0.25">
      <c r="A1090" s="10"/>
      <c r="B1090" s="4" t="str">
        <f t="shared" si="85"/>
        <v/>
      </c>
      <c r="C1090" s="5" t="str">
        <f t="shared" si="86"/>
        <v/>
      </c>
      <c r="D1090" s="5" t="str">
        <f t="shared" si="87"/>
        <v/>
      </c>
      <c r="E1090" s="5" t="str">
        <f t="shared" si="88"/>
        <v/>
      </c>
      <c r="F1090" s="5" t="str">
        <f>'CALC | Main Engine'!$B1090</f>
        <v/>
      </c>
      <c r="G1090" s="27" t="str">
        <f>'CALC | Main Engine'!$C1090</f>
        <v/>
      </c>
      <c r="H1090" s="6" t="str">
        <f>'CALC | Main Engine'!$E1090</f>
        <v/>
      </c>
      <c r="I1090" s="34" t="str">
        <f>IFERROR('CALC | Main Engine'!$F1090*INDEX(MassUnitsTable[],MATCH($R$3,MassUnitsTable[Mass Units],0),2), "")</f>
        <v/>
      </c>
      <c r="J1090" s="27" t="str">
        <f>IFERROR('CALC | Booster'!$F1090*INDEX(MassUnitsTable[],MATCH($R$3,MassUnitsTable[Mass Units],0),2), "")</f>
        <v/>
      </c>
      <c r="K1090" s="32" t="str">
        <f t="shared" si="89"/>
        <v/>
      </c>
      <c r="L1090" s="34" t="str">
        <f>IFERROR(('CALC | Main Engine'!N1090+'CALC | Booster'!N1090)*INDEX(MassUnitsTable[],MATCH($R$3,MassUnitsTable[Mass Units],0),2), "")</f>
        <v/>
      </c>
      <c r="M1090" s="27" t="str">
        <f>IFERROR(('CALC | Main Engine'!O1090+'CALC | Booster'!O1090)*INDEX(MassUnitsTable[],MATCH($R$3,MassUnitsTable[Mass Units],0),2), "")</f>
        <v/>
      </c>
      <c r="N1090" s="27" t="str">
        <f>IFERROR(('CALC | Main Engine'!P1090+'CALC | Booster'!P1090)*INDEX(MassUnitsTable[],MATCH($R$3,MassUnitsTable[Mass Units],0),2), "")</f>
        <v/>
      </c>
      <c r="O1090" s="27" t="str">
        <f>IFERROR(('CALC | Main Engine'!Q1090+'CALC | Booster'!Q1090)*INDEX(MassUnitsTable[],MATCH($R$3,MassUnitsTable[Mass Units],0),2), "")</f>
        <v/>
      </c>
      <c r="P1090" s="27" t="str">
        <f>IFERROR(('CALC | Main Engine'!R1090+'CALC | Booster'!R1090)*INDEX(MassUnitsTable[],MATCH($R$3,MassUnitsTable[Mass Units],0),2), "")</f>
        <v/>
      </c>
      <c r="Q1090" s="27" t="str">
        <f>IFERROR(('CALC | Main Engine'!S1090+'CALC | Booster'!S1090)*INDEX(MassUnitsTable[],MATCH($R$3,MassUnitsTable[Mass Units],0),2), "")</f>
        <v/>
      </c>
      <c r="R1090" s="32" t="str">
        <f>IFERROR(('CALC | Main Engine'!T1090+'CALC | Booster'!T1090)*INDEX(MassUnitsTable[],MATCH($R$3,MassUnitsTable[Mass Units],0),2), "")</f>
        <v/>
      </c>
      <c r="S1090" s="10"/>
    </row>
    <row r="1091" spans="1:19" x14ac:dyDescent="0.25">
      <c r="A1091" s="10"/>
      <c r="B1091" s="4" t="str">
        <f t="shared" si="85"/>
        <v/>
      </c>
      <c r="C1091" s="5" t="str">
        <f t="shared" si="86"/>
        <v/>
      </c>
      <c r="D1091" s="5" t="str">
        <f t="shared" si="87"/>
        <v/>
      </c>
      <c r="E1091" s="5" t="str">
        <f t="shared" si="88"/>
        <v/>
      </c>
      <c r="F1091" s="5" t="str">
        <f>'CALC | Main Engine'!$B1091</f>
        <v/>
      </c>
      <c r="G1091" s="27" t="str">
        <f>'CALC | Main Engine'!$C1091</f>
        <v/>
      </c>
      <c r="H1091" s="6" t="str">
        <f>'CALC | Main Engine'!$E1091</f>
        <v/>
      </c>
      <c r="I1091" s="34" t="str">
        <f>IFERROR('CALC | Main Engine'!$F1091*INDEX(MassUnitsTable[],MATCH($R$3,MassUnitsTable[Mass Units],0),2), "")</f>
        <v/>
      </c>
      <c r="J1091" s="27" t="str">
        <f>IFERROR('CALC | Booster'!$F1091*INDEX(MassUnitsTable[],MATCH($R$3,MassUnitsTable[Mass Units],0),2), "")</f>
        <v/>
      </c>
      <c r="K1091" s="32" t="str">
        <f t="shared" si="89"/>
        <v/>
      </c>
      <c r="L1091" s="34" t="str">
        <f>IFERROR(('CALC | Main Engine'!N1091+'CALC | Booster'!N1091)*INDEX(MassUnitsTable[],MATCH($R$3,MassUnitsTable[Mass Units],0),2), "")</f>
        <v/>
      </c>
      <c r="M1091" s="27" t="str">
        <f>IFERROR(('CALC | Main Engine'!O1091+'CALC | Booster'!O1091)*INDEX(MassUnitsTable[],MATCH($R$3,MassUnitsTable[Mass Units],0),2), "")</f>
        <v/>
      </c>
      <c r="N1091" s="27" t="str">
        <f>IFERROR(('CALC | Main Engine'!P1091+'CALC | Booster'!P1091)*INDEX(MassUnitsTable[],MATCH($R$3,MassUnitsTable[Mass Units],0),2), "")</f>
        <v/>
      </c>
      <c r="O1091" s="27" t="str">
        <f>IFERROR(('CALC | Main Engine'!Q1091+'CALC | Booster'!Q1091)*INDEX(MassUnitsTable[],MATCH($R$3,MassUnitsTable[Mass Units],0),2), "")</f>
        <v/>
      </c>
      <c r="P1091" s="27" t="str">
        <f>IFERROR(('CALC | Main Engine'!R1091+'CALC | Booster'!R1091)*INDEX(MassUnitsTable[],MATCH($R$3,MassUnitsTable[Mass Units],0),2), "")</f>
        <v/>
      </c>
      <c r="Q1091" s="27" t="str">
        <f>IFERROR(('CALC | Main Engine'!S1091+'CALC | Booster'!S1091)*INDEX(MassUnitsTable[],MATCH($R$3,MassUnitsTable[Mass Units],0),2), "")</f>
        <v/>
      </c>
      <c r="R1091" s="32" t="str">
        <f>IFERROR(('CALC | Main Engine'!T1091+'CALC | Booster'!T1091)*INDEX(MassUnitsTable[],MATCH($R$3,MassUnitsTable[Mass Units],0),2), "")</f>
        <v/>
      </c>
      <c r="S1091" s="10"/>
    </row>
    <row r="1092" spans="1:19" x14ac:dyDescent="0.25">
      <c r="A1092" s="10"/>
      <c r="B1092" s="4" t="str">
        <f t="shared" si="85"/>
        <v/>
      </c>
      <c r="C1092" s="5" t="str">
        <f t="shared" si="86"/>
        <v/>
      </c>
      <c r="D1092" s="5" t="str">
        <f t="shared" si="87"/>
        <v/>
      </c>
      <c r="E1092" s="5" t="str">
        <f t="shared" si="88"/>
        <v/>
      </c>
      <c r="F1092" s="5" t="str">
        <f>'CALC | Main Engine'!$B1092</f>
        <v/>
      </c>
      <c r="G1092" s="27" t="str">
        <f>'CALC | Main Engine'!$C1092</f>
        <v/>
      </c>
      <c r="H1092" s="6" t="str">
        <f>'CALC | Main Engine'!$E1092</f>
        <v/>
      </c>
      <c r="I1092" s="34" t="str">
        <f>IFERROR('CALC | Main Engine'!$F1092*INDEX(MassUnitsTable[],MATCH($R$3,MassUnitsTable[Mass Units],0),2), "")</f>
        <v/>
      </c>
      <c r="J1092" s="27" t="str">
        <f>IFERROR('CALC | Booster'!$F1092*INDEX(MassUnitsTable[],MATCH($R$3,MassUnitsTable[Mass Units],0),2), "")</f>
        <v/>
      </c>
      <c r="K1092" s="32" t="str">
        <f t="shared" si="89"/>
        <v/>
      </c>
      <c r="L1092" s="34" t="str">
        <f>IFERROR(('CALC | Main Engine'!N1092+'CALC | Booster'!N1092)*INDEX(MassUnitsTable[],MATCH($R$3,MassUnitsTable[Mass Units],0),2), "")</f>
        <v/>
      </c>
      <c r="M1092" s="27" t="str">
        <f>IFERROR(('CALC | Main Engine'!O1092+'CALC | Booster'!O1092)*INDEX(MassUnitsTable[],MATCH($R$3,MassUnitsTable[Mass Units],0),2), "")</f>
        <v/>
      </c>
      <c r="N1092" s="27" t="str">
        <f>IFERROR(('CALC | Main Engine'!P1092+'CALC | Booster'!P1092)*INDEX(MassUnitsTable[],MATCH($R$3,MassUnitsTable[Mass Units],0),2), "")</f>
        <v/>
      </c>
      <c r="O1092" s="27" t="str">
        <f>IFERROR(('CALC | Main Engine'!Q1092+'CALC | Booster'!Q1092)*INDEX(MassUnitsTable[],MATCH($R$3,MassUnitsTable[Mass Units],0),2), "")</f>
        <v/>
      </c>
      <c r="P1092" s="27" t="str">
        <f>IFERROR(('CALC | Main Engine'!R1092+'CALC | Booster'!R1092)*INDEX(MassUnitsTable[],MATCH($R$3,MassUnitsTable[Mass Units],0),2), "")</f>
        <v/>
      </c>
      <c r="Q1092" s="27" t="str">
        <f>IFERROR(('CALC | Main Engine'!S1092+'CALC | Booster'!S1092)*INDEX(MassUnitsTable[],MATCH($R$3,MassUnitsTable[Mass Units],0),2), "")</f>
        <v/>
      </c>
      <c r="R1092" s="32" t="str">
        <f>IFERROR(('CALC | Main Engine'!T1092+'CALC | Booster'!T1092)*INDEX(MassUnitsTable[],MATCH($R$3,MassUnitsTable[Mass Units],0),2), "")</f>
        <v/>
      </c>
      <c r="S1092" s="10"/>
    </row>
    <row r="1093" spans="1:19" x14ac:dyDescent="0.25">
      <c r="A1093" s="10"/>
      <c r="B1093" s="4" t="str">
        <f t="shared" si="85"/>
        <v/>
      </c>
      <c r="C1093" s="5" t="str">
        <f t="shared" si="86"/>
        <v/>
      </c>
      <c r="D1093" s="5" t="str">
        <f t="shared" si="87"/>
        <v/>
      </c>
      <c r="E1093" s="5" t="str">
        <f t="shared" si="88"/>
        <v/>
      </c>
      <c r="F1093" s="5" t="str">
        <f>'CALC | Main Engine'!$B1093</f>
        <v/>
      </c>
      <c r="G1093" s="27" t="str">
        <f>'CALC | Main Engine'!$C1093</f>
        <v/>
      </c>
      <c r="H1093" s="6" t="str">
        <f>'CALC | Main Engine'!$E1093</f>
        <v/>
      </c>
      <c r="I1093" s="34" t="str">
        <f>IFERROR('CALC | Main Engine'!$F1093*INDEX(MassUnitsTable[],MATCH($R$3,MassUnitsTable[Mass Units],0),2), "")</f>
        <v/>
      </c>
      <c r="J1093" s="27" t="str">
        <f>IFERROR('CALC | Booster'!$F1093*INDEX(MassUnitsTable[],MATCH($R$3,MassUnitsTable[Mass Units],0),2), "")</f>
        <v/>
      </c>
      <c r="K1093" s="32" t="str">
        <f t="shared" si="89"/>
        <v/>
      </c>
      <c r="L1093" s="34" t="str">
        <f>IFERROR(('CALC | Main Engine'!N1093+'CALC | Booster'!N1093)*INDEX(MassUnitsTable[],MATCH($R$3,MassUnitsTable[Mass Units],0),2), "")</f>
        <v/>
      </c>
      <c r="M1093" s="27" t="str">
        <f>IFERROR(('CALC | Main Engine'!O1093+'CALC | Booster'!O1093)*INDEX(MassUnitsTable[],MATCH($R$3,MassUnitsTable[Mass Units],0),2), "")</f>
        <v/>
      </c>
      <c r="N1093" s="27" t="str">
        <f>IFERROR(('CALC | Main Engine'!P1093+'CALC | Booster'!P1093)*INDEX(MassUnitsTable[],MATCH($R$3,MassUnitsTable[Mass Units],0),2), "")</f>
        <v/>
      </c>
      <c r="O1093" s="27" t="str">
        <f>IFERROR(('CALC | Main Engine'!Q1093+'CALC | Booster'!Q1093)*INDEX(MassUnitsTable[],MATCH($R$3,MassUnitsTable[Mass Units],0),2), "")</f>
        <v/>
      </c>
      <c r="P1093" s="27" t="str">
        <f>IFERROR(('CALC | Main Engine'!R1093+'CALC | Booster'!R1093)*INDEX(MassUnitsTable[],MATCH($R$3,MassUnitsTable[Mass Units],0),2), "")</f>
        <v/>
      </c>
      <c r="Q1093" s="27" t="str">
        <f>IFERROR(('CALC | Main Engine'!S1093+'CALC | Booster'!S1093)*INDEX(MassUnitsTable[],MATCH($R$3,MassUnitsTable[Mass Units],0),2), "")</f>
        <v/>
      </c>
      <c r="R1093" s="32" t="str">
        <f>IFERROR(('CALC | Main Engine'!T1093+'CALC | Booster'!T1093)*INDEX(MassUnitsTable[],MATCH($R$3,MassUnitsTable[Mass Units],0),2), "")</f>
        <v/>
      </c>
      <c r="S1093" s="10"/>
    </row>
    <row r="1094" spans="1:19" x14ac:dyDescent="0.25">
      <c r="A1094" s="10"/>
      <c r="B1094" s="4" t="str">
        <f t="shared" si="85"/>
        <v/>
      </c>
      <c r="C1094" s="5" t="str">
        <f t="shared" si="86"/>
        <v/>
      </c>
      <c r="D1094" s="5" t="str">
        <f t="shared" si="87"/>
        <v/>
      </c>
      <c r="E1094" s="5" t="str">
        <f t="shared" si="88"/>
        <v/>
      </c>
      <c r="F1094" s="5" t="str">
        <f>'CALC | Main Engine'!$B1094</f>
        <v/>
      </c>
      <c r="G1094" s="27" t="str">
        <f>'CALC | Main Engine'!$C1094</f>
        <v/>
      </c>
      <c r="H1094" s="6" t="str">
        <f>'CALC | Main Engine'!$E1094</f>
        <v/>
      </c>
      <c r="I1094" s="34" t="str">
        <f>IFERROR('CALC | Main Engine'!$F1094*INDEX(MassUnitsTable[],MATCH($R$3,MassUnitsTable[Mass Units],0),2), "")</f>
        <v/>
      </c>
      <c r="J1094" s="27" t="str">
        <f>IFERROR('CALC | Booster'!$F1094*INDEX(MassUnitsTable[],MATCH($R$3,MassUnitsTable[Mass Units],0),2), "")</f>
        <v/>
      </c>
      <c r="K1094" s="32" t="str">
        <f t="shared" si="89"/>
        <v/>
      </c>
      <c r="L1094" s="34" t="str">
        <f>IFERROR(('CALC | Main Engine'!N1094+'CALC | Booster'!N1094)*INDEX(MassUnitsTable[],MATCH($R$3,MassUnitsTable[Mass Units],0),2), "")</f>
        <v/>
      </c>
      <c r="M1094" s="27" t="str">
        <f>IFERROR(('CALC | Main Engine'!O1094+'CALC | Booster'!O1094)*INDEX(MassUnitsTable[],MATCH($R$3,MassUnitsTable[Mass Units],0),2), "")</f>
        <v/>
      </c>
      <c r="N1094" s="27" t="str">
        <f>IFERROR(('CALC | Main Engine'!P1094+'CALC | Booster'!P1094)*INDEX(MassUnitsTable[],MATCH($R$3,MassUnitsTable[Mass Units],0),2), "")</f>
        <v/>
      </c>
      <c r="O1094" s="27" t="str">
        <f>IFERROR(('CALC | Main Engine'!Q1094+'CALC | Booster'!Q1094)*INDEX(MassUnitsTable[],MATCH($R$3,MassUnitsTable[Mass Units],0),2), "")</f>
        <v/>
      </c>
      <c r="P1094" s="27" t="str">
        <f>IFERROR(('CALC | Main Engine'!R1094+'CALC | Booster'!R1094)*INDEX(MassUnitsTable[],MATCH($R$3,MassUnitsTable[Mass Units],0),2), "")</f>
        <v/>
      </c>
      <c r="Q1094" s="27" t="str">
        <f>IFERROR(('CALC | Main Engine'!S1094+'CALC | Booster'!S1094)*INDEX(MassUnitsTable[],MATCH($R$3,MassUnitsTable[Mass Units],0),2), "")</f>
        <v/>
      </c>
      <c r="R1094" s="32" t="str">
        <f>IFERROR(('CALC | Main Engine'!T1094+'CALC | Booster'!T1094)*INDEX(MassUnitsTable[],MATCH($R$3,MassUnitsTable[Mass Units],0),2), "")</f>
        <v/>
      </c>
      <c r="S1094" s="10"/>
    </row>
    <row r="1095" spans="1:19" x14ac:dyDescent="0.25">
      <c r="A1095" s="10"/>
      <c r="B1095" s="4" t="str">
        <f t="shared" si="85"/>
        <v/>
      </c>
      <c r="C1095" s="5" t="str">
        <f t="shared" si="86"/>
        <v/>
      </c>
      <c r="D1095" s="5" t="str">
        <f t="shared" si="87"/>
        <v/>
      </c>
      <c r="E1095" s="5" t="str">
        <f t="shared" si="88"/>
        <v/>
      </c>
      <c r="F1095" s="5" t="str">
        <f>'CALC | Main Engine'!$B1095</f>
        <v/>
      </c>
      <c r="G1095" s="27" t="str">
        <f>'CALC | Main Engine'!$C1095</f>
        <v/>
      </c>
      <c r="H1095" s="6" t="str">
        <f>'CALC | Main Engine'!$E1095</f>
        <v/>
      </c>
      <c r="I1095" s="34" t="str">
        <f>IFERROR('CALC | Main Engine'!$F1095*INDEX(MassUnitsTable[],MATCH($R$3,MassUnitsTable[Mass Units],0),2), "")</f>
        <v/>
      </c>
      <c r="J1095" s="27" t="str">
        <f>IFERROR('CALC | Booster'!$F1095*INDEX(MassUnitsTable[],MATCH($R$3,MassUnitsTable[Mass Units],0),2), "")</f>
        <v/>
      </c>
      <c r="K1095" s="32" t="str">
        <f t="shared" si="89"/>
        <v/>
      </c>
      <c r="L1095" s="34" t="str">
        <f>IFERROR(('CALC | Main Engine'!N1095+'CALC | Booster'!N1095)*INDEX(MassUnitsTable[],MATCH($R$3,MassUnitsTable[Mass Units],0),2), "")</f>
        <v/>
      </c>
      <c r="M1095" s="27" t="str">
        <f>IFERROR(('CALC | Main Engine'!O1095+'CALC | Booster'!O1095)*INDEX(MassUnitsTable[],MATCH($R$3,MassUnitsTable[Mass Units],0),2), "")</f>
        <v/>
      </c>
      <c r="N1095" s="27" t="str">
        <f>IFERROR(('CALC | Main Engine'!P1095+'CALC | Booster'!P1095)*INDEX(MassUnitsTable[],MATCH($R$3,MassUnitsTable[Mass Units],0),2), "")</f>
        <v/>
      </c>
      <c r="O1095" s="27" t="str">
        <f>IFERROR(('CALC | Main Engine'!Q1095+'CALC | Booster'!Q1095)*INDEX(MassUnitsTable[],MATCH($R$3,MassUnitsTable[Mass Units],0),2), "")</f>
        <v/>
      </c>
      <c r="P1095" s="27" t="str">
        <f>IFERROR(('CALC | Main Engine'!R1095+'CALC | Booster'!R1095)*INDEX(MassUnitsTable[],MATCH($R$3,MassUnitsTable[Mass Units],0),2), "")</f>
        <v/>
      </c>
      <c r="Q1095" s="27" t="str">
        <f>IFERROR(('CALC | Main Engine'!S1095+'CALC | Booster'!S1095)*INDEX(MassUnitsTable[],MATCH($R$3,MassUnitsTable[Mass Units],0),2), "")</f>
        <v/>
      </c>
      <c r="R1095" s="32" t="str">
        <f>IFERROR(('CALC | Main Engine'!T1095+'CALC | Booster'!T1095)*INDEX(MassUnitsTable[],MATCH($R$3,MassUnitsTable[Mass Units],0),2), "")</f>
        <v/>
      </c>
      <c r="S1095" s="10"/>
    </row>
    <row r="1096" spans="1:19" x14ac:dyDescent="0.25">
      <c r="A1096" s="10"/>
      <c r="B1096" s="4" t="str">
        <f t="shared" ref="B1096:B1159" si="90">IF(ISNUMBER($F1096),UserID,"")</f>
        <v/>
      </c>
      <c r="C1096" s="5" t="str">
        <f t="shared" ref="C1096:C1159" si="91">IF(ISNUMBER($F1096),Spacecraft,"")</f>
        <v/>
      </c>
      <c r="D1096" s="5" t="str">
        <f t="shared" ref="D1096:D1159" si="92">IF(ISNUMBER($F1096),OperationType,"")</f>
        <v/>
      </c>
      <c r="E1096" s="5" t="str">
        <f t="shared" ref="E1096:E1159" si="93">IF(ISNUMBER($F1096),NumberOfOps,"")</f>
        <v/>
      </c>
      <c r="F1096" s="5" t="str">
        <f>'CALC | Main Engine'!$B1096</f>
        <v/>
      </c>
      <c r="G1096" s="27" t="str">
        <f>'CALC | Main Engine'!$C1096</f>
        <v/>
      </c>
      <c r="H1096" s="6" t="str">
        <f>'CALC | Main Engine'!$E1096</f>
        <v/>
      </c>
      <c r="I1096" s="34" t="str">
        <f>IFERROR('CALC | Main Engine'!$F1096*INDEX(MassUnitsTable[],MATCH($R$3,MassUnitsTable[Mass Units],0),2), "")</f>
        <v/>
      </c>
      <c r="J1096" s="27" t="str">
        <f>IFERROR('CALC | Booster'!$F1096*INDEX(MassUnitsTable[],MATCH($R$3,MassUnitsTable[Mass Units],0),2), "")</f>
        <v/>
      </c>
      <c r="K1096" s="32" t="str">
        <f t="shared" si="89"/>
        <v/>
      </c>
      <c r="L1096" s="34" t="str">
        <f>IFERROR(('CALC | Main Engine'!N1096+'CALC | Booster'!N1096)*INDEX(MassUnitsTable[],MATCH($R$3,MassUnitsTable[Mass Units],0),2), "")</f>
        <v/>
      </c>
      <c r="M1096" s="27" t="str">
        <f>IFERROR(('CALC | Main Engine'!O1096+'CALC | Booster'!O1096)*INDEX(MassUnitsTable[],MATCH($R$3,MassUnitsTable[Mass Units],0),2), "")</f>
        <v/>
      </c>
      <c r="N1096" s="27" t="str">
        <f>IFERROR(('CALC | Main Engine'!P1096+'CALC | Booster'!P1096)*INDEX(MassUnitsTable[],MATCH($R$3,MassUnitsTable[Mass Units],0),2), "")</f>
        <v/>
      </c>
      <c r="O1096" s="27" t="str">
        <f>IFERROR(('CALC | Main Engine'!Q1096+'CALC | Booster'!Q1096)*INDEX(MassUnitsTable[],MATCH($R$3,MassUnitsTable[Mass Units],0),2), "")</f>
        <v/>
      </c>
      <c r="P1096" s="27" t="str">
        <f>IFERROR(('CALC | Main Engine'!R1096+'CALC | Booster'!R1096)*INDEX(MassUnitsTable[],MATCH($R$3,MassUnitsTable[Mass Units],0),2), "")</f>
        <v/>
      </c>
      <c r="Q1096" s="27" t="str">
        <f>IFERROR(('CALC | Main Engine'!S1096+'CALC | Booster'!S1096)*INDEX(MassUnitsTable[],MATCH($R$3,MassUnitsTable[Mass Units],0),2), "")</f>
        <v/>
      </c>
      <c r="R1096" s="32" t="str">
        <f>IFERROR(('CALC | Main Engine'!T1096+'CALC | Booster'!T1096)*INDEX(MassUnitsTable[],MATCH($R$3,MassUnitsTable[Mass Units],0),2), "")</f>
        <v/>
      </c>
      <c r="S1096" s="10"/>
    </row>
    <row r="1097" spans="1:19" x14ac:dyDescent="0.25">
      <c r="A1097" s="10"/>
      <c r="B1097" s="4" t="str">
        <f t="shared" si="90"/>
        <v/>
      </c>
      <c r="C1097" s="5" t="str">
        <f t="shared" si="91"/>
        <v/>
      </c>
      <c r="D1097" s="5" t="str">
        <f t="shared" si="92"/>
        <v/>
      </c>
      <c r="E1097" s="5" t="str">
        <f t="shared" si="93"/>
        <v/>
      </c>
      <c r="F1097" s="5" t="str">
        <f>'CALC | Main Engine'!$B1097</f>
        <v/>
      </c>
      <c r="G1097" s="27" t="str">
        <f>'CALC | Main Engine'!$C1097</f>
        <v/>
      </c>
      <c r="H1097" s="6" t="str">
        <f>'CALC | Main Engine'!$E1097</f>
        <v/>
      </c>
      <c r="I1097" s="34" t="str">
        <f>IFERROR('CALC | Main Engine'!$F1097*INDEX(MassUnitsTable[],MATCH($R$3,MassUnitsTable[Mass Units],0),2), "")</f>
        <v/>
      </c>
      <c r="J1097" s="27" t="str">
        <f>IFERROR('CALC | Booster'!$F1097*INDEX(MassUnitsTable[],MATCH($R$3,MassUnitsTable[Mass Units],0),2), "")</f>
        <v/>
      </c>
      <c r="K1097" s="32" t="str">
        <f t="shared" ref="K1097:K1160" si="94">IFERROR(I1097+J1097, "")</f>
        <v/>
      </c>
      <c r="L1097" s="34" t="str">
        <f>IFERROR(('CALC | Main Engine'!N1097+'CALC | Booster'!N1097)*INDEX(MassUnitsTable[],MATCH($R$3,MassUnitsTable[Mass Units],0),2), "")</f>
        <v/>
      </c>
      <c r="M1097" s="27" t="str">
        <f>IFERROR(('CALC | Main Engine'!O1097+'CALC | Booster'!O1097)*INDEX(MassUnitsTable[],MATCH($R$3,MassUnitsTable[Mass Units],0),2), "")</f>
        <v/>
      </c>
      <c r="N1097" s="27" t="str">
        <f>IFERROR(('CALC | Main Engine'!P1097+'CALC | Booster'!P1097)*INDEX(MassUnitsTable[],MATCH($R$3,MassUnitsTable[Mass Units],0),2), "")</f>
        <v/>
      </c>
      <c r="O1097" s="27" t="str">
        <f>IFERROR(('CALC | Main Engine'!Q1097+'CALC | Booster'!Q1097)*INDEX(MassUnitsTable[],MATCH($R$3,MassUnitsTable[Mass Units],0),2), "")</f>
        <v/>
      </c>
      <c r="P1097" s="27" t="str">
        <f>IFERROR(('CALC | Main Engine'!R1097+'CALC | Booster'!R1097)*INDEX(MassUnitsTable[],MATCH($R$3,MassUnitsTable[Mass Units],0),2), "")</f>
        <v/>
      </c>
      <c r="Q1097" s="27" t="str">
        <f>IFERROR(('CALC | Main Engine'!S1097+'CALC | Booster'!S1097)*INDEX(MassUnitsTable[],MATCH($R$3,MassUnitsTable[Mass Units],0),2), "")</f>
        <v/>
      </c>
      <c r="R1097" s="32" t="str">
        <f>IFERROR(('CALC | Main Engine'!T1097+'CALC | Booster'!T1097)*INDEX(MassUnitsTable[],MATCH($R$3,MassUnitsTable[Mass Units],0),2), "")</f>
        <v/>
      </c>
      <c r="S1097" s="10"/>
    </row>
    <row r="1098" spans="1:19" x14ac:dyDescent="0.25">
      <c r="A1098" s="10"/>
      <c r="B1098" s="4" t="str">
        <f t="shared" si="90"/>
        <v/>
      </c>
      <c r="C1098" s="5" t="str">
        <f t="shared" si="91"/>
        <v/>
      </c>
      <c r="D1098" s="5" t="str">
        <f t="shared" si="92"/>
        <v/>
      </c>
      <c r="E1098" s="5" t="str">
        <f t="shared" si="93"/>
        <v/>
      </c>
      <c r="F1098" s="5" t="str">
        <f>'CALC | Main Engine'!$B1098</f>
        <v/>
      </c>
      <c r="G1098" s="27" t="str">
        <f>'CALC | Main Engine'!$C1098</f>
        <v/>
      </c>
      <c r="H1098" s="6" t="str">
        <f>'CALC | Main Engine'!$E1098</f>
        <v/>
      </c>
      <c r="I1098" s="34" t="str">
        <f>IFERROR('CALC | Main Engine'!$F1098*INDEX(MassUnitsTable[],MATCH($R$3,MassUnitsTable[Mass Units],0),2), "")</f>
        <v/>
      </c>
      <c r="J1098" s="27" t="str">
        <f>IFERROR('CALC | Booster'!$F1098*INDEX(MassUnitsTable[],MATCH($R$3,MassUnitsTable[Mass Units],0),2), "")</f>
        <v/>
      </c>
      <c r="K1098" s="32" t="str">
        <f t="shared" si="94"/>
        <v/>
      </c>
      <c r="L1098" s="34" t="str">
        <f>IFERROR(('CALC | Main Engine'!N1098+'CALC | Booster'!N1098)*INDEX(MassUnitsTable[],MATCH($R$3,MassUnitsTable[Mass Units],0),2), "")</f>
        <v/>
      </c>
      <c r="M1098" s="27" t="str">
        <f>IFERROR(('CALC | Main Engine'!O1098+'CALC | Booster'!O1098)*INDEX(MassUnitsTable[],MATCH($R$3,MassUnitsTable[Mass Units],0),2), "")</f>
        <v/>
      </c>
      <c r="N1098" s="27" t="str">
        <f>IFERROR(('CALC | Main Engine'!P1098+'CALC | Booster'!P1098)*INDEX(MassUnitsTable[],MATCH($R$3,MassUnitsTable[Mass Units],0),2), "")</f>
        <v/>
      </c>
      <c r="O1098" s="27" t="str">
        <f>IFERROR(('CALC | Main Engine'!Q1098+'CALC | Booster'!Q1098)*INDEX(MassUnitsTable[],MATCH($R$3,MassUnitsTable[Mass Units],0),2), "")</f>
        <v/>
      </c>
      <c r="P1098" s="27" t="str">
        <f>IFERROR(('CALC | Main Engine'!R1098+'CALC | Booster'!R1098)*INDEX(MassUnitsTable[],MATCH($R$3,MassUnitsTable[Mass Units],0),2), "")</f>
        <v/>
      </c>
      <c r="Q1098" s="27" t="str">
        <f>IFERROR(('CALC | Main Engine'!S1098+'CALC | Booster'!S1098)*INDEX(MassUnitsTable[],MATCH($R$3,MassUnitsTable[Mass Units],0),2), "")</f>
        <v/>
      </c>
      <c r="R1098" s="32" t="str">
        <f>IFERROR(('CALC | Main Engine'!T1098+'CALC | Booster'!T1098)*INDEX(MassUnitsTable[],MATCH($R$3,MassUnitsTable[Mass Units],0),2), "")</f>
        <v/>
      </c>
      <c r="S1098" s="10"/>
    </row>
    <row r="1099" spans="1:19" x14ac:dyDescent="0.25">
      <c r="A1099" s="10"/>
      <c r="B1099" s="4" t="str">
        <f t="shared" si="90"/>
        <v/>
      </c>
      <c r="C1099" s="5" t="str">
        <f t="shared" si="91"/>
        <v/>
      </c>
      <c r="D1099" s="5" t="str">
        <f t="shared" si="92"/>
        <v/>
      </c>
      <c r="E1099" s="5" t="str">
        <f t="shared" si="93"/>
        <v/>
      </c>
      <c r="F1099" s="5" t="str">
        <f>'CALC | Main Engine'!$B1099</f>
        <v/>
      </c>
      <c r="G1099" s="27" t="str">
        <f>'CALC | Main Engine'!$C1099</f>
        <v/>
      </c>
      <c r="H1099" s="6" t="str">
        <f>'CALC | Main Engine'!$E1099</f>
        <v/>
      </c>
      <c r="I1099" s="34" t="str">
        <f>IFERROR('CALC | Main Engine'!$F1099*INDEX(MassUnitsTable[],MATCH($R$3,MassUnitsTable[Mass Units],0),2), "")</f>
        <v/>
      </c>
      <c r="J1099" s="27" t="str">
        <f>IFERROR('CALC | Booster'!$F1099*INDEX(MassUnitsTable[],MATCH($R$3,MassUnitsTable[Mass Units],0),2), "")</f>
        <v/>
      </c>
      <c r="K1099" s="32" t="str">
        <f t="shared" si="94"/>
        <v/>
      </c>
      <c r="L1099" s="34" t="str">
        <f>IFERROR(('CALC | Main Engine'!N1099+'CALC | Booster'!N1099)*INDEX(MassUnitsTable[],MATCH($R$3,MassUnitsTable[Mass Units],0),2), "")</f>
        <v/>
      </c>
      <c r="M1099" s="27" t="str">
        <f>IFERROR(('CALC | Main Engine'!O1099+'CALC | Booster'!O1099)*INDEX(MassUnitsTable[],MATCH($R$3,MassUnitsTable[Mass Units],0),2), "")</f>
        <v/>
      </c>
      <c r="N1099" s="27" t="str">
        <f>IFERROR(('CALC | Main Engine'!P1099+'CALC | Booster'!P1099)*INDEX(MassUnitsTable[],MATCH($R$3,MassUnitsTable[Mass Units],0),2), "")</f>
        <v/>
      </c>
      <c r="O1099" s="27" t="str">
        <f>IFERROR(('CALC | Main Engine'!Q1099+'CALC | Booster'!Q1099)*INDEX(MassUnitsTable[],MATCH($R$3,MassUnitsTable[Mass Units],0),2), "")</f>
        <v/>
      </c>
      <c r="P1099" s="27" t="str">
        <f>IFERROR(('CALC | Main Engine'!R1099+'CALC | Booster'!R1099)*INDEX(MassUnitsTable[],MATCH($R$3,MassUnitsTable[Mass Units],0),2), "")</f>
        <v/>
      </c>
      <c r="Q1099" s="27" t="str">
        <f>IFERROR(('CALC | Main Engine'!S1099+'CALC | Booster'!S1099)*INDEX(MassUnitsTable[],MATCH($R$3,MassUnitsTable[Mass Units],0),2), "")</f>
        <v/>
      </c>
      <c r="R1099" s="32" t="str">
        <f>IFERROR(('CALC | Main Engine'!T1099+'CALC | Booster'!T1099)*INDEX(MassUnitsTable[],MATCH($R$3,MassUnitsTable[Mass Units],0),2), "")</f>
        <v/>
      </c>
      <c r="S1099" s="10"/>
    </row>
    <row r="1100" spans="1:19" x14ac:dyDescent="0.25">
      <c r="A1100" s="10"/>
      <c r="B1100" s="4" t="str">
        <f t="shared" si="90"/>
        <v/>
      </c>
      <c r="C1100" s="5" t="str">
        <f t="shared" si="91"/>
        <v/>
      </c>
      <c r="D1100" s="5" t="str">
        <f t="shared" si="92"/>
        <v/>
      </c>
      <c r="E1100" s="5" t="str">
        <f t="shared" si="93"/>
        <v/>
      </c>
      <c r="F1100" s="5" t="str">
        <f>'CALC | Main Engine'!$B1100</f>
        <v/>
      </c>
      <c r="G1100" s="27" t="str">
        <f>'CALC | Main Engine'!$C1100</f>
        <v/>
      </c>
      <c r="H1100" s="6" t="str">
        <f>'CALC | Main Engine'!$E1100</f>
        <v/>
      </c>
      <c r="I1100" s="34" t="str">
        <f>IFERROR('CALC | Main Engine'!$F1100*INDEX(MassUnitsTable[],MATCH($R$3,MassUnitsTable[Mass Units],0),2), "")</f>
        <v/>
      </c>
      <c r="J1100" s="27" t="str">
        <f>IFERROR('CALC | Booster'!$F1100*INDEX(MassUnitsTable[],MATCH($R$3,MassUnitsTable[Mass Units],0),2), "")</f>
        <v/>
      </c>
      <c r="K1100" s="32" t="str">
        <f t="shared" si="94"/>
        <v/>
      </c>
      <c r="L1100" s="34" t="str">
        <f>IFERROR(('CALC | Main Engine'!N1100+'CALC | Booster'!N1100)*INDEX(MassUnitsTable[],MATCH($R$3,MassUnitsTable[Mass Units],0),2), "")</f>
        <v/>
      </c>
      <c r="M1100" s="27" t="str">
        <f>IFERROR(('CALC | Main Engine'!O1100+'CALC | Booster'!O1100)*INDEX(MassUnitsTable[],MATCH($R$3,MassUnitsTable[Mass Units],0),2), "")</f>
        <v/>
      </c>
      <c r="N1100" s="27" t="str">
        <f>IFERROR(('CALC | Main Engine'!P1100+'CALC | Booster'!P1100)*INDEX(MassUnitsTable[],MATCH($R$3,MassUnitsTable[Mass Units],0),2), "")</f>
        <v/>
      </c>
      <c r="O1100" s="27" t="str">
        <f>IFERROR(('CALC | Main Engine'!Q1100+'CALC | Booster'!Q1100)*INDEX(MassUnitsTable[],MATCH($R$3,MassUnitsTable[Mass Units],0),2), "")</f>
        <v/>
      </c>
      <c r="P1100" s="27" t="str">
        <f>IFERROR(('CALC | Main Engine'!R1100+'CALC | Booster'!R1100)*INDEX(MassUnitsTable[],MATCH($R$3,MassUnitsTable[Mass Units],0),2), "")</f>
        <v/>
      </c>
      <c r="Q1100" s="27" t="str">
        <f>IFERROR(('CALC | Main Engine'!S1100+'CALC | Booster'!S1100)*INDEX(MassUnitsTable[],MATCH($R$3,MassUnitsTable[Mass Units],0),2), "")</f>
        <v/>
      </c>
      <c r="R1100" s="32" t="str">
        <f>IFERROR(('CALC | Main Engine'!T1100+'CALC | Booster'!T1100)*INDEX(MassUnitsTable[],MATCH($R$3,MassUnitsTable[Mass Units],0),2), "")</f>
        <v/>
      </c>
      <c r="S1100" s="10"/>
    </row>
    <row r="1101" spans="1:19" x14ac:dyDescent="0.25">
      <c r="A1101" s="10"/>
      <c r="B1101" s="4" t="str">
        <f t="shared" si="90"/>
        <v/>
      </c>
      <c r="C1101" s="5" t="str">
        <f t="shared" si="91"/>
        <v/>
      </c>
      <c r="D1101" s="5" t="str">
        <f t="shared" si="92"/>
        <v/>
      </c>
      <c r="E1101" s="5" t="str">
        <f t="shared" si="93"/>
        <v/>
      </c>
      <c r="F1101" s="5" t="str">
        <f>'CALC | Main Engine'!$B1101</f>
        <v/>
      </c>
      <c r="G1101" s="27" t="str">
        <f>'CALC | Main Engine'!$C1101</f>
        <v/>
      </c>
      <c r="H1101" s="6" t="str">
        <f>'CALC | Main Engine'!$E1101</f>
        <v/>
      </c>
      <c r="I1101" s="34" t="str">
        <f>IFERROR('CALC | Main Engine'!$F1101*INDEX(MassUnitsTable[],MATCH($R$3,MassUnitsTable[Mass Units],0),2), "")</f>
        <v/>
      </c>
      <c r="J1101" s="27" t="str">
        <f>IFERROR('CALC | Booster'!$F1101*INDEX(MassUnitsTable[],MATCH($R$3,MassUnitsTable[Mass Units],0),2), "")</f>
        <v/>
      </c>
      <c r="K1101" s="32" t="str">
        <f t="shared" si="94"/>
        <v/>
      </c>
      <c r="L1101" s="34" t="str">
        <f>IFERROR(('CALC | Main Engine'!N1101+'CALC | Booster'!N1101)*INDEX(MassUnitsTable[],MATCH($R$3,MassUnitsTable[Mass Units],0),2), "")</f>
        <v/>
      </c>
      <c r="M1101" s="27" t="str">
        <f>IFERROR(('CALC | Main Engine'!O1101+'CALC | Booster'!O1101)*INDEX(MassUnitsTable[],MATCH($R$3,MassUnitsTable[Mass Units],0),2), "")</f>
        <v/>
      </c>
      <c r="N1101" s="27" t="str">
        <f>IFERROR(('CALC | Main Engine'!P1101+'CALC | Booster'!P1101)*INDEX(MassUnitsTable[],MATCH($R$3,MassUnitsTable[Mass Units],0),2), "")</f>
        <v/>
      </c>
      <c r="O1101" s="27" t="str">
        <f>IFERROR(('CALC | Main Engine'!Q1101+'CALC | Booster'!Q1101)*INDEX(MassUnitsTable[],MATCH($R$3,MassUnitsTable[Mass Units],0),2), "")</f>
        <v/>
      </c>
      <c r="P1101" s="27" t="str">
        <f>IFERROR(('CALC | Main Engine'!R1101+'CALC | Booster'!R1101)*INDEX(MassUnitsTable[],MATCH($R$3,MassUnitsTable[Mass Units],0),2), "")</f>
        <v/>
      </c>
      <c r="Q1101" s="27" t="str">
        <f>IFERROR(('CALC | Main Engine'!S1101+'CALC | Booster'!S1101)*INDEX(MassUnitsTable[],MATCH($R$3,MassUnitsTable[Mass Units],0),2), "")</f>
        <v/>
      </c>
      <c r="R1101" s="32" t="str">
        <f>IFERROR(('CALC | Main Engine'!T1101+'CALC | Booster'!T1101)*INDEX(MassUnitsTable[],MATCH($R$3,MassUnitsTable[Mass Units],0),2), "")</f>
        <v/>
      </c>
      <c r="S1101" s="10"/>
    </row>
    <row r="1102" spans="1:19" x14ac:dyDescent="0.25">
      <c r="A1102" s="10"/>
      <c r="B1102" s="4" t="str">
        <f t="shared" si="90"/>
        <v/>
      </c>
      <c r="C1102" s="5" t="str">
        <f t="shared" si="91"/>
        <v/>
      </c>
      <c r="D1102" s="5" t="str">
        <f t="shared" si="92"/>
        <v/>
      </c>
      <c r="E1102" s="5" t="str">
        <f t="shared" si="93"/>
        <v/>
      </c>
      <c r="F1102" s="5" t="str">
        <f>'CALC | Main Engine'!$B1102</f>
        <v/>
      </c>
      <c r="G1102" s="27" t="str">
        <f>'CALC | Main Engine'!$C1102</f>
        <v/>
      </c>
      <c r="H1102" s="6" t="str">
        <f>'CALC | Main Engine'!$E1102</f>
        <v/>
      </c>
      <c r="I1102" s="34" t="str">
        <f>IFERROR('CALC | Main Engine'!$F1102*INDEX(MassUnitsTable[],MATCH($R$3,MassUnitsTable[Mass Units],0),2), "")</f>
        <v/>
      </c>
      <c r="J1102" s="27" t="str">
        <f>IFERROR('CALC | Booster'!$F1102*INDEX(MassUnitsTable[],MATCH($R$3,MassUnitsTable[Mass Units],0),2), "")</f>
        <v/>
      </c>
      <c r="K1102" s="32" t="str">
        <f t="shared" si="94"/>
        <v/>
      </c>
      <c r="L1102" s="34" t="str">
        <f>IFERROR(('CALC | Main Engine'!N1102+'CALC | Booster'!N1102)*INDEX(MassUnitsTable[],MATCH($R$3,MassUnitsTable[Mass Units],0),2), "")</f>
        <v/>
      </c>
      <c r="M1102" s="27" t="str">
        <f>IFERROR(('CALC | Main Engine'!O1102+'CALC | Booster'!O1102)*INDEX(MassUnitsTable[],MATCH($R$3,MassUnitsTable[Mass Units],0),2), "")</f>
        <v/>
      </c>
      <c r="N1102" s="27" t="str">
        <f>IFERROR(('CALC | Main Engine'!P1102+'CALC | Booster'!P1102)*INDEX(MassUnitsTable[],MATCH($R$3,MassUnitsTable[Mass Units],0),2), "")</f>
        <v/>
      </c>
      <c r="O1102" s="27" t="str">
        <f>IFERROR(('CALC | Main Engine'!Q1102+'CALC | Booster'!Q1102)*INDEX(MassUnitsTable[],MATCH($R$3,MassUnitsTable[Mass Units],0),2), "")</f>
        <v/>
      </c>
      <c r="P1102" s="27" t="str">
        <f>IFERROR(('CALC | Main Engine'!R1102+'CALC | Booster'!R1102)*INDEX(MassUnitsTable[],MATCH($R$3,MassUnitsTable[Mass Units],0),2), "")</f>
        <v/>
      </c>
      <c r="Q1102" s="27" t="str">
        <f>IFERROR(('CALC | Main Engine'!S1102+'CALC | Booster'!S1102)*INDEX(MassUnitsTable[],MATCH($R$3,MassUnitsTable[Mass Units],0),2), "")</f>
        <v/>
      </c>
      <c r="R1102" s="32" t="str">
        <f>IFERROR(('CALC | Main Engine'!T1102+'CALC | Booster'!T1102)*INDEX(MassUnitsTable[],MATCH($R$3,MassUnitsTable[Mass Units],0),2), "")</f>
        <v/>
      </c>
      <c r="S1102" s="10"/>
    </row>
    <row r="1103" spans="1:19" x14ac:dyDescent="0.25">
      <c r="A1103" s="10"/>
      <c r="B1103" s="4" t="str">
        <f t="shared" si="90"/>
        <v/>
      </c>
      <c r="C1103" s="5" t="str">
        <f t="shared" si="91"/>
        <v/>
      </c>
      <c r="D1103" s="5" t="str">
        <f t="shared" si="92"/>
        <v/>
      </c>
      <c r="E1103" s="5" t="str">
        <f t="shared" si="93"/>
        <v/>
      </c>
      <c r="F1103" s="5" t="str">
        <f>'CALC | Main Engine'!$B1103</f>
        <v/>
      </c>
      <c r="G1103" s="27" t="str">
        <f>'CALC | Main Engine'!$C1103</f>
        <v/>
      </c>
      <c r="H1103" s="6" t="str">
        <f>'CALC | Main Engine'!$E1103</f>
        <v/>
      </c>
      <c r="I1103" s="34" t="str">
        <f>IFERROR('CALC | Main Engine'!$F1103*INDEX(MassUnitsTable[],MATCH($R$3,MassUnitsTable[Mass Units],0),2), "")</f>
        <v/>
      </c>
      <c r="J1103" s="27" t="str">
        <f>IFERROR('CALC | Booster'!$F1103*INDEX(MassUnitsTable[],MATCH($R$3,MassUnitsTable[Mass Units],0),2), "")</f>
        <v/>
      </c>
      <c r="K1103" s="32" t="str">
        <f t="shared" si="94"/>
        <v/>
      </c>
      <c r="L1103" s="34" t="str">
        <f>IFERROR(('CALC | Main Engine'!N1103+'CALC | Booster'!N1103)*INDEX(MassUnitsTable[],MATCH($R$3,MassUnitsTable[Mass Units],0),2), "")</f>
        <v/>
      </c>
      <c r="M1103" s="27" t="str">
        <f>IFERROR(('CALC | Main Engine'!O1103+'CALC | Booster'!O1103)*INDEX(MassUnitsTable[],MATCH($R$3,MassUnitsTable[Mass Units],0),2), "")</f>
        <v/>
      </c>
      <c r="N1103" s="27" t="str">
        <f>IFERROR(('CALC | Main Engine'!P1103+'CALC | Booster'!P1103)*INDEX(MassUnitsTable[],MATCH($R$3,MassUnitsTable[Mass Units],0),2), "")</f>
        <v/>
      </c>
      <c r="O1103" s="27" t="str">
        <f>IFERROR(('CALC | Main Engine'!Q1103+'CALC | Booster'!Q1103)*INDEX(MassUnitsTable[],MATCH($R$3,MassUnitsTable[Mass Units],0),2), "")</f>
        <v/>
      </c>
      <c r="P1103" s="27" t="str">
        <f>IFERROR(('CALC | Main Engine'!R1103+'CALC | Booster'!R1103)*INDEX(MassUnitsTable[],MATCH($R$3,MassUnitsTable[Mass Units],0),2), "")</f>
        <v/>
      </c>
      <c r="Q1103" s="27" t="str">
        <f>IFERROR(('CALC | Main Engine'!S1103+'CALC | Booster'!S1103)*INDEX(MassUnitsTable[],MATCH($R$3,MassUnitsTable[Mass Units],0),2), "")</f>
        <v/>
      </c>
      <c r="R1103" s="32" t="str">
        <f>IFERROR(('CALC | Main Engine'!T1103+'CALC | Booster'!T1103)*INDEX(MassUnitsTable[],MATCH($R$3,MassUnitsTable[Mass Units],0),2), "")</f>
        <v/>
      </c>
      <c r="S1103" s="10"/>
    </row>
    <row r="1104" spans="1:19" x14ac:dyDescent="0.25">
      <c r="A1104" s="10"/>
      <c r="B1104" s="4" t="str">
        <f t="shared" si="90"/>
        <v/>
      </c>
      <c r="C1104" s="5" t="str">
        <f t="shared" si="91"/>
        <v/>
      </c>
      <c r="D1104" s="5" t="str">
        <f t="shared" si="92"/>
        <v/>
      </c>
      <c r="E1104" s="5" t="str">
        <f t="shared" si="93"/>
        <v/>
      </c>
      <c r="F1104" s="5" t="str">
        <f>'CALC | Main Engine'!$B1104</f>
        <v/>
      </c>
      <c r="G1104" s="27" t="str">
        <f>'CALC | Main Engine'!$C1104</f>
        <v/>
      </c>
      <c r="H1104" s="6" t="str">
        <f>'CALC | Main Engine'!$E1104</f>
        <v/>
      </c>
      <c r="I1104" s="34" t="str">
        <f>IFERROR('CALC | Main Engine'!$F1104*INDEX(MassUnitsTable[],MATCH($R$3,MassUnitsTable[Mass Units],0),2), "")</f>
        <v/>
      </c>
      <c r="J1104" s="27" t="str">
        <f>IFERROR('CALC | Booster'!$F1104*INDEX(MassUnitsTable[],MATCH($R$3,MassUnitsTable[Mass Units],0),2), "")</f>
        <v/>
      </c>
      <c r="K1104" s="32" t="str">
        <f t="shared" si="94"/>
        <v/>
      </c>
      <c r="L1104" s="34" t="str">
        <f>IFERROR(('CALC | Main Engine'!N1104+'CALC | Booster'!N1104)*INDEX(MassUnitsTable[],MATCH($R$3,MassUnitsTable[Mass Units],0),2), "")</f>
        <v/>
      </c>
      <c r="M1104" s="27" t="str">
        <f>IFERROR(('CALC | Main Engine'!O1104+'CALC | Booster'!O1104)*INDEX(MassUnitsTable[],MATCH($R$3,MassUnitsTable[Mass Units],0),2), "")</f>
        <v/>
      </c>
      <c r="N1104" s="27" t="str">
        <f>IFERROR(('CALC | Main Engine'!P1104+'CALC | Booster'!P1104)*INDEX(MassUnitsTable[],MATCH($R$3,MassUnitsTable[Mass Units],0),2), "")</f>
        <v/>
      </c>
      <c r="O1104" s="27" t="str">
        <f>IFERROR(('CALC | Main Engine'!Q1104+'CALC | Booster'!Q1104)*INDEX(MassUnitsTable[],MATCH($R$3,MassUnitsTable[Mass Units],0),2), "")</f>
        <v/>
      </c>
      <c r="P1104" s="27" t="str">
        <f>IFERROR(('CALC | Main Engine'!R1104+'CALC | Booster'!R1104)*INDEX(MassUnitsTable[],MATCH($R$3,MassUnitsTable[Mass Units],0),2), "")</f>
        <v/>
      </c>
      <c r="Q1104" s="27" t="str">
        <f>IFERROR(('CALC | Main Engine'!S1104+'CALC | Booster'!S1104)*INDEX(MassUnitsTable[],MATCH($R$3,MassUnitsTable[Mass Units],0),2), "")</f>
        <v/>
      </c>
      <c r="R1104" s="32" t="str">
        <f>IFERROR(('CALC | Main Engine'!T1104+'CALC | Booster'!T1104)*INDEX(MassUnitsTable[],MATCH($R$3,MassUnitsTable[Mass Units],0),2), "")</f>
        <v/>
      </c>
      <c r="S1104" s="10"/>
    </row>
    <row r="1105" spans="1:19" x14ac:dyDescent="0.25">
      <c r="A1105" s="10"/>
      <c r="B1105" s="4" t="str">
        <f t="shared" si="90"/>
        <v/>
      </c>
      <c r="C1105" s="5" t="str">
        <f t="shared" si="91"/>
        <v/>
      </c>
      <c r="D1105" s="5" t="str">
        <f t="shared" si="92"/>
        <v/>
      </c>
      <c r="E1105" s="5" t="str">
        <f t="shared" si="93"/>
        <v/>
      </c>
      <c r="F1105" s="5" t="str">
        <f>'CALC | Main Engine'!$B1105</f>
        <v/>
      </c>
      <c r="G1105" s="27" t="str">
        <f>'CALC | Main Engine'!$C1105</f>
        <v/>
      </c>
      <c r="H1105" s="6" t="str">
        <f>'CALC | Main Engine'!$E1105</f>
        <v/>
      </c>
      <c r="I1105" s="34" t="str">
        <f>IFERROR('CALC | Main Engine'!$F1105*INDEX(MassUnitsTable[],MATCH($R$3,MassUnitsTable[Mass Units],0),2), "")</f>
        <v/>
      </c>
      <c r="J1105" s="27" t="str">
        <f>IFERROR('CALC | Booster'!$F1105*INDEX(MassUnitsTable[],MATCH($R$3,MassUnitsTable[Mass Units],0),2), "")</f>
        <v/>
      </c>
      <c r="K1105" s="32" t="str">
        <f t="shared" si="94"/>
        <v/>
      </c>
      <c r="L1105" s="34" t="str">
        <f>IFERROR(('CALC | Main Engine'!N1105+'CALC | Booster'!N1105)*INDEX(MassUnitsTable[],MATCH($R$3,MassUnitsTable[Mass Units],0),2), "")</f>
        <v/>
      </c>
      <c r="M1105" s="27" t="str">
        <f>IFERROR(('CALC | Main Engine'!O1105+'CALC | Booster'!O1105)*INDEX(MassUnitsTable[],MATCH($R$3,MassUnitsTable[Mass Units],0),2), "")</f>
        <v/>
      </c>
      <c r="N1105" s="27" t="str">
        <f>IFERROR(('CALC | Main Engine'!P1105+'CALC | Booster'!P1105)*INDEX(MassUnitsTable[],MATCH($R$3,MassUnitsTable[Mass Units],0),2), "")</f>
        <v/>
      </c>
      <c r="O1105" s="27" t="str">
        <f>IFERROR(('CALC | Main Engine'!Q1105+'CALC | Booster'!Q1105)*INDEX(MassUnitsTable[],MATCH($R$3,MassUnitsTable[Mass Units],0),2), "")</f>
        <v/>
      </c>
      <c r="P1105" s="27" t="str">
        <f>IFERROR(('CALC | Main Engine'!R1105+'CALC | Booster'!R1105)*INDEX(MassUnitsTable[],MATCH($R$3,MassUnitsTable[Mass Units],0),2), "")</f>
        <v/>
      </c>
      <c r="Q1105" s="27" t="str">
        <f>IFERROR(('CALC | Main Engine'!S1105+'CALC | Booster'!S1105)*INDEX(MassUnitsTable[],MATCH($R$3,MassUnitsTable[Mass Units],0),2), "")</f>
        <v/>
      </c>
      <c r="R1105" s="32" t="str">
        <f>IFERROR(('CALC | Main Engine'!T1105+'CALC | Booster'!T1105)*INDEX(MassUnitsTable[],MATCH($R$3,MassUnitsTable[Mass Units],0),2), "")</f>
        <v/>
      </c>
      <c r="S1105" s="10"/>
    </row>
    <row r="1106" spans="1:19" x14ac:dyDescent="0.25">
      <c r="A1106" s="10"/>
      <c r="B1106" s="4" t="str">
        <f t="shared" si="90"/>
        <v/>
      </c>
      <c r="C1106" s="5" t="str">
        <f t="shared" si="91"/>
        <v/>
      </c>
      <c r="D1106" s="5" t="str">
        <f t="shared" si="92"/>
        <v/>
      </c>
      <c r="E1106" s="5" t="str">
        <f t="shared" si="93"/>
        <v/>
      </c>
      <c r="F1106" s="5" t="str">
        <f>'CALC | Main Engine'!$B1106</f>
        <v/>
      </c>
      <c r="G1106" s="27" t="str">
        <f>'CALC | Main Engine'!$C1106</f>
        <v/>
      </c>
      <c r="H1106" s="6" t="str">
        <f>'CALC | Main Engine'!$E1106</f>
        <v/>
      </c>
      <c r="I1106" s="34" t="str">
        <f>IFERROR('CALC | Main Engine'!$F1106*INDEX(MassUnitsTable[],MATCH($R$3,MassUnitsTable[Mass Units],0),2), "")</f>
        <v/>
      </c>
      <c r="J1106" s="27" t="str">
        <f>IFERROR('CALC | Booster'!$F1106*INDEX(MassUnitsTable[],MATCH($R$3,MassUnitsTable[Mass Units],0),2), "")</f>
        <v/>
      </c>
      <c r="K1106" s="32" t="str">
        <f t="shared" si="94"/>
        <v/>
      </c>
      <c r="L1106" s="34" t="str">
        <f>IFERROR(('CALC | Main Engine'!N1106+'CALC | Booster'!N1106)*INDEX(MassUnitsTable[],MATCH($R$3,MassUnitsTable[Mass Units],0),2), "")</f>
        <v/>
      </c>
      <c r="M1106" s="27" t="str">
        <f>IFERROR(('CALC | Main Engine'!O1106+'CALC | Booster'!O1106)*INDEX(MassUnitsTable[],MATCH($R$3,MassUnitsTable[Mass Units],0),2), "")</f>
        <v/>
      </c>
      <c r="N1106" s="27" t="str">
        <f>IFERROR(('CALC | Main Engine'!P1106+'CALC | Booster'!P1106)*INDEX(MassUnitsTable[],MATCH($R$3,MassUnitsTable[Mass Units],0),2), "")</f>
        <v/>
      </c>
      <c r="O1106" s="27" t="str">
        <f>IFERROR(('CALC | Main Engine'!Q1106+'CALC | Booster'!Q1106)*INDEX(MassUnitsTable[],MATCH($R$3,MassUnitsTable[Mass Units],0),2), "")</f>
        <v/>
      </c>
      <c r="P1106" s="27" t="str">
        <f>IFERROR(('CALC | Main Engine'!R1106+'CALC | Booster'!R1106)*INDEX(MassUnitsTable[],MATCH($R$3,MassUnitsTable[Mass Units],0),2), "")</f>
        <v/>
      </c>
      <c r="Q1106" s="27" t="str">
        <f>IFERROR(('CALC | Main Engine'!S1106+'CALC | Booster'!S1106)*INDEX(MassUnitsTable[],MATCH($R$3,MassUnitsTable[Mass Units],0),2), "")</f>
        <v/>
      </c>
      <c r="R1106" s="32" t="str">
        <f>IFERROR(('CALC | Main Engine'!T1106+'CALC | Booster'!T1106)*INDEX(MassUnitsTable[],MATCH($R$3,MassUnitsTable[Mass Units],0),2), "")</f>
        <v/>
      </c>
      <c r="S1106" s="10"/>
    </row>
    <row r="1107" spans="1:19" x14ac:dyDescent="0.25">
      <c r="A1107" s="10"/>
      <c r="B1107" s="4" t="str">
        <f t="shared" si="90"/>
        <v/>
      </c>
      <c r="C1107" s="5" t="str">
        <f t="shared" si="91"/>
        <v/>
      </c>
      <c r="D1107" s="5" t="str">
        <f t="shared" si="92"/>
        <v/>
      </c>
      <c r="E1107" s="5" t="str">
        <f t="shared" si="93"/>
        <v/>
      </c>
      <c r="F1107" s="5" t="str">
        <f>'CALC | Main Engine'!$B1107</f>
        <v/>
      </c>
      <c r="G1107" s="27" t="str">
        <f>'CALC | Main Engine'!$C1107</f>
        <v/>
      </c>
      <c r="H1107" s="6" t="str">
        <f>'CALC | Main Engine'!$E1107</f>
        <v/>
      </c>
      <c r="I1107" s="34" t="str">
        <f>IFERROR('CALC | Main Engine'!$F1107*INDEX(MassUnitsTable[],MATCH($R$3,MassUnitsTable[Mass Units],0),2), "")</f>
        <v/>
      </c>
      <c r="J1107" s="27" t="str">
        <f>IFERROR('CALC | Booster'!$F1107*INDEX(MassUnitsTable[],MATCH($R$3,MassUnitsTable[Mass Units],0),2), "")</f>
        <v/>
      </c>
      <c r="K1107" s="32" t="str">
        <f t="shared" si="94"/>
        <v/>
      </c>
      <c r="L1107" s="34" t="str">
        <f>IFERROR(('CALC | Main Engine'!N1107+'CALC | Booster'!N1107)*INDEX(MassUnitsTable[],MATCH($R$3,MassUnitsTable[Mass Units],0),2), "")</f>
        <v/>
      </c>
      <c r="M1107" s="27" t="str">
        <f>IFERROR(('CALC | Main Engine'!O1107+'CALC | Booster'!O1107)*INDEX(MassUnitsTable[],MATCH($R$3,MassUnitsTable[Mass Units],0),2), "")</f>
        <v/>
      </c>
      <c r="N1107" s="27" t="str">
        <f>IFERROR(('CALC | Main Engine'!P1107+'CALC | Booster'!P1107)*INDEX(MassUnitsTable[],MATCH($R$3,MassUnitsTable[Mass Units],0),2), "")</f>
        <v/>
      </c>
      <c r="O1107" s="27" t="str">
        <f>IFERROR(('CALC | Main Engine'!Q1107+'CALC | Booster'!Q1107)*INDEX(MassUnitsTable[],MATCH($R$3,MassUnitsTable[Mass Units],0),2), "")</f>
        <v/>
      </c>
      <c r="P1107" s="27" t="str">
        <f>IFERROR(('CALC | Main Engine'!R1107+'CALC | Booster'!R1107)*INDEX(MassUnitsTable[],MATCH($R$3,MassUnitsTable[Mass Units],0),2), "")</f>
        <v/>
      </c>
      <c r="Q1107" s="27" t="str">
        <f>IFERROR(('CALC | Main Engine'!S1107+'CALC | Booster'!S1107)*INDEX(MassUnitsTable[],MATCH($R$3,MassUnitsTable[Mass Units],0),2), "")</f>
        <v/>
      </c>
      <c r="R1107" s="32" t="str">
        <f>IFERROR(('CALC | Main Engine'!T1107+'CALC | Booster'!T1107)*INDEX(MassUnitsTable[],MATCH($R$3,MassUnitsTable[Mass Units],0),2), "")</f>
        <v/>
      </c>
      <c r="S1107" s="10"/>
    </row>
    <row r="1108" spans="1:19" x14ac:dyDescent="0.25">
      <c r="A1108" s="10"/>
      <c r="B1108" s="4" t="str">
        <f t="shared" si="90"/>
        <v/>
      </c>
      <c r="C1108" s="5" t="str">
        <f t="shared" si="91"/>
        <v/>
      </c>
      <c r="D1108" s="5" t="str">
        <f t="shared" si="92"/>
        <v/>
      </c>
      <c r="E1108" s="5" t="str">
        <f t="shared" si="93"/>
        <v/>
      </c>
      <c r="F1108" s="5" t="str">
        <f>'CALC | Main Engine'!$B1108</f>
        <v/>
      </c>
      <c r="G1108" s="27" t="str">
        <f>'CALC | Main Engine'!$C1108</f>
        <v/>
      </c>
      <c r="H1108" s="6" t="str">
        <f>'CALC | Main Engine'!$E1108</f>
        <v/>
      </c>
      <c r="I1108" s="34" t="str">
        <f>IFERROR('CALC | Main Engine'!$F1108*INDEX(MassUnitsTable[],MATCH($R$3,MassUnitsTable[Mass Units],0),2), "")</f>
        <v/>
      </c>
      <c r="J1108" s="27" t="str">
        <f>IFERROR('CALC | Booster'!$F1108*INDEX(MassUnitsTable[],MATCH($R$3,MassUnitsTable[Mass Units],0),2), "")</f>
        <v/>
      </c>
      <c r="K1108" s="32" t="str">
        <f t="shared" si="94"/>
        <v/>
      </c>
      <c r="L1108" s="34" t="str">
        <f>IFERROR(('CALC | Main Engine'!N1108+'CALC | Booster'!N1108)*INDEX(MassUnitsTable[],MATCH($R$3,MassUnitsTable[Mass Units],0),2), "")</f>
        <v/>
      </c>
      <c r="M1108" s="27" t="str">
        <f>IFERROR(('CALC | Main Engine'!O1108+'CALC | Booster'!O1108)*INDEX(MassUnitsTable[],MATCH($R$3,MassUnitsTable[Mass Units],0),2), "")</f>
        <v/>
      </c>
      <c r="N1108" s="27" t="str">
        <f>IFERROR(('CALC | Main Engine'!P1108+'CALC | Booster'!P1108)*INDEX(MassUnitsTable[],MATCH($R$3,MassUnitsTable[Mass Units],0),2), "")</f>
        <v/>
      </c>
      <c r="O1108" s="27" t="str">
        <f>IFERROR(('CALC | Main Engine'!Q1108+'CALC | Booster'!Q1108)*INDEX(MassUnitsTable[],MATCH($R$3,MassUnitsTable[Mass Units],0),2), "")</f>
        <v/>
      </c>
      <c r="P1108" s="27" t="str">
        <f>IFERROR(('CALC | Main Engine'!R1108+'CALC | Booster'!R1108)*INDEX(MassUnitsTable[],MATCH($R$3,MassUnitsTable[Mass Units],0),2), "")</f>
        <v/>
      </c>
      <c r="Q1108" s="27" t="str">
        <f>IFERROR(('CALC | Main Engine'!S1108+'CALC | Booster'!S1108)*INDEX(MassUnitsTable[],MATCH($R$3,MassUnitsTable[Mass Units],0),2), "")</f>
        <v/>
      </c>
      <c r="R1108" s="32" t="str">
        <f>IFERROR(('CALC | Main Engine'!T1108+'CALC | Booster'!T1108)*INDEX(MassUnitsTable[],MATCH($R$3,MassUnitsTable[Mass Units],0),2), "")</f>
        <v/>
      </c>
      <c r="S1108" s="10"/>
    </row>
    <row r="1109" spans="1:19" x14ac:dyDescent="0.25">
      <c r="A1109" s="10"/>
      <c r="B1109" s="4" t="str">
        <f t="shared" si="90"/>
        <v/>
      </c>
      <c r="C1109" s="5" t="str">
        <f t="shared" si="91"/>
        <v/>
      </c>
      <c r="D1109" s="5" t="str">
        <f t="shared" si="92"/>
        <v/>
      </c>
      <c r="E1109" s="5" t="str">
        <f t="shared" si="93"/>
        <v/>
      </c>
      <c r="F1109" s="5" t="str">
        <f>'CALC | Main Engine'!$B1109</f>
        <v/>
      </c>
      <c r="G1109" s="27" t="str">
        <f>'CALC | Main Engine'!$C1109</f>
        <v/>
      </c>
      <c r="H1109" s="6" t="str">
        <f>'CALC | Main Engine'!$E1109</f>
        <v/>
      </c>
      <c r="I1109" s="34" t="str">
        <f>IFERROR('CALC | Main Engine'!$F1109*INDEX(MassUnitsTable[],MATCH($R$3,MassUnitsTable[Mass Units],0),2), "")</f>
        <v/>
      </c>
      <c r="J1109" s="27" t="str">
        <f>IFERROR('CALC | Booster'!$F1109*INDEX(MassUnitsTable[],MATCH($R$3,MassUnitsTable[Mass Units],0),2), "")</f>
        <v/>
      </c>
      <c r="K1109" s="32" t="str">
        <f t="shared" si="94"/>
        <v/>
      </c>
      <c r="L1109" s="34" t="str">
        <f>IFERROR(('CALC | Main Engine'!N1109+'CALC | Booster'!N1109)*INDEX(MassUnitsTable[],MATCH($R$3,MassUnitsTable[Mass Units],0),2), "")</f>
        <v/>
      </c>
      <c r="M1109" s="27" t="str">
        <f>IFERROR(('CALC | Main Engine'!O1109+'CALC | Booster'!O1109)*INDEX(MassUnitsTable[],MATCH($R$3,MassUnitsTable[Mass Units],0),2), "")</f>
        <v/>
      </c>
      <c r="N1109" s="27" t="str">
        <f>IFERROR(('CALC | Main Engine'!P1109+'CALC | Booster'!P1109)*INDEX(MassUnitsTable[],MATCH($R$3,MassUnitsTable[Mass Units],0),2), "")</f>
        <v/>
      </c>
      <c r="O1109" s="27" t="str">
        <f>IFERROR(('CALC | Main Engine'!Q1109+'CALC | Booster'!Q1109)*INDEX(MassUnitsTable[],MATCH($R$3,MassUnitsTable[Mass Units],0),2), "")</f>
        <v/>
      </c>
      <c r="P1109" s="27" t="str">
        <f>IFERROR(('CALC | Main Engine'!R1109+'CALC | Booster'!R1109)*INDEX(MassUnitsTable[],MATCH($R$3,MassUnitsTable[Mass Units],0),2), "")</f>
        <v/>
      </c>
      <c r="Q1109" s="27" t="str">
        <f>IFERROR(('CALC | Main Engine'!S1109+'CALC | Booster'!S1109)*INDEX(MassUnitsTable[],MATCH($R$3,MassUnitsTable[Mass Units],0),2), "")</f>
        <v/>
      </c>
      <c r="R1109" s="32" t="str">
        <f>IFERROR(('CALC | Main Engine'!T1109+'CALC | Booster'!T1109)*INDEX(MassUnitsTable[],MATCH($R$3,MassUnitsTable[Mass Units],0),2), "")</f>
        <v/>
      </c>
      <c r="S1109" s="10"/>
    </row>
    <row r="1110" spans="1:19" x14ac:dyDescent="0.25">
      <c r="A1110" s="10"/>
      <c r="B1110" s="4" t="str">
        <f t="shared" si="90"/>
        <v/>
      </c>
      <c r="C1110" s="5" t="str">
        <f t="shared" si="91"/>
        <v/>
      </c>
      <c r="D1110" s="5" t="str">
        <f t="shared" si="92"/>
        <v/>
      </c>
      <c r="E1110" s="5" t="str">
        <f t="shared" si="93"/>
        <v/>
      </c>
      <c r="F1110" s="5" t="str">
        <f>'CALC | Main Engine'!$B1110</f>
        <v/>
      </c>
      <c r="G1110" s="27" t="str">
        <f>'CALC | Main Engine'!$C1110</f>
        <v/>
      </c>
      <c r="H1110" s="6" t="str">
        <f>'CALC | Main Engine'!$E1110</f>
        <v/>
      </c>
      <c r="I1110" s="34" t="str">
        <f>IFERROR('CALC | Main Engine'!$F1110*INDEX(MassUnitsTable[],MATCH($R$3,MassUnitsTable[Mass Units],0),2), "")</f>
        <v/>
      </c>
      <c r="J1110" s="27" t="str">
        <f>IFERROR('CALC | Booster'!$F1110*INDEX(MassUnitsTable[],MATCH($R$3,MassUnitsTable[Mass Units],0),2), "")</f>
        <v/>
      </c>
      <c r="K1110" s="32" t="str">
        <f t="shared" si="94"/>
        <v/>
      </c>
      <c r="L1110" s="34" t="str">
        <f>IFERROR(('CALC | Main Engine'!N1110+'CALC | Booster'!N1110)*INDEX(MassUnitsTable[],MATCH($R$3,MassUnitsTable[Mass Units],0),2), "")</f>
        <v/>
      </c>
      <c r="M1110" s="27" t="str">
        <f>IFERROR(('CALC | Main Engine'!O1110+'CALC | Booster'!O1110)*INDEX(MassUnitsTable[],MATCH($R$3,MassUnitsTable[Mass Units],0),2), "")</f>
        <v/>
      </c>
      <c r="N1110" s="27" t="str">
        <f>IFERROR(('CALC | Main Engine'!P1110+'CALC | Booster'!P1110)*INDEX(MassUnitsTable[],MATCH($R$3,MassUnitsTable[Mass Units],0),2), "")</f>
        <v/>
      </c>
      <c r="O1110" s="27" t="str">
        <f>IFERROR(('CALC | Main Engine'!Q1110+'CALC | Booster'!Q1110)*INDEX(MassUnitsTable[],MATCH($R$3,MassUnitsTable[Mass Units],0),2), "")</f>
        <v/>
      </c>
      <c r="P1110" s="27" t="str">
        <f>IFERROR(('CALC | Main Engine'!R1110+'CALC | Booster'!R1110)*INDEX(MassUnitsTable[],MATCH($R$3,MassUnitsTable[Mass Units],0),2), "")</f>
        <v/>
      </c>
      <c r="Q1110" s="27" t="str">
        <f>IFERROR(('CALC | Main Engine'!S1110+'CALC | Booster'!S1110)*INDEX(MassUnitsTable[],MATCH($R$3,MassUnitsTable[Mass Units],0),2), "")</f>
        <v/>
      </c>
      <c r="R1110" s="32" t="str">
        <f>IFERROR(('CALC | Main Engine'!T1110+'CALC | Booster'!T1110)*INDEX(MassUnitsTable[],MATCH($R$3,MassUnitsTable[Mass Units],0),2), "")</f>
        <v/>
      </c>
      <c r="S1110" s="10"/>
    </row>
    <row r="1111" spans="1:19" x14ac:dyDescent="0.25">
      <c r="A1111" s="10"/>
      <c r="B1111" s="4" t="str">
        <f t="shared" si="90"/>
        <v/>
      </c>
      <c r="C1111" s="5" t="str">
        <f t="shared" si="91"/>
        <v/>
      </c>
      <c r="D1111" s="5" t="str">
        <f t="shared" si="92"/>
        <v/>
      </c>
      <c r="E1111" s="5" t="str">
        <f t="shared" si="93"/>
        <v/>
      </c>
      <c r="F1111" s="5" t="str">
        <f>'CALC | Main Engine'!$B1111</f>
        <v/>
      </c>
      <c r="G1111" s="27" t="str">
        <f>'CALC | Main Engine'!$C1111</f>
        <v/>
      </c>
      <c r="H1111" s="6" t="str">
        <f>'CALC | Main Engine'!$E1111</f>
        <v/>
      </c>
      <c r="I1111" s="34" t="str">
        <f>IFERROR('CALC | Main Engine'!$F1111*INDEX(MassUnitsTable[],MATCH($R$3,MassUnitsTable[Mass Units],0),2), "")</f>
        <v/>
      </c>
      <c r="J1111" s="27" t="str">
        <f>IFERROR('CALC | Booster'!$F1111*INDEX(MassUnitsTable[],MATCH($R$3,MassUnitsTable[Mass Units],0),2), "")</f>
        <v/>
      </c>
      <c r="K1111" s="32" t="str">
        <f t="shared" si="94"/>
        <v/>
      </c>
      <c r="L1111" s="34" t="str">
        <f>IFERROR(('CALC | Main Engine'!N1111+'CALC | Booster'!N1111)*INDEX(MassUnitsTable[],MATCH($R$3,MassUnitsTable[Mass Units],0),2), "")</f>
        <v/>
      </c>
      <c r="M1111" s="27" t="str">
        <f>IFERROR(('CALC | Main Engine'!O1111+'CALC | Booster'!O1111)*INDEX(MassUnitsTable[],MATCH($R$3,MassUnitsTable[Mass Units],0),2), "")</f>
        <v/>
      </c>
      <c r="N1111" s="27" t="str">
        <f>IFERROR(('CALC | Main Engine'!P1111+'CALC | Booster'!P1111)*INDEX(MassUnitsTable[],MATCH($R$3,MassUnitsTable[Mass Units],0),2), "")</f>
        <v/>
      </c>
      <c r="O1111" s="27" t="str">
        <f>IFERROR(('CALC | Main Engine'!Q1111+'CALC | Booster'!Q1111)*INDEX(MassUnitsTable[],MATCH($R$3,MassUnitsTable[Mass Units],0),2), "")</f>
        <v/>
      </c>
      <c r="P1111" s="27" t="str">
        <f>IFERROR(('CALC | Main Engine'!R1111+'CALC | Booster'!R1111)*INDEX(MassUnitsTable[],MATCH($R$3,MassUnitsTable[Mass Units],0),2), "")</f>
        <v/>
      </c>
      <c r="Q1111" s="27" t="str">
        <f>IFERROR(('CALC | Main Engine'!S1111+'CALC | Booster'!S1111)*INDEX(MassUnitsTable[],MATCH($R$3,MassUnitsTable[Mass Units],0),2), "")</f>
        <v/>
      </c>
      <c r="R1111" s="32" t="str">
        <f>IFERROR(('CALC | Main Engine'!T1111+'CALC | Booster'!T1111)*INDEX(MassUnitsTable[],MATCH($R$3,MassUnitsTable[Mass Units],0),2), "")</f>
        <v/>
      </c>
      <c r="S1111" s="10"/>
    </row>
    <row r="1112" spans="1:19" x14ac:dyDescent="0.25">
      <c r="A1112" s="10"/>
      <c r="B1112" s="4" t="str">
        <f t="shared" si="90"/>
        <v/>
      </c>
      <c r="C1112" s="5" t="str">
        <f t="shared" si="91"/>
        <v/>
      </c>
      <c r="D1112" s="5" t="str">
        <f t="shared" si="92"/>
        <v/>
      </c>
      <c r="E1112" s="5" t="str">
        <f t="shared" si="93"/>
        <v/>
      </c>
      <c r="F1112" s="5" t="str">
        <f>'CALC | Main Engine'!$B1112</f>
        <v/>
      </c>
      <c r="G1112" s="27" t="str">
        <f>'CALC | Main Engine'!$C1112</f>
        <v/>
      </c>
      <c r="H1112" s="6" t="str">
        <f>'CALC | Main Engine'!$E1112</f>
        <v/>
      </c>
      <c r="I1112" s="34" t="str">
        <f>IFERROR('CALC | Main Engine'!$F1112*INDEX(MassUnitsTable[],MATCH($R$3,MassUnitsTable[Mass Units],0),2), "")</f>
        <v/>
      </c>
      <c r="J1112" s="27" t="str">
        <f>IFERROR('CALC | Booster'!$F1112*INDEX(MassUnitsTable[],MATCH($R$3,MassUnitsTable[Mass Units],0),2), "")</f>
        <v/>
      </c>
      <c r="K1112" s="32" t="str">
        <f t="shared" si="94"/>
        <v/>
      </c>
      <c r="L1112" s="34" t="str">
        <f>IFERROR(('CALC | Main Engine'!N1112+'CALC | Booster'!N1112)*INDEX(MassUnitsTable[],MATCH($R$3,MassUnitsTable[Mass Units],0),2), "")</f>
        <v/>
      </c>
      <c r="M1112" s="27" t="str">
        <f>IFERROR(('CALC | Main Engine'!O1112+'CALC | Booster'!O1112)*INDEX(MassUnitsTable[],MATCH($R$3,MassUnitsTable[Mass Units],0),2), "")</f>
        <v/>
      </c>
      <c r="N1112" s="27" t="str">
        <f>IFERROR(('CALC | Main Engine'!P1112+'CALC | Booster'!P1112)*INDEX(MassUnitsTable[],MATCH($R$3,MassUnitsTable[Mass Units],0),2), "")</f>
        <v/>
      </c>
      <c r="O1112" s="27" t="str">
        <f>IFERROR(('CALC | Main Engine'!Q1112+'CALC | Booster'!Q1112)*INDEX(MassUnitsTable[],MATCH($R$3,MassUnitsTable[Mass Units],0),2), "")</f>
        <v/>
      </c>
      <c r="P1112" s="27" t="str">
        <f>IFERROR(('CALC | Main Engine'!R1112+'CALC | Booster'!R1112)*INDEX(MassUnitsTable[],MATCH($R$3,MassUnitsTable[Mass Units],0),2), "")</f>
        <v/>
      </c>
      <c r="Q1112" s="27" t="str">
        <f>IFERROR(('CALC | Main Engine'!S1112+'CALC | Booster'!S1112)*INDEX(MassUnitsTable[],MATCH($R$3,MassUnitsTable[Mass Units],0),2), "")</f>
        <v/>
      </c>
      <c r="R1112" s="32" t="str">
        <f>IFERROR(('CALC | Main Engine'!T1112+'CALC | Booster'!T1112)*INDEX(MassUnitsTable[],MATCH($R$3,MassUnitsTable[Mass Units],0),2), "")</f>
        <v/>
      </c>
      <c r="S1112" s="10"/>
    </row>
    <row r="1113" spans="1:19" x14ac:dyDescent="0.25">
      <c r="A1113" s="10"/>
      <c r="B1113" s="4" t="str">
        <f t="shared" si="90"/>
        <v/>
      </c>
      <c r="C1113" s="5" t="str">
        <f t="shared" si="91"/>
        <v/>
      </c>
      <c r="D1113" s="5" t="str">
        <f t="shared" si="92"/>
        <v/>
      </c>
      <c r="E1113" s="5" t="str">
        <f t="shared" si="93"/>
        <v/>
      </c>
      <c r="F1113" s="5" t="str">
        <f>'CALC | Main Engine'!$B1113</f>
        <v/>
      </c>
      <c r="G1113" s="27" t="str">
        <f>'CALC | Main Engine'!$C1113</f>
        <v/>
      </c>
      <c r="H1113" s="6" t="str">
        <f>'CALC | Main Engine'!$E1113</f>
        <v/>
      </c>
      <c r="I1113" s="34" t="str">
        <f>IFERROR('CALC | Main Engine'!$F1113*INDEX(MassUnitsTable[],MATCH($R$3,MassUnitsTable[Mass Units],0),2), "")</f>
        <v/>
      </c>
      <c r="J1113" s="27" t="str">
        <f>IFERROR('CALC | Booster'!$F1113*INDEX(MassUnitsTable[],MATCH($R$3,MassUnitsTable[Mass Units],0),2), "")</f>
        <v/>
      </c>
      <c r="K1113" s="32" t="str">
        <f t="shared" si="94"/>
        <v/>
      </c>
      <c r="L1113" s="34" t="str">
        <f>IFERROR(('CALC | Main Engine'!N1113+'CALC | Booster'!N1113)*INDEX(MassUnitsTable[],MATCH($R$3,MassUnitsTable[Mass Units],0),2), "")</f>
        <v/>
      </c>
      <c r="M1113" s="27" t="str">
        <f>IFERROR(('CALC | Main Engine'!O1113+'CALC | Booster'!O1113)*INDEX(MassUnitsTable[],MATCH($R$3,MassUnitsTable[Mass Units],0),2), "")</f>
        <v/>
      </c>
      <c r="N1113" s="27" t="str">
        <f>IFERROR(('CALC | Main Engine'!P1113+'CALC | Booster'!P1113)*INDEX(MassUnitsTable[],MATCH($R$3,MassUnitsTable[Mass Units],0),2), "")</f>
        <v/>
      </c>
      <c r="O1113" s="27" t="str">
        <f>IFERROR(('CALC | Main Engine'!Q1113+'CALC | Booster'!Q1113)*INDEX(MassUnitsTable[],MATCH($R$3,MassUnitsTable[Mass Units],0),2), "")</f>
        <v/>
      </c>
      <c r="P1113" s="27" t="str">
        <f>IFERROR(('CALC | Main Engine'!R1113+'CALC | Booster'!R1113)*INDEX(MassUnitsTable[],MATCH($R$3,MassUnitsTable[Mass Units],0),2), "")</f>
        <v/>
      </c>
      <c r="Q1113" s="27" t="str">
        <f>IFERROR(('CALC | Main Engine'!S1113+'CALC | Booster'!S1113)*INDEX(MassUnitsTable[],MATCH($R$3,MassUnitsTable[Mass Units],0),2), "")</f>
        <v/>
      </c>
      <c r="R1113" s="32" t="str">
        <f>IFERROR(('CALC | Main Engine'!T1113+'CALC | Booster'!T1113)*INDEX(MassUnitsTable[],MATCH($R$3,MassUnitsTable[Mass Units],0),2), "")</f>
        <v/>
      </c>
      <c r="S1113" s="10"/>
    </row>
    <row r="1114" spans="1:19" x14ac:dyDescent="0.25">
      <c r="A1114" s="10"/>
      <c r="B1114" s="4" t="str">
        <f t="shared" si="90"/>
        <v/>
      </c>
      <c r="C1114" s="5" t="str">
        <f t="shared" si="91"/>
        <v/>
      </c>
      <c r="D1114" s="5" t="str">
        <f t="shared" si="92"/>
        <v/>
      </c>
      <c r="E1114" s="5" t="str">
        <f t="shared" si="93"/>
        <v/>
      </c>
      <c r="F1114" s="5" t="str">
        <f>'CALC | Main Engine'!$B1114</f>
        <v/>
      </c>
      <c r="G1114" s="27" t="str">
        <f>'CALC | Main Engine'!$C1114</f>
        <v/>
      </c>
      <c r="H1114" s="6" t="str">
        <f>'CALC | Main Engine'!$E1114</f>
        <v/>
      </c>
      <c r="I1114" s="34" t="str">
        <f>IFERROR('CALC | Main Engine'!$F1114*INDEX(MassUnitsTable[],MATCH($R$3,MassUnitsTable[Mass Units],0),2), "")</f>
        <v/>
      </c>
      <c r="J1114" s="27" t="str">
        <f>IFERROR('CALC | Booster'!$F1114*INDEX(MassUnitsTable[],MATCH($R$3,MassUnitsTable[Mass Units],0),2), "")</f>
        <v/>
      </c>
      <c r="K1114" s="32" t="str">
        <f t="shared" si="94"/>
        <v/>
      </c>
      <c r="L1114" s="34" t="str">
        <f>IFERROR(('CALC | Main Engine'!N1114+'CALC | Booster'!N1114)*INDEX(MassUnitsTable[],MATCH($R$3,MassUnitsTable[Mass Units],0),2), "")</f>
        <v/>
      </c>
      <c r="M1114" s="27" t="str">
        <f>IFERROR(('CALC | Main Engine'!O1114+'CALC | Booster'!O1114)*INDEX(MassUnitsTable[],MATCH($R$3,MassUnitsTable[Mass Units],0),2), "")</f>
        <v/>
      </c>
      <c r="N1114" s="27" t="str">
        <f>IFERROR(('CALC | Main Engine'!P1114+'CALC | Booster'!P1114)*INDEX(MassUnitsTable[],MATCH($R$3,MassUnitsTable[Mass Units],0),2), "")</f>
        <v/>
      </c>
      <c r="O1114" s="27" t="str">
        <f>IFERROR(('CALC | Main Engine'!Q1114+'CALC | Booster'!Q1114)*INDEX(MassUnitsTable[],MATCH($R$3,MassUnitsTable[Mass Units],0),2), "")</f>
        <v/>
      </c>
      <c r="P1114" s="27" t="str">
        <f>IFERROR(('CALC | Main Engine'!R1114+'CALC | Booster'!R1114)*INDEX(MassUnitsTable[],MATCH($R$3,MassUnitsTable[Mass Units],0),2), "")</f>
        <v/>
      </c>
      <c r="Q1114" s="27" t="str">
        <f>IFERROR(('CALC | Main Engine'!S1114+'CALC | Booster'!S1114)*INDEX(MassUnitsTable[],MATCH($R$3,MassUnitsTable[Mass Units],0),2), "")</f>
        <v/>
      </c>
      <c r="R1114" s="32" t="str">
        <f>IFERROR(('CALC | Main Engine'!T1114+'CALC | Booster'!T1114)*INDEX(MassUnitsTable[],MATCH($R$3,MassUnitsTable[Mass Units],0),2), "")</f>
        <v/>
      </c>
      <c r="S1114" s="10"/>
    </row>
    <row r="1115" spans="1:19" x14ac:dyDescent="0.25">
      <c r="A1115" s="10"/>
      <c r="B1115" s="4" t="str">
        <f t="shared" si="90"/>
        <v/>
      </c>
      <c r="C1115" s="5" t="str">
        <f t="shared" si="91"/>
        <v/>
      </c>
      <c r="D1115" s="5" t="str">
        <f t="shared" si="92"/>
        <v/>
      </c>
      <c r="E1115" s="5" t="str">
        <f t="shared" si="93"/>
        <v/>
      </c>
      <c r="F1115" s="5" t="str">
        <f>'CALC | Main Engine'!$B1115</f>
        <v/>
      </c>
      <c r="G1115" s="27" t="str">
        <f>'CALC | Main Engine'!$C1115</f>
        <v/>
      </c>
      <c r="H1115" s="6" t="str">
        <f>'CALC | Main Engine'!$E1115</f>
        <v/>
      </c>
      <c r="I1115" s="34" t="str">
        <f>IFERROR('CALC | Main Engine'!$F1115*INDEX(MassUnitsTable[],MATCH($R$3,MassUnitsTable[Mass Units],0),2), "")</f>
        <v/>
      </c>
      <c r="J1115" s="27" t="str">
        <f>IFERROR('CALC | Booster'!$F1115*INDEX(MassUnitsTable[],MATCH($R$3,MassUnitsTable[Mass Units],0),2), "")</f>
        <v/>
      </c>
      <c r="K1115" s="32" t="str">
        <f t="shared" si="94"/>
        <v/>
      </c>
      <c r="L1115" s="34" t="str">
        <f>IFERROR(('CALC | Main Engine'!N1115+'CALC | Booster'!N1115)*INDEX(MassUnitsTable[],MATCH($R$3,MassUnitsTable[Mass Units],0),2), "")</f>
        <v/>
      </c>
      <c r="M1115" s="27" t="str">
        <f>IFERROR(('CALC | Main Engine'!O1115+'CALC | Booster'!O1115)*INDEX(MassUnitsTable[],MATCH($R$3,MassUnitsTable[Mass Units],0),2), "")</f>
        <v/>
      </c>
      <c r="N1115" s="27" t="str">
        <f>IFERROR(('CALC | Main Engine'!P1115+'CALC | Booster'!P1115)*INDEX(MassUnitsTable[],MATCH($R$3,MassUnitsTable[Mass Units],0),2), "")</f>
        <v/>
      </c>
      <c r="O1115" s="27" t="str">
        <f>IFERROR(('CALC | Main Engine'!Q1115+'CALC | Booster'!Q1115)*INDEX(MassUnitsTable[],MATCH($R$3,MassUnitsTable[Mass Units],0),2), "")</f>
        <v/>
      </c>
      <c r="P1115" s="27" t="str">
        <f>IFERROR(('CALC | Main Engine'!R1115+'CALC | Booster'!R1115)*INDEX(MassUnitsTable[],MATCH($R$3,MassUnitsTable[Mass Units],0),2), "")</f>
        <v/>
      </c>
      <c r="Q1115" s="27" t="str">
        <f>IFERROR(('CALC | Main Engine'!S1115+'CALC | Booster'!S1115)*INDEX(MassUnitsTable[],MATCH($R$3,MassUnitsTable[Mass Units],0),2), "")</f>
        <v/>
      </c>
      <c r="R1115" s="32" t="str">
        <f>IFERROR(('CALC | Main Engine'!T1115+'CALC | Booster'!T1115)*INDEX(MassUnitsTable[],MATCH($R$3,MassUnitsTable[Mass Units],0),2), "")</f>
        <v/>
      </c>
      <c r="S1115" s="10"/>
    </row>
    <row r="1116" spans="1:19" x14ac:dyDescent="0.25">
      <c r="A1116" s="10"/>
      <c r="B1116" s="4" t="str">
        <f t="shared" si="90"/>
        <v/>
      </c>
      <c r="C1116" s="5" t="str">
        <f t="shared" si="91"/>
        <v/>
      </c>
      <c r="D1116" s="5" t="str">
        <f t="shared" si="92"/>
        <v/>
      </c>
      <c r="E1116" s="5" t="str">
        <f t="shared" si="93"/>
        <v/>
      </c>
      <c r="F1116" s="5" t="str">
        <f>'CALC | Main Engine'!$B1116</f>
        <v/>
      </c>
      <c r="G1116" s="27" t="str">
        <f>'CALC | Main Engine'!$C1116</f>
        <v/>
      </c>
      <c r="H1116" s="6" t="str">
        <f>'CALC | Main Engine'!$E1116</f>
        <v/>
      </c>
      <c r="I1116" s="34" t="str">
        <f>IFERROR('CALC | Main Engine'!$F1116*INDEX(MassUnitsTable[],MATCH($R$3,MassUnitsTable[Mass Units],0),2), "")</f>
        <v/>
      </c>
      <c r="J1116" s="27" t="str">
        <f>IFERROR('CALC | Booster'!$F1116*INDEX(MassUnitsTable[],MATCH($R$3,MassUnitsTable[Mass Units],0),2), "")</f>
        <v/>
      </c>
      <c r="K1116" s="32" t="str">
        <f t="shared" si="94"/>
        <v/>
      </c>
      <c r="L1116" s="34" t="str">
        <f>IFERROR(('CALC | Main Engine'!N1116+'CALC | Booster'!N1116)*INDEX(MassUnitsTable[],MATCH($R$3,MassUnitsTable[Mass Units],0),2), "")</f>
        <v/>
      </c>
      <c r="M1116" s="27" t="str">
        <f>IFERROR(('CALC | Main Engine'!O1116+'CALC | Booster'!O1116)*INDEX(MassUnitsTable[],MATCH($R$3,MassUnitsTable[Mass Units],0),2), "")</f>
        <v/>
      </c>
      <c r="N1116" s="27" t="str">
        <f>IFERROR(('CALC | Main Engine'!P1116+'CALC | Booster'!P1116)*INDEX(MassUnitsTable[],MATCH($R$3,MassUnitsTable[Mass Units],0),2), "")</f>
        <v/>
      </c>
      <c r="O1116" s="27" t="str">
        <f>IFERROR(('CALC | Main Engine'!Q1116+'CALC | Booster'!Q1116)*INDEX(MassUnitsTable[],MATCH($R$3,MassUnitsTable[Mass Units],0),2), "")</f>
        <v/>
      </c>
      <c r="P1116" s="27" t="str">
        <f>IFERROR(('CALC | Main Engine'!R1116+'CALC | Booster'!R1116)*INDEX(MassUnitsTable[],MATCH($R$3,MassUnitsTable[Mass Units],0),2), "")</f>
        <v/>
      </c>
      <c r="Q1116" s="27" t="str">
        <f>IFERROR(('CALC | Main Engine'!S1116+'CALC | Booster'!S1116)*INDEX(MassUnitsTable[],MATCH($R$3,MassUnitsTable[Mass Units],0),2), "")</f>
        <v/>
      </c>
      <c r="R1116" s="32" t="str">
        <f>IFERROR(('CALC | Main Engine'!T1116+'CALC | Booster'!T1116)*INDEX(MassUnitsTable[],MATCH($R$3,MassUnitsTable[Mass Units],0),2), "")</f>
        <v/>
      </c>
      <c r="S1116" s="10"/>
    </row>
    <row r="1117" spans="1:19" x14ac:dyDescent="0.25">
      <c r="A1117" s="10"/>
      <c r="B1117" s="4" t="str">
        <f t="shared" si="90"/>
        <v/>
      </c>
      <c r="C1117" s="5" t="str">
        <f t="shared" si="91"/>
        <v/>
      </c>
      <c r="D1117" s="5" t="str">
        <f t="shared" si="92"/>
        <v/>
      </c>
      <c r="E1117" s="5" t="str">
        <f t="shared" si="93"/>
        <v/>
      </c>
      <c r="F1117" s="5" t="str">
        <f>'CALC | Main Engine'!$B1117</f>
        <v/>
      </c>
      <c r="G1117" s="27" t="str">
        <f>'CALC | Main Engine'!$C1117</f>
        <v/>
      </c>
      <c r="H1117" s="6" t="str">
        <f>'CALC | Main Engine'!$E1117</f>
        <v/>
      </c>
      <c r="I1117" s="34" t="str">
        <f>IFERROR('CALC | Main Engine'!$F1117*INDEX(MassUnitsTable[],MATCH($R$3,MassUnitsTable[Mass Units],0),2), "")</f>
        <v/>
      </c>
      <c r="J1117" s="27" t="str">
        <f>IFERROR('CALC | Booster'!$F1117*INDEX(MassUnitsTable[],MATCH($R$3,MassUnitsTable[Mass Units],0),2), "")</f>
        <v/>
      </c>
      <c r="K1117" s="32" t="str">
        <f t="shared" si="94"/>
        <v/>
      </c>
      <c r="L1117" s="34" t="str">
        <f>IFERROR(('CALC | Main Engine'!N1117+'CALC | Booster'!N1117)*INDEX(MassUnitsTable[],MATCH($R$3,MassUnitsTable[Mass Units],0),2), "")</f>
        <v/>
      </c>
      <c r="M1117" s="27" t="str">
        <f>IFERROR(('CALC | Main Engine'!O1117+'CALC | Booster'!O1117)*INDEX(MassUnitsTable[],MATCH($R$3,MassUnitsTable[Mass Units],0),2), "")</f>
        <v/>
      </c>
      <c r="N1117" s="27" t="str">
        <f>IFERROR(('CALC | Main Engine'!P1117+'CALC | Booster'!P1117)*INDEX(MassUnitsTable[],MATCH($R$3,MassUnitsTable[Mass Units],0),2), "")</f>
        <v/>
      </c>
      <c r="O1117" s="27" t="str">
        <f>IFERROR(('CALC | Main Engine'!Q1117+'CALC | Booster'!Q1117)*INDEX(MassUnitsTable[],MATCH($R$3,MassUnitsTable[Mass Units],0),2), "")</f>
        <v/>
      </c>
      <c r="P1117" s="27" t="str">
        <f>IFERROR(('CALC | Main Engine'!R1117+'CALC | Booster'!R1117)*INDEX(MassUnitsTable[],MATCH($R$3,MassUnitsTable[Mass Units],0),2), "")</f>
        <v/>
      </c>
      <c r="Q1117" s="27" t="str">
        <f>IFERROR(('CALC | Main Engine'!S1117+'CALC | Booster'!S1117)*INDEX(MassUnitsTable[],MATCH($R$3,MassUnitsTable[Mass Units],0),2), "")</f>
        <v/>
      </c>
      <c r="R1117" s="32" t="str">
        <f>IFERROR(('CALC | Main Engine'!T1117+'CALC | Booster'!T1117)*INDEX(MassUnitsTable[],MATCH($R$3,MassUnitsTable[Mass Units],0),2), "")</f>
        <v/>
      </c>
      <c r="S1117" s="10"/>
    </row>
    <row r="1118" spans="1:19" x14ac:dyDescent="0.25">
      <c r="A1118" s="10"/>
      <c r="B1118" s="4" t="str">
        <f t="shared" si="90"/>
        <v/>
      </c>
      <c r="C1118" s="5" t="str">
        <f t="shared" si="91"/>
        <v/>
      </c>
      <c r="D1118" s="5" t="str">
        <f t="shared" si="92"/>
        <v/>
      </c>
      <c r="E1118" s="5" t="str">
        <f t="shared" si="93"/>
        <v/>
      </c>
      <c r="F1118" s="5" t="str">
        <f>'CALC | Main Engine'!$B1118</f>
        <v/>
      </c>
      <c r="G1118" s="27" t="str">
        <f>'CALC | Main Engine'!$C1118</f>
        <v/>
      </c>
      <c r="H1118" s="6" t="str">
        <f>'CALC | Main Engine'!$E1118</f>
        <v/>
      </c>
      <c r="I1118" s="34" t="str">
        <f>IFERROR('CALC | Main Engine'!$F1118*INDEX(MassUnitsTable[],MATCH($R$3,MassUnitsTable[Mass Units],0),2), "")</f>
        <v/>
      </c>
      <c r="J1118" s="27" t="str">
        <f>IFERROR('CALC | Booster'!$F1118*INDEX(MassUnitsTable[],MATCH($R$3,MassUnitsTable[Mass Units],0),2), "")</f>
        <v/>
      </c>
      <c r="K1118" s="32" t="str">
        <f t="shared" si="94"/>
        <v/>
      </c>
      <c r="L1118" s="34" t="str">
        <f>IFERROR(('CALC | Main Engine'!N1118+'CALC | Booster'!N1118)*INDEX(MassUnitsTable[],MATCH($R$3,MassUnitsTable[Mass Units],0),2), "")</f>
        <v/>
      </c>
      <c r="M1118" s="27" t="str">
        <f>IFERROR(('CALC | Main Engine'!O1118+'CALC | Booster'!O1118)*INDEX(MassUnitsTable[],MATCH($R$3,MassUnitsTable[Mass Units],0),2), "")</f>
        <v/>
      </c>
      <c r="N1118" s="27" t="str">
        <f>IFERROR(('CALC | Main Engine'!P1118+'CALC | Booster'!P1118)*INDEX(MassUnitsTable[],MATCH($R$3,MassUnitsTable[Mass Units],0),2), "")</f>
        <v/>
      </c>
      <c r="O1118" s="27" t="str">
        <f>IFERROR(('CALC | Main Engine'!Q1118+'CALC | Booster'!Q1118)*INDEX(MassUnitsTable[],MATCH($R$3,MassUnitsTable[Mass Units],0),2), "")</f>
        <v/>
      </c>
      <c r="P1118" s="27" t="str">
        <f>IFERROR(('CALC | Main Engine'!R1118+'CALC | Booster'!R1118)*INDEX(MassUnitsTable[],MATCH($R$3,MassUnitsTable[Mass Units],0),2), "")</f>
        <v/>
      </c>
      <c r="Q1118" s="27" t="str">
        <f>IFERROR(('CALC | Main Engine'!S1118+'CALC | Booster'!S1118)*INDEX(MassUnitsTable[],MATCH($R$3,MassUnitsTable[Mass Units],0),2), "")</f>
        <v/>
      </c>
      <c r="R1118" s="32" t="str">
        <f>IFERROR(('CALC | Main Engine'!T1118+'CALC | Booster'!T1118)*INDEX(MassUnitsTable[],MATCH($R$3,MassUnitsTable[Mass Units],0),2), "")</f>
        <v/>
      </c>
      <c r="S1118" s="10"/>
    </row>
    <row r="1119" spans="1:19" x14ac:dyDescent="0.25">
      <c r="A1119" s="10"/>
      <c r="B1119" s="4" t="str">
        <f t="shared" si="90"/>
        <v/>
      </c>
      <c r="C1119" s="5" t="str">
        <f t="shared" si="91"/>
        <v/>
      </c>
      <c r="D1119" s="5" t="str">
        <f t="shared" si="92"/>
        <v/>
      </c>
      <c r="E1119" s="5" t="str">
        <f t="shared" si="93"/>
        <v/>
      </c>
      <c r="F1119" s="5" t="str">
        <f>'CALC | Main Engine'!$B1119</f>
        <v/>
      </c>
      <c r="G1119" s="27" t="str">
        <f>'CALC | Main Engine'!$C1119</f>
        <v/>
      </c>
      <c r="H1119" s="6" t="str">
        <f>'CALC | Main Engine'!$E1119</f>
        <v/>
      </c>
      <c r="I1119" s="34" t="str">
        <f>IFERROR('CALC | Main Engine'!$F1119*INDEX(MassUnitsTable[],MATCH($R$3,MassUnitsTable[Mass Units],0),2), "")</f>
        <v/>
      </c>
      <c r="J1119" s="27" t="str">
        <f>IFERROR('CALC | Booster'!$F1119*INDEX(MassUnitsTable[],MATCH($R$3,MassUnitsTable[Mass Units],0),2), "")</f>
        <v/>
      </c>
      <c r="K1119" s="32" t="str">
        <f t="shared" si="94"/>
        <v/>
      </c>
      <c r="L1119" s="34" t="str">
        <f>IFERROR(('CALC | Main Engine'!N1119+'CALC | Booster'!N1119)*INDEX(MassUnitsTable[],MATCH($R$3,MassUnitsTable[Mass Units],0),2), "")</f>
        <v/>
      </c>
      <c r="M1119" s="27" t="str">
        <f>IFERROR(('CALC | Main Engine'!O1119+'CALC | Booster'!O1119)*INDEX(MassUnitsTable[],MATCH($R$3,MassUnitsTable[Mass Units],0),2), "")</f>
        <v/>
      </c>
      <c r="N1119" s="27" t="str">
        <f>IFERROR(('CALC | Main Engine'!P1119+'CALC | Booster'!P1119)*INDEX(MassUnitsTable[],MATCH($R$3,MassUnitsTable[Mass Units],0),2), "")</f>
        <v/>
      </c>
      <c r="O1119" s="27" t="str">
        <f>IFERROR(('CALC | Main Engine'!Q1119+'CALC | Booster'!Q1119)*INDEX(MassUnitsTable[],MATCH($R$3,MassUnitsTable[Mass Units],0),2), "")</f>
        <v/>
      </c>
      <c r="P1119" s="27" t="str">
        <f>IFERROR(('CALC | Main Engine'!R1119+'CALC | Booster'!R1119)*INDEX(MassUnitsTable[],MATCH($R$3,MassUnitsTable[Mass Units],0),2), "")</f>
        <v/>
      </c>
      <c r="Q1119" s="27" t="str">
        <f>IFERROR(('CALC | Main Engine'!S1119+'CALC | Booster'!S1119)*INDEX(MassUnitsTable[],MATCH($R$3,MassUnitsTable[Mass Units],0),2), "")</f>
        <v/>
      </c>
      <c r="R1119" s="32" t="str">
        <f>IFERROR(('CALC | Main Engine'!T1119+'CALC | Booster'!T1119)*INDEX(MassUnitsTable[],MATCH($R$3,MassUnitsTable[Mass Units],0),2), "")</f>
        <v/>
      </c>
      <c r="S1119" s="10"/>
    </row>
    <row r="1120" spans="1:19" x14ac:dyDescent="0.25">
      <c r="A1120" s="10"/>
      <c r="B1120" s="4" t="str">
        <f t="shared" si="90"/>
        <v/>
      </c>
      <c r="C1120" s="5" t="str">
        <f t="shared" si="91"/>
        <v/>
      </c>
      <c r="D1120" s="5" t="str">
        <f t="shared" si="92"/>
        <v/>
      </c>
      <c r="E1120" s="5" t="str">
        <f t="shared" si="93"/>
        <v/>
      </c>
      <c r="F1120" s="5" t="str">
        <f>'CALC | Main Engine'!$B1120</f>
        <v/>
      </c>
      <c r="G1120" s="27" t="str">
        <f>'CALC | Main Engine'!$C1120</f>
        <v/>
      </c>
      <c r="H1120" s="6" t="str">
        <f>'CALC | Main Engine'!$E1120</f>
        <v/>
      </c>
      <c r="I1120" s="34" t="str">
        <f>IFERROR('CALC | Main Engine'!$F1120*INDEX(MassUnitsTable[],MATCH($R$3,MassUnitsTable[Mass Units],0),2), "")</f>
        <v/>
      </c>
      <c r="J1120" s="27" t="str">
        <f>IFERROR('CALC | Booster'!$F1120*INDEX(MassUnitsTable[],MATCH($R$3,MassUnitsTable[Mass Units],0),2), "")</f>
        <v/>
      </c>
      <c r="K1120" s="32" t="str">
        <f t="shared" si="94"/>
        <v/>
      </c>
      <c r="L1120" s="34" t="str">
        <f>IFERROR(('CALC | Main Engine'!N1120+'CALC | Booster'!N1120)*INDEX(MassUnitsTable[],MATCH($R$3,MassUnitsTable[Mass Units],0),2), "")</f>
        <v/>
      </c>
      <c r="M1120" s="27" t="str">
        <f>IFERROR(('CALC | Main Engine'!O1120+'CALC | Booster'!O1120)*INDEX(MassUnitsTable[],MATCH($R$3,MassUnitsTable[Mass Units],0),2), "")</f>
        <v/>
      </c>
      <c r="N1120" s="27" t="str">
        <f>IFERROR(('CALC | Main Engine'!P1120+'CALC | Booster'!P1120)*INDEX(MassUnitsTable[],MATCH($R$3,MassUnitsTable[Mass Units],0),2), "")</f>
        <v/>
      </c>
      <c r="O1120" s="27" t="str">
        <f>IFERROR(('CALC | Main Engine'!Q1120+'CALC | Booster'!Q1120)*INDEX(MassUnitsTable[],MATCH($R$3,MassUnitsTable[Mass Units],0),2), "")</f>
        <v/>
      </c>
      <c r="P1120" s="27" t="str">
        <f>IFERROR(('CALC | Main Engine'!R1120+'CALC | Booster'!R1120)*INDEX(MassUnitsTable[],MATCH($R$3,MassUnitsTable[Mass Units],0),2), "")</f>
        <v/>
      </c>
      <c r="Q1120" s="27" t="str">
        <f>IFERROR(('CALC | Main Engine'!S1120+'CALC | Booster'!S1120)*INDEX(MassUnitsTable[],MATCH($R$3,MassUnitsTable[Mass Units],0),2), "")</f>
        <v/>
      </c>
      <c r="R1120" s="32" t="str">
        <f>IFERROR(('CALC | Main Engine'!T1120+'CALC | Booster'!T1120)*INDEX(MassUnitsTable[],MATCH($R$3,MassUnitsTable[Mass Units],0),2), "")</f>
        <v/>
      </c>
      <c r="S1120" s="10"/>
    </row>
    <row r="1121" spans="1:19" x14ac:dyDescent="0.25">
      <c r="A1121" s="10"/>
      <c r="B1121" s="4" t="str">
        <f t="shared" si="90"/>
        <v/>
      </c>
      <c r="C1121" s="5" t="str">
        <f t="shared" si="91"/>
        <v/>
      </c>
      <c r="D1121" s="5" t="str">
        <f t="shared" si="92"/>
        <v/>
      </c>
      <c r="E1121" s="5" t="str">
        <f t="shared" si="93"/>
        <v/>
      </c>
      <c r="F1121" s="5" t="str">
        <f>'CALC | Main Engine'!$B1121</f>
        <v/>
      </c>
      <c r="G1121" s="27" t="str">
        <f>'CALC | Main Engine'!$C1121</f>
        <v/>
      </c>
      <c r="H1121" s="6" t="str">
        <f>'CALC | Main Engine'!$E1121</f>
        <v/>
      </c>
      <c r="I1121" s="34" t="str">
        <f>IFERROR('CALC | Main Engine'!$F1121*INDEX(MassUnitsTable[],MATCH($R$3,MassUnitsTable[Mass Units],0),2), "")</f>
        <v/>
      </c>
      <c r="J1121" s="27" t="str">
        <f>IFERROR('CALC | Booster'!$F1121*INDEX(MassUnitsTable[],MATCH($R$3,MassUnitsTable[Mass Units],0),2), "")</f>
        <v/>
      </c>
      <c r="K1121" s="32" t="str">
        <f t="shared" si="94"/>
        <v/>
      </c>
      <c r="L1121" s="34" t="str">
        <f>IFERROR(('CALC | Main Engine'!N1121+'CALC | Booster'!N1121)*INDEX(MassUnitsTable[],MATCH($R$3,MassUnitsTable[Mass Units],0),2), "")</f>
        <v/>
      </c>
      <c r="M1121" s="27" t="str">
        <f>IFERROR(('CALC | Main Engine'!O1121+'CALC | Booster'!O1121)*INDEX(MassUnitsTable[],MATCH($R$3,MassUnitsTable[Mass Units],0),2), "")</f>
        <v/>
      </c>
      <c r="N1121" s="27" t="str">
        <f>IFERROR(('CALC | Main Engine'!P1121+'CALC | Booster'!P1121)*INDEX(MassUnitsTable[],MATCH($R$3,MassUnitsTable[Mass Units],0),2), "")</f>
        <v/>
      </c>
      <c r="O1121" s="27" t="str">
        <f>IFERROR(('CALC | Main Engine'!Q1121+'CALC | Booster'!Q1121)*INDEX(MassUnitsTable[],MATCH($R$3,MassUnitsTable[Mass Units],0),2), "")</f>
        <v/>
      </c>
      <c r="P1121" s="27" t="str">
        <f>IFERROR(('CALC | Main Engine'!R1121+'CALC | Booster'!R1121)*INDEX(MassUnitsTable[],MATCH($R$3,MassUnitsTable[Mass Units],0),2), "")</f>
        <v/>
      </c>
      <c r="Q1121" s="27" t="str">
        <f>IFERROR(('CALC | Main Engine'!S1121+'CALC | Booster'!S1121)*INDEX(MassUnitsTable[],MATCH($R$3,MassUnitsTable[Mass Units],0),2), "")</f>
        <v/>
      </c>
      <c r="R1121" s="32" t="str">
        <f>IFERROR(('CALC | Main Engine'!T1121+'CALC | Booster'!T1121)*INDEX(MassUnitsTable[],MATCH($R$3,MassUnitsTable[Mass Units],0),2), "")</f>
        <v/>
      </c>
      <c r="S1121" s="10"/>
    </row>
    <row r="1122" spans="1:19" x14ac:dyDescent="0.25">
      <c r="A1122" s="10"/>
      <c r="B1122" s="4" t="str">
        <f t="shared" si="90"/>
        <v/>
      </c>
      <c r="C1122" s="5" t="str">
        <f t="shared" si="91"/>
        <v/>
      </c>
      <c r="D1122" s="5" t="str">
        <f t="shared" si="92"/>
        <v/>
      </c>
      <c r="E1122" s="5" t="str">
        <f t="shared" si="93"/>
        <v/>
      </c>
      <c r="F1122" s="5" t="str">
        <f>'CALC | Main Engine'!$B1122</f>
        <v/>
      </c>
      <c r="G1122" s="27" t="str">
        <f>'CALC | Main Engine'!$C1122</f>
        <v/>
      </c>
      <c r="H1122" s="6" t="str">
        <f>'CALC | Main Engine'!$E1122</f>
        <v/>
      </c>
      <c r="I1122" s="34" t="str">
        <f>IFERROR('CALC | Main Engine'!$F1122*INDEX(MassUnitsTable[],MATCH($R$3,MassUnitsTable[Mass Units],0),2), "")</f>
        <v/>
      </c>
      <c r="J1122" s="27" t="str">
        <f>IFERROR('CALC | Booster'!$F1122*INDEX(MassUnitsTable[],MATCH($R$3,MassUnitsTable[Mass Units],0),2), "")</f>
        <v/>
      </c>
      <c r="K1122" s="32" t="str">
        <f t="shared" si="94"/>
        <v/>
      </c>
      <c r="L1122" s="34" t="str">
        <f>IFERROR(('CALC | Main Engine'!N1122+'CALC | Booster'!N1122)*INDEX(MassUnitsTable[],MATCH($R$3,MassUnitsTable[Mass Units],0),2), "")</f>
        <v/>
      </c>
      <c r="M1122" s="27" t="str">
        <f>IFERROR(('CALC | Main Engine'!O1122+'CALC | Booster'!O1122)*INDEX(MassUnitsTable[],MATCH($R$3,MassUnitsTable[Mass Units],0),2), "")</f>
        <v/>
      </c>
      <c r="N1122" s="27" t="str">
        <f>IFERROR(('CALC | Main Engine'!P1122+'CALC | Booster'!P1122)*INDEX(MassUnitsTable[],MATCH($R$3,MassUnitsTable[Mass Units],0),2), "")</f>
        <v/>
      </c>
      <c r="O1122" s="27" t="str">
        <f>IFERROR(('CALC | Main Engine'!Q1122+'CALC | Booster'!Q1122)*INDEX(MassUnitsTable[],MATCH($R$3,MassUnitsTable[Mass Units],0),2), "")</f>
        <v/>
      </c>
      <c r="P1122" s="27" t="str">
        <f>IFERROR(('CALC | Main Engine'!R1122+'CALC | Booster'!R1122)*INDEX(MassUnitsTable[],MATCH($R$3,MassUnitsTable[Mass Units],0),2), "")</f>
        <v/>
      </c>
      <c r="Q1122" s="27" t="str">
        <f>IFERROR(('CALC | Main Engine'!S1122+'CALC | Booster'!S1122)*INDEX(MassUnitsTable[],MATCH($R$3,MassUnitsTable[Mass Units],0),2), "")</f>
        <v/>
      </c>
      <c r="R1122" s="32" t="str">
        <f>IFERROR(('CALC | Main Engine'!T1122+'CALC | Booster'!T1122)*INDEX(MassUnitsTable[],MATCH($R$3,MassUnitsTable[Mass Units],0),2), "")</f>
        <v/>
      </c>
      <c r="S1122" s="10"/>
    </row>
    <row r="1123" spans="1:19" x14ac:dyDescent="0.25">
      <c r="A1123" s="10"/>
      <c r="B1123" s="4" t="str">
        <f t="shared" si="90"/>
        <v/>
      </c>
      <c r="C1123" s="5" t="str">
        <f t="shared" si="91"/>
        <v/>
      </c>
      <c r="D1123" s="5" t="str">
        <f t="shared" si="92"/>
        <v/>
      </c>
      <c r="E1123" s="5" t="str">
        <f t="shared" si="93"/>
        <v/>
      </c>
      <c r="F1123" s="5" t="str">
        <f>'CALC | Main Engine'!$B1123</f>
        <v/>
      </c>
      <c r="G1123" s="27" t="str">
        <f>'CALC | Main Engine'!$C1123</f>
        <v/>
      </c>
      <c r="H1123" s="6" t="str">
        <f>'CALC | Main Engine'!$E1123</f>
        <v/>
      </c>
      <c r="I1123" s="34" t="str">
        <f>IFERROR('CALC | Main Engine'!$F1123*INDEX(MassUnitsTable[],MATCH($R$3,MassUnitsTable[Mass Units],0),2), "")</f>
        <v/>
      </c>
      <c r="J1123" s="27" t="str">
        <f>IFERROR('CALC | Booster'!$F1123*INDEX(MassUnitsTable[],MATCH($R$3,MassUnitsTable[Mass Units],0),2), "")</f>
        <v/>
      </c>
      <c r="K1123" s="32" t="str">
        <f t="shared" si="94"/>
        <v/>
      </c>
      <c r="L1123" s="34" t="str">
        <f>IFERROR(('CALC | Main Engine'!N1123+'CALC | Booster'!N1123)*INDEX(MassUnitsTable[],MATCH($R$3,MassUnitsTable[Mass Units],0),2), "")</f>
        <v/>
      </c>
      <c r="M1123" s="27" t="str">
        <f>IFERROR(('CALC | Main Engine'!O1123+'CALC | Booster'!O1123)*INDEX(MassUnitsTable[],MATCH($R$3,MassUnitsTable[Mass Units],0),2), "")</f>
        <v/>
      </c>
      <c r="N1123" s="27" t="str">
        <f>IFERROR(('CALC | Main Engine'!P1123+'CALC | Booster'!P1123)*INDEX(MassUnitsTable[],MATCH($R$3,MassUnitsTable[Mass Units],0),2), "")</f>
        <v/>
      </c>
      <c r="O1123" s="27" t="str">
        <f>IFERROR(('CALC | Main Engine'!Q1123+'CALC | Booster'!Q1123)*INDEX(MassUnitsTable[],MATCH($R$3,MassUnitsTable[Mass Units],0),2), "")</f>
        <v/>
      </c>
      <c r="P1123" s="27" t="str">
        <f>IFERROR(('CALC | Main Engine'!R1123+'CALC | Booster'!R1123)*INDEX(MassUnitsTable[],MATCH($R$3,MassUnitsTable[Mass Units],0),2), "")</f>
        <v/>
      </c>
      <c r="Q1123" s="27" t="str">
        <f>IFERROR(('CALC | Main Engine'!S1123+'CALC | Booster'!S1123)*INDEX(MassUnitsTable[],MATCH($R$3,MassUnitsTable[Mass Units],0),2), "")</f>
        <v/>
      </c>
      <c r="R1123" s="32" t="str">
        <f>IFERROR(('CALC | Main Engine'!T1123+'CALC | Booster'!T1123)*INDEX(MassUnitsTable[],MATCH($R$3,MassUnitsTable[Mass Units],0),2), "")</f>
        <v/>
      </c>
      <c r="S1123" s="10"/>
    </row>
    <row r="1124" spans="1:19" x14ac:dyDescent="0.25">
      <c r="A1124" s="10"/>
      <c r="B1124" s="4" t="str">
        <f t="shared" si="90"/>
        <v/>
      </c>
      <c r="C1124" s="5" t="str">
        <f t="shared" si="91"/>
        <v/>
      </c>
      <c r="D1124" s="5" t="str">
        <f t="shared" si="92"/>
        <v/>
      </c>
      <c r="E1124" s="5" t="str">
        <f t="shared" si="93"/>
        <v/>
      </c>
      <c r="F1124" s="5" t="str">
        <f>'CALC | Main Engine'!$B1124</f>
        <v/>
      </c>
      <c r="G1124" s="27" t="str">
        <f>'CALC | Main Engine'!$C1124</f>
        <v/>
      </c>
      <c r="H1124" s="6" t="str">
        <f>'CALC | Main Engine'!$E1124</f>
        <v/>
      </c>
      <c r="I1124" s="34" t="str">
        <f>IFERROR('CALC | Main Engine'!$F1124*INDEX(MassUnitsTable[],MATCH($R$3,MassUnitsTable[Mass Units],0),2), "")</f>
        <v/>
      </c>
      <c r="J1124" s="27" t="str">
        <f>IFERROR('CALC | Booster'!$F1124*INDEX(MassUnitsTable[],MATCH($R$3,MassUnitsTable[Mass Units],0),2), "")</f>
        <v/>
      </c>
      <c r="K1124" s="32" t="str">
        <f t="shared" si="94"/>
        <v/>
      </c>
      <c r="L1124" s="34" t="str">
        <f>IFERROR(('CALC | Main Engine'!N1124+'CALC | Booster'!N1124)*INDEX(MassUnitsTable[],MATCH($R$3,MassUnitsTable[Mass Units],0),2), "")</f>
        <v/>
      </c>
      <c r="M1124" s="27" t="str">
        <f>IFERROR(('CALC | Main Engine'!O1124+'CALC | Booster'!O1124)*INDEX(MassUnitsTable[],MATCH($R$3,MassUnitsTable[Mass Units],0),2), "")</f>
        <v/>
      </c>
      <c r="N1124" s="27" t="str">
        <f>IFERROR(('CALC | Main Engine'!P1124+'CALC | Booster'!P1124)*INDEX(MassUnitsTable[],MATCH($R$3,MassUnitsTable[Mass Units],0),2), "")</f>
        <v/>
      </c>
      <c r="O1124" s="27" t="str">
        <f>IFERROR(('CALC | Main Engine'!Q1124+'CALC | Booster'!Q1124)*INDEX(MassUnitsTable[],MATCH($R$3,MassUnitsTable[Mass Units],0),2), "")</f>
        <v/>
      </c>
      <c r="P1124" s="27" t="str">
        <f>IFERROR(('CALC | Main Engine'!R1124+'CALC | Booster'!R1124)*INDEX(MassUnitsTable[],MATCH($R$3,MassUnitsTable[Mass Units],0),2), "")</f>
        <v/>
      </c>
      <c r="Q1124" s="27" t="str">
        <f>IFERROR(('CALC | Main Engine'!S1124+'CALC | Booster'!S1124)*INDEX(MassUnitsTable[],MATCH($R$3,MassUnitsTable[Mass Units],0),2), "")</f>
        <v/>
      </c>
      <c r="R1124" s="32" t="str">
        <f>IFERROR(('CALC | Main Engine'!T1124+'CALC | Booster'!T1124)*INDEX(MassUnitsTable[],MATCH($R$3,MassUnitsTable[Mass Units],0),2), "")</f>
        <v/>
      </c>
      <c r="S1124" s="10"/>
    </row>
    <row r="1125" spans="1:19" x14ac:dyDescent="0.25">
      <c r="A1125" s="10"/>
      <c r="B1125" s="4" t="str">
        <f t="shared" si="90"/>
        <v/>
      </c>
      <c r="C1125" s="5" t="str">
        <f t="shared" si="91"/>
        <v/>
      </c>
      <c r="D1125" s="5" t="str">
        <f t="shared" si="92"/>
        <v/>
      </c>
      <c r="E1125" s="5" t="str">
        <f t="shared" si="93"/>
        <v/>
      </c>
      <c r="F1125" s="5" t="str">
        <f>'CALC | Main Engine'!$B1125</f>
        <v/>
      </c>
      <c r="G1125" s="27" t="str">
        <f>'CALC | Main Engine'!$C1125</f>
        <v/>
      </c>
      <c r="H1125" s="6" t="str">
        <f>'CALC | Main Engine'!$E1125</f>
        <v/>
      </c>
      <c r="I1125" s="34" t="str">
        <f>IFERROR('CALC | Main Engine'!$F1125*INDEX(MassUnitsTable[],MATCH($R$3,MassUnitsTable[Mass Units],0),2), "")</f>
        <v/>
      </c>
      <c r="J1125" s="27" t="str">
        <f>IFERROR('CALC | Booster'!$F1125*INDEX(MassUnitsTable[],MATCH($R$3,MassUnitsTable[Mass Units],0),2), "")</f>
        <v/>
      </c>
      <c r="K1125" s="32" t="str">
        <f t="shared" si="94"/>
        <v/>
      </c>
      <c r="L1125" s="34" t="str">
        <f>IFERROR(('CALC | Main Engine'!N1125+'CALC | Booster'!N1125)*INDEX(MassUnitsTable[],MATCH($R$3,MassUnitsTable[Mass Units],0),2), "")</f>
        <v/>
      </c>
      <c r="M1125" s="27" t="str">
        <f>IFERROR(('CALC | Main Engine'!O1125+'CALC | Booster'!O1125)*INDEX(MassUnitsTable[],MATCH($R$3,MassUnitsTable[Mass Units],0),2), "")</f>
        <v/>
      </c>
      <c r="N1125" s="27" t="str">
        <f>IFERROR(('CALC | Main Engine'!P1125+'CALC | Booster'!P1125)*INDEX(MassUnitsTable[],MATCH($R$3,MassUnitsTable[Mass Units],0),2), "")</f>
        <v/>
      </c>
      <c r="O1125" s="27" t="str">
        <f>IFERROR(('CALC | Main Engine'!Q1125+'CALC | Booster'!Q1125)*INDEX(MassUnitsTable[],MATCH($R$3,MassUnitsTable[Mass Units],0),2), "")</f>
        <v/>
      </c>
      <c r="P1125" s="27" t="str">
        <f>IFERROR(('CALC | Main Engine'!R1125+'CALC | Booster'!R1125)*INDEX(MassUnitsTable[],MATCH($R$3,MassUnitsTable[Mass Units],0),2), "")</f>
        <v/>
      </c>
      <c r="Q1125" s="27" t="str">
        <f>IFERROR(('CALC | Main Engine'!S1125+'CALC | Booster'!S1125)*INDEX(MassUnitsTable[],MATCH($R$3,MassUnitsTable[Mass Units],0),2), "")</f>
        <v/>
      </c>
      <c r="R1125" s="32" t="str">
        <f>IFERROR(('CALC | Main Engine'!T1125+'CALC | Booster'!T1125)*INDEX(MassUnitsTable[],MATCH($R$3,MassUnitsTable[Mass Units],0),2), "")</f>
        <v/>
      </c>
      <c r="S1125" s="10"/>
    </row>
    <row r="1126" spans="1:19" x14ac:dyDescent="0.25">
      <c r="A1126" s="10"/>
      <c r="B1126" s="4" t="str">
        <f t="shared" si="90"/>
        <v/>
      </c>
      <c r="C1126" s="5" t="str">
        <f t="shared" si="91"/>
        <v/>
      </c>
      <c r="D1126" s="5" t="str">
        <f t="shared" si="92"/>
        <v/>
      </c>
      <c r="E1126" s="5" t="str">
        <f t="shared" si="93"/>
        <v/>
      </c>
      <c r="F1126" s="5" t="str">
        <f>'CALC | Main Engine'!$B1126</f>
        <v/>
      </c>
      <c r="G1126" s="27" t="str">
        <f>'CALC | Main Engine'!$C1126</f>
        <v/>
      </c>
      <c r="H1126" s="6" t="str">
        <f>'CALC | Main Engine'!$E1126</f>
        <v/>
      </c>
      <c r="I1126" s="34" t="str">
        <f>IFERROR('CALC | Main Engine'!$F1126*INDEX(MassUnitsTable[],MATCH($R$3,MassUnitsTable[Mass Units],0),2), "")</f>
        <v/>
      </c>
      <c r="J1126" s="27" t="str">
        <f>IFERROR('CALC | Booster'!$F1126*INDEX(MassUnitsTable[],MATCH($R$3,MassUnitsTable[Mass Units],0),2), "")</f>
        <v/>
      </c>
      <c r="K1126" s="32" t="str">
        <f t="shared" si="94"/>
        <v/>
      </c>
      <c r="L1126" s="34" t="str">
        <f>IFERROR(('CALC | Main Engine'!N1126+'CALC | Booster'!N1126)*INDEX(MassUnitsTable[],MATCH($R$3,MassUnitsTable[Mass Units],0),2), "")</f>
        <v/>
      </c>
      <c r="M1126" s="27" t="str">
        <f>IFERROR(('CALC | Main Engine'!O1126+'CALC | Booster'!O1126)*INDEX(MassUnitsTable[],MATCH($R$3,MassUnitsTable[Mass Units],0),2), "")</f>
        <v/>
      </c>
      <c r="N1126" s="27" t="str">
        <f>IFERROR(('CALC | Main Engine'!P1126+'CALC | Booster'!P1126)*INDEX(MassUnitsTable[],MATCH($R$3,MassUnitsTable[Mass Units],0),2), "")</f>
        <v/>
      </c>
      <c r="O1126" s="27" t="str">
        <f>IFERROR(('CALC | Main Engine'!Q1126+'CALC | Booster'!Q1126)*INDEX(MassUnitsTable[],MATCH($R$3,MassUnitsTable[Mass Units],0),2), "")</f>
        <v/>
      </c>
      <c r="P1126" s="27" t="str">
        <f>IFERROR(('CALC | Main Engine'!R1126+'CALC | Booster'!R1126)*INDEX(MassUnitsTable[],MATCH($R$3,MassUnitsTable[Mass Units],0),2), "")</f>
        <v/>
      </c>
      <c r="Q1126" s="27" t="str">
        <f>IFERROR(('CALC | Main Engine'!S1126+'CALC | Booster'!S1126)*INDEX(MassUnitsTable[],MATCH($R$3,MassUnitsTable[Mass Units],0),2), "")</f>
        <v/>
      </c>
      <c r="R1126" s="32" t="str">
        <f>IFERROR(('CALC | Main Engine'!T1126+'CALC | Booster'!T1126)*INDEX(MassUnitsTable[],MATCH($R$3,MassUnitsTable[Mass Units],0),2), "")</f>
        <v/>
      </c>
      <c r="S1126" s="10"/>
    </row>
    <row r="1127" spans="1:19" x14ac:dyDescent="0.25">
      <c r="A1127" s="10"/>
      <c r="B1127" s="4" t="str">
        <f t="shared" si="90"/>
        <v/>
      </c>
      <c r="C1127" s="5" t="str">
        <f t="shared" si="91"/>
        <v/>
      </c>
      <c r="D1127" s="5" t="str">
        <f t="shared" si="92"/>
        <v/>
      </c>
      <c r="E1127" s="5" t="str">
        <f t="shared" si="93"/>
        <v/>
      </c>
      <c r="F1127" s="5" t="str">
        <f>'CALC | Main Engine'!$B1127</f>
        <v/>
      </c>
      <c r="G1127" s="27" t="str">
        <f>'CALC | Main Engine'!$C1127</f>
        <v/>
      </c>
      <c r="H1127" s="6" t="str">
        <f>'CALC | Main Engine'!$E1127</f>
        <v/>
      </c>
      <c r="I1127" s="34" t="str">
        <f>IFERROR('CALC | Main Engine'!$F1127*INDEX(MassUnitsTable[],MATCH($R$3,MassUnitsTable[Mass Units],0),2), "")</f>
        <v/>
      </c>
      <c r="J1127" s="27" t="str">
        <f>IFERROR('CALC | Booster'!$F1127*INDEX(MassUnitsTable[],MATCH($R$3,MassUnitsTable[Mass Units],0),2), "")</f>
        <v/>
      </c>
      <c r="K1127" s="32" t="str">
        <f t="shared" si="94"/>
        <v/>
      </c>
      <c r="L1127" s="34" t="str">
        <f>IFERROR(('CALC | Main Engine'!N1127+'CALC | Booster'!N1127)*INDEX(MassUnitsTable[],MATCH($R$3,MassUnitsTable[Mass Units],0),2), "")</f>
        <v/>
      </c>
      <c r="M1127" s="27" t="str">
        <f>IFERROR(('CALC | Main Engine'!O1127+'CALC | Booster'!O1127)*INDEX(MassUnitsTable[],MATCH($R$3,MassUnitsTable[Mass Units],0),2), "")</f>
        <v/>
      </c>
      <c r="N1127" s="27" t="str">
        <f>IFERROR(('CALC | Main Engine'!P1127+'CALC | Booster'!P1127)*INDEX(MassUnitsTable[],MATCH($R$3,MassUnitsTable[Mass Units],0),2), "")</f>
        <v/>
      </c>
      <c r="O1127" s="27" t="str">
        <f>IFERROR(('CALC | Main Engine'!Q1127+'CALC | Booster'!Q1127)*INDEX(MassUnitsTable[],MATCH($R$3,MassUnitsTable[Mass Units],0),2), "")</f>
        <v/>
      </c>
      <c r="P1127" s="27" t="str">
        <f>IFERROR(('CALC | Main Engine'!R1127+'CALC | Booster'!R1127)*INDEX(MassUnitsTable[],MATCH($R$3,MassUnitsTable[Mass Units],0),2), "")</f>
        <v/>
      </c>
      <c r="Q1127" s="27" t="str">
        <f>IFERROR(('CALC | Main Engine'!S1127+'CALC | Booster'!S1127)*INDEX(MassUnitsTable[],MATCH($R$3,MassUnitsTable[Mass Units],0),2), "")</f>
        <v/>
      </c>
      <c r="R1127" s="32" t="str">
        <f>IFERROR(('CALC | Main Engine'!T1127+'CALC | Booster'!T1127)*INDEX(MassUnitsTable[],MATCH($R$3,MassUnitsTable[Mass Units],0),2), "")</f>
        <v/>
      </c>
      <c r="S1127" s="10"/>
    </row>
    <row r="1128" spans="1:19" x14ac:dyDescent="0.25">
      <c r="A1128" s="10"/>
      <c r="B1128" s="4" t="str">
        <f t="shared" si="90"/>
        <v/>
      </c>
      <c r="C1128" s="5" t="str">
        <f t="shared" si="91"/>
        <v/>
      </c>
      <c r="D1128" s="5" t="str">
        <f t="shared" si="92"/>
        <v/>
      </c>
      <c r="E1128" s="5" t="str">
        <f t="shared" si="93"/>
        <v/>
      </c>
      <c r="F1128" s="5" t="str">
        <f>'CALC | Main Engine'!$B1128</f>
        <v/>
      </c>
      <c r="G1128" s="27" t="str">
        <f>'CALC | Main Engine'!$C1128</f>
        <v/>
      </c>
      <c r="H1128" s="6" t="str">
        <f>'CALC | Main Engine'!$E1128</f>
        <v/>
      </c>
      <c r="I1128" s="34" t="str">
        <f>IFERROR('CALC | Main Engine'!$F1128*INDEX(MassUnitsTable[],MATCH($R$3,MassUnitsTable[Mass Units],0),2), "")</f>
        <v/>
      </c>
      <c r="J1128" s="27" t="str">
        <f>IFERROR('CALC | Booster'!$F1128*INDEX(MassUnitsTable[],MATCH($R$3,MassUnitsTable[Mass Units],0),2), "")</f>
        <v/>
      </c>
      <c r="K1128" s="32" t="str">
        <f t="shared" si="94"/>
        <v/>
      </c>
      <c r="L1128" s="34" t="str">
        <f>IFERROR(('CALC | Main Engine'!N1128+'CALC | Booster'!N1128)*INDEX(MassUnitsTable[],MATCH($R$3,MassUnitsTable[Mass Units],0),2), "")</f>
        <v/>
      </c>
      <c r="M1128" s="27" t="str">
        <f>IFERROR(('CALC | Main Engine'!O1128+'CALC | Booster'!O1128)*INDEX(MassUnitsTable[],MATCH($R$3,MassUnitsTable[Mass Units],0),2), "")</f>
        <v/>
      </c>
      <c r="N1128" s="27" t="str">
        <f>IFERROR(('CALC | Main Engine'!P1128+'CALC | Booster'!P1128)*INDEX(MassUnitsTable[],MATCH($R$3,MassUnitsTable[Mass Units],0),2), "")</f>
        <v/>
      </c>
      <c r="O1128" s="27" t="str">
        <f>IFERROR(('CALC | Main Engine'!Q1128+'CALC | Booster'!Q1128)*INDEX(MassUnitsTable[],MATCH($R$3,MassUnitsTable[Mass Units],0),2), "")</f>
        <v/>
      </c>
      <c r="P1128" s="27" t="str">
        <f>IFERROR(('CALC | Main Engine'!R1128+'CALC | Booster'!R1128)*INDEX(MassUnitsTable[],MATCH($R$3,MassUnitsTable[Mass Units],0),2), "")</f>
        <v/>
      </c>
      <c r="Q1128" s="27" t="str">
        <f>IFERROR(('CALC | Main Engine'!S1128+'CALC | Booster'!S1128)*INDEX(MassUnitsTable[],MATCH($R$3,MassUnitsTable[Mass Units],0),2), "")</f>
        <v/>
      </c>
      <c r="R1128" s="32" t="str">
        <f>IFERROR(('CALC | Main Engine'!T1128+'CALC | Booster'!T1128)*INDEX(MassUnitsTable[],MATCH($R$3,MassUnitsTable[Mass Units],0),2), "")</f>
        <v/>
      </c>
      <c r="S1128" s="10"/>
    </row>
    <row r="1129" spans="1:19" x14ac:dyDescent="0.25">
      <c r="A1129" s="10"/>
      <c r="B1129" s="4" t="str">
        <f t="shared" si="90"/>
        <v/>
      </c>
      <c r="C1129" s="5" t="str">
        <f t="shared" si="91"/>
        <v/>
      </c>
      <c r="D1129" s="5" t="str">
        <f t="shared" si="92"/>
        <v/>
      </c>
      <c r="E1129" s="5" t="str">
        <f t="shared" si="93"/>
        <v/>
      </c>
      <c r="F1129" s="5" t="str">
        <f>'CALC | Main Engine'!$B1129</f>
        <v/>
      </c>
      <c r="G1129" s="27" t="str">
        <f>'CALC | Main Engine'!$C1129</f>
        <v/>
      </c>
      <c r="H1129" s="6" t="str">
        <f>'CALC | Main Engine'!$E1129</f>
        <v/>
      </c>
      <c r="I1129" s="34" t="str">
        <f>IFERROR('CALC | Main Engine'!$F1129*INDEX(MassUnitsTable[],MATCH($R$3,MassUnitsTable[Mass Units],0),2), "")</f>
        <v/>
      </c>
      <c r="J1129" s="27" t="str">
        <f>IFERROR('CALC | Booster'!$F1129*INDEX(MassUnitsTable[],MATCH($R$3,MassUnitsTable[Mass Units],0),2), "")</f>
        <v/>
      </c>
      <c r="K1129" s="32" t="str">
        <f t="shared" si="94"/>
        <v/>
      </c>
      <c r="L1129" s="34" t="str">
        <f>IFERROR(('CALC | Main Engine'!N1129+'CALC | Booster'!N1129)*INDEX(MassUnitsTable[],MATCH($R$3,MassUnitsTable[Mass Units],0),2), "")</f>
        <v/>
      </c>
      <c r="M1129" s="27" t="str">
        <f>IFERROR(('CALC | Main Engine'!O1129+'CALC | Booster'!O1129)*INDEX(MassUnitsTable[],MATCH($R$3,MassUnitsTable[Mass Units],0),2), "")</f>
        <v/>
      </c>
      <c r="N1129" s="27" t="str">
        <f>IFERROR(('CALC | Main Engine'!P1129+'CALC | Booster'!P1129)*INDEX(MassUnitsTable[],MATCH($R$3,MassUnitsTable[Mass Units],0),2), "")</f>
        <v/>
      </c>
      <c r="O1129" s="27" t="str">
        <f>IFERROR(('CALC | Main Engine'!Q1129+'CALC | Booster'!Q1129)*INDEX(MassUnitsTable[],MATCH($R$3,MassUnitsTable[Mass Units],0),2), "")</f>
        <v/>
      </c>
      <c r="P1129" s="27" t="str">
        <f>IFERROR(('CALC | Main Engine'!R1129+'CALC | Booster'!R1129)*INDEX(MassUnitsTable[],MATCH($R$3,MassUnitsTable[Mass Units],0),2), "")</f>
        <v/>
      </c>
      <c r="Q1129" s="27" t="str">
        <f>IFERROR(('CALC | Main Engine'!S1129+'CALC | Booster'!S1129)*INDEX(MassUnitsTable[],MATCH($R$3,MassUnitsTable[Mass Units],0),2), "")</f>
        <v/>
      </c>
      <c r="R1129" s="32" t="str">
        <f>IFERROR(('CALC | Main Engine'!T1129+'CALC | Booster'!T1129)*INDEX(MassUnitsTable[],MATCH($R$3,MassUnitsTable[Mass Units],0),2), "")</f>
        <v/>
      </c>
      <c r="S1129" s="10"/>
    </row>
    <row r="1130" spans="1:19" x14ac:dyDescent="0.25">
      <c r="A1130" s="10"/>
      <c r="B1130" s="4" t="str">
        <f t="shared" si="90"/>
        <v/>
      </c>
      <c r="C1130" s="5" t="str">
        <f t="shared" si="91"/>
        <v/>
      </c>
      <c r="D1130" s="5" t="str">
        <f t="shared" si="92"/>
        <v/>
      </c>
      <c r="E1130" s="5" t="str">
        <f t="shared" si="93"/>
        <v/>
      </c>
      <c r="F1130" s="5" t="str">
        <f>'CALC | Main Engine'!$B1130</f>
        <v/>
      </c>
      <c r="G1130" s="27" t="str">
        <f>'CALC | Main Engine'!$C1130</f>
        <v/>
      </c>
      <c r="H1130" s="6" t="str">
        <f>'CALC | Main Engine'!$E1130</f>
        <v/>
      </c>
      <c r="I1130" s="34" t="str">
        <f>IFERROR('CALC | Main Engine'!$F1130*INDEX(MassUnitsTable[],MATCH($R$3,MassUnitsTable[Mass Units],0),2), "")</f>
        <v/>
      </c>
      <c r="J1130" s="27" t="str">
        <f>IFERROR('CALC | Booster'!$F1130*INDEX(MassUnitsTable[],MATCH($R$3,MassUnitsTable[Mass Units],0),2), "")</f>
        <v/>
      </c>
      <c r="K1130" s="32" t="str">
        <f t="shared" si="94"/>
        <v/>
      </c>
      <c r="L1130" s="34" t="str">
        <f>IFERROR(('CALC | Main Engine'!N1130+'CALC | Booster'!N1130)*INDEX(MassUnitsTable[],MATCH($R$3,MassUnitsTable[Mass Units],0),2), "")</f>
        <v/>
      </c>
      <c r="M1130" s="27" t="str">
        <f>IFERROR(('CALC | Main Engine'!O1130+'CALC | Booster'!O1130)*INDEX(MassUnitsTable[],MATCH($R$3,MassUnitsTable[Mass Units],0),2), "")</f>
        <v/>
      </c>
      <c r="N1130" s="27" t="str">
        <f>IFERROR(('CALC | Main Engine'!P1130+'CALC | Booster'!P1130)*INDEX(MassUnitsTable[],MATCH($R$3,MassUnitsTable[Mass Units],0),2), "")</f>
        <v/>
      </c>
      <c r="O1130" s="27" t="str">
        <f>IFERROR(('CALC | Main Engine'!Q1130+'CALC | Booster'!Q1130)*INDEX(MassUnitsTable[],MATCH($R$3,MassUnitsTable[Mass Units],0),2), "")</f>
        <v/>
      </c>
      <c r="P1130" s="27" t="str">
        <f>IFERROR(('CALC | Main Engine'!R1130+'CALC | Booster'!R1130)*INDEX(MassUnitsTable[],MATCH($R$3,MassUnitsTable[Mass Units],0),2), "")</f>
        <v/>
      </c>
      <c r="Q1130" s="27" t="str">
        <f>IFERROR(('CALC | Main Engine'!S1130+'CALC | Booster'!S1130)*INDEX(MassUnitsTable[],MATCH($R$3,MassUnitsTable[Mass Units],0),2), "")</f>
        <v/>
      </c>
      <c r="R1130" s="32" t="str">
        <f>IFERROR(('CALC | Main Engine'!T1130+'CALC | Booster'!T1130)*INDEX(MassUnitsTable[],MATCH($R$3,MassUnitsTable[Mass Units],0),2), "")</f>
        <v/>
      </c>
      <c r="S1130" s="10"/>
    </row>
    <row r="1131" spans="1:19" x14ac:dyDescent="0.25">
      <c r="A1131" s="10"/>
      <c r="B1131" s="4" t="str">
        <f t="shared" si="90"/>
        <v/>
      </c>
      <c r="C1131" s="5" t="str">
        <f t="shared" si="91"/>
        <v/>
      </c>
      <c r="D1131" s="5" t="str">
        <f t="shared" si="92"/>
        <v/>
      </c>
      <c r="E1131" s="5" t="str">
        <f t="shared" si="93"/>
        <v/>
      </c>
      <c r="F1131" s="5" t="str">
        <f>'CALC | Main Engine'!$B1131</f>
        <v/>
      </c>
      <c r="G1131" s="27" t="str">
        <f>'CALC | Main Engine'!$C1131</f>
        <v/>
      </c>
      <c r="H1131" s="6" t="str">
        <f>'CALC | Main Engine'!$E1131</f>
        <v/>
      </c>
      <c r="I1131" s="34" t="str">
        <f>IFERROR('CALC | Main Engine'!$F1131*INDEX(MassUnitsTable[],MATCH($R$3,MassUnitsTable[Mass Units],0),2), "")</f>
        <v/>
      </c>
      <c r="J1131" s="27" t="str">
        <f>IFERROR('CALC | Booster'!$F1131*INDEX(MassUnitsTable[],MATCH($R$3,MassUnitsTable[Mass Units],0),2), "")</f>
        <v/>
      </c>
      <c r="K1131" s="32" t="str">
        <f t="shared" si="94"/>
        <v/>
      </c>
      <c r="L1131" s="34" t="str">
        <f>IFERROR(('CALC | Main Engine'!N1131+'CALC | Booster'!N1131)*INDEX(MassUnitsTable[],MATCH($R$3,MassUnitsTable[Mass Units],0),2), "")</f>
        <v/>
      </c>
      <c r="M1131" s="27" t="str">
        <f>IFERROR(('CALC | Main Engine'!O1131+'CALC | Booster'!O1131)*INDEX(MassUnitsTable[],MATCH($R$3,MassUnitsTable[Mass Units],0),2), "")</f>
        <v/>
      </c>
      <c r="N1131" s="27" t="str">
        <f>IFERROR(('CALC | Main Engine'!P1131+'CALC | Booster'!P1131)*INDEX(MassUnitsTable[],MATCH($R$3,MassUnitsTable[Mass Units],0),2), "")</f>
        <v/>
      </c>
      <c r="O1131" s="27" t="str">
        <f>IFERROR(('CALC | Main Engine'!Q1131+'CALC | Booster'!Q1131)*INDEX(MassUnitsTable[],MATCH($R$3,MassUnitsTable[Mass Units],0),2), "")</f>
        <v/>
      </c>
      <c r="P1131" s="27" t="str">
        <f>IFERROR(('CALC | Main Engine'!R1131+'CALC | Booster'!R1131)*INDEX(MassUnitsTable[],MATCH($R$3,MassUnitsTable[Mass Units],0),2), "")</f>
        <v/>
      </c>
      <c r="Q1131" s="27" t="str">
        <f>IFERROR(('CALC | Main Engine'!S1131+'CALC | Booster'!S1131)*INDEX(MassUnitsTable[],MATCH($R$3,MassUnitsTable[Mass Units],0),2), "")</f>
        <v/>
      </c>
      <c r="R1131" s="32" t="str">
        <f>IFERROR(('CALC | Main Engine'!T1131+'CALC | Booster'!T1131)*INDEX(MassUnitsTable[],MATCH($R$3,MassUnitsTable[Mass Units],0),2), "")</f>
        <v/>
      </c>
      <c r="S1131" s="10"/>
    </row>
    <row r="1132" spans="1:19" x14ac:dyDescent="0.25">
      <c r="A1132" s="10"/>
      <c r="B1132" s="4" t="str">
        <f t="shared" si="90"/>
        <v/>
      </c>
      <c r="C1132" s="5" t="str">
        <f t="shared" si="91"/>
        <v/>
      </c>
      <c r="D1132" s="5" t="str">
        <f t="shared" si="92"/>
        <v/>
      </c>
      <c r="E1132" s="5" t="str">
        <f t="shared" si="93"/>
        <v/>
      </c>
      <c r="F1132" s="5" t="str">
        <f>'CALC | Main Engine'!$B1132</f>
        <v/>
      </c>
      <c r="G1132" s="27" t="str">
        <f>'CALC | Main Engine'!$C1132</f>
        <v/>
      </c>
      <c r="H1132" s="6" t="str">
        <f>'CALC | Main Engine'!$E1132</f>
        <v/>
      </c>
      <c r="I1132" s="34" t="str">
        <f>IFERROR('CALC | Main Engine'!$F1132*INDEX(MassUnitsTable[],MATCH($R$3,MassUnitsTable[Mass Units],0),2), "")</f>
        <v/>
      </c>
      <c r="J1132" s="27" t="str">
        <f>IFERROR('CALC | Booster'!$F1132*INDEX(MassUnitsTable[],MATCH($R$3,MassUnitsTable[Mass Units],0),2), "")</f>
        <v/>
      </c>
      <c r="K1132" s="32" t="str">
        <f t="shared" si="94"/>
        <v/>
      </c>
      <c r="L1132" s="34" t="str">
        <f>IFERROR(('CALC | Main Engine'!N1132+'CALC | Booster'!N1132)*INDEX(MassUnitsTable[],MATCH($R$3,MassUnitsTable[Mass Units],0),2), "")</f>
        <v/>
      </c>
      <c r="M1132" s="27" t="str">
        <f>IFERROR(('CALC | Main Engine'!O1132+'CALC | Booster'!O1132)*INDEX(MassUnitsTable[],MATCH($R$3,MassUnitsTable[Mass Units],0),2), "")</f>
        <v/>
      </c>
      <c r="N1132" s="27" t="str">
        <f>IFERROR(('CALC | Main Engine'!P1132+'CALC | Booster'!P1132)*INDEX(MassUnitsTable[],MATCH($R$3,MassUnitsTable[Mass Units],0),2), "")</f>
        <v/>
      </c>
      <c r="O1132" s="27" t="str">
        <f>IFERROR(('CALC | Main Engine'!Q1132+'CALC | Booster'!Q1132)*INDEX(MassUnitsTable[],MATCH($R$3,MassUnitsTable[Mass Units],0),2), "")</f>
        <v/>
      </c>
      <c r="P1132" s="27" t="str">
        <f>IFERROR(('CALC | Main Engine'!R1132+'CALC | Booster'!R1132)*INDEX(MassUnitsTable[],MATCH($R$3,MassUnitsTable[Mass Units],0),2), "")</f>
        <v/>
      </c>
      <c r="Q1132" s="27" t="str">
        <f>IFERROR(('CALC | Main Engine'!S1132+'CALC | Booster'!S1132)*INDEX(MassUnitsTable[],MATCH($R$3,MassUnitsTable[Mass Units],0),2), "")</f>
        <v/>
      </c>
      <c r="R1132" s="32" t="str">
        <f>IFERROR(('CALC | Main Engine'!T1132+'CALC | Booster'!T1132)*INDEX(MassUnitsTable[],MATCH($R$3,MassUnitsTable[Mass Units],0),2), "")</f>
        <v/>
      </c>
      <c r="S1132" s="10"/>
    </row>
    <row r="1133" spans="1:19" x14ac:dyDescent="0.25">
      <c r="A1133" s="10"/>
      <c r="B1133" s="4" t="str">
        <f t="shared" si="90"/>
        <v/>
      </c>
      <c r="C1133" s="5" t="str">
        <f t="shared" si="91"/>
        <v/>
      </c>
      <c r="D1133" s="5" t="str">
        <f t="shared" si="92"/>
        <v/>
      </c>
      <c r="E1133" s="5" t="str">
        <f t="shared" si="93"/>
        <v/>
      </c>
      <c r="F1133" s="5" t="str">
        <f>'CALC | Main Engine'!$B1133</f>
        <v/>
      </c>
      <c r="G1133" s="27" t="str">
        <f>'CALC | Main Engine'!$C1133</f>
        <v/>
      </c>
      <c r="H1133" s="6" t="str">
        <f>'CALC | Main Engine'!$E1133</f>
        <v/>
      </c>
      <c r="I1133" s="34" t="str">
        <f>IFERROR('CALC | Main Engine'!$F1133*INDEX(MassUnitsTable[],MATCH($R$3,MassUnitsTable[Mass Units],0),2), "")</f>
        <v/>
      </c>
      <c r="J1133" s="27" t="str">
        <f>IFERROR('CALC | Booster'!$F1133*INDEX(MassUnitsTable[],MATCH($R$3,MassUnitsTable[Mass Units],0),2), "")</f>
        <v/>
      </c>
      <c r="K1133" s="32" t="str">
        <f t="shared" si="94"/>
        <v/>
      </c>
      <c r="L1133" s="34" t="str">
        <f>IFERROR(('CALC | Main Engine'!N1133+'CALC | Booster'!N1133)*INDEX(MassUnitsTable[],MATCH($R$3,MassUnitsTable[Mass Units],0),2), "")</f>
        <v/>
      </c>
      <c r="M1133" s="27" t="str">
        <f>IFERROR(('CALC | Main Engine'!O1133+'CALC | Booster'!O1133)*INDEX(MassUnitsTable[],MATCH($R$3,MassUnitsTable[Mass Units],0),2), "")</f>
        <v/>
      </c>
      <c r="N1133" s="27" t="str">
        <f>IFERROR(('CALC | Main Engine'!P1133+'CALC | Booster'!P1133)*INDEX(MassUnitsTable[],MATCH($R$3,MassUnitsTable[Mass Units],0),2), "")</f>
        <v/>
      </c>
      <c r="O1133" s="27" t="str">
        <f>IFERROR(('CALC | Main Engine'!Q1133+'CALC | Booster'!Q1133)*INDEX(MassUnitsTable[],MATCH($R$3,MassUnitsTable[Mass Units],0),2), "")</f>
        <v/>
      </c>
      <c r="P1133" s="27" t="str">
        <f>IFERROR(('CALC | Main Engine'!R1133+'CALC | Booster'!R1133)*INDEX(MassUnitsTable[],MATCH($R$3,MassUnitsTable[Mass Units],0),2), "")</f>
        <v/>
      </c>
      <c r="Q1133" s="27" t="str">
        <f>IFERROR(('CALC | Main Engine'!S1133+'CALC | Booster'!S1133)*INDEX(MassUnitsTable[],MATCH($R$3,MassUnitsTable[Mass Units],0),2), "")</f>
        <v/>
      </c>
      <c r="R1133" s="32" t="str">
        <f>IFERROR(('CALC | Main Engine'!T1133+'CALC | Booster'!T1133)*INDEX(MassUnitsTable[],MATCH($R$3,MassUnitsTable[Mass Units],0),2), "")</f>
        <v/>
      </c>
      <c r="S1133" s="10"/>
    </row>
    <row r="1134" spans="1:19" x14ac:dyDescent="0.25">
      <c r="A1134" s="10"/>
      <c r="B1134" s="4" t="str">
        <f t="shared" si="90"/>
        <v/>
      </c>
      <c r="C1134" s="5" t="str">
        <f t="shared" si="91"/>
        <v/>
      </c>
      <c r="D1134" s="5" t="str">
        <f t="shared" si="92"/>
        <v/>
      </c>
      <c r="E1134" s="5" t="str">
        <f t="shared" si="93"/>
        <v/>
      </c>
      <c r="F1134" s="5" t="str">
        <f>'CALC | Main Engine'!$B1134</f>
        <v/>
      </c>
      <c r="G1134" s="27" t="str">
        <f>'CALC | Main Engine'!$C1134</f>
        <v/>
      </c>
      <c r="H1134" s="6" t="str">
        <f>'CALC | Main Engine'!$E1134</f>
        <v/>
      </c>
      <c r="I1134" s="34" t="str">
        <f>IFERROR('CALC | Main Engine'!$F1134*INDEX(MassUnitsTable[],MATCH($R$3,MassUnitsTable[Mass Units],0),2), "")</f>
        <v/>
      </c>
      <c r="J1134" s="27" t="str">
        <f>IFERROR('CALC | Booster'!$F1134*INDEX(MassUnitsTable[],MATCH($R$3,MassUnitsTable[Mass Units],0),2), "")</f>
        <v/>
      </c>
      <c r="K1134" s="32" t="str">
        <f t="shared" si="94"/>
        <v/>
      </c>
      <c r="L1134" s="34" t="str">
        <f>IFERROR(('CALC | Main Engine'!N1134+'CALC | Booster'!N1134)*INDEX(MassUnitsTable[],MATCH($R$3,MassUnitsTable[Mass Units],0),2), "")</f>
        <v/>
      </c>
      <c r="M1134" s="27" t="str">
        <f>IFERROR(('CALC | Main Engine'!O1134+'CALC | Booster'!O1134)*INDEX(MassUnitsTable[],MATCH($R$3,MassUnitsTable[Mass Units],0),2), "")</f>
        <v/>
      </c>
      <c r="N1134" s="27" t="str">
        <f>IFERROR(('CALC | Main Engine'!P1134+'CALC | Booster'!P1134)*INDEX(MassUnitsTable[],MATCH($R$3,MassUnitsTable[Mass Units],0),2), "")</f>
        <v/>
      </c>
      <c r="O1134" s="27" t="str">
        <f>IFERROR(('CALC | Main Engine'!Q1134+'CALC | Booster'!Q1134)*INDEX(MassUnitsTable[],MATCH($R$3,MassUnitsTable[Mass Units],0),2), "")</f>
        <v/>
      </c>
      <c r="P1134" s="27" t="str">
        <f>IFERROR(('CALC | Main Engine'!R1134+'CALC | Booster'!R1134)*INDEX(MassUnitsTable[],MATCH($R$3,MassUnitsTable[Mass Units],0),2), "")</f>
        <v/>
      </c>
      <c r="Q1134" s="27" t="str">
        <f>IFERROR(('CALC | Main Engine'!S1134+'CALC | Booster'!S1134)*INDEX(MassUnitsTable[],MATCH($R$3,MassUnitsTable[Mass Units],0),2), "")</f>
        <v/>
      </c>
      <c r="R1134" s="32" t="str">
        <f>IFERROR(('CALC | Main Engine'!T1134+'CALC | Booster'!T1134)*INDEX(MassUnitsTable[],MATCH($R$3,MassUnitsTable[Mass Units],0),2), "")</f>
        <v/>
      </c>
      <c r="S1134" s="10"/>
    </row>
    <row r="1135" spans="1:19" x14ac:dyDescent="0.25">
      <c r="A1135" s="10"/>
      <c r="B1135" s="4" t="str">
        <f t="shared" si="90"/>
        <v/>
      </c>
      <c r="C1135" s="5" t="str">
        <f t="shared" si="91"/>
        <v/>
      </c>
      <c r="D1135" s="5" t="str">
        <f t="shared" si="92"/>
        <v/>
      </c>
      <c r="E1135" s="5" t="str">
        <f t="shared" si="93"/>
        <v/>
      </c>
      <c r="F1135" s="5" t="str">
        <f>'CALC | Main Engine'!$B1135</f>
        <v/>
      </c>
      <c r="G1135" s="27" t="str">
        <f>'CALC | Main Engine'!$C1135</f>
        <v/>
      </c>
      <c r="H1135" s="6" t="str">
        <f>'CALC | Main Engine'!$E1135</f>
        <v/>
      </c>
      <c r="I1135" s="34" t="str">
        <f>IFERROR('CALC | Main Engine'!$F1135*INDEX(MassUnitsTable[],MATCH($R$3,MassUnitsTable[Mass Units],0),2), "")</f>
        <v/>
      </c>
      <c r="J1135" s="27" t="str">
        <f>IFERROR('CALC | Booster'!$F1135*INDEX(MassUnitsTable[],MATCH($R$3,MassUnitsTable[Mass Units],0),2), "")</f>
        <v/>
      </c>
      <c r="K1135" s="32" t="str">
        <f t="shared" si="94"/>
        <v/>
      </c>
      <c r="L1135" s="34" t="str">
        <f>IFERROR(('CALC | Main Engine'!N1135+'CALC | Booster'!N1135)*INDEX(MassUnitsTable[],MATCH($R$3,MassUnitsTable[Mass Units],0),2), "")</f>
        <v/>
      </c>
      <c r="M1135" s="27" t="str">
        <f>IFERROR(('CALC | Main Engine'!O1135+'CALC | Booster'!O1135)*INDEX(MassUnitsTable[],MATCH($R$3,MassUnitsTable[Mass Units],0),2), "")</f>
        <v/>
      </c>
      <c r="N1135" s="27" t="str">
        <f>IFERROR(('CALC | Main Engine'!P1135+'CALC | Booster'!P1135)*INDEX(MassUnitsTable[],MATCH($R$3,MassUnitsTable[Mass Units],0),2), "")</f>
        <v/>
      </c>
      <c r="O1135" s="27" t="str">
        <f>IFERROR(('CALC | Main Engine'!Q1135+'CALC | Booster'!Q1135)*INDEX(MassUnitsTable[],MATCH($R$3,MassUnitsTable[Mass Units],0),2), "")</f>
        <v/>
      </c>
      <c r="P1135" s="27" t="str">
        <f>IFERROR(('CALC | Main Engine'!R1135+'CALC | Booster'!R1135)*INDEX(MassUnitsTable[],MATCH($R$3,MassUnitsTable[Mass Units],0),2), "")</f>
        <v/>
      </c>
      <c r="Q1135" s="27" t="str">
        <f>IFERROR(('CALC | Main Engine'!S1135+'CALC | Booster'!S1135)*INDEX(MassUnitsTable[],MATCH($R$3,MassUnitsTable[Mass Units],0),2), "")</f>
        <v/>
      </c>
      <c r="R1135" s="32" t="str">
        <f>IFERROR(('CALC | Main Engine'!T1135+'CALC | Booster'!T1135)*INDEX(MassUnitsTable[],MATCH($R$3,MassUnitsTable[Mass Units],0),2), "")</f>
        <v/>
      </c>
      <c r="S1135" s="10"/>
    </row>
    <row r="1136" spans="1:19" x14ac:dyDescent="0.25">
      <c r="A1136" s="10"/>
      <c r="B1136" s="4" t="str">
        <f t="shared" si="90"/>
        <v/>
      </c>
      <c r="C1136" s="5" t="str">
        <f t="shared" si="91"/>
        <v/>
      </c>
      <c r="D1136" s="5" t="str">
        <f t="shared" si="92"/>
        <v/>
      </c>
      <c r="E1136" s="5" t="str">
        <f t="shared" si="93"/>
        <v/>
      </c>
      <c r="F1136" s="5" t="str">
        <f>'CALC | Main Engine'!$B1136</f>
        <v/>
      </c>
      <c r="G1136" s="27" t="str">
        <f>'CALC | Main Engine'!$C1136</f>
        <v/>
      </c>
      <c r="H1136" s="6" t="str">
        <f>'CALC | Main Engine'!$E1136</f>
        <v/>
      </c>
      <c r="I1136" s="34" t="str">
        <f>IFERROR('CALC | Main Engine'!$F1136*INDEX(MassUnitsTable[],MATCH($R$3,MassUnitsTable[Mass Units],0),2), "")</f>
        <v/>
      </c>
      <c r="J1136" s="27" t="str">
        <f>IFERROR('CALC | Booster'!$F1136*INDEX(MassUnitsTable[],MATCH($R$3,MassUnitsTable[Mass Units],0),2), "")</f>
        <v/>
      </c>
      <c r="K1136" s="32" t="str">
        <f t="shared" si="94"/>
        <v/>
      </c>
      <c r="L1136" s="34" t="str">
        <f>IFERROR(('CALC | Main Engine'!N1136+'CALC | Booster'!N1136)*INDEX(MassUnitsTable[],MATCH($R$3,MassUnitsTable[Mass Units],0),2), "")</f>
        <v/>
      </c>
      <c r="M1136" s="27" t="str">
        <f>IFERROR(('CALC | Main Engine'!O1136+'CALC | Booster'!O1136)*INDEX(MassUnitsTable[],MATCH($R$3,MassUnitsTable[Mass Units],0),2), "")</f>
        <v/>
      </c>
      <c r="N1136" s="27" t="str">
        <f>IFERROR(('CALC | Main Engine'!P1136+'CALC | Booster'!P1136)*INDEX(MassUnitsTable[],MATCH($R$3,MassUnitsTable[Mass Units],0),2), "")</f>
        <v/>
      </c>
      <c r="O1136" s="27" t="str">
        <f>IFERROR(('CALC | Main Engine'!Q1136+'CALC | Booster'!Q1136)*INDEX(MassUnitsTable[],MATCH($R$3,MassUnitsTable[Mass Units],0),2), "")</f>
        <v/>
      </c>
      <c r="P1136" s="27" t="str">
        <f>IFERROR(('CALC | Main Engine'!R1136+'CALC | Booster'!R1136)*INDEX(MassUnitsTable[],MATCH($R$3,MassUnitsTable[Mass Units],0),2), "")</f>
        <v/>
      </c>
      <c r="Q1136" s="27" t="str">
        <f>IFERROR(('CALC | Main Engine'!S1136+'CALC | Booster'!S1136)*INDEX(MassUnitsTable[],MATCH($R$3,MassUnitsTable[Mass Units],0),2), "")</f>
        <v/>
      </c>
      <c r="R1136" s="32" t="str">
        <f>IFERROR(('CALC | Main Engine'!T1136+'CALC | Booster'!T1136)*INDEX(MassUnitsTable[],MATCH($R$3,MassUnitsTable[Mass Units],0),2), "")</f>
        <v/>
      </c>
      <c r="S1136" s="10"/>
    </row>
    <row r="1137" spans="1:19" x14ac:dyDescent="0.25">
      <c r="A1137" s="10"/>
      <c r="B1137" s="4" t="str">
        <f t="shared" si="90"/>
        <v/>
      </c>
      <c r="C1137" s="5" t="str">
        <f t="shared" si="91"/>
        <v/>
      </c>
      <c r="D1137" s="5" t="str">
        <f t="shared" si="92"/>
        <v/>
      </c>
      <c r="E1137" s="5" t="str">
        <f t="shared" si="93"/>
        <v/>
      </c>
      <c r="F1137" s="5" t="str">
        <f>'CALC | Main Engine'!$B1137</f>
        <v/>
      </c>
      <c r="G1137" s="27" t="str">
        <f>'CALC | Main Engine'!$C1137</f>
        <v/>
      </c>
      <c r="H1137" s="6" t="str">
        <f>'CALC | Main Engine'!$E1137</f>
        <v/>
      </c>
      <c r="I1137" s="34" t="str">
        <f>IFERROR('CALC | Main Engine'!$F1137*INDEX(MassUnitsTable[],MATCH($R$3,MassUnitsTable[Mass Units],0),2), "")</f>
        <v/>
      </c>
      <c r="J1137" s="27" t="str">
        <f>IFERROR('CALC | Booster'!$F1137*INDEX(MassUnitsTable[],MATCH($R$3,MassUnitsTable[Mass Units],0),2), "")</f>
        <v/>
      </c>
      <c r="K1137" s="32" t="str">
        <f t="shared" si="94"/>
        <v/>
      </c>
      <c r="L1137" s="34" t="str">
        <f>IFERROR(('CALC | Main Engine'!N1137+'CALC | Booster'!N1137)*INDEX(MassUnitsTable[],MATCH($R$3,MassUnitsTable[Mass Units],0),2), "")</f>
        <v/>
      </c>
      <c r="M1137" s="27" t="str">
        <f>IFERROR(('CALC | Main Engine'!O1137+'CALC | Booster'!O1137)*INDEX(MassUnitsTable[],MATCH($R$3,MassUnitsTable[Mass Units],0),2), "")</f>
        <v/>
      </c>
      <c r="N1137" s="27" t="str">
        <f>IFERROR(('CALC | Main Engine'!P1137+'CALC | Booster'!P1137)*INDEX(MassUnitsTable[],MATCH($R$3,MassUnitsTable[Mass Units],0),2), "")</f>
        <v/>
      </c>
      <c r="O1137" s="27" t="str">
        <f>IFERROR(('CALC | Main Engine'!Q1137+'CALC | Booster'!Q1137)*INDEX(MassUnitsTable[],MATCH($R$3,MassUnitsTable[Mass Units],0),2), "")</f>
        <v/>
      </c>
      <c r="P1137" s="27" t="str">
        <f>IFERROR(('CALC | Main Engine'!R1137+'CALC | Booster'!R1137)*INDEX(MassUnitsTable[],MATCH($R$3,MassUnitsTable[Mass Units],0),2), "")</f>
        <v/>
      </c>
      <c r="Q1137" s="27" t="str">
        <f>IFERROR(('CALC | Main Engine'!S1137+'CALC | Booster'!S1137)*INDEX(MassUnitsTable[],MATCH($R$3,MassUnitsTable[Mass Units],0),2), "")</f>
        <v/>
      </c>
      <c r="R1137" s="32" t="str">
        <f>IFERROR(('CALC | Main Engine'!T1137+'CALC | Booster'!T1137)*INDEX(MassUnitsTable[],MATCH($R$3,MassUnitsTable[Mass Units],0),2), "")</f>
        <v/>
      </c>
      <c r="S1137" s="10"/>
    </row>
    <row r="1138" spans="1:19" x14ac:dyDescent="0.25">
      <c r="A1138" s="10"/>
      <c r="B1138" s="4" t="str">
        <f t="shared" si="90"/>
        <v/>
      </c>
      <c r="C1138" s="5" t="str">
        <f t="shared" si="91"/>
        <v/>
      </c>
      <c r="D1138" s="5" t="str">
        <f t="shared" si="92"/>
        <v/>
      </c>
      <c r="E1138" s="5" t="str">
        <f t="shared" si="93"/>
        <v/>
      </c>
      <c r="F1138" s="5" t="str">
        <f>'CALC | Main Engine'!$B1138</f>
        <v/>
      </c>
      <c r="G1138" s="27" t="str">
        <f>'CALC | Main Engine'!$C1138</f>
        <v/>
      </c>
      <c r="H1138" s="6" t="str">
        <f>'CALC | Main Engine'!$E1138</f>
        <v/>
      </c>
      <c r="I1138" s="34" t="str">
        <f>IFERROR('CALC | Main Engine'!$F1138*INDEX(MassUnitsTable[],MATCH($R$3,MassUnitsTable[Mass Units],0),2), "")</f>
        <v/>
      </c>
      <c r="J1138" s="27" t="str">
        <f>IFERROR('CALC | Booster'!$F1138*INDEX(MassUnitsTable[],MATCH($R$3,MassUnitsTable[Mass Units],0),2), "")</f>
        <v/>
      </c>
      <c r="K1138" s="32" t="str">
        <f t="shared" si="94"/>
        <v/>
      </c>
      <c r="L1138" s="34" t="str">
        <f>IFERROR(('CALC | Main Engine'!N1138+'CALC | Booster'!N1138)*INDEX(MassUnitsTable[],MATCH($R$3,MassUnitsTable[Mass Units],0),2), "")</f>
        <v/>
      </c>
      <c r="M1138" s="27" t="str">
        <f>IFERROR(('CALC | Main Engine'!O1138+'CALC | Booster'!O1138)*INDEX(MassUnitsTable[],MATCH($R$3,MassUnitsTable[Mass Units],0),2), "")</f>
        <v/>
      </c>
      <c r="N1138" s="27" t="str">
        <f>IFERROR(('CALC | Main Engine'!P1138+'CALC | Booster'!P1138)*INDEX(MassUnitsTable[],MATCH($R$3,MassUnitsTable[Mass Units],0),2), "")</f>
        <v/>
      </c>
      <c r="O1138" s="27" t="str">
        <f>IFERROR(('CALC | Main Engine'!Q1138+'CALC | Booster'!Q1138)*INDEX(MassUnitsTable[],MATCH($R$3,MassUnitsTable[Mass Units],0),2), "")</f>
        <v/>
      </c>
      <c r="P1138" s="27" t="str">
        <f>IFERROR(('CALC | Main Engine'!R1138+'CALC | Booster'!R1138)*INDEX(MassUnitsTable[],MATCH($R$3,MassUnitsTable[Mass Units],0),2), "")</f>
        <v/>
      </c>
      <c r="Q1138" s="27" t="str">
        <f>IFERROR(('CALC | Main Engine'!S1138+'CALC | Booster'!S1138)*INDEX(MassUnitsTable[],MATCH($R$3,MassUnitsTable[Mass Units],0),2), "")</f>
        <v/>
      </c>
      <c r="R1138" s="32" t="str">
        <f>IFERROR(('CALC | Main Engine'!T1138+'CALC | Booster'!T1138)*INDEX(MassUnitsTable[],MATCH($R$3,MassUnitsTable[Mass Units],0),2), "")</f>
        <v/>
      </c>
      <c r="S1138" s="10"/>
    </row>
    <row r="1139" spans="1:19" x14ac:dyDescent="0.25">
      <c r="A1139" s="10"/>
      <c r="B1139" s="4" t="str">
        <f t="shared" si="90"/>
        <v/>
      </c>
      <c r="C1139" s="5" t="str">
        <f t="shared" si="91"/>
        <v/>
      </c>
      <c r="D1139" s="5" t="str">
        <f t="shared" si="92"/>
        <v/>
      </c>
      <c r="E1139" s="5" t="str">
        <f t="shared" si="93"/>
        <v/>
      </c>
      <c r="F1139" s="5" t="str">
        <f>'CALC | Main Engine'!$B1139</f>
        <v/>
      </c>
      <c r="G1139" s="27" t="str">
        <f>'CALC | Main Engine'!$C1139</f>
        <v/>
      </c>
      <c r="H1139" s="6" t="str">
        <f>'CALC | Main Engine'!$E1139</f>
        <v/>
      </c>
      <c r="I1139" s="34" t="str">
        <f>IFERROR('CALC | Main Engine'!$F1139*INDEX(MassUnitsTable[],MATCH($R$3,MassUnitsTable[Mass Units],0),2), "")</f>
        <v/>
      </c>
      <c r="J1139" s="27" t="str">
        <f>IFERROR('CALC | Booster'!$F1139*INDEX(MassUnitsTable[],MATCH($R$3,MassUnitsTable[Mass Units],0),2), "")</f>
        <v/>
      </c>
      <c r="K1139" s="32" t="str">
        <f t="shared" si="94"/>
        <v/>
      </c>
      <c r="L1139" s="34" t="str">
        <f>IFERROR(('CALC | Main Engine'!N1139+'CALC | Booster'!N1139)*INDEX(MassUnitsTable[],MATCH($R$3,MassUnitsTable[Mass Units],0),2), "")</f>
        <v/>
      </c>
      <c r="M1139" s="27" t="str">
        <f>IFERROR(('CALC | Main Engine'!O1139+'CALC | Booster'!O1139)*INDEX(MassUnitsTable[],MATCH($R$3,MassUnitsTable[Mass Units],0),2), "")</f>
        <v/>
      </c>
      <c r="N1139" s="27" t="str">
        <f>IFERROR(('CALC | Main Engine'!P1139+'CALC | Booster'!P1139)*INDEX(MassUnitsTable[],MATCH($R$3,MassUnitsTable[Mass Units],0),2), "")</f>
        <v/>
      </c>
      <c r="O1139" s="27" t="str">
        <f>IFERROR(('CALC | Main Engine'!Q1139+'CALC | Booster'!Q1139)*INDEX(MassUnitsTable[],MATCH($R$3,MassUnitsTable[Mass Units],0),2), "")</f>
        <v/>
      </c>
      <c r="P1139" s="27" t="str">
        <f>IFERROR(('CALC | Main Engine'!R1139+'CALC | Booster'!R1139)*INDEX(MassUnitsTable[],MATCH($R$3,MassUnitsTable[Mass Units],0),2), "")</f>
        <v/>
      </c>
      <c r="Q1139" s="27" t="str">
        <f>IFERROR(('CALC | Main Engine'!S1139+'CALC | Booster'!S1139)*INDEX(MassUnitsTable[],MATCH($R$3,MassUnitsTable[Mass Units],0),2), "")</f>
        <v/>
      </c>
      <c r="R1139" s="32" t="str">
        <f>IFERROR(('CALC | Main Engine'!T1139+'CALC | Booster'!T1139)*INDEX(MassUnitsTable[],MATCH($R$3,MassUnitsTable[Mass Units],0),2), "")</f>
        <v/>
      </c>
      <c r="S1139" s="10"/>
    </row>
    <row r="1140" spans="1:19" x14ac:dyDescent="0.25">
      <c r="A1140" s="10"/>
      <c r="B1140" s="4" t="str">
        <f t="shared" si="90"/>
        <v/>
      </c>
      <c r="C1140" s="5" t="str">
        <f t="shared" si="91"/>
        <v/>
      </c>
      <c r="D1140" s="5" t="str">
        <f t="shared" si="92"/>
        <v/>
      </c>
      <c r="E1140" s="5" t="str">
        <f t="shared" si="93"/>
        <v/>
      </c>
      <c r="F1140" s="5" t="str">
        <f>'CALC | Main Engine'!$B1140</f>
        <v/>
      </c>
      <c r="G1140" s="27" t="str">
        <f>'CALC | Main Engine'!$C1140</f>
        <v/>
      </c>
      <c r="H1140" s="6" t="str">
        <f>'CALC | Main Engine'!$E1140</f>
        <v/>
      </c>
      <c r="I1140" s="34" t="str">
        <f>IFERROR('CALC | Main Engine'!$F1140*INDEX(MassUnitsTable[],MATCH($R$3,MassUnitsTable[Mass Units],0),2), "")</f>
        <v/>
      </c>
      <c r="J1140" s="27" t="str">
        <f>IFERROR('CALC | Booster'!$F1140*INDEX(MassUnitsTable[],MATCH($R$3,MassUnitsTable[Mass Units],0),2), "")</f>
        <v/>
      </c>
      <c r="K1140" s="32" t="str">
        <f t="shared" si="94"/>
        <v/>
      </c>
      <c r="L1140" s="34" t="str">
        <f>IFERROR(('CALC | Main Engine'!N1140+'CALC | Booster'!N1140)*INDEX(MassUnitsTable[],MATCH($R$3,MassUnitsTable[Mass Units],0),2), "")</f>
        <v/>
      </c>
      <c r="M1140" s="27" t="str">
        <f>IFERROR(('CALC | Main Engine'!O1140+'CALC | Booster'!O1140)*INDEX(MassUnitsTable[],MATCH($R$3,MassUnitsTable[Mass Units],0),2), "")</f>
        <v/>
      </c>
      <c r="N1140" s="27" t="str">
        <f>IFERROR(('CALC | Main Engine'!P1140+'CALC | Booster'!P1140)*INDEX(MassUnitsTable[],MATCH($R$3,MassUnitsTable[Mass Units],0),2), "")</f>
        <v/>
      </c>
      <c r="O1140" s="27" t="str">
        <f>IFERROR(('CALC | Main Engine'!Q1140+'CALC | Booster'!Q1140)*INDEX(MassUnitsTable[],MATCH($R$3,MassUnitsTable[Mass Units],0),2), "")</f>
        <v/>
      </c>
      <c r="P1140" s="27" t="str">
        <f>IFERROR(('CALC | Main Engine'!R1140+'CALC | Booster'!R1140)*INDEX(MassUnitsTable[],MATCH($R$3,MassUnitsTable[Mass Units],0),2), "")</f>
        <v/>
      </c>
      <c r="Q1140" s="27" t="str">
        <f>IFERROR(('CALC | Main Engine'!S1140+'CALC | Booster'!S1140)*INDEX(MassUnitsTable[],MATCH($R$3,MassUnitsTable[Mass Units],0),2), "")</f>
        <v/>
      </c>
      <c r="R1140" s="32" t="str">
        <f>IFERROR(('CALC | Main Engine'!T1140+'CALC | Booster'!T1140)*INDEX(MassUnitsTable[],MATCH($R$3,MassUnitsTable[Mass Units],0),2), "")</f>
        <v/>
      </c>
      <c r="S1140" s="10"/>
    </row>
    <row r="1141" spans="1:19" x14ac:dyDescent="0.25">
      <c r="A1141" s="10"/>
      <c r="B1141" s="4" t="str">
        <f t="shared" si="90"/>
        <v/>
      </c>
      <c r="C1141" s="5" t="str">
        <f t="shared" si="91"/>
        <v/>
      </c>
      <c r="D1141" s="5" t="str">
        <f t="shared" si="92"/>
        <v/>
      </c>
      <c r="E1141" s="5" t="str">
        <f t="shared" si="93"/>
        <v/>
      </c>
      <c r="F1141" s="5" t="str">
        <f>'CALC | Main Engine'!$B1141</f>
        <v/>
      </c>
      <c r="G1141" s="27" t="str">
        <f>'CALC | Main Engine'!$C1141</f>
        <v/>
      </c>
      <c r="H1141" s="6" t="str">
        <f>'CALC | Main Engine'!$E1141</f>
        <v/>
      </c>
      <c r="I1141" s="34" t="str">
        <f>IFERROR('CALC | Main Engine'!$F1141*INDEX(MassUnitsTable[],MATCH($R$3,MassUnitsTable[Mass Units],0),2), "")</f>
        <v/>
      </c>
      <c r="J1141" s="27" t="str">
        <f>IFERROR('CALC | Booster'!$F1141*INDEX(MassUnitsTable[],MATCH($R$3,MassUnitsTable[Mass Units],0),2), "")</f>
        <v/>
      </c>
      <c r="K1141" s="32" t="str">
        <f t="shared" si="94"/>
        <v/>
      </c>
      <c r="L1141" s="34" t="str">
        <f>IFERROR(('CALC | Main Engine'!N1141+'CALC | Booster'!N1141)*INDEX(MassUnitsTable[],MATCH($R$3,MassUnitsTable[Mass Units],0),2), "")</f>
        <v/>
      </c>
      <c r="M1141" s="27" t="str">
        <f>IFERROR(('CALC | Main Engine'!O1141+'CALC | Booster'!O1141)*INDEX(MassUnitsTable[],MATCH($R$3,MassUnitsTable[Mass Units],0),2), "")</f>
        <v/>
      </c>
      <c r="N1141" s="27" t="str">
        <f>IFERROR(('CALC | Main Engine'!P1141+'CALC | Booster'!P1141)*INDEX(MassUnitsTable[],MATCH($R$3,MassUnitsTable[Mass Units],0),2), "")</f>
        <v/>
      </c>
      <c r="O1141" s="27" t="str">
        <f>IFERROR(('CALC | Main Engine'!Q1141+'CALC | Booster'!Q1141)*INDEX(MassUnitsTable[],MATCH($R$3,MassUnitsTable[Mass Units],0),2), "")</f>
        <v/>
      </c>
      <c r="P1141" s="27" t="str">
        <f>IFERROR(('CALC | Main Engine'!R1141+'CALC | Booster'!R1141)*INDEX(MassUnitsTable[],MATCH($R$3,MassUnitsTable[Mass Units],0),2), "")</f>
        <v/>
      </c>
      <c r="Q1141" s="27" t="str">
        <f>IFERROR(('CALC | Main Engine'!S1141+'CALC | Booster'!S1141)*INDEX(MassUnitsTable[],MATCH($R$3,MassUnitsTable[Mass Units],0),2), "")</f>
        <v/>
      </c>
      <c r="R1141" s="32" t="str">
        <f>IFERROR(('CALC | Main Engine'!T1141+'CALC | Booster'!T1141)*INDEX(MassUnitsTable[],MATCH($R$3,MassUnitsTable[Mass Units],0),2), "")</f>
        <v/>
      </c>
      <c r="S1141" s="10"/>
    </row>
    <row r="1142" spans="1:19" x14ac:dyDescent="0.25">
      <c r="A1142" s="10"/>
      <c r="B1142" s="4" t="str">
        <f t="shared" si="90"/>
        <v/>
      </c>
      <c r="C1142" s="5" t="str">
        <f t="shared" si="91"/>
        <v/>
      </c>
      <c r="D1142" s="5" t="str">
        <f t="shared" si="92"/>
        <v/>
      </c>
      <c r="E1142" s="5" t="str">
        <f t="shared" si="93"/>
        <v/>
      </c>
      <c r="F1142" s="5" t="str">
        <f>'CALC | Main Engine'!$B1142</f>
        <v/>
      </c>
      <c r="G1142" s="27" t="str">
        <f>'CALC | Main Engine'!$C1142</f>
        <v/>
      </c>
      <c r="H1142" s="6" t="str">
        <f>'CALC | Main Engine'!$E1142</f>
        <v/>
      </c>
      <c r="I1142" s="34" t="str">
        <f>IFERROR('CALC | Main Engine'!$F1142*INDEX(MassUnitsTable[],MATCH($R$3,MassUnitsTable[Mass Units],0),2), "")</f>
        <v/>
      </c>
      <c r="J1142" s="27" t="str">
        <f>IFERROR('CALC | Booster'!$F1142*INDEX(MassUnitsTable[],MATCH($R$3,MassUnitsTable[Mass Units],0),2), "")</f>
        <v/>
      </c>
      <c r="K1142" s="32" t="str">
        <f t="shared" si="94"/>
        <v/>
      </c>
      <c r="L1142" s="34" t="str">
        <f>IFERROR(('CALC | Main Engine'!N1142+'CALC | Booster'!N1142)*INDEX(MassUnitsTable[],MATCH($R$3,MassUnitsTable[Mass Units],0),2), "")</f>
        <v/>
      </c>
      <c r="M1142" s="27" t="str">
        <f>IFERROR(('CALC | Main Engine'!O1142+'CALC | Booster'!O1142)*INDEX(MassUnitsTable[],MATCH($R$3,MassUnitsTable[Mass Units],0),2), "")</f>
        <v/>
      </c>
      <c r="N1142" s="27" t="str">
        <f>IFERROR(('CALC | Main Engine'!P1142+'CALC | Booster'!P1142)*INDEX(MassUnitsTable[],MATCH($R$3,MassUnitsTable[Mass Units],0),2), "")</f>
        <v/>
      </c>
      <c r="O1142" s="27" t="str">
        <f>IFERROR(('CALC | Main Engine'!Q1142+'CALC | Booster'!Q1142)*INDEX(MassUnitsTable[],MATCH($R$3,MassUnitsTable[Mass Units],0),2), "")</f>
        <v/>
      </c>
      <c r="P1142" s="27" t="str">
        <f>IFERROR(('CALC | Main Engine'!R1142+'CALC | Booster'!R1142)*INDEX(MassUnitsTable[],MATCH($R$3,MassUnitsTable[Mass Units],0),2), "")</f>
        <v/>
      </c>
      <c r="Q1142" s="27" t="str">
        <f>IFERROR(('CALC | Main Engine'!S1142+'CALC | Booster'!S1142)*INDEX(MassUnitsTable[],MATCH($R$3,MassUnitsTable[Mass Units],0),2), "")</f>
        <v/>
      </c>
      <c r="R1142" s="32" t="str">
        <f>IFERROR(('CALC | Main Engine'!T1142+'CALC | Booster'!T1142)*INDEX(MassUnitsTable[],MATCH($R$3,MassUnitsTable[Mass Units],0),2), "")</f>
        <v/>
      </c>
      <c r="S1142" s="10"/>
    </row>
    <row r="1143" spans="1:19" x14ac:dyDescent="0.25">
      <c r="A1143" s="10"/>
      <c r="B1143" s="4" t="str">
        <f t="shared" si="90"/>
        <v/>
      </c>
      <c r="C1143" s="5" t="str">
        <f t="shared" si="91"/>
        <v/>
      </c>
      <c r="D1143" s="5" t="str">
        <f t="shared" si="92"/>
        <v/>
      </c>
      <c r="E1143" s="5" t="str">
        <f t="shared" si="93"/>
        <v/>
      </c>
      <c r="F1143" s="5" t="str">
        <f>'CALC | Main Engine'!$B1143</f>
        <v/>
      </c>
      <c r="G1143" s="27" t="str">
        <f>'CALC | Main Engine'!$C1143</f>
        <v/>
      </c>
      <c r="H1143" s="6" t="str">
        <f>'CALC | Main Engine'!$E1143</f>
        <v/>
      </c>
      <c r="I1143" s="34" t="str">
        <f>IFERROR('CALC | Main Engine'!$F1143*INDEX(MassUnitsTable[],MATCH($R$3,MassUnitsTable[Mass Units],0),2), "")</f>
        <v/>
      </c>
      <c r="J1143" s="27" t="str">
        <f>IFERROR('CALC | Booster'!$F1143*INDEX(MassUnitsTable[],MATCH($R$3,MassUnitsTable[Mass Units],0),2), "")</f>
        <v/>
      </c>
      <c r="K1143" s="32" t="str">
        <f t="shared" si="94"/>
        <v/>
      </c>
      <c r="L1143" s="34" t="str">
        <f>IFERROR(('CALC | Main Engine'!N1143+'CALC | Booster'!N1143)*INDEX(MassUnitsTable[],MATCH($R$3,MassUnitsTable[Mass Units],0),2), "")</f>
        <v/>
      </c>
      <c r="M1143" s="27" t="str">
        <f>IFERROR(('CALC | Main Engine'!O1143+'CALC | Booster'!O1143)*INDEX(MassUnitsTable[],MATCH($R$3,MassUnitsTable[Mass Units],0),2), "")</f>
        <v/>
      </c>
      <c r="N1143" s="27" t="str">
        <f>IFERROR(('CALC | Main Engine'!P1143+'CALC | Booster'!P1143)*INDEX(MassUnitsTable[],MATCH($R$3,MassUnitsTable[Mass Units],0),2), "")</f>
        <v/>
      </c>
      <c r="O1143" s="27" t="str">
        <f>IFERROR(('CALC | Main Engine'!Q1143+'CALC | Booster'!Q1143)*INDEX(MassUnitsTable[],MATCH($R$3,MassUnitsTable[Mass Units],0),2), "")</f>
        <v/>
      </c>
      <c r="P1143" s="27" t="str">
        <f>IFERROR(('CALC | Main Engine'!R1143+'CALC | Booster'!R1143)*INDEX(MassUnitsTable[],MATCH($R$3,MassUnitsTable[Mass Units],0),2), "")</f>
        <v/>
      </c>
      <c r="Q1143" s="27" t="str">
        <f>IFERROR(('CALC | Main Engine'!S1143+'CALC | Booster'!S1143)*INDEX(MassUnitsTable[],MATCH($R$3,MassUnitsTable[Mass Units],0),2), "")</f>
        <v/>
      </c>
      <c r="R1143" s="32" t="str">
        <f>IFERROR(('CALC | Main Engine'!T1143+'CALC | Booster'!T1143)*INDEX(MassUnitsTable[],MATCH($R$3,MassUnitsTable[Mass Units],0),2), "")</f>
        <v/>
      </c>
      <c r="S1143" s="10"/>
    </row>
    <row r="1144" spans="1:19" x14ac:dyDescent="0.25">
      <c r="A1144" s="10"/>
      <c r="B1144" s="4" t="str">
        <f t="shared" si="90"/>
        <v/>
      </c>
      <c r="C1144" s="5" t="str">
        <f t="shared" si="91"/>
        <v/>
      </c>
      <c r="D1144" s="5" t="str">
        <f t="shared" si="92"/>
        <v/>
      </c>
      <c r="E1144" s="5" t="str">
        <f t="shared" si="93"/>
        <v/>
      </c>
      <c r="F1144" s="5" t="str">
        <f>'CALC | Main Engine'!$B1144</f>
        <v/>
      </c>
      <c r="G1144" s="27" t="str">
        <f>'CALC | Main Engine'!$C1144</f>
        <v/>
      </c>
      <c r="H1144" s="6" t="str">
        <f>'CALC | Main Engine'!$E1144</f>
        <v/>
      </c>
      <c r="I1144" s="34" t="str">
        <f>IFERROR('CALC | Main Engine'!$F1144*INDEX(MassUnitsTable[],MATCH($R$3,MassUnitsTable[Mass Units],0),2), "")</f>
        <v/>
      </c>
      <c r="J1144" s="27" t="str">
        <f>IFERROR('CALC | Booster'!$F1144*INDEX(MassUnitsTable[],MATCH($R$3,MassUnitsTable[Mass Units],0),2), "")</f>
        <v/>
      </c>
      <c r="K1144" s="32" t="str">
        <f t="shared" si="94"/>
        <v/>
      </c>
      <c r="L1144" s="34" t="str">
        <f>IFERROR(('CALC | Main Engine'!N1144+'CALC | Booster'!N1144)*INDEX(MassUnitsTable[],MATCH($R$3,MassUnitsTable[Mass Units],0),2), "")</f>
        <v/>
      </c>
      <c r="M1144" s="27" t="str">
        <f>IFERROR(('CALC | Main Engine'!O1144+'CALC | Booster'!O1144)*INDEX(MassUnitsTable[],MATCH($R$3,MassUnitsTable[Mass Units],0),2), "")</f>
        <v/>
      </c>
      <c r="N1144" s="27" t="str">
        <f>IFERROR(('CALC | Main Engine'!P1144+'CALC | Booster'!P1144)*INDEX(MassUnitsTable[],MATCH($R$3,MassUnitsTable[Mass Units],0),2), "")</f>
        <v/>
      </c>
      <c r="O1144" s="27" t="str">
        <f>IFERROR(('CALC | Main Engine'!Q1144+'CALC | Booster'!Q1144)*INDEX(MassUnitsTable[],MATCH($R$3,MassUnitsTable[Mass Units],0),2), "")</f>
        <v/>
      </c>
      <c r="P1144" s="27" t="str">
        <f>IFERROR(('CALC | Main Engine'!R1144+'CALC | Booster'!R1144)*INDEX(MassUnitsTable[],MATCH($R$3,MassUnitsTable[Mass Units],0),2), "")</f>
        <v/>
      </c>
      <c r="Q1144" s="27" t="str">
        <f>IFERROR(('CALC | Main Engine'!S1144+'CALC | Booster'!S1144)*INDEX(MassUnitsTable[],MATCH($R$3,MassUnitsTable[Mass Units],0),2), "")</f>
        <v/>
      </c>
      <c r="R1144" s="32" t="str">
        <f>IFERROR(('CALC | Main Engine'!T1144+'CALC | Booster'!T1144)*INDEX(MassUnitsTable[],MATCH($R$3,MassUnitsTable[Mass Units],0),2), "")</f>
        <v/>
      </c>
      <c r="S1144" s="10"/>
    </row>
    <row r="1145" spans="1:19" x14ac:dyDescent="0.25">
      <c r="A1145" s="10"/>
      <c r="B1145" s="4" t="str">
        <f t="shared" si="90"/>
        <v/>
      </c>
      <c r="C1145" s="5" t="str">
        <f t="shared" si="91"/>
        <v/>
      </c>
      <c r="D1145" s="5" t="str">
        <f t="shared" si="92"/>
        <v/>
      </c>
      <c r="E1145" s="5" t="str">
        <f t="shared" si="93"/>
        <v/>
      </c>
      <c r="F1145" s="5" t="str">
        <f>'CALC | Main Engine'!$B1145</f>
        <v/>
      </c>
      <c r="G1145" s="27" t="str">
        <f>'CALC | Main Engine'!$C1145</f>
        <v/>
      </c>
      <c r="H1145" s="6" t="str">
        <f>'CALC | Main Engine'!$E1145</f>
        <v/>
      </c>
      <c r="I1145" s="34" t="str">
        <f>IFERROR('CALC | Main Engine'!$F1145*INDEX(MassUnitsTable[],MATCH($R$3,MassUnitsTable[Mass Units],0),2), "")</f>
        <v/>
      </c>
      <c r="J1145" s="27" t="str">
        <f>IFERROR('CALC | Booster'!$F1145*INDEX(MassUnitsTable[],MATCH($R$3,MassUnitsTable[Mass Units],0),2), "")</f>
        <v/>
      </c>
      <c r="K1145" s="32" t="str">
        <f t="shared" si="94"/>
        <v/>
      </c>
      <c r="L1145" s="34" t="str">
        <f>IFERROR(('CALC | Main Engine'!N1145+'CALC | Booster'!N1145)*INDEX(MassUnitsTable[],MATCH($R$3,MassUnitsTable[Mass Units],0),2), "")</f>
        <v/>
      </c>
      <c r="M1145" s="27" t="str">
        <f>IFERROR(('CALC | Main Engine'!O1145+'CALC | Booster'!O1145)*INDEX(MassUnitsTable[],MATCH($R$3,MassUnitsTable[Mass Units],0),2), "")</f>
        <v/>
      </c>
      <c r="N1145" s="27" t="str">
        <f>IFERROR(('CALC | Main Engine'!P1145+'CALC | Booster'!P1145)*INDEX(MassUnitsTable[],MATCH($R$3,MassUnitsTable[Mass Units],0),2), "")</f>
        <v/>
      </c>
      <c r="O1145" s="27" t="str">
        <f>IFERROR(('CALC | Main Engine'!Q1145+'CALC | Booster'!Q1145)*INDEX(MassUnitsTable[],MATCH($R$3,MassUnitsTable[Mass Units],0),2), "")</f>
        <v/>
      </c>
      <c r="P1145" s="27" t="str">
        <f>IFERROR(('CALC | Main Engine'!R1145+'CALC | Booster'!R1145)*INDEX(MassUnitsTable[],MATCH($R$3,MassUnitsTable[Mass Units],0),2), "")</f>
        <v/>
      </c>
      <c r="Q1145" s="27" t="str">
        <f>IFERROR(('CALC | Main Engine'!S1145+'CALC | Booster'!S1145)*INDEX(MassUnitsTable[],MATCH($R$3,MassUnitsTable[Mass Units],0),2), "")</f>
        <v/>
      </c>
      <c r="R1145" s="32" t="str">
        <f>IFERROR(('CALC | Main Engine'!T1145+'CALC | Booster'!T1145)*INDEX(MassUnitsTable[],MATCH($R$3,MassUnitsTable[Mass Units],0),2), "")</f>
        <v/>
      </c>
      <c r="S1145" s="10"/>
    </row>
    <row r="1146" spans="1:19" x14ac:dyDescent="0.25">
      <c r="A1146" s="10"/>
      <c r="B1146" s="4" t="str">
        <f t="shared" si="90"/>
        <v/>
      </c>
      <c r="C1146" s="5" t="str">
        <f t="shared" si="91"/>
        <v/>
      </c>
      <c r="D1146" s="5" t="str">
        <f t="shared" si="92"/>
        <v/>
      </c>
      <c r="E1146" s="5" t="str">
        <f t="shared" si="93"/>
        <v/>
      </c>
      <c r="F1146" s="5" t="str">
        <f>'CALC | Main Engine'!$B1146</f>
        <v/>
      </c>
      <c r="G1146" s="27" t="str">
        <f>'CALC | Main Engine'!$C1146</f>
        <v/>
      </c>
      <c r="H1146" s="6" t="str">
        <f>'CALC | Main Engine'!$E1146</f>
        <v/>
      </c>
      <c r="I1146" s="34" t="str">
        <f>IFERROR('CALC | Main Engine'!$F1146*INDEX(MassUnitsTable[],MATCH($R$3,MassUnitsTable[Mass Units],0),2), "")</f>
        <v/>
      </c>
      <c r="J1146" s="27" t="str">
        <f>IFERROR('CALC | Booster'!$F1146*INDEX(MassUnitsTable[],MATCH($R$3,MassUnitsTable[Mass Units],0),2), "")</f>
        <v/>
      </c>
      <c r="K1146" s="32" t="str">
        <f t="shared" si="94"/>
        <v/>
      </c>
      <c r="L1146" s="34" t="str">
        <f>IFERROR(('CALC | Main Engine'!N1146+'CALC | Booster'!N1146)*INDEX(MassUnitsTable[],MATCH($R$3,MassUnitsTable[Mass Units],0),2), "")</f>
        <v/>
      </c>
      <c r="M1146" s="27" t="str">
        <f>IFERROR(('CALC | Main Engine'!O1146+'CALC | Booster'!O1146)*INDEX(MassUnitsTable[],MATCH($R$3,MassUnitsTable[Mass Units],0),2), "")</f>
        <v/>
      </c>
      <c r="N1146" s="27" t="str">
        <f>IFERROR(('CALC | Main Engine'!P1146+'CALC | Booster'!P1146)*INDEX(MassUnitsTable[],MATCH($R$3,MassUnitsTable[Mass Units],0),2), "")</f>
        <v/>
      </c>
      <c r="O1146" s="27" t="str">
        <f>IFERROR(('CALC | Main Engine'!Q1146+'CALC | Booster'!Q1146)*INDEX(MassUnitsTable[],MATCH($R$3,MassUnitsTable[Mass Units],0),2), "")</f>
        <v/>
      </c>
      <c r="P1146" s="27" t="str">
        <f>IFERROR(('CALC | Main Engine'!R1146+'CALC | Booster'!R1146)*INDEX(MassUnitsTable[],MATCH($R$3,MassUnitsTable[Mass Units],0),2), "")</f>
        <v/>
      </c>
      <c r="Q1146" s="27" t="str">
        <f>IFERROR(('CALC | Main Engine'!S1146+'CALC | Booster'!S1146)*INDEX(MassUnitsTable[],MATCH($R$3,MassUnitsTable[Mass Units],0),2), "")</f>
        <v/>
      </c>
      <c r="R1146" s="32" t="str">
        <f>IFERROR(('CALC | Main Engine'!T1146+'CALC | Booster'!T1146)*INDEX(MassUnitsTable[],MATCH($R$3,MassUnitsTable[Mass Units],0),2), "")</f>
        <v/>
      </c>
      <c r="S1146" s="10"/>
    </row>
    <row r="1147" spans="1:19" x14ac:dyDescent="0.25">
      <c r="A1147" s="10"/>
      <c r="B1147" s="4" t="str">
        <f t="shared" si="90"/>
        <v/>
      </c>
      <c r="C1147" s="5" t="str">
        <f t="shared" si="91"/>
        <v/>
      </c>
      <c r="D1147" s="5" t="str">
        <f t="shared" si="92"/>
        <v/>
      </c>
      <c r="E1147" s="5" t="str">
        <f t="shared" si="93"/>
        <v/>
      </c>
      <c r="F1147" s="5" t="str">
        <f>'CALC | Main Engine'!$B1147</f>
        <v/>
      </c>
      <c r="G1147" s="27" t="str">
        <f>'CALC | Main Engine'!$C1147</f>
        <v/>
      </c>
      <c r="H1147" s="6" t="str">
        <f>'CALC | Main Engine'!$E1147</f>
        <v/>
      </c>
      <c r="I1147" s="34" t="str">
        <f>IFERROR('CALC | Main Engine'!$F1147*INDEX(MassUnitsTable[],MATCH($R$3,MassUnitsTable[Mass Units],0),2), "")</f>
        <v/>
      </c>
      <c r="J1147" s="27" t="str">
        <f>IFERROR('CALC | Booster'!$F1147*INDEX(MassUnitsTable[],MATCH($R$3,MassUnitsTable[Mass Units],0),2), "")</f>
        <v/>
      </c>
      <c r="K1147" s="32" t="str">
        <f t="shared" si="94"/>
        <v/>
      </c>
      <c r="L1147" s="34" t="str">
        <f>IFERROR(('CALC | Main Engine'!N1147+'CALC | Booster'!N1147)*INDEX(MassUnitsTable[],MATCH($R$3,MassUnitsTable[Mass Units],0),2), "")</f>
        <v/>
      </c>
      <c r="M1147" s="27" t="str">
        <f>IFERROR(('CALC | Main Engine'!O1147+'CALC | Booster'!O1147)*INDEX(MassUnitsTable[],MATCH($R$3,MassUnitsTable[Mass Units],0),2), "")</f>
        <v/>
      </c>
      <c r="N1147" s="27" t="str">
        <f>IFERROR(('CALC | Main Engine'!P1147+'CALC | Booster'!P1147)*INDEX(MassUnitsTable[],MATCH($R$3,MassUnitsTable[Mass Units],0),2), "")</f>
        <v/>
      </c>
      <c r="O1147" s="27" t="str">
        <f>IFERROR(('CALC | Main Engine'!Q1147+'CALC | Booster'!Q1147)*INDEX(MassUnitsTable[],MATCH($R$3,MassUnitsTable[Mass Units],0),2), "")</f>
        <v/>
      </c>
      <c r="P1147" s="27" t="str">
        <f>IFERROR(('CALC | Main Engine'!R1147+'CALC | Booster'!R1147)*INDEX(MassUnitsTable[],MATCH($R$3,MassUnitsTable[Mass Units],0),2), "")</f>
        <v/>
      </c>
      <c r="Q1147" s="27" t="str">
        <f>IFERROR(('CALC | Main Engine'!S1147+'CALC | Booster'!S1147)*INDEX(MassUnitsTable[],MATCH($R$3,MassUnitsTable[Mass Units],0),2), "")</f>
        <v/>
      </c>
      <c r="R1147" s="32" t="str">
        <f>IFERROR(('CALC | Main Engine'!T1147+'CALC | Booster'!T1147)*INDEX(MassUnitsTable[],MATCH($R$3,MassUnitsTable[Mass Units],0),2), "")</f>
        <v/>
      </c>
      <c r="S1147" s="10"/>
    </row>
    <row r="1148" spans="1:19" x14ac:dyDescent="0.25">
      <c r="A1148" s="10"/>
      <c r="B1148" s="4" t="str">
        <f t="shared" si="90"/>
        <v/>
      </c>
      <c r="C1148" s="5" t="str">
        <f t="shared" si="91"/>
        <v/>
      </c>
      <c r="D1148" s="5" t="str">
        <f t="shared" si="92"/>
        <v/>
      </c>
      <c r="E1148" s="5" t="str">
        <f t="shared" si="93"/>
        <v/>
      </c>
      <c r="F1148" s="5" t="str">
        <f>'CALC | Main Engine'!$B1148</f>
        <v/>
      </c>
      <c r="G1148" s="27" t="str">
        <f>'CALC | Main Engine'!$C1148</f>
        <v/>
      </c>
      <c r="H1148" s="6" t="str">
        <f>'CALC | Main Engine'!$E1148</f>
        <v/>
      </c>
      <c r="I1148" s="34" t="str">
        <f>IFERROR('CALC | Main Engine'!$F1148*INDEX(MassUnitsTable[],MATCH($R$3,MassUnitsTable[Mass Units],0),2), "")</f>
        <v/>
      </c>
      <c r="J1148" s="27" t="str">
        <f>IFERROR('CALC | Booster'!$F1148*INDEX(MassUnitsTable[],MATCH($R$3,MassUnitsTable[Mass Units],0),2), "")</f>
        <v/>
      </c>
      <c r="K1148" s="32" t="str">
        <f t="shared" si="94"/>
        <v/>
      </c>
      <c r="L1148" s="34" t="str">
        <f>IFERROR(('CALC | Main Engine'!N1148+'CALC | Booster'!N1148)*INDEX(MassUnitsTable[],MATCH($R$3,MassUnitsTable[Mass Units],0),2), "")</f>
        <v/>
      </c>
      <c r="M1148" s="27" t="str">
        <f>IFERROR(('CALC | Main Engine'!O1148+'CALC | Booster'!O1148)*INDEX(MassUnitsTable[],MATCH($R$3,MassUnitsTable[Mass Units],0),2), "")</f>
        <v/>
      </c>
      <c r="N1148" s="27" t="str">
        <f>IFERROR(('CALC | Main Engine'!P1148+'CALC | Booster'!P1148)*INDEX(MassUnitsTable[],MATCH($R$3,MassUnitsTable[Mass Units],0),2), "")</f>
        <v/>
      </c>
      <c r="O1148" s="27" t="str">
        <f>IFERROR(('CALC | Main Engine'!Q1148+'CALC | Booster'!Q1148)*INDEX(MassUnitsTable[],MATCH($R$3,MassUnitsTable[Mass Units],0),2), "")</f>
        <v/>
      </c>
      <c r="P1148" s="27" t="str">
        <f>IFERROR(('CALC | Main Engine'!R1148+'CALC | Booster'!R1148)*INDEX(MassUnitsTable[],MATCH($R$3,MassUnitsTable[Mass Units],0),2), "")</f>
        <v/>
      </c>
      <c r="Q1148" s="27" t="str">
        <f>IFERROR(('CALC | Main Engine'!S1148+'CALC | Booster'!S1148)*INDEX(MassUnitsTable[],MATCH($R$3,MassUnitsTable[Mass Units],0),2), "")</f>
        <v/>
      </c>
      <c r="R1148" s="32" t="str">
        <f>IFERROR(('CALC | Main Engine'!T1148+'CALC | Booster'!T1148)*INDEX(MassUnitsTable[],MATCH($R$3,MassUnitsTable[Mass Units],0),2), "")</f>
        <v/>
      </c>
      <c r="S1148" s="10"/>
    </row>
    <row r="1149" spans="1:19" x14ac:dyDescent="0.25">
      <c r="A1149" s="10"/>
      <c r="B1149" s="4" t="str">
        <f t="shared" si="90"/>
        <v/>
      </c>
      <c r="C1149" s="5" t="str">
        <f t="shared" si="91"/>
        <v/>
      </c>
      <c r="D1149" s="5" t="str">
        <f t="shared" si="92"/>
        <v/>
      </c>
      <c r="E1149" s="5" t="str">
        <f t="shared" si="93"/>
        <v/>
      </c>
      <c r="F1149" s="5" t="str">
        <f>'CALC | Main Engine'!$B1149</f>
        <v/>
      </c>
      <c r="G1149" s="27" t="str">
        <f>'CALC | Main Engine'!$C1149</f>
        <v/>
      </c>
      <c r="H1149" s="6" t="str">
        <f>'CALC | Main Engine'!$E1149</f>
        <v/>
      </c>
      <c r="I1149" s="34" t="str">
        <f>IFERROR('CALC | Main Engine'!$F1149*INDEX(MassUnitsTable[],MATCH($R$3,MassUnitsTable[Mass Units],0),2), "")</f>
        <v/>
      </c>
      <c r="J1149" s="27" t="str">
        <f>IFERROR('CALC | Booster'!$F1149*INDEX(MassUnitsTable[],MATCH($R$3,MassUnitsTable[Mass Units],0),2), "")</f>
        <v/>
      </c>
      <c r="K1149" s="32" t="str">
        <f t="shared" si="94"/>
        <v/>
      </c>
      <c r="L1149" s="34" t="str">
        <f>IFERROR(('CALC | Main Engine'!N1149+'CALC | Booster'!N1149)*INDEX(MassUnitsTable[],MATCH($R$3,MassUnitsTable[Mass Units],0),2), "")</f>
        <v/>
      </c>
      <c r="M1149" s="27" t="str">
        <f>IFERROR(('CALC | Main Engine'!O1149+'CALC | Booster'!O1149)*INDEX(MassUnitsTable[],MATCH($R$3,MassUnitsTable[Mass Units],0),2), "")</f>
        <v/>
      </c>
      <c r="N1149" s="27" t="str">
        <f>IFERROR(('CALC | Main Engine'!P1149+'CALC | Booster'!P1149)*INDEX(MassUnitsTable[],MATCH($R$3,MassUnitsTable[Mass Units],0),2), "")</f>
        <v/>
      </c>
      <c r="O1149" s="27" t="str">
        <f>IFERROR(('CALC | Main Engine'!Q1149+'CALC | Booster'!Q1149)*INDEX(MassUnitsTable[],MATCH($R$3,MassUnitsTable[Mass Units],0),2), "")</f>
        <v/>
      </c>
      <c r="P1149" s="27" t="str">
        <f>IFERROR(('CALC | Main Engine'!R1149+'CALC | Booster'!R1149)*INDEX(MassUnitsTable[],MATCH($R$3,MassUnitsTable[Mass Units],0),2), "")</f>
        <v/>
      </c>
      <c r="Q1149" s="27" t="str">
        <f>IFERROR(('CALC | Main Engine'!S1149+'CALC | Booster'!S1149)*INDEX(MassUnitsTable[],MATCH($R$3,MassUnitsTable[Mass Units],0),2), "")</f>
        <v/>
      </c>
      <c r="R1149" s="32" t="str">
        <f>IFERROR(('CALC | Main Engine'!T1149+'CALC | Booster'!T1149)*INDEX(MassUnitsTable[],MATCH($R$3,MassUnitsTable[Mass Units],0),2), "")</f>
        <v/>
      </c>
      <c r="S1149" s="10"/>
    </row>
    <row r="1150" spans="1:19" x14ac:dyDescent="0.25">
      <c r="A1150" s="10"/>
      <c r="B1150" s="4" t="str">
        <f t="shared" si="90"/>
        <v/>
      </c>
      <c r="C1150" s="5" t="str">
        <f t="shared" si="91"/>
        <v/>
      </c>
      <c r="D1150" s="5" t="str">
        <f t="shared" si="92"/>
        <v/>
      </c>
      <c r="E1150" s="5" t="str">
        <f t="shared" si="93"/>
        <v/>
      </c>
      <c r="F1150" s="5" t="str">
        <f>'CALC | Main Engine'!$B1150</f>
        <v/>
      </c>
      <c r="G1150" s="27" t="str">
        <f>'CALC | Main Engine'!$C1150</f>
        <v/>
      </c>
      <c r="H1150" s="6" t="str">
        <f>'CALC | Main Engine'!$E1150</f>
        <v/>
      </c>
      <c r="I1150" s="34" t="str">
        <f>IFERROR('CALC | Main Engine'!$F1150*INDEX(MassUnitsTable[],MATCH($R$3,MassUnitsTable[Mass Units],0),2), "")</f>
        <v/>
      </c>
      <c r="J1150" s="27" t="str">
        <f>IFERROR('CALC | Booster'!$F1150*INDEX(MassUnitsTable[],MATCH($R$3,MassUnitsTable[Mass Units],0),2), "")</f>
        <v/>
      </c>
      <c r="K1150" s="32" t="str">
        <f t="shared" si="94"/>
        <v/>
      </c>
      <c r="L1150" s="34" t="str">
        <f>IFERROR(('CALC | Main Engine'!N1150+'CALC | Booster'!N1150)*INDEX(MassUnitsTable[],MATCH($R$3,MassUnitsTable[Mass Units],0),2), "")</f>
        <v/>
      </c>
      <c r="M1150" s="27" t="str">
        <f>IFERROR(('CALC | Main Engine'!O1150+'CALC | Booster'!O1150)*INDEX(MassUnitsTable[],MATCH($R$3,MassUnitsTable[Mass Units],0),2), "")</f>
        <v/>
      </c>
      <c r="N1150" s="27" t="str">
        <f>IFERROR(('CALC | Main Engine'!P1150+'CALC | Booster'!P1150)*INDEX(MassUnitsTable[],MATCH($R$3,MassUnitsTable[Mass Units],0),2), "")</f>
        <v/>
      </c>
      <c r="O1150" s="27" t="str">
        <f>IFERROR(('CALC | Main Engine'!Q1150+'CALC | Booster'!Q1150)*INDEX(MassUnitsTable[],MATCH($R$3,MassUnitsTable[Mass Units],0),2), "")</f>
        <v/>
      </c>
      <c r="P1150" s="27" t="str">
        <f>IFERROR(('CALC | Main Engine'!R1150+'CALC | Booster'!R1150)*INDEX(MassUnitsTable[],MATCH($R$3,MassUnitsTable[Mass Units],0),2), "")</f>
        <v/>
      </c>
      <c r="Q1150" s="27" t="str">
        <f>IFERROR(('CALC | Main Engine'!S1150+'CALC | Booster'!S1150)*INDEX(MassUnitsTable[],MATCH($R$3,MassUnitsTable[Mass Units],0),2), "")</f>
        <v/>
      </c>
      <c r="R1150" s="32" t="str">
        <f>IFERROR(('CALC | Main Engine'!T1150+'CALC | Booster'!T1150)*INDEX(MassUnitsTable[],MATCH($R$3,MassUnitsTable[Mass Units],0),2), "")</f>
        <v/>
      </c>
      <c r="S1150" s="10"/>
    </row>
    <row r="1151" spans="1:19" x14ac:dyDescent="0.25">
      <c r="A1151" s="10"/>
      <c r="B1151" s="4" t="str">
        <f t="shared" si="90"/>
        <v/>
      </c>
      <c r="C1151" s="5" t="str">
        <f t="shared" si="91"/>
        <v/>
      </c>
      <c r="D1151" s="5" t="str">
        <f t="shared" si="92"/>
        <v/>
      </c>
      <c r="E1151" s="5" t="str">
        <f t="shared" si="93"/>
        <v/>
      </c>
      <c r="F1151" s="5" t="str">
        <f>'CALC | Main Engine'!$B1151</f>
        <v/>
      </c>
      <c r="G1151" s="27" t="str">
        <f>'CALC | Main Engine'!$C1151</f>
        <v/>
      </c>
      <c r="H1151" s="6" t="str">
        <f>'CALC | Main Engine'!$E1151</f>
        <v/>
      </c>
      <c r="I1151" s="34" t="str">
        <f>IFERROR('CALC | Main Engine'!$F1151*INDEX(MassUnitsTable[],MATCH($R$3,MassUnitsTable[Mass Units],0),2), "")</f>
        <v/>
      </c>
      <c r="J1151" s="27" t="str">
        <f>IFERROR('CALC | Booster'!$F1151*INDEX(MassUnitsTable[],MATCH($R$3,MassUnitsTable[Mass Units],0),2), "")</f>
        <v/>
      </c>
      <c r="K1151" s="32" t="str">
        <f t="shared" si="94"/>
        <v/>
      </c>
      <c r="L1151" s="34" t="str">
        <f>IFERROR(('CALC | Main Engine'!N1151+'CALC | Booster'!N1151)*INDEX(MassUnitsTable[],MATCH($R$3,MassUnitsTable[Mass Units],0),2), "")</f>
        <v/>
      </c>
      <c r="M1151" s="27" t="str">
        <f>IFERROR(('CALC | Main Engine'!O1151+'CALC | Booster'!O1151)*INDEX(MassUnitsTable[],MATCH($R$3,MassUnitsTable[Mass Units],0),2), "")</f>
        <v/>
      </c>
      <c r="N1151" s="27" t="str">
        <f>IFERROR(('CALC | Main Engine'!P1151+'CALC | Booster'!P1151)*INDEX(MassUnitsTable[],MATCH($R$3,MassUnitsTable[Mass Units],0),2), "")</f>
        <v/>
      </c>
      <c r="O1151" s="27" t="str">
        <f>IFERROR(('CALC | Main Engine'!Q1151+'CALC | Booster'!Q1151)*INDEX(MassUnitsTable[],MATCH($R$3,MassUnitsTable[Mass Units],0),2), "")</f>
        <v/>
      </c>
      <c r="P1151" s="27" t="str">
        <f>IFERROR(('CALC | Main Engine'!R1151+'CALC | Booster'!R1151)*INDEX(MassUnitsTable[],MATCH($R$3,MassUnitsTable[Mass Units],0),2), "")</f>
        <v/>
      </c>
      <c r="Q1151" s="27" t="str">
        <f>IFERROR(('CALC | Main Engine'!S1151+'CALC | Booster'!S1151)*INDEX(MassUnitsTable[],MATCH($R$3,MassUnitsTable[Mass Units],0),2), "")</f>
        <v/>
      </c>
      <c r="R1151" s="32" t="str">
        <f>IFERROR(('CALC | Main Engine'!T1151+'CALC | Booster'!T1151)*INDEX(MassUnitsTable[],MATCH($R$3,MassUnitsTable[Mass Units],0),2), "")</f>
        <v/>
      </c>
      <c r="S1151" s="10"/>
    </row>
    <row r="1152" spans="1:19" x14ac:dyDescent="0.25">
      <c r="A1152" s="10"/>
      <c r="B1152" s="4" t="str">
        <f t="shared" si="90"/>
        <v/>
      </c>
      <c r="C1152" s="5" t="str">
        <f t="shared" si="91"/>
        <v/>
      </c>
      <c r="D1152" s="5" t="str">
        <f t="shared" si="92"/>
        <v/>
      </c>
      <c r="E1152" s="5" t="str">
        <f t="shared" si="93"/>
        <v/>
      </c>
      <c r="F1152" s="5" t="str">
        <f>'CALC | Main Engine'!$B1152</f>
        <v/>
      </c>
      <c r="G1152" s="27" t="str">
        <f>'CALC | Main Engine'!$C1152</f>
        <v/>
      </c>
      <c r="H1152" s="6" t="str">
        <f>'CALC | Main Engine'!$E1152</f>
        <v/>
      </c>
      <c r="I1152" s="34" t="str">
        <f>IFERROR('CALC | Main Engine'!$F1152*INDEX(MassUnitsTable[],MATCH($R$3,MassUnitsTable[Mass Units],0),2), "")</f>
        <v/>
      </c>
      <c r="J1152" s="27" t="str">
        <f>IFERROR('CALC | Booster'!$F1152*INDEX(MassUnitsTable[],MATCH($R$3,MassUnitsTable[Mass Units],0),2), "")</f>
        <v/>
      </c>
      <c r="K1152" s="32" t="str">
        <f t="shared" si="94"/>
        <v/>
      </c>
      <c r="L1152" s="34" t="str">
        <f>IFERROR(('CALC | Main Engine'!N1152+'CALC | Booster'!N1152)*INDEX(MassUnitsTable[],MATCH($R$3,MassUnitsTable[Mass Units],0),2), "")</f>
        <v/>
      </c>
      <c r="M1152" s="27" t="str">
        <f>IFERROR(('CALC | Main Engine'!O1152+'CALC | Booster'!O1152)*INDEX(MassUnitsTable[],MATCH($R$3,MassUnitsTable[Mass Units],0),2), "")</f>
        <v/>
      </c>
      <c r="N1152" s="27" t="str">
        <f>IFERROR(('CALC | Main Engine'!P1152+'CALC | Booster'!P1152)*INDEX(MassUnitsTable[],MATCH($R$3,MassUnitsTable[Mass Units],0),2), "")</f>
        <v/>
      </c>
      <c r="O1152" s="27" t="str">
        <f>IFERROR(('CALC | Main Engine'!Q1152+'CALC | Booster'!Q1152)*INDEX(MassUnitsTable[],MATCH($R$3,MassUnitsTable[Mass Units],0),2), "")</f>
        <v/>
      </c>
      <c r="P1152" s="27" t="str">
        <f>IFERROR(('CALC | Main Engine'!R1152+'CALC | Booster'!R1152)*INDEX(MassUnitsTable[],MATCH($R$3,MassUnitsTable[Mass Units],0),2), "")</f>
        <v/>
      </c>
      <c r="Q1152" s="27" t="str">
        <f>IFERROR(('CALC | Main Engine'!S1152+'CALC | Booster'!S1152)*INDEX(MassUnitsTable[],MATCH($R$3,MassUnitsTable[Mass Units],0),2), "")</f>
        <v/>
      </c>
      <c r="R1152" s="32" t="str">
        <f>IFERROR(('CALC | Main Engine'!T1152+'CALC | Booster'!T1152)*INDEX(MassUnitsTable[],MATCH($R$3,MassUnitsTable[Mass Units],0),2), "")</f>
        <v/>
      </c>
      <c r="S1152" s="10"/>
    </row>
    <row r="1153" spans="1:19" x14ac:dyDescent="0.25">
      <c r="A1153" s="10"/>
      <c r="B1153" s="4" t="str">
        <f t="shared" si="90"/>
        <v/>
      </c>
      <c r="C1153" s="5" t="str">
        <f t="shared" si="91"/>
        <v/>
      </c>
      <c r="D1153" s="5" t="str">
        <f t="shared" si="92"/>
        <v/>
      </c>
      <c r="E1153" s="5" t="str">
        <f t="shared" si="93"/>
        <v/>
      </c>
      <c r="F1153" s="5" t="str">
        <f>'CALC | Main Engine'!$B1153</f>
        <v/>
      </c>
      <c r="G1153" s="27" t="str">
        <f>'CALC | Main Engine'!$C1153</f>
        <v/>
      </c>
      <c r="H1153" s="6" t="str">
        <f>'CALC | Main Engine'!$E1153</f>
        <v/>
      </c>
      <c r="I1153" s="34" t="str">
        <f>IFERROR('CALC | Main Engine'!$F1153*INDEX(MassUnitsTable[],MATCH($R$3,MassUnitsTable[Mass Units],0),2), "")</f>
        <v/>
      </c>
      <c r="J1153" s="27" t="str">
        <f>IFERROR('CALC | Booster'!$F1153*INDEX(MassUnitsTable[],MATCH($R$3,MassUnitsTable[Mass Units],0),2), "")</f>
        <v/>
      </c>
      <c r="K1153" s="32" t="str">
        <f t="shared" si="94"/>
        <v/>
      </c>
      <c r="L1153" s="34" t="str">
        <f>IFERROR(('CALC | Main Engine'!N1153+'CALC | Booster'!N1153)*INDEX(MassUnitsTable[],MATCH($R$3,MassUnitsTable[Mass Units],0),2), "")</f>
        <v/>
      </c>
      <c r="M1153" s="27" t="str">
        <f>IFERROR(('CALC | Main Engine'!O1153+'CALC | Booster'!O1153)*INDEX(MassUnitsTable[],MATCH($R$3,MassUnitsTable[Mass Units],0),2), "")</f>
        <v/>
      </c>
      <c r="N1153" s="27" t="str">
        <f>IFERROR(('CALC | Main Engine'!P1153+'CALC | Booster'!P1153)*INDEX(MassUnitsTable[],MATCH($R$3,MassUnitsTable[Mass Units],0),2), "")</f>
        <v/>
      </c>
      <c r="O1153" s="27" t="str">
        <f>IFERROR(('CALC | Main Engine'!Q1153+'CALC | Booster'!Q1153)*INDEX(MassUnitsTable[],MATCH($R$3,MassUnitsTable[Mass Units],0),2), "")</f>
        <v/>
      </c>
      <c r="P1153" s="27" t="str">
        <f>IFERROR(('CALC | Main Engine'!R1153+'CALC | Booster'!R1153)*INDEX(MassUnitsTable[],MATCH($R$3,MassUnitsTable[Mass Units],0),2), "")</f>
        <v/>
      </c>
      <c r="Q1153" s="27" t="str">
        <f>IFERROR(('CALC | Main Engine'!S1153+'CALC | Booster'!S1153)*INDEX(MassUnitsTable[],MATCH($R$3,MassUnitsTable[Mass Units],0),2), "")</f>
        <v/>
      </c>
      <c r="R1153" s="32" t="str">
        <f>IFERROR(('CALC | Main Engine'!T1153+'CALC | Booster'!T1153)*INDEX(MassUnitsTable[],MATCH($R$3,MassUnitsTable[Mass Units],0),2), "")</f>
        <v/>
      </c>
      <c r="S1153" s="10"/>
    </row>
    <row r="1154" spans="1:19" x14ac:dyDescent="0.25">
      <c r="A1154" s="10"/>
      <c r="B1154" s="4" t="str">
        <f t="shared" si="90"/>
        <v/>
      </c>
      <c r="C1154" s="5" t="str">
        <f t="shared" si="91"/>
        <v/>
      </c>
      <c r="D1154" s="5" t="str">
        <f t="shared" si="92"/>
        <v/>
      </c>
      <c r="E1154" s="5" t="str">
        <f t="shared" si="93"/>
        <v/>
      </c>
      <c r="F1154" s="5" t="str">
        <f>'CALC | Main Engine'!$B1154</f>
        <v/>
      </c>
      <c r="G1154" s="27" t="str">
        <f>'CALC | Main Engine'!$C1154</f>
        <v/>
      </c>
      <c r="H1154" s="6" t="str">
        <f>'CALC | Main Engine'!$E1154</f>
        <v/>
      </c>
      <c r="I1154" s="34" t="str">
        <f>IFERROR('CALC | Main Engine'!$F1154*INDEX(MassUnitsTable[],MATCH($R$3,MassUnitsTable[Mass Units],0),2), "")</f>
        <v/>
      </c>
      <c r="J1154" s="27" t="str">
        <f>IFERROR('CALC | Booster'!$F1154*INDEX(MassUnitsTable[],MATCH($R$3,MassUnitsTable[Mass Units],0),2), "")</f>
        <v/>
      </c>
      <c r="K1154" s="32" t="str">
        <f t="shared" si="94"/>
        <v/>
      </c>
      <c r="L1154" s="34" t="str">
        <f>IFERROR(('CALC | Main Engine'!N1154+'CALC | Booster'!N1154)*INDEX(MassUnitsTable[],MATCH($R$3,MassUnitsTable[Mass Units],0),2), "")</f>
        <v/>
      </c>
      <c r="M1154" s="27" t="str">
        <f>IFERROR(('CALC | Main Engine'!O1154+'CALC | Booster'!O1154)*INDEX(MassUnitsTable[],MATCH($R$3,MassUnitsTable[Mass Units],0),2), "")</f>
        <v/>
      </c>
      <c r="N1154" s="27" t="str">
        <f>IFERROR(('CALC | Main Engine'!P1154+'CALC | Booster'!P1154)*INDEX(MassUnitsTable[],MATCH($R$3,MassUnitsTable[Mass Units],0),2), "")</f>
        <v/>
      </c>
      <c r="O1154" s="27" t="str">
        <f>IFERROR(('CALC | Main Engine'!Q1154+'CALC | Booster'!Q1154)*INDEX(MassUnitsTable[],MATCH($R$3,MassUnitsTable[Mass Units],0),2), "")</f>
        <v/>
      </c>
      <c r="P1154" s="27" t="str">
        <f>IFERROR(('CALC | Main Engine'!R1154+'CALC | Booster'!R1154)*INDEX(MassUnitsTable[],MATCH($R$3,MassUnitsTable[Mass Units],0),2), "")</f>
        <v/>
      </c>
      <c r="Q1154" s="27" t="str">
        <f>IFERROR(('CALC | Main Engine'!S1154+'CALC | Booster'!S1154)*INDEX(MassUnitsTable[],MATCH($R$3,MassUnitsTable[Mass Units],0),2), "")</f>
        <v/>
      </c>
      <c r="R1154" s="32" t="str">
        <f>IFERROR(('CALC | Main Engine'!T1154+'CALC | Booster'!T1154)*INDEX(MassUnitsTable[],MATCH($R$3,MassUnitsTable[Mass Units],0),2), "")</f>
        <v/>
      </c>
      <c r="S1154" s="10"/>
    </row>
    <row r="1155" spans="1:19" x14ac:dyDescent="0.25">
      <c r="A1155" s="10"/>
      <c r="B1155" s="4" t="str">
        <f t="shared" si="90"/>
        <v/>
      </c>
      <c r="C1155" s="5" t="str">
        <f t="shared" si="91"/>
        <v/>
      </c>
      <c r="D1155" s="5" t="str">
        <f t="shared" si="92"/>
        <v/>
      </c>
      <c r="E1155" s="5" t="str">
        <f t="shared" si="93"/>
        <v/>
      </c>
      <c r="F1155" s="5" t="str">
        <f>'CALC | Main Engine'!$B1155</f>
        <v/>
      </c>
      <c r="G1155" s="27" t="str">
        <f>'CALC | Main Engine'!$C1155</f>
        <v/>
      </c>
      <c r="H1155" s="6" t="str">
        <f>'CALC | Main Engine'!$E1155</f>
        <v/>
      </c>
      <c r="I1155" s="34" t="str">
        <f>IFERROR('CALC | Main Engine'!$F1155*INDEX(MassUnitsTable[],MATCH($R$3,MassUnitsTable[Mass Units],0),2), "")</f>
        <v/>
      </c>
      <c r="J1155" s="27" t="str">
        <f>IFERROR('CALC | Booster'!$F1155*INDEX(MassUnitsTable[],MATCH($R$3,MassUnitsTable[Mass Units],0),2), "")</f>
        <v/>
      </c>
      <c r="K1155" s="32" t="str">
        <f t="shared" si="94"/>
        <v/>
      </c>
      <c r="L1155" s="34" t="str">
        <f>IFERROR(('CALC | Main Engine'!N1155+'CALC | Booster'!N1155)*INDEX(MassUnitsTable[],MATCH($R$3,MassUnitsTable[Mass Units],0),2), "")</f>
        <v/>
      </c>
      <c r="M1155" s="27" t="str">
        <f>IFERROR(('CALC | Main Engine'!O1155+'CALC | Booster'!O1155)*INDEX(MassUnitsTable[],MATCH($R$3,MassUnitsTable[Mass Units],0),2), "")</f>
        <v/>
      </c>
      <c r="N1155" s="27" t="str">
        <f>IFERROR(('CALC | Main Engine'!P1155+'CALC | Booster'!P1155)*INDEX(MassUnitsTable[],MATCH($R$3,MassUnitsTable[Mass Units],0),2), "")</f>
        <v/>
      </c>
      <c r="O1155" s="27" t="str">
        <f>IFERROR(('CALC | Main Engine'!Q1155+'CALC | Booster'!Q1155)*INDEX(MassUnitsTable[],MATCH($R$3,MassUnitsTable[Mass Units],0),2), "")</f>
        <v/>
      </c>
      <c r="P1155" s="27" t="str">
        <f>IFERROR(('CALC | Main Engine'!R1155+'CALC | Booster'!R1155)*INDEX(MassUnitsTable[],MATCH($R$3,MassUnitsTable[Mass Units],0),2), "")</f>
        <v/>
      </c>
      <c r="Q1155" s="27" t="str">
        <f>IFERROR(('CALC | Main Engine'!S1155+'CALC | Booster'!S1155)*INDEX(MassUnitsTable[],MATCH($R$3,MassUnitsTable[Mass Units],0),2), "")</f>
        <v/>
      </c>
      <c r="R1155" s="32" t="str">
        <f>IFERROR(('CALC | Main Engine'!T1155+'CALC | Booster'!T1155)*INDEX(MassUnitsTable[],MATCH($R$3,MassUnitsTable[Mass Units],0),2), "")</f>
        <v/>
      </c>
      <c r="S1155" s="10"/>
    </row>
    <row r="1156" spans="1:19" x14ac:dyDescent="0.25">
      <c r="A1156" s="10"/>
      <c r="B1156" s="4" t="str">
        <f t="shared" si="90"/>
        <v/>
      </c>
      <c r="C1156" s="5" t="str">
        <f t="shared" si="91"/>
        <v/>
      </c>
      <c r="D1156" s="5" t="str">
        <f t="shared" si="92"/>
        <v/>
      </c>
      <c r="E1156" s="5" t="str">
        <f t="shared" si="93"/>
        <v/>
      </c>
      <c r="F1156" s="5" t="str">
        <f>'CALC | Main Engine'!$B1156</f>
        <v/>
      </c>
      <c r="G1156" s="27" t="str">
        <f>'CALC | Main Engine'!$C1156</f>
        <v/>
      </c>
      <c r="H1156" s="6" t="str">
        <f>'CALC | Main Engine'!$E1156</f>
        <v/>
      </c>
      <c r="I1156" s="34" t="str">
        <f>IFERROR('CALC | Main Engine'!$F1156*INDEX(MassUnitsTable[],MATCH($R$3,MassUnitsTable[Mass Units],0),2), "")</f>
        <v/>
      </c>
      <c r="J1156" s="27" t="str">
        <f>IFERROR('CALC | Booster'!$F1156*INDEX(MassUnitsTable[],MATCH($R$3,MassUnitsTable[Mass Units],0),2), "")</f>
        <v/>
      </c>
      <c r="K1156" s="32" t="str">
        <f t="shared" si="94"/>
        <v/>
      </c>
      <c r="L1156" s="34" t="str">
        <f>IFERROR(('CALC | Main Engine'!N1156+'CALC | Booster'!N1156)*INDEX(MassUnitsTable[],MATCH($R$3,MassUnitsTable[Mass Units],0),2), "")</f>
        <v/>
      </c>
      <c r="M1156" s="27" t="str">
        <f>IFERROR(('CALC | Main Engine'!O1156+'CALC | Booster'!O1156)*INDEX(MassUnitsTable[],MATCH($R$3,MassUnitsTable[Mass Units],0),2), "")</f>
        <v/>
      </c>
      <c r="N1156" s="27" t="str">
        <f>IFERROR(('CALC | Main Engine'!P1156+'CALC | Booster'!P1156)*INDEX(MassUnitsTable[],MATCH($R$3,MassUnitsTable[Mass Units],0),2), "")</f>
        <v/>
      </c>
      <c r="O1156" s="27" t="str">
        <f>IFERROR(('CALC | Main Engine'!Q1156+'CALC | Booster'!Q1156)*INDEX(MassUnitsTable[],MATCH($R$3,MassUnitsTable[Mass Units],0),2), "")</f>
        <v/>
      </c>
      <c r="P1156" s="27" t="str">
        <f>IFERROR(('CALC | Main Engine'!R1156+'CALC | Booster'!R1156)*INDEX(MassUnitsTable[],MATCH($R$3,MassUnitsTable[Mass Units],0),2), "")</f>
        <v/>
      </c>
      <c r="Q1156" s="27" t="str">
        <f>IFERROR(('CALC | Main Engine'!S1156+'CALC | Booster'!S1156)*INDEX(MassUnitsTable[],MATCH($R$3,MassUnitsTable[Mass Units],0),2), "")</f>
        <v/>
      </c>
      <c r="R1156" s="32" t="str">
        <f>IFERROR(('CALC | Main Engine'!T1156+'CALC | Booster'!T1156)*INDEX(MassUnitsTable[],MATCH($R$3,MassUnitsTable[Mass Units],0),2), "")</f>
        <v/>
      </c>
      <c r="S1156" s="10"/>
    </row>
    <row r="1157" spans="1:19" x14ac:dyDescent="0.25">
      <c r="A1157" s="10"/>
      <c r="B1157" s="4" t="str">
        <f t="shared" si="90"/>
        <v/>
      </c>
      <c r="C1157" s="5" t="str">
        <f t="shared" si="91"/>
        <v/>
      </c>
      <c r="D1157" s="5" t="str">
        <f t="shared" si="92"/>
        <v/>
      </c>
      <c r="E1157" s="5" t="str">
        <f t="shared" si="93"/>
        <v/>
      </c>
      <c r="F1157" s="5" t="str">
        <f>'CALC | Main Engine'!$B1157</f>
        <v/>
      </c>
      <c r="G1157" s="27" t="str">
        <f>'CALC | Main Engine'!$C1157</f>
        <v/>
      </c>
      <c r="H1157" s="6" t="str">
        <f>'CALC | Main Engine'!$E1157</f>
        <v/>
      </c>
      <c r="I1157" s="34" t="str">
        <f>IFERROR('CALC | Main Engine'!$F1157*INDEX(MassUnitsTable[],MATCH($R$3,MassUnitsTable[Mass Units],0),2), "")</f>
        <v/>
      </c>
      <c r="J1157" s="27" t="str">
        <f>IFERROR('CALC | Booster'!$F1157*INDEX(MassUnitsTable[],MATCH($R$3,MassUnitsTable[Mass Units],0),2), "")</f>
        <v/>
      </c>
      <c r="K1157" s="32" t="str">
        <f t="shared" si="94"/>
        <v/>
      </c>
      <c r="L1157" s="34" t="str">
        <f>IFERROR(('CALC | Main Engine'!N1157+'CALC | Booster'!N1157)*INDEX(MassUnitsTable[],MATCH($R$3,MassUnitsTable[Mass Units],0),2), "")</f>
        <v/>
      </c>
      <c r="M1157" s="27" t="str">
        <f>IFERROR(('CALC | Main Engine'!O1157+'CALC | Booster'!O1157)*INDEX(MassUnitsTable[],MATCH($R$3,MassUnitsTable[Mass Units],0),2), "")</f>
        <v/>
      </c>
      <c r="N1157" s="27" t="str">
        <f>IFERROR(('CALC | Main Engine'!P1157+'CALC | Booster'!P1157)*INDEX(MassUnitsTable[],MATCH($R$3,MassUnitsTable[Mass Units],0),2), "")</f>
        <v/>
      </c>
      <c r="O1157" s="27" t="str">
        <f>IFERROR(('CALC | Main Engine'!Q1157+'CALC | Booster'!Q1157)*INDEX(MassUnitsTable[],MATCH($R$3,MassUnitsTable[Mass Units],0),2), "")</f>
        <v/>
      </c>
      <c r="P1157" s="27" t="str">
        <f>IFERROR(('CALC | Main Engine'!R1157+'CALC | Booster'!R1157)*INDEX(MassUnitsTable[],MATCH($R$3,MassUnitsTable[Mass Units],0),2), "")</f>
        <v/>
      </c>
      <c r="Q1157" s="27" t="str">
        <f>IFERROR(('CALC | Main Engine'!S1157+'CALC | Booster'!S1157)*INDEX(MassUnitsTable[],MATCH($R$3,MassUnitsTable[Mass Units],0),2), "")</f>
        <v/>
      </c>
      <c r="R1157" s="32" t="str">
        <f>IFERROR(('CALC | Main Engine'!T1157+'CALC | Booster'!T1157)*INDEX(MassUnitsTable[],MATCH($R$3,MassUnitsTable[Mass Units],0),2), "")</f>
        <v/>
      </c>
      <c r="S1157" s="10"/>
    </row>
    <row r="1158" spans="1:19" x14ac:dyDescent="0.25">
      <c r="A1158" s="10"/>
      <c r="B1158" s="4" t="str">
        <f t="shared" si="90"/>
        <v/>
      </c>
      <c r="C1158" s="5" t="str">
        <f t="shared" si="91"/>
        <v/>
      </c>
      <c r="D1158" s="5" t="str">
        <f t="shared" si="92"/>
        <v/>
      </c>
      <c r="E1158" s="5" t="str">
        <f t="shared" si="93"/>
        <v/>
      </c>
      <c r="F1158" s="5" t="str">
        <f>'CALC | Main Engine'!$B1158</f>
        <v/>
      </c>
      <c r="G1158" s="27" t="str">
        <f>'CALC | Main Engine'!$C1158</f>
        <v/>
      </c>
      <c r="H1158" s="6" t="str">
        <f>'CALC | Main Engine'!$E1158</f>
        <v/>
      </c>
      <c r="I1158" s="34" t="str">
        <f>IFERROR('CALC | Main Engine'!$F1158*INDEX(MassUnitsTable[],MATCH($R$3,MassUnitsTable[Mass Units],0),2), "")</f>
        <v/>
      </c>
      <c r="J1158" s="27" t="str">
        <f>IFERROR('CALC | Booster'!$F1158*INDEX(MassUnitsTable[],MATCH($R$3,MassUnitsTable[Mass Units],0),2), "")</f>
        <v/>
      </c>
      <c r="K1158" s="32" t="str">
        <f t="shared" si="94"/>
        <v/>
      </c>
      <c r="L1158" s="34" t="str">
        <f>IFERROR(('CALC | Main Engine'!N1158+'CALC | Booster'!N1158)*INDEX(MassUnitsTable[],MATCH($R$3,MassUnitsTable[Mass Units],0),2), "")</f>
        <v/>
      </c>
      <c r="M1158" s="27" t="str">
        <f>IFERROR(('CALC | Main Engine'!O1158+'CALC | Booster'!O1158)*INDEX(MassUnitsTable[],MATCH($R$3,MassUnitsTable[Mass Units],0),2), "")</f>
        <v/>
      </c>
      <c r="N1158" s="27" t="str">
        <f>IFERROR(('CALC | Main Engine'!P1158+'CALC | Booster'!P1158)*INDEX(MassUnitsTable[],MATCH($R$3,MassUnitsTable[Mass Units],0),2), "")</f>
        <v/>
      </c>
      <c r="O1158" s="27" t="str">
        <f>IFERROR(('CALC | Main Engine'!Q1158+'CALC | Booster'!Q1158)*INDEX(MassUnitsTable[],MATCH($R$3,MassUnitsTable[Mass Units],0),2), "")</f>
        <v/>
      </c>
      <c r="P1158" s="27" t="str">
        <f>IFERROR(('CALC | Main Engine'!R1158+'CALC | Booster'!R1158)*INDEX(MassUnitsTable[],MATCH($R$3,MassUnitsTable[Mass Units],0),2), "")</f>
        <v/>
      </c>
      <c r="Q1158" s="27" t="str">
        <f>IFERROR(('CALC | Main Engine'!S1158+'CALC | Booster'!S1158)*INDEX(MassUnitsTable[],MATCH($R$3,MassUnitsTable[Mass Units],0),2), "")</f>
        <v/>
      </c>
      <c r="R1158" s="32" t="str">
        <f>IFERROR(('CALC | Main Engine'!T1158+'CALC | Booster'!T1158)*INDEX(MassUnitsTable[],MATCH($R$3,MassUnitsTable[Mass Units],0),2), "")</f>
        <v/>
      </c>
      <c r="S1158" s="10"/>
    </row>
    <row r="1159" spans="1:19" x14ac:dyDescent="0.25">
      <c r="A1159" s="10"/>
      <c r="B1159" s="4" t="str">
        <f t="shared" si="90"/>
        <v/>
      </c>
      <c r="C1159" s="5" t="str">
        <f t="shared" si="91"/>
        <v/>
      </c>
      <c r="D1159" s="5" t="str">
        <f t="shared" si="92"/>
        <v/>
      </c>
      <c r="E1159" s="5" t="str">
        <f t="shared" si="93"/>
        <v/>
      </c>
      <c r="F1159" s="5" t="str">
        <f>'CALC | Main Engine'!$B1159</f>
        <v/>
      </c>
      <c r="G1159" s="27" t="str">
        <f>'CALC | Main Engine'!$C1159</f>
        <v/>
      </c>
      <c r="H1159" s="6" t="str">
        <f>'CALC | Main Engine'!$E1159</f>
        <v/>
      </c>
      <c r="I1159" s="34" t="str">
        <f>IFERROR('CALC | Main Engine'!$F1159*INDEX(MassUnitsTable[],MATCH($R$3,MassUnitsTable[Mass Units],0),2), "")</f>
        <v/>
      </c>
      <c r="J1159" s="27" t="str">
        <f>IFERROR('CALC | Booster'!$F1159*INDEX(MassUnitsTable[],MATCH($R$3,MassUnitsTable[Mass Units],0),2), "")</f>
        <v/>
      </c>
      <c r="K1159" s="32" t="str">
        <f t="shared" si="94"/>
        <v/>
      </c>
      <c r="L1159" s="34" t="str">
        <f>IFERROR(('CALC | Main Engine'!N1159+'CALC | Booster'!N1159)*INDEX(MassUnitsTable[],MATCH($R$3,MassUnitsTable[Mass Units],0),2), "")</f>
        <v/>
      </c>
      <c r="M1159" s="27" t="str">
        <f>IFERROR(('CALC | Main Engine'!O1159+'CALC | Booster'!O1159)*INDEX(MassUnitsTable[],MATCH($R$3,MassUnitsTable[Mass Units],0),2), "")</f>
        <v/>
      </c>
      <c r="N1159" s="27" t="str">
        <f>IFERROR(('CALC | Main Engine'!P1159+'CALC | Booster'!P1159)*INDEX(MassUnitsTable[],MATCH($R$3,MassUnitsTable[Mass Units],0),2), "")</f>
        <v/>
      </c>
      <c r="O1159" s="27" t="str">
        <f>IFERROR(('CALC | Main Engine'!Q1159+'CALC | Booster'!Q1159)*INDEX(MassUnitsTable[],MATCH($R$3,MassUnitsTable[Mass Units],0),2), "")</f>
        <v/>
      </c>
      <c r="P1159" s="27" t="str">
        <f>IFERROR(('CALC | Main Engine'!R1159+'CALC | Booster'!R1159)*INDEX(MassUnitsTable[],MATCH($R$3,MassUnitsTable[Mass Units],0),2), "")</f>
        <v/>
      </c>
      <c r="Q1159" s="27" t="str">
        <f>IFERROR(('CALC | Main Engine'!S1159+'CALC | Booster'!S1159)*INDEX(MassUnitsTable[],MATCH($R$3,MassUnitsTable[Mass Units],0),2), "")</f>
        <v/>
      </c>
      <c r="R1159" s="32" t="str">
        <f>IFERROR(('CALC | Main Engine'!T1159+'CALC | Booster'!T1159)*INDEX(MassUnitsTable[],MATCH($R$3,MassUnitsTable[Mass Units],0),2), "")</f>
        <v/>
      </c>
      <c r="S1159" s="10"/>
    </row>
    <row r="1160" spans="1:19" x14ac:dyDescent="0.25">
      <c r="A1160" s="10"/>
      <c r="B1160" s="4" t="str">
        <f t="shared" ref="B1160:B1223" si="95">IF(ISNUMBER($F1160),UserID,"")</f>
        <v/>
      </c>
      <c r="C1160" s="5" t="str">
        <f t="shared" ref="C1160:C1223" si="96">IF(ISNUMBER($F1160),Spacecraft,"")</f>
        <v/>
      </c>
      <c r="D1160" s="5" t="str">
        <f t="shared" ref="D1160:D1223" si="97">IF(ISNUMBER($F1160),OperationType,"")</f>
        <v/>
      </c>
      <c r="E1160" s="5" t="str">
        <f t="shared" ref="E1160:E1223" si="98">IF(ISNUMBER($F1160),NumberOfOps,"")</f>
        <v/>
      </c>
      <c r="F1160" s="5" t="str">
        <f>'CALC | Main Engine'!$B1160</f>
        <v/>
      </c>
      <c r="G1160" s="27" t="str">
        <f>'CALC | Main Engine'!$C1160</f>
        <v/>
      </c>
      <c r="H1160" s="6" t="str">
        <f>'CALC | Main Engine'!$E1160</f>
        <v/>
      </c>
      <c r="I1160" s="34" t="str">
        <f>IFERROR('CALC | Main Engine'!$F1160*INDEX(MassUnitsTable[],MATCH($R$3,MassUnitsTable[Mass Units],0),2), "")</f>
        <v/>
      </c>
      <c r="J1160" s="27" t="str">
        <f>IFERROR('CALC | Booster'!$F1160*INDEX(MassUnitsTable[],MATCH($R$3,MassUnitsTable[Mass Units],0),2), "")</f>
        <v/>
      </c>
      <c r="K1160" s="32" t="str">
        <f t="shared" si="94"/>
        <v/>
      </c>
      <c r="L1160" s="34" t="str">
        <f>IFERROR(('CALC | Main Engine'!N1160+'CALC | Booster'!N1160)*INDEX(MassUnitsTable[],MATCH($R$3,MassUnitsTable[Mass Units],0),2), "")</f>
        <v/>
      </c>
      <c r="M1160" s="27" t="str">
        <f>IFERROR(('CALC | Main Engine'!O1160+'CALC | Booster'!O1160)*INDEX(MassUnitsTable[],MATCH($R$3,MassUnitsTable[Mass Units],0),2), "")</f>
        <v/>
      </c>
      <c r="N1160" s="27" t="str">
        <f>IFERROR(('CALC | Main Engine'!P1160+'CALC | Booster'!P1160)*INDEX(MassUnitsTable[],MATCH($R$3,MassUnitsTable[Mass Units],0),2), "")</f>
        <v/>
      </c>
      <c r="O1160" s="27" t="str">
        <f>IFERROR(('CALC | Main Engine'!Q1160+'CALC | Booster'!Q1160)*INDEX(MassUnitsTable[],MATCH($R$3,MassUnitsTable[Mass Units],0),2), "")</f>
        <v/>
      </c>
      <c r="P1160" s="27" t="str">
        <f>IFERROR(('CALC | Main Engine'!R1160+'CALC | Booster'!R1160)*INDEX(MassUnitsTable[],MATCH($R$3,MassUnitsTable[Mass Units],0),2), "")</f>
        <v/>
      </c>
      <c r="Q1160" s="27" t="str">
        <f>IFERROR(('CALC | Main Engine'!S1160+'CALC | Booster'!S1160)*INDEX(MassUnitsTable[],MATCH($R$3,MassUnitsTable[Mass Units],0),2), "")</f>
        <v/>
      </c>
      <c r="R1160" s="32" t="str">
        <f>IFERROR(('CALC | Main Engine'!T1160+'CALC | Booster'!T1160)*INDEX(MassUnitsTable[],MATCH($R$3,MassUnitsTable[Mass Units],0),2), "")</f>
        <v/>
      </c>
      <c r="S1160" s="10"/>
    </row>
    <row r="1161" spans="1:19" x14ac:dyDescent="0.25">
      <c r="A1161" s="10"/>
      <c r="B1161" s="4" t="str">
        <f t="shared" si="95"/>
        <v/>
      </c>
      <c r="C1161" s="5" t="str">
        <f t="shared" si="96"/>
        <v/>
      </c>
      <c r="D1161" s="5" t="str">
        <f t="shared" si="97"/>
        <v/>
      </c>
      <c r="E1161" s="5" t="str">
        <f t="shared" si="98"/>
        <v/>
      </c>
      <c r="F1161" s="5" t="str">
        <f>'CALC | Main Engine'!$B1161</f>
        <v/>
      </c>
      <c r="G1161" s="27" t="str">
        <f>'CALC | Main Engine'!$C1161</f>
        <v/>
      </c>
      <c r="H1161" s="6" t="str">
        <f>'CALC | Main Engine'!$E1161</f>
        <v/>
      </c>
      <c r="I1161" s="34" t="str">
        <f>IFERROR('CALC | Main Engine'!$F1161*INDEX(MassUnitsTable[],MATCH($R$3,MassUnitsTable[Mass Units],0),2), "")</f>
        <v/>
      </c>
      <c r="J1161" s="27" t="str">
        <f>IFERROR('CALC | Booster'!$F1161*INDEX(MassUnitsTable[],MATCH($R$3,MassUnitsTable[Mass Units],0),2), "")</f>
        <v/>
      </c>
      <c r="K1161" s="32" t="str">
        <f t="shared" ref="K1161:K1224" si="99">IFERROR(I1161+J1161, "")</f>
        <v/>
      </c>
      <c r="L1161" s="34" t="str">
        <f>IFERROR(('CALC | Main Engine'!N1161+'CALC | Booster'!N1161)*INDEX(MassUnitsTable[],MATCH($R$3,MassUnitsTable[Mass Units],0),2), "")</f>
        <v/>
      </c>
      <c r="M1161" s="27" t="str">
        <f>IFERROR(('CALC | Main Engine'!O1161+'CALC | Booster'!O1161)*INDEX(MassUnitsTable[],MATCH($R$3,MassUnitsTable[Mass Units],0),2), "")</f>
        <v/>
      </c>
      <c r="N1161" s="27" t="str">
        <f>IFERROR(('CALC | Main Engine'!P1161+'CALC | Booster'!P1161)*INDEX(MassUnitsTable[],MATCH($R$3,MassUnitsTable[Mass Units],0),2), "")</f>
        <v/>
      </c>
      <c r="O1161" s="27" t="str">
        <f>IFERROR(('CALC | Main Engine'!Q1161+'CALC | Booster'!Q1161)*INDEX(MassUnitsTable[],MATCH($R$3,MassUnitsTable[Mass Units],0),2), "")</f>
        <v/>
      </c>
      <c r="P1161" s="27" t="str">
        <f>IFERROR(('CALC | Main Engine'!R1161+'CALC | Booster'!R1161)*INDEX(MassUnitsTable[],MATCH($R$3,MassUnitsTable[Mass Units],0),2), "")</f>
        <v/>
      </c>
      <c r="Q1161" s="27" t="str">
        <f>IFERROR(('CALC | Main Engine'!S1161+'CALC | Booster'!S1161)*INDEX(MassUnitsTable[],MATCH($R$3,MassUnitsTable[Mass Units],0),2), "")</f>
        <v/>
      </c>
      <c r="R1161" s="32" t="str">
        <f>IFERROR(('CALC | Main Engine'!T1161+'CALC | Booster'!T1161)*INDEX(MassUnitsTable[],MATCH($R$3,MassUnitsTable[Mass Units],0),2), "")</f>
        <v/>
      </c>
      <c r="S1161" s="10"/>
    </row>
    <row r="1162" spans="1:19" x14ac:dyDescent="0.25">
      <c r="A1162" s="10"/>
      <c r="B1162" s="4" t="str">
        <f t="shared" si="95"/>
        <v/>
      </c>
      <c r="C1162" s="5" t="str">
        <f t="shared" si="96"/>
        <v/>
      </c>
      <c r="D1162" s="5" t="str">
        <f t="shared" si="97"/>
        <v/>
      </c>
      <c r="E1162" s="5" t="str">
        <f t="shared" si="98"/>
        <v/>
      </c>
      <c r="F1162" s="5" t="str">
        <f>'CALC | Main Engine'!$B1162</f>
        <v/>
      </c>
      <c r="G1162" s="27" t="str">
        <f>'CALC | Main Engine'!$C1162</f>
        <v/>
      </c>
      <c r="H1162" s="6" t="str">
        <f>'CALC | Main Engine'!$E1162</f>
        <v/>
      </c>
      <c r="I1162" s="34" t="str">
        <f>IFERROR('CALC | Main Engine'!$F1162*INDEX(MassUnitsTable[],MATCH($R$3,MassUnitsTable[Mass Units],0),2), "")</f>
        <v/>
      </c>
      <c r="J1162" s="27" t="str">
        <f>IFERROR('CALC | Booster'!$F1162*INDEX(MassUnitsTable[],MATCH($R$3,MassUnitsTable[Mass Units],0),2), "")</f>
        <v/>
      </c>
      <c r="K1162" s="32" t="str">
        <f t="shared" si="99"/>
        <v/>
      </c>
      <c r="L1162" s="34" t="str">
        <f>IFERROR(('CALC | Main Engine'!N1162+'CALC | Booster'!N1162)*INDEX(MassUnitsTable[],MATCH($R$3,MassUnitsTable[Mass Units],0),2), "")</f>
        <v/>
      </c>
      <c r="M1162" s="27" t="str">
        <f>IFERROR(('CALC | Main Engine'!O1162+'CALC | Booster'!O1162)*INDEX(MassUnitsTable[],MATCH($R$3,MassUnitsTable[Mass Units],0),2), "")</f>
        <v/>
      </c>
      <c r="N1162" s="27" t="str">
        <f>IFERROR(('CALC | Main Engine'!P1162+'CALC | Booster'!P1162)*INDEX(MassUnitsTable[],MATCH($R$3,MassUnitsTable[Mass Units],0),2), "")</f>
        <v/>
      </c>
      <c r="O1162" s="27" t="str">
        <f>IFERROR(('CALC | Main Engine'!Q1162+'CALC | Booster'!Q1162)*INDEX(MassUnitsTable[],MATCH($R$3,MassUnitsTable[Mass Units],0),2), "")</f>
        <v/>
      </c>
      <c r="P1162" s="27" t="str">
        <f>IFERROR(('CALC | Main Engine'!R1162+'CALC | Booster'!R1162)*INDEX(MassUnitsTable[],MATCH($R$3,MassUnitsTable[Mass Units],0),2), "")</f>
        <v/>
      </c>
      <c r="Q1162" s="27" t="str">
        <f>IFERROR(('CALC | Main Engine'!S1162+'CALC | Booster'!S1162)*INDEX(MassUnitsTable[],MATCH($R$3,MassUnitsTable[Mass Units],0),2), "")</f>
        <v/>
      </c>
      <c r="R1162" s="32" t="str">
        <f>IFERROR(('CALC | Main Engine'!T1162+'CALC | Booster'!T1162)*INDEX(MassUnitsTable[],MATCH($R$3,MassUnitsTable[Mass Units],0),2), "")</f>
        <v/>
      </c>
      <c r="S1162" s="10"/>
    </row>
    <row r="1163" spans="1:19" x14ac:dyDescent="0.25">
      <c r="A1163" s="10"/>
      <c r="B1163" s="4" t="str">
        <f t="shared" si="95"/>
        <v/>
      </c>
      <c r="C1163" s="5" t="str">
        <f t="shared" si="96"/>
        <v/>
      </c>
      <c r="D1163" s="5" t="str">
        <f t="shared" si="97"/>
        <v/>
      </c>
      <c r="E1163" s="5" t="str">
        <f t="shared" si="98"/>
        <v/>
      </c>
      <c r="F1163" s="5" t="str">
        <f>'CALC | Main Engine'!$B1163</f>
        <v/>
      </c>
      <c r="G1163" s="27" t="str">
        <f>'CALC | Main Engine'!$C1163</f>
        <v/>
      </c>
      <c r="H1163" s="6" t="str">
        <f>'CALC | Main Engine'!$E1163</f>
        <v/>
      </c>
      <c r="I1163" s="34" t="str">
        <f>IFERROR('CALC | Main Engine'!$F1163*INDEX(MassUnitsTable[],MATCH($R$3,MassUnitsTable[Mass Units],0),2), "")</f>
        <v/>
      </c>
      <c r="J1163" s="27" t="str">
        <f>IFERROR('CALC | Booster'!$F1163*INDEX(MassUnitsTable[],MATCH($R$3,MassUnitsTable[Mass Units],0),2), "")</f>
        <v/>
      </c>
      <c r="K1163" s="32" t="str">
        <f t="shared" si="99"/>
        <v/>
      </c>
      <c r="L1163" s="34" t="str">
        <f>IFERROR(('CALC | Main Engine'!N1163+'CALC | Booster'!N1163)*INDEX(MassUnitsTable[],MATCH($R$3,MassUnitsTable[Mass Units],0),2), "")</f>
        <v/>
      </c>
      <c r="M1163" s="27" t="str">
        <f>IFERROR(('CALC | Main Engine'!O1163+'CALC | Booster'!O1163)*INDEX(MassUnitsTable[],MATCH($R$3,MassUnitsTable[Mass Units],0),2), "")</f>
        <v/>
      </c>
      <c r="N1163" s="27" t="str">
        <f>IFERROR(('CALC | Main Engine'!P1163+'CALC | Booster'!P1163)*INDEX(MassUnitsTable[],MATCH($R$3,MassUnitsTable[Mass Units],0),2), "")</f>
        <v/>
      </c>
      <c r="O1163" s="27" t="str">
        <f>IFERROR(('CALC | Main Engine'!Q1163+'CALC | Booster'!Q1163)*INDEX(MassUnitsTable[],MATCH($R$3,MassUnitsTable[Mass Units],0),2), "")</f>
        <v/>
      </c>
      <c r="P1163" s="27" t="str">
        <f>IFERROR(('CALC | Main Engine'!R1163+'CALC | Booster'!R1163)*INDEX(MassUnitsTable[],MATCH($R$3,MassUnitsTable[Mass Units],0),2), "")</f>
        <v/>
      </c>
      <c r="Q1163" s="27" t="str">
        <f>IFERROR(('CALC | Main Engine'!S1163+'CALC | Booster'!S1163)*INDEX(MassUnitsTable[],MATCH($R$3,MassUnitsTable[Mass Units],0),2), "")</f>
        <v/>
      </c>
      <c r="R1163" s="32" t="str">
        <f>IFERROR(('CALC | Main Engine'!T1163+'CALC | Booster'!T1163)*INDEX(MassUnitsTable[],MATCH($R$3,MassUnitsTable[Mass Units],0),2), "")</f>
        <v/>
      </c>
      <c r="S1163" s="10"/>
    </row>
    <row r="1164" spans="1:19" x14ac:dyDescent="0.25">
      <c r="A1164" s="10"/>
      <c r="B1164" s="4" t="str">
        <f t="shared" si="95"/>
        <v/>
      </c>
      <c r="C1164" s="5" t="str">
        <f t="shared" si="96"/>
        <v/>
      </c>
      <c r="D1164" s="5" t="str">
        <f t="shared" si="97"/>
        <v/>
      </c>
      <c r="E1164" s="5" t="str">
        <f t="shared" si="98"/>
        <v/>
      </c>
      <c r="F1164" s="5" t="str">
        <f>'CALC | Main Engine'!$B1164</f>
        <v/>
      </c>
      <c r="G1164" s="27" t="str">
        <f>'CALC | Main Engine'!$C1164</f>
        <v/>
      </c>
      <c r="H1164" s="6" t="str">
        <f>'CALC | Main Engine'!$E1164</f>
        <v/>
      </c>
      <c r="I1164" s="34" t="str">
        <f>IFERROR('CALC | Main Engine'!$F1164*INDEX(MassUnitsTable[],MATCH($R$3,MassUnitsTable[Mass Units],0),2), "")</f>
        <v/>
      </c>
      <c r="J1164" s="27" t="str">
        <f>IFERROR('CALC | Booster'!$F1164*INDEX(MassUnitsTable[],MATCH($R$3,MassUnitsTable[Mass Units],0),2), "")</f>
        <v/>
      </c>
      <c r="K1164" s="32" t="str">
        <f t="shared" si="99"/>
        <v/>
      </c>
      <c r="L1164" s="34" t="str">
        <f>IFERROR(('CALC | Main Engine'!N1164+'CALC | Booster'!N1164)*INDEX(MassUnitsTable[],MATCH($R$3,MassUnitsTable[Mass Units],0),2), "")</f>
        <v/>
      </c>
      <c r="M1164" s="27" t="str">
        <f>IFERROR(('CALC | Main Engine'!O1164+'CALC | Booster'!O1164)*INDEX(MassUnitsTable[],MATCH($R$3,MassUnitsTable[Mass Units],0),2), "")</f>
        <v/>
      </c>
      <c r="N1164" s="27" t="str">
        <f>IFERROR(('CALC | Main Engine'!P1164+'CALC | Booster'!P1164)*INDEX(MassUnitsTable[],MATCH($R$3,MassUnitsTable[Mass Units],0),2), "")</f>
        <v/>
      </c>
      <c r="O1164" s="27" t="str">
        <f>IFERROR(('CALC | Main Engine'!Q1164+'CALC | Booster'!Q1164)*INDEX(MassUnitsTable[],MATCH($R$3,MassUnitsTable[Mass Units],0),2), "")</f>
        <v/>
      </c>
      <c r="P1164" s="27" t="str">
        <f>IFERROR(('CALC | Main Engine'!R1164+'CALC | Booster'!R1164)*INDEX(MassUnitsTable[],MATCH($R$3,MassUnitsTable[Mass Units],0),2), "")</f>
        <v/>
      </c>
      <c r="Q1164" s="27" t="str">
        <f>IFERROR(('CALC | Main Engine'!S1164+'CALC | Booster'!S1164)*INDEX(MassUnitsTable[],MATCH($R$3,MassUnitsTable[Mass Units],0),2), "")</f>
        <v/>
      </c>
      <c r="R1164" s="32" t="str">
        <f>IFERROR(('CALC | Main Engine'!T1164+'CALC | Booster'!T1164)*INDEX(MassUnitsTable[],MATCH($R$3,MassUnitsTable[Mass Units],0),2), "")</f>
        <v/>
      </c>
      <c r="S1164" s="10"/>
    </row>
    <row r="1165" spans="1:19" x14ac:dyDescent="0.25">
      <c r="A1165" s="10"/>
      <c r="B1165" s="4" t="str">
        <f t="shared" si="95"/>
        <v/>
      </c>
      <c r="C1165" s="5" t="str">
        <f t="shared" si="96"/>
        <v/>
      </c>
      <c r="D1165" s="5" t="str">
        <f t="shared" si="97"/>
        <v/>
      </c>
      <c r="E1165" s="5" t="str">
        <f t="shared" si="98"/>
        <v/>
      </c>
      <c r="F1165" s="5" t="str">
        <f>'CALC | Main Engine'!$B1165</f>
        <v/>
      </c>
      <c r="G1165" s="27" t="str">
        <f>'CALC | Main Engine'!$C1165</f>
        <v/>
      </c>
      <c r="H1165" s="6" t="str">
        <f>'CALC | Main Engine'!$E1165</f>
        <v/>
      </c>
      <c r="I1165" s="34" t="str">
        <f>IFERROR('CALC | Main Engine'!$F1165*INDEX(MassUnitsTable[],MATCH($R$3,MassUnitsTable[Mass Units],0),2), "")</f>
        <v/>
      </c>
      <c r="J1165" s="27" t="str">
        <f>IFERROR('CALC | Booster'!$F1165*INDEX(MassUnitsTable[],MATCH($R$3,MassUnitsTable[Mass Units],0),2), "")</f>
        <v/>
      </c>
      <c r="K1165" s="32" t="str">
        <f t="shared" si="99"/>
        <v/>
      </c>
      <c r="L1165" s="34" t="str">
        <f>IFERROR(('CALC | Main Engine'!N1165+'CALC | Booster'!N1165)*INDEX(MassUnitsTable[],MATCH($R$3,MassUnitsTable[Mass Units],0),2), "")</f>
        <v/>
      </c>
      <c r="M1165" s="27" t="str">
        <f>IFERROR(('CALC | Main Engine'!O1165+'CALC | Booster'!O1165)*INDEX(MassUnitsTable[],MATCH($R$3,MassUnitsTable[Mass Units],0),2), "")</f>
        <v/>
      </c>
      <c r="N1165" s="27" t="str">
        <f>IFERROR(('CALC | Main Engine'!P1165+'CALC | Booster'!P1165)*INDEX(MassUnitsTable[],MATCH($R$3,MassUnitsTable[Mass Units],0),2), "")</f>
        <v/>
      </c>
      <c r="O1165" s="27" t="str">
        <f>IFERROR(('CALC | Main Engine'!Q1165+'CALC | Booster'!Q1165)*INDEX(MassUnitsTable[],MATCH($R$3,MassUnitsTable[Mass Units],0),2), "")</f>
        <v/>
      </c>
      <c r="P1165" s="27" t="str">
        <f>IFERROR(('CALC | Main Engine'!R1165+'CALC | Booster'!R1165)*INDEX(MassUnitsTable[],MATCH($R$3,MassUnitsTable[Mass Units],0),2), "")</f>
        <v/>
      </c>
      <c r="Q1165" s="27" t="str">
        <f>IFERROR(('CALC | Main Engine'!S1165+'CALC | Booster'!S1165)*INDEX(MassUnitsTable[],MATCH($R$3,MassUnitsTable[Mass Units],0),2), "")</f>
        <v/>
      </c>
      <c r="R1165" s="32" t="str">
        <f>IFERROR(('CALC | Main Engine'!T1165+'CALC | Booster'!T1165)*INDEX(MassUnitsTable[],MATCH($R$3,MassUnitsTable[Mass Units],0),2), "")</f>
        <v/>
      </c>
      <c r="S1165" s="10"/>
    </row>
    <row r="1166" spans="1:19" x14ac:dyDescent="0.25">
      <c r="A1166" s="10"/>
      <c r="B1166" s="4" t="str">
        <f t="shared" si="95"/>
        <v/>
      </c>
      <c r="C1166" s="5" t="str">
        <f t="shared" si="96"/>
        <v/>
      </c>
      <c r="D1166" s="5" t="str">
        <f t="shared" si="97"/>
        <v/>
      </c>
      <c r="E1166" s="5" t="str">
        <f t="shared" si="98"/>
        <v/>
      </c>
      <c r="F1166" s="5" t="str">
        <f>'CALC | Main Engine'!$B1166</f>
        <v/>
      </c>
      <c r="G1166" s="27" t="str">
        <f>'CALC | Main Engine'!$C1166</f>
        <v/>
      </c>
      <c r="H1166" s="6" t="str">
        <f>'CALC | Main Engine'!$E1166</f>
        <v/>
      </c>
      <c r="I1166" s="34" t="str">
        <f>IFERROR('CALC | Main Engine'!$F1166*INDEX(MassUnitsTable[],MATCH($R$3,MassUnitsTable[Mass Units],0),2), "")</f>
        <v/>
      </c>
      <c r="J1166" s="27" t="str">
        <f>IFERROR('CALC | Booster'!$F1166*INDEX(MassUnitsTable[],MATCH($R$3,MassUnitsTable[Mass Units],0),2), "")</f>
        <v/>
      </c>
      <c r="K1166" s="32" t="str">
        <f t="shared" si="99"/>
        <v/>
      </c>
      <c r="L1166" s="34" t="str">
        <f>IFERROR(('CALC | Main Engine'!N1166+'CALC | Booster'!N1166)*INDEX(MassUnitsTable[],MATCH($R$3,MassUnitsTable[Mass Units],0),2), "")</f>
        <v/>
      </c>
      <c r="M1166" s="27" t="str">
        <f>IFERROR(('CALC | Main Engine'!O1166+'CALC | Booster'!O1166)*INDEX(MassUnitsTable[],MATCH($R$3,MassUnitsTable[Mass Units],0),2), "")</f>
        <v/>
      </c>
      <c r="N1166" s="27" t="str">
        <f>IFERROR(('CALC | Main Engine'!P1166+'CALC | Booster'!P1166)*INDEX(MassUnitsTable[],MATCH($R$3,MassUnitsTable[Mass Units],0),2), "")</f>
        <v/>
      </c>
      <c r="O1166" s="27" t="str">
        <f>IFERROR(('CALC | Main Engine'!Q1166+'CALC | Booster'!Q1166)*INDEX(MassUnitsTable[],MATCH($R$3,MassUnitsTable[Mass Units],0),2), "")</f>
        <v/>
      </c>
      <c r="P1166" s="27" t="str">
        <f>IFERROR(('CALC | Main Engine'!R1166+'CALC | Booster'!R1166)*INDEX(MassUnitsTable[],MATCH($R$3,MassUnitsTable[Mass Units],0),2), "")</f>
        <v/>
      </c>
      <c r="Q1166" s="27" t="str">
        <f>IFERROR(('CALC | Main Engine'!S1166+'CALC | Booster'!S1166)*INDEX(MassUnitsTable[],MATCH($R$3,MassUnitsTable[Mass Units],0),2), "")</f>
        <v/>
      </c>
      <c r="R1166" s="32" t="str">
        <f>IFERROR(('CALC | Main Engine'!T1166+'CALC | Booster'!T1166)*INDEX(MassUnitsTable[],MATCH($R$3,MassUnitsTable[Mass Units],0),2), "")</f>
        <v/>
      </c>
      <c r="S1166" s="10"/>
    </row>
    <row r="1167" spans="1:19" x14ac:dyDescent="0.25">
      <c r="A1167" s="10"/>
      <c r="B1167" s="4" t="str">
        <f t="shared" si="95"/>
        <v/>
      </c>
      <c r="C1167" s="5" t="str">
        <f t="shared" si="96"/>
        <v/>
      </c>
      <c r="D1167" s="5" t="str">
        <f t="shared" si="97"/>
        <v/>
      </c>
      <c r="E1167" s="5" t="str">
        <f t="shared" si="98"/>
        <v/>
      </c>
      <c r="F1167" s="5" t="str">
        <f>'CALC | Main Engine'!$B1167</f>
        <v/>
      </c>
      <c r="G1167" s="27" t="str">
        <f>'CALC | Main Engine'!$C1167</f>
        <v/>
      </c>
      <c r="H1167" s="6" t="str">
        <f>'CALC | Main Engine'!$E1167</f>
        <v/>
      </c>
      <c r="I1167" s="34" t="str">
        <f>IFERROR('CALC | Main Engine'!$F1167*INDEX(MassUnitsTable[],MATCH($R$3,MassUnitsTable[Mass Units],0),2), "")</f>
        <v/>
      </c>
      <c r="J1167" s="27" t="str">
        <f>IFERROR('CALC | Booster'!$F1167*INDEX(MassUnitsTable[],MATCH($R$3,MassUnitsTable[Mass Units],0),2), "")</f>
        <v/>
      </c>
      <c r="K1167" s="32" t="str">
        <f t="shared" si="99"/>
        <v/>
      </c>
      <c r="L1167" s="34" t="str">
        <f>IFERROR(('CALC | Main Engine'!N1167+'CALC | Booster'!N1167)*INDEX(MassUnitsTable[],MATCH($R$3,MassUnitsTable[Mass Units],0),2), "")</f>
        <v/>
      </c>
      <c r="M1167" s="27" t="str">
        <f>IFERROR(('CALC | Main Engine'!O1167+'CALC | Booster'!O1167)*INDEX(MassUnitsTable[],MATCH($R$3,MassUnitsTable[Mass Units],0),2), "")</f>
        <v/>
      </c>
      <c r="N1167" s="27" t="str">
        <f>IFERROR(('CALC | Main Engine'!P1167+'CALC | Booster'!P1167)*INDEX(MassUnitsTable[],MATCH($R$3,MassUnitsTable[Mass Units],0),2), "")</f>
        <v/>
      </c>
      <c r="O1167" s="27" t="str">
        <f>IFERROR(('CALC | Main Engine'!Q1167+'CALC | Booster'!Q1167)*INDEX(MassUnitsTable[],MATCH($R$3,MassUnitsTable[Mass Units],0),2), "")</f>
        <v/>
      </c>
      <c r="P1167" s="27" t="str">
        <f>IFERROR(('CALC | Main Engine'!R1167+'CALC | Booster'!R1167)*INDEX(MassUnitsTable[],MATCH($R$3,MassUnitsTable[Mass Units],0),2), "")</f>
        <v/>
      </c>
      <c r="Q1167" s="27" t="str">
        <f>IFERROR(('CALC | Main Engine'!S1167+'CALC | Booster'!S1167)*INDEX(MassUnitsTable[],MATCH($R$3,MassUnitsTable[Mass Units],0),2), "")</f>
        <v/>
      </c>
      <c r="R1167" s="32" t="str">
        <f>IFERROR(('CALC | Main Engine'!T1167+'CALC | Booster'!T1167)*INDEX(MassUnitsTable[],MATCH($R$3,MassUnitsTable[Mass Units],0),2), "")</f>
        <v/>
      </c>
      <c r="S1167" s="10"/>
    </row>
    <row r="1168" spans="1:19" x14ac:dyDescent="0.25">
      <c r="A1168" s="10"/>
      <c r="B1168" s="4" t="str">
        <f t="shared" si="95"/>
        <v/>
      </c>
      <c r="C1168" s="5" t="str">
        <f t="shared" si="96"/>
        <v/>
      </c>
      <c r="D1168" s="5" t="str">
        <f t="shared" si="97"/>
        <v/>
      </c>
      <c r="E1168" s="5" t="str">
        <f t="shared" si="98"/>
        <v/>
      </c>
      <c r="F1168" s="5" t="str">
        <f>'CALC | Main Engine'!$B1168</f>
        <v/>
      </c>
      <c r="G1168" s="27" t="str">
        <f>'CALC | Main Engine'!$C1168</f>
        <v/>
      </c>
      <c r="H1168" s="6" t="str">
        <f>'CALC | Main Engine'!$E1168</f>
        <v/>
      </c>
      <c r="I1168" s="34" t="str">
        <f>IFERROR('CALC | Main Engine'!$F1168*INDEX(MassUnitsTable[],MATCH($R$3,MassUnitsTable[Mass Units],0),2), "")</f>
        <v/>
      </c>
      <c r="J1168" s="27" t="str">
        <f>IFERROR('CALC | Booster'!$F1168*INDEX(MassUnitsTable[],MATCH($R$3,MassUnitsTable[Mass Units],0),2), "")</f>
        <v/>
      </c>
      <c r="K1168" s="32" t="str">
        <f t="shared" si="99"/>
        <v/>
      </c>
      <c r="L1168" s="34" t="str">
        <f>IFERROR(('CALC | Main Engine'!N1168+'CALC | Booster'!N1168)*INDEX(MassUnitsTable[],MATCH($R$3,MassUnitsTable[Mass Units],0),2), "")</f>
        <v/>
      </c>
      <c r="M1168" s="27" t="str">
        <f>IFERROR(('CALC | Main Engine'!O1168+'CALC | Booster'!O1168)*INDEX(MassUnitsTable[],MATCH($R$3,MassUnitsTable[Mass Units],0),2), "")</f>
        <v/>
      </c>
      <c r="N1168" s="27" t="str">
        <f>IFERROR(('CALC | Main Engine'!P1168+'CALC | Booster'!P1168)*INDEX(MassUnitsTable[],MATCH($R$3,MassUnitsTable[Mass Units],0),2), "")</f>
        <v/>
      </c>
      <c r="O1168" s="27" t="str">
        <f>IFERROR(('CALC | Main Engine'!Q1168+'CALC | Booster'!Q1168)*INDEX(MassUnitsTable[],MATCH($R$3,MassUnitsTable[Mass Units],0),2), "")</f>
        <v/>
      </c>
      <c r="P1168" s="27" t="str">
        <f>IFERROR(('CALC | Main Engine'!R1168+'CALC | Booster'!R1168)*INDEX(MassUnitsTable[],MATCH($R$3,MassUnitsTable[Mass Units],0),2), "")</f>
        <v/>
      </c>
      <c r="Q1168" s="27" t="str">
        <f>IFERROR(('CALC | Main Engine'!S1168+'CALC | Booster'!S1168)*INDEX(MassUnitsTable[],MATCH($R$3,MassUnitsTable[Mass Units],0),2), "")</f>
        <v/>
      </c>
      <c r="R1168" s="32" t="str">
        <f>IFERROR(('CALC | Main Engine'!T1168+'CALC | Booster'!T1168)*INDEX(MassUnitsTable[],MATCH($R$3,MassUnitsTable[Mass Units],0),2), "")</f>
        <v/>
      </c>
      <c r="S1168" s="10"/>
    </row>
    <row r="1169" spans="1:19" x14ac:dyDescent="0.25">
      <c r="A1169" s="10"/>
      <c r="B1169" s="4" t="str">
        <f t="shared" si="95"/>
        <v/>
      </c>
      <c r="C1169" s="5" t="str">
        <f t="shared" si="96"/>
        <v/>
      </c>
      <c r="D1169" s="5" t="str">
        <f t="shared" si="97"/>
        <v/>
      </c>
      <c r="E1169" s="5" t="str">
        <f t="shared" si="98"/>
        <v/>
      </c>
      <c r="F1169" s="5" t="str">
        <f>'CALC | Main Engine'!$B1169</f>
        <v/>
      </c>
      <c r="G1169" s="27" t="str">
        <f>'CALC | Main Engine'!$C1169</f>
        <v/>
      </c>
      <c r="H1169" s="6" t="str">
        <f>'CALC | Main Engine'!$E1169</f>
        <v/>
      </c>
      <c r="I1169" s="34" t="str">
        <f>IFERROR('CALC | Main Engine'!$F1169*INDEX(MassUnitsTable[],MATCH($R$3,MassUnitsTable[Mass Units],0),2), "")</f>
        <v/>
      </c>
      <c r="J1169" s="27" t="str">
        <f>IFERROR('CALC | Booster'!$F1169*INDEX(MassUnitsTable[],MATCH($R$3,MassUnitsTable[Mass Units],0),2), "")</f>
        <v/>
      </c>
      <c r="K1169" s="32" t="str">
        <f t="shared" si="99"/>
        <v/>
      </c>
      <c r="L1169" s="34" t="str">
        <f>IFERROR(('CALC | Main Engine'!N1169+'CALC | Booster'!N1169)*INDEX(MassUnitsTable[],MATCH($R$3,MassUnitsTable[Mass Units],0),2), "")</f>
        <v/>
      </c>
      <c r="M1169" s="27" t="str">
        <f>IFERROR(('CALC | Main Engine'!O1169+'CALC | Booster'!O1169)*INDEX(MassUnitsTable[],MATCH($R$3,MassUnitsTable[Mass Units],0),2), "")</f>
        <v/>
      </c>
      <c r="N1169" s="27" t="str">
        <f>IFERROR(('CALC | Main Engine'!P1169+'CALC | Booster'!P1169)*INDEX(MassUnitsTable[],MATCH($R$3,MassUnitsTable[Mass Units],0),2), "")</f>
        <v/>
      </c>
      <c r="O1169" s="27" t="str">
        <f>IFERROR(('CALC | Main Engine'!Q1169+'CALC | Booster'!Q1169)*INDEX(MassUnitsTable[],MATCH($R$3,MassUnitsTable[Mass Units],0),2), "")</f>
        <v/>
      </c>
      <c r="P1169" s="27" t="str">
        <f>IFERROR(('CALC | Main Engine'!R1169+'CALC | Booster'!R1169)*INDEX(MassUnitsTable[],MATCH($R$3,MassUnitsTable[Mass Units],0),2), "")</f>
        <v/>
      </c>
      <c r="Q1169" s="27" t="str">
        <f>IFERROR(('CALC | Main Engine'!S1169+'CALC | Booster'!S1169)*INDEX(MassUnitsTable[],MATCH($R$3,MassUnitsTable[Mass Units],0),2), "")</f>
        <v/>
      </c>
      <c r="R1169" s="32" t="str">
        <f>IFERROR(('CALC | Main Engine'!T1169+'CALC | Booster'!T1169)*INDEX(MassUnitsTable[],MATCH($R$3,MassUnitsTable[Mass Units],0),2), "")</f>
        <v/>
      </c>
      <c r="S1169" s="10"/>
    </row>
    <row r="1170" spans="1:19" x14ac:dyDescent="0.25">
      <c r="A1170" s="10"/>
      <c r="B1170" s="4" t="str">
        <f t="shared" si="95"/>
        <v/>
      </c>
      <c r="C1170" s="5" t="str">
        <f t="shared" si="96"/>
        <v/>
      </c>
      <c r="D1170" s="5" t="str">
        <f t="shared" si="97"/>
        <v/>
      </c>
      <c r="E1170" s="5" t="str">
        <f t="shared" si="98"/>
        <v/>
      </c>
      <c r="F1170" s="5" t="str">
        <f>'CALC | Main Engine'!$B1170</f>
        <v/>
      </c>
      <c r="G1170" s="27" t="str">
        <f>'CALC | Main Engine'!$C1170</f>
        <v/>
      </c>
      <c r="H1170" s="6" t="str">
        <f>'CALC | Main Engine'!$E1170</f>
        <v/>
      </c>
      <c r="I1170" s="34" t="str">
        <f>IFERROR('CALC | Main Engine'!$F1170*INDEX(MassUnitsTable[],MATCH($R$3,MassUnitsTable[Mass Units],0),2), "")</f>
        <v/>
      </c>
      <c r="J1170" s="27" t="str">
        <f>IFERROR('CALC | Booster'!$F1170*INDEX(MassUnitsTable[],MATCH($R$3,MassUnitsTable[Mass Units],0),2), "")</f>
        <v/>
      </c>
      <c r="K1170" s="32" t="str">
        <f t="shared" si="99"/>
        <v/>
      </c>
      <c r="L1170" s="34" t="str">
        <f>IFERROR(('CALC | Main Engine'!N1170+'CALC | Booster'!N1170)*INDEX(MassUnitsTable[],MATCH($R$3,MassUnitsTable[Mass Units],0),2), "")</f>
        <v/>
      </c>
      <c r="M1170" s="27" t="str">
        <f>IFERROR(('CALC | Main Engine'!O1170+'CALC | Booster'!O1170)*INDEX(MassUnitsTable[],MATCH($R$3,MassUnitsTable[Mass Units],0),2), "")</f>
        <v/>
      </c>
      <c r="N1170" s="27" t="str">
        <f>IFERROR(('CALC | Main Engine'!P1170+'CALC | Booster'!P1170)*INDEX(MassUnitsTable[],MATCH($R$3,MassUnitsTable[Mass Units],0),2), "")</f>
        <v/>
      </c>
      <c r="O1170" s="27" t="str">
        <f>IFERROR(('CALC | Main Engine'!Q1170+'CALC | Booster'!Q1170)*INDEX(MassUnitsTable[],MATCH($R$3,MassUnitsTable[Mass Units],0),2), "")</f>
        <v/>
      </c>
      <c r="P1170" s="27" t="str">
        <f>IFERROR(('CALC | Main Engine'!R1170+'CALC | Booster'!R1170)*INDEX(MassUnitsTable[],MATCH($R$3,MassUnitsTable[Mass Units],0),2), "")</f>
        <v/>
      </c>
      <c r="Q1170" s="27" t="str">
        <f>IFERROR(('CALC | Main Engine'!S1170+'CALC | Booster'!S1170)*INDEX(MassUnitsTable[],MATCH($R$3,MassUnitsTable[Mass Units],0),2), "")</f>
        <v/>
      </c>
      <c r="R1170" s="32" t="str">
        <f>IFERROR(('CALC | Main Engine'!T1170+'CALC | Booster'!T1170)*INDEX(MassUnitsTable[],MATCH($R$3,MassUnitsTable[Mass Units],0),2), "")</f>
        <v/>
      </c>
      <c r="S1170" s="10"/>
    </row>
    <row r="1171" spans="1:19" x14ac:dyDescent="0.25">
      <c r="A1171" s="10"/>
      <c r="B1171" s="4" t="str">
        <f t="shared" si="95"/>
        <v/>
      </c>
      <c r="C1171" s="5" t="str">
        <f t="shared" si="96"/>
        <v/>
      </c>
      <c r="D1171" s="5" t="str">
        <f t="shared" si="97"/>
        <v/>
      </c>
      <c r="E1171" s="5" t="str">
        <f t="shared" si="98"/>
        <v/>
      </c>
      <c r="F1171" s="5" t="str">
        <f>'CALC | Main Engine'!$B1171</f>
        <v/>
      </c>
      <c r="G1171" s="27" t="str">
        <f>'CALC | Main Engine'!$C1171</f>
        <v/>
      </c>
      <c r="H1171" s="6" t="str">
        <f>'CALC | Main Engine'!$E1171</f>
        <v/>
      </c>
      <c r="I1171" s="34" t="str">
        <f>IFERROR('CALC | Main Engine'!$F1171*INDEX(MassUnitsTable[],MATCH($R$3,MassUnitsTable[Mass Units],0),2), "")</f>
        <v/>
      </c>
      <c r="J1171" s="27" t="str">
        <f>IFERROR('CALC | Booster'!$F1171*INDEX(MassUnitsTable[],MATCH($R$3,MassUnitsTable[Mass Units],0),2), "")</f>
        <v/>
      </c>
      <c r="K1171" s="32" t="str">
        <f t="shared" si="99"/>
        <v/>
      </c>
      <c r="L1171" s="34" t="str">
        <f>IFERROR(('CALC | Main Engine'!N1171+'CALC | Booster'!N1171)*INDEX(MassUnitsTable[],MATCH($R$3,MassUnitsTable[Mass Units],0),2), "")</f>
        <v/>
      </c>
      <c r="M1171" s="27" t="str">
        <f>IFERROR(('CALC | Main Engine'!O1171+'CALC | Booster'!O1171)*INDEX(MassUnitsTable[],MATCH($R$3,MassUnitsTable[Mass Units],0),2), "")</f>
        <v/>
      </c>
      <c r="N1171" s="27" t="str">
        <f>IFERROR(('CALC | Main Engine'!P1171+'CALC | Booster'!P1171)*INDEX(MassUnitsTable[],MATCH($R$3,MassUnitsTable[Mass Units],0),2), "")</f>
        <v/>
      </c>
      <c r="O1171" s="27" t="str">
        <f>IFERROR(('CALC | Main Engine'!Q1171+'CALC | Booster'!Q1171)*INDEX(MassUnitsTable[],MATCH($R$3,MassUnitsTable[Mass Units],0),2), "")</f>
        <v/>
      </c>
      <c r="P1171" s="27" t="str">
        <f>IFERROR(('CALC | Main Engine'!R1171+'CALC | Booster'!R1171)*INDEX(MassUnitsTable[],MATCH($R$3,MassUnitsTable[Mass Units],0),2), "")</f>
        <v/>
      </c>
      <c r="Q1171" s="27" t="str">
        <f>IFERROR(('CALC | Main Engine'!S1171+'CALC | Booster'!S1171)*INDEX(MassUnitsTable[],MATCH($R$3,MassUnitsTable[Mass Units],0),2), "")</f>
        <v/>
      </c>
      <c r="R1171" s="32" t="str">
        <f>IFERROR(('CALC | Main Engine'!T1171+'CALC | Booster'!T1171)*INDEX(MassUnitsTable[],MATCH($R$3,MassUnitsTable[Mass Units],0),2), "")</f>
        <v/>
      </c>
      <c r="S1171" s="10"/>
    </row>
    <row r="1172" spans="1:19" x14ac:dyDescent="0.25">
      <c r="A1172" s="10"/>
      <c r="B1172" s="4" t="str">
        <f t="shared" si="95"/>
        <v/>
      </c>
      <c r="C1172" s="5" t="str">
        <f t="shared" si="96"/>
        <v/>
      </c>
      <c r="D1172" s="5" t="str">
        <f t="shared" si="97"/>
        <v/>
      </c>
      <c r="E1172" s="5" t="str">
        <f t="shared" si="98"/>
        <v/>
      </c>
      <c r="F1172" s="5" t="str">
        <f>'CALC | Main Engine'!$B1172</f>
        <v/>
      </c>
      <c r="G1172" s="27" t="str">
        <f>'CALC | Main Engine'!$C1172</f>
        <v/>
      </c>
      <c r="H1172" s="6" t="str">
        <f>'CALC | Main Engine'!$E1172</f>
        <v/>
      </c>
      <c r="I1172" s="34" t="str">
        <f>IFERROR('CALC | Main Engine'!$F1172*INDEX(MassUnitsTable[],MATCH($R$3,MassUnitsTable[Mass Units],0),2), "")</f>
        <v/>
      </c>
      <c r="J1172" s="27" t="str">
        <f>IFERROR('CALC | Booster'!$F1172*INDEX(MassUnitsTable[],MATCH($R$3,MassUnitsTable[Mass Units],0),2), "")</f>
        <v/>
      </c>
      <c r="K1172" s="32" t="str">
        <f t="shared" si="99"/>
        <v/>
      </c>
      <c r="L1172" s="34" t="str">
        <f>IFERROR(('CALC | Main Engine'!N1172+'CALC | Booster'!N1172)*INDEX(MassUnitsTable[],MATCH($R$3,MassUnitsTable[Mass Units],0),2), "")</f>
        <v/>
      </c>
      <c r="M1172" s="27" t="str">
        <f>IFERROR(('CALC | Main Engine'!O1172+'CALC | Booster'!O1172)*INDEX(MassUnitsTable[],MATCH($R$3,MassUnitsTable[Mass Units],0),2), "")</f>
        <v/>
      </c>
      <c r="N1172" s="27" t="str">
        <f>IFERROR(('CALC | Main Engine'!P1172+'CALC | Booster'!P1172)*INDEX(MassUnitsTable[],MATCH($R$3,MassUnitsTable[Mass Units],0),2), "")</f>
        <v/>
      </c>
      <c r="O1172" s="27" t="str">
        <f>IFERROR(('CALC | Main Engine'!Q1172+'CALC | Booster'!Q1172)*INDEX(MassUnitsTable[],MATCH($R$3,MassUnitsTable[Mass Units],0),2), "")</f>
        <v/>
      </c>
      <c r="P1172" s="27" t="str">
        <f>IFERROR(('CALC | Main Engine'!R1172+'CALC | Booster'!R1172)*INDEX(MassUnitsTable[],MATCH($R$3,MassUnitsTable[Mass Units],0),2), "")</f>
        <v/>
      </c>
      <c r="Q1172" s="27" t="str">
        <f>IFERROR(('CALC | Main Engine'!S1172+'CALC | Booster'!S1172)*INDEX(MassUnitsTable[],MATCH($R$3,MassUnitsTable[Mass Units],0),2), "")</f>
        <v/>
      </c>
      <c r="R1172" s="32" t="str">
        <f>IFERROR(('CALC | Main Engine'!T1172+'CALC | Booster'!T1172)*INDEX(MassUnitsTable[],MATCH($R$3,MassUnitsTable[Mass Units],0),2), "")</f>
        <v/>
      </c>
      <c r="S1172" s="10"/>
    </row>
    <row r="1173" spans="1:19" x14ac:dyDescent="0.25">
      <c r="A1173" s="10"/>
      <c r="B1173" s="4" t="str">
        <f t="shared" si="95"/>
        <v/>
      </c>
      <c r="C1173" s="5" t="str">
        <f t="shared" si="96"/>
        <v/>
      </c>
      <c r="D1173" s="5" t="str">
        <f t="shared" si="97"/>
        <v/>
      </c>
      <c r="E1173" s="5" t="str">
        <f t="shared" si="98"/>
        <v/>
      </c>
      <c r="F1173" s="5" t="str">
        <f>'CALC | Main Engine'!$B1173</f>
        <v/>
      </c>
      <c r="G1173" s="27" t="str">
        <f>'CALC | Main Engine'!$C1173</f>
        <v/>
      </c>
      <c r="H1173" s="6" t="str">
        <f>'CALC | Main Engine'!$E1173</f>
        <v/>
      </c>
      <c r="I1173" s="34" t="str">
        <f>IFERROR('CALC | Main Engine'!$F1173*INDEX(MassUnitsTable[],MATCH($R$3,MassUnitsTable[Mass Units],0),2), "")</f>
        <v/>
      </c>
      <c r="J1173" s="27" t="str">
        <f>IFERROR('CALC | Booster'!$F1173*INDEX(MassUnitsTable[],MATCH($R$3,MassUnitsTable[Mass Units],0),2), "")</f>
        <v/>
      </c>
      <c r="K1173" s="32" t="str">
        <f t="shared" si="99"/>
        <v/>
      </c>
      <c r="L1173" s="34" t="str">
        <f>IFERROR(('CALC | Main Engine'!N1173+'CALC | Booster'!N1173)*INDEX(MassUnitsTable[],MATCH($R$3,MassUnitsTable[Mass Units],0),2), "")</f>
        <v/>
      </c>
      <c r="M1173" s="27" t="str">
        <f>IFERROR(('CALC | Main Engine'!O1173+'CALC | Booster'!O1173)*INDEX(MassUnitsTable[],MATCH($R$3,MassUnitsTable[Mass Units],0),2), "")</f>
        <v/>
      </c>
      <c r="N1173" s="27" t="str">
        <f>IFERROR(('CALC | Main Engine'!P1173+'CALC | Booster'!P1173)*INDEX(MassUnitsTable[],MATCH($R$3,MassUnitsTable[Mass Units],0),2), "")</f>
        <v/>
      </c>
      <c r="O1173" s="27" t="str">
        <f>IFERROR(('CALC | Main Engine'!Q1173+'CALC | Booster'!Q1173)*INDEX(MassUnitsTable[],MATCH($R$3,MassUnitsTable[Mass Units],0),2), "")</f>
        <v/>
      </c>
      <c r="P1173" s="27" t="str">
        <f>IFERROR(('CALC | Main Engine'!R1173+'CALC | Booster'!R1173)*INDEX(MassUnitsTable[],MATCH($R$3,MassUnitsTable[Mass Units],0),2), "")</f>
        <v/>
      </c>
      <c r="Q1173" s="27" t="str">
        <f>IFERROR(('CALC | Main Engine'!S1173+'CALC | Booster'!S1173)*INDEX(MassUnitsTable[],MATCH($R$3,MassUnitsTable[Mass Units],0),2), "")</f>
        <v/>
      </c>
      <c r="R1173" s="32" t="str">
        <f>IFERROR(('CALC | Main Engine'!T1173+'CALC | Booster'!T1173)*INDEX(MassUnitsTable[],MATCH($R$3,MassUnitsTable[Mass Units],0),2), "")</f>
        <v/>
      </c>
      <c r="S1173" s="10"/>
    </row>
    <row r="1174" spans="1:19" x14ac:dyDescent="0.25">
      <c r="A1174" s="10"/>
      <c r="B1174" s="4" t="str">
        <f t="shared" si="95"/>
        <v/>
      </c>
      <c r="C1174" s="5" t="str">
        <f t="shared" si="96"/>
        <v/>
      </c>
      <c r="D1174" s="5" t="str">
        <f t="shared" si="97"/>
        <v/>
      </c>
      <c r="E1174" s="5" t="str">
        <f t="shared" si="98"/>
        <v/>
      </c>
      <c r="F1174" s="5" t="str">
        <f>'CALC | Main Engine'!$B1174</f>
        <v/>
      </c>
      <c r="G1174" s="27" t="str">
        <f>'CALC | Main Engine'!$C1174</f>
        <v/>
      </c>
      <c r="H1174" s="6" t="str">
        <f>'CALC | Main Engine'!$E1174</f>
        <v/>
      </c>
      <c r="I1174" s="34" t="str">
        <f>IFERROR('CALC | Main Engine'!$F1174*INDEX(MassUnitsTable[],MATCH($R$3,MassUnitsTable[Mass Units],0),2), "")</f>
        <v/>
      </c>
      <c r="J1174" s="27" t="str">
        <f>IFERROR('CALC | Booster'!$F1174*INDEX(MassUnitsTable[],MATCH($R$3,MassUnitsTable[Mass Units],0),2), "")</f>
        <v/>
      </c>
      <c r="K1174" s="32" t="str">
        <f t="shared" si="99"/>
        <v/>
      </c>
      <c r="L1174" s="34" t="str">
        <f>IFERROR(('CALC | Main Engine'!N1174+'CALC | Booster'!N1174)*INDEX(MassUnitsTable[],MATCH($R$3,MassUnitsTable[Mass Units],0),2), "")</f>
        <v/>
      </c>
      <c r="M1174" s="27" t="str">
        <f>IFERROR(('CALC | Main Engine'!O1174+'CALC | Booster'!O1174)*INDEX(MassUnitsTable[],MATCH($R$3,MassUnitsTable[Mass Units],0),2), "")</f>
        <v/>
      </c>
      <c r="N1174" s="27" t="str">
        <f>IFERROR(('CALC | Main Engine'!P1174+'CALC | Booster'!P1174)*INDEX(MassUnitsTable[],MATCH($R$3,MassUnitsTable[Mass Units],0),2), "")</f>
        <v/>
      </c>
      <c r="O1174" s="27" t="str">
        <f>IFERROR(('CALC | Main Engine'!Q1174+'CALC | Booster'!Q1174)*INDEX(MassUnitsTable[],MATCH($R$3,MassUnitsTable[Mass Units],0),2), "")</f>
        <v/>
      </c>
      <c r="P1174" s="27" t="str">
        <f>IFERROR(('CALC | Main Engine'!R1174+'CALC | Booster'!R1174)*INDEX(MassUnitsTable[],MATCH($R$3,MassUnitsTable[Mass Units],0),2), "")</f>
        <v/>
      </c>
      <c r="Q1174" s="27" t="str">
        <f>IFERROR(('CALC | Main Engine'!S1174+'CALC | Booster'!S1174)*INDEX(MassUnitsTable[],MATCH($R$3,MassUnitsTable[Mass Units],0),2), "")</f>
        <v/>
      </c>
      <c r="R1174" s="32" t="str">
        <f>IFERROR(('CALC | Main Engine'!T1174+'CALC | Booster'!T1174)*INDEX(MassUnitsTable[],MATCH($R$3,MassUnitsTable[Mass Units],0),2), "")</f>
        <v/>
      </c>
      <c r="S1174" s="10"/>
    </row>
    <row r="1175" spans="1:19" x14ac:dyDescent="0.25">
      <c r="A1175" s="10"/>
      <c r="B1175" s="4" t="str">
        <f t="shared" si="95"/>
        <v/>
      </c>
      <c r="C1175" s="5" t="str">
        <f t="shared" si="96"/>
        <v/>
      </c>
      <c r="D1175" s="5" t="str">
        <f t="shared" si="97"/>
        <v/>
      </c>
      <c r="E1175" s="5" t="str">
        <f t="shared" si="98"/>
        <v/>
      </c>
      <c r="F1175" s="5" t="str">
        <f>'CALC | Main Engine'!$B1175</f>
        <v/>
      </c>
      <c r="G1175" s="27" t="str">
        <f>'CALC | Main Engine'!$C1175</f>
        <v/>
      </c>
      <c r="H1175" s="6" t="str">
        <f>'CALC | Main Engine'!$E1175</f>
        <v/>
      </c>
      <c r="I1175" s="34" t="str">
        <f>IFERROR('CALC | Main Engine'!$F1175*INDEX(MassUnitsTable[],MATCH($R$3,MassUnitsTable[Mass Units],0),2), "")</f>
        <v/>
      </c>
      <c r="J1175" s="27" t="str">
        <f>IFERROR('CALC | Booster'!$F1175*INDEX(MassUnitsTable[],MATCH($R$3,MassUnitsTable[Mass Units],0),2), "")</f>
        <v/>
      </c>
      <c r="K1175" s="32" t="str">
        <f t="shared" si="99"/>
        <v/>
      </c>
      <c r="L1175" s="34" t="str">
        <f>IFERROR(('CALC | Main Engine'!N1175+'CALC | Booster'!N1175)*INDEX(MassUnitsTable[],MATCH($R$3,MassUnitsTable[Mass Units],0),2), "")</f>
        <v/>
      </c>
      <c r="M1175" s="27" t="str">
        <f>IFERROR(('CALC | Main Engine'!O1175+'CALC | Booster'!O1175)*INDEX(MassUnitsTable[],MATCH($R$3,MassUnitsTable[Mass Units],0),2), "")</f>
        <v/>
      </c>
      <c r="N1175" s="27" t="str">
        <f>IFERROR(('CALC | Main Engine'!P1175+'CALC | Booster'!P1175)*INDEX(MassUnitsTable[],MATCH($R$3,MassUnitsTable[Mass Units],0),2), "")</f>
        <v/>
      </c>
      <c r="O1175" s="27" t="str">
        <f>IFERROR(('CALC | Main Engine'!Q1175+'CALC | Booster'!Q1175)*INDEX(MassUnitsTable[],MATCH($R$3,MassUnitsTable[Mass Units],0),2), "")</f>
        <v/>
      </c>
      <c r="P1175" s="27" t="str">
        <f>IFERROR(('CALC | Main Engine'!R1175+'CALC | Booster'!R1175)*INDEX(MassUnitsTable[],MATCH($R$3,MassUnitsTable[Mass Units],0),2), "")</f>
        <v/>
      </c>
      <c r="Q1175" s="27" t="str">
        <f>IFERROR(('CALC | Main Engine'!S1175+'CALC | Booster'!S1175)*INDEX(MassUnitsTable[],MATCH($R$3,MassUnitsTable[Mass Units],0),2), "")</f>
        <v/>
      </c>
      <c r="R1175" s="32" t="str">
        <f>IFERROR(('CALC | Main Engine'!T1175+'CALC | Booster'!T1175)*INDEX(MassUnitsTable[],MATCH($R$3,MassUnitsTable[Mass Units],0),2), "")</f>
        <v/>
      </c>
      <c r="S1175" s="10"/>
    </row>
    <row r="1176" spans="1:19" x14ac:dyDescent="0.25">
      <c r="A1176" s="10"/>
      <c r="B1176" s="4" t="str">
        <f t="shared" si="95"/>
        <v/>
      </c>
      <c r="C1176" s="5" t="str">
        <f t="shared" si="96"/>
        <v/>
      </c>
      <c r="D1176" s="5" t="str">
        <f t="shared" si="97"/>
        <v/>
      </c>
      <c r="E1176" s="5" t="str">
        <f t="shared" si="98"/>
        <v/>
      </c>
      <c r="F1176" s="5" t="str">
        <f>'CALC | Main Engine'!$B1176</f>
        <v/>
      </c>
      <c r="G1176" s="27" t="str">
        <f>'CALC | Main Engine'!$C1176</f>
        <v/>
      </c>
      <c r="H1176" s="6" t="str">
        <f>'CALC | Main Engine'!$E1176</f>
        <v/>
      </c>
      <c r="I1176" s="34" t="str">
        <f>IFERROR('CALC | Main Engine'!$F1176*INDEX(MassUnitsTable[],MATCH($R$3,MassUnitsTable[Mass Units],0),2), "")</f>
        <v/>
      </c>
      <c r="J1176" s="27" t="str">
        <f>IFERROR('CALC | Booster'!$F1176*INDEX(MassUnitsTable[],MATCH($R$3,MassUnitsTable[Mass Units],0),2), "")</f>
        <v/>
      </c>
      <c r="K1176" s="32" t="str">
        <f t="shared" si="99"/>
        <v/>
      </c>
      <c r="L1176" s="34" t="str">
        <f>IFERROR(('CALC | Main Engine'!N1176+'CALC | Booster'!N1176)*INDEX(MassUnitsTable[],MATCH($R$3,MassUnitsTable[Mass Units],0),2), "")</f>
        <v/>
      </c>
      <c r="M1176" s="27" t="str">
        <f>IFERROR(('CALC | Main Engine'!O1176+'CALC | Booster'!O1176)*INDEX(MassUnitsTable[],MATCH($R$3,MassUnitsTable[Mass Units],0),2), "")</f>
        <v/>
      </c>
      <c r="N1176" s="27" t="str">
        <f>IFERROR(('CALC | Main Engine'!P1176+'CALC | Booster'!P1176)*INDEX(MassUnitsTable[],MATCH($R$3,MassUnitsTable[Mass Units],0),2), "")</f>
        <v/>
      </c>
      <c r="O1176" s="27" t="str">
        <f>IFERROR(('CALC | Main Engine'!Q1176+'CALC | Booster'!Q1176)*INDEX(MassUnitsTable[],MATCH($R$3,MassUnitsTable[Mass Units],0),2), "")</f>
        <v/>
      </c>
      <c r="P1176" s="27" t="str">
        <f>IFERROR(('CALC | Main Engine'!R1176+'CALC | Booster'!R1176)*INDEX(MassUnitsTable[],MATCH($R$3,MassUnitsTable[Mass Units],0),2), "")</f>
        <v/>
      </c>
      <c r="Q1176" s="27" t="str">
        <f>IFERROR(('CALC | Main Engine'!S1176+'CALC | Booster'!S1176)*INDEX(MassUnitsTable[],MATCH($R$3,MassUnitsTable[Mass Units],0),2), "")</f>
        <v/>
      </c>
      <c r="R1176" s="32" t="str">
        <f>IFERROR(('CALC | Main Engine'!T1176+'CALC | Booster'!T1176)*INDEX(MassUnitsTable[],MATCH($R$3,MassUnitsTable[Mass Units],0),2), "")</f>
        <v/>
      </c>
      <c r="S1176" s="10"/>
    </row>
    <row r="1177" spans="1:19" x14ac:dyDescent="0.25">
      <c r="A1177" s="10"/>
      <c r="B1177" s="4" t="str">
        <f t="shared" si="95"/>
        <v/>
      </c>
      <c r="C1177" s="5" t="str">
        <f t="shared" si="96"/>
        <v/>
      </c>
      <c r="D1177" s="5" t="str">
        <f t="shared" si="97"/>
        <v/>
      </c>
      <c r="E1177" s="5" t="str">
        <f t="shared" si="98"/>
        <v/>
      </c>
      <c r="F1177" s="5" t="str">
        <f>'CALC | Main Engine'!$B1177</f>
        <v/>
      </c>
      <c r="G1177" s="27" t="str">
        <f>'CALC | Main Engine'!$C1177</f>
        <v/>
      </c>
      <c r="H1177" s="6" t="str">
        <f>'CALC | Main Engine'!$E1177</f>
        <v/>
      </c>
      <c r="I1177" s="34" t="str">
        <f>IFERROR('CALC | Main Engine'!$F1177*INDEX(MassUnitsTable[],MATCH($R$3,MassUnitsTable[Mass Units],0),2), "")</f>
        <v/>
      </c>
      <c r="J1177" s="27" t="str">
        <f>IFERROR('CALC | Booster'!$F1177*INDEX(MassUnitsTable[],MATCH($R$3,MassUnitsTable[Mass Units],0),2), "")</f>
        <v/>
      </c>
      <c r="K1177" s="32" t="str">
        <f t="shared" si="99"/>
        <v/>
      </c>
      <c r="L1177" s="34" t="str">
        <f>IFERROR(('CALC | Main Engine'!N1177+'CALC | Booster'!N1177)*INDEX(MassUnitsTable[],MATCH($R$3,MassUnitsTable[Mass Units],0),2), "")</f>
        <v/>
      </c>
      <c r="M1177" s="27" t="str">
        <f>IFERROR(('CALC | Main Engine'!O1177+'CALC | Booster'!O1177)*INDEX(MassUnitsTable[],MATCH($R$3,MassUnitsTable[Mass Units],0),2), "")</f>
        <v/>
      </c>
      <c r="N1177" s="27" t="str">
        <f>IFERROR(('CALC | Main Engine'!P1177+'CALC | Booster'!P1177)*INDEX(MassUnitsTable[],MATCH($R$3,MassUnitsTable[Mass Units],0),2), "")</f>
        <v/>
      </c>
      <c r="O1177" s="27" t="str">
        <f>IFERROR(('CALC | Main Engine'!Q1177+'CALC | Booster'!Q1177)*INDEX(MassUnitsTable[],MATCH($R$3,MassUnitsTable[Mass Units],0),2), "")</f>
        <v/>
      </c>
      <c r="P1177" s="27" t="str">
        <f>IFERROR(('CALC | Main Engine'!R1177+'CALC | Booster'!R1177)*INDEX(MassUnitsTable[],MATCH($R$3,MassUnitsTable[Mass Units],0),2), "")</f>
        <v/>
      </c>
      <c r="Q1177" s="27" t="str">
        <f>IFERROR(('CALC | Main Engine'!S1177+'CALC | Booster'!S1177)*INDEX(MassUnitsTable[],MATCH($R$3,MassUnitsTable[Mass Units],0),2), "")</f>
        <v/>
      </c>
      <c r="R1177" s="32" t="str">
        <f>IFERROR(('CALC | Main Engine'!T1177+'CALC | Booster'!T1177)*INDEX(MassUnitsTable[],MATCH($R$3,MassUnitsTable[Mass Units],0),2), "")</f>
        <v/>
      </c>
      <c r="S1177" s="10"/>
    </row>
    <row r="1178" spans="1:19" x14ac:dyDescent="0.25">
      <c r="A1178" s="10"/>
      <c r="B1178" s="4" t="str">
        <f t="shared" si="95"/>
        <v/>
      </c>
      <c r="C1178" s="5" t="str">
        <f t="shared" si="96"/>
        <v/>
      </c>
      <c r="D1178" s="5" t="str">
        <f t="shared" si="97"/>
        <v/>
      </c>
      <c r="E1178" s="5" t="str">
        <f t="shared" si="98"/>
        <v/>
      </c>
      <c r="F1178" s="5" t="str">
        <f>'CALC | Main Engine'!$B1178</f>
        <v/>
      </c>
      <c r="G1178" s="27" t="str">
        <f>'CALC | Main Engine'!$C1178</f>
        <v/>
      </c>
      <c r="H1178" s="6" t="str">
        <f>'CALC | Main Engine'!$E1178</f>
        <v/>
      </c>
      <c r="I1178" s="34" t="str">
        <f>IFERROR('CALC | Main Engine'!$F1178*INDEX(MassUnitsTable[],MATCH($R$3,MassUnitsTable[Mass Units],0),2), "")</f>
        <v/>
      </c>
      <c r="J1178" s="27" t="str">
        <f>IFERROR('CALC | Booster'!$F1178*INDEX(MassUnitsTable[],MATCH($R$3,MassUnitsTable[Mass Units],0),2), "")</f>
        <v/>
      </c>
      <c r="K1178" s="32" t="str">
        <f t="shared" si="99"/>
        <v/>
      </c>
      <c r="L1178" s="34" t="str">
        <f>IFERROR(('CALC | Main Engine'!N1178+'CALC | Booster'!N1178)*INDEX(MassUnitsTable[],MATCH($R$3,MassUnitsTable[Mass Units],0),2), "")</f>
        <v/>
      </c>
      <c r="M1178" s="27" t="str">
        <f>IFERROR(('CALC | Main Engine'!O1178+'CALC | Booster'!O1178)*INDEX(MassUnitsTable[],MATCH($R$3,MassUnitsTable[Mass Units],0),2), "")</f>
        <v/>
      </c>
      <c r="N1178" s="27" t="str">
        <f>IFERROR(('CALC | Main Engine'!P1178+'CALC | Booster'!P1178)*INDEX(MassUnitsTable[],MATCH($R$3,MassUnitsTable[Mass Units],0),2), "")</f>
        <v/>
      </c>
      <c r="O1178" s="27" t="str">
        <f>IFERROR(('CALC | Main Engine'!Q1178+'CALC | Booster'!Q1178)*INDEX(MassUnitsTable[],MATCH($R$3,MassUnitsTable[Mass Units],0),2), "")</f>
        <v/>
      </c>
      <c r="P1178" s="27" t="str">
        <f>IFERROR(('CALC | Main Engine'!R1178+'CALC | Booster'!R1178)*INDEX(MassUnitsTable[],MATCH($R$3,MassUnitsTable[Mass Units],0),2), "")</f>
        <v/>
      </c>
      <c r="Q1178" s="27" t="str">
        <f>IFERROR(('CALC | Main Engine'!S1178+'CALC | Booster'!S1178)*INDEX(MassUnitsTable[],MATCH($R$3,MassUnitsTable[Mass Units],0),2), "")</f>
        <v/>
      </c>
      <c r="R1178" s="32" t="str">
        <f>IFERROR(('CALC | Main Engine'!T1178+'CALC | Booster'!T1178)*INDEX(MassUnitsTable[],MATCH($R$3,MassUnitsTable[Mass Units],0),2), "")</f>
        <v/>
      </c>
      <c r="S1178" s="10"/>
    </row>
    <row r="1179" spans="1:19" x14ac:dyDescent="0.25">
      <c r="A1179" s="10"/>
      <c r="B1179" s="4" t="str">
        <f t="shared" si="95"/>
        <v/>
      </c>
      <c r="C1179" s="5" t="str">
        <f t="shared" si="96"/>
        <v/>
      </c>
      <c r="D1179" s="5" t="str">
        <f t="shared" si="97"/>
        <v/>
      </c>
      <c r="E1179" s="5" t="str">
        <f t="shared" si="98"/>
        <v/>
      </c>
      <c r="F1179" s="5" t="str">
        <f>'CALC | Main Engine'!$B1179</f>
        <v/>
      </c>
      <c r="G1179" s="27" t="str">
        <f>'CALC | Main Engine'!$C1179</f>
        <v/>
      </c>
      <c r="H1179" s="6" t="str">
        <f>'CALC | Main Engine'!$E1179</f>
        <v/>
      </c>
      <c r="I1179" s="34" t="str">
        <f>IFERROR('CALC | Main Engine'!$F1179*INDEX(MassUnitsTable[],MATCH($R$3,MassUnitsTable[Mass Units],0),2), "")</f>
        <v/>
      </c>
      <c r="J1179" s="27" t="str">
        <f>IFERROR('CALC | Booster'!$F1179*INDEX(MassUnitsTable[],MATCH($R$3,MassUnitsTable[Mass Units],0),2), "")</f>
        <v/>
      </c>
      <c r="K1179" s="32" t="str">
        <f t="shared" si="99"/>
        <v/>
      </c>
      <c r="L1179" s="34" t="str">
        <f>IFERROR(('CALC | Main Engine'!N1179+'CALC | Booster'!N1179)*INDEX(MassUnitsTable[],MATCH($R$3,MassUnitsTable[Mass Units],0),2), "")</f>
        <v/>
      </c>
      <c r="M1179" s="27" t="str">
        <f>IFERROR(('CALC | Main Engine'!O1179+'CALC | Booster'!O1179)*INDEX(MassUnitsTable[],MATCH($R$3,MassUnitsTable[Mass Units],0),2), "")</f>
        <v/>
      </c>
      <c r="N1179" s="27" t="str">
        <f>IFERROR(('CALC | Main Engine'!P1179+'CALC | Booster'!P1179)*INDEX(MassUnitsTable[],MATCH($R$3,MassUnitsTable[Mass Units],0),2), "")</f>
        <v/>
      </c>
      <c r="O1179" s="27" t="str">
        <f>IFERROR(('CALC | Main Engine'!Q1179+'CALC | Booster'!Q1179)*INDEX(MassUnitsTable[],MATCH($R$3,MassUnitsTable[Mass Units],0),2), "")</f>
        <v/>
      </c>
      <c r="P1179" s="27" t="str">
        <f>IFERROR(('CALC | Main Engine'!R1179+'CALC | Booster'!R1179)*INDEX(MassUnitsTable[],MATCH($R$3,MassUnitsTable[Mass Units],0),2), "")</f>
        <v/>
      </c>
      <c r="Q1179" s="27" t="str">
        <f>IFERROR(('CALC | Main Engine'!S1179+'CALC | Booster'!S1179)*INDEX(MassUnitsTable[],MATCH($R$3,MassUnitsTable[Mass Units],0),2), "")</f>
        <v/>
      </c>
      <c r="R1179" s="32" t="str">
        <f>IFERROR(('CALC | Main Engine'!T1179+'CALC | Booster'!T1179)*INDEX(MassUnitsTable[],MATCH($R$3,MassUnitsTable[Mass Units],0),2), "")</f>
        <v/>
      </c>
      <c r="S1179" s="10"/>
    </row>
    <row r="1180" spans="1:19" x14ac:dyDescent="0.25">
      <c r="A1180" s="10"/>
      <c r="B1180" s="4" t="str">
        <f t="shared" si="95"/>
        <v/>
      </c>
      <c r="C1180" s="5" t="str">
        <f t="shared" si="96"/>
        <v/>
      </c>
      <c r="D1180" s="5" t="str">
        <f t="shared" si="97"/>
        <v/>
      </c>
      <c r="E1180" s="5" t="str">
        <f t="shared" si="98"/>
        <v/>
      </c>
      <c r="F1180" s="5" t="str">
        <f>'CALC | Main Engine'!$B1180</f>
        <v/>
      </c>
      <c r="G1180" s="27" t="str">
        <f>'CALC | Main Engine'!$C1180</f>
        <v/>
      </c>
      <c r="H1180" s="6" t="str">
        <f>'CALC | Main Engine'!$E1180</f>
        <v/>
      </c>
      <c r="I1180" s="34" t="str">
        <f>IFERROR('CALC | Main Engine'!$F1180*INDEX(MassUnitsTable[],MATCH($R$3,MassUnitsTable[Mass Units],0),2), "")</f>
        <v/>
      </c>
      <c r="J1180" s="27" t="str">
        <f>IFERROR('CALC | Booster'!$F1180*INDEX(MassUnitsTable[],MATCH($R$3,MassUnitsTable[Mass Units],0),2), "")</f>
        <v/>
      </c>
      <c r="K1180" s="32" t="str">
        <f t="shared" si="99"/>
        <v/>
      </c>
      <c r="L1180" s="34" t="str">
        <f>IFERROR(('CALC | Main Engine'!N1180+'CALC | Booster'!N1180)*INDEX(MassUnitsTable[],MATCH($R$3,MassUnitsTable[Mass Units],0),2), "")</f>
        <v/>
      </c>
      <c r="M1180" s="27" t="str">
        <f>IFERROR(('CALC | Main Engine'!O1180+'CALC | Booster'!O1180)*INDEX(MassUnitsTable[],MATCH($R$3,MassUnitsTable[Mass Units],0),2), "")</f>
        <v/>
      </c>
      <c r="N1180" s="27" t="str">
        <f>IFERROR(('CALC | Main Engine'!P1180+'CALC | Booster'!P1180)*INDEX(MassUnitsTable[],MATCH($R$3,MassUnitsTable[Mass Units],0),2), "")</f>
        <v/>
      </c>
      <c r="O1180" s="27" t="str">
        <f>IFERROR(('CALC | Main Engine'!Q1180+'CALC | Booster'!Q1180)*INDEX(MassUnitsTable[],MATCH($R$3,MassUnitsTable[Mass Units],0),2), "")</f>
        <v/>
      </c>
      <c r="P1180" s="27" t="str">
        <f>IFERROR(('CALC | Main Engine'!R1180+'CALC | Booster'!R1180)*INDEX(MassUnitsTable[],MATCH($R$3,MassUnitsTable[Mass Units],0),2), "")</f>
        <v/>
      </c>
      <c r="Q1180" s="27" t="str">
        <f>IFERROR(('CALC | Main Engine'!S1180+'CALC | Booster'!S1180)*INDEX(MassUnitsTable[],MATCH($R$3,MassUnitsTable[Mass Units],0),2), "")</f>
        <v/>
      </c>
      <c r="R1180" s="32" t="str">
        <f>IFERROR(('CALC | Main Engine'!T1180+'CALC | Booster'!T1180)*INDEX(MassUnitsTable[],MATCH($R$3,MassUnitsTable[Mass Units],0),2), "")</f>
        <v/>
      </c>
      <c r="S1180" s="10"/>
    </row>
    <row r="1181" spans="1:19" x14ac:dyDescent="0.25">
      <c r="A1181" s="10"/>
      <c r="B1181" s="4" t="str">
        <f t="shared" si="95"/>
        <v/>
      </c>
      <c r="C1181" s="5" t="str">
        <f t="shared" si="96"/>
        <v/>
      </c>
      <c r="D1181" s="5" t="str">
        <f t="shared" si="97"/>
        <v/>
      </c>
      <c r="E1181" s="5" t="str">
        <f t="shared" si="98"/>
        <v/>
      </c>
      <c r="F1181" s="5" t="str">
        <f>'CALC | Main Engine'!$B1181</f>
        <v/>
      </c>
      <c r="G1181" s="27" t="str">
        <f>'CALC | Main Engine'!$C1181</f>
        <v/>
      </c>
      <c r="H1181" s="6" t="str">
        <f>'CALC | Main Engine'!$E1181</f>
        <v/>
      </c>
      <c r="I1181" s="34" t="str">
        <f>IFERROR('CALC | Main Engine'!$F1181*INDEX(MassUnitsTable[],MATCH($R$3,MassUnitsTable[Mass Units],0),2), "")</f>
        <v/>
      </c>
      <c r="J1181" s="27" t="str">
        <f>IFERROR('CALC | Booster'!$F1181*INDEX(MassUnitsTable[],MATCH($R$3,MassUnitsTable[Mass Units],0),2), "")</f>
        <v/>
      </c>
      <c r="K1181" s="32" t="str">
        <f t="shared" si="99"/>
        <v/>
      </c>
      <c r="L1181" s="34" t="str">
        <f>IFERROR(('CALC | Main Engine'!N1181+'CALC | Booster'!N1181)*INDEX(MassUnitsTable[],MATCH($R$3,MassUnitsTable[Mass Units],0),2), "")</f>
        <v/>
      </c>
      <c r="M1181" s="27" t="str">
        <f>IFERROR(('CALC | Main Engine'!O1181+'CALC | Booster'!O1181)*INDEX(MassUnitsTable[],MATCH($R$3,MassUnitsTable[Mass Units],0),2), "")</f>
        <v/>
      </c>
      <c r="N1181" s="27" t="str">
        <f>IFERROR(('CALC | Main Engine'!P1181+'CALC | Booster'!P1181)*INDEX(MassUnitsTable[],MATCH($R$3,MassUnitsTable[Mass Units],0),2), "")</f>
        <v/>
      </c>
      <c r="O1181" s="27" t="str">
        <f>IFERROR(('CALC | Main Engine'!Q1181+'CALC | Booster'!Q1181)*INDEX(MassUnitsTable[],MATCH($R$3,MassUnitsTable[Mass Units],0),2), "")</f>
        <v/>
      </c>
      <c r="P1181" s="27" t="str">
        <f>IFERROR(('CALC | Main Engine'!R1181+'CALC | Booster'!R1181)*INDEX(MassUnitsTable[],MATCH($R$3,MassUnitsTable[Mass Units],0),2), "")</f>
        <v/>
      </c>
      <c r="Q1181" s="27" t="str">
        <f>IFERROR(('CALC | Main Engine'!S1181+'CALC | Booster'!S1181)*INDEX(MassUnitsTable[],MATCH($R$3,MassUnitsTable[Mass Units],0),2), "")</f>
        <v/>
      </c>
      <c r="R1181" s="32" t="str">
        <f>IFERROR(('CALC | Main Engine'!T1181+'CALC | Booster'!T1181)*INDEX(MassUnitsTable[],MATCH($R$3,MassUnitsTable[Mass Units],0),2), "")</f>
        <v/>
      </c>
      <c r="S1181" s="10"/>
    </row>
    <row r="1182" spans="1:19" x14ac:dyDescent="0.25">
      <c r="A1182" s="10"/>
      <c r="B1182" s="4" t="str">
        <f t="shared" si="95"/>
        <v/>
      </c>
      <c r="C1182" s="5" t="str">
        <f t="shared" si="96"/>
        <v/>
      </c>
      <c r="D1182" s="5" t="str">
        <f t="shared" si="97"/>
        <v/>
      </c>
      <c r="E1182" s="5" t="str">
        <f t="shared" si="98"/>
        <v/>
      </c>
      <c r="F1182" s="5" t="str">
        <f>'CALC | Main Engine'!$B1182</f>
        <v/>
      </c>
      <c r="G1182" s="27" t="str">
        <f>'CALC | Main Engine'!$C1182</f>
        <v/>
      </c>
      <c r="H1182" s="6" t="str">
        <f>'CALC | Main Engine'!$E1182</f>
        <v/>
      </c>
      <c r="I1182" s="34" t="str">
        <f>IFERROR('CALC | Main Engine'!$F1182*INDEX(MassUnitsTable[],MATCH($R$3,MassUnitsTable[Mass Units],0),2), "")</f>
        <v/>
      </c>
      <c r="J1182" s="27" t="str">
        <f>IFERROR('CALC | Booster'!$F1182*INDEX(MassUnitsTable[],MATCH($R$3,MassUnitsTable[Mass Units],0),2), "")</f>
        <v/>
      </c>
      <c r="K1182" s="32" t="str">
        <f t="shared" si="99"/>
        <v/>
      </c>
      <c r="L1182" s="34" t="str">
        <f>IFERROR(('CALC | Main Engine'!N1182+'CALC | Booster'!N1182)*INDEX(MassUnitsTable[],MATCH($R$3,MassUnitsTable[Mass Units],0),2), "")</f>
        <v/>
      </c>
      <c r="M1182" s="27" t="str">
        <f>IFERROR(('CALC | Main Engine'!O1182+'CALC | Booster'!O1182)*INDEX(MassUnitsTable[],MATCH($R$3,MassUnitsTable[Mass Units],0),2), "")</f>
        <v/>
      </c>
      <c r="N1182" s="27" t="str">
        <f>IFERROR(('CALC | Main Engine'!P1182+'CALC | Booster'!P1182)*INDEX(MassUnitsTable[],MATCH($R$3,MassUnitsTable[Mass Units],0),2), "")</f>
        <v/>
      </c>
      <c r="O1182" s="27" t="str">
        <f>IFERROR(('CALC | Main Engine'!Q1182+'CALC | Booster'!Q1182)*INDEX(MassUnitsTable[],MATCH($R$3,MassUnitsTable[Mass Units],0),2), "")</f>
        <v/>
      </c>
      <c r="P1182" s="27" t="str">
        <f>IFERROR(('CALC | Main Engine'!R1182+'CALC | Booster'!R1182)*INDEX(MassUnitsTable[],MATCH($R$3,MassUnitsTable[Mass Units],0),2), "")</f>
        <v/>
      </c>
      <c r="Q1182" s="27" t="str">
        <f>IFERROR(('CALC | Main Engine'!S1182+'CALC | Booster'!S1182)*INDEX(MassUnitsTable[],MATCH($R$3,MassUnitsTable[Mass Units],0),2), "")</f>
        <v/>
      </c>
      <c r="R1182" s="32" t="str">
        <f>IFERROR(('CALC | Main Engine'!T1182+'CALC | Booster'!T1182)*INDEX(MassUnitsTable[],MATCH($R$3,MassUnitsTable[Mass Units],0),2), "")</f>
        <v/>
      </c>
      <c r="S1182" s="10"/>
    </row>
    <row r="1183" spans="1:19" x14ac:dyDescent="0.25">
      <c r="A1183" s="10"/>
      <c r="B1183" s="4" t="str">
        <f t="shared" si="95"/>
        <v/>
      </c>
      <c r="C1183" s="5" t="str">
        <f t="shared" si="96"/>
        <v/>
      </c>
      <c r="D1183" s="5" t="str">
        <f t="shared" si="97"/>
        <v/>
      </c>
      <c r="E1183" s="5" t="str">
        <f t="shared" si="98"/>
        <v/>
      </c>
      <c r="F1183" s="5" t="str">
        <f>'CALC | Main Engine'!$B1183</f>
        <v/>
      </c>
      <c r="G1183" s="27" t="str">
        <f>'CALC | Main Engine'!$C1183</f>
        <v/>
      </c>
      <c r="H1183" s="6" t="str">
        <f>'CALC | Main Engine'!$E1183</f>
        <v/>
      </c>
      <c r="I1183" s="34" t="str">
        <f>IFERROR('CALC | Main Engine'!$F1183*INDEX(MassUnitsTable[],MATCH($R$3,MassUnitsTable[Mass Units],0),2), "")</f>
        <v/>
      </c>
      <c r="J1183" s="27" t="str">
        <f>IFERROR('CALC | Booster'!$F1183*INDEX(MassUnitsTable[],MATCH($R$3,MassUnitsTable[Mass Units],0),2), "")</f>
        <v/>
      </c>
      <c r="K1183" s="32" t="str">
        <f t="shared" si="99"/>
        <v/>
      </c>
      <c r="L1183" s="34" t="str">
        <f>IFERROR(('CALC | Main Engine'!N1183+'CALC | Booster'!N1183)*INDEX(MassUnitsTable[],MATCH($R$3,MassUnitsTable[Mass Units],0),2), "")</f>
        <v/>
      </c>
      <c r="M1183" s="27" t="str">
        <f>IFERROR(('CALC | Main Engine'!O1183+'CALC | Booster'!O1183)*INDEX(MassUnitsTable[],MATCH($R$3,MassUnitsTable[Mass Units],0),2), "")</f>
        <v/>
      </c>
      <c r="N1183" s="27" t="str">
        <f>IFERROR(('CALC | Main Engine'!P1183+'CALC | Booster'!P1183)*INDEX(MassUnitsTable[],MATCH($R$3,MassUnitsTable[Mass Units],0),2), "")</f>
        <v/>
      </c>
      <c r="O1183" s="27" t="str">
        <f>IFERROR(('CALC | Main Engine'!Q1183+'CALC | Booster'!Q1183)*INDEX(MassUnitsTable[],MATCH($R$3,MassUnitsTable[Mass Units],0),2), "")</f>
        <v/>
      </c>
      <c r="P1183" s="27" t="str">
        <f>IFERROR(('CALC | Main Engine'!R1183+'CALC | Booster'!R1183)*INDEX(MassUnitsTable[],MATCH($R$3,MassUnitsTable[Mass Units],0),2), "")</f>
        <v/>
      </c>
      <c r="Q1183" s="27" t="str">
        <f>IFERROR(('CALC | Main Engine'!S1183+'CALC | Booster'!S1183)*INDEX(MassUnitsTable[],MATCH($R$3,MassUnitsTable[Mass Units],0),2), "")</f>
        <v/>
      </c>
      <c r="R1183" s="32" t="str">
        <f>IFERROR(('CALC | Main Engine'!T1183+'CALC | Booster'!T1183)*INDEX(MassUnitsTable[],MATCH($R$3,MassUnitsTable[Mass Units],0),2), "")</f>
        <v/>
      </c>
      <c r="S1183" s="10"/>
    </row>
    <row r="1184" spans="1:19" x14ac:dyDescent="0.25">
      <c r="A1184" s="10"/>
      <c r="B1184" s="4" t="str">
        <f t="shared" si="95"/>
        <v/>
      </c>
      <c r="C1184" s="5" t="str">
        <f t="shared" si="96"/>
        <v/>
      </c>
      <c r="D1184" s="5" t="str">
        <f t="shared" si="97"/>
        <v/>
      </c>
      <c r="E1184" s="5" t="str">
        <f t="shared" si="98"/>
        <v/>
      </c>
      <c r="F1184" s="5" t="str">
        <f>'CALC | Main Engine'!$B1184</f>
        <v/>
      </c>
      <c r="G1184" s="27" t="str">
        <f>'CALC | Main Engine'!$C1184</f>
        <v/>
      </c>
      <c r="H1184" s="6" t="str">
        <f>'CALC | Main Engine'!$E1184</f>
        <v/>
      </c>
      <c r="I1184" s="34" t="str">
        <f>IFERROR('CALC | Main Engine'!$F1184*INDEX(MassUnitsTable[],MATCH($R$3,MassUnitsTable[Mass Units],0),2), "")</f>
        <v/>
      </c>
      <c r="J1184" s="27" t="str">
        <f>IFERROR('CALC | Booster'!$F1184*INDEX(MassUnitsTable[],MATCH($R$3,MassUnitsTable[Mass Units],0),2), "")</f>
        <v/>
      </c>
      <c r="K1184" s="32" t="str">
        <f t="shared" si="99"/>
        <v/>
      </c>
      <c r="L1184" s="34" t="str">
        <f>IFERROR(('CALC | Main Engine'!N1184+'CALC | Booster'!N1184)*INDEX(MassUnitsTable[],MATCH($R$3,MassUnitsTable[Mass Units],0),2), "")</f>
        <v/>
      </c>
      <c r="M1184" s="27" t="str">
        <f>IFERROR(('CALC | Main Engine'!O1184+'CALC | Booster'!O1184)*INDEX(MassUnitsTable[],MATCH($R$3,MassUnitsTable[Mass Units],0),2), "")</f>
        <v/>
      </c>
      <c r="N1184" s="27" t="str">
        <f>IFERROR(('CALC | Main Engine'!P1184+'CALC | Booster'!P1184)*INDEX(MassUnitsTable[],MATCH($R$3,MassUnitsTable[Mass Units],0),2), "")</f>
        <v/>
      </c>
      <c r="O1184" s="27" t="str">
        <f>IFERROR(('CALC | Main Engine'!Q1184+'CALC | Booster'!Q1184)*INDEX(MassUnitsTable[],MATCH($R$3,MassUnitsTable[Mass Units],0),2), "")</f>
        <v/>
      </c>
      <c r="P1184" s="27" t="str">
        <f>IFERROR(('CALC | Main Engine'!R1184+'CALC | Booster'!R1184)*INDEX(MassUnitsTable[],MATCH($R$3,MassUnitsTable[Mass Units],0),2), "")</f>
        <v/>
      </c>
      <c r="Q1184" s="27" t="str">
        <f>IFERROR(('CALC | Main Engine'!S1184+'CALC | Booster'!S1184)*INDEX(MassUnitsTable[],MATCH($R$3,MassUnitsTable[Mass Units],0),2), "")</f>
        <v/>
      </c>
      <c r="R1184" s="32" t="str">
        <f>IFERROR(('CALC | Main Engine'!T1184+'CALC | Booster'!T1184)*INDEX(MassUnitsTable[],MATCH($R$3,MassUnitsTable[Mass Units],0),2), "")</f>
        <v/>
      </c>
      <c r="S1184" s="10"/>
    </row>
    <row r="1185" spans="1:19" x14ac:dyDescent="0.25">
      <c r="A1185" s="10"/>
      <c r="B1185" s="4" t="str">
        <f t="shared" si="95"/>
        <v/>
      </c>
      <c r="C1185" s="5" t="str">
        <f t="shared" si="96"/>
        <v/>
      </c>
      <c r="D1185" s="5" t="str">
        <f t="shared" si="97"/>
        <v/>
      </c>
      <c r="E1185" s="5" t="str">
        <f t="shared" si="98"/>
        <v/>
      </c>
      <c r="F1185" s="5" t="str">
        <f>'CALC | Main Engine'!$B1185</f>
        <v/>
      </c>
      <c r="G1185" s="27" t="str">
        <f>'CALC | Main Engine'!$C1185</f>
        <v/>
      </c>
      <c r="H1185" s="6" t="str">
        <f>'CALC | Main Engine'!$E1185</f>
        <v/>
      </c>
      <c r="I1185" s="34" t="str">
        <f>IFERROR('CALC | Main Engine'!$F1185*INDEX(MassUnitsTable[],MATCH($R$3,MassUnitsTable[Mass Units],0),2), "")</f>
        <v/>
      </c>
      <c r="J1185" s="27" t="str">
        <f>IFERROR('CALC | Booster'!$F1185*INDEX(MassUnitsTable[],MATCH($R$3,MassUnitsTable[Mass Units],0),2), "")</f>
        <v/>
      </c>
      <c r="K1185" s="32" t="str">
        <f t="shared" si="99"/>
        <v/>
      </c>
      <c r="L1185" s="34" t="str">
        <f>IFERROR(('CALC | Main Engine'!N1185+'CALC | Booster'!N1185)*INDEX(MassUnitsTable[],MATCH($R$3,MassUnitsTable[Mass Units],0),2), "")</f>
        <v/>
      </c>
      <c r="M1185" s="27" t="str">
        <f>IFERROR(('CALC | Main Engine'!O1185+'CALC | Booster'!O1185)*INDEX(MassUnitsTable[],MATCH($R$3,MassUnitsTable[Mass Units],0),2), "")</f>
        <v/>
      </c>
      <c r="N1185" s="27" t="str">
        <f>IFERROR(('CALC | Main Engine'!P1185+'CALC | Booster'!P1185)*INDEX(MassUnitsTable[],MATCH($R$3,MassUnitsTable[Mass Units],0),2), "")</f>
        <v/>
      </c>
      <c r="O1185" s="27" t="str">
        <f>IFERROR(('CALC | Main Engine'!Q1185+'CALC | Booster'!Q1185)*INDEX(MassUnitsTable[],MATCH($R$3,MassUnitsTable[Mass Units],0),2), "")</f>
        <v/>
      </c>
      <c r="P1185" s="27" t="str">
        <f>IFERROR(('CALC | Main Engine'!R1185+'CALC | Booster'!R1185)*INDEX(MassUnitsTable[],MATCH($R$3,MassUnitsTable[Mass Units],0),2), "")</f>
        <v/>
      </c>
      <c r="Q1185" s="27" t="str">
        <f>IFERROR(('CALC | Main Engine'!S1185+'CALC | Booster'!S1185)*INDEX(MassUnitsTable[],MATCH($R$3,MassUnitsTable[Mass Units],0),2), "")</f>
        <v/>
      </c>
      <c r="R1185" s="32" t="str">
        <f>IFERROR(('CALC | Main Engine'!T1185+'CALC | Booster'!T1185)*INDEX(MassUnitsTable[],MATCH($R$3,MassUnitsTable[Mass Units],0),2), "")</f>
        <v/>
      </c>
      <c r="S1185" s="10"/>
    </row>
    <row r="1186" spans="1:19" x14ac:dyDescent="0.25">
      <c r="A1186" s="10"/>
      <c r="B1186" s="4" t="str">
        <f t="shared" si="95"/>
        <v/>
      </c>
      <c r="C1186" s="5" t="str">
        <f t="shared" si="96"/>
        <v/>
      </c>
      <c r="D1186" s="5" t="str">
        <f t="shared" si="97"/>
        <v/>
      </c>
      <c r="E1186" s="5" t="str">
        <f t="shared" si="98"/>
        <v/>
      </c>
      <c r="F1186" s="5" t="str">
        <f>'CALC | Main Engine'!$B1186</f>
        <v/>
      </c>
      <c r="G1186" s="27" t="str">
        <f>'CALC | Main Engine'!$C1186</f>
        <v/>
      </c>
      <c r="H1186" s="6" t="str">
        <f>'CALC | Main Engine'!$E1186</f>
        <v/>
      </c>
      <c r="I1186" s="34" t="str">
        <f>IFERROR('CALC | Main Engine'!$F1186*INDEX(MassUnitsTable[],MATCH($R$3,MassUnitsTable[Mass Units],0),2), "")</f>
        <v/>
      </c>
      <c r="J1186" s="27" t="str">
        <f>IFERROR('CALC | Booster'!$F1186*INDEX(MassUnitsTable[],MATCH($R$3,MassUnitsTable[Mass Units],0),2), "")</f>
        <v/>
      </c>
      <c r="K1186" s="32" t="str">
        <f t="shared" si="99"/>
        <v/>
      </c>
      <c r="L1186" s="34" t="str">
        <f>IFERROR(('CALC | Main Engine'!N1186+'CALC | Booster'!N1186)*INDEX(MassUnitsTable[],MATCH($R$3,MassUnitsTable[Mass Units],0),2), "")</f>
        <v/>
      </c>
      <c r="M1186" s="27" t="str">
        <f>IFERROR(('CALC | Main Engine'!O1186+'CALC | Booster'!O1186)*INDEX(MassUnitsTable[],MATCH($R$3,MassUnitsTable[Mass Units],0),2), "")</f>
        <v/>
      </c>
      <c r="N1186" s="27" t="str">
        <f>IFERROR(('CALC | Main Engine'!P1186+'CALC | Booster'!P1186)*INDEX(MassUnitsTable[],MATCH($R$3,MassUnitsTable[Mass Units],0),2), "")</f>
        <v/>
      </c>
      <c r="O1186" s="27" t="str">
        <f>IFERROR(('CALC | Main Engine'!Q1186+'CALC | Booster'!Q1186)*INDEX(MassUnitsTable[],MATCH($R$3,MassUnitsTable[Mass Units],0),2), "")</f>
        <v/>
      </c>
      <c r="P1186" s="27" t="str">
        <f>IFERROR(('CALC | Main Engine'!R1186+'CALC | Booster'!R1186)*INDEX(MassUnitsTable[],MATCH($R$3,MassUnitsTable[Mass Units],0),2), "")</f>
        <v/>
      </c>
      <c r="Q1186" s="27" t="str">
        <f>IFERROR(('CALC | Main Engine'!S1186+'CALC | Booster'!S1186)*INDEX(MassUnitsTable[],MATCH($R$3,MassUnitsTable[Mass Units],0),2), "")</f>
        <v/>
      </c>
      <c r="R1186" s="32" t="str">
        <f>IFERROR(('CALC | Main Engine'!T1186+'CALC | Booster'!T1186)*INDEX(MassUnitsTable[],MATCH($R$3,MassUnitsTable[Mass Units],0),2), "")</f>
        <v/>
      </c>
      <c r="S1186" s="10"/>
    </row>
    <row r="1187" spans="1:19" x14ac:dyDescent="0.25">
      <c r="A1187" s="10"/>
      <c r="B1187" s="4" t="str">
        <f t="shared" si="95"/>
        <v/>
      </c>
      <c r="C1187" s="5" t="str">
        <f t="shared" si="96"/>
        <v/>
      </c>
      <c r="D1187" s="5" t="str">
        <f t="shared" si="97"/>
        <v/>
      </c>
      <c r="E1187" s="5" t="str">
        <f t="shared" si="98"/>
        <v/>
      </c>
      <c r="F1187" s="5" t="str">
        <f>'CALC | Main Engine'!$B1187</f>
        <v/>
      </c>
      <c r="G1187" s="27" t="str">
        <f>'CALC | Main Engine'!$C1187</f>
        <v/>
      </c>
      <c r="H1187" s="6" t="str">
        <f>'CALC | Main Engine'!$E1187</f>
        <v/>
      </c>
      <c r="I1187" s="34" t="str">
        <f>IFERROR('CALC | Main Engine'!$F1187*INDEX(MassUnitsTable[],MATCH($R$3,MassUnitsTable[Mass Units],0),2), "")</f>
        <v/>
      </c>
      <c r="J1187" s="27" t="str">
        <f>IFERROR('CALC | Booster'!$F1187*INDEX(MassUnitsTable[],MATCH($R$3,MassUnitsTable[Mass Units],0),2), "")</f>
        <v/>
      </c>
      <c r="K1187" s="32" t="str">
        <f t="shared" si="99"/>
        <v/>
      </c>
      <c r="L1187" s="34" t="str">
        <f>IFERROR(('CALC | Main Engine'!N1187+'CALC | Booster'!N1187)*INDEX(MassUnitsTable[],MATCH($R$3,MassUnitsTable[Mass Units],0),2), "")</f>
        <v/>
      </c>
      <c r="M1187" s="27" t="str">
        <f>IFERROR(('CALC | Main Engine'!O1187+'CALC | Booster'!O1187)*INDEX(MassUnitsTable[],MATCH($R$3,MassUnitsTable[Mass Units],0),2), "")</f>
        <v/>
      </c>
      <c r="N1187" s="27" t="str">
        <f>IFERROR(('CALC | Main Engine'!P1187+'CALC | Booster'!P1187)*INDEX(MassUnitsTable[],MATCH($R$3,MassUnitsTable[Mass Units],0),2), "")</f>
        <v/>
      </c>
      <c r="O1187" s="27" t="str">
        <f>IFERROR(('CALC | Main Engine'!Q1187+'CALC | Booster'!Q1187)*INDEX(MassUnitsTable[],MATCH($R$3,MassUnitsTable[Mass Units],0),2), "")</f>
        <v/>
      </c>
      <c r="P1187" s="27" t="str">
        <f>IFERROR(('CALC | Main Engine'!R1187+'CALC | Booster'!R1187)*INDEX(MassUnitsTable[],MATCH($R$3,MassUnitsTable[Mass Units],0),2), "")</f>
        <v/>
      </c>
      <c r="Q1187" s="27" t="str">
        <f>IFERROR(('CALC | Main Engine'!S1187+'CALC | Booster'!S1187)*INDEX(MassUnitsTable[],MATCH($R$3,MassUnitsTable[Mass Units],0),2), "")</f>
        <v/>
      </c>
      <c r="R1187" s="32" t="str">
        <f>IFERROR(('CALC | Main Engine'!T1187+'CALC | Booster'!T1187)*INDEX(MassUnitsTable[],MATCH($R$3,MassUnitsTable[Mass Units],0),2), "")</f>
        <v/>
      </c>
      <c r="S1187" s="10"/>
    </row>
    <row r="1188" spans="1:19" x14ac:dyDescent="0.25">
      <c r="A1188" s="10"/>
      <c r="B1188" s="4" t="str">
        <f t="shared" si="95"/>
        <v/>
      </c>
      <c r="C1188" s="5" t="str">
        <f t="shared" si="96"/>
        <v/>
      </c>
      <c r="D1188" s="5" t="str">
        <f t="shared" si="97"/>
        <v/>
      </c>
      <c r="E1188" s="5" t="str">
        <f t="shared" si="98"/>
        <v/>
      </c>
      <c r="F1188" s="5" t="str">
        <f>'CALC | Main Engine'!$B1188</f>
        <v/>
      </c>
      <c r="G1188" s="27" t="str">
        <f>'CALC | Main Engine'!$C1188</f>
        <v/>
      </c>
      <c r="H1188" s="6" t="str">
        <f>'CALC | Main Engine'!$E1188</f>
        <v/>
      </c>
      <c r="I1188" s="34" t="str">
        <f>IFERROR('CALC | Main Engine'!$F1188*INDEX(MassUnitsTable[],MATCH($R$3,MassUnitsTable[Mass Units],0),2), "")</f>
        <v/>
      </c>
      <c r="J1188" s="27" t="str">
        <f>IFERROR('CALC | Booster'!$F1188*INDEX(MassUnitsTable[],MATCH($R$3,MassUnitsTable[Mass Units],0),2), "")</f>
        <v/>
      </c>
      <c r="K1188" s="32" t="str">
        <f t="shared" si="99"/>
        <v/>
      </c>
      <c r="L1188" s="34" t="str">
        <f>IFERROR(('CALC | Main Engine'!N1188+'CALC | Booster'!N1188)*INDEX(MassUnitsTable[],MATCH($R$3,MassUnitsTable[Mass Units],0),2), "")</f>
        <v/>
      </c>
      <c r="M1188" s="27" t="str">
        <f>IFERROR(('CALC | Main Engine'!O1188+'CALC | Booster'!O1188)*INDEX(MassUnitsTable[],MATCH($R$3,MassUnitsTable[Mass Units],0),2), "")</f>
        <v/>
      </c>
      <c r="N1188" s="27" t="str">
        <f>IFERROR(('CALC | Main Engine'!P1188+'CALC | Booster'!P1188)*INDEX(MassUnitsTable[],MATCH($R$3,MassUnitsTable[Mass Units],0),2), "")</f>
        <v/>
      </c>
      <c r="O1188" s="27" t="str">
        <f>IFERROR(('CALC | Main Engine'!Q1188+'CALC | Booster'!Q1188)*INDEX(MassUnitsTable[],MATCH($R$3,MassUnitsTable[Mass Units],0),2), "")</f>
        <v/>
      </c>
      <c r="P1188" s="27" t="str">
        <f>IFERROR(('CALC | Main Engine'!R1188+'CALC | Booster'!R1188)*INDEX(MassUnitsTable[],MATCH($R$3,MassUnitsTable[Mass Units],0),2), "")</f>
        <v/>
      </c>
      <c r="Q1188" s="27" t="str">
        <f>IFERROR(('CALC | Main Engine'!S1188+'CALC | Booster'!S1188)*INDEX(MassUnitsTable[],MATCH($R$3,MassUnitsTable[Mass Units],0),2), "")</f>
        <v/>
      </c>
      <c r="R1188" s="32" t="str">
        <f>IFERROR(('CALC | Main Engine'!T1188+'CALC | Booster'!T1188)*INDEX(MassUnitsTable[],MATCH($R$3,MassUnitsTable[Mass Units],0),2), "")</f>
        <v/>
      </c>
      <c r="S1188" s="10"/>
    </row>
    <row r="1189" spans="1:19" x14ac:dyDescent="0.25">
      <c r="A1189" s="10"/>
      <c r="B1189" s="4" t="str">
        <f t="shared" si="95"/>
        <v/>
      </c>
      <c r="C1189" s="5" t="str">
        <f t="shared" si="96"/>
        <v/>
      </c>
      <c r="D1189" s="5" t="str">
        <f t="shared" si="97"/>
        <v/>
      </c>
      <c r="E1189" s="5" t="str">
        <f t="shared" si="98"/>
        <v/>
      </c>
      <c r="F1189" s="5" t="str">
        <f>'CALC | Main Engine'!$B1189</f>
        <v/>
      </c>
      <c r="G1189" s="27" t="str">
        <f>'CALC | Main Engine'!$C1189</f>
        <v/>
      </c>
      <c r="H1189" s="6" t="str">
        <f>'CALC | Main Engine'!$E1189</f>
        <v/>
      </c>
      <c r="I1189" s="34" t="str">
        <f>IFERROR('CALC | Main Engine'!$F1189*INDEX(MassUnitsTable[],MATCH($R$3,MassUnitsTable[Mass Units],0),2), "")</f>
        <v/>
      </c>
      <c r="J1189" s="27" t="str">
        <f>IFERROR('CALC | Booster'!$F1189*INDEX(MassUnitsTable[],MATCH($R$3,MassUnitsTable[Mass Units],0),2), "")</f>
        <v/>
      </c>
      <c r="K1189" s="32" t="str">
        <f t="shared" si="99"/>
        <v/>
      </c>
      <c r="L1189" s="34" t="str">
        <f>IFERROR(('CALC | Main Engine'!N1189+'CALC | Booster'!N1189)*INDEX(MassUnitsTable[],MATCH($R$3,MassUnitsTable[Mass Units],0),2), "")</f>
        <v/>
      </c>
      <c r="M1189" s="27" t="str">
        <f>IFERROR(('CALC | Main Engine'!O1189+'CALC | Booster'!O1189)*INDEX(MassUnitsTable[],MATCH($R$3,MassUnitsTable[Mass Units],0),2), "")</f>
        <v/>
      </c>
      <c r="N1189" s="27" t="str">
        <f>IFERROR(('CALC | Main Engine'!P1189+'CALC | Booster'!P1189)*INDEX(MassUnitsTable[],MATCH($R$3,MassUnitsTable[Mass Units],0),2), "")</f>
        <v/>
      </c>
      <c r="O1189" s="27" t="str">
        <f>IFERROR(('CALC | Main Engine'!Q1189+'CALC | Booster'!Q1189)*INDEX(MassUnitsTable[],MATCH($R$3,MassUnitsTable[Mass Units],0),2), "")</f>
        <v/>
      </c>
      <c r="P1189" s="27" t="str">
        <f>IFERROR(('CALC | Main Engine'!R1189+'CALC | Booster'!R1189)*INDEX(MassUnitsTable[],MATCH($R$3,MassUnitsTable[Mass Units],0),2), "")</f>
        <v/>
      </c>
      <c r="Q1189" s="27" t="str">
        <f>IFERROR(('CALC | Main Engine'!S1189+'CALC | Booster'!S1189)*INDEX(MassUnitsTable[],MATCH($R$3,MassUnitsTable[Mass Units],0),2), "")</f>
        <v/>
      </c>
      <c r="R1189" s="32" t="str">
        <f>IFERROR(('CALC | Main Engine'!T1189+'CALC | Booster'!T1189)*INDEX(MassUnitsTable[],MATCH($R$3,MassUnitsTable[Mass Units],0),2), "")</f>
        <v/>
      </c>
      <c r="S1189" s="10"/>
    </row>
    <row r="1190" spans="1:19" x14ac:dyDescent="0.25">
      <c r="A1190" s="10"/>
      <c r="B1190" s="4" t="str">
        <f t="shared" si="95"/>
        <v/>
      </c>
      <c r="C1190" s="5" t="str">
        <f t="shared" si="96"/>
        <v/>
      </c>
      <c r="D1190" s="5" t="str">
        <f t="shared" si="97"/>
        <v/>
      </c>
      <c r="E1190" s="5" t="str">
        <f t="shared" si="98"/>
        <v/>
      </c>
      <c r="F1190" s="5" t="str">
        <f>'CALC | Main Engine'!$B1190</f>
        <v/>
      </c>
      <c r="G1190" s="27" t="str">
        <f>'CALC | Main Engine'!$C1190</f>
        <v/>
      </c>
      <c r="H1190" s="6" t="str">
        <f>'CALC | Main Engine'!$E1190</f>
        <v/>
      </c>
      <c r="I1190" s="34" t="str">
        <f>IFERROR('CALC | Main Engine'!$F1190*INDEX(MassUnitsTable[],MATCH($R$3,MassUnitsTable[Mass Units],0),2), "")</f>
        <v/>
      </c>
      <c r="J1190" s="27" t="str">
        <f>IFERROR('CALC | Booster'!$F1190*INDEX(MassUnitsTable[],MATCH($R$3,MassUnitsTable[Mass Units],0),2), "")</f>
        <v/>
      </c>
      <c r="K1190" s="32" t="str">
        <f t="shared" si="99"/>
        <v/>
      </c>
      <c r="L1190" s="34" t="str">
        <f>IFERROR(('CALC | Main Engine'!N1190+'CALC | Booster'!N1190)*INDEX(MassUnitsTable[],MATCH($R$3,MassUnitsTable[Mass Units],0),2), "")</f>
        <v/>
      </c>
      <c r="M1190" s="27" t="str">
        <f>IFERROR(('CALC | Main Engine'!O1190+'CALC | Booster'!O1190)*INDEX(MassUnitsTable[],MATCH($R$3,MassUnitsTable[Mass Units],0),2), "")</f>
        <v/>
      </c>
      <c r="N1190" s="27" t="str">
        <f>IFERROR(('CALC | Main Engine'!P1190+'CALC | Booster'!P1190)*INDEX(MassUnitsTable[],MATCH($R$3,MassUnitsTable[Mass Units],0),2), "")</f>
        <v/>
      </c>
      <c r="O1190" s="27" t="str">
        <f>IFERROR(('CALC | Main Engine'!Q1190+'CALC | Booster'!Q1190)*INDEX(MassUnitsTable[],MATCH($R$3,MassUnitsTable[Mass Units],0),2), "")</f>
        <v/>
      </c>
      <c r="P1190" s="27" t="str">
        <f>IFERROR(('CALC | Main Engine'!R1190+'CALC | Booster'!R1190)*INDEX(MassUnitsTable[],MATCH($R$3,MassUnitsTable[Mass Units],0),2), "")</f>
        <v/>
      </c>
      <c r="Q1190" s="27" t="str">
        <f>IFERROR(('CALC | Main Engine'!S1190+'CALC | Booster'!S1190)*INDEX(MassUnitsTable[],MATCH($R$3,MassUnitsTable[Mass Units],0),2), "")</f>
        <v/>
      </c>
      <c r="R1190" s="32" t="str">
        <f>IFERROR(('CALC | Main Engine'!T1190+'CALC | Booster'!T1190)*INDEX(MassUnitsTable[],MATCH($R$3,MassUnitsTable[Mass Units],0),2), "")</f>
        <v/>
      </c>
      <c r="S1190" s="10"/>
    </row>
    <row r="1191" spans="1:19" x14ac:dyDescent="0.25">
      <c r="A1191" s="10"/>
      <c r="B1191" s="4" t="str">
        <f t="shared" si="95"/>
        <v/>
      </c>
      <c r="C1191" s="5" t="str">
        <f t="shared" si="96"/>
        <v/>
      </c>
      <c r="D1191" s="5" t="str">
        <f t="shared" si="97"/>
        <v/>
      </c>
      <c r="E1191" s="5" t="str">
        <f t="shared" si="98"/>
        <v/>
      </c>
      <c r="F1191" s="5" t="str">
        <f>'CALC | Main Engine'!$B1191</f>
        <v/>
      </c>
      <c r="G1191" s="27" t="str">
        <f>'CALC | Main Engine'!$C1191</f>
        <v/>
      </c>
      <c r="H1191" s="6" t="str">
        <f>'CALC | Main Engine'!$E1191</f>
        <v/>
      </c>
      <c r="I1191" s="34" t="str">
        <f>IFERROR('CALC | Main Engine'!$F1191*INDEX(MassUnitsTable[],MATCH($R$3,MassUnitsTable[Mass Units],0),2), "")</f>
        <v/>
      </c>
      <c r="J1191" s="27" t="str">
        <f>IFERROR('CALC | Booster'!$F1191*INDEX(MassUnitsTable[],MATCH($R$3,MassUnitsTable[Mass Units],0),2), "")</f>
        <v/>
      </c>
      <c r="K1191" s="32" t="str">
        <f t="shared" si="99"/>
        <v/>
      </c>
      <c r="L1191" s="34" t="str">
        <f>IFERROR(('CALC | Main Engine'!N1191+'CALC | Booster'!N1191)*INDEX(MassUnitsTable[],MATCH($R$3,MassUnitsTable[Mass Units],0),2), "")</f>
        <v/>
      </c>
      <c r="M1191" s="27" t="str">
        <f>IFERROR(('CALC | Main Engine'!O1191+'CALC | Booster'!O1191)*INDEX(MassUnitsTable[],MATCH($R$3,MassUnitsTable[Mass Units],0),2), "")</f>
        <v/>
      </c>
      <c r="N1191" s="27" t="str">
        <f>IFERROR(('CALC | Main Engine'!P1191+'CALC | Booster'!P1191)*INDEX(MassUnitsTable[],MATCH($R$3,MassUnitsTable[Mass Units],0),2), "")</f>
        <v/>
      </c>
      <c r="O1191" s="27" t="str">
        <f>IFERROR(('CALC | Main Engine'!Q1191+'CALC | Booster'!Q1191)*INDEX(MassUnitsTable[],MATCH($R$3,MassUnitsTable[Mass Units],0),2), "")</f>
        <v/>
      </c>
      <c r="P1191" s="27" t="str">
        <f>IFERROR(('CALC | Main Engine'!R1191+'CALC | Booster'!R1191)*INDEX(MassUnitsTable[],MATCH($R$3,MassUnitsTable[Mass Units],0),2), "")</f>
        <v/>
      </c>
      <c r="Q1191" s="27" t="str">
        <f>IFERROR(('CALC | Main Engine'!S1191+'CALC | Booster'!S1191)*INDEX(MassUnitsTable[],MATCH($R$3,MassUnitsTable[Mass Units],0),2), "")</f>
        <v/>
      </c>
      <c r="R1191" s="32" t="str">
        <f>IFERROR(('CALC | Main Engine'!T1191+'CALC | Booster'!T1191)*INDEX(MassUnitsTable[],MATCH($R$3,MassUnitsTable[Mass Units],0),2), "")</f>
        <v/>
      </c>
      <c r="S1191" s="10"/>
    </row>
    <row r="1192" spans="1:19" x14ac:dyDescent="0.25">
      <c r="A1192" s="10"/>
      <c r="B1192" s="4" t="str">
        <f t="shared" si="95"/>
        <v/>
      </c>
      <c r="C1192" s="5" t="str">
        <f t="shared" si="96"/>
        <v/>
      </c>
      <c r="D1192" s="5" t="str">
        <f t="shared" si="97"/>
        <v/>
      </c>
      <c r="E1192" s="5" t="str">
        <f t="shared" si="98"/>
        <v/>
      </c>
      <c r="F1192" s="5" t="str">
        <f>'CALC | Main Engine'!$B1192</f>
        <v/>
      </c>
      <c r="G1192" s="27" t="str">
        <f>'CALC | Main Engine'!$C1192</f>
        <v/>
      </c>
      <c r="H1192" s="6" t="str">
        <f>'CALC | Main Engine'!$E1192</f>
        <v/>
      </c>
      <c r="I1192" s="34" t="str">
        <f>IFERROR('CALC | Main Engine'!$F1192*INDEX(MassUnitsTable[],MATCH($R$3,MassUnitsTable[Mass Units],0),2), "")</f>
        <v/>
      </c>
      <c r="J1192" s="27" t="str">
        <f>IFERROR('CALC | Booster'!$F1192*INDEX(MassUnitsTable[],MATCH($R$3,MassUnitsTable[Mass Units],0),2), "")</f>
        <v/>
      </c>
      <c r="K1192" s="32" t="str">
        <f t="shared" si="99"/>
        <v/>
      </c>
      <c r="L1192" s="34" t="str">
        <f>IFERROR(('CALC | Main Engine'!N1192+'CALC | Booster'!N1192)*INDEX(MassUnitsTable[],MATCH($R$3,MassUnitsTable[Mass Units],0),2), "")</f>
        <v/>
      </c>
      <c r="M1192" s="27" t="str">
        <f>IFERROR(('CALC | Main Engine'!O1192+'CALC | Booster'!O1192)*INDEX(MassUnitsTable[],MATCH($R$3,MassUnitsTable[Mass Units],0),2), "")</f>
        <v/>
      </c>
      <c r="N1192" s="27" t="str">
        <f>IFERROR(('CALC | Main Engine'!P1192+'CALC | Booster'!P1192)*INDEX(MassUnitsTable[],MATCH($R$3,MassUnitsTable[Mass Units],0),2), "")</f>
        <v/>
      </c>
      <c r="O1192" s="27" t="str">
        <f>IFERROR(('CALC | Main Engine'!Q1192+'CALC | Booster'!Q1192)*INDEX(MassUnitsTable[],MATCH($R$3,MassUnitsTable[Mass Units],0),2), "")</f>
        <v/>
      </c>
      <c r="P1192" s="27" t="str">
        <f>IFERROR(('CALC | Main Engine'!R1192+'CALC | Booster'!R1192)*INDEX(MassUnitsTable[],MATCH($R$3,MassUnitsTable[Mass Units],0),2), "")</f>
        <v/>
      </c>
      <c r="Q1192" s="27" t="str">
        <f>IFERROR(('CALC | Main Engine'!S1192+'CALC | Booster'!S1192)*INDEX(MassUnitsTable[],MATCH($R$3,MassUnitsTable[Mass Units],0),2), "")</f>
        <v/>
      </c>
      <c r="R1192" s="32" t="str">
        <f>IFERROR(('CALC | Main Engine'!T1192+'CALC | Booster'!T1192)*INDEX(MassUnitsTable[],MATCH($R$3,MassUnitsTable[Mass Units],0),2), "")</f>
        <v/>
      </c>
      <c r="S1192" s="10"/>
    </row>
    <row r="1193" spans="1:19" x14ac:dyDescent="0.25">
      <c r="A1193" s="10"/>
      <c r="B1193" s="4" t="str">
        <f t="shared" si="95"/>
        <v/>
      </c>
      <c r="C1193" s="5" t="str">
        <f t="shared" si="96"/>
        <v/>
      </c>
      <c r="D1193" s="5" t="str">
        <f t="shared" si="97"/>
        <v/>
      </c>
      <c r="E1193" s="5" t="str">
        <f t="shared" si="98"/>
        <v/>
      </c>
      <c r="F1193" s="5" t="str">
        <f>'CALC | Main Engine'!$B1193</f>
        <v/>
      </c>
      <c r="G1193" s="27" t="str">
        <f>'CALC | Main Engine'!$C1193</f>
        <v/>
      </c>
      <c r="H1193" s="6" t="str">
        <f>'CALC | Main Engine'!$E1193</f>
        <v/>
      </c>
      <c r="I1193" s="34" t="str">
        <f>IFERROR('CALC | Main Engine'!$F1193*INDEX(MassUnitsTable[],MATCH($R$3,MassUnitsTable[Mass Units],0),2), "")</f>
        <v/>
      </c>
      <c r="J1193" s="27" t="str">
        <f>IFERROR('CALC | Booster'!$F1193*INDEX(MassUnitsTable[],MATCH($R$3,MassUnitsTable[Mass Units],0),2), "")</f>
        <v/>
      </c>
      <c r="K1193" s="32" t="str">
        <f t="shared" si="99"/>
        <v/>
      </c>
      <c r="L1193" s="34" t="str">
        <f>IFERROR(('CALC | Main Engine'!N1193+'CALC | Booster'!N1193)*INDEX(MassUnitsTable[],MATCH($R$3,MassUnitsTable[Mass Units],0),2), "")</f>
        <v/>
      </c>
      <c r="M1193" s="27" t="str">
        <f>IFERROR(('CALC | Main Engine'!O1193+'CALC | Booster'!O1193)*INDEX(MassUnitsTable[],MATCH($R$3,MassUnitsTable[Mass Units],0),2), "")</f>
        <v/>
      </c>
      <c r="N1193" s="27" t="str">
        <f>IFERROR(('CALC | Main Engine'!P1193+'CALC | Booster'!P1193)*INDEX(MassUnitsTable[],MATCH($R$3,MassUnitsTable[Mass Units],0),2), "")</f>
        <v/>
      </c>
      <c r="O1193" s="27" t="str">
        <f>IFERROR(('CALC | Main Engine'!Q1193+'CALC | Booster'!Q1193)*INDEX(MassUnitsTable[],MATCH($R$3,MassUnitsTable[Mass Units],0),2), "")</f>
        <v/>
      </c>
      <c r="P1193" s="27" t="str">
        <f>IFERROR(('CALC | Main Engine'!R1193+'CALC | Booster'!R1193)*INDEX(MassUnitsTable[],MATCH($R$3,MassUnitsTable[Mass Units],0),2), "")</f>
        <v/>
      </c>
      <c r="Q1193" s="27" t="str">
        <f>IFERROR(('CALC | Main Engine'!S1193+'CALC | Booster'!S1193)*INDEX(MassUnitsTable[],MATCH($R$3,MassUnitsTable[Mass Units],0),2), "")</f>
        <v/>
      </c>
      <c r="R1193" s="32" t="str">
        <f>IFERROR(('CALC | Main Engine'!T1193+'CALC | Booster'!T1193)*INDEX(MassUnitsTable[],MATCH($R$3,MassUnitsTable[Mass Units],0),2), "")</f>
        <v/>
      </c>
      <c r="S1193" s="10"/>
    </row>
    <row r="1194" spans="1:19" x14ac:dyDescent="0.25">
      <c r="A1194" s="10"/>
      <c r="B1194" s="4" t="str">
        <f t="shared" si="95"/>
        <v/>
      </c>
      <c r="C1194" s="5" t="str">
        <f t="shared" si="96"/>
        <v/>
      </c>
      <c r="D1194" s="5" t="str">
        <f t="shared" si="97"/>
        <v/>
      </c>
      <c r="E1194" s="5" t="str">
        <f t="shared" si="98"/>
        <v/>
      </c>
      <c r="F1194" s="5" t="str">
        <f>'CALC | Main Engine'!$B1194</f>
        <v/>
      </c>
      <c r="G1194" s="27" t="str">
        <f>'CALC | Main Engine'!$C1194</f>
        <v/>
      </c>
      <c r="H1194" s="6" t="str">
        <f>'CALC | Main Engine'!$E1194</f>
        <v/>
      </c>
      <c r="I1194" s="34" t="str">
        <f>IFERROR('CALC | Main Engine'!$F1194*INDEX(MassUnitsTable[],MATCH($R$3,MassUnitsTable[Mass Units],0),2), "")</f>
        <v/>
      </c>
      <c r="J1194" s="27" t="str">
        <f>IFERROR('CALC | Booster'!$F1194*INDEX(MassUnitsTable[],MATCH($R$3,MassUnitsTable[Mass Units],0),2), "")</f>
        <v/>
      </c>
      <c r="K1194" s="32" t="str">
        <f t="shared" si="99"/>
        <v/>
      </c>
      <c r="L1194" s="34" t="str">
        <f>IFERROR(('CALC | Main Engine'!N1194+'CALC | Booster'!N1194)*INDEX(MassUnitsTable[],MATCH($R$3,MassUnitsTable[Mass Units],0),2), "")</f>
        <v/>
      </c>
      <c r="M1194" s="27" t="str">
        <f>IFERROR(('CALC | Main Engine'!O1194+'CALC | Booster'!O1194)*INDEX(MassUnitsTable[],MATCH($R$3,MassUnitsTable[Mass Units],0),2), "")</f>
        <v/>
      </c>
      <c r="N1194" s="27" t="str">
        <f>IFERROR(('CALC | Main Engine'!P1194+'CALC | Booster'!P1194)*INDEX(MassUnitsTable[],MATCH($R$3,MassUnitsTable[Mass Units],0),2), "")</f>
        <v/>
      </c>
      <c r="O1194" s="27" t="str">
        <f>IFERROR(('CALC | Main Engine'!Q1194+'CALC | Booster'!Q1194)*INDEX(MassUnitsTable[],MATCH($R$3,MassUnitsTable[Mass Units],0),2), "")</f>
        <v/>
      </c>
      <c r="P1194" s="27" t="str">
        <f>IFERROR(('CALC | Main Engine'!R1194+'CALC | Booster'!R1194)*INDEX(MassUnitsTable[],MATCH($R$3,MassUnitsTable[Mass Units],0),2), "")</f>
        <v/>
      </c>
      <c r="Q1194" s="27" t="str">
        <f>IFERROR(('CALC | Main Engine'!S1194+'CALC | Booster'!S1194)*INDEX(MassUnitsTable[],MATCH($R$3,MassUnitsTable[Mass Units],0),2), "")</f>
        <v/>
      </c>
      <c r="R1194" s="32" t="str">
        <f>IFERROR(('CALC | Main Engine'!T1194+'CALC | Booster'!T1194)*INDEX(MassUnitsTable[],MATCH($R$3,MassUnitsTable[Mass Units],0),2), "")</f>
        <v/>
      </c>
      <c r="S1194" s="10"/>
    </row>
    <row r="1195" spans="1:19" x14ac:dyDescent="0.25">
      <c r="A1195" s="10"/>
      <c r="B1195" s="4" t="str">
        <f t="shared" si="95"/>
        <v/>
      </c>
      <c r="C1195" s="5" t="str">
        <f t="shared" si="96"/>
        <v/>
      </c>
      <c r="D1195" s="5" t="str">
        <f t="shared" si="97"/>
        <v/>
      </c>
      <c r="E1195" s="5" t="str">
        <f t="shared" si="98"/>
        <v/>
      </c>
      <c r="F1195" s="5" t="str">
        <f>'CALC | Main Engine'!$B1195</f>
        <v/>
      </c>
      <c r="G1195" s="27" t="str">
        <f>'CALC | Main Engine'!$C1195</f>
        <v/>
      </c>
      <c r="H1195" s="6" t="str">
        <f>'CALC | Main Engine'!$E1195</f>
        <v/>
      </c>
      <c r="I1195" s="34" t="str">
        <f>IFERROR('CALC | Main Engine'!$F1195*INDEX(MassUnitsTable[],MATCH($R$3,MassUnitsTable[Mass Units],0),2), "")</f>
        <v/>
      </c>
      <c r="J1195" s="27" t="str">
        <f>IFERROR('CALC | Booster'!$F1195*INDEX(MassUnitsTable[],MATCH($R$3,MassUnitsTable[Mass Units],0),2), "")</f>
        <v/>
      </c>
      <c r="K1195" s="32" t="str">
        <f t="shared" si="99"/>
        <v/>
      </c>
      <c r="L1195" s="34" t="str">
        <f>IFERROR(('CALC | Main Engine'!N1195+'CALC | Booster'!N1195)*INDEX(MassUnitsTable[],MATCH($R$3,MassUnitsTable[Mass Units],0),2), "")</f>
        <v/>
      </c>
      <c r="M1195" s="27" t="str">
        <f>IFERROR(('CALC | Main Engine'!O1195+'CALC | Booster'!O1195)*INDEX(MassUnitsTable[],MATCH($R$3,MassUnitsTable[Mass Units],0),2), "")</f>
        <v/>
      </c>
      <c r="N1195" s="27" t="str">
        <f>IFERROR(('CALC | Main Engine'!P1195+'CALC | Booster'!P1195)*INDEX(MassUnitsTable[],MATCH($R$3,MassUnitsTable[Mass Units],0),2), "")</f>
        <v/>
      </c>
      <c r="O1195" s="27" t="str">
        <f>IFERROR(('CALC | Main Engine'!Q1195+'CALC | Booster'!Q1195)*INDEX(MassUnitsTable[],MATCH($R$3,MassUnitsTable[Mass Units],0),2), "")</f>
        <v/>
      </c>
      <c r="P1195" s="27" t="str">
        <f>IFERROR(('CALC | Main Engine'!R1195+'CALC | Booster'!R1195)*INDEX(MassUnitsTable[],MATCH($R$3,MassUnitsTable[Mass Units],0),2), "")</f>
        <v/>
      </c>
      <c r="Q1195" s="27" t="str">
        <f>IFERROR(('CALC | Main Engine'!S1195+'CALC | Booster'!S1195)*INDEX(MassUnitsTable[],MATCH($R$3,MassUnitsTable[Mass Units],0),2), "")</f>
        <v/>
      </c>
      <c r="R1195" s="32" t="str">
        <f>IFERROR(('CALC | Main Engine'!T1195+'CALC | Booster'!T1195)*INDEX(MassUnitsTable[],MATCH($R$3,MassUnitsTable[Mass Units],0),2), "")</f>
        <v/>
      </c>
      <c r="S1195" s="10"/>
    </row>
    <row r="1196" spans="1:19" x14ac:dyDescent="0.25">
      <c r="A1196" s="10"/>
      <c r="B1196" s="4" t="str">
        <f t="shared" si="95"/>
        <v/>
      </c>
      <c r="C1196" s="5" t="str">
        <f t="shared" si="96"/>
        <v/>
      </c>
      <c r="D1196" s="5" t="str">
        <f t="shared" si="97"/>
        <v/>
      </c>
      <c r="E1196" s="5" t="str">
        <f t="shared" si="98"/>
        <v/>
      </c>
      <c r="F1196" s="5" t="str">
        <f>'CALC | Main Engine'!$B1196</f>
        <v/>
      </c>
      <c r="G1196" s="27" t="str">
        <f>'CALC | Main Engine'!$C1196</f>
        <v/>
      </c>
      <c r="H1196" s="6" t="str">
        <f>'CALC | Main Engine'!$E1196</f>
        <v/>
      </c>
      <c r="I1196" s="34" t="str">
        <f>IFERROR('CALC | Main Engine'!$F1196*INDEX(MassUnitsTable[],MATCH($R$3,MassUnitsTable[Mass Units],0),2), "")</f>
        <v/>
      </c>
      <c r="J1196" s="27" t="str">
        <f>IFERROR('CALC | Booster'!$F1196*INDEX(MassUnitsTable[],MATCH($R$3,MassUnitsTable[Mass Units],0),2), "")</f>
        <v/>
      </c>
      <c r="K1196" s="32" t="str">
        <f t="shared" si="99"/>
        <v/>
      </c>
      <c r="L1196" s="34" t="str">
        <f>IFERROR(('CALC | Main Engine'!N1196+'CALC | Booster'!N1196)*INDEX(MassUnitsTable[],MATCH($R$3,MassUnitsTable[Mass Units],0),2), "")</f>
        <v/>
      </c>
      <c r="M1196" s="27" t="str">
        <f>IFERROR(('CALC | Main Engine'!O1196+'CALC | Booster'!O1196)*INDEX(MassUnitsTable[],MATCH($R$3,MassUnitsTable[Mass Units],0),2), "")</f>
        <v/>
      </c>
      <c r="N1196" s="27" t="str">
        <f>IFERROR(('CALC | Main Engine'!P1196+'CALC | Booster'!P1196)*INDEX(MassUnitsTable[],MATCH($R$3,MassUnitsTable[Mass Units],0),2), "")</f>
        <v/>
      </c>
      <c r="O1196" s="27" t="str">
        <f>IFERROR(('CALC | Main Engine'!Q1196+'CALC | Booster'!Q1196)*INDEX(MassUnitsTable[],MATCH($R$3,MassUnitsTable[Mass Units],0),2), "")</f>
        <v/>
      </c>
      <c r="P1196" s="27" t="str">
        <f>IFERROR(('CALC | Main Engine'!R1196+'CALC | Booster'!R1196)*INDEX(MassUnitsTable[],MATCH($R$3,MassUnitsTable[Mass Units],0),2), "")</f>
        <v/>
      </c>
      <c r="Q1196" s="27" t="str">
        <f>IFERROR(('CALC | Main Engine'!S1196+'CALC | Booster'!S1196)*INDEX(MassUnitsTable[],MATCH($R$3,MassUnitsTable[Mass Units],0),2), "")</f>
        <v/>
      </c>
      <c r="R1196" s="32" t="str">
        <f>IFERROR(('CALC | Main Engine'!T1196+'CALC | Booster'!T1196)*INDEX(MassUnitsTable[],MATCH($R$3,MassUnitsTable[Mass Units],0),2), "")</f>
        <v/>
      </c>
      <c r="S1196" s="10"/>
    </row>
    <row r="1197" spans="1:19" x14ac:dyDescent="0.25">
      <c r="A1197" s="10"/>
      <c r="B1197" s="4" t="str">
        <f t="shared" si="95"/>
        <v/>
      </c>
      <c r="C1197" s="5" t="str">
        <f t="shared" si="96"/>
        <v/>
      </c>
      <c r="D1197" s="5" t="str">
        <f t="shared" si="97"/>
        <v/>
      </c>
      <c r="E1197" s="5" t="str">
        <f t="shared" si="98"/>
        <v/>
      </c>
      <c r="F1197" s="5" t="str">
        <f>'CALC | Main Engine'!$B1197</f>
        <v/>
      </c>
      <c r="G1197" s="27" t="str">
        <f>'CALC | Main Engine'!$C1197</f>
        <v/>
      </c>
      <c r="H1197" s="6" t="str">
        <f>'CALC | Main Engine'!$E1197</f>
        <v/>
      </c>
      <c r="I1197" s="34" t="str">
        <f>IFERROR('CALC | Main Engine'!$F1197*INDEX(MassUnitsTable[],MATCH($R$3,MassUnitsTable[Mass Units],0),2), "")</f>
        <v/>
      </c>
      <c r="J1197" s="27" t="str">
        <f>IFERROR('CALC | Booster'!$F1197*INDEX(MassUnitsTable[],MATCH($R$3,MassUnitsTable[Mass Units],0),2), "")</f>
        <v/>
      </c>
      <c r="K1197" s="32" t="str">
        <f t="shared" si="99"/>
        <v/>
      </c>
      <c r="L1197" s="34" t="str">
        <f>IFERROR(('CALC | Main Engine'!N1197+'CALC | Booster'!N1197)*INDEX(MassUnitsTable[],MATCH($R$3,MassUnitsTable[Mass Units],0),2), "")</f>
        <v/>
      </c>
      <c r="M1197" s="27" t="str">
        <f>IFERROR(('CALC | Main Engine'!O1197+'CALC | Booster'!O1197)*INDEX(MassUnitsTable[],MATCH($R$3,MassUnitsTable[Mass Units],0),2), "")</f>
        <v/>
      </c>
      <c r="N1197" s="27" t="str">
        <f>IFERROR(('CALC | Main Engine'!P1197+'CALC | Booster'!P1197)*INDEX(MassUnitsTable[],MATCH($R$3,MassUnitsTable[Mass Units],0),2), "")</f>
        <v/>
      </c>
      <c r="O1197" s="27" t="str">
        <f>IFERROR(('CALC | Main Engine'!Q1197+'CALC | Booster'!Q1197)*INDEX(MassUnitsTable[],MATCH($R$3,MassUnitsTable[Mass Units],0),2), "")</f>
        <v/>
      </c>
      <c r="P1197" s="27" t="str">
        <f>IFERROR(('CALC | Main Engine'!R1197+'CALC | Booster'!R1197)*INDEX(MassUnitsTable[],MATCH($R$3,MassUnitsTable[Mass Units],0),2), "")</f>
        <v/>
      </c>
      <c r="Q1197" s="27" t="str">
        <f>IFERROR(('CALC | Main Engine'!S1197+'CALC | Booster'!S1197)*INDEX(MassUnitsTable[],MATCH($R$3,MassUnitsTable[Mass Units],0),2), "")</f>
        <v/>
      </c>
      <c r="R1197" s="32" t="str">
        <f>IFERROR(('CALC | Main Engine'!T1197+'CALC | Booster'!T1197)*INDEX(MassUnitsTable[],MATCH($R$3,MassUnitsTable[Mass Units],0),2), "")</f>
        <v/>
      </c>
      <c r="S1197" s="10"/>
    </row>
    <row r="1198" spans="1:19" x14ac:dyDescent="0.25">
      <c r="A1198" s="10"/>
      <c r="B1198" s="4" t="str">
        <f t="shared" si="95"/>
        <v/>
      </c>
      <c r="C1198" s="5" t="str">
        <f t="shared" si="96"/>
        <v/>
      </c>
      <c r="D1198" s="5" t="str">
        <f t="shared" si="97"/>
        <v/>
      </c>
      <c r="E1198" s="5" t="str">
        <f t="shared" si="98"/>
        <v/>
      </c>
      <c r="F1198" s="5" t="str">
        <f>'CALC | Main Engine'!$B1198</f>
        <v/>
      </c>
      <c r="G1198" s="27" t="str">
        <f>'CALC | Main Engine'!$C1198</f>
        <v/>
      </c>
      <c r="H1198" s="6" t="str">
        <f>'CALC | Main Engine'!$E1198</f>
        <v/>
      </c>
      <c r="I1198" s="34" t="str">
        <f>IFERROR('CALC | Main Engine'!$F1198*INDEX(MassUnitsTable[],MATCH($R$3,MassUnitsTable[Mass Units],0),2), "")</f>
        <v/>
      </c>
      <c r="J1198" s="27" t="str">
        <f>IFERROR('CALC | Booster'!$F1198*INDEX(MassUnitsTable[],MATCH($R$3,MassUnitsTable[Mass Units],0),2), "")</f>
        <v/>
      </c>
      <c r="K1198" s="32" t="str">
        <f t="shared" si="99"/>
        <v/>
      </c>
      <c r="L1198" s="34" t="str">
        <f>IFERROR(('CALC | Main Engine'!N1198+'CALC | Booster'!N1198)*INDEX(MassUnitsTable[],MATCH($R$3,MassUnitsTable[Mass Units],0),2), "")</f>
        <v/>
      </c>
      <c r="M1198" s="27" t="str">
        <f>IFERROR(('CALC | Main Engine'!O1198+'CALC | Booster'!O1198)*INDEX(MassUnitsTable[],MATCH($R$3,MassUnitsTable[Mass Units],0),2), "")</f>
        <v/>
      </c>
      <c r="N1198" s="27" t="str">
        <f>IFERROR(('CALC | Main Engine'!P1198+'CALC | Booster'!P1198)*INDEX(MassUnitsTable[],MATCH($R$3,MassUnitsTable[Mass Units],0),2), "")</f>
        <v/>
      </c>
      <c r="O1198" s="27" t="str">
        <f>IFERROR(('CALC | Main Engine'!Q1198+'CALC | Booster'!Q1198)*INDEX(MassUnitsTable[],MATCH($R$3,MassUnitsTable[Mass Units],0),2), "")</f>
        <v/>
      </c>
      <c r="P1198" s="27" t="str">
        <f>IFERROR(('CALC | Main Engine'!R1198+'CALC | Booster'!R1198)*INDEX(MassUnitsTable[],MATCH($R$3,MassUnitsTable[Mass Units],0),2), "")</f>
        <v/>
      </c>
      <c r="Q1198" s="27" t="str">
        <f>IFERROR(('CALC | Main Engine'!S1198+'CALC | Booster'!S1198)*INDEX(MassUnitsTable[],MATCH($R$3,MassUnitsTable[Mass Units],0),2), "")</f>
        <v/>
      </c>
      <c r="R1198" s="32" t="str">
        <f>IFERROR(('CALC | Main Engine'!T1198+'CALC | Booster'!T1198)*INDEX(MassUnitsTable[],MATCH($R$3,MassUnitsTable[Mass Units],0),2), "")</f>
        <v/>
      </c>
      <c r="S1198" s="10"/>
    </row>
    <row r="1199" spans="1:19" x14ac:dyDescent="0.25">
      <c r="A1199" s="10"/>
      <c r="B1199" s="4" t="str">
        <f t="shared" si="95"/>
        <v/>
      </c>
      <c r="C1199" s="5" t="str">
        <f t="shared" si="96"/>
        <v/>
      </c>
      <c r="D1199" s="5" t="str">
        <f t="shared" si="97"/>
        <v/>
      </c>
      <c r="E1199" s="5" t="str">
        <f t="shared" si="98"/>
        <v/>
      </c>
      <c r="F1199" s="5" t="str">
        <f>'CALC | Main Engine'!$B1199</f>
        <v/>
      </c>
      <c r="G1199" s="27" t="str">
        <f>'CALC | Main Engine'!$C1199</f>
        <v/>
      </c>
      <c r="H1199" s="6" t="str">
        <f>'CALC | Main Engine'!$E1199</f>
        <v/>
      </c>
      <c r="I1199" s="34" t="str">
        <f>IFERROR('CALC | Main Engine'!$F1199*INDEX(MassUnitsTable[],MATCH($R$3,MassUnitsTable[Mass Units],0),2), "")</f>
        <v/>
      </c>
      <c r="J1199" s="27" t="str">
        <f>IFERROR('CALC | Booster'!$F1199*INDEX(MassUnitsTable[],MATCH($R$3,MassUnitsTable[Mass Units],0),2), "")</f>
        <v/>
      </c>
      <c r="K1199" s="32" t="str">
        <f t="shared" si="99"/>
        <v/>
      </c>
      <c r="L1199" s="34" t="str">
        <f>IFERROR(('CALC | Main Engine'!N1199+'CALC | Booster'!N1199)*INDEX(MassUnitsTable[],MATCH($R$3,MassUnitsTable[Mass Units],0),2), "")</f>
        <v/>
      </c>
      <c r="M1199" s="27" t="str">
        <f>IFERROR(('CALC | Main Engine'!O1199+'CALC | Booster'!O1199)*INDEX(MassUnitsTable[],MATCH($R$3,MassUnitsTable[Mass Units],0),2), "")</f>
        <v/>
      </c>
      <c r="N1199" s="27" t="str">
        <f>IFERROR(('CALC | Main Engine'!P1199+'CALC | Booster'!P1199)*INDEX(MassUnitsTable[],MATCH($R$3,MassUnitsTable[Mass Units],0),2), "")</f>
        <v/>
      </c>
      <c r="O1199" s="27" t="str">
        <f>IFERROR(('CALC | Main Engine'!Q1199+'CALC | Booster'!Q1199)*INDEX(MassUnitsTable[],MATCH($R$3,MassUnitsTable[Mass Units],0),2), "")</f>
        <v/>
      </c>
      <c r="P1199" s="27" t="str">
        <f>IFERROR(('CALC | Main Engine'!R1199+'CALC | Booster'!R1199)*INDEX(MassUnitsTable[],MATCH($R$3,MassUnitsTable[Mass Units],0),2), "")</f>
        <v/>
      </c>
      <c r="Q1199" s="27" t="str">
        <f>IFERROR(('CALC | Main Engine'!S1199+'CALC | Booster'!S1199)*INDEX(MassUnitsTable[],MATCH($R$3,MassUnitsTable[Mass Units],0),2), "")</f>
        <v/>
      </c>
      <c r="R1199" s="32" t="str">
        <f>IFERROR(('CALC | Main Engine'!T1199+'CALC | Booster'!T1199)*INDEX(MassUnitsTable[],MATCH($R$3,MassUnitsTable[Mass Units],0),2), "")</f>
        <v/>
      </c>
      <c r="S1199" s="10"/>
    </row>
    <row r="1200" spans="1:19" x14ac:dyDescent="0.25">
      <c r="A1200" s="10"/>
      <c r="B1200" s="4" t="str">
        <f t="shared" si="95"/>
        <v/>
      </c>
      <c r="C1200" s="5" t="str">
        <f t="shared" si="96"/>
        <v/>
      </c>
      <c r="D1200" s="5" t="str">
        <f t="shared" si="97"/>
        <v/>
      </c>
      <c r="E1200" s="5" t="str">
        <f t="shared" si="98"/>
        <v/>
      </c>
      <c r="F1200" s="5" t="str">
        <f>'CALC | Main Engine'!$B1200</f>
        <v/>
      </c>
      <c r="G1200" s="27" t="str">
        <f>'CALC | Main Engine'!$C1200</f>
        <v/>
      </c>
      <c r="H1200" s="6" t="str">
        <f>'CALC | Main Engine'!$E1200</f>
        <v/>
      </c>
      <c r="I1200" s="34" t="str">
        <f>IFERROR('CALC | Main Engine'!$F1200*INDEX(MassUnitsTable[],MATCH($R$3,MassUnitsTable[Mass Units],0),2), "")</f>
        <v/>
      </c>
      <c r="J1200" s="27" t="str">
        <f>IFERROR('CALC | Booster'!$F1200*INDEX(MassUnitsTable[],MATCH($R$3,MassUnitsTable[Mass Units],0),2), "")</f>
        <v/>
      </c>
      <c r="K1200" s="32" t="str">
        <f t="shared" si="99"/>
        <v/>
      </c>
      <c r="L1200" s="34" t="str">
        <f>IFERROR(('CALC | Main Engine'!N1200+'CALC | Booster'!N1200)*INDEX(MassUnitsTable[],MATCH($R$3,MassUnitsTable[Mass Units],0),2), "")</f>
        <v/>
      </c>
      <c r="M1200" s="27" t="str">
        <f>IFERROR(('CALC | Main Engine'!O1200+'CALC | Booster'!O1200)*INDEX(MassUnitsTable[],MATCH($R$3,MassUnitsTable[Mass Units],0),2), "")</f>
        <v/>
      </c>
      <c r="N1200" s="27" t="str">
        <f>IFERROR(('CALC | Main Engine'!P1200+'CALC | Booster'!P1200)*INDEX(MassUnitsTable[],MATCH($R$3,MassUnitsTable[Mass Units],0),2), "")</f>
        <v/>
      </c>
      <c r="O1200" s="27" t="str">
        <f>IFERROR(('CALC | Main Engine'!Q1200+'CALC | Booster'!Q1200)*INDEX(MassUnitsTable[],MATCH($R$3,MassUnitsTable[Mass Units],0),2), "")</f>
        <v/>
      </c>
      <c r="P1200" s="27" t="str">
        <f>IFERROR(('CALC | Main Engine'!R1200+'CALC | Booster'!R1200)*INDEX(MassUnitsTable[],MATCH($R$3,MassUnitsTable[Mass Units],0),2), "")</f>
        <v/>
      </c>
      <c r="Q1200" s="27" t="str">
        <f>IFERROR(('CALC | Main Engine'!S1200+'CALC | Booster'!S1200)*INDEX(MassUnitsTable[],MATCH($R$3,MassUnitsTable[Mass Units],0),2), "")</f>
        <v/>
      </c>
      <c r="R1200" s="32" t="str">
        <f>IFERROR(('CALC | Main Engine'!T1200+'CALC | Booster'!T1200)*INDEX(MassUnitsTable[],MATCH($R$3,MassUnitsTable[Mass Units],0),2), "")</f>
        <v/>
      </c>
      <c r="S1200" s="10"/>
    </row>
    <row r="1201" spans="1:19" x14ac:dyDescent="0.25">
      <c r="A1201" s="10"/>
      <c r="B1201" s="4" t="str">
        <f t="shared" si="95"/>
        <v/>
      </c>
      <c r="C1201" s="5" t="str">
        <f t="shared" si="96"/>
        <v/>
      </c>
      <c r="D1201" s="5" t="str">
        <f t="shared" si="97"/>
        <v/>
      </c>
      <c r="E1201" s="5" t="str">
        <f t="shared" si="98"/>
        <v/>
      </c>
      <c r="F1201" s="5" t="str">
        <f>'CALC | Main Engine'!$B1201</f>
        <v/>
      </c>
      <c r="G1201" s="27" t="str">
        <f>'CALC | Main Engine'!$C1201</f>
        <v/>
      </c>
      <c r="H1201" s="6" t="str">
        <f>'CALC | Main Engine'!$E1201</f>
        <v/>
      </c>
      <c r="I1201" s="34" t="str">
        <f>IFERROR('CALC | Main Engine'!$F1201*INDEX(MassUnitsTable[],MATCH($R$3,MassUnitsTable[Mass Units],0),2), "")</f>
        <v/>
      </c>
      <c r="J1201" s="27" t="str">
        <f>IFERROR('CALC | Booster'!$F1201*INDEX(MassUnitsTable[],MATCH($R$3,MassUnitsTable[Mass Units],0),2), "")</f>
        <v/>
      </c>
      <c r="K1201" s="32" t="str">
        <f t="shared" si="99"/>
        <v/>
      </c>
      <c r="L1201" s="34" t="str">
        <f>IFERROR(('CALC | Main Engine'!N1201+'CALC | Booster'!N1201)*INDEX(MassUnitsTable[],MATCH($R$3,MassUnitsTable[Mass Units],0),2), "")</f>
        <v/>
      </c>
      <c r="M1201" s="27" t="str">
        <f>IFERROR(('CALC | Main Engine'!O1201+'CALC | Booster'!O1201)*INDEX(MassUnitsTable[],MATCH($R$3,MassUnitsTable[Mass Units],0),2), "")</f>
        <v/>
      </c>
      <c r="N1201" s="27" t="str">
        <f>IFERROR(('CALC | Main Engine'!P1201+'CALC | Booster'!P1201)*INDEX(MassUnitsTable[],MATCH($R$3,MassUnitsTable[Mass Units],0),2), "")</f>
        <v/>
      </c>
      <c r="O1201" s="27" t="str">
        <f>IFERROR(('CALC | Main Engine'!Q1201+'CALC | Booster'!Q1201)*INDEX(MassUnitsTable[],MATCH($R$3,MassUnitsTable[Mass Units],0),2), "")</f>
        <v/>
      </c>
      <c r="P1201" s="27" t="str">
        <f>IFERROR(('CALC | Main Engine'!R1201+'CALC | Booster'!R1201)*INDEX(MassUnitsTable[],MATCH($R$3,MassUnitsTable[Mass Units],0),2), "")</f>
        <v/>
      </c>
      <c r="Q1201" s="27" t="str">
        <f>IFERROR(('CALC | Main Engine'!S1201+'CALC | Booster'!S1201)*INDEX(MassUnitsTable[],MATCH($R$3,MassUnitsTable[Mass Units],0),2), "")</f>
        <v/>
      </c>
      <c r="R1201" s="32" t="str">
        <f>IFERROR(('CALC | Main Engine'!T1201+'CALC | Booster'!T1201)*INDEX(MassUnitsTable[],MATCH($R$3,MassUnitsTable[Mass Units],0),2), "")</f>
        <v/>
      </c>
      <c r="S1201" s="10"/>
    </row>
    <row r="1202" spans="1:19" x14ac:dyDescent="0.25">
      <c r="A1202" s="10"/>
      <c r="B1202" s="4" t="str">
        <f t="shared" si="95"/>
        <v/>
      </c>
      <c r="C1202" s="5" t="str">
        <f t="shared" si="96"/>
        <v/>
      </c>
      <c r="D1202" s="5" t="str">
        <f t="shared" si="97"/>
        <v/>
      </c>
      <c r="E1202" s="5" t="str">
        <f t="shared" si="98"/>
        <v/>
      </c>
      <c r="F1202" s="5" t="str">
        <f>'CALC | Main Engine'!$B1202</f>
        <v/>
      </c>
      <c r="G1202" s="27" t="str">
        <f>'CALC | Main Engine'!$C1202</f>
        <v/>
      </c>
      <c r="H1202" s="6" t="str">
        <f>'CALC | Main Engine'!$E1202</f>
        <v/>
      </c>
      <c r="I1202" s="34" t="str">
        <f>IFERROR('CALC | Main Engine'!$F1202*INDEX(MassUnitsTable[],MATCH($R$3,MassUnitsTable[Mass Units],0),2), "")</f>
        <v/>
      </c>
      <c r="J1202" s="27" t="str">
        <f>IFERROR('CALC | Booster'!$F1202*INDEX(MassUnitsTable[],MATCH($R$3,MassUnitsTable[Mass Units],0),2), "")</f>
        <v/>
      </c>
      <c r="K1202" s="32" t="str">
        <f t="shared" si="99"/>
        <v/>
      </c>
      <c r="L1202" s="34" t="str">
        <f>IFERROR(('CALC | Main Engine'!N1202+'CALC | Booster'!N1202)*INDEX(MassUnitsTable[],MATCH($R$3,MassUnitsTable[Mass Units],0),2), "")</f>
        <v/>
      </c>
      <c r="M1202" s="27" t="str">
        <f>IFERROR(('CALC | Main Engine'!O1202+'CALC | Booster'!O1202)*INDEX(MassUnitsTable[],MATCH($R$3,MassUnitsTable[Mass Units],0),2), "")</f>
        <v/>
      </c>
      <c r="N1202" s="27" t="str">
        <f>IFERROR(('CALC | Main Engine'!P1202+'CALC | Booster'!P1202)*INDEX(MassUnitsTable[],MATCH($R$3,MassUnitsTable[Mass Units],0),2), "")</f>
        <v/>
      </c>
      <c r="O1202" s="27" t="str">
        <f>IFERROR(('CALC | Main Engine'!Q1202+'CALC | Booster'!Q1202)*INDEX(MassUnitsTable[],MATCH($R$3,MassUnitsTable[Mass Units],0),2), "")</f>
        <v/>
      </c>
      <c r="P1202" s="27" t="str">
        <f>IFERROR(('CALC | Main Engine'!R1202+'CALC | Booster'!R1202)*INDEX(MassUnitsTable[],MATCH($R$3,MassUnitsTable[Mass Units],0),2), "")</f>
        <v/>
      </c>
      <c r="Q1202" s="27" t="str">
        <f>IFERROR(('CALC | Main Engine'!S1202+'CALC | Booster'!S1202)*INDEX(MassUnitsTable[],MATCH($R$3,MassUnitsTable[Mass Units],0),2), "")</f>
        <v/>
      </c>
      <c r="R1202" s="32" t="str">
        <f>IFERROR(('CALC | Main Engine'!T1202+'CALC | Booster'!T1202)*INDEX(MassUnitsTable[],MATCH($R$3,MassUnitsTable[Mass Units],0),2), "")</f>
        <v/>
      </c>
      <c r="S1202" s="10"/>
    </row>
    <row r="1203" spans="1:19" x14ac:dyDescent="0.25">
      <c r="A1203" s="10"/>
      <c r="B1203" s="4" t="str">
        <f t="shared" si="95"/>
        <v/>
      </c>
      <c r="C1203" s="5" t="str">
        <f t="shared" si="96"/>
        <v/>
      </c>
      <c r="D1203" s="5" t="str">
        <f t="shared" si="97"/>
        <v/>
      </c>
      <c r="E1203" s="5" t="str">
        <f t="shared" si="98"/>
        <v/>
      </c>
      <c r="F1203" s="5" t="str">
        <f>'CALC | Main Engine'!$B1203</f>
        <v/>
      </c>
      <c r="G1203" s="27" t="str">
        <f>'CALC | Main Engine'!$C1203</f>
        <v/>
      </c>
      <c r="H1203" s="6" t="str">
        <f>'CALC | Main Engine'!$E1203</f>
        <v/>
      </c>
      <c r="I1203" s="34" t="str">
        <f>IFERROR('CALC | Main Engine'!$F1203*INDEX(MassUnitsTable[],MATCH($R$3,MassUnitsTable[Mass Units],0),2), "")</f>
        <v/>
      </c>
      <c r="J1203" s="27" t="str">
        <f>IFERROR('CALC | Booster'!$F1203*INDEX(MassUnitsTable[],MATCH($R$3,MassUnitsTable[Mass Units],0),2), "")</f>
        <v/>
      </c>
      <c r="K1203" s="32" t="str">
        <f t="shared" si="99"/>
        <v/>
      </c>
      <c r="L1203" s="34" t="str">
        <f>IFERROR(('CALC | Main Engine'!N1203+'CALC | Booster'!N1203)*INDEX(MassUnitsTable[],MATCH($R$3,MassUnitsTable[Mass Units],0),2), "")</f>
        <v/>
      </c>
      <c r="M1203" s="27" t="str">
        <f>IFERROR(('CALC | Main Engine'!O1203+'CALC | Booster'!O1203)*INDEX(MassUnitsTable[],MATCH($R$3,MassUnitsTable[Mass Units],0),2), "")</f>
        <v/>
      </c>
      <c r="N1203" s="27" t="str">
        <f>IFERROR(('CALC | Main Engine'!P1203+'CALC | Booster'!P1203)*INDEX(MassUnitsTable[],MATCH($R$3,MassUnitsTable[Mass Units],0),2), "")</f>
        <v/>
      </c>
      <c r="O1203" s="27" t="str">
        <f>IFERROR(('CALC | Main Engine'!Q1203+'CALC | Booster'!Q1203)*INDEX(MassUnitsTable[],MATCH($R$3,MassUnitsTable[Mass Units],0),2), "")</f>
        <v/>
      </c>
      <c r="P1203" s="27" t="str">
        <f>IFERROR(('CALC | Main Engine'!R1203+'CALC | Booster'!R1203)*INDEX(MassUnitsTable[],MATCH($R$3,MassUnitsTable[Mass Units],0),2), "")</f>
        <v/>
      </c>
      <c r="Q1203" s="27" t="str">
        <f>IFERROR(('CALC | Main Engine'!S1203+'CALC | Booster'!S1203)*INDEX(MassUnitsTable[],MATCH($R$3,MassUnitsTable[Mass Units],0),2), "")</f>
        <v/>
      </c>
      <c r="R1203" s="32" t="str">
        <f>IFERROR(('CALC | Main Engine'!T1203+'CALC | Booster'!T1203)*INDEX(MassUnitsTable[],MATCH($R$3,MassUnitsTable[Mass Units],0),2), "")</f>
        <v/>
      </c>
      <c r="S1203" s="10"/>
    </row>
    <row r="1204" spans="1:19" x14ac:dyDescent="0.25">
      <c r="A1204" s="10"/>
      <c r="B1204" s="4" t="str">
        <f t="shared" si="95"/>
        <v/>
      </c>
      <c r="C1204" s="5" t="str">
        <f t="shared" si="96"/>
        <v/>
      </c>
      <c r="D1204" s="5" t="str">
        <f t="shared" si="97"/>
        <v/>
      </c>
      <c r="E1204" s="5" t="str">
        <f t="shared" si="98"/>
        <v/>
      </c>
      <c r="F1204" s="5" t="str">
        <f>'CALC | Main Engine'!$B1204</f>
        <v/>
      </c>
      <c r="G1204" s="27" t="str">
        <f>'CALC | Main Engine'!$C1204</f>
        <v/>
      </c>
      <c r="H1204" s="6" t="str">
        <f>'CALC | Main Engine'!$E1204</f>
        <v/>
      </c>
      <c r="I1204" s="34" t="str">
        <f>IFERROR('CALC | Main Engine'!$F1204*INDEX(MassUnitsTable[],MATCH($R$3,MassUnitsTable[Mass Units],0),2), "")</f>
        <v/>
      </c>
      <c r="J1204" s="27" t="str">
        <f>IFERROR('CALC | Booster'!$F1204*INDEX(MassUnitsTable[],MATCH($R$3,MassUnitsTable[Mass Units],0),2), "")</f>
        <v/>
      </c>
      <c r="K1204" s="32" t="str">
        <f t="shared" si="99"/>
        <v/>
      </c>
      <c r="L1204" s="34" t="str">
        <f>IFERROR(('CALC | Main Engine'!N1204+'CALC | Booster'!N1204)*INDEX(MassUnitsTable[],MATCH($R$3,MassUnitsTable[Mass Units],0),2), "")</f>
        <v/>
      </c>
      <c r="M1204" s="27" t="str">
        <f>IFERROR(('CALC | Main Engine'!O1204+'CALC | Booster'!O1204)*INDEX(MassUnitsTable[],MATCH($R$3,MassUnitsTable[Mass Units],0),2), "")</f>
        <v/>
      </c>
      <c r="N1204" s="27" t="str">
        <f>IFERROR(('CALC | Main Engine'!P1204+'CALC | Booster'!P1204)*INDEX(MassUnitsTable[],MATCH($R$3,MassUnitsTable[Mass Units],0),2), "")</f>
        <v/>
      </c>
      <c r="O1204" s="27" t="str">
        <f>IFERROR(('CALC | Main Engine'!Q1204+'CALC | Booster'!Q1204)*INDEX(MassUnitsTable[],MATCH($R$3,MassUnitsTable[Mass Units],0),2), "")</f>
        <v/>
      </c>
      <c r="P1204" s="27" t="str">
        <f>IFERROR(('CALC | Main Engine'!R1204+'CALC | Booster'!R1204)*INDEX(MassUnitsTable[],MATCH($R$3,MassUnitsTable[Mass Units],0),2), "")</f>
        <v/>
      </c>
      <c r="Q1204" s="27" t="str">
        <f>IFERROR(('CALC | Main Engine'!S1204+'CALC | Booster'!S1204)*INDEX(MassUnitsTable[],MATCH($R$3,MassUnitsTable[Mass Units],0),2), "")</f>
        <v/>
      </c>
      <c r="R1204" s="32" t="str">
        <f>IFERROR(('CALC | Main Engine'!T1204+'CALC | Booster'!T1204)*INDEX(MassUnitsTable[],MATCH($R$3,MassUnitsTable[Mass Units],0),2), "")</f>
        <v/>
      </c>
      <c r="S1204" s="10"/>
    </row>
    <row r="1205" spans="1:19" x14ac:dyDescent="0.25">
      <c r="A1205" s="10"/>
      <c r="B1205" s="4" t="str">
        <f t="shared" si="95"/>
        <v/>
      </c>
      <c r="C1205" s="5" t="str">
        <f t="shared" si="96"/>
        <v/>
      </c>
      <c r="D1205" s="5" t="str">
        <f t="shared" si="97"/>
        <v/>
      </c>
      <c r="E1205" s="5" t="str">
        <f t="shared" si="98"/>
        <v/>
      </c>
      <c r="F1205" s="5" t="str">
        <f>'CALC | Main Engine'!$B1205</f>
        <v/>
      </c>
      <c r="G1205" s="27" t="str">
        <f>'CALC | Main Engine'!$C1205</f>
        <v/>
      </c>
      <c r="H1205" s="6" t="str">
        <f>'CALC | Main Engine'!$E1205</f>
        <v/>
      </c>
      <c r="I1205" s="34" t="str">
        <f>IFERROR('CALC | Main Engine'!$F1205*INDEX(MassUnitsTable[],MATCH($R$3,MassUnitsTable[Mass Units],0),2), "")</f>
        <v/>
      </c>
      <c r="J1205" s="27" t="str">
        <f>IFERROR('CALC | Booster'!$F1205*INDEX(MassUnitsTable[],MATCH($R$3,MassUnitsTable[Mass Units],0),2), "")</f>
        <v/>
      </c>
      <c r="K1205" s="32" t="str">
        <f t="shared" si="99"/>
        <v/>
      </c>
      <c r="L1205" s="34" t="str">
        <f>IFERROR(('CALC | Main Engine'!N1205+'CALC | Booster'!N1205)*INDEX(MassUnitsTable[],MATCH($R$3,MassUnitsTable[Mass Units],0),2), "")</f>
        <v/>
      </c>
      <c r="M1205" s="27" t="str">
        <f>IFERROR(('CALC | Main Engine'!O1205+'CALC | Booster'!O1205)*INDEX(MassUnitsTable[],MATCH($R$3,MassUnitsTable[Mass Units],0),2), "")</f>
        <v/>
      </c>
      <c r="N1205" s="27" t="str">
        <f>IFERROR(('CALC | Main Engine'!P1205+'CALC | Booster'!P1205)*INDEX(MassUnitsTable[],MATCH($R$3,MassUnitsTable[Mass Units],0),2), "")</f>
        <v/>
      </c>
      <c r="O1205" s="27" t="str">
        <f>IFERROR(('CALC | Main Engine'!Q1205+'CALC | Booster'!Q1205)*INDEX(MassUnitsTable[],MATCH($R$3,MassUnitsTable[Mass Units],0),2), "")</f>
        <v/>
      </c>
      <c r="P1205" s="27" t="str">
        <f>IFERROR(('CALC | Main Engine'!R1205+'CALC | Booster'!R1205)*INDEX(MassUnitsTable[],MATCH($R$3,MassUnitsTable[Mass Units],0),2), "")</f>
        <v/>
      </c>
      <c r="Q1205" s="27" t="str">
        <f>IFERROR(('CALC | Main Engine'!S1205+'CALC | Booster'!S1205)*INDEX(MassUnitsTable[],MATCH($R$3,MassUnitsTable[Mass Units],0),2), "")</f>
        <v/>
      </c>
      <c r="R1205" s="32" t="str">
        <f>IFERROR(('CALC | Main Engine'!T1205+'CALC | Booster'!T1205)*INDEX(MassUnitsTable[],MATCH($R$3,MassUnitsTable[Mass Units],0),2), "")</f>
        <v/>
      </c>
      <c r="S1205" s="10"/>
    </row>
    <row r="1206" spans="1:19" x14ac:dyDescent="0.25">
      <c r="A1206" s="10"/>
      <c r="B1206" s="4" t="str">
        <f t="shared" si="95"/>
        <v/>
      </c>
      <c r="C1206" s="5" t="str">
        <f t="shared" si="96"/>
        <v/>
      </c>
      <c r="D1206" s="5" t="str">
        <f t="shared" si="97"/>
        <v/>
      </c>
      <c r="E1206" s="5" t="str">
        <f t="shared" si="98"/>
        <v/>
      </c>
      <c r="F1206" s="5" t="str">
        <f>'CALC | Main Engine'!$B1206</f>
        <v/>
      </c>
      <c r="G1206" s="27" t="str">
        <f>'CALC | Main Engine'!$C1206</f>
        <v/>
      </c>
      <c r="H1206" s="6" t="str">
        <f>'CALC | Main Engine'!$E1206</f>
        <v/>
      </c>
      <c r="I1206" s="34" t="str">
        <f>IFERROR('CALC | Main Engine'!$F1206*INDEX(MassUnitsTable[],MATCH($R$3,MassUnitsTable[Mass Units],0),2), "")</f>
        <v/>
      </c>
      <c r="J1206" s="27" t="str">
        <f>IFERROR('CALC | Booster'!$F1206*INDEX(MassUnitsTable[],MATCH($R$3,MassUnitsTable[Mass Units],0),2), "")</f>
        <v/>
      </c>
      <c r="K1206" s="32" t="str">
        <f t="shared" si="99"/>
        <v/>
      </c>
      <c r="L1206" s="34" t="str">
        <f>IFERROR(('CALC | Main Engine'!N1206+'CALC | Booster'!N1206)*INDEX(MassUnitsTable[],MATCH($R$3,MassUnitsTable[Mass Units],0),2), "")</f>
        <v/>
      </c>
      <c r="M1206" s="27" t="str">
        <f>IFERROR(('CALC | Main Engine'!O1206+'CALC | Booster'!O1206)*INDEX(MassUnitsTable[],MATCH($R$3,MassUnitsTable[Mass Units],0),2), "")</f>
        <v/>
      </c>
      <c r="N1206" s="27" t="str">
        <f>IFERROR(('CALC | Main Engine'!P1206+'CALC | Booster'!P1206)*INDEX(MassUnitsTable[],MATCH($R$3,MassUnitsTable[Mass Units],0),2), "")</f>
        <v/>
      </c>
      <c r="O1206" s="27" t="str">
        <f>IFERROR(('CALC | Main Engine'!Q1206+'CALC | Booster'!Q1206)*INDEX(MassUnitsTable[],MATCH($R$3,MassUnitsTable[Mass Units],0),2), "")</f>
        <v/>
      </c>
      <c r="P1206" s="27" t="str">
        <f>IFERROR(('CALC | Main Engine'!R1206+'CALC | Booster'!R1206)*INDEX(MassUnitsTable[],MATCH($R$3,MassUnitsTable[Mass Units],0),2), "")</f>
        <v/>
      </c>
      <c r="Q1206" s="27" t="str">
        <f>IFERROR(('CALC | Main Engine'!S1206+'CALC | Booster'!S1206)*INDEX(MassUnitsTable[],MATCH($R$3,MassUnitsTable[Mass Units],0),2), "")</f>
        <v/>
      </c>
      <c r="R1206" s="32" t="str">
        <f>IFERROR(('CALC | Main Engine'!T1206+'CALC | Booster'!T1206)*INDEX(MassUnitsTable[],MATCH($R$3,MassUnitsTable[Mass Units],0),2), "")</f>
        <v/>
      </c>
      <c r="S1206" s="10"/>
    </row>
    <row r="1207" spans="1:19" x14ac:dyDescent="0.25">
      <c r="A1207" s="10"/>
      <c r="B1207" s="4" t="str">
        <f t="shared" si="95"/>
        <v/>
      </c>
      <c r="C1207" s="5" t="str">
        <f t="shared" si="96"/>
        <v/>
      </c>
      <c r="D1207" s="5" t="str">
        <f t="shared" si="97"/>
        <v/>
      </c>
      <c r="E1207" s="5" t="str">
        <f t="shared" si="98"/>
        <v/>
      </c>
      <c r="F1207" s="5" t="str">
        <f>'CALC | Main Engine'!$B1207</f>
        <v/>
      </c>
      <c r="G1207" s="27" t="str">
        <f>'CALC | Main Engine'!$C1207</f>
        <v/>
      </c>
      <c r="H1207" s="6" t="str">
        <f>'CALC | Main Engine'!$E1207</f>
        <v/>
      </c>
      <c r="I1207" s="34" t="str">
        <f>IFERROR('CALC | Main Engine'!$F1207*INDEX(MassUnitsTable[],MATCH($R$3,MassUnitsTable[Mass Units],0),2), "")</f>
        <v/>
      </c>
      <c r="J1207" s="27" t="str">
        <f>IFERROR('CALC | Booster'!$F1207*INDEX(MassUnitsTable[],MATCH($R$3,MassUnitsTable[Mass Units],0),2), "")</f>
        <v/>
      </c>
      <c r="K1207" s="32" t="str">
        <f t="shared" si="99"/>
        <v/>
      </c>
      <c r="L1207" s="34" t="str">
        <f>IFERROR(('CALC | Main Engine'!N1207+'CALC | Booster'!N1207)*INDEX(MassUnitsTable[],MATCH($R$3,MassUnitsTable[Mass Units],0),2), "")</f>
        <v/>
      </c>
      <c r="M1207" s="27" t="str">
        <f>IFERROR(('CALC | Main Engine'!O1207+'CALC | Booster'!O1207)*INDEX(MassUnitsTable[],MATCH($R$3,MassUnitsTable[Mass Units],0),2), "")</f>
        <v/>
      </c>
      <c r="N1207" s="27" t="str">
        <f>IFERROR(('CALC | Main Engine'!P1207+'CALC | Booster'!P1207)*INDEX(MassUnitsTable[],MATCH($R$3,MassUnitsTable[Mass Units],0),2), "")</f>
        <v/>
      </c>
      <c r="O1207" s="27" t="str">
        <f>IFERROR(('CALC | Main Engine'!Q1207+'CALC | Booster'!Q1207)*INDEX(MassUnitsTable[],MATCH($R$3,MassUnitsTable[Mass Units],0),2), "")</f>
        <v/>
      </c>
      <c r="P1207" s="27" t="str">
        <f>IFERROR(('CALC | Main Engine'!R1207+'CALC | Booster'!R1207)*INDEX(MassUnitsTable[],MATCH($R$3,MassUnitsTable[Mass Units],0),2), "")</f>
        <v/>
      </c>
      <c r="Q1207" s="27" t="str">
        <f>IFERROR(('CALC | Main Engine'!S1207+'CALC | Booster'!S1207)*INDEX(MassUnitsTable[],MATCH($R$3,MassUnitsTable[Mass Units],0),2), "")</f>
        <v/>
      </c>
      <c r="R1207" s="32" t="str">
        <f>IFERROR(('CALC | Main Engine'!T1207+'CALC | Booster'!T1207)*INDEX(MassUnitsTable[],MATCH($R$3,MassUnitsTable[Mass Units],0),2), "")</f>
        <v/>
      </c>
      <c r="S1207" s="10"/>
    </row>
    <row r="1208" spans="1:19" x14ac:dyDescent="0.25">
      <c r="A1208" s="10"/>
      <c r="B1208" s="4" t="str">
        <f t="shared" si="95"/>
        <v/>
      </c>
      <c r="C1208" s="5" t="str">
        <f t="shared" si="96"/>
        <v/>
      </c>
      <c r="D1208" s="5" t="str">
        <f t="shared" si="97"/>
        <v/>
      </c>
      <c r="E1208" s="5" t="str">
        <f t="shared" si="98"/>
        <v/>
      </c>
      <c r="F1208" s="5" t="str">
        <f>'CALC | Main Engine'!$B1208</f>
        <v/>
      </c>
      <c r="G1208" s="27" t="str">
        <f>'CALC | Main Engine'!$C1208</f>
        <v/>
      </c>
      <c r="H1208" s="6" t="str">
        <f>'CALC | Main Engine'!$E1208</f>
        <v/>
      </c>
      <c r="I1208" s="34" t="str">
        <f>IFERROR('CALC | Main Engine'!$F1208*INDEX(MassUnitsTable[],MATCH($R$3,MassUnitsTable[Mass Units],0),2), "")</f>
        <v/>
      </c>
      <c r="J1208" s="27" t="str">
        <f>IFERROR('CALC | Booster'!$F1208*INDEX(MassUnitsTable[],MATCH($R$3,MassUnitsTable[Mass Units],0),2), "")</f>
        <v/>
      </c>
      <c r="K1208" s="32" t="str">
        <f t="shared" si="99"/>
        <v/>
      </c>
      <c r="L1208" s="34" t="str">
        <f>IFERROR(('CALC | Main Engine'!N1208+'CALC | Booster'!N1208)*INDEX(MassUnitsTable[],MATCH($R$3,MassUnitsTable[Mass Units],0),2), "")</f>
        <v/>
      </c>
      <c r="M1208" s="27" t="str">
        <f>IFERROR(('CALC | Main Engine'!O1208+'CALC | Booster'!O1208)*INDEX(MassUnitsTable[],MATCH($R$3,MassUnitsTable[Mass Units],0),2), "")</f>
        <v/>
      </c>
      <c r="N1208" s="27" t="str">
        <f>IFERROR(('CALC | Main Engine'!P1208+'CALC | Booster'!P1208)*INDEX(MassUnitsTable[],MATCH($R$3,MassUnitsTable[Mass Units],0),2), "")</f>
        <v/>
      </c>
      <c r="O1208" s="27" t="str">
        <f>IFERROR(('CALC | Main Engine'!Q1208+'CALC | Booster'!Q1208)*INDEX(MassUnitsTable[],MATCH($R$3,MassUnitsTable[Mass Units],0),2), "")</f>
        <v/>
      </c>
      <c r="P1208" s="27" t="str">
        <f>IFERROR(('CALC | Main Engine'!R1208+'CALC | Booster'!R1208)*INDEX(MassUnitsTable[],MATCH($R$3,MassUnitsTable[Mass Units],0),2), "")</f>
        <v/>
      </c>
      <c r="Q1208" s="27" t="str">
        <f>IFERROR(('CALC | Main Engine'!S1208+'CALC | Booster'!S1208)*INDEX(MassUnitsTable[],MATCH($R$3,MassUnitsTable[Mass Units],0),2), "")</f>
        <v/>
      </c>
      <c r="R1208" s="32" t="str">
        <f>IFERROR(('CALC | Main Engine'!T1208+'CALC | Booster'!T1208)*INDEX(MassUnitsTable[],MATCH($R$3,MassUnitsTable[Mass Units],0),2), "")</f>
        <v/>
      </c>
      <c r="S1208" s="10"/>
    </row>
    <row r="1209" spans="1:19" x14ac:dyDescent="0.25">
      <c r="A1209" s="10"/>
      <c r="B1209" s="4" t="str">
        <f t="shared" si="95"/>
        <v/>
      </c>
      <c r="C1209" s="5" t="str">
        <f t="shared" si="96"/>
        <v/>
      </c>
      <c r="D1209" s="5" t="str">
        <f t="shared" si="97"/>
        <v/>
      </c>
      <c r="E1209" s="5" t="str">
        <f t="shared" si="98"/>
        <v/>
      </c>
      <c r="F1209" s="5" t="str">
        <f>'CALC | Main Engine'!$B1209</f>
        <v/>
      </c>
      <c r="G1209" s="27" t="str">
        <f>'CALC | Main Engine'!$C1209</f>
        <v/>
      </c>
      <c r="H1209" s="6" t="str">
        <f>'CALC | Main Engine'!$E1209</f>
        <v/>
      </c>
      <c r="I1209" s="34" t="str">
        <f>IFERROR('CALC | Main Engine'!$F1209*INDEX(MassUnitsTable[],MATCH($R$3,MassUnitsTable[Mass Units],0),2), "")</f>
        <v/>
      </c>
      <c r="J1209" s="27" t="str">
        <f>IFERROR('CALC | Booster'!$F1209*INDEX(MassUnitsTable[],MATCH($R$3,MassUnitsTable[Mass Units],0),2), "")</f>
        <v/>
      </c>
      <c r="K1209" s="32" t="str">
        <f t="shared" si="99"/>
        <v/>
      </c>
      <c r="L1209" s="34" t="str">
        <f>IFERROR(('CALC | Main Engine'!N1209+'CALC | Booster'!N1209)*INDEX(MassUnitsTable[],MATCH($R$3,MassUnitsTable[Mass Units],0),2), "")</f>
        <v/>
      </c>
      <c r="M1209" s="27" t="str">
        <f>IFERROR(('CALC | Main Engine'!O1209+'CALC | Booster'!O1209)*INDEX(MassUnitsTable[],MATCH($R$3,MassUnitsTable[Mass Units],0),2), "")</f>
        <v/>
      </c>
      <c r="N1209" s="27" t="str">
        <f>IFERROR(('CALC | Main Engine'!P1209+'CALC | Booster'!P1209)*INDEX(MassUnitsTable[],MATCH($R$3,MassUnitsTable[Mass Units],0),2), "")</f>
        <v/>
      </c>
      <c r="O1209" s="27" t="str">
        <f>IFERROR(('CALC | Main Engine'!Q1209+'CALC | Booster'!Q1209)*INDEX(MassUnitsTable[],MATCH($R$3,MassUnitsTable[Mass Units],0),2), "")</f>
        <v/>
      </c>
      <c r="P1209" s="27" t="str">
        <f>IFERROR(('CALC | Main Engine'!R1209+'CALC | Booster'!R1209)*INDEX(MassUnitsTable[],MATCH($R$3,MassUnitsTable[Mass Units],0),2), "")</f>
        <v/>
      </c>
      <c r="Q1209" s="27" t="str">
        <f>IFERROR(('CALC | Main Engine'!S1209+'CALC | Booster'!S1209)*INDEX(MassUnitsTable[],MATCH($R$3,MassUnitsTable[Mass Units],0),2), "")</f>
        <v/>
      </c>
      <c r="R1209" s="32" t="str">
        <f>IFERROR(('CALC | Main Engine'!T1209+'CALC | Booster'!T1209)*INDEX(MassUnitsTable[],MATCH($R$3,MassUnitsTable[Mass Units],0),2), "")</f>
        <v/>
      </c>
      <c r="S1209" s="10"/>
    </row>
    <row r="1210" spans="1:19" x14ac:dyDescent="0.25">
      <c r="A1210" s="10"/>
      <c r="B1210" s="4" t="str">
        <f t="shared" si="95"/>
        <v/>
      </c>
      <c r="C1210" s="5" t="str">
        <f t="shared" si="96"/>
        <v/>
      </c>
      <c r="D1210" s="5" t="str">
        <f t="shared" si="97"/>
        <v/>
      </c>
      <c r="E1210" s="5" t="str">
        <f t="shared" si="98"/>
        <v/>
      </c>
      <c r="F1210" s="5" t="str">
        <f>'CALC | Main Engine'!$B1210</f>
        <v/>
      </c>
      <c r="G1210" s="27" t="str">
        <f>'CALC | Main Engine'!$C1210</f>
        <v/>
      </c>
      <c r="H1210" s="6" t="str">
        <f>'CALC | Main Engine'!$E1210</f>
        <v/>
      </c>
      <c r="I1210" s="34" t="str">
        <f>IFERROR('CALC | Main Engine'!$F1210*INDEX(MassUnitsTable[],MATCH($R$3,MassUnitsTable[Mass Units],0),2), "")</f>
        <v/>
      </c>
      <c r="J1210" s="27" t="str">
        <f>IFERROR('CALC | Booster'!$F1210*INDEX(MassUnitsTable[],MATCH($R$3,MassUnitsTable[Mass Units],0),2), "")</f>
        <v/>
      </c>
      <c r="K1210" s="32" t="str">
        <f t="shared" si="99"/>
        <v/>
      </c>
      <c r="L1210" s="34" t="str">
        <f>IFERROR(('CALC | Main Engine'!N1210+'CALC | Booster'!N1210)*INDEX(MassUnitsTable[],MATCH($R$3,MassUnitsTable[Mass Units],0),2), "")</f>
        <v/>
      </c>
      <c r="M1210" s="27" t="str">
        <f>IFERROR(('CALC | Main Engine'!O1210+'CALC | Booster'!O1210)*INDEX(MassUnitsTable[],MATCH($R$3,MassUnitsTable[Mass Units],0),2), "")</f>
        <v/>
      </c>
      <c r="N1210" s="27" t="str">
        <f>IFERROR(('CALC | Main Engine'!P1210+'CALC | Booster'!P1210)*INDEX(MassUnitsTable[],MATCH($R$3,MassUnitsTable[Mass Units],0),2), "")</f>
        <v/>
      </c>
      <c r="O1210" s="27" t="str">
        <f>IFERROR(('CALC | Main Engine'!Q1210+'CALC | Booster'!Q1210)*INDEX(MassUnitsTable[],MATCH($R$3,MassUnitsTable[Mass Units],0),2), "")</f>
        <v/>
      </c>
      <c r="P1210" s="27" t="str">
        <f>IFERROR(('CALC | Main Engine'!R1210+'CALC | Booster'!R1210)*INDEX(MassUnitsTable[],MATCH($R$3,MassUnitsTable[Mass Units],0),2), "")</f>
        <v/>
      </c>
      <c r="Q1210" s="27" t="str">
        <f>IFERROR(('CALC | Main Engine'!S1210+'CALC | Booster'!S1210)*INDEX(MassUnitsTable[],MATCH($R$3,MassUnitsTable[Mass Units],0),2), "")</f>
        <v/>
      </c>
      <c r="R1210" s="32" t="str">
        <f>IFERROR(('CALC | Main Engine'!T1210+'CALC | Booster'!T1210)*INDEX(MassUnitsTable[],MATCH($R$3,MassUnitsTable[Mass Units],0),2), "")</f>
        <v/>
      </c>
      <c r="S1210" s="10"/>
    </row>
    <row r="1211" spans="1:19" x14ac:dyDescent="0.25">
      <c r="A1211" s="10"/>
      <c r="B1211" s="4" t="str">
        <f t="shared" si="95"/>
        <v/>
      </c>
      <c r="C1211" s="5" t="str">
        <f t="shared" si="96"/>
        <v/>
      </c>
      <c r="D1211" s="5" t="str">
        <f t="shared" si="97"/>
        <v/>
      </c>
      <c r="E1211" s="5" t="str">
        <f t="shared" si="98"/>
        <v/>
      </c>
      <c r="F1211" s="5" t="str">
        <f>'CALC | Main Engine'!$B1211</f>
        <v/>
      </c>
      <c r="G1211" s="27" t="str">
        <f>'CALC | Main Engine'!$C1211</f>
        <v/>
      </c>
      <c r="H1211" s="6" t="str">
        <f>'CALC | Main Engine'!$E1211</f>
        <v/>
      </c>
      <c r="I1211" s="34" t="str">
        <f>IFERROR('CALC | Main Engine'!$F1211*INDEX(MassUnitsTable[],MATCH($R$3,MassUnitsTable[Mass Units],0),2), "")</f>
        <v/>
      </c>
      <c r="J1211" s="27" t="str">
        <f>IFERROR('CALC | Booster'!$F1211*INDEX(MassUnitsTable[],MATCH($R$3,MassUnitsTable[Mass Units],0),2), "")</f>
        <v/>
      </c>
      <c r="K1211" s="32" t="str">
        <f t="shared" si="99"/>
        <v/>
      </c>
      <c r="L1211" s="34" t="str">
        <f>IFERROR(('CALC | Main Engine'!N1211+'CALC | Booster'!N1211)*INDEX(MassUnitsTable[],MATCH($R$3,MassUnitsTable[Mass Units],0),2), "")</f>
        <v/>
      </c>
      <c r="M1211" s="27" t="str">
        <f>IFERROR(('CALC | Main Engine'!O1211+'CALC | Booster'!O1211)*INDEX(MassUnitsTable[],MATCH($R$3,MassUnitsTable[Mass Units],0),2), "")</f>
        <v/>
      </c>
      <c r="N1211" s="27" t="str">
        <f>IFERROR(('CALC | Main Engine'!P1211+'CALC | Booster'!P1211)*INDEX(MassUnitsTable[],MATCH($R$3,MassUnitsTable[Mass Units],0),2), "")</f>
        <v/>
      </c>
      <c r="O1211" s="27" t="str">
        <f>IFERROR(('CALC | Main Engine'!Q1211+'CALC | Booster'!Q1211)*INDEX(MassUnitsTable[],MATCH($R$3,MassUnitsTable[Mass Units],0),2), "")</f>
        <v/>
      </c>
      <c r="P1211" s="27" t="str">
        <f>IFERROR(('CALC | Main Engine'!R1211+'CALC | Booster'!R1211)*INDEX(MassUnitsTable[],MATCH($R$3,MassUnitsTable[Mass Units],0),2), "")</f>
        <v/>
      </c>
      <c r="Q1211" s="27" t="str">
        <f>IFERROR(('CALC | Main Engine'!S1211+'CALC | Booster'!S1211)*INDEX(MassUnitsTable[],MATCH($R$3,MassUnitsTable[Mass Units],0),2), "")</f>
        <v/>
      </c>
      <c r="R1211" s="32" t="str">
        <f>IFERROR(('CALC | Main Engine'!T1211+'CALC | Booster'!T1211)*INDEX(MassUnitsTable[],MATCH($R$3,MassUnitsTable[Mass Units],0),2), "")</f>
        <v/>
      </c>
      <c r="S1211" s="10"/>
    </row>
    <row r="1212" spans="1:19" x14ac:dyDescent="0.25">
      <c r="A1212" s="10"/>
      <c r="B1212" s="4" t="str">
        <f t="shared" si="95"/>
        <v/>
      </c>
      <c r="C1212" s="5" t="str">
        <f t="shared" si="96"/>
        <v/>
      </c>
      <c r="D1212" s="5" t="str">
        <f t="shared" si="97"/>
        <v/>
      </c>
      <c r="E1212" s="5" t="str">
        <f t="shared" si="98"/>
        <v/>
      </c>
      <c r="F1212" s="5" t="str">
        <f>'CALC | Main Engine'!$B1212</f>
        <v/>
      </c>
      <c r="G1212" s="27" t="str">
        <f>'CALC | Main Engine'!$C1212</f>
        <v/>
      </c>
      <c r="H1212" s="6" t="str">
        <f>'CALC | Main Engine'!$E1212</f>
        <v/>
      </c>
      <c r="I1212" s="34" t="str">
        <f>IFERROR('CALC | Main Engine'!$F1212*INDEX(MassUnitsTable[],MATCH($R$3,MassUnitsTable[Mass Units],0),2), "")</f>
        <v/>
      </c>
      <c r="J1212" s="27" t="str">
        <f>IFERROR('CALC | Booster'!$F1212*INDEX(MassUnitsTable[],MATCH($R$3,MassUnitsTable[Mass Units],0),2), "")</f>
        <v/>
      </c>
      <c r="K1212" s="32" t="str">
        <f t="shared" si="99"/>
        <v/>
      </c>
      <c r="L1212" s="34" t="str">
        <f>IFERROR(('CALC | Main Engine'!N1212+'CALC | Booster'!N1212)*INDEX(MassUnitsTable[],MATCH($R$3,MassUnitsTable[Mass Units],0),2), "")</f>
        <v/>
      </c>
      <c r="M1212" s="27" t="str">
        <f>IFERROR(('CALC | Main Engine'!O1212+'CALC | Booster'!O1212)*INDEX(MassUnitsTable[],MATCH($R$3,MassUnitsTable[Mass Units],0),2), "")</f>
        <v/>
      </c>
      <c r="N1212" s="27" t="str">
        <f>IFERROR(('CALC | Main Engine'!P1212+'CALC | Booster'!P1212)*INDEX(MassUnitsTable[],MATCH($R$3,MassUnitsTable[Mass Units],0),2), "")</f>
        <v/>
      </c>
      <c r="O1212" s="27" t="str">
        <f>IFERROR(('CALC | Main Engine'!Q1212+'CALC | Booster'!Q1212)*INDEX(MassUnitsTable[],MATCH($R$3,MassUnitsTable[Mass Units],0),2), "")</f>
        <v/>
      </c>
      <c r="P1212" s="27" t="str">
        <f>IFERROR(('CALC | Main Engine'!R1212+'CALC | Booster'!R1212)*INDEX(MassUnitsTable[],MATCH($R$3,MassUnitsTable[Mass Units],0),2), "")</f>
        <v/>
      </c>
      <c r="Q1212" s="27" t="str">
        <f>IFERROR(('CALC | Main Engine'!S1212+'CALC | Booster'!S1212)*INDEX(MassUnitsTable[],MATCH($R$3,MassUnitsTable[Mass Units],0),2), "")</f>
        <v/>
      </c>
      <c r="R1212" s="32" t="str">
        <f>IFERROR(('CALC | Main Engine'!T1212+'CALC | Booster'!T1212)*INDEX(MassUnitsTable[],MATCH($R$3,MassUnitsTable[Mass Units],0),2), "")</f>
        <v/>
      </c>
      <c r="S1212" s="10"/>
    </row>
    <row r="1213" spans="1:19" x14ac:dyDescent="0.25">
      <c r="A1213" s="10"/>
      <c r="B1213" s="4" t="str">
        <f t="shared" si="95"/>
        <v/>
      </c>
      <c r="C1213" s="5" t="str">
        <f t="shared" si="96"/>
        <v/>
      </c>
      <c r="D1213" s="5" t="str">
        <f t="shared" si="97"/>
        <v/>
      </c>
      <c r="E1213" s="5" t="str">
        <f t="shared" si="98"/>
        <v/>
      </c>
      <c r="F1213" s="5" t="str">
        <f>'CALC | Main Engine'!$B1213</f>
        <v/>
      </c>
      <c r="G1213" s="27" t="str">
        <f>'CALC | Main Engine'!$C1213</f>
        <v/>
      </c>
      <c r="H1213" s="6" t="str">
        <f>'CALC | Main Engine'!$E1213</f>
        <v/>
      </c>
      <c r="I1213" s="34" t="str">
        <f>IFERROR('CALC | Main Engine'!$F1213*INDEX(MassUnitsTable[],MATCH($R$3,MassUnitsTable[Mass Units],0),2), "")</f>
        <v/>
      </c>
      <c r="J1213" s="27" t="str">
        <f>IFERROR('CALC | Booster'!$F1213*INDEX(MassUnitsTable[],MATCH($R$3,MassUnitsTable[Mass Units],0),2), "")</f>
        <v/>
      </c>
      <c r="K1213" s="32" t="str">
        <f t="shared" si="99"/>
        <v/>
      </c>
      <c r="L1213" s="34" t="str">
        <f>IFERROR(('CALC | Main Engine'!N1213+'CALC | Booster'!N1213)*INDEX(MassUnitsTable[],MATCH($R$3,MassUnitsTable[Mass Units],0),2), "")</f>
        <v/>
      </c>
      <c r="M1213" s="27" t="str">
        <f>IFERROR(('CALC | Main Engine'!O1213+'CALC | Booster'!O1213)*INDEX(MassUnitsTable[],MATCH($R$3,MassUnitsTable[Mass Units],0),2), "")</f>
        <v/>
      </c>
      <c r="N1213" s="27" t="str">
        <f>IFERROR(('CALC | Main Engine'!P1213+'CALC | Booster'!P1213)*INDEX(MassUnitsTable[],MATCH($R$3,MassUnitsTable[Mass Units],0),2), "")</f>
        <v/>
      </c>
      <c r="O1213" s="27" t="str">
        <f>IFERROR(('CALC | Main Engine'!Q1213+'CALC | Booster'!Q1213)*INDEX(MassUnitsTable[],MATCH($R$3,MassUnitsTable[Mass Units],0),2), "")</f>
        <v/>
      </c>
      <c r="P1213" s="27" t="str">
        <f>IFERROR(('CALC | Main Engine'!R1213+'CALC | Booster'!R1213)*INDEX(MassUnitsTable[],MATCH($R$3,MassUnitsTable[Mass Units],0),2), "")</f>
        <v/>
      </c>
      <c r="Q1213" s="27" t="str">
        <f>IFERROR(('CALC | Main Engine'!S1213+'CALC | Booster'!S1213)*INDEX(MassUnitsTable[],MATCH($R$3,MassUnitsTable[Mass Units],0),2), "")</f>
        <v/>
      </c>
      <c r="R1213" s="32" t="str">
        <f>IFERROR(('CALC | Main Engine'!T1213+'CALC | Booster'!T1213)*INDEX(MassUnitsTable[],MATCH($R$3,MassUnitsTable[Mass Units],0),2), "")</f>
        <v/>
      </c>
      <c r="S1213" s="10"/>
    </row>
    <row r="1214" spans="1:19" x14ac:dyDescent="0.25">
      <c r="A1214" s="10"/>
      <c r="B1214" s="4" t="str">
        <f t="shared" si="95"/>
        <v/>
      </c>
      <c r="C1214" s="5" t="str">
        <f t="shared" si="96"/>
        <v/>
      </c>
      <c r="D1214" s="5" t="str">
        <f t="shared" si="97"/>
        <v/>
      </c>
      <c r="E1214" s="5" t="str">
        <f t="shared" si="98"/>
        <v/>
      </c>
      <c r="F1214" s="5" t="str">
        <f>'CALC | Main Engine'!$B1214</f>
        <v/>
      </c>
      <c r="G1214" s="27" t="str">
        <f>'CALC | Main Engine'!$C1214</f>
        <v/>
      </c>
      <c r="H1214" s="6" t="str">
        <f>'CALC | Main Engine'!$E1214</f>
        <v/>
      </c>
      <c r="I1214" s="34" t="str">
        <f>IFERROR('CALC | Main Engine'!$F1214*INDEX(MassUnitsTable[],MATCH($R$3,MassUnitsTable[Mass Units],0),2), "")</f>
        <v/>
      </c>
      <c r="J1214" s="27" t="str">
        <f>IFERROR('CALC | Booster'!$F1214*INDEX(MassUnitsTable[],MATCH($R$3,MassUnitsTable[Mass Units],0),2), "")</f>
        <v/>
      </c>
      <c r="K1214" s="32" t="str">
        <f t="shared" si="99"/>
        <v/>
      </c>
      <c r="L1214" s="34" t="str">
        <f>IFERROR(('CALC | Main Engine'!N1214+'CALC | Booster'!N1214)*INDEX(MassUnitsTable[],MATCH($R$3,MassUnitsTable[Mass Units],0),2), "")</f>
        <v/>
      </c>
      <c r="M1214" s="27" t="str">
        <f>IFERROR(('CALC | Main Engine'!O1214+'CALC | Booster'!O1214)*INDEX(MassUnitsTable[],MATCH($R$3,MassUnitsTable[Mass Units],0),2), "")</f>
        <v/>
      </c>
      <c r="N1214" s="27" t="str">
        <f>IFERROR(('CALC | Main Engine'!P1214+'CALC | Booster'!P1214)*INDEX(MassUnitsTable[],MATCH($R$3,MassUnitsTable[Mass Units],0),2), "")</f>
        <v/>
      </c>
      <c r="O1214" s="27" t="str">
        <f>IFERROR(('CALC | Main Engine'!Q1214+'CALC | Booster'!Q1214)*INDEX(MassUnitsTable[],MATCH($R$3,MassUnitsTable[Mass Units],0),2), "")</f>
        <v/>
      </c>
      <c r="P1214" s="27" t="str">
        <f>IFERROR(('CALC | Main Engine'!R1214+'CALC | Booster'!R1214)*INDEX(MassUnitsTable[],MATCH($R$3,MassUnitsTable[Mass Units],0),2), "")</f>
        <v/>
      </c>
      <c r="Q1214" s="27" t="str">
        <f>IFERROR(('CALC | Main Engine'!S1214+'CALC | Booster'!S1214)*INDEX(MassUnitsTable[],MATCH($R$3,MassUnitsTable[Mass Units],0),2), "")</f>
        <v/>
      </c>
      <c r="R1214" s="32" t="str">
        <f>IFERROR(('CALC | Main Engine'!T1214+'CALC | Booster'!T1214)*INDEX(MassUnitsTable[],MATCH($R$3,MassUnitsTable[Mass Units],0),2), "")</f>
        <v/>
      </c>
      <c r="S1214" s="10"/>
    </row>
    <row r="1215" spans="1:19" x14ac:dyDescent="0.25">
      <c r="A1215" s="10"/>
      <c r="B1215" s="4" t="str">
        <f t="shared" si="95"/>
        <v/>
      </c>
      <c r="C1215" s="5" t="str">
        <f t="shared" si="96"/>
        <v/>
      </c>
      <c r="D1215" s="5" t="str">
        <f t="shared" si="97"/>
        <v/>
      </c>
      <c r="E1215" s="5" t="str">
        <f t="shared" si="98"/>
        <v/>
      </c>
      <c r="F1215" s="5" t="str">
        <f>'CALC | Main Engine'!$B1215</f>
        <v/>
      </c>
      <c r="G1215" s="27" t="str">
        <f>'CALC | Main Engine'!$C1215</f>
        <v/>
      </c>
      <c r="H1215" s="6" t="str">
        <f>'CALC | Main Engine'!$E1215</f>
        <v/>
      </c>
      <c r="I1215" s="34" t="str">
        <f>IFERROR('CALC | Main Engine'!$F1215*INDEX(MassUnitsTable[],MATCH($R$3,MassUnitsTable[Mass Units],0),2), "")</f>
        <v/>
      </c>
      <c r="J1215" s="27" t="str">
        <f>IFERROR('CALC | Booster'!$F1215*INDEX(MassUnitsTable[],MATCH($R$3,MassUnitsTable[Mass Units],0),2), "")</f>
        <v/>
      </c>
      <c r="K1215" s="32" t="str">
        <f t="shared" si="99"/>
        <v/>
      </c>
      <c r="L1215" s="34" t="str">
        <f>IFERROR(('CALC | Main Engine'!N1215+'CALC | Booster'!N1215)*INDEX(MassUnitsTable[],MATCH($R$3,MassUnitsTable[Mass Units],0),2), "")</f>
        <v/>
      </c>
      <c r="M1215" s="27" t="str">
        <f>IFERROR(('CALC | Main Engine'!O1215+'CALC | Booster'!O1215)*INDEX(MassUnitsTable[],MATCH($R$3,MassUnitsTable[Mass Units],0),2), "")</f>
        <v/>
      </c>
      <c r="N1215" s="27" t="str">
        <f>IFERROR(('CALC | Main Engine'!P1215+'CALC | Booster'!P1215)*INDEX(MassUnitsTable[],MATCH($R$3,MassUnitsTable[Mass Units],0),2), "")</f>
        <v/>
      </c>
      <c r="O1215" s="27" t="str">
        <f>IFERROR(('CALC | Main Engine'!Q1215+'CALC | Booster'!Q1215)*INDEX(MassUnitsTable[],MATCH($R$3,MassUnitsTable[Mass Units],0),2), "")</f>
        <v/>
      </c>
      <c r="P1215" s="27" t="str">
        <f>IFERROR(('CALC | Main Engine'!R1215+'CALC | Booster'!R1215)*INDEX(MassUnitsTable[],MATCH($R$3,MassUnitsTable[Mass Units],0),2), "")</f>
        <v/>
      </c>
      <c r="Q1215" s="27" t="str">
        <f>IFERROR(('CALC | Main Engine'!S1215+'CALC | Booster'!S1215)*INDEX(MassUnitsTable[],MATCH($R$3,MassUnitsTable[Mass Units],0),2), "")</f>
        <v/>
      </c>
      <c r="R1215" s="32" t="str">
        <f>IFERROR(('CALC | Main Engine'!T1215+'CALC | Booster'!T1215)*INDEX(MassUnitsTable[],MATCH($R$3,MassUnitsTable[Mass Units],0),2), "")</f>
        <v/>
      </c>
      <c r="S1215" s="10"/>
    </row>
    <row r="1216" spans="1:19" x14ac:dyDescent="0.25">
      <c r="A1216" s="10"/>
      <c r="B1216" s="4" t="str">
        <f t="shared" si="95"/>
        <v/>
      </c>
      <c r="C1216" s="5" t="str">
        <f t="shared" si="96"/>
        <v/>
      </c>
      <c r="D1216" s="5" t="str">
        <f t="shared" si="97"/>
        <v/>
      </c>
      <c r="E1216" s="5" t="str">
        <f t="shared" si="98"/>
        <v/>
      </c>
      <c r="F1216" s="5" t="str">
        <f>'CALC | Main Engine'!$B1216</f>
        <v/>
      </c>
      <c r="G1216" s="27" t="str">
        <f>'CALC | Main Engine'!$C1216</f>
        <v/>
      </c>
      <c r="H1216" s="6" t="str">
        <f>'CALC | Main Engine'!$E1216</f>
        <v/>
      </c>
      <c r="I1216" s="34" t="str">
        <f>IFERROR('CALC | Main Engine'!$F1216*INDEX(MassUnitsTable[],MATCH($R$3,MassUnitsTable[Mass Units],0),2), "")</f>
        <v/>
      </c>
      <c r="J1216" s="27" t="str">
        <f>IFERROR('CALC | Booster'!$F1216*INDEX(MassUnitsTable[],MATCH($R$3,MassUnitsTable[Mass Units],0),2), "")</f>
        <v/>
      </c>
      <c r="K1216" s="32" t="str">
        <f t="shared" si="99"/>
        <v/>
      </c>
      <c r="L1216" s="34" t="str">
        <f>IFERROR(('CALC | Main Engine'!N1216+'CALC | Booster'!N1216)*INDEX(MassUnitsTable[],MATCH($R$3,MassUnitsTable[Mass Units],0),2), "")</f>
        <v/>
      </c>
      <c r="M1216" s="27" t="str">
        <f>IFERROR(('CALC | Main Engine'!O1216+'CALC | Booster'!O1216)*INDEX(MassUnitsTable[],MATCH($R$3,MassUnitsTable[Mass Units],0),2), "")</f>
        <v/>
      </c>
      <c r="N1216" s="27" t="str">
        <f>IFERROR(('CALC | Main Engine'!P1216+'CALC | Booster'!P1216)*INDEX(MassUnitsTable[],MATCH($R$3,MassUnitsTable[Mass Units],0),2), "")</f>
        <v/>
      </c>
      <c r="O1216" s="27" t="str">
        <f>IFERROR(('CALC | Main Engine'!Q1216+'CALC | Booster'!Q1216)*INDEX(MassUnitsTable[],MATCH($R$3,MassUnitsTable[Mass Units],0),2), "")</f>
        <v/>
      </c>
      <c r="P1216" s="27" t="str">
        <f>IFERROR(('CALC | Main Engine'!R1216+'CALC | Booster'!R1216)*INDEX(MassUnitsTable[],MATCH($R$3,MassUnitsTable[Mass Units],0),2), "")</f>
        <v/>
      </c>
      <c r="Q1216" s="27" t="str">
        <f>IFERROR(('CALC | Main Engine'!S1216+'CALC | Booster'!S1216)*INDEX(MassUnitsTable[],MATCH($R$3,MassUnitsTable[Mass Units],0),2), "")</f>
        <v/>
      </c>
      <c r="R1216" s="32" t="str">
        <f>IFERROR(('CALC | Main Engine'!T1216+'CALC | Booster'!T1216)*INDEX(MassUnitsTable[],MATCH($R$3,MassUnitsTable[Mass Units],0),2), "")</f>
        <v/>
      </c>
      <c r="S1216" s="10"/>
    </row>
    <row r="1217" spans="1:19" x14ac:dyDescent="0.25">
      <c r="A1217" s="10"/>
      <c r="B1217" s="4" t="str">
        <f t="shared" si="95"/>
        <v/>
      </c>
      <c r="C1217" s="5" t="str">
        <f t="shared" si="96"/>
        <v/>
      </c>
      <c r="D1217" s="5" t="str">
        <f t="shared" si="97"/>
        <v/>
      </c>
      <c r="E1217" s="5" t="str">
        <f t="shared" si="98"/>
        <v/>
      </c>
      <c r="F1217" s="5" t="str">
        <f>'CALC | Main Engine'!$B1217</f>
        <v/>
      </c>
      <c r="G1217" s="27" t="str">
        <f>'CALC | Main Engine'!$C1217</f>
        <v/>
      </c>
      <c r="H1217" s="6" t="str">
        <f>'CALC | Main Engine'!$E1217</f>
        <v/>
      </c>
      <c r="I1217" s="34" t="str">
        <f>IFERROR('CALC | Main Engine'!$F1217*INDEX(MassUnitsTable[],MATCH($R$3,MassUnitsTable[Mass Units],0),2), "")</f>
        <v/>
      </c>
      <c r="J1217" s="27" t="str">
        <f>IFERROR('CALC | Booster'!$F1217*INDEX(MassUnitsTable[],MATCH($R$3,MassUnitsTable[Mass Units],0),2), "")</f>
        <v/>
      </c>
      <c r="K1217" s="32" t="str">
        <f t="shared" si="99"/>
        <v/>
      </c>
      <c r="L1217" s="34" t="str">
        <f>IFERROR(('CALC | Main Engine'!N1217+'CALC | Booster'!N1217)*INDEX(MassUnitsTable[],MATCH($R$3,MassUnitsTable[Mass Units],0),2), "")</f>
        <v/>
      </c>
      <c r="M1217" s="27" t="str">
        <f>IFERROR(('CALC | Main Engine'!O1217+'CALC | Booster'!O1217)*INDEX(MassUnitsTable[],MATCH($R$3,MassUnitsTable[Mass Units],0),2), "")</f>
        <v/>
      </c>
      <c r="N1217" s="27" t="str">
        <f>IFERROR(('CALC | Main Engine'!P1217+'CALC | Booster'!P1217)*INDEX(MassUnitsTable[],MATCH($R$3,MassUnitsTable[Mass Units],0),2), "")</f>
        <v/>
      </c>
      <c r="O1217" s="27" t="str">
        <f>IFERROR(('CALC | Main Engine'!Q1217+'CALC | Booster'!Q1217)*INDEX(MassUnitsTable[],MATCH($R$3,MassUnitsTable[Mass Units],0),2), "")</f>
        <v/>
      </c>
      <c r="P1217" s="27" t="str">
        <f>IFERROR(('CALC | Main Engine'!R1217+'CALC | Booster'!R1217)*INDEX(MassUnitsTable[],MATCH($R$3,MassUnitsTable[Mass Units],0),2), "")</f>
        <v/>
      </c>
      <c r="Q1217" s="27" t="str">
        <f>IFERROR(('CALC | Main Engine'!S1217+'CALC | Booster'!S1217)*INDEX(MassUnitsTable[],MATCH($R$3,MassUnitsTable[Mass Units],0),2), "")</f>
        <v/>
      </c>
      <c r="R1217" s="32" t="str">
        <f>IFERROR(('CALC | Main Engine'!T1217+'CALC | Booster'!T1217)*INDEX(MassUnitsTable[],MATCH($R$3,MassUnitsTable[Mass Units],0),2), "")</f>
        <v/>
      </c>
      <c r="S1217" s="10"/>
    </row>
    <row r="1218" spans="1:19" x14ac:dyDescent="0.25">
      <c r="A1218" s="10"/>
      <c r="B1218" s="4" t="str">
        <f t="shared" si="95"/>
        <v/>
      </c>
      <c r="C1218" s="5" t="str">
        <f t="shared" si="96"/>
        <v/>
      </c>
      <c r="D1218" s="5" t="str">
        <f t="shared" si="97"/>
        <v/>
      </c>
      <c r="E1218" s="5" t="str">
        <f t="shared" si="98"/>
        <v/>
      </c>
      <c r="F1218" s="5" t="str">
        <f>'CALC | Main Engine'!$B1218</f>
        <v/>
      </c>
      <c r="G1218" s="27" t="str">
        <f>'CALC | Main Engine'!$C1218</f>
        <v/>
      </c>
      <c r="H1218" s="6" t="str">
        <f>'CALC | Main Engine'!$E1218</f>
        <v/>
      </c>
      <c r="I1218" s="34" t="str">
        <f>IFERROR('CALC | Main Engine'!$F1218*INDEX(MassUnitsTable[],MATCH($R$3,MassUnitsTable[Mass Units],0),2), "")</f>
        <v/>
      </c>
      <c r="J1218" s="27" t="str">
        <f>IFERROR('CALC | Booster'!$F1218*INDEX(MassUnitsTable[],MATCH($R$3,MassUnitsTable[Mass Units],0),2), "")</f>
        <v/>
      </c>
      <c r="K1218" s="32" t="str">
        <f t="shared" si="99"/>
        <v/>
      </c>
      <c r="L1218" s="34" t="str">
        <f>IFERROR(('CALC | Main Engine'!N1218+'CALC | Booster'!N1218)*INDEX(MassUnitsTable[],MATCH($R$3,MassUnitsTable[Mass Units],0),2), "")</f>
        <v/>
      </c>
      <c r="M1218" s="27" t="str">
        <f>IFERROR(('CALC | Main Engine'!O1218+'CALC | Booster'!O1218)*INDEX(MassUnitsTable[],MATCH($R$3,MassUnitsTable[Mass Units],0),2), "")</f>
        <v/>
      </c>
      <c r="N1218" s="27" t="str">
        <f>IFERROR(('CALC | Main Engine'!P1218+'CALC | Booster'!P1218)*INDEX(MassUnitsTable[],MATCH($R$3,MassUnitsTable[Mass Units],0),2), "")</f>
        <v/>
      </c>
      <c r="O1218" s="27" t="str">
        <f>IFERROR(('CALC | Main Engine'!Q1218+'CALC | Booster'!Q1218)*INDEX(MassUnitsTable[],MATCH($R$3,MassUnitsTable[Mass Units],0),2), "")</f>
        <v/>
      </c>
      <c r="P1218" s="27" t="str">
        <f>IFERROR(('CALC | Main Engine'!R1218+'CALC | Booster'!R1218)*INDEX(MassUnitsTable[],MATCH($R$3,MassUnitsTable[Mass Units],0),2), "")</f>
        <v/>
      </c>
      <c r="Q1218" s="27" t="str">
        <f>IFERROR(('CALC | Main Engine'!S1218+'CALC | Booster'!S1218)*INDEX(MassUnitsTable[],MATCH($R$3,MassUnitsTable[Mass Units],0),2), "")</f>
        <v/>
      </c>
      <c r="R1218" s="32" t="str">
        <f>IFERROR(('CALC | Main Engine'!T1218+'CALC | Booster'!T1218)*INDEX(MassUnitsTable[],MATCH($R$3,MassUnitsTable[Mass Units],0),2), "")</f>
        <v/>
      </c>
      <c r="S1218" s="10"/>
    </row>
    <row r="1219" spans="1:19" x14ac:dyDescent="0.25">
      <c r="A1219" s="10"/>
      <c r="B1219" s="4" t="str">
        <f t="shared" si="95"/>
        <v/>
      </c>
      <c r="C1219" s="5" t="str">
        <f t="shared" si="96"/>
        <v/>
      </c>
      <c r="D1219" s="5" t="str">
        <f t="shared" si="97"/>
        <v/>
      </c>
      <c r="E1219" s="5" t="str">
        <f t="shared" si="98"/>
        <v/>
      </c>
      <c r="F1219" s="5" t="str">
        <f>'CALC | Main Engine'!$B1219</f>
        <v/>
      </c>
      <c r="G1219" s="27" t="str">
        <f>'CALC | Main Engine'!$C1219</f>
        <v/>
      </c>
      <c r="H1219" s="6" t="str">
        <f>'CALC | Main Engine'!$E1219</f>
        <v/>
      </c>
      <c r="I1219" s="34" t="str">
        <f>IFERROR('CALC | Main Engine'!$F1219*INDEX(MassUnitsTable[],MATCH($R$3,MassUnitsTable[Mass Units],0),2), "")</f>
        <v/>
      </c>
      <c r="J1219" s="27" t="str">
        <f>IFERROR('CALC | Booster'!$F1219*INDEX(MassUnitsTable[],MATCH($R$3,MassUnitsTable[Mass Units],0),2), "")</f>
        <v/>
      </c>
      <c r="K1219" s="32" t="str">
        <f t="shared" si="99"/>
        <v/>
      </c>
      <c r="L1219" s="34" t="str">
        <f>IFERROR(('CALC | Main Engine'!N1219+'CALC | Booster'!N1219)*INDEX(MassUnitsTable[],MATCH($R$3,MassUnitsTable[Mass Units],0),2), "")</f>
        <v/>
      </c>
      <c r="M1219" s="27" t="str">
        <f>IFERROR(('CALC | Main Engine'!O1219+'CALC | Booster'!O1219)*INDEX(MassUnitsTable[],MATCH($R$3,MassUnitsTable[Mass Units],0),2), "")</f>
        <v/>
      </c>
      <c r="N1219" s="27" t="str">
        <f>IFERROR(('CALC | Main Engine'!P1219+'CALC | Booster'!P1219)*INDEX(MassUnitsTable[],MATCH($R$3,MassUnitsTable[Mass Units],0),2), "")</f>
        <v/>
      </c>
      <c r="O1219" s="27" t="str">
        <f>IFERROR(('CALC | Main Engine'!Q1219+'CALC | Booster'!Q1219)*INDEX(MassUnitsTable[],MATCH($R$3,MassUnitsTable[Mass Units],0),2), "")</f>
        <v/>
      </c>
      <c r="P1219" s="27" t="str">
        <f>IFERROR(('CALC | Main Engine'!R1219+'CALC | Booster'!R1219)*INDEX(MassUnitsTable[],MATCH($R$3,MassUnitsTable[Mass Units],0),2), "")</f>
        <v/>
      </c>
      <c r="Q1219" s="27" t="str">
        <f>IFERROR(('CALC | Main Engine'!S1219+'CALC | Booster'!S1219)*INDEX(MassUnitsTable[],MATCH($R$3,MassUnitsTable[Mass Units],0),2), "")</f>
        <v/>
      </c>
      <c r="R1219" s="32" t="str">
        <f>IFERROR(('CALC | Main Engine'!T1219+'CALC | Booster'!T1219)*INDEX(MassUnitsTable[],MATCH($R$3,MassUnitsTable[Mass Units],0),2), "")</f>
        <v/>
      </c>
      <c r="S1219" s="10"/>
    </row>
    <row r="1220" spans="1:19" x14ac:dyDescent="0.25">
      <c r="A1220" s="10"/>
      <c r="B1220" s="4" t="str">
        <f t="shared" si="95"/>
        <v/>
      </c>
      <c r="C1220" s="5" t="str">
        <f t="shared" si="96"/>
        <v/>
      </c>
      <c r="D1220" s="5" t="str">
        <f t="shared" si="97"/>
        <v/>
      </c>
      <c r="E1220" s="5" t="str">
        <f t="shared" si="98"/>
        <v/>
      </c>
      <c r="F1220" s="5" t="str">
        <f>'CALC | Main Engine'!$B1220</f>
        <v/>
      </c>
      <c r="G1220" s="27" t="str">
        <f>'CALC | Main Engine'!$C1220</f>
        <v/>
      </c>
      <c r="H1220" s="6" t="str">
        <f>'CALC | Main Engine'!$E1220</f>
        <v/>
      </c>
      <c r="I1220" s="34" t="str">
        <f>IFERROR('CALC | Main Engine'!$F1220*INDEX(MassUnitsTable[],MATCH($R$3,MassUnitsTable[Mass Units],0),2), "")</f>
        <v/>
      </c>
      <c r="J1220" s="27" t="str">
        <f>IFERROR('CALC | Booster'!$F1220*INDEX(MassUnitsTable[],MATCH($R$3,MassUnitsTable[Mass Units],0),2), "")</f>
        <v/>
      </c>
      <c r="K1220" s="32" t="str">
        <f t="shared" si="99"/>
        <v/>
      </c>
      <c r="L1220" s="34" t="str">
        <f>IFERROR(('CALC | Main Engine'!N1220+'CALC | Booster'!N1220)*INDEX(MassUnitsTable[],MATCH($R$3,MassUnitsTable[Mass Units],0),2), "")</f>
        <v/>
      </c>
      <c r="M1220" s="27" t="str">
        <f>IFERROR(('CALC | Main Engine'!O1220+'CALC | Booster'!O1220)*INDEX(MassUnitsTable[],MATCH($R$3,MassUnitsTable[Mass Units],0),2), "")</f>
        <v/>
      </c>
      <c r="N1220" s="27" t="str">
        <f>IFERROR(('CALC | Main Engine'!P1220+'CALC | Booster'!P1220)*INDEX(MassUnitsTable[],MATCH($R$3,MassUnitsTable[Mass Units],0),2), "")</f>
        <v/>
      </c>
      <c r="O1220" s="27" t="str">
        <f>IFERROR(('CALC | Main Engine'!Q1220+'CALC | Booster'!Q1220)*INDEX(MassUnitsTable[],MATCH($R$3,MassUnitsTable[Mass Units],0),2), "")</f>
        <v/>
      </c>
      <c r="P1220" s="27" t="str">
        <f>IFERROR(('CALC | Main Engine'!R1220+'CALC | Booster'!R1220)*INDEX(MassUnitsTable[],MATCH($R$3,MassUnitsTable[Mass Units],0),2), "")</f>
        <v/>
      </c>
      <c r="Q1220" s="27" t="str">
        <f>IFERROR(('CALC | Main Engine'!S1220+'CALC | Booster'!S1220)*INDEX(MassUnitsTable[],MATCH($R$3,MassUnitsTable[Mass Units],0),2), "")</f>
        <v/>
      </c>
      <c r="R1220" s="32" t="str">
        <f>IFERROR(('CALC | Main Engine'!T1220+'CALC | Booster'!T1220)*INDEX(MassUnitsTable[],MATCH($R$3,MassUnitsTable[Mass Units],0),2), "")</f>
        <v/>
      </c>
      <c r="S1220" s="10"/>
    </row>
    <row r="1221" spans="1:19" x14ac:dyDescent="0.25">
      <c r="A1221" s="10"/>
      <c r="B1221" s="4" t="str">
        <f t="shared" si="95"/>
        <v/>
      </c>
      <c r="C1221" s="5" t="str">
        <f t="shared" si="96"/>
        <v/>
      </c>
      <c r="D1221" s="5" t="str">
        <f t="shared" si="97"/>
        <v/>
      </c>
      <c r="E1221" s="5" t="str">
        <f t="shared" si="98"/>
        <v/>
      </c>
      <c r="F1221" s="5" t="str">
        <f>'CALC | Main Engine'!$B1221</f>
        <v/>
      </c>
      <c r="G1221" s="27" t="str">
        <f>'CALC | Main Engine'!$C1221</f>
        <v/>
      </c>
      <c r="H1221" s="6" t="str">
        <f>'CALC | Main Engine'!$E1221</f>
        <v/>
      </c>
      <c r="I1221" s="34" t="str">
        <f>IFERROR('CALC | Main Engine'!$F1221*INDEX(MassUnitsTable[],MATCH($R$3,MassUnitsTable[Mass Units],0),2), "")</f>
        <v/>
      </c>
      <c r="J1221" s="27" t="str">
        <f>IFERROR('CALC | Booster'!$F1221*INDEX(MassUnitsTable[],MATCH($R$3,MassUnitsTable[Mass Units],0),2), "")</f>
        <v/>
      </c>
      <c r="K1221" s="32" t="str">
        <f t="shared" si="99"/>
        <v/>
      </c>
      <c r="L1221" s="34" t="str">
        <f>IFERROR(('CALC | Main Engine'!N1221+'CALC | Booster'!N1221)*INDEX(MassUnitsTable[],MATCH($R$3,MassUnitsTable[Mass Units],0),2), "")</f>
        <v/>
      </c>
      <c r="M1221" s="27" t="str">
        <f>IFERROR(('CALC | Main Engine'!O1221+'CALC | Booster'!O1221)*INDEX(MassUnitsTable[],MATCH($R$3,MassUnitsTable[Mass Units],0),2), "")</f>
        <v/>
      </c>
      <c r="N1221" s="27" t="str">
        <f>IFERROR(('CALC | Main Engine'!P1221+'CALC | Booster'!P1221)*INDEX(MassUnitsTable[],MATCH($R$3,MassUnitsTable[Mass Units],0),2), "")</f>
        <v/>
      </c>
      <c r="O1221" s="27" t="str">
        <f>IFERROR(('CALC | Main Engine'!Q1221+'CALC | Booster'!Q1221)*INDEX(MassUnitsTable[],MATCH($R$3,MassUnitsTable[Mass Units],0),2), "")</f>
        <v/>
      </c>
      <c r="P1221" s="27" t="str">
        <f>IFERROR(('CALC | Main Engine'!R1221+'CALC | Booster'!R1221)*INDEX(MassUnitsTable[],MATCH($R$3,MassUnitsTable[Mass Units],0),2), "")</f>
        <v/>
      </c>
      <c r="Q1221" s="27" t="str">
        <f>IFERROR(('CALC | Main Engine'!S1221+'CALC | Booster'!S1221)*INDEX(MassUnitsTable[],MATCH($R$3,MassUnitsTable[Mass Units],0),2), "")</f>
        <v/>
      </c>
      <c r="R1221" s="32" t="str">
        <f>IFERROR(('CALC | Main Engine'!T1221+'CALC | Booster'!T1221)*INDEX(MassUnitsTable[],MATCH($R$3,MassUnitsTable[Mass Units],0),2), "")</f>
        <v/>
      </c>
      <c r="S1221" s="10"/>
    </row>
    <row r="1222" spans="1:19" x14ac:dyDescent="0.25">
      <c r="A1222" s="10"/>
      <c r="B1222" s="4" t="str">
        <f t="shared" si="95"/>
        <v/>
      </c>
      <c r="C1222" s="5" t="str">
        <f t="shared" si="96"/>
        <v/>
      </c>
      <c r="D1222" s="5" t="str">
        <f t="shared" si="97"/>
        <v/>
      </c>
      <c r="E1222" s="5" t="str">
        <f t="shared" si="98"/>
        <v/>
      </c>
      <c r="F1222" s="5" t="str">
        <f>'CALC | Main Engine'!$B1222</f>
        <v/>
      </c>
      <c r="G1222" s="27" t="str">
        <f>'CALC | Main Engine'!$C1222</f>
        <v/>
      </c>
      <c r="H1222" s="6" t="str">
        <f>'CALC | Main Engine'!$E1222</f>
        <v/>
      </c>
      <c r="I1222" s="34" t="str">
        <f>IFERROR('CALC | Main Engine'!$F1222*INDEX(MassUnitsTable[],MATCH($R$3,MassUnitsTable[Mass Units],0),2), "")</f>
        <v/>
      </c>
      <c r="J1222" s="27" t="str">
        <f>IFERROR('CALC | Booster'!$F1222*INDEX(MassUnitsTable[],MATCH($R$3,MassUnitsTable[Mass Units],0),2), "")</f>
        <v/>
      </c>
      <c r="K1222" s="32" t="str">
        <f t="shared" si="99"/>
        <v/>
      </c>
      <c r="L1222" s="34" t="str">
        <f>IFERROR(('CALC | Main Engine'!N1222+'CALC | Booster'!N1222)*INDEX(MassUnitsTable[],MATCH($R$3,MassUnitsTable[Mass Units],0),2), "")</f>
        <v/>
      </c>
      <c r="M1222" s="27" t="str">
        <f>IFERROR(('CALC | Main Engine'!O1222+'CALC | Booster'!O1222)*INDEX(MassUnitsTable[],MATCH($R$3,MassUnitsTable[Mass Units],0),2), "")</f>
        <v/>
      </c>
      <c r="N1222" s="27" t="str">
        <f>IFERROR(('CALC | Main Engine'!P1222+'CALC | Booster'!P1222)*INDEX(MassUnitsTable[],MATCH($R$3,MassUnitsTable[Mass Units],0),2), "")</f>
        <v/>
      </c>
      <c r="O1222" s="27" t="str">
        <f>IFERROR(('CALC | Main Engine'!Q1222+'CALC | Booster'!Q1222)*INDEX(MassUnitsTable[],MATCH($R$3,MassUnitsTable[Mass Units],0),2), "")</f>
        <v/>
      </c>
      <c r="P1222" s="27" t="str">
        <f>IFERROR(('CALC | Main Engine'!R1222+'CALC | Booster'!R1222)*INDEX(MassUnitsTable[],MATCH($R$3,MassUnitsTable[Mass Units],0),2), "")</f>
        <v/>
      </c>
      <c r="Q1222" s="27" t="str">
        <f>IFERROR(('CALC | Main Engine'!S1222+'CALC | Booster'!S1222)*INDEX(MassUnitsTable[],MATCH($R$3,MassUnitsTable[Mass Units],0),2), "")</f>
        <v/>
      </c>
      <c r="R1222" s="32" t="str">
        <f>IFERROR(('CALC | Main Engine'!T1222+'CALC | Booster'!T1222)*INDEX(MassUnitsTable[],MATCH($R$3,MassUnitsTable[Mass Units],0),2), "")</f>
        <v/>
      </c>
      <c r="S1222" s="10"/>
    </row>
    <row r="1223" spans="1:19" x14ac:dyDescent="0.25">
      <c r="A1223" s="10"/>
      <c r="B1223" s="4" t="str">
        <f t="shared" si="95"/>
        <v/>
      </c>
      <c r="C1223" s="5" t="str">
        <f t="shared" si="96"/>
        <v/>
      </c>
      <c r="D1223" s="5" t="str">
        <f t="shared" si="97"/>
        <v/>
      </c>
      <c r="E1223" s="5" t="str">
        <f t="shared" si="98"/>
        <v/>
      </c>
      <c r="F1223" s="5" t="str">
        <f>'CALC | Main Engine'!$B1223</f>
        <v/>
      </c>
      <c r="G1223" s="27" t="str">
        <f>'CALC | Main Engine'!$C1223</f>
        <v/>
      </c>
      <c r="H1223" s="6" t="str">
        <f>'CALC | Main Engine'!$E1223</f>
        <v/>
      </c>
      <c r="I1223" s="34" t="str">
        <f>IFERROR('CALC | Main Engine'!$F1223*INDEX(MassUnitsTable[],MATCH($R$3,MassUnitsTable[Mass Units],0),2), "")</f>
        <v/>
      </c>
      <c r="J1223" s="27" t="str">
        <f>IFERROR('CALC | Booster'!$F1223*INDEX(MassUnitsTable[],MATCH($R$3,MassUnitsTable[Mass Units],0),2), "")</f>
        <v/>
      </c>
      <c r="K1223" s="32" t="str">
        <f t="shared" si="99"/>
        <v/>
      </c>
      <c r="L1223" s="34" t="str">
        <f>IFERROR(('CALC | Main Engine'!N1223+'CALC | Booster'!N1223)*INDEX(MassUnitsTable[],MATCH($R$3,MassUnitsTable[Mass Units],0),2), "")</f>
        <v/>
      </c>
      <c r="M1223" s="27" t="str">
        <f>IFERROR(('CALC | Main Engine'!O1223+'CALC | Booster'!O1223)*INDEX(MassUnitsTable[],MATCH($R$3,MassUnitsTable[Mass Units],0),2), "")</f>
        <v/>
      </c>
      <c r="N1223" s="27" t="str">
        <f>IFERROR(('CALC | Main Engine'!P1223+'CALC | Booster'!P1223)*INDEX(MassUnitsTable[],MATCH($R$3,MassUnitsTable[Mass Units],0),2), "")</f>
        <v/>
      </c>
      <c r="O1223" s="27" t="str">
        <f>IFERROR(('CALC | Main Engine'!Q1223+'CALC | Booster'!Q1223)*INDEX(MassUnitsTable[],MATCH($R$3,MassUnitsTable[Mass Units],0),2), "")</f>
        <v/>
      </c>
      <c r="P1223" s="27" t="str">
        <f>IFERROR(('CALC | Main Engine'!R1223+'CALC | Booster'!R1223)*INDEX(MassUnitsTable[],MATCH($R$3,MassUnitsTable[Mass Units],0),2), "")</f>
        <v/>
      </c>
      <c r="Q1223" s="27" t="str">
        <f>IFERROR(('CALC | Main Engine'!S1223+'CALC | Booster'!S1223)*INDEX(MassUnitsTable[],MATCH($R$3,MassUnitsTable[Mass Units],0),2), "")</f>
        <v/>
      </c>
      <c r="R1223" s="32" t="str">
        <f>IFERROR(('CALC | Main Engine'!T1223+'CALC | Booster'!T1223)*INDEX(MassUnitsTable[],MATCH($R$3,MassUnitsTable[Mass Units],0),2), "")</f>
        <v/>
      </c>
      <c r="S1223" s="10"/>
    </row>
    <row r="1224" spans="1:19" x14ac:dyDescent="0.25">
      <c r="A1224" s="10"/>
      <c r="B1224" s="4" t="str">
        <f t="shared" ref="B1224:B1287" si="100">IF(ISNUMBER($F1224),UserID,"")</f>
        <v/>
      </c>
      <c r="C1224" s="5" t="str">
        <f t="shared" ref="C1224:C1287" si="101">IF(ISNUMBER($F1224),Spacecraft,"")</f>
        <v/>
      </c>
      <c r="D1224" s="5" t="str">
        <f t="shared" ref="D1224:D1287" si="102">IF(ISNUMBER($F1224),OperationType,"")</f>
        <v/>
      </c>
      <c r="E1224" s="5" t="str">
        <f t="shared" ref="E1224:E1287" si="103">IF(ISNUMBER($F1224),NumberOfOps,"")</f>
        <v/>
      </c>
      <c r="F1224" s="5" t="str">
        <f>'CALC | Main Engine'!$B1224</f>
        <v/>
      </c>
      <c r="G1224" s="27" t="str">
        <f>'CALC | Main Engine'!$C1224</f>
        <v/>
      </c>
      <c r="H1224" s="6" t="str">
        <f>'CALC | Main Engine'!$E1224</f>
        <v/>
      </c>
      <c r="I1224" s="34" t="str">
        <f>IFERROR('CALC | Main Engine'!$F1224*INDEX(MassUnitsTable[],MATCH($R$3,MassUnitsTable[Mass Units],0),2), "")</f>
        <v/>
      </c>
      <c r="J1224" s="27" t="str">
        <f>IFERROR('CALC | Booster'!$F1224*INDEX(MassUnitsTable[],MATCH($R$3,MassUnitsTable[Mass Units],0),2), "")</f>
        <v/>
      </c>
      <c r="K1224" s="32" t="str">
        <f t="shared" si="99"/>
        <v/>
      </c>
      <c r="L1224" s="34" t="str">
        <f>IFERROR(('CALC | Main Engine'!N1224+'CALC | Booster'!N1224)*INDEX(MassUnitsTable[],MATCH($R$3,MassUnitsTable[Mass Units],0),2), "")</f>
        <v/>
      </c>
      <c r="M1224" s="27" t="str">
        <f>IFERROR(('CALC | Main Engine'!O1224+'CALC | Booster'!O1224)*INDEX(MassUnitsTable[],MATCH($R$3,MassUnitsTable[Mass Units],0),2), "")</f>
        <v/>
      </c>
      <c r="N1224" s="27" t="str">
        <f>IFERROR(('CALC | Main Engine'!P1224+'CALC | Booster'!P1224)*INDEX(MassUnitsTable[],MATCH($R$3,MassUnitsTable[Mass Units],0),2), "")</f>
        <v/>
      </c>
      <c r="O1224" s="27" t="str">
        <f>IFERROR(('CALC | Main Engine'!Q1224+'CALC | Booster'!Q1224)*INDEX(MassUnitsTable[],MATCH($R$3,MassUnitsTable[Mass Units],0),2), "")</f>
        <v/>
      </c>
      <c r="P1224" s="27" t="str">
        <f>IFERROR(('CALC | Main Engine'!R1224+'CALC | Booster'!R1224)*INDEX(MassUnitsTable[],MATCH($R$3,MassUnitsTable[Mass Units],0),2), "")</f>
        <v/>
      </c>
      <c r="Q1224" s="27" t="str">
        <f>IFERROR(('CALC | Main Engine'!S1224+'CALC | Booster'!S1224)*INDEX(MassUnitsTable[],MATCH($R$3,MassUnitsTable[Mass Units],0),2), "")</f>
        <v/>
      </c>
      <c r="R1224" s="32" t="str">
        <f>IFERROR(('CALC | Main Engine'!T1224+'CALC | Booster'!T1224)*INDEX(MassUnitsTable[],MATCH($R$3,MassUnitsTable[Mass Units],0),2), "")</f>
        <v/>
      </c>
      <c r="S1224" s="10"/>
    </row>
    <row r="1225" spans="1:19" x14ac:dyDescent="0.25">
      <c r="A1225" s="10"/>
      <c r="B1225" s="4" t="str">
        <f t="shared" si="100"/>
        <v/>
      </c>
      <c r="C1225" s="5" t="str">
        <f t="shared" si="101"/>
        <v/>
      </c>
      <c r="D1225" s="5" t="str">
        <f t="shared" si="102"/>
        <v/>
      </c>
      <c r="E1225" s="5" t="str">
        <f t="shared" si="103"/>
        <v/>
      </c>
      <c r="F1225" s="5" t="str">
        <f>'CALC | Main Engine'!$B1225</f>
        <v/>
      </c>
      <c r="G1225" s="27" t="str">
        <f>'CALC | Main Engine'!$C1225</f>
        <v/>
      </c>
      <c r="H1225" s="6" t="str">
        <f>'CALC | Main Engine'!$E1225</f>
        <v/>
      </c>
      <c r="I1225" s="34" t="str">
        <f>IFERROR('CALC | Main Engine'!$F1225*INDEX(MassUnitsTable[],MATCH($R$3,MassUnitsTable[Mass Units],0),2), "")</f>
        <v/>
      </c>
      <c r="J1225" s="27" t="str">
        <f>IFERROR('CALC | Booster'!$F1225*INDEX(MassUnitsTable[],MATCH($R$3,MassUnitsTable[Mass Units],0),2), "")</f>
        <v/>
      </c>
      <c r="K1225" s="32" t="str">
        <f t="shared" ref="K1225:K1288" si="104">IFERROR(I1225+J1225, "")</f>
        <v/>
      </c>
      <c r="L1225" s="34" t="str">
        <f>IFERROR(('CALC | Main Engine'!N1225+'CALC | Booster'!N1225)*INDEX(MassUnitsTable[],MATCH($R$3,MassUnitsTable[Mass Units],0),2), "")</f>
        <v/>
      </c>
      <c r="M1225" s="27" t="str">
        <f>IFERROR(('CALC | Main Engine'!O1225+'CALC | Booster'!O1225)*INDEX(MassUnitsTable[],MATCH($R$3,MassUnitsTable[Mass Units],0),2), "")</f>
        <v/>
      </c>
      <c r="N1225" s="27" t="str">
        <f>IFERROR(('CALC | Main Engine'!P1225+'CALC | Booster'!P1225)*INDEX(MassUnitsTable[],MATCH($R$3,MassUnitsTable[Mass Units],0),2), "")</f>
        <v/>
      </c>
      <c r="O1225" s="27" t="str">
        <f>IFERROR(('CALC | Main Engine'!Q1225+'CALC | Booster'!Q1225)*INDEX(MassUnitsTable[],MATCH($R$3,MassUnitsTable[Mass Units],0),2), "")</f>
        <v/>
      </c>
      <c r="P1225" s="27" t="str">
        <f>IFERROR(('CALC | Main Engine'!R1225+'CALC | Booster'!R1225)*INDEX(MassUnitsTable[],MATCH($R$3,MassUnitsTable[Mass Units],0),2), "")</f>
        <v/>
      </c>
      <c r="Q1225" s="27" t="str">
        <f>IFERROR(('CALC | Main Engine'!S1225+'CALC | Booster'!S1225)*INDEX(MassUnitsTable[],MATCH($R$3,MassUnitsTable[Mass Units],0),2), "")</f>
        <v/>
      </c>
      <c r="R1225" s="32" t="str">
        <f>IFERROR(('CALC | Main Engine'!T1225+'CALC | Booster'!T1225)*INDEX(MassUnitsTable[],MATCH($R$3,MassUnitsTable[Mass Units],0),2), "")</f>
        <v/>
      </c>
      <c r="S1225" s="10"/>
    </row>
    <row r="1226" spans="1:19" x14ac:dyDescent="0.25">
      <c r="A1226" s="10"/>
      <c r="B1226" s="4" t="str">
        <f t="shared" si="100"/>
        <v/>
      </c>
      <c r="C1226" s="5" t="str">
        <f t="shared" si="101"/>
        <v/>
      </c>
      <c r="D1226" s="5" t="str">
        <f t="shared" si="102"/>
        <v/>
      </c>
      <c r="E1226" s="5" t="str">
        <f t="shared" si="103"/>
        <v/>
      </c>
      <c r="F1226" s="5" t="str">
        <f>'CALC | Main Engine'!$B1226</f>
        <v/>
      </c>
      <c r="G1226" s="27" t="str">
        <f>'CALC | Main Engine'!$C1226</f>
        <v/>
      </c>
      <c r="H1226" s="6" t="str">
        <f>'CALC | Main Engine'!$E1226</f>
        <v/>
      </c>
      <c r="I1226" s="34" t="str">
        <f>IFERROR('CALC | Main Engine'!$F1226*INDEX(MassUnitsTable[],MATCH($R$3,MassUnitsTable[Mass Units],0),2), "")</f>
        <v/>
      </c>
      <c r="J1226" s="27" t="str">
        <f>IFERROR('CALC | Booster'!$F1226*INDEX(MassUnitsTable[],MATCH($R$3,MassUnitsTable[Mass Units],0),2), "")</f>
        <v/>
      </c>
      <c r="K1226" s="32" t="str">
        <f t="shared" si="104"/>
        <v/>
      </c>
      <c r="L1226" s="34" t="str">
        <f>IFERROR(('CALC | Main Engine'!N1226+'CALC | Booster'!N1226)*INDEX(MassUnitsTable[],MATCH($R$3,MassUnitsTable[Mass Units],0),2), "")</f>
        <v/>
      </c>
      <c r="M1226" s="27" t="str">
        <f>IFERROR(('CALC | Main Engine'!O1226+'CALC | Booster'!O1226)*INDEX(MassUnitsTable[],MATCH($R$3,MassUnitsTable[Mass Units],0),2), "")</f>
        <v/>
      </c>
      <c r="N1226" s="27" t="str">
        <f>IFERROR(('CALC | Main Engine'!P1226+'CALC | Booster'!P1226)*INDEX(MassUnitsTable[],MATCH($R$3,MassUnitsTable[Mass Units],0),2), "")</f>
        <v/>
      </c>
      <c r="O1226" s="27" t="str">
        <f>IFERROR(('CALC | Main Engine'!Q1226+'CALC | Booster'!Q1226)*INDEX(MassUnitsTable[],MATCH($R$3,MassUnitsTable[Mass Units],0),2), "")</f>
        <v/>
      </c>
      <c r="P1226" s="27" t="str">
        <f>IFERROR(('CALC | Main Engine'!R1226+'CALC | Booster'!R1226)*INDEX(MassUnitsTable[],MATCH($R$3,MassUnitsTable[Mass Units],0),2), "")</f>
        <v/>
      </c>
      <c r="Q1226" s="27" t="str">
        <f>IFERROR(('CALC | Main Engine'!S1226+'CALC | Booster'!S1226)*INDEX(MassUnitsTable[],MATCH($R$3,MassUnitsTable[Mass Units],0),2), "")</f>
        <v/>
      </c>
      <c r="R1226" s="32" t="str">
        <f>IFERROR(('CALC | Main Engine'!T1226+'CALC | Booster'!T1226)*INDEX(MassUnitsTable[],MATCH($R$3,MassUnitsTable[Mass Units],0),2), "")</f>
        <v/>
      </c>
      <c r="S1226" s="10"/>
    </row>
    <row r="1227" spans="1:19" x14ac:dyDescent="0.25">
      <c r="A1227" s="10"/>
      <c r="B1227" s="4" t="str">
        <f t="shared" si="100"/>
        <v/>
      </c>
      <c r="C1227" s="5" t="str">
        <f t="shared" si="101"/>
        <v/>
      </c>
      <c r="D1227" s="5" t="str">
        <f t="shared" si="102"/>
        <v/>
      </c>
      <c r="E1227" s="5" t="str">
        <f t="shared" si="103"/>
        <v/>
      </c>
      <c r="F1227" s="5" t="str">
        <f>'CALC | Main Engine'!$B1227</f>
        <v/>
      </c>
      <c r="G1227" s="27" t="str">
        <f>'CALC | Main Engine'!$C1227</f>
        <v/>
      </c>
      <c r="H1227" s="6" t="str">
        <f>'CALC | Main Engine'!$E1227</f>
        <v/>
      </c>
      <c r="I1227" s="34" t="str">
        <f>IFERROR('CALC | Main Engine'!$F1227*INDEX(MassUnitsTable[],MATCH($R$3,MassUnitsTable[Mass Units],0),2), "")</f>
        <v/>
      </c>
      <c r="J1227" s="27" t="str">
        <f>IFERROR('CALC | Booster'!$F1227*INDEX(MassUnitsTable[],MATCH($R$3,MassUnitsTable[Mass Units],0),2), "")</f>
        <v/>
      </c>
      <c r="K1227" s="32" t="str">
        <f t="shared" si="104"/>
        <v/>
      </c>
      <c r="L1227" s="34" t="str">
        <f>IFERROR(('CALC | Main Engine'!N1227+'CALC | Booster'!N1227)*INDEX(MassUnitsTable[],MATCH($R$3,MassUnitsTable[Mass Units],0),2), "")</f>
        <v/>
      </c>
      <c r="M1227" s="27" t="str">
        <f>IFERROR(('CALC | Main Engine'!O1227+'CALC | Booster'!O1227)*INDEX(MassUnitsTable[],MATCH($R$3,MassUnitsTable[Mass Units],0),2), "")</f>
        <v/>
      </c>
      <c r="N1227" s="27" t="str">
        <f>IFERROR(('CALC | Main Engine'!P1227+'CALC | Booster'!P1227)*INDEX(MassUnitsTable[],MATCH($R$3,MassUnitsTable[Mass Units],0),2), "")</f>
        <v/>
      </c>
      <c r="O1227" s="27" t="str">
        <f>IFERROR(('CALC | Main Engine'!Q1227+'CALC | Booster'!Q1227)*INDEX(MassUnitsTable[],MATCH($R$3,MassUnitsTable[Mass Units],0),2), "")</f>
        <v/>
      </c>
      <c r="P1227" s="27" t="str">
        <f>IFERROR(('CALC | Main Engine'!R1227+'CALC | Booster'!R1227)*INDEX(MassUnitsTable[],MATCH($R$3,MassUnitsTable[Mass Units],0),2), "")</f>
        <v/>
      </c>
      <c r="Q1227" s="27" t="str">
        <f>IFERROR(('CALC | Main Engine'!S1227+'CALC | Booster'!S1227)*INDEX(MassUnitsTable[],MATCH($R$3,MassUnitsTable[Mass Units],0),2), "")</f>
        <v/>
      </c>
      <c r="R1227" s="32" t="str">
        <f>IFERROR(('CALC | Main Engine'!T1227+'CALC | Booster'!T1227)*INDEX(MassUnitsTable[],MATCH($R$3,MassUnitsTable[Mass Units],0),2), "")</f>
        <v/>
      </c>
      <c r="S1227" s="10"/>
    </row>
    <row r="1228" spans="1:19" x14ac:dyDescent="0.25">
      <c r="A1228" s="10"/>
      <c r="B1228" s="4" t="str">
        <f t="shared" si="100"/>
        <v/>
      </c>
      <c r="C1228" s="5" t="str">
        <f t="shared" si="101"/>
        <v/>
      </c>
      <c r="D1228" s="5" t="str">
        <f t="shared" si="102"/>
        <v/>
      </c>
      <c r="E1228" s="5" t="str">
        <f t="shared" si="103"/>
        <v/>
      </c>
      <c r="F1228" s="5" t="str">
        <f>'CALC | Main Engine'!$B1228</f>
        <v/>
      </c>
      <c r="G1228" s="27" t="str">
        <f>'CALC | Main Engine'!$C1228</f>
        <v/>
      </c>
      <c r="H1228" s="6" t="str">
        <f>'CALC | Main Engine'!$E1228</f>
        <v/>
      </c>
      <c r="I1228" s="34" t="str">
        <f>IFERROR('CALC | Main Engine'!$F1228*INDEX(MassUnitsTable[],MATCH($R$3,MassUnitsTable[Mass Units],0),2), "")</f>
        <v/>
      </c>
      <c r="J1228" s="27" t="str">
        <f>IFERROR('CALC | Booster'!$F1228*INDEX(MassUnitsTable[],MATCH($R$3,MassUnitsTable[Mass Units],0),2), "")</f>
        <v/>
      </c>
      <c r="K1228" s="32" t="str">
        <f t="shared" si="104"/>
        <v/>
      </c>
      <c r="L1228" s="34" t="str">
        <f>IFERROR(('CALC | Main Engine'!N1228+'CALC | Booster'!N1228)*INDEX(MassUnitsTable[],MATCH($R$3,MassUnitsTable[Mass Units],0),2), "")</f>
        <v/>
      </c>
      <c r="M1228" s="27" t="str">
        <f>IFERROR(('CALC | Main Engine'!O1228+'CALC | Booster'!O1228)*INDEX(MassUnitsTable[],MATCH($R$3,MassUnitsTable[Mass Units],0),2), "")</f>
        <v/>
      </c>
      <c r="N1228" s="27" t="str">
        <f>IFERROR(('CALC | Main Engine'!P1228+'CALC | Booster'!P1228)*INDEX(MassUnitsTable[],MATCH($R$3,MassUnitsTable[Mass Units],0),2), "")</f>
        <v/>
      </c>
      <c r="O1228" s="27" t="str">
        <f>IFERROR(('CALC | Main Engine'!Q1228+'CALC | Booster'!Q1228)*INDEX(MassUnitsTable[],MATCH($R$3,MassUnitsTable[Mass Units],0),2), "")</f>
        <v/>
      </c>
      <c r="P1228" s="27" t="str">
        <f>IFERROR(('CALC | Main Engine'!R1228+'CALC | Booster'!R1228)*INDEX(MassUnitsTable[],MATCH($R$3,MassUnitsTable[Mass Units],0),2), "")</f>
        <v/>
      </c>
      <c r="Q1228" s="27" t="str">
        <f>IFERROR(('CALC | Main Engine'!S1228+'CALC | Booster'!S1228)*INDEX(MassUnitsTable[],MATCH($R$3,MassUnitsTable[Mass Units],0),2), "")</f>
        <v/>
      </c>
      <c r="R1228" s="32" t="str">
        <f>IFERROR(('CALC | Main Engine'!T1228+'CALC | Booster'!T1228)*INDEX(MassUnitsTable[],MATCH($R$3,MassUnitsTable[Mass Units],0),2), "")</f>
        <v/>
      </c>
      <c r="S1228" s="10"/>
    </row>
    <row r="1229" spans="1:19" x14ac:dyDescent="0.25">
      <c r="A1229" s="10"/>
      <c r="B1229" s="4" t="str">
        <f t="shared" si="100"/>
        <v/>
      </c>
      <c r="C1229" s="5" t="str">
        <f t="shared" si="101"/>
        <v/>
      </c>
      <c r="D1229" s="5" t="str">
        <f t="shared" si="102"/>
        <v/>
      </c>
      <c r="E1229" s="5" t="str">
        <f t="shared" si="103"/>
        <v/>
      </c>
      <c r="F1229" s="5" t="str">
        <f>'CALC | Main Engine'!$B1229</f>
        <v/>
      </c>
      <c r="G1229" s="27" t="str">
        <f>'CALC | Main Engine'!$C1229</f>
        <v/>
      </c>
      <c r="H1229" s="6" t="str">
        <f>'CALC | Main Engine'!$E1229</f>
        <v/>
      </c>
      <c r="I1229" s="34" t="str">
        <f>IFERROR('CALC | Main Engine'!$F1229*INDEX(MassUnitsTable[],MATCH($R$3,MassUnitsTable[Mass Units],0),2), "")</f>
        <v/>
      </c>
      <c r="J1229" s="27" t="str">
        <f>IFERROR('CALC | Booster'!$F1229*INDEX(MassUnitsTable[],MATCH($R$3,MassUnitsTable[Mass Units],0),2), "")</f>
        <v/>
      </c>
      <c r="K1229" s="32" t="str">
        <f t="shared" si="104"/>
        <v/>
      </c>
      <c r="L1229" s="34" t="str">
        <f>IFERROR(('CALC | Main Engine'!N1229+'CALC | Booster'!N1229)*INDEX(MassUnitsTable[],MATCH($R$3,MassUnitsTable[Mass Units],0),2), "")</f>
        <v/>
      </c>
      <c r="M1229" s="27" t="str">
        <f>IFERROR(('CALC | Main Engine'!O1229+'CALC | Booster'!O1229)*INDEX(MassUnitsTable[],MATCH($R$3,MassUnitsTable[Mass Units],0),2), "")</f>
        <v/>
      </c>
      <c r="N1229" s="27" t="str">
        <f>IFERROR(('CALC | Main Engine'!P1229+'CALC | Booster'!P1229)*INDEX(MassUnitsTable[],MATCH($R$3,MassUnitsTable[Mass Units],0),2), "")</f>
        <v/>
      </c>
      <c r="O1229" s="27" t="str">
        <f>IFERROR(('CALC | Main Engine'!Q1229+'CALC | Booster'!Q1229)*INDEX(MassUnitsTable[],MATCH($R$3,MassUnitsTable[Mass Units],0),2), "")</f>
        <v/>
      </c>
      <c r="P1229" s="27" t="str">
        <f>IFERROR(('CALC | Main Engine'!R1229+'CALC | Booster'!R1229)*INDEX(MassUnitsTable[],MATCH($R$3,MassUnitsTable[Mass Units],0),2), "")</f>
        <v/>
      </c>
      <c r="Q1229" s="27" t="str">
        <f>IFERROR(('CALC | Main Engine'!S1229+'CALC | Booster'!S1229)*INDEX(MassUnitsTable[],MATCH($R$3,MassUnitsTable[Mass Units],0),2), "")</f>
        <v/>
      </c>
      <c r="R1229" s="32" t="str">
        <f>IFERROR(('CALC | Main Engine'!T1229+'CALC | Booster'!T1229)*INDEX(MassUnitsTable[],MATCH($R$3,MassUnitsTable[Mass Units],0),2), "")</f>
        <v/>
      </c>
      <c r="S1229" s="10"/>
    </row>
    <row r="1230" spans="1:19" x14ac:dyDescent="0.25">
      <c r="A1230" s="10"/>
      <c r="B1230" s="4" t="str">
        <f t="shared" si="100"/>
        <v/>
      </c>
      <c r="C1230" s="5" t="str">
        <f t="shared" si="101"/>
        <v/>
      </c>
      <c r="D1230" s="5" t="str">
        <f t="shared" si="102"/>
        <v/>
      </c>
      <c r="E1230" s="5" t="str">
        <f t="shared" si="103"/>
        <v/>
      </c>
      <c r="F1230" s="5" t="str">
        <f>'CALC | Main Engine'!$B1230</f>
        <v/>
      </c>
      <c r="G1230" s="27" t="str">
        <f>'CALC | Main Engine'!$C1230</f>
        <v/>
      </c>
      <c r="H1230" s="6" t="str">
        <f>'CALC | Main Engine'!$E1230</f>
        <v/>
      </c>
      <c r="I1230" s="34" t="str">
        <f>IFERROR('CALC | Main Engine'!$F1230*INDEX(MassUnitsTable[],MATCH($R$3,MassUnitsTable[Mass Units],0),2), "")</f>
        <v/>
      </c>
      <c r="J1230" s="27" t="str">
        <f>IFERROR('CALC | Booster'!$F1230*INDEX(MassUnitsTable[],MATCH($R$3,MassUnitsTable[Mass Units],0),2), "")</f>
        <v/>
      </c>
      <c r="K1230" s="32" t="str">
        <f t="shared" si="104"/>
        <v/>
      </c>
      <c r="L1230" s="34" t="str">
        <f>IFERROR(('CALC | Main Engine'!N1230+'CALC | Booster'!N1230)*INDEX(MassUnitsTable[],MATCH($R$3,MassUnitsTable[Mass Units],0),2), "")</f>
        <v/>
      </c>
      <c r="M1230" s="27" t="str">
        <f>IFERROR(('CALC | Main Engine'!O1230+'CALC | Booster'!O1230)*INDEX(MassUnitsTable[],MATCH($R$3,MassUnitsTable[Mass Units],0),2), "")</f>
        <v/>
      </c>
      <c r="N1230" s="27" t="str">
        <f>IFERROR(('CALC | Main Engine'!P1230+'CALC | Booster'!P1230)*INDEX(MassUnitsTable[],MATCH($R$3,MassUnitsTable[Mass Units],0),2), "")</f>
        <v/>
      </c>
      <c r="O1230" s="27" t="str">
        <f>IFERROR(('CALC | Main Engine'!Q1230+'CALC | Booster'!Q1230)*INDEX(MassUnitsTable[],MATCH($R$3,MassUnitsTable[Mass Units],0),2), "")</f>
        <v/>
      </c>
      <c r="P1230" s="27" t="str">
        <f>IFERROR(('CALC | Main Engine'!R1230+'CALC | Booster'!R1230)*INDEX(MassUnitsTable[],MATCH($R$3,MassUnitsTable[Mass Units],0),2), "")</f>
        <v/>
      </c>
      <c r="Q1230" s="27" t="str">
        <f>IFERROR(('CALC | Main Engine'!S1230+'CALC | Booster'!S1230)*INDEX(MassUnitsTable[],MATCH($R$3,MassUnitsTable[Mass Units],0),2), "")</f>
        <v/>
      </c>
      <c r="R1230" s="32" t="str">
        <f>IFERROR(('CALC | Main Engine'!T1230+'CALC | Booster'!T1230)*INDEX(MassUnitsTable[],MATCH($R$3,MassUnitsTable[Mass Units],0),2), "")</f>
        <v/>
      </c>
      <c r="S1230" s="10"/>
    </row>
    <row r="1231" spans="1:19" x14ac:dyDescent="0.25">
      <c r="A1231" s="10"/>
      <c r="B1231" s="4" t="str">
        <f t="shared" si="100"/>
        <v/>
      </c>
      <c r="C1231" s="5" t="str">
        <f t="shared" si="101"/>
        <v/>
      </c>
      <c r="D1231" s="5" t="str">
        <f t="shared" si="102"/>
        <v/>
      </c>
      <c r="E1231" s="5" t="str">
        <f t="shared" si="103"/>
        <v/>
      </c>
      <c r="F1231" s="5" t="str">
        <f>'CALC | Main Engine'!$B1231</f>
        <v/>
      </c>
      <c r="G1231" s="27" t="str">
        <f>'CALC | Main Engine'!$C1231</f>
        <v/>
      </c>
      <c r="H1231" s="6" t="str">
        <f>'CALC | Main Engine'!$E1231</f>
        <v/>
      </c>
      <c r="I1231" s="34" t="str">
        <f>IFERROR('CALC | Main Engine'!$F1231*INDEX(MassUnitsTable[],MATCH($R$3,MassUnitsTable[Mass Units],0),2), "")</f>
        <v/>
      </c>
      <c r="J1231" s="27" t="str">
        <f>IFERROR('CALC | Booster'!$F1231*INDEX(MassUnitsTable[],MATCH($R$3,MassUnitsTable[Mass Units],0),2), "")</f>
        <v/>
      </c>
      <c r="K1231" s="32" t="str">
        <f t="shared" si="104"/>
        <v/>
      </c>
      <c r="L1231" s="34" t="str">
        <f>IFERROR(('CALC | Main Engine'!N1231+'CALC | Booster'!N1231)*INDEX(MassUnitsTable[],MATCH($R$3,MassUnitsTable[Mass Units],0),2), "")</f>
        <v/>
      </c>
      <c r="M1231" s="27" t="str">
        <f>IFERROR(('CALC | Main Engine'!O1231+'CALC | Booster'!O1231)*INDEX(MassUnitsTable[],MATCH($R$3,MassUnitsTable[Mass Units],0),2), "")</f>
        <v/>
      </c>
      <c r="N1231" s="27" t="str">
        <f>IFERROR(('CALC | Main Engine'!P1231+'CALC | Booster'!P1231)*INDEX(MassUnitsTable[],MATCH($R$3,MassUnitsTable[Mass Units],0),2), "")</f>
        <v/>
      </c>
      <c r="O1231" s="27" t="str">
        <f>IFERROR(('CALC | Main Engine'!Q1231+'CALC | Booster'!Q1231)*INDEX(MassUnitsTable[],MATCH($R$3,MassUnitsTable[Mass Units],0),2), "")</f>
        <v/>
      </c>
      <c r="P1231" s="27" t="str">
        <f>IFERROR(('CALC | Main Engine'!R1231+'CALC | Booster'!R1231)*INDEX(MassUnitsTable[],MATCH($R$3,MassUnitsTable[Mass Units],0),2), "")</f>
        <v/>
      </c>
      <c r="Q1231" s="27" t="str">
        <f>IFERROR(('CALC | Main Engine'!S1231+'CALC | Booster'!S1231)*INDEX(MassUnitsTable[],MATCH($R$3,MassUnitsTable[Mass Units],0),2), "")</f>
        <v/>
      </c>
      <c r="R1231" s="32" t="str">
        <f>IFERROR(('CALC | Main Engine'!T1231+'CALC | Booster'!T1231)*INDEX(MassUnitsTable[],MATCH($R$3,MassUnitsTable[Mass Units],0),2), "")</f>
        <v/>
      </c>
      <c r="S1231" s="10"/>
    </row>
    <row r="1232" spans="1:19" x14ac:dyDescent="0.25">
      <c r="A1232" s="10"/>
      <c r="B1232" s="4" t="str">
        <f t="shared" si="100"/>
        <v/>
      </c>
      <c r="C1232" s="5" t="str">
        <f t="shared" si="101"/>
        <v/>
      </c>
      <c r="D1232" s="5" t="str">
        <f t="shared" si="102"/>
        <v/>
      </c>
      <c r="E1232" s="5" t="str">
        <f t="shared" si="103"/>
        <v/>
      </c>
      <c r="F1232" s="5" t="str">
        <f>'CALC | Main Engine'!$B1232</f>
        <v/>
      </c>
      <c r="G1232" s="27" t="str">
        <f>'CALC | Main Engine'!$C1232</f>
        <v/>
      </c>
      <c r="H1232" s="6" t="str">
        <f>'CALC | Main Engine'!$E1232</f>
        <v/>
      </c>
      <c r="I1232" s="34" t="str">
        <f>IFERROR('CALC | Main Engine'!$F1232*INDEX(MassUnitsTable[],MATCH($R$3,MassUnitsTable[Mass Units],0),2), "")</f>
        <v/>
      </c>
      <c r="J1232" s="27" t="str">
        <f>IFERROR('CALC | Booster'!$F1232*INDEX(MassUnitsTable[],MATCH($R$3,MassUnitsTable[Mass Units],0),2), "")</f>
        <v/>
      </c>
      <c r="K1232" s="32" t="str">
        <f t="shared" si="104"/>
        <v/>
      </c>
      <c r="L1232" s="34" t="str">
        <f>IFERROR(('CALC | Main Engine'!N1232+'CALC | Booster'!N1232)*INDEX(MassUnitsTable[],MATCH($R$3,MassUnitsTable[Mass Units],0),2), "")</f>
        <v/>
      </c>
      <c r="M1232" s="27" t="str">
        <f>IFERROR(('CALC | Main Engine'!O1232+'CALC | Booster'!O1232)*INDEX(MassUnitsTable[],MATCH($R$3,MassUnitsTable[Mass Units],0),2), "")</f>
        <v/>
      </c>
      <c r="N1232" s="27" t="str">
        <f>IFERROR(('CALC | Main Engine'!P1232+'CALC | Booster'!P1232)*INDEX(MassUnitsTable[],MATCH($R$3,MassUnitsTable[Mass Units],0),2), "")</f>
        <v/>
      </c>
      <c r="O1232" s="27" t="str">
        <f>IFERROR(('CALC | Main Engine'!Q1232+'CALC | Booster'!Q1232)*INDEX(MassUnitsTable[],MATCH($R$3,MassUnitsTable[Mass Units],0),2), "")</f>
        <v/>
      </c>
      <c r="P1232" s="27" t="str">
        <f>IFERROR(('CALC | Main Engine'!R1232+'CALC | Booster'!R1232)*INDEX(MassUnitsTable[],MATCH($R$3,MassUnitsTable[Mass Units],0),2), "")</f>
        <v/>
      </c>
      <c r="Q1232" s="27" t="str">
        <f>IFERROR(('CALC | Main Engine'!S1232+'CALC | Booster'!S1232)*INDEX(MassUnitsTable[],MATCH($R$3,MassUnitsTable[Mass Units],0),2), "")</f>
        <v/>
      </c>
      <c r="R1232" s="32" t="str">
        <f>IFERROR(('CALC | Main Engine'!T1232+'CALC | Booster'!T1232)*INDEX(MassUnitsTable[],MATCH($R$3,MassUnitsTable[Mass Units],0),2), "")</f>
        <v/>
      </c>
      <c r="S1232" s="10"/>
    </row>
    <row r="1233" spans="1:19" x14ac:dyDescent="0.25">
      <c r="A1233" s="10"/>
      <c r="B1233" s="4" t="str">
        <f t="shared" si="100"/>
        <v/>
      </c>
      <c r="C1233" s="5" t="str">
        <f t="shared" si="101"/>
        <v/>
      </c>
      <c r="D1233" s="5" t="str">
        <f t="shared" si="102"/>
        <v/>
      </c>
      <c r="E1233" s="5" t="str">
        <f t="shared" si="103"/>
        <v/>
      </c>
      <c r="F1233" s="5" t="str">
        <f>'CALC | Main Engine'!$B1233</f>
        <v/>
      </c>
      <c r="G1233" s="27" t="str">
        <f>'CALC | Main Engine'!$C1233</f>
        <v/>
      </c>
      <c r="H1233" s="6" t="str">
        <f>'CALC | Main Engine'!$E1233</f>
        <v/>
      </c>
      <c r="I1233" s="34" t="str">
        <f>IFERROR('CALC | Main Engine'!$F1233*INDEX(MassUnitsTable[],MATCH($R$3,MassUnitsTable[Mass Units],0),2), "")</f>
        <v/>
      </c>
      <c r="J1233" s="27" t="str">
        <f>IFERROR('CALC | Booster'!$F1233*INDEX(MassUnitsTable[],MATCH($R$3,MassUnitsTable[Mass Units],0),2), "")</f>
        <v/>
      </c>
      <c r="K1233" s="32" t="str">
        <f t="shared" si="104"/>
        <v/>
      </c>
      <c r="L1233" s="34" t="str">
        <f>IFERROR(('CALC | Main Engine'!N1233+'CALC | Booster'!N1233)*INDEX(MassUnitsTable[],MATCH($R$3,MassUnitsTable[Mass Units],0),2), "")</f>
        <v/>
      </c>
      <c r="M1233" s="27" t="str">
        <f>IFERROR(('CALC | Main Engine'!O1233+'CALC | Booster'!O1233)*INDEX(MassUnitsTable[],MATCH($R$3,MassUnitsTable[Mass Units],0),2), "")</f>
        <v/>
      </c>
      <c r="N1233" s="27" t="str">
        <f>IFERROR(('CALC | Main Engine'!P1233+'CALC | Booster'!P1233)*INDEX(MassUnitsTable[],MATCH($R$3,MassUnitsTable[Mass Units],0),2), "")</f>
        <v/>
      </c>
      <c r="O1233" s="27" t="str">
        <f>IFERROR(('CALC | Main Engine'!Q1233+'CALC | Booster'!Q1233)*INDEX(MassUnitsTable[],MATCH($R$3,MassUnitsTable[Mass Units],0),2), "")</f>
        <v/>
      </c>
      <c r="P1233" s="27" t="str">
        <f>IFERROR(('CALC | Main Engine'!R1233+'CALC | Booster'!R1233)*INDEX(MassUnitsTable[],MATCH($R$3,MassUnitsTable[Mass Units],0),2), "")</f>
        <v/>
      </c>
      <c r="Q1233" s="27" t="str">
        <f>IFERROR(('CALC | Main Engine'!S1233+'CALC | Booster'!S1233)*INDEX(MassUnitsTable[],MATCH($R$3,MassUnitsTable[Mass Units],0),2), "")</f>
        <v/>
      </c>
      <c r="R1233" s="32" t="str">
        <f>IFERROR(('CALC | Main Engine'!T1233+'CALC | Booster'!T1233)*INDEX(MassUnitsTable[],MATCH($R$3,MassUnitsTable[Mass Units],0),2), "")</f>
        <v/>
      </c>
      <c r="S1233" s="10"/>
    </row>
    <row r="1234" spans="1:19" x14ac:dyDescent="0.25">
      <c r="A1234" s="10"/>
      <c r="B1234" s="4" t="str">
        <f t="shared" si="100"/>
        <v/>
      </c>
      <c r="C1234" s="5" t="str">
        <f t="shared" si="101"/>
        <v/>
      </c>
      <c r="D1234" s="5" t="str">
        <f t="shared" si="102"/>
        <v/>
      </c>
      <c r="E1234" s="5" t="str">
        <f t="shared" si="103"/>
        <v/>
      </c>
      <c r="F1234" s="5" t="str">
        <f>'CALC | Main Engine'!$B1234</f>
        <v/>
      </c>
      <c r="G1234" s="27" t="str">
        <f>'CALC | Main Engine'!$C1234</f>
        <v/>
      </c>
      <c r="H1234" s="6" t="str">
        <f>'CALC | Main Engine'!$E1234</f>
        <v/>
      </c>
      <c r="I1234" s="34" t="str">
        <f>IFERROR('CALC | Main Engine'!$F1234*INDEX(MassUnitsTable[],MATCH($R$3,MassUnitsTable[Mass Units],0),2), "")</f>
        <v/>
      </c>
      <c r="J1234" s="27" t="str">
        <f>IFERROR('CALC | Booster'!$F1234*INDEX(MassUnitsTable[],MATCH($R$3,MassUnitsTable[Mass Units],0),2), "")</f>
        <v/>
      </c>
      <c r="K1234" s="32" t="str">
        <f t="shared" si="104"/>
        <v/>
      </c>
      <c r="L1234" s="34" t="str">
        <f>IFERROR(('CALC | Main Engine'!N1234+'CALC | Booster'!N1234)*INDEX(MassUnitsTable[],MATCH($R$3,MassUnitsTable[Mass Units],0),2), "")</f>
        <v/>
      </c>
      <c r="M1234" s="27" t="str">
        <f>IFERROR(('CALC | Main Engine'!O1234+'CALC | Booster'!O1234)*INDEX(MassUnitsTable[],MATCH($R$3,MassUnitsTable[Mass Units],0),2), "")</f>
        <v/>
      </c>
      <c r="N1234" s="27" t="str">
        <f>IFERROR(('CALC | Main Engine'!P1234+'CALC | Booster'!P1234)*INDEX(MassUnitsTable[],MATCH($R$3,MassUnitsTable[Mass Units],0),2), "")</f>
        <v/>
      </c>
      <c r="O1234" s="27" t="str">
        <f>IFERROR(('CALC | Main Engine'!Q1234+'CALC | Booster'!Q1234)*INDEX(MassUnitsTable[],MATCH($R$3,MassUnitsTable[Mass Units],0),2), "")</f>
        <v/>
      </c>
      <c r="P1234" s="27" t="str">
        <f>IFERROR(('CALC | Main Engine'!R1234+'CALC | Booster'!R1234)*INDEX(MassUnitsTable[],MATCH($R$3,MassUnitsTable[Mass Units],0),2), "")</f>
        <v/>
      </c>
      <c r="Q1234" s="27" t="str">
        <f>IFERROR(('CALC | Main Engine'!S1234+'CALC | Booster'!S1234)*INDEX(MassUnitsTable[],MATCH($R$3,MassUnitsTable[Mass Units],0),2), "")</f>
        <v/>
      </c>
      <c r="R1234" s="32" t="str">
        <f>IFERROR(('CALC | Main Engine'!T1234+'CALC | Booster'!T1234)*INDEX(MassUnitsTable[],MATCH($R$3,MassUnitsTable[Mass Units],0),2), "")</f>
        <v/>
      </c>
      <c r="S1234" s="10"/>
    </row>
    <row r="1235" spans="1:19" x14ac:dyDescent="0.25">
      <c r="A1235" s="10"/>
      <c r="B1235" s="4" t="str">
        <f t="shared" si="100"/>
        <v/>
      </c>
      <c r="C1235" s="5" t="str">
        <f t="shared" si="101"/>
        <v/>
      </c>
      <c r="D1235" s="5" t="str">
        <f t="shared" si="102"/>
        <v/>
      </c>
      <c r="E1235" s="5" t="str">
        <f t="shared" si="103"/>
        <v/>
      </c>
      <c r="F1235" s="5" t="str">
        <f>'CALC | Main Engine'!$B1235</f>
        <v/>
      </c>
      <c r="G1235" s="27" t="str">
        <f>'CALC | Main Engine'!$C1235</f>
        <v/>
      </c>
      <c r="H1235" s="6" t="str">
        <f>'CALC | Main Engine'!$E1235</f>
        <v/>
      </c>
      <c r="I1235" s="34" t="str">
        <f>IFERROR('CALC | Main Engine'!$F1235*INDEX(MassUnitsTable[],MATCH($R$3,MassUnitsTable[Mass Units],0),2), "")</f>
        <v/>
      </c>
      <c r="J1235" s="27" t="str">
        <f>IFERROR('CALC | Booster'!$F1235*INDEX(MassUnitsTable[],MATCH($R$3,MassUnitsTable[Mass Units],0),2), "")</f>
        <v/>
      </c>
      <c r="K1235" s="32" t="str">
        <f t="shared" si="104"/>
        <v/>
      </c>
      <c r="L1235" s="34" t="str">
        <f>IFERROR(('CALC | Main Engine'!N1235+'CALC | Booster'!N1235)*INDEX(MassUnitsTable[],MATCH($R$3,MassUnitsTable[Mass Units],0),2), "")</f>
        <v/>
      </c>
      <c r="M1235" s="27" t="str">
        <f>IFERROR(('CALC | Main Engine'!O1235+'CALC | Booster'!O1235)*INDEX(MassUnitsTable[],MATCH($R$3,MassUnitsTable[Mass Units],0),2), "")</f>
        <v/>
      </c>
      <c r="N1235" s="27" t="str">
        <f>IFERROR(('CALC | Main Engine'!P1235+'CALC | Booster'!P1235)*INDEX(MassUnitsTable[],MATCH($R$3,MassUnitsTable[Mass Units],0),2), "")</f>
        <v/>
      </c>
      <c r="O1235" s="27" t="str">
        <f>IFERROR(('CALC | Main Engine'!Q1235+'CALC | Booster'!Q1235)*INDEX(MassUnitsTable[],MATCH($R$3,MassUnitsTable[Mass Units],0),2), "")</f>
        <v/>
      </c>
      <c r="P1235" s="27" t="str">
        <f>IFERROR(('CALC | Main Engine'!R1235+'CALC | Booster'!R1235)*INDEX(MassUnitsTable[],MATCH($R$3,MassUnitsTable[Mass Units],0),2), "")</f>
        <v/>
      </c>
      <c r="Q1235" s="27" t="str">
        <f>IFERROR(('CALC | Main Engine'!S1235+'CALC | Booster'!S1235)*INDEX(MassUnitsTable[],MATCH($R$3,MassUnitsTable[Mass Units],0),2), "")</f>
        <v/>
      </c>
      <c r="R1235" s="32" t="str">
        <f>IFERROR(('CALC | Main Engine'!T1235+'CALC | Booster'!T1235)*INDEX(MassUnitsTable[],MATCH($R$3,MassUnitsTable[Mass Units],0),2), "")</f>
        <v/>
      </c>
      <c r="S1235" s="10"/>
    </row>
    <row r="1236" spans="1:19" x14ac:dyDescent="0.25">
      <c r="A1236" s="10"/>
      <c r="B1236" s="4" t="str">
        <f t="shared" si="100"/>
        <v/>
      </c>
      <c r="C1236" s="5" t="str">
        <f t="shared" si="101"/>
        <v/>
      </c>
      <c r="D1236" s="5" t="str">
        <f t="shared" si="102"/>
        <v/>
      </c>
      <c r="E1236" s="5" t="str">
        <f t="shared" si="103"/>
        <v/>
      </c>
      <c r="F1236" s="5" t="str">
        <f>'CALC | Main Engine'!$B1236</f>
        <v/>
      </c>
      <c r="G1236" s="27" t="str">
        <f>'CALC | Main Engine'!$C1236</f>
        <v/>
      </c>
      <c r="H1236" s="6" t="str">
        <f>'CALC | Main Engine'!$E1236</f>
        <v/>
      </c>
      <c r="I1236" s="34" t="str">
        <f>IFERROR('CALC | Main Engine'!$F1236*INDEX(MassUnitsTable[],MATCH($R$3,MassUnitsTable[Mass Units],0),2), "")</f>
        <v/>
      </c>
      <c r="J1236" s="27" t="str">
        <f>IFERROR('CALC | Booster'!$F1236*INDEX(MassUnitsTable[],MATCH($R$3,MassUnitsTable[Mass Units],0),2), "")</f>
        <v/>
      </c>
      <c r="K1236" s="32" t="str">
        <f t="shared" si="104"/>
        <v/>
      </c>
      <c r="L1236" s="34" t="str">
        <f>IFERROR(('CALC | Main Engine'!N1236+'CALC | Booster'!N1236)*INDEX(MassUnitsTable[],MATCH($R$3,MassUnitsTable[Mass Units],0),2), "")</f>
        <v/>
      </c>
      <c r="M1236" s="27" t="str">
        <f>IFERROR(('CALC | Main Engine'!O1236+'CALC | Booster'!O1236)*INDEX(MassUnitsTable[],MATCH($R$3,MassUnitsTable[Mass Units],0),2), "")</f>
        <v/>
      </c>
      <c r="N1236" s="27" t="str">
        <f>IFERROR(('CALC | Main Engine'!P1236+'CALC | Booster'!P1236)*INDEX(MassUnitsTable[],MATCH($R$3,MassUnitsTable[Mass Units],0),2), "")</f>
        <v/>
      </c>
      <c r="O1236" s="27" t="str">
        <f>IFERROR(('CALC | Main Engine'!Q1236+'CALC | Booster'!Q1236)*INDEX(MassUnitsTable[],MATCH($R$3,MassUnitsTable[Mass Units],0),2), "")</f>
        <v/>
      </c>
      <c r="P1236" s="27" t="str">
        <f>IFERROR(('CALC | Main Engine'!R1236+'CALC | Booster'!R1236)*INDEX(MassUnitsTable[],MATCH($R$3,MassUnitsTable[Mass Units],0),2), "")</f>
        <v/>
      </c>
      <c r="Q1236" s="27" t="str">
        <f>IFERROR(('CALC | Main Engine'!S1236+'CALC | Booster'!S1236)*INDEX(MassUnitsTable[],MATCH($R$3,MassUnitsTable[Mass Units],0),2), "")</f>
        <v/>
      </c>
      <c r="R1236" s="32" t="str">
        <f>IFERROR(('CALC | Main Engine'!T1236+'CALC | Booster'!T1236)*INDEX(MassUnitsTable[],MATCH($R$3,MassUnitsTable[Mass Units],0),2), "")</f>
        <v/>
      </c>
      <c r="S1236" s="10"/>
    </row>
    <row r="1237" spans="1:19" x14ac:dyDescent="0.25">
      <c r="A1237" s="10"/>
      <c r="B1237" s="4" t="str">
        <f t="shared" si="100"/>
        <v/>
      </c>
      <c r="C1237" s="5" t="str">
        <f t="shared" si="101"/>
        <v/>
      </c>
      <c r="D1237" s="5" t="str">
        <f t="shared" si="102"/>
        <v/>
      </c>
      <c r="E1237" s="5" t="str">
        <f t="shared" si="103"/>
        <v/>
      </c>
      <c r="F1237" s="5" t="str">
        <f>'CALC | Main Engine'!$B1237</f>
        <v/>
      </c>
      <c r="G1237" s="27" t="str">
        <f>'CALC | Main Engine'!$C1237</f>
        <v/>
      </c>
      <c r="H1237" s="6" t="str">
        <f>'CALC | Main Engine'!$E1237</f>
        <v/>
      </c>
      <c r="I1237" s="34" t="str">
        <f>IFERROR('CALC | Main Engine'!$F1237*INDEX(MassUnitsTable[],MATCH($R$3,MassUnitsTable[Mass Units],0),2), "")</f>
        <v/>
      </c>
      <c r="J1237" s="27" t="str">
        <f>IFERROR('CALC | Booster'!$F1237*INDEX(MassUnitsTable[],MATCH($R$3,MassUnitsTable[Mass Units],0),2), "")</f>
        <v/>
      </c>
      <c r="K1237" s="32" t="str">
        <f t="shared" si="104"/>
        <v/>
      </c>
      <c r="L1237" s="34" t="str">
        <f>IFERROR(('CALC | Main Engine'!N1237+'CALC | Booster'!N1237)*INDEX(MassUnitsTable[],MATCH($R$3,MassUnitsTable[Mass Units],0),2), "")</f>
        <v/>
      </c>
      <c r="M1237" s="27" t="str">
        <f>IFERROR(('CALC | Main Engine'!O1237+'CALC | Booster'!O1237)*INDEX(MassUnitsTable[],MATCH($R$3,MassUnitsTable[Mass Units],0),2), "")</f>
        <v/>
      </c>
      <c r="N1237" s="27" t="str">
        <f>IFERROR(('CALC | Main Engine'!P1237+'CALC | Booster'!P1237)*INDEX(MassUnitsTable[],MATCH($R$3,MassUnitsTable[Mass Units],0),2), "")</f>
        <v/>
      </c>
      <c r="O1237" s="27" t="str">
        <f>IFERROR(('CALC | Main Engine'!Q1237+'CALC | Booster'!Q1237)*INDEX(MassUnitsTable[],MATCH($R$3,MassUnitsTable[Mass Units],0),2), "")</f>
        <v/>
      </c>
      <c r="P1237" s="27" t="str">
        <f>IFERROR(('CALC | Main Engine'!R1237+'CALC | Booster'!R1237)*INDEX(MassUnitsTable[],MATCH($R$3,MassUnitsTable[Mass Units],0),2), "")</f>
        <v/>
      </c>
      <c r="Q1237" s="27" t="str">
        <f>IFERROR(('CALC | Main Engine'!S1237+'CALC | Booster'!S1237)*INDEX(MassUnitsTable[],MATCH($R$3,MassUnitsTable[Mass Units],0),2), "")</f>
        <v/>
      </c>
      <c r="R1237" s="32" t="str">
        <f>IFERROR(('CALC | Main Engine'!T1237+'CALC | Booster'!T1237)*INDEX(MassUnitsTable[],MATCH($R$3,MassUnitsTable[Mass Units],0),2), "")</f>
        <v/>
      </c>
      <c r="S1237" s="10"/>
    </row>
    <row r="1238" spans="1:19" x14ac:dyDescent="0.25">
      <c r="A1238" s="10"/>
      <c r="B1238" s="4" t="str">
        <f t="shared" si="100"/>
        <v/>
      </c>
      <c r="C1238" s="5" t="str">
        <f t="shared" si="101"/>
        <v/>
      </c>
      <c r="D1238" s="5" t="str">
        <f t="shared" si="102"/>
        <v/>
      </c>
      <c r="E1238" s="5" t="str">
        <f t="shared" si="103"/>
        <v/>
      </c>
      <c r="F1238" s="5" t="str">
        <f>'CALC | Main Engine'!$B1238</f>
        <v/>
      </c>
      <c r="G1238" s="27" t="str">
        <f>'CALC | Main Engine'!$C1238</f>
        <v/>
      </c>
      <c r="H1238" s="6" t="str">
        <f>'CALC | Main Engine'!$E1238</f>
        <v/>
      </c>
      <c r="I1238" s="34" t="str">
        <f>IFERROR('CALC | Main Engine'!$F1238*INDEX(MassUnitsTable[],MATCH($R$3,MassUnitsTable[Mass Units],0),2), "")</f>
        <v/>
      </c>
      <c r="J1238" s="27" t="str">
        <f>IFERROR('CALC | Booster'!$F1238*INDEX(MassUnitsTable[],MATCH($R$3,MassUnitsTable[Mass Units],0),2), "")</f>
        <v/>
      </c>
      <c r="K1238" s="32" t="str">
        <f t="shared" si="104"/>
        <v/>
      </c>
      <c r="L1238" s="34" t="str">
        <f>IFERROR(('CALC | Main Engine'!N1238+'CALC | Booster'!N1238)*INDEX(MassUnitsTable[],MATCH($R$3,MassUnitsTable[Mass Units],0),2), "")</f>
        <v/>
      </c>
      <c r="M1238" s="27" t="str">
        <f>IFERROR(('CALC | Main Engine'!O1238+'CALC | Booster'!O1238)*INDEX(MassUnitsTable[],MATCH($R$3,MassUnitsTable[Mass Units],0),2), "")</f>
        <v/>
      </c>
      <c r="N1238" s="27" t="str">
        <f>IFERROR(('CALC | Main Engine'!P1238+'CALC | Booster'!P1238)*INDEX(MassUnitsTable[],MATCH($R$3,MassUnitsTable[Mass Units],0),2), "")</f>
        <v/>
      </c>
      <c r="O1238" s="27" t="str">
        <f>IFERROR(('CALC | Main Engine'!Q1238+'CALC | Booster'!Q1238)*INDEX(MassUnitsTable[],MATCH($R$3,MassUnitsTable[Mass Units],0),2), "")</f>
        <v/>
      </c>
      <c r="P1238" s="27" t="str">
        <f>IFERROR(('CALC | Main Engine'!R1238+'CALC | Booster'!R1238)*INDEX(MassUnitsTable[],MATCH($R$3,MassUnitsTable[Mass Units],0),2), "")</f>
        <v/>
      </c>
      <c r="Q1238" s="27" t="str">
        <f>IFERROR(('CALC | Main Engine'!S1238+'CALC | Booster'!S1238)*INDEX(MassUnitsTable[],MATCH($R$3,MassUnitsTable[Mass Units],0),2), "")</f>
        <v/>
      </c>
      <c r="R1238" s="32" t="str">
        <f>IFERROR(('CALC | Main Engine'!T1238+'CALC | Booster'!T1238)*INDEX(MassUnitsTable[],MATCH($R$3,MassUnitsTable[Mass Units],0),2), "")</f>
        <v/>
      </c>
      <c r="S1238" s="10"/>
    </row>
    <row r="1239" spans="1:19" x14ac:dyDescent="0.25">
      <c r="A1239" s="10"/>
      <c r="B1239" s="4" t="str">
        <f t="shared" si="100"/>
        <v/>
      </c>
      <c r="C1239" s="5" t="str">
        <f t="shared" si="101"/>
        <v/>
      </c>
      <c r="D1239" s="5" t="str">
        <f t="shared" si="102"/>
        <v/>
      </c>
      <c r="E1239" s="5" t="str">
        <f t="shared" si="103"/>
        <v/>
      </c>
      <c r="F1239" s="5" t="str">
        <f>'CALC | Main Engine'!$B1239</f>
        <v/>
      </c>
      <c r="G1239" s="27" t="str">
        <f>'CALC | Main Engine'!$C1239</f>
        <v/>
      </c>
      <c r="H1239" s="6" t="str">
        <f>'CALC | Main Engine'!$E1239</f>
        <v/>
      </c>
      <c r="I1239" s="34" t="str">
        <f>IFERROR('CALC | Main Engine'!$F1239*INDEX(MassUnitsTable[],MATCH($R$3,MassUnitsTable[Mass Units],0),2), "")</f>
        <v/>
      </c>
      <c r="J1239" s="27" t="str">
        <f>IFERROR('CALC | Booster'!$F1239*INDEX(MassUnitsTable[],MATCH($R$3,MassUnitsTable[Mass Units],0),2), "")</f>
        <v/>
      </c>
      <c r="K1239" s="32" t="str">
        <f t="shared" si="104"/>
        <v/>
      </c>
      <c r="L1239" s="34" t="str">
        <f>IFERROR(('CALC | Main Engine'!N1239+'CALC | Booster'!N1239)*INDEX(MassUnitsTable[],MATCH($R$3,MassUnitsTable[Mass Units],0),2), "")</f>
        <v/>
      </c>
      <c r="M1239" s="27" t="str">
        <f>IFERROR(('CALC | Main Engine'!O1239+'CALC | Booster'!O1239)*INDEX(MassUnitsTable[],MATCH($R$3,MassUnitsTable[Mass Units],0),2), "")</f>
        <v/>
      </c>
      <c r="N1239" s="27" t="str">
        <f>IFERROR(('CALC | Main Engine'!P1239+'CALC | Booster'!P1239)*INDEX(MassUnitsTable[],MATCH($R$3,MassUnitsTable[Mass Units],0),2), "")</f>
        <v/>
      </c>
      <c r="O1239" s="27" t="str">
        <f>IFERROR(('CALC | Main Engine'!Q1239+'CALC | Booster'!Q1239)*INDEX(MassUnitsTable[],MATCH($R$3,MassUnitsTable[Mass Units],0),2), "")</f>
        <v/>
      </c>
      <c r="P1239" s="27" t="str">
        <f>IFERROR(('CALC | Main Engine'!R1239+'CALC | Booster'!R1239)*INDEX(MassUnitsTable[],MATCH($R$3,MassUnitsTable[Mass Units],0),2), "")</f>
        <v/>
      </c>
      <c r="Q1239" s="27" t="str">
        <f>IFERROR(('CALC | Main Engine'!S1239+'CALC | Booster'!S1239)*INDEX(MassUnitsTable[],MATCH($R$3,MassUnitsTable[Mass Units],0),2), "")</f>
        <v/>
      </c>
      <c r="R1239" s="32" t="str">
        <f>IFERROR(('CALC | Main Engine'!T1239+'CALC | Booster'!T1239)*INDEX(MassUnitsTable[],MATCH($R$3,MassUnitsTable[Mass Units],0),2), "")</f>
        <v/>
      </c>
      <c r="S1239" s="10"/>
    </row>
    <row r="1240" spans="1:19" x14ac:dyDescent="0.25">
      <c r="A1240" s="10"/>
      <c r="B1240" s="4" t="str">
        <f t="shared" si="100"/>
        <v/>
      </c>
      <c r="C1240" s="5" t="str">
        <f t="shared" si="101"/>
        <v/>
      </c>
      <c r="D1240" s="5" t="str">
        <f t="shared" si="102"/>
        <v/>
      </c>
      <c r="E1240" s="5" t="str">
        <f t="shared" si="103"/>
        <v/>
      </c>
      <c r="F1240" s="5" t="str">
        <f>'CALC | Main Engine'!$B1240</f>
        <v/>
      </c>
      <c r="G1240" s="27" t="str">
        <f>'CALC | Main Engine'!$C1240</f>
        <v/>
      </c>
      <c r="H1240" s="6" t="str">
        <f>'CALC | Main Engine'!$E1240</f>
        <v/>
      </c>
      <c r="I1240" s="34" t="str">
        <f>IFERROR('CALC | Main Engine'!$F1240*INDEX(MassUnitsTable[],MATCH($R$3,MassUnitsTable[Mass Units],0),2), "")</f>
        <v/>
      </c>
      <c r="J1240" s="27" t="str">
        <f>IFERROR('CALC | Booster'!$F1240*INDEX(MassUnitsTable[],MATCH($R$3,MassUnitsTable[Mass Units],0),2), "")</f>
        <v/>
      </c>
      <c r="K1240" s="32" t="str">
        <f t="shared" si="104"/>
        <v/>
      </c>
      <c r="L1240" s="34" t="str">
        <f>IFERROR(('CALC | Main Engine'!N1240+'CALC | Booster'!N1240)*INDEX(MassUnitsTable[],MATCH($R$3,MassUnitsTable[Mass Units],0),2), "")</f>
        <v/>
      </c>
      <c r="M1240" s="27" t="str">
        <f>IFERROR(('CALC | Main Engine'!O1240+'CALC | Booster'!O1240)*INDEX(MassUnitsTable[],MATCH($R$3,MassUnitsTable[Mass Units],0),2), "")</f>
        <v/>
      </c>
      <c r="N1240" s="27" t="str">
        <f>IFERROR(('CALC | Main Engine'!P1240+'CALC | Booster'!P1240)*INDEX(MassUnitsTable[],MATCH($R$3,MassUnitsTable[Mass Units],0),2), "")</f>
        <v/>
      </c>
      <c r="O1240" s="27" t="str">
        <f>IFERROR(('CALC | Main Engine'!Q1240+'CALC | Booster'!Q1240)*INDEX(MassUnitsTable[],MATCH($R$3,MassUnitsTable[Mass Units],0),2), "")</f>
        <v/>
      </c>
      <c r="P1240" s="27" t="str">
        <f>IFERROR(('CALC | Main Engine'!R1240+'CALC | Booster'!R1240)*INDEX(MassUnitsTable[],MATCH($R$3,MassUnitsTable[Mass Units],0),2), "")</f>
        <v/>
      </c>
      <c r="Q1240" s="27" t="str">
        <f>IFERROR(('CALC | Main Engine'!S1240+'CALC | Booster'!S1240)*INDEX(MassUnitsTable[],MATCH($R$3,MassUnitsTable[Mass Units],0),2), "")</f>
        <v/>
      </c>
      <c r="R1240" s="32" t="str">
        <f>IFERROR(('CALC | Main Engine'!T1240+'CALC | Booster'!T1240)*INDEX(MassUnitsTable[],MATCH($R$3,MassUnitsTable[Mass Units],0),2), "")</f>
        <v/>
      </c>
      <c r="S1240" s="10"/>
    </row>
    <row r="1241" spans="1:19" x14ac:dyDescent="0.25">
      <c r="A1241" s="10"/>
      <c r="B1241" s="4" t="str">
        <f t="shared" si="100"/>
        <v/>
      </c>
      <c r="C1241" s="5" t="str">
        <f t="shared" si="101"/>
        <v/>
      </c>
      <c r="D1241" s="5" t="str">
        <f t="shared" si="102"/>
        <v/>
      </c>
      <c r="E1241" s="5" t="str">
        <f t="shared" si="103"/>
        <v/>
      </c>
      <c r="F1241" s="5" t="str">
        <f>'CALC | Main Engine'!$B1241</f>
        <v/>
      </c>
      <c r="G1241" s="27" t="str">
        <f>'CALC | Main Engine'!$C1241</f>
        <v/>
      </c>
      <c r="H1241" s="6" t="str">
        <f>'CALC | Main Engine'!$E1241</f>
        <v/>
      </c>
      <c r="I1241" s="34" t="str">
        <f>IFERROR('CALC | Main Engine'!$F1241*INDEX(MassUnitsTable[],MATCH($R$3,MassUnitsTable[Mass Units],0),2), "")</f>
        <v/>
      </c>
      <c r="J1241" s="27" t="str">
        <f>IFERROR('CALC | Booster'!$F1241*INDEX(MassUnitsTable[],MATCH($R$3,MassUnitsTable[Mass Units],0),2), "")</f>
        <v/>
      </c>
      <c r="K1241" s="32" t="str">
        <f t="shared" si="104"/>
        <v/>
      </c>
      <c r="L1241" s="34" t="str">
        <f>IFERROR(('CALC | Main Engine'!N1241+'CALC | Booster'!N1241)*INDEX(MassUnitsTable[],MATCH($R$3,MassUnitsTable[Mass Units],0),2), "")</f>
        <v/>
      </c>
      <c r="M1241" s="27" t="str">
        <f>IFERROR(('CALC | Main Engine'!O1241+'CALC | Booster'!O1241)*INDEX(MassUnitsTable[],MATCH($R$3,MassUnitsTable[Mass Units],0),2), "")</f>
        <v/>
      </c>
      <c r="N1241" s="27" t="str">
        <f>IFERROR(('CALC | Main Engine'!P1241+'CALC | Booster'!P1241)*INDEX(MassUnitsTable[],MATCH($R$3,MassUnitsTable[Mass Units],0),2), "")</f>
        <v/>
      </c>
      <c r="O1241" s="27" t="str">
        <f>IFERROR(('CALC | Main Engine'!Q1241+'CALC | Booster'!Q1241)*INDEX(MassUnitsTable[],MATCH($R$3,MassUnitsTable[Mass Units],0),2), "")</f>
        <v/>
      </c>
      <c r="P1241" s="27" t="str">
        <f>IFERROR(('CALC | Main Engine'!R1241+'CALC | Booster'!R1241)*INDEX(MassUnitsTable[],MATCH($R$3,MassUnitsTable[Mass Units],0),2), "")</f>
        <v/>
      </c>
      <c r="Q1241" s="27" t="str">
        <f>IFERROR(('CALC | Main Engine'!S1241+'CALC | Booster'!S1241)*INDEX(MassUnitsTable[],MATCH($R$3,MassUnitsTable[Mass Units],0),2), "")</f>
        <v/>
      </c>
      <c r="R1241" s="32" t="str">
        <f>IFERROR(('CALC | Main Engine'!T1241+'CALC | Booster'!T1241)*INDEX(MassUnitsTable[],MATCH($R$3,MassUnitsTable[Mass Units],0),2), "")</f>
        <v/>
      </c>
      <c r="S1241" s="10"/>
    </row>
    <row r="1242" spans="1:19" x14ac:dyDescent="0.25">
      <c r="A1242" s="10"/>
      <c r="B1242" s="4" t="str">
        <f t="shared" si="100"/>
        <v/>
      </c>
      <c r="C1242" s="5" t="str">
        <f t="shared" si="101"/>
        <v/>
      </c>
      <c r="D1242" s="5" t="str">
        <f t="shared" si="102"/>
        <v/>
      </c>
      <c r="E1242" s="5" t="str">
        <f t="shared" si="103"/>
        <v/>
      </c>
      <c r="F1242" s="5" t="str">
        <f>'CALC | Main Engine'!$B1242</f>
        <v/>
      </c>
      <c r="G1242" s="27" t="str">
        <f>'CALC | Main Engine'!$C1242</f>
        <v/>
      </c>
      <c r="H1242" s="6" t="str">
        <f>'CALC | Main Engine'!$E1242</f>
        <v/>
      </c>
      <c r="I1242" s="34" t="str">
        <f>IFERROR('CALC | Main Engine'!$F1242*INDEX(MassUnitsTable[],MATCH($R$3,MassUnitsTable[Mass Units],0),2), "")</f>
        <v/>
      </c>
      <c r="J1242" s="27" t="str">
        <f>IFERROR('CALC | Booster'!$F1242*INDEX(MassUnitsTable[],MATCH($R$3,MassUnitsTable[Mass Units],0),2), "")</f>
        <v/>
      </c>
      <c r="K1242" s="32" t="str">
        <f t="shared" si="104"/>
        <v/>
      </c>
      <c r="L1242" s="34" t="str">
        <f>IFERROR(('CALC | Main Engine'!N1242+'CALC | Booster'!N1242)*INDEX(MassUnitsTable[],MATCH($R$3,MassUnitsTable[Mass Units],0),2), "")</f>
        <v/>
      </c>
      <c r="M1242" s="27" t="str">
        <f>IFERROR(('CALC | Main Engine'!O1242+'CALC | Booster'!O1242)*INDEX(MassUnitsTable[],MATCH($R$3,MassUnitsTable[Mass Units],0),2), "")</f>
        <v/>
      </c>
      <c r="N1242" s="27" t="str">
        <f>IFERROR(('CALC | Main Engine'!P1242+'CALC | Booster'!P1242)*INDEX(MassUnitsTable[],MATCH($R$3,MassUnitsTable[Mass Units],0),2), "")</f>
        <v/>
      </c>
      <c r="O1242" s="27" t="str">
        <f>IFERROR(('CALC | Main Engine'!Q1242+'CALC | Booster'!Q1242)*INDEX(MassUnitsTable[],MATCH($R$3,MassUnitsTable[Mass Units],0),2), "")</f>
        <v/>
      </c>
      <c r="P1242" s="27" t="str">
        <f>IFERROR(('CALC | Main Engine'!R1242+'CALC | Booster'!R1242)*INDEX(MassUnitsTable[],MATCH($R$3,MassUnitsTable[Mass Units],0),2), "")</f>
        <v/>
      </c>
      <c r="Q1242" s="27" t="str">
        <f>IFERROR(('CALC | Main Engine'!S1242+'CALC | Booster'!S1242)*INDEX(MassUnitsTable[],MATCH($R$3,MassUnitsTable[Mass Units],0),2), "")</f>
        <v/>
      </c>
      <c r="R1242" s="32" t="str">
        <f>IFERROR(('CALC | Main Engine'!T1242+'CALC | Booster'!T1242)*INDEX(MassUnitsTable[],MATCH($R$3,MassUnitsTable[Mass Units],0),2), "")</f>
        <v/>
      </c>
      <c r="S1242" s="10"/>
    </row>
    <row r="1243" spans="1:19" x14ac:dyDescent="0.25">
      <c r="A1243" s="10"/>
      <c r="B1243" s="4" t="str">
        <f t="shared" si="100"/>
        <v/>
      </c>
      <c r="C1243" s="5" t="str">
        <f t="shared" si="101"/>
        <v/>
      </c>
      <c r="D1243" s="5" t="str">
        <f t="shared" si="102"/>
        <v/>
      </c>
      <c r="E1243" s="5" t="str">
        <f t="shared" si="103"/>
        <v/>
      </c>
      <c r="F1243" s="5" t="str">
        <f>'CALC | Main Engine'!$B1243</f>
        <v/>
      </c>
      <c r="G1243" s="27" t="str">
        <f>'CALC | Main Engine'!$C1243</f>
        <v/>
      </c>
      <c r="H1243" s="6" t="str">
        <f>'CALC | Main Engine'!$E1243</f>
        <v/>
      </c>
      <c r="I1243" s="34" t="str">
        <f>IFERROR('CALC | Main Engine'!$F1243*INDEX(MassUnitsTable[],MATCH($R$3,MassUnitsTable[Mass Units],0),2), "")</f>
        <v/>
      </c>
      <c r="J1243" s="27" t="str">
        <f>IFERROR('CALC | Booster'!$F1243*INDEX(MassUnitsTable[],MATCH($R$3,MassUnitsTable[Mass Units],0),2), "")</f>
        <v/>
      </c>
      <c r="K1243" s="32" t="str">
        <f t="shared" si="104"/>
        <v/>
      </c>
      <c r="L1243" s="34" t="str">
        <f>IFERROR(('CALC | Main Engine'!N1243+'CALC | Booster'!N1243)*INDEX(MassUnitsTable[],MATCH($R$3,MassUnitsTable[Mass Units],0),2), "")</f>
        <v/>
      </c>
      <c r="M1243" s="27" t="str">
        <f>IFERROR(('CALC | Main Engine'!O1243+'CALC | Booster'!O1243)*INDEX(MassUnitsTable[],MATCH($R$3,MassUnitsTable[Mass Units],0),2), "")</f>
        <v/>
      </c>
      <c r="N1243" s="27" t="str">
        <f>IFERROR(('CALC | Main Engine'!P1243+'CALC | Booster'!P1243)*INDEX(MassUnitsTable[],MATCH($R$3,MassUnitsTable[Mass Units],0),2), "")</f>
        <v/>
      </c>
      <c r="O1243" s="27" t="str">
        <f>IFERROR(('CALC | Main Engine'!Q1243+'CALC | Booster'!Q1243)*INDEX(MassUnitsTable[],MATCH($R$3,MassUnitsTable[Mass Units],0),2), "")</f>
        <v/>
      </c>
      <c r="P1243" s="27" t="str">
        <f>IFERROR(('CALC | Main Engine'!R1243+'CALC | Booster'!R1243)*INDEX(MassUnitsTable[],MATCH($R$3,MassUnitsTable[Mass Units],0),2), "")</f>
        <v/>
      </c>
      <c r="Q1243" s="27" t="str">
        <f>IFERROR(('CALC | Main Engine'!S1243+'CALC | Booster'!S1243)*INDEX(MassUnitsTable[],MATCH($R$3,MassUnitsTable[Mass Units],0),2), "")</f>
        <v/>
      </c>
      <c r="R1243" s="32" t="str">
        <f>IFERROR(('CALC | Main Engine'!T1243+'CALC | Booster'!T1243)*INDEX(MassUnitsTable[],MATCH($R$3,MassUnitsTable[Mass Units],0),2), "")</f>
        <v/>
      </c>
      <c r="S1243" s="10"/>
    </row>
    <row r="1244" spans="1:19" x14ac:dyDescent="0.25">
      <c r="A1244" s="10"/>
      <c r="B1244" s="4" t="str">
        <f t="shared" si="100"/>
        <v/>
      </c>
      <c r="C1244" s="5" t="str">
        <f t="shared" si="101"/>
        <v/>
      </c>
      <c r="D1244" s="5" t="str">
        <f t="shared" si="102"/>
        <v/>
      </c>
      <c r="E1244" s="5" t="str">
        <f t="shared" si="103"/>
        <v/>
      </c>
      <c r="F1244" s="5" t="str">
        <f>'CALC | Main Engine'!$B1244</f>
        <v/>
      </c>
      <c r="G1244" s="27" t="str">
        <f>'CALC | Main Engine'!$C1244</f>
        <v/>
      </c>
      <c r="H1244" s="6" t="str">
        <f>'CALC | Main Engine'!$E1244</f>
        <v/>
      </c>
      <c r="I1244" s="34" t="str">
        <f>IFERROR('CALC | Main Engine'!$F1244*INDEX(MassUnitsTable[],MATCH($R$3,MassUnitsTable[Mass Units],0),2), "")</f>
        <v/>
      </c>
      <c r="J1244" s="27" t="str">
        <f>IFERROR('CALC | Booster'!$F1244*INDEX(MassUnitsTable[],MATCH($R$3,MassUnitsTable[Mass Units],0),2), "")</f>
        <v/>
      </c>
      <c r="K1244" s="32" t="str">
        <f t="shared" si="104"/>
        <v/>
      </c>
      <c r="L1244" s="34" t="str">
        <f>IFERROR(('CALC | Main Engine'!N1244+'CALC | Booster'!N1244)*INDEX(MassUnitsTable[],MATCH($R$3,MassUnitsTable[Mass Units],0),2), "")</f>
        <v/>
      </c>
      <c r="M1244" s="27" t="str">
        <f>IFERROR(('CALC | Main Engine'!O1244+'CALC | Booster'!O1244)*INDEX(MassUnitsTable[],MATCH($R$3,MassUnitsTable[Mass Units],0),2), "")</f>
        <v/>
      </c>
      <c r="N1244" s="27" t="str">
        <f>IFERROR(('CALC | Main Engine'!P1244+'CALC | Booster'!P1244)*INDEX(MassUnitsTable[],MATCH($R$3,MassUnitsTable[Mass Units],0),2), "")</f>
        <v/>
      </c>
      <c r="O1244" s="27" t="str">
        <f>IFERROR(('CALC | Main Engine'!Q1244+'CALC | Booster'!Q1244)*INDEX(MassUnitsTable[],MATCH($R$3,MassUnitsTable[Mass Units],0),2), "")</f>
        <v/>
      </c>
      <c r="P1244" s="27" t="str">
        <f>IFERROR(('CALC | Main Engine'!R1244+'CALC | Booster'!R1244)*INDEX(MassUnitsTable[],MATCH($R$3,MassUnitsTable[Mass Units],0),2), "")</f>
        <v/>
      </c>
      <c r="Q1244" s="27" t="str">
        <f>IFERROR(('CALC | Main Engine'!S1244+'CALC | Booster'!S1244)*INDEX(MassUnitsTable[],MATCH($R$3,MassUnitsTable[Mass Units],0),2), "")</f>
        <v/>
      </c>
      <c r="R1244" s="32" t="str">
        <f>IFERROR(('CALC | Main Engine'!T1244+'CALC | Booster'!T1244)*INDEX(MassUnitsTable[],MATCH($R$3,MassUnitsTable[Mass Units],0),2), "")</f>
        <v/>
      </c>
      <c r="S1244" s="10"/>
    </row>
    <row r="1245" spans="1:19" x14ac:dyDescent="0.25">
      <c r="A1245" s="10"/>
      <c r="B1245" s="4" t="str">
        <f t="shared" si="100"/>
        <v/>
      </c>
      <c r="C1245" s="5" t="str">
        <f t="shared" si="101"/>
        <v/>
      </c>
      <c r="D1245" s="5" t="str">
        <f t="shared" si="102"/>
        <v/>
      </c>
      <c r="E1245" s="5" t="str">
        <f t="shared" si="103"/>
        <v/>
      </c>
      <c r="F1245" s="5" t="str">
        <f>'CALC | Main Engine'!$B1245</f>
        <v/>
      </c>
      <c r="G1245" s="27" t="str">
        <f>'CALC | Main Engine'!$C1245</f>
        <v/>
      </c>
      <c r="H1245" s="6" t="str">
        <f>'CALC | Main Engine'!$E1245</f>
        <v/>
      </c>
      <c r="I1245" s="34" t="str">
        <f>IFERROR('CALC | Main Engine'!$F1245*INDEX(MassUnitsTable[],MATCH($R$3,MassUnitsTable[Mass Units],0),2), "")</f>
        <v/>
      </c>
      <c r="J1245" s="27" t="str">
        <f>IFERROR('CALC | Booster'!$F1245*INDEX(MassUnitsTable[],MATCH($R$3,MassUnitsTable[Mass Units],0),2), "")</f>
        <v/>
      </c>
      <c r="K1245" s="32" t="str">
        <f t="shared" si="104"/>
        <v/>
      </c>
      <c r="L1245" s="34" t="str">
        <f>IFERROR(('CALC | Main Engine'!N1245+'CALC | Booster'!N1245)*INDEX(MassUnitsTable[],MATCH($R$3,MassUnitsTable[Mass Units],0),2), "")</f>
        <v/>
      </c>
      <c r="M1245" s="27" t="str">
        <f>IFERROR(('CALC | Main Engine'!O1245+'CALC | Booster'!O1245)*INDEX(MassUnitsTable[],MATCH($R$3,MassUnitsTable[Mass Units],0),2), "")</f>
        <v/>
      </c>
      <c r="N1245" s="27" t="str">
        <f>IFERROR(('CALC | Main Engine'!P1245+'CALC | Booster'!P1245)*INDEX(MassUnitsTable[],MATCH($R$3,MassUnitsTable[Mass Units],0),2), "")</f>
        <v/>
      </c>
      <c r="O1245" s="27" t="str">
        <f>IFERROR(('CALC | Main Engine'!Q1245+'CALC | Booster'!Q1245)*INDEX(MassUnitsTable[],MATCH($R$3,MassUnitsTable[Mass Units],0),2), "")</f>
        <v/>
      </c>
      <c r="P1245" s="27" t="str">
        <f>IFERROR(('CALC | Main Engine'!R1245+'CALC | Booster'!R1245)*INDEX(MassUnitsTable[],MATCH($R$3,MassUnitsTable[Mass Units],0),2), "")</f>
        <v/>
      </c>
      <c r="Q1245" s="27" t="str">
        <f>IFERROR(('CALC | Main Engine'!S1245+'CALC | Booster'!S1245)*INDEX(MassUnitsTable[],MATCH($R$3,MassUnitsTable[Mass Units],0),2), "")</f>
        <v/>
      </c>
      <c r="R1245" s="32" t="str">
        <f>IFERROR(('CALC | Main Engine'!T1245+'CALC | Booster'!T1245)*INDEX(MassUnitsTable[],MATCH($R$3,MassUnitsTable[Mass Units],0),2), "")</f>
        <v/>
      </c>
      <c r="S1245" s="10"/>
    </row>
    <row r="1246" spans="1:19" x14ac:dyDescent="0.25">
      <c r="A1246" s="10"/>
      <c r="B1246" s="4" t="str">
        <f t="shared" si="100"/>
        <v/>
      </c>
      <c r="C1246" s="5" t="str">
        <f t="shared" si="101"/>
        <v/>
      </c>
      <c r="D1246" s="5" t="str">
        <f t="shared" si="102"/>
        <v/>
      </c>
      <c r="E1246" s="5" t="str">
        <f t="shared" si="103"/>
        <v/>
      </c>
      <c r="F1246" s="5" t="str">
        <f>'CALC | Main Engine'!$B1246</f>
        <v/>
      </c>
      <c r="G1246" s="27" t="str">
        <f>'CALC | Main Engine'!$C1246</f>
        <v/>
      </c>
      <c r="H1246" s="6" t="str">
        <f>'CALC | Main Engine'!$E1246</f>
        <v/>
      </c>
      <c r="I1246" s="34" t="str">
        <f>IFERROR('CALC | Main Engine'!$F1246*INDEX(MassUnitsTable[],MATCH($R$3,MassUnitsTable[Mass Units],0),2), "")</f>
        <v/>
      </c>
      <c r="J1246" s="27" t="str">
        <f>IFERROR('CALC | Booster'!$F1246*INDEX(MassUnitsTable[],MATCH($R$3,MassUnitsTable[Mass Units],0),2), "")</f>
        <v/>
      </c>
      <c r="K1246" s="32" t="str">
        <f t="shared" si="104"/>
        <v/>
      </c>
      <c r="L1246" s="34" t="str">
        <f>IFERROR(('CALC | Main Engine'!N1246+'CALC | Booster'!N1246)*INDEX(MassUnitsTable[],MATCH($R$3,MassUnitsTable[Mass Units],0),2), "")</f>
        <v/>
      </c>
      <c r="M1246" s="27" t="str">
        <f>IFERROR(('CALC | Main Engine'!O1246+'CALC | Booster'!O1246)*INDEX(MassUnitsTable[],MATCH($R$3,MassUnitsTable[Mass Units],0),2), "")</f>
        <v/>
      </c>
      <c r="N1246" s="27" t="str">
        <f>IFERROR(('CALC | Main Engine'!P1246+'CALC | Booster'!P1246)*INDEX(MassUnitsTable[],MATCH($R$3,MassUnitsTable[Mass Units],0),2), "")</f>
        <v/>
      </c>
      <c r="O1246" s="27" t="str">
        <f>IFERROR(('CALC | Main Engine'!Q1246+'CALC | Booster'!Q1246)*INDEX(MassUnitsTable[],MATCH($R$3,MassUnitsTable[Mass Units],0),2), "")</f>
        <v/>
      </c>
      <c r="P1246" s="27" t="str">
        <f>IFERROR(('CALC | Main Engine'!R1246+'CALC | Booster'!R1246)*INDEX(MassUnitsTable[],MATCH($R$3,MassUnitsTable[Mass Units],0),2), "")</f>
        <v/>
      </c>
      <c r="Q1246" s="27" t="str">
        <f>IFERROR(('CALC | Main Engine'!S1246+'CALC | Booster'!S1246)*INDEX(MassUnitsTable[],MATCH($R$3,MassUnitsTable[Mass Units],0),2), "")</f>
        <v/>
      </c>
      <c r="R1246" s="32" t="str">
        <f>IFERROR(('CALC | Main Engine'!T1246+'CALC | Booster'!T1246)*INDEX(MassUnitsTable[],MATCH($R$3,MassUnitsTable[Mass Units],0),2), "")</f>
        <v/>
      </c>
      <c r="S1246" s="10"/>
    </row>
    <row r="1247" spans="1:19" x14ac:dyDescent="0.25">
      <c r="A1247" s="10"/>
      <c r="B1247" s="4" t="str">
        <f t="shared" si="100"/>
        <v/>
      </c>
      <c r="C1247" s="5" t="str">
        <f t="shared" si="101"/>
        <v/>
      </c>
      <c r="D1247" s="5" t="str">
        <f t="shared" si="102"/>
        <v/>
      </c>
      <c r="E1247" s="5" t="str">
        <f t="shared" si="103"/>
        <v/>
      </c>
      <c r="F1247" s="5" t="str">
        <f>'CALC | Main Engine'!$B1247</f>
        <v/>
      </c>
      <c r="G1247" s="27" t="str">
        <f>'CALC | Main Engine'!$C1247</f>
        <v/>
      </c>
      <c r="H1247" s="6" t="str">
        <f>'CALC | Main Engine'!$E1247</f>
        <v/>
      </c>
      <c r="I1247" s="34" t="str">
        <f>IFERROR('CALC | Main Engine'!$F1247*INDEX(MassUnitsTable[],MATCH($R$3,MassUnitsTable[Mass Units],0),2), "")</f>
        <v/>
      </c>
      <c r="J1247" s="27" t="str">
        <f>IFERROR('CALC | Booster'!$F1247*INDEX(MassUnitsTable[],MATCH($R$3,MassUnitsTable[Mass Units],0),2), "")</f>
        <v/>
      </c>
      <c r="K1247" s="32" t="str">
        <f t="shared" si="104"/>
        <v/>
      </c>
      <c r="L1247" s="34" t="str">
        <f>IFERROR(('CALC | Main Engine'!N1247+'CALC | Booster'!N1247)*INDEX(MassUnitsTable[],MATCH($R$3,MassUnitsTable[Mass Units],0),2), "")</f>
        <v/>
      </c>
      <c r="M1247" s="27" t="str">
        <f>IFERROR(('CALC | Main Engine'!O1247+'CALC | Booster'!O1247)*INDEX(MassUnitsTable[],MATCH($R$3,MassUnitsTable[Mass Units],0),2), "")</f>
        <v/>
      </c>
      <c r="N1247" s="27" t="str">
        <f>IFERROR(('CALC | Main Engine'!P1247+'CALC | Booster'!P1247)*INDEX(MassUnitsTable[],MATCH($R$3,MassUnitsTable[Mass Units],0),2), "")</f>
        <v/>
      </c>
      <c r="O1247" s="27" t="str">
        <f>IFERROR(('CALC | Main Engine'!Q1247+'CALC | Booster'!Q1247)*INDEX(MassUnitsTable[],MATCH($R$3,MassUnitsTable[Mass Units],0),2), "")</f>
        <v/>
      </c>
      <c r="P1247" s="27" t="str">
        <f>IFERROR(('CALC | Main Engine'!R1247+'CALC | Booster'!R1247)*INDEX(MassUnitsTable[],MATCH($R$3,MassUnitsTable[Mass Units],0),2), "")</f>
        <v/>
      </c>
      <c r="Q1247" s="27" t="str">
        <f>IFERROR(('CALC | Main Engine'!S1247+'CALC | Booster'!S1247)*INDEX(MassUnitsTable[],MATCH($R$3,MassUnitsTable[Mass Units],0),2), "")</f>
        <v/>
      </c>
      <c r="R1247" s="32" t="str">
        <f>IFERROR(('CALC | Main Engine'!T1247+'CALC | Booster'!T1247)*INDEX(MassUnitsTable[],MATCH($R$3,MassUnitsTable[Mass Units],0),2), "")</f>
        <v/>
      </c>
      <c r="S1247" s="10"/>
    </row>
    <row r="1248" spans="1:19" x14ac:dyDescent="0.25">
      <c r="A1248" s="10"/>
      <c r="B1248" s="4" t="str">
        <f t="shared" si="100"/>
        <v/>
      </c>
      <c r="C1248" s="5" t="str">
        <f t="shared" si="101"/>
        <v/>
      </c>
      <c r="D1248" s="5" t="str">
        <f t="shared" si="102"/>
        <v/>
      </c>
      <c r="E1248" s="5" t="str">
        <f t="shared" si="103"/>
        <v/>
      </c>
      <c r="F1248" s="5" t="str">
        <f>'CALC | Main Engine'!$B1248</f>
        <v/>
      </c>
      <c r="G1248" s="27" t="str">
        <f>'CALC | Main Engine'!$C1248</f>
        <v/>
      </c>
      <c r="H1248" s="6" t="str">
        <f>'CALC | Main Engine'!$E1248</f>
        <v/>
      </c>
      <c r="I1248" s="34" t="str">
        <f>IFERROR('CALC | Main Engine'!$F1248*INDEX(MassUnitsTable[],MATCH($R$3,MassUnitsTable[Mass Units],0),2), "")</f>
        <v/>
      </c>
      <c r="J1248" s="27" t="str">
        <f>IFERROR('CALC | Booster'!$F1248*INDEX(MassUnitsTable[],MATCH($R$3,MassUnitsTable[Mass Units],0),2), "")</f>
        <v/>
      </c>
      <c r="K1248" s="32" t="str">
        <f t="shared" si="104"/>
        <v/>
      </c>
      <c r="L1248" s="34" t="str">
        <f>IFERROR(('CALC | Main Engine'!N1248+'CALC | Booster'!N1248)*INDEX(MassUnitsTable[],MATCH($R$3,MassUnitsTable[Mass Units],0),2), "")</f>
        <v/>
      </c>
      <c r="M1248" s="27" t="str">
        <f>IFERROR(('CALC | Main Engine'!O1248+'CALC | Booster'!O1248)*INDEX(MassUnitsTable[],MATCH($R$3,MassUnitsTable[Mass Units],0),2), "")</f>
        <v/>
      </c>
      <c r="N1248" s="27" t="str">
        <f>IFERROR(('CALC | Main Engine'!P1248+'CALC | Booster'!P1248)*INDEX(MassUnitsTable[],MATCH($R$3,MassUnitsTable[Mass Units],0),2), "")</f>
        <v/>
      </c>
      <c r="O1248" s="27" t="str">
        <f>IFERROR(('CALC | Main Engine'!Q1248+'CALC | Booster'!Q1248)*INDEX(MassUnitsTable[],MATCH($R$3,MassUnitsTable[Mass Units],0),2), "")</f>
        <v/>
      </c>
      <c r="P1248" s="27" t="str">
        <f>IFERROR(('CALC | Main Engine'!R1248+'CALC | Booster'!R1248)*INDEX(MassUnitsTable[],MATCH($R$3,MassUnitsTable[Mass Units],0),2), "")</f>
        <v/>
      </c>
      <c r="Q1248" s="27" t="str">
        <f>IFERROR(('CALC | Main Engine'!S1248+'CALC | Booster'!S1248)*INDEX(MassUnitsTable[],MATCH($R$3,MassUnitsTable[Mass Units],0),2), "")</f>
        <v/>
      </c>
      <c r="R1248" s="32" t="str">
        <f>IFERROR(('CALC | Main Engine'!T1248+'CALC | Booster'!T1248)*INDEX(MassUnitsTable[],MATCH($R$3,MassUnitsTable[Mass Units],0),2), "")</f>
        <v/>
      </c>
      <c r="S1248" s="10"/>
    </row>
    <row r="1249" spans="1:19" x14ac:dyDescent="0.25">
      <c r="A1249" s="10"/>
      <c r="B1249" s="4" t="str">
        <f t="shared" si="100"/>
        <v/>
      </c>
      <c r="C1249" s="5" t="str">
        <f t="shared" si="101"/>
        <v/>
      </c>
      <c r="D1249" s="5" t="str">
        <f t="shared" si="102"/>
        <v/>
      </c>
      <c r="E1249" s="5" t="str">
        <f t="shared" si="103"/>
        <v/>
      </c>
      <c r="F1249" s="5" t="str">
        <f>'CALC | Main Engine'!$B1249</f>
        <v/>
      </c>
      <c r="G1249" s="27" t="str">
        <f>'CALC | Main Engine'!$C1249</f>
        <v/>
      </c>
      <c r="H1249" s="6" t="str">
        <f>'CALC | Main Engine'!$E1249</f>
        <v/>
      </c>
      <c r="I1249" s="34" t="str">
        <f>IFERROR('CALC | Main Engine'!$F1249*INDEX(MassUnitsTable[],MATCH($R$3,MassUnitsTable[Mass Units],0),2), "")</f>
        <v/>
      </c>
      <c r="J1249" s="27" t="str">
        <f>IFERROR('CALC | Booster'!$F1249*INDEX(MassUnitsTable[],MATCH($R$3,MassUnitsTable[Mass Units],0),2), "")</f>
        <v/>
      </c>
      <c r="K1249" s="32" t="str">
        <f t="shared" si="104"/>
        <v/>
      </c>
      <c r="L1249" s="34" t="str">
        <f>IFERROR(('CALC | Main Engine'!N1249+'CALC | Booster'!N1249)*INDEX(MassUnitsTable[],MATCH($R$3,MassUnitsTable[Mass Units],0),2), "")</f>
        <v/>
      </c>
      <c r="M1249" s="27" t="str">
        <f>IFERROR(('CALC | Main Engine'!O1249+'CALC | Booster'!O1249)*INDEX(MassUnitsTable[],MATCH($R$3,MassUnitsTable[Mass Units],0),2), "")</f>
        <v/>
      </c>
      <c r="N1249" s="27" t="str">
        <f>IFERROR(('CALC | Main Engine'!P1249+'CALC | Booster'!P1249)*INDEX(MassUnitsTable[],MATCH($R$3,MassUnitsTable[Mass Units],0),2), "")</f>
        <v/>
      </c>
      <c r="O1249" s="27" t="str">
        <f>IFERROR(('CALC | Main Engine'!Q1249+'CALC | Booster'!Q1249)*INDEX(MassUnitsTable[],MATCH($R$3,MassUnitsTable[Mass Units],0),2), "")</f>
        <v/>
      </c>
      <c r="P1249" s="27" t="str">
        <f>IFERROR(('CALC | Main Engine'!R1249+'CALC | Booster'!R1249)*INDEX(MassUnitsTable[],MATCH($R$3,MassUnitsTable[Mass Units],0),2), "")</f>
        <v/>
      </c>
      <c r="Q1249" s="27" t="str">
        <f>IFERROR(('CALC | Main Engine'!S1249+'CALC | Booster'!S1249)*INDEX(MassUnitsTable[],MATCH($R$3,MassUnitsTable[Mass Units],0),2), "")</f>
        <v/>
      </c>
      <c r="R1249" s="32" t="str">
        <f>IFERROR(('CALC | Main Engine'!T1249+'CALC | Booster'!T1249)*INDEX(MassUnitsTable[],MATCH($R$3,MassUnitsTable[Mass Units],0),2), "")</f>
        <v/>
      </c>
      <c r="S1249" s="10"/>
    </row>
    <row r="1250" spans="1:19" x14ac:dyDescent="0.25">
      <c r="A1250" s="10"/>
      <c r="B1250" s="4" t="str">
        <f t="shared" si="100"/>
        <v/>
      </c>
      <c r="C1250" s="5" t="str">
        <f t="shared" si="101"/>
        <v/>
      </c>
      <c r="D1250" s="5" t="str">
        <f t="shared" si="102"/>
        <v/>
      </c>
      <c r="E1250" s="5" t="str">
        <f t="shared" si="103"/>
        <v/>
      </c>
      <c r="F1250" s="5" t="str">
        <f>'CALC | Main Engine'!$B1250</f>
        <v/>
      </c>
      <c r="G1250" s="27" t="str">
        <f>'CALC | Main Engine'!$C1250</f>
        <v/>
      </c>
      <c r="H1250" s="6" t="str">
        <f>'CALC | Main Engine'!$E1250</f>
        <v/>
      </c>
      <c r="I1250" s="34" t="str">
        <f>IFERROR('CALC | Main Engine'!$F1250*INDEX(MassUnitsTable[],MATCH($R$3,MassUnitsTable[Mass Units],0),2), "")</f>
        <v/>
      </c>
      <c r="J1250" s="27" t="str">
        <f>IFERROR('CALC | Booster'!$F1250*INDEX(MassUnitsTable[],MATCH($R$3,MassUnitsTable[Mass Units],0),2), "")</f>
        <v/>
      </c>
      <c r="K1250" s="32" t="str">
        <f t="shared" si="104"/>
        <v/>
      </c>
      <c r="L1250" s="34" t="str">
        <f>IFERROR(('CALC | Main Engine'!N1250+'CALC | Booster'!N1250)*INDEX(MassUnitsTable[],MATCH($R$3,MassUnitsTable[Mass Units],0),2), "")</f>
        <v/>
      </c>
      <c r="M1250" s="27" t="str">
        <f>IFERROR(('CALC | Main Engine'!O1250+'CALC | Booster'!O1250)*INDEX(MassUnitsTable[],MATCH($R$3,MassUnitsTable[Mass Units],0),2), "")</f>
        <v/>
      </c>
      <c r="N1250" s="27" t="str">
        <f>IFERROR(('CALC | Main Engine'!P1250+'CALC | Booster'!P1250)*INDEX(MassUnitsTable[],MATCH($R$3,MassUnitsTable[Mass Units],0),2), "")</f>
        <v/>
      </c>
      <c r="O1250" s="27" t="str">
        <f>IFERROR(('CALC | Main Engine'!Q1250+'CALC | Booster'!Q1250)*INDEX(MassUnitsTable[],MATCH($R$3,MassUnitsTable[Mass Units],0),2), "")</f>
        <v/>
      </c>
      <c r="P1250" s="27" t="str">
        <f>IFERROR(('CALC | Main Engine'!R1250+'CALC | Booster'!R1250)*INDEX(MassUnitsTable[],MATCH($R$3,MassUnitsTable[Mass Units],0),2), "")</f>
        <v/>
      </c>
      <c r="Q1250" s="27" t="str">
        <f>IFERROR(('CALC | Main Engine'!S1250+'CALC | Booster'!S1250)*INDEX(MassUnitsTable[],MATCH($R$3,MassUnitsTable[Mass Units],0),2), "")</f>
        <v/>
      </c>
      <c r="R1250" s="32" t="str">
        <f>IFERROR(('CALC | Main Engine'!T1250+'CALC | Booster'!T1250)*INDEX(MassUnitsTable[],MATCH($R$3,MassUnitsTable[Mass Units],0),2), "")</f>
        <v/>
      </c>
      <c r="S1250" s="10"/>
    </row>
    <row r="1251" spans="1:19" x14ac:dyDescent="0.25">
      <c r="A1251" s="10"/>
      <c r="B1251" s="4" t="str">
        <f t="shared" si="100"/>
        <v/>
      </c>
      <c r="C1251" s="5" t="str">
        <f t="shared" si="101"/>
        <v/>
      </c>
      <c r="D1251" s="5" t="str">
        <f t="shared" si="102"/>
        <v/>
      </c>
      <c r="E1251" s="5" t="str">
        <f t="shared" si="103"/>
        <v/>
      </c>
      <c r="F1251" s="5" t="str">
        <f>'CALC | Main Engine'!$B1251</f>
        <v/>
      </c>
      <c r="G1251" s="27" t="str">
        <f>'CALC | Main Engine'!$C1251</f>
        <v/>
      </c>
      <c r="H1251" s="6" t="str">
        <f>'CALC | Main Engine'!$E1251</f>
        <v/>
      </c>
      <c r="I1251" s="34" t="str">
        <f>IFERROR('CALC | Main Engine'!$F1251*INDEX(MassUnitsTable[],MATCH($R$3,MassUnitsTable[Mass Units],0),2), "")</f>
        <v/>
      </c>
      <c r="J1251" s="27" t="str">
        <f>IFERROR('CALC | Booster'!$F1251*INDEX(MassUnitsTable[],MATCH($R$3,MassUnitsTable[Mass Units],0),2), "")</f>
        <v/>
      </c>
      <c r="K1251" s="32" t="str">
        <f t="shared" si="104"/>
        <v/>
      </c>
      <c r="L1251" s="34" t="str">
        <f>IFERROR(('CALC | Main Engine'!N1251+'CALC | Booster'!N1251)*INDEX(MassUnitsTable[],MATCH($R$3,MassUnitsTable[Mass Units],0),2), "")</f>
        <v/>
      </c>
      <c r="M1251" s="27" t="str">
        <f>IFERROR(('CALC | Main Engine'!O1251+'CALC | Booster'!O1251)*INDEX(MassUnitsTable[],MATCH($R$3,MassUnitsTable[Mass Units],0),2), "")</f>
        <v/>
      </c>
      <c r="N1251" s="27" t="str">
        <f>IFERROR(('CALC | Main Engine'!P1251+'CALC | Booster'!P1251)*INDEX(MassUnitsTable[],MATCH($R$3,MassUnitsTable[Mass Units],0),2), "")</f>
        <v/>
      </c>
      <c r="O1251" s="27" t="str">
        <f>IFERROR(('CALC | Main Engine'!Q1251+'CALC | Booster'!Q1251)*INDEX(MassUnitsTable[],MATCH($R$3,MassUnitsTable[Mass Units],0),2), "")</f>
        <v/>
      </c>
      <c r="P1251" s="27" t="str">
        <f>IFERROR(('CALC | Main Engine'!R1251+'CALC | Booster'!R1251)*INDEX(MassUnitsTable[],MATCH($R$3,MassUnitsTable[Mass Units],0),2), "")</f>
        <v/>
      </c>
      <c r="Q1251" s="27" t="str">
        <f>IFERROR(('CALC | Main Engine'!S1251+'CALC | Booster'!S1251)*INDEX(MassUnitsTable[],MATCH($R$3,MassUnitsTable[Mass Units],0),2), "")</f>
        <v/>
      </c>
      <c r="R1251" s="32" t="str">
        <f>IFERROR(('CALC | Main Engine'!T1251+'CALC | Booster'!T1251)*INDEX(MassUnitsTable[],MATCH($R$3,MassUnitsTable[Mass Units],0),2), "")</f>
        <v/>
      </c>
      <c r="S1251" s="10"/>
    </row>
    <row r="1252" spans="1:19" x14ac:dyDescent="0.25">
      <c r="A1252" s="10"/>
      <c r="B1252" s="4" t="str">
        <f t="shared" si="100"/>
        <v/>
      </c>
      <c r="C1252" s="5" t="str">
        <f t="shared" si="101"/>
        <v/>
      </c>
      <c r="D1252" s="5" t="str">
        <f t="shared" si="102"/>
        <v/>
      </c>
      <c r="E1252" s="5" t="str">
        <f t="shared" si="103"/>
        <v/>
      </c>
      <c r="F1252" s="5" t="str">
        <f>'CALC | Main Engine'!$B1252</f>
        <v/>
      </c>
      <c r="G1252" s="27" t="str">
        <f>'CALC | Main Engine'!$C1252</f>
        <v/>
      </c>
      <c r="H1252" s="6" t="str">
        <f>'CALC | Main Engine'!$E1252</f>
        <v/>
      </c>
      <c r="I1252" s="34" t="str">
        <f>IFERROR('CALC | Main Engine'!$F1252*INDEX(MassUnitsTable[],MATCH($R$3,MassUnitsTable[Mass Units],0),2), "")</f>
        <v/>
      </c>
      <c r="J1252" s="27" t="str">
        <f>IFERROR('CALC | Booster'!$F1252*INDEX(MassUnitsTable[],MATCH($R$3,MassUnitsTable[Mass Units],0),2), "")</f>
        <v/>
      </c>
      <c r="K1252" s="32" t="str">
        <f t="shared" si="104"/>
        <v/>
      </c>
      <c r="L1252" s="34" t="str">
        <f>IFERROR(('CALC | Main Engine'!N1252+'CALC | Booster'!N1252)*INDEX(MassUnitsTable[],MATCH($R$3,MassUnitsTable[Mass Units],0),2), "")</f>
        <v/>
      </c>
      <c r="M1252" s="27" t="str">
        <f>IFERROR(('CALC | Main Engine'!O1252+'CALC | Booster'!O1252)*INDEX(MassUnitsTable[],MATCH($R$3,MassUnitsTable[Mass Units],0),2), "")</f>
        <v/>
      </c>
      <c r="N1252" s="27" t="str">
        <f>IFERROR(('CALC | Main Engine'!P1252+'CALC | Booster'!P1252)*INDEX(MassUnitsTable[],MATCH($R$3,MassUnitsTable[Mass Units],0),2), "")</f>
        <v/>
      </c>
      <c r="O1252" s="27" t="str">
        <f>IFERROR(('CALC | Main Engine'!Q1252+'CALC | Booster'!Q1252)*INDEX(MassUnitsTable[],MATCH($R$3,MassUnitsTable[Mass Units],0),2), "")</f>
        <v/>
      </c>
      <c r="P1252" s="27" t="str">
        <f>IFERROR(('CALC | Main Engine'!R1252+'CALC | Booster'!R1252)*INDEX(MassUnitsTable[],MATCH($R$3,MassUnitsTable[Mass Units],0),2), "")</f>
        <v/>
      </c>
      <c r="Q1252" s="27" t="str">
        <f>IFERROR(('CALC | Main Engine'!S1252+'CALC | Booster'!S1252)*INDEX(MassUnitsTable[],MATCH($R$3,MassUnitsTable[Mass Units],0),2), "")</f>
        <v/>
      </c>
      <c r="R1252" s="32" t="str">
        <f>IFERROR(('CALC | Main Engine'!T1252+'CALC | Booster'!T1252)*INDEX(MassUnitsTable[],MATCH($R$3,MassUnitsTable[Mass Units],0),2), "")</f>
        <v/>
      </c>
      <c r="S1252" s="10"/>
    </row>
    <row r="1253" spans="1:19" x14ac:dyDescent="0.25">
      <c r="A1253" s="10"/>
      <c r="B1253" s="4" t="str">
        <f t="shared" si="100"/>
        <v/>
      </c>
      <c r="C1253" s="5" t="str">
        <f t="shared" si="101"/>
        <v/>
      </c>
      <c r="D1253" s="5" t="str">
        <f t="shared" si="102"/>
        <v/>
      </c>
      <c r="E1253" s="5" t="str">
        <f t="shared" si="103"/>
        <v/>
      </c>
      <c r="F1253" s="5" t="str">
        <f>'CALC | Main Engine'!$B1253</f>
        <v/>
      </c>
      <c r="G1253" s="27" t="str">
        <f>'CALC | Main Engine'!$C1253</f>
        <v/>
      </c>
      <c r="H1253" s="6" t="str">
        <f>'CALC | Main Engine'!$E1253</f>
        <v/>
      </c>
      <c r="I1253" s="34" t="str">
        <f>IFERROR('CALC | Main Engine'!$F1253*INDEX(MassUnitsTable[],MATCH($R$3,MassUnitsTable[Mass Units],0),2), "")</f>
        <v/>
      </c>
      <c r="J1253" s="27" t="str">
        <f>IFERROR('CALC | Booster'!$F1253*INDEX(MassUnitsTable[],MATCH($R$3,MassUnitsTable[Mass Units],0),2), "")</f>
        <v/>
      </c>
      <c r="K1253" s="32" t="str">
        <f t="shared" si="104"/>
        <v/>
      </c>
      <c r="L1253" s="34" t="str">
        <f>IFERROR(('CALC | Main Engine'!N1253+'CALC | Booster'!N1253)*INDEX(MassUnitsTable[],MATCH($R$3,MassUnitsTable[Mass Units],0),2), "")</f>
        <v/>
      </c>
      <c r="M1253" s="27" t="str">
        <f>IFERROR(('CALC | Main Engine'!O1253+'CALC | Booster'!O1253)*INDEX(MassUnitsTable[],MATCH($R$3,MassUnitsTable[Mass Units],0),2), "")</f>
        <v/>
      </c>
      <c r="N1253" s="27" t="str">
        <f>IFERROR(('CALC | Main Engine'!P1253+'CALC | Booster'!P1253)*INDEX(MassUnitsTable[],MATCH($R$3,MassUnitsTable[Mass Units],0),2), "")</f>
        <v/>
      </c>
      <c r="O1253" s="27" t="str">
        <f>IFERROR(('CALC | Main Engine'!Q1253+'CALC | Booster'!Q1253)*INDEX(MassUnitsTable[],MATCH($R$3,MassUnitsTable[Mass Units],0),2), "")</f>
        <v/>
      </c>
      <c r="P1253" s="27" t="str">
        <f>IFERROR(('CALC | Main Engine'!R1253+'CALC | Booster'!R1253)*INDEX(MassUnitsTable[],MATCH($R$3,MassUnitsTable[Mass Units],0),2), "")</f>
        <v/>
      </c>
      <c r="Q1253" s="27" t="str">
        <f>IFERROR(('CALC | Main Engine'!S1253+'CALC | Booster'!S1253)*INDEX(MassUnitsTable[],MATCH($R$3,MassUnitsTable[Mass Units],0),2), "")</f>
        <v/>
      </c>
      <c r="R1253" s="32" t="str">
        <f>IFERROR(('CALC | Main Engine'!T1253+'CALC | Booster'!T1253)*INDEX(MassUnitsTable[],MATCH($R$3,MassUnitsTable[Mass Units],0),2), "")</f>
        <v/>
      </c>
      <c r="S1253" s="10"/>
    </row>
    <row r="1254" spans="1:19" x14ac:dyDescent="0.25">
      <c r="A1254" s="10"/>
      <c r="B1254" s="4" t="str">
        <f t="shared" si="100"/>
        <v/>
      </c>
      <c r="C1254" s="5" t="str">
        <f t="shared" si="101"/>
        <v/>
      </c>
      <c r="D1254" s="5" t="str">
        <f t="shared" si="102"/>
        <v/>
      </c>
      <c r="E1254" s="5" t="str">
        <f t="shared" si="103"/>
        <v/>
      </c>
      <c r="F1254" s="5" t="str">
        <f>'CALC | Main Engine'!$B1254</f>
        <v/>
      </c>
      <c r="G1254" s="27" t="str">
        <f>'CALC | Main Engine'!$C1254</f>
        <v/>
      </c>
      <c r="H1254" s="6" t="str">
        <f>'CALC | Main Engine'!$E1254</f>
        <v/>
      </c>
      <c r="I1254" s="34" t="str">
        <f>IFERROR('CALC | Main Engine'!$F1254*INDEX(MassUnitsTable[],MATCH($R$3,MassUnitsTable[Mass Units],0),2), "")</f>
        <v/>
      </c>
      <c r="J1254" s="27" t="str">
        <f>IFERROR('CALC | Booster'!$F1254*INDEX(MassUnitsTable[],MATCH($R$3,MassUnitsTable[Mass Units],0),2), "")</f>
        <v/>
      </c>
      <c r="K1254" s="32" t="str">
        <f t="shared" si="104"/>
        <v/>
      </c>
      <c r="L1254" s="34" t="str">
        <f>IFERROR(('CALC | Main Engine'!N1254+'CALC | Booster'!N1254)*INDEX(MassUnitsTable[],MATCH($R$3,MassUnitsTable[Mass Units],0),2), "")</f>
        <v/>
      </c>
      <c r="M1254" s="27" t="str">
        <f>IFERROR(('CALC | Main Engine'!O1254+'CALC | Booster'!O1254)*INDEX(MassUnitsTable[],MATCH($R$3,MassUnitsTable[Mass Units],0),2), "")</f>
        <v/>
      </c>
      <c r="N1254" s="27" t="str">
        <f>IFERROR(('CALC | Main Engine'!P1254+'CALC | Booster'!P1254)*INDEX(MassUnitsTable[],MATCH($R$3,MassUnitsTable[Mass Units],0),2), "")</f>
        <v/>
      </c>
      <c r="O1254" s="27" t="str">
        <f>IFERROR(('CALC | Main Engine'!Q1254+'CALC | Booster'!Q1254)*INDEX(MassUnitsTable[],MATCH($R$3,MassUnitsTable[Mass Units],0),2), "")</f>
        <v/>
      </c>
      <c r="P1254" s="27" t="str">
        <f>IFERROR(('CALC | Main Engine'!R1254+'CALC | Booster'!R1254)*INDEX(MassUnitsTable[],MATCH($R$3,MassUnitsTable[Mass Units],0),2), "")</f>
        <v/>
      </c>
      <c r="Q1254" s="27" t="str">
        <f>IFERROR(('CALC | Main Engine'!S1254+'CALC | Booster'!S1254)*INDEX(MassUnitsTable[],MATCH($R$3,MassUnitsTable[Mass Units],0),2), "")</f>
        <v/>
      </c>
      <c r="R1254" s="32" t="str">
        <f>IFERROR(('CALC | Main Engine'!T1254+'CALC | Booster'!T1254)*INDEX(MassUnitsTable[],MATCH($R$3,MassUnitsTable[Mass Units],0),2), "")</f>
        <v/>
      </c>
      <c r="S1254" s="10"/>
    </row>
    <row r="1255" spans="1:19" x14ac:dyDescent="0.25">
      <c r="A1255" s="10"/>
      <c r="B1255" s="4" t="str">
        <f t="shared" si="100"/>
        <v/>
      </c>
      <c r="C1255" s="5" t="str">
        <f t="shared" si="101"/>
        <v/>
      </c>
      <c r="D1255" s="5" t="str">
        <f t="shared" si="102"/>
        <v/>
      </c>
      <c r="E1255" s="5" t="str">
        <f t="shared" si="103"/>
        <v/>
      </c>
      <c r="F1255" s="5" t="str">
        <f>'CALC | Main Engine'!$B1255</f>
        <v/>
      </c>
      <c r="G1255" s="27" t="str">
        <f>'CALC | Main Engine'!$C1255</f>
        <v/>
      </c>
      <c r="H1255" s="6" t="str">
        <f>'CALC | Main Engine'!$E1255</f>
        <v/>
      </c>
      <c r="I1255" s="34" t="str">
        <f>IFERROR('CALC | Main Engine'!$F1255*INDEX(MassUnitsTable[],MATCH($R$3,MassUnitsTable[Mass Units],0),2), "")</f>
        <v/>
      </c>
      <c r="J1255" s="27" t="str">
        <f>IFERROR('CALC | Booster'!$F1255*INDEX(MassUnitsTable[],MATCH($R$3,MassUnitsTable[Mass Units],0),2), "")</f>
        <v/>
      </c>
      <c r="K1255" s="32" t="str">
        <f t="shared" si="104"/>
        <v/>
      </c>
      <c r="L1255" s="34" t="str">
        <f>IFERROR(('CALC | Main Engine'!N1255+'CALC | Booster'!N1255)*INDEX(MassUnitsTable[],MATCH($R$3,MassUnitsTable[Mass Units],0),2), "")</f>
        <v/>
      </c>
      <c r="M1255" s="27" t="str">
        <f>IFERROR(('CALC | Main Engine'!O1255+'CALC | Booster'!O1255)*INDEX(MassUnitsTable[],MATCH($R$3,MassUnitsTable[Mass Units],0),2), "")</f>
        <v/>
      </c>
      <c r="N1255" s="27" t="str">
        <f>IFERROR(('CALC | Main Engine'!P1255+'CALC | Booster'!P1255)*INDEX(MassUnitsTable[],MATCH($R$3,MassUnitsTable[Mass Units],0),2), "")</f>
        <v/>
      </c>
      <c r="O1255" s="27" t="str">
        <f>IFERROR(('CALC | Main Engine'!Q1255+'CALC | Booster'!Q1255)*INDEX(MassUnitsTable[],MATCH($R$3,MassUnitsTable[Mass Units],0),2), "")</f>
        <v/>
      </c>
      <c r="P1255" s="27" t="str">
        <f>IFERROR(('CALC | Main Engine'!R1255+'CALC | Booster'!R1255)*INDEX(MassUnitsTable[],MATCH($R$3,MassUnitsTable[Mass Units],0),2), "")</f>
        <v/>
      </c>
      <c r="Q1255" s="27" t="str">
        <f>IFERROR(('CALC | Main Engine'!S1255+'CALC | Booster'!S1255)*INDEX(MassUnitsTable[],MATCH($R$3,MassUnitsTable[Mass Units],0),2), "")</f>
        <v/>
      </c>
      <c r="R1255" s="32" t="str">
        <f>IFERROR(('CALC | Main Engine'!T1255+'CALC | Booster'!T1255)*INDEX(MassUnitsTable[],MATCH($R$3,MassUnitsTable[Mass Units],0),2), "")</f>
        <v/>
      </c>
      <c r="S1255" s="10"/>
    </row>
    <row r="1256" spans="1:19" x14ac:dyDescent="0.25">
      <c r="A1256" s="10"/>
      <c r="B1256" s="4" t="str">
        <f t="shared" si="100"/>
        <v/>
      </c>
      <c r="C1256" s="5" t="str">
        <f t="shared" si="101"/>
        <v/>
      </c>
      <c r="D1256" s="5" t="str">
        <f t="shared" si="102"/>
        <v/>
      </c>
      <c r="E1256" s="5" t="str">
        <f t="shared" si="103"/>
        <v/>
      </c>
      <c r="F1256" s="5" t="str">
        <f>'CALC | Main Engine'!$B1256</f>
        <v/>
      </c>
      <c r="G1256" s="27" t="str">
        <f>'CALC | Main Engine'!$C1256</f>
        <v/>
      </c>
      <c r="H1256" s="6" t="str">
        <f>'CALC | Main Engine'!$E1256</f>
        <v/>
      </c>
      <c r="I1256" s="34" t="str">
        <f>IFERROR('CALC | Main Engine'!$F1256*INDEX(MassUnitsTable[],MATCH($R$3,MassUnitsTable[Mass Units],0),2), "")</f>
        <v/>
      </c>
      <c r="J1256" s="27" t="str">
        <f>IFERROR('CALC | Booster'!$F1256*INDEX(MassUnitsTable[],MATCH($R$3,MassUnitsTable[Mass Units],0),2), "")</f>
        <v/>
      </c>
      <c r="K1256" s="32" t="str">
        <f t="shared" si="104"/>
        <v/>
      </c>
      <c r="L1256" s="34" t="str">
        <f>IFERROR(('CALC | Main Engine'!N1256+'CALC | Booster'!N1256)*INDEX(MassUnitsTable[],MATCH($R$3,MassUnitsTable[Mass Units],0),2), "")</f>
        <v/>
      </c>
      <c r="M1256" s="27" t="str">
        <f>IFERROR(('CALC | Main Engine'!O1256+'CALC | Booster'!O1256)*INDEX(MassUnitsTable[],MATCH($R$3,MassUnitsTable[Mass Units],0),2), "")</f>
        <v/>
      </c>
      <c r="N1256" s="27" t="str">
        <f>IFERROR(('CALC | Main Engine'!P1256+'CALC | Booster'!P1256)*INDEX(MassUnitsTable[],MATCH($R$3,MassUnitsTable[Mass Units],0),2), "")</f>
        <v/>
      </c>
      <c r="O1256" s="27" t="str">
        <f>IFERROR(('CALC | Main Engine'!Q1256+'CALC | Booster'!Q1256)*INDEX(MassUnitsTable[],MATCH($R$3,MassUnitsTable[Mass Units],0),2), "")</f>
        <v/>
      </c>
      <c r="P1256" s="27" t="str">
        <f>IFERROR(('CALC | Main Engine'!R1256+'CALC | Booster'!R1256)*INDEX(MassUnitsTable[],MATCH($R$3,MassUnitsTable[Mass Units],0),2), "")</f>
        <v/>
      </c>
      <c r="Q1256" s="27" t="str">
        <f>IFERROR(('CALC | Main Engine'!S1256+'CALC | Booster'!S1256)*INDEX(MassUnitsTable[],MATCH($R$3,MassUnitsTable[Mass Units],0),2), "")</f>
        <v/>
      </c>
      <c r="R1256" s="32" t="str">
        <f>IFERROR(('CALC | Main Engine'!T1256+'CALC | Booster'!T1256)*INDEX(MassUnitsTable[],MATCH($R$3,MassUnitsTable[Mass Units],0),2), "")</f>
        <v/>
      </c>
      <c r="S1256" s="10"/>
    </row>
    <row r="1257" spans="1:19" x14ac:dyDescent="0.25">
      <c r="A1257" s="10"/>
      <c r="B1257" s="4" t="str">
        <f t="shared" si="100"/>
        <v/>
      </c>
      <c r="C1257" s="5" t="str">
        <f t="shared" si="101"/>
        <v/>
      </c>
      <c r="D1257" s="5" t="str">
        <f t="shared" si="102"/>
        <v/>
      </c>
      <c r="E1257" s="5" t="str">
        <f t="shared" si="103"/>
        <v/>
      </c>
      <c r="F1257" s="5" t="str">
        <f>'CALC | Main Engine'!$B1257</f>
        <v/>
      </c>
      <c r="G1257" s="27" t="str">
        <f>'CALC | Main Engine'!$C1257</f>
        <v/>
      </c>
      <c r="H1257" s="6" t="str">
        <f>'CALC | Main Engine'!$E1257</f>
        <v/>
      </c>
      <c r="I1257" s="34" t="str">
        <f>IFERROR('CALC | Main Engine'!$F1257*INDEX(MassUnitsTable[],MATCH($R$3,MassUnitsTable[Mass Units],0),2), "")</f>
        <v/>
      </c>
      <c r="J1257" s="27" t="str">
        <f>IFERROR('CALC | Booster'!$F1257*INDEX(MassUnitsTable[],MATCH($R$3,MassUnitsTable[Mass Units],0),2), "")</f>
        <v/>
      </c>
      <c r="K1257" s="32" t="str">
        <f t="shared" si="104"/>
        <v/>
      </c>
      <c r="L1257" s="34" t="str">
        <f>IFERROR(('CALC | Main Engine'!N1257+'CALC | Booster'!N1257)*INDEX(MassUnitsTable[],MATCH($R$3,MassUnitsTable[Mass Units],0),2), "")</f>
        <v/>
      </c>
      <c r="M1257" s="27" t="str">
        <f>IFERROR(('CALC | Main Engine'!O1257+'CALC | Booster'!O1257)*INDEX(MassUnitsTable[],MATCH($R$3,MassUnitsTable[Mass Units],0),2), "")</f>
        <v/>
      </c>
      <c r="N1257" s="27" t="str">
        <f>IFERROR(('CALC | Main Engine'!P1257+'CALC | Booster'!P1257)*INDEX(MassUnitsTable[],MATCH($R$3,MassUnitsTable[Mass Units],0),2), "")</f>
        <v/>
      </c>
      <c r="O1257" s="27" t="str">
        <f>IFERROR(('CALC | Main Engine'!Q1257+'CALC | Booster'!Q1257)*INDEX(MassUnitsTable[],MATCH($R$3,MassUnitsTable[Mass Units],0),2), "")</f>
        <v/>
      </c>
      <c r="P1257" s="27" t="str">
        <f>IFERROR(('CALC | Main Engine'!R1257+'CALC | Booster'!R1257)*INDEX(MassUnitsTable[],MATCH($R$3,MassUnitsTable[Mass Units],0),2), "")</f>
        <v/>
      </c>
      <c r="Q1257" s="27" t="str">
        <f>IFERROR(('CALC | Main Engine'!S1257+'CALC | Booster'!S1257)*INDEX(MassUnitsTable[],MATCH($R$3,MassUnitsTable[Mass Units],0),2), "")</f>
        <v/>
      </c>
      <c r="R1257" s="32" t="str">
        <f>IFERROR(('CALC | Main Engine'!T1257+'CALC | Booster'!T1257)*INDEX(MassUnitsTable[],MATCH($R$3,MassUnitsTable[Mass Units],0),2), "")</f>
        <v/>
      </c>
      <c r="S1257" s="10"/>
    </row>
    <row r="1258" spans="1:19" x14ac:dyDescent="0.25">
      <c r="A1258" s="10"/>
      <c r="B1258" s="4" t="str">
        <f t="shared" si="100"/>
        <v/>
      </c>
      <c r="C1258" s="5" t="str">
        <f t="shared" si="101"/>
        <v/>
      </c>
      <c r="D1258" s="5" t="str">
        <f t="shared" si="102"/>
        <v/>
      </c>
      <c r="E1258" s="5" t="str">
        <f t="shared" si="103"/>
        <v/>
      </c>
      <c r="F1258" s="5" t="str">
        <f>'CALC | Main Engine'!$B1258</f>
        <v/>
      </c>
      <c r="G1258" s="27" t="str">
        <f>'CALC | Main Engine'!$C1258</f>
        <v/>
      </c>
      <c r="H1258" s="6" t="str">
        <f>'CALC | Main Engine'!$E1258</f>
        <v/>
      </c>
      <c r="I1258" s="34" t="str">
        <f>IFERROR('CALC | Main Engine'!$F1258*INDEX(MassUnitsTable[],MATCH($R$3,MassUnitsTable[Mass Units],0),2), "")</f>
        <v/>
      </c>
      <c r="J1258" s="27" t="str">
        <f>IFERROR('CALC | Booster'!$F1258*INDEX(MassUnitsTable[],MATCH($R$3,MassUnitsTable[Mass Units],0),2), "")</f>
        <v/>
      </c>
      <c r="K1258" s="32" t="str">
        <f t="shared" si="104"/>
        <v/>
      </c>
      <c r="L1258" s="34" t="str">
        <f>IFERROR(('CALC | Main Engine'!N1258+'CALC | Booster'!N1258)*INDEX(MassUnitsTable[],MATCH($R$3,MassUnitsTable[Mass Units],0),2), "")</f>
        <v/>
      </c>
      <c r="M1258" s="27" t="str">
        <f>IFERROR(('CALC | Main Engine'!O1258+'CALC | Booster'!O1258)*INDEX(MassUnitsTable[],MATCH($R$3,MassUnitsTable[Mass Units],0),2), "")</f>
        <v/>
      </c>
      <c r="N1258" s="27" t="str">
        <f>IFERROR(('CALC | Main Engine'!P1258+'CALC | Booster'!P1258)*INDEX(MassUnitsTable[],MATCH($R$3,MassUnitsTable[Mass Units],0),2), "")</f>
        <v/>
      </c>
      <c r="O1258" s="27" t="str">
        <f>IFERROR(('CALC | Main Engine'!Q1258+'CALC | Booster'!Q1258)*INDEX(MassUnitsTable[],MATCH($R$3,MassUnitsTable[Mass Units],0),2), "")</f>
        <v/>
      </c>
      <c r="P1258" s="27" t="str">
        <f>IFERROR(('CALC | Main Engine'!R1258+'CALC | Booster'!R1258)*INDEX(MassUnitsTable[],MATCH($R$3,MassUnitsTable[Mass Units],0),2), "")</f>
        <v/>
      </c>
      <c r="Q1258" s="27" t="str">
        <f>IFERROR(('CALC | Main Engine'!S1258+'CALC | Booster'!S1258)*INDEX(MassUnitsTable[],MATCH($R$3,MassUnitsTable[Mass Units],0),2), "")</f>
        <v/>
      </c>
      <c r="R1258" s="32" t="str">
        <f>IFERROR(('CALC | Main Engine'!T1258+'CALC | Booster'!T1258)*INDEX(MassUnitsTable[],MATCH($R$3,MassUnitsTable[Mass Units],0),2), "")</f>
        <v/>
      </c>
      <c r="S1258" s="10"/>
    </row>
    <row r="1259" spans="1:19" x14ac:dyDescent="0.25">
      <c r="A1259" s="10"/>
      <c r="B1259" s="4" t="str">
        <f t="shared" si="100"/>
        <v/>
      </c>
      <c r="C1259" s="5" t="str">
        <f t="shared" si="101"/>
        <v/>
      </c>
      <c r="D1259" s="5" t="str">
        <f t="shared" si="102"/>
        <v/>
      </c>
      <c r="E1259" s="5" t="str">
        <f t="shared" si="103"/>
        <v/>
      </c>
      <c r="F1259" s="5" t="str">
        <f>'CALC | Main Engine'!$B1259</f>
        <v/>
      </c>
      <c r="G1259" s="27" t="str">
        <f>'CALC | Main Engine'!$C1259</f>
        <v/>
      </c>
      <c r="H1259" s="6" t="str">
        <f>'CALC | Main Engine'!$E1259</f>
        <v/>
      </c>
      <c r="I1259" s="34" t="str">
        <f>IFERROR('CALC | Main Engine'!$F1259*INDEX(MassUnitsTable[],MATCH($R$3,MassUnitsTable[Mass Units],0),2), "")</f>
        <v/>
      </c>
      <c r="J1259" s="27" t="str">
        <f>IFERROR('CALC | Booster'!$F1259*INDEX(MassUnitsTable[],MATCH($R$3,MassUnitsTable[Mass Units],0),2), "")</f>
        <v/>
      </c>
      <c r="K1259" s="32" t="str">
        <f t="shared" si="104"/>
        <v/>
      </c>
      <c r="L1259" s="34" t="str">
        <f>IFERROR(('CALC | Main Engine'!N1259+'CALC | Booster'!N1259)*INDEX(MassUnitsTable[],MATCH($R$3,MassUnitsTable[Mass Units],0),2), "")</f>
        <v/>
      </c>
      <c r="M1259" s="27" t="str">
        <f>IFERROR(('CALC | Main Engine'!O1259+'CALC | Booster'!O1259)*INDEX(MassUnitsTable[],MATCH($R$3,MassUnitsTable[Mass Units],0),2), "")</f>
        <v/>
      </c>
      <c r="N1259" s="27" t="str">
        <f>IFERROR(('CALC | Main Engine'!P1259+'CALC | Booster'!P1259)*INDEX(MassUnitsTable[],MATCH($R$3,MassUnitsTable[Mass Units],0),2), "")</f>
        <v/>
      </c>
      <c r="O1259" s="27" t="str">
        <f>IFERROR(('CALC | Main Engine'!Q1259+'CALC | Booster'!Q1259)*INDEX(MassUnitsTable[],MATCH($R$3,MassUnitsTable[Mass Units],0),2), "")</f>
        <v/>
      </c>
      <c r="P1259" s="27" t="str">
        <f>IFERROR(('CALC | Main Engine'!R1259+'CALC | Booster'!R1259)*INDEX(MassUnitsTable[],MATCH($R$3,MassUnitsTable[Mass Units],0),2), "")</f>
        <v/>
      </c>
      <c r="Q1259" s="27" t="str">
        <f>IFERROR(('CALC | Main Engine'!S1259+'CALC | Booster'!S1259)*INDEX(MassUnitsTable[],MATCH($R$3,MassUnitsTable[Mass Units],0),2), "")</f>
        <v/>
      </c>
      <c r="R1259" s="32" t="str">
        <f>IFERROR(('CALC | Main Engine'!T1259+'CALC | Booster'!T1259)*INDEX(MassUnitsTable[],MATCH($R$3,MassUnitsTable[Mass Units],0),2), "")</f>
        <v/>
      </c>
      <c r="S1259" s="10"/>
    </row>
    <row r="1260" spans="1:19" x14ac:dyDescent="0.25">
      <c r="A1260" s="10"/>
      <c r="B1260" s="4" t="str">
        <f t="shared" si="100"/>
        <v/>
      </c>
      <c r="C1260" s="5" t="str">
        <f t="shared" si="101"/>
        <v/>
      </c>
      <c r="D1260" s="5" t="str">
        <f t="shared" si="102"/>
        <v/>
      </c>
      <c r="E1260" s="5" t="str">
        <f t="shared" si="103"/>
        <v/>
      </c>
      <c r="F1260" s="5" t="str">
        <f>'CALC | Main Engine'!$B1260</f>
        <v/>
      </c>
      <c r="G1260" s="27" t="str">
        <f>'CALC | Main Engine'!$C1260</f>
        <v/>
      </c>
      <c r="H1260" s="6" t="str">
        <f>'CALC | Main Engine'!$E1260</f>
        <v/>
      </c>
      <c r="I1260" s="34" t="str">
        <f>IFERROR('CALC | Main Engine'!$F1260*INDEX(MassUnitsTable[],MATCH($R$3,MassUnitsTable[Mass Units],0),2), "")</f>
        <v/>
      </c>
      <c r="J1260" s="27" t="str">
        <f>IFERROR('CALC | Booster'!$F1260*INDEX(MassUnitsTable[],MATCH($R$3,MassUnitsTable[Mass Units],0),2), "")</f>
        <v/>
      </c>
      <c r="K1260" s="32" t="str">
        <f t="shared" si="104"/>
        <v/>
      </c>
      <c r="L1260" s="34" t="str">
        <f>IFERROR(('CALC | Main Engine'!N1260+'CALC | Booster'!N1260)*INDEX(MassUnitsTable[],MATCH($R$3,MassUnitsTable[Mass Units],0),2), "")</f>
        <v/>
      </c>
      <c r="M1260" s="27" t="str">
        <f>IFERROR(('CALC | Main Engine'!O1260+'CALC | Booster'!O1260)*INDEX(MassUnitsTable[],MATCH($R$3,MassUnitsTable[Mass Units],0),2), "")</f>
        <v/>
      </c>
      <c r="N1260" s="27" t="str">
        <f>IFERROR(('CALC | Main Engine'!P1260+'CALC | Booster'!P1260)*INDEX(MassUnitsTable[],MATCH($R$3,MassUnitsTable[Mass Units],0),2), "")</f>
        <v/>
      </c>
      <c r="O1260" s="27" t="str">
        <f>IFERROR(('CALC | Main Engine'!Q1260+'CALC | Booster'!Q1260)*INDEX(MassUnitsTable[],MATCH($R$3,MassUnitsTable[Mass Units],0),2), "")</f>
        <v/>
      </c>
      <c r="P1260" s="27" t="str">
        <f>IFERROR(('CALC | Main Engine'!R1260+'CALC | Booster'!R1260)*INDEX(MassUnitsTable[],MATCH($R$3,MassUnitsTable[Mass Units],0),2), "")</f>
        <v/>
      </c>
      <c r="Q1260" s="27" t="str">
        <f>IFERROR(('CALC | Main Engine'!S1260+'CALC | Booster'!S1260)*INDEX(MassUnitsTable[],MATCH($R$3,MassUnitsTable[Mass Units],0),2), "")</f>
        <v/>
      </c>
      <c r="R1260" s="32" t="str">
        <f>IFERROR(('CALC | Main Engine'!T1260+'CALC | Booster'!T1260)*INDEX(MassUnitsTable[],MATCH($R$3,MassUnitsTable[Mass Units],0),2), "")</f>
        <v/>
      </c>
      <c r="S1260" s="10"/>
    </row>
    <row r="1261" spans="1:19" x14ac:dyDescent="0.25">
      <c r="A1261" s="10"/>
      <c r="B1261" s="4" t="str">
        <f t="shared" si="100"/>
        <v/>
      </c>
      <c r="C1261" s="5" t="str">
        <f t="shared" si="101"/>
        <v/>
      </c>
      <c r="D1261" s="5" t="str">
        <f t="shared" si="102"/>
        <v/>
      </c>
      <c r="E1261" s="5" t="str">
        <f t="shared" si="103"/>
        <v/>
      </c>
      <c r="F1261" s="5" t="str">
        <f>'CALC | Main Engine'!$B1261</f>
        <v/>
      </c>
      <c r="G1261" s="27" t="str">
        <f>'CALC | Main Engine'!$C1261</f>
        <v/>
      </c>
      <c r="H1261" s="6" t="str">
        <f>'CALC | Main Engine'!$E1261</f>
        <v/>
      </c>
      <c r="I1261" s="34" t="str">
        <f>IFERROR('CALC | Main Engine'!$F1261*INDEX(MassUnitsTable[],MATCH($R$3,MassUnitsTable[Mass Units],0),2), "")</f>
        <v/>
      </c>
      <c r="J1261" s="27" t="str">
        <f>IFERROR('CALC | Booster'!$F1261*INDEX(MassUnitsTable[],MATCH($R$3,MassUnitsTable[Mass Units],0),2), "")</f>
        <v/>
      </c>
      <c r="K1261" s="32" t="str">
        <f t="shared" si="104"/>
        <v/>
      </c>
      <c r="L1261" s="34" t="str">
        <f>IFERROR(('CALC | Main Engine'!N1261+'CALC | Booster'!N1261)*INDEX(MassUnitsTable[],MATCH($R$3,MassUnitsTable[Mass Units],0),2), "")</f>
        <v/>
      </c>
      <c r="M1261" s="27" t="str">
        <f>IFERROR(('CALC | Main Engine'!O1261+'CALC | Booster'!O1261)*INDEX(MassUnitsTable[],MATCH($R$3,MassUnitsTable[Mass Units],0),2), "")</f>
        <v/>
      </c>
      <c r="N1261" s="27" t="str">
        <f>IFERROR(('CALC | Main Engine'!P1261+'CALC | Booster'!P1261)*INDEX(MassUnitsTable[],MATCH($R$3,MassUnitsTable[Mass Units],0),2), "")</f>
        <v/>
      </c>
      <c r="O1261" s="27" t="str">
        <f>IFERROR(('CALC | Main Engine'!Q1261+'CALC | Booster'!Q1261)*INDEX(MassUnitsTable[],MATCH($R$3,MassUnitsTable[Mass Units],0),2), "")</f>
        <v/>
      </c>
      <c r="P1261" s="27" t="str">
        <f>IFERROR(('CALC | Main Engine'!R1261+'CALC | Booster'!R1261)*INDEX(MassUnitsTable[],MATCH($R$3,MassUnitsTable[Mass Units],0),2), "")</f>
        <v/>
      </c>
      <c r="Q1261" s="27" t="str">
        <f>IFERROR(('CALC | Main Engine'!S1261+'CALC | Booster'!S1261)*INDEX(MassUnitsTable[],MATCH($R$3,MassUnitsTable[Mass Units],0),2), "")</f>
        <v/>
      </c>
      <c r="R1261" s="32" t="str">
        <f>IFERROR(('CALC | Main Engine'!T1261+'CALC | Booster'!T1261)*INDEX(MassUnitsTable[],MATCH($R$3,MassUnitsTable[Mass Units],0),2), "")</f>
        <v/>
      </c>
      <c r="S1261" s="10"/>
    </row>
    <row r="1262" spans="1:19" x14ac:dyDescent="0.25">
      <c r="A1262" s="10"/>
      <c r="B1262" s="4" t="str">
        <f t="shared" si="100"/>
        <v/>
      </c>
      <c r="C1262" s="5" t="str">
        <f t="shared" si="101"/>
        <v/>
      </c>
      <c r="D1262" s="5" t="str">
        <f t="shared" si="102"/>
        <v/>
      </c>
      <c r="E1262" s="5" t="str">
        <f t="shared" si="103"/>
        <v/>
      </c>
      <c r="F1262" s="5" t="str">
        <f>'CALC | Main Engine'!$B1262</f>
        <v/>
      </c>
      <c r="G1262" s="27" t="str">
        <f>'CALC | Main Engine'!$C1262</f>
        <v/>
      </c>
      <c r="H1262" s="6" t="str">
        <f>'CALC | Main Engine'!$E1262</f>
        <v/>
      </c>
      <c r="I1262" s="34" t="str">
        <f>IFERROR('CALC | Main Engine'!$F1262*INDEX(MassUnitsTable[],MATCH($R$3,MassUnitsTable[Mass Units],0),2), "")</f>
        <v/>
      </c>
      <c r="J1262" s="27" t="str">
        <f>IFERROR('CALC | Booster'!$F1262*INDEX(MassUnitsTable[],MATCH($R$3,MassUnitsTable[Mass Units],0),2), "")</f>
        <v/>
      </c>
      <c r="K1262" s="32" t="str">
        <f t="shared" si="104"/>
        <v/>
      </c>
      <c r="L1262" s="34" t="str">
        <f>IFERROR(('CALC | Main Engine'!N1262+'CALC | Booster'!N1262)*INDEX(MassUnitsTable[],MATCH($R$3,MassUnitsTable[Mass Units],0),2), "")</f>
        <v/>
      </c>
      <c r="M1262" s="27" t="str">
        <f>IFERROR(('CALC | Main Engine'!O1262+'CALC | Booster'!O1262)*INDEX(MassUnitsTable[],MATCH($R$3,MassUnitsTable[Mass Units],0),2), "")</f>
        <v/>
      </c>
      <c r="N1262" s="27" t="str">
        <f>IFERROR(('CALC | Main Engine'!P1262+'CALC | Booster'!P1262)*INDEX(MassUnitsTable[],MATCH($R$3,MassUnitsTable[Mass Units],0),2), "")</f>
        <v/>
      </c>
      <c r="O1262" s="27" t="str">
        <f>IFERROR(('CALC | Main Engine'!Q1262+'CALC | Booster'!Q1262)*INDEX(MassUnitsTable[],MATCH($R$3,MassUnitsTable[Mass Units],0),2), "")</f>
        <v/>
      </c>
      <c r="P1262" s="27" t="str">
        <f>IFERROR(('CALC | Main Engine'!R1262+'CALC | Booster'!R1262)*INDEX(MassUnitsTable[],MATCH($R$3,MassUnitsTable[Mass Units],0),2), "")</f>
        <v/>
      </c>
      <c r="Q1262" s="27" t="str">
        <f>IFERROR(('CALC | Main Engine'!S1262+'CALC | Booster'!S1262)*INDEX(MassUnitsTable[],MATCH($R$3,MassUnitsTable[Mass Units],0),2), "")</f>
        <v/>
      </c>
      <c r="R1262" s="32" t="str">
        <f>IFERROR(('CALC | Main Engine'!T1262+'CALC | Booster'!T1262)*INDEX(MassUnitsTable[],MATCH($R$3,MassUnitsTable[Mass Units],0),2), "")</f>
        <v/>
      </c>
      <c r="S1262" s="10"/>
    </row>
    <row r="1263" spans="1:19" x14ac:dyDescent="0.25">
      <c r="A1263" s="10"/>
      <c r="B1263" s="4" t="str">
        <f t="shared" si="100"/>
        <v/>
      </c>
      <c r="C1263" s="5" t="str">
        <f t="shared" si="101"/>
        <v/>
      </c>
      <c r="D1263" s="5" t="str">
        <f t="shared" si="102"/>
        <v/>
      </c>
      <c r="E1263" s="5" t="str">
        <f t="shared" si="103"/>
        <v/>
      </c>
      <c r="F1263" s="5" t="str">
        <f>'CALC | Main Engine'!$B1263</f>
        <v/>
      </c>
      <c r="G1263" s="27" t="str">
        <f>'CALC | Main Engine'!$C1263</f>
        <v/>
      </c>
      <c r="H1263" s="6" t="str">
        <f>'CALC | Main Engine'!$E1263</f>
        <v/>
      </c>
      <c r="I1263" s="34" t="str">
        <f>IFERROR('CALC | Main Engine'!$F1263*INDEX(MassUnitsTable[],MATCH($R$3,MassUnitsTable[Mass Units],0),2), "")</f>
        <v/>
      </c>
      <c r="J1263" s="27" t="str">
        <f>IFERROR('CALC | Booster'!$F1263*INDEX(MassUnitsTable[],MATCH($R$3,MassUnitsTable[Mass Units],0),2), "")</f>
        <v/>
      </c>
      <c r="K1263" s="32" t="str">
        <f t="shared" si="104"/>
        <v/>
      </c>
      <c r="L1263" s="34" t="str">
        <f>IFERROR(('CALC | Main Engine'!N1263+'CALC | Booster'!N1263)*INDEX(MassUnitsTable[],MATCH($R$3,MassUnitsTable[Mass Units],0),2), "")</f>
        <v/>
      </c>
      <c r="M1263" s="27" t="str">
        <f>IFERROR(('CALC | Main Engine'!O1263+'CALC | Booster'!O1263)*INDEX(MassUnitsTable[],MATCH($R$3,MassUnitsTable[Mass Units],0),2), "")</f>
        <v/>
      </c>
      <c r="N1263" s="27" t="str">
        <f>IFERROR(('CALC | Main Engine'!P1263+'CALC | Booster'!P1263)*INDEX(MassUnitsTable[],MATCH($R$3,MassUnitsTable[Mass Units],0),2), "")</f>
        <v/>
      </c>
      <c r="O1263" s="27" t="str">
        <f>IFERROR(('CALC | Main Engine'!Q1263+'CALC | Booster'!Q1263)*INDEX(MassUnitsTable[],MATCH($R$3,MassUnitsTable[Mass Units],0),2), "")</f>
        <v/>
      </c>
      <c r="P1263" s="27" t="str">
        <f>IFERROR(('CALC | Main Engine'!R1263+'CALC | Booster'!R1263)*INDEX(MassUnitsTable[],MATCH($R$3,MassUnitsTable[Mass Units],0),2), "")</f>
        <v/>
      </c>
      <c r="Q1263" s="27" t="str">
        <f>IFERROR(('CALC | Main Engine'!S1263+'CALC | Booster'!S1263)*INDEX(MassUnitsTable[],MATCH($R$3,MassUnitsTable[Mass Units],0),2), "")</f>
        <v/>
      </c>
      <c r="R1263" s="32" t="str">
        <f>IFERROR(('CALC | Main Engine'!T1263+'CALC | Booster'!T1263)*INDEX(MassUnitsTable[],MATCH($R$3,MassUnitsTable[Mass Units],0),2), "")</f>
        <v/>
      </c>
      <c r="S1263" s="10"/>
    </row>
    <row r="1264" spans="1:19" x14ac:dyDescent="0.25">
      <c r="A1264" s="10"/>
      <c r="B1264" s="4" t="str">
        <f t="shared" si="100"/>
        <v/>
      </c>
      <c r="C1264" s="5" t="str">
        <f t="shared" si="101"/>
        <v/>
      </c>
      <c r="D1264" s="5" t="str">
        <f t="shared" si="102"/>
        <v/>
      </c>
      <c r="E1264" s="5" t="str">
        <f t="shared" si="103"/>
        <v/>
      </c>
      <c r="F1264" s="5" t="str">
        <f>'CALC | Main Engine'!$B1264</f>
        <v/>
      </c>
      <c r="G1264" s="27" t="str">
        <f>'CALC | Main Engine'!$C1264</f>
        <v/>
      </c>
      <c r="H1264" s="6" t="str">
        <f>'CALC | Main Engine'!$E1264</f>
        <v/>
      </c>
      <c r="I1264" s="34" t="str">
        <f>IFERROR('CALC | Main Engine'!$F1264*INDEX(MassUnitsTable[],MATCH($R$3,MassUnitsTable[Mass Units],0),2), "")</f>
        <v/>
      </c>
      <c r="J1264" s="27" t="str">
        <f>IFERROR('CALC | Booster'!$F1264*INDEX(MassUnitsTable[],MATCH($R$3,MassUnitsTable[Mass Units],0),2), "")</f>
        <v/>
      </c>
      <c r="K1264" s="32" t="str">
        <f t="shared" si="104"/>
        <v/>
      </c>
      <c r="L1264" s="34" t="str">
        <f>IFERROR(('CALC | Main Engine'!N1264+'CALC | Booster'!N1264)*INDEX(MassUnitsTable[],MATCH($R$3,MassUnitsTable[Mass Units],0),2), "")</f>
        <v/>
      </c>
      <c r="M1264" s="27" t="str">
        <f>IFERROR(('CALC | Main Engine'!O1264+'CALC | Booster'!O1264)*INDEX(MassUnitsTable[],MATCH($R$3,MassUnitsTable[Mass Units],0),2), "")</f>
        <v/>
      </c>
      <c r="N1264" s="27" t="str">
        <f>IFERROR(('CALC | Main Engine'!P1264+'CALC | Booster'!P1264)*INDEX(MassUnitsTable[],MATCH($R$3,MassUnitsTable[Mass Units],0),2), "")</f>
        <v/>
      </c>
      <c r="O1264" s="27" t="str">
        <f>IFERROR(('CALC | Main Engine'!Q1264+'CALC | Booster'!Q1264)*INDEX(MassUnitsTable[],MATCH($R$3,MassUnitsTable[Mass Units],0),2), "")</f>
        <v/>
      </c>
      <c r="P1264" s="27" t="str">
        <f>IFERROR(('CALC | Main Engine'!R1264+'CALC | Booster'!R1264)*INDEX(MassUnitsTable[],MATCH($R$3,MassUnitsTable[Mass Units],0),2), "")</f>
        <v/>
      </c>
      <c r="Q1264" s="27" t="str">
        <f>IFERROR(('CALC | Main Engine'!S1264+'CALC | Booster'!S1264)*INDEX(MassUnitsTable[],MATCH($R$3,MassUnitsTable[Mass Units],0),2), "")</f>
        <v/>
      </c>
      <c r="R1264" s="32" t="str">
        <f>IFERROR(('CALC | Main Engine'!T1264+'CALC | Booster'!T1264)*INDEX(MassUnitsTable[],MATCH($R$3,MassUnitsTable[Mass Units],0),2), "")</f>
        <v/>
      </c>
      <c r="S1264" s="10"/>
    </row>
    <row r="1265" spans="1:19" x14ac:dyDescent="0.25">
      <c r="A1265" s="10"/>
      <c r="B1265" s="4" t="str">
        <f t="shared" si="100"/>
        <v/>
      </c>
      <c r="C1265" s="5" t="str">
        <f t="shared" si="101"/>
        <v/>
      </c>
      <c r="D1265" s="5" t="str">
        <f t="shared" si="102"/>
        <v/>
      </c>
      <c r="E1265" s="5" t="str">
        <f t="shared" si="103"/>
        <v/>
      </c>
      <c r="F1265" s="5" t="str">
        <f>'CALC | Main Engine'!$B1265</f>
        <v/>
      </c>
      <c r="G1265" s="27" t="str">
        <f>'CALC | Main Engine'!$C1265</f>
        <v/>
      </c>
      <c r="H1265" s="6" t="str">
        <f>'CALC | Main Engine'!$E1265</f>
        <v/>
      </c>
      <c r="I1265" s="34" t="str">
        <f>IFERROR('CALC | Main Engine'!$F1265*INDEX(MassUnitsTable[],MATCH($R$3,MassUnitsTable[Mass Units],0),2), "")</f>
        <v/>
      </c>
      <c r="J1265" s="27" t="str">
        <f>IFERROR('CALC | Booster'!$F1265*INDEX(MassUnitsTable[],MATCH($R$3,MassUnitsTable[Mass Units],0),2), "")</f>
        <v/>
      </c>
      <c r="K1265" s="32" t="str">
        <f t="shared" si="104"/>
        <v/>
      </c>
      <c r="L1265" s="34" t="str">
        <f>IFERROR(('CALC | Main Engine'!N1265+'CALC | Booster'!N1265)*INDEX(MassUnitsTable[],MATCH($R$3,MassUnitsTable[Mass Units],0),2), "")</f>
        <v/>
      </c>
      <c r="M1265" s="27" t="str">
        <f>IFERROR(('CALC | Main Engine'!O1265+'CALC | Booster'!O1265)*INDEX(MassUnitsTable[],MATCH($R$3,MassUnitsTable[Mass Units],0),2), "")</f>
        <v/>
      </c>
      <c r="N1265" s="27" t="str">
        <f>IFERROR(('CALC | Main Engine'!P1265+'CALC | Booster'!P1265)*INDEX(MassUnitsTable[],MATCH($R$3,MassUnitsTable[Mass Units],0),2), "")</f>
        <v/>
      </c>
      <c r="O1265" s="27" t="str">
        <f>IFERROR(('CALC | Main Engine'!Q1265+'CALC | Booster'!Q1265)*INDEX(MassUnitsTable[],MATCH($R$3,MassUnitsTable[Mass Units],0),2), "")</f>
        <v/>
      </c>
      <c r="P1265" s="27" t="str">
        <f>IFERROR(('CALC | Main Engine'!R1265+'CALC | Booster'!R1265)*INDEX(MassUnitsTable[],MATCH($R$3,MassUnitsTable[Mass Units],0),2), "")</f>
        <v/>
      </c>
      <c r="Q1265" s="27" t="str">
        <f>IFERROR(('CALC | Main Engine'!S1265+'CALC | Booster'!S1265)*INDEX(MassUnitsTable[],MATCH($R$3,MassUnitsTable[Mass Units],0),2), "")</f>
        <v/>
      </c>
      <c r="R1265" s="32" t="str">
        <f>IFERROR(('CALC | Main Engine'!T1265+'CALC | Booster'!T1265)*INDEX(MassUnitsTable[],MATCH($R$3,MassUnitsTable[Mass Units],0),2), "")</f>
        <v/>
      </c>
      <c r="S1265" s="10"/>
    </row>
    <row r="1266" spans="1:19" x14ac:dyDescent="0.25">
      <c r="A1266" s="10"/>
      <c r="B1266" s="4" t="str">
        <f t="shared" si="100"/>
        <v/>
      </c>
      <c r="C1266" s="5" t="str">
        <f t="shared" si="101"/>
        <v/>
      </c>
      <c r="D1266" s="5" t="str">
        <f t="shared" si="102"/>
        <v/>
      </c>
      <c r="E1266" s="5" t="str">
        <f t="shared" si="103"/>
        <v/>
      </c>
      <c r="F1266" s="5" t="str">
        <f>'CALC | Main Engine'!$B1266</f>
        <v/>
      </c>
      <c r="G1266" s="27" t="str">
        <f>'CALC | Main Engine'!$C1266</f>
        <v/>
      </c>
      <c r="H1266" s="6" t="str">
        <f>'CALC | Main Engine'!$E1266</f>
        <v/>
      </c>
      <c r="I1266" s="34" t="str">
        <f>IFERROR('CALC | Main Engine'!$F1266*INDEX(MassUnitsTable[],MATCH($R$3,MassUnitsTable[Mass Units],0),2), "")</f>
        <v/>
      </c>
      <c r="J1266" s="27" t="str">
        <f>IFERROR('CALC | Booster'!$F1266*INDEX(MassUnitsTable[],MATCH($R$3,MassUnitsTable[Mass Units],0),2), "")</f>
        <v/>
      </c>
      <c r="K1266" s="32" t="str">
        <f t="shared" si="104"/>
        <v/>
      </c>
      <c r="L1266" s="34" t="str">
        <f>IFERROR(('CALC | Main Engine'!N1266+'CALC | Booster'!N1266)*INDEX(MassUnitsTable[],MATCH($R$3,MassUnitsTable[Mass Units],0),2), "")</f>
        <v/>
      </c>
      <c r="M1266" s="27" t="str">
        <f>IFERROR(('CALC | Main Engine'!O1266+'CALC | Booster'!O1266)*INDEX(MassUnitsTable[],MATCH($R$3,MassUnitsTable[Mass Units],0),2), "")</f>
        <v/>
      </c>
      <c r="N1266" s="27" t="str">
        <f>IFERROR(('CALC | Main Engine'!P1266+'CALC | Booster'!P1266)*INDEX(MassUnitsTable[],MATCH($R$3,MassUnitsTable[Mass Units],0),2), "")</f>
        <v/>
      </c>
      <c r="O1266" s="27" t="str">
        <f>IFERROR(('CALC | Main Engine'!Q1266+'CALC | Booster'!Q1266)*INDEX(MassUnitsTable[],MATCH($R$3,MassUnitsTable[Mass Units],0),2), "")</f>
        <v/>
      </c>
      <c r="P1266" s="27" t="str">
        <f>IFERROR(('CALC | Main Engine'!R1266+'CALC | Booster'!R1266)*INDEX(MassUnitsTable[],MATCH($R$3,MassUnitsTable[Mass Units],0),2), "")</f>
        <v/>
      </c>
      <c r="Q1266" s="27" t="str">
        <f>IFERROR(('CALC | Main Engine'!S1266+'CALC | Booster'!S1266)*INDEX(MassUnitsTable[],MATCH($R$3,MassUnitsTable[Mass Units],0),2), "")</f>
        <v/>
      </c>
      <c r="R1266" s="32" t="str">
        <f>IFERROR(('CALC | Main Engine'!T1266+'CALC | Booster'!T1266)*INDEX(MassUnitsTable[],MATCH($R$3,MassUnitsTable[Mass Units],0),2), "")</f>
        <v/>
      </c>
      <c r="S1266" s="10"/>
    </row>
    <row r="1267" spans="1:19" x14ac:dyDescent="0.25">
      <c r="A1267" s="10"/>
      <c r="B1267" s="4" t="str">
        <f t="shared" si="100"/>
        <v/>
      </c>
      <c r="C1267" s="5" t="str">
        <f t="shared" si="101"/>
        <v/>
      </c>
      <c r="D1267" s="5" t="str">
        <f t="shared" si="102"/>
        <v/>
      </c>
      <c r="E1267" s="5" t="str">
        <f t="shared" si="103"/>
        <v/>
      </c>
      <c r="F1267" s="5" t="str">
        <f>'CALC | Main Engine'!$B1267</f>
        <v/>
      </c>
      <c r="G1267" s="27" t="str">
        <f>'CALC | Main Engine'!$C1267</f>
        <v/>
      </c>
      <c r="H1267" s="6" t="str">
        <f>'CALC | Main Engine'!$E1267</f>
        <v/>
      </c>
      <c r="I1267" s="34" t="str">
        <f>IFERROR('CALC | Main Engine'!$F1267*INDEX(MassUnitsTable[],MATCH($R$3,MassUnitsTable[Mass Units],0),2), "")</f>
        <v/>
      </c>
      <c r="J1267" s="27" t="str">
        <f>IFERROR('CALC | Booster'!$F1267*INDEX(MassUnitsTable[],MATCH($R$3,MassUnitsTable[Mass Units],0),2), "")</f>
        <v/>
      </c>
      <c r="K1267" s="32" t="str">
        <f t="shared" si="104"/>
        <v/>
      </c>
      <c r="L1267" s="34" t="str">
        <f>IFERROR(('CALC | Main Engine'!N1267+'CALC | Booster'!N1267)*INDEX(MassUnitsTable[],MATCH($R$3,MassUnitsTable[Mass Units],0),2), "")</f>
        <v/>
      </c>
      <c r="M1267" s="27" t="str">
        <f>IFERROR(('CALC | Main Engine'!O1267+'CALC | Booster'!O1267)*INDEX(MassUnitsTable[],MATCH($R$3,MassUnitsTable[Mass Units],0),2), "")</f>
        <v/>
      </c>
      <c r="N1267" s="27" t="str">
        <f>IFERROR(('CALC | Main Engine'!P1267+'CALC | Booster'!P1267)*INDEX(MassUnitsTable[],MATCH($R$3,MassUnitsTable[Mass Units],0),2), "")</f>
        <v/>
      </c>
      <c r="O1267" s="27" t="str">
        <f>IFERROR(('CALC | Main Engine'!Q1267+'CALC | Booster'!Q1267)*INDEX(MassUnitsTable[],MATCH($R$3,MassUnitsTable[Mass Units],0),2), "")</f>
        <v/>
      </c>
      <c r="P1267" s="27" t="str">
        <f>IFERROR(('CALC | Main Engine'!R1267+'CALC | Booster'!R1267)*INDEX(MassUnitsTable[],MATCH($R$3,MassUnitsTable[Mass Units],0),2), "")</f>
        <v/>
      </c>
      <c r="Q1267" s="27" t="str">
        <f>IFERROR(('CALC | Main Engine'!S1267+'CALC | Booster'!S1267)*INDEX(MassUnitsTable[],MATCH($R$3,MassUnitsTable[Mass Units],0),2), "")</f>
        <v/>
      </c>
      <c r="R1267" s="32" t="str">
        <f>IFERROR(('CALC | Main Engine'!T1267+'CALC | Booster'!T1267)*INDEX(MassUnitsTable[],MATCH($R$3,MassUnitsTable[Mass Units],0),2), "")</f>
        <v/>
      </c>
      <c r="S1267" s="10"/>
    </row>
    <row r="1268" spans="1:19" x14ac:dyDescent="0.25">
      <c r="A1268" s="10"/>
      <c r="B1268" s="4" t="str">
        <f t="shared" si="100"/>
        <v/>
      </c>
      <c r="C1268" s="5" t="str">
        <f t="shared" si="101"/>
        <v/>
      </c>
      <c r="D1268" s="5" t="str">
        <f t="shared" si="102"/>
        <v/>
      </c>
      <c r="E1268" s="5" t="str">
        <f t="shared" si="103"/>
        <v/>
      </c>
      <c r="F1268" s="5" t="str">
        <f>'CALC | Main Engine'!$B1268</f>
        <v/>
      </c>
      <c r="G1268" s="27" t="str">
        <f>'CALC | Main Engine'!$C1268</f>
        <v/>
      </c>
      <c r="H1268" s="6" t="str">
        <f>'CALC | Main Engine'!$E1268</f>
        <v/>
      </c>
      <c r="I1268" s="34" t="str">
        <f>IFERROR('CALC | Main Engine'!$F1268*INDEX(MassUnitsTable[],MATCH($R$3,MassUnitsTable[Mass Units],0),2), "")</f>
        <v/>
      </c>
      <c r="J1268" s="27" t="str">
        <f>IFERROR('CALC | Booster'!$F1268*INDEX(MassUnitsTable[],MATCH($R$3,MassUnitsTable[Mass Units],0),2), "")</f>
        <v/>
      </c>
      <c r="K1268" s="32" t="str">
        <f t="shared" si="104"/>
        <v/>
      </c>
      <c r="L1268" s="34" t="str">
        <f>IFERROR(('CALC | Main Engine'!N1268+'CALC | Booster'!N1268)*INDEX(MassUnitsTable[],MATCH($R$3,MassUnitsTable[Mass Units],0),2), "")</f>
        <v/>
      </c>
      <c r="M1268" s="27" t="str">
        <f>IFERROR(('CALC | Main Engine'!O1268+'CALC | Booster'!O1268)*INDEX(MassUnitsTable[],MATCH($R$3,MassUnitsTable[Mass Units],0),2), "")</f>
        <v/>
      </c>
      <c r="N1268" s="27" t="str">
        <f>IFERROR(('CALC | Main Engine'!P1268+'CALC | Booster'!P1268)*INDEX(MassUnitsTable[],MATCH($R$3,MassUnitsTable[Mass Units],0),2), "")</f>
        <v/>
      </c>
      <c r="O1268" s="27" t="str">
        <f>IFERROR(('CALC | Main Engine'!Q1268+'CALC | Booster'!Q1268)*INDEX(MassUnitsTable[],MATCH($R$3,MassUnitsTable[Mass Units],0),2), "")</f>
        <v/>
      </c>
      <c r="P1268" s="27" t="str">
        <f>IFERROR(('CALC | Main Engine'!R1268+'CALC | Booster'!R1268)*INDEX(MassUnitsTable[],MATCH($R$3,MassUnitsTable[Mass Units],0),2), "")</f>
        <v/>
      </c>
      <c r="Q1268" s="27" t="str">
        <f>IFERROR(('CALC | Main Engine'!S1268+'CALC | Booster'!S1268)*INDEX(MassUnitsTable[],MATCH($R$3,MassUnitsTable[Mass Units],0),2), "")</f>
        <v/>
      </c>
      <c r="R1268" s="32" t="str">
        <f>IFERROR(('CALC | Main Engine'!T1268+'CALC | Booster'!T1268)*INDEX(MassUnitsTable[],MATCH($R$3,MassUnitsTable[Mass Units],0),2), "")</f>
        <v/>
      </c>
      <c r="S1268" s="10"/>
    </row>
    <row r="1269" spans="1:19" x14ac:dyDescent="0.25">
      <c r="A1269" s="10"/>
      <c r="B1269" s="4" t="str">
        <f t="shared" si="100"/>
        <v/>
      </c>
      <c r="C1269" s="5" t="str">
        <f t="shared" si="101"/>
        <v/>
      </c>
      <c r="D1269" s="5" t="str">
        <f t="shared" si="102"/>
        <v/>
      </c>
      <c r="E1269" s="5" t="str">
        <f t="shared" si="103"/>
        <v/>
      </c>
      <c r="F1269" s="5" t="str">
        <f>'CALC | Main Engine'!$B1269</f>
        <v/>
      </c>
      <c r="G1269" s="27" t="str">
        <f>'CALC | Main Engine'!$C1269</f>
        <v/>
      </c>
      <c r="H1269" s="6" t="str">
        <f>'CALC | Main Engine'!$E1269</f>
        <v/>
      </c>
      <c r="I1269" s="34" t="str">
        <f>IFERROR('CALC | Main Engine'!$F1269*INDEX(MassUnitsTable[],MATCH($R$3,MassUnitsTable[Mass Units],0),2), "")</f>
        <v/>
      </c>
      <c r="J1269" s="27" t="str">
        <f>IFERROR('CALC | Booster'!$F1269*INDEX(MassUnitsTable[],MATCH($R$3,MassUnitsTable[Mass Units],0),2), "")</f>
        <v/>
      </c>
      <c r="K1269" s="32" t="str">
        <f t="shared" si="104"/>
        <v/>
      </c>
      <c r="L1269" s="34" t="str">
        <f>IFERROR(('CALC | Main Engine'!N1269+'CALC | Booster'!N1269)*INDEX(MassUnitsTable[],MATCH($R$3,MassUnitsTable[Mass Units],0),2), "")</f>
        <v/>
      </c>
      <c r="M1269" s="27" t="str">
        <f>IFERROR(('CALC | Main Engine'!O1269+'CALC | Booster'!O1269)*INDEX(MassUnitsTable[],MATCH($R$3,MassUnitsTable[Mass Units],0),2), "")</f>
        <v/>
      </c>
      <c r="N1269" s="27" t="str">
        <f>IFERROR(('CALC | Main Engine'!P1269+'CALC | Booster'!P1269)*INDEX(MassUnitsTable[],MATCH($R$3,MassUnitsTable[Mass Units],0),2), "")</f>
        <v/>
      </c>
      <c r="O1269" s="27" t="str">
        <f>IFERROR(('CALC | Main Engine'!Q1269+'CALC | Booster'!Q1269)*INDEX(MassUnitsTable[],MATCH($R$3,MassUnitsTable[Mass Units],0),2), "")</f>
        <v/>
      </c>
      <c r="P1269" s="27" t="str">
        <f>IFERROR(('CALC | Main Engine'!R1269+'CALC | Booster'!R1269)*INDEX(MassUnitsTable[],MATCH($R$3,MassUnitsTable[Mass Units],0),2), "")</f>
        <v/>
      </c>
      <c r="Q1269" s="27" t="str">
        <f>IFERROR(('CALC | Main Engine'!S1269+'CALC | Booster'!S1269)*INDEX(MassUnitsTable[],MATCH($R$3,MassUnitsTable[Mass Units],0),2), "")</f>
        <v/>
      </c>
      <c r="R1269" s="32" t="str">
        <f>IFERROR(('CALC | Main Engine'!T1269+'CALC | Booster'!T1269)*INDEX(MassUnitsTable[],MATCH($R$3,MassUnitsTable[Mass Units],0),2), "")</f>
        <v/>
      </c>
      <c r="S1269" s="10"/>
    </row>
    <row r="1270" spans="1:19" x14ac:dyDescent="0.25">
      <c r="A1270" s="10"/>
      <c r="B1270" s="4" t="str">
        <f t="shared" si="100"/>
        <v/>
      </c>
      <c r="C1270" s="5" t="str">
        <f t="shared" si="101"/>
        <v/>
      </c>
      <c r="D1270" s="5" t="str">
        <f t="shared" si="102"/>
        <v/>
      </c>
      <c r="E1270" s="5" t="str">
        <f t="shared" si="103"/>
        <v/>
      </c>
      <c r="F1270" s="5" t="str">
        <f>'CALC | Main Engine'!$B1270</f>
        <v/>
      </c>
      <c r="G1270" s="27" t="str">
        <f>'CALC | Main Engine'!$C1270</f>
        <v/>
      </c>
      <c r="H1270" s="6" t="str">
        <f>'CALC | Main Engine'!$E1270</f>
        <v/>
      </c>
      <c r="I1270" s="34" t="str">
        <f>IFERROR('CALC | Main Engine'!$F1270*INDEX(MassUnitsTable[],MATCH($R$3,MassUnitsTable[Mass Units],0),2), "")</f>
        <v/>
      </c>
      <c r="J1270" s="27" t="str">
        <f>IFERROR('CALC | Booster'!$F1270*INDEX(MassUnitsTable[],MATCH($R$3,MassUnitsTable[Mass Units],0),2), "")</f>
        <v/>
      </c>
      <c r="K1270" s="32" t="str">
        <f t="shared" si="104"/>
        <v/>
      </c>
      <c r="L1270" s="34" t="str">
        <f>IFERROR(('CALC | Main Engine'!N1270+'CALC | Booster'!N1270)*INDEX(MassUnitsTable[],MATCH($R$3,MassUnitsTable[Mass Units],0),2), "")</f>
        <v/>
      </c>
      <c r="M1270" s="27" t="str">
        <f>IFERROR(('CALC | Main Engine'!O1270+'CALC | Booster'!O1270)*INDEX(MassUnitsTable[],MATCH($R$3,MassUnitsTable[Mass Units],0),2), "")</f>
        <v/>
      </c>
      <c r="N1270" s="27" t="str">
        <f>IFERROR(('CALC | Main Engine'!P1270+'CALC | Booster'!P1270)*INDEX(MassUnitsTable[],MATCH($R$3,MassUnitsTable[Mass Units],0),2), "")</f>
        <v/>
      </c>
      <c r="O1270" s="27" t="str">
        <f>IFERROR(('CALC | Main Engine'!Q1270+'CALC | Booster'!Q1270)*INDEX(MassUnitsTable[],MATCH($R$3,MassUnitsTable[Mass Units],0),2), "")</f>
        <v/>
      </c>
      <c r="P1270" s="27" t="str">
        <f>IFERROR(('CALC | Main Engine'!R1270+'CALC | Booster'!R1270)*INDEX(MassUnitsTable[],MATCH($R$3,MassUnitsTable[Mass Units],0),2), "")</f>
        <v/>
      </c>
      <c r="Q1270" s="27" t="str">
        <f>IFERROR(('CALC | Main Engine'!S1270+'CALC | Booster'!S1270)*INDEX(MassUnitsTable[],MATCH($R$3,MassUnitsTable[Mass Units],0),2), "")</f>
        <v/>
      </c>
      <c r="R1270" s="32" t="str">
        <f>IFERROR(('CALC | Main Engine'!T1270+'CALC | Booster'!T1270)*INDEX(MassUnitsTable[],MATCH($R$3,MassUnitsTable[Mass Units],0),2), "")</f>
        <v/>
      </c>
      <c r="S1270" s="10"/>
    </row>
    <row r="1271" spans="1:19" x14ac:dyDescent="0.25">
      <c r="A1271" s="10"/>
      <c r="B1271" s="4" t="str">
        <f t="shared" si="100"/>
        <v/>
      </c>
      <c r="C1271" s="5" t="str">
        <f t="shared" si="101"/>
        <v/>
      </c>
      <c r="D1271" s="5" t="str">
        <f t="shared" si="102"/>
        <v/>
      </c>
      <c r="E1271" s="5" t="str">
        <f t="shared" si="103"/>
        <v/>
      </c>
      <c r="F1271" s="5" t="str">
        <f>'CALC | Main Engine'!$B1271</f>
        <v/>
      </c>
      <c r="G1271" s="27" t="str">
        <f>'CALC | Main Engine'!$C1271</f>
        <v/>
      </c>
      <c r="H1271" s="6" t="str">
        <f>'CALC | Main Engine'!$E1271</f>
        <v/>
      </c>
      <c r="I1271" s="34" t="str">
        <f>IFERROR('CALC | Main Engine'!$F1271*INDEX(MassUnitsTable[],MATCH($R$3,MassUnitsTable[Mass Units],0),2), "")</f>
        <v/>
      </c>
      <c r="J1271" s="27" t="str">
        <f>IFERROR('CALC | Booster'!$F1271*INDEX(MassUnitsTable[],MATCH($R$3,MassUnitsTable[Mass Units],0),2), "")</f>
        <v/>
      </c>
      <c r="K1271" s="32" t="str">
        <f t="shared" si="104"/>
        <v/>
      </c>
      <c r="L1271" s="34" t="str">
        <f>IFERROR(('CALC | Main Engine'!N1271+'CALC | Booster'!N1271)*INDEX(MassUnitsTable[],MATCH($R$3,MassUnitsTable[Mass Units],0),2), "")</f>
        <v/>
      </c>
      <c r="M1271" s="27" t="str">
        <f>IFERROR(('CALC | Main Engine'!O1271+'CALC | Booster'!O1271)*INDEX(MassUnitsTable[],MATCH($R$3,MassUnitsTable[Mass Units],0),2), "")</f>
        <v/>
      </c>
      <c r="N1271" s="27" t="str">
        <f>IFERROR(('CALC | Main Engine'!P1271+'CALC | Booster'!P1271)*INDEX(MassUnitsTable[],MATCH($R$3,MassUnitsTable[Mass Units],0),2), "")</f>
        <v/>
      </c>
      <c r="O1271" s="27" t="str">
        <f>IFERROR(('CALC | Main Engine'!Q1271+'CALC | Booster'!Q1271)*INDEX(MassUnitsTable[],MATCH($R$3,MassUnitsTable[Mass Units],0),2), "")</f>
        <v/>
      </c>
      <c r="P1271" s="27" t="str">
        <f>IFERROR(('CALC | Main Engine'!R1271+'CALC | Booster'!R1271)*INDEX(MassUnitsTable[],MATCH($R$3,MassUnitsTable[Mass Units],0),2), "")</f>
        <v/>
      </c>
      <c r="Q1271" s="27" t="str">
        <f>IFERROR(('CALC | Main Engine'!S1271+'CALC | Booster'!S1271)*INDEX(MassUnitsTable[],MATCH($R$3,MassUnitsTable[Mass Units],0),2), "")</f>
        <v/>
      </c>
      <c r="R1271" s="32" t="str">
        <f>IFERROR(('CALC | Main Engine'!T1271+'CALC | Booster'!T1271)*INDEX(MassUnitsTable[],MATCH($R$3,MassUnitsTable[Mass Units],0),2), "")</f>
        <v/>
      </c>
      <c r="S1271" s="10"/>
    </row>
    <row r="1272" spans="1:19" x14ac:dyDescent="0.25">
      <c r="A1272" s="10"/>
      <c r="B1272" s="4" t="str">
        <f t="shared" si="100"/>
        <v/>
      </c>
      <c r="C1272" s="5" t="str">
        <f t="shared" si="101"/>
        <v/>
      </c>
      <c r="D1272" s="5" t="str">
        <f t="shared" si="102"/>
        <v/>
      </c>
      <c r="E1272" s="5" t="str">
        <f t="shared" si="103"/>
        <v/>
      </c>
      <c r="F1272" s="5" t="str">
        <f>'CALC | Main Engine'!$B1272</f>
        <v/>
      </c>
      <c r="G1272" s="27" t="str">
        <f>'CALC | Main Engine'!$C1272</f>
        <v/>
      </c>
      <c r="H1272" s="6" t="str">
        <f>'CALC | Main Engine'!$E1272</f>
        <v/>
      </c>
      <c r="I1272" s="34" t="str">
        <f>IFERROR('CALC | Main Engine'!$F1272*INDEX(MassUnitsTable[],MATCH($R$3,MassUnitsTable[Mass Units],0),2), "")</f>
        <v/>
      </c>
      <c r="J1272" s="27" t="str">
        <f>IFERROR('CALC | Booster'!$F1272*INDEX(MassUnitsTable[],MATCH($R$3,MassUnitsTable[Mass Units],0),2), "")</f>
        <v/>
      </c>
      <c r="K1272" s="32" t="str">
        <f t="shared" si="104"/>
        <v/>
      </c>
      <c r="L1272" s="34" t="str">
        <f>IFERROR(('CALC | Main Engine'!N1272+'CALC | Booster'!N1272)*INDEX(MassUnitsTable[],MATCH($R$3,MassUnitsTable[Mass Units],0),2), "")</f>
        <v/>
      </c>
      <c r="M1272" s="27" t="str">
        <f>IFERROR(('CALC | Main Engine'!O1272+'CALC | Booster'!O1272)*INDEX(MassUnitsTable[],MATCH($R$3,MassUnitsTable[Mass Units],0),2), "")</f>
        <v/>
      </c>
      <c r="N1272" s="27" t="str">
        <f>IFERROR(('CALC | Main Engine'!P1272+'CALC | Booster'!P1272)*INDEX(MassUnitsTable[],MATCH($R$3,MassUnitsTable[Mass Units],0),2), "")</f>
        <v/>
      </c>
      <c r="O1272" s="27" t="str">
        <f>IFERROR(('CALC | Main Engine'!Q1272+'CALC | Booster'!Q1272)*INDEX(MassUnitsTable[],MATCH($R$3,MassUnitsTable[Mass Units],0),2), "")</f>
        <v/>
      </c>
      <c r="P1272" s="27" t="str">
        <f>IFERROR(('CALC | Main Engine'!R1272+'CALC | Booster'!R1272)*INDEX(MassUnitsTable[],MATCH($R$3,MassUnitsTable[Mass Units],0),2), "")</f>
        <v/>
      </c>
      <c r="Q1272" s="27" t="str">
        <f>IFERROR(('CALC | Main Engine'!S1272+'CALC | Booster'!S1272)*INDEX(MassUnitsTable[],MATCH($R$3,MassUnitsTable[Mass Units],0),2), "")</f>
        <v/>
      </c>
      <c r="R1272" s="32" t="str">
        <f>IFERROR(('CALC | Main Engine'!T1272+'CALC | Booster'!T1272)*INDEX(MassUnitsTable[],MATCH($R$3,MassUnitsTable[Mass Units],0),2), "")</f>
        <v/>
      </c>
      <c r="S1272" s="10"/>
    </row>
    <row r="1273" spans="1:19" x14ac:dyDescent="0.25">
      <c r="A1273" s="10"/>
      <c r="B1273" s="4" t="str">
        <f t="shared" si="100"/>
        <v/>
      </c>
      <c r="C1273" s="5" t="str">
        <f t="shared" si="101"/>
        <v/>
      </c>
      <c r="D1273" s="5" t="str">
        <f t="shared" si="102"/>
        <v/>
      </c>
      <c r="E1273" s="5" t="str">
        <f t="shared" si="103"/>
        <v/>
      </c>
      <c r="F1273" s="5" t="str">
        <f>'CALC | Main Engine'!$B1273</f>
        <v/>
      </c>
      <c r="G1273" s="27" t="str">
        <f>'CALC | Main Engine'!$C1273</f>
        <v/>
      </c>
      <c r="H1273" s="6" t="str">
        <f>'CALC | Main Engine'!$E1273</f>
        <v/>
      </c>
      <c r="I1273" s="34" t="str">
        <f>IFERROR('CALC | Main Engine'!$F1273*INDEX(MassUnitsTable[],MATCH($R$3,MassUnitsTable[Mass Units],0),2), "")</f>
        <v/>
      </c>
      <c r="J1273" s="27" t="str">
        <f>IFERROR('CALC | Booster'!$F1273*INDEX(MassUnitsTable[],MATCH($R$3,MassUnitsTable[Mass Units],0),2), "")</f>
        <v/>
      </c>
      <c r="K1273" s="32" t="str">
        <f t="shared" si="104"/>
        <v/>
      </c>
      <c r="L1273" s="34" t="str">
        <f>IFERROR(('CALC | Main Engine'!N1273+'CALC | Booster'!N1273)*INDEX(MassUnitsTable[],MATCH($R$3,MassUnitsTable[Mass Units],0),2), "")</f>
        <v/>
      </c>
      <c r="M1273" s="27" t="str">
        <f>IFERROR(('CALC | Main Engine'!O1273+'CALC | Booster'!O1273)*INDEX(MassUnitsTable[],MATCH($R$3,MassUnitsTable[Mass Units],0),2), "")</f>
        <v/>
      </c>
      <c r="N1273" s="27" t="str">
        <f>IFERROR(('CALC | Main Engine'!P1273+'CALC | Booster'!P1273)*INDEX(MassUnitsTable[],MATCH($R$3,MassUnitsTable[Mass Units],0),2), "")</f>
        <v/>
      </c>
      <c r="O1273" s="27" t="str">
        <f>IFERROR(('CALC | Main Engine'!Q1273+'CALC | Booster'!Q1273)*INDEX(MassUnitsTable[],MATCH($R$3,MassUnitsTable[Mass Units],0),2), "")</f>
        <v/>
      </c>
      <c r="P1273" s="27" t="str">
        <f>IFERROR(('CALC | Main Engine'!R1273+'CALC | Booster'!R1273)*INDEX(MassUnitsTable[],MATCH($R$3,MassUnitsTable[Mass Units],0),2), "")</f>
        <v/>
      </c>
      <c r="Q1273" s="27" t="str">
        <f>IFERROR(('CALC | Main Engine'!S1273+'CALC | Booster'!S1273)*INDEX(MassUnitsTable[],MATCH($R$3,MassUnitsTable[Mass Units],0),2), "")</f>
        <v/>
      </c>
      <c r="R1273" s="32" t="str">
        <f>IFERROR(('CALC | Main Engine'!T1273+'CALC | Booster'!T1273)*INDEX(MassUnitsTable[],MATCH($R$3,MassUnitsTable[Mass Units],0),2), "")</f>
        <v/>
      </c>
      <c r="S1273" s="10"/>
    </row>
    <row r="1274" spans="1:19" x14ac:dyDescent="0.25">
      <c r="A1274" s="10"/>
      <c r="B1274" s="4" t="str">
        <f t="shared" si="100"/>
        <v/>
      </c>
      <c r="C1274" s="5" t="str">
        <f t="shared" si="101"/>
        <v/>
      </c>
      <c r="D1274" s="5" t="str">
        <f t="shared" si="102"/>
        <v/>
      </c>
      <c r="E1274" s="5" t="str">
        <f t="shared" si="103"/>
        <v/>
      </c>
      <c r="F1274" s="5" t="str">
        <f>'CALC | Main Engine'!$B1274</f>
        <v/>
      </c>
      <c r="G1274" s="27" t="str">
        <f>'CALC | Main Engine'!$C1274</f>
        <v/>
      </c>
      <c r="H1274" s="6" t="str">
        <f>'CALC | Main Engine'!$E1274</f>
        <v/>
      </c>
      <c r="I1274" s="34" t="str">
        <f>IFERROR('CALC | Main Engine'!$F1274*INDEX(MassUnitsTable[],MATCH($R$3,MassUnitsTable[Mass Units],0),2), "")</f>
        <v/>
      </c>
      <c r="J1274" s="27" t="str">
        <f>IFERROR('CALC | Booster'!$F1274*INDEX(MassUnitsTable[],MATCH($R$3,MassUnitsTable[Mass Units],0),2), "")</f>
        <v/>
      </c>
      <c r="K1274" s="32" t="str">
        <f t="shared" si="104"/>
        <v/>
      </c>
      <c r="L1274" s="34" t="str">
        <f>IFERROR(('CALC | Main Engine'!N1274+'CALC | Booster'!N1274)*INDEX(MassUnitsTable[],MATCH($R$3,MassUnitsTable[Mass Units],0),2), "")</f>
        <v/>
      </c>
      <c r="M1274" s="27" t="str">
        <f>IFERROR(('CALC | Main Engine'!O1274+'CALC | Booster'!O1274)*INDEX(MassUnitsTable[],MATCH($R$3,MassUnitsTable[Mass Units],0),2), "")</f>
        <v/>
      </c>
      <c r="N1274" s="27" t="str">
        <f>IFERROR(('CALC | Main Engine'!P1274+'CALC | Booster'!P1274)*INDEX(MassUnitsTable[],MATCH($R$3,MassUnitsTable[Mass Units],0),2), "")</f>
        <v/>
      </c>
      <c r="O1274" s="27" t="str">
        <f>IFERROR(('CALC | Main Engine'!Q1274+'CALC | Booster'!Q1274)*INDEX(MassUnitsTable[],MATCH($R$3,MassUnitsTable[Mass Units],0),2), "")</f>
        <v/>
      </c>
      <c r="P1274" s="27" t="str">
        <f>IFERROR(('CALC | Main Engine'!R1274+'CALC | Booster'!R1274)*INDEX(MassUnitsTable[],MATCH($R$3,MassUnitsTable[Mass Units],0),2), "")</f>
        <v/>
      </c>
      <c r="Q1274" s="27" t="str">
        <f>IFERROR(('CALC | Main Engine'!S1274+'CALC | Booster'!S1274)*INDEX(MassUnitsTable[],MATCH($R$3,MassUnitsTable[Mass Units],0),2), "")</f>
        <v/>
      </c>
      <c r="R1274" s="32" t="str">
        <f>IFERROR(('CALC | Main Engine'!T1274+'CALC | Booster'!T1274)*INDEX(MassUnitsTable[],MATCH($R$3,MassUnitsTable[Mass Units],0),2), "")</f>
        <v/>
      </c>
      <c r="S1274" s="10"/>
    </row>
    <row r="1275" spans="1:19" x14ac:dyDescent="0.25">
      <c r="A1275" s="10"/>
      <c r="B1275" s="4" t="str">
        <f t="shared" si="100"/>
        <v/>
      </c>
      <c r="C1275" s="5" t="str">
        <f t="shared" si="101"/>
        <v/>
      </c>
      <c r="D1275" s="5" t="str">
        <f t="shared" si="102"/>
        <v/>
      </c>
      <c r="E1275" s="5" t="str">
        <f t="shared" si="103"/>
        <v/>
      </c>
      <c r="F1275" s="5" t="str">
        <f>'CALC | Main Engine'!$B1275</f>
        <v/>
      </c>
      <c r="G1275" s="27" t="str">
        <f>'CALC | Main Engine'!$C1275</f>
        <v/>
      </c>
      <c r="H1275" s="6" t="str">
        <f>'CALC | Main Engine'!$E1275</f>
        <v/>
      </c>
      <c r="I1275" s="34" t="str">
        <f>IFERROR('CALC | Main Engine'!$F1275*INDEX(MassUnitsTable[],MATCH($R$3,MassUnitsTable[Mass Units],0),2), "")</f>
        <v/>
      </c>
      <c r="J1275" s="27" t="str">
        <f>IFERROR('CALC | Booster'!$F1275*INDEX(MassUnitsTable[],MATCH($R$3,MassUnitsTable[Mass Units],0),2), "")</f>
        <v/>
      </c>
      <c r="K1275" s="32" t="str">
        <f t="shared" si="104"/>
        <v/>
      </c>
      <c r="L1275" s="34" t="str">
        <f>IFERROR(('CALC | Main Engine'!N1275+'CALC | Booster'!N1275)*INDEX(MassUnitsTable[],MATCH($R$3,MassUnitsTable[Mass Units],0),2), "")</f>
        <v/>
      </c>
      <c r="M1275" s="27" t="str">
        <f>IFERROR(('CALC | Main Engine'!O1275+'CALC | Booster'!O1275)*INDEX(MassUnitsTable[],MATCH($R$3,MassUnitsTable[Mass Units],0),2), "")</f>
        <v/>
      </c>
      <c r="N1275" s="27" t="str">
        <f>IFERROR(('CALC | Main Engine'!P1275+'CALC | Booster'!P1275)*INDEX(MassUnitsTable[],MATCH($R$3,MassUnitsTable[Mass Units],0),2), "")</f>
        <v/>
      </c>
      <c r="O1275" s="27" t="str">
        <f>IFERROR(('CALC | Main Engine'!Q1275+'CALC | Booster'!Q1275)*INDEX(MassUnitsTable[],MATCH($R$3,MassUnitsTable[Mass Units],0),2), "")</f>
        <v/>
      </c>
      <c r="P1275" s="27" t="str">
        <f>IFERROR(('CALC | Main Engine'!R1275+'CALC | Booster'!R1275)*INDEX(MassUnitsTable[],MATCH($R$3,MassUnitsTable[Mass Units],0),2), "")</f>
        <v/>
      </c>
      <c r="Q1275" s="27" t="str">
        <f>IFERROR(('CALC | Main Engine'!S1275+'CALC | Booster'!S1275)*INDEX(MassUnitsTable[],MATCH($R$3,MassUnitsTable[Mass Units],0),2), "")</f>
        <v/>
      </c>
      <c r="R1275" s="32" t="str">
        <f>IFERROR(('CALC | Main Engine'!T1275+'CALC | Booster'!T1275)*INDEX(MassUnitsTable[],MATCH($R$3,MassUnitsTable[Mass Units],0),2), "")</f>
        <v/>
      </c>
      <c r="S1275" s="10"/>
    </row>
    <row r="1276" spans="1:19" x14ac:dyDescent="0.25">
      <c r="A1276" s="10"/>
      <c r="B1276" s="4" t="str">
        <f t="shared" si="100"/>
        <v/>
      </c>
      <c r="C1276" s="5" t="str">
        <f t="shared" si="101"/>
        <v/>
      </c>
      <c r="D1276" s="5" t="str">
        <f t="shared" si="102"/>
        <v/>
      </c>
      <c r="E1276" s="5" t="str">
        <f t="shared" si="103"/>
        <v/>
      </c>
      <c r="F1276" s="5" t="str">
        <f>'CALC | Main Engine'!$B1276</f>
        <v/>
      </c>
      <c r="G1276" s="27" t="str">
        <f>'CALC | Main Engine'!$C1276</f>
        <v/>
      </c>
      <c r="H1276" s="6" t="str">
        <f>'CALC | Main Engine'!$E1276</f>
        <v/>
      </c>
      <c r="I1276" s="34" t="str">
        <f>IFERROR('CALC | Main Engine'!$F1276*INDEX(MassUnitsTable[],MATCH($R$3,MassUnitsTable[Mass Units],0),2), "")</f>
        <v/>
      </c>
      <c r="J1276" s="27" t="str">
        <f>IFERROR('CALC | Booster'!$F1276*INDEX(MassUnitsTable[],MATCH($R$3,MassUnitsTable[Mass Units],0),2), "")</f>
        <v/>
      </c>
      <c r="K1276" s="32" t="str">
        <f t="shared" si="104"/>
        <v/>
      </c>
      <c r="L1276" s="34" t="str">
        <f>IFERROR(('CALC | Main Engine'!N1276+'CALC | Booster'!N1276)*INDEX(MassUnitsTable[],MATCH($R$3,MassUnitsTable[Mass Units],0),2), "")</f>
        <v/>
      </c>
      <c r="M1276" s="27" t="str">
        <f>IFERROR(('CALC | Main Engine'!O1276+'CALC | Booster'!O1276)*INDEX(MassUnitsTable[],MATCH($R$3,MassUnitsTable[Mass Units],0),2), "")</f>
        <v/>
      </c>
      <c r="N1276" s="27" t="str">
        <f>IFERROR(('CALC | Main Engine'!P1276+'CALC | Booster'!P1276)*INDEX(MassUnitsTable[],MATCH($R$3,MassUnitsTable[Mass Units],0),2), "")</f>
        <v/>
      </c>
      <c r="O1276" s="27" t="str">
        <f>IFERROR(('CALC | Main Engine'!Q1276+'CALC | Booster'!Q1276)*INDEX(MassUnitsTable[],MATCH($R$3,MassUnitsTable[Mass Units],0),2), "")</f>
        <v/>
      </c>
      <c r="P1276" s="27" t="str">
        <f>IFERROR(('CALC | Main Engine'!R1276+'CALC | Booster'!R1276)*INDEX(MassUnitsTable[],MATCH($R$3,MassUnitsTable[Mass Units],0),2), "")</f>
        <v/>
      </c>
      <c r="Q1276" s="27" t="str">
        <f>IFERROR(('CALC | Main Engine'!S1276+'CALC | Booster'!S1276)*INDEX(MassUnitsTable[],MATCH($R$3,MassUnitsTable[Mass Units],0),2), "")</f>
        <v/>
      </c>
      <c r="R1276" s="32" t="str">
        <f>IFERROR(('CALC | Main Engine'!T1276+'CALC | Booster'!T1276)*INDEX(MassUnitsTable[],MATCH($R$3,MassUnitsTable[Mass Units],0),2), "")</f>
        <v/>
      </c>
      <c r="S1276" s="10"/>
    </row>
    <row r="1277" spans="1:19" x14ac:dyDescent="0.25">
      <c r="A1277" s="10"/>
      <c r="B1277" s="4" t="str">
        <f t="shared" si="100"/>
        <v/>
      </c>
      <c r="C1277" s="5" t="str">
        <f t="shared" si="101"/>
        <v/>
      </c>
      <c r="D1277" s="5" t="str">
        <f t="shared" si="102"/>
        <v/>
      </c>
      <c r="E1277" s="5" t="str">
        <f t="shared" si="103"/>
        <v/>
      </c>
      <c r="F1277" s="5" t="str">
        <f>'CALC | Main Engine'!$B1277</f>
        <v/>
      </c>
      <c r="G1277" s="27" t="str">
        <f>'CALC | Main Engine'!$C1277</f>
        <v/>
      </c>
      <c r="H1277" s="6" t="str">
        <f>'CALC | Main Engine'!$E1277</f>
        <v/>
      </c>
      <c r="I1277" s="34" t="str">
        <f>IFERROR('CALC | Main Engine'!$F1277*INDEX(MassUnitsTable[],MATCH($R$3,MassUnitsTable[Mass Units],0),2), "")</f>
        <v/>
      </c>
      <c r="J1277" s="27" t="str">
        <f>IFERROR('CALC | Booster'!$F1277*INDEX(MassUnitsTable[],MATCH($R$3,MassUnitsTable[Mass Units],0),2), "")</f>
        <v/>
      </c>
      <c r="K1277" s="32" t="str">
        <f t="shared" si="104"/>
        <v/>
      </c>
      <c r="L1277" s="34" t="str">
        <f>IFERROR(('CALC | Main Engine'!N1277+'CALC | Booster'!N1277)*INDEX(MassUnitsTable[],MATCH($R$3,MassUnitsTable[Mass Units],0),2), "")</f>
        <v/>
      </c>
      <c r="M1277" s="27" t="str">
        <f>IFERROR(('CALC | Main Engine'!O1277+'CALC | Booster'!O1277)*INDEX(MassUnitsTable[],MATCH($R$3,MassUnitsTable[Mass Units],0),2), "")</f>
        <v/>
      </c>
      <c r="N1277" s="27" t="str">
        <f>IFERROR(('CALC | Main Engine'!P1277+'CALC | Booster'!P1277)*INDEX(MassUnitsTable[],MATCH($R$3,MassUnitsTable[Mass Units],0),2), "")</f>
        <v/>
      </c>
      <c r="O1277" s="27" t="str">
        <f>IFERROR(('CALC | Main Engine'!Q1277+'CALC | Booster'!Q1277)*INDEX(MassUnitsTable[],MATCH($R$3,MassUnitsTable[Mass Units],0),2), "")</f>
        <v/>
      </c>
      <c r="P1277" s="27" t="str">
        <f>IFERROR(('CALC | Main Engine'!R1277+'CALC | Booster'!R1277)*INDEX(MassUnitsTable[],MATCH($R$3,MassUnitsTable[Mass Units],0),2), "")</f>
        <v/>
      </c>
      <c r="Q1277" s="27" t="str">
        <f>IFERROR(('CALC | Main Engine'!S1277+'CALC | Booster'!S1277)*INDEX(MassUnitsTable[],MATCH($R$3,MassUnitsTable[Mass Units],0),2), "")</f>
        <v/>
      </c>
      <c r="R1277" s="32" t="str">
        <f>IFERROR(('CALC | Main Engine'!T1277+'CALC | Booster'!T1277)*INDEX(MassUnitsTable[],MATCH($R$3,MassUnitsTable[Mass Units],0),2), "")</f>
        <v/>
      </c>
      <c r="S1277" s="10"/>
    </row>
    <row r="1278" spans="1:19" x14ac:dyDescent="0.25">
      <c r="A1278" s="10"/>
      <c r="B1278" s="4" t="str">
        <f t="shared" si="100"/>
        <v/>
      </c>
      <c r="C1278" s="5" t="str">
        <f t="shared" si="101"/>
        <v/>
      </c>
      <c r="D1278" s="5" t="str">
        <f t="shared" si="102"/>
        <v/>
      </c>
      <c r="E1278" s="5" t="str">
        <f t="shared" si="103"/>
        <v/>
      </c>
      <c r="F1278" s="5" t="str">
        <f>'CALC | Main Engine'!$B1278</f>
        <v/>
      </c>
      <c r="G1278" s="27" t="str">
        <f>'CALC | Main Engine'!$C1278</f>
        <v/>
      </c>
      <c r="H1278" s="6" t="str">
        <f>'CALC | Main Engine'!$E1278</f>
        <v/>
      </c>
      <c r="I1278" s="34" t="str">
        <f>IFERROR('CALC | Main Engine'!$F1278*INDEX(MassUnitsTable[],MATCH($R$3,MassUnitsTable[Mass Units],0),2), "")</f>
        <v/>
      </c>
      <c r="J1278" s="27" t="str">
        <f>IFERROR('CALC | Booster'!$F1278*INDEX(MassUnitsTable[],MATCH($R$3,MassUnitsTable[Mass Units],0),2), "")</f>
        <v/>
      </c>
      <c r="K1278" s="32" t="str">
        <f t="shared" si="104"/>
        <v/>
      </c>
      <c r="L1278" s="34" t="str">
        <f>IFERROR(('CALC | Main Engine'!N1278+'CALC | Booster'!N1278)*INDEX(MassUnitsTable[],MATCH($R$3,MassUnitsTable[Mass Units],0),2), "")</f>
        <v/>
      </c>
      <c r="M1278" s="27" t="str">
        <f>IFERROR(('CALC | Main Engine'!O1278+'CALC | Booster'!O1278)*INDEX(MassUnitsTable[],MATCH($R$3,MassUnitsTable[Mass Units],0),2), "")</f>
        <v/>
      </c>
      <c r="N1278" s="27" t="str">
        <f>IFERROR(('CALC | Main Engine'!P1278+'CALC | Booster'!P1278)*INDEX(MassUnitsTable[],MATCH($R$3,MassUnitsTable[Mass Units],0),2), "")</f>
        <v/>
      </c>
      <c r="O1278" s="27" t="str">
        <f>IFERROR(('CALC | Main Engine'!Q1278+'CALC | Booster'!Q1278)*INDEX(MassUnitsTable[],MATCH($R$3,MassUnitsTable[Mass Units],0),2), "")</f>
        <v/>
      </c>
      <c r="P1278" s="27" t="str">
        <f>IFERROR(('CALC | Main Engine'!R1278+'CALC | Booster'!R1278)*INDEX(MassUnitsTable[],MATCH($R$3,MassUnitsTable[Mass Units],0),2), "")</f>
        <v/>
      </c>
      <c r="Q1278" s="27" t="str">
        <f>IFERROR(('CALC | Main Engine'!S1278+'CALC | Booster'!S1278)*INDEX(MassUnitsTable[],MATCH($R$3,MassUnitsTable[Mass Units],0),2), "")</f>
        <v/>
      </c>
      <c r="R1278" s="32" t="str">
        <f>IFERROR(('CALC | Main Engine'!T1278+'CALC | Booster'!T1278)*INDEX(MassUnitsTable[],MATCH($R$3,MassUnitsTable[Mass Units],0),2), "")</f>
        <v/>
      </c>
      <c r="S1278" s="10"/>
    </row>
    <row r="1279" spans="1:19" x14ac:dyDescent="0.25">
      <c r="A1279" s="10"/>
      <c r="B1279" s="4" t="str">
        <f t="shared" si="100"/>
        <v/>
      </c>
      <c r="C1279" s="5" t="str">
        <f t="shared" si="101"/>
        <v/>
      </c>
      <c r="D1279" s="5" t="str">
        <f t="shared" si="102"/>
        <v/>
      </c>
      <c r="E1279" s="5" t="str">
        <f t="shared" si="103"/>
        <v/>
      </c>
      <c r="F1279" s="5" t="str">
        <f>'CALC | Main Engine'!$B1279</f>
        <v/>
      </c>
      <c r="G1279" s="27" t="str">
        <f>'CALC | Main Engine'!$C1279</f>
        <v/>
      </c>
      <c r="H1279" s="6" t="str">
        <f>'CALC | Main Engine'!$E1279</f>
        <v/>
      </c>
      <c r="I1279" s="34" t="str">
        <f>IFERROR('CALC | Main Engine'!$F1279*INDEX(MassUnitsTable[],MATCH($R$3,MassUnitsTable[Mass Units],0),2), "")</f>
        <v/>
      </c>
      <c r="J1279" s="27" t="str">
        <f>IFERROR('CALC | Booster'!$F1279*INDEX(MassUnitsTable[],MATCH($R$3,MassUnitsTable[Mass Units],0),2), "")</f>
        <v/>
      </c>
      <c r="K1279" s="32" t="str">
        <f t="shared" si="104"/>
        <v/>
      </c>
      <c r="L1279" s="34" t="str">
        <f>IFERROR(('CALC | Main Engine'!N1279+'CALC | Booster'!N1279)*INDEX(MassUnitsTable[],MATCH($R$3,MassUnitsTable[Mass Units],0),2), "")</f>
        <v/>
      </c>
      <c r="M1279" s="27" t="str">
        <f>IFERROR(('CALC | Main Engine'!O1279+'CALC | Booster'!O1279)*INDEX(MassUnitsTable[],MATCH($R$3,MassUnitsTable[Mass Units],0),2), "")</f>
        <v/>
      </c>
      <c r="N1279" s="27" t="str">
        <f>IFERROR(('CALC | Main Engine'!P1279+'CALC | Booster'!P1279)*INDEX(MassUnitsTable[],MATCH($R$3,MassUnitsTable[Mass Units],0),2), "")</f>
        <v/>
      </c>
      <c r="O1279" s="27" t="str">
        <f>IFERROR(('CALC | Main Engine'!Q1279+'CALC | Booster'!Q1279)*INDEX(MassUnitsTable[],MATCH($R$3,MassUnitsTable[Mass Units],0),2), "")</f>
        <v/>
      </c>
      <c r="P1279" s="27" t="str">
        <f>IFERROR(('CALC | Main Engine'!R1279+'CALC | Booster'!R1279)*INDEX(MassUnitsTable[],MATCH($R$3,MassUnitsTable[Mass Units],0),2), "")</f>
        <v/>
      </c>
      <c r="Q1279" s="27" t="str">
        <f>IFERROR(('CALC | Main Engine'!S1279+'CALC | Booster'!S1279)*INDEX(MassUnitsTable[],MATCH($R$3,MassUnitsTable[Mass Units],0),2), "")</f>
        <v/>
      </c>
      <c r="R1279" s="32" t="str">
        <f>IFERROR(('CALC | Main Engine'!T1279+'CALC | Booster'!T1279)*INDEX(MassUnitsTable[],MATCH($R$3,MassUnitsTable[Mass Units],0),2), "")</f>
        <v/>
      </c>
      <c r="S1279" s="10"/>
    </row>
    <row r="1280" spans="1:19" x14ac:dyDescent="0.25">
      <c r="A1280" s="10"/>
      <c r="B1280" s="4" t="str">
        <f t="shared" si="100"/>
        <v/>
      </c>
      <c r="C1280" s="5" t="str">
        <f t="shared" si="101"/>
        <v/>
      </c>
      <c r="D1280" s="5" t="str">
        <f t="shared" si="102"/>
        <v/>
      </c>
      <c r="E1280" s="5" t="str">
        <f t="shared" si="103"/>
        <v/>
      </c>
      <c r="F1280" s="5" t="str">
        <f>'CALC | Main Engine'!$B1280</f>
        <v/>
      </c>
      <c r="G1280" s="27" t="str">
        <f>'CALC | Main Engine'!$C1280</f>
        <v/>
      </c>
      <c r="H1280" s="6" t="str">
        <f>'CALC | Main Engine'!$E1280</f>
        <v/>
      </c>
      <c r="I1280" s="34" t="str">
        <f>IFERROR('CALC | Main Engine'!$F1280*INDEX(MassUnitsTable[],MATCH($R$3,MassUnitsTable[Mass Units],0),2), "")</f>
        <v/>
      </c>
      <c r="J1280" s="27" t="str">
        <f>IFERROR('CALC | Booster'!$F1280*INDEX(MassUnitsTable[],MATCH($R$3,MassUnitsTable[Mass Units],0),2), "")</f>
        <v/>
      </c>
      <c r="K1280" s="32" t="str">
        <f t="shared" si="104"/>
        <v/>
      </c>
      <c r="L1280" s="34" t="str">
        <f>IFERROR(('CALC | Main Engine'!N1280+'CALC | Booster'!N1280)*INDEX(MassUnitsTable[],MATCH($R$3,MassUnitsTable[Mass Units],0),2), "")</f>
        <v/>
      </c>
      <c r="M1280" s="27" t="str">
        <f>IFERROR(('CALC | Main Engine'!O1280+'CALC | Booster'!O1280)*INDEX(MassUnitsTable[],MATCH($R$3,MassUnitsTable[Mass Units],0),2), "")</f>
        <v/>
      </c>
      <c r="N1280" s="27" t="str">
        <f>IFERROR(('CALC | Main Engine'!P1280+'CALC | Booster'!P1280)*INDEX(MassUnitsTable[],MATCH($R$3,MassUnitsTable[Mass Units],0),2), "")</f>
        <v/>
      </c>
      <c r="O1280" s="27" t="str">
        <f>IFERROR(('CALC | Main Engine'!Q1280+'CALC | Booster'!Q1280)*INDEX(MassUnitsTable[],MATCH($R$3,MassUnitsTable[Mass Units],0),2), "")</f>
        <v/>
      </c>
      <c r="P1280" s="27" t="str">
        <f>IFERROR(('CALC | Main Engine'!R1280+'CALC | Booster'!R1280)*INDEX(MassUnitsTable[],MATCH($R$3,MassUnitsTable[Mass Units],0),2), "")</f>
        <v/>
      </c>
      <c r="Q1280" s="27" t="str">
        <f>IFERROR(('CALC | Main Engine'!S1280+'CALC | Booster'!S1280)*INDEX(MassUnitsTable[],MATCH($R$3,MassUnitsTable[Mass Units],0),2), "")</f>
        <v/>
      </c>
      <c r="R1280" s="32" t="str">
        <f>IFERROR(('CALC | Main Engine'!T1280+'CALC | Booster'!T1280)*INDEX(MassUnitsTable[],MATCH($R$3,MassUnitsTable[Mass Units],0),2), "")</f>
        <v/>
      </c>
      <c r="S1280" s="10"/>
    </row>
    <row r="1281" spans="1:19" x14ac:dyDescent="0.25">
      <c r="A1281" s="10"/>
      <c r="B1281" s="4" t="str">
        <f t="shared" si="100"/>
        <v/>
      </c>
      <c r="C1281" s="5" t="str">
        <f t="shared" si="101"/>
        <v/>
      </c>
      <c r="D1281" s="5" t="str">
        <f t="shared" si="102"/>
        <v/>
      </c>
      <c r="E1281" s="5" t="str">
        <f t="shared" si="103"/>
        <v/>
      </c>
      <c r="F1281" s="5" t="str">
        <f>'CALC | Main Engine'!$B1281</f>
        <v/>
      </c>
      <c r="G1281" s="27" t="str">
        <f>'CALC | Main Engine'!$C1281</f>
        <v/>
      </c>
      <c r="H1281" s="6" t="str">
        <f>'CALC | Main Engine'!$E1281</f>
        <v/>
      </c>
      <c r="I1281" s="34" t="str">
        <f>IFERROR('CALC | Main Engine'!$F1281*INDEX(MassUnitsTable[],MATCH($R$3,MassUnitsTable[Mass Units],0),2), "")</f>
        <v/>
      </c>
      <c r="J1281" s="27" t="str">
        <f>IFERROR('CALC | Booster'!$F1281*INDEX(MassUnitsTable[],MATCH($R$3,MassUnitsTable[Mass Units],0),2), "")</f>
        <v/>
      </c>
      <c r="K1281" s="32" t="str">
        <f t="shared" si="104"/>
        <v/>
      </c>
      <c r="L1281" s="34" t="str">
        <f>IFERROR(('CALC | Main Engine'!N1281+'CALC | Booster'!N1281)*INDEX(MassUnitsTable[],MATCH($R$3,MassUnitsTable[Mass Units],0),2), "")</f>
        <v/>
      </c>
      <c r="M1281" s="27" t="str">
        <f>IFERROR(('CALC | Main Engine'!O1281+'CALC | Booster'!O1281)*INDEX(MassUnitsTable[],MATCH($R$3,MassUnitsTable[Mass Units],0),2), "")</f>
        <v/>
      </c>
      <c r="N1281" s="27" t="str">
        <f>IFERROR(('CALC | Main Engine'!P1281+'CALC | Booster'!P1281)*INDEX(MassUnitsTable[],MATCH($R$3,MassUnitsTable[Mass Units],0),2), "")</f>
        <v/>
      </c>
      <c r="O1281" s="27" t="str">
        <f>IFERROR(('CALC | Main Engine'!Q1281+'CALC | Booster'!Q1281)*INDEX(MassUnitsTable[],MATCH($R$3,MassUnitsTable[Mass Units],0),2), "")</f>
        <v/>
      </c>
      <c r="P1281" s="27" t="str">
        <f>IFERROR(('CALC | Main Engine'!R1281+'CALC | Booster'!R1281)*INDEX(MassUnitsTable[],MATCH($R$3,MassUnitsTable[Mass Units],0),2), "")</f>
        <v/>
      </c>
      <c r="Q1281" s="27" t="str">
        <f>IFERROR(('CALC | Main Engine'!S1281+'CALC | Booster'!S1281)*INDEX(MassUnitsTable[],MATCH($R$3,MassUnitsTable[Mass Units],0),2), "")</f>
        <v/>
      </c>
      <c r="R1281" s="32" t="str">
        <f>IFERROR(('CALC | Main Engine'!T1281+'CALC | Booster'!T1281)*INDEX(MassUnitsTable[],MATCH($R$3,MassUnitsTable[Mass Units],0),2), "")</f>
        <v/>
      </c>
      <c r="S1281" s="10"/>
    </row>
    <row r="1282" spans="1:19" x14ac:dyDescent="0.25">
      <c r="A1282" s="10"/>
      <c r="B1282" s="4" t="str">
        <f t="shared" si="100"/>
        <v/>
      </c>
      <c r="C1282" s="5" t="str">
        <f t="shared" si="101"/>
        <v/>
      </c>
      <c r="D1282" s="5" t="str">
        <f t="shared" si="102"/>
        <v/>
      </c>
      <c r="E1282" s="5" t="str">
        <f t="shared" si="103"/>
        <v/>
      </c>
      <c r="F1282" s="5" t="str">
        <f>'CALC | Main Engine'!$B1282</f>
        <v/>
      </c>
      <c r="G1282" s="27" t="str">
        <f>'CALC | Main Engine'!$C1282</f>
        <v/>
      </c>
      <c r="H1282" s="6" t="str">
        <f>'CALC | Main Engine'!$E1282</f>
        <v/>
      </c>
      <c r="I1282" s="34" t="str">
        <f>IFERROR('CALC | Main Engine'!$F1282*INDEX(MassUnitsTable[],MATCH($R$3,MassUnitsTable[Mass Units],0),2), "")</f>
        <v/>
      </c>
      <c r="J1282" s="27" t="str">
        <f>IFERROR('CALC | Booster'!$F1282*INDEX(MassUnitsTable[],MATCH($R$3,MassUnitsTable[Mass Units],0),2), "")</f>
        <v/>
      </c>
      <c r="K1282" s="32" t="str">
        <f t="shared" si="104"/>
        <v/>
      </c>
      <c r="L1282" s="34" t="str">
        <f>IFERROR(('CALC | Main Engine'!N1282+'CALC | Booster'!N1282)*INDEX(MassUnitsTable[],MATCH($R$3,MassUnitsTable[Mass Units],0),2), "")</f>
        <v/>
      </c>
      <c r="M1282" s="27" t="str">
        <f>IFERROR(('CALC | Main Engine'!O1282+'CALC | Booster'!O1282)*INDEX(MassUnitsTable[],MATCH($R$3,MassUnitsTable[Mass Units],0),2), "")</f>
        <v/>
      </c>
      <c r="N1282" s="27" t="str">
        <f>IFERROR(('CALC | Main Engine'!P1282+'CALC | Booster'!P1282)*INDEX(MassUnitsTable[],MATCH($R$3,MassUnitsTable[Mass Units],0),2), "")</f>
        <v/>
      </c>
      <c r="O1282" s="27" t="str">
        <f>IFERROR(('CALC | Main Engine'!Q1282+'CALC | Booster'!Q1282)*INDEX(MassUnitsTable[],MATCH($R$3,MassUnitsTable[Mass Units],0),2), "")</f>
        <v/>
      </c>
      <c r="P1282" s="27" t="str">
        <f>IFERROR(('CALC | Main Engine'!R1282+'CALC | Booster'!R1282)*INDEX(MassUnitsTable[],MATCH($R$3,MassUnitsTable[Mass Units],0),2), "")</f>
        <v/>
      </c>
      <c r="Q1282" s="27" t="str">
        <f>IFERROR(('CALC | Main Engine'!S1282+'CALC | Booster'!S1282)*INDEX(MassUnitsTable[],MATCH($R$3,MassUnitsTable[Mass Units],0),2), "")</f>
        <v/>
      </c>
      <c r="R1282" s="32" t="str">
        <f>IFERROR(('CALC | Main Engine'!T1282+'CALC | Booster'!T1282)*INDEX(MassUnitsTable[],MATCH($R$3,MassUnitsTable[Mass Units],0),2), "")</f>
        <v/>
      </c>
      <c r="S1282" s="10"/>
    </row>
    <row r="1283" spans="1:19" x14ac:dyDescent="0.25">
      <c r="A1283" s="10"/>
      <c r="B1283" s="4" t="str">
        <f t="shared" si="100"/>
        <v/>
      </c>
      <c r="C1283" s="5" t="str">
        <f t="shared" si="101"/>
        <v/>
      </c>
      <c r="D1283" s="5" t="str">
        <f t="shared" si="102"/>
        <v/>
      </c>
      <c r="E1283" s="5" t="str">
        <f t="shared" si="103"/>
        <v/>
      </c>
      <c r="F1283" s="5" t="str">
        <f>'CALC | Main Engine'!$B1283</f>
        <v/>
      </c>
      <c r="G1283" s="27" t="str">
        <f>'CALC | Main Engine'!$C1283</f>
        <v/>
      </c>
      <c r="H1283" s="6" t="str">
        <f>'CALC | Main Engine'!$E1283</f>
        <v/>
      </c>
      <c r="I1283" s="34" t="str">
        <f>IFERROR('CALC | Main Engine'!$F1283*INDEX(MassUnitsTable[],MATCH($R$3,MassUnitsTable[Mass Units],0),2), "")</f>
        <v/>
      </c>
      <c r="J1283" s="27" t="str">
        <f>IFERROR('CALC | Booster'!$F1283*INDEX(MassUnitsTable[],MATCH($R$3,MassUnitsTable[Mass Units],0),2), "")</f>
        <v/>
      </c>
      <c r="K1283" s="32" t="str">
        <f t="shared" si="104"/>
        <v/>
      </c>
      <c r="L1283" s="34" t="str">
        <f>IFERROR(('CALC | Main Engine'!N1283+'CALC | Booster'!N1283)*INDEX(MassUnitsTable[],MATCH($R$3,MassUnitsTable[Mass Units],0),2), "")</f>
        <v/>
      </c>
      <c r="M1283" s="27" t="str">
        <f>IFERROR(('CALC | Main Engine'!O1283+'CALC | Booster'!O1283)*INDEX(MassUnitsTable[],MATCH($R$3,MassUnitsTable[Mass Units],0),2), "")</f>
        <v/>
      </c>
      <c r="N1283" s="27" t="str">
        <f>IFERROR(('CALC | Main Engine'!P1283+'CALC | Booster'!P1283)*INDEX(MassUnitsTable[],MATCH($R$3,MassUnitsTable[Mass Units],0),2), "")</f>
        <v/>
      </c>
      <c r="O1283" s="27" t="str">
        <f>IFERROR(('CALC | Main Engine'!Q1283+'CALC | Booster'!Q1283)*INDEX(MassUnitsTable[],MATCH($R$3,MassUnitsTable[Mass Units],0),2), "")</f>
        <v/>
      </c>
      <c r="P1283" s="27" t="str">
        <f>IFERROR(('CALC | Main Engine'!R1283+'CALC | Booster'!R1283)*INDEX(MassUnitsTable[],MATCH($R$3,MassUnitsTable[Mass Units],0),2), "")</f>
        <v/>
      </c>
      <c r="Q1283" s="27" t="str">
        <f>IFERROR(('CALC | Main Engine'!S1283+'CALC | Booster'!S1283)*INDEX(MassUnitsTable[],MATCH($R$3,MassUnitsTable[Mass Units],0),2), "")</f>
        <v/>
      </c>
      <c r="R1283" s="32" t="str">
        <f>IFERROR(('CALC | Main Engine'!T1283+'CALC | Booster'!T1283)*INDEX(MassUnitsTable[],MATCH($R$3,MassUnitsTable[Mass Units],0),2), "")</f>
        <v/>
      </c>
      <c r="S1283" s="10"/>
    </row>
    <row r="1284" spans="1:19" x14ac:dyDescent="0.25">
      <c r="A1284" s="10"/>
      <c r="B1284" s="4" t="str">
        <f t="shared" si="100"/>
        <v/>
      </c>
      <c r="C1284" s="5" t="str">
        <f t="shared" si="101"/>
        <v/>
      </c>
      <c r="D1284" s="5" t="str">
        <f t="shared" si="102"/>
        <v/>
      </c>
      <c r="E1284" s="5" t="str">
        <f t="shared" si="103"/>
        <v/>
      </c>
      <c r="F1284" s="5" t="str">
        <f>'CALC | Main Engine'!$B1284</f>
        <v/>
      </c>
      <c r="G1284" s="27" t="str">
        <f>'CALC | Main Engine'!$C1284</f>
        <v/>
      </c>
      <c r="H1284" s="6" t="str">
        <f>'CALC | Main Engine'!$E1284</f>
        <v/>
      </c>
      <c r="I1284" s="34" t="str">
        <f>IFERROR('CALC | Main Engine'!$F1284*INDEX(MassUnitsTable[],MATCH($R$3,MassUnitsTable[Mass Units],0),2), "")</f>
        <v/>
      </c>
      <c r="J1284" s="27" t="str">
        <f>IFERROR('CALC | Booster'!$F1284*INDEX(MassUnitsTable[],MATCH($R$3,MassUnitsTable[Mass Units],0),2), "")</f>
        <v/>
      </c>
      <c r="K1284" s="32" t="str">
        <f t="shared" si="104"/>
        <v/>
      </c>
      <c r="L1284" s="34" t="str">
        <f>IFERROR(('CALC | Main Engine'!N1284+'CALC | Booster'!N1284)*INDEX(MassUnitsTable[],MATCH($R$3,MassUnitsTable[Mass Units],0),2), "")</f>
        <v/>
      </c>
      <c r="M1284" s="27" t="str">
        <f>IFERROR(('CALC | Main Engine'!O1284+'CALC | Booster'!O1284)*INDEX(MassUnitsTable[],MATCH($R$3,MassUnitsTable[Mass Units],0),2), "")</f>
        <v/>
      </c>
      <c r="N1284" s="27" t="str">
        <f>IFERROR(('CALC | Main Engine'!P1284+'CALC | Booster'!P1284)*INDEX(MassUnitsTable[],MATCH($R$3,MassUnitsTable[Mass Units],0),2), "")</f>
        <v/>
      </c>
      <c r="O1284" s="27" t="str">
        <f>IFERROR(('CALC | Main Engine'!Q1284+'CALC | Booster'!Q1284)*INDEX(MassUnitsTable[],MATCH($R$3,MassUnitsTable[Mass Units],0),2), "")</f>
        <v/>
      </c>
      <c r="P1284" s="27" t="str">
        <f>IFERROR(('CALC | Main Engine'!R1284+'CALC | Booster'!R1284)*INDEX(MassUnitsTable[],MATCH($R$3,MassUnitsTable[Mass Units],0),2), "")</f>
        <v/>
      </c>
      <c r="Q1284" s="27" t="str">
        <f>IFERROR(('CALC | Main Engine'!S1284+'CALC | Booster'!S1284)*INDEX(MassUnitsTable[],MATCH($R$3,MassUnitsTable[Mass Units],0),2), "")</f>
        <v/>
      </c>
      <c r="R1284" s="32" t="str">
        <f>IFERROR(('CALC | Main Engine'!T1284+'CALC | Booster'!T1284)*INDEX(MassUnitsTable[],MATCH($R$3,MassUnitsTable[Mass Units],0),2), "")</f>
        <v/>
      </c>
      <c r="S1284" s="10"/>
    </row>
    <row r="1285" spans="1:19" x14ac:dyDescent="0.25">
      <c r="A1285" s="10"/>
      <c r="B1285" s="4" t="str">
        <f t="shared" si="100"/>
        <v/>
      </c>
      <c r="C1285" s="5" t="str">
        <f t="shared" si="101"/>
        <v/>
      </c>
      <c r="D1285" s="5" t="str">
        <f t="shared" si="102"/>
        <v/>
      </c>
      <c r="E1285" s="5" t="str">
        <f t="shared" si="103"/>
        <v/>
      </c>
      <c r="F1285" s="5" t="str">
        <f>'CALC | Main Engine'!$B1285</f>
        <v/>
      </c>
      <c r="G1285" s="27" t="str">
        <f>'CALC | Main Engine'!$C1285</f>
        <v/>
      </c>
      <c r="H1285" s="6" t="str">
        <f>'CALC | Main Engine'!$E1285</f>
        <v/>
      </c>
      <c r="I1285" s="34" t="str">
        <f>IFERROR('CALC | Main Engine'!$F1285*INDEX(MassUnitsTable[],MATCH($R$3,MassUnitsTable[Mass Units],0),2), "")</f>
        <v/>
      </c>
      <c r="J1285" s="27" t="str">
        <f>IFERROR('CALC | Booster'!$F1285*INDEX(MassUnitsTable[],MATCH($R$3,MassUnitsTable[Mass Units],0),2), "")</f>
        <v/>
      </c>
      <c r="K1285" s="32" t="str">
        <f t="shared" si="104"/>
        <v/>
      </c>
      <c r="L1285" s="34" t="str">
        <f>IFERROR(('CALC | Main Engine'!N1285+'CALC | Booster'!N1285)*INDEX(MassUnitsTable[],MATCH($R$3,MassUnitsTable[Mass Units],0),2), "")</f>
        <v/>
      </c>
      <c r="M1285" s="27" t="str">
        <f>IFERROR(('CALC | Main Engine'!O1285+'CALC | Booster'!O1285)*INDEX(MassUnitsTable[],MATCH($R$3,MassUnitsTable[Mass Units],0),2), "")</f>
        <v/>
      </c>
      <c r="N1285" s="27" t="str">
        <f>IFERROR(('CALC | Main Engine'!P1285+'CALC | Booster'!P1285)*INDEX(MassUnitsTable[],MATCH($R$3,MassUnitsTable[Mass Units],0),2), "")</f>
        <v/>
      </c>
      <c r="O1285" s="27" t="str">
        <f>IFERROR(('CALC | Main Engine'!Q1285+'CALC | Booster'!Q1285)*INDEX(MassUnitsTable[],MATCH($R$3,MassUnitsTable[Mass Units],0),2), "")</f>
        <v/>
      </c>
      <c r="P1285" s="27" t="str">
        <f>IFERROR(('CALC | Main Engine'!R1285+'CALC | Booster'!R1285)*INDEX(MassUnitsTable[],MATCH($R$3,MassUnitsTable[Mass Units],0),2), "")</f>
        <v/>
      </c>
      <c r="Q1285" s="27" t="str">
        <f>IFERROR(('CALC | Main Engine'!S1285+'CALC | Booster'!S1285)*INDEX(MassUnitsTable[],MATCH($R$3,MassUnitsTable[Mass Units],0),2), "")</f>
        <v/>
      </c>
      <c r="R1285" s="32" t="str">
        <f>IFERROR(('CALC | Main Engine'!T1285+'CALC | Booster'!T1285)*INDEX(MassUnitsTable[],MATCH($R$3,MassUnitsTable[Mass Units],0),2), "")</f>
        <v/>
      </c>
      <c r="S1285" s="10"/>
    </row>
    <row r="1286" spans="1:19" x14ac:dyDescent="0.25">
      <c r="A1286" s="10"/>
      <c r="B1286" s="4" t="str">
        <f t="shared" si="100"/>
        <v/>
      </c>
      <c r="C1286" s="5" t="str">
        <f t="shared" si="101"/>
        <v/>
      </c>
      <c r="D1286" s="5" t="str">
        <f t="shared" si="102"/>
        <v/>
      </c>
      <c r="E1286" s="5" t="str">
        <f t="shared" si="103"/>
        <v/>
      </c>
      <c r="F1286" s="5" t="str">
        <f>'CALC | Main Engine'!$B1286</f>
        <v/>
      </c>
      <c r="G1286" s="27" t="str">
        <f>'CALC | Main Engine'!$C1286</f>
        <v/>
      </c>
      <c r="H1286" s="6" t="str">
        <f>'CALC | Main Engine'!$E1286</f>
        <v/>
      </c>
      <c r="I1286" s="34" t="str">
        <f>IFERROR('CALC | Main Engine'!$F1286*INDEX(MassUnitsTable[],MATCH($R$3,MassUnitsTable[Mass Units],0),2), "")</f>
        <v/>
      </c>
      <c r="J1286" s="27" t="str">
        <f>IFERROR('CALC | Booster'!$F1286*INDEX(MassUnitsTable[],MATCH($R$3,MassUnitsTable[Mass Units],0),2), "")</f>
        <v/>
      </c>
      <c r="K1286" s="32" t="str">
        <f t="shared" si="104"/>
        <v/>
      </c>
      <c r="L1286" s="34" t="str">
        <f>IFERROR(('CALC | Main Engine'!N1286+'CALC | Booster'!N1286)*INDEX(MassUnitsTable[],MATCH($R$3,MassUnitsTable[Mass Units],0),2), "")</f>
        <v/>
      </c>
      <c r="M1286" s="27" t="str">
        <f>IFERROR(('CALC | Main Engine'!O1286+'CALC | Booster'!O1286)*INDEX(MassUnitsTable[],MATCH($R$3,MassUnitsTable[Mass Units],0),2), "")</f>
        <v/>
      </c>
      <c r="N1286" s="27" t="str">
        <f>IFERROR(('CALC | Main Engine'!P1286+'CALC | Booster'!P1286)*INDEX(MassUnitsTable[],MATCH($R$3,MassUnitsTable[Mass Units],0),2), "")</f>
        <v/>
      </c>
      <c r="O1286" s="27" t="str">
        <f>IFERROR(('CALC | Main Engine'!Q1286+'CALC | Booster'!Q1286)*INDEX(MassUnitsTable[],MATCH($R$3,MassUnitsTable[Mass Units],0),2), "")</f>
        <v/>
      </c>
      <c r="P1286" s="27" t="str">
        <f>IFERROR(('CALC | Main Engine'!R1286+'CALC | Booster'!R1286)*INDEX(MassUnitsTable[],MATCH($R$3,MassUnitsTable[Mass Units],0),2), "")</f>
        <v/>
      </c>
      <c r="Q1286" s="27" t="str">
        <f>IFERROR(('CALC | Main Engine'!S1286+'CALC | Booster'!S1286)*INDEX(MassUnitsTable[],MATCH($R$3,MassUnitsTable[Mass Units],0),2), "")</f>
        <v/>
      </c>
      <c r="R1286" s="32" t="str">
        <f>IFERROR(('CALC | Main Engine'!T1286+'CALC | Booster'!T1286)*INDEX(MassUnitsTable[],MATCH($R$3,MassUnitsTable[Mass Units],0),2), "")</f>
        <v/>
      </c>
      <c r="S1286" s="10"/>
    </row>
    <row r="1287" spans="1:19" x14ac:dyDescent="0.25">
      <c r="A1287" s="10"/>
      <c r="B1287" s="4" t="str">
        <f t="shared" si="100"/>
        <v/>
      </c>
      <c r="C1287" s="5" t="str">
        <f t="shared" si="101"/>
        <v/>
      </c>
      <c r="D1287" s="5" t="str">
        <f t="shared" si="102"/>
        <v/>
      </c>
      <c r="E1287" s="5" t="str">
        <f t="shared" si="103"/>
        <v/>
      </c>
      <c r="F1287" s="5" t="str">
        <f>'CALC | Main Engine'!$B1287</f>
        <v/>
      </c>
      <c r="G1287" s="27" t="str">
        <f>'CALC | Main Engine'!$C1287</f>
        <v/>
      </c>
      <c r="H1287" s="6" t="str">
        <f>'CALC | Main Engine'!$E1287</f>
        <v/>
      </c>
      <c r="I1287" s="34" t="str">
        <f>IFERROR('CALC | Main Engine'!$F1287*INDEX(MassUnitsTable[],MATCH($R$3,MassUnitsTable[Mass Units],0),2), "")</f>
        <v/>
      </c>
      <c r="J1287" s="27" t="str">
        <f>IFERROR('CALC | Booster'!$F1287*INDEX(MassUnitsTable[],MATCH($R$3,MassUnitsTable[Mass Units],0),2), "")</f>
        <v/>
      </c>
      <c r="K1287" s="32" t="str">
        <f t="shared" si="104"/>
        <v/>
      </c>
      <c r="L1287" s="34" t="str">
        <f>IFERROR(('CALC | Main Engine'!N1287+'CALC | Booster'!N1287)*INDEX(MassUnitsTable[],MATCH($R$3,MassUnitsTable[Mass Units],0),2), "")</f>
        <v/>
      </c>
      <c r="M1287" s="27" t="str">
        <f>IFERROR(('CALC | Main Engine'!O1287+'CALC | Booster'!O1287)*INDEX(MassUnitsTable[],MATCH($R$3,MassUnitsTable[Mass Units],0),2), "")</f>
        <v/>
      </c>
      <c r="N1287" s="27" t="str">
        <f>IFERROR(('CALC | Main Engine'!P1287+'CALC | Booster'!P1287)*INDEX(MassUnitsTable[],MATCH($R$3,MassUnitsTable[Mass Units],0),2), "")</f>
        <v/>
      </c>
      <c r="O1287" s="27" t="str">
        <f>IFERROR(('CALC | Main Engine'!Q1287+'CALC | Booster'!Q1287)*INDEX(MassUnitsTable[],MATCH($R$3,MassUnitsTable[Mass Units],0),2), "")</f>
        <v/>
      </c>
      <c r="P1287" s="27" t="str">
        <f>IFERROR(('CALC | Main Engine'!R1287+'CALC | Booster'!R1287)*INDEX(MassUnitsTable[],MATCH($R$3,MassUnitsTable[Mass Units],0),2), "")</f>
        <v/>
      </c>
      <c r="Q1287" s="27" t="str">
        <f>IFERROR(('CALC | Main Engine'!S1287+'CALC | Booster'!S1287)*INDEX(MassUnitsTable[],MATCH($R$3,MassUnitsTable[Mass Units],0),2), "")</f>
        <v/>
      </c>
      <c r="R1287" s="32" t="str">
        <f>IFERROR(('CALC | Main Engine'!T1287+'CALC | Booster'!T1287)*INDEX(MassUnitsTable[],MATCH($R$3,MassUnitsTable[Mass Units],0),2), "")</f>
        <v/>
      </c>
      <c r="S1287" s="10"/>
    </row>
    <row r="1288" spans="1:19" x14ac:dyDescent="0.25">
      <c r="A1288" s="10"/>
      <c r="B1288" s="4" t="str">
        <f t="shared" ref="B1288:B1351" si="105">IF(ISNUMBER($F1288),UserID,"")</f>
        <v/>
      </c>
      <c r="C1288" s="5" t="str">
        <f t="shared" ref="C1288:C1351" si="106">IF(ISNUMBER($F1288),Spacecraft,"")</f>
        <v/>
      </c>
      <c r="D1288" s="5" t="str">
        <f t="shared" ref="D1288:D1351" si="107">IF(ISNUMBER($F1288),OperationType,"")</f>
        <v/>
      </c>
      <c r="E1288" s="5" t="str">
        <f t="shared" ref="E1288:E1351" si="108">IF(ISNUMBER($F1288),NumberOfOps,"")</f>
        <v/>
      </c>
      <c r="F1288" s="5" t="str">
        <f>'CALC | Main Engine'!$B1288</f>
        <v/>
      </c>
      <c r="G1288" s="27" t="str">
        <f>'CALC | Main Engine'!$C1288</f>
        <v/>
      </c>
      <c r="H1288" s="6" t="str">
        <f>'CALC | Main Engine'!$E1288</f>
        <v/>
      </c>
      <c r="I1288" s="34" t="str">
        <f>IFERROR('CALC | Main Engine'!$F1288*INDEX(MassUnitsTable[],MATCH($R$3,MassUnitsTable[Mass Units],0),2), "")</f>
        <v/>
      </c>
      <c r="J1288" s="27" t="str">
        <f>IFERROR('CALC | Booster'!$F1288*INDEX(MassUnitsTable[],MATCH($R$3,MassUnitsTable[Mass Units],0),2), "")</f>
        <v/>
      </c>
      <c r="K1288" s="32" t="str">
        <f t="shared" si="104"/>
        <v/>
      </c>
      <c r="L1288" s="34" t="str">
        <f>IFERROR(('CALC | Main Engine'!N1288+'CALC | Booster'!N1288)*INDEX(MassUnitsTable[],MATCH($R$3,MassUnitsTable[Mass Units],0),2), "")</f>
        <v/>
      </c>
      <c r="M1288" s="27" t="str">
        <f>IFERROR(('CALC | Main Engine'!O1288+'CALC | Booster'!O1288)*INDEX(MassUnitsTable[],MATCH($R$3,MassUnitsTable[Mass Units],0),2), "")</f>
        <v/>
      </c>
      <c r="N1288" s="27" t="str">
        <f>IFERROR(('CALC | Main Engine'!P1288+'CALC | Booster'!P1288)*INDEX(MassUnitsTable[],MATCH($R$3,MassUnitsTable[Mass Units],0),2), "")</f>
        <v/>
      </c>
      <c r="O1288" s="27" t="str">
        <f>IFERROR(('CALC | Main Engine'!Q1288+'CALC | Booster'!Q1288)*INDEX(MassUnitsTable[],MATCH($R$3,MassUnitsTable[Mass Units],0),2), "")</f>
        <v/>
      </c>
      <c r="P1288" s="27" t="str">
        <f>IFERROR(('CALC | Main Engine'!R1288+'CALC | Booster'!R1288)*INDEX(MassUnitsTable[],MATCH($R$3,MassUnitsTable[Mass Units],0),2), "")</f>
        <v/>
      </c>
      <c r="Q1288" s="27" t="str">
        <f>IFERROR(('CALC | Main Engine'!S1288+'CALC | Booster'!S1288)*INDEX(MassUnitsTable[],MATCH($R$3,MassUnitsTable[Mass Units],0),2), "")</f>
        <v/>
      </c>
      <c r="R1288" s="32" t="str">
        <f>IFERROR(('CALC | Main Engine'!T1288+'CALC | Booster'!T1288)*INDEX(MassUnitsTable[],MATCH($R$3,MassUnitsTable[Mass Units],0),2), "")</f>
        <v/>
      </c>
      <c r="S1288" s="10"/>
    </row>
    <row r="1289" spans="1:19" x14ac:dyDescent="0.25">
      <c r="A1289" s="10"/>
      <c r="B1289" s="4" t="str">
        <f t="shared" si="105"/>
        <v/>
      </c>
      <c r="C1289" s="5" t="str">
        <f t="shared" si="106"/>
        <v/>
      </c>
      <c r="D1289" s="5" t="str">
        <f t="shared" si="107"/>
        <v/>
      </c>
      <c r="E1289" s="5" t="str">
        <f t="shared" si="108"/>
        <v/>
      </c>
      <c r="F1289" s="5" t="str">
        <f>'CALC | Main Engine'!$B1289</f>
        <v/>
      </c>
      <c r="G1289" s="27" t="str">
        <f>'CALC | Main Engine'!$C1289</f>
        <v/>
      </c>
      <c r="H1289" s="6" t="str">
        <f>'CALC | Main Engine'!$E1289</f>
        <v/>
      </c>
      <c r="I1289" s="34" t="str">
        <f>IFERROR('CALC | Main Engine'!$F1289*INDEX(MassUnitsTable[],MATCH($R$3,MassUnitsTable[Mass Units],0),2), "")</f>
        <v/>
      </c>
      <c r="J1289" s="27" t="str">
        <f>IFERROR('CALC | Booster'!$F1289*INDEX(MassUnitsTable[],MATCH($R$3,MassUnitsTable[Mass Units],0),2), "")</f>
        <v/>
      </c>
      <c r="K1289" s="32" t="str">
        <f t="shared" ref="K1289:K1352" si="109">IFERROR(I1289+J1289, "")</f>
        <v/>
      </c>
      <c r="L1289" s="34" t="str">
        <f>IFERROR(('CALC | Main Engine'!N1289+'CALC | Booster'!N1289)*INDEX(MassUnitsTable[],MATCH($R$3,MassUnitsTable[Mass Units],0),2), "")</f>
        <v/>
      </c>
      <c r="M1289" s="27" t="str">
        <f>IFERROR(('CALC | Main Engine'!O1289+'CALC | Booster'!O1289)*INDEX(MassUnitsTable[],MATCH($R$3,MassUnitsTable[Mass Units],0),2), "")</f>
        <v/>
      </c>
      <c r="N1289" s="27" t="str">
        <f>IFERROR(('CALC | Main Engine'!P1289+'CALC | Booster'!P1289)*INDEX(MassUnitsTable[],MATCH($R$3,MassUnitsTable[Mass Units],0),2), "")</f>
        <v/>
      </c>
      <c r="O1289" s="27" t="str">
        <f>IFERROR(('CALC | Main Engine'!Q1289+'CALC | Booster'!Q1289)*INDEX(MassUnitsTable[],MATCH($R$3,MassUnitsTable[Mass Units],0),2), "")</f>
        <v/>
      </c>
      <c r="P1289" s="27" t="str">
        <f>IFERROR(('CALC | Main Engine'!R1289+'CALC | Booster'!R1289)*INDEX(MassUnitsTable[],MATCH($R$3,MassUnitsTable[Mass Units],0),2), "")</f>
        <v/>
      </c>
      <c r="Q1289" s="27" t="str">
        <f>IFERROR(('CALC | Main Engine'!S1289+'CALC | Booster'!S1289)*INDEX(MassUnitsTable[],MATCH($R$3,MassUnitsTable[Mass Units],0),2), "")</f>
        <v/>
      </c>
      <c r="R1289" s="32" t="str">
        <f>IFERROR(('CALC | Main Engine'!T1289+'CALC | Booster'!T1289)*INDEX(MassUnitsTable[],MATCH($R$3,MassUnitsTable[Mass Units],0),2), "")</f>
        <v/>
      </c>
      <c r="S1289" s="10"/>
    </row>
    <row r="1290" spans="1:19" x14ac:dyDescent="0.25">
      <c r="A1290" s="10"/>
      <c r="B1290" s="4" t="str">
        <f t="shared" si="105"/>
        <v/>
      </c>
      <c r="C1290" s="5" t="str">
        <f t="shared" si="106"/>
        <v/>
      </c>
      <c r="D1290" s="5" t="str">
        <f t="shared" si="107"/>
        <v/>
      </c>
      <c r="E1290" s="5" t="str">
        <f t="shared" si="108"/>
        <v/>
      </c>
      <c r="F1290" s="5" t="str">
        <f>'CALC | Main Engine'!$B1290</f>
        <v/>
      </c>
      <c r="G1290" s="27" t="str">
        <f>'CALC | Main Engine'!$C1290</f>
        <v/>
      </c>
      <c r="H1290" s="6" t="str">
        <f>'CALC | Main Engine'!$E1290</f>
        <v/>
      </c>
      <c r="I1290" s="34" t="str">
        <f>IFERROR('CALC | Main Engine'!$F1290*INDEX(MassUnitsTable[],MATCH($R$3,MassUnitsTable[Mass Units],0),2), "")</f>
        <v/>
      </c>
      <c r="J1290" s="27" t="str">
        <f>IFERROR('CALC | Booster'!$F1290*INDEX(MassUnitsTable[],MATCH($R$3,MassUnitsTable[Mass Units],0),2), "")</f>
        <v/>
      </c>
      <c r="K1290" s="32" t="str">
        <f t="shared" si="109"/>
        <v/>
      </c>
      <c r="L1290" s="34" t="str">
        <f>IFERROR(('CALC | Main Engine'!N1290+'CALC | Booster'!N1290)*INDEX(MassUnitsTable[],MATCH($R$3,MassUnitsTable[Mass Units],0),2), "")</f>
        <v/>
      </c>
      <c r="M1290" s="27" t="str">
        <f>IFERROR(('CALC | Main Engine'!O1290+'CALC | Booster'!O1290)*INDEX(MassUnitsTable[],MATCH($R$3,MassUnitsTable[Mass Units],0),2), "")</f>
        <v/>
      </c>
      <c r="N1290" s="27" t="str">
        <f>IFERROR(('CALC | Main Engine'!P1290+'CALC | Booster'!P1290)*INDEX(MassUnitsTable[],MATCH($R$3,MassUnitsTable[Mass Units],0),2), "")</f>
        <v/>
      </c>
      <c r="O1290" s="27" t="str">
        <f>IFERROR(('CALC | Main Engine'!Q1290+'CALC | Booster'!Q1290)*INDEX(MassUnitsTable[],MATCH($R$3,MassUnitsTable[Mass Units],0),2), "")</f>
        <v/>
      </c>
      <c r="P1290" s="27" t="str">
        <f>IFERROR(('CALC | Main Engine'!R1290+'CALC | Booster'!R1290)*INDEX(MassUnitsTable[],MATCH($R$3,MassUnitsTable[Mass Units],0),2), "")</f>
        <v/>
      </c>
      <c r="Q1290" s="27" t="str">
        <f>IFERROR(('CALC | Main Engine'!S1290+'CALC | Booster'!S1290)*INDEX(MassUnitsTable[],MATCH($R$3,MassUnitsTable[Mass Units],0),2), "")</f>
        <v/>
      </c>
      <c r="R1290" s="32" t="str">
        <f>IFERROR(('CALC | Main Engine'!T1290+'CALC | Booster'!T1290)*INDEX(MassUnitsTable[],MATCH($R$3,MassUnitsTable[Mass Units],0),2), "")</f>
        <v/>
      </c>
      <c r="S1290" s="10"/>
    </row>
    <row r="1291" spans="1:19" x14ac:dyDescent="0.25">
      <c r="A1291" s="10"/>
      <c r="B1291" s="4" t="str">
        <f t="shared" si="105"/>
        <v/>
      </c>
      <c r="C1291" s="5" t="str">
        <f t="shared" si="106"/>
        <v/>
      </c>
      <c r="D1291" s="5" t="str">
        <f t="shared" si="107"/>
        <v/>
      </c>
      <c r="E1291" s="5" t="str">
        <f t="shared" si="108"/>
        <v/>
      </c>
      <c r="F1291" s="5" t="str">
        <f>'CALC | Main Engine'!$B1291</f>
        <v/>
      </c>
      <c r="G1291" s="27" t="str">
        <f>'CALC | Main Engine'!$C1291</f>
        <v/>
      </c>
      <c r="H1291" s="6" t="str">
        <f>'CALC | Main Engine'!$E1291</f>
        <v/>
      </c>
      <c r="I1291" s="34" t="str">
        <f>IFERROR('CALC | Main Engine'!$F1291*INDEX(MassUnitsTable[],MATCH($R$3,MassUnitsTable[Mass Units],0),2), "")</f>
        <v/>
      </c>
      <c r="J1291" s="27" t="str">
        <f>IFERROR('CALC | Booster'!$F1291*INDEX(MassUnitsTable[],MATCH($R$3,MassUnitsTable[Mass Units],0),2), "")</f>
        <v/>
      </c>
      <c r="K1291" s="32" t="str">
        <f t="shared" si="109"/>
        <v/>
      </c>
      <c r="L1291" s="34" t="str">
        <f>IFERROR(('CALC | Main Engine'!N1291+'CALC | Booster'!N1291)*INDEX(MassUnitsTable[],MATCH($R$3,MassUnitsTable[Mass Units],0),2), "")</f>
        <v/>
      </c>
      <c r="M1291" s="27" t="str">
        <f>IFERROR(('CALC | Main Engine'!O1291+'CALC | Booster'!O1291)*INDEX(MassUnitsTable[],MATCH($R$3,MassUnitsTable[Mass Units],0),2), "")</f>
        <v/>
      </c>
      <c r="N1291" s="27" t="str">
        <f>IFERROR(('CALC | Main Engine'!P1291+'CALC | Booster'!P1291)*INDEX(MassUnitsTable[],MATCH($R$3,MassUnitsTable[Mass Units],0),2), "")</f>
        <v/>
      </c>
      <c r="O1291" s="27" t="str">
        <f>IFERROR(('CALC | Main Engine'!Q1291+'CALC | Booster'!Q1291)*INDEX(MassUnitsTable[],MATCH($R$3,MassUnitsTable[Mass Units],0),2), "")</f>
        <v/>
      </c>
      <c r="P1291" s="27" t="str">
        <f>IFERROR(('CALC | Main Engine'!R1291+'CALC | Booster'!R1291)*INDEX(MassUnitsTable[],MATCH($R$3,MassUnitsTable[Mass Units],0),2), "")</f>
        <v/>
      </c>
      <c r="Q1291" s="27" t="str">
        <f>IFERROR(('CALC | Main Engine'!S1291+'CALC | Booster'!S1291)*INDEX(MassUnitsTable[],MATCH($R$3,MassUnitsTable[Mass Units],0),2), "")</f>
        <v/>
      </c>
      <c r="R1291" s="32" t="str">
        <f>IFERROR(('CALC | Main Engine'!T1291+'CALC | Booster'!T1291)*INDEX(MassUnitsTable[],MATCH($R$3,MassUnitsTable[Mass Units],0),2), "")</f>
        <v/>
      </c>
      <c r="S1291" s="10"/>
    </row>
    <row r="1292" spans="1:19" x14ac:dyDescent="0.25">
      <c r="A1292" s="10"/>
      <c r="B1292" s="4" t="str">
        <f t="shared" si="105"/>
        <v/>
      </c>
      <c r="C1292" s="5" t="str">
        <f t="shared" si="106"/>
        <v/>
      </c>
      <c r="D1292" s="5" t="str">
        <f t="shared" si="107"/>
        <v/>
      </c>
      <c r="E1292" s="5" t="str">
        <f t="shared" si="108"/>
        <v/>
      </c>
      <c r="F1292" s="5" t="str">
        <f>'CALC | Main Engine'!$B1292</f>
        <v/>
      </c>
      <c r="G1292" s="27" t="str">
        <f>'CALC | Main Engine'!$C1292</f>
        <v/>
      </c>
      <c r="H1292" s="6" t="str">
        <f>'CALC | Main Engine'!$E1292</f>
        <v/>
      </c>
      <c r="I1292" s="34" t="str">
        <f>IFERROR('CALC | Main Engine'!$F1292*INDEX(MassUnitsTable[],MATCH($R$3,MassUnitsTable[Mass Units],0),2), "")</f>
        <v/>
      </c>
      <c r="J1292" s="27" t="str">
        <f>IFERROR('CALC | Booster'!$F1292*INDEX(MassUnitsTable[],MATCH($R$3,MassUnitsTable[Mass Units],0),2), "")</f>
        <v/>
      </c>
      <c r="K1292" s="32" t="str">
        <f t="shared" si="109"/>
        <v/>
      </c>
      <c r="L1292" s="34" t="str">
        <f>IFERROR(('CALC | Main Engine'!N1292+'CALC | Booster'!N1292)*INDEX(MassUnitsTable[],MATCH($R$3,MassUnitsTable[Mass Units],0),2), "")</f>
        <v/>
      </c>
      <c r="M1292" s="27" t="str">
        <f>IFERROR(('CALC | Main Engine'!O1292+'CALC | Booster'!O1292)*INDEX(MassUnitsTable[],MATCH($R$3,MassUnitsTable[Mass Units],0),2), "")</f>
        <v/>
      </c>
      <c r="N1292" s="27" t="str">
        <f>IFERROR(('CALC | Main Engine'!P1292+'CALC | Booster'!P1292)*INDEX(MassUnitsTable[],MATCH($R$3,MassUnitsTable[Mass Units],0),2), "")</f>
        <v/>
      </c>
      <c r="O1292" s="27" t="str">
        <f>IFERROR(('CALC | Main Engine'!Q1292+'CALC | Booster'!Q1292)*INDEX(MassUnitsTable[],MATCH($R$3,MassUnitsTable[Mass Units],0),2), "")</f>
        <v/>
      </c>
      <c r="P1292" s="27" t="str">
        <f>IFERROR(('CALC | Main Engine'!R1292+'CALC | Booster'!R1292)*INDEX(MassUnitsTable[],MATCH($R$3,MassUnitsTable[Mass Units],0),2), "")</f>
        <v/>
      </c>
      <c r="Q1292" s="27" t="str">
        <f>IFERROR(('CALC | Main Engine'!S1292+'CALC | Booster'!S1292)*INDEX(MassUnitsTable[],MATCH($R$3,MassUnitsTable[Mass Units],0),2), "")</f>
        <v/>
      </c>
      <c r="R1292" s="32" t="str">
        <f>IFERROR(('CALC | Main Engine'!T1292+'CALC | Booster'!T1292)*INDEX(MassUnitsTable[],MATCH($R$3,MassUnitsTable[Mass Units],0),2), "")</f>
        <v/>
      </c>
      <c r="S1292" s="10"/>
    </row>
    <row r="1293" spans="1:19" x14ac:dyDescent="0.25">
      <c r="A1293" s="10"/>
      <c r="B1293" s="4" t="str">
        <f t="shared" si="105"/>
        <v/>
      </c>
      <c r="C1293" s="5" t="str">
        <f t="shared" si="106"/>
        <v/>
      </c>
      <c r="D1293" s="5" t="str">
        <f t="shared" si="107"/>
        <v/>
      </c>
      <c r="E1293" s="5" t="str">
        <f t="shared" si="108"/>
        <v/>
      </c>
      <c r="F1293" s="5" t="str">
        <f>'CALC | Main Engine'!$B1293</f>
        <v/>
      </c>
      <c r="G1293" s="27" t="str">
        <f>'CALC | Main Engine'!$C1293</f>
        <v/>
      </c>
      <c r="H1293" s="6" t="str">
        <f>'CALC | Main Engine'!$E1293</f>
        <v/>
      </c>
      <c r="I1293" s="34" t="str">
        <f>IFERROR('CALC | Main Engine'!$F1293*INDEX(MassUnitsTable[],MATCH($R$3,MassUnitsTable[Mass Units],0),2), "")</f>
        <v/>
      </c>
      <c r="J1293" s="27" t="str">
        <f>IFERROR('CALC | Booster'!$F1293*INDEX(MassUnitsTable[],MATCH($R$3,MassUnitsTable[Mass Units],0),2), "")</f>
        <v/>
      </c>
      <c r="K1293" s="32" t="str">
        <f t="shared" si="109"/>
        <v/>
      </c>
      <c r="L1293" s="34" t="str">
        <f>IFERROR(('CALC | Main Engine'!N1293+'CALC | Booster'!N1293)*INDEX(MassUnitsTable[],MATCH($R$3,MassUnitsTable[Mass Units],0),2), "")</f>
        <v/>
      </c>
      <c r="M1293" s="27" t="str">
        <f>IFERROR(('CALC | Main Engine'!O1293+'CALC | Booster'!O1293)*INDEX(MassUnitsTable[],MATCH($R$3,MassUnitsTable[Mass Units],0),2), "")</f>
        <v/>
      </c>
      <c r="N1293" s="27" t="str">
        <f>IFERROR(('CALC | Main Engine'!P1293+'CALC | Booster'!P1293)*INDEX(MassUnitsTable[],MATCH($R$3,MassUnitsTable[Mass Units],0),2), "")</f>
        <v/>
      </c>
      <c r="O1293" s="27" t="str">
        <f>IFERROR(('CALC | Main Engine'!Q1293+'CALC | Booster'!Q1293)*INDEX(MassUnitsTable[],MATCH($R$3,MassUnitsTable[Mass Units],0),2), "")</f>
        <v/>
      </c>
      <c r="P1293" s="27" t="str">
        <f>IFERROR(('CALC | Main Engine'!R1293+'CALC | Booster'!R1293)*INDEX(MassUnitsTable[],MATCH($R$3,MassUnitsTable[Mass Units],0),2), "")</f>
        <v/>
      </c>
      <c r="Q1293" s="27" t="str">
        <f>IFERROR(('CALC | Main Engine'!S1293+'CALC | Booster'!S1293)*INDEX(MassUnitsTable[],MATCH($R$3,MassUnitsTable[Mass Units],0),2), "")</f>
        <v/>
      </c>
      <c r="R1293" s="32" t="str">
        <f>IFERROR(('CALC | Main Engine'!T1293+'CALC | Booster'!T1293)*INDEX(MassUnitsTable[],MATCH($R$3,MassUnitsTable[Mass Units],0),2), "")</f>
        <v/>
      </c>
      <c r="S1293" s="10"/>
    </row>
    <row r="1294" spans="1:19" x14ac:dyDescent="0.25">
      <c r="A1294" s="10"/>
      <c r="B1294" s="4" t="str">
        <f t="shared" si="105"/>
        <v/>
      </c>
      <c r="C1294" s="5" t="str">
        <f t="shared" si="106"/>
        <v/>
      </c>
      <c r="D1294" s="5" t="str">
        <f t="shared" si="107"/>
        <v/>
      </c>
      <c r="E1294" s="5" t="str">
        <f t="shared" si="108"/>
        <v/>
      </c>
      <c r="F1294" s="5" t="str">
        <f>'CALC | Main Engine'!$B1294</f>
        <v/>
      </c>
      <c r="G1294" s="27" t="str">
        <f>'CALC | Main Engine'!$C1294</f>
        <v/>
      </c>
      <c r="H1294" s="6" t="str">
        <f>'CALC | Main Engine'!$E1294</f>
        <v/>
      </c>
      <c r="I1294" s="34" t="str">
        <f>IFERROR('CALC | Main Engine'!$F1294*INDEX(MassUnitsTable[],MATCH($R$3,MassUnitsTable[Mass Units],0),2), "")</f>
        <v/>
      </c>
      <c r="J1294" s="27" t="str">
        <f>IFERROR('CALC | Booster'!$F1294*INDEX(MassUnitsTable[],MATCH($R$3,MassUnitsTable[Mass Units],0),2), "")</f>
        <v/>
      </c>
      <c r="K1294" s="32" t="str">
        <f t="shared" si="109"/>
        <v/>
      </c>
      <c r="L1294" s="34" t="str">
        <f>IFERROR(('CALC | Main Engine'!N1294+'CALC | Booster'!N1294)*INDEX(MassUnitsTable[],MATCH($R$3,MassUnitsTable[Mass Units],0),2), "")</f>
        <v/>
      </c>
      <c r="M1294" s="27" t="str">
        <f>IFERROR(('CALC | Main Engine'!O1294+'CALC | Booster'!O1294)*INDEX(MassUnitsTable[],MATCH($R$3,MassUnitsTable[Mass Units],0),2), "")</f>
        <v/>
      </c>
      <c r="N1294" s="27" t="str">
        <f>IFERROR(('CALC | Main Engine'!P1294+'CALC | Booster'!P1294)*INDEX(MassUnitsTable[],MATCH($R$3,MassUnitsTable[Mass Units],0),2), "")</f>
        <v/>
      </c>
      <c r="O1294" s="27" t="str">
        <f>IFERROR(('CALC | Main Engine'!Q1294+'CALC | Booster'!Q1294)*INDEX(MassUnitsTable[],MATCH($R$3,MassUnitsTable[Mass Units],0),2), "")</f>
        <v/>
      </c>
      <c r="P1294" s="27" t="str">
        <f>IFERROR(('CALC | Main Engine'!R1294+'CALC | Booster'!R1294)*INDEX(MassUnitsTable[],MATCH($R$3,MassUnitsTable[Mass Units],0),2), "")</f>
        <v/>
      </c>
      <c r="Q1294" s="27" t="str">
        <f>IFERROR(('CALC | Main Engine'!S1294+'CALC | Booster'!S1294)*INDEX(MassUnitsTable[],MATCH($R$3,MassUnitsTable[Mass Units],0),2), "")</f>
        <v/>
      </c>
      <c r="R1294" s="32" t="str">
        <f>IFERROR(('CALC | Main Engine'!T1294+'CALC | Booster'!T1294)*INDEX(MassUnitsTable[],MATCH($R$3,MassUnitsTable[Mass Units],0),2), "")</f>
        <v/>
      </c>
      <c r="S1294" s="10"/>
    </row>
    <row r="1295" spans="1:19" x14ac:dyDescent="0.25">
      <c r="A1295" s="10"/>
      <c r="B1295" s="4" t="str">
        <f t="shared" si="105"/>
        <v/>
      </c>
      <c r="C1295" s="5" t="str">
        <f t="shared" si="106"/>
        <v/>
      </c>
      <c r="D1295" s="5" t="str">
        <f t="shared" si="107"/>
        <v/>
      </c>
      <c r="E1295" s="5" t="str">
        <f t="shared" si="108"/>
        <v/>
      </c>
      <c r="F1295" s="5" t="str">
        <f>'CALC | Main Engine'!$B1295</f>
        <v/>
      </c>
      <c r="G1295" s="27" t="str">
        <f>'CALC | Main Engine'!$C1295</f>
        <v/>
      </c>
      <c r="H1295" s="6" t="str">
        <f>'CALC | Main Engine'!$E1295</f>
        <v/>
      </c>
      <c r="I1295" s="34" t="str">
        <f>IFERROR('CALC | Main Engine'!$F1295*INDEX(MassUnitsTable[],MATCH($R$3,MassUnitsTable[Mass Units],0),2), "")</f>
        <v/>
      </c>
      <c r="J1295" s="27" t="str">
        <f>IFERROR('CALC | Booster'!$F1295*INDEX(MassUnitsTable[],MATCH($R$3,MassUnitsTable[Mass Units],0),2), "")</f>
        <v/>
      </c>
      <c r="K1295" s="32" t="str">
        <f t="shared" si="109"/>
        <v/>
      </c>
      <c r="L1295" s="34" t="str">
        <f>IFERROR(('CALC | Main Engine'!N1295+'CALC | Booster'!N1295)*INDEX(MassUnitsTable[],MATCH($R$3,MassUnitsTable[Mass Units],0),2), "")</f>
        <v/>
      </c>
      <c r="M1295" s="27" t="str">
        <f>IFERROR(('CALC | Main Engine'!O1295+'CALC | Booster'!O1295)*INDEX(MassUnitsTable[],MATCH($R$3,MassUnitsTable[Mass Units],0),2), "")</f>
        <v/>
      </c>
      <c r="N1295" s="27" t="str">
        <f>IFERROR(('CALC | Main Engine'!P1295+'CALC | Booster'!P1295)*INDEX(MassUnitsTable[],MATCH($R$3,MassUnitsTable[Mass Units],0),2), "")</f>
        <v/>
      </c>
      <c r="O1295" s="27" t="str">
        <f>IFERROR(('CALC | Main Engine'!Q1295+'CALC | Booster'!Q1295)*INDEX(MassUnitsTable[],MATCH($R$3,MassUnitsTable[Mass Units],0),2), "")</f>
        <v/>
      </c>
      <c r="P1295" s="27" t="str">
        <f>IFERROR(('CALC | Main Engine'!R1295+'CALC | Booster'!R1295)*INDEX(MassUnitsTable[],MATCH($R$3,MassUnitsTable[Mass Units],0),2), "")</f>
        <v/>
      </c>
      <c r="Q1295" s="27" t="str">
        <f>IFERROR(('CALC | Main Engine'!S1295+'CALC | Booster'!S1295)*INDEX(MassUnitsTable[],MATCH($R$3,MassUnitsTable[Mass Units],0),2), "")</f>
        <v/>
      </c>
      <c r="R1295" s="32" t="str">
        <f>IFERROR(('CALC | Main Engine'!T1295+'CALC | Booster'!T1295)*INDEX(MassUnitsTable[],MATCH($R$3,MassUnitsTable[Mass Units],0),2), "")</f>
        <v/>
      </c>
      <c r="S1295" s="10"/>
    </row>
    <row r="1296" spans="1:19" x14ac:dyDescent="0.25">
      <c r="A1296" s="10"/>
      <c r="B1296" s="4" t="str">
        <f t="shared" si="105"/>
        <v/>
      </c>
      <c r="C1296" s="5" t="str">
        <f t="shared" si="106"/>
        <v/>
      </c>
      <c r="D1296" s="5" t="str">
        <f t="shared" si="107"/>
        <v/>
      </c>
      <c r="E1296" s="5" t="str">
        <f t="shared" si="108"/>
        <v/>
      </c>
      <c r="F1296" s="5" t="str">
        <f>'CALC | Main Engine'!$B1296</f>
        <v/>
      </c>
      <c r="G1296" s="27" t="str">
        <f>'CALC | Main Engine'!$C1296</f>
        <v/>
      </c>
      <c r="H1296" s="6" t="str">
        <f>'CALC | Main Engine'!$E1296</f>
        <v/>
      </c>
      <c r="I1296" s="34" t="str">
        <f>IFERROR('CALC | Main Engine'!$F1296*INDEX(MassUnitsTable[],MATCH($R$3,MassUnitsTable[Mass Units],0),2), "")</f>
        <v/>
      </c>
      <c r="J1296" s="27" t="str">
        <f>IFERROR('CALC | Booster'!$F1296*INDEX(MassUnitsTable[],MATCH($R$3,MassUnitsTable[Mass Units],0),2), "")</f>
        <v/>
      </c>
      <c r="K1296" s="32" t="str">
        <f t="shared" si="109"/>
        <v/>
      </c>
      <c r="L1296" s="34" t="str">
        <f>IFERROR(('CALC | Main Engine'!N1296+'CALC | Booster'!N1296)*INDEX(MassUnitsTable[],MATCH($R$3,MassUnitsTable[Mass Units],0),2), "")</f>
        <v/>
      </c>
      <c r="M1296" s="27" t="str">
        <f>IFERROR(('CALC | Main Engine'!O1296+'CALC | Booster'!O1296)*INDEX(MassUnitsTable[],MATCH($R$3,MassUnitsTable[Mass Units],0),2), "")</f>
        <v/>
      </c>
      <c r="N1296" s="27" t="str">
        <f>IFERROR(('CALC | Main Engine'!P1296+'CALC | Booster'!P1296)*INDEX(MassUnitsTable[],MATCH($R$3,MassUnitsTable[Mass Units],0),2), "")</f>
        <v/>
      </c>
      <c r="O1296" s="27" t="str">
        <f>IFERROR(('CALC | Main Engine'!Q1296+'CALC | Booster'!Q1296)*INDEX(MassUnitsTable[],MATCH($R$3,MassUnitsTable[Mass Units],0),2), "")</f>
        <v/>
      </c>
      <c r="P1296" s="27" t="str">
        <f>IFERROR(('CALC | Main Engine'!R1296+'CALC | Booster'!R1296)*INDEX(MassUnitsTable[],MATCH($R$3,MassUnitsTable[Mass Units],0),2), "")</f>
        <v/>
      </c>
      <c r="Q1296" s="27" t="str">
        <f>IFERROR(('CALC | Main Engine'!S1296+'CALC | Booster'!S1296)*INDEX(MassUnitsTable[],MATCH($R$3,MassUnitsTable[Mass Units],0),2), "")</f>
        <v/>
      </c>
      <c r="R1296" s="32" t="str">
        <f>IFERROR(('CALC | Main Engine'!T1296+'CALC | Booster'!T1296)*INDEX(MassUnitsTable[],MATCH($R$3,MassUnitsTable[Mass Units],0),2), "")</f>
        <v/>
      </c>
      <c r="S1296" s="10"/>
    </row>
    <row r="1297" spans="1:19" x14ac:dyDescent="0.25">
      <c r="A1297" s="10"/>
      <c r="B1297" s="4" t="str">
        <f t="shared" si="105"/>
        <v/>
      </c>
      <c r="C1297" s="5" t="str">
        <f t="shared" si="106"/>
        <v/>
      </c>
      <c r="D1297" s="5" t="str">
        <f t="shared" si="107"/>
        <v/>
      </c>
      <c r="E1297" s="5" t="str">
        <f t="shared" si="108"/>
        <v/>
      </c>
      <c r="F1297" s="5" t="str">
        <f>'CALC | Main Engine'!$B1297</f>
        <v/>
      </c>
      <c r="G1297" s="27" t="str">
        <f>'CALC | Main Engine'!$C1297</f>
        <v/>
      </c>
      <c r="H1297" s="6" t="str">
        <f>'CALC | Main Engine'!$E1297</f>
        <v/>
      </c>
      <c r="I1297" s="34" t="str">
        <f>IFERROR('CALC | Main Engine'!$F1297*INDEX(MassUnitsTable[],MATCH($R$3,MassUnitsTable[Mass Units],0),2), "")</f>
        <v/>
      </c>
      <c r="J1297" s="27" t="str">
        <f>IFERROR('CALC | Booster'!$F1297*INDEX(MassUnitsTable[],MATCH($R$3,MassUnitsTable[Mass Units],0),2), "")</f>
        <v/>
      </c>
      <c r="K1297" s="32" t="str">
        <f t="shared" si="109"/>
        <v/>
      </c>
      <c r="L1297" s="34" t="str">
        <f>IFERROR(('CALC | Main Engine'!N1297+'CALC | Booster'!N1297)*INDEX(MassUnitsTable[],MATCH($R$3,MassUnitsTable[Mass Units],0),2), "")</f>
        <v/>
      </c>
      <c r="M1297" s="27" t="str">
        <f>IFERROR(('CALC | Main Engine'!O1297+'CALC | Booster'!O1297)*INDEX(MassUnitsTable[],MATCH($R$3,MassUnitsTable[Mass Units],0),2), "")</f>
        <v/>
      </c>
      <c r="N1297" s="27" t="str">
        <f>IFERROR(('CALC | Main Engine'!P1297+'CALC | Booster'!P1297)*INDEX(MassUnitsTable[],MATCH($R$3,MassUnitsTable[Mass Units],0),2), "")</f>
        <v/>
      </c>
      <c r="O1297" s="27" t="str">
        <f>IFERROR(('CALC | Main Engine'!Q1297+'CALC | Booster'!Q1297)*INDEX(MassUnitsTable[],MATCH($R$3,MassUnitsTable[Mass Units],0),2), "")</f>
        <v/>
      </c>
      <c r="P1297" s="27" t="str">
        <f>IFERROR(('CALC | Main Engine'!R1297+'CALC | Booster'!R1297)*INDEX(MassUnitsTable[],MATCH($R$3,MassUnitsTable[Mass Units],0),2), "")</f>
        <v/>
      </c>
      <c r="Q1297" s="27" t="str">
        <f>IFERROR(('CALC | Main Engine'!S1297+'CALC | Booster'!S1297)*INDEX(MassUnitsTable[],MATCH($R$3,MassUnitsTable[Mass Units],0),2), "")</f>
        <v/>
      </c>
      <c r="R1297" s="32" t="str">
        <f>IFERROR(('CALC | Main Engine'!T1297+'CALC | Booster'!T1297)*INDEX(MassUnitsTable[],MATCH($R$3,MassUnitsTable[Mass Units],0),2), "")</f>
        <v/>
      </c>
      <c r="S1297" s="10"/>
    </row>
    <row r="1298" spans="1:19" x14ac:dyDescent="0.25">
      <c r="A1298" s="10"/>
      <c r="B1298" s="4" t="str">
        <f t="shared" si="105"/>
        <v/>
      </c>
      <c r="C1298" s="5" t="str">
        <f t="shared" si="106"/>
        <v/>
      </c>
      <c r="D1298" s="5" t="str">
        <f t="shared" si="107"/>
        <v/>
      </c>
      <c r="E1298" s="5" t="str">
        <f t="shared" si="108"/>
        <v/>
      </c>
      <c r="F1298" s="5" t="str">
        <f>'CALC | Main Engine'!$B1298</f>
        <v/>
      </c>
      <c r="G1298" s="27" t="str">
        <f>'CALC | Main Engine'!$C1298</f>
        <v/>
      </c>
      <c r="H1298" s="6" t="str">
        <f>'CALC | Main Engine'!$E1298</f>
        <v/>
      </c>
      <c r="I1298" s="34" t="str">
        <f>IFERROR('CALC | Main Engine'!$F1298*INDEX(MassUnitsTable[],MATCH($R$3,MassUnitsTable[Mass Units],0),2), "")</f>
        <v/>
      </c>
      <c r="J1298" s="27" t="str">
        <f>IFERROR('CALC | Booster'!$F1298*INDEX(MassUnitsTable[],MATCH($R$3,MassUnitsTable[Mass Units],0),2), "")</f>
        <v/>
      </c>
      <c r="K1298" s="32" t="str">
        <f t="shared" si="109"/>
        <v/>
      </c>
      <c r="L1298" s="34" t="str">
        <f>IFERROR(('CALC | Main Engine'!N1298+'CALC | Booster'!N1298)*INDEX(MassUnitsTable[],MATCH($R$3,MassUnitsTable[Mass Units],0),2), "")</f>
        <v/>
      </c>
      <c r="M1298" s="27" t="str">
        <f>IFERROR(('CALC | Main Engine'!O1298+'CALC | Booster'!O1298)*INDEX(MassUnitsTable[],MATCH($R$3,MassUnitsTable[Mass Units],0),2), "")</f>
        <v/>
      </c>
      <c r="N1298" s="27" t="str">
        <f>IFERROR(('CALC | Main Engine'!P1298+'CALC | Booster'!P1298)*INDEX(MassUnitsTable[],MATCH($R$3,MassUnitsTable[Mass Units],0),2), "")</f>
        <v/>
      </c>
      <c r="O1298" s="27" t="str">
        <f>IFERROR(('CALC | Main Engine'!Q1298+'CALC | Booster'!Q1298)*INDEX(MassUnitsTable[],MATCH($R$3,MassUnitsTable[Mass Units],0),2), "")</f>
        <v/>
      </c>
      <c r="P1298" s="27" t="str">
        <f>IFERROR(('CALC | Main Engine'!R1298+'CALC | Booster'!R1298)*INDEX(MassUnitsTable[],MATCH($R$3,MassUnitsTable[Mass Units],0),2), "")</f>
        <v/>
      </c>
      <c r="Q1298" s="27" t="str">
        <f>IFERROR(('CALC | Main Engine'!S1298+'CALC | Booster'!S1298)*INDEX(MassUnitsTable[],MATCH($R$3,MassUnitsTable[Mass Units],0),2), "")</f>
        <v/>
      </c>
      <c r="R1298" s="32" t="str">
        <f>IFERROR(('CALC | Main Engine'!T1298+'CALC | Booster'!T1298)*INDEX(MassUnitsTable[],MATCH($R$3,MassUnitsTable[Mass Units],0),2), "")</f>
        <v/>
      </c>
      <c r="S1298" s="10"/>
    </row>
    <row r="1299" spans="1:19" x14ac:dyDescent="0.25">
      <c r="A1299" s="10"/>
      <c r="B1299" s="4" t="str">
        <f t="shared" si="105"/>
        <v/>
      </c>
      <c r="C1299" s="5" t="str">
        <f t="shared" si="106"/>
        <v/>
      </c>
      <c r="D1299" s="5" t="str">
        <f t="shared" si="107"/>
        <v/>
      </c>
      <c r="E1299" s="5" t="str">
        <f t="shared" si="108"/>
        <v/>
      </c>
      <c r="F1299" s="5" t="str">
        <f>'CALC | Main Engine'!$B1299</f>
        <v/>
      </c>
      <c r="G1299" s="27" t="str">
        <f>'CALC | Main Engine'!$C1299</f>
        <v/>
      </c>
      <c r="H1299" s="6" t="str">
        <f>'CALC | Main Engine'!$E1299</f>
        <v/>
      </c>
      <c r="I1299" s="34" t="str">
        <f>IFERROR('CALC | Main Engine'!$F1299*INDEX(MassUnitsTable[],MATCH($R$3,MassUnitsTable[Mass Units],0),2), "")</f>
        <v/>
      </c>
      <c r="J1299" s="27" t="str">
        <f>IFERROR('CALC | Booster'!$F1299*INDEX(MassUnitsTable[],MATCH($R$3,MassUnitsTable[Mass Units],0),2), "")</f>
        <v/>
      </c>
      <c r="K1299" s="32" t="str">
        <f t="shared" si="109"/>
        <v/>
      </c>
      <c r="L1299" s="34" t="str">
        <f>IFERROR(('CALC | Main Engine'!N1299+'CALC | Booster'!N1299)*INDEX(MassUnitsTable[],MATCH($R$3,MassUnitsTable[Mass Units],0),2), "")</f>
        <v/>
      </c>
      <c r="M1299" s="27" t="str">
        <f>IFERROR(('CALC | Main Engine'!O1299+'CALC | Booster'!O1299)*INDEX(MassUnitsTable[],MATCH($R$3,MassUnitsTable[Mass Units],0),2), "")</f>
        <v/>
      </c>
      <c r="N1299" s="27" t="str">
        <f>IFERROR(('CALC | Main Engine'!P1299+'CALC | Booster'!P1299)*INDEX(MassUnitsTable[],MATCH($R$3,MassUnitsTable[Mass Units],0),2), "")</f>
        <v/>
      </c>
      <c r="O1299" s="27" t="str">
        <f>IFERROR(('CALC | Main Engine'!Q1299+'CALC | Booster'!Q1299)*INDEX(MassUnitsTable[],MATCH($R$3,MassUnitsTable[Mass Units],0),2), "")</f>
        <v/>
      </c>
      <c r="P1299" s="27" t="str">
        <f>IFERROR(('CALC | Main Engine'!R1299+'CALC | Booster'!R1299)*INDEX(MassUnitsTable[],MATCH($R$3,MassUnitsTable[Mass Units],0),2), "")</f>
        <v/>
      </c>
      <c r="Q1299" s="27" t="str">
        <f>IFERROR(('CALC | Main Engine'!S1299+'CALC | Booster'!S1299)*INDEX(MassUnitsTable[],MATCH($R$3,MassUnitsTable[Mass Units],0),2), "")</f>
        <v/>
      </c>
      <c r="R1299" s="32" t="str">
        <f>IFERROR(('CALC | Main Engine'!T1299+'CALC | Booster'!T1299)*INDEX(MassUnitsTable[],MATCH($R$3,MassUnitsTable[Mass Units],0),2), "")</f>
        <v/>
      </c>
      <c r="S1299" s="10"/>
    </row>
    <row r="1300" spans="1:19" x14ac:dyDescent="0.25">
      <c r="A1300" s="10"/>
      <c r="B1300" s="4" t="str">
        <f t="shared" si="105"/>
        <v/>
      </c>
      <c r="C1300" s="5" t="str">
        <f t="shared" si="106"/>
        <v/>
      </c>
      <c r="D1300" s="5" t="str">
        <f t="shared" si="107"/>
        <v/>
      </c>
      <c r="E1300" s="5" t="str">
        <f t="shared" si="108"/>
        <v/>
      </c>
      <c r="F1300" s="5" t="str">
        <f>'CALC | Main Engine'!$B1300</f>
        <v/>
      </c>
      <c r="G1300" s="27" t="str">
        <f>'CALC | Main Engine'!$C1300</f>
        <v/>
      </c>
      <c r="H1300" s="6" t="str">
        <f>'CALC | Main Engine'!$E1300</f>
        <v/>
      </c>
      <c r="I1300" s="34" t="str">
        <f>IFERROR('CALC | Main Engine'!$F1300*INDEX(MassUnitsTable[],MATCH($R$3,MassUnitsTable[Mass Units],0),2), "")</f>
        <v/>
      </c>
      <c r="J1300" s="27" t="str">
        <f>IFERROR('CALC | Booster'!$F1300*INDEX(MassUnitsTable[],MATCH($R$3,MassUnitsTable[Mass Units],0),2), "")</f>
        <v/>
      </c>
      <c r="K1300" s="32" t="str">
        <f t="shared" si="109"/>
        <v/>
      </c>
      <c r="L1300" s="34" t="str">
        <f>IFERROR(('CALC | Main Engine'!N1300+'CALC | Booster'!N1300)*INDEX(MassUnitsTable[],MATCH($R$3,MassUnitsTable[Mass Units],0),2), "")</f>
        <v/>
      </c>
      <c r="M1300" s="27" t="str">
        <f>IFERROR(('CALC | Main Engine'!O1300+'CALC | Booster'!O1300)*INDEX(MassUnitsTable[],MATCH($R$3,MassUnitsTable[Mass Units],0),2), "")</f>
        <v/>
      </c>
      <c r="N1300" s="27" t="str">
        <f>IFERROR(('CALC | Main Engine'!P1300+'CALC | Booster'!P1300)*INDEX(MassUnitsTable[],MATCH($R$3,MassUnitsTable[Mass Units],0),2), "")</f>
        <v/>
      </c>
      <c r="O1300" s="27" t="str">
        <f>IFERROR(('CALC | Main Engine'!Q1300+'CALC | Booster'!Q1300)*INDEX(MassUnitsTable[],MATCH($R$3,MassUnitsTable[Mass Units],0),2), "")</f>
        <v/>
      </c>
      <c r="P1300" s="27" t="str">
        <f>IFERROR(('CALC | Main Engine'!R1300+'CALC | Booster'!R1300)*INDEX(MassUnitsTable[],MATCH($R$3,MassUnitsTable[Mass Units],0),2), "")</f>
        <v/>
      </c>
      <c r="Q1300" s="27" t="str">
        <f>IFERROR(('CALC | Main Engine'!S1300+'CALC | Booster'!S1300)*INDEX(MassUnitsTable[],MATCH($R$3,MassUnitsTable[Mass Units],0),2), "")</f>
        <v/>
      </c>
      <c r="R1300" s="32" t="str">
        <f>IFERROR(('CALC | Main Engine'!T1300+'CALC | Booster'!T1300)*INDEX(MassUnitsTable[],MATCH($R$3,MassUnitsTable[Mass Units],0),2), "")</f>
        <v/>
      </c>
      <c r="S1300" s="10"/>
    </row>
    <row r="1301" spans="1:19" x14ac:dyDescent="0.25">
      <c r="A1301" s="10"/>
      <c r="B1301" s="4" t="str">
        <f t="shared" si="105"/>
        <v/>
      </c>
      <c r="C1301" s="5" t="str">
        <f t="shared" si="106"/>
        <v/>
      </c>
      <c r="D1301" s="5" t="str">
        <f t="shared" si="107"/>
        <v/>
      </c>
      <c r="E1301" s="5" t="str">
        <f t="shared" si="108"/>
        <v/>
      </c>
      <c r="F1301" s="5" t="str">
        <f>'CALC | Main Engine'!$B1301</f>
        <v/>
      </c>
      <c r="G1301" s="27" t="str">
        <f>'CALC | Main Engine'!$C1301</f>
        <v/>
      </c>
      <c r="H1301" s="6" t="str">
        <f>'CALC | Main Engine'!$E1301</f>
        <v/>
      </c>
      <c r="I1301" s="34" t="str">
        <f>IFERROR('CALC | Main Engine'!$F1301*INDEX(MassUnitsTable[],MATCH($R$3,MassUnitsTable[Mass Units],0),2), "")</f>
        <v/>
      </c>
      <c r="J1301" s="27" t="str">
        <f>IFERROR('CALC | Booster'!$F1301*INDEX(MassUnitsTable[],MATCH($R$3,MassUnitsTable[Mass Units],0),2), "")</f>
        <v/>
      </c>
      <c r="K1301" s="32" t="str">
        <f t="shared" si="109"/>
        <v/>
      </c>
      <c r="L1301" s="34" t="str">
        <f>IFERROR(('CALC | Main Engine'!N1301+'CALC | Booster'!N1301)*INDEX(MassUnitsTable[],MATCH($R$3,MassUnitsTable[Mass Units],0),2), "")</f>
        <v/>
      </c>
      <c r="M1301" s="27" t="str">
        <f>IFERROR(('CALC | Main Engine'!O1301+'CALC | Booster'!O1301)*INDEX(MassUnitsTable[],MATCH($R$3,MassUnitsTable[Mass Units],0),2), "")</f>
        <v/>
      </c>
      <c r="N1301" s="27" t="str">
        <f>IFERROR(('CALC | Main Engine'!P1301+'CALC | Booster'!P1301)*INDEX(MassUnitsTable[],MATCH($R$3,MassUnitsTable[Mass Units],0),2), "")</f>
        <v/>
      </c>
      <c r="O1301" s="27" t="str">
        <f>IFERROR(('CALC | Main Engine'!Q1301+'CALC | Booster'!Q1301)*INDEX(MassUnitsTable[],MATCH($R$3,MassUnitsTable[Mass Units],0),2), "")</f>
        <v/>
      </c>
      <c r="P1301" s="27" t="str">
        <f>IFERROR(('CALC | Main Engine'!R1301+'CALC | Booster'!R1301)*INDEX(MassUnitsTable[],MATCH($R$3,MassUnitsTable[Mass Units],0),2), "")</f>
        <v/>
      </c>
      <c r="Q1301" s="27" t="str">
        <f>IFERROR(('CALC | Main Engine'!S1301+'CALC | Booster'!S1301)*INDEX(MassUnitsTable[],MATCH($R$3,MassUnitsTable[Mass Units],0),2), "")</f>
        <v/>
      </c>
      <c r="R1301" s="32" t="str">
        <f>IFERROR(('CALC | Main Engine'!T1301+'CALC | Booster'!T1301)*INDEX(MassUnitsTable[],MATCH($R$3,MassUnitsTable[Mass Units],0),2), "")</f>
        <v/>
      </c>
      <c r="S1301" s="10"/>
    </row>
    <row r="1302" spans="1:19" x14ac:dyDescent="0.25">
      <c r="A1302" s="10"/>
      <c r="B1302" s="4" t="str">
        <f t="shared" si="105"/>
        <v/>
      </c>
      <c r="C1302" s="5" t="str">
        <f t="shared" si="106"/>
        <v/>
      </c>
      <c r="D1302" s="5" t="str">
        <f t="shared" si="107"/>
        <v/>
      </c>
      <c r="E1302" s="5" t="str">
        <f t="shared" si="108"/>
        <v/>
      </c>
      <c r="F1302" s="5" t="str">
        <f>'CALC | Main Engine'!$B1302</f>
        <v/>
      </c>
      <c r="G1302" s="27" t="str">
        <f>'CALC | Main Engine'!$C1302</f>
        <v/>
      </c>
      <c r="H1302" s="6" t="str">
        <f>'CALC | Main Engine'!$E1302</f>
        <v/>
      </c>
      <c r="I1302" s="34" t="str">
        <f>IFERROR('CALC | Main Engine'!$F1302*INDEX(MassUnitsTable[],MATCH($R$3,MassUnitsTable[Mass Units],0),2), "")</f>
        <v/>
      </c>
      <c r="J1302" s="27" t="str">
        <f>IFERROR('CALC | Booster'!$F1302*INDEX(MassUnitsTable[],MATCH($R$3,MassUnitsTable[Mass Units],0),2), "")</f>
        <v/>
      </c>
      <c r="K1302" s="32" t="str">
        <f t="shared" si="109"/>
        <v/>
      </c>
      <c r="L1302" s="34" t="str">
        <f>IFERROR(('CALC | Main Engine'!N1302+'CALC | Booster'!N1302)*INDEX(MassUnitsTable[],MATCH($R$3,MassUnitsTable[Mass Units],0),2), "")</f>
        <v/>
      </c>
      <c r="M1302" s="27" t="str">
        <f>IFERROR(('CALC | Main Engine'!O1302+'CALC | Booster'!O1302)*INDEX(MassUnitsTable[],MATCH($R$3,MassUnitsTable[Mass Units],0),2), "")</f>
        <v/>
      </c>
      <c r="N1302" s="27" t="str">
        <f>IFERROR(('CALC | Main Engine'!P1302+'CALC | Booster'!P1302)*INDEX(MassUnitsTable[],MATCH($R$3,MassUnitsTable[Mass Units],0),2), "")</f>
        <v/>
      </c>
      <c r="O1302" s="27" t="str">
        <f>IFERROR(('CALC | Main Engine'!Q1302+'CALC | Booster'!Q1302)*INDEX(MassUnitsTable[],MATCH($R$3,MassUnitsTable[Mass Units],0),2), "")</f>
        <v/>
      </c>
      <c r="P1302" s="27" t="str">
        <f>IFERROR(('CALC | Main Engine'!R1302+'CALC | Booster'!R1302)*INDEX(MassUnitsTable[],MATCH($R$3,MassUnitsTable[Mass Units],0),2), "")</f>
        <v/>
      </c>
      <c r="Q1302" s="27" t="str">
        <f>IFERROR(('CALC | Main Engine'!S1302+'CALC | Booster'!S1302)*INDEX(MassUnitsTable[],MATCH($R$3,MassUnitsTable[Mass Units],0),2), "")</f>
        <v/>
      </c>
      <c r="R1302" s="32" t="str">
        <f>IFERROR(('CALC | Main Engine'!T1302+'CALC | Booster'!T1302)*INDEX(MassUnitsTable[],MATCH($R$3,MassUnitsTable[Mass Units],0),2), "")</f>
        <v/>
      </c>
      <c r="S1302" s="10"/>
    </row>
    <row r="1303" spans="1:19" x14ac:dyDescent="0.25">
      <c r="A1303" s="10"/>
      <c r="B1303" s="4" t="str">
        <f t="shared" si="105"/>
        <v/>
      </c>
      <c r="C1303" s="5" t="str">
        <f t="shared" si="106"/>
        <v/>
      </c>
      <c r="D1303" s="5" t="str">
        <f t="shared" si="107"/>
        <v/>
      </c>
      <c r="E1303" s="5" t="str">
        <f t="shared" si="108"/>
        <v/>
      </c>
      <c r="F1303" s="5" t="str">
        <f>'CALC | Main Engine'!$B1303</f>
        <v/>
      </c>
      <c r="G1303" s="27" t="str">
        <f>'CALC | Main Engine'!$C1303</f>
        <v/>
      </c>
      <c r="H1303" s="6" t="str">
        <f>'CALC | Main Engine'!$E1303</f>
        <v/>
      </c>
      <c r="I1303" s="34" t="str">
        <f>IFERROR('CALC | Main Engine'!$F1303*INDEX(MassUnitsTable[],MATCH($R$3,MassUnitsTable[Mass Units],0),2), "")</f>
        <v/>
      </c>
      <c r="J1303" s="27" t="str">
        <f>IFERROR('CALC | Booster'!$F1303*INDEX(MassUnitsTable[],MATCH($R$3,MassUnitsTable[Mass Units],0),2), "")</f>
        <v/>
      </c>
      <c r="K1303" s="32" t="str">
        <f t="shared" si="109"/>
        <v/>
      </c>
      <c r="L1303" s="34" t="str">
        <f>IFERROR(('CALC | Main Engine'!N1303+'CALC | Booster'!N1303)*INDEX(MassUnitsTable[],MATCH($R$3,MassUnitsTable[Mass Units],0),2), "")</f>
        <v/>
      </c>
      <c r="M1303" s="27" t="str">
        <f>IFERROR(('CALC | Main Engine'!O1303+'CALC | Booster'!O1303)*INDEX(MassUnitsTable[],MATCH($R$3,MassUnitsTable[Mass Units],0),2), "")</f>
        <v/>
      </c>
      <c r="N1303" s="27" t="str">
        <f>IFERROR(('CALC | Main Engine'!P1303+'CALC | Booster'!P1303)*INDEX(MassUnitsTable[],MATCH($R$3,MassUnitsTable[Mass Units],0),2), "")</f>
        <v/>
      </c>
      <c r="O1303" s="27" t="str">
        <f>IFERROR(('CALC | Main Engine'!Q1303+'CALC | Booster'!Q1303)*INDEX(MassUnitsTable[],MATCH($R$3,MassUnitsTable[Mass Units],0),2), "")</f>
        <v/>
      </c>
      <c r="P1303" s="27" t="str">
        <f>IFERROR(('CALC | Main Engine'!R1303+'CALC | Booster'!R1303)*INDEX(MassUnitsTable[],MATCH($R$3,MassUnitsTable[Mass Units],0),2), "")</f>
        <v/>
      </c>
      <c r="Q1303" s="27" t="str">
        <f>IFERROR(('CALC | Main Engine'!S1303+'CALC | Booster'!S1303)*INDEX(MassUnitsTable[],MATCH($R$3,MassUnitsTable[Mass Units],0),2), "")</f>
        <v/>
      </c>
      <c r="R1303" s="32" t="str">
        <f>IFERROR(('CALC | Main Engine'!T1303+'CALC | Booster'!T1303)*INDEX(MassUnitsTable[],MATCH($R$3,MassUnitsTable[Mass Units],0),2), "")</f>
        <v/>
      </c>
      <c r="S1303" s="10"/>
    </row>
    <row r="1304" spans="1:19" x14ac:dyDescent="0.25">
      <c r="A1304" s="10"/>
      <c r="B1304" s="4" t="str">
        <f t="shared" si="105"/>
        <v/>
      </c>
      <c r="C1304" s="5" t="str">
        <f t="shared" si="106"/>
        <v/>
      </c>
      <c r="D1304" s="5" t="str">
        <f t="shared" si="107"/>
        <v/>
      </c>
      <c r="E1304" s="5" t="str">
        <f t="shared" si="108"/>
        <v/>
      </c>
      <c r="F1304" s="5" t="str">
        <f>'CALC | Main Engine'!$B1304</f>
        <v/>
      </c>
      <c r="G1304" s="27" t="str">
        <f>'CALC | Main Engine'!$C1304</f>
        <v/>
      </c>
      <c r="H1304" s="6" t="str">
        <f>'CALC | Main Engine'!$E1304</f>
        <v/>
      </c>
      <c r="I1304" s="34" t="str">
        <f>IFERROR('CALC | Main Engine'!$F1304*INDEX(MassUnitsTable[],MATCH($R$3,MassUnitsTable[Mass Units],0),2), "")</f>
        <v/>
      </c>
      <c r="J1304" s="27" t="str">
        <f>IFERROR('CALC | Booster'!$F1304*INDEX(MassUnitsTable[],MATCH($R$3,MassUnitsTable[Mass Units],0),2), "")</f>
        <v/>
      </c>
      <c r="K1304" s="32" t="str">
        <f t="shared" si="109"/>
        <v/>
      </c>
      <c r="L1304" s="34" t="str">
        <f>IFERROR(('CALC | Main Engine'!N1304+'CALC | Booster'!N1304)*INDEX(MassUnitsTable[],MATCH($R$3,MassUnitsTable[Mass Units],0),2), "")</f>
        <v/>
      </c>
      <c r="M1304" s="27" t="str">
        <f>IFERROR(('CALC | Main Engine'!O1304+'CALC | Booster'!O1304)*INDEX(MassUnitsTable[],MATCH($R$3,MassUnitsTable[Mass Units],0),2), "")</f>
        <v/>
      </c>
      <c r="N1304" s="27" t="str">
        <f>IFERROR(('CALC | Main Engine'!P1304+'CALC | Booster'!P1304)*INDEX(MassUnitsTable[],MATCH($R$3,MassUnitsTable[Mass Units],0),2), "")</f>
        <v/>
      </c>
      <c r="O1304" s="27" t="str">
        <f>IFERROR(('CALC | Main Engine'!Q1304+'CALC | Booster'!Q1304)*INDEX(MassUnitsTable[],MATCH($R$3,MassUnitsTable[Mass Units],0),2), "")</f>
        <v/>
      </c>
      <c r="P1304" s="27" t="str">
        <f>IFERROR(('CALC | Main Engine'!R1304+'CALC | Booster'!R1304)*INDEX(MassUnitsTable[],MATCH($R$3,MassUnitsTable[Mass Units],0),2), "")</f>
        <v/>
      </c>
      <c r="Q1304" s="27" t="str">
        <f>IFERROR(('CALC | Main Engine'!S1304+'CALC | Booster'!S1304)*INDEX(MassUnitsTable[],MATCH($R$3,MassUnitsTable[Mass Units],0),2), "")</f>
        <v/>
      </c>
      <c r="R1304" s="32" t="str">
        <f>IFERROR(('CALC | Main Engine'!T1304+'CALC | Booster'!T1304)*INDEX(MassUnitsTable[],MATCH($R$3,MassUnitsTable[Mass Units],0),2), "")</f>
        <v/>
      </c>
      <c r="S1304" s="10"/>
    </row>
    <row r="1305" spans="1:19" x14ac:dyDescent="0.25">
      <c r="A1305" s="10"/>
      <c r="B1305" s="4" t="str">
        <f t="shared" si="105"/>
        <v/>
      </c>
      <c r="C1305" s="5" t="str">
        <f t="shared" si="106"/>
        <v/>
      </c>
      <c r="D1305" s="5" t="str">
        <f t="shared" si="107"/>
        <v/>
      </c>
      <c r="E1305" s="5" t="str">
        <f t="shared" si="108"/>
        <v/>
      </c>
      <c r="F1305" s="5" t="str">
        <f>'CALC | Main Engine'!$B1305</f>
        <v/>
      </c>
      <c r="G1305" s="27" t="str">
        <f>'CALC | Main Engine'!$C1305</f>
        <v/>
      </c>
      <c r="H1305" s="6" t="str">
        <f>'CALC | Main Engine'!$E1305</f>
        <v/>
      </c>
      <c r="I1305" s="34" t="str">
        <f>IFERROR('CALC | Main Engine'!$F1305*INDEX(MassUnitsTable[],MATCH($R$3,MassUnitsTable[Mass Units],0),2), "")</f>
        <v/>
      </c>
      <c r="J1305" s="27" t="str">
        <f>IFERROR('CALC | Booster'!$F1305*INDEX(MassUnitsTable[],MATCH($R$3,MassUnitsTable[Mass Units],0),2), "")</f>
        <v/>
      </c>
      <c r="K1305" s="32" t="str">
        <f t="shared" si="109"/>
        <v/>
      </c>
      <c r="L1305" s="34" t="str">
        <f>IFERROR(('CALC | Main Engine'!N1305+'CALC | Booster'!N1305)*INDEX(MassUnitsTable[],MATCH($R$3,MassUnitsTable[Mass Units],0),2), "")</f>
        <v/>
      </c>
      <c r="M1305" s="27" t="str">
        <f>IFERROR(('CALC | Main Engine'!O1305+'CALC | Booster'!O1305)*INDEX(MassUnitsTable[],MATCH($R$3,MassUnitsTable[Mass Units],0),2), "")</f>
        <v/>
      </c>
      <c r="N1305" s="27" t="str">
        <f>IFERROR(('CALC | Main Engine'!P1305+'CALC | Booster'!P1305)*INDEX(MassUnitsTable[],MATCH($R$3,MassUnitsTable[Mass Units],0),2), "")</f>
        <v/>
      </c>
      <c r="O1305" s="27" t="str">
        <f>IFERROR(('CALC | Main Engine'!Q1305+'CALC | Booster'!Q1305)*INDEX(MassUnitsTable[],MATCH($R$3,MassUnitsTable[Mass Units],0),2), "")</f>
        <v/>
      </c>
      <c r="P1305" s="27" t="str">
        <f>IFERROR(('CALC | Main Engine'!R1305+'CALC | Booster'!R1305)*INDEX(MassUnitsTable[],MATCH($R$3,MassUnitsTable[Mass Units],0),2), "")</f>
        <v/>
      </c>
      <c r="Q1305" s="27" t="str">
        <f>IFERROR(('CALC | Main Engine'!S1305+'CALC | Booster'!S1305)*INDEX(MassUnitsTable[],MATCH($R$3,MassUnitsTable[Mass Units],0),2), "")</f>
        <v/>
      </c>
      <c r="R1305" s="32" t="str">
        <f>IFERROR(('CALC | Main Engine'!T1305+'CALC | Booster'!T1305)*INDEX(MassUnitsTable[],MATCH($R$3,MassUnitsTable[Mass Units],0),2), "")</f>
        <v/>
      </c>
      <c r="S1305" s="10"/>
    </row>
    <row r="1306" spans="1:19" x14ac:dyDescent="0.25">
      <c r="A1306" s="10"/>
      <c r="B1306" s="4" t="str">
        <f t="shared" si="105"/>
        <v/>
      </c>
      <c r="C1306" s="5" t="str">
        <f t="shared" si="106"/>
        <v/>
      </c>
      <c r="D1306" s="5" t="str">
        <f t="shared" si="107"/>
        <v/>
      </c>
      <c r="E1306" s="5" t="str">
        <f t="shared" si="108"/>
        <v/>
      </c>
      <c r="F1306" s="5" t="str">
        <f>'CALC | Main Engine'!$B1306</f>
        <v/>
      </c>
      <c r="G1306" s="27" t="str">
        <f>'CALC | Main Engine'!$C1306</f>
        <v/>
      </c>
      <c r="H1306" s="6" t="str">
        <f>'CALC | Main Engine'!$E1306</f>
        <v/>
      </c>
      <c r="I1306" s="34" t="str">
        <f>IFERROR('CALC | Main Engine'!$F1306*INDEX(MassUnitsTable[],MATCH($R$3,MassUnitsTable[Mass Units],0),2), "")</f>
        <v/>
      </c>
      <c r="J1306" s="27" t="str">
        <f>IFERROR('CALC | Booster'!$F1306*INDEX(MassUnitsTable[],MATCH($R$3,MassUnitsTable[Mass Units],0),2), "")</f>
        <v/>
      </c>
      <c r="K1306" s="32" t="str">
        <f t="shared" si="109"/>
        <v/>
      </c>
      <c r="L1306" s="34" t="str">
        <f>IFERROR(('CALC | Main Engine'!N1306+'CALC | Booster'!N1306)*INDEX(MassUnitsTable[],MATCH($R$3,MassUnitsTable[Mass Units],0),2), "")</f>
        <v/>
      </c>
      <c r="M1306" s="27" t="str">
        <f>IFERROR(('CALC | Main Engine'!O1306+'CALC | Booster'!O1306)*INDEX(MassUnitsTable[],MATCH($R$3,MassUnitsTable[Mass Units],0),2), "")</f>
        <v/>
      </c>
      <c r="N1306" s="27" t="str">
        <f>IFERROR(('CALC | Main Engine'!P1306+'CALC | Booster'!P1306)*INDEX(MassUnitsTable[],MATCH($R$3,MassUnitsTable[Mass Units],0),2), "")</f>
        <v/>
      </c>
      <c r="O1306" s="27" t="str">
        <f>IFERROR(('CALC | Main Engine'!Q1306+'CALC | Booster'!Q1306)*INDEX(MassUnitsTable[],MATCH($R$3,MassUnitsTable[Mass Units],0),2), "")</f>
        <v/>
      </c>
      <c r="P1306" s="27" t="str">
        <f>IFERROR(('CALC | Main Engine'!R1306+'CALC | Booster'!R1306)*INDEX(MassUnitsTable[],MATCH($R$3,MassUnitsTable[Mass Units],0),2), "")</f>
        <v/>
      </c>
      <c r="Q1306" s="27" t="str">
        <f>IFERROR(('CALC | Main Engine'!S1306+'CALC | Booster'!S1306)*INDEX(MassUnitsTable[],MATCH($R$3,MassUnitsTable[Mass Units],0),2), "")</f>
        <v/>
      </c>
      <c r="R1306" s="32" t="str">
        <f>IFERROR(('CALC | Main Engine'!T1306+'CALC | Booster'!T1306)*INDEX(MassUnitsTable[],MATCH($R$3,MassUnitsTable[Mass Units],0),2), "")</f>
        <v/>
      </c>
      <c r="S1306" s="10"/>
    </row>
    <row r="1307" spans="1:19" x14ac:dyDescent="0.25">
      <c r="A1307" s="10"/>
      <c r="B1307" s="4" t="str">
        <f t="shared" si="105"/>
        <v/>
      </c>
      <c r="C1307" s="5" t="str">
        <f t="shared" si="106"/>
        <v/>
      </c>
      <c r="D1307" s="5" t="str">
        <f t="shared" si="107"/>
        <v/>
      </c>
      <c r="E1307" s="5" t="str">
        <f t="shared" si="108"/>
        <v/>
      </c>
      <c r="F1307" s="5" t="str">
        <f>'CALC | Main Engine'!$B1307</f>
        <v/>
      </c>
      <c r="G1307" s="27" t="str">
        <f>'CALC | Main Engine'!$C1307</f>
        <v/>
      </c>
      <c r="H1307" s="6" t="str">
        <f>'CALC | Main Engine'!$E1307</f>
        <v/>
      </c>
      <c r="I1307" s="34" t="str">
        <f>IFERROR('CALC | Main Engine'!$F1307*INDEX(MassUnitsTable[],MATCH($R$3,MassUnitsTable[Mass Units],0),2), "")</f>
        <v/>
      </c>
      <c r="J1307" s="27" t="str">
        <f>IFERROR('CALC | Booster'!$F1307*INDEX(MassUnitsTable[],MATCH($R$3,MassUnitsTable[Mass Units],0),2), "")</f>
        <v/>
      </c>
      <c r="K1307" s="32" t="str">
        <f t="shared" si="109"/>
        <v/>
      </c>
      <c r="L1307" s="34" t="str">
        <f>IFERROR(('CALC | Main Engine'!N1307+'CALC | Booster'!N1307)*INDEX(MassUnitsTable[],MATCH($R$3,MassUnitsTable[Mass Units],0),2), "")</f>
        <v/>
      </c>
      <c r="M1307" s="27" t="str">
        <f>IFERROR(('CALC | Main Engine'!O1307+'CALC | Booster'!O1307)*INDEX(MassUnitsTable[],MATCH($R$3,MassUnitsTable[Mass Units],0),2), "")</f>
        <v/>
      </c>
      <c r="N1307" s="27" t="str">
        <f>IFERROR(('CALC | Main Engine'!P1307+'CALC | Booster'!P1307)*INDEX(MassUnitsTable[],MATCH($R$3,MassUnitsTable[Mass Units],0),2), "")</f>
        <v/>
      </c>
      <c r="O1307" s="27" t="str">
        <f>IFERROR(('CALC | Main Engine'!Q1307+'CALC | Booster'!Q1307)*INDEX(MassUnitsTable[],MATCH($R$3,MassUnitsTable[Mass Units],0),2), "")</f>
        <v/>
      </c>
      <c r="P1307" s="27" t="str">
        <f>IFERROR(('CALC | Main Engine'!R1307+'CALC | Booster'!R1307)*INDEX(MassUnitsTable[],MATCH($R$3,MassUnitsTable[Mass Units],0),2), "")</f>
        <v/>
      </c>
      <c r="Q1307" s="27" t="str">
        <f>IFERROR(('CALC | Main Engine'!S1307+'CALC | Booster'!S1307)*INDEX(MassUnitsTable[],MATCH($R$3,MassUnitsTable[Mass Units],0),2), "")</f>
        <v/>
      </c>
      <c r="R1307" s="32" t="str">
        <f>IFERROR(('CALC | Main Engine'!T1307+'CALC | Booster'!T1307)*INDEX(MassUnitsTable[],MATCH($R$3,MassUnitsTable[Mass Units],0),2), "")</f>
        <v/>
      </c>
      <c r="S1307" s="10"/>
    </row>
    <row r="1308" spans="1:19" x14ac:dyDescent="0.25">
      <c r="A1308" s="10"/>
      <c r="B1308" s="4" t="str">
        <f t="shared" si="105"/>
        <v/>
      </c>
      <c r="C1308" s="5" t="str">
        <f t="shared" si="106"/>
        <v/>
      </c>
      <c r="D1308" s="5" t="str">
        <f t="shared" si="107"/>
        <v/>
      </c>
      <c r="E1308" s="5" t="str">
        <f t="shared" si="108"/>
        <v/>
      </c>
      <c r="F1308" s="5" t="str">
        <f>'CALC | Main Engine'!$B1308</f>
        <v/>
      </c>
      <c r="G1308" s="27" t="str">
        <f>'CALC | Main Engine'!$C1308</f>
        <v/>
      </c>
      <c r="H1308" s="6" t="str">
        <f>'CALC | Main Engine'!$E1308</f>
        <v/>
      </c>
      <c r="I1308" s="34" t="str">
        <f>IFERROR('CALC | Main Engine'!$F1308*INDEX(MassUnitsTable[],MATCH($R$3,MassUnitsTable[Mass Units],0),2), "")</f>
        <v/>
      </c>
      <c r="J1308" s="27" t="str">
        <f>IFERROR('CALC | Booster'!$F1308*INDEX(MassUnitsTable[],MATCH($R$3,MassUnitsTable[Mass Units],0),2), "")</f>
        <v/>
      </c>
      <c r="K1308" s="32" t="str">
        <f t="shared" si="109"/>
        <v/>
      </c>
      <c r="L1308" s="34" t="str">
        <f>IFERROR(('CALC | Main Engine'!N1308+'CALC | Booster'!N1308)*INDEX(MassUnitsTable[],MATCH($R$3,MassUnitsTable[Mass Units],0),2), "")</f>
        <v/>
      </c>
      <c r="M1308" s="27" t="str">
        <f>IFERROR(('CALC | Main Engine'!O1308+'CALC | Booster'!O1308)*INDEX(MassUnitsTable[],MATCH($R$3,MassUnitsTable[Mass Units],0),2), "")</f>
        <v/>
      </c>
      <c r="N1308" s="27" t="str">
        <f>IFERROR(('CALC | Main Engine'!P1308+'CALC | Booster'!P1308)*INDEX(MassUnitsTable[],MATCH($R$3,MassUnitsTable[Mass Units],0),2), "")</f>
        <v/>
      </c>
      <c r="O1308" s="27" t="str">
        <f>IFERROR(('CALC | Main Engine'!Q1308+'CALC | Booster'!Q1308)*INDEX(MassUnitsTable[],MATCH($R$3,MassUnitsTable[Mass Units],0),2), "")</f>
        <v/>
      </c>
      <c r="P1308" s="27" t="str">
        <f>IFERROR(('CALC | Main Engine'!R1308+'CALC | Booster'!R1308)*INDEX(MassUnitsTable[],MATCH($R$3,MassUnitsTable[Mass Units],0),2), "")</f>
        <v/>
      </c>
      <c r="Q1308" s="27" t="str">
        <f>IFERROR(('CALC | Main Engine'!S1308+'CALC | Booster'!S1308)*INDEX(MassUnitsTable[],MATCH($R$3,MassUnitsTable[Mass Units],0),2), "")</f>
        <v/>
      </c>
      <c r="R1308" s="32" t="str">
        <f>IFERROR(('CALC | Main Engine'!T1308+'CALC | Booster'!T1308)*INDEX(MassUnitsTable[],MATCH($R$3,MassUnitsTable[Mass Units],0),2), "")</f>
        <v/>
      </c>
      <c r="S1308" s="10"/>
    </row>
    <row r="1309" spans="1:19" x14ac:dyDescent="0.25">
      <c r="A1309" s="10"/>
      <c r="B1309" s="4" t="str">
        <f t="shared" si="105"/>
        <v/>
      </c>
      <c r="C1309" s="5" t="str">
        <f t="shared" si="106"/>
        <v/>
      </c>
      <c r="D1309" s="5" t="str">
        <f t="shared" si="107"/>
        <v/>
      </c>
      <c r="E1309" s="5" t="str">
        <f t="shared" si="108"/>
        <v/>
      </c>
      <c r="F1309" s="5" t="str">
        <f>'CALC | Main Engine'!$B1309</f>
        <v/>
      </c>
      <c r="G1309" s="27" t="str">
        <f>'CALC | Main Engine'!$C1309</f>
        <v/>
      </c>
      <c r="H1309" s="6" t="str">
        <f>'CALC | Main Engine'!$E1309</f>
        <v/>
      </c>
      <c r="I1309" s="34" t="str">
        <f>IFERROR('CALC | Main Engine'!$F1309*INDEX(MassUnitsTable[],MATCH($R$3,MassUnitsTable[Mass Units],0),2), "")</f>
        <v/>
      </c>
      <c r="J1309" s="27" t="str">
        <f>IFERROR('CALC | Booster'!$F1309*INDEX(MassUnitsTable[],MATCH($R$3,MassUnitsTable[Mass Units],0),2), "")</f>
        <v/>
      </c>
      <c r="K1309" s="32" t="str">
        <f t="shared" si="109"/>
        <v/>
      </c>
      <c r="L1309" s="34" t="str">
        <f>IFERROR(('CALC | Main Engine'!N1309+'CALC | Booster'!N1309)*INDEX(MassUnitsTable[],MATCH($R$3,MassUnitsTable[Mass Units],0),2), "")</f>
        <v/>
      </c>
      <c r="M1309" s="27" t="str">
        <f>IFERROR(('CALC | Main Engine'!O1309+'CALC | Booster'!O1309)*INDEX(MassUnitsTable[],MATCH($R$3,MassUnitsTable[Mass Units],0),2), "")</f>
        <v/>
      </c>
      <c r="N1309" s="27" t="str">
        <f>IFERROR(('CALC | Main Engine'!P1309+'CALC | Booster'!P1309)*INDEX(MassUnitsTable[],MATCH($R$3,MassUnitsTable[Mass Units],0),2), "")</f>
        <v/>
      </c>
      <c r="O1309" s="27" t="str">
        <f>IFERROR(('CALC | Main Engine'!Q1309+'CALC | Booster'!Q1309)*INDEX(MassUnitsTable[],MATCH($R$3,MassUnitsTable[Mass Units],0),2), "")</f>
        <v/>
      </c>
      <c r="P1309" s="27" t="str">
        <f>IFERROR(('CALC | Main Engine'!R1309+'CALC | Booster'!R1309)*INDEX(MassUnitsTable[],MATCH($R$3,MassUnitsTable[Mass Units],0),2), "")</f>
        <v/>
      </c>
      <c r="Q1309" s="27" t="str">
        <f>IFERROR(('CALC | Main Engine'!S1309+'CALC | Booster'!S1309)*INDEX(MassUnitsTable[],MATCH($R$3,MassUnitsTable[Mass Units],0),2), "")</f>
        <v/>
      </c>
      <c r="R1309" s="32" t="str">
        <f>IFERROR(('CALC | Main Engine'!T1309+'CALC | Booster'!T1309)*INDEX(MassUnitsTable[],MATCH($R$3,MassUnitsTable[Mass Units],0),2), "")</f>
        <v/>
      </c>
      <c r="S1309" s="10"/>
    </row>
    <row r="1310" spans="1:19" x14ac:dyDescent="0.25">
      <c r="A1310" s="10"/>
      <c r="B1310" s="4" t="str">
        <f t="shared" si="105"/>
        <v/>
      </c>
      <c r="C1310" s="5" t="str">
        <f t="shared" si="106"/>
        <v/>
      </c>
      <c r="D1310" s="5" t="str">
        <f t="shared" si="107"/>
        <v/>
      </c>
      <c r="E1310" s="5" t="str">
        <f t="shared" si="108"/>
        <v/>
      </c>
      <c r="F1310" s="5" t="str">
        <f>'CALC | Main Engine'!$B1310</f>
        <v/>
      </c>
      <c r="G1310" s="27" t="str">
        <f>'CALC | Main Engine'!$C1310</f>
        <v/>
      </c>
      <c r="H1310" s="6" t="str">
        <f>'CALC | Main Engine'!$E1310</f>
        <v/>
      </c>
      <c r="I1310" s="34" t="str">
        <f>IFERROR('CALC | Main Engine'!$F1310*INDEX(MassUnitsTable[],MATCH($R$3,MassUnitsTable[Mass Units],0),2), "")</f>
        <v/>
      </c>
      <c r="J1310" s="27" t="str">
        <f>IFERROR('CALC | Booster'!$F1310*INDEX(MassUnitsTable[],MATCH($R$3,MassUnitsTable[Mass Units],0),2), "")</f>
        <v/>
      </c>
      <c r="K1310" s="32" t="str">
        <f t="shared" si="109"/>
        <v/>
      </c>
      <c r="L1310" s="34" t="str">
        <f>IFERROR(('CALC | Main Engine'!N1310+'CALC | Booster'!N1310)*INDEX(MassUnitsTable[],MATCH($R$3,MassUnitsTable[Mass Units],0),2), "")</f>
        <v/>
      </c>
      <c r="M1310" s="27" t="str">
        <f>IFERROR(('CALC | Main Engine'!O1310+'CALC | Booster'!O1310)*INDEX(MassUnitsTable[],MATCH($R$3,MassUnitsTable[Mass Units],0),2), "")</f>
        <v/>
      </c>
      <c r="N1310" s="27" t="str">
        <f>IFERROR(('CALC | Main Engine'!P1310+'CALC | Booster'!P1310)*INDEX(MassUnitsTable[],MATCH($R$3,MassUnitsTable[Mass Units],0),2), "")</f>
        <v/>
      </c>
      <c r="O1310" s="27" t="str">
        <f>IFERROR(('CALC | Main Engine'!Q1310+'CALC | Booster'!Q1310)*INDEX(MassUnitsTable[],MATCH($R$3,MassUnitsTable[Mass Units],0),2), "")</f>
        <v/>
      </c>
      <c r="P1310" s="27" t="str">
        <f>IFERROR(('CALC | Main Engine'!R1310+'CALC | Booster'!R1310)*INDEX(MassUnitsTable[],MATCH($R$3,MassUnitsTable[Mass Units],0),2), "")</f>
        <v/>
      </c>
      <c r="Q1310" s="27" t="str">
        <f>IFERROR(('CALC | Main Engine'!S1310+'CALC | Booster'!S1310)*INDEX(MassUnitsTable[],MATCH($R$3,MassUnitsTable[Mass Units],0),2), "")</f>
        <v/>
      </c>
      <c r="R1310" s="32" t="str">
        <f>IFERROR(('CALC | Main Engine'!T1310+'CALC | Booster'!T1310)*INDEX(MassUnitsTable[],MATCH($R$3,MassUnitsTable[Mass Units],0),2), "")</f>
        <v/>
      </c>
      <c r="S1310" s="10"/>
    </row>
    <row r="1311" spans="1:19" x14ac:dyDescent="0.25">
      <c r="A1311" s="10"/>
      <c r="B1311" s="4" t="str">
        <f t="shared" si="105"/>
        <v/>
      </c>
      <c r="C1311" s="5" t="str">
        <f t="shared" si="106"/>
        <v/>
      </c>
      <c r="D1311" s="5" t="str">
        <f t="shared" si="107"/>
        <v/>
      </c>
      <c r="E1311" s="5" t="str">
        <f t="shared" si="108"/>
        <v/>
      </c>
      <c r="F1311" s="5" t="str">
        <f>'CALC | Main Engine'!$B1311</f>
        <v/>
      </c>
      <c r="G1311" s="27" t="str">
        <f>'CALC | Main Engine'!$C1311</f>
        <v/>
      </c>
      <c r="H1311" s="6" t="str">
        <f>'CALC | Main Engine'!$E1311</f>
        <v/>
      </c>
      <c r="I1311" s="34" t="str">
        <f>IFERROR('CALC | Main Engine'!$F1311*INDEX(MassUnitsTable[],MATCH($R$3,MassUnitsTable[Mass Units],0),2), "")</f>
        <v/>
      </c>
      <c r="J1311" s="27" t="str">
        <f>IFERROR('CALC | Booster'!$F1311*INDEX(MassUnitsTable[],MATCH($R$3,MassUnitsTable[Mass Units],0),2), "")</f>
        <v/>
      </c>
      <c r="K1311" s="32" t="str">
        <f t="shared" si="109"/>
        <v/>
      </c>
      <c r="L1311" s="34" t="str">
        <f>IFERROR(('CALC | Main Engine'!N1311+'CALC | Booster'!N1311)*INDEX(MassUnitsTable[],MATCH($R$3,MassUnitsTable[Mass Units],0),2), "")</f>
        <v/>
      </c>
      <c r="M1311" s="27" t="str">
        <f>IFERROR(('CALC | Main Engine'!O1311+'CALC | Booster'!O1311)*INDEX(MassUnitsTable[],MATCH($R$3,MassUnitsTable[Mass Units],0),2), "")</f>
        <v/>
      </c>
      <c r="N1311" s="27" t="str">
        <f>IFERROR(('CALC | Main Engine'!P1311+'CALC | Booster'!P1311)*INDEX(MassUnitsTable[],MATCH($R$3,MassUnitsTable[Mass Units],0),2), "")</f>
        <v/>
      </c>
      <c r="O1311" s="27" t="str">
        <f>IFERROR(('CALC | Main Engine'!Q1311+'CALC | Booster'!Q1311)*INDEX(MassUnitsTable[],MATCH($R$3,MassUnitsTable[Mass Units],0),2), "")</f>
        <v/>
      </c>
      <c r="P1311" s="27" t="str">
        <f>IFERROR(('CALC | Main Engine'!R1311+'CALC | Booster'!R1311)*INDEX(MassUnitsTable[],MATCH($R$3,MassUnitsTable[Mass Units],0),2), "")</f>
        <v/>
      </c>
      <c r="Q1311" s="27" t="str">
        <f>IFERROR(('CALC | Main Engine'!S1311+'CALC | Booster'!S1311)*INDEX(MassUnitsTable[],MATCH($R$3,MassUnitsTable[Mass Units],0),2), "")</f>
        <v/>
      </c>
      <c r="R1311" s="32" t="str">
        <f>IFERROR(('CALC | Main Engine'!T1311+'CALC | Booster'!T1311)*INDEX(MassUnitsTable[],MATCH($R$3,MassUnitsTable[Mass Units],0),2), "")</f>
        <v/>
      </c>
      <c r="S1311" s="10"/>
    </row>
    <row r="1312" spans="1:19" x14ac:dyDescent="0.25">
      <c r="A1312" s="10"/>
      <c r="B1312" s="4" t="str">
        <f t="shared" si="105"/>
        <v/>
      </c>
      <c r="C1312" s="5" t="str">
        <f t="shared" si="106"/>
        <v/>
      </c>
      <c r="D1312" s="5" t="str">
        <f t="shared" si="107"/>
        <v/>
      </c>
      <c r="E1312" s="5" t="str">
        <f t="shared" si="108"/>
        <v/>
      </c>
      <c r="F1312" s="5" t="str">
        <f>'CALC | Main Engine'!$B1312</f>
        <v/>
      </c>
      <c r="G1312" s="27" t="str">
        <f>'CALC | Main Engine'!$C1312</f>
        <v/>
      </c>
      <c r="H1312" s="6" t="str">
        <f>'CALC | Main Engine'!$E1312</f>
        <v/>
      </c>
      <c r="I1312" s="34" t="str">
        <f>IFERROR('CALC | Main Engine'!$F1312*INDEX(MassUnitsTable[],MATCH($R$3,MassUnitsTable[Mass Units],0),2), "")</f>
        <v/>
      </c>
      <c r="J1312" s="27" t="str">
        <f>IFERROR('CALC | Booster'!$F1312*INDEX(MassUnitsTable[],MATCH($R$3,MassUnitsTable[Mass Units],0),2), "")</f>
        <v/>
      </c>
      <c r="K1312" s="32" t="str">
        <f t="shared" si="109"/>
        <v/>
      </c>
      <c r="L1312" s="34" t="str">
        <f>IFERROR(('CALC | Main Engine'!N1312+'CALC | Booster'!N1312)*INDEX(MassUnitsTable[],MATCH($R$3,MassUnitsTable[Mass Units],0),2), "")</f>
        <v/>
      </c>
      <c r="M1312" s="27" t="str">
        <f>IFERROR(('CALC | Main Engine'!O1312+'CALC | Booster'!O1312)*INDEX(MassUnitsTable[],MATCH($R$3,MassUnitsTable[Mass Units],0),2), "")</f>
        <v/>
      </c>
      <c r="N1312" s="27" t="str">
        <f>IFERROR(('CALC | Main Engine'!P1312+'CALC | Booster'!P1312)*INDEX(MassUnitsTable[],MATCH($R$3,MassUnitsTable[Mass Units],0),2), "")</f>
        <v/>
      </c>
      <c r="O1312" s="27" t="str">
        <f>IFERROR(('CALC | Main Engine'!Q1312+'CALC | Booster'!Q1312)*INDEX(MassUnitsTable[],MATCH($R$3,MassUnitsTable[Mass Units],0),2), "")</f>
        <v/>
      </c>
      <c r="P1312" s="27" t="str">
        <f>IFERROR(('CALC | Main Engine'!R1312+'CALC | Booster'!R1312)*INDEX(MassUnitsTable[],MATCH($R$3,MassUnitsTable[Mass Units],0),2), "")</f>
        <v/>
      </c>
      <c r="Q1312" s="27" t="str">
        <f>IFERROR(('CALC | Main Engine'!S1312+'CALC | Booster'!S1312)*INDEX(MassUnitsTable[],MATCH($R$3,MassUnitsTable[Mass Units],0),2), "")</f>
        <v/>
      </c>
      <c r="R1312" s="32" t="str">
        <f>IFERROR(('CALC | Main Engine'!T1312+'CALC | Booster'!T1312)*INDEX(MassUnitsTable[],MATCH($R$3,MassUnitsTable[Mass Units],0),2), "")</f>
        <v/>
      </c>
      <c r="S1312" s="10"/>
    </row>
    <row r="1313" spans="1:19" x14ac:dyDescent="0.25">
      <c r="A1313" s="10"/>
      <c r="B1313" s="4" t="str">
        <f t="shared" si="105"/>
        <v/>
      </c>
      <c r="C1313" s="5" t="str">
        <f t="shared" si="106"/>
        <v/>
      </c>
      <c r="D1313" s="5" t="str">
        <f t="shared" si="107"/>
        <v/>
      </c>
      <c r="E1313" s="5" t="str">
        <f t="shared" si="108"/>
        <v/>
      </c>
      <c r="F1313" s="5" t="str">
        <f>'CALC | Main Engine'!$B1313</f>
        <v/>
      </c>
      <c r="G1313" s="27" t="str">
        <f>'CALC | Main Engine'!$C1313</f>
        <v/>
      </c>
      <c r="H1313" s="6" t="str">
        <f>'CALC | Main Engine'!$E1313</f>
        <v/>
      </c>
      <c r="I1313" s="34" t="str">
        <f>IFERROR('CALC | Main Engine'!$F1313*INDEX(MassUnitsTable[],MATCH($R$3,MassUnitsTable[Mass Units],0),2), "")</f>
        <v/>
      </c>
      <c r="J1313" s="27" t="str">
        <f>IFERROR('CALC | Booster'!$F1313*INDEX(MassUnitsTable[],MATCH($R$3,MassUnitsTable[Mass Units],0),2), "")</f>
        <v/>
      </c>
      <c r="K1313" s="32" t="str">
        <f t="shared" si="109"/>
        <v/>
      </c>
      <c r="L1313" s="34" t="str">
        <f>IFERROR(('CALC | Main Engine'!N1313+'CALC | Booster'!N1313)*INDEX(MassUnitsTable[],MATCH($R$3,MassUnitsTable[Mass Units],0),2), "")</f>
        <v/>
      </c>
      <c r="M1313" s="27" t="str">
        <f>IFERROR(('CALC | Main Engine'!O1313+'CALC | Booster'!O1313)*INDEX(MassUnitsTable[],MATCH($R$3,MassUnitsTable[Mass Units],0),2), "")</f>
        <v/>
      </c>
      <c r="N1313" s="27" t="str">
        <f>IFERROR(('CALC | Main Engine'!P1313+'CALC | Booster'!P1313)*INDEX(MassUnitsTable[],MATCH($R$3,MassUnitsTable[Mass Units],0),2), "")</f>
        <v/>
      </c>
      <c r="O1313" s="27" t="str">
        <f>IFERROR(('CALC | Main Engine'!Q1313+'CALC | Booster'!Q1313)*INDEX(MassUnitsTable[],MATCH($R$3,MassUnitsTable[Mass Units],0),2), "")</f>
        <v/>
      </c>
      <c r="P1313" s="27" t="str">
        <f>IFERROR(('CALC | Main Engine'!R1313+'CALC | Booster'!R1313)*INDEX(MassUnitsTable[],MATCH($R$3,MassUnitsTable[Mass Units],0),2), "")</f>
        <v/>
      </c>
      <c r="Q1313" s="27" t="str">
        <f>IFERROR(('CALC | Main Engine'!S1313+'CALC | Booster'!S1313)*INDEX(MassUnitsTable[],MATCH($R$3,MassUnitsTable[Mass Units],0),2), "")</f>
        <v/>
      </c>
      <c r="R1313" s="32" t="str">
        <f>IFERROR(('CALC | Main Engine'!T1313+'CALC | Booster'!T1313)*INDEX(MassUnitsTable[],MATCH($R$3,MassUnitsTable[Mass Units],0),2), "")</f>
        <v/>
      </c>
      <c r="S1313" s="10"/>
    </row>
    <row r="1314" spans="1:19" x14ac:dyDescent="0.25">
      <c r="A1314" s="10"/>
      <c r="B1314" s="4" t="str">
        <f t="shared" si="105"/>
        <v/>
      </c>
      <c r="C1314" s="5" t="str">
        <f t="shared" si="106"/>
        <v/>
      </c>
      <c r="D1314" s="5" t="str">
        <f t="shared" si="107"/>
        <v/>
      </c>
      <c r="E1314" s="5" t="str">
        <f t="shared" si="108"/>
        <v/>
      </c>
      <c r="F1314" s="5" t="str">
        <f>'CALC | Main Engine'!$B1314</f>
        <v/>
      </c>
      <c r="G1314" s="27" t="str">
        <f>'CALC | Main Engine'!$C1314</f>
        <v/>
      </c>
      <c r="H1314" s="6" t="str">
        <f>'CALC | Main Engine'!$E1314</f>
        <v/>
      </c>
      <c r="I1314" s="34" t="str">
        <f>IFERROR('CALC | Main Engine'!$F1314*INDEX(MassUnitsTable[],MATCH($R$3,MassUnitsTable[Mass Units],0),2), "")</f>
        <v/>
      </c>
      <c r="J1314" s="27" t="str">
        <f>IFERROR('CALC | Booster'!$F1314*INDEX(MassUnitsTable[],MATCH($R$3,MassUnitsTable[Mass Units],0),2), "")</f>
        <v/>
      </c>
      <c r="K1314" s="32" t="str">
        <f t="shared" si="109"/>
        <v/>
      </c>
      <c r="L1314" s="34" t="str">
        <f>IFERROR(('CALC | Main Engine'!N1314+'CALC | Booster'!N1314)*INDEX(MassUnitsTable[],MATCH($R$3,MassUnitsTable[Mass Units],0),2), "")</f>
        <v/>
      </c>
      <c r="M1314" s="27" t="str">
        <f>IFERROR(('CALC | Main Engine'!O1314+'CALC | Booster'!O1314)*INDEX(MassUnitsTable[],MATCH($R$3,MassUnitsTable[Mass Units],0),2), "")</f>
        <v/>
      </c>
      <c r="N1314" s="27" t="str">
        <f>IFERROR(('CALC | Main Engine'!P1314+'CALC | Booster'!P1314)*INDEX(MassUnitsTable[],MATCH($R$3,MassUnitsTable[Mass Units],0),2), "")</f>
        <v/>
      </c>
      <c r="O1314" s="27" t="str">
        <f>IFERROR(('CALC | Main Engine'!Q1314+'CALC | Booster'!Q1314)*INDEX(MassUnitsTable[],MATCH($R$3,MassUnitsTable[Mass Units],0),2), "")</f>
        <v/>
      </c>
      <c r="P1314" s="27" t="str">
        <f>IFERROR(('CALC | Main Engine'!R1314+'CALC | Booster'!R1314)*INDEX(MassUnitsTable[],MATCH($R$3,MassUnitsTable[Mass Units],0),2), "")</f>
        <v/>
      </c>
      <c r="Q1314" s="27" t="str">
        <f>IFERROR(('CALC | Main Engine'!S1314+'CALC | Booster'!S1314)*INDEX(MassUnitsTable[],MATCH($R$3,MassUnitsTable[Mass Units],0),2), "")</f>
        <v/>
      </c>
      <c r="R1314" s="32" t="str">
        <f>IFERROR(('CALC | Main Engine'!T1314+'CALC | Booster'!T1314)*INDEX(MassUnitsTable[],MATCH($R$3,MassUnitsTable[Mass Units],0),2), "")</f>
        <v/>
      </c>
      <c r="S1314" s="10"/>
    </row>
    <row r="1315" spans="1:19" x14ac:dyDescent="0.25">
      <c r="A1315" s="10"/>
      <c r="B1315" s="4" t="str">
        <f t="shared" si="105"/>
        <v/>
      </c>
      <c r="C1315" s="5" t="str">
        <f t="shared" si="106"/>
        <v/>
      </c>
      <c r="D1315" s="5" t="str">
        <f t="shared" si="107"/>
        <v/>
      </c>
      <c r="E1315" s="5" t="str">
        <f t="shared" si="108"/>
        <v/>
      </c>
      <c r="F1315" s="5" t="str">
        <f>'CALC | Main Engine'!$B1315</f>
        <v/>
      </c>
      <c r="G1315" s="27" t="str">
        <f>'CALC | Main Engine'!$C1315</f>
        <v/>
      </c>
      <c r="H1315" s="6" t="str">
        <f>'CALC | Main Engine'!$E1315</f>
        <v/>
      </c>
      <c r="I1315" s="34" t="str">
        <f>IFERROR('CALC | Main Engine'!$F1315*INDEX(MassUnitsTable[],MATCH($R$3,MassUnitsTable[Mass Units],0),2), "")</f>
        <v/>
      </c>
      <c r="J1315" s="27" t="str">
        <f>IFERROR('CALC | Booster'!$F1315*INDEX(MassUnitsTable[],MATCH($R$3,MassUnitsTable[Mass Units],0),2), "")</f>
        <v/>
      </c>
      <c r="K1315" s="32" t="str">
        <f t="shared" si="109"/>
        <v/>
      </c>
      <c r="L1315" s="34" t="str">
        <f>IFERROR(('CALC | Main Engine'!N1315+'CALC | Booster'!N1315)*INDEX(MassUnitsTable[],MATCH($R$3,MassUnitsTable[Mass Units],0),2), "")</f>
        <v/>
      </c>
      <c r="M1315" s="27" t="str">
        <f>IFERROR(('CALC | Main Engine'!O1315+'CALC | Booster'!O1315)*INDEX(MassUnitsTable[],MATCH($R$3,MassUnitsTable[Mass Units],0),2), "")</f>
        <v/>
      </c>
      <c r="N1315" s="27" t="str">
        <f>IFERROR(('CALC | Main Engine'!P1315+'CALC | Booster'!P1315)*INDEX(MassUnitsTable[],MATCH($R$3,MassUnitsTable[Mass Units],0),2), "")</f>
        <v/>
      </c>
      <c r="O1315" s="27" t="str">
        <f>IFERROR(('CALC | Main Engine'!Q1315+'CALC | Booster'!Q1315)*INDEX(MassUnitsTable[],MATCH($R$3,MassUnitsTable[Mass Units],0),2), "")</f>
        <v/>
      </c>
      <c r="P1315" s="27" t="str">
        <f>IFERROR(('CALC | Main Engine'!R1315+'CALC | Booster'!R1315)*INDEX(MassUnitsTable[],MATCH($R$3,MassUnitsTable[Mass Units],0),2), "")</f>
        <v/>
      </c>
      <c r="Q1315" s="27" t="str">
        <f>IFERROR(('CALC | Main Engine'!S1315+'CALC | Booster'!S1315)*INDEX(MassUnitsTable[],MATCH($R$3,MassUnitsTable[Mass Units],0),2), "")</f>
        <v/>
      </c>
      <c r="R1315" s="32" t="str">
        <f>IFERROR(('CALC | Main Engine'!T1315+'CALC | Booster'!T1315)*INDEX(MassUnitsTable[],MATCH($R$3,MassUnitsTable[Mass Units],0),2), "")</f>
        <v/>
      </c>
      <c r="S1315" s="10"/>
    </row>
    <row r="1316" spans="1:19" x14ac:dyDescent="0.25">
      <c r="A1316" s="10"/>
      <c r="B1316" s="4" t="str">
        <f t="shared" si="105"/>
        <v/>
      </c>
      <c r="C1316" s="5" t="str">
        <f t="shared" si="106"/>
        <v/>
      </c>
      <c r="D1316" s="5" t="str">
        <f t="shared" si="107"/>
        <v/>
      </c>
      <c r="E1316" s="5" t="str">
        <f t="shared" si="108"/>
        <v/>
      </c>
      <c r="F1316" s="5" t="str">
        <f>'CALC | Main Engine'!$B1316</f>
        <v/>
      </c>
      <c r="G1316" s="27" t="str">
        <f>'CALC | Main Engine'!$C1316</f>
        <v/>
      </c>
      <c r="H1316" s="6" t="str">
        <f>'CALC | Main Engine'!$E1316</f>
        <v/>
      </c>
      <c r="I1316" s="34" t="str">
        <f>IFERROR('CALC | Main Engine'!$F1316*INDEX(MassUnitsTable[],MATCH($R$3,MassUnitsTable[Mass Units],0),2), "")</f>
        <v/>
      </c>
      <c r="J1316" s="27" t="str">
        <f>IFERROR('CALC | Booster'!$F1316*INDEX(MassUnitsTable[],MATCH($R$3,MassUnitsTable[Mass Units],0),2), "")</f>
        <v/>
      </c>
      <c r="K1316" s="32" t="str">
        <f t="shared" si="109"/>
        <v/>
      </c>
      <c r="L1316" s="34" t="str">
        <f>IFERROR(('CALC | Main Engine'!N1316+'CALC | Booster'!N1316)*INDEX(MassUnitsTable[],MATCH($R$3,MassUnitsTable[Mass Units],0),2), "")</f>
        <v/>
      </c>
      <c r="M1316" s="27" t="str">
        <f>IFERROR(('CALC | Main Engine'!O1316+'CALC | Booster'!O1316)*INDEX(MassUnitsTable[],MATCH($R$3,MassUnitsTable[Mass Units],0),2), "")</f>
        <v/>
      </c>
      <c r="N1316" s="27" t="str">
        <f>IFERROR(('CALC | Main Engine'!P1316+'CALC | Booster'!P1316)*INDEX(MassUnitsTable[],MATCH($R$3,MassUnitsTable[Mass Units],0),2), "")</f>
        <v/>
      </c>
      <c r="O1316" s="27" t="str">
        <f>IFERROR(('CALC | Main Engine'!Q1316+'CALC | Booster'!Q1316)*INDEX(MassUnitsTable[],MATCH($R$3,MassUnitsTable[Mass Units],0),2), "")</f>
        <v/>
      </c>
      <c r="P1316" s="27" t="str">
        <f>IFERROR(('CALC | Main Engine'!R1316+'CALC | Booster'!R1316)*INDEX(MassUnitsTable[],MATCH($R$3,MassUnitsTable[Mass Units],0),2), "")</f>
        <v/>
      </c>
      <c r="Q1316" s="27" t="str">
        <f>IFERROR(('CALC | Main Engine'!S1316+'CALC | Booster'!S1316)*INDEX(MassUnitsTable[],MATCH($R$3,MassUnitsTable[Mass Units],0),2), "")</f>
        <v/>
      </c>
      <c r="R1316" s="32" t="str">
        <f>IFERROR(('CALC | Main Engine'!T1316+'CALC | Booster'!T1316)*INDEX(MassUnitsTable[],MATCH($R$3,MassUnitsTable[Mass Units],0),2), "")</f>
        <v/>
      </c>
      <c r="S1316" s="10"/>
    </row>
    <row r="1317" spans="1:19" x14ac:dyDescent="0.25">
      <c r="A1317" s="10"/>
      <c r="B1317" s="4" t="str">
        <f t="shared" si="105"/>
        <v/>
      </c>
      <c r="C1317" s="5" t="str">
        <f t="shared" si="106"/>
        <v/>
      </c>
      <c r="D1317" s="5" t="str">
        <f t="shared" si="107"/>
        <v/>
      </c>
      <c r="E1317" s="5" t="str">
        <f t="shared" si="108"/>
        <v/>
      </c>
      <c r="F1317" s="5" t="str">
        <f>'CALC | Main Engine'!$B1317</f>
        <v/>
      </c>
      <c r="G1317" s="27" t="str">
        <f>'CALC | Main Engine'!$C1317</f>
        <v/>
      </c>
      <c r="H1317" s="6" t="str">
        <f>'CALC | Main Engine'!$E1317</f>
        <v/>
      </c>
      <c r="I1317" s="34" t="str">
        <f>IFERROR('CALC | Main Engine'!$F1317*INDEX(MassUnitsTable[],MATCH($R$3,MassUnitsTable[Mass Units],0),2), "")</f>
        <v/>
      </c>
      <c r="J1317" s="27" t="str">
        <f>IFERROR('CALC | Booster'!$F1317*INDEX(MassUnitsTable[],MATCH($R$3,MassUnitsTable[Mass Units],0),2), "")</f>
        <v/>
      </c>
      <c r="K1317" s="32" t="str">
        <f t="shared" si="109"/>
        <v/>
      </c>
      <c r="L1317" s="34" t="str">
        <f>IFERROR(('CALC | Main Engine'!N1317+'CALC | Booster'!N1317)*INDEX(MassUnitsTable[],MATCH($R$3,MassUnitsTable[Mass Units],0),2), "")</f>
        <v/>
      </c>
      <c r="M1317" s="27" t="str">
        <f>IFERROR(('CALC | Main Engine'!O1317+'CALC | Booster'!O1317)*INDEX(MassUnitsTable[],MATCH($R$3,MassUnitsTable[Mass Units],0),2), "")</f>
        <v/>
      </c>
      <c r="N1317" s="27" t="str">
        <f>IFERROR(('CALC | Main Engine'!P1317+'CALC | Booster'!P1317)*INDEX(MassUnitsTable[],MATCH($R$3,MassUnitsTable[Mass Units],0),2), "")</f>
        <v/>
      </c>
      <c r="O1317" s="27" t="str">
        <f>IFERROR(('CALC | Main Engine'!Q1317+'CALC | Booster'!Q1317)*INDEX(MassUnitsTable[],MATCH($R$3,MassUnitsTable[Mass Units],0),2), "")</f>
        <v/>
      </c>
      <c r="P1317" s="27" t="str">
        <f>IFERROR(('CALC | Main Engine'!R1317+'CALC | Booster'!R1317)*INDEX(MassUnitsTable[],MATCH($R$3,MassUnitsTable[Mass Units],0),2), "")</f>
        <v/>
      </c>
      <c r="Q1317" s="27" t="str">
        <f>IFERROR(('CALC | Main Engine'!S1317+'CALC | Booster'!S1317)*INDEX(MassUnitsTable[],MATCH($R$3,MassUnitsTable[Mass Units],0),2), "")</f>
        <v/>
      </c>
      <c r="R1317" s="32" t="str">
        <f>IFERROR(('CALC | Main Engine'!T1317+'CALC | Booster'!T1317)*INDEX(MassUnitsTable[],MATCH($R$3,MassUnitsTable[Mass Units],0),2), "")</f>
        <v/>
      </c>
      <c r="S1317" s="10"/>
    </row>
    <row r="1318" spans="1:19" x14ac:dyDescent="0.25">
      <c r="A1318" s="10"/>
      <c r="B1318" s="4" t="str">
        <f t="shared" si="105"/>
        <v/>
      </c>
      <c r="C1318" s="5" t="str">
        <f t="shared" si="106"/>
        <v/>
      </c>
      <c r="D1318" s="5" t="str">
        <f t="shared" si="107"/>
        <v/>
      </c>
      <c r="E1318" s="5" t="str">
        <f t="shared" si="108"/>
        <v/>
      </c>
      <c r="F1318" s="5" t="str">
        <f>'CALC | Main Engine'!$B1318</f>
        <v/>
      </c>
      <c r="G1318" s="27" t="str">
        <f>'CALC | Main Engine'!$C1318</f>
        <v/>
      </c>
      <c r="H1318" s="6" t="str">
        <f>'CALC | Main Engine'!$E1318</f>
        <v/>
      </c>
      <c r="I1318" s="34" t="str">
        <f>IFERROR('CALC | Main Engine'!$F1318*INDEX(MassUnitsTable[],MATCH($R$3,MassUnitsTable[Mass Units],0),2), "")</f>
        <v/>
      </c>
      <c r="J1318" s="27" t="str">
        <f>IFERROR('CALC | Booster'!$F1318*INDEX(MassUnitsTable[],MATCH($R$3,MassUnitsTable[Mass Units],0),2), "")</f>
        <v/>
      </c>
      <c r="K1318" s="32" t="str">
        <f t="shared" si="109"/>
        <v/>
      </c>
      <c r="L1318" s="34" t="str">
        <f>IFERROR(('CALC | Main Engine'!N1318+'CALC | Booster'!N1318)*INDEX(MassUnitsTable[],MATCH($R$3,MassUnitsTable[Mass Units],0),2), "")</f>
        <v/>
      </c>
      <c r="M1318" s="27" t="str">
        <f>IFERROR(('CALC | Main Engine'!O1318+'CALC | Booster'!O1318)*INDEX(MassUnitsTable[],MATCH($R$3,MassUnitsTable[Mass Units],0),2), "")</f>
        <v/>
      </c>
      <c r="N1318" s="27" t="str">
        <f>IFERROR(('CALC | Main Engine'!P1318+'CALC | Booster'!P1318)*INDEX(MassUnitsTable[],MATCH($R$3,MassUnitsTable[Mass Units],0),2), "")</f>
        <v/>
      </c>
      <c r="O1318" s="27" t="str">
        <f>IFERROR(('CALC | Main Engine'!Q1318+'CALC | Booster'!Q1318)*INDEX(MassUnitsTable[],MATCH($R$3,MassUnitsTable[Mass Units],0),2), "")</f>
        <v/>
      </c>
      <c r="P1318" s="27" t="str">
        <f>IFERROR(('CALC | Main Engine'!R1318+'CALC | Booster'!R1318)*INDEX(MassUnitsTable[],MATCH($R$3,MassUnitsTable[Mass Units],0),2), "")</f>
        <v/>
      </c>
      <c r="Q1318" s="27" t="str">
        <f>IFERROR(('CALC | Main Engine'!S1318+'CALC | Booster'!S1318)*INDEX(MassUnitsTable[],MATCH($R$3,MassUnitsTable[Mass Units],0),2), "")</f>
        <v/>
      </c>
      <c r="R1318" s="32" t="str">
        <f>IFERROR(('CALC | Main Engine'!T1318+'CALC | Booster'!T1318)*INDEX(MassUnitsTable[],MATCH($R$3,MassUnitsTable[Mass Units],0),2), "")</f>
        <v/>
      </c>
      <c r="S1318" s="10"/>
    </row>
    <row r="1319" spans="1:19" x14ac:dyDescent="0.25">
      <c r="A1319" s="10"/>
      <c r="B1319" s="4" t="str">
        <f t="shared" si="105"/>
        <v/>
      </c>
      <c r="C1319" s="5" t="str">
        <f t="shared" si="106"/>
        <v/>
      </c>
      <c r="D1319" s="5" t="str">
        <f t="shared" si="107"/>
        <v/>
      </c>
      <c r="E1319" s="5" t="str">
        <f t="shared" si="108"/>
        <v/>
      </c>
      <c r="F1319" s="5" t="str">
        <f>'CALC | Main Engine'!$B1319</f>
        <v/>
      </c>
      <c r="G1319" s="27" t="str">
        <f>'CALC | Main Engine'!$C1319</f>
        <v/>
      </c>
      <c r="H1319" s="6" t="str">
        <f>'CALC | Main Engine'!$E1319</f>
        <v/>
      </c>
      <c r="I1319" s="34" t="str">
        <f>IFERROR('CALC | Main Engine'!$F1319*INDEX(MassUnitsTable[],MATCH($R$3,MassUnitsTable[Mass Units],0),2), "")</f>
        <v/>
      </c>
      <c r="J1319" s="27" t="str">
        <f>IFERROR('CALC | Booster'!$F1319*INDEX(MassUnitsTable[],MATCH($R$3,MassUnitsTable[Mass Units],0),2), "")</f>
        <v/>
      </c>
      <c r="K1319" s="32" t="str">
        <f t="shared" si="109"/>
        <v/>
      </c>
      <c r="L1319" s="34" t="str">
        <f>IFERROR(('CALC | Main Engine'!N1319+'CALC | Booster'!N1319)*INDEX(MassUnitsTable[],MATCH($R$3,MassUnitsTable[Mass Units],0),2), "")</f>
        <v/>
      </c>
      <c r="M1319" s="27" t="str">
        <f>IFERROR(('CALC | Main Engine'!O1319+'CALC | Booster'!O1319)*INDEX(MassUnitsTable[],MATCH($R$3,MassUnitsTable[Mass Units],0),2), "")</f>
        <v/>
      </c>
      <c r="N1319" s="27" t="str">
        <f>IFERROR(('CALC | Main Engine'!P1319+'CALC | Booster'!P1319)*INDEX(MassUnitsTable[],MATCH($R$3,MassUnitsTable[Mass Units],0),2), "")</f>
        <v/>
      </c>
      <c r="O1319" s="27" t="str">
        <f>IFERROR(('CALC | Main Engine'!Q1319+'CALC | Booster'!Q1319)*INDEX(MassUnitsTable[],MATCH($R$3,MassUnitsTable[Mass Units],0),2), "")</f>
        <v/>
      </c>
      <c r="P1319" s="27" t="str">
        <f>IFERROR(('CALC | Main Engine'!R1319+'CALC | Booster'!R1319)*INDEX(MassUnitsTable[],MATCH($R$3,MassUnitsTable[Mass Units],0),2), "")</f>
        <v/>
      </c>
      <c r="Q1319" s="27" t="str">
        <f>IFERROR(('CALC | Main Engine'!S1319+'CALC | Booster'!S1319)*INDEX(MassUnitsTable[],MATCH($R$3,MassUnitsTable[Mass Units],0),2), "")</f>
        <v/>
      </c>
      <c r="R1319" s="32" t="str">
        <f>IFERROR(('CALC | Main Engine'!T1319+'CALC | Booster'!T1319)*INDEX(MassUnitsTable[],MATCH($R$3,MassUnitsTable[Mass Units],0),2), "")</f>
        <v/>
      </c>
      <c r="S1319" s="10"/>
    </row>
    <row r="1320" spans="1:19" x14ac:dyDescent="0.25">
      <c r="A1320" s="10"/>
      <c r="B1320" s="4" t="str">
        <f t="shared" si="105"/>
        <v/>
      </c>
      <c r="C1320" s="5" t="str">
        <f t="shared" si="106"/>
        <v/>
      </c>
      <c r="D1320" s="5" t="str">
        <f t="shared" si="107"/>
        <v/>
      </c>
      <c r="E1320" s="5" t="str">
        <f t="shared" si="108"/>
        <v/>
      </c>
      <c r="F1320" s="5" t="str">
        <f>'CALC | Main Engine'!$B1320</f>
        <v/>
      </c>
      <c r="G1320" s="27" t="str">
        <f>'CALC | Main Engine'!$C1320</f>
        <v/>
      </c>
      <c r="H1320" s="6" t="str">
        <f>'CALC | Main Engine'!$E1320</f>
        <v/>
      </c>
      <c r="I1320" s="34" t="str">
        <f>IFERROR('CALC | Main Engine'!$F1320*INDEX(MassUnitsTable[],MATCH($R$3,MassUnitsTable[Mass Units],0),2), "")</f>
        <v/>
      </c>
      <c r="J1320" s="27" t="str">
        <f>IFERROR('CALC | Booster'!$F1320*INDEX(MassUnitsTable[],MATCH($R$3,MassUnitsTable[Mass Units],0),2), "")</f>
        <v/>
      </c>
      <c r="K1320" s="32" t="str">
        <f t="shared" si="109"/>
        <v/>
      </c>
      <c r="L1320" s="34" t="str">
        <f>IFERROR(('CALC | Main Engine'!N1320+'CALC | Booster'!N1320)*INDEX(MassUnitsTable[],MATCH($R$3,MassUnitsTable[Mass Units],0),2), "")</f>
        <v/>
      </c>
      <c r="M1320" s="27" t="str">
        <f>IFERROR(('CALC | Main Engine'!O1320+'CALC | Booster'!O1320)*INDEX(MassUnitsTable[],MATCH($R$3,MassUnitsTable[Mass Units],0),2), "")</f>
        <v/>
      </c>
      <c r="N1320" s="27" t="str">
        <f>IFERROR(('CALC | Main Engine'!P1320+'CALC | Booster'!P1320)*INDEX(MassUnitsTable[],MATCH($R$3,MassUnitsTable[Mass Units],0),2), "")</f>
        <v/>
      </c>
      <c r="O1320" s="27" t="str">
        <f>IFERROR(('CALC | Main Engine'!Q1320+'CALC | Booster'!Q1320)*INDEX(MassUnitsTable[],MATCH($R$3,MassUnitsTable[Mass Units],0),2), "")</f>
        <v/>
      </c>
      <c r="P1320" s="27" t="str">
        <f>IFERROR(('CALC | Main Engine'!R1320+'CALC | Booster'!R1320)*INDEX(MassUnitsTable[],MATCH($R$3,MassUnitsTable[Mass Units],0),2), "")</f>
        <v/>
      </c>
      <c r="Q1320" s="27" t="str">
        <f>IFERROR(('CALC | Main Engine'!S1320+'CALC | Booster'!S1320)*INDEX(MassUnitsTable[],MATCH($R$3,MassUnitsTable[Mass Units],0),2), "")</f>
        <v/>
      </c>
      <c r="R1320" s="32" t="str">
        <f>IFERROR(('CALC | Main Engine'!T1320+'CALC | Booster'!T1320)*INDEX(MassUnitsTable[],MATCH($R$3,MassUnitsTable[Mass Units],0),2), "")</f>
        <v/>
      </c>
      <c r="S1320" s="10"/>
    </row>
    <row r="1321" spans="1:19" x14ac:dyDescent="0.25">
      <c r="A1321" s="10"/>
      <c r="B1321" s="4" t="str">
        <f t="shared" si="105"/>
        <v/>
      </c>
      <c r="C1321" s="5" t="str">
        <f t="shared" si="106"/>
        <v/>
      </c>
      <c r="D1321" s="5" t="str">
        <f t="shared" si="107"/>
        <v/>
      </c>
      <c r="E1321" s="5" t="str">
        <f t="shared" si="108"/>
        <v/>
      </c>
      <c r="F1321" s="5" t="str">
        <f>'CALC | Main Engine'!$B1321</f>
        <v/>
      </c>
      <c r="G1321" s="27" t="str">
        <f>'CALC | Main Engine'!$C1321</f>
        <v/>
      </c>
      <c r="H1321" s="6" t="str">
        <f>'CALC | Main Engine'!$E1321</f>
        <v/>
      </c>
      <c r="I1321" s="34" t="str">
        <f>IFERROR('CALC | Main Engine'!$F1321*INDEX(MassUnitsTable[],MATCH($R$3,MassUnitsTable[Mass Units],0),2), "")</f>
        <v/>
      </c>
      <c r="J1321" s="27" t="str">
        <f>IFERROR('CALC | Booster'!$F1321*INDEX(MassUnitsTable[],MATCH($R$3,MassUnitsTable[Mass Units],0),2), "")</f>
        <v/>
      </c>
      <c r="K1321" s="32" t="str">
        <f t="shared" si="109"/>
        <v/>
      </c>
      <c r="L1321" s="34" t="str">
        <f>IFERROR(('CALC | Main Engine'!N1321+'CALC | Booster'!N1321)*INDEX(MassUnitsTable[],MATCH($R$3,MassUnitsTable[Mass Units],0),2), "")</f>
        <v/>
      </c>
      <c r="M1321" s="27" t="str">
        <f>IFERROR(('CALC | Main Engine'!O1321+'CALC | Booster'!O1321)*INDEX(MassUnitsTable[],MATCH($R$3,MassUnitsTable[Mass Units],0),2), "")</f>
        <v/>
      </c>
      <c r="N1321" s="27" t="str">
        <f>IFERROR(('CALC | Main Engine'!P1321+'CALC | Booster'!P1321)*INDEX(MassUnitsTable[],MATCH($R$3,MassUnitsTable[Mass Units],0),2), "")</f>
        <v/>
      </c>
      <c r="O1321" s="27" t="str">
        <f>IFERROR(('CALC | Main Engine'!Q1321+'CALC | Booster'!Q1321)*INDEX(MassUnitsTable[],MATCH($R$3,MassUnitsTable[Mass Units],0),2), "")</f>
        <v/>
      </c>
      <c r="P1321" s="27" t="str">
        <f>IFERROR(('CALC | Main Engine'!R1321+'CALC | Booster'!R1321)*INDEX(MassUnitsTable[],MATCH($R$3,MassUnitsTable[Mass Units],0),2), "")</f>
        <v/>
      </c>
      <c r="Q1321" s="27" t="str">
        <f>IFERROR(('CALC | Main Engine'!S1321+'CALC | Booster'!S1321)*INDEX(MassUnitsTable[],MATCH($R$3,MassUnitsTable[Mass Units],0),2), "")</f>
        <v/>
      </c>
      <c r="R1321" s="32" t="str">
        <f>IFERROR(('CALC | Main Engine'!T1321+'CALC | Booster'!T1321)*INDEX(MassUnitsTable[],MATCH($R$3,MassUnitsTable[Mass Units],0),2), "")</f>
        <v/>
      </c>
      <c r="S1321" s="10"/>
    </row>
    <row r="1322" spans="1:19" x14ac:dyDescent="0.25">
      <c r="A1322" s="10"/>
      <c r="B1322" s="4" t="str">
        <f t="shared" si="105"/>
        <v/>
      </c>
      <c r="C1322" s="5" t="str">
        <f t="shared" si="106"/>
        <v/>
      </c>
      <c r="D1322" s="5" t="str">
        <f t="shared" si="107"/>
        <v/>
      </c>
      <c r="E1322" s="5" t="str">
        <f t="shared" si="108"/>
        <v/>
      </c>
      <c r="F1322" s="5" t="str">
        <f>'CALC | Main Engine'!$B1322</f>
        <v/>
      </c>
      <c r="G1322" s="27" t="str">
        <f>'CALC | Main Engine'!$C1322</f>
        <v/>
      </c>
      <c r="H1322" s="6" t="str">
        <f>'CALC | Main Engine'!$E1322</f>
        <v/>
      </c>
      <c r="I1322" s="34" t="str">
        <f>IFERROR('CALC | Main Engine'!$F1322*INDEX(MassUnitsTable[],MATCH($R$3,MassUnitsTable[Mass Units],0),2), "")</f>
        <v/>
      </c>
      <c r="J1322" s="27" t="str">
        <f>IFERROR('CALC | Booster'!$F1322*INDEX(MassUnitsTable[],MATCH($R$3,MassUnitsTable[Mass Units],0),2), "")</f>
        <v/>
      </c>
      <c r="K1322" s="32" t="str">
        <f t="shared" si="109"/>
        <v/>
      </c>
      <c r="L1322" s="34" t="str">
        <f>IFERROR(('CALC | Main Engine'!N1322+'CALC | Booster'!N1322)*INDEX(MassUnitsTable[],MATCH($R$3,MassUnitsTable[Mass Units],0),2), "")</f>
        <v/>
      </c>
      <c r="M1322" s="27" t="str">
        <f>IFERROR(('CALC | Main Engine'!O1322+'CALC | Booster'!O1322)*INDEX(MassUnitsTable[],MATCH($R$3,MassUnitsTable[Mass Units],0),2), "")</f>
        <v/>
      </c>
      <c r="N1322" s="27" t="str">
        <f>IFERROR(('CALC | Main Engine'!P1322+'CALC | Booster'!P1322)*INDEX(MassUnitsTable[],MATCH($R$3,MassUnitsTable[Mass Units],0),2), "")</f>
        <v/>
      </c>
      <c r="O1322" s="27" t="str">
        <f>IFERROR(('CALC | Main Engine'!Q1322+'CALC | Booster'!Q1322)*INDEX(MassUnitsTable[],MATCH($R$3,MassUnitsTable[Mass Units],0),2), "")</f>
        <v/>
      </c>
      <c r="P1322" s="27" t="str">
        <f>IFERROR(('CALC | Main Engine'!R1322+'CALC | Booster'!R1322)*INDEX(MassUnitsTable[],MATCH($R$3,MassUnitsTable[Mass Units],0),2), "")</f>
        <v/>
      </c>
      <c r="Q1322" s="27" t="str">
        <f>IFERROR(('CALC | Main Engine'!S1322+'CALC | Booster'!S1322)*INDEX(MassUnitsTable[],MATCH($R$3,MassUnitsTable[Mass Units],0),2), "")</f>
        <v/>
      </c>
      <c r="R1322" s="32" t="str">
        <f>IFERROR(('CALC | Main Engine'!T1322+'CALC | Booster'!T1322)*INDEX(MassUnitsTable[],MATCH($R$3,MassUnitsTable[Mass Units],0),2), "")</f>
        <v/>
      </c>
      <c r="S1322" s="10"/>
    </row>
    <row r="1323" spans="1:19" x14ac:dyDescent="0.25">
      <c r="A1323" s="10"/>
      <c r="B1323" s="4" t="str">
        <f t="shared" si="105"/>
        <v/>
      </c>
      <c r="C1323" s="5" t="str">
        <f t="shared" si="106"/>
        <v/>
      </c>
      <c r="D1323" s="5" t="str">
        <f t="shared" si="107"/>
        <v/>
      </c>
      <c r="E1323" s="5" t="str">
        <f t="shared" si="108"/>
        <v/>
      </c>
      <c r="F1323" s="5" t="str">
        <f>'CALC | Main Engine'!$B1323</f>
        <v/>
      </c>
      <c r="G1323" s="27" t="str">
        <f>'CALC | Main Engine'!$C1323</f>
        <v/>
      </c>
      <c r="H1323" s="6" t="str">
        <f>'CALC | Main Engine'!$E1323</f>
        <v/>
      </c>
      <c r="I1323" s="34" t="str">
        <f>IFERROR('CALC | Main Engine'!$F1323*INDEX(MassUnitsTable[],MATCH($R$3,MassUnitsTable[Mass Units],0),2), "")</f>
        <v/>
      </c>
      <c r="J1323" s="27" t="str">
        <f>IFERROR('CALC | Booster'!$F1323*INDEX(MassUnitsTable[],MATCH($R$3,MassUnitsTable[Mass Units],0),2), "")</f>
        <v/>
      </c>
      <c r="K1323" s="32" t="str">
        <f t="shared" si="109"/>
        <v/>
      </c>
      <c r="L1323" s="34" t="str">
        <f>IFERROR(('CALC | Main Engine'!N1323+'CALC | Booster'!N1323)*INDEX(MassUnitsTable[],MATCH($R$3,MassUnitsTable[Mass Units],0),2), "")</f>
        <v/>
      </c>
      <c r="M1323" s="27" t="str">
        <f>IFERROR(('CALC | Main Engine'!O1323+'CALC | Booster'!O1323)*INDEX(MassUnitsTable[],MATCH($R$3,MassUnitsTable[Mass Units],0),2), "")</f>
        <v/>
      </c>
      <c r="N1323" s="27" t="str">
        <f>IFERROR(('CALC | Main Engine'!P1323+'CALC | Booster'!P1323)*INDEX(MassUnitsTable[],MATCH($R$3,MassUnitsTable[Mass Units],0),2), "")</f>
        <v/>
      </c>
      <c r="O1323" s="27" t="str">
        <f>IFERROR(('CALC | Main Engine'!Q1323+'CALC | Booster'!Q1323)*INDEX(MassUnitsTable[],MATCH($R$3,MassUnitsTable[Mass Units],0),2), "")</f>
        <v/>
      </c>
      <c r="P1323" s="27" t="str">
        <f>IFERROR(('CALC | Main Engine'!R1323+'CALC | Booster'!R1323)*INDEX(MassUnitsTable[],MATCH($R$3,MassUnitsTable[Mass Units],0),2), "")</f>
        <v/>
      </c>
      <c r="Q1323" s="27" t="str">
        <f>IFERROR(('CALC | Main Engine'!S1323+'CALC | Booster'!S1323)*INDEX(MassUnitsTable[],MATCH($R$3,MassUnitsTable[Mass Units],0),2), "")</f>
        <v/>
      </c>
      <c r="R1323" s="32" t="str">
        <f>IFERROR(('CALC | Main Engine'!T1323+'CALC | Booster'!T1323)*INDEX(MassUnitsTable[],MATCH($R$3,MassUnitsTable[Mass Units],0),2), "")</f>
        <v/>
      </c>
      <c r="S1323" s="10"/>
    </row>
    <row r="1324" spans="1:19" x14ac:dyDescent="0.25">
      <c r="A1324" s="10"/>
      <c r="B1324" s="4" t="str">
        <f t="shared" si="105"/>
        <v/>
      </c>
      <c r="C1324" s="5" t="str">
        <f t="shared" si="106"/>
        <v/>
      </c>
      <c r="D1324" s="5" t="str">
        <f t="shared" si="107"/>
        <v/>
      </c>
      <c r="E1324" s="5" t="str">
        <f t="shared" si="108"/>
        <v/>
      </c>
      <c r="F1324" s="5" t="str">
        <f>'CALC | Main Engine'!$B1324</f>
        <v/>
      </c>
      <c r="G1324" s="27" t="str">
        <f>'CALC | Main Engine'!$C1324</f>
        <v/>
      </c>
      <c r="H1324" s="6" t="str">
        <f>'CALC | Main Engine'!$E1324</f>
        <v/>
      </c>
      <c r="I1324" s="34" t="str">
        <f>IFERROR('CALC | Main Engine'!$F1324*INDEX(MassUnitsTable[],MATCH($R$3,MassUnitsTable[Mass Units],0),2), "")</f>
        <v/>
      </c>
      <c r="J1324" s="27" t="str">
        <f>IFERROR('CALC | Booster'!$F1324*INDEX(MassUnitsTable[],MATCH($R$3,MassUnitsTable[Mass Units],0),2), "")</f>
        <v/>
      </c>
      <c r="K1324" s="32" t="str">
        <f t="shared" si="109"/>
        <v/>
      </c>
      <c r="L1324" s="34" t="str">
        <f>IFERROR(('CALC | Main Engine'!N1324+'CALC | Booster'!N1324)*INDEX(MassUnitsTable[],MATCH($R$3,MassUnitsTable[Mass Units],0),2), "")</f>
        <v/>
      </c>
      <c r="M1324" s="27" t="str">
        <f>IFERROR(('CALC | Main Engine'!O1324+'CALC | Booster'!O1324)*INDEX(MassUnitsTable[],MATCH($R$3,MassUnitsTable[Mass Units],0),2), "")</f>
        <v/>
      </c>
      <c r="N1324" s="27" t="str">
        <f>IFERROR(('CALC | Main Engine'!P1324+'CALC | Booster'!P1324)*INDEX(MassUnitsTable[],MATCH($R$3,MassUnitsTable[Mass Units],0),2), "")</f>
        <v/>
      </c>
      <c r="O1324" s="27" t="str">
        <f>IFERROR(('CALC | Main Engine'!Q1324+'CALC | Booster'!Q1324)*INDEX(MassUnitsTable[],MATCH($R$3,MassUnitsTable[Mass Units],0),2), "")</f>
        <v/>
      </c>
      <c r="P1324" s="27" t="str">
        <f>IFERROR(('CALC | Main Engine'!R1324+'CALC | Booster'!R1324)*INDEX(MassUnitsTable[],MATCH($R$3,MassUnitsTable[Mass Units],0),2), "")</f>
        <v/>
      </c>
      <c r="Q1324" s="27" t="str">
        <f>IFERROR(('CALC | Main Engine'!S1324+'CALC | Booster'!S1324)*INDEX(MassUnitsTable[],MATCH($R$3,MassUnitsTable[Mass Units],0),2), "")</f>
        <v/>
      </c>
      <c r="R1324" s="32" t="str">
        <f>IFERROR(('CALC | Main Engine'!T1324+'CALC | Booster'!T1324)*INDEX(MassUnitsTable[],MATCH($R$3,MassUnitsTable[Mass Units],0),2), "")</f>
        <v/>
      </c>
      <c r="S1324" s="10"/>
    </row>
    <row r="1325" spans="1:19" x14ac:dyDescent="0.25">
      <c r="A1325" s="10"/>
      <c r="B1325" s="4" t="str">
        <f t="shared" si="105"/>
        <v/>
      </c>
      <c r="C1325" s="5" t="str">
        <f t="shared" si="106"/>
        <v/>
      </c>
      <c r="D1325" s="5" t="str">
        <f t="shared" si="107"/>
        <v/>
      </c>
      <c r="E1325" s="5" t="str">
        <f t="shared" si="108"/>
        <v/>
      </c>
      <c r="F1325" s="5" t="str">
        <f>'CALC | Main Engine'!$B1325</f>
        <v/>
      </c>
      <c r="G1325" s="27" t="str">
        <f>'CALC | Main Engine'!$C1325</f>
        <v/>
      </c>
      <c r="H1325" s="6" t="str">
        <f>'CALC | Main Engine'!$E1325</f>
        <v/>
      </c>
      <c r="I1325" s="34" t="str">
        <f>IFERROR('CALC | Main Engine'!$F1325*INDEX(MassUnitsTable[],MATCH($R$3,MassUnitsTable[Mass Units],0),2), "")</f>
        <v/>
      </c>
      <c r="J1325" s="27" t="str">
        <f>IFERROR('CALC | Booster'!$F1325*INDEX(MassUnitsTable[],MATCH($R$3,MassUnitsTable[Mass Units],0),2), "")</f>
        <v/>
      </c>
      <c r="K1325" s="32" t="str">
        <f t="shared" si="109"/>
        <v/>
      </c>
      <c r="L1325" s="34" t="str">
        <f>IFERROR(('CALC | Main Engine'!N1325+'CALC | Booster'!N1325)*INDEX(MassUnitsTable[],MATCH($R$3,MassUnitsTable[Mass Units],0),2), "")</f>
        <v/>
      </c>
      <c r="M1325" s="27" t="str">
        <f>IFERROR(('CALC | Main Engine'!O1325+'CALC | Booster'!O1325)*INDEX(MassUnitsTable[],MATCH($R$3,MassUnitsTable[Mass Units],0),2), "")</f>
        <v/>
      </c>
      <c r="N1325" s="27" t="str">
        <f>IFERROR(('CALC | Main Engine'!P1325+'CALC | Booster'!P1325)*INDEX(MassUnitsTable[],MATCH($R$3,MassUnitsTable[Mass Units],0),2), "")</f>
        <v/>
      </c>
      <c r="O1325" s="27" t="str">
        <f>IFERROR(('CALC | Main Engine'!Q1325+'CALC | Booster'!Q1325)*INDEX(MassUnitsTable[],MATCH($R$3,MassUnitsTable[Mass Units],0),2), "")</f>
        <v/>
      </c>
      <c r="P1325" s="27" t="str">
        <f>IFERROR(('CALC | Main Engine'!R1325+'CALC | Booster'!R1325)*INDEX(MassUnitsTable[],MATCH($R$3,MassUnitsTable[Mass Units],0),2), "")</f>
        <v/>
      </c>
      <c r="Q1325" s="27" t="str">
        <f>IFERROR(('CALC | Main Engine'!S1325+'CALC | Booster'!S1325)*INDEX(MassUnitsTable[],MATCH($R$3,MassUnitsTable[Mass Units],0),2), "")</f>
        <v/>
      </c>
      <c r="R1325" s="32" t="str">
        <f>IFERROR(('CALC | Main Engine'!T1325+'CALC | Booster'!T1325)*INDEX(MassUnitsTable[],MATCH($R$3,MassUnitsTable[Mass Units],0),2), "")</f>
        <v/>
      </c>
      <c r="S1325" s="10"/>
    </row>
    <row r="1326" spans="1:19" x14ac:dyDescent="0.25">
      <c r="A1326" s="10"/>
      <c r="B1326" s="4" t="str">
        <f t="shared" si="105"/>
        <v/>
      </c>
      <c r="C1326" s="5" t="str">
        <f t="shared" si="106"/>
        <v/>
      </c>
      <c r="D1326" s="5" t="str">
        <f t="shared" si="107"/>
        <v/>
      </c>
      <c r="E1326" s="5" t="str">
        <f t="shared" si="108"/>
        <v/>
      </c>
      <c r="F1326" s="5" t="str">
        <f>'CALC | Main Engine'!$B1326</f>
        <v/>
      </c>
      <c r="G1326" s="27" t="str">
        <f>'CALC | Main Engine'!$C1326</f>
        <v/>
      </c>
      <c r="H1326" s="6" t="str">
        <f>'CALC | Main Engine'!$E1326</f>
        <v/>
      </c>
      <c r="I1326" s="34" t="str">
        <f>IFERROR('CALC | Main Engine'!$F1326*INDEX(MassUnitsTable[],MATCH($R$3,MassUnitsTable[Mass Units],0),2), "")</f>
        <v/>
      </c>
      <c r="J1326" s="27" t="str">
        <f>IFERROR('CALC | Booster'!$F1326*INDEX(MassUnitsTable[],MATCH($R$3,MassUnitsTable[Mass Units],0),2), "")</f>
        <v/>
      </c>
      <c r="K1326" s="32" t="str">
        <f t="shared" si="109"/>
        <v/>
      </c>
      <c r="L1326" s="34" t="str">
        <f>IFERROR(('CALC | Main Engine'!N1326+'CALC | Booster'!N1326)*INDEX(MassUnitsTable[],MATCH($R$3,MassUnitsTable[Mass Units],0),2), "")</f>
        <v/>
      </c>
      <c r="M1326" s="27" t="str">
        <f>IFERROR(('CALC | Main Engine'!O1326+'CALC | Booster'!O1326)*INDEX(MassUnitsTable[],MATCH($R$3,MassUnitsTable[Mass Units],0),2), "")</f>
        <v/>
      </c>
      <c r="N1326" s="27" t="str">
        <f>IFERROR(('CALC | Main Engine'!P1326+'CALC | Booster'!P1326)*INDEX(MassUnitsTable[],MATCH($R$3,MassUnitsTable[Mass Units],0),2), "")</f>
        <v/>
      </c>
      <c r="O1326" s="27" t="str">
        <f>IFERROR(('CALC | Main Engine'!Q1326+'CALC | Booster'!Q1326)*INDEX(MassUnitsTable[],MATCH($R$3,MassUnitsTable[Mass Units],0),2), "")</f>
        <v/>
      </c>
      <c r="P1326" s="27" t="str">
        <f>IFERROR(('CALC | Main Engine'!R1326+'CALC | Booster'!R1326)*INDEX(MassUnitsTable[],MATCH($R$3,MassUnitsTable[Mass Units],0),2), "")</f>
        <v/>
      </c>
      <c r="Q1326" s="27" t="str">
        <f>IFERROR(('CALC | Main Engine'!S1326+'CALC | Booster'!S1326)*INDEX(MassUnitsTable[],MATCH($R$3,MassUnitsTable[Mass Units],0),2), "")</f>
        <v/>
      </c>
      <c r="R1326" s="32" t="str">
        <f>IFERROR(('CALC | Main Engine'!T1326+'CALC | Booster'!T1326)*INDEX(MassUnitsTable[],MATCH($R$3,MassUnitsTable[Mass Units],0),2), "")</f>
        <v/>
      </c>
      <c r="S1326" s="10"/>
    </row>
    <row r="1327" spans="1:19" x14ac:dyDescent="0.25">
      <c r="A1327" s="10"/>
      <c r="B1327" s="4" t="str">
        <f t="shared" si="105"/>
        <v/>
      </c>
      <c r="C1327" s="5" t="str">
        <f t="shared" si="106"/>
        <v/>
      </c>
      <c r="D1327" s="5" t="str">
        <f t="shared" si="107"/>
        <v/>
      </c>
      <c r="E1327" s="5" t="str">
        <f t="shared" si="108"/>
        <v/>
      </c>
      <c r="F1327" s="5" t="str">
        <f>'CALC | Main Engine'!$B1327</f>
        <v/>
      </c>
      <c r="G1327" s="27" t="str">
        <f>'CALC | Main Engine'!$C1327</f>
        <v/>
      </c>
      <c r="H1327" s="6" t="str">
        <f>'CALC | Main Engine'!$E1327</f>
        <v/>
      </c>
      <c r="I1327" s="34" t="str">
        <f>IFERROR('CALC | Main Engine'!$F1327*INDEX(MassUnitsTable[],MATCH($R$3,MassUnitsTable[Mass Units],0),2), "")</f>
        <v/>
      </c>
      <c r="J1327" s="27" t="str">
        <f>IFERROR('CALC | Booster'!$F1327*INDEX(MassUnitsTable[],MATCH($R$3,MassUnitsTable[Mass Units],0),2), "")</f>
        <v/>
      </c>
      <c r="K1327" s="32" t="str">
        <f t="shared" si="109"/>
        <v/>
      </c>
      <c r="L1327" s="34" t="str">
        <f>IFERROR(('CALC | Main Engine'!N1327+'CALC | Booster'!N1327)*INDEX(MassUnitsTable[],MATCH($R$3,MassUnitsTable[Mass Units],0),2), "")</f>
        <v/>
      </c>
      <c r="M1327" s="27" t="str">
        <f>IFERROR(('CALC | Main Engine'!O1327+'CALC | Booster'!O1327)*INDEX(MassUnitsTable[],MATCH($R$3,MassUnitsTable[Mass Units],0),2), "")</f>
        <v/>
      </c>
      <c r="N1327" s="27" t="str">
        <f>IFERROR(('CALC | Main Engine'!P1327+'CALC | Booster'!P1327)*INDEX(MassUnitsTable[],MATCH($R$3,MassUnitsTable[Mass Units],0),2), "")</f>
        <v/>
      </c>
      <c r="O1327" s="27" t="str">
        <f>IFERROR(('CALC | Main Engine'!Q1327+'CALC | Booster'!Q1327)*INDEX(MassUnitsTable[],MATCH($R$3,MassUnitsTable[Mass Units],0),2), "")</f>
        <v/>
      </c>
      <c r="P1327" s="27" t="str">
        <f>IFERROR(('CALC | Main Engine'!R1327+'CALC | Booster'!R1327)*INDEX(MassUnitsTable[],MATCH($R$3,MassUnitsTable[Mass Units],0),2), "")</f>
        <v/>
      </c>
      <c r="Q1327" s="27" t="str">
        <f>IFERROR(('CALC | Main Engine'!S1327+'CALC | Booster'!S1327)*INDEX(MassUnitsTable[],MATCH($R$3,MassUnitsTable[Mass Units],0),2), "")</f>
        <v/>
      </c>
      <c r="R1327" s="32" t="str">
        <f>IFERROR(('CALC | Main Engine'!T1327+'CALC | Booster'!T1327)*INDEX(MassUnitsTable[],MATCH($R$3,MassUnitsTable[Mass Units],0),2), "")</f>
        <v/>
      </c>
      <c r="S1327" s="10"/>
    </row>
    <row r="1328" spans="1:19" x14ac:dyDescent="0.25">
      <c r="A1328" s="10"/>
      <c r="B1328" s="4" t="str">
        <f t="shared" si="105"/>
        <v/>
      </c>
      <c r="C1328" s="5" t="str">
        <f t="shared" si="106"/>
        <v/>
      </c>
      <c r="D1328" s="5" t="str">
        <f t="shared" si="107"/>
        <v/>
      </c>
      <c r="E1328" s="5" t="str">
        <f t="shared" si="108"/>
        <v/>
      </c>
      <c r="F1328" s="5" t="str">
        <f>'CALC | Main Engine'!$B1328</f>
        <v/>
      </c>
      <c r="G1328" s="27" t="str">
        <f>'CALC | Main Engine'!$C1328</f>
        <v/>
      </c>
      <c r="H1328" s="6" t="str">
        <f>'CALC | Main Engine'!$E1328</f>
        <v/>
      </c>
      <c r="I1328" s="34" t="str">
        <f>IFERROR('CALC | Main Engine'!$F1328*INDEX(MassUnitsTable[],MATCH($R$3,MassUnitsTable[Mass Units],0),2), "")</f>
        <v/>
      </c>
      <c r="J1328" s="27" t="str">
        <f>IFERROR('CALC | Booster'!$F1328*INDEX(MassUnitsTable[],MATCH($R$3,MassUnitsTable[Mass Units],0),2), "")</f>
        <v/>
      </c>
      <c r="K1328" s="32" t="str">
        <f t="shared" si="109"/>
        <v/>
      </c>
      <c r="L1328" s="34" t="str">
        <f>IFERROR(('CALC | Main Engine'!N1328+'CALC | Booster'!N1328)*INDEX(MassUnitsTable[],MATCH($R$3,MassUnitsTable[Mass Units],0),2), "")</f>
        <v/>
      </c>
      <c r="M1328" s="27" t="str">
        <f>IFERROR(('CALC | Main Engine'!O1328+'CALC | Booster'!O1328)*INDEX(MassUnitsTable[],MATCH($R$3,MassUnitsTable[Mass Units],0),2), "")</f>
        <v/>
      </c>
      <c r="N1328" s="27" t="str">
        <f>IFERROR(('CALC | Main Engine'!P1328+'CALC | Booster'!P1328)*INDEX(MassUnitsTable[],MATCH($R$3,MassUnitsTable[Mass Units],0),2), "")</f>
        <v/>
      </c>
      <c r="O1328" s="27" t="str">
        <f>IFERROR(('CALC | Main Engine'!Q1328+'CALC | Booster'!Q1328)*INDEX(MassUnitsTable[],MATCH($R$3,MassUnitsTable[Mass Units],0),2), "")</f>
        <v/>
      </c>
      <c r="P1328" s="27" t="str">
        <f>IFERROR(('CALC | Main Engine'!R1328+'CALC | Booster'!R1328)*INDEX(MassUnitsTable[],MATCH($R$3,MassUnitsTable[Mass Units],0),2), "")</f>
        <v/>
      </c>
      <c r="Q1328" s="27" t="str">
        <f>IFERROR(('CALC | Main Engine'!S1328+'CALC | Booster'!S1328)*INDEX(MassUnitsTable[],MATCH($R$3,MassUnitsTable[Mass Units],0),2), "")</f>
        <v/>
      </c>
      <c r="R1328" s="32" t="str">
        <f>IFERROR(('CALC | Main Engine'!T1328+'CALC | Booster'!T1328)*INDEX(MassUnitsTable[],MATCH($R$3,MassUnitsTable[Mass Units],0),2), "")</f>
        <v/>
      </c>
      <c r="S1328" s="10"/>
    </row>
    <row r="1329" spans="1:19" x14ac:dyDescent="0.25">
      <c r="A1329" s="10"/>
      <c r="B1329" s="4" t="str">
        <f t="shared" si="105"/>
        <v/>
      </c>
      <c r="C1329" s="5" t="str">
        <f t="shared" si="106"/>
        <v/>
      </c>
      <c r="D1329" s="5" t="str">
        <f t="shared" si="107"/>
        <v/>
      </c>
      <c r="E1329" s="5" t="str">
        <f t="shared" si="108"/>
        <v/>
      </c>
      <c r="F1329" s="5" t="str">
        <f>'CALC | Main Engine'!$B1329</f>
        <v/>
      </c>
      <c r="G1329" s="27" t="str">
        <f>'CALC | Main Engine'!$C1329</f>
        <v/>
      </c>
      <c r="H1329" s="6" t="str">
        <f>'CALC | Main Engine'!$E1329</f>
        <v/>
      </c>
      <c r="I1329" s="34" t="str">
        <f>IFERROR('CALC | Main Engine'!$F1329*INDEX(MassUnitsTable[],MATCH($R$3,MassUnitsTable[Mass Units],0),2), "")</f>
        <v/>
      </c>
      <c r="J1329" s="27" t="str">
        <f>IFERROR('CALC | Booster'!$F1329*INDEX(MassUnitsTable[],MATCH($R$3,MassUnitsTable[Mass Units],0),2), "")</f>
        <v/>
      </c>
      <c r="K1329" s="32" t="str">
        <f t="shared" si="109"/>
        <v/>
      </c>
      <c r="L1329" s="34" t="str">
        <f>IFERROR(('CALC | Main Engine'!N1329+'CALC | Booster'!N1329)*INDEX(MassUnitsTable[],MATCH($R$3,MassUnitsTable[Mass Units],0),2), "")</f>
        <v/>
      </c>
      <c r="M1329" s="27" t="str">
        <f>IFERROR(('CALC | Main Engine'!O1329+'CALC | Booster'!O1329)*INDEX(MassUnitsTable[],MATCH($R$3,MassUnitsTable[Mass Units],0),2), "")</f>
        <v/>
      </c>
      <c r="N1329" s="27" t="str">
        <f>IFERROR(('CALC | Main Engine'!P1329+'CALC | Booster'!P1329)*INDEX(MassUnitsTable[],MATCH($R$3,MassUnitsTable[Mass Units],0),2), "")</f>
        <v/>
      </c>
      <c r="O1329" s="27" t="str">
        <f>IFERROR(('CALC | Main Engine'!Q1329+'CALC | Booster'!Q1329)*INDEX(MassUnitsTable[],MATCH($R$3,MassUnitsTable[Mass Units],0),2), "")</f>
        <v/>
      </c>
      <c r="P1329" s="27" t="str">
        <f>IFERROR(('CALC | Main Engine'!R1329+'CALC | Booster'!R1329)*INDEX(MassUnitsTable[],MATCH($R$3,MassUnitsTable[Mass Units],0),2), "")</f>
        <v/>
      </c>
      <c r="Q1329" s="27" t="str">
        <f>IFERROR(('CALC | Main Engine'!S1329+'CALC | Booster'!S1329)*INDEX(MassUnitsTable[],MATCH($R$3,MassUnitsTable[Mass Units],0),2), "")</f>
        <v/>
      </c>
      <c r="R1329" s="32" t="str">
        <f>IFERROR(('CALC | Main Engine'!T1329+'CALC | Booster'!T1329)*INDEX(MassUnitsTable[],MATCH($R$3,MassUnitsTable[Mass Units],0),2), "")</f>
        <v/>
      </c>
      <c r="S1329" s="10"/>
    </row>
    <row r="1330" spans="1:19" x14ac:dyDescent="0.25">
      <c r="A1330" s="10"/>
      <c r="B1330" s="4" t="str">
        <f t="shared" si="105"/>
        <v/>
      </c>
      <c r="C1330" s="5" t="str">
        <f t="shared" si="106"/>
        <v/>
      </c>
      <c r="D1330" s="5" t="str">
        <f t="shared" si="107"/>
        <v/>
      </c>
      <c r="E1330" s="5" t="str">
        <f t="shared" si="108"/>
        <v/>
      </c>
      <c r="F1330" s="5" t="str">
        <f>'CALC | Main Engine'!$B1330</f>
        <v/>
      </c>
      <c r="G1330" s="27" t="str">
        <f>'CALC | Main Engine'!$C1330</f>
        <v/>
      </c>
      <c r="H1330" s="6" t="str">
        <f>'CALC | Main Engine'!$E1330</f>
        <v/>
      </c>
      <c r="I1330" s="34" t="str">
        <f>IFERROR('CALC | Main Engine'!$F1330*INDEX(MassUnitsTable[],MATCH($R$3,MassUnitsTable[Mass Units],0),2), "")</f>
        <v/>
      </c>
      <c r="J1330" s="27" t="str">
        <f>IFERROR('CALC | Booster'!$F1330*INDEX(MassUnitsTable[],MATCH($R$3,MassUnitsTable[Mass Units],0),2), "")</f>
        <v/>
      </c>
      <c r="K1330" s="32" t="str">
        <f t="shared" si="109"/>
        <v/>
      </c>
      <c r="L1330" s="34" t="str">
        <f>IFERROR(('CALC | Main Engine'!N1330+'CALC | Booster'!N1330)*INDEX(MassUnitsTable[],MATCH($R$3,MassUnitsTable[Mass Units],0),2), "")</f>
        <v/>
      </c>
      <c r="M1330" s="27" t="str">
        <f>IFERROR(('CALC | Main Engine'!O1330+'CALC | Booster'!O1330)*INDEX(MassUnitsTable[],MATCH($R$3,MassUnitsTable[Mass Units],0),2), "")</f>
        <v/>
      </c>
      <c r="N1330" s="27" t="str">
        <f>IFERROR(('CALC | Main Engine'!P1330+'CALC | Booster'!P1330)*INDEX(MassUnitsTable[],MATCH($R$3,MassUnitsTable[Mass Units],0),2), "")</f>
        <v/>
      </c>
      <c r="O1330" s="27" t="str">
        <f>IFERROR(('CALC | Main Engine'!Q1330+'CALC | Booster'!Q1330)*INDEX(MassUnitsTable[],MATCH($R$3,MassUnitsTable[Mass Units],0),2), "")</f>
        <v/>
      </c>
      <c r="P1330" s="27" t="str">
        <f>IFERROR(('CALC | Main Engine'!R1330+'CALC | Booster'!R1330)*INDEX(MassUnitsTable[],MATCH($R$3,MassUnitsTable[Mass Units],0),2), "")</f>
        <v/>
      </c>
      <c r="Q1330" s="27" t="str">
        <f>IFERROR(('CALC | Main Engine'!S1330+'CALC | Booster'!S1330)*INDEX(MassUnitsTable[],MATCH($R$3,MassUnitsTable[Mass Units],0),2), "")</f>
        <v/>
      </c>
      <c r="R1330" s="32" t="str">
        <f>IFERROR(('CALC | Main Engine'!T1330+'CALC | Booster'!T1330)*INDEX(MassUnitsTable[],MATCH($R$3,MassUnitsTable[Mass Units],0),2), "")</f>
        <v/>
      </c>
      <c r="S1330" s="10"/>
    </row>
    <row r="1331" spans="1:19" x14ac:dyDescent="0.25">
      <c r="A1331" s="10"/>
      <c r="B1331" s="4" t="str">
        <f t="shared" si="105"/>
        <v/>
      </c>
      <c r="C1331" s="5" t="str">
        <f t="shared" si="106"/>
        <v/>
      </c>
      <c r="D1331" s="5" t="str">
        <f t="shared" si="107"/>
        <v/>
      </c>
      <c r="E1331" s="5" t="str">
        <f t="shared" si="108"/>
        <v/>
      </c>
      <c r="F1331" s="5" t="str">
        <f>'CALC | Main Engine'!$B1331</f>
        <v/>
      </c>
      <c r="G1331" s="27" t="str">
        <f>'CALC | Main Engine'!$C1331</f>
        <v/>
      </c>
      <c r="H1331" s="6" t="str">
        <f>'CALC | Main Engine'!$E1331</f>
        <v/>
      </c>
      <c r="I1331" s="34" t="str">
        <f>IFERROR('CALC | Main Engine'!$F1331*INDEX(MassUnitsTable[],MATCH($R$3,MassUnitsTable[Mass Units],0),2), "")</f>
        <v/>
      </c>
      <c r="J1331" s="27" t="str">
        <f>IFERROR('CALC | Booster'!$F1331*INDEX(MassUnitsTable[],MATCH($R$3,MassUnitsTable[Mass Units],0),2), "")</f>
        <v/>
      </c>
      <c r="K1331" s="32" t="str">
        <f t="shared" si="109"/>
        <v/>
      </c>
      <c r="L1331" s="34" t="str">
        <f>IFERROR(('CALC | Main Engine'!N1331+'CALC | Booster'!N1331)*INDEX(MassUnitsTable[],MATCH($R$3,MassUnitsTable[Mass Units],0),2), "")</f>
        <v/>
      </c>
      <c r="M1331" s="27" t="str">
        <f>IFERROR(('CALC | Main Engine'!O1331+'CALC | Booster'!O1331)*INDEX(MassUnitsTable[],MATCH($R$3,MassUnitsTable[Mass Units],0),2), "")</f>
        <v/>
      </c>
      <c r="N1331" s="27" t="str">
        <f>IFERROR(('CALC | Main Engine'!P1331+'CALC | Booster'!P1331)*INDEX(MassUnitsTable[],MATCH($R$3,MassUnitsTable[Mass Units],0),2), "")</f>
        <v/>
      </c>
      <c r="O1331" s="27" t="str">
        <f>IFERROR(('CALC | Main Engine'!Q1331+'CALC | Booster'!Q1331)*INDEX(MassUnitsTable[],MATCH($R$3,MassUnitsTable[Mass Units],0),2), "")</f>
        <v/>
      </c>
      <c r="P1331" s="27" t="str">
        <f>IFERROR(('CALC | Main Engine'!R1331+'CALC | Booster'!R1331)*INDEX(MassUnitsTable[],MATCH($R$3,MassUnitsTable[Mass Units],0),2), "")</f>
        <v/>
      </c>
      <c r="Q1331" s="27" t="str">
        <f>IFERROR(('CALC | Main Engine'!S1331+'CALC | Booster'!S1331)*INDEX(MassUnitsTable[],MATCH($R$3,MassUnitsTable[Mass Units],0),2), "")</f>
        <v/>
      </c>
      <c r="R1331" s="32" t="str">
        <f>IFERROR(('CALC | Main Engine'!T1331+'CALC | Booster'!T1331)*INDEX(MassUnitsTable[],MATCH($R$3,MassUnitsTable[Mass Units],0),2), "")</f>
        <v/>
      </c>
      <c r="S1331" s="10"/>
    </row>
    <row r="1332" spans="1:19" x14ac:dyDescent="0.25">
      <c r="A1332" s="10"/>
      <c r="B1332" s="4" t="str">
        <f t="shared" si="105"/>
        <v/>
      </c>
      <c r="C1332" s="5" t="str">
        <f t="shared" si="106"/>
        <v/>
      </c>
      <c r="D1332" s="5" t="str">
        <f t="shared" si="107"/>
        <v/>
      </c>
      <c r="E1332" s="5" t="str">
        <f t="shared" si="108"/>
        <v/>
      </c>
      <c r="F1332" s="5" t="str">
        <f>'CALC | Main Engine'!$B1332</f>
        <v/>
      </c>
      <c r="G1332" s="27" t="str">
        <f>'CALC | Main Engine'!$C1332</f>
        <v/>
      </c>
      <c r="H1332" s="6" t="str">
        <f>'CALC | Main Engine'!$E1332</f>
        <v/>
      </c>
      <c r="I1332" s="34" t="str">
        <f>IFERROR('CALC | Main Engine'!$F1332*INDEX(MassUnitsTable[],MATCH($R$3,MassUnitsTable[Mass Units],0),2), "")</f>
        <v/>
      </c>
      <c r="J1332" s="27" t="str">
        <f>IFERROR('CALC | Booster'!$F1332*INDEX(MassUnitsTable[],MATCH($R$3,MassUnitsTable[Mass Units],0),2), "")</f>
        <v/>
      </c>
      <c r="K1332" s="32" t="str">
        <f t="shared" si="109"/>
        <v/>
      </c>
      <c r="L1332" s="34" t="str">
        <f>IFERROR(('CALC | Main Engine'!N1332+'CALC | Booster'!N1332)*INDEX(MassUnitsTable[],MATCH($R$3,MassUnitsTable[Mass Units],0),2), "")</f>
        <v/>
      </c>
      <c r="M1332" s="27" t="str">
        <f>IFERROR(('CALC | Main Engine'!O1332+'CALC | Booster'!O1332)*INDEX(MassUnitsTable[],MATCH($R$3,MassUnitsTable[Mass Units],0),2), "")</f>
        <v/>
      </c>
      <c r="N1332" s="27" t="str">
        <f>IFERROR(('CALC | Main Engine'!P1332+'CALC | Booster'!P1332)*INDEX(MassUnitsTable[],MATCH($R$3,MassUnitsTable[Mass Units],0),2), "")</f>
        <v/>
      </c>
      <c r="O1332" s="27" t="str">
        <f>IFERROR(('CALC | Main Engine'!Q1332+'CALC | Booster'!Q1332)*INDEX(MassUnitsTable[],MATCH($R$3,MassUnitsTable[Mass Units],0),2), "")</f>
        <v/>
      </c>
      <c r="P1332" s="27" t="str">
        <f>IFERROR(('CALC | Main Engine'!R1332+'CALC | Booster'!R1332)*INDEX(MassUnitsTable[],MATCH($R$3,MassUnitsTable[Mass Units],0),2), "")</f>
        <v/>
      </c>
      <c r="Q1332" s="27" t="str">
        <f>IFERROR(('CALC | Main Engine'!S1332+'CALC | Booster'!S1332)*INDEX(MassUnitsTable[],MATCH($R$3,MassUnitsTable[Mass Units],0),2), "")</f>
        <v/>
      </c>
      <c r="R1332" s="32" t="str">
        <f>IFERROR(('CALC | Main Engine'!T1332+'CALC | Booster'!T1332)*INDEX(MassUnitsTable[],MATCH($R$3,MassUnitsTable[Mass Units],0),2), "")</f>
        <v/>
      </c>
      <c r="S1332" s="10"/>
    </row>
    <row r="1333" spans="1:19" x14ac:dyDescent="0.25">
      <c r="A1333" s="10"/>
      <c r="B1333" s="4" t="str">
        <f t="shared" si="105"/>
        <v/>
      </c>
      <c r="C1333" s="5" t="str">
        <f t="shared" si="106"/>
        <v/>
      </c>
      <c r="D1333" s="5" t="str">
        <f t="shared" si="107"/>
        <v/>
      </c>
      <c r="E1333" s="5" t="str">
        <f t="shared" si="108"/>
        <v/>
      </c>
      <c r="F1333" s="5" t="str">
        <f>'CALC | Main Engine'!$B1333</f>
        <v/>
      </c>
      <c r="G1333" s="27" t="str">
        <f>'CALC | Main Engine'!$C1333</f>
        <v/>
      </c>
      <c r="H1333" s="6" t="str">
        <f>'CALC | Main Engine'!$E1333</f>
        <v/>
      </c>
      <c r="I1333" s="34" t="str">
        <f>IFERROR('CALC | Main Engine'!$F1333*INDEX(MassUnitsTable[],MATCH($R$3,MassUnitsTable[Mass Units],0),2), "")</f>
        <v/>
      </c>
      <c r="J1333" s="27" t="str">
        <f>IFERROR('CALC | Booster'!$F1333*INDEX(MassUnitsTable[],MATCH($R$3,MassUnitsTable[Mass Units],0),2), "")</f>
        <v/>
      </c>
      <c r="K1333" s="32" t="str">
        <f t="shared" si="109"/>
        <v/>
      </c>
      <c r="L1333" s="34" t="str">
        <f>IFERROR(('CALC | Main Engine'!N1333+'CALC | Booster'!N1333)*INDEX(MassUnitsTable[],MATCH($R$3,MassUnitsTable[Mass Units],0),2), "")</f>
        <v/>
      </c>
      <c r="M1333" s="27" t="str">
        <f>IFERROR(('CALC | Main Engine'!O1333+'CALC | Booster'!O1333)*INDEX(MassUnitsTable[],MATCH($R$3,MassUnitsTable[Mass Units],0),2), "")</f>
        <v/>
      </c>
      <c r="N1333" s="27" t="str">
        <f>IFERROR(('CALC | Main Engine'!P1333+'CALC | Booster'!P1333)*INDEX(MassUnitsTable[],MATCH($R$3,MassUnitsTable[Mass Units],0),2), "")</f>
        <v/>
      </c>
      <c r="O1333" s="27" t="str">
        <f>IFERROR(('CALC | Main Engine'!Q1333+'CALC | Booster'!Q1333)*INDEX(MassUnitsTable[],MATCH($R$3,MassUnitsTable[Mass Units],0),2), "")</f>
        <v/>
      </c>
      <c r="P1333" s="27" t="str">
        <f>IFERROR(('CALC | Main Engine'!R1333+'CALC | Booster'!R1333)*INDEX(MassUnitsTable[],MATCH($R$3,MassUnitsTable[Mass Units],0),2), "")</f>
        <v/>
      </c>
      <c r="Q1333" s="27" t="str">
        <f>IFERROR(('CALC | Main Engine'!S1333+'CALC | Booster'!S1333)*INDEX(MassUnitsTable[],MATCH($R$3,MassUnitsTable[Mass Units],0),2), "")</f>
        <v/>
      </c>
      <c r="R1333" s="32" t="str">
        <f>IFERROR(('CALC | Main Engine'!T1333+'CALC | Booster'!T1333)*INDEX(MassUnitsTable[],MATCH($R$3,MassUnitsTable[Mass Units],0),2), "")</f>
        <v/>
      </c>
      <c r="S1333" s="10"/>
    </row>
    <row r="1334" spans="1:19" x14ac:dyDescent="0.25">
      <c r="A1334" s="10"/>
      <c r="B1334" s="4" t="str">
        <f t="shared" si="105"/>
        <v/>
      </c>
      <c r="C1334" s="5" t="str">
        <f t="shared" si="106"/>
        <v/>
      </c>
      <c r="D1334" s="5" t="str">
        <f t="shared" si="107"/>
        <v/>
      </c>
      <c r="E1334" s="5" t="str">
        <f t="shared" si="108"/>
        <v/>
      </c>
      <c r="F1334" s="5" t="str">
        <f>'CALC | Main Engine'!$B1334</f>
        <v/>
      </c>
      <c r="G1334" s="27" t="str">
        <f>'CALC | Main Engine'!$C1334</f>
        <v/>
      </c>
      <c r="H1334" s="6" t="str">
        <f>'CALC | Main Engine'!$E1334</f>
        <v/>
      </c>
      <c r="I1334" s="34" t="str">
        <f>IFERROR('CALC | Main Engine'!$F1334*INDEX(MassUnitsTable[],MATCH($R$3,MassUnitsTable[Mass Units],0),2), "")</f>
        <v/>
      </c>
      <c r="J1334" s="27" t="str">
        <f>IFERROR('CALC | Booster'!$F1334*INDEX(MassUnitsTable[],MATCH($R$3,MassUnitsTable[Mass Units],0),2), "")</f>
        <v/>
      </c>
      <c r="K1334" s="32" t="str">
        <f t="shared" si="109"/>
        <v/>
      </c>
      <c r="L1334" s="34" t="str">
        <f>IFERROR(('CALC | Main Engine'!N1334+'CALC | Booster'!N1334)*INDEX(MassUnitsTable[],MATCH($R$3,MassUnitsTable[Mass Units],0),2), "")</f>
        <v/>
      </c>
      <c r="M1334" s="27" t="str">
        <f>IFERROR(('CALC | Main Engine'!O1334+'CALC | Booster'!O1334)*INDEX(MassUnitsTable[],MATCH($R$3,MassUnitsTable[Mass Units],0),2), "")</f>
        <v/>
      </c>
      <c r="N1334" s="27" t="str">
        <f>IFERROR(('CALC | Main Engine'!P1334+'CALC | Booster'!P1334)*INDEX(MassUnitsTable[],MATCH($R$3,MassUnitsTable[Mass Units],0),2), "")</f>
        <v/>
      </c>
      <c r="O1334" s="27" t="str">
        <f>IFERROR(('CALC | Main Engine'!Q1334+'CALC | Booster'!Q1334)*INDEX(MassUnitsTable[],MATCH($R$3,MassUnitsTable[Mass Units],0),2), "")</f>
        <v/>
      </c>
      <c r="P1334" s="27" t="str">
        <f>IFERROR(('CALC | Main Engine'!R1334+'CALC | Booster'!R1334)*INDEX(MassUnitsTable[],MATCH($R$3,MassUnitsTable[Mass Units],0),2), "")</f>
        <v/>
      </c>
      <c r="Q1334" s="27" t="str">
        <f>IFERROR(('CALC | Main Engine'!S1334+'CALC | Booster'!S1334)*INDEX(MassUnitsTable[],MATCH($R$3,MassUnitsTable[Mass Units],0),2), "")</f>
        <v/>
      </c>
      <c r="R1334" s="32" t="str">
        <f>IFERROR(('CALC | Main Engine'!T1334+'CALC | Booster'!T1334)*INDEX(MassUnitsTable[],MATCH($R$3,MassUnitsTable[Mass Units],0),2), "")</f>
        <v/>
      </c>
      <c r="S1334" s="10"/>
    </row>
    <row r="1335" spans="1:19" x14ac:dyDescent="0.25">
      <c r="A1335" s="10"/>
      <c r="B1335" s="4" t="str">
        <f t="shared" si="105"/>
        <v/>
      </c>
      <c r="C1335" s="5" t="str">
        <f t="shared" si="106"/>
        <v/>
      </c>
      <c r="D1335" s="5" t="str">
        <f t="shared" si="107"/>
        <v/>
      </c>
      <c r="E1335" s="5" t="str">
        <f t="shared" si="108"/>
        <v/>
      </c>
      <c r="F1335" s="5" t="str">
        <f>'CALC | Main Engine'!$B1335</f>
        <v/>
      </c>
      <c r="G1335" s="27" t="str">
        <f>'CALC | Main Engine'!$C1335</f>
        <v/>
      </c>
      <c r="H1335" s="6" t="str">
        <f>'CALC | Main Engine'!$E1335</f>
        <v/>
      </c>
      <c r="I1335" s="34" t="str">
        <f>IFERROR('CALC | Main Engine'!$F1335*INDEX(MassUnitsTable[],MATCH($R$3,MassUnitsTable[Mass Units],0),2), "")</f>
        <v/>
      </c>
      <c r="J1335" s="27" t="str">
        <f>IFERROR('CALC | Booster'!$F1335*INDEX(MassUnitsTable[],MATCH($R$3,MassUnitsTable[Mass Units],0),2), "")</f>
        <v/>
      </c>
      <c r="K1335" s="32" t="str">
        <f t="shared" si="109"/>
        <v/>
      </c>
      <c r="L1335" s="34" t="str">
        <f>IFERROR(('CALC | Main Engine'!N1335+'CALC | Booster'!N1335)*INDEX(MassUnitsTable[],MATCH($R$3,MassUnitsTable[Mass Units],0),2), "")</f>
        <v/>
      </c>
      <c r="M1335" s="27" t="str">
        <f>IFERROR(('CALC | Main Engine'!O1335+'CALC | Booster'!O1335)*INDEX(MassUnitsTable[],MATCH($R$3,MassUnitsTable[Mass Units],0),2), "")</f>
        <v/>
      </c>
      <c r="N1335" s="27" t="str">
        <f>IFERROR(('CALC | Main Engine'!P1335+'CALC | Booster'!P1335)*INDEX(MassUnitsTable[],MATCH($R$3,MassUnitsTable[Mass Units],0),2), "")</f>
        <v/>
      </c>
      <c r="O1335" s="27" t="str">
        <f>IFERROR(('CALC | Main Engine'!Q1335+'CALC | Booster'!Q1335)*INDEX(MassUnitsTable[],MATCH($R$3,MassUnitsTable[Mass Units],0),2), "")</f>
        <v/>
      </c>
      <c r="P1335" s="27" t="str">
        <f>IFERROR(('CALC | Main Engine'!R1335+'CALC | Booster'!R1335)*INDEX(MassUnitsTable[],MATCH($R$3,MassUnitsTable[Mass Units],0),2), "")</f>
        <v/>
      </c>
      <c r="Q1335" s="27" t="str">
        <f>IFERROR(('CALC | Main Engine'!S1335+'CALC | Booster'!S1335)*INDEX(MassUnitsTable[],MATCH($R$3,MassUnitsTable[Mass Units],0),2), "")</f>
        <v/>
      </c>
      <c r="R1335" s="32" t="str">
        <f>IFERROR(('CALC | Main Engine'!T1335+'CALC | Booster'!T1335)*INDEX(MassUnitsTable[],MATCH($R$3,MassUnitsTable[Mass Units],0),2), "")</f>
        <v/>
      </c>
      <c r="S1335" s="10"/>
    </row>
    <row r="1336" spans="1:19" x14ac:dyDescent="0.25">
      <c r="A1336" s="10"/>
      <c r="B1336" s="4" t="str">
        <f t="shared" si="105"/>
        <v/>
      </c>
      <c r="C1336" s="5" t="str">
        <f t="shared" si="106"/>
        <v/>
      </c>
      <c r="D1336" s="5" t="str">
        <f t="shared" si="107"/>
        <v/>
      </c>
      <c r="E1336" s="5" t="str">
        <f t="shared" si="108"/>
        <v/>
      </c>
      <c r="F1336" s="5" t="str">
        <f>'CALC | Main Engine'!$B1336</f>
        <v/>
      </c>
      <c r="G1336" s="27" t="str">
        <f>'CALC | Main Engine'!$C1336</f>
        <v/>
      </c>
      <c r="H1336" s="6" t="str">
        <f>'CALC | Main Engine'!$E1336</f>
        <v/>
      </c>
      <c r="I1336" s="34" t="str">
        <f>IFERROR('CALC | Main Engine'!$F1336*INDEX(MassUnitsTable[],MATCH($R$3,MassUnitsTable[Mass Units],0),2), "")</f>
        <v/>
      </c>
      <c r="J1336" s="27" t="str">
        <f>IFERROR('CALC | Booster'!$F1336*INDEX(MassUnitsTable[],MATCH($R$3,MassUnitsTable[Mass Units],0),2), "")</f>
        <v/>
      </c>
      <c r="K1336" s="32" t="str">
        <f t="shared" si="109"/>
        <v/>
      </c>
      <c r="L1336" s="34" t="str">
        <f>IFERROR(('CALC | Main Engine'!N1336+'CALC | Booster'!N1336)*INDEX(MassUnitsTable[],MATCH($R$3,MassUnitsTable[Mass Units],0),2), "")</f>
        <v/>
      </c>
      <c r="M1336" s="27" t="str">
        <f>IFERROR(('CALC | Main Engine'!O1336+'CALC | Booster'!O1336)*INDEX(MassUnitsTable[],MATCH($R$3,MassUnitsTable[Mass Units],0),2), "")</f>
        <v/>
      </c>
      <c r="N1336" s="27" t="str">
        <f>IFERROR(('CALC | Main Engine'!P1336+'CALC | Booster'!P1336)*INDEX(MassUnitsTable[],MATCH($R$3,MassUnitsTable[Mass Units],0),2), "")</f>
        <v/>
      </c>
      <c r="O1336" s="27" t="str">
        <f>IFERROR(('CALC | Main Engine'!Q1336+'CALC | Booster'!Q1336)*INDEX(MassUnitsTable[],MATCH($R$3,MassUnitsTable[Mass Units],0),2), "")</f>
        <v/>
      </c>
      <c r="P1336" s="27" t="str">
        <f>IFERROR(('CALC | Main Engine'!R1336+'CALC | Booster'!R1336)*INDEX(MassUnitsTable[],MATCH($R$3,MassUnitsTable[Mass Units],0),2), "")</f>
        <v/>
      </c>
      <c r="Q1336" s="27" t="str">
        <f>IFERROR(('CALC | Main Engine'!S1336+'CALC | Booster'!S1336)*INDEX(MassUnitsTable[],MATCH($R$3,MassUnitsTable[Mass Units],0),2), "")</f>
        <v/>
      </c>
      <c r="R1336" s="32" t="str">
        <f>IFERROR(('CALC | Main Engine'!T1336+'CALC | Booster'!T1336)*INDEX(MassUnitsTable[],MATCH($R$3,MassUnitsTable[Mass Units],0),2), "")</f>
        <v/>
      </c>
      <c r="S1336" s="10"/>
    </row>
    <row r="1337" spans="1:19" x14ac:dyDescent="0.25">
      <c r="A1337" s="10"/>
      <c r="B1337" s="4" t="str">
        <f t="shared" si="105"/>
        <v/>
      </c>
      <c r="C1337" s="5" t="str">
        <f t="shared" si="106"/>
        <v/>
      </c>
      <c r="D1337" s="5" t="str">
        <f t="shared" si="107"/>
        <v/>
      </c>
      <c r="E1337" s="5" t="str">
        <f t="shared" si="108"/>
        <v/>
      </c>
      <c r="F1337" s="5" t="str">
        <f>'CALC | Main Engine'!$B1337</f>
        <v/>
      </c>
      <c r="G1337" s="27" t="str">
        <f>'CALC | Main Engine'!$C1337</f>
        <v/>
      </c>
      <c r="H1337" s="6" t="str">
        <f>'CALC | Main Engine'!$E1337</f>
        <v/>
      </c>
      <c r="I1337" s="34" t="str">
        <f>IFERROR('CALC | Main Engine'!$F1337*INDEX(MassUnitsTable[],MATCH($R$3,MassUnitsTable[Mass Units],0),2), "")</f>
        <v/>
      </c>
      <c r="J1337" s="27" t="str">
        <f>IFERROR('CALC | Booster'!$F1337*INDEX(MassUnitsTable[],MATCH($R$3,MassUnitsTable[Mass Units],0),2), "")</f>
        <v/>
      </c>
      <c r="K1337" s="32" t="str">
        <f t="shared" si="109"/>
        <v/>
      </c>
      <c r="L1337" s="34" t="str">
        <f>IFERROR(('CALC | Main Engine'!N1337+'CALC | Booster'!N1337)*INDEX(MassUnitsTable[],MATCH($R$3,MassUnitsTable[Mass Units],0),2), "")</f>
        <v/>
      </c>
      <c r="M1337" s="27" t="str">
        <f>IFERROR(('CALC | Main Engine'!O1337+'CALC | Booster'!O1337)*INDEX(MassUnitsTable[],MATCH($R$3,MassUnitsTable[Mass Units],0),2), "")</f>
        <v/>
      </c>
      <c r="N1337" s="27" t="str">
        <f>IFERROR(('CALC | Main Engine'!P1337+'CALC | Booster'!P1337)*INDEX(MassUnitsTable[],MATCH($R$3,MassUnitsTable[Mass Units],0),2), "")</f>
        <v/>
      </c>
      <c r="O1337" s="27" t="str">
        <f>IFERROR(('CALC | Main Engine'!Q1337+'CALC | Booster'!Q1337)*INDEX(MassUnitsTable[],MATCH($R$3,MassUnitsTable[Mass Units],0),2), "")</f>
        <v/>
      </c>
      <c r="P1337" s="27" t="str">
        <f>IFERROR(('CALC | Main Engine'!R1337+'CALC | Booster'!R1337)*INDEX(MassUnitsTable[],MATCH($R$3,MassUnitsTable[Mass Units],0),2), "")</f>
        <v/>
      </c>
      <c r="Q1337" s="27" t="str">
        <f>IFERROR(('CALC | Main Engine'!S1337+'CALC | Booster'!S1337)*INDEX(MassUnitsTable[],MATCH($R$3,MassUnitsTable[Mass Units],0),2), "")</f>
        <v/>
      </c>
      <c r="R1337" s="32" t="str">
        <f>IFERROR(('CALC | Main Engine'!T1337+'CALC | Booster'!T1337)*INDEX(MassUnitsTable[],MATCH($R$3,MassUnitsTable[Mass Units],0),2), "")</f>
        <v/>
      </c>
      <c r="S1337" s="10"/>
    </row>
    <row r="1338" spans="1:19" x14ac:dyDescent="0.25">
      <c r="A1338" s="10"/>
      <c r="B1338" s="4" t="str">
        <f t="shared" si="105"/>
        <v/>
      </c>
      <c r="C1338" s="5" t="str">
        <f t="shared" si="106"/>
        <v/>
      </c>
      <c r="D1338" s="5" t="str">
        <f t="shared" si="107"/>
        <v/>
      </c>
      <c r="E1338" s="5" t="str">
        <f t="shared" si="108"/>
        <v/>
      </c>
      <c r="F1338" s="5" t="str">
        <f>'CALC | Main Engine'!$B1338</f>
        <v/>
      </c>
      <c r="G1338" s="27" t="str">
        <f>'CALC | Main Engine'!$C1338</f>
        <v/>
      </c>
      <c r="H1338" s="6" t="str">
        <f>'CALC | Main Engine'!$E1338</f>
        <v/>
      </c>
      <c r="I1338" s="34" t="str">
        <f>IFERROR('CALC | Main Engine'!$F1338*INDEX(MassUnitsTable[],MATCH($R$3,MassUnitsTable[Mass Units],0),2), "")</f>
        <v/>
      </c>
      <c r="J1338" s="27" t="str">
        <f>IFERROR('CALC | Booster'!$F1338*INDEX(MassUnitsTable[],MATCH($R$3,MassUnitsTable[Mass Units],0),2), "")</f>
        <v/>
      </c>
      <c r="K1338" s="32" t="str">
        <f t="shared" si="109"/>
        <v/>
      </c>
      <c r="L1338" s="34" t="str">
        <f>IFERROR(('CALC | Main Engine'!N1338+'CALC | Booster'!N1338)*INDEX(MassUnitsTable[],MATCH($R$3,MassUnitsTable[Mass Units],0),2), "")</f>
        <v/>
      </c>
      <c r="M1338" s="27" t="str">
        <f>IFERROR(('CALC | Main Engine'!O1338+'CALC | Booster'!O1338)*INDEX(MassUnitsTable[],MATCH($R$3,MassUnitsTable[Mass Units],0),2), "")</f>
        <v/>
      </c>
      <c r="N1338" s="27" t="str">
        <f>IFERROR(('CALC | Main Engine'!P1338+'CALC | Booster'!P1338)*INDEX(MassUnitsTable[],MATCH($R$3,MassUnitsTable[Mass Units],0),2), "")</f>
        <v/>
      </c>
      <c r="O1338" s="27" t="str">
        <f>IFERROR(('CALC | Main Engine'!Q1338+'CALC | Booster'!Q1338)*INDEX(MassUnitsTable[],MATCH($R$3,MassUnitsTable[Mass Units],0),2), "")</f>
        <v/>
      </c>
      <c r="P1338" s="27" t="str">
        <f>IFERROR(('CALC | Main Engine'!R1338+'CALC | Booster'!R1338)*INDEX(MassUnitsTable[],MATCH($R$3,MassUnitsTable[Mass Units],0),2), "")</f>
        <v/>
      </c>
      <c r="Q1338" s="27" t="str">
        <f>IFERROR(('CALC | Main Engine'!S1338+'CALC | Booster'!S1338)*INDEX(MassUnitsTable[],MATCH($R$3,MassUnitsTable[Mass Units],0),2), "")</f>
        <v/>
      </c>
      <c r="R1338" s="32" t="str">
        <f>IFERROR(('CALC | Main Engine'!T1338+'CALC | Booster'!T1338)*INDEX(MassUnitsTable[],MATCH($R$3,MassUnitsTable[Mass Units],0),2), "")</f>
        <v/>
      </c>
      <c r="S1338" s="10"/>
    </row>
    <row r="1339" spans="1:19" x14ac:dyDescent="0.25">
      <c r="A1339" s="10"/>
      <c r="B1339" s="4" t="str">
        <f t="shared" si="105"/>
        <v/>
      </c>
      <c r="C1339" s="5" t="str">
        <f t="shared" si="106"/>
        <v/>
      </c>
      <c r="D1339" s="5" t="str">
        <f t="shared" si="107"/>
        <v/>
      </c>
      <c r="E1339" s="5" t="str">
        <f t="shared" si="108"/>
        <v/>
      </c>
      <c r="F1339" s="5" t="str">
        <f>'CALC | Main Engine'!$B1339</f>
        <v/>
      </c>
      <c r="G1339" s="27" t="str">
        <f>'CALC | Main Engine'!$C1339</f>
        <v/>
      </c>
      <c r="H1339" s="6" t="str">
        <f>'CALC | Main Engine'!$E1339</f>
        <v/>
      </c>
      <c r="I1339" s="34" t="str">
        <f>IFERROR('CALC | Main Engine'!$F1339*INDEX(MassUnitsTable[],MATCH($R$3,MassUnitsTable[Mass Units],0),2), "")</f>
        <v/>
      </c>
      <c r="J1339" s="27" t="str">
        <f>IFERROR('CALC | Booster'!$F1339*INDEX(MassUnitsTable[],MATCH($R$3,MassUnitsTable[Mass Units],0),2), "")</f>
        <v/>
      </c>
      <c r="K1339" s="32" t="str">
        <f t="shared" si="109"/>
        <v/>
      </c>
      <c r="L1339" s="34" t="str">
        <f>IFERROR(('CALC | Main Engine'!N1339+'CALC | Booster'!N1339)*INDEX(MassUnitsTable[],MATCH($R$3,MassUnitsTable[Mass Units],0),2), "")</f>
        <v/>
      </c>
      <c r="M1339" s="27" t="str">
        <f>IFERROR(('CALC | Main Engine'!O1339+'CALC | Booster'!O1339)*INDEX(MassUnitsTable[],MATCH($R$3,MassUnitsTable[Mass Units],0),2), "")</f>
        <v/>
      </c>
      <c r="N1339" s="27" t="str">
        <f>IFERROR(('CALC | Main Engine'!P1339+'CALC | Booster'!P1339)*INDEX(MassUnitsTable[],MATCH($R$3,MassUnitsTable[Mass Units],0),2), "")</f>
        <v/>
      </c>
      <c r="O1339" s="27" t="str">
        <f>IFERROR(('CALC | Main Engine'!Q1339+'CALC | Booster'!Q1339)*INDEX(MassUnitsTable[],MATCH($R$3,MassUnitsTable[Mass Units],0),2), "")</f>
        <v/>
      </c>
      <c r="P1339" s="27" t="str">
        <f>IFERROR(('CALC | Main Engine'!R1339+'CALC | Booster'!R1339)*INDEX(MassUnitsTable[],MATCH($R$3,MassUnitsTable[Mass Units],0),2), "")</f>
        <v/>
      </c>
      <c r="Q1339" s="27" t="str">
        <f>IFERROR(('CALC | Main Engine'!S1339+'CALC | Booster'!S1339)*INDEX(MassUnitsTable[],MATCH($R$3,MassUnitsTable[Mass Units],0),2), "")</f>
        <v/>
      </c>
      <c r="R1339" s="32" t="str">
        <f>IFERROR(('CALC | Main Engine'!T1339+'CALC | Booster'!T1339)*INDEX(MassUnitsTable[],MATCH($R$3,MassUnitsTable[Mass Units],0),2), "")</f>
        <v/>
      </c>
      <c r="S1339" s="10"/>
    </row>
    <row r="1340" spans="1:19" x14ac:dyDescent="0.25">
      <c r="A1340" s="10"/>
      <c r="B1340" s="4" t="str">
        <f t="shared" si="105"/>
        <v/>
      </c>
      <c r="C1340" s="5" t="str">
        <f t="shared" si="106"/>
        <v/>
      </c>
      <c r="D1340" s="5" t="str">
        <f t="shared" si="107"/>
        <v/>
      </c>
      <c r="E1340" s="5" t="str">
        <f t="shared" si="108"/>
        <v/>
      </c>
      <c r="F1340" s="5" t="str">
        <f>'CALC | Main Engine'!$B1340</f>
        <v/>
      </c>
      <c r="G1340" s="27" t="str">
        <f>'CALC | Main Engine'!$C1340</f>
        <v/>
      </c>
      <c r="H1340" s="6" t="str">
        <f>'CALC | Main Engine'!$E1340</f>
        <v/>
      </c>
      <c r="I1340" s="34" t="str">
        <f>IFERROR('CALC | Main Engine'!$F1340*INDEX(MassUnitsTable[],MATCH($R$3,MassUnitsTable[Mass Units],0),2), "")</f>
        <v/>
      </c>
      <c r="J1340" s="27" t="str">
        <f>IFERROR('CALC | Booster'!$F1340*INDEX(MassUnitsTable[],MATCH($R$3,MassUnitsTable[Mass Units],0),2), "")</f>
        <v/>
      </c>
      <c r="K1340" s="32" t="str">
        <f t="shared" si="109"/>
        <v/>
      </c>
      <c r="L1340" s="34" t="str">
        <f>IFERROR(('CALC | Main Engine'!N1340+'CALC | Booster'!N1340)*INDEX(MassUnitsTable[],MATCH($R$3,MassUnitsTable[Mass Units],0),2), "")</f>
        <v/>
      </c>
      <c r="M1340" s="27" t="str">
        <f>IFERROR(('CALC | Main Engine'!O1340+'CALC | Booster'!O1340)*INDEX(MassUnitsTable[],MATCH($R$3,MassUnitsTable[Mass Units],0),2), "")</f>
        <v/>
      </c>
      <c r="N1340" s="27" t="str">
        <f>IFERROR(('CALC | Main Engine'!P1340+'CALC | Booster'!P1340)*INDEX(MassUnitsTable[],MATCH($R$3,MassUnitsTable[Mass Units],0),2), "")</f>
        <v/>
      </c>
      <c r="O1340" s="27" t="str">
        <f>IFERROR(('CALC | Main Engine'!Q1340+'CALC | Booster'!Q1340)*INDEX(MassUnitsTable[],MATCH($R$3,MassUnitsTable[Mass Units],0),2), "")</f>
        <v/>
      </c>
      <c r="P1340" s="27" t="str">
        <f>IFERROR(('CALC | Main Engine'!R1340+'CALC | Booster'!R1340)*INDEX(MassUnitsTable[],MATCH($R$3,MassUnitsTable[Mass Units],0),2), "")</f>
        <v/>
      </c>
      <c r="Q1340" s="27" t="str">
        <f>IFERROR(('CALC | Main Engine'!S1340+'CALC | Booster'!S1340)*INDEX(MassUnitsTable[],MATCH($R$3,MassUnitsTable[Mass Units],0),2), "")</f>
        <v/>
      </c>
      <c r="R1340" s="32" t="str">
        <f>IFERROR(('CALC | Main Engine'!T1340+'CALC | Booster'!T1340)*INDEX(MassUnitsTable[],MATCH($R$3,MassUnitsTable[Mass Units],0),2), "")</f>
        <v/>
      </c>
      <c r="S1340" s="10"/>
    </row>
    <row r="1341" spans="1:19" x14ac:dyDescent="0.25">
      <c r="A1341" s="10"/>
      <c r="B1341" s="4" t="str">
        <f t="shared" si="105"/>
        <v/>
      </c>
      <c r="C1341" s="5" t="str">
        <f t="shared" si="106"/>
        <v/>
      </c>
      <c r="D1341" s="5" t="str">
        <f t="shared" si="107"/>
        <v/>
      </c>
      <c r="E1341" s="5" t="str">
        <f t="shared" si="108"/>
        <v/>
      </c>
      <c r="F1341" s="5" t="str">
        <f>'CALC | Main Engine'!$B1341</f>
        <v/>
      </c>
      <c r="G1341" s="27" t="str">
        <f>'CALC | Main Engine'!$C1341</f>
        <v/>
      </c>
      <c r="H1341" s="6" t="str">
        <f>'CALC | Main Engine'!$E1341</f>
        <v/>
      </c>
      <c r="I1341" s="34" t="str">
        <f>IFERROR('CALC | Main Engine'!$F1341*INDEX(MassUnitsTable[],MATCH($R$3,MassUnitsTable[Mass Units],0),2), "")</f>
        <v/>
      </c>
      <c r="J1341" s="27" t="str">
        <f>IFERROR('CALC | Booster'!$F1341*INDEX(MassUnitsTable[],MATCH($R$3,MassUnitsTable[Mass Units],0),2), "")</f>
        <v/>
      </c>
      <c r="K1341" s="32" t="str">
        <f t="shared" si="109"/>
        <v/>
      </c>
      <c r="L1341" s="34" t="str">
        <f>IFERROR(('CALC | Main Engine'!N1341+'CALC | Booster'!N1341)*INDEX(MassUnitsTable[],MATCH($R$3,MassUnitsTable[Mass Units],0),2), "")</f>
        <v/>
      </c>
      <c r="M1341" s="27" t="str">
        <f>IFERROR(('CALC | Main Engine'!O1341+'CALC | Booster'!O1341)*INDEX(MassUnitsTable[],MATCH($R$3,MassUnitsTable[Mass Units],0),2), "")</f>
        <v/>
      </c>
      <c r="N1341" s="27" t="str">
        <f>IFERROR(('CALC | Main Engine'!P1341+'CALC | Booster'!P1341)*INDEX(MassUnitsTable[],MATCH($R$3,MassUnitsTable[Mass Units],0),2), "")</f>
        <v/>
      </c>
      <c r="O1341" s="27" t="str">
        <f>IFERROR(('CALC | Main Engine'!Q1341+'CALC | Booster'!Q1341)*INDEX(MassUnitsTable[],MATCH($R$3,MassUnitsTable[Mass Units],0),2), "")</f>
        <v/>
      </c>
      <c r="P1341" s="27" t="str">
        <f>IFERROR(('CALC | Main Engine'!R1341+'CALC | Booster'!R1341)*INDEX(MassUnitsTable[],MATCH($R$3,MassUnitsTable[Mass Units],0),2), "")</f>
        <v/>
      </c>
      <c r="Q1341" s="27" t="str">
        <f>IFERROR(('CALC | Main Engine'!S1341+'CALC | Booster'!S1341)*INDEX(MassUnitsTable[],MATCH($R$3,MassUnitsTable[Mass Units],0),2), "")</f>
        <v/>
      </c>
      <c r="R1341" s="32" t="str">
        <f>IFERROR(('CALC | Main Engine'!T1341+'CALC | Booster'!T1341)*INDEX(MassUnitsTable[],MATCH($R$3,MassUnitsTable[Mass Units],0),2), "")</f>
        <v/>
      </c>
      <c r="S1341" s="10"/>
    </row>
    <row r="1342" spans="1:19" x14ac:dyDescent="0.25">
      <c r="A1342" s="10"/>
      <c r="B1342" s="4" t="str">
        <f t="shared" si="105"/>
        <v/>
      </c>
      <c r="C1342" s="5" t="str">
        <f t="shared" si="106"/>
        <v/>
      </c>
      <c r="D1342" s="5" t="str">
        <f t="shared" si="107"/>
        <v/>
      </c>
      <c r="E1342" s="5" t="str">
        <f t="shared" si="108"/>
        <v/>
      </c>
      <c r="F1342" s="5" t="str">
        <f>'CALC | Main Engine'!$B1342</f>
        <v/>
      </c>
      <c r="G1342" s="27" t="str">
        <f>'CALC | Main Engine'!$C1342</f>
        <v/>
      </c>
      <c r="H1342" s="6" t="str">
        <f>'CALC | Main Engine'!$E1342</f>
        <v/>
      </c>
      <c r="I1342" s="34" t="str">
        <f>IFERROR('CALC | Main Engine'!$F1342*INDEX(MassUnitsTable[],MATCH($R$3,MassUnitsTable[Mass Units],0),2), "")</f>
        <v/>
      </c>
      <c r="J1342" s="27" t="str">
        <f>IFERROR('CALC | Booster'!$F1342*INDEX(MassUnitsTable[],MATCH($R$3,MassUnitsTable[Mass Units],0),2), "")</f>
        <v/>
      </c>
      <c r="K1342" s="32" t="str">
        <f t="shared" si="109"/>
        <v/>
      </c>
      <c r="L1342" s="34" t="str">
        <f>IFERROR(('CALC | Main Engine'!N1342+'CALC | Booster'!N1342)*INDEX(MassUnitsTable[],MATCH($R$3,MassUnitsTable[Mass Units],0),2), "")</f>
        <v/>
      </c>
      <c r="M1342" s="27" t="str">
        <f>IFERROR(('CALC | Main Engine'!O1342+'CALC | Booster'!O1342)*INDEX(MassUnitsTable[],MATCH($R$3,MassUnitsTable[Mass Units],0),2), "")</f>
        <v/>
      </c>
      <c r="N1342" s="27" t="str">
        <f>IFERROR(('CALC | Main Engine'!P1342+'CALC | Booster'!P1342)*INDEX(MassUnitsTable[],MATCH($R$3,MassUnitsTable[Mass Units],0),2), "")</f>
        <v/>
      </c>
      <c r="O1342" s="27" t="str">
        <f>IFERROR(('CALC | Main Engine'!Q1342+'CALC | Booster'!Q1342)*INDEX(MassUnitsTable[],MATCH($R$3,MassUnitsTable[Mass Units],0),2), "")</f>
        <v/>
      </c>
      <c r="P1342" s="27" t="str">
        <f>IFERROR(('CALC | Main Engine'!R1342+'CALC | Booster'!R1342)*INDEX(MassUnitsTable[],MATCH($R$3,MassUnitsTable[Mass Units],0),2), "")</f>
        <v/>
      </c>
      <c r="Q1342" s="27" t="str">
        <f>IFERROR(('CALC | Main Engine'!S1342+'CALC | Booster'!S1342)*INDEX(MassUnitsTable[],MATCH($R$3,MassUnitsTable[Mass Units],0),2), "")</f>
        <v/>
      </c>
      <c r="R1342" s="32" t="str">
        <f>IFERROR(('CALC | Main Engine'!T1342+'CALC | Booster'!T1342)*INDEX(MassUnitsTable[],MATCH($R$3,MassUnitsTable[Mass Units],0),2), "")</f>
        <v/>
      </c>
      <c r="S1342" s="10"/>
    </row>
    <row r="1343" spans="1:19" x14ac:dyDescent="0.25">
      <c r="A1343" s="10"/>
      <c r="B1343" s="4" t="str">
        <f t="shared" si="105"/>
        <v/>
      </c>
      <c r="C1343" s="5" t="str">
        <f t="shared" si="106"/>
        <v/>
      </c>
      <c r="D1343" s="5" t="str">
        <f t="shared" si="107"/>
        <v/>
      </c>
      <c r="E1343" s="5" t="str">
        <f t="shared" si="108"/>
        <v/>
      </c>
      <c r="F1343" s="5" t="str">
        <f>'CALC | Main Engine'!$B1343</f>
        <v/>
      </c>
      <c r="G1343" s="27" t="str">
        <f>'CALC | Main Engine'!$C1343</f>
        <v/>
      </c>
      <c r="H1343" s="6" t="str">
        <f>'CALC | Main Engine'!$E1343</f>
        <v/>
      </c>
      <c r="I1343" s="34" t="str">
        <f>IFERROR('CALC | Main Engine'!$F1343*INDEX(MassUnitsTable[],MATCH($R$3,MassUnitsTable[Mass Units],0),2), "")</f>
        <v/>
      </c>
      <c r="J1343" s="27" t="str">
        <f>IFERROR('CALC | Booster'!$F1343*INDEX(MassUnitsTable[],MATCH($R$3,MassUnitsTable[Mass Units],0),2), "")</f>
        <v/>
      </c>
      <c r="K1343" s="32" t="str">
        <f t="shared" si="109"/>
        <v/>
      </c>
      <c r="L1343" s="34" t="str">
        <f>IFERROR(('CALC | Main Engine'!N1343+'CALC | Booster'!N1343)*INDEX(MassUnitsTable[],MATCH($R$3,MassUnitsTable[Mass Units],0),2), "")</f>
        <v/>
      </c>
      <c r="M1343" s="27" t="str">
        <f>IFERROR(('CALC | Main Engine'!O1343+'CALC | Booster'!O1343)*INDEX(MassUnitsTable[],MATCH($R$3,MassUnitsTable[Mass Units],0),2), "")</f>
        <v/>
      </c>
      <c r="N1343" s="27" t="str">
        <f>IFERROR(('CALC | Main Engine'!P1343+'CALC | Booster'!P1343)*INDEX(MassUnitsTable[],MATCH($R$3,MassUnitsTable[Mass Units],0),2), "")</f>
        <v/>
      </c>
      <c r="O1343" s="27" t="str">
        <f>IFERROR(('CALC | Main Engine'!Q1343+'CALC | Booster'!Q1343)*INDEX(MassUnitsTable[],MATCH($R$3,MassUnitsTable[Mass Units],0),2), "")</f>
        <v/>
      </c>
      <c r="P1343" s="27" t="str">
        <f>IFERROR(('CALC | Main Engine'!R1343+'CALC | Booster'!R1343)*INDEX(MassUnitsTable[],MATCH($R$3,MassUnitsTable[Mass Units],0),2), "")</f>
        <v/>
      </c>
      <c r="Q1343" s="27" t="str">
        <f>IFERROR(('CALC | Main Engine'!S1343+'CALC | Booster'!S1343)*INDEX(MassUnitsTable[],MATCH($R$3,MassUnitsTable[Mass Units],0),2), "")</f>
        <v/>
      </c>
      <c r="R1343" s="32" t="str">
        <f>IFERROR(('CALC | Main Engine'!T1343+'CALC | Booster'!T1343)*INDEX(MassUnitsTable[],MATCH($R$3,MassUnitsTable[Mass Units],0),2), "")</f>
        <v/>
      </c>
      <c r="S1343" s="10"/>
    </row>
    <row r="1344" spans="1:19" x14ac:dyDescent="0.25">
      <c r="A1344" s="10"/>
      <c r="B1344" s="4" t="str">
        <f t="shared" si="105"/>
        <v/>
      </c>
      <c r="C1344" s="5" t="str">
        <f t="shared" si="106"/>
        <v/>
      </c>
      <c r="D1344" s="5" t="str">
        <f t="shared" si="107"/>
        <v/>
      </c>
      <c r="E1344" s="5" t="str">
        <f t="shared" si="108"/>
        <v/>
      </c>
      <c r="F1344" s="5" t="str">
        <f>'CALC | Main Engine'!$B1344</f>
        <v/>
      </c>
      <c r="G1344" s="27" t="str">
        <f>'CALC | Main Engine'!$C1344</f>
        <v/>
      </c>
      <c r="H1344" s="6" t="str">
        <f>'CALC | Main Engine'!$E1344</f>
        <v/>
      </c>
      <c r="I1344" s="34" t="str">
        <f>IFERROR('CALC | Main Engine'!$F1344*INDEX(MassUnitsTable[],MATCH($R$3,MassUnitsTable[Mass Units],0),2), "")</f>
        <v/>
      </c>
      <c r="J1344" s="27" t="str">
        <f>IFERROR('CALC | Booster'!$F1344*INDEX(MassUnitsTable[],MATCH($R$3,MassUnitsTable[Mass Units],0),2), "")</f>
        <v/>
      </c>
      <c r="K1344" s="32" t="str">
        <f t="shared" si="109"/>
        <v/>
      </c>
      <c r="L1344" s="34" t="str">
        <f>IFERROR(('CALC | Main Engine'!N1344+'CALC | Booster'!N1344)*INDEX(MassUnitsTable[],MATCH($R$3,MassUnitsTable[Mass Units],0),2), "")</f>
        <v/>
      </c>
      <c r="M1344" s="27" t="str">
        <f>IFERROR(('CALC | Main Engine'!O1344+'CALC | Booster'!O1344)*INDEX(MassUnitsTable[],MATCH($R$3,MassUnitsTable[Mass Units],0),2), "")</f>
        <v/>
      </c>
      <c r="N1344" s="27" t="str">
        <f>IFERROR(('CALC | Main Engine'!P1344+'CALC | Booster'!P1344)*INDEX(MassUnitsTable[],MATCH($R$3,MassUnitsTable[Mass Units],0),2), "")</f>
        <v/>
      </c>
      <c r="O1344" s="27" t="str">
        <f>IFERROR(('CALC | Main Engine'!Q1344+'CALC | Booster'!Q1344)*INDEX(MassUnitsTable[],MATCH($R$3,MassUnitsTable[Mass Units],0),2), "")</f>
        <v/>
      </c>
      <c r="P1344" s="27" t="str">
        <f>IFERROR(('CALC | Main Engine'!R1344+'CALC | Booster'!R1344)*INDEX(MassUnitsTable[],MATCH($R$3,MassUnitsTable[Mass Units],0),2), "")</f>
        <v/>
      </c>
      <c r="Q1344" s="27" t="str">
        <f>IFERROR(('CALC | Main Engine'!S1344+'CALC | Booster'!S1344)*INDEX(MassUnitsTable[],MATCH($R$3,MassUnitsTable[Mass Units],0),2), "")</f>
        <v/>
      </c>
      <c r="R1344" s="32" t="str">
        <f>IFERROR(('CALC | Main Engine'!T1344+'CALC | Booster'!T1344)*INDEX(MassUnitsTable[],MATCH($R$3,MassUnitsTable[Mass Units],0),2), "")</f>
        <v/>
      </c>
      <c r="S1344" s="10"/>
    </row>
    <row r="1345" spans="1:19" x14ac:dyDescent="0.25">
      <c r="A1345" s="10"/>
      <c r="B1345" s="4" t="str">
        <f t="shared" si="105"/>
        <v/>
      </c>
      <c r="C1345" s="5" t="str">
        <f t="shared" si="106"/>
        <v/>
      </c>
      <c r="D1345" s="5" t="str">
        <f t="shared" si="107"/>
        <v/>
      </c>
      <c r="E1345" s="5" t="str">
        <f t="shared" si="108"/>
        <v/>
      </c>
      <c r="F1345" s="5" t="str">
        <f>'CALC | Main Engine'!$B1345</f>
        <v/>
      </c>
      <c r="G1345" s="27" t="str">
        <f>'CALC | Main Engine'!$C1345</f>
        <v/>
      </c>
      <c r="H1345" s="6" t="str">
        <f>'CALC | Main Engine'!$E1345</f>
        <v/>
      </c>
      <c r="I1345" s="34" t="str">
        <f>IFERROR('CALC | Main Engine'!$F1345*INDEX(MassUnitsTable[],MATCH($R$3,MassUnitsTable[Mass Units],0),2), "")</f>
        <v/>
      </c>
      <c r="J1345" s="27" t="str">
        <f>IFERROR('CALC | Booster'!$F1345*INDEX(MassUnitsTable[],MATCH($R$3,MassUnitsTable[Mass Units],0),2), "")</f>
        <v/>
      </c>
      <c r="K1345" s="32" t="str">
        <f t="shared" si="109"/>
        <v/>
      </c>
      <c r="L1345" s="34" t="str">
        <f>IFERROR(('CALC | Main Engine'!N1345+'CALC | Booster'!N1345)*INDEX(MassUnitsTable[],MATCH($R$3,MassUnitsTable[Mass Units],0),2), "")</f>
        <v/>
      </c>
      <c r="M1345" s="27" t="str">
        <f>IFERROR(('CALC | Main Engine'!O1345+'CALC | Booster'!O1345)*INDEX(MassUnitsTable[],MATCH($R$3,MassUnitsTable[Mass Units],0),2), "")</f>
        <v/>
      </c>
      <c r="N1345" s="27" t="str">
        <f>IFERROR(('CALC | Main Engine'!P1345+'CALC | Booster'!P1345)*INDEX(MassUnitsTable[],MATCH($R$3,MassUnitsTable[Mass Units],0),2), "")</f>
        <v/>
      </c>
      <c r="O1345" s="27" t="str">
        <f>IFERROR(('CALC | Main Engine'!Q1345+'CALC | Booster'!Q1345)*INDEX(MassUnitsTable[],MATCH($R$3,MassUnitsTable[Mass Units],0),2), "")</f>
        <v/>
      </c>
      <c r="P1345" s="27" t="str">
        <f>IFERROR(('CALC | Main Engine'!R1345+'CALC | Booster'!R1345)*INDEX(MassUnitsTable[],MATCH($R$3,MassUnitsTable[Mass Units],0),2), "")</f>
        <v/>
      </c>
      <c r="Q1345" s="27" t="str">
        <f>IFERROR(('CALC | Main Engine'!S1345+'CALC | Booster'!S1345)*INDEX(MassUnitsTable[],MATCH($R$3,MassUnitsTable[Mass Units],0),2), "")</f>
        <v/>
      </c>
      <c r="R1345" s="32" t="str">
        <f>IFERROR(('CALC | Main Engine'!T1345+'CALC | Booster'!T1345)*INDEX(MassUnitsTable[],MATCH($R$3,MassUnitsTable[Mass Units],0),2), "")</f>
        <v/>
      </c>
      <c r="S1345" s="10"/>
    </row>
    <row r="1346" spans="1:19" x14ac:dyDescent="0.25">
      <c r="A1346" s="10"/>
      <c r="B1346" s="4" t="str">
        <f t="shared" si="105"/>
        <v/>
      </c>
      <c r="C1346" s="5" t="str">
        <f t="shared" si="106"/>
        <v/>
      </c>
      <c r="D1346" s="5" t="str">
        <f t="shared" si="107"/>
        <v/>
      </c>
      <c r="E1346" s="5" t="str">
        <f t="shared" si="108"/>
        <v/>
      </c>
      <c r="F1346" s="5" t="str">
        <f>'CALC | Main Engine'!$B1346</f>
        <v/>
      </c>
      <c r="G1346" s="27" t="str">
        <f>'CALC | Main Engine'!$C1346</f>
        <v/>
      </c>
      <c r="H1346" s="6" t="str">
        <f>'CALC | Main Engine'!$E1346</f>
        <v/>
      </c>
      <c r="I1346" s="34" t="str">
        <f>IFERROR('CALC | Main Engine'!$F1346*INDEX(MassUnitsTable[],MATCH($R$3,MassUnitsTable[Mass Units],0),2), "")</f>
        <v/>
      </c>
      <c r="J1346" s="27" t="str">
        <f>IFERROR('CALC | Booster'!$F1346*INDEX(MassUnitsTable[],MATCH($R$3,MassUnitsTable[Mass Units],0),2), "")</f>
        <v/>
      </c>
      <c r="K1346" s="32" t="str">
        <f t="shared" si="109"/>
        <v/>
      </c>
      <c r="L1346" s="34" t="str">
        <f>IFERROR(('CALC | Main Engine'!N1346+'CALC | Booster'!N1346)*INDEX(MassUnitsTable[],MATCH($R$3,MassUnitsTable[Mass Units],0),2), "")</f>
        <v/>
      </c>
      <c r="M1346" s="27" t="str">
        <f>IFERROR(('CALC | Main Engine'!O1346+'CALC | Booster'!O1346)*INDEX(MassUnitsTable[],MATCH($R$3,MassUnitsTable[Mass Units],0),2), "")</f>
        <v/>
      </c>
      <c r="N1346" s="27" t="str">
        <f>IFERROR(('CALC | Main Engine'!P1346+'CALC | Booster'!P1346)*INDEX(MassUnitsTable[],MATCH($R$3,MassUnitsTable[Mass Units],0),2), "")</f>
        <v/>
      </c>
      <c r="O1346" s="27" t="str">
        <f>IFERROR(('CALC | Main Engine'!Q1346+'CALC | Booster'!Q1346)*INDEX(MassUnitsTable[],MATCH($R$3,MassUnitsTable[Mass Units],0),2), "")</f>
        <v/>
      </c>
      <c r="P1346" s="27" t="str">
        <f>IFERROR(('CALC | Main Engine'!R1346+'CALC | Booster'!R1346)*INDEX(MassUnitsTable[],MATCH($R$3,MassUnitsTable[Mass Units],0),2), "")</f>
        <v/>
      </c>
      <c r="Q1346" s="27" t="str">
        <f>IFERROR(('CALC | Main Engine'!S1346+'CALC | Booster'!S1346)*INDEX(MassUnitsTable[],MATCH($R$3,MassUnitsTable[Mass Units],0),2), "")</f>
        <v/>
      </c>
      <c r="R1346" s="32" t="str">
        <f>IFERROR(('CALC | Main Engine'!T1346+'CALC | Booster'!T1346)*INDEX(MassUnitsTable[],MATCH($R$3,MassUnitsTable[Mass Units],0),2), "")</f>
        <v/>
      </c>
      <c r="S1346" s="10"/>
    </row>
    <row r="1347" spans="1:19" x14ac:dyDescent="0.25">
      <c r="A1347" s="10"/>
      <c r="B1347" s="4" t="str">
        <f t="shared" si="105"/>
        <v/>
      </c>
      <c r="C1347" s="5" t="str">
        <f t="shared" si="106"/>
        <v/>
      </c>
      <c r="D1347" s="5" t="str">
        <f t="shared" si="107"/>
        <v/>
      </c>
      <c r="E1347" s="5" t="str">
        <f t="shared" si="108"/>
        <v/>
      </c>
      <c r="F1347" s="5" t="str">
        <f>'CALC | Main Engine'!$B1347</f>
        <v/>
      </c>
      <c r="G1347" s="27" t="str">
        <f>'CALC | Main Engine'!$C1347</f>
        <v/>
      </c>
      <c r="H1347" s="6" t="str">
        <f>'CALC | Main Engine'!$E1347</f>
        <v/>
      </c>
      <c r="I1347" s="34" t="str">
        <f>IFERROR('CALC | Main Engine'!$F1347*INDEX(MassUnitsTable[],MATCH($R$3,MassUnitsTable[Mass Units],0),2), "")</f>
        <v/>
      </c>
      <c r="J1347" s="27" t="str">
        <f>IFERROR('CALC | Booster'!$F1347*INDEX(MassUnitsTable[],MATCH($R$3,MassUnitsTable[Mass Units],0),2), "")</f>
        <v/>
      </c>
      <c r="K1347" s="32" t="str">
        <f t="shared" si="109"/>
        <v/>
      </c>
      <c r="L1347" s="34" t="str">
        <f>IFERROR(('CALC | Main Engine'!N1347+'CALC | Booster'!N1347)*INDEX(MassUnitsTable[],MATCH($R$3,MassUnitsTable[Mass Units],0),2), "")</f>
        <v/>
      </c>
      <c r="M1347" s="27" t="str">
        <f>IFERROR(('CALC | Main Engine'!O1347+'CALC | Booster'!O1347)*INDEX(MassUnitsTable[],MATCH($R$3,MassUnitsTable[Mass Units],0),2), "")</f>
        <v/>
      </c>
      <c r="N1347" s="27" t="str">
        <f>IFERROR(('CALC | Main Engine'!P1347+'CALC | Booster'!P1347)*INDEX(MassUnitsTable[],MATCH($R$3,MassUnitsTable[Mass Units],0),2), "")</f>
        <v/>
      </c>
      <c r="O1347" s="27" t="str">
        <f>IFERROR(('CALC | Main Engine'!Q1347+'CALC | Booster'!Q1347)*INDEX(MassUnitsTable[],MATCH($R$3,MassUnitsTable[Mass Units],0),2), "")</f>
        <v/>
      </c>
      <c r="P1347" s="27" t="str">
        <f>IFERROR(('CALC | Main Engine'!R1347+'CALC | Booster'!R1347)*INDEX(MassUnitsTable[],MATCH($R$3,MassUnitsTable[Mass Units],0),2), "")</f>
        <v/>
      </c>
      <c r="Q1347" s="27" t="str">
        <f>IFERROR(('CALC | Main Engine'!S1347+'CALC | Booster'!S1347)*INDEX(MassUnitsTable[],MATCH($R$3,MassUnitsTable[Mass Units],0),2), "")</f>
        <v/>
      </c>
      <c r="R1347" s="32" t="str">
        <f>IFERROR(('CALC | Main Engine'!T1347+'CALC | Booster'!T1347)*INDEX(MassUnitsTable[],MATCH($R$3,MassUnitsTable[Mass Units],0),2), "")</f>
        <v/>
      </c>
      <c r="S1347" s="10"/>
    </row>
    <row r="1348" spans="1:19" x14ac:dyDescent="0.25">
      <c r="A1348" s="10"/>
      <c r="B1348" s="4" t="str">
        <f t="shared" si="105"/>
        <v/>
      </c>
      <c r="C1348" s="5" t="str">
        <f t="shared" si="106"/>
        <v/>
      </c>
      <c r="D1348" s="5" t="str">
        <f t="shared" si="107"/>
        <v/>
      </c>
      <c r="E1348" s="5" t="str">
        <f t="shared" si="108"/>
        <v/>
      </c>
      <c r="F1348" s="5" t="str">
        <f>'CALC | Main Engine'!$B1348</f>
        <v/>
      </c>
      <c r="G1348" s="27" t="str">
        <f>'CALC | Main Engine'!$C1348</f>
        <v/>
      </c>
      <c r="H1348" s="6" t="str">
        <f>'CALC | Main Engine'!$E1348</f>
        <v/>
      </c>
      <c r="I1348" s="34" t="str">
        <f>IFERROR('CALC | Main Engine'!$F1348*INDEX(MassUnitsTable[],MATCH($R$3,MassUnitsTable[Mass Units],0),2), "")</f>
        <v/>
      </c>
      <c r="J1348" s="27" t="str">
        <f>IFERROR('CALC | Booster'!$F1348*INDEX(MassUnitsTable[],MATCH($R$3,MassUnitsTable[Mass Units],0),2), "")</f>
        <v/>
      </c>
      <c r="K1348" s="32" t="str">
        <f t="shared" si="109"/>
        <v/>
      </c>
      <c r="L1348" s="34" t="str">
        <f>IFERROR(('CALC | Main Engine'!N1348+'CALC | Booster'!N1348)*INDEX(MassUnitsTable[],MATCH($R$3,MassUnitsTable[Mass Units],0),2), "")</f>
        <v/>
      </c>
      <c r="M1348" s="27" t="str">
        <f>IFERROR(('CALC | Main Engine'!O1348+'CALC | Booster'!O1348)*INDEX(MassUnitsTable[],MATCH($R$3,MassUnitsTable[Mass Units],0),2), "")</f>
        <v/>
      </c>
      <c r="N1348" s="27" t="str">
        <f>IFERROR(('CALC | Main Engine'!P1348+'CALC | Booster'!P1348)*INDEX(MassUnitsTable[],MATCH($R$3,MassUnitsTable[Mass Units],0),2), "")</f>
        <v/>
      </c>
      <c r="O1348" s="27" t="str">
        <f>IFERROR(('CALC | Main Engine'!Q1348+'CALC | Booster'!Q1348)*INDEX(MassUnitsTable[],MATCH($R$3,MassUnitsTable[Mass Units],0),2), "")</f>
        <v/>
      </c>
      <c r="P1348" s="27" t="str">
        <f>IFERROR(('CALC | Main Engine'!R1348+'CALC | Booster'!R1348)*INDEX(MassUnitsTable[],MATCH($R$3,MassUnitsTable[Mass Units],0),2), "")</f>
        <v/>
      </c>
      <c r="Q1348" s="27" t="str">
        <f>IFERROR(('CALC | Main Engine'!S1348+'CALC | Booster'!S1348)*INDEX(MassUnitsTable[],MATCH($R$3,MassUnitsTable[Mass Units],0),2), "")</f>
        <v/>
      </c>
      <c r="R1348" s="32" t="str">
        <f>IFERROR(('CALC | Main Engine'!T1348+'CALC | Booster'!T1348)*INDEX(MassUnitsTable[],MATCH($R$3,MassUnitsTable[Mass Units],0),2), "")</f>
        <v/>
      </c>
      <c r="S1348" s="10"/>
    </row>
    <row r="1349" spans="1:19" x14ac:dyDescent="0.25">
      <c r="A1349" s="10"/>
      <c r="B1349" s="4" t="str">
        <f t="shared" si="105"/>
        <v/>
      </c>
      <c r="C1349" s="5" t="str">
        <f t="shared" si="106"/>
        <v/>
      </c>
      <c r="D1349" s="5" t="str">
        <f t="shared" si="107"/>
        <v/>
      </c>
      <c r="E1349" s="5" t="str">
        <f t="shared" si="108"/>
        <v/>
      </c>
      <c r="F1349" s="5" t="str">
        <f>'CALC | Main Engine'!$B1349</f>
        <v/>
      </c>
      <c r="G1349" s="27" t="str">
        <f>'CALC | Main Engine'!$C1349</f>
        <v/>
      </c>
      <c r="H1349" s="6" t="str">
        <f>'CALC | Main Engine'!$E1349</f>
        <v/>
      </c>
      <c r="I1349" s="34" t="str">
        <f>IFERROR('CALC | Main Engine'!$F1349*INDEX(MassUnitsTable[],MATCH($R$3,MassUnitsTable[Mass Units],0),2), "")</f>
        <v/>
      </c>
      <c r="J1349" s="27" t="str">
        <f>IFERROR('CALC | Booster'!$F1349*INDEX(MassUnitsTable[],MATCH($R$3,MassUnitsTable[Mass Units],0),2), "")</f>
        <v/>
      </c>
      <c r="K1349" s="32" t="str">
        <f t="shared" si="109"/>
        <v/>
      </c>
      <c r="L1349" s="34" t="str">
        <f>IFERROR(('CALC | Main Engine'!N1349+'CALC | Booster'!N1349)*INDEX(MassUnitsTable[],MATCH($R$3,MassUnitsTable[Mass Units],0),2), "")</f>
        <v/>
      </c>
      <c r="M1349" s="27" t="str">
        <f>IFERROR(('CALC | Main Engine'!O1349+'CALC | Booster'!O1349)*INDEX(MassUnitsTable[],MATCH($R$3,MassUnitsTable[Mass Units],0),2), "")</f>
        <v/>
      </c>
      <c r="N1349" s="27" t="str">
        <f>IFERROR(('CALC | Main Engine'!P1349+'CALC | Booster'!P1349)*INDEX(MassUnitsTable[],MATCH($R$3,MassUnitsTable[Mass Units],0),2), "")</f>
        <v/>
      </c>
      <c r="O1349" s="27" t="str">
        <f>IFERROR(('CALC | Main Engine'!Q1349+'CALC | Booster'!Q1349)*INDEX(MassUnitsTable[],MATCH($R$3,MassUnitsTable[Mass Units],0),2), "")</f>
        <v/>
      </c>
      <c r="P1349" s="27" t="str">
        <f>IFERROR(('CALC | Main Engine'!R1349+'CALC | Booster'!R1349)*INDEX(MassUnitsTable[],MATCH($R$3,MassUnitsTable[Mass Units],0),2), "")</f>
        <v/>
      </c>
      <c r="Q1349" s="27" t="str">
        <f>IFERROR(('CALC | Main Engine'!S1349+'CALC | Booster'!S1349)*INDEX(MassUnitsTable[],MATCH($R$3,MassUnitsTable[Mass Units],0),2), "")</f>
        <v/>
      </c>
      <c r="R1349" s="32" t="str">
        <f>IFERROR(('CALC | Main Engine'!T1349+'CALC | Booster'!T1349)*INDEX(MassUnitsTable[],MATCH($R$3,MassUnitsTable[Mass Units],0),2), "")</f>
        <v/>
      </c>
      <c r="S1349" s="10"/>
    </row>
    <row r="1350" spans="1:19" x14ac:dyDescent="0.25">
      <c r="A1350" s="10"/>
      <c r="B1350" s="4" t="str">
        <f t="shared" si="105"/>
        <v/>
      </c>
      <c r="C1350" s="5" t="str">
        <f t="shared" si="106"/>
        <v/>
      </c>
      <c r="D1350" s="5" t="str">
        <f t="shared" si="107"/>
        <v/>
      </c>
      <c r="E1350" s="5" t="str">
        <f t="shared" si="108"/>
        <v/>
      </c>
      <c r="F1350" s="5" t="str">
        <f>'CALC | Main Engine'!$B1350</f>
        <v/>
      </c>
      <c r="G1350" s="27" t="str">
        <f>'CALC | Main Engine'!$C1350</f>
        <v/>
      </c>
      <c r="H1350" s="6" t="str">
        <f>'CALC | Main Engine'!$E1350</f>
        <v/>
      </c>
      <c r="I1350" s="34" t="str">
        <f>IFERROR('CALC | Main Engine'!$F1350*INDEX(MassUnitsTable[],MATCH($R$3,MassUnitsTable[Mass Units],0),2), "")</f>
        <v/>
      </c>
      <c r="J1350" s="27" t="str">
        <f>IFERROR('CALC | Booster'!$F1350*INDEX(MassUnitsTable[],MATCH($R$3,MassUnitsTable[Mass Units],0),2), "")</f>
        <v/>
      </c>
      <c r="K1350" s="32" t="str">
        <f t="shared" si="109"/>
        <v/>
      </c>
      <c r="L1350" s="34" t="str">
        <f>IFERROR(('CALC | Main Engine'!N1350+'CALC | Booster'!N1350)*INDEX(MassUnitsTable[],MATCH($R$3,MassUnitsTable[Mass Units],0),2), "")</f>
        <v/>
      </c>
      <c r="M1350" s="27" t="str">
        <f>IFERROR(('CALC | Main Engine'!O1350+'CALC | Booster'!O1350)*INDEX(MassUnitsTable[],MATCH($R$3,MassUnitsTable[Mass Units],0),2), "")</f>
        <v/>
      </c>
      <c r="N1350" s="27" t="str">
        <f>IFERROR(('CALC | Main Engine'!P1350+'CALC | Booster'!P1350)*INDEX(MassUnitsTable[],MATCH($R$3,MassUnitsTable[Mass Units],0),2), "")</f>
        <v/>
      </c>
      <c r="O1350" s="27" t="str">
        <f>IFERROR(('CALC | Main Engine'!Q1350+'CALC | Booster'!Q1350)*INDEX(MassUnitsTable[],MATCH($R$3,MassUnitsTable[Mass Units],0),2), "")</f>
        <v/>
      </c>
      <c r="P1350" s="27" t="str">
        <f>IFERROR(('CALC | Main Engine'!R1350+'CALC | Booster'!R1350)*INDEX(MassUnitsTable[],MATCH($R$3,MassUnitsTable[Mass Units],0),2), "")</f>
        <v/>
      </c>
      <c r="Q1350" s="27" t="str">
        <f>IFERROR(('CALC | Main Engine'!S1350+'CALC | Booster'!S1350)*INDEX(MassUnitsTable[],MATCH($R$3,MassUnitsTable[Mass Units],0),2), "")</f>
        <v/>
      </c>
      <c r="R1350" s="32" t="str">
        <f>IFERROR(('CALC | Main Engine'!T1350+'CALC | Booster'!T1350)*INDEX(MassUnitsTable[],MATCH($R$3,MassUnitsTable[Mass Units],0),2), "")</f>
        <v/>
      </c>
      <c r="S1350" s="10"/>
    </row>
    <row r="1351" spans="1:19" x14ac:dyDescent="0.25">
      <c r="A1351" s="10"/>
      <c r="B1351" s="4" t="str">
        <f t="shared" si="105"/>
        <v/>
      </c>
      <c r="C1351" s="5" t="str">
        <f t="shared" si="106"/>
        <v/>
      </c>
      <c r="D1351" s="5" t="str">
        <f t="shared" si="107"/>
        <v/>
      </c>
      <c r="E1351" s="5" t="str">
        <f t="shared" si="108"/>
        <v/>
      </c>
      <c r="F1351" s="5" t="str">
        <f>'CALC | Main Engine'!$B1351</f>
        <v/>
      </c>
      <c r="G1351" s="27" t="str">
        <f>'CALC | Main Engine'!$C1351</f>
        <v/>
      </c>
      <c r="H1351" s="6" t="str">
        <f>'CALC | Main Engine'!$E1351</f>
        <v/>
      </c>
      <c r="I1351" s="34" t="str">
        <f>IFERROR('CALC | Main Engine'!$F1351*INDEX(MassUnitsTable[],MATCH($R$3,MassUnitsTable[Mass Units],0),2), "")</f>
        <v/>
      </c>
      <c r="J1351" s="27" t="str">
        <f>IFERROR('CALC | Booster'!$F1351*INDEX(MassUnitsTable[],MATCH($R$3,MassUnitsTable[Mass Units],0),2), "")</f>
        <v/>
      </c>
      <c r="K1351" s="32" t="str">
        <f t="shared" si="109"/>
        <v/>
      </c>
      <c r="L1351" s="34" t="str">
        <f>IFERROR(('CALC | Main Engine'!N1351+'CALC | Booster'!N1351)*INDEX(MassUnitsTable[],MATCH($R$3,MassUnitsTable[Mass Units],0),2), "")</f>
        <v/>
      </c>
      <c r="M1351" s="27" t="str">
        <f>IFERROR(('CALC | Main Engine'!O1351+'CALC | Booster'!O1351)*INDEX(MassUnitsTable[],MATCH($R$3,MassUnitsTable[Mass Units],0),2), "")</f>
        <v/>
      </c>
      <c r="N1351" s="27" t="str">
        <f>IFERROR(('CALC | Main Engine'!P1351+'CALC | Booster'!P1351)*INDEX(MassUnitsTable[],MATCH($R$3,MassUnitsTable[Mass Units],0),2), "")</f>
        <v/>
      </c>
      <c r="O1351" s="27" t="str">
        <f>IFERROR(('CALC | Main Engine'!Q1351+'CALC | Booster'!Q1351)*INDEX(MassUnitsTable[],MATCH($R$3,MassUnitsTable[Mass Units],0),2), "")</f>
        <v/>
      </c>
      <c r="P1351" s="27" t="str">
        <f>IFERROR(('CALC | Main Engine'!R1351+'CALC | Booster'!R1351)*INDEX(MassUnitsTable[],MATCH($R$3,MassUnitsTable[Mass Units],0),2), "")</f>
        <v/>
      </c>
      <c r="Q1351" s="27" t="str">
        <f>IFERROR(('CALC | Main Engine'!S1351+'CALC | Booster'!S1351)*INDEX(MassUnitsTable[],MATCH($R$3,MassUnitsTable[Mass Units],0),2), "")</f>
        <v/>
      </c>
      <c r="R1351" s="32" t="str">
        <f>IFERROR(('CALC | Main Engine'!T1351+'CALC | Booster'!T1351)*INDEX(MassUnitsTable[],MATCH($R$3,MassUnitsTable[Mass Units],0),2), "")</f>
        <v/>
      </c>
      <c r="S1351" s="10"/>
    </row>
    <row r="1352" spans="1:19" x14ac:dyDescent="0.25">
      <c r="A1352" s="10"/>
      <c r="B1352" s="4" t="str">
        <f t="shared" ref="B1352:B1415" si="110">IF(ISNUMBER($F1352),UserID,"")</f>
        <v/>
      </c>
      <c r="C1352" s="5" t="str">
        <f t="shared" ref="C1352:C1415" si="111">IF(ISNUMBER($F1352),Spacecraft,"")</f>
        <v/>
      </c>
      <c r="D1352" s="5" t="str">
        <f t="shared" ref="D1352:D1415" si="112">IF(ISNUMBER($F1352),OperationType,"")</f>
        <v/>
      </c>
      <c r="E1352" s="5" t="str">
        <f t="shared" ref="E1352:E1415" si="113">IF(ISNUMBER($F1352),NumberOfOps,"")</f>
        <v/>
      </c>
      <c r="F1352" s="5" t="str">
        <f>'CALC | Main Engine'!$B1352</f>
        <v/>
      </c>
      <c r="G1352" s="27" t="str">
        <f>'CALC | Main Engine'!$C1352</f>
        <v/>
      </c>
      <c r="H1352" s="6" t="str">
        <f>'CALC | Main Engine'!$E1352</f>
        <v/>
      </c>
      <c r="I1352" s="34" t="str">
        <f>IFERROR('CALC | Main Engine'!$F1352*INDEX(MassUnitsTable[],MATCH($R$3,MassUnitsTable[Mass Units],0),2), "")</f>
        <v/>
      </c>
      <c r="J1352" s="27" t="str">
        <f>IFERROR('CALC | Booster'!$F1352*INDEX(MassUnitsTable[],MATCH($R$3,MassUnitsTable[Mass Units],0),2), "")</f>
        <v/>
      </c>
      <c r="K1352" s="32" t="str">
        <f t="shared" si="109"/>
        <v/>
      </c>
      <c r="L1352" s="34" t="str">
        <f>IFERROR(('CALC | Main Engine'!N1352+'CALC | Booster'!N1352)*INDEX(MassUnitsTable[],MATCH($R$3,MassUnitsTable[Mass Units],0),2), "")</f>
        <v/>
      </c>
      <c r="M1352" s="27" t="str">
        <f>IFERROR(('CALC | Main Engine'!O1352+'CALC | Booster'!O1352)*INDEX(MassUnitsTable[],MATCH($R$3,MassUnitsTable[Mass Units],0),2), "")</f>
        <v/>
      </c>
      <c r="N1352" s="27" t="str">
        <f>IFERROR(('CALC | Main Engine'!P1352+'CALC | Booster'!P1352)*INDEX(MassUnitsTable[],MATCH($R$3,MassUnitsTable[Mass Units],0),2), "")</f>
        <v/>
      </c>
      <c r="O1352" s="27" t="str">
        <f>IFERROR(('CALC | Main Engine'!Q1352+'CALC | Booster'!Q1352)*INDEX(MassUnitsTable[],MATCH($R$3,MassUnitsTable[Mass Units],0),2), "")</f>
        <v/>
      </c>
      <c r="P1352" s="27" t="str">
        <f>IFERROR(('CALC | Main Engine'!R1352+'CALC | Booster'!R1352)*INDEX(MassUnitsTable[],MATCH($R$3,MassUnitsTable[Mass Units],0),2), "")</f>
        <v/>
      </c>
      <c r="Q1352" s="27" t="str">
        <f>IFERROR(('CALC | Main Engine'!S1352+'CALC | Booster'!S1352)*INDEX(MassUnitsTable[],MATCH($R$3,MassUnitsTable[Mass Units],0),2), "")</f>
        <v/>
      </c>
      <c r="R1352" s="32" t="str">
        <f>IFERROR(('CALC | Main Engine'!T1352+'CALC | Booster'!T1352)*INDEX(MassUnitsTable[],MATCH($R$3,MassUnitsTable[Mass Units],0),2), "")</f>
        <v/>
      </c>
      <c r="S1352" s="10"/>
    </row>
    <row r="1353" spans="1:19" x14ac:dyDescent="0.25">
      <c r="A1353" s="10"/>
      <c r="B1353" s="4" t="str">
        <f t="shared" si="110"/>
        <v/>
      </c>
      <c r="C1353" s="5" t="str">
        <f t="shared" si="111"/>
        <v/>
      </c>
      <c r="D1353" s="5" t="str">
        <f t="shared" si="112"/>
        <v/>
      </c>
      <c r="E1353" s="5" t="str">
        <f t="shared" si="113"/>
        <v/>
      </c>
      <c r="F1353" s="5" t="str">
        <f>'CALC | Main Engine'!$B1353</f>
        <v/>
      </c>
      <c r="G1353" s="27" t="str">
        <f>'CALC | Main Engine'!$C1353</f>
        <v/>
      </c>
      <c r="H1353" s="6" t="str">
        <f>'CALC | Main Engine'!$E1353</f>
        <v/>
      </c>
      <c r="I1353" s="34" t="str">
        <f>IFERROR('CALC | Main Engine'!$F1353*INDEX(MassUnitsTable[],MATCH($R$3,MassUnitsTable[Mass Units],0),2), "")</f>
        <v/>
      </c>
      <c r="J1353" s="27" t="str">
        <f>IFERROR('CALC | Booster'!$F1353*INDEX(MassUnitsTable[],MATCH($R$3,MassUnitsTable[Mass Units],0),2), "")</f>
        <v/>
      </c>
      <c r="K1353" s="32" t="str">
        <f t="shared" ref="K1353:K1416" si="114">IFERROR(I1353+J1353, "")</f>
        <v/>
      </c>
      <c r="L1353" s="34" t="str">
        <f>IFERROR(('CALC | Main Engine'!N1353+'CALC | Booster'!N1353)*INDEX(MassUnitsTable[],MATCH($R$3,MassUnitsTable[Mass Units],0),2), "")</f>
        <v/>
      </c>
      <c r="M1353" s="27" t="str">
        <f>IFERROR(('CALC | Main Engine'!O1353+'CALC | Booster'!O1353)*INDEX(MassUnitsTable[],MATCH($R$3,MassUnitsTable[Mass Units],0),2), "")</f>
        <v/>
      </c>
      <c r="N1353" s="27" t="str">
        <f>IFERROR(('CALC | Main Engine'!P1353+'CALC | Booster'!P1353)*INDEX(MassUnitsTable[],MATCH($R$3,MassUnitsTable[Mass Units],0),2), "")</f>
        <v/>
      </c>
      <c r="O1353" s="27" t="str">
        <f>IFERROR(('CALC | Main Engine'!Q1353+'CALC | Booster'!Q1353)*INDEX(MassUnitsTable[],MATCH($R$3,MassUnitsTable[Mass Units],0),2), "")</f>
        <v/>
      </c>
      <c r="P1353" s="27" t="str">
        <f>IFERROR(('CALC | Main Engine'!R1353+'CALC | Booster'!R1353)*INDEX(MassUnitsTable[],MATCH($R$3,MassUnitsTable[Mass Units],0),2), "")</f>
        <v/>
      </c>
      <c r="Q1353" s="27" t="str">
        <f>IFERROR(('CALC | Main Engine'!S1353+'CALC | Booster'!S1353)*INDEX(MassUnitsTable[],MATCH($R$3,MassUnitsTable[Mass Units],0),2), "")</f>
        <v/>
      </c>
      <c r="R1353" s="32" t="str">
        <f>IFERROR(('CALC | Main Engine'!T1353+'CALC | Booster'!T1353)*INDEX(MassUnitsTable[],MATCH($R$3,MassUnitsTable[Mass Units],0),2), "")</f>
        <v/>
      </c>
      <c r="S1353" s="10"/>
    </row>
    <row r="1354" spans="1:19" x14ac:dyDescent="0.25">
      <c r="A1354" s="10"/>
      <c r="B1354" s="4" t="str">
        <f t="shared" si="110"/>
        <v/>
      </c>
      <c r="C1354" s="5" t="str">
        <f t="shared" si="111"/>
        <v/>
      </c>
      <c r="D1354" s="5" t="str">
        <f t="shared" si="112"/>
        <v/>
      </c>
      <c r="E1354" s="5" t="str">
        <f t="shared" si="113"/>
        <v/>
      </c>
      <c r="F1354" s="5" t="str">
        <f>'CALC | Main Engine'!$B1354</f>
        <v/>
      </c>
      <c r="G1354" s="27" t="str">
        <f>'CALC | Main Engine'!$C1354</f>
        <v/>
      </c>
      <c r="H1354" s="6" t="str">
        <f>'CALC | Main Engine'!$E1354</f>
        <v/>
      </c>
      <c r="I1354" s="34" t="str">
        <f>IFERROR('CALC | Main Engine'!$F1354*INDEX(MassUnitsTable[],MATCH($R$3,MassUnitsTable[Mass Units],0),2), "")</f>
        <v/>
      </c>
      <c r="J1354" s="27" t="str">
        <f>IFERROR('CALC | Booster'!$F1354*INDEX(MassUnitsTable[],MATCH($R$3,MassUnitsTable[Mass Units],0),2), "")</f>
        <v/>
      </c>
      <c r="K1354" s="32" t="str">
        <f t="shared" si="114"/>
        <v/>
      </c>
      <c r="L1354" s="34" t="str">
        <f>IFERROR(('CALC | Main Engine'!N1354+'CALC | Booster'!N1354)*INDEX(MassUnitsTable[],MATCH($R$3,MassUnitsTable[Mass Units],0),2), "")</f>
        <v/>
      </c>
      <c r="M1354" s="27" t="str">
        <f>IFERROR(('CALC | Main Engine'!O1354+'CALC | Booster'!O1354)*INDEX(MassUnitsTable[],MATCH($R$3,MassUnitsTable[Mass Units],0),2), "")</f>
        <v/>
      </c>
      <c r="N1354" s="27" t="str">
        <f>IFERROR(('CALC | Main Engine'!P1354+'CALC | Booster'!P1354)*INDEX(MassUnitsTable[],MATCH($R$3,MassUnitsTable[Mass Units],0),2), "")</f>
        <v/>
      </c>
      <c r="O1354" s="27" t="str">
        <f>IFERROR(('CALC | Main Engine'!Q1354+'CALC | Booster'!Q1354)*INDEX(MassUnitsTable[],MATCH($R$3,MassUnitsTable[Mass Units],0),2), "")</f>
        <v/>
      </c>
      <c r="P1354" s="27" t="str">
        <f>IFERROR(('CALC | Main Engine'!R1354+'CALC | Booster'!R1354)*INDEX(MassUnitsTable[],MATCH($R$3,MassUnitsTable[Mass Units],0),2), "")</f>
        <v/>
      </c>
      <c r="Q1354" s="27" t="str">
        <f>IFERROR(('CALC | Main Engine'!S1354+'CALC | Booster'!S1354)*INDEX(MassUnitsTable[],MATCH($R$3,MassUnitsTable[Mass Units],0),2), "")</f>
        <v/>
      </c>
      <c r="R1354" s="32" t="str">
        <f>IFERROR(('CALC | Main Engine'!T1354+'CALC | Booster'!T1354)*INDEX(MassUnitsTable[],MATCH($R$3,MassUnitsTable[Mass Units],0),2), "")</f>
        <v/>
      </c>
      <c r="S1354" s="10"/>
    </row>
    <row r="1355" spans="1:19" x14ac:dyDescent="0.25">
      <c r="A1355" s="10"/>
      <c r="B1355" s="4" t="str">
        <f t="shared" si="110"/>
        <v/>
      </c>
      <c r="C1355" s="5" t="str">
        <f t="shared" si="111"/>
        <v/>
      </c>
      <c r="D1355" s="5" t="str">
        <f t="shared" si="112"/>
        <v/>
      </c>
      <c r="E1355" s="5" t="str">
        <f t="shared" si="113"/>
        <v/>
      </c>
      <c r="F1355" s="5" t="str">
        <f>'CALC | Main Engine'!$B1355</f>
        <v/>
      </c>
      <c r="G1355" s="27" t="str">
        <f>'CALC | Main Engine'!$C1355</f>
        <v/>
      </c>
      <c r="H1355" s="6" t="str">
        <f>'CALC | Main Engine'!$E1355</f>
        <v/>
      </c>
      <c r="I1355" s="34" t="str">
        <f>IFERROR('CALC | Main Engine'!$F1355*INDEX(MassUnitsTable[],MATCH($R$3,MassUnitsTable[Mass Units],0),2), "")</f>
        <v/>
      </c>
      <c r="J1355" s="27" t="str">
        <f>IFERROR('CALC | Booster'!$F1355*INDEX(MassUnitsTable[],MATCH($R$3,MassUnitsTable[Mass Units],0),2), "")</f>
        <v/>
      </c>
      <c r="K1355" s="32" t="str">
        <f t="shared" si="114"/>
        <v/>
      </c>
      <c r="L1355" s="34" t="str">
        <f>IFERROR(('CALC | Main Engine'!N1355+'CALC | Booster'!N1355)*INDEX(MassUnitsTable[],MATCH($R$3,MassUnitsTable[Mass Units],0),2), "")</f>
        <v/>
      </c>
      <c r="M1355" s="27" t="str">
        <f>IFERROR(('CALC | Main Engine'!O1355+'CALC | Booster'!O1355)*INDEX(MassUnitsTable[],MATCH($R$3,MassUnitsTable[Mass Units],0),2), "")</f>
        <v/>
      </c>
      <c r="N1355" s="27" t="str">
        <f>IFERROR(('CALC | Main Engine'!P1355+'CALC | Booster'!P1355)*INDEX(MassUnitsTable[],MATCH($R$3,MassUnitsTable[Mass Units],0),2), "")</f>
        <v/>
      </c>
      <c r="O1355" s="27" t="str">
        <f>IFERROR(('CALC | Main Engine'!Q1355+'CALC | Booster'!Q1355)*INDEX(MassUnitsTable[],MATCH($R$3,MassUnitsTable[Mass Units],0),2), "")</f>
        <v/>
      </c>
      <c r="P1355" s="27" t="str">
        <f>IFERROR(('CALC | Main Engine'!R1355+'CALC | Booster'!R1355)*INDEX(MassUnitsTable[],MATCH($R$3,MassUnitsTable[Mass Units],0),2), "")</f>
        <v/>
      </c>
      <c r="Q1355" s="27" t="str">
        <f>IFERROR(('CALC | Main Engine'!S1355+'CALC | Booster'!S1355)*INDEX(MassUnitsTable[],MATCH($R$3,MassUnitsTable[Mass Units],0),2), "")</f>
        <v/>
      </c>
      <c r="R1355" s="32" t="str">
        <f>IFERROR(('CALC | Main Engine'!T1355+'CALC | Booster'!T1355)*INDEX(MassUnitsTable[],MATCH($R$3,MassUnitsTable[Mass Units],0),2), "")</f>
        <v/>
      </c>
      <c r="S1355" s="10"/>
    </row>
    <row r="1356" spans="1:19" x14ac:dyDescent="0.25">
      <c r="A1356" s="10"/>
      <c r="B1356" s="4" t="str">
        <f t="shared" si="110"/>
        <v/>
      </c>
      <c r="C1356" s="5" t="str">
        <f t="shared" si="111"/>
        <v/>
      </c>
      <c r="D1356" s="5" t="str">
        <f t="shared" si="112"/>
        <v/>
      </c>
      <c r="E1356" s="5" t="str">
        <f t="shared" si="113"/>
        <v/>
      </c>
      <c r="F1356" s="5" t="str">
        <f>'CALC | Main Engine'!$B1356</f>
        <v/>
      </c>
      <c r="G1356" s="27" t="str">
        <f>'CALC | Main Engine'!$C1356</f>
        <v/>
      </c>
      <c r="H1356" s="6" t="str">
        <f>'CALC | Main Engine'!$E1356</f>
        <v/>
      </c>
      <c r="I1356" s="34" t="str">
        <f>IFERROR('CALC | Main Engine'!$F1356*INDEX(MassUnitsTable[],MATCH($R$3,MassUnitsTable[Mass Units],0),2), "")</f>
        <v/>
      </c>
      <c r="J1356" s="27" t="str">
        <f>IFERROR('CALC | Booster'!$F1356*INDEX(MassUnitsTable[],MATCH($R$3,MassUnitsTable[Mass Units],0),2), "")</f>
        <v/>
      </c>
      <c r="K1356" s="32" t="str">
        <f t="shared" si="114"/>
        <v/>
      </c>
      <c r="L1356" s="34" t="str">
        <f>IFERROR(('CALC | Main Engine'!N1356+'CALC | Booster'!N1356)*INDEX(MassUnitsTable[],MATCH($R$3,MassUnitsTable[Mass Units],0),2), "")</f>
        <v/>
      </c>
      <c r="M1356" s="27" t="str">
        <f>IFERROR(('CALC | Main Engine'!O1356+'CALC | Booster'!O1356)*INDEX(MassUnitsTable[],MATCH($R$3,MassUnitsTable[Mass Units],0),2), "")</f>
        <v/>
      </c>
      <c r="N1356" s="27" t="str">
        <f>IFERROR(('CALC | Main Engine'!P1356+'CALC | Booster'!P1356)*INDEX(MassUnitsTable[],MATCH($R$3,MassUnitsTable[Mass Units],0),2), "")</f>
        <v/>
      </c>
      <c r="O1356" s="27" t="str">
        <f>IFERROR(('CALC | Main Engine'!Q1356+'CALC | Booster'!Q1356)*INDEX(MassUnitsTable[],MATCH($R$3,MassUnitsTable[Mass Units],0),2), "")</f>
        <v/>
      </c>
      <c r="P1356" s="27" t="str">
        <f>IFERROR(('CALC | Main Engine'!R1356+'CALC | Booster'!R1356)*INDEX(MassUnitsTable[],MATCH($R$3,MassUnitsTable[Mass Units],0),2), "")</f>
        <v/>
      </c>
      <c r="Q1356" s="27" t="str">
        <f>IFERROR(('CALC | Main Engine'!S1356+'CALC | Booster'!S1356)*INDEX(MassUnitsTable[],MATCH($R$3,MassUnitsTable[Mass Units],0),2), "")</f>
        <v/>
      </c>
      <c r="R1356" s="32" t="str">
        <f>IFERROR(('CALC | Main Engine'!T1356+'CALC | Booster'!T1356)*INDEX(MassUnitsTable[],MATCH($R$3,MassUnitsTable[Mass Units],0),2), "")</f>
        <v/>
      </c>
      <c r="S1356" s="10"/>
    </row>
    <row r="1357" spans="1:19" x14ac:dyDescent="0.25">
      <c r="A1357" s="10"/>
      <c r="B1357" s="4" t="str">
        <f t="shared" si="110"/>
        <v/>
      </c>
      <c r="C1357" s="5" t="str">
        <f t="shared" si="111"/>
        <v/>
      </c>
      <c r="D1357" s="5" t="str">
        <f t="shared" si="112"/>
        <v/>
      </c>
      <c r="E1357" s="5" t="str">
        <f t="shared" si="113"/>
        <v/>
      </c>
      <c r="F1357" s="5" t="str">
        <f>'CALC | Main Engine'!$B1357</f>
        <v/>
      </c>
      <c r="G1357" s="27" t="str">
        <f>'CALC | Main Engine'!$C1357</f>
        <v/>
      </c>
      <c r="H1357" s="6" t="str">
        <f>'CALC | Main Engine'!$E1357</f>
        <v/>
      </c>
      <c r="I1357" s="34" t="str">
        <f>IFERROR('CALC | Main Engine'!$F1357*INDEX(MassUnitsTable[],MATCH($R$3,MassUnitsTable[Mass Units],0),2), "")</f>
        <v/>
      </c>
      <c r="J1357" s="27" t="str">
        <f>IFERROR('CALC | Booster'!$F1357*INDEX(MassUnitsTable[],MATCH($R$3,MassUnitsTable[Mass Units],0),2), "")</f>
        <v/>
      </c>
      <c r="K1357" s="32" t="str">
        <f t="shared" si="114"/>
        <v/>
      </c>
      <c r="L1357" s="34" t="str">
        <f>IFERROR(('CALC | Main Engine'!N1357+'CALC | Booster'!N1357)*INDEX(MassUnitsTable[],MATCH($R$3,MassUnitsTable[Mass Units],0),2), "")</f>
        <v/>
      </c>
      <c r="M1357" s="27" t="str">
        <f>IFERROR(('CALC | Main Engine'!O1357+'CALC | Booster'!O1357)*INDEX(MassUnitsTable[],MATCH($R$3,MassUnitsTable[Mass Units],0),2), "")</f>
        <v/>
      </c>
      <c r="N1357" s="27" t="str">
        <f>IFERROR(('CALC | Main Engine'!P1357+'CALC | Booster'!P1357)*INDEX(MassUnitsTable[],MATCH($R$3,MassUnitsTable[Mass Units],0),2), "")</f>
        <v/>
      </c>
      <c r="O1357" s="27" t="str">
        <f>IFERROR(('CALC | Main Engine'!Q1357+'CALC | Booster'!Q1357)*INDEX(MassUnitsTable[],MATCH($R$3,MassUnitsTable[Mass Units],0),2), "")</f>
        <v/>
      </c>
      <c r="P1357" s="27" t="str">
        <f>IFERROR(('CALC | Main Engine'!R1357+'CALC | Booster'!R1357)*INDEX(MassUnitsTable[],MATCH($R$3,MassUnitsTable[Mass Units],0),2), "")</f>
        <v/>
      </c>
      <c r="Q1357" s="27" t="str">
        <f>IFERROR(('CALC | Main Engine'!S1357+'CALC | Booster'!S1357)*INDEX(MassUnitsTable[],MATCH($R$3,MassUnitsTable[Mass Units],0),2), "")</f>
        <v/>
      </c>
      <c r="R1357" s="32" t="str">
        <f>IFERROR(('CALC | Main Engine'!T1357+'CALC | Booster'!T1357)*INDEX(MassUnitsTable[],MATCH($R$3,MassUnitsTable[Mass Units],0),2), "")</f>
        <v/>
      </c>
      <c r="S1357" s="10"/>
    </row>
    <row r="1358" spans="1:19" x14ac:dyDescent="0.25">
      <c r="A1358" s="10"/>
      <c r="B1358" s="4" t="str">
        <f t="shared" si="110"/>
        <v/>
      </c>
      <c r="C1358" s="5" t="str">
        <f t="shared" si="111"/>
        <v/>
      </c>
      <c r="D1358" s="5" t="str">
        <f t="shared" si="112"/>
        <v/>
      </c>
      <c r="E1358" s="5" t="str">
        <f t="shared" si="113"/>
        <v/>
      </c>
      <c r="F1358" s="5" t="str">
        <f>'CALC | Main Engine'!$B1358</f>
        <v/>
      </c>
      <c r="G1358" s="27" t="str">
        <f>'CALC | Main Engine'!$C1358</f>
        <v/>
      </c>
      <c r="H1358" s="6" t="str">
        <f>'CALC | Main Engine'!$E1358</f>
        <v/>
      </c>
      <c r="I1358" s="34" t="str">
        <f>IFERROR('CALC | Main Engine'!$F1358*INDEX(MassUnitsTable[],MATCH($R$3,MassUnitsTable[Mass Units],0),2), "")</f>
        <v/>
      </c>
      <c r="J1358" s="27" t="str">
        <f>IFERROR('CALC | Booster'!$F1358*INDEX(MassUnitsTable[],MATCH($R$3,MassUnitsTable[Mass Units],0),2), "")</f>
        <v/>
      </c>
      <c r="K1358" s="32" t="str">
        <f t="shared" si="114"/>
        <v/>
      </c>
      <c r="L1358" s="34" t="str">
        <f>IFERROR(('CALC | Main Engine'!N1358+'CALC | Booster'!N1358)*INDEX(MassUnitsTable[],MATCH($R$3,MassUnitsTable[Mass Units],0),2), "")</f>
        <v/>
      </c>
      <c r="M1358" s="27" t="str">
        <f>IFERROR(('CALC | Main Engine'!O1358+'CALC | Booster'!O1358)*INDEX(MassUnitsTable[],MATCH($R$3,MassUnitsTable[Mass Units],0),2), "")</f>
        <v/>
      </c>
      <c r="N1358" s="27" t="str">
        <f>IFERROR(('CALC | Main Engine'!P1358+'CALC | Booster'!P1358)*INDEX(MassUnitsTable[],MATCH($R$3,MassUnitsTable[Mass Units],0),2), "")</f>
        <v/>
      </c>
      <c r="O1358" s="27" t="str">
        <f>IFERROR(('CALC | Main Engine'!Q1358+'CALC | Booster'!Q1358)*INDEX(MassUnitsTable[],MATCH($R$3,MassUnitsTable[Mass Units],0),2), "")</f>
        <v/>
      </c>
      <c r="P1358" s="27" t="str">
        <f>IFERROR(('CALC | Main Engine'!R1358+'CALC | Booster'!R1358)*INDEX(MassUnitsTable[],MATCH($R$3,MassUnitsTable[Mass Units],0),2), "")</f>
        <v/>
      </c>
      <c r="Q1358" s="27" t="str">
        <f>IFERROR(('CALC | Main Engine'!S1358+'CALC | Booster'!S1358)*INDEX(MassUnitsTable[],MATCH($R$3,MassUnitsTable[Mass Units],0),2), "")</f>
        <v/>
      </c>
      <c r="R1358" s="32" t="str">
        <f>IFERROR(('CALC | Main Engine'!T1358+'CALC | Booster'!T1358)*INDEX(MassUnitsTable[],MATCH($R$3,MassUnitsTable[Mass Units],0),2), "")</f>
        <v/>
      </c>
      <c r="S1358" s="10"/>
    </row>
    <row r="1359" spans="1:19" x14ac:dyDescent="0.25">
      <c r="A1359" s="10"/>
      <c r="B1359" s="4" t="str">
        <f t="shared" si="110"/>
        <v/>
      </c>
      <c r="C1359" s="5" t="str">
        <f t="shared" si="111"/>
        <v/>
      </c>
      <c r="D1359" s="5" t="str">
        <f t="shared" si="112"/>
        <v/>
      </c>
      <c r="E1359" s="5" t="str">
        <f t="shared" si="113"/>
        <v/>
      </c>
      <c r="F1359" s="5" t="str">
        <f>'CALC | Main Engine'!$B1359</f>
        <v/>
      </c>
      <c r="G1359" s="27" t="str">
        <f>'CALC | Main Engine'!$C1359</f>
        <v/>
      </c>
      <c r="H1359" s="6" t="str">
        <f>'CALC | Main Engine'!$E1359</f>
        <v/>
      </c>
      <c r="I1359" s="34" t="str">
        <f>IFERROR('CALC | Main Engine'!$F1359*INDEX(MassUnitsTable[],MATCH($R$3,MassUnitsTable[Mass Units],0),2), "")</f>
        <v/>
      </c>
      <c r="J1359" s="27" t="str">
        <f>IFERROR('CALC | Booster'!$F1359*INDEX(MassUnitsTable[],MATCH($R$3,MassUnitsTable[Mass Units],0),2), "")</f>
        <v/>
      </c>
      <c r="K1359" s="32" t="str">
        <f t="shared" si="114"/>
        <v/>
      </c>
      <c r="L1359" s="34" t="str">
        <f>IFERROR(('CALC | Main Engine'!N1359+'CALC | Booster'!N1359)*INDEX(MassUnitsTable[],MATCH($R$3,MassUnitsTable[Mass Units],0),2), "")</f>
        <v/>
      </c>
      <c r="M1359" s="27" t="str">
        <f>IFERROR(('CALC | Main Engine'!O1359+'CALC | Booster'!O1359)*INDEX(MassUnitsTable[],MATCH($R$3,MassUnitsTable[Mass Units],0),2), "")</f>
        <v/>
      </c>
      <c r="N1359" s="27" t="str">
        <f>IFERROR(('CALC | Main Engine'!P1359+'CALC | Booster'!P1359)*INDEX(MassUnitsTable[],MATCH($R$3,MassUnitsTable[Mass Units],0),2), "")</f>
        <v/>
      </c>
      <c r="O1359" s="27" t="str">
        <f>IFERROR(('CALC | Main Engine'!Q1359+'CALC | Booster'!Q1359)*INDEX(MassUnitsTable[],MATCH($R$3,MassUnitsTable[Mass Units],0),2), "")</f>
        <v/>
      </c>
      <c r="P1359" s="27" t="str">
        <f>IFERROR(('CALC | Main Engine'!R1359+'CALC | Booster'!R1359)*INDEX(MassUnitsTable[],MATCH($R$3,MassUnitsTable[Mass Units],0),2), "")</f>
        <v/>
      </c>
      <c r="Q1359" s="27" t="str">
        <f>IFERROR(('CALC | Main Engine'!S1359+'CALC | Booster'!S1359)*INDEX(MassUnitsTable[],MATCH($R$3,MassUnitsTable[Mass Units],0),2), "")</f>
        <v/>
      </c>
      <c r="R1359" s="32" t="str">
        <f>IFERROR(('CALC | Main Engine'!T1359+'CALC | Booster'!T1359)*INDEX(MassUnitsTable[],MATCH($R$3,MassUnitsTable[Mass Units],0),2), "")</f>
        <v/>
      </c>
      <c r="S1359" s="10"/>
    </row>
    <row r="1360" spans="1:19" x14ac:dyDescent="0.25">
      <c r="A1360" s="10"/>
      <c r="B1360" s="4" t="str">
        <f t="shared" si="110"/>
        <v/>
      </c>
      <c r="C1360" s="5" t="str">
        <f t="shared" si="111"/>
        <v/>
      </c>
      <c r="D1360" s="5" t="str">
        <f t="shared" si="112"/>
        <v/>
      </c>
      <c r="E1360" s="5" t="str">
        <f t="shared" si="113"/>
        <v/>
      </c>
      <c r="F1360" s="5" t="str">
        <f>'CALC | Main Engine'!$B1360</f>
        <v/>
      </c>
      <c r="G1360" s="27" t="str">
        <f>'CALC | Main Engine'!$C1360</f>
        <v/>
      </c>
      <c r="H1360" s="6" t="str">
        <f>'CALC | Main Engine'!$E1360</f>
        <v/>
      </c>
      <c r="I1360" s="34" t="str">
        <f>IFERROR('CALC | Main Engine'!$F1360*INDEX(MassUnitsTable[],MATCH($R$3,MassUnitsTable[Mass Units],0),2), "")</f>
        <v/>
      </c>
      <c r="J1360" s="27" t="str">
        <f>IFERROR('CALC | Booster'!$F1360*INDEX(MassUnitsTable[],MATCH($R$3,MassUnitsTable[Mass Units],0),2), "")</f>
        <v/>
      </c>
      <c r="K1360" s="32" t="str">
        <f t="shared" si="114"/>
        <v/>
      </c>
      <c r="L1360" s="34" t="str">
        <f>IFERROR(('CALC | Main Engine'!N1360+'CALC | Booster'!N1360)*INDEX(MassUnitsTable[],MATCH($R$3,MassUnitsTable[Mass Units],0),2), "")</f>
        <v/>
      </c>
      <c r="M1360" s="27" t="str">
        <f>IFERROR(('CALC | Main Engine'!O1360+'CALC | Booster'!O1360)*INDEX(MassUnitsTable[],MATCH($R$3,MassUnitsTable[Mass Units],0),2), "")</f>
        <v/>
      </c>
      <c r="N1360" s="27" t="str">
        <f>IFERROR(('CALC | Main Engine'!P1360+'CALC | Booster'!P1360)*INDEX(MassUnitsTable[],MATCH($R$3,MassUnitsTable[Mass Units],0),2), "")</f>
        <v/>
      </c>
      <c r="O1360" s="27" t="str">
        <f>IFERROR(('CALC | Main Engine'!Q1360+'CALC | Booster'!Q1360)*INDEX(MassUnitsTable[],MATCH($R$3,MassUnitsTable[Mass Units],0),2), "")</f>
        <v/>
      </c>
      <c r="P1360" s="27" t="str">
        <f>IFERROR(('CALC | Main Engine'!R1360+'CALC | Booster'!R1360)*INDEX(MassUnitsTable[],MATCH($R$3,MassUnitsTable[Mass Units],0),2), "")</f>
        <v/>
      </c>
      <c r="Q1360" s="27" t="str">
        <f>IFERROR(('CALC | Main Engine'!S1360+'CALC | Booster'!S1360)*INDEX(MassUnitsTable[],MATCH($R$3,MassUnitsTable[Mass Units],0),2), "")</f>
        <v/>
      </c>
      <c r="R1360" s="32" t="str">
        <f>IFERROR(('CALC | Main Engine'!T1360+'CALC | Booster'!T1360)*INDEX(MassUnitsTable[],MATCH($R$3,MassUnitsTable[Mass Units],0),2), "")</f>
        <v/>
      </c>
      <c r="S1360" s="10"/>
    </row>
    <row r="1361" spans="1:19" x14ac:dyDescent="0.25">
      <c r="A1361" s="10"/>
      <c r="B1361" s="4" t="str">
        <f t="shared" si="110"/>
        <v/>
      </c>
      <c r="C1361" s="5" t="str">
        <f t="shared" si="111"/>
        <v/>
      </c>
      <c r="D1361" s="5" t="str">
        <f t="shared" si="112"/>
        <v/>
      </c>
      <c r="E1361" s="5" t="str">
        <f t="shared" si="113"/>
        <v/>
      </c>
      <c r="F1361" s="5" t="str">
        <f>'CALC | Main Engine'!$B1361</f>
        <v/>
      </c>
      <c r="G1361" s="27" t="str">
        <f>'CALC | Main Engine'!$C1361</f>
        <v/>
      </c>
      <c r="H1361" s="6" t="str">
        <f>'CALC | Main Engine'!$E1361</f>
        <v/>
      </c>
      <c r="I1361" s="34" t="str">
        <f>IFERROR('CALC | Main Engine'!$F1361*INDEX(MassUnitsTable[],MATCH($R$3,MassUnitsTable[Mass Units],0),2), "")</f>
        <v/>
      </c>
      <c r="J1361" s="27" t="str">
        <f>IFERROR('CALC | Booster'!$F1361*INDEX(MassUnitsTable[],MATCH($R$3,MassUnitsTable[Mass Units],0),2), "")</f>
        <v/>
      </c>
      <c r="K1361" s="32" t="str">
        <f t="shared" si="114"/>
        <v/>
      </c>
      <c r="L1361" s="34" t="str">
        <f>IFERROR(('CALC | Main Engine'!N1361+'CALC | Booster'!N1361)*INDEX(MassUnitsTable[],MATCH($R$3,MassUnitsTable[Mass Units],0),2), "")</f>
        <v/>
      </c>
      <c r="M1361" s="27" t="str">
        <f>IFERROR(('CALC | Main Engine'!O1361+'CALC | Booster'!O1361)*INDEX(MassUnitsTable[],MATCH($R$3,MassUnitsTable[Mass Units],0),2), "")</f>
        <v/>
      </c>
      <c r="N1361" s="27" t="str">
        <f>IFERROR(('CALC | Main Engine'!P1361+'CALC | Booster'!P1361)*INDEX(MassUnitsTable[],MATCH($R$3,MassUnitsTable[Mass Units],0),2), "")</f>
        <v/>
      </c>
      <c r="O1361" s="27" t="str">
        <f>IFERROR(('CALC | Main Engine'!Q1361+'CALC | Booster'!Q1361)*INDEX(MassUnitsTable[],MATCH($R$3,MassUnitsTable[Mass Units],0),2), "")</f>
        <v/>
      </c>
      <c r="P1361" s="27" t="str">
        <f>IFERROR(('CALC | Main Engine'!R1361+'CALC | Booster'!R1361)*INDEX(MassUnitsTable[],MATCH($R$3,MassUnitsTable[Mass Units],0),2), "")</f>
        <v/>
      </c>
      <c r="Q1361" s="27" t="str">
        <f>IFERROR(('CALC | Main Engine'!S1361+'CALC | Booster'!S1361)*INDEX(MassUnitsTable[],MATCH($R$3,MassUnitsTable[Mass Units],0),2), "")</f>
        <v/>
      </c>
      <c r="R1361" s="32" t="str">
        <f>IFERROR(('CALC | Main Engine'!T1361+'CALC | Booster'!T1361)*INDEX(MassUnitsTable[],MATCH($R$3,MassUnitsTable[Mass Units],0),2), "")</f>
        <v/>
      </c>
      <c r="S1361" s="10"/>
    </row>
    <row r="1362" spans="1:19" x14ac:dyDescent="0.25">
      <c r="A1362" s="10"/>
      <c r="B1362" s="4" t="str">
        <f t="shared" si="110"/>
        <v/>
      </c>
      <c r="C1362" s="5" t="str">
        <f t="shared" si="111"/>
        <v/>
      </c>
      <c r="D1362" s="5" t="str">
        <f t="shared" si="112"/>
        <v/>
      </c>
      <c r="E1362" s="5" t="str">
        <f t="shared" si="113"/>
        <v/>
      </c>
      <c r="F1362" s="5" t="str">
        <f>'CALC | Main Engine'!$B1362</f>
        <v/>
      </c>
      <c r="G1362" s="27" t="str">
        <f>'CALC | Main Engine'!$C1362</f>
        <v/>
      </c>
      <c r="H1362" s="6" t="str">
        <f>'CALC | Main Engine'!$E1362</f>
        <v/>
      </c>
      <c r="I1362" s="34" t="str">
        <f>IFERROR('CALC | Main Engine'!$F1362*INDEX(MassUnitsTable[],MATCH($R$3,MassUnitsTable[Mass Units],0),2), "")</f>
        <v/>
      </c>
      <c r="J1362" s="27" t="str">
        <f>IFERROR('CALC | Booster'!$F1362*INDEX(MassUnitsTable[],MATCH($R$3,MassUnitsTable[Mass Units],0),2), "")</f>
        <v/>
      </c>
      <c r="K1362" s="32" t="str">
        <f t="shared" si="114"/>
        <v/>
      </c>
      <c r="L1362" s="34" t="str">
        <f>IFERROR(('CALC | Main Engine'!N1362+'CALC | Booster'!N1362)*INDEX(MassUnitsTable[],MATCH($R$3,MassUnitsTable[Mass Units],0),2), "")</f>
        <v/>
      </c>
      <c r="M1362" s="27" t="str">
        <f>IFERROR(('CALC | Main Engine'!O1362+'CALC | Booster'!O1362)*INDEX(MassUnitsTable[],MATCH($R$3,MassUnitsTable[Mass Units],0),2), "")</f>
        <v/>
      </c>
      <c r="N1362" s="27" t="str">
        <f>IFERROR(('CALC | Main Engine'!P1362+'CALC | Booster'!P1362)*INDEX(MassUnitsTable[],MATCH($R$3,MassUnitsTable[Mass Units],0),2), "")</f>
        <v/>
      </c>
      <c r="O1362" s="27" t="str">
        <f>IFERROR(('CALC | Main Engine'!Q1362+'CALC | Booster'!Q1362)*INDEX(MassUnitsTable[],MATCH($R$3,MassUnitsTable[Mass Units],0),2), "")</f>
        <v/>
      </c>
      <c r="P1362" s="27" t="str">
        <f>IFERROR(('CALC | Main Engine'!R1362+'CALC | Booster'!R1362)*INDEX(MassUnitsTable[],MATCH($R$3,MassUnitsTable[Mass Units],0),2), "")</f>
        <v/>
      </c>
      <c r="Q1362" s="27" t="str">
        <f>IFERROR(('CALC | Main Engine'!S1362+'CALC | Booster'!S1362)*INDEX(MassUnitsTable[],MATCH($R$3,MassUnitsTable[Mass Units],0),2), "")</f>
        <v/>
      </c>
      <c r="R1362" s="32" t="str">
        <f>IFERROR(('CALC | Main Engine'!T1362+'CALC | Booster'!T1362)*INDEX(MassUnitsTable[],MATCH($R$3,MassUnitsTable[Mass Units],0),2), "")</f>
        <v/>
      </c>
      <c r="S1362" s="10"/>
    </row>
    <row r="1363" spans="1:19" x14ac:dyDescent="0.25">
      <c r="A1363" s="10"/>
      <c r="B1363" s="4" t="str">
        <f t="shared" si="110"/>
        <v/>
      </c>
      <c r="C1363" s="5" t="str">
        <f t="shared" si="111"/>
        <v/>
      </c>
      <c r="D1363" s="5" t="str">
        <f t="shared" si="112"/>
        <v/>
      </c>
      <c r="E1363" s="5" t="str">
        <f t="shared" si="113"/>
        <v/>
      </c>
      <c r="F1363" s="5" t="str">
        <f>'CALC | Main Engine'!$B1363</f>
        <v/>
      </c>
      <c r="G1363" s="27" t="str">
        <f>'CALC | Main Engine'!$C1363</f>
        <v/>
      </c>
      <c r="H1363" s="6" t="str">
        <f>'CALC | Main Engine'!$E1363</f>
        <v/>
      </c>
      <c r="I1363" s="34" t="str">
        <f>IFERROR('CALC | Main Engine'!$F1363*INDEX(MassUnitsTable[],MATCH($R$3,MassUnitsTable[Mass Units],0),2), "")</f>
        <v/>
      </c>
      <c r="J1363" s="27" t="str">
        <f>IFERROR('CALC | Booster'!$F1363*INDEX(MassUnitsTable[],MATCH($R$3,MassUnitsTable[Mass Units],0),2), "")</f>
        <v/>
      </c>
      <c r="K1363" s="32" t="str">
        <f t="shared" si="114"/>
        <v/>
      </c>
      <c r="L1363" s="34" t="str">
        <f>IFERROR(('CALC | Main Engine'!N1363+'CALC | Booster'!N1363)*INDEX(MassUnitsTable[],MATCH($R$3,MassUnitsTable[Mass Units],0),2), "")</f>
        <v/>
      </c>
      <c r="M1363" s="27" t="str">
        <f>IFERROR(('CALC | Main Engine'!O1363+'CALC | Booster'!O1363)*INDEX(MassUnitsTable[],MATCH($R$3,MassUnitsTable[Mass Units],0),2), "")</f>
        <v/>
      </c>
      <c r="N1363" s="27" t="str">
        <f>IFERROR(('CALC | Main Engine'!P1363+'CALC | Booster'!P1363)*INDEX(MassUnitsTable[],MATCH($R$3,MassUnitsTable[Mass Units],0),2), "")</f>
        <v/>
      </c>
      <c r="O1363" s="27" t="str">
        <f>IFERROR(('CALC | Main Engine'!Q1363+'CALC | Booster'!Q1363)*INDEX(MassUnitsTable[],MATCH($R$3,MassUnitsTable[Mass Units],0),2), "")</f>
        <v/>
      </c>
      <c r="P1363" s="27" t="str">
        <f>IFERROR(('CALC | Main Engine'!R1363+'CALC | Booster'!R1363)*INDEX(MassUnitsTable[],MATCH($R$3,MassUnitsTable[Mass Units],0),2), "")</f>
        <v/>
      </c>
      <c r="Q1363" s="27" t="str">
        <f>IFERROR(('CALC | Main Engine'!S1363+'CALC | Booster'!S1363)*INDEX(MassUnitsTable[],MATCH($R$3,MassUnitsTable[Mass Units],0),2), "")</f>
        <v/>
      </c>
      <c r="R1363" s="32" t="str">
        <f>IFERROR(('CALC | Main Engine'!T1363+'CALC | Booster'!T1363)*INDEX(MassUnitsTable[],MATCH($R$3,MassUnitsTable[Mass Units],0),2), "")</f>
        <v/>
      </c>
      <c r="S1363" s="10"/>
    </row>
    <row r="1364" spans="1:19" x14ac:dyDescent="0.25">
      <c r="A1364" s="10"/>
      <c r="B1364" s="4" t="str">
        <f t="shared" si="110"/>
        <v/>
      </c>
      <c r="C1364" s="5" t="str">
        <f t="shared" si="111"/>
        <v/>
      </c>
      <c r="D1364" s="5" t="str">
        <f t="shared" si="112"/>
        <v/>
      </c>
      <c r="E1364" s="5" t="str">
        <f t="shared" si="113"/>
        <v/>
      </c>
      <c r="F1364" s="5" t="str">
        <f>'CALC | Main Engine'!$B1364</f>
        <v/>
      </c>
      <c r="G1364" s="27" t="str">
        <f>'CALC | Main Engine'!$C1364</f>
        <v/>
      </c>
      <c r="H1364" s="6" t="str">
        <f>'CALC | Main Engine'!$E1364</f>
        <v/>
      </c>
      <c r="I1364" s="34" t="str">
        <f>IFERROR('CALC | Main Engine'!$F1364*INDEX(MassUnitsTable[],MATCH($R$3,MassUnitsTable[Mass Units],0),2), "")</f>
        <v/>
      </c>
      <c r="J1364" s="27" t="str">
        <f>IFERROR('CALC | Booster'!$F1364*INDEX(MassUnitsTable[],MATCH($R$3,MassUnitsTable[Mass Units],0),2), "")</f>
        <v/>
      </c>
      <c r="K1364" s="32" t="str">
        <f t="shared" si="114"/>
        <v/>
      </c>
      <c r="L1364" s="34" t="str">
        <f>IFERROR(('CALC | Main Engine'!N1364+'CALC | Booster'!N1364)*INDEX(MassUnitsTable[],MATCH($R$3,MassUnitsTable[Mass Units],0),2), "")</f>
        <v/>
      </c>
      <c r="M1364" s="27" t="str">
        <f>IFERROR(('CALC | Main Engine'!O1364+'CALC | Booster'!O1364)*INDEX(MassUnitsTable[],MATCH($R$3,MassUnitsTable[Mass Units],0),2), "")</f>
        <v/>
      </c>
      <c r="N1364" s="27" t="str">
        <f>IFERROR(('CALC | Main Engine'!P1364+'CALC | Booster'!P1364)*INDEX(MassUnitsTable[],MATCH($R$3,MassUnitsTable[Mass Units],0),2), "")</f>
        <v/>
      </c>
      <c r="O1364" s="27" t="str">
        <f>IFERROR(('CALC | Main Engine'!Q1364+'CALC | Booster'!Q1364)*INDEX(MassUnitsTable[],MATCH($R$3,MassUnitsTable[Mass Units],0),2), "")</f>
        <v/>
      </c>
      <c r="P1364" s="27" t="str">
        <f>IFERROR(('CALC | Main Engine'!R1364+'CALC | Booster'!R1364)*INDEX(MassUnitsTable[],MATCH($R$3,MassUnitsTable[Mass Units],0),2), "")</f>
        <v/>
      </c>
      <c r="Q1364" s="27" t="str">
        <f>IFERROR(('CALC | Main Engine'!S1364+'CALC | Booster'!S1364)*INDEX(MassUnitsTable[],MATCH($R$3,MassUnitsTable[Mass Units],0),2), "")</f>
        <v/>
      </c>
      <c r="R1364" s="32" t="str">
        <f>IFERROR(('CALC | Main Engine'!T1364+'CALC | Booster'!T1364)*INDEX(MassUnitsTable[],MATCH($R$3,MassUnitsTable[Mass Units],0),2), "")</f>
        <v/>
      </c>
      <c r="S1364" s="10"/>
    </row>
    <row r="1365" spans="1:19" x14ac:dyDescent="0.25">
      <c r="A1365" s="10"/>
      <c r="B1365" s="4" t="str">
        <f t="shared" si="110"/>
        <v/>
      </c>
      <c r="C1365" s="5" t="str">
        <f t="shared" si="111"/>
        <v/>
      </c>
      <c r="D1365" s="5" t="str">
        <f t="shared" si="112"/>
        <v/>
      </c>
      <c r="E1365" s="5" t="str">
        <f t="shared" si="113"/>
        <v/>
      </c>
      <c r="F1365" s="5" t="str">
        <f>'CALC | Main Engine'!$B1365</f>
        <v/>
      </c>
      <c r="G1365" s="27" t="str">
        <f>'CALC | Main Engine'!$C1365</f>
        <v/>
      </c>
      <c r="H1365" s="6" t="str">
        <f>'CALC | Main Engine'!$E1365</f>
        <v/>
      </c>
      <c r="I1365" s="34" t="str">
        <f>IFERROR('CALC | Main Engine'!$F1365*INDEX(MassUnitsTable[],MATCH($R$3,MassUnitsTable[Mass Units],0),2), "")</f>
        <v/>
      </c>
      <c r="J1365" s="27" t="str">
        <f>IFERROR('CALC | Booster'!$F1365*INDEX(MassUnitsTable[],MATCH($R$3,MassUnitsTable[Mass Units],0),2), "")</f>
        <v/>
      </c>
      <c r="K1365" s="32" t="str">
        <f t="shared" si="114"/>
        <v/>
      </c>
      <c r="L1365" s="34" t="str">
        <f>IFERROR(('CALC | Main Engine'!N1365+'CALC | Booster'!N1365)*INDEX(MassUnitsTable[],MATCH($R$3,MassUnitsTable[Mass Units],0),2), "")</f>
        <v/>
      </c>
      <c r="M1365" s="27" t="str">
        <f>IFERROR(('CALC | Main Engine'!O1365+'CALC | Booster'!O1365)*INDEX(MassUnitsTable[],MATCH($R$3,MassUnitsTable[Mass Units],0),2), "")</f>
        <v/>
      </c>
      <c r="N1365" s="27" t="str">
        <f>IFERROR(('CALC | Main Engine'!P1365+'CALC | Booster'!P1365)*INDEX(MassUnitsTable[],MATCH($R$3,MassUnitsTable[Mass Units],0),2), "")</f>
        <v/>
      </c>
      <c r="O1365" s="27" t="str">
        <f>IFERROR(('CALC | Main Engine'!Q1365+'CALC | Booster'!Q1365)*INDEX(MassUnitsTable[],MATCH($R$3,MassUnitsTable[Mass Units],0),2), "")</f>
        <v/>
      </c>
      <c r="P1365" s="27" t="str">
        <f>IFERROR(('CALC | Main Engine'!R1365+'CALC | Booster'!R1365)*INDEX(MassUnitsTable[],MATCH($R$3,MassUnitsTable[Mass Units],0),2), "")</f>
        <v/>
      </c>
      <c r="Q1365" s="27" t="str">
        <f>IFERROR(('CALC | Main Engine'!S1365+'CALC | Booster'!S1365)*INDEX(MassUnitsTable[],MATCH($R$3,MassUnitsTable[Mass Units],0),2), "")</f>
        <v/>
      </c>
      <c r="R1365" s="32" t="str">
        <f>IFERROR(('CALC | Main Engine'!T1365+'CALC | Booster'!T1365)*INDEX(MassUnitsTable[],MATCH($R$3,MassUnitsTable[Mass Units],0),2), "")</f>
        <v/>
      </c>
      <c r="S1365" s="10"/>
    </row>
    <row r="1366" spans="1:19" x14ac:dyDescent="0.25">
      <c r="A1366" s="10"/>
      <c r="B1366" s="4" t="str">
        <f t="shared" si="110"/>
        <v/>
      </c>
      <c r="C1366" s="5" t="str">
        <f t="shared" si="111"/>
        <v/>
      </c>
      <c r="D1366" s="5" t="str">
        <f t="shared" si="112"/>
        <v/>
      </c>
      <c r="E1366" s="5" t="str">
        <f t="shared" si="113"/>
        <v/>
      </c>
      <c r="F1366" s="5" t="str">
        <f>'CALC | Main Engine'!$B1366</f>
        <v/>
      </c>
      <c r="G1366" s="27" t="str">
        <f>'CALC | Main Engine'!$C1366</f>
        <v/>
      </c>
      <c r="H1366" s="6" t="str">
        <f>'CALC | Main Engine'!$E1366</f>
        <v/>
      </c>
      <c r="I1366" s="34" t="str">
        <f>IFERROR('CALC | Main Engine'!$F1366*INDEX(MassUnitsTable[],MATCH($R$3,MassUnitsTable[Mass Units],0),2), "")</f>
        <v/>
      </c>
      <c r="J1366" s="27" t="str">
        <f>IFERROR('CALC | Booster'!$F1366*INDEX(MassUnitsTable[],MATCH($R$3,MassUnitsTable[Mass Units],0),2), "")</f>
        <v/>
      </c>
      <c r="K1366" s="32" t="str">
        <f t="shared" si="114"/>
        <v/>
      </c>
      <c r="L1366" s="34" t="str">
        <f>IFERROR(('CALC | Main Engine'!N1366+'CALC | Booster'!N1366)*INDEX(MassUnitsTable[],MATCH($R$3,MassUnitsTable[Mass Units],0),2), "")</f>
        <v/>
      </c>
      <c r="M1366" s="27" t="str">
        <f>IFERROR(('CALC | Main Engine'!O1366+'CALC | Booster'!O1366)*INDEX(MassUnitsTable[],MATCH($R$3,MassUnitsTable[Mass Units],0),2), "")</f>
        <v/>
      </c>
      <c r="N1366" s="27" t="str">
        <f>IFERROR(('CALC | Main Engine'!P1366+'CALC | Booster'!P1366)*INDEX(MassUnitsTable[],MATCH($R$3,MassUnitsTable[Mass Units],0),2), "")</f>
        <v/>
      </c>
      <c r="O1366" s="27" t="str">
        <f>IFERROR(('CALC | Main Engine'!Q1366+'CALC | Booster'!Q1366)*INDEX(MassUnitsTable[],MATCH($R$3,MassUnitsTable[Mass Units],0),2), "")</f>
        <v/>
      </c>
      <c r="P1366" s="27" t="str">
        <f>IFERROR(('CALC | Main Engine'!R1366+'CALC | Booster'!R1366)*INDEX(MassUnitsTable[],MATCH($R$3,MassUnitsTable[Mass Units],0),2), "")</f>
        <v/>
      </c>
      <c r="Q1366" s="27" t="str">
        <f>IFERROR(('CALC | Main Engine'!S1366+'CALC | Booster'!S1366)*INDEX(MassUnitsTable[],MATCH($R$3,MassUnitsTable[Mass Units],0),2), "")</f>
        <v/>
      </c>
      <c r="R1366" s="32" t="str">
        <f>IFERROR(('CALC | Main Engine'!T1366+'CALC | Booster'!T1366)*INDEX(MassUnitsTable[],MATCH($R$3,MassUnitsTable[Mass Units],0),2), "")</f>
        <v/>
      </c>
      <c r="S1366" s="10"/>
    </row>
    <row r="1367" spans="1:19" x14ac:dyDescent="0.25">
      <c r="A1367" s="10"/>
      <c r="B1367" s="4" t="str">
        <f t="shared" si="110"/>
        <v/>
      </c>
      <c r="C1367" s="5" t="str">
        <f t="shared" si="111"/>
        <v/>
      </c>
      <c r="D1367" s="5" t="str">
        <f t="shared" si="112"/>
        <v/>
      </c>
      <c r="E1367" s="5" t="str">
        <f t="shared" si="113"/>
        <v/>
      </c>
      <c r="F1367" s="5" t="str">
        <f>'CALC | Main Engine'!$B1367</f>
        <v/>
      </c>
      <c r="G1367" s="27" t="str">
        <f>'CALC | Main Engine'!$C1367</f>
        <v/>
      </c>
      <c r="H1367" s="6" t="str">
        <f>'CALC | Main Engine'!$E1367</f>
        <v/>
      </c>
      <c r="I1367" s="34" t="str">
        <f>IFERROR('CALC | Main Engine'!$F1367*INDEX(MassUnitsTable[],MATCH($R$3,MassUnitsTable[Mass Units],0),2), "")</f>
        <v/>
      </c>
      <c r="J1367" s="27" t="str">
        <f>IFERROR('CALC | Booster'!$F1367*INDEX(MassUnitsTable[],MATCH($R$3,MassUnitsTable[Mass Units],0),2), "")</f>
        <v/>
      </c>
      <c r="K1367" s="32" t="str">
        <f t="shared" si="114"/>
        <v/>
      </c>
      <c r="L1367" s="34" t="str">
        <f>IFERROR(('CALC | Main Engine'!N1367+'CALC | Booster'!N1367)*INDEX(MassUnitsTable[],MATCH($R$3,MassUnitsTable[Mass Units],0),2), "")</f>
        <v/>
      </c>
      <c r="M1367" s="27" t="str">
        <f>IFERROR(('CALC | Main Engine'!O1367+'CALC | Booster'!O1367)*INDEX(MassUnitsTable[],MATCH($R$3,MassUnitsTable[Mass Units],0),2), "")</f>
        <v/>
      </c>
      <c r="N1367" s="27" t="str">
        <f>IFERROR(('CALC | Main Engine'!P1367+'CALC | Booster'!P1367)*INDEX(MassUnitsTable[],MATCH($R$3,MassUnitsTable[Mass Units],0),2), "")</f>
        <v/>
      </c>
      <c r="O1367" s="27" t="str">
        <f>IFERROR(('CALC | Main Engine'!Q1367+'CALC | Booster'!Q1367)*INDEX(MassUnitsTable[],MATCH($R$3,MassUnitsTable[Mass Units],0),2), "")</f>
        <v/>
      </c>
      <c r="P1367" s="27" t="str">
        <f>IFERROR(('CALC | Main Engine'!R1367+'CALC | Booster'!R1367)*INDEX(MassUnitsTable[],MATCH($R$3,MassUnitsTable[Mass Units],0),2), "")</f>
        <v/>
      </c>
      <c r="Q1367" s="27" t="str">
        <f>IFERROR(('CALC | Main Engine'!S1367+'CALC | Booster'!S1367)*INDEX(MassUnitsTable[],MATCH($R$3,MassUnitsTable[Mass Units],0),2), "")</f>
        <v/>
      </c>
      <c r="R1367" s="32" t="str">
        <f>IFERROR(('CALC | Main Engine'!T1367+'CALC | Booster'!T1367)*INDEX(MassUnitsTable[],MATCH($R$3,MassUnitsTable[Mass Units],0),2), "")</f>
        <v/>
      </c>
      <c r="S1367" s="10"/>
    </row>
    <row r="1368" spans="1:19" x14ac:dyDescent="0.25">
      <c r="A1368" s="10"/>
      <c r="B1368" s="4" t="str">
        <f t="shared" si="110"/>
        <v/>
      </c>
      <c r="C1368" s="5" t="str">
        <f t="shared" si="111"/>
        <v/>
      </c>
      <c r="D1368" s="5" t="str">
        <f t="shared" si="112"/>
        <v/>
      </c>
      <c r="E1368" s="5" t="str">
        <f t="shared" si="113"/>
        <v/>
      </c>
      <c r="F1368" s="5" t="str">
        <f>'CALC | Main Engine'!$B1368</f>
        <v/>
      </c>
      <c r="G1368" s="27" t="str">
        <f>'CALC | Main Engine'!$C1368</f>
        <v/>
      </c>
      <c r="H1368" s="6" t="str">
        <f>'CALC | Main Engine'!$E1368</f>
        <v/>
      </c>
      <c r="I1368" s="34" t="str">
        <f>IFERROR('CALC | Main Engine'!$F1368*INDEX(MassUnitsTable[],MATCH($R$3,MassUnitsTable[Mass Units],0),2), "")</f>
        <v/>
      </c>
      <c r="J1368" s="27" t="str">
        <f>IFERROR('CALC | Booster'!$F1368*INDEX(MassUnitsTable[],MATCH($R$3,MassUnitsTable[Mass Units],0),2), "")</f>
        <v/>
      </c>
      <c r="K1368" s="32" t="str">
        <f t="shared" si="114"/>
        <v/>
      </c>
      <c r="L1368" s="34" t="str">
        <f>IFERROR(('CALC | Main Engine'!N1368+'CALC | Booster'!N1368)*INDEX(MassUnitsTable[],MATCH($R$3,MassUnitsTable[Mass Units],0),2), "")</f>
        <v/>
      </c>
      <c r="M1368" s="27" t="str">
        <f>IFERROR(('CALC | Main Engine'!O1368+'CALC | Booster'!O1368)*INDEX(MassUnitsTable[],MATCH($R$3,MassUnitsTable[Mass Units],0),2), "")</f>
        <v/>
      </c>
      <c r="N1368" s="27" t="str">
        <f>IFERROR(('CALC | Main Engine'!P1368+'CALC | Booster'!P1368)*INDEX(MassUnitsTable[],MATCH($R$3,MassUnitsTable[Mass Units],0),2), "")</f>
        <v/>
      </c>
      <c r="O1368" s="27" t="str">
        <f>IFERROR(('CALC | Main Engine'!Q1368+'CALC | Booster'!Q1368)*INDEX(MassUnitsTable[],MATCH($R$3,MassUnitsTable[Mass Units],0),2), "")</f>
        <v/>
      </c>
      <c r="P1368" s="27" t="str">
        <f>IFERROR(('CALC | Main Engine'!R1368+'CALC | Booster'!R1368)*INDEX(MassUnitsTable[],MATCH($R$3,MassUnitsTable[Mass Units],0),2), "")</f>
        <v/>
      </c>
      <c r="Q1368" s="27" t="str">
        <f>IFERROR(('CALC | Main Engine'!S1368+'CALC | Booster'!S1368)*INDEX(MassUnitsTable[],MATCH($R$3,MassUnitsTable[Mass Units],0),2), "")</f>
        <v/>
      </c>
      <c r="R1368" s="32" t="str">
        <f>IFERROR(('CALC | Main Engine'!T1368+'CALC | Booster'!T1368)*INDEX(MassUnitsTable[],MATCH($R$3,MassUnitsTable[Mass Units],0),2), "")</f>
        <v/>
      </c>
      <c r="S1368" s="10"/>
    </row>
    <row r="1369" spans="1:19" x14ac:dyDescent="0.25">
      <c r="A1369" s="10"/>
      <c r="B1369" s="4" t="str">
        <f t="shared" si="110"/>
        <v/>
      </c>
      <c r="C1369" s="5" t="str">
        <f t="shared" si="111"/>
        <v/>
      </c>
      <c r="D1369" s="5" t="str">
        <f t="shared" si="112"/>
        <v/>
      </c>
      <c r="E1369" s="5" t="str">
        <f t="shared" si="113"/>
        <v/>
      </c>
      <c r="F1369" s="5" t="str">
        <f>'CALC | Main Engine'!$B1369</f>
        <v/>
      </c>
      <c r="G1369" s="27" t="str">
        <f>'CALC | Main Engine'!$C1369</f>
        <v/>
      </c>
      <c r="H1369" s="6" t="str">
        <f>'CALC | Main Engine'!$E1369</f>
        <v/>
      </c>
      <c r="I1369" s="34" t="str">
        <f>IFERROR('CALC | Main Engine'!$F1369*INDEX(MassUnitsTable[],MATCH($R$3,MassUnitsTable[Mass Units],0),2), "")</f>
        <v/>
      </c>
      <c r="J1369" s="27" t="str">
        <f>IFERROR('CALC | Booster'!$F1369*INDEX(MassUnitsTable[],MATCH($R$3,MassUnitsTable[Mass Units],0),2), "")</f>
        <v/>
      </c>
      <c r="K1369" s="32" t="str">
        <f t="shared" si="114"/>
        <v/>
      </c>
      <c r="L1369" s="34" t="str">
        <f>IFERROR(('CALC | Main Engine'!N1369+'CALC | Booster'!N1369)*INDEX(MassUnitsTable[],MATCH($R$3,MassUnitsTable[Mass Units],0),2), "")</f>
        <v/>
      </c>
      <c r="M1369" s="27" t="str">
        <f>IFERROR(('CALC | Main Engine'!O1369+'CALC | Booster'!O1369)*INDEX(MassUnitsTable[],MATCH($R$3,MassUnitsTable[Mass Units],0),2), "")</f>
        <v/>
      </c>
      <c r="N1369" s="27" t="str">
        <f>IFERROR(('CALC | Main Engine'!P1369+'CALC | Booster'!P1369)*INDEX(MassUnitsTable[],MATCH($R$3,MassUnitsTable[Mass Units],0),2), "")</f>
        <v/>
      </c>
      <c r="O1369" s="27" t="str">
        <f>IFERROR(('CALC | Main Engine'!Q1369+'CALC | Booster'!Q1369)*INDEX(MassUnitsTable[],MATCH($R$3,MassUnitsTable[Mass Units],0),2), "")</f>
        <v/>
      </c>
      <c r="P1369" s="27" t="str">
        <f>IFERROR(('CALC | Main Engine'!R1369+'CALC | Booster'!R1369)*INDEX(MassUnitsTable[],MATCH($R$3,MassUnitsTable[Mass Units],0),2), "")</f>
        <v/>
      </c>
      <c r="Q1369" s="27" t="str">
        <f>IFERROR(('CALC | Main Engine'!S1369+'CALC | Booster'!S1369)*INDEX(MassUnitsTable[],MATCH($R$3,MassUnitsTable[Mass Units],0),2), "")</f>
        <v/>
      </c>
      <c r="R1369" s="32" t="str">
        <f>IFERROR(('CALC | Main Engine'!T1369+'CALC | Booster'!T1369)*INDEX(MassUnitsTable[],MATCH($R$3,MassUnitsTable[Mass Units],0),2), "")</f>
        <v/>
      </c>
      <c r="S1369" s="10"/>
    </row>
    <row r="1370" spans="1:19" x14ac:dyDescent="0.25">
      <c r="A1370" s="10"/>
      <c r="B1370" s="4" t="str">
        <f t="shared" si="110"/>
        <v/>
      </c>
      <c r="C1370" s="5" t="str">
        <f t="shared" si="111"/>
        <v/>
      </c>
      <c r="D1370" s="5" t="str">
        <f t="shared" si="112"/>
        <v/>
      </c>
      <c r="E1370" s="5" t="str">
        <f t="shared" si="113"/>
        <v/>
      </c>
      <c r="F1370" s="5" t="str">
        <f>'CALC | Main Engine'!$B1370</f>
        <v/>
      </c>
      <c r="G1370" s="27" t="str">
        <f>'CALC | Main Engine'!$C1370</f>
        <v/>
      </c>
      <c r="H1370" s="6" t="str">
        <f>'CALC | Main Engine'!$E1370</f>
        <v/>
      </c>
      <c r="I1370" s="34" t="str">
        <f>IFERROR('CALC | Main Engine'!$F1370*INDEX(MassUnitsTable[],MATCH($R$3,MassUnitsTable[Mass Units],0),2), "")</f>
        <v/>
      </c>
      <c r="J1370" s="27" t="str">
        <f>IFERROR('CALC | Booster'!$F1370*INDEX(MassUnitsTable[],MATCH($R$3,MassUnitsTable[Mass Units],0),2), "")</f>
        <v/>
      </c>
      <c r="K1370" s="32" t="str">
        <f t="shared" si="114"/>
        <v/>
      </c>
      <c r="L1370" s="34" t="str">
        <f>IFERROR(('CALC | Main Engine'!N1370+'CALC | Booster'!N1370)*INDEX(MassUnitsTable[],MATCH($R$3,MassUnitsTable[Mass Units],0),2), "")</f>
        <v/>
      </c>
      <c r="M1370" s="27" t="str">
        <f>IFERROR(('CALC | Main Engine'!O1370+'CALC | Booster'!O1370)*INDEX(MassUnitsTable[],MATCH($R$3,MassUnitsTable[Mass Units],0),2), "")</f>
        <v/>
      </c>
      <c r="N1370" s="27" t="str">
        <f>IFERROR(('CALC | Main Engine'!P1370+'CALC | Booster'!P1370)*INDEX(MassUnitsTable[],MATCH($R$3,MassUnitsTable[Mass Units],0),2), "")</f>
        <v/>
      </c>
      <c r="O1370" s="27" t="str">
        <f>IFERROR(('CALC | Main Engine'!Q1370+'CALC | Booster'!Q1370)*INDEX(MassUnitsTable[],MATCH($R$3,MassUnitsTable[Mass Units],0),2), "")</f>
        <v/>
      </c>
      <c r="P1370" s="27" t="str">
        <f>IFERROR(('CALC | Main Engine'!R1370+'CALC | Booster'!R1370)*INDEX(MassUnitsTable[],MATCH($R$3,MassUnitsTable[Mass Units],0),2), "")</f>
        <v/>
      </c>
      <c r="Q1370" s="27" t="str">
        <f>IFERROR(('CALC | Main Engine'!S1370+'CALC | Booster'!S1370)*INDEX(MassUnitsTable[],MATCH($R$3,MassUnitsTable[Mass Units],0),2), "")</f>
        <v/>
      </c>
      <c r="R1370" s="32" t="str">
        <f>IFERROR(('CALC | Main Engine'!T1370+'CALC | Booster'!T1370)*INDEX(MassUnitsTable[],MATCH($R$3,MassUnitsTable[Mass Units],0),2), "")</f>
        <v/>
      </c>
      <c r="S1370" s="10"/>
    </row>
    <row r="1371" spans="1:19" x14ac:dyDescent="0.25">
      <c r="A1371" s="10"/>
      <c r="B1371" s="4" t="str">
        <f t="shared" si="110"/>
        <v/>
      </c>
      <c r="C1371" s="5" t="str">
        <f t="shared" si="111"/>
        <v/>
      </c>
      <c r="D1371" s="5" t="str">
        <f t="shared" si="112"/>
        <v/>
      </c>
      <c r="E1371" s="5" t="str">
        <f t="shared" si="113"/>
        <v/>
      </c>
      <c r="F1371" s="5" t="str">
        <f>'CALC | Main Engine'!$B1371</f>
        <v/>
      </c>
      <c r="G1371" s="27" t="str">
        <f>'CALC | Main Engine'!$C1371</f>
        <v/>
      </c>
      <c r="H1371" s="6" t="str">
        <f>'CALC | Main Engine'!$E1371</f>
        <v/>
      </c>
      <c r="I1371" s="34" t="str">
        <f>IFERROR('CALC | Main Engine'!$F1371*INDEX(MassUnitsTable[],MATCH($R$3,MassUnitsTable[Mass Units],0),2), "")</f>
        <v/>
      </c>
      <c r="J1371" s="27" t="str">
        <f>IFERROR('CALC | Booster'!$F1371*INDEX(MassUnitsTable[],MATCH($R$3,MassUnitsTable[Mass Units],0),2), "")</f>
        <v/>
      </c>
      <c r="K1371" s="32" t="str">
        <f t="shared" si="114"/>
        <v/>
      </c>
      <c r="L1371" s="34" t="str">
        <f>IFERROR(('CALC | Main Engine'!N1371+'CALC | Booster'!N1371)*INDEX(MassUnitsTable[],MATCH($R$3,MassUnitsTable[Mass Units],0),2), "")</f>
        <v/>
      </c>
      <c r="M1371" s="27" t="str">
        <f>IFERROR(('CALC | Main Engine'!O1371+'CALC | Booster'!O1371)*INDEX(MassUnitsTable[],MATCH($R$3,MassUnitsTable[Mass Units],0),2), "")</f>
        <v/>
      </c>
      <c r="N1371" s="27" t="str">
        <f>IFERROR(('CALC | Main Engine'!P1371+'CALC | Booster'!P1371)*INDEX(MassUnitsTable[],MATCH($R$3,MassUnitsTable[Mass Units],0),2), "")</f>
        <v/>
      </c>
      <c r="O1371" s="27" t="str">
        <f>IFERROR(('CALC | Main Engine'!Q1371+'CALC | Booster'!Q1371)*INDEX(MassUnitsTable[],MATCH($R$3,MassUnitsTable[Mass Units],0),2), "")</f>
        <v/>
      </c>
      <c r="P1371" s="27" t="str">
        <f>IFERROR(('CALC | Main Engine'!R1371+'CALC | Booster'!R1371)*INDEX(MassUnitsTable[],MATCH($R$3,MassUnitsTable[Mass Units],0),2), "")</f>
        <v/>
      </c>
      <c r="Q1371" s="27" t="str">
        <f>IFERROR(('CALC | Main Engine'!S1371+'CALC | Booster'!S1371)*INDEX(MassUnitsTable[],MATCH($R$3,MassUnitsTable[Mass Units],0),2), "")</f>
        <v/>
      </c>
      <c r="R1371" s="32" t="str">
        <f>IFERROR(('CALC | Main Engine'!T1371+'CALC | Booster'!T1371)*INDEX(MassUnitsTable[],MATCH($R$3,MassUnitsTable[Mass Units],0),2), "")</f>
        <v/>
      </c>
      <c r="S1371" s="10"/>
    </row>
    <row r="1372" spans="1:19" x14ac:dyDescent="0.25">
      <c r="A1372" s="10"/>
      <c r="B1372" s="4" t="str">
        <f t="shared" si="110"/>
        <v/>
      </c>
      <c r="C1372" s="5" t="str">
        <f t="shared" si="111"/>
        <v/>
      </c>
      <c r="D1372" s="5" t="str">
        <f t="shared" si="112"/>
        <v/>
      </c>
      <c r="E1372" s="5" t="str">
        <f t="shared" si="113"/>
        <v/>
      </c>
      <c r="F1372" s="5" t="str">
        <f>'CALC | Main Engine'!$B1372</f>
        <v/>
      </c>
      <c r="G1372" s="27" t="str">
        <f>'CALC | Main Engine'!$C1372</f>
        <v/>
      </c>
      <c r="H1372" s="6" t="str">
        <f>'CALC | Main Engine'!$E1372</f>
        <v/>
      </c>
      <c r="I1372" s="34" t="str">
        <f>IFERROR('CALC | Main Engine'!$F1372*INDEX(MassUnitsTable[],MATCH($R$3,MassUnitsTable[Mass Units],0),2), "")</f>
        <v/>
      </c>
      <c r="J1372" s="27" t="str">
        <f>IFERROR('CALC | Booster'!$F1372*INDEX(MassUnitsTable[],MATCH($R$3,MassUnitsTable[Mass Units],0),2), "")</f>
        <v/>
      </c>
      <c r="K1372" s="32" t="str">
        <f t="shared" si="114"/>
        <v/>
      </c>
      <c r="L1372" s="34" t="str">
        <f>IFERROR(('CALC | Main Engine'!N1372+'CALC | Booster'!N1372)*INDEX(MassUnitsTable[],MATCH($R$3,MassUnitsTable[Mass Units],0),2), "")</f>
        <v/>
      </c>
      <c r="M1372" s="27" t="str">
        <f>IFERROR(('CALC | Main Engine'!O1372+'CALC | Booster'!O1372)*INDEX(MassUnitsTable[],MATCH($R$3,MassUnitsTable[Mass Units],0),2), "")</f>
        <v/>
      </c>
      <c r="N1372" s="27" t="str">
        <f>IFERROR(('CALC | Main Engine'!P1372+'CALC | Booster'!P1372)*INDEX(MassUnitsTable[],MATCH($R$3,MassUnitsTable[Mass Units],0),2), "")</f>
        <v/>
      </c>
      <c r="O1372" s="27" t="str">
        <f>IFERROR(('CALC | Main Engine'!Q1372+'CALC | Booster'!Q1372)*INDEX(MassUnitsTable[],MATCH($R$3,MassUnitsTable[Mass Units],0),2), "")</f>
        <v/>
      </c>
      <c r="P1372" s="27" t="str">
        <f>IFERROR(('CALC | Main Engine'!R1372+'CALC | Booster'!R1372)*INDEX(MassUnitsTable[],MATCH($R$3,MassUnitsTable[Mass Units],0),2), "")</f>
        <v/>
      </c>
      <c r="Q1372" s="27" t="str">
        <f>IFERROR(('CALC | Main Engine'!S1372+'CALC | Booster'!S1372)*INDEX(MassUnitsTable[],MATCH($R$3,MassUnitsTable[Mass Units],0),2), "")</f>
        <v/>
      </c>
      <c r="R1372" s="32" t="str">
        <f>IFERROR(('CALC | Main Engine'!T1372+'CALC | Booster'!T1372)*INDEX(MassUnitsTable[],MATCH($R$3,MassUnitsTable[Mass Units],0),2), "")</f>
        <v/>
      </c>
      <c r="S1372" s="10"/>
    </row>
    <row r="1373" spans="1:19" x14ac:dyDescent="0.25">
      <c r="A1373" s="10"/>
      <c r="B1373" s="4" t="str">
        <f t="shared" si="110"/>
        <v/>
      </c>
      <c r="C1373" s="5" t="str">
        <f t="shared" si="111"/>
        <v/>
      </c>
      <c r="D1373" s="5" t="str">
        <f t="shared" si="112"/>
        <v/>
      </c>
      <c r="E1373" s="5" t="str">
        <f t="shared" si="113"/>
        <v/>
      </c>
      <c r="F1373" s="5" t="str">
        <f>'CALC | Main Engine'!$B1373</f>
        <v/>
      </c>
      <c r="G1373" s="27" t="str">
        <f>'CALC | Main Engine'!$C1373</f>
        <v/>
      </c>
      <c r="H1373" s="6" t="str">
        <f>'CALC | Main Engine'!$E1373</f>
        <v/>
      </c>
      <c r="I1373" s="34" t="str">
        <f>IFERROR('CALC | Main Engine'!$F1373*INDEX(MassUnitsTable[],MATCH($R$3,MassUnitsTable[Mass Units],0),2), "")</f>
        <v/>
      </c>
      <c r="J1373" s="27" t="str">
        <f>IFERROR('CALC | Booster'!$F1373*INDEX(MassUnitsTable[],MATCH($R$3,MassUnitsTable[Mass Units],0),2), "")</f>
        <v/>
      </c>
      <c r="K1373" s="32" t="str">
        <f t="shared" si="114"/>
        <v/>
      </c>
      <c r="L1373" s="34" t="str">
        <f>IFERROR(('CALC | Main Engine'!N1373+'CALC | Booster'!N1373)*INDEX(MassUnitsTable[],MATCH($R$3,MassUnitsTable[Mass Units],0),2), "")</f>
        <v/>
      </c>
      <c r="M1373" s="27" t="str">
        <f>IFERROR(('CALC | Main Engine'!O1373+'CALC | Booster'!O1373)*INDEX(MassUnitsTable[],MATCH($R$3,MassUnitsTable[Mass Units],0),2), "")</f>
        <v/>
      </c>
      <c r="N1373" s="27" t="str">
        <f>IFERROR(('CALC | Main Engine'!P1373+'CALC | Booster'!P1373)*INDEX(MassUnitsTable[],MATCH($R$3,MassUnitsTable[Mass Units],0),2), "")</f>
        <v/>
      </c>
      <c r="O1373" s="27" t="str">
        <f>IFERROR(('CALC | Main Engine'!Q1373+'CALC | Booster'!Q1373)*INDEX(MassUnitsTable[],MATCH($R$3,MassUnitsTable[Mass Units],0),2), "")</f>
        <v/>
      </c>
      <c r="P1373" s="27" t="str">
        <f>IFERROR(('CALC | Main Engine'!R1373+'CALC | Booster'!R1373)*INDEX(MassUnitsTable[],MATCH($R$3,MassUnitsTable[Mass Units],0),2), "")</f>
        <v/>
      </c>
      <c r="Q1373" s="27" t="str">
        <f>IFERROR(('CALC | Main Engine'!S1373+'CALC | Booster'!S1373)*INDEX(MassUnitsTable[],MATCH($R$3,MassUnitsTable[Mass Units],0),2), "")</f>
        <v/>
      </c>
      <c r="R1373" s="32" t="str">
        <f>IFERROR(('CALC | Main Engine'!T1373+'CALC | Booster'!T1373)*INDEX(MassUnitsTable[],MATCH($R$3,MassUnitsTable[Mass Units],0),2), "")</f>
        <v/>
      </c>
      <c r="S1373" s="10"/>
    </row>
    <row r="1374" spans="1:19" x14ac:dyDescent="0.25">
      <c r="A1374" s="10"/>
      <c r="B1374" s="4" t="str">
        <f t="shared" si="110"/>
        <v/>
      </c>
      <c r="C1374" s="5" t="str">
        <f t="shared" si="111"/>
        <v/>
      </c>
      <c r="D1374" s="5" t="str">
        <f t="shared" si="112"/>
        <v/>
      </c>
      <c r="E1374" s="5" t="str">
        <f t="shared" si="113"/>
        <v/>
      </c>
      <c r="F1374" s="5" t="str">
        <f>'CALC | Main Engine'!$B1374</f>
        <v/>
      </c>
      <c r="G1374" s="27" t="str">
        <f>'CALC | Main Engine'!$C1374</f>
        <v/>
      </c>
      <c r="H1374" s="6" t="str">
        <f>'CALC | Main Engine'!$E1374</f>
        <v/>
      </c>
      <c r="I1374" s="34" t="str">
        <f>IFERROR('CALC | Main Engine'!$F1374*INDEX(MassUnitsTable[],MATCH($R$3,MassUnitsTable[Mass Units],0),2), "")</f>
        <v/>
      </c>
      <c r="J1374" s="27" t="str">
        <f>IFERROR('CALC | Booster'!$F1374*INDEX(MassUnitsTable[],MATCH($R$3,MassUnitsTable[Mass Units],0),2), "")</f>
        <v/>
      </c>
      <c r="K1374" s="32" t="str">
        <f t="shared" si="114"/>
        <v/>
      </c>
      <c r="L1374" s="34" t="str">
        <f>IFERROR(('CALC | Main Engine'!N1374+'CALC | Booster'!N1374)*INDEX(MassUnitsTable[],MATCH($R$3,MassUnitsTable[Mass Units],0),2), "")</f>
        <v/>
      </c>
      <c r="M1374" s="27" t="str">
        <f>IFERROR(('CALC | Main Engine'!O1374+'CALC | Booster'!O1374)*INDEX(MassUnitsTable[],MATCH($R$3,MassUnitsTable[Mass Units],0),2), "")</f>
        <v/>
      </c>
      <c r="N1374" s="27" t="str">
        <f>IFERROR(('CALC | Main Engine'!P1374+'CALC | Booster'!P1374)*INDEX(MassUnitsTable[],MATCH($R$3,MassUnitsTable[Mass Units],0),2), "")</f>
        <v/>
      </c>
      <c r="O1374" s="27" t="str">
        <f>IFERROR(('CALC | Main Engine'!Q1374+'CALC | Booster'!Q1374)*INDEX(MassUnitsTable[],MATCH($R$3,MassUnitsTable[Mass Units],0),2), "")</f>
        <v/>
      </c>
      <c r="P1374" s="27" t="str">
        <f>IFERROR(('CALC | Main Engine'!R1374+'CALC | Booster'!R1374)*INDEX(MassUnitsTable[],MATCH($R$3,MassUnitsTable[Mass Units],0),2), "")</f>
        <v/>
      </c>
      <c r="Q1374" s="27" t="str">
        <f>IFERROR(('CALC | Main Engine'!S1374+'CALC | Booster'!S1374)*INDEX(MassUnitsTable[],MATCH($R$3,MassUnitsTable[Mass Units],0),2), "")</f>
        <v/>
      </c>
      <c r="R1374" s="32" t="str">
        <f>IFERROR(('CALC | Main Engine'!T1374+'CALC | Booster'!T1374)*INDEX(MassUnitsTable[],MATCH($R$3,MassUnitsTable[Mass Units],0),2), "")</f>
        <v/>
      </c>
      <c r="S1374" s="10"/>
    </row>
    <row r="1375" spans="1:19" x14ac:dyDescent="0.25">
      <c r="A1375" s="10"/>
      <c r="B1375" s="4" t="str">
        <f t="shared" si="110"/>
        <v/>
      </c>
      <c r="C1375" s="5" t="str">
        <f t="shared" si="111"/>
        <v/>
      </c>
      <c r="D1375" s="5" t="str">
        <f t="shared" si="112"/>
        <v/>
      </c>
      <c r="E1375" s="5" t="str">
        <f t="shared" si="113"/>
        <v/>
      </c>
      <c r="F1375" s="5" t="str">
        <f>'CALC | Main Engine'!$B1375</f>
        <v/>
      </c>
      <c r="G1375" s="27" t="str">
        <f>'CALC | Main Engine'!$C1375</f>
        <v/>
      </c>
      <c r="H1375" s="6" t="str">
        <f>'CALC | Main Engine'!$E1375</f>
        <v/>
      </c>
      <c r="I1375" s="34" t="str">
        <f>IFERROR('CALC | Main Engine'!$F1375*INDEX(MassUnitsTable[],MATCH($R$3,MassUnitsTable[Mass Units],0),2), "")</f>
        <v/>
      </c>
      <c r="J1375" s="27" t="str">
        <f>IFERROR('CALC | Booster'!$F1375*INDEX(MassUnitsTable[],MATCH($R$3,MassUnitsTable[Mass Units],0),2), "")</f>
        <v/>
      </c>
      <c r="K1375" s="32" t="str">
        <f t="shared" si="114"/>
        <v/>
      </c>
      <c r="L1375" s="34" t="str">
        <f>IFERROR(('CALC | Main Engine'!N1375+'CALC | Booster'!N1375)*INDEX(MassUnitsTable[],MATCH($R$3,MassUnitsTable[Mass Units],0),2), "")</f>
        <v/>
      </c>
      <c r="M1375" s="27" t="str">
        <f>IFERROR(('CALC | Main Engine'!O1375+'CALC | Booster'!O1375)*INDEX(MassUnitsTable[],MATCH($R$3,MassUnitsTable[Mass Units],0),2), "")</f>
        <v/>
      </c>
      <c r="N1375" s="27" t="str">
        <f>IFERROR(('CALC | Main Engine'!P1375+'CALC | Booster'!P1375)*INDEX(MassUnitsTable[],MATCH($R$3,MassUnitsTable[Mass Units],0),2), "")</f>
        <v/>
      </c>
      <c r="O1375" s="27" t="str">
        <f>IFERROR(('CALC | Main Engine'!Q1375+'CALC | Booster'!Q1375)*INDEX(MassUnitsTable[],MATCH($R$3,MassUnitsTable[Mass Units],0),2), "")</f>
        <v/>
      </c>
      <c r="P1375" s="27" t="str">
        <f>IFERROR(('CALC | Main Engine'!R1375+'CALC | Booster'!R1375)*INDEX(MassUnitsTable[],MATCH($R$3,MassUnitsTable[Mass Units],0),2), "")</f>
        <v/>
      </c>
      <c r="Q1375" s="27" t="str">
        <f>IFERROR(('CALC | Main Engine'!S1375+'CALC | Booster'!S1375)*INDEX(MassUnitsTable[],MATCH($R$3,MassUnitsTable[Mass Units],0),2), "")</f>
        <v/>
      </c>
      <c r="R1375" s="32" t="str">
        <f>IFERROR(('CALC | Main Engine'!T1375+'CALC | Booster'!T1375)*INDEX(MassUnitsTable[],MATCH($R$3,MassUnitsTable[Mass Units],0),2), "")</f>
        <v/>
      </c>
      <c r="S1375" s="10"/>
    </row>
    <row r="1376" spans="1:19" x14ac:dyDescent="0.25">
      <c r="A1376" s="10"/>
      <c r="B1376" s="4" t="str">
        <f t="shared" si="110"/>
        <v/>
      </c>
      <c r="C1376" s="5" t="str">
        <f t="shared" si="111"/>
        <v/>
      </c>
      <c r="D1376" s="5" t="str">
        <f t="shared" si="112"/>
        <v/>
      </c>
      <c r="E1376" s="5" t="str">
        <f t="shared" si="113"/>
        <v/>
      </c>
      <c r="F1376" s="5" t="str">
        <f>'CALC | Main Engine'!$B1376</f>
        <v/>
      </c>
      <c r="G1376" s="27" t="str">
        <f>'CALC | Main Engine'!$C1376</f>
        <v/>
      </c>
      <c r="H1376" s="6" t="str">
        <f>'CALC | Main Engine'!$E1376</f>
        <v/>
      </c>
      <c r="I1376" s="34" t="str">
        <f>IFERROR('CALC | Main Engine'!$F1376*INDEX(MassUnitsTable[],MATCH($R$3,MassUnitsTable[Mass Units],0),2), "")</f>
        <v/>
      </c>
      <c r="J1376" s="27" t="str">
        <f>IFERROR('CALC | Booster'!$F1376*INDEX(MassUnitsTable[],MATCH($R$3,MassUnitsTable[Mass Units],0),2), "")</f>
        <v/>
      </c>
      <c r="K1376" s="32" t="str">
        <f t="shared" si="114"/>
        <v/>
      </c>
      <c r="L1376" s="34" t="str">
        <f>IFERROR(('CALC | Main Engine'!N1376+'CALC | Booster'!N1376)*INDEX(MassUnitsTable[],MATCH($R$3,MassUnitsTable[Mass Units],0),2), "")</f>
        <v/>
      </c>
      <c r="M1376" s="27" t="str">
        <f>IFERROR(('CALC | Main Engine'!O1376+'CALC | Booster'!O1376)*INDEX(MassUnitsTable[],MATCH($R$3,MassUnitsTable[Mass Units],0),2), "")</f>
        <v/>
      </c>
      <c r="N1376" s="27" t="str">
        <f>IFERROR(('CALC | Main Engine'!P1376+'CALC | Booster'!P1376)*INDEX(MassUnitsTable[],MATCH($R$3,MassUnitsTable[Mass Units],0),2), "")</f>
        <v/>
      </c>
      <c r="O1376" s="27" t="str">
        <f>IFERROR(('CALC | Main Engine'!Q1376+'CALC | Booster'!Q1376)*INDEX(MassUnitsTable[],MATCH($R$3,MassUnitsTable[Mass Units],0),2), "")</f>
        <v/>
      </c>
      <c r="P1376" s="27" t="str">
        <f>IFERROR(('CALC | Main Engine'!R1376+'CALC | Booster'!R1376)*INDEX(MassUnitsTable[],MATCH($R$3,MassUnitsTable[Mass Units],0),2), "")</f>
        <v/>
      </c>
      <c r="Q1376" s="27" t="str">
        <f>IFERROR(('CALC | Main Engine'!S1376+'CALC | Booster'!S1376)*INDEX(MassUnitsTable[],MATCH($R$3,MassUnitsTable[Mass Units],0),2), "")</f>
        <v/>
      </c>
      <c r="R1376" s="32" t="str">
        <f>IFERROR(('CALC | Main Engine'!T1376+'CALC | Booster'!T1376)*INDEX(MassUnitsTable[],MATCH($R$3,MassUnitsTable[Mass Units],0),2), "")</f>
        <v/>
      </c>
      <c r="S1376" s="10"/>
    </row>
    <row r="1377" spans="1:19" x14ac:dyDescent="0.25">
      <c r="A1377" s="10"/>
      <c r="B1377" s="4" t="str">
        <f t="shared" si="110"/>
        <v/>
      </c>
      <c r="C1377" s="5" t="str">
        <f t="shared" si="111"/>
        <v/>
      </c>
      <c r="D1377" s="5" t="str">
        <f t="shared" si="112"/>
        <v/>
      </c>
      <c r="E1377" s="5" t="str">
        <f t="shared" si="113"/>
        <v/>
      </c>
      <c r="F1377" s="5" t="str">
        <f>'CALC | Main Engine'!$B1377</f>
        <v/>
      </c>
      <c r="G1377" s="27" t="str">
        <f>'CALC | Main Engine'!$C1377</f>
        <v/>
      </c>
      <c r="H1377" s="6" t="str">
        <f>'CALC | Main Engine'!$E1377</f>
        <v/>
      </c>
      <c r="I1377" s="34" t="str">
        <f>IFERROR('CALC | Main Engine'!$F1377*INDEX(MassUnitsTable[],MATCH($R$3,MassUnitsTable[Mass Units],0),2), "")</f>
        <v/>
      </c>
      <c r="J1377" s="27" t="str">
        <f>IFERROR('CALC | Booster'!$F1377*INDEX(MassUnitsTable[],MATCH($R$3,MassUnitsTable[Mass Units],0),2), "")</f>
        <v/>
      </c>
      <c r="K1377" s="32" t="str">
        <f t="shared" si="114"/>
        <v/>
      </c>
      <c r="L1377" s="34" t="str">
        <f>IFERROR(('CALC | Main Engine'!N1377+'CALC | Booster'!N1377)*INDEX(MassUnitsTable[],MATCH($R$3,MassUnitsTable[Mass Units],0),2), "")</f>
        <v/>
      </c>
      <c r="M1377" s="27" t="str">
        <f>IFERROR(('CALC | Main Engine'!O1377+'CALC | Booster'!O1377)*INDEX(MassUnitsTable[],MATCH($R$3,MassUnitsTable[Mass Units],0),2), "")</f>
        <v/>
      </c>
      <c r="N1377" s="27" t="str">
        <f>IFERROR(('CALC | Main Engine'!P1377+'CALC | Booster'!P1377)*INDEX(MassUnitsTable[],MATCH($R$3,MassUnitsTable[Mass Units],0),2), "")</f>
        <v/>
      </c>
      <c r="O1377" s="27" t="str">
        <f>IFERROR(('CALC | Main Engine'!Q1377+'CALC | Booster'!Q1377)*INDEX(MassUnitsTable[],MATCH($R$3,MassUnitsTable[Mass Units],0),2), "")</f>
        <v/>
      </c>
      <c r="P1377" s="27" t="str">
        <f>IFERROR(('CALC | Main Engine'!R1377+'CALC | Booster'!R1377)*INDEX(MassUnitsTable[],MATCH($R$3,MassUnitsTable[Mass Units],0),2), "")</f>
        <v/>
      </c>
      <c r="Q1377" s="27" t="str">
        <f>IFERROR(('CALC | Main Engine'!S1377+'CALC | Booster'!S1377)*INDEX(MassUnitsTable[],MATCH($R$3,MassUnitsTable[Mass Units],0),2), "")</f>
        <v/>
      </c>
      <c r="R1377" s="32" t="str">
        <f>IFERROR(('CALC | Main Engine'!T1377+'CALC | Booster'!T1377)*INDEX(MassUnitsTable[],MATCH($R$3,MassUnitsTable[Mass Units],0),2), "")</f>
        <v/>
      </c>
      <c r="S1377" s="10"/>
    </row>
    <row r="1378" spans="1:19" x14ac:dyDescent="0.25">
      <c r="A1378" s="10"/>
      <c r="B1378" s="4" t="str">
        <f t="shared" si="110"/>
        <v/>
      </c>
      <c r="C1378" s="5" t="str">
        <f t="shared" si="111"/>
        <v/>
      </c>
      <c r="D1378" s="5" t="str">
        <f t="shared" si="112"/>
        <v/>
      </c>
      <c r="E1378" s="5" t="str">
        <f t="shared" si="113"/>
        <v/>
      </c>
      <c r="F1378" s="5" t="str">
        <f>'CALC | Main Engine'!$B1378</f>
        <v/>
      </c>
      <c r="G1378" s="27" t="str">
        <f>'CALC | Main Engine'!$C1378</f>
        <v/>
      </c>
      <c r="H1378" s="6" t="str">
        <f>'CALC | Main Engine'!$E1378</f>
        <v/>
      </c>
      <c r="I1378" s="34" t="str">
        <f>IFERROR('CALC | Main Engine'!$F1378*INDEX(MassUnitsTable[],MATCH($R$3,MassUnitsTable[Mass Units],0),2), "")</f>
        <v/>
      </c>
      <c r="J1378" s="27" t="str">
        <f>IFERROR('CALC | Booster'!$F1378*INDEX(MassUnitsTable[],MATCH($R$3,MassUnitsTable[Mass Units],0),2), "")</f>
        <v/>
      </c>
      <c r="K1378" s="32" t="str">
        <f t="shared" si="114"/>
        <v/>
      </c>
      <c r="L1378" s="34" t="str">
        <f>IFERROR(('CALC | Main Engine'!N1378+'CALC | Booster'!N1378)*INDEX(MassUnitsTable[],MATCH($R$3,MassUnitsTable[Mass Units],0),2), "")</f>
        <v/>
      </c>
      <c r="M1378" s="27" t="str">
        <f>IFERROR(('CALC | Main Engine'!O1378+'CALC | Booster'!O1378)*INDEX(MassUnitsTable[],MATCH($R$3,MassUnitsTable[Mass Units],0),2), "")</f>
        <v/>
      </c>
      <c r="N1378" s="27" t="str">
        <f>IFERROR(('CALC | Main Engine'!P1378+'CALC | Booster'!P1378)*INDEX(MassUnitsTable[],MATCH($R$3,MassUnitsTable[Mass Units],0),2), "")</f>
        <v/>
      </c>
      <c r="O1378" s="27" t="str">
        <f>IFERROR(('CALC | Main Engine'!Q1378+'CALC | Booster'!Q1378)*INDEX(MassUnitsTable[],MATCH($R$3,MassUnitsTable[Mass Units],0),2), "")</f>
        <v/>
      </c>
      <c r="P1378" s="27" t="str">
        <f>IFERROR(('CALC | Main Engine'!R1378+'CALC | Booster'!R1378)*INDEX(MassUnitsTable[],MATCH($R$3,MassUnitsTable[Mass Units],0),2), "")</f>
        <v/>
      </c>
      <c r="Q1378" s="27" t="str">
        <f>IFERROR(('CALC | Main Engine'!S1378+'CALC | Booster'!S1378)*INDEX(MassUnitsTable[],MATCH($R$3,MassUnitsTable[Mass Units],0),2), "")</f>
        <v/>
      </c>
      <c r="R1378" s="32" t="str">
        <f>IFERROR(('CALC | Main Engine'!T1378+'CALC | Booster'!T1378)*INDEX(MassUnitsTable[],MATCH($R$3,MassUnitsTable[Mass Units],0),2), "")</f>
        <v/>
      </c>
      <c r="S1378" s="10"/>
    </row>
    <row r="1379" spans="1:19" x14ac:dyDescent="0.25">
      <c r="A1379" s="10"/>
      <c r="B1379" s="4" t="str">
        <f t="shared" si="110"/>
        <v/>
      </c>
      <c r="C1379" s="5" t="str">
        <f t="shared" si="111"/>
        <v/>
      </c>
      <c r="D1379" s="5" t="str">
        <f t="shared" si="112"/>
        <v/>
      </c>
      <c r="E1379" s="5" t="str">
        <f t="shared" si="113"/>
        <v/>
      </c>
      <c r="F1379" s="5" t="str">
        <f>'CALC | Main Engine'!$B1379</f>
        <v/>
      </c>
      <c r="G1379" s="27" t="str">
        <f>'CALC | Main Engine'!$C1379</f>
        <v/>
      </c>
      <c r="H1379" s="6" t="str">
        <f>'CALC | Main Engine'!$E1379</f>
        <v/>
      </c>
      <c r="I1379" s="34" t="str">
        <f>IFERROR('CALC | Main Engine'!$F1379*INDEX(MassUnitsTable[],MATCH($R$3,MassUnitsTable[Mass Units],0),2), "")</f>
        <v/>
      </c>
      <c r="J1379" s="27" t="str">
        <f>IFERROR('CALC | Booster'!$F1379*INDEX(MassUnitsTable[],MATCH($R$3,MassUnitsTable[Mass Units],0),2), "")</f>
        <v/>
      </c>
      <c r="K1379" s="32" t="str">
        <f t="shared" si="114"/>
        <v/>
      </c>
      <c r="L1379" s="34" t="str">
        <f>IFERROR(('CALC | Main Engine'!N1379+'CALC | Booster'!N1379)*INDEX(MassUnitsTable[],MATCH($R$3,MassUnitsTable[Mass Units],0),2), "")</f>
        <v/>
      </c>
      <c r="M1379" s="27" t="str">
        <f>IFERROR(('CALC | Main Engine'!O1379+'CALC | Booster'!O1379)*INDEX(MassUnitsTable[],MATCH($R$3,MassUnitsTable[Mass Units],0),2), "")</f>
        <v/>
      </c>
      <c r="N1379" s="27" t="str">
        <f>IFERROR(('CALC | Main Engine'!P1379+'CALC | Booster'!P1379)*INDEX(MassUnitsTable[],MATCH($R$3,MassUnitsTable[Mass Units],0),2), "")</f>
        <v/>
      </c>
      <c r="O1379" s="27" t="str">
        <f>IFERROR(('CALC | Main Engine'!Q1379+'CALC | Booster'!Q1379)*INDEX(MassUnitsTable[],MATCH($R$3,MassUnitsTable[Mass Units],0),2), "")</f>
        <v/>
      </c>
      <c r="P1379" s="27" t="str">
        <f>IFERROR(('CALC | Main Engine'!R1379+'CALC | Booster'!R1379)*INDEX(MassUnitsTable[],MATCH($R$3,MassUnitsTable[Mass Units],0),2), "")</f>
        <v/>
      </c>
      <c r="Q1379" s="27" t="str">
        <f>IFERROR(('CALC | Main Engine'!S1379+'CALC | Booster'!S1379)*INDEX(MassUnitsTable[],MATCH($R$3,MassUnitsTable[Mass Units],0),2), "")</f>
        <v/>
      </c>
      <c r="R1379" s="32" t="str">
        <f>IFERROR(('CALC | Main Engine'!T1379+'CALC | Booster'!T1379)*INDEX(MassUnitsTable[],MATCH($R$3,MassUnitsTable[Mass Units],0),2), "")</f>
        <v/>
      </c>
      <c r="S1379" s="10"/>
    </row>
    <row r="1380" spans="1:19" x14ac:dyDescent="0.25">
      <c r="A1380" s="10"/>
      <c r="B1380" s="4" t="str">
        <f t="shared" si="110"/>
        <v/>
      </c>
      <c r="C1380" s="5" t="str">
        <f t="shared" si="111"/>
        <v/>
      </c>
      <c r="D1380" s="5" t="str">
        <f t="shared" si="112"/>
        <v/>
      </c>
      <c r="E1380" s="5" t="str">
        <f t="shared" si="113"/>
        <v/>
      </c>
      <c r="F1380" s="5" t="str">
        <f>'CALC | Main Engine'!$B1380</f>
        <v/>
      </c>
      <c r="G1380" s="27" t="str">
        <f>'CALC | Main Engine'!$C1380</f>
        <v/>
      </c>
      <c r="H1380" s="6" t="str">
        <f>'CALC | Main Engine'!$E1380</f>
        <v/>
      </c>
      <c r="I1380" s="34" t="str">
        <f>IFERROR('CALC | Main Engine'!$F1380*INDEX(MassUnitsTable[],MATCH($R$3,MassUnitsTable[Mass Units],0),2), "")</f>
        <v/>
      </c>
      <c r="J1380" s="27" t="str">
        <f>IFERROR('CALC | Booster'!$F1380*INDEX(MassUnitsTable[],MATCH($R$3,MassUnitsTable[Mass Units],0),2), "")</f>
        <v/>
      </c>
      <c r="K1380" s="32" t="str">
        <f t="shared" si="114"/>
        <v/>
      </c>
      <c r="L1380" s="34" t="str">
        <f>IFERROR(('CALC | Main Engine'!N1380+'CALC | Booster'!N1380)*INDEX(MassUnitsTable[],MATCH($R$3,MassUnitsTable[Mass Units],0),2), "")</f>
        <v/>
      </c>
      <c r="M1380" s="27" t="str">
        <f>IFERROR(('CALC | Main Engine'!O1380+'CALC | Booster'!O1380)*INDEX(MassUnitsTable[],MATCH($R$3,MassUnitsTable[Mass Units],0),2), "")</f>
        <v/>
      </c>
      <c r="N1380" s="27" t="str">
        <f>IFERROR(('CALC | Main Engine'!P1380+'CALC | Booster'!P1380)*INDEX(MassUnitsTable[],MATCH($R$3,MassUnitsTable[Mass Units],0),2), "")</f>
        <v/>
      </c>
      <c r="O1380" s="27" t="str">
        <f>IFERROR(('CALC | Main Engine'!Q1380+'CALC | Booster'!Q1380)*INDEX(MassUnitsTable[],MATCH($R$3,MassUnitsTable[Mass Units],0),2), "")</f>
        <v/>
      </c>
      <c r="P1380" s="27" t="str">
        <f>IFERROR(('CALC | Main Engine'!R1380+'CALC | Booster'!R1380)*INDEX(MassUnitsTable[],MATCH($R$3,MassUnitsTable[Mass Units],0),2), "")</f>
        <v/>
      </c>
      <c r="Q1380" s="27" t="str">
        <f>IFERROR(('CALC | Main Engine'!S1380+'CALC | Booster'!S1380)*INDEX(MassUnitsTable[],MATCH($R$3,MassUnitsTable[Mass Units],0),2), "")</f>
        <v/>
      </c>
      <c r="R1380" s="32" t="str">
        <f>IFERROR(('CALC | Main Engine'!T1380+'CALC | Booster'!T1380)*INDEX(MassUnitsTable[],MATCH($R$3,MassUnitsTable[Mass Units],0),2), "")</f>
        <v/>
      </c>
      <c r="S1380" s="10"/>
    </row>
    <row r="1381" spans="1:19" x14ac:dyDescent="0.25">
      <c r="A1381" s="10"/>
      <c r="B1381" s="4" t="str">
        <f t="shared" si="110"/>
        <v/>
      </c>
      <c r="C1381" s="5" t="str">
        <f t="shared" si="111"/>
        <v/>
      </c>
      <c r="D1381" s="5" t="str">
        <f t="shared" si="112"/>
        <v/>
      </c>
      <c r="E1381" s="5" t="str">
        <f t="shared" si="113"/>
        <v/>
      </c>
      <c r="F1381" s="5" t="str">
        <f>'CALC | Main Engine'!$B1381</f>
        <v/>
      </c>
      <c r="G1381" s="27" t="str">
        <f>'CALC | Main Engine'!$C1381</f>
        <v/>
      </c>
      <c r="H1381" s="6" t="str">
        <f>'CALC | Main Engine'!$E1381</f>
        <v/>
      </c>
      <c r="I1381" s="34" t="str">
        <f>IFERROR('CALC | Main Engine'!$F1381*INDEX(MassUnitsTable[],MATCH($R$3,MassUnitsTable[Mass Units],0),2), "")</f>
        <v/>
      </c>
      <c r="J1381" s="27" t="str">
        <f>IFERROR('CALC | Booster'!$F1381*INDEX(MassUnitsTable[],MATCH($R$3,MassUnitsTable[Mass Units],0),2), "")</f>
        <v/>
      </c>
      <c r="K1381" s="32" t="str">
        <f t="shared" si="114"/>
        <v/>
      </c>
      <c r="L1381" s="34" t="str">
        <f>IFERROR(('CALC | Main Engine'!N1381+'CALC | Booster'!N1381)*INDEX(MassUnitsTable[],MATCH($R$3,MassUnitsTable[Mass Units],0),2), "")</f>
        <v/>
      </c>
      <c r="M1381" s="27" t="str">
        <f>IFERROR(('CALC | Main Engine'!O1381+'CALC | Booster'!O1381)*INDEX(MassUnitsTable[],MATCH($R$3,MassUnitsTable[Mass Units],0),2), "")</f>
        <v/>
      </c>
      <c r="N1381" s="27" t="str">
        <f>IFERROR(('CALC | Main Engine'!P1381+'CALC | Booster'!P1381)*INDEX(MassUnitsTable[],MATCH($R$3,MassUnitsTable[Mass Units],0),2), "")</f>
        <v/>
      </c>
      <c r="O1381" s="27" t="str">
        <f>IFERROR(('CALC | Main Engine'!Q1381+'CALC | Booster'!Q1381)*INDEX(MassUnitsTable[],MATCH($R$3,MassUnitsTable[Mass Units],0),2), "")</f>
        <v/>
      </c>
      <c r="P1381" s="27" t="str">
        <f>IFERROR(('CALC | Main Engine'!R1381+'CALC | Booster'!R1381)*INDEX(MassUnitsTable[],MATCH($R$3,MassUnitsTable[Mass Units],0),2), "")</f>
        <v/>
      </c>
      <c r="Q1381" s="27" t="str">
        <f>IFERROR(('CALC | Main Engine'!S1381+'CALC | Booster'!S1381)*INDEX(MassUnitsTable[],MATCH($R$3,MassUnitsTable[Mass Units],0),2), "")</f>
        <v/>
      </c>
      <c r="R1381" s="32" t="str">
        <f>IFERROR(('CALC | Main Engine'!T1381+'CALC | Booster'!T1381)*INDEX(MassUnitsTable[],MATCH($R$3,MassUnitsTable[Mass Units],0),2), "")</f>
        <v/>
      </c>
      <c r="S1381" s="10"/>
    </row>
    <row r="1382" spans="1:19" x14ac:dyDescent="0.25">
      <c r="A1382" s="10"/>
      <c r="B1382" s="4" t="str">
        <f t="shared" si="110"/>
        <v/>
      </c>
      <c r="C1382" s="5" t="str">
        <f t="shared" si="111"/>
        <v/>
      </c>
      <c r="D1382" s="5" t="str">
        <f t="shared" si="112"/>
        <v/>
      </c>
      <c r="E1382" s="5" t="str">
        <f t="shared" si="113"/>
        <v/>
      </c>
      <c r="F1382" s="5" t="str">
        <f>'CALC | Main Engine'!$B1382</f>
        <v/>
      </c>
      <c r="G1382" s="27" t="str">
        <f>'CALC | Main Engine'!$C1382</f>
        <v/>
      </c>
      <c r="H1382" s="6" t="str">
        <f>'CALC | Main Engine'!$E1382</f>
        <v/>
      </c>
      <c r="I1382" s="34" t="str">
        <f>IFERROR('CALC | Main Engine'!$F1382*INDEX(MassUnitsTable[],MATCH($R$3,MassUnitsTable[Mass Units],0),2), "")</f>
        <v/>
      </c>
      <c r="J1382" s="27" t="str">
        <f>IFERROR('CALC | Booster'!$F1382*INDEX(MassUnitsTable[],MATCH($R$3,MassUnitsTable[Mass Units],0),2), "")</f>
        <v/>
      </c>
      <c r="K1382" s="32" t="str">
        <f t="shared" si="114"/>
        <v/>
      </c>
      <c r="L1382" s="34" t="str">
        <f>IFERROR(('CALC | Main Engine'!N1382+'CALC | Booster'!N1382)*INDEX(MassUnitsTable[],MATCH($R$3,MassUnitsTable[Mass Units],0),2), "")</f>
        <v/>
      </c>
      <c r="M1382" s="27" t="str">
        <f>IFERROR(('CALC | Main Engine'!O1382+'CALC | Booster'!O1382)*INDEX(MassUnitsTable[],MATCH($R$3,MassUnitsTable[Mass Units],0),2), "")</f>
        <v/>
      </c>
      <c r="N1382" s="27" t="str">
        <f>IFERROR(('CALC | Main Engine'!P1382+'CALC | Booster'!P1382)*INDEX(MassUnitsTable[],MATCH($R$3,MassUnitsTable[Mass Units],0),2), "")</f>
        <v/>
      </c>
      <c r="O1382" s="27" t="str">
        <f>IFERROR(('CALC | Main Engine'!Q1382+'CALC | Booster'!Q1382)*INDEX(MassUnitsTable[],MATCH($R$3,MassUnitsTable[Mass Units],0),2), "")</f>
        <v/>
      </c>
      <c r="P1382" s="27" t="str">
        <f>IFERROR(('CALC | Main Engine'!R1382+'CALC | Booster'!R1382)*INDEX(MassUnitsTable[],MATCH($R$3,MassUnitsTable[Mass Units],0),2), "")</f>
        <v/>
      </c>
      <c r="Q1382" s="27" t="str">
        <f>IFERROR(('CALC | Main Engine'!S1382+'CALC | Booster'!S1382)*INDEX(MassUnitsTable[],MATCH($R$3,MassUnitsTable[Mass Units],0),2), "")</f>
        <v/>
      </c>
      <c r="R1382" s="32" t="str">
        <f>IFERROR(('CALC | Main Engine'!T1382+'CALC | Booster'!T1382)*INDEX(MassUnitsTable[],MATCH($R$3,MassUnitsTable[Mass Units],0),2), "")</f>
        <v/>
      </c>
      <c r="S1382" s="10"/>
    </row>
    <row r="1383" spans="1:19" x14ac:dyDescent="0.25">
      <c r="A1383" s="10"/>
      <c r="B1383" s="4" t="str">
        <f t="shared" si="110"/>
        <v/>
      </c>
      <c r="C1383" s="5" t="str">
        <f t="shared" si="111"/>
        <v/>
      </c>
      <c r="D1383" s="5" t="str">
        <f t="shared" si="112"/>
        <v/>
      </c>
      <c r="E1383" s="5" t="str">
        <f t="shared" si="113"/>
        <v/>
      </c>
      <c r="F1383" s="5" t="str">
        <f>'CALC | Main Engine'!$B1383</f>
        <v/>
      </c>
      <c r="G1383" s="27" t="str">
        <f>'CALC | Main Engine'!$C1383</f>
        <v/>
      </c>
      <c r="H1383" s="6" t="str">
        <f>'CALC | Main Engine'!$E1383</f>
        <v/>
      </c>
      <c r="I1383" s="34" t="str">
        <f>IFERROR('CALC | Main Engine'!$F1383*INDEX(MassUnitsTable[],MATCH($R$3,MassUnitsTable[Mass Units],0),2), "")</f>
        <v/>
      </c>
      <c r="J1383" s="27" t="str">
        <f>IFERROR('CALC | Booster'!$F1383*INDEX(MassUnitsTable[],MATCH($R$3,MassUnitsTable[Mass Units],0),2), "")</f>
        <v/>
      </c>
      <c r="K1383" s="32" t="str">
        <f t="shared" si="114"/>
        <v/>
      </c>
      <c r="L1383" s="34" t="str">
        <f>IFERROR(('CALC | Main Engine'!N1383+'CALC | Booster'!N1383)*INDEX(MassUnitsTable[],MATCH($R$3,MassUnitsTable[Mass Units],0),2), "")</f>
        <v/>
      </c>
      <c r="M1383" s="27" t="str">
        <f>IFERROR(('CALC | Main Engine'!O1383+'CALC | Booster'!O1383)*INDEX(MassUnitsTable[],MATCH($R$3,MassUnitsTable[Mass Units],0),2), "")</f>
        <v/>
      </c>
      <c r="N1383" s="27" t="str">
        <f>IFERROR(('CALC | Main Engine'!P1383+'CALC | Booster'!P1383)*INDEX(MassUnitsTable[],MATCH($R$3,MassUnitsTable[Mass Units],0),2), "")</f>
        <v/>
      </c>
      <c r="O1383" s="27" t="str">
        <f>IFERROR(('CALC | Main Engine'!Q1383+'CALC | Booster'!Q1383)*INDEX(MassUnitsTable[],MATCH($R$3,MassUnitsTable[Mass Units],0),2), "")</f>
        <v/>
      </c>
      <c r="P1383" s="27" t="str">
        <f>IFERROR(('CALC | Main Engine'!R1383+'CALC | Booster'!R1383)*INDEX(MassUnitsTable[],MATCH($R$3,MassUnitsTable[Mass Units],0),2), "")</f>
        <v/>
      </c>
      <c r="Q1383" s="27" t="str">
        <f>IFERROR(('CALC | Main Engine'!S1383+'CALC | Booster'!S1383)*INDEX(MassUnitsTable[],MATCH($R$3,MassUnitsTable[Mass Units],0),2), "")</f>
        <v/>
      </c>
      <c r="R1383" s="32" t="str">
        <f>IFERROR(('CALC | Main Engine'!T1383+'CALC | Booster'!T1383)*INDEX(MassUnitsTable[],MATCH($R$3,MassUnitsTable[Mass Units],0),2), "")</f>
        <v/>
      </c>
      <c r="S1383" s="10"/>
    </row>
    <row r="1384" spans="1:19" x14ac:dyDescent="0.25">
      <c r="A1384" s="10"/>
      <c r="B1384" s="4" t="str">
        <f t="shared" si="110"/>
        <v/>
      </c>
      <c r="C1384" s="5" t="str">
        <f t="shared" si="111"/>
        <v/>
      </c>
      <c r="D1384" s="5" t="str">
        <f t="shared" si="112"/>
        <v/>
      </c>
      <c r="E1384" s="5" t="str">
        <f t="shared" si="113"/>
        <v/>
      </c>
      <c r="F1384" s="5" t="str">
        <f>'CALC | Main Engine'!$B1384</f>
        <v/>
      </c>
      <c r="G1384" s="27" t="str">
        <f>'CALC | Main Engine'!$C1384</f>
        <v/>
      </c>
      <c r="H1384" s="6" t="str">
        <f>'CALC | Main Engine'!$E1384</f>
        <v/>
      </c>
      <c r="I1384" s="34" t="str">
        <f>IFERROR('CALC | Main Engine'!$F1384*INDEX(MassUnitsTable[],MATCH($R$3,MassUnitsTable[Mass Units],0),2), "")</f>
        <v/>
      </c>
      <c r="J1384" s="27" t="str">
        <f>IFERROR('CALC | Booster'!$F1384*INDEX(MassUnitsTable[],MATCH($R$3,MassUnitsTable[Mass Units],0),2), "")</f>
        <v/>
      </c>
      <c r="K1384" s="32" t="str">
        <f t="shared" si="114"/>
        <v/>
      </c>
      <c r="L1384" s="34" t="str">
        <f>IFERROR(('CALC | Main Engine'!N1384+'CALC | Booster'!N1384)*INDEX(MassUnitsTable[],MATCH($R$3,MassUnitsTable[Mass Units],0),2), "")</f>
        <v/>
      </c>
      <c r="M1384" s="27" t="str">
        <f>IFERROR(('CALC | Main Engine'!O1384+'CALC | Booster'!O1384)*INDEX(MassUnitsTable[],MATCH($R$3,MassUnitsTable[Mass Units],0),2), "")</f>
        <v/>
      </c>
      <c r="N1384" s="27" t="str">
        <f>IFERROR(('CALC | Main Engine'!P1384+'CALC | Booster'!P1384)*INDEX(MassUnitsTable[],MATCH($R$3,MassUnitsTable[Mass Units],0),2), "")</f>
        <v/>
      </c>
      <c r="O1384" s="27" t="str">
        <f>IFERROR(('CALC | Main Engine'!Q1384+'CALC | Booster'!Q1384)*INDEX(MassUnitsTable[],MATCH($R$3,MassUnitsTable[Mass Units],0),2), "")</f>
        <v/>
      </c>
      <c r="P1384" s="27" t="str">
        <f>IFERROR(('CALC | Main Engine'!R1384+'CALC | Booster'!R1384)*INDEX(MassUnitsTable[],MATCH($R$3,MassUnitsTable[Mass Units],0),2), "")</f>
        <v/>
      </c>
      <c r="Q1384" s="27" t="str">
        <f>IFERROR(('CALC | Main Engine'!S1384+'CALC | Booster'!S1384)*INDEX(MassUnitsTable[],MATCH($R$3,MassUnitsTable[Mass Units],0),2), "")</f>
        <v/>
      </c>
      <c r="R1384" s="32" t="str">
        <f>IFERROR(('CALC | Main Engine'!T1384+'CALC | Booster'!T1384)*INDEX(MassUnitsTable[],MATCH($R$3,MassUnitsTable[Mass Units],0),2), "")</f>
        <v/>
      </c>
      <c r="S1384" s="10"/>
    </row>
    <row r="1385" spans="1:19" x14ac:dyDescent="0.25">
      <c r="A1385" s="10"/>
      <c r="B1385" s="4" t="str">
        <f t="shared" si="110"/>
        <v/>
      </c>
      <c r="C1385" s="5" t="str">
        <f t="shared" si="111"/>
        <v/>
      </c>
      <c r="D1385" s="5" t="str">
        <f t="shared" si="112"/>
        <v/>
      </c>
      <c r="E1385" s="5" t="str">
        <f t="shared" si="113"/>
        <v/>
      </c>
      <c r="F1385" s="5" t="str">
        <f>'CALC | Main Engine'!$B1385</f>
        <v/>
      </c>
      <c r="G1385" s="27" t="str">
        <f>'CALC | Main Engine'!$C1385</f>
        <v/>
      </c>
      <c r="H1385" s="6" t="str">
        <f>'CALC | Main Engine'!$E1385</f>
        <v/>
      </c>
      <c r="I1385" s="34" t="str">
        <f>IFERROR('CALC | Main Engine'!$F1385*INDEX(MassUnitsTable[],MATCH($R$3,MassUnitsTable[Mass Units],0),2), "")</f>
        <v/>
      </c>
      <c r="J1385" s="27" t="str">
        <f>IFERROR('CALC | Booster'!$F1385*INDEX(MassUnitsTable[],MATCH($R$3,MassUnitsTable[Mass Units],0),2), "")</f>
        <v/>
      </c>
      <c r="K1385" s="32" t="str">
        <f t="shared" si="114"/>
        <v/>
      </c>
      <c r="L1385" s="34" t="str">
        <f>IFERROR(('CALC | Main Engine'!N1385+'CALC | Booster'!N1385)*INDEX(MassUnitsTable[],MATCH($R$3,MassUnitsTable[Mass Units],0),2), "")</f>
        <v/>
      </c>
      <c r="M1385" s="27" t="str">
        <f>IFERROR(('CALC | Main Engine'!O1385+'CALC | Booster'!O1385)*INDEX(MassUnitsTable[],MATCH($R$3,MassUnitsTable[Mass Units],0),2), "")</f>
        <v/>
      </c>
      <c r="N1385" s="27" t="str">
        <f>IFERROR(('CALC | Main Engine'!P1385+'CALC | Booster'!P1385)*INDEX(MassUnitsTable[],MATCH($R$3,MassUnitsTable[Mass Units],0),2), "")</f>
        <v/>
      </c>
      <c r="O1385" s="27" t="str">
        <f>IFERROR(('CALC | Main Engine'!Q1385+'CALC | Booster'!Q1385)*INDEX(MassUnitsTable[],MATCH($R$3,MassUnitsTable[Mass Units],0),2), "")</f>
        <v/>
      </c>
      <c r="P1385" s="27" t="str">
        <f>IFERROR(('CALC | Main Engine'!R1385+'CALC | Booster'!R1385)*INDEX(MassUnitsTable[],MATCH($R$3,MassUnitsTable[Mass Units],0),2), "")</f>
        <v/>
      </c>
      <c r="Q1385" s="27" t="str">
        <f>IFERROR(('CALC | Main Engine'!S1385+'CALC | Booster'!S1385)*INDEX(MassUnitsTable[],MATCH($R$3,MassUnitsTable[Mass Units],0),2), "")</f>
        <v/>
      </c>
      <c r="R1385" s="32" t="str">
        <f>IFERROR(('CALC | Main Engine'!T1385+'CALC | Booster'!T1385)*INDEX(MassUnitsTable[],MATCH($R$3,MassUnitsTable[Mass Units],0),2), "")</f>
        <v/>
      </c>
      <c r="S1385" s="10"/>
    </row>
    <row r="1386" spans="1:19" x14ac:dyDescent="0.25">
      <c r="A1386" s="10"/>
      <c r="B1386" s="4" t="str">
        <f t="shared" si="110"/>
        <v/>
      </c>
      <c r="C1386" s="5" t="str">
        <f t="shared" si="111"/>
        <v/>
      </c>
      <c r="D1386" s="5" t="str">
        <f t="shared" si="112"/>
        <v/>
      </c>
      <c r="E1386" s="5" t="str">
        <f t="shared" si="113"/>
        <v/>
      </c>
      <c r="F1386" s="5" t="str">
        <f>'CALC | Main Engine'!$B1386</f>
        <v/>
      </c>
      <c r="G1386" s="27" t="str">
        <f>'CALC | Main Engine'!$C1386</f>
        <v/>
      </c>
      <c r="H1386" s="6" t="str">
        <f>'CALC | Main Engine'!$E1386</f>
        <v/>
      </c>
      <c r="I1386" s="34" t="str">
        <f>IFERROR('CALC | Main Engine'!$F1386*INDEX(MassUnitsTable[],MATCH($R$3,MassUnitsTable[Mass Units],0),2), "")</f>
        <v/>
      </c>
      <c r="J1386" s="27" t="str">
        <f>IFERROR('CALC | Booster'!$F1386*INDEX(MassUnitsTable[],MATCH($R$3,MassUnitsTable[Mass Units],0),2), "")</f>
        <v/>
      </c>
      <c r="K1386" s="32" t="str">
        <f t="shared" si="114"/>
        <v/>
      </c>
      <c r="L1386" s="34" t="str">
        <f>IFERROR(('CALC | Main Engine'!N1386+'CALC | Booster'!N1386)*INDEX(MassUnitsTable[],MATCH($R$3,MassUnitsTable[Mass Units],0),2), "")</f>
        <v/>
      </c>
      <c r="M1386" s="27" t="str">
        <f>IFERROR(('CALC | Main Engine'!O1386+'CALC | Booster'!O1386)*INDEX(MassUnitsTable[],MATCH($R$3,MassUnitsTable[Mass Units],0),2), "")</f>
        <v/>
      </c>
      <c r="N1386" s="27" t="str">
        <f>IFERROR(('CALC | Main Engine'!P1386+'CALC | Booster'!P1386)*INDEX(MassUnitsTable[],MATCH($R$3,MassUnitsTable[Mass Units],0),2), "")</f>
        <v/>
      </c>
      <c r="O1386" s="27" t="str">
        <f>IFERROR(('CALC | Main Engine'!Q1386+'CALC | Booster'!Q1386)*INDEX(MassUnitsTable[],MATCH($R$3,MassUnitsTable[Mass Units],0),2), "")</f>
        <v/>
      </c>
      <c r="P1386" s="27" t="str">
        <f>IFERROR(('CALC | Main Engine'!R1386+'CALC | Booster'!R1386)*INDEX(MassUnitsTable[],MATCH($R$3,MassUnitsTable[Mass Units],0),2), "")</f>
        <v/>
      </c>
      <c r="Q1386" s="27" t="str">
        <f>IFERROR(('CALC | Main Engine'!S1386+'CALC | Booster'!S1386)*INDEX(MassUnitsTable[],MATCH($R$3,MassUnitsTable[Mass Units],0),2), "")</f>
        <v/>
      </c>
      <c r="R1386" s="32" t="str">
        <f>IFERROR(('CALC | Main Engine'!T1386+'CALC | Booster'!T1386)*INDEX(MassUnitsTable[],MATCH($R$3,MassUnitsTable[Mass Units],0),2), "")</f>
        <v/>
      </c>
      <c r="S1386" s="10"/>
    </row>
    <row r="1387" spans="1:19" x14ac:dyDescent="0.25">
      <c r="A1387" s="10"/>
      <c r="B1387" s="4" t="str">
        <f t="shared" si="110"/>
        <v/>
      </c>
      <c r="C1387" s="5" t="str">
        <f t="shared" si="111"/>
        <v/>
      </c>
      <c r="D1387" s="5" t="str">
        <f t="shared" si="112"/>
        <v/>
      </c>
      <c r="E1387" s="5" t="str">
        <f t="shared" si="113"/>
        <v/>
      </c>
      <c r="F1387" s="5" t="str">
        <f>'CALC | Main Engine'!$B1387</f>
        <v/>
      </c>
      <c r="G1387" s="27" t="str">
        <f>'CALC | Main Engine'!$C1387</f>
        <v/>
      </c>
      <c r="H1387" s="6" t="str">
        <f>'CALC | Main Engine'!$E1387</f>
        <v/>
      </c>
      <c r="I1387" s="34" t="str">
        <f>IFERROR('CALC | Main Engine'!$F1387*INDEX(MassUnitsTable[],MATCH($R$3,MassUnitsTable[Mass Units],0),2), "")</f>
        <v/>
      </c>
      <c r="J1387" s="27" t="str">
        <f>IFERROR('CALC | Booster'!$F1387*INDEX(MassUnitsTable[],MATCH($R$3,MassUnitsTable[Mass Units],0),2), "")</f>
        <v/>
      </c>
      <c r="K1387" s="32" t="str">
        <f t="shared" si="114"/>
        <v/>
      </c>
      <c r="L1387" s="34" t="str">
        <f>IFERROR(('CALC | Main Engine'!N1387+'CALC | Booster'!N1387)*INDEX(MassUnitsTable[],MATCH($R$3,MassUnitsTable[Mass Units],0),2), "")</f>
        <v/>
      </c>
      <c r="M1387" s="27" t="str">
        <f>IFERROR(('CALC | Main Engine'!O1387+'CALC | Booster'!O1387)*INDEX(MassUnitsTable[],MATCH($R$3,MassUnitsTable[Mass Units],0),2), "")</f>
        <v/>
      </c>
      <c r="N1387" s="27" t="str">
        <f>IFERROR(('CALC | Main Engine'!P1387+'CALC | Booster'!P1387)*INDEX(MassUnitsTable[],MATCH($R$3,MassUnitsTable[Mass Units],0),2), "")</f>
        <v/>
      </c>
      <c r="O1387" s="27" t="str">
        <f>IFERROR(('CALC | Main Engine'!Q1387+'CALC | Booster'!Q1387)*INDEX(MassUnitsTable[],MATCH($R$3,MassUnitsTable[Mass Units],0),2), "")</f>
        <v/>
      </c>
      <c r="P1387" s="27" t="str">
        <f>IFERROR(('CALC | Main Engine'!R1387+'CALC | Booster'!R1387)*INDEX(MassUnitsTable[],MATCH($R$3,MassUnitsTable[Mass Units],0),2), "")</f>
        <v/>
      </c>
      <c r="Q1387" s="27" t="str">
        <f>IFERROR(('CALC | Main Engine'!S1387+'CALC | Booster'!S1387)*INDEX(MassUnitsTable[],MATCH($R$3,MassUnitsTable[Mass Units],0),2), "")</f>
        <v/>
      </c>
      <c r="R1387" s="32" t="str">
        <f>IFERROR(('CALC | Main Engine'!T1387+'CALC | Booster'!T1387)*INDEX(MassUnitsTable[],MATCH($R$3,MassUnitsTable[Mass Units],0),2), "")</f>
        <v/>
      </c>
      <c r="S1387" s="10"/>
    </row>
    <row r="1388" spans="1:19" x14ac:dyDescent="0.25">
      <c r="A1388" s="10"/>
      <c r="B1388" s="4" t="str">
        <f t="shared" si="110"/>
        <v/>
      </c>
      <c r="C1388" s="5" t="str">
        <f t="shared" si="111"/>
        <v/>
      </c>
      <c r="D1388" s="5" t="str">
        <f t="shared" si="112"/>
        <v/>
      </c>
      <c r="E1388" s="5" t="str">
        <f t="shared" si="113"/>
        <v/>
      </c>
      <c r="F1388" s="5" t="str">
        <f>'CALC | Main Engine'!$B1388</f>
        <v/>
      </c>
      <c r="G1388" s="27" t="str">
        <f>'CALC | Main Engine'!$C1388</f>
        <v/>
      </c>
      <c r="H1388" s="6" t="str">
        <f>'CALC | Main Engine'!$E1388</f>
        <v/>
      </c>
      <c r="I1388" s="34" t="str">
        <f>IFERROR('CALC | Main Engine'!$F1388*INDEX(MassUnitsTable[],MATCH($R$3,MassUnitsTable[Mass Units],0),2), "")</f>
        <v/>
      </c>
      <c r="J1388" s="27" t="str">
        <f>IFERROR('CALC | Booster'!$F1388*INDEX(MassUnitsTable[],MATCH($R$3,MassUnitsTable[Mass Units],0),2), "")</f>
        <v/>
      </c>
      <c r="K1388" s="32" t="str">
        <f t="shared" si="114"/>
        <v/>
      </c>
      <c r="L1388" s="34" t="str">
        <f>IFERROR(('CALC | Main Engine'!N1388+'CALC | Booster'!N1388)*INDEX(MassUnitsTable[],MATCH($R$3,MassUnitsTable[Mass Units],0),2), "")</f>
        <v/>
      </c>
      <c r="M1388" s="27" t="str">
        <f>IFERROR(('CALC | Main Engine'!O1388+'CALC | Booster'!O1388)*INDEX(MassUnitsTable[],MATCH($R$3,MassUnitsTable[Mass Units],0),2), "")</f>
        <v/>
      </c>
      <c r="N1388" s="27" t="str">
        <f>IFERROR(('CALC | Main Engine'!P1388+'CALC | Booster'!P1388)*INDEX(MassUnitsTable[],MATCH($R$3,MassUnitsTable[Mass Units],0),2), "")</f>
        <v/>
      </c>
      <c r="O1388" s="27" t="str">
        <f>IFERROR(('CALC | Main Engine'!Q1388+'CALC | Booster'!Q1388)*INDEX(MassUnitsTable[],MATCH($R$3,MassUnitsTable[Mass Units],0),2), "")</f>
        <v/>
      </c>
      <c r="P1388" s="27" t="str">
        <f>IFERROR(('CALC | Main Engine'!R1388+'CALC | Booster'!R1388)*INDEX(MassUnitsTable[],MATCH($R$3,MassUnitsTable[Mass Units],0),2), "")</f>
        <v/>
      </c>
      <c r="Q1388" s="27" t="str">
        <f>IFERROR(('CALC | Main Engine'!S1388+'CALC | Booster'!S1388)*INDEX(MassUnitsTable[],MATCH($R$3,MassUnitsTable[Mass Units],0),2), "")</f>
        <v/>
      </c>
      <c r="R1388" s="32" t="str">
        <f>IFERROR(('CALC | Main Engine'!T1388+'CALC | Booster'!T1388)*INDEX(MassUnitsTable[],MATCH($R$3,MassUnitsTable[Mass Units],0),2), "")</f>
        <v/>
      </c>
      <c r="S1388" s="10"/>
    </row>
    <row r="1389" spans="1:19" x14ac:dyDescent="0.25">
      <c r="A1389" s="10"/>
      <c r="B1389" s="4" t="str">
        <f t="shared" si="110"/>
        <v/>
      </c>
      <c r="C1389" s="5" t="str">
        <f t="shared" si="111"/>
        <v/>
      </c>
      <c r="D1389" s="5" t="str">
        <f t="shared" si="112"/>
        <v/>
      </c>
      <c r="E1389" s="5" t="str">
        <f t="shared" si="113"/>
        <v/>
      </c>
      <c r="F1389" s="5" t="str">
        <f>'CALC | Main Engine'!$B1389</f>
        <v/>
      </c>
      <c r="G1389" s="27" t="str">
        <f>'CALC | Main Engine'!$C1389</f>
        <v/>
      </c>
      <c r="H1389" s="6" t="str">
        <f>'CALC | Main Engine'!$E1389</f>
        <v/>
      </c>
      <c r="I1389" s="34" t="str">
        <f>IFERROR('CALC | Main Engine'!$F1389*INDEX(MassUnitsTable[],MATCH($R$3,MassUnitsTable[Mass Units],0),2), "")</f>
        <v/>
      </c>
      <c r="J1389" s="27" t="str">
        <f>IFERROR('CALC | Booster'!$F1389*INDEX(MassUnitsTable[],MATCH($R$3,MassUnitsTable[Mass Units],0),2), "")</f>
        <v/>
      </c>
      <c r="K1389" s="32" t="str">
        <f t="shared" si="114"/>
        <v/>
      </c>
      <c r="L1389" s="34" t="str">
        <f>IFERROR(('CALC | Main Engine'!N1389+'CALC | Booster'!N1389)*INDEX(MassUnitsTable[],MATCH($R$3,MassUnitsTable[Mass Units],0),2), "")</f>
        <v/>
      </c>
      <c r="M1389" s="27" t="str">
        <f>IFERROR(('CALC | Main Engine'!O1389+'CALC | Booster'!O1389)*INDEX(MassUnitsTable[],MATCH($R$3,MassUnitsTable[Mass Units],0),2), "")</f>
        <v/>
      </c>
      <c r="N1389" s="27" t="str">
        <f>IFERROR(('CALC | Main Engine'!P1389+'CALC | Booster'!P1389)*INDEX(MassUnitsTable[],MATCH($R$3,MassUnitsTable[Mass Units],0),2), "")</f>
        <v/>
      </c>
      <c r="O1389" s="27" t="str">
        <f>IFERROR(('CALC | Main Engine'!Q1389+'CALC | Booster'!Q1389)*INDEX(MassUnitsTable[],MATCH($R$3,MassUnitsTable[Mass Units],0),2), "")</f>
        <v/>
      </c>
      <c r="P1389" s="27" t="str">
        <f>IFERROR(('CALC | Main Engine'!R1389+'CALC | Booster'!R1389)*INDEX(MassUnitsTable[],MATCH($R$3,MassUnitsTable[Mass Units],0),2), "")</f>
        <v/>
      </c>
      <c r="Q1389" s="27" t="str">
        <f>IFERROR(('CALC | Main Engine'!S1389+'CALC | Booster'!S1389)*INDEX(MassUnitsTable[],MATCH($R$3,MassUnitsTable[Mass Units],0),2), "")</f>
        <v/>
      </c>
      <c r="R1389" s="32" t="str">
        <f>IFERROR(('CALC | Main Engine'!T1389+'CALC | Booster'!T1389)*INDEX(MassUnitsTable[],MATCH($R$3,MassUnitsTable[Mass Units],0),2), "")</f>
        <v/>
      </c>
      <c r="S1389" s="10"/>
    </row>
    <row r="1390" spans="1:19" x14ac:dyDescent="0.25">
      <c r="A1390" s="10"/>
      <c r="B1390" s="4" t="str">
        <f t="shared" si="110"/>
        <v/>
      </c>
      <c r="C1390" s="5" t="str">
        <f t="shared" si="111"/>
        <v/>
      </c>
      <c r="D1390" s="5" t="str">
        <f t="shared" si="112"/>
        <v/>
      </c>
      <c r="E1390" s="5" t="str">
        <f t="shared" si="113"/>
        <v/>
      </c>
      <c r="F1390" s="5" t="str">
        <f>'CALC | Main Engine'!$B1390</f>
        <v/>
      </c>
      <c r="G1390" s="27" t="str">
        <f>'CALC | Main Engine'!$C1390</f>
        <v/>
      </c>
      <c r="H1390" s="6" t="str">
        <f>'CALC | Main Engine'!$E1390</f>
        <v/>
      </c>
      <c r="I1390" s="34" t="str">
        <f>IFERROR('CALC | Main Engine'!$F1390*INDEX(MassUnitsTable[],MATCH($R$3,MassUnitsTable[Mass Units],0),2), "")</f>
        <v/>
      </c>
      <c r="J1390" s="27" t="str">
        <f>IFERROR('CALC | Booster'!$F1390*INDEX(MassUnitsTable[],MATCH($R$3,MassUnitsTable[Mass Units],0),2), "")</f>
        <v/>
      </c>
      <c r="K1390" s="32" t="str">
        <f t="shared" si="114"/>
        <v/>
      </c>
      <c r="L1390" s="34" t="str">
        <f>IFERROR(('CALC | Main Engine'!N1390+'CALC | Booster'!N1390)*INDEX(MassUnitsTable[],MATCH($R$3,MassUnitsTable[Mass Units],0),2), "")</f>
        <v/>
      </c>
      <c r="M1390" s="27" t="str">
        <f>IFERROR(('CALC | Main Engine'!O1390+'CALC | Booster'!O1390)*INDEX(MassUnitsTable[],MATCH($R$3,MassUnitsTable[Mass Units],0),2), "")</f>
        <v/>
      </c>
      <c r="N1390" s="27" t="str">
        <f>IFERROR(('CALC | Main Engine'!P1390+'CALC | Booster'!P1390)*INDEX(MassUnitsTable[],MATCH($R$3,MassUnitsTable[Mass Units],0),2), "")</f>
        <v/>
      </c>
      <c r="O1390" s="27" t="str">
        <f>IFERROR(('CALC | Main Engine'!Q1390+'CALC | Booster'!Q1390)*INDEX(MassUnitsTable[],MATCH($R$3,MassUnitsTable[Mass Units],0),2), "")</f>
        <v/>
      </c>
      <c r="P1390" s="27" t="str">
        <f>IFERROR(('CALC | Main Engine'!R1390+'CALC | Booster'!R1390)*INDEX(MassUnitsTable[],MATCH($R$3,MassUnitsTable[Mass Units],0),2), "")</f>
        <v/>
      </c>
      <c r="Q1390" s="27" t="str">
        <f>IFERROR(('CALC | Main Engine'!S1390+'CALC | Booster'!S1390)*INDEX(MassUnitsTable[],MATCH($R$3,MassUnitsTable[Mass Units],0),2), "")</f>
        <v/>
      </c>
      <c r="R1390" s="32" t="str">
        <f>IFERROR(('CALC | Main Engine'!T1390+'CALC | Booster'!T1390)*INDEX(MassUnitsTable[],MATCH($R$3,MassUnitsTable[Mass Units],0),2), "")</f>
        <v/>
      </c>
      <c r="S1390" s="10"/>
    </row>
    <row r="1391" spans="1:19" x14ac:dyDescent="0.25">
      <c r="A1391" s="10"/>
      <c r="B1391" s="4" t="str">
        <f t="shared" si="110"/>
        <v/>
      </c>
      <c r="C1391" s="5" t="str">
        <f t="shared" si="111"/>
        <v/>
      </c>
      <c r="D1391" s="5" t="str">
        <f t="shared" si="112"/>
        <v/>
      </c>
      <c r="E1391" s="5" t="str">
        <f t="shared" si="113"/>
        <v/>
      </c>
      <c r="F1391" s="5" t="str">
        <f>'CALC | Main Engine'!$B1391</f>
        <v/>
      </c>
      <c r="G1391" s="27" t="str">
        <f>'CALC | Main Engine'!$C1391</f>
        <v/>
      </c>
      <c r="H1391" s="6" t="str">
        <f>'CALC | Main Engine'!$E1391</f>
        <v/>
      </c>
      <c r="I1391" s="34" t="str">
        <f>IFERROR('CALC | Main Engine'!$F1391*INDEX(MassUnitsTable[],MATCH($R$3,MassUnitsTable[Mass Units],0),2), "")</f>
        <v/>
      </c>
      <c r="J1391" s="27" t="str">
        <f>IFERROR('CALC | Booster'!$F1391*INDEX(MassUnitsTable[],MATCH($R$3,MassUnitsTable[Mass Units],0),2), "")</f>
        <v/>
      </c>
      <c r="K1391" s="32" t="str">
        <f t="shared" si="114"/>
        <v/>
      </c>
      <c r="L1391" s="34" t="str">
        <f>IFERROR(('CALC | Main Engine'!N1391+'CALC | Booster'!N1391)*INDEX(MassUnitsTable[],MATCH($R$3,MassUnitsTable[Mass Units],0),2), "")</f>
        <v/>
      </c>
      <c r="M1391" s="27" t="str">
        <f>IFERROR(('CALC | Main Engine'!O1391+'CALC | Booster'!O1391)*INDEX(MassUnitsTable[],MATCH($R$3,MassUnitsTable[Mass Units],0),2), "")</f>
        <v/>
      </c>
      <c r="N1391" s="27" t="str">
        <f>IFERROR(('CALC | Main Engine'!P1391+'CALC | Booster'!P1391)*INDEX(MassUnitsTable[],MATCH($R$3,MassUnitsTable[Mass Units],0),2), "")</f>
        <v/>
      </c>
      <c r="O1391" s="27" t="str">
        <f>IFERROR(('CALC | Main Engine'!Q1391+'CALC | Booster'!Q1391)*INDEX(MassUnitsTable[],MATCH($R$3,MassUnitsTable[Mass Units],0),2), "")</f>
        <v/>
      </c>
      <c r="P1391" s="27" t="str">
        <f>IFERROR(('CALC | Main Engine'!R1391+'CALC | Booster'!R1391)*INDEX(MassUnitsTable[],MATCH($R$3,MassUnitsTable[Mass Units],0),2), "")</f>
        <v/>
      </c>
      <c r="Q1391" s="27" t="str">
        <f>IFERROR(('CALC | Main Engine'!S1391+'CALC | Booster'!S1391)*INDEX(MassUnitsTable[],MATCH($R$3,MassUnitsTable[Mass Units],0),2), "")</f>
        <v/>
      </c>
      <c r="R1391" s="32" t="str">
        <f>IFERROR(('CALC | Main Engine'!T1391+'CALC | Booster'!T1391)*INDEX(MassUnitsTable[],MATCH($R$3,MassUnitsTable[Mass Units],0),2), "")</f>
        <v/>
      </c>
      <c r="S1391" s="10"/>
    </row>
    <row r="1392" spans="1:19" x14ac:dyDescent="0.25">
      <c r="A1392" s="10"/>
      <c r="B1392" s="4" t="str">
        <f t="shared" si="110"/>
        <v/>
      </c>
      <c r="C1392" s="5" t="str">
        <f t="shared" si="111"/>
        <v/>
      </c>
      <c r="D1392" s="5" t="str">
        <f t="shared" si="112"/>
        <v/>
      </c>
      <c r="E1392" s="5" t="str">
        <f t="shared" si="113"/>
        <v/>
      </c>
      <c r="F1392" s="5" t="str">
        <f>'CALC | Main Engine'!$B1392</f>
        <v/>
      </c>
      <c r="G1392" s="27" t="str">
        <f>'CALC | Main Engine'!$C1392</f>
        <v/>
      </c>
      <c r="H1392" s="6" t="str">
        <f>'CALC | Main Engine'!$E1392</f>
        <v/>
      </c>
      <c r="I1392" s="34" t="str">
        <f>IFERROR('CALC | Main Engine'!$F1392*INDEX(MassUnitsTable[],MATCH($R$3,MassUnitsTable[Mass Units],0),2), "")</f>
        <v/>
      </c>
      <c r="J1392" s="27" t="str">
        <f>IFERROR('CALC | Booster'!$F1392*INDEX(MassUnitsTable[],MATCH($R$3,MassUnitsTable[Mass Units],0),2), "")</f>
        <v/>
      </c>
      <c r="K1392" s="32" t="str">
        <f t="shared" si="114"/>
        <v/>
      </c>
      <c r="L1392" s="34" t="str">
        <f>IFERROR(('CALC | Main Engine'!N1392+'CALC | Booster'!N1392)*INDEX(MassUnitsTable[],MATCH($R$3,MassUnitsTable[Mass Units],0),2), "")</f>
        <v/>
      </c>
      <c r="M1392" s="27" t="str">
        <f>IFERROR(('CALC | Main Engine'!O1392+'CALC | Booster'!O1392)*INDEX(MassUnitsTable[],MATCH($R$3,MassUnitsTable[Mass Units],0),2), "")</f>
        <v/>
      </c>
      <c r="N1392" s="27" t="str">
        <f>IFERROR(('CALC | Main Engine'!P1392+'CALC | Booster'!P1392)*INDEX(MassUnitsTable[],MATCH($R$3,MassUnitsTable[Mass Units],0),2), "")</f>
        <v/>
      </c>
      <c r="O1392" s="27" t="str">
        <f>IFERROR(('CALC | Main Engine'!Q1392+'CALC | Booster'!Q1392)*INDEX(MassUnitsTable[],MATCH($R$3,MassUnitsTable[Mass Units],0),2), "")</f>
        <v/>
      </c>
      <c r="P1392" s="27" t="str">
        <f>IFERROR(('CALC | Main Engine'!R1392+'CALC | Booster'!R1392)*INDEX(MassUnitsTable[],MATCH($R$3,MassUnitsTable[Mass Units],0),2), "")</f>
        <v/>
      </c>
      <c r="Q1392" s="27" t="str">
        <f>IFERROR(('CALC | Main Engine'!S1392+'CALC | Booster'!S1392)*INDEX(MassUnitsTable[],MATCH($R$3,MassUnitsTable[Mass Units],0),2), "")</f>
        <v/>
      </c>
      <c r="R1392" s="32" t="str">
        <f>IFERROR(('CALC | Main Engine'!T1392+'CALC | Booster'!T1392)*INDEX(MassUnitsTable[],MATCH($R$3,MassUnitsTable[Mass Units],0),2), "")</f>
        <v/>
      </c>
      <c r="S1392" s="10"/>
    </row>
    <row r="1393" spans="1:19" x14ac:dyDescent="0.25">
      <c r="A1393" s="10"/>
      <c r="B1393" s="4" t="str">
        <f t="shared" si="110"/>
        <v/>
      </c>
      <c r="C1393" s="5" t="str">
        <f t="shared" si="111"/>
        <v/>
      </c>
      <c r="D1393" s="5" t="str">
        <f t="shared" si="112"/>
        <v/>
      </c>
      <c r="E1393" s="5" t="str">
        <f t="shared" si="113"/>
        <v/>
      </c>
      <c r="F1393" s="5" t="str">
        <f>'CALC | Main Engine'!$B1393</f>
        <v/>
      </c>
      <c r="G1393" s="27" t="str">
        <f>'CALC | Main Engine'!$C1393</f>
        <v/>
      </c>
      <c r="H1393" s="6" t="str">
        <f>'CALC | Main Engine'!$E1393</f>
        <v/>
      </c>
      <c r="I1393" s="34" t="str">
        <f>IFERROR('CALC | Main Engine'!$F1393*INDEX(MassUnitsTable[],MATCH($R$3,MassUnitsTable[Mass Units],0),2), "")</f>
        <v/>
      </c>
      <c r="J1393" s="27" t="str">
        <f>IFERROR('CALC | Booster'!$F1393*INDEX(MassUnitsTable[],MATCH($R$3,MassUnitsTable[Mass Units],0),2), "")</f>
        <v/>
      </c>
      <c r="K1393" s="32" t="str">
        <f t="shared" si="114"/>
        <v/>
      </c>
      <c r="L1393" s="34" t="str">
        <f>IFERROR(('CALC | Main Engine'!N1393+'CALC | Booster'!N1393)*INDEX(MassUnitsTable[],MATCH($R$3,MassUnitsTable[Mass Units],0),2), "")</f>
        <v/>
      </c>
      <c r="M1393" s="27" t="str">
        <f>IFERROR(('CALC | Main Engine'!O1393+'CALC | Booster'!O1393)*INDEX(MassUnitsTable[],MATCH($R$3,MassUnitsTable[Mass Units],0),2), "")</f>
        <v/>
      </c>
      <c r="N1393" s="27" t="str">
        <f>IFERROR(('CALC | Main Engine'!P1393+'CALC | Booster'!P1393)*INDEX(MassUnitsTable[],MATCH($R$3,MassUnitsTable[Mass Units],0),2), "")</f>
        <v/>
      </c>
      <c r="O1393" s="27" t="str">
        <f>IFERROR(('CALC | Main Engine'!Q1393+'CALC | Booster'!Q1393)*INDEX(MassUnitsTable[],MATCH($R$3,MassUnitsTable[Mass Units],0),2), "")</f>
        <v/>
      </c>
      <c r="P1393" s="27" t="str">
        <f>IFERROR(('CALC | Main Engine'!R1393+'CALC | Booster'!R1393)*INDEX(MassUnitsTable[],MATCH($R$3,MassUnitsTable[Mass Units],0),2), "")</f>
        <v/>
      </c>
      <c r="Q1393" s="27" t="str">
        <f>IFERROR(('CALC | Main Engine'!S1393+'CALC | Booster'!S1393)*INDEX(MassUnitsTable[],MATCH($R$3,MassUnitsTable[Mass Units],0),2), "")</f>
        <v/>
      </c>
      <c r="R1393" s="32" t="str">
        <f>IFERROR(('CALC | Main Engine'!T1393+'CALC | Booster'!T1393)*INDEX(MassUnitsTable[],MATCH($R$3,MassUnitsTable[Mass Units],0),2), "")</f>
        <v/>
      </c>
      <c r="S1393" s="10"/>
    </row>
    <row r="1394" spans="1:19" x14ac:dyDescent="0.25">
      <c r="A1394" s="10"/>
      <c r="B1394" s="4" t="str">
        <f t="shared" si="110"/>
        <v/>
      </c>
      <c r="C1394" s="5" t="str">
        <f t="shared" si="111"/>
        <v/>
      </c>
      <c r="D1394" s="5" t="str">
        <f t="shared" si="112"/>
        <v/>
      </c>
      <c r="E1394" s="5" t="str">
        <f t="shared" si="113"/>
        <v/>
      </c>
      <c r="F1394" s="5" t="str">
        <f>'CALC | Main Engine'!$B1394</f>
        <v/>
      </c>
      <c r="G1394" s="27" t="str">
        <f>'CALC | Main Engine'!$C1394</f>
        <v/>
      </c>
      <c r="H1394" s="6" t="str">
        <f>'CALC | Main Engine'!$E1394</f>
        <v/>
      </c>
      <c r="I1394" s="34" t="str">
        <f>IFERROR('CALC | Main Engine'!$F1394*INDEX(MassUnitsTable[],MATCH($R$3,MassUnitsTable[Mass Units],0),2), "")</f>
        <v/>
      </c>
      <c r="J1394" s="27" t="str">
        <f>IFERROR('CALC | Booster'!$F1394*INDEX(MassUnitsTable[],MATCH($R$3,MassUnitsTable[Mass Units],0),2), "")</f>
        <v/>
      </c>
      <c r="K1394" s="32" t="str">
        <f t="shared" si="114"/>
        <v/>
      </c>
      <c r="L1394" s="34" t="str">
        <f>IFERROR(('CALC | Main Engine'!N1394+'CALC | Booster'!N1394)*INDEX(MassUnitsTable[],MATCH($R$3,MassUnitsTable[Mass Units],0),2), "")</f>
        <v/>
      </c>
      <c r="M1394" s="27" t="str">
        <f>IFERROR(('CALC | Main Engine'!O1394+'CALC | Booster'!O1394)*INDEX(MassUnitsTable[],MATCH($R$3,MassUnitsTable[Mass Units],0),2), "")</f>
        <v/>
      </c>
      <c r="N1394" s="27" t="str">
        <f>IFERROR(('CALC | Main Engine'!P1394+'CALC | Booster'!P1394)*INDEX(MassUnitsTable[],MATCH($R$3,MassUnitsTable[Mass Units],0),2), "")</f>
        <v/>
      </c>
      <c r="O1394" s="27" t="str">
        <f>IFERROR(('CALC | Main Engine'!Q1394+'CALC | Booster'!Q1394)*INDEX(MassUnitsTable[],MATCH($R$3,MassUnitsTable[Mass Units],0),2), "")</f>
        <v/>
      </c>
      <c r="P1394" s="27" t="str">
        <f>IFERROR(('CALC | Main Engine'!R1394+'CALC | Booster'!R1394)*INDEX(MassUnitsTable[],MATCH($R$3,MassUnitsTable[Mass Units],0),2), "")</f>
        <v/>
      </c>
      <c r="Q1394" s="27" t="str">
        <f>IFERROR(('CALC | Main Engine'!S1394+'CALC | Booster'!S1394)*INDEX(MassUnitsTable[],MATCH($R$3,MassUnitsTable[Mass Units],0),2), "")</f>
        <v/>
      </c>
      <c r="R1394" s="32" t="str">
        <f>IFERROR(('CALC | Main Engine'!T1394+'CALC | Booster'!T1394)*INDEX(MassUnitsTable[],MATCH($R$3,MassUnitsTable[Mass Units],0),2), "")</f>
        <v/>
      </c>
      <c r="S1394" s="10"/>
    </row>
    <row r="1395" spans="1:19" x14ac:dyDescent="0.25">
      <c r="A1395" s="10"/>
      <c r="B1395" s="4" t="str">
        <f t="shared" si="110"/>
        <v/>
      </c>
      <c r="C1395" s="5" t="str">
        <f t="shared" si="111"/>
        <v/>
      </c>
      <c r="D1395" s="5" t="str">
        <f t="shared" si="112"/>
        <v/>
      </c>
      <c r="E1395" s="5" t="str">
        <f t="shared" si="113"/>
        <v/>
      </c>
      <c r="F1395" s="5" t="str">
        <f>'CALC | Main Engine'!$B1395</f>
        <v/>
      </c>
      <c r="G1395" s="27" t="str">
        <f>'CALC | Main Engine'!$C1395</f>
        <v/>
      </c>
      <c r="H1395" s="6" t="str">
        <f>'CALC | Main Engine'!$E1395</f>
        <v/>
      </c>
      <c r="I1395" s="34" t="str">
        <f>IFERROR('CALC | Main Engine'!$F1395*INDEX(MassUnitsTable[],MATCH($R$3,MassUnitsTable[Mass Units],0),2), "")</f>
        <v/>
      </c>
      <c r="J1395" s="27" t="str">
        <f>IFERROR('CALC | Booster'!$F1395*INDEX(MassUnitsTable[],MATCH($R$3,MassUnitsTable[Mass Units],0),2), "")</f>
        <v/>
      </c>
      <c r="K1395" s="32" t="str">
        <f t="shared" si="114"/>
        <v/>
      </c>
      <c r="L1395" s="34" t="str">
        <f>IFERROR(('CALC | Main Engine'!N1395+'CALC | Booster'!N1395)*INDEX(MassUnitsTable[],MATCH($R$3,MassUnitsTable[Mass Units],0),2), "")</f>
        <v/>
      </c>
      <c r="M1395" s="27" t="str">
        <f>IFERROR(('CALC | Main Engine'!O1395+'CALC | Booster'!O1395)*INDEX(MassUnitsTable[],MATCH($R$3,MassUnitsTable[Mass Units],0),2), "")</f>
        <v/>
      </c>
      <c r="N1395" s="27" t="str">
        <f>IFERROR(('CALC | Main Engine'!P1395+'CALC | Booster'!P1395)*INDEX(MassUnitsTable[],MATCH($R$3,MassUnitsTable[Mass Units],0),2), "")</f>
        <v/>
      </c>
      <c r="O1395" s="27" t="str">
        <f>IFERROR(('CALC | Main Engine'!Q1395+'CALC | Booster'!Q1395)*INDEX(MassUnitsTable[],MATCH($R$3,MassUnitsTable[Mass Units],0),2), "")</f>
        <v/>
      </c>
      <c r="P1395" s="27" t="str">
        <f>IFERROR(('CALC | Main Engine'!R1395+'CALC | Booster'!R1395)*INDEX(MassUnitsTable[],MATCH($R$3,MassUnitsTable[Mass Units],0),2), "")</f>
        <v/>
      </c>
      <c r="Q1395" s="27" t="str">
        <f>IFERROR(('CALC | Main Engine'!S1395+'CALC | Booster'!S1395)*INDEX(MassUnitsTable[],MATCH($R$3,MassUnitsTable[Mass Units],0),2), "")</f>
        <v/>
      </c>
      <c r="R1395" s="32" t="str">
        <f>IFERROR(('CALC | Main Engine'!T1395+'CALC | Booster'!T1395)*INDEX(MassUnitsTable[],MATCH($R$3,MassUnitsTable[Mass Units],0),2), "")</f>
        <v/>
      </c>
      <c r="S1395" s="10"/>
    </row>
    <row r="1396" spans="1:19" x14ac:dyDescent="0.25">
      <c r="A1396" s="10"/>
      <c r="B1396" s="4" t="str">
        <f t="shared" si="110"/>
        <v/>
      </c>
      <c r="C1396" s="5" t="str">
        <f t="shared" si="111"/>
        <v/>
      </c>
      <c r="D1396" s="5" t="str">
        <f t="shared" si="112"/>
        <v/>
      </c>
      <c r="E1396" s="5" t="str">
        <f t="shared" si="113"/>
        <v/>
      </c>
      <c r="F1396" s="5" t="str">
        <f>'CALC | Main Engine'!$B1396</f>
        <v/>
      </c>
      <c r="G1396" s="27" t="str">
        <f>'CALC | Main Engine'!$C1396</f>
        <v/>
      </c>
      <c r="H1396" s="6" t="str">
        <f>'CALC | Main Engine'!$E1396</f>
        <v/>
      </c>
      <c r="I1396" s="34" t="str">
        <f>IFERROR('CALC | Main Engine'!$F1396*INDEX(MassUnitsTable[],MATCH($R$3,MassUnitsTable[Mass Units],0),2), "")</f>
        <v/>
      </c>
      <c r="J1396" s="27" t="str">
        <f>IFERROR('CALC | Booster'!$F1396*INDEX(MassUnitsTable[],MATCH($R$3,MassUnitsTable[Mass Units],0),2), "")</f>
        <v/>
      </c>
      <c r="K1396" s="32" t="str">
        <f t="shared" si="114"/>
        <v/>
      </c>
      <c r="L1396" s="34" t="str">
        <f>IFERROR(('CALC | Main Engine'!N1396+'CALC | Booster'!N1396)*INDEX(MassUnitsTable[],MATCH($R$3,MassUnitsTable[Mass Units],0),2), "")</f>
        <v/>
      </c>
      <c r="M1396" s="27" t="str">
        <f>IFERROR(('CALC | Main Engine'!O1396+'CALC | Booster'!O1396)*INDEX(MassUnitsTable[],MATCH($R$3,MassUnitsTable[Mass Units],0),2), "")</f>
        <v/>
      </c>
      <c r="N1396" s="27" t="str">
        <f>IFERROR(('CALC | Main Engine'!P1396+'CALC | Booster'!P1396)*INDEX(MassUnitsTable[],MATCH($R$3,MassUnitsTable[Mass Units],0),2), "")</f>
        <v/>
      </c>
      <c r="O1396" s="27" t="str">
        <f>IFERROR(('CALC | Main Engine'!Q1396+'CALC | Booster'!Q1396)*INDEX(MassUnitsTable[],MATCH($R$3,MassUnitsTable[Mass Units],0),2), "")</f>
        <v/>
      </c>
      <c r="P1396" s="27" t="str">
        <f>IFERROR(('CALC | Main Engine'!R1396+'CALC | Booster'!R1396)*INDEX(MassUnitsTable[],MATCH($R$3,MassUnitsTable[Mass Units],0),2), "")</f>
        <v/>
      </c>
      <c r="Q1396" s="27" t="str">
        <f>IFERROR(('CALC | Main Engine'!S1396+'CALC | Booster'!S1396)*INDEX(MassUnitsTable[],MATCH($R$3,MassUnitsTable[Mass Units],0),2), "")</f>
        <v/>
      </c>
      <c r="R1396" s="32" t="str">
        <f>IFERROR(('CALC | Main Engine'!T1396+'CALC | Booster'!T1396)*INDEX(MassUnitsTable[],MATCH($R$3,MassUnitsTable[Mass Units],0),2), "")</f>
        <v/>
      </c>
      <c r="S1396" s="10"/>
    </row>
    <row r="1397" spans="1:19" x14ac:dyDescent="0.25">
      <c r="A1397" s="10"/>
      <c r="B1397" s="4" t="str">
        <f t="shared" si="110"/>
        <v/>
      </c>
      <c r="C1397" s="5" t="str">
        <f t="shared" si="111"/>
        <v/>
      </c>
      <c r="D1397" s="5" t="str">
        <f t="shared" si="112"/>
        <v/>
      </c>
      <c r="E1397" s="5" t="str">
        <f t="shared" si="113"/>
        <v/>
      </c>
      <c r="F1397" s="5" t="str">
        <f>'CALC | Main Engine'!$B1397</f>
        <v/>
      </c>
      <c r="G1397" s="27" t="str">
        <f>'CALC | Main Engine'!$C1397</f>
        <v/>
      </c>
      <c r="H1397" s="6" t="str">
        <f>'CALC | Main Engine'!$E1397</f>
        <v/>
      </c>
      <c r="I1397" s="34" t="str">
        <f>IFERROR('CALC | Main Engine'!$F1397*INDEX(MassUnitsTable[],MATCH($R$3,MassUnitsTable[Mass Units],0),2), "")</f>
        <v/>
      </c>
      <c r="J1397" s="27" t="str">
        <f>IFERROR('CALC | Booster'!$F1397*INDEX(MassUnitsTable[],MATCH($R$3,MassUnitsTable[Mass Units],0),2), "")</f>
        <v/>
      </c>
      <c r="K1397" s="32" t="str">
        <f t="shared" si="114"/>
        <v/>
      </c>
      <c r="L1397" s="34" t="str">
        <f>IFERROR(('CALC | Main Engine'!N1397+'CALC | Booster'!N1397)*INDEX(MassUnitsTable[],MATCH($R$3,MassUnitsTable[Mass Units],0),2), "")</f>
        <v/>
      </c>
      <c r="M1397" s="27" t="str">
        <f>IFERROR(('CALC | Main Engine'!O1397+'CALC | Booster'!O1397)*INDEX(MassUnitsTable[],MATCH($R$3,MassUnitsTable[Mass Units],0),2), "")</f>
        <v/>
      </c>
      <c r="N1397" s="27" t="str">
        <f>IFERROR(('CALC | Main Engine'!P1397+'CALC | Booster'!P1397)*INDEX(MassUnitsTable[],MATCH($R$3,MassUnitsTable[Mass Units],0),2), "")</f>
        <v/>
      </c>
      <c r="O1397" s="27" t="str">
        <f>IFERROR(('CALC | Main Engine'!Q1397+'CALC | Booster'!Q1397)*INDEX(MassUnitsTable[],MATCH($R$3,MassUnitsTable[Mass Units],0),2), "")</f>
        <v/>
      </c>
      <c r="P1397" s="27" t="str">
        <f>IFERROR(('CALC | Main Engine'!R1397+'CALC | Booster'!R1397)*INDEX(MassUnitsTable[],MATCH($R$3,MassUnitsTable[Mass Units],0),2), "")</f>
        <v/>
      </c>
      <c r="Q1397" s="27" t="str">
        <f>IFERROR(('CALC | Main Engine'!S1397+'CALC | Booster'!S1397)*INDEX(MassUnitsTable[],MATCH($R$3,MassUnitsTable[Mass Units],0),2), "")</f>
        <v/>
      </c>
      <c r="R1397" s="32" t="str">
        <f>IFERROR(('CALC | Main Engine'!T1397+'CALC | Booster'!T1397)*INDEX(MassUnitsTable[],MATCH($R$3,MassUnitsTable[Mass Units],0),2), "")</f>
        <v/>
      </c>
      <c r="S1397" s="10"/>
    </row>
    <row r="1398" spans="1:19" x14ac:dyDescent="0.25">
      <c r="A1398" s="10"/>
      <c r="B1398" s="4" t="str">
        <f t="shared" si="110"/>
        <v/>
      </c>
      <c r="C1398" s="5" t="str">
        <f t="shared" si="111"/>
        <v/>
      </c>
      <c r="D1398" s="5" t="str">
        <f t="shared" si="112"/>
        <v/>
      </c>
      <c r="E1398" s="5" t="str">
        <f t="shared" si="113"/>
        <v/>
      </c>
      <c r="F1398" s="5" t="str">
        <f>'CALC | Main Engine'!$B1398</f>
        <v/>
      </c>
      <c r="G1398" s="27" t="str">
        <f>'CALC | Main Engine'!$C1398</f>
        <v/>
      </c>
      <c r="H1398" s="6" t="str">
        <f>'CALC | Main Engine'!$E1398</f>
        <v/>
      </c>
      <c r="I1398" s="34" t="str">
        <f>IFERROR('CALC | Main Engine'!$F1398*INDEX(MassUnitsTable[],MATCH($R$3,MassUnitsTable[Mass Units],0),2), "")</f>
        <v/>
      </c>
      <c r="J1398" s="27" t="str">
        <f>IFERROR('CALC | Booster'!$F1398*INDEX(MassUnitsTable[],MATCH($R$3,MassUnitsTable[Mass Units],0),2), "")</f>
        <v/>
      </c>
      <c r="K1398" s="32" t="str">
        <f t="shared" si="114"/>
        <v/>
      </c>
      <c r="L1398" s="34" t="str">
        <f>IFERROR(('CALC | Main Engine'!N1398+'CALC | Booster'!N1398)*INDEX(MassUnitsTable[],MATCH($R$3,MassUnitsTable[Mass Units],0),2), "")</f>
        <v/>
      </c>
      <c r="M1398" s="27" t="str">
        <f>IFERROR(('CALC | Main Engine'!O1398+'CALC | Booster'!O1398)*INDEX(MassUnitsTable[],MATCH($R$3,MassUnitsTable[Mass Units],0),2), "")</f>
        <v/>
      </c>
      <c r="N1398" s="27" t="str">
        <f>IFERROR(('CALC | Main Engine'!P1398+'CALC | Booster'!P1398)*INDEX(MassUnitsTable[],MATCH($R$3,MassUnitsTable[Mass Units],0),2), "")</f>
        <v/>
      </c>
      <c r="O1398" s="27" t="str">
        <f>IFERROR(('CALC | Main Engine'!Q1398+'CALC | Booster'!Q1398)*INDEX(MassUnitsTable[],MATCH($R$3,MassUnitsTable[Mass Units],0),2), "")</f>
        <v/>
      </c>
      <c r="P1398" s="27" t="str">
        <f>IFERROR(('CALC | Main Engine'!R1398+'CALC | Booster'!R1398)*INDEX(MassUnitsTable[],MATCH($R$3,MassUnitsTable[Mass Units],0),2), "")</f>
        <v/>
      </c>
      <c r="Q1398" s="27" t="str">
        <f>IFERROR(('CALC | Main Engine'!S1398+'CALC | Booster'!S1398)*INDEX(MassUnitsTable[],MATCH($R$3,MassUnitsTable[Mass Units],0),2), "")</f>
        <v/>
      </c>
      <c r="R1398" s="32" t="str">
        <f>IFERROR(('CALC | Main Engine'!T1398+'CALC | Booster'!T1398)*INDEX(MassUnitsTable[],MATCH($R$3,MassUnitsTable[Mass Units],0),2), "")</f>
        <v/>
      </c>
      <c r="S1398" s="10"/>
    </row>
    <row r="1399" spans="1:19" x14ac:dyDescent="0.25">
      <c r="A1399" s="10"/>
      <c r="B1399" s="4" t="str">
        <f t="shared" si="110"/>
        <v/>
      </c>
      <c r="C1399" s="5" t="str">
        <f t="shared" si="111"/>
        <v/>
      </c>
      <c r="D1399" s="5" t="str">
        <f t="shared" si="112"/>
        <v/>
      </c>
      <c r="E1399" s="5" t="str">
        <f t="shared" si="113"/>
        <v/>
      </c>
      <c r="F1399" s="5" t="str">
        <f>'CALC | Main Engine'!$B1399</f>
        <v/>
      </c>
      <c r="G1399" s="27" t="str">
        <f>'CALC | Main Engine'!$C1399</f>
        <v/>
      </c>
      <c r="H1399" s="6" t="str">
        <f>'CALC | Main Engine'!$E1399</f>
        <v/>
      </c>
      <c r="I1399" s="34" t="str">
        <f>IFERROR('CALC | Main Engine'!$F1399*INDEX(MassUnitsTable[],MATCH($R$3,MassUnitsTable[Mass Units],0),2), "")</f>
        <v/>
      </c>
      <c r="J1399" s="27" t="str">
        <f>IFERROR('CALC | Booster'!$F1399*INDEX(MassUnitsTable[],MATCH($R$3,MassUnitsTable[Mass Units],0),2), "")</f>
        <v/>
      </c>
      <c r="K1399" s="32" t="str">
        <f t="shared" si="114"/>
        <v/>
      </c>
      <c r="L1399" s="34" t="str">
        <f>IFERROR(('CALC | Main Engine'!N1399+'CALC | Booster'!N1399)*INDEX(MassUnitsTable[],MATCH($R$3,MassUnitsTable[Mass Units],0),2), "")</f>
        <v/>
      </c>
      <c r="M1399" s="27" t="str">
        <f>IFERROR(('CALC | Main Engine'!O1399+'CALC | Booster'!O1399)*INDEX(MassUnitsTable[],MATCH($R$3,MassUnitsTable[Mass Units],0),2), "")</f>
        <v/>
      </c>
      <c r="N1399" s="27" t="str">
        <f>IFERROR(('CALC | Main Engine'!P1399+'CALC | Booster'!P1399)*INDEX(MassUnitsTable[],MATCH($R$3,MassUnitsTable[Mass Units],0),2), "")</f>
        <v/>
      </c>
      <c r="O1399" s="27" t="str">
        <f>IFERROR(('CALC | Main Engine'!Q1399+'CALC | Booster'!Q1399)*INDEX(MassUnitsTable[],MATCH($R$3,MassUnitsTable[Mass Units],0),2), "")</f>
        <v/>
      </c>
      <c r="P1399" s="27" t="str">
        <f>IFERROR(('CALC | Main Engine'!R1399+'CALC | Booster'!R1399)*INDEX(MassUnitsTable[],MATCH($R$3,MassUnitsTable[Mass Units],0),2), "")</f>
        <v/>
      </c>
      <c r="Q1399" s="27" t="str">
        <f>IFERROR(('CALC | Main Engine'!S1399+'CALC | Booster'!S1399)*INDEX(MassUnitsTable[],MATCH($R$3,MassUnitsTable[Mass Units],0),2), "")</f>
        <v/>
      </c>
      <c r="R1399" s="32" t="str">
        <f>IFERROR(('CALC | Main Engine'!T1399+'CALC | Booster'!T1399)*INDEX(MassUnitsTable[],MATCH($R$3,MassUnitsTable[Mass Units],0),2), "")</f>
        <v/>
      </c>
      <c r="S1399" s="10"/>
    </row>
    <row r="1400" spans="1:19" x14ac:dyDescent="0.25">
      <c r="A1400" s="10"/>
      <c r="B1400" s="4" t="str">
        <f t="shared" si="110"/>
        <v/>
      </c>
      <c r="C1400" s="5" t="str">
        <f t="shared" si="111"/>
        <v/>
      </c>
      <c r="D1400" s="5" t="str">
        <f t="shared" si="112"/>
        <v/>
      </c>
      <c r="E1400" s="5" t="str">
        <f t="shared" si="113"/>
        <v/>
      </c>
      <c r="F1400" s="5" t="str">
        <f>'CALC | Main Engine'!$B1400</f>
        <v/>
      </c>
      <c r="G1400" s="27" t="str">
        <f>'CALC | Main Engine'!$C1400</f>
        <v/>
      </c>
      <c r="H1400" s="6" t="str">
        <f>'CALC | Main Engine'!$E1400</f>
        <v/>
      </c>
      <c r="I1400" s="34" t="str">
        <f>IFERROR('CALC | Main Engine'!$F1400*INDEX(MassUnitsTable[],MATCH($R$3,MassUnitsTable[Mass Units],0),2), "")</f>
        <v/>
      </c>
      <c r="J1400" s="27" t="str">
        <f>IFERROR('CALC | Booster'!$F1400*INDEX(MassUnitsTable[],MATCH($R$3,MassUnitsTable[Mass Units],0),2), "")</f>
        <v/>
      </c>
      <c r="K1400" s="32" t="str">
        <f t="shared" si="114"/>
        <v/>
      </c>
      <c r="L1400" s="34" t="str">
        <f>IFERROR(('CALC | Main Engine'!N1400+'CALC | Booster'!N1400)*INDEX(MassUnitsTable[],MATCH($R$3,MassUnitsTable[Mass Units],0),2), "")</f>
        <v/>
      </c>
      <c r="M1400" s="27" t="str">
        <f>IFERROR(('CALC | Main Engine'!O1400+'CALC | Booster'!O1400)*INDEX(MassUnitsTable[],MATCH($R$3,MassUnitsTable[Mass Units],0),2), "")</f>
        <v/>
      </c>
      <c r="N1400" s="27" t="str">
        <f>IFERROR(('CALC | Main Engine'!P1400+'CALC | Booster'!P1400)*INDEX(MassUnitsTable[],MATCH($R$3,MassUnitsTable[Mass Units],0),2), "")</f>
        <v/>
      </c>
      <c r="O1400" s="27" t="str">
        <f>IFERROR(('CALC | Main Engine'!Q1400+'CALC | Booster'!Q1400)*INDEX(MassUnitsTable[],MATCH($R$3,MassUnitsTable[Mass Units],0),2), "")</f>
        <v/>
      </c>
      <c r="P1400" s="27" t="str">
        <f>IFERROR(('CALC | Main Engine'!R1400+'CALC | Booster'!R1400)*INDEX(MassUnitsTable[],MATCH($R$3,MassUnitsTable[Mass Units],0),2), "")</f>
        <v/>
      </c>
      <c r="Q1400" s="27" t="str">
        <f>IFERROR(('CALC | Main Engine'!S1400+'CALC | Booster'!S1400)*INDEX(MassUnitsTable[],MATCH($R$3,MassUnitsTable[Mass Units],0),2), "")</f>
        <v/>
      </c>
      <c r="R1400" s="32" t="str">
        <f>IFERROR(('CALC | Main Engine'!T1400+'CALC | Booster'!T1400)*INDEX(MassUnitsTable[],MATCH($R$3,MassUnitsTable[Mass Units],0),2), "")</f>
        <v/>
      </c>
      <c r="S1400" s="10"/>
    </row>
    <row r="1401" spans="1:19" x14ac:dyDescent="0.25">
      <c r="A1401" s="10"/>
      <c r="B1401" s="4" t="str">
        <f t="shared" si="110"/>
        <v/>
      </c>
      <c r="C1401" s="5" t="str">
        <f t="shared" si="111"/>
        <v/>
      </c>
      <c r="D1401" s="5" t="str">
        <f t="shared" si="112"/>
        <v/>
      </c>
      <c r="E1401" s="5" t="str">
        <f t="shared" si="113"/>
        <v/>
      </c>
      <c r="F1401" s="5" t="str">
        <f>'CALC | Main Engine'!$B1401</f>
        <v/>
      </c>
      <c r="G1401" s="27" t="str">
        <f>'CALC | Main Engine'!$C1401</f>
        <v/>
      </c>
      <c r="H1401" s="6" t="str">
        <f>'CALC | Main Engine'!$E1401</f>
        <v/>
      </c>
      <c r="I1401" s="34" t="str">
        <f>IFERROR('CALC | Main Engine'!$F1401*INDEX(MassUnitsTable[],MATCH($R$3,MassUnitsTable[Mass Units],0),2), "")</f>
        <v/>
      </c>
      <c r="J1401" s="27" t="str">
        <f>IFERROR('CALC | Booster'!$F1401*INDEX(MassUnitsTable[],MATCH($R$3,MassUnitsTable[Mass Units],0),2), "")</f>
        <v/>
      </c>
      <c r="K1401" s="32" t="str">
        <f t="shared" si="114"/>
        <v/>
      </c>
      <c r="L1401" s="34" t="str">
        <f>IFERROR(('CALC | Main Engine'!N1401+'CALC | Booster'!N1401)*INDEX(MassUnitsTable[],MATCH($R$3,MassUnitsTable[Mass Units],0),2), "")</f>
        <v/>
      </c>
      <c r="M1401" s="27" t="str">
        <f>IFERROR(('CALC | Main Engine'!O1401+'CALC | Booster'!O1401)*INDEX(MassUnitsTable[],MATCH($R$3,MassUnitsTable[Mass Units],0),2), "")</f>
        <v/>
      </c>
      <c r="N1401" s="27" t="str">
        <f>IFERROR(('CALC | Main Engine'!P1401+'CALC | Booster'!P1401)*INDEX(MassUnitsTable[],MATCH($R$3,MassUnitsTable[Mass Units],0),2), "")</f>
        <v/>
      </c>
      <c r="O1401" s="27" t="str">
        <f>IFERROR(('CALC | Main Engine'!Q1401+'CALC | Booster'!Q1401)*INDEX(MassUnitsTable[],MATCH($R$3,MassUnitsTable[Mass Units],0),2), "")</f>
        <v/>
      </c>
      <c r="P1401" s="27" t="str">
        <f>IFERROR(('CALC | Main Engine'!R1401+'CALC | Booster'!R1401)*INDEX(MassUnitsTable[],MATCH($R$3,MassUnitsTable[Mass Units],0),2), "")</f>
        <v/>
      </c>
      <c r="Q1401" s="27" t="str">
        <f>IFERROR(('CALC | Main Engine'!S1401+'CALC | Booster'!S1401)*INDEX(MassUnitsTable[],MATCH($R$3,MassUnitsTable[Mass Units],0),2), "")</f>
        <v/>
      </c>
      <c r="R1401" s="32" t="str">
        <f>IFERROR(('CALC | Main Engine'!T1401+'CALC | Booster'!T1401)*INDEX(MassUnitsTable[],MATCH($R$3,MassUnitsTable[Mass Units],0),2), "")</f>
        <v/>
      </c>
      <c r="S1401" s="10"/>
    </row>
    <row r="1402" spans="1:19" x14ac:dyDescent="0.25">
      <c r="A1402" s="10"/>
      <c r="B1402" s="4" t="str">
        <f t="shared" si="110"/>
        <v/>
      </c>
      <c r="C1402" s="5" t="str">
        <f t="shared" si="111"/>
        <v/>
      </c>
      <c r="D1402" s="5" t="str">
        <f t="shared" si="112"/>
        <v/>
      </c>
      <c r="E1402" s="5" t="str">
        <f t="shared" si="113"/>
        <v/>
      </c>
      <c r="F1402" s="5" t="str">
        <f>'CALC | Main Engine'!$B1402</f>
        <v/>
      </c>
      <c r="G1402" s="27" t="str">
        <f>'CALC | Main Engine'!$C1402</f>
        <v/>
      </c>
      <c r="H1402" s="6" t="str">
        <f>'CALC | Main Engine'!$E1402</f>
        <v/>
      </c>
      <c r="I1402" s="34" t="str">
        <f>IFERROR('CALC | Main Engine'!$F1402*INDEX(MassUnitsTable[],MATCH($R$3,MassUnitsTable[Mass Units],0),2), "")</f>
        <v/>
      </c>
      <c r="J1402" s="27" t="str">
        <f>IFERROR('CALC | Booster'!$F1402*INDEX(MassUnitsTable[],MATCH($R$3,MassUnitsTable[Mass Units],0),2), "")</f>
        <v/>
      </c>
      <c r="K1402" s="32" t="str">
        <f t="shared" si="114"/>
        <v/>
      </c>
      <c r="L1402" s="34" t="str">
        <f>IFERROR(('CALC | Main Engine'!N1402+'CALC | Booster'!N1402)*INDEX(MassUnitsTable[],MATCH($R$3,MassUnitsTable[Mass Units],0),2), "")</f>
        <v/>
      </c>
      <c r="M1402" s="27" t="str">
        <f>IFERROR(('CALC | Main Engine'!O1402+'CALC | Booster'!O1402)*INDEX(MassUnitsTable[],MATCH($R$3,MassUnitsTable[Mass Units],0),2), "")</f>
        <v/>
      </c>
      <c r="N1402" s="27" t="str">
        <f>IFERROR(('CALC | Main Engine'!P1402+'CALC | Booster'!P1402)*INDEX(MassUnitsTable[],MATCH($R$3,MassUnitsTable[Mass Units],0),2), "")</f>
        <v/>
      </c>
      <c r="O1402" s="27" t="str">
        <f>IFERROR(('CALC | Main Engine'!Q1402+'CALC | Booster'!Q1402)*INDEX(MassUnitsTable[],MATCH($R$3,MassUnitsTable[Mass Units],0),2), "")</f>
        <v/>
      </c>
      <c r="P1402" s="27" t="str">
        <f>IFERROR(('CALC | Main Engine'!R1402+'CALC | Booster'!R1402)*INDEX(MassUnitsTable[],MATCH($R$3,MassUnitsTable[Mass Units],0),2), "")</f>
        <v/>
      </c>
      <c r="Q1402" s="27" t="str">
        <f>IFERROR(('CALC | Main Engine'!S1402+'CALC | Booster'!S1402)*INDEX(MassUnitsTable[],MATCH($R$3,MassUnitsTable[Mass Units],0),2), "")</f>
        <v/>
      </c>
      <c r="R1402" s="32" t="str">
        <f>IFERROR(('CALC | Main Engine'!T1402+'CALC | Booster'!T1402)*INDEX(MassUnitsTable[],MATCH($R$3,MassUnitsTable[Mass Units],0),2), "")</f>
        <v/>
      </c>
      <c r="S1402" s="10"/>
    </row>
    <row r="1403" spans="1:19" x14ac:dyDescent="0.25">
      <c r="A1403" s="10"/>
      <c r="B1403" s="4" t="str">
        <f t="shared" si="110"/>
        <v/>
      </c>
      <c r="C1403" s="5" t="str">
        <f t="shared" si="111"/>
        <v/>
      </c>
      <c r="D1403" s="5" t="str">
        <f t="shared" si="112"/>
        <v/>
      </c>
      <c r="E1403" s="5" t="str">
        <f t="shared" si="113"/>
        <v/>
      </c>
      <c r="F1403" s="5" t="str">
        <f>'CALC | Main Engine'!$B1403</f>
        <v/>
      </c>
      <c r="G1403" s="27" t="str">
        <f>'CALC | Main Engine'!$C1403</f>
        <v/>
      </c>
      <c r="H1403" s="6" t="str">
        <f>'CALC | Main Engine'!$E1403</f>
        <v/>
      </c>
      <c r="I1403" s="34" t="str">
        <f>IFERROR('CALC | Main Engine'!$F1403*INDEX(MassUnitsTable[],MATCH($R$3,MassUnitsTable[Mass Units],0),2), "")</f>
        <v/>
      </c>
      <c r="J1403" s="27" t="str">
        <f>IFERROR('CALC | Booster'!$F1403*INDEX(MassUnitsTable[],MATCH($R$3,MassUnitsTable[Mass Units],0),2), "")</f>
        <v/>
      </c>
      <c r="K1403" s="32" t="str">
        <f t="shared" si="114"/>
        <v/>
      </c>
      <c r="L1403" s="34" t="str">
        <f>IFERROR(('CALC | Main Engine'!N1403+'CALC | Booster'!N1403)*INDEX(MassUnitsTable[],MATCH($R$3,MassUnitsTable[Mass Units],0),2), "")</f>
        <v/>
      </c>
      <c r="M1403" s="27" t="str">
        <f>IFERROR(('CALC | Main Engine'!O1403+'CALC | Booster'!O1403)*INDEX(MassUnitsTable[],MATCH($R$3,MassUnitsTable[Mass Units],0),2), "")</f>
        <v/>
      </c>
      <c r="N1403" s="27" t="str">
        <f>IFERROR(('CALC | Main Engine'!P1403+'CALC | Booster'!P1403)*INDEX(MassUnitsTable[],MATCH($R$3,MassUnitsTable[Mass Units],0),2), "")</f>
        <v/>
      </c>
      <c r="O1403" s="27" t="str">
        <f>IFERROR(('CALC | Main Engine'!Q1403+'CALC | Booster'!Q1403)*INDEX(MassUnitsTable[],MATCH($R$3,MassUnitsTable[Mass Units],0),2), "")</f>
        <v/>
      </c>
      <c r="P1403" s="27" t="str">
        <f>IFERROR(('CALC | Main Engine'!R1403+'CALC | Booster'!R1403)*INDEX(MassUnitsTable[],MATCH($R$3,MassUnitsTable[Mass Units],0),2), "")</f>
        <v/>
      </c>
      <c r="Q1403" s="27" t="str">
        <f>IFERROR(('CALC | Main Engine'!S1403+'CALC | Booster'!S1403)*INDEX(MassUnitsTable[],MATCH($R$3,MassUnitsTable[Mass Units],0),2), "")</f>
        <v/>
      </c>
      <c r="R1403" s="32" t="str">
        <f>IFERROR(('CALC | Main Engine'!T1403+'CALC | Booster'!T1403)*INDEX(MassUnitsTable[],MATCH($R$3,MassUnitsTable[Mass Units],0),2), "")</f>
        <v/>
      </c>
      <c r="S1403" s="10"/>
    </row>
    <row r="1404" spans="1:19" x14ac:dyDescent="0.25">
      <c r="A1404" s="10"/>
      <c r="B1404" s="4" t="str">
        <f t="shared" si="110"/>
        <v/>
      </c>
      <c r="C1404" s="5" t="str">
        <f t="shared" si="111"/>
        <v/>
      </c>
      <c r="D1404" s="5" t="str">
        <f t="shared" si="112"/>
        <v/>
      </c>
      <c r="E1404" s="5" t="str">
        <f t="shared" si="113"/>
        <v/>
      </c>
      <c r="F1404" s="5" t="str">
        <f>'CALC | Main Engine'!$B1404</f>
        <v/>
      </c>
      <c r="G1404" s="27" t="str">
        <f>'CALC | Main Engine'!$C1404</f>
        <v/>
      </c>
      <c r="H1404" s="6" t="str">
        <f>'CALC | Main Engine'!$E1404</f>
        <v/>
      </c>
      <c r="I1404" s="34" t="str">
        <f>IFERROR('CALC | Main Engine'!$F1404*INDEX(MassUnitsTable[],MATCH($R$3,MassUnitsTable[Mass Units],0),2), "")</f>
        <v/>
      </c>
      <c r="J1404" s="27" t="str">
        <f>IFERROR('CALC | Booster'!$F1404*INDEX(MassUnitsTable[],MATCH($R$3,MassUnitsTable[Mass Units],0),2), "")</f>
        <v/>
      </c>
      <c r="K1404" s="32" t="str">
        <f t="shared" si="114"/>
        <v/>
      </c>
      <c r="L1404" s="34" t="str">
        <f>IFERROR(('CALC | Main Engine'!N1404+'CALC | Booster'!N1404)*INDEX(MassUnitsTable[],MATCH($R$3,MassUnitsTable[Mass Units],0),2), "")</f>
        <v/>
      </c>
      <c r="M1404" s="27" t="str">
        <f>IFERROR(('CALC | Main Engine'!O1404+'CALC | Booster'!O1404)*INDEX(MassUnitsTable[],MATCH($R$3,MassUnitsTable[Mass Units],0),2), "")</f>
        <v/>
      </c>
      <c r="N1404" s="27" t="str">
        <f>IFERROR(('CALC | Main Engine'!P1404+'CALC | Booster'!P1404)*INDEX(MassUnitsTable[],MATCH($R$3,MassUnitsTable[Mass Units],0),2), "")</f>
        <v/>
      </c>
      <c r="O1404" s="27" t="str">
        <f>IFERROR(('CALC | Main Engine'!Q1404+'CALC | Booster'!Q1404)*INDEX(MassUnitsTable[],MATCH($R$3,MassUnitsTable[Mass Units],0),2), "")</f>
        <v/>
      </c>
      <c r="P1404" s="27" t="str">
        <f>IFERROR(('CALC | Main Engine'!R1404+'CALC | Booster'!R1404)*INDEX(MassUnitsTable[],MATCH($R$3,MassUnitsTable[Mass Units],0),2), "")</f>
        <v/>
      </c>
      <c r="Q1404" s="27" t="str">
        <f>IFERROR(('CALC | Main Engine'!S1404+'CALC | Booster'!S1404)*INDEX(MassUnitsTable[],MATCH($R$3,MassUnitsTable[Mass Units],0),2), "")</f>
        <v/>
      </c>
      <c r="R1404" s="32" t="str">
        <f>IFERROR(('CALC | Main Engine'!T1404+'CALC | Booster'!T1404)*INDEX(MassUnitsTable[],MATCH($R$3,MassUnitsTable[Mass Units],0),2), "")</f>
        <v/>
      </c>
      <c r="S1404" s="10"/>
    </row>
    <row r="1405" spans="1:19" x14ac:dyDescent="0.25">
      <c r="A1405" s="10"/>
      <c r="B1405" s="4" t="str">
        <f t="shared" si="110"/>
        <v/>
      </c>
      <c r="C1405" s="5" t="str">
        <f t="shared" si="111"/>
        <v/>
      </c>
      <c r="D1405" s="5" t="str">
        <f t="shared" si="112"/>
        <v/>
      </c>
      <c r="E1405" s="5" t="str">
        <f t="shared" si="113"/>
        <v/>
      </c>
      <c r="F1405" s="5" t="str">
        <f>'CALC | Main Engine'!$B1405</f>
        <v/>
      </c>
      <c r="G1405" s="27" t="str">
        <f>'CALC | Main Engine'!$C1405</f>
        <v/>
      </c>
      <c r="H1405" s="6" t="str">
        <f>'CALC | Main Engine'!$E1405</f>
        <v/>
      </c>
      <c r="I1405" s="34" t="str">
        <f>IFERROR('CALC | Main Engine'!$F1405*INDEX(MassUnitsTable[],MATCH($R$3,MassUnitsTable[Mass Units],0),2), "")</f>
        <v/>
      </c>
      <c r="J1405" s="27" t="str">
        <f>IFERROR('CALC | Booster'!$F1405*INDEX(MassUnitsTable[],MATCH($R$3,MassUnitsTable[Mass Units],0),2), "")</f>
        <v/>
      </c>
      <c r="K1405" s="32" t="str">
        <f t="shared" si="114"/>
        <v/>
      </c>
      <c r="L1405" s="34" t="str">
        <f>IFERROR(('CALC | Main Engine'!N1405+'CALC | Booster'!N1405)*INDEX(MassUnitsTable[],MATCH($R$3,MassUnitsTable[Mass Units],0),2), "")</f>
        <v/>
      </c>
      <c r="M1405" s="27" t="str">
        <f>IFERROR(('CALC | Main Engine'!O1405+'CALC | Booster'!O1405)*INDEX(MassUnitsTable[],MATCH($R$3,MassUnitsTable[Mass Units],0),2), "")</f>
        <v/>
      </c>
      <c r="N1405" s="27" t="str">
        <f>IFERROR(('CALC | Main Engine'!P1405+'CALC | Booster'!P1405)*INDEX(MassUnitsTable[],MATCH($R$3,MassUnitsTable[Mass Units],0),2), "")</f>
        <v/>
      </c>
      <c r="O1405" s="27" t="str">
        <f>IFERROR(('CALC | Main Engine'!Q1405+'CALC | Booster'!Q1405)*INDEX(MassUnitsTable[],MATCH($R$3,MassUnitsTable[Mass Units],0),2), "")</f>
        <v/>
      </c>
      <c r="P1405" s="27" t="str">
        <f>IFERROR(('CALC | Main Engine'!R1405+'CALC | Booster'!R1405)*INDEX(MassUnitsTable[],MATCH($R$3,MassUnitsTable[Mass Units],0),2), "")</f>
        <v/>
      </c>
      <c r="Q1405" s="27" t="str">
        <f>IFERROR(('CALC | Main Engine'!S1405+'CALC | Booster'!S1405)*INDEX(MassUnitsTable[],MATCH($R$3,MassUnitsTable[Mass Units],0),2), "")</f>
        <v/>
      </c>
      <c r="R1405" s="32" t="str">
        <f>IFERROR(('CALC | Main Engine'!T1405+'CALC | Booster'!T1405)*INDEX(MassUnitsTable[],MATCH($R$3,MassUnitsTable[Mass Units],0),2), "")</f>
        <v/>
      </c>
      <c r="S1405" s="10"/>
    </row>
    <row r="1406" spans="1:19" x14ac:dyDescent="0.25">
      <c r="A1406" s="10"/>
      <c r="B1406" s="4" t="str">
        <f t="shared" si="110"/>
        <v/>
      </c>
      <c r="C1406" s="5" t="str">
        <f t="shared" si="111"/>
        <v/>
      </c>
      <c r="D1406" s="5" t="str">
        <f t="shared" si="112"/>
        <v/>
      </c>
      <c r="E1406" s="5" t="str">
        <f t="shared" si="113"/>
        <v/>
      </c>
      <c r="F1406" s="5" t="str">
        <f>'CALC | Main Engine'!$B1406</f>
        <v/>
      </c>
      <c r="G1406" s="27" t="str">
        <f>'CALC | Main Engine'!$C1406</f>
        <v/>
      </c>
      <c r="H1406" s="6" t="str">
        <f>'CALC | Main Engine'!$E1406</f>
        <v/>
      </c>
      <c r="I1406" s="34" t="str">
        <f>IFERROR('CALC | Main Engine'!$F1406*INDEX(MassUnitsTable[],MATCH($R$3,MassUnitsTable[Mass Units],0),2), "")</f>
        <v/>
      </c>
      <c r="J1406" s="27" t="str">
        <f>IFERROR('CALC | Booster'!$F1406*INDEX(MassUnitsTable[],MATCH($R$3,MassUnitsTable[Mass Units],0),2), "")</f>
        <v/>
      </c>
      <c r="K1406" s="32" t="str">
        <f t="shared" si="114"/>
        <v/>
      </c>
      <c r="L1406" s="34" t="str">
        <f>IFERROR(('CALC | Main Engine'!N1406+'CALC | Booster'!N1406)*INDEX(MassUnitsTable[],MATCH($R$3,MassUnitsTable[Mass Units],0),2), "")</f>
        <v/>
      </c>
      <c r="M1406" s="27" t="str">
        <f>IFERROR(('CALC | Main Engine'!O1406+'CALC | Booster'!O1406)*INDEX(MassUnitsTable[],MATCH($R$3,MassUnitsTable[Mass Units],0),2), "")</f>
        <v/>
      </c>
      <c r="N1406" s="27" t="str">
        <f>IFERROR(('CALC | Main Engine'!P1406+'CALC | Booster'!P1406)*INDEX(MassUnitsTable[],MATCH($R$3,MassUnitsTable[Mass Units],0),2), "")</f>
        <v/>
      </c>
      <c r="O1406" s="27" t="str">
        <f>IFERROR(('CALC | Main Engine'!Q1406+'CALC | Booster'!Q1406)*INDEX(MassUnitsTable[],MATCH($R$3,MassUnitsTable[Mass Units],0),2), "")</f>
        <v/>
      </c>
      <c r="P1406" s="27" t="str">
        <f>IFERROR(('CALC | Main Engine'!R1406+'CALC | Booster'!R1406)*INDEX(MassUnitsTable[],MATCH($R$3,MassUnitsTable[Mass Units],0),2), "")</f>
        <v/>
      </c>
      <c r="Q1406" s="27" t="str">
        <f>IFERROR(('CALC | Main Engine'!S1406+'CALC | Booster'!S1406)*INDEX(MassUnitsTable[],MATCH($R$3,MassUnitsTable[Mass Units],0),2), "")</f>
        <v/>
      </c>
      <c r="R1406" s="32" t="str">
        <f>IFERROR(('CALC | Main Engine'!T1406+'CALC | Booster'!T1406)*INDEX(MassUnitsTable[],MATCH($R$3,MassUnitsTable[Mass Units],0),2), "")</f>
        <v/>
      </c>
      <c r="S1406" s="10"/>
    </row>
    <row r="1407" spans="1:19" x14ac:dyDescent="0.25">
      <c r="A1407" s="10"/>
      <c r="B1407" s="4" t="str">
        <f t="shared" si="110"/>
        <v/>
      </c>
      <c r="C1407" s="5" t="str">
        <f t="shared" si="111"/>
        <v/>
      </c>
      <c r="D1407" s="5" t="str">
        <f t="shared" si="112"/>
        <v/>
      </c>
      <c r="E1407" s="5" t="str">
        <f t="shared" si="113"/>
        <v/>
      </c>
      <c r="F1407" s="5" t="str">
        <f>'CALC | Main Engine'!$B1407</f>
        <v/>
      </c>
      <c r="G1407" s="27" t="str">
        <f>'CALC | Main Engine'!$C1407</f>
        <v/>
      </c>
      <c r="H1407" s="6" t="str">
        <f>'CALC | Main Engine'!$E1407</f>
        <v/>
      </c>
      <c r="I1407" s="34" t="str">
        <f>IFERROR('CALC | Main Engine'!$F1407*INDEX(MassUnitsTable[],MATCH($R$3,MassUnitsTable[Mass Units],0),2), "")</f>
        <v/>
      </c>
      <c r="J1407" s="27" t="str">
        <f>IFERROR('CALC | Booster'!$F1407*INDEX(MassUnitsTable[],MATCH($R$3,MassUnitsTable[Mass Units],0),2), "")</f>
        <v/>
      </c>
      <c r="K1407" s="32" t="str">
        <f t="shared" si="114"/>
        <v/>
      </c>
      <c r="L1407" s="34" t="str">
        <f>IFERROR(('CALC | Main Engine'!N1407+'CALC | Booster'!N1407)*INDEX(MassUnitsTable[],MATCH($R$3,MassUnitsTable[Mass Units],0),2), "")</f>
        <v/>
      </c>
      <c r="M1407" s="27" t="str">
        <f>IFERROR(('CALC | Main Engine'!O1407+'CALC | Booster'!O1407)*INDEX(MassUnitsTable[],MATCH($R$3,MassUnitsTable[Mass Units],0),2), "")</f>
        <v/>
      </c>
      <c r="N1407" s="27" t="str">
        <f>IFERROR(('CALC | Main Engine'!P1407+'CALC | Booster'!P1407)*INDEX(MassUnitsTable[],MATCH($R$3,MassUnitsTable[Mass Units],0),2), "")</f>
        <v/>
      </c>
      <c r="O1407" s="27" t="str">
        <f>IFERROR(('CALC | Main Engine'!Q1407+'CALC | Booster'!Q1407)*INDEX(MassUnitsTable[],MATCH($R$3,MassUnitsTable[Mass Units],0),2), "")</f>
        <v/>
      </c>
      <c r="P1407" s="27" t="str">
        <f>IFERROR(('CALC | Main Engine'!R1407+'CALC | Booster'!R1407)*INDEX(MassUnitsTable[],MATCH($R$3,MassUnitsTable[Mass Units],0),2), "")</f>
        <v/>
      </c>
      <c r="Q1407" s="27" t="str">
        <f>IFERROR(('CALC | Main Engine'!S1407+'CALC | Booster'!S1407)*INDEX(MassUnitsTable[],MATCH($R$3,MassUnitsTable[Mass Units],0),2), "")</f>
        <v/>
      </c>
      <c r="R1407" s="32" t="str">
        <f>IFERROR(('CALC | Main Engine'!T1407+'CALC | Booster'!T1407)*INDEX(MassUnitsTable[],MATCH($R$3,MassUnitsTable[Mass Units],0),2), "")</f>
        <v/>
      </c>
      <c r="S1407" s="10"/>
    </row>
    <row r="1408" spans="1:19" x14ac:dyDescent="0.25">
      <c r="A1408" s="10"/>
      <c r="B1408" s="4" t="str">
        <f t="shared" si="110"/>
        <v/>
      </c>
      <c r="C1408" s="5" t="str">
        <f t="shared" si="111"/>
        <v/>
      </c>
      <c r="D1408" s="5" t="str">
        <f t="shared" si="112"/>
        <v/>
      </c>
      <c r="E1408" s="5" t="str">
        <f t="shared" si="113"/>
        <v/>
      </c>
      <c r="F1408" s="5" t="str">
        <f>'CALC | Main Engine'!$B1408</f>
        <v/>
      </c>
      <c r="G1408" s="27" t="str">
        <f>'CALC | Main Engine'!$C1408</f>
        <v/>
      </c>
      <c r="H1408" s="6" t="str">
        <f>'CALC | Main Engine'!$E1408</f>
        <v/>
      </c>
      <c r="I1408" s="34" t="str">
        <f>IFERROR('CALC | Main Engine'!$F1408*INDEX(MassUnitsTable[],MATCH($R$3,MassUnitsTable[Mass Units],0),2), "")</f>
        <v/>
      </c>
      <c r="J1408" s="27" t="str">
        <f>IFERROR('CALC | Booster'!$F1408*INDEX(MassUnitsTable[],MATCH($R$3,MassUnitsTable[Mass Units],0),2), "")</f>
        <v/>
      </c>
      <c r="K1408" s="32" t="str">
        <f t="shared" si="114"/>
        <v/>
      </c>
      <c r="L1408" s="34" t="str">
        <f>IFERROR(('CALC | Main Engine'!N1408+'CALC | Booster'!N1408)*INDEX(MassUnitsTable[],MATCH($R$3,MassUnitsTable[Mass Units],0),2), "")</f>
        <v/>
      </c>
      <c r="M1408" s="27" t="str">
        <f>IFERROR(('CALC | Main Engine'!O1408+'CALC | Booster'!O1408)*INDEX(MassUnitsTable[],MATCH($R$3,MassUnitsTable[Mass Units],0),2), "")</f>
        <v/>
      </c>
      <c r="N1408" s="27" t="str">
        <f>IFERROR(('CALC | Main Engine'!P1408+'CALC | Booster'!P1408)*INDEX(MassUnitsTable[],MATCH($R$3,MassUnitsTable[Mass Units],0),2), "")</f>
        <v/>
      </c>
      <c r="O1408" s="27" t="str">
        <f>IFERROR(('CALC | Main Engine'!Q1408+'CALC | Booster'!Q1408)*INDEX(MassUnitsTable[],MATCH($R$3,MassUnitsTable[Mass Units],0),2), "")</f>
        <v/>
      </c>
      <c r="P1408" s="27" t="str">
        <f>IFERROR(('CALC | Main Engine'!R1408+'CALC | Booster'!R1408)*INDEX(MassUnitsTable[],MATCH($R$3,MassUnitsTable[Mass Units],0),2), "")</f>
        <v/>
      </c>
      <c r="Q1408" s="27" t="str">
        <f>IFERROR(('CALC | Main Engine'!S1408+'CALC | Booster'!S1408)*INDEX(MassUnitsTable[],MATCH($R$3,MassUnitsTable[Mass Units],0),2), "")</f>
        <v/>
      </c>
      <c r="R1408" s="32" t="str">
        <f>IFERROR(('CALC | Main Engine'!T1408+'CALC | Booster'!T1408)*INDEX(MassUnitsTable[],MATCH($R$3,MassUnitsTable[Mass Units],0),2), "")</f>
        <v/>
      </c>
      <c r="S1408" s="10"/>
    </row>
    <row r="1409" spans="1:19" x14ac:dyDescent="0.25">
      <c r="A1409" s="10"/>
      <c r="B1409" s="4" t="str">
        <f t="shared" si="110"/>
        <v/>
      </c>
      <c r="C1409" s="5" t="str">
        <f t="shared" si="111"/>
        <v/>
      </c>
      <c r="D1409" s="5" t="str">
        <f t="shared" si="112"/>
        <v/>
      </c>
      <c r="E1409" s="5" t="str">
        <f t="shared" si="113"/>
        <v/>
      </c>
      <c r="F1409" s="5" t="str">
        <f>'CALC | Main Engine'!$B1409</f>
        <v/>
      </c>
      <c r="G1409" s="27" t="str">
        <f>'CALC | Main Engine'!$C1409</f>
        <v/>
      </c>
      <c r="H1409" s="6" t="str">
        <f>'CALC | Main Engine'!$E1409</f>
        <v/>
      </c>
      <c r="I1409" s="34" t="str">
        <f>IFERROR('CALC | Main Engine'!$F1409*INDEX(MassUnitsTable[],MATCH($R$3,MassUnitsTable[Mass Units],0),2), "")</f>
        <v/>
      </c>
      <c r="J1409" s="27" t="str">
        <f>IFERROR('CALC | Booster'!$F1409*INDEX(MassUnitsTable[],MATCH($R$3,MassUnitsTable[Mass Units],0),2), "")</f>
        <v/>
      </c>
      <c r="K1409" s="32" t="str">
        <f t="shared" si="114"/>
        <v/>
      </c>
      <c r="L1409" s="34" t="str">
        <f>IFERROR(('CALC | Main Engine'!N1409+'CALC | Booster'!N1409)*INDEX(MassUnitsTable[],MATCH($R$3,MassUnitsTable[Mass Units],0),2), "")</f>
        <v/>
      </c>
      <c r="M1409" s="27" t="str">
        <f>IFERROR(('CALC | Main Engine'!O1409+'CALC | Booster'!O1409)*INDEX(MassUnitsTable[],MATCH($R$3,MassUnitsTable[Mass Units],0),2), "")</f>
        <v/>
      </c>
      <c r="N1409" s="27" t="str">
        <f>IFERROR(('CALC | Main Engine'!P1409+'CALC | Booster'!P1409)*INDEX(MassUnitsTable[],MATCH($R$3,MassUnitsTable[Mass Units],0),2), "")</f>
        <v/>
      </c>
      <c r="O1409" s="27" t="str">
        <f>IFERROR(('CALC | Main Engine'!Q1409+'CALC | Booster'!Q1409)*INDEX(MassUnitsTable[],MATCH($R$3,MassUnitsTable[Mass Units],0),2), "")</f>
        <v/>
      </c>
      <c r="P1409" s="27" t="str">
        <f>IFERROR(('CALC | Main Engine'!R1409+'CALC | Booster'!R1409)*INDEX(MassUnitsTable[],MATCH($R$3,MassUnitsTable[Mass Units],0),2), "")</f>
        <v/>
      </c>
      <c r="Q1409" s="27" t="str">
        <f>IFERROR(('CALC | Main Engine'!S1409+'CALC | Booster'!S1409)*INDEX(MassUnitsTable[],MATCH($R$3,MassUnitsTable[Mass Units],0),2), "")</f>
        <v/>
      </c>
      <c r="R1409" s="32" t="str">
        <f>IFERROR(('CALC | Main Engine'!T1409+'CALC | Booster'!T1409)*INDEX(MassUnitsTable[],MATCH($R$3,MassUnitsTable[Mass Units],0),2), "")</f>
        <v/>
      </c>
      <c r="S1409" s="10"/>
    </row>
    <row r="1410" spans="1:19" x14ac:dyDescent="0.25">
      <c r="A1410" s="10"/>
      <c r="B1410" s="4" t="str">
        <f t="shared" si="110"/>
        <v/>
      </c>
      <c r="C1410" s="5" t="str">
        <f t="shared" si="111"/>
        <v/>
      </c>
      <c r="D1410" s="5" t="str">
        <f t="shared" si="112"/>
        <v/>
      </c>
      <c r="E1410" s="5" t="str">
        <f t="shared" si="113"/>
        <v/>
      </c>
      <c r="F1410" s="5" t="str">
        <f>'CALC | Main Engine'!$B1410</f>
        <v/>
      </c>
      <c r="G1410" s="27" t="str">
        <f>'CALC | Main Engine'!$C1410</f>
        <v/>
      </c>
      <c r="H1410" s="6" t="str">
        <f>'CALC | Main Engine'!$E1410</f>
        <v/>
      </c>
      <c r="I1410" s="34" t="str">
        <f>IFERROR('CALC | Main Engine'!$F1410*INDEX(MassUnitsTable[],MATCH($R$3,MassUnitsTable[Mass Units],0),2), "")</f>
        <v/>
      </c>
      <c r="J1410" s="27" t="str">
        <f>IFERROR('CALC | Booster'!$F1410*INDEX(MassUnitsTable[],MATCH($R$3,MassUnitsTable[Mass Units],0),2), "")</f>
        <v/>
      </c>
      <c r="K1410" s="32" t="str">
        <f t="shared" si="114"/>
        <v/>
      </c>
      <c r="L1410" s="34" t="str">
        <f>IFERROR(('CALC | Main Engine'!N1410+'CALC | Booster'!N1410)*INDEX(MassUnitsTable[],MATCH($R$3,MassUnitsTable[Mass Units],0),2), "")</f>
        <v/>
      </c>
      <c r="M1410" s="27" t="str">
        <f>IFERROR(('CALC | Main Engine'!O1410+'CALC | Booster'!O1410)*INDEX(MassUnitsTable[],MATCH($R$3,MassUnitsTable[Mass Units],0),2), "")</f>
        <v/>
      </c>
      <c r="N1410" s="27" t="str">
        <f>IFERROR(('CALC | Main Engine'!P1410+'CALC | Booster'!P1410)*INDEX(MassUnitsTable[],MATCH($R$3,MassUnitsTable[Mass Units],0),2), "")</f>
        <v/>
      </c>
      <c r="O1410" s="27" t="str">
        <f>IFERROR(('CALC | Main Engine'!Q1410+'CALC | Booster'!Q1410)*INDEX(MassUnitsTable[],MATCH($R$3,MassUnitsTable[Mass Units],0),2), "")</f>
        <v/>
      </c>
      <c r="P1410" s="27" t="str">
        <f>IFERROR(('CALC | Main Engine'!R1410+'CALC | Booster'!R1410)*INDEX(MassUnitsTable[],MATCH($R$3,MassUnitsTable[Mass Units],0),2), "")</f>
        <v/>
      </c>
      <c r="Q1410" s="27" t="str">
        <f>IFERROR(('CALC | Main Engine'!S1410+'CALC | Booster'!S1410)*INDEX(MassUnitsTable[],MATCH($R$3,MassUnitsTable[Mass Units],0),2), "")</f>
        <v/>
      </c>
      <c r="R1410" s="32" t="str">
        <f>IFERROR(('CALC | Main Engine'!T1410+'CALC | Booster'!T1410)*INDEX(MassUnitsTable[],MATCH($R$3,MassUnitsTable[Mass Units],0),2), "")</f>
        <v/>
      </c>
      <c r="S1410" s="10"/>
    </row>
    <row r="1411" spans="1:19" x14ac:dyDescent="0.25">
      <c r="A1411" s="10"/>
      <c r="B1411" s="4" t="str">
        <f t="shared" si="110"/>
        <v/>
      </c>
      <c r="C1411" s="5" t="str">
        <f t="shared" si="111"/>
        <v/>
      </c>
      <c r="D1411" s="5" t="str">
        <f t="shared" si="112"/>
        <v/>
      </c>
      <c r="E1411" s="5" t="str">
        <f t="shared" si="113"/>
        <v/>
      </c>
      <c r="F1411" s="5" t="str">
        <f>'CALC | Main Engine'!$B1411</f>
        <v/>
      </c>
      <c r="G1411" s="27" t="str">
        <f>'CALC | Main Engine'!$C1411</f>
        <v/>
      </c>
      <c r="H1411" s="6" t="str">
        <f>'CALC | Main Engine'!$E1411</f>
        <v/>
      </c>
      <c r="I1411" s="34" t="str">
        <f>IFERROR('CALC | Main Engine'!$F1411*INDEX(MassUnitsTable[],MATCH($R$3,MassUnitsTable[Mass Units],0),2), "")</f>
        <v/>
      </c>
      <c r="J1411" s="27" t="str">
        <f>IFERROR('CALC | Booster'!$F1411*INDEX(MassUnitsTable[],MATCH($R$3,MassUnitsTable[Mass Units],0),2), "")</f>
        <v/>
      </c>
      <c r="K1411" s="32" t="str">
        <f t="shared" si="114"/>
        <v/>
      </c>
      <c r="L1411" s="34" t="str">
        <f>IFERROR(('CALC | Main Engine'!N1411+'CALC | Booster'!N1411)*INDEX(MassUnitsTable[],MATCH($R$3,MassUnitsTable[Mass Units],0),2), "")</f>
        <v/>
      </c>
      <c r="M1411" s="27" t="str">
        <f>IFERROR(('CALC | Main Engine'!O1411+'CALC | Booster'!O1411)*INDEX(MassUnitsTable[],MATCH($R$3,MassUnitsTable[Mass Units],0),2), "")</f>
        <v/>
      </c>
      <c r="N1411" s="27" t="str">
        <f>IFERROR(('CALC | Main Engine'!P1411+'CALC | Booster'!P1411)*INDEX(MassUnitsTable[],MATCH($R$3,MassUnitsTable[Mass Units],0),2), "")</f>
        <v/>
      </c>
      <c r="O1411" s="27" t="str">
        <f>IFERROR(('CALC | Main Engine'!Q1411+'CALC | Booster'!Q1411)*INDEX(MassUnitsTable[],MATCH($R$3,MassUnitsTable[Mass Units],0),2), "")</f>
        <v/>
      </c>
      <c r="P1411" s="27" t="str">
        <f>IFERROR(('CALC | Main Engine'!R1411+'CALC | Booster'!R1411)*INDEX(MassUnitsTable[],MATCH($R$3,MassUnitsTable[Mass Units],0),2), "")</f>
        <v/>
      </c>
      <c r="Q1411" s="27" t="str">
        <f>IFERROR(('CALC | Main Engine'!S1411+'CALC | Booster'!S1411)*INDEX(MassUnitsTable[],MATCH($R$3,MassUnitsTable[Mass Units],0),2), "")</f>
        <v/>
      </c>
      <c r="R1411" s="32" t="str">
        <f>IFERROR(('CALC | Main Engine'!T1411+'CALC | Booster'!T1411)*INDEX(MassUnitsTable[],MATCH($R$3,MassUnitsTable[Mass Units],0),2), "")</f>
        <v/>
      </c>
      <c r="S1411" s="10"/>
    </row>
    <row r="1412" spans="1:19" x14ac:dyDescent="0.25">
      <c r="A1412" s="10"/>
      <c r="B1412" s="4" t="str">
        <f t="shared" si="110"/>
        <v/>
      </c>
      <c r="C1412" s="5" t="str">
        <f t="shared" si="111"/>
        <v/>
      </c>
      <c r="D1412" s="5" t="str">
        <f t="shared" si="112"/>
        <v/>
      </c>
      <c r="E1412" s="5" t="str">
        <f t="shared" si="113"/>
        <v/>
      </c>
      <c r="F1412" s="5" t="str">
        <f>'CALC | Main Engine'!$B1412</f>
        <v/>
      </c>
      <c r="G1412" s="27" t="str">
        <f>'CALC | Main Engine'!$C1412</f>
        <v/>
      </c>
      <c r="H1412" s="6" t="str">
        <f>'CALC | Main Engine'!$E1412</f>
        <v/>
      </c>
      <c r="I1412" s="34" t="str">
        <f>IFERROR('CALC | Main Engine'!$F1412*INDEX(MassUnitsTable[],MATCH($R$3,MassUnitsTable[Mass Units],0),2), "")</f>
        <v/>
      </c>
      <c r="J1412" s="27" t="str">
        <f>IFERROR('CALC | Booster'!$F1412*INDEX(MassUnitsTable[],MATCH($R$3,MassUnitsTable[Mass Units],0),2), "")</f>
        <v/>
      </c>
      <c r="K1412" s="32" t="str">
        <f t="shared" si="114"/>
        <v/>
      </c>
      <c r="L1412" s="34" t="str">
        <f>IFERROR(('CALC | Main Engine'!N1412+'CALC | Booster'!N1412)*INDEX(MassUnitsTable[],MATCH($R$3,MassUnitsTable[Mass Units],0),2), "")</f>
        <v/>
      </c>
      <c r="M1412" s="27" t="str">
        <f>IFERROR(('CALC | Main Engine'!O1412+'CALC | Booster'!O1412)*INDEX(MassUnitsTable[],MATCH($R$3,MassUnitsTable[Mass Units],0),2), "")</f>
        <v/>
      </c>
      <c r="N1412" s="27" t="str">
        <f>IFERROR(('CALC | Main Engine'!P1412+'CALC | Booster'!P1412)*INDEX(MassUnitsTable[],MATCH($R$3,MassUnitsTable[Mass Units],0),2), "")</f>
        <v/>
      </c>
      <c r="O1412" s="27" t="str">
        <f>IFERROR(('CALC | Main Engine'!Q1412+'CALC | Booster'!Q1412)*INDEX(MassUnitsTable[],MATCH($R$3,MassUnitsTable[Mass Units],0),2), "")</f>
        <v/>
      </c>
      <c r="P1412" s="27" t="str">
        <f>IFERROR(('CALC | Main Engine'!R1412+'CALC | Booster'!R1412)*INDEX(MassUnitsTable[],MATCH($R$3,MassUnitsTable[Mass Units],0),2), "")</f>
        <v/>
      </c>
      <c r="Q1412" s="27" t="str">
        <f>IFERROR(('CALC | Main Engine'!S1412+'CALC | Booster'!S1412)*INDEX(MassUnitsTable[],MATCH($R$3,MassUnitsTable[Mass Units],0),2), "")</f>
        <v/>
      </c>
      <c r="R1412" s="32" t="str">
        <f>IFERROR(('CALC | Main Engine'!T1412+'CALC | Booster'!T1412)*INDEX(MassUnitsTable[],MATCH($R$3,MassUnitsTable[Mass Units],0),2), "")</f>
        <v/>
      </c>
      <c r="S1412" s="10"/>
    </row>
    <row r="1413" spans="1:19" x14ac:dyDescent="0.25">
      <c r="A1413" s="10"/>
      <c r="B1413" s="4" t="str">
        <f t="shared" si="110"/>
        <v/>
      </c>
      <c r="C1413" s="5" t="str">
        <f t="shared" si="111"/>
        <v/>
      </c>
      <c r="D1413" s="5" t="str">
        <f t="shared" si="112"/>
        <v/>
      </c>
      <c r="E1413" s="5" t="str">
        <f t="shared" si="113"/>
        <v/>
      </c>
      <c r="F1413" s="5" t="str">
        <f>'CALC | Main Engine'!$B1413</f>
        <v/>
      </c>
      <c r="G1413" s="27" t="str">
        <f>'CALC | Main Engine'!$C1413</f>
        <v/>
      </c>
      <c r="H1413" s="6" t="str">
        <f>'CALC | Main Engine'!$E1413</f>
        <v/>
      </c>
      <c r="I1413" s="34" t="str">
        <f>IFERROR('CALC | Main Engine'!$F1413*INDEX(MassUnitsTable[],MATCH($R$3,MassUnitsTable[Mass Units],0),2), "")</f>
        <v/>
      </c>
      <c r="J1413" s="27" t="str">
        <f>IFERROR('CALC | Booster'!$F1413*INDEX(MassUnitsTable[],MATCH($R$3,MassUnitsTable[Mass Units],0),2), "")</f>
        <v/>
      </c>
      <c r="K1413" s="32" t="str">
        <f t="shared" si="114"/>
        <v/>
      </c>
      <c r="L1413" s="34" t="str">
        <f>IFERROR(('CALC | Main Engine'!N1413+'CALC | Booster'!N1413)*INDEX(MassUnitsTable[],MATCH($R$3,MassUnitsTable[Mass Units],0),2), "")</f>
        <v/>
      </c>
      <c r="M1413" s="27" t="str">
        <f>IFERROR(('CALC | Main Engine'!O1413+'CALC | Booster'!O1413)*INDEX(MassUnitsTable[],MATCH($R$3,MassUnitsTable[Mass Units],0),2), "")</f>
        <v/>
      </c>
      <c r="N1413" s="27" t="str">
        <f>IFERROR(('CALC | Main Engine'!P1413+'CALC | Booster'!P1413)*INDEX(MassUnitsTable[],MATCH($R$3,MassUnitsTable[Mass Units],0),2), "")</f>
        <v/>
      </c>
      <c r="O1413" s="27" t="str">
        <f>IFERROR(('CALC | Main Engine'!Q1413+'CALC | Booster'!Q1413)*INDEX(MassUnitsTable[],MATCH($R$3,MassUnitsTable[Mass Units],0),2), "")</f>
        <v/>
      </c>
      <c r="P1413" s="27" t="str">
        <f>IFERROR(('CALC | Main Engine'!R1413+'CALC | Booster'!R1413)*INDEX(MassUnitsTable[],MATCH($R$3,MassUnitsTable[Mass Units],0),2), "")</f>
        <v/>
      </c>
      <c r="Q1413" s="27" t="str">
        <f>IFERROR(('CALC | Main Engine'!S1413+'CALC | Booster'!S1413)*INDEX(MassUnitsTable[],MATCH($R$3,MassUnitsTable[Mass Units],0),2), "")</f>
        <v/>
      </c>
      <c r="R1413" s="32" t="str">
        <f>IFERROR(('CALC | Main Engine'!T1413+'CALC | Booster'!T1413)*INDEX(MassUnitsTable[],MATCH($R$3,MassUnitsTable[Mass Units],0),2), "")</f>
        <v/>
      </c>
      <c r="S1413" s="10"/>
    </row>
    <row r="1414" spans="1:19" x14ac:dyDescent="0.25">
      <c r="A1414" s="10"/>
      <c r="B1414" s="4" t="str">
        <f t="shared" si="110"/>
        <v/>
      </c>
      <c r="C1414" s="5" t="str">
        <f t="shared" si="111"/>
        <v/>
      </c>
      <c r="D1414" s="5" t="str">
        <f t="shared" si="112"/>
        <v/>
      </c>
      <c r="E1414" s="5" t="str">
        <f t="shared" si="113"/>
        <v/>
      </c>
      <c r="F1414" s="5" t="str">
        <f>'CALC | Main Engine'!$B1414</f>
        <v/>
      </c>
      <c r="G1414" s="27" t="str">
        <f>'CALC | Main Engine'!$C1414</f>
        <v/>
      </c>
      <c r="H1414" s="6" t="str">
        <f>'CALC | Main Engine'!$E1414</f>
        <v/>
      </c>
      <c r="I1414" s="34" t="str">
        <f>IFERROR('CALC | Main Engine'!$F1414*INDEX(MassUnitsTable[],MATCH($R$3,MassUnitsTable[Mass Units],0),2), "")</f>
        <v/>
      </c>
      <c r="J1414" s="27" t="str">
        <f>IFERROR('CALC | Booster'!$F1414*INDEX(MassUnitsTable[],MATCH($R$3,MassUnitsTable[Mass Units],0),2), "")</f>
        <v/>
      </c>
      <c r="K1414" s="32" t="str">
        <f t="shared" si="114"/>
        <v/>
      </c>
      <c r="L1414" s="34" t="str">
        <f>IFERROR(('CALC | Main Engine'!N1414+'CALC | Booster'!N1414)*INDEX(MassUnitsTable[],MATCH($R$3,MassUnitsTable[Mass Units],0),2), "")</f>
        <v/>
      </c>
      <c r="M1414" s="27" t="str">
        <f>IFERROR(('CALC | Main Engine'!O1414+'CALC | Booster'!O1414)*INDEX(MassUnitsTable[],MATCH($R$3,MassUnitsTable[Mass Units],0),2), "")</f>
        <v/>
      </c>
      <c r="N1414" s="27" t="str">
        <f>IFERROR(('CALC | Main Engine'!P1414+'CALC | Booster'!P1414)*INDEX(MassUnitsTable[],MATCH($R$3,MassUnitsTable[Mass Units],0),2), "")</f>
        <v/>
      </c>
      <c r="O1414" s="27" t="str">
        <f>IFERROR(('CALC | Main Engine'!Q1414+'CALC | Booster'!Q1414)*INDEX(MassUnitsTable[],MATCH($R$3,MassUnitsTable[Mass Units],0),2), "")</f>
        <v/>
      </c>
      <c r="P1414" s="27" t="str">
        <f>IFERROR(('CALC | Main Engine'!R1414+'CALC | Booster'!R1414)*INDEX(MassUnitsTable[],MATCH($R$3,MassUnitsTable[Mass Units],0),2), "")</f>
        <v/>
      </c>
      <c r="Q1414" s="27" t="str">
        <f>IFERROR(('CALC | Main Engine'!S1414+'CALC | Booster'!S1414)*INDEX(MassUnitsTable[],MATCH($R$3,MassUnitsTable[Mass Units],0),2), "")</f>
        <v/>
      </c>
      <c r="R1414" s="32" t="str">
        <f>IFERROR(('CALC | Main Engine'!T1414+'CALC | Booster'!T1414)*INDEX(MassUnitsTable[],MATCH($R$3,MassUnitsTable[Mass Units],0),2), "")</f>
        <v/>
      </c>
      <c r="S1414" s="10"/>
    </row>
    <row r="1415" spans="1:19" x14ac:dyDescent="0.25">
      <c r="A1415" s="10"/>
      <c r="B1415" s="4" t="str">
        <f t="shared" si="110"/>
        <v/>
      </c>
      <c r="C1415" s="5" t="str">
        <f t="shared" si="111"/>
        <v/>
      </c>
      <c r="D1415" s="5" t="str">
        <f t="shared" si="112"/>
        <v/>
      </c>
      <c r="E1415" s="5" t="str">
        <f t="shared" si="113"/>
        <v/>
      </c>
      <c r="F1415" s="5" t="str">
        <f>'CALC | Main Engine'!$B1415</f>
        <v/>
      </c>
      <c r="G1415" s="27" t="str">
        <f>'CALC | Main Engine'!$C1415</f>
        <v/>
      </c>
      <c r="H1415" s="6" t="str">
        <f>'CALC | Main Engine'!$E1415</f>
        <v/>
      </c>
      <c r="I1415" s="34" t="str">
        <f>IFERROR('CALC | Main Engine'!$F1415*INDEX(MassUnitsTable[],MATCH($R$3,MassUnitsTable[Mass Units],0),2), "")</f>
        <v/>
      </c>
      <c r="J1415" s="27" t="str">
        <f>IFERROR('CALC | Booster'!$F1415*INDEX(MassUnitsTable[],MATCH($R$3,MassUnitsTable[Mass Units],0),2), "")</f>
        <v/>
      </c>
      <c r="K1415" s="32" t="str">
        <f t="shared" si="114"/>
        <v/>
      </c>
      <c r="L1415" s="34" t="str">
        <f>IFERROR(('CALC | Main Engine'!N1415+'CALC | Booster'!N1415)*INDEX(MassUnitsTable[],MATCH($R$3,MassUnitsTable[Mass Units],0),2), "")</f>
        <v/>
      </c>
      <c r="M1415" s="27" t="str">
        <f>IFERROR(('CALC | Main Engine'!O1415+'CALC | Booster'!O1415)*INDEX(MassUnitsTable[],MATCH($R$3,MassUnitsTable[Mass Units],0),2), "")</f>
        <v/>
      </c>
      <c r="N1415" s="27" t="str">
        <f>IFERROR(('CALC | Main Engine'!P1415+'CALC | Booster'!P1415)*INDEX(MassUnitsTable[],MATCH($R$3,MassUnitsTable[Mass Units],0),2), "")</f>
        <v/>
      </c>
      <c r="O1415" s="27" t="str">
        <f>IFERROR(('CALC | Main Engine'!Q1415+'CALC | Booster'!Q1415)*INDEX(MassUnitsTable[],MATCH($R$3,MassUnitsTable[Mass Units],0),2), "")</f>
        <v/>
      </c>
      <c r="P1415" s="27" t="str">
        <f>IFERROR(('CALC | Main Engine'!R1415+'CALC | Booster'!R1415)*INDEX(MassUnitsTable[],MATCH($R$3,MassUnitsTable[Mass Units],0),2), "")</f>
        <v/>
      </c>
      <c r="Q1415" s="27" t="str">
        <f>IFERROR(('CALC | Main Engine'!S1415+'CALC | Booster'!S1415)*INDEX(MassUnitsTable[],MATCH($R$3,MassUnitsTable[Mass Units],0),2), "")</f>
        <v/>
      </c>
      <c r="R1415" s="32" t="str">
        <f>IFERROR(('CALC | Main Engine'!T1415+'CALC | Booster'!T1415)*INDEX(MassUnitsTable[],MATCH($R$3,MassUnitsTable[Mass Units],0),2), "")</f>
        <v/>
      </c>
      <c r="S1415" s="10"/>
    </row>
    <row r="1416" spans="1:19" x14ac:dyDescent="0.25">
      <c r="A1416" s="10"/>
      <c r="B1416" s="4" t="str">
        <f t="shared" ref="B1416:B1479" si="115">IF(ISNUMBER($F1416),UserID,"")</f>
        <v/>
      </c>
      <c r="C1416" s="5" t="str">
        <f t="shared" ref="C1416:C1479" si="116">IF(ISNUMBER($F1416),Spacecraft,"")</f>
        <v/>
      </c>
      <c r="D1416" s="5" t="str">
        <f t="shared" ref="D1416:D1479" si="117">IF(ISNUMBER($F1416),OperationType,"")</f>
        <v/>
      </c>
      <c r="E1416" s="5" t="str">
        <f t="shared" ref="E1416:E1479" si="118">IF(ISNUMBER($F1416),NumberOfOps,"")</f>
        <v/>
      </c>
      <c r="F1416" s="5" t="str">
        <f>'CALC | Main Engine'!$B1416</f>
        <v/>
      </c>
      <c r="G1416" s="27" t="str">
        <f>'CALC | Main Engine'!$C1416</f>
        <v/>
      </c>
      <c r="H1416" s="6" t="str">
        <f>'CALC | Main Engine'!$E1416</f>
        <v/>
      </c>
      <c r="I1416" s="34" t="str">
        <f>IFERROR('CALC | Main Engine'!$F1416*INDEX(MassUnitsTable[],MATCH($R$3,MassUnitsTable[Mass Units],0),2), "")</f>
        <v/>
      </c>
      <c r="J1416" s="27" t="str">
        <f>IFERROR('CALC | Booster'!$F1416*INDEX(MassUnitsTable[],MATCH($R$3,MassUnitsTable[Mass Units],0),2), "")</f>
        <v/>
      </c>
      <c r="K1416" s="32" t="str">
        <f t="shared" si="114"/>
        <v/>
      </c>
      <c r="L1416" s="34" t="str">
        <f>IFERROR(('CALC | Main Engine'!N1416+'CALC | Booster'!N1416)*INDEX(MassUnitsTable[],MATCH($R$3,MassUnitsTable[Mass Units],0),2), "")</f>
        <v/>
      </c>
      <c r="M1416" s="27" t="str">
        <f>IFERROR(('CALC | Main Engine'!O1416+'CALC | Booster'!O1416)*INDEX(MassUnitsTable[],MATCH($R$3,MassUnitsTable[Mass Units],0),2), "")</f>
        <v/>
      </c>
      <c r="N1416" s="27" t="str">
        <f>IFERROR(('CALC | Main Engine'!P1416+'CALC | Booster'!P1416)*INDEX(MassUnitsTable[],MATCH($R$3,MassUnitsTable[Mass Units],0),2), "")</f>
        <v/>
      </c>
      <c r="O1416" s="27" t="str">
        <f>IFERROR(('CALC | Main Engine'!Q1416+'CALC | Booster'!Q1416)*INDEX(MassUnitsTable[],MATCH($R$3,MassUnitsTable[Mass Units],0),2), "")</f>
        <v/>
      </c>
      <c r="P1416" s="27" t="str">
        <f>IFERROR(('CALC | Main Engine'!R1416+'CALC | Booster'!R1416)*INDEX(MassUnitsTable[],MATCH($R$3,MassUnitsTable[Mass Units],0),2), "")</f>
        <v/>
      </c>
      <c r="Q1416" s="27" t="str">
        <f>IFERROR(('CALC | Main Engine'!S1416+'CALC | Booster'!S1416)*INDEX(MassUnitsTable[],MATCH($R$3,MassUnitsTable[Mass Units],0),2), "")</f>
        <v/>
      </c>
      <c r="R1416" s="32" t="str">
        <f>IFERROR(('CALC | Main Engine'!T1416+'CALC | Booster'!T1416)*INDEX(MassUnitsTable[],MATCH($R$3,MassUnitsTable[Mass Units],0),2), "")</f>
        <v/>
      </c>
      <c r="S1416" s="10"/>
    </row>
    <row r="1417" spans="1:19" x14ac:dyDescent="0.25">
      <c r="A1417" s="10"/>
      <c r="B1417" s="4" t="str">
        <f t="shared" si="115"/>
        <v/>
      </c>
      <c r="C1417" s="5" t="str">
        <f t="shared" si="116"/>
        <v/>
      </c>
      <c r="D1417" s="5" t="str">
        <f t="shared" si="117"/>
        <v/>
      </c>
      <c r="E1417" s="5" t="str">
        <f t="shared" si="118"/>
        <v/>
      </c>
      <c r="F1417" s="5" t="str">
        <f>'CALC | Main Engine'!$B1417</f>
        <v/>
      </c>
      <c r="G1417" s="27" t="str">
        <f>'CALC | Main Engine'!$C1417</f>
        <v/>
      </c>
      <c r="H1417" s="6" t="str">
        <f>'CALC | Main Engine'!$E1417</f>
        <v/>
      </c>
      <c r="I1417" s="34" t="str">
        <f>IFERROR('CALC | Main Engine'!$F1417*INDEX(MassUnitsTable[],MATCH($R$3,MassUnitsTable[Mass Units],0),2), "")</f>
        <v/>
      </c>
      <c r="J1417" s="27" t="str">
        <f>IFERROR('CALC | Booster'!$F1417*INDEX(MassUnitsTable[],MATCH($R$3,MassUnitsTable[Mass Units],0),2), "")</f>
        <v/>
      </c>
      <c r="K1417" s="32" t="str">
        <f t="shared" ref="K1417:K1480" si="119">IFERROR(I1417+J1417, "")</f>
        <v/>
      </c>
      <c r="L1417" s="34" t="str">
        <f>IFERROR(('CALC | Main Engine'!N1417+'CALC | Booster'!N1417)*INDEX(MassUnitsTable[],MATCH($R$3,MassUnitsTable[Mass Units],0),2), "")</f>
        <v/>
      </c>
      <c r="M1417" s="27" t="str">
        <f>IFERROR(('CALC | Main Engine'!O1417+'CALC | Booster'!O1417)*INDEX(MassUnitsTable[],MATCH($R$3,MassUnitsTable[Mass Units],0),2), "")</f>
        <v/>
      </c>
      <c r="N1417" s="27" t="str">
        <f>IFERROR(('CALC | Main Engine'!P1417+'CALC | Booster'!P1417)*INDEX(MassUnitsTable[],MATCH($R$3,MassUnitsTable[Mass Units],0),2), "")</f>
        <v/>
      </c>
      <c r="O1417" s="27" t="str">
        <f>IFERROR(('CALC | Main Engine'!Q1417+'CALC | Booster'!Q1417)*INDEX(MassUnitsTable[],MATCH($R$3,MassUnitsTable[Mass Units],0),2), "")</f>
        <v/>
      </c>
      <c r="P1417" s="27" t="str">
        <f>IFERROR(('CALC | Main Engine'!R1417+'CALC | Booster'!R1417)*INDEX(MassUnitsTable[],MATCH($R$3,MassUnitsTable[Mass Units],0),2), "")</f>
        <v/>
      </c>
      <c r="Q1417" s="27" t="str">
        <f>IFERROR(('CALC | Main Engine'!S1417+'CALC | Booster'!S1417)*INDEX(MassUnitsTable[],MATCH($R$3,MassUnitsTable[Mass Units],0),2), "")</f>
        <v/>
      </c>
      <c r="R1417" s="32" t="str">
        <f>IFERROR(('CALC | Main Engine'!T1417+'CALC | Booster'!T1417)*INDEX(MassUnitsTable[],MATCH($R$3,MassUnitsTable[Mass Units],0),2), "")</f>
        <v/>
      </c>
      <c r="S1417" s="10"/>
    </row>
    <row r="1418" spans="1:19" x14ac:dyDescent="0.25">
      <c r="A1418" s="10"/>
      <c r="B1418" s="4" t="str">
        <f t="shared" si="115"/>
        <v/>
      </c>
      <c r="C1418" s="5" t="str">
        <f t="shared" si="116"/>
        <v/>
      </c>
      <c r="D1418" s="5" t="str">
        <f t="shared" si="117"/>
        <v/>
      </c>
      <c r="E1418" s="5" t="str">
        <f t="shared" si="118"/>
        <v/>
      </c>
      <c r="F1418" s="5" t="str">
        <f>'CALC | Main Engine'!$B1418</f>
        <v/>
      </c>
      <c r="G1418" s="27" t="str">
        <f>'CALC | Main Engine'!$C1418</f>
        <v/>
      </c>
      <c r="H1418" s="6" t="str">
        <f>'CALC | Main Engine'!$E1418</f>
        <v/>
      </c>
      <c r="I1418" s="34" t="str">
        <f>IFERROR('CALC | Main Engine'!$F1418*INDEX(MassUnitsTable[],MATCH($R$3,MassUnitsTable[Mass Units],0),2), "")</f>
        <v/>
      </c>
      <c r="J1418" s="27" t="str">
        <f>IFERROR('CALC | Booster'!$F1418*INDEX(MassUnitsTable[],MATCH($R$3,MassUnitsTable[Mass Units],0),2), "")</f>
        <v/>
      </c>
      <c r="K1418" s="32" t="str">
        <f t="shared" si="119"/>
        <v/>
      </c>
      <c r="L1418" s="34" t="str">
        <f>IFERROR(('CALC | Main Engine'!N1418+'CALC | Booster'!N1418)*INDEX(MassUnitsTable[],MATCH($R$3,MassUnitsTable[Mass Units],0),2), "")</f>
        <v/>
      </c>
      <c r="M1418" s="27" t="str">
        <f>IFERROR(('CALC | Main Engine'!O1418+'CALC | Booster'!O1418)*INDEX(MassUnitsTable[],MATCH($R$3,MassUnitsTable[Mass Units],0),2), "")</f>
        <v/>
      </c>
      <c r="N1418" s="27" t="str">
        <f>IFERROR(('CALC | Main Engine'!P1418+'CALC | Booster'!P1418)*INDEX(MassUnitsTable[],MATCH($R$3,MassUnitsTable[Mass Units],0),2), "")</f>
        <v/>
      </c>
      <c r="O1418" s="27" t="str">
        <f>IFERROR(('CALC | Main Engine'!Q1418+'CALC | Booster'!Q1418)*INDEX(MassUnitsTable[],MATCH($R$3,MassUnitsTable[Mass Units],0),2), "")</f>
        <v/>
      </c>
      <c r="P1418" s="27" t="str">
        <f>IFERROR(('CALC | Main Engine'!R1418+'CALC | Booster'!R1418)*INDEX(MassUnitsTable[],MATCH($R$3,MassUnitsTable[Mass Units],0),2), "")</f>
        <v/>
      </c>
      <c r="Q1418" s="27" t="str">
        <f>IFERROR(('CALC | Main Engine'!S1418+'CALC | Booster'!S1418)*INDEX(MassUnitsTable[],MATCH($R$3,MassUnitsTable[Mass Units],0),2), "")</f>
        <v/>
      </c>
      <c r="R1418" s="32" t="str">
        <f>IFERROR(('CALC | Main Engine'!T1418+'CALC | Booster'!T1418)*INDEX(MassUnitsTable[],MATCH($R$3,MassUnitsTable[Mass Units],0),2), "")</f>
        <v/>
      </c>
      <c r="S1418" s="10"/>
    </row>
    <row r="1419" spans="1:19" x14ac:dyDescent="0.25">
      <c r="A1419" s="10"/>
      <c r="B1419" s="4" t="str">
        <f t="shared" si="115"/>
        <v/>
      </c>
      <c r="C1419" s="5" t="str">
        <f t="shared" si="116"/>
        <v/>
      </c>
      <c r="D1419" s="5" t="str">
        <f t="shared" si="117"/>
        <v/>
      </c>
      <c r="E1419" s="5" t="str">
        <f t="shared" si="118"/>
        <v/>
      </c>
      <c r="F1419" s="5" t="str">
        <f>'CALC | Main Engine'!$B1419</f>
        <v/>
      </c>
      <c r="G1419" s="27" t="str">
        <f>'CALC | Main Engine'!$C1419</f>
        <v/>
      </c>
      <c r="H1419" s="6" t="str">
        <f>'CALC | Main Engine'!$E1419</f>
        <v/>
      </c>
      <c r="I1419" s="34" t="str">
        <f>IFERROR('CALC | Main Engine'!$F1419*INDEX(MassUnitsTable[],MATCH($R$3,MassUnitsTable[Mass Units],0),2), "")</f>
        <v/>
      </c>
      <c r="J1419" s="27" t="str">
        <f>IFERROR('CALC | Booster'!$F1419*INDEX(MassUnitsTable[],MATCH($R$3,MassUnitsTable[Mass Units],0),2), "")</f>
        <v/>
      </c>
      <c r="K1419" s="32" t="str">
        <f t="shared" si="119"/>
        <v/>
      </c>
      <c r="L1419" s="34" t="str">
        <f>IFERROR(('CALC | Main Engine'!N1419+'CALC | Booster'!N1419)*INDEX(MassUnitsTable[],MATCH($R$3,MassUnitsTable[Mass Units],0),2), "")</f>
        <v/>
      </c>
      <c r="M1419" s="27" t="str">
        <f>IFERROR(('CALC | Main Engine'!O1419+'CALC | Booster'!O1419)*INDEX(MassUnitsTable[],MATCH($R$3,MassUnitsTable[Mass Units],0),2), "")</f>
        <v/>
      </c>
      <c r="N1419" s="27" t="str">
        <f>IFERROR(('CALC | Main Engine'!P1419+'CALC | Booster'!P1419)*INDEX(MassUnitsTable[],MATCH($R$3,MassUnitsTable[Mass Units],0),2), "")</f>
        <v/>
      </c>
      <c r="O1419" s="27" t="str">
        <f>IFERROR(('CALC | Main Engine'!Q1419+'CALC | Booster'!Q1419)*INDEX(MassUnitsTable[],MATCH($R$3,MassUnitsTable[Mass Units],0),2), "")</f>
        <v/>
      </c>
      <c r="P1419" s="27" t="str">
        <f>IFERROR(('CALC | Main Engine'!R1419+'CALC | Booster'!R1419)*INDEX(MassUnitsTable[],MATCH($R$3,MassUnitsTable[Mass Units],0),2), "")</f>
        <v/>
      </c>
      <c r="Q1419" s="27" t="str">
        <f>IFERROR(('CALC | Main Engine'!S1419+'CALC | Booster'!S1419)*INDEX(MassUnitsTable[],MATCH($R$3,MassUnitsTable[Mass Units],0),2), "")</f>
        <v/>
      </c>
      <c r="R1419" s="32" t="str">
        <f>IFERROR(('CALC | Main Engine'!T1419+'CALC | Booster'!T1419)*INDEX(MassUnitsTable[],MATCH($R$3,MassUnitsTable[Mass Units],0),2), "")</f>
        <v/>
      </c>
      <c r="S1419" s="10"/>
    </row>
    <row r="1420" spans="1:19" x14ac:dyDescent="0.25">
      <c r="A1420" s="10"/>
      <c r="B1420" s="4" t="str">
        <f t="shared" si="115"/>
        <v/>
      </c>
      <c r="C1420" s="5" t="str">
        <f t="shared" si="116"/>
        <v/>
      </c>
      <c r="D1420" s="5" t="str">
        <f t="shared" si="117"/>
        <v/>
      </c>
      <c r="E1420" s="5" t="str">
        <f t="shared" si="118"/>
        <v/>
      </c>
      <c r="F1420" s="5" t="str">
        <f>'CALC | Main Engine'!$B1420</f>
        <v/>
      </c>
      <c r="G1420" s="27" t="str">
        <f>'CALC | Main Engine'!$C1420</f>
        <v/>
      </c>
      <c r="H1420" s="6" t="str">
        <f>'CALC | Main Engine'!$E1420</f>
        <v/>
      </c>
      <c r="I1420" s="34" t="str">
        <f>IFERROR('CALC | Main Engine'!$F1420*INDEX(MassUnitsTable[],MATCH($R$3,MassUnitsTable[Mass Units],0),2), "")</f>
        <v/>
      </c>
      <c r="J1420" s="27" t="str">
        <f>IFERROR('CALC | Booster'!$F1420*INDEX(MassUnitsTable[],MATCH($R$3,MassUnitsTable[Mass Units],0),2), "")</f>
        <v/>
      </c>
      <c r="K1420" s="32" t="str">
        <f t="shared" si="119"/>
        <v/>
      </c>
      <c r="L1420" s="34" t="str">
        <f>IFERROR(('CALC | Main Engine'!N1420+'CALC | Booster'!N1420)*INDEX(MassUnitsTable[],MATCH($R$3,MassUnitsTable[Mass Units],0),2), "")</f>
        <v/>
      </c>
      <c r="M1420" s="27" t="str">
        <f>IFERROR(('CALC | Main Engine'!O1420+'CALC | Booster'!O1420)*INDEX(MassUnitsTable[],MATCH($R$3,MassUnitsTable[Mass Units],0),2), "")</f>
        <v/>
      </c>
      <c r="N1420" s="27" t="str">
        <f>IFERROR(('CALC | Main Engine'!P1420+'CALC | Booster'!P1420)*INDEX(MassUnitsTable[],MATCH($R$3,MassUnitsTable[Mass Units],0),2), "")</f>
        <v/>
      </c>
      <c r="O1420" s="27" t="str">
        <f>IFERROR(('CALC | Main Engine'!Q1420+'CALC | Booster'!Q1420)*INDEX(MassUnitsTable[],MATCH($R$3,MassUnitsTable[Mass Units],0),2), "")</f>
        <v/>
      </c>
      <c r="P1420" s="27" t="str">
        <f>IFERROR(('CALC | Main Engine'!R1420+'CALC | Booster'!R1420)*INDEX(MassUnitsTable[],MATCH($R$3,MassUnitsTable[Mass Units],0),2), "")</f>
        <v/>
      </c>
      <c r="Q1420" s="27" t="str">
        <f>IFERROR(('CALC | Main Engine'!S1420+'CALC | Booster'!S1420)*INDEX(MassUnitsTable[],MATCH($R$3,MassUnitsTable[Mass Units],0),2), "")</f>
        <v/>
      </c>
      <c r="R1420" s="32" t="str">
        <f>IFERROR(('CALC | Main Engine'!T1420+'CALC | Booster'!T1420)*INDEX(MassUnitsTable[],MATCH($R$3,MassUnitsTable[Mass Units],0),2), "")</f>
        <v/>
      </c>
      <c r="S1420" s="10"/>
    </row>
    <row r="1421" spans="1:19" x14ac:dyDescent="0.25">
      <c r="A1421" s="10"/>
      <c r="B1421" s="4" t="str">
        <f t="shared" si="115"/>
        <v/>
      </c>
      <c r="C1421" s="5" t="str">
        <f t="shared" si="116"/>
        <v/>
      </c>
      <c r="D1421" s="5" t="str">
        <f t="shared" si="117"/>
        <v/>
      </c>
      <c r="E1421" s="5" t="str">
        <f t="shared" si="118"/>
        <v/>
      </c>
      <c r="F1421" s="5" t="str">
        <f>'CALC | Main Engine'!$B1421</f>
        <v/>
      </c>
      <c r="G1421" s="27" t="str">
        <f>'CALC | Main Engine'!$C1421</f>
        <v/>
      </c>
      <c r="H1421" s="6" t="str">
        <f>'CALC | Main Engine'!$E1421</f>
        <v/>
      </c>
      <c r="I1421" s="34" t="str">
        <f>IFERROR('CALC | Main Engine'!$F1421*INDEX(MassUnitsTable[],MATCH($R$3,MassUnitsTable[Mass Units],0),2), "")</f>
        <v/>
      </c>
      <c r="J1421" s="27" t="str">
        <f>IFERROR('CALC | Booster'!$F1421*INDEX(MassUnitsTable[],MATCH($R$3,MassUnitsTable[Mass Units],0),2), "")</f>
        <v/>
      </c>
      <c r="K1421" s="32" t="str">
        <f t="shared" si="119"/>
        <v/>
      </c>
      <c r="L1421" s="34" t="str">
        <f>IFERROR(('CALC | Main Engine'!N1421+'CALC | Booster'!N1421)*INDEX(MassUnitsTable[],MATCH($R$3,MassUnitsTable[Mass Units],0),2), "")</f>
        <v/>
      </c>
      <c r="M1421" s="27" t="str">
        <f>IFERROR(('CALC | Main Engine'!O1421+'CALC | Booster'!O1421)*INDEX(MassUnitsTable[],MATCH($R$3,MassUnitsTable[Mass Units],0),2), "")</f>
        <v/>
      </c>
      <c r="N1421" s="27" t="str">
        <f>IFERROR(('CALC | Main Engine'!P1421+'CALC | Booster'!P1421)*INDEX(MassUnitsTable[],MATCH($R$3,MassUnitsTable[Mass Units],0),2), "")</f>
        <v/>
      </c>
      <c r="O1421" s="27" t="str">
        <f>IFERROR(('CALC | Main Engine'!Q1421+'CALC | Booster'!Q1421)*INDEX(MassUnitsTable[],MATCH($R$3,MassUnitsTable[Mass Units],0),2), "")</f>
        <v/>
      </c>
      <c r="P1421" s="27" t="str">
        <f>IFERROR(('CALC | Main Engine'!R1421+'CALC | Booster'!R1421)*INDEX(MassUnitsTable[],MATCH($R$3,MassUnitsTable[Mass Units],0),2), "")</f>
        <v/>
      </c>
      <c r="Q1421" s="27" t="str">
        <f>IFERROR(('CALC | Main Engine'!S1421+'CALC | Booster'!S1421)*INDEX(MassUnitsTable[],MATCH($R$3,MassUnitsTable[Mass Units],0),2), "")</f>
        <v/>
      </c>
      <c r="R1421" s="32" t="str">
        <f>IFERROR(('CALC | Main Engine'!T1421+'CALC | Booster'!T1421)*INDEX(MassUnitsTable[],MATCH($R$3,MassUnitsTable[Mass Units],0),2), "")</f>
        <v/>
      </c>
      <c r="S1421" s="10"/>
    </row>
    <row r="1422" spans="1:19" x14ac:dyDescent="0.25">
      <c r="A1422" s="10"/>
      <c r="B1422" s="4" t="str">
        <f t="shared" si="115"/>
        <v/>
      </c>
      <c r="C1422" s="5" t="str">
        <f t="shared" si="116"/>
        <v/>
      </c>
      <c r="D1422" s="5" t="str">
        <f t="shared" si="117"/>
        <v/>
      </c>
      <c r="E1422" s="5" t="str">
        <f t="shared" si="118"/>
        <v/>
      </c>
      <c r="F1422" s="5" t="str">
        <f>'CALC | Main Engine'!$B1422</f>
        <v/>
      </c>
      <c r="G1422" s="27" t="str">
        <f>'CALC | Main Engine'!$C1422</f>
        <v/>
      </c>
      <c r="H1422" s="6" t="str">
        <f>'CALC | Main Engine'!$E1422</f>
        <v/>
      </c>
      <c r="I1422" s="34" t="str">
        <f>IFERROR('CALC | Main Engine'!$F1422*INDEX(MassUnitsTable[],MATCH($R$3,MassUnitsTable[Mass Units],0),2), "")</f>
        <v/>
      </c>
      <c r="J1422" s="27" t="str">
        <f>IFERROR('CALC | Booster'!$F1422*INDEX(MassUnitsTable[],MATCH($R$3,MassUnitsTable[Mass Units],0),2), "")</f>
        <v/>
      </c>
      <c r="K1422" s="32" t="str">
        <f t="shared" si="119"/>
        <v/>
      </c>
      <c r="L1422" s="34" t="str">
        <f>IFERROR(('CALC | Main Engine'!N1422+'CALC | Booster'!N1422)*INDEX(MassUnitsTable[],MATCH($R$3,MassUnitsTable[Mass Units],0),2), "")</f>
        <v/>
      </c>
      <c r="M1422" s="27" t="str">
        <f>IFERROR(('CALC | Main Engine'!O1422+'CALC | Booster'!O1422)*INDEX(MassUnitsTable[],MATCH($R$3,MassUnitsTable[Mass Units],0),2), "")</f>
        <v/>
      </c>
      <c r="N1422" s="27" t="str">
        <f>IFERROR(('CALC | Main Engine'!P1422+'CALC | Booster'!P1422)*INDEX(MassUnitsTable[],MATCH($R$3,MassUnitsTable[Mass Units],0),2), "")</f>
        <v/>
      </c>
      <c r="O1422" s="27" t="str">
        <f>IFERROR(('CALC | Main Engine'!Q1422+'CALC | Booster'!Q1422)*INDEX(MassUnitsTable[],MATCH($R$3,MassUnitsTable[Mass Units],0),2), "")</f>
        <v/>
      </c>
      <c r="P1422" s="27" t="str">
        <f>IFERROR(('CALC | Main Engine'!R1422+'CALC | Booster'!R1422)*INDEX(MassUnitsTable[],MATCH($R$3,MassUnitsTable[Mass Units],0),2), "")</f>
        <v/>
      </c>
      <c r="Q1422" s="27" t="str">
        <f>IFERROR(('CALC | Main Engine'!S1422+'CALC | Booster'!S1422)*INDEX(MassUnitsTable[],MATCH($R$3,MassUnitsTable[Mass Units],0),2), "")</f>
        <v/>
      </c>
      <c r="R1422" s="32" t="str">
        <f>IFERROR(('CALC | Main Engine'!T1422+'CALC | Booster'!T1422)*INDEX(MassUnitsTable[],MATCH($R$3,MassUnitsTable[Mass Units],0),2), "")</f>
        <v/>
      </c>
      <c r="S1422" s="10"/>
    </row>
    <row r="1423" spans="1:19" x14ac:dyDescent="0.25">
      <c r="A1423" s="10"/>
      <c r="B1423" s="4" t="str">
        <f t="shared" si="115"/>
        <v/>
      </c>
      <c r="C1423" s="5" t="str">
        <f t="shared" si="116"/>
        <v/>
      </c>
      <c r="D1423" s="5" t="str">
        <f t="shared" si="117"/>
        <v/>
      </c>
      <c r="E1423" s="5" t="str">
        <f t="shared" si="118"/>
        <v/>
      </c>
      <c r="F1423" s="5" t="str">
        <f>'CALC | Main Engine'!$B1423</f>
        <v/>
      </c>
      <c r="G1423" s="27" t="str">
        <f>'CALC | Main Engine'!$C1423</f>
        <v/>
      </c>
      <c r="H1423" s="6" t="str">
        <f>'CALC | Main Engine'!$E1423</f>
        <v/>
      </c>
      <c r="I1423" s="34" t="str">
        <f>IFERROR('CALC | Main Engine'!$F1423*INDEX(MassUnitsTable[],MATCH($R$3,MassUnitsTable[Mass Units],0),2), "")</f>
        <v/>
      </c>
      <c r="J1423" s="27" t="str">
        <f>IFERROR('CALC | Booster'!$F1423*INDEX(MassUnitsTable[],MATCH($R$3,MassUnitsTable[Mass Units],0),2), "")</f>
        <v/>
      </c>
      <c r="K1423" s="32" t="str">
        <f t="shared" si="119"/>
        <v/>
      </c>
      <c r="L1423" s="34" t="str">
        <f>IFERROR(('CALC | Main Engine'!N1423+'CALC | Booster'!N1423)*INDEX(MassUnitsTable[],MATCH($R$3,MassUnitsTable[Mass Units],0),2), "")</f>
        <v/>
      </c>
      <c r="M1423" s="27" t="str">
        <f>IFERROR(('CALC | Main Engine'!O1423+'CALC | Booster'!O1423)*INDEX(MassUnitsTable[],MATCH($R$3,MassUnitsTable[Mass Units],0),2), "")</f>
        <v/>
      </c>
      <c r="N1423" s="27" t="str">
        <f>IFERROR(('CALC | Main Engine'!P1423+'CALC | Booster'!P1423)*INDEX(MassUnitsTable[],MATCH($R$3,MassUnitsTable[Mass Units],0),2), "")</f>
        <v/>
      </c>
      <c r="O1423" s="27" t="str">
        <f>IFERROR(('CALC | Main Engine'!Q1423+'CALC | Booster'!Q1423)*INDEX(MassUnitsTable[],MATCH($R$3,MassUnitsTable[Mass Units],0),2), "")</f>
        <v/>
      </c>
      <c r="P1423" s="27" t="str">
        <f>IFERROR(('CALC | Main Engine'!R1423+'CALC | Booster'!R1423)*INDEX(MassUnitsTable[],MATCH($R$3,MassUnitsTable[Mass Units],0),2), "")</f>
        <v/>
      </c>
      <c r="Q1423" s="27" t="str">
        <f>IFERROR(('CALC | Main Engine'!S1423+'CALC | Booster'!S1423)*INDEX(MassUnitsTable[],MATCH($R$3,MassUnitsTable[Mass Units],0),2), "")</f>
        <v/>
      </c>
      <c r="R1423" s="32" t="str">
        <f>IFERROR(('CALC | Main Engine'!T1423+'CALC | Booster'!T1423)*INDEX(MassUnitsTable[],MATCH($R$3,MassUnitsTable[Mass Units],0),2), "")</f>
        <v/>
      </c>
      <c r="S1423" s="10"/>
    </row>
    <row r="1424" spans="1:19" x14ac:dyDescent="0.25">
      <c r="A1424" s="10"/>
      <c r="B1424" s="4" t="str">
        <f t="shared" si="115"/>
        <v/>
      </c>
      <c r="C1424" s="5" t="str">
        <f t="shared" si="116"/>
        <v/>
      </c>
      <c r="D1424" s="5" t="str">
        <f t="shared" si="117"/>
        <v/>
      </c>
      <c r="E1424" s="5" t="str">
        <f t="shared" si="118"/>
        <v/>
      </c>
      <c r="F1424" s="5" t="str">
        <f>'CALC | Main Engine'!$B1424</f>
        <v/>
      </c>
      <c r="G1424" s="27" t="str">
        <f>'CALC | Main Engine'!$C1424</f>
        <v/>
      </c>
      <c r="H1424" s="6" t="str">
        <f>'CALC | Main Engine'!$E1424</f>
        <v/>
      </c>
      <c r="I1424" s="34" t="str">
        <f>IFERROR('CALC | Main Engine'!$F1424*INDEX(MassUnitsTable[],MATCH($R$3,MassUnitsTable[Mass Units],0),2), "")</f>
        <v/>
      </c>
      <c r="J1424" s="27" t="str">
        <f>IFERROR('CALC | Booster'!$F1424*INDEX(MassUnitsTable[],MATCH($R$3,MassUnitsTable[Mass Units],0),2), "")</f>
        <v/>
      </c>
      <c r="K1424" s="32" t="str">
        <f t="shared" si="119"/>
        <v/>
      </c>
      <c r="L1424" s="34" t="str">
        <f>IFERROR(('CALC | Main Engine'!N1424+'CALC | Booster'!N1424)*INDEX(MassUnitsTable[],MATCH($R$3,MassUnitsTable[Mass Units],0),2), "")</f>
        <v/>
      </c>
      <c r="M1424" s="27" t="str">
        <f>IFERROR(('CALC | Main Engine'!O1424+'CALC | Booster'!O1424)*INDEX(MassUnitsTable[],MATCH($R$3,MassUnitsTable[Mass Units],0),2), "")</f>
        <v/>
      </c>
      <c r="N1424" s="27" t="str">
        <f>IFERROR(('CALC | Main Engine'!P1424+'CALC | Booster'!P1424)*INDEX(MassUnitsTable[],MATCH($R$3,MassUnitsTable[Mass Units],0),2), "")</f>
        <v/>
      </c>
      <c r="O1424" s="27" t="str">
        <f>IFERROR(('CALC | Main Engine'!Q1424+'CALC | Booster'!Q1424)*INDEX(MassUnitsTable[],MATCH($R$3,MassUnitsTable[Mass Units],0),2), "")</f>
        <v/>
      </c>
      <c r="P1424" s="27" t="str">
        <f>IFERROR(('CALC | Main Engine'!R1424+'CALC | Booster'!R1424)*INDEX(MassUnitsTable[],MATCH($R$3,MassUnitsTable[Mass Units],0),2), "")</f>
        <v/>
      </c>
      <c r="Q1424" s="27" t="str">
        <f>IFERROR(('CALC | Main Engine'!S1424+'CALC | Booster'!S1424)*INDEX(MassUnitsTable[],MATCH($R$3,MassUnitsTable[Mass Units],0),2), "")</f>
        <v/>
      </c>
      <c r="R1424" s="32" t="str">
        <f>IFERROR(('CALC | Main Engine'!T1424+'CALC | Booster'!T1424)*INDEX(MassUnitsTable[],MATCH($R$3,MassUnitsTable[Mass Units],0),2), "")</f>
        <v/>
      </c>
      <c r="S1424" s="10"/>
    </row>
    <row r="1425" spans="1:19" x14ac:dyDescent="0.25">
      <c r="A1425" s="10"/>
      <c r="B1425" s="4" t="str">
        <f t="shared" si="115"/>
        <v/>
      </c>
      <c r="C1425" s="5" t="str">
        <f t="shared" si="116"/>
        <v/>
      </c>
      <c r="D1425" s="5" t="str">
        <f t="shared" si="117"/>
        <v/>
      </c>
      <c r="E1425" s="5" t="str">
        <f t="shared" si="118"/>
        <v/>
      </c>
      <c r="F1425" s="5" t="str">
        <f>'CALC | Main Engine'!$B1425</f>
        <v/>
      </c>
      <c r="G1425" s="27" t="str">
        <f>'CALC | Main Engine'!$C1425</f>
        <v/>
      </c>
      <c r="H1425" s="6" t="str">
        <f>'CALC | Main Engine'!$E1425</f>
        <v/>
      </c>
      <c r="I1425" s="34" t="str">
        <f>IFERROR('CALC | Main Engine'!$F1425*INDEX(MassUnitsTable[],MATCH($R$3,MassUnitsTable[Mass Units],0),2), "")</f>
        <v/>
      </c>
      <c r="J1425" s="27" t="str">
        <f>IFERROR('CALC | Booster'!$F1425*INDEX(MassUnitsTable[],MATCH($R$3,MassUnitsTable[Mass Units],0),2), "")</f>
        <v/>
      </c>
      <c r="K1425" s="32" t="str">
        <f t="shared" si="119"/>
        <v/>
      </c>
      <c r="L1425" s="34" t="str">
        <f>IFERROR(('CALC | Main Engine'!N1425+'CALC | Booster'!N1425)*INDEX(MassUnitsTable[],MATCH($R$3,MassUnitsTable[Mass Units],0),2), "")</f>
        <v/>
      </c>
      <c r="M1425" s="27" t="str">
        <f>IFERROR(('CALC | Main Engine'!O1425+'CALC | Booster'!O1425)*INDEX(MassUnitsTable[],MATCH($R$3,MassUnitsTable[Mass Units],0),2), "")</f>
        <v/>
      </c>
      <c r="N1425" s="27" t="str">
        <f>IFERROR(('CALC | Main Engine'!P1425+'CALC | Booster'!P1425)*INDEX(MassUnitsTable[],MATCH($R$3,MassUnitsTable[Mass Units],0),2), "")</f>
        <v/>
      </c>
      <c r="O1425" s="27" t="str">
        <f>IFERROR(('CALC | Main Engine'!Q1425+'CALC | Booster'!Q1425)*INDEX(MassUnitsTable[],MATCH($R$3,MassUnitsTable[Mass Units],0),2), "")</f>
        <v/>
      </c>
      <c r="P1425" s="27" t="str">
        <f>IFERROR(('CALC | Main Engine'!R1425+'CALC | Booster'!R1425)*INDEX(MassUnitsTable[],MATCH($R$3,MassUnitsTable[Mass Units],0),2), "")</f>
        <v/>
      </c>
      <c r="Q1425" s="27" t="str">
        <f>IFERROR(('CALC | Main Engine'!S1425+'CALC | Booster'!S1425)*INDEX(MassUnitsTable[],MATCH($R$3,MassUnitsTable[Mass Units],0),2), "")</f>
        <v/>
      </c>
      <c r="R1425" s="32" t="str">
        <f>IFERROR(('CALC | Main Engine'!T1425+'CALC | Booster'!T1425)*INDEX(MassUnitsTable[],MATCH($R$3,MassUnitsTable[Mass Units],0),2), "")</f>
        <v/>
      </c>
      <c r="S1425" s="10"/>
    </row>
    <row r="1426" spans="1:19" x14ac:dyDescent="0.25">
      <c r="A1426" s="10"/>
      <c r="B1426" s="4" t="str">
        <f t="shared" si="115"/>
        <v/>
      </c>
      <c r="C1426" s="5" t="str">
        <f t="shared" si="116"/>
        <v/>
      </c>
      <c r="D1426" s="5" t="str">
        <f t="shared" si="117"/>
        <v/>
      </c>
      <c r="E1426" s="5" t="str">
        <f t="shared" si="118"/>
        <v/>
      </c>
      <c r="F1426" s="5" t="str">
        <f>'CALC | Main Engine'!$B1426</f>
        <v/>
      </c>
      <c r="G1426" s="27" t="str">
        <f>'CALC | Main Engine'!$C1426</f>
        <v/>
      </c>
      <c r="H1426" s="6" t="str">
        <f>'CALC | Main Engine'!$E1426</f>
        <v/>
      </c>
      <c r="I1426" s="34" t="str">
        <f>IFERROR('CALC | Main Engine'!$F1426*INDEX(MassUnitsTable[],MATCH($R$3,MassUnitsTable[Mass Units],0),2), "")</f>
        <v/>
      </c>
      <c r="J1426" s="27" t="str">
        <f>IFERROR('CALC | Booster'!$F1426*INDEX(MassUnitsTable[],MATCH($R$3,MassUnitsTable[Mass Units],0),2), "")</f>
        <v/>
      </c>
      <c r="K1426" s="32" t="str">
        <f t="shared" si="119"/>
        <v/>
      </c>
      <c r="L1426" s="34" t="str">
        <f>IFERROR(('CALC | Main Engine'!N1426+'CALC | Booster'!N1426)*INDEX(MassUnitsTable[],MATCH($R$3,MassUnitsTable[Mass Units],0),2), "")</f>
        <v/>
      </c>
      <c r="M1426" s="27" t="str">
        <f>IFERROR(('CALC | Main Engine'!O1426+'CALC | Booster'!O1426)*INDEX(MassUnitsTable[],MATCH($R$3,MassUnitsTable[Mass Units],0),2), "")</f>
        <v/>
      </c>
      <c r="N1426" s="27" t="str">
        <f>IFERROR(('CALC | Main Engine'!P1426+'CALC | Booster'!P1426)*INDEX(MassUnitsTable[],MATCH($R$3,MassUnitsTable[Mass Units],0),2), "")</f>
        <v/>
      </c>
      <c r="O1426" s="27" t="str">
        <f>IFERROR(('CALC | Main Engine'!Q1426+'CALC | Booster'!Q1426)*INDEX(MassUnitsTable[],MATCH($R$3,MassUnitsTable[Mass Units],0),2), "")</f>
        <v/>
      </c>
      <c r="P1426" s="27" t="str">
        <f>IFERROR(('CALC | Main Engine'!R1426+'CALC | Booster'!R1426)*INDEX(MassUnitsTable[],MATCH($R$3,MassUnitsTable[Mass Units],0),2), "")</f>
        <v/>
      </c>
      <c r="Q1426" s="27" t="str">
        <f>IFERROR(('CALC | Main Engine'!S1426+'CALC | Booster'!S1426)*INDEX(MassUnitsTable[],MATCH($R$3,MassUnitsTable[Mass Units],0),2), "")</f>
        <v/>
      </c>
      <c r="R1426" s="32" t="str">
        <f>IFERROR(('CALC | Main Engine'!T1426+'CALC | Booster'!T1426)*INDEX(MassUnitsTable[],MATCH($R$3,MassUnitsTable[Mass Units],0),2), "")</f>
        <v/>
      </c>
      <c r="S1426" s="10"/>
    </row>
    <row r="1427" spans="1:19" x14ac:dyDescent="0.25">
      <c r="A1427" s="10"/>
      <c r="B1427" s="4" t="str">
        <f t="shared" si="115"/>
        <v/>
      </c>
      <c r="C1427" s="5" t="str">
        <f t="shared" si="116"/>
        <v/>
      </c>
      <c r="D1427" s="5" t="str">
        <f t="shared" si="117"/>
        <v/>
      </c>
      <c r="E1427" s="5" t="str">
        <f t="shared" si="118"/>
        <v/>
      </c>
      <c r="F1427" s="5" t="str">
        <f>'CALC | Main Engine'!$B1427</f>
        <v/>
      </c>
      <c r="G1427" s="27" t="str">
        <f>'CALC | Main Engine'!$C1427</f>
        <v/>
      </c>
      <c r="H1427" s="6" t="str">
        <f>'CALC | Main Engine'!$E1427</f>
        <v/>
      </c>
      <c r="I1427" s="34" t="str">
        <f>IFERROR('CALC | Main Engine'!$F1427*INDEX(MassUnitsTable[],MATCH($R$3,MassUnitsTable[Mass Units],0),2), "")</f>
        <v/>
      </c>
      <c r="J1427" s="27" t="str">
        <f>IFERROR('CALC | Booster'!$F1427*INDEX(MassUnitsTable[],MATCH($R$3,MassUnitsTable[Mass Units],0),2), "")</f>
        <v/>
      </c>
      <c r="K1427" s="32" t="str">
        <f t="shared" si="119"/>
        <v/>
      </c>
      <c r="L1427" s="34" t="str">
        <f>IFERROR(('CALC | Main Engine'!N1427+'CALC | Booster'!N1427)*INDEX(MassUnitsTable[],MATCH($R$3,MassUnitsTable[Mass Units],0),2), "")</f>
        <v/>
      </c>
      <c r="M1427" s="27" t="str">
        <f>IFERROR(('CALC | Main Engine'!O1427+'CALC | Booster'!O1427)*INDEX(MassUnitsTable[],MATCH($R$3,MassUnitsTable[Mass Units],0),2), "")</f>
        <v/>
      </c>
      <c r="N1427" s="27" t="str">
        <f>IFERROR(('CALC | Main Engine'!P1427+'CALC | Booster'!P1427)*INDEX(MassUnitsTable[],MATCH($R$3,MassUnitsTable[Mass Units],0),2), "")</f>
        <v/>
      </c>
      <c r="O1427" s="27" t="str">
        <f>IFERROR(('CALC | Main Engine'!Q1427+'CALC | Booster'!Q1427)*INDEX(MassUnitsTable[],MATCH($R$3,MassUnitsTable[Mass Units],0),2), "")</f>
        <v/>
      </c>
      <c r="P1427" s="27" t="str">
        <f>IFERROR(('CALC | Main Engine'!R1427+'CALC | Booster'!R1427)*INDEX(MassUnitsTable[],MATCH($R$3,MassUnitsTable[Mass Units],0),2), "")</f>
        <v/>
      </c>
      <c r="Q1427" s="27" t="str">
        <f>IFERROR(('CALC | Main Engine'!S1427+'CALC | Booster'!S1427)*INDEX(MassUnitsTable[],MATCH($R$3,MassUnitsTable[Mass Units],0),2), "")</f>
        <v/>
      </c>
      <c r="R1427" s="32" t="str">
        <f>IFERROR(('CALC | Main Engine'!T1427+'CALC | Booster'!T1427)*INDEX(MassUnitsTable[],MATCH($R$3,MassUnitsTable[Mass Units],0),2), "")</f>
        <v/>
      </c>
      <c r="S1427" s="10"/>
    </row>
    <row r="1428" spans="1:19" x14ac:dyDescent="0.25">
      <c r="A1428" s="10"/>
      <c r="B1428" s="4" t="str">
        <f t="shared" si="115"/>
        <v/>
      </c>
      <c r="C1428" s="5" t="str">
        <f t="shared" si="116"/>
        <v/>
      </c>
      <c r="D1428" s="5" t="str">
        <f t="shared" si="117"/>
        <v/>
      </c>
      <c r="E1428" s="5" t="str">
        <f t="shared" si="118"/>
        <v/>
      </c>
      <c r="F1428" s="5" t="str">
        <f>'CALC | Main Engine'!$B1428</f>
        <v/>
      </c>
      <c r="G1428" s="27" t="str">
        <f>'CALC | Main Engine'!$C1428</f>
        <v/>
      </c>
      <c r="H1428" s="6" t="str">
        <f>'CALC | Main Engine'!$E1428</f>
        <v/>
      </c>
      <c r="I1428" s="34" t="str">
        <f>IFERROR('CALC | Main Engine'!$F1428*INDEX(MassUnitsTable[],MATCH($R$3,MassUnitsTable[Mass Units],0),2), "")</f>
        <v/>
      </c>
      <c r="J1428" s="27" t="str">
        <f>IFERROR('CALC | Booster'!$F1428*INDEX(MassUnitsTable[],MATCH($R$3,MassUnitsTable[Mass Units],0),2), "")</f>
        <v/>
      </c>
      <c r="K1428" s="32" t="str">
        <f t="shared" si="119"/>
        <v/>
      </c>
      <c r="L1428" s="34" t="str">
        <f>IFERROR(('CALC | Main Engine'!N1428+'CALC | Booster'!N1428)*INDEX(MassUnitsTable[],MATCH($R$3,MassUnitsTable[Mass Units],0),2), "")</f>
        <v/>
      </c>
      <c r="M1428" s="27" t="str">
        <f>IFERROR(('CALC | Main Engine'!O1428+'CALC | Booster'!O1428)*INDEX(MassUnitsTable[],MATCH($R$3,MassUnitsTable[Mass Units],0),2), "")</f>
        <v/>
      </c>
      <c r="N1428" s="27" t="str">
        <f>IFERROR(('CALC | Main Engine'!P1428+'CALC | Booster'!P1428)*INDEX(MassUnitsTable[],MATCH($R$3,MassUnitsTable[Mass Units],0),2), "")</f>
        <v/>
      </c>
      <c r="O1428" s="27" t="str">
        <f>IFERROR(('CALC | Main Engine'!Q1428+'CALC | Booster'!Q1428)*INDEX(MassUnitsTable[],MATCH($R$3,MassUnitsTable[Mass Units],0),2), "")</f>
        <v/>
      </c>
      <c r="P1428" s="27" t="str">
        <f>IFERROR(('CALC | Main Engine'!R1428+'CALC | Booster'!R1428)*INDEX(MassUnitsTable[],MATCH($R$3,MassUnitsTable[Mass Units],0),2), "")</f>
        <v/>
      </c>
      <c r="Q1428" s="27" t="str">
        <f>IFERROR(('CALC | Main Engine'!S1428+'CALC | Booster'!S1428)*INDEX(MassUnitsTable[],MATCH($R$3,MassUnitsTable[Mass Units],0),2), "")</f>
        <v/>
      </c>
      <c r="R1428" s="32" t="str">
        <f>IFERROR(('CALC | Main Engine'!T1428+'CALC | Booster'!T1428)*INDEX(MassUnitsTable[],MATCH($R$3,MassUnitsTable[Mass Units],0),2), "")</f>
        <v/>
      </c>
      <c r="S1428" s="10"/>
    </row>
    <row r="1429" spans="1:19" x14ac:dyDescent="0.25">
      <c r="A1429" s="10"/>
      <c r="B1429" s="4" t="str">
        <f t="shared" si="115"/>
        <v/>
      </c>
      <c r="C1429" s="5" t="str">
        <f t="shared" si="116"/>
        <v/>
      </c>
      <c r="D1429" s="5" t="str">
        <f t="shared" si="117"/>
        <v/>
      </c>
      <c r="E1429" s="5" t="str">
        <f t="shared" si="118"/>
        <v/>
      </c>
      <c r="F1429" s="5" t="str">
        <f>'CALC | Main Engine'!$B1429</f>
        <v/>
      </c>
      <c r="G1429" s="27" t="str">
        <f>'CALC | Main Engine'!$C1429</f>
        <v/>
      </c>
      <c r="H1429" s="6" t="str">
        <f>'CALC | Main Engine'!$E1429</f>
        <v/>
      </c>
      <c r="I1429" s="34" t="str">
        <f>IFERROR('CALC | Main Engine'!$F1429*INDEX(MassUnitsTable[],MATCH($R$3,MassUnitsTable[Mass Units],0),2), "")</f>
        <v/>
      </c>
      <c r="J1429" s="27" t="str">
        <f>IFERROR('CALC | Booster'!$F1429*INDEX(MassUnitsTable[],MATCH($R$3,MassUnitsTable[Mass Units],0),2), "")</f>
        <v/>
      </c>
      <c r="K1429" s="32" t="str">
        <f t="shared" si="119"/>
        <v/>
      </c>
      <c r="L1429" s="34" t="str">
        <f>IFERROR(('CALC | Main Engine'!N1429+'CALC | Booster'!N1429)*INDEX(MassUnitsTable[],MATCH($R$3,MassUnitsTable[Mass Units],0),2), "")</f>
        <v/>
      </c>
      <c r="M1429" s="27" t="str">
        <f>IFERROR(('CALC | Main Engine'!O1429+'CALC | Booster'!O1429)*INDEX(MassUnitsTable[],MATCH($R$3,MassUnitsTable[Mass Units],0),2), "")</f>
        <v/>
      </c>
      <c r="N1429" s="27" t="str">
        <f>IFERROR(('CALC | Main Engine'!P1429+'CALC | Booster'!P1429)*INDEX(MassUnitsTable[],MATCH($R$3,MassUnitsTable[Mass Units],0),2), "")</f>
        <v/>
      </c>
      <c r="O1429" s="27" t="str">
        <f>IFERROR(('CALC | Main Engine'!Q1429+'CALC | Booster'!Q1429)*INDEX(MassUnitsTable[],MATCH($R$3,MassUnitsTable[Mass Units],0),2), "")</f>
        <v/>
      </c>
      <c r="P1429" s="27" t="str">
        <f>IFERROR(('CALC | Main Engine'!R1429+'CALC | Booster'!R1429)*INDEX(MassUnitsTable[],MATCH($R$3,MassUnitsTable[Mass Units],0),2), "")</f>
        <v/>
      </c>
      <c r="Q1429" s="27" t="str">
        <f>IFERROR(('CALC | Main Engine'!S1429+'CALC | Booster'!S1429)*INDEX(MassUnitsTable[],MATCH($R$3,MassUnitsTable[Mass Units],0),2), "")</f>
        <v/>
      </c>
      <c r="R1429" s="32" t="str">
        <f>IFERROR(('CALC | Main Engine'!T1429+'CALC | Booster'!T1429)*INDEX(MassUnitsTable[],MATCH($R$3,MassUnitsTable[Mass Units],0),2), "")</f>
        <v/>
      </c>
      <c r="S1429" s="10"/>
    </row>
    <row r="1430" spans="1:19" x14ac:dyDescent="0.25">
      <c r="A1430" s="10"/>
      <c r="B1430" s="4" t="str">
        <f t="shared" si="115"/>
        <v/>
      </c>
      <c r="C1430" s="5" t="str">
        <f t="shared" si="116"/>
        <v/>
      </c>
      <c r="D1430" s="5" t="str">
        <f t="shared" si="117"/>
        <v/>
      </c>
      <c r="E1430" s="5" t="str">
        <f t="shared" si="118"/>
        <v/>
      </c>
      <c r="F1430" s="5" t="str">
        <f>'CALC | Main Engine'!$B1430</f>
        <v/>
      </c>
      <c r="G1430" s="27" t="str">
        <f>'CALC | Main Engine'!$C1430</f>
        <v/>
      </c>
      <c r="H1430" s="6" t="str">
        <f>'CALC | Main Engine'!$E1430</f>
        <v/>
      </c>
      <c r="I1430" s="34" t="str">
        <f>IFERROR('CALC | Main Engine'!$F1430*INDEX(MassUnitsTable[],MATCH($R$3,MassUnitsTable[Mass Units],0),2), "")</f>
        <v/>
      </c>
      <c r="J1430" s="27" t="str">
        <f>IFERROR('CALC | Booster'!$F1430*INDEX(MassUnitsTable[],MATCH($R$3,MassUnitsTable[Mass Units],0),2), "")</f>
        <v/>
      </c>
      <c r="K1430" s="32" t="str">
        <f t="shared" si="119"/>
        <v/>
      </c>
      <c r="L1430" s="34" t="str">
        <f>IFERROR(('CALC | Main Engine'!N1430+'CALC | Booster'!N1430)*INDEX(MassUnitsTable[],MATCH($R$3,MassUnitsTable[Mass Units],0),2), "")</f>
        <v/>
      </c>
      <c r="M1430" s="27" t="str">
        <f>IFERROR(('CALC | Main Engine'!O1430+'CALC | Booster'!O1430)*INDEX(MassUnitsTable[],MATCH($R$3,MassUnitsTable[Mass Units],0),2), "")</f>
        <v/>
      </c>
      <c r="N1430" s="27" t="str">
        <f>IFERROR(('CALC | Main Engine'!P1430+'CALC | Booster'!P1430)*INDEX(MassUnitsTable[],MATCH($R$3,MassUnitsTable[Mass Units],0),2), "")</f>
        <v/>
      </c>
      <c r="O1430" s="27" t="str">
        <f>IFERROR(('CALC | Main Engine'!Q1430+'CALC | Booster'!Q1430)*INDEX(MassUnitsTable[],MATCH($R$3,MassUnitsTable[Mass Units],0),2), "")</f>
        <v/>
      </c>
      <c r="P1430" s="27" t="str">
        <f>IFERROR(('CALC | Main Engine'!R1430+'CALC | Booster'!R1430)*INDEX(MassUnitsTable[],MATCH($R$3,MassUnitsTable[Mass Units],0),2), "")</f>
        <v/>
      </c>
      <c r="Q1430" s="27" t="str">
        <f>IFERROR(('CALC | Main Engine'!S1430+'CALC | Booster'!S1430)*INDEX(MassUnitsTable[],MATCH($R$3,MassUnitsTable[Mass Units],0),2), "")</f>
        <v/>
      </c>
      <c r="R1430" s="32" t="str">
        <f>IFERROR(('CALC | Main Engine'!T1430+'CALC | Booster'!T1430)*INDEX(MassUnitsTable[],MATCH($R$3,MassUnitsTable[Mass Units],0),2), "")</f>
        <v/>
      </c>
      <c r="S1430" s="10"/>
    </row>
    <row r="1431" spans="1:19" x14ac:dyDescent="0.25">
      <c r="A1431" s="10"/>
      <c r="B1431" s="4" t="str">
        <f t="shared" si="115"/>
        <v/>
      </c>
      <c r="C1431" s="5" t="str">
        <f t="shared" si="116"/>
        <v/>
      </c>
      <c r="D1431" s="5" t="str">
        <f t="shared" si="117"/>
        <v/>
      </c>
      <c r="E1431" s="5" t="str">
        <f t="shared" si="118"/>
        <v/>
      </c>
      <c r="F1431" s="5" t="str">
        <f>'CALC | Main Engine'!$B1431</f>
        <v/>
      </c>
      <c r="G1431" s="27" t="str">
        <f>'CALC | Main Engine'!$C1431</f>
        <v/>
      </c>
      <c r="H1431" s="6" t="str">
        <f>'CALC | Main Engine'!$E1431</f>
        <v/>
      </c>
      <c r="I1431" s="34" t="str">
        <f>IFERROR('CALC | Main Engine'!$F1431*INDEX(MassUnitsTable[],MATCH($R$3,MassUnitsTable[Mass Units],0),2), "")</f>
        <v/>
      </c>
      <c r="J1431" s="27" t="str">
        <f>IFERROR('CALC | Booster'!$F1431*INDEX(MassUnitsTable[],MATCH($R$3,MassUnitsTable[Mass Units],0),2), "")</f>
        <v/>
      </c>
      <c r="K1431" s="32" t="str">
        <f t="shared" si="119"/>
        <v/>
      </c>
      <c r="L1431" s="34" t="str">
        <f>IFERROR(('CALC | Main Engine'!N1431+'CALC | Booster'!N1431)*INDEX(MassUnitsTable[],MATCH($R$3,MassUnitsTable[Mass Units],0),2), "")</f>
        <v/>
      </c>
      <c r="M1431" s="27" t="str">
        <f>IFERROR(('CALC | Main Engine'!O1431+'CALC | Booster'!O1431)*INDEX(MassUnitsTable[],MATCH($R$3,MassUnitsTable[Mass Units],0),2), "")</f>
        <v/>
      </c>
      <c r="N1431" s="27" t="str">
        <f>IFERROR(('CALC | Main Engine'!P1431+'CALC | Booster'!P1431)*INDEX(MassUnitsTable[],MATCH($R$3,MassUnitsTable[Mass Units],0),2), "")</f>
        <v/>
      </c>
      <c r="O1431" s="27" t="str">
        <f>IFERROR(('CALC | Main Engine'!Q1431+'CALC | Booster'!Q1431)*INDEX(MassUnitsTable[],MATCH($R$3,MassUnitsTable[Mass Units],0),2), "")</f>
        <v/>
      </c>
      <c r="P1431" s="27" t="str">
        <f>IFERROR(('CALC | Main Engine'!R1431+'CALC | Booster'!R1431)*INDEX(MassUnitsTable[],MATCH($R$3,MassUnitsTable[Mass Units],0),2), "")</f>
        <v/>
      </c>
      <c r="Q1431" s="27" t="str">
        <f>IFERROR(('CALC | Main Engine'!S1431+'CALC | Booster'!S1431)*INDEX(MassUnitsTable[],MATCH($R$3,MassUnitsTable[Mass Units],0),2), "")</f>
        <v/>
      </c>
      <c r="R1431" s="32" t="str">
        <f>IFERROR(('CALC | Main Engine'!T1431+'CALC | Booster'!T1431)*INDEX(MassUnitsTable[],MATCH($R$3,MassUnitsTable[Mass Units],0),2), "")</f>
        <v/>
      </c>
      <c r="S1431" s="10"/>
    </row>
    <row r="1432" spans="1:19" x14ac:dyDescent="0.25">
      <c r="A1432" s="10"/>
      <c r="B1432" s="4" t="str">
        <f t="shared" si="115"/>
        <v/>
      </c>
      <c r="C1432" s="5" t="str">
        <f t="shared" si="116"/>
        <v/>
      </c>
      <c r="D1432" s="5" t="str">
        <f t="shared" si="117"/>
        <v/>
      </c>
      <c r="E1432" s="5" t="str">
        <f t="shared" si="118"/>
        <v/>
      </c>
      <c r="F1432" s="5" t="str">
        <f>'CALC | Main Engine'!$B1432</f>
        <v/>
      </c>
      <c r="G1432" s="27" t="str">
        <f>'CALC | Main Engine'!$C1432</f>
        <v/>
      </c>
      <c r="H1432" s="6" t="str">
        <f>'CALC | Main Engine'!$E1432</f>
        <v/>
      </c>
      <c r="I1432" s="34" t="str">
        <f>IFERROR('CALC | Main Engine'!$F1432*INDEX(MassUnitsTable[],MATCH($R$3,MassUnitsTable[Mass Units],0),2), "")</f>
        <v/>
      </c>
      <c r="J1432" s="27" t="str">
        <f>IFERROR('CALC | Booster'!$F1432*INDEX(MassUnitsTable[],MATCH($R$3,MassUnitsTable[Mass Units],0),2), "")</f>
        <v/>
      </c>
      <c r="K1432" s="32" t="str">
        <f t="shared" si="119"/>
        <v/>
      </c>
      <c r="L1432" s="34" t="str">
        <f>IFERROR(('CALC | Main Engine'!N1432+'CALC | Booster'!N1432)*INDEX(MassUnitsTable[],MATCH($R$3,MassUnitsTable[Mass Units],0),2), "")</f>
        <v/>
      </c>
      <c r="M1432" s="27" t="str">
        <f>IFERROR(('CALC | Main Engine'!O1432+'CALC | Booster'!O1432)*INDEX(MassUnitsTable[],MATCH($R$3,MassUnitsTable[Mass Units],0),2), "")</f>
        <v/>
      </c>
      <c r="N1432" s="27" t="str">
        <f>IFERROR(('CALC | Main Engine'!P1432+'CALC | Booster'!P1432)*INDEX(MassUnitsTable[],MATCH($R$3,MassUnitsTable[Mass Units],0),2), "")</f>
        <v/>
      </c>
      <c r="O1432" s="27" t="str">
        <f>IFERROR(('CALC | Main Engine'!Q1432+'CALC | Booster'!Q1432)*INDEX(MassUnitsTable[],MATCH($R$3,MassUnitsTable[Mass Units],0),2), "")</f>
        <v/>
      </c>
      <c r="P1432" s="27" t="str">
        <f>IFERROR(('CALC | Main Engine'!R1432+'CALC | Booster'!R1432)*INDEX(MassUnitsTable[],MATCH($R$3,MassUnitsTable[Mass Units],0),2), "")</f>
        <v/>
      </c>
      <c r="Q1432" s="27" t="str">
        <f>IFERROR(('CALC | Main Engine'!S1432+'CALC | Booster'!S1432)*INDEX(MassUnitsTable[],MATCH($R$3,MassUnitsTable[Mass Units],0),2), "")</f>
        <v/>
      </c>
      <c r="R1432" s="32" t="str">
        <f>IFERROR(('CALC | Main Engine'!T1432+'CALC | Booster'!T1432)*INDEX(MassUnitsTable[],MATCH($R$3,MassUnitsTable[Mass Units],0),2), "")</f>
        <v/>
      </c>
      <c r="S1432" s="10"/>
    </row>
    <row r="1433" spans="1:19" x14ac:dyDescent="0.25">
      <c r="A1433" s="10"/>
      <c r="B1433" s="4" t="str">
        <f t="shared" si="115"/>
        <v/>
      </c>
      <c r="C1433" s="5" t="str">
        <f t="shared" si="116"/>
        <v/>
      </c>
      <c r="D1433" s="5" t="str">
        <f t="shared" si="117"/>
        <v/>
      </c>
      <c r="E1433" s="5" t="str">
        <f t="shared" si="118"/>
        <v/>
      </c>
      <c r="F1433" s="5" t="str">
        <f>'CALC | Main Engine'!$B1433</f>
        <v/>
      </c>
      <c r="G1433" s="27" t="str">
        <f>'CALC | Main Engine'!$C1433</f>
        <v/>
      </c>
      <c r="H1433" s="6" t="str">
        <f>'CALC | Main Engine'!$E1433</f>
        <v/>
      </c>
      <c r="I1433" s="34" t="str">
        <f>IFERROR('CALC | Main Engine'!$F1433*INDEX(MassUnitsTable[],MATCH($R$3,MassUnitsTable[Mass Units],0),2), "")</f>
        <v/>
      </c>
      <c r="J1433" s="27" t="str">
        <f>IFERROR('CALC | Booster'!$F1433*INDEX(MassUnitsTable[],MATCH($R$3,MassUnitsTable[Mass Units],0),2), "")</f>
        <v/>
      </c>
      <c r="K1433" s="32" t="str">
        <f t="shared" si="119"/>
        <v/>
      </c>
      <c r="L1433" s="34" t="str">
        <f>IFERROR(('CALC | Main Engine'!N1433+'CALC | Booster'!N1433)*INDEX(MassUnitsTable[],MATCH($R$3,MassUnitsTable[Mass Units],0),2), "")</f>
        <v/>
      </c>
      <c r="M1433" s="27" t="str">
        <f>IFERROR(('CALC | Main Engine'!O1433+'CALC | Booster'!O1433)*INDEX(MassUnitsTable[],MATCH($R$3,MassUnitsTable[Mass Units],0),2), "")</f>
        <v/>
      </c>
      <c r="N1433" s="27" t="str">
        <f>IFERROR(('CALC | Main Engine'!P1433+'CALC | Booster'!P1433)*INDEX(MassUnitsTable[],MATCH($R$3,MassUnitsTable[Mass Units],0),2), "")</f>
        <v/>
      </c>
      <c r="O1433" s="27" t="str">
        <f>IFERROR(('CALC | Main Engine'!Q1433+'CALC | Booster'!Q1433)*INDEX(MassUnitsTable[],MATCH($R$3,MassUnitsTable[Mass Units],0),2), "")</f>
        <v/>
      </c>
      <c r="P1433" s="27" t="str">
        <f>IFERROR(('CALC | Main Engine'!R1433+'CALC | Booster'!R1433)*INDEX(MassUnitsTable[],MATCH($R$3,MassUnitsTable[Mass Units],0),2), "")</f>
        <v/>
      </c>
      <c r="Q1433" s="27" t="str">
        <f>IFERROR(('CALC | Main Engine'!S1433+'CALC | Booster'!S1433)*INDEX(MassUnitsTable[],MATCH($R$3,MassUnitsTable[Mass Units],0),2), "")</f>
        <v/>
      </c>
      <c r="R1433" s="32" t="str">
        <f>IFERROR(('CALC | Main Engine'!T1433+'CALC | Booster'!T1433)*INDEX(MassUnitsTable[],MATCH($R$3,MassUnitsTable[Mass Units],0),2), "")</f>
        <v/>
      </c>
      <c r="S1433" s="10"/>
    </row>
    <row r="1434" spans="1:19" x14ac:dyDescent="0.25">
      <c r="A1434" s="10"/>
      <c r="B1434" s="4" t="str">
        <f t="shared" si="115"/>
        <v/>
      </c>
      <c r="C1434" s="5" t="str">
        <f t="shared" si="116"/>
        <v/>
      </c>
      <c r="D1434" s="5" t="str">
        <f t="shared" si="117"/>
        <v/>
      </c>
      <c r="E1434" s="5" t="str">
        <f t="shared" si="118"/>
        <v/>
      </c>
      <c r="F1434" s="5" t="str">
        <f>'CALC | Main Engine'!$B1434</f>
        <v/>
      </c>
      <c r="G1434" s="27" t="str">
        <f>'CALC | Main Engine'!$C1434</f>
        <v/>
      </c>
      <c r="H1434" s="6" t="str">
        <f>'CALC | Main Engine'!$E1434</f>
        <v/>
      </c>
      <c r="I1434" s="34" t="str">
        <f>IFERROR('CALC | Main Engine'!$F1434*INDEX(MassUnitsTable[],MATCH($R$3,MassUnitsTable[Mass Units],0),2), "")</f>
        <v/>
      </c>
      <c r="J1434" s="27" t="str">
        <f>IFERROR('CALC | Booster'!$F1434*INDEX(MassUnitsTable[],MATCH($R$3,MassUnitsTable[Mass Units],0),2), "")</f>
        <v/>
      </c>
      <c r="K1434" s="32" t="str">
        <f t="shared" si="119"/>
        <v/>
      </c>
      <c r="L1434" s="34" t="str">
        <f>IFERROR(('CALC | Main Engine'!N1434+'CALC | Booster'!N1434)*INDEX(MassUnitsTable[],MATCH($R$3,MassUnitsTable[Mass Units],0),2), "")</f>
        <v/>
      </c>
      <c r="M1434" s="27" t="str">
        <f>IFERROR(('CALC | Main Engine'!O1434+'CALC | Booster'!O1434)*INDEX(MassUnitsTable[],MATCH($R$3,MassUnitsTable[Mass Units],0),2), "")</f>
        <v/>
      </c>
      <c r="N1434" s="27" t="str">
        <f>IFERROR(('CALC | Main Engine'!P1434+'CALC | Booster'!P1434)*INDEX(MassUnitsTable[],MATCH($R$3,MassUnitsTable[Mass Units],0),2), "")</f>
        <v/>
      </c>
      <c r="O1434" s="27" t="str">
        <f>IFERROR(('CALC | Main Engine'!Q1434+'CALC | Booster'!Q1434)*INDEX(MassUnitsTable[],MATCH($R$3,MassUnitsTable[Mass Units],0),2), "")</f>
        <v/>
      </c>
      <c r="P1434" s="27" t="str">
        <f>IFERROR(('CALC | Main Engine'!R1434+'CALC | Booster'!R1434)*INDEX(MassUnitsTable[],MATCH($R$3,MassUnitsTable[Mass Units],0),2), "")</f>
        <v/>
      </c>
      <c r="Q1434" s="27" t="str">
        <f>IFERROR(('CALC | Main Engine'!S1434+'CALC | Booster'!S1434)*INDEX(MassUnitsTable[],MATCH($R$3,MassUnitsTable[Mass Units],0),2), "")</f>
        <v/>
      </c>
      <c r="R1434" s="32" t="str">
        <f>IFERROR(('CALC | Main Engine'!T1434+'CALC | Booster'!T1434)*INDEX(MassUnitsTable[],MATCH($R$3,MassUnitsTable[Mass Units],0),2), "")</f>
        <v/>
      </c>
      <c r="S1434" s="10"/>
    </row>
    <row r="1435" spans="1:19" x14ac:dyDescent="0.25">
      <c r="A1435" s="10"/>
      <c r="B1435" s="4" t="str">
        <f t="shared" si="115"/>
        <v/>
      </c>
      <c r="C1435" s="5" t="str">
        <f t="shared" si="116"/>
        <v/>
      </c>
      <c r="D1435" s="5" t="str">
        <f t="shared" si="117"/>
        <v/>
      </c>
      <c r="E1435" s="5" t="str">
        <f t="shared" si="118"/>
        <v/>
      </c>
      <c r="F1435" s="5" t="str">
        <f>'CALC | Main Engine'!$B1435</f>
        <v/>
      </c>
      <c r="G1435" s="27" t="str">
        <f>'CALC | Main Engine'!$C1435</f>
        <v/>
      </c>
      <c r="H1435" s="6" t="str">
        <f>'CALC | Main Engine'!$E1435</f>
        <v/>
      </c>
      <c r="I1435" s="34" t="str">
        <f>IFERROR('CALC | Main Engine'!$F1435*INDEX(MassUnitsTable[],MATCH($R$3,MassUnitsTable[Mass Units],0),2), "")</f>
        <v/>
      </c>
      <c r="J1435" s="27" t="str">
        <f>IFERROR('CALC | Booster'!$F1435*INDEX(MassUnitsTable[],MATCH($R$3,MassUnitsTable[Mass Units],0),2), "")</f>
        <v/>
      </c>
      <c r="K1435" s="32" t="str">
        <f t="shared" si="119"/>
        <v/>
      </c>
      <c r="L1435" s="34" t="str">
        <f>IFERROR(('CALC | Main Engine'!N1435+'CALC | Booster'!N1435)*INDEX(MassUnitsTable[],MATCH($R$3,MassUnitsTable[Mass Units],0),2), "")</f>
        <v/>
      </c>
      <c r="M1435" s="27" t="str">
        <f>IFERROR(('CALC | Main Engine'!O1435+'CALC | Booster'!O1435)*INDEX(MassUnitsTable[],MATCH($R$3,MassUnitsTable[Mass Units],0),2), "")</f>
        <v/>
      </c>
      <c r="N1435" s="27" t="str">
        <f>IFERROR(('CALC | Main Engine'!P1435+'CALC | Booster'!P1435)*INDEX(MassUnitsTable[],MATCH($R$3,MassUnitsTable[Mass Units],0),2), "")</f>
        <v/>
      </c>
      <c r="O1435" s="27" t="str">
        <f>IFERROR(('CALC | Main Engine'!Q1435+'CALC | Booster'!Q1435)*INDEX(MassUnitsTable[],MATCH($R$3,MassUnitsTable[Mass Units],0),2), "")</f>
        <v/>
      </c>
      <c r="P1435" s="27" t="str">
        <f>IFERROR(('CALC | Main Engine'!R1435+'CALC | Booster'!R1435)*INDEX(MassUnitsTable[],MATCH($R$3,MassUnitsTable[Mass Units],0),2), "")</f>
        <v/>
      </c>
      <c r="Q1435" s="27" t="str">
        <f>IFERROR(('CALC | Main Engine'!S1435+'CALC | Booster'!S1435)*INDEX(MassUnitsTable[],MATCH($R$3,MassUnitsTable[Mass Units],0),2), "")</f>
        <v/>
      </c>
      <c r="R1435" s="32" t="str">
        <f>IFERROR(('CALC | Main Engine'!T1435+'CALC | Booster'!T1435)*INDEX(MassUnitsTable[],MATCH($R$3,MassUnitsTable[Mass Units],0),2), "")</f>
        <v/>
      </c>
      <c r="S1435" s="10"/>
    </row>
    <row r="1436" spans="1:19" x14ac:dyDescent="0.25">
      <c r="A1436" s="10"/>
      <c r="B1436" s="4" t="str">
        <f t="shared" si="115"/>
        <v/>
      </c>
      <c r="C1436" s="5" t="str">
        <f t="shared" si="116"/>
        <v/>
      </c>
      <c r="D1436" s="5" t="str">
        <f t="shared" si="117"/>
        <v/>
      </c>
      <c r="E1436" s="5" t="str">
        <f t="shared" si="118"/>
        <v/>
      </c>
      <c r="F1436" s="5" t="str">
        <f>'CALC | Main Engine'!$B1436</f>
        <v/>
      </c>
      <c r="G1436" s="27" t="str">
        <f>'CALC | Main Engine'!$C1436</f>
        <v/>
      </c>
      <c r="H1436" s="6" t="str">
        <f>'CALC | Main Engine'!$E1436</f>
        <v/>
      </c>
      <c r="I1436" s="34" t="str">
        <f>IFERROR('CALC | Main Engine'!$F1436*INDEX(MassUnitsTable[],MATCH($R$3,MassUnitsTable[Mass Units],0),2), "")</f>
        <v/>
      </c>
      <c r="J1436" s="27" t="str">
        <f>IFERROR('CALC | Booster'!$F1436*INDEX(MassUnitsTable[],MATCH($R$3,MassUnitsTable[Mass Units],0),2), "")</f>
        <v/>
      </c>
      <c r="K1436" s="32" t="str">
        <f t="shared" si="119"/>
        <v/>
      </c>
      <c r="L1436" s="34" t="str">
        <f>IFERROR(('CALC | Main Engine'!N1436+'CALC | Booster'!N1436)*INDEX(MassUnitsTable[],MATCH($R$3,MassUnitsTable[Mass Units],0),2), "")</f>
        <v/>
      </c>
      <c r="M1436" s="27" t="str">
        <f>IFERROR(('CALC | Main Engine'!O1436+'CALC | Booster'!O1436)*INDEX(MassUnitsTable[],MATCH($R$3,MassUnitsTable[Mass Units],0),2), "")</f>
        <v/>
      </c>
      <c r="N1436" s="27" t="str">
        <f>IFERROR(('CALC | Main Engine'!P1436+'CALC | Booster'!P1436)*INDEX(MassUnitsTable[],MATCH($R$3,MassUnitsTable[Mass Units],0),2), "")</f>
        <v/>
      </c>
      <c r="O1436" s="27" t="str">
        <f>IFERROR(('CALC | Main Engine'!Q1436+'CALC | Booster'!Q1436)*INDEX(MassUnitsTable[],MATCH($R$3,MassUnitsTable[Mass Units],0),2), "")</f>
        <v/>
      </c>
      <c r="P1436" s="27" t="str">
        <f>IFERROR(('CALC | Main Engine'!R1436+'CALC | Booster'!R1436)*INDEX(MassUnitsTable[],MATCH($R$3,MassUnitsTable[Mass Units],0),2), "")</f>
        <v/>
      </c>
      <c r="Q1436" s="27" t="str">
        <f>IFERROR(('CALC | Main Engine'!S1436+'CALC | Booster'!S1436)*INDEX(MassUnitsTable[],MATCH($R$3,MassUnitsTable[Mass Units],0),2), "")</f>
        <v/>
      </c>
      <c r="R1436" s="32" t="str">
        <f>IFERROR(('CALC | Main Engine'!T1436+'CALC | Booster'!T1436)*INDEX(MassUnitsTable[],MATCH($R$3,MassUnitsTable[Mass Units],0),2), "")</f>
        <v/>
      </c>
      <c r="S1436" s="10"/>
    </row>
    <row r="1437" spans="1:19" x14ac:dyDescent="0.25">
      <c r="A1437" s="10"/>
      <c r="B1437" s="4" t="str">
        <f t="shared" si="115"/>
        <v/>
      </c>
      <c r="C1437" s="5" t="str">
        <f t="shared" si="116"/>
        <v/>
      </c>
      <c r="D1437" s="5" t="str">
        <f t="shared" si="117"/>
        <v/>
      </c>
      <c r="E1437" s="5" t="str">
        <f t="shared" si="118"/>
        <v/>
      </c>
      <c r="F1437" s="5" t="str">
        <f>'CALC | Main Engine'!$B1437</f>
        <v/>
      </c>
      <c r="G1437" s="27" t="str">
        <f>'CALC | Main Engine'!$C1437</f>
        <v/>
      </c>
      <c r="H1437" s="6" t="str">
        <f>'CALC | Main Engine'!$E1437</f>
        <v/>
      </c>
      <c r="I1437" s="34" t="str">
        <f>IFERROR('CALC | Main Engine'!$F1437*INDEX(MassUnitsTable[],MATCH($R$3,MassUnitsTable[Mass Units],0),2), "")</f>
        <v/>
      </c>
      <c r="J1437" s="27" t="str">
        <f>IFERROR('CALC | Booster'!$F1437*INDEX(MassUnitsTable[],MATCH($R$3,MassUnitsTable[Mass Units],0),2), "")</f>
        <v/>
      </c>
      <c r="K1437" s="32" t="str">
        <f t="shared" si="119"/>
        <v/>
      </c>
      <c r="L1437" s="34" t="str">
        <f>IFERROR(('CALC | Main Engine'!N1437+'CALC | Booster'!N1437)*INDEX(MassUnitsTable[],MATCH($R$3,MassUnitsTable[Mass Units],0),2), "")</f>
        <v/>
      </c>
      <c r="M1437" s="27" t="str">
        <f>IFERROR(('CALC | Main Engine'!O1437+'CALC | Booster'!O1437)*INDEX(MassUnitsTable[],MATCH($R$3,MassUnitsTable[Mass Units],0),2), "")</f>
        <v/>
      </c>
      <c r="N1437" s="27" t="str">
        <f>IFERROR(('CALC | Main Engine'!P1437+'CALC | Booster'!P1437)*INDEX(MassUnitsTable[],MATCH($R$3,MassUnitsTable[Mass Units],0),2), "")</f>
        <v/>
      </c>
      <c r="O1437" s="27" t="str">
        <f>IFERROR(('CALC | Main Engine'!Q1437+'CALC | Booster'!Q1437)*INDEX(MassUnitsTable[],MATCH($R$3,MassUnitsTable[Mass Units],0),2), "")</f>
        <v/>
      </c>
      <c r="P1437" s="27" t="str">
        <f>IFERROR(('CALC | Main Engine'!R1437+'CALC | Booster'!R1437)*INDEX(MassUnitsTable[],MATCH($R$3,MassUnitsTable[Mass Units],0),2), "")</f>
        <v/>
      </c>
      <c r="Q1437" s="27" t="str">
        <f>IFERROR(('CALC | Main Engine'!S1437+'CALC | Booster'!S1437)*INDEX(MassUnitsTable[],MATCH($R$3,MassUnitsTable[Mass Units],0),2), "")</f>
        <v/>
      </c>
      <c r="R1437" s="32" t="str">
        <f>IFERROR(('CALC | Main Engine'!T1437+'CALC | Booster'!T1437)*INDEX(MassUnitsTable[],MATCH($R$3,MassUnitsTable[Mass Units],0),2), "")</f>
        <v/>
      </c>
      <c r="S1437" s="10"/>
    </row>
    <row r="1438" spans="1:19" x14ac:dyDescent="0.25">
      <c r="A1438" s="10"/>
      <c r="B1438" s="4" t="str">
        <f t="shared" si="115"/>
        <v/>
      </c>
      <c r="C1438" s="5" t="str">
        <f t="shared" si="116"/>
        <v/>
      </c>
      <c r="D1438" s="5" t="str">
        <f t="shared" si="117"/>
        <v/>
      </c>
      <c r="E1438" s="5" t="str">
        <f t="shared" si="118"/>
        <v/>
      </c>
      <c r="F1438" s="5" t="str">
        <f>'CALC | Main Engine'!$B1438</f>
        <v/>
      </c>
      <c r="G1438" s="27" t="str">
        <f>'CALC | Main Engine'!$C1438</f>
        <v/>
      </c>
      <c r="H1438" s="6" t="str">
        <f>'CALC | Main Engine'!$E1438</f>
        <v/>
      </c>
      <c r="I1438" s="34" t="str">
        <f>IFERROR('CALC | Main Engine'!$F1438*INDEX(MassUnitsTable[],MATCH($R$3,MassUnitsTable[Mass Units],0),2), "")</f>
        <v/>
      </c>
      <c r="J1438" s="27" t="str">
        <f>IFERROR('CALC | Booster'!$F1438*INDEX(MassUnitsTable[],MATCH($R$3,MassUnitsTable[Mass Units],0),2), "")</f>
        <v/>
      </c>
      <c r="K1438" s="32" t="str">
        <f t="shared" si="119"/>
        <v/>
      </c>
      <c r="L1438" s="34" t="str">
        <f>IFERROR(('CALC | Main Engine'!N1438+'CALC | Booster'!N1438)*INDEX(MassUnitsTable[],MATCH($R$3,MassUnitsTable[Mass Units],0),2), "")</f>
        <v/>
      </c>
      <c r="M1438" s="27" t="str">
        <f>IFERROR(('CALC | Main Engine'!O1438+'CALC | Booster'!O1438)*INDEX(MassUnitsTable[],MATCH($R$3,MassUnitsTable[Mass Units],0),2), "")</f>
        <v/>
      </c>
      <c r="N1438" s="27" t="str">
        <f>IFERROR(('CALC | Main Engine'!P1438+'CALC | Booster'!P1438)*INDEX(MassUnitsTable[],MATCH($R$3,MassUnitsTable[Mass Units],0),2), "")</f>
        <v/>
      </c>
      <c r="O1438" s="27" t="str">
        <f>IFERROR(('CALC | Main Engine'!Q1438+'CALC | Booster'!Q1438)*INDEX(MassUnitsTable[],MATCH($R$3,MassUnitsTable[Mass Units],0),2), "")</f>
        <v/>
      </c>
      <c r="P1438" s="27" t="str">
        <f>IFERROR(('CALC | Main Engine'!R1438+'CALC | Booster'!R1438)*INDEX(MassUnitsTable[],MATCH($R$3,MassUnitsTable[Mass Units],0),2), "")</f>
        <v/>
      </c>
      <c r="Q1438" s="27" t="str">
        <f>IFERROR(('CALC | Main Engine'!S1438+'CALC | Booster'!S1438)*INDEX(MassUnitsTable[],MATCH($R$3,MassUnitsTable[Mass Units],0),2), "")</f>
        <v/>
      </c>
      <c r="R1438" s="32" t="str">
        <f>IFERROR(('CALC | Main Engine'!T1438+'CALC | Booster'!T1438)*INDEX(MassUnitsTable[],MATCH($R$3,MassUnitsTable[Mass Units],0),2), "")</f>
        <v/>
      </c>
      <c r="S1438" s="10"/>
    </row>
    <row r="1439" spans="1:19" x14ac:dyDescent="0.25">
      <c r="A1439" s="10"/>
      <c r="B1439" s="4" t="str">
        <f t="shared" si="115"/>
        <v/>
      </c>
      <c r="C1439" s="5" t="str">
        <f t="shared" si="116"/>
        <v/>
      </c>
      <c r="D1439" s="5" t="str">
        <f t="shared" si="117"/>
        <v/>
      </c>
      <c r="E1439" s="5" t="str">
        <f t="shared" si="118"/>
        <v/>
      </c>
      <c r="F1439" s="5" t="str">
        <f>'CALC | Main Engine'!$B1439</f>
        <v/>
      </c>
      <c r="G1439" s="27" t="str">
        <f>'CALC | Main Engine'!$C1439</f>
        <v/>
      </c>
      <c r="H1439" s="6" t="str">
        <f>'CALC | Main Engine'!$E1439</f>
        <v/>
      </c>
      <c r="I1439" s="34" t="str">
        <f>IFERROR('CALC | Main Engine'!$F1439*INDEX(MassUnitsTable[],MATCH($R$3,MassUnitsTable[Mass Units],0),2), "")</f>
        <v/>
      </c>
      <c r="J1439" s="27" t="str">
        <f>IFERROR('CALC | Booster'!$F1439*INDEX(MassUnitsTable[],MATCH($R$3,MassUnitsTable[Mass Units],0),2), "")</f>
        <v/>
      </c>
      <c r="K1439" s="32" t="str">
        <f t="shared" si="119"/>
        <v/>
      </c>
      <c r="L1439" s="34" t="str">
        <f>IFERROR(('CALC | Main Engine'!N1439+'CALC | Booster'!N1439)*INDEX(MassUnitsTable[],MATCH($R$3,MassUnitsTable[Mass Units],0),2), "")</f>
        <v/>
      </c>
      <c r="M1439" s="27" t="str">
        <f>IFERROR(('CALC | Main Engine'!O1439+'CALC | Booster'!O1439)*INDEX(MassUnitsTable[],MATCH($R$3,MassUnitsTable[Mass Units],0),2), "")</f>
        <v/>
      </c>
      <c r="N1439" s="27" t="str">
        <f>IFERROR(('CALC | Main Engine'!P1439+'CALC | Booster'!P1439)*INDEX(MassUnitsTable[],MATCH($R$3,MassUnitsTable[Mass Units],0),2), "")</f>
        <v/>
      </c>
      <c r="O1439" s="27" t="str">
        <f>IFERROR(('CALC | Main Engine'!Q1439+'CALC | Booster'!Q1439)*INDEX(MassUnitsTable[],MATCH($R$3,MassUnitsTable[Mass Units],0),2), "")</f>
        <v/>
      </c>
      <c r="P1439" s="27" t="str">
        <f>IFERROR(('CALC | Main Engine'!R1439+'CALC | Booster'!R1439)*INDEX(MassUnitsTable[],MATCH($R$3,MassUnitsTable[Mass Units],0),2), "")</f>
        <v/>
      </c>
      <c r="Q1439" s="27" t="str">
        <f>IFERROR(('CALC | Main Engine'!S1439+'CALC | Booster'!S1439)*INDEX(MassUnitsTable[],MATCH($R$3,MassUnitsTable[Mass Units],0),2), "")</f>
        <v/>
      </c>
      <c r="R1439" s="32" t="str">
        <f>IFERROR(('CALC | Main Engine'!T1439+'CALC | Booster'!T1439)*INDEX(MassUnitsTable[],MATCH($R$3,MassUnitsTable[Mass Units],0),2), "")</f>
        <v/>
      </c>
      <c r="S1439" s="10"/>
    </row>
    <row r="1440" spans="1:19" x14ac:dyDescent="0.25">
      <c r="A1440" s="10"/>
      <c r="B1440" s="4" t="str">
        <f t="shared" si="115"/>
        <v/>
      </c>
      <c r="C1440" s="5" t="str">
        <f t="shared" si="116"/>
        <v/>
      </c>
      <c r="D1440" s="5" t="str">
        <f t="shared" si="117"/>
        <v/>
      </c>
      <c r="E1440" s="5" t="str">
        <f t="shared" si="118"/>
        <v/>
      </c>
      <c r="F1440" s="5" t="str">
        <f>'CALC | Main Engine'!$B1440</f>
        <v/>
      </c>
      <c r="G1440" s="27" t="str">
        <f>'CALC | Main Engine'!$C1440</f>
        <v/>
      </c>
      <c r="H1440" s="6" t="str">
        <f>'CALC | Main Engine'!$E1440</f>
        <v/>
      </c>
      <c r="I1440" s="34" t="str">
        <f>IFERROR('CALC | Main Engine'!$F1440*INDEX(MassUnitsTable[],MATCH($R$3,MassUnitsTable[Mass Units],0),2), "")</f>
        <v/>
      </c>
      <c r="J1440" s="27" t="str">
        <f>IFERROR('CALC | Booster'!$F1440*INDEX(MassUnitsTable[],MATCH($R$3,MassUnitsTable[Mass Units],0),2), "")</f>
        <v/>
      </c>
      <c r="K1440" s="32" t="str">
        <f t="shared" si="119"/>
        <v/>
      </c>
      <c r="L1440" s="34" t="str">
        <f>IFERROR(('CALC | Main Engine'!N1440+'CALC | Booster'!N1440)*INDEX(MassUnitsTable[],MATCH($R$3,MassUnitsTable[Mass Units],0),2), "")</f>
        <v/>
      </c>
      <c r="M1440" s="27" t="str">
        <f>IFERROR(('CALC | Main Engine'!O1440+'CALC | Booster'!O1440)*INDEX(MassUnitsTable[],MATCH($R$3,MassUnitsTable[Mass Units],0),2), "")</f>
        <v/>
      </c>
      <c r="N1440" s="27" t="str">
        <f>IFERROR(('CALC | Main Engine'!P1440+'CALC | Booster'!P1440)*INDEX(MassUnitsTable[],MATCH($R$3,MassUnitsTable[Mass Units],0),2), "")</f>
        <v/>
      </c>
      <c r="O1440" s="27" t="str">
        <f>IFERROR(('CALC | Main Engine'!Q1440+'CALC | Booster'!Q1440)*INDEX(MassUnitsTable[],MATCH($R$3,MassUnitsTable[Mass Units],0),2), "")</f>
        <v/>
      </c>
      <c r="P1440" s="27" t="str">
        <f>IFERROR(('CALC | Main Engine'!R1440+'CALC | Booster'!R1440)*INDEX(MassUnitsTable[],MATCH($R$3,MassUnitsTable[Mass Units],0),2), "")</f>
        <v/>
      </c>
      <c r="Q1440" s="27" t="str">
        <f>IFERROR(('CALC | Main Engine'!S1440+'CALC | Booster'!S1440)*INDEX(MassUnitsTable[],MATCH($R$3,MassUnitsTable[Mass Units],0),2), "")</f>
        <v/>
      </c>
      <c r="R1440" s="32" t="str">
        <f>IFERROR(('CALC | Main Engine'!T1440+'CALC | Booster'!T1440)*INDEX(MassUnitsTable[],MATCH($R$3,MassUnitsTable[Mass Units],0),2), "")</f>
        <v/>
      </c>
      <c r="S1440" s="10"/>
    </row>
    <row r="1441" spans="1:19" x14ac:dyDescent="0.25">
      <c r="A1441" s="10"/>
      <c r="B1441" s="4" t="str">
        <f t="shared" si="115"/>
        <v/>
      </c>
      <c r="C1441" s="5" t="str">
        <f t="shared" si="116"/>
        <v/>
      </c>
      <c r="D1441" s="5" t="str">
        <f t="shared" si="117"/>
        <v/>
      </c>
      <c r="E1441" s="5" t="str">
        <f t="shared" si="118"/>
        <v/>
      </c>
      <c r="F1441" s="5" t="str">
        <f>'CALC | Main Engine'!$B1441</f>
        <v/>
      </c>
      <c r="G1441" s="27" t="str">
        <f>'CALC | Main Engine'!$C1441</f>
        <v/>
      </c>
      <c r="H1441" s="6" t="str">
        <f>'CALC | Main Engine'!$E1441</f>
        <v/>
      </c>
      <c r="I1441" s="34" t="str">
        <f>IFERROR('CALC | Main Engine'!$F1441*INDEX(MassUnitsTable[],MATCH($R$3,MassUnitsTable[Mass Units],0),2), "")</f>
        <v/>
      </c>
      <c r="J1441" s="27" t="str">
        <f>IFERROR('CALC | Booster'!$F1441*INDEX(MassUnitsTable[],MATCH($R$3,MassUnitsTable[Mass Units],0),2), "")</f>
        <v/>
      </c>
      <c r="K1441" s="32" t="str">
        <f t="shared" si="119"/>
        <v/>
      </c>
      <c r="L1441" s="34" t="str">
        <f>IFERROR(('CALC | Main Engine'!N1441+'CALC | Booster'!N1441)*INDEX(MassUnitsTable[],MATCH($R$3,MassUnitsTable[Mass Units],0),2), "")</f>
        <v/>
      </c>
      <c r="M1441" s="27" t="str">
        <f>IFERROR(('CALC | Main Engine'!O1441+'CALC | Booster'!O1441)*INDEX(MassUnitsTable[],MATCH($R$3,MassUnitsTable[Mass Units],0),2), "")</f>
        <v/>
      </c>
      <c r="N1441" s="27" t="str">
        <f>IFERROR(('CALC | Main Engine'!P1441+'CALC | Booster'!P1441)*INDEX(MassUnitsTable[],MATCH($R$3,MassUnitsTable[Mass Units],0),2), "")</f>
        <v/>
      </c>
      <c r="O1441" s="27" t="str">
        <f>IFERROR(('CALC | Main Engine'!Q1441+'CALC | Booster'!Q1441)*INDEX(MassUnitsTable[],MATCH($R$3,MassUnitsTable[Mass Units],0),2), "")</f>
        <v/>
      </c>
      <c r="P1441" s="27" t="str">
        <f>IFERROR(('CALC | Main Engine'!R1441+'CALC | Booster'!R1441)*INDEX(MassUnitsTable[],MATCH($R$3,MassUnitsTable[Mass Units],0),2), "")</f>
        <v/>
      </c>
      <c r="Q1441" s="27" t="str">
        <f>IFERROR(('CALC | Main Engine'!S1441+'CALC | Booster'!S1441)*INDEX(MassUnitsTable[],MATCH($R$3,MassUnitsTable[Mass Units],0),2), "")</f>
        <v/>
      </c>
      <c r="R1441" s="32" t="str">
        <f>IFERROR(('CALC | Main Engine'!T1441+'CALC | Booster'!T1441)*INDEX(MassUnitsTable[],MATCH($R$3,MassUnitsTable[Mass Units],0),2), "")</f>
        <v/>
      </c>
      <c r="S1441" s="10"/>
    </row>
    <row r="1442" spans="1:19" x14ac:dyDescent="0.25">
      <c r="A1442" s="10"/>
      <c r="B1442" s="4" t="str">
        <f t="shared" si="115"/>
        <v/>
      </c>
      <c r="C1442" s="5" t="str">
        <f t="shared" si="116"/>
        <v/>
      </c>
      <c r="D1442" s="5" t="str">
        <f t="shared" si="117"/>
        <v/>
      </c>
      <c r="E1442" s="5" t="str">
        <f t="shared" si="118"/>
        <v/>
      </c>
      <c r="F1442" s="5" t="str">
        <f>'CALC | Main Engine'!$B1442</f>
        <v/>
      </c>
      <c r="G1442" s="27" t="str">
        <f>'CALC | Main Engine'!$C1442</f>
        <v/>
      </c>
      <c r="H1442" s="6" t="str">
        <f>'CALC | Main Engine'!$E1442</f>
        <v/>
      </c>
      <c r="I1442" s="34" t="str">
        <f>IFERROR('CALC | Main Engine'!$F1442*INDEX(MassUnitsTable[],MATCH($R$3,MassUnitsTable[Mass Units],0),2), "")</f>
        <v/>
      </c>
      <c r="J1442" s="27" t="str">
        <f>IFERROR('CALC | Booster'!$F1442*INDEX(MassUnitsTable[],MATCH($R$3,MassUnitsTable[Mass Units],0),2), "")</f>
        <v/>
      </c>
      <c r="K1442" s="32" t="str">
        <f t="shared" si="119"/>
        <v/>
      </c>
      <c r="L1442" s="34" t="str">
        <f>IFERROR(('CALC | Main Engine'!N1442+'CALC | Booster'!N1442)*INDEX(MassUnitsTable[],MATCH($R$3,MassUnitsTable[Mass Units],0),2), "")</f>
        <v/>
      </c>
      <c r="M1442" s="27" t="str">
        <f>IFERROR(('CALC | Main Engine'!O1442+'CALC | Booster'!O1442)*INDEX(MassUnitsTable[],MATCH($R$3,MassUnitsTable[Mass Units],0),2), "")</f>
        <v/>
      </c>
      <c r="N1442" s="27" t="str">
        <f>IFERROR(('CALC | Main Engine'!P1442+'CALC | Booster'!P1442)*INDEX(MassUnitsTable[],MATCH($R$3,MassUnitsTable[Mass Units],0),2), "")</f>
        <v/>
      </c>
      <c r="O1442" s="27" t="str">
        <f>IFERROR(('CALC | Main Engine'!Q1442+'CALC | Booster'!Q1442)*INDEX(MassUnitsTable[],MATCH($R$3,MassUnitsTable[Mass Units],0),2), "")</f>
        <v/>
      </c>
      <c r="P1442" s="27" t="str">
        <f>IFERROR(('CALC | Main Engine'!R1442+'CALC | Booster'!R1442)*INDEX(MassUnitsTable[],MATCH($R$3,MassUnitsTable[Mass Units],0),2), "")</f>
        <v/>
      </c>
      <c r="Q1442" s="27" t="str">
        <f>IFERROR(('CALC | Main Engine'!S1442+'CALC | Booster'!S1442)*INDEX(MassUnitsTable[],MATCH($R$3,MassUnitsTable[Mass Units],0),2), "")</f>
        <v/>
      </c>
      <c r="R1442" s="32" t="str">
        <f>IFERROR(('CALC | Main Engine'!T1442+'CALC | Booster'!T1442)*INDEX(MassUnitsTable[],MATCH($R$3,MassUnitsTable[Mass Units],0),2), "")</f>
        <v/>
      </c>
      <c r="S1442" s="10"/>
    </row>
    <row r="1443" spans="1:19" x14ac:dyDescent="0.25">
      <c r="A1443" s="10"/>
      <c r="B1443" s="4" t="str">
        <f t="shared" si="115"/>
        <v/>
      </c>
      <c r="C1443" s="5" t="str">
        <f t="shared" si="116"/>
        <v/>
      </c>
      <c r="D1443" s="5" t="str">
        <f t="shared" si="117"/>
        <v/>
      </c>
      <c r="E1443" s="5" t="str">
        <f t="shared" si="118"/>
        <v/>
      </c>
      <c r="F1443" s="5" t="str">
        <f>'CALC | Main Engine'!$B1443</f>
        <v/>
      </c>
      <c r="G1443" s="27" t="str">
        <f>'CALC | Main Engine'!$C1443</f>
        <v/>
      </c>
      <c r="H1443" s="6" t="str">
        <f>'CALC | Main Engine'!$E1443</f>
        <v/>
      </c>
      <c r="I1443" s="34" t="str">
        <f>IFERROR('CALC | Main Engine'!$F1443*INDEX(MassUnitsTable[],MATCH($R$3,MassUnitsTable[Mass Units],0),2), "")</f>
        <v/>
      </c>
      <c r="J1443" s="27" t="str">
        <f>IFERROR('CALC | Booster'!$F1443*INDEX(MassUnitsTable[],MATCH($R$3,MassUnitsTable[Mass Units],0),2), "")</f>
        <v/>
      </c>
      <c r="K1443" s="32" t="str">
        <f t="shared" si="119"/>
        <v/>
      </c>
      <c r="L1443" s="34" t="str">
        <f>IFERROR(('CALC | Main Engine'!N1443+'CALC | Booster'!N1443)*INDEX(MassUnitsTable[],MATCH($R$3,MassUnitsTable[Mass Units],0),2), "")</f>
        <v/>
      </c>
      <c r="M1443" s="27" t="str">
        <f>IFERROR(('CALC | Main Engine'!O1443+'CALC | Booster'!O1443)*INDEX(MassUnitsTable[],MATCH($R$3,MassUnitsTable[Mass Units],0),2), "")</f>
        <v/>
      </c>
      <c r="N1443" s="27" t="str">
        <f>IFERROR(('CALC | Main Engine'!P1443+'CALC | Booster'!P1443)*INDEX(MassUnitsTable[],MATCH($R$3,MassUnitsTable[Mass Units],0),2), "")</f>
        <v/>
      </c>
      <c r="O1443" s="27" t="str">
        <f>IFERROR(('CALC | Main Engine'!Q1443+'CALC | Booster'!Q1443)*INDEX(MassUnitsTable[],MATCH($R$3,MassUnitsTable[Mass Units],0),2), "")</f>
        <v/>
      </c>
      <c r="P1443" s="27" t="str">
        <f>IFERROR(('CALC | Main Engine'!R1443+'CALC | Booster'!R1443)*INDEX(MassUnitsTable[],MATCH($R$3,MassUnitsTable[Mass Units],0),2), "")</f>
        <v/>
      </c>
      <c r="Q1443" s="27" t="str">
        <f>IFERROR(('CALC | Main Engine'!S1443+'CALC | Booster'!S1443)*INDEX(MassUnitsTable[],MATCH($R$3,MassUnitsTable[Mass Units],0),2), "")</f>
        <v/>
      </c>
      <c r="R1443" s="32" t="str">
        <f>IFERROR(('CALC | Main Engine'!T1443+'CALC | Booster'!T1443)*INDEX(MassUnitsTable[],MATCH($R$3,MassUnitsTable[Mass Units],0),2), "")</f>
        <v/>
      </c>
      <c r="S1443" s="10"/>
    </row>
    <row r="1444" spans="1:19" x14ac:dyDescent="0.25">
      <c r="A1444" s="10"/>
      <c r="B1444" s="4" t="str">
        <f t="shared" si="115"/>
        <v/>
      </c>
      <c r="C1444" s="5" t="str">
        <f t="shared" si="116"/>
        <v/>
      </c>
      <c r="D1444" s="5" t="str">
        <f t="shared" si="117"/>
        <v/>
      </c>
      <c r="E1444" s="5" t="str">
        <f t="shared" si="118"/>
        <v/>
      </c>
      <c r="F1444" s="5" t="str">
        <f>'CALC | Main Engine'!$B1444</f>
        <v/>
      </c>
      <c r="G1444" s="27" t="str">
        <f>'CALC | Main Engine'!$C1444</f>
        <v/>
      </c>
      <c r="H1444" s="6" t="str">
        <f>'CALC | Main Engine'!$E1444</f>
        <v/>
      </c>
      <c r="I1444" s="34" t="str">
        <f>IFERROR('CALC | Main Engine'!$F1444*INDEX(MassUnitsTable[],MATCH($R$3,MassUnitsTable[Mass Units],0),2), "")</f>
        <v/>
      </c>
      <c r="J1444" s="27" t="str">
        <f>IFERROR('CALC | Booster'!$F1444*INDEX(MassUnitsTable[],MATCH($R$3,MassUnitsTable[Mass Units],0),2), "")</f>
        <v/>
      </c>
      <c r="K1444" s="32" t="str">
        <f t="shared" si="119"/>
        <v/>
      </c>
      <c r="L1444" s="34" t="str">
        <f>IFERROR(('CALC | Main Engine'!N1444+'CALC | Booster'!N1444)*INDEX(MassUnitsTable[],MATCH($R$3,MassUnitsTable[Mass Units],0),2), "")</f>
        <v/>
      </c>
      <c r="M1444" s="27" t="str">
        <f>IFERROR(('CALC | Main Engine'!O1444+'CALC | Booster'!O1444)*INDEX(MassUnitsTable[],MATCH($R$3,MassUnitsTable[Mass Units],0),2), "")</f>
        <v/>
      </c>
      <c r="N1444" s="27" t="str">
        <f>IFERROR(('CALC | Main Engine'!P1444+'CALC | Booster'!P1444)*INDEX(MassUnitsTable[],MATCH($R$3,MassUnitsTable[Mass Units],0),2), "")</f>
        <v/>
      </c>
      <c r="O1444" s="27" t="str">
        <f>IFERROR(('CALC | Main Engine'!Q1444+'CALC | Booster'!Q1444)*INDEX(MassUnitsTable[],MATCH($R$3,MassUnitsTable[Mass Units],0),2), "")</f>
        <v/>
      </c>
      <c r="P1444" s="27" t="str">
        <f>IFERROR(('CALC | Main Engine'!R1444+'CALC | Booster'!R1444)*INDEX(MassUnitsTable[],MATCH($R$3,MassUnitsTable[Mass Units],0),2), "")</f>
        <v/>
      </c>
      <c r="Q1444" s="27" t="str">
        <f>IFERROR(('CALC | Main Engine'!S1444+'CALC | Booster'!S1444)*INDEX(MassUnitsTable[],MATCH($R$3,MassUnitsTable[Mass Units],0),2), "")</f>
        <v/>
      </c>
      <c r="R1444" s="32" t="str">
        <f>IFERROR(('CALC | Main Engine'!T1444+'CALC | Booster'!T1444)*INDEX(MassUnitsTable[],MATCH($R$3,MassUnitsTable[Mass Units],0),2), "")</f>
        <v/>
      </c>
      <c r="S1444" s="10"/>
    </row>
    <row r="1445" spans="1:19" x14ac:dyDescent="0.25">
      <c r="A1445" s="10"/>
      <c r="B1445" s="4" t="str">
        <f t="shared" si="115"/>
        <v/>
      </c>
      <c r="C1445" s="5" t="str">
        <f t="shared" si="116"/>
        <v/>
      </c>
      <c r="D1445" s="5" t="str">
        <f t="shared" si="117"/>
        <v/>
      </c>
      <c r="E1445" s="5" t="str">
        <f t="shared" si="118"/>
        <v/>
      </c>
      <c r="F1445" s="5" t="str">
        <f>'CALC | Main Engine'!$B1445</f>
        <v/>
      </c>
      <c r="G1445" s="27" t="str">
        <f>'CALC | Main Engine'!$C1445</f>
        <v/>
      </c>
      <c r="H1445" s="6" t="str">
        <f>'CALC | Main Engine'!$E1445</f>
        <v/>
      </c>
      <c r="I1445" s="34" t="str">
        <f>IFERROR('CALC | Main Engine'!$F1445*INDEX(MassUnitsTable[],MATCH($R$3,MassUnitsTable[Mass Units],0),2), "")</f>
        <v/>
      </c>
      <c r="J1445" s="27" t="str">
        <f>IFERROR('CALC | Booster'!$F1445*INDEX(MassUnitsTable[],MATCH($R$3,MassUnitsTable[Mass Units],0),2), "")</f>
        <v/>
      </c>
      <c r="K1445" s="32" t="str">
        <f t="shared" si="119"/>
        <v/>
      </c>
      <c r="L1445" s="34" t="str">
        <f>IFERROR(('CALC | Main Engine'!N1445+'CALC | Booster'!N1445)*INDEX(MassUnitsTable[],MATCH($R$3,MassUnitsTable[Mass Units],0),2), "")</f>
        <v/>
      </c>
      <c r="M1445" s="27" t="str">
        <f>IFERROR(('CALC | Main Engine'!O1445+'CALC | Booster'!O1445)*INDEX(MassUnitsTable[],MATCH($R$3,MassUnitsTable[Mass Units],0),2), "")</f>
        <v/>
      </c>
      <c r="N1445" s="27" t="str">
        <f>IFERROR(('CALC | Main Engine'!P1445+'CALC | Booster'!P1445)*INDEX(MassUnitsTable[],MATCH($R$3,MassUnitsTable[Mass Units],0),2), "")</f>
        <v/>
      </c>
      <c r="O1445" s="27" t="str">
        <f>IFERROR(('CALC | Main Engine'!Q1445+'CALC | Booster'!Q1445)*INDEX(MassUnitsTable[],MATCH($R$3,MassUnitsTable[Mass Units],0),2), "")</f>
        <v/>
      </c>
      <c r="P1445" s="27" t="str">
        <f>IFERROR(('CALC | Main Engine'!R1445+'CALC | Booster'!R1445)*INDEX(MassUnitsTable[],MATCH($R$3,MassUnitsTable[Mass Units],0),2), "")</f>
        <v/>
      </c>
      <c r="Q1445" s="27" t="str">
        <f>IFERROR(('CALC | Main Engine'!S1445+'CALC | Booster'!S1445)*INDEX(MassUnitsTable[],MATCH($R$3,MassUnitsTable[Mass Units],0),2), "")</f>
        <v/>
      </c>
      <c r="R1445" s="32" t="str">
        <f>IFERROR(('CALC | Main Engine'!T1445+'CALC | Booster'!T1445)*INDEX(MassUnitsTable[],MATCH($R$3,MassUnitsTable[Mass Units],0),2), "")</f>
        <v/>
      </c>
      <c r="S1445" s="10"/>
    </row>
    <row r="1446" spans="1:19" x14ac:dyDescent="0.25">
      <c r="A1446" s="10"/>
      <c r="B1446" s="4" t="str">
        <f t="shared" si="115"/>
        <v/>
      </c>
      <c r="C1446" s="5" t="str">
        <f t="shared" si="116"/>
        <v/>
      </c>
      <c r="D1446" s="5" t="str">
        <f t="shared" si="117"/>
        <v/>
      </c>
      <c r="E1446" s="5" t="str">
        <f t="shared" si="118"/>
        <v/>
      </c>
      <c r="F1446" s="5" t="str">
        <f>'CALC | Main Engine'!$B1446</f>
        <v/>
      </c>
      <c r="G1446" s="27" t="str">
        <f>'CALC | Main Engine'!$C1446</f>
        <v/>
      </c>
      <c r="H1446" s="6" t="str">
        <f>'CALC | Main Engine'!$E1446</f>
        <v/>
      </c>
      <c r="I1446" s="34" t="str">
        <f>IFERROR('CALC | Main Engine'!$F1446*INDEX(MassUnitsTable[],MATCH($R$3,MassUnitsTable[Mass Units],0),2), "")</f>
        <v/>
      </c>
      <c r="J1446" s="27" t="str">
        <f>IFERROR('CALC | Booster'!$F1446*INDEX(MassUnitsTable[],MATCH($R$3,MassUnitsTable[Mass Units],0),2), "")</f>
        <v/>
      </c>
      <c r="K1446" s="32" t="str">
        <f t="shared" si="119"/>
        <v/>
      </c>
      <c r="L1446" s="34" t="str">
        <f>IFERROR(('CALC | Main Engine'!N1446+'CALC | Booster'!N1446)*INDEX(MassUnitsTable[],MATCH($R$3,MassUnitsTable[Mass Units],0),2), "")</f>
        <v/>
      </c>
      <c r="M1446" s="27" t="str">
        <f>IFERROR(('CALC | Main Engine'!O1446+'CALC | Booster'!O1446)*INDEX(MassUnitsTable[],MATCH($R$3,MassUnitsTable[Mass Units],0),2), "")</f>
        <v/>
      </c>
      <c r="N1446" s="27" t="str">
        <f>IFERROR(('CALC | Main Engine'!P1446+'CALC | Booster'!P1446)*INDEX(MassUnitsTable[],MATCH($R$3,MassUnitsTable[Mass Units],0),2), "")</f>
        <v/>
      </c>
      <c r="O1446" s="27" t="str">
        <f>IFERROR(('CALC | Main Engine'!Q1446+'CALC | Booster'!Q1446)*INDEX(MassUnitsTable[],MATCH($R$3,MassUnitsTable[Mass Units],0),2), "")</f>
        <v/>
      </c>
      <c r="P1446" s="27" t="str">
        <f>IFERROR(('CALC | Main Engine'!R1446+'CALC | Booster'!R1446)*INDEX(MassUnitsTable[],MATCH($R$3,MassUnitsTable[Mass Units],0),2), "")</f>
        <v/>
      </c>
      <c r="Q1446" s="27" t="str">
        <f>IFERROR(('CALC | Main Engine'!S1446+'CALC | Booster'!S1446)*INDEX(MassUnitsTable[],MATCH($R$3,MassUnitsTable[Mass Units],0),2), "")</f>
        <v/>
      </c>
      <c r="R1446" s="32" t="str">
        <f>IFERROR(('CALC | Main Engine'!T1446+'CALC | Booster'!T1446)*INDEX(MassUnitsTable[],MATCH($R$3,MassUnitsTable[Mass Units],0),2), "")</f>
        <v/>
      </c>
      <c r="S1446" s="10"/>
    </row>
    <row r="1447" spans="1:19" x14ac:dyDescent="0.25">
      <c r="A1447" s="10"/>
      <c r="B1447" s="4" t="str">
        <f t="shared" si="115"/>
        <v/>
      </c>
      <c r="C1447" s="5" t="str">
        <f t="shared" si="116"/>
        <v/>
      </c>
      <c r="D1447" s="5" t="str">
        <f t="shared" si="117"/>
        <v/>
      </c>
      <c r="E1447" s="5" t="str">
        <f t="shared" si="118"/>
        <v/>
      </c>
      <c r="F1447" s="5" t="str">
        <f>'CALC | Main Engine'!$B1447</f>
        <v/>
      </c>
      <c r="G1447" s="27" t="str">
        <f>'CALC | Main Engine'!$C1447</f>
        <v/>
      </c>
      <c r="H1447" s="6" t="str">
        <f>'CALC | Main Engine'!$E1447</f>
        <v/>
      </c>
      <c r="I1447" s="34" t="str">
        <f>IFERROR('CALC | Main Engine'!$F1447*INDEX(MassUnitsTable[],MATCH($R$3,MassUnitsTable[Mass Units],0),2), "")</f>
        <v/>
      </c>
      <c r="J1447" s="27" t="str">
        <f>IFERROR('CALC | Booster'!$F1447*INDEX(MassUnitsTable[],MATCH($R$3,MassUnitsTable[Mass Units],0),2), "")</f>
        <v/>
      </c>
      <c r="K1447" s="32" t="str">
        <f t="shared" si="119"/>
        <v/>
      </c>
      <c r="L1447" s="34" t="str">
        <f>IFERROR(('CALC | Main Engine'!N1447+'CALC | Booster'!N1447)*INDEX(MassUnitsTable[],MATCH($R$3,MassUnitsTable[Mass Units],0),2), "")</f>
        <v/>
      </c>
      <c r="M1447" s="27" t="str">
        <f>IFERROR(('CALC | Main Engine'!O1447+'CALC | Booster'!O1447)*INDEX(MassUnitsTable[],MATCH($R$3,MassUnitsTable[Mass Units],0),2), "")</f>
        <v/>
      </c>
      <c r="N1447" s="27" t="str">
        <f>IFERROR(('CALC | Main Engine'!P1447+'CALC | Booster'!P1447)*INDEX(MassUnitsTable[],MATCH($R$3,MassUnitsTable[Mass Units],0),2), "")</f>
        <v/>
      </c>
      <c r="O1447" s="27" t="str">
        <f>IFERROR(('CALC | Main Engine'!Q1447+'CALC | Booster'!Q1447)*INDEX(MassUnitsTable[],MATCH($R$3,MassUnitsTable[Mass Units],0),2), "")</f>
        <v/>
      </c>
      <c r="P1447" s="27" t="str">
        <f>IFERROR(('CALC | Main Engine'!R1447+'CALC | Booster'!R1447)*INDEX(MassUnitsTable[],MATCH($R$3,MassUnitsTable[Mass Units],0),2), "")</f>
        <v/>
      </c>
      <c r="Q1447" s="27" t="str">
        <f>IFERROR(('CALC | Main Engine'!S1447+'CALC | Booster'!S1447)*INDEX(MassUnitsTable[],MATCH($R$3,MassUnitsTable[Mass Units],0),2), "")</f>
        <v/>
      </c>
      <c r="R1447" s="32" t="str">
        <f>IFERROR(('CALC | Main Engine'!T1447+'CALC | Booster'!T1447)*INDEX(MassUnitsTable[],MATCH($R$3,MassUnitsTable[Mass Units],0),2), "")</f>
        <v/>
      </c>
      <c r="S1447" s="10"/>
    </row>
    <row r="1448" spans="1:19" x14ac:dyDescent="0.25">
      <c r="A1448" s="10"/>
      <c r="B1448" s="4" t="str">
        <f t="shared" si="115"/>
        <v/>
      </c>
      <c r="C1448" s="5" t="str">
        <f t="shared" si="116"/>
        <v/>
      </c>
      <c r="D1448" s="5" t="str">
        <f t="shared" si="117"/>
        <v/>
      </c>
      <c r="E1448" s="5" t="str">
        <f t="shared" si="118"/>
        <v/>
      </c>
      <c r="F1448" s="5" t="str">
        <f>'CALC | Main Engine'!$B1448</f>
        <v/>
      </c>
      <c r="G1448" s="27" t="str">
        <f>'CALC | Main Engine'!$C1448</f>
        <v/>
      </c>
      <c r="H1448" s="6" t="str">
        <f>'CALC | Main Engine'!$E1448</f>
        <v/>
      </c>
      <c r="I1448" s="34" t="str">
        <f>IFERROR('CALC | Main Engine'!$F1448*INDEX(MassUnitsTable[],MATCH($R$3,MassUnitsTable[Mass Units],0),2), "")</f>
        <v/>
      </c>
      <c r="J1448" s="27" t="str">
        <f>IFERROR('CALC | Booster'!$F1448*INDEX(MassUnitsTable[],MATCH($R$3,MassUnitsTable[Mass Units],0),2), "")</f>
        <v/>
      </c>
      <c r="K1448" s="32" t="str">
        <f t="shared" si="119"/>
        <v/>
      </c>
      <c r="L1448" s="34" t="str">
        <f>IFERROR(('CALC | Main Engine'!N1448+'CALC | Booster'!N1448)*INDEX(MassUnitsTable[],MATCH($R$3,MassUnitsTable[Mass Units],0),2), "")</f>
        <v/>
      </c>
      <c r="M1448" s="27" t="str">
        <f>IFERROR(('CALC | Main Engine'!O1448+'CALC | Booster'!O1448)*INDEX(MassUnitsTable[],MATCH($R$3,MassUnitsTable[Mass Units],0),2), "")</f>
        <v/>
      </c>
      <c r="N1448" s="27" t="str">
        <f>IFERROR(('CALC | Main Engine'!P1448+'CALC | Booster'!P1448)*INDEX(MassUnitsTable[],MATCH($R$3,MassUnitsTable[Mass Units],0),2), "")</f>
        <v/>
      </c>
      <c r="O1448" s="27" t="str">
        <f>IFERROR(('CALC | Main Engine'!Q1448+'CALC | Booster'!Q1448)*INDEX(MassUnitsTable[],MATCH($R$3,MassUnitsTable[Mass Units],0),2), "")</f>
        <v/>
      </c>
      <c r="P1448" s="27" t="str">
        <f>IFERROR(('CALC | Main Engine'!R1448+'CALC | Booster'!R1448)*INDEX(MassUnitsTable[],MATCH($R$3,MassUnitsTable[Mass Units],0),2), "")</f>
        <v/>
      </c>
      <c r="Q1448" s="27" t="str">
        <f>IFERROR(('CALC | Main Engine'!S1448+'CALC | Booster'!S1448)*INDEX(MassUnitsTable[],MATCH($R$3,MassUnitsTable[Mass Units],0),2), "")</f>
        <v/>
      </c>
      <c r="R1448" s="32" t="str">
        <f>IFERROR(('CALC | Main Engine'!T1448+'CALC | Booster'!T1448)*INDEX(MassUnitsTable[],MATCH($R$3,MassUnitsTable[Mass Units],0),2), "")</f>
        <v/>
      </c>
      <c r="S1448" s="10"/>
    </row>
    <row r="1449" spans="1:19" x14ac:dyDescent="0.25">
      <c r="A1449" s="10"/>
      <c r="B1449" s="4" t="str">
        <f t="shared" si="115"/>
        <v/>
      </c>
      <c r="C1449" s="5" t="str">
        <f t="shared" si="116"/>
        <v/>
      </c>
      <c r="D1449" s="5" t="str">
        <f t="shared" si="117"/>
        <v/>
      </c>
      <c r="E1449" s="5" t="str">
        <f t="shared" si="118"/>
        <v/>
      </c>
      <c r="F1449" s="5" t="str">
        <f>'CALC | Main Engine'!$B1449</f>
        <v/>
      </c>
      <c r="G1449" s="27" t="str">
        <f>'CALC | Main Engine'!$C1449</f>
        <v/>
      </c>
      <c r="H1449" s="6" t="str">
        <f>'CALC | Main Engine'!$E1449</f>
        <v/>
      </c>
      <c r="I1449" s="34" t="str">
        <f>IFERROR('CALC | Main Engine'!$F1449*INDEX(MassUnitsTable[],MATCH($R$3,MassUnitsTable[Mass Units],0),2), "")</f>
        <v/>
      </c>
      <c r="J1449" s="27" t="str">
        <f>IFERROR('CALC | Booster'!$F1449*INDEX(MassUnitsTable[],MATCH($R$3,MassUnitsTable[Mass Units],0),2), "")</f>
        <v/>
      </c>
      <c r="K1449" s="32" t="str">
        <f t="shared" si="119"/>
        <v/>
      </c>
      <c r="L1449" s="34" t="str">
        <f>IFERROR(('CALC | Main Engine'!N1449+'CALC | Booster'!N1449)*INDEX(MassUnitsTable[],MATCH($R$3,MassUnitsTable[Mass Units],0),2), "")</f>
        <v/>
      </c>
      <c r="M1449" s="27" t="str">
        <f>IFERROR(('CALC | Main Engine'!O1449+'CALC | Booster'!O1449)*INDEX(MassUnitsTable[],MATCH($R$3,MassUnitsTable[Mass Units],0),2), "")</f>
        <v/>
      </c>
      <c r="N1449" s="27" t="str">
        <f>IFERROR(('CALC | Main Engine'!P1449+'CALC | Booster'!P1449)*INDEX(MassUnitsTable[],MATCH($R$3,MassUnitsTable[Mass Units],0),2), "")</f>
        <v/>
      </c>
      <c r="O1449" s="27" t="str">
        <f>IFERROR(('CALC | Main Engine'!Q1449+'CALC | Booster'!Q1449)*INDEX(MassUnitsTable[],MATCH($R$3,MassUnitsTable[Mass Units],0),2), "")</f>
        <v/>
      </c>
      <c r="P1449" s="27" t="str">
        <f>IFERROR(('CALC | Main Engine'!R1449+'CALC | Booster'!R1449)*INDEX(MassUnitsTable[],MATCH($R$3,MassUnitsTable[Mass Units],0),2), "")</f>
        <v/>
      </c>
      <c r="Q1449" s="27" t="str">
        <f>IFERROR(('CALC | Main Engine'!S1449+'CALC | Booster'!S1449)*INDEX(MassUnitsTable[],MATCH($R$3,MassUnitsTable[Mass Units],0),2), "")</f>
        <v/>
      </c>
      <c r="R1449" s="32" t="str">
        <f>IFERROR(('CALC | Main Engine'!T1449+'CALC | Booster'!T1449)*INDEX(MassUnitsTable[],MATCH($R$3,MassUnitsTable[Mass Units],0),2), "")</f>
        <v/>
      </c>
      <c r="S1449" s="10"/>
    </row>
    <row r="1450" spans="1:19" x14ac:dyDescent="0.25">
      <c r="A1450" s="10"/>
      <c r="B1450" s="4" t="str">
        <f t="shared" si="115"/>
        <v/>
      </c>
      <c r="C1450" s="5" t="str">
        <f t="shared" si="116"/>
        <v/>
      </c>
      <c r="D1450" s="5" t="str">
        <f t="shared" si="117"/>
        <v/>
      </c>
      <c r="E1450" s="5" t="str">
        <f t="shared" si="118"/>
        <v/>
      </c>
      <c r="F1450" s="5" t="str">
        <f>'CALC | Main Engine'!$B1450</f>
        <v/>
      </c>
      <c r="G1450" s="27" t="str">
        <f>'CALC | Main Engine'!$C1450</f>
        <v/>
      </c>
      <c r="H1450" s="6" t="str">
        <f>'CALC | Main Engine'!$E1450</f>
        <v/>
      </c>
      <c r="I1450" s="34" t="str">
        <f>IFERROR('CALC | Main Engine'!$F1450*INDEX(MassUnitsTable[],MATCH($R$3,MassUnitsTable[Mass Units],0),2), "")</f>
        <v/>
      </c>
      <c r="J1450" s="27" t="str">
        <f>IFERROR('CALC | Booster'!$F1450*INDEX(MassUnitsTable[],MATCH($R$3,MassUnitsTable[Mass Units],0),2), "")</f>
        <v/>
      </c>
      <c r="K1450" s="32" t="str">
        <f t="shared" si="119"/>
        <v/>
      </c>
      <c r="L1450" s="34" t="str">
        <f>IFERROR(('CALC | Main Engine'!N1450+'CALC | Booster'!N1450)*INDEX(MassUnitsTable[],MATCH($R$3,MassUnitsTable[Mass Units],0),2), "")</f>
        <v/>
      </c>
      <c r="M1450" s="27" t="str">
        <f>IFERROR(('CALC | Main Engine'!O1450+'CALC | Booster'!O1450)*INDEX(MassUnitsTable[],MATCH($R$3,MassUnitsTable[Mass Units],0),2), "")</f>
        <v/>
      </c>
      <c r="N1450" s="27" t="str">
        <f>IFERROR(('CALC | Main Engine'!P1450+'CALC | Booster'!P1450)*INDEX(MassUnitsTable[],MATCH($R$3,MassUnitsTable[Mass Units],0),2), "")</f>
        <v/>
      </c>
      <c r="O1450" s="27" t="str">
        <f>IFERROR(('CALC | Main Engine'!Q1450+'CALC | Booster'!Q1450)*INDEX(MassUnitsTable[],MATCH($R$3,MassUnitsTable[Mass Units],0),2), "")</f>
        <v/>
      </c>
      <c r="P1450" s="27" t="str">
        <f>IFERROR(('CALC | Main Engine'!R1450+'CALC | Booster'!R1450)*INDEX(MassUnitsTable[],MATCH($R$3,MassUnitsTable[Mass Units],0),2), "")</f>
        <v/>
      </c>
      <c r="Q1450" s="27" t="str">
        <f>IFERROR(('CALC | Main Engine'!S1450+'CALC | Booster'!S1450)*INDEX(MassUnitsTable[],MATCH($R$3,MassUnitsTable[Mass Units],0),2), "")</f>
        <v/>
      </c>
      <c r="R1450" s="32" t="str">
        <f>IFERROR(('CALC | Main Engine'!T1450+'CALC | Booster'!T1450)*INDEX(MassUnitsTable[],MATCH($R$3,MassUnitsTable[Mass Units],0),2), "")</f>
        <v/>
      </c>
      <c r="S1450" s="10"/>
    </row>
    <row r="1451" spans="1:19" x14ac:dyDescent="0.25">
      <c r="A1451" s="10"/>
      <c r="B1451" s="4" t="str">
        <f t="shared" si="115"/>
        <v/>
      </c>
      <c r="C1451" s="5" t="str">
        <f t="shared" si="116"/>
        <v/>
      </c>
      <c r="D1451" s="5" t="str">
        <f t="shared" si="117"/>
        <v/>
      </c>
      <c r="E1451" s="5" t="str">
        <f t="shared" si="118"/>
        <v/>
      </c>
      <c r="F1451" s="5" t="str">
        <f>'CALC | Main Engine'!$B1451</f>
        <v/>
      </c>
      <c r="G1451" s="27" t="str">
        <f>'CALC | Main Engine'!$C1451</f>
        <v/>
      </c>
      <c r="H1451" s="6" t="str">
        <f>'CALC | Main Engine'!$E1451</f>
        <v/>
      </c>
      <c r="I1451" s="34" t="str">
        <f>IFERROR('CALC | Main Engine'!$F1451*INDEX(MassUnitsTable[],MATCH($R$3,MassUnitsTable[Mass Units],0),2), "")</f>
        <v/>
      </c>
      <c r="J1451" s="27" t="str">
        <f>IFERROR('CALC | Booster'!$F1451*INDEX(MassUnitsTable[],MATCH($R$3,MassUnitsTable[Mass Units],0),2), "")</f>
        <v/>
      </c>
      <c r="K1451" s="32" t="str">
        <f t="shared" si="119"/>
        <v/>
      </c>
      <c r="L1451" s="34" t="str">
        <f>IFERROR(('CALC | Main Engine'!N1451+'CALC | Booster'!N1451)*INDEX(MassUnitsTable[],MATCH($R$3,MassUnitsTable[Mass Units],0),2), "")</f>
        <v/>
      </c>
      <c r="M1451" s="27" t="str">
        <f>IFERROR(('CALC | Main Engine'!O1451+'CALC | Booster'!O1451)*INDEX(MassUnitsTable[],MATCH($R$3,MassUnitsTable[Mass Units],0),2), "")</f>
        <v/>
      </c>
      <c r="N1451" s="27" t="str">
        <f>IFERROR(('CALC | Main Engine'!P1451+'CALC | Booster'!P1451)*INDEX(MassUnitsTable[],MATCH($R$3,MassUnitsTable[Mass Units],0),2), "")</f>
        <v/>
      </c>
      <c r="O1451" s="27" t="str">
        <f>IFERROR(('CALC | Main Engine'!Q1451+'CALC | Booster'!Q1451)*INDEX(MassUnitsTable[],MATCH($R$3,MassUnitsTable[Mass Units],0),2), "")</f>
        <v/>
      </c>
      <c r="P1451" s="27" t="str">
        <f>IFERROR(('CALC | Main Engine'!R1451+'CALC | Booster'!R1451)*INDEX(MassUnitsTable[],MATCH($R$3,MassUnitsTable[Mass Units],0),2), "")</f>
        <v/>
      </c>
      <c r="Q1451" s="27" t="str">
        <f>IFERROR(('CALC | Main Engine'!S1451+'CALC | Booster'!S1451)*INDEX(MassUnitsTable[],MATCH($R$3,MassUnitsTable[Mass Units],0),2), "")</f>
        <v/>
      </c>
      <c r="R1451" s="32" t="str">
        <f>IFERROR(('CALC | Main Engine'!T1451+'CALC | Booster'!T1451)*INDEX(MassUnitsTable[],MATCH($R$3,MassUnitsTable[Mass Units],0),2), "")</f>
        <v/>
      </c>
      <c r="S1451" s="10"/>
    </row>
    <row r="1452" spans="1:19" x14ac:dyDescent="0.25">
      <c r="A1452" s="10"/>
      <c r="B1452" s="4" t="str">
        <f t="shared" si="115"/>
        <v/>
      </c>
      <c r="C1452" s="5" t="str">
        <f t="shared" si="116"/>
        <v/>
      </c>
      <c r="D1452" s="5" t="str">
        <f t="shared" si="117"/>
        <v/>
      </c>
      <c r="E1452" s="5" t="str">
        <f t="shared" si="118"/>
        <v/>
      </c>
      <c r="F1452" s="5" t="str">
        <f>'CALC | Main Engine'!$B1452</f>
        <v/>
      </c>
      <c r="G1452" s="27" t="str">
        <f>'CALC | Main Engine'!$C1452</f>
        <v/>
      </c>
      <c r="H1452" s="6" t="str">
        <f>'CALC | Main Engine'!$E1452</f>
        <v/>
      </c>
      <c r="I1452" s="34" t="str">
        <f>IFERROR('CALC | Main Engine'!$F1452*INDEX(MassUnitsTable[],MATCH($R$3,MassUnitsTable[Mass Units],0),2), "")</f>
        <v/>
      </c>
      <c r="J1452" s="27" t="str">
        <f>IFERROR('CALC | Booster'!$F1452*INDEX(MassUnitsTable[],MATCH($R$3,MassUnitsTable[Mass Units],0),2), "")</f>
        <v/>
      </c>
      <c r="K1452" s="32" t="str">
        <f t="shared" si="119"/>
        <v/>
      </c>
      <c r="L1452" s="34" t="str">
        <f>IFERROR(('CALC | Main Engine'!N1452+'CALC | Booster'!N1452)*INDEX(MassUnitsTable[],MATCH($R$3,MassUnitsTable[Mass Units],0),2), "")</f>
        <v/>
      </c>
      <c r="M1452" s="27" t="str">
        <f>IFERROR(('CALC | Main Engine'!O1452+'CALC | Booster'!O1452)*INDEX(MassUnitsTable[],MATCH($R$3,MassUnitsTable[Mass Units],0),2), "")</f>
        <v/>
      </c>
      <c r="N1452" s="27" t="str">
        <f>IFERROR(('CALC | Main Engine'!P1452+'CALC | Booster'!P1452)*INDEX(MassUnitsTable[],MATCH($R$3,MassUnitsTable[Mass Units],0),2), "")</f>
        <v/>
      </c>
      <c r="O1452" s="27" t="str">
        <f>IFERROR(('CALC | Main Engine'!Q1452+'CALC | Booster'!Q1452)*INDEX(MassUnitsTable[],MATCH($R$3,MassUnitsTable[Mass Units],0),2), "")</f>
        <v/>
      </c>
      <c r="P1452" s="27" t="str">
        <f>IFERROR(('CALC | Main Engine'!R1452+'CALC | Booster'!R1452)*INDEX(MassUnitsTable[],MATCH($R$3,MassUnitsTable[Mass Units],0),2), "")</f>
        <v/>
      </c>
      <c r="Q1452" s="27" t="str">
        <f>IFERROR(('CALC | Main Engine'!S1452+'CALC | Booster'!S1452)*INDEX(MassUnitsTable[],MATCH($R$3,MassUnitsTable[Mass Units],0),2), "")</f>
        <v/>
      </c>
      <c r="R1452" s="32" t="str">
        <f>IFERROR(('CALC | Main Engine'!T1452+'CALC | Booster'!T1452)*INDEX(MassUnitsTable[],MATCH($R$3,MassUnitsTable[Mass Units],0),2), "")</f>
        <v/>
      </c>
      <c r="S1452" s="10"/>
    </row>
    <row r="1453" spans="1:19" x14ac:dyDescent="0.25">
      <c r="A1453" s="10"/>
      <c r="B1453" s="4" t="str">
        <f t="shared" si="115"/>
        <v/>
      </c>
      <c r="C1453" s="5" t="str">
        <f t="shared" si="116"/>
        <v/>
      </c>
      <c r="D1453" s="5" t="str">
        <f t="shared" si="117"/>
        <v/>
      </c>
      <c r="E1453" s="5" t="str">
        <f t="shared" si="118"/>
        <v/>
      </c>
      <c r="F1453" s="5" t="str">
        <f>'CALC | Main Engine'!$B1453</f>
        <v/>
      </c>
      <c r="G1453" s="27" t="str">
        <f>'CALC | Main Engine'!$C1453</f>
        <v/>
      </c>
      <c r="H1453" s="6" t="str">
        <f>'CALC | Main Engine'!$E1453</f>
        <v/>
      </c>
      <c r="I1453" s="34" t="str">
        <f>IFERROR('CALC | Main Engine'!$F1453*INDEX(MassUnitsTable[],MATCH($R$3,MassUnitsTable[Mass Units],0),2), "")</f>
        <v/>
      </c>
      <c r="J1453" s="27" t="str">
        <f>IFERROR('CALC | Booster'!$F1453*INDEX(MassUnitsTable[],MATCH($R$3,MassUnitsTable[Mass Units],0),2), "")</f>
        <v/>
      </c>
      <c r="K1453" s="32" t="str">
        <f t="shared" si="119"/>
        <v/>
      </c>
      <c r="L1453" s="34" t="str">
        <f>IFERROR(('CALC | Main Engine'!N1453+'CALC | Booster'!N1453)*INDEX(MassUnitsTable[],MATCH($R$3,MassUnitsTable[Mass Units],0),2), "")</f>
        <v/>
      </c>
      <c r="M1453" s="27" t="str">
        <f>IFERROR(('CALC | Main Engine'!O1453+'CALC | Booster'!O1453)*INDEX(MassUnitsTable[],MATCH($R$3,MassUnitsTable[Mass Units],0),2), "")</f>
        <v/>
      </c>
      <c r="N1453" s="27" t="str">
        <f>IFERROR(('CALC | Main Engine'!P1453+'CALC | Booster'!P1453)*INDEX(MassUnitsTable[],MATCH($R$3,MassUnitsTable[Mass Units],0),2), "")</f>
        <v/>
      </c>
      <c r="O1453" s="27" t="str">
        <f>IFERROR(('CALC | Main Engine'!Q1453+'CALC | Booster'!Q1453)*INDEX(MassUnitsTable[],MATCH($R$3,MassUnitsTable[Mass Units],0),2), "")</f>
        <v/>
      </c>
      <c r="P1453" s="27" t="str">
        <f>IFERROR(('CALC | Main Engine'!R1453+'CALC | Booster'!R1453)*INDEX(MassUnitsTable[],MATCH($R$3,MassUnitsTable[Mass Units],0),2), "")</f>
        <v/>
      </c>
      <c r="Q1453" s="27" t="str">
        <f>IFERROR(('CALC | Main Engine'!S1453+'CALC | Booster'!S1453)*INDEX(MassUnitsTable[],MATCH($R$3,MassUnitsTable[Mass Units],0),2), "")</f>
        <v/>
      </c>
      <c r="R1453" s="32" t="str">
        <f>IFERROR(('CALC | Main Engine'!T1453+'CALC | Booster'!T1453)*INDEX(MassUnitsTable[],MATCH($R$3,MassUnitsTable[Mass Units],0),2), "")</f>
        <v/>
      </c>
      <c r="S1453" s="10"/>
    </row>
    <row r="1454" spans="1:19" x14ac:dyDescent="0.25">
      <c r="A1454" s="10"/>
      <c r="B1454" s="4" t="str">
        <f t="shared" si="115"/>
        <v/>
      </c>
      <c r="C1454" s="5" t="str">
        <f t="shared" si="116"/>
        <v/>
      </c>
      <c r="D1454" s="5" t="str">
        <f t="shared" si="117"/>
        <v/>
      </c>
      <c r="E1454" s="5" t="str">
        <f t="shared" si="118"/>
        <v/>
      </c>
      <c r="F1454" s="5" t="str">
        <f>'CALC | Main Engine'!$B1454</f>
        <v/>
      </c>
      <c r="G1454" s="27" t="str">
        <f>'CALC | Main Engine'!$C1454</f>
        <v/>
      </c>
      <c r="H1454" s="6" t="str">
        <f>'CALC | Main Engine'!$E1454</f>
        <v/>
      </c>
      <c r="I1454" s="34" t="str">
        <f>IFERROR('CALC | Main Engine'!$F1454*INDEX(MassUnitsTable[],MATCH($R$3,MassUnitsTable[Mass Units],0),2), "")</f>
        <v/>
      </c>
      <c r="J1454" s="27" t="str">
        <f>IFERROR('CALC | Booster'!$F1454*INDEX(MassUnitsTable[],MATCH($R$3,MassUnitsTable[Mass Units],0),2), "")</f>
        <v/>
      </c>
      <c r="K1454" s="32" t="str">
        <f t="shared" si="119"/>
        <v/>
      </c>
      <c r="L1454" s="34" t="str">
        <f>IFERROR(('CALC | Main Engine'!N1454+'CALC | Booster'!N1454)*INDEX(MassUnitsTable[],MATCH($R$3,MassUnitsTable[Mass Units],0),2), "")</f>
        <v/>
      </c>
      <c r="M1454" s="27" t="str">
        <f>IFERROR(('CALC | Main Engine'!O1454+'CALC | Booster'!O1454)*INDEX(MassUnitsTable[],MATCH($R$3,MassUnitsTable[Mass Units],0),2), "")</f>
        <v/>
      </c>
      <c r="N1454" s="27" t="str">
        <f>IFERROR(('CALC | Main Engine'!P1454+'CALC | Booster'!P1454)*INDEX(MassUnitsTable[],MATCH($R$3,MassUnitsTable[Mass Units],0),2), "")</f>
        <v/>
      </c>
      <c r="O1454" s="27" t="str">
        <f>IFERROR(('CALC | Main Engine'!Q1454+'CALC | Booster'!Q1454)*INDEX(MassUnitsTable[],MATCH($R$3,MassUnitsTable[Mass Units],0),2), "")</f>
        <v/>
      </c>
      <c r="P1454" s="27" t="str">
        <f>IFERROR(('CALC | Main Engine'!R1454+'CALC | Booster'!R1454)*INDEX(MassUnitsTable[],MATCH($R$3,MassUnitsTable[Mass Units],0),2), "")</f>
        <v/>
      </c>
      <c r="Q1454" s="27" t="str">
        <f>IFERROR(('CALC | Main Engine'!S1454+'CALC | Booster'!S1454)*INDEX(MassUnitsTable[],MATCH($R$3,MassUnitsTable[Mass Units],0),2), "")</f>
        <v/>
      </c>
      <c r="R1454" s="32" t="str">
        <f>IFERROR(('CALC | Main Engine'!T1454+'CALC | Booster'!T1454)*INDEX(MassUnitsTable[],MATCH($R$3,MassUnitsTable[Mass Units],0),2), "")</f>
        <v/>
      </c>
      <c r="S1454" s="10"/>
    </row>
    <row r="1455" spans="1:19" x14ac:dyDescent="0.25">
      <c r="A1455" s="10"/>
      <c r="B1455" s="4" t="str">
        <f t="shared" si="115"/>
        <v/>
      </c>
      <c r="C1455" s="5" t="str">
        <f t="shared" si="116"/>
        <v/>
      </c>
      <c r="D1455" s="5" t="str">
        <f t="shared" si="117"/>
        <v/>
      </c>
      <c r="E1455" s="5" t="str">
        <f t="shared" si="118"/>
        <v/>
      </c>
      <c r="F1455" s="5" t="str">
        <f>'CALC | Main Engine'!$B1455</f>
        <v/>
      </c>
      <c r="G1455" s="27" t="str">
        <f>'CALC | Main Engine'!$C1455</f>
        <v/>
      </c>
      <c r="H1455" s="6" t="str">
        <f>'CALC | Main Engine'!$E1455</f>
        <v/>
      </c>
      <c r="I1455" s="34" t="str">
        <f>IFERROR('CALC | Main Engine'!$F1455*INDEX(MassUnitsTable[],MATCH($R$3,MassUnitsTable[Mass Units],0),2), "")</f>
        <v/>
      </c>
      <c r="J1455" s="27" t="str">
        <f>IFERROR('CALC | Booster'!$F1455*INDEX(MassUnitsTable[],MATCH($R$3,MassUnitsTable[Mass Units],0),2), "")</f>
        <v/>
      </c>
      <c r="K1455" s="32" t="str">
        <f t="shared" si="119"/>
        <v/>
      </c>
      <c r="L1455" s="34" t="str">
        <f>IFERROR(('CALC | Main Engine'!N1455+'CALC | Booster'!N1455)*INDEX(MassUnitsTable[],MATCH($R$3,MassUnitsTable[Mass Units],0),2), "")</f>
        <v/>
      </c>
      <c r="M1455" s="27" t="str">
        <f>IFERROR(('CALC | Main Engine'!O1455+'CALC | Booster'!O1455)*INDEX(MassUnitsTable[],MATCH($R$3,MassUnitsTable[Mass Units],0),2), "")</f>
        <v/>
      </c>
      <c r="N1455" s="27" t="str">
        <f>IFERROR(('CALC | Main Engine'!P1455+'CALC | Booster'!P1455)*INDEX(MassUnitsTable[],MATCH($R$3,MassUnitsTable[Mass Units],0),2), "")</f>
        <v/>
      </c>
      <c r="O1455" s="27" t="str">
        <f>IFERROR(('CALC | Main Engine'!Q1455+'CALC | Booster'!Q1455)*INDEX(MassUnitsTable[],MATCH($R$3,MassUnitsTable[Mass Units],0),2), "")</f>
        <v/>
      </c>
      <c r="P1455" s="27" t="str">
        <f>IFERROR(('CALC | Main Engine'!R1455+'CALC | Booster'!R1455)*INDEX(MassUnitsTable[],MATCH($R$3,MassUnitsTable[Mass Units],0),2), "")</f>
        <v/>
      </c>
      <c r="Q1455" s="27" t="str">
        <f>IFERROR(('CALC | Main Engine'!S1455+'CALC | Booster'!S1455)*INDEX(MassUnitsTable[],MATCH($R$3,MassUnitsTable[Mass Units],0),2), "")</f>
        <v/>
      </c>
      <c r="R1455" s="32" t="str">
        <f>IFERROR(('CALC | Main Engine'!T1455+'CALC | Booster'!T1455)*INDEX(MassUnitsTable[],MATCH($R$3,MassUnitsTable[Mass Units],0),2), "")</f>
        <v/>
      </c>
      <c r="S1455" s="10"/>
    </row>
    <row r="1456" spans="1:19" x14ac:dyDescent="0.25">
      <c r="A1456" s="10"/>
      <c r="B1456" s="4" t="str">
        <f t="shared" si="115"/>
        <v/>
      </c>
      <c r="C1456" s="5" t="str">
        <f t="shared" si="116"/>
        <v/>
      </c>
      <c r="D1456" s="5" t="str">
        <f t="shared" si="117"/>
        <v/>
      </c>
      <c r="E1456" s="5" t="str">
        <f t="shared" si="118"/>
        <v/>
      </c>
      <c r="F1456" s="5" t="str">
        <f>'CALC | Main Engine'!$B1456</f>
        <v/>
      </c>
      <c r="G1456" s="27" t="str">
        <f>'CALC | Main Engine'!$C1456</f>
        <v/>
      </c>
      <c r="H1456" s="6" t="str">
        <f>'CALC | Main Engine'!$E1456</f>
        <v/>
      </c>
      <c r="I1456" s="34" t="str">
        <f>IFERROR('CALC | Main Engine'!$F1456*INDEX(MassUnitsTable[],MATCH($R$3,MassUnitsTable[Mass Units],0),2), "")</f>
        <v/>
      </c>
      <c r="J1456" s="27" t="str">
        <f>IFERROR('CALC | Booster'!$F1456*INDEX(MassUnitsTable[],MATCH($R$3,MassUnitsTable[Mass Units],0),2), "")</f>
        <v/>
      </c>
      <c r="K1456" s="32" t="str">
        <f t="shared" si="119"/>
        <v/>
      </c>
      <c r="L1456" s="34" t="str">
        <f>IFERROR(('CALC | Main Engine'!N1456+'CALC | Booster'!N1456)*INDEX(MassUnitsTable[],MATCH($R$3,MassUnitsTable[Mass Units],0),2), "")</f>
        <v/>
      </c>
      <c r="M1456" s="27" t="str">
        <f>IFERROR(('CALC | Main Engine'!O1456+'CALC | Booster'!O1456)*INDEX(MassUnitsTable[],MATCH($R$3,MassUnitsTable[Mass Units],0),2), "")</f>
        <v/>
      </c>
      <c r="N1456" s="27" t="str">
        <f>IFERROR(('CALC | Main Engine'!P1456+'CALC | Booster'!P1456)*INDEX(MassUnitsTable[],MATCH($R$3,MassUnitsTable[Mass Units],0),2), "")</f>
        <v/>
      </c>
      <c r="O1456" s="27" t="str">
        <f>IFERROR(('CALC | Main Engine'!Q1456+'CALC | Booster'!Q1456)*INDEX(MassUnitsTable[],MATCH($R$3,MassUnitsTable[Mass Units],0),2), "")</f>
        <v/>
      </c>
      <c r="P1456" s="27" t="str">
        <f>IFERROR(('CALC | Main Engine'!R1456+'CALC | Booster'!R1456)*INDEX(MassUnitsTable[],MATCH($R$3,MassUnitsTable[Mass Units],0),2), "")</f>
        <v/>
      </c>
      <c r="Q1456" s="27" t="str">
        <f>IFERROR(('CALC | Main Engine'!S1456+'CALC | Booster'!S1456)*INDEX(MassUnitsTable[],MATCH($R$3,MassUnitsTable[Mass Units],0),2), "")</f>
        <v/>
      </c>
      <c r="R1456" s="32" t="str">
        <f>IFERROR(('CALC | Main Engine'!T1456+'CALC | Booster'!T1456)*INDEX(MassUnitsTable[],MATCH($R$3,MassUnitsTable[Mass Units],0),2), "")</f>
        <v/>
      </c>
      <c r="S1456" s="10"/>
    </row>
    <row r="1457" spans="1:19" x14ac:dyDescent="0.25">
      <c r="A1457" s="10"/>
      <c r="B1457" s="4" t="str">
        <f t="shared" si="115"/>
        <v/>
      </c>
      <c r="C1457" s="5" t="str">
        <f t="shared" si="116"/>
        <v/>
      </c>
      <c r="D1457" s="5" t="str">
        <f t="shared" si="117"/>
        <v/>
      </c>
      <c r="E1457" s="5" t="str">
        <f t="shared" si="118"/>
        <v/>
      </c>
      <c r="F1457" s="5" t="str">
        <f>'CALC | Main Engine'!$B1457</f>
        <v/>
      </c>
      <c r="G1457" s="27" t="str">
        <f>'CALC | Main Engine'!$C1457</f>
        <v/>
      </c>
      <c r="H1457" s="6" t="str">
        <f>'CALC | Main Engine'!$E1457</f>
        <v/>
      </c>
      <c r="I1457" s="34" t="str">
        <f>IFERROR('CALC | Main Engine'!$F1457*INDEX(MassUnitsTable[],MATCH($R$3,MassUnitsTable[Mass Units],0),2), "")</f>
        <v/>
      </c>
      <c r="J1457" s="27" t="str">
        <f>IFERROR('CALC | Booster'!$F1457*INDEX(MassUnitsTable[],MATCH($R$3,MassUnitsTable[Mass Units],0),2), "")</f>
        <v/>
      </c>
      <c r="K1457" s="32" t="str">
        <f t="shared" si="119"/>
        <v/>
      </c>
      <c r="L1457" s="34" t="str">
        <f>IFERROR(('CALC | Main Engine'!N1457+'CALC | Booster'!N1457)*INDEX(MassUnitsTable[],MATCH($R$3,MassUnitsTable[Mass Units],0),2), "")</f>
        <v/>
      </c>
      <c r="M1457" s="27" t="str">
        <f>IFERROR(('CALC | Main Engine'!O1457+'CALC | Booster'!O1457)*INDEX(MassUnitsTable[],MATCH($R$3,MassUnitsTable[Mass Units],0),2), "")</f>
        <v/>
      </c>
      <c r="N1457" s="27" t="str">
        <f>IFERROR(('CALC | Main Engine'!P1457+'CALC | Booster'!P1457)*INDEX(MassUnitsTable[],MATCH($R$3,MassUnitsTable[Mass Units],0),2), "")</f>
        <v/>
      </c>
      <c r="O1457" s="27" t="str">
        <f>IFERROR(('CALC | Main Engine'!Q1457+'CALC | Booster'!Q1457)*INDEX(MassUnitsTable[],MATCH($R$3,MassUnitsTable[Mass Units],0),2), "")</f>
        <v/>
      </c>
      <c r="P1457" s="27" t="str">
        <f>IFERROR(('CALC | Main Engine'!R1457+'CALC | Booster'!R1457)*INDEX(MassUnitsTable[],MATCH($R$3,MassUnitsTable[Mass Units],0),2), "")</f>
        <v/>
      </c>
      <c r="Q1457" s="27" t="str">
        <f>IFERROR(('CALC | Main Engine'!S1457+'CALC | Booster'!S1457)*INDEX(MassUnitsTable[],MATCH($R$3,MassUnitsTable[Mass Units],0),2), "")</f>
        <v/>
      </c>
      <c r="R1457" s="32" t="str">
        <f>IFERROR(('CALC | Main Engine'!T1457+'CALC | Booster'!T1457)*INDEX(MassUnitsTable[],MATCH($R$3,MassUnitsTable[Mass Units],0),2), "")</f>
        <v/>
      </c>
      <c r="S1457" s="10"/>
    </row>
    <row r="1458" spans="1:19" x14ac:dyDescent="0.25">
      <c r="A1458" s="10"/>
      <c r="B1458" s="4" t="str">
        <f t="shared" si="115"/>
        <v/>
      </c>
      <c r="C1458" s="5" t="str">
        <f t="shared" si="116"/>
        <v/>
      </c>
      <c r="D1458" s="5" t="str">
        <f t="shared" si="117"/>
        <v/>
      </c>
      <c r="E1458" s="5" t="str">
        <f t="shared" si="118"/>
        <v/>
      </c>
      <c r="F1458" s="5" t="str">
        <f>'CALC | Main Engine'!$B1458</f>
        <v/>
      </c>
      <c r="G1458" s="27" t="str">
        <f>'CALC | Main Engine'!$C1458</f>
        <v/>
      </c>
      <c r="H1458" s="6" t="str">
        <f>'CALC | Main Engine'!$E1458</f>
        <v/>
      </c>
      <c r="I1458" s="34" t="str">
        <f>IFERROR('CALC | Main Engine'!$F1458*INDEX(MassUnitsTable[],MATCH($R$3,MassUnitsTable[Mass Units],0),2), "")</f>
        <v/>
      </c>
      <c r="J1458" s="27" t="str">
        <f>IFERROR('CALC | Booster'!$F1458*INDEX(MassUnitsTable[],MATCH($R$3,MassUnitsTable[Mass Units],0),2), "")</f>
        <v/>
      </c>
      <c r="K1458" s="32" t="str">
        <f t="shared" si="119"/>
        <v/>
      </c>
      <c r="L1458" s="34" t="str">
        <f>IFERROR(('CALC | Main Engine'!N1458+'CALC | Booster'!N1458)*INDEX(MassUnitsTable[],MATCH($R$3,MassUnitsTable[Mass Units],0),2), "")</f>
        <v/>
      </c>
      <c r="M1458" s="27" t="str">
        <f>IFERROR(('CALC | Main Engine'!O1458+'CALC | Booster'!O1458)*INDEX(MassUnitsTable[],MATCH($R$3,MassUnitsTable[Mass Units],0),2), "")</f>
        <v/>
      </c>
      <c r="N1458" s="27" t="str">
        <f>IFERROR(('CALC | Main Engine'!P1458+'CALC | Booster'!P1458)*INDEX(MassUnitsTable[],MATCH($R$3,MassUnitsTable[Mass Units],0),2), "")</f>
        <v/>
      </c>
      <c r="O1458" s="27" t="str">
        <f>IFERROR(('CALC | Main Engine'!Q1458+'CALC | Booster'!Q1458)*INDEX(MassUnitsTable[],MATCH($R$3,MassUnitsTable[Mass Units],0),2), "")</f>
        <v/>
      </c>
      <c r="P1458" s="27" t="str">
        <f>IFERROR(('CALC | Main Engine'!R1458+'CALC | Booster'!R1458)*INDEX(MassUnitsTable[],MATCH($R$3,MassUnitsTable[Mass Units],0),2), "")</f>
        <v/>
      </c>
      <c r="Q1458" s="27" t="str">
        <f>IFERROR(('CALC | Main Engine'!S1458+'CALC | Booster'!S1458)*INDEX(MassUnitsTable[],MATCH($R$3,MassUnitsTable[Mass Units],0),2), "")</f>
        <v/>
      </c>
      <c r="R1458" s="32" t="str">
        <f>IFERROR(('CALC | Main Engine'!T1458+'CALC | Booster'!T1458)*INDEX(MassUnitsTable[],MATCH($R$3,MassUnitsTable[Mass Units],0),2), "")</f>
        <v/>
      </c>
      <c r="S1458" s="10"/>
    </row>
    <row r="1459" spans="1:19" x14ac:dyDescent="0.25">
      <c r="A1459" s="10"/>
      <c r="B1459" s="4" t="str">
        <f t="shared" si="115"/>
        <v/>
      </c>
      <c r="C1459" s="5" t="str">
        <f t="shared" si="116"/>
        <v/>
      </c>
      <c r="D1459" s="5" t="str">
        <f t="shared" si="117"/>
        <v/>
      </c>
      <c r="E1459" s="5" t="str">
        <f t="shared" si="118"/>
        <v/>
      </c>
      <c r="F1459" s="5" t="str">
        <f>'CALC | Main Engine'!$B1459</f>
        <v/>
      </c>
      <c r="G1459" s="27" t="str">
        <f>'CALC | Main Engine'!$C1459</f>
        <v/>
      </c>
      <c r="H1459" s="6" t="str">
        <f>'CALC | Main Engine'!$E1459</f>
        <v/>
      </c>
      <c r="I1459" s="34" t="str">
        <f>IFERROR('CALC | Main Engine'!$F1459*INDEX(MassUnitsTable[],MATCH($R$3,MassUnitsTable[Mass Units],0),2), "")</f>
        <v/>
      </c>
      <c r="J1459" s="27" t="str">
        <f>IFERROR('CALC | Booster'!$F1459*INDEX(MassUnitsTable[],MATCH($R$3,MassUnitsTable[Mass Units],0),2), "")</f>
        <v/>
      </c>
      <c r="K1459" s="32" t="str">
        <f t="shared" si="119"/>
        <v/>
      </c>
      <c r="L1459" s="34" t="str">
        <f>IFERROR(('CALC | Main Engine'!N1459+'CALC | Booster'!N1459)*INDEX(MassUnitsTable[],MATCH($R$3,MassUnitsTable[Mass Units],0),2), "")</f>
        <v/>
      </c>
      <c r="M1459" s="27" t="str">
        <f>IFERROR(('CALC | Main Engine'!O1459+'CALC | Booster'!O1459)*INDEX(MassUnitsTable[],MATCH($R$3,MassUnitsTable[Mass Units],0),2), "")</f>
        <v/>
      </c>
      <c r="N1459" s="27" t="str">
        <f>IFERROR(('CALC | Main Engine'!P1459+'CALC | Booster'!P1459)*INDEX(MassUnitsTable[],MATCH($R$3,MassUnitsTable[Mass Units],0),2), "")</f>
        <v/>
      </c>
      <c r="O1459" s="27" t="str">
        <f>IFERROR(('CALC | Main Engine'!Q1459+'CALC | Booster'!Q1459)*INDEX(MassUnitsTable[],MATCH($R$3,MassUnitsTable[Mass Units],0),2), "")</f>
        <v/>
      </c>
      <c r="P1459" s="27" t="str">
        <f>IFERROR(('CALC | Main Engine'!R1459+'CALC | Booster'!R1459)*INDEX(MassUnitsTable[],MATCH($R$3,MassUnitsTable[Mass Units],0),2), "")</f>
        <v/>
      </c>
      <c r="Q1459" s="27" t="str">
        <f>IFERROR(('CALC | Main Engine'!S1459+'CALC | Booster'!S1459)*INDEX(MassUnitsTable[],MATCH($R$3,MassUnitsTable[Mass Units],0),2), "")</f>
        <v/>
      </c>
      <c r="R1459" s="32" t="str">
        <f>IFERROR(('CALC | Main Engine'!T1459+'CALC | Booster'!T1459)*INDEX(MassUnitsTable[],MATCH($R$3,MassUnitsTable[Mass Units],0),2), "")</f>
        <v/>
      </c>
      <c r="S1459" s="10"/>
    </row>
    <row r="1460" spans="1:19" x14ac:dyDescent="0.25">
      <c r="A1460" s="10"/>
      <c r="B1460" s="4" t="str">
        <f t="shared" si="115"/>
        <v/>
      </c>
      <c r="C1460" s="5" t="str">
        <f t="shared" si="116"/>
        <v/>
      </c>
      <c r="D1460" s="5" t="str">
        <f t="shared" si="117"/>
        <v/>
      </c>
      <c r="E1460" s="5" t="str">
        <f t="shared" si="118"/>
        <v/>
      </c>
      <c r="F1460" s="5" t="str">
        <f>'CALC | Main Engine'!$B1460</f>
        <v/>
      </c>
      <c r="G1460" s="27" t="str">
        <f>'CALC | Main Engine'!$C1460</f>
        <v/>
      </c>
      <c r="H1460" s="6" t="str">
        <f>'CALC | Main Engine'!$E1460</f>
        <v/>
      </c>
      <c r="I1460" s="34" t="str">
        <f>IFERROR('CALC | Main Engine'!$F1460*INDEX(MassUnitsTable[],MATCH($R$3,MassUnitsTable[Mass Units],0),2), "")</f>
        <v/>
      </c>
      <c r="J1460" s="27" t="str">
        <f>IFERROR('CALC | Booster'!$F1460*INDEX(MassUnitsTable[],MATCH($R$3,MassUnitsTable[Mass Units],0),2), "")</f>
        <v/>
      </c>
      <c r="K1460" s="32" t="str">
        <f t="shared" si="119"/>
        <v/>
      </c>
      <c r="L1460" s="34" t="str">
        <f>IFERROR(('CALC | Main Engine'!N1460+'CALC | Booster'!N1460)*INDEX(MassUnitsTable[],MATCH($R$3,MassUnitsTable[Mass Units],0),2), "")</f>
        <v/>
      </c>
      <c r="M1460" s="27" t="str">
        <f>IFERROR(('CALC | Main Engine'!O1460+'CALC | Booster'!O1460)*INDEX(MassUnitsTable[],MATCH($R$3,MassUnitsTable[Mass Units],0),2), "")</f>
        <v/>
      </c>
      <c r="N1460" s="27" t="str">
        <f>IFERROR(('CALC | Main Engine'!P1460+'CALC | Booster'!P1460)*INDEX(MassUnitsTable[],MATCH($R$3,MassUnitsTable[Mass Units],0),2), "")</f>
        <v/>
      </c>
      <c r="O1460" s="27" t="str">
        <f>IFERROR(('CALC | Main Engine'!Q1460+'CALC | Booster'!Q1460)*INDEX(MassUnitsTable[],MATCH($R$3,MassUnitsTable[Mass Units],0),2), "")</f>
        <v/>
      </c>
      <c r="P1460" s="27" t="str">
        <f>IFERROR(('CALC | Main Engine'!R1460+'CALC | Booster'!R1460)*INDEX(MassUnitsTable[],MATCH($R$3,MassUnitsTable[Mass Units],0),2), "")</f>
        <v/>
      </c>
      <c r="Q1460" s="27" t="str">
        <f>IFERROR(('CALC | Main Engine'!S1460+'CALC | Booster'!S1460)*INDEX(MassUnitsTable[],MATCH($R$3,MassUnitsTable[Mass Units],0),2), "")</f>
        <v/>
      </c>
      <c r="R1460" s="32" t="str">
        <f>IFERROR(('CALC | Main Engine'!T1460+'CALC | Booster'!T1460)*INDEX(MassUnitsTable[],MATCH($R$3,MassUnitsTable[Mass Units],0),2), "")</f>
        <v/>
      </c>
      <c r="S1460" s="10"/>
    </row>
    <row r="1461" spans="1:19" x14ac:dyDescent="0.25">
      <c r="A1461" s="10"/>
      <c r="B1461" s="4" t="str">
        <f t="shared" si="115"/>
        <v/>
      </c>
      <c r="C1461" s="5" t="str">
        <f t="shared" si="116"/>
        <v/>
      </c>
      <c r="D1461" s="5" t="str">
        <f t="shared" si="117"/>
        <v/>
      </c>
      <c r="E1461" s="5" t="str">
        <f t="shared" si="118"/>
        <v/>
      </c>
      <c r="F1461" s="5" t="str">
        <f>'CALC | Main Engine'!$B1461</f>
        <v/>
      </c>
      <c r="G1461" s="27" t="str">
        <f>'CALC | Main Engine'!$C1461</f>
        <v/>
      </c>
      <c r="H1461" s="6" t="str">
        <f>'CALC | Main Engine'!$E1461</f>
        <v/>
      </c>
      <c r="I1461" s="34" t="str">
        <f>IFERROR('CALC | Main Engine'!$F1461*INDEX(MassUnitsTable[],MATCH($R$3,MassUnitsTable[Mass Units],0),2), "")</f>
        <v/>
      </c>
      <c r="J1461" s="27" t="str">
        <f>IFERROR('CALC | Booster'!$F1461*INDEX(MassUnitsTable[],MATCH($R$3,MassUnitsTable[Mass Units],0),2), "")</f>
        <v/>
      </c>
      <c r="K1461" s="32" t="str">
        <f t="shared" si="119"/>
        <v/>
      </c>
      <c r="L1461" s="34" t="str">
        <f>IFERROR(('CALC | Main Engine'!N1461+'CALC | Booster'!N1461)*INDEX(MassUnitsTable[],MATCH($R$3,MassUnitsTable[Mass Units],0),2), "")</f>
        <v/>
      </c>
      <c r="M1461" s="27" t="str">
        <f>IFERROR(('CALC | Main Engine'!O1461+'CALC | Booster'!O1461)*INDEX(MassUnitsTable[],MATCH($R$3,MassUnitsTable[Mass Units],0),2), "")</f>
        <v/>
      </c>
      <c r="N1461" s="27" t="str">
        <f>IFERROR(('CALC | Main Engine'!P1461+'CALC | Booster'!P1461)*INDEX(MassUnitsTable[],MATCH($R$3,MassUnitsTable[Mass Units],0),2), "")</f>
        <v/>
      </c>
      <c r="O1461" s="27" t="str">
        <f>IFERROR(('CALC | Main Engine'!Q1461+'CALC | Booster'!Q1461)*INDEX(MassUnitsTable[],MATCH($R$3,MassUnitsTable[Mass Units],0),2), "")</f>
        <v/>
      </c>
      <c r="P1461" s="27" t="str">
        <f>IFERROR(('CALC | Main Engine'!R1461+'CALC | Booster'!R1461)*INDEX(MassUnitsTable[],MATCH($R$3,MassUnitsTable[Mass Units],0),2), "")</f>
        <v/>
      </c>
      <c r="Q1461" s="27" t="str">
        <f>IFERROR(('CALC | Main Engine'!S1461+'CALC | Booster'!S1461)*INDEX(MassUnitsTable[],MATCH($R$3,MassUnitsTable[Mass Units],0),2), "")</f>
        <v/>
      </c>
      <c r="R1461" s="32" t="str">
        <f>IFERROR(('CALC | Main Engine'!T1461+'CALC | Booster'!T1461)*INDEX(MassUnitsTable[],MATCH($R$3,MassUnitsTable[Mass Units],0),2), "")</f>
        <v/>
      </c>
      <c r="S1461" s="10"/>
    </row>
    <row r="1462" spans="1:19" x14ac:dyDescent="0.25">
      <c r="A1462" s="10"/>
      <c r="B1462" s="4" t="str">
        <f t="shared" si="115"/>
        <v/>
      </c>
      <c r="C1462" s="5" t="str">
        <f t="shared" si="116"/>
        <v/>
      </c>
      <c r="D1462" s="5" t="str">
        <f t="shared" si="117"/>
        <v/>
      </c>
      <c r="E1462" s="5" t="str">
        <f t="shared" si="118"/>
        <v/>
      </c>
      <c r="F1462" s="5" t="str">
        <f>'CALC | Main Engine'!$B1462</f>
        <v/>
      </c>
      <c r="G1462" s="27" t="str">
        <f>'CALC | Main Engine'!$C1462</f>
        <v/>
      </c>
      <c r="H1462" s="6" t="str">
        <f>'CALC | Main Engine'!$E1462</f>
        <v/>
      </c>
      <c r="I1462" s="34" t="str">
        <f>IFERROR('CALC | Main Engine'!$F1462*INDEX(MassUnitsTable[],MATCH($R$3,MassUnitsTable[Mass Units],0),2), "")</f>
        <v/>
      </c>
      <c r="J1462" s="27" t="str">
        <f>IFERROR('CALC | Booster'!$F1462*INDEX(MassUnitsTable[],MATCH($R$3,MassUnitsTable[Mass Units],0),2), "")</f>
        <v/>
      </c>
      <c r="K1462" s="32" t="str">
        <f t="shared" si="119"/>
        <v/>
      </c>
      <c r="L1462" s="34" t="str">
        <f>IFERROR(('CALC | Main Engine'!N1462+'CALC | Booster'!N1462)*INDEX(MassUnitsTable[],MATCH($R$3,MassUnitsTable[Mass Units],0),2), "")</f>
        <v/>
      </c>
      <c r="M1462" s="27" t="str">
        <f>IFERROR(('CALC | Main Engine'!O1462+'CALC | Booster'!O1462)*INDEX(MassUnitsTable[],MATCH($R$3,MassUnitsTable[Mass Units],0),2), "")</f>
        <v/>
      </c>
      <c r="N1462" s="27" t="str">
        <f>IFERROR(('CALC | Main Engine'!P1462+'CALC | Booster'!P1462)*INDEX(MassUnitsTable[],MATCH($R$3,MassUnitsTable[Mass Units],0),2), "")</f>
        <v/>
      </c>
      <c r="O1462" s="27" t="str">
        <f>IFERROR(('CALC | Main Engine'!Q1462+'CALC | Booster'!Q1462)*INDEX(MassUnitsTable[],MATCH($R$3,MassUnitsTable[Mass Units],0),2), "")</f>
        <v/>
      </c>
      <c r="P1462" s="27" t="str">
        <f>IFERROR(('CALC | Main Engine'!R1462+'CALC | Booster'!R1462)*INDEX(MassUnitsTable[],MATCH($R$3,MassUnitsTable[Mass Units],0),2), "")</f>
        <v/>
      </c>
      <c r="Q1462" s="27" t="str">
        <f>IFERROR(('CALC | Main Engine'!S1462+'CALC | Booster'!S1462)*INDEX(MassUnitsTable[],MATCH($R$3,MassUnitsTable[Mass Units],0),2), "")</f>
        <v/>
      </c>
      <c r="R1462" s="32" t="str">
        <f>IFERROR(('CALC | Main Engine'!T1462+'CALC | Booster'!T1462)*INDEX(MassUnitsTable[],MATCH($R$3,MassUnitsTable[Mass Units],0),2), "")</f>
        <v/>
      </c>
      <c r="S1462" s="10"/>
    </row>
    <row r="1463" spans="1:19" x14ac:dyDescent="0.25">
      <c r="A1463" s="10"/>
      <c r="B1463" s="4" t="str">
        <f t="shared" si="115"/>
        <v/>
      </c>
      <c r="C1463" s="5" t="str">
        <f t="shared" si="116"/>
        <v/>
      </c>
      <c r="D1463" s="5" t="str">
        <f t="shared" si="117"/>
        <v/>
      </c>
      <c r="E1463" s="5" t="str">
        <f t="shared" si="118"/>
        <v/>
      </c>
      <c r="F1463" s="5" t="str">
        <f>'CALC | Main Engine'!$B1463</f>
        <v/>
      </c>
      <c r="G1463" s="27" t="str">
        <f>'CALC | Main Engine'!$C1463</f>
        <v/>
      </c>
      <c r="H1463" s="6" t="str">
        <f>'CALC | Main Engine'!$E1463</f>
        <v/>
      </c>
      <c r="I1463" s="34" t="str">
        <f>IFERROR('CALC | Main Engine'!$F1463*INDEX(MassUnitsTable[],MATCH($R$3,MassUnitsTable[Mass Units],0),2), "")</f>
        <v/>
      </c>
      <c r="J1463" s="27" t="str">
        <f>IFERROR('CALC | Booster'!$F1463*INDEX(MassUnitsTable[],MATCH($R$3,MassUnitsTable[Mass Units],0),2), "")</f>
        <v/>
      </c>
      <c r="K1463" s="32" t="str">
        <f t="shared" si="119"/>
        <v/>
      </c>
      <c r="L1463" s="34" t="str">
        <f>IFERROR(('CALC | Main Engine'!N1463+'CALC | Booster'!N1463)*INDEX(MassUnitsTable[],MATCH($R$3,MassUnitsTable[Mass Units],0),2), "")</f>
        <v/>
      </c>
      <c r="M1463" s="27" t="str">
        <f>IFERROR(('CALC | Main Engine'!O1463+'CALC | Booster'!O1463)*INDEX(MassUnitsTable[],MATCH($R$3,MassUnitsTable[Mass Units],0),2), "")</f>
        <v/>
      </c>
      <c r="N1463" s="27" t="str">
        <f>IFERROR(('CALC | Main Engine'!P1463+'CALC | Booster'!P1463)*INDEX(MassUnitsTable[],MATCH($R$3,MassUnitsTable[Mass Units],0),2), "")</f>
        <v/>
      </c>
      <c r="O1463" s="27" t="str">
        <f>IFERROR(('CALC | Main Engine'!Q1463+'CALC | Booster'!Q1463)*INDEX(MassUnitsTable[],MATCH($R$3,MassUnitsTable[Mass Units],0),2), "")</f>
        <v/>
      </c>
      <c r="P1463" s="27" t="str">
        <f>IFERROR(('CALC | Main Engine'!R1463+'CALC | Booster'!R1463)*INDEX(MassUnitsTable[],MATCH($R$3,MassUnitsTable[Mass Units],0),2), "")</f>
        <v/>
      </c>
      <c r="Q1463" s="27" t="str">
        <f>IFERROR(('CALC | Main Engine'!S1463+'CALC | Booster'!S1463)*INDEX(MassUnitsTable[],MATCH($R$3,MassUnitsTable[Mass Units],0),2), "")</f>
        <v/>
      </c>
      <c r="R1463" s="32" t="str">
        <f>IFERROR(('CALC | Main Engine'!T1463+'CALC | Booster'!T1463)*INDEX(MassUnitsTable[],MATCH($R$3,MassUnitsTable[Mass Units],0),2), "")</f>
        <v/>
      </c>
      <c r="S1463" s="10"/>
    </row>
    <row r="1464" spans="1:19" x14ac:dyDescent="0.25">
      <c r="A1464" s="10"/>
      <c r="B1464" s="4" t="str">
        <f t="shared" si="115"/>
        <v/>
      </c>
      <c r="C1464" s="5" t="str">
        <f t="shared" si="116"/>
        <v/>
      </c>
      <c r="D1464" s="5" t="str">
        <f t="shared" si="117"/>
        <v/>
      </c>
      <c r="E1464" s="5" t="str">
        <f t="shared" si="118"/>
        <v/>
      </c>
      <c r="F1464" s="5" t="str">
        <f>'CALC | Main Engine'!$B1464</f>
        <v/>
      </c>
      <c r="G1464" s="27" t="str">
        <f>'CALC | Main Engine'!$C1464</f>
        <v/>
      </c>
      <c r="H1464" s="6" t="str">
        <f>'CALC | Main Engine'!$E1464</f>
        <v/>
      </c>
      <c r="I1464" s="34" t="str">
        <f>IFERROR('CALC | Main Engine'!$F1464*INDEX(MassUnitsTable[],MATCH($R$3,MassUnitsTable[Mass Units],0),2), "")</f>
        <v/>
      </c>
      <c r="J1464" s="27" t="str">
        <f>IFERROR('CALC | Booster'!$F1464*INDEX(MassUnitsTable[],MATCH($R$3,MassUnitsTable[Mass Units],0),2), "")</f>
        <v/>
      </c>
      <c r="K1464" s="32" t="str">
        <f t="shared" si="119"/>
        <v/>
      </c>
      <c r="L1464" s="34" t="str">
        <f>IFERROR(('CALC | Main Engine'!N1464+'CALC | Booster'!N1464)*INDEX(MassUnitsTable[],MATCH($R$3,MassUnitsTable[Mass Units],0),2), "")</f>
        <v/>
      </c>
      <c r="M1464" s="27" t="str">
        <f>IFERROR(('CALC | Main Engine'!O1464+'CALC | Booster'!O1464)*INDEX(MassUnitsTable[],MATCH($R$3,MassUnitsTable[Mass Units],0),2), "")</f>
        <v/>
      </c>
      <c r="N1464" s="27" t="str">
        <f>IFERROR(('CALC | Main Engine'!P1464+'CALC | Booster'!P1464)*INDEX(MassUnitsTable[],MATCH($R$3,MassUnitsTable[Mass Units],0),2), "")</f>
        <v/>
      </c>
      <c r="O1464" s="27" t="str">
        <f>IFERROR(('CALC | Main Engine'!Q1464+'CALC | Booster'!Q1464)*INDEX(MassUnitsTable[],MATCH($R$3,MassUnitsTable[Mass Units],0),2), "")</f>
        <v/>
      </c>
      <c r="P1464" s="27" t="str">
        <f>IFERROR(('CALC | Main Engine'!R1464+'CALC | Booster'!R1464)*INDEX(MassUnitsTable[],MATCH($R$3,MassUnitsTable[Mass Units],0),2), "")</f>
        <v/>
      </c>
      <c r="Q1464" s="27" t="str">
        <f>IFERROR(('CALC | Main Engine'!S1464+'CALC | Booster'!S1464)*INDEX(MassUnitsTable[],MATCH($R$3,MassUnitsTable[Mass Units],0),2), "")</f>
        <v/>
      </c>
      <c r="R1464" s="32" t="str">
        <f>IFERROR(('CALC | Main Engine'!T1464+'CALC | Booster'!T1464)*INDEX(MassUnitsTable[],MATCH($R$3,MassUnitsTable[Mass Units],0),2), "")</f>
        <v/>
      </c>
      <c r="S1464" s="10"/>
    </row>
    <row r="1465" spans="1:19" x14ac:dyDescent="0.25">
      <c r="A1465" s="10"/>
      <c r="B1465" s="4" t="str">
        <f t="shared" si="115"/>
        <v/>
      </c>
      <c r="C1465" s="5" t="str">
        <f t="shared" si="116"/>
        <v/>
      </c>
      <c r="D1465" s="5" t="str">
        <f t="shared" si="117"/>
        <v/>
      </c>
      <c r="E1465" s="5" t="str">
        <f t="shared" si="118"/>
        <v/>
      </c>
      <c r="F1465" s="5" t="str">
        <f>'CALC | Main Engine'!$B1465</f>
        <v/>
      </c>
      <c r="G1465" s="27" t="str">
        <f>'CALC | Main Engine'!$C1465</f>
        <v/>
      </c>
      <c r="H1465" s="6" t="str">
        <f>'CALC | Main Engine'!$E1465</f>
        <v/>
      </c>
      <c r="I1465" s="34" t="str">
        <f>IFERROR('CALC | Main Engine'!$F1465*INDEX(MassUnitsTable[],MATCH($R$3,MassUnitsTable[Mass Units],0),2), "")</f>
        <v/>
      </c>
      <c r="J1465" s="27" t="str">
        <f>IFERROR('CALC | Booster'!$F1465*INDEX(MassUnitsTable[],MATCH($R$3,MassUnitsTable[Mass Units],0),2), "")</f>
        <v/>
      </c>
      <c r="K1465" s="32" t="str">
        <f t="shared" si="119"/>
        <v/>
      </c>
      <c r="L1465" s="34" t="str">
        <f>IFERROR(('CALC | Main Engine'!N1465+'CALC | Booster'!N1465)*INDEX(MassUnitsTable[],MATCH($R$3,MassUnitsTable[Mass Units],0),2), "")</f>
        <v/>
      </c>
      <c r="M1465" s="27" t="str">
        <f>IFERROR(('CALC | Main Engine'!O1465+'CALC | Booster'!O1465)*INDEX(MassUnitsTable[],MATCH($R$3,MassUnitsTable[Mass Units],0),2), "")</f>
        <v/>
      </c>
      <c r="N1465" s="27" t="str">
        <f>IFERROR(('CALC | Main Engine'!P1465+'CALC | Booster'!P1465)*INDEX(MassUnitsTable[],MATCH($R$3,MassUnitsTable[Mass Units],0),2), "")</f>
        <v/>
      </c>
      <c r="O1465" s="27" t="str">
        <f>IFERROR(('CALC | Main Engine'!Q1465+'CALC | Booster'!Q1465)*INDEX(MassUnitsTable[],MATCH($R$3,MassUnitsTable[Mass Units],0),2), "")</f>
        <v/>
      </c>
      <c r="P1465" s="27" t="str">
        <f>IFERROR(('CALC | Main Engine'!R1465+'CALC | Booster'!R1465)*INDEX(MassUnitsTable[],MATCH($R$3,MassUnitsTable[Mass Units],0),2), "")</f>
        <v/>
      </c>
      <c r="Q1465" s="27" t="str">
        <f>IFERROR(('CALC | Main Engine'!S1465+'CALC | Booster'!S1465)*INDEX(MassUnitsTable[],MATCH($R$3,MassUnitsTable[Mass Units],0),2), "")</f>
        <v/>
      </c>
      <c r="R1465" s="32" t="str">
        <f>IFERROR(('CALC | Main Engine'!T1465+'CALC | Booster'!T1465)*INDEX(MassUnitsTable[],MATCH($R$3,MassUnitsTable[Mass Units],0),2), "")</f>
        <v/>
      </c>
      <c r="S1465" s="10"/>
    </row>
    <row r="1466" spans="1:19" x14ac:dyDescent="0.25">
      <c r="A1466" s="10"/>
      <c r="B1466" s="4" t="str">
        <f t="shared" si="115"/>
        <v/>
      </c>
      <c r="C1466" s="5" t="str">
        <f t="shared" si="116"/>
        <v/>
      </c>
      <c r="D1466" s="5" t="str">
        <f t="shared" si="117"/>
        <v/>
      </c>
      <c r="E1466" s="5" t="str">
        <f t="shared" si="118"/>
        <v/>
      </c>
      <c r="F1466" s="5" t="str">
        <f>'CALC | Main Engine'!$B1466</f>
        <v/>
      </c>
      <c r="G1466" s="27" t="str">
        <f>'CALC | Main Engine'!$C1466</f>
        <v/>
      </c>
      <c r="H1466" s="6" t="str">
        <f>'CALC | Main Engine'!$E1466</f>
        <v/>
      </c>
      <c r="I1466" s="34" t="str">
        <f>IFERROR('CALC | Main Engine'!$F1466*INDEX(MassUnitsTable[],MATCH($R$3,MassUnitsTable[Mass Units],0),2), "")</f>
        <v/>
      </c>
      <c r="J1466" s="27" t="str">
        <f>IFERROR('CALC | Booster'!$F1466*INDEX(MassUnitsTable[],MATCH($R$3,MassUnitsTable[Mass Units],0),2), "")</f>
        <v/>
      </c>
      <c r="K1466" s="32" t="str">
        <f t="shared" si="119"/>
        <v/>
      </c>
      <c r="L1466" s="34" t="str">
        <f>IFERROR(('CALC | Main Engine'!N1466+'CALC | Booster'!N1466)*INDEX(MassUnitsTable[],MATCH($R$3,MassUnitsTable[Mass Units],0),2), "")</f>
        <v/>
      </c>
      <c r="M1466" s="27" t="str">
        <f>IFERROR(('CALC | Main Engine'!O1466+'CALC | Booster'!O1466)*INDEX(MassUnitsTable[],MATCH($R$3,MassUnitsTable[Mass Units],0),2), "")</f>
        <v/>
      </c>
      <c r="N1466" s="27" t="str">
        <f>IFERROR(('CALC | Main Engine'!P1466+'CALC | Booster'!P1466)*INDEX(MassUnitsTable[],MATCH($R$3,MassUnitsTable[Mass Units],0),2), "")</f>
        <v/>
      </c>
      <c r="O1466" s="27" t="str">
        <f>IFERROR(('CALC | Main Engine'!Q1466+'CALC | Booster'!Q1466)*INDEX(MassUnitsTable[],MATCH($R$3,MassUnitsTable[Mass Units],0),2), "")</f>
        <v/>
      </c>
      <c r="P1466" s="27" t="str">
        <f>IFERROR(('CALC | Main Engine'!R1466+'CALC | Booster'!R1466)*INDEX(MassUnitsTable[],MATCH($R$3,MassUnitsTable[Mass Units],0),2), "")</f>
        <v/>
      </c>
      <c r="Q1466" s="27" t="str">
        <f>IFERROR(('CALC | Main Engine'!S1466+'CALC | Booster'!S1466)*INDEX(MassUnitsTable[],MATCH($R$3,MassUnitsTable[Mass Units],0),2), "")</f>
        <v/>
      </c>
      <c r="R1466" s="32" t="str">
        <f>IFERROR(('CALC | Main Engine'!T1466+'CALC | Booster'!T1466)*INDEX(MassUnitsTable[],MATCH($R$3,MassUnitsTable[Mass Units],0),2), "")</f>
        <v/>
      </c>
      <c r="S1466" s="10"/>
    </row>
    <row r="1467" spans="1:19" x14ac:dyDescent="0.25">
      <c r="A1467" s="10"/>
      <c r="B1467" s="4" t="str">
        <f t="shared" si="115"/>
        <v/>
      </c>
      <c r="C1467" s="5" t="str">
        <f t="shared" si="116"/>
        <v/>
      </c>
      <c r="D1467" s="5" t="str">
        <f t="shared" si="117"/>
        <v/>
      </c>
      <c r="E1467" s="5" t="str">
        <f t="shared" si="118"/>
        <v/>
      </c>
      <c r="F1467" s="5" t="str">
        <f>'CALC | Main Engine'!$B1467</f>
        <v/>
      </c>
      <c r="G1467" s="27" t="str">
        <f>'CALC | Main Engine'!$C1467</f>
        <v/>
      </c>
      <c r="H1467" s="6" t="str">
        <f>'CALC | Main Engine'!$E1467</f>
        <v/>
      </c>
      <c r="I1467" s="34" t="str">
        <f>IFERROR('CALC | Main Engine'!$F1467*INDEX(MassUnitsTable[],MATCH($R$3,MassUnitsTable[Mass Units],0),2), "")</f>
        <v/>
      </c>
      <c r="J1467" s="27" t="str">
        <f>IFERROR('CALC | Booster'!$F1467*INDEX(MassUnitsTable[],MATCH($R$3,MassUnitsTable[Mass Units],0),2), "")</f>
        <v/>
      </c>
      <c r="K1467" s="32" t="str">
        <f t="shared" si="119"/>
        <v/>
      </c>
      <c r="L1467" s="34" t="str">
        <f>IFERROR(('CALC | Main Engine'!N1467+'CALC | Booster'!N1467)*INDEX(MassUnitsTable[],MATCH($R$3,MassUnitsTable[Mass Units],0),2), "")</f>
        <v/>
      </c>
      <c r="M1467" s="27" t="str">
        <f>IFERROR(('CALC | Main Engine'!O1467+'CALC | Booster'!O1467)*INDEX(MassUnitsTable[],MATCH($R$3,MassUnitsTable[Mass Units],0),2), "")</f>
        <v/>
      </c>
      <c r="N1467" s="27" t="str">
        <f>IFERROR(('CALC | Main Engine'!P1467+'CALC | Booster'!P1467)*INDEX(MassUnitsTable[],MATCH($R$3,MassUnitsTable[Mass Units],0),2), "")</f>
        <v/>
      </c>
      <c r="O1467" s="27" t="str">
        <f>IFERROR(('CALC | Main Engine'!Q1467+'CALC | Booster'!Q1467)*INDEX(MassUnitsTable[],MATCH($R$3,MassUnitsTable[Mass Units],0),2), "")</f>
        <v/>
      </c>
      <c r="P1467" s="27" t="str">
        <f>IFERROR(('CALC | Main Engine'!R1467+'CALC | Booster'!R1467)*INDEX(MassUnitsTable[],MATCH($R$3,MassUnitsTable[Mass Units],0),2), "")</f>
        <v/>
      </c>
      <c r="Q1467" s="27" t="str">
        <f>IFERROR(('CALC | Main Engine'!S1467+'CALC | Booster'!S1467)*INDEX(MassUnitsTable[],MATCH($R$3,MassUnitsTable[Mass Units],0),2), "")</f>
        <v/>
      </c>
      <c r="R1467" s="32" t="str">
        <f>IFERROR(('CALC | Main Engine'!T1467+'CALC | Booster'!T1467)*INDEX(MassUnitsTable[],MATCH($R$3,MassUnitsTable[Mass Units],0),2), "")</f>
        <v/>
      </c>
      <c r="S1467" s="10"/>
    </row>
    <row r="1468" spans="1:19" x14ac:dyDescent="0.25">
      <c r="A1468" s="10"/>
      <c r="B1468" s="4" t="str">
        <f t="shared" si="115"/>
        <v/>
      </c>
      <c r="C1468" s="5" t="str">
        <f t="shared" si="116"/>
        <v/>
      </c>
      <c r="D1468" s="5" t="str">
        <f t="shared" si="117"/>
        <v/>
      </c>
      <c r="E1468" s="5" t="str">
        <f t="shared" si="118"/>
        <v/>
      </c>
      <c r="F1468" s="5" t="str">
        <f>'CALC | Main Engine'!$B1468</f>
        <v/>
      </c>
      <c r="G1468" s="27" t="str">
        <f>'CALC | Main Engine'!$C1468</f>
        <v/>
      </c>
      <c r="H1468" s="6" t="str">
        <f>'CALC | Main Engine'!$E1468</f>
        <v/>
      </c>
      <c r="I1468" s="34" t="str">
        <f>IFERROR('CALC | Main Engine'!$F1468*INDEX(MassUnitsTable[],MATCH($R$3,MassUnitsTable[Mass Units],0),2), "")</f>
        <v/>
      </c>
      <c r="J1468" s="27" t="str">
        <f>IFERROR('CALC | Booster'!$F1468*INDEX(MassUnitsTable[],MATCH($R$3,MassUnitsTable[Mass Units],0),2), "")</f>
        <v/>
      </c>
      <c r="K1468" s="32" t="str">
        <f t="shared" si="119"/>
        <v/>
      </c>
      <c r="L1468" s="34" t="str">
        <f>IFERROR(('CALC | Main Engine'!N1468+'CALC | Booster'!N1468)*INDEX(MassUnitsTable[],MATCH($R$3,MassUnitsTable[Mass Units],0),2), "")</f>
        <v/>
      </c>
      <c r="M1468" s="27" t="str">
        <f>IFERROR(('CALC | Main Engine'!O1468+'CALC | Booster'!O1468)*INDEX(MassUnitsTable[],MATCH($R$3,MassUnitsTable[Mass Units],0),2), "")</f>
        <v/>
      </c>
      <c r="N1468" s="27" t="str">
        <f>IFERROR(('CALC | Main Engine'!P1468+'CALC | Booster'!P1468)*INDEX(MassUnitsTable[],MATCH($R$3,MassUnitsTable[Mass Units],0),2), "")</f>
        <v/>
      </c>
      <c r="O1468" s="27" t="str">
        <f>IFERROR(('CALC | Main Engine'!Q1468+'CALC | Booster'!Q1468)*INDEX(MassUnitsTable[],MATCH($R$3,MassUnitsTable[Mass Units],0),2), "")</f>
        <v/>
      </c>
      <c r="P1468" s="27" t="str">
        <f>IFERROR(('CALC | Main Engine'!R1468+'CALC | Booster'!R1468)*INDEX(MassUnitsTable[],MATCH($R$3,MassUnitsTable[Mass Units],0),2), "")</f>
        <v/>
      </c>
      <c r="Q1468" s="27" t="str">
        <f>IFERROR(('CALC | Main Engine'!S1468+'CALC | Booster'!S1468)*INDEX(MassUnitsTable[],MATCH($R$3,MassUnitsTable[Mass Units],0),2), "")</f>
        <v/>
      </c>
      <c r="R1468" s="32" t="str">
        <f>IFERROR(('CALC | Main Engine'!T1468+'CALC | Booster'!T1468)*INDEX(MassUnitsTable[],MATCH($R$3,MassUnitsTable[Mass Units],0),2), "")</f>
        <v/>
      </c>
      <c r="S1468" s="10"/>
    </row>
    <row r="1469" spans="1:19" x14ac:dyDescent="0.25">
      <c r="A1469" s="10"/>
      <c r="B1469" s="4" t="str">
        <f t="shared" si="115"/>
        <v/>
      </c>
      <c r="C1469" s="5" t="str">
        <f t="shared" si="116"/>
        <v/>
      </c>
      <c r="D1469" s="5" t="str">
        <f t="shared" si="117"/>
        <v/>
      </c>
      <c r="E1469" s="5" t="str">
        <f t="shared" si="118"/>
        <v/>
      </c>
      <c r="F1469" s="5" t="str">
        <f>'CALC | Main Engine'!$B1469</f>
        <v/>
      </c>
      <c r="G1469" s="27" t="str">
        <f>'CALC | Main Engine'!$C1469</f>
        <v/>
      </c>
      <c r="H1469" s="6" t="str">
        <f>'CALC | Main Engine'!$E1469</f>
        <v/>
      </c>
      <c r="I1469" s="34" t="str">
        <f>IFERROR('CALC | Main Engine'!$F1469*INDEX(MassUnitsTable[],MATCH($R$3,MassUnitsTable[Mass Units],0),2), "")</f>
        <v/>
      </c>
      <c r="J1469" s="27" t="str">
        <f>IFERROR('CALC | Booster'!$F1469*INDEX(MassUnitsTable[],MATCH($R$3,MassUnitsTable[Mass Units],0),2), "")</f>
        <v/>
      </c>
      <c r="K1469" s="32" t="str">
        <f t="shared" si="119"/>
        <v/>
      </c>
      <c r="L1469" s="34" t="str">
        <f>IFERROR(('CALC | Main Engine'!N1469+'CALC | Booster'!N1469)*INDEX(MassUnitsTable[],MATCH($R$3,MassUnitsTable[Mass Units],0),2), "")</f>
        <v/>
      </c>
      <c r="M1469" s="27" t="str">
        <f>IFERROR(('CALC | Main Engine'!O1469+'CALC | Booster'!O1469)*INDEX(MassUnitsTable[],MATCH($R$3,MassUnitsTable[Mass Units],0),2), "")</f>
        <v/>
      </c>
      <c r="N1469" s="27" t="str">
        <f>IFERROR(('CALC | Main Engine'!P1469+'CALC | Booster'!P1469)*INDEX(MassUnitsTable[],MATCH($R$3,MassUnitsTable[Mass Units],0),2), "")</f>
        <v/>
      </c>
      <c r="O1469" s="27" t="str">
        <f>IFERROR(('CALC | Main Engine'!Q1469+'CALC | Booster'!Q1469)*INDEX(MassUnitsTable[],MATCH($R$3,MassUnitsTable[Mass Units],0),2), "")</f>
        <v/>
      </c>
      <c r="P1469" s="27" t="str">
        <f>IFERROR(('CALC | Main Engine'!R1469+'CALC | Booster'!R1469)*INDEX(MassUnitsTable[],MATCH($R$3,MassUnitsTable[Mass Units],0),2), "")</f>
        <v/>
      </c>
      <c r="Q1469" s="27" t="str">
        <f>IFERROR(('CALC | Main Engine'!S1469+'CALC | Booster'!S1469)*INDEX(MassUnitsTable[],MATCH($R$3,MassUnitsTable[Mass Units],0),2), "")</f>
        <v/>
      </c>
      <c r="R1469" s="32" t="str">
        <f>IFERROR(('CALC | Main Engine'!T1469+'CALC | Booster'!T1469)*INDEX(MassUnitsTable[],MATCH($R$3,MassUnitsTable[Mass Units],0),2), "")</f>
        <v/>
      </c>
      <c r="S1469" s="10"/>
    </row>
    <row r="1470" spans="1:19" x14ac:dyDescent="0.25">
      <c r="A1470" s="10"/>
      <c r="B1470" s="4" t="str">
        <f t="shared" si="115"/>
        <v/>
      </c>
      <c r="C1470" s="5" t="str">
        <f t="shared" si="116"/>
        <v/>
      </c>
      <c r="D1470" s="5" t="str">
        <f t="shared" si="117"/>
        <v/>
      </c>
      <c r="E1470" s="5" t="str">
        <f t="shared" si="118"/>
        <v/>
      </c>
      <c r="F1470" s="5" t="str">
        <f>'CALC | Main Engine'!$B1470</f>
        <v/>
      </c>
      <c r="G1470" s="27" t="str">
        <f>'CALC | Main Engine'!$C1470</f>
        <v/>
      </c>
      <c r="H1470" s="6" t="str">
        <f>'CALC | Main Engine'!$E1470</f>
        <v/>
      </c>
      <c r="I1470" s="34" t="str">
        <f>IFERROR('CALC | Main Engine'!$F1470*INDEX(MassUnitsTable[],MATCH($R$3,MassUnitsTable[Mass Units],0),2), "")</f>
        <v/>
      </c>
      <c r="J1470" s="27" t="str">
        <f>IFERROR('CALC | Booster'!$F1470*INDEX(MassUnitsTable[],MATCH($R$3,MassUnitsTable[Mass Units],0),2), "")</f>
        <v/>
      </c>
      <c r="K1470" s="32" t="str">
        <f t="shared" si="119"/>
        <v/>
      </c>
      <c r="L1470" s="34" t="str">
        <f>IFERROR(('CALC | Main Engine'!N1470+'CALC | Booster'!N1470)*INDEX(MassUnitsTable[],MATCH($R$3,MassUnitsTable[Mass Units],0),2), "")</f>
        <v/>
      </c>
      <c r="M1470" s="27" t="str">
        <f>IFERROR(('CALC | Main Engine'!O1470+'CALC | Booster'!O1470)*INDEX(MassUnitsTable[],MATCH($R$3,MassUnitsTable[Mass Units],0),2), "")</f>
        <v/>
      </c>
      <c r="N1470" s="27" t="str">
        <f>IFERROR(('CALC | Main Engine'!P1470+'CALC | Booster'!P1470)*INDEX(MassUnitsTable[],MATCH($R$3,MassUnitsTable[Mass Units],0),2), "")</f>
        <v/>
      </c>
      <c r="O1470" s="27" t="str">
        <f>IFERROR(('CALC | Main Engine'!Q1470+'CALC | Booster'!Q1470)*INDEX(MassUnitsTable[],MATCH($R$3,MassUnitsTable[Mass Units],0),2), "")</f>
        <v/>
      </c>
      <c r="P1470" s="27" t="str">
        <f>IFERROR(('CALC | Main Engine'!R1470+'CALC | Booster'!R1470)*INDEX(MassUnitsTable[],MATCH($R$3,MassUnitsTable[Mass Units],0),2), "")</f>
        <v/>
      </c>
      <c r="Q1470" s="27" t="str">
        <f>IFERROR(('CALC | Main Engine'!S1470+'CALC | Booster'!S1470)*INDEX(MassUnitsTable[],MATCH($R$3,MassUnitsTable[Mass Units],0),2), "")</f>
        <v/>
      </c>
      <c r="R1470" s="32" t="str">
        <f>IFERROR(('CALC | Main Engine'!T1470+'CALC | Booster'!T1470)*INDEX(MassUnitsTable[],MATCH($R$3,MassUnitsTable[Mass Units],0),2), "")</f>
        <v/>
      </c>
      <c r="S1470" s="10"/>
    </row>
    <row r="1471" spans="1:19" x14ac:dyDescent="0.25">
      <c r="A1471" s="10"/>
      <c r="B1471" s="4" t="str">
        <f t="shared" si="115"/>
        <v/>
      </c>
      <c r="C1471" s="5" t="str">
        <f t="shared" si="116"/>
        <v/>
      </c>
      <c r="D1471" s="5" t="str">
        <f t="shared" si="117"/>
        <v/>
      </c>
      <c r="E1471" s="5" t="str">
        <f t="shared" si="118"/>
        <v/>
      </c>
      <c r="F1471" s="5" t="str">
        <f>'CALC | Main Engine'!$B1471</f>
        <v/>
      </c>
      <c r="G1471" s="27" t="str">
        <f>'CALC | Main Engine'!$C1471</f>
        <v/>
      </c>
      <c r="H1471" s="6" t="str">
        <f>'CALC | Main Engine'!$E1471</f>
        <v/>
      </c>
      <c r="I1471" s="34" t="str">
        <f>IFERROR('CALC | Main Engine'!$F1471*INDEX(MassUnitsTable[],MATCH($R$3,MassUnitsTable[Mass Units],0),2), "")</f>
        <v/>
      </c>
      <c r="J1471" s="27" t="str">
        <f>IFERROR('CALC | Booster'!$F1471*INDEX(MassUnitsTable[],MATCH($R$3,MassUnitsTable[Mass Units],0),2), "")</f>
        <v/>
      </c>
      <c r="K1471" s="32" t="str">
        <f t="shared" si="119"/>
        <v/>
      </c>
      <c r="L1471" s="34" t="str">
        <f>IFERROR(('CALC | Main Engine'!N1471+'CALC | Booster'!N1471)*INDEX(MassUnitsTable[],MATCH($R$3,MassUnitsTable[Mass Units],0),2), "")</f>
        <v/>
      </c>
      <c r="M1471" s="27" t="str">
        <f>IFERROR(('CALC | Main Engine'!O1471+'CALC | Booster'!O1471)*INDEX(MassUnitsTable[],MATCH($R$3,MassUnitsTable[Mass Units],0),2), "")</f>
        <v/>
      </c>
      <c r="N1471" s="27" t="str">
        <f>IFERROR(('CALC | Main Engine'!P1471+'CALC | Booster'!P1471)*INDEX(MassUnitsTable[],MATCH($R$3,MassUnitsTable[Mass Units],0),2), "")</f>
        <v/>
      </c>
      <c r="O1471" s="27" t="str">
        <f>IFERROR(('CALC | Main Engine'!Q1471+'CALC | Booster'!Q1471)*INDEX(MassUnitsTable[],MATCH($R$3,MassUnitsTable[Mass Units],0),2), "")</f>
        <v/>
      </c>
      <c r="P1471" s="27" t="str">
        <f>IFERROR(('CALC | Main Engine'!R1471+'CALC | Booster'!R1471)*INDEX(MassUnitsTable[],MATCH($R$3,MassUnitsTable[Mass Units],0),2), "")</f>
        <v/>
      </c>
      <c r="Q1471" s="27" t="str">
        <f>IFERROR(('CALC | Main Engine'!S1471+'CALC | Booster'!S1471)*INDEX(MassUnitsTable[],MATCH($R$3,MassUnitsTable[Mass Units],0),2), "")</f>
        <v/>
      </c>
      <c r="R1471" s="32" t="str">
        <f>IFERROR(('CALC | Main Engine'!T1471+'CALC | Booster'!T1471)*INDEX(MassUnitsTable[],MATCH($R$3,MassUnitsTable[Mass Units],0),2), "")</f>
        <v/>
      </c>
      <c r="S1471" s="10"/>
    </row>
    <row r="1472" spans="1:19" x14ac:dyDescent="0.25">
      <c r="A1472" s="10"/>
      <c r="B1472" s="4" t="str">
        <f t="shared" si="115"/>
        <v/>
      </c>
      <c r="C1472" s="5" t="str">
        <f t="shared" si="116"/>
        <v/>
      </c>
      <c r="D1472" s="5" t="str">
        <f t="shared" si="117"/>
        <v/>
      </c>
      <c r="E1472" s="5" t="str">
        <f t="shared" si="118"/>
        <v/>
      </c>
      <c r="F1472" s="5" t="str">
        <f>'CALC | Main Engine'!$B1472</f>
        <v/>
      </c>
      <c r="G1472" s="27" t="str">
        <f>'CALC | Main Engine'!$C1472</f>
        <v/>
      </c>
      <c r="H1472" s="6" t="str">
        <f>'CALC | Main Engine'!$E1472</f>
        <v/>
      </c>
      <c r="I1472" s="34" t="str">
        <f>IFERROR('CALC | Main Engine'!$F1472*INDEX(MassUnitsTable[],MATCH($R$3,MassUnitsTable[Mass Units],0),2), "")</f>
        <v/>
      </c>
      <c r="J1472" s="27" t="str">
        <f>IFERROR('CALC | Booster'!$F1472*INDEX(MassUnitsTable[],MATCH($R$3,MassUnitsTable[Mass Units],0),2), "")</f>
        <v/>
      </c>
      <c r="K1472" s="32" t="str">
        <f t="shared" si="119"/>
        <v/>
      </c>
      <c r="L1472" s="34" t="str">
        <f>IFERROR(('CALC | Main Engine'!N1472+'CALC | Booster'!N1472)*INDEX(MassUnitsTable[],MATCH($R$3,MassUnitsTable[Mass Units],0),2), "")</f>
        <v/>
      </c>
      <c r="M1472" s="27" t="str">
        <f>IFERROR(('CALC | Main Engine'!O1472+'CALC | Booster'!O1472)*INDEX(MassUnitsTable[],MATCH($R$3,MassUnitsTable[Mass Units],0),2), "")</f>
        <v/>
      </c>
      <c r="N1472" s="27" t="str">
        <f>IFERROR(('CALC | Main Engine'!P1472+'CALC | Booster'!P1472)*INDEX(MassUnitsTable[],MATCH($R$3,MassUnitsTable[Mass Units],0),2), "")</f>
        <v/>
      </c>
      <c r="O1472" s="27" t="str">
        <f>IFERROR(('CALC | Main Engine'!Q1472+'CALC | Booster'!Q1472)*INDEX(MassUnitsTable[],MATCH($R$3,MassUnitsTable[Mass Units],0),2), "")</f>
        <v/>
      </c>
      <c r="P1472" s="27" t="str">
        <f>IFERROR(('CALC | Main Engine'!R1472+'CALC | Booster'!R1472)*INDEX(MassUnitsTable[],MATCH($R$3,MassUnitsTable[Mass Units],0),2), "")</f>
        <v/>
      </c>
      <c r="Q1472" s="27" t="str">
        <f>IFERROR(('CALC | Main Engine'!S1472+'CALC | Booster'!S1472)*INDEX(MassUnitsTable[],MATCH($R$3,MassUnitsTable[Mass Units],0),2), "")</f>
        <v/>
      </c>
      <c r="R1472" s="32" t="str">
        <f>IFERROR(('CALC | Main Engine'!T1472+'CALC | Booster'!T1472)*INDEX(MassUnitsTable[],MATCH($R$3,MassUnitsTable[Mass Units],0),2), "")</f>
        <v/>
      </c>
      <c r="S1472" s="10"/>
    </row>
    <row r="1473" spans="1:19" x14ac:dyDescent="0.25">
      <c r="A1473" s="10"/>
      <c r="B1473" s="4" t="str">
        <f t="shared" si="115"/>
        <v/>
      </c>
      <c r="C1473" s="5" t="str">
        <f t="shared" si="116"/>
        <v/>
      </c>
      <c r="D1473" s="5" t="str">
        <f t="shared" si="117"/>
        <v/>
      </c>
      <c r="E1473" s="5" t="str">
        <f t="shared" si="118"/>
        <v/>
      </c>
      <c r="F1473" s="5" t="str">
        <f>'CALC | Main Engine'!$B1473</f>
        <v/>
      </c>
      <c r="G1473" s="27" t="str">
        <f>'CALC | Main Engine'!$C1473</f>
        <v/>
      </c>
      <c r="H1473" s="6" t="str">
        <f>'CALC | Main Engine'!$E1473</f>
        <v/>
      </c>
      <c r="I1473" s="34" t="str">
        <f>IFERROR('CALC | Main Engine'!$F1473*INDEX(MassUnitsTable[],MATCH($R$3,MassUnitsTable[Mass Units],0),2), "")</f>
        <v/>
      </c>
      <c r="J1473" s="27" t="str">
        <f>IFERROR('CALC | Booster'!$F1473*INDEX(MassUnitsTable[],MATCH($R$3,MassUnitsTable[Mass Units],0),2), "")</f>
        <v/>
      </c>
      <c r="K1473" s="32" t="str">
        <f t="shared" si="119"/>
        <v/>
      </c>
      <c r="L1473" s="34" t="str">
        <f>IFERROR(('CALC | Main Engine'!N1473+'CALC | Booster'!N1473)*INDEX(MassUnitsTable[],MATCH($R$3,MassUnitsTable[Mass Units],0),2), "")</f>
        <v/>
      </c>
      <c r="M1473" s="27" t="str">
        <f>IFERROR(('CALC | Main Engine'!O1473+'CALC | Booster'!O1473)*INDEX(MassUnitsTable[],MATCH($R$3,MassUnitsTable[Mass Units],0),2), "")</f>
        <v/>
      </c>
      <c r="N1473" s="27" t="str">
        <f>IFERROR(('CALC | Main Engine'!P1473+'CALC | Booster'!P1473)*INDEX(MassUnitsTable[],MATCH($R$3,MassUnitsTable[Mass Units],0),2), "")</f>
        <v/>
      </c>
      <c r="O1473" s="27" t="str">
        <f>IFERROR(('CALC | Main Engine'!Q1473+'CALC | Booster'!Q1473)*INDEX(MassUnitsTable[],MATCH($R$3,MassUnitsTable[Mass Units],0),2), "")</f>
        <v/>
      </c>
      <c r="P1473" s="27" t="str">
        <f>IFERROR(('CALC | Main Engine'!R1473+'CALC | Booster'!R1473)*INDEX(MassUnitsTable[],MATCH($R$3,MassUnitsTable[Mass Units],0),2), "")</f>
        <v/>
      </c>
      <c r="Q1473" s="27" t="str">
        <f>IFERROR(('CALC | Main Engine'!S1473+'CALC | Booster'!S1473)*INDEX(MassUnitsTable[],MATCH($R$3,MassUnitsTable[Mass Units],0),2), "")</f>
        <v/>
      </c>
      <c r="R1473" s="32" t="str">
        <f>IFERROR(('CALC | Main Engine'!T1473+'CALC | Booster'!T1473)*INDEX(MassUnitsTable[],MATCH($R$3,MassUnitsTable[Mass Units],0),2), "")</f>
        <v/>
      </c>
      <c r="S1473" s="10"/>
    </row>
    <row r="1474" spans="1:19" x14ac:dyDescent="0.25">
      <c r="A1474" s="10"/>
      <c r="B1474" s="4" t="str">
        <f t="shared" si="115"/>
        <v/>
      </c>
      <c r="C1474" s="5" t="str">
        <f t="shared" si="116"/>
        <v/>
      </c>
      <c r="D1474" s="5" t="str">
        <f t="shared" si="117"/>
        <v/>
      </c>
      <c r="E1474" s="5" t="str">
        <f t="shared" si="118"/>
        <v/>
      </c>
      <c r="F1474" s="5" t="str">
        <f>'CALC | Main Engine'!$B1474</f>
        <v/>
      </c>
      <c r="G1474" s="27" t="str">
        <f>'CALC | Main Engine'!$C1474</f>
        <v/>
      </c>
      <c r="H1474" s="6" t="str">
        <f>'CALC | Main Engine'!$E1474</f>
        <v/>
      </c>
      <c r="I1474" s="34" t="str">
        <f>IFERROR('CALC | Main Engine'!$F1474*INDEX(MassUnitsTable[],MATCH($R$3,MassUnitsTable[Mass Units],0),2), "")</f>
        <v/>
      </c>
      <c r="J1474" s="27" t="str">
        <f>IFERROR('CALC | Booster'!$F1474*INDEX(MassUnitsTable[],MATCH($R$3,MassUnitsTable[Mass Units],0),2), "")</f>
        <v/>
      </c>
      <c r="K1474" s="32" t="str">
        <f t="shared" si="119"/>
        <v/>
      </c>
      <c r="L1474" s="34" t="str">
        <f>IFERROR(('CALC | Main Engine'!N1474+'CALC | Booster'!N1474)*INDEX(MassUnitsTable[],MATCH($R$3,MassUnitsTable[Mass Units],0),2), "")</f>
        <v/>
      </c>
      <c r="M1474" s="27" t="str">
        <f>IFERROR(('CALC | Main Engine'!O1474+'CALC | Booster'!O1474)*INDEX(MassUnitsTable[],MATCH($R$3,MassUnitsTable[Mass Units],0),2), "")</f>
        <v/>
      </c>
      <c r="N1474" s="27" t="str">
        <f>IFERROR(('CALC | Main Engine'!P1474+'CALC | Booster'!P1474)*INDEX(MassUnitsTable[],MATCH($R$3,MassUnitsTable[Mass Units],0),2), "")</f>
        <v/>
      </c>
      <c r="O1474" s="27" t="str">
        <f>IFERROR(('CALC | Main Engine'!Q1474+'CALC | Booster'!Q1474)*INDEX(MassUnitsTable[],MATCH($R$3,MassUnitsTable[Mass Units],0),2), "")</f>
        <v/>
      </c>
      <c r="P1474" s="27" t="str">
        <f>IFERROR(('CALC | Main Engine'!R1474+'CALC | Booster'!R1474)*INDEX(MassUnitsTable[],MATCH($R$3,MassUnitsTable[Mass Units],0),2), "")</f>
        <v/>
      </c>
      <c r="Q1474" s="27" t="str">
        <f>IFERROR(('CALC | Main Engine'!S1474+'CALC | Booster'!S1474)*INDEX(MassUnitsTable[],MATCH($R$3,MassUnitsTable[Mass Units],0),2), "")</f>
        <v/>
      </c>
      <c r="R1474" s="32" t="str">
        <f>IFERROR(('CALC | Main Engine'!T1474+'CALC | Booster'!T1474)*INDEX(MassUnitsTable[],MATCH($R$3,MassUnitsTable[Mass Units],0),2), "")</f>
        <v/>
      </c>
      <c r="S1474" s="10"/>
    </row>
    <row r="1475" spans="1:19" x14ac:dyDescent="0.25">
      <c r="A1475" s="10"/>
      <c r="B1475" s="4" t="str">
        <f t="shared" si="115"/>
        <v/>
      </c>
      <c r="C1475" s="5" t="str">
        <f t="shared" si="116"/>
        <v/>
      </c>
      <c r="D1475" s="5" t="str">
        <f t="shared" si="117"/>
        <v/>
      </c>
      <c r="E1475" s="5" t="str">
        <f t="shared" si="118"/>
        <v/>
      </c>
      <c r="F1475" s="5" t="str">
        <f>'CALC | Main Engine'!$B1475</f>
        <v/>
      </c>
      <c r="G1475" s="27" t="str">
        <f>'CALC | Main Engine'!$C1475</f>
        <v/>
      </c>
      <c r="H1475" s="6" t="str">
        <f>'CALC | Main Engine'!$E1475</f>
        <v/>
      </c>
      <c r="I1475" s="34" t="str">
        <f>IFERROR('CALC | Main Engine'!$F1475*INDEX(MassUnitsTable[],MATCH($R$3,MassUnitsTable[Mass Units],0),2), "")</f>
        <v/>
      </c>
      <c r="J1475" s="27" t="str">
        <f>IFERROR('CALC | Booster'!$F1475*INDEX(MassUnitsTable[],MATCH($R$3,MassUnitsTable[Mass Units],0),2), "")</f>
        <v/>
      </c>
      <c r="K1475" s="32" t="str">
        <f t="shared" si="119"/>
        <v/>
      </c>
      <c r="L1475" s="34" t="str">
        <f>IFERROR(('CALC | Main Engine'!N1475+'CALC | Booster'!N1475)*INDEX(MassUnitsTable[],MATCH($R$3,MassUnitsTable[Mass Units],0),2), "")</f>
        <v/>
      </c>
      <c r="M1475" s="27" t="str">
        <f>IFERROR(('CALC | Main Engine'!O1475+'CALC | Booster'!O1475)*INDEX(MassUnitsTable[],MATCH($R$3,MassUnitsTable[Mass Units],0),2), "")</f>
        <v/>
      </c>
      <c r="N1475" s="27" t="str">
        <f>IFERROR(('CALC | Main Engine'!P1475+'CALC | Booster'!P1475)*INDEX(MassUnitsTable[],MATCH($R$3,MassUnitsTable[Mass Units],0),2), "")</f>
        <v/>
      </c>
      <c r="O1475" s="27" t="str">
        <f>IFERROR(('CALC | Main Engine'!Q1475+'CALC | Booster'!Q1475)*INDEX(MassUnitsTable[],MATCH($R$3,MassUnitsTable[Mass Units],0),2), "")</f>
        <v/>
      </c>
      <c r="P1475" s="27" t="str">
        <f>IFERROR(('CALC | Main Engine'!R1475+'CALC | Booster'!R1475)*INDEX(MassUnitsTable[],MATCH($R$3,MassUnitsTable[Mass Units],0),2), "")</f>
        <v/>
      </c>
      <c r="Q1475" s="27" t="str">
        <f>IFERROR(('CALC | Main Engine'!S1475+'CALC | Booster'!S1475)*INDEX(MassUnitsTable[],MATCH($R$3,MassUnitsTable[Mass Units],0),2), "")</f>
        <v/>
      </c>
      <c r="R1475" s="32" t="str">
        <f>IFERROR(('CALC | Main Engine'!T1475+'CALC | Booster'!T1475)*INDEX(MassUnitsTable[],MATCH($R$3,MassUnitsTable[Mass Units],0),2), "")</f>
        <v/>
      </c>
      <c r="S1475" s="10"/>
    </row>
    <row r="1476" spans="1:19" x14ac:dyDescent="0.25">
      <c r="A1476" s="10"/>
      <c r="B1476" s="4" t="str">
        <f t="shared" si="115"/>
        <v/>
      </c>
      <c r="C1476" s="5" t="str">
        <f t="shared" si="116"/>
        <v/>
      </c>
      <c r="D1476" s="5" t="str">
        <f t="shared" si="117"/>
        <v/>
      </c>
      <c r="E1476" s="5" t="str">
        <f t="shared" si="118"/>
        <v/>
      </c>
      <c r="F1476" s="5" t="str">
        <f>'CALC | Main Engine'!$B1476</f>
        <v/>
      </c>
      <c r="G1476" s="27" t="str">
        <f>'CALC | Main Engine'!$C1476</f>
        <v/>
      </c>
      <c r="H1476" s="6" t="str">
        <f>'CALC | Main Engine'!$E1476</f>
        <v/>
      </c>
      <c r="I1476" s="34" t="str">
        <f>IFERROR('CALC | Main Engine'!$F1476*INDEX(MassUnitsTable[],MATCH($R$3,MassUnitsTable[Mass Units],0),2), "")</f>
        <v/>
      </c>
      <c r="J1476" s="27" t="str">
        <f>IFERROR('CALC | Booster'!$F1476*INDEX(MassUnitsTable[],MATCH($R$3,MassUnitsTable[Mass Units],0),2), "")</f>
        <v/>
      </c>
      <c r="K1476" s="32" t="str">
        <f t="shared" si="119"/>
        <v/>
      </c>
      <c r="L1476" s="34" t="str">
        <f>IFERROR(('CALC | Main Engine'!N1476+'CALC | Booster'!N1476)*INDEX(MassUnitsTable[],MATCH($R$3,MassUnitsTable[Mass Units],0),2), "")</f>
        <v/>
      </c>
      <c r="M1476" s="27" t="str">
        <f>IFERROR(('CALC | Main Engine'!O1476+'CALC | Booster'!O1476)*INDEX(MassUnitsTable[],MATCH($R$3,MassUnitsTable[Mass Units],0),2), "")</f>
        <v/>
      </c>
      <c r="N1476" s="27" t="str">
        <f>IFERROR(('CALC | Main Engine'!P1476+'CALC | Booster'!P1476)*INDEX(MassUnitsTable[],MATCH($R$3,MassUnitsTable[Mass Units],0),2), "")</f>
        <v/>
      </c>
      <c r="O1476" s="27" t="str">
        <f>IFERROR(('CALC | Main Engine'!Q1476+'CALC | Booster'!Q1476)*INDEX(MassUnitsTable[],MATCH($R$3,MassUnitsTable[Mass Units],0),2), "")</f>
        <v/>
      </c>
      <c r="P1476" s="27" t="str">
        <f>IFERROR(('CALC | Main Engine'!R1476+'CALC | Booster'!R1476)*INDEX(MassUnitsTable[],MATCH($R$3,MassUnitsTable[Mass Units],0),2), "")</f>
        <v/>
      </c>
      <c r="Q1476" s="27" t="str">
        <f>IFERROR(('CALC | Main Engine'!S1476+'CALC | Booster'!S1476)*INDEX(MassUnitsTable[],MATCH($R$3,MassUnitsTable[Mass Units],0),2), "")</f>
        <v/>
      </c>
      <c r="R1476" s="32" t="str">
        <f>IFERROR(('CALC | Main Engine'!T1476+'CALC | Booster'!T1476)*INDEX(MassUnitsTable[],MATCH($R$3,MassUnitsTable[Mass Units],0),2), "")</f>
        <v/>
      </c>
      <c r="S1476" s="10"/>
    </row>
    <row r="1477" spans="1:19" x14ac:dyDescent="0.25">
      <c r="A1477" s="10"/>
      <c r="B1477" s="4" t="str">
        <f t="shared" si="115"/>
        <v/>
      </c>
      <c r="C1477" s="5" t="str">
        <f t="shared" si="116"/>
        <v/>
      </c>
      <c r="D1477" s="5" t="str">
        <f t="shared" si="117"/>
        <v/>
      </c>
      <c r="E1477" s="5" t="str">
        <f t="shared" si="118"/>
        <v/>
      </c>
      <c r="F1477" s="5" t="str">
        <f>'CALC | Main Engine'!$B1477</f>
        <v/>
      </c>
      <c r="G1477" s="27" t="str">
        <f>'CALC | Main Engine'!$C1477</f>
        <v/>
      </c>
      <c r="H1477" s="6" t="str">
        <f>'CALC | Main Engine'!$E1477</f>
        <v/>
      </c>
      <c r="I1477" s="34" t="str">
        <f>IFERROR('CALC | Main Engine'!$F1477*INDEX(MassUnitsTable[],MATCH($R$3,MassUnitsTable[Mass Units],0),2), "")</f>
        <v/>
      </c>
      <c r="J1477" s="27" t="str">
        <f>IFERROR('CALC | Booster'!$F1477*INDEX(MassUnitsTable[],MATCH($R$3,MassUnitsTable[Mass Units],0),2), "")</f>
        <v/>
      </c>
      <c r="K1477" s="32" t="str">
        <f t="shared" si="119"/>
        <v/>
      </c>
      <c r="L1477" s="34" t="str">
        <f>IFERROR(('CALC | Main Engine'!N1477+'CALC | Booster'!N1477)*INDEX(MassUnitsTable[],MATCH($R$3,MassUnitsTable[Mass Units],0),2), "")</f>
        <v/>
      </c>
      <c r="M1477" s="27" t="str">
        <f>IFERROR(('CALC | Main Engine'!O1477+'CALC | Booster'!O1477)*INDEX(MassUnitsTable[],MATCH($R$3,MassUnitsTable[Mass Units],0),2), "")</f>
        <v/>
      </c>
      <c r="N1477" s="27" t="str">
        <f>IFERROR(('CALC | Main Engine'!P1477+'CALC | Booster'!P1477)*INDEX(MassUnitsTable[],MATCH($R$3,MassUnitsTable[Mass Units],0),2), "")</f>
        <v/>
      </c>
      <c r="O1477" s="27" t="str">
        <f>IFERROR(('CALC | Main Engine'!Q1477+'CALC | Booster'!Q1477)*INDEX(MassUnitsTable[],MATCH($R$3,MassUnitsTable[Mass Units],0),2), "")</f>
        <v/>
      </c>
      <c r="P1477" s="27" t="str">
        <f>IFERROR(('CALC | Main Engine'!R1477+'CALC | Booster'!R1477)*INDEX(MassUnitsTable[],MATCH($R$3,MassUnitsTable[Mass Units],0),2), "")</f>
        <v/>
      </c>
      <c r="Q1477" s="27" t="str">
        <f>IFERROR(('CALC | Main Engine'!S1477+'CALC | Booster'!S1477)*INDEX(MassUnitsTable[],MATCH($R$3,MassUnitsTable[Mass Units],0),2), "")</f>
        <v/>
      </c>
      <c r="R1477" s="32" t="str">
        <f>IFERROR(('CALC | Main Engine'!T1477+'CALC | Booster'!T1477)*INDEX(MassUnitsTable[],MATCH($R$3,MassUnitsTable[Mass Units],0),2), "")</f>
        <v/>
      </c>
      <c r="S1477" s="10"/>
    </row>
    <row r="1478" spans="1:19" x14ac:dyDescent="0.25">
      <c r="A1478" s="10"/>
      <c r="B1478" s="4" t="str">
        <f t="shared" si="115"/>
        <v/>
      </c>
      <c r="C1478" s="5" t="str">
        <f t="shared" si="116"/>
        <v/>
      </c>
      <c r="D1478" s="5" t="str">
        <f t="shared" si="117"/>
        <v/>
      </c>
      <c r="E1478" s="5" t="str">
        <f t="shared" si="118"/>
        <v/>
      </c>
      <c r="F1478" s="5" t="str">
        <f>'CALC | Main Engine'!$B1478</f>
        <v/>
      </c>
      <c r="G1478" s="27" t="str">
        <f>'CALC | Main Engine'!$C1478</f>
        <v/>
      </c>
      <c r="H1478" s="6" t="str">
        <f>'CALC | Main Engine'!$E1478</f>
        <v/>
      </c>
      <c r="I1478" s="34" t="str">
        <f>IFERROR('CALC | Main Engine'!$F1478*INDEX(MassUnitsTable[],MATCH($R$3,MassUnitsTable[Mass Units],0),2), "")</f>
        <v/>
      </c>
      <c r="J1478" s="27" t="str">
        <f>IFERROR('CALC | Booster'!$F1478*INDEX(MassUnitsTable[],MATCH($R$3,MassUnitsTable[Mass Units],0),2), "")</f>
        <v/>
      </c>
      <c r="K1478" s="32" t="str">
        <f t="shared" si="119"/>
        <v/>
      </c>
      <c r="L1478" s="34" t="str">
        <f>IFERROR(('CALC | Main Engine'!N1478+'CALC | Booster'!N1478)*INDEX(MassUnitsTable[],MATCH($R$3,MassUnitsTable[Mass Units],0),2), "")</f>
        <v/>
      </c>
      <c r="M1478" s="27" t="str">
        <f>IFERROR(('CALC | Main Engine'!O1478+'CALC | Booster'!O1478)*INDEX(MassUnitsTable[],MATCH($R$3,MassUnitsTable[Mass Units],0),2), "")</f>
        <v/>
      </c>
      <c r="N1478" s="27" t="str">
        <f>IFERROR(('CALC | Main Engine'!P1478+'CALC | Booster'!P1478)*INDEX(MassUnitsTable[],MATCH($R$3,MassUnitsTable[Mass Units],0),2), "")</f>
        <v/>
      </c>
      <c r="O1478" s="27" t="str">
        <f>IFERROR(('CALC | Main Engine'!Q1478+'CALC | Booster'!Q1478)*INDEX(MassUnitsTable[],MATCH($R$3,MassUnitsTable[Mass Units],0),2), "")</f>
        <v/>
      </c>
      <c r="P1478" s="27" t="str">
        <f>IFERROR(('CALC | Main Engine'!R1478+'CALC | Booster'!R1478)*INDEX(MassUnitsTable[],MATCH($R$3,MassUnitsTable[Mass Units],0),2), "")</f>
        <v/>
      </c>
      <c r="Q1478" s="27" t="str">
        <f>IFERROR(('CALC | Main Engine'!S1478+'CALC | Booster'!S1478)*INDEX(MassUnitsTable[],MATCH($R$3,MassUnitsTable[Mass Units],0),2), "")</f>
        <v/>
      </c>
      <c r="R1478" s="32" t="str">
        <f>IFERROR(('CALC | Main Engine'!T1478+'CALC | Booster'!T1478)*INDEX(MassUnitsTable[],MATCH($R$3,MassUnitsTable[Mass Units],0),2), "")</f>
        <v/>
      </c>
      <c r="S1478" s="10"/>
    </row>
    <row r="1479" spans="1:19" x14ac:dyDescent="0.25">
      <c r="A1479" s="10"/>
      <c r="B1479" s="4" t="str">
        <f t="shared" si="115"/>
        <v/>
      </c>
      <c r="C1479" s="5" t="str">
        <f t="shared" si="116"/>
        <v/>
      </c>
      <c r="D1479" s="5" t="str">
        <f t="shared" si="117"/>
        <v/>
      </c>
      <c r="E1479" s="5" t="str">
        <f t="shared" si="118"/>
        <v/>
      </c>
      <c r="F1479" s="5" t="str">
        <f>'CALC | Main Engine'!$B1479</f>
        <v/>
      </c>
      <c r="G1479" s="27" t="str">
        <f>'CALC | Main Engine'!$C1479</f>
        <v/>
      </c>
      <c r="H1479" s="6" t="str">
        <f>'CALC | Main Engine'!$E1479</f>
        <v/>
      </c>
      <c r="I1479" s="34" t="str">
        <f>IFERROR('CALC | Main Engine'!$F1479*INDEX(MassUnitsTable[],MATCH($R$3,MassUnitsTable[Mass Units],0),2), "")</f>
        <v/>
      </c>
      <c r="J1479" s="27" t="str">
        <f>IFERROR('CALC | Booster'!$F1479*INDEX(MassUnitsTable[],MATCH($R$3,MassUnitsTable[Mass Units],0),2), "")</f>
        <v/>
      </c>
      <c r="K1479" s="32" t="str">
        <f t="shared" si="119"/>
        <v/>
      </c>
      <c r="L1479" s="34" t="str">
        <f>IFERROR(('CALC | Main Engine'!N1479+'CALC | Booster'!N1479)*INDEX(MassUnitsTable[],MATCH($R$3,MassUnitsTable[Mass Units],0),2), "")</f>
        <v/>
      </c>
      <c r="M1479" s="27" t="str">
        <f>IFERROR(('CALC | Main Engine'!O1479+'CALC | Booster'!O1479)*INDEX(MassUnitsTable[],MATCH($R$3,MassUnitsTable[Mass Units],0),2), "")</f>
        <v/>
      </c>
      <c r="N1479" s="27" t="str">
        <f>IFERROR(('CALC | Main Engine'!P1479+'CALC | Booster'!P1479)*INDEX(MassUnitsTable[],MATCH($R$3,MassUnitsTable[Mass Units],0),2), "")</f>
        <v/>
      </c>
      <c r="O1479" s="27" t="str">
        <f>IFERROR(('CALC | Main Engine'!Q1479+'CALC | Booster'!Q1479)*INDEX(MassUnitsTable[],MATCH($R$3,MassUnitsTable[Mass Units],0),2), "")</f>
        <v/>
      </c>
      <c r="P1479" s="27" t="str">
        <f>IFERROR(('CALC | Main Engine'!R1479+'CALC | Booster'!R1479)*INDEX(MassUnitsTable[],MATCH($R$3,MassUnitsTable[Mass Units],0),2), "")</f>
        <v/>
      </c>
      <c r="Q1479" s="27" t="str">
        <f>IFERROR(('CALC | Main Engine'!S1479+'CALC | Booster'!S1479)*INDEX(MassUnitsTable[],MATCH($R$3,MassUnitsTable[Mass Units],0),2), "")</f>
        <v/>
      </c>
      <c r="R1479" s="32" t="str">
        <f>IFERROR(('CALC | Main Engine'!T1479+'CALC | Booster'!T1479)*INDEX(MassUnitsTable[],MATCH($R$3,MassUnitsTable[Mass Units],0),2), "")</f>
        <v/>
      </c>
      <c r="S1479" s="10"/>
    </row>
    <row r="1480" spans="1:19" x14ac:dyDescent="0.25">
      <c r="A1480" s="10"/>
      <c r="B1480" s="4" t="str">
        <f t="shared" ref="B1480:B1543" si="120">IF(ISNUMBER($F1480),UserID,"")</f>
        <v/>
      </c>
      <c r="C1480" s="5" t="str">
        <f t="shared" ref="C1480:C1543" si="121">IF(ISNUMBER($F1480),Spacecraft,"")</f>
        <v/>
      </c>
      <c r="D1480" s="5" t="str">
        <f t="shared" ref="D1480:D1543" si="122">IF(ISNUMBER($F1480),OperationType,"")</f>
        <v/>
      </c>
      <c r="E1480" s="5" t="str">
        <f t="shared" ref="E1480:E1543" si="123">IF(ISNUMBER($F1480),NumberOfOps,"")</f>
        <v/>
      </c>
      <c r="F1480" s="5" t="str">
        <f>'CALC | Main Engine'!$B1480</f>
        <v/>
      </c>
      <c r="G1480" s="27" t="str">
        <f>'CALC | Main Engine'!$C1480</f>
        <v/>
      </c>
      <c r="H1480" s="6" t="str">
        <f>'CALC | Main Engine'!$E1480</f>
        <v/>
      </c>
      <c r="I1480" s="34" t="str">
        <f>IFERROR('CALC | Main Engine'!$F1480*INDEX(MassUnitsTable[],MATCH($R$3,MassUnitsTable[Mass Units],0),2), "")</f>
        <v/>
      </c>
      <c r="J1480" s="27" t="str">
        <f>IFERROR('CALC | Booster'!$F1480*INDEX(MassUnitsTable[],MATCH($R$3,MassUnitsTable[Mass Units],0),2), "")</f>
        <v/>
      </c>
      <c r="K1480" s="32" t="str">
        <f t="shared" si="119"/>
        <v/>
      </c>
      <c r="L1480" s="34" t="str">
        <f>IFERROR(('CALC | Main Engine'!N1480+'CALC | Booster'!N1480)*INDEX(MassUnitsTable[],MATCH($R$3,MassUnitsTable[Mass Units],0),2), "")</f>
        <v/>
      </c>
      <c r="M1480" s="27" t="str">
        <f>IFERROR(('CALC | Main Engine'!O1480+'CALC | Booster'!O1480)*INDEX(MassUnitsTable[],MATCH($R$3,MassUnitsTable[Mass Units],0),2), "")</f>
        <v/>
      </c>
      <c r="N1480" s="27" t="str">
        <f>IFERROR(('CALC | Main Engine'!P1480+'CALC | Booster'!P1480)*INDEX(MassUnitsTable[],MATCH($R$3,MassUnitsTable[Mass Units],0),2), "")</f>
        <v/>
      </c>
      <c r="O1480" s="27" t="str">
        <f>IFERROR(('CALC | Main Engine'!Q1480+'CALC | Booster'!Q1480)*INDEX(MassUnitsTable[],MATCH($R$3,MassUnitsTable[Mass Units],0),2), "")</f>
        <v/>
      </c>
      <c r="P1480" s="27" t="str">
        <f>IFERROR(('CALC | Main Engine'!R1480+'CALC | Booster'!R1480)*INDEX(MassUnitsTable[],MATCH($R$3,MassUnitsTable[Mass Units],0),2), "")</f>
        <v/>
      </c>
      <c r="Q1480" s="27" t="str">
        <f>IFERROR(('CALC | Main Engine'!S1480+'CALC | Booster'!S1480)*INDEX(MassUnitsTable[],MATCH($R$3,MassUnitsTable[Mass Units],0),2), "")</f>
        <v/>
      </c>
      <c r="R1480" s="32" t="str">
        <f>IFERROR(('CALC | Main Engine'!T1480+'CALC | Booster'!T1480)*INDEX(MassUnitsTable[],MATCH($R$3,MassUnitsTable[Mass Units],0),2), "")</f>
        <v/>
      </c>
      <c r="S1480" s="10"/>
    </row>
    <row r="1481" spans="1:19" x14ac:dyDescent="0.25">
      <c r="A1481" s="10"/>
      <c r="B1481" s="4" t="str">
        <f t="shared" si="120"/>
        <v/>
      </c>
      <c r="C1481" s="5" t="str">
        <f t="shared" si="121"/>
        <v/>
      </c>
      <c r="D1481" s="5" t="str">
        <f t="shared" si="122"/>
        <v/>
      </c>
      <c r="E1481" s="5" t="str">
        <f t="shared" si="123"/>
        <v/>
      </c>
      <c r="F1481" s="5" t="str">
        <f>'CALC | Main Engine'!$B1481</f>
        <v/>
      </c>
      <c r="G1481" s="27" t="str">
        <f>'CALC | Main Engine'!$C1481</f>
        <v/>
      </c>
      <c r="H1481" s="6" t="str">
        <f>'CALC | Main Engine'!$E1481</f>
        <v/>
      </c>
      <c r="I1481" s="34" t="str">
        <f>IFERROR('CALC | Main Engine'!$F1481*INDEX(MassUnitsTable[],MATCH($R$3,MassUnitsTable[Mass Units],0),2), "")</f>
        <v/>
      </c>
      <c r="J1481" s="27" t="str">
        <f>IFERROR('CALC | Booster'!$F1481*INDEX(MassUnitsTable[],MATCH($R$3,MassUnitsTable[Mass Units],0),2), "")</f>
        <v/>
      </c>
      <c r="K1481" s="32" t="str">
        <f t="shared" ref="K1481:K1544" si="124">IFERROR(I1481+J1481, "")</f>
        <v/>
      </c>
      <c r="L1481" s="34" t="str">
        <f>IFERROR(('CALC | Main Engine'!N1481+'CALC | Booster'!N1481)*INDEX(MassUnitsTable[],MATCH($R$3,MassUnitsTable[Mass Units],0),2), "")</f>
        <v/>
      </c>
      <c r="M1481" s="27" t="str">
        <f>IFERROR(('CALC | Main Engine'!O1481+'CALC | Booster'!O1481)*INDEX(MassUnitsTable[],MATCH($R$3,MassUnitsTable[Mass Units],0),2), "")</f>
        <v/>
      </c>
      <c r="N1481" s="27" t="str">
        <f>IFERROR(('CALC | Main Engine'!P1481+'CALC | Booster'!P1481)*INDEX(MassUnitsTable[],MATCH($R$3,MassUnitsTable[Mass Units],0),2), "")</f>
        <v/>
      </c>
      <c r="O1481" s="27" t="str">
        <f>IFERROR(('CALC | Main Engine'!Q1481+'CALC | Booster'!Q1481)*INDEX(MassUnitsTable[],MATCH($R$3,MassUnitsTable[Mass Units],0),2), "")</f>
        <v/>
      </c>
      <c r="P1481" s="27" t="str">
        <f>IFERROR(('CALC | Main Engine'!R1481+'CALC | Booster'!R1481)*INDEX(MassUnitsTable[],MATCH($R$3,MassUnitsTable[Mass Units],0),2), "")</f>
        <v/>
      </c>
      <c r="Q1481" s="27" t="str">
        <f>IFERROR(('CALC | Main Engine'!S1481+'CALC | Booster'!S1481)*INDEX(MassUnitsTable[],MATCH($R$3,MassUnitsTable[Mass Units],0),2), "")</f>
        <v/>
      </c>
      <c r="R1481" s="32" t="str">
        <f>IFERROR(('CALC | Main Engine'!T1481+'CALC | Booster'!T1481)*INDEX(MassUnitsTable[],MATCH($R$3,MassUnitsTable[Mass Units],0),2), "")</f>
        <v/>
      </c>
      <c r="S1481" s="10"/>
    </row>
    <row r="1482" spans="1:19" x14ac:dyDescent="0.25">
      <c r="A1482" s="10"/>
      <c r="B1482" s="4" t="str">
        <f t="shared" si="120"/>
        <v/>
      </c>
      <c r="C1482" s="5" t="str">
        <f t="shared" si="121"/>
        <v/>
      </c>
      <c r="D1482" s="5" t="str">
        <f t="shared" si="122"/>
        <v/>
      </c>
      <c r="E1482" s="5" t="str">
        <f t="shared" si="123"/>
        <v/>
      </c>
      <c r="F1482" s="5" t="str">
        <f>'CALC | Main Engine'!$B1482</f>
        <v/>
      </c>
      <c r="G1482" s="27" t="str">
        <f>'CALC | Main Engine'!$C1482</f>
        <v/>
      </c>
      <c r="H1482" s="6" t="str">
        <f>'CALC | Main Engine'!$E1482</f>
        <v/>
      </c>
      <c r="I1482" s="34" t="str">
        <f>IFERROR('CALC | Main Engine'!$F1482*INDEX(MassUnitsTable[],MATCH($R$3,MassUnitsTable[Mass Units],0),2), "")</f>
        <v/>
      </c>
      <c r="J1482" s="27" t="str">
        <f>IFERROR('CALC | Booster'!$F1482*INDEX(MassUnitsTable[],MATCH($R$3,MassUnitsTable[Mass Units],0),2), "")</f>
        <v/>
      </c>
      <c r="K1482" s="32" t="str">
        <f t="shared" si="124"/>
        <v/>
      </c>
      <c r="L1482" s="34" t="str">
        <f>IFERROR(('CALC | Main Engine'!N1482+'CALC | Booster'!N1482)*INDEX(MassUnitsTable[],MATCH($R$3,MassUnitsTable[Mass Units],0),2), "")</f>
        <v/>
      </c>
      <c r="M1482" s="27" t="str">
        <f>IFERROR(('CALC | Main Engine'!O1482+'CALC | Booster'!O1482)*INDEX(MassUnitsTable[],MATCH($R$3,MassUnitsTable[Mass Units],0),2), "")</f>
        <v/>
      </c>
      <c r="N1482" s="27" t="str">
        <f>IFERROR(('CALC | Main Engine'!P1482+'CALC | Booster'!P1482)*INDEX(MassUnitsTable[],MATCH($R$3,MassUnitsTable[Mass Units],0),2), "")</f>
        <v/>
      </c>
      <c r="O1482" s="27" t="str">
        <f>IFERROR(('CALC | Main Engine'!Q1482+'CALC | Booster'!Q1482)*INDEX(MassUnitsTable[],MATCH($R$3,MassUnitsTable[Mass Units],0),2), "")</f>
        <v/>
      </c>
      <c r="P1482" s="27" t="str">
        <f>IFERROR(('CALC | Main Engine'!R1482+'CALC | Booster'!R1482)*INDEX(MassUnitsTable[],MATCH($R$3,MassUnitsTable[Mass Units],0),2), "")</f>
        <v/>
      </c>
      <c r="Q1482" s="27" t="str">
        <f>IFERROR(('CALC | Main Engine'!S1482+'CALC | Booster'!S1482)*INDEX(MassUnitsTable[],MATCH($R$3,MassUnitsTable[Mass Units],0),2), "")</f>
        <v/>
      </c>
      <c r="R1482" s="32" t="str">
        <f>IFERROR(('CALC | Main Engine'!T1482+'CALC | Booster'!T1482)*INDEX(MassUnitsTable[],MATCH($R$3,MassUnitsTable[Mass Units],0),2), "")</f>
        <v/>
      </c>
      <c r="S1482" s="10"/>
    </row>
    <row r="1483" spans="1:19" x14ac:dyDescent="0.25">
      <c r="A1483" s="10"/>
      <c r="B1483" s="4" t="str">
        <f t="shared" si="120"/>
        <v/>
      </c>
      <c r="C1483" s="5" t="str">
        <f t="shared" si="121"/>
        <v/>
      </c>
      <c r="D1483" s="5" t="str">
        <f t="shared" si="122"/>
        <v/>
      </c>
      <c r="E1483" s="5" t="str">
        <f t="shared" si="123"/>
        <v/>
      </c>
      <c r="F1483" s="5" t="str">
        <f>'CALC | Main Engine'!$B1483</f>
        <v/>
      </c>
      <c r="G1483" s="27" t="str">
        <f>'CALC | Main Engine'!$C1483</f>
        <v/>
      </c>
      <c r="H1483" s="6" t="str">
        <f>'CALC | Main Engine'!$E1483</f>
        <v/>
      </c>
      <c r="I1483" s="34" t="str">
        <f>IFERROR('CALC | Main Engine'!$F1483*INDEX(MassUnitsTable[],MATCH($R$3,MassUnitsTable[Mass Units],0),2), "")</f>
        <v/>
      </c>
      <c r="J1483" s="27" t="str">
        <f>IFERROR('CALC | Booster'!$F1483*INDEX(MassUnitsTable[],MATCH($R$3,MassUnitsTable[Mass Units],0),2), "")</f>
        <v/>
      </c>
      <c r="K1483" s="32" t="str">
        <f t="shared" si="124"/>
        <v/>
      </c>
      <c r="L1483" s="34" t="str">
        <f>IFERROR(('CALC | Main Engine'!N1483+'CALC | Booster'!N1483)*INDEX(MassUnitsTable[],MATCH($R$3,MassUnitsTable[Mass Units],0),2), "")</f>
        <v/>
      </c>
      <c r="M1483" s="27" t="str">
        <f>IFERROR(('CALC | Main Engine'!O1483+'CALC | Booster'!O1483)*INDEX(MassUnitsTable[],MATCH($R$3,MassUnitsTable[Mass Units],0),2), "")</f>
        <v/>
      </c>
      <c r="N1483" s="27" t="str">
        <f>IFERROR(('CALC | Main Engine'!P1483+'CALC | Booster'!P1483)*INDEX(MassUnitsTable[],MATCH($R$3,MassUnitsTable[Mass Units],0),2), "")</f>
        <v/>
      </c>
      <c r="O1483" s="27" t="str">
        <f>IFERROR(('CALC | Main Engine'!Q1483+'CALC | Booster'!Q1483)*INDEX(MassUnitsTable[],MATCH($R$3,MassUnitsTable[Mass Units],0),2), "")</f>
        <v/>
      </c>
      <c r="P1483" s="27" t="str">
        <f>IFERROR(('CALC | Main Engine'!R1483+'CALC | Booster'!R1483)*INDEX(MassUnitsTable[],MATCH($R$3,MassUnitsTable[Mass Units],0),2), "")</f>
        <v/>
      </c>
      <c r="Q1483" s="27" t="str">
        <f>IFERROR(('CALC | Main Engine'!S1483+'CALC | Booster'!S1483)*INDEX(MassUnitsTable[],MATCH($R$3,MassUnitsTable[Mass Units],0),2), "")</f>
        <v/>
      </c>
      <c r="R1483" s="32" t="str">
        <f>IFERROR(('CALC | Main Engine'!T1483+'CALC | Booster'!T1483)*INDEX(MassUnitsTable[],MATCH($R$3,MassUnitsTable[Mass Units],0),2), "")</f>
        <v/>
      </c>
      <c r="S1483" s="10"/>
    </row>
    <row r="1484" spans="1:19" x14ac:dyDescent="0.25">
      <c r="A1484" s="10"/>
      <c r="B1484" s="4" t="str">
        <f t="shared" si="120"/>
        <v/>
      </c>
      <c r="C1484" s="5" t="str">
        <f t="shared" si="121"/>
        <v/>
      </c>
      <c r="D1484" s="5" t="str">
        <f t="shared" si="122"/>
        <v/>
      </c>
      <c r="E1484" s="5" t="str">
        <f t="shared" si="123"/>
        <v/>
      </c>
      <c r="F1484" s="5" t="str">
        <f>'CALC | Main Engine'!$B1484</f>
        <v/>
      </c>
      <c r="G1484" s="27" t="str">
        <f>'CALC | Main Engine'!$C1484</f>
        <v/>
      </c>
      <c r="H1484" s="6" t="str">
        <f>'CALC | Main Engine'!$E1484</f>
        <v/>
      </c>
      <c r="I1484" s="34" t="str">
        <f>IFERROR('CALC | Main Engine'!$F1484*INDEX(MassUnitsTable[],MATCH($R$3,MassUnitsTable[Mass Units],0),2), "")</f>
        <v/>
      </c>
      <c r="J1484" s="27" t="str">
        <f>IFERROR('CALC | Booster'!$F1484*INDEX(MassUnitsTable[],MATCH($R$3,MassUnitsTable[Mass Units],0),2), "")</f>
        <v/>
      </c>
      <c r="K1484" s="32" t="str">
        <f t="shared" si="124"/>
        <v/>
      </c>
      <c r="L1484" s="34" t="str">
        <f>IFERROR(('CALC | Main Engine'!N1484+'CALC | Booster'!N1484)*INDEX(MassUnitsTable[],MATCH($R$3,MassUnitsTable[Mass Units],0),2), "")</f>
        <v/>
      </c>
      <c r="M1484" s="27" t="str">
        <f>IFERROR(('CALC | Main Engine'!O1484+'CALC | Booster'!O1484)*INDEX(MassUnitsTable[],MATCH($R$3,MassUnitsTable[Mass Units],0),2), "")</f>
        <v/>
      </c>
      <c r="N1484" s="27" t="str">
        <f>IFERROR(('CALC | Main Engine'!P1484+'CALC | Booster'!P1484)*INDEX(MassUnitsTable[],MATCH($R$3,MassUnitsTable[Mass Units],0),2), "")</f>
        <v/>
      </c>
      <c r="O1484" s="27" t="str">
        <f>IFERROR(('CALC | Main Engine'!Q1484+'CALC | Booster'!Q1484)*INDEX(MassUnitsTable[],MATCH($R$3,MassUnitsTable[Mass Units],0),2), "")</f>
        <v/>
      </c>
      <c r="P1484" s="27" t="str">
        <f>IFERROR(('CALC | Main Engine'!R1484+'CALC | Booster'!R1484)*INDEX(MassUnitsTable[],MATCH($R$3,MassUnitsTable[Mass Units],0),2), "")</f>
        <v/>
      </c>
      <c r="Q1484" s="27" t="str">
        <f>IFERROR(('CALC | Main Engine'!S1484+'CALC | Booster'!S1484)*INDEX(MassUnitsTable[],MATCH($R$3,MassUnitsTable[Mass Units],0),2), "")</f>
        <v/>
      </c>
      <c r="R1484" s="32" t="str">
        <f>IFERROR(('CALC | Main Engine'!T1484+'CALC | Booster'!T1484)*INDEX(MassUnitsTable[],MATCH($R$3,MassUnitsTable[Mass Units],0),2), "")</f>
        <v/>
      </c>
      <c r="S1484" s="10"/>
    </row>
    <row r="1485" spans="1:19" x14ac:dyDescent="0.25">
      <c r="A1485" s="10"/>
      <c r="B1485" s="4" t="str">
        <f t="shared" si="120"/>
        <v/>
      </c>
      <c r="C1485" s="5" t="str">
        <f t="shared" si="121"/>
        <v/>
      </c>
      <c r="D1485" s="5" t="str">
        <f t="shared" si="122"/>
        <v/>
      </c>
      <c r="E1485" s="5" t="str">
        <f t="shared" si="123"/>
        <v/>
      </c>
      <c r="F1485" s="5" t="str">
        <f>'CALC | Main Engine'!$B1485</f>
        <v/>
      </c>
      <c r="G1485" s="27" t="str">
        <f>'CALC | Main Engine'!$C1485</f>
        <v/>
      </c>
      <c r="H1485" s="6" t="str">
        <f>'CALC | Main Engine'!$E1485</f>
        <v/>
      </c>
      <c r="I1485" s="34" t="str">
        <f>IFERROR('CALC | Main Engine'!$F1485*INDEX(MassUnitsTable[],MATCH($R$3,MassUnitsTable[Mass Units],0),2), "")</f>
        <v/>
      </c>
      <c r="J1485" s="27" t="str">
        <f>IFERROR('CALC | Booster'!$F1485*INDEX(MassUnitsTable[],MATCH($R$3,MassUnitsTable[Mass Units],0),2), "")</f>
        <v/>
      </c>
      <c r="K1485" s="32" t="str">
        <f t="shared" si="124"/>
        <v/>
      </c>
      <c r="L1485" s="34" t="str">
        <f>IFERROR(('CALC | Main Engine'!N1485+'CALC | Booster'!N1485)*INDEX(MassUnitsTable[],MATCH($R$3,MassUnitsTable[Mass Units],0),2), "")</f>
        <v/>
      </c>
      <c r="M1485" s="27" t="str">
        <f>IFERROR(('CALC | Main Engine'!O1485+'CALC | Booster'!O1485)*INDEX(MassUnitsTable[],MATCH($R$3,MassUnitsTable[Mass Units],0),2), "")</f>
        <v/>
      </c>
      <c r="N1485" s="27" t="str">
        <f>IFERROR(('CALC | Main Engine'!P1485+'CALC | Booster'!P1485)*INDEX(MassUnitsTable[],MATCH($R$3,MassUnitsTable[Mass Units],0),2), "")</f>
        <v/>
      </c>
      <c r="O1485" s="27" t="str">
        <f>IFERROR(('CALC | Main Engine'!Q1485+'CALC | Booster'!Q1485)*INDEX(MassUnitsTable[],MATCH($R$3,MassUnitsTable[Mass Units],0),2), "")</f>
        <v/>
      </c>
      <c r="P1485" s="27" t="str">
        <f>IFERROR(('CALC | Main Engine'!R1485+'CALC | Booster'!R1485)*INDEX(MassUnitsTable[],MATCH($R$3,MassUnitsTable[Mass Units],0),2), "")</f>
        <v/>
      </c>
      <c r="Q1485" s="27" t="str">
        <f>IFERROR(('CALC | Main Engine'!S1485+'CALC | Booster'!S1485)*INDEX(MassUnitsTable[],MATCH($R$3,MassUnitsTable[Mass Units],0),2), "")</f>
        <v/>
      </c>
      <c r="R1485" s="32" t="str">
        <f>IFERROR(('CALC | Main Engine'!T1485+'CALC | Booster'!T1485)*INDEX(MassUnitsTable[],MATCH($R$3,MassUnitsTable[Mass Units],0),2), "")</f>
        <v/>
      </c>
      <c r="S1485" s="10"/>
    </row>
    <row r="1486" spans="1:19" x14ac:dyDescent="0.25">
      <c r="A1486" s="10"/>
      <c r="B1486" s="4" t="str">
        <f t="shared" si="120"/>
        <v/>
      </c>
      <c r="C1486" s="5" t="str">
        <f t="shared" si="121"/>
        <v/>
      </c>
      <c r="D1486" s="5" t="str">
        <f t="shared" si="122"/>
        <v/>
      </c>
      <c r="E1486" s="5" t="str">
        <f t="shared" si="123"/>
        <v/>
      </c>
      <c r="F1486" s="5" t="str">
        <f>'CALC | Main Engine'!$B1486</f>
        <v/>
      </c>
      <c r="G1486" s="27" t="str">
        <f>'CALC | Main Engine'!$C1486</f>
        <v/>
      </c>
      <c r="H1486" s="6" t="str">
        <f>'CALC | Main Engine'!$E1486</f>
        <v/>
      </c>
      <c r="I1486" s="34" t="str">
        <f>IFERROR('CALC | Main Engine'!$F1486*INDEX(MassUnitsTable[],MATCH($R$3,MassUnitsTable[Mass Units],0),2), "")</f>
        <v/>
      </c>
      <c r="J1486" s="27" t="str">
        <f>IFERROR('CALC | Booster'!$F1486*INDEX(MassUnitsTable[],MATCH($R$3,MassUnitsTable[Mass Units],0),2), "")</f>
        <v/>
      </c>
      <c r="K1486" s="32" t="str">
        <f t="shared" si="124"/>
        <v/>
      </c>
      <c r="L1486" s="34" t="str">
        <f>IFERROR(('CALC | Main Engine'!N1486+'CALC | Booster'!N1486)*INDEX(MassUnitsTable[],MATCH($R$3,MassUnitsTable[Mass Units],0),2), "")</f>
        <v/>
      </c>
      <c r="M1486" s="27" t="str">
        <f>IFERROR(('CALC | Main Engine'!O1486+'CALC | Booster'!O1486)*INDEX(MassUnitsTable[],MATCH($R$3,MassUnitsTable[Mass Units],0),2), "")</f>
        <v/>
      </c>
      <c r="N1486" s="27" t="str">
        <f>IFERROR(('CALC | Main Engine'!P1486+'CALC | Booster'!P1486)*INDEX(MassUnitsTable[],MATCH($R$3,MassUnitsTable[Mass Units],0),2), "")</f>
        <v/>
      </c>
      <c r="O1486" s="27" t="str">
        <f>IFERROR(('CALC | Main Engine'!Q1486+'CALC | Booster'!Q1486)*INDEX(MassUnitsTable[],MATCH($R$3,MassUnitsTable[Mass Units],0),2), "")</f>
        <v/>
      </c>
      <c r="P1486" s="27" t="str">
        <f>IFERROR(('CALC | Main Engine'!R1486+'CALC | Booster'!R1486)*INDEX(MassUnitsTable[],MATCH($R$3,MassUnitsTable[Mass Units],0),2), "")</f>
        <v/>
      </c>
      <c r="Q1486" s="27" t="str">
        <f>IFERROR(('CALC | Main Engine'!S1486+'CALC | Booster'!S1486)*INDEX(MassUnitsTable[],MATCH($R$3,MassUnitsTable[Mass Units],0),2), "")</f>
        <v/>
      </c>
      <c r="R1486" s="32" t="str">
        <f>IFERROR(('CALC | Main Engine'!T1486+'CALC | Booster'!T1486)*INDEX(MassUnitsTable[],MATCH($R$3,MassUnitsTable[Mass Units],0),2), "")</f>
        <v/>
      </c>
      <c r="S1486" s="10"/>
    </row>
    <row r="1487" spans="1:19" x14ac:dyDescent="0.25">
      <c r="A1487" s="10"/>
      <c r="B1487" s="4" t="str">
        <f t="shared" si="120"/>
        <v/>
      </c>
      <c r="C1487" s="5" t="str">
        <f t="shared" si="121"/>
        <v/>
      </c>
      <c r="D1487" s="5" t="str">
        <f t="shared" si="122"/>
        <v/>
      </c>
      <c r="E1487" s="5" t="str">
        <f t="shared" si="123"/>
        <v/>
      </c>
      <c r="F1487" s="5" t="str">
        <f>'CALC | Main Engine'!$B1487</f>
        <v/>
      </c>
      <c r="G1487" s="27" t="str">
        <f>'CALC | Main Engine'!$C1487</f>
        <v/>
      </c>
      <c r="H1487" s="6" t="str">
        <f>'CALC | Main Engine'!$E1487</f>
        <v/>
      </c>
      <c r="I1487" s="34" t="str">
        <f>IFERROR('CALC | Main Engine'!$F1487*INDEX(MassUnitsTable[],MATCH($R$3,MassUnitsTable[Mass Units],0),2), "")</f>
        <v/>
      </c>
      <c r="J1487" s="27" t="str">
        <f>IFERROR('CALC | Booster'!$F1487*INDEX(MassUnitsTable[],MATCH($R$3,MassUnitsTable[Mass Units],0),2), "")</f>
        <v/>
      </c>
      <c r="K1487" s="32" t="str">
        <f t="shared" si="124"/>
        <v/>
      </c>
      <c r="L1487" s="34" t="str">
        <f>IFERROR(('CALC | Main Engine'!N1487+'CALC | Booster'!N1487)*INDEX(MassUnitsTable[],MATCH($R$3,MassUnitsTable[Mass Units],0),2), "")</f>
        <v/>
      </c>
      <c r="M1487" s="27" t="str">
        <f>IFERROR(('CALC | Main Engine'!O1487+'CALC | Booster'!O1487)*INDEX(MassUnitsTable[],MATCH($R$3,MassUnitsTable[Mass Units],0),2), "")</f>
        <v/>
      </c>
      <c r="N1487" s="27" t="str">
        <f>IFERROR(('CALC | Main Engine'!P1487+'CALC | Booster'!P1487)*INDEX(MassUnitsTable[],MATCH($R$3,MassUnitsTable[Mass Units],0),2), "")</f>
        <v/>
      </c>
      <c r="O1487" s="27" t="str">
        <f>IFERROR(('CALC | Main Engine'!Q1487+'CALC | Booster'!Q1487)*INDEX(MassUnitsTable[],MATCH($R$3,MassUnitsTable[Mass Units],0),2), "")</f>
        <v/>
      </c>
      <c r="P1487" s="27" t="str">
        <f>IFERROR(('CALC | Main Engine'!R1487+'CALC | Booster'!R1487)*INDEX(MassUnitsTable[],MATCH($R$3,MassUnitsTable[Mass Units],0),2), "")</f>
        <v/>
      </c>
      <c r="Q1487" s="27" t="str">
        <f>IFERROR(('CALC | Main Engine'!S1487+'CALC | Booster'!S1487)*INDEX(MassUnitsTable[],MATCH($R$3,MassUnitsTable[Mass Units],0),2), "")</f>
        <v/>
      </c>
      <c r="R1487" s="32" t="str">
        <f>IFERROR(('CALC | Main Engine'!T1487+'CALC | Booster'!T1487)*INDEX(MassUnitsTable[],MATCH($R$3,MassUnitsTable[Mass Units],0),2), "")</f>
        <v/>
      </c>
      <c r="S1487" s="10"/>
    </row>
    <row r="1488" spans="1:19" x14ac:dyDescent="0.25">
      <c r="A1488" s="10"/>
      <c r="B1488" s="4" t="str">
        <f t="shared" si="120"/>
        <v/>
      </c>
      <c r="C1488" s="5" t="str">
        <f t="shared" si="121"/>
        <v/>
      </c>
      <c r="D1488" s="5" t="str">
        <f t="shared" si="122"/>
        <v/>
      </c>
      <c r="E1488" s="5" t="str">
        <f t="shared" si="123"/>
        <v/>
      </c>
      <c r="F1488" s="5" t="str">
        <f>'CALC | Main Engine'!$B1488</f>
        <v/>
      </c>
      <c r="G1488" s="27" t="str">
        <f>'CALC | Main Engine'!$C1488</f>
        <v/>
      </c>
      <c r="H1488" s="6" t="str">
        <f>'CALC | Main Engine'!$E1488</f>
        <v/>
      </c>
      <c r="I1488" s="34" t="str">
        <f>IFERROR('CALC | Main Engine'!$F1488*INDEX(MassUnitsTable[],MATCH($R$3,MassUnitsTable[Mass Units],0),2), "")</f>
        <v/>
      </c>
      <c r="J1488" s="27" t="str">
        <f>IFERROR('CALC | Booster'!$F1488*INDEX(MassUnitsTable[],MATCH($R$3,MassUnitsTable[Mass Units],0),2), "")</f>
        <v/>
      </c>
      <c r="K1488" s="32" t="str">
        <f t="shared" si="124"/>
        <v/>
      </c>
      <c r="L1488" s="34" t="str">
        <f>IFERROR(('CALC | Main Engine'!N1488+'CALC | Booster'!N1488)*INDEX(MassUnitsTable[],MATCH($R$3,MassUnitsTable[Mass Units],0),2), "")</f>
        <v/>
      </c>
      <c r="M1488" s="27" t="str">
        <f>IFERROR(('CALC | Main Engine'!O1488+'CALC | Booster'!O1488)*INDEX(MassUnitsTable[],MATCH($R$3,MassUnitsTable[Mass Units],0),2), "")</f>
        <v/>
      </c>
      <c r="N1488" s="27" t="str">
        <f>IFERROR(('CALC | Main Engine'!P1488+'CALC | Booster'!P1488)*INDEX(MassUnitsTable[],MATCH($R$3,MassUnitsTable[Mass Units],0),2), "")</f>
        <v/>
      </c>
      <c r="O1488" s="27" t="str">
        <f>IFERROR(('CALC | Main Engine'!Q1488+'CALC | Booster'!Q1488)*INDEX(MassUnitsTable[],MATCH($R$3,MassUnitsTable[Mass Units],0),2), "")</f>
        <v/>
      </c>
      <c r="P1488" s="27" t="str">
        <f>IFERROR(('CALC | Main Engine'!R1488+'CALC | Booster'!R1488)*INDEX(MassUnitsTable[],MATCH($R$3,MassUnitsTable[Mass Units],0),2), "")</f>
        <v/>
      </c>
      <c r="Q1488" s="27" t="str">
        <f>IFERROR(('CALC | Main Engine'!S1488+'CALC | Booster'!S1488)*INDEX(MassUnitsTable[],MATCH($R$3,MassUnitsTable[Mass Units],0),2), "")</f>
        <v/>
      </c>
      <c r="R1488" s="32" t="str">
        <f>IFERROR(('CALC | Main Engine'!T1488+'CALC | Booster'!T1488)*INDEX(MassUnitsTable[],MATCH($R$3,MassUnitsTable[Mass Units],0),2), "")</f>
        <v/>
      </c>
      <c r="S1488" s="10"/>
    </row>
    <row r="1489" spans="1:19" x14ac:dyDescent="0.25">
      <c r="A1489" s="10"/>
      <c r="B1489" s="4" t="str">
        <f t="shared" si="120"/>
        <v/>
      </c>
      <c r="C1489" s="5" t="str">
        <f t="shared" si="121"/>
        <v/>
      </c>
      <c r="D1489" s="5" t="str">
        <f t="shared" si="122"/>
        <v/>
      </c>
      <c r="E1489" s="5" t="str">
        <f t="shared" si="123"/>
        <v/>
      </c>
      <c r="F1489" s="5" t="str">
        <f>'CALC | Main Engine'!$B1489</f>
        <v/>
      </c>
      <c r="G1489" s="27" t="str">
        <f>'CALC | Main Engine'!$C1489</f>
        <v/>
      </c>
      <c r="H1489" s="6" t="str">
        <f>'CALC | Main Engine'!$E1489</f>
        <v/>
      </c>
      <c r="I1489" s="34" t="str">
        <f>IFERROR('CALC | Main Engine'!$F1489*INDEX(MassUnitsTable[],MATCH($R$3,MassUnitsTable[Mass Units],0),2), "")</f>
        <v/>
      </c>
      <c r="J1489" s="27" t="str">
        <f>IFERROR('CALC | Booster'!$F1489*INDEX(MassUnitsTable[],MATCH($R$3,MassUnitsTable[Mass Units],0),2), "")</f>
        <v/>
      </c>
      <c r="K1489" s="32" t="str">
        <f t="shared" si="124"/>
        <v/>
      </c>
      <c r="L1489" s="34" t="str">
        <f>IFERROR(('CALC | Main Engine'!N1489+'CALC | Booster'!N1489)*INDEX(MassUnitsTable[],MATCH($R$3,MassUnitsTable[Mass Units],0),2), "")</f>
        <v/>
      </c>
      <c r="M1489" s="27" t="str">
        <f>IFERROR(('CALC | Main Engine'!O1489+'CALC | Booster'!O1489)*INDEX(MassUnitsTable[],MATCH($R$3,MassUnitsTable[Mass Units],0),2), "")</f>
        <v/>
      </c>
      <c r="N1489" s="27" t="str">
        <f>IFERROR(('CALC | Main Engine'!P1489+'CALC | Booster'!P1489)*INDEX(MassUnitsTable[],MATCH($R$3,MassUnitsTable[Mass Units],0),2), "")</f>
        <v/>
      </c>
      <c r="O1489" s="27" t="str">
        <f>IFERROR(('CALC | Main Engine'!Q1489+'CALC | Booster'!Q1489)*INDEX(MassUnitsTable[],MATCH($R$3,MassUnitsTable[Mass Units],0),2), "")</f>
        <v/>
      </c>
      <c r="P1489" s="27" t="str">
        <f>IFERROR(('CALC | Main Engine'!R1489+'CALC | Booster'!R1489)*INDEX(MassUnitsTable[],MATCH($R$3,MassUnitsTable[Mass Units],0),2), "")</f>
        <v/>
      </c>
      <c r="Q1489" s="27" t="str">
        <f>IFERROR(('CALC | Main Engine'!S1489+'CALC | Booster'!S1489)*INDEX(MassUnitsTable[],MATCH($R$3,MassUnitsTable[Mass Units],0),2), "")</f>
        <v/>
      </c>
      <c r="R1489" s="32" t="str">
        <f>IFERROR(('CALC | Main Engine'!T1489+'CALC | Booster'!T1489)*INDEX(MassUnitsTable[],MATCH($R$3,MassUnitsTable[Mass Units],0),2), "")</f>
        <v/>
      </c>
      <c r="S1489" s="10"/>
    </row>
    <row r="1490" spans="1:19" x14ac:dyDescent="0.25">
      <c r="A1490" s="10"/>
      <c r="B1490" s="4" t="str">
        <f t="shared" si="120"/>
        <v/>
      </c>
      <c r="C1490" s="5" t="str">
        <f t="shared" si="121"/>
        <v/>
      </c>
      <c r="D1490" s="5" t="str">
        <f t="shared" si="122"/>
        <v/>
      </c>
      <c r="E1490" s="5" t="str">
        <f t="shared" si="123"/>
        <v/>
      </c>
      <c r="F1490" s="5" t="str">
        <f>'CALC | Main Engine'!$B1490</f>
        <v/>
      </c>
      <c r="G1490" s="27" t="str">
        <f>'CALC | Main Engine'!$C1490</f>
        <v/>
      </c>
      <c r="H1490" s="6" t="str">
        <f>'CALC | Main Engine'!$E1490</f>
        <v/>
      </c>
      <c r="I1490" s="34" t="str">
        <f>IFERROR('CALC | Main Engine'!$F1490*INDEX(MassUnitsTable[],MATCH($R$3,MassUnitsTable[Mass Units],0),2), "")</f>
        <v/>
      </c>
      <c r="J1490" s="27" t="str">
        <f>IFERROR('CALC | Booster'!$F1490*INDEX(MassUnitsTable[],MATCH($R$3,MassUnitsTable[Mass Units],0),2), "")</f>
        <v/>
      </c>
      <c r="K1490" s="32" t="str">
        <f t="shared" si="124"/>
        <v/>
      </c>
      <c r="L1490" s="34" t="str">
        <f>IFERROR(('CALC | Main Engine'!N1490+'CALC | Booster'!N1490)*INDEX(MassUnitsTable[],MATCH($R$3,MassUnitsTable[Mass Units],0),2), "")</f>
        <v/>
      </c>
      <c r="M1490" s="27" t="str">
        <f>IFERROR(('CALC | Main Engine'!O1490+'CALC | Booster'!O1490)*INDEX(MassUnitsTable[],MATCH($R$3,MassUnitsTable[Mass Units],0),2), "")</f>
        <v/>
      </c>
      <c r="N1490" s="27" t="str">
        <f>IFERROR(('CALC | Main Engine'!P1490+'CALC | Booster'!P1490)*INDEX(MassUnitsTable[],MATCH($R$3,MassUnitsTable[Mass Units],0),2), "")</f>
        <v/>
      </c>
      <c r="O1490" s="27" t="str">
        <f>IFERROR(('CALC | Main Engine'!Q1490+'CALC | Booster'!Q1490)*INDEX(MassUnitsTable[],MATCH($R$3,MassUnitsTable[Mass Units],0),2), "")</f>
        <v/>
      </c>
      <c r="P1490" s="27" t="str">
        <f>IFERROR(('CALC | Main Engine'!R1490+'CALC | Booster'!R1490)*INDEX(MassUnitsTable[],MATCH($R$3,MassUnitsTable[Mass Units],0),2), "")</f>
        <v/>
      </c>
      <c r="Q1490" s="27" t="str">
        <f>IFERROR(('CALC | Main Engine'!S1490+'CALC | Booster'!S1490)*INDEX(MassUnitsTable[],MATCH($R$3,MassUnitsTable[Mass Units],0),2), "")</f>
        <v/>
      </c>
      <c r="R1490" s="32" t="str">
        <f>IFERROR(('CALC | Main Engine'!T1490+'CALC | Booster'!T1490)*INDEX(MassUnitsTable[],MATCH($R$3,MassUnitsTable[Mass Units],0),2), "")</f>
        <v/>
      </c>
      <c r="S1490" s="10"/>
    </row>
    <row r="1491" spans="1:19" x14ac:dyDescent="0.25">
      <c r="A1491" s="10"/>
      <c r="B1491" s="4" t="str">
        <f t="shared" si="120"/>
        <v/>
      </c>
      <c r="C1491" s="5" t="str">
        <f t="shared" si="121"/>
        <v/>
      </c>
      <c r="D1491" s="5" t="str">
        <f t="shared" si="122"/>
        <v/>
      </c>
      <c r="E1491" s="5" t="str">
        <f t="shared" si="123"/>
        <v/>
      </c>
      <c r="F1491" s="5" t="str">
        <f>'CALC | Main Engine'!$B1491</f>
        <v/>
      </c>
      <c r="G1491" s="27" t="str">
        <f>'CALC | Main Engine'!$C1491</f>
        <v/>
      </c>
      <c r="H1491" s="6" t="str">
        <f>'CALC | Main Engine'!$E1491</f>
        <v/>
      </c>
      <c r="I1491" s="34" t="str">
        <f>IFERROR('CALC | Main Engine'!$F1491*INDEX(MassUnitsTable[],MATCH($R$3,MassUnitsTable[Mass Units],0),2), "")</f>
        <v/>
      </c>
      <c r="J1491" s="27" t="str">
        <f>IFERROR('CALC | Booster'!$F1491*INDEX(MassUnitsTable[],MATCH($R$3,MassUnitsTable[Mass Units],0),2), "")</f>
        <v/>
      </c>
      <c r="K1491" s="32" t="str">
        <f t="shared" si="124"/>
        <v/>
      </c>
      <c r="L1491" s="34" t="str">
        <f>IFERROR(('CALC | Main Engine'!N1491+'CALC | Booster'!N1491)*INDEX(MassUnitsTable[],MATCH($R$3,MassUnitsTable[Mass Units],0),2), "")</f>
        <v/>
      </c>
      <c r="M1491" s="27" t="str">
        <f>IFERROR(('CALC | Main Engine'!O1491+'CALC | Booster'!O1491)*INDEX(MassUnitsTable[],MATCH($R$3,MassUnitsTable[Mass Units],0),2), "")</f>
        <v/>
      </c>
      <c r="N1491" s="27" t="str">
        <f>IFERROR(('CALC | Main Engine'!P1491+'CALC | Booster'!P1491)*INDEX(MassUnitsTable[],MATCH($R$3,MassUnitsTable[Mass Units],0),2), "")</f>
        <v/>
      </c>
      <c r="O1491" s="27" t="str">
        <f>IFERROR(('CALC | Main Engine'!Q1491+'CALC | Booster'!Q1491)*INDEX(MassUnitsTable[],MATCH($R$3,MassUnitsTable[Mass Units],0),2), "")</f>
        <v/>
      </c>
      <c r="P1491" s="27" t="str">
        <f>IFERROR(('CALC | Main Engine'!R1491+'CALC | Booster'!R1491)*INDEX(MassUnitsTable[],MATCH($R$3,MassUnitsTable[Mass Units],0),2), "")</f>
        <v/>
      </c>
      <c r="Q1491" s="27" t="str">
        <f>IFERROR(('CALC | Main Engine'!S1491+'CALC | Booster'!S1491)*INDEX(MassUnitsTable[],MATCH($R$3,MassUnitsTable[Mass Units],0),2), "")</f>
        <v/>
      </c>
      <c r="R1491" s="32" t="str">
        <f>IFERROR(('CALC | Main Engine'!T1491+'CALC | Booster'!T1491)*INDEX(MassUnitsTable[],MATCH($R$3,MassUnitsTable[Mass Units],0),2), "")</f>
        <v/>
      </c>
      <c r="S1491" s="10"/>
    </row>
    <row r="1492" spans="1:19" x14ac:dyDescent="0.25">
      <c r="A1492" s="10"/>
      <c r="B1492" s="4" t="str">
        <f t="shared" si="120"/>
        <v/>
      </c>
      <c r="C1492" s="5" t="str">
        <f t="shared" si="121"/>
        <v/>
      </c>
      <c r="D1492" s="5" t="str">
        <f t="shared" si="122"/>
        <v/>
      </c>
      <c r="E1492" s="5" t="str">
        <f t="shared" si="123"/>
        <v/>
      </c>
      <c r="F1492" s="5" t="str">
        <f>'CALC | Main Engine'!$B1492</f>
        <v/>
      </c>
      <c r="G1492" s="27" t="str">
        <f>'CALC | Main Engine'!$C1492</f>
        <v/>
      </c>
      <c r="H1492" s="6" t="str">
        <f>'CALC | Main Engine'!$E1492</f>
        <v/>
      </c>
      <c r="I1492" s="34" t="str">
        <f>IFERROR('CALC | Main Engine'!$F1492*INDEX(MassUnitsTable[],MATCH($R$3,MassUnitsTable[Mass Units],0),2), "")</f>
        <v/>
      </c>
      <c r="J1492" s="27" t="str">
        <f>IFERROR('CALC | Booster'!$F1492*INDEX(MassUnitsTable[],MATCH($R$3,MassUnitsTable[Mass Units],0),2), "")</f>
        <v/>
      </c>
      <c r="K1492" s="32" t="str">
        <f t="shared" si="124"/>
        <v/>
      </c>
      <c r="L1492" s="34" t="str">
        <f>IFERROR(('CALC | Main Engine'!N1492+'CALC | Booster'!N1492)*INDEX(MassUnitsTable[],MATCH($R$3,MassUnitsTable[Mass Units],0),2), "")</f>
        <v/>
      </c>
      <c r="M1492" s="27" t="str">
        <f>IFERROR(('CALC | Main Engine'!O1492+'CALC | Booster'!O1492)*INDEX(MassUnitsTable[],MATCH($R$3,MassUnitsTable[Mass Units],0),2), "")</f>
        <v/>
      </c>
      <c r="N1492" s="27" t="str">
        <f>IFERROR(('CALC | Main Engine'!P1492+'CALC | Booster'!P1492)*INDEX(MassUnitsTable[],MATCH($R$3,MassUnitsTable[Mass Units],0),2), "")</f>
        <v/>
      </c>
      <c r="O1492" s="27" t="str">
        <f>IFERROR(('CALC | Main Engine'!Q1492+'CALC | Booster'!Q1492)*INDEX(MassUnitsTable[],MATCH($R$3,MassUnitsTable[Mass Units],0),2), "")</f>
        <v/>
      </c>
      <c r="P1492" s="27" t="str">
        <f>IFERROR(('CALC | Main Engine'!R1492+'CALC | Booster'!R1492)*INDEX(MassUnitsTable[],MATCH($R$3,MassUnitsTable[Mass Units],0),2), "")</f>
        <v/>
      </c>
      <c r="Q1492" s="27" t="str">
        <f>IFERROR(('CALC | Main Engine'!S1492+'CALC | Booster'!S1492)*INDEX(MassUnitsTable[],MATCH($R$3,MassUnitsTable[Mass Units],0),2), "")</f>
        <v/>
      </c>
      <c r="R1492" s="32" t="str">
        <f>IFERROR(('CALC | Main Engine'!T1492+'CALC | Booster'!T1492)*INDEX(MassUnitsTable[],MATCH($R$3,MassUnitsTable[Mass Units],0),2), "")</f>
        <v/>
      </c>
      <c r="S1492" s="10"/>
    </row>
    <row r="1493" spans="1:19" x14ac:dyDescent="0.25">
      <c r="A1493" s="10"/>
      <c r="B1493" s="4" t="str">
        <f t="shared" si="120"/>
        <v/>
      </c>
      <c r="C1493" s="5" t="str">
        <f t="shared" si="121"/>
        <v/>
      </c>
      <c r="D1493" s="5" t="str">
        <f t="shared" si="122"/>
        <v/>
      </c>
      <c r="E1493" s="5" t="str">
        <f t="shared" si="123"/>
        <v/>
      </c>
      <c r="F1493" s="5" t="str">
        <f>'CALC | Main Engine'!$B1493</f>
        <v/>
      </c>
      <c r="G1493" s="27" t="str">
        <f>'CALC | Main Engine'!$C1493</f>
        <v/>
      </c>
      <c r="H1493" s="6" t="str">
        <f>'CALC | Main Engine'!$E1493</f>
        <v/>
      </c>
      <c r="I1493" s="34" t="str">
        <f>IFERROR('CALC | Main Engine'!$F1493*INDEX(MassUnitsTable[],MATCH($R$3,MassUnitsTable[Mass Units],0),2), "")</f>
        <v/>
      </c>
      <c r="J1493" s="27" t="str">
        <f>IFERROR('CALC | Booster'!$F1493*INDEX(MassUnitsTable[],MATCH($R$3,MassUnitsTable[Mass Units],0),2), "")</f>
        <v/>
      </c>
      <c r="K1493" s="32" t="str">
        <f t="shared" si="124"/>
        <v/>
      </c>
      <c r="L1493" s="34" t="str">
        <f>IFERROR(('CALC | Main Engine'!N1493+'CALC | Booster'!N1493)*INDEX(MassUnitsTable[],MATCH($R$3,MassUnitsTable[Mass Units],0),2), "")</f>
        <v/>
      </c>
      <c r="M1493" s="27" t="str">
        <f>IFERROR(('CALC | Main Engine'!O1493+'CALC | Booster'!O1493)*INDEX(MassUnitsTable[],MATCH($R$3,MassUnitsTable[Mass Units],0),2), "")</f>
        <v/>
      </c>
      <c r="N1493" s="27" t="str">
        <f>IFERROR(('CALC | Main Engine'!P1493+'CALC | Booster'!P1493)*INDEX(MassUnitsTable[],MATCH($R$3,MassUnitsTable[Mass Units],0),2), "")</f>
        <v/>
      </c>
      <c r="O1493" s="27" t="str">
        <f>IFERROR(('CALC | Main Engine'!Q1493+'CALC | Booster'!Q1493)*INDEX(MassUnitsTable[],MATCH($R$3,MassUnitsTable[Mass Units],0),2), "")</f>
        <v/>
      </c>
      <c r="P1493" s="27" t="str">
        <f>IFERROR(('CALC | Main Engine'!R1493+'CALC | Booster'!R1493)*INDEX(MassUnitsTable[],MATCH($R$3,MassUnitsTable[Mass Units],0),2), "")</f>
        <v/>
      </c>
      <c r="Q1493" s="27" t="str">
        <f>IFERROR(('CALC | Main Engine'!S1493+'CALC | Booster'!S1493)*INDEX(MassUnitsTable[],MATCH($R$3,MassUnitsTable[Mass Units],0),2), "")</f>
        <v/>
      </c>
      <c r="R1493" s="32" t="str">
        <f>IFERROR(('CALC | Main Engine'!T1493+'CALC | Booster'!T1493)*INDEX(MassUnitsTable[],MATCH($R$3,MassUnitsTable[Mass Units],0),2), "")</f>
        <v/>
      </c>
      <c r="S1493" s="10"/>
    </row>
    <row r="1494" spans="1:19" x14ac:dyDescent="0.25">
      <c r="A1494" s="10"/>
      <c r="B1494" s="4" t="str">
        <f t="shared" si="120"/>
        <v/>
      </c>
      <c r="C1494" s="5" t="str">
        <f t="shared" si="121"/>
        <v/>
      </c>
      <c r="D1494" s="5" t="str">
        <f t="shared" si="122"/>
        <v/>
      </c>
      <c r="E1494" s="5" t="str">
        <f t="shared" si="123"/>
        <v/>
      </c>
      <c r="F1494" s="5" t="str">
        <f>'CALC | Main Engine'!$B1494</f>
        <v/>
      </c>
      <c r="G1494" s="27" t="str">
        <f>'CALC | Main Engine'!$C1494</f>
        <v/>
      </c>
      <c r="H1494" s="6" t="str">
        <f>'CALC | Main Engine'!$E1494</f>
        <v/>
      </c>
      <c r="I1494" s="34" t="str">
        <f>IFERROR('CALC | Main Engine'!$F1494*INDEX(MassUnitsTable[],MATCH($R$3,MassUnitsTable[Mass Units],0),2), "")</f>
        <v/>
      </c>
      <c r="J1494" s="27" t="str">
        <f>IFERROR('CALC | Booster'!$F1494*INDEX(MassUnitsTable[],MATCH($R$3,MassUnitsTable[Mass Units],0),2), "")</f>
        <v/>
      </c>
      <c r="K1494" s="32" t="str">
        <f t="shared" si="124"/>
        <v/>
      </c>
      <c r="L1494" s="34" t="str">
        <f>IFERROR(('CALC | Main Engine'!N1494+'CALC | Booster'!N1494)*INDEX(MassUnitsTable[],MATCH($R$3,MassUnitsTable[Mass Units],0),2), "")</f>
        <v/>
      </c>
      <c r="M1494" s="27" t="str">
        <f>IFERROR(('CALC | Main Engine'!O1494+'CALC | Booster'!O1494)*INDEX(MassUnitsTable[],MATCH($R$3,MassUnitsTable[Mass Units],0),2), "")</f>
        <v/>
      </c>
      <c r="N1494" s="27" t="str">
        <f>IFERROR(('CALC | Main Engine'!P1494+'CALC | Booster'!P1494)*INDEX(MassUnitsTable[],MATCH($R$3,MassUnitsTable[Mass Units],0),2), "")</f>
        <v/>
      </c>
      <c r="O1494" s="27" t="str">
        <f>IFERROR(('CALC | Main Engine'!Q1494+'CALC | Booster'!Q1494)*INDEX(MassUnitsTable[],MATCH($R$3,MassUnitsTable[Mass Units],0),2), "")</f>
        <v/>
      </c>
      <c r="P1494" s="27" t="str">
        <f>IFERROR(('CALC | Main Engine'!R1494+'CALC | Booster'!R1494)*INDEX(MassUnitsTable[],MATCH($R$3,MassUnitsTable[Mass Units],0),2), "")</f>
        <v/>
      </c>
      <c r="Q1494" s="27" t="str">
        <f>IFERROR(('CALC | Main Engine'!S1494+'CALC | Booster'!S1494)*INDEX(MassUnitsTable[],MATCH($R$3,MassUnitsTable[Mass Units],0),2), "")</f>
        <v/>
      </c>
      <c r="R1494" s="32" t="str">
        <f>IFERROR(('CALC | Main Engine'!T1494+'CALC | Booster'!T1494)*INDEX(MassUnitsTable[],MATCH($R$3,MassUnitsTable[Mass Units],0),2), "")</f>
        <v/>
      </c>
      <c r="S1494" s="10"/>
    </row>
    <row r="1495" spans="1:19" x14ac:dyDescent="0.25">
      <c r="A1495" s="10"/>
      <c r="B1495" s="4" t="str">
        <f t="shared" si="120"/>
        <v/>
      </c>
      <c r="C1495" s="5" t="str">
        <f t="shared" si="121"/>
        <v/>
      </c>
      <c r="D1495" s="5" t="str">
        <f t="shared" si="122"/>
        <v/>
      </c>
      <c r="E1495" s="5" t="str">
        <f t="shared" si="123"/>
        <v/>
      </c>
      <c r="F1495" s="5" t="str">
        <f>'CALC | Main Engine'!$B1495</f>
        <v/>
      </c>
      <c r="G1495" s="27" t="str">
        <f>'CALC | Main Engine'!$C1495</f>
        <v/>
      </c>
      <c r="H1495" s="6" t="str">
        <f>'CALC | Main Engine'!$E1495</f>
        <v/>
      </c>
      <c r="I1495" s="34" t="str">
        <f>IFERROR('CALC | Main Engine'!$F1495*INDEX(MassUnitsTable[],MATCH($R$3,MassUnitsTable[Mass Units],0),2), "")</f>
        <v/>
      </c>
      <c r="J1495" s="27" t="str">
        <f>IFERROR('CALC | Booster'!$F1495*INDEX(MassUnitsTable[],MATCH($R$3,MassUnitsTable[Mass Units],0),2), "")</f>
        <v/>
      </c>
      <c r="K1495" s="32" t="str">
        <f t="shared" si="124"/>
        <v/>
      </c>
      <c r="L1495" s="34" t="str">
        <f>IFERROR(('CALC | Main Engine'!N1495+'CALC | Booster'!N1495)*INDEX(MassUnitsTable[],MATCH($R$3,MassUnitsTable[Mass Units],0),2), "")</f>
        <v/>
      </c>
      <c r="M1495" s="27" t="str">
        <f>IFERROR(('CALC | Main Engine'!O1495+'CALC | Booster'!O1495)*INDEX(MassUnitsTable[],MATCH($R$3,MassUnitsTable[Mass Units],0),2), "")</f>
        <v/>
      </c>
      <c r="N1495" s="27" t="str">
        <f>IFERROR(('CALC | Main Engine'!P1495+'CALC | Booster'!P1495)*INDEX(MassUnitsTable[],MATCH($R$3,MassUnitsTable[Mass Units],0),2), "")</f>
        <v/>
      </c>
      <c r="O1495" s="27" t="str">
        <f>IFERROR(('CALC | Main Engine'!Q1495+'CALC | Booster'!Q1495)*INDEX(MassUnitsTable[],MATCH($R$3,MassUnitsTable[Mass Units],0),2), "")</f>
        <v/>
      </c>
      <c r="P1495" s="27" t="str">
        <f>IFERROR(('CALC | Main Engine'!R1495+'CALC | Booster'!R1495)*INDEX(MassUnitsTable[],MATCH($R$3,MassUnitsTable[Mass Units],0),2), "")</f>
        <v/>
      </c>
      <c r="Q1495" s="27" t="str">
        <f>IFERROR(('CALC | Main Engine'!S1495+'CALC | Booster'!S1495)*INDEX(MassUnitsTable[],MATCH($R$3,MassUnitsTable[Mass Units],0),2), "")</f>
        <v/>
      </c>
      <c r="R1495" s="32" t="str">
        <f>IFERROR(('CALC | Main Engine'!T1495+'CALC | Booster'!T1495)*INDEX(MassUnitsTable[],MATCH($R$3,MassUnitsTable[Mass Units],0),2), "")</f>
        <v/>
      </c>
      <c r="S1495" s="10"/>
    </row>
    <row r="1496" spans="1:19" x14ac:dyDescent="0.25">
      <c r="A1496" s="10"/>
      <c r="B1496" s="4" t="str">
        <f t="shared" si="120"/>
        <v/>
      </c>
      <c r="C1496" s="5" t="str">
        <f t="shared" si="121"/>
        <v/>
      </c>
      <c r="D1496" s="5" t="str">
        <f t="shared" si="122"/>
        <v/>
      </c>
      <c r="E1496" s="5" t="str">
        <f t="shared" si="123"/>
        <v/>
      </c>
      <c r="F1496" s="5" t="str">
        <f>'CALC | Main Engine'!$B1496</f>
        <v/>
      </c>
      <c r="G1496" s="27" t="str">
        <f>'CALC | Main Engine'!$C1496</f>
        <v/>
      </c>
      <c r="H1496" s="6" t="str">
        <f>'CALC | Main Engine'!$E1496</f>
        <v/>
      </c>
      <c r="I1496" s="34" t="str">
        <f>IFERROR('CALC | Main Engine'!$F1496*INDEX(MassUnitsTable[],MATCH($R$3,MassUnitsTable[Mass Units],0),2), "")</f>
        <v/>
      </c>
      <c r="J1496" s="27" t="str">
        <f>IFERROR('CALC | Booster'!$F1496*INDEX(MassUnitsTable[],MATCH($R$3,MassUnitsTable[Mass Units],0),2), "")</f>
        <v/>
      </c>
      <c r="K1496" s="32" t="str">
        <f t="shared" si="124"/>
        <v/>
      </c>
      <c r="L1496" s="34" t="str">
        <f>IFERROR(('CALC | Main Engine'!N1496+'CALC | Booster'!N1496)*INDEX(MassUnitsTable[],MATCH($R$3,MassUnitsTable[Mass Units],0),2), "")</f>
        <v/>
      </c>
      <c r="M1496" s="27" t="str">
        <f>IFERROR(('CALC | Main Engine'!O1496+'CALC | Booster'!O1496)*INDEX(MassUnitsTable[],MATCH($R$3,MassUnitsTable[Mass Units],0),2), "")</f>
        <v/>
      </c>
      <c r="N1496" s="27" t="str">
        <f>IFERROR(('CALC | Main Engine'!P1496+'CALC | Booster'!P1496)*INDEX(MassUnitsTable[],MATCH($R$3,MassUnitsTable[Mass Units],0),2), "")</f>
        <v/>
      </c>
      <c r="O1496" s="27" t="str">
        <f>IFERROR(('CALC | Main Engine'!Q1496+'CALC | Booster'!Q1496)*INDEX(MassUnitsTable[],MATCH($R$3,MassUnitsTable[Mass Units],0),2), "")</f>
        <v/>
      </c>
      <c r="P1496" s="27" t="str">
        <f>IFERROR(('CALC | Main Engine'!R1496+'CALC | Booster'!R1496)*INDEX(MassUnitsTable[],MATCH($R$3,MassUnitsTable[Mass Units],0),2), "")</f>
        <v/>
      </c>
      <c r="Q1496" s="27" t="str">
        <f>IFERROR(('CALC | Main Engine'!S1496+'CALC | Booster'!S1496)*INDEX(MassUnitsTable[],MATCH($R$3,MassUnitsTable[Mass Units],0),2), "")</f>
        <v/>
      </c>
      <c r="R1496" s="32" t="str">
        <f>IFERROR(('CALC | Main Engine'!T1496+'CALC | Booster'!T1496)*INDEX(MassUnitsTable[],MATCH($R$3,MassUnitsTable[Mass Units],0),2), "")</f>
        <v/>
      </c>
      <c r="S1496" s="10"/>
    </row>
    <row r="1497" spans="1:19" x14ac:dyDescent="0.25">
      <c r="A1497" s="10"/>
      <c r="B1497" s="4" t="str">
        <f t="shared" si="120"/>
        <v/>
      </c>
      <c r="C1497" s="5" t="str">
        <f t="shared" si="121"/>
        <v/>
      </c>
      <c r="D1497" s="5" t="str">
        <f t="shared" si="122"/>
        <v/>
      </c>
      <c r="E1497" s="5" t="str">
        <f t="shared" si="123"/>
        <v/>
      </c>
      <c r="F1497" s="5" t="str">
        <f>'CALC | Main Engine'!$B1497</f>
        <v/>
      </c>
      <c r="G1497" s="27" t="str">
        <f>'CALC | Main Engine'!$C1497</f>
        <v/>
      </c>
      <c r="H1497" s="6" t="str">
        <f>'CALC | Main Engine'!$E1497</f>
        <v/>
      </c>
      <c r="I1497" s="34" t="str">
        <f>IFERROR('CALC | Main Engine'!$F1497*INDEX(MassUnitsTable[],MATCH($R$3,MassUnitsTable[Mass Units],0),2), "")</f>
        <v/>
      </c>
      <c r="J1497" s="27" t="str">
        <f>IFERROR('CALC | Booster'!$F1497*INDEX(MassUnitsTable[],MATCH($R$3,MassUnitsTable[Mass Units],0),2), "")</f>
        <v/>
      </c>
      <c r="K1497" s="32" t="str">
        <f t="shared" si="124"/>
        <v/>
      </c>
      <c r="L1497" s="34" t="str">
        <f>IFERROR(('CALC | Main Engine'!N1497+'CALC | Booster'!N1497)*INDEX(MassUnitsTable[],MATCH($R$3,MassUnitsTable[Mass Units],0),2), "")</f>
        <v/>
      </c>
      <c r="M1497" s="27" t="str">
        <f>IFERROR(('CALC | Main Engine'!O1497+'CALC | Booster'!O1497)*INDEX(MassUnitsTable[],MATCH($R$3,MassUnitsTable[Mass Units],0),2), "")</f>
        <v/>
      </c>
      <c r="N1497" s="27" t="str">
        <f>IFERROR(('CALC | Main Engine'!P1497+'CALC | Booster'!P1497)*INDEX(MassUnitsTable[],MATCH($R$3,MassUnitsTable[Mass Units],0),2), "")</f>
        <v/>
      </c>
      <c r="O1497" s="27" t="str">
        <f>IFERROR(('CALC | Main Engine'!Q1497+'CALC | Booster'!Q1497)*INDEX(MassUnitsTable[],MATCH($R$3,MassUnitsTable[Mass Units],0),2), "")</f>
        <v/>
      </c>
      <c r="P1497" s="27" t="str">
        <f>IFERROR(('CALC | Main Engine'!R1497+'CALC | Booster'!R1497)*INDEX(MassUnitsTable[],MATCH($R$3,MassUnitsTable[Mass Units],0),2), "")</f>
        <v/>
      </c>
      <c r="Q1497" s="27" t="str">
        <f>IFERROR(('CALC | Main Engine'!S1497+'CALC | Booster'!S1497)*INDEX(MassUnitsTable[],MATCH($R$3,MassUnitsTable[Mass Units],0),2), "")</f>
        <v/>
      </c>
      <c r="R1497" s="32" t="str">
        <f>IFERROR(('CALC | Main Engine'!T1497+'CALC | Booster'!T1497)*INDEX(MassUnitsTable[],MATCH($R$3,MassUnitsTable[Mass Units],0),2), "")</f>
        <v/>
      </c>
      <c r="S1497" s="10"/>
    </row>
    <row r="1498" spans="1:19" x14ac:dyDescent="0.25">
      <c r="A1498" s="10"/>
      <c r="B1498" s="4" t="str">
        <f t="shared" si="120"/>
        <v/>
      </c>
      <c r="C1498" s="5" t="str">
        <f t="shared" si="121"/>
        <v/>
      </c>
      <c r="D1498" s="5" t="str">
        <f t="shared" si="122"/>
        <v/>
      </c>
      <c r="E1498" s="5" t="str">
        <f t="shared" si="123"/>
        <v/>
      </c>
      <c r="F1498" s="5" t="str">
        <f>'CALC | Main Engine'!$B1498</f>
        <v/>
      </c>
      <c r="G1498" s="27" t="str">
        <f>'CALC | Main Engine'!$C1498</f>
        <v/>
      </c>
      <c r="H1498" s="6" t="str">
        <f>'CALC | Main Engine'!$E1498</f>
        <v/>
      </c>
      <c r="I1498" s="34" t="str">
        <f>IFERROR('CALC | Main Engine'!$F1498*INDEX(MassUnitsTable[],MATCH($R$3,MassUnitsTable[Mass Units],0),2), "")</f>
        <v/>
      </c>
      <c r="J1498" s="27" t="str">
        <f>IFERROR('CALC | Booster'!$F1498*INDEX(MassUnitsTable[],MATCH($R$3,MassUnitsTable[Mass Units],0),2), "")</f>
        <v/>
      </c>
      <c r="K1498" s="32" t="str">
        <f t="shared" si="124"/>
        <v/>
      </c>
      <c r="L1498" s="34" t="str">
        <f>IFERROR(('CALC | Main Engine'!N1498+'CALC | Booster'!N1498)*INDEX(MassUnitsTable[],MATCH($R$3,MassUnitsTable[Mass Units],0),2), "")</f>
        <v/>
      </c>
      <c r="M1498" s="27" t="str">
        <f>IFERROR(('CALC | Main Engine'!O1498+'CALC | Booster'!O1498)*INDEX(MassUnitsTable[],MATCH($R$3,MassUnitsTable[Mass Units],0),2), "")</f>
        <v/>
      </c>
      <c r="N1498" s="27" t="str">
        <f>IFERROR(('CALC | Main Engine'!P1498+'CALC | Booster'!P1498)*INDEX(MassUnitsTable[],MATCH($R$3,MassUnitsTable[Mass Units],0),2), "")</f>
        <v/>
      </c>
      <c r="O1498" s="27" t="str">
        <f>IFERROR(('CALC | Main Engine'!Q1498+'CALC | Booster'!Q1498)*INDEX(MassUnitsTable[],MATCH($R$3,MassUnitsTable[Mass Units],0),2), "")</f>
        <v/>
      </c>
      <c r="P1498" s="27" t="str">
        <f>IFERROR(('CALC | Main Engine'!R1498+'CALC | Booster'!R1498)*INDEX(MassUnitsTable[],MATCH($R$3,MassUnitsTable[Mass Units],0),2), "")</f>
        <v/>
      </c>
      <c r="Q1498" s="27" t="str">
        <f>IFERROR(('CALC | Main Engine'!S1498+'CALC | Booster'!S1498)*INDEX(MassUnitsTable[],MATCH($R$3,MassUnitsTable[Mass Units],0),2), "")</f>
        <v/>
      </c>
      <c r="R1498" s="32" t="str">
        <f>IFERROR(('CALC | Main Engine'!T1498+'CALC | Booster'!T1498)*INDEX(MassUnitsTable[],MATCH($R$3,MassUnitsTable[Mass Units],0),2), "")</f>
        <v/>
      </c>
      <c r="S1498" s="10"/>
    </row>
    <row r="1499" spans="1:19" x14ac:dyDescent="0.25">
      <c r="A1499" s="10"/>
      <c r="B1499" s="4" t="str">
        <f t="shared" si="120"/>
        <v/>
      </c>
      <c r="C1499" s="5" t="str">
        <f t="shared" si="121"/>
        <v/>
      </c>
      <c r="D1499" s="5" t="str">
        <f t="shared" si="122"/>
        <v/>
      </c>
      <c r="E1499" s="5" t="str">
        <f t="shared" si="123"/>
        <v/>
      </c>
      <c r="F1499" s="5" t="str">
        <f>'CALC | Main Engine'!$B1499</f>
        <v/>
      </c>
      <c r="G1499" s="27" t="str">
        <f>'CALC | Main Engine'!$C1499</f>
        <v/>
      </c>
      <c r="H1499" s="6" t="str">
        <f>'CALC | Main Engine'!$E1499</f>
        <v/>
      </c>
      <c r="I1499" s="34" t="str">
        <f>IFERROR('CALC | Main Engine'!$F1499*INDEX(MassUnitsTable[],MATCH($R$3,MassUnitsTable[Mass Units],0),2), "")</f>
        <v/>
      </c>
      <c r="J1499" s="27" t="str">
        <f>IFERROR('CALC | Booster'!$F1499*INDEX(MassUnitsTable[],MATCH($R$3,MassUnitsTable[Mass Units],0),2), "")</f>
        <v/>
      </c>
      <c r="K1499" s="32" t="str">
        <f t="shared" si="124"/>
        <v/>
      </c>
      <c r="L1499" s="34" t="str">
        <f>IFERROR(('CALC | Main Engine'!N1499+'CALC | Booster'!N1499)*INDEX(MassUnitsTable[],MATCH($R$3,MassUnitsTable[Mass Units],0),2), "")</f>
        <v/>
      </c>
      <c r="M1499" s="27" t="str">
        <f>IFERROR(('CALC | Main Engine'!O1499+'CALC | Booster'!O1499)*INDEX(MassUnitsTable[],MATCH($R$3,MassUnitsTable[Mass Units],0),2), "")</f>
        <v/>
      </c>
      <c r="N1499" s="27" t="str">
        <f>IFERROR(('CALC | Main Engine'!P1499+'CALC | Booster'!P1499)*INDEX(MassUnitsTable[],MATCH($R$3,MassUnitsTable[Mass Units],0),2), "")</f>
        <v/>
      </c>
      <c r="O1499" s="27" t="str">
        <f>IFERROR(('CALC | Main Engine'!Q1499+'CALC | Booster'!Q1499)*INDEX(MassUnitsTable[],MATCH($R$3,MassUnitsTable[Mass Units],0),2), "")</f>
        <v/>
      </c>
      <c r="P1499" s="27" t="str">
        <f>IFERROR(('CALC | Main Engine'!R1499+'CALC | Booster'!R1499)*INDEX(MassUnitsTable[],MATCH($R$3,MassUnitsTable[Mass Units],0),2), "")</f>
        <v/>
      </c>
      <c r="Q1499" s="27" t="str">
        <f>IFERROR(('CALC | Main Engine'!S1499+'CALC | Booster'!S1499)*INDEX(MassUnitsTable[],MATCH($R$3,MassUnitsTable[Mass Units],0),2), "")</f>
        <v/>
      </c>
      <c r="R1499" s="32" t="str">
        <f>IFERROR(('CALC | Main Engine'!T1499+'CALC | Booster'!T1499)*INDEX(MassUnitsTable[],MATCH($R$3,MassUnitsTable[Mass Units],0),2), "")</f>
        <v/>
      </c>
      <c r="S1499" s="10"/>
    </row>
    <row r="1500" spans="1:19" x14ac:dyDescent="0.25">
      <c r="A1500" s="10"/>
      <c r="B1500" s="4" t="str">
        <f t="shared" si="120"/>
        <v/>
      </c>
      <c r="C1500" s="5" t="str">
        <f t="shared" si="121"/>
        <v/>
      </c>
      <c r="D1500" s="5" t="str">
        <f t="shared" si="122"/>
        <v/>
      </c>
      <c r="E1500" s="5" t="str">
        <f t="shared" si="123"/>
        <v/>
      </c>
      <c r="F1500" s="5" t="str">
        <f>'CALC | Main Engine'!$B1500</f>
        <v/>
      </c>
      <c r="G1500" s="27" t="str">
        <f>'CALC | Main Engine'!$C1500</f>
        <v/>
      </c>
      <c r="H1500" s="6" t="str">
        <f>'CALC | Main Engine'!$E1500</f>
        <v/>
      </c>
      <c r="I1500" s="34" t="str">
        <f>IFERROR('CALC | Main Engine'!$F1500*INDEX(MassUnitsTable[],MATCH($R$3,MassUnitsTable[Mass Units],0),2), "")</f>
        <v/>
      </c>
      <c r="J1500" s="27" t="str">
        <f>IFERROR('CALC | Booster'!$F1500*INDEX(MassUnitsTable[],MATCH($R$3,MassUnitsTable[Mass Units],0),2), "")</f>
        <v/>
      </c>
      <c r="K1500" s="32" t="str">
        <f t="shared" si="124"/>
        <v/>
      </c>
      <c r="L1500" s="34" t="str">
        <f>IFERROR(('CALC | Main Engine'!N1500+'CALC | Booster'!N1500)*INDEX(MassUnitsTable[],MATCH($R$3,MassUnitsTable[Mass Units],0),2), "")</f>
        <v/>
      </c>
      <c r="M1500" s="27" t="str">
        <f>IFERROR(('CALC | Main Engine'!O1500+'CALC | Booster'!O1500)*INDEX(MassUnitsTable[],MATCH($R$3,MassUnitsTable[Mass Units],0),2), "")</f>
        <v/>
      </c>
      <c r="N1500" s="27" t="str">
        <f>IFERROR(('CALC | Main Engine'!P1500+'CALC | Booster'!P1500)*INDEX(MassUnitsTable[],MATCH($R$3,MassUnitsTable[Mass Units],0),2), "")</f>
        <v/>
      </c>
      <c r="O1500" s="27" t="str">
        <f>IFERROR(('CALC | Main Engine'!Q1500+'CALC | Booster'!Q1500)*INDEX(MassUnitsTable[],MATCH($R$3,MassUnitsTable[Mass Units],0),2), "")</f>
        <v/>
      </c>
      <c r="P1500" s="27" t="str">
        <f>IFERROR(('CALC | Main Engine'!R1500+'CALC | Booster'!R1500)*INDEX(MassUnitsTable[],MATCH($R$3,MassUnitsTable[Mass Units],0),2), "")</f>
        <v/>
      </c>
      <c r="Q1500" s="27" t="str">
        <f>IFERROR(('CALC | Main Engine'!S1500+'CALC | Booster'!S1500)*INDEX(MassUnitsTable[],MATCH($R$3,MassUnitsTable[Mass Units],0),2), "")</f>
        <v/>
      </c>
      <c r="R1500" s="32" t="str">
        <f>IFERROR(('CALC | Main Engine'!T1500+'CALC | Booster'!T1500)*INDEX(MassUnitsTable[],MATCH($R$3,MassUnitsTable[Mass Units],0),2), "")</f>
        <v/>
      </c>
      <c r="S1500" s="10"/>
    </row>
    <row r="1501" spans="1:19" x14ac:dyDescent="0.25">
      <c r="A1501" s="10"/>
      <c r="B1501" s="4" t="str">
        <f t="shared" si="120"/>
        <v/>
      </c>
      <c r="C1501" s="5" t="str">
        <f t="shared" si="121"/>
        <v/>
      </c>
      <c r="D1501" s="5" t="str">
        <f t="shared" si="122"/>
        <v/>
      </c>
      <c r="E1501" s="5" t="str">
        <f t="shared" si="123"/>
        <v/>
      </c>
      <c r="F1501" s="5" t="str">
        <f>'CALC | Main Engine'!$B1501</f>
        <v/>
      </c>
      <c r="G1501" s="27" t="str">
        <f>'CALC | Main Engine'!$C1501</f>
        <v/>
      </c>
      <c r="H1501" s="6" t="str">
        <f>'CALC | Main Engine'!$E1501</f>
        <v/>
      </c>
      <c r="I1501" s="34" t="str">
        <f>IFERROR('CALC | Main Engine'!$F1501*INDEX(MassUnitsTable[],MATCH($R$3,MassUnitsTable[Mass Units],0),2), "")</f>
        <v/>
      </c>
      <c r="J1501" s="27" t="str">
        <f>IFERROR('CALC | Booster'!$F1501*INDEX(MassUnitsTable[],MATCH($R$3,MassUnitsTable[Mass Units],0),2), "")</f>
        <v/>
      </c>
      <c r="K1501" s="32" t="str">
        <f t="shared" si="124"/>
        <v/>
      </c>
      <c r="L1501" s="34" t="str">
        <f>IFERROR(('CALC | Main Engine'!N1501+'CALC | Booster'!N1501)*INDEX(MassUnitsTable[],MATCH($R$3,MassUnitsTable[Mass Units],0),2), "")</f>
        <v/>
      </c>
      <c r="M1501" s="27" t="str">
        <f>IFERROR(('CALC | Main Engine'!O1501+'CALC | Booster'!O1501)*INDEX(MassUnitsTable[],MATCH($R$3,MassUnitsTable[Mass Units],0),2), "")</f>
        <v/>
      </c>
      <c r="N1501" s="27" t="str">
        <f>IFERROR(('CALC | Main Engine'!P1501+'CALC | Booster'!P1501)*INDEX(MassUnitsTable[],MATCH($R$3,MassUnitsTable[Mass Units],0),2), "")</f>
        <v/>
      </c>
      <c r="O1501" s="27" t="str">
        <f>IFERROR(('CALC | Main Engine'!Q1501+'CALC | Booster'!Q1501)*INDEX(MassUnitsTable[],MATCH($R$3,MassUnitsTable[Mass Units],0),2), "")</f>
        <v/>
      </c>
      <c r="P1501" s="27" t="str">
        <f>IFERROR(('CALC | Main Engine'!R1501+'CALC | Booster'!R1501)*INDEX(MassUnitsTable[],MATCH($R$3,MassUnitsTable[Mass Units],0),2), "")</f>
        <v/>
      </c>
      <c r="Q1501" s="27" t="str">
        <f>IFERROR(('CALC | Main Engine'!S1501+'CALC | Booster'!S1501)*INDEX(MassUnitsTable[],MATCH($R$3,MassUnitsTable[Mass Units],0),2), "")</f>
        <v/>
      </c>
      <c r="R1501" s="32" t="str">
        <f>IFERROR(('CALC | Main Engine'!T1501+'CALC | Booster'!T1501)*INDEX(MassUnitsTable[],MATCH($R$3,MassUnitsTable[Mass Units],0),2), "")</f>
        <v/>
      </c>
      <c r="S1501" s="10"/>
    </row>
    <row r="1502" spans="1:19" x14ac:dyDescent="0.25">
      <c r="A1502" s="10"/>
      <c r="B1502" s="4" t="str">
        <f t="shared" si="120"/>
        <v/>
      </c>
      <c r="C1502" s="5" t="str">
        <f t="shared" si="121"/>
        <v/>
      </c>
      <c r="D1502" s="5" t="str">
        <f t="shared" si="122"/>
        <v/>
      </c>
      <c r="E1502" s="5" t="str">
        <f t="shared" si="123"/>
        <v/>
      </c>
      <c r="F1502" s="5" t="str">
        <f>'CALC | Main Engine'!$B1502</f>
        <v/>
      </c>
      <c r="G1502" s="27" t="str">
        <f>'CALC | Main Engine'!$C1502</f>
        <v/>
      </c>
      <c r="H1502" s="6" t="str">
        <f>'CALC | Main Engine'!$E1502</f>
        <v/>
      </c>
      <c r="I1502" s="34" t="str">
        <f>IFERROR('CALC | Main Engine'!$F1502*INDEX(MassUnitsTable[],MATCH($R$3,MassUnitsTable[Mass Units],0),2), "")</f>
        <v/>
      </c>
      <c r="J1502" s="27" t="str">
        <f>IFERROR('CALC | Booster'!$F1502*INDEX(MassUnitsTable[],MATCH($R$3,MassUnitsTable[Mass Units],0),2), "")</f>
        <v/>
      </c>
      <c r="K1502" s="32" t="str">
        <f t="shared" si="124"/>
        <v/>
      </c>
      <c r="L1502" s="34" t="str">
        <f>IFERROR(('CALC | Main Engine'!N1502+'CALC | Booster'!N1502)*INDEX(MassUnitsTable[],MATCH($R$3,MassUnitsTable[Mass Units],0),2), "")</f>
        <v/>
      </c>
      <c r="M1502" s="27" t="str">
        <f>IFERROR(('CALC | Main Engine'!O1502+'CALC | Booster'!O1502)*INDEX(MassUnitsTable[],MATCH($R$3,MassUnitsTable[Mass Units],0),2), "")</f>
        <v/>
      </c>
      <c r="N1502" s="27" t="str">
        <f>IFERROR(('CALC | Main Engine'!P1502+'CALC | Booster'!P1502)*INDEX(MassUnitsTable[],MATCH($R$3,MassUnitsTable[Mass Units],0),2), "")</f>
        <v/>
      </c>
      <c r="O1502" s="27" t="str">
        <f>IFERROR(('CALC | Main Engine'!Q1502+'CALC | Booster'!Q1502)*INDEX(MassUnitsTable[],MATCH($R$3,MassUnitsTable[Mass Units],0),2), "")</f>
        <v/>
      </c>
      <c r="P1502" s="27" t="str">
        <f>IFERROR(('CALC | Main Engine'!R1502+'CALC | Booster'!R1502)*INDEX(MassUnitsTable[],MATCH($R$3,MassUnitsTable[Mass Units],0),2), "")</f>
        <v/>
      </c>
      <c r="Q1502" s="27" t="str">
        <f>IFERROR(('CALC | Main Engine'!S1502+'CALC | Booster'!S1502)*INDEX(MassUnitsTable[],MATCH($R$3,MassUnitsTable[Mass Units],0),2), "")</f>
        <v/>
      </c>
      <c r="R1502" s="32" t="str">
        <f>IFERROR(('CALC | Main Engine'!T1502+'CALC | Booster'!T1502)*INDEX(MassUnitsTable[],MATCH($R$3,MassUnitsTable[Mass Units],0),2), "")</f>
        <v/>
      </c>
      <c r="S1502" s="10"/>
    </row>
    <row r="1503" spans="1:19" x14ac:dyDescent="0.25">
      <c r="A1503" s="10"/>
      <c r="B1503" s="4" t="str">
        <f t="shared" si="120"/>
        <v/>
      </c>
      <c r="C1503" s="5" t="str">
        <f t="shared" si="121"/>
        <v/>
      </c>
      <c r="D1503" s="5" t="str">
        <f t="shared" si="122"/>
        <v/>
      </c>
      <c r="E1503" s="5" t="str">
        <f t="shared" si="123"/>
        <v/>
      </c>
      <c r="F1503" s="5" t="str">
        <f>'CALC | Main Engine'!$B1503</f>
        <v/>
      </c>
      <c r="G1503" s="27" t="str">
        <f>'CALC | Main Engine'!$C1503</f>
        <v/>
      </c>
      <c r="H1503" s="6" t="str">
        <f>'CALC | Main Engine'!$E1503</f>
        <v/>
      </c>
      <c r="I1503" s="34" t="str">
        <f>IFERROR('CALC | Main Engine'!$F1503*INDEX(MassUnitsTable[],MATCH($R$3,MassUnitsTable[Mass Units],0),2), "")</f>
        <v/>
      </c>
      <c r="J1503" s="27" t="str">
        <f>IFERROR('CALC | Booster'!$F1503*INDEX(MassUnitsTable[],MATCH($R$3,MassUnitsTable[Mass Units],0),2), "")</f>
        <v/>
      </c>
      <c r="K1503" s="32" t="str">
        <f t="shared" si="124"/>
        <v/>
      </c>
      <c r="L1503" s="34" t="str">
        <f>IFERROR(('CALC | Main Engine'!N1503+'CALC | Booster'!N1503)*INDEX(MassUnitsTable[],MATCH($R$3,MassUnitsTable[Mass Units],0),2), "")</f>
        <v/>
      </c>
      <c r="M1503" s="27" t="str">
        <f>IFERROR(('CALC | Main Engine'!O1503+'CALC | Booster'!O1503)*INDEX(MassUnitsTable[],MATCH($R$3,MassUnitsTable[Mass Units],0),2), "")</f>
        <v/>
      </c>
      <c r="N1503" s="27" t="str">
        <f>IFERROR(('CALC | Main Engine'!P1503+'CALC | Booster'!P1503)*INDEX(MassUnitsTable[],MATCH($R$3,MassUnitsTable[Mass Units],0),2), "")</f>
        <v/>
      </c>
      <c r="O1503" s="27" t="str">
        <f>IFERROR(('CALC | Main Engine'!Q1503+'CALC | Booster'!Q1503)*INDEX(MassUnitsTable[],MATCH($R$3,MassUnitsTable[Mass Units],0),2), "")</f>
        <v/>
      </c>
      <c r="P1503" s="27" t="str">
        <f>IFERROR(('CALC | Main Engine'!R1503+'CALC | Booster'!R1503)*INDEX(MassUnitsTable[],MATCH($R$3,MassUnitsTable[Mass Units],0),2), "")</f>
        <v/>
      </c>
      <c r="Q1503" s="27" t="str">
        <f>IFERROR(('CALC | Main Engine'!S1503+'CALC | Booster'!S1503)*INDEX(MassUnitsTable[],MATCH($R$3,MassUnitsTable[Mass Units],0),2), "")</f>
        <v/>
      </c>
      <c r="R1503" s="32" t="str">
        <f>IFERROR(('CALC | Main Engine'!T1503+'CALC | Booster'!T1503)*INDEX(MassUnitsTable[],MATCH($R$3,MassUnitsTable[Mass Units],0),2), "")</f>
        <v/>
      </c>
      <c r="S1503" s="10"/>
    </row>
    <row r="1504" spans="1:19" x14ac:dyDescent="0.25">
      <c r="A1504" s="10"/>
      <c r="B1504" s="4" t="str">
        <f t="shared" si="120"/>
        <v/>
      </c>
      <c r="C1504" s="5" t="str">
        <f t="shared" si="121"/>
        <v/>
      </c>
      <c r="D1504" s="5" t="str">
        <f t="shared" si="122"/>
        <v/>
      </c>
      <c r="E1504" s="5" t="str">
        <f t="shared" si="123"/>
        <v/>
      </c>
      <c r="F1504" s="5" t="str">
        <f>'CALC | Main Engine'!$B1504</f>
        <v/>
      </c>
      <c r="G1504" s="27" t="str">
        <f>'CALC | Main Engine'!$C1504</f>
        <v/>
      </c>
      <c r="H1504" s="6" t="str">
        <f>'CALC | Main Engine'!$E1504</f>
        <v/>
      </c>
      <c r="I1504" s="34" t="str">
        <f>IFERROR('CALC | Main Engine'!$F1504*INDEX(MassUnitsTable[],MATCH($R$3,MassUnitsTable[Mass Units],0),2), "")</f>
        <v/>
      </c>
      <c r="J1504" s="27" t="str">
        <f>IFERROR('CALC | Booster'!$F1504*INDEX(MassUnitsTable[],MATCH($R$3,MassUnitsTable[Mass Units],0),2), "")</f>
        <v/>
      </c>
      <c r="K1504" s="32" t="str">
        <f t="shared" si="124"/>
        <v/>
      </c>
      <c r="L1504" s="34" t="str">
        <f>IFERROR(('CALC | Main Engine'!N1504+'CALC | Booster'!N1504)*INDEX(MassUnitsTable[],MATCH($R$3,MassUnitsTable[Mass Units],0),2), "")</f>
        <v/>
      </c>
      <c r="M1504" s="27" t="str">
        <f>IFERROR(('CALC | Main Engine'!O1504+'CALC | Booster'!O1504)*INDEX(MassUnitsTable[],MATCH($R$3,MassUnitsTable[Mass Units],0),2), "")</f>
        <v/>
      </c>
      <c r="N1504" s="27" t="str">
        <f>IFERROR(('CALC | Main Engine'!P1504+'CALC | Booster'!P1504)*INDEX(MassUnitsTable[],MATCH($R$3,MassUnitsTable[Mass Units],0),2), "")</f>
        <v/>
      </c>
      <c r="O1504" s="27" t="str">
        <f>IFERROR(('CALC | Main Engine'!Q1504+'CALC | Booster'!Q1504)*INDEX(MassUnitsTable[],MATCH($R$3,MassUnitsTable[Mass Units],0),2), "")</f>
        <v/>
      </c>
      <c r="P1504" s="27" t="str">
        <f>IFERROR(('CALC | Main Engine'!R1504+'CALC | Booster'!R1504)*INDEX(MassUnitsTable[],MATCH($R$3,MassUnitsTable[Mass Units],0),2), "")</f>
        <v/>
      </c>
      <c r="Q1504" s="27" t="str">
        <f>IFERROR(('CALC | Main Engine'!S1504+'CALC | Booster'!S1504)*INDEX(MassUnitsTable[],MATCH($R$3,MassUnitsTable[Mass Units],0),2), "")</f>
        <v/>
      </c>
      <c r="R1504" s="32" t="str">
        <f>IFERROR(('CALC | Main Engine'!T1504+'CALC | Booster'!T1504)*INDEX(MassUnitsTable[],MATCH($R$3,MassUnitsTable[Mass Units],0),2), "")</f>
        <v/>
      </c>
      <c r="S1504" s="10"/>
    </row>
    <row r="1505" spans="1:19" x14ac:dyDescent="0.25">
      <c r="A1505" s="10"/>
      <c r="B1505" s="4" t="str">
        <f t="shared" si="120"/>
        <v/>
      </c>
      <c r="C1505" s="5" t="str">
        <f t="shared" si="121"/>
        <v/>
      </c>
      <c r="D1505" s="5" t="str">
        <f t="shared" si="122"/>
        <v/>
      </c>
      <c r="E1505" s="5" t="str">
        <f t="shared" si="123"/>
        <v/>
      </c>
      <c r="F1505" s="5" t="str">
        <f>'CALC | Main Engine'!$B1505</f>
        <v/>
      </c>
      <c r="G1505" s="27" t="str">
        <f>'CALC | Main Engine'!$C1505</f>
        <v/>
      </c>
      <c r="H1505" s="6" t="str">
        <f>'CALC | Main Engine'!$E1505</f>
        <v/>
      </c>
      <c r="I1505" s="34" t="str">
        <f>IFERROR('CALC | Main Engine'!$F1505*INDEX(MassUnitsTable[],MATCH($R$3,MassUnitsTable[Mass Units],0),2), "")</f>
        <v/>
      </c>
      <c r="J1505" s="27" t="str">
        <f>IFERROR('CALC | Booster'!$F1505*INDEX(MassUnitsTable[],MATCH($R$3,MassUnitsTable[Mass Units],0),2), "")</f>
        <v/>
      </c>
      <c r="K1505" s="32" t="str">
        <f t="shared" si="124"/>
        <v/>
      </c>
      <c r="L1505" s="34" t="str">
        <f>IFERROR(('CALC | Main Engine'!N1505+'CALC | Booster'!N1505)*INDEX(MassUnitsTable[],MATCH($R$3,MassUnitsTable[Mass Units],0),2), "")</f>
        <v/>
      </c>
      <c r="M1505" s="27" t="str">
        <f>IFERROR(('CALC | Main Engine'!O1505+'CALC | Booster'!O1505)*INDEX(MassUnitsTable[],MATCH($R$3,MassUnitsTable[Mass Units],0),2), "")</f>
        <v/>
      </c>
      <c r="N1505" s="27" t="str">
        <f>IFERROR(('CALC | Main Engine'!P1505+'CALC | Booster'!P1505)*INDEX(MassUnitsTable[],MATCH($R$3,MassUnitsTable[Mass Units],0),2), "")</f>
        <v/>
      </c>
      <c r="O1505" s="27" t="str">
        <f>IFERROR(('CALC | Main Engine'!Q1505+'CALC | Booster'!Q1505)*INDEX(MassUnitsTable[],MATCH($R$3,MassUnitsTable[Mass Units],0),2), "")</f>
        <v/>
      </c>
      <c r="P1505" s="27" t="str">
        <f>IFERROR(('CALC | Main Engine'!R1505+'CALC | Booster'!R1505)*INDEX(MassUnitsTable[],MATCH($R$3,MassUnitsTable[Mass Units],0),2), "")</f>
        <v/>
      </c>
      <c r="Q1505" s="27" t="str">
        <f>IFERROR(('CALC | Main Engine'!S1505+'CALC | Booster'!S1505)*INDEX(MassUnitsTable[],MATCH($R$3,MassUnitsTable[Mass Units],0),2), "")</f>
        <v/>
      </c>
      <c r="R1505" s="32" t="str">
        <f>IFERROR(('CALC | Main Engine'!T1505+'CALC | Booster'!T1505)*INDEX(MassUnitsTable[],MATCH($R$3,MassUnitsTable[Mass Units],0),2), "")</f>
        <v/>
      </c>
      <c r="S1505" s="10"/>
    </row>
    <row r="1506" spans="1:19" x14ac:dyDescent="0.25">
      <c r="A1506" s="10"/>
      <c r="B1506" s="4" t="str">
        <f t="shared" si="120"/>
        <v/>
      </c>
      <c r="C1506" s="5" t="str">
        <f t="shared" si="121"/>
        <v/>
      </c>
      <c r="D1506" s="5" t="str">
        <f t="shared" si="122"/>
        <v/>
      </c>
      <c r="E1506" s="5" t="str">
        <f t="shared" si="123"/>
        <v/>
      </c>
      <c r="F1506" s="5" t="str">
        <f>'CALC | Main Engine'!$B1506</f>
        <v/>
      </c>
      <c r="G1506" s="27" t="str">
        <f>'CALC | Main Engine'!$C1506</f>
        <v/>
      </c>
      <c r="H1506" s="6" t="str">
        <f>'CALC | Main Engine'!$E1506</f>
        <v/>
      </c>
      <c r="I1506" s="34" t="str">
        <f>IFERROR('CALC | Main Engine'!$F1506*INDEX(MassUnitsTable[],MATCH($R$3,MassUnitsTable[Mass Units],0),2), "")</f>
        <v/>
      </c>
      <c r="J1506" s="27" t="str">
        <f>IFERROR('CALC | Booster'!$F1506*INDEX(MassUnitsTable[],MATCH($R$3,MassUnitsTable[Mass Units],0),2), "")</f>
        <v/>
      </c>
      <c r="K1506" s="32" t="str">
        <f t="shared" si="124"/>
        <v/>
      </c>
      <c r="L1506" s="34" t="str">
        <f>IFERROR(('CALC | Main Engine'!N1506+'CALC | Booster'!N1506)*INDEX(MassUnitsTable[],MATCH($R$3,MassUnitsTable[Mass Units],0),2), "")</f>
        <v/>
      </c>
      <c r="M1506" s="27" t="str">
        <f>IFERROR(('CALC | Main Engine'!O1506+'CALC | Booster'!O1506)*INDEX(MassUnitsTable[],MATCH($R$3,MassUnitsTable[Mass Units],0),2), "")</f>
        <v/>
      </c>
      <c r="N1506" s="27" t="str">
        <f>IFERROR(('CALC | Main Engine'!P1506+'CALC | Booster'!P1506)*INDEX(MassUnitsTable[],MATCH($R$3,MassUnitsTable[Mass Units],0),2), "")</f>
        <v/>
      </c>
      <c r="O1506" s="27" t="str">
        <f>IFERROR(('CALC | Main Engine'!Q1506+'CALC | Booster'!Q1506)*INDEX(MassUnitsTable[],MATCH($R$3,MassUnitsTable[Mass Units],0),2), "")</f>
        <v/>
      </c>
      <c r="P1506" s="27" t="str">
        <f>IFERROR(('CALC | Main Engine'!R1506+'CALC | Booster'!R1506)*INDEX(MassUnitsTable[],MATCH($R$3,MassUnitsTable[Mass Units],0),2), "")</f>
        <v/>
      </c>
      <c r="Q1506" s="27" t="str">
        <f>IFERROR(('CALC | Main Engine'!S1506+'CALC | Booster'!S1506)*INDEX(MassUnitsTable[],MATCH($R$3,MassUnitsTable[Mass Units],0),2), "")</f>
        <v/>
      </c>
      <c r="R1506" s="32" t="str">
        <f>IFERROR(('CALC | Main Engine'!T1506+'CALC | Booster'!T1506)*INDEX(MassUnitsTable[],MATCH($R$3,MassUnitsTable[Mass Units],0),2), "")</f>
        <v/>
      </c>
      <c r="S1506" s="10"/>
    </row>
    <row r="1507" spans="1:19" x14ac:dyDescent="0.25">
      <c r="A1507" s="10"/>
      <c r="B1507" s="4" t="str">
        <f t="shared" si="120"/>
        <v/>
      </c>
      <c r="C1507" s="5" t="str">
        <f t="shared" si="121"/>
        <v/>
      </c>
      <c r="D1507" s="5" t="str">
        <f t="shared" si="122"/>
        <v/>
      </c>
      <c r="E1507" s="5" t="str">
        <f t="shared" si="123"/>
        <v/>
      </c>
      <c r="F1507" s="5" t="str">
        <f>'CALC | Main Engine'!$B1507</f>
        <v/>
      </c>
      <c r="G1507" s="27" t="str">
        <f>'CALC | Main Engine'!$C1507</f>
        <v/>
      </c>
      <c r="H1507" s="6" t="str">
        <f>'CALC | Main Engine'!$E1507</f>
        <v/>
      </c>
      <c r="I1507" s="34" t="str">
        <f>IFERROR('CALC | Main Engine'!$F1507*INDEX(MassUnitsTable[],MATCH($R$3,MassUnitsTable[Mass Units],0),2), "")</f>
        <v/>
      </c>
      <c r="J1507" s="27" t="str">
        <f>IFERROR('CALC | Booster'!$F1507*INDEX(MassUnitsTable[],MATCH($R$3,MassUnitsTable[Mass Units],0),2), "")</f>
        <v/>
      </c>
      <c r="K1507" s="32" t="str">
        <f t="shared" si="124"/>
        <v/>
      </c>
      <c r="L1507" s="34" t="str">
        <f>IFERROR(('CALC | Main Engine'!N1507+'CALC | Booster'!N1507)*INDEX(MassUnitsTable[],MATCH($R$3,MassUnitsTable[Mass Units],0),2), "")</f>
        <v/>
      </c>
      <c r="M1507" s="27" t="str">
        <f>IFERROR(('CALC | Main Engine'!O1507+'CALC | Booster'!O1507)*INDEX(MassUnitsTable[],MATCH($R$3,MassUnitsTable[Mass Units],0),2), "")</f>
        <v/>
      </c>
      <c r="N1507" s="27" t="str">
        <f>IFERROR(('CALC | Main Engine'!P1507+'CALC | Booster'!P1507)*INDEX(MassUnitsTable[],MATCH($R$3,MassUnitsTable[Mass Units],0),2), "")</f>
        <v/>
      </c>
      <c r="O1507" s="27" t="str">
        <f>IFERROR(('CALC | Main Engine'!Q1507+'CALC | Booster'!Q1507)*INDEX(MassUnitsTable[],MATCH($R$3,MassUnitsTable[Mass Units],0),2), "")</f>
        <v/>
      </c>
      <c r="P1507" s="27" t="str">
        <f>IFERROR(('CALC | Main Engine'!R1507+'CALC | Booster'!R1507)*INDEX(MassUnitsTable[],MATCH($R$3,MassUnitsTable[Mass Units],0),2), "")</f>
        <v/>
      </c>
      <c r="Q1507" s="27" t="str">
        <f>IFERROR(('CALC | Main Engine'!S1507+'CALC | Booster'!S1507)*INDEX(MassUnitsTable[],MATCH($R$3,MassUnitsTable[Mass Units],0),2), "")</f>
        <v/>
      </c>
      <c r="R1507" s="32" t="str">
        <f>IFERROR(('CALC | Main Engine'!T1507+'CALC | Booster'!T1507)*INDEX(MassUnitsTable[],MATCH($R$3,MassUnitsTable[Mass Units],0),2), "")</f>
        <v/>
      </c>
      <c r="S1507" s="10"/>
    </row>
    <row r="1508" spans="1:19" x14ac:dyDescent="0.25">
      <c r="A1508" s="10"/>
      <c r="B1508" s="4" t="str">
        <f t="shared" si="120"/>
        <v/>
      </c>
      <c r="C1508" s="5" t="str">
        <f t="shared" si="121"/>
        <v/>
      </c>
      <c r="D1508" s="5" t="str">
        <f t="shared" si="122"/>
        <v/>
      </c>
      <c r="E1508" s="5" t="str">
        <f t="shared" si="123"/>
        <v/>
      </c>
      <c r="F1508" s="5" t="str">
        <f>'CALC | Main Engine'!$B1508</f>
        <v/>
      </c>
      <c r="G1508" s="27" t="str">
        <f>'CALC | Main Engine'!$C1508</f>
        <v/>
      </c>
      <c r="H1508" s="6" t="str">
        <f>'CALC | Main Engine'!$E1508</f>
        <v/>
      </c>
      <c r="I1508" s="34" t="str">
        <f>IFERROR('CALC | Main Engine'!$F1508*INDEX(MassUnitsTable[],MATCH($R$3,MassUnitsTable[Mass Units],0),2), "")</f>
        <v/>
      </c>
      <c r="J1508" s="27" t="str">
        <f>IFERROR('CALC | Booster'!$F1508*INDEX(MassUnitsTable[],MATCH($R$3,MassUnitsTable[Mass Units],0),2), "")</f>
        <v/>
      </c>
      <c r="K1508" s="32" t="str">
        <f t="shared" si="124"/>
        <v/>
      </c>
      <c r="L1508" s="34" t="str">
        <f>IFERROR(('CALC | Main Engine'!N1508+'CALC | Booster'!N1508)*INDEX(MassUnitsTable[],MATCH($R$3,MassUnitsTable[Mass Units],0),2), "")</f>
        <v/>
      </c>
      <c r="M1508" s="27" t="str">
        <f>IFERROR(('CALC | Main Engine'!O1508+'CALC | Booster'!O1508)*INDEX(MassUnitsTable[],MATCH($R$3,MassUnitsTable[Mass Units],0),2), "")</f>
        <v/>
      </c>
      <c r="N1508" s="27" t="str">
        <f>IFERROR(('CALC | Main Engine'!P1508+'CALC | Booster'!P1508)*INDEX(MassUnitsTable[],MATCH($R$3,MassUnitsTable[Mass Units],0),2), "")</f>
        <v/>
      </c>
      <c r="O1508" s="27" t="str">
        <f>IFERROR(('CALC | Main Engine'!Q1508+'CALC | Booster'!Q1508)*INDEX(MassUnitsTable[],MATCH($R$3,MassUnitsTable[Mass Units],0),2), "")</f>
        <v/>
      </c>
      <c r="P1508" s="27" t="str">
        <f>IFERROR(('CALC | Main Engine'!R1508+'CALC | Booster'!R1508)*INDEX(MassUnitsTable[],MATCH($R$3,MassUnitsTable[Mass Units],0),2), "")</f>
        <v/>
      </c>
      <c r="Q1508" s="27" t="str">
        <f>IFERROR(('CALC | Main Engine'!S1508+'CALC | Booster'!S1508)*INDEX(MassUnitsTable[],MATCH($R$3,MassUnitsTable[Mass Units],0),2), "")</f>
        <v/>
      </c>
      <c r="R1508" s="32" t="str">
        <f>IFERROR(('CALC | Main Engine'!T1508+'CALC | Booster'!T1508)*INDEX(MassUnitsTable[],MATCH($R$3,MassUnitsTable[Mass Units],0),2), "")</f>
        <v/>
      </c>
      <c r="S1508" s="10"/>
    </row>
    <row r="1509" spans="1:19" x14ac:dyDescent="0.25">
      <c r="A1509" s="10"/>
      <c r="B1509" s="4" t="str">
        <f t="shared" si="120"/>
        <v/>
      </c>
      <c r="C1509" s="5" t="str">
        <f t="shared" si="121"/>
        <v/>
      </c>
      <c r="D1509" s="5" t="str">
        <f t="shared" si="122"/>
        <v/>
      </c>
      <c r="E1509" s="5" t="str">
        <f t="shared" si="123"/>
        <v/>
      </c>
      <c r="F1509" s="5" t="str">
        <f>'CALC | Main Engine'!$B1509</f>
        <v/>
      </c>
      <c r="G1509" s="27" t="str">
        <f>'CALC | Main Engine'!$C1509</f>
        <v/>
      </c>
      <c r="H1509" s="6" t="str">
        <f>'CALC | Main Engine'!$E1509</f>
        <v/>
      </c>
      <c r="I1509" s="34" t="str">
        <f>IFERROR('CALC | Main Engine'!$F1509*INDEX(MassUnitsTable[],MATCH($R$3,MassUnitsTable[Mass Units],0),2), "")</f>
        <v/>
      </c>
      <c r="J1509" s="27" t="str">
        <f>IFERROR('CALC | Booster'!$F1509*INDEX(MassUnitsTable[],MATCH($R$3,MassUnitsTable[Mass Units],0),2), "")</f>
        <v/>
      </c>
      <c r="K1509" s="32" t="str">
        <f t="shared" si="124"/>
        <v/>
      </c>
      <c r="L1509" s="34" t="str">
        <f>IFERROR(('CALC | Main Engine'!N1509+'CALC | Booster'!N1509)*INDEX(MassUnitsTable[],MATCH($R$3,MassUnitsTable[Mass Units],0),2), "")</f>
        <v/>
      </c>
      <c r="M1509" s="27" t="str">
        <f>IFERROR(('CALC | Main Engine'!O1509+'CALC | Booster'!O1509)*INDEX(MassUnitsTable[],MATCH($R$3,MassUnitsTable[Mass Units],0),2), "")</f>
        <v/>
      </c>
      <c r="N1509" s="27" t="str">
        <f>IFERROR(('CALC | Main Engine'!P1509+'CALC | Booster'!P1509)*INDEX(MassUnitsTable[],MATCH($R$3,MassUnitsTable[Mass Units],0),2), "")</f>
        <v/>
      </c>
      <c r="O1509" s="27" t="str">
        <f>IFERROR(('CALC | Main Engine'!Q1509+'CALC | Booster'!Q1509)*INDEX(MassUnitsTable[],MATCH($R$3,MassUnitsTable[Mass Units],0),2), "")</f>
        <v/>
      </c>
      <c r="P1509" s="27" t="str">
        <f>IFERROR(('CALC | Main Engine'!R1509+'CALC | Booster'!R1509)*INDEX(MassUnitsTable[],MATCH($R$3,MassUnitsTable[Mass Units],0),2), "")</f>
        <v/>
      </c>
      <c r="Q1509" s="27" t="str">
        <f>IFERROR(('CALC | Main Engine'!S1509+'CALC | Booster'!S1509)*INDEX(MassUnitsTable[],MATCH($R$3,MassUnitsTable[Mass Units],0),2), "")</f>
        <v/>
      </c>
      <c r="R1509" s="32" t="str">
        <f>IFERROR(('CALC | Main Engine'!T1509+'CALC | Booster'!T1509)*INDEX(MassUnitsTable[],MATCH($R$3,MassUnitsTable[Mass Units],0),2), "")</f>
        <v/>
      </c>
      <c r="S1509" s="10"/>
    </row>
    <row r="1510" spans="1:19" x14ac:dyDescent="0.25">
      <c r="A1510" s="10"/>
      <c r="B1510" s="4" t="str">
        <f t="shared" si="120"/>
        <v/>
      </c>
      <c r="C1510" s="5" t="str">
        <f t="shared" si="121"/>
        <v/>
      </c>
      <c r="D1510" s="5" t="str">
        <f t="shared" si="122"/>
        <v/>
      </c>
      <c r="E1510" s="5" t="str">
        <f t="shared" si="123"/>
        <v/>
      </c>
      <c r="F1510" s="5" t="str">
        <f>'CALC | Main Engine'!$B1510</f>
        <v/>
      </c>
      <c r="G1510" s="27" t="str">
        <f>'CALC | Main Engine'!$C1510</f>
        <v/>
      </c>
      <c r="H1510" s="6" t="str">
        <f>'CALC | Main Engine'!$E1510</f>
        <v/>
      </c>
      <c r="I1510" s="34" t="str">
        <f>IFERROR('CALC | Main Engine'!$F1510*INDEX(MassUnitsTable[],MATCH($R$3,MassUnitsTable[Mass Units],0),2), "")</f>
        <v/>
      </c>
      <c r="J1510" s="27" t="str">
        <f>IFERROR('CALC | Booster'!$F1510*INDEX(MassUnitsTable[],MATCH($R$3,MassUnitsTable[Mass Units],0),2), "")</f>
        <v/>
      </c>
      <c r="K1510" s="32" t="str">
        <f t="shared" si="124"/>
        <v/>
      </c>
      <c r="L1510" s="34" t="str">
        <f>IFERROR(('CALC | Main Engine'!N1510+'CALC | Booster'!N1510)*INDEX(MassUnitsTable[],MATCH($R$3,MassUnitsTable[Mass Units],0),2), "")</f>
        <v/>
      </c>
      <c r="M1510" s="27" t="str">
        <f>IFERROR(('CALC | Main Engine'!O1510+'CALC | Booster'!O1510)*INDEX(MassUnitsTable[],MATCH($R$3,MassUnitsTable[Mass Units],0),2), "")</f>
        <v/>
      </c>
      <c r="N1510" s="27" t="str">
        <f>IFERROR(('CALC | Main Engine'!P1510+'CALC | Booster'!P1510)*INDEX(MassUnitsTable[],MATCH($R$3,MassUnitsTable[Mass Units],0),2), "")</f>
        <v/>
      </c>
      <c r="O1510" s="27" t="str">
        <f>IFERROR(('CALC | Main Engine'!Q1510+'CALC | Booster'!Q1510)*INDEX(MassUnitsTable[],MATCH($R$3,MassUnitsTable[Mass Units],0),2), "")</f>
        <v/>
      </c>
      <c r="P1510" s="27" t="str">
        <f>IFERROR(('CALC | Main Engine'!R1510+'CALC | Booster'!R1510)*INDEX(MassUnitsTable[],MATCH($R$3,MassUnitsTable[Mass Units],0),2), "")</f>
        <v/>
      </c>
      <c r="Q1510" s="27" t="str">
        <f>IFERROR(('CALC | Main Engine'!S1510+'CALC | Booster'!S1510)*INDEX(MassUnitsTable[],MATCH($R$3,MassUnitsTable[Mass Units],0),2), "")</f>
        <v/>
      </c>
      <c r="R1510" s="32" t="str">
        <f>IFERROR(('CALC | Main Engine'!T1510+'CALC | Booster'!T1510)*INDEX(MassUnitsTable[],MATCH($R$3,MassUnitsTable[Mass Units],0),2), "")</f>
        <v/>
      </c>
      <c r="S1510" s="10"/>
    </row>
    <row r="1511" spans="1:19" x14ac:dyDescent="0.25">
      <c r="A1511" s="10"/>
      <c r="B1511" s="4" t="str">
        <f t="shared" si="120"/>
        <v/>
      </c>
      <c r="C1511" s="5" t="str">
        <f t="shared" si="121"/>
        <v/>
      </c>
      <c r="D1511" s="5" t="str">
        <f t="shared" si="122"/>
        <v/>
      </c>
      <c r="E1511" s="5" t="str">
        <f t="shared" si="123"/>
        <v/>
      </c>
      <c r="F1511" s="5" t="str">
        <f>'CALC | Main Engine'!$B1511</f>
        <v/>
      </c>
      <c r="G1511" s="27" t="str">
        <f>'CALC | Main Engine'!$C1511</f>
        <v/>
      </c>
      <c r="H1511" s="6" t="str">
        <f>'CALC | Main Engine'!$E1511</f>
        <v/>
      </c>
      <c r="I1511" s="34" t="str">
        <f>IFERROR('CALC | Main Engine'!$F1511*INDEX(MassUnitsTable[],MATCH($R$3,MassUnitsTable[Mass Units],0),2), "")</f>
        <v/>
      </c>
      <c r="J1511" s="27" t="str">
        <f>IFERROR('CALC | Booster'!$F1511*INDEX(MassUnitsTable[],MATCH($R$3,MassUnitsTable[Mass Units],0),2), "")</f>
        <v/>
      </c>
      <c r="K1511" s="32" t="str">
        <f t="shared" si="124"/>
        <v/>
      </c>
      <c r="L1511" s="34" t="str">
        <f>IFERROR(('CALC | Main Engine'!N1511+'CALC | Booster'!N1511)*INDEX(MassUnitsTable[],MATCH($R$3,MassUnitsTable[Mass Units],0),2), "")</f>
        <v/>
      </c>
      <c r="M1511" s="27" t="str">
        <f>IFERROR(('CALC | Main Engine'!O1511+'CALC | Booster'!O1511)*INDEX(MassUnitsTable[],MATCH($R$3,MassUnitsTable[Mass Units],0),2), "")</f>
        <v/>
      </c>
      <c r="N1511" s="27" t="str">
        <f>IFERROR(('CALC | Main Engine'!P1511+'CALC | Booster'!P1511)*INDEX(MassUnitsTable[],MATCH($R$3,MassUnitsTable[Mass Units],0),2), "")</f>
        <v/>
      </c>
      <c r="O1511" s="27" t="str">
        <f>IFERROR(('CALC | Main Engine'!Q1511+'CALC | Booster'!Q1511)*INDEX(MassUnitsTable[],MATCH($R$3,MassUnitsTable[Mass Units],0),2), "")</f>
        <v/>
      </c>
      <c r="P1511" s="27" t="str">
        <f>IFERROR(('CALC | Main Engine'!R1511+'CALC | Booster'!R1511)*INDEX(MassUnitsTable[],MATCH($R$3,MassUnitsTable[Mass Units],0),2), "")</f>
        <v/>
      </c>
      <c r="Q1511" s="27" t="str">
        <f>IFERROR(('CALC | Main Engine'!S1511+'CALC | Booster'!S1511)*INDEX(MassUnitsTable[],MATCH($R$3,MassUnitsTable[Mass Units],0),2), "")</f>
        <v/>
      </c>
      <c r="R1511" s="32" t="str">
        <f>IFERROR(('CALC | Main Engine'!T1511+'CALC | Booster'!T1511)*INDEX(MassUnitsTable[],MATCH($R$3,MassUnitsTable[Mass Units],0),2), "")</f>
        <v/>
      </c>
      <c r="S1511" s="10"/>
    </row>
    <row r="1512" spans="1:19" x14ac:dyDescent="0.25">
      <c r="A1512" s="10"/>
      <c r="B1512" s="4" t="str">
        <f t="shared" si="120"/>
        <v/>
      </c>
      <c r="C1512" s="5" t="str">
        <f t="shared" si="121"/>
        <v/>
      </c>
      <c r="D1512" s="5" t="str">
        <f t="shared" si="122"/>
        <v/>
      </c>
      <c r="E1512" s="5" t="str">
        <f t="shared" si="123"/>
        <v/>
      </c>
      <c r="F1512" s="5" t="str">
        <f>'CALC | Main Engine'!$B1512</f>
        <v/>
      </c>
      <c r="G1512" s="27" t="str">
        <f>'CALC | Main Engine'!$C1512</f>
        <v/>
      </c>
      <c r="H1512" s="6" t="str">
        <f>'CALC | Main Engine'!$E1512</f>
        <v/>
      </c>
      <c r="I1512" s="34" t="str">
        <f>IFERROR('CALC | Main Engine'!$F1512*INDEX(MassUnitsTable[],MATCH($R$3,MassUnitsTable[Mass Units],0),2), "")</f>
        <v/>
      </c>
      <c r="J1512" s="27" t="str">
        <f>IFERROR('CALC | Booster'!$F1512*INDEX(MassUnitsTable[],MATCH($R$3,MassUnitsTable[Mass Units],0),2), "")</f>
        <v/>
      </c>
      <c r="K1512" s="32" t="str">
        <f t="shared" si="124"/>
        <v/>
      </c>
      <c r="L1512" s="34" t="str">
        <f>IFERROR(('CALC | Main Engine'!N1512+'CALC | Booster'!N1512)*INDEX(MassUnitsTable[],MATCH($R$3,MassUnitsTable[Mass Units],0),2), "")</f>
        <v/>
      </c>
      <c r="M1512" s="27" t="str">
        <f>IFERROR(('CALC | Main Engine'!O1512+'CALC | Booster'!O1512)*INDEX(MassUnitsTable[],MATCH($R$3,MassUnitsTable[Mass Units],0),2), "")</f>
        <v/>
      </c>
      <c r="N1512" s="27" t="str">
        <f>IFERROR(('CALC | Main Engine'!P1512+'CALC | Booster'!P1512)*INDEX(MassUnitsTable[],MATCH($R$3,MassUnitsTable[Mass Units],0),2), "")</f>
        <v/>
      </c>
      <c r="O1512" s="27" t="str">
        <f>IFERROR(('CALC | Main Engine'!Q1512+'CALC | Booster'!Q1512)*INDEX(MassUnitsTable[],MATCH($R$3,MassUnitsTable[Mass Units],0),2), "")</f>
        <v/>
      </c>
      <c r="P1512" s="27" t="str">
        <f>IFERROR(('CALC | Main Engine'!R1512+'CALC | Booster'!R1512)*INDEX(MassUnitsTable[],MATCH($R$3,MassUnitsTable[Mass Units],0),2), "")</f>
        <v/>
      </c>
      <c r="Q1512" s="27" t="str">
        <f>IFERROR(('CALC | Main Engine'!S1512+'CALC | Booster'!S1512)*INDEX(MassUnitsTable[],MATCH($R$3,MassUnitsTable[Mass Units],0),2), "")</f>
        <v/>
      </c>
      <c r="R1512" s="32" t="str">
        <f>IFERROR(('CALC | Main Engine'!T1512+'CALC | Booster'!T1512)*INDEX(MassUnitsTable[],MATCH($R$3,MassUnitsTable[Mass Units],0),2), "")</f>
        <v/>
      </c>
      <c r="S1512" s="10"/>
    </row>
    <row r="1513" spans="1:19" x14ac:dyDescent="0.25">
      <c r="A1513" s="10"/>
      <c r="B1513" s="4" t="str">
        <f t="shared" si="120"/>
        <v/>
      </c>
      <c r="C1513" s="5" t="str">
        <f t="shared" si="121"/>
        <v/>
      </c>
      <c r="D1513" s="5" t="str">
        <f t="shared" si="122"/>
        <v/>
      </c>
      <c r="E1513" s="5" t="str">
        <f t="shared" si="123"/>
        <v/>
      </c>
      <c r="F1513" s="5" t="str">
        <f>'CALC | Main Engine'!$B1513</f>
        <v/>
      </c>
      <c r="G1513" s="27" t="str">
        <f>'CALC | Main Engine'!$C1513</f>
        <v/>
      </c>
      <c r="H1513" s="6" t="str">
        <f>'CALC | Main Engine'!$E1513</f>
        <v/>
      </c>
      <c r="I1513" s="34" t="str">
        <f>IFERROR('CALC | Main Engine'!$F1513*INDEX(MassUnitsTable[],MATCH($R$3,MassUnitsTable[Mass Units],0),2), "")</f>
        <v/>
      </c>
      <c r="J1513" s="27" t="str">
        <f>IFERROR('CALC | Booster'!$F1513*INDEX(MassUnitsTable[],MATCH($R$3,MassUnitsTable[Mass Units],0),2), "")</f>
        <v/>
      </c>
      <c r="K1513" s="32" t="str">
        <f t="shared" si="124"/>
        <v/>
      </c>
      <c r="L1513" s="34" t="str">
        <f>IFERROR(('CALC | Main Engine'!N1513+'CALC | Booster'!N1513)*INDEX(MassUnitsTable[],MATCH($R$3,MassUnitsTable[Mass Units],0),2), "")</f>
        <v/>
      </c>
      <c r="M1513" s="27" t="str">
        <f>IFERROR(('CALC | Main Engine'!O1513+'CALC | Booster'!O1513)*INDEX(MassUnitsTable[],MATCH($R$3,MassUnitsTable[Mass Units],0),2), "")</f>
        <v/>
      </c>
      <c r="N1513" s="27" t="str">
        <f>IFERROR(('CALC | Main Engine'!P1513+'CALC | Booster'!P1513)*INDEX(MassUnitsTable[],MATCH($R$3,MassUnitsTable[Mass Units],0),2), "")</f>
        <v/>
      </c>
      <c r="O1513" s="27" t="str">
        <f>IFERROR(('CALC | Main Engine'!Q1513+'CALC | Booster'!Q1513)*INDEX(MassUnitsTable[],MATCH($R$3,MassUnitsTable[Mass Units],0),2), "")</f>
        <v/>
      </c>
      <c r="P1513" s="27" t="str">
        <f>IFERROR(('CALC | Main Engine'!R1513+'CALC | Booster'!R1513)*INDEX(MassUnitsTable[],MATCH($R$3,MassUnitsTable[Mass Units],0),2), "")</f>
        <v/>
      </c>
      <c r="Q1513" s="27" t="str">
        <f>IFERROR(('CALC | Main Engine'!S1513+'CALC | Booster'!S1513)*INDEX(MassUnitsTable[],MATCH($R$3,MassUnitsTable[Mass Units],0),2), "")</f>
        <v/>
      </c>
      <c r="R1513" s="32" t="str">
        <f>IFERROR(('CALC | Main Engine'!T1513+'CALC | Booster'!T1513)*INDEX(MassUnitsTable[],MATCH($R$3,MassUnitsTable[Mass Units],0),2), "")</f>
        <v/>
      </c>
      <c r="S1513" s="10"/>
    </row>
    <row r="1514" spans="1:19" x14ac:dyDescent="0.25">
      <c r="A1514" s="10"/>
      <c r="B1514" s="4" t="str">
        <f t="shared" si="120"/>
        <v/>
      </c>
      <c r="C1514" s="5" t="str">
        <f t="shared" si="121"/>
        <v/>
      </c>
      <c r="D1514" s="5" t="str">
        <f t="shared" si="122"/>
        <v/>
      </c>
      <c r="E1514" s="5" t="str">
        <f t="shared" si="123"/>
        <v/>
      </c>
      <c r="F1514" s="5" t="str">
        <f>'CALC | Main Engine'!$B1514</f>
        <v/>
      </c>
      <c r="G1514" s="27" t="str">
        <f>'CALC | Main Engine'!$C1514</f>
        <v/>
      </c>
      <c r="H1514" s="6" t="str">
        <f>'CALC | Main Engine'!$E1514</f>
        <v/>
      </c>
      <c r="I1514" s="34" t="str">
        <f>IFERROR('CALC | Main Engine'!$F1514*INDEX(MassUnitsTable[],MATCH($R$3,MassUnitsTable[Mass Units],0),2), "")</f>
        <v/>
      </c>
      <c r="J1514" s="27" t="str">
        <f>IFERROR('CALC | Booster'!$F1514*INDEX(MassUnitsTable[],MATCH($R$3,MassUnitsTable[Mass Units],0),2), "")</f>
        <v/>
      </c>
      <c r="K1514" s="32" t="str">
        <f t="shared" si="124"/>
        <v/>
      </c>
      <c r="L1514" s="34" t="str">
        <f>IFERROR(('CALC | Main Engine'!N1514+'CALC | Booster'!N1514)*INDEX(MassUnitsTable[],MATCH($R$3,MassUnitsTable[Mass Units],0),2), "")</f>
        <v/>
      </c>
      <c r="M1514" s="27" t="str">
        <f>IFERROR(('CALC | Main Engine'!O1514+'CALC | Booster'!O1514)*INDEX(MassUnitsTable[],MATCH($R$3,MassUnitsTable[Mass Units],0),2), "")</f>
        <v/>
      </c>
      <c r="N1514" s="27" t="str">
        <f>IFERROR(('CALC | Main Engine'!P1514+'CALC | Booster'!P1514)*INDEX(MassUnitsTable[],MATCH($R$3,MassUnitsTable[Mass Units],0),2), "")</f>
        <v/>
      </c>
      <c r="O1514" s="27" t="str">
        <f>IFERROR(('CALC | Main Engine'!Q1514+'CALC | Booster'!Q1514)*INDEX(MassUnitsTable[],MATCH($R$3,MassUnitsTable[Mass Units],0),2), "")</f>
        <v/>
      </c>
      <c r="P1514" s="27" t="str">
        <f>IFERROR(('CALC | Main Engine'!R1514+'CALC | Booster'!R1514)*INDEX(MassUnitsTable[],MATCH($R$3,MassUnitsTable[Mass Units],0),2), "")</f>
        <v/>
      </c>
      <c r="Q1514" s="27" t="str">
        <f>IFERROR(('CALC | Main Engine'!S1514+'CALC | Booster'!S1514)*INDEX(MassUnitsTable[],MATCH($R$3,MassUnitsTable[Mass Units],0),2), "")</f>
        <v/>
      </c>
      <c r="R1514" s="32" t="str">
        <f>IFERROR(('CALC | Main Engine'!T1514+'CALC | Booster'!T1514)*INDEX(MassUnitsTable[],MATCH($R$3,MassUnitsTable[Mass Units],0),2), "")</f>
        <v/>
      </c>
      <c r="S1514" s="10"/>
    </row>
    <row r="1515" spans="1:19" x14ac:dyDescent="0.25">
      <c r="A1515" s="10"/>
      <c r="B1515" s="4" t="str">
        <f t="shared" si="120"/>
        <v/>
      </c>
      <c r="C1515" s="5" t="str">
        <f t="shared" si="121"/>
        <v/>
      </c>
      <c r="D1515" s="5" t="str">
        <f t="shared" si="122"/>
        <v/>
      </c>
      <c r="E1515" s="5" t="str">
        <f t="shared" si="123"/>
        <v/>
      </c>
      <c r="F1515" s="5" t="str">
        <f>'CALC | Main Engine'!$B1515</f>
        <v/>
      </c>
      <c r="G1515" s="27" t="str">
        <f>'CALC | Main Engine'!$C1515</f>
        <v/>
      </c>
      <c r="H1515" s="6" t="str">
        <f>'CALC | Main Engine'!$E1515</f>
        <v/>
      </c>
      <c r="I1515" s="34" t="str">
        <f>IFERROR('CALC | Main Engine'!$F1515*INDEX(MassUnitsTable[],MATCH($R$3,MassUnitsTable[Mass Units],0),2), "")</f>
        <v/>
      </c>
      <c r="J1515" s="27" t="str">
        <f>IFERROR('CALC | Booster'!$F1515*INDEX(MassUnitsTable[],MATCH($R$3,MassUnitsTable[Mass Units],0),2), "")</f>
        <v/>
      </c>
      <c r="K1515" s="32" t="str">
        <f t="shared" si="124"/>
        <v/>
      </c>
      <c r="L1515" s="34" t="str">
        <f>IFERROR(('CALC | Main Engine'!N1515+'CALC | Booster'!N1515)*INDEX(MassUnitsTable[],MATCH($R$3,MassUnitsTable[Mass Units],0),2), "")</f>
        <v/>
      </c>
      <c r="M1515" s="27" t="str">
        <f>IFERROR(('CALC | Main Engine'!O1515+'CALC | Booster'!O1515)*INDEX(MassUnitsTable[],MATCH($R$3,MassUnitsTable[Mass Units],0),2), "")</f>
        <v/>
      </c>
      <c r="N1515" s="27" t="str">
        <f>IFERROR(('CALC | Main Engine'!P1515+'CALC | Booster'!P1515)*INDEX(MassUnitsTable[],MATCH($R$3,MassUnitsTable[Mass Units],0),2), "")</f>
        <v/>
      </c>
      <c r="O1515" s="27" t="str">
        <f>IFERROR(('CALC | Main Engine'!Q1515+'CALC | Booster'!Q1515)*INDEX(MassUnitsTable[],MATCH($R$3,MassUnitsTable[Mass Units],0),2), "")</f>
        <v/>
      </c>
      <c r="P1515" s="27" t="str">
        <f>IFERROR(('CALC | Main Engine'!R1515+'CALC | Booster'!R1515)*INDEX(MassUnitsTable[],MATCH($R$3,MassUnitsTable[Mass Units],0),2), "")</f>
        <v/>
      </c>
      <c r="Q1515" s="27" t="str">
        <f>IFERROR(('CALC | Main Engine'!S1515+'CALC | Booster'!S1515)*INDEX(MassUnitsTable[],MATCH($R$3,MassUnitsTable[Mass Units],0),2), "")</f>
        <v/>
      </c>
      <c r="R1515" s="32" t="str">
        <f>IFERROR(('CALC | Main Engine'!T1515+'CALC | Booster'!T1515)*INDEX(MassUnitsTable[],MATCH($R$3,MassUnitsTable[Mass Units],0),2), "")</f>
        <v/>
      </c>
      <c r="S1515" s="10"/>
    </row>
    <row r="1516" spans="1:19" x14ac:dyDescent="0.25">
      <c r="A1516" s="10"/>
      <c r="B1516" s="4" t="str">
        <f t="shared" si="120"/>
        <v/>
      </c>
      <c r="C1516" s="5" t="str">
        <f t="shared" si="121"/>
        <v/>
      </c>
      <c r="D1516" s="5" t="str">
        <f t="shared" si="122"/>
        <v/>
      </c>
      <c r="E1516" s="5" t="str">
        <f t="shared" si="123"/>
        <v/>
      </c>
      <c r="F1516" s="5" t="str">
        <f>'CALC | Main Engine'!$B1516</f>
        <v/>
      </c>
      <c r="G1516" s="27" t="str">
        <f>'CALC | Main Engine'!$C1516</f>
        <v/>
      </c>
      <c r="H1516" s="6" t="str">
        <f>'CALC | Main Engine'!$E1516</f>
        <v/>
      </c>
      <c r="I1516" s="34" t="str">
        <f>IFERROR('CALC | Main Engine'!$F1516*INDEX(MassUnitsTable[],MATCH($R$3,MassUnitsTable[Mass Units],0),2), "")</f>
        <v/>
      </c>
      <c r="J1516" s="27" t="str">
        <f>IFERROR('CALC | Booster'!$F1516*INDEX(MassUnitsTable[],MATCH($R$3,MassUnitsTable[Mass Units],0),2), "")</f>
        <v/>
      </c>
      <c r="K1516" s="32" t="str">
        <f t="shared" si="124"/>
        <v/>
      </c>
      <c r="L1516" s="34" t="str">
        <f>IFERROR(('CALC | Main Engine'!N1516+'CALC | Booster'!N1516)*INDEX(MassUnitsTable[],MATCH($R$3,MassUnitsTable[Mass Units],0),2), "")</f>
        <v/>
      </c>
      <c r="M1516" s="27" t="str">
        <f>IFERROR(('CALC | Main Engine'!O1516+'CALC | Booster'!O1516)*INDEX(MassUnitsTable[],MATCH($R$3,MassUnitsTable[Mass Units],0),2), "")</f>
        <v/>
      </c>
      <c r="N1516" s="27" t="str">
        <f>IFERROR(('CALC | Main Engine'!P1516+'CALC | Booster'!P1516)*INDEX(MassUnitsTable[],MATCH($R$3,MassUnitsTable[Mass Units],0),2), "")</f>
        <v/>
      </c>
      <c r="O1516" s="27" t="str">
        <f>IFERROR(('CALC | Main Engine'!Q1516+'CALC | Booster'!Q1516)*INDEX(MassUnitsTable[],MATCH($R$3,MassUnitsTable[Mass Units],0),2), "")</f>
        <v/>
      </c>
      <c r="P1516" s="27" t="str">
        <f>IFERROR(('CALC | Main Engine'!R1516+'CALC | Booster'!R1516)*INDEX(MassUnitsTable[],MATCH($R$3,MassUnitsTable[Mass Units],0),2), "")</f>
        <v/>
      </c>
      <c r="Q1516" s="27" t="str">
        <f>IFERROR(('CALC | Main Engine'!S1516+'CALC | Booster'!S1516)*INDEX(MassUnitsTable[],MATCH($R$3,MassUnitsTable[Mass Units],0),2), "")</f>
        <v/>
      </c>
      <c r="R1516" s="32" t="str">
        <f>IFERROR(('CALC | Main Engine'!T1516+'CALC | Booster'!T1516)*INDEX(MassUnitsTable[],MATCH($R$3,MassUnitsTable[Mass Units],0),2), "")</f>
        <v/>
      </c>
      <c r="S1516" s="10"/>
    </row>
    <row r="1517" spans="1:19" x14ac:dyDescent="0.25">
      <c r="A1517" s="10"/>
      <c r="B1517" s="4" t="str">
        <f t="shared" si="120"/>
        <v/>
      </c>
      <c r="C1517" s="5" t="str">
        <f t="shared" si="121"/>
        <v/>
      </c>
      <c r="D1517" s="5" t="str">
        <f t="shared" si="122"/>
        <v/>
      </c>
      <c r="E1517" s="5" t="str">
        <f t="shared" si="123"/>
        <v/>
      </c>
      <c r="F1517" s="5" t="str">
        <f>'CALC | Main Engine'!$B1517</f>
        <v/>
      </c>
      <c r="G1517" s="27" t="str">
        <f>'CALC | Main Engine'!$C1517</f>
        <v/>
      </c>
      <c r="H1517" s="6" t="str">
        <f>'CALC | Main Engine'!$E1517</f>
        <v/>
      </c>
      <c r="I1517" s="34" t="str">
        <f>IFERROR('CALC | Main Engine'!$F1517*INDEX(MassUnitsTable[],MATCH($R$3,MassUnitsTable[Mass Units],0),2), "")</f>
        <v/>
      </c>
      <c r="J1517" s="27" t="str">
        <f>IFERROR('CALC | Booster'!$F1517*INDEX(MassUnitsTable[],MATCH($R$3,MassUnitsTable[Mass Units],0),2), "")</f>
        <v/>
      </c>
      <c r="K1517" s="32" t="str">
        <f t="shared" si="124"/>
        <v/>
      </c>
      <c r="L1517" s="34" t="str">
        <f>IFERROR(('CALC | Main Engine'!N1517+'CALC | Booster'!N1517)*INDEX(MassUnitsTable[],MATCH($R$3,MassUnitsTable[Mass Units],0),2), "")</f>
        <v/>
      </c>
      <c r="M1517" s="27" t="str">
        <f>IFERROR(('CALC | Main Engine'!O1517+'CALC | Booster'!O1517)*INDEX(MassUnitsTable[],MATCH($R$3,MassUnitsTable[Mass Units],0),2), "")</f>
        <v/>
      </c>
      <c r="N1517" s="27" t="str">
        <f>IFERROR(('CALC | Main Engine'!P1517+'CALC | Booster'!P1517)*INDEX(MassUnitsTable[],MATCH($R$3,MassUnitsTable[Mass Units],0),2), "")</f>
        <v/>
      </c>
      <c r="O1517" s="27" t="str">
        <f>IFERROR(('CALC | Main Engine'!Q1517+'CALC | Booster'!Q1517)*INDEX(MassUnitsTable[],MATCH($R$3,MassUnitsTable[Mass Units],0),2), "")</f>
        <v/>
      </c>
      <c r="P1517" s="27" t="str">
        <f>IFERROR(('CALC | Main Engine'!R1517+'CALC | Booster'!R1517)*INDEX(MassUnitsTable[],MATCH($R$3,MassUnitsTable[Mass Units],0),2), "")</f>
        <v/>
      </c>
      <c r="Q1517" s="27" t="str">
        <f>IFERROR(('CALC | Main Engine'!S1517+'CALC | Booster'!S1517)*INDEX(MassUnitsTable[],MATCH($R$3,MassUnitsTable[Mass Units],0),2), "")</f>
        <v/>
      </c>
      <c r="R1517" s="32" t="str">
        <f>IFERROR(('CALC | Main Engine'!T1517+'CALC | Booster'!T1517)*INDEX(MassUnitsTable[],MATCH($R$3,MassUnitsTable[Mass Units],0),2), "")</f>
        <v/>
      </c>
      <c r="S1517" s="10"/>
    </row>
    <row r="1518" spans="1:19" x14ac:dyDescent="0.25">
      <c r="A1518" s="10"/>
      <c r="B1518" s="4" t="str">
        <f t="shared" si="120"/>
        <v/>
      </c>
      <c r="C1518" s="5" t="str">
        <f t="shared" si="121"/>
        <v/>
      </c>
      <c r="D1518" s="5" t="str">
        <f t="shared" si="122"/>
        <v/>
      </c>
      <c r="E1518" s="5" t="str">
        <f t="shared" si="123"/>
        <v/>
      </c>
      <c r="F1518" s="5" t="str">
        <f>'CALC | Main Engine'!$B1518</f>
        <v/>
      </c>
      <c r="G1518" s="27" t="str">
        <f>'CALC | Main Engine'!$C1518</f>
        <v/>
      </c>
      <c r="H1518" s="6" t="str">
        <f>'CALC | Main Engine'!$E1518</f>
        <v/>
      </c>
      <c r="I1518" s="34" t="str">
        <f>IFERROR('CALC | Main Engine'!$F1518*INDEX(MassUnitsTable[],MATCH($R$3,MassUnitsTable[Mass Units],0),2), "")</f>
        <v/>
      </c>
      <c r="J1518" s="27" t="str">
        <f>IFERROR('CALC | Booster'!$F1518*INDEX(MassUnitsTable[],MATCH($R$3,MassUnitsTable[Mass Units],0),2), "")</f>
        <v/>
      </c>
      <c r="K1518" s="32" t="str">
        <f t="shared" si="124"/>
        <v/>
      </c>
      <c r="L1518" s="34" t="str">
        <f>IFERROR(('CALC | Main Engine'!N1518+'CALC | Booster'!N1518)*INDEX(MassUnitsTable[],MATCH($R$3,MassUnitsTable[Mass Units],0),2), "")</f>
        <v/>
      </c>
      <c r="M1518" s="27" t="str">
        <f>IFERROR(('CALC | Main Engine'!O1518+'CALC | Booster'!O1518)*INDEX(MassUnitsTable[],MATCH($R$3,MassUnitsTable[Mass Units],0),2), "")</f>
        <v/>
      </c>
      <c r="N1518" s="27" t="str">
        <f>IFERROR(('CALC | Main Engine'!P1518+'CALC | Booster'!P1518)*INDEX(MassUnitsTable[],MATCH($R$3,MassUnitsTable[Mass Units],0),2), "")</f>
        <v/>
      </c>
      <c r="O1518" s="27" t="str">
        <f>IFERROR(('CALC | Main Engine'!Q1518+'CALC | Booster'!Q1518)*INDEX(MassUnitsTable[],MATCH($R$3,MassUnitsTable[Mass Units],0),2), "")</f>
        <v/>
      </c>
      <c r="P1518" s="27" t="str">
        <f>IFERROR(('CALC | Main Engine'!R1518+'CALC | Booster'!R1518)*INDEX(MassUnitsTable[],MATCH($R$3,MassUnitsTable[Mass Units],0),2), "")</f>
        <v/>
      </c>
      <c r="Q1518" s="27" t="str">
        <f>IFERROR(('CALC | Main Engine'!S1518+'CALC | Booster'!S1518)*INDEX(MassUnitsTable[],MATCH($R$3,MassUnitsTable[Mass Units],0),2), "")</f>
        <v/>
      </c>
      <c r="R1518" s="32" t="str">
        <f>IFERROR(('CALC | Main Engine'!T1518+'CALC | Booster'!T1518)*INDEX(MassUnitsTable[],MATCH($R$3,MassUnitsTable[Mass Units],0),2), "")</f>
        <v/>
      </c>
      <c r="S1518" s="10"/>
    </row>
    <row r="1519" spans="1:19" x14ac:dyDescent="0.25">
      <c r="A1519" s="10"/>
      <c r="B1519" s="4" t="str">
        <f t="shared" si="120"/>
        <v/>
      </c>
      <c r="C1519" s="5" t="str">
        <f t="shared" si="121"/>
        <v/>
      </c>
      <c r="D1519" s="5" t="str">
        <f t="shared" si="122"/>
        <v/>
      </c>
      <c r="E1519" s="5" t="str">
        <f t="shared" si="123"/>
        <v/>
      </c>
      <c r="F1519" s="5" t="str">
        <f>'CALC | Main Engine'!$B1519</f>
        <v/>
      </c>
      <c r="G1519" s="27" t="str">
        <f>'CALC | Main Engine'!$C1519</f>
        <v/>
      </c>
      <c r="H1519" s="6" t="str">
        <f>'CALC | Main Engine'!$E1519</f>
        <v/>
      </c>
      <c r="I1519" s="34" t="str">
        <f>IFERROR('CALC | Main Engine'!$F1519*INDEX(MassUnitsTable[],MATCH($R$3,MassUnitsTable[Mass Units],0),2), "")</f>
        <v/>
      </c>
      <c r="J1519" s="27" t="str">
        <f>IFERROR('CALC | Booster'!$F1519*INDEX(MassUnitsTable[],MATCH($R$3,MassUnitsTable[Mass Units],0),2), "")</f>
        <v/>
      </c>
      <c r="K1519" s="32" t="str">
        <f t="shared" si="124"/>
        <v/>
      </c>
      <c r="L1519" s="34" t="str">
        <f>IFERROR(('CALC | Main Engine'!N1519+'CALC | Booster'!N1519)*INDEX(MassUnitsTable[],MATCH($R$3,MassUnitsTable[Mass Units],0),2), "")</f>
        <v/>
      </c>
      <c r="M1519" s="27" t="str">
        <f>IFERROR(('CALC | Main Engine'!O1519+'CALC | Booster'!O1519)*INDEX(MassUnitsTable[],MATCH($R$3,MassUnitsTable[Mass Units],0),2), "")</f>
        <v/>
      </c>
      <c r="N1519" s="27" t="str">
        <f>IFERROR(('CALC | Main Engine'!P1519+'CALC | Booster'!P1519)*INDEX(MassUnitsTable[],MATCH($R$3,MassUnitsTable[Mass Units],0),2), "")</f>
        <v/>
      </c>
      <c r="O1519" s="27" t="str">
        <f>IFERROR(('CALC | Main Engine'!Q1519+'CALC | Booster'!Q1519)*INDEX(MassUnitsTable[],MATCH($R$3,MassUnitsTable[Mass Units],0),2), "")</f>
        <v/>
      </c>
      <c r="P1519" s="27" t="str">
        <f>IFERROR(('CALC | Main Engine'!R1519+'CALC | Booster'!R1519)*INDEX(MassUnitsTable[],MATCH($R$3,MassUnitsTable[Mass Units],0),2), "")</f>
        <v/>
      </c>
      <c r="Q1519" s="27" t="str">
        <f>IFERROR(('CALC | Main Engine'!S1519+'CALC | Booster'!S1519)*INDEX(MassUnitsTable[],MATCH($R$3,MassUnitsTable[Mass Units],0),2), "")</f>
        <v/>
      </c>
      <c r="R1519" s="32" t="str">
        <f>IFERROR(('CALC | Main Engine'!T1519+'CALC | Booster'!T1519)*INDEX(MassUnitsTable[],MATCH($R$3,MassUnitsTable[Mass Units],0),2), "")</f>
        <v/>
      </c>
      <c r="S1519" s="10"/>
    </row>
    <row r="1520" spans="1:19" x14ac:dyDescent="0.25">
      <c r="A1520" s="10"/>
      <c r="B1520" s="4" t="str">
        <f t="shared" si="120"/>
        <v/>
      </c>
      <c r="C1520" s="5" t="str">
        <f t="shared" si="121"/>
        <v/>
      </c>
      <c r="D1520" s="5" t="str">
        <f t="shared" si="122"/>
        <v/>
      </c>
      <c r="E1520" s="5" t="str">
        <f t="shared" si="123"/>
        <v/>
      </c>
      <c r="F1520" s="5" t="str">
        <f>'CALC | Main Engine'!$B1520</f>
        <v/>
      </c>
      <c r="G1520" s="27" t="str">
        <f>'CALC | Main Engine'!$C1520</f>
        <v/>
      </c>
      <c r="H1520" s="6" t="str">
        <f>'CALC | Main Engine'!$E1520</f>
        <v/>
      </c>
      <c r="I1520" s="34" t="str">
        <f>IFERROR('CALC | Main Engine'!$F1520*INDEX(MassUnitsTable[],MATCH($R$3,MassUnitsTable[Mass Units],0),2), "")</f>
        <v/>
      </c>
      <c r="J1520" s="27" t="str">
        <f>IFERROR('CALC | Booster'!$F1520*INDEX(MassUnitsTable[],MATCH($R$3,MassUnitsTable[Mass Units],0),2), "")</f>
        <v/>
      </c>
      <c r="K1520" s="32" t="str">
        <f t="shared" si="124"/>
        <v/>
      </c>
      <c r="L1520" s="34" t="str">
        <f>IFERROR(('CALC | Main Engine'!N1520+'CALC | Booster'!N1520)*INDEX(MassUnitsTable[],MATCH($R$3,MassUnitsTable[Mass Units],0),2), "")</f>
        <v/>
      </c>
      <c r="M1520" s="27" t="str">
        <f>IFERROR(('CALC | Main Engine'!O1520+'CALC | Booster'!O1520)*INDEX(MassUnitsTable[],MATCH($R$3,MassUnitsTable[Mass Units],0),2), "")</f>
        <v/>
      </c>
      <c r="N1520" s="27" t="str">
        <f>IFERROR(('CALC | Main Engine'!P1520+'CALC | Booster'!P1520)*INDEX(MassUnitsTable[],MATCH($R$3,MassUnitsTable[Mass Units],0),2), "")</f>
        <v/>
      </c>
      <c r="O1520" s="27" t="str">
        <f>IFERROR(('CALC | Main Engine'!Q1520+'CALC | Booster'!Q1520)*INDEX(MassUnitsTable[],MATCH($R$3,MassUnitsTable[Mass Units],0),2), "")</f>
        <v/>
      </c>
      <c r="P1520" s="27" t="str">
        <f>IFERROR(('CALC | Main Engine'!R1520+'CALC | Booster'!R1520)*INDEX(MassUnitsTable[],MATCH($R$3,MassUnitsTable[Mass Units],0),2), "")</f>
        <v/>
      </c>
      <c r="Q1520" s="27" t="str">
        <f>IFERROR(('CALC | Main Engine'!S1520+'CALC | Booster'!S1520)*INDEX(MassUnitsTable[],MATCH($R$3,MassUnitsTable[Mass Units],0),2), "")</f>
        <v/>
      </c>
      <c r="R1520" s="32" t="str">
        <f>IFERROR(('CALC | Main Engine'!T1520+'CALC | Booster'!T1520)*INDEX(MassUnitsTable[],MATCH($R$3,MassUnitsTable[Mass Units],0),2), "")</f>
        <v/>
      </c>
      <c r="S1520" s="10"/>
    </row>
    <row r="1521" spans="1:19" x14ac:dyDescent="0.25">
      <c r="A1521" s="10"/>
      <c r="B1521" s="4" t="str">
        <f t="shared" si="120"/>
        <v/>
      </c>
      <c r="C1521" s="5" t="str">
        <f t="shared" si="121"/>
        <v/>
      </c>
      <c r="D1521" s="5" t="str">
        <f t="shared" si="122"/>
        <v/>
      </c>
      <c r="E1521" s="5" t="str">
        <f t="shared" si="123"/>
        <v/>
      </c>
      <c r="F1521" s="5" t="str">
        <f>'CALC | Main Engine'!$B1521</f>
        <v/>
      </c>
      <c r="G1521" s="27" t="str">
        <f>'CALC | Main Engine'!$C1521</f>
        <v/>
      </c>
      <c r="H1521" s="6" t="str">
        <f>'CALC | Main Engine'!$E1521</f>
        <v/>
      </c>
      <c r="I1521" s="34" t="str">
        <f>IFERROR('CALC | Main Engine'!$F1521*INDEX(MassUnitsTable[],MATCH($R$3,MassUnitsTable[Mass Units],0),2), "")</f>
        <v/>
      </c>
      <c r="J1521" s="27" t="str">
        <f>IFERROR('CALC | Booster'!$F1521*INDEX(MassUnitsTable[],MATCH($R$3,MassUnitsTable[Mass Units],0),2), "")</f>
        <v/>
      </c>
      <c r="K1521" s="32" t="str">
        <f t="shared" si="124"/>
        <v/>
      </c>
      <c r="L1521" s="34" t="str">
        <f>IFERROR(('CALC | Main Engine'!N1521+'CALC | Booster'!N1521)*INDEX(MassUnitsTable[],MATCH($R$3,MassUnitsTable[Mass Units],0),2), "")</f>
        <v/>
      </c>
      <c r="M1521" s="27" t="str">
        <f>IFERROR(('CALC | Main Engine'!O1521+'CALC | Booster'!O1521)*INDEX(MassUnitsTable[],MATCH($R$3,MassUnitsTable[Mass Units],0),2), "")</f>
        <v/>
      </c>
      <c r="N1521" s="27" t="str">
        <f>IFERROR(('CALC | Main Engine'!P1521+'CALC | Booster'!P1521)*INDEX(MassUnitsTable[],MATCH($R$3,MassUnitsTable[Mass Units],0),2), "")</f>
        <v/>
      </c>
      <c r="O1521" s="27" t="str">
        <f>IFERROR(('CALC | Main Engine'!Q1521+'CALC | Booster'!Q1521)*INDEX(MassUnitsTable[],MATCH($R$3,MassUnitsTable[Mass Units],0),2), "")</f>
        <v/>
      </c>
      <c r="P1521" s="27" t="str">
        <f>IFERROR(('CALC | Main Engine'!R1521+'CALC | Booster'!R1521)*INDEX(MassUnitsTable[],MATCH($R$3,MassUnitsTable[Mass Units],0),2), "")</f>
        <v/>
      </c>
      <c r="Q1521" s="27" t="str">
        <f>IFERROR(('CALC | Main Engine'!S1521+'CALC | Booster'!S1521)*INDEX(MassUnitsTable[],MATCH($R$3,MassUnitsTable[Mass Units],0),2), "")</f>
        <v/>
      </c>
      <c r="R1521" s="32" t="str">
        <f>IFERROR(('CALC | Main Engine'!T1521+'CALC | Booster'!T1521)*INDEX(MassUnitsTable[],MATCH($R$3,MassUnitsTable[Mass Units],0),2), "")</f>
        <v/>
      </c>
      <c r="S1521" s="10"/>
    </row>
    <row r="1522" spans="1:19" x14ac:dyDescent="0.25">
      <c r="A1522" s="10"/>
      <c r="B1522" s="4" t="str">
        <f t="shared" si="120"/>
        <v/>
      </c>
      <c r="C1522" s="5" t="str">
        <f t="shared" si="121"/>
        <v/>
      </c>
      <c r="D1522" s="5" t="str">
        <f t="shared" si="122"/>
        <v/>
      </c>
      <c r="E1522" s="5" t="str">
        <f t="shared" si="123"/>
        <v/>
      </c>
      <c r="F1522" s="5" t="str">
        <f>'CALC | Main Engine'!$B1522</f>
        <v/>
      </c>
      <c r="G1522" s="27" t="str">
        <f>'CALC | Main Engine'!$C1522</f>
        <v/>
      </c>
      <c r="H1522" s="6" t="str">
        <f>'CALC | Main Engine'!$E1522</f>
        <v/>
      </c>
      <c r="I1522" s="34" t="str">
        <f>IFERROR('CALC | Main Engine'!$F1522*INDEX(MassUnitsTable[],MATCH($R$3,MassUnitsTable[Mass Units],0),2), "")</f>
        <v/>
      </c>
      <c r="J1522" s="27" t="str">
        <f>IFERROR('CALC | Booster'!$F1522*INDEX(MassUnitsTable[],MATCH($R$3,MassUnitsTable[Mass Units],0),2), "")</f>
        <v/>
      </c>
      <c r="K1522" s="32" t="str">
        <f t="shared" si="124"/>
        <v/>
      </c>
      <c r="L1522" s="34" t="str">
        <f>IFERROR(('CALC | Main Engine'!N1522+'CALC | Booster'!N1522)*INDEX(MassUnitsTable[],MATCH($R$3,MassUnitsTable[Mass Units],0),2), "")</f>
        <v/>
      </c>
      <c r="M1522" s="27" t="str">
        <f>IFERROR(('CALC | Main Engine'!O1522+'CALC | Booster'!O1522)*INDEX(MassUnitsTable[],MATCH($R$3,MassUnitsTable[Mass Units],0),2), "")</f>
        <v/>
      </c>
      <c r="N1522" s="27" t="str">
        <f>IFERROR(('CALC | Main Engine'!P1522+'CALC | Booster'!P1522)*INDEX(MassUnitsTable[],MATCH($R$3,MassUnitsTable[Mass Units],0),2), "")</f>
        <v/>
      </c>
      <c r="O1522" s="27" t="str">
        <f>IFERROR(('CALC | Main Engine'!Q1522+'CALC | Booster'!Q1522)*INDEX(MassUnitsTable[],MATCH($R$3,MassUnitsTable[Mass Units],0),2), "")</f>
        <v/>
      </c>
      <c r="P1522" s="27" t="str">
        <f>IFERROR(('CALC | Main Engine'!R1522+'CALC | Booster'!R1522)*INDEX(MassUnitsTable[],MATCH($R$3,MassUnitsTable[Mass Units],0),2), "")</f>
        <v/>
      </c>
      <c r="Q1522" s="27" t="str">
        <f>IFERROR(('CALC | Main Engine'!S1522+'CALC | Booster'!S1522)*INDEX(MassUnitsTable[],MATCH($R$3,MassUnitsTable[Mass Units],0),2), "")</f>
        <v/>
      </c>
      <c r="R1522" s="32" t="str">
        <f>IFERROR(('CALC | Main Engine'!T1522+'CALC | Booster'!T1522)*INDEX(MassUnitsTable[],MATCH($R$3,MassUnitsTable[Mass Units],0),2), "")</f>
        <v/>
      </c>
      <c r="S1522" s="10"/>
    </row>
    <row r="1523" spans="1:19" x14ac:dyDescent="0.25">
      <c r="A1523" s="10"/>
      <c r="B1523" s="4" t="str">
        <f t="shared" si="120"/>
        <v/>
      </c>
      <c r="C1523" s="5" t="str">
        <f t="shared" si="121"/>
        <v/>
      </c>
      <c r="D1523" s="5" t="str">
        <f t="shared" si="122"/>
        <v/>
      </c>
      <c r="E1523" s="5" t="str">
        <f t="shared" si="123"/>
        <v/>
      </c>
      <c r="F1523" s="5" t="str">
        <f>'CALC | Main Engine'!$B1523</f>
        <v/>
      </c>
      <c r="G1523" s="27" t="str">
        <f>'CALC | Main Engine'!$C1523</f>
        <v/>
      </c>
      <c r="H1523" s="6" t="str">
        <f>'CALC | Main Engine'!$E1523</f>
        <v/>
      </c>
      <c r="I1523" s="34" t="str">
        <f>IFERROR('CALC | Main Engine'!$F1523*INDEX(MassUnitsTable[],MATCH($R$3,MassUnitsTable[Mass Units],0),2), "")</f>
        <v/>
      </c>
      <c r="J1523" s="27" t="str">
        <f>IFERROR('CALC | Booster'!$F1523*INDEX(MassUnitsTable[],MATCH($R$3,MassUnitsTable[Mass Units],0),2), "")</f>
        <v/>
      </c>
      <c r="K1523" s="32" t="str">
        <f t="shared" si="124"/>
        <v/>
      </c>
      <c r="L1523" s="34" t="str">
        <f>IFERROR(('CALC | Main Engine'!N1523+'CALC | Booster'!N1523)*INDEX(MassUnitsTable[],MATCH($R$3,MassUnitsTable[Mass Units],0),2), "")</f>
        <v/>
      </c>
      <c r="M1523" s="27" t="str">
        <f>IFERROR(('CALC | Main Engine'!O1523+'CALC | Booster'!O1523)*INDEX(MassUnitsTable[],MATCH($R$3,MassUnitsTable[Mass Units],0),2), "")</f>
        <v/>
      </c>
      <c r="N1523" s="27" t="str">
        <f>IFERROR(('CALC | Main Engine'!P1523+'CALC | Booster'!P1523)*INDEX(MassUnitsTable[],MATCH($R$3,MassUnitsTable[Mass Units],0),2), "")</f>
        <v/>
      </c>
      <c r="O1523" s="27" t="str">
        <f>IFERROR(('CALC | Main Engine'!Q1523+'CALC | Booster'!Q1523)*INDEX(MassUnitsTable[],MATCH($R$3,MassUnitsTable[Mass Units],0),2), "")</f>
        <v/>
      </c>
      <c r="P1523" s="27" t="str">
        <f>IFERROR(('CALC | Main Engine'!R1523+'CALC | Booster'!R1523)*INDEX(MassUnitsTable[],MATCH($R$3,MassUnitsTable[Mass Units],0),2), "")</f>
        <v/>
      </c>
      <c r="Q1523" s="27" t="str">
        <f>IFERROR(('CALC | Main Engine'!S1523+'CALC | Booster'!S1523)*INDEX(MassUnitsTable[],MATCH($R$3,MassUnitsTable[Mass Units],0),2), "")</f>
        <v/>
      </c>
      <c r="R1523" s="32" t="str">
        <f>IFERROR(('CALC | Main Engine'!T1523+'CALC | Booster'!T1523)*INDEX(MassUnitsTable[],MATCH($R$3,MassUnitsTable[Mass Units],0),2), "")</f>
        <v/>
      </c>
      <c r="S1523" s="10"/>
    </row>
    <row r="1524" spans="1:19" x14ac:dyDescent="0.25">
      <c r="A1524" s="10"/>
      <c r="B1524" s="4" t="str">
        <f t="shared" si="120"/>
        <v/>
      </c>
      <c r="C1524" s="5" t="str">
        <f t="shared" si="121"/>
        <v/>
      </c>
      <c r="D1524" s="5" t="str">
        <f t="shared" si="122"/>
        <v/>
      </c>
      <c r="E1524" s="5" t="str">
        <f t="shared" si="123"/>
        <v/>
      </c>
      <c r="F1524" s="5" t="str">
        <f>'CALC | Main Engine'!$B1524</f>
        <v/>
      </c>
      <c r="G1524" s="27" t="str">
        <f>'CALC | Main Engine'!$C1524</f>
        <v/>
      </c>
      <c r="H1524" s="6" t="str">
        <f>'CALC | Main Engine'!$E1524</f>
        <v/>
      </c>
      <c r="I1524" s="34" t="str">
        <f>IFERROR('CALC | Main Engine'!$F1524*INDEX(MassUnitsTable[],MATCH($R$3,MassUnitsTable[Mass Units],0),2), "")</f>
        <v/>
      </c>
      <c r="J1524" s="27" t="str">
        <f>IFERROR('CALC | Booster'!$F1524*INDEX(MassUnitsTable[],MATCH($R$3,MassUnitsTable[Mass Units],0),2), "")</f>
        <v/>
      </c>
      <c r="K1524" s="32" t="str">
        <f t="shared" si="124"/>
        <v/>
      </c>
      <c r="L1524" s="34" t="str">
        <f>IFERROR(('CALC | Main Engine'!N1524+'CALC | Booster'!N1524)*INDEX(MassUnitsTable[],MATCH($R$3,MassUnitsTable[Mass Units],0),2), "")</f>
        <v/>
      </c>
      <c r="M1524" s="27" t="str">
        <f>IFERROR(('CALC | Main Engine'!O1524+'CALC | Booster'!O1524)*INDEX(MassUnitsTable[],MATCH($R$3,MassUnitsTable[Mass Units],0),2), "")</f>
        <v/>
      </c>
      <c r="N1524" s="27" t="str">
        <f>IFERROR(('CALC | Main Engine'!P1524+'CALC | Booster'!P1524)*INDEX(MassUnitsTable[],MATCH($R$3,MassUnitsTable[Mass Units],0),2), "")</f>
        <v/>
      </c>
      <c r="O1524" s="27" t="str">
        <f>IFERROR(('CALC | Main Engine'!Q1524+'CALC | Booster'!Q1524)*INDEX(MassUnitsTable[],MATCH($R$3,MassUnitsTable[Mass Units],0),2), "")</f>
        <v/>
      </c>
      <c r="P1524" s="27" t="str">
        <f>IFERROR(('CALC | Main Engine'!R1524+'CALC | Booster'!R1524)*INDEX(MassUnitsTable[],MATCH($R$3,MassUnitsTable[Mass Units],0),2), "")</f>
        <v/>
      </c>
      <c r="Q1524" s="27" t="str">
        <f>IFERROR(('CALC | Main Engine'!S1524+'CALC | Booster'!S1524)*INDEX(MassUnitsTable[],MATCH($R$3,MassUnitsTable[Mass Units],0),2), "")</f>
        <v/>
      </c>
      <c r="R1524" s="32" t="str">
        <f>IFERROR(('CALC | Main Engine'!T1524+'CALC | Booster'!T1524)*INDEX(MassUnitsTable[],MATCH($R$3,MassUnitsTable[Mass Units],0),2), "")</f>
        <v/>
      </c>
      <c r="S1524" s="10"/>
    </row>
    <row r="1525" spans="1:19" x14ac:dyDescent="0.25">
      <c r="A1525" s="10"/>
      <c r="B1525" s="4" t="str">
        <f t="shared" si="120"/>
        <v/>
      </c>
      <c r="C1525" s="5" t="str">
        <f t="shared" si="121"/>
        <v/>
      </c>
      <c r="D1525" s="5" t="str">
        <f t="shared" si="122"/>
        <v/>
      </c>
      <c r="E1525" s="5" t="str">
        <f t="shared" si="123"/>
        <v/>
      </c>
      <c r="F1525" s="5" t="str">
        <f>'CALC | Main Engine'!$B1525</f>
        <v/>
      </c>
      <c r="G1525" s="27" t="str">
        <f>'CALC | Main Engine'!$C1525</f>
        <v/>
      </c>
      <c r="H1525" s="6" t="str">
        <f>'CALC | Main Engine'!$E1525</f>
        <v/>
      </c>
      <c r="I1525" s="34" t="str">
        <f>IFERROR('CALC | Main Engine'!$F1525*INDEX(MassUnitsTable[],MATCH($R$3,MassUnitsTable[Mass Units],0),2), "")</f>
        <v/>
      </c>
      <c r="J1525" s="27" t="str">
        <f>IFERROR('CALC | Booster'!$F1525*INDEX(MassUnitsTable[],MATCH($R$3,MassUnitsTable[Mass Units],0),2), "")</f>
        <v/>
      </c>
      <c r="K1525" s="32" t="str">
        <f t="shared" si="124"/>
        <v/>
      </c>
      <c r="L1525" s="34" t="str">
        <f>IFERROR(('CALC | Main Engine'!N1525+'CALC | Booster'!N1525)*INDEX(MassUnitsTable[],MATCH($R$3,MassUnitsTable[Mass Units],0),2), "")</f>
        <v/>
      </c>
      <c r="M1525" s="27" t="str">
        <f>IFERROR(('CALC | Main Engine'!O1525+'CALC | Booster'!O1525)*INDEX(MassUnitsTable[],MATCH($R$3,MassUnitsTable[Mass Units],0),2), "")</f>
        <v/>
      </c>
      <c r="N1525" s="27" t="str">
        <f>IFERROR(('CALC | Main Engine'!P1525+'CALC | Booster'!P1525)*INDEX(MassUnitsTable[],MATCH($R$3,MassUnitsTable[Mass Units],0),2), "")</f>
        <v/>
      </c>
      <c r="O1525" s="27" t="str">
        <f>IFERROR(('CALC | Main Engine'!Q1525+'CALC | Booster'!Q1525)*INDEX(MassUnitsTable[],MATCH($R$3,MassUnitsTable[Mass Units],0),2), "")</f>
        <v/>
      </c>
      <c r="P1525" s="27" t="str">
        <f>IFERROR(('CALC | Main Engine'!R1525+'CALC | Booster'!R1525)*INDEX(MassUnitsTable[],MATCH($R$3,MassUnitsTable[Mass Units],0),2), "")</f>
        <v/>
      </c>
      <c r="Q1525" s="27" t="str">
        <f>IFERROR(('CALC | Main Engine'!S1525+'CALC | Booster'!S1525)*INDEX(MassUnitsTable[],MATCH($R$3,MassUnitsTable[Mass Units],0),2), "")</f>
        <v/>
      </c>
      <c r="R1525" s="32" t="str">
        <f>IFERROR(('CALC | Main Engine'!T1525+'CALC | Booster'!T1525)*INDEX(MassUnitsTable[],MATCH($R$3,MassUnitsTable[Mass Units],0),2), "")</f>
        <v/>
      </c>
      <c r="S1525" s="10"/>
    </row>
    <row r="1526" spans="1:19" x14ac:dyDescent="0.25">
      <c r="A1526" s="10"/>
      <c r="B1526" s="4" t="str">
        <f t="shared" si="120"/>
        <v/>
      </c>
      <c r="C1526" s="5" t="str">
        <f t="shared" si="121"/>
        <v/>
      </c>
      <c r="D1526" s="5" t="str">
        <f t="shared" si="122"/>
        <v/>
      </c>
      <c r="E1526" s="5" t="str">
        <f t="shared" si="123"/>
        <v/>
      </c>
      <c r="F1526" s="5" t="str">
        <f>'CALC | Main Engine'!$B1526</f>
        <v/>
      </c>
      <c r="G1526" s="27" t="str">
        <f>'CALC | Main Engine'!$C1526</f>
        <v/>
      </c>
      <c r="H1526" s="6" t="str">
        <f>'CALC | Main Engine'!$E1526</f>
        <v/>
      </c>
      <c r="I1526" s="34" t="str">
        <f>IFERROR('CALC | Main Engine'!$F1526*INDEX(MassUnitsTable[],MATCH($R$3,MassUnitsTable[Mass Units],0),2), "")</f>
        <v/>
      </c>
      <c r="J1526" s="27" t="str">
        <f>IFERROR('CALC | Booster'!$F1526*INDEX(MassUnitsTable[],MATCH($R$3,MassUnitsTable[Mass Units],0),2), "")</f>
        <v/>
      </c>
      <c r="K1526" s="32" t="str">
        <f t="shared" si="124"/>
        <v/>
      </c>
      <c r="L1526" s="34" t="str">
        <f>IFERROR(('CALC | Main Engine'!N1526+'CALC | Booster'!N1526)*INDEX(MassUnitsTable[],MATCH($R$3,MassUnitsTable[Mass Units],0),2), "")</f>
        <v/>
      </c>
      <c r="M1526" s="27" t="str">
        <f>IFERROR(('CALC | Main Engine'!O1526+'CALC | Booster'!O1526)*INDEX(MassUnitsTable[],MATCH($R$3,MassUnitsTable[Mass Units],0),2), "")</f>
        <v/>
      </c>
      <c r="N1526" s="27" t="str">
        <f>IFERROR(('CALC | Main Engine'!P1526+'CALC | Booster'!P1526)*INDEX(MassUnitsTable[],MATCH($R$3,MassUnitsTable[Mass Units],0),2), "")</f>
        <v/>
      </c>
      <c r="O1526" s="27" t="str">
        <f>IFERROR(('CALC | Main Engine'!Q1526+'CALC | Booster'!Q1526)*INDEX(MassUnitsTable[],MATCH($R$3,MassUnitsTable[Mass Units],0),2), "")</f>
        <v/>
      </c>
      <c r="P1526" s="27" t="str">
        <f>IFERROR(('CALC | Main Engine'!R1526+'CALC | Booster'!R1526)*INDEX(MassUnitsTable[],MATCH($R$3,MassUnitsTable[Mass Units],0),2), "")</f>
        <v/>
      </c>
      <c r="Q1526" s="27" t="str">
        <f>IFERROR(('CALC | Main Engine'!S1526+'CALC | Booster'!S1526)*INDEX(MassUnitsTable[],MATCH($R$3,MassUnitsTable[Mass Units],0),2), "")</f>
        <v/>
      </c>
      <c r="R1526" s="32" t="str">
        <f>IFERROR(('CALC | Main Engine'!T1526+'CALC | Booster'!T1526)*INDEX(MassUnitsTable[],MATCH($R$3,MassUnitsTable[Mass Units],0),2), "")</f>
        <v/>
      </c>
      <c r="S1526" s="10"/>
    </row>
    <row r="1527" spans="1:19" x14ac:dyDescent="0.25">
      <c r="A1527" s="10"/>
      <c r="B1527" s="4" t="str">
        <f t="shared" si="120"/>
        <v/>
      </c>
      <c r="C1527" s="5" t="str">
        <f t="shared" si="121"/>
        <v/>
      </c>
      <c r="D1527" s="5" t="str">
        <f t="shared" si="122"/>
        <v/>
      </c>
      <c r="E1527" s="5" t="str">
        <f t="shared" si="123"/>
        <v/>
      </c>
      <c r="F1527" s="5" t="str">
        <f>'CALC | Main Engine'!$B1527</f>
        <v/>
      </c>
      <c r="G1527" s="27" t="str">
        <f>'CALC | Main Engine'!$C1527</f>
        <v/>
      </c>
      <c r="H1527" s="6" t="str">
        <f>'CALC | Main Engine'!$E1527</f>
        <v/>
      </c>
      <c r="I1527" s="34" t="str">
        <f>IFERROR('CALC | Main Engine'!$F1527*INDEX(MassUnitsTable[],MATCH($R$3,MassUnitsTable[Mass Units],0),2), "")</f>
        <v/>
      </c>
      <c r="J1527" s="27" t="str">
        <f>IFERROR('CALC | Booster'!$F1527*INDEX(MassUnitsTable[],MATCH($R$3,MassUnitsTable[Mass Units],0),2), "")</f>
        <v/>
      </c>
      <c r="K1527" s="32" t="str">
        <f t="shared" si="124"/>
        <v/>
      </c>
      <c r="L1527" s="34" t="str">
        <f>IFERROR(('CALC | Main Engine'!N1527+'CALC | Booster'!N1527)*INDEX(MassUnitsTable[],MATCH($R$3,MassUnitsTable[Mass Units],0),2), "")</f>
        <v/>
      </c>
      <c r="M1527" s="27" t="str">
        <f>IFERROR(('CALC | Main Engine'!O1527+'CALC | Booster'!O1527)*INDEX(MassUnitsTable[],MATCH($R$3,MassUnitsTable[Mass Units],0),2), "")</f>
        <v/>
      </c>
      <c r="N1527" s="27" t="str">
        <f>IFERROR(('CALC | Main Engine'!P1527+'CALC | Booster'!P1527)*INDEX(MassUnitsTable[],MATCH($R$3,MassUnitsTable[Mass Units],0),2), "")</f>
        <v/>
      </c>
      <c r="O1527" s="27" t="str">
        <f>IFERROR(('CALC | Main Engine'!Q1527+'CALC | Booster'!Q1527)*INDEX(MassUnitsTable[],MATCH($R$3,MassUnitsTable[Mass Units],0),2), "")</f>
        <v/>
      </c>
      <c r="P1527" s="27" t="str">
        <f>IFERROR(('CALC | Main Engine'!R1527+'CALC | Booster'!R1527)*INDEX(MassUnitsTable[],MATCH($R$3,MassUnitsTable[Mass Units],0),2), "")</f>
        <v/>
      </c>
      <c r="Q1527" s="27" t="str">
        <f>IFERROR(('CALC | Main Engine'!S1527+'CALC | Booster'!S1527)*INDEX(MassUnitsTable[],MATCH($R$3,MassUnitsTable[Mass Units],0),2), "")</f>
        <v/>
      </c>
      <c r="R1527" s="32" t="str">
        <f>IFERROR(('CALC | Main Engine'!T1527+'CALC | Booster'!T1527)*INDEX(MassUnitsTable[],MATCH($R$3,MassUnitsTable[Mass Units],0),2), "")</f>
        <v/>
      </c>
      <c r="S1527" s="10"/>
    </row>
    <row r="1528" spans="1:19" x14ac:dyDescent="0.25">
      <c r="A1528" s="10"/>
      <c r="B1528" s="4" t="str">
        <f t="shared" si="120"/>
        <v/>
      </c>
      <c r="C1528" s="5" t="str">
        <f t="shared" si="121"/>
        <v/>
      </c>
      <c r="D1528" s="5" t="str">
        <f t="shared" si="122"/>
        <v/>
      </c>
      <c r="E1528" s="5" t="str">
        <f t="shared" si="123"/>
        <v/>
      </c>
      <c r="F1528" s="5" t="str">
        <f>'CALC | Main Engine'!$B1528</f>
        <v/>
      </c>
      <c r="G1528" s="27" t="str">
        <f>'CALC | Main Engine'!$C1528</f>
        <v/>
      </c>
      <c r="H1528" s="6" t="str">
        <f>'CALC | Main Engine'!$E1528</f>
        <v/>
      </c>
      <c r="I1528" s="34" t="str">
        <f>IFERROR('CALC | Main Engine'!$F1528*INDEX(MassUnitsTable[],MATCH($R$3,MassUnitsTable[Mass Units],0),2), "")</f>
        <v/>
      </c>
      <c r="J1528" s="27" t="str">
        <f>IFERROR('CALC | Booster'!$F1528*INDEX(MassUnitsTable[],MATCH($R$3,MassUnitsTable[Mass Units],0),2), "")</f>
        <v/>
      </c>
      <c r="K1528" s="32" t="str">
        <f t="shared" si="124"/>
        <v/>
      </c>
      <c r="L1528" s="34" t="str">
        <f>IFERROR(('CALC | Main Engine'!N1528+'CALC | Booster'!N1528)*INDEX(MassUnitsTable[],MATCH($R$3,MassUnitsTable[Mass Units],0),2), "")</f>
        <v/>
      </c>
      <c r="M1528" s="27" t="str">
        <f>IFERROR(('CALC | Main Engine'!O1528+'CALC | Booster'!O1528)*INDEX(MassUnitsTable[],MATCH($R$3,MassUnitsTable[Mass Units],0),2), "")</f>
        <v/>
      </c>
      <c r="N1528" s="27" t="str">
        <f>IFERROR(('CALC | Main Engine'!P1528+'CALC | Booster'!P1528)*INDEX(MassUnitsTable[],MATCH($R$3,MassUnitsTable[Mass Units],0),2), "")</f>
        <v/>
      </c>
      <c r="O1528" s="27" t="str">
        <f>IFERROR(('CALC | Main Engine'!Q1528+'CALC | Booster'!Q1528)*INDEX(MassUnitsTable[],MATCH($R$3,MassUnitsTable[Mass Units],0),2), "")</f>
        <v/>
      </c>
      <c r="P1528" s="27" t="str">
        <f>IFERROR(('CALC | Main Engine'!R1528+'CALC | Booster'!R1528)*INDEX(MassUnitsTable[],MATCH($R$3,MassUnitsTable[Mass Units],0),2), "")</f>
        <v/>
      </c>
      <c r="Q1528" s="27" t="str">
        <f>IFERROR(('CALC | Main Engine'!S1528+'CALC | Booster'!S1528)*INDEX(MassUnitsTable[],MATCH($R$3,MassUnitsTable[Mass Units],0),2), "")</f>
        <v/>
      </c>
      <c r="R1528" s="32" t="str">
        <f>IFERROR(('CALC | Main Engine'!T1528+'CALC | Booster'!T1528)*INDEX(MassUnitsTable[],MATCH($R$3,MassUnitsTable[Mass Units],0),2), "")</f>
        <v/>
      </c>
      <c r="S1528" s="10"/>
    </row>
    <row r="1529" spans="1:19" x14ac:dyDescent="0.25">
      <c r="A1529" s="10"/>
      <c r="B1529" s="4" t="str">
        <f t="shared" si="120"/>
        <v/>
      </c>
      <c r="C1529" s="5" t="str">
        <f t="shared" si="121"/>
        <v/>
      </c>
      <c r="D1529" s="5" t="str">
        <f t="shared" si="122"/>
        <v/>
      </c>
      <c r="E1529" s="5" t="str">
        <f t="shared" si="123"/>
        <v/>
      </c>
      <c r="F1529" s="5" t="str">
        <f>'CALC | Main Engine'!$B1529</f>
        <v/>
      </c>
      <c r="G1529" s="27" t="str">
        <f>'CALC | Main Engine'!$C1529</f>
        <v/>
      </c>
      <c r="H1529" s="6" t="str">
        <f>'CALC | Main Engine'!$E1529</f>
        <v/>
      </c>
      <c r="I1529" s="34" t="str">
        <f>IFERROR('CALC | Main Engine'!$F1529*INDEX(MassUnitsTable[],MATCH($R$3,MassUnitsTable[Mass Units],0),2), "")</f>
        <v/>
      </c>
      <c r="J1529" s="27" t="str">
        <f>IFERROR('CALC | Booster'!$F1529*INDEX(MassUnitsTable[],MATCH($R$3,MassUnitsTable[Mass Units],0),2), "")</f>
        <v/>
      </c>
      <c r="K1529" s="32" t="str">
        <f t="shared" si="124"/>
        <v/>
      </c>
      <c r="L1529" s="34" t="str">
        <f>IFERROR(('CALC | Main Engine'!N1529+'CALC | Booster'!N1529)*INDEX(MassUnitsTable[],MATCH($R$3,MassUnitsTable[Mass Units],0),2), "")</f>
        <v/>
      </c>
      <c r="M1529" s="27" t="str">
        <f>IFERROR(('CALC | Main Engine'!O1529+'CALC | Booster'!O1529)*INDEX(MassUnitsTable[],MATCH($R$3,MassUnitsTable[Mass Units],0),2), "")</f>
        <v/>
      </c>
      <c r="N1529" s="27" t="str">
        <f>IFERROR(('CALC | Main Engine'!P1529+'CALC | Booster'!P1529)*INDEX(MassUnitsTable[],MATCH($R$3,MassUnitsTable[Mass Units],0),2), "")</f>
        <v/>
      </c>
      <c r="O1529" s="27" t="str">
        <f>IFERROR(('CALC | Main Engine'!Q1529+'CALC | Booster'!Q1529)*INDEX(MassUnitsTable[],MATCH($R$3,MassUnitsTable[Mass Units],0),2), "")</f>
        <v/>
      </c>
      <c r="P1529" s="27" t="str">
        <f>IFERROR(('CALC | Main Engine'!R1529+'CALC | Booster'!R1529)*INDEX(MassUnitsTable[],MATCH($R$3,MassUnitsTable[Mass Units],0),2), "")</f>
        <v/>
      </c>
      <c r="Q1529" s="27" t="str">
        <f>IFERROR(('CALC | Main Engine'!S1529+'CALC | Booster'!S1529)*INDEX(MassUnitsTable[],MATCH($R$3,MassUnitsTable[Mass Units],0),2), "")</f>
        <v/>
      </c>
      <c r="R1529" s="32" t="str">
        <f>IFERROR(('CALC | Main Engine'!T1529+'CALC | Booster'!T1529)*INDEX(MassUnitsTable[],MATCH($R$3,MassUnitsTable[Mass Units],0),2), "")</f>
        <v/>
      </c>
      <c r="S1529" s="10"/>
    </row>
    <row r="1530" spans="1:19" x14ac:dyDescent="0.25">
      <c r="A1530" s="10"/>
      <c r="B1530" s="4" t="str">
        <f t="shared" si="120"/>
        <v/>
      </c>
      <c r="C1530" s="5" t="str">
        <f t="shared" si="121"/>
        <v/>
      </c>
      <c r="D1530" s="5" t="str">
        <f t="shared" si="122"/>
        <v/>
      </c>
      <c r="E1530" s="5" t="str">
        <f t="shared" si="123"/>
        <v/>
      </c>
      <c r="F1530" s="5" t="str">
        <f>'CALC | Main Engine'!$B1530</f>
        <v/>
      </c>
      <c r="G1530" s="27" t="str">
        <f>'CALC | Main Engine'!$C1530</f>
        <v/>
      </c>
      <c r="H1530" s="6" t="str">
        <f>'CALC | Main Engine'!$E1530</f>
        <v/>
      </c>
      <c r="I1530" s="34" t="str">
        <f>IFERROR('CALC | Main Engine'!$F1530*INDEX(MassUnitsTable[],MATCH($R$3,MassUnitsTable[Mass Units],0),2), "")</f>
        <v/>
      </c>
      <c r="J1530" s="27" t="str">
        <f>IFERROR('CALC | Booster'!$F1530*INDEX(MassUnitsTable[],MATCH($R$3,MassUnitsTable[Mass Units],0),2), "")</f>
        <v/>
      </c>
      <c r="K1530" s="32" t="str">
        <f t="shared" si="124"/>
        <v/>
      </c>
      <c r="L1530" s="34" t="str">
        <f>IFERROR(('CALC | Main Engine'!N1530+'CALC | Booster'!N1530)*INDEX(MassUnitsTable[],MATCH($R$3,MassUnitsTable[Mass Units],0),2), "")</f>
        <v/>
      </c>
      <c r="M1530" s="27" t="str">
        <f>IFERROR(('CALC | Main Engine'!O1530+'CALC | Booster'!O1530)*INDEX(MassUnitsTable[],MATCH($R$3,MassUnitsTable[Mass Units],0),2), "")</f>
        <v/>
      </c>
      <c r="N1530" s="27" t="str">
        <f>IFERROR(('CALC | Main Engine'!P1530+'CALC | Booster'!P1530)*INDEX(MassUnitsTable[],MATCH($R$3,MassUnitsTable[Mass Units],0),2), "")</f>
        <v/>
      </c>
      <c r="O1530" s="27" t="str">
        <f>IFERROR(('CALC | Main Engine'!Q1530+'CALC | Booster'!Q1530)*INDEX(MassUnitsTable[],MATCH($R$3,MassUnitsTable[Mass Units],0),2), "")</f>
        <v/>
      </c>
      <c r="P1530" s="27" t="str">
        <f>IFERROR(('CALC | Main Engine'!R1530+'CALC | Booster'!R1530)*INDEX(MassUnitsTable[],MATCH($R$3,MassUnitsTable[Mass Units],0),2), "")</f>
        <v/>
      </c>
      <c r="Q1530" s="27" t="str">
        <f>IFERROR(('CALC | Main Engine'!S1530+'CALC | Booster'!S1530)*INDEX(MassUnitsTable[],MATCH($R$3,MassUnitsTable[Mass Units],0),2), "")</f>
        <v/>
      </c>
      <c r="R1530" s="32" t="str">
        <f>IFERROR(('CALC | Main Engine'!T1530+'CALC | Booster'!T1530)*INDEX(MassUnitsTable[],MATCH($R$3,MassUnitsTable[Mass Units],0),2), "")</f>
        <v/>
      </c>
      <c r="S1530" s="10"/>
    </row>
    <row r="1531" spans="1:19" x14ac:dyDescent="0.25">
      <c r="A1531" s="10"/>
      <c r="B1531" s="4" t="str">
        <f t="shared" si="120"/>
        <v/>
      </c>
      <c r="C1531" s="5" t="str">
        <f t="shared" si="121"/>
        <v/>
      </c>
      <c r="D1531" s="5" t="str">
        <f t="shared" si="122"/>
        <v/>
      </c>
      <c r="E1531" s="5" t="str">
        <f t="shared" si="123"/>
        <v/>
      </c>
      <c r="F1531" s="5" t="str">
        <f>'CALC | Main Engine'!$B1531</f>
        <v/>
      </c>
      <c r="G1531" s="27" t="str">
        <f>'CALC | Main Engine'!$C1531</f>
        <v/>
      </c>
      <c r="H1531" s="6" t="str">
        <f>'CALC | Main Engine'!$E1531</f>
        <v/>
      </c>
      <c r="I1531" s="34" t="str">
        <f>IFERROR('CALC | Main Engine'!$F1531*INDEX(MassUnitsTable[],MATCH($R$3,MassUnitsTable[Mass Units],0),2), "")</f>
        <v/>
      </c>
      <c r="J1531" s="27" t="str">
        <f>IFERROR('CALC | Booster'!$F1531*INDEX(MassUnitsTable[],MATCH($R$3,MassUnitsTable[Mass Units],0),2), "")</f>
        <v/>
      </c>
      <c r="K1531" s="32" t="str">
        <f t="shared" si="124"/>
        <v/>
      </c>
      <c r="L1531" s="34" t="str">
        <f>IFERROR(('CALC | Main Engine'!N1531+'CALC | Booster'!N1531)*INDEX(MassUnitsTable[],MATCH($R$3,MassUnitsTable[Mass Units],0),2), "")</f>
        <v/>
      </c>
      <c r="M1531" s="27" t="str">
        <f>IFERROR(('CALC | Main Engine'!O1531+'CALC | Booster'!O1531)*INDEX(MassUnitsTable[],MATCH($R$3,MassUnitsTable[Mass Units],0),2), "")</f>
        <v/>
      </c>
      <c r="N1531" s="27" t="str">
        <f>IFERROR(('CALC | Main Engine'!P1531+'CALC | Booster'!P1531)*INDEX(MassUnitsTable[],MATCH($R$3,MassUnitsTable[Mass Units],0),2), "")</f>
        <v/>
      </c>
      <c r="O1531" s="27" t="str">
        <f>IFERROR(('CALC | Main Engine'!Q1531+'CALC | Booster'!Q1531)*INDEX(MassUnitsTable[],MATCH($R$3,MassUnitsTable[Mass Units],0),2), "")</f>
        <v/>
      </c>
      <c r="P1531" s="27" t="str">
        <f>IFERROR(('CALC | Main Engine'!R1531+'CALC | Booster'!R1531)*INDEX(MassUnitsTable[],MATCH($R$3,MassUnitsTable[Mass Units],0),2), "")</f>
        <v/>
      </c>
      <c r="Q1531" s="27" t="str">
        <f>IFERROR(('CALC | Main Engine'!S1531+'CALC | Booster'!S1531)*INDEX(MassUnitsTable[],MATCH($R$3,MassUnitsTable[Mass Units],0),2), "")</f>
        <v/>
      </c>
      <c r="R1531" s="32" t="str">
        <f>IFERROR(('CALC | Main Engine'!T1531+'CALC | Booster'!T1531)*INDEX(MassUnitsTable[],MATCH($R$3,MassUnitsTable[Mass Units],0),2), "")</f>
        <v/>
      </c>
      <c r="S1531" s="10"/>
    </row>
    <row r="1532" spans="1:19" x14ac:dyDescent="0.25">
      <c r="A1532" s="10"/>
      <c r="B1532" s="4" t="str">
        <f t="shared" si="120"/>
        <v/>
      </c>
      <c r="C1532" s="5" t="str">
        <f t="shared" si="121"/>
        <v/>
      </c>
      <c r="D1532" s="5" t="str">
        <f t="shared" si="122"/>
        <v/>
      </c>
      <c r="E1532" s="5" t="str">
        <f t="shared" si="123"/>
        <v/>
      </c>
      <c r="F1532" s="5" t="str">
        <f>'CALC | Main Engine'!$B1532</f>
        <v/>
      </c>
      <c r="G1532" s="27" t="str">
        <f>'CALC | Main Engine'!$C1532</f>
        <v/>
      </c>
      <c r="H1532" s="6" t="str">
        <f>'CALC | Main Engine'!$E1532</f>
        <v/>
      </c>
      <c r="I1532" s="34" t="str">
        <f>IFERROR('CALC | Main Engine'!$F1532*INDEX(MassUnitsTable[],MATCH($R$3,MassUnitsTable[Mass Units],0),2), "")</f>
        <v/>
      </c>
      <c r="J1532" s="27" t="str">
        <f>IFERROR('CALC | Booster'!$F1532*INDEX(MassUnitsTable[],MATCH($R$3,MassUnitsTable[Mass Units],0),2), "")</f>
        <v/>
      </c>
      <c r="K1532" s="32" t="str">
        <f t="shared" si="124"/>
        <v/>
      </c>
      <c r="L1532" s="34" t="str">
        <f>IFERROR(('CALC | Main Engine'!N1532+'CALC | Booster'!N1532)*INDEX(MassUnitsTable[],MATCH($R$3,MassUnitsTable[Mass Units],0),2), "")</f>
        <v/>
      </c>
      <c r="M1532" s="27" t="str">
        <f>IFERROR(('CALC | Main Engine'!O1532+'CALC | Booster'!O1532)*INDEX(MassUnitsTable[],MATCH($R$3,MassUnitsTable[Mass Units],0),2), "")</f>
        <v/>
      </c>
      <c r="N1532" s="27" t="str">
        <f>IFERROR(('CALC | Main Engine'!P1532+'CALC | Booster'!P1532)*INDEX(MassUnitsTable[],MATCH($R$3,MassUnitsTable[Mass Units],0),2), "")</f>
        <v/>
      </c>
      <c r="O1532" s="27" t="str">
        <f>IFERROR(('CALC | Main Engine'!Q1532+'CALC | Booster'!Q1532)*INDEX(MassUnitsTable[],MATCH($R$3,MassUnitsTable[Mass Units],0),2), "")</f>
        <v/>
      </c>
      <c r="P1532" s="27" t="str">
        <f>IFERROR(('CALC | Main Engine'!R1532+'CALC | Booster'!R1532)*INDEX(MassUnitsTable[],MATCH($R$3,MassUnitsTable[Mass Units],0),2), "")</f>
        <v/>
      </c>
      <c r="Q1532" s="27" t="str">
        <f>IFERROR(('CALC | Main Engine'!S1532+'CALC | Booster'!S1532)*INDEX(MassUnitsTable[],MATCH($R$3,MassUnitsTable[Mass Units],0),2), "")</f>
        <v/>
      </c>
      <c r="R1532" s="32" t="str">
        <f>IFERROR(('CALC | Main Engine'!T1532+'CALC | Booster'!T1532)*INDEX(MassUnitsTable[],MATCH($R$3,MassUnitsTable[Mass Units],0),2), "")</f>
        <v/>
      </c>
      <c r="S1532" s="10"/>
    </row>
    <row r="1533" spans="1:19" x14ac:dyDescent="0.25">
      <c r="A1533" s="10"/>
      <c r="B1533" s="4" t="str">
        <f t="shared" si="120"/>
        <v/>
      </c>
      <c r="C1533" s="5" t="str">
        <f t="shared" si="121"/>
        <v/>
      </c>
      <c r="D1533" s="5" t="str">
        <f t="shared" si="122"/>
        <v/>
      </c>
      <c r="E1533" s="5" t="str">
        <f t="shared" si="123"/>
        <v/>
      </c>
      <c r="F1533" s="5" t="str">
        <f>'CALC | Main Engine'!$B1533</f>
        <v/>
      </c>
      <c r="G1533" s="27" t="str">
        <f>'CALC | Main Engine'!$C1533</f>
        <v/>
      </c>
      <c r="H1533" s="6" t="str">
        <f>'CALC | Main Engine'!$E1533</f>
        <v/>
      </c>
      <c r="I1533" s="34" t="str">
        <f>IFERROR('CALC | Main Engine'!$F1533*INDEX(MassUnitsTable[],MATCH($R$3,MassUnitsTable[Mass Units],0),2), "")</f>
        <v/>
      </c>
      <c r="J1533" s="27" t="str">
        <f>IFERROR('CALC | Booster'!$F1533*INDEX(MassUnitsTable[],MATCH($R$3,MassUnitsTable[Mass Units],0),2), "")</f>
        <v/>
      </c>
      <c r="K1533" s="32" t="str">
        <f t="shared" si="124"/>
        <v/>
      </c>
      <c r="L1533" s="34" t="str">
        <f>IFERROR(('CALC | Main Engine'!N1533+'CALC | Booster'!N1533)*INDEX(MassUnitsTable[],MATCH($R$3,MassUnitsTable[Mass Units],0),2), "")</f>
        <v/>
      </c>
      <c r="M1533" s="27" t="str">
        <f>IFERROR(('CALC | Main Engine'!O1533+'CALC | Booster'!O1533)*INDEX(MassUnitsTable[],MATCH($R$3,MassUnitsTable[Mass Units],0),2), "")</f>
        <v/>
      </c>
      <c r="N1533" s="27" t="str">
        <f>IFERROR(('CALC | Main Engine'!P1533+'CALC | Booster'!P1533)*INDEX(MassUnitsTable[],MATCH($R$3,MassUnitsTable[Mass Units],0),2), "")</f>
        <v/>
      </c>
      <c r="O1533" s="27" t="str">
        <f>IFERROR(('CALC | Main Engine'!Q1533+'CALC | Booster'!Q1533)*INDEX(MassUnitsTable[],MATCH($R$3,MassUnitsTable[Mass Units],0),2), "")</f>
        <v/>
      </c>
      <c r="P1533" s="27" t="str">
        <f>IFERROR(('CALC | Main Engine'!R1533+'CALC | Booster'!R1533)*INDEX(MassUnitsTable[],MATCH($R$3,MassUnitsTable[Mass Units],0),2), "")</f>
        <v/>
      </c>
      <c r="Q1533" s="27" t="str">
        <f>IFERROR(('CALC | Main Engine'!S1533+'CALC | Booster'!S1533)*INDEX(MassUnitsTable[],MATCH($R$3,MassUnitsTable[Mass Units],0),2), "")</f>
        <v/>
      </c>
      <c r="R1533" s="32" t="str">
        <f>IFERROR(('CALC | Main Engine'!T1533+'CALC | Booster'!T1533)*INDEX(MassUnitsTable[],MATCH($R$3,MassUnitsTable[Mass Units],0),2), "")</f>
        <v/>
      </c>
      <c r="S1533" s="10"/>
    </row>
    <row r="1534" spans="1:19" x14ac:dyDescent="0.25">
      <c r="A1534" s="10"/>
      <c r="B1534" s="4" t="str">
        <f t="shared" si="120"/>
        <v/>
      </c>
      <c r="C1534" s="5" t="str">
        <f t="shared" si="121"/>
        <v/>
      </c>
      <c r="D1534" s="5" t="str">
        <f t="shared" si="122"/>
        <v/>
      </c>
      <c r="E1534" s="5" t="str">
        <f t="shared" si="123"/>
        <v/>
      </c>
      <c r="F1534" s="5" t="str">
        <f>'CALC | Main Engine'!$B1534</f>
        <v/>
      </c>
      <c r="G1534" s="27" t="str">
        <f>'CALC | Main Engine'!$C1534</f>
        <v/>
      </c>
      <c r="H1534" s="6" t="str">
        <f>'CALC | Main Engine'!$E1534</f>
        <v/>
      </c>
      <c r="I1534" s="34" t="str">
        <f>IFERROR('CALC | Main Engine'!$F1534*INDEX(MassUnitsTable[],MATCH($R$3,MassUnitsTable[Mass Units],0),2), "")</f>
        <v/>
      </c>
      <c r="J1534" s="27" t="str">
        <f>IFERROR('CALC | Booster'!$F1534*INDEX(MassUnitsTable[],MATCH($R$3,MassUnitsTable[Mass Units],0),2), "")</f>
        <v/>
      </c>
      <c r="K1534" s="32" t="str">
        <f t="shared" si="124"/>
        <v/>
      </c>
      <c r="L1534" s="34" t="str">
        <f>IFERROR(('CALC | Main Engine'!N1534+'CALC | Booster'!N1534)*INDEX(MassUnitsTable[],MATCH($R$3,MassUnitsTable[Mass Units],0),2), "")</f>
        <v/>
      </c>
      <c r="M1534" s="27" t="str">
        <f>IFERROR(('CALC | Main Engine'!O1534+'CALC | Booster'!O1534)*INDEX(MassUnitsTable[],MATCH($R$3,MassUnitsTable[Mass Units],0),2), "")</f>
        <v/>
      </c>
      <c r="N1534" s="27" t="str">
        <f>IFERROR(('CALC | Main Engine'!P1534+'CALC | Booster'!P1534)*INDEX(MassUnitsTable[],MATCH($R$3,MassUnitsTable[Mass Units],0),2), "")</f>
        <v/>
      </c>
      <c r="O1534" s="27" t="str">
        <f>IFERROR(('CALC | Main Engine'!Q1534+'CALC | Booster'!Q1534)*INDEX(MassUnitsTable[],MATCH($R$3,MassUnitsTable[Mass Units],0),2), "")</f>
        <v/>
      </c>
      <c r="P1534" s="27" t="str">
        <f>IFERROR(('CALC | Main Engine'!R1534+'CALC | Booster'!R1534)*INDEX(MassUnitsTable[],MATCH($R$3,MassUnitsTable[Mass Units],0),2), "")</f>
        <v/>
      </c>
      <c r="Q1534" s="27" t="str">
        <f>IFERROR(('CALC | Main Engine'!S1534+'CALC | Booster'!S1534)*INDEX(MassUnitsTable[],MATCH($R$3,MassUnitsTable[Mass Units],0),2), "")</f>
        <v/>
      </c>
      <c r="R1534" s="32" t="str">
        <f>IFERROR(('CALC | Main Engine'!T1534+'CALC | Booster'!T1534)*INDEX(MassUnitsTable[],MATCH($R$3,MassUnitsTable[Mass Units],0),2), "")</f>
        <v/>
      </c>
      <c r="S1534" s="10"/>
    </row>
    <row r="1535" spans="1:19" x14ac:dyDescent="0.25">
      <c r="A1535" s="10"/>
      <c r="B1535" s="4" t="str">
        <f t="shared" si="120"/>
        <v/>
      </c>
      <c r="C1535" s="5" t="str">
        <f t="shared" si="121"/>
        <v/>
      </c>
      <c r="D1535" s="5" t="str">
        <f t="shared" si="122"/>
        <v/>
      </c>
      <c r="E1535" s="5" t="str">
        <f t="shared" si="123"/>
        <v/>
      </c>
      <c r="F1535" s="5" t="str">
        <f>'CALC | Main Engine'!$B1535</f>
        <v/>
      </c>
      <c r="G1535" s="27" t="str">
        <f>'CALC | Main Engine'!$C1535</f>
        <v/>
      </c>
      <c r="H1535" s="6" t="str">
        <f>'CALC | Main Engine'!$E1535</f>
        <v/>
      </c>
      <c r="I1535" s="34" t="str">
        <f>IFERROR('CALC | Main Engine'!$F1535*INDEX(MassUnitsTable[],MATCH($R$3,MassUnitsTable[Mass Units],0),2), "")</f>
        <v/>
      </c>
      <c r="J1535" s="27" t="str">
        <f>IFERROR('CALC | Booster'!$F1535*INDEX(MassUnitsTable[],MATCH($R$3,MassUnitsTable[Mass Units],0),2), "")</f>
        <v/>
      </c>
      <c r="K1535" s="32" t="str">
        <f t="shared" si="124"/>
        <v/>
      </c>
      <c r="L1535" s="34" t="str">
        <f>IFERROR(('CALC | Main Engine'!N1535+'CALC | Booster'!N1535)*INDEX(MassUnitsTable[],MATCH($R$3,MassUnitsTable[Mass Units],0),2), "")</f>
        <v/>
      </c>
      <c r="M1535" s="27" t="str">
        <f>IFERROR(('CALC | Main Engine'!O1535+'CALC | Booster'!O1535)*INDEX(MassUnitsTable[],MATCH($R$3,MassUnitsTable[Mass Units],0),2), "")</f>
        <v/>
      </c>
      <c r="N1535" s="27" t="str">
        <f>IFERROR(('CALC | Main Engine'!P1535+'CALC | Booster'!P1535)*INDEX(MassUnitsTable[],MATCH($R$3,MassUnitsTable[Mass Units],0),2), "")</f>
        <v/>
      </c>
      <c r="O1535" s="27" t="str">
        <f>IFERROR(('CALC | Main Engine'!Q1535+'CALC | Booster'!Q1535)*INDEX(MassUnitsTable[],MATCH($R$3,MassUnitsTable[Mass Units],0),2), "")</f>
        <v/>
      </c>
      <c r="P1535" s="27" t="str">
        <f>IFERROR(('CALC | Main Engine'!R1535+'CALC | Booster'!R1535)*INDEX(MassUnitsTable[],MATCH($R$3,MassUnitsTable[Mass Units],0),2), "")</f>
        <v/>
      </c>
      <c r="Q1535" s="27" t="str">
        <f>IFERROR(('CALC | Main Engine'!S1535+'CALC | Booster'!S1535)*INDEX(MassUnitsTable[],MATCH($R$3,MassUnitsTable[Mass Units],0),2), "")</f>
        <v/>
      </c>
      <c r="R1535" s="32" t="str">
        <f>IFERROR(('CALC | Main Engine'!T1535+'CALC | Booster'!T1535)*INDEX(MassUnitsTable[],MATCH($R$3,MassUnitsTable[Mass Units],0),2), "")</f>
        <v/>
      </c>
      <c r="S1535" s="10"/>
    </row>
    <row r="1536" spans="1:19" x14ac:dyDescent="0.25">
      <c r="A1536" s="10"/>
      <c r="B1536" s="4" t="str">
        <f t="shared" si="120"/>
        <v/>
      </c>
      <c r="C1536" s="5" t="str">
        <f t="shared" si="121"/>
        <v/>
      </c>
      <c r="D1536" s="5" t="str">
        <f t="shared" si="122"/>
        <v/>
      </c>
      <c r="E1536" s="5" t="str">
        <f t="shared" si="123"/>
        <v/>
      </c>
      <c r="F1536" s="5" t="str">
        <f>'CALC | Main Engine'!$B1536</f>
        <v/>
      </c>
      <c r="G1536" s="27" t="str">
        <f>'CALC | Main Engine'!$C1536</f>
        <v/>
      </c>
      <c r="H1536" s="6" t="str">
        <f>'CALC | Main Engine'!$E1536</f>
        <v/>
      </c>
      <c r="I1536" s="34" t="str">
        <f>IFERROR('CALC | Main Engine'!$F1536*INDEX(MassUnitsTable[],MATCH($R$3,MassUnitsTable[Mass Units],0),2), "")</f>
        <v/>
      </c>
      <c r="J1536" s="27" t="str">
        <f>IFERROR('CALC | Booster'!$F1536*INDEX(MassUnitsTable[],MATCH($R$3,MassUnitsTable[Mass Units],0),2), "")</f>
        <v/>
      </c>
      <c r="K1536" s="32" t="str">
        <f t="shared" si="124"/>
        <v/>
      </c>
      <c r="L1536" s="34" t="str">
        <f>IFERROR(('CALC | Main Engine'!N1536+'CALC | Booster'!N1536)*INDEX(MassUnitsTable[],MATCH($R$3,MassUnitsTable[Mass Units],0),2), "")</f>
        <v/>
      </c>
      <c r="M1536" s="27" t="str">
        <f>IFERROR(('CALC | Main Engine'!O1536+'CALC | Booster'!O1536)*INDEX(MassUnitsTable[],MATCH($R$3,MassUnitsTable[Mass Units],0),2), "")</f>
        <v/>
      </c>
      <c r="N1536" s="27" t="str">
        <f>IFERROR(('CALC | Main Engine'!P1536+'CALC | Booster'!P1536)*INDEX(MassUnitsTable[],MATCH($R$3,MassUnitsTable[Mass Units],0),2), "")</f>
        <v/>
      </c>
      <c r="O1536" s="27" t="str">
        <f>IFERROR(('CALC | Main Engine'!Q1536+'CALC | Booster'!Q1536)*INDEX(MassUnitsTable[],MATCH($R$3,MassUnitsTable[Mass Units],0),2), "")</f>
        <v/>
      </c>
      <c r="P1536" s="27" t="str">
        <f>IFERROR(('CALC | Main Engine'!R1536+'CALC | Booster'!R1536)*INDEX(MassUnitsTable[],MATCH($R$3,MassUnitsTable[Mass Units],0),2), "")</f>
        <v/>
      </c>
      <c r="Q1536" s="27" t="str">
        <f>IFERROR(('CALC | Main Engine'!S1536+'CALC | Booster'!S1536)*INDEX(MassUnitsTable[],MATCH($R$3,MassUnitsTable[Mass Units],0),2), "")</f>
        <v/>
      </c>
      <c r="R1536" s="32" t="str">
        <f>IFERROR(('CALC | Main Engine'!T1536+'CALC | Booster'!T1536)*INDEX(MassUnitsTable[],MATCH($R$3,MassUnitsTable[Mass Units],0),2), "")</f>
        <v/>
      </c>
      <c r="S1536" s="10"/>
    </row>
    <row r="1537" spans="1:19" x14ac:dyDescent="0.25">
      <c r="A1537" s="10"/>
      <c r="B1537" s="4" t="str">
        <f t="shared" si="120"/>
        <v/>
      </c>
      <c r="C1537" s="5" t="str">
        <f t="shared" si="121"/>
        <v/>
      </c>
      <c r="D1537" s="5" t="str">
        <f t="shared" si="122"/>
        <v/>
      </c>
      <c r="E1537" s="5" t="str">
        <f t="shared" si="123"/>
        <v/>
      </c>
      <c r="F1537" s="5" t="str">
        <f>'CALC | Main Engine'!$B1537</f>
        <v/>
      </c>
      <c r="G1537" s="27" t="str">
        <f>'CALC | Main Engine'!$C1537</f>
        <v/>
      </c>
      <c r="H1537" s="6" t="str">
        <f>'CALC | Main Engine'!$E1537</f>
        <v/>
      </c>
      <c r="I1537" s="34" t="str">
        <f>IFERROR('CALC | Main Engine'!$F1537*INDEX(MassUnitsTable[],MATCH($R$3,MassUnitsTable[Mass Units],0),2), "")</f>
        <v/>
      </c>
      <c r="J1537" s="27" t="str">
        <f>IFERROR('CALC | Booster'!$F1537*INDEX(MassUnitsTable[],MATCH($R$3,MassUnitsTable[Mass Units],0),2), "")</f>
        <v/>
      </c>
      <c r="K1537" s="32" t="str">
        <f t="shared" si="124"/>
        <v/>
      </c>
      <c r="L1537" s="34" t="str">
        <f>IFERROR(('CALC | Main Engine'!N1537+'CALC | Booster'!N1537)*INDEX(MassUnitsTable[],MATCH($R$3,MassUnitsTable[Mass Units],0),2), "")</f>
        <v/>
      </c>
      <c r="M1537" s="27" t="str">
        <f>IFERROR(('CALC | Main Engine'!O1537+'CALC | Booster'!O1537)*INDEX(MassUnitsTable[],MATCH($R$3,MassUnitsTable[Mass Units],0),2), "")</f>
        <v/>
      </c>
      <c r="N1537" s="27" t="str">
        <f>IFERROR(('CALC | Main Engine'!P1537+'CALC | Booster'!P1537)*INDEX(MassUnitsTable[],MATCH($R$3,MassUnitsTable[Mass Units],0),2), "")</f>
        <v/>
      </c>
      <c r="O1537" s="27" t="str">
        <f>IFERROR(('CALC | Main Engine'!Q1537+'CALC | Booster'!Q1537)*INDEX(MassUnitsTable[],MATCH($R$3,MassUnitsTable[Mass Units],0),2), "")</f>
        <v/>
      </c>
      <c r="P1537" s="27" t="str">
        <f>IFERROR(('CALC | Main Engine'!R1537+'CALC | Booster'!R1537)*INDEX(MassUnitsTable[],MATCH($R$3,MassUnitsTable[Mass Units],0),2), "")</f>
        <v/>
      </c>
      <c r="Q1537" s="27" t="str">
        <f>IFERROR(('CALC | Main Engine'!S1537+'CALC | Booster'!S1537)*INDEX(MassUnitsTable[],MATCH($R$3,MassUnitsTable[Mass Units],0),2), "")</f>
        <v/>
      </c>
      <c r="R1537" s="32" t="str">
        <f>IFERROR(('CALC | Main Engine'!T1537+'CALC | Booster'!T1537)*INDEX(MassUnitsTable[],MATCH($R$3,MassUnitsTable[Mass Units],0),2), "")</f>
        <v/>
      </c>
      <c r="S1537" s="10"/>
    </row>
    <row r="1538" spans="1:19" x14ac:dyDescent="0.25">
      <c r="A1538" s="10"/>
      <c r="B1538" s="4" t="str">
        <f t="shared" si="120"/>
        <v/>
      </c>
      <c r="C1538" s="5" t="str">
        <f t="shared" si="121"/>
        <v/>
      </c>
      <c r="D1538" s="5" t="str">
        <f t="shared" si="122"/>
        <v/>
      </c>
      <c r="E1538" s="5" t="str">
        <f t="shared" si="123"/>
        <v/>
      </c>
      <c r="F1538" s="5" t="str">
        <f>'CALC | Main Engine'!$B1538</f>
        <v/>
      </c>
      <c r="G1538" s="27" t="str">
        <f>'CALC | Main Engine'!$C1538</f>
        <v/>
      </c>
      <c r="H1538" s="6" t="str">
        <f>'CALC | Main Engine'!$E1538</f>
        <v/>
      </c>
      <c r="I1538" s="34" t="str">
        <f>IFERROR('CALC | Main Engine'!$F1538*INDEX(MassUnitsTable[],MATCH($R$3,MassUnitsTable[Mass Units],0),2), "")</f>
        <v/>
      </c>
      <c r="J1538" s="27" t="str">
        <f>IFERROR('CALC | Booster'!$F1538*INDEX(MassUnitsTable[],MATCH($R$3,MassUnitsTable[Mass Units],0),2), "")</f>
        <v/>
      </c>
      <c r="K1538" s="32" t="str">
        <f t="shared" si="124"/>
        <v/>
      </c>
      <c r="L1538" s="34" t="str">
        <f>IFERROR(('CALC | Main Engine'!N1538+'CALC | Booster'!N1538)*INDEX(MassUnitsTable[],MATCH($R$3,MassUnitsTable[Mass Units],0),2), "")</f>
        <v/>
      </c>
      <c r="M1538" s="27" t="str">
        <f>IFERROR(('CALC | Main Engine'!O1538+'CALC | Booster'!O1538)*INDEX(MassUnitsTable[],MATCH($R$3,MassUnitsTable[Mass Units],0),2), "")</f>
        <v/>
      </c>
      <c r="N1538" s="27" t="str">
        <f>IFERROR(('CALC | Main Engine'!P1538+'CALC | Booster'!P1538)*INDEX(MassUnitsTable[],MATCH($R$3,MassUnitsTable[Mass Units],0),2), "")</f>
        <v/>
      </c>
      <c r="O1538" s="27" t="str">
        <f>IFERROR(('CALC | Main Engine'!Q1538+'CALC | Booster'!Q1538)*INDEX(MassUnitsTable[],MATCH($R$3,MassUnitsTable[Mass Units],0),2), "")</f>
        <v/>
      </c>
      <c r="P1538" s="27" t="str">
        <f>IFERROR(('CALC | Main Engine'!R1538+'CALC | Booster'!R1538)*INDEX(MassUnitsTable[],MATCH($R$3,MassUnitsTable[Mass Units],0),2), "")</f>
        <v/>
      </c>
      <c r="Q1538" s="27" t="str">
        <f>IFERROR(('CALC | Main Engine'!S1538+'CALC | Booster'!S1538)*INDEX(MassUnitsTable[],MATCH($R$3,MassUnitsTable[Mass Units],0),2), "")</f>
        <v/>
      </c>
      <c r="R1538" s="32" t="str">
        <f>IFERROR(('CALC | Main Engine'!T1538+'CALC | Booster'!T1538)*INDEX(MassUnitsTable[],MATCH($R$3,MassUnitsTable[Mass Units],0),2), "")</f>
        <v/>
      </c>
      <c r="S1538" s="10"/>
    </row>
    <row r="1539" spans="1:19" x14ac:dyDescent="0.25">
      <c r="A1539" s="10"/>
      <c r="B1539" s="4" t="str">
        <f t="shared" si="120"/>
        <v/>
      </c>
      <c r="C1539" s="5" t="str">
        <f t="shared" si="121"/>
        <v/>
      </c>
      <c r="D1539" s="5" t="str">
        <f t="shared" si="122"/>
        <v/>
      </c>
      <c r="E1539" s="5" t="str">
        <f t="shared" si="123"/>
        <v/>
      </c>
      <c r="F1539" s="5" t="str">
        <f>'CALC | Main Engine'!$B1539</f>
        <v/>
      </c>
      <c r="G1539" s="27" t="str">
        <f>'CALC | Main Engine'!$C1539</f>
        <v/>
      </c>
      <c r="H1539" s="6" t="str">
        <f>'CALC | Main Engine'!$E1539</f>
        <v/>
      </c>
      <c r="I1539" s="34" t="str">
        <f>IFERROR('CALC | Main Engine'!$F1539*INDEX(MassUnitsTable[],MATCH($R$3,MassUnitsTable[Mass Units],0),2), "")</f>
        <v/>
      </c>
      <c r="J1539" s="27" t="str">
        <f>IFERROR('CALC | Booster'!$F1539*INDEX(MassUnitsTable[],MATCH($R$3,MassUnitsTable[Mass Units],0),2), "")</f>
        <v/>
      </c>
      <c r="K1539" s="32" t="str">
        <f t="shared" si="124"/>
        <v/>
      </c>
      <c r="L1539" s="34" t="str">
        <f>IFERROR(('CALC | Main Engine'!N1539+'CALC | Booster'!N1539)*INDEX(MassUnitsTable[],MATCH($R$3,MassUnitsTable[Mass Units],0),2), "")</f>
        <v/>
      </c>
      <c r="M1539" s="27" t="str">
        <f>IFERROR(('CALC | Main Engine'!O1539+'CALC | Booster'!O1539)*INDEX(MassUnitsTable[],MATCH($R$3,MassUnitsTable[Mass Units],0),2), "")</f>
        <v/>
      </c>
      <c r="N1539" s="27" t="str">
        <f>IFERROR(('CALC | Main Engine'!P1539+'CALC | Booster'!P1539)*INDEX(MassUnitsTable[],MATCH($R$3,MassUnitsTable[Mass Units],0),2), "")</f>
        <v/>
      </c>
      <c r="O1539" s="27" t="str">
        <f>IFERROR(('CALC | Main Engine'!Q1539+'CALC | Booster'!Q1539)*INDEX(MassUnitsTable[],MATCH($R$3,MassUnitsTable[Mass Units],0),2), "")</f>
        <v/>
      </c>
      <c r="P1539" s="27" t="str">
        <f>IFERROR(('CALC | Main Engine'!R1539+'CALC | Booster'!R1539)*INDEX(MassUnitsTable[],MATCH($R$3,MassUnitsTable[Mass Units],0),2), "")</f>
        <v/>
      </c>
      <c r="Q1539" s="27" t="str">
        <f>IFERROR(('CALC | Main Engine'!S1539+'CALC | Booster'!S1539)*INDEX(MassUnitsTable[],MATCH($R$3,MassUnitsTable[Mass Units],0),2), "")</f>
        <v/>
      </c>
      <c r="R1539" s="32" t="str">
        <f>IFERROR(('CALC | Main Engine'!T1539+'CALC | Booster'!T1539)*INDEX(MassUnitsTable[],MATCH($R$3,MassUnitsTable[Mass Units],0),2), "")</f>
        <v/>
      </c>
      <c r="S1539" s="10"/>
    </row>
    <row r="1540" spans="1:19" x14ac:dyDescent="0.25">
      <c r="A1540" s="10"/>
      <c r="B1540" s="4" t="str">
        <f t="shared" si="120"/>
        <v/>
      </c>
      <c r="C1540" s="5" t="str">
        <f t="shared" si="121"/>
        <v/>
      </c>
      <c r="D1540" s="5" t="str">
        <f t="shared" si="122"/>
        <v/>
      </c>
      <c r="E1540" s="5" t="str">
        <f t="shared" si="123"/>
        <v/>
      </c>
      <c r="F1540" s="5" t="str">
        <f>'CALC | Main Engine'!$B1540</f>
        <v/>
      </c>
      <c r="G1540" s="27" t="str">
        <f>'CALC | Main Engine'!$C1540</f>
        <v/>
      </c>
      <c r="H1540" s="6" t="str">
        <f>'CALC | Main Engine'!$E1540</f>
        <v/>
      </c>
      <c r="I1540" s="34" t="str">
        <f>IFERROR('CALC | Main Engine'!$F1540*INDEX(MassUnitsTable[],MATCH($R$3,MassUnitsTable[Mass Units],0),2), "")</f>
        <v/>
      </c>
      <c r="J1540" s="27" t="str">
        <f>IFERROR('CALC | Booster'!$F1540*INDEX(MassUnitsTable[],MATCH($R$3,MassUnitsTable[Mass Units],0),2), "")</f>
        <v/>
      </c>
      <c r="K1540" s="32" t="str">
        <f t="shared" si="124"/>
        <v/>
      </c>
      <c r="L1540" s="34" t="str">
        <f>IFERROR(('CALC | Main Engine'!N1540+'CALC | Booster'!N1540)*INDEX(MassUnitsTable[],MATCH($R$3,MassUnitsTable[Mass Units],0),2), "")</f>
        <v/>
      </c>
      <c r="M1540" s="27" t="str">
        <f>IFERROR(('CALC | Main Engine'!O1540+'CALC | Booster'!O1540)*INDEX(MassUnitsTable[],MATCH($R$3,MassUnitsTable[Mass Units],0),2), "")</f>
        <v/>
      </c>
      <c r="N1540" s="27" t="str">
        <f>IFERROR(('CALC | Main Engine'!P1540+'CALC | Booster'!P1540)*INDEX(MassUnitsTable[],MATCH($R$3,MassUnitsTable[Mass Units],0),2), "")</f>
        <v/>
      </c>
      <c r="O1540" s="27" t="str">
        <f>IFERROR(('CALC | Main Engine'!Q1540+'CALC | Booster'!Q1540)*INDEX(MassUnitsTable[],MATCH($R$3,MassUnitsTable[Mass Units],0),2), "")</f>
        <v/>
      </c>
      <c r="P1540" s="27" t="str">
        <f>IFERROR(('CALC | Main Engine'!R1540+'CALC | Booster'!R1540)*INDEX(MassUnitsTable[],MATCH($R$3,MassUnitsTable[Mass Units],0),2), "")</f>
        <v/>
      </c>
      <c r="Q1540" s="27" t="str">
        <f>IFERROR(('CALC | Main Engine'!S1540+'CALC | Booster'!S1540)*INDEX(MassUnitsTable[],MATCH($R$3,MassUnitsTable[Mass Units],0),2), "")</f>
        <v/>
      </c>
      <c r="R1540" s="32" t="str">
        <f>IFERROR(('CALC | Main Engine'!T1540+'CALC | Booster'!T1540)*INDEX(MassUnitsTable[],MATCH($R$3,MassUnitsTable[Mass Units],0),2), "")</f>
        <v/>
      </c>
      <c r="S1540" s="10"/>
    </row>
    <row r="1541" spans="1:19" x14ac:dyDescent="0.25">
      <c r="A1541" s="10"/>
      <c r="B1541" s="4" t="str">
        <f t="shared" si="120"/>
        <v/>
      </c>
      <c r="C1541" s="5" t="str">
        <f t="shared" si="121"/>
        <v/>
      </c>
      <c r="D1541" s="5" t="str">
        <f t="shared" si="122"/>
        <v/>
      </c>
      <c r="E1541" s="5" t="str">
        <f t="shared" si="123"/>
        <v/>
      </c>
      <c r="F1541" s="5" t="str">
        <f>'CALC | Main Engine'!$B1541</f>
        <v/>
      </c>
      <c r="G1541" s="27" t="str">
        <f>'CALC | Main Engine'!$C1541</f>
        <v/>
      </c>
      <c r="H1541" s="6" t="str">
        <f>'CALC | Main Engine'!$E1541</f>
        <v/>
      </c>
      <c r="I1541" s="34" t="str">
        <f>IFERROR('CALC | Main Engine'!$F1541*INDEX(MassUnitsTable[],MATCH($R$3,MassUnitsTable[Mass Units],0),2), "")</f>
        <v/>
      </c>
      <c r="J1541" s="27" t="str">
        <f>IFERROR('CALC | Booster'!$F1541*INDEX(MassUnitsTable[],MATCH($R$3,MassUnitsTable[Mass Units],0),2), "")</f>
        <v/>
      </c>
      <c r="K1541" s="32" t="str">
        <f t="shared" si="124"/>
        <v/>
      </c>
      <c r="L1541" s="34" t="str">
        <f>IFERROR(('CALC | Main Engine'!N1541+'CALC | Booster'!N1541)*INDEX(MassUnitsTable[],MATCH($R$3,MassUnitsTable[Mass Units],0),2), "")</f>
        <v/>
      </c>
      <c r="M1541" s="27" t="str">
        <f>IFERROR(('CALC | Main Engine'!O1541+'CALC | Booster'!O1541)*INDEX(MassUnitsTable[],MATCH($R$3,MassUnitsTable[Mass Units],0),2), "")</f>
        <v/>
      </c>
      <c r="N1541" s="27" t="str">
        <f>IFERROR(('CALC | Main Engine'!P1541+'CALC | Booster'!P1541)*INDEX(MassUnitsTable[],MATCH($R$3,MassUnitsTable[Mass Units],0),2), "")</f>
        <v/>
      </c>
      <c r="O1541" s="27" t="str">
        <f>IFERROR(('CALC | Main Engine'!Q1541+'CALC | Booster'!Q1541)*INDEX(MassUnitsTable[],MATCH($R$3,MassUnitsTable[Mass Units],0),2), "")</f>
        <v/>
      </c>
      <c r="P1541" s="27" t="str">
        <f>IFERROR(('CALC | Main Engine'!R1541+'CALC | Booster'!R1541)*INDEX(MassUnitsTable[],MATCH($R$3,MassUnitsTable[Mass Units],0),2), "")</f>
        <v/>
      </c>
      <c r="Q1541" s="27" t="str">
        <f>IFERROR(('CALC | Main Engine'!S1541+'CALC | Booster'!S1541)*INDEX(MassUnitsTable[],MATCH($R$3,MassUnitsTable[Mass Units],0),2), "")</f>
        <v/>
      </c>
      <c r="R1541" s="32" t="str">
        <f>IFERROR(('CALC | Main Engine'!T1541+'CALC | Booster'!T1541)*INDEX(MassUnitsTable[],MATCH($R$3,MassUnitsTable[Mass Units],0),2), "")</f>
        <v/>
      </c>
      <c r="S1541" s="10"/>
    </row>
    <row r="1542" spans="1:19" x14ac:dyDescent="0.25">
      <c r="A1542" s="10"/>
      <c r="B1542" s="4" t="str">
        <f t="shared" si="120"/>
        <v/>
      </c>
      <c r="C1542" s="5" t="str">
        <f t="shared" si="121"/>
        <v/>
      </c>
      <c r="D1542" s="5" t="str">
        <f t="shared" si="122"/>
        <v/>
      </c>
      <c r="E1542" s="5" t="str">
        <f t="shared" si="123"/>
        <v/>
      </c>
      <c r="F1542" s="5" t="str">
        <f>'CALC | Main Engine'!$B1542</f>
        <v/>
      </c>
      <c r="G1542" s="27" t="str">
        <f>'CALC | Main Engine'!$C1542</f>
        <v/>
      </c>
      <c r="H1542" s="6" t="str">
        <f>'CALC | Main Engine'!$E1542</f>
        <v/>
      </c>
      <c r="I1542" s="34" t="str">
        <f>IFERROR('CALC | Main Engine'!$F1542*INDEX(MassUnitsTable[],MATCH($R$3,MassUnitsTable[Mass Units],0),2), "")</f>
        <v/>
      </c>
      <c r="J1542" s="27" t="str">
        <f>IFERROR('CALC | Booster'!$F1542*INDEX(MassUnitsTable[],MATCH($R$3,MassUnitsTable[Mass Units],0),2), "")</f>
        <v/>
      </c>
      <c r="K1542" s="32" t="str">
        <f t="shared" si="124"/>
        <v/>
      </c>
      <c r="L1542" s="34" t="str">
        <f>IFERROR(('CALC | Main Engine'!N1542+'CALC | Booster'!N1542)*INDEX(MassUnitsTable[],MATCH($R$3,MassUnitsTable[Mass Units],0),2), "")</f>
        <v/>
      </c>
      <c r="M1542" s="27" t="str">
        <f>IFERROR(('CALC | Main Engine'!O1542+'CALC | Booster'!O1542)*INDEX(MassUnitsTable[],MATCH($R$3,MassUnitsTable[Mass Units],0),2), "")</f>
        <v/>
      </c>
      <c r="N1542" s="27" t="str">
        <f>IFERROR(('CALC | Main Engine'!P1542+'CALC | Booster'!P1542)*INDEX(MassUnitsTable[],MATCH($R$3,MassUnitsTable[Mass Units],0),2), "")</f>
        <v/>
      </c>
      <c r="O1542" s="27" t="str">
        <f>IFERROR(('CALC | Main Engine'!Q1542+'CALC | Booster'!Q1542)*INDEX(MassUnitsTable[],MATCH($R$3,MassUnitsTable[Mass Units],0),2), "")</f>
        <v/>
      </c>
      <c r="P1542" s="27" t="str">
        <f>IFERROR(('CALC | Main Engine'!R1542+'CALC | Booster'!R1542)*INDEX(MassUnitsTable[],MATCH($R$3,MassUnitsTable[Mass Units],0),2), "")</f>
        <v/>
      </c>
      <c r="Q1542" s="27" t="str">
        <f>IFERROR(('CALC | Main Engine'!S1542+'CALC | Booster'!S1542)*INDEX(MassUnitsTable[],MATCH($R$3,MassUnitsTable[Mass Units],0),2), "")</f>
        <v/>
      </c>
      <c r="R1542" s="32" t="str">
        <f>IFERROR(('CALC | Main Engine'!T1542+'CALC | Booster'!T1542)*INDEX(MassUnitsTable[],MATCH($R$3,MassUnitsTable[Mass Units],0),2), "")</f>
        <v/>
      </c>
      <c r="S1542" s="10"/>
    </row>
    <row r="1543" spans="1:19" x14ac:dyDescent="0.25">
      <c r="A1543" s="10"/>
      <c r="B1543" s="4" t="str">
        <f t="shared" si="120"/>
        <v/>
      </c>
      <c r="C1543" s="5" t="str">
        <f t="shared" si="121"/>
        <v/>
      </c>
      <c r="D1543" s="5" t="str">
        <f t="shared" si="122"/>
        <v/>
      </c>
      <c r="E1543" s="5" t="str">
        <f t="shared" si="123"/>
        <v/>
      </c>
      <c r="F1543" s="5" t="str">
        <f>'CALC | Main Engine'!$B1543</f>
        <v/>
      </c>
      <c r="G1543" s="27" t="str">
        <f>'CALC | Main Engine'!$C1543</f>
        <v/>
      </c>
      <c r="H1543" s="6" t="str">
        <f>'CALC | Main Engine'!$E1543</f>
        <v/>
      </c>
      <c r="I1543" s="34" t="str">
        <f>IFERROR('CALC | Main Engine'!$F1543*INDEX(MassUnitsTable[],MATCH($R$3,MassUnitsTable[Mass Units],0),2), "")</f>
        <v/>
      </c>
      <c r="J1543" s="27" t="str">
        <f>IFERROR('CALC | Booster'!$F1543*INDEX(MassUnitsTable[],MATCH($R$3,MassUnitsTable[Mass Units],0),2), "")</f>
        <v/>
      </c>
      <c r="K1543" s="32" t="str">
        <f t="shared" si="124"/>
        <v/>
      </c>
      <c r="L1543" s="34" t="str">
        <f>IFERROR(('CALC | Main Engine'!N1543+'CALC | Booster'!N1543)*INDEX(MassUnitsTable[],MATCH($R$3,MassUnitsTable[Mass Units],0),2), "")</f>
        <v/>
      </c>
      <c r="M1543" s="27" t="str">
        <f>IFERROR(('CALC | Main Engine'!O1543+'CALC | Booster'!O1543)*INDEX(MassUnitsTable[],MATCH($R$3,MassUnitsTable[Mass Units],0),2), "")</f>
        <v/>
      </c>
      <c r="N1543" s="27" t="str">
        <f>IFERROR(('CALC | Main Engine'!P1543+'CALC | Booster'!P1543)*INDEX(MassUnitsTable[],MATCH($R$3,MassUnitsTable[Mass Units],0),2), "")</f>
        <v/>
      </c>
      <c r="O1543" s="27" t="str">
        <f>IFERROR(('CALC | Main Engine'!Q1543+'CALC | Booster'!Q1543)*INDEX(MassUnitsTable[],MATCH($R$3,MassUnitsTable[Mass Units],0),2), "")</f>
        <v/>
      </c>
      <c r="P1543" s="27" t="str">
        <f>IFERROR(('CALC | Main Engine'!R1543+'CALC | Booster'!R1543)*INDEX(MassUnitsTable[],MATCH($R$3,MassUnitsTable[Mass Units],0),2), "")</f>
        <v/>
      </c>
      <c r="Q1543" s="27" t="str">
        <f>IFERROR(('CALC | Main Engine'!S1543+'CALC | Booster'!S1543)*INDEX(MassUnitsTable[],MATCH($R$3,MassUnitsTable[Mass Units],0),2), "")</f>
        <v/>
      </c>
      <c r="R1543" s="32" t="str">
        <f>IFERROR(('CALC | Main Engine'!T1543+'CALC | Booster'!T1543)*INDEX(MassUnitsTable[],MATCH($R$3,MassUnitsTable[Mass Units],0),2), "")</f>
        <v/>
      </c>
      <c r="S1543" s="10"/>
    </row>
    <row r="1544" spans="1:19" x14ac:dyDescent="0.25">
      <c r="A1544" s="10"/>
      <c r="B1544" s="4" t="str">
        <f t="shared" ref="B1544:B1607" si="125">IF(ISNUMBER($F1544),UserID,"")</f>
        <v/>
      </c>
      <c r="C1544" s="5" t="str">
        <f t="shared" ref="C1544:C1607" si="126">IF(ISNUMBER($F1544),Spacecraft,"")</f>
        <v/>
      </c>
      <c r="D1544" s="5" t="str">
        <f t="shared" ref="D1544:D1607" si="127">IF(ISNUMBER($F1544),OperationType,"")</f>
        <v/>
      </c>
      <c r="E1544" s="5" t="str">
        <f t="shared" ref="E1544:E1607" si="128">IF(ISNUMBER($F1544),NumberOfOps,"")</f>
        <v/>
      </c>
      <c r="F1544" s="5" t="str">
        <f>'CALC | Main Engine'!$B1544</f>
        <v/>
      </c>
      <c r="G1544" s="27" t="str">
        <f>'CALC | Main Engine'!$C1544</f>
        <v/>
      </c>
      <c r="H1544" s="6" t="str">
        <f>'CALC | Main Engine'!$E1544</f>
        <v/>
      </c>
      <c r="I1544" s="34" t="str">
        <f>IFERROR('CALC | Main Engine'!$F1544*INDEX(MassUnitsTable[],MATCH($R$3,MassUnitsTable[Mass Units],0),2), "")</f>
        <v/>
      </c>
      <c r="J1544" s="27" t="str">
        <f>IFERROR('CALC | Booster'!$F1544*INDEX(MassUnitsTable[],MATCH($R$3,MassUnitsTable[Mass Units],0),2), "")</f>
        <v/>
      </c>
      <c r="K1544" s="32" t="str">
        <f t="shared" si="124"/>
        <v/>
      </c>
      <c r="L1544" s="34" t="str">
        <f>IFERROR(('CALC | Main Engine'!N1544+'CALC | Booster'!N1544)*INDEX(MassUnitsTable[],MATCH($R$3,MassUnitsTable[Mass Units],0),2), "")</f>
        <v/>
      </c>
      <c r="M1544" s="27" t="str">
        <f>IFERROR(('CALC | Main Engine'!O1544+'CALC | Booster'!O1544)*INDEX(MassUnitsTable[],MATCH($R$3,MassUnitsTable[Mass Units],0),2), "")</f>
        <v/>
      </c>
      <c r="N1544" s="27" t="str">
        <f>IFERROR(('CALC | Main Engine'!P1544+'CALC | Booster'!P1544)*INDEX(MassUnitsTable[],MATCH($R$3,MassUnitsTable[Mass Units],0),2), "")</f>
        <v/>
      </c>
      <c r="O1544" s="27" t="str">
        <f>IFERROR(('CALC | Main Engine'!Q1544+'CALC | Booster'!Q1544)*INDEX(MassUnitsTable[],MATCH($R$3,MassUnitsTable[Mass Units],0),2), "")</f>
        <v/>
      </c>
      <c r="P1544" s="27" t="str">
        <f>IFERROR(('CALC | Main Engine'!R1544+'CALC | Booster'!R1544)*INDEX(MassUnitsTable[],MATCH($R$3,MassUnitsTable[Mass Units],0),2), "")</f>
        <v/>
      </c>
      <c r="Q1544" s="27" t="str">
        <f>IFERROR(('CALC | Main Engine'!S1544+'CALC | Booster'!S1544)*INDEX(MassUnitsTable[],MATCH($R$3,MassUnitsTable[Mass Units],0),2), "")</f>
        <v/>
      </c>
      <c r="R1544" s="32" t="str">
        <f>IFERROR(('CALC | Main Engine'!T1544+'CALC | Booster'!T1544)*INDEX(MassUnitsTable[],MATCH($R$3,MassUnitsTable[Mass Units],0),2), "")</f>
        <v/>
      </c>
      <c r="S1544" s="10"/>
    </row>
    <row r="1545" spans="1:19" x14ac:dyDescent="0.25">
      <c r="A1545" s="10"/>
      <c r="B1545" s="4" t="str">
        <f t="shared" si="125"/>
        <v/>
      </c>
      <c r="C1545" s="5" t="str">
        <f t="shared" si="126"/>
        <v/>
      </c>
      <c r="D1545" s="5" t="str">
        <f t="shared" si="127"/>
        <v/>
      </c>
      <c r="E1545" s="5" t="str">
        <f t="shared" si="128"/>
        <v/>
      </c>
      <c r="F1545" s="5" t="str">
        <f>'CALC | Main Engine'!$B1545</f>
        <v/>
      </c>
      <c r="G1545" s="27" t="str">
        <f>'CALC | Main Engine'!$C1545</f>
        <v/>
      </c>
      <c r="H1545" s="6" t="str">
        <f>'CALC | Main Engine'!$E1545</f>
        <v/>
      </c>
      <c r="I1545" s="34" t="str">
        <f>IFERROR('CALC | Main Engine'!$F1545*INDEX(MassUnitsTable[],MATCH($R$3,MassUnitsTable[Mass Units],0),2), "")</f>
        <v/>
      </c>
      <c r="J1545" s="27" t="str">
        <f>IFERROR('CALC | Booster'!$F1545*INDEX(MassUnitsTable[],MATCH($R$3,MassUnitsTable[Mass Units],0),2), "")</f>
        <v/>
      </c>
      <c r="K1545" s="32" t="str">
        <f t="shared" ref="K1545:K1608" si="129">IFERROR(I1545+J1545, "")</f>
        <v/>
      </c>
      <c r="L1545" s="34" t="str">
        <f>IFERROR(('CALC | Main Engine'!N1545+'CALC | Booster'!N1545)*INDEX(MassUnitsTable[],MATCH($R$3,MassUnitsTable[Mass Units],0),2), "")</f>
        <v/>
      </c>
      <c r="M1545" s="27" t="str">
        <f>IFERROR(('CALC | Main Engine'!O1545+'CALC | Booster'!O1545)*INDEX(MassUnitsTable[],MATCH($R$3,MassUnitsTable[Mass Units],0),2), "")</f>
        <v/>
      </c>
      <c r="N1545" s="27" t="str">
        <f>IFERROR(('CALC | Main Engine'!P1545+'CALC | Booster'!P1545)*INDEX(MassUnitsTable[],MATCH($R$3,MassUnitsTable[Mass Units],0),2), "")</f>
        <v/>
      </c>
      <c r="O1545" s="27" t="str">
        <f>IFERROR(('CALC | Main Engine'!Q1545+'CALC | Booster'!Q1545)*INDEX(MassUnitsTable[],MATCH($R$3,MassUnitsTable[Mass Units],0),2), "")</f>
        <v/>
      </c>
      <c r="P1545" s="27" t="str">
        <f>IFERROR(('CALC | Main Engine'!R1545+'CALC | Booster'!R1545)*INDEX(MassUnitsTable[],MATCH($R$3,MassUnitsTable[Mass Units],0),2), "")</f>
        <v/>
      </c>
      <c r="Q1545" s="27" t="str">
        <f>IFERROR(('CALC | Main Engine'!S1545+'CALC | Booster'!S1545)*INDEX(MassUnitsTable[],MATCH($R$3,MassUnitsTable[Mass Units],0),2), "")</f>
        <v/>
      </c>
      <c r="R1545" s="32" t="str">
        <f>IFERROR(('CALC | Main Engine'!T1545+'CALC | Booster'!T1545)*INDEX(MassUnitsTable[],MATCH($R$3,MassUnitsTable[Mass Units],0),2), "")</f>
        <v/>
      </c>
      <c r="S1545" s="10"/>
    </row>
    <row r="1546" spans="1:19" x14ac:dyDescent="0.25">
      <c r="A1546" s="10"/>
      <c r="B1546" s="4" t="str">
        <f t="shared" si="125"/>
        <v/>
      </c>
      <c r="C1546" s="5" t="str">
        <f t="shared" si="126"/>
        <v/>
      </c>
      <c r="D1546" s="5" t="str">
        <f t="shared" si="127"/>
        <v/>
      </c>
      <c r="E1546" s="5" t="str">
        <f t="shared" si="128"/>
        <v/>
      </c>
      <c r="F1546" s="5" t="str">
        <f>'CALC | Main Engine'!$B1546</f>
        <v/>
      </c>
      <c r="G1546" s="27" t="str">
        <f>'CALC | Main Engine'!$C1546</f>
        <v/>
      </c>
      <c r="H1546" s="6" t="str">
        <f>'CALC | Main Engine'!$E1546</f>
        <v/>
      </c>
      <c r="I1546" s="34" t="str">
        <f>IFERROR('CALC | Main Engine'!$F1546*INDEX(MassUnitsTable[],MATCH($R$3,MassUnitsTable[Mass Units],0),2), "")</f>
        <v/>
      </c>
      <c r="J1546" s="27" t="str">
        <f>IFERROR('CALC | Booster'!$F1546*INDEX(MassUnitsTable[],MATCH($R$3,MassUnitsTable[Mass Units],0),2), "")</f>
        <v/>
      </c>
      <c r="K1546" s="32" t="str">
        <f t="shared" si="129"/>
        <v/>
      </c>
      <c r="L1546" s="34" t="str">
        <f>IFERROR(('CALC | Main Engine'!N1546+'CALC | Booster'!N1546)*INDEX(MassUnitsTable[],MATCH($R$3,MassUnitsTable[Mass Units],0),2), "")</f>
        <v/>
      </c>
      <c r="M1546" s="27" t="str">
        <f>IFERROR(('CALC | Main Engine'!O1546+'CALC | Booster'!O1546)*INDEX(MassUnitsTable[],MATCH($R$3,MassUnitsTable[Mass Units],0),2), "")</f>
        <v/>
      </c>
      <c r="N1546" s="27" t="str">
        <f>IFERROR(('CALC | Main Engine'!P1546+'CALC | Booster'!P1546)*INDEX(MassUnitsTable[],MATCH($R$3,MassUnitsTable[Mass Units],0),2), "")</f>
        <v/>
      </c>
      <c r="O1546" s="27" t="str">
        <f>IFERROR(('CALC | Main Engine'!Q1546+'CALC | Booster'!Q1546)*INDEX(MassUnitsTable[],MATCH($R$3,MassUnitsTable[Mass Units],0),2), "")</f>
        <v/>
      </c>
      <c r="P1546" s="27" t="str">
        <f>IFERROR(('CALC | Main Engine'!R1546+'CALC | Booster'!R1546)*INDEX(MassUnitsTable[],MATCH($R$3,MassUnitsTable[Mass Units],0),2), "")</f>
        <v/>
      </c>
      <c r="Q1546" s="27" t="str">
        <f>IFERROR(('CALC | Main Engine'!S1546+'CALC | Booster'!S1546)*INDEX(MassUnitsTable[],MATCH($R$3,MassUnitsTable[Mass Units],0),2), "")</f>
        <v/>
      </c>
      <c r="R1546" s="32" t="str">
        <f>IFERROR(('CALC | Main Engine'!T1546+'CALC | Booster'!T1546)*INDEX(MassUnitsTable[],MATCH($R$3,MassUnitsTable[Mass Units],0),2), "")</f>
        <v/>
      </c>
      <c r="S1546" s="10"/>
    </row>
    <row r="1547" spans="1:19" x14ac:dyDescent="0.25">
      <c r="A1547" s="10"/>
      <c r="B1547" s="4" t="str">
        <f t="shared" si="125"/>
        <v/>
      </c>
      <c r="C1547" s="5" t="str">
        <f t="shared" si="126"/>
        <v/>
      </c>
      <c r="D1547" s="5" t="str">
        <f t="shared" si="127"/>
        <v/>
      </c>
      <c r="E1547" s="5" t="str">
        <f t="shared" si="128"/>
        <v/>
      </c>
      <c r="F1547" s="5" t="str">
        <f>'CALC | Main Engine'!$B1547</f>
        <v/>
      </c>
      <c r="G1547" s="27" t="str">
        <f>'CALC | Main Engine'!$C1547</f>
        <v/>
      </c>
      <c r="H1547" s="6" t="str">
        <f>'CALC | Main Engine'!$E1547</f>
        <v/>
      </c>
      <c r="I1547" s="34" t="str">
        <f>IFERROR('CALC | Main Engine'!$F1547*INDEX(MassUnitsTable[],MATCH($R$3,MassUnitsTable[Mass Units],0),2), "")</f>
        <v/>
      </c>
      <c r="J1547" s="27" t="str">
        <f>IFERROR('CALC | Booster'!$F1547*INDEX(MassUnitsTable[],MATCH($R$3,MassUnitsTable[Mass Units],0),2), "")</f>
        <v/>
      </c>
      <c r="K1547" s="32" t="str">
        <f t="shared" si="129"/>
        <v/>
      </c>
      <c r="L1547" s="34" t="str">
        <f>IFERROR(('CALC | Main Engine'!N1547+'CALC | Booster'!N1547)*INDEX(MassUnitsTable[],MATCH($R$3,MassUnitsTable[Mass Units],0),2), "")</f>
        <v/>
      </c>
      <c r="M1547" s="27" t="str">
        <f>IFERROR(('CALC | Main Engine'!O1547+'CALC | Booster'!O1547)*INDEX(MassUnitsTable[],MATCH($R$3,MassUnitsTable[Mass Units],0),2), "")</f>
        <v/>
      </c>
      <c r="N1547" s="27" t="str">
        <f>IFERROR(('CALC | Main Engine'!P1547+'CALC | Booster'!P1547)*INDEX(MassUnitsTable[],MATCH($R$3,MassUnitsTable[Mass Units],0),2), "")</f>
        <v/>
      </c>
      <c r="O1547" s="27" t="str">
        <f>IFERROR(('CALC | Main Engine'!Q1547+'CALC | Booster'!Q1547)*INDEX(MassUnitsTable[],MATCH($R$3,MassUnitsTable[Mass Units],0),2), "")</f>
        <v/>
      </c>
      <c r="P1547" s="27" t="str">
        <f>IFERROR(('CALC | Main Engine'!R1547+'CALC | Booster'!R1547)*INDEX(MassUnitsTable[],MATCH($R$3,MassUnitsTable[Mass Units],0),2), "")</f>
        <v/>
      </c>
      <c r="Q1547" s="27" t="str">
        <f>IFERROR(('CALC | Main Engine'!S1547+'CALC | Booster'!S1547)*INDEX(MassUnitsTable[],MATCH($R$3,MassUnitsTable[Mass Units],0),2), "")</f>
        <v/>
      </c>
      <c r="R1547" s="32" t="str">
        <f>IFERROR(('CALC | Main Engine'!T1547+'CALC | Booster'!T1547)*INDEX(MassUnitsTable[],MATCH($R$3,MassUnitsTable[Mass Units],0),2), "")</f>
        <v/>
      </c>
      <c r="S1547" s="10"/>
    </row>
    <row r="1548" spans="1:19" x14ac:dyDescent="0.25">
      <c r="A1548" s="10"/>
      <c r="B1548" s="4" t="str">
        <f t="shared" si="125"/>
        <v/>
      </c>
      <c r="C1548" s="5" t="str">
        <f t="shared" si="126"/>
        <v/>
      </c>
      <c r="D1548" s="5" t="str">
        <f t="shared" si="127"/>
        <v/>
      </c>
      <c r="E1548" s="5" t="str">
        <f t="shared" si="128"/>
        <v/>
      </c>
      <c r="F1548" s="5" t="str">
        <f>'CALC | Main Engine'!$B1548</f>
        <v/>
      </c>
      <c r="G1548" s="27" t="str">
        <f>'CALC | Main Engine'!$C1548</f>
        <v/>
      </c>
      <c r="H1548" s="6" t="str">
        <f>'CALC | Main Engine'!$E1548</f>
        <v/>
      </c>
      <c r="I1548" s="34" t="str">
        <f>IFERROR('CALC | Main Engine'!$F1548*INDEX(MassUnitsTable[],MATCH($R$3,MassUnitsTable[Mass Units],0),2), "")</f>
        <v/>
      </c>
      <c r="J1548" s="27" t="str">
        <f>IFERROR('CALC | Booster'!$F1548*INDEX(MassUnitsTable[],MATCH($R$3,MassUnitsTable[Mass Units],0),2), "")</f>
        <v/>
      </c>
      <c r="K1548" s="32" t="str">
        <f t="shared" si="129"/>
        <v/>
      </c>
      <c r="L1548" s="34" t="str">
        <f>IFERROR(('CALC | Main Engine'!N1548+'CALC | Booster'!N1548)*INDEX(MassUnitsTable[],MATCH($R$3,MassUnitsTable[Mass Units],0),2), "")</f>
        <v/>
      </c>
      <c r="M1548" s="27" t="str">
        <f>IFERROR(('CALC | Main Engine'!O1548+'CALC | Booster'!O1548)*INDEX(MassUnitsTable[],MATCH($R$3,MassUnitsTable[Mass Units],0),2), "")</f>
        <v/>
      </c>
      <c r="N1548" s="27" t="str">
        <f>IFERROR(('CALC | Main Engine'!P1548+'CALC | Booster'!P1548)*INDEX(MassUnitsTable[],MATCH($R$3,MassUnitsTable[Mass Units],0),2), "")</f>
        <v/>
      </c>
      <c r="O1548" s="27" t="str">
        <f>IFERROR(('CALC | Main Engine'!Q1548+'CALC | Booster'!Q1548)*INDEX(MassUnitsTable[],MATCH($R$3,MassUnitsTable[Mass Units],0),2), "")</f>
        <v/>
      </c>
      <c r="P1548" s="27" t="str">
        <f>IFERROR(('CALC | Main Engine'!R1548+'CALC | Booster'!R1548)*INDEX(MassUnitsTable[],MATCH($R$3,MassUnitsTable[Mass Units],0),2), "")</f>
        <v/>
      </c>
      <c r="Q1548" s="27" t="str">
        <f>IFERROR(('CALC | Main Engine'!S1548+'CALC | Booster'!S1548)*INDEX(MassUnitsTable[],MATCH($R$3,MassUnitsTable[Mass Units],0),2), "")</f>
        <v/>
      </c>
      <c r="R1548" s="32" t="str">
        <f>IFERROR(('CALC | Main Engine'!T1548+'CALC | Booster'!T1548)*INDEX(MassUnitsTable[],MATCH($R$3,MassUnitsTable[Mass Units],0),2), "")</f>
        <v/>
      </c>
      <c r="S1548" s="10"/>
    </row>
    <row r="1549" spans="1:19" x14ac:dyDescent="0.25">
      <c r="A1549" s="10"/>
      <c r="B1549" s="4" t="str">
        <f t="shared" si="125"/>
        <v/>
      </c>
      <c r="C1549" s="5" t="str">
        <f t="shared" si="126"/>
        <v/>
      </c>
      <c r="D1549" s="5" t="str">
        <f t="shared" si="127"/>
        <v/>
      </c>
      <c r="E1549" s="5" t="str">
        <f t="shared" si="128"/>
        <v/>
      </c>
      <c r="F1549" s="5" t="str">
        <f>'CALC | Main Engine'!$B1549</f>
        <v/>
      </c>
      <c r="G1549" s="27" t="str">
        <f>'CALC | Main Engine'!$C1549</f>
        <v/>
      </c>
      <c r="H1549" s="6" t="str">
        <f>'CALC | Main Engine'!$E1549</f>
        <v/>
      </c>
      <c r="I1549" s="34" t="str">
        <f>IFERROR('CALC | Main Engine'!$F1549*INDEX(MassUnitsTable[],MATCH($R$3,MassUnitsTable[Mass Units],0),2), "")</f>
        <v/>
      </c>
      <c r="J1549" s="27" t="str">
        <f>IFERROR('CALC | Booster'!$F1549*INDEX(MassUnitsTable[],MATCH($R$3,MassUnitsTable[Mass Units],0),2), "")</f>
        <v/>
      </c>
      <c r="K1549" s="32" t="str">
        <f t="shared" si="129"/>
        <v/>
      </c>
      <c r="L1549" s="34" t="str">
        <f>IFERROR(('CALC | Main Engine'!N1549+'CALC | Booster'!N1549)*INDEX(MassUnitsTable[],MATCH($R$3,MassUnitsTable[Mass Units],0),2), "")</f>
        <v/>
      </c>
      <c r="M1549" s="27" t="str">
        <f>IFERROR(('CALC | Main Engine'!O1549+'CALC | Booster'!O1549)*INDEX(MassUnitsTable[],MATCH($R$3,MassUnitsTable[Mass Units],0),2), "")</f>
        <v/>
      </c>
      <c r="N1549" s="27" t="str">
        <f>IFERROR(('CALC | Main Engine'!P1549+'CALC | Booster'!P1549)*INDEX(MassUnitsTable[],MATCH($R$3,MassUnitsTable[Mass Units],0),2), "")</f>
        <v/>
      </c>
      <c r="O1549" s="27" t="str">
        <f>IFERROR(('CALC | Main Engine'!Q1549+'CALC | Booster'!Q1549)*INDEX(MassUnitsTable[],MATCH($R$3,MassUnitsTable[Mass Units],0),2), "")</f>
        <v/>
      </c>
      <c r="P1549" s="27" t="str">
        <f>IFERROR(('CALC | Main Engine'!R1549+'CALC | Booster'!R1549)*INDEX(MassUnitsTable[],MATCH($R$3,MassUnitsTable[Mass Units],0),2), "")</f>
        <v/>
      </c>
      <c r="Q1549" s="27" t="str">
        <f>IFERROR(('CALC | Main Engine'!S1549+'CALC | Booster'!S1549)*INDEX(MassUnitsTable[],MATCH($R$3,MassUnitsTable[Mass Units],0),2), "")</f>
        <v/>
      </c>
      <c r="R1549" s="32" t="str">
        <f>IFERROR(('CALC | Main Engine'!T1549+'CALC | Booster'!T1549)*INDEX(MassUnitsTable[],MATCH($R$3,MassUnitsTable[Mass Units],0),2), "")</f>
        <v/>
      </c>
      <c r="S1549" s="10"/>
    </row>
    <row r="1550" spans="1:19" x14ac:dyDescent="0.25">
      <c r="A1550" s="10"/>
      <c r="B1550" s="4" t="str">
        <f t="shared" si="125"/>
        <v/>
      </c>
      <c r="C1550" s="5" t="str">
        <f t="shared" si="126"/>
        <v/>
      </c>
      <c r="D1550" s="5" t="str">
        <f t="shared" si="127"/>
        <v/>
      </c>
      <c r="E1550" s="5" t="str">
        <f t="shared" si="128"/>
        <v/>
      </c>
      <c r="F1550" s="5" t="str">
        <f>'CALC | Main Engine'!$B1550</f>
        <v/>
      </c>
      <c r="G1550" s="27" t="str">
        <f>'CALC | Main Engine'!$C1550</f>
        <v/>
      </c>
      <c r="H1550" s="6" t="str">
        <f>'CALC | Main Engine'!$E1550</f>
        <v/>
      </c>
      <c r="I1550" s="34" t="str">
        <f>IFERROR('CALC | Main Engine'!$F1550*INDEX(MassUnitsTable[],MATCH($R$3,MassUnitsTable[Mass Units],0),2), "")</f>
        <v/>
      </c>
      <c r="J1550" s="27" t="str">
        <f>IFERROR('CALC | Booster'!$F1550*INDEX(MassUnitsTable[],MATCH($R$3,MassUnitsTable[Mass Units],0),2), "")</f>
        <v/>
      </c>
      <c r="K1550" s="32" t="str">
        <f t="shared" si="129"/>
        <v/>
      </c>
      <c r="L1550" s="34" t="str">
        <f>IFERROR(('CALC | Main Engine'!N1550+'CALC | Booster'!N1550)*INDEX(MassUnitsTable[],MATCH($R$3,MassUnitsTable[Mass Units],0),2), "")</f>
        <v/>
      </c>
      <c r="M1550" s="27" t="str">
        <f>IFERROR(('CALC | Main Engine'!O1550+'CALC | Booster'!O1550)*INDEX(MassUnitsTable[],MATCH($R$3,MassUnitsTable[Mass Units],0),2), "")</f>
        <v/>
      </c>
      <c r="N1550" s="27" t="str">
        <f>IFERROR(('CALC | Main Engine'!P1550+'CALC | Booster'!P1550)*INDEX(MassUnitsTable[],MATCH($R$3,MassUnitsTable[Mass Units],0),2), "")</f>
        <v/>
      </c>
      <c r="O1550" s="27" t="str">
        <f>IFERROR(('CALC | Main Engine'!Q1550+'CALC | Booster'!Q1550)*INDEX(MassUnitsTable[],MATCH($R$3,MassUnitsTable[Mass Units],0),2), "")</f>
        <v/>
      </c>
      <c r="P1550" s="27" t="str">
        <f>IFERROR(('CALC | Main Engine'!R1550+'CALC | Booster'!R1550)*INDEX(MassUnitsTable[],MATCH($R$3,MassUnitsTable[Mass Units],0),2), "")</f>
        <v/>
      </c>
      <c r="Q1550" s="27" t="str">
        <f>IFERROR(('CALC | Main Engine'!S1550+'CALC | Booster'!S1550)*INDEX(MassUnitsTable[],MATCH($R$3,MassUnitsTable[Mass Units],0),2), "")</f>
        <v/>
      </c>
      <c r="R1550" s="32" t="str">
        <f>IFERROR(('CALC | Main Engine'!T1550+'CALC | Booster'!T1550)*INDEX(MassUnitsTable[],MATCH($R$3,MassUnitsTable[Mass Units],0),2), "")</f>
        <v/>
      </c>
      <c r="S1550" s="10"/>
    </row>
    <row r="1551" spans="1:19" x14ac:dyDescent="0.25">
      <c r="A1551" s="10"/>
      <c r="B1551" s="4" t="str">
        <f t="shared" si="125"/>
        <v/>
      </c>
      <c r="C1551" s="5" t="str">
        <f t="shared" si="126"/>
        <v/>
      </c>
      <c r="D1551" s="5" t="str">
        <f t="shared" si="127"/>
        <v/>
      </c>
      <c r="E1551" s="5" t="str">
        <f t="shared" si="128"/>
        <v/>
      </c>
      <c r="F1551" s="5" t="str">
        <f>'CALC | Main Engine'!$B1551</f>
        <v/>
      </c>
      <c r="G1551" s="27" t="str">
        <f>'CALC | Main Engine'!$C1551</f>
        <v/>
      </c>
      <c r="H1551" s="6" t="str">
        <f>'CALC | Main Engine'!$E1551</f>
        <v/>
      </c>
      <c r="I1551" s="34" t="str">
        <f>IFERROR('CALC | Main Engine'!$F1551*INDEX(MassUnitsTable[],MATCH($R$3,MassUnitsTable[Mass Units],0),2), "")</f>
        <v/>
      </c>
      <c r="J1551" s="27" t="str">
        <f>IFERROR('CALC | Booster'!$F1551*INDEX(MassUnitsTable[],MATCH($R$3,MassUnitsTable[Mass Units],0),2), "")</f>
        <v/>
      </c>
      <c r="K1551" s="32" t="str">
        <f t="shared" si="129"/>
        <v/>
      </c>
      <c r="L1551" s="34" t="str">
        <f>IFERROR(('CALC | Main Engine'!N1551+'CALC | Booster'!N1551)*INDEX(MassUnitsTable[],MATCH($R$3,MassUnitsTable[Mass Units],0),2), "")</f>
        <v/>
      </c>
      <c r="M1551" s="27" t="str">
        <f>IFERROR(('CALC | Main Engine'!O1551+'CALC | Booster'!O1551)*INDEX(MassUnitsTable[],MATCH($R$3,MassUnitsTable[Mass Units],0),2), "")</f>
        <v/>
      </c>
      <c r="N1551" s="27" t="str">
        <f>IFERROR(('CALC | Main Engine'!P1551+'CALC | Booster'!P1551)*INDEX(MassUnitsTable[],MATCH($R$3,MassUnitsTable[Mass Units],0),2), "")</f>
        <v/>
      </c>
      <c r="O1551" s="27" t="str">
        <f>IFERROR(('CALC | Main Engine'!Q1551+'CALC | Booster'!Q1551)*INDEX(MassUnitsTable[],MATCH($R$3,MassUnitsTable[Mass Units],0),2), "")</f>
        <v/>
      </c>
      <c r="P1551" s="27" t="str">
        <f>IFERROR(('CALC | Main Engine'!R1551+'CALC | Booster'!R1551)*INDEX(MassUnitsTable[],MATCH($R$3,MassUnitsTable[Mass Units],0),2), "")</f>
        <v/>
      </c>
      <c r="Q1551" s="27" t="str">
        <f>IFERROR(('CALC | Main Engine'!S1551+'CALC | Booster'!S1551)*INDEX(MassUnitsTable[],MATCH($R$3,MassUnitsTable[Mass Units],0),2), "")</f>
        <v/>
      </c>
      <c r="R1551" s="32" t="str">
        <f>IFERROR(('CALC | Main Engine'!T1551+'CALC | Booster'!T1551)*INDEX(MassUnitsTable[],MATCH($R$3,MassUnitsTable[Mass Units],0),2), "")</f>
        <v/>
      </c>
      <c r="S1551" s="10"/>
    </row>
    <row r="1552" spans="1:19" x14ac:dyDescent="0.25">
      <c r="A1552" s="10"/>
      <c r="B1552" s="4" t="str">
        <f t="shared" si="125"/>
        <v/>
      </c>
      <c r="C1552" s="5" t="str">
        <f t="shared" si="126"/>
        <v/>
      </c>
      <c r="D1552" s="5" t="str">
        <f t="shared" si="127"/>
        <v/>
      </c>
      <c r="E1552" s="5" t="str">
        <f t="shared" si="128"/>
        <v/>
      </c>
      <c r="F1552" s="5" t="str">
        <f>'CALC | Main Engine'!$B1552</f>
        <v/>
      </c>
      <c r="G1552" s="27" t="str">
        <f>'CALC | Main Engine'!$C1552</f>
        <v/>
      </c>
      <c r="H1552" s="6" t="str">
        <f>'CALC | Main Engine'!$E1552</f>
        <v/>
      </c>
      <c r="I1552" s="34" t="str">
        <f>IFERROR('CALC | Main Engine'!$F1552*INDEX(MassUnitsTable[],MATCH($R$3,MassUnitsTable[Mass Units],0),2), "")</f>
        <v/>
      </c>
      <c r="J1552" s="27" t="str">
        <f>IFERROR('CALC | Booster'!$F1552*INDEX(MassUnitsTable[],MATCH($R$3,MassUnitsTable[Mass Units],0),2), "")</f>
        <v/>
      </c>
      <c r="K1552" s="32" t="str">
        <f t="shared" si="129"/>
        <v/>
      </c>
      <c r="L1552" s="34" t="str">
        <f>IFERROR(('CALC | Main Engine'!N1552+'CALC | Booster'!N1552)*INDEX(MassUnitsTable[],MATCH($R$3,MassUnitsTable[Mass Units],0),2), "")</f>
        <v/>
      </c>
      <c r="M1552" s="27" t="str">
        <f>IFERROR(('CALC | Main Engine'!O1552+'CALC | Booster'!O1552)*INDEX(MassUnitsTable[],MATCH($R$3,MassUnitsTable[Mass Units],0),2), "")</f>
        <v/>
      </c>
      <c r="N1552" s="27" t="str">
        <f>IFERROR(('CALC | Main Engine'!P1552+'CALC | Booster'!P1552)*INDEX(MassUnitsTable[],MATCH($R$3,MassUnitsTable[Mass Units],0),2), "")</f>
        <v/>
      </c>
      <c r="O1552" s="27" t="str">
        <f>IFERROR(('CALC | Main Engine'!Q1552+'CALC | Booster'!Q1552)*INDEX(MassUnitsTable[],MATCH($R$3,MassUnitsTable[Mass Units],0),2), "")</f>
        <v/>
      </c>
      <c r="P1552" s="27" t="str">
        <f>IFERROR(('CALC | Main Engine'!R1552+'CALC | Booster'!R1552)*INDEX(MassUnitsTable[],MATCH($R$3,MassUnitsTable[Mass Units],0),2), "")</f>
        <v/>
      </c>
      <c r="Q1552" s="27" t="str">
        <f>IFERROR(('CALC | Main Engine'!S1552+'CALC | Booster'!S1552)*INDEX(MassUnitsTable[],MATCH($R$3,MassUnitsTable[Mass Units],0),2), "")</f>
        <v/>
      </c>
      <c r="R1552" s="32" t="str">
        <f>IFERROR(('CALC | Main Engine'!T1552+'CALC | Booster'!T1552)*INDEX(MassUnitsTable[],MATCH($R$3,MassUnitsTable[Mass Units],0),2), "")</f>
        <v/>
      </c>
      <c r="S1552" s="10"/>
    </row>
    <row r="1553" spans="1:19" x14ac:dyDescent="0.25">
      <c r="A1553" s="10"/>
      <c r="B1553" s="4" t="str">
        <f t="shared" si="125"/>
        <v/>
      </c>
      <c r="C1553" s="5" t="str">
        <f t="shared" si="126"/>
        <v/>
      </c>
      <c r="D1553" s="5" t="str">
        <f t="shared" si="127"/>
        <v/>
      </c>
      <c r="E1553" s="5" t="str">
        <f t="shared" si="128"/>
        <v/>
      </c>
      <c r="F1553" s="5" t="str">
        <f>'CALC | Main Engine'!$B1553</f>
        <v/>
      </c>
      <c r="G1553" s="27" t="str">
        <f>'CALC | Main Engine'!$C1553</f>
        <v/>
      </c>
      <c r="H1553" s="6" t="str">
        <f>'CALC | Main Engine'!$E1553</f>
        <v/>
      </c>
      <c r="I1553" s="34" t="str">
        <f>IFERROR('CALC | Main Engine'!$F1553*INDEX(MassUnitsTable[],MATCH($R$3,MassUnitsTable[Mass Units],0),2), "")</f>
        <v/>
      </c>
      <c r="J1553" s="27" t="str">
        <f>IFERROR('CALC | Booster'!$F1553*INDEX(MassUnitsTable[],MATCH($R$3,MassUnitsTable[Mass Units],0),2), "")</f>
        <v/>
      </c>
      <c r="K1553" s="32" t="str">
        <f t="shared" si="129"/>
        <v/>
      </c>
      <c r="L1553" s="34" t="str">
        <f>IFERROR(('CALC | Main Engine'!N1553+'CALC | Booster'!N1553)*INDEX(MassUnitsTable[],MATCH($R$3,MassUnitsTable[Mass Units],0),2), "")</f>
        <v/>
      </c>
      <c r="M1553" s="27" t="str">
        <f>IFERROR(('CALC | Main Engine'!O1553+'CALC | Booster'!O1553)*INDEX(MassUnitsTable[],MATCH($R$3,MassUnitsTable[Mass Units],0),2), "")</f>
        <v/>
      </c>
      <c r="N1553" s="27" t="str">
        <f>IFERROR(('CALC | Main Engine'!P1553+'CALC | Booster'!P1553)*INDEX(MassUnitsTable[],MATCH($R$3,MassUnitsTable[Mass Units],0),2), "")</f>
        <v/>
      </c>
      <c r="O1553" s="27" t="str">
        <f>IFERROR(('CALC | Main Engine'!Q1553+'CALC | Booster'!Q1553)*INDEX(MassUnitsTable[],MATCH($R$3,MassUnitsTable[Mass Units],0),2), "")</f>
        <v/>
      </c>
      <c r="P1553" s="27" t="str">
        <f>IFERROR(('CALC | Main Engine'!R1553+'CALC | Booster'!R1553)*INDEX(MassUnitsTable[],MATCH($R$3,MassUnitsTable[Mass Units],0),2), "")</f>
        <v/>
      </c>
      <c r="Q1553" s="27" t="str">
        <f>IFERROR(('CALC | Main Engine'!S1553+'CALC | Booster'!S1553)*INDEX(MassUnitsTable[],MATCH($R$3,MassUnitsTable[Mass Units],0),2), "")</f>
        <v/>
      </c>
      <c r="R1553" s="32" t="str">
        <f>IFERROR(('CALC | Main Engine'!T1553+'CALC | Booster'!T1553)*INDEX(MassUnitsTable[],MATCH($R$3,MassUnitsTable[Mass Units],0),2), "")</f>
        <v/>
      </c>
      <c r="S1553" s="10"/>
    </row>
    <row r="1554" spans="1:19" x14ac:dyDescent="0.25">
      <c r="A1554" s="10"/>
      <c r="B1554" s="4" t="str">
        <f t="shared" si="125"/>
        <v/>
      </c>
      <c r="C1554" s="5" t="str">
        <f t="shared" si="126"/>
        <v/>
      </c>
      <c r="D1554" s="5" t="str">
        <f t="shared" si="127"/>
        <v/>
      </c>
      <c r="E1554" s="5" t="str">
        <f t="shared" si="128"/>
        <v/>
      </c>
      <c r="F1554" s="5" t="str">
        <f>'CALC | Main Engine'!$B1554</f>
        <v/>
      </c>
      <c r="G1554" s="27" t="str">
        <f>'CALC | Main Engine'!$C1554</f>
        <v/>
      </c>
      <c r="H1554" s="6" t="str">
        <f>'CALC | Main Engine'!$E1554</f>
        <v/>
      </c>
      <c r="I1554" s="34" t="str">
        <f>IFERROR('CALC | Main Engine'!$F1554*INDEX(MassUnitsTable[],MATCH($R$3,MassUnitsTable[Mass Units],0),2), "")</f>
        <v/>
      </c>
      <c r="J1554" s="27" t="str">
        <f>IFERROR('CALC | Booster'!$F1554*INDEX(MassUnitsTable[],MATCH($R$3,MassUnitsTable[Mass Units],0),2), "")</f>
        <v/>
      </c>
      <c r="K1554" s="32" t="str">
        <f t="shared" si="129"/>
        <v/>
      </c>
      <c r="L1554" s="34" t="str">
        <f>IFERROR(('CALC | Main Engine'!N1554+'CALC | Booster'!N1554)*INDEX(MassUnitsTable[],MATCH($R$3,MassUnitsTable[Mass Units],0),2), "")</f>
        <v/>
      </c>
      <c r="M1554" s="27" t="str">
        <f>IFERROR(('CALC | Main Engine'!O1554+'CALC | Booster'!O1554)*INDEX(MassUnitsTable[],MATCH($R$3,MassUnitsTable[Mass Units],0),2), "")</f>
        <v/>
      </c>
      <c r="N1554" s="27" t="str">
        <f>IFERROR(('CALC | Main Engine'!P1554+'CALC | Booster'!P1554)*INDEX(MassUnitsTable[],MATCH($R$3,MassUnitsTable[Mass Units],0),2), "")</f>
        <v/>
      </c>
      <c r="O1554" s="27" t="str">
        <f>IFERROR(('CALC | Main Engine'!Q1554+'CALC | Booster'!Q1554)*INDEX(MassUnitsTable[],MATCH($R$3,MassUnitsTable[Mass Units],0),2), "")</f>
        <v/>
      </c>
      <c r="P1554" s="27" t="str">
        <f>IFERROR(('CALC | Main Engine'!R1554+'CALC | Booster'!R1554)*INDEX(MassUnitsTable[],MATCH($R$3,MassUnitsTable[Mass Units],0),2), "")</f>
        <v/>
      </c>
      <c r="Q1554" s="27" t="str">
        <f>IFERROR(('CALC | Main Engine'!S1554+'CALC | Booster'!S1554)*INDEX(MassUnitsTable[],MATCH($R$3,MassUnitsTable[Mass Units],0),2), "")</f>
        <v/>
      </c>
      <c r="R1554" s="32" t="str">
        <f>IFERROR(('CALC | Main Engine'!T1554+'CALC | Booster'!T1554)*INDEX(MassUnitsTable[],MATCH($R$3,MassUnitsTable[Mass Units],0),2), "")</f>
        <v/>
      </c>
      <c r="S1554" s="10"/>
    </row>
    <row r="1555" spans="1:19" x14ac:dyDescent="0.25">
      <c r="A1555" s="10"/>
      <c r="B1555" s="4" t="str">
        <f t="shared" si="125"/>
        <v/>
      </c>
      <c r="C1555" s="5" t="str">
        <f t="shared" si="126"/>
        <v/>
      </c>
      <c r="D1555" s="5" t="str">
        <f t="shared" si="127"/>
        <v/>
      </c>
      <c r="E1555" s="5" t="str">
        <f t="shared" si="128"/>
        <v/>
      </c>
      <c r="F1555" s="5" t="str">
        <f>'CALC | Main Engine'!$B1555</f>
        <v/>
      </c>
      <c r="G1555" s="27" t="str">
        <f>'CALC | Main Engine'!$C1555</f>
        <v/>
      </c>
      <c r="H1555" s="6" t="str">
        <f>'CALC | Main Engine'!$E1555</f>
        <v/>
      </c>
      <c r="I1555" s="34" t="str">
        <f>IFERROR('CALC | Main Engine'!$F1555*INDEX(MassUnitsTable[],MATCH($R$3,MassUnitsTable[Mass Units],0),2), "")</f>
        <v/>
      </c>
      <c r="J1555" s="27" t="str">
        <f>IFERROR('CALC | Booster'!$F1555*INDEX(MassUnitsTable[],MATCH($R$3,MassUnitsTable[Mass Units],0),2), "")</f>
        <v/>
      </c>
      <c r="K1555" s="32" t="str">
        <f t="shared" si="129"/>
        <v/>
      </c>
      <c r="L1555" s="34" t="str">
        <f>IFERROR(('CALC | Main Engine'!N1555+'CALC | Booster'!N1555)*INDEX(MassUnitsTable[],MATCH($R$3,MassUnitsTable[Mass Units],0),2), "")</f>
        <v/>
      </c>
      <c r="M1555" s="27" t="str">
        <f>IFERROR(('CALC | Main Engine'!O1555+'CALC | Booster'!O1555)*INDEX(MassUnitsTable[],MATCH($R$3,MassUnitsTable[Mass Units],0),2), "")</f>
        <v/>
      </c>
      <c r="N1555" s="27" t="str">
        <f>IFERROR(('CALC | Main Engine'!P1555+'CALC | Booster'!P1555)*INDEX(MassUnitsTable[],MATCH($R$3,MassUnitsTable[Mass Units],0),2), "")</f>
        <v/>
      </c>
      <c r="O1555" s="27" t="str">
        <f>IFERROR(('CALC | Main Engine'!Q1555+'CALC | Booster'!Q1555)*INDEX(MassUnitsTable[],MATCH($R$3,MassUnitsTable[Mass Units],0),2), "")</f>
        <v/>
      </c>
      <c r="P1555" s="27" t="str">
        <f>IFERROR(('CALC | Main Engine'!R1555+'CALC | Booster'!R1555)*INDEX(MassUnitsTable[],MATCH($R$3,MassUnitsTable[Mass Units],0),2), "")</f>
        <v/>
      </c>
      <c r="Q1555" s="27" t="str">
        <f>IFERROR(('CALC | Main Engine'!S1555+'CALC | Booster'!S1555)*INDEX(MassUnitsTable[],MATCH($R$3,MassUnitsTable[Mass Units],0),2), "")</f>
        <v/>
      </c>
      <c r="R1555" s="32" t="str">
        <f>IFERROR(('CALC | Main Engine'!T1555+'CALC | Booster'!T1555)*INDEX(MassUnitsTable[],MATCH($R$3,MassUnitsTable[Mass Units],0),2), "")</f>
        <v/>
      </c>
      <c r="S1555" s="10"/>
    </row>
    <row r="1556" spans="1:19" x14ac:dyDescent="0.25">
      <c r="A1556" s="10"/>
      <c r="B1556" s="4" t="str">
        <f t="shared" si="125"/>
        <v/>
      </c>
      <c r="C1556" s="5" t="str">
        <f t="shared" si="126"/>
        <v/>
      </c>
      <c r="D1556" s="5" t="str">
        <f t="shared" si="127"/>
        <v/>
      </c>
      <c r="E1556" s="5" t="str">
        <f t="shared" si="128"/>
        <v/>
      </c>
      <c r="F1556" s="5" t="str">
        <f>'CALC | Main Engine'!$B1556</f>
        <v/>
      </c>
      <c r="G1556" s="27" t="str">
        <f>'CALC | Main Engine'!$C1556</f>
        <v/>
      </c>
      <c r="H1556" s="6" t="str">
        <f>'CALC | Main Engine'!$E1556</f>
        <v/>
      </c>
      <c r="I1556" s="34" t="str">
        <f>IFERROR('CALC | Main Engine'!$F1556*INDEX(MassUnitsTable[],MATCH($R$3,MassUnitsTable[Mass Units],0),2), "")</f>
        <v/>
      </c>
      <c r="J1556" s="27" t="str">
        <f>IFERROR('CALC | Booster'!$F1556*INDEX(MassUnitsTable[],MATCH($R$3,MassUnitsTable[Mass Units],0),2), "")</f>
        <v/>
      </c>
      <c r="K1556" s="32" t="str">
        <f t="shared" si="129"/>
        <v/>
      </c>
      <c r="L1556" s="34" t="str">
        <f>IFERROR(('CALC | Main Engine'!N1556+'CALC | Booster'!N1556)*INDEX(MassUnitsTable[],MATCH($R$3,MassUnitsTable[Mass Units],0),2), "")</f>
        <v/>
      </c>
      <c r="M1556" s="27" t="str">
        <f>IFERROR(('CALC | Main Engine'!O1556+'CALC | Booster'!O1556)*INDEX(MassUnitsTable[],MATCH($R$3,MassUnitsTable[Mass Units],0),2), "")</f>
        <v/>
      </c>
      <c r="N1556" s="27" t="str">
        <f>IFERROR(('CALC | Main Engine'!P1556+'CALC | Booster'!P1556)*INDEX(MassUnitsTable[],MATCH($R$3,MassUnitsTable[Mass Units],0),2), "")</f>
        <v/>
      </c>
      <c r="O1556" s="27" t="str">
        <f>IFERROR(('CALC | Main Engine'!Q1556+'CALC | Booster'!Q1556)*INDEX(MassUnitsTable[],MATCH($R$3,MassUnitsTable[Mass Units],0),2), "")</f>
        <v/>
      </c>
      <c r="P1556" s="27" t="str">
        <f>IFERROR(('CALC | Main Engine'!R1556+'CALC | Booster'!R1556)*INDEX(MassUnitsTable[],MATCH($R$3,MassUnitsTable[Mass Units],0),2), "")</f>
        <v/>
      </c>
      <c r="Q1556" s="27" t="str">
        <f>IFERROR(('CALC | Main Engine'!S1556+'CALC | Booster'!S1556)*INDEX(MassUnitsTable[],MATCH($R$3,MassUnitsTable[Mass Units],0),2), "")</f>
        <v/>
      </c>
      <c r="R1556" s="32" t="str">
        <f>IFERROR(('CALC | Main Engine'!T1556+'CALC | Booster'!T1556)*INDEX(MassUnitsTable[],MATCH($R$3,MassUnitsTable[Mass Units],0),2), "")</f>
        <v/>
      </c>
      <c r="S1556" s="10"/>
    </row>
    <row r="1557" spans="1:19" x14ac:dyDescent="0.25">
      <c r="A1557" s="10"/>
      <c r="B1557" s="4" t="str">
        <f t="shared" si="125"/>
        <v/>
      </c>
      <c r="C1557" s="5" t="str">
        <f t="shared" si="126"/>
        <v/>
      </c>
      <c r="D1557" s="5" t="str">
        <f t="shared" si="127"/>
        <v/>
      </c>
      <c r="E1557" s="5" t="str">
        <f t="shared" si="128"/>
        <v/>
      </c>
      <c r="F1557" s="5" t="str">
        <f>'CALC | Main Engine'!$B1557</f>
        <v/>
      </c>
      <c r="G1557" s="27" t="str">
        <f>'CALC | Main Engine'!$C1557</f>
        <v/>
      </c>
      <c r="H1557" s="6" t="str">
        <f>'CALC | Main Engine'!$E1557</f>
        <v/>
      </c>
      <c r="I1557" s="34" t="str">
        <f>IFERROR('CALC | Main Engine'!$F1557*INDEX(MassUnitsTable[],MATCH($R$3,MassUnitsTable[Mass Units],0),2), "")</f>
        <v/>
      </c>
      <c r="J1557" s="27" t="str">
        <f>IFERROR('CALC | Booster'!$F1557*INDEX(MassUnitsTable[],MATCH($R$3,MassUnitsTable[Mass Units],0),2), "")</f>
        <v/>
      </c>
      <c r="K1557" s="32" t="str">
        <f t="shared" si="129"/>
        <v/>
      </c>
      <c r="L1557" s="34" t="str">
        <f>IFERROR(('CALC | Main Engine'!N1557+'CALC | Booster'!N1557)*INDEX(MassUnitsTable[],MATCH($R$3,MassUnitsTable[Mass Units],0),2), "")</f>
        <v/>
      </c>
      <c r="M1557" s="27" t="str">
        <f>IFERROR(('CALC | Main Engine'!O1557+'CALC | Booster'!O1557)*INDEX(MassUnitsTable[],MATCH($R$3,MassUnitsTable[Mass Units],0),2), "")</f>
        <v/>
      </c>
      <c r="N1557" s="27" t="str">
        <f>IFERROR(('CALC | Main Engine'!P1557+'CALC | Booster'!P1557)*INDEX(MassUnitsTable[],MATCH($R$3,MassUnitsTable[Mass Units],0),2), "")</f>
        <v/>
      </c>
      <c r="O1557" s="27" t="str">
        <f>IFERROR(('CALC | Main Engine'!Q1557+'CALC | Booster'!Q1557)*INDEX(MassUnitsTable[],MATCH($R$3,MassUnitsTable[Mass Units],0),2), "")</f>
        <v/>
      </c>
      <c r="P1557" s="27" t="str">
        <f>IFERROR(('CALC | Main Engine'!R1557+'CALC | Booster'!R1557)*INDEX(MassUnitsTable[],MATCH($R$3,MassUnitsTable[Mass Units],0),2), "")</f>
        <v/>
      </c>
      <c r="Q1557" s="27" t="str">
        <f>IFERROR(('CALC | Main Engine'!S1557+'CALC | Booster'!S1557)*INDEX(MassUnitsTable[],MATCH($R$3,MassUnitsTable[Mass Units],0),2), "")</f>
        <v/>
      </c>
      <c r="R1557" s="32" t="str">
        <f>IFERROR(('CALC | Main Engine'!T1557+'CALC | Booster'!T1557)*INDEX(MassUnitsTable[],MATCH($R$3,MassUnitsTable[Mass Units],0),2), "")</f>
        <v/>
      </c>
      <c r="S1557" s="10"/>
    </row>
    <row r="1558" spans="1:19" x14ac:dyDescent="0.25">
      <c r="A1558" s="10"/>
      <c r="B1558" s="4" t="str">
        <f t="shared" si="125"/>
        <v/>
      </c>
      <c r="C1558" s="5" t="str">
        <f t="shared" si="126"/>
        <v/>
      </c>
      <c r="D1558" s="5" t="str">
        <f t="shared" si="127"/>
        <v/>
      </c>
      <c r="E1558" s="5" t="str">
        <f t="shared" si="128"/>
        <v/>
      </c>
      <c r="F1558" s="5" t="str">
        <f>'CALC | Main Engine'!$B1558</f>
        <v/>
      </c>
      <c r="G1558" s="27" t="str">
        <f>'CALC | Main Engine'!$C1558</f>
        <v/>
      </c>
      <c r="H1558" s="6" t="str">
        <f>'CALC | Main Engine'!$E1558</f>
        <v/>
      </c>
      <c r="I1558" s="34" t="str">
        <f>IFERROR('CALC | Main Engine'!$F1558*INDEX(MassUnitsTable[],MATCH($R$3,MassUnitsTable[Mass Units],0),2), "")</f>
        <v/>
      </c>
      <c r="J1558" s="27" t="str">
        <f>IFERROR('CALC | Booster'!$F1558*INDEX(MassUnitsTable[],MATCH($R$3,MassUnitsTable[Mass Units],0),2), "")</f>
        <v/>
      </c>
      <c r="K1558" s="32" t="str">
        <f t="shared" si="129"/>
        <v/>
      </c>
      <c r="L1558" s="34" t="str">
        <f>IFERROR(('CALC | Main Engine'!N1558+'CALC | Booster'!N1558)*INDEX(MassUnitsTable[],MATCH($R$3,MassUnitsTable[Mass Units],0),2), "")</f>
        <v/>
      </c>
      <c r="M1558" s="27" t="str">
        <f>IFERROR(('CALC | Main Engine'!O1558+'CALC | Booster'!O1558)*INDEX(MassUnitsTable[],MATCH($R$3,MassUnitsTable[Mass Units],0),2), "")</f>
        <v/>
      </c>
      <c r="N1558" s="27" t="str">
        <f>IFERROR(('CALC | Main Engine'!P1558+'CALC | Booster'!P1558)*INDEX(MassUnitsTable[],MATCH($R$3,MassUnitsTable[Mass Units],0),2), "")</f>
        <v/>
      </c>
      <c r="O1558" s="27" t="str">
        <f>IFERROR(('CALC | Main Engine'!Q1558+'CALC | Booster'!Q1558)*INDEX(MassUnitsTable[],MATCH($R$3,MassUnitsTable[Mass Units],0),2), "")</f>
        <v/>
      </c>
      <c r="P1558" s="27" t="str">
        <f>IFERROR(('CALC | Main Engine'!R1558+'CALC | Booster'!R1558)*INDEX(MassUnitsTable[],MATCH($R$3,MassUnitsTable[Mass Units],0),2), "")</f>
        <v/>
      </c>
      <c r="Q1558" s="27" t="str">
        <f>IFERROR(('CALC | Main Engine'!S1558+'CALC | Booster'!S1558)*INDEX(MassUnitsTable[],MATCH($R$3,MassUnitsTable[Mass Units],0),2), "")</f>
        <v/>
      </c>
      <c r="R1558" s="32" t="str">
        <f>IFERROR(('CALC | Main Engine'!T1558+'CALC | Booster'!T1558)*INDEX(MassUnitsTable[],MATCH($R$3,MassUnitsTable[Mass Units],0),2), "")</f>
        <v/>
      </c>
      <c r="S1558" s="10"/>
    </row>
    <row r="1559" spans="1:19" x14ac:dyDescent="0.25">
      <c r="A1559" s="10"/>
      <c r="B1559" s="4" t="str">
        <f t="shared" si="125"/>
        <v/>
      </c>
      <c r="C1559" s="5" t="str">
        <f t="shared" si="126"/>
        <v/>
      </c>
      <c r="D1559" s="5" t="str">
        <f t="shared" si="127"/>
        <v/>
      </c>
      <c r="E1559" s="5" t="str">
        <f t="shared" si="128"/>
        <v/>
      </c>
      <c r="F1559" s="5" t="str">
        <f>'CALC | Main Engine'!$B1559</f>
        <v/>
      </c>
      <c r="G1559" s="27" t="str">
        <f>'CALC | Main Engine'!$C1559</f>
        <v/>
      </c>
      <c r="H1559" s="6" t="str">
        <f>'CALC | Main Engine'!$E1559</f>
        <v/>
      </c>
      <c r="I1559" s="34" t="str">
        <f>IFERROR('CALC | Main Engine'!$F1559*INDEX(MassUnitsTable[],MATCH($R$3,MassUnitsTable[Mass Units],0),2), "")</f>
        <v/>
      </c>
      <c r="J1559" s="27" t="str">
        <f>IFERROR('CALC | Booster'!$F1559*INDEX(MassUnitsTable[],MATCH($R$3,MassUnitsTable[Mass Units],0),2), "")</f>
        <v/>
      </c>
      <c r="K1559" s="32" t="str">
        <f t="shared" si="129"/>
        <v/>
      </c>
      <c r="L1559" s="34" t="str">
        <f>IFERROR(('CALC | Main Engine'!N1559+'CALC | Booster'!N1559)*INDEX(MassUnitsTable[],MATCH($R$3,MassUnitsTable[Mass Units],0),2), "")</f>
        <v/>
      </c>
      <c r="M1559" s="27" t="str">
        <f>IFERROR(('CALC | Main Engine'!O1559+'CALC | Booster'!O1559)*INDEX(MassUnitsTable[],MATCH($R$3,MassUnitsTable[Mass Units],0),2), "")</f>
        <v/>
      </c>
      <c r="N1559" s="27" t="str">
        <f>IFERROR(('CALC | Main Engine'!P1559+'CALC | Booster'!P1559)*INDEX(MassUnitsTable[],MATCH($R$3,MassUnitsTable[Mass Units],0),2), "")</f>
        <v/>
      </c>
      <c r="O1559" s="27" t="str">
        <f>IFERROR(('CALC | Main Engine'!Q1559+'CALC | Booster'!Q1559)*INDEX(MassUnitsTable[],MATCH($R$3,MassUnitsTable[Mass Units],0),2), "")</f>
        <v/>
      </c>
      <c r="P1559" s="27" t="str">
        <f>IFERROR(('CALC | Main Engine'!R1559+'CALC | Booster'!R1559)*INDEX(MassUnitsTable[],MATCH($R$3,MassUnitsTable[Mass Units],0),2), "")</f>
        <v/>
      </c>
      <c r="Q1559" s="27" t="str">
        <f>IFERROR(('CALC | Main Engine'!S1559+'CALC | Booster'!S1559)*INDEX(MassUnitsTable[],MATCH($R$3,MassUnitsTable[Mass Units],0),2), "")</f>
        <v/>
      </c>
      <c r="R1559" s="32" t="str">
        <f>IFERROR(('CALC | Main Engine'!T1559+'CALC | Booster'!T1559)*INDEX(MassUnitsTable[],MATCH($R$3,MassUnitsTable[Mass Units],0),2), "")</f>
        <v/>
      </c>
      <c r="S1559" s="10"/>
    </row>
    <row r="1560" spans="1:19" x14ac:dyDescent="0.25">
      <c r="A1560" s="10"/>
      <c r="B1560" s="4" t="str">
        <f t="shared" si="125"/>
        <v/>
      </c>
      <c r="C1560" s="5" t="str">
        <f t="shared" si="126"/>
        <v/>
      </c>
      <c r="D1560" s="5" t="str">
        <f t="shared" si="127"/>
        <v/>
      </c>
      <c r="E1560" s="5" t="str">
        <f t="shared" si="128"/>
        <v/>
      </c>
      <c r="F1560" s="5" t="str">
        <f>'CALC | Main Engine'!$B1560</f>
        <v/>
      </c>
      <c r="G1560" s="27" t="str">
        <f>'CALC | Main Engine'!$C1560</f>
        <v/>
      </c>
      <c r="H1560" s="6" t="str">
        <f>'CALC | Main Engine'!$E1560</f>
        <v/>
      </c>
      <c r="I1560" s="34" t="str">
        <f>IFERROR('CALC | Main Engine'!$F1560*INDEX(MassUnitsTable[],MATCH($R$3,MassUnitsTable[Mass Units],0),2), "")</f>
        <v/>
      </c>
      <c r="J1560" s="27" t="str">
        <f>IFERROR('CALC | Booster'!$F1560*INDEX(MassUnitsTable[],MATCH($R$3,MassUnitsTable[Mass Units],0),2), "")</f>
        <v/>
      </c>
      <c r="K1560" s="32" t="str">
        <f t="shared" si="129"/>
        <v/>
      </c>
      <c r="L1560" s="34" t="str">
        <f>IFERROR(('CALC | Main Engine'!N1560+'CALC | Booster'!N1560)*INDEX(MassUnitsTable[],MATCH($R$3,MassUnitsTable[Mass Units],0),2), "")</f>
        <v/>
      </c>
      <c r="M1560" s="27" t="str">
        <f>IFERROR(('CALC | Main Engine'!O1560+'CALC | Booster'!O1560)*INDEX(MassUnitsTable[],MATCH($R$3,MassUnitsTable[Mass Units],0),2), "")</f>
        <v/>
      </c>
      <c r="N1560" s="27" t="str">
        <f>IFERROR(('CALC | Main Engine'!P1560+'CALC | Booster'!P1560)*INDEX(MassUnitsTable[],MATCH($R$3,MassUnitsTable[Mass Units],0),2), "")</f>
        <v/>
      </c>
      <c r="O1560" s="27" t="str">
        <f>IFERROR(('CALC | Main Engine'!Q1560+'CALC | Booster'!Q1560)*INDEX(MassUnitsTable[],MATCH($R$3,MassUnitsTable[Mass Units],0),2), "")</f>
        <v/>
      </c>
      <c r="P1560" s="27" t="str">
        <f>IFERROR(('CALC | Main Engine'!R1560+'CALC | Booster'!R1560)*INDEX(MassUnitsTable[],MATCH($R$3,MassUnitsTable[Mass Units],0),2), "")</f>
        <v/>
      </c>
      <c r="Q1560" s="27" t="str">
        <f>IFERROR(('CALC | Main Engine'!S1560+'CALC | Booster'!S1560)*INDEX(MassUnitsTable[],MATCH($R$3,MassUnitsTable[Mass Units],0),2), "")</f>
        <v/>
      </c>
      <c r="R1560" s="32" t="str">
        <f>IFERROR(('CALC | Main Engine'!T1560+'CALC | Booster'!T1560)*INDEX(MassUnitsTable[],MATCH($R$3,MassUnitsTable[Mass Units],0),2), "")</f>
        <v/>
      </c>
      <c r="S1560" s="10"/>
    </row>
    <row r="1561" spans="1:19" x14ac:dyDescent="0.25">
      <c r="A1561" s="10"/>
      <c r="B1561" s="4" t="str">
        <f t="shared" si="125"/>
        <v/>
      </c>
      <c r="C1561" s="5" t="str">
        <f t="shared" si="126"/>
        <v/>
      </c>
      <c r="D1561" s="5" t="str">
        <f t="shared" si="127"/>
        <v/>
      </c>
      <c r="E1561" s="5" t="str">
        <f t="shared" si="128"/>
        <v/>
      </c>
      <c r="F1561" s="5" t="str">
        <f>'CALC | Main Engine'!$B1561</f>
        <v/>
      </c>
      <c r="G1561" s="27" t="str">
        <f>'CALC | Main Engine'!$C1561</f>
        <v/>
      </c>
      <c r="H1561" s="6" t="str">
        <f>'CALC | Main Engine'!$E1561</f>
        <v/>
      </c>
      <c r="I1561" s="34" t="str">
        <f>IFERROR('CALC | Main Engine'!$F1561*INDEX(MassUnitsTable[],MATCH($R$3,MassUnitsTable[Mass Units],0),2), "")</f>
        <v/>
      </c>
      <c r="J1561" s="27" t="str">
        <f>IFERROR('CALC | Booster'!$F1561*INDEX(MassUnitsTable[],MATCH($R$3,MassUnitsTable[Mass Units],0),2), "")</f>
        <v/>
      </c>
      <c r="K1561" s="32" t="str">
        <f t="shared" si="129"/>
        <v/>
      </c>
      <c r="L1561" s="34" t="str">
        <f>IFERROR(('CALC | Main Engine'!N1561+'CALC | Booster'!N1561)*INDEX(MassUnitsTable[],MATCH($R$3,MassUnitsTable[Mass Units],0),2), "")</f>
        <v/>
      </c>
      <c r="M1561" s="27" t="str">
        <f>IFERROR(('CALC | Main Engine'!O1561+'CALC | Booster'!O1561)*INDEX(MassUnitsTable[],MATCH($R$3,MassUnitsTable[Mass Units],0),2), "")</f>
        <v/>
      </c>
      <c r="N1561" s="27" t="str">
        <f>IFERROR(('CALC | Main Engine'!P1561+'CALC | Booster'!P1561)*INDEX(MassUnitsTable[],MATCH($R$3,MassUnitsTable[Mass Units],0),2), "")</f>
        <v/>
      </c>
      <c r="O1561" s="27" t="str">
        <f>IFERROR(('CALC | Main Engine'!Q1561+'CALC | Booster'!Q1561)*INDEX(MassUnitsTable[],MATCH($R$3,MassUnitsTable[Mass Units],0),2), "")</f>
        <v/>
      </c>
      <c r="P1561" s="27" t="str">
        <f>IFERROR(('CALC | Main Engine'!R1561+'CALC | Booster'!R1561)*INDEX(MassUnitsTable[],MATCH($R$3,MassUnitsTable[Mass Units],0),2), "")</f>
        <v/>
      </c>
      <c r="Q1561" s="27" t="str">
        <f>IFERROR(('CALC | Main Engine'!S1561+'CALC | Booster'!S1561)*INDEX(MassUnitsTable[],MATCH($R$3,MassUnitsTable[Mass Units],0),2), "")</f>
        <v/>
      </c>
      <c r="R1561" s="32" t="str">
        <f>IFERROR(('CALC | Main Engine'!T1561+'CALC | Booster'!T1561)*INDEX(MassUnitsTable[],MATCH($R$3,MassUnitsTable[Mass Units],0),2), "")</f>
        <v/>
      </c>
      <c r="S1561" s="10"/>
    </row>
    <row r="1562" spans="1:19" x14ac:dyDescent="0.25">
      <c r="A1562" s="10"/>
      <c r="B1562" s="4" t="str">
        <f t="shared" si="125"/>
        <v/>
      </c>
      <c r="C1562" s="5" t="str">
        <f t="shared" si="126"/>
        <v/>
      </c>
      <c r="D1562" s="5" t="str">
        <f t="shared" si="127"/>
        <v/>
      </c>
      <c r="E1562" s="5" t="str">
        <f t="shared" si="128"/>
        <v/>
      </c>
      <c r="F1562" s="5" t="str">
        <f>'CALC | Main Engine'!$B1562</f>
        <v/>
      </c>
      <c r="G1562" s="27" t="str">
        <f>'CALC | Main Engine'!$C1562</f>
        <v/>
      </c>
      <c r="H1562" s="6" t="str">
        <f>'CALC | Main Engine'!$E1562</f>
        <v/>
      </c>
      <c r="I1562" s="34" t="str">
        <f>IFERROR('CALC | Main Engine'!$F1562*INDEX(MassUnitsTable[],MATCH($R$3,MassUnitsTable[Mass Units],0),2), "")</f>
        <v/>
      </c>
      <c r="J1562" s="27" t="str">
        <f>IFERROR('CALC | Booster'!$F1562*INDEX(MassUnitsTable[],MATCH($R$3,MassUnitsTable[Mass Units],0),2), "")</f>
        <v/>
      </c>
      <c r="K1562" s="32" t="str">
        <f t="shared" si="129"/>
        <v/>
      </c>
      <c r="L1562" s="34" t="str">
        <f>IFERROR(('CALC | Main Engine'!N1562+'CALC | Booster'!N1562)*INDEX(MassUnitsTable[],MATCH($R$3,MassUnitsTable[Mass Units],0),2), "")</f>
        <v/>
      </c>
      <c r="M1562" s="27" t="str">
        <f>IFERROR(('CALC | Main Engine'!O1562+'CALC | Booster'!O1562)*INDEX(MassUnitsTable[],MATCH($R$3,MassUnitsTable[Mass Units],0),2), "")</f>
        <v/>
      </c>
      <c r="N1562" s="27" t="str">
        <f>IFERROR(('CALC | Main Engine'!P1562+'CALC | Booster'!P1562)*INDEX(MassUnitsTable[],MATCH($R$3,MassUnitsTable[Mass Units],0),2), "")</f>
        <v/>
      </c>
      <c r="O1562" s="27" t="str">
        <f>IFERROR(('CALC | Main Engine'!Q1562+'CALC | Booster'!Q1562)*INDEX(MassUnitsTable[],MATCH($R$3,MassUnitsTable[Mass Units],0),2), "")</f>
        <v/>
      </c>
      <c r="P1562" s="27" t="str">
        <f>IFERROR(('CALC | Main Engine'!R1562+'CALC | Booster'!R1562)*INDEX(MassUnitsTable[],MATCH($R$3,MassUnitsTable[Mass Units],0),2), "")</f>
        <v/>
      </c>
      <c r="Q1562" s="27" t="str">
        <f>IFERROR(('CALC | Main Engine'!S1562+'CALC | Booster'!S1562)*INDEX(MassUnitsTable[],MATCH($R$3,MassUnitsTable[Mass Units],0),2), "")</f>
        <v/>
      </c>
      <c r="R1562" s="32" t="str">
        <f>IFERROR(('CALC | Main Engine'!T1562+'CALC | Booster'!T1562)*INDEX(MassUnitsTable[],MATCH($R$3,MassUnitsTable[Mass Units],0),2), "")</f>
        <v/>
      </c>
      <c r="S1562" s="10"/>
    </row>
    <row r="1563" spans="1:19" x14ac:dyDescent="0.25">
      <c r="A1563" s="10"/>
      <c r="B1563" s="4" t="str">
        <f t="shared" si="125"/>
        <v/>
      </c>
      <c r="C1563" s="5" t="str">
        <f t="shared" si="126"/>
        <v/>
      </c>
      <c r="D1563" s="5" t="str">
        <f t="shared" si="127"/>
        <v/>
      </c>
      <c r="E1563" s="5" t="str">
        <f t="shared" si="128"/>
        <v/>
      </c>
      <c r="F1563" s="5" t="str">
        <f>'CALC | Main Engine'!$B1563</f>
        <v/>
      </c>
      <c r="G1563" s="27" t="str">
        <f>'CALC | Main Engine'!$C1563</f>
        <v/>
      </c>
      <c r="H1563" s="6" t="str">
        <f>'CALC | Main Engine'!$E1563</f>
        <v/>
      </c>
      <c r="I1563" s="34" t="str">
        <f>IFERROR('CALC | Main Engine'!$F1563*INDEX(MassUnitsTable[],MATCH($R$3,MassUnitsTable[Mass Units],0),2), "")</f>
        <v/>
      </c>
      <c r="J1563" s="27" t="str">
        <f>IFERROR('CALC | Booster'!$F1563*INDEX(MassUnitsTable[],MATCH($R$3,MassUnitsTable[Mass Units],0),2), "")</f>
        <v/>
      </c>
      <c r="K1563" s="32" t="str">
        <f t="shared" si="129"/>
        <v/>
      </c>
      <c r="L1563" s="34" t="str">
        <f>IFERROR(('CALC | Main Engine'!N1563+'CALC | Booster'!N1563)*INDEX(MassUnitsTable[],MATCH($R$3,MassUnitsTable[Mass Units],0),2), "")</f>
        <v/>
      </c>
      <c r="M1563" s="27" t="str">
        <f>IFERROR(('CALC | Main Engine'!O1563+'CALC | Booster'!O1563)*INDEX(MassUnitsTable[],MATCH($R$3,MassUnitsTable[Mass Units],0),2), "")</f>
        <v/>
      </c>
      <c r="N1563" s="27" t="str">
        <f>IFERROR(('CALC | Main Engine'!P1563+'CALC | Booster'!P1563)*INDEX(MassUnitsTable[],MATCH($R$3,MassUnitsTable[Mass Units],0),2), "")</f>
        <v/>
      </c>
      <c r="O1563" s="27" t="str">
        <f>IFERROR(('CALC | Main Engine'!Q1563+'CALC | Booster'!Q1563)*INDEX(MassUnitsTable[],MATCH($R$3,MassUnitsTable[Mass Units],0),2), "")</f>
        <v/>
      </c>
      <c r="P1563" s="27" t="str">
        <f>IFERROR(('CALC | Main Engine'!R1563+'CALC | Booster'!R1563)*INDEX(MassUnitsTable[],MATCH($R$3,MassUnitsTable[Mass Units],0),2), "")</f>
        <v/>
      </c>
      <c r="Q1563" s="27" t="str">
        <f>IFERROR(('CALC | Main Engine'!S1563+'CALC | Booster'!S1563)*INDEX(MassUnitsTable[],MATCH($R$3,MassUnitsTable[Mass Units],0),2), "")</f>
        <v/>
      </c>
      <c r="R1563" s="32" t="str">
        <f>IFERROR(('CALC | Main Engine'!T1563+'CALC | Booster'!T1563)*INDEX(MassUnitsTable[],MATCH($R$3,MassUnitsTable[Mass Units],0),2), "")</f>
        <v/>
      </c>
      <c r="S1563" s="10"/>
    </row>
    <row r="1564" spans="1:19" x14ac:dyDescent="0.25">
      <c r="A1564" s="10"/>
      <c r="B1564" s="4" t="str">
        <f t="shared" si="125"/>
        <v/>
      </c>
      <c r="C1564" s="5" t="str">
        <f t="shared" si="126"/>
        <v/>
      </c>
      <c r="D1564" s="5" t="str">
        <f t="shared" si="127"/>
        <v/>
      </c>
      <c r="E1564" s="5" t="str">
        <f t="shared" si="128"/>
        <v/>
      </c>
      <c r="F1564" s="5" t="str">
        <f>'CALC | Main Engine'!$B1564</f>
        <v/>
      </c>
      <c r="G1564" s="27" t="str">
        <f>'CALC | Main Engine'!$C1564</f>
        <v/>
      </c>
      <c r="H1564" s="6" t="str">
        <f>'CALC | Main Engine'!$E1564</f>
        <v/>
      </c>
      <c r="I1564" s="34" t="str">
        <f>IFERROR('CALC | Main Engine'!$F1564*INDEX(MassUnitsTable[],MATCH($R$3,MassUnitsTable[Mass Units],0),2), "")</f>
        <v/>
      </c>
      <c r="J1564" s="27" t="str">
        <f>IFERROR('CALC | Booster'!$F1564*INDEX(MassUnitsTable[],MATCH($R$3,MassUnitsTable[Mass Units],0),2), "")</f>
        <v/>
      </c>
      <c r="K1564" s="32" t="str">
        <f t="shared" si="129"/>
        <v/>
      </c>
      <c r="L1564" s="34" t="str">
        <f>IFERROR(('CALC | Main Engine'!N1564+'CALC | Booster'!N1564)*INDEX(MassUnitsTable[],MATCH($R$3,MassUnitsTable[Mass Units],0),2), "")</f>
        <v/>
      </c>
      <c r="M1564" s="27" t="str">
        <f>IFERROR(('CALC | Main Engine'!O1564+'CALC | Booster'!O1564)*INDEX(MassUnitsTable[],MATCH($R$3,MassUnitsTable[Mass Units],0),2), "")</f>
        <v/>
      </c>
      <c r="N1564" s="27" t="str">
        <f>IFERROR(('CALC | Main Engine'!P1564+'CALC | Booster'!P1564)*INDEX(MassUnitsTable[],MATCH($R$3,MassUnitsTable[Mass Units],0),2), "")</f>
        <v/>
      </c>
      <c r="O1564" s="27" t="str">
        <f>IFERROR(('CALC | Main Engine'!Q1564+'CALC | Booster'!Q1564)*INDEX(MassUnitsTable[],MATCH($R$3,MassUnitsTable[Mass Units],0),2), "")</f>
        <v/>
      </c>
      <c r="P1564" s="27" t="str">
        <f>IFERROR(('CALC | Main Engine'!R1564+'CALC | Booster'!R1564)*INDEX(MassUnitsTable[],MATCH($R$3,MassUnitsTable[Mass Units],0),2), "")</f>
        <v/>
      </c>
      <c r="Q1564" s="27" t="str">
        <f>IFERROR(('CALC | Main Engine'!S1564+'CALC | Booster'!S1564)*INDEX(MassUnitsTable[],MATCH($R$3,MassUnitsTable[Mass Units],0),2), "")</f>
        <v/>
      </c>
      <c r="R1564" s="32" t="str">
        <f>IFERROR(('CALC | Main Engine'!T1564+'CALC | Booster'!T1564)*INDEX(MassUnitsTable[],MATCH($R$3,MassUnitsTable[Mass Units],0),2), "")</f>
        <v/>
      </c>
      <c r="S1564" s="10"/>
    </row>
    <row r="1565" spans="1:19" x14ac:dyDescent="0.25">
      <c r="A1565" s="10"/>
      <c r="B1565" s="4" t="str">
        <f t="shared" si="125"/>
        <v/>
      </c>
      <c r="C1565" s="5" t="str">
        <f t="shared" si="126"/>
        <v/>
      </c>
      <c r="D1565" s="5" t="str">
        <f t="shared" si="127"/>
        <v/>
      </c>
      <c r="E1565" s="5" t="str">
        <f t="shared" si="128"/>
        <v/>
      </c>
      <c r="F1565" s="5" t="str">
        <f>'CALC | Main Engine'!$B1565</f>
        <v/>
      </c>
      <c r="G1565" s="27" t="str">
        <f>'CALC | Main Engine'!$C1565</f>
        <v/>
      </c>
      <c r="H1565" s="6" t="str">
        <f>'CALC | Main Engine'!$E1565</f>
        <v/>
      </c>
      <c r="I1565" s="34" t="str">
        <f>IFERROR('CALC | Main Engine'!$F1565*INDEX(MassUnitsTable[],MATCH($R$3,MassUnitsTable[Mass Units],0),2), "")</f>
        <v/>
      </c>
      <c r="J1565" s="27" t="str">
        <f>IFERROR('CALC | Booster'!$F1565*INDEX(MassUnitsTable[],MATCH($R$3,MassUnitsTable[Mass Units],0),2), "")</f>
        <v/>
      </c>
      <c r="K1565" s="32" t="str">
        <f t="shared" si="129"/>
        <v/>
      </c>
      <c r="L1565" s="34" t="str">
        <f>IFERROR(('CALC | Main Engine'!N1565+'CALC | Booster'!N1565)*INDEX(MassUnitsTable[],MATCH($R$3,MassUnitsTable[Mass Units],0),2), "")</f>
        <v/>
      </c>
      <c r="M1565" s="27" t="str">
        <f>IFERROR(('CALC | Main Engine'!O1565+'CALC | Booster'!O1565)*INDEX(MassUnitsTable[],MATCH($R$3,MassUnitsTable[Mass Units],0),2), "")</f>
        <v/>
      </c>
      <c r="N1565" s="27" t="str">
        <f>IFERROR(('CALC | Main Engine'!P1565+'CALC | Booster'!P1565)*INDEX(MassUnitsTable[],MATCH($R$3,MassUnitsTable[Mass Units],0),2), "")</f>
        <v/>
      </c>
      <c r="O1565" s="27" t="str">
        <f>IFERROR(('CALC | Main Engine'!Q1565+'CALC | Booster'!Q1565)*INDEX(MassUnitsTable[],MATCH($R$3,MassUnitsTable[Mass Units],0),2), "")</f>
        <v/>
      </c>
      <c r="P1565" s="27" t="str">
        <f>IFERROR(('CALC | Main Engine'!R1565+'CALC | Booster'!R1565)*INDEX(MassUnitsTable[],MATCH($R$3,MassUnitsTable[Mass Units],0),2), "")</f>
        <v/>
      </c>
      <c r="Q1565" s="27" t="str">
        <f>IFERROR(('CALC | Main Engine'!S1565+'CALC | Booster'!S1565)*INDEX(MassUnitsTable[],MATCH($R$3,MassUnitsTable[Mass Units],0),2), "")</f>
        <v/>
      </c>
      <c r="R1565" s="32" t="str">
        <f>IFERROR(('CALC | Main Engine'!T1565+'CALC | Booster'!T1565)*INDEX(MassUnitsTable[],MATCH($R$3,MassUnitsTable[Mass Units],0),2), "")</f>
        <v/>
      </c>
      <c r="S1565" s="10"/>
    </row>
    <row r="1566" spans="1:19" x14ac:dyDescent="0.25">
      <c r="A1566" s="10"/>
      <c r="B1566" s="4" t="str">
        <f t="shared" si="125"/>
        <v/>
      </c>
      <c r="C1566" s="5" t="str">
        <f t="shared" si="126"/>
        <v/>
      </c>
      <c r="D1566" s="5" t="str">
        <f t="shared" si="127"/>
        <v/>
      </c>
      <c r="E1566" s="5" t="str">
        <f t="shared" si="128"/>
        <v/>
      </c>
      <c r="F1566" s="5" t="str">
        <f>'CALC | Main Engine'!$B1566</f>
        <v/>
      </c>
      <c r="G1566" s="27" t="str">
        <f>'CALC | Main Engine'!$C1566</f>
        <v/>
      </c>
      <c r="H1566" s="6" t="str">
        <f>'CALC | Main Engine'!$E1566</f>
        <v/>
      </c>
      <c r="I1566" s="34" t="str">
        <f>IFERROR('CALC | Main Engine'!$F1566*INDEX(MassUnitsTable[],MATCH($R$3,MassUnitsTable[Mass Units],0),2), "")</f>
        <v/>
      </c>
      <c r="J1566" s="27" t="str">
        <f>IFERROR('CALC | Booster'!$F1566*INDEX(MassUnitsTable[],MATCH($R$3,MassUnitsTable[Mass Units],0),2), "")</f>
        <v/>
      </c>
      <c r="K1566" s="32" t="str">
        <f t="shared" si="129"/>
        <v/>
      </c>
      <c r="L1566" s="34" t="str">
        <f>IFERROR(('CALC | Main Engine'!N1566+'CALC | Booster'!N1566)*INDEX(MassUnitsTable[],MATCH($R$3,MassUnitsTable[Mass Units],0),2), "")</f>
        <v/>
      </c>
      <c r="M1566" s="27" t="str">
        <f>IFERROR(('CALC | Main Engine'!O1566+'CALC | Booster'!O1566)*INDEX(MassUnitsTable[],MATCH($R$3,MassUnitsTable[Mass Units],0),2), "")</f>
        <v/>
      </c>
      <c r="N1566" s="27" t="str">
        <f>IFERROR(('CALC | Main Engine'!P1566+'CALC | Booster'!P1566)*INDEX(MassUnitsTable[],MATCH($R$3,MassUnitsTable[Mass Units],0),2), "")</f>
        <v/>
      </c>
      <c r="O1566" s="27" t="str">
        <f>IFERROR(('CALC | Main Engine'!Q1566+'CALC | Booster'!Q1566)*INDEX(MassUnitsTable[],MATCH($R$3,MassUnitsTable[Mass Units],0),2), "")</f>
        <v/>
      </c>
      <c r="P1566" s="27" t="str">
        <f>IFERROR(('CALC | Main Engine'!R1566+'CALC | Booster'!R1566)*INDEX(MassUnitsTable[],MATCH($R$3,MassUnitsTable[Mass Units],0),2), "")</f>
        <v/>
      </c>
      <c r="Q1566" s="27" t="str">
        <f>IFERROR(('CALC | Main Engine'!S1566+'CALC | Booster'!S1566)*INDEX(MassUnitsTable[],MATCH($R$3,MassUnitsTable[Mass Units],0),2), "")</f>
        <v/>
      </c>
      <c r="R1566" s="32" t="str">
        <f>IFERROR(('CALC | Main Engine'!T1566+'CALC | Booster'!T1566)*INDEX(MassUnitsTable[],MATCH($R$3,MassUnitsTable[Mass Units],0),2), "")</f>
        <v/>
      </c>
      <c r="S1566" s="10"/>
    </row>
    <row r="1567" spans="1:19" x14ac:dyDescent="0.25">
      <c r="A1567" s="10"/>
      <c r="B1567" s="4" t="str">
        <f t="shared" si="125"/>
        <v/>
      </c>
      <c r="C1567" s="5" t="str">
        <f t="shared" si="126"/>
        <v/>
      </c>
      <c r="D1567" s="5" t="str">
        <f t="shared" si="127"/>
        <v/>
      </c>
      <c r="E1567" s="5" t="str">
        <f t="shared" si="128"/>
        <v/>
      </c>
      <c r="F1567" s="5" t="str">
        <f>'CALC | Main Engine'!$B1567</f>
        <v/>
      </c>
      <c r="G1567" s="27" t="str">
        <f>'CALC | Main Engine'!$C1567</f>
        <v/>
      </c>
      <c r="H1567" s="6" t="str">
        <f>'CALC | Main Engine'!$E1567</f>
        <v/>
      </c>
      <c r="I1567" s="34" t="str">
        <f>IFERROR('CALC | Main Engine'!$F1567*INDEX(MassUnitsTable[],MATCH($R$3,MassUnitsTable[Mass Units],0),2), "")</f>
        <v/>
      </c>
      <c r="J1567" s="27" t="str">
        <f>IFERROR('CALC | Booster'!$F1567*INDEX(MassUnitsTable[],MATCH($R$3,MassUnitsTable[Mass Units],0),2), "")</f>
        <v/>
      </c>
      <c r="K1567" s="32" t="str">
        <f t="shared" si="129"/>
        <v/>
      </c>
      <c r="L1567" s="34" t="str">
        <f>IFERROR(('CALC | Main Engine'!N1567+'CALC | Booster'!N1567)*INDEX(MassUnitsTable[],MATCH($R$3,MassUnitsTable[Mass Units],0),2), "")</f>
        <v/>
      </c>
      <c r="M1567" s="27" t="str">
        <f>IFERROR(('CALC | Main Engine'!O1567+'CALC | Booster'!O1567)*INDEX(MassUnitsTable[],MATCH($R$3,MassUnitsTable[Mass Units],0),2), "")</f>
        <v/>
      </c>
      <c r="N1567" s="27" t="str">
        <f>IFERROR(('CALC | Main Engine'!P1567+'CALC | Booster'!P1567)*INDEX(MassUnitsTable[],MATCH($R$3,MassUnitsTable[Mass Units],0),2), "")</f>
        <v/>
      </c>
      <c r="O1567" s="27" t="str">
        <f>IFERROR(('CALC | Main Engine'!Q1567+'CALC | Booster'!Q1567)*INDEX(MassUnitsTable[],MATCH($R$3,MassUnitsTable[Mass Units],0),2), "")</f>
        <v/>
      </c>
      <c r="P1567" s="27" t="str">
        <f>IFERROR(('CALC | Main Engine'!R1567+'CALC | Booster'!R1567)*INDEX(MassUnitsTable[],MATCH($R$3,MassUnitsTable[Mass Units],0),2), "")</f>
        <v/>
      </c>
      <c r="Q1567" s="27" t="str">
        <f>IFERROR(('CALC | Main Engine'!S1567+'CALC | Booster'!S1567)*INDEX(MassUnitsTable[],MATCH($R$3,MassUnitsTable[Mass Units],0),2), "")</f>
        <v/>
      </c>
      <c r="R1567" s="32" t="str">
        <f>IFERROR(('CALC | Main Engine'!T1567+'CALC | Booster'!T1567)*INDEX(MassUnitsTable[],MATCH($R$3,MassUnitsTable[Mass Units],0),2), "")</f>
        <v/>
      </c>
      <c r="S1567" s="10"/>
    </row>
    <row r="1568" spans="1:19" x14ac:dyDescent="0.25">
      <c r="A1568" s="10"/>
      <c r="B1568" s="4" t="str">
        <f t="shared" si="125"/>
        <v/>
      </c>
      <c r="C1568" s="5" t="str">
        <f t="shared" si="126"/>
        <v/>
      </c>
      <c r="D1568" s="5" t="str">
        <f t="shared" si="127"/>
        <v/>
      </c>
      <c r="E1568" s="5" t="str">
        <f t="shared" si="128"/>
        <v/>
      </c>
      <c r="F1568" s="5" t="str">
        <f>'CALC | Main Engine'!$B1568</f>
        <v/>
      </c>
      <c r="G1568" s="27" t="str">
        <f>'CALC | Main Engine'!$C1568</f>
        <v/>
      </c>
      <c r="H1568" s="6" t="str">
        <f>'CALC | Main Engine'!$E1568</f>
        <v/>
      </c>
      <c r="I1568" s="34" t="str">
        <f>IFERROR('CALC | Main Engine'!$F1568*INDEX(MassUnitsTable[],MATCH($R$3,MassUnitsTable[Mass Units],0),2), "")</f>
        <v/>
      </c>
      <c r="J1568" s="27" t="str">
        <f>IFERROR('CALC | Booster'!$F1568*INDEX(MassUnitsTable[],MATCH($R$3,MassUnitsTable[Mass Units],0),2), "")</f>
        <v/>
      </c>
      <c r="K1568" s="32" t="str">
        <f t="shared" si="129"/>
        <v/>
      </c>
      <c r="L1568" s="34" t="str">
        <f>IFERROR(('CALC | Main Engine'!N1568+'CALC | Booster'!N1568)*INDEX(MassUnitsTable[],MATCH($R$3,MassUnitsTable[Mass Units],0),2), "")</f>
        <v/>
      </c>
      <c r="M1568" s="27" t="str">
        <f>IFERROR(('CALC | Main Engine'!O1568+'CALC | Booster'!O1568)*INDEX(MassUnitsTable[],MATCH($R$3,MassUnitsTable[Mass Units],0),2), "")</f>
        <v/>
      </c>
      <c r="N1568" s="27" t="str">
        <f>IFERROR(('CALC | Main Engine'!P1568+'CALC | Booster'!P1568)*INDEX(MassUnitsTable[],MATCH($R$3,MassUnitsTable[Mass Units],0),2), "")</f>
        <v/>
      </c>
      <c r="O1568" s="27" t="str">
        <f>IFERROR(('CALC | Main Engine'!Q1568+'CALC | Booster'!Q1568)*INDEX(MassUnitsTable[],MATCH($R$3,MassUnitsTable[Mass Units],0),2), "")</f>
        <v/>
      </c>
      <c r="P1568" s="27" t="str">
        <f>IFERROR(('CALC | Main Engine'!R1568+'CALC | Booster'!R1568)*INDEX(MassUnitsTable[],MATCH($R$3,MassUnitsTable[Mass Units],0),2), "")</f>
        <v/>
      </c>
      <c r="Q1568" s="27" t="str">
        <f>IFERROR(('CALC | Main Engine'!S1568+'CALC | Booster'!S1568)*INDEX(MassUnitsTable[],MATCH($R$3,MassUnitsTable[Mass Units],0),2), "")</f>
        <v/>
      </c>
      <c r="R1568" s="32" t="str">
        <f>IFERROR(('CALC | Main Engine'!T1568+'CALC | Booster'!T1568)*INDEX(MassUnitsTable[],MATCH($R$3,MassUnitsTable[Mass Units],0),2), "")</f>
        <v/>
      </c>
      <c r="S1568" s="10"/>
    </row>
    <row r="1569" spans="1:19" x14ac:dyDescent="0.25">
      <c r="A1569" s="10"/>
      <c r="B1569" s="4" t="str">
        <f t="shared" si="125"/>
        <v/>
      </c>
      <c r="C1569" s="5" t="str">
        <f t="shared" si="126"/>
        <v/>
      </c>
      <c r="D1569" s="5" t="str">
        <f t="shared" si="127"/>
        <v/>
      </c>
      <c r="E1569" s="5" t="str">
        <f t="shared" si="128"/>
        <v/>
      </c>
      <c r="F1569" s="5" t="str">
        <f>'CALC | Main Engine'!$B1569</f>
        <v/>
      </c>
      <c r="G1569" s="27" t="str">
        <f>'CALC | Main Engine'!$C1569</f>
        <v/>
      </c>
      <c r="H1569" s="6" t="str">
        <f>'CALC | Main Engine'!$E1569</f>
        <v/>
      </c>
      <c r="I1569" s="34" t="str">
        <f>IFERROR('CALC | Main Engine'!$F1569*INDEX(MassUnitsTable[],MATCH($R$3,MassUnitsTable[Mass Units],0),2), "")</f>
        <v/>
      </c>
      <c r="J1569" s="27" t="str">
        <f>IFERROR('CALC | Booster'!$F1569*INDEX(MassUnitsTable[],MATCH($R$3,MassUnitsTable[Mass Units],0),2), "")</f>
        <v/>
      </c>
      <c r="K1569" s="32" t="str">
        <f t="shared" si="129"/>
        <v/>
      </c>
      <c r="L1569" s="34" t="str">
        <f>IFERROR(('CALC | Main Engine'!N1569+'CALC | Booster'!N1569)*INDEX(MassUnitsTable[],MATCH($R$3,MassUnitsTable[Mass Units],0),2), "")</f>
        <v/>
      </c>
      <c r="M1569" s="27" t="str">
        <f>IFERROR(('CALC | Main Engine'!O1569+'CALC | Booster'!O1569)*INDEX(MassUnitsTable[],MATCH($R$3,MassUnitsTable[Mass Units],0),2), "")</f>
        <v/>
      </c>
      <c r="N1569" s="27" t="str">
        <f>IFERROR(('CALC | Main Engine'!P1569+'CALC | Booster'!P1569)*INDEX(MassUnitsTable[],MATCH($R$3,MassUnitsTable[Mass Units],0),2), "")</f>
        <v/>
      </c>
      <c r="O1569" s="27" t="str">
        <f>IFERROR(('CALC | Main Engine'!Q1569+'CALC | Booster'!Q1569)*INDEX(MassUnitsTable[],MATCH($R$3,MassUnitsTable[Mass Units],0),2), "")</f>
        <v/>
      </c>
      <c r="P1569" s="27" t="str">
        <f>IFERROR(('CALC | Main Engine'!R1569+'CALC | Booster'!R1569)*INDEX(MassUnitsTable[],MATCH($R$3,MassUnitsTable[Mass Units],0),2), "")</f>
        <v/>
      </c>
      <c r="Q1569" s="27" t="str">
        <f>IFERROR(('CALC | Main Engine'!S1569+'CALC | Booster'!S1569)*INDEX(MassUnitsTable[],MATCH($R$3,MassUnitsTable[Mass Units],0),2), "")</f>
        <v/>
      </c>
      <c r="R1569" s="32" t="str">
        <f>IFERROR(('CALC | Main Engine'!T1569+'CALC | Booster'!T1569)*INDEX(MassUnitsTable[],MATCH($R$3,MassUnitsTable[Mass Units],0),2), "")</f>
        <v/>
      </c>
      <c r="S1569" s="10"/>
    </row>
    <row r="1570" spans="1:19" x14ac:dyDescent="0.25">
      <c r="A1570" s="10"/>
      <c r="B1570" s="4" t="str">
        <f t="shared" si="125"/>
        <v/>
      </c>
      <c r="C1570" s="5" t="str">
        <f t="shared" si="126"/>
        <v/>
      </c>
      <c r="D1570" s="5" t="str">
        <f t="shared" si="127"/>
        <v/>
      </c>
      <c r="E1570" s="5" t="str">
        <f t="shared" si="128"/>
        <v/>
      </c>
      <c r="F1570" s="5" t="str">
        <f>'CALC | Main Engine'!$B1570</f>
        <v/>
      </c>
      <c r="G1570" s="27" t="str">
        <f>'CALC | Main Engine'!$C1570</f>
        <v/>
      </c>
      <c r="H1570" s="6" t="str">
        <f>'CALC | Main Engine'!$E1570</f>
        <v/>
      </c>
      <c r="I1570" s="34" t="str">
        <f>IFERROR('CALC | Main Engine'!$F1570*INDEX(MassUnitsTable[],MATCH($R$3,MassUnitsTable[Mass Units],0),2), "")</f>
        <v/>
      </c>
      <c r="J1570" s="27" t="str">
        <f>IFERROR('CALC | Booster'!$F1570*INDEX(MassUnitsTable[],MATCH($R$3,MassUnitsTable[Mass Units],0),2), "")</f>
        <v/>
      </c>
      <c r="K1570" s="32" t="str">
        <f t="shared" si="129"/>
        <v/>
      </c>
      <c r="L1570" s="34" t="str">
        <f>IFERROR(('CALC | Main Engine'!N1570+'CALC | Booster'!N1570)*INDEX(MassUnitsTable[],MATCH($R$3,MassUnitsTable[Mass Units],0),2), "")</f>
        <v/>
      </c>
      <c r="M1570" s="27" t="str">
        <f>IFERROR(('CALC | Main Engine'!O1570+'CALC | Booster'!O1570)*INDEX(MassUnitsTable[],MATCH($R$3,MassUnitsTable[Mass Units],0),2), "")</f>
        <v/>
      </c>
      <c r="N1570" s="27" t="str">
        <f>IFERROR(('CALC | Main Engine'!P1570+'CALC | Booster'!P1570)*INDEX(MassUnitsTable[],MATCH($R$3,MassUnitsTable[Mass Units],0),2), "")</f>
        <v/>
      </c>
      <c r="O1570" s="27" t="str">
        <f>IFERROR(('CALC | Main Engine'!Q1570+'CALC | Booster'!Q1570)*INDEX(MassUnitsTable[],MATCH($R$3,MassUnitsTable[Mass Units],0),2), "")</f>
        <v/>
      </c>
      <c r="P1570" s="27" t="str">
        <f>IFERROR(('CALC | Main Engine'!R1570+'CALC | Booster'!R1570)*INDEX(MassUnitsTable[],MATCH($R$3,MassUnitsTable[Mass Units],0),2), "")</f>
        <v/>
      </c>
      <c r="Q1570" s="27" t="str">
        <f>IFERROR(('CALC | Main Engine'!S1570+'CALC | Booster'!S1570)*INDEX(MassUnitsTable[],MATCH($R$3,MassUnitsTable[Mass Units],0),2), "")</f>
        <v/>
      </c>
      <c r="R1570" s="32" t="str">
        <f>IFERROR(('CALC | Main Engine'!T1570+'CALC | Booster'!T1570)*INDEX(MassUnitsTable[],MATCH($R$3,MassUnitsTable[Mass Units],0),2), "")</f>
        <v/>
      </c>
      <c r="S1570" s="10"/>
    </row>
    <row r="1571" spans="1:19" x14ac:dyDescent="0.25">
      <c r="A1571" s="10"/>
      <c r="B1571" s="4" t="str">
        <f t="shared" si="125"/>
        <v/>
      </c>
      <c r="C1571" s="5" t="str">
        <f t="shared" si="126"/>
        <v/>
      </c>
      <c r="D1571" s="5" t="str">
        <f t="shared" si="127"/>
        <v/>
      </c>
      <c r="E1571" s="5" t="str">
        <f t="shared" si="128"/>
        <v/>
      </c>
      <c r="F1571" s="5" t="str">
        <f>'CALC | Main Engine'!$B1571</f>
        <v/>
      </c>
      <c r="G1571" s="27" t="str">
        <f>'CALC | Main Engine'!$C1571</f>
        <v/>
      </c>
      <c r="H1571" s="6" t="str">
        <f>'CALC | Main Engine'!$E1571</f>
        <v/>
      </c>
      <c r="I1571" s="34" t="str">
        <f>IFERROR('CALC | Main Engine'!$F1571*INDEX(MassUnitsTable[],MATCH($R$3,MassUnitsTable[Mass Units],0),2), "")</f>
        <v/>
      </c>
      <c r="J1571" s="27" t="str">
        <f>IFERROR('CALC | Booster'!$F1571*INDEX(MassUnitsTable[],MATCH($R$3,MassUnitsTable[Mass Units],0),2), "")</f>
        <v/>
      </c>
      <c r="K1571" s="32" t="str">
        <f t="shared" si="129"/>
        <v/>
      </c>
      <c r="L1571" s="34" t="str">
        <f>IFERROR(('CALC | Main Engine'!N1571+'CALC | Booster'!N1571)*INDEX(MassUnitsTable[],MATCH($R$3,MassUnitsTable[Mass Units],0),2), "")</f>
        <v/>
      </c>
      <c r="M1571" s="27" t="str">
        <f>IFERROR(('CALC | Main Engine'!O1571+'CALC | Booster'!O1571)*INDEX(MassUnitsTable[],MATCH($R$3,MassUnitsTable[Mass Units],0),2), "")</f>
        <v/>
      </c>
      <c r="N1571" s="27" t="str">
        <f>IFERROR(('CALC | Main Engine'!P1571+'CALC | Booster'!P1571)*INDEX(MassUnitsTable[],MATCH($R$3,MassUnitsTable[Mass Units],0),2), "")</f>
        <v/>
      </c>
      <c r="O1571" s="27" t="str">
        <f>IFERROR(('CALC | Main Engine'!Q1571+'CALC | Booster'!Q1571)*INDEX(MassUnitsTable[],MATCH($R$3,MassUnitsTable[Mass Units],0),2), "")</f>
        <v/>
      </c>
      <c r="P1571" s="27" t="str">
        <f>IFERROR(('CALC | Main Engine'!R1571+'CALC | Booster'!R1571)*INDEX(MassUnitsTable[],MATCH($R$3,MassUnitsTable[Mass Units],0),2), "")</f>
        <v/>
      </c>
      <c r="Q1571" s="27" t="str">
        <f>IFERROR(('CALC | Main Engine'!S1571+'CALC | Booster'!S1571)*INDEX(MassUnitsTable[],MATCH($R$3,MassUnitsTable[Mass Units],0),2), "")</f>
        <v/>
      </c>
      <c r="R1571" s="32" t="str">
        <f>IFERROR(('CALC | Main Engine'!T1571+'CALC | Booster'!T1571)*INDEX(MassUnitsTable[],MATCH($R$3,MassUnitsTable[Mass Units],0),2), "")</f>
        <v/>
      </c>
      <c r="S1571" s="10"/>
    </row>
    <row r="1572" spans="1:19" x14ac:dyDescent="0.25">
      <c r="A1572" s="10"/>
      <c r="B1572" s="4" t="str">
        <f t="shared" si="125"/>
        <v/>
      </c>
      <c r="C1572" s="5" t="str">
        <f t="shared" si="126"/>
        <v/>
      </c>
      <c r="D1572" s="5" t="str">
        <f t="shared" si="127"/>
        <v/>
      </c>
      <c r="E1572" s="5" t="str">
        <f t="shared" si="128"/>
        <v/>
      </c>
      <c r="F1572" s="5" t="str">
        <f>'CALC | Main Engine'!$B1572</f>
        <v/>
      </c>
      <c r="G1572" s="27" t="str">
        <f>'CALC | Main Engine'!$C1572</f>
        <v/>
      </c>
      <c r="H1572" s="6" t="str">
        <f>'CALC | Main Engine'!$E1572</f>
        <v/>
      </c>
      <c r="I1572" s="34" t="str">
        <f>IFERROR('CALC | Main Engine'!$F1572*INDEX(MassUnitsTable[],MATCH($R$3,MassUnitsTable[Mass Units],0),2), "")</f>
        <v/>
      </c>
      <c r="J1572" s="27" t="str">
        <f>IFERROR('CALC | Booster'!$F1572*INDEX(MassUnitsTable[],MATCH($R$3,MassUnitsTable[Mass Units],0),2), "")</f>
        <v/>
      </c>
      <c r="K1572" s="32" t="str">
        <f t="shared" si="129"/>
        <v/>
      </c>
      <c r="L1572" s="34" t="str">
        <f>IFERROR(('CALC | Main Engine'!N1572+'CALC | Booster'!N1572)*INDEX(MassUnitsTable[],MATCH($R$3,MassUnitsTable[Mass Units],0),2), "")</f>
        <v/>
      </c>
      <c r="M1572" s="27" t="str">
        <f>IFERROR(('CALC | Main Engine'!O1572+'CALC | Booster'!O1572)*INDEX(MassUnitsTable[],MATCH($R$3,MassUnitsTable[Mass Units],0),2), "")</f>
        <v/>
      </c>
      <c r="N1572" s="27" t="str">
        <f>IFERROR(('CALC | Main Engine'!P1572+'CALC | Booster'!P1572)*INDEX(MassUnitsTable[],MATCH($R$3,MassUnitsTable[Mass Units],0),2), "")</f>
        <v/>
      </c>
      <c r="O1572" s="27" t="str">
        <f>IFERROR(('CALC | Main Engine'!Q1572+'CALC | Booster'!Q1572)*INDEX(MassUnitsTable[],MATCH($R$3,MassUnitsTable[Mass Units],0),2), "")</f>
        <v/>
      </c>
      <c r="P1572" s="27" t="str">
        <f>IFERROR(('CALC | Main Engine'!R1572+'CALC | Booster'!R1572)*INDEX(MassUnitsTable[],MATCH($R$3,MassUnitsTable[Mass Units],0),2), "")</f>
        <v/>
      </c>
      <c r="Q1572" s="27" t="str">
        <f>IFERROR(('CALC | Main Engine'!S1572+'CALC | Booster'!S1572)*INDEX(MassUnitsTable[],MATCH($R$3,MassUnitsTable[Mass Units],0),2), "")</f>
        <v/>
      </c>
      <c r="R1572" s="32" t="str">
        <f>IFERROR(('CALC | Main Engine'!T1572+'CALC | Booster'!T1572)*INDEX(MassUnitsTable[],MATCH($R$3,MassUnitsTable[Mass Units],0),2), "")</f>
        <v/>
      </c>
      <c r="S1572" s="10"/>
    </row>
    <row r="1573" spans="1:19" x14ac:dyDescent="0.25">
      <c r="A1573" s="10"/>
      <c r="B1573" s="4" t="str">
        <f t="shared" si="125"/>
        <v/>
      </c>
      <c r="C1573" s="5" t="str">
        <f t="shared" si="126"/>
        <v/>
      </c>
      <c r="D1573" s="5" t="str">
        <f t="shared" si="127"/>
        <v/>
      </c>
      <c r="E1573" s="5" t="str">
        <f t="shared" si="128"/>
        <v/>
      </c>
      <c r="F1573" s="5" t="str">
        <f>'CALC | Main Engine'!$B1573</f>
        <v/>
      </c>
      <c r="G1573" s="27" t="str">
        <f>'CALC | Main Engine'!$C1573</f>
        <v/>
      </c>
      <c r="H1573" s="6" t="str">
        <f>'CALC | Main Engine'!$E1573</f>
        <v/>
      </c>
      <c r="I1573" s="34" t="str">
        <f>IFERROR('CALC | Main Engine'!$F1573*INDEX(MassUnitsTable[],MATCH($R$3,MassUnitsTable[Mass Units],0),2), "")</f>
        <v/>
      </c>
      <c r="J1573" s="27" t="str">
        <f>IFERROR('CALC | Booster'!$F1573*INDEX(MassUnitsTable[],MATCH($R$3,MassUnitsTable[Mass Units],0),2), "")</f>
        <v/>
      </c>
      <c r="K1573" s="32" t="str">
        <f t="shared" si="129"/>
        <v/>
      </c>
      <c r="L1573" s="34" t="str">
        <f>IFERROR(('CALC | Main Engine'!N1573+'CALC | Booster'!N1573)*INDEX(MassUnitsTable[],MATCH($R$3,MassUnitsTable[Mass Units],0),2), "")</f>
        <v/>
      </c>
      <c r="M1573" s="27" t="str">
        <f>IFERROR(('CALC | Main Engine'!O1573+'CALC | Booster'!O1573)*INDEX(MassUnitsTable[],MATCH($R$3,MassUnitsTable[Mass Units],0),2), "")</f>
        <v/>
      </c>
      <c r="N1573" s="27" t="str">
        <f>IFERROR(('CALC | Main Engine'!P1573+'CALC | Booster'!P1573)*INDEX(MassUnitsTable[],MATCH($R$3,MassUnitsTable[Mass Units],0),2), "")</f>
        <v/>
      </c>
      <c r="O1573" s="27" t="str">
        <f>IFERROR(('CALC | Main Engine'!Q1573+'CALC | Booster'!Q1573)*INDEX(MassUnitsTable[],MATCH($R$3,MassUnitsTable[Mass Units],0),2), "")</f>
        <v/>
      </c>
      <c r="P1573" s="27" t="str">
        <f>IFERROR(('CALC | Main Engine'!R1573+'CALC | Booster'!R1573)*INDEX(MassUnitsTable[],MATCH($R$3,MassUnitsTable[Mass Units],0),2), "")</f>
        <v/>
      </c>
      <c r="Q1573" s="27" t="str">
        <f>IFERROR(('CALC | Main Engine'!S1573+'CALC | Booster'!S1573)*INDEX(MassUnitsTable[],MATCH($R$3,MassUnitsTable[Mass Units],0),2), "")</f>
        <v/>
      </c>
      <c r="R1573" s="32" t="str">
        <f>IFERROR(('CALC | Main Engine'!T1573+'CALC | Booster'!T1573)*INDEX(MassUnitsTable[],MATCH($R$3,MassUnitsTable[Mass Units],0),2), "")</f>
        <v/>
      </c>
      <c r="S1573" s="10"/>
    </row>
    <row r="1574" spans="1:19" x14ac:dyDescent="0.25">
      <c r="A1574" s="10"/>
      <c r="B1574" s="4" t="str">
        <f t="shared" si="125"/>
        <v/>
      </c>
      <c r="C1574" s="5" t="str">
        <f t="shared" si="126"/>
        <v/>
      </c>
      <c r="D1574" s="5" t="str">
        <f t="shared" si="127"/>
        <v/>
      </c>
      <c r="E1574" s="5" t="str">
        <f t="shared" si="128"/>
        <v/>
      </c>
      <c r="F1574" s="5" t="str">
        <f>'CALC | Main Engine'!$B1574</f>
        <v/>
      </c>
      <c r="G1574" s="27" t="str">
        <f>'CALC | Main Engine'!$C1574</f>
        <v/>
      </c>
      <c r="H1574" s="6" t="str">
        <f>'CALC | Main Engine'!$E1574</f>
        <v/>
      </c>
      <c r="I1574" s="34" t="str">
        <f>IFERROR('CALC | Main Engine'!$F1574*INDEX(MassUnitsTable[],MATCH($R$3,MassUnitsTable[Mass Units],0),2), "")</f>
        <v/>
      </c>
      <c r="J1574" s="27" t="str">
        <f>IFERROR('CALC | Booster'!$F1574*INDEX(MassUnitsTable[],MATCH($R$3,MassUnitsTable[Mass Units],0),2), "")</f>
        <v/>
      </c>
      <c r="K1574" s="32" t="str">
        <f t="shared" si="129"/>
        <v/>
      </c>
      <c r="L1574" s="34" t="str">
        <f>IFERROR(('CALC | Main Engine'!N1574+'CALC | Booster'!N1574)*INDEX(MassUnitsTable[],MATCH($R$3,MassUnitsTable[Mass Units],0),2), "")</f>
        <v/>
      </c>
      <c r="M1574" s="27" t="str">
        <f>IFERROR(('CALC | Main Engine'!O1574+'CALC | Booster'!O1574)*INDEX(MassUnitsTable[],MATCH($R$3,MassUnitsTable[Mass Units],0),2), "")</f>
        <v/>
      </c>
      <c r="N1574" s="27" t="str">
        <f>IFERROR(('CALC | Main Engine'!P1574+'CALC | Booster'!P1574)*INDEX(MassUnitsTable[],MATCH($R$3,MassUnitsTable[Mass Units],0),2), "")</f>
        <v/>
      </c>
      <c r="O1574" s="27" t="str">
        <f>IFERROR(('CALC | Main Engine'!Q1574+'CALC | Booster'!Q1574)*INDEX(MassUnitsTable[],MATCH($R$3,MassUnitsTable[Mass Units],0),2), "")</f>
        <v/>
      </c>
      <c r="P1574" s="27" t="str">
        <f>IFERROR(('CALC | Main Engine'!R1574+'CALC | Booster'!R1574)*INDEX(MassUnitsTable[],MATCH($R$3,MassUnitsTable[Mass Units],0),2), "")</f>
        <v/>
      </c>
      <c r="Q1574" s="27" t="str">
        <f>IFERROR(('CALC | Main Engine'!S1574+'CALC | Booster'!S1574)*INDEX(MassUnitsTable[],MATCH($R$3,MassUnitsTable[Mass Units],0),2), "")</f>
        <v/>
      </c>
      <c r="R1574" s="32" t="str">
        <f>IFERROR(('CALC | Main Engine'!T1574+'CALC | Booster'!T1574)*INDEX(MassUnitsTable[],MATCH($R$3,MassUnitsTable[Mass Units],0),2), "")</f>
        <v/>
      </c>
      <c r="S1574" s="10"/>
    </row>
    <row r="1575" spans="1:19" x14ac:dyDescent="0.25">
      <c r="A1575" s="10"/>
      <c r="B1575" s="4" t="str">
        <f t="shared" si="125"/>
        <v/>
      </c>
      <c r="C1575" s="5" t="str">
        <f t="shared" si="126"/>
        <v/>
      </c>
      <c r="D1575" s="5" t="str">
        <f t="shared" si="127"/>
        <v/>
      </c>
      <c r="E1575" s="5" t="str">
        <f t="shared" si="128"/>
        <v/>
      </c>
      <c r="F1575" s="5" t="str">
        <f>'CALC | Main Engine'!$B1575</f>
        <v/>
      </c>
      <c r="G1575" s="27" t="str">
        <f>'CALC | Main Engine'!$C1575</f>
        <v/>
      </c>
      <c r="H1575" s="6" t="str">
        <f>'CALC | Main Engine'!$E1575</f>
        <v/>
      </c>
      <c r="I1575" s="34" t="str">
        <f>IFERROR('CALC | Main Engine'!$F1575*INDEX(MassUnitsTable[],MATCH($R$3,MassUnitsTable[Mass Units],0),2), "")</f>
        <v/>
      </c>
      <c r="J1575" s="27" t="str">
        <f>IFERROR('CALC | Booster'!$F1575*INDEX(MassUnitsTable[],MATCH($R$3,MassUnitsTable[Mass Units],0),2), "")</f>
        <v/>
      </c>
      <c r="K1575" s="32" t="str">
        <f t="shared" si="129"/>
        <v/>
      </c>
      <c r="L1575" s="34" t="str">
        <f>IFERROR(('CALC | Main Engine'!N1575+'CALC | Booster'!N1575)*INDEX(MassUnitsTable[],MATCH($R$3,MassUnitsTable[Mass Units],0),2), "")</f>
        <v/>
      </c>
      <c r="M1575" s="27" t="str">
        <f>IFERROR(('CALC | Main Engine'!O1575+'CALC | Booster'!O1575)*INDEX(MassUnitsTable[],MATCH($R$3,MassUnitsTable[Mass Units],0),2), "")</f>
        <v/>
      </c>
      <c r="N1575" s="27" t="str">
        <f>IFERROR(('CALC | Main Engine'!P1575+'CALC | Booster'!P1575)*INDEX(MassUnitsTable[],MATCH($R$3,MassUnitsTable[Mass Units],0),2), "")</f>
        <v/>
      </c>
      <c r="O1575" s="27" t="str">
        <f>IFERROR(('CALC | Main Engine'!Q1575+'CALC | Booster'!Q1575)*INDEX(MassUnitsTable[],MATCH($R$3,MassUnitsTable[Mass Units],0),2), "")</f>
        <v/>
      </c>
      <c r="P1575" s="27" t="str">
        <f>IFERROR(('CALC | Main Engine'!R1575+'CALC | Booster'!R1575)*INDEX(MassUnitsTable[],MATCH($R$3,MassUnitsTable[Mass Units],0),2), "")</f>
        <v/>
      </c>
      <c r="Q1575" s="27" t="str">
        <f>IFERROR(('CALC | Main Engine'!S1575+'CALC | Booster'!S1575)*INDEX(MassUnitsTable[],MATCH($R$3,MassUnitsTable[Mass Units],0),2), "")</f>
        <v/>
      </c>
      <c r="R1575" s="32" t="str">
        <f>IFERROR(('CALC | Main Engine'!T1575+'CALC | Booster'!T1575)*INDEX(MassUnitsTable[],MATCH($R$3,MassUnitsTable[Mass Units],0),2), "")</f>
        <v/>
      </c>
      <c r="S1575" s="10"/>
    </row>
    <row r="1576" spans="1:19" x14ac:dyDescent="0.25">
      <c r="A1576" s="10"/>
      <c r="B1576" s="4" t="str">
        <f t="shared" si="125"/>
        <v/>
      </c>
      <c r="C1576" s="5" t="str">
        <f t="shared" si="126"/>
        <v/>
      </c>
      <c r="D1576" s="5" t="str">
        <f t="shared" si="127"/>
        <v/>
      </c>
      <c r="E1576" s="5" t="str">
        <f t="shared" si="128"/>
        <v/>
      </c>
      <c r="F1576" s="5" t="str">
        <f>'CALC | Main Engine'!$B1576</f>
        <v/>
      </c>
      <c r="G1576" s="27" t="str">
        <f>'CALC | Main Engine'!$C1576</f>
        <v/>
      </c>
      <c r="H1576" s="6" t="str">
        <f>'CALC | Main Engine'!$E1576</f>
        <v/>
      </c>
      <c r="I1576" s="34" t="str">
        <f>IFERROR('CALC | Main Engine'!$F1576*INDEX(MassUnitsTable[],MATCH($R$3,MassUnitsTable[Mass Units],0),2), "")</f>
        <v/>
      </c>
      <c r="J1576" s="27" t="str">
        <f>IFERROR('CALC | Booster'!$F1576*INDEX(MassUnitsTable[],MATCH($R$3,MassUnitsTable[Mass Units],0),2), "")</f>
        <v/>
      </c>
      <c r="K1576" s="32" t="str">
        <f t="shared" si="129"/>
        <v/>
      </c>
      <c r="L1576" s="34" t="str">
        <f>IFERROR(('CALC | Main Engine'!N1576+'CALC | Booster'!N1576)*INDEX(MassUnitsTable[],MATCH($R$3,MassUnitsTable[Mass Units],0),2), "")</f>
        <v/>
      </c>
      <c r="M1576" s="27" t="str">
        <f>IFERROR(('CALC | Main Engine'!O1576+'CALC | Booster'!O1576)*INDEX(MassUnitsTable[],MATCH($R$3,MassUnitsTable[Mass Units],0),2), "")</f>
        <v/>
      </c>
      <c r="N1576" s="27" t="str">
        <f>IFERROR(('CALC | Main Engine'!P1576+'CALC | Booster'!P1576)*INDEX(MassUnitsTable[],MATCH($R$3,MassUnitsTable[Mass Units],0),2), "")</f>
        <v/>
      </c>
      <c r="O1576" s="27" t="str">
        <f>IFERROR(('CALC | Main Engine'!Q1576+'CALC | Booster'!Q1576)*INDEX(MassUnitsTable[],MATCH($R$3,MassUnitsTable[Mass Units],0),2), "")</f>
        <v/>
      </c>
      <c r="P1576" s="27" t="str">
        <f>IFERROR(('CALC | Main Engine'!R1576+'CALC | Booster'!R1576)*INDEX(MassUnitsTable[],MATCH($R$3,MassUnitsTable[Mass Units],0),2), "")</f>
        <v/>
      </c>
      <c r="Q1576" s="27" t="str">
        <f>IFERROR(('CALC | Main Engine'!S1576+'CALC | Booster'!S1576)*INDEX(MassUnitsTable[],MATCH($R$3,MassUnitsTable[Mass Units],0),2), "")</f>
        <v/>
      </c>
      <c r="R1576" s="32" t="str">
        <f>IFERROR(('CALC | Main Engine'!T1576+'CALC | Booster'!T1576)*INDEX(MassUnitsTable[],MATCH($R$3,MassUnitsTable[Mass Units],0),2), "")</f>
        <v/>
      </c>
      <c r="S1576" s="10"/>
    </row>
    <row r="1577" spans="1:19" x14ac:dyDescent="0.25">
      <c r="A1577" s="10"/>
      <c r="B1577" s="4" t="str">
        <f t="shared" si="125"/>
        <v/>
      </c>
      <c r="C1577" s="5" t="str">
        <f t="shared" si="126"/>
        <v/>
      </c>
      <c r="D1577" s="5" t="str">
        <f t="shared" si="127"/>
        <v/>
      </c>
      <c r="E1577" s="5" t="str">
        <f t="shared" si="128"/>
        <v/>
      </c>
      <c r="F1577" s="5" t="str">
        <f>'CALC | Main Engine'!$B1577</f>
        <v/>
      </c>
      <c r="G1577" s="27" t="str">
        <f>'CALC | Main Engine'!$C1577</f>
        <v/>
      </c>
      <c r="H1577" s="6" t="str">
        <f>'CALC | Main Engine'!$E1577</f>
        <v/>
      </c>
      <c r="I1577" s="34" t="str">
        <f>IFERROR('CALC | Main Engine'!$F1577*INDEX(MassUnitsTable[],MATCH($R$3,MassUnitsTable[Mass Units],0),2), "")</f>
        <v/>
      </c>
      <c r="J1577" s="27" t="str">
        <f>IFERROR('CALC | Booster'!$F1577*INDEX(MassUnitsTable[],MATCH($R$3,MassUnitsTable[Mass Units],0),2), "")</f>
        <v/>
      </c>
      <c r="K1577" s="32" t="str">
        <f t="shared" si="129"/>
        <v/>
      </c>
      <c r="L1577" s="34" t="str">
        <f>IFERROR(('CALC | Main Engine'!N1577+'CALC | Booster'!N1577)*INDEX(MassUnitsTable[],MATCH($R$3,MassUnitsTable[Mass Units],0),2), "")</f>
        <v/>
      </c>
      <c r="M1577" s="27" t="str">
        <f>IFERROR(('CALC | Main Engine'!O1577+'CALC | Booster'!O1577)*INDEX(MassUnitsTable[],MATCH($R$3,MassUnitsTable[Mass Units],0),2), "")</f>
        <v/>
      </c>
      <c r="N1577" s="27" t="str">
        <f>IFERROR(('CALC | Main Engine'!P1577+'CALC | Booster'!P1577)*INDEX(MassUnitsTable[],MATCH($R$3,MassUnitsTable[Mass Units],0),2), "")</f>
        <v/>
      </c>
      <c r="O1577" s="27" t="str">
        <f>IFERROR(('CALC | Main Engine'!Q1577+'CALC | Booster'!Q1577)*INDEX(MassUnitsTable[],MATCH($R$3,MassUnitsTable[Mass Units],0),2), "")</f>
        <v/>
      </c>
      <c r="P1577" s="27" t="str">
        <f>IFERROR(('CALC | Main Engine'!R1577+'CALC | Booster'!R1577)*INDEX(MassUnitsTable[],MATCH($R$3,MassUnitsTable[Mass Units],0),2), "")</f>
        <v/>
      </c>
      <c r="Q1577" s="27" t="str">
        <f>IFERROR(('CALC | Main Engine'!S1577+'CALC | Booster'!S1577)*INDEX(MassUnitsTable[],MATCH($R$3,MassUnitsTable[Mass Units],0),2), "")</f>
        <v/>
      </c>
      <c r="R1577" s="32" t="str">
        <f>IFERROR(('CALC | Main Engine'!T1577+'CALC | Booster'!T1577)*INDEX(MassUnitsTable[],MATCH($R$3,MassUnitsTable[Mass Units],0),2), "")</f>
        <v/>
      </c>
      <c r="S1577" s="10"/>
    </row>
    <row r="1578" spans="1:19" x14ac:dyDescent="0.25">
      <c r="A1578" s="10"/>
      <c r="B1578" s="4" t="str">
        <f t="shared" si="125"/>
        <v/>
      </c>
      <c r="C1578" s="5" t="str">
        <f t="shared" si="126"/>
        <v/>
      </c>
      <c r="D1578" s="5" t="str">
        <f t="shared" si="127"/>
        <v/>
      </c>
      <c r="E1578" s="5" t="str">
        <f t="shared" si="128"/>
        <v/>
      </c>
      <c r="F1578" s="5" t="str">
        <f>'CALC | Main Engine'!$B1578</f>
        <v/>
      </c>
      <c r="G1578" s="27" t="str">
        <f>'CALC | Main Engine'!$C1578</f>
        <v/>
      </c>
      <c r="H1578" s="6" t="str">
        <f>'CALC | Main Engine'!$E1578</f>
        <v/>
      </c>
      <c r="I1578" s="34" t="str">
        <f>IFERROR('CALC | Main Engine'!$F1578*INDEX(MassUnitsTable[],MATCH($R$3,MassUnitsTable[Mass Units],0),2), "")</f>
        <v/>
      </c>
      <c r="J1578" s="27" t="str">
        <f>IFERROR('CALC | Booster'!$F1578*INDEX(MassUnitsTable[],MATCH($R$3,MassUnitsTable[Mass Units],0),2), "")</f>
        <v/>
      </c>
      <c r="K1578" s="32" t="str">
        <f t="shared" si="129"/>
        <v/>
      </c>
      <c r="L1578" s="34" t="str">
        <f>IFERROR(('CALC | Main Engine'!N1578+'CALC | Booster'!N1578)*INDEX(MassUnitsTable[],MATCH($R$3,MassUnitsTable[Mass Units],0),2), "")</f>
        <v/>
      </c>
      <c r="M1578" s="27" t="str">
        <f>IFERROR(('CALC | Main Engine'!O1578+'CALC | Booster'!O1578)*INDEX(MassUnitsTable[],MATCH($R$3,MassUnitsTable[Mass Units],0),2), "")</f>
        <v/>
      </c>
      <c r="N1578" s="27" t="str">
        <f>IFERROR(('CALC | Main Engine'!P1578+'CALC | Booster'!P1578)*INDEX(MassUnitsTable[],MATCH($R$3,MassUnitsTable[Mass Units],0),2), "")</f>
        <v/>
      </c>
      <c r="O1578" s="27" t="str">
        <f>IFERROR(('CALC | Main Engine'!Q1578+'CALC | Booster'!Q1578)*INDEX(MassUnitsTable[],MATCH($R$3,MassUnitsTable[Mass Units],0),2), "")</f>
        <v/>
      </c>
      <c r="P1578" s="27" t="str">
        <f>IFERROR(('CALC | Main Engine'!R1578+'CALC | Booster'!R1578)*INDEX(MassUnitsTable[],MATCH($R$3,MassUnitsTable[Mass Units],0),2), "")</f>
        <v/>
      </c>
      <c r="Q1578" s="27" t="str">
        <f>IFERROR(('CALC | Main Engine'!S1578+'CALC | Booster'!S1578)*INDEX(MassUnitsTable[],MATCH($R$3,MassUnitsTable[Mass Units],0),2), "")</f>
        <v/>
      </c>
      <c r="R1578" s="32" t="str">
        <f>IFERROR(('CALC | Main Engine'!T1578+'CALC | Booster'!T1578)*INDEX(MassUnitsTable[],MATCH($R$3,MassUnitsTable[Mass Units],0),2), "")</f>
        <v/>
      </c>
      <c r="S1578" s="10"/>
    </row>
    <row r="1579" spans="1:19" x14ac:dyDescent="0.25">
      <c r="A1579" s="10"/>
      <c r="B1579" s="4" t="str">
        <f t="shared" si="125"/>
        <v/>
      </c>
      <c r="C1579" s="5" t="str">
        <f t="shared" si="126"/>
        <v/>
      </c>
      <c r="D1579" s="5" t="str">
        <f t="shared" si="127"/>
        <v/>
      </c>
      <c r="E1579" s="5" t="str">
        <f t="shared" si="128"/>
        <v/>
      </c>
      <c r="F1579" s="5" t="str">
        <f>'CALC | Main Engine'!$B1579</f>
        <v/>
      </c>
      <c r="G1579" s="27" t="str">
        <f>'CALC | Main Engine'!$C1579</f>
        <v/>
      </c>
      <c r="H1579" s="6" t="str">
        <f>'CALC | Main Engine'!$E1579</f>
        <v/>
      </c>
      <c r="I1579" s="34" t="str">
        <f>IFERROR('CALC | Main Engine'!$F1579*INDEX(MassUnitsTable[],MATCH($R$3,MassUnitsTable[Mass Units],0),2), "")</f>
        <v/>
      </c>
      <c r="J1579" s="27" t="str">
        <f>IFERROR('CALC | Booster'!$F1579*INDEX(MassUnitsTable[],MATCH($R$3,MassUnitsTable[Mass Units],0),2), "")</f>
        <v/>
      </c>
      <c r="K1579" s="32" t="str">
        <f t="shared" si="129"/>
        <v/>
      </c>
      <c r="L1579" s="34" t="str">
        <f>IFERROR(('CALC | Main Engine'!N1579+'CALC | Booster'!N1579)*INDEX(MassUnitsTable[],MATCH($R$3,MassUnitsTable[Mass Units],0),2), "")</f>
        <v/>
      </c>
      <c r="M1579" s="27" t="str">
        <f>IFERROR(('CALC | Main Engine'!O1579+'CALC | Booster'!O1579)*INDEX(MassUnitsTable[],MATCH($R$3,MassUnitsTable[Mass Units],0),2), "")</f>
        <v/>
      </c>
      <c r="N1579" s="27" t="str">
        <f>IFERROR(('CALC | Main Engine'!P1579+'CALC | Booster'!P1579)*INDEX(MassUnitsTable[],MATCH($R$3,MassUnitsTable[Mass Units],0),2), "")</f>
        <v/>
      </c>
      <c r="O1579" s="27" t="str">
        <f>IFERROR(('CALC | Main Engine'!Q1579+'CALC | Booster'!Q1579)*INDEX(MassUnitsTable[],MATCH($R$3,MassUnitsTable[Mass Units],0),2), "")</f>
        <v/>
      </c>
      <c r="P1579" s="27" t="str">
        <f>IFERROR(('CALC | Main Engine'!R1579+'CALC | Booster'!R1579)*INDEX(MassUnitsTable[],MATCH($R$3,MassUnitsTable[Mass Units],0),2), "")</f>
        <v/>
      </c>
      <c r="Q1579" s="27" t="str">
        <f>IFERROR(('CALC | Main Engine'!S1579+'CALC | Booster'!S1579)*INDEX(MassUnitsTable[],MATCH($R$3,MassUnitsTable[Mass Units],0),2), "")</f>
        <v/>
      </c>
      <c r="R1579" s="32" t="str">
        <f>IFERROR(('CALC | Main Engine'!T1579+'CALC | Booster'!T1579)*INDEX(MassUnitsTable[],MATCH($R$3,MassUnitsTable[Mass Units],0),2), "")</f>
        <v/>
      </c>
      <c r="S1579" s="10"/>
    </row>
    <row r="1580" spans="1:19" x14ac:dyDescent="0.25">
      <c r="A1580" s="10"/>
      <c r="B1580" s="4" t="str">
        <f t="shared" si="125"/>
        <v/>
      </c>
      <c r="C1580" s="5" t="str">
        <f t="shared" si="126"/>
        <v/>
      </c>
      <c r="D1580" s="5" t="str">
        <f t="shared" si="127"/>
        <v/>
      </c>
      <c r="E1580" s="5" t="str">
        <f t="shared" si="128"/>
        <v/>
      </c>
      <c r="F1580" s="5" t="str">
        <f>'CALC | Main Engine'!$B1580</f>
        <v/>
      </c>
      <c r="G1580" s="27" t="str">
        <f>'CALC | Main Engine'!$C1580</f>
        <v/>
      </c>
      <c r="H1580" s="6" t="str">
        <f>'CALC | Main Engine'!$E1580</f>
        <v/>
      </c>
      <c r="I1580" s="34" t="str">
        <f>IFERROR('CALC | Main Engine'!$F1580*INDEX(MassUnitsTable[],MATCH($R$3,MassUnitsTable[Mass Units],0),2), "")</f>
        <v/>
      </c>
      <c r="J1580" s="27" t="str">
        <f>IFERROR('CALC | Booster'!$F1580*INDEX(MassUnitsTable[],MATCH($R$3,MassUnitsTable[Mass Units],0),2), "")</f>
        <v/>
      </c>
      <c r="K1580" s="32" t="str">
        <f t="shared" si="129"/>
        <v/>
      </c>
      <c r="L1580" s="34" t="str">
        <f>IFERROR(('CALC | Main Engine'!N1580+'CALC | Booster'!N1580)*INDEX(MassUnitsTable[],MATCH($R$3,MassUnitsTable[Mass Units],0),2), "")</f>
        <v/>
      </c>
      <c r="M1580" s="27" t="str">
        <f>IFERROR(('CALC | Main Engine'!O1580+'CALC | Booster'!O1580)*INDEX(MassUnitsTable[],MATCH($R$3,MassUnitsTable[Mass Units],0),2), "")</f>
        <v/>
      </c>
      <c r="N1580" s="27" t="str">
        <f>IFERROR(('CALC | Main Engine'!P1580+'CALC | Booster'!P1580)*INDEX(MassUnitsTable[],MATCH($R$3,MassUnitsTable[Mass Units],0),2), "")</f>
        <v/>
      </c>
      <c r="O1580" s="27" t="str">
        <f>IFERROR(('CALC | Main Engine'!Q1580+'CALC | Booster'!Q1580)*INDEX(MassUnitsTable[],MATCH($R$3,MassUnitsTable[Mass Units],0),2), "")</f>
        <v/>
      </c>
      <c r="P1580" s="27" t="str">
        <f>IFERROR(('CALC | Main Engine'!R1580+'CALC | Booster'!R1580)*INDEX(MassUnitsTable[],MATCH($R$3,MassUnitsTable[Mass Units],0),2), "")</f>
        <v/>
      </c>
      <c r="Q1580" s="27" t="str">
        <f>IFERROR(('CALC | Main Engine'!S1580+'CALC | Booster'!S1580)*INDEX(MassUnitsTable[],MATCH($R$3,MassUnitsTable[Mass Units],0),2), "")</f>
        <v/>
      </c>
      <c r="R1580" s="32" t="str">
        <f>IFERROR(('CALC | Main Engine'!T1580+'CALC | Booster'!T1580)*INDEX(MassUnitsTable[],MATCH($R$3,MassUnitsTable[Mass Units],0),2), "")</f>
        <v/>
      </c>
      <c r="S1580" s="10"/>
    </row>
    <row r="1581" spans="1:19" x14ac:dyDescent="0.25">
      <c r="A1581" s="10"/>
      <c r="B1581" s="4" t="str">
        <f t="shared" si="125"/>
        <v/>
      </c>
      <c r="C1581" s="5" t="str">
        <f t="shared" si="126"/>
        <v/>
      </c>
      <c r="D1581" s="5" t="str">
        <f t="shared" si="127"/>
        <v/>
      </c>
      <c r="E1581" s="5" t="str">
        <f t="shared" si="128"/>
        <v/>
      </c>
      <c r="F1581" s="5" t="str">
        <f>'CALC | Main Engine'!$B1581</f>
        <v/>
      </c>
      <c r="G1581" s="27" t="str">
        <f>'CALC | Main Engine'!$C1581</f>
        <v/>
      </c>
      <c r="H1581" s="6" t="str">
        <f>'CALC | Main Engine'!$E1581</f>
        <v/>
      </c>
      <c r="I1581" s="34" t="str">
        <f>IFERROR('CALC | Main Engine'!$F1581*INDEX(MassUnitsTable[],MATCH($R$3,MassUnitsTable[Mass Units],0),2), "")</f>
        <v/>
      </c>
      <c r="J1581" s="27" t="str">
        <f>IFERROR('CALC | Booster'!$F1581*INDEX(MassUnitsTable[],MATCH($R$3,MassUnitsTable[Mass Units],0),2), "")</f>
        <v/>
      </c>
      <c r="K1581" s="32" t="str">
        <f t="shared" si="129"/>
        <v/>
      </c>
      <c r="L1581" s="34" t="str">
        <f>IFERROR(('CALC | Main Engine'!N1581+'CALC | Booster'!N1581)*INDEX(MassUnitsTable[],MATCH($R$3,MassUnitsTable[Mass Units],0),2), "")</f>
        <v/>
      </c>
      <c r="M1581" s="27" t="str">
        <f>IFERROR(('CALC | Main Engine'!O1581+'CALC | Booster'!O1581)*INDEX(MassUnitsTable[],MATCH($R$3,MassUnitsTable[Mass Units],0),2), "")</f>
        <v/>
      </c>
      <c r="N1581" s="27" t="str">
        <f>IFERROR(('CALC | Main Engine'!P1581+'CALC | Booster'!P1581)*INDEX(MassUnitsTable[],MATCH($R$3,MassUnitsTable[Mass Units],0),2), "")</f>
        <v/>
      </c>
      <c r="O1581" s="27" t="str">
        <f>IFERROR(('CALC | Main Engine'!Q1581+'CALC | Booster'!Q1581)*INDEX(MassUnitsTable[],MATCH($R$3,MassUnitsTable[Mass Units],0),2), "")</f>
        <v/>
      </c>
      <c r="P1581" s="27" t="str">
        <f>IFERROR(('CALC | Main Engine'!R1581+'CALC | Booster'!R1581)*INDEX(MassUnitsTable[],MATCH($R$3,MassUnitsTable[Mass Units],0),2), "")</f>
        <v/>
      </c>
      <c r="Q1581" s="27" t="str">
        <f>IFERROR(('CALC | Main Engine'!S1581+'CALC | Booster'!S1581)*INDEX(MassUnitsTable[],MATCH($R$3,MassUnitsTable[Mass Units],0),2), "")</f>
        <v/>
      </c>
      <c r="R1581" s="32" t="str">
        <f>IFERROR(('CALC | Main Engine'!T1581+'CALC | Booster'!T1581)*INDEX(MassUnitsTable[],MATCH($R$3,MassUnitsTable[Mass Units],0),2), "")</f>
        <v/>
      </c>
      <c r="S1581" s="10"/>
    </row>
    <row r="1582" spans="1:19" x14ac:dyDescent="0.25">
      <c r="A1582" s="10"/>
      <c r="B1582" s="4" t="str">
        <f t="shared" si="125"/>
        <v/>
      </c>
      <c r="C1582" s="5" t="str">
        <f t="shared" si="126"/>
        <v/>
      </c>
      <c r="D1582" s="5" t="str">
        <f t="shared" si="127"/>
        <v/>
      </c>
      <c r="E1582" s="5" t="str">
        <f t="shared" si="128"/>
        <v/>
      </c>
      <c r="F1582" s="5" t="str">
        <f>'CALC | Main Engine'!$B1582</f>
        <v/>
      </c>
      <c r="G1582" s="27" t="str">
        <f>'CALC | Main Engine'!$C1582</f>
        <v/>
      </c>
      <c r="H1582" s="6" t="str">
        <f>'CALC | Main Engine'!$E1582</f>
        <v/>
      </c>
      <c r="I1582" s="34" t="str">
        <f>IFERROR('CALC | Main Engine'!$F1582*INDEX(MassUnitsTable[],MATCH($R$3,MassUnitsTable[Mass Units],0),2), "")</f>
        <v/>
      </c>
      <c r="J1582" s="27" t="str">
        <f>IFERROR('CALC | Booster'!$F1582*INDEX(MassUnitsTable[],MATCH($R$3,MassUnitsTable[Mass Units],0),2), "")</f>
        <v/>
      </c>
      <c r="K1582" s="32" t="str">
        <f t="shared" si="129"/>
        <v/>
      </c>
      <c r="L1582" s="34" t="str">
        <f>IFERROR(('CALC | Main Engine'!N1582+'CALC | Booster'!N1582)*INDEX(MassUnitsTable[],MATCH($R$3,MassUnitsTable[Mass Units],0),2), "")</f>
        <v/>
      </c>
      <c r="M1582" s="27" t="str">
        <f>IFERROR(('CALC | Main Engine'!O1582+'CALC | Booster'!O1582)*INDEX(MassUnitsTable[],MATCH($R$3,MassUnitsTable[Mass Units],0),2), "")</f>
        <v/>
      </c>
      <c r="N1582" s="27" t="str">
        <f>IFERROR(('CALC | Main Engine'!P1582+'CALC | Booster'!P1582)*INDEX(MassUnitsTable[],MATCH($R$3,MassUnitsTable[Mass Units],0),2), "")</f>
        <v/>
      </c>
      <c r="O1582" s="27" t="str">
        <f>IFERROR(('CALC | Main Engine'!Q1582+'CALC | Booster'!Q1582)*INDEX(MassUnitsTable[],MATCH($R$3,MassUnitsTable[Mass Units],0),2), "")</f>
        <v/>
      </c>
      <c r="P1582" s="27" t="str">
        <f>IFERROR(('CALC | Main Engine'!R1582+'CALC | Booster'!R1582)*INDEX(MassUnitsTable[],MATCH($R$3,MassUnitsTable[Mass Units],0),2), "")</f>
        <v/>
      </c>
      <c r="Q1582" s="27" t="str">
        <f>IFERROR(('CALC | Main Engine'!S1582+'CALC | Booster'!S1582)*INDEX(MassUnitsTable[],MATCH($R$3,MassUnitsTable[Mass Units],0),2), "")</f>
        <v/>
      </c>
      <c r="R1582" s="32" t="str">
        <f>IFERROR(('CALC | Main Engine'!T1582+'CALC | Booster'!T1582)*INDEX(MassUnitsTable[],MATCH($R$3,MassUnitsTable[Mass Units],0),2), "")</f>
        <v/>
      </c>
      <c r="S1582" s="10"/>
    </row>
    <row r="1583" spans="1:19" x14ac:dyDescent="0.25">
      <c r="A1583" s="10"/>
      <c r="B1583" s="4" t="str">
        <f t="shared" si="125"/>
        <v/>
      </c>
      <c r="C1583" s="5" t="str">
        <f t="shared" si="126"/>
        <v/>
      </c>
      <c r="D1583" s="5" t="str">
        <f t="shared" si="127"/>
        <v/>
      </c>
      <c r="E1583" s="5" t="str">
        <f t="shared" si="128"/>
        <v/>
      </c>
      <c r="F1583" s="5" t="str">
        <f>'CALC | Main Engine'!$B1583</f>
        <v/>
      </c>
      <c r="G1583" s="27" t="str">
        <f>'CALC | Main Engine'!$C1583</f>
        <v/>
      </c>
      <c r="H1583" s="6" t="str">
        <f>'CALC | Main Engine'!$E1583</f>
        <v/>
      </c>
      <c r="I1583" s="34" t="str">
        <f>IFERROR('CALC | Main Engine'!$F1583*INDEX(MassUnitsTable[],MATCH($R$3,MassUnitsTable[Mass Units],0),2), "")</f>
        <v/>
      </c>
      <c r="J1583" s="27" t="str">
        <f>IFERROR('CALC | Booster'!$F1583*INDEX(MassUnitsTable[],MATCH($R$3,MassUnitsTable[Mass Units],0),2), "")</f>
        <v/>
      </c>
      <c r="K1583" s="32" t="str">
        <f t="shared" si="129"/>
        <v/>
      </c>
      <c r="L1583" s="34" t="str">
        <f>IFERROR(('CALC | Main Engine'!N1583+'CALC | Booster'!N1583)*INDEX(MassUnitsTable[],MATCH($R$3,MassUnitsTable[Mass Units],0),2), "")</f>
        <v/>
      </c>
      <c r="M1583" s="27" t="str">
        <f>IFERROR(('CALC | Main Engine'!O1583+'CALC | Booster'!O1583)*INDEX(MassUnitsTable[],MATCH($R$3,MassUnitsTable[Mass Units],0),2), "")</f>
        <v/>
      </c>
      <c r="N1583" s="27" t="str">
        <f>IFERROR(('CALC | Main Engine'!P1583+'CALC | Booster'!P1583)*INDEX(MassUnitsTable[],MATCH($R$3,MassUnitsTable[Mass Units],0),2), "")</f>
        <v/>
      </c>
      <c r="O1583" s="27" t="str">
        <f>IFERROR(('CALC | Main Engine'!Q1583+'CALC | Booster'!Q1583)*INDEX(MassUnitsTable[],MATCH($R$3,MassUnitsTable[Mass Units],0),2), "")</f>
        <v/>
      </c>
      <c r="P1583" s="27" t="str">
        <f>IFERROR(('CALC | Main Engine'!R1583+'CALC | Booster'!R1583)*INDEX(MassUnitsTable[],MATCH($R$3,MassUnitsTable[Mass Units],0),2), "")</f>
        <v/>
      </c>
      <c r="Q1583" s="27" t="str">
        <f>IFERROR(('CALC | Main Engine'!S1583+'CALC | Booster'!S1583)*INDEX(MassUnitsTable[],MATCH($R$3,MassUnitsTable[Mass Units],0),2), "")</f>
        <v/>
      </c>
      <c r="R1583" s="32" t="str">
        <f>IFERROR(('CALC | Main Engine'!T1583+'CALC | Booster'!T1583)*INDEX(MassUnitsTable[],MATCH($R$3,MassUnitsTable[Mass Units],0),2), "")</f>
        <v/>
      </c>
      <c r="S1583" s="10"/>
    </row>
    <row r="1584" spans="1:19" x14ac:dyDescent="0.25">
      <c r="A1584" s="10"/>
      <c r="B1584" s="4" t="str">
        <f t="shared" si="125"/>
        <v/>
      </c>
      <c r="C1584" s="5" t="str">
        <f t="shared" si="126"/>
        <v/>
      </c>
      <c r="D1584" s="5" t="str">
        <f t="shared" si="127"/>
        <v/>
      </c>
      <c r="E1584" s="5" t="str">
        <f t="shared" si="128"/>
        <v/>
      </c>
      <c r="F1584" s="5" t="str">
        <f>'CALC | Main Engine'!$B1584</f>
        <v/>
      </c>
      <c r="G1584" s="27" t="str">
        <f>'CALC | Main Engine'!$C1584</f>
        <v/>
      </c>
      <c r="H1584" s="6" t="str">
        <f>'CALC | Main Engine'!$E1584</f>
        <v/>
      </c>
      <c r="I1584" s="34" t="str">
        <f>IFERROR('CALC | Main Engine'!$F1584*INDEX(MassUnitsTable[],MATCH($R$3,MassUnitsTable[Mass Units],0),2), "")</f>
        <v/>
      </c>
      <c r="J1584" s="27" t="str">
        <f>IFERROR('CALC | Booster'!$F1584*INDEX(MassUnitsTable[],MATCH($R$3,MassUnitsTable[Mass Units],0),2), "")</f>
        <v/>
      </c>
      <c r="K1584" s="32" t="str">
        <f t="shared" si="129"/>
        <v/>
      </c>
      <c r="L1584" s="34" t="str">
        <f>IFERROR(('CALC | Main Engine'!N1584+'CALC | Booster'!N1584)*INDEX(MassUnitsTable[],MATCH($R$3,MassUnitsTable[Mass Units],0),2), "")</f>
        <v/>
      </c>
      <c r="M1584" s="27" t="str">
        <f>IFERROR(('CALC | Main Engine'!O1584+'CALC | Booster'!O1584)*INDEX(MassUnitsTable[],MATCH($R$3,MassUnitsTable[Mass Units],0),2), "")</f>
        <v/>
      </c>
      <c r="N1584" s="27" t="str">
        <f>IFERROR(('CALC | Main Engine'!P1584+'CALC | Booster'!P1584)*INDEX(MassUnitsTable[],MATCH($R$3,MassUnitsTable[Mass Units],0),2), "")</f>
        <v/>
      </c>
      <c r="O1584" s="27" t="str">
        <f>IFERROR(('CALC | Main Engine'!Q1584+'CALC | Booster'!Q1584)*INDEX(MassUnitsTable[],MATCH($R$3,MassUnitsTable[Mass Units],0),2), "")</f>
        <v/>
      </c>
      <c r="P1584" s="27" t="str">
        <f>IFERROR(('CALC | Main Engine'!R1584+'CALC | Booster'!R1584)*INDEX(MassUnitsTable[],MATCH($R$3,MassUnitsTable[Mass Units],0),2), "")</f>
        <v/>
      </c>
      <c r="Q1584" s="27" t="str">
        <f>IFERROR(('CALC | Main Engine'!S1584+'CALC | Booster'!S1584)*INDEX(MassUnitsTable[],MATCH($R$3,MassUnitsTable[Mass Units],0),2), "")</f>
        <v/>
      </c>
      <c r="R1584" s="32" t="str">
        <f>IFERROR(('CALC | Main Engine'!T1584+'CALC | Booster'!T1584)*INDEX(MassUnitsTable[],MATCH($R$3,MassUnitsTable[Mass Units],0),2), "")</f>
        <v/>
      </c>
      <c r="S1584" s="10"/>
    </row>
    <row r="1585" spans="1:19" x14ac:dyDescent="0.25">
      <c r="A1585" s="10"/>
      <c r="B1585" s="4" t="str">
        <f t="shared" si="125"/>
        <v/>
      </c>
      <c r="C1585" s="5" t="str">
        <f t="shared" si="126"/>
        <v/>
      </c>
      <c r="D1585" s="5" t="str">
        <f t="shared" si="127"/>
        <v/>
      </c>
      <c r="E1585" s="5" t="str">
        <f t="shared" si="128"/>
        <v/>
      </c>
      <c r="F1585" s="5" t="str">
        <f>'CALC | Main Engine'!$B1585</f>
        <v/>
      </c>
      <c r="G1585" s="27" t="str">
        <f>'CALC | Main Engine'!$C1585</f>
        <v/>
      </c>
      <c r="H1585" s="6" t="str">
        <f>'CALC | Main Engine'!$E1585</f>
        <v/>
      </c>
      <c r="I1585" s="34" t="str">
        <f>IFERROR('CALC | Main Engine'!$F1585*INDEX(MassUnitsTable[],MATCH($R$3,MassUnitsTable[Mass Units],0),2), "")</f>
        <v/>
      </c>
      <c r="J1585" s="27" t="str">
        <f>IFERROR('CALC | Booster'!$F1585*INDEX(MassUnitsTable[],MATCH($R$3,MassUnitsTable[Mass Units],0),2), "")</f>
        <v/>
      </c>
      <c r="K1585" s="32" t="str">
        <f t="shared" si="129"/>
        <v/>
      </c>
      <c r="L1585" s="34" t="str">
        <f>IFERROR(('CALC | Main Engine'!N1585+'CALC | Booster'!N1585)*INDEX(MassUnitsTable[],MATCH($R$3,MassUnitsTable[Mass Units],0),2), "")</f>
        <v/>
      </c>
      <c r="M1585" s="27" t="str">
        <f>IFERROR(('CALC | Main Engine'!O1585+'CALC | Booster'!O1585)*INDEX(MassUnitsTable[],MATCH($R$3,MassUnitsTable[Mass Units],0),2), "")</f>
        <v/>
      </c>
      <c r="N1585" s="27" t="str">
        <f>IFERROR(('CALC | Main Engine'!P1585+'CALC | Booster'!P1585)*INDEX(MassUnitsTable[],MATCH($R$3,MassUnitsTable[Mass Units],0),2), "")</f>
        <v/>
      </c>
      <c r="O1585" s="27" t="str">
        <f>IFERROR(('CALC | Main Engine'!Q1585+'CALC | Booster'!Q1585)*INDEX(MassUnitsTable[],MATCH($R$3,MassUnitsTable[Mass Units],0),2), "")</f>
        <v/>
      </c>
      <c r="P1585" s="27" t="str">
        <f>IFERROR(('CALC | Main Engine'!R1585+'CALC | Booster'!R1585)*INDEX(MassUnitsTable[],MATCH($R$3,MassUnitsTable[Mass Units],0),2), "")</f>
        <v/>
      </c>
      <c r="Q1585" s="27" t="str">
        <f>IFERROR(('CALC | Main Engine'!S1585+'CALC | Booster'!S1585)*INDEX(MassUnitsTable[],MATCH($R$3,MassUnitsTable[Mass Units],0),2), "")</f>
        <v/>
      </c>
      <c r="R1585" s="32" t="str">
        <f>IFERROR(('CALC | Main Engine'!T1585+'CALC | Booster'!T1585)*INDEX(MassUnitsTable[],MATCH($R$3,MassUnitsTable[Mass Units],0),2), "")</f>
        <v/>
      </c>
      <c r="S1585" s="10"/>
    </row>
    <row r="1586" spans="1:19" x14ac:dyDescent="0.25">
      <c r="A1586" s="10"/>
      <c r="B1586" s="4" t="str">
        <f t="shared" si="125"/>
        <v/>
      </c>
      <c r="C1586" s="5" t="str">
        <f t="shared" si="126"/>
        <v/>
      </c>
      <c r="D1586" s="5" t="str">
        <f t="shared" si="127"/>
        <v/>
      </c>
      <c r="E1586" s="5" t="str">
        <f t="shared" si="128"/>
        <v/>
      </c>
      <c r="F1586" s="5" t="str">
        <f>'CALC | Main Engine'!$B1586</f>
        <v/>
      </c>
      <c r="G1586" s="27" t="str">
        <f>'CALC | Main Engine'!$C1586</f>
        <v/>
      </c>
      <c r="H1586" s="6" t="str">
        <f>'CALC | Main Engine'!$E1586</f>
        <v/>
      </c>
      <c r="I1586" s="34" t="str">
        <f>IFERROR('CALC | Main Engine'!$F1586*INDEX(MassUnitsTable[],MATCH($R$3,MassUnitsTable[Mass Units],0),2), "")</f>
        <v/>
      </c>
      <c r="J1586" s="27" t="str">
        <f>IFERROR('CALC | Booster'!$F1586*INDEX(MassUnitsTable[],MATCH($R$3,MassUnitsTable[Mass Units],0),2), "")</f>
        <v/>
      </c>
      <c r="K1586" s="32" t="str">
        <f t="shared" si="129"/>
        <v/>
      </c>
      <c r="L1586" s="34" t="str">
        <f>IFERROR(('CALC | Main Engine'!N1586+'CALC | Booster'!N1586)*INDEX(MassUnitsTable[],MATCH($R$3,MassUnitsTable[Mass Units],0),2), "")</f>
        <v/>
      </c>
      <c r="M1586" s="27" t="str">
        <f>IFERROR(('CALC | Main Engine'!O1586+'CALC | Booster'!O1586)*INDEX(MassUnitsTable[],MATCH($R$3,MassUnitsTable[Mass Units],0),2), "")</f>
        <v/>
      </c>
      <c r="N1586" s="27" t="str">
        <f>IFERROR(('CALC | Main Engine'!P1586+'CALC | Booster'!P1586)*INDEX(MassUnitsTable[],MATCH($R$3,MassUnitsTable[Mass Units],0),2), "")</f>
        <v/>
      </c>
      <c r="O1586" s="27" t="str">
        <f>IFERROR(('CALC | Main Engine'!Q1586+'CALC | Booster'!Q1586)*INDEX(MassUnitsTable[],MATCH($R$3,MassUnitsTable[Mass Units],0),2), "")</f>
        <v/>
      </c>
      <c r="P1586" s="27" t="str">
        <f>IFERROR(('CALC | Main Engine'!R1586+'CALC | Booster'!R1586)*INDEX(MassUnitsTable[],MATCH($R$3,MassUnitsTable[Mass Units],0),2), "")</f>
        <v/>
      </c>
      <c r="Q1586" s="27" t="str">
        <f>IFERROR(('CALC | Main Engine'!S1586+'CALC | Booster'!S1586)*INDEX(MassUnitsTable[],MATCH($R$3,MassUnitsTable[Mass Units],0),2), "")</f>
        <v/>
      </c>
      <c r="R1586" s="32" t="str">
        <f>IFERROR(('CALC | Main Engine'!T1586+'CALC | Booster'!T1586)*INDEX(MassUnitsTable[],MATCH($R$3,MassUnitsTable[Mass Units],0),2), "")</f>
        <v/>
      </c>
      <c r="S1586" s="10"/>
    </row>
    <row r="1587" spans="1:19" x14ac:dyDescent="0.25">
      <c r="A1587" s="10"/>
      <c r="B1587" s="4" t="str">
        <f t="shared" si="125"/>
        <v/>
      </c>
      <c r="C1587" s="5" t="str">
        <f t="shared" si="126"/>
        <v/>
      </c>
      <c r="D1587" s="5" t="str">
        <f t="shared" si="127"/>
        <v/>
      </c>
      <c r="E1587" s="5" t="str">
        <f t="shared" si="128"/>
        <v/>
      </c>
      <c r="F1587" s="5" t="str">
        <f>'CALC | Main Engine'!$B1587</f>
        <v/>
      </c>
      <c r="G1587" s="27" t="str">
        <f>'CALC | Main Engine'!$C1587</f>
        <v/>
      </c>
      <c r="H1587" s="6" t="str">
        <f>'CALC | Main Engine'!$E1587</f>
        <v/>
      </c>
      <c r="I1587" s="34" t="str">
        <f>IFERROR('CALC | Main Engine'!$F1587*INDEX(MassUnitsTable[],MATCH($R$3,MassUnitsTable[Mass Units],0),2), "")</f>
        <v/>
      </c>
      <c r="J1587" s="27" t="str">
        <f>IFERROR('CALC | Booster'!$F1587*INDEX(MassUnitsTable[],MATCH($R$3,MassUnitsTable[Mass Units],0),2), "")</f>
        <v/>
      </c>
      <c r="K1587" s="32" t="str">
        <f t="shared" si="129"/>
        <v/>
      </c>
      <c r="L1587" s="34" t="str">
        <f>IFERROR(('CALC | Main Engine'!N1587+'CALC | Booster'!N1587)*INDEX(MassUnitsTable[],MATCH($R$3,MassUnitsTable[Mass Units],0),2), "")</f>
        <v/>
      </c>
      <c r="M1587" s="27" t="str">
        <f>IFERROR(('CALC | Main Engine'!O1587+'CALC | Booster'!O1587)*INDEX(MassUnitsTable[],MATCH($R$3,MassUnitsTable[Mass Units],0),2), "")</f>
        <v/>
      </c>
      <c r="N1587" s="27" t="str">
        <f>IFERROR(('CALC | Main Engine'!P1587+'CALC | Booster'!P1587)*INDEX(MassUnitsTable[],MATCH($R$3,MassUnitsTable[Mass Units],0),2), "")</f>
        <v/>
      </c>
      <c r="O1587" s="27" t="str">
        <f>IFERROR(('CALC | Main Engine'!Q1587+'CALC | Booster'!Q1587)*INDEX(MassUnitsTable[],MATCH($R$3,MassUnitsTable[Mass Units],0),2), "")</f>
        <v/>
      </c>
      <c r="P1587" s="27" t="str">
        <f>IFERROR(('CALC | Main Engine'!R1587+'CALC | Booster'!R1587)*INDEX(MassUnitsTable[],MATCH($R$3,MassUnitsTable[Mass Units],0),2), "")</f>
        <v/>
      </c>
      <c r="Q1587" s="27" t="str">
        <f>IFERROR(('CALC | Main Engine'!S1587+'CALC | Booster'!S1587)*INDEX(MassUnitsTable[],MATCH($R$3,MassUnitsTable[Mass Units],0),2), "")</f>
        <v/>
      </c>
      <c r="R1587" s="32" t="str">
        <f>IFERROR(('CALC | Main Engine'!T1587+'CALC | Booster'!T1587)*INDEX(MassUnitsTable[],MATCH($R$3,MassUnitsTable[Mass Units],0),2), "")</f>
        <v/>
      </c>
      <c r="S1587" s="10"/>
    </row>
    <row r="1588" spans="1:19" x14ac:dyDescent="0.25">
      <c r="A1588" s="10"/>
      <c r="B1588" s="4" t="str">
        <f t="shared" si="125"/>
        <v/>
      </c>
      <c r="C1588" s="5" t="str">
        <f t="shared" si="126"/>
        <v/>
      </c>
      <c r="D1588" s="5" t="str">
        <f t="shared" si="127"/>
        <v/>
      </c>
      <c r="E1588" s="5" t="str">
        <f t="shared" si="128"/>
        <v/>
      </c>
      <c r="F1588" s="5" t="str">
        <f>'CALC | Main Engine'!$B1588</f>
        <v/>
      </c>
      <c r="G1588" s="27" t="str">
        <f>'CALC | Main Engine'!$C1588</f>
        <v/>
      </c>
      <c r="H1588" s="6" t="str">
        <f>'CALC | Main Engine'!$E1588</f>
        <v/>
      </c>
      <c r="I1588" s="34" t="str">
        <f>IFERROR('CALC | Main Engine'!$F1588*INDEX(MassUnitsTable[],MATCH($R$3,MassUnitsTable[Mass Units],0),2), "")</f>
        <v/>
      </c>
      <c r="J1588" s="27" t="str">
        <f>IFERROR('CALC | Booster'!$F1588*INDEX(MassUnitsTable[],MATCH($R$3,MassUnitsTable[Mass Units],0),2), "")</f>
        <v/>
      </c>
      <c r="K1588" s="32" t="str">
        <f t="shared" si="129"/>
        <v/>
      </c>
      <c r="L1588" s="34" t="str">
        <f>IFERROR(('CALC | Main Engine'!N1588+'CALC | Booster'!N1588)*INDEX(MassUnitsTable[],MATCH($R$3,MassUnitsTable[Mass Units],0),2), "")</f>
        <v/>
      </c>
      <c r="M1588" s="27" t="str">
        <f>IFERROR(('CALC | Main Engine'!O1588+'CALC | Booster'!O1588)*INDEX(MassUnitsTable[],MATCH($R$3,MassUnitsTable[Mass Units],0),2), "")</f>
        <v/>
      </c>
      <c r="N1588" s="27" t="str">
        <f>IFERROR(('CALC | Main Engine'!P1588+'CALC | Booster'!P1588)*INDEX(MassUnitsTable[],MATCH($R$3,MassUnitsTable[Mass Units],0),2), "")</f>
        <v/>
      </c>
      <c r="O1588" s="27" t="str">
        <f>IFERROR(('CALC | Main Engine'!Q1588+'CALC | Booster'!Q1588)*INDEX(MassUnitsTable[],MATCH($R$3,MassUnitsTable[Mass Units],0),2), "")</f>
        <v/>
      </c>
      <c r="P1588" s="27" t="str">
        <f>IFERROR(('CALC | Main Engine'!R1588+'CALC | Booster'!R1588)*INDEX(MassUnitsTable[],MATCH($R$3,MassUnitsTable[Mass Units],0),2), "")</f>
        <v/>
      </c>
      <c r="Q1588" s="27" t="str">
        <f>IFERROR(('CALC | Main Engine'!S1588+'CALC | Booster'!S1588)*INDEX(MassUnitsTable[],MATCH($R$3,MassUnitsTable[Mass Units],0),2), "")</f>
        <v/>
      </c>
      <c r="R1588" s="32" t="str">
        <f>IFERROR(('CALC | Main Engine'!T1588+'CALC | Booster'!T1588)*INDEX(MassUnitsTable[],MATCH($R$3,MassUnitsTable[Mass Units],0),2), "")</f>
        <v/>
      </c>
      <c r="S1588" s="10"/>
    </row>
    <row r="1589" spans="1:19" x14ac:dyDescent="0.25">
      <c r="A1589" s="10"/>
      <c r="B1589" s="4" t="str">
        <f t="shared" si="125"/>
        <v/>
      </c>
      <c r="C1589" s="5" t="str">
        <f t="shared" si="126"/>
        <v/>
      </c>
      <c r="D1589" s="5" t="str">
        <f t="shared" si="127"/>
        <v/>
      </c>
      <c r="E1589" s="5" t="str">
        <f t="shared" si="128"/>
        <v/>
      </c>
      <c r="F1589" s="5" t="str">
        <f>'CALC | Main Engine'!$B1589</f>
        <v/>
      </c>
      <c r="G1589" s="27" t="str">
        <f>'CALC | Main Engine'!$C1589</f>
        <v/>
      </c>
      <c r="H1589" s="6" t="str">
        <f>'CALC | Main Engine'!$E1589</f>
        <v/>
      </c>
      <c r="I1589" s="34" t="str">
        <f>IFERROR('CALC | Main Engine'!$F1589*INDEX(MassUnitsTable[],MATCH($R$3,MassUnitsTable[Mass Units],0),2), "")</f>
        <v/>
      </c>
      <c r="J1589" s="27" t="str">
        <f>IFERROR('CALC | Booster'!$F1589*INDEX(MassUnitsTable[],MATCH($R$3,MassUnitsTable[Mass Units],0),2), "")</f>
        <v/>
      </c>
      <c r="K1589" s="32" t="str">
        <f t="shared" si="129"/>
        <v/>
      </c>
      <c r="L1589" s="34" t="str">
        <f>IFERROR(('CALC | Main Engine'!N1589+'CALC | Booster'!N1589)*INDEX(MassUnitsTable[],MATCH($R$3,MassUnitsTable[Mass Units],0),2), "")</f>
        <v/>
      </c>
      <c r="M1589" s="27" t="str">
        <f>IFERROR(('CALC | Main Engine'!O1589+'CALC | Booster'!O1589)*INDEX(MassUnitsTable[],MATCH($R$3,MassUnitsTable[Mass Units],0),2), "")</f>
        <v/>
      </c>
      <c r="N1589" s="27" t="str">
        <f>IFERROR(('CALC | Main Engine'!P1589+'CALC | Booster'!P1589)*INDEX(MassUnitsTable[],MATCH($R$3,MassUnitsTable[Mass Units],0),2), "")</f>
        <v/>
      </c>
      <c r="O1589" s="27" t="str">
        <f>IFERROR(('CALC | Main Engine'!Q1589+'CALC | Booster'!Q1589)*INDEX(MassUnitsTable[],MATCH($R$3,MassUnitsTable[Mass Units],0),2), "")</f>
        <v/>
      </c>
      <c r="P1589" s="27" t="str">
        <f>IFERROR(('CALC | Main Engine'!R1589+'CALC | Booster'!R1589)*INDEX(MassUnitsTable[],MATCH($R$3,MassUnitsTable[Mass Units],0),2), "")</f>
        <v/>
      </c>
      <c r="Q1589" s="27" t="str">
        <f>IFERROR(('CALC | Main Engine'!S1589+'CALC | Booster'!S1589)*INDEX(MassUnitsTable[],MATCH($R$3,MassUnitsTable[Mass Units],0),2), "")</f>
        <v/>
      </c>
      <c r="R1589" s="32" t="str">
        <f>IFERROR(('CALC | Main Engine'!T1589+'CALC | Booster'!T1589)*INDEX(MassUnitsTable[],MATCH($R$3,MassUnitsTable[Mass Units],0),2), "")</f>
        <v/>
      </c>
      <c r="S1589" s="10"/>
    </row>
    <row r="1590" spans="1:19" x14ac:dyDescent="0.25">
      <c r="A1590" s="10"/>
      <c r="B1590" s="4" t="str">
        <f t="shared" si="125"/>
        <v/>
      </c>
      <c r="C1590" s="5" t="str">
        <f t="shared" si="126"/>
        <v/>
      </c>
      <c r="D1590" s="5" t="str">
        <f t="shared" si="127"/>
        <v/>
      </c>
      <c r="E1590" s="5" t="str">
        <f t="shared" si="128"/>
        <v/>
      </c>
      <c r="F1590" s="5" t="str">
        <f>'CALC | Main Engine'!$B1590</f>
        <v/>
      </c>
      <c r="G1590" s="27" t="str">
        <f>'CALC | Main Engine'!$C1590</f>
        <v/>
      </c>
      <c r="H1590" s="6" t="str">
        <f>'CALC | Main Engine'!$E1590</f>
        <v/>
      </c>
      <c r="I1590" s="34" t="str">
        <f>IFERROR('CALC | Main Engine'!$F1590*INDEX(MassUnitsTable[],MATCH($R$3,MassUnitsTable[Mass Units],0),2), "")</f>
        <v/>
      </c>
      <c r="J1590" s="27" t="str">
        <f>IFERROR('CALC | Booster'!$F1590*INDEX(MassUnitsTable[],MATCH($R$3,MassUnitsTable[Mass Units],0),2), "")</f>
        <v/>
      </c>
      <c r="K1590" s="32" t="str">
        <f t="shared" si="129"/>
        <v/>
      </c>
      <c r="L1590" s="34" t="str">
        <f>IFERROR(('CALC | Main Engine'!N1590+'CALC | Booster'!N1590)*INDEX(MassUnitsTable[],MATCH($R$3,MassUnitsTable[Mass Units],0),2), "")</f>
        <v/>
      </c>
      <c r="M1590" s="27" t="str">
        <f>IFERROR(('CALC | Main Engine'!O1590+'CALC | Booster'!O1590)*INDEX(MassUnitsTable[],MATCH($R$3,MassUnitsTable[Mass Units],0),2), "")</f>
        <v/>
      </c>
      <c r="N1590" s="27" t="str">
        <f>IFERROR(('CALC | Main Engine'!P1590+'CALC | Booster'!P1590)*INDEX(MassUnitsTable[],MATCH($R$3,MassUnitsTable[Mass Units],0),2), "")</f>
        <v/>
      </c>
      <c r="O1590" s="27" t="str">
        <f>IFERROR(('CALC | Main Engine'!Q1590+'CALC | Booster'!Q1590)*INDEX(MassUnitsTable[],MATCH($R$3,MassUnitsTable[Mass Units],0),2), "")</f>
        <v/>
      </c>
      <c r="P1590" s="27" t="str">
        <f>IFERROR(('CALC | Main Engine'!R1590+'CALC | Booster'!R1590)*INDEX(MassUnitsTable[],MATCH($R$3,MassUnitsTable[Mass Units],0),2), "")</f>
        <v/>
      </c>
      <c r="Q1590" s="27" t="str">
        <f>IFERROR(('CALC | Main Engine'!S1590+'CALC | Booster'!S1590)*INDEX(MassUnitsTable[],MATCH($R$3,MassUnitsTable[Mass Units],0),2), "")</f>
        <v/>
      </c>
      <c r="R1590" s="32" t="str">
        <f>IFERROR(('CALC | Main Engine'!T1590+'CALC | Booster'!T1590)*INDEX(MassUnitsTable[],MATCH($R$3,MassUnitsTable[Mass Units],0),2), "")</f>
        <v/>
      </c>
      <c r="S1590" s="10"/>
    </row>
    <row r="1591" spans="1:19" x14ac:dyDescent="0.25">
      <c r="A1591" s="10"/>
      <c r="B1591" s="4" t="str">
        <f t="shared" si="125"/>
        <v/>
      </c>
      <c r="C1591" s="5" t="str">
        <f t="shared" si="126"/>
        <v/>
      </c>
      <c r="D1591" s="5" t="str">
        <f t="shared" si="127"/>
        <v/>
      </c>
      <c r="E1591" s="5" t="str">
        <f t="shared" si="128"/>
        <v/>
      </c>
      <c r="F1591" s="5" t="str">
        <f>'CALC | Main Engine'!$B1591</f>
        <v/>
      </c>
      <c r="G1591" s="27" t="str">
        <f>'CALC | Main Engine'!$C1591</f>
        <v/>
      </c>
      <c r="H1591" s="6" t="str">
        <f>'CALC | Main Engine'!$E1591</f>
        <v/>
      </c>
      <c r="I1591" s="34" t="str">
        <f>IFERROR('CALC | Main Engine'!$F1591*INDEX(MassUnitsTable[],MATCH($R$3,MassUnitsTable[Mass Units],0),2), "")</f>
        <v/>
      </c>
      <c r="J1591" s="27" t="str">
        <f>IFERROR('CALC | Booster'!$F1591*INDEX(MassUnitsTable[],MATCH($R$3,MassUnitsTable[Mass Units],0),2), "")</f>
        <v/>
      </c>
      <c r="K1591" s="32" t="str">
        <f t="shared" si="129"/>
        <v/>
      </c>
      <c r="L1591" s="34" t="str">
        <f>IFERROR(('CALC | Main Engine'!N1591+'CALC | Booster'!N1591)*INDEX(MassUnitsTable[],MATCH($R$3,MassUnitsTable[Mass Units],0),2), "")</f>
        <v/>
      </c>
      <c r="M1591" s="27" t="str">
        <f>IFERROR(('CALC | Main Engine'!O1591+'CALC | Booster'!O1591)*INDEX(MassUnitsTable[],MATCH($R$3,MassUnitsTable[Mass Units],0),2), "")</f>
        <v/>
      </c>
      <c r="N1591" s="27" t="str">
        <f>IFERROR(('CALC | Main Engine'!P1591+'CALC | Booster'!P1591)*INDEX(MassUnitsTable[],MATCH($R$3,MassUnitsTable[Mass Units],0),2), "")</f>
        <v/>
      </c>
      <c r="O1591" s="27" t="str">
        <f>IFERROR(('CALC | Main Engine'!Q1591+'CALC | Booster'!Q1591)*INDEX(MassUnitsTable[],MATCH($R$3,MassUnitsTable[Mass Units],0),2), "")</f>
        <v/>
      </c>
      <c r="P1591" s="27" t="str">
        <f>IFERROR(('CALC | Main Engine'!R1591+'CALC | Booster'!R1591)*INDEX(MassUnitsTable[],MATCH($R$3,MassUnitsTable[Mass Units],0),2), "")</f>
        <v/>
      </c>
      <c r="Q1591" s="27" t="str">
        <f>IFERROR(('CALC | Main Engine'!S1591+'CALC | Booster'!S1591)*INDEX(MassUnitsTable[],MATCH($R$3,MassUnitsTable[Mass Units],0),2), "")</f>
        <v/>
      </c>
      <c r="R1591" s="32" t="str">
        <f>IFERROR(('CALC | Main Engine'!T1591+'CALC | Booster'!T1591)*INDEX(MassUnitsTable[],MATCH($R$3,MassUnitsTable[Mass Units],0),2), "")</f>
        <v/>
      </c>
      <c r="S1591" s="10"/>
    </row>
    <row r="1592" spans="1:19" x14ac:dyDescent="0.25">
      <c r="A1592" s="10"/>
      <c r="B1592" s="4" t="str">
        <f t="shared" si="125"/>
        <v/>
      </c>
      <c r="C1592" s="5" t="str">
        <f t="shared" si="126"/>
        <v/>
      </c>
      <c r="D1592" s="5" t="str">
        <f t="shared" si="127"/>
        <v/>
      </c>
      <c r="E1592" s="5" t="str">
        <f t="shared" si="128"/>
        <v/>
      </c>
      <c r="F1592" s="5" t="str">
        <f>'CALC | Main Engine'!$B1592</f>
        <v/>
      </c>
      <c r="G1592" s="27" t="str">
        <f>'CALC | Main Engine'!$C1592</f>
        <v/>
      </c>
      <c r="H1592" s="6" t="str">
        <f>'CALC | Main Engine'!$E1592</f>
        <v/>
      </c>
      <c r="I1592" s="34" t="str">
        <f>IFERROR('CALC | Main Engine'!$F1592*INDEX(MassUnitsTable[],MATCH($R$3,MassUnitsTable[Mass Units],0),2), "")</f>
        <v/>
      </c>
      <c r="J1592" s="27" t="str">
        <f>IFERROR('CALC | Booster'!$F1592*INDEX(MassUnitsTable[],MATCH($R$3,MassUnitsTable[Mass Units],0),2), "")</f>
        <v/>
      </c>
      <c r="K1592" s="32" t="str">
        <f t="shared" si="129"/>
        <v/>
      </c>
      <c r="L1592" s="34" t="str">
        <f>IFERROR(('CALC | Main Engine'!N1592+'CALC | Booster'!N1592)*INDEX(MassUnitsTable[],MATCH($R$3,MassUnitsTable[Mass Units],0),2), "")</f>
        <v/>
      </c>
      <c r="M1592" s="27" t="str">
        <f>IFERROR(('CALC | Main Engine'!O1592+'CALC | Booster'!O1592)*INDEX(MassUnitsTable[],MATCH($R$3,MassUnitsTable[Mass Units],0),2), "")</f>
        <v/>
      </c>
      <c r="N1592" s="27" t="str">
        <f>IFERROR(('CALC | Main Engine'!P1592+'CALC | Booster'!P1592)*INDEX(MassUnitsTable[],MATCH($R$3,MassUnitsTable[Mass Units],0),2), "")</f>
        <v/>
      </c>
      <c r="O1592" s="27" t="str">
        <f>IFERROR(('CALC | Main Engine'!Q1592+'CALC | Booster'!Q1592)*INDEX(MassUnitsTable[],MATCH($R$3,MassUnitsTable[Mass Units],0),2), "")</f>
        <v/>
      </c>
      <c r="P1592" s="27" t="str">
        <f>IFERROR(('CALC | Main Engine'!R1592+'CALC | Booster'!R1592)*INDEX(MassUnitsTable[],MATCH($R$3,MassUnitsTable[Mass Units],0),2), "")</f>
        <v/>
      </c>
      <c r="Q1592" s="27" t="str">
        <f>IFERROR(('CALC | Main Engine'!S1592+'CALC | Booster'!S1592)*INDEX(MassUnitsTable[],MATCH($R$3,MassUnitsTable[Mass Units],0),2), "")</f>
        <v/>
      </c>
      <c r="R1592" s="32" t="str">
        <f>IFERROR(('CALC | Main Engine'!T1592+'CALC | Booster'!T1592)*INDEX(MassUnitsTable[],MATCH($R$3,MassUnitsTable[Mass Units],0),2), "")</f>
        <v/>
      </c>
      <c r="S1592" s="10"/>
    </row>
    <row r="1593" spans="1:19" x14ac:dyDescent="0.25">
      <c r="A1593" s="10"/>
      <c r="B1593" s="4" t="str">
        <f t="shared" si="125"/>
        <v/>
      </c>
      <c r="C1593" s="5" t="str">
        <f t="shared" si="126"/>
        <v/>
      </c>
      <c r="D1593" s="5" t="str">
        <f t="shared" si="127"/>
        <v/>
      </c>
      <c r="E1593" s="5" t="str">
        <f t="shared" si="128"/>
        <v/>
      </c>
      <c r="F1593" s="5" t="str">
        <f>'CALC | Main Engine'!$B1593</f>
        <v/>
      </c>
      <c r="G1593" s="27" t="str">
        <f>'CALC | Main Engine'!$C1593</f>
        <v/>
      </c>
      <c r="H1593" s="6" t="str">
        <f>'CALC | Main Engine'!$E1593</f>
        <v/>
      </c>
      <c r="I1593" s="34" t="str">
        <f>IFERROR('CALC | Main Engine'!$F1593*INDEX(MassUnitsTable[],MATCH($R$3,MassUnitsTable[Mass Units],0),2), "")</f>
        <v/>
      </c>
      <c r="J1593" s="27" t="str">
        <f>IFERROR('CALC | Booster'!$F1593*INDEX(MassUnitsTable[],MATCH($R$3,MassUnitsTable[Mass Units],0),2), "")</f>
        <v/>
      </c>
      <c r="K1593" s="32" t="str">
        <f t="shared" si="129"/>
        <v/>
      </c>
      <c r="L1593" s="34" t="str">
        <f>IFERROR(('CALC | Main Engine'!N1593+'CALC | Booster'!N1593)*INDEX(MassUnitsTable[],MATCH($R$3,MassUnitsTable[Mass Units],0),2), "")</f>
        <v/>
      </c>
      <c r="M1593" s="27" t="str">
        <f>IFERROR(('CALC | Main Engine'!O1593+'CALC | Booster'!O1593)*INDEX(MassUnitsTable[],MATCH($R$3,MassUnitsTable[Mass Units],0),2), "")</f>
        <v/>
      </c>
      <c r="N1593" s="27" t="str">
        <f>IFERROR(('CALC | Main Engine'!P1593+'CALC | Booster'!P1593)*INDEX(MassUnitsTable[],MATCH($R$3,MassUnitsTable[Mass Units],0),2), "")</f>
        <v/>
      </c>
      <c r="O1593" s="27" t="str">
        <f>IFERROR(('CALC | Main Engine'!Q1593+'CALC | Booster'!Q1593)*INDEX(MassUnitsTable[],MATCH($R$3,MassUnitsTable[Mass Units],0),2), "")</f>
        <v/>
      </c>
      <c r="P1593" s="27" t="str">
        <f>IFERROR(('CALC | Main Engine'!R1593+'CALC | Booster'!R1593)*INDEX(MassUnitsTable[],MATCH($R$3,MassUnitsTable[Mass Units],0),2), "")</f>
        <v/>
      </c>
      <c r="Q1593" s="27" t="str">
        <f>IFERROR(('CALC | Main Engine'!S1593+'CALC | Booster'!S1593)*INDEX(MassUnitsTable[],MATCH($R$3,MassUnitsTable[Mass Units],0),2), "")</f>
        <v/>
      </c>
      <c r="R1593" s="32" t="str">
        <f>IFERROR(('CALC | Main Engine'!T1593+'CALC | Booster'!T1593)*INDEX(MassUnitsTable[],MATCH($R$3,MassUnitsTable[Mass Units],0),2), "")</f>
        <v/>
      </c>
      <c r="S1593" s="10"/>
    </row>
    <row r="1594" spans="1:19" x14ac:dyDescent="0.25">
      <c r="A1594" s="10"/>
      <c r="B1594" s="4" t="str">
        <f t="shared" si="125"/>
        <v/>
      </c>
      <c r="C1594" s="5" t="str">
        <f t="shared" si="126"/>
        <v/>
      </c>
      <c r="D1594" s="5" t="str">
        <f t="shared" si="127"/>
        <v/>
      </c>
      <c r="E1594" s="5" t="str">
        <f t="shared" si="128"/>
        <v/>
      </c>
      <c r="F1594" s="5" t="str">
        <f>'CALC | Main Engine'!$B1594</f>
        <v/>
      </c>
      <c r="G1594" s="27" t="str">
        <f>'CALC | Main Engine'!$C1594</f>
        <v/>
      </c>
      <c r="H1594" s="6" t="str">
        <f>'CALC | Main Engine'!$E1594</f>
        <v/>
      </c>
      <c r="I1594" s="34" t="str">
        <f>IFERROR('CALC | Main Engine'!$F1594*INDEX(MassUnitsTable[],MATCH($R$3,MassUnitsTable[Mass Units],0),2), "")</f>
        <v/>
      </c>
      <c r="J1594" s="27" t="str">
        <f>IFERROR('CALC | Booster'!$F1594*INDEX(MassUnitsTable[],MATCH($R$3,MassUnitsTable[Mass Units],0),2), "")</f>
        <v/>
      </c>
      <c r="K1594" s="32" t="str">
        <f t="shared" si="129"/>
        <v/>
      </c>
      <c r="L1594" s="34" t="str">
        <f>IFERROR(('CALC | Main Engine'!N1594+'CALC | Booster'!N1594)*INDEX(MassUnitsTable[],MATCH($R$3,MassUnitsTable[Mass Units],0),2), "")</f>
        <v/>
      </c>
      <c r="M1594" s="27" t="str">
        <f>IFERROR(('CALC | Main Engine'!O1594+'CALC | Booster'!O1594)*INDEX(MassUnitsTable[],MATCH($R$3,MassUnitsTable[Mass Units],0),2), "")</f>
        <v/>
      </c>
      <c r="N1594" s="27" t="str">
        <f>IFERROR(('CALC | Main Engine'!P1594+'CALC | Booster'!P1594)*INDEX(MassUnitsTable[],MATCH($R$3,MassUnitsTable[Mass Units],0),2), "")</f>
        <v/>
      </c>
      <c r="O1594" s="27" t="str">
        <f>IFERROR(('CALC | Main Engine'!Q1594+'CALC | Booster'!Q1594)*INDEX(MassUnitsTable[],MATCH($R$3,MassUnitsTable[Mass Units],0),2), "")</f>
        <v/>
      </c>
      <c r="P1594" s="27" t="str">
        <f>IFERROR(('CALC | Main Engine'!R1594+'CALC | Booster'!R1594)*INDEX(MassUnitsTable[],MATCH($R$3,MassUnitsTable[Mass Units],0),2), "")</f>
        <v/>
      </c>
      <c r="Q1594" s="27" t="str">
        <f>IFERROR(('CALC | Main Engine'!S1594+'CALC | Booster'!S1594)*INDEX(MassUnitsTable[],MATCH($R$3,MassUnitsTable[Mass Units],0),2), "")</f>
        <v/>
      </c>
      <c r="R1594" s="32" t="str">
        <f>IFERROR(('CALC | Main Engine'!T1594+'CALC | Booster'!T1594)*INDEX(MassUnitsTable[],MATCH($R$3,MassUnitsTable[Mass Units],0),2), "")</f>
        <v/>
      </c>
      <c r="S1594" s="10"/>
    </row>
    <row r="1595" spans="1:19" x14ac:dyDescent="0.25">
      <c r="A1595" s="10"/>
      <c r="B1595" s="4" t="str">
        <f t="shared" si="125"/>
        <v/>
      </c>
      <c r="C1595" s="5" t="str">
        <f t="shared" si="126"/>
        <v/>
      </c>
      <c r="D1595" s="5" t="str">
        <f t="shared" si="127"/>
        <v/>
      </c>
      <c r="E1595" s="5" t="str">
        <f t="shared" si="128"/>
        <v/>
      </c>
      <c r="F1595" s="5" t="str">
        <f>'CALC | Main Engine'!$B1595</f>
        <v/>
      </c>
      <c r="G1595" s="27" t="str">
        <f>'CALC | Main Engine'!$C1595</f>
        <v/>
      </c>
      <c r="H1595" s="6" t="str">
        <f>'CALC | Main Engine'!$E1595</f>
        <v/>
      </c>
      <c r="I1595" s="34" t="str">
        <f>IFERROR('CALC | Main Engine'!$F1595*INDEX(MassUnitsTable[],MATCH($R$3,MassUnitsTable[Mass Units],0),2), "")</f>
        <v/>
      </c>
      <c r="J1595" s="27" t="str">
        <f>IFERROR('CALC | Booster'!$F1595*INDEX(MassUnitsTable[],MATCH($R$3,MassUnitsTable[Mass Units],0),2), "")</f>
        <v/>
      </c>
      <c r="K1595" s="32" t="str">
        <f t="shared" si="129"/>
        <v/>
      </c>
      <c r="L1595" s="34" t="str">
        <f>IFERROR(('CALC | Main Engine'!N1595+'CALC | Booster'!N1595)*INDEX(MassUnitsTable[],MATCH($R$3,MassUnitsTable[Mass Units],0),2), "")</f>
        <v/>
      </c>
      <c r="M1595" s="27" t="str">
        <f>IFERROR(('CALC | Main Engine'!O1595+'CALC | Booster'!O1595)*INDEX(MassUnitsTable[],MATCH($R$3,MassUnitsTable[Mass Units],0),2), "")</f>
        <v/>
      </c>
      <c r="N1595" s="27" t="str">
        <f>IFERROR(('CALC | Main Engine'!P1595+'CALC | Booster'!P1595)*INDEX(MassUnitsTable[],MATCH($R$3,MassUnitsTable[Mass Units],0),2), "")</f>
        <v/>
      </c>
      <c r="O1595" s="27" t="str">
        <f>IFERROR(('CALC | Main Engine'!Q1595+'CALC | Booster'!Q1595)*INDEX(MassUnitsTable[],MATCH($R$3,MassUnitsTable[Mass Units],0),2), "")</f>
        <v/>
      </c>
      <c r="P1595" s="27" t="str">
        <f>IFERROR(('CALC | Main Engine'!R1595+'CALC | Booster'!R1595)*INDEX(MassUnitsTable[],MATCH($R$3,MassUnitsTable[Mass Units],0),2), "")</f>
        <v/>
      </c>
      <c r="Q1595" s="27" t="str">
        <f>IFERROR(('CALC | Main Engine'!S1595+'CALC | Booster'!S1595)*INDEX(MassUnitsTable[],MATCH($R$3,MassUnitsTable[Mass Units],0),2), "")</f>
        <v/>
      </c>
      <c r="R1595" s="32" t="str">
        <f>IFERROR(('CALC | Main Engine'!T1595+'CALC | Booster'!T1595)*INDEX(MassUnitsTable[],MATCH($R$3,MassUnitsTable[Mass Units],0),2), "")</f>
        <v/>
      </c>
      <c r="S1595" s="10"/>
    </row>
    <row r="1596" spans="1:19" x14ac:dyDescent="0.25">
      <c r="A1596" s="10"/>
      <c r="B1596" s="4" t="str">
        <f t="shared" si="125"/>
        <v/>
      </c>
      <c r="C1596" s="5" t="str">
        <f t="shared" si="126"/>
        <v/>
      </c>
      <c r="D1596" s="5" t="str">
        <f t="shared" si="127"/>
        <v/>
      </c>
      <c r="E1596" s="5" t="str">
        <f t="shared" si="128"/>
        <v/>
      </c>
      <c r="F1596" s="5" t="str">
        <f>'CALC | Main Engine'!$B1596</f>
        <v/>
      </c>
      <c r="G1596" s="27" t="str">
        <f>'CALC | Main Engine'!$C1596</f>
        <v/>
      </c>
      <c r="H1596" s="6" t="str">
        <f>'CALC | Main Engine'!$E1596</f>
        <v/>
      </c>
      <c r="I1596" s="34" t="str">
        <f>IFERROR('CALC | Main Engine'!$F1596*INDEX(MassUnitsTable[],MATCH($R$3,MassUnitsTable[Mass Units],0),2), "")</f>
        <v/>
      </c>
      <c r="J1596" s="27" t="str">
        <f>IFERROR('CALC | Booster'!$F1596*INDEX(MassUnitsTable[],MATCH($R$3,MassUnitsTable[Mass Units],0),2), "")</f>
        <v/>
      </c>
      <c r="K1596" s="32" t="str">
        <f t="shared" si="129"/>
        <v/>
      </c>
      <c r="L1596" s="34" t="str">
        <f>IFERROR(('CALC | Main Engine'!N1596+'CALC | Booster'!N1596)*INDEX(MassUnitsTable[],MATCH($R$3,MassUnitsTable[Mass Units],0),2), "")</f>
        <v/>
      </c>
      <c r="M1596" s="27" t="str">
        <f>IFERROR(('CALC | Main Engine'!O1596+'CALC | Booster'!O1596)*INDEX(MassUnitsTable[],MATCH($R$3,MassUnitsTable[Mass Units],0),2), "")</f>
        <v/>
      </c>
      <c r="N1596" s="27" t="str">
        <f>IFERROR(('CALC | Main Engine'!P1596+'CALC | Booster'!P1596)*INDEX(MassUnitsTable[],MATCH($R$3,MassUnitsTable[Mass Units],0),2), "")</f>
        <v/>
      </c>
      <c r="O1596" s="27" t="str">
        <f>IFERROR(('CALC | Main Engine'!Q1596+'CALC | Booster'!Q1596)*INDEX(MassUnitsTable[],MATCH($R$3,MassUnitsTable[Mass Units],0),2), "")</f>
        <v/>
      </c>
      <c r="P1596" s="27" t="str">
        <f>IFERROR(('CALC | Main Engine'!R1596+'CALC | Booster'!R1596)*INDEX(MassUnitsTable[],MATCH($R$3,MassUnitsTable[Mass Units],0),2), "")</f>
        <v/>
      </c>
      <c r="Q1596" s="27" t="str">
        <f>IFERROR(('CALC | Main Engine'!S1596+'CALC | Booster'!S1596)*INDEX(MassUnitsTable[],MATCH($R$3,MassUnitsTable[Mass Units],0),2), "")</f>
        <v/>
      </c>
      <c r="R1596" s="32" t="str">
        <f>IFERROR(('CALC | Main Engine'!T1596+'CALC | Booster'!T1596)*INDEX(MassUnitsTable[],MATCH($R$3,MassUnitsTable[Mass Units],0),2), "")</f>
        <v/>
      </c>
      <c r="S1596" s="10"/>
    </row>
    <row r="1597" spans="1:19" x14ac:dyDescent="0.25">
      <c r="A1597" s="10"/>
      <c r="B1597" s="4" t="str">
        <f t="shared" si="125"/>
        <v/>
      </c>
      <c r="C1597" s="5" t="str">
        <f t="shared" si="126"/>
        <v/>
      </c>
      <c r="D1597" s="5" t="str">
        <f t="shared" si="127"/>
        <v/>
      </c>
      <c r="E1597" s="5" t="str">
        <f t="shared" si="128"/>
        <v/>
      </c>
      <c r="F1597" s="5" t="str">
        <f>'CALC | Main Engine'!$B1597</f>
        <v/>
      </c>
      <c r="G1597" s="27" t="str">
        <f>'CALC | Main Engine'!$C1597</f>
        <v/>
      </c>
      <c r="H1597" s="6" t="str">
        <f>'CALC | Main Engine'!$E1597</f>
        <v/>
      </c>
      <c r="I1597" s="34" t="str">
        <f>IFERROR('CALC | Main Engine'!$F1597*INDEX(MassUnitsTable[],MATCH($R$3,MassUnitsTable[Mass Units],0),2), "")</f>
        <v/>
      </c>
      <c r="J1597" s="27" t="str">
        <f>IFERROR('CALC | Booster'!$F1597*INDEX(MassUnitsTable[],MATCH($R$3,MassUnitsTable[Mass Units],0),2), "")</f>
        <v/>
      </c>
      <c r="K1597" s="32" t="str">
        <f t="shared" si="129"/>
        <v/>
      </c>
      <c r="L1597" s="34" t="str">
        <f>IFERROR(('CALC | Main Engine'!N1597+'CALC | Booster'!N1597)*INDEX(MassUnitsTable[],MATCH($R$3,MassUnitsTable[Mass Units],0),2), "")</f>
        <v/>
      </c>
      <c r="M1597" s="27" t="str">
        <f>IFERROR(('CALC | Main Engine'!O1597+'CALC | Booster'!O1597)*INDEX(MassUnitsTable[],MATCH($R$3,MassUnitsTable[Mass Units],0),2), "")</f>
        <v/>
      </c>
      <c r="N1597" s="27" t="str">
        <f>IFERROR(('CALC | Main Engine'!P1597+'CALC | Booster'!P1597)*INDEX(MassUnitsTable[],MATCH($R$3,MassUnitsTable[Mass Units],0),2), "")</f>
        <v/>
      </c>
      <c r="O1597" s="27" t="str">
        <f>IFERROR(('CALC | Main Engine'!Q1597+'CALC | Booster'!Q1597)*INDEX(MassUnitsTable[],MATCH($R$3,MassUnitsTable[Mass Units],0),2), "")</f>
        <v/>
      </c>
      <c r="P1597" s="27" t="str">
        <f>IFERROR(('CALC | Main Engine'!R1597+'CALC | Booster'!R1597)*INDEX(MassUnitsTable[],MATCH($R$3,MassUnitsTable[Mass Units],0),2), "")</f>
        <v/>
      </c>
      <c r="Q1597" s="27" t="str">
        <f>IFERROR(('CALC | Main Engine'!S1597+'CALC | Booster'!S1597)*INDEX(MassUnitsTable[],MATCH($R$3,MassUnitsTable[Mass Units],0),2), "")</f>
        <v/>
      </c>
      <c r="R1597" s="32" t="str">
        <f>IFERROR(('CALC | Main Engine'!T1597+'CALC | Booster'!T1597)*INDEX(MassUnitsTable[],MATCH($R$3,MassUnitsTable[Mass Units],0),2), "")</f>
        <v/>
      </c>
      <c r="S1597" s="10"/>
    </row>
    <row r="1598" spans="1:19" x14ac:dyDescent="0.25">
      <c r="A1598" s="10"/>
      <c r="B1598" s="4" t="str">
        <f t="shared" si="125"/>
        <v/>
      </c>
      <c r="C1598" s="5" t="str">
        <f t="shared" si="126"/>
        <v/>
      </c>
      <c r="D1598" s="5" t="str">
        <f t="shared" si="127"/>
        <v/>
      </c>
      <c r="E1598" s="5" t="str">
        <f t="shared" si="128"/>
        <v/>
      </c>
      <c r="F1598" s="5" t="str">
        <f>'CALC | Main Engine'!$B1598</f>
        <v/>
      </c>
      <c r="G1598" s="27" t="str">
        <f>'CALC | Main Engine'!$C1598</f>
        <v/>
      </c>
      <c r="H1598" s="6" t="str">
        <f>'CALC | Main Engine'!$E1598</f>
        <v/>
      </c>
      <c r="I1598" s="34" t="str">
        <f>IFERROR('CALC | Main Engine'!$F1598*INDEX(MassUnitsTable[],MATCH($R$3,MassUnitsTable[Mass Units],0),2), "")</f>
        <v/>
      </c>
      <c r="J1598" s="27" t="str">
        <f>IFERROR('CALC | Booster'!$F1598*INDEX(MassUnitsTable[],MATCH($R$3,MassUnitsTable[Mass Units],0),2), "")</f>
        <v/>
      </c>
      <c r="K1598" s="32" t="str">
        <f t="shared" si="129"/>
        <v/>
      </c>
      <c r="L1598" s="34" t="str">
        <f>IFERROR(('CALC | Main Engine'!N1598+'CALC | Booster'!N1598)*INDEX(MassUnitsTable[],MATCH($R$3,MassUnitsTable[Mass Units],0),2), "")</f>
        <v/>
      </c>
      <c r="M1598" s="27" t="str">
        <f>IFERROR(('CALC | Main Engine'!O1598+'CALC | Booster'!O1598)*INDEX(MassUnitsTable[],MATCH($R$3,MassUnitsTable[Mass Units],0),2), "")</f>
        <v/>
      </c>
      <c r="N1598" s="27" t="str">
        <f>IFERROR(('CALC | Main Engine'!P1598+'CALC | Booster'!P1598)*INDEX(MassUnitsTable[],MATCH($R$3,MassUnitsTable[Mass Units],0),2), "")</f>
        <v/>
      </c>
      <c r="O1598" s="27" t="str">
        <f>IFERROR(('CALC | Main Engine'!Q1598+'CALC | Booster'!Q1598)*INDEX(MassUnitsTable[],MATCH($R$3,MassUnitsTable[Mass Units],0),2), "")</f>
        <v/>
      </c>
      <c r="P1598" s="27" t="str">
        <f>IFERROR(('CALC | Main Engine'!R1598+'CALC | Booster'!R1598)*INDEX(MassUnitsTable[],MATCH($R$3,MassUnitsTable[Mass Units],0),2), "")</f>
        <v/>
      </c>
      <c r="Q1598" s="27" t="str">
        <f>IFERROR(('CALC | Main Engine'!S1598+'CALC | Booster'!S1598)*INDEX(MassUnitsTable[],MATCH($R$3,MassUnitsTable[Mass Units],0),2), "")</f>
        <v/>
      </c>
      <c r="R1598" s="32" t="str">
        <f>IFERROR(('CALC | Main Engine'!T1598+'CALC | Booster'!T1598)*INDEX(MassUnitsTable[],MATCH($R$3,MassUnitsTable[Mass Units],0),2), "")</f>
        <v/>
      </c>
      <c r="S1598" s="10"/>
    </row>
    <row r="1599" spans="1:19" x14ac:dyDescent="0.25">
      <c r="A1599" s="10"/>
      <c r="B1599" s="4" t="str">
        <f t="shared" si="125"/>
        <v/>
      </c>
      <c r="C1599" s="5" t="str">
        <f t="shared" si="126"/>
        <v/>
      </c>
      <c r="D1599" s="5" t="str">
        <f t="shared" si="127"/>
        <v/>
      </c>
      <c r="E1599" s="5" t="str">
        <f t="shared" si="128"/>
        <v/>
      </c>
      <c r="F1599" s="5" t="str">
        <f>'CALC | Main Engine'!$B1599</f>
        <v/>
      </c>
      <c r="G1599" s="27" t="str">
        <f>'CALC | Main Engine'!$C1599</f>
        <v/>
      </c>
      <c r="H1599" s="6" t="str">
        <f>'CALC | Main Engine'!$E1599</f>
        <v/>
      </c>
      <c r="I1599" s="34" t="str">
        <f>IFERROR('CALC | Main Engine'!$F1599*INDEX(MassUnitsTable[],MATCH($R$3,MassUnitsTable[Mass Units],0),2), "")</f>
        <v/>
      </c>
      <c r="J1599" s="27" t="str">
        <f>IFERROR('CALC | Booster'!$F1599*INDEX(MassUnitsTable[],MATCH($R$3,MassUnitsTable[Mass Units],0),2), "")</f>
        <v/>
      </c>
      <c r="K1599" s="32" t="str">
        <f t="shared" si="129"/>
        <v/>
      </c>
      <c r="L1599" s="34" t="str">
        <f>IFERROR(('CALC | Main Engine'!N1599+'CALC | Booster'!N1599)*INDEX(MassUnitsTable[],MATCH($R$3,MassUnitsTable[Mass Units],0),2), "")</f>
        <v/>
      </c>
      <c r="M1599" s="27" t="str">
        <f>IFERROR(('CALC | Main Engine'!O1599+'CALC | Booster'!O1599)*INDEX(MassUnitsTable[],MATCH($R$3,MassUnitsTable[Mass Units],0),2), "")</f>
        <v/>
      </c>
      <c r="N1599" s="27" t="str">
        <f>IFERROR(('CALC | Main Engine'!P1599+'CALC | Booster'!P1599)*INDEX(MassUnitsTable[],MATCH($R$3,MassUnitsTable[Mass Units],0),2), "")</f>
        <v/>
      </c>
      <c r="O1599" s="27" t="str">
        <f>IFERROR(('CALC | Main Engine'!Q1599+'CALC | Booster'!Q1599)*INDEX(MassUnitsTable[],MATCH($R$3,MassUnitsTable[Mass Units],0),2), "")</f>
        <v/>
      </c>
      <c r="P1599" s="27" t="str">
        <f>IFERROR(('CALC | Main Engine'!R1599+'CALC | Booster'!R1599)*INDEX(MassUnitsTable[],MATCH($R$3,MassUnitsTable[Mass Units],0),2), "")</f>
        <v/>
      </c>
      <c r="Q1599" s="27" t="str">
        <f>IFERROR(('CALC | Main Engine'!S1599+'CALC | Booster'!S1599)*INDEX(MassUnitsTable[],MATCH($R$3,MassUnitsTable[Mass Units],0),2), "")</f>
        <v/>
      </c>
      <c r="R1599" s="32" t="str">
        <f>IFERROR(('CALC | Main Engine'!T1599+'CALC | Booster'!T1599)*INDEX(MassUnitsTable[],MATCH($R$3,MassUnitsTable[Mass Units],0),2), "")</f>
        <v/>
      </c>
      <c r="S1599" s="10"/>
    </row>
    <row r="1600" spans="1:19" x14ac:dyDescent="0.25">
      <c r="A1600" s="10"/>
      <c r="B1600" s="4" t="str">
        <f t="shared" si="125"/>
        <v/>
      </c>
      <c r="C1600" s="5" t="str">
        <f t="shared" si="126"/>
        <v/>
      </c>
      <c r="D1600" s="5" t="str">
        <f t="shared" si="127"/>
        <v/>
      </c>
      <c r="E1600" s="5" t="str">
        <f t="shared" si="128"/>
        <v/>
      </c>
      <c r="F1600" s="5" t="str">
        <f>'CALC | Main Engine'!$B1600</f>
        <v/>
      </c>
      <c r="G1600" s="27" t="str">
        <f>'CALC | Main Engine'!$C1600</f>
        <v/>
      </c>
      <c r="H1600" s="6" t="str">
        <f>'CALC | Main Engine'!$E1600</f>
        <v/>
      </c>
      <c r="I1600" s="34" t="str">
        <f>IFERROR('CALC | Main Engine'!$F1600*INDEX(MassUnitsTable[],MATCH($R$3,MassUnitsTable[Mass Units],0),2), "")</f>
        <v/>
      </c>
      <c r="J1600" s="27" t="str">
        <f>IFERROR('CALC | Booster'!$F1600*INDEX(MassUnitsTable[],MATCH($R$3,MassUnitsTable[Mass Units],0),2), "")</f>
        <v/>
      </c>
      <c r="K1600" s="32" t="str">
        <f t="shared" si="129"/>
        <v/>
      </c>
      <c r="L1600" s="34" t="str">
        <f>IFERROR(('CALC | Main Engine'!N1600+'CALC | Booster'!N1600)*INDEX(MassUnitsTable[],MATCH($R$3,MassUnitsTable[Mass Units],0),2), "")</f>
        <v/>
      </c>
      <c r="M1600" s="27" t="str">
        <f>IFERROR(('CALC | Main Engine'!O1600+'CALC | Booster'!O1600)*INDEX(MassUnitsTable[],MATCH($R$3,MassUnitsTable[Mass Units],0),2), "")</f>
        <v/>
      </c>
      <c r="N1600" s="27" t="str">
        <f>IFERROR(('CALC | Main Engine'!P1600+'CALC | Booster'!P1600)*INDEX(MassUnitsTable[],MATCH($R$3,MassUnitsTable[Mass Units],0),2), "")</f>
        <v/>
      </c>
      <c r="O1600" s="27" t="str">
        <f>IFERROR(('CALC | Main Engine'!Q1600+'CALC | Booster'!Q1600)*INDEX(MassUnitsTable[],MATCH($R$3,MassUnitsTable[Mass Units],0),2), "")</f>
        <v/>
      </c>
      <c r="P1600" s="27" t="str">
        <f>IFERROR(('CALC | Main Engine'!R1600+'CALC | Booster'!R1600)*INDEX(MassUnitsTable[],MATCH($R$3,MassUnitsTable[Mass Units],0),2), "")</f>
        <v/>
      </c>
      <c r="Q1600" s="27" t="str">
        <f>IFERROR(('CALC | Main Engine'!S1600+'CALC | Booster'!S1600)*INDEX(MassUnitsTable[],MATCH($R$3,MassUnitsTable[Mass Units],0),2), "")</f>
        <v/>
      </c>
      <c r="R1600" s="32" t="str">
        <f>IFERROR(('CALC | Main Engine'!T1600+'CALC | Booster'!T1600)*INDEX(MassUnitsTable[],MATCH($R$3,MassUnitsTable[Mass Units],0),2), "")</f>
        <v/>
      </c>
      <c r="S1600" s="10"/>
    </row>
    <row r="1601" spans="1:19" x14ac:dyDescent="0.25">
      <c r="A1601" s="10"/>
      <c r="B1601" s="4" t="str">
        <f t="shared" si="125"/>
        <v/>
      </c>
      <c r="C1601" s="5" t="str">
        <f t="shared" si="126"/>
        <v/>
      </c>
      <c r="D1601" s="5" t="str">
        <f t="shared" si="127"/>
        <v/>
      </c>
      <c r="E1601" s="5" t="str">
        <f t="shared" si="128"/>
        <v/>
      </c>
      <c r="F1601" s="5" t="str">
        <f>'CALC | Main Engine'!$B1601</f>
        <v/>
      </c>
      <c r="G1601" s="27" t="str">
        <f>'CALC | Main Engine'!$C1601</f>
        <v/>
      </c>
      <c r="H1601" s="6" t="str">
        <f>'CALC | Main Engine'!$E1601</f>
        <v/>
      </c>
      <c r="I1601" s="34" t="str">
        <f>IFERROR('CALC | Main Engine'!$F1601*INDEX(MassUnitsTable[],MATCH($R$3,MassUnitsTable[Mass Units],0),2), "")</f>
        <v/>
      </c>
      <c r="J1601" s="27" t="str">
        <f>IFERROR('CALC | Booster'!$F1601*INDEX(MassUnitsTable[],MATCH($R$3,MassUnitsTable[Mass Units],0),2), "")</f>
        <v/>
      </c>
      <c r="K1601" s="32" t="str">
        <f t="shared" si="129"/>
        <v/>
      </c>
      <c r="L1601" s="34" t="str">
        <f>IFERROR(('CALC | Main Engine'!N1601+'CALC | Booster'!N1601)*INDEX(MassUnitsTable[],MATCH($R$3,MassUnitsTable[Mass Units],0),2), "")</f>
        <v/>
      </c>
      <c r="M1601" s="27" t="str">
        <f>IFERROR(('CALC | Main Engine'!O1601+'CALC | Booster'!O1601)*INDEX(MassUnitsTable[],MATCH($R$3,MassUnitsTable[Mass Units],0),2), "")</f>
        <v/>
      </c>
      <c r="N1601" s="27" t="str">
        <f>IFERROR(('CALC | Main Engine'!P1601+'CALC | Booster'!P1601)*INDEX(MassUnitsTable[],MATCH($R$3,MassUnitsTable[Mass Units],0),2), "")</f>
        <v/>
      </c>
      <c r="O1601" s="27" t="str">
        <f>IFERROR(('CALC | Main Engine'!Q1601+'CALC | Booster'!Q1601)*INDEX(MassUnitsTable[],MATCH($R$3,MassUnitsTable[Mass Units],0),2), "")</f>
        <v/>
      </c>
      <c r="P1601" s="27" t="str">
        <f>IFERROR(('CALC | Main Engine'!R1601+'CALC | Booster'!R1601)*INDEX(MassUnitsTable[],MATCH($R$3,MassUnitsTable[Mass Units],0),2), "")</f>
        <v/>
      </c>
      <c r="Q1601" s="27" t="str">
        <f>IFERROR(('CALC | Main Engine'!S1601+'CALC | Booster'!S1601)*INDEX(MassUnitsTable[],MATCH($R$3,MassUnitsTable[Mass Units],0),2), "")</f>
        <v/>
      </c>
      <c r="R1601" s="32" t="str">
        <f>IFERROR(('CALC | Main Engine'!T1601+'CALC | Booster'!T1601)*INDEX(MassUnitsTable[],MATCH($R$3,MassUnitsTable[Mass Units],0),2), "")</f>
        <v/>
      </c>
      <c r="S1601" s="10"/>
    </row>
    <row r="1602" spans="1:19" x14ac:dyDescent="0.25">
      <c r="A1602" s="10"/>
      <c r="B1602" s="4" t="str">
        <f t="shared" si="125"/>
        <v/>
      </c>
      <c r="C1602" s="5" t="str">
        <f t="shared" si="126"/>
        <v/>
      </c>
      <c r="D1602" s="5" t="str">
        <f t="shared" si="127"/>
        <v/>
      </c>
      <c r="E1602" s="5" t="str">
        <f t="shared" si="128"/>
        <v/>
      </c>
      <c r="F1602" s="5" t="str">
        <f>'CALC | Main Engine'!$B1602</f>
        <v/>
      </c>
      <c r="G1602" s="27" t="str">
        <f>'CALC | Main Engine'!$C1602</f>
        <v/>
      </c>
      <c r="H1602" s="6" t="str">
        <f>'CALC | Main Engine'!$E1602</f>
        <v/>
      </c>
      <c r="I1602" s="34" t="str">
        <f>IFERROR('CALC | Main Engine'!$F1602*INDEX(MassUnitsTable[],MATCH($R$3,MassUnitsTable[Mass Units],0),2), "")</f>
        <v/>
      </c>
      <c r="J1602" s="27" t="str">
        <f>IFERROR('CALC | Booster'!$F1602*INDEX(MassUnitsTable[],MATCH($R$3,MassUnitsTable[Mass Units],0),2), "")</f>
        <v/>
      </c>
      <c r="K1602" s="32" t="str">
        <f t="shared" si="129"/>
        <v/>
      </c>
      <c r="L1602" s="34" t="str">
        <f>IFERROR(('CALC | Main Engine'!N1602+'CALC | Booster'!N1602)*INDEX(MassUnitsTable[],MATCH($R$3,MassUnitsTable[Mass Units],0),2), "")</f>
        <v/>
      </c>
      <c r="M1602" s="27" t="str">
        <f>IFERROR(('CALC | Main Engine'!O1602+'CALC | Booster'!O1602)*INDEX(MassUnitsTable[],MATCH($R$3,MassUnitsTable[Mass Units],0),2), "")</f>
        <v/>
      </c>
      <c r="N1602" s="27" t="str">
        <f>IFERROR(('CALC | Main Engine'!P1602+'CALC | Booster'!P1602)*INDEX(MassUnitsTable[],MATCH($R$3,MassUnitsTable[Mass Units],0),2), "")</f>
        <v/>
      </c>
      <c r="O1602" s="27" t="str">
        <f>IFERROR(('CALC | Main Engine'!Q1602+'CALC | Booster'!Q1602)*INDEX(MassUnitsTable[],MATCH($R$3,MassUnitsTable[Mass Units],0),2), "")</f>
        <v/>
      </c>
      <c r="P1602" s="27" t="str">
        <f>IFERROR(('CALC | Main Engine'!R1602+'CALC | Booster'!R1602)*INDEX(MassUnitsTable[],MATCH($R$3,MassUnitsTable[Mass Units],0),2), "")</f>
        <v/>
      </c>
      <c r="Q1602" s="27" t="str">
        <f>IFERROR(('CALC | Main Engine'!S1602+'CALC | Booster'!S1602)*INDEX(MassUnitsTable[],MATCH($R$3,MassUnitsTable[Mass Units],0),2), "")</f>
        <v/>
      </c>
      <c r="R1602" s="32" t="str">
        <f>IFERROR(('CALC | Main Engine'!T1602+'CALC | Booster'!T1602)*INDEX(MassUnitsTable[],MATCH($R$3,MassUnitsTable[Mass Units],0),2), "")</f>
        <v/>
      </c>
      <c r="S1602" s="10"/>
    </row>
    <row r="1603" spans="1:19" x14ac:dyDescent="0.25">
      <c r="A1603" s="10"/>
      <c r="B1603" s="4" t="str">
        <f t="shared" si="125"/>
        <v/>
      </c>
      <c r="C1603" s="5" t="str">
        <f t="shared" si="126"/>
        <v/>
      </c>
      <c r="D1603" s="5" t="str">
        <f t="shared" si="127"/>
        <v/>
      </c>
      <c r="E1603" s="5" t="str">
        <f t="shared" si="128"/>
        <v/>
      </c>
      <c r="F1603" s="5" t="str">
        <f>'CALC | Main Engine'!$B1603</f>
        <v/>
      </c>
      <c r="G1603" s="27" t="str">
        <f>'CALC | Main Engine'!$C1603</f>
        <v/>
      </c>
      <c r="H1603" s="6" t="str">
        <f>'CALC | Main Engine'!$E1603</f>
        <v/>
      </c>
      <c r="I1603" s="34" t="str">
        <f>IFERROR('CALC | Main Engine'!$F1603*INDEX(MassUnitsTable[],MATCH($R$3,MassUnitsTable[Mass Units],0),2), "")</f>
        <v/>
      </c>
      <c r="J1603" s="27" t="str">
        <f>IFERROR('CALC | Booster'!$F1603*INDEX(MassUnitsTable[],MATCH($R$3,MassUnitsTable[Mass Units],0),2), "")</f>
        <v/>
      </c>
      <c r="K1603" s="32" t="str">
        <f t="shared" si="129"/>
        <v/>
      </c>
      <c r="L1603" s="34" t="str">
        <f>IFERROR(('CALC | Main Engine'!N1603+'CALC | Booster'!N1603)*INDEX(MassUnitsTable[],MATCH($R$3,MassUnitsTable[Mass Units],0),2), "")</f>
        <v/>
      </c>
      <c r="M1603" s="27" t="str">
        <f>IFERROR(('CALC | Main Engine'!O1603+'CALC | Booster'!O1603)*INDEX(MassUnitsTable[],MATCH($R$3,MassUnitsTable[Mass Units],0),2), "")</f>
        <v/>
      </c>
      <c r="N1603" s="27" t="str">
        <f>IFERROR(('CALC | Main Engine'!P1603+'CALC | Booster'!P1603)*INDEX(MassUnitsTable[],MATCH($R$3,MassUnitsTable[Mass Units],0),2), "")</f>
        <v/>
      </c>
      <c r="O1603" s="27" t="str">
        <f>IFERROR(('CALC | Main Engine'!Q1603+'CALC | Booster'!Q1603)*INDEX(MassUnitsTable[],MATCH($R$3,MassUnitsTable[Mass Units],0),2), "")</f>
        <v/>
      </c>
      <c r="P1603" s="27" t="str">
        <f>IFERROR(('CALC | Main Engine'!R1603+'CALC | Booster'!R1603)*INDEX(MassUnitsTable[],MATCH($R$3,MassUnitsTable[Mass Units],0),2), "")</f>
        <v/>
      </c>
      <c r="Q1603" s="27" t="str">
        <f>IFERROR(('CALC | Main Engine'!S1603+'CALC | Booster'!S1603)*INDEX(MassUnitsTable[],MATCH($R$3,MassUnitsTable[Mass Units],0),2), "")</f>
        <v/>
      </c>
      <c r="R1603" s="32" t="str">
        <f>IFERROR(('CALC | Main Engine'!T1603+'CALC | Booster'!T1603)*INDEX(MassUnitsTable[],MATCH($R$3,MassUnitsTable[Mass Units],0),2), "")</f>
        <v/>
      </c>
      <c r="S1603" s="10"/>
    </row>
    <row r="1604" spans="1:19" x14ac:dyDescent="0.25">
      <c r="A1604" s="10"/>
      <c r="B1604" s="4" t="str">
        <f t="shared" si="125"/>
        <v/>
      </c>
      <c r="C1604" s="5" t="str">
        <f t="shared" si="126"/>
        <v/>
      </c>
      <c r="D1604" s="5" t="str">
        <f t="shared" si="127"/>
        <v/>
      </c>
      <c r="E1604" s="5" t="str">
        <f t="shared" si="128"/>
        <v/>
      </c>
      <c r="F1604" s="5" t="str">
        <f>'CALC | Main Engine'!$B1604</f>
        <v/>
      </c>
      <c r="G1604" s="27" t="str">
        <f>'CALC | Main Engine'!$C1604</f>
        <v/>
      </c>
      <c r="H1604" s="6" t="str">
        <f>'CALC | Main Engine'!$E1604</f>
        <v/>
      </c>
      <c r="I1604" s="34" t="str">
        <f>IFERROR('CALC | Main Engine'!$F1604*INDEX(MassUnitsTable[],MATCH($R$3,MassUnitsTable[Mass Units],0),2), "")</f>
        <v/>
      </c>
      <c r="J1604" s="27" t="str">
        <f>IFERROR('CALC | Booster'!$F1604*INDEX(MassUnitsTable[],MATCH($R$3,MassUnitsTable[Mass Units],0),2), "")</f>
        <v/>
      </c>
      <c r="K1604" s="32" t="str">
        <f t="shared" si="129"/>
        <v/>
      </c>
      <c r="L1604" s="34" t="str">
        <f>IFERROR(('CALC | Main Engine'!N1604+'CALC | Booster'!N1604)*INDEX(MassUnitsTable[],MATCH($R$3,MassUnitsTable[Mass Units],0),2), "")</f>
        <v/>
      </c>
      <c r="M1604" s="27" t="str">
        <f>IFERROR(('CALC | Main Engine'!O1604+'CALC | Booster'!O1604)*INDEX(MassUnitsTable[],MATCH($R$3,MassUnitsTable[Mass Units],0),2), "")</f>
        <v/>
      </c>
      <c r="N1604" s="27" t="str">
        <f>IFERROR(('CALC | Main Engine'!P1604+'CALC | Booster'!P1604)*INDEX(MassUnitsTable[],MATCH($R$3,MassUnitsTable[Mass Units],0),2), "")</f>
        <v/>
      </c>
      <c r="O1604" s="27" t="str">
        <f>IFERROR(('CALC | Main Engine'!Q1604+'CALC | Booster'!Q1604)*INDEX(MassUnitsTable[],MATCH($R$3,MassUnitsTable[Mass Units],0),2), "")</f>
        <v/>
      </c>
      <c r="P1604" s="27" t="str">
        <f>IFERROR(('CALC | Main Engine'!R1604+'CALC | Booster'!R1604)*INDEX(MassUnitsTable[],MATCH($R$3,MassUnitsTable[Mass Units],0),2), "")</f>
        <v/>
      </c>
      <c r="Q1604" s="27" t="str">
        <f>IFERROR(('CALC | Main Engine'!S1604+'CALC | Booster'!S1604)*INDEX(MassUnitsTable[],MATCH($R$3,MassUnitsTable[Mass Units],0),2), "")</f>
        <v/>
      </c>
      <c r="R1604" s="32" t="str">
        <f>IFERROR(('CALC | Main Engine'!T1604+'CALC | Booster'!T1604)*INDEX(MassUnitsTable[],MATCH($R$3,MassUnitsTable[Mass Units],0),2), "")</f>
        <v/>
      </c>
      <c r="S1604" s="10"/>
    </row>
    <row r="1605" spans="1:19" x14ac:dyDescent="0.25">
      <c r="A1605" s="10"/>
      <c r="B1605" s="4" t="str">
        <f t="shared" si="125"/>
        <v/>
      </c>
      <c r="C1605" s="5" t="str">
        <f t="shared" si="126"/>
        <v/>
      </c>
      <c r="D1605" s="5" t="str">
        <f t="shared" si="127"/>
        <v/>
      </c>
      <c r="E1605" s="5" t="str">
        <f t="shared" si="128"/>
        <v/>
      </c>
      <c r="F1605" s="5" t="str">
        <f>'CALC | Main Engine'!$B1605</f>
        <v/>
      </c>
      <c r="G1605" s="27" t="str">
        <f>'CALC | Main Engine'!$C1605</f>
        <v/>
      </c>
      <c r="H1605" s="6" t="str">
        <f>'CALC | Main Engine'!$E1605</f>
        <v/>
      </c>
      <c r="I1605" s="34" t="str">
        <f>IFERROR('CALC | Main Engine'!$F1605*INDEX(MassUnitsTable[],MATCH($R$3,MassUnitsTable[Mass Units],0),2), "")</f>
        <v/>
      </c>
      <c r="J1605" s="27" t="str">
        <f>IFERROR('CALC | Booster'!$F1605*INDEX(MassUnitsTable[],MATCH($R$3,MassUnitsTable[Mass Units],0),2), "")</f>
        <v/>
      </c>
      <c r="K1605" s="32" t="str">
        <f t="shared" si="129"/>
        <v/>
      </c>
      <c r="L1605" s="34" t="str">
        <f>IFERROR(('CALC | Main Engine'!N1605+'CALC | Booster'!N1605)*INDEX(MassUnitsTable[],MATCH($R$3,MassUnitsTable[Mass Units],0),2), "")</f>
        <v/>
      </c>
      <c r="M1605" s="27" t="str">
        <f>IFERROR(('CALC | Main Engine'!O1605+'CALC | Booster'!O1605)*INDEX(MassUnitsTable[],MATCH($R$3,MassUnitsTable[Mass Units],0),2), "")</f>
        <v/>
      </c>
      <c r="N1605" s="27" t="str">
        <f>IFERROR(('CALC | Main Engine'!P1605+'CALC | Booster'!P1605)*INDEX(MassUnitsTable[],MATCH($R$3,MassUnitsTable[Mass Units],0),2), "")</f>
        <v/>
      </c>
      <c r="O1605" s="27" t="str">
        <f>IFERROR(('CALC | Main Engine'!Q1605+'CALC | Booster'!Q1605)*INDEX(MassUnitsTable[],MATCH($R$3,MassUnitsTable[Mass Units],0),2), "")</f>
        <v/>
      </c>
      <c r="P1605" s="27" t="str">
        <f>IFERROR(('CALC | Main Engine'!R1605+'CALC | Booster'!R1605)*INDEX(MassUnitsTable[],MATCH($R$3,MassUnitsTable[Mass Units],0),2), "")</f>
        <v/>
      </c>
      <c r="Q1605" s="27" t="str">
        <f>IFERROR(('CALC | Main Engine'!S1605+'CALC | Booster'!S1605)*INDEX(MassUnitsTable[],MATCH($R$3,MassUnitsTable[Mass Units],0),2), "")</f>
        <v/>
      </c>
      <c r="R1605" s="32" t="str">
        <f>IFERROR(('CALC | Main Engine'!T1605+'CALC | Booster'!T1605)*INDEX(MassUnitsTable[],MATCH($R$3,MassUnitsTable[Mass Units],0),2), "")</f>
        <v/>
      </c>
      <c r="S1605" s="10"/>
    </row>
    <row r="1606" spans="1:19" x14ac:dyDescent="0.25">
      <c r="A1606" s="10"/>
      <c r="B1606" s="4" t="str">
        <f t="shared" si="125"/>
        <v/>
      </c>
      <c r="C1606" s="5" t="str">
        <f t="shared" si="126"/>
        <v/>
      </c>
      <c r="D1606" s="5" t="str">
        <f t="shared" si="127"/>
        <v/>
      </c>
      <c r="E1606" s="5" t="str">
        <f t="shared" si="128"/>
        <v/>
      </c>
      <c r="F1606" s="5" t="str">
        <f>'CALC | Main Engine'!$B1606</f>
        <v/>
      </c>
      <c r="G1606" s="27" t="str">
        <f>'CALC | Main Engine'!$C1606</f>
        <v/>
      </c>
      <c r="H1606" s="6" t="str">
        <f>'CALC | Main Engine'!$E1606</f>
        <v/>
      </c>
      <c r="I1606" s="34" t="str">
        <f>IFERROR('CALC | Main Engine'!$F1606*INDEX(MassUnitsTable[],MATCH($R$3,MassUnitsTable[Mass Units],0),2), "")</f>
        <v/>
      </c>
      <c r="J1606" s="27" t="str">
        <f>IFERROR('CALC | Booster'!$F1606*INDEX(MassUnitsTable[],MATCH($R$3,MassUnitsTable[Mass Units],0),2), "")</f>
        <v/>
      </c>
      <c r="K1606" s="32" t="str">
        <f t="shared" si="129"/>
        <v/>
      </c>
      <c r="L1606" s="34" t="str">
        <f>IFERROR(('CALC | Main Engine'!N1606+'CALC | Booster'!N1606)*INDEX(MassUnitsTable[],MATCH($R$3,MassUnitsTable[Mass Units],0),2), "")</f>
        <v/>
      </c>
      <c r="M1606" s="27" t="str">
        <f>IFERROR(('CALC | Main Engine'!O1606+'CALC | Booster'!O1606)*INDEX(MassUnitsTable[],MATCH($R$3,MassUnitsTable[Mass Units],0),2), "")</f>
        <v/>
      </c>
      <c r="N1606" s="27" t="str">
        <f>IFERROR(('CALC | Main Engine'!P1606+'CALC | Booster'!P1606)*INDEX(MassUnitsTable[],MATCH($R$3,MassUnitsTable[Mass Units],0),2), "")</f>
        <v/>
      </c>
      <c r="O1606" s="27" t="str">
        <f>IFERROR(('CALC | Main Engine'!Q1606+'CALC | Booster'!Q1606)*INDEX(MassUnitsTable[],MATCH($R$3,MassUnitsTable[Mass Units],0),2), "")</f>
        <v/>
      </c>
      <c r="P1606" s="27" t="str">
        <f>IFERROR(('CALC | Main Engine'!R1606+'CALC | Booster'!R1606)*INDEX(MassUnitsTable[],MATCH($R$3,MassUnitsTable[Mass Units],0),2), "")</f>
        <v/>
      </c>
      <c r="Q1606" s="27" t="str">
        <f>IFERROR(('CALC | Main Engine'!S1606+'CALC | Booster'!S1606)*INDEX(MassUnitsTable[],MATCH($R$3,MassUnitsTable[Mass Units],0),2), "")</f>
        <v/>
      </c>
      <c r="R1606" s="32" t="str">
        <f>IFERROR(('CALC | Main Engine'!T1606+'CALC | Booster'!T1606)*INDEX(MassUnitsTable[],MATCH($R$3,MassUnitsTable[Mass Units],0),2), "")</f>
        <v/>
      </c>
      <c r="S1606" s="10"/>
    </row>
    <row r="1607" spans="1:19" x14ac:dyDescent="0.25">
      <c r="A1607" s="10"/>
      <c r="B1607" s="4" t="str">
        <f t="shared" si="125"/>
        <v/>
      </c>
      <c r="C1607" s="5" t="str">
        <f t="shared" si="126"/>
        <v/>
      </c>
      <c r="D1607" s="5" t="str">
        <f t="shared" si="127"/>
        <v/>
      </c>
      <c r="E1607" s="5" t="str">
        <f t="shared" si="128"/>
        <v/>
      </c>
      <c r="F1607" s="5" t="str">
        <f>'CALC | Main Engine'!$B1607</f>
        <v/>
      </c>
      <c r="G1607" s="27" t="str">
        <f>'CALC | Main Engine'!$C1607</f>
        <v/>
      </c>
      <c r="H1607" s="6" t="str">
        <f>'CALC | Main Engine'!$E1607</f>
        <v/>
      </c>
      <c r="I1607" s="34" t="str">
        <f>IFERROR('CALC | Main Engine'!$F1607*INDEX(MassUnitsTable[],MATCH($R$3,MassUnitsTable[Mass Units],0),2), "")</f>
        <v/>
      </c>
      <c r="J1607" s="27" t="str">
        <f>IFERROR('CALC | Booster'!$F1607*INDEX(MassUnitsTable[],MATCH($R$3,MassUnitsTable[Mass Units],0),2), "")</f>
        <v/>
      </c>
      <c r="K1607" s="32" t="str">
        <f t="shared" si="129"/>
        <v/>
      </c>
      <c r="L1607" s="34" t="str">
        <f>IFERROR(('CALC | Main Engine'!N1607+'CALC | Booster'!N1607)*INDEX(MassUnitsTable[],MATCH($R$3,MassUnitsTable[Mass Units],0),2), "")</f>
        <v/>
      </c>
      <c r="M1607" s="27" t="str">
        <f>IFERROR(('CALC | Main Engine'!O1607+'CALC | Booster'!O1607)*INDEX(MassUnitsTable[],MATCH($R$3,MassUnitsTable[Mass Units],0),2), "")</f>
        <v/>
      </c>
      <c r="N1607" s="27" t="str">
        <f>IFERROR(('CALC | Main Engine'!P1607+'CALC | Booster'!P1607)*INDEX(MassUnitsTable[],MATCH($R$3,MassUnitsTable[Mass Units],0),2), "")</f>
        <v/>
      </c>
      <c r="O1607" s="27" t="str">
        <f>IFERROR(('CALC | Main Engine'!Q1607+'CALC | Booster'!Q1607)*INDEX(MassUnitsTable[],MATCH($R$3,MassUnitsTable[Mass Units],0),2), "")</f>
        <v/>
      </c>
      <c r="P1607" s="27" t="str">
        <f>IFERROR(('CALC | Main Engine'!R1607+'CALC | Booster'!R1607)*INDEX(MassUnitsTable[],MATCH($R$3,MassUnitsTable[Mass Units],0),2), "")</f>
        <v/>
      </c>
      <c r="Q1607" s="27" t="str">
        <f>IFERROR(('CALC | Main Engine'!S1607+'CALC | Booster'!S1607)*INDEX(MassUnitsTable[],MATCH($R$3,MassUnitsTable[Mass Units],0),2), "")</f>
        <v/>
      </c>
      <c r="R1607" s="32" t="str">
        <f>IFERROR(('CALC | Main Engine'!T1607+'CALC | Booster'!T1607)*INDEX(MassUnitsTable[],MATCH($R$3,MassUnitsTable[Mass Units],0),2), "")</f>
        <v/>
      </c>
      <c r="S1607" s="10"/>
    </row>
    <row r="1608" spans="1:19" x14ac:dyDescent="0.25">
      <c r="A1608" s="10"/>
      <c r="B1608" s="4" t="str">
        <f t="shared" ref="B1608:B1671" si="130">IF(ISNUMBER($F1608),UserID,"")</f>
        <v/>
      </c>
      <c r="C1608" s="5" t="str">
        <f t="shared" ref="C1608:C1671" si="131">IF(ISNUMBER($F1608),Spacecraft,"")</f>
        <v/>
      </c>
      <c r="D1608" s="5" t="str">
        <f t="shared" ref="D1608:D1671" si="132">IF(ISNUMBER($F1608),OperationType,"")</f>
        <v/>
      </c>
      <c r="E1608" s="5" t="str">
        <f t="shared" ref="E1608:E1671" si="133">IF(ISNUMBER($F1608),NumberOfOps,"")</f>
        <v/>
      </c>
      <c r="F1608" s="5" t="str">
        <f>'CALC | Main Engine'!$B1608</f>
        <v/>
      </c>
      <c r="G1608" s="27" t="str">
        <f>'CALC | Main Engine'!$C1608</f>
        <v/>
      </c>
      <c r="H1608" s="6" t="str">
        <f>'CALC | Main Engine'!$E1608</f>
        <v/>
      </c>
      <c r="I1608" s="34" t="str">
        <f>IFERROR('CALC | Main Engine'!$F1608*INDEX(MassUnitsTable[],MATCH($R$3,MassUnitsTable[Mass Units],0),2), "")</f>
        <v/>
      </c>
      <c r="J1608" s="27" t="str">
        <f>IFERROR('CALC | Booster'!$F1608*INDEX(MassUnitsTable[],MATCH($R$3,MassUnitsTable[Mass Units],0),2), "")</f>
        <v/>
      </c>
      <c r="K1608" s="32" t="str">
        <f t="shared" si="129"/>
        <v/>
      </c>
      <c r="L1608" s="34" t="str">
        <f>IFERROR(('CALC | Main Engine'!N1608+'CALC | Booster'!N1608)*INDEX(MassUnitsTable[],MATCH($R$3,MassUnitsTable[Mass Units],0),2), "")</f>
        <v/>
      </c>
      <c r="M1608" s="27" t="str">
        <f>IFERROR(('CALC | Main Engine'!O1608+'CALC | Booster'!O1608)*INDEX(MassUnitsTable[],MATCH($R$3,MassUnitsTable[Mass Units],0),2), "")</f>
        <v/>
      </c>
      <c r="N1608" s="27" t="str">
        <f>IFERROR(('CALC | Main Engine'!P1608+'CALC | Booster'!P1608)*INDEX(MassUnitsTable[],MATCH($R$3,MassUnitsTable[Mass Units],0),2), "")</f>
        <v/>
      </c>
      <c r="O1608" s="27" t="str">
        <f>IFERROR(('CALC | Main Engine'!Q1608+'CALC | Booster'!Q1608)*INDEX(MassUnitsTable[],MATCH($R$3,MassUnitsTable[Mass Units],0),2), "")</f>
        <v/>
      </c>
      <c r="P1608" s="27" t="str">
        <f>IFERROR(('CALC | Main Engine'!R1608+'CALC | Booster'!R1608)*INDEX(MassUnitsTable[],MATCH($R$3,MassUnitsTable[Mass Units],0),2), "")</f>
        <v/>
      </c>
      <c r="Q1608" s="27" t="str">
        <f>IFERROR(('CALC | Main Engine'!S1608+'CALC | Booster'!S1608)*INDEX(MassUnitsTable[],MATCH($R$3,MassUnitsTable[Mass Units],0),2), "")</f>
        <v/>
      </c>
      <c r="R1608" s="32" t="str">
        <f>IFERROR(('CALC | Main Engine'!T1608+'CALC | Booster'!T1608)*INDEX(MassUnitsTable[],MATCH($R$3,MassUnitsTable[Mass Units],0),2), "")</f>
        <v/>
      </c>
      <c r="S1608" s="10"/>
    </row>
    <row r="1609" spans="1:19" x14ac:dyDescent="0.25">
      <c r="A1609" s="10"/>
      <c r="B1609" s="4" t="str">
        <f t="shared" si="130"/>
        <v/>
      </c>
      <c r="C1609" s="5" t="str">
        <f t="shared" si="131"/>
        <v/>
      </c>
      <c r="D1609" s="5" t="str">
        <f t="shared" si="132"/>
        <v/>
      </c>
      <c r="E1609" s="5" t="str">
        <f t="shared" si="133"/>
        <v/>
      </c>
      <c r="F1609" s="5" t="str">
        <f>'CALC | Main Engine'!$B1609</f>
        <v/>
      </c>
      <c r="G1609" s="27" t="str">
        <f>'CALC | Main Engine'!$C1609</f>
        <v/>
      </c>
      <c r="H1609" s="6" t="str">
        <f>'CALC | Main Engine'!$E1609</f>
        <v/>
      </c>
      <c r="I1609" s="34" t="str">
        <f>IFERROR('CALC | Main Engine'!$F1609*INDEX(MassUnitsTable[],MATCH($R$3,MassUnitsTable[Mass Units],0),2), "")</f>
        <v/>
      </c>
      <c r="J1609" s="27" t="str">
        <f>IFERROR('CALC | Booster'!$F1609*INDEX(MassUnitsTable[],MATCH($R$3,MassUnitsTable[Mass Units],0),2), "")</f>
        <v/>
      </c>
      <c r="K1609" s="32" t="str">
        <f t="shared" ref="K1609:K1672" si="134">IFERROR(I1609+J1609, "")</f>
        <v/>
      </c>
      <c r="L1609" s="34" t="str">
        <f>IFERROR(('CALC | Main Engine'!N1609+'CALC | Booster'!N1609)*INDEX(MassUnitsTable[],MATCH($R$3,MassUnitsTable[Mass Units],0),2), "")</f>
        <v/>
      </c>
      <c r="M1609" s="27" t="str">
        <f>IFERROR(('CALC | Main Engine'!O1609+'CALC | Booster'!O1609)*INDEX(MassUnitsTable[],MATCH($R$3,MassUnitsTable[Mass Units],0),2), "")</f>
        <v/>
      </c>
      <c r="N1609" s="27" t="str">
        <f>IFERROR(('CALC | Main Engine'!P1609+'CALC | Booster'!P1609)*INDEX(MassUnitsTable[],MATCH($R$3,MassUnitsTable[Mass Units],0),2), "")</f>
        <v/>
      </c>
      <c r="O1609" s="27" t="str">
        <f>IFERROR(('CALC | Main Engine'!Q1609+'CALC | Booster'!Q1609)*INDEX(MassUnitsTable[],MATCH($R$3,MassUnitsTable[Mass Units],0),2), "")</f>
        <v/>
      </c>
      <c r="P1609" s="27" t="str">
        <f>IFERROR(('CALC | Main Engine'!R1609+'CALC | Booster'!R1609)*INDEX(MassUnitsTable[],MATCH($R$3,MassUnitsTable[Mass Units],0),2), "")</f>
        <v/>
      </c>
      <c r="Q1609" s="27" t="str">
        <f>IFERROR(('CALC | Main Engine'!S1609+'CALC | Booster'!S1609)*INDEX(MassUnitsTable[],MATCH($R$3,MassUnitsTable[Mass Units],0),2), "")</f>
        <v/>
      </c>
      <c r="R1609" s="32" t="str">
        <f>IFERROR(('CALC | Main Engine'!T1609+'CALC | Booster'!T1609)*INDEX(MassUnitsTable[],MATCH($R$3,MassUnitsTable[Mass Units],0),2), "")</f>
        <v/>
      </c>
      <c r="S1609" s="10"/>
    </row>
    <row r="1610" spans="1:19" x14ac:dyDescent="0.25">
      <c r="A1610" s="10"/>
      <c r="B1610" s="4" t="str">
        <f t="shared" si="130"/>
        <v/>
      </c>
      <c r="C1610" s="5" t="str">
        <f t="shared" si="131"/>
        <v/>
      </c>
      <c r="D1610" s="5" t="str">
        <f t="shared" si="132"/>
        <v/>
      </c>
      <c r="E1610" s="5" t="str">
        <f t="shared" si="133"/>
        <v/>
      </c>
      <c r="F1610" s="5" t="str">
        <f>'CALC | Main Engine'!$B1610</f>
        <v/>
      </c>
      <c r="G1610" s="27" t="str">
        <f>'CALC | Main Engine'!$C1610</f>
        <v/>
      </c>
      <c r="H1610" s="6" t="str">
        <f>'CALC | Main Engine'!$E1610</f>
        <v/>
      </c>
      <c r="I1610" s="34" t="str">
        <f>IFERROR('CALC | Main Engine'!$F1610*INDEX(MassUnitsTable[],MATCH($R$3,MassUnitsTable[Mass Units],0),2), "")</f>
        <v/>
      </c>
      <c r="J1610" s="27" t="str">
        <f>IFERROR('CALC | Booster'!$F1610*INDEX(MassUnitsTable[],MATCH($R$3,MassUnitsTable[Mass Units],0),2), "")</f>
        <v/>
      </c>
      <c r="K1610" s="32" t="str">
        <f t="shared" si="134"/>
        <v/>
      </c>
      <c r="L1610" s="34" t="str">
        <f>IFERROR(('CALC | Main Engine'!N1610+'CALC | Booster'!N1610)*INDEX(MassUnitsTable[],MATCH($R$3,MassUnitsTable[Mass Units],0),2), "")</f>
        <v/>
      </c>
      <c r="M1610" s="27" t="str">
        <f>IFERROR(('CALC | Main Engine'!O1610+'CALC | Booster'!O1610)*INDEX(MassUnitsTable[],MATCH($R$3,MassUnitsTable[Mass Units],0),2), "")</f>
        <v/>
      </c>
      <c r="N1610" s="27" t="str">
        <f>IFERROR(('CALC | Main Engine'!P1610+'CALC | Booster'!P1610)*INDEX(MassUnitsTable[],MATCH($R$3,MassUnitsTable[Mass Units],0),2), "")</f>
        <v/>
      </c>
      <c r="O1610" s="27" t="str">
        <f>IFERROR(('CALC | Main Engine'!Q1610+'CALC | Booster'!Q1610)*INDEX(MassUnitsTable[],MATCH($R$3,MassUnitsTable[Mass Units],0),2), "")</f>
        <v/>
      </c>
      <c r="P1610" s="27" t="str">
        <f>IFERROR(('CALC | Main Engine'!R1610+'CALC | Booster'!R1610)*INDEX(MassUnitsTable[],MATCH($R$3,MassUnitsTable[Mass Units],0),2), "")</f>
        <v/>
      </c>
      <c r="Q1610" s="27" t="str">
        <f>IFERROR(('CALC | Main Engine'!S1610+'CALC | Booster'!S1610)*INDEX(MassUnitsTable[],MATCH($R$3,MassUnitsTable[Mass Units],0),2), "")</f>
        <v/>
      </c>
      <c r="R1610" s="32" t="str">
        <f>IFERROR(('CALC | Main Engine'!T1610+'CALC | Booster'!T1610)*INDEX(MassUnitsTable[],MATCH($R$3,MassUnitsTable[Mass Units],0),2), "")</f>
        <v/>
      </c>
      <c r="S1610" s="10"/>
    </row>
    <row r="1611" spans="1:19" x14ac:dyDescent="0.25">
      <c r="A1611" s="10"/>
      <c r="B1611" s="4" t="str">
        <f t="shared" si="130"/>
        <v/>
      </c>
      <c r="C1611" s="5" t="str">
        <f t="shared" si="131"/>
        <v/>
      </c>
      <c r="D1611" s="5" t="str">
        <f t="shared" si="132"/>
        <v/>
      </c>
      <c r="E1611" s="5" t="str">
        <f t="shared" si="133"/>
        <v/>
      </c>
      <c r="F1611" s="5" t="str">
        <f>'CALC | Main Engine'!$B1611</f>
        <v/>
      </c>
      <c r="G1611" s="27" t="str">
        <f>'CALC | Main Engine'!$C1611</f>
        <v/>
      </c>
      <c r="H1611" s="6" t="str">
        <f>'CALC | Main Engine'!$E1611</f>
        <v/>
      </c>
      <c r="I1611" s="34" t="str">
        <f>IFERROR('CALC | Main Engine'!$F1611*INDEX(MassUnitsTable[],MATCH($R$3,MassUnitsTable[Mass Units],0),2), "")</f>
        <v/>
      </c>
      <c r="J1611" s="27" t="str">
        <f>IFERROR('CALC | Booster'!$F1611*INDEX(MassUnitsTable[],MATCH($R$3,MassUnitsTable[Mass Units],0),2), "")</f>
        <v/>
      </c>
      <c r="K1611" s="32" t="str">
        <f t="shared" si="134"/>
        <v/>
      </c>
      <c r="L1611" s="34" t="str">
        <f>IFERROR(('CALC | Main Engine'!N1611+'CALC | Booster'!N1611)*INDEX(MassUnitsTable[],MATCH($R$3,MassUnitsTable[Mass Units],0),2), "")</f>
        <v/>
      </c>
      <c r="M1611" s="27" t="str">
        <f>IFERROR(('CALC | Main Engine'!O1611+'CALC | Booster'!O1611)*INDEX(MassUnitsTable[],MATCH($R$3,MassUnitsTable[Mass Units],0),2), "")</f>
        <v/>
      </c>
      <c r="N1611" s="27" t="str">
        <f>IFERROR(('CALC | Main Engine'!P1611+'CALC | Booster'!P1611)*INDEX(MassUnitsTable[],MATCH($R$3,MassUnitsTable[Mass Units],0),2), "")</f>
        <v/>
      </c>
      <c r="O1611" s="27" t="str">
        <f>IFERROR(('CALC | Main Engine'!Q1611+'CALC | Booster'!Q1611)*INDEX(MassUnitsTable[],MATCH($R$3,MassUnitsTable[Mass Units],0),2), "")</f>
        <v/>
      </c>
      <c r="P1611" s="27" t="str">
        <f>IFERROR(('CALC | Main Engine'!R1611+'CALC | Booster'!R1611)*INDEX(MassUnitsTable[],MATCH($R$3,MassUnitsTable[Mass Units],0),2), "")</f>
        <v/>
      </c>
      <c r="Q1611" s="27" t="str">
        <f>IFERROR(('CALC | Main Engine'!S1611+'CALC | Booster'!S1611)*INDEX(MassUnitsTable[],MATCH($R$3,MassUnitsTable[Mass Units],0),2), "")</f>
        <v/>
      </c>
      <c r="R1611" s="32" t="str">
        <f>IFERROR(('CALC | Main Engine'!T1611+'CALC | Booster'!T1611)*INDEX(MassUnitsTable[],MATCH($R$3,MassUnitsTable[Mass Units],0),2), "")</f>
        <v/>
      </c>
      <c r="S1611" s="10"/>
    </row>
    <row r="1612" spans="1:19" x14ac:dyDescent="0.25">
      <c r="A1612" s="10"/>
      <c r="B1612" s="4" t="str">
        <f t="shared" si="130"/>
        <v/>
      </c>
      <c r="C1612" s="5" t="str">
        <f t="shared" si="131"/>
        <v/>
      </c>
      <c r="D1612" s="5" t="str">
        <f t="shared" si="132"/>
        <v/>
      </c>
      <c r="E1612" s="5" t="str">
        <f t="shared" si="133"/>
        <v/>
      </c>
      <c r="F1612" s="5" t="str">
        <f>'CALC | Main Engine'!$B1612</f>
        <v/>
      </c>
      <c r="G1612" s="27" t="str">
        <f>'CALC | Main Engine'!$C1612</f>
        <v/>
      </c>
      <c r="H1612" s="6" t="str">
        <f>'CALC | Main Engine'!$E1612</f>
        <v/>
      </c>
      <c r="I1612" s="34" t="str">
        <f>IFERROR('CALC | Main Engine'!$F1612*INDEX(MassUnitsTable[],MATCH($R$3,MassUnitsTable[Mass Units],0),2), "")</f>
        <v/>
      </c>
      <c r="J1612" s="27" t="str">
        <f>IFERROR('CALC | Booster'!$F1612*INDEX(MassUnitsTable[],MATCH($R$3,MassUnitsTable[Mass Units],0),2), "")</f>
        <v/>
      </c>
      <c r="K1612" s="32" t="str">
        <f t="shared" si="134"/>
        <v/>
      </c>
      <c r="L1612" s="34" t="str">
        <f>IFERROR(('CALC | Main Engine'!N1612+'CALC | Booster'!N1612)*INDEX(MassUnitsTable[],MATCH($R$3,MassUnitsTable[Mass Units],0),2), "")</f>
        <v/>
      </c>
      <c r="M1612" s="27" t="str">
        <f>IFERROR(('CALC | Main Engine'!O1612+'CALC | Booster'!O1612)*INDEX(MassUnitsTable[],MATCH($R$3,MassUnitsTable[Mass Units],0),2), "")</f>
        <v/>
      </c>
      <c r="N1612" s="27" t="str">
        <f>IFERROR(('CALC | Main Engine'!P1612+'CALC | Booster'!P1612)*INDEX(MassUnitsTable[],MATCH($R$3,MassUnitsTable[Mass Units],0),2), "")</f>
        <v/>
      </c>
      <c r="O1612" s="27" t="str">
        <f>IFERROR(('CALC | Main Engine'!Q1612+'CALC | Booster'!Q1612)*INDEX(MassUnitsTable[],MATCH($R$3,MassUnitsTable[Mass Units],0),2), "")</f>
        <v/>
      </c>
      <c r="P1612" s="27" t="str">
        <f>IFERROR(('CALC | Main Engine'!R1612+'CALC | Booster'!R1612)*INDEX(MassUnitsTable[],MATCH($R$3,MassUnitsTable[Mass Units],0),2), "")</f>
        <v/>
      </c>
      <c r="Q1612" s="27" t="str">
        <f>IFERROR(('CALC | Main Engine'!S1612+'CALC | Booster'!S1612)*INDEX(MassUnitsTable[],MATCH($R$3,MassUnitsTable[Mass Units],0),2), "")</f>
        <v/>
      </c>
      <c r="R1612" s="32" t="str">
        <f>IFERROR(('CALC | Main Engine'!T1612+'CALC | Booster'!T1612)*INDEX(MassUnitsTable[],MATCH($R$3,MassUnitsTable[Mass Units],0),2), "")</f>
        <v/>
      </c>
      <c r="S1612" s="10"/>
    </row>
    <row r="1613" spans="1:19" x14ac:dyDescent="0.25">
      <c r="A1613" s="10"/>
      <c r="B1613" s="4" t="str">
        <f t="shared" si="130"/>
        <v/>
      </c>
      <c r="C1613" s="5" t="str">
        <f t="shared" si="131"/>
        <v/>
      </c>
      <c r="D1613" s="5" t="str">
        <f t="shared" si="132"/>
        <v/>
      </c>
      <c r="E1613" s="5" t="str">
        <f t="shared" si="133"/>
        <v/>
      </c>
      <c r="F1613" s="5" t="str">
        <f>'CALC | Main Engine'!$B1613</f>
        <v/>
      </c>
      <c r="G1613" s="27" t="str">
        <f>'CALC | Main Engine'!$C1613</f>
        <v/>
      </c>
      <c r="H1613" s="6" t="str">
        <f>'CALC | Main Engine'!$E1613</f>
        <v/>
      </c>
      <c r="I1613" s="34" t="str">
        <f>IFERROR('CALC | Main Engine'!$F1613*INDEX(MassUnitsTable[],MATCH($R$3,MassUnitsTable[Mass Units],0),2), "")</f>
        <v/>
      </c>
      <c r="J1613" s="27" t="str">
        <f>IFERROR('CALC | Booster'!$F1613*INDEX(MassUnitsTable[],MATCH($R$3,MassUnitsTable[Mass Units],0),2), "")</f>
        <v/>
      </c>
      <c r="K1613" s="32" t="str">
        <f t="shared" si="134"/>
        <v/>
      </c>
      <c r="L1613" s="34" t="str">
        <f>IFERROR(('CALC | Main Engine'!N1613+'CALC | Booster'!N1613)*INDEX(MassUnitsTable[],MATCH($R$3,MassUnitsTable[Mass Units],0),2), "")</f>
        <v/>
      </c>
      <c r="M1613" s="27" t="str">
        <f>IFERROR(('CALC | Main Engine'!O1613+'CALC | Booster'!O1613)*INDEX(MassUnitsTable[],MATCH($R$3,MassUnitsTable[Mass Units],0),2), "")</f>
        <v/>
      </c>
      <c r="N1613" s="27" t="str">
        <f>IFERROR(('CALC | Main Engine'!P1613+'CALC | Booster'!P1613)*INDEX(MassUnitsTable[],MATCH($R$3,MassUnitsTable[Mass Units],0),2), "")</f>
        <v/>
      </c>
      <c r="O1613" s="27" t="str">
        <f>IFERROR(('CALC | Main Engine'!Q1613+'CALC | Booster'!Q1613)*INDEX(MassUnitsTable[],MATCH($R$3,MassUnitsTable[Mass Units],0),2), "")</f>
        <v/>
      </c>
      <c r="P1613" s="27" t="str">
        <f>IFERROR(('CALC | Main Engine'!R1613+'CALC | Booster'!R1613)*INDEX(MassUnitsTable[],MATCH($R$3,MassUnitsTable[Mass Units],0),2), "")</f>
        <v/>
      </c>
      <c r="Q1613" s="27" t="str">
        <f>IFERROR(('CALC | Main Engine'!S1613+'CALC | Booster'!S1613)*INDEX(MassUnitsTable[],MATCH($R$3,MassUnitsTable[Mass Units],0),2), "")</f>
        <v/>
      </c>
      <c r="R1613" s="32" t="str">
        <f>IFERROR(('CALC | Main Engine'!T1613+'CALC | Booster'!T1613)*INDEX(MassUnitsTable[],MATCH($R$3,MassUnitsTable[Mass Units],0),2), "")</f>
        <v/>
      </c>
      <c r="S1613" s="10"/>
    </row>
    <row r="1614" spans="1:19" x14ac:dyDescent="0.25">
      <c r="A1614" s="10"/>
      <c r="B1614" s="4" t="str">
        <f t="shared" si="130"/>
        <v/>
      </c>
      <c r="C1614" s="5" t="str">
        <f t="shared" si="131"/>
        <v/>
      </c>
      <c r="D1614" s="5" t="str">
        <f t="shared" si="132"/>
        <v/>
      </c>
      <c r="E1614" s="5" t="str">
        <f t="shared" si="133"/>
        <v/>
      </c>
      <c r="F1614" s="5" t="str">
        <f>'CALC | Main Engine'!$B1614</f>
        <v/>
      </c>
      <c r="G1614" s="27" t="str">
        <f>'CALC | Main Engine'!$C1614</f>
        <v/>
      </c>
      <c r="H1614" s="6" t="str">
        <f>'CALC | Main Engine'!$E1614</f>
        <v/>
      </c>
      <c r="I1614" s="34" t="str">
        <f>IFERROR('CALC | Main Engine'!$F1614*INDEX(MassUnitsTable[],MATCH($R$3,MassUnitsTable[Mass Units],0),2), "")</f>
        <v/>
      </c>
      <c r="J1614" s="27" t="str">
        <f>IFERROR('CALC | Booster'!$F1614*INDEX(MassUnitsTable[],MATCH($R$3,MassUnitsTable[Mass Units],0),2), "")</f>
        <v/>
      </c>
      <c r="K1614" s="32" t="str">
        <f t="shared" si="134"/>
        <v/>
      </c>
      <c r="L1614" s="34" t="str">
        <f>IFERROR(('CALC | Main Engine'!N1614+'CALC | Booster'!N1614)*INDEX(MassUnitsTable[],MATCH($R$3,MassUnitsTable[Mass Units],0),2), "")</f>
        <v/>
      </c>
      <c r="M1614" s="27" t="str">
        <f>IFERROR(('CALC | Main Engine'!O1614+'CALC | Booster'!O1614)*INDEX(MassUnitsTable[],MATCH($R$3,MassUnitsTable[Mass Units],0),2), "")</f>
        <v/>
      </c>
      <c r="N1614" s="27" t="str">
        <f>IFERROR(('CALC | Main Engine'!P1614+'CALC | Booster'!P1614)*INDEX(MassUnitsTable[],MATCH($R$3,MassUnitsTable[Mass Units],0),2), "")</f>
        <v/>
      </c>
      <c r="O1614" s="27" t="str">
        <f>IFERROR(('CALC | Main Engine'!Q1614+'CALC | Booster'!Q1614)*INDEX(MassUnitsTable[],MATCH($R$3,MassUnitsTable[Mass Units],0),2), "")</f>
        <v/>
      </c>
      <c r="P1614" s="27" t="str">
        <f>IFERROR(('CALC | Main Engine'!R1614+'CALC | Booster'!R1614)*INDEX(MassUnitsTable[],MATCH($R$3,MassUnitsTable[Mass Units],0),2), "")</f>
        <v/>
      </c>
      <c r="Q1614" s="27" t="str">
        <f>IFERROR(('CALC | Main Engine'!S1614+'CALC | Booster'!S1614)*INDEX(MassUnitsTable[],MATCH($R$3,MassUnitsTable[Mass Units],0),2), "")</f>
        <v/>
      </c>
      <c r="R1614" s="32" t="str">
        <f>IFERROR(('CALC | Main Engine'!T1614+'CALC | Booster'!T1614)*INDEX(MassUnitsTable[],MATCH($R$3,MassUnitsTable[Mass Units],0),2), "")</f>
        <v/>
      </c>
      <c r="S1614" s="10"/>
    </row>
    <row r="1615" spans="1:19" x14ac:dyDescent="0.25">
      <c r="A1615" s="10"/>
      <c r="B1615" s="4" t="str">
        <f t="shared" si="130"/>
        <v/>
      </c>
      <c r="C1615" s="5" t="str">
        <f t="shared" si="131"/>
        <v/>
      </c>
      <c r="D1615" s="5" t="str">
        <f t="shared" si="132"/>
        <v/>
      </c>
      <c r="E1615" s="5" t="str">
        <f t="shared" si="133"/>
        <v/>
      </c>
      <c r="F1615" s="5" t="str">
        <f>'CALC | Main Engine'!$B1615</f>
        <v/>
      </c>
      <c r="G1615" s="27" t="str">
        <f>'CALC | Main Engine'!$C1615</f>
        <v/>
      </c>
      <c r="H1615" s="6" t="str">
        <f>'CALC | Main Engine'!$E1615</f>
        <v/>
      </c>
      <c r="I1615" s="34" t="str">
        <f>IFERROR('CALC | Main Engine'!$F1615*INDEX(MassUnitsTable[],MATCH($R$3,MassUnitsTable[Mass Units],0),2), "")</f>
        <v/>
      </c>
      <c r="J1615" s="27" t="str">
        <f>IFERROR('CALC | Booster'!$F1615*INDEX(MassUnitsTable[],MATCH($R$3,MassUnitsTable[Mass Units],0),2), "")</f>
        <v/>
      </c>
      <c r="K1615" s="32" t="str">
        <f t="shared" si="134"/>
        <v/>
      </c>
      <c r="L1615" s="34" t="str">
        <f>IFERROR(('CALC | Main Engine'!N1615+'CALC | Booster'!N1615)*INDEX(MassUnitsTable[],MATCH($R$3,MassUnitsTable[Mass Units],0),2), "")</f>
        <v/>
      </c>
      <c r="M1615" s="27" t="str">
        <f>IFERROR(('CALC | Main Engine'!O1615+'CALC | Booster'!O1615)*INDEX(MassUnitsTable[],MATCH($R$3,MassUnitsTable[Mass Units],0),2), "")</f>
        <v/>
      </c>
      <c r="N1615" s="27" t="str">
        <f>IFERROR(('CALC | Main Engine'!P1615+'CALC | Booster'!P1615)*INDEX(MassUnitsTable[],MATCH($R$3,MassUnitsTable[Mass Units],0),2), "")</f>
        <v/>
      </c>
      <c r="O1615" s="27" t="str">
        <f>IFERROR(('CALC | Main Engine'!Q1615+'CALC | Booster'!Q1615)*INDEX(MassUnitsTable[],MATCH($R$3,MassUnitsTable[Mass Units],0),2), "")</f>
        <v/>
      </c>
      <c r="P1615" s="27" t="str">
        <f>IFERROR(('CALC | Main Engine'!R1615+'CALC | Booster'!R1615)*INDEX(MassUnitsTable[],MATCH($R$3,MassUnitsTable[Mass Units],0),2), "")</f>
        <v/>
      </c>
      <c r="Q1615" s="27" t="str">
        <f>IFERROR(('CALC | Main Engine'!S1615+'CALC | Booster'!S1615)*INDEX(MassUnitsTable[],MATCH($R$3,MassUnitsTable[Mass Units],0),2), "")</f>
        <v/>
      </c>
      <c r="R1615" s="32" t="str">
        <f>IFERROR(('CALC | Main Engine'!T1615+'CALC | Booster'!T1615)*INDEX(MassUnitsTable[],MATCH($R$3,MassUnitsTable[Mass Units],0),2), "")</f>
        <v/>
      </c>
      <c r="S1615" s="10"/>
    </row>
    <row r="1616" spans="1:19" x14ac:dyDescent="0.25">
      <c r="A1616" s="10"/>
      <c r="B1616" s="4" t="str">
        <f t="shared" si="130"/>
        <v/>
      </c>
      <c r="C1616" s="5" t="str">
        <f t="shared" si="131"/>
        <v/>
      </c>
      <c r="D1616" s="5" t="str">
        <f t="shared" si="132"/>
        <v/>
      </c>
      <c r="E1616" s="5" t="str">
        <f t="shared" si="133"/>
        <v/>
      </c>
      <c r="F1616" s="5" t="str">
        <f>'CALC | Main Engine'!$B1616</f>
        <v/>
      </c>
      <c r="G1616" s="27" t="str">
        <f>'CALC | Main Engine'!$C1616</f>
        <v/>
      </c>
      <c r="H1616" s="6" t="str">
        <f>'CALC | Main Engine'!$E1616</f>
        <v/>
      </c>
      <c r="I1616" s="34" t="str">
        <f>IFERROR('CALC | Main Engine'!$F1616*INDEX(MassUnitsTable[],MATCH($R$3,MassUnitsTable[Mass Units],0),2), "")</f>
        <v/>
      </c>
      <c r="J1616" s="27" t="str">
        <f>IFERROR('CALC | Booster'!$F1616*INDEX(MassUnitsTable[],MATCH($R$3,MassUnitsTable[Mass Units],0),2), "")</f>
        <v/>
      </c>
      <c r="K1616" s="32" t="str">
        <f t="shared" si="134"/>
        <v/>
      </c>
      <c r="L1616" s="34" t="str">
        <f>IFERROR(('CALC | Main Engine'!N1616+'CALC | Booster'!N1616)*INDEX(MassUnitsTable[],MATCH($R$3,MassUnitsTable[Mass Units],0),2), "")</f>
        <v/>
      </c>
      <c r="M1616" s="27" t="str">
        <f>IFERROR(('CALC | Main Engine'!O1616+'CALC | Booster'!O1616)*INDEX(MassUnitsTable[],MATCH($R$3,MassUnitsTable[Mass Units],0),2), "")</f>
        <v/>
      </c>
      <c r="N1616" s="27" t="str">
        <f>IFERROR(('CALC | Main Engine'!P1616+'CALC | Booster'!P1616)*INDEX(MassUnitsTable[],MATCH($R$3,MassUnitsTable[Mass Units],0),2), "")</f>
        <v/>
      </c>
      <c r="O1616" s="27" t="str">
        <f>IFERROR(('CALC | Main Engine'!Q1616+'CALC | Booster'!Q1616)*INDEX(MassUnitsTable[],MATCH($R$3,MassUnitsTable[Mass Units],0),2), "")</f>
        <v/>
      </c>
      <c r="P1616" s="27" t="str">
        <f>IFERROR(('CALC | Main Engine'!R1616+'CALC | Booster'!R1616)*INDEX(MassUnitsTable[],MATCH($R$3,MassUnitsTable[Mass Units],0),2), "")</f>
        <v/>
      </c>
      <c r="Q1616" s="27" t="str">
        <f>IFERROR(('CALC | Main Engine'!S1616+'CALC | Booster'!S1616)*INDEX(MassUnitsTable[],MATCH($R$3,MassUnitsTable[Mass Units],0),2), "")</f>
        <v/>
      </c>
      <c r="R1616" s="32" t="str">
        <f>IFERROR(('CALC | Main Engine'!T1616+'CALC | Booster'!T1616)*INDEX(MassUnitsTable[],MATCH($R$3,MassUnitsTable[Mass Units],0),2), "")</f>
        <v/>
      </c>
      <c r="S1616" s="10"/>
    </row>
    <row r="1617" spans="1:19" x14ac:dyDescent="0.25">
      <c r="A1617" s="10"/>
      <c r="B1617" s="4" t="str">
        <f t="shared" si="130"/>
        <v/>
      </c>
      <c r="C1617" s="5" t="str">
        <f t="shared" si="131"/>
        <v/>
      </c>
      <c r="D1617" s="5" t="str">
        <f t="shared" si="132"/>
        <v/>
      </c>
      <c r="E1617" s="5" t="str">
        <f t="shared" si="133"/>
        <v/>
      </c>
      <c r="F1617" s="5" t="str">
        <f>'CALC | Main Engine'!$B1617</f>
        <v/>
      </c>
      <c r="G1617" s="27" t="str">
        <f>'CALC | Main Engine'!$C1617</f>
        <v/>
      </c>
      <c r="H1617" s="6" t="str">
        <f>'CALC | Main Engine'!$E1617</f>
        <v/>
      </c>
      <c r="I1617" s="34" t="str">
        <f>IFERROR('CALC | Main Engine'!$F1617*INDEX(MassUnitsTable[],MATCH($R$3,MassUnitsTable[Mass Units],0),2), "")</f>
        <v/>
      </c>
      <c r="J1617" s="27" t="str">
        <f>IFERROR('CALC | Booster'!$F1617*INDEX(MassUnitsTable[],MATCH($R$3,MassUnitsTable[Mass Units],0),2), "")</f>
        <v/>
      </c>
      <c r="K1617" s="32" t="str">
        <f t="shared" si="134"/>
        <v/>
      </c>
      <c r="L1617" s="34" t="str">
        <f>IFERROR(('CALC | Main Engine'!N1617+'CALC | Booster'!N1617)*INDEX(MassUnitsTable[],MATCH($R$3,MassUnitsTable[Mass Units],0),2), "")</f>
        <v/>
      </c>
      <c r="M1617" s="27" t="str">
        <f>IFERROR(('CALC | Main Engine'!O1617+'CALC | Booster'!O1617)*INDEX(MassUnitsTable[],MATCH($R$3,MassUnitsTable[Mass Units],0),2), "")</f>
        <v/>
      </c>
      <c r="N1617" s="27" t="str">
        <f>IFERROR(('CALC | Main Engine'!P1617+'CALC | Booster'!P1617)*INDEX(MassUnitsTable[],MATCH($R$3,MassUnitsTable[Mass Units],0),2), "")</f>
        <v/>
      </c>
      <c r="O1617" s="27" t="str">
        <f>IFERROR(('CALC | Main Engine'!Q1617+'CALC | Booster'!Q1617)*INDEX(MassUnitsTable[],MATCH($R$3,MassUnitsTable[Mass Units],0),2), "")</f>
        <v/>
      </c>
      <c r="P1617" s="27" t="str">
        <f>IFERROR(('CALC | Main Engine'!R1617+'CALC | Booster'!R1617)*INDEX(MassUnitsTable[],MATCH($R$3,MassUnitsTable[Mass Units],0),2), "")</f>
        <v/>
      </c>
      <c r="Q1617" s="27" t="str">
        <f>IFERROR(('CALC | Main Engine'!S1617+'CALC | Booster'!S1617)*INDEX(MassUnitsTable[],MATCH($R$3,MassUnitsTable[Mass Units],0),2), "")</f>
        <v/>
      </c>
      <c r="R1617" s="32" t="str">
        <f>IFERROR(('CALC | Main Engine'!T1617+'CALC | Booster'!T1617)*INDEX(MassUnitsTable[],MATCH($R$3,MassUnitsTable[Mass Units],0),2), "")</f>
        <v/>
      </c>
      <c r="S1617" s="10"/>
    </row>
    <row r="1618" spans="1:19" x14ac:dyDescent="0.25">
      <c r="A1618" s="10"/>
      <c r="B1618" s="4" t="str">
        <f t="shared" si="130"/>
        <v/>
      </c>
      <c r="C1618" s="5" t="str">
        <f t="shared" si="131"/>
        <v/>
      </c>
      <c r="D1618" s="5" t="str">
        <f t="shared" si="132"/>
        <v/>
      </c>
      <c r="E1618" s="5" t="str">
        <f t="shared" si="133"/>
        <v/>
      </c>
      <c r="F1618" s="5" t="str">
        <f>'CALC | Main Engine'!$B1618</f>
        <v/>
      </c>
      <c r="G1618" s="27" t="str">
        <f>'CALC | Main Engine'!$C1618</f>
        <v/>
      </c>
      <c r="H1618" s="6" t="str">
        <f>'CALC | Main Engine'!$E1618</f>
        <v/>
      </c>
      <c r="I1618" s="34" t="str">
        <f>IFERROR('CALC | Main Engine'!$F1618*INDEX(MassUnitsTable[],MATCH($R$3,MassUnitsTable[Mass Units],0),2), "")</f>
        <v/>
      </c>
      <c r="J1618" s="27" t="str">
        <f>IFERROR('CALC | Booster'!$F1618*INDEX(MassUnitsTable[],MATCH($R$3,MassUnitsTable[Mass Units],0),2), "")</f>
        <v/>
      </c>
      <c r="K1618" s="32" t="str">
        <f t="shared" si="134"/>
        <v/>
      </c>
      <c r="L1618" s="34" t="str">
        <f>IFERROR(('CALC | Main Engine'!N1618+'CALC | Booster'!N1618)*INDEX(MassUnitsTable[],MATCH($R$3,MassUnitsTable[Mass Units],0),2), "")</f>
        <v/>
      </c>
      <c r="M1618" s="27" t="str">
        <f>IFERROR(('CALC | Main Engine'!O1618+'CALC | Booster'!O1618)*INDEX(MassUnitsTable[],MATCH($R$3,MassUnitsTable[Mass Units],0),2), "")</f>
        <v/>
      </c>
      <c r="N1618" s="27" t="str">
        <f>IFERROR(('CALC | Main Engine'!P1618+'CALC | Booster'!P1618)*INDEX(MassUnitsTable[],MATCH($R$3,MassUnitsTable[Mass Units],0),2), "")</f>
        <v/>
      </c>
      <c r="O1618" s="27" t="str">
        <f>IFERROR(('CALC | Main Engine'!Q1618+'CALC | Booster'!Q1618)*INDEX(MassUnitsTable[],MATCH($R$3,MassUnitsTable[Mass Units],0),2), "")</f>
        <v/>
      </c>
      <c r="P1618" s="27" t="str">
        <f>IFERROR(('CALC | Main Engine'!R1618+'CALC | Booster'!R1618)*INDEX(MassUnitsTable[],MATCH($R$3,MassUnitsTable[Mass Units],0),2), "")</f>
        <v/>
      </c>
      <c r="Q1618" s="27" t="str">
        <f>IFERROR(('CALC | Main Engine'!S1618+'CALC | Booster'!S1618)*INDEX(MassUnitsTable[],MATCH($R$3,MassUnitsTable[Mass Units],0),2), "")</f>
        <v/>
      </c>
      <c r="R1618" s="32" t="str">
        <f>IFERROR(('CALC | Main Engine'!T1618+'CALC | Booster'!T1618)*INDEX(MassUnitsTable[],MATCH($R$3,MassUnitsTable[Mass Units],0),2), "")</f>
        <v/>
      </c>
      <c r="S1618" s="10"/>
    </row>
    <row r="1619" spans="1:19" x14ac:dyDescent="0.25">
      <c r="A1619" s="10"/>
      <c r="B1619" s="4" t="str">
        <f t="shared" si="130"/>
        <v/>
      </c>
      <c r="C1619" s="5" t="str">
        <f t="shared" si="131"/>
        <v/>
      </c>
      <c r="D1619" s="5" t="str">
        <f t="shared" si="132"/>
        <v/>
      </c>
      <c r="E1619" s="5" t="str">
        <f t="shared" si="133"/>
        <v/>
      </c>
      <c r="F1619" s="5" t="str">
        <f>'CALC | Main Engine'!$B1619</f>
        <v/>
      </c>
      <c r="G1619" s="27" t="str">
        <f>'CALC | Main Engine'!$C1619</f>
        <v/>
      </c>
      <c r="H1619" s="6" t="str">
        <f>'CALC | Main Engine'!$E1619</f>
        <v/>
      </c>
      <c r="I1619" s="34" t="str">
        <f>IFERROR('CALC | Main Engine'!$F1619*INDEX(MassUnitsTable[],MATCH($R$3,MassUnitsTable[Mass Units],0),2), "")</f>
        <v/>
      </c>
      <c r="J1619" s="27" t="str">
        <f>IFERROR('CALC | Booster'!$F1619*INDEX(MassUnitsTable[],MATCH($R$3,MassUnitsTable[Mass Units],0),2), "")</f>
        <v/>
      </c>
      <c r="K1619" s="32" t="str">
        <f t="shared" si="134"/>
        <v/>
      </c>
      <c r="L1619" s="34" t="str">
        <f>IFERROR(('CALC | Main Engine'!N1619+'CALC | Booster'!N1619)*INDEX(MassUnitsTable[],MATCH($R$3,MassUnitsTable[Mass Units],0),2), "")</f>
        <v/>
      </c>
      <c r="M1619" s="27" t="str">
        <f>IFERROR(('CALC | Main Engine'!O1619+'CALC | Booster'!O1619)*INDEX(MassUnitsTable[],MATCH($R$3,MassUnitsTable[Mass Units],0),2), "")</f>
        <v/>
      </c>
      <c r="N1619" s="27" t="str">
        <f>IFERROR(('CALC | Main Engine'!P1619+'CALC | Booster'!P1619)*INDEX(MassUnitsTable[],MATCH($R$3,MassUnitsTable[Mass Units],0),2), "")</f>
        <v/>
      </c>
      <c r="O1619" s="27" t="str">
        <f>IFERROR(('CALC | Main Engine'!Q1619+'CALC | Booster'!Q1619)*INDEX(MassUnitsTable[],MATCH($R$3,MassUnitsTable[Mass Units],0),2), "")</f>
        <v/>
      </c>
      <c r="P1619" s="27" t="str">
        <f>IFERROR(('CALC | Main Engine'!R1619+'CALC | Booster'!R1619)*INDEX(MassUnitsTable[],MATCH($R$3,MassUnitsTable[Mass Units],0),2), "")</f>
        <v/>
      </c>
      <c r="Q1619" s="27" t="str">
        <f>IFERROR(('CALC | Main Engine'!S1619+'CALC | Booster'!S1619)*INDEX(MassUnitsTable[],MATCH($R$3,MassUnitsTable[Mass Units],0),2), "")</f>
        <v/>
      </c>
      <c r="R1619" s="32" t="str">
        <f>IFERROR(('CALC | Main Engine'!T1619+'CALC | Booster'!T1619)*INDEX(MassUnitsTable[],MATCH($R$3,MassUnitsTable[Mass Units],0),2), "")</f>
        <v/>
      </c>
      <c r="S1619" s="10"/>
    </row>
    <row r="1620" spans="1:19" x14ac:dyDescent="0.25">
      <c r="A1620" s="10"/>
      <c r="B1620" s="4" t="str">
        <f t="shared" si="130"/>
        <v/>
      </c>
      <c r="C1620" s="5" t="str">
        <f t="shared" si="131"/>
        <v/>
      </c>
      <c r="D1620" s="5" t="str">
        <f t="shared" si="132"/>
        <v/>
      </c>
      <c r="E1620" s="5" t="str">
        <f t="shared" si="133"/>
        <v/>
      </c>
      <c r="F1620" s="5" t="str">
        <f>'CALC | Main Engine'!$B1620</f>
        <v/>
      </c>
      <c r="G1620" s="27" t="str">
        <f>'CALC | Main Engine'!$C1620</f>
        <v/>
      </c>
      <c r="H1620" s="6" t="str">
        <f>'CALC | Main Engine'!$E1620</f>
        <v/>
      </c>
      <c r="I1620" s="34" t="str">
        <f>IFERROR('CALC | Main Engine'!$F1620*INDEX(MassUnitsTable[],MATCH($R$3,MassUnitsTable[Mass Units],0),2), "")</f>
        <v/>
      </c>
      <c r="J1620" s="27" t="str">
        <f>IFERROR('CALC | Booster'!$F1620*INDEX(MassUnitsTable[],MATCH($R$3,MassUnitsTable[Mass Units],0),2), "")</f>
        <v/>
      </c>
      <c r="K1620" s="32" t="str">
        <f t="shared" si="134"/>
        <v/>
      </c>
      <c r="L1620" s="34" t="str">
        <f>IFERROR(('CALC | Main Engine'!N1620+'CALC | Booster'!N1620)*INDEX(MassUnitsTable[],MATCH($R$3,MassUnitsTable[Mass Units],0),2), "")</f>
        <v/>
      </c>
      <c r="M1620" s="27" t="str">
        <f>IFERROR(('CALC | Main Engine'!O1620+'CALC | Booster'!O1620)*INDEX(MassUnitsTable[],MATCH($R$3,MassUnitsTable[Mass Units],0),2), "")</f>
        <v/>
      </c>
      <c r="N1620" s="27" t="str">
        <f>IFERROR(('CALC | Main Engine'!P1620+'CALC | Booster'!P1620)*INDEX(MassUnitsTable[],MATCH($R$3,MassUnitsTable[Mass Units],0),2), "")</f>
        <v/>
      </c>
      <c r="O1620" s="27" t="str">
        <f>IFERROR(('CALC | Main Engine'!Q1620+'CALC | Booster'!Q1620)*INDEX(MassUnitsTable[],MATCH($R$3,MassUnitsTable[Mass Units],0),2), "")</f>
        <v/>
      </c>
      <c r="P1620" s="27" t="str">
        <f>IFERROR(('CALC | Main Engine'!R1620+'CALC | Booster'!R1620)*INDEX(MassUnitsTable[],MATCH($R$3,MassUnitsTable[Mass Units],0),2), "")</f>
        <v/>
      </c>
      <c r="Q1620" s="27" t="str">
        <f>IFERROR(('CALC | Main Engine'!S1620+'CALC | Booster'!S1620)*INDEX(MassUnitsTable[],MATCH($R$3,MassUnitsTable[Mass Units],0),2), "")</f>
        <v/>
      </c>
      <c r="R1620" s="32" t="str">
        <f>IFERROR(('CALC | Main Engine'!T1620+'CALC | Booster'!T1620)*INDEX(MassUnitsTable[],MATCH($R$3,MassUnitsTable[Mass Units],0),2), "")</f>
        <v/>
      </c>
      <c r="S1620" s="10"/>
    </row>
    <row r="1621" spans="1:19" x14ac:dyDescent="0.25">
      <c r="A1621" s="10"/>
      <c r="B1621" s="4" t="str">
        <f t="shared" si="130"/>
        <v/>
      </c>
      <c r="C1621" s="5" t="str">
        <f t="shared" si="131"/>
        <v/>
      </c>
      <c r="D1621" s="5" t="str">
        <f t="shared" si="132"/>
        <v/>
      </c>
      <c r="E1621" s="5" t="str">
        <f t="shared" si="133"/>
        <v/>
      </c>
      <c r="F1621" s="5" t="str">
        <f>'CALC | Main Engine'!$B1621</f>
        <v/>
      </c>
      <c r="G1621" s="27" t="str">
        <f>'CALC | Main Engine'!$C1621</f>
        <v/>
      </c>
      <c r="H1621" s="6" t="str">
        <f>'CALC | Main Engine'!$E1621</f>
        <v/>
      </c>
      <c r="I1621" s="34" t="str">
        <f>IFERROR('CALC | Main Engine'!$F1621*INDEX(MassUnitsTable[],MATCH($R$3,MassUnitsTable[Mass Units],0),2), "")</f>
        <v/>
      </c>
      <c r="J1621" s="27" t="str">
        <f>IFERROR('CALC | Booster'!$F1621*INDEX(MassUnitsTable[],MATCH($R$3,MassUnitsTable[Mass Units],0),2), "")</f>
        <v/>
      </c>
      <c r="K1621" s="32" t="str">
        <f t="shared" si="134"/>
        <v/>
      </c>
      <c r="L1621" s="34" t="str">
        <f>IFERROR(('CALC | Main Engine'!N1621+'CALC | Booster'!N1621)*INDEX(MassUnitsTable[],MATCH($R$3,MassUnitsTable[Mass Units],0),2), "")</f>
        <v/>
      </c>
      <c r="M1621" s="27" t="str">
        <f>IFERROR(('CALC | Main Engine'!O1621+'CALC | Booster'!O1621)*INDEX(MassUnitsTable[],MATCH($R$3,MassUnitsTable[Mass Units],0),2), "")</f>
        <v/>
      </c>
      <c r="N1621" s="27" t="str">
        <f>IFERROR(('CALC | Main Engine'!P1621+'CALC | Booster'!P1621)*INDEX(MassUnitsTable[],MATCH($R$3,MassUnitsTable[Mass Units],0),2), "")</f>
        <v/>
      </c>
      <c r="O1621" s="27" t="str">
        <f>IFERROR(('CALC | Main Engine'!Q1621+'CALC | Booster'!Q1621)*INDEX(MassUnitsTable[],MATCH($R$3,MassUnitsTable[Mass Units],0),2), "")</f>
        <v/>
      </c>
      <c r="P1621" s="27" t="str">
        <f>IFERROR(('CALC | Main Engine'!R1621+'CALC | Booster'!R1621)*INDEX(MassUnitsTable[],MATCH($R$3,MassUnitsTable[Mass Units],0),2), "")</f>
        <v/>
      </c>
      <c r="Q1621" s="27" t="str">
        <f>IFERROR(('CALC | Main Engine'!S1621+'CALC | Booster'!S1621)*INDEX(MassUnitsTable[],MATCH($R$3,MassUnitsTable[Mass Units],0),2), "")</f>
        <v/>
      </c>
      <c r="R1621" s="32" t="str">
        <f>IFERROR(('CALC | Main Engine'!T1621+'CALC | Booster'!T1621)*INDEX(MassUnitsTable[],MATCH($R$3,MassUnitsTable[Mass Units],0),2), "")</f>
        <v/>
      </c>
      <c r="S1621" s="10"/>
    </row>
    <row r="1622" spans="1:19" x14ac:dyDescent="0.25">
      <c r="A1622" s="10"/>
      <c r="B1622" s="4" t="str">
        <f t="shared" si="130"/>
        <v/>
      </c>
      <c r="C1622" s="5" t="str">
        <f t="shared" si="131"/>
        <v/>
      </c>
      <c r="D1622" s="5" t="str">
        <f t="shared" si="132"/>
        <v/>
      </c>
      <c r="E1622" s="5" t="str">
        <f t="shared" si="133"/>
        <v/>
      </c>
      <c r="F1622" s="5" t="str">
        <f>'CALC | Main Engine'!$B1622</f>
        <v/>
      </c>
      <c r="G1622" s="27" t="str">
        <f>'CALC | Main Engine'!$C1622</f>
        <v/>
      </c>
      <c r="H1622" s="6" t="str">
        <f>'CALC | Main Engine'!$E1622</f>
        <v/>
      </c>
      <c r="I1622" s="34" t="str">
        <f>IFERROR('CALC | Main Engine'!$F1622*INDEX(MassUnitsTable[],MATCH($R$3,MassUnitsTable[Mass Units],0),2), "")</f>
        <v/>
      </c>
      <c r="J1622" s="27" t="str">
        <f>IFERROR('CALC | Booster'!$F1622*INDEX(MassUnitsTable[],MATCH($R$3,MassUnitsTable[Mass Units],0),2), "")</f>
        <v/>
      </c>
      <c r="K1622" s="32" t="str">
        <f t="shared" si="134"/>
        <v/>
      </c>
      <c r="L1622" s="34" t="str">
        <f>IFERROR(('CALC | Main Engine'!N1622+'CALC | Booster'!N1622)*INDEX(MassUnitsTable[],MATCH($R$3,MassUnitsTable[Mass Units],0),2), "")</f>
        <v/>
      </c>
      <c r="M1622" s="27" t="str">
        <f>IFERROR(('CALC | Main Engine'!O1622+'CALC | Booster'!O1622)*INDEX(MassUnitsTable[],MATCH($R$3,MassUnitsTable[Mass Units],0),2), "")</f>
        <v/>
      </c>
      <c r="N1622" s="27" t="str">
        <f>IFERROR(('CALC | Main Engine'!P1622+'CALC | Booster'!P1622)*INDEX(MassUnitsTable[],MATCH($R$3,MassUnitsTable[Mass Units],0),2), "")</f>
        <v/>
      </c>
      <c r="O1622" s="27" t="str">
        <f>IFERROR(('CALC | Main Engine'!Q1622+'CALC | Booster'!Q1622)*INDEX(MassUnitsTable[],MATCH($R$3,MassUnitsTable[Mass Units],0),2), "")</f>
        <v/>
      </c>
      <c r="P1622" s="27" t="str">
        <f>IFERROR(('CALC | Main Engine'!R1622+'CALC | Booster'!R1622)*INDEX(MassUnitsTable[],MATCH($R$3,MassUnitsTable[Mass Units],0),2), "")</f>
        <v/>
      </c>
      <c r="Q1622" s="27" t="str">
        <f>IFERROR(('CALC | Main Engine'!S1622+'CALC | Booster'!S1622)*INDEX(MassUnitsTable[],MATCH($R$3,MassUnitsTable[Mass Units],0),2), "")</f>
        <v/>
      </c>
      <c r="R1622" s="32" t="str">
        <f>IFERROR(('CALC | Main Engine'!T1622+'CALC | Booster'!T1622)*INDEX(MassUnitsTable[],MATCH($R$3,MassUnitsTable[Mass Units],0),2), "")</f>
        <v/>
      </c>
      <c r="S1622" s="10"/>
    </row>
    <row r="1623" spans="1:19" x14ac:dyDescent="0.25">
      <c r="A1623" s="10"/>
      <c r="B1623" s="4" t="str">
        <f t="shared" si="130"/>
        <v/>
      </c>
      <c r="C1623" s="5" t="str">
        <f t="shared" si="131"/>
        <v/>
      </c>
      <c r="D1623" s="5" t="str">
        <f t="shared" si="132"/>
        <v/>
      </c>
      <c r="E1623" s="5" t="str">
        <f t="shared" si="133"/>
        <v/>
      </c>
      <c r="F1623" s="5" t="str">
        <f>'CALC | Main Engine'!$B1623</f>
        <v/>
      </c>
      <c r="G1623" s="27" t="str">
        <f>'CALC | Main Engine'!$C1623</f>
        <v/>
      </c>
      <c r="H1623" s="6" t="str">
        <f>'CALC | Main Engine'!$E1623</f>
        <v/>
      </c>
      <c r="I1623" s="34" t="str">
        <f>IFERROR('CALC | Main Engine'!$F1623*INDEX(MassUnitsTable[],MATCH($R$3,MassUnitsTable[Mass Units],0),2), "")</f>
        <v/>
      </c>
      <c r="J1623" s="27" t="str">
        <f>IFERROR('CALC | Booster'!$F1623*INDEX(MassUnitsTable[],MATCH($R$3,MassUnitsTable[Mass Units],0),2), "")</f>
        <v/>
      </c>
      <c r="K1623" s="32" t="str">
        <f t="shared" si="134"/>
        <v/>
      </c>
      <c r="L1623" s="34" t="str">
        <f>IFERROR(('CALC | Main Engine'!N1623+'CALC | Booster'!N1623)*INDEX(MassUnitsTable[],MATCH($R$3,MassUnitsTable[Mass Units],0),2), "")</f>
        <v/>
      </c>
      <c r="M1623" s="27" t="str">
        <f>IFERROR(('CALC | Main Engine'!O1623+'CALC | Booster'!O1623)*INDEX(MassUnitsTable[],MATCH($R$3,MassUnitsTable[Mass Units],0),2), "")</f>
        <v/>
      </c>
      <c r="N1623" s="27" t="str">
        <f>IFERROR(('CALC | Main Engine'!P1623+'CALC | Booster'!P1623)*INDEX(MassUnitsTable[],MATCH($R$3,MassUnitsTable[Mass Units],0),2), "")</f>
        <v/>
      </c>
      <c r="O1623" s="27" t="str">
        <f>IFERROR(('CALC | Main Engine'!Q1623+'CALC | Booster'!Q1623)*INDEX(MassUnitsTable[],MATCH($R$3,MassUnitsTable[Mass Units],0),2), "")</f>
        <v/>
      </c>
      <c r="P1623" s="27" t="str">
        <f>IFERROR(('CALC | Main Engine'!R1623+'CALC | Booster'!R1623)*INDEX(MassUnitsTable[],MATCH($R$3,MassUnitsTable[Mass Units],0),2), "")</f>
        <v/>
      </c>
      <c r="Q1623" s="27" t="str">
        <f>IFERROR(('CALC | Main Engine'!S1623+'CALC | Booster'!S1623)*INDEX(MassUnitsTable[],MATCH($R$3,MassUnitsTable[Mass Units],0),2), "")</f>
        <v/>
      </c>
      <c r="R1623" s="32" t="str">
        <f>IFERROR(('CALC | Main Engine'!T1623+'CALC | Booster'!T1623)*INDEX(MassUnitsTable[],MATCH($R$3,MassUnitsTable[Mass Units],0),2), "")</f>
        <v/>
      </c>
      <c r="S1623" s="10"/>
    </row>
    <row r="1624" spans="1:19" x14ac:dyDescent="0.25">
      <c r="A1624" s="10"/>
      <c r="B1624" s="4" t="str">
        <f t="shared" si="130"/>
        <v/>
      </c>
      <c r="C1624" s="5" t="str">
        <f t="shared" si="131"/>
        <v/>
      </c>
      <c r="D1624" s="5" t="str">
        <f t="shared" si="132"/>
        <v/>
      </c>
      <c r="E1624" s="5" t="str">
        <f t="shared" si="133"/>
        <v/>
      </c>
      <c r="F1624" s="5" t="str">
        <f>'CALC | Main Engine'!$B1624</f>
        <v/>
      </c>
      <c r="G1624" s="27" t="str">
        <f>'CALC | Main Engine'!$C1624</f>
        <v/>
      </c>
      <c r="H1624" s="6" t="str">
        <f>'CALC | Main Engine'!$E1624</f>
        <v/>
      </c>
      <c r="I1624" s="34" t="str">
        <f>IFERROR('CALC | Main Engine'!$F1624*INDEX(MassUnitsTable[],MATCH($R$3,MassUnitsTable[Mass Units],0),2), "")</f>
        <v/>
      </c>
      <c r="J1624" s="27" t="str">
        <f>IFERROR('CALC | Booster'!$F1624*INDEX(MassUnitsTable[],MATCH($R$3,MassUnitsTable[Mass Units],0),2), "")</f>
        <v/>
      </c>
      <c r="K1624" s="32" t="str">
        <f t="shared" si="134"/>
        <v/>
      </c>
      <c r="L1624" s="34" t="str">
        <f>IFERROR(('CALC | Main Engine'!N1624+'CALC | Booster'!N1624)*INDEX(MassUnitsTable[],MATCH($R$3,MassUnitsTable[Mass Units],0),2), "")</f>
        <v/>
      </c>
      <c r="M1624" s="27" t="str">
        <f>IFERROR(('CALC | Main Engine'!O1624+'CALC | Booster'!O1624)*INDEX(MassUnitsTable[],MATCH($R$3,MassUnitsTable[Mass Units],0),2), "")</f>
        <v/>
      </c>
      <c r="N1624" s="27" t="str">
        <f>IFERROR(('CALC | Main Engine'!P1624+'CALC | Booster'!P1624)*INDEX(MassUnitsTable[],MATCH($R$3,MassUnitsTable[Mass Units],0),2), "")</f>
        <v/>
      </c>
      <c r="O1624" s="27" t="str">
        <f>IFERROR(('CALC | Main Engine'!Q1624+'CALC | Booster'!Q1624)*INDEX(MassUnitsTable[],MATCH($R$3,MassUnitsTable[Mass Units],0),2), "")</f>
        <v/>
      </c>
      <c r="P1624" s="27" t="str">
        <f>IFERROR(('CALC | Main Engine'!R1624+'CALC | Booster'!R1624)*INDEX(MassUnitsTable[],MATCH($R$3,MassUnitsTable[Mass Units],0),2), "")</f>
        <v/>
      </c>
      <c r="Q1624" s="27" t="str">
        <f>IFERROR(('CALC | Main Engine'!S1624+'CALC | Booster'!S1624)*INDEX(MassUnitsTable[],MATCH($R$3,MassUnitsTable[Mass Units],0),2), "")</f>
        <v/>
      </c>
      <c r="R1624" s="32" t="str">
        <f>IFERROR(('CALC | Main Engine'!T1624+'CALC | Booster'!T1624)*INDEX(MassUnitsTable[],MATCH($R$3,MassUnitsTable[Mass Units],0),2), "")</f>
        <v/>
      </c>
      <c r="S1624" s="10"/>
    </row>
    <row r="1625" spans="1:19" x14ac:dyDescent="0.25">
      <c r="A1625" s="10"/>
      <c r="B1625" s="4" t="str">
        <f t="shared" si="130"/>
        <v/>
      </c>
      <c r="C1625" s="5" t="str">
        <f t="shared" si="131"/>
        <v/>
      </c>
      <c r="D1625" s="5" t="str">
        <f t="shared" si="132"/>
        <v/>
      </c>
      <c r="E1625" s="5" t="str">
        <f t="shared" si="133"/>
        <v/>
      </c>
      <c r="F1625" s="5" t="str">
        <f>'CALC | Main Engine'!$B1625</f>
        <v/>
      </c>
      <c r="G1625" s="27" t="str">
        <f>'CALC | Main Engine'!$C1625</f>
        <v/>
      </c>
      <c r="H1625" s="6" t="str">
        <f>'CALC | Main Engine'!$E1625</f>
        <v/>
      </c>
      <c r="I1625" s="34" t="str">
        <f>IFERROR('CALC | Main Engine'!$F1625*INDEX(MassUnitsTable[],MATCH($R$3,MassUnitsTable[Mass Units],0),2), "")</f>
        <v/>
      </c>
      <c r="J1625" s="27" t="str">
        <f>IFERROR('CALC | Booster'!$F1625*INDEX(MassUnitsTable[],MATCH($R$3,MassUnitsTable[Mass Units],0),2), "")</f>
        <v/>
      </c>
      <c r="K1625" s="32" t="str">
        <f t="shared" si="134"/>
        <v/>
      </c>
      <c r="L1625" s="34" t="str">
        <f>IFERROR(('CALC | Main Engine'!N1625+'CALC | Booster'!N1625)*INDEX(MassUnitsTable[],MATCH($R$3,MassUnitsTable[Mass Units],0),2), "")</f>
        <v/>
      </c>
      <c r="M1625" s="27" t="str">
        <f>IFERROR(('CALC | Main Engine'!O1625+'CALC | Booster'!O1625)*INDEX(MassUnitsTable[],MATCH($R$3,MassUnitsTable[Mass Units],0),2), "")</f>
        <v/>
      </c>
      <c r="N1625" s="27" t="str">
        <f>IFERROR(('CALC | Main Engine'!P1625+'CALC | Booster'!P1625)*INDEX(MassUnitsTable[],MATCH($R$3,MassUnitsTable[Mass Units],0),2), "")</f>
        <v/>
      </c>
      <c r="O1625" s="27" t="str">
        <f>IFERROR(('CALC | Main Engine'!Q1625+'CALC | Booster'!Q1625)*INDEX(MassUnitsTable[],MATCH($R$3,MassUnitsTable[Mass Units],0),2), "")</f>
        <v/>
      </c>
      <c r="P1625" s="27" t="str">
        <f>IFERROR(('CALC | Main Engine'!R1625+'CALC | Booster'!R1625)*INDEX(MassUnitsTable[],MATCH($R$3,MassUnitsTable[Mass Units],0),2), "")</f>
        <v/>
      </c>
      <c r="Q1625" s="27" t="str">
        <f>IFERROR(('CALC | Main Engine'!S1625+'CALC | Booster'!S1625)*INDEX(MassUnitsTable[],MATCH($R$3,MassUnitsTable[Mass Units],0),2), "")</f>
        <v/>
      </c>
      <c r="R1625" s="32" t="str">
        <f>IFERROR(('CALC | Main Engine'!T1625+'CALC | Booster'!T1625)*INDEX(MassUnitsTable[],MATCH($R$3,MassUnitsTable[Mass Units],0),2), "")</f>
        <v/>
      </c>
      <c r="S1625" s="10"/>
    </row>
    <row r="1626" spans="1:19" x14ac:dyDescent="0.25">
      <c r="A1626" s="10"/>
      <c r="B1626" s="4" t="str">
        <f t="shared" si="130"/>
        <v/>
      </c>
      <c r="C1626" s="5" t="str">
        <f t="shared" si="131"/>
        <v/>
      </c>
      <c r="D1626" s="5" t="str">
        <f t="shared" si="132"/>
        <v/>
      </c>
      <c r="E1626" s="5" t="str">
        <f t="shared" si="133"/>
        <v/>
      </c>
      <c r="F1626" s="5" t="str">
        <f>'CALC | Main Engine'!$B1626</f>
        <v/>
      </c>
      <c r="G1626" s="27" t="str">
        <f>'CALC | Main Engine'!$C1626</f>
        <v/>
      </c>
      <c r="H1626" s="6" t="str">
        <f>'CALC | Main Engine'!$E1626</f>
        <v/>
      </c>
      <c r="I1626" s="34" t="str">
        <f>IFERROR('CALC | Main Engine'!$F1626*INDEX(MassUnitsTable[],MATCH($R$3,MassUnitsTable[Mass Units],0),2), "")</f>
        <v/>
      </c>
      <c r="J1626" s="27" t="str">
        <f>IFERROR('CALC | Booster'!$F1626*INDEX(MassUnitsTable[],MATCH($R$3,MassUnitsTable[Mass Units],0),2), "")</f>
        <v/>
      </c>
      <c r="K1626" s="32" t="str">
        <f t="shared" si="134"/>
        <v/>
      </c>
      <c r="L1626" s="34" t="str">
        <f>IFERROR(('CALC | Main Engine'!N1626+'CALC | Booster'!N1626)*INDEX(MassUnitsTable[],MATCH($R$3,MassUnitsTable[Mass Units],0),2), "")</f>
        <v/>
      </c>
      <c r="M1626" s="27" t="str">
        <f>IFERROR(('CALC | Main Engine'!O1626+'CALC | Booster'!O1626)*INDEX(MassUnitsTable[],MATCH($R$3,MassUnitsTable[Mass Units],0),2), "")</f>
        <v/>
      </c>
      <c r="N1626" s="27" t="str">
        <f>IFERROR(('CALC | Main Engine'!P1626+'CALC | Booster'!P1626)*INDEX(MassUnitsTable[],MATCH($R$3,MassUnitsTable[Mass Units],0),2), "")</f>
        <v/>
      </c>
      <c r="O1626" s="27" t="str">
        <f>IFERROR(('CALC | Main Engine'!Q1626+'CALC | Booster'!Q1626)*INDEX(MassUnitsTable[],MATCH($R$3,MassUnitsTable[Mass Units],0),2), "")</f>
        <v/>
      </c>
      <c r="P1626" s="27" t="str">
        <f>IFERROR(('CALC | Main Engine'!R1626+'CALC | Booster'!R1626)*INDEX(MassUnitsTable[],MATCH($R$3,MassUnitsTable[Mass Units],0),2), "")</f>
        <v/>
      </c>
      <c r="Q1626" s="27" t="str">
        <f>IFERROR(('CALC | Main Engine'!S1626+'CALC | Booster'!S1626)*INDEX(MassUnitsTable[],MATCH($R$3,MassUnitsTable[Mass Units],0),2), "")</f>
        <v/>
      </c>
      <c r="R1626" s="32" t="str">
        <f>IFERROR(('CALC | Main Engine'!T1626+'CALC | Booster'!T1626)*INDEX(MassUnitsTable[],MATCH($R$3,MassUnitsTable[Mass Units],0),2), "")</f>
        <v/>
      </c>
      <c r="S1626" s="10"/>
    </row>
    <row r="1627" spans="1:19" x14ac:dyDescent="0.25">
      <c r="A1627" s="10"/>
      <c r="B1627" s="4" t="str">
        <f t="shared" si="130"/>
        <v/>
      </c>
      <c r="C1627" s="5" t="str">
        <f t="shared" si="131"/>
        <v/>
      </c>
      <c r="D1627" s="5" t="str">
        <f t="shared" si="132"/>
        <v/>
      </c>
      <c r="E1627" s="5" t="str">
        <f t="shared" si="133"/>
        <v/>
      </c>
      <c r="F1627" s="5" t="str">
        <f>'CALC | Main Engine'!$B1627</f>
        <v/>
      </c>
      <c r="G1627" s="27" t="str">
        <f>'CALC | Main Engine'!$C1627</f>
        <v/>
      </c>
      <c r="H1627" s="6" t="str">
        <f>'CALC | Main Engine'!$E1627</f>
        <v/>
      </c>
      <c r="I1627" s="34" t="str">
        <f>IFERROR('CALC | Main Engine'!$F1627*INDEX(MassUnitsTable[],MATCH($R$3,MassUnitsTable[Mass Units],0),2), "")</f>
        <v/>
      </c>
      <c r="J1627" s="27" t="str">
        <f>IFERROR('CALC | Booster'!$F1627*INDEX(MassUnitsTable[],MATCH($R$3,MassUnitsTable[Mass Units],0),2), "")</f>
        <v/>
      </c>
      <c r="K1627" s="32" t="str">
        <f t="shared" si="134"/>
        <v/>
      </c>
      <c r="L1627" s="34" t="str">
        <f>IFERROR(('CALC | Main Engine'!N1627+'CALC | Booster'!N1627)*INDEX(MassUnitsTable[],MATCH($R$3,MassUnitsTable[Mass Units],0),2), "")</f>
        <v/>
      </c>
      <c r="M1627" s="27" t="str">
        <f>IFERROR(('CALC | Main Engine'!O1627+'CALC | Booster'!O1627)*INDEX(MassUnitsTable[],MATCH($R$3,MassUnitsTable[Mass Units],0),2), "")</f>
        <v/>
      </c>
      <c r="N1627" s="27" t="str">
        <f>IFERROR(('CALC | Main Engine'!P1627+'CALC | Booster'!P1627)*INDEX(MassUnitsTable[],MATCH($R$3,MassUnitsTable[Mass Units],0),2), "")</f>
        <v/>
      </c>
      <c r="O1627" s="27" t="str">
        <f>IFERROR(('CALC | Main Engine'!Q1627+'CALC | Booster'!Q1627)*INDEX(MassUnitsTable[],MATCH($R$3,MassUnitsTable[Mass Units],0),2), "")</f>
        <v/>
      </c>
      <c r="P1627" s="27" t="str">
        <f>IFERROR(('CALC | Main Engine'!R1627+'CALC | Booster'!R1627)*INDEX(MassUnitsTable[],MATCH($R$3,MassUnitsTable[Mass Units],0),2), "")</f>
        <v/>
      </c>
      <c r="Q1627" s="27" t="str">
        <f>IFERROR(('CALC | Main Engine'!S1627+'CALC | Booster'!S1627)*INDEX(MassUnitsTable[],MATCH($R$3,MassUnitsTable[Mass Units],0),2), "")</f>
        <v/>
      </c>
      <c r="R1627" s="32" t="str">
        <f>IFERROR(('CALC | Main Engine'!T1627+'CALC | Booster'!T1627)*INDEX(MassUnitsTable[],MATCH($R$3,MassUnitsTable[Mass Units],0),2), "")</f>
        <v/>
      </c>
      <c r="S1627" s="10"/>
    </row>
    <row r="1628" spans="1:19" x14ac:dyDescent="0.25">
      <c r="A1628" s="10"/>
      <c r="B1628" s="4" t="str">
        <f t="shared" si="130"/>
        <v/>
      </c>
      <c r="C1628" s="5" t="str">
        <f t="shared" si="131"/>
        <v/>
      </c>
      <c r="D1628" s="5" t="str">
        <f t="shared" si="132"/>
        <v/>
      </c>
      <c r="E1628" s="5" t="str">
        <f t="shared" si="133"/>
        <v/>
      </c>
      <c r="F1628" s="5" t="str">
        <f>'CALC | Main Engine'!$B1628</f>
        <v/>
      </c>
      <c r="G1628" s="27" t="str">
        <f>'CALC | Main Engine'!$C1628</f>
        <v/>
      </c>
      <c r="H1628" s="6" t="str">
        <f>'CALC | Main Engine'!$E1628</f>
        <v/>
      </c>
      <c r="I1628" s="34" t="str">
        <f>IFERROR('CALC | Main Engine'!$F1628*INDEX(MassUnitsTable[],MATCH($R$3,MassUnitsTable[Mass Units],0),2), "")</f>
        <v/>
      </c>
      <c r="J1628" s="27" t="str">
        <f>IFERROR('CALC | Booster'!$F1628*INDEX(MassUnitsTable[],MATCH($R$3,MassUnitsTable[Mass Units],0),2), "")</f>
        <v/>
      </c>
      <c r="K1628" s="32" t="str">
        <f t="shared" si="134"/>
        <v/>
      </c>
      <c r="L1628" s="34" t="str">
        <f>IFERROR(('CALC | Main Engine'!N1628+'CALC | Booster'!N1628)*INDEX(MassUnitsTable[],MATCH($R$3,MassUnitsTable[Mass Units],0),2), "")</f>
        <v/>
      </c>
      <c r="M1628" s="27" t="str">
        <f>IFERROR(('CALC | Main Engine'!O1628+'CALC | Booster'!O1628)*INDEX(MassUnitsTable[],MATCH($R$3,MassUnitsTable[Mass Units],0),2), "")</f>
        <v/>
      </c>
      <c r="N1628" s="27" t="str">
        <f>IFERROR(('CALC | Main Engine'!P1628+'CALC | Booster'!P1628)*INDEX(MassUnitsTable[],MATCH($R$3,MassUnitsTable[Mass Units],0),2), "")</f>
        <v/>
      </c>
      <c r="O1628" s="27" t="str">
        <f>IFERROR(('CALC | Main Engine'!Q1628+'CALC | Booster'!Q1628)*INDEX(MassUnitsTable[],MATCH($R$3,MassUnitsTable[Mass Units],0),2), "")</f>
        <v/>
      </c>
      <c r="P1628" s="27" t="str">
        <f>IFERROR(('CALC | Main Engine'!R1628+'CALC | Booster'!R1628)*INDEX(MassUnitsTable[],MATCH($R$3,MassUnitsTable[Mass Units],0),2), "")</f>
        <v/>
      </c>
      <c r="Q1628" s="27" t="str">
        <f>IFERROR(('CALC | Main Engine'!S1628+'CALC | Booster'!S1628)*INDEX(MassUnitsTable[],MATCH($R$3,MassUnitsTable[Mass Units],0),2), "")</f>
        <v/>
      </c>
      <c r="R1628" s="32" t="str">
        <f>IFERROR(('CALC | Main Engine'!T1628+'CALC | Booster'!T1628)*INDEX(MassUnitsTable[],MATCH($R$3,MassUnitsTable[Mass Units],0),2), "")</f>
        <v/>
      </c>
      <c r="S1628" s="10"/>
    </row>
    <row r="1629" spans="1:19" x14ac:dyDescent="0.25">
      <c r="A1629" s="10"/>
      <c r="B1629" s="4" t="str">
        <f t="shared" si="130"/>
        <v/>
      </c>
      <c r="C1629" s="5" t="str">
        <f t="shared" si="131"/>
        <v/>
      </c>
      <c r="D1629" s="5" t="str">
        <f t="shared" si="132"/>
        <v/>
      </c>
      <c r="E1629" s="5" t="str">
        <f t="shared" si="133"/>
        <v/>
      </c>
      <c r="F1629" s="5" t="str">
        <f>'CALC | Main Engine'!$B1629</f>
        <v/>
      </c>
      <c r="G1629" s="27" t="str">
        <f>'CALC | Main Engine'!$C1629</f>
        <v/>
      </c>
      <c r="H1629" s="6" t="str">
        <f>'CALC | Main Engine'!$E1629</f>
        <v/>
      </c>
      <c r="I1629" s="34" t="str">
        <f>IFERROR('CALC | Main Engine'!$F1629*INDEX(MassUnitsTable[],MATCH($R$3,MassUnitsTable[Mass Units],0),2), "")</f>
        <v/>
      </c>
      <c r="J1629" s="27" t="str">
        <f>IFERROR('CALC | Booster'!$F1629*INDEX(MassUnitsTable[],MATCH($R$3,MassUnitsTable[Mass Units],0),2), "")</f>
        <v/>
      </c>
      <c r="K1629" s="32" t="str">
        <f t="shared" si="134"/>
        <v/>
      </c>
      <c r="L1629" s="34" t="str">
        <f>IFERROR(('CALC | Main Engine'!N1629+'CALC | Booster'!N1629)*INDEX(MassUnitsTable[],MATCH($R$3,MassUnitsTable[Mass Units],0),2), "")</f>
        <v/>
      </c>
      <c r="M1629" s="27" t="str">
        <f>IFERROR(('CALC | Main Engine'!O1629+'CALC | Booster'!O1629)*INDEX(MassUnitsTable[],MATCH($R$3,MassUnitsTable[Mass Units],0),2), "")</f>
        <v/>
      </c>
      <c r="N1629" s="27" t="str">
        <f>IFERROR(('CALC | Main Engine'!P1629+'CALC | Booster'!P1629)*INDEX(MassUnitsTable[],MATCH($R$3,MassUnitsTable[Mass Units],0),2), "")</f>
        <v/>
      </c>
      <c r="O1629" s="27" t="str">
        <f>IFERROR(('CALC | Main Engine'!Q1629+'CALC | Booster'!Q1629)*INDEX(MassUnitsTable[],MATCH($R$3,MassUnitsTable[Mass Units],0),2), "")</f>
        <v/>
      </c>
      <c r="P1629" s="27" t="str">
        <f>IFERROR(('CALC | Main Engine'!R1629+'CALC | Booster'!R1629)*INDEX(MassUnitsTable[],MATCH($R$3,MassUnitsTable[Mass Units],0),2), "")</f>
        <v/>
      </c>
      <c r="Q1629" s="27" t="str">
        <f>IFERROR(('CALC | Main Engine'!S1629+'CALC | Booster'!S1629)*INDEX(MassUnitsTable[],MATCH($R$3,MassUnitsTable[Mass Units],0),2), "")</f>
        <v/>
      </c>
      <c r="R1629" s="32" t="str">
        <f>IFERROR(('CALC | Main Engine'!T1629+'CALC | Booster'!T1629)*INDEX(MassUnitsTable[],MATCH($R$3,MassUnitsTable[Mass Units],0),2), "")</f>
        <v/>
      </c>
      <c r="S1629" s="10"/>
    </row>
    <row r="1630" spans="1:19" x14ac:dyDescent="0.25">
      <c r="A1630" s="10"/>
      <c r="B1630" s="4" t="str">
        <f t="shared" si="130"/>
        <v/>
      </c>
      <c r="C1630" s="5" t="str">
        <f t="shared" si="131"/>
        <v/>
      </c>
      <c r="D1630" s="5" t="str">
        <f t="shared" si="132"/>
        <v/>
      </c>
      <c r="E1630" s="5" t="str">
        <f t="shared" si="133"/>
        <v/>
      </c>
      <c r="F1630" s="5" t="str">
        <f>'CALC | Main Engine'!$B1630</f>
        <v/>
      </c>
      <c r="G1630" s="27" t="str">
        <f>'CALC | Main Engine'!$C1630</f>
        <v/>
      </c>
      <c r="H1630" s="6" t="str">
        <f>'CALC | Main Engine'!$E1630</f>
        <v/>
      </c>
      <c r="I1630" s="34" t="str">
        <f>IFERROR('CALC | Main Engine'!$F1630*INDEX(MassUnitsTable[],MATCH($R$3,MassUnitsTable[Mass Units],0),2), "")</f>
        <v/>
      </c>
      <c r="J1630" s="27" t="str">
        <f>IFERROR('CALC | Booster'!$F1630*INDEX(MassUnitsTable[],MATCH($R$3,MassUnitsTable[Mass Units],0),2), "")</f>
        <v/>
      </c>
      <c r="K1630" s="32" t="str">
        <f t="shared" si="134"/>
        <v/>
      </c>
      <c r="L1630" s="34" t="str">
        <f>IFERROR(('CALC | Main Engine'!N1630+'CALC | Booster'!N1630)*INDEX(MassUnitsTable[],MATCH($R$3,MassUnitsTable[Mass Units],0),2), "")</f>
        <v/>
      </c>
      <c r="M1630" s="27" t="str">
        <f>IFERROR(('CALC | Main Engine'!O1630+'CALC | Booster'!O1630)*INDEX(MassUnitsTable[],MATCH($R$3,MassUnitsTable[Mass Units],0),2), "")</f>
        <v/>
      </c>
      <c r="N1630" s="27" t="str">
        <f>IFERROR(('CALC | Main Engine'!P1630+'CALC | Booster'!P1630)*INDEX(MassUnitsTable[],MATCH($R$3,MassUnitsTable[Mass Units],0),2), "")</f>
        <v/>
      </c>
      <c r="O1630" s="27" t="str">
        <f>IFERROR(('CALC | Main Engine'!Q1630+'CALC | Booster'!Q1630)*INDEX(MassUnitsTable[],MATCH($R$3,MassUnitsTable[Mass Units],0),2), "")</f>
        <v/>
      </c>
      <c r="P1630" s="27" t="str">
        <f>IFERROR(('CALC | Main Engine'!R1630+'CALC | Booster'!R1630)*INDEX(MassUnitsTable[],MATCH($R$3,MassUnitsTable[Mass Units],0),2), "")</f>
        <v/>
      </c>
      <c r="Q1630" s="27" t="str">
        <f>IFERROR(('CALC | Main Engine'!S1630+'CALC | Booster'!S1630)*INDEX(MassUnitsTable[],MATCH($R$3,MassUnitsTable[Mass Units],0),2), "")</f>
        <v/>
      </c>
      <c r="R1630" s="32" t="str">
        <f>IFERROR(('CALC | Main Engine'!T1630+'CALC | Booster'!T1630)*INDEX(MassUnitsTable[],MATCH($R$3,MassUnitsTable[Mass Units],0),2), "")</f>
        <v/>
      </c>
      <c r="S1630" s="10"/>
    </row>
    <row r="1631" spans="1:19" x14ac:dyDescent="0.25">
      <c r="A1631" s="10"/>
      <c r="B1631" s="4" t="str">
        <f t="shared" si="130"/>
        <v/>
      </c>
      <c r="C1631" s="5" t="str">
        <f t="shared" si="131"/>
        <v/>
      </c>
      <c r="D1631" s="5" t="str">
        <f t="shared" si="132"/>
        <v/>
      </c>
      <c r="E1631" s="5" t="str">
        <f t="shared" si="133"/>
        <v/>
      </c>
      <c r="F1631" s="5" t="str">
        <f>'CALC | Main Engine'!$B1631</f>
        <v/>
      </c>
      <c r="G1631" s="27" t="str">
        <f>'CALC | Main Engine'!$C1631</f>
        <v/>
      </c>
      <c r="H1631" s="6" t="str">
        <f>'CALC | Main Engine'!$E1631</f>
        <v/>
      </c>
      <c r="I1631" s="34" t="str">
        <f>IFERROR('CALC | Main Engine'!$F1631*INDEX(MassUnitsTable[],MATCH($R$3,MassUnitsTable[Mass Units],0),2), "")</f>
        <v/>
      </c>
      <c r="J1631" s="27" t="str">
        <f>IFERROR('CALC | Booster'!$F1631*INDEX(MassUnitsTable[],MATCH($R$3,MassUnitsTable[Mass Units],0),2), "")</f>
        <v/>
      </c>
      <c r="K1631" s="32" t="str">
        <f t="shared" si="134"/>
        <v/>
      </c>
      <c r="L1631" s="34" t="str">
        <f>IFERROR(('CALC | Main Engine'!N1631+'CALC | Booster'!N1631)*INDEX(MassUnitsTable[],MATCH($R$3,MassUnitsTable[Mass Units],0),2), "")</f>
        <v/>
      </c>
      <c r="M1631" s="27" t="str">
        <f>IFERROR(('CALC | Main Engine'!O1631+'CALC | Booster'!O1631)*INDEX(MassUnitsTable[],MATCH($R$3,MassUnitsTable[Mass Units],0),2), "")</f>
        <v/>
      </c>
      <c r="N1631" s="27" t="str">
        <f>IFERROR(('CALC | Main Engine'!P1631+'CALC | Booster'!P1631)*INDEX(MassUnitsTable[],MATCH($R$3,MassUnitsTable[Mass Units],0),2), "")</f>
        <v/>
      </c>
      <c r="O1631" s="27" t="str">
        <f>IFERROR(('CALC | Main Engine'!Q1631+'CALC | Booster'!Q1631)*INDEX(MassUnitsTable[],MATCH($R$3,MassUnitsTable[Mass Units],0),2), "")</f>
        <v/>
      </c>
      <c r="P1631" s="27" t="str">
        <f>IFERROR(('CALC | Main Engine'!R1631+'CALC | Booster'!R1631)*INDEX(MassUnitsTable[],MATCH($R$3,MassUnitsTable[Mass Units],0),2), "")</f>
        <v/>
      </c>
      <c r="Q1631" s="27" t="str">
        <f>IFERROR(('CALC | Main Engine'!S1631+'CALC | Booster'!S1631)*INDEX(MassUnitsTable[],MATCH($R$3,MassUnitsTable[Mass Units],0),2), "")</f>
        <v/>
      </c>
      <c r="R1631" s="32" t="str">
        <f>IFERROR(('CALC | Main Engine'!T1631+'CALC | Booster'!T1631)*INDEX(MassUnitsTable[],MATCH($R$3,MassUnitsTable[Mass Units],0),2), "")</f>
        <v/>
      </c>
      <c r="S1631" s="10"/>
    </row>
    <row r="1632" spans="1:19" x14ac:dyDescent="0.25">
      <c r="A1632" s="10"/>
      <c r="B1632" s="4" t="str">
        <f t="shared" si="130"/>
        <v/>
      </c>
      <c r="C1632" s="5" t="str">
        <f t="shared" si="131"/>
        <v/>
      </c>
      <c r="D1632" s="5" t="str">
        <f t="shared" si="132"/>
        <v/>
      </c>
      <c r="E1632" s="5" t="str">
        <f t="shared" si="133"/>
        <v/>
      </c>
      <c r="F1632" s="5" t="str">
        <f>'CALC | Main Engine'!$B1632</f>
        <v/>
      </c>
      <c r="G1632" s="27" t="str">
        <f>'CALC | Main Engine'!$C1632</f>
        <v/>
      </c>
      <c r="H1632" s="6" t="str">
        <f>'CALC | Main Engine'!$E1632</f>
        <v/>
      </c>
      <c r="I1632" s="34" t="str">
        <f>IFERROR('CALC | Main Engine'!$F1632*INDEX(MassUnitsTable[],MATCH($R$3,MassUnitsTable[Mass Units],0),2), "")</f>
        <v/>
      </c>
      <c r="J1632" s="27" t="str">
        <f>IFERROR('CALC | Booster'!$F1632*INDEX(MassUnitsTable[],MATCH($R$3,MassUnitsTable[Mass Units],0),2), "")</f>
        <v/>
      </c>
      <c r="K1632" s="32" t="str">
        <f t="shared" si="134"/>
        <v/>
      </c>
      <c r="L1632" s="34" t="str">
        <f>IFERROR(('CALC | Main Engine'!N1632+'CALC | Booster'!N1632)*INDEX(MassUnitsTable[],MATCH($R$3,MassUnitsTable[Mass Units],0),2), "")</f>
        <v/>
      </c>
      <c r="M1632" s="27" t="str">
        <f>IFERROR(('CALC | Main Engine'!O1632+'CALC | Booster'!O1632)*INDEX(MassUnitsTable[],MATCH($R$3,MassUnitsTable[Mass Units],0),2), "")</f>
        <v/>
      </c>
      <c r="N1632" s="27" t="str">
        <f>IFERROR(('CALC | Main Engine'!P1632+'CALC | Booster'!P1632)*INDEX(MassUnitsTable[],MATCH($R$3,MassUnitsTable[Mass Units],0),2), "")</f>
        <v/>
      </c>
      <c r="O1632" s="27" t="str">
        <f>IFERROR(('CALC | Main Engine'!Q1632+'CALC | Booster'!Q1632)*INDEX(MassUnitsTable[],MATCH($R$3,MassUnitsTable[Mass Units],0),2), "")</f>
        <v/>
      </c>
      <c r="P1632" s="27" t="str">
        <f>IFERROR(('CALC | Main Engine'!R1632+'CALC | Booster'!R1632)*INDEX(MassUnitsTable[],MATCH($R$3,MassUnitsTable[Mass Units],0),2), "")</f>
        <v/>
      </c>
      <c r="Q1632" s="27" t="str">
        <f>IFERROR(('CALC | Main Engine'!S1632+'CALC | Booster'!S1632)*INDEX(MassUnitsTable[],MATCH($R$3,MassUnitsTable[Mass Units],0),2), "")</f>
        <v/>
      </c>
      <c r="R1632" s="32" t="str">
        <f>IFERROR(('CALC | Main Engine'!T1632+'CALC | Booster'!T1632)*INDEX(MassUnitsTable[],MATCH($R$3,MassUnitsTable[Mass Units],0),2), "")</f>
        <v/>
      </c>
      <c r="S1632" s="10"/>
    </row>
    <row r="1633" spans="1:19" x14ac:dyDescent="0.25">
      <c r="A1633" s="10"/>
      <c r="B1633" s="4" t="str">
        <f t="shared" si="130"/>
        <v/>
      </c>
      <c r="C1633" s="5" t="str">
        <f t="shared" si="131"/>
        <v/>
      </c>
      <c r="D1633" s="5" t="str">
        <f t="shared" si="132"/>
        <v/>
      </c>
      <c r="E1633" s="5" t="str">
        <f t="shared" si="133"/>
        <v/>
      </c>
      <c r="F1633" s="5" t="str">
        <f>'CALC | Main Engine'!$B1633</f>
        <v/>
      </c>
      <c r="G1633" s="27" t="str">
        <f>'CALC | Main Engine'!$C1633</f>
        <v/>
      </c>
      <c r="H1633" s="6" t="str">
        <f>'CALC | Main Engine'!$E1633</f>
        <v/>
      </c>
      <c r="I1633" s="34" t="str">
        <f>IFERROR('CALC | Main Engine'!$F1633*INDEX(MassUnitsTable[],MATCH($R$3,MassUnitsTable[Mass Units],0),2), "")</f>
        <v/>
      </c>
      <c r="J1633" s="27" t="str">
        <f>IFERROR('CALC | Booster'!$F1633*INDEX(MassUnitsTable[],MATCH($R$3,MassUnitsTable[Mass Units],0),2), "")</f>
        <v/>
      </c>
      <c r="K1633" s="32" t="str">
        <f t="shared" si="134"/>
        <v/>
      </c>
      <c r="L1633" s="34" t="str">
        <f>IFERROR(('CALC | Main Engine'!N1633+'CALC | Booster'!N1633)*INDEX(MassUnitsTable[],MATCH($R$3,MassUnitsTable[Mass Units],0),2), "")</f>
        <v/>
      </c>
      <c r="M1633" s="27" t="str">
        <f>IFERROR(('CALC | Main Engine'!O1633+'CALC | Booster'!O1633)*INDEX(MassUnitsTable[],MATCH($R$3,MassUnitsTable[Mass Units],0),2), "")</f>
        <v/>
      </c>
      <c r="N1633" s="27" t="str">
        <f>IFERROR(('CALC | Main Engine'!P1633+'CALC | Booster'!P1633)*INDEX(MassUnitsTable[],MATCH($R$3,MassUnitsTable[Mass Units],0),2), "")</f>
        <v/>
      </c>
      <c r="O1633" s="27" t="str">
        <f>IFERROR(('CALC | Main Engine'!Q1633+'CALC | Booster'!Q1633)*INDEX(MassUnitsTable[],MATCH($R$3,MassUnitsTable[Mass Units],0),2), "")</f>
        <v/>
      </c>
      <c r="P1633" s="27" t="str">
        <f>IFERROR(('CALC | Main Engine'!R1633+'CALC | Booster'!R1633)*INDEX(MassUnitsTable[],MATCH($R$3,MassUnitsTable[Mass Units],0),2), "")</f>
        <v/>
      </c>
      <c r="Q1633" s="27" t="str">
        <f>IFERROR(('CALC | Main Engine'!S1633+'CALC | Booster'!S1633)*INDEX(MassUnitsTable[],MATCH($R$3,MassUnitsTable[Mass Units],0),2), "")</f>
        <v/>
      </c>
      <c r="R1633" s="32" t="str">
        <f>IFERROR(('CALC | Main Engine'!T1633+'CALC | Booster'!T1633)*INDEX(MassUnitsTable[],MATCH($R$3,MassUnitsTable[Mass Units],0),2), "")</f>
        <v/>
      </c>
      <c r="S1633" s="10"/>
    </row>
    <row r="1634" spans="1:19" x14ac:dyDescent="0.25">
      <c r="A1634" s="10"/>
      <c r="B1634" s="4" t="str">
        <f t="shared" si="130"/>
        <v/>
      </c>
      <c r="C1634" s="5" t="str">
        <f t="shared" si="131"/>
        <v/>
      </c>
      <c r="D1634" s="5" t="str">
        <f t="shared" si="132"/>
        <v/>
      </c>
      <c r="E1634" s="5" t="str">
        <f t="shared" si="133"/>
        <v/>
      </c>
      <c r="F1634" s="5" t="str">
        <f>'CALC | Main Engine'!$B1634</f>
        <v/>
      </c>
      <c r="G1634" s="27" t="str">
        <f>'CALC | Main Engine'!$C1634</f>
        <v/>
      </c>
      <c r="H1634" s="6" t="str">
        <f>'CALC | Main Engine'!$E1634</f>
        <v/>
      </c>
      <c r="I1634" s="34" t="str">
        <f>IFERROR('CALC | Main Engine'!$F1634*INDEX(MassUnitsTable[],MATCH($R$3,MassUnitsTable[Mass Units],0),2), "")</f>
        <v/>
      </c>
      <c r="J1634" s="27" t="str">
        <f>IFERROR('CALC | Booster'!$F1634*INDEX(MassUnitsTable[],MATCH($R$3,MassUnitsTable[Mass Units],0),2), "")</f>
        <v/>
      </c>
      <c r="K1634" s="32" t="str">
        <f t="shared" si="134"/>
        <v/>
      </c>
      <c r="L1634" s="34" t="str">
        <f>IFERROR(('CALC | Main Engine'!N1634+'CALC | Booster'!N1634)*INDEX(MassUnitsTable[],MATCH($R$3,MassUnitsTable[Mass Units],0),2), "")</f>
        <v/>
      </c>
      <c r="M1634" s="27" t="str">
        <f>IFERROR(('CALC | Main Engine'!O1634+'CALC | Booster'!O1634)*INDEX(MassUnitsTable[],MATCH($R$3,MassUnitsTable[Mass Units],0),2), "")</f>
        <v/>
      </c>
      <c r="N1634" s="27" t="str">
        <f>IFERROR(('CALC | Main Engine'!P1634+'CALC | Booster'!P1634)*INDEX(MassUnitsTable[],MATCH($R$3,MassUnitsTable[Mass Units],0),2), "")</f>
        <v/>
      </c>
      <c r="O1634" s="27" t="str">
        <f>IFERROR(('CALC | Main Engine'!Q1634+'CALC | Booster'!Q1634)*INDEX(MassUnitsTable[],MATCH($R$3,MassUnitsTable[Mass Units],0),2), "")</f>
        <v/>
      </c>
      <c r="P1634" s="27" t="str">
        <f>IFERROR(('CALC | Main Engine'!R1634+'CALC | Booster'!R1634)*INDEX(MassUnitsTable[],MATCH($R$3,MassUnitsTable[Mass Units],0),2), "")</f>
        <v/>
      </c>
      <c r="Q1634" s="27" t="str">
        <f>IFERROR(('CALC | Main Engine'!S1634+'CALC | Booster'!S1634)*INDEX(MassUnitsTable[],MATCH($R$3,MassUnitsTable[Mass Units],0),2), "")</f>
        <v/>
      </c>
      <c r="R1634" s="32" t="str">
        <f>IFERROR(('CALC | Main Engine'!T1634+'CALC | Booster'!T1634)*INDEX(MassUnitsTable[],MATCH($R$3,MassUnitsTable[Mass Units],0),2), "")</f>
        <v/>
      </c>
      <c r="S1634" s="10"/>
    </row>
    <row r="1635" spans="1:19" x14ac:dyDescent="0.25">
      <c r="A1635" s="10"/>
      <c r="B1635" s="4" t="str">
        <f t="shared" si="130"/>
        <v/>
      </c>
      <c r="C1635" s="5" t="str">
        <f t="shared" si="131"/>
        <v/>
      </c>
      <c r="D1635" s="5" t="str">
        <f t="shared" si="132"/>
        <v/>
      </c>
      <c r="E1635" s="5" t="str">
        <f t="shared" si="133"/>
        <v/>
      </c>
      <c r="F1635" s="5" t="str">
        <f>'CALC | Main Engine'!$B1635</f>
        <v/>
      </c>
      <c r="G1635" s="27" t="str">
        <f>'CALC | Main Engine'!$C1635</f>
        <v/>
      </c>
      <c r="H1635" s="6" t="str">
        <f>'CALC | Main Engine'!$E1635</f>
        <v/>
      </c>
      <c r="I1635" s="34" t="str">
        <f>IFERROR('CALC | Main Engine'!$F1635*INDEX(MassUnitsTable[],MATCH($R$3,MassUnitsTable[Mass Units],0),2), "")</f>
        <v/>
      </c>
      <c r="J1635" s="27" t="str">
        <f>IFERROR('CALC | Booster'!$F1635*INDEX(MassUnitsTable[],MATCH($R$3,MassUnitsTable[Mass Units],0),2), "")</f>
        <v/>
      </c>
      <c r="K1635" s="32" t="str">
        <f t="shared" si="134"/>
        <v/>
      </c>
      <c r="L1635" s="34" t="str">
        <f>IFERROR(('CALC | Main Engine'!N1635+'CALC | Booster'!N1635)*INDEX(MassUnitsTable[],MATCH($R$3,MassUnitsTable[Mass Units],0),2), "")</f>
        <v/>
      </c>
      <c r="M1635" s="27" t="str">
        <f>IFERROR(('CALC | Main Engine'!O1635+'CALC | Booster'!O1635)*INDEX(MassUnitsTable[],MATCH($R$3,MassUnitsTable[Mass Units],0),2), "")</f>
        <v/>
      </c>
      <c r="N1635" s="27" t="str">
        <f>IFERROR(('CALC | Main Engine'!P1635+'CALC | Booster'!P1635)*INDEX(MassUnitsTable[],MATCH($R$3,MassUnitsTable[Mass Units],0),2), "")</f>
        <v/>
      </c>
      <c r="O1635" s="27" t="str">
        <f>IFERROR(('CALC | Main Engine'!Q1635+'CALC | Booster'!Q1635)*INDEX(MassUnitsTable[],MATCH($R$3,MassUnitsTable[Mass Units],0),2), "")</f>
        <v/>
      </c>
      <c r="P1635" s="27" t="str">
        <f>IFERROR(('CALC | Main Engine'!R1635+'CALC | Booster'!R1635)*INDEX(MassUnitsTable[],MATCH($R$3,MassUnitsTable[Mass Units],0),2), "")</f>
        <v/>
      </c>
      <c r="Q1635" s="27" t="str">
        <f>IFERROR(('CALC | Main Engine'!S1635+'CALC | Booster'!S1635)*INDEX(MassUnitsTable[],MATCH($R$3,MassUnitsTable[Mass Units],0),2), "")</f>
        <v/>
      </c>
      <c r="R1635" s="32" t="str">
        <f>IFERROR(('CALC | Main Engine'!T1635+'CALC | Booster'!T1635)*INDEX(MassUnitsTable[],MATCH($R$3,MassUnitsTable[Mass Units],0),2), "")</f>
        <v/>
      </c>
      <c r="S1635" s="10"/>
    </row>
    <row r="1636" spans="1:19" x14ac:dyDescent="0.25">
      <c r="A1636" s="10"/>
      <c r="B1636" s="4" t="str">
        <f t="shared" si="130"/>
        <v/>
      </c>
      <c r="C1636" s="5" t="str">
        <f t="shared" si="131"/>
        <v/>
      </c>
      <c r="D1636" s="5" t="str">
        <f t="shared" si="132"/>
        <v/>
      </c>
      <c r="E1636" s="5" t="str">
        <f t="shared" si="133"/>
        <v/>
      </c>
      <c r="F1636" s="5" t="str">
        <f>'CALC | Main Engine'!$B1636</f>
        <v/>
      </c>
      <c r="G1636" s="27" t="str">
        <f>'CALC | Main Engine'!$C1636</f>
        <v/>
      </c>
      <c r="H1636" s="6" t="str">
        <f>'CALC | Main Engine'!$E1636</f>
        <v/>
      </c>
      <c r="I1636" s="34" t="str">
        <f>IFERROR('CALC | Main Engine'!$F1636*INDEX(MassUnitsTable[],MATCH($R$3,MassUnitsTable[Mass Units],0),2), "")</f>
        <v/>
      </c>
      <c r="J1636" s="27" t="str">
        <f>IFERROR('CALC | Booster'!$F1636*INDEX(MassUnitsTable[],MATCH($R$3,MassUnitsTable[Mass Units],0),2), "")</f>
        <v/>
      </c>
      <c r="K1636" s="32" t="str">
        <f t="shared" si="134"/>
        <v/>
      </c>
      <c r="L1636" s="34" t="str">
        <f>IFERROR(('CALC | Main Engine'!N1636+'CALC | Booster'!N1636)*INDEX(MassUnitsTable[],MATCH($R$3,MassUnitsTable[Mass Units],0),2), "")</f>
        <v/>
      </c>
      <c r="M1636" s="27" t="str">
        <f>IFERROR(('CALC | Main Engine'!O1636+'CALC | Booster'!O1636)*INDEX(MassUnitsTable[],MATCH($R$3,MassUnitsTable[Mass Units],0),2), "")</f>
        <v/>
      </c>
      <c r="N1636" s="27" t="str">
        <f>IFERROR(('CALC | Main Engine'!P1636+'CALC | Booster'!P1636)*INDEX(MassUnitsTable[],MATCH($R$3,MassUnitsTable[Mass Units],0),2), "")</f>
        <v/>
      </c>
      <c r="O1636" s="27" t="str">
        <f>IFERROR(('CALC | Main Engine'!Q1636+'CALC | Booster'!Q1636)*INDEX(MassUnitsTable[],MATCH($R$3,MassUnitsTable[Mass Units],0),2), "")</f>
        <v/>
      </c>
      <c r="P1636" s="27" t="str">
        <f>IFERROR(('CALC | Main Engine'!R1636+'CALC | Booster'!R1636)*INDEX(MassUnitsTable[],MATCH($R$3,MassUnitsTable[Mass Units],0),2), "")</f>
        <v/>
      </c>
      <c r="Q1636" s="27" t="str">
        <f>IFERROR(('CALC | Main Engine'!S1636+'CALC | Booster'!S1636)*INDEX(MassUnitsTable[],MATCH($R$3,MassUnitsTable[Mass Units],0),2), "")</f>
        <v/>
      </c>
      <c r="R1636" s="32" t="str">
        <f>IFERROR(('CALC | Main Engine'!T1636+'CALC | Booster'!T1636)*INDEX(MassUnitsTable[],MATCH($R$3,MassUnitsTable[Mass Units],0),2), "")</f>
        <v/>
      </c>
      <c r="S1636" s="10"/>
    </row>
    <row r="1637" spans="1:19" x14ac:dyDescent="0.25">
      <c r="A1637" s="10"/>
      <c r="B1637" s="4" t="str">
        <f t="shared" si="130"/>
        <v/>
      </c>
      <c r="C1637" s="5" t="str">
        <f t="shared" si="131"/>
        <v/>
      </c>
      <c r="D1637" s="5" t="str">
        <f t="shared" si="132"/>
        <v/>
      </c>
      <c r="E1637" s="5" t="str">
        <f t="shared" si="133"/>
        <v/>
      </c>
      <c r="F1637" s="5" t="str">
        <f>'CALC | Main Engine'!$B1637</f>
        <v/>
      </c>
      <c r="G1637" s="27" t="str">
        <f>'CALC | Main Engine'!$C1637</f>
        <v/>
      </c>
      <c r="H1637" s="6" t="str">
        <f>'CALC | Main Engine'!$E1637</f>
        <v/>
      </c>
      <c r="I1637" s="34" t="str">
        <f>IFERROR('CALC | Main Engine'!$F1637*INDEX(MassUnitsTable[],MATCH($R$3,MassUnitsTable[Mass Units],0),2), "")</f>
        <v/>
      </c>
      <c r="J1637" s="27" t="str">
        <f>IFERROR('CALC | Booster'!$F1637*INDEX(MassUnitsTable[],MATCH($R$3,MassUnitsTable[Mass Units],0),2), "")</f>
        <v/>
      </c>
      <c r="K1637" s="32" t="str">
        <f t="shared" si="134"/>
        <v/>
      </c>
      <c r="L1637" s="34" t="str">
        <f>IFERROR(('CALC | Main Engine'!N1637+'CALC | Booster'!N1637)*INDEX(MassUnitsTable[],MATCH($R$3,MassUnitsTable[Mass Units],0),2), "")</f>
        <v/>
      </c>
      <c r="M1637" s="27" t="str">
        <f>IFERROR(('CALC | Main Engine'!O1637+'CALC | Booster'!O1637)*INDEX(MassUnitsTable[],MATCH($R$3,MassUnitsTable[Mass Units],0),2), "")</f>
        <v/>
      </c>
      <c r="N1637" s="27" t="str">
        <f>IFERROR(('CALC | Main Engine'!P1637+'CALC | Booster'!P1637)*INDEX(MassUnitsTable[],MATCH($R$3,MassUnitsTable[Mass Units],0),2), "")</f>
        <v/>
      </c>
      <c r="O1637" s="27" t="str">
        <f>IFERROR(('CALC | Main Engine'!Q1637+'CALC | Booster'!Q1637)*INDEX(MassUnitsTable[],MATCH($R$3,MassUnitsTable[Mass Units],0),2), "")</f>
        <v/>
      </c>
      <c r="P1637" s="27" t="str">
        <f>IFERROR(('CALC | Main Engine'!R1637+'CALC | Booster'!R1637)*INDEX(MassUnitsTable[],MATCH($R$3,MassUnitsTable[Mass Units],0),2), "")</f>
        <v/>
      </c>
      <c r="Q1637" s="27" t="str">
        <f>IFERROR(('CALC | Main Engine'!S1637+'CALC | Booster'!S1637)*INDEX(MassUnitsTable[],MATCH($R$3,MassUnitsTable[Mass Units],0),2), "")</f>
        <v/>
      </c>
      <c r="R1637" s="32" t="str">
        <f>IFERROR(('CALC | Main Engine'!T1637+'CALC | Booster'!T1637)*INDEX(MassUnitsTable[],MATCH($R$3,MassUnitsTable[Mass Units],0),2), "")</f>
        <v/>
      </c>
      <c r="S1637" s="10"/>
    </row>
    <row r="1638" spans="1:19" x14ac:dyDescent="0.25">
      <c r="A1638" s="10"/>
      <c r="B1638" s="4" t="str">
        <f t="shared" si="130"/>
        <v/>
      </c>
      <c r="C1638" s="5" t="str">
        <f t="shared" si="131"/>
        <v/>
      </c>
      <c r="D1638" s="5" t="str">
        <f t="shared" si="132"/>
        <v/>
      </c>
      <c r="E1638" s="5" t="str">
        <f t="shared" si="133"/>
        <v/>
      </c>
      <c r="F1638" s="5" t="str">
        <f>'CALC | Main Engine'!$B1638</f>
        <v/>
      </c>
      <c r="G1638" s="27" t="str">
        <f>'CALC | Main Engine'!$C1638</f>
        <v/>
      </c>
      <c r="H1638" s="6" t="str">
        <f>'CALC | Main Engine'!$E1638</f>
        <v/>
      </c>
      <c r="I1638" s="34" t="str">
        <f>IFERROR('CALC | Main Engine'!$F1638*INDEX(MassUnitsTable[],MATCH($R$3,MassUnitsTable[Mass Units],0),2), "")</f>
        <v/>
      </c>
      <c r="J1638" s="27" t="str">
        <f>IFERROR('CALC | Booster'!$F1638*INDEX(MassUnitsTable[],MATCH($R$3,MassUnitsTable[Mass Units],0),2), "")</f>
        <v/>
      </c>
      <c r="K1638" s="32" t="str">
        <f t="shared" si="134"/>
        <v/>
      </c>
      <c r="L1638" s="34" t="str">
        <f>IFERROR(('CALC | Main Engine'!N1638+'CALC | Booster'!N1638)*INDEX(MassUnitsTable[],MATCH($R$3,MassUnitsTable[Mass Units],0),2), "")</f>
        <v/>
      </c>
      <c r="M1638" s="27" t="str">
        <f>IFERROR(('CALC | Main Engine'!O1638+'CALC | Booster'!O1638)*INDEX(MassUnitsTable[],MATCH($R$3,MassUnitsTable[Mass Units],0),2), "")</f>
        <v/>
      </c>
      <c r="N1638" s="27" t="str">
        <f>IFERROR(('CALC | Main Engine'!P1638+'CALC | Booster'!P1638)*INDEX(MassUnitsTable[],MATCH($R$3,MassUnitsTable[Mass Units],0),2), "")</f>
        <v/>
      </c>
      <c r="O1638" s="27" t="str">
        <f>IFERROR(('CALC | Main Engine'!Q1638+'CALC | Booster'!Q1638)*INDEX(MassUnitsTable[],MATCH($R$3,MassUnitsTable[Mass Units],0),2), "")</f>
        <v/>
      </c>
      <c r="P1638" s="27" t="str">
        <f>IFERROR(('CALC | Main Engine'!R1638+'CALC | Booster'!R1638)*INDEX(MassUnitsTable[],MATCH($R$3,MassUnitsTable[Mass Units],0),2), "")</f>
        <v/>
      </c>
      <c r="Q1638" s="27" t="str">
        <f>IFERROR(('CALC | Main Engine'!S1638+'CALC | Booster'!S1638)*INDEX(MassUnitsTable[],MATCH($R$3,MassUnitsTable[Mass Units],0),2), "")</f>
        <v/>
      </c>
      <c r="R1638" s="32" t="str">
        <f>IFERROR(('CALC | Main Engine'!T1638+'CALC | Booster'!T1638)*INDEX(MassUnitsTable[],MATCH($R$3,MassUnitsTable[Mass Units],0),2), "")</f>
        <v/>
      </c>
      <c r="S1638" s="10"/>
    </row>
    <row r="1639" spans="1:19" x14ac:dyDescent="0.25">
      <c r="A1639" s="10"/>
      <c r="B1639" s="4" t="str">
        <f t="shared" si="130"/>
        <v/>
      </c>
      <c r="C1639" s="5" t="str">
        <f t="shared" si="131"/>
        <v/>
      </c>
      <c r="D1639" s="5" t="str">
        <f t="shared" si="132"/>
        <v/>
      </c>
      <c r="E1639" s="5" t="str">
        <f t="shared" si="133"/>
        <v/>
      </c>
      <c r="F1639" s="5" t="str">
        <f>'CALC | Main Engine'!$B1639</f>
        <v/>
      </c>
      <c r="G1639" s="27" t="str">
        <f>'CALC | Main Engine'!$C1639</f>
        <v/>
      </c>
      <c r="H1639" s="6" t="str">
        <f>'CALC | Main Engine'!$E1639</f>
        <v/>
      </c>
      <c r="I1639" s="34" t="str">
        <f>IFERROR('CALC | Main Engine'!$F1639*INDEX(MassUnitsTable[],MATCH($R$3,MassUnitsTable[Mass Units],0),2), "")</f>
        <v/>
      </c>
      <c r="J1639" s="27" t="str">
        <f>IFERROR('CALC | Booster'!$F1639*INDEX(MassUnitsTable[],MATCH($R$3,MassUnitsTable[Mass Units],0),2), "")</f>
        <v/>
      </c>
      <c r="K1639" s="32" t="str">
        <f t="shared" si="134"/>
        <v/>
      </c>
      <c r="L1639" s="34" t="str">
        <f>IFERROR(('CALC | Main Engine'!N1639+'CALC | Booster'!N1639)*INDEX(MassUnitsTable[],MATCH($R$3,MassUnitsTable[Mass Units],0),2), "")</f>
        <v/>
      </c>
      <c r="M1639" s="27" t="str">
        <f>IFERROR(('CALC | Main Engine'!O1639+'CALC | Booster'!O1639)*INDEX(MassUnitsTable[],MATCH($R$3,MassUnitsTable[Mass Units],0),2), "")</f>
        <v/>
      </c>
      <c r="N1639" s="27" t="str">
        <f>IFERROR(('CALC | Main Engine'!P1639+'CALC | Booster'!P1639)*INDEX(MassUnitsTable[],MATCH($R$3,MassUnitsTable[Mass Units],0),2), "")</f>
        <v/>
      </c>
      <c r="O1639" s="27" t="str">
        <f>IFERROR(('CALC | Main Engine'!Q1639+'CALC | Booster'!Q1639)*INDEX(MassUnitsTable[],MATCH($R$3,MassUnitsTable[Mass Units],0),2), "")</f>
        <v/>
      </c>
      <c r="P1639" s="27" t="str">
        <f>IFERROR(('CALC | Main Engine'!R1639+'CALC | Booster'!R1639)*INDEX(MassUnitsTable[],MATCH($R$3,MassUnitsTable[Mass Units],0),2), "")</f>
        <v/>
      </c>
      <c r="Q1639" s="27" t="str">
        <f>IFERROR(('CALC | Main Engine'!S1639+'CALC | Booster'!S1639)*INDEX(MassUnitsTable[],MATCH($R$3,MassUnitsTable[Mass Units],0),2), "")</f>
        <v/>
      </c>
      <c r="R1639" s="32" t="str">
        <f>IFERROR(('CALC | Main Engine'!T1639+'CALC | Booster'!T1639)*INDEX(MassUnitsTable[],MATCH($R$3,MassUnitsTable[Mass Units],0),2), "")</f>
        <v/>
      </c>
      <c r="S1639" s="10"/>
    </row>
    <row r="1640" spans="1:19" x14ac:dyDescent="0.25">
      <c r="A1640" s="10"/>
      <c r="B1640" s="4" t="str">
        <f t="shared" si="130"/>
        <v/>
      </c>
      <c r="C1640" s="5" t="str">
        <f t="shared" si="131"/>
        <v/>
      </c>
      <c r="D1640" s="5" t="str">
        <f t="shared" si="132"/>
        <v/>
      </c>
      <c r="E1640" s="5" t="str">
        <f t="shared" si="133"/>
        <v/>
      </c>
      <c r="F1640" s="5" t="str">
        <f>'CALC | Main Engine'!$B1640</f>
        <v/>
      </c>
      <c r="G1640" s="27" t="str">
        <f>'CALC | Main Engine'!$C1640</f>
        <v/>
      </c>
      <c r="H1640" s="6" t="str">
        <f>'CALC | Main Engine'!$E1640</f>
        <v/>
      </c>
      <c r="I1640" s="34" t="str">
        <f>IFERROR('CALC | Main Engine'!$F1640*INDEX(MassUnitsTable[],MATCH($R$3,MassUnitsTable[Mass Units],0),2), "")</f>
        <v/>
      </c>
      <c r="J1640" s="27" t="str">
        <f>IFERROR('CALC | Booster'!$F1640*INDEX(MassUnitsTable[],MATCH($R$3,MassUnitsTable[Mass Units],0),2), "")</f>
        <v/>
      </c>
      <c r="K1640" s="32" t="str">
        <f t="shared" si="134"/>
        <v/>
      </c>
      <c r="L1640" s="34" t="str">
        <f>IFERROR(('CALC | Main Engine'!N1640+'CALC | Booster'!N1640)*INDEX(MassUnitsTable[],MATCH($R$3,MassUnitsTable[Mass Units],0),2), "")</f>
        <v/>
      </c>
      <c r="M1640" s="27" t="str">
        <f>IFERROR(('CALC | Main Engine'!O1640+'CALC | Booster'!O1640)*INDEX(MassUnitsTable[],MATCH($R$3,MassUnitsTable[Mass Units],0),2), "")</f>
        <v/>
      </c>
      <c r="N1640" s="27" t="str">
        <f>IFERROR(('CALC | Main Engine'!P1640+'CALC | Booster'!P1640)*INDEX(MassUnitsTable[],MATCH($R$3,MassUnitsTable[Mass Units],0),2), "")</f>
        <v/>
      </c>
      <c r="O1640" s="27" t="str">
        <f>IFERROR(('CALC | Main Engine'!Q1640+'CALC | Booster'!Q1640)*INDEX(MassUnitsTable[],MATCH($R$3,MassUnitsTable[Mass Units],0),2), "")</f>
        <v/>
      </c>
      <c r="P1640" s="27" t="str">
        <f>IFERROR(('CALC | Main Engine'!R1640+'CALC | Booster'!R1640)*INDEX(MassUnitsTable[],MATCH($R$3,MassUnitsTable[Mass Units],0),2), "")</f>
        <v/>
      </c>
      <c r="Q1640" s="27" t="str">
        <f>IFERROR(('CALC | Main Engine'!S1640+'CALC | Booster'!S1640)*INDEX(MassUnitsTable[],MATCH($R$3,MassUnitsTable[Mass Units],0),2), "")</f>
        <v/>
      </c>
      <c r="R1640" s="32" t="str">
        <f>IFERROR(('CALC | Main Engine'!T1640+'CALC | Booster'!T1640)*INDEX(MassUnitsTable[],MATCH($R$3,MassUnitsTable[Mass Units],0),2), "")</f>
        <v/>
      </c>
      <c r="S1640" s="10"/>
    </row>
    <row r="1641" spans="1:19" x14ac:dyDescent="0.25">
      <c r="A1641" s="10"/>
      <c r="B1641" s="4" t="str">
        <f t="shared" si="130"/>
        <v/>
      </c>
      <c r="C1641" s="5" t="str">
        <f t="shared" si="131"/>
        <v/>
      </c>
      <c r="D1641" s="5" t="str">
        <f t="shared" si="132"/>
        <v/>
      </c>
      <c r="E1641" s="5" t="str">
        <f t="shared" si="133"/>
        <v/>
      </c>
      <c r="F1641" s="5" t="str">
        <f>'CALC | Main Engine'!$B1641</f>
        <v/>
      </c>
      <c r="G1641" s="27" t="str">
        <f>'CALC | Main Engine'!$C1641</f>
        <v/>
      </c>
      <c r="H1641" s="6" t="str">
        <f>'CALC | Main Engine'!$E1641</f>
        <v/>
      </c>
      <c r="I1641" s="34" t="str">
        <f>IFERROR('CALC | Main Engine'!$F1641*INDEX(MassUnitsTable[],MATCH($R$3,MassUnitsTable[Mass Units],0),2), "")</f>
        <v/>
      </c>
      <c r="J1641" s="27" t="str">
        <f>IFERROR('CALC | Booster'!$F1641*INDEX(MassUnitsTable[],MATCH($R$3,MassUnitsTable[Mass Units],0),2), "")</f>
        <v/>
      </c>
      <c r="K1641" s="32" t="str">
        <f t="shared" si="134"/>
        <v/>
      </c>
      <c r="L1641" s="34" t="str">
        <f>IFERROR(('CALC | Main Engine'!N1641+'CALC | Booster'!N1641)*INDEX(MassUnitsTable[],MATCH($R$3,MassUnitsTable[Mass Units],0),2), "")</f>
        <v/>
      </c>
      <c r="M1641" s="27" t="str">
        <f>IFERROR(('CALC | Main Engine'!O1641+'CALC | Booster'!O1641)*INDEX(MassUnitsTable[],MATCH($R$3,MassUnitsTable[Mass Units],0),2), "")</f>
        <v/>
      </c>
      <c r="N1641" s="27" t="str">
        <f>IFERROR(('CALC | Main Engine'!P1641+'CALC | Booster'!P1641)*INDEX(MassUnitsTable[],MATCH($R$3,MassUnitsTable[Mass Units],0),2), "")</f>
        <v/>
      </c>
      <c r="O1641" s="27" t="str">
        <f>IFERROR(('CALC | Main Engine'!Q1641+'CALC | Booster'!Q1641)*INDEX(MassUnitsTable[],MATCH($R$3,MassUnitsTable[Mass Units],0),2), "")</f>
        <v/>
      </c>
      <c r="P1641" s="27" t="str">
        <f>IFERROR(('CALC | Main Engine'!R1641+'CALC | Booster'!R1641)*INDEX(MassUnitsTable[],MATCH($R$3,MassUnitsTable[Mass Units],0),2), "")</f>
        <v/>
      </c>
      <c r="Q1641" s="27" t="str">
        <f>IFERROR(('CALC | Main Engine'!S1641+'CALC | Booster'!S1641)*INDEX(MassUnitsTable[],MATCH($R$3,MassUnitsTable[Mass Units],0),2), "")</f>
        <v/>
      </c>
      <c r="R1641" s="32" t="str">
        <f>IFERROR(('CALC | Main Engine'!T1641+'CALC | Booster'!T1641)*INDEX(MassUnitsTable[],MATCH($R$3,MassUnitsTable[Mass Units],0),2), "")</f>
        <v/>
      </c>
      <c r="S1641" s="10"/>
    </row>
    <row r="1642" spans="1:19" x14ac:dyDescent="0.25">
      <c r="A1642" s="10"/>
      <c r="B1642" s="4" t="str">
        <f t="shared" si="130"/>
        <v/>
      </c>
      <c r="C1642" s="5" t="str">
        <f t="shared" si="131"/>
        <v/>
      </c>
      <c r="D1642" s="5" t="str">
        <f t="shared" si="132"/>
        <v/>
      </c>
      <c r="E1642" s="5" t="str">
        <f t="shared" si="133"/>
        <v/>
      </c>
      <c r="F1642" s="5" t="str">
        <f>'CALC | Main Engine'!$B1642</f>
        <v/>
      </c>
      <c r="G1642" s="27" t="str">
        <f>'CALC | Main Engine'!$C1642</f>
        <v/>
      </c>
      <c r="H1642" s="6" t="str">
        <f>'CALC | Main Engine'!$E1642</f>
        <v/>
      </c>
      <c r="I1642" s="34" t="str">
        <f>IFERROR('CALC | Main Engine'!$F1642*INDEX(MassUnitsTable[],MATCH($R$3,MassUnitsTable[Mass Units],0),2), "")</f>
        <v/>
      </c>
      <c r="J1642" s="27" t="str">
        <f>IFERROR('CALC | Booster'!$F1642*INDEX(MassUnitsTable[],MATCH($R$3,MassUnitsTable[Mass Units],0),2), "")</f>
        <v/>
      </c>
      <c r="K1642" s="32" t="str">
        <f t="shared" si="134"/>
        <v/>
      </c>
      <c r="L1642" s="34" t="str">
        <f>IFERROR(('CALC | Main Engine'!N1642+'CALC | Booster'!N1642)*INDEX(MassUnitsTable[],MATCH($R$3,MassUnitsTable[Mass Units],0),2), "")</f>
        <v/>
      </c>
      <c r="M1642" s="27" t="str">
        <f>IFERROR(('CALC | Main Engine'!O1642+'CALC | Booster'!O1642)*INDEX(MassUnitsTable[],MATCH($R$3,MassUnitsTable[Mass Units],0),2), "")</f>
        <v/>
      </c>
      <c r="N1642" s="27" t="str">
        <f>IFERROR(('CALC | Main Engine'!P1642+'CALC | Booster'!P1642)*INDEX(MassUnitsTable[],MATCH($R$3,MassUnitsTable[Mass Units],0),2), "")</f>
        <v/>
      </c>
      <c r="O1642" s="27" t="str">
        <f>IFERROR(('CALC | Main Engine'!Q1642+'CALC | Booster'!Q1642)*INDEX(MassUnitsTable[],MATCH($R$3,MassUnitsTable[Mass Units],0),2), "")</f>
        <v/>
      </c>
      <c r="P1642" s="27" t="str">
        <f>IFERROR(('CALC | Main Engine'!R1642+'CALC | Booster'!R1642)*INDEX(MassUnitsTable[],MATCH($R$3,MassUnitsTable[Mass Units],0),2), "")</f>
        <v/>
      </c>
      <c r="Q1642" s="27" t="str">
        <f>IFERROR(('CALC | Main Engine'!S1642+'CALC | Booster'!S1642)*INDEX(MassUnitsTable[],MATCH($R$3,MassUnitsTable[Mass Units],0),2), "")</f>
        <v/>
      </c>
      <c r="R1642" s="32" t="str">
        <f>IFERROR(('CALC | Main Engine'!T1642+'CALC | Booster'!T1642)*INDEX(MassUnitsTable[],MATCH($R$3,MassUnitsTable[Mass Units],0),2), "")</f>
        <v/>
      </c>
      <c r="S1642" s="10"/>
    </row>
    <row r="1643" spans="1:19" x14ac:dyDescent="0.25">
      <c r="A1643" s="10"/>
      <c r="B1643" s="4" t="str">
        <f t="shared" si="130"/>
        <v/>
      </c>
      <c r="C1643" s="5" t="str">
        <f t="shared" si="131"/>
        <v/>
      </c>
      <c r="D1643" s="5" t="str">
        <f t="shared" si="132"/>
        <v/>
      </c>
      <c r="E1643" s="5" t="str">
        <f t="shared" si="133"/>
        <v/>
      </c>
      <c r="F1643" s="5" t="str">
        <f>'CALC | Main Engine'!$B1643</f>
        <v/>
      </c>
      <c r="G1643" s="27" t="str">
        <f>'CALC | Main Engine'!$C1643</f>
        <v/>
      </c>
      <c r="H1643" s="6" t="str">
        <f>'CALC | Main Engine'!$E1643</f>
        <v/>
      </c>
      <c r="I1643" s="34" t="str">
        <f>IFERROR('CALC | Main Engine'!$F1643*INDEX(MassUnitsTable[],MATCH($R$3,MassUnitsTable[Mass Units],0),2), "")</f>
        <v/>
      </c>
      <c r="J1643" s="27" t="str">
        <f>IFERROR('CALC | Booster'!$F1643*INDEX(MassUnitsTable[],MATCH($R$3,MassUnitsTable[Mass Units],0),2), "")</f>
        <v/>
      </c>
      <c r="K1643" s="32" t="str">
        <f t="shared" si="134"/>
        <v/>
      </c>
      <c r="L1643" s="34" t="str">
        <f>IFERROR(('CALC | Main Engine'!N1643+'CALC | Booster'!N1643)*INDEX(MassUnitsTable[],MATCH($R$3,MassUnitsTable[Mass Units],0),2), "")</f>
        <v/>
      </c>
      <c r="M1643" s="27" t="str">
        <f>IFERROR(('CALC | Main Engine'!O1643+'CALC | Booster'!O1643)*INDEX(MassUnitsTable[],MATCH($R$3,MassUnitsTable[Mass Units],0),2), "")</f>
        <v/>
      </c>
      <c r="N1643" s="27" t="str">
        <f>IFERROR(('CALC | Main Engine'!P1643+'CALC | Booster'!P1643)*INDEX(MassUnitsTable[],MATCH($R$3,MassUnitsTable[Mass Units],0),2), "")</f>
        <v/>
      </c>
      <c r="O1643" s="27" t="str">
        <f>IFERROR(('CALC | Main Engine'!Q1643+'CALC | Booster'!Q1643)*INDEX(MassUnitsTable[],MATCH($R$3,MassUnitsTable[Mass Units],0),2), "")</f>
        <v/>
      </c>
      <c r="P1643" s="27" t="str">
        <f>IFERROR(('CALC | Main Engine'!R1643+'CALC | Booster'!R1643)*INDEX(MassUnitsTable[],MATCH($R$3,MassUnitsTable[Mass Units],0),2), "")</f>
        <v/>
      </c>
      <c r="Q1643" s="27" t="str">
        <f>IFERROR(('CALC | Main Engine'!S1643+'CALC | Booster'!S1643)*INDEX(MassUnitsTable[],MATCH($R$3,MassUnitsTable[Mass Units],0),2), "")</f>
        <v/>
      </c>
      <c r="R1643" s="32" t="str">
        <f>IFERROR(('CALC | Main Engine'!T1643+'CALC | Booster'!T1643)*INDEX(MassUnitsTable[],MATCH($R$3,MassUnitsTable[Mass Units],0),2), "")</f>
        <v/>
      </c>
      <c r="S1643" s="10"/>
    </row>
    <row r="1644" spans="1:19" x14ac:dyDescent="0.25">
      <c r="A1644" s="10"/>
      <c r="B1644" s="4" t="str">
        <f t="shared" si="130"/>
        <v/>
      </c>
      <c r="C1644" s="5" t="str">
        <f t="shared" si="131"/>
        <v/>
      </c>
      <c r="D1644" s="5" t="str">
        <f t="shared" si="132"/>
        <v/>
      </c>
      <c r="E1644" s="5" t="str">
        <f t="shared" si="133"/>
        <v/>
      </c>
      <c r="F1644" s="5" t="str">
        <f>'CALC | Main Engine'!$B1644</f>
        <v/>
      </c>
      <c r="G1644" s="27" t="str">
        <f>'CALC | Main Engine'!$C1644</f>
        <v/>
      </c>
      <c r="H1644" s="6" t="str">
        <f>'CALC | Main Engine'!$E1644</f>
        <v/>
      </c>
      <c r="I1644" s="34" t="str">
        <f>IFERROR('CALC | Main Engine'!$F1644*INDEX(MassUnitsTable[],MATCH($R$3,MassUnitsTable[Mass Units],0),2), "")</f>
        <v/>
      </c>
      <c r="J1644" s="27" t="str">
        <f>IFERROR('CALC | Booster'!$F1644*INDEX(MassUnitsTable[],MATCH($R$3,MassUnitsTable[Mass Units],0),2), "")</f>
        <v/>
      </c>
      <c r="K1644" s="32" t="str">
        <f t="shared" si="134"/>
        <v/>
      </c>
      <c r="L1644" s="34" t="str">
        <f>IFERROR(('CALC | Main Engine'!N1644+'CALC | Booster'!N1644)*INDEX(MassUnitsTable[],MATCH($R$3,MassUnitsTable[Mass Units],0),2), "")</f>
        <v/>
      </c>
      <c r="M1644" s="27" t="str">
        <f>IFERROR(('CALC | Main Engine'!O1644+'CALC | Booster'!O1644)*INDEX(MassUnitsTable[],MATCH($R$3,MassUnitsTable[Mass Units],0),2), "")</f>
        <v/>
      </c>
      <c r="N1644" s="27" t="str">
        <f>IFERROR(('CALC | Main Engine'!P1644+'CALC | Booster'!P1644)*INDEX(MassUnitsTable[],MATCH($R$3,MassUnitsTable[Mass Units],0),2), "")</f>
        <v/>
      </c>
      <c r="O1644" s="27" t="str">
        <f>IFERROR(('CALC | Main Engine'!Q1644+'CALC | Booster'!Q1644)*INDEX(MassUnitsTable[],MATCH($R$3,MassUnitsTable[Mass Units],0),2), "")</f>
        <v/>
      </c>
      <c r="P1644" s="27" t="str">
        <f>IFERROR(('CALC | Main Engine'!R1644+'CALC | Booster'!R1644)*INDEX(MassUnitsTable[],MATCH($R$3,MassUnitsTable[Mass Units],0),2), "")</f>
        <v/>
      </c>
      <c r="Q1644" s="27" t="str">
        <f>IFERROR(('CALC | Main Engine'!S1644+'CALC | Booster'!S1644)*INDEX(MassUnitsTable[],MATCH($R$3,MassUnitsTable[Mass Units],0),2), "")</f>
        <v/>
      </c>
      <c r="R1644" s="32" t="str">
        <f>IFERROR(('CALC | Main Engine'!T1644+'CALC | Booster'!T1644)*INDEX(MassUnitsTable[],MATCH($R$3,MassUnitsTable[Mass Units],0),2), "")</f>
        <v/>
      </c>
      <c r="S1644" s="10"/>
    </row>
    <row r="1645" spans="1:19" x14ac:dyDescent="0.25">
      <c r="A1645" s="10"/>
      <c r="B1645" s="4" t="str">
        <f t="shared" si="130"/>
        <v/>
      </c>
      <c r="C1645" s="5" t="str">
        <f t="shared" si="131"/>
        <v/>
      </c>
      <c r="D1645" s="5" t="str">
        <f t="shared" si="132"/>
        <v/>
      </c>
      <c r="E1645" s="5" t="str">
        <f t="shared" si="133"/>
        <v/>
      </c>
      <c r="F1645" s="5" t="str">
        <f>'CALC | Main Engine'!$B1645</f>
        <v/>
      </c>
      <c r="G1645" s="27" t="str">
        <f>'CALC | Main Engine'!$C1645</f>
        <v/>
      </c>
      <c r="H1645" s="6" t="str">
        <f>'CALC | Main Engine'!$E1645</f>
        <v/>
      </c>
      <c r="I1645" s="34" t="str">
        <f>IFERROR('CALC | Main Engine'!$F1645*INDEX(MassUnitsTable[],MATCH($R$3,MassUnitsTable[Mass Units],0),2), "")</f>
        <v/>
      </c>
      <c r="J1645" s="27" t="str">
        <f>IFERROR('CALC | Booster'!$F1645*INDEX(MassUnitsTable[],MATCH($R$3,MassUnitsTable[Mass Units],0),2), "")</f>
        <v/>
      </c>
      <c r="K1645" s="32" t="str">
        <f t="shared" si="134"/>
        <v/>
      </c>
      <c r="L1645" s="34" t="str">
        <f>IFERROR(('CALC | Main Engine'!N1645+'CALC | Booster'!N1645)*INDEX(MassUnitsTable[],MATCH($R$3,MassUnitsTable[Mass Units],0),2), "")</f>
        <v/>
      </c>
      <c r="M1645" s="27" t="str">
        <f>IFERROR(('CALC | Main Engine'!O1645+'CALC | Booster'!O1645)*INDEX(MassUnitsTable[],MATCH($R$3,MassUnitsTable[Mass Units],0),2), "")</f>
        <v/>
      </c>
      <c r="N1645" s="27" t="str">
        <f>IFERROR(('CALC | Main Engine'!P1645+'CALC | Booster'!P1645)*INDEX(MassUnitsTable[],MATCH($R$3,MassUnitsTable[Mass Units],0),2), "")</f>
        <v/>
      </c>
      <c r="O1645" s="27" t="str">
        <f>IFERROR(('CALC | Main Engine'!Q1645+'CALC | Booster'!Q1645)*INDEX(MassUnitsTable[],MATCH($R$3,MassUnitsTable[Mass Units],0),2), "")</f>
        <v/>
      </c>
      <c r="P1645" s="27" t="str">
        <f>IFERROR(('CALC | Main Engine'!R1645+'CALC | Booster'!R1645)*INDEX(MassUnitsTable[],MATCH($R$3,MassUnitsTable[Mass Units],0),2), "")</f>
        <v/>
      </c>
      <c r="Q1645" s="27" t="str">
        <f>IFERROR(('CALC | Main Engine'!S1645+'CALC | Booster'!S1645)*INDEX(MassUnitsTable[],MATCH($R$3,MassUnitsTable[Mass Units],0),2), "")</f>
        <v/>
      </c>
      <c r="R1645" s="32" t="str">
        <f>IFERROR(('CALC | Main Engine'!T1645+'CALC | Booster'!T1645)*INDEX(MassUnitsTable[],MATCH($R$3,MassUnitsTable[Mass Units],0),2), "")</f>
        <v/>
      </c>
      <c r="S1645" s="10"/>
    </row>
    <row r="1646" spans="1:19" x14ac:dyDescent="0.25">
      <c r="A1646" s="10"/>
      <c r="B1646" s="4" t="str">
        <f t="shared" si="130"/>
        <v/>
      </c>
      <c r="C1646" s="5" t="str">
        <f t="shared" si="131"/>
        <v/>
      </c>
      <c r="D1646" s="5" t="str">
        <f t="shared" si="132"/>
        <v/>
      </c>
      <c r="E1646" s="5" t="str">
        <f t="shared" si="133"/>
        <v/>
      </c>
      <c r="F1646" s="5" t="str">
        <f>'CALC | Main Engine'!$B1646</f>
        <v/>
      </c>
      <c r="G1646" s="27" t="str">
        <f>'CALC | Main Engine'!$C1646</f>
        <v/>
      </c>
      <c r="H1646" s="6" t="str">
        <f>'CALC | Main Engine'!$E1646</f>
        <v/>
      </c>
      <c r="I1646" s="34" t="str">
        <f>IFERROR('CALC | Main Engine'!$F1646*INDEX(MassUnitsTable[],MATCH($R$3,MassUnitsTable[Mass Units],0),2), "")</f>
        <v/>
      </c>
      <c r="J1646" s="27" t="str">
        <f>IFERROR('CALC | Booster'!$F1646*INDEX(MassUnitsTable[],MATCH($R$3,MassUnitsTable[Mass Units],0),2), "")</f>
        <v/>
      </c>
      <c r="K1646" s="32" t="str">
        <f t="shared" si="134"/>
        <v/>
      </c>
      <c r="L1646" s="34" t="str">
        <f>IFERROR(('CALC | Main Engine'!N1646+'CALC | Booster'!N1646)*INDEX(MassUnitsTable[],MATCH($R$3,MassUnitsTable[Mass Units],0),2), "")</f>
        <v/>
      </c>
      <c r="M1646" s="27" t="str">
        <f>IFERROR(('CALC | Main Engine'!O1646+'CALC | Booster'!O1646)*INDEX(MassUnitsTable[],MATCH($R$3,MassUnitsTable[Mass Units],0),2), "")</f>
        <v/>
      </c>
      <c r="N1646" s="27" t="str">
        <f>IFERROR(('CALC | Main Engine'!P1646+'CALC | Booster'!P1646)*INDEX(MassUnitsTable[],MATCH($R$3,MassUnitsTable[Mass Units],0),2), "")</f>
        <v/>
      </c>
      <c r="O1646" s="27" t="str">
        <f>IFERROR(('CALC | Main Engine'!Q1646+'CALC | Booster'!Q1646)*INDEX(MassUnitsTable[],MATCH($R$3,MassUnitsTable[Mass Units],0),2), "")</f>
        <v/>
      </c>
      <c r="P1646" s="27" t="str">
        <f>IFERROR(('CALC | Main Engine'!R1646+'CALC | Booster'!R1646)*INDEX(MassUnitsTable[],MATCH($R$3,MassUnitsTable[Mass Units],0),2), "")</f>
        <v/>
      </c>
      <c r="Q1646" s="27" t="str">
        <f>IFERROR(('CALC | Main Engine'!S1646+'CALC | Booster'!S1646)*INDEX(MassUnitsTable[],MATCH($R$3,MassUnitsTable[Mass Units],0),2), "")</f>
        <v/>
      </c>
      <c r="R1646" s="32" t="str">
        <f>IFERROR(('CALC | Main Engine'!T1646+'CALC | Booster'!T1646)*INDEX(MassUnitsTable[],MATCH($R$3,MassUnitsTable[Mass Units],0),2), "")</f>
        <v/>
      </c>
      <c r="S1646" s="10"/>
    </row>
    <row r="1647" spans="1:19" x14ac:dyDescent="0.25">
      <c r="A1647" s="10"/>
      <c r="B1647" s="4" t="str">
        <f t="shared" si="130"/>
        <v/>
      </c>
      <c r="C1647" s="5" t="str">
        <f t="shared" si="131"/>
        <v/>
      </c>
      <c r="D1647" s="5" t="str">
        <f t="shared" si="132"/>
        <v/>
      </c>
      <c r="E1647" s="5" t="str">
        <f t="shared" si="133"/>
        <v/>
      </c>
      <c r="F1647" s="5" t="str">
        <f>'CALC | Main Engine'!$B1647</f>
        <v/>
      </c>
      <c r="G1647" s="27" t="str">
        <f>'CALC | Main Engine'!$C1647</f>
        <v/>
      </c>
      <c r="H1647" s="6" t="str">
        <f>'CALC | Main Engine'!$E1647</f>
        <v/>
      </c>
      <c r="I1647" s="34" t="str">
        <f>IFERROR('CALC | Main Engine'!$F1647*INDEX(MassUnitsTable[],MATCH($R$3,MassUnitsTable[Mass Units],0),2), "")</f>
        <v/>
      </c>
      <c r="J1647" s="27" t="str">
        <f>IFERROR('CALC | Booster'!$F1647*INDEX(MassUnitsTable[],MATCH($R$3,MassUnitsTable[Mass Units],0),2), "")</f>
        <v/>
      </c>
      <c r="K1647" s="32" t="str">
        <f t="shared" si="134"/>
        <v/>
      </c>
      <c r="L1647" s="34" t="str">
        <f>IFERROR(('CALC | Main Engine'!N1647+'CALC | Booster'!N1647)*INDEX(MassUnitsTable[],MATCH($R$3,MassUnitsTable[Mass Units],0),2), "")</f>
        <v/>
      </c>
      <c r="M1647" s="27" t="str">
        <f>IFERROR(('CALC | Main Engine'!O1647+'CALC | Booster'!O1647)*INDEX(MassUnitsTable[],MATCH($R$3,MassUnitsTable[Mass Units],0),2), "")</f>
        <v/>
      </c>
      <c r="N1647" s="27" t="str">
        <f>IFERROR(('CALC | Main Engine'!P1647+'CALC | Booster'!P1647)*INDEX(MassUnitsTable[],MATCH($R$3,MassUnitsTable[Mass Units],0),2), "")</f>
        <v/>
      </c>
      <c r="O1647" s="27" t="str">
        <f>IFERROR(('CALC | Main Engine'!Q1647+'CALC | Booster'!Q1647)*INDEX(MassUnitsTable[],MATCH($R$3,MassUnitsTable[Mass Units],0),2), "")</f>
        <v/>
      </c>
      <c r="P1647" s="27" t="str">
        <f>IFERROR(('CALC | Main Engine'!R1647+'CALC | Booster'!R1647)*INDEX(MassUnitsTable[],MATCH($R$3,MassUnitsTable[Mass Units],0),2), "")</f>
        <v/>
      </c>
      <c r="Q1647" s="27" t="str">
        <f>IFERROR(('CALC | Main Engine'!S1647+'CALC | Booster'!S1647)*INDEX(MassUnitsTable[],MATCH($R$3,MassUnitsTable[Mass Units],0),2), "")</f>
        <v/>
      </c>
      <c r="R1647" s="32" t="str">
        <f>IFERROR(('CALC | Main Engine'!T1647+'CALC | Booster'!T1647)*INDEX(MassUnitsTable[],MATCH($R$3,MassUnitsTable[Mass Units],0),2), "")</f>
        <v/>
      </c>
      <c r="S1647" s="10"/>
    </row>
    <row r="1648" spans="1:19" x14ac:dyDescent="0.25">
      <c r="A1648" s="10"/>
      <c r="B1648" s="4" t="str">
        <f t="shared" si="130"/>
        <v/>
      </c>
      <c r="C1648" s="5" t="str">
        <f t="shared" si="131"/>
        <v/>
      </c>
      <c r="D1648" s="5" t="str">
        <f t="shared" si="132"/>
        <v/>
      </c>
      <c r="E1648" s="5" t="str">
        <f t="shared" si="133"/>
        <v/>
      </c>
      <c r="F1648" s="5" t="str">
        <f>'CALC | Main Engine'!$B1648</f>
        <v/>
      </c>
      <c r="G1648" s="27" t="str">
        <f>'CALC | Main Engine'!$C1648</f>
        <v/>
      </c>
      <c r="H1648" s="6" t="str">
        <f>'CALC | Main Engine'!$E1648</f>
        <v/>
      </c>
      <c r="I1648" s="34" t="str">
        <f>IFERROR('CALC | Main Engine'!$F1648*INDEX(MassUnitsTable[],MATCH($R$3,MassUnitsTable[Mass Units],0),2), "")</f>
        <v/>
      </c>
      <c r="J1648" s="27" t="str">
        <f>IFERROR('CALC | Booster'!$F1648*INDEX(MassUnitsTable[],MATCH($R$3,MassUnitsTable[Mass Units],0),2), "")</f>
        <v/>
      </c>
      <c r="K1648" s="32" t="str">
        <f t="shared" si="134"/>
        <v/>
      </c>
      <c r="L1648" s="34" t="str">
        <f>IFERROR(('CALC | Main Engine'!N1648+'CALC | Booster'!N1648)*INDEX(MassUnitsTable[],MATCH($R$3,MassUnitsTable[Mass Units],0),2), "")</f>
        <v/>
      </c>
      <c r="M1648" s="27" t="str">
        <f>IFERROR(('CALC | Main Engine'!O1648+'CALC | Booster'!O1648)*INDEX(MassUnitsTable[],MATCH($R$3,MassUnitsTable[Mass Units],0),2), "")</f>
        <v/>
      </c>
      <c r="N1648" s="27" t="str">
        <f>IFERROR(('CALC | Main Engine'!P1648+'CALC | Booster'!P1648)*INDEX(MassUnitsTable[],MATCH($R$3,MassUnitsTable[Mass Units],0),2), "")</f>
        <v/>
      </c>
      <c r="O1648" s="27" t="str">
        <f>IFERROR(('CALC | Main Engine'!Q1648+'CALC | Booster'!Q1648)*INDEX(MassUnitsTable[],MATCH($R$3,MassUnitsTable[Mass Units],0),2), "")</f>
        <v/>
      </c>
      <c r="P1648" s="27" t="str">
        <f>IFERROR(('CALC | Main Engine'!R1648+'CALC | Booster'!R1648)*INDEX(MassUnitsTable[],MATCH($R$3,MassUnitsTable[Mass Units],0),2), "")</f>
        <v/>
      </c>
      <c r="Q1648" s="27" t="str">
        <f>IFERROR(('CALC | Main Engine'!S1648+'CALC | Booster'!S1648)*INDEX(MassUnitsTable[],MATCH($R$3,MassUnitsTable[Mass Units],0),2), "")</f>
        <v/>
      </c>
      <c r="R1648" s="32" t="str">
        <f>IFERROR(('CALC | Main Engine'!T1648+'CALC | Booster'!T1648)*INDEX(MassUnitsTable[],MATCH($R$3,MassUnitsTable[Mass Units],0),2), "")</f>
        <v/>
      </c>
      <c r="S1648" s="10"/>
    </row>
    <row r="1649" spans="1:19" x14ac:dyDescent="0.25">
      <c r="A1649" s="10"/>
      <c r="B1649" s="4" t="str">
        <f t="shared" si="130"/>
        <v/>
      </c>
      <c r="C1649" s="5" t="str">
        <f t="shared" si="131"/>
        <v/>
      </c>
      <c r="D1649" s="5" t="str">
        <f t="shared" si="132"/>
        <v/>
      </c>
      <c r="E1649" s="5" t="str">
        <f t="shared" si="133"/>
        <v/>
      </c>
      <c r="F1649" s="5" t="str">
        <f>'CALC | Main Engine'!$B1649</f>
        <v/>
      </c>
      <c r="G1649" s="27" t="str">
        <f>'CALC | Main Engine'!$C1649</f>
        <v/>
      </c>
      <c r="H1649" s="6" t="str">
        <f>'CALC | Main Engine'!$E1649</f>
        <v/>
      </c>
      <c r="I1649" s="34" t="str">
        <f>IFERROR('CALC | Main Engine'!$F1649*INDEX(MassUnitsTable[],MATCH($R$3,MassUnitsTable[Mass Units],0),2), "")</f>
        <v/>
      </c>
      <c r="J1649" s="27" t="str">
        <f>IFERROR('CALC | Booster'!$F1649*INDEX(MassUnitsTable[],MATCH($R$3,MassUnitsTable[Mass Units],0),2), "")</f>
        <v/>
      </c>
      <c r="K1649" s="32" t="str">
        <f t="shared" si="134"/>
        <v/>
      </c>
      <c r="L1649" s="34" t="str">
        <f>IFERROR(('CALC | Main Engine'!N1649+'CALC | Booster'!N1649)*INDEX(MassUnitsTable[],MATCH($R$3,MassUnitsTable[Mass Units],0),2), "")</f>
        <v/>
      </c>
      <c r="M1649" s="27" t="str">
        <f>IFERROR(('CALC | Main Engine'!O1649+'CALC | Booster'!O1649)*INDEX(MassUnitsTable[],MATCH($R$3,MassUnitsTable[Mass Units],0),2), "")</f>
        <v/>
      </c>
      <c r="N1649" s="27" t="str">
        <f>IFERROR(('CALC | Main Engine'!P1649+'CALC | Booster'!P1649)*INDEX(MassUnitsTable[],MATCH($R$3,MassUnitsTable[Mass Units],0),2), "")</f>
        <v/>
      </c>
      <c r="O1649" s="27" t="str">
        <f>IFERROR(('CALC | Main Engine'!Q1649+'CALC | Booster'!Q1649)*INDEX(MassUnitsTable[],MATCH($R$3,MassUnitsTable[Mass Units],0),2), "")</f>
        <v/>
      </c>
      <c r="P1649" s="27" t="str">
        <f>IFERROR(('CALC | Main Engine'!R1649+'CALC | Booster'!R1649)*INDEX(MassUnitsTable[],MATCH($R$3,MassUnitsTable[Mass Units],0),2), "")</f>
        <v/>
      </c>
      <c r="Q1649" s="27" t="str">
        <f>IFERROR(('CALC | Main Engine'!S1649+'CALC | Booster'!S1649)*INDEX(MassUnitsTable[],MATCH($R$3,MassUnitsTable[Mass Units],0),2), "")</f>
        <v/>
      </c>
      <c r="R1649" s="32" t="str">
        <f>IFERROR(('CALC | Main Engine'!T1649+'CALC | Booster'!T1649)*INDEX(MassUnitsTable[],MATCH($R$3,MassUnitsTable[Mass Units],0),2), "")</f>
        <v/>
      </c>
      <c r="S1649" s="10"/>
    </row>
    <row r="1650" spans="1:19" x14ac:dyDescent="0.25">
      <c r="A1650" s="10"/>
      <c r="B1650" s="4" t="str">
        <f t="shared" si="130"/>
        <v/>
      </c>
      <c r="C1650" s="5" t="str">
        <f t="shared" si="131"/>
        <v/>
      </c>
      <c r="D1650" s="5" t="str">
        <f t="shared" si="132"/>
        <v/>
      </c>
      <c r="E1650" s="5" t="str">
        <f t="shared" si="133"/>
        <v/>
      </c>
      <c r="F1650" s="5" t="str">
        <f>'CALC | Main Engine'!$B1650</f>
        <v/>
      </c>
      <c r="G1650" s="27" t="str">
        <f>'CALC | Main Engine'!$C1650</f>
        <v/>
      </c>
      <c r="H1650" s="6" t="str">
        <f>'CALC | Main Engine'!$E1650</f>
        <v/>
      </c>
      <c r="I1650" s="34" t="str">
        <f>IFERROR('CALC | Main Engine'!$F1650*INDEX(MassUnitsTable[],MATCH($R$3,MassUnitsTable[Mass Units],0),2), "")</f>
        <v/>
      </c>
      <c r="J1650" s="27" t="str">
        <f>IFERROR('CALC | Booster'!$F1650*INDEX(MassUnitsTable[],MATCH($R$3,MassUnitsTable[Mass Units],0),2), "")</f>
        <v/>
      </c>
      <c r="K1650" s="32" t="str">
        <f t="shared" si="134"/>
        <v/>
      </c>
      <c r="L1650" s="34" t="str">
        <f>IFERROR(('CALC | Main Engine'!N1650+'CALC | Booster'!N1650)*INDEX(MassUnitsTable[],MATCH($R$3,MassUnitsTable[Mass Units],0),2), "")</f>
        <v/>
      </c>
      <c r="M1650" s="27" t="str">
        <f>IFERROR(('CALC | Main Engine'!O1650+'CALC | Booster'!O1650)*INDEX(MassUnitsTable[],MATCH($R$3,MassUnitsTable[Mass Units],0),2), "")</f>
        <v/>
      </c>
      <c r="N1650" s="27" t="str">
        <f>IFERROR(('CALC | Main Engine'!P1650+'CALC | Booster'!P1650)*INDEX(MassUnitsTable[],MATCH($R$3,MassUnitsTable[Mass Units],0),2), "")</f>
        <v/>
      </c>
      <c r="O1650" s="27" t="str">
        <f>IFERROR(('CALC | Main Engine'!Q1650+'CALC | Booster'!Q1650)*INDEX(MassUnitsTable[],MATCH($R$3,MassUnitsTable[Mass Units],0),2), "")</f>
        <v/>
      </c>
      <c r="P1650" s="27" t="str">
        <f>IFERROR(('CALC | Main Engine'!R1650+'CALC | Booster'!R1650)*INDEX(MassUnitsTable[],MATCH($R$3,MassUnitsTable[Mass Units],0),2), "")</f>
        <v/>
      </c>
      <c r="Q1650" s="27" t="str">
        <f>IFERROR(('CALC | Main Engine'!S1650+'CALC | Booster'!S1650)*INDEX(MassUnitsTable[],MATCH($R$3,MassUnitsTable[Mass Units],0),2), "")</f>
        <v/>
      </c>
      <c r="R1650" s="32" t="str">
        <f>IFERROR(('CALC | Main Engine'!T1650+'CALC | Booster'!T1650)*INDEX(MassUnitsTable[],MATCH($R$3,MassUnitsTable[Mass Units],0),2), "")</f>
        <v/>
      </c>
      <c r="S1650" s="10"/>
    </row>
    <row r="1651" spans="1:19" x14ac:dyDescent="0.25">
      <c r="A1651" s="10"/>
      <c r="B1651" s="4" t="str">
        <f t="shared" si="130"/>
        <v/>
      </c>
      <c r="C1651" s="5" t="str">
        <f t="shared" si="131"/>
        <v/>
      </c>
      <c r="D1651" s="5" t="str">
        <f t="shared" si="132"/>
        <v/>
      </c>
      <c r="E1651" s="5" t="str">
        <f t="shared" si="133"/>
        <v/>
      </c>
      <c r="F1651" s="5" t="str">
        <f>'CALC | Main Engine'!$B1651</f>
        <v/>
      </c>
      <c r="G1651" s="27" t="str">
        <f>'CALC | Main Engine'!$C1651</f>
        <v/>
      </c>
      <c r="H1651" s="6" t="str">
        <f>'CALC | Main Engine'!$E1651</f>
        <v/>
      </c>
      <c r="I1651" s="34" t="str">
        <f>IFERROR('CALC | Main Engine'!$F1651*INDEX(MassUnitsTable[],MATCH($R$3,MassUnitsTable[Mass Units],0),2), "")</f>
        <v/>
      </c>
      <c r="J1651" s="27" t="str">
        <f>IFERROR('CALC | Booster'!$F1651*INDEX(MassUnitsTable[],MATCH($R$3,MassUnitsTable[Mass Units],0),2), "")</f>
        <v/>
      </c>
      <c r="K1651" s="32" t="str">
        <f t="shared" si="134"/>
        <v/>
      </c>
      <c r="L1651" s="34" t="str">
        <f>IFERROR(('CALC | Main Engine'!N1651+'CALC | Booster'!N1651)*INDEX(MassUnitsTable[],MATCH($R$3,MassUnitsTable[Mass Units],0),2), "")</f>
        <v/>
      </c>
      <c r="M1651" s="27" t="str">
        <f>IFERROR(('CALC | Main Engine'!O1651+'CALC | Booster'!O1651)*INDEX(MassUnitsTable[],MATCH($R$3,MassUnitsTable[Mass Units],0),2), "")</f>
        <v/>
      </c>
      <c r="N1651" s="27" t="str">
        <f>IFERROR(('CALC | Main Engine'!P1651+'CALC | Booster'!P1651)*INDEX(MassUnitsTable[],MATCH($R$3,MassUnitsTable[Mass Units],0),2), "")</f>
        <v/>
      </c>
      <c r="O1651" s="27" t="str">
        <f>IFERROR(('CALC | Main Engine'!Q1651+'CALC | Booster'!Q1651)*INDEX(MassUnitsTable[],MATCH($R$3,MassUnitsTable[Mass Units],0),2), "")</f>
        <v/>
      </c>
      <c r="P1651" s="27" t="str">
        <f>IFERROR(('CALC | Main Engine'!R1651+'CALC | Booster'!R1651)*INDEX(MassUnitsTable[],MATCH($R$3,MassUnitsTable[Mass Units],0),2), "")</f>
        <v/>
      </c>
      <c r="Q1651" s="27" t="str">
        <f>IFERROR(('CALC | Main Engine'!S1651+'CALC | Booster'!S1651)*INDEX(MassUnitsTable[],MATCH($R$3,MassUnitsTable[Mass Units],0),2), "")</f>
        <v/>
      </c>
      <c r="R1651" s="32" t="str">
        <f>IFERROR(('CALC | Main Engine'!T1651+'CALC | Booster'!T1651)*INDEX(MassUnitsTable[],MATCH($R$3,MassUnitsTable[Mass Units],0),2), "")</f>
        <v/>
      </c>
      <c r="S1651" s="10"/>
    </row>
    <row r="1652" spans="1:19" x14ac:dyDescent="0.25">
      <c r="A1652" s="10"/>
      <c r="B1652" s="4" t="str">
        <f t="shared" si="130"/>
        <v/>
      </c>
      <c r="C1652" s="5" t="str">
        <f t="shared" si="131"/>
        <v/>
      </c>
      <c r="D1652" s="5" t="str">
        <f t="shared" si="132"/>
        <v/>
      </c>
      <c r="E1652" s="5" t="str">
        <f t="shared" si="133"/>
        <v/>
      </c>
      <c r="F1652" s="5" t="str">
        <f>'CALC | Main Engine'!$B1652</f>
        <v/>
      </c>
      <c r="G1652" s="27" t="str">
        <f>'CALC | Main Engine'!$C1652</f>
        <v/>
      </c>
      <c r="H1652" s="6" t="str">
        <f>'CALC | Main Engine'!$E1652</f>
        <v/>
      </c>
      <c r="I1652" s="34" t="str">
        <f>IFERROR('CALC | Main Engine'!$F1652*INDEX(MassUnitsTable[],MATCH($R$3,MassUnitsTable[Mass Units],0),2), "")</f>
        <v/>
      </c>
      <c r="J1652" s="27" t="str">
        <f>IFERROR('CALC | Booster'!$F1652*INDEX(MassUnitsTable[],MATCH($R$3,MassUnitsTable[Mass Units],0),2), "")</f>
        <v/>
      </c>
      <c r="K1652" s="32" t="str">
        <f t="shared" si="134"/>
        <v/>
      </c>
      <c r="L1652" s="34" t="str">
        <f>IFERROR(('CALC | Main Engine'!N1652+'CALC | Booster'!N1652)*INDEX(MassUnitsTable[],MATCH($R$3,MassUnitsTable[Mass Units],0),2), "")</f>
        <v/>
      </c>
      <c r="M1652" s="27" t="str">
        <f>IFERROR(('CALC | Main Engine'!O1652+'CALC | Booster'!O1652)*INDEX(MassUnitsTable[],MATCH($R$3,MassUnitsTable[Mass Units],0),2), "")</f>
        <v/>
      </c>
      <c r="N1652" s="27" t="str">
        <f>IFERROR(('CALC | Main Engine'!P1652+'CALC | Booster'!P1652)*INDEX(MassUnitsTable[],MATCH($R$3,MassUnitsTable[Mass Units],0),2), "")</f>
        <v/>
      </c>
      <c r="O1652" s="27" t="str">
        <f>IFERROR(('CALC | Main Engine'!Q1652+'CALC | Booster'!Q1652)*INDEX(MassUnitsTable[],MATCH($R$3,MassUnitsTable[Mass Units],0),2), "")</f>
        <v/>
      </c>
      <c r="P1652" s="27" t="str">
        <f>IFERROR(('CALC | Main Engine'!R1652+'CALC | Booster'!R1652)*INDEX(MassUnitsTable[],MATCH($R$3,MassUnitsTable[Mass Units],0),2), "")</f>
        <v/>
      </c>
      <c r="Q1652" s="27" t="str">
        <f>IFERROR(('CALC | Main Engine'!S1652+'CALC | Booster'!S1652)*INDEX(MassUnitsTable[],MATCH($R$3,MassUnitsTable[Mass Units],0),2), "")</f>
        <v/>
      </c>
      <c r="R1652" s="32" t="str">
        <f>IFERROR(('CALC | Main Engine'!T1652+'CALC | Booster'!T1652)*INDEX(MassUnitsTable[],MATCH($R$3,MassUnitsTable[Mass Units],0),2), "")</f>
        <v/>
      </c>
      <c r="S1652" s="10"/>
    </row>
    <row r="1653" spans="1:19" x14ac:dyDescent="0.25">
      <c r="A1653" s="10"/>
      <c r="B1653" s="4" t="str">
        <f t="shared" si="130"/>
        <v/>
      </c>
      <c r="C1653" s="5" t="str">
        <f t="shared" si="131"/>
        <v/>
      </c>
      <c r="D1653" s="5" t="str">
        <f t="shared" si="132"/>
        <v/>
      </c>
      <c r="E1653" s="5" t="str">
        <f t="shared" si="133"/>
        <v/>
      </c>
      <c r="F1653" s="5" t="str">
        <f>'CALC | Main Engine'!$B1653</f>
        <v/>
      </c>
      <c r="G1653" s="27" t="str">
        <f>'CALC | Main Engine'!$C1653</f>
        <v/>
      </c>
      <c r="H1653" s="6" t="str">
        <f>'CALC | Main Engine'!$E1653</f>
        <v/>
      </c>
      <c r="I1653" s="34" t="str">
        <f>IFERROR('CALC | Main Engine'!$F1653*INDEX(MassUnitsTable[],MATCH($R$3,MassUnitsTable[Mass Units],0),2), "")</f>
        <v/>
      </c>
      <c r="J1653" s="27" t="str">
        <f>IFERROR('CALC | Booster'!$F1653*INDEX(MassUnitsTable[],MATCH($R$3,MassUnitsTable[Mass Units],0),2), "")</f>
        <v/>
      </c>
      <c r="K1653" s="32" t="str">
        <f t="shared" si="134"/>
        <v/>
      </c>
      <c r="L1653" s="34" t="str">
        <f>IFERROR(('CALC | Main Engine'!N1653+'CALC | Booster'!N1653)*INDEX(MassUnitsTable[],MATCH($R$3,MassUnitsTable[Mass Units],0),2), "")</f>
        <v/>
      </c>
      <c r="M1653" s="27" t="str">
        <f>IFERROR(('CALC | Main Engine'!O1653+'CALC | Booster'!O1653)*INDEX(MassUnitsTable[],MATCH($R$3,MassUnitsTable[Mass Units],0),2), "")</f>
        <v/>
      </c>
      <c r="N1653" s="27" t="str">
        <f>IFERROR(('CALC | Main Engine'!P1653+'CALC | Booster'!P1653)*INDEX(MassUnitsTable[],MATCH($R$3,MassUnitsTable[Mass Units],0),2), "")</f>
        <v/>
      </c>
      <c r="O1653" s="27" t="str">
        <f>IFERROR(('CALC | Main Engine'!Q1653+'CALC | Booster'!Q1653)*INDEX(MassUnitsTable[],MATCH($R$3,MassUnitsTable[Mass Units],0),2), "")</f>
        <v/>
      </c>
      <c r="P1653" s="27" t="str">
        <f>IFERROR(('CALC | Main Engine'!R1653+'CALC | Booster'!R1653)*INDEX(MassUnitsTable[],MATCH($R$3,MassUnitsTable[Mass Units],0),2), "")</f>
        <v/>
      </c>
      <c r="Q1653" s="27" t="str">
        <f>IFERROR(('CALC | Main Engine'!S1653+'CALC | Booster'!S1653)*INDEX(MassUnitsTable[],MATCH($R$3,MassUnitsTable[Mass Units],0),2), "")</f>
        <v/>
      </c>
      <c r="R1653" s="32" t="str">
        <f>IFERROR(('CALC | Main Engine'!T1653+'CALC | Booster'!T1653)*INDEX(MassUnitsTable[],MATCH($R$3,MassUnitsTable[Mass Units],0),2), "")</f>
        <v/>
      </c>
      <c r="S1653" s="10"/>
    </row>
    <row r="1654" spans="1:19" x14ac:dyDescent="0.25">
      <c r="A1654" s="10"/>
      <c r="B1654" s="4" t="str">
        <f t="shared" si="130"/>
        <v/>
      </c>
      <c r="C1654" s="5" t="str">
        <f t="shared" si="131"/>
        <v/>
      </c>
      <c r="D1654" s="5" t="str">
        <f t="shared" si="132"/>
        <v/>
      </c>
      <c r="E1654" s="5" t="str">
        <f t="shared" si="133"/>
        <v/>
      </c>
      <c r="F1654" s="5" t="str">
        <f>'CALC | Main Engine'!$B1654</f>
        <v/>
      </c>
      <c r="G1654" s="27" t="str">
        <f>'CALC | Main Engine'!$C1654</f>
        <v/>
      </c>
      <c r="H1654" s="6" t="str">
        <f>'CALC | Main Engine'!$E1654</f>
        <v/>
      </c>
      <c r="I1654" s="34" t="str">
        <f>IFERROR('CALC | Main Engine'!$F1654*INDEX(MassUnitsTable[],MATCH($R$3,MassUnitsTable[Mass Units],0),2), "")</f>
        <v/>
      </c>
      <c r="J1654" s="27" t="str">
        <f>IFERROR('CALC | Booster'!$F1654*INDEX(MassUnitsTable[],MATCH($R$3,MassUnitsTable[Mass Units],0),2), "")</f>
        <v/>
      </c>
      <c r="K1654" s="32" t="str">
        <f t="shared" si="134"/>
        <v/>
      </c>
      <c r="L1654" s="34" t="str">
        <f>IFERROR(('CALC | Main Engine'!N1654+'CALC | Booster'!N1654)*INDEX(MassUnitsTable[],MATCH($R$3,MassUnitsTable[Mass Units],0),2), "")</f>
        <v/>
      </c>
      <c r="M1654" s="27" t="str">
        <f>IFERROR(('CALC | Main Engine'!O1654+'CALC | Booster'!O1654)*INDEX(MassUnitsTable[],MATCH($R$3,MassUnitsTable[Mass Units],0),2), "")</f>
        <v/>
      </c>
      <c r="N1654" s="27" t="str">
        <f>IFERROR(('CALC | Main Engine'!P1654+'CALC | Booster'!P1654)*INDEX(MassUnitsTable[],MATCH($R$3,MassUnitsTable[Mass Units],0),2), "")</f>
        <v/>
      </c>
      <c r="O1654" s="27" t="str">
        <f>IFERROR(('CALC | Main Engine'!Q1654+'CALC | Booster'!Q1654)*INDEX(MassUnitsTable[],MATCH($R$3,MassUnitsTable[Mass Units],0),2), "")</f>
        <v/>
      </c>
      <c r="P1654" s="27" t="str">
        <f>IFERROR(('CALC | Main Engine'!R1654+'CALC | Booster'!R1654)*INDEX(MassUnitsTable[],MATCH($R$3,MassUnitsTable[Mass Units],0),2), "")</f>
        <v/>
      </c>
      <c r="Q1654" s="27" t="str">
        <f>IFERROR(('CALC | Main Engine'!S1654+'CALC | Booster'!S1654)*INDEX(MassUnitsTable[],MATCH($R$3,MassUnitsTable[Mass Units],0),2), "")</f>
        <v/>
      </c>
      <c r="R1654" s="32" t="str">
        <f>IFERROR(('CALC | Main Engine'!T1654+'CALC | Booster'!T1654)*INDEX(MassUnitsTable[],MATCH($R$3,MassUnitsTable[Mass Units],0),2), "")</f>
        <v/>
      </c>
      <c r="S1654" s="10"/>
    </row>
    <row r="1655" spans="1:19" x14ac:dyDescent="0.25">
      <c r="A1655" s="10"/>
      <c r="B1655" s="4" t="str">
        <f t="shared" si="130"/>
        <v/>
      </c>
      <c r="C1655" s="5" t="str">
        <f t="shared" si="131"/>
        <v/>
      </c>
      <c r="D1655" s="5" t="str">
        <f t="shared" si="132"/>
        <v/>
      </c>
      <c r="E1655" s="5" t="str">
        <f t="shared" si="133"/>
        <v/>
      </c>
      <c r="F1655" s="5" t="str">
        <f>'CALC | Main Engine'!$B1655</f>
        <v/>
      </c>
      <c r="G1655" s="27" t="str">
        <f>'CALC | Main Engine'!$C1655</f>
        <v/>
      </c>
      <c r="H1655" s="6" t="str">
        <f>'CALC | Main Engine'!$E1655</f>
        <v/>
      </c>
      <c r="I1655" s="34" t="str">
        <f>IFERROR('CALC | Main Engine'!$F1655*INDEX(MassUnitsTable[],MATCH($R$3,MassUnitsTable[Mass Units],0),2), "")</f>
        <v/>
      </c>
      <c r="J1655" s="27" t="str">
        <f>IFERROR('CALC | Booster'!$F1655*INDEX(MassUnitsTable[],MATCH($R$3,MassUnitsTable[Mass Units],0),2), "")</f>
        <v/>
      </c>
      <c r="K1655" s="32" t="str">
        <f t="shared" si="134"/>
        <v/>
      </c>
      <c r="L1655" s="34" t="str">
        <f>IFERROR(('CALC | Main Engine'!N1655+'CALC | Booster'!N1655)*INDEX(MassUnitsTable[],MATCH($R$3,MassUnitsTable[Mass Units],0),2), "")</f>
        <v/>
      </c>
      <c r="M1655" s="27" t="str">
        <f>IFERROR(('CALC | Main Engine'!O1655+'CALC | Booster'!O1655)*INDEX(MassUnitsTable[],MATCH($R$3,MassUnitsTable[Mass Units],0),2), "")</f>
        <v/>
      </c>
      <c r="N1655" s="27" t="str">
        <f>IFERROR(('CALC | Main Engine'!P1655+'CALC | Booster'!P1655)*INDEX(MassUnitsTable[],MATCH($R$3,MassUnitsTable[Mass Units],0),2), "")</f>
        <v/>
      </c>
      <c r="O1655" s="27" t="str">
        <f>IFERROR(('CALC | Main Engine'!Q1655+'CALC | Booster'!Q1655)*INDEX(MassUnitsTable[],MATCH($R$3,MassUnitsTable[Mass Units],0),2), "")</f>
        <v/>
      </c>
      <c r="P1655" s="27" t="str">
        <f>IFERROR(('CALC | Main Engine'!R1655+'CALC | Booster'!R1655)*INDEX(MassUnitsTable[],MATCH($R$3,MassUnitsTable[Mass Units],0),2), "")</f>
        <v/>
      </c>
      <c r="Q1655" s="27" t="str">
        <f>IFERROR(('CALC | Main Engine'!S1655+'CALC | Booster'!S1655)*INDEX(MassUnitsTable[],MATCH($R$3,MassUnitsTable[Mass Units],0),2), "")</f>
        <v/>
      </c>
      <c r="R1655" s="32" t="str">
        <f>IFERROR(('CALC | Main Engine'!T1655+'CALC | Booster'!T1655)*INDEX(MassUnitsTable[],MATCH($R$3,MassUnitsTable[Mass Units],0),2), "")</f>
        <v/>
      </c>
      <c r="S1655" s="10"/>
    </row>
    <row r="1656" spans="1:19" x14ac:dyDescent="0.25">
      <c r="A1656" s="10"/>
      <c r="B1656" s="4" t="str">
        <f t="shared" si="130"/>
        <v/>
      </c>
      <c r="C1656" s="5" t="str">
        <f t="shared" si="131"/>
        <v/>
      </c>
      <c r="D1656" s="5" t="str">
        <f t="shared" si="132"/>
        <v/>
      </c>
      <c r="E1656" s="5" t="str">
        <f t="shared" si="133"/>
        <v/>
      </c>
      <c r="F1656" s="5" t="str">
        <f>'CALC | Main Engine'!$B1656</f>
        <v/>
      </c>
      <c r="G1656" s="27" t="str">
        <f>'CALC | Main Engine'!$C1656</f>
        <v/>
      </c>
      <c r="H1656" s="6" t="str">
        <f>'CALC | Main Engine'!$E1656</f>
        <v/>
      </c>
      <c r="I1656" s="34" t="str">
        <f>IFERROR('CALC | Main Engine'!$F1656*INDEX(MassUnitsTable[],MATCH($R$3,MassUnitsTable[Mass Units],0),2), "")</f>
        <v/>
      </c>
      <c r="J1656" s="27" t="str">
        <f>IFERROR('CALC | Booster'!$F1656*INDEX(MassUnitsTable[],MATCH($R$3,MassUnitsTable[Mass Units],0),2), "")</f>
        <v/>
      </c>
      <c r="K1656" s="32" t="str">
        <f t="shared" si="134"/>
        <v/>
      </c>
      <c r="L1656" s="34" t="str">
        <f>IFERROR(('CALC | Main Engine'!N1656+'CALC | Booster'!N1656)*INDEX(MassUnitsTable[],MATCH($R$3,MassUnitsTable[Mass Units],0),2), "")</f>
        <v/>
      </c>
      <c r="M1656" s="27" t="str">
        <f>IFERROR(('CALC | Main Engine'!O1656+'CALC | Booster'!O1656)*INDEX(MassUnitsTable[],MATCH($R$3,MassUnitsTable[Mass Units],0),2), "")</f>
        <v/>
      </c>
      <c r="N1656" s="27" t="str">
        <f>IFERROR(('CALC | Main Engine'!P1656+'CALC | Booster'!P1656)*INDEX(MassUnitsTable[],MATCH($R$3,MassUnitsTable[Mass Units],0),2), "")</f>
        <v/>
      </c>
      <c r="O1656" s="27" t="str">
        <f>IFERROR(('CALC | Main Engine'!Q1656+'CALC | Booster'!Q1656)*INDEX(MassUnitsTable[],MATCH($R$3,MassUnitsTable[Mass Units],0),2), "")</f>
        <v/>
      </c>
      <c r="P1656" s="27" t="str">
        <f>IFERROR(('CALC | Main Engine'!R1656+'CALC | Booster'!R1656)*INDEX(MassUnitsTable[],MATCH($R$3,MassUnitsTable[Mass Units],0),2), "")</f>
        <v/>
      </c>
      <c r="Q1656" s="27" t="str">
        <f>IFERROR(('CALC | Main Engine'!S1656+'CALC | Booster'!S1656)*INDEX(MassUnitsTable[],MATCH($R$3,MassUnitsTable[Mass Units],0),2), "")</f>
        <v/>
      </c>
      <c r="R1656" s="32" t="str">
        <f>IFERROR(('CALC | Main Engine'!T1656+'CALC | Booster'!T1656)*INDEX(MassUnitsTable[],MATCH($R$3,MassUnitsTable[Mass Units],0),2), "")</f>
        <v/>
      </c>
      <c r="S1656" s="10"/>
    </row>
    <row r="1657" spans="1:19" x14ac:dyDescent="0.25">
      <c r="A1657" s="10"/>
      <c r="B1657" s="4" t="str">
        <f t="shared" si="130"/>
        <v/>
      </c>
      <c r="C1657" s="5" t="str">
        <f t="shared" si="131"/>
        <v/>
      </c>
      <c r="D1657" s="5" t="str">
        <f t="shared" si="132"/>
        <v/>
      </c>
      <c r="E1657" s="5" t="str">
        <f t="shared" si="133"/>
        <v/>
      </c>
      <c r="F1657" s="5" t="str">
        <f>'CALC | Main Engine'!$B1657</f>
        <v/>
      </c>
      <c r="G1657" s="27" t="str">
        <f>'CALC | Main Engine'!$C1657</f>
        <v/>
      </c>
      <c r="H1657" s="6" t="str">
        <f>'CALC | Main Engine'!$E1657</f>
        <v/>
      </c>
      <c r="I1657" s="34" t="str">
        <f>IFERROR('CALC | Main Engine'!$F1657*INDEX(MassUnitsTable[],MATCH($R$3,MassUnitsTable[Mass Units],0),2), "")</f>
        <v/>
      </c>
      <c r="J1657" s="27" t="str">
        <f>IFERROR('CALC | Booster'!$F1657*INDEX(MassUnitsTable[],MATCH($R$3,MassUnitsTable[Mass Units],0),2), "")</f>
        <v/>
      </c>
      <c r="K1657" s="32" t="str">
        <f t="shared" si="134"/>
        <v/>
      </c>
      <c r="L1657" s="34" t="str">
        <f>IFERROR(('CALC | Main Engine'!N1657+'CALC | Booster'!N1657)*INDEX(MassUnitsTable[],MATCH($R$3,MassUnitsTable[Mass Units],0),2), "")</f>
        <v/>
      </c>
      <c r="M1657" s="27" t="str">
        <f>IFERROR(('CALC | Main Engine'!O1657+'CALC | Booster'!O1657)*INDEX(MassUnitsTable[],MATCH($R$3,MassUnitsTable[Mass Units],0),2), "")</f>
        <v/>
      </c>
      <c r="N1657" s="27" t="str">
        <f>IFERROR(('CALC | Main Engine'!P1657+'CALC | Booster'!P1657)*INDEX(MassUnitsTable[],MATCH($R$3,MassUnitsTable[Mass Units],0),2), "")</f>
        <v/>
      </c>
      <c r="O1657" s="27" t="str">
        <f>IFERROR(('CALC | Main Engine'!Q1657+'CALC | Booster'!Q1657)*INDEX(MassUnitsTable[],MATCH($R$3,MassUnitsTable[Mass Units],0),2), "")</f>
        <v/>
      </c>
      <c r="P1657" s="27" t="str">
        <f>IFERROR(('CALC | Main Engine'!R1657+'CALC | Booster'!R1657)*INDEX(MassUnitsTable[],MATCH($R$3,MassUnitsTable[Mass Units],0),2), "")</f>
        <v/>
      </c>
      <c r="Q1657" s="27" t="str">
        <f>IFERROR(('CALC | Main Engine'!S1657+'CALC | Booster'!S1657)*INDEX(MassUnitsTable[],MATCH($R$3,MassUnitsTable[Mass Units],0),2), "")</f>
        <v/>
      </c>
      <c r="R1657" s="32" t="str">
        <f>IFERROR(('CALC | Main Engine'!T1657+'CALC | Booster'!T1657)*INDEX(MassUnitsTable[],MATCH($R$3,MassUnitsTable[Mass Units],0),2), "")</f>
        <v/>
      </c>
      <c r="S1657" s="10"/>
    </row>
    <row r="1658" spans="1:19" x14ac:dyDescent="0.25">
      <c r="A1658" s="10"/>
      <c r="B1658" s="4" t="str">
        <f t="shared" si="130"/>
        <v/>
      </c>
      <c r="C1658" s="5" t="str">
        <f t="shared" si="131"/>
        <v/>
      </c>
      <c r="D1658" s="5" t="str">
        <f t="shared" si="132"/>
        <v/>
      </c>
      <c r="E1658" s="5" t="str">
        <f t="shared" si="133"/>
        <v/>
      </c>
      <c r="F1658" s="5" t="str">
        <f>'CALC | Main Engine'!$B1658</f>
        <v/>
      </c>
      <c r="G1658" s="27" t="str">
        <f>'CALC | Main Engine'!$C1658</f>
        <v/>
      </c>
      <c r="H1658" s="6" t="str">
        <f>'CALC | Main Engine'!$E1658</f>
        <v/>
      </c>
      <c r="I1658" s="34" t="str">
        <f>IFERROR('CALC | Main Engine'!$F1658*INDEX(MassUnitsTable[],MATCH($R$3,MassUnitsTable[Mass Units],0),2), "")</f>
        <v/>
      </c>
      <c r="J1658" s="27" t="str">
        <f>IFERROR('CALC | Booster'!$F1658*INDEX(MassUnitsTable[],MATCH($R$3,MassUnitsTable[Mass Units],0),2), "")</f>
        <v/>
      </c>
      <c r="K1658" s="32" t="str">
        <f t="shared" si="134"/>
        <v/>
      </c>
      <c r="L1658" s="34" t="str">
        <f>IFERROR(('CALC | Main Engine'!N1658+'CALC | Booster'!N1658)*INDEX(MassUnitsTable[],MATCH($R$3,MassUnitsTable[Mass Units],0),2), "")</f>
        <v/>
      </c>
      <c r="M1658" s="27" t="str">
        <f>IFERROR(('CALC | Main Engine'!O1658+'CALC | Booster'!O1658)*INDEX(MassUnitsTable[],MATCH($R$3,MassUnitsTable[Mass Units],0),2), "")</f>
        <v/>
      </c>
      <c r="N1658" s="27" t="str">
        <f>IFERROR(('CALC | Main Engine'!P1658+'CALC | Booster'!P1658)*INDEX(MassUnitsTable[],MATCH($R$3,MassUnitsTable[Mass Units],0),2), "")</f>
        <v/>
      </c>
      <c r="O1658" s="27" t="str">
        <f>IFERROR(('CALC | Main Engine'!Q1658+'CALC | Booster'!Q1658)*INDEX(MassUnitsTable[],MATCH($R$3,MassUnitsTable[Mass Units],0),2), "")</f>
        <v/>
      </c>
      <c r="P1658" s="27" t="str">
        <f>IFERROR(('CALC | Main Engine'!R1658+'CALC | Booster'!R1658)*INDEX(MassUnitsTable[],MATCH($R$3,MassUnitsTable[Mass Units],0),2), "")</f>
        <v/>
      </c>
      <c r="Q1658" s="27" t="str">
        <f>IFERROR(('CALC | Main Engine'!S1658+'CALC | Booster'!S1658)*INDEX(MassUnitsTable[],MATCH($R$3,MassUnitsTable[Mass Units],0),2), "")</f>
        <v/>
      </c>
      <c r="R1658" s="32" t="str">
        <f>IFERROR(('CALC | Main Engine'!T1658+'CALC | Booster'!T1658)*INDEX(MassUnitsTable[],MATCH($R$3,MassUnitsTable[Mass Units],0),2), "")</f>
        <v/>
      </c>
      <c r="S1658" s="10"/>
    </row>
    <row r="1659" spans="1:19" x14ac:dyDescent="0.25">
      <c r="A1659" s="10"/>
      <c r="B1659" s="4" t="str">
        <f t="shared" si="130"/>
        <v/>
      </c>
      <c r="C1659" s="5" t="str">
        <f t="shared" si="131"/>
        <v/>
      </c>
      <c r="D1659" s="5" t="str">
        <f t="shared" si="132"/>
        <v/>
      </c>
      <c r="E1659" s="5" t="str">
        <f t="shared" si="133"/>
        <v/>
      </c>
      <c r="F1659" s="5" t="str">
        <f>'CALC | Main Engine'!$B1659</f>
        <v/>
      </c>
      <c r="G1659" s="27" t="str">
        <f>'CALC | Main Engine'!$C1659</f>
        <v/>
      </c>
      <c r="H1659" s="6" t="str">
        <f>'CALC | Main Engine'!$E1659</f>
        <v/>
      </c>
      <c r="I1659" s="34" t="str">
        <f>IFERROR('CALC | Main Engine'!$F1659*INDEX(MassUnitsTable[],MATCH($R$3,MassUnitsTable[Mass Units],0),2), "")</f>
        <v/>
      </c>
      <c r="J1659" s="27" t="str">
        <f>IFERROR('CALC | Booster'!$F1659*INDEX(MassUnitsTable[],MATCH($R$3,MassUnitsTable[Mass Units],0),2), "")</f>
        <v/>
      </c>
      <c r="K1659" s="32" t="str">
        <f t="shared" si="134"/>
        <v/>
      </c>
      <c r="L1659" s="34" t="str">
        <f>IFERROR(('CALC | Main Engine'!N1659+'CALC | Booster'!N1659)*INDEX(MassUnitsTable[],MATCH($R$3,MassUnitsTable[Mass Units],0),2), "")</f>
        <v/>
      </c>
      <c r="M1659" s="27" t="str">
        <f>IFERROR(('CALC | Main Engine'!O1659+'CALC | Booster'!O1659)*INDEX(MassUnitsTable[],MATCH($R$3,MassUnitsTable[Mass Units],0),2), "")</f>
        <v/>
      </c>
      <c r="N1659" s="27" t="str">
        <f>IFERROR(('CALC | Main Engine'!P1659+'CALC | Booster'!P1659)*INDEX(MassUnitsTable[],MATCH($R$3,MassUnitsTable[Mass Units],0),2), "")</f>
        <v/>
      </c>
      <c r="O1659" s="27" t="str">
        <f>IFERROR(('CALC | Main Engine'!Q1659+'CALC | Booster'!Q1659)*INDEX(MassUnitsTable[],MATCH($R$3,MassUnitsTable[Mass Units],0),2), "")</f>
        <v/>
      </c>
      <c r="P1659" s="27" t="str">
        <f>IFERROR(('CALC | Main Engine'!R1659+'CALC | Booster'!R1659)*INDEX(MassUnitsTable[],MATCH($R$3,MassUnitsTable[Mass Units],0),2), "")</f>
        <v/>
      </c>
      <c r="Q1659" s="27" t="str">
        <f>IFERROR(('CALC | Main Engine'!S1659+'CALC | Booster'!S1659)*INDEX(MassUnitsTable[],MATCH($R$3,MassUnitsTable[Mass Units],0),2), "")</f>
        <v/>
      </c>
      <c r="R1659" s="32" t="str">
        <f>IFERROR(('CALC | Main Engine'!T1659+'CALC | Booster'!T1659)*INDEX(MassUnitsTable[],MATCH($R$3,MassUnitsTable[Mass Units],0),2), "")</f>
        <v/>
      </c>
      <c r="S1659" s="10"/>
    </row>
    <row r="1660" spans="1:19" x14ac:dyDescent="0.25">
      <c r="A1660" s="10"/>
      <c r="B1660" s="4" t="str">
        <f t="shared" si="130"/>
        <v/>
      </c>
      <c r="C1660" s="5" t="str">
        <f t="shared" si="131"/>
        <v/>
      </c>
      <c r="D1660" s="5" t="str">
        <f t="shared" si="132"/>
        <v/>
      </c>
      <c r="E1660" s="5" t="str">
        <f t="shared" si="133"/>
        <v/>
      </c>
      <c r="F1660" s="5" t="str">
        <f>'CALC | Main Engine'!$B1660</f>
        <v/>
      </c>
      <c r="G1660" s="27" t="str">
        <f>'CALC | Main Engine'!$C1660</f>
        <v/>
      </c>
      <c r="H1660" s="6" t="str">
        <f>'CALC | Main Engine'!$E1660</f>
        <v/>
      </c>
      <c r="I1660" s="34" t="str">
        <f>IFERROR('CALC | Main Engine'!$F1660*INDEX(MassUnitsTable[],MATCH($R$3,MassUnitsTable[Mass Units],0),2), "")</f>
        <v/>
      </c>
      <c r="J1660" s="27" t="str">
        <f>IFERROR('CALC | Booster'!$F1660*INDEX(MassUnitsTable[],MATCH($R$3,MassUnitsTable[Mass Units],0),2), "")</f>
        <v/>
      </c>
      <c r="K1660" s="32" t="str">
        <f t="shared" si="134"/>
        <v/>
      </c>
      <c r="L1660" s="34" t="str">
        <f>IFERROR(('CALC | Main Engine'!N1660+'CALC | Booster'!N1660)*INDEX(MassUnitsTable[],MATCH($R$3,MassUnitsTable[Mass Units],0),2), "")</f>
        <v/>
      </c>
      <c r="M1660" s="27" t="str">
        <f>IFERROR(('CALC | Main Engine'!O1660+'CALC | Booster'!O1660)*INDEX(MassUnitsTable[],MATCH($R$3,MassUnitsTable[Mass Units],0),2), "")</f>
        <v/>
      </c>
      <c r="N1660" s="27" t="str">
        <f>IFERROR(('CALC | Main Engine'!P1660+'CALC | Booster'!P1660)*INDEX(MassUnitsTable[],MATCH($R$3,MassUnitsTable[Mass Units],0),2), "")</f>
        <v/>
      </c>
      <c r="O1660" s="27" t="str">
        <f>IFERROR(('CALC | Main Engine'!Q1660+'CALC | Booster'!Q1660)*INDEX(MassUnitsTable[],MATCH($R$3,MassUnitsTable[Mass Units],0),2), "")</f>
        <v/>
      </c>
      <c r="P1660" s="27" t="str">
        <f>IFERROR(('CALC | Main Engine'!R1660+'CALC | Booster'!R1660)*INDEX(MassUnitsTable[],MATCH($R$3,MassUnitsTable[Mass Units],0),2), "")</f>
        <v/>
      </c>
      <c r="Q1660" s="27" t="str">
        <f>IFERROR(('CALC | Main Engine'!S1660+'CALC | Booster'!S1660)*INDEX(MassUnitsTable[],MATCH($R$3,MassUnitsTable[Mass Units],0),2), "")</f>
        <v/>
      </c>
      <c r="R1660" s="32" t="str">
        <f>IFERROR(('CALC | Main Engine'!T1660+'CALC | Booster'!T1660)*INDEX(MassUnitsTable[],MATCH($R$3,MassUnitsTable[Mass Units],0),2), "")</f>
        <v/>
      </c>
      <c r="S1660" s="10"/>
    </row>
    <row r="1661" spans="1:19" x14ac:dyDescent="0.25">
      <c r="A1661" s="10"/>
      <c r="B1661" s="4" t="str">
        <f t="shared" si="130"/>
        <v/>
      </c>
      <c r="C1661" s="5" t="str">
        <f t="shared" si="131"/>
        <v/>
      </c>
      <c r="D1661" s="5" t="str">
        <f t="shared" si="132"/>
        <v/>
      </c>
      <c r="E1661" s="5" t="str">
        <f t="shared" si="133"/>
        <v/>
      </c>
      <c r="F1661" s="5" t="str">
        <f>'CALC | Main Engine'!$B1661</f>
        <v/>
      </c>
      <c r="G1661" s="27" t="str">
        <f>'CALC | Main Engine'!$C1661</f>
        <v/>
      </c>
      <c r="H1661" s="6" t="str">
        <f>'CALC | Main Engine'!$E1661</f>
        <v/>
      </c>
      <c r="I1661" s="34" t="str">
        <f>IFERROR('CALC | Main Engine'!$F1661*INDEX(MassUnitsTable[],MATCH($R$3,MassUnitsTable[Mass Units],0),2), "")</f>
        <v/>
      </c>
      <c r="J1661" s="27" t="str">
        <f>IFERROR('CALC | Booster'!$F1661*INDEX(MassUnitsTable[],MATCH($R$3,MassUnitsTable[Mass Units],0),2), "")</f>
        <v/>
      </c>
      <c r="K1661" s="32" t="str">
        <f t="shared" si="134"/>
        <v/>
      </c>
      <c r="L1661" s="34" t="str">
        <f>IFERROR(('CALC | Main Engine'!N1661+'CALC | Booster'!N1661)*INDEX(MassUnitsTable[],MATCH($R$3,MassUnitsTable[Mass Units],0),2), "")</f>
        <v/>
      </c>
      <c r="M1661" s="27" t="str">
        <f>IFERROR(('CALC | Main Engine'!O1661+'CALC | Booster'!O1661)*INDEX(MassUnitsTable[],MATCH($R$3,MassUnitsTable[Mass Units],0),2), "")</f>
        <v/>
      </c>
      <c r="N1661" s="27" t="str">
        <f>IFERROR(('CALC | Main Engine'!P1661+'CALC | Booster'!P1661)*INDEX(MassUnitsTable[],MATCH($R$3,MassUnitsTable[Mass Units],0),2), "")</f>
        <v/>
      </c>
      <c r="O1661" s="27" t="str">
        <f>IFERROR(('CALC | Main Engine'!Q1661+'CALC | Booster'!Q1661)*INDEX(MassUnitsTable[],MATCH($R$3,MassUnitsTable[Mass Units],0),2), "")</f>
        <v/>
      </c>
      <c r="P1661" s="27" t="str">
        <f>IFERROR(('CALC | Main Engine'!R1661+'CALC | Booster'!R1661)*INDEX(MassUnitsTable[],MATCH($R$3,MassUnitsTable[Mass Units],0),2), "")</f>
        <v/>
      </c>
      <c r="Q1661" s="27" t="str">
        <f>IFERROR(('CALC | Main Engine'!S1661+'CALC | Booster'!S1661)*INDEX(MassUnitsTable[],MATCH($R$3,MassUnitsTable[Mass Units],0),2), "")</f>
        <v/>
      </c>
      <c r="R1661" s="32" t="str">
        <f>IFERROR(('CALC | Main Engine'!T1661+'CALC | Booster'!T1661)*INDEX(MassUnitsTable[],MATCH($R$3,MassUnitsTable[Mass Units],0),2), "")</f>
        <v/>
      </c>
      <c r="S1661" s="10"/>
    </row>
    <row r="1662" spans="1:19" x14ac:dyDescent="0.25">
      <c r="A1662" s="10"/>
      <c r="B1662" s="4" t="str">
        <f t="shared" si="130"/>
        <v/>
      </c>
      <c r="C1662" s="5" t="str">
        <f t="shared" si="131"/>
        <v/>
      </c>
      <c r="D1662" s="5" t="str">
        <f t="shared" si="132"/>
        <v/>
      </c>
      <c r="E1662" s="5" t="str">
        <f t="shared" si="133"/>
        <v/>
      </c>
      <c r="F1662" s="5" t="str">
        <f>'CALC | Main Engine'!$B1662</f>
        <v/>
      </c>
      <c r="G1662" s="27" t="str">
        <f>'CALC | Main Engine'!$C1662</f>
        <v/>
      </c>
      <c r="H1662" s="6" t="str">
        <f>'CALC | Main Engine'!$E1662</f>
        <v/>
      </c>
      <c r="I1662" s="34" t="str">
        <f>IFERROR('CALC | Main Engine'!$F1662*INDEX(MassUnitsTable[],MATCH($R$3,MassUnitsTable[Mass Units],0),2), "")</f>
        <v/>
      </c>
      <c r="J1662" s="27" t="str">
        <f>IFERROR('CALC | Booster'!$F1662*INDEX(MassUnitsTable[],MATCH($R$3,MassUnitsTable[Mass Units],0),2), "")</f>
        <v/>
      </c>
      <c r="K1662" s="32" t="str">
        <f t="shared" si="134"/>
        <v/>
      </c>
      <c r="L1662" s="34" t="str">
        <f>IFERROR(('CALC | Main Engine'!N1662+'CALC | Booster'!N1662)*INDEX(MassUnitsTable[],MATCH($R$3,MassUnitsTable[Mass Units],0),2), "")</f>
        <v/>
      </c>
      <c r="M1662" s="27" t="str">
        <f>IFERROR(('CALC | Main Engine'!O1662+'CALC | Booster'!O1662)*INDEX(MassUnitsTable[],MATCH($R$3,MassUnitsTable[Mass Units],0),2), "")</f>
        <v/>
      </c>
      <c r="N1662" s="27" t="str">
        <f>IFERROR(('CALC | Main Engine'!P1662+'CALC | Booster'!P1662)*INDEX(MassUnitsTable[],MATCH($R$3,MassUnitsTable[Mass Units],0),2), "")</f>
        <v/>
      </c>
      <c r="O1662" s="27" t="str">
        <f>IFERROR(('CALC | Main Engine'!Q1662+'CALC | Booster'!Q1662)*INDEX(MassUnitsTable[],MATCH($R$3,MassUnitsTable[Mass Units],0),2), "")</f>
        <v/>
      </c>
      <c r="P1662" s="27" t="str">
        <f>IFERROR(('CALC | Main Engine'!R1662+'CALC | Booster'!R1662)*INDEX(MassUnitsTable[],MATCH($R$3,MassUnitsTable[Mass Units],0),2), "")</f>
        <v/>
      </c>
      <c r="Q1662" s="27" t="str">
        <f>IFERROR(('CALC | Main Engine'!S1662+'CALC | Booster'!S1662)*INDEX(MassUnitsTable[],MATCH($R$3,MassUnitsTable[Mass Units],0),2), "")</f>
        <v/>
      </c>
      <c r="R1662" s="32" t="str">
        <f>IFERROR(('CALC | Main Engine'!T1662+'CALC | Booster'!T1662)*INDEX(MassUnitsTable[],MATCH($R$3,MassUnitsTable[Mass Units],0),2), "")</f>
        <v/>
      </c>
      <c r="S1662" s="10"/>
    </row>
    <row r="1663" spans="1:19" x14ac:dyDescent="0.25">
      <c r="A1663" s="10"/>
      <c r="B1663" s="4" t="str">
        <f t="shared" si="130"/>
        <v/>
      </c>
      <c r="C1663" s="5" t="str">
        <f t="shared" si="131"/>
        <v/>
      </c>
      <c r="D1663" s="5" t="str">
        <f t="shared" si="132"/>
        <v/>
      </c>
      <c r="E1663" s="5" t="str">
        <f t="shared" si="133"/>
        <v/>
      </c>
      <c r="F1663" s="5" t="str">
        <f>'CALC | Main Engine'!$B1663</f>
        <v/>
      </c>
      <c r="G1663" s="27" t="str">
        <f>'CALC | Main Engine'!$C1663</f>
        <v/>
      </c>
      <c r="H1663" s="6" t="str">
        <f>'CALC | Main Engine'!$E1663</f>
        <v/>
      </c>
      <c r="I1663" s="34" t="str">
        <f>IFERROR('CALC | Main Engine'!$F1663*INDEX(MassUnitsTable[],MATCH($R$3,MassUnitsTable[Mass Units],0),2), "")</f>
        <v/>
      </c>
      <c r="J1663" s="27" t="str">
        <f>IFERROR('CALC | Booster'!$F1663*INDEX(MassUnitsTable[],MATCH($R$3,MassUnitsTable[Mass Units],0),2), "")</f>
        <v/>
      </c>
      <c r="K1663" s="32" t="str">
        <f t="shared" si="134"/>
        <v/>
      </c>
      <c r="L1663" s="34" t="str">
        <f>IFERROR(('CALC | Main Engine'!N1663+'CALC | Booster'!N1663)*INDEX(MassUnitsTable[],MATCH($R$3,MassUnitsTable[Mass Units],0),2), "")</f>
        <v/>
      </c>
      <c r="M1663" s="27" t="str">
        <f>IFERROR(('CALC | Main Engine'!O1663+'CALC | Booster'!O1663)*INDEX(MassUnitsTable[],MATCH($R$3,MassUnitsTable[Mass Units],0),2), "")</f>
        <v/>
      </c>
      <c r="N1663" s="27" t="str">
        <f>IFERROR(('CALC | Main Engine'!P1663+'CALC | Booster'!P1663)*INDEX(MassUnitsTable[],MATCH($R$3,MassUnitsTable[Mass Units],0),2), "")</f>
        <v/>
      </c>
      <c r="O1663" s="27" t="str">
        <f>IFERROR(('CALC | Main Engine'!Q1663+'CALC | Booster'!Q1663)*INDEX(MassUnitsTable[],MATCH($R$3,MassUnitsTable[Mass Units],0),2), "")</f>
        <v/>
      </c>
      <c r="P1663" s="27" t="str">
        <f>IFERROR(('CALC | Main Engine'!R1663+'CALC | Booster'!R1663)*INDEX(MassUnitsTable[],MATCH($R$3,MassUnitsTable[Mass Units],0),2), "")</f>
        <v/>
      </c>
      <c r="Q1663" s="27" t="str">
        <f>IFERROR(('CALC | Main Engine'!S1663+'CALC | Booster'!S1663)*INDEX(MassUnitsTable[],MATCH($R$3,MassUnitsTable[Mass Units],0),2), "")</f>
        <v/>
      </c>
      <c r="R1663" s="32" t="str">
        <f>IFERROR(('CALC | Main Engine'!T1663+'CALC | Booster'!T1663)*INDEX(MassUnitsTable[],MATCH($R$3,MassUnitsTable[Mass Units],0),2), "")</f>
        <v/>
      </c>
      <c r="S1663" s="10"/>
    </row>
    <row r="1664" spans="1:19" x14ac:dyDescent="0.25">
      <c r="A1664" s="10"/>
      <c r="B1664" s="4" t="str">
        <f t="shared" si="130"/>
        <v/>
      </c>
      <c r="C1664" s="5" t="str">
        <f t="shared" si="131"/>
        <v/>
      </c>
      <c r="D1664" s="5" t="str">
        <f t="shared" si="132"/>
        <v/>
      </c>
      <c r="E1664" s="5" t="str">
        <f t="shared" si="133"/>
        <v/>
      </c>
      <c r="F1664" s="5" t="str">
        <f>'CALC | Main Engine'!$B1664</f>
        <v/>
      </c>
      <c r="G1664" s="27" t="str">
        <f>'CALC | Main Engine'!$C1664</f>
        <v/>
      </c>
      <c r="H1664" s="6" t="str">
        <f>'CALC | Main Engine'!$E1664</f>
        <v/>
      </c>
      <c r="I1664" s="34" t="str">
        <f>IFERROR('CALC | Main Engine'!$F1664*INDEX(MassUnitsTable[],MATCH($R$3,MassUnitsTable[Mass Units],0),2), "")</f>
        <v/>
      </c>
      <c r="J1664" s="27" t="str">
        <f>IFERROR('CALC | Booster'!$F1664*INDEX(MassUnitsTable[],MATCH($R$3,MassUnitsTable[Mass Units],0),2), "")</f>
        <v/>
      </c>
      <c r="K1664" s="32" t="str">
        <f t="shared" si="134"/>
        <v/>
      </c>
      <c r="L1664" s="34" t="str">
        <f>IFERROR(('CALC | Main Engine'!N1664+'CALC | Booster'!N1664)*INDEX(MassUnitsTable[],MATCH($R$3,MassUnitsTable[Mass Units],0),2), "")</f>
        <v/>
      </c>
      <c r="M1664" s="27" t="str">
        <f>IFERROR(('CALC | Main Engine'!O1664+'CALC | Booster'!O1664)*INDEX(MassUnitsTable[],MATCH($R$3,MassUnitsTable[Mass Units],0),2), "")</f>
        <v/>
      </c>
      <c r="N1664" s="27" t="str">
        <f>IFERROR(('CALC | Main Engine'!P1664+'CALC | Booster'!P1664)*INDEX(MassUnitsTable[],MATCH($R$3,MassUnitsTable[Mass Units],0),2), "")</f>
        <v/>
      </c>
      <c r="O1664" s="27" t="str">
        <f>IFERROR(('CALC | Main Engine'!Q1664+'CALC | Booster'!Q1664)*INDEX(MassUnitsTable[],MATCH($R$3,MassUnitsTable[Mass Units],0),2), "")</f>
        <v/>
      </c>
      <c r="P1664" s="27" t="str">
        <f>IFERROR(('CALC | Main Engine'!R1664+'CALC | Booster'!R1664)*INDEX(MassUnitsTable[],MATCH($R$3,MassUnitsTable[Mass Units],0),2), "")</f>
        <v/>
      </c>
      <c r="Q1664" s="27" t="str">
        <f>IFERROR(('CALC | Main Engine'!S1664+'CALC | Booster'!S1664)*INDEX(MassUnitsTable[],MATCH($R$3,MassUnitsTable[Mass Units],0),2), "")</f>
        <v/>
      </c>
      <c r="R1664" s="32" t="str">
        <f>IFERROR(('CALC | Main Engine'!T1664+'CALC | Booster'!T1664)*INDEX(MassUnitsTable[],MATCH($R$3,MassUnitsTable[Mass Units],0),2), "")</f>
        <v/>
      </c>
      <c r="S1664" s="10"/>
    </row>
    <row r="1665" spans="1:19" x14ac:dyDescent="0.25">
      <c r="A1665" s="10"/>
      <c r="B1665" s="4" t="str">
        <f t="shared" si="130"/>
        <v/>
      </c>
      <c r="C1665" s="5" t="str">
        <f t="shared" si="131"/>
        <v/>
      </c>
      <c r="D1665" s="5" t="str">
        <f t="shared" si="132"/>
        <v/>
      </c>
      <c r="E1665" s="5" t="str">
        <f t="shared" si="133"/>
        <v/>
      </c>
      <c r="F1665" s="5" t="str">
        <f>'CALC | Main Engine'!$B1665</f>
        <v/>
      </c>
      <c r="G1665" s="27" t="str">
        <f>'CALC | Main Engine'!$C1665</f>
        <v/>
      </c>
      <c r="H1665" s="6" t="str">
        <f>'CALC | Main Engine'!$E1665</f>
        <v/>
      </c>
      <c r="I1665" s="34" t="str">
        <f>IFERROR('CALC | Main Engine'!$F1665*INDEX(MassUnitsTable[],MATCH($R$3,MassUnitsTable[Mass Units],0),2), "")</f>
        <v/>
      </c>
      <c r="J1665" s="27" t="str">
        <f>IFERROR('CALC | Booster'!$F1665*INDEX(MassUnitsTable[],MATCH($R$3,MassUnitsTable[Mass Units],0),2), "")</f>
        <v/>
      </c>
      <c r="K1665" s="32" t="str">
        <f t="shared" si="134"/>
        <v/>
      </c>
      <c r="L1665" s="34" t="str">
        <f>IFERROR(('CALC | Main Engine'!N1665+'CALC | Booster'!N1665)*INDEX(MassUnitsTable[],MATCH($R$3,MassUnitsTable[Mass Units],0),2), "")</f>
        <v/>
      </c>
      <c r="M1665" s="27" t="str">
        <f>IFERROR(('CALC | Main Engine'!O1665+'CALC | Booster'!O1665)*INDEX(MassUnitsTable[],MATCH($R$3,MassUnitsTable[Mass Units],0),2), "")</f>
        <v/>
      </c>
      <c r="N1665" s="27" t="str">
        <f>IFERROR(('CALC | Main Engine'!P1665+'CALC | Booster'!P1665)*INDEX(MassUnitsTable[],MATCH($R$3,MassUnitsTable[Mass Units],0),2), "")</f>
        <v/>
      </c>
      <c r="O1665" s="27" t="str">
        <f>IFERROR(('CALC | Main Engine'!Q1665+'CALC | Booster'!Q1665)*INDEX(MassUnitsTable[],MATCH($R$3,MassUnitsTable[Mass Units],0),2), "")</f>
        <v/>
      </c>
      <c r="P1665" s="27" t="str">
        <f>IFERROR(('CALC | Main Engine'!R1665+'CALC | Booster'!R1665)*INDEX(MassUnitsTable[],MATCH($R$3,MassUnitsTable[Mass Units],0),2), "")</f>
        <v/>
      </c>
      <c r="Q1665" s="27" t="str">
        <f>IFERROR(('CALC | Main Engine'!S1665+'CALC | Booster'!S1665)*INDEX(MassUnitsTable[],MATCH($R$3,MassUnitsTable[Mass Units],0),2), "")</f>
        <v/>
      </c>
      <c r="R1665" s="32" t="str">
        <f>IFERROR(('CALC | Main Engine'!T1665+'CALC | Booster'!T1665)*INDEX(MassUnitsTable[],MATCH($R$3,MassUnitsTable[Mass Units],0),2), "")</f>
        <v/>
      </c>
      <c r="S1665" s="10"/>
    </row>
    <row r="1666" spans="1:19" x14ac:dyDescent="0.25">
      <c r="A1666" s="10"/>
      <c r="B1666" s="4" t="str">
        <f t="shared" si="130"/>
        <v/>
      </c>
      <c r="C1666" s="5" t="str">
        <f t="shared" si="131"/>
        <v/>
      </c>
      <c r="D1666" s="5" t="str">
        <f t="shared" si="132"/>
        <v/>
      </c>
      <c r="E1666" s="5" t="str">
        <f t="shared" si="133"/>
        <v/>
      </c>
      <c r="F1666" s="5" t="str">
        <f>'CALC | Main Engine'!$B1666</f>
        <v/>
      </c>
      <c r="G1666" s="27" t="str">
        <f>'CALC | Main Engine'!$C1666</f>
        <v/>
      </c>
      <c r="H1666" s="6" t="str">
        <f>'CALC | Main Engine'!$E1666</f>
        <v/>
      </c>
      <c r="I1666" s="34" t="str">
        <f>IFERROR('CALC | Main Engine'!$F1666*INDEX(MassUnitsTable[],MATCH($R$3,MassUnitsTable[Mass Units],0),2), "")</f>
        <v/>
      </c>
      <c r="J1666" s="27" t="str">
        <f>IFERROR('CALC | Booster'!$F1666*INDEX(MassUnitsTable[],MATCH($R$3,MassUnitsTable[Mass Units],0),2), "")</f>
        <v/>
      </c>
      <c r="K1666" s="32" t="str">
        <f t="shared" si="134"/>
        <v/>
      </c>
      <c r="L1666" s="34" t="str">
        <f>IFERROR(('CALC | Main Engine'!N1666+'CALC | Booster'!N1666)*INDEX(MassUnitsTable[],MATCH($R$3,MassUnitsTable[Mass Units],0),2), "")</f>
        <v/>
      </c>
      <c r="M1666" s="27" t="str">
        <f>IFERROR(('CALC | Main Engine'!O1666+'CALC | Booster'!O1666)*INDEX(MassUnitsTable[],MATCH($R$3,MassUnitsTable[Mass Units],0),2), "")</f>
        <v/>
      </c>
      <c r="N1666" s="27" t="str">
        <f>IFERROR(('CALC | Main Engine'!P1666+'CALC | Booster'!P1666)*INDEX(MassUnitsTable[],MATCH($R$3,MassUnitsTable[Mass Units],0),2), "")</f>
        <v/>
      </c>
      <c r="O1666" s="27" t="str">
        <f>IFERROR(('CALC | Main Engine'!Q1666+'CALC | Booster'!Q1666)*INDEX(MassUnitsTable[],MATCH($R$3,MassUnitsTable[Mass Units],0),2), "")</f>
        <v/>
      </c>
      <c r="P1666" s="27" t="str">
        <f>IFERROR(('CALC | Main Engine'!R1666+'CALC | Booster'!R1666)*INDEX(MassUnitsTable[],MATCH($R$3,MassUnitsTable[Mass Units],0),2), "")</f>
        <v/>
      </c>
      <c r="Q1666" s="27" t="str">
        <f>IFERROR(('CALC | Main Engine'!S1666+'CALC | Booster'!S1666)*INDEX(MassUnitsTable[],MATCH($R$3,MassUnitsTable[Mass Units],0),2), "")</f>
        <v/>
      </c>
      <c r="R1666" s="32" t="str">
        <f>IFERROR(('CALC | Main Engine'!T1666+'CALC | Booster'!T1666)*INDEX(MassUnitsTable[],MATCH($R$3,MassUnitsTable[Mass Units],0),2), "")</f>
        <v/>
      </c>
      <c r="S1666" s="10"/>
    </row>
    <row r="1667" spans="1:19" x14ac:dyDescent="0.25">
      <c r="A1667" s="10"/>
      <c r="B1667" s="4" t="str">
        <f t="shared" si="130"/>
        <v/>
      </c>
      <c r="C1667" s="5" t="str">
        <f t="shared" si="131"/>
        <v/>
      </c>
      <c r="D1667" s="5" t="str">
        <f t="shared" si="132"/>
        <v/>
      </c>
      <c r="E1667" s="5" t="str">
        <f t="shared" si="133"/>
        <v/>
      </c>
      <c r="F1667" s="5" t="str">
        <f>'CALC | Main Engine'!$B1667</f>
        <v/>
      </c>
      <c r="G1667" s="27" t="str">
        <f>'CALC | Main Engine'!$C1667</f>
        <v/>
      </c>
      <c r="H1667" s="6" t="str">
        <f>'CALC | Main Engine'!$E1667</f>
        <v/>
      </c>
      <c r="I1667" s="34" t="str">
        <f>IFERROR('CALC | Main Engine'!$F1667*INDEX(MassUnitsTable[],MATCH($R$3,MassUnitsTable[Mass Units],0),2), "")</f>
        <v/>
      </c>
      <c r="J1667" s="27" t="str">
        <f>IFERROR('CALC | Booster'!$F1667*INDEX(MassUnitsTable[],MATCH($R$3,MassUnitsTable[Mass Units],0),2), "")</f>
        <v/>
      </c>
      <c r="K1667" s="32" t="str">
        <f t="shared" si="134"/>
        <v/>
      </c>
      <c r="L1667" s="34" t="str">
        <f>IFERROR(('CALC | Main Engine'!N1667+'CALC | Booster'!N1667)*INDEX(MassUnitsTable[],MATCH($R$3,MassUnitsTable[Mass Units],0),2), "")</f>
        <v/>
      </c>
      <c r="M1667" s="27" t="str">
        <f>IFERROR(('CALC | Main Engine'!O1667+'CALC | Booster'!O1667)*INDEX(MassUnitsTable[],MATCH($R$3,MassUnitsTable[Mass Units],0),2), "")</f>
        <v/>
      </c>
      <c r="N1667" s="27" t="str">
        <f>IFERROR(('CALC | Main Engine'!P1667+'CALC | Booster'!P1667)*INDEX(MassUnitsTable[],MATCH($R$3,MassUnitsTable[Mass Units],0),2), "")</f>
        <v/>
      </c>
      <c r="O1667" s="27" t="str">
        <f>IFERROR(('CALC | Main Engine'!Q1667+'CALC | Booster'!Q1667)*INDEX(MassUnitsTable[],MATCH($R$3,MassUnitsTable[Mass Units],0),2), "")</f>
        <v/>
      </c>
      <c r="P1667" s="27" t="str">
        <f>IFERROR(('CALC | Main Engine'!R1667+'CALC | Booster'!R1667)*INDEX(MassUnitsTable[],MATCH($R$3,MassUnitsTable[Mass Units],0),2), "")</f>
        <v/>
      </c>
      <c r="Q1667" s="27" t="str">
        <f>IFERROR(('CALC | Main Engine'!S1667+'CALC | Booster'!S1667)*INDEX(MassUnitsTable[],MATCH($R$3,MassUnitsTable[Mass Units],0),2), "")</f>
        <v/>
      </c>
      <c r="R1667" s="32" t="str">
        <f>IFERROR(('CALC | Main Engine'!T1667+'CALC | Booster'!T1667)*INDEX(MassUnitsTable[],MATCH($R$3,MassUnitsTable[Mass Units],0),2), "")</f>
        <v/>
      </c>
      <c r="S1667" s="10"/>
    </row>
    <row r="1668" spans="1:19" x14ac:dyDescent="0.25">
      <c r="A1668" s="10"/>
      <c r="B1668" s="4" t="str">
        <f t="shared" si="130"/>
        <v/>
      </c>
      <c r="C1668" s="5" t="str">
        <f t="shared" si="131"/>
        <v/>
      </c>
      <c r="D1668" s="5" t="str">
        <f t="shared" si="132"/>
        <v/>
      </c>
      <c r="E1668" s="5" t="str">
        <f t="shared" si="133"/>
        <v/>
      </c>
      <c r="F1668" s="5" t="str">
        <f>'CALC | Main Engine'!$B1668</f>
        <v/>
      </c>
      <c r="G1668" s="27" t="str">
        <f>'CALC | Main Engine'!$C1668</f>
        <v/>
      </c>
      <c r="H1668" s="6" t="str">
        <f>'CALC | Main Engine'!$E1668</f>
        <v/>
      </c>
      <c r="I1668" s="34" t="str">
        <f>IFERROR('CALC | Main Engine'!$F1668*INDEX(MassUnitsTable[],MATCH($R$3,MassUnitsTable[Mass Units],0),2), "")</f>
        <v/>
      </c>
      <c r="J1668" s="27" t="str">
        <f>IFERROR('CALC | Booster'!$F1668*INDEX(MassUnitsTable[],MATCH($R$3,MassUnitsTable[Mass Units],0),2), "")</f>
        <v/>
      </c>
      <c r="K1668" s="32" t="str">
        <f t="shared" si="134"/>
        <v/>
      </c>
      <c r="L1668" s="34" t="str">
        <f>IFERROR(('CALC | Main Engine'!N1668+'CALC | Booster'!N1668)*INDEX(MassUnitsTable[],MATCH($R$3,MassUnitsTable[Mass Units],0),2), "")</f>
        <v/>
      </c>
      <c r="M1668" s="27" t="str">
        <f>IFERROR(('CALC | Main Engine'!O1668+'CALC | Booster'!O1668)*INDEX(MassUnitsTable[],MATCH($R$3,MassUnitsTable[Mass Units],0),2), "")</f>
        <v/>
      </c>
      <c r="N1668" s="27" t="str">
        <f>IFERROR(('CALC | Main Engine'!P1668+'CALC | Booster'!P1668)*INDEX(MassUnitsTable[],MATCH($R$3,MassUnitsTable[Mass Units],0),2), "")</f>
        <v/>
      </c>
      <c r="O1668" s="27" t="str">
        <f>IFERROR(('CALC | Main Engine'!Q1668+'CALC | Booster'!Q1668)*INDEX(MassUnitsTable[],MATCH($R$3,MassUnitsTable[Mass Units],0),2), "")</f>
        <v/>
      </c>
      <c r="P1668" s="27" t="str">
        <f>IFERROR(('CALC | Main Engine'!R1668+'CALC | Booster'!R1668)*INDEX(MassUnitsTable[],MATCH($R$3,MassUnitsTable[Mass Units],0),2), "")</f>
        <v/>
      </c>
      <c r="Q1668" s="27" t="str">
        <f>IFERROR(('CALC | Main Engine'!S1668+'CALC | Booster'!S1668)*INDEX(MassUnitsTable[],MATCH($R$3,MassUnitsTable[Mass Units],0),2), "")</f>
        <v/>
      </c>
      <c r="R1668" s="32" t="str">
        <f>IFERROR(('CALC | Main Engine'!T1668+'CALC | Booster'!T1668)*INDEX(MassUnitsTable[],MATCH($R$3,MassUnitsTable[Mass Units],0),2), "")</f>
        <v/>
      </c>
      <c r="S1668" s="10"/>
    </row>
    <row r="1669" spans="1:19" x14ac:dyDescent="0.25">
      <c r="A1669" s="10"/>
      <c r="B1669" s="4" t="str">
        <f t="shared" si="130"/>
        <v/>
      </c>
      <c r="C1669" s="5" t="str">
        <f t="shared" si="131"/>
        <v/>
      </c>
      <c r="D1669" s="5" t="str">
        <f t="shared" si="132"/>
        <v/>
      </c>
      <c r="E1669" s="5" t="str">
        <f t="shared" si="133"/>
        <v/>
      </c>
      <c r="F1669" s="5" t="str">
        <f>'CALC | Main Engine'!$B1669</f>
        <v/>
      </c>
      <c r="G1669" s="27" t="str">
        <f>'CALC | Main Engine'!$C1669</f>
        <v/>
      </c>
      <c r="H1669" s="6" t="str">
        <f>'CALC | Main Engine'!$E1669</f>
        <v/>
      </c>
      <c r="I1669" s="34" t="str">
        <f>IFERROR('CALC | Main Engine'!$F1669*INDEX(MassUnitsTable[],MATCH($R$3,MassUnitsTable[Mass Units],0),2), "")</f>
        <v/>
      </c>
      <c r="J1669" s="27" t="str">
        <f>IFERROR('CALC | Booster'!$F1669*INDEX(MassUnitsTable[],MATCH($R$3,MassUnitsTable[Mass Units],0),2), "")</f>
        <v/>
      </c>
      <c r="K1669" s="32" t="str">
        <f t="shared" si="134"/>
        <v/>
      </c>
      <c r="L1669" s="34" t="str">
        <f>IFERROR(('CALC | Main Engine'!N1669+'CALC | Booster'!N1669)*INDEX(MassUnitsTable[],MATCH($R$3,MassUnitsTable[Mass Units],0),2), "")</f>
        <v/>
      </c>
      <c r="M1669" s="27" t="str">
        <f>IFERROR(('CALC | Main Engine'!O1669+'CALC | Booster'!O1669)*INDEX(MassUnitsTable[],MATCH($R$3,MassUnitsTable[Mass Units],0),2), "")</f>
        <v/>
      </c>
      <c r="N1669" s="27" t="str">
        <f>IFERROR(('CALC | Main Engine'!P1669+'CALC | Booster'!P1669)*INDEX(MassUnitsTable[],MATCH($R$3,MassUnitsTable[Mass Units],0),2), "")</f>
        <v/>
      </c>
      <c r="O1669" s="27" t="str">
        <f>IFERROR(('CALC | Main Engine'!Q1669+'CALC | Booster'!Q1669)*INDEX(MassUnitsTable[],MATCH($R$3,MassUnitsTable[Mass Units],0),2), "")</f>
        <v/>
      </c>
      <c r="P1669" s="27" t="str">
        <f>IFERROR(('CALC | Main Engine'!R1669+'CALC | Booster'!R1669)*INDEX(MassUnitsTable[],MATCH($R$3,MassUnitsTable[Mass Units],0),2), "")</f>
        <v/>
      </c>
      <c r="Q1669" s="27" t="str">
        <f>IFERROR(('CALC | Main Engine'!S1669+'CALC | Booster'!S1669)*INDEX(MassUnitsTable[],MATCH($R$3,MassUnitsTable[Mass Units],0),2), "")</f>
        <v/>
      </c>
      <c r="R1669" s="32" t="str">
        <f>IFERROR(('CALC | Main Engine'!T1669+'CALC | Booster'!T1669)*INDEX(MassUnitsTable[],MATCH($R$3,MassUnitsTable[Mass Units],0),2), "")</f>
        <v/>
      </c>
      <c r="S1669" s="10"/>
    </row>
    <row r="1670" spans="1:19" x14ac:dyDescent="0.25">
      <c r="A1670" s="10"/>
      <c r="B1670" s="4" t="str">
        <f t="shared" si="130"/>
        <v/>
      </c>
      <c r="C1670" s="5" t="str">
        <f t="shared" si="131"/>
        <v/>
      </c>
      <c r="D1670" s="5" t="str">
        <f t="shared" si="132"/>
        <v/>
      </c>
      <c r="E1670" s="5" t="str">
        <f t="shared" si="133"/>
        <v/>
      </c>
      <c r="F1670" s="5" t="str">
        <f>'CALC | Main Engine'!$B1670</f>
        <v/>
      </c>
      <c r="G1670" s="27" t="str">
        <f>'CALC | Main Engine'!$C1670</f>
        <v/>
      </c>
      <c r="H1670" s="6" t="str">
        <f>'CALC | Main Engine'!$E1670</f>
        <v/>
      </c>
      <c r="I1670" s="34" t="str">
        <f>IFERROR('CALC | Main Engine'!$F1670*INDEX(MassUnitsTable[],MATCH($R$3,MassUnitsTable[Mass Units],0),2), "")</f>
        <v/>
      </c>
      <c r="J1670" s="27" t="str">
        <f>IFERROR('CALC | Booster'!$F1670*INDEX(MassUnitsTable[],MATCH($R$3,MassUnitsTable[Mass Units],0),2), "")</f>
        <v/>
      </c>
      <c r="K1670" s="32" t="str">
        <f t="shared" si="134"/>
        <v/>
      </c>
      <c r="L1670" s="34" t="str">
        <f>IFERROR(('CALC | Main Engine'!N1670+'CALC | Booster'!N1670)*INDEX(MassUnitsTable[],MATCH($R$3,MassUnitsTable[Mass Units],0),2), "")</f>
        <v/>
      </c>
      <c r="M1670" s="27" t="str">
        <f>IFERROR(('CALC | Main Engine'!O1670+'CALC | Booster'!O1670)*INDEX(MassUnitsTable[],MATCH($R$3,MassUnitsTable[Mass Units],0),2), "")</f>
        <v/>
      </c>
      <c r="N1670" s="27" t="str">
        <f>IFERROR(('CALC | Main Engine'!P1670+'CALC | Booster'!P1670)*INDEX(MassUnitsTable[],MATCH($R$3,MassUnitsTable[Mass Units],0),2), "")</f>
        <v/>
      </c>
      <c r="O1670" s="27" t="str">
        <f>IFERROR(('CALC | Main Engine'!Q1670+'CALC | Booster'!Q1670)*INDEX(MassUnitsTable[],MATCH($R$3,MassUnitsTable[Mass Units],0),2), "")</f>
        <v/>
      </c>
      <c r="P1670" s="27" t="str">
        <f>IFERROR(('CALC | Main Engine'!R1670+'CALC | Booster'!R1670)*INDEX(MassUnitsTable[],MATCH($R$3,MassUnitsTable[Mass Units],0),2), "")</f>
        <v/>
      </c>
      <c r="Q1670" s="27" t="str">
        <f>IFERROR(('CALC | Main Engine'!S1670+'CALC | Booster'!S1670)*INDEX(MassUnitsTable[],MATCH($R$3,MassUnitsTable[Mass Units],0),2), "")</f>
        <v/>
      </c>
      <c r="R1670" s="32" t="str">
        <f>IFERROR(('CALC | Main Engine'!T1670+'CALC | Booster'!T1670)*INDEX(MassUnitsTable[],MATCH($R$3,MassUnitsTable[Mass Units],0),2), "")</f>
        <v/>
      </c>
      <c r="S1670" s="10"/>
    </row>
    <row r="1671" spans="1:19" x14ac:dyDescent="0.25">
      <c r="A1671" s="10"/>
      <c r="B1671" s="4" t="str">
        <f t="shared" si="130"/>
        <v/>
      </c>
      <c r="C1671" s="5" t="str">
        <f t="shared" si="131"/>
        <v/>
      </c>
      <c r="D1671" s="5" t="str">
        <f t="shared" si="132"/>
        <v/>
      </c>
      <c r="E1671" s="5" t="str">
        <f t="shared" si="133"/>
        <v/>
      </c>
      <c r="F1671" s="5" t="str">
        <f>'CALC | Main Engine'!$B1671</f>
        <v/>
      </c>
      <c r="G1671" s="27" t="str">
        <f>'CALC | Main Engine'!$C1671</f>
        <v/>
      </c>
      <c r="H1671" s="6" t="str">
        <f>'CALC | Main Engine'!$E1671</f>
        <v/>
      </c>
      <c r="I1671" s="34" t="str">
        <f>IFERROR('CALC | Main Engine'!$F1671*INDEX(MassUnitsTable[],MATCH($R$3,MassUnitsTable[Mass Units],0),2), "")</f>
        <v/>
      </c>
      <c r="J1671" s="27" t="str">
        <f>IFERROR('CALC | Booster'!$F1671*INDEX(MassUnitsTable[],MATCH($R$3,MassUnitsTable[Mass Units],0),2), "")</f>
        <v/>
      </c>
      <c r="K1671" s="32" t="str">
        <f t="shared" si="134"/>
        <v/>
      </c>
      <c r="L1671" s="34" t="str">
        <f>IFERROR(('CALC | Main Engine'!N1671+'CALC | Booster'!N1671)*INDEX(MassUnitsTable[],MATCH($R$3,MassUnitsTable[Mass Units],0),2), "")</f>
        <v/>
      </c>
      <c r="M1671" s="27" t="str">
        <f>IFERROR(('CALC | Main Engine'!O1671+'CALC | Booster'!O1671)*INDEX(MassUnitsTable[],MATCH($R$3,MassUnitsTable[Mass Units],0),2), "")</f>
        <v/>
      </c>
      <c r="N1671" s="27" t="str">
        <f>IFERROR(('CALC | Main Engine'!P1671+'CALC | Booster'!P1671)*INDEX(MassUnitsTable[],MATCH($R$3,MassUnitsTable[Mass Units],0),2), "")</f>
        <v/>
      </c>
      <c r="O1671" s="27" t="str">
        <f>IFERROR(('CALC | Main Engine'!Q1671+'CALC | Booster'!Q1671)*INDEX(MassUnitsTable[],MATCH($R$3,MassUnitsTable[Mass Units],0),2), "")</f>
        <v/>
      </c>
      <c r="P1671" s="27" t="str">
        <f>IFERROR(('CALC | Main Engine'!R1671+'CALC | Booster'!R1671)*INDEX(MassUnitsTable[],MATCH($R$3,MassUnitsTable[Mass Units],0),2), "")</f>
        <v/>
      </c>
      <c r="Q1671" s="27" t="str">
        <f>IFERROR(('CALC | Main Engine'!S1671+'CALC | Booster'!S1671)*INDEX(MassUnitsTable[],MATCH($R$3,MassUnitsTable[Mass Units],0),2), "")</f>
        <v/>
      </c>
      <c r="R1671" s="32" t="str">
        <f>IFERROR(('CALC | Main Engine'!T1671+'CALC | Booster'!T1671)*INDEX(MassUnitsTable[],MATCH($R$3,MassUnitsTable[Mass Units],0),2), "")</f>
        <v/>
      </c>
      <c r="S1671" s="10"/>
    </row>
    <row r="1672" spans="1:19" x14ac:dyDescent="0.25">
      <c r="A1672" s="10"/>
      <c r="B1672" s="4" t="str">
        <f t="shared" ref="B1672:B1735" si="135">IF(ISNUMBER($F1672),UserID,"")</f>
        <v/>
      </c>
      <c r="C1672" s="5" t="str">
        <f t="shared" ref="C1672:C1735" si="136">IF(ISNUMBER($F1672),Spacecraft,"")</f>
        <v/>
      </c>
      <c r="D1672" s="5" t="str">
        <f t="shared" ref="D1672:D1735" si="137">IF(ISNUMBER($F1672),OperationType,"")</f>
        <v/>
      </c>
      <c r="E1672" s="5" t="str">
        <f t="shared" ref="E1672:E1735" si="138">IF(ISNUMBER($F1672),NumberOfOps,"")</f>
        <v/>
      </c>
      <c r="F1672" s="5" t="str">
        <f>'CALC | Main Engine'!$B1672</f>
        <v/>
      </c>
      <c r="G1672" s="27" t="str">
        <f>'CALC | Main Engine'!$C1672</f>
        <v/>
      </c>
      <c r="H1672" s="6" t="str">
        <f>'CALC | Main Engine'!$E1672</f>
        <v/>
      </c>
      <c r="I1672" s="34" t="str">
        <f>IFERROR('CALC | Main Engine'!$F1672*INDEX(MassUnitsTable[],MATCH($R$3,MassUnitsTable[Mass Units],0),2), "")</f>
        <v/>
      </c>
      <c r="J1672" s="27" t="str">
        <f>IFERROR('CALC | Booster'!$F1672*INDEX(MassUnitsTable[],MATCH($R$3,MassUnitsTable[Mass Units],0),2), "")</f>
        <v/>
      </c>
      <c r="K1672" s="32" t="str">
        <f t="shared" si="134"/>
        <v/>
      </c>
      <c r="L1672" s="34" t="str">
        <f>IFERROR(('CALC | Main Engine'!N1672+'CALC | Booster'!N1672)*INDEX(MassUnitsTable[],MATCH($R$3,MassUnitsTable[Mass Units],0),2), "")</f>
        <v/>
      </c>
      <c r="M1672" s="27" t="str">
        <f>IFERROR(('CALC | Main Engine'!O1672+'CALC | Booster'!O1672)*INDEX(MassUnitsTable[],MATCH($R$3,MassUnitsTable[Mass Units],0),2), "")</f>
        <v/>
      </c>
      <c r="N1672" s="27" t="str">
        <f>IFERROR(('CALC | Main Engine'!P1672+'CALC | Booster'!P1672)*INDEX(MassUnitsTable[],MATCH($R$3,MassUnitsTable[Mass Units],0),2), "")</f>
        <v/>
      </c>
      <c r="O1672" s="27" t="str">
        <f>IFERROR(('CALC | Main Engine'!Q1672+'CALC | Booster'!Q1672)*INDEX(MassUnitsTable[],MATCH($R$3,MassUnitsTable[Mass Units],0),2), "")</f>
        <v/>
      </c>
      <c r="P1672" s="27" t="str">
        <f>IFERROR(('CALC | Main Engine'!R1672+'CALC | Booster'!R1672)*INDEX(MassUnitsTable[],MATCH($R$3,MassUnitsTable[Mass Units],0),2), "")</f>
        <v/>
      </c>
      <c r="Q1672" s="27" t="str">
        <f>IFERROR(('CALC | Main Engine'!S1672+'CALC | Booster'!S1672)*INDEX(MassUnitsTable[],MATCH($R$3,MassUnitsTable[Mass Units],0),2), "")</f>
        <v/>
      </c>
      <c r="R1672" s="32" t="str">
        <f>IFERROR(('CALC | Main Engine'!T1672+'CALC | Booster'!T1672)*INDEX(MassUnitsTable[],MATCH($R$3,MassUnitsTable[Mass Units],0),2), "")</f>
        <v/>
      </c>
      <c r="S1672" s="10"/>
    </row>
    <row r="1673" spans="1:19" x14ac:dyDescent="0.25">
      <c r="A1673" s="10"/>
      <c r="B1673" s="4" t="str">
        <f t="shared" si="135"/>
        <v/>
      </c>
      <c r="C1673" s="5" t="str">
        <f t="shared" si="136"/>
        <v/>
      </c>
      <c r="D1673" s="5" t="str">
        <f t="shared" si="137"/>
        <v/>
      </c>
      <c r="E1673" s="5" t="str">
        <f t="shared" si="138"/>
        <v/>
      </c>
      <c r="F1673" s="5" t="str">
        <f>'CALC | Main Engine'!$B1673</f>
        <v/>
      </c>
      <c r="G1673" s="27" t="str">
        <f>'CALC | Main Engine'!$C1673</f>
        <v/>
      </c>
      <c r="H1673" s="6" t="str">
        <f>'CALC | Main Engine'!$E1673</f>
        <v/>
      </c>
      <c r="I1673" s="34" t="str">
        <f>IFERROR('CALC | Main Engine'!$F1673*INDEX(MassUnitsTable[],MATCH($R$3,MassUnitsTable[Mass Units],0),2), "")</f>
        <v/>
      </c>
      <c r="J1673" s="27" t="str">
        <f>IFERROR('CALC | Booster'!$F1673*INDEX(MassUnitsTable[],MATCH($R$3,MassUnitsTable[Mass Units],0),2), "")</f>
        <v/>
      </c>
      <c r="K1673" s="32" t="str">
        <f t="shared" ref="K1673:K1736" si="139">IFERROR(I1673+J1673, "")</f>
        <v/>
      </c>
      <c r="L1673" s="34" t="str">
        <f>IFERROR(('CALC | Main Engine'!N1673+'CALC | Booster'!N1673)*INDEX(MassUnitsTable[],MATCH($R$3,MassUnitsTable[Mass Units],0),2), "")</f>
        <v/>
      </c>
      <c r="M1673" s="27" t="str">
        <f>IFERROR(('CALC | Main Engine'!O1673+'CALC | Booster'!O1673)*INDEX(MassUnitsTable[],MATCH($R$3,MassUnitsTable[Mass Units],0),2), "")</f>
        <v/>
      </c>
      <c r="N1673" s="27" t="str">
        <f>IFERROR(('CALC | Main Engine'!P1673+'CALC | Booster'!P1673)*INDEX(MassUnitsTable[],MATCH($R$3,MassUnitsTable[Mass Units],0),2), "")</f>
        <v/>
      </c>
      <c r="O1673" s="27" t="str">
        <f>IFERROR(('CALC | Main Engine'!Q1673+'CALC | Booster'!Q1673)*INDEX(MassUnitsTable[],MATCH($R$3,MassUnitsTable[Mass Units],0),2), "")</f>
        <v/>
      </c>
      <c r="P1673" s="27" t="str">
        <f>IFERROR(('CALC | Main Engine'!R1673+'CALC | Booster'!R1673)*INDEX(MassUnitsTable[],MATCH($R$3,MassUnitsTable[Mass Units],0),2), "")</f>
        <v/>
      </c>
      <c r="Q1673" s="27" t="str">
        <f>IFERROR(('CALC | Main Engine'!S1673+'CALC | Booster'!S1673)*INDEX(MassUnitsTable[],MATCH($R$3,MassUnitsTable[Mass Units],0),2), "")</f>
        <v/>
      </c>
      <c r="R1673" s="32" t="str">
        <f>IFERROR(('CALC | Main Engine'!T1673+'CALC | Booster'!T1673)*INDEX(MassUnitsTable[],MATCH($R$3,MassUnitsTable[Mass Units],0),2), "")</f>
        <v/>
      </c>
      <c r="S1673" s="10"/>
    </row>
    <row r="1674" spans="1:19" x14ac:dyDescent="0.25">
      <c r="A1674" s="10"/>
      <c r="B1674" s="4" t="str">
        <f t="shared" si="135"/>
        <v/>
      </c>
      <c r="C1674" s="5" t="str">
        <f t="shared" si="136"/>
        <v/>
      </c>
      <c r="D1674" s="5" t="str">
        <f t="shared" si="137"/>
        <v/>
      </c>
      <c r="E1674" s="5" t="str">
        <f t="shared" si="138"/>
        <v/>
      </c>
      <c r="F1674" s="5" t="str">
        <f>'CALC | Main Engine'!$B1674</f>
        <v/>
      </c>
      <c r="G1674" s="27" t="str">
        <f>'CALC | Main Engine'!$C1674</f>
        <v/>
      </c>
      <c r="H1674" s="6" t="str">
        <f>'CALC | Main Engine'!$E1674</f>
        <v/>
      </c>
      <c r="I1674" s="34" t="str">
        <f>IFERROR('CALC | Main Engine'!$F1674*INDEX(MassUnitsTable[],MATCH($R$3,MassUnitsTable[Mass Units],0),2), "")</f>
        <v/>
      </c>
      <c r="J1674" s="27" t="str">
        <f>IFERROR('CALC | Booster'!$F1674*INDEX(MassUnitsTable[],MATCH($R$3,MassUnitsTable[Mass Units],0),2), "")</f>
        <v/>
      </c>
      <c r="K1674" s="32" t="str">
        <f t="shared" si="139"/>
        <v/>
      </c>
      <c r="L1674" s="34" t="str">
        <f>IFERROR(('CALC | Main Engine'!N1674+'CALC | Booster'!N1674)*INDEX(MassUnitsTable[],MATCH($R$3,MassUnitsTable[Mass Units],0),2), "")</f>
        <v/>
      </c>
      <c r="M1674" s="27" t="str">
        <f>IFERROR(('CALC | Main Engine'!O1674+'CALC | Booster'!O1674)*INDEX(MassUnitsTable[],MATCH($R$3,MassUnitsTable[Mass Units],0),2), "")</f>
        <v/>
      </c>
      <c r="N1674" s="27" t="str">
        <f>IFERROR(('CALC | Main Engine'!P1674+'CALC | Booster'!P1674)*INDEX(MassUnitsTable[],MATCH($R$3,MassUnitsTable[Mass Units],0),2), "")</f>
        <v/>
      </c>
      <c r="O1674" s="27" t="str">
        <f>IFERROR(('CALC | Main Engine'!Q1674+'CALC | Booster'!Q1674)*INDEX(MassUnitsTable[],MATCH($R$3,MassUnitsTable[Mass Units],0),2), "")</f>
        <v/>
      </c>
      <c r="P1674" s="27" t="str">
        <f>IFERROR(('CALC | Main Engine'!R1674+'CALC | Booster'!R1674)*INDEX(MassUnitsTable[],MATCH($R$3,MassUnitsTable[Mass Units],0),2), "")</f>
        <v/>
      </c>
      <c r="Q1674" s="27" t="str">
        <f>IFERROR(('CALC | Main Engine'!S1674+'CALC | Booster'!S1674)*INDEX(MassUnitsTable[],MATCH($R$3,MassUnitsTable[Mass Units],0),2), "")</f>
        <v/>
      </c>
      <c r="R1674" s="32" t="str">
        <f>IFERROR(('CALC | Main Engine'!T1674+'CALC | Booster'!T1674)*INDEX(MassUnitsTable[],MATCH($R$3,MassUnitsTable[Mass Units],0),2), "")</f>
        <v/>
      </c>
      <c r="S1674" s="10"/>
    </row>
    <row r="1675" spans="1:19" x14ac:dyDescent="0.25">
      <c r="A1675" s="10"/>
      <c r="B1675" s="4" t="str">
        <f t="shared" si="135"/>
        <v/>
      </c>
      <c r="C1675" s="5" t="str">
        <f t="shared" si="136"/>
        <v/>
      </c>
      <c r="D1675" s="5" t="str">
        <f t="shared" si="137"/>
        <v/>
      </c>
      <c r="E1675" s="5" t="str">
        <f t="shared" si="138"/>
        <v/>
      </c>
      <c r="F1675" s="5" t="str">
        <f>'CALC | Main Engine'!$B1675</f>
        <v/>
      </c>
      <c r="G1675" s="27" t="str">
        <f>'CALC | Main Engine'!$C1675</f>
        <v/>
      </c>
      <c r="H1675" s="6" t="str">
        <f>'CALC | Main Engine'!$E1675</f>
        <v/>
      </c>
      <c r="I1675" s="34" t="str">
        <f>IFERROR('CALC | Main Engine'!$F1675*INDEX(MassUnitsTable[],MATCH($R$3,MassUnitsTable[Mass Units],0),2), "")</f>
        <v/>
      </c>
      <c r="J1675" s="27" t="str">
        <f>IFERROR('CALC | Booster'!$F1675*INDEX(MassUnitsTable[],MATCH($R$3,MassUnitsTable[Mass Units],0),2), "")</f>
        <v/>
      </c>
      <c r="K1675" s="32" t="str">
        <f t="shared" si="139"/>
        <v/>
      </c>
      <c r="L1675" s="34" t="str">
        <f>IFERROR(('CALC | Main Engine'!N1675+'CALC | Booster'!N1675)*INDEX(MassUnitsTable[],MATCH($R$3,MassUnitsTable[Mass Units],0),2), "")</f>
        <v/>
      </c>
      <c r="M1675" s="27" t="str">
        <f>IFERROR(('CALC | Main Engine'!O1675+'CALC | Booster'!O1675)*INDEX(MassUnitsTable[],MATCH($R$3,MassUnitsTable[Mass Units],0),2), "")</f>
        <v/>
      </c>
      <c r="N1675" s="27" t="str">
        <f>IFERROR(('CALC | Main Engine'!P1675+'CALC | Booster'!P1675)*INDEX(MassUnitsTable[],MATCH($R$3,MassUnitsTable[Mass Units],0),2), "")</f>
        <v/>
      </c>
      <c r="O1675" s="27" t="str">
        <f>IFERROR(('CALC | Main Engine'!Q1675+'CALC | Booster'!Q1675)*INDEX(MassUnitsTable[],MATCH($R$3,MassUnitsTable[Mass Units],0),2), "")</f>
        <v/>
      </c>
      <c r="P1675" s="27" t="str">
        <f>IFERROR(('CALC | Main Engine'!R1675+'CALC | Booster'!R1675)*INDEX(MassUnitsTable[],MATCH($R$3,MassUnitsTable[Mass Units],0),2), "")</f>
        <v/>
      </c>
      <c r="Q1675" s="27" t="str">
        <f>IFERROR(('CALC | Main Engine'!S1675+'CALC | Booster'!S1675)*INDEX(MassUnitsTable[],MATCH($R$3,MassUnitsTable[Mass Units],0),2), "")</f>
        <v/>
      </c>
      <c r="R1675" s="32" t="str">
        <f>IFERROR(('CALC | Main Engine'!T1675+'CALC | Booster'!T1675)*INDEX(MassUnitsTable[],MATCH($R$3,MassUnitsTable[Mass Units],0),2), "")</f>
        <v/>
      </c>
      <c r="S1675" s="10"/>
    </row>
    <row r="1676" spans="1:19" x14ac:dyDescent="0.25">
      <c r="A1676" s="10"/>
      <c r="B1676" s="4" t="str">
        <f t="shared" si="135"/>
        <v/>
      </c>
      <c r="C1676" s="5" t="str">
        <f t="shared" si="136"/>
        <v/>
      </c>
      <c r="D1676" s="5" t="str">
        <f t="shared" si="137"/>
        <v/>
      </c>
      <c r="E1676" s="5" t="str">
        <f t="shared" si="138"/>
        <v/>
      </c>
      <c r="F1676" s="5" t="str">
        <f>'CALC | Main Engine'!$B1676</f>
        <v/>
      </c>
      <c r="G1676" s="27" t="str">
        <f>'CALC | Main Engine'!$C1676</f>
        <v/>
      </c>
      <c r="H1676" s="6" t="str">
        <f>'CALC | Main Engine'!$E1676</f>
        <v/>
      </c>
      <c r="I1676" s="34" t="str">
        <f>IFERROR('CALC | Main Engine'!$F1676*INDEX(MassUnitsTable[],MATCH($R$3,MassUnitsTable[Mass Units],0),2), "")</f>
        <v/>
      </c>
      <c r="J1676" s="27" t="str">
        <f>IFERROR('CALC | Booster'!$F1676*INDEX(MassUnitsTable[],MATCH($R$3,MassUnitsTable[Mass Units],0),2), "")</f>
        <v/>
      </c>
      <c r="K1676" s="32" t="str">
        <f t="shared" si="139"/>
        <v/>
      </c>
      <c r="L1676" s="34" t="str">
        <f>IFERROR(('CALC | Main Engine'!N1676+'CALC | Booster'!N1676)*INDEX(MassUnitsTable[],MATCH($R$3,MassUnitsTable[Mass Units],0),2), "")</f>
        <v/>
      </c>
      <c r="M1676" s="27" t="str">
        <f>IFERROR(('CALC | Main Engine'!O1676+'CALC | Booster'!O1676)*INDEX(MassUnitsTable[],MATCH($R$3,MassUnitsTable[Mass Units],0),2), "")</f>
        <v/>
      </c>
      <c r="N1676" s="27" t="str">
        <f>IFERROR(('CALC | Main Engine'!P1676+'CALC | Booster'!P1676)*INDEX(MassUnitsTable[],MATCH($R$3,MassUnitsTable[Mass Units],0),2), "")</f>
        <v/>
      </c>
      <c r="O1676" s="27" t="str">
        <f>IFERROR(('CALC | Main Engine'!Q1676+'CALC | Booster'!Q1676)*INDEX(MassUnitsTable[],MATCH($R$3,MassUnitsTable[Mass Units],0),2), "")</f>
        <v/>
      </c>
      <c r="P1676" s="27" t="str">
        <f>IFERROR(('CALC | Main Engine'!R1676+'CALC | Booster'!R1676)*INDEX(MassUnitsTable[],MATCH($R$3,MassUnitsTable[Mass Units],0),2), "")</f>
        <v/>
      </c>
      <c r="Q1676" s="27" t="str">
        <f>IFERROR(('CALC | Main Engine'!S1676+'CALC | Booster'!S1676)*INDEX(MassUnitsTable[],MATCH($R$3,MassUnitsTable[Mass Units],0),2), "")</f>
        <v/>
      </c>
      <c r="R1676" s="32" t="str">
        <f>IFERROR(('CALC | Main Engine'!T1676+'CALC | Booster'!T1676)*INDEX(MassUnitsTable[],MATCH($R$3,MassUnitsTable[Mass Units],0),2), "")</f>
        <v/>
      </c>
      <c r="S1676" s="10"/>
    </row>
    <row r="1677" spans="1:19" x14ac:dyDescent="0.25">
      <c r="A1677" s="10"/>
      <c r="B1677" s="4" t="str">
        <f t="shared" si="135"/>
        <v/>
      </c>
      <c r="C1677" s="5" t="str">
        <f t="shared" si="136"/>
        <v/>
      </c>
      <c r="D1677" s="5" t="str">
        <f t="shared" si="137"/>
        <v/>
      </c>
      <c r="E1677" s="5" t="str">
        <f t="shared" si="138"/>
        <v/>
      </c>
      <c r="F1677" s="5" t="str">
        <f>'CALC | Main Engine'!$B1677</f>
        <v/>
      </c>
      <c r="G1677" s="27" t="str">
        <f>'CALC | Main Engine'!$C1677</f>
        <v/>
      </c>
      <c r="H1677" s="6" t="str">
        <f>'CALC | Main Engine'!$E1677</f>
        <v/>
      </c>
      <c r="I1677" s="34" t="str">
        <f>IFERROR('CALC | Main Engine'!$F1677*INDEX(MassUnitsTable[],MATCH($R$3,MassUnitsTable[Mass Units],0),2), "")</f>
        <v/>
      </c>
      <c r="J1677" s="27" t="str">
        <f>IFERROR('CALC | Booster'!$F1677*INDEX(MassUnitsTable[],MATCH($R$3,MassUnitsTable[Mass Units],0),2), "")</f>
        <v/>
      </c>
      <c r="K1677" s="32" t="str">
        <f t="shared" si="139"/>
        <v/>
      </c>
      <c r="L1677" s="34" t="str">
        <f>IFERROR(('CALC | Main Engine'!N1677+'CALC | Booster'!N1677)*INDEX(MassUnitsTable[],MATCH($R$3,MassUnitsTable[Mass Units],0),2), "")</f>
        <v/>
      </c>
      <c r="M1677" s="27" t="str">
        <f>IFERROR(('CALC | Main Engine'!O1677+'CALC | Booster'!O1677)*INDEX(MassUnitsTable[],MATCH($R$3,MassUnitsTable[Mass Units],0),2), "")</f>
        <v/>
      </c>
      <c r="N1677" s="27" t="str">
        <f>IFERROR(('CALC | Main Engine'!P1677+'CALC | Booster'!P1677)*INDEX(MassUnitsTable[],MATCH($R$3,MassUnitsTable[Mass Units],0),2), "")</f>
        <v/>
      </c>
      <c r="O1677" s="27" t="str">
        <f>IFERROR(('CALC | Main Engine'!Q1677+'CALC | Booster'!Q1677)*INDEX(MassUnitsTable[],MATCH($R$3,MassUnitsTable[Mass Units],0),2), "")</f>
        <v/>
      </c>
      <c r="P1677" s="27" t="str">
        <f>IFERROR(('CALC | Main Engine'!R1677+'CALC | Booster'!R1677)*INDEX(MassUnitsTable[],MATCH($R$3,MassUnitsTable[Mass Units],0),2), "")</f>
        <v/>
      </c>
      <c r="Q1677" s="27" t="str">
        <f>IFERROR(('CALC | Main Engine'!S1677+'CALC | Booster'!S1677)*INDEX(MassUnitsTable[],MATCH($R$3,MassUnitsTable[Mass Units],0),2), "")</f>
        <v/>
      </c>
      <c r="R1677" s="32" t="str">
        <f>IFERROR(('CALC | Main Engine'!T1677+'CALC | Booster'!T1677)*INDEX(MassUnitsTable[],MATCH($R$3,MassUnitsTable[Mass Units],0),2), "")</f>
        <v/>
      </c>
      <c r="S1677" s="10"/>
    </row>
    <row r="1678" spans="1:19" x14ac:dyDescent="0.25">
      <c r="A1678" s="10"/>
      <c r="B1678" s="4" t="str">
        <f t="shared" si="135"/>
        <v/>
      </c>
      <c r="C1678" s="5" t="str">
        <f t="shared" si="136"/>
        <v/>
      </c>
      <c r="D1678" s="5" t="str">
        <f t="shared" si="137"/>
        <v/>
      </c>
      <c r="E1678" s="5" t="str">
        <f t="shared" si="138"/>
        <v/>
      </c>
      <c r="F1678" s="5" t="str">
        <f>'CALC | Main Engine'!$B1678</f>
        <v/>
      </c>
      <c r="G1678" s="27" t="str">
        <f>'CALC | Main Engine'!$C1678</f>
        <v/>
      </c>
      <c r="H1678" s="6" t="str">
        <f>'CALC | Main Engine'!$E1678</f>
        <v/>
      </c>
      <c r="I1678" s="34" t="str">
        <f>IFERROR('CALC | Main Engine'!$F1678*INDEX(MassUnitsTable[],MATCH($R$3,MassUnitsTable[Mass Units],0),2), "")</f>
        <v/>
      </c>
      <c r="J1678" s="27" t="str">
        <f>IFERROR('CALC | Booster'!$F1678*INDEX(MassUnitsTable[],MATCH($R$3,MassUnitsTable[Mass Units],0),2), "")</f>
        <v/>
      </c>
      <c r="K1678" s="32" t="str">
        <f t="shared" si="139"/>
        <v/>
      </c>
      <c r="L1678" s="34" t="str">
        <f>IFERROR(('CALC | Main Engine'!N1678+'CALC | Booster'!N1678)*INDEX(MassUnitsTable[],MATCH($R$3,MassUnitsTable[Mass Units],0),2), "")</f>
        <v/>
      </c>
      <c r="M1678" s="27" t="str">
        <f>IFERROR(('CALC | Main Engine'!O1678+'CALC | Booster'!O1678)*INDEX(MassUnitsTable[],MATCH($R$3,MassUnitsTable[Mass Units],0),2), "")</f>
        <v/>
      </c>
      <c r="N1678" s="27" t="str">
        <f>IFERROR(('CALC | Main Engine'!P1678+'CALC | Booster'!P1678)*INDEX(MassUnitsTable[],MATCH($R$3,MassUnitsTable[Mass Units],0),2), "")</f>
        <v/>
      </c>
      <c r="O1678" s="27" t="str">
        <f>IFERROR(('CALC | Main Engine'!Q1678+'CALC | Booster'!Q1678)*INDEX(MassUnitsTable[],MATCH($R$3,MassUnitsTable[Mass Units],0),2), "")</f>
        <v/>
      </c>
      <c r="P1678" s="27" t="str">
        <f>IFERROR(('CALC | Main Engine'!R1678+'CALC | Booster'!R1678)*INDEX(MassUnitsTable[],MATCH($R$3,MassUnitsTable[Mass Units],0),2), "")</f>
        <v/>
      </c>
      <c r="Q1678" s="27" t="str">
        <f>IFERROR(('CALC | Main Engine'!S1678+'CALC | Booster'!S1678)*INDEX(MassUnitsTable[],MATCH($R$3,MassUnitsTable[Mass Units],0),2), "")</f>
        <v/>
      </c>
      <c r="R1678" s="32" t="str">
        <f>IFERROR(('CALC | Main Engine'!T1678+'CALC | Booster'!T1678)*INDEX(MassUnitsTable[],MATCH($R$3,MassUnitsTable[Mass Units],0),2), "")</f>
        <v/>
      </c>
      <c r="S1678" s="10"/>
    </row>
    <row r="1679" spans="1:19" x14ac:dyDescent="0.25">
      <c r="A1679" s="10"/>
      <c r="B1679" s="4" t="str">
        <f t="shared" si="135"/>
        <v/>
      </c>
      <c r="C1679" s="5" t="str">
        <f t="shared" si="136"/>
        <v/>
      </c>
      <c r="D1679" s="5" t="str">
        <f t="shared" si="137"/>
        <v/>
      </c>
      <c r="E1679" s="5" t="str">
        <f t="shared" si="138"/>
        <v/>
      </c>
      <c r="F1679" s="5" t="str">
        <f>'CALC | Main Engine'!$B1679</f>
        <v/>
      </c>
      <c r="G1679" s="27" t="str">
        <f>'CALC | Main Engine'!$C1679</f>
        <v/>
      </c>
      <c r="H1679" s="6" t="str">
        <f>'CALC | Main Engine'!$E1679</f>
        <v/>
      </c>
      <c r="I1679" s="34" t="str">
        <f>IFERROR('CALC | Main Engine'!$F1679*INDEX(MassUnitsTable[],MATCH($R$3,MassUnitsTable[Mass Units],0),2), "")</f>
        <v/>
      </c>
      <c r="J1679" s="27" t="str">
        <f>IFERROR('CALC | Booster'!$F1679*INDEX(MassUnitsTable[],MATCH($R$3,MassUnitsTable[Mass Units],0),2), "")</f>
        <v/>
      </c>
      <c r="K1679" s="32" t="str">
        <f t="shared" si="139"/>
        <v/>
      </c>
      <c r="L1679" s="34" t="str">
        <f>IFERROR(('CALC | Main Engine'!N1679+'CALC | Booster'!N1679)*INDEX(MassUnitsTable[],MATCH($R$3,MassUnitsTable[Mass Units],0),2), "")</f>
        <v/>
      </c>
      <c r="M1679" s="27" t="str">
        <f>IFERROR(('CALC | Main Engine'!O1679+'CALC | Booster'!O1679)*INDEX(MassUnitsTable[],MATCH($R$3,MassUnitsTable[Mass Units],0),2), "")</f>
        <v/>
      </c>
      <c r="N1679" s="27" t="str">
        <f>IFERROR(('CALC | Main Engine'!P1679+'CALC | Booster'!P1679)*INDEX(MassUnitsTable[],MATCH($R$3,MassUnitsTable[Mass Units],0),2), "")</f>
        <v/>
      </c>
      <c r="O1679" s="27" t="str">
        <f>IFERROR(('CALC | Main Engine'!Q1679+'CALC | Booster'!Q1679)*INDEX(MassUnitsTable[],MATCH($R$3,MassUnitsTable[Mass Units],0),2), "")</f>
        <v/>
      </c>
      <c r="P1679" s="27" t="str">
        <f>IFERROR(('CALC | Main Engine'!R1679+'CALC | Booster'!R1679)*INDEX(MassUnitsTable[],MATCH($R$3,MassUnitsTable[Mass Units],0),2), "")</f>
        <v/>
      </c>
      <c r="Q1679" s="27" t="str">
        <f>IFERROR(('CALC | Main Engine'!S1679+'CALC | Booster'!S1679)*INDEX(MassUnitsTable[],MATCH($R$3,MassUnitsTable[Mass Units],0),2), "")</f>
        <v/>
      </c>
      <c r="R1679" s="32" t="str">
        <f>IFERROR(('CALC | Main Engine'!T1679+'CALC | Booster'!T1679)*INDEX(MassUnitsTable[],MATCH($R$3,MassUnitsTable[Mass Units],0),2), "")</f>
        <v/>
      </c>
      <c r="S1679" s="10"/>
    </row>
    <row r="1680" spans="1:19" x14ac:dyDescent="0.25">
      <c r="A1680" s="10"/>
      <c r="B1680" s="4" t="str">
        <f t="shared" si="135"/>
        <v/>
      </c>
      <c r="C1680" s="5" t="str">
        <f t="shared" si="136"/>
        <v/>
      </c>
      <c r="D1680" s="5" t="str">
        <f t="shared" si="137"/>
        <v/>
      </c>
      <c r="E1680" s="5" t="str">
        <f t="shared" si="138"/>
        <v/>
      </c>
      <c r="F1680" s="5" t="str">
        <f>'CALC | Main Engine'!$B1680</f>
        <v/>
      </c>
      <c r="G1680" s="27" t="str">
        <f>'CALC | Main Engine'!$C1680</f>
        <v/>
      </c>
      <c r="H1680" s="6" t="str">
        <f>'CALC | Main Engine'!$E1680</f>
        <v/>
      </c>
      <c r="I1680" s="34" t="str">
        <f>IFERROR('CALC | Main Engine'!$F1680*INDEX(MassUnitsTable[],MATCH($R$3,MassUnitsTable[Mass Units],0),2), "")</f>
        <v/>
      </c>
      <c r="J1680" s="27" t="str">
        <f>IFERROR('CALC | Booster'!$F1680*INDEX(MassUnitsTable[],MATCH($R$3,MassUnitsTable[Mass Units],0),2), "")</f>
        <v/>
      </c>
      <c r="K1680" s="32" t="str">
        <f t="shared" si="139"/>
        <v/>
      </c>
      <c r="L1680" s="34" t="str">
        <f>IFERROR(('CALC | Main Engine'!N1680+'CALC | Booster'!N1680)*INDEX(MassUnitsTable[],MATCH($R$3,MassUnitsTable[Mass Units],0),2), "")</f>
        <v/>
      </c>
      <c r="M1680" s="27" t="str">
        <f>IFERROR(('CALC | Main Engine'!O1680+'CALC | Booster'!O1680)*INDEX(MassUnitsTable[],MATCH($R$3,MassUnitsTable[Mass Units],0),2), "")</f>
        <v/>
      </c>
      <c r="N1680" s="27" t="str">
        <f>IFERROR(('CALC | Main Engine'!P1680+'CALC | Booster'!P1680)*INDEX(MassUnitsTable[],MATCH($R$3,MassUnitsTable[Mass Units],0),2), "")</f>
        <v/>
      </c>
      <c r="O1680" s="27" t="str">
        <f>IFERROR(('CALC | Main Engine'!Q1680+'CALC | Booster'!Q1680)*INDEX(MassUnitsTable[],MATCH($R$3,MassUnitsTable[Mass Units],0),2), "")</f>
        <v/>
      </c>
      <c r="P1680" s="27" t="str">
        <f>IFERROR(('CALC | Main Engine'!R1680+'CALC | Booster'!R1680)*INDEX(MassUnitsTable[],MATCH($R$3,MassUnitsTable[Mass Units],0),2), "")</f>
        <v/>
      </c>
      <c r="Q1680" s="27" t="str">
        <f>IFERROR(('CALC | Main Engine'!S1680+'CALC | Booster'!S1680)*INDEX(MassUnitsTable[],MATCH($R$3,MassUnitsTable[Mass Units],0),2), "")</f>
        <v/>
      </c>
      <c r="R1680" s="32" t="str">
        <f>IFERROR(('CALC | Main Engine'!T1680+'CALC | Booster'!T1680)*INDEX(MassUnitsTable[],MATCH($R$3,MassUnitsTable[Mass Units],0),2), "")</f>
        <v/>
      </c>
      <c r="S1680" s="10"/>
    </row>
    <row r="1681" spans="1:19" x14ac:dyDescent="0.25">
      <c r="A1681" s="10"/>
      <c r="B1681" s="4" t="str">
        <f t="shared" si="135"/>
        <v/>
      </c>
      <c r="C1681" s="5" t="str">
        <f t="shared" si="136"/>
        <v/>
      </c>
      <c r="D1681" s="5" t="str">
        <f t="shared" si="137"/>
        <v/>
      </c>
      <c r="E1681" s="5" t="str">
        <f t="shared" si="138"/>
        <v/>
      </c>
      <c r="F1681" s="5" t="str">
        <f>'CALC | Main Engine'!$B1681</f>
        <v/>
      </c>
      <c r="G1681" s="27" t="str">
        <f>'CALC | Main Engine'!$C1681</f>
        <v/>
      </c>
      <c r="H1681" s="6" t="str">
        <f>'CALC | Main Engine'!$E1681</f>
        <v/>
      </c>
      <c r="I1681" s="34" t="str">
        <f>IFERROR('CALC | Main Engine'!$F1681*INDEX(MassUnitsTable[],MATCH($R$3,MassUnitsTable[Mass Units],0),2), "")</f>
        <v/>
      </c>
      <c r="J1681" s="27" t="str">
        <f>IFERROR('CALC | Booster'!$F1681*INDEX(MassUnitsTable[],MATCH($R$3,MassUnitsTable[Mass Units],0),2), "")</f>
        <v/>
      </c>
      <c r="K1681" s="32" t="str">
        <f t="shared" si="139"/>
        <v/>
      </c>
      <c r="L1681" s="34" t="str">
        <f>IFERROR(('CALC | Main Engine'!N1681+'CALC | Booster'!N1681)*INDEX(MassUnitsTable[],MATCH($R$3,MassUnitsTable[Mass Units],0),2), "")</f>
        <v/>
      </c>
      <c r="M1681" s="27" t="str">
        <f>IFERROR(('CALC | Main Engine'!O1681+'CALC | Booster'!O1681)*INDEX(MassUnitsTable[],MATCH($R$3,MassUnitsTable[Mass Units],0),2), "")</f>
        <v/>
      </c>
      <c r="N1681" s="27" t="str">
        <f>IFERROR(('CALC | Main Engine'!P1681+'CALC | Booster'!P1681)*INDEX(MassUnitsTable[],MATCH($R$3,MassUnitsTable[Mass Units],0),2), "")</f>
        <v/>
      </c>
      <c r="O1681" s="27" t="str">
        <f>IFERROR(('CALC | Main Engine'!Q1681+'CALC | Booster'!Q1681)*INDEX(MassUnitsTable[],MATCH($R$3,MassUnitsTable[Mass Units],0),2), "")</f>
        <v/>
      </c>
      <c r="P1681" s="27" t="str">
        <f>IFERROR(('CALC | Main Engine'!R1681+'CALC | Booster'!R1681)*INDEX(MassUnitsTable[],MATCH($R$3,MassUnitsTable[Mass Units],0),2), "")</f>
        <v/>
      </c>
      <c r="Q1681" s="27" t="str">
        <f>IFERROR(('CALC | Main Engine'!S1681+'CALC | Booster'!S1681)*INDEX(MassUnitsTable[],MATCH($R$3,MassUnitsTable[Mass Units],0),2), "")</f>
        <v/>
      </c>
      <c r="R1681" s="32" t="str">
        <f>IFERROR(('CALC | Main Engine'!T1681+'CALC | Booster'!T1681)*INDEX(MassUnitsTable[],MATCH($R$3,MassUnitsTable[Mass Units],0),2), "")</f>
        <v/>
      </c>
      <c r="S1681" s="10"/>
    </row>
    <row r="1682" spans="1:19" x14ac:dyDescent="0.25">
      <c r="A1682" s="10"/>
      <c r="B1682" s="4" t="str">
        <f t="shared" si="135"/>
        <v/>
      </c>
      <c r="C1682" s="5" t="str">
        <f t="shared" si="136"/>
        <v/>
      </c>
      <c r="D1682" s="5" t="str">
        <f t="shared" si="137"/>
        <v/>
      </c>
      <c r="E1682" s="5" t="str">
        <f t="shared" si="138"/>
        <v/>
      </c>
      <c r="F1682" s="5" t="str">
        <f>'CALC | Main Engine'!$B1682</f>
        <v/>
      </c>
      <c r="G1682" s="27" t="str">
        <f>'CALC | Main Engine'!$C1682</f>
        <v/>
      </c>
      <c r="H1682" s="6" t="str">
        <f>'CALC | Main Engine'!$E1682</f>
        <v/>
      </c>
      <c r="I1682" s="34" t="str">
        <f>IFERROR('CALC | Main Engine'!$F1682*INDEX(MassUnitsTable[],MATCH($R$3,MassUnitsTable[Mass Units],0),2), "")</f>
        <v/>
      </c>
      <c r="J1682" s="27" t="str">
        <f>IFERROR('CALC | Booster'!$F1682*INDEX(MassUnitsTable[],MATCH($R$3,MassUnitsTable[Mass Units],0),2), "")</f>
        <v/>
      </c>
      <c r="K1682" s="32" t="str">
        <f t="shared" si="139"/>
        <v/>
      </c>
      <c r="L1682" s="34" t="str">
        <f>IFERROR(('CALC | Main Engine'!N1682+'CALC | Booster'!N1682)*INDEX(MassUnitsTable[],MATCH($R$3,MassUnitsTable[Mass Units],0),2), "")</f>
        <v/>
      </c>
      <c r="M1682" s="27" t="str">
        <f>IFERROR(('CALC | Main Engine'!O1682+'CALC | Booster'!O1682)*INDEX(MassUnitsTable[],MATCH($R$3,MassUnitsTable[Mass Units],0),2), "")</f>
        <v/>
      </c>
      <c r="N1682" s="27" t="str">
        <f>IFERROR(('CALC | Main Engine'!P1682+'CALC | Booster'!P1682)*INDEX(MassUnitsTable[],MATCH($R$3,MassUnitsTable[Mass Units],0),2), "")</f>
        <v/>
      </c>
      <c r="O1682" s="27" t="str">
        <f>IFERROR(('CALC | Main Engine'!Q1682+'CALC | Booster'!Q1682)*INDEX(MassUnitsTable[],MATCH($R$3,MassUnitsTable[Mass Units],0),2), "")</f>
        <v/>
      </c>
      <c r="P1682" s="27" t="str">
        <f>IFERROR(('CALC | Main Engine'!R1682+'CALC | Booster'!R1682)*INDEX(MassUnitsTable[],MATCH($R$3,MassUnitsTable[Mass Units],0),2), "")</f>
        <v/>
      </c>
      <c r="Q1682" s="27" t="str">
        <f>IFERROR(('CALC | Main Engine'!S1682+'CALC | Booster'!S1682)*INDEX(MassUnitsTable[],MATCH($R$3,MassUnitsTable[Mass Units],0),2), "")</f>
        <v/>
      </c>
      <c r="R1682" s="32" t="str">
        <f>IFERROR(('CALC | Main Engine'!T1682+'CALC | Booster'!T1682)*INDEX(MassUnitsTable[],MATCH($R$3,MassUnitsTable[Mass Units],0),2), "")</f>
        <v/>
      </c>
      <c r="S1682" s="10"/>
    </row>
    <row r="1683" spans="1:19" x14ac:dyDescent="0.25">
      <c r="A1683" s="10"/>
      <c r="B1683" s="4" t="str">
        <f t="shared" si="135"/>
        <v/>
      </c>
      <c r="C1683" s="5" t="str">
        <f t="shared" si="136"/>
        <v/>
      </c>
      <c r="D1683" s="5" t="str">
        <f t="shared" si="137"/>
        <v/>
      </c>
      <c r="E1683" s="5" t="str">
        <f t="shared" si="138"/>
        <v/>
      </c>
      <c r="F1683" s="5" t="str">
        <f>'CALC | Main Engine'!$B1683</f>
        <v/>
      </c>
      <c r="G1683" s="27" t="str">
        <f>'CALC | Main Engine'!$C1683</f>
        <v/>
      </c>
      <c r="H1683" s="6" t="str">
        <f>'CALC | Main Engine'!$E1683</f>
        <v/>
      </c>
      <c r="I1683" s="34" t="str">
        <f>IFERROR('CALC | Main Engine'!$F1683*INDEX(MassUnitsTable[],MATCH($R$3,MassUnitsTable[Mass Units],0),2), "")</f>
        <v/>
      </c>
      <c r="J1683" s="27" t="str">
        <f>IFERROR('CALC | Booster'!$F1683*INDEX(MassUnitsTable[],MATCH($R$3,MassUnitsTable[Mass Units],0),2), "")</f>
        <v/>
      </c>
      <c r="K1683" s="32" t="str">
        <f t="shared" si="139"/>
        <v/>
      </c>
      <c r="L1683" s="34" t="str">
        <f>IFERROR(('CALC | Main Engine'!N1683+'CALC | Booster'!N1683)*INDEX(MassUnitsTable[],MATCH($R$3,MassUnitsTable[Mass Units],0),2), "")</f>
        <v/>
      </c>
      <c r="M1683" s="27" t="str">
        <f>IFERROR(('CALC | Main Engine'!O1683+'CALC | Booster'!O1683)*INDEX(MassUnitsTable[],MATCH($R$3,MassUnitsTable[Mass Units],0),2), "")</f>
        <v/>
      </c>
      <c r="N1683" s="27" t="str">
        <f>IFERROR(('CALC | Main Engine'!P1683+'CALC | Booster'!P1683)*INDEX(MassUnitsTable[],MATCH($R$3,MassUnitsTable[Mass Units],0),2), "")</f>
        <v/>
      </c>
      <c r="O1683" s="27" t="str">
        <f>IFERROR(('CALC | Main Engine'!Q1683+'CALC | Booster'!Q1683)*INDEX(MassUnitsTable[],MATCH($R$3,MassUnitsTable[Mass Units],0),2), "")</f>
        <v/>
      </c>
      <c r="P1683" s="27" t="str">
        <f>IFERROR(('CALC | Main Engine'!R1683+'CALC | Booster'!R1683)*INDEX(MassUnitsTable[],MATCH($R$3,MassUnitsTable[Mass Units],0),2), "")</f>
        <v/>
      </c>
      <c r="Q1683" s="27" t="str">
        <f>IFERROR(('CALC | Main Engine'!S1683+'CALC | Booster'!S1683)*INDEX(MassUnitsTable[],MATCH($R$3,MassUnitsTable[Mass Units],0),2), "")</f>
        <v/>
      </c>
      <c r="R1683" s="32" t="str">
        <f>IFERROR(('CALC | Main Engine'!T1683+'CALC | Booster'!T1683)*INDEX(MassUnitsTable[],MATCH($R$3,MassUnitsTable[Mass Units],0),2), "")</f>
        <v/>
      </c>
      <c r="S1683" s="10"/>
    </row>
    <row r="1684" spans="1:19" x14ac:dyDescent="0.25">
      <c r="A1684" s="10"/>
      <c r="B1684" s="4" t="str">
        <f t="shared" si="135"/>
        <v/>
      </c>
      <c r="C1684" s="5" t="str">
        <f t="shared" si="136"/>
        <v/>
      </c>
      <c r="D1684" s="5" t="str">
        <f t="shared" si="137"/>
        <v/>
      </c>
      <c r="E1684" s="5" t="str">
        <f t="shared" si="138"/>
        <v/>
      </c>
      <c r="F1684" s="5" t="str">
        <f>'CALC | Main Engine'!$B1684</f>
        <v/>
      </c>
      <c r="G1684" s="27" t="str">
        <f>'CALC | Main Engine'!$C1684</f>
        <v/>
      </c>
      <c r="H1684" s="6" t="str">
        <f>'CALC | Main Engine'!$E1684</f>
        <v/>
      </c>
      <c r="I1684" s="34" t="str">
        <f>IFERROR('CALC | Main Engine'!$F1684*INDEX(MassUnitsTable[],MATCH($R$3,MassUnitsTable[Mass Units],0),2), "")</f>
        <v/>
      </c>
      <c r="J1684" s="27" t="str">
        <f>IFERROR('CALC | Booster'!$F1684*INDEX(MassUnitsTable[],MATCH($R$3,MassUnitsTable[Mass Units],0),2), "")</f>
        <v/>
      </c>
      <c r="K1684" s="32" t="str">
        <f t="shared" si="139"/>
        <v/>
      </c>
      <c r="L1684" s="34" t="str">
        <f>IFERROR(('CALC | Main Engine'!N1684+'CALC | Booster'!N1684)*INDEX(MassUnitsTable[],MATCH($R$3,MassUnitsTable[Mass Units],0),2), "")</f>
        <v/>
      </c>
      <c r="M1684" s="27" t="str">
        <f>IFERROR(('CALC | Main Engine'!O1684+'CALC | Booster'!O1684)*INDEX(MassUnitsTable[],MATCH($R$3,MassUnitsTable[Mass Units],0),2), "")</f>
        <v/>
      </c>
      <c r="N1684" s="27" t="str">
        <f>IFERROR(('CALC | Main Engine'!P1684+'CALC | Booster'!P1684)*INDEX(MassUnitsTable[],MATCH($R$3,MassUnitsTable[Mass Units],0),2), "")</f>
        <v/>
      </c>
      <c r="O1684" s="27" t="str">
        <f>IFERROR(('CALC | Main Engine'!Q1684+'CALC | Booster'!Q1684)*INDEX(MassUnitsTable[],MATCH($R$3,MassUnitsTable[Mass Units],0),2), "")</f>
        <v/>
      </c>
      <c r="P1684" s="27" t="str">
        <f>IFERROR(('CALC | Main Engine'!R1684+'CALC | Booster'!R1684)*INDEX(MassUnitsTable[],MATCH($R$3,MassUnitsTable[Mass Units],0),2), "")</f>
        <v/>
      </c>
      <c r="Q1684" s="27" t="str">
        <f>IFERROR(('CALC | Main Engine'!S1684+'CALC | Booster'!S1684)*INDEX(MassUnitsTable[],MATCH($R$3,MassUnitsTable[Mass Units],0),2), "")</f>
        <v/>
      </c>
      <c r="R1684" s="32" t="str">
        <f>IFERROR(('CALC | Main Engine'!T1684+'CALC | Booster'!T1684)*INDEX(MassUnitsTable[],MATCH($R$3,MassUnitsTable[Mass Units],0),2), "")</f>
        <v/>
      </c>
      <c r="S1684" s="10"/>
    </row>
    <row r="1685" spans="1:19" x14ac:dyDescent="0.25">
      <c r="A1685" s="10"/>
      <c r="B1685" s="4" t="str">
        <f t="shared" si="135"/>
        <v/>
      </c>
      <c r="C1685" s="5" t="str">
        <f t="shared" si="136"/>
        <v/>
      </c>
      <c r="D1685" s="5" t="str">
        <f t="shared" si="137"/>
        <v/>
      </c>
      <c r="E1685" s="5" t="str">
        <f t="shared" si="138"/>
        <v/>
      </c>
      <c r="F1685" s="5" t="str">
        <f>'CALC | Main Engine'!$B1685</f>
        <v/>
      </c>
      <c r="G1685" s="27" t="str">
        <f>'CALC | Main Engine'!$C1685</f>
        <v/>
      </c>
      <c r="H1685" s="6" t="str">
        <f>'CALC | Main Engine'!$E1685</f>
        <v/>
      </c>
      <c r="I1685" s="34" t="str">
        <f>IFERROR('CALC | Main Engine'!$F1685*INDEX(MassUnitsTable[],MATCH($R$3,MassUnitsTable[Mass Units],0),2), "")</f>
        <v/>
      </c>
      <c r="J1685" s="27" t="str">
        <f>IFERROR('CALC | Booster'!$F1685*INDEX(MassUnitsTable[],MATCH($R$3,MassUnitsTable[Mass Units],0),2), "")</f>
        <v/>
      </c>
      <c r="K1685" s="32" t="str">
        <f t="shared" si="139"/>
        <v/>
      </c>
      <c r="L1685" s="34" t="str">
        <f>IFERROR(('CALC | Main Engine'!N1685+'CALC | Booster'!N1685)*INDEX(MassUnitsTable[],MATCH($R$3,MassUnitsTable[Mass Units],0),2), "")</f>
        <v/>
      </c>
      <c r="M1685" s="27" t="str">
        <f>IFERROR(('CALC | Main Engine'!O1685+'CALC | Booster'!O1685)*INDEX(MassUnitsTable[],MATCH($R$3,MassUnitsTable[Mass Units],0),2), "")</f>
        <v/>
      </c>
      <c r="N1685" s="27" t="str">
        <f>IFERROR(('CALC | Main Engine'!P1685+'CALC | Booster'!P1685)*INDEX(MassUnitsTable[],MATCH($R$3,MassUnitsTable[Mass Units],0),2), "")</f>
        <v/>
      </c>
      <c r="O1685" s="27" t="str">
        <f>IFERROR(('CALC | Main Engine'!Q1685+'CALC | Booster'!Q1685)*INDEX(MassUnitsTable[],MATCH($R$3,MassUnitsTable[Mass Units],0),2), "")</f>
        <v/>
      </c>
      <c r="P1685" s="27" t="str">
        <f>IFERROR(('CALC | Main Engine'!R1685+'CALC | Booster'!R1685)*INDEX(MassUnitsTable[],MATCH($R$3,MassUnitsTable[Mass Units],0),2), "")</f>
        <v/>
      </c>
      <c r="Q1685" s="27" t="str">
        <f>IFERROR(('CALC | Main Engine'!S1685+'CALC | Booster'!S1685)*INDEX(MassUnitsTable[],MATCH($R$3,MassUnitsTable[Mass Units],0),2), "")</f>
        <v/>
      </c>
      <c r="R1685" s="32" t="str">
        <f>IFERROR(('CALC | Main Engine'!T1685+'CALC | Booster'!T1685)*INDEX(MassUnitsTable[],MATCH($R$3,MassUnitsTable[Mass Units],0),2), "")</f>
        <v/>
      </c>
      <c r="S1685" s="10"/>
    </row>
    <row r="1686" spans="1:19" x14ac:dyDescent="0.25">
      <c r="A1686" s="10"/>
      <c r="B1686" s="4" t="str">
        <f t="shared" si="135"/>
        <v/>
      </c>
      <c r="C1686" s="5" t="str">
        <f t="shared" si="136"/>
        <v/>
      </c>
      <c r="D1686" s="5" t="str">
        <f t="shared" si="137"/>
        <v/>
      </c>
      <c r="E1686" s="5" t="str">
        <f t="shared" si="138"/>
        <v/>
      </c>
      <c r="F1686" s="5" t="str">
        <f>'CALC | Main Engine'!$B1686</f>
        <v/>
      </c>
      <c r="G1686" s="27" t="str">
        <f>'CALC | Main Engine'!$C1686</f>
        <v/>
      </c>
      <c r="H1686" s="6" t="str">
        <f>'CALC | Main Engine'!$E1686</f>
        <v/>
      </c>
      <c r="I1686" s="34" t="str">
        <f>IFERROR('CALC | Main Engine'!$F1686*INDEX(MassUnitsTable[],MATCH($R$3,MassUnitsTable[Mass Units],0),2), "")</f>
        <v/>
      </c>
      <c r="J1686" s="27" t="str">
        <f>IFERROR('CALC | Booster'!$F1686*INDEX(MassUnitsTable[],MATCH($R$3,MassUnitsTable[Mass Units],0),2), "")</f>
        <v/>
      </c>
      <c r="K1686" s="32" t="str">
        <f t="shared" si="139"/>
        <v/>
      </c>
      <c r="L1686" s="34" t="str">
        <f>IFERROR(('CALC | Main Engine'!N1686+'CALC | Booster'!N1686)*INDEX(MassUnitsTable[],MATCH($R$3,MassUnitsTable[Mass Units],0),2), "")</f>
        <v/>
      </c>
      <c r="M1686" s="27" t="str">
        <f>IFERROR(('CALC | Main Engine'!O1686+'CALC | Booster'!O1686)*INDEX(MassUnitsTable[],MATCH($R$3,MassUnitsTable[Mass Units],0),2), "")</f>
        <v/>
      </c>
      <c r="N1686" s="27" t="str">
        <f>IFERROR(('CALC | Main Engine'!P1686+'CALC | Booster'!P1686)*INDEX(MassUnitsTable[],MATCH($R$3,MassUnitsTable[Mass Units],0),2), "")</f>
        <v/>
      </c>
      <c r="O1686" s="27" t="str">
        <f>IFERROR(('CALC | Main Engine'!Q1686+'CALC | Booster'!Q1686)*INDEX(MassUnitsTable[],MATCH($R$3,MassUnitsTable[Mass Units],0),2), "")</f>
        <v/>
      </c>
      <c r="P1686" s="27" t="str">
        <f>IFERROR(('CALC | Main Engine'!R1686+'CALC | Booster'!R1686)*INDEX(MassUnitsTable[],MATCH($R$3,MassUnitsTable[Mass Units],0),2), "")</f>
        <v/>
      </c>
      <c r="Q1686" s="27" t="str">
        <f>IFERROR(('CALC | Main Engine'!S1686+'CALC | Booster'!S1686)*INDEX(MassUnitsTable[],MATCH($R$3,MassUnitsTable[Mass Units],0),2), "")</f>
        <v/>
      </c>
      <c r="R1686" s="32" t="str">
        <f>IFERROR(('CALC | Main Engine'!T1686+'CALC | Booster'!T1686)*INDEX(MassUnitsTable[],MATCH($R$3,MassUnitsTable[Mass Units],0),2), "")</f>
        <v/>
      </c>
      <c r="S1686" s="10"/>
    </row>
    <row r="1687" spans="1:19" x14ac:dyDescent="0.25">
      <c r="A1687" s="10"/>
      <c r="B1687" s="4" t="str">
        <f t="shared" si="135"/>
        <v/>
      </c>
      <c r="C1687" s="5" t="str">
        <f t="shared" si="136"/>
        <v/>
      </c>
      <c r="D1687" s="5" t="str">
        <f t="shared" si="137"/>
        <v/>
      </c>
      <c r="E1687" s="5" t="str">
        <f t="shared" si="138"/>
        <v/>
      </c>
      <c r="F1687" s="5" t="str">
        <f>'CALC | Main Engine'!$B1687</f>
        <v/>
      </c>
      <c r="G1687" s="27" t="str">
        <f>'CALC | Main Engine'!$C1687</f>
        <v/>
      </c>
      <c r="H1687" s="6" t="str">
        <f>'CALC | Main Engine'!$E1687</f>
        <v/>
      </c>
      <c r="I1687" s="34" t="str">
        <f>IFERROR('CALC | Main Engine'!$F1687*INDEX(MassUnitsTable[],MATCH($R$3,MassUnitsTable[Mass Units],0),2), "")</f>
        <v/>
      </c>
      <c r="J1687" s="27" t="str">
        <f>IFERROR('CALC | Booster'!$F1687*INDEX(MassUnitsTable[],MATCH($R$3,MassUnitsTable[Mass Units],0),2), "")</f>
        <v/>
      </c>
      <c r="K1687" s="32" t="str">
        <f t="shared" si="139"/>
        <v/>
      </c>
      <c r="L1687" s="34" t="str">
        <f>IFERROR(('CALC | Main Engine'!N1687+'CALC | Booster'!N1687)*INDEX(MassUnitsTable[],MATCH($R$3,MassUnitsTable[Mass Units],0),2), "")</f>
        <v/>
      </c>
      <c r="M1687" s="27" t="str">
        <f>IFERROR(('CALC | Main Engine'!O1687+'CALC | Booster'!O1687)*INDEX(MassUnitsTable[],MATCH($R$3,MassUnitsTable[Mass Units],0),2), "")</f>
        <v/>
      </c>
      <c r="N1687" s="27" t="str">
        <f>IFERROR(('CALC | Main Engine'!P1687+'CALC | Booster'!P1687)*INDEX(MassUnitsTable[],MATCH($R$3,MassUnitsTable[Mass Units],0),2), "")</f>
        <v/>
      </c>
      <c r="O1687" s="27" t="str">
        <f>IFERROR(('CALC | Main Engine'!Q1687+'CALC | Booster'!Q1687)*INDEX(MassUnitsTable[],MATCH($R$3,MassUnitsTable[Mass Units],0),2), "")</f>
        <v/>
      </c>
      <c r="P1687" s="27" t="str">
        <f>IFERROR(('CALC | Main Engine'!R1687+'CALC | Booster'!R1687)*INDEX(MassUnitsTable[],MATCH($R$3,MassUnitsTable[Mass Units],0),2), "")</f>
        <v/>
      </c>
      <c r="Q1687" s="27" t="str">
        <f>IFERROR(('CALC | Main Engine'!S1687+'CALC | Booster'!S1687)*INDEX(MassUnitsTable[],MATCH($R$3,MassUnitsTable[Mass Units],0),2), "")</f>
        <v/>
      </c>
      <c r="R1687" s="32" t="str">
        <f>IFERROR(('CALC | Main Engine'!T1687+'CALC | Booster'!T1687)*INDEX(MassUnitsTable[],MATCH($R$3,MassUnitsTable[Mass Units],0),2), "")</f>
        <v/>
      </c>
      <c r="S1687" s="10"/>
    </row>
    <row r="1688" spans="1:19" x14ac:dyDescent="0.25">
      <c r="A1688" s="10"/>
      <c r="B1688" s="4" t="str">
        <f t="shared" si="135"/>
        <v/>
      </c>
      <c r="C1688" s="5" t="str">
        <f t="shared" si="136"/>
        <v/>
      </c>
      <c r="D1688" s="5" t="str">
        <f t="shared" si="137"/>
        <v/>
      </c>
      <c r="E1688" s="5" t="str">
        <f t="shared" si="138"/>
        <v/>
      </c>
      <c r="F1688" s="5" t="str">
        <f>'CALC | Main Engine'!$B1688</f>
        <v/>
      </c>
      <c r="G1688" s="27" t="str">
        <f>'CALC | Main Engine'!$C1688</f>
        <v/>
      </c>
      <c r="H1688" s="6" t="str">
        <f>'CALC | Main Engine'!$E1688</f>
        <v/>
      </c>
      <c r="I1688" s="34" t="str">
        <f>IFERROR('CALC | Main Engine'!$F1688*INDEX(MassUnitsTable[],MATCH($R$3,MassUnitsTable[Mass Units],0),2), "")</f>
        <v/>
      </c>
      <c r="J1688" s="27" t="str">
        <f>IFERROR('CALC | Booster'!$F1688*INDEX(MassUnitsTable[],MATCH($R$3,MassUnitsTable[Mass Units],0),2), "")</f>
        <v/>
      </c>
      <c r="K1688" s="32" t="str">
        <f t="shared" si="139"/>
        <v/>
      </c>
      <c r="L1688" s="34" t="str">
        <f>IFERROR(('CALC | Main Engine'!N1688+'CALC | Booster'!N1688)*INDEX(MassUnitsTable[],MATCH($R$3,MassUnitsTable[Mass Units],0),2), "")</f>
        <v/>
      </c>
      <c r="M1688" s="27" t="str">
        <f>IFERROR(('CALC | Main Engine'!O1688+'CALC | Booster'!O1688)*INDEX(MassUnitsTable[],MATCH($R$3,MassUnitsTable[Mass Units],0),2), "")</f>
        <v/>
      </c>
      <c r="N1688" s="27" t="str">
        <f>IFERROR(('CALC | Main Engine'!P1688+'CALC | Booster'!P1688)*INDEX(MassUnitsTable[],MATCH($R$3,MassUnitsTable[Mass Units],0),2), "")</f>
        <v/>
      </c>
      <c r="O1688" s="27" t="str">
        <f>IFERROR(('CALC | Main Engine'!Q1688+'CALC | Booster'!Q1688)*INDEX(MassUnitsTable[],MATCH($R$3,MassUnitsTable[Mass Units],0),2), "")</f>
        <v/>
      </c>
      <c r="P1688" s="27" t="str">
        <f>IFERROR(('CALC | Main Engine'!R1688+'CALC | Booster'!R1688)*INDEX(MassUnitsTable[],MATCH($R$3,MassUnitsTable[Mass Units],0),2), "")</f>
        <v/>
      </c>
      <c r="Q1688" s="27" t="str">
        <f>IFERROR(('CALC | Main Engine'!S1688+'CALC | Booster'!S1688)*INDEX(MassUnitsTable[],MATCH($R$3,MassUnitsTable[Mass Units],0),2), "")</f>
        <v/>
      </c>
      <c r="R1688" s="32" t="str">
        <f>IFERROR(('CALC | Main Engine'!T1688+'CALC | Booster'!T1688)*INDEX(MassUnitsTable[],MATCH($R$3,MassUnitsTable[Mass Units],0),2), "")</f>
        <v/>
      </c>
      <c r="S1688" s="10"/>
    </row>
    <row r="1689" spans="1:19" x14ac:dyDescent="0.25">
      <c r="A1689" s="10"/>
      <c r="B1689" s="4" t="str">
        <f t="shared" si="135"/>
        <v/>
      </c>
      <c r="C1689" s="5" t="str">
        <f t="shared" si="136"/>
        <v/>
      </c>
      <c r="D1689" s="5" t="str">
        <f t="shared" si="137"/>
        <v/>
      </c>
      <c r="E1689" s="5" t="str">
        <f t="shared" si="138"/>
        <v/>
      </c>
      <c r="F1689" s="5" t="str">
        <f>'CALC | Main Engine'!$B1689</f>
        <v/>
      </c>
      <c r="G1689" s="27" t="str">
        <f>'CALC | Main Engine'!$C1689</f>
        <v/>
      </c>
      <c r="H1689" s="6" t="str">
        <f>'CALC | Main Engine'!$E1689</f>
        <v/>
      </c>
      <c r="I1689" s="34" t="str">
        <f>IFERROR('CALC | Main Engine'!$F1689*INDEX(MassUnitsTable[],MATCH($R$3,MassUnitsTable[Mass Units],0),2), "")</f>
        <v/>
      </c>
      <c r="J1689" s="27" t="str">
        <f>IFERROR('CALC | Booster'!$F1689*INDEX(MassUnitsTable[],MATCH($R$3,MassUnitsTable[Mass Units],0),2), "")</f>
        <v/>
      </c>
      <c r="K1689" s="32" t="str">
        <f t="shared" si="139"/>
        <v/>
      </c>
      <c r="L1689" s="34" t="str">
        <f>IFERROR(('CALC | Main Engine'!N1689+'CALC | Booster'!N1689)*INDEX(MassUnitsTable[],MATCH($R$3,MassUnitsTable[Mass Units],0),2), "")</f>
        <v/>
      </c>
      <c r="M1689" s="27" t="str">
        <f>IFERROR(('CALC | Main Engine'!O1689+'CALC | Booster'!O1689)*INDEX(MassUnitsTable[],MATCH($R$3,MassUnitsTable[Mass Units],0),2), "")</f>
        <v/>
      </c>
      <c r="N1689" s="27" t="str">
        <f>IFERROR(('CALC | Main Engine'!P1689+'CALC | Booster'!P1689)*INDEX(MassUnitsTable[],MATCH($R$3,MassUnitsTable[Mass Units],0),2), "")</f>
        <v/>
      </c>
      <c r="O1689" s="27" t="str">
        <f>IFERROR(('CALC | Main Engine'!Q1689+'CALC | Booster'!Q1689)*INDEX(MassUnitsTable[],MATCH($R$3,MassUnitsTable[Mass Units],0),2), "")</f>
        <v/>
      </c>
      <c r="P1689" s="27" t="str">
        <f>IFERROR(('CALC | Main Engine'!R1689+'CALC | Booster'!R1689)*INDEX(MassUnitsTable[],MATCH($R$3,MassUnitsTable[Mass Units],0),2), "")</f>
        <v/>
      </c>
      <c r="Q1689" s="27" t="str">
        <f>IFERROR(('CALC | Main Engine'!S1689+'CALC | Booster'!S1689)*INDEX(MassUnitsTable[],MATCH($R$3,MassUnitsTable[Mass Units],0),2), "")</f>
        <v/>
      </c>
      <c r="R1689" s="32" t="str">
        <f>IFERROR(('CALC | Main Engine'!T1689+'CALC | Booster'!T1689)*INDEX(MassUnitsTable[],MATCH($R$3,MassUnitsTable[Mass Units],0),2), "")</f>
        <v/>
      </c>
      <c r="S1689" s="10"/>
    </row>
    <row r="1690" spans="1:19" x14ac:dyDescent="0.25">
      <c r="A1690" s="10"/>
      <c r="B1690" s="4" t="str">
        <f t="shared" si="135"/>
        <v/>
      </c>
      <c r="C1690" s="5" t="str">
        <f t="shared" si="136"/>
        <v/>
      </c>
      <c r="D1690" s="5" t="str">
        <f t="shared" si="137"/>
        <v/>
      </c>
      <c r="E1690" s="5" t="str">
        <f t="shared" si="138"/>
        <v/>
      </c>
      <c r="F1690" s="5" t="str">
        <f>'CALC | Main Engine'!$B1690</f>
        <v/>
      </c>
      <c r="G1690" s="27" t="str">
        <f>'CALC | Main Engine'!$C1690</f>
        <v/>
      </c>
      <c r="H1690" s="6" t="str">
        <f>'CALC | Main Engine'!$E1690</f>
        <v/>
      </c>
      <c r="I1690" s="34" t="str">
        <f>IFERROR('CALC | Main Engine'!$F1690*INDEX(MassUnitsTable[],MATCH($R$3,MassUnitsTable[Mass Units],0),2), "")</f>
        <v/>
      </c>
      <c r="J1690" s="27" t="str">
        <f>IFERROR('CALC | Booster'!$F1690*INDEX(MassUnitsTable[],MATCH($R$3,MassUnitsTable[Mass Units],0),2), "")</f>
        <v/>
      </c>
      <c r="K1690" s="32" t="str">
        <f t="shared" si="139"/>
        <v/>
      </c>
      <c r="L1690" s="34" t="str">
        <f>IFERROR(('CALC | Main Engine'!N1690+'CALC | Booster'!N1690)*INDEX(MassUnitsTable[],MATCH($R$3,MassUnitsTable[Mass Units],0),2), "")</f>
        <v/>
      </c>
      <c r="M1690" s="27" t="str">
        <f>IFERROR(('CALC | Main Engine'!O1690+'CALC | Booster'!O1690)*INDEX(MassUnitsTable[],MATCH($R$3,MassUnitsTable[Mass Units],0),2), "")</f>
        <v/>
      </c>
      <c r="N1690" s="27" t="str">
        <f>IFERROR(('CALC | Main Engine'!P1690+'CALC | Booster'!P1690)*INDEX(MassUnitsTable[],MATCH($R$3,MassUnitsTable[Mass Units],0),2), "")</f>
        <v/>
      </c>
      <c r="O1690" s="27" t="str">
        <f>IFERROR(('CALC | Main Engine'!Q1690+'CALC | Booster'!Q1690)*INDEX(MassUnitsTable[],MATCH($R$3,MassUnitsTable[Mass Units],0),2), "")</f>
        <v/>
      </c>
      <c r="P1690" s="27" t="str">
        <f>IFERROR(('CALC | Main Engine'!R1690+'CALC | Booster'!R1690)*INDEX(MassUnitsTable[],MATCH($R$3,MassUnitsTable[Mass Units],0),2), "")</f>
        <v/>
      </c>
      <c r="Q1690" s="27" t="str">
        <f>IFERROR(('CALC | Main Engine'!S1690+'CALC | Booster'!S1690)*INDEX(MassUnitsTable[],MATCH($R$3,MassUnitsTable[Mass Units],0),2), "")</f>
        <v/>
      </c>
      <c r="R1690" s="32" t="str">
        <f>IFERROR(('CALC | Main Engine'!T1690+'CALC | Booster'!T1690)*INDEX(MassUnitsTable[],MATCH($R$3,MassUnitsTable[Mass Units],0),2), "")</f>
        <v/>
      </c>
      <c r="S1690" s="10"/>
    </row>
    <row r="1691" spans="1:19" x14ac:dyDescent="0.25">
      <c r="A1691" s="10"/>
      <c r="B1691" s="4" t="str">
        <f t="shared" si="135"/>
        <v/>
      </c>
      <c r="C1691" s="5" t="str">
        <f t="shared" si="136"/>
        <v/>
      </c>
      <c r="D1691" s="5" t="str">
        <f t="shared" si="137"/>
        <v/>
      </c>
      <c r="E1691" s="5" t="str">
        <f t="shared" si="138"/>
        <v/>
      </c>
      <c r="F1691" s="5" t="str">
        <f>'CALC | Main Engine'!$B1691</f>
        <v/>
      </c>
      <c r="G1691" s="27" t="str">
        <f>'CALC | Main Engine'!$C1691</f>
        <v/>
      </c>
      <c r="H1691" s="6" t="str">
        <f>'CALC | Main Engine'!$E1691</f>
        <v/>
      </c>
      <c r="I1691" s="34" t="str">
        <f>IFERROR('CALC | Main Engine'!$F1691*INDEX(MassUnitsTable[],MATCH($R$3,MassUnitsTable[Mass Units],0),2), "")</f>
        <v/>
      </c>
      <c r="J1691" s="27" t="str">
        <f>IFERROR('CALC | Booster'!$F1691*INDEX(MassUnitsTable[],MATCH($R$3,MassUnitsTable[Mass Units],0),2), "")</f>
        <v/>
      </c>
      <c r="K1691" s="32" t="str">
        <f t="shared" si="139"/>
        <v/>
      </c>
      <c r="L1691" s="34" t="str">
        <f>IFERROR(('CALC | Main Engine'!N1691+'CALC | Booster'!N1691)*INDEX(MassUnitsTable[],MATCH($R$3,MassUnitsTable[Mass Units],0),2), "")</f>
        <v/>
      </c>
      <c r="M1691" s="27" t="str">
        <f>IFERROR(('CALC | Main Engine'!O1691+'CALC | Booster'!O1691)*INDEX(MassUnitsTable[],MATCH($R$3,MassUnitsTable[Mass Units],0),2), "")</f>
        <v/>
      </c>
      <c r="N1691" s="27" t="str">
        <f>IFERROR(('CALC | Main Engine'!P1691+'CALC | Booster'!P1691)*INDEX(MassUnitsTable[],MATCH($R$3,MassUnitsTable[Mass Units],0),2), "")</f>
        <v/>
      </c>
      <c r="O1691" s="27" t="str">
        <f>IFERROR(('CALC | Main Engine'!Q1691+'CALC | Booster'!Q1691)*INDEX(MassUnitsTable[],MATCH($R$3,MassUnitsTable[Mass Units],0),2), "")</f>
        <v/>
      </c>
      <c r="P1691" s="27" t="str">
        <f>IFERROR(('CALC | Main Engine'!R1691+'CALC | Booster'!R1691)*INDEX(MassUnitsTable[],MATCH($R$3,MassUnitsTable[Mass Units],0),2), "")</f>
        <v/>
      </c>
      <c r="Q1691" s="27" t="str">
        <f>IFERROR(('CALC | Main Engine'!S1691+'CALC | Booster'!S1691)*INDEX(MassUnitsTable[],MATCH($R$3,MassUnitsTable[Mass Units],0),2), "")</f>
        <v/>
      </c>
      <c r="R1691" s="32" t="str">
        <f>IFERROR(('CALC | Main Engine'!T1691+'CALC | Booster'!T1691)*INDEX(MassUnitsTable[],MATCH($R$3,MassUnitsTable[Mass Units],0),2), "")</f>
        <v/>
      </c>
      <c r="S1691" s="10"/>
    </row>
    <row r="1692" spans="1:19" x14ac:dyDescent="0.25">
      <c r="A1692" s="10"/>
      <c r="B1692" s="4" t="str">
        <f t="shared" si="135"/>
        <v/>
      </c>
      <c r="C1692" s="5" t="str">
        <f t="shared" si="136"/>
        <v/>
      </c>
      <c r="D1692" s="5" t="str">
        <f t="shared" si="137"/>
        <v/>
      </c>
      <c r="E1692" s="5" t="str">
        <f t="shared" si="138"/>
        <v/>
      </c>
      <c r="F1692" s="5" t="str">
        <f>'CALC | Main Engine'!$B1692</f>
        <v/>
      </c>
      <c r="G1692" s="27" t="str">
        <f>'CALC | Main Engine'!$C1692</f>
        <v/>
      </c>
      <c r="H1692" s="6" t="str">
        <f>'CALC | Main Engine'!$E1692</f>
        <v/>
      </c>
      <c r="I1692" s="34" t="str">
        <f>IFERROR('CALC | Main Engine'!$F1692*INDEX(MassUnitsTable[],MATCH($R$3,MassUnitsTable[Mass Units],0),2), "")</f>
        <v/>
      </c>
      <c r="J1692" s="27" t="str">
        <f>IFERROR('CALC | Booster'!$F1692*INDEX(MassUnitsTable[],MATCH($R$3,MassUnitsTable[Mass Units],0),2), "")</f>
        <v/>
      </c>
      <c r="K1692" s="32" t="str">
        <f t="shared" si="139"/>
        <v/>
      </c>
      <c r="L1692" s="34" t="str">
        <f>IFERROR(('CALC | Main Engine'!N1692+'CALC | Booster'!N1692)*INDEX(MassUnitsTable[],MATCH($R$3,MassUnitsTable[Mass Units],0),2), "")</f>
        <v/>
      </c>
      <c r="M1692" s="27" t="str">
        <f>IFERROR(('CALC | Main Engine'!O1692+'CALC | Booster'!O1692)*INDEX(MassUnitsTable[],MATCH($R$3,MassUnitsTable[Mass Units],0),2), "")</f>
        <v/>
      </c>
      <c r="N1692" s="27" t="str">
        <f>IFERROR(('CALC | Main Engine'!P1692+'CALC | Booster'!P1692)*INDEX(MassUnitsTable[],MATCH($R$3,MassUnitsTable[Mass Units],0),2), "")</f>
        <v/>
      </c>
      <c r="O1692" s="27" t="str">
        <f>IFERROR(('CALC | Main Engine'!Q1692+'CALC | Booster'!Q1692)*INDEX(MassUnitsTable[],MATCH($R$3,MassUnitsTable[Mass Units],0),2), "")</f>
        <v/>
      </c>
      <c r="P1692" s="27" t="str">
        <f>IFERROR(('CALC | Main Engine'!R1692+'CALC | Booster'!R1692)*INDEX(MassUnitsTable[],MATCH($R$3,MassUnitsTable[Mass Units],0),2), "")</f>
        <v/>
      </c>
      <c r="Q1692" s="27" t="str">
        <f>IFERROR(('CALC | Main Engine'!S1692+'CALC | Booster'!S1692)*INDEX(MassUnitsTable[],MATCH($R$3,MassUnitsTable[Mass Units],0),2), "")</f>
        <v/>
      </c>
      <c r="R1692" s="32" t="str">
        <f>IFERROR(('CALC | Main Engine'!T1692+'CALC | Booster'!T1692)*INDEX(MassUnitsTable[],MATCH($R$3,MassUnitsTable[Mass Units],0),2), "")</f>
        <v/>
      </c>
      <c r="S1692" s="10"/>
    </row>
    <row r="1693" spans="1:19" x14ac:dyDescent="0.25">
      <c r="A1693" s="10"/>
      <c r="B1693" s="4" t="str">
        <f t="shared" si="135"/>
        <v/>
      </c>
      <c r="C1693" s="5" t="str">
        <f t="shared" si="136"/>
        <v/>
      </c>
      <c r="D1693" s="5" t="str">
        <f t="shared" si="137"/>
        <v/>
      </c>
      <c r="E1693" s="5" t="str">
        <f t="shared" si="138"/>
        <v/>
      </c>
      <c r="F1693" s="5" t="str">
        <f>'CALC | Main Engine'!$B1693</f>
        <v/>
      </c>
      <c r="G1693" s="27" t="str">
        <f>'CALC | Main Engine'!$C1693</f>
        <v/>
      </c>
      <c r="H1693" s="6" t="str">
        <f>'CALC | Main Engine'!$E1693</f>
        <v/>
      </c>
      <c r="I1693" s="34" t="str">
        <f>IFERROR('CALC | Main Engine'!$F1693*INDEX(MassUnitsTable[],MATCH($R$3,MassUnitsTable[Mass Units],0),2), "")</f>
        <v/>
      </c>
      <c r="J1693" s="27" t="str">
        <f>IFERROR('CALC | Booster'!$F1693*INDEX(MassUnitsTable[],MATCH($R$3,MassUnitsTable[Mass Units],0),2), "")</f>
        <v/>
      </c>
      <c r="K1693" s="32" t="str">
        <f t="shared" si="139"/>
        <v/>
      </c>
      <c r="L1693" s="34" t="str">
        <f>IFERROR(('CALC | Main Engine'!N1693+'CALC | Booster'!N1693)*INDEX(MassUnitsTable[],MATCH($R$3,MassUnitsTable[Mass Units],0),2), "")</f>
        <v/>
      </c>
      <c r="M1693" s="27" t="str">
        <f>IFERROR(('CALC | Main Engine'!O1693+'CALC | Booster'!O1693)*INDEX(MassUnitsTable[],MATCH($R$3,MassUnitsTable[Mass Units],0),2), "")</f>
        <v/>
      </c>
      <c r="N1693" s="27" t="str">
        <f>IFERROR(('CALC | Main Engine'!P1693+'CALC | Booster'!P1693)*INDEX(MassUnitsTable[],MATCH($R$3,MassUnitsTable[Mass Units],0),2), "")</f>
        <v/>
      </c>
      <c r="O1693" s="27" t="str">
        <f>IFERROR(('CALC | Main Engine'!Q1693+'CALC | Booster'!Q1693)*INDEX(MassUnitsTable[],MATCH($R$3,MassUnitsTable[Mass Units],0),2), "")</f>
        <v/>
      </c>
      <c r="P1693" s="27" t="str">
        <f>IFERROR(('CALC | Main Engine'!R1693+'CALC | Booster'!R1693)*INDEX(MassUnitsTable[],MATCH($R$3,MassUnitsTable[Mass Units],0),2), "")</f>
        <v/>
      </c>
      <c r="Q1693" s="27" t="str">
        <f>IFERROR(('CALC | Main Engine'!S1693+'CALC | Booster'!S1693)*INDEX(MassUnitsTable[],MATCH($R$3,MassUnitsTable[Mass Units],0),2), "")</f>
        <v/>
      </c>
      <c r="R1693" s="32" t="str">
        <f>IFERROR(('CALC | Main Engine'!T1693+'CALC | Booster'!T1693)*INDEX(MassUnitsTable[],MATCH($R$3,MassUnitsTable[Mass Units],0),2), "")</f>
        <v/>
      </c>
      <c r="S1693" s="10"/>
    </row>
    <row r="1694" spans="1:19" x14ac:dyDescent="0.25">
      <c r="A1694" s="10"/>
      <c r="B1694" s="4" t="str">
        <f t="shared" si="135"/>
        <v/>
      </c>
      <c r="C1694" s="5" t="str">
        <f t="shared" si="136"/>
        <v/>
      </c>
      <c r="D1694" s="5" t="str">
        <f t="shared" si="137"/>
        <v/>
      </c>
      <c r="E1694" s="5" t="str">
        <f t="shared" si="138"/>
        <v/>
      </c>
      <c r="F1694" s="5" t="str">
        <f>'CALC | Main Engine'!$B1694</f>
        <v/>
      </c>
      <c r="G1694" s="27" t="str">
        <f>'CALC | Main Engine'!$C1694</f>
        <v/>
      </c>
      <c r="H1694" s="6" t="str">
        <f>'CALC | Main Engine'!$E1694</f>
        <v/>
      </c>
      <c r="I1694" s="34" t="str">
        <f>IFERROR('CALC | Main Engine'!$F1694*INDEX(MassUnitsTable[],MATCH($R$3,MassUnitsTable[Mass Units],0),2), "")</f>
        <v/>
      </c>
      <c r="J1694" s="27" t="str">
        <f>IFERROR('CALC | Booster'!$F1694*INDEX(MassUnitsTable[],MATCH($R$3,MassUnitsTable[Mass Units],0),2), "")</f>
        <v/>
      </c>
      <c r="K1694" s="32" t="str">
        <f t="shared" si="139"/>
        <v/>
      </c>
      <c r="L1694" s="34" t="str">
        <f>IFERROR(('CALC | Main Engine'!N1694+'CALC | Booster'!N1694)*INDEX(MassUnitsTable[],MATCH($R$3,MassUnitsTable[Mass Units],0),2), "")</f>
        <v/>
      </c>
      <c r="M1694" s="27" t="str">
        <f>IFERROR(('CALC | Main Engine'!O1694+'CALC | Booster'!O1694)*INDEX(MassUnitsTable[],MATCH($R$3,MassUnitsTable[Mass Units],0),2), "")</f>
        <v/>
      </c>
      <c r="N1694" s="27" t="str">
        <f>IFERROR(('CALC | Main Engine'!P1694+'CALC | Booster'!P1694)*INDEX(MassUnitsTable[],MATCH($R$3,MassUnitsTable[Mass Units],0),2), "")</f>
        <v/>
      </c>
      <c r="O1694" s="27" t="str">
        <f>IFERROR(('CALC | Main Engine'!Q1694+'CALC | Booster'!Q1694)*INDEX(MassUnitsTable[],MATCH($R$3,MassUnitsTable[Mass Units],0),2), "")</f>
        <v/>
      </c>
      <c r="P1694" s="27" t="str">
        <f>IFERROR(('CALC | Main Engine'!R1694+'CALC | Booster'!R1694)*INDEX(MassUnitsTable[],MATCH($R$3,MassUnitsTable[Mass Units],0),2), "")</f>
        <v/>
      </c>
      <c r="Q1694" s="27" t="str">
        <f>IFERROR(('CALC | Main Engine'!S1694+'CALC | Booster'!S1694)*INDEX(MassUnitsTable[],MATCH($R$3,MassUnitsTable[Mass Units],0),2), "")</f>
        <v/>
      </c>
      <c r="R1694" s="32" t="str">
        <f>IFERROR(('CALC | Main Engine'!T1694+'CALC | Booster'!T1694)*INDEX(MassUnitsTable[],MATCH($R$3,MassUnitsTable[Mass Units],0),2), "")</f>
        <v/>
      </c>
      <c r="S1694" s="10"/>
    </row>
    <row r="1695" spans="1:19" x14ac:dyDescent="0.25">
      <c r="A1695" s="10"/>
      <c r="B1695" s="4" t="str">
        <f t="shared" si="135"/>
        <v/>
      </c>
      <c r="C1695" s="5" t="str">
        <f t="shared" si="136"/>
        <v/>
      </c>
      <c r="D1695" s="5" t="str">
        <f t="shared" si="137"/>
        <v/>
      </c>
      <c r="E1695" s="5" t="str">
        <f t="shared" si="138"/>
        <v/>
      </c>
      <c r="F1695" s="5" t="str">
        <f>'CALC | Main Engine'!$B1695</f>
        <v/>
      </c>
      <c r="G1695" s="27" t="str">
        <f>'CALC | Main Engine'!$C1695</f>
        <v/>
      </c>
      <c r="H1695" s="6" t="str">
        <f>'CALC | Main Engine'!$E1695</f>
        <v/>
      </c>
      <c r="I1695" s="34" t="str">
        <f>IFERROR('CALC | Main Engine'!$F1695*INDEX(MassUnitsTable[],MATCH($R$3,MassUnitsTable[Mass Units],0),2), "")</f>
        <v/>
      </c>
      <c r="J1695" s="27" t="str">
        <f>IFERROR('CALC | Booster'!$F1695*INDEX(MassUnitsTable[],MATCH($R$3,MassUnitsTable[Mass Units],0),2), "")</f>
        <v/>
      </c>
      <c r="K1695" s="32" t="str">
        <f t="shared" si="139"/>
        <v/>
      </c>
      <c r="L1695" s="34" t="str">
        <f>IFERROR(('CALC | Main Engine'!N1695+'CALC | Booster'!N1695)*INDEX(MassUnitsTable[],MATCH($R$3,MassUnitsTable[Mass Units],0),2), "")</f>
        <v/>
      </c>
      <c r="M1695" s="27" t="str">
        <f>IFERROR(('CALC | Main Engine'!O1695+'CALC | Booster'!O1695)*INDEX(MassUnitsTable[],MATCH($R$3,MassUnitsTable[Mass Units],0),2), "")</f>
        <v/>
      </c>
      <c r="N1695" s="27" t="str">
        <f>IFERROR(('CALC | Main Engine'!P1695+'CALC | Booster'!P1695)*INDEX(MassUnitsTable[],MATCH($R$3,MassUnitsTable[Mass Units],0),2), "")</f>
        <v/>
      </c>
      <c r="O1695" s="27" t="str">
        <f>IFERROR(('CALC | Main Engine'!Q1695+'CALC | Booster'!Q1695)*INDEX(MassUnitsTable[],MATCH($R$3,MassUnitsTable[Mass Units],0),2), "")</f>
        <v/>
      </c>
      <c r="P1695" s="27" t="str">
        <f>IFERROR(('CALC | Main Engine'!R1695+'CALC | Booster'!R1695)*INDEX(MassUnitsTable[],MATCH($R$3,MassUnitsTable[Mass Units],0),2), "")</f>
        <v/>
      </c>
      <c r="Q1695" s="27" t="str">
        <f>IFERROR(('CALC | Main Engine'!S1695+'CALC | Booster'!S1695)*INDEX(MassUnitsTable[],MATCH($R$3,MassUnitsTable[Mass Units],0),2), "")</f>
        <v/>
      </c>
      <c r="R1695" s="32" t="str">
        <f>IFERROR(('CALC | Main Engine'!T1695+'CALC | Booster'!T1695)*INDEX(MassUnitsTable[],MATCH($R$3,MassUnitsTable[Mass Units],0),2), "")</f>
        <v/>
      </c>
      <c r="S1695" s="10"/>
    </row>
    <row r="1696" spans="1:19" x14ac:dyDescent="0.25">
      <c r="A1696" s="10"/>
      <c r="B1696" s="4" t="str">
        <f t="shared" si="135"/>
        <v/>
      </c>
      <c r="C1696" s="5" t="str">
        <f t="shared" si="136"/>
        <v/>
      </c>
      <c r="D1696" s="5" t="str">
        <f t="shared" si="137"/>
        <v/>
      </c>
      <c r="E1696" s="5" t="str">
        <f t="shared" si="138"/>
        <v/>
      </c>
      <c r="F1696" s="5" t="str">
        <f>'CALC | Main Engine'!$B1696</f>
        <v/>
      </c>
      <c r="G1696" s="27" t="str">
        <f>'CALC | Main Engine'!$C1696</f>
        <v/>
      </c>
      <c r="H1696" s="6" t="str">
        <f>'CALC | Main Engine'!$E1696</f>
        <v/>
      </c>
      <c r="I1696" s="34" t="str">
        <f>IFERROR('CALC | Main Engine'!$F1696*INDEX(MassUnitsTable[],MATCH($R$3,MassUnitsTable[Mass Units],0),2), "")</f>
        <v/>
      </c>
      <c r="J1696" s="27" t="str">
        <f>IFERROR('CALC | Booster'!$F1696*INDEX(MassUnitsTable[],MATCH($R$3,MassUnitsTable[Mass Units],0),2), "")</f>
        <v/>
      </c>
      <c r="K1696" s="32" t="str">
        <f t="shared" si="139"/>
        <v/>
      </c>
      <c r="L1696" s="34" t="str">
        <f>IFERROR(('CALC | Main Engine'!N1696+'CALC | Booster'!N1696)*INDEX(MassUnitsTable[],MATCH($R$3,MassUnitsTable[Mass Units],0),2), "")</f>
        <v/>
      </c>
      <c r="M1696" s="27" t="str">
        <f>IFERROR(('CALC | Main Engine'!O1696+'CALC | Booster'!O1696)*INDEX(MassUnitsTable[],MATCH($R$3,MassUnitsTable[Mass Units],0),2), "")</f>
        <v/>
      </c>
      <c r="N1696" s="27" t="str">
        <f>IFERROR(('CALC | Main Engine'!P1696+'CALC | Booster'!P1696)*INDEX(MassUnitsTable[],MATCH($R$3,MassUnitsTable[Mass Units],0),2), "")</f>
        <v/>
      </c>
      <c r="O1696" s="27" t="str">
        <f>IFERROR(('CALC | Main Engine'!Q1696+'CALC | Booster'!Q1696)*INDEX(MassUnitsTable[],MATCH($R$3,MassUnitsTable[Mass Units],0),2), "")</f>
        <v/>
      </c>
      <c r="P1696" s="27" t="str">
        <f>IFERROR(('CALC | Main Engine'!R1696+'CALC | Booster'!R1696)*INDEX(MassUnitsTable[],MATCH($R$3,MassUnitsTable[Mass Units],0),2), "")</f>
        <v/>
      </c>
      <c r="Q1696" s="27" t="str">
        <f>IFERROR(('CALC | Main Engine'!S1696+'CALC | Booster'!S1696)*INDEX(MassUnitsTable[],MATCH($R$3,MassUnitsTable[Mass Units],0),2), "")</f>
        <v/>
      </c>
      <c r="R1696" s="32" t="str">
        <f>IFERROR(('CALC | Main Engine'!T1696+'CALC | Booster'!T1696)*INDEX(MassUnitsTable[],MATCH($R$3,MassUnitsTable[Mass Units],0),2), "")</f>
        <v/>
      </c>
      <c r="S1696" s="10"/>
    </row>
    <row r="1697" spans="1:19" x14ac:dyDescent="0.25">
      <c r="A1697" s="10"/>
      <c r="B1697" s="4" t="str">
        <f t="shared" si="135"/>
        <v/>
      </c>
      <c r="C1697" s="5" t="str">
        <f t="shared" si="136"/>
        <v/>
      </c>
      <c r="D1697" s="5" t="str">
        <f t="shared" si="137"/>
        <v/>
      </c>
      <c r="E1697" s="5" t="str">
        <f t="shared" si="138"/>
        <v/>
      </c>
      <c r="F1697" s="5" t="str">
        <f>'CALC | Main Engine'!$B1697</f>
        <v/>
      </c>
      <c r="G1697" s="27" t="str">
        <f>'CALC | Main Engine'!$C1697</f>
        <v/>
      </c>
      <c r="H1697" s="6" t="str">
        <f>'CALC | Main Engine'!$E1697</f>
        <v/>
      </c>
      <c r="I1697" s="34" t="str">
        <f>IFERROR('CALC | Main Engine'!$F1697*INDEX(MassUnitsTable[],MATCH($R$3,MassUnitsTable[Mass Units],0),2), "")</f>
        <v/>
      </c>
      <c r="J1697" s="27" t="str">
        <f>IFERROR('CALC | Booster'!$F1697*INDEX(MassUnitsTable[],MATCH($R$3,MassUnitsTable[Mass Units],0),2), "")</f>
        <v/>
      </c>
      <c r="K1697" s="32" t="str">
        <f t="shared" si="139"/>
        <v/>
      </c>
      <c r="L1697" s="34" t="str">
        <f>IFERROR(('CALC | Main Engine'!N1697+'CALC | Booster'!N1697)*INDEX(MassUnitsTable[],MATCH($R$3,MassUnitsTable[Mass Units],0),2), "")</f>
        <v/>
      </c>
      <c r="M1697" s="27" t="str">
        <f>IFERROR(('CALC | Main Engine'!O1697+'CALC | Booster'!O1697)*INDEX(MassUnitsTable[],MATCH($R$3,MassUnitsTable[Mass Units],0),2), "")</f>
        <v/>
      </c>
      <c r="N1697" s="27" t="str">
        <f>IFERROR(('CALC | Main Engine'!P1697+'CALC | Booster'!P1697)*INDEX(MassUnitsTable[],MATCH($R$3,MassUnitsTable[Mass Units],0),2), "")</f>
        <v/>
      </c>
      <c r="O1697" s="27" t="str">
        <f>IFERROR(('CALC | Main Engine'!Q1697+'CALC | Booster'!Q1697)*INDEX(MassUnitsTable[],MATCH($R$3,MassUnitsTable[Mass Units],0),2), "")</f>
        <v/>
      </c>
      <c r="P1697" s="27" t="str">
        <f>IFERROR(('CALC | Main Engine'!R1697+'CALC | Booster'!R1697)*INDEX(MassUnitsTable[],MATCH($R$3,MassUnitsTable[Mass Units],0),2), "")</f>
        <v/>
      </c>
      <c r="Q1697" s="27" t="str">
        <f>IFERROR(('CALC | Main Engine'!S1697+'CALC | Booster'!S1697)*INDEX(MassUnitsTable[],MATCH($R$3,MassUnitsTable[Mass Units],0),2), "")</f>
        <v/>
      </c>
      <c r="R1697" s="32" t="str">
        <f>IFERROR(('CALC | Main Engine'!T1697+'CALC | Booster'!T1697)*INDEX(MassUnitsTable[],MATCH($R$3,MassUnitsTable[Mass Units],0),2), "")</f>
        <v/>
      </c>
      <c r="S1697" s="10"/>
    </row>
    <row r="1698" spans="1:19" x14ac:dyDescent="0.25">
      <c r="A1698" s="10"/>
      <c r="B1698" s="4" t="str">
        <f t="shared" si="135"/>
        <v/>
      </c>
      <c r="C1698" s="5" t="str">
        <f t="shared" si="136"/>
        <v/>
      </c>
      <c r="D1698" s="5" t="str">
        <f t="shared" si="137"/>
        <v/>
      </c>
      <c r="E1698" s="5" t="str">
        <f t="shared" si="138"/>
        <v/>
      </c>
      <c r="F1698" s="5" t="str">
        <f>'CALC | Main Engine'!$B1698</f>
        <v/>
      </c>
      <c r="G1698" s="27" t="str">
        <f>'CALC | Main Engine'!$C1698</f>
        <v/>
      </c>
      <c r="H1698" s="6" t="str">
        <f>'CALC | Main Engine'!$E1698</f>
        <v/>
      </c>
      <c r="I1698" s="34" t="str">
        <f>IFERROR('CALC | Main Engine'!$F1698*INDEX(MassUnitsTable[],MATCH($R$3,MassUnitsTable[Mass Units],0),2), "")</f>
        <v/>
      </c>
      <c r="J1698" s="27" t="str">
        <f>IFERROR('CALC | Booster'!$F1698*INDEX(MassUnitsTable[],MATCH($R$3,MassUnitsTable[Mass Units],0),2), "")</f>
        <v/>
      </c>
      <c r="K1698" s="32" t="str">
        <f t="shared" si="139"/>
        <v/>
      </c>
      <c r="L1698" s="34" t="str">
        <f>IFERROR(('CALC | Main Engine'!N1698+'CALC | Booster'!N1698)*INDEX(MassUnitsTable[],MATCH($R$3,MassUnitsTable[Mass Units],0),2), "")</f>
        <v/>
      </c>
      <c r="M1698" s="27" t="str">
        <f>IFERROR(('CALC | Main Engine'!O1698+'CALC | Booster'!O1698)*INDEX(MassUnitsTable[],MATCH($R$3,MassUnitsTable[Mass Units],0),2), "")</f>
        <v/>
      </c>
      <c r="N1698" s="27" t="str">
        <f>IFERROR(('CALC | Main Engine'!P1698+'CALC | Booster'!P1698)*INDEX(MassUnitsTable[],MATCH($R$3,MassUnitsTable[Mass Units],0),2), "")</f>
        <v/>
      </c>
      <c r="O1698" s="27" t="str">
        <f>IFERROR(('CALC | Main Engine'!Q1698+'CALC | Booster'!Q1698)*INDEX(MassUnitsTable[],MATCH($R$3,MassUnitsTable[Mass Units],0),2), "")</f>
        <v/>
      </c>
      <c r="P1698" s="27" t="str">
        <f>IFERROR(('CALC | Main Engine'!R1698+'CALC | Booster'!R1698)*INDEX(MassUnitsTable[],MATCH($R$3,MassUnitsTable[Mass Units],0),2), "")</f>
        <v/>
      </c>
      <c r="Q1698" s="27" t="str">
        <f>IFERROR(('CALC | Main Engine'!S1698+'CALC | Booster'!S1698)*INDEX(MassUnitsTable[],MATCH($R$3,MassUnitsTable[Mass Units],0),2), "")</f>
        <v/>
      </c>
      <c r="R1698" s="32" t="str">
        <f>IFERROR(('CALC | Main Engine'!T1698+'CALC | Booster'!T1698)*INDEX(MassUnitsTable[],MATCH($R$3,MassUnitsTable[Mass Units],0),2), "")</f>
        <v/>
      </c>
      <c r="S1698" s="10"/>
    </row>
    <row r="1699" spans="1:19" x14ac:dyDescent="0.25">
      <c r="A1699" s="10"/>
      <c r="B1699" s="4" t="str">
        <f t="shared" si="135"/>
        <v/>
      </c>
      <c r="C1699" s="5" t="str">
        <f t="shared" si="136"/>
        <v/>
      </c>
      <c r="D1699" s="5" t="str">
        <f t="shared" si="137"/>
        <v/>
      </c>
      <c r="E1699" s="5" t="str">
        <f t="shared" si="138"/>
        <v/>
      </c>
      <c r="F1699" s="5" t="str">
        <f>'CALC | Main Engine'!$B1699</f>
        <v/>
      </c>
      <c r="G1699" s="27" t="str">
        <f>'CALC | Main Engine'!$C1699</f>
        <v/>
      </c>
      <c r="H1699" s="6" t="str">
        <f>'CALC | Main Engine'!$E1699</f>
        <v/>
      </c>
      <c r="I1699" s="34" t="str">
        <f>IFERROR('CALC | Main Engine'!$F1699*INDEX(MassUnitsTable[],MATCH($R$3,MassUnitsTable[Mass Units],0),2), "")</f>
        <v/>
      </c>
      <c r="J1699" s="27" t="str">
        <f>IFERROR('CALC | Booster'!$F1699*INDEX(MassUnitsTable[],MATCH($R$3,MassUnitsTable[Mass Units],0),2), "")</f>
        <v/>
      </c>
      <c r="K1699" s="32" t="str">
        <f t="shared" si="139"/>
        <v/>
      </c>
      <c r="L1699" s="34" t="str">
        <f>IFERROR(('CALC | Main Engine'!N1699+'CALC | Booster'!N1699)*INDEX(MassUnitsTable[],MATCH($R$3,MassUnitsTable[Mass Units],0),2), "")</f>
        <v/>
      </c>
      <c r="M1699" s="27" t="str">
        <f>IFERROR(('CALC | Main Engine'!O1699+'CALC | Booster'!O1699)*INDEX(MassUnitsTable[],MATCH($R$3,MassUnitsTable[Mass Units],0),2), "")</f>
        <v/>
      </c>
      <c r="N1699" s="27" t="str">
        <f>IFERROR(('CALC | Main Engine'!P1699+'CALC | Booster'!P1699)*INDEX(MassUnitsTable[],MATCH($R$3,MassUnitsTable[Mass Units],0),2), "")</f>
        <v/>
      </c>
      <c r="O1699" s="27" t="str">
        <f>IFERROR(('CALC | Main Engine'!Q1699+'CALC | Booster'!Q1699)*INDEX(MassUnitsTable[],MATCH($R$3,MassUnitsTable[Mass Units],0),2), "")</f>
        <v/>
      </c>
      <c r="P1699" s="27" t="str">
        <f>IFERROR(('CALC | Main Engine'!R1699+'CALC | Booster'!R1699)*INDEX(MassUnitsTable[],MATCH($R$3,MassUnitsTable[Mass Units],0),2), "")</f>
        <v/>
      </c>
      <c r="Q1699" s="27" t="str">
        <f>IFERROR(('CALC | Main Engine'!S1699+'CALC | Booster'!S1699)*INDEX(MassUnitsTable[],MATCH($R$3,MassUnitsTable[Mass Units],0),2), "")</f>
        <v/>
      </c>
      <c r="R1699" s="32" t="str">
        <f>IFERROR(('CALC | Main Engine'!T1699+'CALC | Booster'!T1699)*INDEX(MassUnitsTable[],MATCH($R$3,MassUnitsTable[Mass Units],0),2), "")</f>
        <v/>
      </c>
      <c r="S1699" s="10"/>
    </row>
    <row r="1700" spans="1:19" x14ac:dyDescent="0.25">
      <c r="A1700" s="10"/>
      <c r="B1700" s="4" t="str">
        <f t="shared" si="135"/>
        <v/>
      </c>
      <c r="C1700" s="5" t="str">
        <f t="shared" si="136"/>
        <v/>
      </c>
      <c r="D1700" s="5" t="str">
        <f t="shared" si="137"/>
        <v/>
      </c>
      <c r="E1700" s="5" t="str">
        <f t="shared" si="138"/>
        <v/>
      </c>
      <c r="F1700" s="5" t="str">
        <f>'CALC | Main Engine'!$B1700</f>
        <v/>
      </c>
      <c r="G1700" s="27" t="str">
        <f>'CALC | Main Engine'!$C1700</f>
        <v/>
      </c>
      <c r="H1700" s="6" t="str">
        <f>'CALC | Main Engine'!$E1700</f>
        <v/>
      </c>
      <c r="I1700" s="34" t="str">
        <f>IFERROR('CALC | Main Engine'!$F1700*INDEX(MassUnitsTable[],MATCH($R$3,MassUnitsTable[Mass Units],0),2), "")</f>
        <v/>
      </c>
      <c r="J1700" s="27" t="str">
        <f>IFERROR('CALC | Booster'!$F1700*INDEX(MassUnitsTable[],MATCH($R$3,MassUnitsTable[Mass Units],0),2), "")</f>
        <v/>
      </c>
      <c r="K1700" s="32" t="str">
        <f t="shared" si="139"/>
        <v/>
      </c>
      <c r="L1700" s="34" t="str">
        <f>IFERROR(('CALC | Main Engine'!N1700+'CALC | Booster'!N1700)*INDEX(MassUnitsTable[],MATCH($R$3,MassUnitsTable[Mass Units],0),2), "")</f>
        <v/>
      </c>
      <c r="M1700" s="27" t="str">
        <f>IFERROR(('CALC | Main Engine'!O1700+'CALC | Booster'!O1700)*INDEX(MassUnitsTable[],MATCH($R$3,MassUnitsTable[Mass Units],0),2), "")</f>
        <v/>
      </c>
      <c r="N1700" s="27" t="str">
        <f>IFERROR(('CALC | Main Engine'!P1700+'CALC | Booster'!P1700)*INDEX(MassUnitsTable[],MATCH($R$3,MassUnitsTable[Mass Units],0),2), "")</f>
        <v/>
      </c>
      <c r="O1700" s="27" t="str">
        <f>IFERROR(('CALC | Main Engine'!Q1700+'CALC | Booster'!Q1700)*INDEX(MassUnitsTable[],MATCH($R$3,MassUnitsTable[Mass Units],0),2), "")</f>
        <v/>
      </c>
      <c r="P1700" s="27" t="str">
        <f>IFERROR(('CALC | Main Engine'!R1700+'CALC | Booster'!R1700)*INDEX(MassUnitsTable[],MATCH($R$3,MassUnitsTable[Mass Units],0),2), "")</f>
        <v/>
      </c>
      <c r="Q1700" s="27" t="str">
        <f>IFERROR(('CALC | Main Engine'!S1700+'CALC | Booster'!S1700)*INDEX(MassUnitsTable[],MATCH($R$3,MassUnitsTable[Mass Units],0),2), "")</f>
        <v/>
      </c>
      <c r="R1700" s="32" t="str">
        <f>IFERROR(('CALC | Main Engine'!T1700+'CALC | Booster'!T1700)*INDEX(MassUnitsTable[],MATCH($R$3,MassUnitsTable[Mass Units],0),2), "")</f>
        <v/>
      </c>
      <c r="S1700" s="10"/>
    </row>
    <row r="1701" spans="1:19" x14ac:dyDescent="0.25">
      <c r="A1701" s="10"/>
      <c r="B1701" s="4" t="str">
        <f t="shared" si="135"/>
        <v/>
      </c>
      <c r="C1701" s="5" t="str">
        <f t="shared" si="136"/>
        <v/>
      </c>
      <c r="D1701" s="5" t="str">
        <f t="shared" si="137"/>
        <v/>
      </c>
      <c r="E1701" s="5" t="str">
        <f t="shared" si="138"/>
        <v/>
      </c>
      <c r="F1701" s="5" t="str">
        <f>'CALC | Main Engine'!$B1701</f>
        <v/>
      </c>
      <c r="G1701" s="27" t="str">
        <f>'CALC | Main Engine'!$C1701</f>
        <v/>
      </c>
      <c r="H1701" s="6" t="str">
        <f>'CALC | Main Engine'!$E1701</f>
        <v/>
      </c>
      <c r="I1701" s="34" t="str">
        <f>IFERROR('CALC | Main Engine'!$F1701*INDEX(MassUnitsTable[],MATCH($R$3,MassUnitsTable[Mass Units],0),2), "")</f>
        <v/>
      </c>
      <c r="J1701" s="27" t="str">
        <f>IFERROR('CALC | Booster'!$F1701*INDEX(MassUnitsTable[],MATCH($R$3,MassUnitsTable[Mass Units],0),2), "")</f>
        <v/>
      </c>
      <c r="K1701" s="32" t="str">
        <f t="shared" si="139"/>
        <v/>
      </c>
      <c r="L1701" s="34" t="str">
        <f>IFERROR(('CALC | Main Engine'!N1701+'CALC | Booster'!N1701)*INDEX(MassUnitsTable[],MATCH($R$3,MassUnitsTable[Mass Units],0),2), "")</f>
        <v/>
      </c>
      <c r="M1701" s="27" t="str">
        <f>IFERROR(('CALC | Main Engine'!O1701+'CALC | Booster'!O1701)*INDEX(MassUnitsTable[],MATCH($R$3,MassUnitsTable[Mass Units],0),2), "")</f>
        <v/>
      </c>
      <c r="N1701" s="27" t="str">
        <f>IFERROR(('CALC | Main Engine'!P1701+'CALC | Booster'!P1701)*INDEX(MassUnitsTable[],MATCH($R$3,MassUnitsTable[Mass Units],0),2), "")</f>
        <v/>
      </c>
      <c r="O1701" s="27" t="str">
        <f>IFERROR(('CALC | Main Engine'!Q1701+'CALC | Booster'!Q1701)*INDEX(MassUnitsTable[],MATCH($R$3,MassUnitsTable[Mass Units],0),2), "")</f>
        <v/>
      </c>
      <c r="P1701" s="27" t="str">
        <f>IFERROR(('CALC | Main Engine'!R1701+'CALC | Booster'!R1701)*INDEX(MassUnitsTable[],MATCH($R$3,MassUnitsTable[Mass Units],0),2), "")</f>
        <v/>
      </c>
      <c r="Q1701" s="27" t="str">
        <f>IFERROR(('CALC | Main Engine'!S1701+'CALC | Booster'!S1701)*INDEX(MassUnitsTable[],MATCH($R$3,MassUnitsTable[Mass Units],0),2), "")</f>
        <v/>
      </c>
      <c r="R1701" s="32" t="str">
        <f>IFERROR(('CALC | Main Engine'!T1701+'CALC | Booster'!T1701)*INDEX(MassUnitsTable[],MATCH($R$3,MassUnitsTable[Mass Units],0),2), "")</f>
        <v/>
      </c>
      <c r="S1701" s="10"/>
    </row>
    <row r="1702" spans="1:19" x14ac:dyDescent="0.25">
      <c r="A1702" s="10"/>
      <c r="B1702" s="4" t="str">
        <f t="shared" si="135"/>
        <v/>
      </c>
      <c r="C1702" s="5" t="str">
        <f t="shared" si="136"/>
        <v/>
      </c>
      <c r="D1702" s="5" t="str">
        <f t="shared" si="137"/>
        <v/>
      </c>
      <c r="E1702" s="5" t="str">
        <f t="shared" si="138"/>
        <v/>
      </c>
      <c r="F1702" s="5" t="str">
        <f>'CALC | Main Engine'!$B1702</f>
        <v/>
      </c>
      <c r="G1702" s="27" t="str">
        <f>'CALC | Main Engine'!$C1702</f>
        <v/>
      </c>
      <c r="H1702" s="6" t="str">
        <f>'CALC | Main Engine'!$E1702</f>
        <v/>
      </c>
      <c r="I1702" s="34" t="str">
        <f>IFERROR('CALC | Main Engine'!$F1702*INDEX(MassUnitsTable[],MATCH($R$3,MassUnitsTable[Mass Units],0),2), "")</f>
        <v/>
      </c>
      <c r="J1702" s="27" t="str">
        <f>IFERROR('CALC | Booster'!$F1702*INDEX(MassUnitsTable[],MATCH($R$3,MassUnitsTable[Mass Units],0),2), "")</f>
        <v/>
      </c>
      <c r="K1702" s="32" t="str">
        <f t="shared" si="139"/>
        <v/>
      </c>
      <c r="L1702" s="34" t="str">
        <f>IFERROR(('CALC | Main Engine'!N1702+'CALC | Booster'!N1702)*INDEX(MassUnitsTable[],MATCH($R$3,MassUnitsTable[Mass Units],0),2), "")</f>
        <v/>
      </c>
      <c r="M1702" s="27" t="str">
        <f>IFERROR(('CALC | Main Engine'!O1702+'CALC | Booster'!O1702)*INDEX(MassUnitsTable[],MATCH($R$3,MassUnitsTable[Mass Units],0),2), "")</f>
        <v/>
      </c>
      <c r="N1702" s="27" t="str">
        <f>IFERROR(('CALC | Main Engine'!P1702+'CALC | Booster'!P1702)*INDEX(MassUnitsTable[],MATCH($R$3,MassUnitsTable[Mass Units],0),2), "")</f>
        <v/>
      </c>
      <c r="O1702" s="27" t="str">
        <f>IFERROR(('CALC | Main Engine'!Q1702+'CALC | Booster'!Q1702)*INDEX(MassUnitsTable[],MATCH($R$3,MassUnitsTable[Mass Units],0),2), "")</f>
        <v/>
      </c>
      <c r="P1702" s="27" t="str">
        <f>IFERROR(('CALC | Main Engine'!R1702+'CALC | Booster'!R1702)*INDEX(MassUnitsTable[],MATCH($R$3,MassUnitsTable[Mass Units],0),2), "")</f>
        <v/>
      </c>
      <c r="Q1702" s="27" t="str">
        <f>IFERROR(('CALC | Main Engine'!S1702+'CALC | Booster'!S1702)*INDEX(MassUnitsTable[],MATCH($R$3,MassUnitsTable[Mass Units],0),2), "")</f>
        <v/>
      </c>
      <c r="R1702" s="32" t="str">
        <f>IFERROR(('CALC | Main Engine'!T1702+'CALC | Booster'!T1702)*INDEX(MassUnitsTable[],MATCH($R$3,MassUnitsTable[Mass Units],0),2), "")</f>
        <v/>
      </c>
      <c r="S1702" s="10"/>
    </row>
    <row r="1703" spans="1:19" x14ac:dyDescent="0.25">
      <c r="A1703" s="10"/>
      <c r="B1703" s="4" t="str">
        <f t="shared" si="135"/>
        <v/>
      </c>
      <c r="C1703" s="5" t="str">
        <f t="shared" si="136"/>
        <v/>
      </c>
      <c r="D1703" s="5" t="str">
        <f t="shared" si="137"/>
        <v/>
      </c>
      <c r="E1703" s="5" t="str">
        <f t="shared" si="138"/>
        <v/>
      </c>
      <c r="F1703" s="5" t="str">
        <f>'CALC | Main Engine'!$B1703</f>
        <v/>
      </c>
      <c r="G1703" s="27" t="str">
        <f>'CALC | Main Engine'!$C1703</f>
        <v/>
      </c>
      <c r="H1703" s="6" t="str">
        <f>'CALC | Main Engine'!$E1703</f>
        <v/>
      </c>
      <c r="I1703" s="34" t="str">
        <f>IFERROR('CALC | Main Engine'!$F1703*INDEX(MassUnitsTable[],MATCH($R$3,MassUnitsTable[Mass Units],0),2), "")</f>
        <v/>
      </c>
      <c r="J1703" s="27" t="str">
        <f>IFERROR('CALC | Booster'!$F1703*INDEX(MassUnitsTable[],MATCH($R$3,MassUnitsTable[Mass Units],0),2), "")</f>
        <v/>
      </c>
      <c r="K1703" s="32" t="str">
        <f t="shared" si="139"/>
        <v/>
      </c>
      <c r="L1703" s="34" t="str">
        <f>IFERROR(('CALC | Main Engine'!N1703+'CALC | Booster'!N1703)*INDEX(MassUnitsTable[],MATCH($R$3,MassUnitsTable[Mass Units],0),2), "")</f>
        <v/>
      </c>
      <c r="M1703" s="27" t="str">
        <f>IFERROR(('CALC | Main Engine'!O1703+'CALC | Booster'!O1703)*INDEX(MassUnitsTable[],MATCH($R$3,MassUnitsTable[Mass Units],0),2), "")</f>
        <v/>
      </c>
      <c r="N1703" s="27" t="str">
        <f>IFERROR(('CALC | Main Engine'!P1703+'CALC | Booster'!P1703)*INDEX(MassUnitsTable[],MATCH($R$3,MassUnitsTable[Mass Units],0),2), "")</f>
        <v/>
      </c>
      <c r="O1703" s="27" t="str">
        <f>IFERROR(('CALC | Main Engine'!Q1703+'CALC | Booster'!Q1703)*INDEX(MassUnitsTable[],MATCH($R$3,MassUnitsTable[Mass Units],0),2), "")</f>
        <v/>
      </c>
      <c r="P1703" s="27" t="str">
        <f>IFERROR(('CALC | Main Engine'!R1703+'CALC | Booster'!R1703)*INDEX(MassUnitsTable[],MATCH($R$3,MassUnitsTable[Mass Units],0),2), "")</f>
        <v/>
      </c>
      <c r="Q1703" s="27" t="str">
        <f>IFERROR(('CALC | Main Engine'!S1703+'CALC | Booster'!S1703)*INDEX(MassUnitsTable[],MATCH($R$3,MassUnitsTable[Mass Units],0),2), "")</f>
        <v/>
      </c>
      <c r="R1703" s="32" t="str">
        <f>IFERROR(('CALC | Main Engine'!T1703+'CALC | Booster'!T1703)*INDEX(MassUnitsTable[],MATCH($R$3,MassUnitsTable[Mass Units],0),2), "")</f>
        <v/>
      </c>
      <c r="S1703" s="10"/>
    </row>
    <row r="1704" spans="1:19" x14ac:dyDescent="0.25">
      <c r="A1704" s="10"/>
      <c r="B1704" s="4" t="str">
        <f t="shared" si="135"/>
        <v/>
      </c>
      <c r="C1704" s="5" t="str">
        <f t="shared" si="136"/>
        <v/>
      </c>
      <c r="D1704" s="5" t="str">
        <f t="shared" si="137"/>
        <v/>
      </c>
      <c r="E1704" s="5" t="str">
        <f t="shared" si="138"/>
        <v/>
      </c>
      <c r="F1704" s="5" t="str">
        <f>'CALC | Main Engine'!$B1704</f>
        <v/>
      </c>
      <c r="G1704" s="27" t="str">
        <f>'CALC | Main Engine'!$C1704</f>
        <v/>
      </c>
      <c r="H1704" s="6" t="str">
        <f>'CALC | Main Engine'!$E1704</f>
        <v/>
      </c>
      <c r="I1704" s="34" t="str">
        <f>IFERROR('CALC | Main Engine'!$F1704*INDEX(MassUnitsTable[],MATCH($R$3,MassUnitsTable[Mass Units],0),2), "")</f>
        <v/>
      </c>
      <c r="J1704" s="27" t="str">
        <f>IFERROR('CALC | Booster'!$F1704*INDEX(MassUnitsTable[],MATCH($R$3,MassUnitsTable[Mass Units],0),2), "")</f>
        <v/>
      </c>
      <c r="K1704" s="32" t="str">
        <f t="shared" si="139"/>
        <v/>
      </c>
      <c r="L1704" s="34" t="str">
        <f>IFERROR(('CALC | Main Engine'!N1704+'CALC | Booster'!N1704)*INDEX(MassUnitsTable[],MATCH($R$3,MassUnitsTable[Mass Units],0),2), "")</f>
        <v/>
      </c>
      <c r="M1704" s="27" t="str">
        <f>IFERROR(('CALC | Main Engine'!O1704+'CALC | Booster'!O1704)*INDEX(MassUnitsTable[],MATCH($R$3,MassUnitsTable[Mass Units],0),2), "")</f>
        <v/>
      </c>
      <c r="N1704" s="27" t="str">
        <f>IFERROR(('CALC | Main Engine'!P1704+'CALC | Booster'!P1704)*INDEX(MassUnitsTable[],MATCH($R$3,MassUnitsTable[Mass Units],0),2), "")</f>
        <v/>
      </c>
      <c r="O1704" s="27" t="str">
        <f>IFERROR(('CALC | Main Engine'!Q1704+'CALC | Booster'!Q1704)*INDEX(MassUnitsTable[],MATCH($R$3,MassUnitsTable[Mass Units],0),2), "")</f>
        <v/>
      </c>
      <c r="P1704" s="27" t="str">
        <f>IFERROR(('CALC | Main Engine'!R1704+'CALC | Booster'!R1704)*INDEX(MassUnitsTable[],MATCH($R$3,MassUnitsTable[Mass Units],0),2), "")</f>
        <v/>
      </c>
      <c r="Q1704" s="27" t="str">
        <f>IFERROR(('CALC | Main Engine'!S1704+'CALC | Booster'!S1704)*INDEX(MassUnitsTable[],MATCH($R$3,MassUnitsTable[Mass Units],0),2), "")</f>
        <v/>
      </c>
      <c r="R1704" s="32" t="str">
        <f>IFERROR(('CALC | Main Engine'!T1704+'CALC | Booster'!T1704)*INDEX(MassUnitsTable[],MATCH($R$3,MassUnitsTable[Mass Units],0),2), "")</f>
        <v/>
      </c>
      <c r="S1704" s="10"/>
    </row>
    <row r="1705" spans="1:19" x14ac:dyDescent="0.25">
      <c r="A1705" s="10"/>
      <c r="B1705" s="4" t="str">
        <f t="shared" si="135"/>
        <v/>
      </c>
      <c r="C1705" s="5" t="str">
        <f t="shared" si="136"/>
        <v/>
      </c>
      <c r="D1705" s="5" t="str">
        <f t="shared" si="137"/>
        <v/>
      </c>
      <c r="E1705" s="5" t="str">
        <f t="shared" si="138"/>
        <v/>
      </c>
      <c r="F1705" s="5" t="str">
        <f>'CALC | Main Engine'!$B1705</f>
        <v/>
      </c>
      <c r="G1705" s="27" t="str">
        <f>'CALC | Main Engine'!$C1705</f>
        <v/>
      </c>
      <c r="H1705" s="6" t="str">
        <f>'CALC | Main Engine'!$E1705</f>
        <v/>
      </c>
      <c r="I1705" s="34" t="str">
        <f>IFERROR('CALC | Main Engine'!$F1705*INDEX(MassUnitsTable[],MATCH($R$3,MassUnitsTable[Mass Units],0),2), "")</f>
        <v/>
      </c>
      <c r="J1705" s="27" t="str">
        <f>IFERROR('CALC | Booster'!$F1705*INDEX(MassUnitsTable[],MATCH($R$3,MassUnitsTable[Mass Units],0),2), "")</f>
        <v/>
      </c>
      <c r="K1705" s="32" t="str">
        <f t="shared" si="139"/>
        <v/>
      </c>
      <c r="L1705" s="34" t="str">
        <f>IFERROR(('CALC | Main Engine'!N1705+'CALC | Booster'!N1705)*INDEX(MassUnitsTable[],MATCH($R$3,MassUnitsTable[Mass Units],0),2), "")</f>
        <v/>
      </c>
      <c r="M1705" s="27" t="str">
        <f>IFERROR(('CALC | Main Engine'!O1705+'CALC | Booster'!O1705)*INDEX(MassUnitsTable[],MATCH($R$3,MassUnitsTable[Mass Units],0),2), "")</f>
        <v/>
      </c>
      <c r="N1705" s="27" t="str">
        <f>IFERROR(('CALC | Main Engine'!P1705+'CALC | Booster'!P1705)*INDEX(MassUnitsTable[],MATCH($R$3,MassUnitsTable[Mass Units],0),2), "")</f>
        <v/>
      </c>
      <c r="O1705" s="27" t="str">
        <f>IFERROR(('CALC | Main Engine'!Q1705+'CALC | Booster'!Q1705)*INDEX(MassUnitsTable[],MATCH($R$3,MassUnitsTable[Mass Units],0),2), "")</f>
        <v/>
      </c>
      <c r="P1705" s="27" t="str">
        <f>IFERROR(('CALC | Main Engine'!R1705+'CALC | Booster'!R1705)*INDEX(MassUnitsTable[],MATCH($R$3,MassUnitsTable[Mass Units],0),2), "")</f>
        <v/>
      </c>
      <c r="Q1705" s="27" t="str">
        <f>IFERROR(('CALC | Main Engine'!S1705+'CALC | Booster'!S1705)*INDEX(MassUnitsTable[],MATCH($R$3,MassUnitsTable[Mass Units],0),2), "")</f>
        <v/>
      </c>
      <c r="R1705" s="32" t="str">
        <f>IFERROR(('CALC | Main Engine'!T1705+'CALC | Booster'!T1705)*INDEX(MassUnitsTable[],MATCH($R$3,MassUnitsTable[Mass Units],0),2), "")</f>
        <v/>
      </c>
      <c r="S1705" s="10"/>
    </row>
    <row r="1706" spans="1:19" x14ac:dyDescent="0.25">
      <c r="A1706" s="10"/>
      <c r="B1706" s="4" t="str">
        <f t="shared" si="135"/>
        <v/>
      </c>
      <c r="C1706" s="5" t="str">
        <f t="shared" si="136"/>
        <v/>
      </c>
      <c r="D1706" s="5" t="str">
        <f t="shared" si="137"/>
        <v/>
      </c>
      <c r="E1706" s="5" t="str">
        <f t="shared" si="138"/>
        <v/>
      </c>
      <c r="F1706" s="5" t="str">
        <f>'CALC | Main Engine'!$B1706</f>
        <v/>
      </c>
      <c r="G1706" s="27" t="str">
        <f>'CALC | Main Engine'!$C1706</f>
        <v/>
      </c>
      <c r="H1706" s="6" t="str">
        <f>'CALC | Main Engine'!$E1706</f>
        <v/>
      </c>
      <c r="I1706" s="34" t="str">
        <f>IFERROR('CALC | Main Engine'!$F1706*INDEX(MassUnitsTable[],MATCH($R$3,MassUnitsTable[Mass Units],0),2), "")</f>
        <v/>
      </c>
      <c r="J1706" s="27" t="str">
        <f>IFERROR('CALC | Booster'!$F1706*INDEX(MassUnitsTable[],MATCH($R$3,MassUnitsTable[Mass Units],0),2), "")</f>
        <v/>
      </c>
      <c r="K1706" s="32" t="str">
        <f t="shared" si="139"/>
        <v/>
      </c>
      <c r="L1706" s="34" t="str">
        <f>IFERROR(('CALC | Main Engine'!N1706+'CALC | Booster'!N1706)*INDEX(MassUnitsTable[],MATCH($R$3,MassUnitsTable[Mass Units],0),2), "")</f>
        <v/>
      </c>
      <c r="M1706" s="27" t="str">
        <f>IFERROR(('CALC | Main Engine'!O1706+'CALC | Booster'!O1706)*INDEX(MassUnitsTable[],MATCH($R$3,MassUnitsTable[Mass Units],0),2), "")</f>
        <v/>
      </c>
      <c r="N1706" s="27" t="str">
        <f>IFERROR(('CALC | Main Engine'!P1706+'CALC | Booster'!P1706)*INDEX(MassUnitsTable[],MATCH($R$3,MassUnitsTable[Mass Units],0),2), "")</f>
        <v/>
      </c>
      <c r="O1706" s="27" t="str">
        <f>IFERROR(('CALC | Main Engine'!Q1706+'CALC | Booster'!Q1706)*INDEX(MassUnitsTable[],MATCH($R$3,MassUnitsTable[Mass Units],0),2), "")</f>
        <v/>
      </c>
      <c r="P1706" s="27" t="str">
        <f>IFERROR(('CALC | Main Engine'!R1706+'CALC | Booster'!R1706)*INDEX(MassUnitsTable[],MATCH($R$3,MassUnitsTable[Mass Units],0),2), "")</f>
        <v/>
      </c>
      <c r="Q1706" s="27" t="str">
        <f>IFERROR(('CALC | Main Engine'!S1706+'CALC | Booster'!S1706)*INDEX(MassUnitsTable[],MATCH($R$3,MassUnitsTable[Mass Units],0),2), "")</f>
        <v/>
      </c>
      <c r="R1706" s="32" t="str">
        <f>IFERROR(('CALC | Main Engine'!T1706+'CALC | Booster'!T1706)*INDEX(MassUnitsTable[],MATCH($R$3,MassUnitsTable[Mass Units],0),2), "")</f>
        <v/>
      </c>
      <c r="S1706" s="10"/>
    </row>
    <row r="1707" spans="1:19" x14ac:dyDescent="0.25">
      <c r="A1707" s="10"/>
      <c r="B1707" s="4" t="str">
        <f t="shared" si="135"/>
        <v/>
      </c>
      <c r="C1707" s="5" t="str">
        <f t="shared" si="136"/>
        <v/>
      </c>
      <c r="D1707" s="5" t="str">
        <f t="shared" si="137"/>
        <v/>
      </c>
      <c r="E1707" s="5" t="str">
        <f t="shared" si="138"/>
        <v/>
      </c>
      <c r="F1707" s="5" t="str">
        <f>'CALC | Main Engine'!$B1707</f>
        <v/>
      </c>
      <c r="G1707" s="27" t="str">
        <f>'CALC | Main Engine'!$C1707</f>
        <v/>
      </c>
      <c r="H1707" s="6" t="str">
        <f>'CALC | Main Engine'!$E1707</f>
        <v/>
      </c>
      <c r="I1707" s="34" t="str">
        <f>IFERROR('CALC | Main Engine'!$F1707*INDEX(MassUnitsTable[],MATCH($R$3,MassUnitsTable[Mass Units],0),2), "")</f>
        <v/>
      </c>
      <c r="J1707" s="27" t="str">
        <f>IFERROR('CALC | Booster'!$F1707*INDEX(MassUnitsTable[],MATCH($R$3,MassUnitsTable[Mass Units],0),2), "")</f>
        <v/>
      </c>
      <c r="K1707" s="32" t="str">
        <f t="shared" si="139"/>
        <v/>
      </c>
      <c r="L1707" s="34" t="str">
        <f>IFERROR(('CALC | Main Engine'!N1707+'CALC | Booster'!N1707)*INDEX(MassUnitsTable[],MATCH($R$3,MassUnitsTable[Mass Units],0),2), "")</f>
        <v/>
      </c>
      <c r="M1707" s="27" t="str">
        <f>IFERROR(('CALC | Main Engine'!O1707+'CALC | Booster'!O1707)*INDEX(MassUnitsTable[],MATCH($R$3,MassUnitsTable[Mass Units],0),2), "")</f>
        <v/>
      </c>
      <c r="N1707" s="27" t="str">
        <f>IFERROR(('CALC | Main Engine'!P1707+'CALC | Booster'!P1707)*INDEX(MassUnitsTable[],MATCH($R$3,MassUnitsTable[Mass Units],0),2), "")</f>
        <v/>
      </c>
      <c r="O1707" s="27" t="str">
        <f>IFERROR(('CALC | Main Engine'!Q1707+'CALC | Booster'!Q1707)*INDEX(MassUnitsTable[],MATCH($R$3,MassUnitsTable[Mass Units],0),2), "")</f>
        <v/>
      </c>
      <c r="P1707" s="27" t="str">
        <f>IFERROR(('CALC | Main Engine'!R1707+'CALC | Booster'!R1707)*INDEX(MassUnitsTable[],MATCH($R$3,MassUnitsTable[Mass Units],0),2), "")</f>
        <v/>
      </c>
      <c r="Q1707" s="27" t="str">
        <f>IFERROR(('CALC | Main Engine'!S1707+'CALC | Booster'!S1707)*INDEX(MassUnitsTable[],MATCH($R$3,MassUnitsTable[Mass Units],0),2), "")</f>
        <v/>
      </c>
      <c r="R1707" s="32" t="str">
        <f>IFERROR(('CALC | Main Engine'!T1707+'CALC | Booster'!T1707)*INDEX(MassUnitsTable[],MATCH($R$3,MassUnitsTable[Mass Units],0),2), "")</f>
        <v/>
      </c>
      <c r="S1707" s="10"/>
    </row>
    <row r="1708" spans="1:19" x14ac:dyDescent="0.25">
      <c r="A1708" s="10"/>
      <c r="B1708" s="4" t="str">
        <f t="shared" si="135"/>
        <v/>
      </c>
      <c r="C1708" s="5" t="str">
        <f t="shared" si="136"/>
        <v/>
      </c>
      <c r="D1708" s="5" t="str">
        <f t="shared" si="137"/>
        <v/>
      </c>
      <c r="E1708" s="5" t="str">
        <f t="shared" si="138"/>
        <v/>
      </c>
      <c r="F1708" s="5" t="str">
        <f>'CALC | Main Engine'!$B1708</f>
        <v/>
      </c>
      <c r="G1708" s="27" t="str">
        <f>'CALC | Main Engine'!$C1708</f>
        <v/>
      </c>
      <c r="H1708" s="6" t="str">
        <f>'CALC | Main Engine'!$E1708</f>
        <v/>
      </c>
      <c r="I1708" s="34" t="str">
        <f>IFERROR('CALC | Main Engine'!$F1708*INDEX(MassUnitsTable[],MATCH($R$3,MassUnitsTable[Mass Units],0),2), "")</f>
        <v/>
      </c>
      <c r="J1708" s="27" t="str">
        <f>IFERROR('CALC | Booster'!$F1708*INDEX(MassUnitsTable[],MATCH($R$3,MassUnitsTable[Mass Units],0),2), "")</f>
        <v/>
      </c>
      <c r="K1708" s="32" t="str">
        <f t="shared" si="139"/>
        <v/>
      </c>
      <c r="L1708" s="34" t="str">
        <f>IFERROR(('CALC | Main Engine'!N1708+'CALC | Booster'!N1708)*INDEX(MassUnitsTable[],MATCH($R$3,MassUnitsTable[Mass Units],0),2), "")</f>
        <v/>
      </c>
      <c r="M1708" s="27" t="str">
        <f>IFERROR(('CALC | Main Engine'!O1708+'CALC | Booster'!O1708)*INDEX(MassUnitsTable[],MATCH($R$3,MassUnitsTable[Mass Units],0),2), "")</f>
        <v/>
      </c>
      <c r="N1708" s="27" t="str">
        <f>IFERROR(('CALC | Main Engine'!P1708+'CALC | Booster'!P1708)*INDEX(MassUnitsTable[],MATCH($R$3,MassUnitsTable[Mass Units],0),2), "")</f>
        <v/>
      </c>
      <c r="O1708" s="27" t="str">
        <f>IFERROR(('CALC | Main Engine'!Q1708+'CALC | Booster'!Q1708)*INDEX(MassUnitsTable[],MATCH($R$3,MassUnitsTable[Mass Units],0),2), "")</f>
        <v/>
      </c>
      <c r="P1708" s="27" t="str">
        <f>IFERROR(('CALC | Main Engine'!R1708+'CALC | Booster'!R1708)*INDEX(MassUnitsTable[],MATCH($R$3,MassUnitsTable[Mass Units],0),2), "")</f>
        <v/>
      </c>
      <c r="Q1708" s="27" t="str">
        <f>IFERROR(('CALC | Main Engine'!S1708+'CALC | Booster'!S1708)*INDEX(MassUnitsTable[],MATCH($R$3,MassUnitsTable[Mass Units],0),2), "")</f>
        <v/>
      </c>
      <c r="R1708" s="32" t="str">
        <f>IFERROR(('CALC | Main Engine'!T1708+'CALC | Booster'!T1708)*INDEX(MassUnitsTable[],MATCH($R$3,MassUnitsTable[Mass Units],0),2), "")</f>
        <v/>
      </c>
      <c r="S1708" s="10"/>
    </row>
    <row r="1709" spans="1:19" x14ac:dyDescent="0.25">
      <c r="A1709" s="10"/>
      <c r="B1709" s="4" t="str">
        <f t="shared" si="135"/>
        <v/>
      </c>
      <c r="C1709" s="5" t="str">
        <f t="shared" si="136"/>
        <v/>
      </c>
      <c r="D1709" s="5" t="str">
        <f t="shared" si="137"/>
        <v/>
      </c>
      <c r="E1709" s="5" t="str">
        <f t="shared" si="138"/>
        <v/>
      </c>
      <c r="F1709" s="5" t="str">
        <f>'CALC | Main Engine'!$B1709</f>
        <v/>
      </c>
      <c r="G1709" s="27" t="str">
        <f>'CALC | Main Engine'!$C1709</f>
        <v/>
      </c>
      <c r="H1709" s="6" t="str">
        <f>'CALC | Main Engine'!$E1709</f>
        <v/>
      </c>
      <c r="I1709" s="34" t="str">
        <f>IFERROR('CALC | Main Engine'!$F1709*INDEX(MassUnitsTable[],MATCH($R$3,MassUnitsTable[Mass Units],0),2), "")</f>
        <v/>
      </c>
      <c r="J1709" s="27" t="str">
        <f>IFERROR('CALC | Booster'!$F1709*INDEX(MassUnitsTable[],MATCH($R$3,MassUnitsTable[Mass Units],0),2), "")</f>
        <v/>
      </c>
      <c r="K1709" s="32" t="str">
        <f t="shared" si="139"/>
        <v/>
      </c>
      <c r="L1709" s="34" t="str">
        <f>IFERROR(('CALC | Main Engine'!N1709+'CALC | Booster'!N1709)*INDEX(MassUnitsTable[],MATCH($R$3,MassUnitsTable[Mass Units],0),2), "")</f>
        <v/>
      </c>
      <c r="M1709" s="27" t="str">
        <f>IFERROR(('CALC | Main Engine'!O1709+'CALC | Booster'!O1709)*INDEX(MassUnitsTable[],MATCH($R$3,MassUnitsTable[Mass Units],0),2), "")</f>
        <v/>
      </c>
      <c r="N1709" s="27" t="str">
        <f>IFERROR(('CALC | Main Engine'!P1709+'CALC | Booster'!P1709)*INDEX(MassUnitsTable[],MATCH($R$3,MassUnitsTable[Mass Units],0),2), "")</f>
        <v/>
      </c>
      <c r="O1709" s="27" t="str">
        <f>IFERROR(('CALC | Main Engine'!Q1709+'CALC | Booster'!Q1709)*INDEX(MassUnitsTable[],MATCH($R$3,MassUnitsTable[Mass Units],0),2), "")</f>
        <v/>
      </c>
      <c r="P1709" s="27" t="str">
        <f>IFERROR(('CALC | Main Engine'!R1709+'CALC | Booster'!R1709)*INDEX(MassUnitsTable[],MATCH($R$3,MassUnitsTable[Mass Units],0),2), "")</f>
        <v/>
      </c>
      <c r="Q1709" s="27" t="str">
        <f>IFERROR(('CALC | Main Engine'!S1709+'CALC | Booster'!S1709)*INDEX(MassUnitsTable[],MATCH($R$3,MassUnitsTable[Mass Units],0),2), "")</f>
        <v/>
      </c>
      <c r="R1709" s="32" t="str">
        <f>IFERROR(('CALC | Main Engine'!T1709+'CALC | Booster'!T1709)*INDEX(MassUnitsTable[],MATCH($R$3,MassUnitsTable[Mass Units],0),2), "")</f>
        <v/>
      </c>
      <c r="S1709" s="10"/>
    </row>
    <row r="1710" spans="1:19" x14ac:dyDescent="0.25">
      <c r="A1710" s="10"/>
      <c r="B1710" s="4" t="str">
        <f t="shared" si="135"/>
        <v/>
      </c>
      <c r="C1710" s="5" t="str">
        <f t="shared" si="136"/>
        <v/>
      </c>
      <c r="D1710" s="5" t="str">
        <f t="shared" si="137"/>
        <v/>
      </c>
      <c r="E1710" s="5" t="str">
        <f t="shared" si="138"/>
        <v/>
      </c>
      <c r="F1710" s="5" t="str">
        <f>'CALC | Main Engine'!$B1710</f>
        <v/>
      </c>
      <c r="G1710" s="27" t="str">
        <f>'CALC | Main Engine'!$C1710</f>
        <v/>
      </c>
      <c r="H1710" s="6" t="str">
        <f>'CALC | Main Engine'!$E1710</f>
        <v/>
      </c>
      <c r="I1710" s="34" t="str">
        <f>IFERROR('CALC | Main Engine'!$F1710*INDEX(MassUnitsTable[],MATCH($R$3,MassUnitsTable[Mass Units],0),2), "")</f>
        <v/>
      </c>
      <c r="J1710" s="27" t="str">
        <f>IFERROR('CALC | Booster'!$F1710*INDEX(MassUnitsTable[],MATCH($R$3,MassUnitsTable[Mass Units],0),2), "")</f>
        <v/>
      </c>
      <c r="K1710" s="32" t="str">
        <f t="shared" si="139"/>
        <v/>
      </c>
      <c r="L1710" s="34" t="str">
        <f>IFERROR(('CALC | Main Engine'!N1710+'CALC | Booster'!N1710)*INDEX(MassUnitsTable[],MATCH($R$3,MassUnitsTable[Mass Units],0),2), "")</f>
        <v/>
      </c>
      <c r="M1710" s="27" t="str">
        <f>IFERROR(('CALC | Main Engine'!O1710+'CALC | Booster'!O1710)*INDEX(MassUnitsTable[],MATCH($R$3,MassUnitsTable[Mass Units],0),2), "")</f>
        <v/>
      </c>
      <c r="N1710" s="27" t="str">
        <f>IFERROR(('CALC | Main Engine'!P1710+'CALC | Booster'!P1710)*INDEX(MassUnitsTable[],MATCH($R$3,MassUnitsTable[Mass Units],0),2), "")</f>
        <v/>
      </c>
      <c r="O1710" s="27" t="str">
        <f>IFERROR(('CALC | Main Engine'!Q1710+'CALC | Booster'!Q1710)*INDEX(MassUnitsTable[],MATCH($R$3,MassUnitsTable[Mass Units],0),2), "")</f>
        <v/>
      </c>
      <c r="P1710" s="27" t="str">
        <f>IFERROR(('CALC | Main Engine'!R1710+'CALC | Booster'!R1710)*INDEX(MassUnitsTable[],MATCH($R$3,MassUnitsTable[Mass Units],0),2), "")</f>
        <v/>
      </c>
      <c r="Q1710" s="27" t="str">
        <f>IFERROR(('CALC | Main Engine'!S1710+'CALC | Booster'!S1710)*INDEX(MassUnitsTable[],MATCH($R$3,MassUnitsTable[Mass Units],0),2), "")</f>
        <v/>
      </c>
      <c r="R1710" s="32" t="str">
        <f>IFERROR(('CALC | Main Engine'!T1710+'CALC | Booster'!T1710)*INDEX(MassUnitsTable[],MATCH($R$3,MassUnitsTable[Mass Units],0),2), "")</f>
        <v/>
      </c>
      <c r="S1710" s="10"/>
    </row>
    <row r="1711" spans="1:19" x14ac:dyDescent="0.25">
      <c r="A1711" s="10"/>
      <c r="B1711" s="4" t="str">
        <f t="shared" si="135"/>
        <v/>
      </c>
      <c r="C1711" s="5" t="str">
        <f t="shared" si="136"/>
        <v/>
      </c>
      <c r="D1711" s="5" t="str">
        <f t="shared" si="137"/>
        <v/>
      </c>
      <c r="E1711" s="5" t="str">
        <f t="shared" si="138"/>
        <v/>
      </c>
      <c r="F1711" s="5" t="str">
        <f>'CALC | Main Engine'!$B1711</f>
        <v/>
      </c>
      <c r="G1711" s="27" t="str">
        <f>'CALC | Main Engine'!$C1711</f>
        <v/>
      </c>
      <c r="H1711" s="6" t="str">
        <f>'CALC | Main Engine'!$E1711</f>
        <v/>
      </c>
      <c r="I1711" s="34" t="str">
        <f>IFERROR('CALC | Main Engine'!$F1711*INDEX(MassUnitsTable[],MATCH($R$3,MassUnitsTable[Mass Units],0),2), "")</f>
        <v/>
      </c>
      <c r="J1711" s="27" t="str">
        <f>IFERROR('CALC | Booster'!$F1711*INDEX(MassUnitsTable[],MATCH($R$3,MassUnitsTable[Mass Units],0),2), "")</f>
        <v/>
      </c>
      <c r="K1711" s="32" t="str">
        <f t="shared" si="139"/>
        <v/>
      </c>
      <c r="L1711" s="34" t="str">
        <f>IFERROR(('CALC | Main Engine'!N1711+'CALC | Booster'!N1711)*INDEX(MassUnitsTable[],MATCH($R$3,MassUnitsTable[Mass Units],0),2), "")</f>
        <v/>
      </c>
      <c r="M1711" s="27" t="str">
        <f>IFERROR(('CALC | Main Engine'!O1711+'CALC | Booster'!O1711)*INDEX(MassUnitsTable[],MATCH($R$3,MassUnitsTable[Mass Units],0),2), "")</f>
        <v/>
      </c>
      <c r="N1711" s="27" t="str">
        <f>IFERROR(('CALC | Main Engine'!P1711+'CALC | Booster'!P1711)*INDEX(MassUnitsTable[],MATCH($R$3,MassUnitsTable[Mass Units],0),2), "")</f>
        <v/>
      </c>
      <c r="O1711" s="27" t="str">
        <f>IFERROR(('CALC | Main Engine'!Q1711+'CALC | Booster'!Q1711)*INDEX(MassUnitsTable[],MATCH($R$3,MassUnitsTable[Mass Units],0),2), "")</f>
        <v/>
      </c>
      <c r="P1711" s="27" t="str">
        <f>IFERROR(('CALC | Main Engine'!R1711+'CALC | Booster'!R1711)*INDEX(MassUnitsTable[],MATCH($R$3,MassUnitsTable[Mass Units],0),2), "")</f>
        <v/>
      </c>
      <c r="Q1711" s="27" t="str">
        <f>IFERROR(('CALC | Main Engine'!S1711+'CALC | Booster'!S1711)*INDEX(MassUnitsTable[],MATCH($R$3,MassUnitsTable[Mass Units],0),2), "")</f>
        <v/>
      </c>
      <c r="R1711" s="32" t="str">
        <f>IFERROR(('CALC | Main Engine'!T1711+'CALC | Booster'!T1711)*INDEX(MassUnitsTable[],MATCH($R$3,MassUnitsTable[Mass Units],0),2), "")</f>
        <v/>
      </c>
      <c r="S1711" s="10"/>
    </row>
    <row r="1712" spans="1:19" x14ac:dyDescent="0.25">
      <c r="A1712" s="10"/>
      <c r="B1712" s="4" t="str">
        <f t="shared" si="135"/>
        <v/>
      </c>
      <c r="C1712" s="5" t="str">
        <f t="shared" si="136"/>
        <v/>
      </c>
      <c r="D1712" s="5" t="str">
        <f t="shared" si="137"/>
        <v/>
      </c>
      <c r="E1712" s="5" t="str">
        <f t="shared" si="138"/>
        <v/>
      </c>
      <c r="F1712" s="5" t="str">
        <f>'CALC | Main Engine'!$B1712</f>
        <v/>
      </c>
      <c r="G1712" s="27" t="str">
        <f>'CALC | Main Engine'!$C1712</f>
        <v/>
      </c>
      <c r="H1712" s="6" t="str">
        <f>'CALC | Main Engine'!$E1712</f>
        <v/>
      </c>
      <c r="I1712" s="34" t="str">
        <f>IFERROR('CALC | Main Engine'!$F1712*INDEX(MassUnitsTable[],MATCH($R$3,MassUnitsTable[Mass Units],0),2), "")</f>
        <v/>
      </c>
      <c r="J1712" s="27" t="str">
        <f>IFERROR('CALC | Booster'!$F1712*INDEX(MassUnitsTable[],MATCH($R$3,MassUnitsTable[Mass Units],0),2), "")</f>
        <v/>
      </c>
      <c r="K1712" s="32" t="str">
        <f t="shared" si="139"/>
        <v/>
      </c>
      <c r="L1712" s="34" t="str">
        <f>IFERROR(('CALC | Main Engine'!N1712+'CALC | Booster'!N1712)*INDEX(MassUnitsTable[],MATCH($R$3,MassUnitsTable[Mass Units],0),2), "")</f>
        <v/>
      </c>
      <c r="M1712" s="27" t="str">
        <f>IFERROR(('CALC | Main Engine'!O1712+'CALC | Booster'!O1712)*INDEX(MassUnitsTable[],MATCH($R$3,MassUnitsTable[Mass Units],0),2), "")</f>
        <v/>
      </c>
      <c r="N1712" s="27" t="str">
        <f>IFERROR(('CALC | Main Engine'!P1712+'CALC | Booster'!P1712)*INDEX(MassUnitsTable[],MATCH($R$3,MassUnitsTable[Mass Units],0),2), "")</f>
        <v/>
      </c>
      <c r="O1712" s="27" t="str">
        <f>IFERROR(('CALC | Main Engine'!Q1712+'CALC | Booster'!Q1712)*INDEX(MassUnitsTable[],MATCH($R$3,MassUnitsTable[Mass Units],0),2), "")</f>
        <v/>
      </c>
      <c r="P1712" s="27" t="str">
        <f>IFERROR(('CALC | Main Engine'!R1712+'CALC | Booster'!R1712)*INDEX(MassUnitsTable[],MATCH($R$3,MassUnitsTable[Mass Units],0),2), "")</f>
        <v/>
      </c>
      <c r="Q1712" s="27" t="str">
        <f>IFERROR(('CALC | Main Engine'!S1712+'CALC | Booster'!S1712)*INDEX(MassUnitsTable[],MATCH($R$3,MassUnitsTable[Mass Units],0),2), "")</f>
        <v/>
      </c>
      <c r="R1712" s="32" t="str">
        <f>IFERROR(('CALC | Main Engine'!T1712+'CALC | Booster'!T1712)*INDEX(MassUnitsTable[],MATCH($R$3,MassUnitsTable[Mass Units],0),2), "")</f>
        <v/>
      </c>
      <c r="S1712" s="10"/>
    </row>
    <row r="1713" spans="1:19" x14ac:dyDescent="0.25">
      <c r="A1713" s="10"/>
      <c r="B1713" s="4" t="str">
        <f t="shared" si="135"/>
        <v/>
      </c>
      <c r="C1713" s="5" t="str">
        <f t="shared" si="136"/>
        <v/>
      </c>
      <c r="D1713" s="5" t="str">
        <f t="shared" si="137"/>
        <v/>
      </c>
      <c r="E1713" s="5" t="str">
        <f t="shared" si="138"/>
        <v/>
      </c>
      <c r="F1713" s="5" t="str">
        <f>'CALC | Main Engine'!$B1713</f>
        <v/>
      </c>
      <c r="G1713" s="27" t="str">
        <f>'CALC | Main Engine'!$C1713</f>
        <v/>
      </c>
      <c r="H1713" s="6" t="str">
        <f>'CALC | Main Engine'!$E1713</f>
        <v/>
      </c>
      <c r="I1713" s="34" t="str">
        <f>IFERROR('CALC | Main Engine'!$F1713*INDEX(MassUnitsTable[],MATCH($R$3,MassUnitsTable[Mass Units],0),2), "")</f>
        <v/>
      </c>
      <c r="J1713" s="27" t="str">
        <f>IFERROR('CALC | Booster'!$F1713*INDEX(MassUnitsTable[],MATCH($R$3,MassUnitsTable[Mass Units],0),2), "")</f>
        <v/>
      </c>
      <c r="K1713" s="32" t="str">
        <f t="shared" si="139"/>
        <v/>
      </c>
      <c r="L1713" s="34" t="str">
        <f>IFERROR(('CALC | Main Engine'!N1713+'CALC | Booster'!N1713)*INDEX(MassUnitsTable[],MATCH($R$3,MassUnitsTable[Mass Units],0),2), "")</f>
        <v/>
      </c>
      <c r="M1713" s="27" t="str">
        <f>IFERROR(('CALC | Main Engine'!O1713+'CALC | Booster'!O1713)*INDEX(MassUnitsTable[],MATCH($R$3,MassUnitsTable[Mass Units],0),2), "")</f>
        <v/>
      </c>
      <c r="N1713" s="27" t="str">
        <f>IFERROR(('CALC | Main Engine'!P1713+'CALC | Booster'!P1713)*INDEX(MassUnitsTable[],MATCH($R$3,MassUnitsTable[Mass Units],0),2), "")</f>
        <v/>
      </c>
      <c r="O1713" s="27" t="str">
        <f>IFERROR(('CALC | Main Engine'!Q1713+'CALC | Booster'!Q1713)*INDEX(MassUnitsTable[],MATCH($R$3,MassUnitsTable[Mass Units],0),2), "")</f>
        <v/>
      </c>
      <c r="P1713" s="27" t="str">
        <f>IFERROR(('CALC | Main Engine'!R1713+'CALC | Booster'!R1713)*INDEX(MassUnitsTable[],MATCH($R$3,MassUnitsTable[Mass Units],0),2), "")</f>
        <v/>
      </c>
      <c r="Q1713" s="27" t="str">
        <f>IFERROR(('CALC | Main Engine'!S1713+'CALC | Booster'!S1713)*INDEX(MassUnitsTable[],MATCH($R$3,MassUnitsTable[Mass Units],0),2), "")</f>
        <v/>
      </c>
      <c r="R1713" s="32" t="str">
        <f>IFERROR(('CALC | Main Engine'!T1713+'CALC | Booster'!T1713)*INDEX(MassUnitsTable[],MATCH($R$3,MassUnitsTable[Mass Units],0),2), "")</f>
        <v/>
      </c>
      <c r="S1713" s="10"/>
    </row>
    <row r="1714" spans="1:19" x14ac:dyDescent="0.25">
      <c r="A1714" s="10"/>
      <c r="B1714" s="4" t="str">
        <f t="shared" si="135"/>
        <v/>
      </c>
      <c r="C1714" s="5" t="str">
        <f t="shared" si="136"/>
        <v/>
      </c>
      <c r="D1714" s="5" t="str">
        <f t="shared" si="137"/>
        <v/>
      </c>
      <c r="E1714" s="5" t="str">
        <f t="shared" si="138"/>
        <v/>
      </c>
      <c r="F1714" s="5" t="str">
        <f>'CALC | Main Engine'!$B1714</f>
        <v/>
      </c>
      <c r="G1714" s="27" t="str">
        <f>'CALC | Main Engine'!$C1714</f>
        <v/>
      </c>
      <c r="H1714" s="6" t="str">
        <f>'CALC | Main Engine'!$E1714</f>
        <v/>
      </c>
      <c r="I1714" s="34" t="str">
        <f>IFERROR('CALC | Main Engine'!$F1714*INDEX(MassUnitsTable[],MATCH($R$3,MassUnitsTable[Mass Units],0),2), "")</f>
        <v/>
      </c>
      <c r="J1714" s="27" t="str">
        <f>IFERROR('CALC | Booster'!$F1714*INDEX(MassUnitsTable[],MATCH($R$3,MassUnitsTable[Mass Units],0),2), "")</f>
        <v/>
      </c>
      <c r="K1714" s="32" t="str">
        <f t="shared" si="139"/>
        <v/>
      </c>
      <c r="L1714" s="34" t="str">
        <f>IFERROR(('CALC | Main Engine'!N1714+'CALC | Booster'!N1714)*INDEX(MassUnitsTable[],MATCH($R$3,MassUnitsTable[Mass Units],0),2), "")</f>
        <v/>
      </c>
      <c r="M1714" s="27" t="str">
        <f>IFERROR(('CALC | Main Engine'!O1714+'CALC | Booster'!O1714)*INDEX(MassUnitsTable[],MATCH($R$3,MassUnitsTable[Mass Units],0),2), "")</f>
        <v/>
      </c>
      <c r="N1714" s="27" t="str">
        <f>IFERROR(('CALC | Main Engine'!P1714+'CALC | Booster'!P1714)*INDEX(MassUnitsTable[],MATCH($R$3,MassUnitsTable[Mass Units],0),2), "")</f>
        <v/>
      </c>
      <c r="O1714" s="27" t="str">
        <f>IFERROR(('CALC | Main Engine'!Q1714+'CALC | Booster'!Q1714)*INDEX(MassUnitsTable[],MATCH($R$3,MassUnitsTable[Mass Units],0),2), "")</f>
        <v/>
      </c>
      <c r="P1714" s="27" t="str">
        <f>IFERROR(('CALC | Main Engine'!R1714+'CALC | Booster'!R1714)*INDEX(MassUnitsTable[],MATCH($R$3,MassUnitsTable[Mass Units],0),2), "")</f>
        <v/>
      </c>
      <c r="Q1714" s="27" t="str">
        <f>IFERROR(('CALC | Main Engine'!S1714+'CALC | Booster'!S1714)*INDEX(MassUnitsTable[],MATCH($R$3,MassUnitsTable[Mass Units],0),2), "")</f>
        <v/>
      </c>
      <c r="R1714" s="32" t="str">
        <f>IFERROR(('CALC | Main Engine'!T1714+'CALC | Booster'!T1714)*INDEX(MassUnitsTable[],MATCH($R$3,MassUnitsTable[Mass Units],0),2), "")</f>
        <v/>
      </c>
      <c r="S1714" s="10"/>
    </row>
    <row r="1715" spans="1:19" x14ac:dyDescent="0.25">
      <c r="A1715" s="10"/>
      <c r="B1715" s="4" t="str">
        <f t="shared" si="135"/>
        <v/>
      </c>
      <c r="C1715" s="5" t="str">
        <f t="shared" si="136"/>
        <v/>
      </c>
      <c r="D1715" s="5" t="str">
        <f t="shared" si="137"/>
        <v/>
      </c>
      <c r="E1715" s="5" t="str">
        <f t="shared" si="138"/>
        <v/>
      </c>
      <c r="F1715" s="5" t="str">
        <f>'CALC | Main Engine'!$B1715</f>
        <v/>
      </c>
      <c r="G1715" s="27" t="str">
        <f>'CALC | Main Engine'!$C1715</f>
        <v/>
      </c>
      <c r="H1715" s="6" t="str">
        <f>'CALC | Main Engine'!$E1715</f>
        <v/>
      </c>
      <c r="I1715" s="34" t="str">
        <f>IFERROR('CALC | Main Engine'!$F1715*INDEX(MassUnitsTable[],MATCH($R$3,MassUnitsTable[Mass Units],0),2), "")</f>
        <v/>
      </c>
      <c r="J1715" s="27" t="str">
        <f>IFERROR('CALC | Booster'!$F1715*INDEX(MassUnitsTable[],MATCH($R$3,MassUnitsTable[Mass Units],0),2), "")</f>
        <v/>
      </c>
      <c r="K1715" s="32" t="str">
        <f t="shared" si="139"/>
        <v/>
      </c>
      <c r="L1715" s="34" t="str">
        <f>IFERROR(('CALC | Main Engine'!N1715+'CALC | Booster'!N1715)*INDEX(MassUnitsTable[],MATCH($R$3,MassUnitsTable[Mass Units],0),2), "")</f>
        <v/>
      </c>
      <c r="M1715" s="27" t="str">
        <f>IFERROR(('CALC | Main Engine'!O1715+'CALC | Booster'!O1715)*INDEX(MassUnitsTable[],MATCH($R$3,MassUnitsTable[Mass Units],0),2), "")</f>
        <v/>
      </c>
      <c r="N1715" s="27" t="str">
        <f>IFERROR(('CALC | Main Engine'!P1715+'CALC | Booster'!P1715)*INDEX(MassUnitsTable[],MATCH($R$3,MassUnitsTable[Mass Units],0),2), "")</f>
        <v/>
      </c>
      <c r="O1715" s="27" t="str">
        <f>IFERROR(('CALC | Main Engine'!Q1715+'CALC | Booster'!Q1715)*INDEX(MassUnitsTable[],MATCH($R$3,MassUnitsTable[Mass Units],0),2), "")</f>
        <v/>
      </c>
      <c r="P1715" s="27" t="str">
        <f>IFERROR(('CALC | Main Engine'!R1715+'CALC | Booster'!R1715)*INDEX(MassUnitsTable[],MATCH($R$3,MassUnitsTable[Mass Units],0),2), "")</f>
        <v/>
      </c>
      <c r="Q1715" s="27" t="str">
        <f>IFERROR(('CALC | Main Engine'!S1715+'CALC | Booster'!S1715)*INDEX(MassUnitsTable[],MATCH($R$3,MassUnitsTable[Mass Units],0),2), "")</f>
        <v/>
      </c>
      <c r="R1715" s="32" t="str">
        <f>IFERROR(('CALC | Main Engine'!T1715+'CALC | Booster'!T1715)*INDEX(MassUnitsTable[],MATCH($R$3,MassUnitsTable[Mass Units],0),2), "")</f>
        <v/>
      </c>
      <c r="S1715" s="10"/>
    </row>
    <row r="1716" spans="1:19" x14ac:dyDescent="0.25">
      <c r="A1716" s="10"/>
      <c r="B1716" s="4" t="str">
        <f t="shared" si="135"/>
        <v/>
      </c>
      <c r="C1716" s="5" t="str">
        <f t="shared" si="136"/>
        <v/>
      </c>
      <c r="D1716" s="5" t="str">
        <f t="shared" si="137"/>
        <v/>
      </c>
      <c r="E1716" s="5" t="str">
        <f t="shared" si="138"/>
        <v/>
      </c>
      <c r="F1716" s="5" t="str">
        <f>'CALC | Main Engine'!$B1716</f>
        <v/>
      </c>
      <c r="G1716" s="27" t="str">
        <f>'CALC | Main Engine'!$C1716</f>
        <v/>
      </c>
      <c r="H1716" s="6" t="str">
        <f>'CALC | Main Engine'!$E1716</f>
        <v/>
      </c>
      <c r="I1716" s="34" t="str">
        <f>IFERROR('CALC | Main Engine'!$F1716*INDEX(MassUnitsTable[],MATCH($R$3,MassUnitsTable[Mass Units],0),2), "")</f>
        <v/>
      </c>
      <c r="J1716" s="27" t="str">
        <f>IFERROR('CALC | Booster'!$F1716*INDEX(MassUnitsTable[],MATCH($R$3,MassUnitsTable[Mass Units],0),2), "")</f>
        <v/>
      </c>
      <c r="K1716" s="32" t="str">
        <f t="shared" si="139"/>
        <v/>
      </c>
      <c r="L1716" s="34" t="str">
        <f>IFERROR(('CALC | Main Engine'!N1716+'CALC | Booster'!N1716)*INDEX(MassUnitsTable[],MATCH($R$3,MassUnitsTable[Mass Units],0),2), "")</f>
        <v/>
      </c>
      <c r="M1716" s="27" t="str">
        <f>IFERROR(('CALC | Main Engine'!O1716+'CALC | Booster'!O1716)*INDEX(MassUnitsTable[],MATCH($R$3,MassUnitsTable[Mass Units],0),2), "")</f>
        <v/>
      </c>
      <c r="N1716" s="27" t="str">
        <f>IFERROR(('CALC | Main Engine'!P1716+'CALC | Booster'!P1716)*INDEX(MassUnitsTable[],MATCH($R$3,MassUnitsTable[Mass Units],0),2), "")</f>
        <v/>
      </c>
      <c r="O1716" s="27" t="str">
        <f>IFERROR(('CALC | Main Engine'!Q1716+'CALC | Booster'!Q1716)*INDEX(MassUnitsTable[],MATCH($R$3,MassUnitsTable[Mass Units],0),2), "")</f>
        <v/>
      </c>
      <c r="P1716" s="27" t="str">
        <f>IFERROR(('CALC | Main Engine'!R1716+'CALC | Booster'!R1716)*INDEX(MassUnitsTable[],MATCH($R$3,MassUnitsTable[Mass Units],0),2), "")</f>
        <v/>
      </c>
      <c r="Q1716" s="27" t="str">
        <f>IFERROR(('CALC | Main Engine'!S1716+'CALC | Booster'!S1716)*INDEX(MassUnitsTable[],MATCH($R$3,MassUnitsTable[Mass Units],0),2), "")</f>
        <v/>
      </c>
      <c r="R1716" s="32" t="str">
        <f>IFERROR(('CALC | Main Engine'!T1716+'CALC | Booster'!T1716)*INDEX(MassUnitsTable[],MATCH($R$3,MassUnitsTable[Mass Units],0),2), "")</f>
        <v/>
      </c>
      <c r="S1716" s="10"/>
    </row>
    <row r="1717" spans="1:19" x14ac:dyDescent="0.25">
      <c r="A1717" s="10"/>
      <c r="B1717" s="4" t="str">
        <f t="shared" si="135"/>
        <v/>
      </c>
      <c r="C1717" s="5" t="str">
        <f t="shared" si="136"/>
        <v/>
      </c>
      <c r="D1717" s="5" t="str">
        <f t="shared" si="137"/>
        <v/>
      </c>
      <c r="E1717" s="5" t="str">
        <f t="shared" si="138"/>
        <v/>
      </c>
      <c r="F1717" s="5" t="str">
        <f>'CALC | Main Engine'!$B1717</f>
        <v/>
      </c>
      <c r="G1717" s="27" t="str">
        <f>'CALC | Main Engine'!$C1717</f>
        <v/>
      </c>
      <c r="H1717" s="6" t="str">
        <f>'CALC | Main Engine'!$E1717</f>
        <v/>
      </c>
      <c r="I1717" s="34" t="str">
        <f>IFERROR('CALC | Main Engine'!$F1717*INDEX(MassUnitsTable[],MATCH($R$3,MassUnitsTable[Mass Units],0),2), "")</f>
        <v/>
      </c>
      <c r="J1717" s="27" t="str">
        <f>IFERROR('CALC | Booster'!$F1717*INDEX(MassUnitsTable[],MATCH($R$3,MassUnitsTable[Mass Units],0),2), "")</f>
        <v/>
      </c>
      <c r="K1717" s="32" t="str">
        <f t="shared" si="139"/>
        <v/>
      </c>
      <c r="L1717" s="34" t="str">
        <f>IFERROR(('CALC | Main Engine'!N1717+'CALC | Booster'!N1717)*INDEX(MassUnitsTable[],MATCH($R$3,MassUnitsTable[Mass Units],0),2), "")</f>
        <v/>
      </c>
      <c r="M1717" s="27" t="str">
        <f>IFERROR(('CALC | Main Engine'!O1717+'CALC | Booster'!O1717)*INDEX(MassUnitsTable[],MATCH($R$3,MassUnitsTable[Mass Units],0),2), "")</f>
        <v/>
      </c>
      <c r="N1717" s="27" t="str">
        <f>IFERROR(('CALC | Main Engine'!P1717+'CALC | Booster'!P1717)*INDEX(MassUnitsTable[],MATCH($R$3,MassUnitsTable[Mass Units],0),2), "")</f>
        <v/>
      </c>
      <c r="O1717" s="27" t="str">
        <f>IFERROR(('CALC | Main Engine'!Q1717+'CALC | Booster'!Q1717)*INDEX(MassUnitsTable[],MATCH($R$3,MassUnitsTable[Mass Units],0),2), "")</f>
        <v/>
      </c>
      <c r="P1717" s="27" t="str">
        <f>IFERROR(('CALC | Main Engine'!R1717+'CALC | Booster'!R1717)*INDEX(MassUnitsTable[],MATCH($R$3,MassUnitsTable[Mass Units],0),2), "")</f>
        <v/>
      </c>
      <c r="Q1717" s="27" t="str">
        <f>IFERROR(('CALC | Main Engine'!S1717+'CALC | Booster'!S1717)*INDEX(MassUnitsTable[],MATCH($R$3,MassUnitsTable[Mass Units],0),2), "")</f>
        <v/>
      </c>
      <c r="R1717" s="32" t="str">
        <f>IFERROR(('CALC | Main Engine'!T1717+'CALC | Booster'!T1717)*INDEX(MassUnitsTable[],MATCH($R$3,MassUnitsTable[Mass Units],0),2), "")</f>
        <v/>
      </c>
      <c r="S1717" s="10"/>
    </row>
    <row r="1718" spans="1:19" x14ac:dyDescent="0.25">
      <c r="A1718" s="10"/>
      <c r="B1718" s="4" t="str">
        <f t="shared" si="135"/>
        <v/>
      </c>
      <c r="C1718" s="5" t="str">
        <f t="shared" si="136"/>
        <v/>
      </c>
      <c r="D1718" s="5" t="str">
        <f t="shared" si="137"/>
        <v/>
      </c>
      <c r="E1718" s="5" t="str">
        <f t="shared" si="138"/>
        <v/>
      </c>
      <c r="F1718" s="5" t="str">
        <f>'CALC | Main Engine'!$B1718</f>
        <v/>
      </c>
      <c r="G1718" s="27" t="str">
        <f>'CALC | Main Engine'!$C1718</f>
        <v/>
      </c>
      <c r="H1718" s="6" t="str">
        <f>'CALC | Main Engine'!$E1718</f>
        <v/>
      </c>
      <c r="I1718" s="34" t="str">
        <f>IFERROR('CALC | Main Engine'!$F1718*INDEX(MassUnitsTable[],MATCH($R$3,MassUnitsTable[Mass Units],0),2), "")</f>
        <v/>
      </c>
      <c r="J1718" s="27" t="str">
        <f>IFERROR('CALC | Booster'!$F1718*INDEX(MassUnitsTable[],MATCH($R$3,MassUnitsTable[Mass Units],0),2), "")</f>
        <v/>
      </c>
      <c r="K1718" s="32" t="str">
        <f t="shared" si="139"/>
        <v/>
      </c>
      <c r="L1718" s="34" t="str">
        <f>IFERROR(('CALC | Main Engine'!N1718+'CALC | Booster'!N1718)*INDEX(MassUnitsTable[],MATCH($R$3,MassUnitsTable[Mass Units],0),2), "")</f>
        <v/>
      </c>
      <c r="M1718" s="27" t="str">
        <f>IFERROR(('CALC | Main Engine'!O1718+'CALC | Booster'!O1718)*INDEX(MassUnitsTable[],MATCH($R$3,MassUnitsTable[Mass Units],0),2), "")</f>
        <v/>
      </c>
      <c r="N1718" s="27" t="str">
        <f>IFERROR(('CALC | Main Engine'!P1718+'CALC | Booster'!P1718)*INDEX(MassUnitsTable[],MATCH($R$3,MassUnitsTable[Mass Units],0),2), "")</f>
        <v/>
      </c>
      <c r="O1718" s="27" t="str">
        <f>IFERROR(('CALC | Main Engine'!Q1718+'CALC | Booster'!Q1718)*INDEX(MassUnitsTable[],MATCH($R$3,MassUnitsTable[Mass Units],0),2), "")</f>
        <v/>
      </c>
      <c r="P1718" s="27" t="str">
        <f>IFERROR(('CALC | Main Engine'!R1718+'CALC | Booster'!R1718)*INDEX(MassUnitsTable[],MATCH($R$3,MassUnitsTable[Mass Units],0),2), "")</f>
        <v/>
      </c>
      <c r="Q1718" s="27" t="str">
        <f>IFERROR(('CALC | Main Engine'!S1718+'CALC | Booster'!S1718)*INDEX(MassUnitsTable[],MATCH($R$3,MassUnitsTable[Mass Units],0),2), "")</f>
        <v/>
      </c>
      <c r="R1718" s="32" t="str">
        <f>IFERROR(('CALC | Main Engine'!T1718+'CALC | Booster'!T1718)*INDEX(MassUnitsTable[],MATCH($R$3,MassUnitsTable[Mass Units],0),2), "")</f>
        <v/>
      </c>
      <c r="S1718" s="10"/>
    </row>
    <row r="1719" spans="1:19" x14ac:dyDescent="0.25">
      <c r="A1719" s="10"/>
      <c r="B1719" s="4" t="str">
        <f t="shared" si="135"/>
        <v/>
      </c>
      <c r="C1719" s="5" t="str">
        <f t="shared" si="136"/>
        <v/>
      </c>
      <c r="D1719" s="5" t="str">
        <f t="shared" si="137"/>
        <v/>
      </c>
      <c r="E1719" s="5" t="str">
        <f t="shared" si="138"/>
        <v/>
      </c>
      <c r="F1719" s="5" t="str">
        <f>'CALC | Main Engine'!$B1719</f>
        <v/>
      </c>
      <c r="G1719" s="27" t="str">
        <f>'CALC | Main Engine'!$C1719</f>
        <v/>
      </c>
      <c r="H1719" s="6" t="str">
        <f>'CALC | Main Engine'!$E1719</f>
        <v/>
      </c>
      <c r="I1719" s="34" t="str">
        <f>IFERROR('CALC | Main Engine'!$F1719*INDEX(MassUnitsTable[],MATCH($R$3,MassUnitsTable[Mass Units],0),2), "")</f>
        <v/>
      </c>
      <c r="J1719" s="27" t="str">
        <f>IFERROR('CALC | Booster'!$F1719*INDEX(MassUnitsTable[],MATCH($R$3,MassUnitsTable[Mass Units],0),2), "")</f>
        <v/>
      </c>
      <c r="K1719" s="32" t="str">
        <f t="shared" si="139"/>
        <v/>
      </c>
      <c r="L1719" s="34" t="str">
        <f>IFERROR(('CALC | Main Engine'!N1719+'CALC | Booster'!N1719)*INDEX(MassUnitsTable[],MATCH($R$3,MassUnitsTable[Mass Units],0),2), "")</f>
        <v/>
      </c>
      <c r="M1719" s="27" t="str">
        <f>IFERROR(('CALC | Main Engine'!O1719+'CALC | Booster'!O1719)*INDEX(MassUnitsTable[],MATCH($R$3,MassUnitsTable[Mass Units],0),2), "")</f>
        <v/>
      </c>
      <c r="N1719" s="27" t="str">
        <f>IFERROR(('CALC | Main Engine'!P1719+'CALC | Booster'!P1719)*INDEX(MassUnitsTable[],MATCH($R$3,MassUnitsTable[Mass Units],0),2), "")</f>
        <v/>
      </c>
      <c r="O1719" s="27" t="str">
        <f>IFERROR(('CALC | Main Engine'!Q1719+'CALC | Booster'!Q1719)*INDEX(MassUnitsTable[],MATCH($R$3,MassUnitsTable[Mass Units],0),2), "")</f>
        <v/>
      </c>
      <c r="P1719" s="27" t="str">
        <f>IFERROR(('CALC | Main Engine'!R1719+'CALC | Booster'!R1719)*INDEX(MassUnitsTable[],MATCH($R$3,MassUnitsTable[Mass Units],0),2), "")</f>
        <v/>
      </c>
      <c r="Q1719" s="27" t="str">
        <f>IFERROR(('CALC | Main Engine'!S1719+'CALC | Booster'!S1719)*INDEX(MassUnitsTable[],MATCH($R$3,MassUnitsTable[Mass Units],0),2), "")</f>
        <v/>
      </c>
      <c r="R1719" s="32" t="str">
        <f>IFERROR(('CALC | Main Engine'!T1719+'CALC | Booster'!T1719)*INDEX(MassUnitsTable[],MATCH($R$3,MassUnitsTable[Mass Units],0),2), "")</f>
        <v/>
      </c>
      <c r="S1719" s="10"/>
    </row>
    <row r="1720" spans="1:19" x14ac:dyDescent="0.25">
      <c r="A1720" s="10"/>
      <c r="B1720" s="4" t="str">
        <f t="shared" si="135"/>
        <v/>
      </c>
      <c r="C1720" s="5" t="str">
        <f t="shared" si="136"/>
        <v/>
      </c>
      <c r="D1720" s="5" t="str">
        <f t="shared" si="137"/>
        <v/>
      </c>
      <c r="E1720" s="5" t="str">
        <f t="shared" si="138"/>
        <v/>
      </c>
      <c r="F1720" s="5" t="str">
        <f>'CALC | Main Engine'!$B1720</f>
        <v/>
      </c>
      <c r="G1720" s="27" t="str">
        <f>'CALC | Main Engine'!$C1720</f>
        <v/>
      </c>
      <c r="H1720" s="6" t="str">
        <f>'CALC | Main Engine'!$E1720</f>
        <v/>
      </c>
      <c r="I1720" s="34" t="str">
        <f>IFERROR('CALC | Main Engine'!$F1720*INDEX(MassUnitsTable[],MATCH($R$3,MassUnitsTable[Mass Units],0),2), "")</f>
        <v/>
      </c>
      <c r="J1720" s="27" t="str">
        <f>IFERROR('CALC | Booster'!$F1720*INDEX(MassUnitsTable[],MATCH($R$3,MassUnitsTable[Mass Units],0),2), "")</f>
        <v/>
      </c>
      <c r="K1720" s="32" t="str">
        <f t="shared" si="139"/>
        <v/>
      </c>
      <c r="L1720" s="34" t="str">
        <f>IFERROR(('CALC | Main Engine'!N1720+'CALC | Booster'!N1720)*INDEX(MassUnitsTable[],MATCH($R$3,MassUnitsTable[Mass Units],0),2), "")</f>
        <v/>
      </c>
      <c r="M1720" s="27" t="str">
        <f>IFERROR(('CALC | Main Engine'!O1720+'CALC | Booster'!O1720)*INDEX(MassUnitsTable[],MATCH($R$3,MassUnitsTable[Mass Units],0),2), "")</f>
        <v/>
      </c>
      <c r="N1720" s="27" t="str">
        <f>IFERROR(('CALC | Main Engine'!P1720+'CALC | Booster'!P1720)*INDEX(MassUnitsTable[],MATCH($R$3,MassUnitsTable[Mass Units],0),2), "")</f>
        <v/>
      </c>
      <c r="O1720" s="27" t="str">
        <f>IFERROR(('CALC | Main Engine'!Q1720+'CALC | Booster'!Q1720)*INDEX(MassUnitsTable[],MATCH($R$3,MassUnitsTable[Mass Units],0),2), "")</f>
        <v/>
      </c>
      <c r="P1720" s="27" t="str">
        <f>IFERROR(('CALC | Main Engine'!R1720+'CALC | Booster'!R1720)*INDEX(MassUnitsTable[],MATCH($R$3,MassUnitsTable[Mass Units],0),2), "")</f>
        <v/>
      </c>
      <c r="Q1720" s="27" t="str">
        <f>IFERROR(('CALC | Main Engine'!S1720+'CALC | Booster'!S1720)*INDEX(MassUnitsTable[],MATCH($R$3,MassUnitsTable[Mass Units],0),2), "")</f>
        <v/>
      </c>
      <c r="R1720" s="32" t="str">
        <f>IFERROR(('CALC | Main Engine'!T1720+'CALC | Booster'!T1720)*INDEX(MassUnitsTable[],MATCH($R$3,MassUnitsTable[Mass Units],0),2), "")</f>
        <v/>
      </c>
      <c r="S1720" s="10"/>
    </row>
    <row r="1721" spans="1:19" x14ac:dyDescent="0.25">
      <c r="A1721" s="10"/>
      <c r="B1721" s="4" t="str">
        <f t="shared" si="135"/>
        <v/>
      </c>
      <c r="C1721" s="5" t="str">
        <f t="shared" si="136"/>
        <v/>
      </c>
      <c r="D1721" s="5" t="str">
        <f t="shared" si="137"/>
        <v/>
      </c>
      <c r="E1721" s="5" t="str">
        <f t="shared" si="138"/>
        <v/>
      </c>
      <c r="F1721" s="5" t="str">
        <f>'CALC | Main Engine'!$B1721</f>
        <v/>
      </c>
      <c r="G1721" s="27" t="str">
        <f>'CALC | Main Engine'!$C1721</f>
        <v/>
      </c>
      <c r="H1721" s="6" t="str">
        <f>'CALC | Main Engine'!$E1721</f>
        <v/>
      </c>
      <c r="I1721" s="34" t="str">
        <f>IFERROR('CALC | Main Engine'!$F1721*INDEX(MassUnitsTable[],MATCH($R$3,MassUnitsTable[Mass Units],0),2), "")</f>
        <v/>
      </c>
      <c r="J1721" s="27" t="str">
        <f>IFERROR('CALC | Booster'!$F1721*INDEX(MassUnitsTable[],MATCH($R$3,MassUnitsTable[Mass Units],0),2), "")</f>
        <v/>
      </c>
      <c r="K1721" s="32" t="str">
        <f t="shared" si="139"/>
        <v/>
      </c>
      <c r="L1721" s="34" t="str">
        <f>IFERROR(('CALC | Main Engine'!N1721+'CALC | Booster'!N1721)*INDEX(MassUnitsTable[],MATCH($R$3,MassUnitsTable[Mass Units],0),2), "")</f>
        <v/>
      </c>
      <c r="M1721" s="27" t="str">
        <f>IFERROR(('CALC | Main Engine'!O1721+'CALC | Booster'!O1721)*INDEX(MassUnitsTable[],MATCH($R$3,MassUnitsTable[Mass Units],0),2), "")</f>
        <v/>
      </c>
      <c r="N1721" s="27" t="str">
        <f>IFERROR(('CALC | Main Engine'!P1721+'CALC | Booster'!P1721)*INDEX(MassUnitsTable[],MATCH($R$3,MassUnitsTable[Mass Units],0),2), "")</f>
        <v/>
      </c>
      <c r="O1721" s="27" t="str">
        <f>IFERROR(('CALC | Main Engine'!Q1721+'CALC | Booster'!Q1721)*INDEX(MassUnitsTable[],MATCH($R$3,MassUnitsTable[Mass Units],0),2), "")</f>
        <v/>
      </c>
      <c r="P1721" s="27" t="str">
        <f>IFERROR(('CALC | Main Engine'!R1721+'CALC | Booster'!R1721)*INDEX(MassUnitsTable[],MATCH($R$3,MassUnitsTable[Mass Units],0),2), "")</f>
        <v/>
      </c>
      <c r="Q1721" s="27" t="str">
        <f>IFERROR(('CALC | Main Engine'!S1721+'CALC | Booster'!S1721)*INDEX(MassUnitsTable[],MATCH($R$3,MassUnitsTable[Mass Units],0),2), "")</f>
        <v/>
      </c>
      <c r="R1721" s="32" t="str">
        <f>IFERROR(('CALC | Main Engine'!T1721+'CALC | Booster'!T1721)*INDEX(MassUnitsTable[],MATCH($R$3,MassUnitsTable[Mass Units],0),2), "")</f>
        <v/>
      </c>
      <c r="S1721" s="10"/>
    </row>
    <row r="1722" spans="1:19" x14ac:dyDescent="0.25">
      <c r="A1722" s="10"/>
      <c r="B1722" s="4" t="str">
        <f t="shared" si="135"/>
        <v/>
      </c>
      <c r="C1722" s="5" t="str">
        <f t="shared" si="136"/>
        <v/>
      </c>
      <c r="D1722" s="5" t="str">
        <f t="shared" si="137"/>
        <v/>
      </c>
      <c r="E1722" s="5" t="str">
        <f t="shared" si="138"/>
        <v/>
      </c>
      <c r="F1722" s="5" t="str">
        <f>'CALC | Main Engine'!$B1722</f>
        <v/>
      </c>
      <c r="G1722" s="27" t="str">
        <f>'CALC | Main Engine'!$C1722</f>
        <v/>
      </c>
      <c r="H1722" s="6" t="str">
        <f>'CALC | Main Engine'!$E1722</f>
        <v/>
      </c>
      <c r="I1722" s="34" t="str">
        <f>IFERROR('CALC | Main Engine'!$F1722*INDEX(MassUnitsTable[],MATCH($R$3,MassUnitsTable[Mass Units],0),2), "")</f>
        <v/>
      </c>
      <c r="J1722" s="27" t="str">
        <f>IFERROR('CALC | Booster'!$F1722*INDEX(MassUnitsTable[],MATCH($R$3,MassUnitsTable[Mass Units],0),2), "")</f>
        <v/>
      </c>
      <c r="K1722" s="32" t="str">
        <f t="shared" si="139"/>
        <v/>
      </c>
      <c r="L1722" s="34" t="str">
        <f>IFERROR(('CALC | Main Engine'!N1722+'CALC | Booster'!N1722)*INDEX(MassUnitsTable[],MATCH($R$3,MassUnitsTable[Mass Units],0),2), "")</f>
        <v/>
      </c>
      <c r="M1722" s="27" t="str">
        <f>IFERROR(('CALC | Main Engine'!O1722+'CALC | Booster'!O1722)*INDEX(MassUnitsTable[],MATCH($R$3,MassUnitsTable[Mass Units],0),2), "")</f>
        <v/>
      </c>
      <c r="N1722" s="27" t="str">
        <f>IFERROR(('CALC | Main Engine'!P1722+'CALC | Booster'!P1722)*INDEX(MassUnitsTable[],MATCH($R$3,MassUnitsTable[Mass Units],0),2), "")</f>
        <v/>
      </c>
      <c r="O1722" s="27" t="str">
        <f>IFERROR(('CALC | Main Engine'!Q1722+'CALC | Booster'!Q1722)*INDEX(MassUnitsTable[],MATCH($R$3,MassUnitsTable[Mass Units],0),2), "")</f>
        <v/>
      </c>
      <c r="P1722" s="27" t="str">
        <f>IFERROR(('CALC | Main Engine'!R1722+'CALC | Booster'!R1722)*INDEX(MassUnitsTable[],MATCH($R$3,MassUnitsTable[Mass Units],0),2), "")</f>
        <v/>
      </c>
      <c r="Q1722" s="27" t="str">
        <f>IFERROR(('CALC | Main Engine'!S1722+'CALC | Booster'!S1722)*INDEX(MassUnitsTable[],MATCH($R$3,MassUnitsTable[Mass Units],0),2), "")</f>
        <v/>
      </c>
      <c r="R1722" s="32" t="str">
        <f>IFERROR(('CALC | Main Engine'!T1722+'CALC | Booster'!T1722)*INDEX(MassUnitsTable[],MATCH($R$3,MassUnitsTable[Mass Units],0),2), "")</f>
        <v/>
      </c>
      <c r="S1722" s="10"/>
    </row>
    <row r="1723" spans="1:19" x14ac:dyDescent="0.25">
      <c r="A1723" s="10"/>
      <c r="B1723" s="4" t="str">
        <f t="shared" si="135"/>
        <v/>
      </c>
      <c r="C1723" s="5" t="str">
        <f t="shared" si="136"/>
        <v/>
      </c>
      <c r="D1723" s="5" t="str">
        <f t="shared" si="137"/>
        <v/>
      </c>
      <c r="E1723" s="5" t="str">
        <f t="shared" si="138"/>
        <v/>
      </c>
      <c r="F1723" s="5" t="str">
        <f>'CALC | Main Engine'!$B1723</f>
        <v/>
      </c>
      <c r="G1723" s="27" t="str">
        <f>'CALC | Main Engine'!$C1723</f>
        <v/>
      </c>
      <c r="H1723" s="6" t="str">
        <f>'CALC | Main Engine'!$E1723</f>
        <v/>
      </c>
      <c r="I1723" s="34" t="str">
        <f>IFERROR('CALC | Main Engine'!$F1723*INDEX(MassUnitsTable[],MATCH($R$3,MassUnitsTable[Mass Units],0),2), "")</f>
        <v/>
      </c>
      <c r="J1723" s="27" t="str">
        <f>IFERROR('CALC | Booster'!$F1723*INDEX(MassUnitsTable[],MATCH($R$3,MassUnitsTable[Mass Units],0),2), "")</f>
        <v/>
      </c>
      <c r="K1723" s="32" t="str">
        <f t="shared" si="139"/>
        <v/>
      </c>
      <c r="L1723" s="34" t="str">
        <f>IFERROR(('CALC | Main Engine'!N1723+'CALC | Booster'!N1723)*INDEX(MassUnitsTable[],MATCH($R$3,MassUnitsTable[Mass Units],0),2), "")</f>
        <v/>
      </c>
      <c r="M1723" s="27" t="str">
        <f>IFERROR(('CALC | Main Engine'!O1723+'CALC | Booster'!O1723)*INDEX(MassUnitsTable[],MATCH($R$3,MassUnitsTable[Mass Units],0),2), "")</f>
        <v/>
      </c>
      <c r="N1723" s="27" t="str">
        <f>IFERROR(('CALC | Main Engine'!P1723+'CALC | Booster'!P1723)*INDEX(MassUnitsTable[],MATCH($R$3,MassUnitsTable[Mass Units],0),2), "")</f>
        <v/>
      </c>
      <c r="O1723" s="27" t="str">
        <f>IFERROR(('CALC | Main Engine'!Q1723+'CALC | Booster'!Q1723)*INDEX(MassUnitsTable[],MATCH($R$3,MassUnitsTable[Mass Units],0),2), "")</f>
        <v/>
      </c>
      <c r="P1723" s="27" t="str">
        <f>IFERROR(('CALC | Main Engine'!R1723+'CALC | Booster'!R1723)*INDEX(MassUnitsTable[],MATCH($R$3,MassUnitsTable[Mass Units],0),2), "")</f>
        <v/>
      </c>
      <c r="Q1723" s="27" t="str">
        <f>IFERROR(('CALC | Main Engine'!S1723+'CALC | Booster'!S1723)*INDEX(MassUnitsTable[],MATCH($R$3,MassUnitsTable[Mass Units],0),2), "")</f>
        <v/>
      </c>
      <c r="R1723" s="32" t="str">
        <f>IFERROR(('CALC | Main Engine'!T1723+'CALC | Booster'!T1723)*INDEX(MassUnitsTable[],MATCH($R$3,MassUnitsTable[Mass Units],0),2), "")</f>
        <v/>
      </c>
      <c r="S1723" s="10"/>
    </row>
    <row r="1724" spans="1:19" x14ac:dyDescent="0.25">
      <c r="A1724" s="10"/>
      <c r="B1724" s="4" t="str">
        <f t="shared" si="135"/>
        <v/>
      </c>
      <c r="C1724" s="5" t="str">
        <f t="shared" si="136"/>
        <v/>
      </c>
      <c r="D1724" s="5" t="str">
        <f t="shared" si="137"/>
        <v/>
      </c>
      <c r="E1724" s="5" t="str">
        <f t="shared" si="138"/>
        <v/>
      </c>
      <c r="F1724" s="5" t="str">
        <f>'CALC | Main Engine'!$B1724</f>
        <v/>
      </c>
      <c r="G1724" s="27" t="str">
        <f>'CALC | Main Engine'!$C1724</f>
        <v/>
      </c>
      <c r="H1724" s="6" t="str">
        <f>'CALC | Main Engine'!$E1724</f>
        <v/>
      </c>
      <c r="I1724" s="34" t="str">
        <f>IFERROR('CALC | Main Engine'!$F1724*INDEX(MassUnitsTable[],MATCH($R$3,MassUnitsTable[Mass Units],0),2), "")</f>
        <v/>
      </c>
      <c r="J1724" s="27" t="str">
        <f>IFERROR('CALC | Booster'!$F1724*INDEX(MassUnitsTable[],MATCH($R$3,MassUnitsTable[Mass Units],0),2), "")</f>
        <v/>
      </c>
      <c r="K1724" s="32" t="str">
        <f t="shared" si="139"/>
        <v/>
      </c>
      <c r="L1724" s="34" t="str">
        <f>IFERROR(('CALC | Main Engine'!N1724+'CALC | Booster'!N1724)*INDEX(MassUnitsTable[],MATCH($R$3,MassUnitsTable[Mass Units],0),2), "")</f>
        <v/>
      </c>
      <c r="M1724" s="27" t="str">
        <f>IFERROR(('CALC | Main Engine'!O1724+'CALC | Booster'!O1724)*INDEX(MassUnitsTable[],MATCH($R$3,MassUnitsTable[Mass Units],0),2), "")</f>
        <v/>
      </c>
      <c r="N1724" s="27" t="str">
        <f>IFERROR(('CALC | Main Engine'!P1724+'CALC | Booster'!P1724)*INDEX(MassUnitsTable[],MATCH($R$3,MassUnitsTable[Mass Units],0),2), "")</f>
        <v/>
      </c>
      <c r="O1724" s="27" t="str">
        <f>IFERROR(('CALC | Main Engine'!Q1724+'CALC | Booster'!Q1724)*INDEX(MassUnitsTable[],MATCH($R$3,MassUnitsTable[Mass Units],0),2), "")</f>
        <v/>
      </c>
      <c r="P1724" s="27" t="str">
        <f>IFERROR(('CALC | Main Engine'!R1724+'CALC | Booster'!R1724)*INDEX(MassUnitsTable[],MATCH($R$3,MassUnitsTable[Mass Units],0),2), "")</f>
        <v/>
      </c>
      <c r="Q1724" s="27" t="str">
        <f>IFERROR(('CALC | Main Engine'!S1724+'CALC | Booster'!S1724)*INDEX(MassUnitsTable[],MATCH($R$3,MassUnitsTable[Mass Units],0),2), "")</f>
        <v/>
      </c>
      <c r="R1724" s="32" t="str">
        <f>IFERROR(('CALC | Main Engine'!T1724+'CALC | Booster'!T1724)*INDEX(MassUnitsTable[],MATCH($R$3,MassUnitsTable[Mass Units],0),2), "")</f>
        <v/>
      </c>
      <c r="S1724" s="10"/>
    </row>
    <row r="1725" spans="1:19" x14ac:dyDescent="0.25">
      <c r="A1725" s="10"/>
      <c r="B1725" s="4" t="str">
        <f t="shared" si="135"/>
        <v/>
      </c>
      <c r="C1725" s="5" t="str">
        <f t="shared" si="136"/>
        <v/>
      </c>
      <c r="D1725" s="5" t="str">
        <f t="shared" si="137"/>
        <v/>
      </c>
      <c r="E1725" s="5" t="str">
        <f t="shared" si="138"/>
        <v/>
      </c>
      <c r="F1725" s="5" t="str">
        <f>'CALC | Main Engine'!$B1725</f>
        <v/>
      </c>
      <c r="G1725" s="27" t="str">
        <f>'CALC | Main Engine'!$C1725</f>
        <v/>
      </c>
      <c r="H1725" s="6" t="str">
        <f>'CALC | Main Engine'!$E1725</f>
        <v/>
      </c>
      <c r="I1725" s="34" t="str">
        <f>IFERROR('CALC | Main Engine'!$F1725*INDEX(MassUnitsTable[],MATCH($R$3,MassUnitsTable[Mass Units],0),2), "")</f>
        <v/>
      </c>
      <c r="J1725" s="27" t="str">
        <f>IFERROR('CALC | Booster'!$F1725*INDEX(MassUnitsTable[],MATCH($R$3,MassUnitsTable[Mass Units],0),2), "")</f>
        <v/>
      </c>
      <c r="K1725" s="32" t="str">
        <f t="shared" si="139"/>
        <v/>
      </c>
      <c r="L1725" s="34" t="str">
        <f>IFERROR(('CALC | Main Engine'!N1725+'CALC | Booster'!N1725)*INDEX(MassUnitsTable[],MATCH($R$3,MassUnitsTable[Mass Units],0),2), "")</f>
        <v/>
      </c>
      <c r="M1725" s="27" t="str">
        <f>IFERROR(('CALC | Main Engine'!O1725+'CALC | Booster'!O1725)*INDEX(MassUnitsTable[],MATCH($R$3,MassUnitsTable[Mass Units],0),2), "")</f>
        <v/>
      </c>
      <c r="N1725" s="27" t="str">
        <f>IFERROR(('CALC | Main Engine'!P1725+'CALC | Booster'!P1725)*INDEX(MassUnitsTable[],MATCH($R$3,MassUnitsTable[Mass Units],0),2), "")</f>
        <v/>
      </c>
      <c r="O1725" s="27" t="str">
        <f>IFERROR(('CALC | Main Engine'!Q1725+'CALC | Booster'!Q1725)*INDEX(MassUnitsTable[],MATCH($R$3,MassUnitsTable[Mass Units],0),2), "")</f>
        <v/>
      </c>
      <c r="P1725" s="27" t="str">
        <f>IFERROR(('CALC | Main Engine'!R1725+'CALC | Booster'!R1725)*INDEX(MassUnitsTable[],MATCH($R$3,MassUnitsTable[Mass Units],0),2), "")</f>
        <v/>
      </c>
      <c r="Q1725" s="27" t="str">
        <f>IFERROR(('CALC | Main Engine'!S1725+'CALC | Booster'!S1725)*INDEX(MassUnitsTable[],MATCH($R$3,MassUnitsTable[Mass Units],0),2), "")</f>
        <v/>
      </c>
      <c r="R1725" s="32" t="str">
        <f>IFERROR(('CALC | Main Engine'!T1725+'CALC | Booster'!T1725)*INDEX(MassUnitsTable[],MATCH($R$3,MassUnitsTable[Mass Units],0),2), "")</f>
        <v/>
      </c>
      <c r="S1725" s="10"/>
    </row>
    <row r="1726" spans="1:19" x14ac:dyDescent="0.25">
      <c r="A1726" s="10"/>
      <c r="B1726" s="4" t="str">
        <f t="shared" si="135"/>
        <v/>
      </c>
      <c r="C1726" s="5" t="str">
        <f t="shared" si="136"/>
        <v/>
      </c>
      <c r="D1726" s="5" t="str">
        <f t="shared" si="137"/>
        <v/>
      </c>
      <c r="E1726" s="5" t="str">
        <f t="shared" si="138"/>
        <v/>
      </c>
      <c r="F1726" s="5" t="str">
        <f>'CALC | Main Engine'!$B1726</f>
        <v/>
      </c>
      <c r="G1726" s="27" t="str">
        <f>'CALC | Main Engine'!$C1726</f>
        <v/>
      </c>
      <c r="H1726" s="6" t="str">
        <f>'CALC | Main Engine'!$E1726</f>
        <v/>
      </c>
      <c r="I1726" s="34" t="str">
        <f>IFERROR('CALC | Main Engine'!$F1726*INDEX(MassUnitsTable[],MATCH($R$3,MassUnitsTable[Mass Units],0),2), "")</f>
        <v/>
      </c>
      <c r="J1726" s="27" t="str">
        <f>IFERROR('CALC | Booster'!$F1726*INDEX(MassUnitsTable[],MATCH($R$3,MassUnitsTable[Mass Units],0),2), "")</f>
        <v/>
      </c>
      <c r="K1726" s="32" t="str">
        <f t="shared" si="139"/>
        <v/>
      </c>
      <c r="L1726" s="34" t="str">
        <f>IFERROR(('CALC | Main Engine'!N1726+'CALC | Booster'!N1726)*INDEX(MassUnitsTable[],MATCH($R$3,MassUnitsTable[Mass Units],0),2), "")</f>
        <v/>
      </c>
      <c r="M1726" s="27" t="str">
        <f>IFERROR(('CALC | Main Engine'!O1726+'CALC | Booster'!O1726)*INDEX(MassUnitsTable[],MATCH($R$3,MassUnitsTable[Mass Units],0),2), "")</f>
        <v/>
      </c>
      <c r="N1726" s="27" t="str">
        <f>IFERROR(('CALC | Main Engine'!P1726+'CALC | Booster'!P1726)*INDEX(MassUnitsTable[],MATCH($R$3,MassUnitsTable[Mass Units],0),2), "")</f>
        <v/>
      </c>
      <c r="O1726" s="27" t="str">
        <f>IFERROR(('CALC | Main Engine'!Q1726+'CALC | Booster'!Q1726)*INDEX(MassUnitsTable[],MATCH($R$3,MassUnitsTable[Mass Units],0),2), "")</f>
        <v/>
      </c>
      <c r="P1726" s="27" t="str">
        <f>IFERROR(('CALC | Main Engine'!R1726+'CALC | Booster'!R1726)*INDEX(MassUnitsTable[],MATCH($R$3,MassUnitsTable[Mass Units],0),2), "")</f>
        <v/>
      </c>
      <c r="Q1726" s="27" t="str">
        <f>IFERROR(('CALC | Main Engine'!S1726+'CALC | Booster'!S1726)*INDEX(MassUnitsTable[],MATCH($R$3,MassUnitsTable[Mass Units],0),2), "")</f>
        <v/>
      </c>
      <c r="R1726" s="32" t="str">
        <f>IFERROR(('CALC | Main Engine'!T1726+'CALC | Booster'!T1726)*INDEX(MassUnitsTable[],MATCH($R$3,MassUnitsTable[Mass Units],0),2), "")</f>
        <v/>
      </c>
      <c r="S1726" s="10"/>
    </row>
    <row r="1727" spans="1:19" x14ac:dyDescent="0.25">
      <c r="A1727" s="10"/>
      <c r="B1727" s="4" t="str">
        <f t="shared" si="135"/>
        <v/>
      </c>
      <c r="C1727" s="5" t="str">
        <f t="shared" si="136"/>
        <v/>
      </c>
      <c r="D1727" s="5" t="str">
        <f t="shared" si="137"/>
        <v/>
      </c>
      <c r="E1727" s="5" t="str">
        <f t="shared" si="138"/>
        <v/>
      </c>
      <c r="F1727" s="5" t="str">
        <f>'CALC | Main Engine'!$B1727</f>
        <v/>
      </c>
      <c r="G1727" s="27" t="str">
        <f>'CALC | Main Engine'!$C1727</f>
        <v/>
      </c>
      <c r="H1727" s="6" t="str">
        <f>'CALC | Main Engine'!$E1727</f>
        <v/>
      </c>
      <c r="I1727" s="34" t="str">
        <f>IFERROR('CALC | Main Engine'!$F1727*INDEX(MassUnitsTable[],MATCH($R$3,MassUnitsTable[Mass Units],0),2), "")</f>
        <v/>
      </c>
      <c r="J1727" s="27" t="str">
        <f>IFERROR('CALC | Booster'!$F1727*INDEX(MassUnitsTable[],MATCH($R$3,MassUnitsTable[Mass Units],0),2), "")</f>
        <v/>
      </c>
      <c r="K1727" s="32" t="str">
        <f t="shared" si="139"/>
        <v/>
      </c>
      <c r="L1727" s="34" t="str">
        <f>IFERROR(('CALC | Main Engine'!N1727+'CALC | Booster'!N1727)*INDEX(MassUnitsTable[],MATCH($R$3,MassUnitsTable[Mass Units],0),2), "")</f>
        <v/>
      </c>
      <c r="M1727" s="27" t="str">
        <f>IFERROR(('CALC | Main Engine'!O1727+'CALC | Booster'!O1727)*INDEX(MassUnitsTable[],MATCH($R$3,MassUnitsTable[Mass Units],0),2), "")</f>
        <v/>
      </c>
      <c r="N1727" s="27" t="str">
        <f>IFERROR(('CALC | Main Engine'!P1727+'CALC | Booster'!P1727)*INDEX(MassUnitsTable[],MATCH($R$3,MassUnitsTable[Mass Units],0),2), "")</f>
        <v/>
      </c>
      <c r="O1727" s="27" t="str">
        <f>IFERROR(('CALC | Main Engine'!Q1727+'CALC | Booster'!Q1727)*INDEX(MassUnitsTable[],MATCH($R$3,MassUnitsTable[Mass Units],0),2), "")</f>
        <v/>
      </c>
      <c r="P1727" s="27" t="str">
        <f>IFERROR(('CALC | Main Engine'!R1727+'CALC | Booster'!R1727)*INDEX(MassUnitsTable[],MATCH($R$3,MassUnitsTable[Mass Units],0),2), "")</f>
        <v/>
      </c>
      <c r="Q1727" s="27" t="str">
        <f>IFERROR(('CALC | Main Engine'!S1727+'CALC | Booster'!S1727)*INDEX(MassUnitsTable[],MATCH($R$3,MassUnitsTable[Mass Units],0),2), "")</f>
        <v/>
      </c>
      <c r="R1727" s="32" t="str">
        <f>IFERROR(('CALC | Main Engine'!T1727+'CALC | Booster'!T1727)*INDEX(MassUnitsTable[],MATCH($R$3,MassUnitsTable[Mass Units],0),2), "")</f>
        <v/>
      </c>
      <c r="S1727" s="10"/>
    </row>
    <row r="1728" spans="1:19" x14ac:dyDescent="0.25">
      <c r="A1728" s="10"/>
      <c r="B1728" s="4" t="str">
        <f t="shared" si="135"/>
        <v/>
      </c>
      <c r="C1728" s="5" t="str">
        <f t="shared" si="136"/>
        <v/>
      </c>
      <c r="D1728" s="5" t="str">
        <f t="shared" si="137"/>
        <v/>
      </c>
      <c r="E1728" s="5" t="str">
        <f t="shared" si="138"/>
        <v/>
      </c>
      <c r="F1728" s="5" t="str">
        <f>'CALC | Main Engine'!$B1728</f>
        <v/>
      </c>
      <c r="G1728" s="27" t="str">
        <f>'CALC | Main Engine'!$C1728</f>
        <v/>
      </c>
      <c r="H1728" s="6" t="str">
        <f>'CALC | Main Engine'!$E1728</f>
        <v/>
      </c>
      <c r="I1728" s="34" t="str">
        <f>IFERROR('CALC | Main Engine'!$F1728*INDEX(MassUnitsTable[],MATCH($R$3,MassUnitsTable[Mass Units],0),2), "")</f>
        <v/>
      </c>
      <c r="J1728" s="27" t="str">
        <f>IFERROR('CALC | Booster'!$F1728*INDEX(MassUnitsTable[],MATCH($R$3,MassUnitsTable[Mass Units],0),2), "")</f>
        <v/>
      </c>
      <c r="K1728" s="32" t="str">
        <f t="shared" si="139"/>
        <v/>
      </c>
      <c r="L1728" s="34" t="str">
        <f>IFERROR(('CALC | Main Engine'!N1728+'CALC | Booster'!N1728)*INDEX(MassUnitsTable[],MATCH($R$3,MassUnitsTable[Mass Units],0),2), "")</f>
        <v/>
      </c>
      <c r="M1728" s="27" t="str">
        <f>IFERROR(('CALC | Main Engine'!O1728+'CALC | Booster'!O1728)*INDEX(MassUnitsTable[],MATCH($R$3,MassUnitsTable[Mass Units],0),2), "")</f>
        <v/>
      </c>
      <c r="N1728" s="27" t="str">
        <f>IFERROR(('CALC | Main Engine'!P1728+'CALC | Booster'!P1728)*INDEX(MassUnitsTable[],MATCH($R$3,MassUnitsTable[Mass Units],0),2), "")</f>
        <v/>
      </c>
      <c r="O1728" s="27" t="str">
        <f>IFERROR(('CALC | Main Engine'!Q1728+'CALC | Booster'!Q1728)*INDEX(MassUnitsTable[],MATCH($R$3,MassUnitsTable[Mass Units],0),2), "")</f>
        <v/>
      </c>
      <c r="P1728" s="27" t="str">
        <f>IFERROR(('CALC | Main Engine'!R1728+'CALC | Booster'!R1728)*INDEX(MassUnitsTable[],MATCH($R$3,MassUnitsTable[Mass Units],0),2), "")</f>
        <v/>
      </c>
      <c r="Q1728" s="27" t="str">
        <f>IFERROR(('CALC | Main Engine'!S1728+'CALC | Booster'!S1728)*INDEX(MassUnitsTable[],MATCH($R$3,MassUnitsTable[Mass Units],0),2), "")</f>
        <v/>
      </c>
      <c r="R1728" s="32" t="str">
        <f>IFERROR(('CALC | Main Engine'!T1728+'CALC | Booster'!T1728)*INDEX(MassUnitsTable[],MATCH($R$3,MassUnitsTable[Mass Units],0),2), "")</f>
        <v/>
      </c>
      <c r="S1728" s="10"/>
    </row>
    <row r="1729" spans="1:19" x14ac:dyDescent="0.25">
      <c r="A1729" s="10"/>
      <c r="B1729" s="4" t="str">
        <f t="shared" si="135"/>
        <v/>
      </c>
      <c r="C1729" s="5" t="str">
        <f t="shared" si="136"/>
        <v/>
      </c>
      <c r="D1729" s="5" t="str">
        <f t="shared" si="137"/>
        <v/>
      </c>
      <c r="E1729" s="5" t="str">
        <f t="shared" si="138"/>
        <v/>
      </c>
      <c r="F1729" s="5" t="str">
        <f>'CALC | Main Engine'!$B1729</f>
        <v/>
      </c>
      <c r="G1729" s="27" t="str">
        <f>'CALC | Main Engine'!$C1729</f>
        <v/>
      </c>
      <c r="H1729" s="6" t="str">
        <f>'CALC | Main Engine'!$E1729</f>
        <v/>
      </c>
      <c r="I1729" s="34" t="str">
        <f>IFERROR('CALC | Main Engine'!$F1729*INDEX(MassUnitsTable[],MATCH($R$3,MassUnitsTable[Mass Units],0),2), "")</f>
        <v/>
      </c>
      <c r="J1729" s="27" t="str">
        <f>IFERROR('CALC | Booster'!$F1729*INDEX(MassUnitsTable[],MATCH($R$3,MassUnitsTable[Mass Units],0),2), "")</f>
        <v/>
      </c>
      <c r="K1729" s="32" t="str">
        <f t="shared" si="139"/>
        <v/>
      </c>
      <c r="L1729" s="34" t="str">
        <f>IFERROR(('CALC | Main Engine'!N1729+'CALC | Booster'!N1729)*INDEX(MassUnitsTable[],MATCH($R$3,MassUnitsTable[Mass Units],0),2), "")</f>
        <v/>
      </c>
      <c r="M1729" s="27" t="str">
        <f>IFERROR(('CALC | Main Engine'!O1729+'CALC | Booster'!O1729)*INDEX(MassUnitsTable[],MATCH($R$3,MassUnitsTable[Mass Units],0),2), "")</f>
        <v/>
      </c>
      <c r="N1729" s="27" t="str">
        <f>IFERROR(('CALC | Main Engine'!P1729+'CALC | Booster'!P1729)*INDEX(MassUnitsTable[],MATCH($R$3,MassUnitsTable[Mass Units],0),2), "")</f>
        <v/>
      </c>
      <c r="O1729" s="27" t="str">
        <f>IFERROR(('CALC | Main Engine'!Q1729+'CALC | Booster'!Q1729)*INDEX(MassUnitsTable[],MATCH($R$3,MassUnitsTable[Mass Units],0),2), "")</f>
        <v/>
      </c>
      <c r="P1729" s="27" t="str">
        <f>IFERROR(('CALC | Main Engine'!R1729+'CALC | Booster'!R1729)*INDEX(MassUnitsTable[],MATCH($R$3,MassUnitsTable[Mass Units],0),2), "")</f>
        <v/>
      </c>
      <c r="Q1729" s="27" t="str">
        <f>IFERROR(('CALC | Main Engine'!S1729+'CALC | Booster'!S1729)*INDEX(MassUnitsTable[],MATCH($R$3,MassUnitsTable[Mass Units],0),2), "")</f>
        <v/>
      </c>
      <c r="R1729" s="32" t="str">
        <f>IFERROR(('CALC | Main Engine'!T1729+'CALC | Booster'!T1729)*INDEX(MassUnitsTable[],MATCH($R$3,MassUnitsTable[Mass Units],0),2), "")</f>
        <v/>
      </c>
      <c r="S1729" s="10"/>
    </row>
    <row r="1730" spans="1:19" x14ac:dyDescent="0.25">
      <c r="A1730" s="10"/>
      <c r="B1730" s="4" t="str">
        <f t="shared" si="135"/>
        <v/>
      </c>
      <c r="C1730" s="5" t="str">
        <f t="shared" si="136"/>
        <v/>
      </c>
      <c r="D1730" s="5" t="str">
        <f t="shared" si="137"/>
        <v/>
      </c>
      <c r="E1730" s="5" t="str">
        <f t="shared" si="138"/>
        <v/>
      </c>
      <c r="F1730" s="5" t="str">
        <f>'CALC | Main Engine'!$B1730</f>
        <v/>
      </c>
      <c r="G1730" s="27" t="str">
        <f>'CALC | Main Engine'!$C1730</f>
        <v/>
      </c>
      <c r="H1730" s="6" t="str">
        <f>'CALC | Main Engine'!$E1730</f>
        <v/>
      </c>
      <c r="I1730" s="34" t="str">
        <f>IFERROR('CALC | Main Engine'!$F1730*INDEX(MassUnitsTable[],MATCH($R$3,MassUnitsTable[Mass Units],0),2), "")</f>
        <v/>
      </c>
      <c r="J1730" s="27" t="str">
        <f>IFERROR('CALC | Booster'!$F1730*INDEX(MassUnitsTable[],MATCH($R$3,MassUnitsTable[Mass Units],0),2), "")</f>
        <v/>
      </c>
      <c r="K1730" s="32" t="str">
        <f t="shared" si="139"/>
        <v/>
      </c>
      <c r="L1730" s="34" t="str">
        <f>IFERROR(('CALC | Main Engine'!N1730+'CALC | Booster'!N1730)*INDEX(MassUnitsTable[],MATCH($R$3,MassUnitsTable[Mass Units],0),2), "")</f>
        <v/>
      </c>
      <c r="M1730" s="27" t="str">
        <f>IFERROR(('CALC | Main Engine'!O1730+'CALC | Booster'!O1730)*INDEX(MassUnitsTable[],MATCH($R$3,MassUnitsTable[Mass Units],0),2), "")</f>
        <v/>
      </c>
      <c r="N1730" s="27" t="str">
        <f>IFERROR(('CALC | Main Engine'!P1730+'CALC | Booster'!P1730)*INDEX(MassUnitsTable[],MATCH($R$3,MassUnitsTable[Mass Units],0),2), "")</f>
        <v/>
      </c>
      <c r="O1730" s="27" t="str">
        <f>IFERROR(('CALC | Main Engine'!Q1730+'CALC | Booster'!Q1730)*INDEX(MassUnitsTable[],MATCH($R$3,MassUnitsTable[Mass Units],0),2), "")</f>
        <v/>
      </c>
      <c r="P1730" s="27" t="str">
        <f>IFERROR(('CALC | Main Engine'!R1730+'CALC | Booster'!R1730)*INDEX(MassUnitsTable[],MATCH($R$3,MassUnitsTable[Mass Units],0),2), "")</f>
        <v/>
      </c>
      <c r="Q1730" s="27" t="str">
        <f>IFERROR(('CALC | Main Engine'!S1730+'CALC | Booster'!S1730)*INDEX(MassUnitsTable[],MATCH($R$3,MassUnitsTable[Mass Units],0),2), "")</f>
        <v/>
      </c>
      <c r="R1730" s="32" t="str">
        <f>IFERROR(('CALC | Main Engine'!T1730+'CALC | Booster'!T1730)*INDEX(MassUnitsTable[],MATCH($R$3,MassUnitsTable[Mass Units],0),2), "")</f>
        <v/>
      </c>
      <c r="S1730" s="10"/>
    </row>
    <row r="1731" spans="1:19" x14ac:dyDescent="0.25">
      <c r="A1731" s="10"/>
      <c r="B1731" s="4" t="str">
        <f t="shared" si="135"/>
        <v/>
      </c>
      <c r="C1731" s="5" t="str">
        <f t="shared" si="136"/>
        <v/>
      </c>
      <c r="D1731" s="5" t="str">
        <f t="shared" si="137"/>
        <v/>
      </c>
      <c r="E1731" s="5" t="str">
        <f t="shared" si="138"/>
        <v/>
      </c>
      <c r="F1731" s="5" t="str">
        <f>'CALC | Main Engine'!$B1731</f>
        <v/>
      </c>
      <c r="G1731" s="27" t="str">
        <f>'CALC | Main Engine'!$C1731</f>
        <v/>
      </c>
      <c r="H1731" s="6" t="str">
        <f>'CALC | Main Engine'!$E1731</f>
        <v/>
      </c>
      <c r="I1731" s="34" t="str">
        <f>IFERROR('CALC | Main Engine'!$F1731*INDEX(MassUnitsTable[],MATCH($R$3,MassUnitsTable[Mass Units],0),2), "")</f>
        <v/>
      </c>
      <c r="J1731" s="27" t="str">
        <f>IFERROR('CALC | Booster'!$F1731*INDEX(MassUnitsTable[],MATCH($R$3,MassUnitsTable[Mass Units],0),2), "")</f>
        <v/>
      </c>
      <c r="K1731" s="32" t="str">
        <f t="shared" si="139"/>
        <v/>
      </c>
      <c r="L1731" s="34" t="str">
        <f>IFERROR(('CALC | Main Engine'!N1731+'CALC | Booster'!N1731)*INDEX(MassUnitsTable[],MATCH($R$3,MassUnitsTable[Mass Units],0),2), "")</f>
        <v/>
      </c>
      <c r="M1731" s="27" t="str">
        <f>IFERROR(('CALC | Main Engine'!O1731+'CALC | Booster'!O1731)*INDEX(MassUnitsTable[],MATCH($R$3,MassUnitsTable[Mass Units],0),2), "")</f>
        <v/>
      </c>
      <c r="N1731" s="27" t="str">
        <f>IFERROR(('CALC | Main Engine'!P1731+'CALC | Booster'!P1731)*INDEX(MassUnitsTable[],MATCH($R$3,MassUnitsTable[Mass Units],0),2), "")</f>
        <v/>
      </c>
      <c r="O1731" s="27" t="str">
        <f>IFERROR(('CALC | Main Engine'!Q1731+'CALC | Booster'!Q1731)*INDEX(MassUnitsTable[],MATCH($R$3,MassUnitsTable[Mass Units],0),2), "")</f>
        <v/>
      </c>
      <c r="P1731" s="27" t="str">
        <f>IFERROR(('CALC | Main Engine'!R1731+'CALC | Booster'!R1731)*INDEX(MassUnitsTable[],MATCH($R$3,MassUnitsTable[Mass Units],0),2), "")</f>
        <v/>
      </c>
      <c r="Q1731" s="27" t="str">
        <f>IFERROR(('CALC | Main Engine'!S1731+'CALC | Booster'!S1731)*INDEX(MassUnitsTable[],MATCH($R$3,MassUnitsTable[Mass Units],0),2), "")</f>
        <v/>
      </c>
      <c r="R1731" s="32" t="str">
        <f>IFERROR(('CALC | Main Engine'!T1731+'CALC | Booster'!T1731)*INDEX(MassUnitsTable[],MATCH($R$3,MassUnitsTable[Mass Units],0),2), "")</f>
        <v/>
      </c>
      <c r="S1731" s="10"/>
    </row>
    <row r="1732" spans="1:19" x14ac:dyDescent="0.25">
      <c r="A1732" s="10"/>
      <c r="B1732" s="4" t="str">
        <f t="shared" si="135"/>
        <v/>
      </c>
      <c r="C1732" s="5" t="str">
        <f t="shared" si="136"/>
        <v/>
      </c>
      <c r="D1732" s="5" t="str">
        <f t="shared" si="137"/>
        <v/>
      </c>
      <c r="E1732" s="5" t="str">
        <f t="shared" si="138"/>
        <v/>
      </c>
      <c r="F1732" s="5" t="str">
        <f>'CALC | Main Engine'!$B1732</f>
        <v/>
      </c>
      <c r="G1732" s="27" t="str">
        <f>'CALC | Main Engine'!$C1732</f>
        <v/>
      </c>
      <c r="H1732" s="6" t="str">
        <f>'CALC | Main Engine'!$E1732</f>
        <v/>
      </c>
      <c r="I1732" s="34" t="str">
        <f>IFERROR('CALC | Main Engine'!$F1732*INDEX(MassUnitsTable[],MATCH($R$3,MassUnitsTable[Mass Units],0),2), "")</f>
        <v/>
      </c>
      <c r="J1732" s="27" t="str">
        <f>IFERROR('CALC | Booster'!$F1732*INDEX(MassUnitsTable[],MATCH($R$3,MassUnitsTable[Mass Units],0),2), "")</f>
        <v/>
      </c>
      <c r="K1732" s="32" t="str">
        <f t="shared" si="139"/>
        <v/>
      </c>
      <c r="L1732" s="34" t="str">
        <f>IFERROR(('CALC | Main Engine'!N1732+'CALC | Booster'!N1732)*INDEX(MassUnitsTable[],MATCH($R$3,MassUnitsTable[Mass Units],0),2), "")</f>
        <v/>
      </c>
      <c r="M1732" s="27" t="str">
        <f>IFERROR(('CALC | Main Engine'!O1732+'CALC | Booster'!O1732)*INDEX(MassUnitsTable[],MATCH($R$3,MassUnitsTable[Mass Units],0),2), "")</f>
        <v/>
      </c>
      <c r="N1732" s="27" t="str">
        <f>IFERROR(('CALC | Main Engine'!P1732+'CALC | Booster'!P1732)*INDEX(MassUnitsTable[],MATCH($R$3,MassUnitsTable[Mass Units],0),2), "")</f>
        <v/>
      </c>
      <c r="O1732" s="27" t="str">
        <f>IFERROR(('CALC | Main Engine'!Q1732+'CALC | Booster'!Q1732)*INDEX(MassUnitsTable[],MATCH($R$3,MassUnitsTable[Mass Units],0),2), "")</f>
        <v/>
      </c>
      <c r="P1732" s="27" t="str">
        <f>IFERROR(('CALC | Main Engine'!R1732+'CALC | Booster'!R1732)*INDEX(MassUnitsTable[],MATCH($R$3,MassUnitsTable[Mass Units],0),2), "")</f>
        <v/>
      </c>
      <c r="Q1732" s="27" t="str">
        <f>IFERROR(('CALC | Main Engine'!S1732+'CALC | Booster'!S1732)*INDEX(MassUnitsTable[],MATCH($R$3,MassUnitsTable[Mass Units],0),2), "")</f>
        <v/>
      </c>
      <c r="R1732" s="32" t="str">
        <f>IFERROR(('CALC | Main Engine'!T1732+'CALC | Booster'!T1732)*INDEX(MassUnitsTable[],MATCH($R$3,MassUnitsTable[Mass Units],0),2), "")</f>
        <v/>
      </c>
      <c r="S1732" s="10"/>
    </row>
    <row r="1733" spans="1:19" x14ac:dyDescent="0.25">
      <c r="A1733" s="10"/>
      <c r="B1733" s="4" t="str">
        <f t="shared" si="135"/>
        <v/>
      </c>
      <c r="C1733" s="5" t="str">
        <f t="shared" si="136"/>
        <v/>
      </c>
      <c r="D1733" s="5" t="str">
        <f t="shared" si="137"/>
        <v/>
      </c>
      <c r="E1733" s="5" t="str">
        <f t="shared" si="138"/>
        <v/>
      </c>
      <c r="F1733" s="5" t="str">
        <f>'CALC | Main Engine'!$B1733</f>
        <v/>
      </c>
      <c r="G1733" s="27" t="str">
        <f>'CALC | Main Engine'!$C1733</f>
        <v/>
      </c>
      <c r="H1733" s="6" t="str">
        <f>'CALC | Main Engine'!$E1733</f>
        <v/>
      </c>
      <c r="I1733" s="34" t="str">
        <f>IFERROR('CALC | Main Engine'!$F1733*INDEX(MassUnitsTable[],MATCH($R$3,MassUnitsTable[Mass Units],0),2), "")</f>
        <v/>
      </c>
      <c r="J1733" s="27" t="str">
        <f>IFERROR('CALC | Booster'!$F1733*INDEX(MassUnitsTable[],MATCH($R$3,MassUnitsTable[Mass Units],0),2), "")</f>
        <v/>
      </c>
      <c r="K1733" s="32" t="str">
        <f t="shared" si="139"/>
        <v/>
      </c>
      <c r="L1733" s="34" t="str">
        <f>IFERROR(('CALC | Main Engine'!N1733+'CALC | Booster'!N1733)*INDEX(MassUnitsTable[],MATCH($R$3,MassUnitsTable[Mass Units],0),2), "")</f>
        <v/>
      </c>
      <c r="M1733" s="27" t="str">
        <f>IFERROR(('CALC | Main Engine'!O1733+'CALC | Booster'!O1733)*INDEX(MassUnitsTable[],MATCH($R$3,MassUnitsTable[Mass Units],0),2), "")</f>
        <v/>
      </c>
      <c r="N1733" s="27" t="str">
        <f>IFERROR(('CALC | Main Engine'!P1733+'CALC | Booster'!P1733)*INDEX(MassUnitsTable[],MATCH($R$3,MassUnitsTable[Mass Units],0),2), "")</f>
        <v/>
      </c>
      <c r="O1733" s="27" t="str">
        <f>IFERROR(('CALC | Main Engine'!Q1733+'CALC | Booster'!Q1733)*INDEX(MassUnitsTable[],MATCH($R$3,MassUnitsTable[Mass Units],0),2), "")</f>
        <v/>
      </c>
      <c r="P1733" s="27" t="str">
        <f>IFERROR(('CALC | Main Engine'!R1733+'CALC | Booster'!R1733)*INDEX(MassUnitsTable[],MATCH($R$3,MassUnitsTable[Mass Units],0),2), "")</f>
        <v/>
      </c>
      <c r="Q1733" s="27" t="str">
        <f>IFERROR(('CALC | Main Engine'!S1733+'CALC | Booster'!S1733)*INDEX(MassUnitsTable[],MATCH($R$3,MassUnitsTable[Mass Units],0),2), "")</f>
        <v/>
      </c>
      <c r="R1733" s="32" t="str">
        <f>IFERROR(('CALC | Main Engine'!T1733+'CALC | Booster'!T1733)*INDEX(MassUnitsTable[],MATCH($R$3,MassUnitsTable[Mass Units],0),2), "")</f>
        <v/>
      </c>
      <c r="S1733" s="10"/>
    </row>
    <row r="1734" spans="1:19" x14ac:dyDescent="0.25">
      <c r="A1734" s="10"/>
      <c r="B1734" s="4" t="str">
        <f t="shared" si="135"/>
        <v/>
      </c>
      <c r="C1734" s="5" t="str">
        <f t="shared" si="136"/>
        <v/>
      </c>
      <c r="D1734" s="5" t="str">
        <f t="shared" si="137"/>
        <v/>
      </c>
      <c r="E1734" s="5" t="str">
        <f t="shared" si="138"/>
        <v/>
      </c>
      <c r="F1734" s="5" t="str">
        <f>'CALC | Main Engine'!$B1734</f>
        <v/>
      </c>
      <c r="G1734" s="27" t="str">
        <f>'CALC | Main Engine'!$C1734</f>
        <v/>
      </c>
      <c r="H1734" s="6" t="str">
        <f>'CALC | Main Engine'!$E1734</f>
        <v/>
      </c>
      <c r="I1734" s="34" t="str">
        <f>IFERROR('CALC | Main Engine'!$F1734*INDEX(MassUnitsTable[],MATCH($R$3,MassUnitsTable[Mass Units],0),2), "")</f>
        <v/>
      </c>
      <c r="J1734" s="27" t="str">
        <f>IFERROR('CALC | Booster'!$F1734*INDEX(MassUnitsTable[],MATCH($R$3,MassUnitsTable[Mass Units],0),2), "")</f>
        <v/>
      </c>
      <c r="K1734" s="32" t="str">
        <f t="shared" si="139"/>
        <v/>
      </c>
      <c r="L1734" s="34" t="str">
        <f>IFERROR(('CALC | Main Engine'!N1734+'CALC | Booster'!N1734)*INDEX(MassUnitsTable[],MATCH($R$3,MassUnitsTable[Mass Units],0),2), "")</f>
        <v/>
      </c>
      <c r="M1734" s="27" t="str">
        <f>IFERROR(('CALC | Main Engine'!O1734+'CALC | Booster'!O1734)*INDEX(MassUnitsTable[],MATCH($R$3,MassUnitsTable[Mass Units],0),2), "")</f>
        <v/>
      </c>
      <c r="N1734" s="27" t="str">
        <f>IFERROR(('CALC | Main Engine'!P1734+'CALC | Booster'!P1734)*INDEX(MassUnitsTable[],MATCH($R$3,MassUnitsTable[Mass Units],0),2), "")</f>
        <v/>
      </c>
      <c r="O1734" s="27" t="str">
        <f>IFERROR(('CALC | Main Engine'!Q1734+'CALC | Booster'!Q1734)*INDEX(MassUnitsTable[],MATCH($R$3,MassUnitsTable[Mass Units],0),2), "")</f>
        <v/>
      </c>
      <c r="P1734" s="27" t="str">
        <f>IFERROR(('CALC | Main Engine'!R1734+'CALC | Booster'!R1734)*INDEX(MassUnitsTable[],MATCH($R$3,MassUnitsTable[Mass Units],0),2), "")</f>
        <v/>
      </c>
      <c r="Q1734" s="27" t="str">
        <f>IFERROR(('CALC | Main Engine'!S1734+'CALC | Booster'!S1734)*INDEX(MassUnitsTable[],MATCH($R$3,MassUnitsTable[Mass Units],0),2), "")</f>
        <v/>
      </c>
      <c r="R1734" s="32" t="str">
        <f>IFERROR(('CALC | Main Engine'!T1734+'CALC | Booster'!T1734)*INDEX(MassUnitsTable[],MATCH($R$3,MassUnitsTable[Mass Units],0),2), "")</f>
        <v/>
      </c>
      <c r="S1734" s="10"/>
    </row>
    <row r="1735" spans="1:19" x14ac:dyDescent="0.25">
      <c r="A1735" s="10"/>
      <c r="B1735" s="4" t="str">
        <f t="shared" si="135"/>
        <v/>
      </c>
      <c r="C1735" s="5" t="str">
        <f t="shared" si="136"/>
        <v/>
      </c>
      <c r="D1735" s="5" t="str">
        <f t="shared" si="137"/>
        <v/>
      </c>
      <c r="E1735" s="5" t="str">
        <f t="shared" si="138"/>
        <v/>
      </c>
      <c r="F1735" s="5" t="str">
        <f>'CALC | Main Engine'!$B1735</f>
        <v/>
      </c>
      <c r="G1735" s="27" t="str">
        <f>'CALC | Main Engine'!$C1735</f>
        <v/>
      </c>
      <c r="H1735" s="6" t="str">
        <f>'CALC | Main Engine'!$E1735</f>
        <v/>
      </c>
      <c r="I1735" s="34" t="str">
        <f>IFERROR('CALC | Main Engine'!$F1735*INDEX(MassUnitsTable[],MATCH($R$3,MassUnitsTable[Mass Units],0),2), "")</f>
        <v/>
      </c>
      <c r="J1735" s="27" t="str">
        <f>IFERROR('CALC | Booster'!$F1735*INDEX(MassUnitsTable[],MATCH($R$3,MassUnitsTable[Mass Units],0),2), "")</f>
        <v/>
      </c>
      <c r="K1735" s="32" t="str">
        <f t="shared" si="139"/>
        <v/>
      </c>
      <c r="L1735" s="34" t="str">
        <f>IFERROR(('CALC | Main Engine'!N1735+'CALC | Booster'!N1735)*INDEX(MassUnitsTable[],MATCH($R$3,MassUnitsTable[Mass Units],0),2), "")</f>
        <v/>
      </c>
      <c r="M1735" s="27" t="str">
        <f>IFERROR(('CALC | Main Engine'!O1735+'CALC | Booster'!O1735)*INDEX(MassUnitsTable[],MATCH($R$3,MassUnitsTable[Mass Units],0),2), "")</f>
        <v/>
      </c>
      <c r="N1735" s="27" t="str">
        <f>IFERROR(('CALC | Main Engine'!P1735+'CALC | Booster'!P1735)*INDEX(MassUnitsTable[],MATCH($R$3,MassUnitsTable[Mass Units],0),2), "")</f>
        <v/>
      </c>
      <c r="O1735" s="27" t="str">
        <f>IFERROR(('CALC | Main Engine'!Q1735+'CALC | Booster'!Q1735)*INDEX(MassUnitsTable[],MATCH($R$3,MassUnitsTable[Mass Units],0),2), "")</f>
        <v/>
      </c>
      <c r="P1735" s="27" t="str">
        <f>IFERROR(('CALC | Main Engine'!R1735+'CALC | Booster'!R1735)*INDEX(MassUnitsTable[],MATCH($R$3,MassUnitsTable[Mass Units],0),2), "")</f>
        <v/>
      </c>
      <c r="Q1735" s="27" t="str">
        <f>IFERROR(('CALC | Main Engine'!S1735+'CALC | Booster'!S1735)*INDEX(MassUnitsTable[],MATCH($R$3,MassUnitsTable[Mass Units],0),2), "")</f>
        <v/>
      </c>
      <c r="R1735" s="32" t="str">
        <f>IFERROR(('CALC | Main Engine'!T1735+'CALC | Booster'!T1735)*INDEX(MassUnitsTable[],MATCH($R$3,MassUnitsTable[Mass Units],0),2), "")</f>
        <v/>
      </c>
      <c r="S1735" s="10"/>
    </row>
    <row r="1736" spans="1:19" x14ac:dyDescent="0.25">
      <c r="A1736" s="10"/>
      <c r="B1736" s="4" t="str">
        <f t="shared" ref="B1736:B1799" si="140">IF(ISNUMBER($F1736),UserID,"")</f>
        <v/>
      </c>
      <c r="C1736" s="5" t="str">
        <f t="shared" ref="C1736:C1799" si="141">IF(ISNUMBER($F1736),Spacecraft,"")</f>
        <v/>
      </c>
      <c r="D1736" s="5" t="str">
        <f t="shared" ref="D1736:D1799" si="142">IF(ISNUMBER($F1736),OperationType,"")</f>
        <v/>
      </c>
      <c r="E1736" s="5" t="str">
        <f t="shared" ref="E1736:E1799" si="143">IF(ISNUMBER($F1736),NumberOfOps,"")</f>
        <v/>
      </c>
      <c r="F1736" s="5" t="str">
        <f>'CALC | Main Engine'!$B1736</f>
        <v/>
      </c>
      <c r="G1736" s="27" t="str">
        <f>'CALC | Main Engine'!$C1736</f>
        <v/>
      </c>
      <c r="H1736" s="6" t="str">
        <f>'CALC | Main Engine'!$E1736</f>
        <v/>
      </c>
      <c r="I1736" s="34" t="str">
        <f>IFERROR('CALC | Main Engine'!$F1736*INDEX(MassUnitsTable[],MATCH($R$3,MassUnitsTable[Mass Units],0),2), "")</f>
        <v/>
      </c>
      <c r="J1736" s="27" t="str">
        <f>IFERROR('CALC | Booster'!$F1736*INDEX(MassUnitsTable[],MATCH($R$3,MassUnitsTable[Mass Units],0),2), "")</f>
        <v/>
      </c>
      <c r="K1736" s="32" t="str">
        <f t="shared" si="139"/>
        <v/>
      </c>
      <c r="L1736" s="34" t="str">
        <f>IFERROR(('CALC | Main Engine'!N1736+'CALC | Booster'!N1736)*INDEX(MassUnitsTable[],MATCH($R$3,MassUnitsTable[Mass Units],0),2), "")</f>
        <v/>
      </c>
      <c r="M1736" s="27" t="str">
        <f>IFERROR(('CALC | Main Engine'!O1736+'CALC | Booster'!O1736)*INDEX(MassUnitsTable[],MATCH($R$3,MassUnitsTable[Mass Units],0),2), "")</f>
        <v/>
      </c>
      <c r="N1736" s="27" t="str">
        <f>IFERROR(('CALC | Main Engine'!P1736+'CALC | Booster'!P1736)*INDEX(MassUnitsTable[],MATCH($R$3,MassUnitsTable[Mass Units],0),2), "")</f>
        <v/>
      </c>
      <c r="O1736" s="27" t="str">
        <f>IFERROR(('CALC | Main Engine'!Q1736+'CALC | Booster'!Q1736)*INDEX(MassUnitsTable[],MATCH($R$3,MassUnitsTable[Mass Units],0),2), "")</f>
        <v/>
      </c>
      <c r="P1736" s="27" t="str">
        <f>IFERROR(('CALC | Main Engine'!R1736+'CALC | Booster'!R1736)*INDEX(MassUnitsTable[],MATCH($R$3,MassUnitsTable[Mass Units],0),2), "")</f>
        <v/>
      </c>
      <c r="Q1736" s="27" t="str">
        <f>IFERROR(('CALC | Main Engine'!S1736+'CALC | Booster'!S1736)*INDEX(MassUnitsTable[],MATCH($R$3,MassUnitsTable[Mass Units],0),2), "")</f>
        <v/>
      </c>
      <c r="R1736" s="32" t="str">
        <f>IFERROR(('CALC | Main Engine'!T1736+'CALC | Booster'!T1736)*INDEX(MassUnitsTable[],MATCH($R$3,MassUnitsTable[Mass Units],0),2), "")</f>
        <v/>
      </c>
      <c r="S1736" s="10"/>
    </row>
    <row r="1737" spans="1:19" x14ac:dyDescent="0.25">
      <c r="A1737" s="10"/>
      <c r="B1737" s="4" t="str">
        <f t="shared" si="140"/>
        <v/>
      </c>
      <c r="C1737" s="5" t="str">
        <f t="shared" si="141"/>
        <v/>
      </c>
      <c r="D1737" s="5" t="str">
        <f t="shared" si="142"/>
        <v/>
      </c>
      <c r="E1737" s="5" t="str">
        <f t="shared" si="143"/>
        <v/>
      </c>
      <c r="F1737" s="5" t="str">
        <f>'CALC | Main Engine'!$B1737</f>
        <v/>
      </c>
      <c r="G1737" s="27" t="str">
        <f>'CALC | Main Engine'!$C1737</f>
        <v/>
      </c>
      <c r="H1737" s="6" t="str">
        <f>'CALC | Main Engine'!$E1737</f>
        <v/>
      </c>
      <c r="I1737" s="34" t="str">
        <f>IFERROR('CALC | Main Engine'!$F1737*INDEX(MassUnitsTable[],MATCH($R$3,MassUnitsTable[Mass Units],0),2), "")</f>
        <v/>
      </c>
      <c r="J1737" s="27" t="str">
        <f>IFERROR('CALC | Booster'!$F1737*INDEX(MassUnitsTable[],MATCH($R$3,MassUnitsTable[Mass Units],0),2), "")</f>
        <v/>
      </c>
      <c r="K1737" s="32" t="str">
        <f t="shared" ref="K1737:K1800" si="144">IFERROR(I1737+J1737, "")</f>
        <v/>
      </c>
      <c r="L1737" s="34" t="str">
        <f>IFERROR(('CALC | Main Engine'!N1737+'CALC | Booster'!N1737)*INDEX(MassUnitsTable[],MATCH($R$3,MassUnitsTable[Mass Units],0),2), "")</f>
        <v/>
      </c>
      <c r="M1737" s="27" t="str">
        <f>IFERROR(('CALC | Main Engine'!O1737+'CALC | Booster'!O1737)*INDEX(MassUnitsTable[],MATCH($R$3,MassUnitsTable[Mass Units],0),2), "")</f>
        <v/>
      </c>
      <c r="N1737" s="27" t="str">
        <f>IFERROR(('CALC | Main Engine'!P1737+'CALC | Booster'!P1737)*INDEX(MassUnitsTable[],MATCH($R$3,MassUnitsTable[Mass Units],0),2), "")</f>
        <v/>
      </c>
      <c r="O1737" s="27" t="str">
        <f>IFERROR(('CALC | Main Engine'!Q1737+'CALC | Booster'!Q1737)*INDEX(MassUnitsTable[],MATCH($R$3,MassUnitsTable[Mass Units],0),2), "")</f>
        <v/>
      </c>
      <c r="P1737" s="27" t="str">
        <f>IFERROR(('CALC | Main Engine'!R1737+'CALC | Booster'!R1737)*INDEX(MassUnitsTable[],MATCH($R$3,MassUnitsTable[Mass Units],0),2), "")</f>
        <v/>
      </c>
      <c r="Q1737" s="27" t="str">
        <f>IFERROR(('CALC | Main Engine'!S1737+'CALC | Booster'!S1737)*INDEX(MassUnitsTable[],MATCH($R$3,MassUnitsTable[Mass Units],0),2), "")</f>
        <v/>
      </c>
      <c r="R1737" s="32" t="str">
        <f>IFERROR(('CALC | Main Engine'!T1737+'CALC | Booster'!T1737)*INDEX(MassUnitsTable[],MATCH($R$3,MassUnitsTable[Mass Units],0),2), "")</f>
        <v/>
      </c>
      <c r="S1737" s="10"/>
    </row>
    <row r="1738" spans="1:19" x14ac:dyDescent="0.25">
      <c r="A1738" s="10"/>
      <c r="B1738" s="4" t="str">
        <f t="shared" si="140"/>
        <v/>
      </c>
      <c r="C1738" s="5" t="str">
        <f t="shared" si="141"/>
        <v/>
      </c>
      <c r="D1738" s="5" t="str">
        <f t="shared" si="142"/>
        <v/>
      </c>
      <c r="E1738" s="5" t="str">
        <f t="shared" si="143"/>
        <v/>
      </c>
      <c r="F1738" s="5" t="str">
        <f>'CALC | Main Engine'!$B1738</f>
        <v/>
      </c>
      <c r="G1738" s="27" t="str">
        <f>'CALC | Main Engine'!$C1738</f>
        <v/>
      </c>
      <c r="H1738" s="6" t="str">
        <f>'CALC | Main Engine'!$E1738</f>
        <v/>
      </c>
      <c r="I1738" s="34" t="str">
        <f>IFERROR('CALC | Main Engine'!$F1738*INDEX(MassUnitsTable[],MATCH($R$3,MassUnitsTable[Mass Units],0),2), "")</f>
        <v/>
      </c>
      <c r="J1738" s="27" t="str">
        <f>IFERROR('CALC | Booster'!$F1738*INDEX(MassUnitsTable[],MATCH($R$3,MassUnitsTable[Mass Units],0),2), "")</f>
        <v/>
      </c>
      <c r="K1738" s="32" t="str">
        <f t="shared" si="144"/>
        <v/>
      </c>
      <c r="L1738" s="34" t="str">
        <f>IFERROR(('CALC | Main Engine'!N1738+'CALC | Booster'!N1738)*INDEX(MassUnitsTable[],MATCH($R$3,MassUnitsTable[Mass Units],0),2), "")</f>
        <v/>
      </c>
      <c r="M1738" s="27" t="str">
        <f>IFERROR(('CALC | Main Engine'!O1738+'CALC | Booster'!O1738)*INDEX(MassUnitsTable[],MATCH($R$3,MassUnitsTable[Mass Units],0),2), "")</f>
        <v/>
      </c>
      <c r="N1738" s="27" t="str">
        <f>IFERROR(('CALC | Main Engine'!P1738+'CALC | Booster'!P1738)*INDEX(MassUnitsTable[],MATCH($R$3,MassUnitsTable[Mass Units],0),2), "")</f>
        <v/>
      </c>
      <c r="O1738" s="27" t="str">
        <f>IFERROR(('CALC | Main Engine'!Q1738+'CALC | Booster'!Q1738)*INDEX(MassUnitsTable[],MATCH($R$3,MassUnitsTable[Mass Units],0),2), "")</f>
        <v/>
      </c>
      <c r="P1738" s="27" t="str">
        <f>IFERROR(('CALC | Main Engine'!R1738+'CALC | Booster'!R1738)*INDEX(MassUnitsTable[],MATCH($R$3,MassUnitsTable[Mass Units],0),2), "")</f>
        <v/>
      </c>
      <c r="Q1738" s="27" t="str">
        <f>IFERROR(('CALC | Main Engine'!S1738+'CALC | Booster'!S1738)*INDEX(MassUnitsTable[],MATCH($R$3,MassUnitsTable[Mass Units],0),2), "")</f>
        <v/>
      </c>
      <c r="R1738" s="32" t="str">
        <f>IFERROR(('CALC | Main Engine'!T1738+'CALC | Booster'!T1738)*INDEX(MassUnitsTable[],MATCH($R$3,MassUnitsTable[Mass Units],0),2), "")</f>
        <v/>
      </c>
      <c r="S1738" s="10"/>
    </row>
    <row r="1739" spans="1:19" x14ac:dyDescent="0.25">
      <c r="A1739" s="10"/>
      <c r="B1739" s="4" t="str">
        <f t="shared" si="140"/>
        <v/>
      </c>
      <c r="C1739" s="5" t="str">
        <f t="shared" si="141"/>
        <v/>
      </c>
      <c r="D1739" s="5" t="str">
        <f t="shared" si="142"/>
        <v/>
      </c>
      <c r="E1739" s="5" t="str">
        <f t="shared" si="143"/>
        <v/>
      </c>
      <c r="F1739" s="5" t="str">
        <f>'CALC | Main Engine'!$B1739</f>
        <v/>
      </c>
      <c r="G1739" s="27" t="str">
        <f>'CALC | Main Engine'!$C1739</f>
        <v/>
      </c>
      <c r="H1739" s="6" t="str">
        <f>'CALC | Main Engine'!$E1739</f>
        <v/>
      </c>
      <c r="I1739" s="34" t="str">
        <f>IFERROR('CALC | Main Engine'!$F1739*INDEX(MassUnitsTable[],MATCH($R$3,MassUnitsTable[Mass Units],0),2), "")</f>
        <v/>
      </c>
      <c r="J1739" s="27" t="str">
        <f>IFERROR('CALC | Booster'!$F1739*INDEX(MassUnitsTable[],MATCH($R$3,MassUnitsTable[Mass Units],0),2), "")</f>
        <v/>
      </c>
      <c r="K1739" s="32" t="str">
        <f t="shared" si="144"/>
        <v/>
      </c>
      <c r="L1739" s="34" t="str">
        <f>IFERROR(('CALC | Main Engine'!N1739+'CALC | Booster'!N1739)*INDEX(MassUnitsTable[],MATCH($R$3,MassUnitsTable[Mass Units],0),2), "")</f>
        <v/>
      </c>
      <c r="M1739" s="27" t="str">
        <f>IFERROR(('CALC | Main Engine'!O1739+'CALC | Booster'!O1739)*INDEX(MassUnitsTable[],MATCH($R$3,MassUnitsTable[Mass Units],0),2), "")</f>
        <v/>
      </c>
      <c r="N1739" s="27" t="str">
        <f>IFERROR(('CALC | Main Engine'!P1739+'CALC | Booster'!P1739)*INDEX(MassUnitsTable[],MATCH($R$3,MassUnitsTable[Mass Units],0),2), "")</f>
        <v/>
      </c>
      <c r="O1739" s="27" t="str">
        <f>IFERROR(('CALC | Main Engine'!Q1739+'CALC | Booster'!Q1739)*INDEX(MassUnitsTable[],MATCH($R$3,MassUnitsTable[Mass Units],0),2), "")</f>
        <v/>
      </c>
      <c r="P1739" s="27" t="str">
        <f>IFERROR(('CALC | Main Engine'!R1739+'CALC | Booster'!R1739)*INDEX(MassUnitsTable[],MATCH($R$3,MassUnitsTable[Mass Units],0),2), "")</f>
        <v/>
      </c>
      <c r="Q1739" s="27" t="str">
        <f>IFERROR(('CALC | Main Engine'!S1739+'CALC | Booster'!S1739)*INDEX(MassUnitsTable[],MATCH($R$3,MassUnitsTable[Mass Units],0),2), "")</f>
        <v/>
      </c>
      <c r="R1739" s="32" t="str">
        <f>IFERROR(('CALC | Main Engine'!T1739+'CALC | Booster'!T1739)*INDEX(MassUnitsTable[],MATCH($R$3,MassUnitsTable[Mass Units],0),2), "")</f>
        <v/>
      </c>
      <c r="S1739" s="10"/>
    </row>
    <row r="1740" spans="1:19" x14ac:dyDescent="0.25">
      <c r="A1740" s="10"/>
      <c r="B1740" s="4" t="str">
        <f t="shared" si="140"/>
        <v/>
      </c>
      <c r="C1740" s="5" t="str">
        <f t="shared" si="141"/>
        <v/>
      </c>
      <c r="D1740" s="5" t="str">
        <f t="shared" si="142"/>
        <v/>
      </c>
      <c r="E1740" s="5" t="str">
        <f t="shared" si="143"/>
        <v/>
      </c>
      <c r="F1740" s="5" t="str">
        <f>'CALC | Main Engine'!$B1740</f>
        <v/>
      </c>
      <c r="G1740" s="27" t="str">
        <f>'CALC | Main Engine'!$C1740</f>
        <v/>
      </c>
      <c r="H1740" s="6" t="str">
        <f>'CALC | Main Engine'!$E1740</f>
        <v/>
      </c>
      <c r="I1740" s="34" t="str">
        <f>IFERROR('CALC | Main Engine'!$F1740*INDEX(MassUnitsTable[],MATCH($R$3,MassUnitsTable[Mass Units],0),2), "")</f>
        <v/>
      </c>
      <c r="J1740" s="27" t="str">
        <f>IFERROR('CALC | Booster'!$F1740*INDEX(MassUnitsTable[],MATCH($R$3,MassUnitsTable[Mass Units],0),2), "")</f>
        <v/>
      </c>
      <c r="K1740" s="32" t="str">
        <f t="shared" si="144"/>
        <v/>
      </c>
      <c r="L1740" s="34" t="str">
        <f>IFERROR(('CALC | Main Engine'!N1740+'CALC | Booster'!N1740)*INDEX(MassUnitsTable[],MATCH($R$3,MassUnitsTable[Mass Units],0),2), "")</f>
        <v/>
      </c>
      <c r="M1740" s="27" t="str">
        <f>IFERROR(('CALC | Main Engine'!O1740+'CALC | Booster'!O1740)*INDEX(MassUnitsTable[],MATCH($R$3,MassUnitsTable[Mass Units],0),2), "")</f>
        <v/>
      </c>
      <c r="N1740" s="27" t="str">
        <f>IFERROR(('CALC | Main Engine'!P1740+'CALC | Booster'!P1740)*INDEX(MassUnitsTable[],MATCH($R$3,MassUnitsTable[Mass Units],0),2), "")</f>
        <v/>
      </c>
      <c r="O1740" s="27" t="str">
        <f>IFERROR(('CALC | Main Engine'!Q1740+'CALC | Booster'!Q1740)*INDEX(MassUnitsTable[],MATCH($R$3,MassUnitsTable[Mass Units],0),2), "")</f>
        <v/>
      </c>
      <c r="P1740" s="27" t="str">
        <f>IFERROR(('CALC | Main Engine'!R1740+'CALC | Booster'!R1740)*INDEX(MassUnitsTable[],MATCH($R$3,MassUnitsTable[Mass Units],0),2), "")</f>
        <v/>
      </c>
      <c r="Q1740" s="27" t="str">
        <f>IFERROR(('CALC | Main Engine'!S1740+'CALC | Booster'!S1740)*INDEX(MassUnitsTable[],MATCH($R$3,MassUnitsTable[Mass Units],0),2), "")</f>
        <v/>
      </c>
      <c r="R1740" s="32" t="str">
        <f>IFERROR(('CALC | Main Engine'!T1740+'CALC | Booster'!T1740)*INDEX(MassUnitsTable[],MATCH($R$3,MassUnitsTable[Mass Units],0),2), "")</f>
        <v/>
      </c>
      <c r="S1740" s="10"/>
    </row>
    <row r="1741" spans="1:19" x14ac:dyDescent="0.25">
      <c r="A1741" s="10"/>
      <c r="B1741" s="4" t="str">
        <f t="shared" si="140"/>
        <v/>
      </c>
      <c r="C1741" s="5" t="str">
        <f t="shared" si="141"/>
        <v/>
      </c>
      <c r="D1741" s="5" t="str">
        <f t="shared" si="142"/>
        <v/>
      </c>
      <c r="E1741" s="5" t="str">
        <f t="shared" si="143"/>
        <v/>
      </c>
      <c r="F1741" s="5" t="str">
        <f>'CALC | Main Engine'!$B1741</f>
        <v/>
      </c>
      <c r="G1741" s="27" t="str">
        <f>'CALC | Main Engine'!$C1741</f>
        <v/>
      </c>
      <c r="H1741" s="6" t="str">
        <f>'CALC | Main Engine'!$E1741</f>
        <v/>
      </c>
      <c r="I1741" s="34" t="str">
        <f>IFERROR('CALC | Main Engine'!$F1741*INDEX(MassUnitsTable[],MATCH($R$3,MassUnitsTable[Mass Units],0),2), "")</f>
        <v/>
      </c>
      <c r="J1741" s="27" t="str">
        <f>IFERROR('CALC | Booster'!$F1741*INDEX(MassUnitsTable[],MATCH($R$3,MassUnitsTable[Mass Units],0),2), "")</f>
        <v/>
      </c>
      <c r="K1741" s="32" t="str">
        <f t="shared" si="144"/>
        <v/>
      </c>
      <c r="L1741" s="34" t="str">
        <f>IFERROR(('CALC | Main Engine'!N1741+'CALC | Booster'!N1741)*INDEX(MassUnitsTable[],MATCH($R$3,MassUnitsTable[Mass Units],0),2), "")</f>
        <v/>
      </c>
      <c r="M1741" s="27" t="str">
        <f>IFERROR(('CALC | Main Engine'!O1741+'CALC | Booster'!O1741)*INDEX(MassUnitsTable[],MATCH($R$3,MassUnitsTable[Mass Units],0),2), "")</f>
        <v/>
      </c>
      <c r="N1741" s="27" t="str">
        <f>IFERROR(('CALC | Main Engine'!P1741+'CALC | Booster'!P1741)*INDEX(MassUnitsTable[],MATCH($R$3,MassUnitsTable[Mass Units],0),2), "")</f>
        <v/>
      </c>
      <c r="O1741" s="27" t="str">
        <f>IFERROR(('CALC | Main Engine'!Q1741+'CALC | Booster'!Q1741)*INDEX(MassUnitsTable[],MATCH($R$3,MassUnitsTable[Mass Units],0),2), "")</f>
        <v/>
      </c>
      <c r="P1741" s="27" t="str">
        <f>IFERROR(('CALC | Main Engine'!R1741+'CALC | Booster'!R1741)*INDEX(MassUnitsTable[],MATCH($R$3,MassUnitsTable[Mass Units],0),2), "")</f>
        <v/>
      </c>
      <c r="Q1741" s="27" t="str">
        <f>IFERROR(('CALC | Main Engine'!S1741+'CALC | Booster'!S1741)*INDEX(MassUnitsTable[],MATCH($R$3,MassUnitsTable[Mass Units],0),2), "")</f>
        <v/>
      </c>
      <c r="R1741" s="32" t="str">
        <f>IFERROR(('CALC | Main Engine'!T1741+'CALC | Booster'!T1741)*INDEX(MassUnitsTable[],MATCH($R$3,MassUnitsTable[Mass Units],0),2), "")</f>
        <v/>
      </c>
      <c r="S1741" s="10"/>
    </row>
    <row r="1742" spans="1:19" x14ac:dyDescent="0.25">
      <c r="A1742" s="10"/>
      <c r="B1742" s="4" t="str">
        <f t="shared" si="140"/>
        <v/>
      </c>
      <c r="C1742" s="5" t="str">
        <f t="shared" si="141"/>
        <v/>
      </c>
      <c r="D1742" s="5" t="str">
        <f t="shared" si="142"/>
        <v/>
      </c>
      <c r="E1742" s="5" t="str">
        <f t="shared" si="143"/>
        <v/>
      </c>
      <c r="F1742" s="5" t="str">
        <f>'CALC | Main Engine'!$B1742</f>
        <v/>
      </c>
      <c r="G1742" s="27" t="str">
        <f>'CALC | Main Engine'!$C1742</f>
        <v/>
      </c>
      <c r="H1742" s="6" t="str">
        <f>'CALC | Main Engine'!$E1742</f>
        <v/>
      </c>
      <c r="I1742" s="34" t="str">
        <f>IFERROR('CALC | Main Engine'!$F1742*INDEX(MassUnitsTable[],MATCH($R$3,MassUnitsTable[Mass Units],0),2), "")</f>
        <v/>
      </c>
      <c r="J1742" s="27" t="str">
        <f>IFERROR('CALC | Booster'!$F1742*INDEX(MassUnitsTable[],MATCH($R$3,MassUnitsTable[Mass Units],0),2), "")</f>
        <v/>
      </c>
      <c r="K1742" s="32" t="str">
        <f t="shared" si="144"/>
        <v/>
      </c>
      <c r="L1742" s="34" t="str">
        <f>IFERROR(('CALC | Main Engine'!N1742+'CALC | Booster'!N1742)*INDEX(MassUnitsTable[],MATCH($R$3,MassUnitsTable[Mass Units],0),2), "")</f>
        <v/>
      </c>
      <c r="M1742" s="27" t="str">
        <f>IFERROR(('CALC | Main Engine'!O1742+'CALC | Booster'!O1742)*INDEX(MassUnitsTable[],MATCH($R$3,MassUnitsTable[Mass Units],0),2), "")</f>
        <v/>
      </c>
      <c r="N1742" s="27" t="str">
        <f>IFERROR(('CALC | Main Engine'!P1742+'CALC | Booster'!P1742)*INDEX(MassUnitsTable[],MATCH($R$3,MassUnitsTable[Mass Units],0),2), "")</f>
        <v/>
      </c>
      <c r="O1742" s="27" t="str">
        <f>IFERROR(('CALC | Main Engine'!Q1742+'CALC | Booster'!Q1742)*INDEX(MassUnitsTable[],MATCH($R$3,MassUnitsTable[Mass Units],0),2), "")</f>
        <v/>
      </c>
      <c r="P1742" s="27" t="str">
        <f>IFERROR(('CALC | Main Engine'!R1742+'CALC | Booster'!R1742)*INDEX(MassUnitsTable[],MATCH($R$3,MassUnitsTable[Mass Units],0),2), "")</f>
        <v/>
      </c>
      <c r="Q1742" s="27" t="str">
        <f>IFERROR(('CALC | Main Engine'!S1742+'CALC | Booster'!S1742)*INDEX(MassUnitsTable[],MATCH($R$3,MassUnitsTable[Mass Units],0),2), "")</f>
        <v/>
      </c>
      <c r="R1742" s="32" t="str">
        <f>IFERROR(('CALC | Main Engine'!T1742+'CALC | Booster'!T1742)*INDEX(MassUnitsTable[],MATCH($R$3,MassUnitsTable[Mass Units],0),2), "")</f>
        <v/>
      </c>
      <c r="S1742" s="10"/>
    </row>
    <row r="1743" spans="1:19" x14ac:dyDescent="0.25">
      <c r="A1743" s="10"/>
      <c r="B1743" s="4" t="str">
        <f t="shared" si="140"/>
        <v/>
      </c>
      <c r="C1743" s="5" t="str">
        <f t="shared" si="141"/>
        <v/>
      </c>
      <c r="D1743" s="5" t="str">
        <f t="shared" si="142"/>
        <v/>
      </c>
      <c r="E1743" s="5" t="str">
        <f t="shared" si="143"/>
        <v/>
      </c>
      <c r="F1743" s="5" t="str">
        <f>'CALC | Main Engine'!$B1743</f>
        <v/>
      </c>
      <c r="G1743" s="27" t="str">
        <f>'CALC | Main Engine'!$C1743</f>
        <v/>
      </c>
      <c r="H1743" s="6" t="str">
        <f>'CALC | Main Engine'!$E1743</f>
        <v/>
      </c>
      <c r="I1743" s="34" t="str">
        <f>IFERROR('CALC | Main Engine'!$F1743*INDEX(MassUnitsTable[],MATCH($R$3,MassUnitsTable[Mass Units],0),2), "")</f>
        <v/>
      </c>
      <c r="J1743" s="27" t="str">
        <f>IFERROR('CALC | Booster'!$F1743*INDEX(MassUnitsTable[],MATCH($R$3,MassUnitsTable[Mass Units],0),2), "")</f>
        <v/>
      </c>
      <c r="K1743" s="32" t="str">
        <f t="shared" si="144"/>
        <v/>
      </c>
      <c r="L1743" s="34" t="str">
        <f>IFERROR(('CALC | Main Engine'!N1743+'CALC | Booster'!N1743)*INDEX(MassUnitsTable[],MATCH($R$3,MassUnitsTable[Mass Units],0),2), "")</f>
        <v/>
      </c>
      <c r="M1743" s="27" t="str">
        <f>IFERROR(('CALC | Main Engine'!O1743+'CALC | Booster'!O1743)*INDEX(MassUnitsTable[],MATCH($R$3,MassUnitsTable[Mass Units],0),2), "")</f>
        <v/>
      </c>
      <c r="N1743" s="27" t="str">
        <f>IFERROR(('CALC | Main Engine'!P1743+'CALC | Booster'!P1743)*INDEX(MassUnitsTable[],MATCH($R$3,MassUnitsTable[Mass Units],0),2), "")</f>
        <v/>
      </c>
      <c r="O1743" s="27" t="str">
        <f>IFERROR(('CALC | Main Engine'!Q1743+'CALC | Booster'!Q1743)*INDEX(MassUnitsTable[],MATCH($R$3,MassUnitsTable[Mass Units],0),2), "")</f>
        <v/>
      </c>
      <c r="P1743" s="27" t="str">
        <f>IFERROR(('CALC | Main Engine'!R1743+'CALC | Booster'!R1743)*INDEX(MassUnitsTable[],MATCH($R$3,MassUnitsTable[Mass Units],0),2), "")</f>
        <v/>
      </c>
      <c r="Q1743" s="27" t="str">
        <f>IFERROR(('CALC | Main Engine'!S1743+'CALC | Booster'!S1743)*INDEX(MassUnitsTable[],MATCH($R$3,MassUnitsTable[Mass Units],0),2), "")</f>
        <v/>
      </c>
      <c r="R1743" s="32" t="str">
        <f>IFERROR(('CALC | Main Engine'!T1743+'CALC | Booster'!T1743)*INDEX(MassUnitsTable[],MATCH($R$3,MassUnitsTable[Mass Units],0),2), "")</f>
        <v/>
      </c>
      <c r="S1743" s="10"/>
    </row>
    <row r="1744" spans="1:19" x14ac:dyDescent="0.25">
      <c r="A1744" s="10"/>
      <c r="B1744" s="4" t="str">
        <f t="shared" si="140"/>
        <v/>
      </c>
      <c r="C1744" s="5" t="str">
        <f t="shared" si="141"/>
        <v/>
      </c>
      <c r="D1744" s="5" t="str">
        <f t="shared" si="142"/>
        <v/>
      </c>
      <c r="E1744" s="5" t="str">
        <f t="shared" si="143"/>
        <v/>
      </c>
      <c r="F1744" s="5" t="str">
        <f>'CALC | Main Engine'!$B1744</f>
        <v/>
      </c>
      <c r="G1744" s="27" t="str">
        <f>'CALC | Main Engine'!$C1744</f>
        <v/>
      </c>
      <c r="H1744" s="6" t="str">
        <f>'CALC | Main Engine'!$E1744</f>
        <v/>
      </c>
      <c r="I1744" s="34" t="str">
        <f>IFERROR('CALC | Main Engine'!$F1744*INDEX(MassUnitsTable[],MATCH($R$3,MassUnitsTable[Mass Units],0),2), "")</f>
        <v/>
      </c>
      <c r="J1744" s="27" t="str">
        <f>IFERROR('CALC | Booster'!$F1744*INDEX(MassUnitsTable[],MATCH($R$3,MassUnitsTable[Mass Units],0),2), "")</f>
        <v/>
      </c>
      <c r="K1744" s="32" t="str">
        <f t="shared" si="144"/>
        <v/>
      </c>
      <c r="L1744" s="34" t="str">
        <f>IFERROR(('CALC | Main Engine'!N1744+'CALC | Booster'!N1744)*INDEX(MassUnitsTable[],MATCH($R$3,MassUnitsTable[Mass Units],0),2), "")</f>
        <v/>
      </c>
      <c r="M1744" s="27" t="str">
        <f>IFERROR(('CALC | Main Engine'!O1744+'CALC | Booster'!O1744)*INDEX(MassUnitsTable[],MATCH($R$3,MassUnitsTable[Mass Units],0),2), "")</f>
        <v/>
      </c>
      <c r="N1744" s="27" t="str">
        <f>IFERROR(('CALC | Main Engine'!P1744+'CALC | Booster'!P1744)*INDEX(MassUnitsTable[],MATCH($R$3,MassUnitsTable[Mass Units],0),2), "")</f>
        <v/>
      </c>
      <c r="O1744" s="27" t="str">
        <f>IFERROR(('CALC | Main Engine'!Q1744+'CALC | Booster'!Q1744)*INDEX(MassUnitsTable[],MATCH($R$3,MassUnitsTable[Mass Units],0),2), "")</f>
        <v/>
      </c>
      <c r="P1744" s="27" t="str">
        <f>IFERROR(('CALC | Main Engine'!R1744+'CALC | Booster'!R1744)*INDEX(MassUnitsTable[],MATCH($R$3,MassUnitsTable[Mass Units],0),2), "")</f>
        <v/>
      </c>
      <c r="Q1744" s="27" t="str">
        <f>IFERROR(('CALC | Main Engine'!S1744+'CALC | Booster'!S1744)*INDEX(MassUnitsTable[],MATCH($R$3,MassUnitsTable[Mass Units],0),2), "")</f>
        <v/>
      </c>
      <c r="R1744" s="32" t="str">
        <f>IFERROR(('CALC | Main Engine'!T1744+'CALC | Booster'!T1744)*INDEX(MassUnitsTable[],MATCH($R$3,MassUnitsTable[Mass Units],0),2), "")</f>
        <v/>
      </c>
      <c r="S1744" s="10"/>
    </row>
    <row r="1745" spans="1:19" x14ac:dyDescent="0.25">
      <c r="A1745" s="10"/>
      <c r="B1745" s="4" t="str">
        <f t="shared" si="140"/>
        <v/>
      </c>
      <c r="C1745" s="5" t="str">
        <f t="shared" si="141"/>
        <v/>
      </c>
      <c r="D1745" s="5" t="str">
        <f t="shared" si="142"/>
        <v/>
      </c>
      <c r="E1745" s="5" t="str">
        <f t="shared" si="143"/>
        <v/>
      </c>
      <c r="F1745" s="5" t="str">
        <f>'CALC | Main Engine'!$B1745</f>
        <v/>
      </c>
      <c r="G1745" s="27" t="str">
        <f>'CALC | Main Engine'!$C1745</f>
        <v/>
      </c>
      <c r="H1745" s="6" t="str">
        <f>'CALC | Main Engine'!$E1745</f>
        <v/>
      </c>
      <c r="I1745" s="34" t="str">
        <f>IFERROR('CALC | Main Engine'!$F1745*INDEX(MassUnitsTable[],MATCH($R$3,MassUnitsTable[Mass Units],0),2), "")</f>
        <v/>
      </c>
      <c r="J1745" s="27" t="str">
        <f>IFERROR('CALC | Booster'!$F1745*INDEX(MassUnitsTable[],MATCH($R$3,MassUnitsTable[Mass Units],0),2), "")</f>
        <v/>
      </c>
      <c r="K1745" s="32" t="str">
        <f t="shared" si="144"/>
        <v/>
      </c>
      <c r="L1745" s="34" t="str">
        <f>IFERROR(('CALC | Main Engine'!N1745+'CALC | Booster'!N1745)*INDEX(MassUnitsTable[],MATCH($R$3,MassUnitsTable[Mass Units],0),2), "")</f>
        <v/>
      </c>
      <c r="M1745" s="27" t="str">
        <f>IFERROR(('CALC | Main Engine'!O1745+'CALC | Booster'!O1745)*INDEX(MassUnitsTable[],MATCH($R$3,MassUnitsTable[Mass Units],0),2), "")</f>
        <v/>
      </c>
      <c r="N1745" s="27" t="str">
        <f>IFERROR(('CALC | Main Engine'!P1745+'CALC | Booster'!P1745)*INDEX(MassUnitsTable[],MATCH($R$3,MassUnitsTable[Mass Units],0),2), "")</f>
        <v/>
      </c>
      <c r="O1745" s="27" t="str">
        <f>IFERROR(('CALC | Main Engine'!Q1745+'CALC | Booster'!Q1745)*INDEX(MassUnitsTable[],MATCH($R$3,MassUnitsTable[Mass Units],0),2), "")</f>
        <v/>
      </c>
      <c r="P1745" s="27" t="str">
        <f>IFERROR(('CALC | Main Engine'!R1745+'CALC | Booster'!R1745)*INDEX(MassUnitsTable[],MATCH($R$3,MassUnitsTable[Mass Units],0),2), "")</f>
        <v/>
      </c>
      <c r="Q1745" s="27" t="str">
        <f>IFERROR(('CALC | Main Engine'!S1745+'CALC | Booster'!S1745)*INDEX(MassUnitsTable[],MATCH($R$3,MassUnitsTable[Mass Units],0),2), "")</f>
        <v/>
      </c>
      <c r="R1745" s="32" t="str">
        <f>IFERROR(('CALC | Main Engine'!T1745+'CALC | Booster'!T1745)*INDEX(MassUnitsTable[],MATCH($R$3,MassUnitsTable[Mass Units],0),2), "")</f>
        <v/>
      </c>
      <c r="S1745" s="10"/>
    </row>
    <row r="1746" spans="1:19" x14ac:dyDescent="0.25">
      <c r="A1746" s="10"/>
      <c r="B1746" s="4" t="str">
        <f t="shared" si="140"/>
        <v/>
      </c>
      <c r="C1746" s="5" t="str">
        <f t="shared" si="141"/>
        <v/>
      </c>
      <c r="D1746" s="5" t="str">
        <f t="shared" si="142"/>
        <v/>
      </c>
      <c r="E1746" s="5" t="str">
        <f t="shared" si="143"/>
        <v/>
      </c>
      <c r="F1746" s="5" t="str">
        <f>'CALC | Main Engine'!$B1746</f>
        <v/>
      </c>
      <c r="G1746" s="27" t="str">
        <f>'CALC | Main Engine'!$C1746</f>
        <v/>
      </c>
      <c r="H1746" s="6" t="str">
        <f>'CALC | Main Engine'!$E1746</f>
        <v/>
      </c>
      <c r="I1746" s="34" t="str">
        <f>IFERROR('CALC | Main Engine'!$F1746*INDEX(MassUnitsTable[],MATCH($R$3,MassUnitsTable[Mass Units],0),2), "")</f>
        <v/>
      </c>
      <c r="J1746" s="27" t="str">
        <f>IFERROR('CALC | Booster'!$F1746*INDEX(MassUnitsTable[],MATCH($R$3,MassUnitsTable[Mass Units],0),2), "")</f>
        <v/>
      </c>
      <c r="K1746" s="32" t="str">
        <f t="shared" si="144"/>
        <v/>
      </c>
      <c r="L1746" s="34" t="str">
        <f>IFERROR(('CALC | Main Engine'!N1746+'CALC | Booster'!N1746)*INDEX(MassUnitsTable[],MATCH($R$3,MassUnitsTable[Mass Units],0),2), "")</f>
        <v/>
      </c>
      <c r="M1746" s="27" t="str">
        <f>IFERROR(('CALC | Main Engine'!O1746+'CALC | Booster'!O1746)*INDEX(MassUnitsTable[],MATCH($R$3,MassUnitsTable[Mass Units],0),2), "")</f>
        <v/>
      </c>
      <c r="N1746" s="27" t="str">
        <f>IFERROR(('CALC | Main Engine'!P1746+'CALC | Booster'!P1746)*INDEX(MassUnitsTable[],MATCH($R$3,MassUnitsTable[Mass Units],0),2), "")</f>
        <v/>
      </c>
      <c r="O1746" s="27" t="str">
        <f>IFERROR(('CALC | Main Engine'!Q1746+'CALC | Booster'!Q1746)*INDEX(MassUnitsTable[],MATCH($R$3,MassUnitsTable[Mass Units],0),2), "")</f>
        <v/>
      </c>
      <c r="P1746" s="27" t="str">
        <f>IFERROR(('CALC | Main Engine'!R1746+'CALC | Booster'!R1746)*INDEX(MassUnitsTable[],MATCH($R$3,MassUnitsTable[Mass Units],0),2), "")</f>
        <v/>
      </c>
      <c r="Q1746" s="27" t="str">
        <f>IFERROR(('CALC | Main Engine'!S1746+'CALC | Booster'!S1746)*INDEX(MassUnitsTable[],MATCH($R$3,MassUnitsTable[Mass Units],0),2), "")</f>
        <v/>
      </c>
      <c r="R1746" s="32" t="str">
        <f>IFERROR(('CALC | Main Engine'!T1746+'CALC | Booster'!T1746)*INDEX(MassUnitsTable[],MATCH($R$3,MassUnitsTable[Mass Units],0),2), "")</f>
        <v/>
      </c>
      <c r="S1746" s="10"/>
    </row>
    <row r="1747" spans="1:19" x14ac:dyDescent="0.25">
      <c r="A1747" s="10"/>
      <c r="B1747" s="4" t="str">
        <f t="shared" si="140"/>
        <v/>
      </c>
      <c r="C1747" s="5" t="str">
        <f t="shared" si="141"/>
        <v/>
      </c>
      <c r="D1747" s="5" t="str">
        <f t="shared" si="142"/>
        <v/>
      </c>
      <c r="E1747" s="5" t="str">
        <f t="shared" si="143"/>
        <v/>
      </c>
      <c r="F1747" s="5" t="str">
        <f>'CALC | Main Engine'!$B1747</f>
        <v/>
      </c>
      <c r="G1747" s="27" t="str">
        <f>'CALC | Main Engine'!$C1747</f>
        <v/>
      </c>
      <c r="H1747" s="6" t="str">
        <f>'CALC | Main Engine'!$E1747</f>
        <v/>
      </c>
      <c r="I1747" s="34" t="str">
        <f>IFERROR('CALC | Main Engine'!$F1747*INDEX(MassUnitsTable[],MATCH($R$3,MassUnitsTable[Mass Units],0),2), "")</f>
        <v/>
      </c>
      <c r="J1747" s="27" t="str">
        <f>IFERROR('CALC | Booster'!$F1747*INDEX(MassUnitsTable[],MATCH($R$3,MassUnitsTable[Mass Units],0),2), "")</f>
        <v/>
      </c>
      <c r="K1747" s="32" t="str">
        <f t="shared" si="144"/>
        <v/>
      </c>
      <c r="L1747" s="34" t="str">
        <f>IFERROR(('CALC | Main Engine'!N1747+'CALC | Booster'!N1747)*INDEX(MassUnitsTable[],MATCH($R$3,MassUnitsTable[Mass Units],0),2), "")</f>
        <v/>
      </c>
      <c r="M1747" s="27" t="str">
        <f>IFERROR(('CALC | Main Engine'!O1747+'CALC | Booster'!O1747)*INDEX(MassUnitsTable[],MATCH($R$3,MassUnitsTable[Mass Units],0),2), "")</f>
        <v/>
      </c>
      <c r="N1747" s="27" t="str">
        <f>IFERROR(('CALC | Main Engine'!P1747+'CALC | Booster'!P1747)*INDEX(MassUnitsTable[],MATCH($R$3,MassUnitsTable[Mass Units],0),2), "")</f>
        <v/>
      </c>
      <c r="O1747" s="27" t="str">
        <f>IFERROR(('CALC | Main Engine'!Q1747+'CALC | Booster'!Q1747)*INDEX(MassUnitsTable[],MATCH($R$3,MassUnitsTable[Mass Units],0),2), "")</f>
        <v/>
      </c>
      <c r="P1747" s="27" t="str">
        <f>IFERROR(('CALC | Main Engine'!R1747+'CALC | Booster'!R1747)*INDEX(MassUnitsTable[],MATCH($R$3,MassUnitsTable[Mass Units],0),2), "")</f>
        <v/>
      </c>
      <c r="Q1747" s="27" t="str">
        <f>IFERROR(('CALC | Main Engine'!S1747+'CALC | Booster'!S1747)*INDEX(MassUnitsTable[],MATCH($R$3,MassUnitsTable[Mass Units],0),2), "")</f>
        <v/>
      </c>
      <c r="R1747" s="32" t="str">
        <f>IFERROR(('CALC | Main Engine'!T1747+'CALC | Booster'!T1747)*INDEX(MassUnitsTable[],MATCH($R$3,MassUnitsTable[Mass Units],0),2), "")</f>
        <v/>
      </c>
      <c r="S1747" s="10"/>
    </row>
    <row r="1748" spans="1:19" x14ac:dyDescent="0.25">
      <c r="A1748" s="10"/>
      <c r="B1748" s="4" t="str">
        <f t="shared" si="140"/>
        <v/>
      </c>
      <c r="C1748" s="5" t="str">
        <f t="shared" si="141"/>
        <v/>
      </c>
      <c r="D1748" s="5" t="str">
        <f t="shared" si="142"/>
        <v/>
      </c>
      <c r="E1748" s="5" t="str">
        <f t="shared" si="143"/>
        <v/>
      </c>
      <c r="F1748" s="5" t="str">
        <f>'CALC | Main Engine'!$B1748</f>
        <v/>
      </c>
      <c r="G1748" s="27" t="str">
        <f>'CALC | Main Engine'!$C1748</f>
        <v/>
      </c>
      <c r="H1748" s="6" t="str">
        <f>'CALC | Main Engine'!$E1748</f>
        <v/>
      </c>
      <c r="I1748" s="34" t="str">
        <f>IFERROR('CALC | Main Engine'!$F1748*INDEX(MassUnitsTable[],MATCH($R$3,MassUnitsTable[Mass Units],0),2), "")</f>
        <v/>
      </c>
      <c r="J1748" s="27" t="str">
        <f>IFERROR('CALC | Booster'!$F1748*INDEX(MassUnitsTable[],MATCH($R$3,MassUnitsTable[Mass Units],0),2), "")</f>
        <v/>
      </c>
      <c r="K1748" s="32" t="str">
        <f t="shared" si="144"/>
        <v/>
      </c>
      <c r="L1748" s="34" t="str">
        <f>IFERROR(('CALC | Main Engine'!N1748+'CALC | Booster'!N1748)*INDEX(MassUnitsTable[],MATCH($R$3,MassUnitsTable[Mass Units],0),2), "")</f>
        <v/>
      </c>
      <c r="M1748" s="27" t="str">
        <f>IFERROR(('CALC | Main Engine'!O1748+'CALC | Booster'!O1748)*INDEX(MassUnitsTable[],MATCH($R$3,MassUnitsTable[Mass Units],0),2), "")</f>
        <v/>
      </c>
      <c r="N1748" s="27" t="str">
        <f>IFERROR(('CALC | Main Engine'!P1748+'CALC | Booster'!P1748)*INDEX(MassUnitsTable[],MATCH($R$3,MassUnitsTable[Mass Units],0),2), "")</f>
        <v/>
      </c>
      <c r="O1748" s="27" t="str">
        <f>IFERROR(('CALC | Main Engine'!Q1748+'CALC | Booster'!Q1748)*INDEX(MassUnitsTable[],MATCH($R$3,MassUnitsTable[Mass Units],0),2), "")</f>
        <v/>
      </c>
      <c r="P1748" s="27" t="str">
        <f>IFERROR(('CALC | Main Engine'!R1748+'CALC | Booster'!R1748)*INDEX(MassUnitsTable[],MATCH($R$3,MassUnitsTable[Mass Units],0),2), "")</f>
        <v/>
      </c>
      <c r="Q1748" s="27" t="str">
        <f>IFERROR(('CALC | Main Engine'!S1748+'CALC | Booster'!S1748)*INDEX(MassUnitsTable[],MATCH($R$3,MassUnitsTable[Mass Units],0),2), "")</f>
        <v/>
      </c>
      <c r="R1748" s="32" t="str">
        <f>IFERROR(('CALC | Main Engine'!T1748+'CALC | Booster'!T1748)*INDEX(MassUnitsTable[],MATCH($R$3,MassUnitsTable[Mass Units],0),2), "")</f>
        <v/>
      </c>
      <c r="S1748" s="10"/>
    </row>
    <row r="1749" spans="1:19" x14ac:dyDescent="0.25">
      <c r="A1749" s="10"/>
      <c r="B1749" s="4" t="str">
        <f t="shared" si="140"/>
        <v/>
      </c>
      <c r="C1749" s="5" t="str">
        <f t="shared" si="141"/>
        <v/>
      </c>
      <c r="D1749" s="5" t="str">
        <f t="shared" si="142"/>
        <v/>
      </c>
      <c r="E1749" s="5" t="str">
        <f t="shared" si="143"/>
        <v/>
      </c>
      <c r="F1749" s="5" t="str">
        <f>'CALC | Main Engine'!$B1749</f>
        <v/>
      </c>
      <c r="G1749" s="27" t="str">
        <f>'CALC | Main Engine'!$C1749</f>
        <v/>
      </c>
      <c r="H1749" s="6" t="str">
        <f>'CALC | Main Engine'!$E1749</f>
        <v/>
      </c>
      <c r="I1749" s="34" t="str">
        <f>IFERROR('CALC | Main Engine'!$F1749*INDEX(MassUnitsTable[],MATCH($R$3,MassUnitsTable[Mass Units],0),2), "")</f>
        <v/>
      </c>
      <c r="J1749" s="27" t="str">
        <f>IFERROR('CALC | Booster'!$F1749*INDEX(MassUnitsTable[],MATCH($R$3,MassUnitsTable[Mass Units],0),2), "")</f>
        <v/>
      </c>
      <c r="K1749" s="32" t="str">
        <f t="shared" si="144"/>
        <v/>
      </c>
      <c r="L1749" s="34" t="str">
        <f>IFERROR(('CALC | Main Engine'!N1749+'CALC | Booster'!N1749)*INDEX(MassUnitsTable[],MATCH($R$3,MassUnitsTable[Mass Units],0),2), "")</f>
        <v/>
      </c>
      <c r="M1749" s="27" t="str">
        <f>IFERROR(('CALC | Main Engine'!O1749+'CALC | Booster'!O1749)*INDEX(MassUnitsTable[],MATCH($R$3,MassUnitsTable[Mass Units],0),2), "")</f>
        <v/>
      </c>
      <c r="N1749" s="27" t="str">
        <f>IFERROR(('CALC | Main Engine'!P1749+'CALC | Booster'!P1749)*INDEX(MassUnitsTable[],MATCH($R$3,MassUnitsTable[Mass Units],0),2), "")</f>
        <v/>
      </c>
      <c r="O1749" s="27" t="str">
        <f>IFERROR(('CALC | Main Engine'!Q1749+'CALC | Booster'!Q1749)*INDEX(MassUnitsTable[],MATCH($R$3,MassUnitsTable[Mass Units],0),2), "")</f>
        <v/>
      </c>
      <c r="P1749" s="27" t="str">
        <f>IFERROR(('CALC | Main Engine'!R1749+'CALC | Booster'!R1749)*INDEX(MassUnitsTable[],MATCH($R$3,MassUnitsTable[Mass Units],0),2), "")</f>
        <v/>
      </c>
      <c r="Q1749" s="27" t="str">
        <f>IFERROR(('CALC | Main Engine'!S1749+'CALC | Booster'!S1749)*INDEX(MassUnitsTable[],MATCH($R$3,MassUnitsTable[Mass Units],0),2), "")</f>
        <v/>
      </c>
      <c r="R1749" s="32" t="str">
        <f>IFERROR(('CALC | Main Engine'!T1749+'CALC | Booster'!T1749)*INDEX(MassUnitsTable[],MATCH($R$3,MassUnitsTable[Mass Units],0),2), "")</f>
        <v/>
      </c>
      <c r="S1749" s="10"/>
    </row>
    <row r="1750" spans="1:19" x14ac:dyDescent="0.25">
      <c r="A1750" s="10"/>
      <c r="B1750" s="4" t="str">
        <f t="shared" si="140"/>
        <v/>
      </c>
      <c r="C1750" s="5" t="str">
        <f t="shared" si="141"/>
        <v/>
      </c>
      <c r="D1750" s="5" t="str">
        <f t="shared" si="142"/>
        <v/>
      </c>
      <c r="E1750" s="5" t="str">
        <f t="shared" si="143"/>
        <v/>
      </c>
      <c r="F1750" s="5" t="str">
        <f>'CALC | Main Engine'!$B1750</f>
        <v/>
      </c>
      <c r="G1750" s="27" t="str">
        <f>'CALC | Main Engine'!$C1750</f>
        <v/>
      </c>
      <c r="H1750" s="6" t="str">
        <f>'CALC | Main Engine'!$E1750</f>
        <v/>
      </c>
      <c r="I1750" s="34" t="str">
        <f>IFERROR('CALC | Main Engine'!$F1750*INDEX(MassUnitsTable[],MATCH($R$3,MassUnitsTable[Mass Units],0),2), "")</f>
        <v/>
      </c>
      <c r="J1750" s="27" t="str">
        <f>IFERROR('CALC | Booster'!$F1750*INDEX(MassUnitsTable[],MATCH($R$3,MassUnitsTable[Mass Units],0),2), "")</f>
        <v/>
      </c>
      <c r="K1750" s="32" t="str">
        <f t="shared" si="144"/>
        <v/>
      </c>
      <c r="L1750" s="34" t="str">
        <f>IFERROR(('CALC | Main Engine'!N1750+'CALC | Booster'!N1750)*INDEX(MassUnitsTable[],MATCH($R$3,MassUnitsTable[Mass Units],0),2), "")</f>
        <v/>
      </c>
      <c r="M1750" s="27" t="str">
        <f>IFERROR(('CALC | Main Engine'!O1750+'CALC | Booster'!O1750)*INDEX(MassUnitsTable[],MATCH($R$3,MassUnitsTable[Mass Units],0),2), "")</f>
        <v/>
      </c>
      <c r="N1750" s="27" t="str">
        <f>IFERROR(('CALC | Main Engine'!P1750+'CALC | Booster'!P1750)*INDEX(MassUnitsTable[],MATCH($R$3,MassUnitsTable[Mass Units],0),2), "")</f>
        <v/>
      </c>
      <c r="O1750" s="27" t="str">
        <f>IFERROR(('CALC | Main Engine'!Q1750+'CALC | Booster'!Q1750)*INDEX(MassUnitsTable[],MATCH($R$3,MassUnitsTable[Mass Units],0),2), "")</f>
        <v/>
      </c>
      <c r="P1750" s="27" t="str">
        <f>IFERROR(('CALC | Main Engine'!R1750+'CALC | Booster'!R1750)*INDEX(MassUnitsTable[],MATCH($R$3,MassUnitsTable[Mass Units],0),2), "")</f>
        <v/>
      </c>
      <c r="Q1750" s="27" t="str">
        <f>IFERROR(('CALC | Main Engine'!S1750+'CALC | Booster'!S1750)*INDEX(MassUnitsTable[],MATCH($R$3,MassUnitsTable[Mass Units],0),2), "")</f>
        <v/>
      </c>
      <c r="R1750" s="32" t="str">
        <f>IFERROR(('CALC | Main Engine'!T1750+'CALC | Booster'!T1750)*INDEX(MassUnitsTable[],MATCH($R$3,MassUnitsTable[Mass Units],0),2), "")</f>
        <v/>
      </c>
      <c r="S1750" s="10"/>
    </row>
    <row r="1751" spans="1:19" x14ac:dyDescent="0.25">
      <c r="A1751" s="10"/>
      <c r="B1751" s="4" t="str">
        <f t="shared" si="140"/>
        <v/>
      </c>
      <c r="C1751" s="5" t="str">
        <f t="shared" si="141"/>
        <v/>
      </c>
      <c r="D1751" s="5" t="str">
        <f t="shared" si="142"/>
        <v/>
      </c>
      <c r="E1751" s="5" t="str">
        <f t="shared" si="143"/>
        <v/>
      </c>
      <c r="F1751" s="5" t="str">
        <f>'CALC | Main Engine'!$B1751</f>
        <v/>
      </c>
      <c r="G1751" s="27" t="str">
        <f>'CALC | Main Engine'!$C1751</f>
        <v/>
      </c>
      <c r="H1751" s="6" t="str">
        <f>'CALC | Main Engine'!$E1751</f>
        <v/>
      </c>
      <c r="I1751" s="34" t="str">
        <f>IFERROR('CALC | Main Engine'!$F1751*INDEX(MassUnitsTable[],MATCH($R$3,MassUnitsTable[Mass Units],0),2), "")</f>
        <v/>
      </c>
      <c r="J1751" s="27" t="str">
        <f>IFERROR('CALC | Booster'!$F1751*INDEX(MassUnitsTable[],MATCH($R$3,MassUnitsTable[Mass Units],0),2), "")</f>
        <v/>
      </c>
      <c r="K1751" s="32" t="str">
        <f t="shared" si="144"/>
        <v/>
      </c>
      <c r="L1751" s="34" t="str">
        <f>IFERROR(('CALC | Main Engine'!N1751+'CALC | Booster'!N1751)*INDEX(MassUnitsTable[],MATCH($R$3,MassUnitsTable[Mass Units],0),2), "")</f>
        <v/>
      </c>
      <c r="M1751" s="27" t="str">
        <f>IFERROR(('CALC | Main Engine'!O1751+'CALC | Booster'!O1751)*INDEX(MassUnitsTable[],MATCH($R$3,MassUnitsTable[Mass Units],0),2), "")</f>
        <v/>
      </c>
      <c r="N1751" s="27" t="str">
        <f>IFERROR(('CALC | Main Engine'!P1751+'CALC | Booster'!P1751)*INDEX(MassUnitsTable[],MATCH($R$3,MassUnitsTable[Mass Units],0),2), "")</f>
        <v/>
      </c>
      <c r="O1751" s="27" t="str">
        <f>IFERROR(('CALC | Main Engine'!Q1751+'CALC | Booster'!Q1751)*INDEX(MassUnitsTable[],MATCH($R$3,MassUnitsTable[Mass Units],0),2), "")</f>
        <v/>
      </c>
      <c r="P1751" s="27" t="str">
        <f>IFERROR(('CALC | Main Engine'!R1751+'CALC | Booster'!R1751)*INDEX(MassUnitsTable[],MATCH($R$3,MassUnitsTable[Mass Units],0),2), "")</f>
        <v/>
      </c>
      <c r="Q1751" s="27" t="str">
        <f>IFERROR(('CALC | Main Engine'!S1751+'CALC | Booster'!S1751)*INDEX(MassUnitsTable[],MATCH($R$3,MassUnitsTable[Mass Units],0),2), "")</f>
        <v/>
      </c>
      <c r="R1751" s="32" t="str">
        <f>IFERROR(('CALC | Main Engine'!T1751+'CALC | Booster'!T1751)*INDEX(MassUnitsTable[],MATCH($R$3,MassUnitsTable[Mass Units],0),2), "")</f>
        <v/>
      </c>
      <c r="S1751" s="10"/>
    </row>
    <row r="1752" spans="1:19" x14ac:dyDescent="0.25">
      <c r="A1752" s="10"/>
      <c r="B1752" s="4" t="str">
        <f t="shared" si="140"/>
        <v/>
      </c>
      <c r="C1752" s="5" t="str">
        <f t="shared" si="141"/>
        <v/>
      </c>
      <c r="D1752" s="5" t="str">
        <f t="shared" si="142"/>
        <v/>
      </c>
      <c r="E1752" s="5" t="str">
        <f t="shared" si="143"/>
        <v/>
      </c>
      <c r="F1752" s="5" t="str">
        <f>'CALC | Main Engine'!$B1752</f>
        <v/>
      </c>
      <c r="G1752" s="27" t="str">
        <f>'CALC | Main Engine'!$C1752</f>
        <v/>
      </c>
      <c r="H1752" s="6" t="str">
        <f>'CALC | Main Engine'!$E1752</f>
        <v/>
      </c>
      <c r="I1752" s="34" t="str">
        <f>IFERROR('CALC | Main Engine'!$F1752*INDEX(MassUnitsTable[],MATCH($R$3,MassUnitsTable[Mass Units],0),2), "")</f>
        <v/>
      </c>
      <c r="J1752" s="27" t="str">
        <f>IFERROR('CALC | Booster'!$F1752*INDEX(MassUnitsTable[],MATCH($R$3,MassUnitsTable[Mass Units],0),2), "")</f>
        <v/>
      </c>
      <c r="K1752" s="32" t="str">
        <f t="shared" si="144"/>
        <v/>
      </c>
      <c r="L1752" s="34" t="str">
        <f>IFERROR(('CALC | Main Engine'!N1752+'CALC | Booster'!N1752)*INDEX(MassUnitsTable[],MATCH($R$3,MassUnitsTable[Mass Units],0),2), "")</f>
        <v/>
      </c>
      <c r="M1752" s="27" t="str">
        <f>IFERROR(('CALC | Main Engine'!O1752+'CALC | Booster'!O1752)*INDEX(MassUnitsTable[],MATCH($R$3,MassUnitsTable[Mass Units],0),2), "")</f>
        <v/>
      </c>
      <c r="N1752" s="27" t="str">
        <f>IFERROR(('CALC | Main Engine'!P1752+'CALC | Booster'!P1752)*INDEX(MassUnitsTable[],MATCH($R$3,MassUnitsTable[Mass Units],0),2), "")</f>
        <v/>
      </c>
      <c r="O1752" s="27" t="str">
        <f>IFERROR(('CALC | Main Engine'!Q1752+'CALC | Booster'!Q1752)*INDEX(MassUnitsTable[],MATCH($R$3,MassUnitsTable[Mass Units],0),2), "")</f>
        <v/>
      </c>
      <c r="P1752" s="27" t="str">
        <f>IFERROR(('CALC | Main Engine'!R1752+'CALC | Booster'!R1752)*INDEX(MassUnitsTable[],MATCH($R$3,MassUnitsTable[Mass Units],0),2), "")</f>
        <v/>
      </c>
      <c r="Q1752" s="27" t="str">
        <f>IFERROR(('CALC | Main Engine'!S1752+'CALC | Booster'!S1752)*INDEX(MassUnitsTable[],MATCH($R$3,MassUnitsTable[Mass Units],0),2), "")</f>
        <v/>
      </c>
      <c r="R1752" s="32" t="str">
        <f>IFERROR(('CALC | Main Engine'!T1752+'CALC | Booster'!T1752)*INDEX(MassUnitsTable[],MATCH($R$3,MassUnitsTable[Mass Units],0),2), "")</f>
        <v/>
      </c>
      <c r="S1752" s="10"/>
    </row>
    <row r="1753" spans="1:19" x14ac:dyDescent="0.25">
      <c r="A1753" s="10"/>
      <c r="B1753" s="4" t="str">
        <f t="shared" si="140"/>
        <v/>
      </c>
      <c r="C1753" s="5" t="str">
        <f t="shared" si="141"/>
        <v/>
      </c>
      <c r="D1753" s="5" t="str">
        <f t="shared" si="142"/>
        <v/>
      </c>
      <c r="E1753" s="5" t="str">
        <f t="shared" si="143"/>
        <v/>
      </c>
      <c r="F1753" s="5" t="str">
        <f>'CALC | Main Engine'!$B1753</f>
        <v/>
      </c>
      <c r="G1753" s="27" t="str">
        <f>'CALC | Main Engine'!$C1753</f>
        <v/>
      </c>
      <c r="H1753" s="6" t="str">
        <f>'CALC | Main Engine'!$E1753</f>
        <v/>
      </c>
      <c r="I1753" s="34" t="str">
        <f>IFERROR('CALC | Main Engine'!$F1753*INDEX(MassUnitsTable[],MATCH($R$3,MassUnitsTable[Mass Units],0),2), "")</f>
        <v/>
      </c>
      <c r="J1753" s="27" t="str">
        <f>IFERROR('CALC | Booster'!$F1753*INDEX(MassUnitsTable[],MATCH($R$3,MassUnitsTable[Mass Units],0),2), "")</f>
        <v/>
      </c>
      <c r="K1753" s="32" t="str">
        <f t="shared" si="144"/>
        <v/>
      </c>
      <c r="L1753" s="34" t="str">
        <f>IFERROR(('CALC | Main Engine'!N1753+'CALC | Booster'!N1753)*INDEX(MassUnitsTable[],MATCH($R$3,MassUnitsTable[Mass Units],0),2), "")</f>
        <v/>
      </c>
      <c r="M1753" s="27" t="str">
        <f>IFERROR(('CALC | Main Engine'!O1753+'CALC | Booster'!O1753)*INDEX(MassUnitsTable[],MATCH($R$3,MassUnitsTable[Mass Units],0),2), "")</f>
        <v/>
      </c>
      <c r="N1753" s="27" t="str">
        <f>IFERROR(('CALC | Main Engine'!P1753+'CALC | Booster'!P1753)*INDEX(MassUnitsTable[],MATCH($R$3,MassUnitsTable[Mass Units],0),2), "")</f>
        <v/>
      </c>
      <c r="O1753" s="27" t="str">
        <f>IFERROR(('CALC | Main Engine'!Q1753+'CALC | Booster'!Q1753)*INDEX(MassUnitsTable[],MATCH($R$3,MassUnitsTable[Mass Units],0),2), "")</f>
        <v/>
      </c>
      <c r="P1753" s="27" t="str">
        <f>IFERROR(('CALC | Main Engine'!R1753+'CALC | Booster'!R1753)*INDEX(MassUnitsTable[],MATCH($R$3,MassUnitsTable[Mass Units],0),2), "")</f>
        <v/>
      </c>
      <c r="Q1753" s="27" t="str">
        <f>IFERROR(('CALC | Main Engine'!S1753+'CALC | Booster'!S1753)*INDEX(MassUnitsTable[],MATCH($R$3,MassUnitsTable[Mass Units],0),2), "")</f>
        <v/>
      </c>
      <c r="R1753" s="32" t="str">
        <f>IFERROR(('CALC | Main Engine'!T1753+'CALC | Booster'!T1753)*INDEX(MassUnitsTable[],MATCH($R$3,MassUnitsTable[Mass Units],0),2), "")</f>
        <v/>
      </c>
      <c r="S1753" s="10"/>
    </row>
    <row r="1754" spans="1:19" x14ac:dyDescent="0.25">
      <c r="A1754" s="10"/>
      <c r="B1754" s="4" t="str">
        <f t="shared" si="140"/>
        <v/>
      </c>
      <c r="C1754" s="5" t="str">
        <f t="shared" si="141"/>
        <v/>
      </c>
      <c r="D1754" s="5" t="str">
        <f t="shared" si="142"/>
        <v/>
      </c>
      <c r="E1754" s="5" t="str">
        <f t="shared" si="143"/>
        <v/>
      </c>
      <c r="F1754" s="5" t="str">
        <f>'CALC | Main Engine'!$B1754</f>
        <v/>
      </c>
      <c r="G1754" s="27" t="str">
        <f>'CALC | Main Engine'!$C1754</f>
        <v/>
      </c>
      <c r="H1754" s="6" t="str">
        <f>'CALC | Main Engine'!$E1754</f>
        <v/>
      </c>
      <c r="I1754" s="34" t="str">
        <f>IFERROR('CALC | Main Engine'!$F1754*INDEX(MassUnitsTable[],MATCH($R$3,MassUnitsTable[Mass Units],0),2), "")</f>
        <v/>
      </c>
      <c r="J1754" s="27" t="str">
        <f>IFERROR('CALC | Booster'!$F1754*INDEX(MassUnitsTable[],MATCH($R$3,MassUnitsTable[Mass Units],0),2), "")</f>
        <v/>
      </c>
      <c r="K1754" s="32" t="str">
        <f t="shared" si="144"/>
        <v/>
      </c>
      <c r="L1754" s="34" t="str">
        <f>IFERROR(('CALC | Main Engine'!N1754+'CALC | Booster'!N1754)*INDEX(MassUnitsTable[],MATCH($R$3,MassUnitsTable[Mass Units],0),2), "")</f>
        <v/>
      </c>
      <c r="M1754" s="27" t="str">
        <f>IFERROR(('CALC | Main Engine'!O1754+'CALC | Booster'!O1754)*INDEX(MassUnitsTable[],MATCH($R$3,MassUnitsTable[Mass Units],0),2), "")</f>
        <v/>
      </c>
      <c r="N1754" s="27" t="str">
        <f>IFERROR(('CALC | Main Engine'!P1754+'CALC | Booster'!P1754)*INDEX(MassUnitsTable[],MATCH($R$3,MassUnitsTable[Mass Units],0),2), "")</f>
        <v/>
      </c>
      <c r="O1754" s="27" t="str">
        <f>IFERROR(('CALC | Main Engine'!Q1754+'CALC | Booster'!Q1754)*INDEX(MassUnitsTable[],MATCH($R$3,MassUnitsTable[Mass Units],0),2), "")</f>
        <v/>
      </c>
      <c r="P1754" s="27" t="str">
        <f>IFERROR(('CALC | Main Engine'!R1754+'CALC | Booster'!R1754)*INDEX(MassUnitsTable[],MATCH($R$3,MassUnitsTable[Mass Units],0),2), "")</f>
        <v/>
      </c>
      <c r="Q1754" s="27" t="str">
        <f>IFERROR(('CALC | Main Engine'!S1754+'CALC | Booster'!S1754)*INDEX(MassUnitsTable[],MATCH($R$3,MassUnitsTable[Mass Units],0),2), "")</f>
        <v/>
      </c>
      <c r="R1754" s="32" t="str">
        <f>IFERROR(('CALC | Main Engine'!T1754+'CALC | Booster'!T1754)*INDEX(MassUnitsTable[],MATCH($R$3,MassUnitsTable[Mass Units],0),2), "")</f>
        <v/>
      </c>
      <c r="S1754" s="10"/>
    </row>
    <row r="1755" spans="1:19" x14ac:dyDescent="0.25">
      <c r="A1755" s="10"/>
      <c r="B1755" s="4" t="str">
        <f t="shared" si="140"/>
        <v/>
      </c>
      <c r="C1755" s="5" t="str">
        <f t="shared" si="141"/>
        <v/>
      </c>
      <c r="D1755" s="5" t="str">
        <f t="shared" si="142"/>
        <v/>
      </c>
      <c r="E1755" s="5" t="str">
        <f t="shared" si="143"/>
        <v/>
      </c>
      <c r="F1755" s="5" t="str">
        <f>'CALC | Main Engine'!$B1755</f>
        <v/>
      </c>
      <c r="G1755" s="27" t="str">
        <f>'CALC | Main Engine'!$C1755</f>
        <v/>
      </c>
      <c r="H1755" s="6" t="str">
        <f>'CALC | Main Engine'!$E1755</f>
        <v/>
      </c>
      <c r="I1755" s="34" t="str">
        <f>IFERROR('CALC | Main Engine'!$F1755*INDEX(MassUnitsTable[],MATCH($R$3,MassUnitsTable[Mass Units],0),2), "")</f>
        <v/>
      </c>
      <c r="J1755" s="27" t="str">
        <f>IFERROR('CALC | Booster'!$F1755*INDEX(MassUnitsTable[],MATCH($R$3,MassUnitsTable[Mass Units],0),2), "")</f>
        <v/>
      </c>
      <c r="K1755" s="32" t="str">
        <f t="shared" si="144"/>
        <v/>
      </c>
      <c r="L1755" s="34" t="str">
        <f>IFERROR(('CALC | Main Engine'!N1755+'CALC | Booster'!N1755)*INDEX(MassUnitsTable[],MATCH($R$3,MassUnitsTable[Mass Units],0),2), "")</f>
        <v/>
      </c>
      <c r="M1755" s="27" t="str">
        <f>IFERROR(('CALC | Main Engine'!O1755+'CALC | Booster'!O1755)*INDEX(MassUnitsTable[],MATCH($R$3,MassUnitsTable[Mass Units],0),2), "")</f>
        <v/>
      </c>
      <c r="N1755" s="27" t="str">
        <f>IFERROR(('CALC | Main Engine'!P1755+'CALC | Booster'!P1755)*INDEX(MassUnitsTable[],MATCH($R$3,MassUnitsTable[Mass Units],0),2), "")</f>
        <v/>
      </c>
      <c r="O1755" s="27" t="str">
        <f>IFERROR(('CALC | Main Engine'!Q1755+'CALC | Booster'!Q1755)*INDEX(MassUnitsTable[],MATCH($R$3,MassUnitsTable[Mass Units],0),2), "")</f>
        <v/>
      </c>
      <c r="P1755" s="27" t="str">
        <f>IFERROR(('CALC | Main Engine'!R1755+'CALC | Booster'!R1755)*INDEX(MassUnitsTable[],MATCH($R$3,MassUnitsTable[Mass Units],0),2), "")</f>
        <v/>
      </c>
      <c r="Q1755" s="27" t="str">
        <f>IFERROR(('CALC | Main Engine'!S1755+'CALC | Booster'!S1755)*INDEX(MassUnitsTable[],MATCH($R$3,MassUnitsTable[Mass Units],0),2), "")</f>
        <v/>
      </c>
      <c r="R1755" s="32" t="str">
        <f>IFERROR(('CALC | Main Engine'!T1755+'CALC | Booster'!T1755)*INDEX(MassUnitsTable[],MATCH($R$3,MassUnitsTable[Mass Units],0),2), "")</f>
        <v/>
      </c>
      <c r="S1755" s="10"/>
    </row>
    <row r="1756" spans="1:19" x14ac:dyDescent="0.25">
      <c r="A1756" s="10"/>
      <c r="B1756" s="4" t="str">
        <f t="shared" si="140"/>
        <v/>
      </c>
      <c r="C1756" s="5" t="str">
        <f t="shared" si="141"/>
        <v/>
      </c>
      <c r="D1756" s="5" t="str">
        <f t="shared" si="142"/>
        <v/>
      </c>
      <c r="E1756" s="5" t="str">
        <f t="shared" si="143"/>
        <v/>
      </c>
      <c r="F1756" s="5" t="str">
        <f>'CALC | Main Engine'!$B1756</f>
        <v/>
      </c>
      <c r="G1756" s="27" t="str">
        <f>'CALC | Main Engine'!$C1756</f>
        <v/>
      </c>
      <c r="H1756" s="6" t="str">
        <f>'CALC | Main Engine'!$E1756</f>
        <v/>
      </c>
      <c r="I1756" s="34" t="str">
        <f>IFERROR('CALC | Main Engine'!$F1756*INDEX(MassUnitsTable[],MATCH($R$3,MassUnitsTable[Mass Units],0),2), "")</f>
        <v/>
      </c>
      <c r="J1756" s="27" t="str">
        <f>IFERROR('CALC | Booster'!$F1756*INDEX(MassUnitsTable[],MATCH($R$3,MassUnitsTable[Mass Units],0),2), "")</f>
        <v/>
      </c>
      <c r="K1756" s="32" t="str">
        <f t="shared" si="144"/>
        <v/>
      </c>
      <c r="L1756" s="34" t="str">
        <f>IFERROR(('CALC | Main Engine'!N1756+'CALC | Booster'!N1756)*INDEX(MassUnitsTable[],MATCH($R$3,MassUnitsTable[Mass Units],0),2), "")</f>
        <v/>
      </c>
      <c r="M1756" s="27" t="str">
        <f>IFERROR(('CALC | Main Engine'!O1756+'CALC | Booster'!O1756)*INDEX(MassUnitsTable[],MATCH($R$3,MassUnitsTable[Mass Units],0),2), "")</f>
        <v/>
      </c>
      <c r="N1756" s="27" t="str">
        <f>IFERROR(('CALC | Main Engine'!P1756+'CALC | Booster'!P1756)*INDEX(MassUnitsTable[],MATCH($R$3,MassUnitsTable[Mass Units],0),2), "")</f>
        <v/>
      </c>
      <c r="O1756" s="27" t="str">
        <f>IFERROR(('CALC | Main Engine'!Q1756+'CALC | Booster'!Q1756)*INDEX(MassUnitsTable[],MATCH($R$3,MassUnitsTable[Mass Units],0),2), "")</f>
        <v/>
      </c>
      <c r="P1756" s="27" t="str">
        <f>IFERROR(('CALC | Main Engine'!R1756+'CALC | Booster'!R1756)*INDEX(MassUnitsTable[],MATCH($R$3,MassUnitsTable[Mass Units],0),2), "")</f>
        <v/>
      </c>
      <c r="Q1756" s="27" t="str">
        <f>IFERROR(('CALC | Main Engine'!S1756+'CALC | Booster'!S1756)*INDEX(MassUnitsTable[],MATCH($R$3,MassUnitsTable[Mass Units],0),2), "")</f>
        <v/>
      </c>
      <c r="R1756" s="32" t="str">
        <f>IFERROR(('CALC | Main Engine'!T1756+'CALC | Booster'!T1756)*INDEX(MassUnitsTable[],MATCH($R$3,MassUnitsTable[Mass Units],0),2), "")</f>
        <v/>
      </c>
      <c r="S1756" s="10"/>
    </row>
    <row r="1757" spans="1:19" x14ac:dyDescent="0.25">
      <c r="A1757" s="10"/>
      <c r="B1757" s="4" t="str">
        <f t="shared" si="140"/>
        <v/>
      </c>
      <c r="C1757" s="5" t="str">
        <f t="shared" si="141"/>
        <v/>
      </c>
      <c r="D1757" s="5" t="str">
        <f t="shared" si="142"/>
        <v/>
      </c>
      <c r="E1757" s="5" t="str">
        <f t="shared" si="143"/>
        <v/>
      </c>
      <c r="F1757" s="5" t="str">
        <f>'CALC | Main Engine'!$B1757</f>
        <v/>
      </c>
      <c r="G1757" s="27" t="str">
        <f>'CALC | Main Engine'!$C1757</f>
        <v/>
      </c>
      <c r="H1757" s="6" t="str">
        <f>'CALC | Main Engine'!$E1757</f>
        <v/>
      </c>
      <c r="I1757" s="34" t="str">
        <f>IFERROR('CALC | Main Engine'!$F1757*INDEX(MassUnitsTable[],MATCH($R$3,MassUnitsTable[Mass Units],0),2), "")</f>
        <v/>
      </c>
      <c r="J1757" s="27" t="str">
        <f>IFERROR('CALC | Booster'!$F1757*INDEX(MassUnitsTable[],MATCH($R$3,MassUnitsTable[Mass Units],0),2), "")</f>
        <v/>
      </c>
      <c r="K1757" s="32" t="str">
        <f t="shared" si="144"/>
        <v/>
      </c>
      <c r="L1757" s="34" t="str">
        <f>IFERROR(('CALC | Main Engine'!N1757+'CALC | Booster'!N1757)*INDEX(MassUnitsTable[],MATCH($R$3,MassUnitsTable[Mass Units],0),2), "")</f>
        <v/>
      </c>
      <c r="M1757" s="27" t="str">
        <f>IFERROR(('CALC | Main Engine'!O1757+'CALC | Booster'!O1757)*INDEX(MassUnitsTable[],MATCH($R$3,MassUnitsTable[Mass Units],0),2), "")</f>
        <v/>
      </c>
      <c r="N1757" s="27" t="str">
        <f>IFERROR(('CALC | Main Engine'!P1757+'CALC | Booster'!P1757)*INDEX(MassUnitsTable[],MATCH($R$3,MassUnitsTable[Mass Units],0),2), "")</f>
        <v/>
      </c>
      <c r="O1757" s="27" t="str">
        <f>IFERROR(('CALC | Main Engine'!Q1757+'CALC | Booster'!Q1757)*INDEX(MassUnitsTable[],MATCH($R$3,MassUnitsTable[Mass Units],0),2), "")</f>
        <v/>
      </c>
      <c r="P1757" s="27" t="str">
        <f>IFERROR(('CALC | Main Engine'!R1757+'CALC | Booster'!R1757)*INDEX(MassUnitsTable[],MATCH($R$3,MassUnitsTable[Mass Units],0),2), "")</f>
        <v/>
      </c>
      <c r="Q1757" s="27" t="str">
        <f>IFERROR(('CALC | Main Engine'!S1757+'CALC | Booster'!S1757)*INDEX(MassUnitsTable[],MATCH($R$3,MassUnitsTable[Mass Units],0),2), "")</f>
        <v/>
      </c>
      <c r="R1757" s="32" t="str">
        <f>IFERROR(('CALC | Main Engine'!T1757+'CALC | Booster'!T1757)*INDEX(MassUnitsTable[],MATCH($R$3,MassUnitsTable[Mass Units],0),2), "")</f>
        <v/>
      </c>
      <c r="S1757" s="10"/>
    </row>
    <row r="1758" spans="1:19" x14ac:dyDescent="0.25">
      <c r="A1758" s="10"/>
      <c r="B1758" s="4" t="str">
        <f t="shared" si="140"/>
        <v/>
      </c>
      <c r="C1758" s="5" t="str">
        <f t="shared" si="141"/>
        <v/>
      </c>
      <c r="D1758" s="5" t="str">
        <f t="shared" si="142"/>
        <v/>
      </c>
      <c r="E1758" s="5" t="str">
        <f t="shared" si="143"/>
        <v/>
      </c>
      <c r="F1758" s="5" t="str">
        <f>'CALC | Main Engine'!$B1758</f>
        <v/>
      </c>
      <c r="G1758" s="27" t="str">
        <f>'CALC | Main Engine'!$C1758</f>
        <v/>
      </c>
      <c r="H1758" s="6" t="str">
        <f>'CALC | Main Engine'!$E1758</f>
        <v/>
      </c>
      <c r="I1758" s="34" t="str">
        <f>IFERROR('CALC | Main Engine'!$F1758*INDEX(MassUnitsTable[],MATCH($R$3,MassUnitsTable[Mass Units],0),2), "")</f>
        <v/>
      </c>
      <c r="J1758" s="27" t="str">
        <f>IFERROR('CALC | Booster'!$F1758*INDEX(MassUnitsTable[],MATCH($R$3,MassUnitsTable[Mass Units],0),2), "")</f>
        <v/>
      </c>
      <c r="K1758" s="32" t="str">
        <f t="shared" si="144"/>
        <v/>
      </c>
      <c r="L1758" s="34" t="str">
        <f>IFERROR(('CALC | Main Engine'!N1758+'CALC | Booster'!N1758)*INDEX(MassUnitsTable[],MATCH($R$3,MassUnitsTable[Mass Units],0),2), "")</f>
        <v/>
      </c>
      <c r="M1758" s="27" t="str">
        <f>IFERROR(('CALC | Main Engine'!O1758+'CALC | Booster'!O1758)*INDEX(MassUnitsTable[],MATCH($R$3,MassUnitsTable[Mass Units],0),2), "")</f>
        <v/>
      </c>
      <c r="N1758" s="27" t="str">
        <f>IFERROR(('CALC | Main Engine'!P1758+'CALC | Booster'!P1758)*INDEX(MassUnitsTable[],MATCH($R$3,MassUnitsTable[Mass Units],0),2), "")</f>
        <v/>
      </c>
      <c r="O1758" s="27" t="str">
        <f>IFERROR(('CALC | Main Engine'!Q1758+'CALC | Booster'!Q1758)*INDEX(MassUnitsTable[],MATCH($R$3,MassUnitsTable[Mass Units],0),2), "")</f>
        <v/>
      </c>
      <c r="P1758" s="27" t="str">
        <f>IFERROR(('CALC | Main Engine'!R1758+'CALC | Booster'!R1758)*INDEX(MassUnitsTable[],MATCH($R$3,MassUnitsTable[Mass Units],0),2), "")</f>
        <v/>
      </c>
      <c r="Q1758" s="27" t="str">
        <f>IFERROR(('CALC | Main Engine'!S1758+'CALC | Booster'!S1758)*INDEX(MassUnitsTable[],MATCH($R$3,MassUnitsTable[Mass Units],0),2), "")</f>
        <v/>
      </c>
      <c r="R1758" s="32" t="str">
        <f>IFERROR(('CALC | Main Engine'!T1758+'CALC | Booster'!T1758)*INDEX(MassUnitsTable[],MATCH($R$3,MassUnitsTable[Mass Units],0),2), "")</f>
        <v/>
      </c>
      <c r="S1758" s="10"/>
    </row>
    <row r="1759" spans="1:19" x14ac:dyDescent="0.25">
      <c r="A1759" s="10"/>
      <c r="B1759" s="4" t="str">
        <f t="shared" si="140"/>
        <v/>
      </c>
      <c r="C1759" s="5" t="str">
        <f t="shared" si="141"/>
        <v/>
      </c>
      <c r="D1759" s="5" t="str">
        <f t="shared" si="142"/>
        <v/>
      </c>
      <c r="E1759" s="5" t="str">
        <f t="shared" si="143"/>
        <v/>
      </c>
      <c r="F1759" s="5" t="str">
        <f>'CALC | Main Engine'!$B1759</f>
        <v/>
      </c>
      <c r="G1759" s="27" t="str">
        <f>'CALC | Main Engine'!$C1759</f>
        <v/>
      </c>
      <c r="H1759" s="6" t="str">
        <f>'CALC | Main Engine'!$E1759</f>
        <v/>
      </c>
      <c r="I1759" s="34" t="str">
        <f>IFERROR('CALC | Main Engine'!$F1759*INDEX(MassUnitsTable[],MATCH($R$3,MassUnitsTable[Mass Units],0),2), "")</f>
        <v/>
      </c>
      <c r="J1759" s="27" t="str">
        <f>IFERROR('CALC | Booster'!$F1759*INDEX(MassUnitsTable[],MATCH($R$3,MassUnitsTable[Mass Units],0),2), "")</f>
        <v/>
      </c>
      <c r="K1759" s="32" t="str">
        <f t="shared" si="144"/>
        <v/>
      </c>
      <c r="L1759" s="34" t="str">
        <f>IFERROR(('CALC | Main Engine'!N1759+'CALC | Booster'!N1759)*INDEX(MassUnitsTable[],MATCH($R$3,MassUnitsTable[Mass Units],0),2), "")</f>
        <v/>
      </c>
      <c r="M1759" s="27" t="str">
        <f>IFERROR(('CALC | Main Engine'!O1759+'CALC | Booster'!O1759)*INDEX(MassUnitsTable[],MATCH($R$3,MassUnitsTable[Mass Units],0),2), "")</f>
        <v/>
      </c>
      <c r="N1759" s="27" t="str">
        <f>IFERROR(('CALC | Main Engine'!P1759+'CALC | Booster'!P1759)*INDEX(MassUnitsTable[],MATCH($R$3,MassUnitsTable[Mass Units],0),2), "")</f>
        <v/>
      </c>
      <c r="O1759" s="27" t="str">
        <f>IFERROR(('CALC | Main Engine'!Q1759+'CALC | Booster'!Q1759)*INDEX(MassUnitsTable[],MATCH($R$3,MassUnitsTable[Mass Units],0),2), "")</f>
        <v/>
      </c>
      <c r="P1759" s="27" t="str">
        <f>IFERROR(('CALC | Main Engine'!R1759+'CALC | Booster'!R1759)*INDEX(MassUnitsTable[],MATCH($R$3,MassUnitsTable[Mass Units],0),2), "")</f>
        <v/>
      </c>
      <c r="Q1759" s="27" t="str">
        <f>IFERROR(('CALC | Main Engine'!S1759+'CALC | Booster'!S1759)*INDEX(MassUnitsTable[],MATCH($R$3,MassUnitsTable[Mass Units],0),2), "")</f>
        <v/>
      </c>
      <c r="R1759" s="32" t="str">
        <f>IFERROR(('CALC | Main Engine'!T1759+'CALC | Booster'!T1759)*INDEX(MassUnitsTable[],MATCH($R$3,MassUnitsTable[Mass Units],0),2), "")</f>
        <v/>
      </c>
      <c r="S1759" s="10"/>
    </row>
    <row r="1760" spans="1:19" x14ac:dyDescent="0.25">
      <c r="A1760" s="10"/>
      <c r="B1760" s="4" t="str">
        <f t="shared" si="140"/>
        <v/>
      </c>
      <c r="C1760" s="5" t="str">
        <f t="shared" si="141"/>
        <v/>
      </c>
      <c r="D1760" s="5" t="str">
        <f t="shared" si="142"/>
        <v/>
      </c>
      <c r="E1760" s="5" t="str">
        <f t="shared" si="143"/>
        <v/>
      </c>
      <c r="F1760" s="5" t="str">
        <f>'CALC | Main Engine'!$B1760</f>
        <v/>
      </c>
      <c r="G1760" s="27" t="str">
        <f>'CALC | Main Engine'!$C1760</f>
        <v/>
      </c>
      <c r="H1760" s="6" t="str">
        <f>'CALC | Main Engine'!$E1760</f>
        <v/>
      </c>
      <c r="I1760" s="34" t="str">
        <f>IFERROR('CALC | Main Engine'!$F1760*INDEX(MassUnitsTable[],MATCH($R$3,MassUnitsTable[Mass Units],0),2), "")</f>
        <v/>
      </c>
      <c r="J1760" s="27" t="str">
        <f>IFERROR('CALC | Booster'!$F1760*INDEX(MassUnitsTable[],MATCH($R$3,MassUnitsTable[Mass Units],0),2), "")</f>
        <v/>
      </c>
      <c r="K1760" s="32" t="str">
        <f t="shared" si="144"/>
        <v/>
      </c>
      <c r="L1760" s="34" t="str">
        <f>IFERROR(('CALC | Main Engine'!N1760+'CALC | Booster'!N1760)*INDEX(MassUnitsTable[],MATCH($R$3,MassUnitsTable[Mass Units],0),2), "")</f>
        <v/>
      </c>
      <c r="M1760" s="27" t="str">
        <f>IFERROR(('CALC | Main Engine'!O1760+'CALC | Booster'!O1760)*INDEX(MassUnitsTable[],MATCH($R$3,MassUnitsTable[Mass Units],0),2), "")</f>
        <v/>
      </c>
      <c r="N1760" s="27" t="str">
        <f>IFERROR(('CALC | Main Engine'!P1760+'CALC | Booster'!P1760)*INDEX(MassUnitsTable[],MATCH($R$3,MassUnitsTable[Mass Units],0),2), "")</f>
        <v/>
      </c>
      <c r="O1760" s="27" t="str">
        <f>IFERROR(('CALC | Main Engine'!Q1760+'CALC | Booster'!Q1760)*INDEX(MassUnitsTable[],MATCH($R$3,MassUnitsTable[Mass Units],0),2), "")</f>
        <v/>
      </c>
      <c r="P1760" s="27" t="str">
        <f>IFERROR(('CALC | Main Engine'!R1760+'CALC | Booster'!R1760)*INDEX(MassUnitsTable[],MATCH($R$3,MassUnitsTable[Mass Units],0),2), "")</f>
        <v/>
      </c>
      <c r="Q1760" s="27" t="str">
        <f>IFERROR(('CALC | Main Engine'!S1760+'CALC | Booster'!S1760)*INDEX(MassUnitsTable[],MATCH($R$3,MassUnitsTable[Mass Units],0),2), "")</f>
        <v/>
      </c>
      <c r="R1760" s="32" t="str">
        <f>IFERROR(('CALC | Main Engine'!T1760+'CALC | Booster'!T1760)*INDEX(MassUnitsTable[],MATCH($R$3,MassUnitsTable[Mass Units],0),2), "")</f>
        <v/>
      </c>
      <c r="S1760" s="10"/>
    </row>
    <row r="1761" spans="1:19" x14ac:dyDescent="0.25">
      <c r="A1761" s="10"/>
      <c r="B1761" s="4" t="str">
        <f t="shared" si="140"/>
        <v/>
      </c>
      <c r="C1761" s="5" t="str">
        <f t="shared" si="141"/>
        <v/>
      </c>
      <c r="D1761" s="5" t="str">
        <f t="shared" si="142"/>
        <v/>
      </c>
      <c r="E1761" s="5" t="str">
        <f t="shared" si="143"/>
        <v/>
      </c>
      <c r="F1761" s="5" t="str">
        <f>'CALC | Main Engine'!$B1761</f>
        <v/>
      </c>
      <c r="G1761" s="27" t="str">
        <f>'CALC | Main Engine'!$C1761</f>
        <v/>
      </c>
      <c r="H1761" s="6" t="str">
        <f>'CALC | Main Engine'!$E1761</f>
        <v/>
      </c>
      <c r="I1761" s="34" t="str">
        <f>IFERROR('CALC | Main Engine'!$F1761*INDEX(MassUnitsTable[],MATCH($R$3,MassUnitsTable[Mass Units],0),2), "")</f>
        <v/>
      </c>
      <c r="J1761" s="27" t="str">
        <f>IFERROR('CALC | Booster'!$F1761*INDEX(MassUnitsTable[],MATCH($R$3,MassUnitsTable[Mass Units],0),2), "")</f>
        <v/>
      </c>
      <c r="K1761" s="32" t="str">
        <f t="shared" si="144"/>
        <v/>
      </c>
      <c r="L1761" s="34" t="str">
        <f>IFERROR(('CALC | Main Engine'!N1761+'CALC | Booster'!N1761)*INDEX(MassUnitsTable[],MATCH($R$3,MassUnitsTable[Mass Units],0),2), "")</f>
        <v/>
      </c>
      <c r="M1761" s="27" t="str">
        <f>IFERROR(('CALC | Main Engine'!O1761+'CALC | Booster'!O1761)*INDEX(MassUnitsTable[],MATCH($R$3,MassUnitsTable[Mass Units],0),2), "")</f>
        <v/>
      </c>
      <c r="N1761" s="27" t="str">
        <f>IFERROR(('CALC | Main Engine'!P1761+'CALC | Booster'!P1761)*INDEX(MassUnitsTable[],MATCH($R$3,MassUnitsTable[Mass Units],0),2), "")</f>
        <v/>
      </c>
      <c r="O1761" s="27" t="str">
        <f>IFERROR(('CALC | Main Engine'!Q1761+'CALC | Booster'!Q1761)*INDEX(MassUnitsTable[],MATCH($R$3,MassUnitsTable[Mass Units],0),2), "")</f>
        <v/>
      </c>
      <c r="P1761" s="27" t="str">
        <f>IFERROR(('CALC | Main Engine'!R1761+'CALC | Booster'!R1761)*INDEX(MassUnitsTable[],MATCH($R$3,MassUnitsTable[Mass Units],0),2), "")</f>
        <v/>
      </c>
      <c r="Q1761" s="27" t="str">
        <f>IFERROR(('CALC | Main Engine'!S1761+'CALC | Booster'!S1761)*INDEX(MassUnitsTable[],MATCH($R$3,MassUnitsTable[Mass Units],0),2), "")</f>
        <v/>
      </c>
      <c r="R1761" s="32" t="str">
        <f>IFERROR(('CALC | Main Engine'!T1761+'CALC | Booster'!T1761)*INDEX(MassUnitsTable[],MATCH($R$3,MassUnitsTable[Mass Units],0),2), "")</f>
        <v/>
      </c>
      <c r="S1761" s="10"/>
    </row>
    <row r="1762" spans="1:19" x14ac:dyDescent="0.25">
      <c r="A1762" s="10"/>
      <c r="B1762" s="4" t="str">
        <f t="shared" si="140"/>
        <v/>
      </c>
      <c r="C1762" s="5" t="str">
        <f t="shared" si="141"/>
        <v/>
      </c>
      <c r="D1762" s="5" t="str">
        <f t="shared" si="142"/>
        <v/>
      </c>
      <c r="E1762" s="5" t="str">
        <f t="shared" si="143"/>
        <v/>
      </c>
      <c r="F1762" s="5" t="str">
        <f>'CALC | Main Engine'!$B1762</f>
        <v/>
      </c>
      <c r="G1762" s="27" t="str">
        <f>'CALC | Main Engine'!$C1762</f>
        <v/>
      </c>
      <c r="H1762" s="6" t="str">
        <f>'CALC | Main Engine'!$E1762</f>
        <v/>
      </c>
      <c r="I1762" s="34" t="str">
        <f>IFERROR('CALC | Main Engine'!$F1762*INDEX(MassUnitsTable[],MATCH($R$3,MassUnitsTable[Mass Units],0),2), "")</f>
        <v/>
      </c>
      <c r="J1762" s="27" t="str">
        <f>IFERROR('CALC | Booster'!$F1762*INDEX(MassUnitsTable[],MATCH($R$3,MassUnitsTable[Mass Units],0),2), "")</f>
        <v/>
      </c>
      <c r="K1762" s="32" t="str">
        <f t="shared" si="144"/>
        <v/>
      </c>
      <c r="L1762" s="34" t="str">
        <f>IFERROR(('CALC | Main Engine'!N1762+'CALC | Booster'!N1762)*INDEX(MassUnitsTable[],MATCH($R$3,MassUnitsTable[Mass Units],0),2), "")</f>
        <v/>
      </c>
      <c r="M1762" s="27" t="str">
        <f>IFERROR(('CALC | Main Engine'!O1762+'CALC | Booster'!O1762)*INDEX(MassUnitsTable[],MATCH($R$3,MassUnitsTable[Mass Units],0),2), "")</f>
        <v/>
      </c>
      <c r="N1762" s="27" t="str">
        <f>IFERROR(('CALC | Main Engine'!P1762+'CALC | Booster'!P1762)*INDEX(MassUnitsTable[],MATCH($R$3,MassUnitsTable[Mass Units],0),2), "")</f>
        <v/>
      </c>
      <c r="O1762" s="27" t="str">
        <f>IFERROR(('CALC | Main Engine'!Q1762+'CALC | Booster'!Q1762)*INDEX(MassUnitsTable[],MATCH($R$3,MassUnitsTable[Mass Units],0),2), "")</f>
        <v/>
      </c>
      <c r="P1762" s="27" t="str">
        <f>IFERROR(('CALC | Main Engine'!R1762+'CALC | Booster'!R1762)*INDEX(MassUnitsTable[],MATCH($R$3,MassUnitsTable[Mass Units],0),2), "")</f>
        <v/>
      </c>
      <c r="Q1762" s="27" t="str">
        <f>IFERROR(('CALC | Main Engine'!S1762+'CALC | Booster'!S1762)*INDEX(MassUnitsTable[],MATCH($R$3,MassUnitsTable[Mass Units],0),2), "")</f>
        <v/>
      </c>
      <c r="R1762" s="32" t="str">
        <f>IFERROR(('CALC | Main Engine'!T1762+'CALC | Booster'!T1762)*INDEX(MassUnitsTable[],MATCH($R$3,MassUnitsTable[Mass Units],0),2), "")</f>
        <v/>
      </c>
      <c r="S1762" s="10"/>
    </row>
    <row r="1763" spans="1:19" x14ac:dyDescent="0.25">
      <c r="A1763" s="10"/>
      <c r="B1763" s="4" t="str">
        <f t="shared" si="140"/>
        <v/>
      </c>
      <c r="C1763" s="5" t="str">
        <f t="shared" si="141"/>
        <v/>
      </c>
      <c r="D1763" s="5" t="str">
        <f t="shared" si="142"/>
        <v/>
      </c>
      <c r="E1763" s="5" t="str">
        <f t="shared" si="143"/>
        <v/>
      </c>
      <c r="F1763" s="5" t="str">
        <f>'CALC | Main Engine'!$B1763</f>
        <v/>
      </c>
      <c r="G1763" s="27" t="str">
        <f>'CALC | Main Engine'!$C1763</f>
        <v/>
      </c>
      <c r="H1763" s="6" t="str">
        <f>'CALC | Main Engine'!$E1763</f>
        <v/>
      </c>
      <c r="I1763" s="34" t="str">
        <f>IFERROR('CALC | Main Engine'!$F1763*INDEX(MassUnitsTable[],MATCH($R$3,MassUnitsTable[Mass Units],0),2), "")</f>
        <v/>
      </c>
      <c r="J1763" s="27" t="str">
        <f>IFERROR('CALC | Booster'!$F1763*INDEX(MassUnitsTable[],MATCH($R$3,MassUnitsTable[Mass Units],0),2), "")</f>
        <v/>
      </c>
      <c r="K1763" s="32" t="str">
        <f t="shared" si="144"/>
        <v/>
      </c>
      <c r="L1763" s="34" t="str">
        <f>IFERROR(('CALC | Main Engine'!N1763+'CALC | Booster'!N1763)*INDEX(MassUnitsTable[],MATCH($R$3,MassUnitsTable[Mass Units],0),2), "")</f>
        <v/>
      </c>
      <c r="M1763" s="27" t="str">
        <f>IFERROR(('CALC | Main Engine'!O1763+'CALC | Booster'!O1763)*INDEX(MassUnitsTable[],MATCH($R$3,MassUnitsTable[Mass Units],0),2), "")</f>
        <v/>
      </c>
      <c r="N1763" s="27" t="str">
        <f>IFERROR(('CALC | Main Engine'!P1763+'CALC | Booster'!P1763)*INDEX(MassUnitsTable[],MATCH($R$3,MassUnitsTable[Mass Units],0),2), "")</f>
        <v/>
      </c>
      <c r="O1763" s="27" t="str">
        <f>IFERROR(('CALC | Main Engine'!Q1763+'CALC | Booster'!Q1763)*INDEX(MassUnitsTable[],MATCH($R$3,MassUnitsTable[Mass Units],0),2), "")</f>
        <v/>
      </c>
      <c r="P1763" s="27" t="str">
        <f>IFERROR(('CALC | Main Engine'!R1763+'CALC | Booster'!R1763)*INDEX(MassUnitsTable[],MATCH($R$3,MassUnitsTable[Mass Units],0),2), "")</f>
        <v/>
      </c>
      <c r="Q1763" s="27" t="str">
        <f>IFERROR(('CALC | Main Engine'!S1763+'CALC | Booster'!S1763)*INDEX(MassUnitsTable[],MATCH($R$3,MassUnitsTable[Mass Units],0),2), "")</f>
        <v/>
      </c>
      <c r="R1763" s="32" t="str">
        <f>IFERROR(('CALC | Main Engine'!T1763+'CALC | Booster'!T1763)*INDEX(MassUnitsTable[],MATCH($R$3,MassUnitsTable[Mass Units],0),2), "")</f>
        <v/>
      </c>
      <c r="S1763" s="10"/>
    </row>
    <row r="1764" spans="1:19" x14ac:dyDescent="0.25">
      <c r="A1764" s="10"/>
      <c r="B1764" s="4" t="str">
        <f t="shared" si="140"/>
        <v/>
      </c>
      <c r="C1764" s="5" t="str">
        <f t="shared" si="141"/>
        <v/>
      </c>
      <c r="D1764" s="5" t="str">
        <f t="shared" si="142"/>
        <v/>
      </c>
      <c r="E1764" s="5" t="str">
        <f t="shared" si="143"/>
        <v/>
      </c>
      <c r="F1764" s="5" t="str">
        <f>'CALC | Main Engine'!$B1764</f>
        <v/>
      </c>
      <c r="G1764" s="27" t="str">
        <f>'CALC | Main Engine'!$C1764</f>
        <v/>
      </c>
      <c r="H1764" s="6" t="str">
        <f>'CALC | Main Engine'!$E1764</f>
        <v/>
      </c>
      <c r="I1764" s="34" t="str">
        <f>IFERROR('CALC | Main Engine'!$F1764*INDEX(MassUnitsTable[],MATCH($R$3,MassUnitsTable[Mass Units],0),2), "")</f>
        <v/>
      </c>
      <c r="J1764" s="27" t="str">
        <f>IFERROR('CALC | Booster'!$F1764*INDEX(MassUnitsTable[],MATCH($R$3,MassUnitsTable[Mass Units],0),2), "")</f>
        <v/>
      </c>
      <c r="K1764" s="32" t="str">
        <f t="shared" si="144"/>
        <v/>
      </c>
      <c r="L1764" s="34" t="str">
        <f>IFERROR(('CALC | Main Engine'!N1764+'CALC | Booster'!N1764)*INDEX(MassUnitsTable[],MATCH($R$3,MassUnitsTable[Mass Units],0),2), "")</f>
        <v/>
      </c>
      <c r="M1764" s="27" t="str">
        <f>IFERROR(('CALC | Main Engine'!O1764+'CALC | Booster'!O1764)*INDEX(MassUnitsTable[],MATCH($R$3,MassUnitsTable[Mass Units],0),2), "")</f>
        <v/>
      </c>
      <c r="N1764" s="27" t="str">
        <f>IFERROR(('CALC | Main Engine'!P1764+'CALC | Booster'!P1764)*INDEX(MassUnitsTable[],MATCH($R$3,MassUnitsTable[Mass Units],0),2), "")</f>
        <v/>
      </c>
      <c r="O1764" s="27" t="str">
        <f>IFERROR(('CALC | Main Engine'!Q1764+'CALC | Booster'!Q1764)*INDEX(MassUnitsTable[],MATCH($R$3,MassUnitsTable[Mass Units],0),2), "")</f>
        <v/>
      </c>
      <c r="P1764" s="27" t="str">
        <f>IFERROR(('CALC | Main Engine'!R1764+'CALC | Booster'!R1764)*INDEX(MassUnitsTable[],MATCH($R$3,MassUnitsTable[Mass Units],0),2), "")</f>
        <v/>
      </c>
      <c r="Q1764" s="27" t="str">
        <f>IFERROR(('CALC | Main Engine'!S1764+'CALC | Booster'!S1764)*INDEX(MassUnitsTable[],MATCH($R$3,MassUnitsTable[Mass Units],0),2), "")</f>
        <v/>
      </c>
      <c r="R1764" s="32" t="str">
        <f>IFERROR(('CALC | Main Engine'!T1764+'CALC | Booster'!T1764)*INDEX(MassUnitsTable[],MATCH($R$3,MassUnitsTable[Mass Units],0),2), "")</f>
        <v/>
      </c>
      <c r="S1764" s="10"/>
    </row>
    <row r="1765" spans="1:19" x14ac:dyDescent="0.25">
      <c r="A1765" s="10"/>
      <c r="B1765" s="4" t="str">
        <f t="shared" si="140"/>
        <v/>
      </c>
      <c r="C1765" s="5" t="str">
        <f t="shared" si="141"/>
        <v/>
      </c>
      <c r="D1765" s="5" t="str">
        <f t="shared" si="142"/>
        <v/>
      </c>
      <c r="E1765" s="5" t="str">
        <f t="shared" si="143"/>
        <v/>
      </c>
      <c r="F1765" s="5" t="str">
        <f>'CALC | Main Engine'!$B1765</f>
        <v/>
      </c>
      <c r="G1765" s="27" t="str">
        <f>'CALC | Main Engine'!$C1765</f>
        <v/>
      </c>
      <c r="H1765" s="6" t="str">
        <f>'CALC | Main Engine'!$E1765</f>
        <v/>
      </c>
      <c r="I1765" s="34" t="str">
        <f>IFERROR('CALC | Main Engine'!$F1765*INDEX(MassUnitsTable[],MATCH($R$3,MassUnitsTable[Mass Units],0),2), "")</f>
        <v/>
      </c>
      <c r="J1765" s="27" t="str">
        <f>IFERROR('CALC | Booster'!$F1765*INDEX(MassUnitsTable[],MATCH($R$3,MassUnitsTable[Mass Units],0),2), "")</f>
        <v/>
      </c>
      <c r="K1765" s="32" t="str">
        <f t="shared" si="144"/>
        <v/>
      </c>
      <c r="L1765" s="34" t="str">
        <f>IFERROR(('CALC | Main Engine'!N1765+'CALC | Booster'!N1765)*INDEX(MassUnitsTable[],MATCH($R$3,MassUnitsTable[Mass Units],0),2), "")</f>
        <v/>
      </c>
      <c r="M1765" s="27" t="str">
        <f>IFERROR(('CALC | Main Engine'!O1765+'CALC | Booster'!O1765)*INDEX(MassUnitsTable[],MATCH($R$3,MassUnitsTable[Mass Units],0),2), "")</f>
        <v/>
      </c>
      <c r="N1765" s="27" t="str">
        <f>IFERROR(('CALC | Main Engine'!P1765+'CALC | Booster'!P1765)*INDEX(MassUnitsTable[],MATCH($R$3,MassUnitsTable[Mass Units],0),2), "")</f>
        <v/>
      </c>
      <c r="O1765" s="27" t="str">
        <f>IFERROR(('CALC | Main Engine'!Q1765+'CALC | Booster'!Q1765)*INDEX(MassUnitsTable[],MATCH($R$3,MassUnitsTable[Mass Units],0),2), "")</f>
        <v/>
      </c>
      <c r="P1765" s="27" t="str">
        <f>IFERROR(('CALC | Main Engine'!R1765+'CALC | Booster'!R1765)*INDEX(MassUnitsTable[],MATCH($R$3,MassUnitsTable[Mass Units],0),2), "")</f>
        <v/>
      </c>
      <c r="Q1765" s="27" t="str">
        <f>IFERROR(('CALC | Main Engine'!S1765+'CALC | Booster'!S1765)*INDEX(MassUnitsTable[],MATCH($R$3,MassUnitsTable[Mass Units],0),2), "")</f>
        <v/>
      </c>
      <c r="R1765" s="32" t="str">
        <f>IFERROR(('CALC | Main Engine'!T1765+'CALC | Booster'!T1765)*INDEX(MassUnitsTable[],MATCH($R$3,MassUnitsTable[Mass Units],0),2), "")</f>
        <v/>
      </c>
      <c r="S1765" s="10"/>
    </row>
    <row r="1766" spans="1:19" x14ac:dyDescent="0.25">
      <c r="A1766" s="10"/>
      <c r="B1766" s="4" t="str">
        <f t="shared" si="140"/>
        <v/>
      </c>
      <c r="C1766" s="5" t="str">
        <f t="shared" si="141"/>
        <v/>
      </c>
      <c r="D1766" s="5" t="str">
        <f t="shared" si="142"/>
        <v/>
      </c>
      <c r="E1766" s="5" t="str">
        <f t="shared" si="143"/>
        <v/>
      </c>
      <c r="F1766" s="5" t="str">
        <f>'CALC | Main Engine'!$B1766</f>
        <v/>
      </c>
      <c r="G1766" s="27" t="str">
        <f>'CALC | Main Engine'!$C1766</f>
        <v/>
      </c>
      <c r="H1766" s="6" t="str">
        <f>'CALC | Main Engine'!$E1766</f>
        <v/>
      </c>
      <c r="I1766" s="34" t="str">
        <f>IFERROR('CALC | Main Engine'!$F1766*INDEX(MassUnitsTable[],MATCH($R$3,MassUnitsTable[Mass Units],0),2), "")</f>
        <v/>
      </c>
      <c r="J1766" s="27" t="str">
        <f>IFERROR('CALC | Booster'!$F1766*INDEX(MassUnitsTable[],MATCH($R$3,MassUnitsTable[Mass Units],0),2), "")</f>
        <v/>
      </c>
      <c r="K1766" s="32" t="str">
        <f t="shared" si="144"/>
        <v/>
      </c>
      <c r="L1766" s="34" t="str">
        <f>IFERROR(('CALC | Main Engine'!N1766+'CALC | Booster'!N1766)*INDEX(MassUnitsTable[],MATCH($R$3,MassUnitsTable[Mass Units],0),2), "")</f>
        <v/>
      </c>
      <c r="M1766" s="27" t="str">
        <f>IFERROR(('CALC | Main Engine'!O1766+'CALC | Booster'!O1766)*INDEX(MassUnitsTable[],MATCH($R$3,MassUnitsTable[Mass Units],0),2), "")</f>
        <v/>
      </c>
      <c r="N1766" s="27" t="str">
        <f>IFERROR(('CALC | Main Engine'!P1766+'CALC | Booster'!P1766)*INDEX(MassUnitsTable[],MATCH($R$3,MassUnitsTable[Mass Units],0),2), "")</f>
        <v/>
      </c>
      <c r="O1766" s="27" t="str">
        <f>IFERROR(('CALC | Main Engine'!Q1766+'CALC | Booster'!Q1766)*INDEX(MassUnitsTable[],MATCH($R$3,MassUnitsTable[Mass Units],0),2), "")</f>
        <v/>
      </c>
      <c r="P1766" s="27" t="str">
        <f>IFERROR(('CALC | Main Engine'!R1766+'CALC | Booster'!R1766)*INDEX(MassUnitsTable[],MATCH($R$3,MassUnitsTable[Mass Units],0),2), "")</f>
        <v/>
      </c>
      <c r="Q1766" s="27" t="str">
        <f>IFERROR(('CALC | Main Engine'!S1766+'CALC | Booster'!S1766)*INDEX(MassUnitsTable[],MATCH($R$3,MassUnitsTable[Mass Units],0),2), "")</f>
        <v/>
      </c>
      <c r="R1766" s="32" t="str">
        <f>IFERROR(('CALC | Main Engine'!T1766+'CALC | Booster'!T1766)*INDEX(MassUnitsTable[],MATCH($R$3,MassUnitsTable[Mass Units],0),2), "")</f>
        <v/>
      </c>
      <c r="S1766" s="10"/>
    </row>
    <row r="1767" spans="1:19" x14ac:dyDescent="0.25">
      <c r="A1767" s="10"/>
      <c r="B1767" s="4" t="str">
        <f t="shared" si="140"/>
        <v/>
      </c>
      <c r="C1767" s="5" t="str">
        <f t="shared" si="141"/>
        <v/>
      </c>
      <c r="D1767" s="5" t="str">
        <f t="shared" si="142"/>
        <v/>
      </c>
      <c r="E1767" s="5" t="str">
        <f t="shared" si="143"/>
        <v/>
      </c>
      <c r="F1767" s="5" t="str">
        <f>'CALC | Main Engine'!$B1767</f>
        <v/>
      </c>
      <c r="G1767" s="27" t="str">
        <f>'CALC | Main Engine'!$C1767</f>
        <v/>
      </c>
      <c r="H1767" s="6" t="str">
        <f>'CALC | Main Engine'!$E1767</f>
        <v/>
      </c>
      <c r="I1767" s="34" t="str">
        <f>IFERROR('CALC | Main Engine'!$F1767*INDEX(MassUnitsTable[],MATCH($R$3,MassUnitsTable[Mass Units],0),2), "")</f>
        <v/>
      </c>
      <c r="J1767" s="27" t="str">
        <f>IFERROR('CALC | Booster'!$F1767*INDEX(MassUnitsTable[],MATCH($R$3,MassUnitsTable[Mass Units],0),2), "")</f>
        <v/>
      </c>
      <c r="K1767" s="32" t="str">
        <f t="shared" si="144"/>
        <v/>
      </c>
      <c r="L1767" s="34" t="str">
        <f>IFERROR(('CALC | Main Engine'!N1767+'CALC | Booster'!N1767)*INDEX(MassUnitsTable[],MATCH($R$3,MassUnitsTable[Mass Units],0),2), "")</f>
        <v/>
      </c>
      <c r="M1767" s="27" t="str">
        <f>IFERROR(('CALC | Main Engine'!O1767+'CALC | Booster'!O1767)*INDEX(MassUnitsTable[],MATCH($R$3,MassUnitsTable[Mass Units],0),2), "")</f>
        <v/>
      </c>
      <c r="N1767" s="27" t="str">
        <f>IFERROR(('CALC | Main Engine'!P1767+'CALC | Booster'!P1767)*INDEX(MassUnitsTable[],MATCH($R$3,MassUnitsTable[Mass Units],0),2), "")</f>
        <v/>
      </c>
      <c r="O1767" s="27" t="str">
        <f>IFERROR(('CALC | Main Engine'!Q1767+'CALC | Booster'!Q1767)*INDEX(MassUnitsTable[],MATCH($R$3,MassUnitsTable[Mass Units],0),2), "")</f>
        <v/>
      </c>
      <c r="P1767" s="27" t="str">
        <f>IFERROR(('CALC | Main Engine'!R1767+'CALC | Booster'!R1767)*INDEX(MassUnitsTable[],MATCH($R$3,MassUnitsTable[Mass Units],0),2), "")</f>
        <v/>
      </c>
      <c r="Q1767" s="27" t="str">
        <f>IFERROR(('CALC | Main Engine'!S1767+'CALC | Booster'!S1767)*INDEX(MassUnitsTable[],MATCH($R$3,MassUnitsTable[Mass Units],0),2), "")</f>
        <v/>
      </c>
      <c r="R1767" s="32" t="str">
        <f>IFERROR(('CALC | Main Engine'!T1767+'CALC | Booster'!T1767)*INDEX(MassUnitsTable[],MATCH($R$3,MassUnitsTable[Mass Units],0),2), "")</f>
        <v/>
      </c>
      <c r="S1767" s="10"/>
    </row>
    <row r="1768" spans="1:19" x14ac:dyDescent="0.25">
      <c r="A1768" s="10"/>
      <c r="B1768" s="4" t="str">
        <f t="shared" si="140"/>
        <v/>
      </c>
      <c r="C1768" s="5" t="str">
        <f t="shared" si="141"/>
        <v/>
      </c>
      <c r="D1768" s="5" t="str">
        <f t="shared" si="142"/>
        <v/>
      </c>
      <c r="E1768" s="5" t="str">
        <f t="shared" si="143"/>
        <v/>
      </c>
      <c r="F1768" s="5" t="str">
        <f>'CALC | Main Engine'!$B1768</f>
        <v/>
      </c>
      <c r="G1768" s="27" t="str">
        <f>'CALC | Main Engine'!$C1768</f>
        <v/>
      </c>
      <c r="H1768" s="6" t="str">
        <f>'CALC | Main Engine'!$E1768</f>
        <v/>
      </c>
      <c r="I1768" s="34" t="str">
        <f>IFERROR('CALC | Main Engine'!$F1768*INDEX(MassUnitsTable[],MATCH($R$3,MassUnitsTable[Mass Units],0),2), "")</f>
        <v/>
      </c>
      <c r="J1768" s="27" t="str">
        <f>IFERROR('CALC | Booster'!$F1768*INDEX(MassUnitsTable[],MATCH($R$3,MassUnitsTable[Mass Units],0),2), "")</f>
        <v/>
      </c>
      <c r="K1768" s="32" t="str">
        <f t="shared" si="144"/>
        <v/>
      </c>
      <c r="L1768" s="34" t="str">
        <f>IFERROR(('CALC | Main Engine'!N1768+'CALC | Booster'!N1768)*INDEX(MassUnitsTable[],MATCH($R$3,MassUnitsTable[Mass Units],0),2), "")</f>
        <v/>
      </c>
      <c r="M1768" s="27" t="str">
        <f>IFERROR(('CALC | Main Engine'!O1768+'CALC | Booster'!O1768)*INDEX(MassUnitsTable[],MATCH($R$3,MassUnitsTable[Mass Units],0),2), "")</f>
        <v/>
      </c>
      <c r="N1768" s="27" t="str">
        <f>IFERROR(('CALC | Main Engine'!P1768+'CALC | Booster'!P1768)*INDEX(MassUnitsTable[],MATCH($R$3,MassUnitsTable[Mass Units],0),2), "")</f>
        <v/>
      </c>
      <c r="O1768" s="27" t="str">
        <f>IFERROR(('CALC | Main Engine'!Q1768+'CALC | Booster'!Q1768)*INDEX(MassUnitsTable[],MATCH($R$3,MassUnitsTable[Mass Units],0),2), "")</f>
        <v/>
      </c>
      <c r="P1768" s="27" t="str">
        <f>IFERROR(('CALC | Main Engine'!R1768+'CALC | Booster'!R1768)*INDEX(MassUnitsTable[],MATCH($R$3,MassUnitsTable[Mass Units],0),2), "")</f>
        <v/>
      </c>
      <c r="Q1768" s="27" t="str">
        <f>IFERROR(('CALC | Main Engine'!S1768+'CALC | Booster'!S1768)*INDEX(MassUnitsTable[],MATCH($R$3,MassUnitsTable[Mass Units],0),2), "")</f>
        <v/>
      </c>
      <c r="R1768" s="32" t="str">
        <f>IFERROR(('CALC | Main Engine'!T1768+'CALC | Booster'!T1768)*INDEX(MassUnitsTable[],MATCH($R$3,MassUnitsTable[Mass Units],0),2), "")</f>
        <v/>
      </c>
      <c r="S1768" s="10"/>
    </row>
    <row r="1769" spans="1:19" x14ac:dyDescent="0.25">
      <c r="A1769" s="10"/>
      <c r="B1769" s="4" t="str">
        <f t="shared" si="140"/>
        <v/>
      </c>
      <c r="C1769" s="5" t="str">
        <f t="shared" si="141"/>
        <v/>
      </c>
      <c r="D1769" s="5" t="str">
        <f t="shared" si="142"/>
        <v/>
      </c>
      <c r="E1769" s="5" t="str">
        <f t="shared" si="143"/>
        <v/>
      </c>
      <c r="F1769" s="5" t="str">
        <f>'CALC | Main Engine'!$B1769</f>
        <v/>
      </c>
      <c r="G1769" s="27" t="str">
        <f>'CALC | Main Engine'!$C1769</f>
        <v/>
      </c>
      <c r="H1769" s="6" t="str">
        <f>'CALC | Main Engine'!$E1769</f>
        <v/>
      </c>
      <c r="I1769" s="34" t="str">
        <f>IFERROR('CALC | Main Engine'!$F1769*INDEX(MassUnitsTable[],MATCH($R$3,MassUnitsTable[Mass Units],0),2), "")</f>
        <v/>
      </c>
      <c r="J1769" s="27" t="str">
        <f>IFERROR('CALC | Booster'!$F1769*INDEX(MassUnitsTable[],MATCH($R$3,MassUnitsTable[Mass Units],0),2), "")</f>
        <v/>
      </c>
      <c r="K1769" s="32" t="str">
        <f t="shared" si="144"/>
        <v/>
      </c>
      <c r="L1769" s="34" t="str">
        <f>IFERROR(('CALC | Main Engine'!N1769+'CALC | Booster'!N1769)*INDEX(MassUnitsTable[],MATCH($R$3,MassUnitsTable[Mass Units],0),2), "")</f>
        <v/>
      </c>
      <c r="M1769" s="27" t="str">
        <f>IFERROR(('CALC | Main Engine'!O1769+'CALC | Booster'!O1769)*INDEX(MassUnitsTable[],MATCH($R$3,MassUnitsTable[Mass Units],0),2), "")</f>
        <v/>
      </c>
      <c r="N1769" s="27" t="str">
        <f>IFERROR(('CALC | Main Engine'!P1769+'CALC | Booster'!P1769)*INDEX(MassUnitsTable[],MATCH($R$3,MassUnitsTable[Mass Units],0),2), "")</f>
        <v/>
      </c>
      <c r="O1769" s="27" t="str">
        <f>IFERROR(('CALC | Main Engine'!Q1769+'CALC | Booster'!Q1769)*INDEX(MassUnitsTable[],MATCH($R$3,MassUnitsTable[Mass Units],0),2), "")</f>
        <v/>
      </c>
      <c r="P1769" s="27" t="str">
        <f>IFERROR(('CALC | Main Engine'!R1769+'CALC | Booster'!R1769)*INDEX(MassUnitsTable[],MATCH($R$3,MassUnitsTable[Mass Units],0),2), "")</f>
        <v/>
      </c>
      <c r="Q1769" s="27" t="str">
        <f>IFERROR(('CALC | Main Engine'!S1769+'CALC | Booster'!S1769)*INDEX(MassUnitsTable[],MATCH($R$3,MassUnitsTable[Mass Units],0),2), "")</f>
        <v/>
      </c>
      <c r="R1769" s="32" t="str">
        <f>IFERROR(('CALC | Main Engine'!T1769+'CALC | Booster'!T1769)*INDEX(MassUnitsTable[],MATCH($R$3,MassUnitsTable[Mass Units],0),2), "")</f>
        <v/>
      </c>
      <c r="S1769" s="10"/>
    </row>
    <row r="1770" spans="1:19" x14ac:dyDescent="0.25">
      <c r="A1770" s="10"/>
      <c r="B1770" s="4" t="str">
        <f t="shared" si="140"/>
        <v/>
      </c>
      <c r="C1770" s="5" t="str">
        <f t="shared" si="141"/>
        <v/>
      </c>
      <c r="D1770" s="5" t="str">
        <f t="shared" si="142"/>
        <v/>
      </c>
      <c r="E1770" s="5" t="str">
        <f t="shared" si="143"/>
        <v/>
      </c>
      <c r="F1770" s="5" t="str">
        <f>'CALC | Main Engine'!$B1770</f>
        <v/>
      </c>
      <c r="G1770" s="27" t="str">
        <f>'CALC | Main Engine'!$C1770</f>
        <v/>
      </c>
      <c r="H1770" s="6" t="str">
        <f>'CALC | Main Engine'!$E1770</f>
        <v/>
      </c>
      <c r="I1770" s="34" t="str">
        <f>IFERROR('CALC | Main Engine'!$F1770*INDEX(MassUnitsTable[],MATCH($R$3,MassUnitsTable[Mass Units],0),2), "")</f>
        <v/>
      </c>
      <c r="J1770" s="27" t="str">
        <f>IFERROR('CALC | Booster'!$F1770*INDEX(MassUnitsTable[],MATCH($R$3,MassUnitsTable[Mass Units],0),2), "")</f>
        <v/>
      </c>
      <c r="K1770" s="32" t="str">
        <f t="shared" si="144"/>
        <v/>
      </c>
      <c r="L1770" s="34" t="str">
        <f>IFERROR(('CALC | Main Engine'!N1770+'CALC | Booster'!N1770)*INDEX(MassUnitsTable[],MATCH($R$3,MassUnitsTable[Mass Units],0),2), "")</f>
        <v/>
      </c>
      <c r="M1770" s="27" t="str">
        <f>IFERROR(('CALC | Main Engine'!O1770+'CALC | Booster'!O1770)*INDEX(MassUnitsTable[],MATCH($R$3,MassUnitsTable[Mass Units],0),2), "")</f>
        <v/>
      </c>
      <c r="N1770" s="27" t="str">
        <f>IFERROR(('CALC | Main Engine'!P1770+'CALC | Booster'!P1770)*INDEX(MassUnitsTable[],MATCH($R$3,MassUnitsTable[Mass Units],0),2), "")</f>
        <v/>
      </c>
      <c r="O1770" s="27" t="str">
        <f>IFERROR(('CALC | Main Engine'!Q1770+'CALC | Booster'!Q1770)*INDEX(MassUnitsTable[],MATCH($R$3,MassUnitsTable[Mass Units],0),2), "")</f>
        <v/>
      </c>
      <c r="P1770" s="27" t="str">
        <f>IFERROR(('CALC | Main Engine'!R1770+'CALC | Booster'!R1770)*INDEX(MassUnitsTable[],MATCH($R$3,MassUnitsTable[Mass Units],0),2), "")</f>
        <v/>
      </c>
      <c r="Q1770" s="27" t="str">
        <f>IFERROR(('CALC | Main Engine'!S1770+'CALC | Booster'!S1770)*INDEX(MassUnitsTable[],MATCH($R$3,MassUnitsTable[Mass Units],0),2), "")</f>
        <v/>
      </c>
      <c r="R1770" s="32" t="str">
        <f>IFERROR(('CALC | Main Engine'!T1770+'CALC | Booster'!T1770)*INDEX(MassUnitsTable[],MATCH($R$3,MassUnitsTable[Mass Units],0),2), "")</f>
        <v/>
      </c>
      <c r="S1770" s="10"/>
    </row>
    <row r="1771" spans="1:19" x14ac:dyDescent="0.25">
      <c r="A1771" s="10"/>
      <c r="B1771" s="4" t="str">
        <f t="shared" si="140"/>
        <v/>
      </c>
      <c r="C1771" s="5" t="str">
        <f t="shared" si="141"/>
        <v/>
      </c>
      <c r="D1771" s="5" t="str">
        <f t="shared" si="142"/>
        <v/>
      </c>
      <c r="E1771" s="5" t="str">
        <f t="shared" si="143"/>
        <v/>
      </c>
      <c r="F1771" s="5" t="str">
        <f>'CALC | Main Engine'!$B1771</f>
        <v/>
      </c>
      <c r="G1771" s="27" t="str">
        <f>'CALC | Main Engine'!$C1771</f>
        <v/>
      </c>
      <c r="H1771" s="6" t="str">
        <f>'CALC | Main Engine'!$E1771</f>
        <v/>
      </c>
      <c r="I1771" s="34" t="str">
        <f>IFERROR('CALC | Main Engine'!$F1771*INDEX(MassUnitsTable[],MATCH($R$3,MassUnitsTable[Mass Units],0),2), "")</f>
        <v/>
      </c>
      <c r="J1771" s="27" t="str">
        <f>IFERROR('CALC | Booster'!$F1771*INDEX(MassUnitsTable[],MATCH($R$3,MassUnitsTable[Mass Units],0),2), "")</f>
        <v/>
      </c>
      <c r="K1771" s="32" t="str">
        <f t="shared" si="144"/>
        <v/>
      </c>
      <c r="L1771" s="34" t="str">
        <f>IFERROR(('CALC | Main Engine'!N1771+'CALC | Booster'!N1771)*INDEX(MassUnitsTable[],MATCH($R$3,MassUnitsTable[Mass Units],0),2), "")</f>
        <v/>
      </c>
      <c r="M1771" s="27" t="str">
        <f>IFERROR(('CALC | Main Engine'!O1771+'CALC | Booster'!O1771)*INDEX(MassUnitsTable[],MATCH($R$3,MassUnitsTable[Mass Units],0),2), "")</f>
        <v/>
      </c>
      <c r="N1771" s="27" t="str">
        <f>IFERROR(('CALC | Main Engine'!P1771+'CALC | Booster'!P1771)*INDEX(MassUnitsTable[],MATCH($R$3,MassUnitsTable[Mass Units],0),2), "")</f>
        <v/>
      </c>
      <c r="O1771" s="27" t="str">
        <f>IFERROR(('CALC | Main Engine'!Q1771+'CALC | Booster'!Q1771)*INDEX(MassUnitsTable[],MATCH($R$3,MassUnitsTable[Mass Units],0),2), "")</f>
        <v/>
      </c>
      <c r="P1771" s="27" t="str">
        <f>IFERROR(('CALC | Main Engine'!R1771+'CALC | Booster'!R1771)*INDEX(MassUnitsTable[],MATCH($R$3,MassUnitsTable[Mass Units],0),2), "")</f>
        <v/>
      </c>
      <c r="Q1771" s="27" t="str">
        <f>IFERROR(('CALC | Main Engine'!S1771+'CALC | Booster'!S1771)*INDEX(MassUnitsTable[],MATCH($R$3,MassUnitsTable[Mass Units],0),2), "")</f>
        <v/>
      </c>
      <c r="R1771" s="32" t="str">
        <f>IFERROR(('CALC | Main Engine'!T1771+'CALC | Booster'!T1771)*INDEX(MassUnitsTable[],MATCH($R$3,MassUnitsTable[Mass Units],0),2), "")</f>
        <v/>
      </c>
      <c r="S1771" s="10"/>
    </row>
    <row r="1772" spans="1:19" x14ac:dyDescent="0.25">
      <c r="A1772" s="10"/>
      <c r="B1772" s="4" t="str">
        <f t="shared" si="140"/>
        <v/>
      </c>
      <c r="C1772" s="5" t="str">
        <f t="shared" si="141"/>
        <v/>
      </c>
      <c r="D1772" s="5" t="str">
        <f t="shared" si="142"/>
        <v/>
      </c>
      <c r="E1772" s="5" t="str">
        <f t="shared" si="143"/>
        <v/>
      </c>
      <c r="F1772" s="5" t="str">
        <f>'CALC | Main Engine'!$B1772</f>
        <v/>
      </c>
      <c r="G1772" s="27" t="str">
        <f>'CALC | Main Engine'!$C1772</f>
        <v/>
      </c>
      <c r="H1772" s="6" t="str">
        <f>'CALC | Main Engine'!$E1772</f>
        <v/>
      </c>
      <c r="I1772" s="34" t="str">
        <f>IFERROR('CALC | Main Engine'!$F1772*INDEX(MassUnitsTable[],MATCH($R$3,MassUnitsTable[Mass Units],0),2), "")</f>
        <v/>
      </c>
      <c r="J1772" s="27" t="str">
        <f>IFERROR('CALC | Booster'!$F1772*INDEX(MassUnitsTable[],MATCH($R$3,MassUnitsTable[Mass Units],0),2), "")</f>
        <v/>
      </c>
      <c r="K1772" s="32" t="str">
        <f t="shared" si="144"/>
        <v/>
      </c>
      <c r="L1772" s="34" t="str">
        <f>IFERROR(('CALC | Main Engine'!N1772+'CALC | Booster'!N1772)*INDEX(MassUnitsTable[],MATCH($R$3,MassUnitsTable[Mass Units],0),2), "")</f>
        <v/>
      </c>
      <c r="M1772" s="27" t="str">
        <f>IFERROR(('CALC | Main Engine'!O1772+'CALC | Booster'!O1772)*INDEX(MassUnitsTable[],MATCH($R$3,MassUnitsTable[Mass Units],0),2), "")</f>
        <v/>
      </c>
      <c r="N1772" s="27" t="str">
        <f>IFERROR(('CALC | Main Engine'!P1772+'CALC | Booster'!P1772)*INDEX(MassUnitsTable[],MATCH($R$3,MassUnitsTable[Mass Units],0),2), "")</f>
        <v/>
      </c>
      <c r="O1772" s="27" t="str">
        <f>IFERROR(('CALC | Main Engine'!Q1772+'CALC | Booster'!Q1772)*INDEX(MassUnitsTable[],MATCH($R$3,MassUnitsTable[Mass Units],0),2), "")</f>
        <v/>
      </c>
      <c r="P1772" s="27" t="str">
        <f>IFERROR(('CALC | Main Engine'!R1772+'CALC | Booster'!R1772)*INDEX(MassUnitsTable[],MATCH($R$3,MassUnitsTable[Mass Units],0),2), "")</f>
        <v/>
      </c>
      <c r="Q1772" s="27" t="str">
        <f>IFERROR(('CALC | Main Engine'!S1772+'CALC | Booster'!S1772)*INDEX(MassUnitsTable[],MATCH($R$3,MassUnitsTable[Mass Units],0),2), "")</f>
        <v/>
      </c>
      <c r="R1772" s="32" t="str">
        <f>IFERROR(('CALC | Main Engine'!T1772+'CALC | Booster'!T1772)*INDEX(MassUnitsTable[],MATCH($R$3,MassUnitsTable[Mass Units],0),2), "")</f>
        <v/>
      </c>
      <c r="S1772" s="10"/>
    </row>
    <row r="1773" spans="1:19" x14ac:dyDescent="0.25">
      <c r="A1773" s="10"/>
      <c r="B1773" s="4" t="str">
        <f t="shared" si="140"/>
        <v/>
      </c>
      <c r="C1773" s="5" t="str">
        <f t="shared" si="141"/>
        <v/>
      </c>
      <c r="D1773" s="5" t="str">
        <f t="shared" si="142"/>
        <v/>
      </c>
      <c r="E1773" s="5" t="str">
        <f t="shared" si="143"/>
        <v/>
      </c>
      <c r="F1773" s="5" t="str">
        <f>'CALC | Main Engine'!$B1773</f>
        <v/>
      </c>
      <c r="G1773" s="27" t="str">
        <f>'CALC | Main Engine'!$C1773</f>
        <v/>
      </c>
      <c r="H1773" s="6" t="str">
        <f>'CALC | Main Engine'!$E1773</f>
        <v/>
      </c>
      <c r="I1773" s="34" t="str">
        <f>IFERROR('CALC | Main Engine'!$F1773*INDEX(MassUnitsTable[],MATCH($R$3,MassUnitsTable[Mass Units],0),2), "")</f>
        <v/>
      </c>
      <c r="J1773" s="27" t="str">
        <f>IFERROR('CALC | Booster'!$F1773*INDEX(MassUnitsTable[],MATCH($R$3,MassUnitsTable[Mass Units],0),2), "")</f>
        <v/>
      </c>
      <c r="K1773" s="32" t="str">
        <f t="shared" si="144"/>
        <v/>
      </c>
      <c r="L1773" s="34" t="str">
        <f>IFERROR(('CALC | Main Engine'!N1773+'CALC | Booster'!N1773)*INDEX(MassUnitsTable[],MATCH($R$3,MassUnitsTable[Mass Units],0),2), "")</f>
        <v/>
      </c>
      <c r="M1773" s="27" t="str">
        <f>IFERROR(('CALC | Main Engine'!O1773+'CALC | Booster'!O1773)*INDEX(MassUnitsTable[],MATCH($R$3,MassUnitsTable[Mass Units],0),2), "")</f>
        <v/>
      </c>
      <c r="N1773" s="27" t="str">
        <f>IFERROR(('CALC | Main Engine'!P1773+'CALC | Booster'!P1773)*INDEX(MassUnitsTable[],MATCH($R$3,MassUnitsTable[Mass Units],0),2), "")</f>
        <v/>
      </c>
      <c r="O1773" s="27" t="str">
        <f>IFERROR(('CALC | Main Engine'!Q1773+'CALC | Booster'!Q1773)*INDEX(MassUnitsTable[],MATCH($R$3,MassUnitsTable[Mass Units],0),2), "")</f>
        <v/>
      </c>
      <c r="P1773" s="27" t="str">
        <f>IFERROR(('CALC | Main Engine'!R1773+'CALC | Booster'!R1773)*INDEX(MassUnitsTable[],MATCH($R$3,MassUnitsTable[Mass Units],0),2), "")</f>
        <v/>
      </c>
      <c r="Q1773" s="27" t="str">
        <f>IFERROR(('CALC | Main Engine'!S1773+'CALC | Booster'!S1773)*INDEX(MassUnitsTable[],MATCH($R$3,MassUnitsTable[Mass Units],0),2), "")</f>
        <v/>
      </c>
      <c r="R1773" s="32" t="str">
        <f>IFERROR(('CALC | Main Engine'!T1773+'CALC | Booster'!T1773)*INDEX(MassUnitsTable[],MATCH($R$3,MassUnitsTable[Mass Units],0),2), "")</f>
        <v/>
      </c>
      <c r="S1773" s="10"/>
    </row>
    <row r="1774" spans="1:19" x14ac:dyDescent="0.25">
      <c r="A1774" s="10"/>
      <c r="B1774" s="4" t="str">
        <f t="shared" si="140"/>
        <v/>
      </c>
      <c r="C1774" s="5" t="str">
        <f t="shared" si="141"/>
        <v/>
      </c>
      <c r="D1774" s="5" t="str">
        <f t="shared" si="142"/>
        <v/>
      </c>
      <c r="E1774" s="5" t="str">
        <f t="shared" si="143"/>
        <v/>
      </c>
      <c r="F1774" s="5" t="str">
        <f>'CALC | Main Engine'!$B1774</f>
        <v/>
      </c>
      <c r="G1774" s="27" t="str">
        <f>'CALC | Main Engine'!$C1774</f>
        <v/>
      </c>
      <c r="H1774" s="6" t="str">
        <f>'CALC | Main Engine'!$E1774</f>
        <v/>
      </c>
      <c r="I1774" s="34" t="str">
        <f>IFERROR('CALC | Main Engine'!$F1774*INDEX(MassUnitsTable[],MATCH($R$3,MassUnitsTable[Mass Units],0),2), "")</f>
        <v/>
      </c>
      <c r="J1774" s="27" t="str">
        <f>IFERROR('CALC | Booster'!$F1774*INDEX(MassUnitsTable[],MATCH($R$3,MassUnitsTable[Mass Units],0),2), "")</f>
        <v/>
      </c>
      <c r="K1774" s="32" t="str">
        <f t="shared" si="144"/>
        <v/>
      </c>
      <c r="L1774" s="34" t="str">
        <f>IFERROR(('CALC | Main Engine'!N1774+'CALC | Booster'!N1774)*INDEX(MassUnitsTable[],MATCH($R$3,MassUnitsTable[Mass Units],0),2), "")</f>
        <v/>
      </c>
      <c r="M1774" s="27" t="str">
        <f>IFERROR(('CALC | Main Engine'!O1774+'CALC | Booster'!O1774)*INDEX(MassUnitsTable[],MATCH($R$3,MassUnitsTable[Mass Units],0),2), "")</f>
        <v/>
      </c>
      <c r="N1774" s="27" t="str">
        <f>IFERROR(('CALC | Main Engine'!P1774+'CALC | Booster'!P1774)*INDEX(MassUnitsTable[],MATCH($R$3,MassUnitsTable[Mass Units],0),2), "")</f>
        <v/>
      </c>
      <c r="O1774" s="27" t="str">
        <f>IFERROR(('CALC | Main Engine'!Q1774+'CALC | Booster'!Q1774)*INDEX(MassUnitsTable[],MATCH($R$3,MassUnitsTable[Mass Units],0),2), "")</f>
        <v/>
      </c>
      <c r="P1774" s="27" t="str">
        <f>IFERROR(('CALC | Main Engine'!R1774+'CALC | Booster'!R1774)*INDEX(MassUnitsTable[],MATCH($R$3,MassUnitsTable[Mass Units],0),2), "")</f>
        <v/>
      </c>
      <c r="Q1774" s="27" t="str">
        <f>IFERROR(('CALC | Main Engine'!S1774+'CALC | Booster'!S1774)*INDEX(MassUnitsTable[],MATCH($R$3,MassUnitsTable[Mass Units],0),2), "")</f>
        <v/>
      </c>
      <c r="R1774" s="32" t="str">
        <f>IFERROR(('CALC | Main Engine'!T1774+'CALC | Booster'!T1774)*INDEX(MassUnitsTable[],MATCH($R$3,MassUnitsTable[Mass Units],0),2), "")</f>
        <v/>
      </c>
      <c r="S1774" s="10"/>
    </row>
    <row r="1775" spans="1:19" x14ac:dyDescent="0.25">
      <c r="A1775" s="10"/>
      <c r="B1775" s="4" t="str">
        <f t="shared" si="140"/>
        <v/>
      </c>
      <c r="C1775" s="5" t="str">
        <f t="shared" si="141"/>
        <v/>
      </c>
      <c r="D1775" s="5" t="str">
        <f t="shared" si="142"/>
        <v/>
      </c>
      <c r="E1775" s="5" t="str">
        <f t="shared" si="143"/>
        <v/>
      </c>
      <c r="F1775" s="5" t="str">
        <f>'CALC | Main Engine'!$B1775</f>
        <v/>
      </c>
      <c r="G1775" s="27" t="str">
        <f>'CALC | Main Engine'!$C1775</f>
        <v/>
      </c>
      <c r="H1775" s="6" t="str">
        <f>'CALC | Main Engine'!$E1775</f>
        <v/>
      </c>
      <c r="I1775" s="34" t="str">
        <f>IFERROR('CALC | Main Engine'!$F1775*INDEX(MassUnitsTable[],MATCH($R$3,MassUnitsTable[Mass Units],0),2), "")</f>
        <v/>
      </c>
      <c r="J1775" s="27" t="str">
        <f>IFERROR('CALC | Booster'!$F1775*INDEX(MassUnitsTable[],MATCH($R$3,MassUnitsTable[Mass Units],0),2), "")</f>
        <v/>
      </c>
      <c r="K1775" s="32" t="str">
        <f t="shared" si="144"/>
        <v/>
      </c>
      <c r="L1775" s="34" t="str">
        <f>IFERROR(('CALC | Main Engine'!N1775+'CALC | Booster'!N1775)*INDEX(MassUnitsTable[],MATCH($R$3,MassUnitsTable[Mass Units],0),2), "")</f>
        <v/>
      </c>
      <c r="M1775" s="27" t="str">
        <f>IFERROR(('CALC | Main Engine'!O1775+'CALC | Booster'!O1775)*INDEX(MassUnitsTable[],MATCH($R$3,MassUnitsTable[Mass Units],0),2), "")</f>
        <v/>
      </c>
      <c r="N1775" s="27" t="str">
        <f>IFERROR(('CALC | Main Engine'!P1775+'CALC | Booster'!P1775)*INDEX(MassUnitsTable[],MATCH($R$3,MassUnitsTable[Mass Units],0),2), "")</f>
        <v/>
      </c>
      <c r="O1775" s="27" t="str">
        <f>IFERROR(('CALC | Main Engine'!Q1775+'CALC | Booster'!Q1775)*INDEX(MassUnitsTable[],MATCH($R$3,MassUnitsTable[Mass Units],0),2), "")</f>
        <v/>
      </c>
      <c r="P1775" s="27" t="str">
        <f>IFERROR(('CALC | Main Engine'!R1775+'CALC | Booster'!R1775)*INDEX(MassUnitsTable[],MATCH($R$3,MassUnitsTable[Mass Units],0),2), "")</f>
        <v/>
      </c>
      <c r="Q1775" s="27" t="str">
        <f>IFERROR(('CALC | Main Engine'!S1775+'CALC | Booster'!S1775)*INDEX(MassUnitsTable[],MATCH($R$3,MassUnitsTable[Mass Units],0),2), "")</f>
        <v/>
      </c>
      <c r="R1775" s="32" t="str">
        <f>IFERROR(('CALC | Main Engine'!T1775+'CALC | Booster'!T1775)*INDEX(MassUnitsTable[],MATCH($R$3,MassUnitsTable[Mass Units],0),2), "")</f>
        <v/>
      </c>
      <c r="S1775" s="10"/>
    </row>
    <row r="1776" spans="1:19" x14ac:dyDescent="0.25">
      <c r="A1776" s="10"/>
      <c r="B1776" s="4" t="str">
        <f t="shared" si="140"/>
        <v/>
      </c>
      <c r="C1776" s="5" t="str">
        <f t="shared" si="141"/>
        <v/>
      </c>
      <c r="D1776" s="5" t="str">
        <f t="shared" si="142"/>
        <v/>
      </c>
      <c r="E1776" s="5" t="str">
        <f t="shared" si="143"/>
        <v/>
      </c>
      <c r="F1776" s="5" t="str">
        <f>'CALC | Main Engine'!$B1776</f>
        <v/>
      </c>
      <c r="G1776" s="27" t="str">
        <f>'CALC | Main Engine'!$C1776</f>
        <v/>
      </c>
      <c r="H1776" s="6" t="str">
        <f>'CALC | Main Engine'!$E1776</f>
        <v/>
      </c>
      <c r="I1776" s="34" t="str">
        <f>IFERROR('CALC | Main Engine'!$F1776*INDEX(MassUnitsTable[],MATCH($R$3,MassUnitsTable[Mass Units],0),2), "")</f>
        <v/>
      </c>
      <c r="J1776" s="27" t="str">
        <f>IFERROR('CALC | Booster'!$F1776*INDEX(MassUnitsTable[],MATCH($R$3,MassUnitsTable[Mass Units],0),2), "")</f>
        <v/>
      </c>
      <c r="K1776" s="32" t="str">
        <f t="shared" si="144"/>
        <v/>
      </c>
      <c r="L1776" s="34" t="str">
        <f>IFERROR(('CALC | Main Engine'!N1776+'CALC | Booster'!N1776)*INDEX(MassUnitsTable[],MATCH($R$3,MassUnitsTable[Mass Units],0),2), "")</f>
        <v/>
      </c>
      <c r="M1776" s="27" t="str">
        <f>IFERROR(('CALC | Main Engine'!O1776+'CALC | Booster'!O1776)*INDEX(MassUnitsTable[],MATCH($R$3,MassUnitsTable[Mass Units],0),2), "")</f>
        <v/>
      </c>
      <c r="N1776" s="27" t="str">
        <f>IFERROR(('CALC | Main Engine'!P1776+'CALC | Booster'!P1776)*INDEX(MassUnitsTable[],MATCH($R$3,MassUnitsTable[Mass Units],0),2), "")</f>
        <v/>
      </c>
      <c r="O1776" s="27" t="str">
        <f>IFERROR(('CALC | Main Engine'!Q1776+'CALC | Booster'!Q1776)*INDEX(MassUnitsTable[],MATCH($R$3,MassUnitsTable[Mass Units],0),2), "")</f>
        <v/>
      </c>
      <c r="P1776" s="27" t="str">
        <f>IFERROR(('CALC | Main Engine'!R1776+'CALC | Booster'!R1776)*INDEX(MassUnitsTable[],MATCH($R$3,MassUnitsTable[Mass Units],0),2), "")</f>
        <v/>
      </c>
      <c r="Q1776" s="27" t="str">
        <f>IFERROR(('CALC | Main Engine'!S1776+'CALC | Booster'!S1776)*INDEX(MassUnitsTable[],MATCH($R$3,MassUnitsTable[Mass Units],0),2), "")</f>
        <v/>
      </c>
      <c r="R1776" s="32" t="str">
        <f>IFERROR(('CALC | Main Engine'!T1776+'CALC | Booster'!T1776)*INDEX(MassUnitsTable[],MATCH($R$3,MassUnitsTable[Mass Units],0),2), "")</f>
        <v/>
      </c>
      <c r="S1776" s="10"/>
    </row>
    <row r="1777" spans="1:19" x14ac:dyDescent="0.25">
      <c r="A1777" s="10"/>
      <c r="B1777" s="4" t="str">
        <f t="shared" si="140"/>
        <v/>
      </c>
      <c r="C1777" s="5" t="str">
        <f t="shared" si="141"/>
        <v/>
      </c>
      <c r="D1777" s="5" t="str">
        <f t="shared" si="142"/>
        <v/>
      </c>
      <c r="E1777" s="5" t="str">
        <f t="shared" si="143"/>
        <v/>
      </c>
      <c r="F1777" s="5" t="str">
        <f>'CALC | Main Engine'!$B1777</f>
        <v/>
      </c>
      <c r="G1777" s="27" t="str">
        <f>'CALC | Main Engine'!$C1777</f>
        <v/>
      </c>
      <c r="H1777" s="6" t="str">
        <f>'CALC | Main Engine'!$E1777</f>
        <v/>
      </c>
      <c r="I1777" s="34" t="str">
        <f>IFERROR('CALC | Main Engine'!$F1777*INDEX(MassUnitsTable[],MATCH($R$3,MassUnitsTable[Mass Units],0),2), "")</f>
        <v/>
      </c>
      <c r="J1777" s="27" t="str">
        <f>IFERROR('CALC | Booster'!$F1777*INDEX(MassUnitsTable[],MATCH($R$3,MassUnitsTable[Mass Units],0),2), "")</f>
        <v/>
      </c>
      <c r="K1777" s="32" t="str">
        <f t="shared" si="144"/>
        <v/>
      </c>
      <c r="L1777" s="34" t="str">
        <f>IFERROR(('CALC | Main Engine'!N1777+'CALC | Booster'!N1777)*INDEX(MassUnitsTable[],MATCH($R$3,MassUnitsTable[Mass Units],0),2), "")</f>
        <v/>
      </c>
      <c r="M1777" s="27" t="str">
        <f>IFERROR(('CALC | Main Engine'!O1777+'CALC | Booster'!O1777)*INDEX(MassUnitsTable[],MATCH($R$3,MassUnitsTable[Mass Units],0),2), "")</f>
        <v/>
      </c>
      <c r="N1777" s="27" t="str">
        <f>IFERROR(('CALC | Main Engine'!P1777+'CALC | Booster'!P1777)*INDEX(MassUnitsTable[],MATCH($R$3,MassUnitsTable[Mass Units],0),2), "")</f>
        <v/>
      </c>
      <c r="O1777" s="27" t="str">
        <f>IFERROR(('CALC | Main Engine'!Q1777+'CALC | Booster'!Q1777)*INDEX(MassUnitsTable[],MATCH($R$3,MassUnitsTable[Mass Units],0),2), "")</f>
        <v/>
      </c>
      <c r="P1777" s="27" t="str">
        <f>IFERROR(('CALC | Main Engine'!R1777+'CALC | Booster'!R1777)*INDEX(MassUnitsTable[],MATCH($R$3,MassUnitsTable[Mass Units],0),2), "")</f>
        <v/>
      </c>
      <c r="Q1777" s="27" t="str">
        <f>IFERROR(('CALC | Main Engine'!S1777+'CALC | Booster'!S1777)*INDEX(MassUnitsTable[],MATCH($R$3,MassUnitsTable[Mass Units],0),2), "")</f>
        <v/>
      </c>
      <c r="R1777" s="32" t="str">
        <f>IFERROR(('CALC | Main Engine'!T1777+'CALC | Booster'!T1777)*INDEX(MassUnitsTable[],MATCH($R$3,MassUnitsTable[Mass Units],0),2), "")</f>
        <v/>
      </c>
      <c r="S1777" s="10"/>
    </row>
    <row r="1778" spans="1:19" x14ac:dyDescent="0.25">
      <c r="A1778" s="10"/>
      <c r="B1778" s="4" t="str">
        <f t="shared" si="140"/>
        <v/>
      </c>
      <c r="C1778" s="5" t="str">
        <f t="shared" si="141"/>
        <v/>
      </c>
      <c r="D1778" s="5" t="str">
        <f t="shared" si="142"/>
        <v/>
      </c>
      <c r="E1778" s="5" t="str">
        <f t="shared" si="143"/>
        <v/>
      </c>
      <c r="F1778" s="5" t="str">
        <f>'CALC | Main Engine'!$B1778</f>
        <v/>
      </c>
      <c r="G1778" s="27" t="str">
        <f>'CALC | Main Engine'!$C1778</f>
        <v/>
      </c>
      <c r="H1778" s="6" t="str">
        <f>'CALC | Main Engine'!$E1778</f>
        <v/>
      </c>
      <c r="I1778" s="34" t="str">
        <f>IFERROR('CALC | Main Engine'!$F1778*INDEX(MassUnitsTable[],MATCH($R$3,MassUnitsTable[Mass Units],0),2), "")</f>
        <v/>
      </c>
      <c r="J1778" s="27" t="str">
        <f>IFERROR('CALC | Booster'!$F1778*INDEX(MassUnitsTable[],MATCH($R$3,MassUnitsTable[Mass Units],0),2), "")</f>
        <v/>
      </c>
      <c r="K1778" s="32" t="str">
        <f t="shared" si="144"/>
        <v/>
      </c>
      <c r="L1778" s="34" t="str">
        <f>IFERROR(('CALC | Main Engine'!N1778+'CALC | Booster'!N1778)*INDEX(MassUnitsTable[],MATCH($R$3,MassUnitsTable[Mass Units],0),2), "")</f>
        <v/>
      </c>
      <c r="M1778" s="27" t="str">
        <f>IFERROR(('CALC | Main Engine'!O1778+'CALC | Booster'!O1778)*INDEX(MassUnitsTable[],MATCH($R$3,MassUnitsTable[Mass Units],0),2), "")</f>
        <v/>
      </c>
      <c r="N1778" s="27" t="str">
        <f>IFERROR(('CALC | Main Engine'!P1778+'CALC | Booster'!P1778)*INDEX(MassUnitsTable[],MATCH($R$3,MassUnitsTable[Mass Units],0),2), "")</f>
        <v/>
      </c>
      <c r="O1778" s="27" t="str">
        <f>IFERROR(('CALC | Main Engine'!Q1778+'CALC | Booster'!Q1778)*INDEX(MassUnitsTable[],MATCH($R$3,MassUnitsTable[Mass Units],0),2), "")</f>
        <v/>
      </c>
      <c r="P1778" s="27" t="str">
        <f>IFERROR(('CALC | Main Engine'!R1778+'CALC | Booster'!R1778)*INDEX(MassUnitsTable[],MATCH($R$3,MassUnitsTable[Mass Units],0),2), "")</f>
        <v/>
      </c>
      <c r="Q1778" s="27" t="str">
        <f>IFERROR(('CALC | Main Engine'!S1778+'CALC | Booster'!S1778)*INDEX(MassUnitsTable[],MATCH($R$3,MassUnitsTable[Mass Units],0),2), "")</f>
        <v/>
      </c>
      <c r="R1778" s="32" t="str">
        <f>IFERROR(('CALC | Main Engine'!T1778+'CALC | Booster'!T1778)*INDEX(MassUnitsTable[],MATCH($R$3,MassUnitsTable[Mass Units],0),2), "")</f>
        <v/>
      </c>
      <c r="S1778" s="10"/>
    </row>
    <row r="1779" spans="1:19" x14ac:dyDescent="0.25">
      <c r="A1779" s="10"/>
      <c r="B1779" s="4" t="str">
        <f t="shared" si="140"/>
        <v/>
      </c>
      <c r="C1779" s="5" t="str">
        <f t="shared" si="141"/>
        <v/>
      </c>
      <c r="D1779" s="5" t="str">
        <f t="shared" si="142"/>
        <v/>
      </c>
      <c r="E1779" s="5" t="str">
        <f t="shared" si="143"/>
        <v/>
      </c>
      <c r="F1779" s="5" t="str">
        <f>'CALC | Main Engine'!$B1779</f>
        <v/>
      </c>
      <c r="G1779" s="27" t="str">
        <f>'CALC | Main Engine'!$C1779</f>
        <v/>
      </c>
      <c r="H1779" s="6" t="str">
        <f>'CALC | Main Engine'!$E1779</f>
        <v/>
      </c>
      <c r="I1779" s="34" t="str">
        <f>IFERROR('CALC | Main Engine'!$F1779*INDEX(MassUnitsTable[],MATCH($R$3,MassUnitsTable[Mass Units],0),2), "")</f>
        <v/>
      </c>
      <c r="J1779" s="27" t="str">
        <f>IFERROR('CALC | Booster'!$F1779*INDEX(MassUnitsTable[],MATCH($R$3,MassUnitsTable[Mass Units],0),2), "")</f>
        <v/>
      </c>
      <c r="K1779" s="32" t="str">
        <f t="shared" si="144"/>
        <v/>
      </c>
      <c r="L1779" s="34" t="str">
        <f>IFERROR(('CALC | Main Engine'!N1779+'CALC | Booster'!N1779)*INDEX(MassUnitsTable[],MATCH($R$3,MassUnitsTable[Mass Units],0),2), "")</f>
        <v/>
      </c>
      <c r="M1779" s="27" t="str">
        <f>IFERROR(('CALC | Main Engine'!O1779+'CALC | Booster'!O1779)*INDEX(MassUnitsTable[],MATCH($R$3,MassUnitsTable[Mass Units],0),2), "")</f>
        <v/>
      </c>
      <c r="N1779" s="27" t="str">
        <f>IFERROR(('CALC | Main Engine'!P1779+'CALC | Booster'!P1779)*INDEX(MassUnitsTable[],MATCH($R$3,MassUnitsTable[Mass Units],0),2), "")</f>
        <v/>
      </c>
      <c r="O1779" s="27" t="str">
        <f>IFERROR(('CALC | Main Engine'!Q1779+'CALC | Booster'!Q1779)*INDEX(MassUnitsTable[],MATCH($R$3,MassUnitsTable[Mass Units],0),2), "")</f>
        <v/>
      </c>
      <c r="P1779" s="27" t="str">
        <f>IFERROR(('CALC | Main Engine'!R1779+'CALC | Booster'!R1779)*INDEX(MassUnitsTable[],MATCH($R$3,MassUnitsTable[Mass Units],0),2), "")</f>
        <v/>
      </c>
      <c r="Q1779" s="27" t="str">
        <f>IFERROR(('CALC | Main Engine'!S1779+'CALC | Booster'!S1779)*INDEX(MassUnitsTable[],MATCH($R$3,MassUnitsTable[Mass Units],0),2), "")</f>
        <v/>
      </c>
      <c r="R1779" s="32" t="str">
        <f>IFERROR(('CALC | Main Engine'!T1779+'CALC | Booster'!T1779)*INDEX(MassUnitsTable[],MATCH($R$3,MassUnitsTable[Mass Units],0),2), "")</f>
        <v/>
      </c>
      <c r="S1779" s="10"/>
    </row>
    <row r="1780" spans="1:19" x14ac:dyDescent="0.25">
      <c r="A1780" s="10"/>
      <c r="B1780" s="4" t="str">
        <f t="shared" si="140"/>
        <v/>
      </c>
      <c r="C1780" s="5" t="str">
        <f t="shared" si="141"/>
        <v/>
      </c>
      <c r="D1780" s="5" t="str">
        <f t="shared" si="142"/>
        <v/>
      </c>
      <c r="E1780" s="5" t="str">
        <f t="shared" si="143"/>
        <v/>
      </c>
      <c r="F1780" s="5" t="str">
        <f>'CALC | Main Engine'!$B1780</f>
        <v/>
      </c>
      <c r="G1780" s="27" t="str">
        <f>'CALC | Main Engine'!$C1780</f>
        <v/>
      </c>
      <c r="H1780" s="6" t="str">
        <f>'CALC | Main Engine'!$E1780</f>
        <v/>
      </c>
      <c r="I1780" s="34" t="str">
        <f>IFERROR('CALC | Main Engine'!$F1780*INDEX(MassUnitsTable[],MATCH($R$3,MassUnitsTable[Mass Units],0),2), "")</f>
        <v/>
      </c>
      <c r="J1780" s="27" t="str">
        <f>IFERROR('CALC | Booster'!$F1780*INDEX(MassUnitsTable[],MATCH($R$3,MassUnitsTable[Mass Units],0),2), "")</f>
        <v/>
      </c>
      <c r="K1780" s="32" t="str">
        <f t="shared" si="144"/>
        <v/>
      </c>
      <c r="L1780" s="34" t="str">
        <f>IFERROR(('CALC | Main Engine'!N1780+'CALC | Booster'!N1780)*INDEX(MassUnitsTable[],MATCH($R$3,MassUnitsTable[Mass Units],0),2), "")</f>
        <v/>
      </c>
      <c r="M1780" s="27" t="str">
        <f>IFERROR(('CALC | Main Engine'!O1780+'CALC | Booster'!O1780)*INDEX(MassUnitsTable[],MATCH($R$3,MassUnitsTable[Mass Units],0),2), "")</f>
        <v/>
      </c>
      <c r="N1780" s="27" t="str">
        <f>IFERROR(('CALC | Main Engine'!P1780+'CALC | Booster'!P1780)*INDEX(MassUnitsTable[],MATCH($R$3,MassUnitsTable[Mass Units],0),2), "")</f>
        <v/>
      </c>
      <c r="O1780" s="27" t="str">
        <f>IFERROR(('CALC | Main Engine'!Q1780+'CALC | Booster'!Q1780)*INDEX(MassUnitsTable[],MATCH($R$3,MassUnitsTable[Mass Units],0),2), "")</f>
        <v/>
      </c>
      <c r="P1780" s="27" t="str">
        <f>IFERROR(('CALC | Main Engine'!R1780+'CALC | Booster'!R1780)*INDEX(MassUnitsTable[],MATCH($R$3,MassUnitsTable[Mass Units],0),2), "")</f>
        <v/>
      </c>
      <c r="Q1780" s="27" t="str">
        <f>IFERROR(('CALC | Main Engine'!S1780+'CALC | Booster'!S1780)*INDEX(MassUnitsTable[],MATCH($R$3,MassUnitsTable[Mass Units],0),2), "")</f>
        <v/>
      </c>
      <c r="R1780" s="32" t="str">
        <f>IFERROR(('CALC | Main Engine'!T1780+'CALC | Booster'!T1780)*INDEX(MassUnitsTable[],MATCH($R$3,MassUnitsTable[Mass Units],0),2), "")</f>
        <v/>
      </c>
      <c r="S1780" s="10"/>
    </row>
    <row r="1781" spans="1:19" x14ac:dyDescent="0.25">
      <c r="A1781" s="10"/>
      <c r="B1781" s="4" t="str">
        <f t="shared" si="140"/>
        <v/>
      </c>
      <c r="C1781" s="5" t="str">
        <f t="shared" si="141"/>
        <v/>
      </c>
      <c r="D1781" s="5" t="str">
        <f t="shared" si="142"/>
        <v/>
      </c>
      <c r="E1781" s="5" t="str">
        <f t="shared" si="143"/>
        <v/>
      </c>
      <c r="F1781" s="5" t="str">
        <f>'CALC | Main Engine'!$B1781</f>
        <v/>
      </c>
      <c r="G1781" s="27" t="str">
        <f>'CALC | Main Engine'!$C1781</f>
        <v/>
      </c>
      <c r="H1781" s="6" t="str">
        <f>'CALC | Main Engine'!$E1781</f>
        <v/>
      </c>
      <c r="I1781" s="34" t="str">
        <f>IFERROR('CALC | Main Engine'!$F1781*INDEX(MassUnitsTable[],MATCH($R$3,MassUnitsTable[Mass Units],0),2), "")</f>
        <v/>
      </c>
      <c r="J1781" s="27" t="str">
        <f>IFERROR('CALC | Booster'!$F1781*INDEX(MassUnitsTable[],MATCH($R$3,MassUnitsTable[Mass Units],0),2), "")</f>
        <v/>
      </c>
      <c r="K1781" s="32" t="str">
        <f t="shared" si="144"/>
        <v/>
      </c>
      <c r="L1781" s="34" t="str">
        <f>IFERROR(('CALC | Main Engine'!N1781+'CALC | Booster'!N1781)*INDEX(MassUnitsTable[],MATCH($R$3,MassUnitsTable[Mass Units],0),2), "")</f>
        <v/>
      </c>
      <c r="M1781" s="27" t="str">
        <f>IFERROR(('CALC | Main Engine'!O1781+'CALC | Booster'!O1781)*INDEX(MassUnitsTable[],MATCH($R$3,MassUnitsTable[Mass Units],0),2), "")</f>
        <v/>
      </c>
      <c r="N1781" s="27" t="str">
        <f>IFERROR(('CALC | Main Engine'!P1781+'CALC | Booster'!P1781)*INDEX(MassUnitsTable[],MATCH($R$3,MassUnitsTable[Mass Units],0),2), "")</f>
        <v/>
      </c>
      <c r="O1781" s="27" t="str">
        <f>IFERROR(('CALC | Main Engine'!Q1781+'CALC | Booster'!Q1781)*INDEX(MassUnitsTable[],MATCH($R$3,MassUnitsTable[Mass Units],0),2), "")</f>
        <v/>
      </c>
      <c r="P1781" s="27" t="str">
        <f>IFERROR(('CALC | Main Engine'!R1781+'CALC | Booster'!R1781)*INDEX(MassUnitsTable[],MATCH($R$3,MassUnitsTable[Mass Units],0),2), "")</f>
        <v/>
      </c>
      <c r="Q1781" s="27" t="str">
        <f>IFERROR(('CALC | Main Engine'!S1781+'CALC | Booster'!S1781)*INDEX(MassUnitsTable[],MATCH($R$3,MassUnitsTable[Mass Units],0),2), "")</f>
        <v/>
      </c>
      <c r="R1781" s="32" t="str">
        <f>IFERROR(('CALC | Main Engine'!T1781+'CALC | Booster'!T1781)*INDEX(MassUnitsTable[],MATCH($R$3,MassUnitsTable[Mass Units],0),2), "")</f>
        <v/>
      </c>
      <c r="S1781" s="10"/>
    </row>
    <row r="1782" spans="1:19" x14ac:dyDescent="0.25">
      <c r="A1782" s="10"/>
      <c r="B1782" s="4" t="str">
        <f t="shared" si="140"/>
        <v/>
      </c>
      <c r="C1782" s="5" t="str">
        <f t="shared" si="141"/>
        <v/>
      </c>
      <c r="D1782" s="5" t="str">
        <f t="shared" si="142"/>
        <v/>
      </c>
      <c r="E1782" s="5" t="str">
        <f t="shared" si="143"/>
        <v/>
      </c>
      <c r="F1782" s="5" t="str">
        <f>'CALC | Main Engine'!$B1782</f>
        <v/>
      </c>
      <c r="G1782" s="27" t="str">
        <f>'CALC | Main Engine'!$C1782</f>
        <v/>
      </c>
      <c r="H1782" s="6" t="str">
        <f>'CALC | Main Engine'!$E1782</f>
        <v/>
      </c>
      <c r="I1782" s="34" t="str">
        <f>IFERROR('CALC | Main Engine'!$F1782*INDEX(MassUnitsTable[],MATCH($R$3,MassUnitsTable[Mass Units],0),2), "")</f>
        <v/>
      </c>
      <c r="J1782" s="27" t="str">
        <f>IFERROR('CALC | Booster'!$F1782*INDEX(MassUnitsTable[],MATCH($R$3,MassUnitsTable[Mass Units],0),2), "")</f>
        <v/>
      </c>
      <c r="K1782" s="32" t="str">
        <f t="shared" si="144"/>
        <v/>
      </c>
      <c r="L1782" s="34" t="str">
        <f>IFERROR(('CALC | Main Engine'!N1782+'CALC | Booster'!N1782)*INDEX(MassUnitsTable[],MATCH($R$3,MassUnitsTable[Mass Units],0),2), "")</f>
        <v/>
      </c>
      <c r="M1782" s="27" t="str">
        <f>IFERROR(('CALC | Main Engine'!O1782+'CALC | Booster'!O1782)*INDEX(MassUnitsTable[],MATCH($R$3,MassUnitsTable[Mass Units],0),2), "")</f>
        <v/>
      </c>
      <c r="N1782" s="27" t="str">
        <f>IFERROR(('CALC | Main Engine'!P1782+'CALC | Booster'!P1782)*INDEX(MassUnitsTable[],MATCH($R$3,MassUnitsTable[Mass Units],0),2), "")</f>
        <v/>
      </c>
      <c r="O1782" s="27" t="str">
        <f>IFERROR(('CALC | Main Engine'!Q1782+'CALC | Booster'!Q1782)*INDEX(MassUnitsTable[],MATCH($R$3,MassUnitsTable[Mass Units],0),2), "")</f>
        <v/>
      </c>
      <c r="P1782" s="27" t="str">
        <f>IFERROR(('CALC | Main Engine'!R1782+'CALC | Booster'!R1782)*INDEX(MassUnitsTable[],MATCH($R$3,MassUnitsTable[Mass Units],0),2), "")</f>
        <v/>
      </c>
      <c r="Q1782" s="27" t="str">
        <f>IFERROR(('CALC | Main Engine'!S1782+'CALC | Booster'!S1782)*INDEX(MassUnitsTable[],MATCH($R$3,MassUnitsTable[Mass Units],0),2), "")</f>
        <v/>
      </c>
      <c r="R1782" s="32" t="str">
        <f>IFERROR(('CALC | Main Engine'!T1782+'CALC | Booster'!T1782)*INDEX(MassUnitsTable[],MATCH($R$3,MassUnitsTable[Mass Units],0),2), "")</f>
        <v/>
      </c>
      <c r="S1782" s="10"/>
    </row>
    <row r="1783" spans="1:19" x14ac:dyDescent="0.25">
      <c r="A1783" s="10"/>
      <c r="B1783" s="4" t="str">
        <f t="shared" si="140"/>
        <v/>
      </c>
      <c r="C1783" s="5" t="str">
        <f t="shared" si="141"/>
        <v/>
      </c>
      <c r="D1783" s="5" t="str">
        <f t="shared" si="142"/>
        <v/>
      </c>
      <c r="E1783" s="5" t="str">
        <f t="shared" si="143"/>
        <v/>
      </c>
      <c r="F1783" s="5" t="str">
        <f>'CALC | Main Engine'!$B1783</f>
        <v/>
      </c>
      <c r="G1783" s="27" t="str">
        <f>'CALC | Main Engine'!$C1783</f>
        <v/>
      </c>
      <c r="H1783" s="6" t="str">
        <f>'CALC | Main Engine'!$E1783</f>
        <v/>
      </c>
      <c r="I1783" s="34" t="str">
        <f>IFERROR('CALC | Main Engine'!$F1783*INDEX(MassUnitsTable[],MATCH($R$3,MassUnitsTable[Mass Units],0),2), "")</f>
        <v/>
      </c>
      <c r="J1783" s="27" t="str">
        <f>IFERROR('CALC | Booster'!$F1783*INDEX(MassUnitsTable[],MATCH($R$3,MassUnitsTable[Mass Units],0),2), "")</f>
        <v/>
      </c>
      <c r="K1783" s="32" t="str">
        <f t="shared" si="144"/>
        <v/>
      </c>
      <c r="L1783" s="34" t="str">
        <f>IFERROR(('CALC | Main Engine'!N1783+'CALC | Booster'!N1783)*INDEX(MassUnitsTable[],MATCH($R$3,MassUnitsTable[Mass Units],0),2), "")</f>
        <v/>
      </c>
      <c r="M1783" s="27" t="str">
        <f>IFERROR(('CALC | Main Engine'!O1783+'CALC | Booster'!O1783)*INDEX(MassUnitsTable[],MATCH($R$3,MassUnitsTable[Mass Units],0),2), "")</f>
        <v/>
      </c>
      <c r="N1783" s="27" t="str">
        <f>IFERROR(('CALC | Main Engine'!P1783+'CALC | Booster'!P1783)*INDEX(MassUnitsTable[],MATCH($R$3,MassUnitsTable[Mass Units],0),2), "")</f>
        <v/>
      </c>
      <c r="O1783" s="27" t="str">
        <f>IFERROR(('CALC | Main Engine'!Q1783+'CALC | Booster'!Q1783)*INDEX(MassUnitsTable[],MATCH($R$3,MassUnitsTable[Mass Units],0),2), "")</f>
        <v/>
      </c>
      <c r="P1783" s="27" t="str">
        <f>IFERROR(('CALC | Main Engine'!R1783+'CALC | Booster'!R1783)*INDEX(MassUnitsTable[],MATCH($R$3,MassUnitsTable[Mass Units],0),2), "")</f>
        <v/>
      </c>
      <c r="Q1783" s="27" t="str">
        <f>IFERROR(('CALC | Main Engine'!S1783+'CALC | Booster'!S1783)*INDEX(MassUnitsTable[],MATCH($R$3,MassUnitsTable[Mass Units],0),2), "")</f>
        <v/>
      </c>
      <c r="R1783" s="32" t="str">
        <f>IFERROR(('CALC | Main Engine'!T1783+'CALC | Booster'!T1783)*INDEX(MassUnitsTable[],MATCH($R$3,MassUnitsTable[Mass Units],0),2), "")</f>
        <v/>
      </c>
      <c r="S1783" s="10"/>
    </row>
    <row r="1784" spans="1:19" x14ac:dyDescent="0.25">
      <c r="A1784" s="10"/>
      <c r="B1784" s="4" t="str">
        <f t="shared" si="140"/>
        <v/>
      </c>
      <c r="C1784" s="5" t="str">
        <f t="shared" si="141"/>
        <v/>
      </c>
      <c r="D1784" s="5" t="str">
        <f t="shared" si="142"/>
        <v/>
      </c>
      <c r="E1784" s="5" t="str">
        <f t="shared" si="143"/>
        <v/>
      </c>
      <c r="F1784" s="5" t="str">
        <f>'CALC | Main Engine'!$B1784</f>
        <v/>
      </c>
      <c r="G1784" s="27" t="str">
        <f>'CALC | Main Engine'!$C1784</f>
        <v/>
      </c>
      <c r="H1784" s="6" t="str">
        <f>'CALC | Main Engine'!$E1784</f>
        <v/>
      </c>
      <c r="I1784" s="34" t="str">
        <f>IFERROR('CALC | Main Engine'!$F1784*INDEX(MassUnitsTable[],MATCH($R$3,MassUnitsTable[Mass Units],0),2), "")</f>
        <v/>
      </c>
      <c r="J1784" s="27" t="str">
        <f>IFERROR('CALC | Booster'!$F1784*INDEX(MassUnitsTable[],MATCH($R$3,MassUnitsTable[Mass Units],0),2), "")</f>
        <v/>
      </c>
      <c r="K1784" s="32" t="str">
        <f t="shared" si="144"/>
        <v/>
      </c>
      <c r="L1784" s="34" t="str">
        <f>IFERROR(('CALC | Main Engine'!N1784+'CALC | Booster'!N1784)*INDEX(MassUnitsTable[],MATCH($R$3,MassUnitsTable[Mass Units],0),2), "")</f>
        <v/>
      </c>
      <c r="M1784" s="27" t="str">
        <f>IFERROR(('CALC | Main Engine'!O1784+'CALC | Booster'!O1784)*INDEX(MassUnitsTable[],MATCH($R$3,MassUnitsTable[Mass Units],0),2), "")</f>
        <v/>
      </c>
      <c r="N1784" s="27" t="str">
        <f>IFERROR(('CALC | Main Engine'!P1784+'CALC | Booster'!P1784)*INDEX(MassUnitsTable[],MATCH($R$3,MassUnitsTable[Mass Units],0),2), "")</f>
        <v/>
      </c>
      <c r="O1784" s="27" t="str">
        <f>IFERROR(('CALC | Main Engine'!Q1784+'CALC | Booster'!Q1784)*INDEX(MassUnitsTable[],MATCH($R$3,MassUnitsTable[Mass Units],0),2), "")</f>
        <v/>
      </c>
      <c r="P1784" s="27" t="str">
        <f>IFERROR(('CALC | Main Engine'!R1784+'CALC | Booster'!R1784)*INDEX(MassUnitsTable[],MATCH($R$3,MassUnitsTable[Mass Units],0),2), "")</f>
        <v/>
      </c>
      <c r="Q1784" s="27" t="str">
        <f>IFERROR(('CALC | Main Engine'!S1784+'CALC | Booster'!S1784)*INDEX(MassUnitsTable[],MATCH($R$3,MassUnitsTable[Mass Units],0),2), "")</f>
        <v/>
      </c>
      <c r="R1784" s="32" t="str">
        <f>IFERROR(('CALC | Main Engine'!T1784+'CALC | Booster'!T1784)*INDEX(MassUnitsTable[],MATCH($R$3,MassUnitsTable[Mass Units],0),2), "")</f>
        <v/>
      </c>
      <c r="S1784" s="10"/>
    </row>
    <row r="1785" spans="1:19" x14ac:dyDescent="0.25">
      <c r="A1785" s="10"/>
      <c r="B1785" s="4" t="str">
        <f t="shared" si="140"/>
        <v/>
      </c>
      <c r="C1785" s="5" t="str">
        <f t="shared" si="141"/>
        <v/>
      </c>
      <c r="D1785" s="5" t="str">
        <f t="shared" si="142"/>
        <v/>
      </c>
      <c r="E1785" s="5" t="str">
        <f t="shared" si="143"/>
        <v/>
      </c>
      <c r="F1785" s="5" t="str">
        <f>'CALC | Main Engine'!$B1785</f>
        <v/>
      </c>
      <c r="G1785" s="27" t="str">
        <f>'CALC | Main Engine'!$C1785</f>
        <v/>
      </c>
      <c r="H1785" s="6" t="str">
        <f>'CALC | Main Engine'!$E1785</f>
        <v/>
      </c>
      <c r="I1785" s="34" t="str">
        <f>IFERROR('CALC | Main Engine'!$F1785*INDEX(MassUnitsTable[],MATCH($R$3,MassUnitsTable[Mass Units],0),2), "")</f>
        <v/>
      </c>
      <c r="J1785" s="27" t="str">
        <f>IFERROR('CALC | Booster'!$F1785*INDEX(MassUnitsTable[],MATCH($R$3,MassUnitsTable[Mass Units],0),2), "")</f>
        <v/>
      </c>
      <c r="K1785" s="32" t="str">
        <f t="shared" si="144"/>
        <v/>
      </c>
      <c r="L1785" s="34" t="str">
        <f>IFERROR(('CALC | Main Engine'!N1785+'CALC | Booster'!N1785)*INDEX(MassUnitsTable[],MATCH($R$3,MassUnitsTable[Mass Units],0),2), "")</f>
        <v/>
      </c>
      <c r="M1785" s="27" t="str">
        <f>IFERROR(('CALC | Main Engine'!O1785+'CALC | Booster'!O1785)*INDEX(MassUnitsTable[],MATCH($R$3,MassUnitsTable[Mass Units],0),2), "")</f>
        <v/>
      </c>
      <c r="N1785" s="27" t="str">
        <f>IFERROR(('CALC | Main Engine'!P1785+'CALC | Booster'!P1785)*INDEX(MassUnitsTable[],MATCH($R$3,MassUnitsTable[Mass Units],0),2), "")</f>
        <v/>
      </c>
      <c r="O1785" s="27" t="str">
        <f>IFERROR(('CALC | Main Engine'!Q1785+'CALC | Booster'!Q1785)*INDEX(MassUnitsTable[],MATCH($R$3,MassUnitsTable[Mass Units],0),2), "")</f>
        <v/>
      </c>
      <c r="P1785" s="27" t="str">
        <f>IFERROR(('CALC | Main Engine'!R1785+'CALC | Booster'!R1785)*INDEX(MassUnitsTable[],MATCH($R$3,MassUnitsTable[Mass Units],0),2), "")</f>
        <v/>
      </c>
      <c r="Q1785" s="27" t="str">
        <f>IFERROR(('CALC | Main Engine'!S1785+'CALC | Booster'!S1785)*INDEX(MassUnitsTable[],MATCH($R$3,MassUnitsTable[Mass Units],0),2), "")</f>
        <v/>
      </c>
      <c r="R1785" s="32" t="str">
        <f>IFERROR(('CALC | Main Engine'!T1785+'CALC | Booster'!T1785)*INDEX(MassUnitsTable[],MATCH($R$3,MassUnitsTable[Mass Units],0),2), "")</f>
        <v/>
      </c>
      <c r="S1785" s="10"/>
    </row>
    <row r="1786" spans="1:19" x14ac:dyDescent="0.25">
      <c r="A1786" s="10"/>
      <c r="B1786" s="4" t="str">
        <f t="shared" si="140"/>
        <v/>
      </c>
      <c r="C1786" s="5" t="str">
        <f t="shared" si="141"/>
        <v/>
      </c>
      <c r="D1786" s="5" t="str">
        <f t="shared" si="142"/>
        <v/>
      </c>
      <c r="E1786" s="5" t="str">
        <f t="shared" si="143"/>
        <v/>
      </c>
      <c r="F1786" s="5" t="str">
        <f>'CALC | Main Engine'!$B1786</f>
        <v/>
      </c>
      <c r="G1786" s="27" t="str">
        <f>'CALC | Main Engine'!$C1786</f>
        <v/>
      </c>
      <c r="H1786" s="6" t="str">
        <f>'CALC | Main Engine'!$E1786</f>
        <v/>
      </c>
      <c r="I1786" s="34" t="str">
        <f>IFERROR('CALC | Main Engine'!$F1786*INDEX(MassUnitsTable[],MATCH($R$3,MassUnitsTable[Mass Units],0),2), "")</f>
        <v/>
      </c>
      <c r="J1786" s="27" t="str">
        <f>IFERROR('CALC | Booster'!$F1786*INDEX(MassUnitsTable[],MATCH($R$3,MassUnitsTable[Mass Units],0),2), "")</f>
        <v/>
      </c>
      <c r="K1786" s="32" t="str">
        <f t="shared" si="144"/>
        <v/>
      </c>
      <c r="L1786" s="34" t="str">
        <f>IFERROR(('CALC | Main Engine'!N1786+'CALC | Booster'!N1786)*INDEX(MassUnitsTable[],MATCH($R$3,MassUnitsTable[Mass Units],0),2), "")</f>
        <v/>
      </c>
      <c r="M1786" s="27" t="str">
        <f>IFERROR(('CALC | Main Engine'!O1786+'CALC | Booster'!O1786)*INDEX(MassUnitsTable[],MATCH($R$3,MassUnitsTable[Mass Units],0),2), "")</f>
        <v/>
      </c>
      <c r="N1786" s="27" t="str">
        <f>IFERROR(('CALC | Main Engine'!P1786+'CALC | Booster'!P1786)*INDEX(MassUnitsTable[],MATCH($R$3,MassUnitsTable[Mass Units],0),2), "")</f>
        <v/>
      </c>
      <c r="O1786" s="27" t="str">
        <f>IFERROR(('CALC | Main Engine'!Q1786+'CALC | Booster'!Q1786)*INDEX(MassUnitsTable[],MATCH($R$3,MassUnitsTable[Mass Units],0),2), "")</f>
        <v/>
      </c>
      <c r="P1786" s="27" t="str">
        <f>IFERROR(('CALC | Main Engine'!R1786+'CALC | Booster'!R1786)*INDEX(MassUnitsTable[],MATCH($R$3,MassUnitsTable[Mass Units],0),2), "")</f>
        <v/>
      </c>
      <c r="Q1786" s="27" t="str">
        <f>IFERROR(('CALC | Main Engine'!S1786+'CALC | Booster'!S1786)*INDEX(MassUnitsTable[],MATCH($R$3,MassUnitsTable[Mass Units],0),2), "")</f>
        <v/>
      </c>
      <c r="R1786" s="32" t="str">
        <f>IFERROR(('CALC | Main Engine'!T1786+'CALC | Booster'!T1786)*INDEX(MassUnitsTable[],MATCH($R$3,MassUnitsTable[Mass Units],0),2), "")</f>
        <v/>
      </c>
      <c r="S1786" s="10"/>
    </row>
    <row r="1787" spans="1:19" x14ac:dyDescent="0.25">
      <c r="A1787" s="10"/>
      <c r="B1787" s="4" t="str">
        <f t="shared" si="140"/>
        <v/>
      </c>
      <c r="C1787" s="5" t="str">
        <f t="shared" si="141"/>
        <v/>
      </c>
      <c r="D1787" s="5" t="str">
        <f t="shared" si="142"/>
        <v/>
      </c>
      <c r="E1787" s="5" t="str">
        <f t="shared" si="143"/>
        <v/>
      </c>
      <c r="F1787" s="5" t="str">
        <f>'CALC | Main Engine'!$B1787</f>
        <v/>
      </c>
      <c r="G1787" s="27" t="str">
        <f>'CALC | Main Engine'!$C1787</f>
        <v/>
      </c>
      <c r="H1787" s="6" t="str">
        <f>'CALC | Main Engine'!$E1787</f>
        <v/>
      </c>
      <c r="I1787" s="34" t="str">
        <f>IFERROR('CALC | Main Engine'!$F1787*INDEX(MassUnitsTable[],MATCH($R$3,MassUnitsTable[Mass Units],0),2), "")</f>
        <v/>
      </c>
      <c r="J1787" s="27" t="str">
        <f>IFERROR('CALC | Booster'!$F1787*INDEX(MassUnitsTable[],MATCH($R$3,MassUnitsTable[Mass Units],0),2), "")</f>
        <v/>
      </c>
      <c r="K1787" s="32" t="str">
        <f t="shared" si="144"/>
        <v/>
      </c>
      <c r="L1787" s="34" t="str">
        <f>IFERROR(('CALC | Main Engine'!N1787+'CALC | Booster'!N1787)*INDEX(MassUnitsTable[],MATCH($R$3,MassUnitsTable[Mass Units],0),2), "")</f>
        <v/>
      </c>
      <c r="M1787" s="27" t="str">
        <f>IFERROR(('CALC | Main Engine'!O1787+'CALC | Booster'!O1787)*INDEX(MassUnitsTable[],MATCH($R$3,MassUnitsTable[Mass Units],0),2), "")</f>
        <v/>
      </c>
      <c r="N1787" s="27" t="str">
        <f>IFERROR(('CALC | Main Engine'!P1787+'CALC | Booster'!P1787)*INDEX(MassUnitsTable[],MATCH($R$3,MassUnitsTable[Mass Units],0),2), "")</f>
        <v/>
      </c>
      <c r="O1787" s="27" t="str">
        <f>IFERROR(('CALC | Main Engine'!Q1787+'CALC | Booster'!Q1787)*INDEX(MassUnitsTable[],MATCH($R$3,MassUnitsTable[Mass Units],0),2), "")</f>
        <v/>
      </c>
      <c r="P1787" s="27" t="str">
        <f>IFERROR(('CALC | Main Engine'!R1787+'CALC | Booster'!R1787)*INDEX(MassUnitsTable[],MATCH($R$3,MassUnitsTable[Mass Units],0),2), "")</f>
        <v/>
      </c>
      <c r="Q1787" s="27" t="str">
        <f>IFERROR(('CALC | Main Engine'!S1787+'CALC | Booster'!S1787)*INDEX(MassUnitsTable[],MATCH($R$3,MassUnitsTable[Mass Units],0),2), "")</f>
        <v/>
      </c>
      <c r="R1787" s="32" t="str">
        <f>IFERROR(('CALC | Main Engine'!T1787+'CALC | Booster'!T1787)*INDEX(MassUnitsTable[],MATCH($R$3,MassUnitsTable[Mass Units],0),2), "")</f>
        <v/>
      </c>
      <c r="S1787" s="10"/>
    </row>
    <row r="1788" spans="1:19" x14ac:dyDescent="0.25">
      <c r="A1788" s="10"/>
      <c r="B1788" s="4" t="str">
        <f t="shared" si="140"/>
        <v/>
      </c>
      <c r="C1788" s="5" t="str">
        <f t="shared" si="141"/>
        <v/>
      </c>
      <c r="D1788" s="5" t="str">
        <f t="shared" si="142"/>
        <v/>
      </c>
      <c r="E1788" s="5" t="str">
        <f t="shared" si="143"/>
        <v/>
      </c>
      <c r="F1788" s="5" t="str">
        <f>'CALC | Main Engine'!$B1788</f>
        <v/>
      </c>
      <c r="G1788" s="27" t="str">
        <f>'CALC | Main Engine'!$C1788</f>
        <v/>
      </c>
      <c r="H1788" s="6" t="str">
        <f>'CALC | Main Engine'!$E1788</f>
        <v/>
      </c>
      <c r="I1788" s="34" t="str">
        <f>IFERROR('CALC | Main Engine'!$F1788*INDEX(MassUnitsTable[],MATCH($R$3,MassUnitsTable[Mass Units],0),2), "")</f>
        <v/>
      </c>
      <c r="J1788" s="27" t="str">
        <f>IFERROR('CALC | Booster'!$F1788*INDEX(MassUnitsTable[],MATCH($R$3,MassUnitsTable[Mass Units],0),2), "")</f>
        <v/>
      </c>
      <c r="K1788" s="32" t="str">
        <f t="shared" si="144"/>
        <v/>
      </c>
      <c r="L1788" s="34" t="str">
        <f>IFERROR(('CALC | Main Engine'!N1788+'CALC | Booster'!N1788)*INDEX(MassUnitsTable[],MATCH($R$3,MassUnitsTable[Mass Units],0),2), "")</f>
        <v/>
      </c>
      <c r="M1788" s="27" t="str">
        <f>IFERROR(('CALC | Main Engine'!O1788+'CALC | Booster'!O1788)*INDEX(MassUnitsTable[],MATCH($R$3,MassUnitsTable[Mass Units],0),2), "")</f>
        <v/>
      </c>
      <c r="N1788" s="27" t="str">
        <f>IFERROR(('CALC | Main Engine'!P1788+'CALC | Booster'!P1788)*INDEX(MassUnitsTable[],MATCH($R$3,MassUnitsTable[Mass Units],0),2), "")</f>
        <v/>
      </c>
      <c r="O1788" s="27" t="str">
        <f>IFERROR(('CALC | Main Engine'!Q1788+'CALC | Booster'!Q1788)*INDEX(MassUnitsTable[],MATCH($R$3,MassUnitsTable[Mass Units],0),2), "")</f>
        <v/>
      </c>
      <c r="P1788" s="27" t="str">
        <f>IFERROR(('CALC | Main Engine'!R1788+'CALC | Booster'!R1788)*INDEX(MassUnitsTable[],MATCH($R$3,MassUnitsTable[Mass Units],0),2), "")</f>
        <v/>
      </c>
      <c r="Q1788" s="27" t="str">
        <f>IFERROR(('CALC | Main Engine'!S1788+'CALC | Booster'!S1788)*INDEX(MassUnitsTable[],MATCH($R$3,MassUnitsTable[Mass Units],0),2), "")</f>
        <v/>
      </c>
      <c r="R1788" s="32" t="str">
        <f>IFERROR(('CALC | Main Engine'!T1788+'CALC | Booster'!T1788)*INDEX(MassUnitsTable[],MATCH($R$3,MassUnitsTable[Mass Units],0),2), "")</f>
        <v/>
      </c>
      <c r="S1788" s="10"/>
    </row>
    <row r="1789" spans="1:19" x14ac:dyDescent="0.25">
      <c r="A1789" s="10"/>
      <c r="B1789" s="4" t="str">
        <f t="shared" si="140"/>
        <v/>
      </c>
      <c r="C1789" s="5" t="str">
        <f t="shared" si="141"/>
        <v/>
      </c>
      <c r="D1789" s="5" t="str">
        <f t="shared" si="142"/>
        <v/>
      </c>
      <c r="E1789" s="5" t="str">
        <f t="shared" si="143"/>
        <v/>
      </c>
      <c r="F1789" s="5" t="str">
        <f>'CALC | Main Engine'!$B1789</f>
        <v/>
      </c>
      <c r="G1789" s="27" t="str">
        <f>'CALC | Main Engine'!$C1789</f>
        <v/>
      </c>
      <c r="H1789" s="6" t="str">
        <f>'CALC | Main Engine'!$E1789</f>
        <v/>
      </c>
      <c r="I1789" s="34" t="str">
        <f>IFERROR('CALC | Main Engine'!$F1789*INDEX(MassUnitsTable[],MATCH($R$3,MassUnitsTable[Mass Units],0),2), "")</f>
        <v/>
      </c>
      <c r="J1789" s="27" t="str">
        <f>IFERROR('CALC | Booster'!$F1789*INDEX(MassUnitsTable[],MATCH($R$3,MassUnitsTable[Mass Units],0),2), "")</f>
        <v/>
      </c>
      <c r="K1789" s="32" t="str">
        <f t="shared" si="144"/>
        <v/>
      </c>
      <c r="L1789" s="34" t="str">
        <f>IFERROR(('CALC | Main Engine'!N1789+'CALC | Booster'!N1789)*INDEX(MassUnitsTable[],MATCH($R$3,MassUnitsTable[Mass Units],0),2), "")</f>
        <v/>
      </c>
      <c r="M1789" s="27" t="str">
        <f>IFERROR(('CALC | Main Engine'!O1789+'CALC | Booster'!O1789)*INDEX(MassUnitsTable[],MATCH($R$3,MassUnitsTable[Mass Units],0),2), "")</f>
        <v/>
      </c>
      <c r="N1789" s="27" t="str">
        <f>IFERROR(('CALC | Main Engine'!P1789+'CALC | Booster'!P1789)*INDEX(MassUnitsTable[],MATCH($R$3,MassUnitsTable[Mass Units],0),2), "")</f>
        <v/>
      </c>
      <c r="O1789" s="27" t="str">
        <f>IFERROR(('CALC | Main Engine'!Q1789+'CALC | Booster'!Q1789)*INDEX(MassUnitsTable[],MATCH($R$3,MassUnitsTable[Mass Units],0),2), "")</f>
        <v/>
      </c>
      <c r="P1789" s="27" t="str">
        <f>IFERROR(('CALC | Main Engine'!R1789+'CALC | Booster'!R1789)*INDEX(MassUnitsTable[],MATCH($R$3,MassUnitsTable[Mass Units],0),2), "")</f>
        <v/>
      </c>
      <c r="Q1789" s="27" t="str">
        <f>IFERROR(('CALC | Main Engine'!S1789+'CALC | Booster'!S1789)*INDEX(MassUnitsTable[],MATCH($R$3,MassUnitsTable[Mass Units],0),2), "")</f>
        <v/>
      </c>
      <c r="R1789" s="32" t="str">
        <f>IFERROR(('CALC | Main Engine'!T1789+'CALC | Booster'!T1789)*INDEX(MassUnitsTable[],MATCH($R$3,MassUnitsTable[Mass Units],0),2), "")</f>
        <v/>
      </c>
      <c r="S1789" s="10"/>
    </row>
    <row r="1790" spans="1:19" x14ac:dyDescent="0.25">
      <c r="A1790" s="10"/>
      <c r="B1790" s="4" t="str">
        <f t="shared" si="140"/>
        <v/>
      </c>
      <c r="C1790" s="5" t="str">
        <f t="shared" si="141"/>
        <v/>
      </c>
      <c r="D1790" s="5" t="str">
        <f t="shared" si="142"/>
        <v/>
      </c>
      <c r="E1790" s="5" t="str">
        <f t="shared" si="143"/>
        <v/>
      </c>
      <c r="F1790" s="5" t="str">
        <f>'CALC | Main Engine'!$B1790</f>
        <v/>
      </c>
      <c r="G1790" s="27" t="str">
        <f>'CALC | Main Engine'!$C1790</f>
        <v/>
      </c>
      <c r="H1790" s="6" t="str">
        <f>'CALC | Main Engine'!$E1790</f>
        <v/>
      </c>
      <c r="I1790" s="34" t="str">
        <f>IFERROR('CALC | Main Engine'!$F1790*INDEX(MassUnitsTable[],MATCH($R$3,MassUnitsTable[Mass Units],0),2), "")</f>
        <v/>
      </c>
      <c r="J1790" s="27" t="str">
        <f>IFERROR('CALC | Booster'!$F1790*INDEX(MassUnitsTable[],MATCH($R$3,MassUnitsTable[Mass Units],0),2), "")</f>
        <v/>
      </c>
      <c r="K1790" s="32" t="str">
        <f t="shared" si="144"/>
        <v/>
      </c>
      <c r="L1790" s="34" t="str">
        <f>IFERROR(('CALC | Main Engine'!N1790+'CALC | Booster'!N1790)*INDEX(MassUnitsTable[],MATCH($R$3,MassUnitsTable[Mass Units],0),2), "")</f>
        <v/>
      </c>
      <c r="M1790" s="27" t="str">
        <f>IFERROR(('CALC | Main Engine'!O1790+'CALC | Booster'!O1790)*INDEX(MassUnitsTable[],MATCH($R$3,MassUnitsTable[Mass Units],0),2), "")</f>
        <v/>
      </c>
      <c r="N1790" s="27" t="str">
        <f>IFERROR(('CALC | Main Engine'!P1790+'CALC | Booster'!P1790)*INDEX(MassUnitsTable[],MATCH($R$3,MassUnitsTable[Mass Units],0),2), "")</f>
        <v/>
      </c>
      <c r="O1790" s="27" t="str">
        <f>IFERROR(('CALC | Main Engine'!Q1790+'CALC | Booster'!Q1790)*INDEX(MassUnitsTable[],MATCH($R$3,MassUnitsTable[Mass Units],0),2), "")</f>
        <v/>
      </c>
      <c r="P1790" s="27" t="str">
        <f>IFERROR(('CALC | Main Engine'!R1790+'CALC | Booster'!R1790)*INDEX(MassUnitsTable[],MATCH($R$3,MassUnitsTable[Mass Units],0),2), "")</f>
        <v/>
      </c>
      <c r="Q1790" s="27" t="str">
        <f>IFERROR(('CALC | Main Engine'!S1790+'CALC | Booster'!S1790)*INDEX(MassUnitsTable[],MATCH($R$3,MassUnitsTable[Mass Units],0),2), "")</f>
        <v/>
      </c>
      <c r="R1790" s="32" t="str">
        <f>IFERROR(('CALC | Main Engine'!T1790+'CALC | Booster'!T1790)*INDEX(MassUnitsTable[],MATCH($R$3,MassUnitsTable[Mass Units],0),2), "")</f>
        <v/>
      </c>
      <c r="S1790" s="10"/>
    </row>
    <row r="1791" spans="1:19" x14ac:dyDescent="0.25">
      <c r="A1791" s="10"/>
      <c r="B1791" s="4" t="str">
        <f t="shared" si="140"/>
        <v/>
      </c>
      <c r="C1791" s="5" t="str">
        <f t="shared" si="141"/>
        <v/>
      </c>
      <c r="D1791" s="5" t="str">
        <f t="shared" si="142"/>
        <v/>
      </c>
      <c r="E1791" s="5" t="str">
        <f t="shared" si="143"/>
        <v/>
      </c>
      <c r="F1791" s="5" t="str">
        <f>'CALC | Main Engine'!$B1791</f>
        <v/>
      </c>
      <c r="G1791" s="27" t="str">
        <f>'CALC | Main Engine'!$C1791</f>
        <v/>
      </c>
      <c r="H1791" s="6" t="str">
        <f>'CALC | Main Engine'!$E1791</f>
        <v/>
      </c>
      <c r="I1791" s="34" t="str">
        <f>IFERROR('CALC | Main Engine'!$F1791*INDEX(MassUnitsTable[],MATCH($R$3,MassUnitsTable[Mass Units],0),2), "")</f>
        <v/>
      </c>
      <c r="J1791" s="27" t="str">
        <f>IFERROR('CALC | Booster'!$F1791*INDEX(MassUnitsTable[],MATCH($R$3,MassUnitsTable[Mass Units],0),2), "")</f>
        <v/>
      </c>
      <c r="K1791" s="32" t="str">
        <f t="shared" si="144"/>
        <v/>
      </c>
      <c r="L1791" s="34" t="str">
        <f>IFERROR(('CALC | Main Engine'!N1791+'CALC | Booster'!N1791)*INDEX(MassUnitsTable[],MATCH($R$3,MassUnitsTable[Mass Units],0),2), "")</f>
        <v/>
      </c>
      <c r="M1791" s="27" t="str">
        <f>IFERROR(('CALC | Main Engine'!O1791+'CALC | Booster'!O1791)*INDEX(MassUnitsTable[],MATCH($R$3,MassUnitsTable[Mass Units],0),2), "")</f>
        <v/>
      </c>
      <c r="N1791" s="27" t="str">
        <f>IFERROR(('CALC | Main Engine'!P1791+'CALC | Booster'!P1791)*INDEX(MassUnitsTable[],MATCH($R$3,MassUnitsTable[Mass Units],0),2), "")</f>
        <v/>
      </c>
      <c r="O1791" s="27" t="str">
        <f>IFERROR(('CALC | Main Engine'!Q1791+'CALC | Booster'!Q1791)*INDEX(MassUnitsTable[],MATCH($R$3,MassUnitsTable[Mass Units],0),2), "")</f>
        <v/>
      </c>
      <c r="P1791" s="27" t="str">
        <f>IFERROR(('CALC | Main Engine'!R1791+'CALC | Booster'!R1791)*INDEX(MassUnitsTable[],MATCH($R$3,MassUnitsTable[Mass Units],0),2), "")</f>
        <v/>
      </c>
      <c r="Q1791" s="27" t="str">
        <f>IFERROR(('CALC | Main Engine'!S1791+'CALC | Booster'!S1791)*INDEX(MassUnitsTable[],MATCH($R$3,MassUnitsTable[Mass Units],0),2), "")</f>
        <v/>
      </c>
      <c r="R1791" s="32" t="str">
        <f>IFERROR(('CALC | Main Engine'!T1791+'CALC | Booster'!T1791)*INDEX(MassUnitsTable[],MATCH($R$3,MassUnitsTable[Mass Units],0),2), "")</f>
        <v/>
      </c>
      <c r="S1791" s="10"/>
    </row>
    <row r="1792" spans="1:19" x14ac:dyDescent="0.25">
      <c r="A1792" s="10"/>
      <c r="B1792" s="4" t="str">
        <f t="shared" si="140"/>
        <v/>
      </c>
      <c r="C1792" s="5" t="str">
        <f t="shared" si="141"/>
        <v/>
      </c>
      <c r="D1792" s="5" t="str">
        <f t="shared" si="142"/>
        <v/>
      </c>
      <c r="E1792" s="5" t="str">
        <f t="shared" si="143"/>
        <v/>
      </c>
      <c r="F1792" s="5" t="str">
        <f>'CALC | Main Engine'!$B1792</f>
        <v/>
      </c>
      <c r="G1792" s="27" t="str">
        <f>'CALC | Main Engine'!$C1792</f>
        <v/>
      </c>
      <c r="H1792" s="6" t="str">
        <f>'CALC | Main Engine'!$E1792</f>
        <v/>
      </c>
      <c r="I1792" s="34" t="str">
        <f>IFERROR('CALC | Main Engine'!$F1792*INDEX(MassUnitsTable[],MATCH($R$3,MassUnitsTable[Mass Units],0),2), "")</f>
        <v/>
      </c>
      <c r="J1792" s="27" t="str">
        <f>IFERROR('CALC | Booster'!$F1792*INDEX(MassUnitsTable[],MATCH($R$3,MassUnitsTable[Mass Units],0),2), "")</f>
        <v/>
      </c>
      <c r="K1792" s="32" t="str">
        <f t="shared" si="144"/>
        <v/>
      </c>
      <c r="L1792" s="34" t="str">
        <f>IFERROR(('CALC | Main Engine'!N1792+'CALC | Booster'!N1792)*INDEX(MassUnitsTable[],MATCH($R$3,MassUnitsTable[Mass Units],0),2), "")</f>
        <v/>
      </c>
      <c r="M1792" s="27" t="str">
        <f>IFERROR(('CALC | Main Engine'!O1792+'CALC | Booster'!O1792)*INDEX(MassUnitsTable[],MATCH($R$3,MassUnitsTable[Mass Units],0),2), "")</f>
        <v/>
      </c>
      <c r="N1792" s="27" t="str">
        <f>IFERROR(('CALC | Main Engine'!P1792+'CALC | Booster'!P1792)*INDEX(MassUnitsTable[],MATCH($R$3,MassUnitsTable[Mass Units],0),2), "")</f>
        <v/>
      </c>
      <c r="O1792" s="27" t="str">
        <f>IFERROR(('CALC | Main Engine'!Q1792+'CALC | Booster'!Q1792)*INDEX(MassUnitsTable[],MATCH($R$3,MassUnitsTable[Mass Units],0),2), "")</f>
        <v/>
      </c>
      <c r="P1792" s="27" t="str">
        <f>IFERROR(('CALC | Main Engine'!R1792+'CALC | Booster'!R1792)*INDEX(MassUnitsTable[],MATCH($R$3,MassUnitsTable[Mass Units],0),2), "")</f>
        <v/>
      </c>
      <c r="Q1792" s="27" t="str">
        <f>IFERROR(('CALC | Main Engine'!S1792+'CALC | Booster'!S1792)*INDEX(MassUnitsTable[],MATCH($R$3,MassUnitsTable[Mass Units],0),2), "")</f>
        <v/>
      </c>
      <c r="R1792" s="32" t="str">
        <f>IFERROR(('CALC | Main Engine'!T1792+'CALC | Booster'!T1792)*INDEX(MassUnitsTable[],MATCH($R$3,MassUnitsTable[Mass Units],0),2), "")</f>
        <v/>
      </c>
      <c r="S1792" s="10"/>
    </row>
    <row r="1793" spans="1:19" x14ac:dyDescent="0.25">
      <c r="A1793" s="10"/>
      <c r="B1793" s="4" t="str">
        <f t="shared" si="140"/>
        <v/>
      </c>
      <c r="C1793" s="5" t="str">
        <f t="shared" si="141"/>
        <v/>
      </c>
      <c r="D1793" s="5" t="str">
        <f t="shared" si="142"/>
        <v/>
      </c>
      <c r="E1793" s="5" t="str">
        <f t="shared" si="143"/>
        <v/>
      </c>
      <c r="F1793" s="5" t="str">
        <f>'CALC | Main Engine'!$B1793</f>
        <v/>
      </c>
      <c r="G1793" s="27" t="str">
        <f>'CALC | Main Engine'!$C1793</f>
        <v/>
      </c>
      <c r="H1793" s="6" t="str">
        <f>'CALC | Main Engine'!$E1793</f>
        <v/>
      </c>
      <c r="I1793" s="34" t="str">
        <f>IFERROR('CALC | Main Engine'!$F1793*INDEX(MassUnitsTable[],MATCH($R$3,MassUnitsTable[Mass Units],0),2), "")</f>
        <v/>
      </c>
      <c r="J1793" s="27" t="str">
        <f>IFERROR('CALC | Booster'!$F1793*INDEX(MassUnitsTable[],MATCH($R$3,MassUnitsTable[Mass Units],0),2), "")</f>
        <v/>
      </c>
      <c r="K1793" s="32" t="str">
        <f t="shared" si="144"/>
        <v/>
      </c>
      <c r="L1793" s="34" t="str">
        <f>IFERROR(('CALC | Main Engine'!N1793+'CALC | Booster'!N1793)*INDEX(MassUnitsTable[],MATCH($R$3,MassUnitsTable[Mass Units],0),2), "")</f>
        <v/>
      </c>
      <c r="M1793" s="27" t="str">
        <f>IFERROR(('CALC | Main Engine'!O1793+'CALC | Booster'!O1793)*INDEX(MassUnitsTable[],MATCH($R$3,MassUnitsTable[Mass Units],0),2), "")</f>
        <v/>
      </c>
      <c r="N1793" s="27" t="str">
        <f>IFERROR(('CALC | Main Engine'!P1793+'CALC | Booster'!P1793)*INDEX(MassUnitsTable[],MATCH($R$3,MassUnitsTable[Mass Units],0),2), "")</f>
        <v/>
      </c>
      <c r="O1793" s="27" t="str">
        <f>IFERROR(('CALC | Main Engine'!Q1793+'CALC | Booster'!Q1793)*INDEX(MassUnitsTable[],MATCH($R$3,MassUnitsTable[Mass Units],0),2), "")</f>
        <v/>
      </c>
      <c r="P1793" s="27" t="str">
        <f>IFERROR(('CALC | Main Engine'!R1793+'CALC | Booster'!R1793)*INDEX(MassUnitsTable[],MATCH($R$3,MassUnitsTable[Mass Units],0),2), "")</f>
        <v/>
      </c>
      <c r="Q1793" s="27" t="str">
        <f>IFERROR(('CALC | Main Engine'!S1793+'CALC | Booster'!S1793)*INDEX(MassUnitsTable[],MATCH($R$3,MassUnitsTable[Mass Units],0),2), "")</f>
        <v/>
      </c>
      <c r="R1793" s="32" t="str">
        <f>IFERROR(('CALC | Main Engine'!T1793+'CALC | Booster'!T1793)*INDEX(MassUnitsTable[],MATCH($R$3,MassUnitsTable[Mass Units],0),2), "")</f>
        <v/>
      </c>
      <c r="S1793" s="10"/>
    </row>
    <row r="1794" spans="1:19" x14ac:dyDescent="0.25">
      <c r="A1794" s="10"/>
      <c r="B1794" s="4" t="str">
        <f t="shared" si="140"/>
        <v/>
      </c>
      <c r="C1794" s="5" t="str">
        <f t="shared" si="141"/>
        <v/>
      </c>
      <c r="D1794" s="5" t="str">
        <f t="shared" si="142"/>
        <v/>
      </c>
      <c r="E1794" s="5" t="str">
        <f t="shared" si="143"/>
        <v/>
      </c>
      <c r="F1794" s="5" t="str">
        <f>'CALC | Main Engine'!$B1794</f>
        <v/>
      </c>
      <c r="G1794" s="27" t="str">
        <f>'CALC | Main Engine'!$C1794</f>
        <v/>
      </c>
      <c r="H1794" s="6" t="str">
        <f>'CALC | Main Engine'!$E1794</f>
        <v/>
      </c>
      <c r="I1794" s="34" t="str">
        <f>IFERROR('CALC | Main Engine'!$F1794*INDEX(MassUnitsTable[],MATCH($R$3,MassUnitsTable[Mass Units],0),2), "")</f>
        <v/>
      </c>
      <c r="J1794" s="27" t="str">
        <f>IFERROR('CALC | Booster'!$F1794*INDEX(MassUnitsTable[],MATCH($R$3,MassUnitsTable[Mass Units],0),2), "")</f>
        <v/>
      </c>
      <c r="K1794" s="32" t="str">
        <f t="shared" si="144"/>
        <v/>
      </c>
      <c r="L1794" s="34" t="str">
        <f>IFERROR(('CALC | Main Engine'!N1794+'CALC | Booster'!N1794)*INDEX(MassUnitsTable[],MATCH($R$3,MassUnitsTable[Mass Units],0),2), "")</f>
        <v/>
      </c>
      <c r="M1794" s="27" t="str">
        <f>IFERROR(('CALC | Main Engine'!O1794+'CALC | Booster'!O1794)*INDEX(MassUnitsTable[],MATCH($R$3,MassUnitsTable[Mass Units],0),2), "")</f>
        <v/>
      </c>
      <c r="N1794" s="27" t="str">
        <f>IFERROR(('CALC | Main Engine'!P1794+'CALC | Booster'!P1794)*INDEX(MassUnitsTable[],MATCH($R$3,MassUnitsTable[Mass Units],0),2), "")</f>
        <v/>
      </c>
      <c r="O1794" s="27" t="str">
        <f>IFERROR(('CALC | Main Engine'!Q1794+'CALC | Booster'!Q1794)*INDEX(MassUnitsTable[],MATCH($R$3,MassUnitsTable[Mass Units],0),2), "")</f>
        <v/>
      </c>
      <c r="P1794" s="27" t="str">
        <f>IFERROR(('CALC | Main Engine'!R1794+'CALC | Booster'!R1794)*INDEX(MassUnitsTable[],MATCH($R$3,MassUnitsTable[Mass Units],0),2), "")</f>
        <v/>
      </c>
      <c r="Q1794" s="27" t="str">
        <f>IFERROR(('CALC | Main Engine'!S1794+'CALC | Booster'!S1794)*INDEX(MassUnitsTable[],MATCH($R$3,MassUnitsTable[Mass Units],0),2), "")</f>
        <v/>
      </c>
      <c r="R1794" s="32" t="str">
        <f>IFERROR(('CALC | Main Engine'!T1794+'CALC | Booster'!T1794)*INDEX(MassUnitsTable[],MATCH($R$3,MassUnitsTable[Mass Units],0),2), "")</f>
        <v/>
      </c>
      <c r="S1794" s="10"/>
    </row>
    <row r="1795" spans="1:19" x14ac:dyDescent="0.25">
      <c r="A1795" s="10"/>
      <c r="B1795" s="4" t="str">
        <f t="shared" si="140"/>
        <v/>
      </c>
      <c r="C1795" s="5" t="str">
        <f t="shared" si="141"/>
        <v/>
      </c>
      <c r="D1795" s="5" t="str">
        <f t="shared" si="142"/>
        <v/>
      </c>
      <c r="E1795" s="5" t="str">
        <f t="shared" si="143"/>
        <v/>
      </c>
      <c r="F1795" s="5" t="str">
        <f>'CALC | Main Engine'!$B1795</f>
        <v/>
      </c>
      <c r="G1795" s="27" t="str">
        <f>'CALC | Main Engine'!$C1795</f>
        <v/>
      </c>
      <c r="H1795" s="6" t="str">
        <f>'CALC | Main Engine'!$E1795</f>
        <v/>
      </c>
      <c r="I1795" s="34" t="str">
        <f>IFERROR('CALC | Main Engine'!$F1795*INDEX(MassUnitsTable[],MATCH($R$3,MassUnitsTable[Mass Units],0),2), "")</f>
        <v/>
      </c>
      <c r="J1795" s="27" t="str">
        <f>IFERROR('CALC | Booster'!$F1795*INDEX(MassUnitsTable[],MATCH($R$3,MassUnitsTable[Mass Units],0),2), "")</f>
        <v/>
      </c>
      <c r="K1795" s="32" t="str">
        <f t="shared" si="144"/>
        <v/>
      </c>
      <c r="L1795" s="34" t="str">
        <f>IFERROR(('CALC | Main Engine'!N1795+'CALC | Booster'!N1795)*INDEX(MassUnitsTable[],MATCH($R$3,MassUnitsTable[Mass Units],0),2), "")</f>
        <v/>
      </c>
      <c r="M1795" s="27" t="str">
        <f>IFERROR(('CALC | Main Engine'!O1795+'CALC | Booster'!O1795)*INDEX(MassUnitsTable[],MATCH($R$3,MassUnitsTable[Mass Units],0),2), "")</f>
        <v/>
      </c>
      <c r="N1795" s="27" t="str">
        <f>IFERROR(('CALC | Main Engine'!P1795+'CALC | Booster'!P1795)*INDEX(MassUnitsTable[],MATCH($R$3,MassUnitsTable[Mass Units],0),2), "")</f>
        <v/>
      </c>
      <c r="O1795" s="27" t="str">
        <f>IFERROR(('CALC | Main Engine'!Q1795+'CALC | Booster'!Q1795)*INDEX(MassUnitsTable[],MATCH($R$3,MassUnitsTable[Mass Units],0),2), "")</f>
        <v/>
      </c>
      <c r="P1795" s="27" t="str">
        <f>IFERROR(('CALC | Main Engine'!R1795+'CALC | Booster'!R1795)*INDEX(MassUnitsTable[],MATCH($R$3,MassUnitsTable[Mass Units],0),2), "")</f>
        <v/>
      </c>
      <c r="Q1795" s="27" t="str">
        <f>IFERROR(('CALC | Main Engine'!S1795+'CALC | Booster'!S1795)*INDEX(MassUnitsTable[],MATCH($R$3,MassUnitsTable[Mass Units],0),2), "")</f>
        <v/>
      </c>
      <c r="R1795" s="32" t="str">
        <f>IFERROR(('CALC | Main Engine'!T1795+'CALC | Booster'!T1795)*INDEX(MassUnitsTable[],MATCH($R$3,MassUnitsTable[Mass Units],0),2), "")</f>
        <v/>
      </c>
      <c r="S1795" s="10"/>
    </row>
    <row r="1796" spans="1:19" x14ac:dyDescent="0.25">
      <c r="A1796" s="10"/>
      <c r="B1796" s="4" t="str">
        <f t="shared" si="140"/>
        <v/>
      </c>
      <c r="C1796" s="5" t="str">
        <f t="shared" si="141"/>
        <v/>
      </c>
      <c r="D1796" s="5" t="str">
        <f t="shared" si="142"/>
        <v/>
      </c>
      <c r="E1796" s="5" t="str">
        <f t="shared" si="143"/>
        <v/>
      </c>
      <c r="F1796" s="5" t="str">
        <f>'CALC | Main Engine'!$B1796</f>
        <v/>
      </c>
      <c r="G1796" s="27" t="str">
        <f>'CALC | Main Engine'!$C1796</f>
        <v/>
      </c>
      <c r="H1796" s="6" t="str">
        <f>'CALC | Main Engine'!$E1796</f>
        <v/>
      </c>
      <c r="I1796" s="34" t="str">
        <f>IFERROR('CALC | Main Engine'!$F1796*INDEX(MassUnitsTable[],MATCH($R$3,MassUnitsTable[Mass Units],0),2), "")</f>
        <v/>
      </c>
      <c r="J1796" s="27" t="str">
        <f>IFERROR('CALC | Booster'!$F1796*INDEX(MassUnitsTable[],MATCH($R$3,MassUnitsTable[Mass Units],0),2), "")</f>
        <v/>
      </c>
      <c r="K1796" s="32" t="str">
        <f t="shared" si="144"/>
        <v/>
      </c>
      <c r="L1796" s="34" t="str">
        <f>IFERROR(('CALC | Main Engine'!N1796+'CALC | Booster'!N1796)*INDEX(MassUnitsTable[],MATCH($R$3,MassUnitsTable[Mass Units],0),2), "")</f>
        <v/>
      </c>
      <c r="M1796" s="27" t="str">
        <f>IFERROR(('CALC | Main Engine'!O1796+'CALC | Booster'!O1796)*INDEX(MassUnitsTable[],MATCH($R$3,MassUnitsTable[Mass Units],0),2), "")</f>
        <v/>
      </c>
      <c r="N1796" s="27" t="str">
        <f>IFERROR(('CALC | Main Engine'!P1796+'CALC | Booster'!P1796)*INDEX(MassUnitsTable[],MATCH($R$3,MassUnitsTable[Mass Units],0),2), "")</f>
        <v/>
      </c>
      <c r="O1796" s="27" t="str">
        <f>IFERROR(('CALC | Main Engine'!Q1796+'CALC | Booster'!Q1796)*INDEX(MassUnitsTable[],MATCH($R$3,MassUnitsTable[Mass Units],0),2), "")</f>
        <v/>
      </c>
      <c r="P1796" s="27" t="str">
        <f>IFERROR(('CALC | Main Engine'!R1796+'CALC | Booster'!R1796)*INDEX(MassUnitsTable[],MATCH($R$3,MassUnitsTable[Mass Units],0),2), "")</f>
        <v/>
      </c>
      <c r="Q1796" s="27" t="str">
        <f>IFERROR(('CALC | Main Engine'!S1796+'CALC | Booster'!S1796)*INDEX(MassUnitsTable[],MATCH($R$3,MassUnitsTable[Mass Units],0),2), "")</f>
        <v/>
      </c>
      <c r="R1796" s="32" t="str">
        <f>IFERROR(('CALC | Main Engine'!T1796+'CALC | Booster'!T1796)*INDEX(MassUnitsTable[],MATCH($R$3,MassUnitsTable[Mass Units],0),2), "")</f>
        <v/>
      </c>
      <c r="S1796" s="10"/>
    </row>
    <row r="1797" spans="1:19" x14ac:dyDescent="0.25">
      <c r="A1797" s="10"/>
      <c r="B1797" s="4" t="str">
        <f t="shared" si="140"/>
        <v/>
      </c>
      <c r="C1797" s="5" t="str">
        <f t="shared" si="141"/>
        <v/>
      </c>
      <c r="D1797" s="5" t="str">
        <f t="shared" si="142"/>
        <v/>
      </c>
      <c r="E1797" s="5" t="str">
        <f t="shared" si="143"/>
        <v/>
      </c>
      <c r="F1797" s="5" t="str">
        <f>'CALC | Main Engine'!$B1797</f>
        <v/>
      </c>
      <c r="G1797" s="27" t="str">
        <f>'CALC | Main Engine'!$C1797</f>
        <v/>
      </c>
      <c r="H1797" s="6" t="str">
        <f>'CALC | Main Engine'!$E1797</f>
        <v/>
      </c>
      <c r="I1797" s="34" t="str">
        <f>IFERROR('CALC | Main Engine'!$F1797*INDEX(MassUnitsTable[],MATCH($R$3,MassUnitsTable[Mass Units],0),2), "")</f>
        <v/>
      </c>
      <c r="J1797" s="27" t="str">
        <f>IFERROR('CALC | Booster'!$F1797*INDEX(MassUnitsTable[],MATCH($R$3,MassUnitsTable[Mass Units],0),2), "")</f>
        <v/>
      </c>
      <c r="K1797" s="32" t="str">
        <f t="shared" si="144"/>
        <v/>
      </c>
      <c r="L1797" s="34" t="str">
        <f>IFERROR(('CALC | Main Engine'!N1797+'CALC | Booster'!N1797)*INDEX(MassUnitsTable[],MATCH($R$3,MassUnitsTable[Mass Units],0),2), "")</f>
        <v/>
      </c>
      <c r="M1797" s="27" t="str">
        <f>IFERROR(('CALC | Main Engine'!O1797+'CALC | Booster'!O1797)*INDEX(MassUnitsTable[],MATCH($R$3,MassUnitsTable[Mass Units],0),2), "")</f>
        <v/>
      </c>
      <c r="N1797" s="27" t="str">
        <f>IFERROR(('CALC | Main Engine'!P1797+'CALC | Booster'!P1797)*INDEX(MassUnitsTable[],MATCH($R$3,MassUnitsTable[Mass Units],0),2), "")</f>
        <v/>
      </c>
      <c r="O1797" s="27" t="str">
        <f>IFERROR(('CALC | Main Engine'!Q1797+'CALC | Booster'!Q1797)*INDEX(MassUnitsTable[],MATCH($R$3,MassUnitsTable[Mass Units],0),2), "")</f>
        <v/>
      </c>
      <c r="P1797" s="27" t="str">
        <f>IFERROR(('CALC | Main Engine'!R1797+'CALC | Booster'!R1797)*INDEX(MassUnitsTable[],MATCH($R$3,MassUnitsTable[Mass Units],0),2), "")</f>
        <v/>
      </c>
      <c r="Q1797" s="27" t="str">
        <f>IFERROR(('CALC | Main Engine'!S1797+'CALC | Booster'!S1797)*INDEX(MassUnitsTable[],MATCH($R$3,MassUnitsTable[Mass Units],0),2), "")</f>
        <v/>
      </c>
      <c r="R1797" s="32" t="str">
        <f>IFERROR(('CALC | Main Engine'!T1797+'CALC | Booster'!T1797)*INDEX(MassUnitsTable[],MATCH($R$3,MassUnitsTable[Mass Units],0),2), "")</f>
        <v/>
      </c>
      <c r="S1797" s="10"/>
    </row>
    <row r="1798" spans="1:19" x14ac:dyDescent="0.25">
      <c r="A1798" s="10"/>
      <c r="B1798" s="4" t="str">
        <f t="shared" si="140"/>
        <v/>
      </c>
      <c r="C1798" s="5" t="str">
        <f t="shared" si="141"/>
        <v/>
      </c>
      <c r="D1798" s="5" t="str">
        <f t="shared" si="142"/>
        <v/>
      </c>
      <c r="E1798" s="5" t="str">
        <f t="shared" si="143"/>
        <v/>
      </c>
      <c r="F1798" s="5" t="str">
        <f>'CALC | Main Engine'!$B1798</f>
        <v/>
      </c>
      <c r="G1798" s="27" t="str">
        <f>'CALC | Main Engine'!$C1798</f>
        <v/>
      </c>
      <c r="H1798" s="6" t="str">
        <f>'CALC | Main Engine'!$E1798</f>
        <v/>
      </c>
      <c r="I1798" s="34" t="str">
        <f>IFERROR('CALC | Main Engine'!$F1798*INDEX(MassUnitsTable[],MATCH($R$3,MassUnitsTable[Mass Units],0),2), "")</f>
        <v/>
      </c>
      <c r="J1798" s="27" t="str">
        <f>IFERROR('CALC | Booster'!$F1798*INDEX(MassUnitsTable[],MATCH($R$3,MassUnitsTable[Mass Units],0),2), "")</f>
        <v/>
      </c>
      <c r="K1798" s="32" t="str">
        <f t="shared" si="144"/>
        <v/>
      </c>
      <c r="L1798" s="34" t="str">
        <f>IFERROR(('CALC | Main Engine'!N1798+'CALC | Booster'!N1798)*INDEX(MassUnitsTable[],MATCH($R$3,MassUnitsTable[Mass Units],0),2), "")</f>
        <v/>
      </c>
      <c r="M1798" s="27" t="str">
        <f>IFERROR(('CALC | Main Engine'!O1798+'CALC | Booster'!O1798)*INDEX(MassUnitsTable[],MATCH($R$3,MassUnitsTable[Mass Units],0),2), "")</f>
        <v/>
      </c>
      <c r="N1798" s="27" t="str">
        <f>IFERROR(('CALC | Main Engine'!P1798+'CALC | Booster'!P1798)*INDEX(MassUnitsTable[],MATCH($R$3,MassUnitsTable[Mass Units],0),2), "")</f>
        <v/>
      </c>
      <c r="O1798" s="27" t="str">
        <f>IFERROR(('CALC | Main Engine'!Q1798+'CALC | Booster'!Q1798)*INDEX(MassUnitsTable[],MATCH($R$3,MassUnitsTable[Mass Units],0),2), "")</f>
        <v/>
      </c>
      <c r="P1798" s="27" t="str">
        <f>IFERROR(('CALC | Main Engine'!R1798+'CALC | Booster'!R1798)*INDEX(MassUnitsTable[],MATCH($R$3,MassUnitsTable[Mass Units],0),2), "")</f>
        <v/>
      </c>
      <c r="Q1798" s="27" t="str">
        <f>IFERROR(('CALC | Main Engine'!S1798+'CALC | Booster'!S1798)*INDEX(MassUnitsTable[],MATCH($R$3,MassUnitsTable[Mass Units],0),2), "")</f>
        <v/>
      </c>
      <c r="R1798" s="32" t="str">
        <f>IFERROR(('CALC | Main Engine'!T1798+'CALC | Booster'!T1798)*INDEX(MassUnitsTable[],MATCH($R$3,MassUnitsTable[Mass Units],0),2), "")</f>
        <v/>
      </c>
      <c r="S1798" s="10"/>
    </row>
    <row r="1799" spans="1:19" x14ac:dyDescent="0.25">
      <c r="A1799" s="10"/>
      <c r="B1799" s="4" t="str">
        <f t="shared" si="140"/>
        <v/>
      </c>
      <c r="C1799" s="5" t="str">
        <f t="shared" si="141"/>
        <v/>
      </c>
      <c r="D1799" s="5" t="str">
        <f t="shared" si="142"/>
        <v/>
      </c>
      <c r="E1799" s="5" t="str">
        <f t="shared" si="143"/>
        <v/>
      </c>
      <c r="F1799" s="5" t="str">
        <f>'CALC | Main Engine'!$B1799</f>
        <v/>
      </c>
      <c r="G1799" s="27" t="str">
        <f>'CALC | Main Engine'!$C1799</f>
        <v/>
      </c>
      <c r="H1799" s="6" t="str">
        <f>'CALC | Main Engine'!$E1799</f>
        <v/>
      </c>
      <c r="I1799" s="34" t="str">
        <f>IFERROR('CALC | Main Engine'!$F1799*INDEX(MassUnitsTable[],MATCH($R$3,MassUnitsTable[Mass Units],0),2), "")</f>
        <v/>
      </c>
      <c r="J1799" s="27" t="str">
        <f>IFERROR('CALC | Booster'!$F1799*INDEX(MassUnitsTable[],MATCH($R$3,MassUnitsTable[Mass Units],0),2), "")</f>
        <v/>
      </c>
      <c r="K1799" s="32" t="str">
        <f t="shared" si="144"/>
        <v/>
      </c>
      <c r="L1799" s="34" t="str">
        <f>IFERROR(('CALC | Main Engine'!N1799+'CALC | Booster'!N1799)*INDEX(MassUnitsTable[],MATCH($R$3,MassUnitsTable[Mass Units],0),2), "")</f>
        <v/>
      </c>
      <c r="M1799" s="27" t="str">
        <f>IFERROR(('CALC | Main Engine'!O1799+'CALC | Booster'!O1799)*INDEX(MassUnitsTable[],MATCH($R$3,MassUnitsTable[Mass Units],0),2), "")</f>
        <v/>
      </c>
      <c r="N1799" s="27" t="str">
        <f>IFERROR(('CALC | Main Engine'!P1799+'CALC | Booster'!P1799)*INDEX(MassUnitsTable[],MATCH($R$3,MassUnitsTable[Mass Units],0),2), "")</f>
        <v/>
      </c>
      <c r="O1799" s="27" t="str">
        <f>IFERROR(('CALC | Main Engine'!Q1799+'CALC | Booster'!Q1799)*INDEX(MassUnitsTable[],MATCH($R$3,MassUnitsTable[Mass Units],0),2), "")</f>
        <v/>
      </c>
      <c r="P1799" s="27" t="str">
        <f>IFERROR(('CALC | Main Engine'!R1799+'CALC | Booster'!R1799)*INDEX(MassUnitsTable[],MATCH($R$3,MassUnitsTable[Mass Units],0),2), "")</f>
        <v/>
      </c>
      <c r="Q1799" s="27" t="str">
        <f>IFERROR(('CALC | Main Engine'!S1799+'CALC | Booster'!S1799)*INDEX(MassUnitsTable[],MATCH($R$3,MassUnitsTable[Mass Units],0),2), "")</f>
        <v/>
      </c>
      <c r="R1799" s="32" t="str">
        <f>IFERROR(('CALC | Main Engine'!T1799+'CALC | Booster'!T1799)*INDEX(MassUnitsTable[],MATCH($R$3,MassUnitsTable[Mass Units],0),2), "")</f>
        <v/>
      </c>
      <c r="S1799" s="10"/>
    </row>
    <row r="1800" spans="1:19" x14ac:dyDescent="0.25">
      <c r="A1800" s="10"/>
      <c r="B1800" s="4" t="str">
        <f t="shared" ref="B1800:B1863" si="145">IF(ISNUMBER($F1800),UserID,"")</f>
        <v/>
      </c>
      <c r="C1800" s="5" t="str">
        <f t="shared" ref="C1800:C1863" si="146">IF(ISNUMBER($F1800),Spacecraft,"")</f>
        <v/>
      </c>
      <c r="D1800" s="5" t="str">
        <f t="shared" ref="D1800:D1863" si="147">IF(ISNUMBER($F1800),OperationType,"")</f>
        <v/>
      </c>
      <c r="E1800" s="5" t="str">
        <f t="shared" ref="E1800:E1863" si="148">IF(ISNUMBER($F1800),NumberOfOps,"")</f>
        <v/>
      </c>
      <c r="F1800" s="5" t="str">
        <f>'CALC | Main Engine'!$B1800</f>
        <v/>
      </c>
      <c r="G1800" s="27" t="str">
        <f>'CALC | Main Engine'!$C1800</f>
        <v/>
      </c>
      <c r="H1800" s="6" t="str">
        <f>'CALC | Main Engine'!$E1800</f>
        <v/>
      </c>
      <c r="I1800" s="34" t="str">
        <f>IFERROR('CALC | Main Engine'!$F1800*INDEX(MassUnitsTable[],MATCH($R$3,MassUnitsTable[Mass Units],0),2), "")</f>
        <v/>
      </c>
      <c r="J1800" s="27" t="str">
        <f>IFERROR('CALC | Booster'!$F1800*INDEX(MassUnitsTable[],MATCH($R$3,MassUnitsTable[Mass Units],0),2), "")</f>
        <v/>
      </c>
      <c r="K1800" s="32" t="str">
        <f t="shared" si="144"/>
        <v/>
      </c>
      <c r="L1800" s="34" t="str">
        <f>IFERROR(('CALC | Main Engine'!N1800+'CALC | Booster'!N1800)*INDEX(MassUnitsTable[],MATCH($R$3,MassUnitsTable[Mass Units],0),2), "")</f>
        <v/>
      </c>
      <c r="M1800" s="27" t="str">
        <f>IFERROR(('CALC | Main Engine'!O1800+'CALC | Booster'!O1800)*INDEX(MassUnitsTable[],MATCH($R$3,MassUnitsTable[Mass Units],0),2), "")</f>
        <v/>
      </c>
      <c r="N1800" s="27" t="str">
        <f>IFERROR(('CALC | Main Engine'!P1800+'CALC | Booster'!P1800)*INDEX(MassUnitsTable[],MATCH($R$3,MassUnitsTable[Mass Units],0),2), "")</f>
        <v/>
      </c>
      <c r="O1800" s="27" t="str">
        <f>IFERROR(('CALC | Main Engine'!Q1800+'CALC | Booster'!Q1800)*INDEX(MassUnitsTable[],MATCH($R$3,MassUnitsTable[Mass Units],0),2), "")</f>
        <v/>
      </c>
      <c r="P1800" s="27" t="str">
        <f>IFERROR(('CALC | Main Engine'!R1800+'CALC | Booster'!R1800)*INDEX(MassUnitsTable[],MATCH($R$3,MassUnitsTable[Mass Units],0),2), "")</f>
        <v/>
      </c>
      <c r="Q1800" s="27" t="str">
        <f>IFERROR(('CALC | Main Engine'!S1800+'CALC | Booster'!S1800)*INDEX(MassUnitsTable[],MATCH($R$3,MassUnitsTable[Mass Units],0),2), "")</f>
        <v/>
      </c>
      <c r="R1800" s="32" t="str">
        <f>IFERROR(('CALC | Main Engine'!T1800+'CALC | Booster'!T1800)*INDEX(MassUnitsTable[],MATCH($R$3,MassUnitsTable[Mass Units],0),2), "")</f>
        <v/>
      </c>
      <c r="S1800" s="10"/>
    </row>
    <row r="1801" spans="1:19" x14ac:dyDescent="0.25">
      <c r="A1801" s="10"/>
      <c r="B1801" s="4" t="str">
        <f t="shared" si="145"/>
        <v/>
      </c>
      <c r="C1801" s="5" t="str">
        <f t="shared" si="146"/>
        <v/>
      </c>
      <c r="D1801" s="5" t="str">
        <f t="shared" si="147"/>
        <v/>
      </c>
      <c r="E1801" s="5" t="str">
        <f t="shared" si="148"/>
        <v/>
      </c>
      <c r="F1801" s="5" t="str">
        <f>'CALC | Main Engine'!$B1801</f>
        <v/>
      </c>
      <c r="G1801" s="27" t="str">
        <f>'CALC | Main Engine'!$C1801</f>
        <v/>
      </c>
      <c r="H1801" s="6" t="str">
        <f>'CALC | Main Engine'!$E1801</f>
        <v/>
      </c>
      <c r="I1801" s="34" t="str">
        <f>IFERROR('CALC | Main Engine'!$F1801*INDEX(MassUnitsTable[],MATCH($R$3,MassUnitsTable[Mass Units],0),2), "")</f>
        <v/>
      </c>
      <c r="J1801" s="27" t="str">
        <f>IFERROR('CALC | Booster'!$F1801*INDEX(MassUnitsTable[],MATCH($R$3,MassUnitsTable[Mass Units],0),2), "")</f>
        <v/>
      </c>
      <c r="K1801" s="32" t="str">
        <f t="shared" ref="K1801:K1864" si="149">IFERROR(I1801+J1801, "")</f>
        <v/>
      </c>
      <c r="L1801" s="34" t="str">
        <f>IFERROR(('CALC | Main Engine'!N1801+'CALC | Booster'!N1801)*INDEX(MassUnitsTable[],MATCH($R$3,MassUnitsTable[Mass Units],0),2), "")</f>
        <v/>
      </c>
      <c r="M1801" s="27" t="str">
        <f>IFERROR(('CALC | Main Engine'!O1801+'CALC | Booster'!O1801)*INDEX(MassUnitsTable[],MATCH($R$3,MassUnitsTable[Mass Units],0),2), "")</f>
        <v/>
      </c>
      <c r="N1801" s="27" t="str">
        <f>IFERROR(('CALC | Main Engine'!P1801+'CALC | Booster'!P1801)*INDEX(MassUnitsTable[],MATCH($R$3,MassUnitsTable[Mass Units],0),2), "")</f>
        <v/>
      </c>
      <c r="O1801" s="27" t="str">
        <f>IFERROR(('CALC | Main Engine'!Q1801+'CALC | Booster'!Q1801)*INDEX(MassUnitsTable[],MATCH($R$3,MassUnitsTable[Mass Units],0),2), "")</f>
        <v/>
      </c>
      <c r="P1801" s="27" t="str">
        <f>IFERROR(('CALC | Main Engine'!R1801+'CALC | Booster'!R1801)*INDEX(MassUnitsTable[],MATCH($R$3,MassUnitsTable[Mass Units],0),2), "")</f>
        <v/>
      </c>
      <c r="Q1801" s="27" t="str">
        <f>IFERROR(('CALC | Main Engine'!S1801+'CALC | Booster'!S1801)*INDEX(MassUnitsTable[],MATCH($R$3,MassUnitsTable[Mass Units],0),2), "")</f>
        <v/>
      </c>
      <c r="R1801" s="32" t="str">
        <f>IFERROR(('CALC | Main Engine'!T1801+'CALC | Booster'!T1801)*INDEX(MassUnitsTable[],MATCH($R$3,MassUnitsTable[Mass Units],0),2), "")</f>
        <v/>
      </c>
      <c r="S1801" s="10"/>
    </row>
    <row r="1802" spans="1:19" x14ac:dyDescent="0.25">
      <c r="A1802" s="10"/>
      <c r="B1802" s="4" t="str">
        <f t="shared" si="145"/>
        <v/>
      </c>
      <c r="C1802" s="5" t="str">
        <f t="shared" si="146"/>
        <v/>
      </c>
      <c r="D1802" s="5" t="str">
        <f t="shared" si="147"/>
        <v/>
      </c>
      <c r="E1802" s="5" t="str">
        <f t="shared" si="148"/>
        <v/>
      </c>
      <c r="F1802" s="5" t="str">
        <f>'CALC | Main Engine'!$B1802</f>
        <v/>
      </c>
      <c r="G1802" s="27" t="str">
        <f>'CALC | Main Engine'!$C1802</f>
        <v/>
      </c>
      <c r="H1802" s="6" t="str">
        <f>'CALC | Main Engine'!$E1802</f>
        <v/>
      </c>
      <c r="I1802" s="34" t="str">
        <f>IFERROR('CALC | Main Engine'!$F1802*INDEX(MassUnitsTable[],MATCH($R$3,MassUnitsTable[Mass Units],0),2), "")</f>
        <v/>
      </c>
      <c r="J1802" s="27" t="str">
        <f>IFERROR('CALC | Booster'!$F1802*INDEX(MassUnitsTable[],MATCH($R$3,MassUnitsTable[Mass Units],0),2), "")</f>
        <v/>
      </c>
      <c r="K1802" s="32" t="str">
        <f t="shared" si="149"/>
        <v/>
      </c>
      <c r="L1802" s="34" t="str">
        <f>IFERROR(('CALC | Main Engine'!N1802+'CALC | Booster'!N1802)*INDEX(MassUnitsTable[],MATCH($R$3,MassUnitsTable[Mass Units],0),2), "")</f>
        <v/>
      </c>
      <c r="M1802" s="27" t="str">
        <f>IFERROR(('CALC | Main Engine'!O1802+'CALC | Booster'!O1802)*INDEX(MassUnitsTable[],MATCH($R$3,MassUnitsTable[Mass Units],0),2), "")</f>
        <v/>
      </c>
      <c r="N1802" s="27" t="str">
        <f>IFERROR(('CALC | Main Engine'!P1802+'CALC | Booster'!P1802)*INDEX(MassUnitsTable[],MATCH($R$3,MassUnitsTable[Mass Units],0),2), "")</f>
        <v/>
      </c>
      <c r="O1802" s="27" t="str">
        <f>IFERROR(('CALC | Main Engine'!Q1802+'CALC | Booster'!Q1802)*INDEX(MassUnitsTable[],MATCH($R$3,MassUnitsTable[Mass Units],0),2), "")</f>
        <v/>
      </c>
      <c r="P1802" s="27" t="str">
        <f>IFERROR(('CALC | Main Engine'!R1802+'CALC | Booster'!R1802)*INDEX(MassUnitsTable[],MATCH($R$3,MassUnitsTable[Mass Units],0),2), "")</f>
        <v/>
      </c>
      <c r="Q1802" s="27" t="str">
        <f>IFERROR(('CALC | Main Engine'!S1802+'CALC | Booster'!S1802)*INDEX(MassUnitsTable[],MATCH($R$3,MassUnitsTable[Mass Units],0),2), "")</f>
        <v/>
      </c>
      <c r="R1802" s="32" t="str">
        <f>IFERROR(('CALC | Main Engine'!T1802+'CALC | Booster'!T1802)*INDEX(MassUnitsTable[],MATCH($R$3,MassUnitsTable[Mass Units],0),2), "")</f>
        <v/>
      </c>
      <c r="S1802" s="10"/>
    </row>
    <row r="1803" spans="1:19" x14ac:dyDescent="0.25">
      <c r="A1803" s="10"/>
      <c r="B1803" s="4" t="str">
        <f t="shared" si="145"/>
        <v/>
      </c>
      <c r="C1803" s="5" t="str">
        <f t="shared" si="146"/>
        <v/>
      </c>
      <c r="D1803" s="5" t="str">
        <f t="shared" si="147"/>
        <v/>
      </c>
      <c r="E1803" s="5" t="str">
        <f t="shared" si="148"/>
        <v/>
      </c>
      <c r="F1803" s="5" t="str">
        <f>'CALC | Main Engine'!$B1803</f>
        <v/>
      </c>
      <c r="G1803" s="27" t="str">
        <f>'CALC | Main Engine'!$C1803</f>
        <v/>
      </c>
      <c r="H1803" s="6" t="str">
        <f>'CALC | Main Engine'!$E1803</f>
        <v/>
      </c>
      <c r="I1803" s="34" t="str">
        <f>IFERROR('CALC | Main Engine'!$F1803*INDEX(MassUnitsTable[],MATCH($R$3,MassUnitsTable[Mass Units],0),2), "")</f>
        <v/>
      </c>
      <c r="J1803" s="27" t="str">
        <f>IFERROR('CALC | Booster'!$F1803*INDEX(MassUnitsTable[],MATCH($R$3,MassUnitsTable[Mass Units],0),2), "")</f>
        <v/>
      </c>
      <c r="K1803" s="32" t="str">
        <f t="shared" si="149"/>
        <v/>
      </c>
      <c r="L1803" s="34" t="str">
        <f>IFERROR(('CALC | Main Engine'!N1803+'CALC | Booster'!N1803)*INDEX(MassUnitsTable[],MATCH($R$3,MassUnitsTable[Mass Units],0),2), "")</f>
        <v/>
      </c>
      <c r="M1803" s="27" t="str">
        <f>IFERROR(('CALC | Main Engine'!O1803+'CALC | Booster'!O1803)*INDEX(MassUnitsTable[],MATCH($R$3,MassUnitsTable[Mass Units],0),2), "")</f>
        <v/>
      </c>
      <c r="N1803" s="27" t="str">
        <f>IFERROR(('CALC | Main Engine'!P1803+'CALC | Booster'!P1803)*INDEX(MassUnitsTable[],MATCH($R$3,MassUnitsTable[Mass Units],0),2), "")</f>
        <v/>
      </c>
      <c r="O1803" s="27" t="str">
        <f>IFERROR(('CALC | Main Engine'!Q1803+'CALC | Booster'!Q1803)*INDEX(MassUnitsTable[],MATCH($R$3,MassUnitsTable[Mass Units],0),2), "")</f>
        <v/>
      </c>
      <c r="P1803" s="27" t="str">
        <f>IFERROR(('CALC | Main Engine'!R1803+'CALC | Booster'!R1803)*INDEX(MassUnitsTable[],MATCH($R$3,MassUnitsTable[Mass Units],0),2), "")</f>
        <v/>
      </c>
      <c r="Q1803" s="27" t="str">
        <f>IFERROR(('CALC | Main Engine'!S1803+'CALC | Booster'!S1803)*INDEX(MassUnitsTable[],MATCH($R$3,MassUnitsTable[Mass Units],0),2), "")</f>
        <v/>
      </c>
      <c r="R1803" s="32" t="str">
        <f>IFERROR(('CALC | Main Engine'!T1803+'CALC | Booster'!T1803)*INDEX(MassUnitsTable[],MATCH($R$3,MassUnitsTable[Mass Units],0),2), "")</f>
        <v/>
      </c>
      <c r="S1803" s="10"/>
    </row>
    <row r="1804" spans="1:19" x14ac:dyDescent="0.25">
      <c r="A1804" s="10"/>
      <c r="B1804" s="4" t="str">
        <f t="shared" si="145"/>
        <v/>
      </c>
      <c r="C1804" s="5" t="str">
        <f t="shared" si="146"/>
        <v/>
      </c>
      <c r="D1804" s="5" t="str">
        <f t="shared" si="147"/>
        <v/>
      </c>
      <c r="E1804" s="5" t="str">
        <f t="shared" si="148"/>
        <v/>
      </c>
      <c r="F1804" s="5" t="str">
        <f>'CALC | Main Engine'!$B1804</f>
        <v/>
      </c>
      <c r="G1804" s="27" t="str">
        <f>'CALC | Main Engine'!$C1804</f>
        <v/>
      </c>
      <c r="H1804" s="6" t="str">
        <f>'CALC | Main Engine'!$E1804</f>
        <v/>
      </c>
      <c r="I1804" s="34" t="str">
        <f>IFERROR('CALC | Main Engine'!$F1804*INDEX(MassUnitsTable[],MATCH($R$3,MassUnitsTable[Mass Units],0),2), "")</f>
        <v/>
      </c>
      <c r="J1804" s="27" t="str">
        <f>IFERROR('CALC | Booster'!$F1804*INDEX(MassUnitsTable[],MATCH($R$3,MassUnitsTable[Mass Units],0),2), "")</f>
        <v/>
      </c>
      <c r="K1804" s="32" t="str">
        <f t="shared" si="149"/>
        <v/>
      </c>
      <c r="L1804" s="34" t="str">
        <f>IFERROR(('CALC | Main Engine'!N1804+'CALC | Booster'!N1804)*INDEX(MassUnitsTable[],MATCH($R$3,MassUnitsTable[Mass Units],0),2), "")</f>
        <v/>
      </c>
      <c r="M1804" s="27" t="str">
        <f>IFERROR(('CALC | Main Engine'!O1804+'CALC | Booster'!O1804)*INDEX(MassUnitsTable[],MATCH($R$3,MassUnitsTable[Mass Units],0),2), "")</f>
        <v/>
      </c>
      <c r="N1804" s="27" t="str">
        <f>IFERROR(('CALC | Main Engine'!P1804+'CALC | Booster'!P1804)*INDEX(MassUnitsTable[],MATCH($R$3,MassUnitsTable[Mass Units],0),2), "")</f>
        <v/>
      </c>
      <c r="O1804" s="27" t="str">
        <f>IFERROR(('CALC | Main Engine'!Q1804+'CALC | Booster'!Q1804)*INDEX(MassUnitsTable[],MATCH($R$3,MassUnitsTable[Mass Units],0),2), "")</f>
        <v/>
      </c>
      <c r="P1804" s="27" t="str">
        <f>IFERROR(('CALC | Main Engine'!R1804+'CALC | Booster'!R1804)*INDEX(MassUnitsTable[],MATCH($R$3,MassUnitsTable[Mass Units],0),2), "")</f>
        <v/>
      </c>
      <c r="Q1804" s="27" t="str">
        <f>IFERROR(('CALC | Main Engine'!S1804+'CALC | Booster'!S1804)*INDEX(MassUnitsTable[],MATCH($R$3,MassUnitsTable[Mass Units],0),2), "")</f>
        <v/>
      </c>
      <c r="R1804" s="32" t="str">
        <f>IFERROR(('CALC | Main Engine'!T1804+'CALC | Booster'!T1804)*INDEX(MassUnitsTable[],MATCH($R$3,MassUnitsTable[Mass Units],0),2), "")</f>
        <v/>
      </c>
      <c r="S1804" s="10"/>
    </row>
    <row r="1805" spans="1:19" x14ac:dyDescent="0.25">
      <c r="A1805" s="10"/>
      <c r="B1805" s="4" t="str">
        <f t="shared" si="145"/>
        <v/>
      </c>
      <c r="C1805" s="5" t="str">
        <f t="shared" si="146"/>
        <v/>
      </c>
      <c r="D1805" s="5" t="str">
        <f t="shared" si="147"/>
        <v/>
      </c>
      <c r="E1805" s="5" t="str">
        <f t="shared" si="148"/>
        <v/>
      </c>
      <c r="F1805" s="5" t="str">
        <f>'CALC | Main Engine'!$B1805</f>
        <v/>
      </c>
      <c r="G1805" s="27" t="str">
        <f>'CALC | Main Engine'!$C1805</f>
        <v/>
      </c>
      <c r="H1805" s="6" t="str">
        <f>'CALC | Main Engine'!$E1805</f>
        <v/>
      </c>
      <c r="I1805" s="34" t="str">
        <f>IFERROR('CALC | Main Engine'!$F1805*INDEX(MassUnitsTable[],MATCH($R$3,MassUnitsTable[Mass Units],0),2), "")</f>
        <v/>
      </c>
      <c r="J1805" s="27" t="str">
        <f>IFERROR('CALC | Booster'!$F1805*INDEX(MassUnitsTable[],MATCH($R$3,MassUnitsTable[Mass Units],0),2), "")</f>
        <v/>
      </c>
      <c r="K1805" s="32" t="str">
        <f t="shared" si="149"/>
        <v/>
      </c>
      <c r="L1805" s="34" t="str">
        <f>IFERROR(('CALC | Main Engine'!N1805+'CALC | Booster'!N1805)*INDEX(MassUnitsTable[],MATCH($R$3,MassUnitsTable[Mass Units],0),2), "")</f>
        <v/>
      </c>
      <c r="M1805" s="27" t="str">
        <f>IFERROR(('CALC | Main Engine'!O1805+'CALC | Booster'!O1805)*INDEX(MassUnitsTable[],MATCH($R$3,MassUnitsTable[Mass Units],0),2), "")</f>
        <v/>
      </c>
      <c r="N1805" s="27" t="str">
        <f>IFERROR(('CALC | Main Engine'!P1805+'CALC | Booster'!P1805)*INDEX(MassUnitsTable[],MATCH($R$3,MassUnitsTable[Mass Units],0),2), "")</f>
        <v/>
      </c>
      <c r="O1805" s="27" t="str">
        <f>IFERROR(('CALC | Main Engine'!Q1805+'CALC | Booster'!Q1805)*INDEX(MassUnitsTable[],MATCH($R$3,MassUnitsTable[Mass Units],0),2), "")</f>
        <v/>
      </c>
      <c r="P1805" s="27" t="str">
        <f>IFERROR(('CALC | Main Engine'!R1805+'CALC | Booster'!R1805)*INDEX(MassUnitsTable[],MATCH($R$3,MassUnitsTable[Mass Units],0),2), "")</f>
        <v/>
      </c>
      <c r="Q1805" s="27" t="str">
        <f>IFERROR(('CALC | Main Engine'!S1805+'CALC | Booster'!S1805)*INDEX(MassUnitsTable[],MATCH($R$3,MassUnitsTable[Mass Units],0),2), "")</f>
        <v/>
      </c>
      <c r="R1805" s="32" t="str">
        <f>IFERROR(('CALC | Main Engine'!T1805+'CALC | Booster'!T1805)*INDEX(MassUnitsTable[],MATCH($R$3,MassUnitsTable[Mass Units],0),2), "")</f>
        <v/>
      </c>
      <c r="S1805" s="10"/>
    </row>
    <row r="1806" spans="1:19" x14ac:dyDescent="0.25">
      <c r="A1806" s="10"/>
      <c r="B1806" s="4" t="str">
        <f t="shared" si="145"/>
        <v/>
      </c>
      <c r="C1806" s="5" t="str">
        <f t="shared" si="146"/>
        <v/>
      </c>
      <c r="D1806" s="5" t="str">
        <f t="shared" si="147"/>
        <v/>
      </c>
      <c r="E1806" s="5" t="str">
        <f t="shared" si="148"/>
        <v/>
      </c>
      <c r="F1806" s="5" t="str">
        <f>'CALC | Main Engine'!$B1806</f>
        <v/>
      </c>
      <c r="G1806" s="27" t="str">
        <f>'CALC | Main Engine'!$C1806</f>
        <v/>
      </c>
      <c r="H1806" s="6" t="str">
        <f>'CALC | Main Engine'!$E1806</f>
        <v/>
      </c>
      <c r="I1806" s="34" t="str">
        <f>IFERROR('CALC | Main Engine'!$F1806*INDEX(MassUnitsTable[],MATCH($R$3,MassUnitsTable[Mass Units],0),2), "")</f>
        <v/>
      </c>
      <c r="J1806" s="27" t="str">
        <f>IFERROR('CALC | Booster'!$F1806*INDEX(MassUnitsTable[],MATCH($R$3,MassUnitsTable[Mass Units],0),2), "")</f>
        <v/>
      </c>
      <c r="K1806" s="32" t="str">
        <f t="shared" si="149"/>
        <v/>
      </c>
      <c r="L1806" s="34" t="str">
        <f>IFERROR(('CALC | Main Engine'!N1806+'CALC | Booster'!N1806)*INDEX(MassUnitsTable[],MATCH($R$3,MassUnitsTable[Mass Units],0),2), "")</f>
        <v/>
      </c>
      <c r="M1806" s="27" t="str">
        <f>IFERROR(('CALC | Main Engine'!O1806+'CALC | Booster'!O1806)*INDEX(MassUnitsTable[],MATCH($R$3,MassUnitsTable[Mass Units],0),2), "")</f>
        <v/>
      </c>
      <c r="N1806" s="27" t="str">
        <f>IFERROR(('CALC | Main Engine'!P1806+'CALC | Booster'!P1806)*INDEX(MassUnitsTable[],MATCH($R$3,MassUnitsTable[Mass Units],0),2), "")</f>
        <v/>
      </c>
      <c r="O1806" s="27" t="str">
        <f>IFERROR(('CALC | Main Engine'!Q1806+'CALC | Booster'!Q1806)*INDEX(MassUnitsTable[],MATCH($R$3,MassUnitsTable[Mass Units],0),2), "")</f>
        <v/>
      </c>
      <c r="P1806" s="27" t="str">
        <f>IFERROR(('CALC | Main Engine'!R1806+'CALC | Booster'!R1806)*INDEX(MassUnitsTable[],MATCH($R$3,MassUnitsTable[Mass Units],0),2), "")</f>
        <v/>
      </c>
      <c r="Q1806" s="27" t="str">
        <f>IFERROR(('CALC | Main Engine'!S1806+'CALC | Booster'!S1806)*INDEX(MassUnitsTable[],MATCH($R$3,MassUnitsTable[Mass Units],0),2), "")</f>
        <v/>
      </c>
      <c r="R1806" s="32" t="str">
        <f>IFERROR(('CALC | Main Engine'!T1806+'CALC | Booster'!T1806)*INDEX(MassUnitsTable[],MATCH($R$3,MassUnitsTable[Mass Units],0),2), "")</f>
        <v/>
      </c>
      <c r="S1806" s="10"/>
    </row>
    <row r="1807" spans="1:19" x14ac:dyDescent="0.25">
      <c r="A1807" s="10"/>
      <c r="B1807" s="4" t="str">
        <f t="shared" si="145"/>
        <v/>
      </c>
      <c r="C1807" s="5" t="str">
        <f t="shared" si="146"/>
        <v/>
      </c>
      <c r="D1807" s="5" t="str">
        <f t="shared" si="147"/>
        <v/>
      </c>
      <c r="E1807" s="5" t="str">
        <f t="shared" si="148"/>
        <v/>
      </c>
      <c r="F1807" s="5" t="str">
        <f>'CALC | Main Engine'!$B1807</f>
        <v/>
      </c>
      <c r="G1807" s="27" t="str">
        <f>'CALC | Main Engine'!$C1807</f>
        <v/>
      </c>
      <c r="H1807" s="6" t="str">
        <f>'CALC | Main Engine'!$E1807</f>
        <v/>
      </c>
      <c r="I1807" s="34" t="str">
        <f>IFERROR('CALC | Main Engine'!$F1807*INDEX(MassUnitsTable[],MATCH($R$3,MassUnitsTable[Mass Units],0),2), "")</f>
        <v/>
      </c>
      <c r="J1807" s="27" t="str">
        <f>IFERROR('CALC | Booster'!$F1807*INDEX(MassUnitsTable[],MATCH($R$3,MassUnitsTable[Mass Units],0),2), "")</f>
        <v/>
      </c>
      <c r="K1807" s="32" t="str">
        <f t="shared" si="149"/>
        <v/>
      </c>
      <c r="L1807" s="34" t="str">
        <f>IFERROR(('CALC | Main Engine'!N1807+'CALC | Booster'!N1807)*INDEX(MassUnitsTable[],MATCH($R$3,MassUnitsTable[Mass Units],0),2), "")</f>
        <v/>
      </c>
      <c r="M1807" s="27" t="str">
        <f>IFERROR(('CALC | Main Engine'!O1807+'CALC | Booster'!O1807)*INDEX(MassUnitsTable[],MATCH($R$3,MassUnitsTable[Mass Units],0),2), "")</f>
        <v/>
      </c>
      <c r="N1807" s="27" t="str">
        <f>IFERROR(('CALC | Main Engine'!P1807+'CALC | Booster'!P1807)*INDEX(MassUnitsTable[],MATCH($R$3,MassUnitsTable[Mass Units],0),2), "")</f>
        <v/>
      </c>
      <c r="O1807" s="27" t="str">
        <f>IFERROR(('CALC | Main Engine'!Q1807+'CALC | Booster'!Q1807)*INDEX(MassUnitsTable[],MATCH($R$3,MassUnitsTable[Mass Units],0),2), "")</f>
        <v/>
      </c>
      <c r="P1807" s="27" t="str">
        <f>IFERROR(('CALC | Main Engine'!R1807+'CALC | Booster'!R1807)*INDEX(MassUnitsTable[],MATCH($R$3,MassUnitsTable[Mass Units],0),2), "")</f>
        <v/>
      </c>
      <c r="Q1807" s="27" t="str">
        <f>IFERROR(('CALC | Main Engine'!S1807+'CALC | Booster'!S1807)*INDEX(MassUnitsTable[],MATCH($R$3,MassUnitsTable[Mass Units],0),2), "")</f>
        <v/>
      </c>
      <c r="R1807" s="32" t="str">
        <f>IFERROR(('CALC | Main Engine'!T1807+'CALC | Booster'!T1807)*INDEX(MassUnitsTable[],MATCH($R$3,MassUnitsTable[Mass Units],0),2), "")</f>
        <v/>
      </c>
      <c r="S1807" s="10"/>
    </row>
    <row r="1808" spans="1:19" x14ac:dyDescent="0.25">
      <c r="A1808" s="10"/>
      <c r="B1808" s="4" t="str">
        <f t="shared" si="145"/>
        <v/>
      </c>
      <c r="C1808" s="5" t="str">
        <f t="shared" si="146"/>
        <v/>
      </c>
      <c r="D1808" s="5" t="str">
        <f t="shared" si="147"/>
        <v/>
      </c>
      <c r="E1808" s="5" t="str">
        <f t="shared" si="148"/>
        <v/>
      </c>
      <c r="F1808" s="5" t="str">
        <f>'CALC | Main Engine'!$B1808</f>
        <v/>
      </c>
      <c r="G1808" s="27" t="str">
        <f>'CALC | Main Engine'!$C1808</f>
        <v/>
      </c>
      <c r="H1808" s="6" t="str">
        <f>'CALC | Main Engine'!$E1808</f>
        <v/>
      </c>
      <c r="I1808" s="34" t="str">
        <f>IFERROR('CALC | Main Engine'!$F1808*INDEX(MassUnitsTable[],MATCH($R$3,MassUnitsTable[Mass Units],0),2), "")</f>
        <v/>
      </c>
      <c r="J1808" s="27" t="str">
        <f>IFERROR('CALC | Booster'!$F1808*INDEX(MassUnitsTable[],MATCH($R$3,MassUnitsTable[Mass Units],0),2), "")</f>
        <v/>
      </c>
      <c r="K1808" s="32" t="str">
        <f t="shared" si="149"/>
        <v/>
      </c>
      <c r="L1808" s="34" t="str">
        <f>IFERROR(('CALC | Main Engine'!N1808+'CALC | Booster'!N1808)*INDEX(MassUnitsTable[],MATCH($R$3,MassUnitsTable[Mass Units],0),2), "")</f>
        <v/>
      </c>
      <c r="M1808" s="27" t="str">
        <f>IFERROR(('CALC | Main Engine'!O1808+'CALC | Booster'!O1808)*INDEX(MassUnitsTable[],MATCH($R$3,MassUnitsTable[Mass Units],0),2), "")</f>
        <v/>
      </c>
      <c r="N1808" s="27" t="str">
        <f>IFERROR(('CALC | Main Engine'!P1808+'CALC | Booster'!P1808)*INDEX(MassUnitsTable[],MATCH($R$3,MassUnitsTable[Mass Units],0),2), "")</f>
        <v/>
      </c>
      <c r="O1808" s="27" t="str">
        <f>IFERROR(('CALC | Main Engine'!Q1808+'CALC | Booster'!Q1808)*INDEX(MassUnitsTable[],MATCH($R$3,MassUnitsTable[Mass Units],0),2), "")</f>
        <v/>
      </c>
      <c r="P1808" s="27" t="str">
        <f>IFERROR(('CALC | Main Engine'!R1808+'CALC | Booster'!R1808)*INDEX(MassUnitsTable[],MATCH($R$3,MassUnitsTable[Mass Units],0),2), "")</f>
        <v/>
      </c>
      <c r="Q1808" s="27" t="str">
        <f>IFERROR(('CALC | Main Engine'!S1808+'CALC | Booster'!S1808)*INDEX(MassUnitsTable[],MATCH($R$3,MassUnitsTable[Mass Units],0),2), "")</f>
        <v/>
      </c>
      <c r="R1808" s="32" t="str">
        <f>IFERROR(('CALC | Main Engine'!T1808+'CALC | Booster'!T1808)*INDEX(MassUnitsTable[],MATCH($R$3,MassUnitsTable[Mass Units],0),2), "")</f>
        <v/>
      </c>
      <c r="S1808" s="10"/>
    </row>
    <row r="1809" spans="1:19" x14ac:dyDescent="0.25">
      <c r="A1809" s="10"/>
      <c r="B1809" s="4" t="str">
        <f t="shared" si="145"/>
        <v/>
      </c>
      <c r="C1809" s="5" t="str">
        <f t="shared" si="146"/>
        <v/>
      </c>
      <c r="D1809" s="5" t="str">
        <f t="shared" si="147"/>
        <v/>
      </c>
      <c r="E1809" s="5" t="str">
        <f t="shared" si="148"/>
        <v/>
      </c>
      <c r="F1809" s="5" t="str">
        <f>'CALC | Main Engine'!$B1809</f>
        <v/>
      </c>
      <c r="G1809" s="27" t="str">
        <f>'CALC | Main Engine'!$C1809</f>
        <v/>
      </c>
      <c r="H1809" s="6" t="str">
        <f>'CALC | Main Engine'!$E1809</f>
        <v/>
      </c>
      <c r="I1809" s="34" t="str">
        <f>IFERROR('CALC | Main Engine'!$F1809*INDEX(MassUnitsTable[],MATCH($R$3,MassUnitsTable[Mass Units],0),2), "")</f>
        <v/>
      </c>
      <c r="J1809" s="27" t="str">
        <f>IFERROR('CALC | Booster'!$F1809*INDEX(MassUnitsTable[],MATCH($R$3,MassUnitsTable[Mass Units],0),2), "")</f>
        <v/>
      </c>
      <c r="K1809" s="32" t="str">
        <f t="shared" si="149"/>
        <v/>
      </c>
      <c r="L1809" s="34" t="str">
        <f>IFERROR(('CALC | Main Engine'!N1809+'CALC | Booster'!N1809)*INDEX(MassUnitsTable[],MATCH($R$3,MassUnitsTable[Mass Units],0),2), "")</f>
        <v/>
      </c>
      <c r="M1809" s="27" t="str">
        <f>IFERROR(('CALC | Main Engine'!O1809+'CALC | Booster'!O1809)*INDEX(MassUnitsTable[],MATCH($R$3,MassUnitsTable[Mass Units],0),2), "")</f>
        <v/>
      </c>
      <c r="N1809" s="27" t="str">
        <f>IFERROR(('CALC | Main Engine'!P1809+'CALC | Booster'!P1809)*INDEX(MassUnitsTable[],MATCH($R$3,MassUnitsTable[Mass Units],0),2), "")</f>
        <v/>
      </c>
      <c r="O1809" s="27" t="str">
        <f>IFERROR(('CALC | Main Engine'!Q1809+'CALC | Booster'!Q1809)*INDEX(MassUnitsTable[],MATCH($R$3,MassUnitsTable[Mass Units],0),2), "")</f>
        <v/>
      </c>
      <c r="P1809" s="27" t="str">
        <f>IFERROR(('CALC | Main Engine'!R1809+'CALC | Booster'!R1809)*INDEX(MassUnitsTable[],MATCH($R$3,MassUnitsTable[Mass Units],0),2), "")</f>
        <v/>
      </c>
      <c r="Q1809" s="27" t="str">
        <f>IFERROR(('CALC | Main Engine'!S1809+'CALC | Booster'!S1809)*INDEX(MassUnitsTable[],MATCH($R$3,MassUnitsTable[Mass Units],0),2), "")</f>
        <v/>
      </c>
      <c r="R1809" s="32" t="str">
        <f>IFERROR(('CALC | Main Engine'!T1809+'CALC | Booster'!T1809)*INDEX(MassUnitsTable[],MATCH($R$3,MassUnitsTable[Mass Units],0),2), "")</f>
        <v/>
      </c>
      <c r="S1809" s="10"/>
    </row>
    <row r="1810" spans="1:19" x14ac:dyDescent="0.25">
      <c r="A1810" s="10"/>
      <c r="B1810" s="4" t="str">
        <f t="shared" si="145"/>
        <v/>
      </c>
      <c r="C1810" s="5" t="str">
        <f t="shared" si="146"/>
        <v/>
      </c>
      <c r="D1810" s="5" t="str">
        <f t="shared" si="147"/>
        <v/>
      </c>
      <c r="E1810" s="5" t="str">
        <f t="shared" si="148"/>
        <v/>
      </c>
      <c r="F1810" s="5" t="str">
        <f>'CALC | Main Engine'!$B1810</f>
        <v/>
      </c>
      <c r="G1810" s="27" t="str">
        <f>'CALC | Main Engine'!$C1810</f>
        <v/>
      </c>
      <c r="H1810" s="6" t="str">
        <f>'CALC | Main Engine'!$E1810</f>
        <v/>
      </c>
      <c r="I1810" s="34" t="str">
        <f>IFERROR('CALC | Main Engine'!$F1810*INDEX(MassUnitsTable[],MATCH($R$3,MassUnitsTable[Mass Units],0),2), "")</f>
        <v/>
      </c>
      <c r="J1810" s="27" t="str">
        <f>IFERROR('CALC | Booster'!$F1810*INDEX(MassUnitsTable[],MATCH($R$3,MassUnitsTable[Mass Units],0),2), "")</f>
        <v/>
      </c>
      <c r="K1810" s="32" t="str">
        <f t="shared" si="149"/>
        <v/>
      </c>
      <c r="L1810" s="34" t="str">
        <f>IFERROR(('CALC | Main Engine'!N1810+'CALC | Booster'!N1810)*INDEX(MassUnitsTable[],MATCH($R$3,MassUnitsTable[Mass Units],0),2), "")</f>
        <v/>
      </c>
      <c r="M1810" s="27" t="str">
        <f>IFERROR(('CALC | Main Engine'!O1810+'CALC | Booster'!O1810)*INDEX(MassUnitsTable[],MATCH($R$3,MassUnitsTable[Mass Units],0),2), "")</f>
        <v/>
      </c>
      <c r="N1810" s="27" t="str">
        <f>IFERROR(('CALC | Main Engine'!P1810+'CALC | Booster'!P1810)*INDEX(MassUnitsTable[],MATCH($R$3,MassUnitsTable[Mass Units],0),2), "")</f>
        <v/>
      </c>
      <c r="O1810" s="27" t="str">
        <f>IFERROR(('CALC | Main Engine'!Q1810+'CALC | Booster'!Q1810)*INDEX(MassUnitsTable[],MATCH($R$3,MassUnitsTable[Mass Units],0),2), "")</f>
        <v/>
      </c>
      <c r="P1810" s="27" t="str">
        <f>IFERROR(('CALC | Main Engine'!R1810+'CALC | Booster'!R1810)*INDEX(MassUnitsTable[],MATCH($R$3,MassUnitsTable[Mass Units],0),2), "")</f>
        <v/>
      </c>
      <c r="Q1810" s="27" t="str">
        <f>IFERROR(('CALC | Main Engine'!S1810+'CALC | Booster'!S1810)*INDEX(MassUnitsTable[],MATCH($R$3,MassUnitsTable[Mass Units],0),2), "")</f>
        <v/>
      </c>
      <c r="R1810" s="32" t="str">
        <f>IFERROR(('CALC | Main Engine'!T1810+'CALC | Booster'!T1810)*INDEX(MassUnitsTable[],MATCH($R$3,MassUnitsTable[Mass Units],0),2), "")</f>
        <v/>
      </c>
      <c r="S1810" s="10"/>
    </row>
    <row r="1811" spans="1:19" x14ac:dyDescent="0.25">
      <c r="A1811" s="10"/>
      <c r="B1811" s="4" t="str">
        <f t="shared" si="145"/>
        <v/>
      </c>
      <c r="C1811" s="5" t="str">
        <f t="shared" si="146"/>
        <v/>
      </c>
      <c r="D1811" s="5" t="str">
        <f t="shared" si="147"/>
        <v/>
      </c>
      <c r="E1811" s="5" t="str">
        <f t="shared" si="148"/>
        <v/>
      </c>
      <c r="F1811" s="5" t="str">
        <f>'CALC | Main Engine'!$B1811</f>
        <v/>
      </c>
      <c r="G1811" s="27" t="str">
        <f>'CALC | Main Engine'!$C1811</f>
        <v/>
      </c>
      <c r="H1811" s="6" t="str">
        <f>'CALC | Main Engine'!$E1811</f>
        <v/>
      </c>
      <c r="I1811" s="34" t="str">
        <f>IFERROR('CALC | Main Engine'!$F1811*INDEX(MassUnitsTable[],MATCH($R$3,MassUnitsTable[Mass Units],0),2), "")</f>
        <v/>
      </c>
      <c r="J1811" s="27" t="str">
        <f>IFERROR('CALC | Booster'!$F1811*INDEX(MassUnitsTable[],MATCH($R$3,MassUnitsTable[Mass Units],0),2), "")</f>
        <v/>
      </c>
      <c r="K1811" s="32" t="str">
        <f t="shared" si="149"/>
        <v/>
      </c>
      <c r="L1811" s="34" t="str">
        <f>IFERROR(('CALC | Main Engine'!N1811+'CALC | Booster'!N1811)*INDEX(MassUnitsTable[],MATCH($R$3,MassUnitsTable[Mass Units],0),2), "")</f>
        <v/>
      </c>
      <c r="M1811" s="27" t="str">
        <f>IFERROR(('CALC | Main Engine'!O1811+'CALC | Booster'!O1811)*INDEX(MassUnitsTable[],MATCH($R$3,MassUnitsTable[Mass Units],0),2), "")</f>
        <v/>
      </c>
      <c r="N1811" s="27" t="str">
        <f>IFERROR(('CALC | Main Engine'!P1811+'CALC | Booster'!P1811)*INDEX(MassUnitsTable[],MATCH($R$3,MassUnitsTable[Mass Units],0),2), "")</f>
        <v/>
      </c>
      <c r="O1811" s="27" t="str">
        <f>IFERROR(('CALC | Main Engine'!Q1811+'CALC | Booster'!Q1811)*INDEX(MassUnitsTable[],MATCH($R$3,MassUnitsTable[Mass Units],0),2), "")</f>
        <v/>
      </c>
      <c r="P1811" s="27" t="str">
        <f>IFERROR(('CALC | Main Engine'!R1811+'CALC | Booster'!R1811)*INDEX(MassUnitsTable[],MATCH($R$3,MassUnitsTable[Mass Units],0),2), "")</f>
        <v/>
      </c>
      <c r="Q1811" s="27" t="str">
        <f>IFERROR(('CALC | Main Engine'!S1811+'CALC | Booster'!S1811)*INDEX(MassUnitsTable[],MATCH($R$3,MassUnitsTable[Mass Units],0),2), "")</f>
        <v/>
      </c>
      <c r="R1811" s="32" t="str">
        <f>IFERROR(('CALC | Main Engine'!T1811+'CALC | Booster'!T1811)*INDEX(MassUnitsTable[],MATCH($R$3,MassUnitsTable[Mass Units],0),2), "")</f>
        <v/>
      </c>
      <c r="S1811" s="10"/>
    </row>
    <row r="1812" spans="1:19" x14ac:dyDescent="0.25">
      <c r="A1812" s="10"/>
      <c r="B1812" s="4" t="str">
        <f t="shared" si="145"/>
        <v/>
      </c>
      <c r="C1812" s="5" t="str">
        <f t="shared" si="146"/>
        <v/>
      </c>
      <c r="D1812" s="5" t="str">
        <f t="shared" si="147"/>
        <v/>
      </c>
      <c r="E1812" s="5" t="str">
        <f t="shared" si="148"/>
        <v/>
      </c>
      <c r="F1812" s="5" t="str">
        <f>'CALC | Main Engine'!$B1812</f>
        <v/>
      </c>
      <c r="G1812" s="27" t="str">
        <f>'CALC | Main Engine'!$C1812</f>
        <v/>
      </c>
      <c r="H1812" s="6" t="str">
        <f>'CALC | Main Engine'!$E1812</f>
        <v/>
      </c>
      <c r="I1812" s="34" t="str">
        <f>IFERROR('CALC | Main Engine'!$F1812*INDEX(MassUnitsTable[],MATCH($R$3,MassUnitsTable[Mass Units],0),2), "")</f>
        <v/>
      </c>
      <c r="J1812" s="27" t="str">
        <f>IFERROR('CALC | Booster'!$F1812*INDEX(MassUnitsTable[],MATCH($R$3,MassUnitsTable[Mass Units],0),2), "")</f>
        <v/>
      </c>
      <c r="K1812" s="32" t="str">
        <f t="shared" si="149"/>
        <v/>
      </c>
      <c r="L1812" s="34" t="str">
        <f>IFERROR(('CALC | Main Engine'!N1812+'CALC | Booster'!N1812)*INDEX(MassUnitsTable[],MATCH($R$3,MassUnitsTable[Mass Units],0),2), "")</f>
        <v/>
      </c>
      <c r="M1812" s="27" t="str">
        <f>IFERROR(('CALC | Main Engine'!O1812+'CALC | Booster'!O1812)*INDEX(MassUnitsTable[],MATCH($R$3,MassUnitsTable[Mass Units],0),2), "")</f>
        <v/>
      </c>
      <c r="N1812" s="27" t="str">
        <f>IFERROR(('CALC | Main Engine'!P1812+'CALC | Booster'!P1812)*INDEX(MassUnitsTable[],MATCH($R$3,MassUnitsTable[Mass Units],0),2), "")</f>
        <v/>
      </c>
      <c r="O1812" s="27" t="str">
        <f>IFERROR(('CALC | Main Engine'!Q1812+'CALC | Booster'!Q1812)*INDEX(MassUnitsTable[],MATCH($R$3,MassUnitsTable[Mass Units],0),2), "")</f>
        <v/>
      </c>
      <c r="P1812" s="27" t="str">
        <f>IFERROR(('CALC | Main Engine'!R1812+'CALC | Booster'!R1812)*INDEX(MassUnitsTable[],MATCH($R$3,MassUnitsTable[Mass Units],0),2), "")</f>
        <v/>
      </c>
      <c r="Q1812" s="27" t="str">
        <f>IFERROR(('CALC | Main Engine'!S1812+'CALC | Booster'!S1812)*INDEX(MassUnitsTable[],MATCH($R$3,MassUnitsTable[Mass Units],0),2), "")</f>
        <v/>
      </c>
      <c r="R1812" s="32" t="str">
        <f>IFERROR(('CALC | Main Engine'!T1812+'CALC | Booster'!T1812)*INDEX(MassUnitsTable[],MATCH($R$3,MassUnitsTable[Mass Units],0),2), "")</f>
        <v/>
      </c>
      <c r="S1812" s="10"/>
    </row>
    <row r="1813" spans="1:19" x14ac:dyDescent="0.25">
      <c r="A1813" s="10"/>
      <c r="B1813" s="4" t="str">
        <f t="shared" si="145"/>
        <v/>
      </c>
      <c r="C1813" s="5" t="str">
        <f t="shared" si="146"/>
        <v/>
      </c>
      <c r="D1813" s="5" t="str">
        <f t="shared" si="147"/>
        <v/>
      </c>
      <c r="E1813" s="5" t="str">
        <f t="shared" si="148"/>
        <v/>
      </c>
      <c r="F1813" s="5" t="str">
        <f>'CALC | Main Engine'!$B1813</f>
        <v/>
      </c>
      <c r="G1813" s="27" t="str">
        <f>'CALC | Main Engine'!$C1813</f>
        <v/>
      </c>
      <c r="H1813" s="6" t="str">
        <f>'CALC | Main Engine'!$E1813</f>
        <v/>
      </c>
      <c r="I1813" s="34" t="str">
        <f>IFERROR('CALC | Main Engine'!$F1813*INDEX(MassUnitsTable[],MATCH($R$3,MassUnitsTable[Mass Units],0),2), "")</f>
        <v/>
      </c>
      <c r="J1813" s="27" t="str">
        <f>IFERROR('CALC | Booster'!$F1813*INDEX(MassUnitsTable[],MATCH($R$3,MassUnitsTable[Mass Units],0),2), "")</f>
        <v/>
      </c>
      <c r="K1813" s="32" t="str">
        <f t="shared" si="149"/>
        <v/>
      </c>
      <c r="L1813" s="34" t="str">
        <f>IFERROR(('CALC | Main Engine'!N1813+'CALC | Booster'!N1813)*INDEX(MassUnitsTable[],MATCH($R$3,MassUnitsTable[Mass Units],0),2), "")</f>
        <v/>
      </c>
      <c r="M1813" s="27" t="str">
        <f>IFERROR(('CALC | Main Engine'!O1813+'CALC | Booster'!O1813)*INDEX(MassUnitsTable[],MATCH($R$3,MassUnitsTable[Mass Units],0),2), "")</f>
        <v/>
      </c>
      <c r="N1813" s="27" t="str">
        <f>IFERROR(('CALC | Main Engine'!P1813+'CALC | Booster'!P1813)*INDEX(MassUnitsTable[],MATCH($R$3,MassUnitsTable[Mass Units],0),2), "")</f>
        <v/>
      </c>
      <c r="O1813" s="27" t="str">
        <f>IFERROR(('CALC | Main Engine'!Q1813+'CALC | Booster'!Q1813)*INDEX(MassUnitsTable[],MATCH($R$3,MassUnitsTable[Mass Units],0),2), "")</f>
        <v/>
      </c>
      <c r="P1813" s="27" t="str">
        <f>IFERROR(('CALC | Main Engine'!R1813+'CALC | Booster'!R1813)*INDEX(MassUnitsTable[],MATCH($R$3,MassUnitsTable[Mass Units],0),2), "")</f>
        <v/>
      </c>
      <c r="Q1813" s="27" t="str">
        <f>IFERROR(('CALC | Main Engine'!S1813+'CALC | Booster'!S1813)*INDEX(MassUnitsTable[],MATCH($R$3,MassUnitsTable[Mass Units],0),2), "")</f>
        <v/>
      </c>
      <c r="R1813" s="32" t="str">
        <f>IFERROR(('CALC | Main Engine'!T1813+'CALC | Booster'!T1813)*INDEX(MassUnitsTable[],MATCH($R$3,MassUnitsTable[Mass Units],0),2), "")</f>
        <v/>
      </c>
      <c r="S1813" s="10"/>
    </row>
    <row r="1814" spans="1:19" x14ac:dyDescent="0.25">
      <c r="A1814" s="10"/>
      <c r="B1814" s="4" t="str">
        <f t="shared" si="145"/>
        <v/>
      </c>
      <c r="C1814" s="5" t="str">
        <f t="shared" si="146"/>
        <v/>
      </c>
      <c r="D1814" s="5" t="str">
        <f t="shared" si="147"/>
        <v/>
      </c>
      <c r="E1814" s="5" t="str">
        <f t="shared" si="148"/>
        <v/>
      </c>
      <c r="F1814" s="5" t="str">
        <f>'CALC | Main Engine'!$B1814</f>
        <v/>
      </c>
      <c r="G1814" s="27" t="str">
        <f>'CALC | Main Engine'!$C1814</f>
        <v/>
      </c>
      <c r="H1814" s="6" t="str">
        <f>'CALC | Main Engine'!$E1814</f>
        <v/>
      </c>
      <c r="I1814" s="34" t="str">
        <f>IFERROR('CALC | Main Engine'!$F1814*INDEX(MassUnitsTable[],MATCH($R$3,MassUnitsTable[Mass Units],0),2), "")</f>
        <v/>
      </c>
      <c r="J1814" s="27" t="str">
        <f>IFERROR('CALC | Booster'!$F1814*INDEX(MassUnitsTable[],MATCH($R$3,MassUnitsTable[Mass Units],0),2), "")</f>
        <v/>
      </c>
      <c r="K1814" s="32" t="str">
        <f t="shared" si="149"/>
        <v/>
      </c>
      <c r="L1814" s="34" t="str">
        <f>IFERROR(('CALC | Main Engine'!N1814+'CALC | Booster'!N1814)*INDEX(MassUnitsTable[],MATCH($R$3,MassUnitsTable[Mass Units],0),2), "")</f>
        <v/>
      </c>
      <c r="M1814" s="27" t="str">
        <f>IFERROR(('CALC | Main Engine'!O1814+'CALC | Booster'!O1814)*INDEX(MassUnitsTable[],MATCH($R$3,MassUnitsTable[Mass Units],0),2), "")</f>
        <v/>
      </c>
      <c r="N1814" s="27" t="str">
        <f>IFERROR(('CALC | Main Engine'!P1814+'CALC | Booster'!P1814)*INDEX(MassUnitsTable[],MATCH($R$3,MassUnitsTable[Mass Units],0),2), "")</f>
        <v/>
      </c>
      <c r="O1814" s="27" t="str">
        <f>IFERROR(('CALC | Main Engine'!Q1814+'CALC | Booster'!Q1814)*INDEX(MassUnitsTable[],MATCH($R$3,MassUnitsTable[Mass Units],0),2), "")</f>
        <v/>
      </c>
      <c r="P1814" s="27" t="str">
        <f>IFERROR(('CALC | Main Engine'!R1814+'CALC | Booster'!R1814)*INDEX(MassUnitsTable[],MATCH($R$3,MassUnitsTable[Mass Units],0),2), "")</f>
        <v/>
      </c>
      <c r="Q1814" s="27" t="str">
        <f>IFERROR(('CALC | Main Engine'!S1814+'CALC | Booster'!S1814)*INDEX(MassUnitsTable[],MATCH($R$3,MassUnitsTable[Mass Units],0),2), "")</f>
        <v/>
      </c>
      <c r="R1814" s="32" t="str">
        <f>IFERROR(('CALC | Main Engine'!T1814+'CALC | Booster'!T1814)*INDEX(MassUnitsTable[],MATCH($R$3,MassUnitsTable[Mass Units],0),2), "")</f>
        <v/>
      </c>
      <c r="S1814" s="10"/>
    </row>
    <row r="1815" spans="1:19" x14ac:dyDescent="0.25">
      <c r="A1815" s="10"/>
      <c r="B1815" s="4" t="str">
        <f t="shared" si="145"/>
        <v/>
      </c>
      <c r="C1815" s="5" t="str">
        <f t="shared" si="146"/>
        <v/>
      </c>
      <c r="D1815" s="5" t="str">
        <f t="shared" si="147"/>
        <v/>
      </c>
      <c r="E1815" s="5" t="str">
        <f t="shared" si="148"/>
        <v/>
      </c>
      <c r="F1815" s="5" t="str">
        <f>'CALC | Main Engine'!$B1815</f>
        <v/>
      </c>
      <c r="G1815" s="27" t="str">
        <f>'CALC | Main Engine'!$C1815</f>
        <v/>
      </c>
      <c r="H1815" s="6" t="str">
        <f>'CALC | Main Engine'!$E1815</f>
        <v/>
      </c>
      <c r="I1815" s="34" t="str">
        <f>IFERROR('CALC | Main Engine'!$F1815*INDEX(MassUnitsTable[],MATCH($R$3,MassUnitsTable[Mass Units],0),2), "")</f>
        <v/>
      </c>
      <c r="J1815" s="27" t="str">
        <f>IFERROR('CALC | Booster'!$F1815*INDEX(MassUnitsTable[],MATCH($R$3,MassUnitsTable[Mass Units],0),2), "")</f>
        <v/>
      </c>
      <c r="K1815" s="32" t="str">
        <f t="shared" si="149"/>
        <v/>
      </c>
      <c r="L1815" s="34" t="str">
        <f>IFERROR(('CALC | Main Engine'!N1815+'CALC | Booster'!N1815)*INDEX(MassUnitsTable[],MATCH($R$3,MassUnitsTable[Mass Units],0),2), "")</f>
        <v/>
      </c>
      <c r="M1815" s="27" t="str">
        <f>IFERROR(('CALC | Main Engine'!O1815+'CALC | Booster'!O1815)*INDEX(MassUnitsTable[],MATCH($R$3,MassUnitsTable[Mass Units],0),2), "")</f>
        <v/>
      </c>
      <c r="N1815" s="27" t="str">
        <f>IFERROR(('CALC | Main Engine'!P1815+'CALC | Booster'!P1815)*INDEX(MassUnitsTable[],MATCH($R$3,MassUnitsTable[Mass Units],0),2), "")</f>
        <v/>
      </c>
      <c r="O1815" s="27" t="str">
        <f>IFERROR(('CALC | Main Engine'!Q1815+'CALC | Booster'!Q1815)*INDEX(MassUnitsTable[],MATCH($R$3,MassUnitsTable[Mass Units],0),2), "")</f>
        <v/>
      </c>
      <c r="P1815" s="27" t="str">
        <f>IFERROR(('CALC | Main Engine'!R1815+'CALC | Booster'!R1815)*INDEX(MassUnitsTable[],MATCH($R$3,MassUnitsTable[Mass Units],0),2), "")</f>
        <v/>
      </c>
      <c r="Q1815" s="27" t="str">
        <f>IFERROR(('CALC | Main Engine'!S1815+'CALC | Booster'!S1815)*INDEX(MassUnitsTable[],MATCH($R$3,MassUnitsTable[Mass Units],0),2), "")</f>
        <v/>
      </c>
      <c r="R1815" s="32" t="str">
        <f>IFERROR(('CALC | Main Engine'!T1815+'CALC | Booster'!T1815)*INDEX(MassUnitsTable[],MATCH($R$3,MassUnitsTable[Mass Units],0),2), "")</f>
        <v/>
      </c>
      <c r="S1815" s="10"/>
    </row>
    <row r="1816" spans="1:19" x14ac:dyDescent="0.25">
      <c r="A1816" s="10"/>
      <c r="B1816" s="4" t="str">
        <f t="shared" si="145"/>
        <v/>
      </c>
      <c r="C1816" s="5" t="str">
        <f t="shared" si="146"/>
        <v/>
      </c>
      <c r="D1816" s="5" t="str">
        <f t="shared" si="147"/>
        <v/>
      </c>
      <c r="E1816" s="5" t="str">
        <f t="shared" si="148"/>
        <v/>
      </c>
      <c r="F1816" s="5" t="str">
        <f>'CALC | Main Engine'!$B1816</f>
        <v/>
      </c>
      <c r="G1816" s="27" t="str">
        <f>'CALC | Main Engine'!$C1816</f>
        <v/>
      </c>
      <c r="H1816" s="6" t="str">
        <f>'CALC | Main Engine'!$E1816</f>
        <v/>
      </c>
      <c r="I1816" s="34" t="str">
        <f>IFERROR('CALC | Main Engine'!$F1816*INDEX(MassUnitsTable[],MATCH($R$3,MassUnitsTable[Mass Units],0),2), "")</f>
        <v/>
      </c>
      <c r="J1816" s="27" t="str">
        <f>IFERROR('CALC | Booster'!$F1816*INDEX(MassUnitsTable[],MATCH($R$3,MassUnitsTable[Mass Units],0),2), "")</f>
        <v/>
      </c>
      <c r="K1816" s="32" t="str">
        <f t="shared" si="149"/>
        <v/>
      </c>
      <c r="L1816" s="34" t="str">
        <f>IFERROR(('CALC | Main Engine'!N1816+'CALC | Booster'!N1816)*INDEX(MassUnitsTable[],MATCH($R$3,MassUnitsTable[Mass Units],0),2), "")</f>
        <v/>
      </c>
      <c r="M1816" s="27" t="str">
        <f>IFERROR(('CALC | Main Engine'!O1816+'CALC | Booster'!O1816)*INDEX(MassUnitsTable[],MATCH($R$3,MassUnitsTable[Mass Units],0),2), "")</f>
        <v/>
      </c>
      <c r="N1816" s="27" t="str">
        <f>IFERROR(('CALC | Main Engine'!P1816+'CALC | Booster'!P1816)*INDEX(MassUnitsTable[],MATCH($R$3,MassUnitsTable[Mass Units],0),2), "")</f>
        <v/>
      </c>
      <c r="O1816" s="27" t="str">
        <f>IFERROR(('CALC | Main Engine'!Q1816+'CALC | Booster'!Q1816)*INDEX(MassUnitsTable[],MATCH($R$3,MassUnitsTable[Mass Units],0),2), "")</f>
        <v/>
      </c>
      <c r="P1816" s="27" t="str">
        <f>IFERROR(('CALC | Main Engine'!R1816+'CALC | Booster'!R1816)*INDEX(MassUnitsTable[],MATCH($R$3,MassUnitsTable[Mass Units],0),2), "")</f>
        <v/>
      </c>
      <c r="Q1816" s="27" t="str">
        <f>IFERROR(('CALC | Main Engine'!S1816+'CALC | Booster'!S1816)*INDEX(MassUnitsTable[],MATCH($R$3,MassUnitsTable[Mass Units],0),2), "")</f>
        <v/>
      </c>
      <c r="R1816" s="32" t="str">
        <f>IFERROR(('CALC | Main Engine'!T1816+'CALC | Booster'!T1816)*INDEX(MassUnitsTable[],MATCH($R$3,MassUnitsTable[Mass Units],0),2), "")</f>
        <v/>
      </c>
      <c r="S1816" s="10"/>
    </row>
    <row r="1817" spans="1:19" x14ac:dyDescent="0.25">
      <c r="A1817" s="10"/>
      <c r="B1817" s="4" t="str">
        <f t="shared" si="145"/>
        <v/>
      </c>
      <c r="C1817" s="5" t="str">
        <f t="shared" si="146"/>
        <v/>
      </c>
      <c r="D1817" s="5" t="str">
        <f t="shared" si="147"/>
        <v/>
      </c>
      <c r="E1817" s="5" t="str">
        <f t="shared" si="148"/>
        <v/>
      </c>
      <c r="F1817" s="5" t="str">
        <f>'CALC | Main Engine'!$B1817</f>
        <v/>
      </c>
      <c r="G1817" s="27" t="str">
        <f>'CALC | Main Engine'!$C1817</f>
        <v/>
      </c>
      <c r="H1817" s="6" t="str">
        <f>'CALC | Main Engine'!$E1817</f>
        <v/>
      </c>
      <c r="I1817" s="34" t="str">
        <f>IFERROR('CALC | Main Engine'!$F1817*INDEX(MassUnitsTable[],MATCH($R$3,MassUnitsTable[Mass Units],0),2), "")</f>
        <v/>
      </c>
      <c r="J1817" s="27" t="str">
        <f>IFERROR('CALC | Booster'!$F1817*INDEX(MassUnitsTable[],MATCH($R$3,MassUnitsTable[Mass Units],0),2), "")</f>
        <v/>
      </c>
      <c r="K1817" s="32" t="str">
        <f t="shared" si="149"/>
        <v/>
      </c>
      <c r="L1817" s="34" t="str">
        <f>IFERROR(('CALC | Main Engine'!N1817+'CALC | Booster'!N1817)*INDEX(MassUnitsTable[],MATCH($R$3,MassUnitsTable[Mass Units],0),2), "")</f>
        <v/>
      </c>
      <c r="M1817" s="27" t="str">
        <f>IFERROR(('CALC | Main Engine'!O1817+'CALC | Booster'!O1817)*INDEX(MassUnitsTable[],MATCH($R$3,MassUnitsTable[Mass Units],0),2), "")</f>
        <v/>
      </c>
      <c r="N1817" s="27" t="str">
        <f>IFERROR(('CALC | Main Engine'!P1817+'CALC | Booster'!P1817)*INDEX(MassUnitsTable[],MATCH($R$3,MassUnitsTable[Mass Units],0),2), "")</f>
        <v/>
      </c>
      <c r="O1817" s="27" t="str">
        <f>IFERROR(('CALC | Main Engine'!Q1817+'CALC | Booster'!Q1817)*INDEX(MassUnitsTable[],MATCH($R$3,MassUnitsTable[Mass Units],0),2), "")</f>
        <v/>
      </c>
      <c r="P1817" s="27" t="str">
        <f>IFERROR(('CALC | Main Engine'!R1817+'CALC | Booster'!R1817)*INDEX(MassUnitsTable[],MATCH($R$3,MassUnitsTable[Mass Units],0),2), "")</f>
        <v/>
      </c>
      <c r="Q1817" s="27" t="str">
        <f>IFERROR(('CALC | Main Engine'!S1817+'CALC | Booster'!S1817)*INDEX(MassUnitsTable[],MATCH($R$3,MassUnitsTable[Mass Units],0),2), "")</f>
        <v/>
      </c>
      <c r="R1817" s="32" t="str">
        <f>IFERROR(('CALC | Main Engine'!T1817+'CALC | Booster'!T1817)*INDEX(MassUnitsTable[],MATCH($R$3,MassUnitsTable[Mass Units],0),2), "")</f>
        <v/>
      </c>
      <c r="S1817" s="10"/>
    </row>
    <row r="1818" spans="1:19" x14ac:dyDescent="0.25">
      <c r="A1818" s="10"/>
      <c r="B1818" s="4" t="str">
        <f t="shared" si="145"/>
        <v/>
      </c>
      <c r="C1818" s="5" t="str">
        <f t="shared" si="146"/>
        <v/>
      </c>
      <c r="D1818" s="5" t="str">
        <f t="shared" si="147"/>
        <v/>
      </c>
      <c r="E1818" s="5" t="str">
        <f t="shared" si="148"/>
        <v/>
      </c>
      <c r="F1818" s="5" t="str">
        <f>'CALC | Main Engine'!$B1818</f>
        <v/>
      </c>
      <c r="G1818" s="27" t="str">
        <f>'CALC | Main Engine'!$C1818</f>
        <v/>
      </c>
      <c r="H1818" s="6" t="str">
        <f>'CALC | Main Engine'!$E1818</f>
        <v/>
      </c>
      <c r="I1818" s="34" t="str">
        <f>IFERROR('CALC | Main Engine'!$F1818*INDEX(MassUnitsTable[],MATCH($R$3,MassUnitsTable[Mass Units],0),2), "")</f>
        <v/>
      </c>
      <c r="J1818" s="27" t="str">
        <f>IFERROR('CALC | Booster'!$F1818*INDEX(MassUnitsTable[],MATCH($R$3,MassUnitsTable[Mass Units],0),2), "")</f>
        <v/>
      </c>
      <c r="K1818" s="32" t="str">
        <f t="shared" si="149"/>
        <v/>
      </c>
      <c r="L1818" s="34" t="str">
        <f>IFERROR(('CALC | Main Engine'!N1818+'CALC | Booster'!N1818)*INDEX(MassUnitsTable[],MATCH($R$3,MassUnitsTable[Mass Units],0),2), "")</f>
        <v/>
      </c>
      <c r="M1818" s="27" t="str">
        <f>IFERROR(('CALC | Main Engine'!O1818+'CALC | Booster'!O1818)*INDEX(MassUnitsTable[],MATCH($R$3,MassUnitsTable[Mass Units],0),2), "")</f>
        <v/>
      </c>
      <c r="N1818" s="27" t="str">
        <f>IFERROR(('CALC | Main Engine'!P1818+'CALC | Booster'!P1818)*INDEX(MassUnitsTable[],MATCH($R$3,MassUnitsTable[Mass Units],0),2), "")</f>
        <v/>
      </c>
      <c r="O1818" s="27" t="str">
        <f>IFERROR(('CALC | Main Engine'!Q1818+'CALC | Booster'!Q1818)*INDEX(MassUnitsTable[],MATCH($R$3,MassUnitsTable[Mass Units],0),2), "")</f>
        <v/>
      </c>
      <c r="P1818" s="27" t="str">
        <f>IFERROR(('CALC | Main Engine'!R1818+'CALC | Booster'!R1818)*INDEX(MassUnitsTable[],MATCH($R$3,MassUnitsTable[Mass Units],0),2), "")</f>
        <v/>
      </c>
      <c r="Q1818" s="27" t="str">
        <f>IFERROR(('CALC | Main Engine'!S1818+'CALC | Booster'!S1818)*INDEX(MassUnitsTable[],MATCH($R$3,MassUnitsTable[Mass Units],0),2), "")</f>
        <v/>
      </c>
      <c r="R1818" s="32" t="str">
        <f>IFERROR(('CALC | Main Engine'!T1818+'CALC | Booster'!T1818)*INDEX(MassUnitsTable[],MATCH($R$3,MassUnitsTable[Mass Units],0),2), "")</f>
        <v/>
      </c>
      <c r="S1818" s="10"/>
    </row>
    <row r="1819" spans="1:19" x14ac:dyDescent="0.25">
      <c r="A1819" s="10"/>
      <c r="B1819" s="4" t="str">
        <f t="shared" si="145"/>
        <v/>
      </c>
      <c r="C1819" s="5" t="str">
        <f t="shared" si="146"/>
        <v/>
      </c>
      <c r="D1819" s="5" t="str">
        <f t="shared" si="147"/>
        <v/>
      </c>
      <c r="E1819" s="5" t="str">
        <f t="shared" si="148"/>
        <v/>
      </c>
      <c r="F1819" s="5" t="str">
        <f>'CALC | Main Engine'!$B1819</f>
        <v/>
      </c>
      <c r="G1819" s="27" t="str">
        <f>'CALC | Main Engine'!$C1819</f>
        <v/>
      </c>
      <c r="H1819" s="6" t="str">
        <f>'CALC | Main Engine'!$E1819</f>
        <v/>
      </c>
      <c r="I1819" s="34" t="str">
        <f>IFERROR('CALC | Main Engine'!$F1819*INDEX(MassUnitsTable[],MATCH($R$3,MassUnitsTable[Mass Units],0),2), "")</f>
        <v/>
      </c>
      <c r="J1819" s="27" t="str">
        <f>IFERROR('CALC | Booster'!$F1819*INDEX(MassUnitsTable[],MATCH($R$3,MassUnitsTable[Mass Units],0),2), "")</f>
        <v/>
      </c>
      <c r="K1819" s="32" t="str">
        <f t="shared" si="149"/>
        <v/>
      </c>
      <c r="L1819" s="34" t="str">
        <f>IFERROR(('CALC | Main Engine'!N1819+'CALC | Booster'!N1819)*INDEX(MassUnitsTable[],MATCH($R$3,MassUnitsTable[Mass Units],0),2), "")</f>
        <v/>
      </c>
      <c r="M1819" s="27" t="str">
        <f>IFERROR(('CALC | Main Engine'!O1819+'CALC | Booster'!O1819)*INDEX(MassUnitsTable[],MATCH($R$3,MassUnitsTable[Mass Units],0),2), "")</f>
        <v/>
      </c>
      <c r="N1819" s="27" t="str">
        <f>IFERROR(('CALC | Main Engine'!P1819+'CALC | Booster'!P1819)*INDEX(MassUnitsTable[],MATCH($R$3,MassUnitsTable[Mass Units],0),2), "")</f>
        <v/>
      </c>
      <c r="O1819" s="27" t="str">
        <f>IFERROR(('CALC | Main Engine'!Q1819+'CALC | Booster'!Q1819)*INDEX(MassUnitsTable[],MATCH($R$3,MassUnitsTable[Mass Units],0),2), "")</f>
        <v/>
      </c>
      <c r="P1819" s="27" t="str">
        <f>IFERROR(('CALC | Main Engine'!R1819+'CALC | Booster'!R1819)*INDEX(MassUnitsTable[],MATCH($R$3,MassUnitsTable[Mass Units],0),2), "")</f>
        <v/>
      </c>
      <c r="Q1819" s="27" t="str">
        <f>IFERROR(('CALC | Main Engine'!S1819+'CALC | Booster'!S1819)*INDEX(MassUnitsTable[],MATCH($R$3,MassUnitsTable[Mass Units],0),2), "")</f>
        <v/>
      </c>
      <c r="R1819" s="32" t="str">
        <f>IFERROR(('CALC | Main Engine'!T1819+'CALC | Booster'!T1819)*INDEX(MassUnitsTable[],MATCH($R$3,MassUnitsTable[Mass Units],0),2), "")</f>
        <v/>
      </c>
      <c r="S1819" s="10"/>
    </row>
    <row r="1820" spans="1:19" x14ac:dyDescent="0.25">
      <c r="A1820" s="10"/>
      <c r="B1820" s="4" t="str">
        <f t="shared" si="145"/>
        <v/>
      </c>
      <c r="C1820" s="5" t="str">
        <f t="shared" si="146"/>
        <v/>
      </c>
      <c r="D1820" s="5" t="str">
        <f t="shared" si="147"/>
        <v/>
      </c>
      <c r="E1820" s="5" t="str">
        <f t="shared" si="148"/>
        <v/>
      </c>
      <c r="F1820" s="5" t="str">
        <f>'CALC | Main Engine'!$B1820</f>
        <v/>
      </c>
      <c r="G1820" s="27" t="str">
        <f>'CALC | Main Engine'!$C1820</f>
        <v/>
      </c>
      <c r="H1820" s="6" t="str">
        <f>'CALC | Main Engine'!$E1820</f>
        <v/>
      </c>
      <c r="I1820" s="34" t="str">
        <f>IFERROR('CALC | Main Engine'!$F1820*INDEX(MassUnitsTable[],MATCH($R$3,MassUnitsTable[Mass Units],0),2), "")</f>
        <v/>
      </c>
      <c r="J1820" s="27" t="str">
        <f>IFERROR('CALC | Booster'!$F1820*INDEX(MassUnitsTable[],MATCH($R$3,MassUnitsTable[Mass Units],0),2), "")</f>
        <v/>
      </c>
      <c r="K1820" s="32" t="str">
        <f t="shared" si="149"/>
        <v/>
      </c>
      <c r="L1820" s="34" t="str">
        <f>IFERROR(('CALC | Main Engine'!N1820+'CALC | Booster'!N1820)*INDEX(MassUnitsTable[],MATCH($R$3,MassUnitsTable[Mass Units],0),2), "")</f>
        <v/>
      </c>
      <c r="M1820" s="27" t="str">
        <f>IFERROR(('CALC | Main Engine'!O1820+'CALC | Booster'!O1820)*INDEX(MassUnitsTable[],MATCH($R$3,MassUnitsTable[Mass Units],0),2), "")</f>
        <v/>
      </c>
      <c r="N1820" s="27" t="str">
        <f>IFERROR(('CALC | Main Engine'!P1820+'CALC | Booster'!P1820)*INDEX(MassUnitsTable[],MATCH($R$3,MassUnitsTable[Mass Units],0),2), "")</f>
        <v/>
      </c>
      <c r="O1820" s="27" t="str">
        <f>IFERROR(('CALC | Main Engine'!Q1820+'CALC | Booster'!Q1820)*INDEX(MassUnitsTable[],MATCH($R$3,MassUnitsTable[Mass Units],0),2), "")</f>
        <v/>
      </c>
      <c r="P1820" s="27" t="str">
        <f>IFERROR(('CALC | Main Engine'!R1820+'CALC | Booster'!R1820)*INDEX(MassUnitsTable[],MATCH($R$3,MassUnitsTable[Mass Units],0),2), "")</f>
        <v/>
      </c>
      <c r="Q1820" s="27" t="str">
        <f>IFERROR(('CALC | Main Engine'!S1820+'CALC | Booster'!S1820)*INDEX(MassUnitsTable[],MATCH($R$3,MassUnitsTable[Mass Units],0),2), "")</f>
        <v/>
      </c>
      <c r="R1820" s="32" t="str">
        <f>IFERROR(('CALC | Main Engine'!T1820+'CALC | Booster'!T1820)*INDEX(MassUnitsTable[],MATCH($R$3,MassUnitsTable[Mass Units],0),2), "")</f>
        <v/>
      </c>
      <c r="S1820" s="10"/>
    </row>
    <row r="1821" spans="1:19" x14ac:dyDescent="0.25">
      <c r="A1821" s="10"/>
      <c r="B1821" s="4" t="str">
        <f t="shared" si="145"/>
        <v/>
      </c>
      <c r="C1821" s="5" t="str">
        <f t="shared" si="146"/>
        <v/>
      </c>
      <c r="D1821" s="5" t="str">
        <f t="shared" si="147"/>
        <v/>
      </c>
      <c r="E1821" s="5" t="str">
        <f t="shared" si="148"/>
        <v/>
      </c>
      <c r="F1821" s="5" t="str">
        <f>'CALC | Main Engine'!$B1821</f>
        <v/>
      </c>
      <c r="G1821" s="27" t="str">
        <f>'CALC | Main Engine'!$C1821</f>
        <v/>
      </c>
      <c r="H1821" s="6" t="str">
        <f>'CALC | Main Engine'!$E1821</f>
        <v/>
      </c>
      <c r="I1821" s="34" t="str">
        <f>IFERROR('CALC | Main Engine'!$F1821*INDEX(MassUnitsTable[],MATCH($R$3,MassUnitsTable[Mass Units],0),2), "")</f>
        <v/>
      </c>
      <c r="J1821" s="27" t="str">
        <f>IFERROR('CALC | Booster'!$F1821*INDEX(MassUnitsTable[],MATCH($R$3,MassUnitsTable[Mass Units],0),2), "")</f>
        <v/>
      </c>
      <c r="K1821" s="32" t="str">
        <f t="shared" si="149"/>
        <v/>
      </c>
      <c r="L1821" s="34" t="str">
        <f>IFERROR(('CALC | Main Engine'!N1821+'CALC | Booster'!N1821)*INDEX(MassUnitsTable[],MATCH($R$3,MassUnitsTable[Mass Units],0),2), "")</f>
        <v/>
      </c>
      <c r="M1821" s="27" t="str">
        <f>IFERROR(('CALC | Main Engine'!O1821+'CALC | Booster'!O1821)*INDEX(MassUnitsTable[],MATCH($R$3,MassUnitsTable[Mass Units],0),2), "")</f>
        <v/>
      </c>
      <c r="N1821" s="27" t="str">
        <f>IFERROR(('CALC | Main Engine'!P1821+'CALC | Booster'!P1821)*INDEX(MassUnitsTable[],MATCH($R$3,MassUnitsTable[Mass Units],0),2), "")</f>
        <v/>
      </c>
      <c r="O1821" s="27" t="str">
        <f>IFERROR(('CALC | Main Engine'!Q1821+'CALC | Booster'!Q1821)*INDEX(MassUnitsTable[],MATCH($R$3,MassUnitsTable[Mass Units],0),2), "")</f>
        <v/>
      </c>
      <c r="P1821" s="27" t="str">
        <f>IFERROR(('CALC | Main Engine'!R1821+'CALC | Booster'!R1821)*INDEX(MassUnitsTable[],MATCH($R$3,MassUnitsTable[Mass Units],0),2), "")</f>
        <v/>
      </c>
      <c r="Q1821" s="27" t="str">
        <f>IFERROR(('CALC | Main Engine'!S1821+'CALC | Booster'!S1821)*INDEX(MassUnitsTable[],MATCH($R$3,MassUnitsTable[Mass Units],0),2), "")</f>
        <v/>
      </c>
      <c r="R1821" s="32" t="str">
        <f>IFERROR(('CALC | Main Engine'!T1821+'CALC | Booster'!T1821)*INDEX(MassUnitsTable[],MATCH($R$3,MassUnitsTable[Mass Units],0),2), "")</f>
        <v/>
      </c>
      <c r="S1821" s="10"/>
    </row>
    <row r="1822" spans="1:19" x14ac:dyDescent="0.25">
      <c r="A1822" s="10"/>
      <c r="B1822" s="4" t="str">
        <f t="shared" si="145"/>
        <v/>
      </c>
      <c r="C1822" s="5" t="str">
        <f t="shared" si="146"/>
        <v/>
      </c>
      <c r="D1822" s="5" t="str">
        <f t="shared" si="147"/>
        <v/>
      </c>
      <c r="E1822" s="5" t="str">
        <f t="shared" si="148"/>
        <v/>
      </c>
      <c r="F1822" s="5" t="str">
        <f>'CALC | Main Engine'!$B1822</f>
        <v/>
      </c>
      <c r="G1822" s="27" t="str">
        <f>'CALC | Main Engine'!$C1822</f>
        <v/>
      </c>
      <c r="H1822" s="6" t="str">
        <f>'CALC | Main Engine'!$E1822</f>
        <v/>
      </c>
      <c r="I1822" s="34" t="str">
        <f>IFERROR('CALC | Main Engine'!$F1822*INDEX(MassUnitsTable[],MATCH($R$3,MassUnitsTable[Mass Units],0),2), "")</f>
        <v/>
      </c>
      <c r="J1822" s="27" t="str">
        <f>IFERROR('CALC | Booster'!$F1822*INDEX(MassUnitsTable[],MATCH($R$3,MassUnitsTable[Mass Units],0),2), "")</f>
        <v/>
      </c>
      <c r="K1822" s="32" t="str">
        <f t="shared" si="149"/>
        <v/>
      </c>
      <c r="L1822" s="34" t="str">
        <f>IFERROR(('CALC | Main Engine'!N1822+'CALC | Booster'!N1822)*INDEX(MassUnitsTable[],MATCH($R$3,MassUnitsTable[Mass Units],0),2), "")</f>
        <v/>
      </c>
      <c r="M1822" s="27" t="str">
        <f>IFERROR(('CALC | Main Engine'!O1822+'CALC | Booster'!O1822)*INDEX(MassUnitsTable[],MATCH($R$3,MassUnitsTable[Mass Units],0),2), "")</f>
        <v/>
      </c>
      <c r="N1822" s="27" t="str">
        <f>IFERROR(('CALC | Main Engine'!P1822+'CALC | Booster'!P1822)*INDEX(MassUnitsTable[],MATCH($R$3,MassUnitsTable[Mass Units],0),2), "")</f>
        <v/>
      </c>
      <c r="O1822" s="27" t="str">
        <f>IFERROR(('CALC | Main Engine'!Q1822+'CALC | Booster'!Q1822)*INDEX(MassUnitsTable[],MATCH($R$3,MassUnitsTable[Mass Units],0),2), "")</f>
        <v/>
      </c>
      <c r="P1822" s="27" t="str">
        <f>IFERROR(('CALC | Main Engine'!R1822+'CALC | Booster'!R1822)*INDEX(MassUnitsTable[],MATCH($R$3,MassUnitsTable[Mass Units],0),2), "")</f>
        <v/>
      </c>
      <c r="Q1822" s="27" t="str">
        <f>IFERROR(('CALC | Main Engine'!S1822+'CALC | Booster'!S1822)*INDEX(MassUnitsTable[],MATCH($R$3,MassUnitsTable[Mass Units],0),2), "")</f>
        <v/>
      </c>
      <c r="R1822" s="32" t="str">
        <f>IFERROR(('CALC | Main Engine'!T1822+'CALC | Booster'!T1822)*INDEX(MassUnitsTable[],MATCH($R$3,MassUnitsTable[Mass Units],0),2), "")</f>
        <v/>
      </c>
      <c r="S1822" s="10"/>
    </row>
    <row r="1823" spans="1:19" x14ac:dyDescent="0.25">
      <c r="A1823" s="10"/>
      <c r="B1823" s="4" t="str">
        <f t="shared" si="145"/>
        <v/>
      </c>
      <c r="C1823" s="5" t="str">
        <f t="shared" si="146"/>
        <v/>
      </c>
      <c r="D1823" s="5" t="str">
        <f t="shared" si="147"/>
        <v/>
      </c>
      <c r="E1823" s="5" t="str">
        <f t="shared" si="148"/>
        <v/>
      </c>
      <c r="F1823" s="5" t="str">
        <f>'CALC | Main Engine'!$B1823</f>
        <v/>
      </c>
      <c r="G1823" s="27" t="str">
        <f>'CALC | Main Engine'!$C1823</f>
        <v/>
      </c>
      <c r="H1823" s="6" t="str">
        <f>'CALC | Main Engine'!$E1823</f>
        <v/>
      </c>
      <c r="I1823" s="34" t="str">
        <f>IFERROR('CALC | Main Engine'!$F1823*INDEX(MassUnitsTable[],MATCH($R$3,MassUnitsTable[Mass Units],0),2), "")</f>
        <v/>
      </c>
      <c r="J1823" s="27" t="str">
        <f>IFERROR('CALC | Booster'!$F1823*INDEX(MassUnitsTable[],MATCH($R$3,MassUnitsTable[Mass Units],0),2), "")</f>
        <v/>
      </c>
      <c r="K1823" s="32" t="str">
        <f t="shared" si="149"/>
        <v/>
      </c>
      <c r="L1823" s="34" t="str">
        <f>IFERROR(('CALC | Main Engine'!N1823+'CALC | Booster'!N1823)*INDEX(MassUnitsTable[],MATCH($R$3,MassUnitsTable[Mass Units],0),2), "")</f>
        <v/>
      </c>
      <c r="M1823" s="27" t="str">
        <f>IFERROR(('CALC | Main Engine'!O1823+'CALC | Booster'!O1823)*INDEX(MassUnitsTable[],MATCH($R$3,MassUnitsTable[Mass Units],0),2), "")</f>
        <v/>
      </c>
      <c r="N1823" s="27" t="str">
        <f>IFERROR(('CALC | Main Engine'!P1823+'CALC | Booster'!P1823)*INDEX(MassUnitsTable[],MATCH($R$3,MassUnitsTable[Mass Units],0),2), "")</f>
        <v/>
      </c>
      <c r="O1823" s="27" t="str">
        <f>IFERROR(('CALC | Main Engine'!Q1823+'CALC | Booster'!Q1823)*INDEX(MassUnitsTable[],MATCH($R$3,MassUnitsTable[Mass Units],0),2), "")</f>
        <v/>
      </c>
      <c r="P1823" s="27" t="str">
        <f>IFERROR(('CALC | Main Engine'!R1823+'CALC | Booster'!R1823)*INDEX(MassUnitsTable[],MATCH($R$3,MassUnitsTable[Mass Units],0),2), "")</f>
        <v/>
      </c>
      <c r="Q1823" s="27" t="str">
        <f>IFERROR(('CALC | Main Engine'!S1823+'CALC | Booster'!S1823)*INDEX(MassUnitsTable[],MATCH($R$3,MassUnitsTable[Mass Units],0),2), "")</f>
        <v/>
      </c>
      <c r="R1823" s="32" t="str">
        <f>IFERROR(('CALC | Main Engine'!T1823+'CALC | Booster'!T1823)*INDEX(MassUnitsTable[],MATCH($R$3,MassUnitsTable[Mass Units],0),2), "")</f>
        <v/>
      </c>
      <c r="S1823" s="10"/>
    </row>
    <row r="1824" spans="1:19" x14ac:dyDescent="0.25">
      <c r="A1824" s="10"/>
      <c r="B1824" s="4" t="str">
        <f t="shared" si="145"/>
        <v/>
      </c>
      <c r="C1824" s="5" t="str">
        <f t="shared" si="146"/>
        <v/>
      </c>
      <c r="D1824" s="5" t="str">
        <f t="shared" si="147"/>
        <v/>
      </c>
      <c r="E1824" s="5" t="str">
        <f t="shared" si="148"/>
        <v/>
      </c>
      <c r="F1824" s="5" t="str">
        <f>'CALC | Main Engine'!$B1824</f>
        <v/>
      </c>
      <c r="G1824" s="27" t="str">
        <f>'CALC | Main Engine'!$C1824</f>
        <v/>
      </c>
      <c r="H1824" s="6" t="str">
        <f>'CALC | Main Engine'!$E1824</f>
        <v/>
      </c>
      <c r="I1824" s="34" t="str">
        <f>IFERROR('CALC | Main Engine'!$F1824*INDEX(MassUnitsTable[],MATCH($R$3,MassUnitsTable[Mass Units],0),2), "")</f>
        <v/>
      </c>
      <c r="J1824" s="27" t="str">
        <f>IFERROR('CALC | Booster'!$F1824*INDEX(MassUnitsTable[],MATCH($R$3,MassUnitsTable[Mass Units],0),2), "")</f>
        <v/>
      </c>
      <c r="K1824" s="32" t="str">
        <f t="shared" si="149"/>
        <v/>
      </c>
      <c r="L1824" s="34" t="str">
        <f>IFERROR(('CALC | Main Engine'!N1824+'CALC | Booster'!N1824)*INDEX(MassUnitsTable[],MATCH($R$3,MassUnitsTable[Mass Units],0),2), "")</f>
        <v/>
      </c>
      <c r="M1824" s="27" t="str">
        <f>IFERROR(('CALC | Main Engine'!O1824+'CALC | Booster'!O1824)*INDEX(MassUnitsTable[],MATCH($R$3,MassUnitsTable[Mass Units],0),2), "")</f>
        <v/>
      </c>
      <c r="N1824" s="27" t="str">
        <f>IFERROR(('CALC | Main Engine'!P1824+'CALC | Booster'!P1824)*INDEX(MassUnitsTable[],MATCH($R$3,MassUnitsTable[Mass Units],0),2), "")</f>
        <v/>
      </c>
      <c r="O1824" s="27" t="str">
        <f>IFERROR(('CALC | Main Engine'!Q1824+'CALC | Booster'!Q1824)*INDEX(MassUnitsTable[],MATCH($R$3,MassUnitsTable[Mass Units],0),2), "")</f>
        <v/>
      </c>
      <c r="P1824" s="27" t="str">
        <f>IFERROR(('CALC | Main Engine'!R1824+'CALC | Booster'!R1824)*INDEX(MassUnitsTable[],MATCH($R$3,MassUnitsTable[Mass Units],0),2), "")</f>
        <v/>
      </c>
      <c r="Q1824" s="27" t="str">
        <f>IFERROR(('CALC | Main Engine'!S1824+'CALC | Booster'!S1824)*INDEX(MassUnitsTable[],MATCH($R$3,MassUnitsTable[Mass Units],0),2), "")</f>
        <v/>
      </c>
      <c r="R1824" s="32" t="str">
        <f>IFERROR(('CALC | Main Engine'!T1824+'CALC | Booster'!T1824)*INDEX(MassUnitsTable[],MATCH($R$3,MassUnitsTable[Mass Units],0),2), "")</f>
        <v/>
      </c>
      <c r="S1824" s="10"/>
    </row>
    <row r="1825" spans="1:19" x14ac:dyDescent="0.25">
      <c r="A1825" s="10"/>
      <c r="B1825" s="4" t="str">
        <f t="shared" si="145"/>
        <v/>
      </c>
      <c r="C1825" s="5" t="str">
        <f t="shared" si="146"/>
        <v/>
      </c>
      <c r="D1825" s="5" t="str">
        <f t="shared" si="147"/>
        <v/>
      </c>
      <c r="E1825" s="5" t="str">
        <f t="shared" si="148"/>
        <v/>
      </c>
      <c r="F1825" s="5" t="str">
        <f>'CALC | Main Engine'!$B1825</f>
        <v/>
      </c>
      <c r="G1825" s="27" t="str">
        <f>'CALC | Main Engine'!$C1825</f>
        <v/>
      </c>
      <c r="H1825" s="6" t="str">
        <f>'CALC | Main Engine'!$E1825</f>
        <v/>
      </c>
      <c r="I1825" s="34" t="str">
        <f>IFERROR('CALC | Main Engine'!$F1825*INDEX(MassUnitsTable[],MATCH($R$3,MassUnitsTable[Mass Units],0),2), "")</f>
        <v/>
      </c>
      <c r="J1825" s="27" t="str">
        <f>IFERROR('CALC | Booster'!$F1825*INDEX(MassUnitsTable[],MATCH($R$3,MassUnitsTable[Mass Units],0),2), "")</f>
        <v/>
      </c>
      <c r="K1825" s="32" t="str">
        <f t="shared" si="149"/>
        <v/>
      </c>
      <c r="L1825" s="34" t="str">
        <f>IFERROR(('CALC | Main Engine'!N1825+'CALC | Booster'!N1825)*INDEX(MassUnitsTable[],MATCH($R$3,MassUnitsTable[Mass Units],0),2), "")</f>
        <v/>
      </c>
      <c r="M1825" s="27" t="str">
        <f>IFERROR(('CALC | Main Engine'!O1825+'CALC | Booster'!O1825)*INDEX(MassUnitsTable[],MATCH($R$3,MassUnitsTable[Mass Units],0),2), "")</f>
        <v/>
      </c>
      <c r="N1825" s="27" t="str">
        <f>IFERROR(('CALC | Main Engine'!P1825+'CALC | Booster'!P1825)*INDEX(MassUnitsTable[],MATCH($R$3,MassUnitsTable[Mass Units],0),2), "")</f>
        <v/>
      </c>
      <c r="O1825" s="27" t="str">
        <f>IFERROR(('CALC | Main Engine'!Q1825+'CALC | Booster'!Q1825)*INDEX(MassUnitsTable[],MATCH($R$3,MassUnitsTable[Mass Units],0),2), "")</f>
        <v/>
      </c>
      <c r="P1825" s="27" t="str">
        <f>IFERROR(('CALC | Main Engine'!R1825+'CALC | Booster'!R1825)*INDEX(MassUnitsTable[],MATCH($R$3,MassUnitsTable[Mass Units],0),2), "")</f>
        <v/>
      </c>
      <c r="Q1825" s="27" t="str">
        <f>IFERROR(('CALC | Main Engine'!S1825+'CALC | Booster'!S1825)*INDEX(MassUnitsTable[],MATCH($R$3,MassUnitsTable[Mass Units],0),2), "")</f>
        <v/>
      </c>
      <c r="R1825" s="32" t="str">
        <f>IFERROR(('CALC | Main Engine'!T1825+'CALC | Booster'!T1825)*INDEX(MassUnitsTable[],MATCH($R$3,MassUnitsTable[Mass Units],0),2), "")</f>
        <v/>
      </c>
      <c r="S1825" s="10"/>
    </row>
    <row r="1826" spans="1:19" x14ac:dyDescent="0.25">
      <c r="A1826" s="10"/>
      <c r="B1826" s="4" t="str">
        <f t="shared" si="145"/>
        <v/>
      </c>
      <c r="C1826" s="5" t="str">
        <f t="shared" si="146"/>
        <v/>
      </c>
      <c r="D1826" s="5" t="str">
        <f t="shared" si="147"/>
        <v/>
      </c>
      <c r="E1826" s="5" t="str">
        <f t="shared" si="148"/>
        <v/>
      </c>
      <c r="F1826" s="5" t="str">
        <f>'CALC | Main Engine'!$B1826</f>
        <v/>
      </c>
      <c r="G1826" s="27" t="str">
        <f>'CALC | Main Engine'!$C1826</f>
        <v/>
      </c>
      <c r="H1826" s="6" t="str">
        <f>'CALC | Main Engine'!$E1826</f>
        <v/>
      </c>
      <c r="I1826" s="34" t="str">
        <f>IFERROR('CALC | Main Engine'!$F1826*INDEX(MassUnitsTable[],MATCH($R$3,MassUnitsTable[Mass Units],0),2), "")</f>
        <v/>
      </c>
      <c r="J1826" s="27" t="str">
        <f>IFERROR('CALC | Booster'!$F1826*INDEX(MassUnitsTable[],MATCH($R$3,MassUnitsTable[Mass Units],0),2), "")</f>
        <v/>
      </c>
      <c r="K1826" s="32" t="str">
        <f t="shared" si="149"/>
        <v/>
      </c>
      <c r="L1826" s="34" t="str">
        <f>IFERROR(('CALC | Main Engine'!N1826+'CALC | Booster'!N1826)*INDEX(MassUnitsTable[],MATCH($R$3,MassUnitsTable[Mass Units],0),2), "")</f>
        <v/>
      </c>
      <c r="M1826" s="27" t="str">
        <f>IFERROR(('CALC | Main Engine'!O1826+'CALC | Booster'!O1826)*INDEX(MassUnitsTable[],MATCH($R$3,MassUnitsTable[Mass Units],0),2), "")</f>
        <v/>
      </c>
      <c r="N1826" s="27" t="str">
        <f>IFERROR(('CALC | Main Engine'!P1826+'CALC | Booster'!P1826)*INDEX(MassUnitsTable[],MATCH($R$3,MassUnitsTable[Mass Units],0),2), "")</f>
        <v/>
      </c>
      <c r="O1826" s="27" t="str">
        <f>IFERROR(('CALC | Main Engine'!Q1826+'CALC | Booster'!Q1826)*INDEX(MassUnitsTable[],MATCH($R$3,MassUnitsTable[Mass Units],0),2), "")</f>
        <v/>
      </c>
      <c r="P1826" s="27" t="str">
        <f>IFERROR(('CALC | Main Engine'!R1826+'CALC | Booster'!R1826)*INDEX(MassUnitsTable[],MATCH($R$3,MassUnitsTable[Mass Units],0),2), "")</f>
        <v/>
      </c>
      <c r="Q1826" s="27" t="str">
        <f>IFERROR(('CALC | Main Engine'!S1826+'CALC | Booster'!S1826)*INDEX(MassUnitsTable[],MATCH($R$3,MassUnitsTable[Mass Units],0),2), "")</f>
        <v/>
      </c>
      <c r="R1826" s="32" t="str">
        <f>IFERROR(('CALC | Main Engine'!T1826+'CALC | Booster'!T1826)*INDEX(MassUnitsTable[],MATCH($R$3,MassUnitsTable[Mass Units],0),2), "")</f>
        <v/>
      </c>
      <c r="S1826" s="10"/>
    </row>
    <row r="1827" spans="1:19" x14ac:dyDescent="0.25">
      <c r="A1827" s="10"/>
      <c r="B1827" s="4" t="str">
        <f t="shared" si="145"/>
        <v/>
      </c>
      <c r="C1827" s="5" t="str">
        <f t="shared" si="146"/>
        <v/>
      </c>
      <c r="D1827" s="5" t="str">
        <f t="shared" si="147"/>
        <v/>
      </c>
      <c r="E1827" s="5" t="str">
        <f t="shared" si="148"/>
        <v/>
      </c>
      <c r="F1827" s="5" t="str">
        <f>'CALC | Main Engine'!$B1827</f>
        <v/>
      </c>
      <c r="G1827" s="27" t="str">
        <f>'CALC | Main Engine'!$C1827</f>
        <v/>
      </c>
      <c r="H1827" s="6" t="str">
        <f>'CALC | Main Engine'!$E1827</f>
        <v/>
      </c>
      <c r="I1827" s="34" t="str">
        <f>IFERROR('CALC | Main Engine'!$F1827*INDEX(MassUnitsTable[],MATCH($R$3,MassUnitsTable[Mass Units],0),2), "")</f>
        <v/>
      </c>
      <c r="J1827" s="27" t="str">
        <f>IFERROR('CALC | Booster'!$F1827*INDEX(MassUnitsTable[],MATCH($R$3,MassUnitsTable[Mass Units],0),2), "")</f>
        <v/>
      </c>
      <c r="K1827" s="32" t="str">
        <f t="shared" si="149"/>
        <v/>
      </c>
      <c r="L1827" s="34" t="str">
        <f>IFERROR(('CALC | Main Engine'!N1827+'CALC | Booster'!N1827)*INDEX(MassUnitsTable[],MATCH($R$3,MassUnitsTable[Mass Units],0),2), "")</f>
        <v/>
      </c>
      <c r="M1827" s="27" t="str">
        <f>IFERROR(('CALC | Main Engine'!O1827+'CALC | Booster'!O1827)*INDEX(MassUnitsTable[],MATCH($R$3,MassUnitsTable[Mass Units],0),2), "")</f>
        <v/>
      </c>
      <c r="N1827" s="27" t="str">
        <f>IFERROR(('CALC | Main Engine'!P1827+'CALC | Booster'!P1827)*INDEX(MassUnitsTable[],MATCH($R$3,MassUnitsTable[Mass Units],0),2), "")</f>
        <v/>
      </c>
      <c r="O1827" s="27" t="str">
        <f>IFERROR(('CALC | Main Engine'!Q1827+'CALC | Booster'!Q1827)*INDEX(MassUnitsTable[],MATCH($R$3,MassUnitsTable[Mass Units],0),2), "")</f>
        <v/>
      </c>
      <c r="P1827" s="27" t="str">
        <f>IFERROR(('CALC | Main Engine'!R1827+'CALC | Booster'!R1827)*INDEX(MassUnitsTable[],MATCH($R$3,MassUnitsTable[Mass Units],0),2), "")</f>
        <v/>
      </c>
      <c r="Q1827" s="27" t="str">
        <f>IFERROR(('CALC | Main Engine'!S1827+'CALC | Booster'!S1827)*INDEX(MassUnitsTable[],MATCH($R$3,MassUnitsTable[Mass Units],0),2), "")</f>
        <v/>
      </c>
      <c r="R1827" s="32" t="str">
        <f>IFERROR(('CALC | Main Engine'!T1827+'CALC | Booster'!T1827)*INDEX(MassUnitsTable[],MATCH($R$3,MassUnitsTable[Mass Units],0),2), "")</f>
        <v/>
      </c>
      <c r="S1827" s="10"/>
    </row>
    <row r="1828" spans="1:19" x14ac:dyDescent="0.25">
      <c r="A1828" s="10"/>
      <c r="B1828" s="4" t="str">
        <f t="shared" si="145"/>
        <v/>
      </c>
      <c r="C1828" s="5" t="str">
        <f t="shared" si="146"/>
        <v/>
      </c>
      <c r="D1828" s="5" t="str">
        <f t="shared" si="147"/>
        <v/>
      </c>
      <c r="E1828" s="5" t="str">
        <f t="shared" si="148"/>
        <v/>
      </c>
      <c r="F1828" s="5" t="str">
        <f>'CALC | Main Engine'!$B1828</f>
        <v/>
      </c>
      <c r="G1828" s="27" t="str">
        <f>'CALC | Main Engine'!$C1828</f>
        <v/>
      </c>
      <c r="H1828" s="6" t="str">
        <f>'CALC | Main Engine'!$E1828</f>
        <v/>
      </c>
      <c r="I1828" s="34" t="str">
        <f>IFERROR('CALC | Main Engine'!$F1828*INDEX(MassUnitsTable[],MATCH($R$3,MassUnitsTable[Mass Units],0),2), "")</f>
        <v/>
      </c>
      <c r="J1828" s="27" t="str">
        <f>IFERROR('CALC | Booster'!$F1828*INDEX(MassUnitsTable[],MATCH($R$3,MassUnitsTable[Mass Units],0),2), "")</f>
        <v/>
      </c>
      <c r="K1828" s="32" t="str">
        <f t="shared" si="149"/>
        <v/>
      </c>
      <c r="L1828" s="34" t="str">
        <f>IFERROR(('CALC | Main Engine'!N1828+'CALC | Booster'!N1828)*INDEX(MassUnitsTable[],MATCH($R$3,MassUnitsTable[Mass Units],0),2), "")</f>
        <v/>
      </c>
      <c r="M1828" s="27" t="str">
        <f>IFERROR(('CALC | Main Engine'!O1828+'CALC | Booster'!O1828)*INDEX(MassUnitsTable[],MATCH($R$3,MassUnitsTable[Mass Units],0),2), "")</f>
        <v/>
      </c>
      <c r="N1828" s="27" t="str">
        <f>IFERROR(('CALC | Main Engine'!P1828+'CALC | Booster'!P1828)*INDEX(MassUnitsTable[],MATCH($R$3,MassUnitsTable[Mass Units],0),2), "")</f>
        <v/>
      </c>
      <c r="O1828" s="27" t="str">
        <f>IFERROR(('CALC | Main Engine'!Q1828+'CALC | Booster'!Q1828)*INDEX(MassUnitsTable[],MATCH($R$3,MassUnitsTable[Mass Units],0),2), "")</f>
        <v/>
      </c>
      <c r="P1828" s="27" t="str">
        <f>IFERROR(('CALC | Main Engine'!R1828+'CALC | Booster'!R1828)*INDEX(MassUnitsTable[],MATCH($R$3,MassUnitsTable[Mass Units],0),2), "")</f>
        <v/>
      </c>
      <c r="Q1828" s="27" t="str">
        <f>IFERROR(('CALC | Main Engine'!S1828+'CALC | Booster'!S1828)*INDEX(MassUnitsTable[],MATCH($R$3,MassUnitsTable[Mass Units],0),2), "")</f>
        <v/>
      </c>
      <c r="R1828" s="32" t="str">
        <f>IFERROR(('CALC | Main Engine'!T1828+'CALC | Booster'!T1828)*INDEX(MassUnitsTable[],MATCH($R$3,MassUnitsTable[Mass Units],0),2), "")</f>
        <v/>
      </c>
      <c r="S1828" s="10"/>
    </row>
    <row r="1829" spans="1:19" x14ac:dyDescent="0.25">
      <c r="A1829" s="10"/>
      <c r="B1829" s="4" t="str">
        <f t="shared" si="145"/>
        <v/>
      </c>
      <c r="C1829" s="5" t="str">
        <f t="shared" si="146"/>
        <v/>
      </c>
      <c r="D1829" s="5" t="str">
        <f t="shared" si="147"/>
        <v/>
      </c>
      <c r="E1829" s="5" t="str">
        <f t="shared" si="148"/>
        <v/>
      </c>
      <c r="F1829" s="5" t="str">
        <f>'CALC | Main Engine'!$B1829</f>
        <v/>
      </c>
      <c r="G1829" s="27" t="str">
        <f>'CALC | Main Engine'!$C1829</f>
        <v/>
      </c>
      <c r="H1829" s="6" t="str">
        <f>'CALC | Main Engine'!$E1829</f>
        <v/>
      </c>
      <c r="I1829" s="34" t="str">
        <f>IFERROR('CALC | Main Engine'!$F1829*INDEX(MassUnitsTable[],MATCH($R$3,MassUnitsTable[Mass Units],0),2), "")</f>
        <v/>
      </c>
      <c r="J1829" s="27" t="str">
        <f>IFERROR('CALC | Booster'!$F1829*INDEX(MassUnitsTable[],MATCH($R$3,MassUnitsTable[Mass Units],0),2), "")</f>
        <v/>
      </c>
      <c r="K1829" s="32" t="str">
        <f t="shared" si="149"/>
        <v/>
      </c>
      <c r="L1829" s="34" t="str">
        <f>IFERROR(('CALC | Main Engine'!N1829+'CALC | Booster'!N1829)*INDEX(MassUnitsTable[],MATCH($R$3,MassUnitsTable[Mass Units],0),2), "")</f>
        <v/>
      </c>
      <c r="M1829" s="27" t="str">
        <f>IFERROR(('CALC | Main Engine'!O1829+'CALC | Booster'!O1829)*INDEX(MassUnitsTable[],MATCH($R$3,MassUnitsTable[Mass Units],0),2), "")</f>
        <v/>
      </c>
      <c r="N1829" s="27" t="str">
        <f>IFERROR(('CALC | Main Engine'!P1829+'CALC | Booster'!P1829)*INDEX(MassUnitsTable[],MATCH($R$3,MassUnitsTable[Mass Units],0),2), "")</f>
        <v/>
      </c>
      <c r="O1829" s="27" t="str">
        <f>IFERROR(('CALC | Main Engine'!Q1829+'CALC | Booster'!Q1829)*INDEX(MassUnitsTable[],MATCH($R$3,MassUnitsTable[Mass Units],0),2), "")</f>
        <v/>
      </c>
      <c r="P1829" s="27" t="str">
        <f>IFERROR(('CALC | Main Engine'!R1829+'CALC | Booster'!R1829)*INDEX(MassUnitsTable[],MATCH($R$3,MassUnitsTable[Mass Units],0),2), "")</f>
        <v/>
      </c>
      <c r="Q1829" s="27" t="str">
        <f>IFERROR(('CALC | Main Engine'!S1829+'CALC | Booster'!S1829)*INDEX(MassUnitsTable[],MATCH($R$3,MassUnitsTable[Mass Units],0),2), "")</f>
        <v/>
      </c>
      <c r="R1829" s="32" t="str">
        <f>IFERROR(('CALC | Main Engine'!T1829+'CALC | Booster'!T1829)*INDEX(MassUnitsTable[],MATCH($R$3,MassUnitsTable[Mass Units],0),2), "")</f>
        <v/>
      </c>
      <c r="S1829" s="10"/>
    </row>
    <row r="1830" spans="1:19" x14ac:dyDescent="0.25">
      <c r="A1830" s="10"/>
      <c r="B1830" s="4" t="str">
        <f t="shared" si="145"/>
        <v/>
      </c>
      <c r="C1830" s="5" t="str">
        <f t="shared" si="146"/>
        <v/>
      </c>
      <c r="D1830" s="5" t="str">
        <f t="shared" si="147"/>
        <v/>
      </c>
      <c r="E1830" s="5" t="str">
        <f t="shared" si="148"/>
        <v/>
      </c>
      <c r="F1830" s="5" t="str">
        <f>'CALC | Main Engine'!$B1830</f>
        <v/>
      </c>
      <c r="G1830" s="27" t="str">
        <f>'CALC | Main Engine'!$C1830</f>
        <v/>
      </c>
      <c r="H1830" s="6" t="str">
        <f>'CALC | Main Engine'!$E1830</f>
        <v/>
      </c>
      <c r="I1830" s="34" t="str">
        <f>IFERROR('CALC | Main Engine'!$F1830*INDEX(MassUnitsTable[],MATCH($R$3,MassUnitsTable[Mass Units],0),2), "")</f>
        <v/>
      </c>
      <c r="J1830" s="27" t="str">
        <f>IFERROR('CALC | Booster'!$F1830*INDEX(MassUnitsTable[],MATCH($R$3,MassUnitsTable[Mass Units],0),2), "")</f>
        <v/>
      </c>
      <c r="K1830" s="32" t="str">
        <f t="shared" si="149"/>
        <v/>
      </c>
      <c r="L1830" s="34" t="str">
        <f>IFERROR(('CALC | Main Engine'!N1830+'CALC | Booster'!N1830)*INDEX(MassUnitsTable[],MATCH($R$3,MassUnitsTable[Mass Units],0),2), "")</f>
        <v/>
      </c>
      <c r="M1830" s="27" t="str">
        <f>IFERROR(('CALC | Main Engine'!O1830+'CALC | Booster'!O1830)*INDEX(MassUnitsTable[],MATCH($R$3,MassUnitsTable[Mass Units],0),2), "")</f>
        <v/>
      </c>
      <c r="N1830" s="27" t="str">
        <f>IFERROR(('CALC | Main Engine'!P1830+'CALC | Booster'!P1830)*INDEX(MassUnitsTable[],MATCH($R$3,MassUnitsTable[Mass Units],0),2), "")</f>
        <v/>
      </c>
      <c r="O1830" s="27" t="str">
        <f>IFERROR(('CALC | Main Engine'!Q1830+'CALC | Booster'!Q1830)*INDEX(MassUnitsTable[],MATCH($R$3,MassUnitsTable[Mass Units],0),2), "")</f>
        <v/>
      </c>
      <c r="P1830" s="27" t="str">
        <f>IFERROR(('CALC | Main Engine'!R1830+'CALC | Booster'!R1830)*INDEX(MassUnitsTable[],MATCH($R$3,MassUnitsTable[Mass Units],0),2), "")</f>
        <v/>
      </c>
      <c r="Q1830" s="27" t="str">
        <f>IFERROR(('CALC | Main Engine'!S1830+'CALC | Booster'!S1830)*INDEX(MassUnitsTable[],MATCH($R$3,MassUnitsTable[Mass Units],0),2), "")</f>
        <v/>
      </c>
      <c r="R1830" s="32" t="str">
        <f>IFERROR(('CALC | Main Engine'!T1830+'CALC | Booster'!T1830)*INDEX(MassUnitsTable[],MATCH($R$3,MassUnitsTable[Mass Units],0),2), "")</f>
        <v/>
      </c>
      <c r="S1830" s="10"/>
    </row>
    <row r="1831" spans="1:19" x14ac:dyDescent="0.25">
      <c r="A1831" s="10"/>
      <c r="B1831" s="4" t="str">
        <f t="shared" si="145"/>
        <v/>
      </c>
      <c r="C1831" s="5" t="str">
        <f t="shared" si="146"/>
        <v/>
      </c>
      <c r="D1831" s="5" t="str">
        <f t="shared" si="147"/>
        <v/>
      </c>
      <c r="E1831" s="5" t="str">
        <f t="shared" si="148"/>
        <v/>
      </c>
      <c r="F1831" s="5" t="str">
        <f>'CALC | Main Engine'!$B1831</f>
        <v/>
      </c>
      <c r="G1831" s="27" t="str">
        <f>'CALC | Main Engine'!$C1831</f>
        <v/>
      </c>
      <c r="H1831" s="6" t="str">
        <f>'CALC | Main Engine'!$E1831</f>
        <v/>
      </c>
      <c r="I1831" s="34" t="str">
        <f>IFERROR('CALC | Main Engine'!$F1831*INDEX(MassUnitsTable[],MATCH($R$3,MassUnitsTable[Mass Units],0),2), "")</f>
        <v/>
      </c>
      <c r="J1831" s="27" t="str">
        <f>IFERROR('CALC | Booster'!$F1831*INDEX(MassUnitsTable[],MATCH($R$3,MassUnitsTable[Mass Units],0),2), "")</f>
        <v/>
      </c>
      <c r="K1831" s="32" t="str">
        <f t="shared" si="149"/>
        <v/>
      </c>
      <c r="L1831" s="34" t="str">
        <f>IFERROR(('CALC | Main Engine'!N1831+'CALC | Booster'!N1831)*INDEX(MassUnitsTable[],MATCH($R$3,MassUnitsTable[Mass Units],0),2), "")</f>
        <v/>
      </c>
      <c r="M1831" s="27" t="str">
        <f>IFERROR(('CALC | Main Engine'!O1831+'CALC | Booster'!O1831)*INDEX(MassUnitsTable[],MATCH($R$3,MassUnitsTable[Mass Units],0),2), "")</f>
        <v/>
      </c>
      <c r="N1831" s="27" t="str">
        <f>IFERROR(('CALC | Main Engine'!P1831+'CALC | Booster'!P1831)*INDEX(MassUnitsTable[],MATCH($R$3,MassUnitsTable[Mass Units],0),2), "")</f>
        <v/>
      </c>
      <c r="O1831" s="27" t="str">
        <f>IFERROR(('CALC | Main Engine'!Q1831+'CALC | Booster'!Q1831)*INDEX(MassUnitsTable[],MATCH($R$3,MassUnitsTable[Mass Units],0),2), "")</f>
        <v/>
      </c>
      <c r="P1831" s="27" t="str">
        <f>IFERROR(('CALC | Main Engine'!R1831+'CALC | Booster'!R1831)*INDEX(MassUnitsTable[],MATCH($R$3,MassUnitsTable[Mass Units],0),2), "")</f>
        <v/>
      </c>
      <c r="Q1831" s="27" t="str">
        <f>IFERROR(('CALC | Main Engine'!S1831+'CALC | Booster'!S1831)*INDEX(MassUnitsTable[],MATCH($R$3,MassUnitsTable[Mass Units],0),2), "")</f>
        <v/>
      </c>
      <c r="R1831" s="32" t="str">
        <f>IFERROR(('CALC | Main Engine'!T1831+'CALC | Booster'!T1831)*INDEX(MassUnitsTable[],MATCH($R$3,MassUnitsTable[Mass Units],0),2), "")</f>
        <v/>
      </c>
      <c r="S1831" s="10"/>
    </row>
    <row r="1832" spans="1:19" x14ac:dyDescent="0.25">
      <c r="A1832" s="10"/>
      <c r="B1832" s="4" t="str">
        <f t="shared" si="145"/>
        <v/>
      </c>
      <c r="C1832" s="5" t="str">
        <f t="shared" si="146"/>
        <v/>
      </c>
      <c r="D1832" s="5" t="str">
        <f t="shared" si="147"/>
        <v/>
      </c>
      <c r="E1832" s="5" t="str">
        <f t="shared" si="148"/>
        <v/>
      </c>
      <c r="F1832" s="5" t="str">
        <f>'CALC | Main Engine'!$B1832</f>
        <v/>
      </c>
      <c r="G1832" s="27" t="str">
        <f>'CALC | Main Engine'!$C1832</f>
        <v/>
      </c>
      <c r="H1832" s="6" t="str">
        <f>'CALC | Main Engine'!$E1832</f>
        <v/>
      </c>
      <c r="I1832" s="34" t="str">
        <f>IFERROR('CALC | Main Engine'!$F1832*INDEX(MassUnitsTable[],MATCH($R$3,MassUnitsTable[Mass Units],0),2), "")</f>
        <v/>
      </c>
      <c r="J1832" s="27" t="str">
        <f>IFERROR('CALC | Booster'!$F1832*INDEX(MassUnitsTable[],MATCH($R$3,MassUnitsTable[Mass Units],0),2), "")</f>
        <v/>
      </c>
      <c r="K1832" s="32" t="str">
        <f t="shared" si="149"/>
        <v/>
      </c>
      <c r="L1832" s="34" t="str">
        <f>IFERROR(('CALC | Main Engine'!N1832+'CALC | Booster'!N1832)*INDEX(MassUnitsTable[],MATCH($R$3,MassUnitsTable[Mass Units],0),2), "")</f>
        <v/>
      </c>
      <c r="M1832" s="27" t="str">
        <f>IFERROR(('CALC | Main Engine'!O1832+'CALC | Booster'!O1832)*INDEX(MassUnitsTable[],MATCH($R$3,MassUnitsTable[Mass Units],0),2), "")</f>
        <v/>
      </c>
      <c r="N1832" s="27" t="str">
        <f>IFERROR(('CALC | Main Engine'!P1832+'CALC | Booster'!P1832)*INDEX(MassUnitsTable[],MATCH($R$3,MassUnitsTable[Mass Units],0),2), "")</f>
        <v/>
      </c>
      <c r="O1832" s="27" t="str">
        <f>IFERROR(('CALC | Main Engine'!Q1832+'CALC | Booster'!Q1832)*INDEX(MassUnitsTable[],MATCH($R$3,MassUnitsTable[Mass Units],0),2), "")</f>
        <v/>
      </c>
      <c r="P1832" s="27" t="str">
        <f>IFERROR(('CALC | Main Engine'!R1832+'CALC | Booster'!R1832)*INDEX(MassUnitsTable[],MATCH($R$3,MassUnitsTable[Mass Units],0),2), "")</f>
        <v/>
      </c>
      <c r="Q1832" s="27" t="str">
        <f>IFERROR(('CALC | Main Engine'!S1832+'CALC | Booster'!S1832)*INDEX(MassUnitsTable[],MATCH($R$3,MassUnitsTable[Mass Units],0),2), "")</f>
        <v/>
      </c>
      <c r="R1832" s="32" t="str">
        <f>IFERROR(('CALC | Main Engine'!T1832+'CALC | Booster'!T1832)*INDEX(MassUnitsTable[],MATCH($R$3,MassUnitsTable[Mass Units],0),2), "")</f>
        <v/>
      </c>
      <c r="S1832" s="10"/>
    </row>
    <row r="1833" spans="1:19" x14ac:dyDescent="0.25">
      <c r="A1833" s="10"/>
      <c r="B1833" s="4" t="str">
        <f t="shared" si="145"/>
        <v/>
      </c>
      <c r="C1833" s="5" t="str">
        <f t="shared" si="146"/>
        <v/>
      </c>
      <c r="D1833" s="5" t="str">
        <f t="shared" si="147"/>
        <v/>
      </c>
      <c r="E1833" s="5" t="str">
        <f t="shared" si="148"/>
        <v/>
      </c>
      <c r="F1833" s="5" t="str">
        <f>'CALC | Main Engine'!$B1833</f>
        <v/>
      </c>
      <c r="G1833" s="27" t="str">
        <f>'CALC | Main Engine'!$C1833</f>
        <v/>
      </c>
      <c r="H1833" s="6" t="str">
        <f>'CALC | Main Engine'!$E1833</f>
        <v/>
      </c>
      <c r="I1833" s="34" t="str">
        <f>IFERROR('CALC | Main Engine'!$F1833*INDEX(MassUnitsTable[],MATCH($R$3,MassUnitsTable[Mass Units],0),2), "")</f>
        <v/>
      </c>
      <c r="J1833" s="27" t="str">
        <f>IFERROR('CALC | Booster'!$F1833*INDEX(MassUnitsTable[],MATCH($R$3,MassUnitsTable[Mass Units],0),2), "")</f>
        <v/>
      </c>
      <c r="K1833" s="32" t="str">
        <f t="shared" si="149"/>
        <v/>
      </c>
      <c r="L1833" s="34" t="str">
        <f>IFERROR(('CALC | Main Engine'!N1833+'CALC | Booster'!N1833)*INDEX(MassUnitsTable[],MATCH($R$3,MassUnitsTable[Mass Units],0),2), "")</f>
        <v/>
      </c>
      <c r="M1833" s="27" t="str">
        <f>IFERROR(('CALC | Main Engine'!O1833+'CALC | Booster'!O1833)*INDEX(MassUnitsTable[],MATCH($R$3,MassUnitsTable[Mass Units],0),2), "")</f>
        <v/>
      </c>
      <c r="N1833" s="27" t="str">
        <f>IFERROR(('CALC | Main Engine'!P1833+'CALC | Booster'!P1833)*INDEX(MassUnitsTable[],MATCH($R$3,MassUnitsTable[Mass Units],0),2), "")</f>
        <v/>
      </c>
      <c r="O1833" s="27" t="str">
        <f>IFERROR(('CALC | Main Engine'!Q1833+'CALC | Booster'!Q1833)*INDEX(MassUnitsTable[],MATCH($R$3,MassUnitsTable[Mass Units],0),2), "")</f>
        <v/>
      </c>
      <c r="P1833" s="27" t="str">
        <f>IFERROR(('CALC | Main Engine'!R1833+'CALC | Booster'!R1833)*INDEX(MassUnitsTable[],MATCH($R$3,MassUnitsTable[Mass Units],0),2), "")</f>
        <v/>
      </c>
      <c r="Q1833" s="27" t="str">
        <f>IFERROR(('CALC | Main Engine'!S1833+'CALC | Booster'!S1833)*INDEX(MassUnitsTable[],MATCH($R$3,MassUnitsTable[Mass Units],0),2), "")</f>
        <v/>
      </c>
      <c r="R1833" s="32" t="str">
        <f>IFERROR(('CALC | Main Engine'!T1833+'CALC | Booster'!T1833)*INDEX(MassUnitsTable[],MATCH($R$3,MassUnitsTable[Mass Units],0),2), "")</f>
        <v/>
      </c>
      <c r="S1833" s="10"/>
    </row>
    <row r="1834" spans="1:19" x14ac:dyDescent="0.25">
      <c r="A1834" s="10"/>
      <c r="B1834" s="4" t="str">
        <f t="shared" si="145"/>
        <v/>
      </c>
      <c r="C1834" s="5" t="str">
        <f t="shared" si="146"/>
        <v/>
      </c>
      <c r="D1834" s="5" t="str">
        <f t="shared" si="147"/>
        <v/>
      </c>
      <c r="E1834" s="5" t="str">
        <f t="shared" si="148"/>
        <v/>
      </c>
      <c r="F1834" s="5" t="str">
        <f>'CALC | Main Engine'!$B1834</f>
        <v/>
      </c>
      <c r="G1834" s="27" t="str">
        <f>'CALC | Main Engine'!$C1834</f>
        <v/>
      </c>
      <c r="H1834" s="6" t="str">
        <f>'CALC | Main Engine'!$E1834</f>
        <v/>
      </c>
      <c r="I1834" s="34" t="str">
        <f>IFERROR('CALC | Main Engine'!$F1834*INDEX(MassUnitsTable[],MATCH($R$3,MassUnitsTable[Mass Units],0),2), "")</f>
        <v/>
      </c>
      <c r="J1834" s="27" t="str">
        <f>IFERROR('CALC | Booster'!$F1834*INDEX(MassUnitsTable[],MATCH($R$3,MassUnitsTable[Mass Units],0),2), "")</f>
        <v/>
      </c>
      <c r="K1834" s="32" t="str">
        <f t="shared" si="149"/>
        <v/>
      </c>
      <c r="L1834" s="34" t="str">
        <f>IFERROR(('CALC | Main Engine'!N1834+'CALC | Booster'!N1834)*INDEX(MassUnitsTable[],MATCH($R$3,MassUnitsTable[Mass Units],0),2), "")</f>
        <v/>
      </c>
      <c r="M1834" s="27" t="str">
        <f>IFERROR(('CALC | Main Engine'!O1834+'CALC | Booster'!O1834)*INDEX(MassUnitsTable[],MATCH($R$3,MassUnitsTable[Mass Units],0),2), "")</f>
        <v/>
      </c>
      <c r="N1834" s="27" t="str">
        <f>IFERROR(('CALC | Main Engine'!P1834+'CALC | Booster'!P1834)*INDEX(MassUnitsTable[],MATCH($R$3,MassUnitsTable[Mass Units],0),2), "")</f>
        <v/>
      </c>
      <c r="O1834" s="27" t="str">
        <f>IFERROR(('CALC | Main Engine'!Q1834+'CALC | Booster'!Q1834)*INDEX(MassUnitsTable[],MATCH($R$3,MassUnitsTable[Mass Units],0),2), "")</f>
        <v/>
      </c>
      <c r="P1834" s="27" t="str">
        <f>IFERROR(('CALC | Main Engine'!R1834+'CALC | Booster'!R1834)*INDEX(MassUnitsTable[],MATCH($R$3,MassUnitsTable[Mass Units],0),2), "")</f>
        <v/>
      </c>
      <c r="Q1834" s="27" t="str">
        <f>IFERROR(('CALC | Main Engine'!S1834+'CALC | Booster'!S1834)*INDEX(MassUnitsTable[],MATCH($R$3,MassUnitsTable[Mass Units],0),2), "")</f>
        <v/>
      </c>
      <c r="R1834" s="32" t="str">
        <f>IFERROR(('CALC | Main Engine'!T1834+'CALC | Booster'!T1834)*INDEX(MassUnitsTable[],MATCH($R$3,MassUnitsTable[Mass Units],0),2), "")</f>
        <v/>
      </c>
      <c r="S1834" s="10"/>
    </row>
    <row r="1835" spans="1:19" x14ac:dyDescent="0.25">
      <c r="A1835" s="10"/>
      <c r="B1835" s="4" t="str">
        <f t="shared" si="145"/>
        <v/>
      </c>
      <c r="C1835" s="5" t="str">
        <f t="shared" si="146"/>
        <v/>
      </c>
      <c r="D1835" s="5" t="str">
        <f t="shared" si="147"/>
        <v/>
      </c>
      <c r="E1835" s="5" t="str">
        <f t="shared" si="148"/>
        <v/>
      </c>
      <c r="F1835" s="5" t="str">
        <f>'CALC | Main Engine'!$B1835</f>
        <v/>
      </c>
      <c r="G1835" s="27" t="str">
        <f>'CALC | Main Engine'!$C1835</f>
        <v/>
      </c>
      <c r="H1835" s="6" t="str">
        <f>'CALC | Main Engine'!$E1835</f>
        <v/>
      </c>
      <c r="I1835" s="34" t="str">
        <f>IFERROR('CALC | Main Engine'!$F1835*INDEX(MassUnitsTable[],MATCH($R$3,MassUnitsTable[Mass Units],0),2), "")</f>
        <v/>
      </c>
      <c r="J1835" s="27" t="str">
        <f>IFERROR('CALC | Booster'!$F1835*INDEX(MassUnitsTable[],MATCH($R$3,MassUnitsTable[Mass Units],0),2), "")</f>
        <v/>
      </c>
      <c r="K1835" s="32" t="str">
        <f t="shared" si="149"/>
        <v/>
      </c>
      <c r="L1835" s="34" t="str">
        <f>IFERROR(('CALC | Main Engine'!N1835+'CALC | Booster'!N1835)*INDEX(MassUnitsTable[],MATCH($R$3,MassUnitsTable[Mass Units],0),2), "")</f>
        <v/>
      </c>
      <c r="M1835" s="27" t="str">
        <f>IFERROR(('CALC | Main Engine'!O1835+'CALC | Booster'!O1835)*INDEX(MassUnitsTable[],MATCH($R$3,MassUnitsTable[Mass Units],0),2), "")</f>
        <v/>
      </c>
      <c r="N1835" s="27" t="str">
        <f>IFERROR(('CALC | Main Engine'!P1835+'CALC | Booster'!P1835)*INDEX(MassUnitsTable[],MATCH($R$3,MassUnitsTable[Mass Units],0),2), "")</f>
        <v/>
      </c>
      <c r="O1835" s="27" t="str">
        <f>IFERROR(('CALC | Main Engine'!Q1835+'CALC | Booster'!Q1835)*INDEX(MassUnitsTable[],MATCH($R$3,MassUnitsTable[Mass Units],0),2), "")</f>
        <v/>
      </c>
      <c r="P1835" s="27" t="str">
        <f>IFERROR(('CALC | Main Engine'!R1835+'CALC | Booster'!R1835)*INDEX(MassUnitsTable[],MATCH($R$3,MassUnitsTable[Mass Units],0),2), "")</f>
        <v/>
      </c>
      <c r="Q1835" s="27" t="str">
        <f>IFERROR(('CALC | Main Engine'!S1835+'CALC | Booster'!S1835)*INDEX(MassUnitsTable[],MATCH($R$3,MassUnitsTable[Mass Units],0),2), "")</f>
        <v/>
      </c>
      <c r="R1835" s="32" t="str">
        <f>IFERROR(('CALC | Main Engine'!T1835+'CALC | Booster'!T1835)*INDEX(MassUnitsTable[],MATCH($R$3,MassUnitsTable[Mass Units],0),2), "")</f>
        <v/>
      </c>
      <c r="S1835" s="10"/>
    </row>
    <row r="1836" spans="1:19" x14ac:dyDescent="0.25">
      <c r="A1836" s="10"/>
      <c r="B1836" s="4" t="str">
        <f t="shared" si="145"/>
        <v/>
      </c>
      <c r="C1836" s="5" t="str">
        <f t="shared" si="146"/>
        <v/>
      </c>
      <c r="D1836" s="5" t="str">
        <f t="shared" si="147"/>
        <v/>
      </c>
      <c r="E1836" s="5" t="str">
        <f t="shared" si="148"/>
        <v/>
      </c>
      <c r="F1836" s="5" t="str">
        <f>'CALC | Main Engine'!$B1836</f>
        <v/>
      </c>
      <c r="G1836" s="27" t="str">
        <f>'CALC | Main Engine'!$C1836</f>
        <v/>
      </c>
      <c r="H1836" s="6" t="str">
        <f>'CALC | Main Engine'!$E1836</f>
        <v/>
      </c>
      <c r="I1836" s="34" t="str">
        <f>IFERROR('CALC | Main Engine'!$F1836*INDEX(MassUnitsTable[],MATCH($R$3,MassUnitsTable[Mass Units],0),2), "")</f>
        <v/>
      </c>
      <c r="J1836" s="27" t="str">
        <f>IFERROR('CALC | Booster'!$F1836*INDEX(MassUnitsTable[],MATCH($R$3,MassUnitsTable[Mass Units],0),2), "")</f>
        <v/>
      </c>
      <c r="K1836" s="32" t="str">
        <f t="shared" si="149"/>
        <v/>
      </c>
      <c r="L1836" s="34" t="str">
        <f>IFERROR(('CALC | Main Engine'!N1836+'CALC | Booster'!N1836)*INDEX(MassUnitsTable[],MATCH($R$3,MassUnitsTable[Mass Units],0),2), "")</f>
        <v/>
      </c>
      <c r="M1836" s="27" t="str">
        <f>IFERROR(('CALC | Main Engine'!O1836+'CALC | Booster'!O1836)*INDEX(MassUnitsTable[],MATCH($R$3,MassUnitsTable[Mass Units],0),2), "")</f>
        <v/>
      </c>
      <c r="N1836" s="27" t="str">
        <f>IFERROR(('CALC | Main Engine'!P1836+'CALC | Booster'!P1836)*INDEX(MassUnitsTable[],MATCH($R$3,MassUnitsTable[Mass Units],0),2), "")</f>
        <v/>
      </c>
      <c r="O1836" s="27" t="str">
        <f>IFERROR(('CALC | Main Engine'!Q1836+'CALC | Booster'!Q1836)*INDEX(MassUnitsTable[],MATCH($R$3,MassUnitsTable[Mass Units],0),2), "")</f>
        <v/>
      </c>
      <c r="P1836" s="27" t="str">
        <f>IFERROR(('CALC | Main Engine'!R1836+'CALC | Booster'!R1836)*INDEX(MassUnitsTable[],MATCH($R$3,MassUnitsTable[Mass Units],0),2), "")</f>
        <v/>
      </c>
      <c r="Q1836" s="27" t="str">
        <f>IFERROR(('CALC | Main Engine'!S1836+'CALC | Booster'!S1836)*INDEX(MassUnitsTable[],MATCH($R$3,MassUnitsTable[Mass Units],0),2), "")</f>
        <v/>
      </c>
      <c r="R1836" s="32" t="str">
        <f>IFERROR(('CALC | Main Engine'!T1836+'CALC | Booster'!T1836)*INDEX(MassUnitsTable[],MATCH($R$3,MassUnitsTable[Mass Units],0),2), "")</f>
        <v/>
      </c>
      <c r="S1836" s="10"/>
    </row>
    <row r="1837" spans="1:19" x14ac:dyDescent="0.25">
      <c r="A1837" s="10"/>
      <c r="B1837" s="4" t="str">
        <f t="shared" si="145"/>
        <v/>
      </c>
      <c r="C1837" s="5" t="str">
        <f t="shared" si="146"/>
        <v/>
      </c>
      <c r="D1837" s="5" t="str">
        <f t="shared" si="147"/>
        <v/>
      </c>
      <c r="E1837" s="5" t="str">
        <f t="shared" si="148"/>
        <v/>
      </c>
      <c r="F1837" s="5" t="str">
        <f>'CALC | Main Engine'!$B1837</f>
        <v/>
      </c>
      <c r="G1837" s="27" t="str">
        <f>'CALC | Main Engine'!$C1837</f>
        <v/>
      </c>
      <c r="H1837" s="6" t="str">
        <f>'CALC | Main Engine'!$E1837</f>
        <v/>
      </c>
      <c r="I1837" s="34" t="str">
        <f>IFERROR('CALC | Main Engine'!$F1837*INDEX(MassUnitsTable[],MATCH($R$3,MassUnitsTable[Mass Units],0),2), "")</f>
        <v/>
      </c>
      <c r="J1837" s="27" t="str">
        <f>IFERROR('CALC | Booster'!$F1837*INDEX(MassUnitsTable[],MATCH($R$3,MassUnitsTable[Mass Units],0),2), "")</f>
        <v/>
      </c>
      <c r="K1837" s="32" t="str">
        <f t="shared" si="149"/>
        <v/>
      </c>
      <c r="L1837" s="34" t="str">
        <f>IFERROR(('CALC | Main Engine'!N1837+'CALC | Booster'!N1837)*INDEX(MassUnitsTable[],MATCH($R$3,MassUnitsTable[Mass Units],0),2), "")</f>
        <v/>
      </c>
      <c r="M1837" s="27" t="str">
        <f>IFERROR(('CALC | Main Engine'!O1837+'CALC | Booster'!O1837)*INDEX(MassUnitsTable[],MATCH($R$3,MassUnitsTable[Mass Units],0),2), "")</f>
        <v/>
      </c>
      <c r="N1837" s="27" t="str">
        <f>IFERROR(('CALC | Main Engine'!P1837+'CALC | Booster'!P1837)*INDEX(MassUnitsTable[],MATCH($R$3,MassUnitsTable[Mass Units],0),2), "")</f>
        <v/>
      </c>
      <c r="O1837" s="27" t="str">
        <f>IFERROR(('CALC | Main Engine'!Q1837+'CALC | Booster'!Q1837)*INDEX(MassUnitsTable[],MATCH($R$3,MassUnitsTable[Mass Units],0),2), "")</f>
        <v/>
      </c>
      <c r="P1837" s="27" t="str">
        <f>IFERROR(('CALC | Main Engine'!R1837+'CALC | Booster'!R1837)*INDEX(MassUnitsTable[],MATCH($R$3,MassUnitsTable[Mass Units],0),2), "")</f>
        <v/>
      </c>
      <c r="Q1837" s="27" t="str">
        <f>IFERROR(('CALC | Main Engine'!S1837+'CALC | Booster'!S1837)*INDEX(MassUnitsTable[],MATCH($R$3,MassUnitsTable[Mass Units],0),2), "")</f>
        <v/>
      </c>
      <c r="R1837" s="32" t="str">
        <f>IFERROR(('CALC | Main Engine'!T1837+'CALC | Booster'!T1837)*INDEX(MassUnitsTable[],MATCH($R$3,MassUnitsTable[Mass Units],0),2), "")</f>
        <v/>
      </c>
      <c r="S1837" s="10"/>
    </row>
    <row r="1838" spans="1:19" x14ac:dyDescent="0.25">
      <c r="A1838" s="10"/>
      <c r="B1838" s="4" t="str">
        <f t="shared" si="145"/>
        <v/>
      </c>
      <c r="C1838" s="5" t="str">
        <f t="shared" si="146"/>
        <v/>
      </c>
      <c r="D1838" s="5" t="str">
        <f t="shared" si="147"/>
        <v/>
      </c>
      <c r="E1838" s="5" t="str">
        <f t="shared" si="148"/>
        <v/>
      </c>
      <c r="F1838" s="5" t="str">
        <f>'CALC | Main Engine'!$B1838</f>
        <v/>
      </c>
      <c r="G1838" s="27" t="str">
        <f>'CALC | Main Engine'!$C1838</f>
        <v/>
      </c>
      <c r="H1838" s="6" t="str">
        <f>'CALC | Main Engine'!$E1838</f>
        <v/>
      </c>
      <c r="I1838" s="34" t="str">
        <f>IFERROR('CALC | Main Engine'!$F1838*INDEX(MassUnitsTable[],MATCH($R$3,MassUnitsTable[Mass Units],0),2), "")</f>
        <v/>
      </c>
      <c r="J1838" s="27" t="str">
        <f>IFERROR('CALC | Booster'!$F1838*INDEX(MassUnitsTable[],MATCH($R$3,MassUnitsTable[Mass Units],0),2), "")</f>
        <v/>
      </c>
      <c r="K1838" s="32" t="str">
        <f t="shared" si="149"/>
        <v/>
      </c>
      <c r="L1838" s="34" t="str">
        <f>IFERROR(('CALC | Main Engine'!N1838+'CALC | Booster'!N1838)*INDEX(MassUnitsTable[],MATCH($R$3,MassUnitsTable[Mass Units],0),2), "")</f>
        <v/>
      </c>
      <c r="M1838" s="27" t="str">
        <f>IFERROR(('CALC | Main Engine'!O1838+'CALC | Booster'!O1838)*INDEX(MassUnitsTable[],MATCH($R$3,MassUnitsTable[Mass Units],0),2), "")</f>
        <v/>
      </c>
      <c r="N1838" s="27" t="str">
        <f>IFERROR(('CALC | Main Engine'!P1838+'CALC | Booster'!P1838)*INDEX(MassUnitsTable[],MATCH($R$3,MassUnitsTable[Mass Units],0),2), "")</f>
        <v/>
      </c>
      <c r="O1838" s="27" t="str">
        <f>IFERROR(('CALC | Main Engine'!Q1838+'CALC | Booster'!Q1838)*INDEX(MassUnitsTable[],MATCH($R$3,MassUnitsTable[Mass Units],0),2), "")</f>
        <v/>
      </c>
      <c r="P1838" s="27" t="str">
        <f>IFERROR(('CALC | Main Engine'!R1838+'CALC | Booster'!R1838)*INDEX(MassUnitsTable[],MATCH($R$3,MassUnitsTable[Mass Units],0),2), "")</f>
        <v/>
      </c>
      <c r="Q1838" s="27" t="str">
        <f>IFERROR(('CALC | Main Engine'!S1838+'CALC | Booster'!S1838)*INDEX(MassUnitsTable[],MATCH($R$3,MassUnitsTable[Mass Units],0),2), "")</f>
        <v/>
      </c>
      <c r="R1838" s="32" t="str">
        <f>IFERROR(('CALC | Main Engine'!T1838+'CALC | Booster'!T1838)*INDEX(MassUnitsTable[],MATCH($R$3,MassUnitsTable[Mass Units],0),2), "")</f>
        <v/>
      </c>
      <c r="S1838" s="10"/>
    </row>
    <row r="1839" spans="1:19" x14ac:dyDescent="0.25">
      <c r="A1839" s="10"/>
      <c r="B1839" s="4" t="str">
        <f t="shared" si="145"/>
        <v/>
      </c>
      <c r="C1839" s="5" t="str">
        <f t="shared" si="146"/>
        <v/>
      </c>
      <c r="D1839" s="5" t="str">
        <f t="shared" si="147"/>
        <v/>
      </c>
      <c r="E1839" s="5" t="str">
        <f t="shared" si="148"/>
        <v/>
      </c>
      <c r="F1839" s="5" t="str">
        <f>'CALC | Main Engine'!$B1839</f>
        <v/>
      </c>
      <c r="G1839" s="27" t="str">
        <f>'CALC | Main Engine'!$C1839</f>
        <v/>
      </c>
      <c r="H1839" s="6" t="str">
        <f>'CALC | Main Engine'!$E1839</f>
        <v/>
      </c>
      <c r="I1839" s="34" t="str">
        <f>IFERROR('CALC | Main Engine'!$F1839*INDEX(MassUnitsTable[],MATCH($R$3,MassUnitsTable[Mass Units],0),2), "")</f>
        <v/>
      </c>
      <c r="J1839" s="27" t="str">
        <f>IFERROR('CALC | Booster'!$F1839*INDEX(MassUnitsTable[],MATCH($R$3,MassUnitsTable[Mass Units],0),2), "")</f>
        <v/>
      </c>
      <c r="K1839" s="32" t="str">
        <f t="shared" si="149"/>
        <v/>
      </c>
      <c r="L1839" s="34" t="str">
        <f>IFERROR(('CALC | Main Engine'!N1839+'CALC | Booster'!N1839)*INDEX(MassUnitsTable[],MATCH($R$3,MassUnitsTable[Mass Units],0),2), "")</f>
        <v/>
      </c>
      <c r="M1839" s="27" t="str">
        <f>IFERROR(('CALC | Main Engine'!O1839+'CALC | Booster'!O1839)*INDEX(MassUnitsTable[],MATCH($R$3,MassUnitsTable[Mass Units],0),2), "")</f>
        <v/>
      </c>
      <c r="N1839" s="27" t="str">
        <f>IFERROR(('CALC | Main Engine'!P1839+'CALC | Booster'!P1839)*INDEX(MassUnitsTable[],MATCH($R$3,MassUnitsTable[Mass Units],0),2), "")</f>
        <v/>
      </c>
      <c r="O1839" s="27" t="str">
        <f>IFERROR(('CALC | Main Engine'!Q1839+'CALC | Booster'!Q1839)*INDEX(MassUnitsTable[],MATCH($R$3,MassUnitsTable[Mass Units],0),2), "")</f>
        <v/>
      </c>
      <c r="P1839" s="27" t="str">
        <f>IFERROR(('CALC | Main Engine'!R1839+'CALC | Booster'!R1839)*INDEX(MassUnitsTable[],MATCH($R$3,MassUnitsTable[Mass Units],0),2), "")</f>
        <v/>
      </c>
      <c r="Q1839" s="27" t="str">
        <f>IFERROR(('CALC | Main Engine'!S1839+'CALC | Booster'!S1839)*INDEX(MassUnitsTable[],MATCH($R$3,MassUnitsTable[Mass Units],0),2), "")</f>
        <v/>
      </c>
      <c r="R1839" s="32" t="str">
        <f>IFERROR(('CALC | Main Engine'!T1839+'CALC | Booster'!T1839)*INDEX(MassUnitsTable[],MATCH($R$3,MassUnitsTable[Mass Units],0),2), "")</f>
        <v/>
      </c>
      <c r="S1839" s="10"/>
    </row>
    <row r="1840" spans="1:19" x14ac:dyDescent="0.25">
      <c r="A1840" s="10"/>
      <c r="B1840" s="4" t="str">
        <f t="shared" si="145"/>
        <v/>
      </c>
      <c r="C1840" s="5" t="str">
        <f t="shared" si="146"/>
        <v/>
      </c>
      <c r="D1840" s="5" t="str">
        <f t="shared" si="147"/>
        <v/>
      </c>
      <c r="E1840" s="5" t="str">
        <f t="shared" si="148"/>
        <v/>
      </c>
      <c r="F1840" s="5" t="str">
        <f>'CALC | Main Engine'!$B1840</f>
        <v/>
      </c>
      <c r="G1840" s="27" t="str">
        <f>'CALC | Main Engine'!$C1840</f>
        <v/>
      </c>
      <c r="H1840" s="6" t="str">
        <f>'CALC | Main Engine'!$E1840</f>
        <v/>
      </c>
      <c r="I1840" s="34" t="str">
        <f>IFERROR('CALC | Main Engine'!$F1840*INDEX(MassUnitsTable[],MATCH($R$3,MassUnitsTable[Mass Units],0),2), "")</f>
        <v/>
      </c>
      <c r="J1840" s="27" t="str">
        <f>IFERROR('CALC | Booster'!$F1840*INDEX(MassUnitsTable[],MATCH($R$3,MassUnitsTable[Mass Units],0),2), "")</f>
        <v/>
      </c>
      <c r="K1840" s="32" t="str">
        <f t="shared" si="149"/>
        <v/>
      </c>
      <c r="L1840" s="34" t="str">
        <f>IFERROR(('CALC | Main Engine'!N1840+'CALC | Booster'!N1840)*INDEX(MassUnitsTable[],MATCH($R$3,MassUnitsTable[Mass Units],0),2), "")</f>
        <v/>
      </c>
      <c r="M1840" s="27" t="str">
        <f>IFERROR(('CALC | Main Engine'!O1840+'CALC | Booster'!O1840)*INDEX(MassUnitsTable[],MATCH($R$3,MassUnitsTable[Mass Units],0),2), "")</f>
        <v/>
      </c>
      <c r="N1840" s="27" t="str">
        <f>IFERROR(('CALC | Main Engine'!P1840+'CALC | Booster'!P1840)*INDEX(MassUnitsTable[],MATCH($R$3,MassUnitsTable[Mass Units],0),2), "")</f>
        <v/>
      </c>
      <c r="O1840" s="27" t="str">
        <f>IFERROR(('CALC | Main Engine'!Q1840+'CALC | Booster'!Q1840)*INDEX(MassUnitsTable[],MATCH($R$3,MassUnitsTable[Mass Units],0),2), "")</f>
        <v/>
      </c>
      <c r="P1840" s="27" t="str">
        <f>IFERROR(('CALC | Main Engine'!R1840+'CALC | Booster'!R1840)*INDEX(MassUnitsTable[],MATCH($R$3,MassUnitsTable[Mass Units],0),2), "")</f>
        <v/>
      </c>
      <c r="Q1840" s="27" t="str">
        <f>IFERROR(('CALC | Main Engine'!S1840+'CALC | Booster'!S1840)*INDEX(MassUnitsTable[],MATCH($R$3,MassUnitsTable[Mass Units],0),2), "")</f>
        <v/>
      </c>
      <c r="R1840" s="32" t="str">
        <f>IFERROR(('CALC | Main Engine'!T1840+'CALC | Booster'!T1840)*INDEX(MassUnitsTable[],MATCH($R$3,MassUnitsTable[Mass Units],0),2), "")</f>
        <v/>
      </c>
      <c r="S1840" s="10"/>
    </row>
    <row r="1841" spans="1:19" x14ac:dyDescent="0.25">
      <c r="A1841" s="10"/>
      <c r="B1841" s="4" t="str">
        <f t="shared" si="145"/>
        <v/>
      </c>
      <c r="C1841" s="5" t="str">
        <f t="shared" si="146"/>
        <v/>
      </c>
      <c r="D1841" s="5" t="str">
        <f t="shared" si="147"/>
        <v/>
      </c>
      <c r="E1841" s="5" t="str">
        <f t="shared" si="148"/>
        <v/>
      </c>
      <c r="F1841" s="5" t="str">
        <f>'CALC | Main Engine'!$B1841</f>
        <v/>
      </c>
      <c r="G1841" s="27" t="str">
        <f>'CALC | Main Engine'!$C1841</f>
        <v/>
      </c>
      <c r="H1841" s="6" t="str">
        <f>'CALC | Main Engine'!$E1841</f>
        <v/>
      </c>
      <c r="I1841" s="34" t="str">
        <f>IFERROR('CALC | Main Engine'!$F1841*INDEX(MassUnitsTable[],MATCH($R$3,MassUnitsTable[Mass Units],0),2), "")</f>
        <v/>
      </c>
      <c r="J1841" s="27" t="str">
        <f>IFERROR('CALC | Booster'!$F1841*INDEX(MassUnitsTable[],MATCH($R$3,MassUnitsTable[Mass Units],0),2), "")</f>
        <v/>
      </c>
      <c r="K1841" s="32" t="str">
        <f t="shared" si="149"/>
        <v/>
      </c>
      <c r="L1841" s="34" t="str">
        <f>IFERROR(('CALC | Main Engine'!N1841+'CALC | Booster'!N1841)*INDEX(MassUnitsTable[],MATCH($R$3,MassUnitsTable[Mass Units],0),2), "")</f>
        <v/>
      </c>
      <c r="M1841" s="27" t="str">
        <f>IFERROR(('CALC | Main Engine'!O1841+'CALC | Booster'!O1841)*INDEX(MassUnitsTable[],MATCH($R$3,MassUnitsTable[Mass Units],0),2), "")</f>
        <v/>
      </c>
      <c r="N1841" s="27" t="str">
        <f>IFERROR(('CALC | Main Engine'!P1841+'CALC | Booster'!P1841)*INDEX(MassUnitsTable[],MATCH($R$3,MassUnitsTable[Mass Units],0),2), "")</f>
        <v/>
      </c>
      <c r="O1841" s="27" t="str">
        <f>IFERROR(('CALC | Main Engine'!Q1841+'CALC | Booster'!Q1841)*INDEX(MassUnitsTable[],MATCH($R$3,MassUnitsTable[Mass Units],0),2), "")</f>
        <v/>
      </c>
      <c r="P1841" s="27" t="str">
        <f>IFERROR(('CALC | Main Engine'!R1841+'CALC | Booster'!R1841)*INDEX(MassUnitsTable[],MATCH($R$3,MassUnitsTable[Mass Units],0),2), "")</f>
        <v/>
      </c>
      <c r="Q1841" s="27" t="str">
        <f>IFERROR(('CALC | Main Engine'!S1841+'CALC | Booster'!S1841)*INDEX(MassUnitsTable[],MATCH($R$3,MassUnitsTable[Mass Units],0),2), "")</f>
        <v/>
      </c>
      <c r="R1841" s="32" t="str">
        <f>IFERROR(('CALC | Main Engine'!T1841+'CALC | Booster'!T1841)*INDEX(MassUnitsTable[],MATCH($R$3,MassUnitsTable[Mass Units],0),2), "")</f>
        <v/>
      </c>
      <c r="S1841" s="10"/>
    </row>
    <row r="1842" spans="1:19" x14ac:dyDescent="0.25">
      <c r="A1842" s="10"/>
      <c r="B1842" s="4" t="str">
        <f t="shared" si="145"/>
        <v/>
      </c>
      <c r="C1842" s="5" t="str">
        <f t="shared" si="146"/>
        <v/>
      </c>
      <c r="D1842" s="5" t="str">
        <f t="shared" si="147"/>
        <v/>
      </c>
      <c r="E1842" s="5" t="str">
        <f t="shared" si="148"/>
        <v/>
      </c>
      <c r="F1842" s="5" t="str">
        <f>'CALC | Main Engine'!$B1842</f>
        <v/>
      </c>
      <c r="G1842" s="27" t="str">
        <f>'CALC | Main Engine'!$C1842</f>
        <v/>
      </c>
      <c r="H1842" s="6" t="str">
        <f>'CALC | Main Engine'!$E1842</f>
        <v/>
      </c>
      <c r="I1842" s="34" t="str">
        <f>IFERROR('CALC | Main Engine'!$F1842*INDEX(MassUnitsTable[],MATCH($R$3,MassUnitsTable[Mass Units],0),2), "")</f>
        <v/>
      </c>
      <c r="J1842" s="27" t="str">
        <f>IFERROR('CALC | Booster'!$F1842*INDEX(MassUnitsTable[],MATCH($R$3,MassUnitsTable[Mass Units],0),2), "")</f>
        <v/>
      </c>
      <c r="K1842" s="32" t="str">
        <f t="shared" si="149"/>
        <v/>
      </c>
      <c r="L1842" s="34" t="str">
        <f>IFERROR(('CALC | Main Engine'!N1842+'CALC | Booster'!N1842)*INDEX(MassUnitsTable[],MATCH($R$3,MassUnitsTable[Mass Units],0),2), "")</f>
        <v/>
      </c>
      <c r="M1842" s="27" t="str">
        <f>IFERROR(('CALC | Main Engine'!O1842+'CALC | Booster'!O1842)*INDEX(MassUnitsTable[],MATCH($R$3,MassUnitsTable[Mass Units],0),2), "")</f>
        <v/>
      </c>
      <c r="N1842" s="27" t="str">
        <f>IFERROR(('CALC | Main Engine'!P1842+'CALC | Booster'!P1842)*INDEX(MassUnitsTable[],MATCH($R$3,MassUnitsTable[Mass Units],0),2), "")</f>
        <v/>
      </c>
      <c r="O1842" s="27" t="str">
        <f>IFERROR(('CALC | Main Engine'!Q1842+'CALC | Booster'!Q1842)*INDEX(MassUnitsTable[],MATCH($R$3,MassUnitsTable[Mass Units],0),2), "")</f>
        <v/>
      </c>
      <c r="P1842" s="27" t="str">
        <f>IFERROR(('CALC | Main Engine'!R1842+'CALC | Booster'!R1842)*INDEX(MassUnitsTable[],MATCH($R$3,MassUnitsTable[Mass Units],0),2), "")</f>
        <v/>
      </c>
      <c r="Q1842" s="27" t="str">
        <f>IFERROR(('CALC | Main Engine'!S1842+'CALC | Booster'!S1842)*INDEX(MassUnitsTable[],MATCH($R$3,MassUnitsTable[Mass Units],0),2), "")</f>
        <v/>
      </c>
      <c r="R1842" s="32" t="str">
        <f>IFERROR(('CALC | Main Engine'!T1842+'CALC | Booster'!T1842)*INDEX(MassUnitsTable[],MATCH($R$3,MassUnitsTable[Mass Units],0),2), "")</f>
        <v/>
      </c>
      <c r="S1842" s="10"/>
    </row>
    <row r="1843" spans="1:19" x14ac:dyDescent="0.25">
      <c r="A1843" s="10"/>
      <c r="B1843" s="4" t="str">
        <f t="shared" si="145"/>
        <v/>
      </c>
      <c r="C1843" s="5" t="str">
        <f t="shared" si="146"/>
        <v/>
      </c>
      <c r="D1843" s="5" t="str">
        <f t="shared" si="147"/>
        <v/>
      </c>
      <c r="E1843" s="5" t="str">
        <f t="shared" si="148"/>
        <v/>
      </c>
      <c r="F1843" s="5" t="str">
        <f>'CALC | Main Engine'!$B1843</f>
        <v/>
      </c>
      <c r="G1843" s="27" t="str">
        <f>'CALC | Main Engine'!$C1843</f>
        <v/>
      </c>
      <c r="H1843" s="6" t="str">
        <f>'CALC | Main Engine'!$E1843</f>
        <v/>
      </c>
      <c r="I1843" s="34" t="str">
        <f>IFERROR('CALC | Main Engine'!$F1843*INDEX(MassUnitsTable[],MATCH($R$3,MassUnitsTable[Mass Units],0),2), "")</f>
        <v/>
      </c>
      <c r="J1843" s="27" t="str">
        <f>IFERROR('CALC | Booster'!$F1843*INDEX(MassUnitsTable[],MATCH($R$3,MassUnitsTable[Mass Units],0),2), "")</f>
        <v/>
      </c>
      <c r="K1843" s="32" t="str">
        <f t="shared" si="149"/>
        <v/>
      </c>
      <c r="L1843" s="34" t="str">
        <f>IFERROR(('CALC | Main Engine'!N1843+'CALC | Booster'!N1843)*INDEX(MassUnitsTable[],MATCH($R$3,MassUnitsTable[Mass Units],0),2), "")</f>
        <v/>
      </c>
      <c r="M1843" s="27" t="str">
        <f>IFERROR(('CALC | Main Engine'!O1843+'CALC | Booster'!O1843)*INDEX(MassUnitsTable[],MATCH($R$3,MassUnitsTable[Mass Units],0),2), "")</f>
        <v/>
      </c>
      <c r="N1843" s="27" t="str">
        <f>IFERROR(('CALC | Main Engine'!P1843+'CALC | Booster'!P1843)*INDEX(MassUnitsTable[],MATCH($R$3,MassUnitsTable[Mass Units],0),2), "")</f>
        <v/>
      </c>
      <c r="O1843" s="27" t="str">
        <f>IFERROR(('CALC | Main Engine'!Q1843+'CALC | Booster'!Q1843)*INDEX(MassUnitsTable[],MATCH($R$3,MassUnitsTable[Mass Units],0),2), "")</f>
        <v/>
      </c>
      <c r="P1843" s="27" t="str">
        <f>IFERROR(('CALC | Main Engine'!R1843+'CALC | Booster'!R1843)*INDEX(MassUnitsTable[],MATCH($R$3,MassUnitsTable[Mass Units],0),2), "")</f>
        <v/>
      </c>
      <c r="Q1843" s="27" t="str">
        <f>IFERROR(('CALC | Main Engine'!S1843+'CALC | Booster'!S1843)*INDEX(MassUnitsTable[],MATCH($R$3,MassUnitsTable[Mass Units],0),2), "")</f>
        <v/>
      </c>
      <c r="R1843" s="32" t="str">
        <f>IFERROR(('CALC | Main Engine'!T1843+'CALC | Booster'!T1843)*INDEX(MassUnitsTable[],MATCH($R$3,MassUnitsTable[Mass Units],0),2), "")</f>
        <v/>
      </c>
      <c r="S1843" s="10"/>
    </row>
    <row r="1844" spans="1:19" x14ac:dyDescent="0.25">
      <c r="A1844" s="10"/>
      <c r="B1844" s="4" t="str">
        <f t="shared" si="145"/>
        <v/>
      </c>
      <c r="C1844" s="5" t="str">
        <f t="shared" si="146"/>
        <v/>
      </c>
      <c r="D1844" s="5" t="str">
        <f t="shared" si="147"/>
        <v/>
      </c>
      <c r="E1844" s="5" t="str">
        <f t="shared" si="148"/>
        <v/>
      </c>
      <c r="F1844" s="5" t="str">
        <f>'CALC | Main Engine'!$B1844</f>
        <v/>
      </c>
      <c r="G1844" s="27" t="str">
        <f>'CALC | Main Engine'!$C1844</f>
        <v/>
      </c>
      <c r="H1844" s="6" t="str">
        <f>'CALC | Main Engine'!$E1844</f>
        <v/>
      </c>
      <c r="I1844" s="34" t="str">
        <f>IFERROR('CALC | Main Engine'!$F1844*INDEX(MassUnitsTable[],MATCH($R$3,MassUnitsTable[Mass Units],0),2), "")</f>
        <v/>
      </c>
      <c r="J1844" s="27" t="str">
        <f>IFERROR('CALC | Booster'!$F1844*INDEX(MassUnitsTable[],MATCH($R$3,MassUnitsTable[Mass Units],0),2), "")</f>
        <v/>
      </c>
      <c r="K1844" s="32" t="str">
        <f t="shared" si="149"/>
        <v/>
      </c>
      <c r="L1844" s="34" t="str">
        <f>IFERROR(('CALC | Main Engine'!N1844+'CALC | Booster'!N1844)*INDEX(MassUnitsTable[],MATCH($R$3,MassUnitsTable[Mass Units],0),2), "")</f>
        <v/>
      </c>
      <c r="M1844" s="27" t="str">
        <f>IFERROR(('CALC | Main Engine'!O1844+'CALC | Booster'!O1844)*INDEX(MassUnitsTable[],MATCH($R$3,MassUnitsTable[Mass Units],0),2), "")</f>
        <v/>
      </c>
      <c r="N1844" s="27" t="str">
        <f>IFERROR(('CALC | Main Engine'!P1844+'CALC | Booster'!P1844)*INDEX(MassUnitsTable[],MATCH($R$3,MassUnitsTable[Mass Units],0),2), "")</f>
        <v/>
      </c>
      <c r="O1844" s="27" t="str">
        <f>IFERROR(('CALC | Main Engine'!Q1844+'CALC | Booster'!Q1844)*INDEX(MassUnitsTable[],MATCH($R$3,MassUnitsTable[Mass Units],0),2), "")</f>
        <v/>
      </c>
      <c r="P1844" s="27" t="str">
        <f>IFERROR(('CALC | Main Engine'!R1844+'CALC | Booster'!R1844)*INDEX(MassUnitsTable[],MATCH($R$3,MassUnitsTable[Mass Units],0),2), "")</f>
        <v/>
      </c>
      <c r="Q1844" s="27" t="str">
        <f>IFERROR(('CALC | Main Engine'!S1844+'CALC | Booster'!S1844)*INDEX(MassUnitsTable[],MATCH($R$3,MassUnitsTable[Mass Units],0),2), "")</f>
        <v/>
      </c>
      <c r="R1844" s="32" t="str">
        <f>IFERROR(('CALC | Main Engine'!T1844+'CALC | Booster'!T1844)*INDEX(MassUnitsTable[],MATCH($R$3,MassUnitsTable[Mass Units],0),2), "")</f>
        <v/>
      </c>
      <c r="S1844" s="10"/>
    </row>
    <row r="1845" spans="1:19" x14ac:dyDescent="0.25">
      <c r="A1845" s="10"/>
      <c r="B1845" s="4" t="str">
        <f t="shared" si="145"/>
        <v/>
      </c>
      <c r="C1845" s="5" t="str">
        <f t="shared" si="146"/>
        <v/>
      </c>
      <c r="D1845" s="5" t="str">
        <f t="shared" si="147"/>
        <v/>
      </c>
      <c r="E1845" s="5" t="str">
        <f t="shared" si="148"/>
        <v/>
      </c>
      <c r="F1845" s="5" t="str">
        <f>'CALC | Main Engine'!$B1845</f>
        <v/>
      </c>
      <c r="G1845" s="27" t="str">
        <f>'CALC | Main Engine'!$C1845</f>
        <v/>
      </c>
      <c r="H1845" s="6" t="str">
        <f>'CALC | Main Engine'!$E1845</f>
        <v/>
      </c>
      <c r="I1845" s="34" t="str">
        <f>IFERROR('CALC | Main Engine'!$F1845*INDEX(MassUnitsTable[],MATCH($R$3,MassUnitsTable[Mass Units],0),2), "")</f>
        <v/>
      </c>
      <c r="J1845" s="27" t="str">
        <f>IFERROR('CALC | Booster'!$F1845*INDEX(MassUnitsTable[],MATCH($R$3,MassUnitsTable[Mass Units],0),2), "")</f>
        <v/>
      </c>
      <c r="K1845" s="32" t="str">
        <f t="shared" si="149"/>
        <v/>
      </c>
      <c r="L1845" s="34" t="str">
        <f>IFERROR(('CALC | Main Engine'!N1845+'CALC | Booster'!N1845)*INDEX(MassUnitsTable[],MATCH($R$3,MassUnitsTable[Mass Units],0),2), "")</f>
        <v/>
      </c>
      <c r="M1845" s="27" t="str">
        <f>IFERROR(('CALC | Main Engine'!O1845+'CALC | Booster'!O1845)*INDEX(MassUnitsTable[],MATCH($R$3,MassUnitsTable[Mass Units],0),2), "")</f>
        <v/>
      </c>
      <c r="N1845" s="27" t="str">
        <f>IFERROR(('CALC | Main Engine'!P1845+'CALC | Booster'!P1845)*INDEX(MassUnitsTable[],MATCH($R$3,MassUnitsTable[Mass Units],0),2), "")</f>
        <v/>
      </c>
      <c r="O1845" s="27" t="str">
        <f>IFERROR(('CALC | Main Engine'!Q1845+'CALC | Booster'!Q1845)*INDEX(MassUnitsTable[],MATCH($R$3,MassUnitsTable[Mass Units],0),2), "")</f>
        <v/>
      </c>
      <c r="P1845" s="27" t="str">
        <f>IFERROR(('CALC | Main Engine'!R1845+'CALC | Booster'!R1845)*INDEX(MassUnitsTable[],MATCH($R$3,MassUnitsTable[Mass Units],0),2), "")</f>
        <v/>
      </c>
      <c r="Q1845" s="27" t="str">
        <f>IFERROR(('CALC | Main Engine'!S1845+'CALC | Booster'!S1845)*INDEX(MassUnitsTable[],MATCH($R$3,MassUnitsTable[Mass Units],0),2), "")</f>
        <v/>
      </c>
      <c r="R1845" s="32" t="str">
        <f>IFERROR(('CALC | Main Engine'!T1845+'CALC | Booster'!T1845)*INDEX(MassUnitsTable[],MATCH($R$3,MassUnitsTable[Mass Units],0),2), "")</f>
        <v/>
      </c>
      <c r="S1845" s="10"/>
    </row>
    <row r="1846" spans="1:19" x14ac:dyDescent="0.25">
      <c r="A1846" s="10"/>
      <c r="B1846" s="4" t="str">
        <f t="shared" si="145"/>
        <v/>
      </c>
      <c r="C1846" s="5" t="str">
        <f t="shared" si="146"/>
        <v/>
      </c>
      <c r="D1846" s="5" t="str">
        <f t="shared" si="147"/>
        <v/>
      </c>
      <c r="E1846" s="5" t="str">
        <f t="shared" si="148"/>
        <v/>
      </c>
      <c r="F1846" s="5" t="str">
        <f>'CALC | Main Engine'!$B1846</f>
        <v/>
      </c>
      <c r="G1846" s="27" t="str">
        <f>'CALC | Main Engine'!$C1846</f>
        <v/>
      </c>
      <c r="H1846" s="6" t="str">
        <f>'CALC | Main Engine'!$E1846</f>
        <v/>
      </c>
      <c r="I1846" s="34" t="str">
        <f>IFERROR('CALC | Main Engine'!$F1846*INDEX(MassUnitsTable[],MATCH($R$3,MassUnitsTable[Mass Units],0),2), "")</f>
        <v/>
      </c>
      <c r="J1846" s="27" t="str">
        <f>IFERROR('CALC | Booster'!$F1846*INDEX(MassUnitsTable[],MATCH($R$3,MassUnitsTable[Mass Units],0),2), "")</f>
        <v/>
      </c>
      <c r="K1846" s="32" t="str">
        <f t="shared" si="149"/>
        <v/>
      </c>
      <c r="L1846" s="34" t="str">
        <f>IFERROR(('CALC | Main Engine'!N1846+'CALC | Booster'!N1846)*INDEX(MassUnitsTable[],MATCH($R$3,MassUnitsTable[Mass Units],0),2), "")</f>
        <v/>
      </c>
      <c r="M1846" s="27" t="str">
        <f>IFERROR(('CALC | Main Engine'!O1846+'CALC | Booster'!O1846)*INDEX(MassUnitsTable[],MATCH($R$3,MassUnitsTable[Mass Units],0),2), "")</f>
        <v/>
      </c>
      <c r="N1846" s="27" t="str">
        <f>IFERROR(('CALC | Main Engine'!P1846+'CALC | Booster'!P1846)*INDEX(MassUnitsTable[],MATCH($R$3,MassUnitsTable[Mass Units],0),2), "")</f>
        <v/>
      </c>
      <c r="O1846" s="27" t="str">
        <f>IFERROR(('CALC | Main Engine'!Q1846+'CALC | Booster'!Q1846)*INDEX(MassUnitsTable[],MATCH($R$3,MassUnitsTable[Mass Units],0),2), "")</f>
        <v/>
      </c>
      <c r="P1846" s="27" t="str">
        <f>IFERROR(('CALC | Main Engine'!R1846+'CALC | Booster'!R1846)*INDEX(MassUnitsTable[],MATCH($R$3,MassUnitsTable[Mass Units],0),2), "")</f>
        <v/>
      </c>
      <c r="Q1846" s="27" t="str">
        <f>IFERROR(('CALC | Main Engine'!S1846+'CALC | Booster'!S1846)*INDEX(MassUnitsTable[],MATCH($R$3,MassUnitsTable[Mass Units],0),2), "")</f>
        <v/>
      </c>
      <c r="R1846" s="32" t="str">
        <f>IFERROR(('CALC | Main Engine'!T1846+'CALC | Booster'!T1846)*INDEX(MassUnitsTable[],MATCH($R$3,MassUnitsTable[Mass Units],0),2), "")</f>
        <v/>
      </c>
      <c r="S1846" s="10"/>
    </row>
    <row r="1847" spans="1:19" x14ac:dyDescent="0.25">
      <c r="A1847" s="10"/>
      <c r="B1847" s="4" t="str">
        <f t="shared" si="145"/>
        <v/>
      </c>
      <c r="C1847" s="5" t="str">
        <f t="shared" si="146"/>
        <v/>
      </c>
      <c r="D1847" s="5" t="str">
        <f t="shared" si="147"/>
        <v/>
      </c>
      <c r="E1847" s="5" t="str">
        <f t="shared" si="148"/>
        <v/>
      </c>
      <c r="F1847" s="5" t="str">
        <f>'CALC | Main Engine'!$B1847</f>
        <v/>
      </c>
      <c r="G1847" s="27" t="str">
        <f>'CALC | Main Engine'!$C1847</f>
        <v/>
      </c>
      <c r="H1847" s="6" t="str">
        <f>'CALC | Main Engine'!$E1847</f>
        <v/>
      </c>
      <c r="I1847" s="34" t="str">
        <f>IFERROR('CALC | Main Engine'!$F1847*INDEX(MassUnitsTable[],MATCH($R$3,MassUnitsTable[Mass Units],0),2), "")</f>
        <v/>
      </c>
      <c r="J1847" s="27" t="str">
        <f>IFERROR('CALC | Booster'!$F1847*INDEX(MassUnitsTable[],MATCH($R$3,MassUnitsTable[Mass Units],0),2), "")</f>
        <v/>
      </c>
      <c r="K1847" s="32" t="str">
        <f t="shared" si="149"/>
        <v/>
      </c>
      <c r="L1847" s="34" t="str">
        <f>IFERROR(('CALC | Main Engine'!N1847+'CALC | Booster'!N1847)*INDEX(MassUnitsTable[],MATCH($R$3,MassUnitsTable[Mass Units],0),2), "")</f>
        <v/>
      </c>
      <c r="M1847" s="27" t="str">
        <f>IFERROR(('CALC | Main Engine'!O1847+'CALC | Booster'!O1847)*INDEX(MassUnitsTable[],MATCH($R$3,MassUnitsTable[Mass Units],0),2), "")</f>
        <v/>
      </c>
      <c r="N1847" s="27" t="str">
        <f>IFERROR(('CALC | Main Engine'!P1847+'CALC | Booster'!P1847)*INDEX(MassUnitsTable[],MATCH($R$3,MassUnitsTable[Mass Units],0),2), "")</f>
        <v/>
      </c>
      <c r="O1847" s="27" t="str">
        <f>IFERROR(('CALC | Main Engine'!Q1847+'CALC | Booster'!Q1847)*INDEX(MassUnitsTable[],MATCH($R$3,MassUnitsTable[Mass Units],0),2), "")</f>
        <v/>
      </c>
      <c r="P1847" s="27" t="str">
        <f>IFERROR(('CALC | Main Engine'!R1847+'CALC | Booster'!R1847)*INDEX(MassUnitsTable[],MATCH($R$3,MassUnitsTable[Mass Units],0),2), "")</f>
        <v/>
      </c>
      <c r="Q1847" s="27" t="str">
        <f>IFERROR(('CALC | Main Engine'!S1847+'CALC | Booster'!S1847)*INDEX(MassUnitsTable[],MATCH($R$3,MassUnitsTable[Mass Units],0),2), "")</f>
        <v/>
      </c>
      <c r="R1847" s="32" t="str">
        <f>IFERROR(('CALC | Main Engine'!T1847+'CALC | Booster'!T1847)*INDEX(MassUnitsTable[],MATCH($R$3,MassUnitsTable[Mass Units],0),2), "")</f>
        <v/>
      </c>
      <c r="S1847" s="10"/>
    </row>
    <row r="1848" spans="1:19" x14ac:dyDescent="0.25">
      <c r="A1848" s="10"/>
      <c r="B1848" s="4" t="str">
        <f t="shared" si="145"/>
        <v/>
      </c>
      <c r="C1848" s="5" t="str">
        <f t="shared" si="146"/>
        <v/>
      </c>
      <c r="D1848" s="5" t="str">
        <f t="shared" si="147"/>
        <v/>
      </c>
      <c r="E1848" s="5" t="str">
        <f t="shared" si="148"/>
        <v/>
      </c>
      <c r="F1848" s="5" t="str">
        <f>'CALC | Main Engine'!$B1848</f>
        <v/>
      </c>
      <c r="G1848" s="27" t="str">
        <f>'CALC | Main Engine'!$C1848</f>
        <v/>
      </c>
      <c r="H1848" s="6" t="str">
        <f>'CALC | Main Engine'!$E1848</f>
        <v/>
      </c>
      <c r="I1848" s="34" t="str">
        <f>IFERROR('CALC | Main Engine'!$F1848*INDEX(MassUnitsTable[],MATCH($R$3,MassUnitsTable[Mass Units],0),2), "")</f>
        <v/>
      </c>
      <c r="J1848" s="27" t="str">
        <f>IFERROR('CALC | Booster'!$F1848*INDEX(MassUnitsTable[],MATCH($R$3,MassUnitsTable[Mass Units],0),2), "")</f>
        <v/>
      </c>
      <c r="K1848" s="32" t="str">
        <f t="shared" si="149"/>
        <v/>
      </c>
      <c r="L1848" s="34" t="str">
        <f>IFERROR(('CALC | Main Engine'!N1848+'CALC | Booster'!N1848)*INDEX(MassUnitsTable[],MATCH($R$3,MassUnitsTable[Mass Units],0),2), "")</f>
        <v/>
      </c>
      <c r="M1848" s="27" t="str">
        <f>IFERROR(('CALC | Main Engine'!O1848+'CALC | Booster'!O1848)*INDEX(MassUnitsTable[],MATCH($R$3,MassUnitsTable[Mass Units],0),2), "")</f>
        <v/>
      </c>
      <c r="N1848" s="27" t="str">
        <f>IFERROR(('CALC | Main Engine'!P1848+'CALC | Booster'!P1848)*INDEX(MassUnitsTable[],MATCH($R$3,MassUnitsTable[Mass Units],0),2), "")</f>
        <v/>
      </c>
      <c r="O1848" s="27" t="str">
        <f>IFERROR(('CALC | Main Engine'!Q1848+'CALC | Booster'!Q1848)*INDEX(MassUnitsTable[],MATCH($R$3,MassUnitsTable[Mass Units],0),2), "")</f>
        <v/>
      </c>
      <c r="P1848" s="27" t="str">
        <f>IFERROR(('CALC | Main Engine'!R1848+'CALC | Booster'!R1848)*INDEX(MassUnitsTable[],MATCH($R$3,MassUnitsTable[Mass Units],0),2), "")</f>
        <v/>
      </c>
      <c r="Q1848" s="27" t="str">
        <f>IFERROR(('CALC | Main Engine'!S1848+'CALC | Booster'!S1848)*INDEX(MassUnitsTable[],MATCH($R$3,MassUnitsTable[Mass Units],0),2), "")</f>
        <v/>
      </c>
      <c r="R1848" s="32" t="str">
        <f>IFERROR(('CALC | Main Engine'!T1848+'CALC | Booster'!T1848)*INDEX(MassUnitsTable[],MATCH($R$3,MassUnitsTable[Mass Units],0),2), "")</f>
        <v/>
      </c>
      <c r="S1848" s="10"/>
    </row>
    <row r="1849" spans="1:19" x14ac:dyDescent="0.25">
      <c r="A1849" s="10"/>
      <c r="B1849" s="4" t="str">
        <f t="shared" si="145"/>
        <v/>
      </c>
      <c r="C1849" s="5" t="str">
        <f t="shared" si="146"/>
        <v/>
      </c>
      <c r="D1849" s="5" t="str">
        <f t="shared" si="147"/>
        <v/>
      </c>
      <c r="E1849" s="5" t="str">
        <f t="shared" si="148"/>
        <v/>
      </c>
      <c r="F1849" s="5" t="str">
        <f>'CALC | Main Engine'!$B1849</f>
        <v/>
      </c>
      <c r="G1849" s="27" t="str">
        <f>'CALC | Main Engine'!$C1849</f>
        <v/>
      </c>
      <c r="H1849" s="6" t="str">
        <f>'CALC | Main Engine'!$E1849</f>
        <v/>
      </c>
      <c r="I1849" s="34" t="str">
        <f>IFERROR('CALC | Main Engine'!$F1849*INDEX(MassUnitsTable[],MATCH($R$3,MassUnitsTable[Mass Units],0),2), "")</f>
        <v/>
      </c>
      <c r="J1849" s="27" t="str">
        <f>IFERROR('CALC | Booster'!$F1849*INDEX(MassUnitsTable[],MATCH($R$3,MassUnitsTable[Mass Units],0),2), "")</f>
        <v/>
      </c>
      <c r="K1849" s="32" t="str">
        <f t="shared" si="149"/>
        <v/>
      </c>
      <c r="L1849" s="34" t="str">
        <f>IFERROR(('CALC | Main Engine'!N1849+'CALC | Booster'!N1849)*INDEX(MassUnitsTable[],MATCH($R$3,MassUnitsTable[Mass Units],0),2), "")</f>
        <v/>
      </c>
      <c r="M1849" s="27" t="str">
        <f>IFERROR(('CALC | Main Engine'!O1849+'CALC | Booster'!O1849)*INDEX(MassUnitsTable[],MATCH($R$3,MassUnitsTable[Mass Units],0),2), "")</f>
        <v/>
      </c>
      <c r="N1849" s="27" t="str">
        <f>IFERROR(('CALC | Main Engine'!P1849+'CALC | Booster'!P1849)*INDEX(MassUnitsTable[],MATCH($R$3,MassUnitsTable[Mass Units],0),2), "")</f>
        <v/>
      </c>
      <c r="O1849" s="27" t="str">
        <f>IFERROR(('CALC | Main Engine'!Q1849+'CALC | Booster'!Q1849)*INDEX(MassUnitsTable[],MATCH($R$3,MassUnitsTable[Mass Units],0),2), "")</f>
        <v/>
      </c>
      <c r="P1849" s="27" t="str">
        <f>IFERROR(('CALC | Main Engine'!R1849+'CALC | Booster'!R1849)*INDEX(MassUnitsTable[],MATCH($R$3,MassUnitsTable[Mass Units],0),2), "")</f>
        <v/>
      </c>
      <c r="Q1849" s="27" t="str">
        <f>IFERROR(('CALC | Main Engine'!S1849+'CALC | Booster'!S1849)*INDEX(MassUnitsTable[],MATCH($R$3,MassUnitsTable[Mass Units],0),2), "")</f>
        <v/>
      </c>
      <c r="R1849" s="32" t="str">
        <f>IFERROR(('CALC | Main Engine'!T1849+'CALC | Booster'!T1849)*INDEX(MassUnitsTable[],MATCH($R$3,MassUnitsTable[Mass Units],0),2), "")</f>
        <v/>
      </c>
      <c r="S1849" s="10"/>
    </row>
    <row r="1850" spans="1:19" x14ac:dyDescent="0.25">
      <c r="A1850" s="10"/>
      <c r="B1850" s="4" t="str">
        <f t="shared" si="145"/>
        <v/>
      </c>
      <c r="C1850" s="5" t="str">
        <f t="shared" si="146"/>
        <v/>
      </c>
      <c r="D1850" s="5" t="str">
        <f t="shared" si="147"/>
        <v/>
      </c>
      <c r="E1850" s="5" t="str">
        <f t="shared" si="148"/>
        <v/>
      </c>
      <c r="F1850" s="5" t="str">
        <f>'CALC | Main Engine'!$B1850</f>
        <v/>
      </c>
      <c r="G1850" s="27" t="str">
        <f>'CALC | Main Engine'!$C1850</f>
        <v/>
      </c>
      <c r="H1850" s="6" t="str">
        <f>'CALC | Main Engine'!$E1850</f>
        <v/>
      </c>
      <c r="I1850" s="34" t="str">
        <f>IFERROR('CALC | Main Engine'!$F1850*INDEX(MassUnitsTable[],MATCH($R$3,MassUnitsTable[Mass Units],0),2), "")</f>
        <v/>
      </c>
      <c r="J1850" s="27" t="str">
        <f>IFERROR('CALC | Booster'!$F1850*INDEX(MassUnitsTable[],MATCH($R$3,MassUnitsTable[Mass Units],0),2), "")</f>
        <v/>
      </c>
      <c r="K1850" s="32" t="str">
        <f t="shared" si="149"/>
        <v/>
      </c>
      <c r="L1850" s="34" t="str">
        <f>IFERROR(('CALC | Main Engine'!N1850+'CALC | Booster'!N1850)*INDEX(MassUnitsTable[],MATCH($R$3,MassUnitsTable[Mass Units],0),2), "")</f>
        <v/>
      </c>
      <c r="M1850" s="27" t="str">
        <f>IFERROR(('CALC | Main Engine'!O1850+'CALC | Booster'!O1850)*INDEX(MassUnitsTable[],MATCH($R$3,MassUnitsTable[Mass Units],0),2), "")</f>
        <v/>
      </c>
      <c r="N1850" s="27" t="str">
        <f>IFERROR(('CALC | Main Engine'!P1850+'CALC | Booster'!P1850)*INDEX(MassUnitsTable[],MATCH($R$3,MassUnitsTable[Mass Units],0),2), "")</f>
        <v/>
      </c>
      <c r="O1850" s="27" t="str">
        <f>IFERROR(('CALC | Main Engine'!Q1850+'CALC | Booster'!Q1850)*INDEX(MassUnitsTable[],MATCH($R$3,MassUnitsTable[Mass Units],0),2), "")</f>
        <v/>
      </c>
      <c r="P1850" s="27" t="str">
        <f>IFERROR(('CALC | Main Engine'!R1850+'CALC | Booster'!R1850)*INDEX(MassUnitsTable[],MATCH($R$3,MassUnitsTable[Mass Units],0),2), "")</f>
        <v/>
      </c>
      <c r="Q1850" s="27" t="str">
        <f>IFERROR(('CALC | Main Engine'!S1850+'CALC | Booster'!S1850)*INDEX(MassUnitsTable[],MATCH($R$3,MassUnitsTable[Mass Units],0),2), "")</f>
        <v/>
      </c>
      <c r="R1850" s="32" t="str">
        <f>IFERROR(('CALC | Main Engine'!T1850+'CALC | Booster'!T1850)*INDEX(MassUnitsTable[],MATCH($R$3,MassUnitsTable[Mass Units],0),2), "")</f>
        <v/>
      </c>
      <c r="S1850" s="10"/>
    </row>
    <row r="1851" spans="1:19" x14ac:dyDescent="0.25">
      <c r="A1851" s="10"/>
      <c r="B1851" s="4" t="str">
        <f t="shared" si="145"/>
        <v/>
      </c>
      <c r="C1851" s="5" t="str">
        <f t="shared" si="146"/>
        <v/>
      </c>
      <c r="D1851" s="5" t="str">
        <f t="shared" si="147"/>
        <v/>
      </c>
      <c r="E1851" s="5" t="str">
        <f t="shared" si="148"/>
        <v/>
      </c>
      <c r="F1851" s="5" t="str">
        <f>'CALC | Main Engine'!$B1851</f>
        <v/>
      </c>
      <c r="G1851" s="27" t="str">
        <f>'CALC | Main Engine'!$C1851</f>
        <v/>
      </c>
      <c r="H1851" s="6" t="str">
        <f>'CALC | Main Engine'!$E1851</f>
        <v/>
      </c>
      <c r="I1851" s="34" t="str">
        <f>IFERROR('CALC | Main Engine'!$F1851*INDEX(MassUnitsTable[],MATCH($R$3,MassUnitsTable[Mass Units],0),2), "")</f>
        <v/>
      </c>
      <c r="J1851" s="27" t="str">
        <f>IFERROR('CALC | Booster'!$F1851*INDEX(MassUnitsTable[],MATCH($R$3,MassUnitsTable[Mass Units],0),2), "")</f>
        <v/>
      </c>
      <c r="K1851" s="32" t="str">
        <f t="shared" si="149"/>
        <v/>
      </c>
      <c r="L1851" s="34" t="str">
        <f>IFERROR(('CALC | Main Engine'!N1851+'CALC | Booster'!N1851)*INDEX(MassUnitsTable[],MATCH($R$3,MassUnitsTable[Mass Units],0),2), "")</f>
        <v/>
      </c>
      <c r="M1851" s="27" t="str">
        <f>IFERROR(('CALC | Main Engine'!O1851+'CALC | Booster'!O1851)*INDEX(MassUnitsTable[],MATCH($R$3,MassUnitsTable[Mass Units],0),2), "")</f>
        <v/>
      </c>
      <c r="N1851" s="27" t="str">
        <f>IFERROR(('CALC | Main Engine'!P1851+'CALC | Booster'!P1851)*INDEX(MassUnitsTable[],MATCH($R$3,MassUnitsTable[Mass Units],0),2), "")</f>
        <v/>
      </c>
      <c r="O1851" s="27" t="str">
        <f>IFERROR(('CALC | Main Engine'!Q1851+'CALC | Booster'!Q1851)*INDEX(MassUnitsTable[],MATCH($R$3,MassUnitsTable[Mass Units],0),2), "")</f>
        <v/>
      </c>
      <c r="P1851" s="27" t="str">
        <f>IFERROR(('CALC | Main Engine'!R1851+'CALC | Booster'!R1851)*INDEX(MassUnitsTable[],MATCH($R$3,MassUnitsTable[Mass Units],0),2), "")</f>
        <v/>
      </c>
      <c r="Q1851" s="27" t="str">
        <f>IFERROR(('CALC | Main Engine'!S1851+'CALC | Booster'!S1851)*INDEX(MassUnitsTable[],MATCH($R$3,MassUnitsTable[Mass Units],0),2), "")</f>
        <v/>
      </c>
      <c r="R1851" s="32" t="str">
        <f>IFERROR(('CALC | Main Engine'!T1851+'CALC | Booster'!T1851)*INDEX(MassUnitsTable[],MATCH($R$3,MassUnitsTable[Mass Units],0),2), "")</f>
        <v/>
      </c>
      <c r="S1851" s="10"/>
    </row>
    <row r="1852" spans="1:19" x14ac:dyDescent="0.25">
      <c r="A1852" s="10"/>
      <c r="B1852" s="4" t="str">
        <f t="shared" si="145"/>
        <v/>
      </c>
      <c r="C1852" s="5" t="str">
        <f t="shared" si="146"/>
        <v/>
      </c>
      <c r="D1852" s="5" t="str">
        <f t="shared" si="147"/>
        <v/>
      </c>
      <c r="E1852" s="5" t="str">
        <f t="shared" si="148"/>
        <v/>
      </c>
      <c r="F1852" s="5" t="str">
        <f>'CALC | Main Engine'!$B1852</f>
        <v/>
      </c>
      <c r="G1852" s="27" t="str">
        <f>'CALC | Main Engine'!$C1852</f>
        <v/>
      </c>
      <c r="H1852" s="6" t="str">
        <f>'CALC | Main Engine'!$E1852</f>
        <v/>
      </c>
      <c r="I1852" s="34" t="str">
        <f>IFERROR('CALC | Main Engine'!$F1852*INDEX(MassUnitsTable[],MATCH($R$3,MassUnitsTable[Mass Units],0),2), "")</f>
        <v/>
      </c>
      <c r="J1852" s="27" t="str">
        <f>IFERROR('CALC | Booster'!$F1852*INDEX(MassUnitsTable[],MATCH($R$3,MassUnitsTable[Mass Units],0),2), "")</f>
        <v/>
      </c>
      <c r="K1852" s="32" t="str">
        <f t="shared" si="149"/>
        <v/>
      </c>
      <c r="L1852" s="34" t="str">
        <f>IFERROR(('CALC | Main Engine'!N1852+'CALC | Booster'!N1852)*INDEX(MassUnitsTable[],MATCH($R$3,MassUnitsTable[Mass Units],0),2), "")</f>
        <v/>
      </c>
      <c r="M1852" s="27" t="str">
        <f>IFERROR(('CALC | Main Engine'!O1852+'CALC | Booster'!O1852)*INDEX(MassUnitsTable[],MATCH($R$3,MassUnitsTable[Mass Units],0),2), "")</f>
        <v/>
      </c>
      <c r="N1852" s="27" t="str">
        <f>IFERROR(('CALC | Main Engine'!P1852+'CALC | Booster'!P1852)*INDEX(MassUnitsTable[],MATCH($R$3,MassUnitsTable[Mass Units],0),2), "")</f>
        <v/>
      </c>
      <c r="O1852" s="27" t="str">
        <f>IFERROR(('CALC | Main Engine'!Q1852+'CALC | Booster'!Q1852)*INDEX(MassUnitsTable[],MATCH($R$3,MassUnitsTable[Mass Units],0),2), "")</f>
        <v/>
      </c>
      <c r="P1852" s="27" t="str">
        <f>IFERROR(('CALC | Main Engine'!R1852+'CALC | Booster'!R1852)*INDEX(MassUnitsTable[],MATCH($R$3,MassUnitsTable[Mass Units],0),2), "")</f>
        <v/>
      </c>
      <c r="Q1852" s="27" t="str">
        <f>IFERROR(('CALC | Main Engine'!S1852+'CALC | Booster'!S1852)*INDEX(MassUnitsTable[],MATCH($R$3,MassUnitsTable[Mass Units],0),2), "")</f>
        <v/>
      </c>
      <c r="R1852" s="32" t="str">
        <f>IFERROR(('CALC | Main Engine'!T1852+'CALC | Booster'!T1852)*INDEX(MassUnitsTable[],MATCH($R$3,MassUnitsTable[Mass Units],0),2), "")</f>
        <v/>
      </c>
      <c r="S1852" s="10"/>
    </row>
    <row r="1853" spans="1:19" x14ac:dyDescent="0.25">
      <c r="A1853" s="10"/>
      <c r="B1853" s="4" t="str">
        <f t="shared" si="145"/>
        <v/>
      </c>
      <c r="C1853" s="5" t="str">
        <f t="shared" si="146"/>
        <v/>
      </c>
      <c r="D1853" s="5" t="str">
        <f t="shared" si="147"/>
        <v/>
      </c>
      <c r="E1853" s="5" t="str">
        <f t="shared" si="148"/>
        <v/>
      </c>
      <c r="F1853" s="5" t="str">
        <f>'CALC | Main Engine'!$B1853</f>
        <v/>
      </c>
      <c r="G1853" s="27" t="str">
        <f>'CALC | Main Engine'!$C1853</f>
        <v/>
      </c>
      <c r="H1853" s="6" t="str">
        <f>'CALC | Main Engine'!$E1853</f>
        <v/>
      </c>
      <c r="I1853" s="34" t="str">
        <f>IFERROR('CALC | Main Engine'!$F1853*INDEX(MassUnitsTable[],MATCH($R$3,MassUnitsTable[Mass Units],0),2), "")</f>
        <v/>
      </c>
      <c r="J1853" s="27" t="str">
        <f>IFERROR('CALC | Booster'!$F1853*INDEX(MassUnitsTable[],MATCH($R$3,MassUnitsTable[Mass Units],0),2), "")</f>
        <v/>
      </c>
      <c r="K1853" s="32" t="str">
        <f t="shared" si="149"/>
        <v/>
      </c>
      <c r="L1853" s="34" t="str">
        <f>IFERROR(('CALC | Main Engine'!N1853+'CALC | Booster'!N1853)*INDEX(MassUnitsTable[],MATCH($R$3,MassUnitsTable[Mass Units],0),2), "")</f>
        <v/>
      </c>
      <c r="M1853" s="27" t="str">
        <f>IFERROR(('CALC | Main Engine'!O1853+'CALC | Booster'!O1853)*INDEX(MassUnitsTable[],MATCH($R$3,MassUnitsTable[Mass Units],0),2), "")</f>
        <v/>
      </c>
      <c r="N1853" s="27" t="str">
        <f>IFERROR(('CALC | Main Engine'!P1853+'CALC | Booster'!P1853)*INDEX(MassUnitsTable[],MATCH($R$3,MassUnitsTable[Mass Units],0),2), "")</f>
        <v/>
      </c>
      <c r="O1853" s="27" t="str">
        <f>IFERROR(('CALC | Main Engine'!Q1853+'CALC | Booster'!Q1853)*INDEX(MassUnitsTable[],MATCH($R$3,MassUnitsTable[Mass Units],0),2), "")</f>
        <v/>
      </c>
      <c r="P1853" s="27" t="str">
        <f>IFERROR(('CALC | Main Engine'!R1853+'CALC | Booster'!R1853)*INDEX(MassUnitsTable[],MATCH($R$3,MassUnitsTable[Mass Units],0),2), "")</f>
        <v/>
      </c>
      <c r="Q1853" s="27" t="str">
        <f>IFERROR(('CALC | Main Engine'!S1853+'CALC | Booster'!S1853)*INDEX(MassUnitsTable[],MATCH($R$3,MassUnitsTable[Mass Units],0),2), "")</f>
        <v/>
      </c>
      <c r="R1853" s="32" t="str">
        <f>IFERROR(('CALC | Main Engine'!T1853+'CALC | Booster'!T1853)*INDEX(MassUnitsTable[],MATCH($R$3,MassUnitsTable[Mass Units],0),2), "")</f>
        <v/>
      </c>
      <c r="S1853" s="10"/>
    </row>
    <row r="1854" spans="1:19" x14ac:dyDescent="0.25">
      <c r="A1854" s="10"/>
      <c r="B1854" s="4" t="str">
        <f t="shared" si="145"/>
        <v/>
      </c>
      <c r="C1854" s="5" t="str">
        <f t="shared" si="146"/>
        <v/>
      </c>
      <c r="D1854" s="5" t="str">
        <f t="shared" si="147"/>
        <v/>
      </c>
      <c r="E1854" s="5" t="str">
        <f t="shared" si="148"/>
        <v/>
      </c>
      <c r="F1854" s="5" t="str">
        <f>'CALC | Main Engine'!$B1854</f>
        <v/>
      </c>
      <c r="G1854" s="27" t="str">
        <f>'CALC | Main Engine'!$C1854</f>
        <v/>
      </c>
      <c r="H1854" s="6" t="str">
        <f>'CALC | Main Engine'!$E1854</f>
        <v/>
      </c>
      <c r="I1854" s="34" t="str">
        <f>IFERROR('CALC | Main Engine'!$F1854*INDEX(MassUnitsTable[],MATCH($R$3,MassUnitsTable[Mass Units],0),2), "")</f>
        <v/>
      </c>
      <c r="J1854" s="27" t="str">
        <f>IFERROR('CALC | Booster'!$F1854*INDEX(MassUnitsTable[],MATCH($R$3,MassUnitsTable[Mass Units],0),2), "")</f>
        <v/>
      </c>
      <c r="K1854" s="32" t="str">
        <f t="shared" si="149"/>
        <v/>
      </c>
      <c r="L1854" s="34" t="str">
        <f>IFERROR(('CALC | Main Engine'!N1854+'CALC | Booster'!N1854)*INDEX(MassUnitsTable[],MATCH($R$3,MassUnitsTable[Mass Units],0),2), "")</f>
        <v/>
      </c>
      <c r="M1854" s="27" t="str">
        <f>IFERROR(('CALC | Main Engine'!O1854+'CALC | Booster'!O1854)*INDEX(MassUnitsTable[],MATCH($R$3,MassUnitsTable[Mass Units],0),2), "")</f>
        <v/>
      </c>
      <c r="N1854" s="27" t="str">
        <f>IFERROR(('CALC | Main Engine'!P1854+'CALC | Booster'!P1854)*INDEX(MassUnitsTable[],MATCH($R$3,MassUnitsTable[Mass Units],0),2), "")</f>
        <v/>
      </c>
      <c r="O1854" s="27" t="str">
        <f>IFERROR(('CALC | Main Engine'!Q1854+'CALC | Booster'!Q1854)*INDEX(MassUnitsTable[],MATCH($R$3,MassUnitsTable[Mass Units],0),2), "")</f>
        <v/>
      </c>
      <c r="P1854" s="27" t="str">
        <f>IFERROR(('CALC | Main Engine'!R1854+'CALC | Booster'!R1854)*INDEX(MassUnitsTable[],MATCH($R$3,MassUnitsTable[Mass Units],0),2), "")</f>
        <v/>
      </c>
      <c r="Q1854" s="27" t="str">
        <f>IFERROR(('CALC | Main Engine'!S1854+'CALC | Booster'!S1854)*INDEX(MassUnitsTable[],MATCH($R$3,MassUnitsTable[Mass Units],0),2), "")</f>
        <v/>
      </c>
      <c r="R1854" s="32" t="str">
        <f>IFERROR(('CALC | Main Engine'!T1854+'CALC | Booster'!T1854)*INDEX(MassUnitsTable[],MATCH($R$3,MassUnitsTable[Mass Units],0),2), "")</f>
        <v/>
      </c>
      <c r="S1854" s="10"/>
    </row>
    <row r="1855" spans="1:19" x14ac:dyDescent="0.25">
      <c r="A1855" s="10"/>
      <c r="B1855" s="4" t="str">
        <f t="shared" si="145"/>
        <v/>
      </c>
      <c r="C1855" s="5" t="str">
        <f t="shared" si="146"/>
        <v/>
      </c>
      <c r="D1855" s="5" t="str">
        <f t="shared" si="147"/>
        <v/>
      </c>
      <c r="E1855" s="5" t="str">
        <f t="shared" si="148"/>
        <v/>
      </c>
      <c r="F1855" s="5" t="str">
        <f>'CALC | Main Engine'!$B1855</f>
        <v/>
      </c>
      <c r="G1855" s="27" t="str">
        <f>'CALC | Main Engine'!$C1855</f>
        <v/>
      </c>
      <c r="H1855" s="6" t="str">
        <f>'CALC | Main Engine'!$E1855</f>
        <v/>
      </c>
      <c r="I1855" s="34" t="str">
        <f>IFERROR('CALC | Main Engine'!$F1855*INDEX(MassUnitsTable[],MATCH($R$3,MassUnitsTable[Mass Units],0),2), "")</f>
        <v/>
      </c>
      <c r="J1855" s="27" t="str">
        <f>IFERROR('CALC | Booster'!$F1855*INDEX(MassUnitsTable[],MATCH($R$3,MassUnitsTable[Mass Units],0),2), "")</f>
        <v/>
      </c>
      <c r="K1855" s="32" t="str">
        <f t="shared" si="149"/>
        <v/>
      </c>
      <c r="L1855" s="34" t="str">
        <f>IFERROR(('CALC | Main Engine'!N1855+'CALC | Booster'!N1855)*INDEX(MassUnitsTable[],MATCH($R$3,MassUnitsTable[Mass Units],0),2), "")</f>
        <v/>
      </c>
      <c r="M1855" s="27" t="str">
        <f>IFERROR(('CALC | Main Engine'!O1855+'CALC | Booster'!O1855)*INDEX(MassUnitsTable[],MATCH($R$3,MassUnitsTable[Mass Units],0),2), "")</f>
        <v/>
      </c>
      <c r="N1855" s="27" t="str">
        <f>IFERROR(('CALC | Main Engine'!P1855+'CALC | Booster'!P1855)*INDEX(MassUnitsTable[],MATCH($R$3,MassUnitsTable[Mass Units],0),2), "")</f>
        <v/>
      </c>
      <c r="O1855" s="27" t="str">
        <f>IFERROR(('CALC | Main Engine'!Q1855+'CALC | Booster'!Q1855)*INDEX(MassUnitsTable[],MATCH($R$3,MassUnitsTable[Mass Units],0),2), "")</f>
        <v/>
      </c>
      <c r="P1855" s="27" t="str">
        <f>IFERROR(('CALC | Main Engine'!R1855+'CALC | Booster'!R1855)*INDEX(MassUnitsTable[],MATCH($R$3,MassUnitsTable[Mass Units],0),2), "")</f>
        <v/>
      </c>
      <c r="Q1855" s="27" t="str">
        <f>IFERROR(('CALC | Main Engine'!S1855+'CALC | Booster'!S1855)*INDEX(MassUnitsTable[],MATCH($R$3,MassUnitsTable[Mass Units],0),2), "")</f>
        <v/>
      </c>
      <c r="R1855" s="32" t="str">
        <f>IFERROR(('CALC | Main Engine'!T1855+'CALC | Booster'!T1855)*INDEX(MassUnitsTable[],MATCH($R$3,MassUnitsTable[Mass Units],0),2), "")</f>
        <v/>
      </c>
      <c r="S1855" s="10"/>
    </row>
    <row r="1856" spans="1:19" x14ac:dyDescent="0.25">
      <c r="A1856" s="10"/>
      <c r="B1856" s="4" t="str">
        <f t="shared" si="145"/>
        <v/>
      </c>
      <c r="C1856" s="5" t="str">
        <f t="shared" si="146"/>
        <v/>
      </c>
      <c r="D1856" s="5" t="str">
        <f t="shared" si="147"/>
        <v/>
      </c>
      <c r="E1856" s="5" t="str">
        <f t="shared" si="148"/>
        <v/>
      </c>
      <c r="F1856" s="5" t="str">
        <f>'CALC | Main Engine'!$B1856</f>
        <v/>
      </c>
      <c r="G1856" s="27" t="str">
        <f>'CALC | Main Engine'!$C1856</f>
        <v/>
      </c>
      <c r="H1856" s="6" t="str">
        <f>'CALC | Main Engine'!$E1856</f>
        <v/>
      </c>
      <c r="I1856" s="34" t="str">
        <f>IFERROR('CALC | Main Engine'!$F1856*INDEX(MassUnitsTable[],MATCH($R$3,MassUnitsTable[Mass Units],0),2), "")</f>
        <v/>
      </c>
      <c r="J1856" s="27" t="str">
        <f>IFERROR('CALC | Booster'!$F1856*INDEX(MassUnitsTable[],MATCH($R$3,MassUnitsTable[Mass Units],0),2), "")</f>
        <v/>
      </c>
      <c r="K1856" s="32" t="str">
        <f t="shared" si="149"/>
        <v/>
      </c>
      <c r="L1856" s="34" t="str">
        <f>IFERROR(('CALC | Main Engine'!N1856+'CALC | Booster'!N1856)*INDEX(MassUnitsTable[],MATCH($R$3,MassUnitsTable[Mass Units],0),2), "")</f>
        <v/>
      </c>
      <c r="M1856" s="27" t="str">
        <f>IFERROR(('CALC | Main Engine'!O1856+'CALC | Booster'!O1856)*INDEX(MassUnitsTable[],MATCH($R$3,MassUnitsTable[Mass Units],0),2), "")</f>
        <v/>
      </c>
      <c r="N1856" s="27" t="str">
        <f>IFERROR(('CALC | Main Engine'!P1856+'CALC | Booster'!P1856)*INDEX(MassUnitsTable[],MATCH($R$3,MassUnitsTable[Mass Units],0),2), "")</f>
        <v/>
      </c>
      <c r="O1856" s="27" t="str">
        <f>IFERROR(('CALC | Main Engine'!Q1856+'CALC | Booster'!Q1856)*INDEX(MassUnitsTable[],MATCH($R$3,MassUnitsTable[Mass Units],0),2), "")</f>
        <v/>
      </c>
      <c r="P1856" s="27" t="str">
        <f>IFERROR(('CALC | Main Engine'!R1856+'CALC | Booster'!R1856)*INDEX(MassUnitsTable[],MATCH($R$3,MassUnitsTable[Mass Units],0),2), "")</f>
        <v/>
      </c>
      <c r="Q1856" s="27" t="str">
        <f>IFERROR(('CALC | Main Engine'!S1856+'CALC | Booster'!S1856)*INDEX(MassUnitsTable[],MATCH($R$3,MassUnitsTable[Mass Units],0),2), "")</f>
        <v/>
      </c>
      <c r="R1856" s="32" t="str">
        <f>IFERROR(('CALC | Main Engine'!T1856+'CALC | Booster'!T1856)*INDEX(MassUnitsTable[],MATCH($R$3,MassUnitsTable[Mass Units],0),2), "")</f>
        <v/>
      </c>
      <c r="S1856" s="10"/>
    </row>
    <row r="1857" spans="1:19" x14ac:dyDescent="0.25">
      <c r="A1857" s="10"/>
      <c r="B1857" s="4" t="str">
        <f t="shared" si="145"/>
        <v/>
      </c>
      <c r="C1857" s="5" t="str">
        <f t="shared" si="146"/>
        <v/>
      </c>
      <c r="D1857" s="5" t="str">
        <f t="shared" si="147"/>
        <v/>
      </c>
      <c r="E1857" s="5" t="str">
        <f t="shared" si="148"/>
        <v/>
      </c>
      <c r="F1857" s="5" t="str">
        <f>'CALC | Main Engine'!$B1857</f>
        <v/>
      </c>
      <c r="G1857" s="27" t="str">
        <f>'CALC | Main Engine'!$C1857</f>
        <v/>
      </c>
      <c r="H1857" s="6" t="str">
        <f>'CALC | Main Engine'!$E1857</f>
        <v/>
      </c>
      <c r="I1857" s="34" t="str">
        <f>IFERROR('CALC | Main Engine'!$F1857*INDEX(MassUnitsTable[],MATCH($R$3,MassUnitsTable[Mass Units],0),2), "")</f>
        <v/>
      </c>
      <c r="J1857" s="27" t="str">
        <f>IFERROR('CALC | Booster'!$F1857*INDEX(MassUnitsTable[],MATCH($R$3,MassUnitsTable[Mass Units],0),2), "")</f>
        <v/>
      </c>
      <c r="K1857" s="32" t="str">
        <f t="shared" si="149"/>
        <v/>
      </c>
      <c r="L1857" s="34" t="str">
        <f>IFERROR(('CALC | Main Engine'!N1857+'CALC | Booster'!N1857)*INDEX(MassUnitsTable[],MATCH($R$3,MassUnitsTable[Mass Units],0),2), "")</f>
        <v/>
      </c>
      <c r="M1857" s="27" t="str">
        <f>IFERROR(('CALC | Main Engine'!O1857+'CALC | Booster'!O1857)*INDEX(MassUnitsTable[],MATCH($R$3,MassUnitsTable[Mass Units],0),2), "")</f>
        <v/>
      </c>
      <c r="N1857" s="27" t="str">
        <f>IFERROR(('CALC | Main Engine'!P1857+'CALC | Booster'!P1857)*INDEX(MassUnitsTable[],MATCH($R$3,MassUnitsTable[Mass Units],0),2), "")</f>
        <v/>
      </c>
      <c r="O1857" s="27" t="str">
        <f>IFERROR(('CALC | Main Engine'!Q1857+'CALC | Booster'!Q1857)*INDEX(MassUnitsTable[],MATCH($R$3,MassUnitsTable[Mass Units],0),2), "")</f>
        <v/>
      </c>
      <c r="P1857" s="27" t="str">
        <f>IFERROR(('CALC | Main Engine'!R1857+'CALC | Booster'!R1857)*INDEX(MassUnitsTable[],MATCH($R$3,MassUnitsTable[Mass Units],0),2), "")</f>
        <v/>
      </c>
      <c r="Q1857" s="27" t="str">
        <f>IFERROR(('CALC | Main Engine'!S1857+'CALC | Booster'!S1857)*INDEX(MassUnitsTable[],MATCH($R$3,MassUnitsTable[Mass Units],0),2), "")</f>
        <v/>
      </c>
      <c r="R1857" s="32" t="str">
        <f>IFERROR(('CALC | Main Engine'!T1857+'CALC | Booster'!T1857)*INDEX(MassUnitsTable[],MATCH($R$3,MassUnitsTable[Mass Units],0),2), "")</f>
        <v/>
      </c>
      <c r="S1857" s="10"/>
    </row>
    <row r="1858" spans="1:19" x14ac:dyDescent="0.25">
      <c r="A1858" s="10"/>
      <c r="B1858" s="4" t="str">
        <f t="shared" si="145"/>
        <v/>
      </c>
      <c r="C1858" s="5" t="str">
        <f t="shared" si="146"/>
        <v/>
      </c>
      <c r="D1858" s="5" t="str">
        <f t="shared" si="147"/>
        <v/>
      </c>
      <c r="E1858" s="5" t="str">
        <f t="shared" si="148"/>
        <v/>
      </c>
      <c r="F1858" s="5" t="str">
        <f>'CALC | Main Engine'!$B1858</f>
        <v/>
      </c>
      <c r="G1858" s="27" t="str">
        <f>'CALC | Main Engine'!$C1858</f>
        <v/>
      </c>
      <c r="H1858" s="6" t="str">
        <f>'CALC | Main Engine'!$E1858</f>
        <v/>
      </c>
      <c r="I1858" s="34" t="str">
        <f>IFERROR('CALC | Main Engine'!$F1858*INDEX(MassUnitsTable[],MATCH($R$3,MassUnitsTable[Mass Units],0),2), "")</f>
        <v/>
      </c>
      <c r="J1858" s="27" t="str">
        <f>IFERROR('CALC | Booster'!$F1858*INDEX(MassUnitsTable[],MATCH($R$3,MassUnitsTable[Mass Units],0),2), "")</f>
        <v/>
      </c>
      <c r="K1858" s="32" t="str">
        <f t="shared" si="149"/>
        <v/>
      </c>
      <c r="L1858" s="34" t="str">
        <f>IFERROR(('CALC | Main Engine'!N1858+'CALC | Booster'!N1858)*INDEX(MassUnitsTable[],MATCH($R$3,MassUnitsTable[Mass Units],0),2), "")</f>
        <v/>
      </c>
      <c r="M1858" s="27" t="str">
        <f>IFERROR(('CALC | Main Engine'!O1858+'CALC | Booster'!O1858)*INDEX(MassUnitsTable[],MATCH($R$3,MassUnitsTable[Mass Units],0),2), "")</f>
        <v/>
      </c>
      <c r="N1858" s="27" t="str">
        <f>IFERROR(('CALC | Main Engine'!P1858+'CALC | Booster'!P1858)*INDEX(MassUnitsTable[],MATCH($R$3,MassUnitsTable[Mass Units],0),2), "")</f>
        <v/>
      </c>
      <c r="O1858" s="27" t="str">
        <f>IFERROR(('CALC | Main Engine'!Q1858+'CALC | Booster'!Q1858)*INDEX(MassUnitsTable[],MATCH($R$3,MassUnitsTable[Mass Units],0),2), "")</f>
        <v/>
      </c>
      <c r="P1858" s="27" t="str">
        <f>IFERROR(('CALC | Main Engine'!R1858+'CALC | Booster'!R1858)*INDEX(MassUnitsTable[],MATCH($R$3,MassUnitsTable[Mass Units],0),2), "")</f>
        <v/>
      </c>
      <c r="Q1858" s="27" t="str">
        <f>IFERROR(('CALC | Main Engine'!S1858+'CALC | Booster'!S1858)*INDEX(MassUnitsTable[],MATCH($R$3,MassUnitsTable[Mass Units],0),2), "")</f>
        <v/>
      </c>
      <c r="R1858" s="32" t="str">
        <f>IFERROR(('CALC | Main Engine'!T1858+'CALC | Booster'!T1858)*INDEX(MassUnitsTable[],MATCH($R$3,MassUnitsTable[Mass Units],0),2), "")</f>
        <v/>
      </c>
      <c r="S1858" s="10"/>
    </row>
    <row r="1859" spans="1:19" x14ac:dyDescent="0.25">
      <c r="A1859" s="10"/>
      <c r="B1859" s="4" t="str">
        <f t="shared" si="145"/>
        <v/>
      </c>
      <c r="C1859" s="5" t="str">
        <f t="shared" si="146"/>
        <v/>
      </c>
      <c r="D1859" s="5" t="str">
        <f t="shared" si="147"/>
        <v/>
      </c>
      <c r="E1859" s="5" t="str">
        <f t="shared" si="148"/>
        <v/>
      </c>
      <c r="F1859" s="5" t="str">
        <f>'CALC | Main Engine'!$B1859</f>
        <v/>
      </c>
      <c r="G1859" s="27" t="str">
        <f>'CALC | Main Engine'!$C1859</f>
        <v/>
      </c>
      <c r="H1859" s="6" t="str">
        <f>'CALC | Main Engine'!$E1859</f>
        <v/>
      </c>
      <c r="I1859" s="34" t="str">
        <f>IFERROR('CALC | Main Engine'!$F1859*INDEX(MassUnitsTable[],MATCH($R$3,MassUnitsTable[Mass Units],0),2), "")</f>
        <v/>
      </c>
      <c r="J1859" s="27" t="str">
        <f>IFERROR('CALC | Booster'!$F1859*INDEX(MassUnitsTable[],MATCH($R$3,MassUnitsTable[Mass Units],0),2), "")</f>
        <v/>
      </c>
      <c r="K1859" s="32" t="str">
        <f t="shared" si="149"/>
        <v/>
      </c>
      <c r="L1859" s="34" t="str">
        <f>IFERROR(('CALC | Main Engine'!N1859+'CALC | Booster'!N1859)*INDEX(MassUnitsTable[],MATCH($R$3,MassUnitsTable[Mass Units],0),2), "")</f>
        <v/>
      </c>
      <c r="M1859" s="27" t="str">
        <f>IFERROR(('CALC | Main Engine'!O1859+'CALC | Booster'!O1859)*INDEX(MassUnitsTable[],MATCH($R$3,MassUnitsTable[Mass Units],0),2), "")</f>
        <v/>
      </c>
      <c r="N1859" s="27" t="str">
        <f>IFERROR(('CALC | Main Engine'!P1859+'CALC | Booster'!P1859)*INDEX(MassUnitsTable[],MATCH($R$3,MassUnitsTable[Mass Units],0),2), "")</f>
        <v/>
      </c>
      <c r="O1859" s="27" t="str">
        <f>IFERROR(('CALC | Main Engine'!Q1859+'CALC | Booster'!Q1859)*INDEX(MassUnitsTable[],MATCH($R$3,MassUnitsTable[Mass Units],0),2), "")</f>
        <v/>
      </c>
      <c r="P1859" s="27" t="str">
        <f>IFERROR(('CALC | Main Engine'!R1859+'CALC | Booster'!R1859)*INDEX(MassUnitsTable[],MATCH($R$3,MassUnitsTable[Mass Units],0),2), "")</f>
        <v/>
      </c>
      <c r="Q1859" s="27" t="str">
        <f>IFERROR(('CALC | Main Engine'!S1859+'CALC | Booster'!S1859)*INDEX(MassUnitsTable[],MATCH($R$3,MassUnitsTable[Mass Units],0),2), "")</f>
        <v/>
      </c>
      <c r="R1859" s="32" t="str">
        <f>IFERROR(('CALC | Main Engine'!T1859+'CALC | Booster'!T1859)*INDEX(MassUnitsTable[],MATCH($R$3,MassUnitsTable[Mass Units],0),2), "")</f>
        <v/>
      </c>
      <c r="S1859" s="10"/>
    </row>
    <row r="1860" spans="1:19" x14ac:dyDescent="0.25">
      <c r="A1860" s="10"/>
      <c r="B1860" s="4" t="str">
        <f t="shared" si="145"/>
        <v/>
      </c>
      <c r="C1860" s="5" t="str">
        <f t="shared" si="146"/>
        <v/>
      </c>
      <c r="D1860" s="5" t="str">
        <f t="shared" si="147"/>
        <v/>
      </c>
      <c r="E1860" s="5" t="str">
        <f t="shared" si="148"/>
        <v/>
      </c>
      <c r="F1860" s="5" t="str">
        <f>'CALC | Main Engine'!$B1860</f>
        <v/>
      </c>
      <c r="G1860" s="27" t="str">
        <f>'CALC | Main Engine'!$C1860</f>
        <v/>
      </c>
      <c r="H1860" s="6" t="str">
        <f>'CALC | Main Engine'!$E1860</f>
        <v/>
      </c>
      <c r="I1860" s="34" t="str">
        <f>IFERROR('CALC | Main Engine'!$F1860*INDEX(MassUnitsTable[],MATCH($R$3,MassUnitsTable[Mass Units],0),2), "")</f>
        <v/>
      </c>
      <c r="J1860" s="27" t="str">
        <f>IFERROR('CALC | Booster'!$F1860*INDEX(MassUnitsTable[],MATCH($R$3,MassUnitsTable[Mass Units],0),2), "")</f>
        <v/>
      </c>
      <c r="K1860" s="32" t="str">
        <f t="shared" si="149"/>
        <v/>
      </c>
      <c r="L1860" s="34" t="str">
        <f>IFERROR(('CALC | Main Engine'!N1860+'CALC | Booster'!N1860)*INDEX(MassUnitsTable[],MATCH($R$3,MassUnitsTable[Mass Units],0),2), "")</f>
        <v/>
      </c>
      <c r="M1860" s="27" t="str">
        <f>IFERROR(('CALC | Main Engine'!O1860+'CALC | Booster'!O1860)*INDEX(MassUnitsTable[],MATCH($R$3,MassUnitsTable[Mass Units],0),2), "")</f>
        <v/>
      </c>
      <c r="N1860" s="27" t="str">
        <f>IFERROR(('CALC | Main Engine'!P1860+'CALC | Booster'!P1860)*INDEX(MassUnitsTable[],MATCH($R$3,MassUnitsTable[Mass Units],0),2), "")</f>
        <v/>
      </c>
      <c r="O1860" s="27" t="str">
        <f>IFERROR(('CALC | Main Engine'!Q1860+'CALC | Booster'!Q1860)*INDEX(MassUnitsTable[],MATCH($R$3,MassUnitsTable[Mass Units],0),2), "")</f>
        <v/>
      </c>
      <c r="P1860" s="27" t="str">
        <f>IFERROR(('CALC | Main Engine'!R1860+'CALC | Booster'!R1860)*INDEX(MassUnitsTable[],MATCH($R$3,MassUnitsTable[Mass Units],0),2), "")</f>
        <v/>
      </c>
      <c r="Q1860" s="27" t="str">
        <f>IFERROR(('CALC | Main Engine'!S1860+'CALC | Booster'!S1860)*INDEX(MassUnitsTable[],MATCH($R$3,MassUnitsTable[Mass Units],0),2), "")</f>
        <v/>
      </c>
      <c r="R1860" s="32" t="str">
        <f>IFERROR(('CALC | Main Engine'!T1860+'CALC | Booster'!T1860)*INDEX(MassUnitsTable[],MATCH($R$3,MassUnitsTable[Mass Units],0),2), "")</f>
        <v/>
      </c>
      <c r="S1860" s="10"/>
    </row>
    <row r="1861" spans="1:19" x14ac:dyDescent="0.25">
      <c r="A1861" s="10"/>
      <c r="B1861" s="4" t="str">
        <f t="shared" si="145"/>
        <v/>
      </c>
      <c r="C1861" s="5" t="str">
        <f t="shared" si="146"/>
        <v/>
      </c>
      <c r="D1861" s="5" t="str">
        <f t="shared" si="147"/>
        <v/>
      </c>
      <c r="E1861" s="5" t="str">
        <f t="shared" si="148"/>
        <v/>
      </c>
      <c r="F1861" s="5" t="str">
        <f>'CALC | Main Engine'!$B1861</f>
        <v/>
      </c>
      <c r="G1861" s="27" t="str">
        <f>'CALC | Main Engine'!$C1861</f>
        <v/>
      </c>
      <c r="H1861" s="6" t="str">
        <f>'CALC | Main Engine'!$E1861</f>
        <v/>
      </c>
      <c r="I1861" s="34" t="str">
        <f>IFERROR('CALC | Main Engine'!$F1861*INDEX(MassUnitsTable[],MATCH($R$3,MassUnitsTable[Mass Units],0),2), "")</f>
        <v/>
      </c>
      <c r="J1861" s="27" t="str">
        <f>IFERROR('CALC | Booster'!$F1861*INDEX(MassUnitsTable[],MATCH($R$3,MassUnitsTable[Mass Units],0),2), "")</f>
        <v/>
      </c>
      <c r="K1861" s="32" t="str">
        <f t="shared" si="149"/>
        <v/>
      </c>
      <c r="L1861" s="34" t="str">
        <f>IFERROR(('CALC | Main Engine'!N1861+'CALC | Booster'!N1861)*INDEX(MassUnitsTable[],MATCH($R$3,MassUnitsTable[Mass Units],0),2), "")</f>
        <v/>
      </c>
      <c r="M1861" s="27" t="str">
        <f>IFERROR(('CALC | Main Engine'!O1861+'CALC | Booster'!O1861)*INDEX(MassUnitsTable[],MATCH($R$3,MassUnitsTable[Mass Units],0),2), "")</f>
        <v/>
      </c>
      <c r="N1861" s="27" t="str">
        <f>IFERROR(('CALC | Main Engine'!P1861+'CALC | Booster'!P1861)*INDEX(MassUnitsTable[],MATCH($R$3,MassUnitsTable[Mass Units],0),2), "")</f>
        <v/>
      </c>
      <c r="O1861" s="27" t="str">
        <f>IFERROR(('CALC | Main Engine'!Q1861+'CALC | Booster'!Q1861)*INDEX(MassUnitsTable[],MATCH($R$3,MassUnitsTable[Mass Units],0),2), "")</f>
        <v/>
      </c>
      <c r="P1861" s="27" t="str">
        <f>IFERROR(('CALC | Main Engine'!R1861+'CALC | Booster'!R1861)*INDEX(MassUnitsTable[],MATCH($R$3,MassUnitsTable[Mass Units],0),2), "")</f>
        <v/>
      </c>
      <c r="Q1861" s="27" t="str">
        <f>IFERROR(('CALC | Main Engine'!S1861+'CALC | Booster'!S1861)*INDEX(MassUnitsTable[],MATCH($R$3,MassUnitsTable[Mass Units],0),2), "")</f>
        <v/>
      </c>
      <c r="R1861" s="32" t="str">
        <f>IFERROR(('CALC | Main Engine'!T1861+'CALC | Booster'!T1861)*INDEX(MassUnitsTable[],MATCH($R$3,MassUnitsTable[Mass Units],0),2), "")</f>
        <v/>
      </c>
      <c r="S1861" s="10"/>
    </row>
    <row r="1862" spans="1:19" x14ac:dyDescent="0.25">
      <c r="A1862" s="10"/>
      <c r="B1862" s="4" t="str">
        <f t="shared" si="145"/>
        <v/>
      </c>
      <c r="C1862" s="5" t="str">
        <f t="shared" si="146"/>
        <v/>
      </c>
      <c r="D1862" s="5" t="str">
        <f t="shared" si="147"/>
        <v/>
      </c>
      <c r="E1862" s="5" t="str">
        <f t="shared" si="148"/>
        <v/>
      </c>
      <c r="F1862" s="5" t="str">
        <f>'CALC | Main Engine'!$B1862</f>
        <v/>
      </c>
      <c r="G1862" s="27" t="str">
        <f>'CALC | Main Engine'!$C1862</f>
        <v/>
      </c>
      <c r="H1862" s="6" t="str">
        <f>'CALC | Main Engine'!$E1862</f>
        <v/>
      </c>
      <c r="I1862" s="34" t="str">
        <f>IFERROR('CALC | Main Engine'!$F1862*INDEX(MassUnitsTable[],MATCH($R$3,MassUnitsTable[Mass Units],0),2), "")</f>
        <v/>
      </c>
      <c r="J1862" s="27" t="str">
        <f>IFERROR('CALC | Booster'!$F1862*INDEX(MassUnitsTable[],MATCH($R$3,MassUnitsTable[Mass Units],0),2), "")</f>
        <v/>
      </c>
      <c r="K1862" s="32" t="str">
        <f t="shared" si="149"/>
        <v/>
      </c>
      <c r="L1862" s="34" t="str">
        <f>IFERROR(('CALC | Main Engine'!N1862+'CALC | Booster'!N1862)*INDEX(MassUnitsTable[],MATCH($R$3,MassUnitsTable[Mass Units],0),2), "")</f>
        <v/>
      </c>
      <c r="M1862" s="27" t="str">
        <f>IFERROR(('CALC | Main Engine'!O1862+'CALC | Booster'!O1862)*INDEX(MassUnitsTable[],MATCH($R$3,MassUnitsTable[Mass Units],0),2), "")</f>
        <v/>
      </c>
      <c r="N1862" s="27" t="str">
        <f>IFERROR(('CALC | Main Engine'!P1862+'CALC | Booster'!P1862)*INDEX(MassUnitsTable[],MATCH($R$3,MassUnitsTable[Mass Units],0),2), "")</f>
        <v/>
      </c>
      <c r="O1862" s="27" t="str">
        <f>IFERROR(('CALC | Main Engine'!Q1862+'CALC | Booster'!Q1862)*INDEX(MassUnitsTable[],MATCH($R$3,MassUnitsTable[Mass Units],0),2), "")</f>
        <v/>
      </c>
      <c r="P1862" s="27" t="str">
        <f>IFERROR(('CALC | Main Engine'!R1862+'CALC | Booster'!R1862)*INDEX(MassUnitsTable[],MATCH($R$3,MassUnitsTable[Mass Units],0),2), "")</f>
        <v/>
      </c>
      <c r="Q1862" s="27" t="str">
        <f>IFERROR(('CALC | Main Engine'!S1862+'CALC | Booster'!S1862)*INDEX(MassUnitsTable[],MATCH($R$3,MassUnitsTable[Mass Units],0),2), "")</f>
        <v/>
      </c>
      <c r="R1862" s="32" t="str">
        <f>IFERROR(('CALC | Main Engine'!T1862+'CALC | Booster'!T1862)*INDEX(MassUnitsTable[],MATCH($R$3,MassUnitsTable[Mass Units],0),2), "")</f>
        <v/>
      </c>
      <c r="S1862" s="10"/>
    </row>
    <row r="1863" spans="1:19" x14ac:dyDescent="0.25">
      <c r="A1863" s="10"/>
      <c r="B1863" s="4" t="str">
        <f t="shared" si="145"/>
        <v/>
      </c>
      <c r="C1863" s="5" t="str">
        <f t="shared" si="146"/>
        <v/>
      </c>
      <c r="D1863" s="5" t="str">
        <f t="shared" si="147"/>
        <v/>
      </c>
      <c r="E1863" s="5" t="str">
        <f t="shared" si="148"/>
        <v/>
      </c>
      <c r="F1863" s="5" t="str">
        <f>'CALC | Main Engine'!$B1863</f>
        <v/>
      </c>
      <c r="G1863" s="27" t="str">
        <f>'CALC | Main Engine'!$C1863</f>
        <v/>
      </c>
      <c r="H1863" s="6" t="str">
        <f>'CALC | Main Engine'!$E1863</f>
        <v/>
      </c>
      <c r="I1863" s="34" t="str">
        <f>IFERROR('CALC | Main Engine'!$F1863*INDEX(MassUnitsTable[],MATCH($R$3,MassUnitsTable[Mass Units],0),2), "")</f>
        <v/>
      </c>
      <c r="J1863" s="27" t="str">
        <f>IFERROR('CALC | Booster'!$F1863*INDEX(MassUnitsTable[],MATCH($R$3,MassUnitsTable[Mass Units],0),2), "")</f>
        <v/>
      </c>
      <c r="K1863" s="32" t="str">
        <f t="shared" si="149"/>
        <v/>
      </c>
      <c r="L1863" s="34" t="str">
        <f>IFERROR(('CALC | Main Engine'!N1863+'CALC | Booster'!N1863)*INDEX(MassUnitsTable[],MATCH($R$3,MassUnitsTable[Mass Units],0),2), "")</f>
        <v/>
      </c>
      <c r="M1863" s="27" t="str">
        <f>IFERROR(('CALC | Main Engine'!O1863+'CALC | Booster'!O1863)*INDEX(MassUnitsTable[],MATCH($R$3,MassUnitsTable[Mass Units],0),2), "")</f>
        <v/>
      </c>
      <c r="N1863" s="27" t="str">
        <f>IFERROR(('CALC | Main Engine'!P1863+'CALC | Booster'!P1863)*INDEX(MassUnitsTable[],MATCH($R$3,MassUnitsTable[Mass Units],0),2), "")</f>
        <v/>
      </c>
      <c r="O1863" s="27" t="str">
        <f>IFERROR(('CALC | Main Engine'!Q1863+'CALC | Booster'!Q1863)*INDEX(MassUnitsTable[],MATCH($R$3,MassUnitsTable[Mass Units],0),2), "")</f>
        <v/>
      </c>
      <c r="P1863" s="27" t="str">
        <f>IFERROR(('CALC | Main Engine'!R1863+'CALC | Booster'!R1863)*INDEX(MassUnitsTable[],MATCH($R$3,MassUnitsTable[Mass Units],0),2), "")</f>
        <v/>
      </c>
      <c r="Q1863" s="27" t="str">
        <f>IFERROR(('CALC | Main Engine'!S1863+'CALC | Booster'!S1863)*INDEX(MassUnitsTable[],MATCH($R$3,MassUnitsTable[Mass Units],0),2), "")</f>
        <v/>
      </c>
      <c r="R1863" s="32" t="str">
        <f>IFERROR(('CALC | Main Engine'!T1863+'CALC | Booster'!T1863)*INDEX(MassUnitsTable[],MATCH($R$3,MassUnitsTable[Mass Units],0),2), "")</f>
        <v/>
      </c>
      <c r="S1863" s="10"/>
    </row>
    <row r="1864" spans="1:19" x14ac:dyDescent="0.25">
      <c r="A1864" s="10"/>
      <c r="B1864" s="4" t="str">
        <f t="shared" ref="B1864:B1927" si="150">IF(ISNUMBER($F1864),UserID,"")</f>
        <v/>
      </c>
      <c r="C1864" s="5" t="str">
        <f t="shared" ref="C1864:C1927" si="151">IF(ISNUMBER($F1864),Spacecraft,"")</f>
        <v/>
      </c>
      <c r="D1864" s="5" t="str">
        <f t="shared" ref="D1864:D1927" si="152">IF(ISNUMBER($F1864),OperationType,"")</f>
        <v/>
      </c>
      <c r="E1864" s="5" t="str">
        <f t="shared" ref="E1864:E1927" si="153">IF(ISNUMBER($F1864),NumberOfOps,"")</f>
        <v/>
      </c>
      <c r="F1864" s="5" t="str">
        <f>'CALC | Main Engine'!$B1864</f>
        <v/>
      </c>
      <c r="G1864" s="27" t="str">
        <f>'CALC | Main Engine'!$C1864</f>
        <v/>
      </c>
      <c r="H1864" s="6" t="str">
        <f>'CALC | Main Engine'!$E1864</f>
        <v/>
      </c>
      <c r="I1864" s="34" t="str">
        <f>IFERROR('CALC | Main Engine'!$F1864*INDEX(MassUnitsTable[],MATCH($R$3,MassUnitsTable[Mass Units],0),2), "")</f>
        <v/>
      </c>
      <c r="J1864" s="27" t="str">
        <f>IFERROR('CALC | Booster'!$F1864*INDEX(MassUnitsTable[],MATCH($R$3,MassUnitsTable[Mass Units],0),2), "")</f>
        <v/>
      </c>
      <c r="K1864" s="32" t="str">
        <f t="shared" si="149"/>
        <v/>
      </c>
      <c r="L1864" s="34" t="str">
        <f>IFERROR(('CALC | Main Engine'!N1864+'CALC | Booster'!N1864)*INDEX(MassUnitsTable[],MATCH($R$3,MassUnitsTable[Mass Units],0),2), "")</f>
        <v/>
      </c>
      <c r="M1864" s="27" t="str">
        <f>IFERROR(('CALC | Main Engine'!O1864+'CALC | Booster'!O1864)*INDEX(MassUnitsTable[],MATCH($R$3,MassUnitsTable[Mass Units],0),2), "")</f>
        <v/>
      </c>
      <c r="N1864" s="27" t="str">
        <f>IFERROR(('CALC | Main Engine'!P1864+'CALC | Booster'!P1864)*INDEX(MassUnitsTable[],MATCH($R$3,MassUnitsTable[Mass Units],0),2), "")</f>
        <v/>
      </c>
      <c r="O1864" s="27" t="str">
        <f>IFERROR(('CALC | Main Engine'!Q1864+'CALC | Booster'!Q1864)*INDEX(MassUnitsTable[],MATCH($R$3,MassUnitsTable[Mass Units],0),2), "")</f>
        <v/>
      </c>
      <c r="P1864" s="27" t="str">
        <f>IFERROR(('CALC | Main Engine'!R1864+'CALC | Booster'!R1864)*INDEX(MassUnitsTable[],MATCH($R$3,MassUnitsTable[Mass Units],0),2), "")</f>
        <v/>
      </c>
      <c r="Q1864" s="27" t="str">
        <f>IFERROR(('CALC | Main Engine'!S1864+'CALC | Booster'!S1864)*INDEX(MassUnitsTable[],MATCH($R$3,MassUnitsTable[Mass Units],0),2), "")</f>
        <v/>
      </c>
      <c r="R1864" s="32" t="str">
        <f>IFERROR(('CALC | Main Engine'!T1864+'CALC | Booster'!T1864)*INDEX(MassUnitsTable[],MATCH($R$3,MassUnitsTable[Mass Units],0),2), "")</f>
        <v/>
      </c>
      <c r="S1864" s="10"/>
    </row>
    <row r="1865" spans="1:19" x14ac:dyDescent="0.25">
      <c r="A1865" s="10"/>
      <c r="B1865" s="4" t="str">
        <f t="shared" si="150"/>
        <v/>
      </c>
      <c r="C1865" s="5" t="str">
        <f t="shared" si="151"/>
        <v/>
      </c>
      <c r="D1865" s="5" t="str">
        <f t="shared" si="152"/>
        <v/>
      </c>
      <c r="E1865" s="5" t="str">
        <f t="shared" si="153"/>
        <v/>
      </c>
      <c r="F1865" s="5" t="str">
        <f>'CALC | Main Engine'!$B1865</f>
        <v/>
      </c>
      <c r="G1865" s="27" t="str">
        <f>'CALC | Main Engine'!$C1865</f>
        <v/>
      </c>
      <c r="H1865" s="6" t="str">
        <f>'CALC | Main Engine'!$E1865</f>
        <v/>
      </c>
      <c r="I1865" s="34" t="str">
        <f>IFERROR('CALC | Main Engine'!$F1865*INDEX(MassUnitsTable[],MATCH($R$3,MassUnitsTable[Mass Units],0),2), "")</f>
        <v/>
      </c>
      <c r="J1865" s="27" t="str">
        <f>IFERROR('CALC | Booster'!$F1865*INDEX(MassUnitsTable[],MATCH($R$3,MassUnitsTable[Mass Units],0),2), "")</f>
        <v/>
      </c>
      <c r="K1865" s="32" t="str">
        <f t="shared" ref="K1865:K1928" si="154">IFERROR(I1865+J1865, "")</f>
        <v/>
      </c>
      <c r="L1865" s="34" t="str">
        <f>IFERROR(('CALC | Main Engine'!N1865+'CALC | Booster'!N1865)*INDEX(MassUnitsTable[],MATCH($R$3,MassUnitsTable[Mass Units],0),2), "")</f>
        <v/>
      </c>
      <c r="M1865" s="27" t="str">
        <f>IFERROR(('CALC | Main Engine'!O1865+'CALC | Booster'!O1865)*INDEX(MassUnitsTable[],MATCH($R$3,MassUnitsTable[Mass Units],0),2), "")</f>
        <v/>
      </c>
      <c r="N1865" s="27" t="str">
        <f>IFERROR(('CALC | Main Engine'!P1865+'CALC | Booster'!P1865)*INDEX(MassUnitsTable[],MATCH($R$3,MassUnitsTable[Mass Units],0),2), "")</f>
        <v/>
      </c>
      <c r="O1865" s="27" t="str">
        <f>IFERROR(('CALC | Main Engine'!Q1865+'CALC | Booster'!Q1865)*INDEX(MassUnitsTable[],MATCH($R$3,MassUnitsTable[Mass Units],0),2), "")</f>
        <v/>
      </c>
      <c r="P1865" s="27" t="str">
        <f>IFERROR(('CALC | Main Engine'!R1865+'CALC | Booster'!R1865)*INDEX(MassUnitsTable[],MATCH($R$3,MassUnitsTable[Mass Units],0),2), "")</f>
        <v/>
      </c>
      <c r="Q1865" s="27" t="str">
        <f>IFERROR(('CALC | Main Engine'!S1865+'CALC | Booster'!S1865)*INDEX(MassUnitsTable[],MATCH($R$3,MassUnitsTable[Mass Units],0),2), "")</f>
        <v/>
      </c>
      <c r="R1865" s="32" t="str">
        <f>IFERROR(('CALC | Main Engine'!T1865+'CALC | Booster'!T1865)*INDEX(MassUnitsTable[],MATCH($R$3,MassUnitsTable[Mass Units],0),2), "")</f>
        <v/>
      </c>
      <c r="S1865" s="10"/>
    </row>
    <row r="1866" spans="1:19" x14ac:dyDescent="0.25">
      <c r="A1866" s="10"/>
      <c r="B1866" s="4" t="str">
        <f t="shared" si="150"/>
        <v/>
      </c>
      <c r="C1866" s="5" t="str">
        <f t="shared" si="151"/>
        <v/>
      </c>
      <c r="D1866" s="5" t="str">
        <f t="shared" si="152"/>
        <v/>
      </c>
      <c r="E1866" s="5" t="str">
        <f t="shared" si="153"/>
        <v/>
      </c>
      <c r="F1866" s="5" t="str">
        <f>'CALC | Main Engine'!$B1866</f>
        <v/>
      </c>
      <c r="G1866" s="27" t="str">
        <f>'CALC | Main Engine'!$C1866</f>
        <v/>
      </c>
      <c r="H1866" s="6" t="str">
        <f>'CALC | Main Engine'!$E1866</f>
        <v/>
      </c>
      <c r="I1866" s="34" t="str">
        <f>IFERROR('CALC | Main Engine'!$F1866*INDEX(MassUnitsTable[],MATCH($R$3,MassUnitsTable[Mass Units],0),2), "")</f>
        <v/>
      </c>
      <c r="J1866" s="27" t="str">
        <f>IFERROR('CALC | Booster'!$F1866*INDEX(MassUnitsTable[],MATCH($R$3,MassUnitsTable[Mass Units],0),2), "")</f>
        <v/>
      </c>
      <c r="K1866" s="32" t="str">
        <f t="shared" si="154"/>
        <v/>
      </c>
      <c r="L1866" s="34" t="str">
        <f>IFERROR(('CALC | Main Engine'!N1866+'CALC | Booster'!N1866)*INDEX(MassUnitsTable[],MATCH($R$3,MassUnitsTable[Mass Units],0),2), "")</f>
        <v/>
      </c>
      <c r="M1866" s="27" t="str">
        <f>IFERROR(('CALC | Main Engine'!O1866+'CALC | Booster'!O1866)*INDEX(MassUnitsTable[],MATCH($R$3,MassUnitsTable[Mass Units],0),2), "")</f>
        <v/>
      </c>
      <c r="N1866" s="27" t="str">
        <f>IFERROR(('CALC | Main Engine'!P1866+'CALC | Booster'!P1866)*INDEX(MassUnitsTable[],MATCH($R$3,MassUnitsTable[Mass Units],0),2), "")</f>
        <v/>
      </c>
      <c r="O1866" s="27" t="str">
        <f>IFERROR(('CALC | Main Engine'!Q1866+'CALC | Booster'!Q1866)*INDEX(MassUnitsTable[],MATCH($R$3,MassUnitsTable[Mass Units],0),2), "")</f>
        <v/>
      </c>
      <c r="P1866" s="27" t="str">
        <f>IFERROR(('CALC | Main Engine'!R1866+'CALC | Booster'!R1866)*INDEX(MassUnitsTable[],MATCH($R$3,MassUnitsTable[Mass Units],0),2), "")</f>
        <v/>
      </c>
      <c r="Q1866" s="27" t="str">
        <f>IFERROR(('CALC | Main Engine'!S1866+'CALC | Booster'!S1866)*INDEX(MassUnitsTable[],MATCH($R$3,MassUnitsTable[Mass Units],0),2), "")</f>
        <v/>
      </c>
      <c r="R1866" s="32" t="str">
        <f>IFERROR(('CALC | Main Engine'!T1866+'CALC | Booster'!T1866)*INDEX(MassUnitsTable[],MATCH($R$3,MassUnitsTable[Mass Units],0),2), "")</f>
        <v/>
      </c>
      <c r="S1866" s="10"/>
    </row>
    <row r="1867" spans="1:19" x14ac:dyDescent="0.25">
      <c r="A1867" s="10"/>
      <c r="B1867" s="4" t="str">
        <f t="shared" si="150"/>
        <v/>
      </c>
      <c r="C1867" s="5" t="str">
        <f t="shared" si="151"/>
        <v/>
      </c>
      <c r="D1867" s="5" t="str">
        <f t="shared" si="152"/>
        <v/>
      </c>
      <c r="E1867" s="5" t="str">
        <f t="shared" si="153"/>
        <v/>
      </c>
      <c r="F1867" s="5" t="str">
        <f>'CALC | Main Engine'!$B1867</f>
        <v/>
      </c>
      <c r="G1867" s="27" t="str">
        <f>'CALC | Main Engine'!$C1867</f>
        <v/>
      </c>
      <c r="H1867" s="6" t="str">
        <f>'CALC | Main Engine'!$E1867</f>
        <v/>
      </c>
      <c r="I1867" s="34" t="str">
        <f>IFERROR('CALC | Main Engine'!$F1867*INDEX(MassUnitsTable[],MATCH($R$3,MassUnitsTable[Mass Units],0),2), "")</f>
        <v/>
      </c>
      <c r="J1867" s="27" t="str">
        <f>IFERROR('CALC | Booster'!$F1867*INDEX(MassUnitsTable[],MATCH($R$3,MassUnitsTable[Mass Units],0),2), "")</f>
        <v/>
      </c>
      <c r="K1867" s="32" t="str">
        <f t="shared" si="154"/>
        <v/>
      </c>
      <c r="L1867" s="34" t="str">
        <f>IFERROR(('CALC | Main Engine'!N1867+'CALC | Booster'!N1867)*INDEX(MassUnitsTable[],MATCH($R$3,MassUnitsTable[Mass Units],0),2), "")</f>
        <v/>
      </c>
      <c r="M1867" s="27" t="str">
        <f>IFERROR(('CALC | Main Engine'!O1867+'CALC | Booster'!O1867)*INDEX(MassUnitsTable[],MATCH($R$3,MassUnitsTable[Mass Units],0),2), "")</f>
        <v/>
      </c>
      <c r="N1867" s="27" t="str">
        <f>IFERROR(('CALC | Main Engine'!P1867+'CALC | Booster'!P1867)*INDEX(MassUnitsTable[],MATCH($R$3,MassUnitsTable[Mass Units],0),2), "")</f>
        <v/>
      </c>
      <c r="O1867" s="27" t="str">
        <f>IFERROR(('CALC | Main Engine'!Q1867+'CALC | Booster'!Q1867)*INDEX(MassUnitsTable[],MATCH($R$3,MassUnitsTable[Mass Units],0),2), "")</f>
        <v/>
      </c>
      <c r="P1867" s="27" t="str">
        <f>IFERROR(('CALC | Main Engine'!R1867+'CALC | Booster'!R1867)*INDEX(MassUnitsTable[],MATCH($R$3,MassUnitsTable[Mass Units],0),2), "")</f>
        <v/>
      </c>
      <c r="Q1867" s="27" t="str">
        <f>IFERROR(('CALC | Main Engine'!S1867+'CALC | Booster'!S1867)*INDEX(MassUnitsTable[],MATCH($R$3,MassUnitsTable[Mass Units],0),2), "")</f>
        <v/>
      </c>
      <c r="R1867" s="32" t="str">
        <f>IFERROR(('CALC | Main Engine'!T1867+'CALC | Booster'!T1867)*INDEX(MassUnitsTable[],MATCH($R$3,MassUnitsTable[Mass Units],0),2), "")</f>
        <v/>
      </c>
      <c r="S1867" s="10"/>
    </row>
    <row r="1868" spans="1:19" x14ac:dyDescent="0.25">
      <c r="A1868" s="10"/>
      <c r="B1868" s="4" t="str">
        <f t="shared" si="150"/>
        <v/>
      </c>
      <c r="C1868" s="5" t="str">
        <f t="shared" si="151"/>
        <v/>
      </c>
      <c r="D1868" s="5" t="str">
        <f t="shared" si="152"/>
        <v/>
      </c>
      <c r="E1868" s="5" t="str">
        <f t="shared" si="153"/>
        <v/>
      </c>
      <c r="F1868" s="5" t="str">
        <f>'CALC | Main Engine'!$B1868</f>
        <v/>
      </c>
      <c r="G1868" s="27" t="str">
        <f>'CALC | Main Engine'!$C1868</f>
        <v/>
      </c>
      <c r="H1868" s="6" t="str">
        <f>'CALC | Main Engine'!$E1868</f>
        <v/>
      </c>
      <c r="I1868" s="34" t="str">
        <f>IFERROR('CALC | Main Engine'!$F1868*INDEX(MassUnitsTable[],MATCH($R$3,MassUnitsTable[Mass Units],0),2), "")</f>
        <v/>
      </c>
      <c r="J1868" s="27" t="str">
        <f>IFERROR('CALC | Booster'!$F1868*INDEX(MassUnitsTable[],MATCH($R$3,MassUnitsTable[Mass Units],0),2), "")</f>
        <v/>
      </c>
      <c r="K1868" s="32" t="str">
        <f t="shared" si="154"/>
        <v/>
      </c>
      <c r="L1868" s="34" t="str">
        <f>IFERROR(('CALC | Main Engine'!N1868+'CALC | Booster'!N1868)*INDEX(MassUnitsTable[],MATCH($R$3,MassUnitsTable[Mass Units],0),2), "")</f>
        <v/>
      </c>
      <c r="M1868" s="27" t="str">
        <f>IFERROR(('CALC | Main Engine'!O1868+'CALC | Booster'!O1868)*INDEX(MassUnitsTable[],MATCH($R$3,MassUnitsTable[Mass Units],0),2), "")</f>
        <v/>
      </c>
      <c r="N1868" s="27" t="str">
        <f>IFERROR(('CALC | Main Engine'!P1868+'CALC | Booster'!P1868)*INDEX(MassUnitsTable[],MATCH($R$3,MassUnitsTable[Mass Units],0),2), "")</f>
        <v/>
      </c>
      <c r="O1868" s="27" t="str">
        <f>IFERROR(('CALC | Main Engine'!Q1868+'CALC | Booster'!Q1868)*INDEX(MassUnitsTable[],MATCH($R$3,MassUnitsTable[Mass Units],0),2), "")</f>
        <v/>
      </c>
      <c r="P1868" s="27" t="str">
        <f>IFERROR(('CALC | Main Engine'!R1868+'CALC | Booster'!R1868)*INDEX(MassUnitsTable[],MATCH($R$3,MassUnitsTable[Mass Units],0),2), "")</f>
        <v/>
      </c>
      <c r="Q1868" s="27" t="str">
        <f>IFERROR(('CALC | Main Engine'!S1868+'CALC | Booster'!S1868)*INDEX(MassUnitsTable[],MATCH($R$3,MassUnitsTable[Mass Units],0),2), "")</f>
        <v/>
      </c>
      <c r="R1868" s="32" t="str">
        <f>IFERROR(('CALC | Main Engine'!T1868+'CALC | Booster'!T1868)*INDEX(MassUnitsTable[],MATCH($R$3,MassUnitsTable[Mass Units],0),2), "")</f>
        <v/>
      </c>
      <c r="S1868" s="10"/>
    </row>
    <row r="1869" spans="1:19" x14ac:dyDescent="0.25">
      <c r="A1869" s="10"/>
      <c r="B1869" s="4" t="str">
        <f t="shared" si="150"/>
        <v/>
      </c>
      <c r="C1869" s="5" t="str">
        <f t="shared" si="151"/>
        <v/>
      </c>
      <c r="D1869" s="5" t="str">
        <f t="shared" si="152"/>
        <v/>
      </c>
      <c r="E1869" s="5" t="str">
        <f t="shared" si="153"/>
        <v/>
      </c>
      <c r="F1869" s="5" t="str">
        <f>'CALC | Main Engine'!$B1869</f>
        <v/>
      </c>
      <c r="G1869" s="27" t="str">
        <f>'CALC | Main Engine'!$C1869</f>
        <v/>
      </c>
      <c r="H1869" s="6" t="str">
        <f>'CALC | Main Engine'!$E1869</f>
        <v/>
      </c>
      <c r="I1869" s="34" t="str">
        <f>IFERROR('CALC | Main Engine'!$F1869*INDEX(MassUnitsTable[],MATCH($R$3,MassUnitsTable[Mass Units],0),2), "")</f>
        <v/>
      </c>
      <c r="J1869" s="27" t="str">
        <f>IFERROR('CALC | Booster'!$F1869*INDEX(MassUnitsTable[],MATCH($R$3,MassUnitsTable[Mass Units],0),2), "")</f>
        <v/>
      </c>
      <c r="K1869" s="32" t="str">
        <f t="shared" si="154"/>
        <v/>
      </c>
      <c r="L1869" s="34" t="str">
        <f>IFERROR(('CALC | Main Engine'!N1869+'CALC | Booster'!N1869)*INDEX(MassUnitsTable[],MATCH($R$3,MassUnitsTable[Mass Units],0),2), "")</f>
        <v/>
      </c>
      <c r="M1869" s="27" t="str">
        <f>IFERROR(('CALC | Main Engine'!O1869+'CALC | Booster'!O1869)*INDEX(MassUnitsTable[],MATCH($R$3,MassUnitsTable[Mass Units],0),2), "")</f>
        <v/>
      </c>
      <c r="N1869" s="27" t="str">
        <f>IFERROR(('CALC | Main Engine'!P1869+'CALC | Booster'!P1869)*INDEX(MassUnitsTable[],MATCH($R$3,MassUnitsTable[Mass Units],0),2), "")</f>
        <v/>
      </c>
      <c r="O1869" s="27" t="str">
        <f>IFERROR(('CALC | Main Engine'!Q1869+'CALC | Booster'!Q1869)*INDEX(MassUnitsTable[],MATCH($R$3,MassUnitsTable[Mass Units],0),2), "")</f>
        <v/>
      </c>
      <c r="P1869" s="27" t="str">
        <f>IFERROR(('CALC | Main Engine'!R1869+'CALC | Booster'!R1869)*INDEX(MassUnitsTable[],MATCH($R$3,MassUnitsTable[Mass Units],0),2), "")</f>
        <v/>
      </c>
      <c r="Q1869" s="27" t="str">
        <f>IFERROR(('CALC | Main Engine'!S1869+'CALC | Booster'!S1869)*INDEX(MassUnitsTable[],MATCH($R$3,MassUnitsTable[Mass Units],0),2), "")</f>
        <v/>
      </c>
      <c r="R1869" s="32" t="str">
        <f>IFERROR(('CALC | Main Engine'!T1869+'CALC | Booster'!T1869)*INDEX(MassUnitsTable[],MATCH($R$3,MassUnitsTable[Mass Units],0),2), "")</f>
        <v/>
      </c>
      <c r="S1869" s="10"/>
    </row>
    <row r="1870" spans="1:19" x14ac:dyDescent="0.25">
      <c r="A1870" s="10"/>
      <c r="B1870" s="4" t="str">
        <f t="shared" si="150"/>
        <v/>
      </c>
      <c r="C1870" s="5" t="str">
        <f t="shared" si="151"/>
        <v/>
      </c>
      <c r="D1870" s="5" t="str">
        <f t="shared" si="152"/>
        <v/>
      </c>
      <c r="E1870" s="5" t="str">
        <f t="shared" si="153"/>
        <v/>
      </c>
      <c r="F1870" s="5" t="str">
        <f>'CALC | Main Engine'!$B1870</f>
        <v/>
      </c>
      <c r="G1870" s="27" t="str">
        <f>'CALC | Main Engine'!$C1870</f>
        <v/>
      </c>
      <c r="H1870" s="6" t="str">
        <f>'CALC | Main Engine'!$E1870</f>
        <v/>
      </c>
      <c r="I1870" s="34" t="str">
        <f>IFERROR('CALC | Main Engine'!$F1870*INDEX(MassUnitsTable[],MATCH($R$3,MassUnitsTable[Mass Units],0),2), "")</f>
        <v/>
      </c>
      <c r="J1870" s="27" t="str">
        <f>IFERROR('CALC | Booster'!$F1870*INDEX(MassUnitsTable[],MATCH($R$3,MassUnitsTable[Mass Units],0),2), "")</f>
        <v/>
      </c>
      <c r="K1870" s="32" t="str">
        <f t="shared" si="154"/>
        <v/>
      </c>
      <c r="L1870" s="34" t="str">
        <f>IFERROR(('CALC | Main Engine'!N1870+'CALC | Booster'!N1870)*INDEX(MassUnitsTable[],MATCH($R$3,MassUnitsTable[Mass Units],0),2), "")</f>
        <v/>
      </c>
      <c r="M1870" s="27" t="str">
        <f>IFERROR(('CALC | Main Engine'!O1870+'CALC | Booster'!O1870)*INDEX(MassUnitsTable[],MATCH($R$3,MassUnitsTable[Mass Units],0),2), "")</f>
        <v/>
      </c>
      <c r="N1870" s="27" t="str">
        <f>IFERROR(('CALC | Main Engine'!P1870+'CALC | Booster'!P1870)*INDEX(MassUnitsTable[],MATCH($R$3,MassUnitsTable[Mass Units],0),2), "")</f>
        <v/>
      </c>
      <c r="O1870" s="27" t="str">
        <f>IFERROR(('CALC | Main Engine'!Q1870+'CALC | Booster'!Q1870)*INDEX(MassUnitsTable[],MATCH($R$3,MassUnitsTable[Mass Units],0),2), "")</f>
        <v/>
      </c>
      <c r="P1870" s="27" t="str">
        <f>IFERROR(('CALC | Main Engine'!R1870+'CALC | Booster'!R1870)*INDEX(MassUnitsTable[],MATCH($R$3,MassUnitsTable[Mass Units],0),2), "")</f>
        <v/>
      </c>
      <c r="Q1870" s="27" t="str">
        <f>IFERROR(('CALC | Main Engine'!S1870+'CALC | Booster'!S1870)*INDEX(MassUnitsTable[],MATCH($R$3,MassUnitsTable[Mass Units],0),2), "")</f>
        <v/>
      </c>
      <c r="R1870" s="32" t="str">
        <f>IFERROR(('CALC | Main Engine'!T1870+'CALC | Booster'!T1870)*INDEX(MassUnitsTable[],MATCH($R$3,MassUnitsTable[Mass Units],0),2), "")</f>
        <v/>
      </c>
      <c r="S1870" s="10"/>
    </row>
    <row r="1871" spans="1:19" x14ac:dyDescent="0.25">
      <c r="A1871" s="10"/>
      <c r="B1871" s="4" t="str">
        <f t="shared" si="150"/>
        <v/>
      </c>
      <c r="C1871" s="5" t="str">
        <f t="shared" si="151"/>
        <v/>
      </c>
      <c r="D1871" s="5" t="str">
        <f t="shared" si="152"/>
        <v/>
      </c>
      <c r="E1871" s="5" t="str">
        <f t="shared" si="153"/>
        <v/>
      </c>
      <c r="F1871" s="5" t="str">
        <f>'CALC | Main Engine'!$B1871</f>
        <v/>
      </c>
      <c r="G1871" s="27" t="str">
        <f>'CALC | Main Engine'!$C1871</f>
        <v/>
      </c>
      <c r="H1871" s="6" t="str">
        <f>'CALC | Main Engine'!$E1871</f>
        <v/>
      </c>
      <c r="I1871" s="34" t="str">
        <f>IFERROR('CALC | Main Engine'!$F1871*INDEX(MassUnitsTable[],MATCH($R$3,MassUnitsTable[Mass Units],0),2), "")</f>
        <v/>
      </c>
      <c r="J1871" s="27" t="str">
        <f>IFERROR('CALC | Booster'!$F1871*INDEX(MassUnitsTable[],MATCH($R$3,MassUnitsTable[Mass Units],0),2), "")</f>
        <v/>
      </c>
      <c r="K1871" s="32" t="str">
        <f t="shared" si="154"/>
        <v/>
      </c>
      <c r="L1871" s="34" t="str">
        <f>IFERROR(('CALC | Main Engine'!N1871+'CALC | Booster'!N1871)*INDEX(MassUnitsTable[],MATCH($R$3,MassUnitsTable[Mass Units],0),2), "")</f>
        <v/>
      </c>
      <c r="M1871" s="27" t="str">
        <f>IFERROR(('CALC | Main Engine'!O1871+'CALC | Booster'!O1871)*INDEX(MassUnitsTable[],MATCH($R$3,MassUnitsTable[Mass Units],0),2), "")</f>
        <v/>
      </c>
      <c r="N1871" s="27" t="str">
        <f>IFERROR(('CALC | Main Engine'!P1871+'CALC | Booster'!P1871)*INDEX(MassUnitsTable[],MATCH($R$3,MassUnitsTable[Mass Units],0),2), "")</f>
        <v/>
      </c>
      <c r="O1871" s="27" t="str">
        <f>IFERROR(('CALC | Main Engine'!Q1871+'CALC | Booster'!Q1871)*INDEX(MassUnitsTable[],MATCH($R$3,MassUnitsTable[Mass Units],0),2), "")</f>
        <v/>
      </c>
      <c r="P1871" s="27" t="str">
        <f>IFERROR(('CALC | Main Engine'!R1871+'CALC | Booster'!R1871)*INDEX(MassUnitsTable[],MATCH($R$3,MassUnitsTable[Mass Units],0),2), "")</f>
        <v/>
      </c>
      <c r="Q1871" s="27" t="str">
        <f>IFERROR(('CALC | Main Engine'!S1871+'CALC | Booster'!S1871)*INDEX(MassUnitsTable[],MATCH($R$3,MassUnitsTable[Mass Units],0),2), "")</f>
        <v/>
      </c>
      <c r="R1871" s="32" t="str">
        <f>IFERROR(('CALC | Main Engine'!T1871+'CALC | Booster'!T1871)*INDEX(MassUnitsTable[],MATCH($R$3,MassUnitsTable[Mass Units],0),2), "")</f>
        <v/>
      </c>
      <c r="S1871" s="10"/>
    </row>
    <row r="1872" spans="1:19" x14ac:dyDescent="0.25">
      <c r="A1872" s="10"/>
      <c r="B1872" s="4" t="str">
        <f t="shared" si="150"/>
        <v/>
      </c>
      <c r="C1872" s="5" t="str">
        <f t="shared" si="151"/>
        <v/>
      </c>
      <c r="D1872" s="5" t="str">
        <f t="shared" si="152"/>
        <v/>
      </c>
      <c r="E1872" s="5" t="str">
        <f t="shared" si="153"/>
        <v/>
      </c>
      <c r="F1872" s="5" t="str">
        <f>'CALC | Main Engine'!$B1872</f>
        <v/>
      </c>
      <c r="G1872" s="27" t="str">
        <f>'CALC | Main Engine'!$C1872</f>
        <v/>
      </c>
      <c r="H1872" s="6" t="str">
        <f>'CALC | Main Engine'!$E1872</f>
        <v/>
      </c>
      <c r="I1872" s="34" t="str">
        <f>IFERROR('CALC | Main Engine'!$F1872*INDEX(MassUnitsTable[],MATCH($R$3,MassUnitsTable[Mass Units],0),2), "")</f>
        <v/>
      </c>
      <c r="J1872" s="27" t="str">
        <f>IFERROR('CALC | Booster'!$F1872*INDEX(MassUnitsTable[],MATCH($R$3,MassUnitsTable[Mass Units],0),2), "")</f>
        <v/>
      </c>
      <c r="K1872" s="32" t="str">
        <f t="shared" si="154"/>
        <v/>
      </c>
      <c r="L1872" s="34" t="str">
        <f>IFERROR(('CALC | Main Engine'!N1872+'CALC | Booster'!N1872)*INDEX(MassUnitsTable[],MATCH($R$3,MassUnitsTable[Mass Units],0),2), "")</f>
        <v/>
      </c>
      <c r="M1872" s="27" t="str">
        <f>IFERROR(('CALC | Main Engine'!O1872+'CALC | Booster'!O1872)*INDEX(MassUnitsTable[],MATCH($R$3,MassUnitsTable[Mass Units],0),2), "")</f>
        <v/>
      </c>
      <c r="N1872" s="27" t="str">
        <f>IFERROR(('CALC | Main Engine'!P1872+'CALC | Booster'!P1872)*INDEX(MassUnitsTable[],MATCH($R$3,MassUnitsTable[Mass Units],0),2), "")</f>
        <v/>
      </c>
      <c r="O1872" s="27" t="str">
        <f>IFERROR(('CALC | Main Engine'!Q1872+'CALC | Booster'!Q1872)*INDEX(MassUnitsTable[],MATCH($R$3,MassUnitsTable[Mass Units],0),2), "")</f>
        <v/>
      </c>
      <c r="P1872" s="27" t="str">
        <f>IFERROR(('CALC | Main Engine'!R1872+'CALC | Booster'!R1872)*INDEX(MassUnitsTable[],MATCH($R$3,MassUnitsTable[Mass Units],0),2), "")</f>
        <v/>
      </c>
      <c r="Q1872" s="27" t="str">
        <f>IFERROR(('CALC | Main Engine'!S1872+'CALC | Booster'!S1872)*INDEX(MassUnitsTable[],MATCH($R$3,MassUnitsTable[Mass Units],0),2), "")</f>
        <v/>
      </c>
      <c r="R1872" s="32" t="str">
        <f>IFERROR(('CALC | Main Engine'!T1872+'CALC | Booster'!T1872)*INDEX(MassUnitsTable[],MATCH($R$3,MassUnitsTable[Mass Units],0),2), "")</f>
        <v/>
      </c>
      <c r="S1872" s="10"/>
    </row>
    <row r="1873" spans="1:19" x14ac:dyDescent="0.25">
      <c r="A1873" s="10"/>
      <c r="B1873" s="4" t="str">
        <f t="shared" si="150"/>
        <v/>
      </c>
      <c r="C1873" s="5" t="str">
        <f t="shared" si="151"/>
        <v/>
      </c>
      <c r="D1873" s="5" t="str">
        <f t="shared" si="152"/>
        <v/>
      </c>
      <c r="E1873" s="5" t="str">
        <f t="shared" si="153"/>
        <v/>
      </c>
      <c r="F1873" s="5" t="str">
        <f>'CALC | Main Engine'!$B1873</f>
        <v/>
      </c>
      <c r="G1873" s="27" t="str">
        <f>'CALC | Main Engine'!$C1873</f>
        <v/>
      </c>
      <c r="H1873" s="6" t="str">
        <f>'CALC | Main Engine'!$E1873</f>
        <v/>
      </c>
      <c r="I1873" s="34" t="str">
        <f>IFERROR('CALC | Main Engine'!$F1873*INDEX(MassUnitsTable[],MATCH($R$3,MassUnitsTable[Mass Units],0),2), "")</f>
        <v/>
      </c>
      <c r="J1873" s="27" t="str">
        <f>IFERROR('CALC | Booster'!$F1873*INDEX(MassUnitsTable[],MATCH($R$3,MassUnitsTable[Mass Units],0),2), "")</f>
        <v/>
      </c>
      <c r="K1873" s="32" t="str">
        <f t="shared" si="154"/>
        <v/>
      </c>
      <c r="L1873" s="34" t="str">
        <f>IFERROR(('CALC | Main Engine'!N1873+'CALC | Booster'!N1873)*INDEX(MassUnitsTable[],MATCH($R$3,MassUnitsTable[Mass Units],0),2), "")</f>
        <v/>
      </c>
      <c r="M1873" s="27" t="str">
        <f>IFERROR(('CALC | Main Engine'!O1873+'CALC | Booster'!O1873)*INDEX(MassUnitsTable[],MATCH($R$3,MassUnitsTable[Mass Units],0),2), "")</f>
        <v/>
      </c>
      <c r="N1873" s="27" t="str">
        <f>IFERROR(('CALC | Main Engine'!P1873+'CALC | Booster'!P1873)*INDEX(MassUnitsTable[],MATCH($R$3,MassUnitsTable[Mass Units],0),2), "")</f>
        <v/>
      </c>
      <c r="O1873" s="27" t="str">
        <f>IFERROR(('CALC | Main Engine'!Q1873+'CALC | Booster'!Q1873)*INDEX(MassUnitsTable[],MATCH($R$3,MassUnitsTable[Mass Units],0),2), "")</f>
        <v/>
      </c>
      <c r="P1873" s="27" t="str">
        <f>IFERROR(('CALC | Main Engine'!R1873+'CALC | Booster'!R1873)*INDEX(MassUnitsTable[],MATCH($R$3,MassUnitsTable[Mass Units],0),2), "")</f>
        <v/>
      </c>
      <c r="Q1873" s="27" t="str">
        <f>IFERROR(('CALC | Main Engine'!S1873+'CALC | Booster'!S1873)*INDEX(MassUnitsTable[],MATCH($R$3,MassUnitsTable[Mass Units],0),2), "")</f>
        <v/>
      </c>
      <c r="R1873" s="32" t="str">
        <f>IFERROR(('CALC | Main Engine'!T1873+'CALC | Booster'!T1873)*INDEX(MassUnitsTable[],MATCH($R$3,MassUnitsTable[Mass Units],0),2), "")</f>
        <v/>
      </c>
      <c r="S1873" s="10"/>
    </row>
    <row r="1874" spans="1:19" x14ac:dyDescent="0.25">
      <c r="A1874" s="10"/>
      <c r="B1874" s="4" t="str">
        <f t="shared" si="150"/>
        <v/>
      </c>
      <c r="C1874" s="5" t="str">
        <f t="shared" si="151"/>
        <v/>
      </c>
      <c r="D1874" s="5" t="str">
        <f t="shared" si="152"/>
        <v/>
      </c>
      <c r="E1874" s="5" t="str">
        <f t="shared" si="153"/>
        <v/>
      </c>
      <c r="F1874" s="5" t="str">
        <f>'CALC | Main Engine'!$B1874</f>
        <v/>
      </c>
      <c r="G1874" s="27" t="str">
        <f>'CALC | Main Engine'!$C1874</f>
        <v/>
      </c>
      <c r="H1874" s="6" t="str">
        <f>'CALC | Main Engine'!$E1874</f>
        <v/>
      </c>
      <c r="I1874" s="34" t="str">
        <f>IFERROR('CALC | Main Engine'!$F1874*INDEX(MassUnitsTable[],MATCH($R$3,MassUnitsTable[Mass Units],0),2), "")</f>
        <v/>
      </c>
      <c r="J1874" s="27" t="str">
        <f>IFERROR('CALC | Booster'!$F1874*INDEX(MassUnitsTable[],MATCH($R$3,MassUnitsTable[Mass Units],0),2), "")</f>
        <v/>
      </c>
      <c r="K1874" s="32" t="str">
        <f t="shared" si="154"/>
        <v/>
      </c>
      <c r="L1874" s="34" t="str">
        <f>IFERROR(('CALC | Main Engine'!N1874+'CALC | Booster'!N1874)*INDEX(MassUnitsTable[],MATCH($R$3,MassUnitsTable[Mass Units],0),2), "")</f>
        <v/>
      </c>
      <c r="M1874" s="27" t="str">
        <f>IFERROR(('CALC | Main Engine'!O1874+'CALC | Booster'!O1874)*INDEX(MassUnitsTable[],MATCH($R$3,MassUnitsTable[Mass Units],0),2), "")</f>
        <v/>
      </c>
      <c r="N1874" s="27" t="str">
        <f>IFERROR(('CALC | Main Engine'!P1874+'CALC | Booster'!P1874)*INDEX(MassUnitsTable[],MATCH($R$3,MassUnitsTable[Mass Units],0),2), "")</f>
        <v/>
      </c>
      <c r="O1874" s="27" t="str">
        <f>IFERROR(('CALC | Main Engine'!Q1874+'CALC | Booster'!Q1874)*INDEX(MassUnitsTable[],MATCH($R$3,MassUnitsTable[Mass Units],0),2), "")</f>
        <v/>
      </c>
      <c r="P1874" s="27" t="str">
        <f>IFERROR(('CALC | Main Engine'!R1874+'CALC | Booster'!R1874)*INDEX(MassUnitsTable[],MATCH($R$3,MassUnitsTable[Mass Units],0),2), "")</f>
        <v/>
      </c>
      <c r="Q1874" s="27" t="str">
        <f>IFERROR(('CALC | Main Engine'!S1874+'CALC | Booster'!S1874)*INDEX(MassUnitsTable[],MATCH($R$3,MassUnitsTable[Mass Units],0),2), "")</f>
        <v/>
      </c>
      <c r="R1874" s="32" t="str">
        <f>IFERROR(('CALC | Main Engine'!T1874+'CALC | Booster'!T1874)*INDEX(MassUnitsTable[],MATCH($R$3,MassUnitsTable[Mass Units],0),2), "")</f>
        <v/>
      </c>
      <c r="S1874" s="10"/>
    </row>
    <row r="1875" spans="1:19" x14ac:dyDescent="0.25">
      <c r="A1875" s="10"/>
      <c r="B1875" s="4" t="str">
        <f t="shared" si="150"/>
        <v/>
      </c>
      <c r="C1875" s="5" t="str">
        <f t="shared" si="151"/>
        <v/>
      </c>
      <c r="D1875" s="5" t="str">
        <f t="shared" si="152"/>
        <v/>
      </c>
      <c r="E1875" s="5" t="str">
        <f t="shared" si="153"/>
        <v/>
      </c>
      <c r="F1875" s="5" t="str">
        <f>'CALC | Main Engine'!$B1875</f>
        <v/>
      </c>
      <c r="G1875" s="27" t="str">
        <f>'CALC | Main Engine'!$C1875</f>
        <v/>
      </c>
      <c r="H1875" s="6" t="str">
        <f>'CALC | Main Engine'!$E1875</f>
        <v/>
      </c>
      <c r="I1875" s="34" t="str">
        <f>IFERROR('CALC | Main Engine'!$F1875*INDEX(MassUnitsTable[],MATCH($R$3,MassUnitsTable[Mass Units],0),2), "")</f>
        <v/>
      </c>
      <c r="J1875" s="27" t="str">
        <f>IFERROR('CALC | Booster'!$F1875*INDEX(MassUnitsTable[],MATCH($R$3,MassUnitsTable[Mass Units],0),2), "")</f>
        <v/>
      </c>
      <c r="K1875" s="32" t="str">
        <f t="shared" si="154"/>
        <v/>
      </c>
      <c r="L1875" s="34" t="str">
        <f>IFERROR(('CALC | Main Engine'!N1875+'CALC | Booster'!N1875)*INDEX(MassUnitsTable[],MATCH($R$3,MassUnitsTable[Mass Units],0),2), "")</f>
        <v/>
      </c>
      <c r="M1875" s="27" t="str">
        <f>IFERROR(('CALC | Main Engine'!O1875+'CALC | Booster'!O1875)*INDEX(MassUnitsTable[],MATCH($R$3,MassUnitsTable[Mass Units],0),2), "")</f>
        <v/>
      </c>
      <c r="N1875" s="27" t="str">
        <f>IFERROR(('CALC | Main Engine'!P1875+'CALC | Booster'!P1875)*INDEX(MassUnitsTable[],MATCH($R$3,MassUnitsTable[Mass Units],0),2), "")</f>
        <v/>
      </c>
      <c r="O1875" s="27" t="str">
        <f>IFERROR(('CALC | Main Engine'!Q1875+'CALC | Booster'!Q1875)*INDEX(MassUnitsTable[],MATCH($R$3,MassUnitsTable[Mass Units],0),2), "")</f>
        <v/>
      </c>
      <c r="P1875" s="27" t="str">
        <f>IFERROR(('CALC | Main Engine'!R1875+'CALC | Booster'!R1875)*INDEX(MassUnitsTable[],MATCH($R$3,MassUnitsTable[Mass Units],0),2), "")</f>
        <v/>
      </c>
      <c r="Q1875" s="27" t="str">
        <f>IFERROR(('CALC | Main Engine'!S1875+'CALC | Booster'!S1875)*INDEX(MassUnitsTable[],MATCH($R$3,MassUnitsTable[Mass Units],0),2), "")</f>
        <v/>
      </c>
      <c r="R1875" s="32" t="str">
        <f>IFERROR(('CALC | Main Engine'!T1875+'CALC | Booster'!T1875)*INDEX(MassUnitsTable[],MATCH($R$3,MassUnitsTable[Mass Units],0),2), "")</f>
        <v/>
      </c>
      <c r="S1875" s="10"/>
    </row>
    <row r="1876" spans="1:19" x14ac:dyDescent="0.25">
      <c r="A1876" s="10"/>
      <c r="B1876" s="4" t="str">
        <f t="shared" si="150"/>
        <v/>
      </c>
      <c r="C1876" s="5" t="str">
        <f t="shared" si="151"/>
        <v/>
      </c>
      <c r="D1876" s="5" t="str">
        <f t="shared" si="152"/>
        <v/>
      </c>
      <c r="E1876" s="5" t="str">
        <f t="shared" si="153"/>
        <v/>
      </c>
      <c r="F1876" s="5" t="str">
        <f>'CALC | Main Engine'!$B1876</f>
        <v/>
      </c>
      <c r="G1876" s="27" t="str">
        <f>'CALC | Main Engine'!$C1876</f>
        <v/>
      </c>
      <c r="H1876" s="6" t="str">
        <f>'CALC | Main Engine'!$E1876</f>
        <v/>
      </c>
      <c r="I1876" s="34" t="str">
        <f>IFERROR('CALC | Main Engine'!$F1876*INDEX(MassUnitsTable[],MATCH($R$3,MassUnitsTable[Mass Units],0),2), "")</f>
        <v/>
      </c>
      <c r="J1876" s="27" t="str">
        <f>IFERROR('CALC | Booster'!$F1876*INDEX(MassUnitsTable[],MATCH($R$3,MassUnitsTable[Mass Units],0),2), "")</f>
        <v/>
      </c>
      <c r="K1876" s="32" t="str">
        <f t="shared" si="154"/>
        <v/>
      </c>
      <c r="L1876" s="34" t="str">
        <f>IFERROR(('CALC | Main Engine'!N1876+'CALC | Booster'!N1876)*INDEX(MassUnitsTable[],MATCH($R$3,MassUnitsTable[Mass Units],0),2), "")</f>
        <v/>
      </c>
      <c r="M1876" s="27" t="str">
        <f>IFERROR(('CALC | Main Engine'!O1876+'CALC | Booster'!O1876)*INDEX(MassUnitsTable[],MATCH($R$3,MassUnitsTable[Mass Units],0),2), "")</f>
        <v/>
      </c>
      <c r="N1876" s="27" t="str">
        <f>IFERROR(('CALC | Main Engine'!P1876+'CALC | Booster'!P1876)*INDEX(MassUnitsTable[],MATCH($R$3,MassUnitsTable[Mass Units],0),2), "")</f>
        <v/>
      </c>
      <c r="O1876" s="27" t="str">
        <f>IFERROR(('CALC | Main Engine'!Q1876+'CALC | Booster'!Q1876)*INDEX(MassUnitsTable[],MATCH($R$3,MassUnitsTable[Mass Units],0),2), "")</f>
        <v/>
      </c>
      <c r="P1876" s="27" t="str">
        <f>IFERROR(('CALC | Main Engine'!R1876+'CALC | Booster'!R1876)*INDEX(MassUnitsTable[],MATCH($R$3,MassUnitsTable[Mass Units],0),2), "")</f>
        <v/>
      </c>
      <c r="Q1876" s="27" t="str">
        <f>IFERROR(('CALC | Main Engine'!S1876+'CALC | Booster'!S1876)*INDEX(MassUnitsTable[],MATCH($R$3,MassUnitsTable[Mass Units],0),2), "")</f>
        <v/>
      </c>
      <c r="R1876" s="32" t="str">
        <f>IFERROR(('CALC | Main Engine'!T1876+'CALC | Booster'!T1876)*INDEX(MassUnitsTable[],MATCH($R$3,MassUnitsTable[Mass Units],0),2), "")</f>
        <v/>
      </c>
      <c r="S1876" s="10"/>
    </row>
    <row r="1877" spans="1:19" x14ac:dyDescent="0.25">
      <c r="A1877" s="10"/>
      <c r="B1877" s="4" t="str">
        <f t="shared" si="150"/>
        <v/>
      </c>
      <c r="C1877" s="5" t="str">
        <f t="shared" si="151"/>
        <v/>
      </c>
      <c r="D1877" s="5" t="str">
        <f t="shared" si="152"/>
        <v/>
      </c>
      <c r="E1877" s="5" t="str">
        <f t="shared" si="153"/>
        <v/>
      </c>
      <c r="F1877" s="5" t="str">
        <f>'CALC | Main Engine'!$B1877</f>
        <v/>
      </c>
      <c r="G1877" s="27" t="str">
        <f>'CALC | Main Engine'!$C1877</f>
        <v/>
      </c>
      <c r="H1877" s="6" t="str">
        <f>'CALC | Main Engine'!$E1877</f>
        <v/>
      </c>
      <c r="I1877" s="34" t="str">
        <f>IFERROR('CALC | Main Engine'!$F1877*INDEX(MassUnitsTable[],MATCH($R$3,MassUnitsTable[Mass Units],0),2), "")</f>
        <v/>
      </c>
      <c r="J1877" s="27" t="str">
        <f>IFERROR('CALC | Booster'!$F1877*INDEX(MassUnitsTable[],MATCH($R$3,MassUnitsTable[Mass Units],0),2), "")</f>
        <v/>
      </c>
      <c r="K1877" s="32" t="str">
        <f t="shared" si="154"/>
        <v/>
      </c>
      <c r="L1877" s="34" t="str">
        <f>IFERROR(('CALC | Main Engine'!N1877+'CALC | Booster'!N1877)*INDEX(MassUnitsTable[],MATCH($R$3,MassUnitsTable[Mass Units],0),2), "")</f>
        <v/>
      </c>
      <c r="M1877" s="27" t="str">
        <f>IFERROR(('CALC | Main Engine'!O1877+'CALC | Booster'!O1877)*INDEX(MassUnitsTable[],MATCH($R$3,MassUnitsTable[Mass Units],0),2), "")</f>
        <v/>
      </c>
      <c r="N1877" s="27" t="str">
        <f>IFERROR(('CALC | Main Engine'!P1877+'CALC | Booster'!P1877)*INDEX(MassUnitsTable[],MATCH($R$3,MassUnitsTable[Mass Units],0),2), "")</f>
        <v/>
      </c>
      <c r="O1877" s="27" t="str">
        <f>IFERROR(('CALC | Main Engine'!Q1877+'CALC | Booster'!Q1877)*INDEX(MassUnitsTable[],MATCH($R$3,MassUnitsTable[Mass Units],0),2), "")</f>
        <v/>
      </c>
      <c r="P1877" s="27" t="str">
        <f>IFERROR(('CALC | Main Engine'!R1877+'CALC | Booster'!R1877)*INDEX(MassUnitsTable[],MATCH($R$3,MassUnitsTable[Mass Units],0),2), "")</f>
        <v/>
      </c>
      <c r="Q1877" s="27" t="str">
        <f>IFERROR(('CALC | Main Engine'!S1877+'CALC | Booster'!S1877)*INDEX(MassUnitsTable[],MATCH($R$3,MassUnitsTable[Mass Units],0),2), "")</f>
        <v/>
      </c>
      <c r="R1877" s="32" t="str">
        <f>IFERROR(('CALC | Main Engine'!T1877+'CALC | Booster'!T1877)*INDEX(MassUnitsTable[],MATCH($R$3,MassUnitsTable[Mass Units],0),2), "")</f>
        <v/>
      </c>
      <c r="S1877" s="10"/>
    </row>
    <row r="1878" spans="1:19" x14ac:dyDescent="0.25">
      <c r="A1878" s="10"/>
      <c r="B1878" s="4" t="str">
        <f t="shared" si="150"/>
        <v/>
      </c>
      <c r="C1878" s="5" t="str">
        <f t="shared" si="151"/>
        <v/>
      </c>
      <c r="D1878" s="5" t="str">
        <f t="shared" si="152"/>
        <v/>
      </c>
      <c r="E1878" s="5" t="str">
        <f t="shared" si="153"/>
        <v/>
      </c>
      <c r="F1878" s="5" t="str">
        <f>'CALC | Main Engine'!$B1878</f>
        <v/>
      </c>
      <c r="G1878" s="27" t="str">
        <f>'CALC | Main Engine'!$C1878</f>
        <v/>
      </c>
      <c r="H1878" s="6" t="str">
        <f>'CALC | Main Engine'!$E1878</f>
        <v/>
      </c>
      <c r="I1878" s="34" t="str">
        <f>IFERROR('CALC | Main Engine'!$F1878*INDEX(MassUnitsTable[],MATCH($R$3,MassUnitsTable[Mass Units],0),2), "")</f>
        <v/>
      </c>
      <c r="J1878" s="27" t="str">
        <f>IFERROR('CALC | Booster'!$F1878*INDEX(MassUnitsTable[],MATCH($R$3,MassUnitsTable[Mass Units],0),2), "")</f>
        <v/>
      </c>
      <c r="K1878" s="32" t="str">
        <f t="shared" si="154"/>
        <v/>
      </c>
      <c r="L1878" s="34" t="str">
        <f>IFERROR(('CALC | Main Engine'!N1878+'CALC | Booster'!N1878)*INDEX(MassUnitsTable[],MATCH($R$3,MassUnitsTable[Mass Units],0),2), "")</f>
        <v/>
      </c>
      <c r="M1878" s="27" t="str">
        <f>IFERROR(('CALC | Main Engine'!O1878+'CALC | Booster'!O1878)*INDEX(MassUnitsTable[],MATCH($R$3,MassUnitsTable[Mass Units],0),2), "")</f>
        <v/>
      </c>
      <c r="N1878" s="27" t="str">
        <f>IFERROR(('CALC | Main Engine'!P1878+'CALC | Booster'!P1878)*INDEX(MassUnitsTable[],MATCH($R$3,MassUnitsTable[Mass Units],0),2), "")</f>
        <v/>
      </c>
      <c r="O1878" s="27" t="str">
        <f>IFERROR(('CALC | Main Engine'!Q1878+'CALC | Booster'!Q1878)*INDEX(MassUnitsTable[],MATCH($R$3,MassUnitsTable[Mass Units],0),2), "")</f>
        <v/>
      </c>
      <c r="P1878" s="27" t="str">
        <f>IFERROR(('CALC | Main Engine'!R1878+'CALC | Booster'!R1878)*INDEX(MassUnitsTable[],MATCH($R$3,MassUnitsTable[Mass Units],0),2), "")</f>
        <v/>
      </c>
      <c r="Q1878" s="27" t="str">
        <f>IFERROR(('CALC | Main Engine'!S1878+'CALC | Booster'!S1878)*INDEX(MassUnitsTable[],MATCH($R$3,MassUnitsTable[Mass Units],0),2), "")</f>
        <v/>
      </c>
      <c r="R1878" s="32" t="str">
        <f>IFERROR(('CALC | Main Engine'!T1878+'CALC | Booster'!T1878)*INDEX(MassUnitsTable[],MATCH($R$3,MassUnitsTable[Mass Units],0),2), "")</f>
        <v/>
      </c>
      <c r="S1878" s="10"/>
    </row>
    <row r="1879" spans="1:19" x14ac:dyDescent="0.25">
      <c r="A1879" s="10"/>
      <c r="B1879" s="4" t="str">
        <f t="shared" si="150"/>
        <v/>
      </c>
      <c r="C1879" s="5" t="str">
        <f t="shared" si="151"/>
        <v/>
      </c>
      <c r="D1879" s="5" t="str">
        <f t="shared" si="152"/>
        <v/>
      </c>
      <c r="E1879" s="5" t="str">
        <f t="shared" si="153"/>
        <v/>
      </c>
      <c r="F1879" s="5" t="str">
        <f>'CALC | Main Engine'!$B1879</f>
        <v/>
      </c>
      <c r="G1879" s="27" t="str">
        <f>'CALC | Main Engine'!$C1879</f>
        <v/>
      </c>
      <c r="H1879" s="6" t="str">
        <f>'CALC | Main Engine'!$E1879</f>
        <v/>
      </c>
      <c r="I1879" s="34" t="str">
        <f>IFERROR('CALC | Main Engine'!$F1879*INDEX(MassUnitsTable[],MATCH($R$3,MassUnitsTable[Mass Units],0),2), "")</f>
        <v/>
      </c>
      <c r="J1879" s="27" t="str">
        <f>IFERROR('CALC | Booster'!$F1879*INDEX(MassUnitsTable[],MATCH($R$3,MassUnitsTable[Mass Units],0),2), "")</f>
        <v/>
      </c>
      <c r="K1879" s="32" t="str">
        <f t="shared" si="154"/>
        <v/>
      </c>
      <c r="L1879" s="34" t="str">
        <f>IFERROR(('CALC | Main Engine'!N1879+'CALC | Booster'!N1879)*INDEX(MassUnitsTable[],MATCH($R$3,MassUnitsTable[Mass Units],0),2), "")</f>
        <v/>
      </c>
      <c r="M1879" s="27" t="str">
        <f>IFERROR(('CALC | Main Engine'!O1879+'CALC | Booster'!O1879)*INDEX(MassUnitsTable[],MATCH($R$3,MassUnitsTable[Mass Units],0),2), "")</f>
        <v/>
      </c>
      <c r="N1879" s="27" t="str">
        <f>IFERROR(('CALC | Main Engine'!P1879+'CALC | Booster'!P1879)*INDEX(MassUnitsTable[],MATCH($R$3,MassUnitsTable[Mass Units],0),2), "")</f>
        <v/>
      </c>
      <c r="O1879" s="27" t="str">
        <f>IFERROR(('CALC | Main Engine'!Q1879+'CALC | Booster'!Q1879)*INDEX(MassUnitsTable[],MATCH($R$3,MassUnitsTable[Mass Units],0),2), "")</f>
        <v/>
      </c>
      <c r="P1879" s="27" t="str">
        <f>IFERROR(('CALC | Main Engine'!R1879+'CALC | Booster'!R1879)*INDEX(MassUnitsTable[],MATCH($R$3,MassUnitsTable[Mass Units],0),2), "")</f>
        <v/>
      </c>
      <c r="Q1879" s="27" t="str">
        <f>IFERROR(('CALC | Main Engine'!S1879+'CALC | Booster'!S1879)*INDEX(MassUnitsTable[],MATCH($R$3,MassUnitsTable[Mass Units],0),2), "")</f>
        <v/>
      </c>
      <c r="R1879" s="32" t="str">
        <f>IFERROR(('CALC | Main Engine'!T1879+'CALC | Booster'!T1879)*INDEX(MassUnitsTable[],MATCH($R$3,MassUnitsTable[Mass Units],0),2), "")</f>
        <v/>
      </c>
      <c r="S1879" s="10"/>
    </row>
    <row r="1880" spans="1:19" x14ac:dyDescent="0.25">
      <c r="A1880" s="10"/>
      <c r="B1880" s="4" t="str">
        <f t="shared" si="150"/>
        <v/>
      </c>
      <c r="C1880" s="5" t="str">
        <f t="shared" si="151"/>
        <v/>
      </c>
      <c r="D1880" s="5" t="str">
        <f t="shared" si="152"/>
        <v/>
      </c>
      <c r="E1880" s="5" t="str">
        <f t="shared" si="153"/>
        <v/>
      </c>
      <c r="F1880" s="5" t="str">
        <f>'CALC | Main Engine'!$B1880</f>
        <v/>
      </c>
      <c r="G1880" s="27" t="str">
        <f>'CALC | Main Engine'!$C1880</f>
        <v/>
      </c>
      <c r="H1880" s="6" t="str">
        <f>'CALC | Main Engine'!$E1880</f>
        <v/>
      </c>
      <c r="I1880" s="34" t="str">
        <f>IFERROR('CALC | Main Engine'!$F1880*INDEX(MassUnitsTable[],MATCH($R$3,MassUnitsTable[Mass Units],0),2), "")</f>
        <v/>
      </c>
      <c r="J1880" s="27" t="str">
        <f>IFERROR('CALC | Booster'!$F1880*INDEX(MassUnitsTable[],MATCH($R$3,MassUnitsTable[Mass Units],0),2), "")</f>
        <v/>
      </c>
      <c r="K1880" s="32" t="str">
        <f t="shared" si="154"/>
        <v/>
      </c>
      <c r="L1880" s="34" t="str">
        <f>IFERROR(('CALC | Main Engine'!N1880+'CALC | Booster'!N1880)*INDEX(MassUnitsTable[],MATCH($R$3,MassUnitsTable[Mass Units],0),2), "")</f>
        <v/>
      </c>
      <c r="M1880" s="27" t="str">
        <f>IFERROR(('CALC | Main Engine'!O1880+'CALC | Booster'!O1880)*INDEX(MassUnitsTable[],MATCH($R$3,MassUnitsTable[Mass Units],0),2), "")</f>
        <v/>
      </c>
      <c r="N1880" s="27" t="str">
        <f>IFERROR(('CALC | Main Engine'!P1880+'CALC | Booster'!P1880)*INDEX(MassUnitsTable[],MATCH($R$3,MassUnitsTable[Mass Units],0),2), "")</f>
        <v/>
      </c>
      <c r="O1880" s="27" t="str">
        <f>IFERROR(('CALC | Main Engine'!Q1880+'CALC | Booster'!Q1880)*INDEX(MassUnitsTable[],MATCH($R$3,MassUnitsTable[Mass Units],0),2), "")</f>
        <v/>
      </c>
      <c r="P1880" s="27" t="str">
        <f>IFERROR(('CALC | Main Engine'!R1880+'CALC | Booster'!R1880)*INDEX(MassUnitsTable[],MATCH($R$3,MassUnitsTable[Mass Units],0),2), "")</f>
        <v/>
      </c>
      <c r="Q1880" s="27" t="str">
        <f>IFERROR(('CALC | Main Engine'!S1880+'CALC | Booster'!S1880)*INDEX(MassUnitsTable[],MATCH($R$3,MassUnitsTable[Mass Units],0),2), "")</f>
        <v/>
      </c>
      <c r="R1880" s="32" t="str">
        <f>IFERROR(('CALC | Main Engine'!T1880+'CALC | Booster'!T1880)*INDEX(MassUnitsTable[],MATCH($R$3,MassUnitsTable[Mass Units],0),2), "")</f>
        <v/>
      </c>
      <c r="S1880" s="10"/>
    </row>
    <row r="1881" spans="1:19" x14ac:dyDescent="0.25">
      <c r="A1881" s="10"/>
      <c r="B1881" s="4" t="str">
        <f t="shared" si="150"/>
        <v/>
      </c>
      <c r="C1881" s="5" t="str">
        <f t="shared" si="151"/>
        <v/>
      </c>
      <c r="D1881" s="5" t="str">
        <f t="shared" si="152"/>
        <v/>
      </c>
      <c r="E1881" s="5" t="str">
        <f t="shared" si="153"/>
        <v/>
      </c>
      <c r="F1881" s="5" t="str">
        <f>'CALC | Main Engine'!$B1881</f>
        <v/>
      </c>
      <c r="G1881" s="27" t="str">
        <f>'CALC | Main Engine'!$C1881</f>
        <v/>
      </c>
      <c r="H1881" s="6" t="str">
        <f>'CALC | Main Engine'!$E1881</f>
        <v/>
      </c>
      <c r="I1881" s="34" t="str">
        <f>IFERROR('CALC | Main Engine'!$F1881*INDEX(MassUnitsTable[],MATCH($R$3,MassUnitsTable[Mass Units],0),2), "")</f>
        <v/>
      </c>
      <c r="J1881" s="27" t="str">
        <f>IFERROR('CALC | Booster'!$F1881*INDEX(MassUnitsTable[],MATCH($R$3,MassUnitsTable[Mass Units],0),2), "")</f>
        <v/>
      </c>
      <c r="K1881" s="32" t="str">
        <f t="shared" si="154"/>
        <v/>
      </c>
      <c r="L1881" s="34" t="str">
        <f>IFERROR(('CALC | Main Engine'!N1881+'CALC | Booster'!N1881)*INDEX(MassUnitsTable[],MATCH($R$3,MassUnitsTable[Mass Units],0),2), "")</f>
        <v/>
      </c>
      <c r="M1881" s="27" t="str">
        <f>IFERROR(('CALC | Main Engine'!O1881+'CALC | Booster'!O1881)*INDEX(MassUnitsTable[],MATCH($R$3,MassUnitsTable[Mass Units],0),2), "")</f>
        <v/>
      </c>
      <c r="N1881" s="27" t="str">
        <f>IFERROR(('CALC | Main Engine'!P1881+'CALC | Booster'!P1881)*INDEX(MassUnitsTable[],MATCH($R$3,MassUnitsTable[Mass Units],0),2), "")</f>
        <v/>
      </c>
      <c r="O1881" s="27" t="str">
        <f>IFERROR(('CALC | Main Engine'!Q1881+'CALC | Booster'!Q1881)*INDEX(MassUnitsTable[],MATCH($R$3,MassUnitsTable[Mass Units],0),2), "")</f>
        <v/>
      </c>
      <c r="P1881" s="27" t="str">
        <f>IFERROR(('CALC | Main Engine'!R1881+'CALC | Booster'!R1881)*INDEX(MassUnitsTable[],MATCH($R$3,MassUnitsTable[Mass Units],0),2), "")</f>
        <v/>
      </c>
      <c r="Q1881" s="27" t="str">
        <f>IFERROR(('CALC | Main Engine'!S1881+'CALC | Booster'!S1881)*INDEX(MassUnitsTable[],MATCH($R$3,MassUnitsTable[Mass Units],0),2), "")</f>
        <v/>
      </c>
      <c r="R1881" s="32" t="str">
        <f>IFERROR(('CALC | Main Engine'!T1881+'CALC | Booster'!T1881)*INDEX(MassUnitsTable[],MATCH($R$3,MassUnitsTable[Mass Units],0),2), "")</f>
        <v/>
      </c>
      <c r="S1881" s="10"/>
    </row>
    <row r="1882" spans="1:19" x14ac:dyDescent="0.25">
      <c r="A1882" s="10"/>
      <c r="B1882" s="4" t="str">
        <f t="shared" si="150"/>
        <v/>
      </c>
      <c r="C1882" s="5" t="str">
        <f t="shared" si="151"/>
        <v/>
      </c>
      <c r="D1882" s="5" t="str">
        <f t="shared" si="152"/>
        <v/>
      </c>
      <c r="E1882" s="5" t="str">
        <f t="shared" si="153"/>
        <v/>
      </c>
      <c r="F1882" s="5" t="str">
        <f>'CALC | Main Engine'!$B1882</f>
        <v/>
      </c>
      <c r="G1882" s="27" t="str">
        <f>'CALC | Main Engine'!$C1882</f>
        <v/>
      </c>
      <c r="H1882" s="6" t="str">
        <f>'CALC | Main Engine'!$E1882</f>
        <v/>
      </c>
      <c r="I1882" s="34" t="str">
        <f>IFERROR('CALC | Main Engine'!$F1882*INDEX(MassUnitsTable[],MATCH($R$3,MassUnitsTable[Mass Units],0),2), "")</f>
        <v/>
      </c>
      <c r="J1882" s="27" t="str">
        <f>IFERROR('CALC | Booster'!$F1882*INDEX(MassUnitsTable[],MATCH($R$3,MassUnitsTable[Mass Units],0),2), "")</f>
        <v/>
      </c>
      <c r="K1882" s="32" t="str">
        <f t="shared" si="154"/>
        <v/>
      </c>
      <c r="L1882" s="34" t="str">
        <f>IFERROR(('CALC | Main Engine'!N1882+'CALC | Booster'!N1882)*INDEX(MassUnitsTable[],MATCH($R$3,MassUnitsTable[Mass Units],0),2), "")</f>
        <v/>
      </c>
      <c r="M1882" s="27" t="str">
        <f>IFERROR(('CALC | Main Engine'!O1882+'CALC | Booster'!O1882)*INDEX(MassUnitsTable[],MATCH($R$3,MassUnitsTable[Mass Units],0),2), "")</f>
        <v/>
      </c>
      <c r="N1882" s="27" t="str">
        <f>IFERROR(('CALC | Main Engine'!P1882+'CALC | Booster'!P1882)*INDEX(MassUnitsTable[],MATCH($R$3,MassUnitsTable[Mass Units],0),2), "")</f>
        <v/>
      </c>
      <c r="O1882" s="27" t="str">
        <f>IFERROR(('CALC | Main Engine'!Q1882+'CALC | Booster'!Q1882)*INDEX(MassUnitsTable[],MATCH($R$3,MassUnitsTable[Mass Units],0),2), "")</f>
        <v/>
      </c>
      <c r="P1882" s="27" t="str">
        <f>IFERROR(('CALC | Main Engine'!R1882+'CALC | Booster'!R1882)*INDEX(MassUnitsTable[],MATCH($R$3,MassUnitsTable[Mass Units],0),2), "")</f>
        <v/>
      </c>
      <c r="Q1882" s="27" t="str">
        <f>IFERROR(('CALC | Main Engine'!S1882+'CALC | Booster'!S1882)*INDEX(MassUnitsTable[],MATCH($R$3,MassUnitsTable[Mass Units],0),2), "")</f>
        <v/>
      </c>
      <c r="R1882" s="32" t="str">
        <f>IFERROR(('CALC | Main Engine'!T1882+'CALC | Booster'!T1882)*INDEX(MassUnitsTable[],MATCH($R$3,MassUnitsTable[Mass Units],0),2), "")</f>
        <v/>
      </c>
      <c r="S1882" s="10"/>
    </row>
    <row r="1883" spans="1:19" x14ac:dyDescent="0.25">
      <c r="A1883" s="10"/>
      <c r="B1883" s="4" t="str">
        <f t="shared" si="150"/>
        <v/>
      </c>
      <c r="C1883" s="5" t="str">
        <f t="shared" si="151"/>
        <v/>
      </c>
      <c r="D1883" s="5" t="str">
        <f t="shared" si="152"/>
        <v/>
      </c>
      <c r="E1883" s="5" t="str">
        <f t="shared" si="153"/>
        <v/>
      </c>
      <c r="F1883" s="5" t="str">
        <f>'CALC | Main Engine'!$B1883</f>
        <v/>
      </c>
      <c r="G1883" s="27" t="str">
        <f>'CALC | Main Engine'!$C1883</f>
        <v/>
      </c>
      <c r="H1883" s="6" t="str">
        <f>'CALC | Main Engine'!$E1883</f>
        <v/>
      </c>
      <c r="I1883" s="34" t="str">
        <f>IFERROR('CALC | Main Engine'!$F1883*INDEX(MassUnitsTable[],MATCH($R$3,MassUnitsTable[Mass Units],0),2), "")</f>
        <v/>
      </c>
      <c r="J1883" s="27" t="str">
        <f>IFERROR('CALC | Booster'!$F1883*INDEX(MassUnitsTable[],MATCH($R$3,MassUnitsTable[Mass Units],0),2), "")</f>
        <v/>
      </c>
      <c r="K1883" s="32" t="str">
        <f t="shared" si="154"/>
        <v/>
      </c>
      <c r="L1883" s="34" t="str">
        <f>IFERROR(('CALC | Main Engine'!N1883+'CALC | Booster'!N1883)*INDEX(MassUnitsTable[],MATCH($R$3,MassUnitsTable[Mass Units],0),2), "")</f>
        <v/>
      </c>
      <c r="M1883" s="27" t="str">
        <f>IFERROR(('CALC | Main Engine'!O1883+'CALC | Booster'!O1883)*INDEX(MassUnitsTable[],MATCH($R$3,MassUnitsTable[Mass Units],0),2), "")</f>
        <v/>
      </c>
      <c r="N1883" s="27" t="str">
        <f>IFERROR(('CALC | Main Engine'!P1883+'CALC | Booster'!P1883)*INDEX(MassUnitsTable[],MATCH($R$3,MassUnitsTable[Mass Units],0),2), "")</f>
        <v/>
      </c>
      <c r="O1883" s="27" t="str">
        <f>IFERROR(('CALC | Main Engine'!Q1883+'CALC | Booster'!Q1883)*INDEX(MassUnitsTable[],MATCH($R$3,MassUnitsTable[Mass Units],0),2), "")</f>
        <v/>
      </c>
      <c r="P1883" s="27" t="str">
        <f>IFERROR(('CALC | Main Engine'!R1883+'CALC | Booster'!R1883)*INDEX(MassUnitsTable[],MATCH($R$3,MassUnitsTable[Mass Units],0),2), "")</f>
        <v/>
      </c>
      <c r="Q1883" s="27" t="str">
        <f>IFERROR(('CALC | Main Engine'!S1883+'CALC | Booster'!S1883)*INDEX(MassUnitsTable[],MATCH($R$3,MassUnitsTable[Mass Units],0),2), "")</f>
        <v/>
      </c>
      <c r="R1883" s="32" t="str">
        <f>IFERROR(('CALC | Main Engine'!T1883+'CALC | Booster'!T1883)*INDEX(MassUnitsTable[],MATCH($R$3,MassUnitsTable[Mass Units],0),2), "")</f>
        <v/>
      </c>
      <c r="S1883" s="10"/>
    </row>
    <row r="1884" spans="1:19" x14ac:dyDescent="0.25">
      <c r="A1884" s="10"/>
      <c r="B1884" s="4" t="str">
        <f t="shared" si="150"/>
        <v/>
      </c>
      <c r="C1884" s="5" t="str">
        <f t="shared" si="151"/>
        <v/>
      </c>
      <c r="D1884" s="5" t="str">
        <f t="shared" si="152"/>
        <v/>
      </c>
      <c r="E1884" s="5" t="str">
        <f t="shared" si="153"/>
        <v/>
      </c>
      <c r="F1884" s="5" t="str">
        <f>'CALC | Main Engine'!$B1884</f>
        <v/>
      </c>
      <c r="G1884" s="27" t="str">
        <f>'CALC | Main Engine'!$C1884</f>
        <v/>
      </c>
      <c r="H1884" s="6" t="str">
        <f>'CALC | Main Engine'!$E1884</f>
        <v/>
      </c>
      <c r="I1884" s="34" t="str">
        <f>IFERROR('CALC | Main Engine'!$F1884*INDEX(MassUnitsTable[],MATCH($R$3,MassUnitsTable[Mass Units],0),2), "")</f>
        <v/>
      </c>
      <c r="J1884" s="27" t="str">
        <f>IFERROR('CALC | Booster'!$F1884*INDEX(MassUnitsTable[],MATCH($R$3,MassUnitsTable[Mass Units],0),2), "")</f>
        <v/>
      </c>
      <c r="K1884" s="32" t="str">
        <f t="shared" si="154"/>
        <v/>
      </c>
      <c r="L1884" s="34" t="str">
        <f>IFERROR(('CALC | Main Engine'!N1884+'CALC | Booster'!N1884)*INDEX(MassUnitsTable[],MATCH($R$3,MassUnitsTable[Mass Units],0),2), "")</f>
        <v/>
      </c>
      <c r="M1884" s="27" t="str">
        <f>IFERROR(('CALC | Main Engine'!O1884+'CALC | Booster'!O1884)*INDEX(MassUnitsTable[],MATCH($R$3,MassUnitsTable[Mass Units],0),2), "")</f>
        <v/>
      </c>
      <c r="N1884" s="27" t="str">
        <f>IFERROR(('CALC | Main Engine'!P1884+'CALC | Booster'!P1884)*INDEX(MassUnitsTable[],MATCH($R$3,MassUnitsTable[Mass Units],0),2), "")</f>
        <v/>
      </c>
      <c r="O1884" s="27" t="str">
        <f>IFERROR(('CALC | Main Engine'!Q1884+'CALC | Booster'!Q1884)*INDEX(MassUnitsTable[],MATCH($R$3,MassUnitsTable[Mass Units],0),2), "")</f>
        <v/>
      </c>
      <c r="P1884" s="27" t="str">
        <f>IFERROR(('CALC | Main Engine'!R1884+'CALC | Booster'!R1884)*INDEX(MassUnitsTable[],MATCH($R$3,MassUnitsTable[Mass Units],0),2), "")</f>
        <v/>
      </c>
      <c r="Q1884" s="27" t="str">
        <f>IFERROR(('CALC | Main Engine'!S1884+'CALC | Booster'!S1884)*INDEX(MassUnitsTable[],MATCH($R$3,MassUnitsTable[Mass Units],0),2), "")</f>
        <v/>
      </c>
      <c r="R1884" s="32" t="str">
        <f>IFERROR(('CALC | Main Engine'!T1884+'CALC | Booster'!T1884)*INDEX(MassUnitsTable[],MATCH($R$3,MassUnitsTable[Mass Units],0),2), "")</f>
        <v/>
      </c>
      <c r="S1884" s="10"/>
    </row>
    <row r="1885" spans="1:19" x14ac:dyDescent="0.25">
      <c r="A1885" s="10"/>
      <c r="B1885" s="4" t="str">
        <f t="shared" si="150"/>
        <v/>
      </c>
      <c r="C1885" s="5" t="str">
        <f t="shared" si="151"/>
        <v/>
      </c>
      <c r="D1885" s="5" t="str">
        <f t="shared" si="152"/>
        <v/>
      </c>
      <c r="E1885" s="5" t="str">
        <f t="shared" si="153"/>
        <v/>
      </c>
      <c r="F1885" s="5" t="str">
        <f>'CALC | Main Engine'!$B1885</f>
        <v/>
      </c>
      <c r="G1885" s="27" t="str">
        <f>'CALC | Main Engine'!$C1885</f>
        <v/>
      </c>
      <c r="H1885" s="6" t="str">
        <f>'CALC | Main Engine'!$E1885</f>
        <v/>
      </c>
      <c r="I1885" s="34" t="str">
        <f>IFERROR('CALC | Main Engine'!$F1885*INDEX(MassUnitsTable[],MATCH($R$3,MassUnitsTable[Mass Units],0),2), "")</f>
        <v/>
      </c>
      <c r="J1885" s="27" t="str">
        <f>IFERROR('CALC | Booster'!$F1885*INDEX(MassUnitsTable[],MATCH($R$3,MassUnitsTable[Mass Units],0),2), "")</f>
        <v/>
      </c>
      <c r="K1885" s="32" t="str">
        <f t="shared" si="154"/>
        <v/>
      </c>
      <c r="L1885" s="34" t="str">
        <f>IFERROR(('CALC | Main Engine'!N1885+'CALC | Booster'!N1885)*INDEX(MassUnitsTable[],MATCH($R$3,MassUnitsTable[Mass Units],0),2), "")</f>
        <v/>
      </c>
      <c r="M1885" s="27" t="str">
        <f>IFERROR(('CALC | Main Engine'!O1885+'CALC | Booster'!O1885)*INDEX(MassUnitsTable[],MATCH($R$3,MassUnitsTable[Mass Units],0),2), "")</f>
        <v/>
      </c>
      <c r="N1885" s="27" t="str">
        <f>IFERROR(('CALC | Main Engine'!P1885+'CALC | Booster'!P1885)*INDEX(MassUnitsTable[],MATCH($R$3,MassUnitsTable[Mass Units],0),2), "")</f>
        <v/>
      </c>
      <c r="O1885" s="27" t="str">
        <f>IFERROR(('CALC | Main Engine'!Q1885+'CALC | Booster'!Q1885)*INDEX(MassUnitsTable[],MATCH($R$3,MassUnitsTable[Mass Units],0),2), "")</f>
        <v/>
      </c>
      <c r="P1885" s="27" t="str">
        <f>IFERROR(('CALC | Main Engine'!R1885+'CALC | Booster'!R1885)*INDEX(MassUnitsTable[],MATCH($R$3,MassUnitsTable[Mass Units],0),2), "")</f>
        <v/>
      </c>
      <c r="Q1885" s="27" t="str">
        <f>IFERROR(('CALC | Main Engine'!S1885+'CALC | Booster'!S1885)*INDEX(MassUnitsTable[],MATCH($R$3,MassUnitsTable[Mass Units],0),2), "")</f>
        <v/>
      </c>
      <c r="R1885" s="32" t="str">
        <f>IFERROR(('CALC | Main Engine'!T1885+'CALC | Booster'!T1885)*INDEX(MassUnitsTable[],MATCH($R$3,MassUnitsTable[Mass Units],0),2), "")</f>
        <v/>
      </c>
      <c r="S1885" s="10"/>
    </row>
    <row r="1886" spans="1:19" x14ac:dyDescent="0.25">
      <c r="A1886" s="10"/>
      <c r="B1886" s="4" t="str">
        <f t="shared" si="150"/>
        <v/>
      </c>
      <c r="C1886" s="5" t="str">
        <f t="shared" si="151"/>
        <v/>
      </c>
      <c r="D1886" s="5" t="str">
        <f t="shared" si="152"/>
        <v/>
      </c>
      <c r="E1886" s="5" t="str">
        <f t="shared" si="153"/>
        <v/>
      </c>
      <c r="F1886" s="5" t="str">
        <f>'CALC | Main Engine'!$B1886</f>
        <v/>
      </c>
      <c r="G1886" s="27" t="str">
        <f>'CALC | Main Engine'!$C1886</f>
        <v/>
      </c>
      <c r="H1886" s="6" t="str">
        <f>'CALC | Main Engine'!$E1886</f>
        <v/>
      </c>
      <c r="I1886" s="34" t="str">
        <f>IFERROR('CALC | Main Engine'!$F1886*INDEX(MassUnitsTable[],MATCH($R$3,MassUnitsTable[Mass Units],0),2), "")</f>
        <v/>
      </c>
      <c r="J1886" s="27" t="str">
        <f>IFERROR('CALC | Booster'!$F1886*INDEX(MassUnitsTable[],MATCH($R$3,MassUnitsTable[Mass Units],0),2), "")</f>
        <v/>
      </c>
      <c r="K1886" s="32" t="str">
        <f t="shared" si="154"/>
        <v/>
      </c>
      <c r="L1886" s="34" t="str">
        <f>IFERROR(('CALC | Main Engine'!N1886+'CALC | Booster'!N1886)*INDEX(MassUnitsTable[],MATCH($R$3,MassUnitsTable[Mass Units],0),2), "")</f>
        <v/>
      </c>
      <c r="M1886" s="27" t="str">
        <f>IFERROR(('CALC | Main Engine'!O1886+'CALC | Booster'!O1886)*INDEX(MassUnitsTable[],MATCH($R$3,MassUnitsTable[Mass Units],0),2), "")</f>
        <v/>
      </c>
      <c r="N1886" s="27" t="str">
        <f>IFERROR(('CALC | Main Engine'!P1886+'CALC | Booster'!P1886)*INDEX(MassUnitsTable[],MATCH($R$3,MassUnitsTable[Mass Units],0),2), "")</f>
        <v/>
      </c>
      <c r="O1886" s="27" t="str">
        <f>IFERROR(('CALC | Main Engine'!Q1886+'CALC | Booster'!Q1886)*INDEX(MassUnitsTable[],MATCH($R$3,MassUnitsTable[Mass Units],0),2), "")</f>
        <v/>
      </c>
      <c r="P1886" s="27" t="str">
        <f>IFERROR(('CALC | Main Engine'!R1886+'CALC | Booster'!R1886)*INDEX(MassUnitsTable[],MATCH($R$3,MassUnitsTable[Mass Units],0),2), "")</f>
        <v/>
      </c>
      <c r="Q1886" s="27" t="str">
        <f>IFERROR(('CALC | Main Engine'!S1886+'CALC | Booster'!S1886)*INDEX(MassUnitsTable[],MATCH($R$3,MassUnitsTable[Mass Units],0),2), "")</f>
        <v/>
      </c>
      <c r="R1886" s="32" t="str">
        <f>IFERROR(('CALC | Main Engine'!T1886+'CALC | Booster'!T1886)*INDEX(MassUnitsTable[],MATCH($R$3,MassUnitsTable[Mass Units],0),2), "")</f>
        <v/>
      </c>
      <c r="S1886" s="10"/>
    </row>
    <row r="1887" spans="1:19" x14ac:dyDescent="0.25">
      <c r="A1887" s="10"/>
      <c r="B1887" s="4" t="str">
        <f t="shared" si="150"/>
        <v/>
      </c>
      <c r="C1887" s="5" t="str">
        <f t="shared" si="151"/>
        <v/>
      </c>
      <c r="D1887" s="5" t="str">
        <f t="shared" si="152"/>
        <v/>
      </c>
      <c r="E1887" s="5" t="str">
        <f t="shared" si="153"/>
        <v/>
      </c>
      <c r="F1887" s="5" t="str">
        <f>'CALC | Main Engine'!$B1887</f>
        <v/>
      </c>
      <c r="G1887" s="27" t="str">
        <f>'CALC | Main Engine'!$C1887</f>
        <v/>
      </c>
      <c r="H1887" s="6" t="str">
        <f>'CALC | Main Engine'!$E1887</f>
        <v/>
      </c>
      <c r="I1887" s="34" t="str">
        <f>IFERROR('CALC | Main Engine'!$F1887*INDEX(MassUnitsTable[],MATCH($R$3,MassUnitsTable[Mass Units],0),2), "")</f>
        <v/>
      </c>
      <c r="J1887" s="27" t="str">
        <f>IFERROR('CALC | Booster'!$F1887*INDEX(MassUnitsTable[],MATCH($R$3,MassUnitsTable[Mass Units],0),2), "")</f>
        <v/>
      </c>
      <c r="K1887" s="32" t="str">
        <f t="shared" si="154"/>
        <v/>
      </c>
      <c r="L1887" s="34" t="str">
        <f>IFERROR(('CALC | Main Engine'!N1887+'CALC | Booster'!N1887)*INDEX(MassUnitsTable[],MATCH($R$3,MassUnitsTable[Mass Units],0),2), "")</f>
        <v/>
      </c>
      <c r="M1887" s="27" t="str">
        <f>IFERROR(('CALC | Main Engine'!O1887+'CALC | Booster'!O1887)*INDEX(MassUnitsTable[],MATCH($R$3,MassUnitsTable[Mass Units],0),2), "")</f>
        <v/>
      </c>
      <c r="N1887" s="27" t="str">
        <f>IFERROR(('CALC | Main Engine'!P1887+'CALC | Booster'!P1887)*INDEX(MassUnitsTable[],MATCH($R$3,MassUnitsTable[Mass Units],0),2), "")</f>
        <v/>
      </c>
      <c r="O1887" s="27" t="str">
        <f>IFERROR(('CALC | Main Engine'!Q1887+'CALC | Booster'!Q1887)*INDEX(MassUnitsTable[],MATCH($R$3,MassUnitsTable[Mass Units],0),2), "")</f>
        <v/>
      </c>
      <c r="P1887" s="27" t="str">
        <f>IFERROR(('CALC | Main Engine'!R1887+'CALC | Booster'!R1887)*INDEX(MassUnitsTable[],MATCH($R$3,MassUnitsTable[Mass Units],0),2), "")</f>
        <v/>
      </c>
      <c r="Q1887" s="27" t="str">
        <f>IFERROR(('CALC | Main Engine'!S1887+'CALC | Booster'!S1887)*INDEX(MassUnitsTable[],MATCH($R$3,MassUnitsTable[Mass Units],0),2), "")</f>
        <v/>
      </c>
      <c r="R1887" s="32" t="str">
        <f>IFERROR(('CALC | Main Engine'!T1887+'CALC | Booster'!T1887)*INDEX(MassUnitsTable[],MATCH($R$3,MassUnitsTable[Mass Units],0),2), "")</f>
        <v/>
      </c>
      <c r="S1887" s="10"/>
    </row>
    <row r="1888" spans="1:19" x14ac:dyDescent="0.25">
      <c r="A1888" s="10"/>
      <c r="B1888" s="4" t="str">
        <f t="shared" si="150"/>
        <v/>
      </c>
      <c r="C1888" s="5" t="str">
        <f t="shared" si="151"/>
        <v/>
      </c>
      <c r="D1888" s="5" t="str">
        <f t="shared" si="152"/>
        <v/>
      </c>
      <c r="E1888" s="5" t="str">
        <f t="shared" si="153"/>
        <v/>
      </c>
      <c r="F1888" s="5" t="str">
        <f>'CALC | Main Engine'!$B1888</f>
        <v/>
      </c>
      <c r="G1888" s="27" t="str">
        <f>'CALC | Main Engine'!$C1888</f>
        <v/>
      </c>
      <c r="H1888" s="6" t="str">
        <f>'CALC | Main Engine'!$E1888</f>
        <v/>
      </c>
      <c r="I1888" s="34" t="str">
        <f>IFERROR('CALC | Main Engine'!$F1888*INDEX(MassUnitsTable[],MATCH($R$3,MassUnitsTable[Mass Units],0),2), "")</f>
        <v/>
      </c>
      <c r="J1888" s="27" t="str">
        <f>IFERROR('CALC | Booster'!$F1888*INDEX(MassUnitsTable[],MATCH($R$3,MassUnitsTable[Mass Units],0),2), "")</f>
        <v/>
      </c>
      <c r="K1888" s="32" t="str">
        <f t="shared" si="154"/>
        <v/>
      </c>
      <c r="L1888" s="34" t="str">
        <f>IFERROR(('CALC | Main Engine'!N1888+'CALC | Booster'!N1888)*INDEX(MassUnitsTable[],MATCH($R$3,MassUnitsTable[Mass Units],0),2), "")</f>
        <v/>
      </c>
      <c r="M1888" s="27" t="str">
        <f>IFERROR(('CALC | Main Engine'!O1888+'CALC | Booster'!O1888)*INDEX(MassUnitsTable[],MATCH($R$3,MassUnitsTable[Mass Units],0),2), "")</f>
        <v/>
      </c>
      <c r="N1888" s="27" t="str">
        <f>IFERROR(('CALC | Main Engine'!P1888+'CALC | Booster'!P1888)*INDEX(MassUnitsTable[],MATCH($R$3,MassUnitsTable[Mass Units],0),2), "")</f>
        <v/>
      </c>
      <c r="O1888" s="27" t="str">
        <f>IFERROR(('CALC | Main Engine'!Q1888+'CALC | Booster'!Q1888)*INDEX(MassUnitsTable[],MATCH($R$3,MassUnitsTable[Mass Units],0),2), "")</f>
        <v/>
      </c>
      <c r="P1888" s="27" t="str">
        <f>IFERROR(('CALC | Main Engine'!R1888+'CALC | Booster'!R1888)*INDEX(MassUnitsTable[],MATCH($R$3,MassUnitsTable[Mass Units],0),2), "")</f>
        <v/>
      </c>
      <c r="Q1888" s="27" t="str">
        <f>IFERROR(('CALC | Main Engine'!S1888+'CALC | Booster'!S1888)*INDEX(MassUnitsTable[],MATCH($R$3,MassUnitsTable[Mass Units],0),2), "")</f>
        <v/>
      </c>
      <c r="R1888" s="32" t="str">
        <f>IFERROR(('CALC | Main Engine'!T1888+'CALC | Booster'!T1888)*INDEX(MassUnitsTable[],MATCH($R$3,MassUnitsTable[Mass Units],0),2), "")</f>
        <v/>
      </c>
      <c r="S1888" s="10"/>
    </row>
    <row r="1889" spans="1:19" x14ac:dyDescent="0.25">
      <c r="A1889" s="10"/>
      <c r="B1889" s="4" t="str">
        <f t="shared" si="150"/>
        <v/>
      </c>
      <c r="C1889" s="5" t="str">
        <f t="shared" si="151"/>
        <v/>
      </c>
      <c r="D1889" s="5" t="str">
        <f t="shared" si="152"/>
        <v/>
      </c>
      <c r="E1889" s="5" t="str">
        <f t="shared" si="153"/>
        <v/>
      </c>
      <c r="F1889" s="5" t="str">
        <f>'CALC | Main Engine'!$B1889</f>
        <v/>
      </c>
      <c r="G1889" s="27" t="str">
        <f>'CALC | Main Engine'!$C1889</f>
        <v/>
      </c>
      <c r="H1889" s="6" t="str">
        <f>'CALC | Main Engine'!$E1889</f>
        <v/>
      </c>
      <c r="I1889" s="34" t="str">
        <f>IFERROR('CALC | Main Engine'!$F1889*INDEX(MassUnitsTable[],MATCH($R$3,MassUnitsTable[Mass Units],0),2), "")</f>
        <v/>
      </c>
      <c r="J1889" s="27" t="str">
        <f>IFERROR('CALC | Booster'!$F1889*INDEX(MassUnitsTable[],MATCH($R$3,MassUnitsTable[Mass Units],0),2), "")</f>
        <v/>
      </c>
      <c r="K1889" s="32" t="str">
        <f t="shared" si="154"/>
        <v/>
      </c>
      <c r="L1889" s="34" t="str">
        <f>IFERROR(('CALC | Main Engine'!N1889+'CALC | Booster'!N1889)*INDEX(MassUnitsTable[],MATCH($R$3,MassUnitsTable[Mass Units],0),2), "")</f>
        <v/>
      </c>
      <c r="M1889" s="27" t="str">
        <f>IFERROR(('CALC | Main Engine'!O1889+'CALC | Booster'!O1889)*INDEX(MassUnitsTable[],MATCH($R$3,MassUnitsTable[Mass Units],0),2), "")</f>
        <v/>
      </c>
      <c r="N1889" s="27" t="str">
        <f>IFERROR(('CALC | Main Engine'!P1889+'CALC | Booster'!P1889)*INDEX(MassUnitsTable[],MATCH($R$3,MassUnitsTable[Mass Units],0),2), "")</f>
        <v/>
      </c>
      <c r="O1889" s="27" t="str">
        <f>IFERROR(('CALC | Main Engine'!Q1889+'CALC | Booster'!Q1889)*INDEX(MassUnitsTable[],MATCH($R$3,MassUnitsTable[Mass Units],0),2), "")</f>
        <v/>
      </c>
      <c r="P1889" s="27" t="str">
        <f>IFERROR(('CALC | Main Engine'!R1889+'CALC | Booster'!R1889)*INDEX(MassUnitsTable[],MATCH($R$3,MassUnitsTable[Mass Units],0),2), "")</f>
        <v/>
      </c>
      <c r="Q1889" s="27" t="str">
        <f>IFERROR(('CALC | Main Engine'!S1889+'CALC | Booster'!S1889)*INDEX(MassUnitsTable[],MATCH($R$3,MassUnitsTable[Mass Units],0),2), "")</f>
        <v/>
      </c>
      <c r="R1889" s="32" t="str">
        <f>IFERROR(('CALC | Main Engine'!T1889+'CALC | Booster'!T1889)*INDEX(MassUnitsTable[],MATCH($R$3,MassUnitsTable[Mass Units],0),2), "")</f>
        <v/>
      </c>
      <c r="S1889" s="10"/>
    </row>
    <row r="1890" spans="1:19" x14ac:dyDescent="0.25">
      <c r="A1890" s="10"/>
      <c r="B1890" s="4" t="str">
        <f t="shared" si="150"/>
        <v/>
      </c>
      <c r="C1890" s="5" t="str">
        <f t="shared" si="151"/>
        <v/>
      </c>
      <c r="D1890" s="5" t="str">
        <f t="shared" si="152"/>
        <v/>
      </c>
      <c r="E1890" s="5" t="str">
        <f t="shared" si="153"/>
        <v/>
      </c>
      <c r="F1890" s="5" t="str">
        <f>'CALC | Main Engine'!$B1890</f>
        <v/>
      </c>
      <c r="G1890" s="27" t="str">
        <f>'CALC | Main Engine'!$C1890</f>
        <v/>
      </c>
      <c r="H1890" s="6" t="str">
        <f>'CALC | Main Engine'!$E1890</f>
        <v/>
      </c>
      <c r="I1890" s="34" t="str">
        <f>IFERROR('CALC | Main Engine'!$F1890*INDEX(MassUnitsTable[],MATCH($R$3,MassUnitsTable[Mass Units],0),2), "")</f>
        <v/>
      </c>
      <c r="J1890" s="27" t="str">
        <f>IFERROR('CALC | Booster'!$F1890*INDEX(MassUnitsTable[],MATCH($R$3,MassUnitsTable[Mass Units],0),2), "")</f>
        <v/>
      </c>
      <c r="K1890" s="32" t="str">
        <f t="shared" si="154"/>
        <v/>
      </c>
      <c r="L1890" s="34" t="str">
        <f>IFERROR(('CALC | Main Engine'!N1890+'CALC | Booster'!N1890)*INDEX(MassUnitsTable[],MATCH($R$3,MassUnitsTable[Mass Units],0),2), "")</f>
        <v/>
      </c>
      <c r="M1890" s="27" t="str">
        <f>IFERROR(('CALC | Main Engine'!O1890+'CALC | Booster'!O1890)*INDEX(MassUnitsTable[],MATCH($R$3,MassUnitsTable[Mass Units],0),2), "")</f>
        <v/>
      </c>
      <c r="N1890" s="27" t="str">
        <f>IFERROR(('CALC | Main Engine'!P1890+'CALC | Booster'!P1890)*INDEX(MassUnitsTable[],MATCH($R$3,MassUnitsTable[Mass Units],0),2), "")</f>
        <v/>
      </c>
      <c r="O1890" s="27" t="str">
        <f>IFERROR(('CALC | Main Engine'!Q1890+'CALC | Booster'!Q1890)*INDEX(MassUnitsTable[],MATCH($R$3,MassUnitsTable[Mass Units],0),2), "")</f>
        <v/>
      </c>
      <c r="P1890" s="27" t="str">
        <f>IFERROR(('CALC | Main Engine'!R1890+'CALC | Booster'!R1890)*INDEX(MassUnitsTable[],MATCH($R$3,MassUnitsTable[Mass Units],0),2), "")</f>
        <v/>
      </c>
      <c r="Q1890" s="27" t="str">
        <f>IFERROR(('CALC | Main Engine'!S1890+'CALC | Booster'!S1890)*INDEX(MassUnitsTable[],MATCH($R$3,MassUnitsTable[Mass Units],0),2), "")</f>
        <v/>
      </c>
      <c r="R1890" s="32" t="str">
        <f>IFERROR(('CALC | Main Engine'!T1890+'CALC | Booster'!T1890)*INDEX(MassUnitsTable[],MATCH($R$3,MassUnitsTable[Mass Units],0),2), "")</f>
        <v/>
      </c>
      <c r="S1890" s="10"/>
    </row>
    <row r="1891" spans="1:19" x14ac:dyDescent="0.25">
      <c r="A1891" s="10"/>
      <c r="B1891" s="4" t="str">
        <f t="shared" si="150"/>
        <v/>
      </c>
      <c r="C1891" s="5" t="str">
        <f t="shared" si="151"/>
        <v/>
      </c>
      <c r="D1891" s="5" t="str">
        <f t="shared" si="152"/>
        <v/>
      </c>
      <c r="E1891" s="5" t="str">
        <f t="shared" si="153"/>
        <v/>
      </c>
      <c r="F1891" s="5" t="str">
        <f>'CALC | Main Engine'!$B1891</f>
        <v/>
      </c>
      <c r="G1891" s="27" t="str">
        <f>'CALC | Main Engine'!$C1891</f>
        <v/>
      </c>
      <c r="H1891" s="6" t="str">
        <f>'CALC | Main Engine'!$E1891</f>
        <v/>
      </c>
      <c r="I1891" s="34" t="str">
        <f>IFERROR('CALC | Main Engine'!$F1891*INDEX(MassUnitsTable[],MATCH($R$3,MassUnitsTable[Mass Units],0),2), "")</f>
        <v/>
      </c>
      <c r="J1891" s="27" t="str">
        <f>IFERROR('CALC | Booster'!$F1891*INDEX(MassUnitsTable[],MATCH($R$3,MassUnitsTable[Mass Units],0),2), "")</f>
        <v/>
      </c>
      <c r="K1891" s="32" t="str">
        <f t="shared" si="154"/>
        <v/>
      </c>
      <c r="L1891" s="34" t="str">
        <f>IFERROR(('CALC | Main Engine'!N1891+'CALC | Booster'!N1891)*INDEX(MassUnitsTable[],MATCH($R$3,MassUnitsTable[Mass Units],0),2), "")</f>
        <v/>
      </c>
      <c r="M1891" s="27" t="str">
        <f>IFERROR(('CALC | Main Engine'!O1891+'CALC | Booster'!O1891)*INDEX(MassUnitsTable[],MATCH($R$3,MassUnitsTable[Mass Units],0),2), "")</f>
        <v/>
      </c>
      <c r="N1891" s="27" t="str">
        <f>IFERROR(('CALC | Main Engine'!P1891+'CALC | Booster'!P1891)*INDEX(MassUnitsTable[],MATCH($R$3,MassUnitsTable[Mass Units],0),2), "")</f>
        <v/>
      </c>
      <c r="O1891" s="27" t="str">
        <f>IFERROR(('CALC | Main Engine'!Q1891+'CALC | Booster'!Q1891)*INDEX(MassUnitsTable[],MATCH($R$3,MassUnitsTable[Mass Units],0),2), "")</f>
        <v/>
      </c>
      <c r="P1891" s="27" t="str">
        <f>IFERROR(('CALC | Main Engine'!R1891+'CALC | Booster'!R1891)*INDEX(MassUnitsTable[],MATCH($R$3,MassUnitsTable[Mass Units],0),2), "")</f>
        <v/>
      </c>
      <c r="Q1891" s="27" t="str">
        <f>IFERROR(('CALC | Main Engine'!S1891+'CALC | Booster'!S1891)*INDEX(MassUnitsTable[],MATCH($R$3,MassUnitsTable[Mass Units],0),2), "")</f>
        <v/>
      </c>
      <c r="R1891" s="32" t="str">
        <f>IFERROR(('CALC | Main Engine'!T1891+'CALC | Booster'!T1891)*INDEX(MassUnitsTable[],MATCH($R$3,MassUnitsTable[Mass Units],0),2), "")</f>
        <v/>
      </c>
      <c r="S1891" s="10"/>
    </row>
    <row r="1892" spans="1:19" x14ac:dyDescent="0.25">
      <c r="A1892" s="10"/>
      <c r="B1892" s="4" t="str">
        <f t="shared" si="150"/>
        <v/>
      </c>
      <c r="C1892" s="5" t="str">
        <f t="shared" si="151"/>
        <v/>
      </c>
      <c r="D1892" s="5" t="str">
        <f t="shared" si="152"/>
        <v/>
      </c>
      <c r="E1892" s="5" t="str">
        <f t="shared" si="153"/>
        <v/>
      </c>
      <c r="F1892" s="5" t="str">
        <f>'CALC | Main Engine'!$B1892</f>
        <v/>
      </c>
      <c r="G1892" s="27" t="str">
        <f>'CALC | Main Engine'!$C1892</f>
        <v/>
      </c>
      <c r="H1892" s="6" t="str">
        <f>'CALC | Main Engine'!$E1892</f>
        <v/>
      </c>
      <c r="I1892" s="34" t="str">
        <f>IFERROR('CALC | Main Engine'!$F1892*INDEX(MassUnitsTable[],MATCH($R$3,MassUnitsTable[Mass Units],0),2), "")</f>
        <v/>
      </c>
      <c r="J1892" s="27" t="str">
        <f>IFERROR('CALC | Booster'!$F1892*INDEX(MassUnitsTable[],MATCH($R$3,MassUnitsTable[Mass Units],0),2), "")</f>
        <v/>
      </c>
      <c r="K1892" s="32" t="str">
        <f t="shared" si="154"/>
        <v/>
      </c>
      <c r="L1892" s="34" t="str">
        <f>IFERROR(('CALC | Main Engine'!N1892+'CALC | Booster'!N1892)*INDEX(MassUnitsTable[],MATCH($R$3,MassUnitsTable[Mass Units],0),2), "")</f>
        <v/>
      </c>
      <c r="M1892" s="27" t="str">
        <f>IFERROR(('CALC | Main Engine'!O1892+'CALC | Booster'!O1892)*INDEX(MassUnitsTable[],MATCH($R$3,MassUnitsTable[Mass Units],0),2), "")</f>
        <v/>
      </c>
      <c r="N1892" s="27" t="str">
        <f>IFERROR(('CALC | Main Engine'!P1892+'CALC | Booster'!P1892)*INDEX(MassUnitsTable[],MATCH($R$3,MassUnitsTable[Mass Units],0),2), "")</f>
        <v/>
      </c>
      <c r="O1892" s="27" t="str">
        <f>IFERROR(('CALC | Main Engine'!Q1892+'CALC | Booster'!Q1892)*INDEX(MassUnitsTable[],MATCH($R$3,MassUnitsTable[Mass Units],0),2), "")</f>
        <v/>
      </c>
      <c r="P1892" s="27" t="str">
        <f>IFERROR(('CALC | Main Engine'!R1892+'CALC | Booster'!R1892)*INDEX(MassUnitsTable[],MATCH($R$3,MassUnitsTable[Mass Units],0),2), "")</f>
        <v/>
      </c>
      <c r="Q1892" s="27" t="str">
        <f>IFERROR(('CALC | Main Engine'!S1892+'CALC | Booster'!S1892)*INDEX(MassUnitsTable[],MATCH($R$3,MassUnitsTable[Mass Units],0),2), "")</f>
        <v/>
      </c>
      <c r="R1892" s="32" t="str">
        <f>IFERROR(('CALC | Main Engine'!T1892+'CALC | Booster'!T1892)*INDEX(MassUnitsTable[],MATCH($R$3,MassUnitsTable[Mass Units],0),2), "")</f>
        <v/>
      </c>
      <c r="S1892" s="10"/>
    </row>
    <row r="1893" spans="1:19" x14ac:dyDescent="0.25">
      <c r="A1893" s="10"/>
      <c r="B1893" s="4" t="str">
        <f t="shared" si="150"/>
        <v/>
      </c>
      <c r="C1893" s="5" t="str">
        <f t="shared" si="151"/>
        <v/>
      </c>
      <c r="D1893" s="5" t="str">
        <f t="shared" si="152"/>
        <v/>
      </c>
      <c r="E1893" s="5" t="str">
        <f t="shared" si="153"/>
        <v/>
      </c>
      <c r="F1893" s="5" t="str">
        <f>'CALC | Main Engine'!$B1893</f>
        <v/>
      </c>
      <c r="G1893" s="27" t="str">
        <f>'CALC | Main Engine'!$C1893</f>
        <v/>
      </c>
      <c r="H1893" s="6" t="str">
        <f>'CALC | Main Engine'!$E1893</f>
        <v/>
      </c>
      <c r="I1893" s="34" t="str">
        <f>IFERROR('CALC | Main Engine'!$F1893*INDEX(MassUnitsTable[],MATCH($R$3,MassUnitsTable[Mass Units],0),2), "")</f>
        <v/>
      </c>
      <c r="J1893" s="27" t="str">
        <f>IFERROR('CALC | Booster'!$F1893*INDEX(MassUnitsTable[],MATCH($R$3,MassUnitsTable[Mass Units],0),2), "")</f>
        <v/>
      </c>
      <c r="K1893" s="32" t="str">
        <f t="shared" si="154"/>
        <v/>
      </c>
      <c r="L1893" s="34" t="str">
        <f>IFERROR(('CALC | Main Engine'!N1893+'CALC | Booster'!N1893)*INDEX(MassUnitsTable[],MATCH($R$3,MassUnitsTable[Mass Units],0),2), "")</f>
        <v/>
      </c>
      <c r="M1893" s="27" t="str">
        <f>IFERROR(('CALC | Main Engine'!O1893+'CALC | Booster'!O1893)*INDEX(MassUnitsTable[],MATCH($R$3,MassUnitsTable[Mass Units],0),2), "")</f>
        <v/>
      </c>
      <c r="N1893" s="27" t="str">
        <f>IFERROR(('CALC | Main Engine'!P1893+'CALC | Booster'!P1893)*INDEX(MassUnitsTable[],MATCH($R$3,MassUnitsTable[Mass Units],0),2), "")</f>
        <v/>
      </c>
      <c r="O1893" s="27" t="str">
        <f>IFERROR(('CALC | Main Engine'!Q1893+'CALC | Booster'!Q1893)*INDEX(MassUnitsTable[],MATCH($R$3,MassUnitsTable[Mass Units],0),2), "")</f>
        <v/>
      </c>
      <c r="P1893" s="27" t="str">
        <f>IFERROR(('CALC | Main Engine'!R1893+'CALC | Booster'!R1893)*INDEX(MassUnitsTable[],MATCH($R$3,MassUnitsTable[Mass Units],0),2), "")</f>
        <v/>
      </c>
      <c r="Q1893" s="27" t="str">
        <f>IFERROR(('CALC | Main Engine'!S1893+'CALC | Booster'!S1893)*INDEX(MassUnitsTable[],MATCH($R$3,MassUnitsTable[Mass Units],0),2), "")</f>
        <v/>
      </c>
      <c r="R1893" s="32" t="str">
        <f>IFERROR(('CALC | Main Engine'!T1893+'CALC | Booster'!T1893)*INDEX(MassUnitsTable[],MATCH($R$3,MassUnitsTable[Mass Units],0),2), "")</f>
        <v/>
      </c>
      <c r="S1893" s="10"/>
    </row>
    <row r="1894" spans="1:19" x14ac:dyDescent="0.25">
      <c r="A1894" s="10"/>
      <c r="B1894" s="4" t="str">
        <f t="shared" si="150"/>
        <v/>
      </c>
      <c r="C1894" s="5" t="str">
        <f t="shared" si="151"/>
        <v/>
      </c>
      <c r="D1894" s="5" t="str">
        <f t="shared" si="152"/>
        <v/>
      </c>
      <c r="E1894" s="5" t="str">
        <f t="shared" si="153"/>
        <v/>
      </c>
      <c r="F1894" s="5" t="str">
        <f>'CALC | Main Engine'!$B1894</f>
        <v/>
      </c>
      <c r="G1894" s="27" t="str">
        <f>'CALC | Main Engine'!$C1894</f>
        <v/>
      </c>
      <c r="H1894" s="6" t="str">
        <f>'CALC | Main Engine'!$E1894</f>
        <v/>
      </c>
      <c r="I1894" s="34" t="str">
        <f>IFERROR('CALC | Main Engine'!$F1894*INDEX(MassUnitsTable[],MATCH($R$3,MassUnitsTable[Mass Units],0),2), "")</f>
        <v/>
      </c>
      <c r="J1894" s="27" t="str">
        <f>IFERROR('CALC | Booster'!$F1894*INDEX(MassUnitsTable[],MATCH($R$3,MassUnitsTable[Mass Units],0),2), "")</f>
        <v/>
      </c>
      <c r="K1894" s="32" t="str">
        <f t="shared" si="154"/>
        <v/>
      </c>
      <c r="L1894" s="34" t="str">
        <f>IFERROR(('CALC | Main Engine'!N1894+'CALC | Booster'!N1894)*INDEX(MassUnitsTable[],MATCH($R$3,MassUnitsTable[Mass Units],0),2), "")</f>
        <v/>
      </c>
      <c r="M1894" s="27" t="str">
        <f>IFERROR(('CALC | Main Engine'!O1894+'CALC | Booster'!O1894)*INDEX(MassUnitsTable[],MATCH($R$3,MassUnitsTable[Mass Units],0),2), "")</f>
        <v/>
      </c>
      <c r="N1894" s="27" t="str">
        <f>IFERROR(('CALC | Main Engine'!P1894+'CALC | Booster'!P1894)*INDEX(MassUnitsTable[],MATCH($R$3,MassUnitsTable[Mass Units],0),2), "")</f>
        <v/>
      </c>
      <c r="O1894" s="27" t="str">
        <f>IFERROR(('CALC | Main Engine'!Q1894+'CALC | Booster'!Q1894)*INDEX(MassUnitsTable[],MATCH($R$3,MassUnitsTable[Mass Units],0),2), "")</f>
        <v/>
      </c>
      <c r="P1894" s="27" t="str">
        <f>IFERROR(('CALC | Main Engine'!R1894+'CALC | Booster'!R1894)*INDEX(MassUnitsTable[],MATCH($R$3,MassUnitsTable[Mass Units],0),2), "")</f>
        <v/>
      </c>
      <c r="Q1894" s="27" t="str">
        <f>IFERROR(('CALC | Main Engine'!S1894+'CALC | Booster'!S1894)*INDEX(MassUnitsTable[],MATCH($R$3,MassUnitsTable[Mass Units],0),2), "")</f>
        <v/>
      </c>
      <c r="R1894" s="32" t="str">
        <f>IFERROR(('CALC | Main Engine'!T1894+'CALC | Booster'!T1894)*INDEX(MassUnitsTable[],MATCH($R$3,MassUnitsTable[Mass Units],0),2), "")</f>
        <v/>
      </c>
      <c r="S1894" s="10"/>
    </row>
    <row r="1895" spans="1:19" x14ac:dyDescent="0.25">
      <c r="A1895" s="10"/>
      <c r="B1895" s="4" t="str">
        <f t="shared" si="150"/>
        <v/>
      </c>
      <c r="C1895" s="5" t="str">
        <f t="shared" si="151"/>
        <v/>
      </c>
      <c r="D1895" s="5" t="str">
        <f t="shared" si="152"/>
        <v/>
      </c>
      <c r="E1895" s="5" t="str">
        <f t="shared" si="153"/>
        <v/>
      </c>
      <c r="F1895" s="5" t="str">
        <f>'CALC | Main Engine'!$B1895</f>
        <v/>
      </c>
      <c r="G1895" s="27" t="str">
        <f>'CALC | Main Engine'!$C1895</f>
        <v/>
      </c>
      <c r="H1895" s="6" t="str">
        <f>'CALC | Main Engine'!$E1895</f>
        <v/>
      </c>
      <c r="I1895" s="34" t="str">
        <f>IFERROR('CALC | Main Engine'!$F1895*INDEX(MassUnitsTable[],MATCH($R$3,MassUnitsTable[Mass Units],0),2), "")</f>
        <v/>
      </c>
      <c r="J1895" s="27" t="str">
        <f>IFERROR('CALC | Booster'!$F1895*INDEX(MassUnitsTable[],MATCH($R$3,MassUnitsTable[Mass Units],0),2), "")</f>
        <v/>
      </c>
      <c r="K1895" s="32" t="str">
        <f t="shared" si="154"/>
        <v/>
      </c>
      <c r="L1895" s="34" t="str">
        <f>IFERROR(('CALC | Main Engine'!N1895+'CALC | Booster'!N1895)*INDEX(MassUnitsTable[],MATCH($R$3,MassUnitsTable[Mass Units],0),2), "")</f>
        <v/>
      </c>
      <c r="M1895" s="27" t="str">
        <f>IFERROR(('CALC | Main Engine'!O1895+'CALC | Booster'!O1895)*INDEX(MassUnitsTable[],MATCH($R$3,MassUnitsTable[Mass Units],0),2), "")</f>
        <v/>
      </c>
      <c r="N1895" s="27" t="str">
        <f>IFERROR(('CALC | Main Engine'!P1895+'CALC | Booster'!P1895)*INDEX(MassUnitsTable[],MATCH($R$3,MassUnitsTable[Mass Units],0),2), "")</f>
        <v/>
      </c>
      <c r="O1895" s="27" t="str">
        <f>IFERROR(('CALC | Main Engine'!Q1895+'CALC | Booster'!Q1895)*INDEX(MassUnitsTable[],MATCH($R$3,MassUnitsTable[Mass Units],0),2), "")</f>
        <v/>
      </c>
      <c r="P1895" s="27" t="str">
        <f>IFERROR(('CALC | Main Engine'!R1895+'CALC | Booster'!R1895)*INDEX(MassUnitsTable[],MATCH($R$3,MassUnitsTable[Mass Units],0),2), "")</f>
        <v/>
      </c>
      <c r="Q1895" s="27" t="str">
        <f>IFERROR(('CALC | Main Engine'!S1895+'CALC | Booster'!S1895)*INDEX(MassUnitsTable[],MATCH($R$3,MassUnitsTable[Mass Units],0),2), "")</f>
        <v/>
      </c>
      <c r="R1895" s="32" t="str">
        <f>IFERROR(('CALC | Main Engine'!T1895+'CALC | Booster'!T1895)*INDEX(MassUnitsTable[],MATCH($R$3,MassUnitsTable[Mass Units],0),2), "")</f>
        <v/>
      </c>
      <c r="S1895" s="10"/>
    </row>
    <row r="1896" spans="1:19" x14ac:dyDescent="0.25">
      <c r="A1896" s="10"/>
      <c r="B1896" s="4" t="str">
        <f t="shared" si="150"/>
        <v/>
      </c>
      <c r="C1896" s="5" t="str">
        <f t="shared" si="151"/>
        <v/>
      </c>
      <c r="D1896" s="5" t="str">
        <f t="shared" si="152"/>
        <v/>
      </c>
      <c r="E1896" s="5" t="str">
        <f t="shared" si="153"/>
        <v/>
      </c>
      <c r="F1896" s="5" t="str">
        <f>'CALC | Main Engine'!$B1896</f>
        <v/>
      </c>
      <c r="G1896" s="27" t="str">
        <f>'CALC | Main Engine'!$C1896</f>
        <v/>
      </c>
      <c r="H1896" s="6" t="str">
        <f>'CALC | Main Engine'!$E1896</f>
        <v/>
      </c>
      <c r="I1896" s="34" t="str">
        <f>IFERROR('CALC | Main Engine'!$F1896*INDEX(MassUnitsTable[],MATCH($R$3,MassUnitsTable[Mass Units],0),2), "")</f>
        <v/>
      </c>
      <c r="J1896" s="27" t="str">
        <f>IFERROR('CALC | Booster'!$F1896*INDEX(MassUnitsTable[],MATCH($R$3,MassUnitsTable[Mass Units],0),2), "")</f>
        <v/>
      </c>
      <c r="K1896" s="32" t="str">
        <f t="shared" si="154"/>
        <v/>
      </c>
      <c r="L1896" s="34" t="str">
        <f>IFERROR(('CALC | Main Engine'!N1896+'CALC | Booster'!N1896)*INDEX(MassUnitsTable[],MATCH($R$3,MassUnitsTable[Mass Units],0),2), "")</f>
        <v/>
      </c>
      <c r="M1896" s="27" t="str">
        <f>IFERROR(('CALC | Main Engine'!O1896+'CALC | Booster'!O1896)*INDEX(MassUnitsTable[],MATCH($R$3,MassUnitsTable[Mass Units],0),2), "")</f>
        <v/>
      </c>
      <c r="N1896" s="27" t="str">
        <f>IFERROR(('CALC | Main Engine'!P1896+'CALC | Booster'!P1896)*INDEX(MassUnitsTable[],MATCH($R$3,MassUnitsTable[Mass Units],0),2), "")</f>
        <v/>
      </c>
      <c r="O1896" s="27" t="str">
        <f>IFERROR(('CALC | Main Engine'!Q1896+'CALC | Booster'!Q1896)*INDEX(MassUnitsTable[],MATCH($R$3,MassUnitsTable[Mass Units],0),2), "")</f>
        <v/>
      </c>
      <c r="P1896" s="27" t="str">
        <f>IFERROR(('CALC | Main Engine'!R1896+'CALC | Booster'!R1896)*INDEX(MassUnitsTable[],MATCH($R$3,MassUnitsTable[Mass Units],0),2), "")</f>
        <v/>
      </c>
      <c r="Q1896" s="27" t="str">
        <f>IFERROR(('CALC | Main Engine'!S1896+'CALC | Booster'!S1896)*INDEX(MassUnitsTable[],MATCH($R$3,MassUnitsTable[Mass Units],0),2), "")</f>
        <v/>
      </c>
      <c r="R1896" s="32" t="str">
        <f>IFERROR(('CALC | Main Engine'!T1896+'CALC | Booster'!T1896)*INDEX(MassUnitsTable[],MATCH($R$3,MassUnitsTable[Mass Units],0),2), "")</f>
        <v/>
      </c>
      <c r="S1896" s="10"/>
    </row>
    <row r="1897" spans="1:19" x14ac:dyDescent="0.25">
      <c r="A1897" s="10"/>
      <c r="B1897" s="4" t="str">
        <f t="shared" si="150"/>
        <v/>
      </c>
      <c r="C1897" s="5" t="str">
        <f t="shared" si="151"/>
        <v/>
      </c>
      <c r="D1897" s="5" t="str">
        <f t="shared" si="152"/>
        <v/>
      </c>
      <c r="E1897" s="5" t="str">
        <f t="shared" si="153"/>
        <v/>
      </c>
      <c r="F1897" s="5" t="str">
        <f>'CALC | Main Engine'!$B1897</f>
        <v/>
      </c>
      <c r="G1897" s="27" t="str">
        <f>'CALC | Main Engine'!$C1897</f>
        <v/>
      </c>
      <c r="H1897" s="6" t="str">
        <f>'CALC | Main Engine'!$E1897</f>
        <v/>
      </c>
      <c r="I1897" s="34" t="str">
        <f>IFERROR('CALC | Main Engine'!$F1897*INDEX(MassUnitsTable[],MATCH($R$3,MassUnitsTable[Mass Units],0),2), "")</f>
        <v/>
      </c>
      <c r="J1897" s="27" t="str">
        <f>IFERROR('CALC | Booster'!$F1897*INDEX(MassUnitsTable[],MATCH($R$3,MassUnitsTable[Mass Units],0),2), "")</f>
        <v/>
      </c>
      <c r="K1897" s="32" t="str">
        <f t="shared" si="154"/>
        <v/>
      </c>
      <c r="L1897" s="34" t="str">
        <f>IFERROR(('CALC | Main Engine'!N1897+'CALC | Booster'!N1897)*INDEX(MassUnitsTable[],MATCH($R$3,MassUnitsTable[Mass Units],0),2), "")</f>
        <v/>
      </c>
      <c r="M1897" s="27" t="str">
        <f>IFERROR(('CALC | Main Engine'!O1897+'CALC | Booster'!O1897)*INDEX(MassUnitsTable[],MATCH($R$3,MassUnitsTable[Mass Units],0),2), "")</f>
        <v/>
      </c>
      <c r="N1897" s="27" t="str">
        <f>IFERROR(('CALC | Main Engine'!P1897+'CALC | Booster'!P1897)*INDEX(MassUnitsTable[],MATCH($R$3,MassUnitsTable[Mass Units],0),2), "")</f>
        <v/>
      </c>
      <c r="O1897" s="27" t="str">
        <f>IFERROR(('CALC | Main Engine'!Q1897+'CALC | Booster'!Q1897)*INDEX(MassUnitsTable[],MATCH($R$3,MassUnitsTable[Mass Units],0),2), "")</f>
        <v/>
      </c>
      <c r="P1897" s="27" t="str">
        <f>IFERROR(('CALC | Main Engine'!R1897+'CALC | Booster'!R1897)*INDEX(MassUnitsTable[],MATCH($R$3,MassUnitsTable[Mass Units],0),2), "")</f>
        <v/>
      </c>
      <c r="Q1897" s="27" t="str">
        <f>IFERROR(('CALC | Main Engine'!S1897+'CALC | Booster'!S1897)*INDEX(MassUnitsTable[],MATCH($R$3,MassUnitsTable[Mass Units],0),2), "")</f>
        <v/>
      </c>
      <c r="R1897" s="32" t="str">
        <f>IFERROR(('CALC | Main Engine'!T1897+'CALC | Booster'!T1897)*INDEX(MassUnitsTable[],MATCH($R$3,MassUnitsTable[Mass Units],0),2), "")</f>
        <v/>
      </c>
      <c r="S1897" s="10"/>
    </row>
    <row r="1898" spans="1:19" x14ac:dyDescent="0.25">
      <c r="A1898" s="10"/>
      <c r="B1898" s="4" t="str">
        <f t="shared" si="150"/>
        <v/>
      </c>
      <c r="C1898" s="5" t="str">
        <f t="shared" si="151"/>
        <v/>
      </c>
      <c r="D1898" s="5" t="str">
        <f t="shared" si="152"/>
        <v/>
      </c>
      <c r="E1898" s="5" t="str">
        <f t="shared" si="153"/>
        <v/>
      </c>
      <c r="F1898" s="5" t="str">
        <f>'CALC | Main Engine'!$B1898</f>
        <v/>
      </c>
      <c r="G1898" s="27" t="str">
        <f>'CALC | Main Engine'!$C1898</f>
        <v/>
      </c>
      <c r="H1898" s="6" t="str">
        <f>'CALC | Main Engine'!$E1898</f>
        <v/>
      </c>
      <c r="I1898" s="34" t="str">
        <f>IFERROR('CALC | Main Engine'!$F1898*INDEX(MassUnitsTable[],MATCH($R$3,MassUnitsTable[Mass Units],0),2), "")</f>
        <v/>
      </c>
      <c r="J1898" s="27" t="str">
        <f>IFERROR('CALC | Booster'!$F1898*INDEX(MassUnitsTable[],MATCH($R$3,MassUnitsTable[Mass Units],0),2), "")</f>
        <v/>
      </c>
      <c r="K1898" s="32" t="str">
        <f t="shared" si="154"/>
        <v/>
      </c>
      <c r="L1898" s="34" t="str">
        <f>IFERROR(('CALC | Main Engine'!N1898+'CALC | Booster'!N1898)*INDEX(MassUnitsTable[],MATCH($R$3,MassUnitsTable[Mass Units],0),2), "")</f>
        <v/>
      </c>
      <c r="M1898" s="27" t="str">
        <f>IFERROR(('CALC | Main Engine'!O1898+'CALC | Booster'!O1898)*INDEX(MassUnitsTable[],MATCH($R$3,MassUnitsTable[Mass Units],0),2), "")</f>
        <v/>
      </c>
      <c r="N1898" s="27" t="str">
        <f>IFERROR(('CALC | Main Engine'!P1898+'CALC | Booster'!P1898)*INDEX(MassUnitsTable[],MATCH($R$3,MassUnitsTable[Mass Units],0),2), "")</f>
        <v/>
      </c>
      <c r="O1898" s="27" t="str">
        <f>IFERROR(('CALC | Main Engine'!Q1898+'CALC | Booster'!Q1898)*INDEX(MassUnitsTable[],MATCH($R$3,MassUnitsTable[Mass Units],0),2), "")</f>
        <v/>
      </c>
      <c r="P1898" s="27" t="str">
        <f>IFERROR(('CALC | Main Engine'!R1898+'CALC | Booster'!R1898)*INDEX(MassUnitsTable[],MATCH($R$3,MassUnitsTable[Mass Units],0),2), "")</f>
        <v/>
      </c>
      <c r="Q1898" s="27" t="str">
        <f>IFERROR(('CALC | Main Engine'!S1898+'CALC | Booster'!S1898)*INDEX(MassUnitsTable[],MATCH($R$3,MassUnitsTable[Mass Units],0),2), "")</f>
        <v/>
      </c>
      <c r="R1898" s="32" t="str">
        <f>IFERROR(('CALC | Main Engine'!T1898+'CALC | Booster'!T1898)*INDEX(MassUnitsTable[],MATCH($R$3,MassUnitsTable[Mass Units],0),2), "")</f>
        <v/>
      </c>
      <c r="S1898" s="10"/>
    </row>
    <row r="1899" spans="1:19" x14ac:dyDescent="0.25">
      <c r="A1899" s="10"/>
      <c r="B1899" s="4" t="str">
        <f t="shared" si="150"/>
        <v/>
      </c>
      <c r="C1899" s="5" t="str">
        <f t="shared" si="151"/>
        <v/>
      </c>
      <c r="D1899" s="5" t="str">
        <f t="shared" si="152"/>
        <v/>
      </c>
      <c r="E1899" s="5" t="str">
        <f t="shared" si="153"/>
        <v/>
      </c>
      <c r="F1899" s="5" t="str">
        <f>'CALC | Main Engine'!$B1899</f>
        <v/>
      </c>
      <c r="G1899" s="27" t="str">
        <f>'CALC | Main Engine'!$C1899</f>
        <v/>
      </c>
      <c r="H1899" s="6" t="str">
        <f>'CALC | Main Engine'!$E1899</f>
        <v/>
      </c>
      <c r="I1899" s="34" t="str">
        <f>IFERROR('CALC | Main Engine'!$F1899*INDEX(MassUnitsTable[],MATCH($R$3,MassUnitsTable[Mass Units],0),2), "")</f>
        <v/>
      </c>
      <c r="J1899" s="27" t="str">
        <f>IFERROR('CALC | Booster'!$F1899*INDEX(MassUnitsTable[],MATCH($R$3,MassUnitsTable[Mass Units],0),2), "")</f>
        <v/>
      </c>
      <c r="K1899" s="32" t="str">
        <f t="shared" si="154"/>
        <v/>
      </c>
      <c r="L1899" s="34" t="str">
        <f>IFERROR(('CALC | Main Engine'!N1899+'CALC | Booster'!N1899)*INDEX(MassUnitsTable[],MATCH($R$3,MassUnitsTable[Mass Units],0),2), "")</f>
        <v/>
      </c>
      <c r="M1899" s="27" t="str">
        <f>IFERROR(('CALC | Main Engine'!O1899+'CALC | Booster'!O1899)*INDEX(MassUnitsTable[],MATCH($R$3,MassUnitsTable[Mass Units],0),2), "")</f>
        <v/>
      </c>
      <c r="N1899" s="27" t="str">
        <f>IFERROR(('CALC | Main Engine'!P1899+'CALC | Booster'!P1899)*INDEX(MassUnitsTable[],MATCH($R$3,MassUnitsTable[Mass Units],0),2), "")</f>
        <v/>
      </c>
      <c r="O1899" s="27" t="str">
        <f>IFERROR(('CALC | Main Engine'!Q1899+'CALC | Booster'!Q1899)*INDEX(MassUnitsTable[],MATCH($R$3,MassUnitsTable[Mass Units],0),2), "")</f>
        <v/>
      </c>
      <c r="P1899" s="27" t="str">
        <f>IFERROR(('CALC | Main Engine'!R1899+'CALC | Booster'!R1899)*INDEX(MassUnitsTable[],MATCH($R$3,MassUnitsTable[Mass Units],0),2), "")</f>
        <v/>
      </c>
      <c r="Q1899" s="27" t="str">
        <f>IFERROR(('CALC | Main Engine'!S1899+'CALC | Booster'!S1899)*INDEX(MassUnitsTable[],MATCH($R$3,MassUnitsTable[Mass Units],0),2), "")</f>
        <v/>
      </c>
      <c r="R1899" s="32" t="str">
        <f>IFERROR(('CALC | Main Engine'!T1899+'CALC | Booster'!T1899)*INDEX(MassUnitsTable[],MATCH($R$3,MassUnitsTable[Mass Units],0),2), "")</f>
        <v/>
      </c>
      <c r="S1899" s="10"/>
    </row>
    <row r="1900" spans="1:19" x14ac:dyDescent="0.25">
      <c r="A1900" s="10"/>
      <c r="B1900" s="4" t="str">
        <f t="shared" si="150"/>
        <v/>
      </c>
      <c r="C1900" s="5" t="str">
        <f t="shared" si="151"/>
        <v/>
      </c>
      <c r="D1900" s="5" t="str">
        <f t="shared" si="152"/>
        <v/>
      </c>
      <c r="E1900" s="5" t="str">
        <f t="shared" si="153"/>
        <v/>
      </c>
      <c r="F1900" s="5" t="str">
        <f>'CALC | Main Engine'!$B1900</f>
        <v/>
      </c>
      <c r="G1900" s="27" t="str">
        <f>'CALC | Main Engine'!$C1900</f>
        <v/>
      </c>
      <c r="H1900" s="6" t="str">
        <f>'CALC | Main Engine'!$E1900</f>
        <v/>
      </c>
      <c r="I1900" s="34" t="str">
        <f>IFERROR('CALC | Main Engine'!$F1900*INDEX(MassUnitsTable[],MATCH($R$3,MassUnitsTable[Mass Units],0),2), "")</f>
        <v/>
      </c>
      <c r="J1900" s="27" t="str">
        <f>IFERROR('CALC | Booster'!$F1900*INDEX(MassUnitsTable[],MATCH($R$3,MassUnitsTable[Mass Units],0),2), "")</f>
        <v/>
      </c>
      <c r="K1900" s="32" t="str">
        <f t="shared" si="154"/>
        <v/>
      </c>
      <c r="L1900" s="34" t="str">
        <f>IFERROR(('CALC | Main Engine'!N1900+'CALC | Booster'!N1900)*INDEX(MassUnitsTable[],MATCH($R$3,MassUnitsTable[Mass Units],0),2), "")</f>
        <v/>
      </c>
      <c r="M1900" s="27" t="str">
        <f>IFERROR(('CALC | Main Engine'!O1900+'CALC | Booster'!O1900)*INDEX(MassUnitsTable[],MATCH($R$3,MassUnitsTable[Mass Units],0),2), "")</f>
        <v/>
      </c>
      <c r="N1900" s="27" t="str">
        <f>IFERROR(('CALC | Main Engine'!P1900+'CALC | Booster'!P1900)*INDEX(MassUnitsTable[],MATCH($R$3,MassUnitsTable[Mass Units],0),2), "")</f>
        <v/>
      </c>
      <c r="O1900" s="27" t="str">
        <f>IFERROR(('CALC | Main Engine'!Q1900+'CALC | Booster'!Q1900)*INDEX(MassUnitsTable[],MATCH($R$3,MassUnitsTable[Mass Units],0),2), "")</f>
        <v/>
      </c>
      <c r="P1900" s="27" t="str">
        <f>IFERROR(('CALC | Main Engine'!R1900+'CALC | Booster'!R1900)*INDEX(MassUnitsTable[],MATCH($R$3,MassUnitsTable[Mass Units],0),2), "")</f>
        <v/>
      </c>
      <c r="Q1900" s="27" t="str">
        <f>IFERROR(('CALC | Main Engine'!S1900+'CALC | Booster'!S1900)*INDEX(MassUnitsTable[],MATCH($R$3,MassUnitsTable[Mass Units],0),2), "")</f>
        <v/>
      </c>
      <c r="R1900" s="32" t="str">
        <f>IFERROR(('CALC | Main Engine'!T1900+'CALC | Booster'!T1900)*INDEX(MassUnitsTable[],MATCH($R$3,MassUnitsTable[Mass Units],0),2), "")</f>
        <v/>
      </c>
      <c r="S1900" s="10"/>
    </row>
    <row r="1901" spans="1:19" x14ac:dyDescent="0.25">
      <c r="A1901" s="10"/>
      <c r="B1901" s="4" t="str">
        <f t="shared" si="150"/>
        <v/>
      </c>
      <c r="C1901" s="5" t="str">
        <f t="shared" si="151"/>
        <v/>
      </c>
      <c r="D1901" s="5" t="str">
        <f t="shared" si="152"/>
        <v/>
      </c>
      <c r="E1901" s="5" t="str">
        <f t="shared" si="153"/>
        <v/>
      </c>
      <c r="F1901" s="5" t="str">
        <f>'CALC | Main Engine'!$B1901</f>
        <v/>
      </c>
      <c r="G1901" s="27" t="str">
        <f>'CALC | Main Engine'!$C1901</f>
        <v/>
      </c>
      <c r="H1901" s="6" t="str">
        <f>'CALC | Main Engine'!$E1901</f>
        <v/>
      </c>
      <c r="I1901" s="34" t="str">
        <f>IFERROR('CALC | Main Engine'!$F1901*INDEX(MassUnitsTable[],MATCH($R$3,MassUnitsTable[Mass Units],0),2), "")</f>
        <v/>
      </c>
      <c r="J1901" s="27" t="str">
        <f>IFERROR('CALC | Booster'!$F1901*INDEX(MassUnitsTable[],MATCH($R$3,MassUnitsTable[Mass Units],0),2), "")</f>
        <v/>
      </c>
      <c r="K1901" s="32" t="str">
        <f t="shared" si="154"/>
        <v/>
      </c>
      <c r="L1901" s="34" t="str">
        <f>IFERROR(('CALC | Main Engine'!N1901+'CALC | Booster'!N1901)*INDEX(MassUnitsTable[],MATCH($R$3,MassUnitsTable[Mass Units],0),2), "")</f>
        <v/>
      </c>
      <c r="M1901" s="27" t="str">
        <f>IFERROR(('CALC | Main Engine'!O1901+'CALC | Booster'!O1901)*INDEX(MassUnitsTable[],MATCH($R$3,MassUnitsTable[Mass Units],0),2), "")</f>
        <v/>
      </c>
      <c r="N1901" s="27" t="str">
        <f>IFERROR(('CALC | Main Engine'!P1901+'CALC | Booster'!P1901)*INDEX(MassUnitsTable[],MATCH($R$3,MassUnitsTable[Mass Units],0),2), "")</f>
        <v/>
      </c>
      <c r="O1901" s="27" t="str">
        <f>IFERROR(('CALC | Main Engine'!Q1901+'CALC | Booster'!Q1901)*INDEX(MassUnitsTable[],MATCH($R$3,MassUnitsTable[Mass Units],0),2), "")</f>
        <v/>
      </c>
      <c r="P1901" s="27" t="str">
        <f>IFERROR(('CALC | Main Engine'!R1901+'CALC | Booster'!R1901)*INDEX(MassUnitsTable[],MATCH($R$3,MassUnitsTable[Mass Units],0),2), "")</f>
        <v/>
      </c>
      <c r="Q1901" s="27" t="str">
        <f>IFERROR(('CALC | Main Engine'!S1901+'CALC | Booster'!S1901)*INDEX(MassUnitsTable[],MATCH($R$3,MassUnitsTable[Mass Units],0),2), "")</f>
        <v/>
      </c>
      <c r="R1901" s="32" t="str">
        <f>IFERROR(('CALC | Main Engine'!T1901+'CALC | Booster'!T1901)*INDEX(MassUnitsTable[],MATCH($R$3,MassUnitsTable[Mass Units],0),2), "")</f>
        <v/>
      </c>
      <c r="S1901" s="10"/>
    </row>
    <row r="1902" spans="1:19" x14ac:dyDescent="0.25">
      <c r="A1902" s="10"/>
      <c r="B1902" s="4" t="str">
        <f t="shared" si="150"/>
        <v/>
      </c>
      <c r="C1902" s="5" t="str">
        <f t="shared" si="151"/>
        <v/>
      </c>
      <c r="D1902" s="5" t="str">
        <f t="shared" si="152"/>
        <v/>
      </c>
      <c r="E1902" s="5" t="str">
        <f t="shared" si="153"/>
        <v/>
      </c>
      <c r="F1902" s="5" t="str">
        <f>'CALC | Main Engine'!$B1902</f>
        <v/>
      </c>
      <c r="G1902" s="27" t="str">
        <f>'CALC | Main Engine'!$C1902</f>
        <v/>
      </c>
      <c r="H1902" s="6" t="str">
        <f>'CALC | Main Engine'!$E1902</f>
        <v/>
      </c>
      <c r="I1902" s="34" t="str">
        <f>IFERROR('CALC | Main Engine'!$F1902*INDEX(MassUnitsTable[],MATCH($R$3,MassUnitsTable[Mass Units],0),2), "")</f>
        <v/>
      </c>
      <c r="J1902" s="27" t="str">
        <f>IFERROR('CALC | Booster'!$F1902*INDEX(MassUnitsTable[],MATCH($R$3,MassUnitsTable[Mass Units],0),2), "")</f>
        <v/>
      </c>
      <c r="K1902" s="32" t="str">
        <f t="shared" si="154"/>
        <v/>
      </c>
      <c r="L1902" s="34" t="str">
        <f>IFERROR(('CALC | Main Engine'!N1902+'CALC | Booster'!N1902)*INDEX(MassUnitsTable[],MATCH($R$3,MassUnitsTable[Mass Units],0),2), "")</f>
        <v/>
      </c>
      <c r="M1902" s="27" t="str">
        <f>IFERROR(('CALC | Main Engine'!O1902+'CALC | Booster'!O1902)*INDEX(MassUnitsTable[],MATCH($R$3,MassUnitsTable[Mass Units],0),2), "")</f>
        <v/>
      </c>
      <c r="N1902" s="27" t="str">
        <f>IFERROR(('CALC | Main Engine'!P1902+'CALC | Booster'!P1902)*INDEX(MassUnitsTable[],MATCH($R$3,MassUnitsTable[Mass Units],0),2), "")</f>
        <v/>
      </c>
      <c r="O1902" s="27" t="str">
        <f>IFERROR(('CALC | Main Engine'!Q1902+'CALC | Booster'!Q1902)*INDEX(MassUnitsTable[],MATCH($R$3,MassUnitsTable[Mass Units],0),2), "")</f>
        <v/>
      </c>
      <c r="P1902" s="27" t="str">
        <f>IFERROR(('CALC | Main Engine'!R1902+'CALC | Booster'!R1902)*INDEX(MassUnitsTable[],MATCH($R$3,MassUnitsTable[Mass Units],0),2), "")</f>
        <v/>
      </c>
      <c r="Q1902" s="27" t="str">
        <f>IFERROR(('CALC | Main Engine'!S1902+'CALC | Booster'!S1902)*INDEX(MassUnitsTable[],MATCH($R$3,MassUnitsTable[Mass Units],0),2), "")</f>
        <v/>
      </c>
      <c r="R1902" s="32" t="str">
        <f>IFERROR(('CALC | Main Engine'!T1902+'CALC | Booster'!T1902)*INDEX(MassUnitsTable[],MATCH($R$3,MassUnitsTable[Mass Units],0),2), "")</f>
        <v/>
      </c>
      <c r="S1902" s="10"/>
    </row>
    <row r="1903" spans="1:19" x14ac:dyDescent="0.25">
      <c r="A1903" s="10"/>
      <c r="B1903" s="4" t="str">
        <f t="shared" si="150"/>
        <v/>
      </c>
      <c r="C1903" s="5" t="str">
        <f t="shared" si="151"/>
        <v/>
      </c>
      <c r="D1903" s="5" t="str">
        <f t="shared" si="152"/>
        <v/>
      </c>
      <c r="E1903" s="5" t="str">
        <f t="shared" si="153"/>
        <v/>
      </c>
      <c r="F1903" s="5" t="str">
        <f>'CALC | Main Engine'!$B1903</f>
        <v/>
      </c>
      <c r="G1903" s="27" t="str">
        <f>'CALC | Main Engine'!$C1903</f>
        <v/>
      </c>
      <c r="H1903" s="6" t="str">
        <f>'CALC | Main Engine'!$E1903</f>
        <v/>
      </c>
      <c r="I1903" s="34" t="str">
        <f>IFERROR('CALC | Main Engine'!$F1903*INDEX(MassUnitsTable[],MATCH($R$3,MassUnitsTable[Mass Units],0),2), "")</f>
        <v/>
      </c>
      <c r="J1903" s="27" t="str">
        <f>IFERROR('CALC | Booster'!$F1903*INDEX(MassUnitsTable[],MATCH($R$3,MassUnitsTable[Mass Units],0),2), "")</f>
        <v/>
      </c>
      <c r="K1903" s="32" t="str">
        <f t="shared" si="154"/>
        <v/>
      </c>
      <c r="L1903" s="34" t="str">
        <f>IFERROR(('CALC | Main Engine'!N1903+'CALC | Booster'!N1903)*INDEX(MassUnitsTable[],MATCH($R$3,MassUnitsTable[Mass Units],0),2), "")</f>
        <v/>
      </c>
      <c r="M1903" s="27" t="str">
        <f>IFERROR(('CALC | Main Engine'!O1903+'CALC | Booster'!O1903)*INDEX(MassUnitsTable[],MATCH($R$3,MassUnitsTable[Mass Units],0),2), "")</f>
        <v/>
      </c>
      <c r="N1903" s="27" t="str">
        <f>IFERROR(('CALC | Main Engine'!P1903+'CALC | Booster'!P1903)*INDEX(MassUnitsTable[],MATCH($R$3,MassUnitsTable[Mass Units],0),2), "")</f>
        <v/>
      </c>
      <c r="O1903" s="27" t="str">
        <f>IFERROR(('CALC | Main Engine'!Q1903+'CALC | Booster'!Q1903)*INDEX(MassUnitsTable[],MATCH($R$3,MassUnitsTable[Mass Units],0),2), "")</f>
        <v/>
      </c>
      <c r="P1903" s="27" t="str">
        <f>IFERROR(('CALC | Main Engine'!R1903+'CALC | Booster'!R1903)*INDEX(MassUnitsTable[],MATCH($R$3,MassUnitsTable[Mass Units],0),2), "")</f>
        <v/>
      </c>
      <c r="Q1903" s="27" t="str">
        <f>IFERROR(('CALC | Main Engine'!S1903+'CALC | Booster'!S1903)*INDEX(MassUnitsTable[],MATCH($R$3,MassUnitsTable[Mass Units],0),2), "")</f>
        <v/>
      </c>
      <c r="R1903" s="32" t="str">
        <f>IFERROR(('CALC | Main Engine'!T1903+'CALC | Booster'!T1903)*INDEX(MassUnitsTable[],MATCH($R$3,MassUnitsTable[Mass Units],0),2), "")</f>
        <v/>
      </c>
      <c r="S1903" s="10"/>
    </row>
    <row r="1904" spans="1:19" x14ac:dyDescent="0.25">
      <c r="A1904" s="10"/>
      <c r="B1904" s="4" t="str">
        <f t="shared" si="150"/>
        <v/>
      </c>
      <c r="C1904" s="5" t="str">
        <f t="shared" si="151"/>
        <v/>
      </c>
      <c r="D1904" s="5" t="str">
        <f t="shared" si="152"/>
        <v/>
      </c>
      <c r="E1904" s="5" t="str">
        <f t="shared" si="153"/>
        <v/>
      </c>
      <c r="F1904" s="5" t="str">
        <f>'CALC | Main Engine'!$B1904</f>
        <v/>
      </c>
      <c r="G1904" s="27" t="str">
        <f>'CALC | Main Engine'!$C1904</f>
        <v/>
      </c>
      <c r="H1904" s="6" t="str">
        <f>'CALC | Main Engine'!$E1904</f>
        <v/>
      </c>
      <c r="I1904" s="34" t="str">
        <f>IFERROR('CALC | Main Engine'!$F1904*INDEX(MassUnitsTable[],MATCH($R$3,MassUnitsTable[Mass Units],0),2), "")</f>
        <v/>
      </c>
      <c r="J1904" s="27" t="str">
        <f>IFERROR('CALC | Booster'!$F1904*INDEX(MassUnitsTable[],MATCH($R$3,MassUnitsTable[Mass Units],0),2), "")</f>
        <v/>
      </c>
      <c r="K1904" s="32" t="str">
        <f t="shared" si="154"/>
        <v/>
      </c>
      <c r="L1904" s="34" t="str">
        <f>IFERROR(('CALC | Main Engine'!N1904+'CALC | Booster'!N1904)*INDEX(MassUnitsTable[],MATCH($R$3,MassUnitsTable[Mass Units],0),2), "")</f>
        <v/>
      </c>
      <c r="M1904" s="27" t="str">
        <f>IFERROR(('CALC | Main Engine'!O1904+'CALC | Booster'!O1904)*INDEX(MassUnitsTable[],MATCH($R$3,MassUnitsTable[Mass Units],0),2), "")</f>
        <v/>
      </c>
      <c r="N1904" s="27" t="str">
        <f>IFERROR(('CALC | Main Engine'!P1904+'CALC | Booster'!P1904)*INDEX(MassUnitsTable[],MATCH($R$3,MassUnitsTable[Mass Units],0),2), "")</f>
        <v/>
      </c>
      <c r="O1904" s="27" t="str">
        <f>IFERROR(('CALC | Main Engine'!Q1904+'CALC | Booster'!Q1904)*INDEX(MassUnitsTable[],MATCH($R$3,MassUnitsTable[Mass Units],0),2), "")</f>
        <v/>
      </c>
      <c r="P1904" s="27" t="str">
        <f>IFERROR(('CALC | Main Engine'!R1904+'CALC | Booster'!R1904)*INDEX(MassUnitsTable[],MATCH($R$3,MassUnitsTable[Mass Units],0),2), "")</f>
        <v/>
      </c>
      <c r="Q1904" s="27" t="str">
        <f>IFERROR(('CALC | Main Engine'!S1904+'CALC | Booster'!S1904)*INDEX(MassUnitsTable[],MATCH($R$3,MassUnitsTable[Mass Units],0),2), "")</f>
        <v/>
      </c>
      <c r="R1904" s="32" t="str">
        <f>IFERROR(('CALC | Main Engine'!T1904+'CALC | Booster'!T1904)*INDEX(MassUnitsTable[],MATCH($R$3,MassUnitsTable[Mass Units],0),2), "")</f>
        <v/>
      </c>
      <c r="S1904" s="10"/>
    </row>
    <row r="1905" spans="1:19" x14ac:dyDescent="0.25">
      <c r="A1905" s="10"/>
      <c r="B1905" s="4" t="str">
        <f t="shared" si="150"/>
        <v/>
      </c>
      <c r="C1905" s="5" t="str">
        <f t="shared" si="151"/>
        <v/>
      </c>
      <c r="D1905" s="5" t="str">
        <f t="shared" si="152"/>
        <v/>
      </c>
      <c r="E1905" s="5" t="str">
        <f t="shared" si="153"/>
        <v/>
      </c>
      <c r="F1905" s="5" t="str">
        <f>'CALC | Main Engine'!$B1905</f>
        <v/>
      </c>
      <c r="G1905" s="27" t="str">
        <f>'CALC | Main Engine'!$C1905</f>
        <v/>
      </c>
      <c r="H1905" s="6" t="str">
        <f>'CALC | Main Engine'!$E1905</f>
        <v/>
      </c>
      <c r="I1905" s="34" t="str">
        <f>IFERROR('CALC | Main Engine'!$F1905*INDEX(MassUnitsTable[],MATCH($R$3,MassUnitsTable[Mass Units],0),2), "")</f>
        <v/>
      </c>
      <c r="J1905" s="27" t="str">
        <f>IFERROR('CALC | Booster'!$F1905*INDEX(MassUnitsTable[],MATCH($R$3,MassUnitsTable[Mass Units],0),2), "")</f>
        <v/>
      </c>
      <c r="K1905" s="32" t="str">
        <f t="shared" si="154"/>
        <v/>
      </c>
      <c r="L1905" s="34" t="str">
        <f>IFERROR(('CALC | Main Engine'!N1905+'CALC | Booster'!N1905)*INDEX(MassUnitsTable[],MATCH($R$3,MassUnitsTable[Mass Units],0),2), "")</f>
        <v/>
      </c>
      <c r="M1905" s="27" t="str">
        <f>IFERROR(('CALC | Main Engine'!O1905+'CALC | Booster'!O1905)*INDEX(MassUnitsTable[],MATCH($R$3,MassUnitsTable[Mass Units],0),2), "")</f>
        <v/>
      </c>
      <c r="N1905" s="27" t="str">
        <f>IFERROR(('CALC | Main Engine'!P1905+'CALC | Booster'!P1905)*INDEX(MassUnitsTable[],MATCH($R$3,MassUnitsTable[Mass Units],0),2), "")</f>
        <v/>
      </c>
      <c r="O1905" s="27" t="str">
        <f>IFERROR(('CALC | Main Engine'!Q1905+'CALC | Booster'!Q1905)*INDEX(MassUnitsTable[],MATCH($R$3,MassUnitsTable[Mass Units],0),2), "")</f>
        <v/>
      </c>
      <c r="P1905" s="27" t="str">
        <f>IFERROR(('CALC | Main Engine'!R1905+'CALC | Booster'!R1905)*INDEX(MassUnitsTable[],MATCH($R$3,MassUnitsTable[Mass Units],0),2), "")</f>
        <v/>
      </c>
      <c r="Q1905" s="27" t="str">
        <f>IFERROR(('CALC | Main Engine'!S1905+'CALC | Booster'!S1905)*INDEX(MassUnitsTable[],MATCH($R$3,MassUnitsTable[Mass Units],0),2), "")</f>
        <v/>
      </c>
      <c r="R1905" s="32" t="str">
        <f>IFERROR(('CALC | Main Engine'!T1905+'CALC | Booster'!T1905)*INDEX(MassUnitsTable[],MATCH($R$3,MassUnitsTable[Mass Units],0),2), "")</f>
        <v/>
      </c>
      <c r="S1905" s="10"/>
    </row>
    <row r="1906" spans="1:19" x14ac:dyDescent="0.25">
      <c r="A1906" s="10"/>
      <c r="B1906" s="4" t="str">
        <f t="shared" si="150"/>
        <v/>
      </c>
      <c r="C1906" s="5" t="str">
        <f t="shared" si="151"/>
        <v/>
      </c>
      <c r="D1906" s="5" t="str">
        <f t="shared" si="152"/>
        <v/>
      </c>
      <c r="E1906" s="5" t="str">
        <f t="shared" si="153"/>
        <v/>
      </c>
      <c r="F1906" s="5" t="str">
        <f>'CALC | Main Engine'!$B1906</f>
        <v/>
      </c>
      <c r="G1906" s="27" t="str">
        <f>'CALC | Main Engine'!$C1906</f>
        <v/>
      </c>
      <c r="H1906" s="6" t="str">
        <f>'CALC | Main Engine'!$E1906</f>
        <v/>
      </c>
      <c r="I1906" s="34" t="str">
        <f>IFERROR('CALC | Main Engine'!$F1906*INDEX(MassUnitsTable[],MATCH($R$3,MassUnitsTable[Mass Units],0),2), "")</f>
        <v/>
      </c>
      <c r="J1906" s="27" t="str">
        <f>IFERROR('CALC | Booster'!$F1906*INDEX(MassUnitsTable[],MATCH($R$3,MassUnitsTable[Mass Units],0),2), "")</f>
        <v/>
      </c>
      <c r="K1906" s="32" t="str">
        <f t="shared" si="154"/>
        <v/>
      </c>
      <c r="L1906" s="34" t="str">
        <f>IFERROR(('CALC | Main Engine'!N1906+'CALC | Booster'!N1906)*INDEX(MassUnitsTable[],MATCH($R$3,MassUnitsTable[Mass Units],0),2), "")</f>
        <v/>
      </c>
      <c r="M1906" s="27" t="str">
        <f>IFERROR(('CALC | Main Engine'!O1906+'CALC | Booster'!O1906)*INDEX(MassUnitsTable[],MATCH($R$3,MassUnitsTable[Mass Units],0),2), "")</f>
        <v/>
      </c>
      <c r="N1906" s="27" t="str">
        <f>IFERROR(('CALC | Main Engine'!P1906+'CALC | Booster'!P1906)*INDEX(MassUnitsTable[],MATCH($R$3,MassUnitsTable[Mass Units],0),2), "")</f>
        <v/>
      </c>
      <c r="O1906" s="27" t="str">
        <f>IFERROR(('CALC | Main Engine'!Q1906+'CALC | Booster'!Q1906)*INDEX(MassUnitsTable[],MATCH($R$3,MassUnitsTable[Mass Units],0),2), "")</f>
        <v/>
      </c>
      <c r="P1906" s="27" t="str">
        <f>IFERROR(('CALC | Main Engine'!R1906+'CALC | Booster'!R1906)*INDEX(MassUnitsTable[],MATCH($R$3,MassUnitsTable[Mass Units],0),2), "")</f>
        <v/>
      </c>
      <c r="Q1906" s="27" t="str">
        <f>IFERROR(('CALC | Main Engine'!S1906+'CALC | Booster'!S1906)*INDEX(MassUnitsTable[],MATCH($R$3,MassUnitsTable[Mass Units],0),2), "")</f>
        <v/>
      </c>
      <c r="R1906" s="32" t="str">
        <f>IFERROR(('CALC | Main Engine'!T1906+'CALC | Booster'!T1906)*INDEX(MassUnitsTable[],MATCH($R$3,MassUnitsTable[Mass Units],0),2), "")</f>
        <v/>
      </c>
      <c r="S1906" s="10"/>
    </row>
    <row r="1907" spans="1:19" x14ac:dyDescent="0.25">
      <c r="A1907" s="10"/>
      <c r="B1907" s="4" t="str">
        <f t="shared" si="150"/>
        <v/>
      </c>
      <c r="C1907" s="5" t="str">
        <f t="shared" si="151"/>
        <v/>
      </c>
      <c r="D1907" s="5" t="str">
        <f t="shared" si="152"/>
        <v/>
      </c>
      <c r="E1907" s="5" t="str">
        <f t="shared" si="153"/>
        <v/>
      </c>
      <c r="F1907" s="5" t="str">
        <f>'CALC | Main Engine'!$B1907</f>
        <v/>
      </c>
      <c r="G1907" s="27" t="str">
        <f>'CALC | Main Engine'!$C1907</f>
        <v/>
      </c>
      <c r="H1907" s="6" t="str">
        <f>'CALC | Main Engine'!$E1907</f>
        <v/>
      </c>
      <c r="I1907" s="34" t="str">
        <f>IFERROR('CALC | Main Engine'!$F1907*INDEX(MassUnitsTable[],MATCH($R$3,MassUnitsTable[Mass Units],0),2), "")</f>
        <v/>
      </c>
      <c r="J1907" s="27" t="str">
        <f>IFERROR('CALC | Booster'!$F1907*INDEX(MassUnitsTable[],MATCH($R$3,MassUnitsTable[Mass Units],0),2), "")</f>
        <v/>
      </c>
      <c r="K1907" s="32" t="str">
        <f t="shared" si="154"/>
        <v/>
      </c>
      <c r="L1907" s="34" t="str">
        <f>IFERROR(('CALC | Main Engine'!N1907+'CALC | Booster'!N1907)*INDEX(MassUnitsTable[],MATCH($R$3,MassUnitsTable[Mass Units],0),2), "")</f>
        <v/>
      </c>
      <c r="M1907" s="27" t="str">
        <f>IFERROR(('CALC | Main Engine'!O1907+'CALC | Booster'!O1907)*INDEX(MassUnitsTable[],MATCH($R$3,MassUnitsTable[Mass Units],0),2), "")</f>
        <v/>
      </c>
      <c r="N1907" s="27" t="str">
        <f>IFERROR(('CALC | Main Engine'!P1907+'CALC | Booster'!P1907)*INDEX(MassUnitsTable[],MATCH($R$3,MassUnitsTable[Mass Units],0),2), "")</f>
        <v/>
      </c>
      <c r="O1907" s="27" t="str">
        <f>IFERROR(('CALC | Main Engine'!Q1907+'CALC | Booster'!Q1907)*INDEX(MassUnitsTable[],MATCH($R$3,MassUnitsTable[Mass Units],0),2), "")</f>
        <v/>
      </c>
      <c r="P1907" s="27" t="str">
        <f>IFERROR(('CALC | Main Engine'!R1907+'CALC | Booster'!R1907)*INDEX(MassUnitsTable[],MATCH($R$3,MassUnitsTable[Mass Units],0),2), "")</f>
        <v/>
      </c>
      <c r="Q1907" s="27" t="str">
        <f>IFERROR(('CALC | Main Engine'!S1907+'CALC | Booster'!S1907)*INDEX(MassUnitsTable[],MATCH($R$3,MassUnitsTable[Mass Units],0),2), "")</f>
        <v/>
      </c>
      <c r="R1907" s="32" t="str">
        <f>IFERROR(('CALC | Main Engine'!T1907+'CALC | Booster'!T1907)*INDEX(MassUnitsTable[],MATCH($R$3,MassUnitsTable[Mass Units],0),2), "")</f>
        <v/>
      </c>
      <c r="S1907" s="10"/>
    </row>
    <row r="1908" spans="1:19" x14ac:dyDescent="0.25">
      <c r="A1908" s="10"/>
      <c r="B1908" s="4" t="str">
        <f t="shared" si="150"/>
        <v/>
      </c>
      <c r="C1908" s="5" t="str">
        <f t="shared" si="151"/>
        <v/>
      </c>
      <c r="D1908" s="5" t="str">
        <f t="shared" si="152"/>
        <v/>
      </c>
      <c r="E1908" s="5" t="str">
        <f t="shared" si="153"/>
        <v/>
      </c>
      <c r="F1908" s="5" t="str">
        <f>'CALC | Main Engine'!$B1908</f>
        <v/>
      </c>
      <c r="G1908" s="27" t="str">
        <f>'CALC | Main Engine'!$C1908</f>
        <v/>
      </c>
      <c r="H1908" s="6" t="str">
        <f>'CALC | Main Engine'!$E1908</f>
        <v/>
      </c>
      <c r="I1908" s="34" t="str">
        <f>IFERROR('CALC | Main Engine'!$F1908*INDEX(MassUnitsTable[],MATCH($R$3,MassUnitsTable[Mass Units],0),2), "")</f>
        <v/>
      </c>
      <c r="J1908" s="27" t="str">
        <f>IFERROR('CALC | Booster'!$F1908*INDEX(MassUnitsTable[],MATCH($R$3,MassUnitsTable[Mass Units],0),2), "")</f>
        <v/>
      </c>
      <c r="K1908" s="32" t="str">
        <f t="shared" si="154"/>
        <v/>
      </c>
      <c r="L1908" s="34" t="str">
        <f>IFERROR(('CALC | Main Engine'!N1908+'CALC | Booster'!N1908)*INDEX(MassUnitsTable[],MATCH($R$3,MassUnitsTable[Mass Units],0),2), "")</f>
        <v/>
      </c>
      <c r="M1908" s="27" t="str">
        <f>IFERROR(('CALC | Main Engine'!O1908+'CALC | Booster'!O1908)*INDEX(MassUnitsTable[],MATCH($R$3,MassUnitsTable[Mass Units],0),2), "")</f>
        <v/>
      </c>
      <c r="N1908" s="27" t="str">
        <f>IFERROR(('CALC | Main Engine'!P1908+'CALC | Booster'!P1908)*INDEX(MassUnitsTable[],MATCH($R$3,MassUnitsTable[Mass Units],0),2), "")</f>
        <v/>
      </c>
      <c r="O1908" s="27" t="str">
        <f>IFERROR(('CALC | Main Engine'!Q1908+'CALC | Booster'!Q1908)*INDEX(MassUnitsTable[],MATCH($R$3,MassUnitsTable[Mass Units],0),2), "")</f>
        <v/>
      </c>
      <c r="P1908" s="27" t="str">
        <f>IFERROR(('CALC | Main Engine'!R1908+'CALC | Booster'!R1908)*INDEX(MassUnitsTable[],MATCH($R$3,MassUnitsTable[Mass Units],0),2), "")</f>
        <v/>
      </c>
      <c r="Q1908" s="27" t="str">
        <f>IFERROR(('CALC | Main Engine'!S1908+'CALC | Booster'!S1908)*INDEX(MassUnitsTable[],MATCH($R$3,MassUnitsTable[Mass Units],0),2), "")</f>
        <v/>
      </c>
      <c r="R1908" s="32" t="str">
        <f>IFERROR(('CALC | Main Engine'!T1908+'CALC | Booster'!T1908)*INDEX(MassUnitsTable[],MATCH($R$3,MassUnitsTable[Mass Units],0),2), "")</f>
        <v/>
      </c>
      <c r="S1908" s="10"/>
    </row>
    <row r="1909" spans="1:19" x14ac:dyDescent="0.25">
      <c r="A1909" s="10"/>
      <c r="B1909" s="4" t="str">
        <f t="shared" si="150"/>
        <v/>
      </c>
      <c r="C1909" s="5" t="str">
        <f t="shared" si="151"/>
        <v/>
      </c>
      <c r="D1909" s="5" t="str">
        <f t="shared" si="152"/>
        <v/>
      </c>
      <c r="E1909" s="5" t="str">
        <f t="shared" si="153"/>
        <v/>
      </c>
      <c r="F1909" s="5" t="str">
        <f>'CALC | Main Engine'!$B1909</f>
        <v/>
      </c>
      <c r="G1909" s="27" t="str">
        <f>'CALC | Main Engine'!$C1909</f>
        <v/>
      </c>
      <c r="H1909" s="6" t="str">
        <f>'CALC | Main Engine'!$E1909</f>
        <v/>
      </c>
      <c r="I1909" s="34" t="str">
        <f>IFERROR('CALC | Main Engine'!$F1909*INDEX(MassUnitsTable[],MATCH($R$3,MassUnitsTable[Mass Units],0),2), "")</f>
        <v/>
      </c>
      <c r="J1909" s="27" t="str">
        <f>IFERROR('CALC | Booster'!$F1909*INDEX(MassUnitsTable[],MATCH($R$3,MassUnitsTable[Mass Units],0),2), "")</f>
        <v/>
      </c>
      <c r="K1909" s="32" t="str">
        <f t="shared" si="154"/>
        <v/>
      </c>
      <c r="L1909" s="34" t="str">
        <f>IFERROR(('CALC | Main Engine'!N1909+'CALC | Booster'!N1909)*INDEX(MassUnitsTable[],MATCH($R$3,MassUnitsTable[Mass Units],0),2), "")</f>
        <v/>
      </c>
      <c r="M1909" s="27" t="str">
        <f>IFERROR(('CALC | Main Engine'!O1909+'CALC | Booster'!O1909)*INDEX(MassUnitsTable[],MATCH($R$3,MassUnitsTable[Mass Units],0),2), "")</f>
        <v/>
      </c>
      <c r="N1909" s="27" t="str">
        <f>IFERROR(('CALC | Main Engine'!P1909+'CALC | Booster'!P1909)*INDEX(MassUnitsTable[],MATCH($R$3,MassUnitsTable[Mass Units],0),2), "")</f>
        <v/>
      </c>
      <c r="O1909" s="27" t="str">
        <f>IFERROR(('CALC | Main Engine'!Q1909+'CALC | Booster'!Q1909)*INDEX(MassUnitsTable[],MATCH($R$3,MassUnitsTable[Mass Units],0),2), "")</f>
        <v/>
      </c>
      <c r="P1909" s="27" t="str">
        <f>IFERROR(('CALC | Main Engine'!R1909+'CALC | Booster'!R1909)*INDEX(MassUnitsTable[],MATCH($R$3,MassUnitsTable[Mass Units],0),2), "")</f>
        <v/>
      </c>
      <c r="Q1909" s="27" t="str">
        <f>IFERROR(('CALC | Main Engine'!S1909+'CALC | Booster'!S1909)*INDEX(MassUnitsTable[],MATCH($R$3,MassUnitsTable[Mass Units],0),2), "")</f>
        <v/>
      </c>
      <c r="R1909" s="32" t="str">
        <f>IFERROR(('CALC | Main Engine'!T1909+'CALC | Booster'!T1909)*INDEX(MassUnitsTable[],MATCH($R$3,MassUnitsTable[Mass Units],0),2), "")</f>
        <v/>
      </c>
      <c r="S1909" s="10"/>
    </row>
    <row r="1910" spans="1:19" x14ac:dyDescent="0.25">
      <c r="A1910" s="10"/>
      <c r="B1910" s="4" t="str">
        <f t="shared" si="150"/>
        <v/>
      </c>
      <c r="C1910" s="5" t="str">
        <f t="shared" si="151"/>
        <v/>
      </c>
      <c r="D1910" s="5" t="str">
        <f t="shared" si="152"/>
        <v/>
      </c>
      <c r="E1910" s="5" t="str">
        <f t="shared" si="153"/>
        <v/>
      </c>
      <c r="F1910" s="5" t="str">
        <f>'CALC | Main Engine'!$B1910</f>
        <v/>
      </c>
      <c r="G1910" s="27" t="str">
        <f>'CALC | Main Engine'!$C1910</f>
        <v/>
      </c>
      <c r="H1910" s="6" t="str">
        <f>'CALC | Main Engine'!$E1910</f>
        <v/>
      </c>
      <c r="I1910" s="34" t="str">
        <f>IFERROR('CALC | Main Engine'!$F1910*INDEX(MassUnitsTable[],MATCH($R$3,MassUnitsTable[Mass Units],0),2), "")</f>
        <v/>
      </c>
      <c r="J1910" s="27" t="str">
        <f>IFERROR('CALC | Booster'!$F1910*INDEX(MassUnitsTable[],MATCH($R$3,MassUnitsTable[Mass Units],0),2), "")</f>
        <v/>
      </c>
      <c r="K1910" s="32" t="str">
        <f t="shared" si="154"/>
        <v/>
      </c>
      <c r="L1910" s="34" t="str">
        <f>IFERROR(('CALC | Main Engine'!N1910+'CALC | Booster'!N1910)*INDEX(MassUnitsTable[],MATCH($R$3,MassUnitsTable[Mass Units],0),2), "")</f>
        <v/>
      </c>
      <c r="M1910" s="27" t="str">
        <f>IFERROR(('CALC | Main Engine'!O1910+'CALC | Booster'!O1910)*INDEX(MassUnitsTable[],MATCH($R$3,MassUnitsTable[Mass Units],0),2), "")</f>
        <v/>
      </c>
      <c r="N1910" s="27" t="str">
        <f>IFERROR(('CALC | Main Engine'!P1910+'CALC | Booster'!P1910)*INDEX(MassUnitsTable[],MATCH($R$3,MassUnitsTable[Mass Units],0),2), "")</f>
        <v/>
      </c>
      <c r="O1910" s="27" t="str">
        <f>IFERROR(('CALC | Main Engine'!Q1910+'CALC | Booster'!Q1910)*INDEX(MassUnitsTable[],MATCH($R$3,MassUnitsTable[Mass Units],0),2), "")</f>
        <v/>
      </c>
      <c r="P1910" s="27" t="str">
        <f>IFERROR(('CALC | Main Engine'!R1910+'CALC | Booster'!R1910)*INDEX(MassUnitsTable[],MATCH($R$3,MassUnitsTable[Mass Units],0),2), "")</f>
        <v/>
      </c>
      <c r="Q1910" s="27" t="str">
        <f>IFERROR(('CALC | Main Engine'!S1910+'CALC | Booster'!S1910)*INDEX(MassUnitsTable[],MATCH($R$3,MassUnitsTable[Mass Units],0),2), "")</f>
        <v/>
      </c>
      <c r="R1910" s="32" t="str">
        <f>IFERROR(('CALC | Main Engine'!T1910+'CALC | Booster'!T1910)*INDEX(MassUnitsTable[],MATCH($R$3,MassUnitsTable[Mass Units],0),2), "")</f>
        <v/>
      </c>
      <c r="S1910" s="10"/>
    </row>
    <row r="1911" spans="1:19" x14ac:dyDescent="0.25">
      <c r="A1911" s="10"/>
      <c r="B1911" s="4" t="str">
        <f t="shared" si="150"/>
        <v/>
      </c>
      <c r="C1911" s="5" t="str">
        <f t="shared" si="151"/>
        <v/>
      </c>
      <c r="D1911" s="5" t="str">
        <f t="shared" si="152"/>
        <v/>
      </c>
      <c r="E1911" s="5" t="str">
        <f t="shared" si="153"/>
        <v/>
      </c>
      <c r="F1911" s="5" t="str">
        <f>'CALC | Main Engine'!$B1911</f>
        <v/>
      </c>
      <c r="G1911" s="27" t="str">
        <f>'CALC | Main Engine'!$C1911</f>
        <v/>
      </c>
      <c r="H1911" s="6" t="str">
        <f>'CALC | Main Engine'!$E1911</f>
        <v/>
      </c>
      <c r="I1911" s="34" t="str">
        <f>IFERROR('CALC | Main Engine'!$F1911*INDEX(MassUnitsTable[],MATCH($R$3,MassUnitsTable[Mass Units],0),2), "")</f>
        <v/>
      </c>
      <c r="J1911" s="27" t="str">
        <f>IFERROR('CALC | Booster'!$F1911*INDEX(MassUnitsTable[],MATCH($R$3,MassUnitsTable[Mass Units],0),2), "")</f>
        <v/>
      </c>
      <c r="K1911" s="32" t="str">
        <f t="shared" si="154"/>
        <v/>
      </c>
      <c r="L1911" s="34" t="str">
        <f>IFERROR(('CALC | Main Engine'!N1911+'CALC | Booster'!N1911)*INDEX(MassUnitsTable[],MATCH($R$3,MassUnitsTable[Mass Units],0),2), "")</f>
        <v/>
      </c>
      <c r="M1911" s="27" t="str">
        <f>IFERROR(('CALC | Main Engine'!O1911+'CALC | Booster'!O1911)*INDEX(MassUnitsTable[],MATCH($R$3,MassUnitsTable[Mass Units],0),2), "")</f>
        <v/>
      </c>
      <c r="N1911" s="27" t="str">
        <f>IFERROR(('CALC | Main Engine'!P1911+'CALC | Booster'!P1911)*INDEX(MassUnitsTable[],MATCH($R$3,MassUnitsTable[Mass Units],0),2), "")</f>
        <v/>
      </c>
      <c r="O1911" s="27" t="str">
        <f>IFERROR(('CALC | Main Engine'!Q1911+'CALC | Booster'!Q1911)*INDEX(MassUnitsTable[],MATCH($R$3,MassUnitsTable[Mass Units],0),2), "")</f>
        <v/>
      </c>
      <c r="P1911" s="27" t="str">
        <f>IFERROR(('CALC | Main Engine'!R1911+'CALC | Booster'!R1911)*INDEX(MassUnitsTable[],MATCH($R$3,MassUnitsTable[Mass Units],0),2), "")</f>
        <v/>
      </c>
      <c r="Q1911" s="27" t="str">
        <f>IFERROR(('CALC | Main Engine'!S1911+'CALC | Booster'!S1911)*INDEX(MassUnitsTable[],MATCH($R$3,MassUnitsTable[Mass Units],0),2), "")</f>
        <v/>
      </c>
      <c r="R1911" s="32" t="str">
        <f>IFERROR(('CALC | Main Engine'!T1911+'CALC | Booster'!T1911)*INDEX(MassUnitsTable[],MATCH($R$3,MassUnitsTable[Mass Units],0),2), "")</f>
        <v/>
      </c>
      <c r="S1911" s="10"/>
    </row>
    <row r="1912" spans="1:19" x14ac:dyDescent="0.25">
      <c r="A1912" s="10"/>
      <c r="B1912" s="4" t="str">
        <f t="shared" si="150"/>
        <v/>
      </c>
      <c r="C1912" s="5" t="str">
        <f t="shared" si="151"/>
        <v/>
      </c>
      <c r="D1912" s="5" t="str">
        <f t="shared" si="152"/>
        <v/>
      </c>
      <c r="E1912" s="5" t="str">
        <f t="shared" si="153"/>
        <v/>
      </c>
      <c r="F1912" s="5" t="str">
        <f>'CALC | Main Engine'!$B1912</f>
        <v/>
      </c>
      <c r="G1912" s="27" t="str">
        <f>'CALC | Main Engine'!$C1912</f>
        <v/>
      </c>
      <c r="H1912" s="6" t="str">
        <f>'CALC | Main Engine'!$E1912</f>
        <v/>
      </c>
      <c r="I1912" s="34" t="str">
        <f>IFERROR('CALC | Main Engine'!$F1912*INDEX(MassUnitsTable[],MATCH($R$3,MassUnitsTable[Mass Units],0),2), "")</f>
        <v/>
      </c>
      <c r="J1912" s="27" t="str">
        <f>IFERROR('CALC | Booster'!$F1912*INDEX(MassUnitsTable[],MATCH($R$3,MassUnitsTable[Mass Units],0),2), "")</f>
        <v/>
      </c>
      <c r="K1912" s="32" t="str">
        <f t="shared" si="154"/>
        <v/>
      </c>
      <c r="L1912" s="34" t="str">
        <f>IFERROR(('CALC | Main Engine'!N1912+'CALC | Booster'!N1912)*INDEX(MassUnitsTable[],MATCH($R$3,MassUnitsTable[Mass Units],0),2), "")</f>
        <v/>
      </c>
      <c r="M1912" s="27" t="str">
        <f>IFERROR(('CALC | Main Engine'!O1912+'CALC | Booster'!O1912)*INDEX(MassUnitsTable[],MATCH($R$3,MassUnitsTable[Mass Units],0),2), "")</f>
        <v/>
      </c>
      <c r="N1912" s="27" t="str">
        <f>IFERROR(('CALC | Main Engine'!P1912+'CALC | Booster'!P1912)*INDEX(MassUnitsTable[],MATCH($R$3,MassUnitsTable[Mass Units],0),2), "")</f>
        <v/>
      </c>
      <c r="O1912" s="27" t="str">
        <f>IFERROR(('CALC | Main Engine'!Q1912+'CALC | Booster'!Q1912)*INDEX(MassUnitsTable[],MATCH($R$3,MassUnitsTable[Mass Units],0),2), "")</f>
        <v/>
      </c>
      <c r="P1912" s="27" t="str">
        <f>IFERROR(('CALC | Main Engine'!R1912+'CALC | Booster'!R1912)*INDEX(MassUnitsTable[],MATCH($R$3,MassUnitsTable[Mass Units],0),2), "")</f>
        <v/>
      </c>
      <c r="Q1912" s="27" t="str">
        <f>IFERROR(('CALC | Main Engine'!S1912+'CALC | Booster'!S1912)*INDEX(MassUnitsTable[],MATCH($R$3,MassUnitsTable[Mass Units],0),2), "")</f>
        <v/>
      </c>
      <c r="R1912" s="32" t="str">
        <f>IFERROR(('CALC | Main Engine'!T1912+'CALC | Booster'!T1912)*INDEX(MassUnitsTable[],MATCH($R$3,MassUnitsTable[Mass Units],0),2), "")</f>
        <v/>
      </c>
      <c r="S1912" s="10"/>
    </row>
    <row r="1913" spans="1:19" x14ac:dyDescent="0.25">
      <c r="A1913" s="10"/>
      <c r="B1913" s="4" t="str">
        <f t="shared" si="150"/>
        <v/>
      </c>
      <c r="C1913" s="5" t="str">
        <f t="shared" si="151"/>
        <v/>
      </c>
      <c r="D1913" s="5" t="str">
        <f t="shared" si="152"/>
        <v/>
      </c>
      <c r="E1913" s="5" t="str">
        <f t="shared" si="153"/>
        <v/>
      </c>
      <c r="F1913" s="5" t="str">
        <f>'CALC | Main Engine'!$B1913</f>
        <v/>
      </c>
      <c r="G1913" s="27" t="str">
        <f>'CALC | Main Engine'!$C1913</f>
        <v/>
      </c>
      <c r="H1913" s="6" t="str">
        <f>'CALC | Main Engine'!$E1913</f>
        <v/>
      </c>
      <c r="I1913" s="34" t="str">
        <f>IFERROR('CALC | Main Engine'!$F1913*INDEX(MassUnitsTable[],MATCH($R$3,MassUnitsTable[Mass Units],0),2), "")</f>
        <v/>
      </c>
      <c r="J1913" s="27" t="str">
        <f>IFERROR('CALC | Booster'!$F1913*INDEX(MassUnitsTable[],MATCH($R$3,MassUnitsTable[Mass Units],0),2), "")</f>
        <v/>
      </c>
      <c r="K1913" s="32" t="str">
        <f t="shared" si="154"/>
        <v/>
      </c>
      <c r="L1913" s="34" t="str">
        <f>IFERROR(('CALC | Main Engine'!N1913+'CALC | Booster'!N1913)*INDEX(MassUnitsTable[],MATCH($R$3,MassUnitsTable[Mass Units],0),2), "")</f>
        <v/>
      </c>
      <c r="M1913" s="27" t="str">
        <f>IFERROR(('CALC | Main Engine'!O1913+'CALC | Booster'!O1913)*INDEX(MassUnitsTable[],MATCH($R$3,MassUnitsTable[Mass Units],0),2), "")</f>
        <v/>
      </c>
      <c r="N1913" s="27" t="str">
        <f>IFERROR(('CALC | Main Engine'!P1913+'CALC | Booster'!P1913)*INDEX(MassUnitsTable[],MATCH($R$3,MassUnitsTable[Mass Units],0),2), "")</f>
        <v/>
      </c>
      <c r="O1913" s="27" t="str">
        <f>IFERROR(('CALC | Main Engine'!Q1913+'CALC | Booster'!Q1913)*INDEX(MassUnitsTable[],MATCH($R$3,MassUnitsTable[Mass Units],0),2), "")</f>
        <v/>
      </c>
      <c r="P1913" s="27" t="str">
        <f>IFERROR(('CALC | Main Engine'!R1913+'CALC | Booster'!R1913)*INDEX(MassUnitsTable[],MATCH($R$3,MassUnitsTable[Mass Units],0),2), "")</f>
        <v/>
      </c>
      <c r="Q1913" s="27" t="str">
        <f>IFERROR(('CALC | Main Engine'!S1913+'CALC | Booster'!S1913)*INDEX(MassUnitsTable[],MATCH($R$3,MassUnitsTable[Mass Units],0),2), "")</f>
        <v/>
      </c>
      <c r="R1913" s="32" t="str">
        <f>IFERROR(('CALC | Main Engine'!T1913+'CALC | Booster'!T1913)*INDEX(MassUnitsTable[],MATCH($R$3,MassUnitsTable[Mass Units],0),2), "")</f>
        <v/>
      </c>
      <c r="S1913" s="10"/>
    </row>
    <row r="1914" spans="1:19" x14ac:dyDescent="0.25">
      <c r="A1914" s="10"/>
      <c r="B1914" s="4" t="str">
        <f t="shared" si="150"/>
        <v/>
      </c>
      <c r="C1914" s="5" t="str">
        <f t="shared" si="151"/>
        <v/>
      </c>
      <c r="D1914" s="5" t="str">
        <f t="shared" si="152"/>
        <v/>
      </c>
      <c r="E1914" s="5" t="str">
        <f t="shared" si="153"/>
        <v/>
      </c>
      <c r="F1914" s="5" t="str">
        <f>'CALC | Main Engine'!$B1914</f>
        <v/>
      </c>
      <c r="G1914" s="27" t="str">
        <f>'CALC | Main Engine'!$C1914</f>
        <v/>
      </c>
      <c r="H1914" s="6" t="str">
        <f>'CALC | Main Engine'!$E1914</f>
        <v/>
      </c>
      <c r="I1914" s="34" t="str">
        <f>IFERROR('CALC | Main Engine'!$F1914*INDEX(MassUnitsTable[],MATCH($R$3,MassUnitsTable[Mass Units],0),2), "")</f>
        <v/>
      </c>
      <c r="J1914" s="27" t="str">
        <f>IFERROR('CALC | Booster'!$F1914*INDEX(MassUnitsTable[],MATCH($R$3,MassUnitsTable[Mass Units],0),2), "")</f>
        <v/>
      </c>
      <c r="K1914" s="32" t="str">
        <f t="shared" si="154"/>
        <v/>
      </c>
      <c r="L1914" s="34" t="str">
        <f>IFERROR(('CALC | Main Engine'!N1914+'CALC | Booster'!N1914)*INDEX(MassUnitsTable[],MATCH($R$3,MassUnitsTable[Mass Units],0),2), "")</f>
        <v/>
      </c>
      <c r="M1914" s="27" t="str">
        <f>IFERROR(('CALC | Main Engine'!O1914+'CALC | Booster'!O1914)*INDEX(MassUnitsTable[],MATCH($R$3,MassUnitsTable[Mass Units],0),2), "")</f>
        <v/>
      </c>
      <c r="N1914" s="27" t="str">
        <f>IFERROR(('CALC | Main Engine'!P1914+'CALC | Booster'!P1914)*INDEX(MassUnitsTable[],MATCH($R$3,MassUnitsTable[Mass Units],0),2), "")</f>
        <v/>
      </c>
      <c r="O1914" s="27" t="str">
        <f>IFERROR(('CALC | Main Engine'!Q1914+'CALC | Booster'!Q1914)*INDEX(MassUnitsTable[],MATCH($R$3,MassUnitsTable[Mass Units],0),2), "")</f>
        <v/>
      </c>
      <c r="P1914" s="27" t="str">
        <f>IFERROR(('CALC | Main Engine'!R1914+'CALC | Booster'!R1914)*INDEX(MassUnitsTable[],MATCH($R$3,MassUnitsTable[Mass Units],0),2), "")</f>
        <v/>
      </c>
      <c r="Q1914" s="27" t="str">
        <f>IFERROR(('CALC | Main Engine'!S1914+'CALC | Booster'!S1914)*INDEX(MassUnitsTable[],MATCH($R$3,MassUnitsTable[Mass Units],0),2), "")</f>
        <v/>
      </c>
      <c r="R1914" s="32" t="str">
        <f>IFERROR(('CALC | Main Engine'!T1914+'CALC | Booster'!T1914)*INDEX(MassUnitsTable[],MATCH($R$3,MassUnitsTable[Mass Units],0),2), "")</f>
        <v/>
      </c>
      <c r="S1914" s="10"/>
    </row>
    <row r="1915" spans="1:19" x14ac:dyDescent="0.25">
      <c r="A1915" s="10"/>
      <c r="B1915" s="4" t="str">
        <f t="shared" si="150"/>
        <v/>
      </c>
      <c r="C1915" s="5" t="str">
        <f t="shared" si="151"/>
        <v/>
      </c>
      <c r="D1915" s="5" t="str">
        <f t="shared" si="152"/>
        <v/>
      </c>
      <c r="E1915" s="5" t="str">
        <f t="shared" si="153"/>
        <v/>
      </c>
      <c r="F1915" s="5" t="str">
        <f>'CALC | Main Engine'!$B1915</f>
        <v/>
      </c>
      <c r="G1915" s="27" t="str">
        <f>'CALC | Main Engine'!$C1915</f>
        <v/>
      </c>
      <c r="H1915" s="6" t="str">
        <f>'CALC | Main Engine'!$E1915</f>
        <v/>
      </c>
      <c r="I1915" s="34" t="str">
        <f>IFERROR('CALC | Main Engine'!$F1915*INDEX(MassUnitsTable[],MATCH($R$3,MassUnitsTable[Mass Units],0),2), "")</f>
        <v/>
      </c>
      <c r="J1915" s="27" t="str">
        <f>IFERROR('CALC | Booster'!$F1915*INDEX(MassUnitsTable[],MATCH($R$3,MassUnitsTable[Mass Units],0),2), "")</f>
        <v/>
      </c>
      <c r="K1915" s="32" t="str">
        <f t="shared" si="154"/>
        <v/>
      </c>
      <c r="L1915" s="34" t="str">
        <f>IFERROR(('CALC | Main Engine'!N1915+'CALC | Booster'!N1915)*INDEX(MassUnitsTable[],MATCH($R$3,MassUnitsTable[Mass Units],0),2), "")</f>
        <v/>
      </c>
      <c r="M1915" s="27" t="str">
        <f>IFERROR(('CALC | Main Engine'!O1915+'CALC | Booster'!O1915)*INDEX(MassUnitsTable[],MATCH($R$3,MassUnitsTable[Mass Units],0),2), "")</f>
        <v/>
      </c>
      <c r="N1915" s="27" t="str">
        <f>IFERROR(('CALC | Main Engine'!P1915+'CALC | Booster'!P1915)*INDEX(MassUnitsTable[],MATCH($R$3,MassUnitsTable[Mass Units],0),2), "")</f>
        <v/>
      </c>
      <c r="O1915" s="27" t="str">
        <f>IFERROR(('CALC | Main Engine'!Q1915+'CALC | Booster'!Q1915)*INDEX(MassUnitsTable[],MATCH($R$3,MassUnitsTable[Mass Units],0),2), "")</f>
        <v/>
      </c>
      <c r="P1915" s="27" t="str">
        <f>IFERROR(('CALC | Main Engine'!R1915+'CALC | Booster'!R1915)*INDEX(MassUnitsTable[],MATCH($R$3,MassUnitsTable[Mass Units],0),2), "")</f>
        <v/>
      </c>
      <c r="Q1915" s="27" t="str">
        <f>IFERROR(('CALC | Main Engine'!S1915+'CALC | Booster'!S1915)*INDEX(MassUnitsTable[],MATCH($R$3,MassUnitsTable[Mass Units],0),2), "")</f>
        <v/>
      </c>
      <c r="R1915" s="32" t="str">
        <f>IFERROR(('CALC | Main Engine'!T1915+'CALC | Booster'!T1915)*INDEX(MassUnitsTable[],MATCH($R$3,MassUnitsTable[Mass Units],0),2), "")</f>
        <v/>
      </c>
      <c r="S1915" s="10"/>
    </row>
    <row r="1916" spans="1:19" x14ac:dyDescent="0.25">
      <c r="A1916" s="10"/>
      <c r="B1916" s="4" t="str">
        <f t="shared" si="150"/>
        <v/>
      </c>
      <c r="C1916" s="5" t="str">
        <f t="shared" si="151"/>
        <v/>
      </c>
      <c r="D1916" s="5" t="str">
        <f t="shared" si="152"/>
        <v/>
      </c>
      <c r="E1916" s="5" t="str">
        <f t="shared" si="153"/>
        <v/>
      </c>
      <c r="F1916" s="5" t="str">
        <f>'CALC | Main Engine'!$B1916</f>
        <v/>
      </c>
      <c r="G1916" s="27" t="str">
        <f>'CALC | Main Engine'!$C1916</f>
        <v/>
      </c>
      <c r="H1916" s="6" t="str">
        <f>'CALC | Main Engine'!$E1916</f>
        <v/>
      </c>
      <c r="I1916" s="34" t="str">
        <f>IFERROR('CALC | Main Engine'!$F1916*INDEX(MassUnitsTable[],MATCH($R$3,MassUnitsTable[Mass Units],0),2), "")</f>
        <v/>
      </c>
      <c r="J1916" s="27" t="str">
        <f>IFERROR('CALC | Booster'!$F1916*INDEX(MassUnitsTable[],MATCH($R$3,MassUnitsTable[Mass Units],0),2), "")</f>
        <v/>
      </c>
      <c r="K1916" s="32" t="str">
        <f t="shared" si="154"/>
        <v/>
      </c>
      <c r="L1916" s="34" t="str">
        <f>IFERROR(('CALC | Main Engine'!N1916+'CALC | Booster'!N1916)*INDEX(MassUnitsTable[],MATCH($R$3,MassUnitsTable[Mass Units],0),2), "")</f>
        <v/>
      </c>
      <c r="M1916" s="27" t="str">
        <f>IFERROR(('CALC | Main Engine'!O1916+'CALC | Booster'!O1916)*INDEX(MassUnitsTable[],MATCH($R$3,MassUnitsTable[Mass Units],0),2), "")</f>
        <v/>
      </c>
      <c r="N1916" s="27" t="str">
        <f>IFERROR(('CALC | Main Engine'!P1916+'CALC | Booster'!P1916)*INDEX(MassUnitsTable[],MATCH($R$3,MassUnitsTable[Mass Units],0),2), "")</f>
        <v/>
      </c>
      <c r="O1916" s="27" t="str">
        <f>IFERROR(('CALC | Main Engine'!Q1916+'CALC | Booster'!Q1916)*INDEX(MassUnitsTable[],MATCH($R$3,MassUnitsTable[Mass Units],0),2), "")</f>
        <v/>
      </c>
      <c r="P1916" s="27" t="str">
        <f>IFERROR(('CALC | Main Engine'!R1916+'CALC | Booster'!R1916)*INDEX(MassUnitsTable[],MATCH($R$3,MassUnitsTable[Mass Units],0),2), "")</f>
        <v/>
      </c>
      <c r="Q1916" s="27" t="str">
        <f>IFERROR(('CALC | Main Engine'!S1916+'CALC | Booster'!S1916)*INDEX(MassUnitsTable[],MATCH($R$3,MassUnitsTable[Mass Units],0),2), "")</f>
        <v/>
      </c>
      <c r="R1916" s="32" t="str">
        <f>IFERROR(('CALC | Main Engine'!T1916+'CALC | Booster'!T1916)*INDEX(MassUnitsTable[],MATCH($R$3,MassUnitsTable[Mass Units],0),2), "")</f>
        <v/>
      </c>
      <c r="S1916" s="10"/>
    </row>
    <row r="1917" spans="1:19" x14ac:dyDescent="0.25">
      <c r="A1917" s="10"/>
      <c r="B1917" s="4" t="str">
        <f t="shared" si="150"/>
        <v/>
      </c>
      <c r="C1917" s="5" t="str">
        <f t="shared" si="151"/>
        <v/>
      </c>
      <c r="D1917" s="5" t="str">
        <f t="shared" si="152"/>
        <v/>
      </c>
      <c r="E1917" s="5" t="str">
        <f t="shared" si="153"/>
        <v/>
      </c>
      <c r="F1917" s="5" t="str">
        <f>'CALC | Main Engine'!$B1917</f>
        <v/>
      </c>
      <c r="G1917" s="27" t="str">
        <f>'CALC | Main Engine'!$C1917</f>
        <v/>
      </c>
      <c r="H1917" s="6" t="str">
        <f>'CALC | Main Engine'!$E1917</f>
        <v/>
      </c>
      <c r="I1917" s="34" t="str">
        <f>IFERROR('CALC | Main Engine'!$F1917*INDEX(MassUnitsTable[],MATCH($R$3,MassUnitsTable[Mass Units],0),2), "")</f>
        <v/>
      </c>
      <c r="J1917" s="27" t="str">
        <f>IFERROR('CALC | Booster'!$F1917*INDEX(MassUnitsTable[],MATCH($R$3,MassUnitsTable[Mass Units],0),2), "")</f>
        <v/>
      </c>
      <c r="K1917" s="32" t="str">
        <f t="shared" si="154"/>
        <v/>
      </c>
      <c r="L1917" s="34" t="str">
        <f>IFERROR(('CALC | Main Engine'!N1917+'CALC | Booster'!N1917)*INDEX(MassUnitsTable[],MATCH($R$3,MassUnitsTable[Mass Units],0),2), "")</f>
        <v/>
      </c>
      <c r="M1917" s="27" t="str">
        <f>IFERROR(('CALC | Main Engine'!O1917+'CALC | Booster'!O1917)*INDEX(MassUnitsTable[],MATCH($R$3,MassUnitsTable[Mass Units],0),2), "")</f>
        <v/>
      </c>
      <c r="N1917" s="27" t="str">
        <f>IFERROR(('CALC | Main Engine'!P1917+'CALC | Booster'!P1917)*INDEX(MassUnitsTable[],MATCH($R$3,MassUnitsTable[Mass Units],0),2), "")</f>
        <v/>
      </c>
      <c r="O1917" s="27" t="str">
        <f>IFERROR(('CALC | Main Engine'!Q1917+'CALC | Booster'!Q1917)*INDEX(MassUnitsTable[],MATCH($R$3,MassUnitsTable[Mass Units],0),2), "")</f>
        <v/>
      </c>
      <c r="P1917" s="27" t="str">
        <f>IFERROR(('CALC | Main Engine'!R1917+'CALC | Booster'!R1917)*INDEX(MassUnitsTable[],MATCH($R$3,MassUnitsTable[Mass Units],0),2), "")</f>
        <v/>
      </c>
      <c r="Q1917" s="27" t="str">
        <f>IFERROR(('CALC | Main Engine'!S1917+'CALC | Booster'!S1917)*INDEX(MassUnitsTable[],MATCH($R$3,MassUnitsTable[Mass Units],0),2), "")</f>
        <v/>
      </c>
      <c r="R1917" s="32" t="str">
        <f>IFERROR(('CALC | Main Engine'!T1917+'CALC | Booster'!T1917)*INDEX(MassUnitsTable[],MATCH($R$3,MassUnitsTable[Mass Units],0),2), "")</f>
        <v/>
      </c>
      <c r="S1917" s="10"/>
    </row>
    <row r="1918" spans="1:19" x14ac:dyDescent="0.25">
      <c r="A1918" s="10"/>
      <c r="B1918" s="4" t="str">
        <f t="shared" si="150"/>
        <v/>
      </c>
      <c r="C1918" s="5" t="str">
        <f t="shared" si="151"/>
        <v/>
      </c>
      <c r="D1918" s="5" t="str">
        <f t="shared" si="152"/>
        <v/>
      </c>
      <c r="E1918" s="5" t="str">
        <f t="shared" si="153"/>
        <v/>
      </c>
      <c r="F1918" s="5" t="str">
        <f>'CALC | Main Engine'!$B1918</f>
        <v/>
      </c>
      <c r="G1918" s="27" t="str">
        <f>'CALC | Main Engine'!$C1918</f>
        <v/>
      </c>
      <c r="H1918" s="6" t="str">
        <f>'CALC | Main Engine'!$E1918</f>
        <v/>
      </c>
      <c r="I1918" s="34" t="str">
        <f>IFERROR('CALC | Main Engine'!$F1918*INDEX(MassUnitsTable[],MATCH($R$3,MassUnitsTable[Mass Units],0),2), "")</f>
        <v/>
      </c>
      <c r="J1918" s="27" t="str">
        <f>IFERROR('CALC | Booster'!$F1918*INDEX(MassUnitsTable[],MATCH($R$3,MassUnitsTable[Mass Units],0),2), "")</f>
        <v/>
      </c>
      <c r="K1918" s="32" t="str">
        <f t="shared" si="154"/>
        <v/>
      </c>
      <c r="L1918" s="34" t="str">
        <f>IFERROR(('CALC | Main Engine'!N1918+'CALC | Booster'!N1918)*INDEX(MassUnitsTable[],MATCH($R$3,MassUnitsTable[Mass Units],0),2), "")</f>
        <v/>
      </c>
      <c r="M1918" s="27" t="str">
        <f>IFERROR(('CALC | Main Engine'!O1918+'CALC | Booster'!O1918)*INDEX(MassUnitsTable[],MATCH($R$3,MassUnitsTable[Mass Units],0),2), "")</f>
        <v/>
      </c>
      <c r="N1918" s="27" t="str">
        <f>IFERROR(('CALC | Main Engine'!P1918+'CALC | Booster'!P1918)*INDEX(MassUnitsTable[],MATCH($R$3,MassUnitsTable[Mass Units],0),2), "")</f>
        <v/>
      </c>
      <c r="O1918" s="27" t="str">
        <f>IFERROR(('CALC | Main Engine'!Q1918+'CALC | Booster'!Q1918)*INDEX(MassUnitsTable[],MATCH($R$3,MassUnitsTable[Mass Units],0),2), "")</f>
        <v/>
      </c>
      <c r="P1918" s="27" t="str">
        <f>IFERROR(('CALC | Main Engine'!R1918+'CALC | Booster'!R1918)*INDEX(MassUnitsTable[],MATCH($R$3,MassUnitsTable[Mass Units],0),2), "")</f>
        <v/>
      </c>
      <c r="Q1918" s="27" t="str">
        <f>IFERROR(('CALC | Main Engine'!S1918+'CALC | Booster'!S1918)*INDEX(MassUnitsTable[],MATCH($R$3,MassUnitsTable[Mass Units],0),2), "")</f>
        <v/>
      </c>
      <c r="R1918" s="32" t="str">
        <f>IFERROR(('CALC | Main Engine'!T1918+'CALC | Booster'!T1918)*INDEX(MassUnitsTable[],MATCH($R$3,MassUnitsTable[Mass Units],0),2), "")</f>
        <v/>
      </c>
      <c r="S1918" s="10"/>
    </row>
    <row r="1919" spans="1:19" x14ac:dyDescent="0.25">
      <c r="A1919" s="10"/>
      <c r="B1919" s="4" t="str">
        <f t="shared" si="150"/>
        <v/>
      </c>
      <c r="C1919" s="5" t="str">
        <f t="shared" si="151"/>
        <v/>
      </c>
      <c r="D1919" s="5" t="str">
        <f t="shared" si="152"/>
        <v/>
      </c>
      <c r="E1919" s="5" t="str">
        <f t="shared" si="153"/>
        <v/>
      </c>
      <c r="F1919" s="5" t="str">
        <f>'CALC | Main Engine'!$B1919</f>
        <v/>
      </c>
      <c r="G1919" s="27" t="str">
        <f>'CALC | Main Engine'!$C1919</f>
        <v/>
      </c>
      <c r="H1919" s="6" t="str">
        <f>'CALC | Main Engine'!$E1919</f>
        <v/>
      </c>
      <c r="I1919" s="34" t="str">
        <f>IFERROR('CALC | Main Engine'!$F1919*INDEX(MassUnitsTable[],MATCH($R$3,MassUnitsTable[Mass Units],0),2), "")</f>
        <v/>
      </c>
      <c r="J1919" s="27" t="str">
        <f>IFERROR('CALC | Booster'!$F1919*INDEX(MassUnitsTable[],MATCH($R$3,MassUnitsTable[Mass Units],0),2), "")</f>
        <v/>
      </c>
      <c r="K1919" s="32" t="str">
        <f t="shared" si="154"/>
        <v/>
      </c>
      <c r="L1919" s="34" t="str">
        <f>IFERROR(('CALC | Main Engine'!N1919+'CALC | Booster'!N1919)*INDEX(MassUnitsTable[],MATCH($R$3,MassUnitsTable[Mass Units],0),2), "")</f>
        <v/>
      </c>
      <c r="M1919" s="27" t="str">
        <f>IFERROR(('CALC | Main Engine'!O1919+'CALC | Booster'!O1919)*INDEX(MassUnitsTable[],MATCH($R$3,MassUnitsTable[Mass Units],0),2), "")</f>
        <v/>
      </c>
      <c r="N1919" s="27" t="str">
        <f>IFERROR(('CALC | Main Engine'!P1919+'CALC | Booster'!P1919)*INDEX(MassUnitsTable[],MATCH($R$3,MassUnitsTable[Mass Units],0),2), "")</f>
        <v/>
      </c>
      <c r="O1919" s="27" t="str">
        <f>IFERROR(('CALC | Main Engine'!Q1919+'CALC | Booster'!Q1919)*INDEX(MassUnitsTable[],MATCH($R$3,MassUnitsTable[Mass Units],0),2), "")</f>
        <v/>
      </c>
      <c r="P1919" s="27" t="str">
        <f>IFERROR(('CALC | Main Engine'!R1919+'CALC | Booster'!R1919)*INDEX(MassUnitsTable[],MATCH($R$3,MassUnitsTable[Mass Units],0),2), "")</f>
        <v/>
      </c>
      <c r="Q1919" s="27" t="str">
        <f>IFERROR(('CALC | Main Engine'!S1919+'CALC | Booster'!S1919)*INDEX(MassUnitsTable[],MATCH($R$3,MassUnitsTable[Mass Units],0),2), "")</f>
        <v/>
      </c>
      <c r="R1919" s="32" t="str">
        <f>IFERROR(('CALC | Main Engine'!T1919+'CALC | Booster'!T1919)*INDEX(MassUnitsTable[],MATCH($R$3,MassUnitsTable[Mass Units],0),2), "")</f>
        <v/>
      </c>
      <c r="S1919" s="10"/>
    </row>
    <row r="1920" spans="1:19" x14ac:dyDescent="0.25">
      <c r="A1920" s="10"/>
      <c r="B1920" s="4" t="str">
        <f t="shared" si="150"/>
        <v/>
      </c>
      <c r="C1920" s="5" t="str">
        <f t="shared" si="151"/>
        <v/>
      </c>
      <c r="D1920" s="5" t="str">
        <f t="shared" si="152"/>
        <v/>
      </c>
      <c r="E1920" s="5" t="str">
        <f t="shared" si="153"/>
        <v/>
      </c>
      <c r="F1920" s="5" t="str">
        <f>'CALC | Main Engine'!$B1920</f>
        <v/>
      </c>
      <c r="G1920" s="27" t="str">
        <f>'CALC | Main Engine'!$C1920</f>
        <v/>
      </c>
      <c r="H1920" s="6" t="str">
        <f>'CALC | Main Engine'!$E1920</f>
        <v/>
      </c>
      <c r="I1920" s="34" t="str">
        <f>IFERROR('CALC | Main Engine'!$F1920*INDEX(MassUnitsTable[],MATCH($R$3,MassUnitsTable[Mass Units],0),2), "")</f>
        <v/>
      </c>
      <c r="J1920" s="27" t="str">
        <f>IFERROR('CALC | Booster'!$F1920*INDEX(MassUnitsTable[],MATCH($R$3,MassUnitsTable[Mass Units],0),2), "")</f>
        <v/>
      </c>
      <c r="K1920" s="32" t="str">
        <f t="shared" si="154"/>
        <v/>
      </c>
      <c r="L1920" s="34" t="str">
        <f>IFERROR(('CALC | Main Engine'!N1920+'CALC | Booster'!N1920)*INDEX(MassUnitsTable[],MATCH($R$3,MassUnitsTable[Mass Units],0),2), "")</f>
        <v/>
      </c>
      <c r="M1920" s="27" t="str">
        <f>IFERROR(('CALC | Main Engine'!O1920+'CALC | Booster'!O1920)*INDEX(MassUnitsTable[],MATCH($R$3,MassUnitsTable[Mass Units],0),2), "")</f>
        <v/>
      </c>
      <c r="N1920" s="27" t="str">
        <f>IFERROR(('CALC | Main Engine'!P1920+'CALC | Booster'!P1920)*INDEX(MassUnitsTable[],MATCH($R$3,MassUnitsTable[Mass Units],0),2), "")</f>
        <v/>
      </c>
      <c r="O1920" s="27" t="str">
        <f>IFERROR(('CALC | Main Engine'!Q1920+'CALC | Booster'!Q1920)*INDEX(MassUnitsTable[],MATCH($R$3,MassUnitsTable[Mass Units],0),2), "")</f>
        <v/>
      </c>
      <c r="P1920" s="27" t="str">
        <f>IFERROR(('CALC | Main Engine'!R1920+'CALC | Booster'!R1920)*INDEX(MassUnitsTable[],MATCH($R$3,MassUnitsTable[Mass Units],0),2), "")</f>
        <v/>
      </c>
      <c r="Q1920" s="27" t="str">
        <f>IFERROR(('CALC | Main Engine'!S1920+'CALC | Booster'!S1920)*INDEX(MassUnitsTable[],MATCH($R$3,MassUnitsTable[Mass Units],0),2), "")</f>
        <v/>
      </c>
      <c r="R1920" s="32" t="str">
        <f>IFERROR(('CALC | Main Engine'!T1920+'CALC | Booster'!T1920)*INDEX(MassUnitsTable[],MATCH($R$3,MassUnitsTable[Mass Units],0),2), "")</f>
        <v/>
      </c>
      <c r="S1920" s="10"/>
    </row>
    <row r="1921" spans="1:19" x14ac:dyDescent="0.25">
      <c r="A1921" s="10"/>
      <c r="B1921" s="4" t="str">
        <f t="shared" si="150"/>
        <v/>
      </c>
      <c r="C1921" s="5" t="str">
        <f t="shared" si="151"/>
        <v/>
      </c>
      <c r="D1921" s="5" t="str">
        <f t="shared" si="152"/>
        <v/>
      </c>
      <c r="E1921" s="5" t="str">
        <f t="shared" si="153"/>
        <v/>
      </c>
      <c r="F1921" s="5" t="str">
        <f>'CALC | Main Engine'!$B1921</f>
        <v/>
      </c>
      <c r="G1921" s="27" t="str">
        <f>'CALC | Main Engine'!$C1921</f>
        <v/>
      </c>
      <c r="H1921" s="6" t="str">
        <f>'CALC | Main Engine'!$E1921</f>
        <v/>
      </c>
      <c r="I1921" s="34" t="str">
        <f>IFERROR('CALC | Main Engine'!$F1921*INDEX(MassUnitsTable[],MATCH($R$3,MassUnitsTable[Mass Units],0),2), "")</f>
        <v/>
      </c>
      <c r="J1921" s="27" t="str">
        <f>IFERROR('CALC | Booster'!$F1921*INDEX(MassUnitsTable[],MATCH($R$3,MassUnitsTable[Mass Units],0),2), "")</f>
        <v/>
      </c>
      <c r="K1921" s="32" t="str">
        <f t="shared" si="154"/>
        <v/>
      </c>
      <c r="L1921" s="34" t="str">
        <f>IFERROR(('CALC | Main Engine'!N1921+'CALC | Booster'!N1921)*INDEX(MassUnitsTable[],MATCH($R$3,MassUnitsTable[Mass Units],0),2), "")</f>
        <v/>
      </c>
      <c r="M1921" s="27" t="str">
        <f>IFERROR(('CALC | Main Engine'!O1921+'CALC | Booster'!O1921)*INDEX(MassUnitsTable[],MATCH($R$3,MassUnitsTable[Mass Units],0),2), "")</f>
        <v/>
      </c>
      <c r="N1921" s="27" t="str">
        <f>IFERROR(('CALC | Main Engine'!P1921+'CALC | Booster'!P1921)*INDEX(MassUnitsTable[],MATCH($R$3,MassUnitsTable[Mass Units],0),2), "")</f>
        <v/>
      </c>
      <c r="O1921" s="27" t="str">
        <f>IFERROR(('CALC | Main Engine'!Q1921+'CALC | Booster'!Q1921)*INDEX(MassUnitsTable[],MATCH($R$3,MassUnitsTable[Mass Units],0),2), "")</f>
        <v/>
      </c>
      <c r="P1921" s="27" t="str">
        <f>IFERROR(('CALC | Main Engine'!R1921+'CALC | Booster'!R1921)*INDEX(MassUnitsTable[],MATCH($R$3,MassUnitsTable[Mass Units],0),2), "")</f>
        <v/>
      </c>
      <c r="Q1921" s="27" t="str">
        <f>IFERROR(('CALC | Main Engine'!S1921+'CALC | Booster'!S1921)*INDEX(MassUnitsTable[],MATCH($R$3,MassUnitsTable[Mass Units],0),2), "")</f>
        <v/>
      </c>
      <c r="R1921" s="32" t="str">
        <f>IFERROR(('CALC | Main Engine'!T1921+'CALC | Booster'!T1921)*INDEX(MassUnitsTable[],MATCH($R$3,MassUnitsTable[Mass Units],0),2), "")</f>
        <v/>
      </c>
      <c r="S1921" s="10"/>
    </row>
    <row r="1922" spans="1:19" x14ac:dyDescent="0.25">
      <c r="A1922" s="10"/>
      <c r="B1922" s="4" t="str">
        <f t="shared" si="150"/>
        <v/>
      </c>
      <c r="C1922" s="5" t="str">
        <f t="shared" si="151"/>
        <v/>
      </c>
      <c r="D1922" s="5" t="str">
        <f t="shared" si="152"/>
        <v/>
      </c>
      <c r="E1922" s="5" t="str">
        <f t="shared" si="153"/>
        <v/>
      </c>
      <c r="F1922" s="5" t="str">
        <f>'CALC | Main Engine'!$B1922</f>
        <v/>
      </c>
      <c r="G1922" s="27" t="str">
        <f>'CALC | Main Engine'!$C1922</f>
        <v/>
      </c>
      <c r="H1922" s="6" t="str">
        <f>'CALC | Main Engine'!$E1922</f>
        <v/>
      </c>
      <c r="I1922" s="34" t="str">
        <f>IFERROR('CALC | Main Engine'!$F1922*INDEX(MassUnitsTable[],MATCH($R$3,MassUnitsTable[Mass Units],0),2), "")</f>
        <v/>
      </c>
      <c r="J1922" s="27" t="str">
        <f>IFERROR('CALC | Booster'!$F1922*INDEX(MassUnitsTable[],MATCH($R$3,MassUnitsTable[Mass Units],0),2), "")</f>
        <v/>
      </c>
      <c r="K1922" s="32" t="str">
        <f t="shared" si="154"/>
        <v/>
      </c>
      <c r="L1922" s="34" t="str">
        <f>IFERROR(('CALC | Main Engine'!N1922+'CALC | Booster'!N1922)*INDEX(MassUnitsTable[],MATCH($R$3,MassUnitsTable[Mass Units],0),2), "")</f>
        <v/>
      </c>
      <c r="M1922" s="27" t="str">
        <f>IFERROR(('CALC | Main Engine'!O1922+'CALC | Booster'!O1922)*INDEX(MassUnitsTable[],MATCH($R$3,MassUnitsTable[Mass Units],0),2), "")</f>
        <v/>
      </c>
      <c r="N1922" s="27" t="str">
        <f>IFERROR(('CALC | Main Engine'!P1922+'CALC | Booster'!P1922)*INDEX(MassUnitsTable[],MATCH($R$3,MassUnitsTable[Mass Units],0),2), "")</f>
        <v/>
      </c>
      <c r="O1922" s="27" t="str">
        <f>IFERROR(('CALC | Main Engine'!Q1922+'CALC | Booster'!Q1922)*INDEX(MassUnitsTable[],MATCH($R$3,MassUnitsTable[Mass Units],0),2), "")</f>
        <v/>
      </c>
      <c r="P1922" s="27" t="str">
        <f>IFERROR(('CALC | Main Engine'!R1922+'CALC | Booster'!R1922)*INDEX(MassUnitsTable[],MATCH($R$3,MassUnitsTable[Mass Units],0),2), "")</f>
        <v/>
      </c>
      <c r="Q1922" s="27" t="str">
        <f>IFERROR(('CALC | Main Engine'!S1922+'CALC | Booster'!S1922)*INDEX(MassUnitsTable[],MATCH($R$3,MassUnitsTable[Mass Units],0),2), "")</f>
        <v/>
      </c>
      <c r="R1922" s="32" t="str">
        <f>IFERROR(('CALC | Main Engine'!T1922+'CALC | Booster'!T1922)*INDEX(MassUnitsTable[],MATCH($R$3,MassUnitsTable[Mass Units],0),2), "")</f>
        <v/>
      </c>
      <c r="S1922" s="10"/>
    </row>
    <row r="1923" spans="1:19" x14ac:dyDescent="0.25">
      <c r="A1923" s="10"/>
      <c r="B1923" s="4" t="str">
        <f t="shared" si="150"/>
        <v/>
      </c>
      <c r="C1923" s="5" t="str">
        <f t="shared" si="151"/>
        <v/>
      </c>
      <c r="D1923" s="5" t="str">
        <f t="shared" si="152"/>
        <v/>
      </c>
      <c r="E1923" s="5" t="str">
        <f t="shared" si="153"/>
        <v/>
      </c>
      <c r="F1923" s="5" t="str">
        <f>'CALC | Main Engine'!$B1923</f>
        <v/>
      </c>
      <c r="G1923" s="27" t="str">
        <f>'CALC | Main Engine'!$C1923</f>
        <v/>
      </c>
      <c r="H1923" s="6" t="str">
        <f>'CALC | Main Engine'!$E1923</f>
        <v/>
      </c>
      <c r="I1923" s="34" t="str">
        <f>IFERROR('CALC | Main Engine'!$F1923*INDEX(MassUnitsTable[],MATCH($R$3,MassUnitsTable[Mass Units],0),2), "")</f>
        <v/>
      </c>
      <c r="J1923" s="27" t="str">
        <f>IFERROR('CALC | Booster'!$F1923*INDEX(MassUnitsTable[],MATCH($R$3,MassUnitsTable[Mass Units],0),2), "")</f>
        <v/>
      </c>
      <c r="K1923" s="32" t="str">
        <f t="shared" si="154"/>
        <v/>
      </c>
      <c r="L1923" s="34" t="str">
        <f>IFERROR(('CALC | Main Engine'!N1923+'CALC | Booster'!N1923)*INDEX(MassUnitsTable[],MATCH($R$3,MassUnitsTable[Mass Units],0),2), "")</f>
        <v/>
      </c>
      <c r="M1923" s="27" t="str">
        <f>IFERROR(('CALC | Main Engine'!O1923+'CALC | Booster'!O1923)*INDEX(MassUnitsTable[],MATCH($R$3,MassUnitsTable[Mass Units],0),2), "")</f>
        <v/>
      </c>
      <c r="N1923" s="27" t="str">
        <f>IFERROR(('CALC | Main Engine'!P1923+'CALC | Booster'!P1923)*INDEX(MassUnitsTable[],MATCH($R$3,MassUnitsTable[Mass Units],0),2), "")</f>
        <v/>
      </c>
      <c r="O1923" s="27" t="str">
        <f>IFERROR(('CALC | Main Engine'!Q1923+'CALC | Booster'!Q1923)*INDEX(MassUnitsTable[],MATCH($R$3,MassUnitsTable[Mass Units],0),2), "")</f>
        <v/>
      </c>
      <c r="P1923" s="27" t="str">
        <f>IFERROR(('CALC | Main Engine'!R1923+'CALC | Booster'!R1923)*INDEX(MassUnitsTable[],MATCH($R$3,MassUnitsTable[Mass Units],0),2), "")</f>
        <v/>
      </c>
      <c r="Q1923" s="27" t="str">
        <f>IFERROR(('CALC | Main Engine'!S1923+'CALC | Booster'!S1923)*INDEX(MassUnitsTable[],MATCH($R$3,MassUnitsTable[Mass Units],0),2), "")</f>
        <v/>
      </c>
      <c r="R1923" s="32" t="str">
        <f>IFERROR(('CALC | Main Engine'!T1923+'CALC | Booster'!T1923)*INDEX(MassUnitsTable[],MATCH($R$3,MassUnitsTable[Mass Units],0),2), "")</f>
        <v/>
      </c>
      <c r="S1923" s="10"/>
    </row>
    <row r="1924" spans="1:19" x14ac:dyDescent="0.25">
      <c r="A1924" s="10"/>
      <c r="B1924" s="4" t="str">
        <f t="shared" si="150"/>
        <v/>
      </c>
      <c r="C1924" s="5" t="str">
        <f t="shared" si="151"/>
        <v/>
      </c>
      <c r="D1924" s="5" t="str">
        <f t="shared" si="152"/>
        <v/>
      </c>
      <c r="E1924" s="5" t="str">
        <f t="shared" si="153"/>
        <v/>
      </c>
      <c r="F1924" s="5" t="str">
        <f>'CALC | Main Engine'!$B1924</f>
        <v/>
      </c>
      <c r="G1924" s="27" t="str">
        <f>'CALC | Main Engine'!$C1924</f>
        <v/>
      </c>
      <c r="H1924" s="6" t="str">
        <f>'CALC | Main Engine'!$E1924</f>
        <v/>
      </c>
      <c r="I1924" s="34" t="str">
        <f>IFERROR('CALC | Main Engine'!$F1924*INDEX(MassUnitsTable[],MATCH($R$3,MassUnitsTable[Mass Units],0),2), "")</f>
        <v/>
      </c>
      <c r="J1924" s="27" t="str">
        <f>IFERROR('CALC | Booster'!$F1924*INDEX(MassUnitsTable[],MATCH($R$3,MassUnitsTable[Mass Units],0),2), "")</f>
        <v/>
      </c>
      <c r="K1924" s="32" t="str">
        <f t="shared" si="154"/>
        <v/>
      </c>
      <c r="L1924" s="34" t="str">
        <f>IFERROR(('CALC | Main Engine'!N1924+'CALC | Booster'!N1924)*INDEX(MassUnitsTable[],MATCH($R$3,MassUnitsTable[Mass Units],0),2), "")</f>
        <v/>
      </c>
      <c r="M1924" s="27" t="str">
        <f>IFERROR(('CALC | Main Engine'!O1924+'CALC | Booster'!O1924)*INDEX(MassUnitsTable[],MATCH($R$3,MassUnitsTable[Mass Units],0),2), "")</f>
        <v/>
      </c>
      <c r="N1924" s="27" t="str">
        <f>IFERROR(('CALC | Main Engine'!P1924+'CALC | Booster'!P1924)*INDEX(MassUnitsTable[],MATCH($R$3,MassUnitsTable[Mass Units],0),2), "")</f>
        <v/>
      </c>
      <c r="O1924" s="27" t="str">
        <f>IFERROR(('CALC | Main Engine'!Q1924+'CALC | Booster'!Q1924)*INDEX(MassUnitsTable[],MATCH($R$3,MassUnitsTable[Mass Units],0),2), "")</f>
        <v/>
      </c>
      <c r="P1924" s="27" t="str">
        <f>IFERROR(('CALC | Main Engine'!R1924+'CALC | Booster'!R1924)*INDEX(MassUnitsTable[],MATCH($R$3,MassUnitsTable[Mass Units],0),2), "")</f>
        <v/>
      </c>
      <c r="Q1924" s="27" t="str">
        <f>IFERROR(('CALC | Main Engine'!S1924+'CALC | Booster'!S1924)*INDEX(MassUnitsTable[],MATCH($R$3,MassUnitsTable[Mass Units],0),2), "")</f>
        <v/>
      </c>
      <c r="R1924" s="32" t="str">
        <f>IFERROR(('CALC | Main Engine'!T1924+'CALC | Booster'!T1924)*INDEX(MassUnitsTable[],MATCH($R$3,MassUnitsTable[Mass Units],0),2), "")</f>
        <v/>
      </c>
      <c r="S1924" s="10"/>
    </row>
    <row r="1925" spans="1:19" x14ac:dyDescent="0.25">
      <c r="A1925" s="10"/>
      <c r="B1925" s="4" t="str">
        <f t="shared" si="150"/>
        <v/>
      </c>
      <c r="C1925" s="5" t="str">
        <f t="shared" si="151"/>
        <v/>
      </c>
      <c r="D1925" s="5" t="str">
        <f t="shared" si="152"/>
        <v/>
      </c>
      <c r="E1925" s="5" t="str">
        <f t="shared" si="153"/>
        <v/>
      </c>
      <c r="F1925" s="5" t="str">
        <f>'CALC | Main Engine'!$B1925</f>
        <v/>
      </c>
      <c r="G1925" s="27" t="str">
        <f>'CALC | Main Engine'!$C1925</f>
        <v/>
      </c>
      <c r="H1925" s="6" t="str">
        <f>'CALC | Main Engine'!$E1925</f>
        <v/>
      </c>
      <c r="I1925" s="34" t="str">
        <f>IFERROR('CALC | Main Engine'!$F1925*INDEX(MassUnitsTable[],MATCH($R$3,MassUnitsTable[Mass Units],0),2), "")</f>
        <v/>
      </c>
      <c r="J1925" s="27" t="str">
        <f>IFERROR('CALC | Booster'!$F1925*INDEX(MassUnitsTable[],MATCH($R$3,MassUnitsTable[Mass Units],0),2), "")</f>
        <v/>
      </c>
      <c r="K1925" s="32" t="str">
        <f t="shared" si="154"/>
        <v/>
      </c>
      <c r="L1925" s="34" t="str">
        <f>IFERROR(('CALC | Main Engine'!N1925+'CALC | Booster'!N1925)*INDEX(MassUnitsTable[],MATCH($R$3,MassUnitsTable[Mass Units],0),2), "")</f>
        <v/>
      </c>
      <c r="M1925" s="27" t="str">
        <f>IFERROR(('CALC | Main Engine'!O1925+'CALC | Booster'!O1925)*INDEX(MassUnitsTable[],MATCH($R$3,MassUnitsTable[Mass Units],0),2), "")</f>
        <v/>
      </c>
      <c r="N1925" s="27" t="str">
        <f>IFERROR(('CALC | Main Engine'!P1925+'CALC | Booster'!P1925)*INDEX(MassUnitsTable[],MATCH($R$3,MassUnitsTable[Mass Units],0),2), "")</f>
        <v/>
      </c>
      <c r="O1925" s="27" t="str">
        <f>IFERROR(('CALC | Main Engine'!Q1925+'CALC | Booster'!Q1925)*INDEX(MassUnitsTable[],MATCH($R$3,MassUnitsTable[Mass Units],0),2), "")</f>
        <v/>
      </c>
      <c r="P1925" s="27" t="str">
        <f>IFERROR(('CALC | Main Engine'!R1925+'CALC | Booster'!R1925)*INDEX(MassUnitsTable[],MATCH($R$3,MassUnitsTable[Mass Units],0),2), "")</f>
        <v/>
      </c>
      <c r="Q1925" s="27" t="str">
        <f>IFERROR(('CALC | Main Engine'!S1925+'CALC | Booster'!S1925)*INDEX(MassUnitsTable[],MATCH($R$3,MassUnitsTable[Mass Units],0),2), "")</f>
        <v/>
      </c>
      <c r="R1925" s="32" t="str">
        <f>IFERROR(('CALC | Main Engine'!T1925+'CALC | Booster'!T1925)*INDEX(MassUnitsTable[],MATCH($R$3,MassUnitsTable[Mass Units],0),2), "")</f>
        <v/>
      </c>
      <c r="S1925" s="10"/>
    </row>
    <row r="1926" spans="1:19" x14ac:dyDescent="0.25">
      <c r="A1926" s="10"/>
      <c r="B1926" s="4" t="str">
        <f t="shared" si="150"/>
        <v/>
      </c>
      <c r="C1926" s="5" t="str">
        <f t="shared" si="151"/>
        <v/>
      </c>
      <c r="D1926" s="5" t="str">
        <f t="shared" si="152"/>
        <v/>
      </c>
      <c r="E1926" s="5" t="str">
        <f t="shared" si="153"/>
        <v/>
      </c>
      <c r="F1926" s="5" t="str">
        <f>'CALC | Main Engine'!$B1926</f>
        <v/>
      </c>
      <c r="G1926" s="27" t="str">
        <f>'CALC | Main Engine'!$C1926</f>
        <v/>
      </c>
      <c r="H1926" s="6" t="str">
        <f>'CALC | Main Engine'!$E1926</f>
        <v/>
      </c>
      <c r="I1926" s="34" t="str">
        <f>IFERROR('CALC | Main Engine'!$F1926*INDEX(MassUnitsTable[],MATCH($R$3,MassUnitsTable[Mass Units],0),2), "")</f>
        <v/>
      </c>
      <c r="J1926" s="27" t="str">
        <f>IFERROR('CALC | Booster'!$F1926*INDEX(MassUnitsTable[],MATCH($R$3,MassUnitsTable[Mass Units],0),2), "")</f>
        <v/>
      </c>
      <c r="K1926" s="32" t="str">
        <f t="shared" si="154"/>
        <v/>
      </c>
      <c r="L1926" s="34" t="str">
        <f>IFERROR(('CALC | Main Engine'!N1926+'CALC | Booster'!N1926)*INDEX(MassUnitsTable[],MATCH($R$3,MassUnitsTable[Mass Units],0),2), "")</f>
        <v/>
      </c>
      <c r="M1926" s="27" t="str">
        <f>IFERROR(('CALC | Main Engine'!O1926+'CALC | Booster'!O1926)*INDEX(MassUnitsTable[],MATCH($R$3,MassUnitsTable[Mass Units],0),2), "")</f>
        <v/>
      </c>
      <c r="N1926" s="27" t="str">
        <f>IFERROR(('CALC | Main Engine'!P1926+'CALC | Booster'!P1926)*INDEX(MassUnitsTable[],MATCH($R$3,MassUnitsTable[Mass Units],0),2), "")</f>
        <v/>
      </c>
      <c r="O1926" s="27" t="str">
        <f>IFERROR(('CALC | Main Engine'!Q1926+'CALC | Booster'!Q1926)*INDEX(MassUnitsTable[],MATCH($R$3,MassUnitsTable[Mass Units],0),2), "")</f>
        <v/>
      </c>
      <c r="P1926" s="27" t="str">
        <f>IFERROR(('CALC | Main Engine'!R1926+'CALC | Booster'!R1926)*INDEX(MassUnitsTable[],MATCH($R$3,MassUnitsTable[Mass Units],0),2), "")</f>
        <v/>
      </c>
      <c r="Q1926" s="27" t="str">
        <f>IFERROR(('CALC | Main Engine'!S1926+'CALC | Booster'!S1926)*INDEX(MassUnitsTable[],MATCH($R$3,MassUnitsTable[Mass Units],0),2), "")</f>
        <v/>
      </c>
      <c r="R1926" s="32" t="str">
        <f>IFERROR(('CALC | Main Engine'!T1926+'CALC | Booster'!T1926)*INDEX(MassUnitsTable[],MATCH($R$3,MassUnitsTable[Mass Units],0),2), "")</f>
        <v/>
      </c>
      <c r="S1926" s="10"/>
    </row>
    <row r="1927" spans="1:19" x14ac:dyDescent="0.25">
      <c r="A1927" s="10"/>
      <c r="B1927" s="4" t="str">
        <f t="shared" si="150"/>
        <v/>
      </c>
      <c r="C1927" s="5" t="str">
        <f t="shared" si="151"/>
        <v/>
      </c>
      <c r="D1927" s="5" t="str">
        <f t="shared" si="152"/>
        <v/>
      </c>
      <c r="E1927" s="5" t="str">
        <f t="shared" si="153"/>
        <v/>
      </c>
      <c r="F1927" s="5" t="str">
        <f>'CALC | Main Engine'!$B1927</f>
        <v/>
      </c>
      <c r="G1927" s="27" t="str">
        <f>'CALC | Main Engine'!$C1927</f>
        <v/>
      </c>
      <c r="H1927" s="6" t="str">
        <f>'CALC | Main Engine'!$E1927</f>
        <v/>
      </c>
      <c r="I1927" s="34" t="str">
        <f>IFERROR('CALC | Main Engine'!$F1927*INDEX(MassUnitsTable[],MATCH($R$3,MassUnitsTable[Mass Units],0),2), "")</f>
        <v/>
      </c>
      <c r="J1927" s="27" t="str">
        <f>IFERROR('CALC | Booster'!$F1927*INDEX(MassUnitsTable[],MATCH($R$3,MassUnitsTable[Mass Units],0),2), "")</f>
        <v/>
      </c>
      <c r="K1927" s="32" t="str">
        <f t="shared" si="154"/>
        <v/>
      </c>
      <c r="L1927" s="34" t="str">
        <f>IFERROR(('CALC | Main Engine'!N1927+'CALC | Booster'!N1927)*INDEX(MassUnitsTable[],MATCH($R$3,MassUnitsTable[Mass Units],0),2), "")</f>
        <v/>
      </c>
      <c r="M1927" s="27" t="str">
        <f>IFERROR(('CALC | Main Engine'!O1927+'CALC | Booster'!O1927)*INDEX(MassUnitsTable[],MATCH($R$3,MassUnitsTable[Mass Units],0),2), "")</f>
        <v/>
      </c>
      <c r="N1927" s="27" t="str">
        <f>IFERROR(('CALC | Main Engine'!P1927+'CALC | Booster'!P1927)*INDEX(MassUnitsTable[],MATCH($R$3,MassUnitsTable[Mass Units],0),2), "")</f>
        <v/>
      </c>
      <c r="O1927" s="27" t="str">
        <f>IFERROR(('CALC | Main Engine'!Q1927+'CALC | Booster'!Q1927)*INDEX(MassUnitsTable[],MATCH($R$3,MassUnitsTable[Mass Units],0),2), "")</f>
        <v/>
      </c>
      <c r="P1927" s="27" t="str">
        <f>IFERROR(('CALC | Main Engine'!R1927+'CALC | Booster'!R1927)*INDEX(MassUnitsTable[],MATCH($R$3,MassUnitsTable[Mass Units],0),2), "")</f>
        <v/>
      </c>
      <c r="Q1927" s="27" t="str">
        <f>IFERROR(('CALC | Main Engine'!S1927+'CALC | Booster'!S1927)*INDEX(MassUnitsTable[],MATCH($R$3,MassUnitsTable[Mass Units],0),2), "")</f>
        <v/>
      </c>
      <c r="R1927" s="32" t="str">
        <f>IFERROR(('CALC | Main Engine'!T1927+'CALC | Booster'!T1927)*INDEX(MassUnitsTable[],MATCH($R$3,MassUnitsTable[Mass Units],0),2), "")</f>
        <v/>
      </c>
      <c r="S1927" s="10"/>
    </row>
    <row r="1928" spans="1:19" x14ac:dyDescent="0.25">
      <c r="A1928" s="10"/>
      <c r="B1928" s="4" t="str">
        <f t="shared" ref="B1928:B1995" si="155">IF(ISNUMBER($F1928),UserID,"")</f>
        <v/>
      </c>
      <c r="C1928" s="5" t="str">
        <f t="shared" ref="C1928:C1995" si="156">IF(ISNUMBER($F1928),Spacecraft,"")</f>
        <v/>
      </c>
      <c r="D1928" s="5" t="str">
        <f t="shared" ref="D1928:D1995" si="157">IF(ISNUMBER($F1928),OperationType,"")</f>
        <v/>
      </c>
      <c r="E1928" s="5" t="str">
        <f t="shared" ref="E1928:E1995" si="158">IF(ISNUMBER($F1928),NumberOfOps,"")</f>
        <v/>
      </c>
      <c r="F1928" s="5" t="str">
        <f>'CALC | Main Engine'!$B1928</f>
        <v/>
      </c>
      <c r="G1928" s="27" t="str">
        <f>'CALC | Main Engine'!$C1928</f>
        <v/>
      </c>
      <c r="H1928" s="6" t="str">
        <f>'CALC | Main Engine'!$E1928</f>
        <v/>
      </c>
      <c r="I1928" s="34" t="str">
        <f>IFERROR('CALC | Main Engine'!$F1928*INDEX(MassUnitsTable[],MATCH($R$3,MassUnitsTable[Mass Units],0),2), "")</f>
        <v/>
      </c>
      <c r="J1928" s="27" t="str">
        <f>IFERROR('CALC | Booster'!$F1928*INDEX(MassUnitsTable[],MATCH($R$3,MassUnitsTable[Mass Units],0),2), "")</f>
        <v/>
      </c>
      <c r="K1928" s="32" t="str">
        <f t="shared" si="154"/>
        <v/>
      </c>
      <c r="L1928" s="34" t="str">
        <f>IFERROR(('CALC | Main Engine'!N1928+'CALC | Booster'!N1928)*INDEX(MassUnitsTable[],MATCH($R$3,MassUnitsTable[Mass Units],0),2), "")</f>
        <v/>
      </c>
      <c r="M1928" s="27" t="str">
        <f>IFERROR(('CALC | Main Engine'!O1928+'CALC | Booster'!O1928)*INDEX(MassUnitsTable[],MATCH($R$3,MassUnitsTable[Mass Units],0),2), "")</f>
        <v/>
      </c>
      <c r="N1928" s="27" t="str">
        <f>IFERROR(('CALC | Main Engine'!P1928+'CALC | Booster'!P1928)*INDEX(MassUnitsTable[],MATCH($R$3,MassUnitsTable[Mass Units],0),2), "")</f>
        <v/>
      </c>
      <c r="O1928" s="27" t="str">
        <f>IFERROR(('CALC | Main Engine'!Q1928+'CALC | Booster'!Q1928)*INDEX(MassUnitsTable[],MATCH($R$3,MassUnitsTable[Mass Units],0),2), "")</f>
        <v/>
      </c>
      <c r="P1928" s="27" t="str">
        <f>IFERROR(('CALC | Main Engine'!R1928+'CALC | Booster'!R1928)*INDEX(MassUnitsTable[],MATCH($R$3,MassUnitsTable[Mass Units],0),2), "")</f>
        <v/>
      </c>
      <c r="Q1928" s="27" t="str">
        <f>IFERROR(('CALC | Main Engine'!S1928+'CALC | Booster'!S1928)*INDEX(MassUnitsTable[],MATCH($R$3,MassUnitsTable[Mass Units],0),2), "")</f>
        <v/>
      </c>
      <c r="R1928" s="32" t="str">
        <f>IFERROR(('CALC | Main Engine'!T1928+'CALC | Booster'!T1928)*INDEX(MassUnitsTable[],MATCH($R$3,MassUnitsTable[Mass Units],0),2), "")</f>
        <v/>
      </c>
      <c r="S1928" s="10"/>
    </row>
    <row r="1929" spans="1:19" x14ac:dyDescent="0.25">
      <c r="A1929" s="10"/>
      <c r="B1929" s="4" t="str">
        <f t="shared" si="155"/>
        <v/>
      </c>
      <c r="C1929" s="5" t="str">
        <f t="shared" si="156"/>
        <v/>
      </c>
      <c r="D1929" s="5" t="str">
        <f t="shared" si="157"/>
        <v/>
      </c>
      <c r="E1929" s="5" t="str">
        <f t="shared" si="158"/>
        <v/>
      </c>
      <c r="F1929" s="5" t="str">
        <f>'CALC | Main Engine'!$B1929</f>
        <v/>
      </c>
      <c r="G1929" s="27" t="str">
        <f>'CALC | Main Engine'!$C1929</f>
        <v/>
      </c>
      <c r="H1929" s="6" t="str">
        <f>'CALC | Main Engine'!$E1929</f>
        <v/>
      </c>
      <c r="I1929" s="34" t="str">
        <f>IFERROR('CALC | Main Engine'!$F1929*INDEX(MassUnitsTable[],MATCH($R$3,MassUnitsTable[Mass Units],0),2), "")</f>
        <v/>
      </c>
      <c r="J1929" s="27" t="str">
        <f>IFERROR('CALC | Booster'!$F1929*INDEX(MassUnitsTable[],MATCH($R$3,MassUnitsTable[Mass Units],0),2), "")</f>
        <v/>
      </c>
      <c r="K1929" s="32" t="str">
        <f t="shared" ref="K1929:K1992" si="159">IFERROR(I1929+J1929, "")</f>
        <v/>
      </c>
      <c r="L1929" s="34" t="str">
        <f>IFERROR(('CALC | Main Engine'!N1929+'CALC | Booster'!N1929)*INDEX(MassUnitsTable[],MATCH($R$3,MassUnitsTable[Mass Units],0),2), "")</f>
        <v/>
      </c>
      <c r="M1929" s="27" t="str">
        <f>IFERROR(('CALC | Main Engine'!O1929+'CALC | Booster'!O1929)*INDEX(MassUnitsTable[],MATCH($R$3,MassUnitsTable[Mass Units],0),2), "")</f>
        <v/>
      </c>
      <c r="N1929" s="27" t="str">
        <f>IFERROR(('CALC | Main Engine'!P1929+'CALC | Booster'!P1929)*INDEX(MassUnitsTable[],MATCH($R$3,MassUnitsTable[Mass Units],0),2), "")</f>
        <v/>
      </c>
      <c r="O1929" s="27" t="str">
        <f>IFERROR(('CALC | Main Engine'!Q1929+'CALC | Booster'!Q1929)*INDEX(MassUnitsTable[],MATCH($R$3,MassUnitsTable[Mass Units],0),2), "")</f>
        <v/>
      </c>
      <c r="P1929" s="27" t="str">
        <f>IFERROR(('CALC | Main Engine'!R1929+'CALC | Booster'!R1929)*INDEX(MassUnitsTable[],MATCH($R$3,MassUnitsTable[Mass Units],0),2), "")</f>
        <v/>
      </c>
      <c r="Q1929" s="27" t="str">
        <f>IFERROR(('CALC | Main Engine'!S1929+'CALC | Booster'!S1929)*INDEX(MassUnitsTable[],MATCH($R$3,MassUnitsTable[Mass Units],0),2), "")</f>
        <v/>
      </c>
      <c r="R1929" s="32" t="str">
        <f>IFERROR(('CALC | Main Engine'!T1929+'CALC | Booster'!T1929)*INDEX(MassUnitsTable[],MATCH($R$3,MassUnitsTable[Mass Units],0),2), "")</f>
        <v/>
      </c>
      <c r="S1929" s="10"/>
    </row>
    <row r="1930" spans="1:19" x14ac:dyDescent="0.25">
      <c r="A1930" s="10"/>
      <c r="B1930" s="4" t="str">
        <f t="shared" si="155"/>
        <v/>
      </c>
      <c r="C1930" s="5" t="str">
        <f t="shared" si="156"/>
        <v/>
      </c>
      <c r="D1930" s="5" t="str">
        <f t="shared" si="157"/>
        <v/>
      </c>
      <c r="E1930" s="5" t="str">
        <f t="shared" si="158"/>
        <v/>
      </c>
      <c r="F1930" s="5" t="str">
        <f>'CALC | Main Engine'!$B1930</f>
        <v/>
      </c>
      <c r="G1930" s="27" t="str">
        <f>'CALC | Main Engine'!$C1930</f>
        <v/>
      </c>
      <c r="H1930" s="6" t="str">
        <f>'CALC | Main Engine'!$E1930</f>
        <v/>
      </c>
      <c r="I1930" s="34" t="str">
        <f>IFERROR('CALC | Main Engine'!$F1930*INDEX(MassUnitsTable[],MATCH($R$3,MassUnitsTable[Mass Units],0),2), "")</f>
        <v/>
      </c>
      <c r="J1930" s="27" t="str">
        <f>IFERROR('CALC | Booster'!$F1930*INDEX(MassUnitsTable[],MATCH($R$3,MassUnitsTable[Mass Units],0),2), "")</f>
        <v/>
      </c>
      <c r="K1930" s="32" t="str">
        <f t="shared" si="159"/>
        <v/>
      </c>
      <c r="L1930" s="34" t="str">
        <f>IFERROR(('CALC | Main Engine'!N1930+'CALC | Booster'!N1930)*INDEX(MassUnitsTable[],MATCH($R$3,MassUnitsTable[Mass Units],0),2), "")</f>
        <v/>
      </c>
      <c r="M1930" s="27" t="str">
        <f>IFERROR(('CALC | Main Engine'!O1930+'CALC | Booster'!O1930)*INDEX(MassUnitsTable[],MATCH($R$3,MassUnitsTable[Mass Units],0),2), "")</f>
        <v/>
      </c>
      <c r="N1930" s="27" t="str">
        <f>IFERROR(('CALC | Main Engine'!P1930+'CALC | Booster'!P1930)*INDEX(MassUnitsTable[],MATCH($R$3,MassUnitsTable[Mass Units],0),2), "")</f>
        <v/>
      </c>
      <c r="O1930" s="27" t="str">
        <f>IFERROR(('CALC | Main Engine'!Q1930+'CALC | Booster'!Q1930)*INDEX(MassUnitsTable[],MATCH($R$3,MassUnitsTable[Mass Units],0),2), "")</f>
        <v/>
      </c>
      <c r="P1930" s="27" t="str">
        <f>IFERROR(('CALC | Main Engine'!R1930+'CALC | Booster'!R1930)*INDEX(MassUnitsTable[],MATCH($R$3,MassUnitsTable[Mass Units],0),2), "")</f>
        <v/>
      </c>
      <c r="Q1930" s="27" t="str">
        <f>IFERROR(('CALC | Main Engine'!S1930+'CALC | Booster'!S1930)*INDEX(MassUnitsTable[],MATCH($R$3,MassUnitsTable[Mass Units],0),2), "")</f>
        <v/>
      </c>
      <c r="R1930" s="32" t="str">
        <f>IFERROR(('CALC | Main Engine'!T1930+'CALC | Booster'!T1930)*INDEX(MassUnitsTable[],MATCH($R$3,MassUnitsTable[Mass Units],0),2), "")</f>
        <v/>
      </c>
      <c r="S1930" s="10"/>
    </row>
    <row r="1931" spans="1:19" x14ac:dyDescent="0.25">
      <c r="A1931" s="10"/>
      <c r="B1931" s="4" t="str">
        <f t="shared" si="155"/>
        <v/>
      </c>
      <c r="C1931" s="5" t="str">
        <f t="shared" si="156"/>
        <v/>
      </c>
      <c r="D1931" s="5" t="str">
        <f t="shared" si="157"/>
        <v/>
      </c>
      <c r="E1931" s="5" t="str">
        <f t="shared" si="158"/>
        <v/>
      </c>
      <c r="F1931" s="5" t="str">
        <f>'CALC | Main Engine'!$B1931</f>
        <v/>
      </c>
      <c r="G1931" s="27" t="str">
        <f>'CALC | Main Engine'!$C1931</f>
        <v/>
      </c>
      <c r="H1931" s="6" t="str">
        <f>'CALC | Main Engine'!$E1931</f>
        <v/>
      </c>
      <c r="I1931" s="34" t="str">
        <f>IFERROR('CALC | Main Engine'!$F1931*INDEX(MassUnitsTable[],MATCH($R$3,MassUnitsTable[Mass Units],0),2), "")</f>
        <v/>
      </c>
      <c r="J1931" s="27" t="str">
        <f>IFERROR('CALC | Booster'!$F1931*INDEX(MassUnitsTable[],MATCH($R$3,MassUnitsTable[Mass Units],0),2), "")</f>
        <v/>
      </c>
      <c r="K1931" s="32" t="str">
        <f t="shared" si="159"/>
        <v/>
      </c>
      <c r="L1931" s="34" t="str">
        <f>IFERROR(('CALC | Main Engine'!N1931+'CALC | Booster'!N1931)*INDEX(MassUnitsTable[],MATCH($R$3,MassUnitsTable[Mass Units],0),2), "")</f>
        <v/>
      </c>
      <c r="M1931" s="27" t="str">
        <f>IFERROR(('CALC | Main Engine'!O1931+'CALC | Booster'!O1931)*INDEX(MassUnitsTable[],MATCH($R$3,MassUnitsTable[Mass Units],0),2), "")</f>
        <v/>
      </c>
      <c r="N1931" s="27" t="str">
        <f>IFERROR(('CALC | Main Engine'!P1931+'CALC | Booster'!P1931)*INDEX(MassUnitsTable[],MATCH($R$3,MassUnitsTable[Mass Units],0),2), "")</f>
        <v/>
      </c>
      <c r="O1931" s="27" t="str">
        <f>IFERROR(('CALC | Main Engine'!Q1931+'CALC | Booster'!Q1931)*INDEX(MassUnitsTable[],MATCH($R$3,MassUnitsTable[Mass Units],0),2), "")</f>
        <v/>
      </c>
      <c r="P1931" s="27" t="str">
        <f>IFERROR(('CALC | Main Engine'!R1931+'CALC | Booster'!R1931)*INDEX(MassUnitsTable[],MATCH($R$3,MassUnitsTable[Mass Units],0),2), "")</f>
        <v/>
      </c>
      <c r="Q1931" s="27" t="str">
        <f>IFERROR(('CALC | Main Engine'!S1931+'CALC | Booster'!S1931)*INDEX(MassUnitsTable[],MATCH($R$3,MassUnitsTable[Mass Units],0),2), "")</f>
        <v/>
      </c>
      <c r="R1931" s="32" t="str">
        <f>IFERROR(('CALC | Main Engine'!T1931+'CALC | Booster'!T1931)*INDEX(MassUnitsTable[],MATCH($R$3,MassUnitsTable[Mass Units],0),2), "")</f>
        <v/>
      </c>
      <c r="S1931" s="10"/>
    </row>
    <row r="1932" spans="1:19" x14ac:dyDescent="0.25">
      <c r="A1932" s="10"/>
      <c r="B1932" s="4" t="str">
        <f t="shared" si="155"/>
        <v/>
      </c>
      <c r="C1932" s="5" t="str">
        <f t="shared" si="156"/>
        <v/>
      </c>
      <c r="D1932" s="5" t="str">
        <f t="shared" si="157"/>
        <v/>
      </c>
      <c r="E1932" s="5" t="str">
        <f t="shared" si="158"/>
        <v/>
      </c>
      <c r="F1932" s="5" t="str">
        <f>'CALC | Main Engine'!$B1932</f>
        <v/>
      </c>
      <c r="G1932" s="27" t="str">
        <f>'CALC | Main Engine'!$C1932</f>
        <v/>
      </c>
      <c r="H1932" s="6" t="str">
        <f>'CALC | Main Engine'!$E1932</f>
        <v/>
      </c>
      <c r="I1932" s="34" t="str">
        <f>IFERROR('CALC | Main Engine'!$F1932*INDEX(MassUnitsTable[],MATCH($R$3,MassUnitsTable[Mass Units],0),2), "")</f>
        <v/>
      </c>
      <c r="J1932" s="27" t="str">
        <f>IFERROR('CALC | Booster'!$F1932*INDEX(MassUnitsTable[],MATCH($R$3,MassUnitsTable[Mass Units],0),2), "")</f>
        <v/>
      </c>
      <c r="K1932" s="32" t="str">
        <f t="shared" si="159"/>
        <v/>
      </c>
      <c r="L1932" s="34" t="str">
        <f>IFERROR(('CALC | Main Engine'!N1932+'CALC | Booster'!N1932)*INDEX(MassUnitsTable[],MATCH($R$3,MassUnitsTable[Mass Units],0),2), "")</f>
        <v/>
      </c>
      <c r="M1932" s="27" t="str">
        <f>IFERROR(('CALC | Main Engine'!O1932+'CALC | Booster'!O1932)*INDEX(MassUnitsTable[],MATCH($R$3,MassUnitsTable[Mass Units],0),2), "")</f>
        <v/>
      </c>
      <c r="N1932" s="27" t="str">
        <f>IFERROR(('CALC | Main Engine'!P1932+'CALC | Booster'!P1932)*INDEX(MassUnitsTable[],MATCH($R$3,MassUnitsTable[Mass Units],0),2), "")</f>
        <v/>
      </c>
      <c r="O1932" s="27" t="str">
        <f>IFERROR(('CALC | Main Engine'!Q1932+'CALC | Booster'!Q1932)*INDEX(MassUnitsTable[],MATCH($R$3,MassUnitsTable[Mass Units],0),2), "")</f>
        <v/>
      </c>
      <c r="P1932" s="27" t="str">
        <f>IFERROR(('CALC | Main Engine'!R1932+'CALC | Booster'!R1932)*INDEX(MassUnitsTable[],MATCH($R$3,MassUnitsTable[Mass Units],0),2), "")</f>
        <v/>
      </c>
      <c r="Q1932" s="27" t="str">
        <f>IFERROR(('CALC | Main Engine'!S1932+'CALC | Booster'!S1932)*INDEX(MassUnitsTable[],MATCH($R$3,MassUnitsTable[Mass Units],0),2), "")</f>
        <v/>
      </c>
      <c r="R1932" s="32" t="str">
        <f>IFERROR(('CALC | Main Engine'!T1932+'CALC | Booster'!T1932)*INDEX(MassUnitsTable[],MATCH($R$3,MassUnitsTable[Mass Units],0),2), "")</f>
        <v/>
      </c>
      <c r="S1932" s="10"/>
    </row>
    <row r="1933" spans="1:19" x14ac:dyDescent="0.25">
      <c r="A1933" s="10"/>
      <c r="B1933" s="4" t="str">
        <f t="shared" si="155"/>
        <v/>
      </c>
      <c r="C1933" s="5" t="str">
        <f t="shared" si="156"/>
        <v/>
      </c>
      <c r="D1933" s="5" t="str">
        <f t="shared" si="157"/>
        <v/>
      </c>
      <c r="E1933" s="5" t="str">
        <f t="shared" si="158"/>
        <v/>
      </c>
      <c r="F1933" s="5" t="str">
        <f>'CALC | Main Engine'!$B1933</f>
        <v/>
      </c>
      <c r="G1933" s="27" t="str">
        <f>'CALC | Main Engine'!$C1933</f>
        <v/>
      </c>
      <c r="H1933" s="6" t="str">
        <f>'CALC | Main Engine'!$E1933</f>
        <v/>
      </c>
      <c r="I1933" s="34" t="str">
        <f>IFERROR('CALC | Main Engine'!$F1933*INDEX(MassUnitsTable[],MATCH($R$3,MassUnitsTable[Mass Units],0),2), "")</f>
        <v/>
      </c>
      <c r="J1933" s="27" t="str">
        <f>IFERROR('CALC | Booster'!$F1933*INDEX(MassUnitsTable[],MATCH($R$3,MassUnitsTable[Mass Units],0),2), "")</f>
        <v/>
      </c>
      <c r="K1933" s="32" t="str">
        <f t="shared" si="159"/>
        <v/>
      </c>
      <c r="L1933" s="34" t="str">
        <f>IFERROR(('CALC | Main Engine'!N1933+'CALC | Booster'!N1933)*INDEX(MassUnitsTable[],MATCH($R$3,MassUnitsTable[Mass Units],0),2), "")</f>
        <v/>
      </c>
      <c r="M1933" s="27" t="str">
        <f>IFERROR(('CALC | Main Engine'!O1933+'CALC | Booster'!O1933)*INDEX(MassUnitsTable[],MATCH($R$3,MassUnitsTable[Mass Units],0),2), "")</f>
        <v/>
      </c>
      <c r="N1933" s="27" t="str">
        <f>IFERROR(('CALC | Main Engine'!P1933+'CALC | Booster'!P1933)*INDEX(MassUnitsTable[],MATCH($R$3,MassUnitsTable[Mass Units],0),2), "")</f>
        <v/>
      </c>
      <c r="O1933" s="27" t="str">
        <f>IFERROR(('CALC | Main Engine'!Q1933+'CALC | Booster'!Q1933)*INDEX(MassUnitsTable[],MATCH($R$3,MassUnitsTable[Mass Units],0),2), "")</f>
        <v/>
      </c>
      <c r="P1933" s="27" t="str">
        <f>IFERROR(('CALC | Main Engine'!R1933+'CALC | Booster'!R1933)*INDEX(MassUnitsTable[],MATCH($R$3,MassUnitsTable[Mass Units],0),2), "")</f>
        <v/>
      </c>
      <c r="Q1933" s="27" t="str">
        <f>IFERROR(('CALC | Main Engine'!S1933+'CALC | Booster'!S1933)*INDEX(MassUnitsTable[],MATCH($R$3,MassUnitsTable[Mass Units],0),2), "")</f>
        <v/>
      </c>
      <c r="R1933" s="32" t="str">
        <f>IFERROR(('CALC | Main Engine'!T1933+'CALC | Booster'!T1933)*INDEX(MassUnitsTable[],MATCH($R$3,MassUnitsTable[Mass Units],0),2), "")</f>
        <v/>
      </c>
      <c r="S1933" s="10"/>
    </row>
    <row r="1934" spans="1:19" x14ac:dyDescent="0.25">
      <c r="A1934" s="10"/>
      <c r="B1934" s="4" t="str">
        <f t="shared" si="155"/>
        <v/>
      </c>
      <c r="C1934" s="5" t="str">
        <f t="shared" si="156"/>
        <v/>
      </c>
      <c r="D1934" s="5" t="str">
        <f t="shared" si="157"/>
        <v/>
      </c>
      <c r="E1934" s="5" t="str">
        <f t="shared" si="158"/>
        <v/>
      </c>
      <c r="F1934" s="5" t="str">
        <f>'CALC | Main Engine'!$B1934</f>
        <v/>
      </c>
      <c r="G1934" s="27" t="str">
        <f>'CALC | Main Engine'!$C1934</f>
        <v/>
      </c>
      <c r="H1934" s="6" t="str">
        <f>'CALC | Main Engine'!$E1934</f>
        <v/>
      </c>
      <c r="I1934" s="34" t="str">
        <f>IFERROR('CALC | Main Engine'!$F1934*INDEX(MassUnitsTable[],MATCH($R$3,MassUnitsTable[Mass Units],0),2), "")</f>
        <v/>
      </c>
      <c r="J1934" s="27" t="str">
        <f>IFERROR('CALC | Booster'!$F1934*INDEX(MassUnitsTable[],MATCH($R$3,MassUnitsTable[Mass Units],0),2), "")</f>
        <v/>
      </c>
      <c r="K1934" s="32" t="str">
        <f t="shared" si="159"/>
        <v/>
      </c>
      <c r="L1934" s="34" t="str">
        <f>IFERROR(('CALC | Main Engine'!N1934+'CALC | Booster'!N1934)*INDEX(MassUnitsTable[],MATCH($R$3,MassUnitsTable[Mass Units],0),2), "")</f>
        <v/>
      </c>
      <c r="M1934" s="27" t="str">
        <f>IFERROR(('CALC | Main Engine'!O1934+'CALC | Booster'!O1934)*INDEX(MassUnitsTable[],MATCH($R$3,MassUnitsTable[Mass Units],0),2), "")</f>
        <v/>
      </c>
      <c r="N1934" s="27" t="str">
        <f>IFERROR(('CALC | Main Engine'!P1934+'CALC | Booster'!P1934)*INDEX(MassUnitsTable[],MATCH($R$3,MassUnitsTable[Mass Units],0),2), "")</f>
        <v/>
      </c>
      <c r="O1934" s="27" t="str">
        <f>IFERROR(('CALC | Main Engine'!Q1934+'CALC | Booster'!Q1934)*INDEX(MassUnitsTable[],MATCH($R$3,MassUnitsTable[Mass Units],0),2), "")</f>
        <v/>
      </c>
      <c r="P1934" s="27" t="str">
        <f>IFERROR(('CALC | Main Engine'!R1934+'CALC | Booster'!R1934)*INDEX(MassUnitsTable[],MATCH($R$3,MassUnitsTable[Mass Units],0),2), "")</f>
        <v/>
      </c>
      <c r="Q1934" s="27" t="str">
        <f>IFERROR(('CALC | Main Engine'!S1934+'CALC | Booster'!S1934)*INDEX(MassUnitsTable[],MATCH($R$3,MassUnitsTable[Mass Units],0),2), "")</f>
        <v/>
      </c>
      <c r="R1934" s="32" t="str">
        <f>IFERROR(('CALC | Main Engine'!T1934+'CALC | Booster'!T1934)*INDEX(MassUnitsTable[],MATCH($R$3,MassUnitsTable[Mass Units],0),2), "")</f>
        <v/>
      </c>
      <c r="S1934" s="10"/>
    </row>
    <row r="1935" spans="1:19" x14ac:dyDescent="0.25">
      <c r="A1935" s="10"/>
      <c r="B1935" s="4" t="str">
        <f t="shared" si="155"/>
        <v/>
      </c>
      <c r="C1935" s="5" t="str">
        <f t="shared" si="156"/>
        <v/>
      </c>
      <c r="D1935" s="5" t="str">
        <f t="shared" si="157"/>
        <v/>
      </c>
      <c r="E1935" s="5" t="str">
        <f t="shared" si="158"/>
        <v/>
      </c>
      <c r="F1935" s="5" t="str">
        <f>'CALC | Main Engine'!$B1935</f>
        <v/>
      </c>
      <c r="G1935" s="27" t="str">
        <f>'CALC | Main Engine'!$C1935</f>
        <v/>
      </c>
      <c r="H1935" s="6" t="str">
        <f>'CALC | Main Engine'!$E1935</f>
        <v/>
      </c>
      <c r="I1935" s="34" t="str">
        <f>IFERROR('CALC | Main Engine'!$F1935*INDEX(MassUnitsTable[],MATCH($R$3,MassUnitsTable[Mass Units],0),2), "")</f>
        <v/>
      </c>
      <c r="J1935" s="27" t="str">
        <f>IFERROR('CALC | Booster'!$F1935*INDEX(MassUnitsTable[],MATCH($R$3,MassUnitsTable[Mass Units],0),2), "")</f>
        <v/>
      </c>
      <c r="K1935" s="32" t="str">
        <f t="shared" si="159"/>
        <v/>
      </c>
      <c r="L1935" s="34" t="str">
        <f>IFERROR(('CALC | Main Engine'!N1935+'CALC | Booster'!N1935)*INDEX(MassUnitsTable[],MATCH($R$3,MassUnitsTable[Mass Units],0),2), "")</f>
        <v/>
      </c>
      <c r="M1935" s="27" t="str">
        <f>IFERROR(('CALC | Main Engine'!O1935+'CALC | Booster'!O1935)*INDEX(MassUnitsTable[],MATCH($R$3,MassUnitsTable[Mass Units],0),2), "")</f>
        <v/>
      </c>
      <c r="N1935" s="27" t="str">
        <f>IFERROR(('CALC | Main Engine'!P1935+'CALC | Booster'!P1935)*INDEX(MassUnitsTable[],MATCH($R$3,MassUnitsTable[Mass Units],0),2), "")</f>
        <v/>
      </c>
      <c r="O1935" s="27" t="str">
        <f>IFERROR(('CALC | Main Engine'!Q1935+'CALC | Booster'!Q1935)*INDEX(MassUnitsTable[],MATCH($R$3,MassUnitsTable[Mass Units],0),2), "")</f>
        <v/>
      </c>
      <c r="P1935" s="27" t="str">
        <f>IFERROR(('CALC | Main Engine'!R1935+'CALC | Booster'!R1935)*INDEX(MassUnitsTable[],MATCH($R$3,MassUnitsTable[Mass Units],0),2), "")</f>
        <v/>
      </c>
      <c r="Q1935" s="27" t="str">
        <f>IFERROR(('CALC | Main Engine'!S1935+'CALC | Booster'!S1935)*INDEX(MassUnitsTable[],MATCH($R$3,MassUnitsTable[Mass Units],0),2), "")</f>
        <v/>
      </c>
      <c r="R1935" s="32" t="str">
        <f>IFERROR(('CALC | Main Engine'!T1935+'CALC | Booster'!T1935)*INDEX(MassUnitsTable[],MATCH($R$3,MassUnitsTable[Mass Units],0),2), "")</f>
        <v/>
      </c>
      <c r="S1935" s="10"/>
    </row>
    <row r="1936" spans="1:19" x14ac:dyDescent="0.25">
      <c r="A1936" s="10"/>
      <c r="B1936" s="4" t="str">
        <f t="shared" si="155"/>
        <v/>
      </c>
      <c r="C1936" s="5" t="str">
        <f t="shared" si="156"/>
        <v/>
      </c>
      <c r="D1936" s="5" t="str">
        <f t="shared" si="157"/>
        <v/>
      </c>
      <c r="E1936" s="5" t="str">
        <f t="shared" si="158"/>
        <v/>
      </c>
      <c r="F1936" s="5" t="str">
        <f>'CALC | Main Engine'!$B1936</f>
        <v/>
      </c>
      <c r="G1936" s="27" t="str">
        <f>'CALC | Main Engine'!$C1936</f>
        <v/>
      </c>
      <c r="H1936" s="6" t="str">
        <f>'CALC | Main Engine'!$E1936</f>
        <v/>
      </c>
      <c r="I1936" s="34" t="str">
        <f>IFERROR('CALC | Main Engine'!$F1936*INDEX(MassUnitsTable[],MATCH($R$3,MassUnitsTable[Mass Units],0),2), "")</f>
        <v/>
      </c>
      <c r="J1936" s="27" t="str">
        <f>IFERROR('CALC | Booster'!$F1936*INDEX(MassUnitsTable[],MATCH($R$3,MassUnitsTable[Mass Units],0),2), "")</f>
        <v/>
      </c>
      <c r="K1936" s="32" t="str">
        <f t="shared" si="159"/>
        <v/>
      </c>
      <c r="L1936" s="34" t="str">
        <f>IFERROR(('CALC | Main Engine'!N1936+'CALC | Booster'!N1936)*INDEX(MassUnitsTable[],MATCH($R$3,MassUnitsTable[Mass Units],0),2), "")</f>
        <v/>
      </c>
      <c r="M1936" s="27" t="str">
        <f>IFERROR(('CALC | Main Engine'!O1936+'CALC | Booster'!O1936)*INDEX(MassUnitsTable[],MATCH($R$3,MassUnitsTable[Mass Units],0),2), "")</f>
        <v/>
      </c>
      <c r="N1936" s="27" t="str">
        <f>IFERROR(('CALC | Main Engine'!P1936+'CALC | Booster'!P1936)*INDEX(MassUnitsTable[],MATCH($R$3,MassUnitsTable[Mass Units],0),2), "")</f>
        <v/>
      </c>
      <c r="O1936" s="27" t="str">
        <f>IFERROR(('CALC | Main Engine'!Q1936+'CALC | Booster'!Q1936)*INDEX(MassUnitsTable[],MATCH($R$3,MassUnitsTable[Mass Units],0),2), "")</f>
        <v/>
      </c>
      <c r="P1936" s="27" t="str">
        <f>IFERROR(('CALC | Main Engine'!R1936+'CALC | Booster'!R1936)*INDEX(MassUnitsTable[],MATCH($R$3,MassUnitsTable[Mass Units],0),2), "")</f>
        <v/>
      </c>
      <c r="Q1936" s="27" t="str">
        <f>IFERROR(('CALC | Main Engine'!S1936+'CALC | Booster'!S1936)*INDEX(MassUnitsTable[],MATCH($R$3,MassUnitsTable[Mass Units],0),2), "")</f>
        <v/>
      </c>
      <c r="R1936" s="32" t="str">
        <f>IFERROR(('CALC | Main Engine'!T1936+'CALC | Booster'!T1936)*INDEX(MassUnitsTable[],MATCH($R$3,MassUnitsTable[Mass Units],0),2), "")</f>
        <v/>
      </c>
      <c r="S1936" s="10"/>
    </row>
    <row r="1937" spans="1:19" x14ac:dyDescent="0.25">
      <c r="A1937" s="10"/>
      <c r="B1937" s="4" t="str">
        <f t="shared" si="155"/>
        <v/>
      </c>
      <c r="C1937" s="5" t="str">
        <f t="shared" si="156"/>
        <v/>
      </c>
      <c r="D1937" s="5" t="str">
        <f t="shared" si="157"/>
        <v/>
      </c>
      <c r="E1937" s="5" t="str">
        <f t="shared" si="158"/>
        <v/>
      </c>
      <c r="F1937" s="5" t="str">
        <f>'CALC | Main Engine'!$B1937</f>
        <v/>
      </c>
      <c r="G1937" s="27" t="str">
        <f>'CALC | Main Engine'!$C1937</f>
        <v/>
      </c>
      <c r="H1937" s="6" t="str">
        <f>'CALC | Main Engine'!$E1937</f>
        <v/>
      </c>
      <c r="I1937" s="34" t="str">
        <f>IFERROR('CALC | Main Engine'!$F1937*INDEX(MassUnitsTable[],MATCH($R$3,MassUnitsTable[Mass Units],0),2), "")</f>
        <v/>
      </c>
      <c r="J1937" s="27" t="str">
        <f>IFERROR('CALC | Booster'!$F1937*INDEX(MassUnitsTable[],MATCH($R$3,MassUnitsTable[Mass Units],0),2), "")</f>
        <v/>
      </c>
      <c r="K1937" s="32" t="str">
        <f t="shared" si="159"/>
        <v/>
      </c>
      <c r="L1937" s="34" t="str">
        <f>IFERROR(('CALC | Main Engine'!N1937+'CALC | Booster'!N1937)*INDEX(MassUnitsTable[],MATCH($R$3,MassUnitsTable[Mass Units],0),2), "")</f>
        <v/>
      </c>
      <c r="M1937" s="27" t="str">
        <f>IFERROR(('CALC | Main Engine'!O1937+'CALC | Booster'!O1937)*INDEX(MassUnitsTable[],MATCH($R$3,MassUnitsTable[Mass Units],0),2), "")</f>
        <v/>
      </c>
      <c r="N1937" s="27" t="str">
        <f>IFERROR(('CALC | Main Engine'!P1937+'CALC | Booster'!P1937)*INDEX(MassUnitsTable[],MATCH($R$3,MassUnitsTable[Mass Units],0),2), "")</f>
        <v/>
      </c>
      <c r="O1937" s="27" t="str">
        <f>IFERROR(('CALC | Main Engine'!Q1937+'CALC | Booster'!Q1937)*INDEX(MassUnitsTable[],MATCH($R$3,MassUnitsTable[Mass Units],0),2), "")</f>
        <v/>
      </c>
      <c r="P1937" s="27" t="str">
        <f>IFERROR(('CALC | Main Engine'!R1937+'CALC | Booster'!R1937)*INDEX(MassUnitsTable[],MATCH($R$3,MassUnitsTable[Mass Units],0),2), "")</f>
        <v/>
      </c>
      <c r="Q1937" s="27" t="str">
        <f>IFERROR(('CALC | Main Engine'!S1937+'CALC | Booster'!S1937)*INDEX(MassUnitsTable[],MATCH($R$3,MassUnitsTable[Mass Units],0),2), "")</f>
        <v/>
      </c>
      <c r="R1937" s="32" t="str">
        <f>IFERROR(('CALC | Main Engine'!T1937+'CALC | Booster'!T1937)*INDEX(MassUnitsTable[],MATCH($R$3,MassUnitsTable[Mass Units],0),2), "")</f>
        <v/>
      </c>
      <c r="S1937" s="10"/>
    </row>
    <row r="1938" spans="1:19" x14ac:dyDescent="0.25">
      <c r="A1938" s="10"/>
      <c r="B1938" s="4" t="str">
        <f t="shared" si="155"/>
        <v/>
      </c>
      <c r="C1938" s="5" t="str">
        <f t="shared" si="156"/>
        <v/>
      </c>
      <c r="D1938" s="5" t="str">
        <f t="shared" si="157"/>
        <v/>
      </c>
      <c r="E1938" s="5" t="str">
        <f t="shared" si="158"/>
        <v/>
      </c>
      <c r="F1938" s="5" t="str">
        <f>'CALC | Main Engine'!$B1938</f>
        <v/>
      </c>
      <c r="G1938" s="27" t="str">
        <f>'CALC | Main Engine'!$C1938</f>
        <v/>
      </c>
      <c r="H1938" s="6" t="str">
        <f>'CALC | Main Engine'!$E1938</f>
        <v/>
      </c>
      <c r="I1938" s="34" t="str">
        <f>IFERROR('CALC | Main Engine'!$F1938*INDEX(MassUnitsTable[],MATCH($R$3,MassUnitsTable[Mass Units],0),2), "")</f>
        <v/>
      </c>
      <c r="J1938" s="27" t="str">
        <f>IFERROR('CALC | Booster'!$F1938*INDEX(MassUnitsTable[],MATCH($R$3,MassUnitsTable[Mass Units],0),2), "")</f>
        <v/>
      </c>
      <c r="K1938" s="32" t="str">
        <f t="shared" si="159"/>
        <v/>
      </c>
      <c r="L1938" s="34" t="str">
        <f>IFERROR(('CALC | Main Engine'!N1938+'CALC | Booster'!N1938)*INDEX(MassUnitsTable[],MATCH($R$3,MassUnitsTable[Mass Units],0),2), "")</f>
        <v/>
      </c>
      <c r="M1938" s="27" t="str">
        <f>IFERROR(('CALC | Main Engine'!O1938+'CALC | Booster'!O1938)*INDEX(MassUnitsTable[],MATCH($R$3,MassUnitsTable[Mass Units],0),2), "")</f>
        <v/>
      </c>
      <c r="N1938" s="27" t="str">
        <f>IFERROR(('CALC | Main Engine'!P1938+'CALC | Booster'!P1938)*INDEX(MassUnitsTable[],MATCH($R$3,MassUnitsTable[Mass Units],0),2), "")</f>
        <v/>
      </c>
      <c r="O1938" s="27" t="str">
        <f>IFERROR(('CALC | Main Engine'!Q1938+'CALC | Booster'!Q1938)*INDEX(MassUnitsTable[],MATCH($R$3,MassUnitsTable[Mass Units],0),2), "")</f>
        <v/>
      </c>
      <c r="P1938" s="27" t="str">
        <f>IFERROR(('CALC | Main Engine'!R1938+'CALC | Booster'!R1938)*INDEX(MassUnitsTable[],MATCH($R$3,MassUnitsTable[Mass Units],0),2), "")</f>
        <v/>
      </c>
      <c r="Q1938" s="27" t="str">
        <f>IFERROR(('CALC | Main Engine'!S1938+'CALC | Booster'!S1938)*INDEX(MassUnitsTable[],MATCH($R$3,MassUnitsTable[Mass Units],0),2), "")</f>
        <v/>
      </c>
      <c r="R1938" s="32" t="str">
        <f>IFERROR(('CALC | Main Engine'!T1938+'CALC | Booster'!T1938)*INDEX(MassUnitsTable[],MATCH($R$3,MassUnitsTable[Mass Units],0),2), "")</f>
        <v/>
      </c>
      <c r="S1938" s="10"/>
    </row>
    <row r="1939" spans="1:19" x14ac:dyDescent="0.25">
      <c r="A1939" s="10"/>
      <c r="B1939" s="4" t="str">
        <f t="shared" si="155"/>
        <v/>
      </c>
      <c r="C1939" s="5" t="str">
        <f t="shared" si="156"/>
        <v/>
      </c>
      <c r="D1939" s="5" t="str">
        <f t="shared" si="157"/>
        <v/>
      </c>
      <c r="E1939" s="5" t="str">
        <f t="shared" si="158"/>
        <v/>
      </c>
      <c r="F1939" s="5" t="str">
        <f>'CALC | Main Engine'!$B1939</f>
        <v/>
      </c>
      <c r="G1939" s="27" t="str">
        <f>'CALC | Main Engine'!$C1939</f>
        <v/>
      </c>
      <c r="H1939" s="6" t="str">
        <f>'CALC | Main Engine'!$E1939</f>
        <v/>
      </c>
      <c r="I1939" s="34" t="str">
        <f>IFERROR('CALC | Main Engine'!$F1939*INDEX(MassUnitsTable[],MATCH($R$3,MassUnitsTable[Mass Units],0),2), "")</f>
        <v/>
      </c>
      <c r="J1939" s="27" t="str">
        <f>IFERROR('CALC | Booster'!$F1939*INDEX(MassUnitsTable[],MATCH($R$3,MassUnitsTable[Mass Units],0),2), "")</f>
        <v/>
      </c>
      <c r="K1939" s="32" t="str">
        <f t="shared" si="159"/>
        <v/>
      </c>
      <c r="L1939" s="34" t="str">
        <f>IFERROR(('CALC | Main Engine'!N1939+'CALC | Booster'!N1939)*INDEX(MassUnitsTable[],MATCH($R$3,MassUnitsTable[Mass Units],0),2), "")</f>
        <v/>
      </c>
      <c r="M1939" s="27" t="str">
        <f>IFERROR(('CALC | Main Engine'!O1939+'CALC | Booster'!O1939)*INDEX(MassUnitsTable[],MATCH($R$3,MassUnitsTable[Mass Units],0),2), "")</f>
        <v/>
      </c>
      <c r="N1939" s="27" t="str">
        <f>IFERROR(('CALC | Main Engine'!P1939+'CALC | Booster'!P1939)*INDEX(MassUnitsTable[],MATCH($R$3,MassUnitsTable[Mass Units],0),2), "")</f>
        <v/>
      </c>
      <c r="O1939" s="27" t="str">
        <f>IFERROR(('CALC | Main Engine'!Q1939+'CALC | Booster'!Q1939)*INDEX(MassUnitsTable[],MATCH($R$3,MassUnitsTable[Mass Units],0),2), "")</f>
        <v/>
      </c>
      <c r="P1939" s="27" t="str">
        <f>IFERROR(('CALC | Main Engine'!R1939+'CALC | Booster'!R1939)*INDEX(MassUnitsTable[],MATCH($R$3,MassUnitsTable[Mass Units],0),2), "")</f>
        <v/>
      </c>
      <c r="Q1939" s="27" t="str">
        <f>IFERROR(('CALC | Main Engine'!S1939+'CALC | Booster'!S1939)*INDEX(MassUnitsTable[],MATCH($R$3,MassUnitsTable[Mass Units],0),2), "")</f>
        <v/>
      </c>
      <c r="R1939" s="32" t="str">
        <f>IFERROR(('CALC | Main Engine'!T1939+'CALC | Booster'!T1939)*INDEX(MassUnitsTable[],MATCH($R$3,MassUnitsTable[Mass Units],0),2), "")</f>
        <v/>
      </c>
      <c r="S1939" s="10"/>
    </row>
    <row r="1940" spans="1:19" x14ac:dyDescent="0.25">
      <c r="A1940" s="10"/>
      <c r="B1940" s="4" t="str">
        <f t="shared" si="155"/>
        <v/>
      </c>
      <c r="C1940" s="5" t="str">
        <f t="shared" si="156"/>
        <v/>
      </c>
      <c r="D1940" s="5" t="str">
        <f t="shared" si="157"/>
        <v/>
      </c>
      <c r="E1940" s="5" t="str">
        <f t="shared" si="158"/>
        <v/>
      </c>
      <c r="F1940" s="5" t="str">
        <f>'CALC | Main Engine'!$B1940</f>
        <v/>
      </c>
      <c r="G1940" s="27" t="str">
        <f>'CALC | Main Engine'!$C1940</f>
        <v/>
      </c>
      <c r="H1940" s="6" t="str">
        <f>'CALC | Main Engine'!$E1940</f>
        <v/>
      </c>
      <c r="I1940" s="34" t="str">
        <f>IFERROR('CALC | Main Engine'!$F1940*INDEX(MassUnitsTable[],MATCH($R$3,MassUnitsTable[Mass Units],0),2), "")</f>
        <v/>
      </c>
      <c r="J1940" s="27" t="str">
        <f>IFERROR('CALC | Booster'!$F1940*INDEX(MassUnitsTable[],MATCH($R$3,MassUnitsTable[Mass Units],0),2), "")</f>
        <v/>
      </c>
      <c r="K1940" s="32" t="str">
        <f t="shared" si="159"/>
        <v/>
      </c>
      <c r="L1940" s="34" t="str">
        <f>IFERROR(('CALC | Main Engine'!N1940+'CALC | Booster'!N1940)*INDEX(MassUnitsTable[],MATCH($R$3,MassUnitsTable[Mass Units],0),2), "")</f>
        <v/>
      </c>
      <c r="M1940" s="27" t="str">
        <f>IFERROR(('CALC | Main Engine'!O1940+'CALC | Booster'!O1940)*INDEX(MassUnitsTable[],MATCH($R$3,MassUnitsTable[Mass Units],0),2), "")</f>
        <v/>
      </c>
      <c r="N1940" s="27" t="str">
        <f>IFERROR(('CALC | Main Engine'!P1940+'CALC | Booster'!P1940)*INDEX(MassUnitsTable[],MATCH($R$3,MassUnitsTable[Mass Units],0),2), "")</f>
        <v/>
      </c>
      <c r="O1940" s="27" t="str">
        <f>IFERROR(('CALC | Main Engine'!Q1940+'CALC | Booster'!Q1940)*INDEX(MassUnitsTable[],MATCH($R$3,MassUnitsTable[Mass Units],0),2), "")</f>
        <v/>
      </c>
      <c r="P1940" s="27" t="str">
        <f>IFERROR(('CALC | Main Engine'!R1940+'CALC | Booster'!R1940)*INDEX(MassUnitsTable[],MATCH($R$3,MassUnitsTable[Mass Units],0),2), "")</f>
        <v/>
      </c>
      <c r="Q1940" s="27" t="str">
        <f>IFERROR(('CALC | Main Engine'!S1940+'CALC | Booster'!S1940)*INDEX(MassUnitsTable[],MATCH($R$3,MassUnitsTable[Mass Units],0),2), "")</f>
        <v/>
      </c>
      <c r="R1940" s="32" t="str">
        <f>IFERROR(('CALC | Main Engine'!T1940+'CALC | Booster'!T1940)*INDEX(MassUnitsTable[],MATCH($R$3,MassUnitsTable[Mass Units],0),2), "")</f>
        <v/>
      </c>
      <c r="S1940" s="10"/>
    </row>
    <row r="1941" spans="1:19" x14ac:dyDescent="0.25">
      <c r="A1941" s="10"/>
      <c r="B1941" s="4" t="str">
        <f t="shared" si="155"/>
        <v/>
      </c>
      <c r="C1941" s="5" t="str">
        <f t="shared" si="156"/>
        <v/>
      </c>
      <c r="D1941" s="5" t="str">
        <f t="shared" si="157"/>
        <v/>
      </c>
      <c r="E1941" s="5" t="str">
        <f t="shared" si="158"/>
        <v/>
      </c>
      <c r="F1941" s="5" t="str">
        <f>'CALC | Main Engine'!$B1941</f>
        <v/>
      </c>
      <c r="G1941" s="27" t="str">
        <f>'CALC | Main Engine'!$C1941</f>
        <v/>
      </c>
      <c r="H1941" s="6" t="str">
        <f>'CALC | Main Engine'!$E1941</f>
        <v/>
      </c>
      <c r="I1941" s="34" t="str">
        <f>IFERROR('CALC | Main Engine'!$F1941*INDEX(MassUnitsTable[],MATCH($R$3,MassUnitsTable[Mass Units],0),2), "")</f>
        <v/>
      </c>
      <c r="J1941" s="27" t="str">
        <f>IFERROR('CALC | Booster'!$F1941*INDEX(MassUnitsTable[],MATCH($R$3,MassUnitsTable[Mass Units],0),2), "")</f>
        <v/>
      </c>
      <c r="K1941" s="32" t="str">
        <f t="shared" si="159"/>
        <v/>
      </c>
      <c r="L1941" s="34" t="str">
        <f>IFERROR(('CALC | Main Engine'!N1941+'CALC | Booster'!N1941)*INDEX(MassUnitsTable[],MATCH($R$3,MassUnitsTable[Mass Units],0),2), "")</f>
        <v/>
      </c>
      <c r="M1941" s="27" t="str">
        <f>IFERROR(('CALC | Main Engine'!O1941+'CALC | Booster'!O1941)*INDEX(MassUnitsTable[],MATCH($R$3,MassUnitsTable[Mass Units],0),2), "")</f>
        <v/>
      </c>
      <c r="N1941" s="27" t="str">
        <f>IFERROR(('CALC | Main Engine'!P1941+'CALC | Booster'!P1941)*INDEX(MassUnitsTable[],MATCH($R$3,MassUnitsTable[Mass Units],0),2), "")</f>
        <v/>
      </c>
      <c r="O1941" s="27" t="str">
        <f>IFERROR(('CALC | Main Engine'!Q1941+'CALC | Booster'!Q1941)*INDEX(MassUnitsTable[],MATCH($R$3,MassUnitsTable[Mass Units],0),2), "")</f>
        <v/>
      </c>
      <c r="P1941" s="27" t="str">
        <f>IFERROR(('CALC | Main Engine'!R1941+'CALC | Booster'!R1941)*INDEX(MassUnitsTable[],MATCH($R$3,MassUnitsTable[Mass Units],0),2), "")</f>
        <v/>
      </c>
      <c r="Q1941" s="27" t="str">
        <f>IFERROR(('CALC | Main Engine'!S1941+'CALC | Booster'!S1941)*INDEX(MassUnitsTable[],MATCH($R$3,MassUnitsTable[Mass Units],0),2), "")</f>
        <v/>
      </c>
      <c r="R1941" s="32" t="str">
        <f>IFERROR(('CALC | Main Engine'!T1941+'CALC | Booster'!T1941)*INDEX(MassUnitsTable[],MATCH($R$3,MassUnitsTable[Mass Units],0),2), "")</f>
        <v/>
      </c>
      <c r="S1941" s="10"/>
    </row>
    <row r="1942" spans="1:19" x14ac:dyDescent="0.25">
      <c r="A1942" s="10"/>
      <c r="B1942" s="4" t="str">
        <f t="shared" si="155"/>
        <v/>
      </c>
      <c r="C1942" s="5" t="str">
        <f t="shared" si="156"/>
        <v/>
      </c>
      <c r="D1942" s="5" t="str">
        <f t="shared" si="157"/>
        <v/>
      </c>
      <c r="E1942" s="5" t="str">
        <f t="shared" si="158"/>
        <v/>
      </c>
      <c r="F1942" s="5" t="str">
        <f>'CALC | Main Engine'!$B1942</f>
        <v/>
      </c>
      <c r="G1942" s="27" t="str">
        <f>'CALC | Main Engine'!$C1942</f>
        <v/>
      </c>
      <c r="H1942" s="6" t="str">
        <f>'CALC | Main Engine'!$E1942</f>
        <v/>
      </c>
      <c r="I1942" s="34" t="str">
        <f>IFERROR('CALC | Main Engine'!$F1942*INDEX(MassUnitsTable[],MATCH($R$3,MassUnitsTable[Mass Units],0),2), "")</f>
        <v/>
      </c>
      <c r="J1942" s="27" t="str">
        <f>IFERROR('CALC | Booster'!$F1942*INDEX(MassUnitsTable[],MATCH($R$3,MassUnitsTable[Mass Units],0),2), "")</f>
        <v/>
      </c>
      <c r="K1942" s="32" t="str">
        <f t="shared" si="159"/>
        <v/>
      </c>
      <c r="L1942" s="34" t="str">
        <f>IFERROR(('CALC | Main Engine'!N1942+'CALC | Booster'!N1942)*INDEX(MassUnitsTable[],MATCH($R$3,MassUnitsTable[Mass Units],0),2), "")</f>
        <v/>
      </c>
      <c r="M1942" s="27" t="str">
        <f>IFERROR(('CALC | Main Engine'!O1942+'CALC | Booster'!O1942)*INDEX(MassUnitsTable[],MATCH($R$3,MassUnitsTable[Mass Units],0),2), "")</f>
        <v/>
      </c>
      <c r="N1942" s="27" t="str">
        <f>IFERROR(('CALC | Main Engine'!P1942+'CALC | Booster'!P1942)*INDEX(MassUnitsTable[],MATCH($R$3,MassUnitsTable[Mass Units],0),2), "")</f>
        <v/>
      </c>
      <c r="O1942" s="27" t="str">
        <f>IFERROR(('CALC | Main Engine'!Q1942+'CALC | Booster'!Q1942)*INDEX(MassUnitsTable[],MATCH($R$3,MassUnitsTable[Mass Units],0),2), "")</f>
        <v/>
      </c>
      <c r="P1942" s="27" t="str">
        <f>IFERROR(('CALC | Main Engine'!R1942+'CALC | Booster'!R1942)*INDEX(MassUnitsTable[],MATCH($R$3,MassUnitsTable[Mass Units],0),2), "")</f>
        <v/>
      </c>
      <c r="Q1942" s="27" t="str">
        <f>IFERROR(('CALC | Main Engine'!S1942+'CALC | Booster'!S1942)*INDEX(MassUnitsTable[],MATCH($R$3,MassUnitsTable[Mass Units],0),2), "")</f>
        <v/>
      </c>
      <c r="R1942" s="32" t="str">
        <f>IFERROR(('CALC | Main Engine'!T1942+'CALC | Booster'!T1942)*INDEX(MassUnitsTable[],MATCH($R$3,MassUnitsTable[Mass Units],0),2), "")</f>
        <v/>
      </c>
      <c r="S1942" s="10"/>
    </row>
    <row r="1943" spans="1:19" x14ac:dyDescent="0.25">
      <c r="A1943" s="10"/>
      <c r="B1943" s="4" t="str">
        <f t="shared" si="155"/>
        <v/>
      </c>
      <c r="C1943" s="5" t="str">
        <f t="shared" si="156"/>
        <v/>
      </c>
      <c r="D1943" s="5" t="str">
        <f t="shared" si="157"/>
        <v/>
      </c>
      <c r="E1943" s="5" t="str">
        <f t="shared" si="158"/>
        <v/>
      </c>
      <c r="F1943" s="5" t="str">
        <f>'CALC | Main Engine'!$B1943</f>
        <v/>
      </c>
      <c r="G1943" s="27" t="str">
        <f>'CALC | Main Engine'!$C1943</f>
        <v/>
      </c>
      <c r="H1943" s="6" t="str">
        <f>'CALC | Main Engine'!$E1943</f>
        <v/>
      </c>
      <c r="I1943" s="34" t="str">
        <f>IFERROR('CALC | Main Engine'!$F1943*INDEX(MassUnitsTable[],MATCH($R$3,MassUnitsTable[Mass Units],0),2), "")</f>
        <v/>
      </c>
      <c r="J1943" s="27" t="str">
        <f>IFERROR('CALC | Booster'!$F1943*INDEX(MassUnitsTable[],MATCH($R$3,MassUnitsTable[Mass Units],0),2), "")</f>
        <v/>
      </c>
      <c r="K1943" s="32" t="str">
        <f t="shared" si="159"/>
        <v/>
      </c>
      <c r="L1943" s="34" t="str">
        <f>IFERROR(('CALC | Main Engine'!N1943+'CALC | Booster'!N1943)*INDEX(MassUnitsTable[],MATCH($R$3,MassUnitsTable[Mass Units],0),2), "")</f>
        <v/>
      </c>
      <c r="M1943" s="27" t="str">
        <f>IFERROR(('CALC | Main Engine'!O1943+'CALC | Booster'!O1943)*INDEX(MassUnitsTable[],MATCH($R$3,MassUnitsTable[Mass Units],0),2), "")</f>
        <v/>
      </c>
      <c r="N1943" s="27" t="str">
        <f>IFERROR(('CALC | Main Engine'!P1943+'CALC | Booster'!P1943)*INDEX(MassUnitsTable[],MATCH($R$3,MassUnitsTable[Mass Units],0),2), "")</f>
        <v/>
      </c>
      <c r="O1943" s="27" t="str">
        <f>IFERROR(('CALC | Main Engine'!Q1943+'CALC | Booster'!Q1943)*INDEX(MassUnitsTable[],MATCH($R$3,MassUnitsTable[Mass Units],0),2), "")</f>
        <v/>
      </c>
      <c r="P1943" s="27" t="str">
        <f>IFERROR(('CALC | Main Engine'!R1943+'CALC | Booster'!R1943)*INDEX(MassUnitsTable[],MATCH($R$3,MassUnitsTable[Mass Units],0),2), "")</f>
        <v/>
      </c>
      <c r="Q1943" s="27" t="str">
        <f>IFERROR(('CALC | Main Engine'!S1943+'CALC | Booster'!S1943)*INDEX(MassUnitsTable[],MATCH($R$3,MassUnitsTable[Mass Units],0),2), "")</f>
        <v/>
      </c>
      <c r="R1943" s="32" t="str">
        <f>IFERROR(('CALC | Main Engine'!T1943+'CALC | Booster'!T1943)*INDEX(MassUnitsTable[],MATCH($R$3,MassUnitsTable[Mass Units],0),2), "")</f>
        <v/>
      </c>
      <c r="S1943" s="10"/>
    </row>
    <row r="1944" spans="1:19" x14ac:dyDescent="0.25">
      <c r="A1944" s="10"/>
      <c r="B1944" s="4" t="str">
        <f t="shared" si="155"/>
        <v/>
      </c>
      <c r="C1944" s="5" t="str">
        <f t="shared" si="156"/>
        <v/>
      </c>
      <c r="D1944" s="5" t="str">
        <f t="shared" si="157"/>
        <v/>
      </c>
      <c r="E1944" s="5" t="str">
        <f t="shared" si="158"/>
        <v/>
      </c>
      <c r="F1944" s="5" t="str">
        <f>'CALC | Main Engine'!$B1944</f>
        <v/>
      </c>
      <c r="G1944" s="27" t="str">
        <f>'CALC | Main Engine'!$C1944</f>
        <v/>
      </c>
      <c r="H1944" s="6" t="str">
        <f>'CALC | Main Engine'!$E1944</f>
        <v/>
      </c>
      <c r="I1944" s="34" t="str">
        <f>IFERROR('CALC | Main Engine'!$F1944*INDEX(MassUnitsTable[],MATCH($R$3,MassUnitsTable[Mass Units],0),2), "")</f>
        <v/>
      </c>
      <c r="J1944" s="27" t="str">
        <f>IFERROR('CALC | Booster'!$F1944*INDEX(MassUnitsTable[],MATCH($R$3,MassUnitsTable[Mass Units],0),2), "")</f>
        <v/>
      </c>
      <c r="K1944" s="32" t="str">
        <f t="shared" si="159"/>
        <v/>
      </c>
      <c r="L1944" s="34" t="str">
        <f>IFERROR(('CALC | Main Engine'!N1944+'CALC | Booster'!N1944)*INDEX(MassUnitsTable[],MATCH($R$3,MassUnitsTable[Mass Units],0),2), "")</f>
        <v/>
      </c>
      <c r="M1944" s="27" t="str">
        <f>IFERROR(('CALC | Main Engine'!O1944+'CALC | Booster'!O1944)*INDEX(MassUnitsTable[],MATCH($R$3,MassUnitsTable[Mass Units],0),2), "")</f>
        <v/>
      </c>
      <c r="N1944" s="27" t="str">
        <f>IFERROR(('CALC | Main Engine'!P1944+'CALC | Booster'!P1944)*INDEX(MassUnitsTable[],MATCH($R$3,MassUnitsTable[Mass Units],0),2), "")</f>
        <v/>
      </c>
      <c r="O1944" s="27" t="str">
        <f>IFERROR(('CALC | Main Engine'!Q1944+'CALC | Booster'!Q1944)*INDEX(MassUnitsTable[],MATCH($R$3,MassUnitsTable[Mass Units],0),2), "")</f>
        <v/>
      </c>
      <c r="P1944" s="27" t="str">
        <f>IFERROR(('CALC | Main Engine'!R1944+'CALC | Booster'!R1944)*INDEX(MassUnitsTable[],MATCH($R$3,MassUnitsTable[Mass Units],0),2), "")</f>
        <v/>
      </c>
      <c r="Q1944" s="27" t="str">
        <f>IFERROR(('CALC | Main Engine'!S1944+'CALC | Booster'!S1944)*INDEX(MassUnitsTable[],MATCH($R$3,MassUnitsTable[Mass Units],0),2), "")</f>
        <v/>
      </c>
      <c r="R1944" s="32" t="str">
        <f>IFERROR(('CALC | Main Engine'!T1944+'CALC | Booster'!T1944)*INDEX(MassUnitsTable[],MATCH($R$3,MassUnitsTable[Mass Units],0),2), "")</f>
        <v/>
      </c>
      <c r="S1944" s="10"/>
    </row>
    <row r="1945" spans="1:19" x14ac:dyDescent="0.25">
      <c r="A1945" s="10"/>
      <c r="B1945" s="4" t="str">
        <f t="shared" si="155"/>
        <v/>
      </c>
      <c r="C1945" s="5" t="str">
        <f t="shared" si="156"/>
        <v/>
      </c>
      <c r="D1945" s="5" t="str">
        <f t="shared" si="157"/>
        <v/>
      </c>
      <c r="E1945" s="5" t="str">
        <f t="shared" si="158"/>
        <v/>
      </c>
      <c r="F1945" s="5" t="str">
        <f>'CALC | Main Engine'!$B1945</f>
        <v/>
      </c>
      <c r="G1945" s="27" t="str">
        <f>'CALC | Main Engine'!$C1945</f>
        <v/>
      </c>
      <c r="H1945" s="6" t="str">
        <f>'CALC | Main Engine'!$E1945</f>
        <v/>
      </c>
      <c r="I1945" s="34" t="str">
        <f>IFERROR('CALC | Main Engine'!$F1945*INDEX(MassUnitsTable[],MATCH($R$3,MassUnitsTable[Mass Units],0),2), "")</f>
        <v/>
      </c>
      <c r="J1945" s="27" t="str">
        <f>IFERROR('CALC | Booster'!$F1945*INDEX(MassUnitsTable[],MATCH($R$3,MassUnitsTable[Mass Units],0),2), "")</f>
        <v/>
      </c>
      <c r="K1945" s="32" t="str">
        <f t="shared" si="159"/>
        <v/>
      </c>
      <c r="L1945" s="34" t="str">
        <f>IFERROR(('CALC | Main Engine'!N1945+'CALC | Booster'!N1945)*INDEX(MassUnitsTable[],MATCH($R$3,MassUnitsTable[Mass Units],0),2), "")</f>
        <v/>
      </c>
      <c r="M1945" s="27" t="str">
        <f>IFERROR(('CALC | Main Engine'!O1945+'CALC | Booster'!O1945)*INDEX(MassUnitsTable[],MATCH($R$3,MassUnitsTable[Mass Units],0),2), "")</f>
        <v/>
      </c>
      <c r="N1945" s="27" t="str">
        <f>IFERROR(('CALC | Main Engine'!P1945+'CALC | Booster'!P1945)*INDEX(MassUnitsTable[],MATCH($R$3,MassUnitsTable[Mass Units],0),2), "")</f>
        <v/>
      </c>
      <c r="O1945" s="27" t="str">
        <f>IFERROR(('CALC | Main Engine'!Q1945+'CALC | Booster'!Q1945)*INDEX(MassUnitsTable[],MATCH($R$3,MassUnitsTable[Mass Units],0),2), "")</f>
        <v/>
      </c>
      <c r="P1945" s="27" t="str">
        <f>IFERROR(('CALC | Main Engine'!R1945+'CALC | Booster'!R1945)*INDEX(MassUnitsTable[],MATCH($R$3,MassUnitsTable[Mass Units],0),2), "")</f>
        <v/>
      </c>
      <c r="Q1945" s="27" t="str">
        <f>IFERROR(('CALC | Main Engine'!S1945+'CALC | Booster'!S1945)*INDEX(MassUnitsTable[],MATCH($R$3,MassUnitsTable[Mass Units],0),2), "")</f>
        <v/>
      </c>
      <c r="R1945" s="32" t="str">
        <f>IFERROR(('CALC | Main Engine'!T1945+'CALC | Booster'!T1945)*INDEX(MassUnitsTable[],MATCH($R$3,MassUnitsTable[Mass Units],0),2), "")</f>
        <v/>
      </c>
      <c r="S1945" s="10"/>
    </row>
    <row r="1946" spans="1:19" x14ac:dyDescent="0.25">
      <c r="A1946" s="10"/>
      <c r="B1946" s="4" t="str">
        <f t="shared" si="155"/>
        <v/>
      </c>
      <c r="C1946" s="5" t="str">
        <f t="shared" si="156"/>
        <v/>
      </c>
      <c r="D1946" s="5" t="str">
        <f t="shared" si="157"/>
        <v/>
      </c>
      <c r="E1946" s="5" t="str">
        <f t="shared" si="158"/>
        <v/>
      </c>
      <c r="F1946" s="5" t="str">
        <f>'CALC | Main Engine'!$B1946</f>
        <v/>
      </c>
      <c r="G1946" s="27" t="str">
        <f>'CALC | Main Engine'!$C1946</f>
        <v/>
      </c>
      <c r="H1946" s="6" t="str">
        <f>'CALC | Main Engine'!$E1946</f>
        <v/>
      </c>
      <c r="I1946" s="34" t="str">
        <f>IFERROR('CALC | Main Engine'!$F1946*INDEX(MassUnitsTable[],MATCH($R$3,MassUnitsTable[Mass Units],0),2), "")</f>
        <v/>
      </c>
      <c r="J1946" s="27" t="str">
        <f>IFERROR('CALC | Booster'!$F1946*INDEX(MassUnitsTable[],MATCH($R$3,MassUnitsTable[Mass Units],0),2), "")</f>
        <v/>
      </c>
      <c r="K1946" s="32" t="str">
        <f t="shared" si="159"/>
        <v/>
      </c>
      <c r="L1946" s="34" t="str">
        <f>IFERROR(('CALC | Main Engine'!N1946+'CALC | Booster'!N1946)*INDEX(MassUnitsTable[],MATCH($R$3,MassUnitsTable[Mass Units],0),2), "")</f>
        <v/>
      </c>
      <c r="M1946" s="27" t="str">
        <f>IFERROR(('CALC | Main Engine'!O1946+'CALC | Booster'!O1946)*INDEX(MassUnitsTable[],MATCH($R$3,MassUnitsTable[Mass Units],0),2), "")</f>
        <v/>
      </c>
      <c r="N1946" s="27" t="str">
        <f>IFERROR(('CALC | Main Engine'!P1946+'CALC | Booster'!P1946)*INDEX(MassUnitsTable[],MATCH($R$3,MassUnitsTable[Mass Units],0),2), "")</f>
        <v/>
      </c>
      <c r="O1946" s="27" t="str">
        <f>IFERROR(('CALC | Main Engine'!Q1946+'CALC | Booster'!Q1946)*INDEX(MassUnitsTable[],MATCH($R$3,MassUnitsTable[Mass Units],0),2), "")</f>
        <v/>
      </c>
      <c r="P1946" s="27" t="str">
        <f>IFERROR(('CALC | Main Engine'!R1946+'CALC | Booster'!R1946)*INDEX(MassUnitsTable[],MATCH($R$3,MassUnitsTable[Mass Units],0),2), "")</f>
        <v/>
      </c>
      <c r="Q1946" s="27" t="str">
        <f>IFERROR(('CALC | Main Engine'!S1946+'CALC | Booster'!S1946)*INDEX(MassUnitsTable[],MATCH($R$3,MassUnitsTable[Mass Units],0),2), "")</f>
        <v/>
      </c>
      <c r="R1946" s="32" t="str">
        <f>IFERROR(('CALC | Main Engine'!T1946+'CALC | Booster'!T1946)*INDEX(MassUnitsTable[],MATCH($R$3,MassUnitsTable[Mass Units],0),2), "")</f>
        <v/>
      </c>
      <c r="S1946" s="10"/>
    </row>
    <row r="1947" spans="1:19" x14ac:dyDescent="0.25">
      <c r="A1947" s="10"/>
      <c r="B1947" s="4" t="str">
        <f t="shared" si="155"/>
        <v/>
      </c>
      <c r="C1947" s="5" t="str">
        <f t="shared" si="156"/>
        <v/>
      </c>
      <c r="D1947" s="5" t="str">
        <f t="shared" si="157"/>
        <v/>
      </c>
      <c r="E1947" s="5" t="str">
        <f t="shared" si="158"/>
        <v/>
      </c>
      <c r="F1947" s="5" t="str">
        <f>'CALC | Main Engine'!$B1947</f>
        <v/>
      </c>
      <c r="G1947" s="27" t="str">
        <f>'CALC | Main Engine'!$C1947</f>
        <v/>
      </c>
      <c r="H1947" s="6" t="str">
        <f>'CALC | Main Engine'!$E1947</f>
        <v/>
      </c>
      <c r="I1947" s="34" t="str">
        <f>IFERROR('CALC | Main Engine'!$F1947*INDEX(MassUnitsTable[],MATCH($R$3,MassUnitsTable[Mass Units],0),2), "")</f>
        <v/>
      </c>
      <c r="J1947" s="27" t="str">
        <f>IFERROR('CALC | Booster'!$F1947*INDEX(MassUnitsTable[],MATCH($R$3,MassUnitsTable[Mass Units],0),2), "")</f>
        <v/>
      </c>
      <c r="K1947" s="32" t="str">
        <f t="shared" si="159"/>
        <v/>
      </c>
      <c r="L1947" s="34" t="str">
        <f>IFERROR(('CALC | Main Engine'!N1947+'CALC | Booster'!N1947)*INDEX(MassUnitsTable[],MATCH($R$3,MassUnitsTable[Mass Units],0),2), "")</f>
        <v/>
      </c>
      <c r="M1947" s="27" t="str">
        <f>IFERROR(('CALC | Main Engine'!O1947+'CALC | Booster'!O1947)*INDEX(MassUnitsTable[],MATCH($R$3,MassUnitsTable[Mass Units],0),2), "")</f>
        <v/>
      </c>
      <c r="N1947" s="27" t="str">
        <f>IFERROR(('CALC | Main Engine'!P1947+'CALC | Booster'!P1947)*INDEX(MassUnitsTable[],MATCH($R$3,MassUnitsTable[Mass Units],0),2), "")</f>
        <v/>
      </c>
      <c r="O1947" s="27" t="str">
        <f>IFERROR(('CALC | Main Engine'!Q1947+'CALC | Booster'!Q1947)*INDEX(MassUnitsTable[],MATCH($R$3,MassUnitsTable[Mass Units],0),2), "")</f>
        <v/>
      </c>
      <c r="P1947" s="27" t="str">
        <f>IFERROR(('CALC | Main Engine'!R1947+'CALC | Booster'!R1947)*INDEX(MassUnitsTable[],MATCH($R$3,MassUnitsTable[Mass Units],0),2), "")</f>
        <v/>
      </c>
      <c r="Q1947" s="27" t="str">
        <f>IFERROR(('CALC | Main Engine'!S1947+'CALC | Booster'!S1947)*INDEX(MassUnitsTable[],MATCH($R$3,MassUnitsTable[Mass Units],0),2), "")</f>
        <v/>
      </c>
      <c r="R1947" s="32" t="str">
        <f>IFERROR(('CALC | Main Engine'!T1947+'CALC | Booster'!T1947)*INDEX(MassUnitsTable[],MATCH($R$3,MassUnitsTable[Mass Units],0),2), "")</f>
        <v/>
      </c>
      <c r="S1947" s="10"/>
    </row>
    <row r="1948" spans="1:19" x14ac:dyDescent="0.25">
      <c r="A1948" s="10"/>
      <c r="B1948" s="4" t="str">
        <f t="shared" si="155"/>
        <v/>
      </c>
      <c r="C1948" s="5" t="str">
        <f t="shared" si="156"/>
        <v/>
      </c>
      <c r="D1948" s="5" t="str">
        <f t="shared" si="157"/>
        <v/>
      </c>
      <c r="E1948" s="5" t="str">
        <f t="shared" si="158"/>
        <v/>
      </c>
      <c r="F1948" s="5" t="str">
        <f>'CALC | Main Engine'!$B1948</f>
        <v/>
      </c>
      <c r="G1948" s="27" t="str">
        <f>'CALC | Main Engine'!$C1948</f>
        <v/>
      </c>
      <c r="H1948" s="6" t="str">
        <f>'CALC | Main Engine'!$E1948</f>
        <v/>
      </c>
      <c r="I1948" s="34" t="str">
        <f>IFERROR('CALC | Main Engine'!$F1948*INDEX(MassUnitsTable[],MATCH($R$3,MassUnitsTable[Mass Units],0),2), "")</f>
        <v/>
      </c>
      <c r="J1948" s="27" t="str">
        <f>IFERROR('CALC | Booster'!$F1948*INDEX(MassUnitsTable[],MATCH($R$3,MassUnitsTable[Mass Units],0),2), "")</f>
        <v/>
      </c>
      <c r="K1948" s="32" t="str">
        <f t="shared" si="159"/>
        <v/>
      </c>
      <c r="L1948" s="34" t="str">
        <f>IFERROR(('CALC | Main Engine'!N1948+'CALC | Booster'!N1948)*INDEX(MassUnitsTable[],MATCH($R$3,MassUnitsTable[Mass Units],0),2), "")</f>
        <v/>
      </c>
      <c r="M1948" s="27" t="str">
        <f>IFERROR(('CALC | Main Engine'!O1948+'CALC | Booster'!O1948)*INDEX(MassUnitsTable[],MATCH($R$3,MassUnitsTable[Mass Units],0),2), "")</f>
        <v/>
      </c>
      <c r="N1948" s="27" t="str">
        <f>IFERROR(('CALC | Main Engine'!P1948+'CALC | Booster'!P1948)*INDEX(MassUnitsTable[],MATCH($R$3,MassUnitsTable[Mass Units],0),2), "")</f>
        <v/>
      </c>
      <c r="O1948" s="27" t="str">
        <f>IFERROR(('CALC | Main Engine'!Q1948+'CALC | Booster'!Q1948)*INDEX(MassUnitsTable[],MATCH($R$3,MassUnitsTable[Mass Units],0),2), "")</f>
        <v/>
      </c>
      <c r="P1948" s="27" t="str">
        <f>IFERROR(('CALC | Main Engine'!R1948+'CALC | Booster'!R1948)*INDEX(MassUnitsTable[],MATCH($R$3,MassUnitsTable[Mass Units],0),2), "")</f>
        <v/>
      </c>
      <c r="Q1948" s="27" t="str">
        <f>IFERROR(('CALC | Main Engine'!S1948+'CALC | Booster'!S1948)*INDEX(MassUnitsTable[],MATCH($R$3,MassUnitsTable[Mass Units],0),2), "")</f>
        <v/>
      </c>
      <c r="R1948" s="32" t="str">
        <f>IFERROR(('CALC | Main Engine'!T1948+'CALC | Booster'!T1948)*INDEX(MassUnitsTable[],MATCH($R$3,MassUnitsTable[Mass Units],0),2), "")</f>
        <v/>
      </c>
      <c r="S1948" s="10"/>
    </row>
    <row r="1949" spans="1:19" x14ac:dyDescent="0.25">
      <c r="A1949" s="10"/>
      <c r="B1949" s="4" t="str">
        <f t="shared" si="155"/>
        <v/>
      </c>
      <c r="C1949" s="5" t="str">
        <f t="shared" si="156"/>
        <v/>
      </c>
      <c r="D1949" s="5" t="str">
        <f t="shared" si="157"/>
        <v/>
      </c>
      <c r="E1949" s="5" t="str">
        <f t="shared" si="158"/>
        <v/>
      </c>
      <c r="F1949" s="5" t="str">
        <f>'CALC | Main Engine'!$B1949</f>
        <v/>
      </c>
      <c r="G1949" s="27" t="str">
        <f>'CALC | Main Engine'!$C1949</f>
        <v/>
      </c>
      <c r="H1949" s="6" t="str">
        <f>'CALC | Main Engine'!$E1949</f>
        <v/>
      </c>
      <c r="I1949" s="34" t="str">
        <f>IFERROR('CALC | Main Engine'!$F1949*INDEX(MassUnitsTable[],MATCH($R$3,MassUnitsTable[Mass Units],0),2), "")</f>
        <v/>
      </c>
      <c r="J1949" s="27" t="str">
        <f>IFERROR('CALC | Booster'!$F1949*INDEX(MassUnitsTable[],MATCH($R$3,MassUnitsTable[Mass Units],0),2), "")</f>
        <v/>
      </c>
      <c r="K1949" s="32" t="str">
        <f t="shared" si="159"/>
        <v/>
      </c>
      <c r="L1949" s="34" t="str">
        <f>IFERROR(('CALC | Main Engine'!N1949+'CALC | Booster'!N1949)*INDEX(MassUnitsTable[],MATCH($R$3,MassUnitsTable[Mass Units],0),2), "")</f>
        <v/>
      </c>
      <c r="M1949" s="27" t="str">
        <f>IFERROR(('CALC | Main Engine'!O1949+'CALC | Booster'!O1949)*INDEX(MassUnitsTable[],MATCH($R$3,MassUnitsTable[Mass Units],0),2), "")</f>
        <v/>
      </c>
      <c r="N1949" s="27" t="str">
        <f>IFERROR(('CALC | Main Engine'!P1949+'CALC | Booster'!P1949)*INDEX(MassUnitsTable[],MATCH($R$3,MassUnitsTable[Mass Units],0),2), "")</f>
        <v/>
      </c>
      <c r="O1949" s="27" t="str">
        <f>IFERROR(('CALC | Main Engine'!Q1949+'CALC | Booster'!Q1949)*INDEX(MassUnitsTable[],MATCH($R$3,MassUnitsTable[Mass Units],0),2), "")</f>
        <v/>
      </c>
      <c r="P1949" s="27" t="str">
        <f>IFERROR(('CALC | Main Engine'!R1949+'CALC | Booster'!R1949)*INDEX(MassUnitsTable[],MATCH($R$3,MassUnitsTable[Mass Units],0),2), "")</f>
        <v/>
      </c>
      <c r="Q1949" s="27" t="str">
        <f>IFERROR(('CALC | Main Engine'!S1949+'CALC | Booster'!S1949)*INDEX(MassUnitsTable[],MATCH($R$3,MassUnitsTable[Mass Units],0),2), "")</f>
        <v/>
      </c>
      <c r="R1949" s="32" t="str">
        <f>IFERROR(('CALC | Main Engine'!T1949+'CALC | Booster'!T1949)*INDEX(MassUnitsTable[],MATCH($R$3,MassUnitsTable[Mass Units],0),2), "")</f>
        <v/>
      </c>
      <c r="S1949" s="10"/>
    </row>
    <row r="1950" spans="1:19" x14ac:dyDescent="0.25">
      <c r="A1950" s="10"/>
      <c r="B1950" s="4" t="str">
        <f t="shared" si="155"/>
        <v/>
      </c>
      <c r="C1950" s="5" t="str">
        <f t="shared" si="156"/>
        <v/>
      </c>
      <c r="D1950" s="5" t="str">
        <f t="shared" si="157"/>
        <v/>
      </c>
      <c r="E1950" s="5" t="str">
        <f t="shared" si="158"/>
        <v/>
      </c>
      <c r="F1950" s="5" t="str">
        <f>'CALC | Main Engine'!$B1950</f>
        <v/>
      </c>
      <c r="G1950" s="27" t="str">
        <f>'CALC | Main Engine'!$C1950</f>
        <v/>
      </c>
      <c r="H1950" s="6" t="str">
        <f>'CALC | Main Engine'!$E1950</f>
        <v/>
      </c>
      <c r="I1950" s="34" t="str">
        <f>IFERROR('CALC | Main Engine'!$F1950*INDEX(MassUnitsTable[],MATCH($R$3,MassUnitsTable[Mass Units],0),2), "")</f>
        <v/>
      </c>
      <c r="J1950" s="27" t="str">
        <f>IFERROR('CALC | Booster'!$F1950*INDEX(MassUnitsTable[],MATCH($R$3,MassUnitsTable[Mass Units],0),2), "")</f>
        <v/>
      </c>
      <c r="K1950" s="32" t="str">
        <f t="shared" si="159"/>
        <v/>
      </c>
      <c r="L1950" s="34" t="str">
        <f>IFERROR(('CALC | Main Engine'!N1950+'CALC | Booster'!N1950)*INDEX(MassUnitsTable[],MATCH($R$3,MassUnitsTable[Mass Units],0),2), "")</f>
        <v/>
      </c>
      <c r="M1950" s="27" t="str">
        <f>IFERROR(('CALC | Main Engine'!O1950+'CALC | Booster'!O1950)*INDEX(MassUnitsTable[],MATCH($R$3,MassUnitsTable[Mass Units],0),2), "")</f>
        <v/>
      </c>
      <c r="N1950" s="27" t="str">
        <f>IFERROR(('CALC | Main Engine'!P1950+'CALC | Booster'!P1950)*INDEX(MassUnitsTable[],MATCH($R$3,MassUnitsTable[Mass Units],0),2), "")</f>
        <v/>
      </c>
      <c r="O1950" s="27" t="str">
        <f>IFERROR(('CALC | Main Engine'!Q1950+'CALC | Booster'!Q1950)*INDEX(MassUnitsTable[],MATCH($R$3,MassUnitsTable[Mass Units],0),2), "")</f>
        <v/>
      </c>
      <c r="P1950" s="27" t="str">
        <f>IFERROR(('CALC | Main Engine'!R1950+'CALC | Booster'!R1950)*INDEX(MassUnitsTable[],MATCH($R$3,MassUnitsTable[Mass Units],0),2), "")</f>
        <v/>
      </c>
      <c r="Q1950" s="27" t="str">
        <f>IFERROR(('CALC | Main Engine'!S1950+'CALC | Booster'!S1950)*INDEX(MassUnitsTable[],MATCH($R$3,MassUnitsTable[Mass Units],0),2), "")</f>
        <v/>
      </c>
      <c r="R1950" s="32" t="str">
        <f>IFERROR(('CALC | Main Engine'!T1950+'CALC | Booster'!T1950)*INDEX(MassUnitsTable[],MATCH($R$3,MassUnitsTable[Mass Units],0),2), "")</f>
        <v/>
      </c>
      <c r="S1950" s="10"/>
    </row>
    <row r="1951" spans="1:19" x14ac:dyDescent="0.25">
      <c r="A1951" s="10"/>
      <c r="B1951" s="4" t="str">
        <f t="shared" si="155"/>
        <v/>
      </c>
      <c r="C1951" s="5" t="str">
        <f t="shared" si="156"/>
        <v/>
      </c>
      <c r="D1951" s="5" t="str">
        <f t="shared" si="157"/>
        <v/>
      </c>
      <c r="E1951" s="5" t="str">
        <f t="shared" si="158"/>
        <v/>
      </c>
      <c r="F1951" s="5" t="str">
        <f>'CALC | Main Engine'!$B1951</f>
        <v/>
      </c>
      <c r="G1951" s="27" t="str">
        <f>'CALC | Main Engine'!$C1951</f>
        <v/>
      </c>
      <c r="H1951" s="6" t="str">
        <f>'CALC | Main Engine'!$E1951</f>
        <v/>
      </c>
      <c r="I1951" s="34" t="str">
        <f>IFERROR('CALC | Main Engine'!$F1951*INDEX(MassUnitsTable[],MATCH($R$3,MassUnitsTable[Mass Units],0),2), "")</f>
        <v/>
      </c>
      <c r="J1951" s="27" t="str">
        <f>IFERROR('CALC | Booster'!$F1951*INDEX(MassUnitsTable[],MATCH($R$3,MassUnitsTable[Mass Units],0),2), "")</f>
        <v/>
      </c>
      <c r="K1951" s="32" t="str">
        <f t="shared" si="159"/>
        <v/>
      </c>
      <c r="L1951" s="34" t="str">
        <f>IFERROR(('CALC | Main Engine'!N1951+'CALC | Booster'!N1951)*INDEX(MassUnitsTable[],MATCH($R$3,MassUnitsTable[Mass Units],0),2), "")</f>
        <v/>
      </c>
      <c r="M1951" s="27" t="str">
        <f>IFERROR(('CALC | Main Engine'!O1951+'CALC | Booster'!O1951)*INDEX(MassUnitsTable[],MATCH($R$3,MassUnitsTable[Mass Units],0),2), "")</f>
        <v/>
      </c>
      <c r="N1951" s="27" t="str">
        <f>IFERROR(('CALC | Main Engine'!P1951+'CALC | Booster'!P1951)*INDEX(MassUnitsTable[],MATCH($R$3,MassUnitsTable[Mass Units],0),2), "")</f>
        <v/>
      </c>
      <c r="O1951" s="27" t="str">
        <f>IFERROR(('CALC | Main Engine'!Q1951+'CALC | Booster'!Q1951)*INDEX(MassUnitsTable[],MATCH($R$3,MassUnitsTable[Mass Units],0),2), "")</f>
        <v/>
      </c>
      <c r="P1951" s="27" t="str">
        <f>IFERROR(('CALC | Main Engine'!R1951+'CALC | Booster'!R1951)*INDEX(MassUnitsTable[],MATCH($R$3,MassUnitsTable[Mass Units],0),2), "")</f>
        <v/>
      </c>
      <c r="Q1951" s="27" t="str">
        <f>IFERROR(('CALC | Main Engine'!S1951+'CALC | Booster'!S1951)*INDEX(MassUnitsTable[],MATCH($R$3,MassUnitsTable[Mass Units],0),2), "")</f>
        <v/>
      </c>
      <c r="R1951" s="32" t="str">
        <f>IFERROR(('CALC | Main Engine'!T1951+'CALC | Booster'!T1951)*INDEX(MassUnitsTable[],MATCH($R$3,MassUnitsTable[Mass Units],0),2), "")</f>
        <v/>
      </c>
      <c r="S1951" s="10"/>
    </row>
    <row r="1952" spans="1:19" x14ac:dyDescent="0.25">
      <c r="A1952" s="10"/>
      <c r="B1952" s="4" t="str">
        <f t="shared" si="155"/>
        <v/>
      </c>
      <c r="C1952" s="5" t="str">
        <f t="shared" si="156"/>
        <v/>
      </c>
      <c r="D1952" s="5" t="str">
        <f t="shared" si="157"/>
        <v/>
      </c>
      <c r="E1952" s="5" t="str">
        <f t="shared" si="158"/>
        <v/>
      </c>
      <c r="F1952" s="5" t="str">
        <f>'CALC | Main Engine'!$B1952</f>
        <v/>
      </c>
      <c r="G1952" s="27" t="str">
        <f>'CALC | Main Engine'!$C1952</f>
        <v/>
      </c>
      <c r="H1952" s="6" t="str">
        <f>'CALC | Main Engine'!$E1952</f>
        <v/>
      </c>
      <c r="I1952" s="34" t="str">
        <f>IFERROR('CALC | Main Engine'!$F1952*INDEX(MassUnitsTable[],MATCH($R$3,MassUnitsTable[Mass Units],0),2), "")</f>
        <v/>
      </c>
      <c r="J1952" s="27" t="str">
        <f>IFERROR('CALC | Booster'!$F1952*INDEX(MassUnitsTable[],MATCH($R$3,MassUnitsTable[Mass Units],0),2), "")</f>
        <v/>
      </c>
      <c r="K1952" s="32" t="str">
        <f t="shared" si="159"/>
        <v/>
      </c>
      <c r="L1952" s="34" t="str">
        <f>IFERROR(('CALC | Main Engine'!N1952+'CALC | Booster'!N1952)*INDEX(MassUnitsTable[],MATCH($R$3,MassUnitsTable[Mass Units],0),2), "")</f>
        <v/>
      </c>
      <c r="M1952" s="27" t="str">
        <f>IFERROR(('CALC | Main Engine'!O1952+'CALC | Booster'!O1952)*INDEX(MassUnitsTable[],MATCH($R$3,MassUnitsTable[Mass Units],0),2), "")</f>
        <v/>
      </c>
      <c r="N1952" s="27" t="str">
        <f>IFERROR(('CALC | Main Engine'!P1952+'CALC | Booster'!P1952)*INDEX(MassUnitsTable[],MATCH($R$3,MassUnitsTable[Mass Units],0),2), "")</f>
        <v/>
      </c>
      <c r="O1952" s="27" t="str">
        <f>IFERROR(('CALC | Main Engine'!Q1952+'CALC | Booster'!Q1952)*INDEX(MassUnitsTable[],MATCH($R$3,MassUnitsTable[Mass Units],0),2), "")</f>
        <v/>
      </c>
      <c r="P1952" s="27" t="str">
        <f>IFERROR(('CALC | Main Engine'!R1952+'CALC | Booster'!R1952)*INDEX(MassUnitsTable[],MATCH($R$3,MassUnitsTable[Mass Units],0),2), "")</f>
        <v/>
      </c>
      <c r="Q1952" s="27" t="str">
        <f>IFERROR(('CALC | Main Engine'!S1952+'CALC | Booster'!S1952)*INDEX(MassUnitsTable[],MATCH($R$3,MassUnitsTable[Mass Units],0),2), "")</f>
        <v/>
      </c>
      <c r="R1952" s="32" t="str">
        <f>IFERROR(('CALC | Main Engine'!T1952+'CALC | Booster'!T1952)*INDEX(MassUnitsTable[],MATCH($R$3,MassUnitsTable[Mass Units],0),2), "")</f>
        <v/>
      </c>
      <c r="S1952" s="10"/>
    </row>
    <row r="1953" spans="1:19" x14ac:dyDescent="0.25">
      <c r="A1953" s="10"/>
      <c r="B1953" s="4" t="str">
        <f t="shared" si="155"/>
        <v/>
      </c>
      <c r="C1953" s="5" t="str">
        <f t="shared" si="156"/>
        <v/>
      </c>
      <c r="D1953" s="5" t="str">
        <f t="shared" si="157"/>
        <v/>
      </c>
      <c r="E1953" s="5" t="str">
        <f t="shared" si="158"/>
        <v/>
      </c>
      <c r="F1953" s="5" t="str">
        <f>'CALC | Main Engine'!$B1953</f>
        <v/>
      </c>
      <c r="G1953" s="27" t="str">
        <f>'CALC | Main Engine'!$C1953</f>
        <v/>
      </c>
      <c r="H1953" s="6" t="str">
        <f>'CALC | Main Engine'!$E1953</f>
        <v/>
      </c>
      <c r="I1953" s="34" t="str">
        <f>IFERROR('CALC | Main Engine'!$F1953*INDEX(MassUnitsTable[],MATCH($R$3,MassUnitsTable[Mass Units],0),2), "")</f>
        <v/>
      </c>
      <c r="J1953" s="27" t="str">
        <f>IFERROR('CALC | Booster'!$F1953*INDEX(MassUnitsTable[],MATCH($R$3,MassUnitsTable[Mass Units],0),2), "")</f>
        <v/>
      </c>
      <c r="K1953" s="32" t="str">
        <f t="shared" si="159"/>
        <v/>
      </c>
      <c r="L1953" s="34" t="str">
        <f>IFERROR(('CALC | Main Engine'!N1953+'CALC | Booster'!N1953)*INDEX(MassUnitsTable[],MATCH($R$3,MassUnitsTable[Mass Units],0),2), "")</f>
        <v/>
      </c>
      <c r="M1953" s="27" t="str">
        <f>IFERROR(('CALC | Main Engine'!O1953+'CALC | Booster'!O1953)*INDEX(MassUnitsTable[],MATCH($R$3,MassUnitsTable[Mass Units],0),2), "")</f>
        <v/>
      </c>
      <c r="N1953" s="27" t="str">
        <f>IFERROR(('CALC | Main Engine'!P1953+'CALC | Booster'!P1953)*INDEX(MassUnitsTable[],MATCH($R$3,MassUnitsTable[Mass Units],0),2), "")</f>
        <v/>
      </c>
      <c r="O1953" s="27" t="str">
        <f>IFERROR(('CALC | Main Engine'!Q1953+'CALC | Booster'!Q1953)*INDEX(MassUnitsTable[],MATCH($R$3,MassUnitsTable[Mass Units],0),2), "")</f>
        <v/>
      </c>
      <c r="P1953" s="27" t="str">
        <f>IFERROR(('CALC | Main Engine'!R1953+'CALC | Booster'!R1953)*INDEX(MassUnitsTable[],MATCH($R$3,MassUnitsTable[Mass Units],0),2), "")</f>
        <v/>
      </c>
      <c r="Q1953" s="27" t="str">
        <f>IFERROR(('CALC | Main Engine'!S1953+'CALC | Booster'!S1953)*INDEX(MassUnitsTable[],MATCH($R$3,MassUnitsTable[Mass Units],0),2), "")</f>
        <v/>
      </c>
      <c r="R1953" s="32" t="str">
        <f>IFERROR(('CALC | Main Engine'!T1953+'CALC | Booster'!T1953)*INDEX(MassUnitsTable[],MATCH($R$3,MassUnitsTable[Mass Units],0),2), "")</f>
        <v/>
      </c>
      <c r="S1953" s="10"/>
    </row>
    <row r="1954" spans="1:19" x14ac:dyDescent="0.25">
      <c r="A1954" s="10"/>
      <c r="B1954" s="4" t="str">
        <f t="shared" si="155"/>
        <v/>
      </c>
      <c r="C1954" s="5" t="str">
        <f t="shared" si="156"/>
        <v/>
      </c>
      <c r="D1954" s="5" t="str">
        <f t="shared" si="157"/>
        <v/>
      </c>
      <c r="E1954" s="5" t="str">
        <f t="shared" si="158"/>
        <v/>
      </c>
      <c r="F1954" s="5" t="str">
        <f>'CALC | Main Engine'!$B1954</f>
        <v/>
      </c>
      <c r="G1954" s="27" t="str">
        <f>'CALC | Main Engine'!$C1954</f>
        <v/>
      </c>
      <c r="H1954" s="6" t="str">
        <f>'CALC | Main Engine'!$E1954</f>
        <v/>
      </c>
      <c r="I1954" s="34" t="str">
        <f>IFERROR('CALC | Main Engine'!$F1954*INDEX(MassUnitsTable[],MATCH($R$3,MassUnitsTable[Mass Units],0),2), "")</f>
        <v/>
      </c>
      <c r="J1954" s="27" t="str">
        <f>IFERROR('CALC | Booster'!$F1954*INDEX(MassUnitsTable[],MATCH($R$3,MassUnitsTable[Mass Units],0),2), "")</f>
        <v/>
      </c>
      <c r="K1954" s="32" t="str">
        <f t="shared" si="159"/>
        <v/>
      </c>
      <c r="L1954" s="34" t="str">
        <f>IFERROR(('CALC | Main Engine'!N1954+'CALC | Booster'!N1954)*INDEX(MassUnitsTable[],MATCH($R$3,MassUnitsTable[Mass Units],0),2), "")</f>
        <v/>
      </c>
      <c r="M1954" s="27" t="str">
        <f>IFERROR(('CALC | Main Engine'!O1954+'CALC | Booster'!O1954)*INDEX(MassUnitsTable[],MATCH($R$3,MassUnitsTable[Mass Units],0),2), "")</f>
        <v/>
      </c>
      <c r="N1954" s="27" t="str">
        <f>IFERROR(('CALC | Main Engine'!P1954+'CALC | Booster'!P1954)*INDEX(MassUnitsTable[],MATCH($R$3,MassUnitsTable[Mass Units],0),2), "")</f>
        <v/>
      </c>
      <c r="O1954" s="27" t="str">
        <f>IFERROR(('CALC | Main Engine'!Q1954+'CALC | Booster'!Q1954)*INDEX(MassUnitsTable[],MATCH($R$3,MassUnitsTable[Mass Units],0),2), "")</f>
        <v/>
      </c>
      <c r="P1954" s="27" t="str">
        <f>IFERROR(('CALC | Main Engine'!R1954+'CALC | Booster'!R1954)*INDEX(MassUnitsTable[],MATCH($R$3,MassUnitsTable[Mass Units],0),2), "")</f>
        <v/>
      </c>
      <c r="Q1954" s="27" t="str">
        <f>IFERROR(('CALC | Main Engine'!S1954+'CALC | Booster'!S1954)*INDEX(MassUnitsTable[],MATCH($R$3,MassUnitsTable[Mass Units],0),2), "")</f>
        <v/>
      </c>
      <c r="R1954" s="32" t="str">
        <f>IFERROR(('CALC | Main Engine'!T1954+'CALC | Booster'!T1954)*INDEX(MassUnitsTable[],MATCH($R$3,MassUnitsTable[Mass Units],0),2), "")</f>
        <v/>
      </c>
      <c r="S1954" s="10"/>
    </row>
    <row r="1955" spans="1:19" x14ac:dyDescent="0.25">
      <c r="A1955" s="10"/>
      <c r="B1955" s="4" t="str">
        <f t="shared" si="155"/>
        <v/>
      </c>
      <c r="C1955" s="5" t="str">
        <f t="shared" si="156"/>
        <v/>
      </c>
      <c r="D1955" s="5" t="str">
        <f t="shared" si="157"/>
        <v/>
      </c>
      <c r="E1955" s="5" t="str">
        <f t="shared" si="158"/>
        <v/>
      </c>
      <c r="F1955" s="5" t="str">
        <f>'CALC | Main Engine'!$B1955</f>
        <v/>
      </c>
      <c r="G1955" s="27" t="str">
        <f>'CALC | Main Engine'!$C1955</f>
        <v/>
      </c>
      <c r="H1955" s="6" t="str">
        <f>'CALC | Main Engine'!$E1955</f>
        <v/>
      </c>
      <c r="I1955" s="34" t="str">
        <f>IFERROR('CALC | Main Engine'!$F1955*INDEX(MassUnitsTable[],MATCH($R$3,MassUnitsTable[Mass Units],0),2), "")</f>
        <v/>
      </c>
      <c r="J1955" s="27" t="str">
        <f>IFERROR('CALC | Booster'!$F1955*INDEX(MassUnitsTable[],MATCH($R$3,MassUnitsTable[Mass Units],0),2), "")</f>
        <v/>
      </c>
      <c r="K1955" s="32" t="str">
        <f t="shared" si="159"/>
        <v/>
      </c>
      <c r="L1955" s="34" t="str">
        <f>IFERROR(('CALC | Main Engine'!N1955+'CALC | Booster'!N1955)*INDEX(MassUnitsTable[],MATCH($R$3,MassUnitsTable[Mass Units],0),2), "")</f>
        <v/>
      </c>
      <c r="M1955" s="27" t="str">
        <f>IFERROR(('CALC | Main Engine'!O1955+'CALC | Booster'!O1955)*INDEX(MassUnitsTable[],MATCH($R$3,MassUnitsTable[Mass Units],0),2), "")</f>
        <v/>
      </c>
      <c r="N1955" s="27" t="str">
        <f>IFERROR(('CALC | Main Engine'!P1955+'CALC | Booster'!P1955)*INDEX(MassUnitsTable[],MATCH($R$3,MassUnitsTable[Mass Units],0),2), "")</f>
        <v/>
      </c>
      <c r="O1955" s="27" t="str">
        <f>IFERROR(('CALC | Main Engine'!Q1955+'CALC | Booster'!Q1955)*INDEX(MassUnitsTable[],MATCH($R$3,MassUnitsTable[Mass Units],0),2), "")</f>
        <v/>
      </c>
      <c r="P1955" s="27" t="str">
        <f>IFERROR(('CALC | Main Engine'!R1955+'CALC | Booster'!R1955)*INDEX(MassUnitsTable[],MATCH($R$3,MassUnitsTable[Mass Units],0),2), "")</f>
        <v/>
      </c>
      <c r="Q1955" s="27" t="str">
        <f>IFERROR(('CALC | Main Engine'!S1955+'CALC | Booster'!S1955)*INDEX(MassUnitsTable[],MATCH($R$3,MassUnitsTable[Mass Units],0),2), "")</f>
        <v/>
      </c>
      <c r="R1955" s="32" t="str">
        <f>IFERROR(('CALC | Main Engine'!T1955+'CALC | Booster'!T1955)*INDEX(MassUnitsTable[],MATCH($R$3,MassUnitsTable[Mass Units],0),2), "")</f>
        <v/>
      </c>
      <c r="S1955" s="10"/>
    </row>
    <row r="1956" spans="1:19" x14ac:dyDescent="0.25">
      <c r="A1956" s="10"/>
      <c r="B1956" s="4" t="str">
        <f t="shared" si="155"/>
        <v/>
      </c>
      <c r="C1956" s="5" t="str">
        <f t="shared" si="156"/>
        <v/>
      </c>
      <c r="D1956" s="5" t="str">
        <f t="shared" si="157"/>
        <v/>
      </c>
      <c r="E1956" s="5" t="str">
        <f t="shared" si="158"/>
        <v/>
      </c>
      <c r="F1956" s="5" t="str">
        <f>'CALC | Main Engine'!$B1956</f>
        <v/>
      </c>
      <c r="G1956" s="27" t="str">
        <f>'CALC | Main Engine'!$C1956</f>
        <v/>
      </c>
      <c r="H1956" s="6" t="str">
        <f>'CALC | Main Engine'!$E1956</f>
        <v/>
      </c>
      <c r="I1956" s="34" t="str">
        <f>IFERROR('CALC | Main Engine'!$F1956*INDEX(MassUnitsTable[],MATCH($R$3,MassUnitsTable[Mass Units],0),2), "")</f>
        <v/>
      </c>
      <c r="J1956" s="27" t="str">
        <f>IFERROR('CALC | Booster'!$F1956*INDEX(MassUnitsTable[],MATCH($R$3,MassUnitsTable[Mass Units],0),2), "")</f>
        <v/>
      </c>
      <c r="K1956" s="32" t="str">
        <f t="shared" si="159"/>
        <v/>
      </c>
      <c r="L1956" s="34" t="str">
        <f>IFERROR(('CALC | Main Engine'!N1956+'CALC | Booster'!N1956)*INDEX(MassUnitsTable[],MATCH($R$3,MassUnitsTable[Mass Units],0),2), "")</f>
        <v/>
      </c>
      <c r="M1956" s="27" t="str">
        <f>IFERROR(('CALC | Main Engine'!O1956+'CALC | Booster'!O1956)*INDEX(MassUnitsTable[],MATCH($R$3,MassUnitsTable[Mass Units],0),2), "")</f>
        <v/>
      </c>
      <c r="N1956" s="27" t="str">
        <f>IFERROR(('CALC | Main Engine'!P1956+'CALC | Booster'!P1956)*INDEX(MassUnitsTable[],MATCH($R$3,MassUnitsTable[Mass Units],0),2), "")</f>
        <v/>
      </c>
      <c r="O1956" s="27" t="str">
        <f>IFERROR(('CALC | Main Engine'!Q1956+'CALC | Booster'!Q1956)*INDEX(MassUnitsTable[],MATCH($R$3,MassUnitsTable[Mass Units],0),2), "")</f>
        <v/>
      </c>
      <c r="P1956" s="27" t="str">
        <f>IFERROR(('CALC | Main Engine'!R1956+'CALC | Booster'!R1956)*INDEX(MassUnitsTable[],MATCH($R$3,MassUnitsTable[Mass Units],0),2), "")</f>
        <v/>
      </c>
      <c r="Q1956" s="27" t="str">
        <f>IFERROR(('CALC | Main Engine'!S1956+'CALC | Booster'!S1956)*INDEX(MassUnitsTable[],MATCH($R$3,MassUnitsTable[Mass Units],0),2), "")</f>
        <v/>
      </c>
      <c r="R1956" s="32" t="str">
        <f>IFERROR(('CALC | Main Engine'!T1956+'CALC | Booster'!T1956)*INDEX(MassUnitsTable[],MATCH($R$3,MassUnitsTable[Mass Units],0),2), "")</f>
        <v/>
      </c>
      <c r="S1956" s="10"/>
    </row>
    <row r="1957" spans="1:19" x14ac:dyDescent="0.25">
      <c r="A1957" s="10"/>
      <c r="B1957" s="4" t="str">
        <f t="shared" si="155"/>
        <v/>
      </c>
      <c r="C1957" s="5" t="str">
        <f t="shared" si="156"/>
        <v/>
      </c>
      <c r="D1957" s="5" t="str">
        <f t="shared" si="157"/>
        <v/>
      </c>
      <c r="E1957" s="5" t="str">
        <f t="shared" si="158"/>
        <v/>
      </c>
      <c r="F1957" s="5" t="str">
        <f>'CALC | Main Engine'!$B1957</f>
        <v/>
      </c>
      <c r="G1957" s="27" t="str">
        <f>'CALC | Main Engine'!$C1957</f>
        <v/>
      </c>
      <c r="H1957" s="6" t="str">
        <f>'CALC | Main Engine'!$E1957</f>
        <v/>
      </c>
      <c r="I1957" s="34" t="str">
        <f>IFERROR('CALC | Main Engine'!$F1957*INDEX(MassUnitsTable[],MATCH($R$3,MassUnitsTable[Mass Units],0),2), "")</f>
        <v/>
      </c>
      <c r="J1957" s="27" t="str">
        <f>IFERROR('CALC | Booster'!$F1957*INDEX(MassUnitsTable[],MATCH($R$3,MassUnitsTable[Mass Units],0),2), "")</f>
        <v/>
      </c>
      <c r="K1957" s="32" t="str">
        <f t="shared" si="159"/>
        <v/>
      </c>
      <c r="L1957" s="34" t="str">
        <f>IFERROR(('CALC | Main Engine'!N1957+'CALC | Booster'!N1957)*INDEX(MassUnitsTable[],MATCH($R$3,MassUnitsTable[Mass Units],0),2), "")</f>
        <v/>
      </c>
      <c r="M1957" s="27" t="str">
        <f>IFERROR(('CALC | Main Engine'!O1957+'CALC | Booster'!O1957)*INDEX(MassUnitsTable[],MATCH($R$3,MassUnitsTable[Mass Units],0),2), "")</f>
        <v/>
      </c>
      <c r="N1957" s="27" t="str">
        <f>IFERROR(('CALC | Main Engine'!P1957+'CALC | Booster'!P1957)*INDEX(MassUnitsTable[],MATCH($R$3,MassUnitsTable[Mass Units],0),2), "")</f>
        <v/>
      </c>
      <c r="O1957" s="27" t="str">
        <f>IFERROR(('CALC | Main Engine'!Q1957+'CALC | Booster'!Q1957)*INDEX(MassUnitsTable[],MATCH($R$3,MassUnitsTable[Mass Units],0),2), "")</f>
        <v/>
      </c>
      <c r="P1957" s="27" t="str">
        <f>IFERROR(('CALC | Main Engine'!R1957+'CALC | Booster'!R1957)*INDEX(MassUnitsTable[],MATCH($R$3,MassUnitsTable[Mass Units],0),2), "")</f>
        <v/>
      </c>
      <c r="Q1957" s="27" t="str">
        <f>IFERROR(('CALC | Main Engine'!S1957+'CALC | Booster'!S1957)*INDEX(MassUnitsTable[],MATCH($R$3,MassUnitsTable[Mass Units],0),2), "")</f>
        <v/>
      </c>
      <c r="R1957" s="32" t="str">
        <f>IFERROR(('CALC | Main Engine'!T1957+'CALC | Booster'!T1957)*INDEX(MassUnitsTable[],MATCH($R$3,MassUnitsTable[Mass Units],0),2), "")</f>
        <v/>
      </c>
      <c r="S1957" s="10"/>
    </row>
    <row r="1958" spans="1:19" x14ac:dyDescent="0.25">
      <c r="A1958" s="10"/>
      <c r="B1958" s="4" t="str">
        <f t="shared" si="155"/>
        <v/>
      </c>
      <c r="C1958" s="5" t="str">
        <f t="shared" si="156"/>
        <v/>
      </c>
      <c r="D1958" s="5" t="str">
        <f t="shared" si="157"/>
        <v/>
      </c>
      <c r="E1958" s="5" t="str">
        <f t="shared" si="158"/>
        <v/>
      </c>
      <c r="F1958" s="5" t="str">
        <f>'CALC | Main Engine'!$B1958</f>
        <v/>
      </c>
      <c r="G1958" s="27" t="str">
        <f>'CALC | Main Engine'!$C1958</f>
        <v/>
      </c>
      <c r="H1958" s="6" t="str">
        <f>'CALC | Main Engine'!$E1958</f>
        <v/>
      </c>
      <c r="I1958" s="34" t="str">
        <f>IFERROR('CALC | Main Engine'!$F1958*INDEX(MassUnitsTable[],MATCH($R$3,MassUnitsTable[Mass Units],0),2), "")</f>
        <v/>
      </c>
      <c r="J1958" s="27" t="str">
        <f>IFERROR('CALC | Booster'!$F1958*INDEX(MassUnitsTable[],MATCH($R$3,MassUnitsTable[Mass Units],0),2), "")</f>
        <v/>
      </c>
      <c r="K1958" s="32" t="str">
        <f t="shared" si="159"/>
        <v/>
      </c>
      <c r="L1958" s="34" t="str">
        <f>IFERROR(('CALC | Main Engine'!N1958+'CALC | Booster'!N1958)*INDEX(MassUnitsTable[],MATCH($R$3,MassUnitsTable[Mass Units],0),2), "")</f>
        <v/>
      </c>
      <c r="M1958" s="27" t="str">
        <f>IFERROR(('CALC | Main Engine'!O1958+'CALC | Booster'!O1958)*INDEX(MassUnitsTable[],MATCH($R$3,MassUnitsTable[Mass Units],0),2), "")</f>
        <v/>
      </c>
      <c r="N1958" s="27" t="str">
        <f>IFERROR(('CALC | Main Engine'!P1958+'CALC | Booster'!P1958)*INDEX(MassUnitsTable[],MATCH($R$3,MassUnitsTable[Mass Units],0),2), "")</f>
        <v/>
      </c>
      <c r="O1958" s="27" t="str">
        <f>IFERROR(('CALC | Main Engine'!Q1958+'CALC | Booster'!Q1958)*INDEX(MassUnitsTable[],MATCH($R$3,MassUnitsTable[Mass Units],0),2), "")</f>
        <v/>
      </c>
      <c r="P1958" s="27" t="str">
        <f>IFERROR(('CALC | Main Engine'!R1958+'CALC | Booster'!R1958)*INDEX(MassUnitsTable[],MATCH($R$3,MassUnitsTable[Mass Units],0),2), "")</f>
        <v/>
      </c>
      <c r="Q1958" s="27" t="str">
        <f>IFERROR(('CALC | Main Engine'!S1958+'CALC | Booster'!S1958)*INDEX(MassUnitsTable[],MATCH($R$3,MassUnitsTable[Mass Units],0),2), "")</f>
        <v/>
      </c>
      <c r="R1958" s="32" t="str">
        <f>IFERROR(('CALC | Main Engine'!T1958+'CALC | Booster'!T1958)*INDEX(MassUnitsTable[],MATCH($R$3,MassUnitsTable[Mass Units],0),2), "")</f>
        <v/>
      </c>
      <c r="S1958" s="10"/>
    </row>
    <row r="1959" spans="1:19" x14ac:dyDescent="0.25">
      <c r="A1959" s="10"/>
      <c r="B1959" s="4" t="str">
        <f t="shared" si="155"/>
        <v/>
      </c>
      <c r="C1959" s="5" t="str">
        <f t="shared" si="156"/>
        <v/>
      </c>
      <c r="D1959" s="5" t="str">
        <f t="shared" si="157"/>
        <v/>
      </c>
      <c r="E1959" s="5" t="str">
        <f t="shared" si="158"/>
        <v/>
      </c>
      <c r="F1959" s="5" t="str">
        <f>'CALC | Main Engine'!$B1959</f>
        <v/>
      </c>
      <c r="G1959" s="27" t="str">
        <f>'CALC | Main Engine'!$C1959</f>
        <v/>
      </c>
      <c r="H1959" s="6" t="str">
        <f>'CALC | Main Engine'!$E1959</f>
        <v/>
      </c>
      <c r="I1959" s="34" t="str">
        <f>IFERROR('CALC | Main Engine'!$F1959*INDEX(MassUnitsTable[],MATCH($R$3,MassUnitsTable[Mass Units],0),2), "")</f>
        <v/>
      </c>
      <c r="J1959" s="27" t="str">
        <f>IFERROR('CALC | Booster'!$F1959*INDEX(MassUnitsTable[],MATCH($R$3,MassUnitsTable[Mass Units],0),2), "")</f>
        <v/>
      </c>
      <c r="K1959" s="32" t="str">
        <f t="shared" si="159"/>
        <v/>
      </c>
      <c r="L1959" s="34" t="str">
        <f>IFERROR(('CALC | Main Engine'!N1959+'CALC | Booster'!N1959)*INDEX(MassUnitsTable[],MATCH($R$3,MassUnitsTable[Mass Units],0),2), "")</f>
        <v/>
      </c>
      <c r="M1959" s="27" t="str">
        <f>IFERROR(('CALC | Main Engine'!O1959+'CALC | Booster'!O1959)*INDEX(MassUnitsTable[],MATCH($R$3,MassUnitsTable[Mass Units],0),2), "")</f>
        <v/>
      </c>
      <c r="N1959" s="27" t="str">
        <f>IFERROR(('CALC | Main Engine'!P1959+'CALC | Booster'!P1959)*INDEX(MassUnitsTable[],MATCH($R$3,MassUnitsTable[Mass Units],0),2), "")</f>
        <v/>
      </c>
      <c r="O1959" s="27" t="str">
        <f>IFERROR(('CALC | Main Engine'!Q1959+'CALC | Booster'!Q1959)*INDEX(MassUnitsTable[],MATCH($R$3,MassUnitsTable[Mass Units],0),2), "")</f>
        <v/>
      </c>
      <c r="P1959" s="27" t="str">
        <f>IFERROR(('CALC | Main Engine'!R1959+'CALC | Booster'!R1959)*INDEX(MassUnitsTable[],MATCH($R$3,MassUnitsTable[Mass Units],0),2), "")</f>
        <v/>
      </c>
      <c r="Q1959" s="27" t="str">
        <f>IFERROR(('CALC | Main Engine'!S1959+'CALC | Booster'!S1959)*INDEX(MassUnitsTable[],MATCH($R$3,MassUnitsTable[Mass Units],0),2), "")</f>
        <v/>
      </c>
      <c r="R1959" s="32" t="str">
        <f>IFERROR(('CALC | Main Engine'!T1959+'CALC | Booster'!T1959)*INDEX(MassUnitsTable[],MATCH($R$3,MassUnitsTable[Mass Units],0),2), "")</f>
        <v/>
      </c>
      <c r="S1959" s="10"/>
    </row>
    <row r="1960" spans="1:19" x14ac:dyDescent="0.25">
      <c r="A1960" s="10"/>
      <c r="B1960" s="4" t="str">
        <f t="shared" si="155"/>
        <v/>
      </c>
      <c r="C1960" s="5" t="str">
        <f t="shared" si="156"/>
        <v/>
      </c>
      <c r="D1960" s="5" t="str">
        <f t="shared" si="157"/>
        <v/>
      </c>
      <c r="E1960" s="5" t="str">
        <f t="shared" si="158"/>
        <v/>
      </c>
      <c r="F1960" s="5" t="str">
        <f>'CALC | Main Engine'!$B1960</f>
        <v/>
      </c>
      <c r="G1960" s="27" t="str">
        <f>'CALC | Main Engine'!$C1960</f>
        <v/>
      </c>
      <c r="H1960" s="6" t="str">
        <f>'CALC | Main Engine'!$E1960</f>
        <v/>
      </c>
      <c r="I1960" s="34" t="str">
        <f>IFERROR('CALC | Main Engine'!$F1960*INDEX(MassUnitsTable[],MATCH($R$3,MassUnitsTable[Mass Units],0),2), "")</f>
        <v/>
      </c>
      <c r="J1960" s="27" t="str">
        <f>IFERROR('CALC | Booster'!$F1960*INDEX(MassUnitsTable[],MATCH($R$3,MassUnitsTable[Mass Units],0),2), "")</f>
        <v/>
      </c>
      <c r="K1960" s="32" t="str">
        <f t="shared" si="159"/>
        <v/>
      </c>
      <c r="L1960" s="34" t="str">
        <f>IFERROR(('CALC | Main Engine'!N1960+'CALC | Booster'!N1960)*INDEX(MassUnitsTable[],MATCH($R$3,MassUnitsTable[Mass Units],0),2), "")</f>
        <v/>
      </c>
      <c r="M1960" s="27" t="str">
        <f>IFERROR(('CALC | Main Engine'!O1960+'CALC | Booster'!O1960)*INDEX(MassUnitsTable[],MATCH($R$3,MassUnitsTable[Mass Units],0),2), "")</f>
        <v/>
      </c>
      <c r="N1960" s="27" t="str">
        <f>IFERROR(('CALC | Main Engine'!P1960+'CALC | Booster'!P1960)*INDEX(MassUnitsTable[],MATCH($R$3,MassUnitsTable[Mass Units],0),2), "")</f>
        <v/>
      </c>
      <c r="O1960" s="27" t="str">
        <f>IFERROR(('CALC | Main Engine'!Q1960+'CALC | Booster'!Q1960)*INDEX(MassUnitsTable[],MATCH($R$3,MassUnitsTable[Mass Units],0),2), "")</f>
        <v/>
      </c>
      <c r="P1960" s="27" t="str">
        <f>IFERROR(('CALC | Main Engine'!R1960+'CALC | Booster'!R1960)*INDEX(MassUnitsTable[],MATCH($R$3,MassUnitsTable[Mass Units],0),2), "")</f>
        <v/>
      </c>
      <c r="Q1960" s="27" t="str">
        <f>IFERROR(('CALC | Main Engine'!S1960+'CALC | Booster'!S1960)*INDEX(MassUnitsTable[],MATCH($R$3,MassUnitsTable[Mass Units],0),2), "")</f>
        <v/>
      </c>
      <c r="R1960" s="32" t="str">
        <f>IFERROR(('CALC | Main Engine'!T1960+'CALC | Booster'!T1960)*INDEX(MassUnitsTable[],MATCH($R$3,MassUnitsTable[Mass Units],0),2), "")</f>
        <v/>
      </c>
      <c r="S1960" s="10"/>
    </row>
    <row r="1961" spans="1:19" x14ac:dyDescent="0.25">
      <c r="A1961" s="10"/>
      <c r="B1961" s="4" t="str">
        <f t="shared" si="155"/>
        <v/>
      </c>
      <c r="C1961" s="5" t="str">
        <f t="shared" si="156"/>
        <v/>
      </c>
      <c r="D1961" s="5" t="str">
        <f t="shared" si="157"/>
        <v/>
      </c>
      <c r="E1961" s="5" t="str">
        <f t="shared" si="158"/>
        <v/>
      </c>
      <c r="F1961" s="5" t="str">
        <f>'CALC | Main Engine'!$B1961</f>
        <v/>
      </c>
      <c r="G1961" s="27" t="str">
        <f>'CALC | Main Engine'!$C1961</f>
        <v/>
      </c>
      <c r="H1961" s="6" t="str">
        <f>'CALC | Main Engine'!$E1961</f>
        <v/>
      </c>
      <c r="I1961" s="34" t="str">
        <f>IFERROR('CALC | Main Engine'!$F1961*INDEX(MassUnitsTable[],MATCH($R$3,MassUnitsTable[Mass Units],0),2), "")</f>
        <v/>
      </c>
      <c r="J1961" s="27" t="str">
        <f>IFERROR('CALC | Booster'!$F1961*INDEX(MassUnitsTable[],MATCH($R$3,MassUnitsTable[Mass Units],0),2), "")</f>
        <v/>
      </c>
      <c r="K1961" s="32" t="str">
        <f t="shared" si="159"/>
        <v/>
      </c>
      <c r="L1961" s="34" t="str">
        <f>IFERROR(('CALC | Main Engine'!N1961+'CALC | Booster'!N1961)*INDEX(MassUnitsTable[],MATCH($R$3,MassUnitsTable[Mass Units],0),2), "")</f>
        <v/>
      </c>
      <c r="M1961" s="27" t="str">
        <f>IFERROR(('CALC | Main Engine'!O1961+'CALC | Booster'!O1961)*INDEX(MassUnitsTable[],MATCH($R$3,MassUnitsTable[Mass Units],0),2), "")</f>
        <v/>
      </c>
      <c r="N1961" s="27" t="str">
        <f>IFERROR(('CALC | Main Engine'!P1961+'CALC | Booster'!P1961)*INDEX(MassUnitsTable[],MATCH($R$3,MassUnitsTable[Mass Units],0),2), "")</f>
        <v/>
      </c>
      <c r="O1961" s="27" t="str">
        <f>IFERROR(('CALC | Main Engine'!Q1961+'CALC | Booster'!Q1961)*INDEX(MassUnitsTable[],MATCH($R$3,MassUnitsTable[Mass Units],0),2), "")</f>
        <v/>
      </c>
      <c r="P1961" s="27" t="str">
        <f>IFERROR(('CALC | Main Engine'!R1961+'CALC | Booster'!R1961)*INDEX(MassUnitsTable[],MATCH($R$3,MassUnitsTable[Mass Units],0),2), "")</f>
        <v/>
      </c>
      <c r="Q1961" s="27" t="str">
        <f>IFERROR(('CALC | Main Engine'!S1961+'CALC | Booster'!S1961)*INDEX(MassUnitsTable[],MATCH($R$3,MassUnitsTable[Mass Units],0),2), "")</f>
        <v/>
      </c>
      <c r="R1961" s="32" t="str">
        <f>IFERROR(('CALC | Main Engine'!T1961+'CALC | Booster'!T1961)*INDEX(MassUnitsTable[],MATCH($R$3,MassUnitsTable[Mass Units],0),2), "")</f>
        <v/>
      </c>
      <c r="S1961" s="10"/>
    </row>
    <row r="1962" spans="1:19" x14ac:dyDescent="0.25">
      <c r="A1962" s="10"/>
      <c r="B1962" s="4" t="str">
        <f t="shared" si="155"/>
        <v/>
      </c>
      <c r="C1962" s="5" t="str">
        <f t="shared" si="156"/>
        <v/>
      </c>
      <c r="D1962" s="5" t="str">
        <f t="shared" si="157"/>
        <v/>
      </c>
      <c r="E1962" s="5" t="str">
        <f t="shared" si="158"/>
        <v/>
      </c>
      <c r="F1962" s="5" t="str">
        <f>'CALC | Main Engine'!$B1962</f>
        <v/>
      </c>
      <c r="G1962" s="27" t="str">
        <f>'CALC | Main Engine'!$C1962</f>
        <v/>
      </c>
      <c r="H1962" s="6" t="str">
        <f>'CALC | Main Engine'!$E1962</f>
        <v/>
      </c>
      <c r="I1962" s="34" t="str">
        <f>IFERROR('CALC | Main Engine'!$F1962*INDEX(MassUnitsTable[],MATCH($R$3,MassUnitsTable[Mass Units],0),2), "")</f>
        <v/>
      </c>
      <c r="J1962" s="27" t="str">
        <f>IFERROR('CALC | Booster'!$F1962*INDEX(MassUnitsTable[],MATCH($R$3,MassUnitsTable[Mass Units],0),2), "")</f>
        <v/>
      </c>
      <c r="K1962" s="32" t="str">
        <f t="shared" si="159"/>
        <v/>
      </c>
      <c r="L1962" s="34" t="str">
        <f>IFERROR(('CALC | Main Engine'!N1962+'CALC | Booster'!N1962)*INDEX(MassUnitsTable[],MATCH($R$3,MassUnitsTable[Mass Units],0),2), "")</f>
        <v/>
      </c>
      <c r="M1962" s="27" t="str">
        <f>IFERROR(('CALC | Main Engine'!O1962+'CALC | Booster'!O1962)*INDEX(MassUnitsTable[],MATCH($R$3,MassUnitsTable[Mass Units],0),2), "")</f>
        <v/>
      </c>
      <c r="N1962" s="27" t="str">
        <f>IFERROR(('CALC | Main Engine'!P1962+'CALC | Booster'!P1962)*INDEX(MassUnitsTable[],MATCH($R$3,MassUnitsTable[Mass Units],0),2), "")</f>
        <v/>
      </c>
      <c r="O1962" s="27" t="str">
        <f>IFERROR(('CALC | Main Engine'!Q1962+'CALC | Booster'!Q1962)*INDEX(MassUnitsTable[],MATCH($R$3,MassUnitsTable[Mass Units],0),2), "")</f>
        <v/>
      </c>
      <c r="P1962" s="27" t="str">
        <f>IFERROR(('CALC | Main Engine'!R1962+'CALC | Booster'!R1962)*INDEX(MassUnitsTable[],MATCH($R$3,MassUnitsTable[Mass Units],0),2), "")</f>
        <v/>
      </c>
      <c r="Q1962" s="27" t="str">
        <f>IFERROR(('CALC | Main Engine'!S1962+'CALC | Booster'!S1962)*INDEX(MassUnitsTable[],MATCH($R$3,MassUnitsTable[Mass Units],0),2), "")</f>
        <v/>
      </c>
      <c r="R1962" s="32" t="str">
        <f>IFERROR(('CALC | Main Engine'!T1962+'CALC | Booster'!T1962)*INDEX(MassUnitsTable[],MATCH($R$3,MassUnitsTable[Mass Units],0),2), "")</f>
        <v/>
      </c>
      <c r="S1962" s="10"/>
    </row>
    <row r="1963" spans="1:19" x14ac:dyDescent="0.25">
      <c r="A1963" s="10"/>
      <c r="B1963" s="4" t="str">
        <f t="shared" si="155"/>
        <v/>
      </c>
      <c r="C1963" s="5" t="str">
        <f t="shared" si="156"/>
        <v/>
      </c>
      <c r="D1963" s="5" t="str">
        <f t="shared" si="157"/>
        <v/>
      </c>
      <c r="E1963" s="5" t="str">
        <f t="shared" si="158"/>
        <v/>
      </c>
      <c r="F1963" s="5" t="str">
        <f>'CALC | Main Engine'!$B1963</f>
        <v/>
      </c>
      <c r="G1963" s="27" t="str">
        <f>'CALC | Main Engine'!$C1963</f>
        <v/>
      </c>
      <c r="H1963" s="6" t="str">
        <f>'CALC | Main Engine'!$E1963</f>
        <v/>
      </c>
      <c r="I1963" s="34" t="str">
        <f>IFERROR('CALC | Main Engine'!$F1963*INDEX(MassUnitsTable[],MATCH($R$3,MassUnitsTable[Mass Units],0),2), "")</f>
        <v/>
      </c>
      <c r="J1963" s="27" t="str">
        <f>IFERROR('CALC | Booster'!$F1963*INDEX(MassUnitsTable[],MATCH($R$3,MassUnitsTable[Mass Units],0),2), "")</f>
        <v/>
      </c>
      <c r="K1963" s="32" t="str">
        <f t="shared" si="159"/>
        <v/>
      </c>
      <c r="L1963" s="34" t="str">
        <f>IFERROR(('CALC | Main Engine'!N1963+'CALC | Booster'!N1963)*INDEX(MassUnitsTable[],MATCH($R$3,MassUnitsTable[Mass Units],0),2), "")</f>
        <v/>
      </c>
      <c r="M1963" s="27" t="str">
        <f>IFERROR(('CALC | Main Engine'!O1963+'CALC | Booster'!O1963)*INDEX(MassUnitsTable[],MATCH($R$3,MassUnitsTable[Mass Units],0),2), "")</f>
        <v/>
      </c>
      <c r="N1963" s="27" t="str">
        <f>IFERROR(('CALC | Main Engine'!P1963+'CALC | Booster'!P1963)*INDEX(MassUnitsTable[],MATCH($R$3,MassUnitsTable[Mass Units],0),2), "")</f>
        <v/>
      </c>
      <c r="O1963" s="27" t="str">
        <f>IFERROR(('CALC | Main Engine'!Q1963+'CALC | Booster'!Q1963)*INDEX(MassUnitsTable[],MATCH($R$3,MassUnitsTable[Mass Units],0),2), "")</f>
        <v/>
      </c>
      <c r="P1963" s="27" t="str">
        <f>IFERROR(('CALC | Main Engine'!R1963+'CALC | Booster'!R1963)*INDEX(MassUnitsTable[],MATCH($R$3,MassUnitsTable[Mass Units],0),2), "")</f>
        <v/>
      </c>
      <c r="Q1963" s="27" t="str">
        <f>IFERROR(('CALC | Main Engine'!S1963+'CALC | Booster'!S1963)*INDEX(MassUnitsTable[],MATCH($R$3,MassUnitsTable[Mass Units],0),2), "")</f>
        <v/>
      </c>
      <c r="R1963" s="32" t="str">
        <f>IFERROR(('CALC | Main Engine'!T1963+'CALC | Booster'!T1963)*INDEX(MassUnitsTable[],MATCH($R$3,MassUnitsTable[Mass Units],0),2), "")</f>
        <v/>
      </c>
      <c r="S1963" s="10"/>
    </row>
    <row r="1964" spans="1:19" x14ac:dyDescent="0.25">
      <c r="A1964" s="10"/>
      <c r="B1964" s="4" t="str">
        <f t="shared" si="155"/>
        <v/>
      </c>
      <c r="C1964" s="5" t="str">
        <f t="shared" si="156"/>
        <v/>
      </c>
      <c r="D1964" s="5" t="str">
        <f t="shared" si="157"/>
        <v/>
      </c>
      <c r="E1964" s="5" t="str">
        <f t="shared" si="158"/>
        <v/>
      </c>
      <c r="F1964" s="5" t="str">
        <f>'CALC | Main Engine'!$B1964</f>
        <v/>
      </c>
      <c r="G1964" s="27" t="str">
        <f>'CALC | Main Engine'!$C1964</f>
        <v/>
      </c>
      <c r="H1964" s="6" t="str">
        <f>'CALC | Main Engine'!$E1964</f>
        <v/>
      </c>
      <c r="I1964" s="34" t="str">
        <f>IFERROR('CALC | Main Engine'!$F1964*INDEX(MassUnitsTable[],MATCH($R$3,MassUnitsTable[Mass Units],0),2), "")</f>
        <v/>
      </c>
      <c r="J1964" s="27" t="str">
        <f>IFERROR('CALC | Booster'!$F1964*INDEX(MassUnitsTable[],MATCH($R$3,MassUnitsTable[Mass Units],0),2), "")</f>
        <v/>
      </c>
      <c r="K1964" s="32" t="str">
        <f t="shared" si="159"/>
        <v/>
      </c>
      <c r="L1964" s="34" t="str">
        <f>IFERROR(('CALC | Main Engine'!N1964+'CALC | Booster'!N1964)*INDEX(MassUnitsTable[],MATCH($R$3,MassUnitsTable[Mass Units],0),2), "")</f>
        <v/>
      </c>
      <c r="M1964" s="27" t="str">
        <f>IFERROR(('CALC | Main Engine'!O1964+'CALC | Booster'!O1964)*INDEX(MassUnitsTable[],MATCH($R$3,MassUnitsTable[Mass Units],0),2), "")</f>
        <v/>
      </c>
      <c r="N1964" s="27" t="str">
        <f>IFERROR(('CALC | Main Engine'!P1964+'CALC | Booster'!P1964)*INDEX(MassUnitsTable[],MATCH($R$3,MassUnitsTable[Mass Units],0),2), "")</f>
        <v/>
      </c>
      <c r="O1964" s="27" t="str">
        <f>IFERROR(('CALC | Main Engine'!Q1964+'CALC | Booster'!Q1964)*INDEX(MassUnitsTable[],MATCH($R$3,MassUnitsTable[Mass Units],0),2), "")</f>
        <v/>
      </c>
      <c r="P1964" s="27" t="str">
        <f>IFERROR(('CALC | Main Engine'!R1964+'CALC | Booster'!R1964)*INDEX(MassUnitsTable[],MATCH($R$3,MassUnitsTable[Mass Units],0),2), "")</f>
        <v/>
      </c>
      <c r="Q1964" s="27" t="str">
        <f>IFERROR(('CALC | Main Engine'!S1964+'CALC | Booster'!S1964)*INDEX(MassUnitsTable[],MATCH($R$3,MassUnitsTable[Mass Units],0),2), "")</f>
        <v/>
      </c>
      <c r="R1964" s="32" t="str">
        <f>IFERROR(('CALC | Main Engine'!T1964+'CALC | Booster'!T1964)*INDEX(MassUnitsTable[],MATCH($R$3,MassUnitsTable[Mass Units],0),2), "")</f>
        <v/>
      </c>
      <c r="S1964" s="10"/>
    </row>
    <row r="1965" spans="1:19" x14ac:dyDescent="0.25">
      <c r="A1965" s="10"/>
      <c r="B1965" s="4" t="str">
        <f t="shared" si="155"/>
        <v/>
      </c>
      <c r="C1965" s="5" t="str">
        <f t="shared" si="156"/>
        <v/>
      </c>
      <c r="D1965" s="5" t="str">
        <f t="shared" si="157"/>
        <v/>
      </c>
      <c r="E1965" s="5" t="str">
        <f t="shared" si="158"/>
        <v/>
      </c>
      <c r="F1965" s="5" t="str">
        <f>'CALC | Main Engine'!$B1965</f>
        <v/>
      </c>
      <c r="G1965" s="27" t="str">
        <f>'CALC | Main Engine'!$C1965</f>
        <v/>
      </c>
      <c r="H1965" s="6" t="str">
        <f>'CALC | Main Engine'!$E1965</f>
        <v/>
      </c>
      <c r="I1965" s="34" t="str">
        <f>IFERROR('CALC | Main Engine'!$F1965*INDEX(MassUnitsTable[],MATCH($R$3,MassUnitsTable[Mass Units],0),2), "")</f>
        <v/>
      </c>
      <c r="J1965" s="27" t="str">
        <f>IFERROR('CALC | Booster'!$F1965*INDEX(MassUnitsTable[],MATCH($R$3,MassUnitsTable[Mass Units],0),2), "")</f>
        <v/>
      </c>
      <c r="K1965" s="32" t="str">
        <f t="shared" si="159"/>
        <v/>
      </c>
      <c r="L1965" s="34" t="str">
        <f>IFERROR(('CALC | Main Engine'!N1965+'CALC | Booster'!N1965)*INDEX(MassUnitsTable[],MATCH($R$3,MassUnitsTable[Mass Units],0),2), "")</f>
        <v/>
      </c>
      <c r="M1965" s="27" t="str">
        <f>IFERROR(('CALC | Main Engine'!O1965+'CALC | Booster'!O1965)*INDEX(MassUnitsTable[],MATCH($R$3,MassUnitsTable[Mass Units],0),2), "")</f>
        <v/>
      </c>
      <c r="N1965" s="27" t="str">
        <f>IFERROR(('CALC | Main Engine'!P1965+'CALC | Booster'!P1965)*INDEX(MassUnitsTable[],MATCH($R$3,MassUnitsTable[Mass Units],0),2), "")</f>
        <v/>
      </c>
      <c r="O1965" s="27" t="str">
        <f>IFERROR(('CALC | Main Engine'!Q1965+'CALC | Booster'!Q1965)*INDEX(MassUnitsTable[],MATCH($R$3,MassUnitsTable[Mass Units],0),2), "")</f>
        <v/>
      </c>
      <c r="P1965" s="27" t="str">
        <f>IFERROR(('CALC | Main Engine'!R1965+'CALC | Booster'!R1965)*INDEX(MassUnitsTable[],MATCH($R$3,MassUnitsTable[Mass Units],0),2), "")</f>
        <v/>
      </c>
      <c r="Q1965" s="27" t="str">
        <f>IFERROR(('CALC | Main Engine'!S1965+'CALC | Booster'!S1965)*INDEX(MassUnitsTable[],MATCH($R$3,MassUnitsTable[Mass Units],0),2), "")</f>
        <v/>
      </c>
      <c r="R1965" s="32" t="str">
        <f>IFERROR(('CALC | Main Engine'!T1965+'CALC | Booster'!T1965)*INDEX(MassUnitsTable[],MATCH($R$3,MassUnitsTable[Mass Units],0),2), "")</f>
        <v/>
      </c>
      <c r="S1965" s="10"/>
    </row>
    <row r="1966" spans="1:19" x14ac:dyDescent="0.25">
      <c r="A1966" s="10"/>
      <c r="B1966" s="4" t="str">
        <f t="shared" si="155"/>
        <v/>
      </c>
      <c r="C1966" s="5" t="str">
        <f t="shared" si="156"/>
        <v/>
      </c>
      <c r="D1966" s="5" t="str">
        <f t="shared" si="157"/>
        <v/>
      </c>
      <c r="E1966" s="5" t="str">
        <f t="shared" si="158"/>
        <v/>
      </c>
      <c r="F1966" s="5" t="str">
        <f>'CALC | Main Engine'!$B1966</f>
        <v/>
      </c>
      <c r="G1966" s="27" t="str">
        <f>'CALC | Main Engine'!$C1966</f>
        <v/>
      </c>
      <c r="H1966" s="6" t="str">
        <f>'CALC | Main Engine'!$E1966</f>
        <v/>
      </c>
      <c r="I1966" s="34" t="str">
        <f>IFERROR('CALC | Main Engine'!$F1966*INDEX(MassUnitsTable[],MATCH($R$3,MassUnitsTable[Mass Units],0),2), "")</f>
        <v/>
      </c>
      <c r="J1966" s="27" t="str">
        <f>IFERROR('CALC | Booster'!$F1966*INDEX(MassUnitsTable[],MATCH($R$3,MassUnitsTable[Mass Units],0),2), "")</f>
        <v/>
      </c>
      <c r="K1966" s="32" t="str">
        <f t="shared" si="159"/>
        <v/>
      </c>
      <c r="L1966" s="34" t="str">
        <f>IFERROR(('CALC | Main Engine'!N1966+'CALC | Booster'!N1966)*INDEX(MassUnitsTable[],MATCH($R$3,MassUnitsTable[Mass Units],0),2), "")</f>
        <v/>
      </c>
      <c r="M1966" s="27" t="str">
        <f>IFERROR(('CALC | Main Engine'!O1966+'CALC | Booster'!O1966)*INDEX(MassUnitsTable[],MATCH($R$3,MassUnitsTable[Mass Units],0),2), "")</f>
        <v/>
      </c>
      <c r="N1966" s="27" t="str">
        <f>IFERROR(('CALC | Main Engine'!P1966+'CALC | Booster'!P1966)*INDEX(MassUnitsTable[],MATCH($R$3,MassUnitsTable[Mass Units],0),2), "")</f>
        <v/>
      </c>
      <c r="O1966" s="27" t="str">
        <f>IFERROR(('CALC | Main Engine'!Q1966+'CALC | Booster'!Q1966)*INDEX(MassUnitsTable[],MATCH($R$3,MassUnitsTable[Mass Units],0),2), "")</f>
        <v/>
      </c>
      <c r="P1966" s="27" t="str">
        <f>IFERROR(('CALC | Main Engine'!R1966+'CALC | Booster'!R1966)*INDEX(MassUnitsTable[],MATCH($R$3,MassUnitsTable[Mass Units],0),2), "")</f>
        <v/>
      </c>
      <c r="Q1966" s="27" t="str">
        <f>IFERROR(('CALC | Main Engine'!S1966+'CALC | Booster'!S1966)*INDEX(MassUnitsTable[],MATCH($R$3,MassUnitsTable[Mass Units],0),2), "")</f>
        <v/>
      </c>
      <c r="R1966" s="32" t="str">
        <f>IFERROR(('CALC | Main Engine'!T1966+'CALC | Booster'!T1966)*INDEX(MassUnitsTable[],MATCH($R$3,MassUnitsTable[Mass Units],0),2), "")</f>
        <v/>
      </c>
      <c r="S1966" s="10"/>
    </row>
    <row r="1967" spans="1:19" x14ac:dyDescent="0.25">
      <c r="A1967" s="10"/>
      <c r="B1967" s="4" t="str">
        <f t="shared" si="155"/>
        <v/>
      </c>
      <c r="C1967" s="5" t="str">
        <f t="shared" si="156"/>
        <v/>
      </c>
      <c r="D1967" s="5" t="str">
        <f t="shared" si="157"/>
        <v/>
      </c>
      <c r="E1967" s="5" t="str">
        <f t="shared" si="158"/>
        <v/>
      </c>
      <c r="F1967" s="5" t="str">
        <f>'CALC | Main Engine'!$B1967</f>
        <v/>
      </c>
      <c r="G1967" s="27" t="str">
        <f>'CALC | Main Engine'!$C1967</f>
        <v/>
      </c>
      <c r="H1967" s="6" t="str">
        <f>'CALC | Main Engine'!$E1967</f>
        <v/>
      </c>
      <c r="I1967" s="34" t="str">
        <f>IFERROR('CALC | Main Engine'!$F1967*INDEX(MassUnitsTable[],MATCH($R$3,MassUnitsTable[Mass Units],0),2), "")</f>
        <v/>
      </c>
      <c r="J1967" s="27" t="str">
        <f>IFERROR('CALC | Booster'!$F1967*INDEX(MassUnitsTable[],MATCH($R$3,MassUnitsTable[Mass Units],0),2), "")</f>
        <v/>
      </c>
      <c r="K1967" s="32" t="str">
        <f t="shared" si="159"/>
        <v/>
      </c>
      <c r="L1967" s="34" t="str">
        <f>IFERROR(('CALC | Main Engine'!N1967+'CALC | Booster'!N1967)*INDEX(MassUnitsTable[],MATCH($R$3,MassUnitsTable[Mass Units],0),2), "")</f>
        <v/>
      </c>
      <c r="M1967" s="27" t="str">
        <f>IFERROR(('CALC | Main Engine'!O1967+'CALC | Booster'!O1967)*INDEX(MassUnitsTable[],MATCH($R$3,MassUnitsTable[Mass Units],0),2), "")</f>
        <v/>
      </c>
      <c r="N1967" s="27" t="str">
        <f>IFERROR(('CALC | Main Engine'!P1967+'CALC | Booster'!P1967)*INDEX(MassUnitsTable[],MATCH($R$3,MassUnitsTable[Mass Units],0),2), "")</f>
        <v/>
      </c>
      <c r="O1967" s="27" t="str">
        <f>IFERROR(('CALC | Main Engine'!Q1967+'CALC | Booster'!Q1967)*INDEX(MassUnitsTable[],MATCH($R$3,MassUnitsTable[Mass Units],0),2), "")</f>
        <v/>
      </c>
      <c r="P1967" s="27" t="str">
        <f>IFERROR(('CALC | Main Engine'!R1967+'CALC | Booster'!R1967)*INDEX(MassUnitsTable[],MATCH($R$3,MassUnitsTable[Mass Units],0),2), "")</f>
        <v/>
      </c>
      <c r="Q1967" s="27" t="str">
        <f>IFERROR(('CALC | Main Engine'!S1967+'CALC | Booster'!S1967)*INDEX(MassUnitsTable[],MATCH($R$3,MassUnitsTable[Mass Units],0),2), "")</f>
        <v/>
      </c>
      <c r="R1967" s="32" t="str">
        <f>IFERROR(('CALC | Main Engine'!T1967+'CALC | Booster'!T1967)*INDEX(MassUnitsTable[],MATCH($R$3,MassUnitsTable[Mass Units],0),2), "")</f>
        <v/>
      </c>
      <c r="S1967" s="10"/>
    </row>
    <row r="1968" spans="1:19" x14ac:dyDescent="0.25">
      <c r="A1968" s="10"/>
      <c r="B1968" s="4" t="str">
        <f t="shared" si="155"/>
        <v/>
      </c>
      <c r="C1968" s="5" t="str">
        <f t="shared" si="156"/>
        <v/>
      </c>
      <c r="D1968" s="5" t="str">
        <f t="shared" si="157"/>
        <v/>
      </c>
      <c r="E1968" s="5" t="str">
        <f t="shared" si="158"/>
        <v/>
      </c>
      <c r="F1968" s="5" t="str">
        <f>'CALC | Main Engine'!$B1968</f>
        <v/>
      </c>
      <c r="G1968" s="27" t="str">
        <f>'CALC | Main Engine'!$C1968</f>
        <v/>
      </c>
      <c r="H1968" s="6" t="str">
        <f>'CALC | Main Engine'!$E1968</f>
        <v/>
      </c>
      <c r="I1968" s="34" t="str">
        <f>IFERROR('CALC | Main Engine'!$F1968*INDEX(MassUnitsTable[],MATCH($R$3,MassUnitsTable[Mass Units],0),2), "")</f>
        <v/>
      </c>
      <c r="J1968" s="27" t="str">
        <f>IFERROR('CALC | Booster'!$F1968*INDEX(MassUnitsTable[],MATCH($R$3,MassUnitsTable[Mass Units],0),2), "")</f>
        <v/>
      </c>
      <c r="K1968" s="32" t="str">
        <f t="shared" si="159"/>
        <v/>
      </c>
      <c r="L1968" s="34" t="str">
        <f>IFERROR(('CALC | Main Engine'!N1968+'CALC | Booster'!N1968)*INDEX(MassUnitsTable[],MATCH($R$3,MassUnitsTable[Mass Units],0),2), "")</f>
        <v/>
      </c>
      <c r="M1968" s="27" t="str">
        <f>IFERROR(('CALC | Main Engine'!O1968+'CALC | Booster'!O1968)*INDEX(MassUnitsTable[],MATCH($R$3,MassUnitsTable[Mass Units],0),2), "")</f>
        <v/>
      </c>
      <c r="N1968" s="27" t="str">
        <f>IFERROR(('CALC | Main Engine'!P1968+'CALC | Booster'!P1968)*INDEX(MassUnitsTable[],MATCH($R$3,MassUnitsTable[Mass Units],0),2), "")</f>
        <v/>
      </c>
      <c r="O1968" s="27" t="str">
        <f>IFERROR(('CALC | Main Engine'!Q1968+'CALC | Booster'!Q1968)*INDEX(MassUnitsTable[],MATCH($R$3,MassUnitsTable[Mass Units],0),2), "")</f>
        <v/>
      </c>
      <c r="P1968" s="27" t="str">
        <f>IFERROR(('CALC | Main Engine'!R1968+'CALC | Booster'!R1968)*INDEX(MassUnitsTable[],MATCH($R$3,MassUnitsTable[Mass Units],0),2), "")</f>
        <v/>
      </c>
      <c r="Q1968" s="27" t="str">
        <f>IFERROR(('CALC | Main Engine'!S1968+'CALC | Booster'!S1968)*INDEX(MassUnitsTable[],MATCH($R$3,MassUnitsTable[Mass Units],0),2), "")</f>
        <v/>
      </c>
      <c r="R1968" s="32" t="str">
        <f>IFERROR(('CALC | Main Engine'!T1968+'CALC | Booster'!T1968)*INDEX(MassUnitsTable[],MATCH($R$3,MassUnitsTable[Mass Units],0),2), "")</f>
        <v/>
      </c>
      <c r="S1968" s="10"/>
    </row>
    <row r="1969" spans="1:19" x14ac:dyDescent="0.25">
      <c r="A1969" s="10"/>
      <c r="B1969" s="4" t="str">
        <f t="shared" si="155"/>
        <v/>
      </c>
      <c r="C1969" s="5" t="str">
        <f t="shared" si="156"/>
        <v/>
      </c>
      <c r="D1969" s="5" t="str">
        <f t="shared" si="157"/>
        <v/>
      </c>
      <c r="E1969" s="5" t="str">
        <f t="shared" si="158"/>
        <v/>
      </c>
      <c r="F1969" s="5" t="str">
        <f>'CALC | Main Engine'!$B1969</f>
        <v/>
      </c>
      <c r="G1969" s="27" t="str">
        <f>'CALC | Main Engine'!$C1969</f>
        <v/>
      </c>
      <c r="H1969" s="6" t="str">
        <f>'CALC | Main Engine'!$E1969</f>
        <v/>
      </c>
      <c r="I1969" s="34" t="str">
        <f>IFERROR('CALC | Main Engine'!$F1969*INDEX(MassUnitsTable[],MATCH($R$3,MassUnitsTable[Mass Units],0),2), "")</f>
        <v/>
      </c>
      <c r="J1969" s="27" t="str">
        <f>IFERROR('CALC | Booster'!$F1969*INDEX(MassUnitsTable[],MATCH($R$3,MassUnitsTable[Mass Units],0),2), "")</f>
        <v/>
      </c>
      <c r="K1969" s="32" t="str">
        <f t="shared" si="159"/>
        <v/>
      </c>
      <c r="L1969" s="34" t="str">
        <f>IFERROR(('CALC | Main Engine'!N1969+'CALC | Booster'!N1969)*INDEX(MassUnitsTable[],MATCH($R$3,MassUnitsTable[Mass Units],0),2), "")</f>
        <v/>
      </c>
      <c r="M1969" s="27" t="str">
        <f>IFERROR(('CALC | Main Engine'!O1969+'CALC | Booster'!O1969)*INDEX(MassUnitsTable[],MATCH($R$3,MassUnitsTable[Mass Units],0),2), "")</f>
        <v/>
      </c>
      <c r="N1969" s="27" t="str">
        <f>IFERROR(('CALC | Main Engine'!P1969+'CALC | Booster'!P1969)*INDEX(MassUnitsTable[],MATCH($R$3,MassUnitsTable[Mass Units],0),2), "")</f>
        <v/>
      </c>
      <c r="O1969" s="27" t="str">
        <f>IFERROR(('CALC | Main Engine'!Q1969+'CALC | Booster'!Q1969)*INDEX(MassUnitsTable[],MATCH($R$3,MassUnitsTable[Mass Units],0),2), "")</f>
        <v/>
      </c>
      <c r="P1969" s="27" t="str">
        <f>IFERROR(('CALC | Main Engine'!R1969+'CALC | Booster'!R1969)*INDEX(MassUnitsTable[],MATCH($R$3,MassUnitsTable[Mass Units],0),2), "")</f>
        <v/>
      </c>
      <c r="Q1969" s="27" t="str">
        <f>IFERROR(('CALC | Main Engine'!S1969+'CALC | Booster'!S1969)*INDEX(MassUnitsTable[],MATCH($R$3,MassUnitsTable[Mass Units],0),2), "")</f>
        <v/>
      </c>
      <c r="R1969" s="32" t="str">
        <f>IFERROR(('CALC | Main Engine'!T1969+'CALC | Booster'!T1969)*INDEX(MassUnitsTable[],MATCH($R$3,MassUnitsTable[Mass Units],0),2), "")</f>
        <v/>
      </c>
      <c r="S1969" s="10"/>
    </row>
    <row r="1970" spans="1:19" x14ac:dyDescent="0.25">
      <c r="A1970" s="10"/>
      <c r="B1970" s="4" t="str">
        <f t="shared" si="155"/>
        <v/>
      </c>
      <c r="C1970" s="5" t="str">
        <f t="shared" si="156"/>
        <v/>
      </c>
      <c r="D1970" s="5" t="str">
        <f t="shared" si="157"/>
        <v/>
      </c>
      <c r="E1970" s="5" t="str">
        <f t="shared" si="158"/>
        <v/>
      </c>
      <c r="F1970" s="5" t="str">
        <f>'CALC | Main Engine'!$B1970</f>
        <v/>
      </c>
      <c r="G1970" s="27" t="str">
        <f>'CALC | Main Engine'!$C1970</f>
        <v/>
      </c>
      <c r="H1970" s="6" t="str">
        <f>'CALC | Main Engine'!$E1970</f>
        <v/>
      </c>
      <c r="I1970" s="34" t="str">
        <f>IFERROR('CALC | Main Engine'!$F1970*INDEX(MassUnitsTable[],MATCH($R$3,MassUnitsTable[Mass Units],0),2), "")</f>
        <v/>
      </c>
      <c r="J1970" s="27" t="str">
        <f>IFERROR('CALC | Booster'!$F1970*INDEX(MassUnitsTable[],MATCH($R$3,MassUnitsTable[Mass Units],0),2), "")</f>
        <v/>
      </c>
      <c r="K1970" s="32" t="str">
        <f t="shared" si="159"/>
        <v/>
      </c>
      <c r="L1970" s="34" t="str">
        <f>IFERROR(('CALC | Main Engine'!N1970+'CALC | Booster'!N1970)*INDEX(MassUnitsTable[],MATCH($R$3,MassUnitsTable[Mass Units],0),2), "")</f>
        <v/>
      </c>
      <c r="M1970" s="27" t="str">
        <f>IFERROR(('CALC | Main Engine'!O1970+'CALC | Booster'!O1970)*INDEX(MassUnitsTable[],MATCH($R$3,MassUnitsTable[Mass Units],0),2), "")</f>
        <v/>
      </c>
      <c r="N1970" s="27" t="str">
        <f>IFERROR(('CALC | Main Engine'!P1970+'CALC | Booster'!P1970)*INDEX(MassUnitsTable[],MATCH($R$3,MassUnitsTable[Mass Units],0),2), "")</f>
        <v/>
      </c>
      <c r="O1970" s="27" t="str">
        <f>IFERROR(('CALC | Main Engine'!Q1970+'CALC | Booster'!Q1970)*INDEX(MassUnitsTable[],MATCH($R$3,MassUnitsTable[Mass Units],0),2), "")</f>
        <v/>
      </c>
      <c r="P1970" s="27" t="str">
        <f>IFERROR(('CALC | Main Engine'!R1970+'CALC | Booster'!R1970)*INDEX(MassUnitsTable[],MATCH($R$3,MassUnitsTable[Mass Units],0),2), "")</f>
        <v/>
      </c>
      <c r="Q1970" s="27" t="str">
        <f>IFERROR(('CALC | Main Engine'!S1970+'CALC | Booster'!S1970)*INDEX(MassUnitsTable[],MATCH($R$3,MassUnitsTable[Mass Units],0),2), "")</f>
        <v/>
      </c>
      <c r="R1970" s="32" t="str">
        <f>IFERROR(('CALC | Main Engine'!T1970+'CALC | Booster'!T1970)*INDEX(MassUnitsTable[],MATCH($R$3,MassUnitsTable[Mass Units],0),2), "")</f>
        <v/>
      </c>
      <c r="S1970" s="10"/>
    </row>
    <row r="1971" spans="1:19" x14ac:dyDescent="0.25">
      <c r="A1971" s="10"/>
      <c r="B1971" s="4" t="str">
        <f t="shared" si="155"/>
        <v/>
      </c>
      <c r="C1971" s="5" t="str">
        <f t="shared" si="156"/>
        <v/>
      </c>
      <c r="D1971" s="5" t="str">
        <f t="shared" si="157"/>
        <v/>
      </c>
      <c r="E1971" s="5" t="str">
        <f t="shared" si="158"/>
        <v/>
      </c>
      <c r="F1971" s="5" t="str">
        <f>'CALC | Main Engine'!$B1971</f>
        <v/>
      </c>
      <c r="G1971" s="27" t="str">
        <f>'CALC | Main Engine'!$C1971</f>
        <v/>
      </c>
      <c r="H1971" s="6" t="str">
        <f>'CALC | Main Engine'!$E1971</f>
        <v/>
      </c>
      <c r="I1971" s="34" t="str">
        <f>IFERROR('CALC | Main Engine'!$F1971*INDEX(MassUnitsTable[],MATCH($R$3,MassUnitsTable[Mass Units],0),2), "")</f>
        <v/>
      </c>
      <c r="J1971" s="27" t="str">
        <f>IFERROR('CALC | Booster'!$F1971*INDEX(MassUnitsTable[],MATCH($R$3,MassUnitsTable[Mass Units],0),2), "")</f>
        <v/>
      </c>
      <c r="K1971" s="32" t="str">
        <f t="shared" si="159"/>
        <v/>
      </c>
      <c r="L1971" s="34" t="str">
        <f>IFERROR(('CALC | Main Engine'!N1971+'CALC | Booster'!N1971)*INDEX(MassUnitsTable[],MATCH($R$3,MassUnitsTable[Mass Units],0),2), "")</f>
        <v/>
      </c>
      <c r="M1971" s="27" t="str">
        <f>IFERROR(('CALC | Main Engine'!O1971+'CALC | Booster'!O1971)*INDEX(MassUnitsTable[],MATCH($R$3,MassUnitsTable[Mass Units],0),2), "")</f>
        <v/>
      </c>
      <c r="N1971" s="27" t="str">
        <f>IFERROR(('CALC | Main Engine'!P1971+'CALC | Booster'!P1971)*INDEX(MassUnitsTable[],MATCH($R$3,MassUnitsTable[Mass Units],0),2), "")</f>
        <v/>
      </c>
      <c r="O1971" s="27" t="str">
        <f>IFERROR(('CALC | Main Engine'!Q1971+'CALC | Booster'!Q1971)*INDEX(MassUnitsTable[],MATCH($R$3,MassUnitsTable[Mass Units],0),2), "")</f>
        <v/>
      </c>
      <c r="P1971" s="27" t="str">
        <f>IFERROR(('CALC | Main Engine'!R1971+'CALC | Booster'!R1971)*INDEX(MassUnitsTable[],MATCH($R$3,MassUnitsTable[Mass Units],0),2), "")</f>
        <v/>
      </c>
      <c r="Q1971" s="27" t="str">
        <f>IFERROR(('CALC | Main Engine'!S1971+'CALC | Booster'!S1971)*INDEX(MassUnitsTable[],MATCH($R$3,MassUnitsTable[Mass Units],0),2), "")</f>
        <v/>
      </c>
      <c r="R1971" s="32" t="str">
        <f>IFERROR(('CALC | Main Engine'!T1971+'CALC | Booster'!T1971)*INDEX(MassUnitsTable[],MATCH($R$3,MassUnitsTable[Mass Units],0),2), "")</f>
        <v/>
      </c>
      <c r="S1971" s="10"/>
    </row>
    <row r="1972" spans="1:19" x14ac:dyDescent="0.25">
      <c r="A1972" s="10"/>
      <c r="B1972" s="4" t="str">
        <f t="shared" si="155"/>
        <v/>
      </c>
      <c r="C1972" s="5" t="str">
        <f t="shared" si="156"/>
        <v/>
      </c>
      <c r="D1972" s="5" t="str">
        <f t="shared" si="157"/>
        <v/>
      </c>
      <c r="E1972" s="5" t="str">
        <f t="shared" si="158"/>
        <v/>
      </c>
      <c r="F1972" s="5" t="str">
        <f>'CALC | Main Engine'!$B1972</f>
        <v/>
      </c>
      <c r="G1972" s="27" t="str">
        <f>'CALC | Main Engine'!$C1972</f>
        <v/>
      </c>
      <c r="H1972" s="6" t="str">
        <f>'CALC | Main Engine'!$E1972</f>
        <v/>
      </c>
      <c r="I1972" s="34" t="str">
        <f>IFERROR('CALC | Main Engine'!$F1972*INDEX(MassUnitsTable[],MATCH($R$3,MassUnitsTable[Mass Units],0),2), "")</f>
        <v/>
      </c>
      <c r="J1972" s="27" t="str">
        <f>IFERROR('CALC | Booster'!$F1972*INDEX(MassUnitsTable[],MATCH($R$3,MassUnitsTable[Mass Units],0),2), "")</f>
        <v/>
      </c>
      <c r="K1972" s="32" t="str">
        <f t="shared" si="159"/>
        <v/>
      </c>
      <c r="L1972" s="34" t="str">
        <f>IFERROR(('CALC | Main Engine'!N1972+'CALC | Booster'!N1972)*INDEX(MassUnitsTable[],MATCH($R$3,MassUnitsTable[Mass Units],0),2), "")</f>
        <v/>
      </c>
      <c r="M1972" s="27" t="str">
        <f>IFERROR(('CALC | Main Engine'!O1972+'CALC | Booster'!O1972)*INDEX(MassUnitsTable[],MATCH($R$3,MassUnitsTable[Mass Units],0),2), "")</f>
        <v/>
      </c>
      <c r="N1972" s="27" t="str">
        <f>IFERROR(('CALC | Main Engine'!P1972+'CALC | Booster'!P1972)*INDEX(MassUnitsTable[],MATCH($R$3,MassUnitsTable[Mass Units],0),2), "")</f>
        <v/>
      </c>
      <c r="O1972" s="27" t="str">
        <f>IFERROR(('CALC | Main Engine'!Q1972+'CALC | Booster'!Q1972)*INDEX(MassUnitsTable[],MATCH($R$3,MassUnitsTable[Mass Units],0),2), "")</f>
        <v/>
      </c>
      <c r="P1972" s="27" t="str">
        <f>IFERROR(('CALC | Main Engine'!R1972+'CALC | Booster'!R1972)*INDEX(MassUnitsTable[],MATCH($R$3,MassUnitsTable[Mass Units],0),2), "")</f>
        <v/>
      </c>
      <c r="Q1972" s="27" t="str">
        <f>IFERROR(('CALC | Main Engine'!S1972+'CALC | Booster'!S1972)*INDEX(MassUnitsTable[],MATCH($R$3,MassUnitsTable[Mass Units],0),2), "")</f>
        <v/>
      </c>
      <c r="R1972" s="32" t="str">
        <f>IFERROR(('CALC | Main Engine'!T1972+'CALC | Booster'!T1972)*INDEX(MassUnitsTable[],MATCH($R$3,MassUnitsTable[Mass Units],0),2), "")</f>
        <v/>
      </c>
      <c r="S1972" s="10"/>
    </row>
    <row r="1973" spans="1:19" x14ac:dyDescent="0.25">
      <c r="A1973" s="10"/>
      <c r="B1973" s="4" t="str">
        <f t="shared" si="155"/>
        <v/>
      </c>
      <c r="C1973" s="5" t="str">
        <f t="shared" si="156"/>
        <v/>
      </c>
      <c r="D1973" s="5" t="str">
        <f t="shared" si="157"/>
        <v/>
      </c>
      <c r="E1973" s="5" t="str">
        <f t="shared" si="158"/>
        <v/>
      </c>
      <c r="F1973" s="5" t="str">
        <f>'CALC | Main Engine'!$B1973</f>
        <v/>
      </c>
      <c r="G1973" s="27" t="str">
        <f>'CALC | Main Engine'!$C1973</f>
        <v/>
      </c>
      <c r="H1973" s="6" t="str">
        <f>'CALC | Main Engine'!$E1973</f>
        <v/>
      </c>
      <c r="I1973" s="34" t="str">
        <f>IFERROR('CALC | Main Engine'!$F1973*INDEX(MassUnitsTable[],MATCH($R$3,MassUnitsTable[Mass Units],0),2), "")</f>
        <v/>
      </c>
      <c r="J1973" s="27" t="str">
        <f>IFERROR('CALC | Booster'!$F1973*INDEX(MassUnitsTable[],MATCH($R$3,MassUnitsTable[Mass Units],0),2), "")</f>
        <v/>
      </c>
      <c r="K1973" s="32" t="str">
        <f t="shared" si="159"/>
        <v/>
      </c>
      <c r="L1973" s="34" t="str">
        <f>IFERROR(('CALC | Main Engine'!N1973+'CALC | Booster'!N1973)*INDEX(MassUnitsTable[],MATCH($R$3,MassUnitsTable[Mass Units],0),2), "")</f>
        <v/>
      </c>
      <c r="M1973" s="27" t="str">
        <f>IFERROR(('CALC | Main Engine'!O1973+'CALC | Booster'!O1973)*INDEX(MassUnitsTable[],MATCH($R$3,MassUnitsTable[Mass Units],0),2), "")</f>
        <v/>
      </c>
      <c r="N1973" s="27" t="str">
        <f>IFERROR(('CALC | Main Engine'!P1973+'CALC | Booster'!P1973)*INDEX(MassUnitsTable[],MATCH($R$3,MassUnitsTable[Mass Units],0),2), "")</f>
        <v/>
      </c>
      <c r="O1973" s="27" t="str">
        <f>IFERROR(('CALC | Main Engine'!Q1973+'CALC | Booster'!Q1973)*INDEX(MassUnitsTable[],MATCH($R$3,MassUnitsTable[Mass Units],0),2), "")</f>
        <v/>
      </c>
      <c r="P1973" s="27" t="str">
        <f>IFERROR(('CALC | Main Engine'!R1973+'CALC | Booster'!R1973)*INDEX(MassUnitsTable[],MATCH($R$3,MassUnitsTable[Mass Units],0),2), "")</f>
        <v/>
      </c>
      <c r="Q1973" s="27" t="str">
        <f>IFERROR(('CALC | Main Engine'!S1973+'CALC | Booster'!S1973)*INDEX(MassUnitsTable[],MATCH($R$3,MassUnitsTable[Mass Units],0),2), "")</f>
        <v/>
      </c>
      <c r="R1973" s="32" t="str">
        <f>IFERROR(('CALC | Main Engine'!T1973+'CALC | Booster'!T1973)*INDEX(MassUnitsTable[],MATCH($R$3,MassUnitsTable[Mass Units],0),2), "")</f>
        <v/>
      </c>
      <c r="S1973" s="10"/>
    </row>
    <row r="1974" spans="1:19" x14ac:dyDescent="0.25">
      <c r="A1974" s="10"/>
      <c r="B1974" s="4" t="str">
        <f t="shared" si="155"/>
        <v/>
      </c>
      <c r="C1974" s="5" t="str">
        <f t="shared" si="156"/>
        <v/>
      </c>
      <c r="D1974" s="5" t="str">
        <f t="shared" si="157"/>
        <v/>
      </c>
      <c r="E1974" s="5" t="str">
        <f t="shared" si="158"/>
        <v/>
      </c>
      <c r="F1974" s="5" t="str">
        <f>'CALC | Main Engine'!$B1974</f>
        <v/>
      </c>
      <c r="G1974" s="27" t="str">
        <f>'CALC | Main Engine'!$C1974</f>
        <v/>
      </c>
      <c r="H1974" s="6" t="str">
        <f>'CALC | Main Engine'!$E1974</f>
        <v/>
      </c>
      <c r="I1974" s="34" t="str">
        <f>IFERROR('CALC | Main Engine'!$F1974*INDEX(MassUnitsTable[],MATCH($R$3,MassUnitsTable[Mass Units],0),2), "")</f>
        <v/>
      </c>
      <c r="J1974" s="27" t="str">
        <f>IFERROR('CALC | Booster'!$F1974*INDEX(MassUnitsTable[],MATCH($R$3,MassUnitsTable[Mass Units],0),2), "")</f>
        <v/>
      </c>
      <c r="K1974" s="32" t="str">
        <f t="shared" si="159"/>
        <v/>
      </c>
      <c r="L1974" s="34" t="str">
        <f>IFERROR(('CALC | Main Engine'!N1974+'CALC | Booster'!N1974)*INDEX(MassUnitsTable[],MATCH($R$3,MassUnitsTable[Mass Units],0),2), "")</f>
        <v/>
      </c>
      <c r="M1974" s="27" t="str">
        <f>IFERROR(('CALC | Main Engine'!O1974+'CALC | Booster'!O1974)*INDEX(MassUnitsTable[],MATCH($R$3,MassUnitsTable[Mass Units],0),2), "")</f>
        <v/>
      </c>
      <c r="N1974" s="27" t="str">
        <f>IFERROR(('CALC | Main Engine'!P1974+'CALC | Booster'!P1974)*INDEX(MassUnitsTable[],MATCH($R$3,MassUnitsTable[Mass Units],0),2), "")</f>
        <v/>
      </c>
      <c r="O1974" s="27" t="str">
        <f>IFERROR(('CALC | Main Engine'!Q1974+'CALC | Booster'!Q1974)*INDEX(MassUnitsTable[],MATCH($R$3,MassUnitsTable[Mass Units],0),2), "")</f>
        <v/>
      </c>
      <c r="P1974" s="27" t="str">
        <f>IFERROR(('CALC | Main Engine'!R1974+'CALC | Booster'!R1974)*INDEX(MassUnitsTable[],MATCH($R$3,MassUnitsTable[Mass Units],0),2), "")</f>
        <v/>
      </c>
      <c r="Q1974" s="27" t="str">
        <f>IFERROR(('CALC | Main Engine'!S1974+'CALC | Booster'!S1974)*INDEX(MassUnitsTable[],MATCH($R$3,MassUnitsTable[Mass Units],0),2), "")</f>
        <v/>
      </c>
      <c r="R1974" s="32" t="str">
        <f>IFERROR(('CALC | Main Engine'!T1974+'CALC | Booster'!T1974)*INDEX(MassUnitsTable[],MATCH($R$3,MassUnitsTable[Mass Units],0),2), "")</f>
        <v/>
      </c>
      <c r="S1974" s="10"/>
    </row>
    <row r="1975" spans="1:19" x14ac:dyDescent="0.25">
      <c r="A1975" s="10"/>
      <c r="B1975" s="4" t="str">
        <f t="shared" si="155"/>
        <v/>
      </c>
      <c r="C1975" s="5" t="str">
        <f t="shared" si="156"/>
        <v/>
      </c>
      <c r="D1975" s="5" t="str">
        <f t="shared" si="157"/>
        <v/>
      </c>
      <c r="E1975" s="5" t="str">
        <f t="shared" si="158"/>
        <v/>
      </c>
      <c r="F1975" s="5" t="str">
        <f>'CALC | Main Engine'!$B1975</f>
        <v/>
      </c>
      <c r="G1975" s="27" t="str">
        <f>'CALC | Main Engine'!$C1975</f>
        <v/>
      </c>
      <c r="H1975" s="6" t="str">
        <f>'CALC | Main Engine'!$E1975</f>
        <v/>
      </c>
      <c r="I1975" s="34" t="str">
        <f>IFERROR('CALC | Main Engine'!$F1975*INDEX(MassUnitsTable[],MATCH($R$3,MassUnitsTable[Mass Units],0),2), "")</f>
        <v/>
      </c>
      <c r="J1975" s="27" t="str">
        <f>IFERROR('CALC | Booster'!$F1975*INDEX(MassUnitsTable[],MATCH($R$3,MassUnitsTable[Mass Units],0),2), "")</f>
        <v/>
      </c>
      <c r="K1975" s="32" t="str">
        <f t="shared" si="159"/>
        <v/>
      </c>
      <c r="L1975" s="34" t="str">
        <f>IFERROR(('CALC | Main Engine'!N1975+'CALC | Booster'!N1975)*INDEX(MassUnitsTable[],MATCH($R$3,MassUnitsTable[Mass Units],0),2), "")</f>
        <v/>
      </c>
      <c r="M1975" s="27" t="str">
        <f>IFERROR(('CALC | Main Engine'!O1975+'CALC | Booster'!O1975)*INDEX(MassUnitsTable[],MATCH($R$3,MassUnitsTable[Mass Units],0),2), "")</f>
        <v/>
      </c>
      <c r="N1975" s="27" t="str">
        <f>IFERROR(('CALC | Main Engine'!P1975+'CALC | Booster'!P1975)*INDEX(MassUnitsTable[],MATCH($R$3,MassUnitsTable[Mass Units],0),2), "")</f>
        <v/>
      </c>
      <c r="O1975" s="27" t="str">
        <f>IFERROR(('CALC | Main Engine'!Q1975+'CALC | Booster'!Q1975)*INDEX(MassUnitsTable[],MATCH($R$3,MassUnitsTable[Mass Units],0),2), "")</f>
        <v/>
      </c>
      <c r="P1975" s="27" t="str">
        <f>IFERROR(('CALC | Main Engine'!R1975+'CALC | Booster'!R1975)*INDEX(MassUnitsTable[],MATCH($R$3,MassUnitsTable[Mass Units],0),2), "")</f>
        <v/>
      </c>
      <c r="Q1975" s="27" t="str">
        <f>IFERROR(('CALC | Main Engine'!S1975+'CALC | Booster'!S1975)*INDEX(MassUnitsTable[],MATCH($R$3,MassUnitsTable[Mass Units],0),2), "")</f>
        <v/>
      </c>
      <c r="R1975" s="32" t="str">
        <f>IFERROR(('CALC | Main Engine'!T1975+'CALC | Booster'!T1975)*INDEX(MassUnitsTable[],MATCH($R$3,MassUnitsTable[Mass Units],0),2), "")</f>
        <v/>
      </c>
      <c r="S1975" s="10"/>
    </row>
    <row r="1976" spans="1:19" x14ac:dyDescent="0.25">
      <c r="A1976" s="10"/>
      <c r="B1976" s="4" t="str">
        <f t="shared" si="155"/>
        <v/>
      </c>
      <c r="C1976" s="5" t="str">
        <f t="shared" si="156"/>
        <v/>
      </c>
      <c r="D1976" s="5" t="str">
        <f t="shared" si="157"/>
        <v/>
      </c>
      <c r="E1976" s="5" t="str">
        <f t="shared" si="158"/>
        <v/>
      </c>
      <c r="F1976" s="5" t="str">
        <f>'CALC | Main Engine'!$B1976</f>
        <v/>
      </c>
      <c r="G1976" s="27" t="str">
        <f>'CALC | Main Engine'!$C1976</f>
        <v/>
      </c>
      <c r="H1976" s="6" t="str">
        <f>'CALC | Main Engine'!$E1976</f>
        <v/>
      </c>
      <c r="I1976" s="34" t="str">
        <f>IFERROR('CALC | Main Engine'!$F1976*INDEX(MassUnitsTable[],MATCH($R$3,MassUnitsTable[Mass Units],0),2), "")</f>
        <v/>
      </c>
      <c r="J1976" s="27" t="str">
        <f>IFERROR('CALC | Booster'!$F1976*INDEX(MassUnitsTable[],MATCH($R$3,MassUnitsTable[Mass Units],0),2), "")</f>
        <v/>
      </c>
      <c r="K1976" s="32" t="str">
        <f t="shared" si="159"/>
        <v/>
      </c>
      <c r="L1976" s="34" t="str">
        <f>IFERROR(('CALC | Main Engine'!N1976+'CALC | Booster'!N1976)*INDEX(MassUnitsTable[],MATCH($R$3,MassUnitsTable[Mass Units],0),2), "")</f>
        <v/>
      </c>
      <c r="M1976" s="27" t="str">
        <f>IFERROR(('CALC | Main Engine'!O1976+'CALC | Booster'!O1976)*INDEX(MassUnitsTable[],MATCH($R$3,MassUnitsTable[Mass Units],0),2), "")</f>
        <v/>
      </c>
      <c r="N1976" s="27" t="str">
        <f>IFERROR(('CALC | Main Engine'!P1976+'CALC | Booster'!P1976)*INDEX(MassUnitsTable[],MATCH($R$3,MassUnitsTable[Mass Units],0),2), "")</f>
        <v/>
      </c>
      <c r="O1976" s="27" t="str">
        <f>IFERROR(('CALC | Main Engine'!Q1976+'CALC | Booster'!Q1976)*INDEX(MassUnitsTable[],MATCH($R$3,MassUnitsTable[Mass Units],0),2), "")</f>
        <v/>
      </c>
      <c r="P1976" s="27" t="str">
        <f>IFERROR(('CALC | Main Engine'!R1976+'CALC | Booster'!R1976)*INDEX(MassUnitsTable[],MATCH($R$3,MassUnitsTable[Mass Units],0),2), "")</f>
        <v/>
      </c>
      <c r="Q1976" s="27" t="str">
        <f>IFERROR(('CALC | Main Engine'!S1976+'CALC | Booster'!S1976)*INDEX(MassUnitsTable[],MATCH($R$3,MassUnitsTable[Mass Units],0),2), "")</f>
        <v/>
      </c>
      <c r="R1976" s="32" t="str">
        <f>IFERROR(('CALC | Main Engine'!T1976+'CALC | Booster'!T1976)*INDEX(MassUnitsTable[],MATCH($R$3,MassUnitsTable[Mass Units],0),2), "")</f>
        <v/>
      </c>
      <c r="S1976" s="10"/>
    </row>
    <row r="1977" spans="1:19" x14ac:dyDescent="0.25">
      <c r="A1977" s="10"/>
      <c r="B1977" s="4" t="str">
        <f t="shared" si="155"/>
        <v/>
      </c>
      <c r="C1977" s="5" t="str">
        <f t="shared" si="156"/>
        <v/>
      </c>
      <c r="D1977" s="5" t="str">
        <f t="shared" si="157"/>
        <v/>
      </c>
      <c r="E1977" s="5" t="str">
        <f t="shared" si="158"/>
        <v/>
      </c>
      <c r="F1977" s="5" t="str">
        <f>'CALC | Main Engine'!$B1977</f>
        <v/>
      </c>
      <c r="G1977" s="27" t="str">
        <f>'CALC | Main Engine'!$C1977</f>
        <v/>
      </c>
      <c r="H1977" s="6" t="str">
        <f>'CALC | Main Engine'!$E1977</f>
        <v/>
      </c>
      <c r="I1977" s="34" t="str">
        <f>IFERROR('CALC | Main Engine'!$F1977*INDEX(MassUnitsTable[],MATCH($R$3,MassUnitsTable[Mass Units],0),2), "")</f>
        <v/>
      </c>
      <c r="J1977" s="27" t="str">
        <f>IFERROR('CALC | Booster'!$F1977*INDEX(MassUnitsTable[],MATCH($R$3,MassUnitsTable[Mass Units],0),2), "")</f>
        <v/>
      </c>
      <c r="K1977" s="32" t="str">
        <f t="shared" si="159"/>
        <v/>
      </c>
      <c r="L1977" s="34" t="str">
        <f>IFERROR(('CALC | Main Engine'!N1977+'CALC | Booster'!N1977)*INDEX(MassUnitsTable[],MATCH($R$3,MassUnitsTable[Mass Units],0),2), "")</f>
        <v/>
      </c>
      <c r="M1977" s="27" t="str">
        <f>IFERROR(('CALC | Main Engine'!O1977+'CALC | Booster'!O1977)*INDEX(MassUnitsTable[],MATCH($R$3,MassUnitsTable[Mass Units],0),2), "")</f>
        <v/>
      </c>
      <c r="N1977" s="27" t="str">
        <f>IFERROR(('CALC | Main Engine'!P1977+'CALC | Booster'!P1977)*INDEX(MassUnitsTable[],MATCH($R$3,MassUnitsTable[Mass Units],0),2), "")</f>
        <v/>
      </c>
      <c r="O1977" s="27" t="str">
        <f>IFERROR(('CALC | Main Engine'!Q1977+'CALC | Booster'!Q1977)*INDEX(MassUnitsTable[],MATCH($R$3,MassUnitsTable[Mass Units],0),2), "")</f>
        <v/>
      </c>
      <c r="P1977" s="27" t="str">
        <f>IFERROR(('CALC | Main Engine'!R1977+'CALC | Booster'!R1977)*INDEX(MassUnitsTable[],MATCH($R$3,MassUnitsTable[Mass Units],0),2), "")</f>
        <v/>
      </c>
      <c r="Q1977" s="27" t="str">
        <f>IFERROR(('CALC | Main Engine'!S1977+'CALC | Booster'!S1977)*INDEX(MassUnitsTable[],MATCH($R$3,MassUnitsTable[Mass Units],0),2), "")</f>
        <v/>
      </c>
      <c r="R1977" s="32" t="str">
        <f>IFERROR(('CALC | Main Engine'!T1977+'CALC | Booster'!T1977)*INDEX(MassUnitsTable[],MATCH($R$3,MassUnitsTable[Mass Units],0),2), "")</f>
        <v/>
      </c>
      <c r="S1977" s="10"/>
    </row>
    <row r="1978" spans="1:19" x14ac:dyDescent="0.25">
      <c r="A1978" s="10"/>
      <c r="B1978" s="4" t="str">
        <f t="shared" si="155"/>
        <v/>
      </c>
      <c r="C1978" s="5" t="str">
        <f t="shared" si="156"/>
        <v/>
      </c>
      <c r="D1978" s="5" t="str">
        <f t="shared" si="157"/>
        <v/>
      </c>
      <c r="E1978" s="5" t="str">
        <f t="shared" si="158"/>
        <v/>
      </c>
      <c r="F1978" s="5" t="str">
        <f>'CALC | Main Engine'!$B1978</f>
        <v/>
      </c>
      <c r="G1978" s="27" t="str">
        <f>'CALC | Main Engine'!$C1978</f>
        <v/>
      </c>
      <c r="H1978" s="6" t="str">
        <f>'CALC | Main Engine'!$E1978</f>
        <v/>
      </c>
      <c r="I1978" s="34" t="str">
        <f>IFERROR('CALC | Main Engine'!$F1978*INDEX(MassUnitsTable[],MATCH($R$3,MassUnitsTable[Mass Units],0),2), "")</f>
        <v/>
      </c>
      <c r="J1978" s="27" t="str">
        <f>IFERROR('CALC | Booster'!$F1978*INDEX(MassUnitsTable[],MATCH($R$3,MassUnitsTable[Mass Units],0),2), "")</f>
        <v/>
      </c>
      <c r="K1978" s="32" t="str">
        <f t="shared" si="159"/>
        <v/>
      </c>
      <c r="L1978" s="34" t="str">
        <f>IFERROR(('CALC | Main Engine'!N1978+'CALC | Booster'!N1978)*INDEX(MassUnitsTable[],MATCH($R$3,MassUnitsTable[Mass Units],0),2), "")</f>
        <v/>
      </c>
      <c r="M1978" s="27" t="str">
        <f>IFERROR(('CALC | Main Engine'!O1978+'CALC | Booster'!O1978)*INDEX(MassUnitsTable[],MATCH($R$3,MassUnitsTable[Mass Units],0),2), "")</f>
        <v/>
      </c>
      <c r="N1978" s="27" t="str">
        <f>IFERROR(('CALC | Main Engine'!P1978+'CALC | Booster'!P1978)*INDEX(MassUnitsTable[],MATCH($R$3,MassUnitsTable[Mass Units],0),2), "")</f>
        <v/>
      </c>
      <c r="O1978" s="27" t="str">
        <f>IFERROR(('CALC | Main Engine'!Q1978+'CALC | Booster'!Q1978)*INDEX(MassUnitsTable[],MATCH($R$3,MassUnitsTable[Mass Units],0),2), "")</f>
        <v/>
      </c>
      <c r="P1978" s="27" t="str">
        <f>IFERROR(('CALC | Main Engine'!R1978+'CALC | Booster'!R1978)*INDEX(MassUnitsTable[],MATCH($R$3,MassUnitsTable[Mass Units],0),2), "")</f>
        <v/>
      </c>
      <c r="Q1978" s="27" t="str">
        <f>IFERROR(('CALC | Main Engine'!S1978+'CALC | Booster'!S1978)*INDEX(MassUnitsTable[],MATCH($R$3,MassUnitsTable[Mass Units],0),2), "")</f>
        <v/>
      </c>
      <c r="R1978" s="32" t="str">
        <f>IFERROR(('CALC | Main Engine'!T1978+'CALC | Booster'!T1978)*INDEX(MassUnitsTable[],MATCH($R$3,MassUnitsTable[Mass Units],0),2), "")</f>
        <v/>
      </c>
      <c r="S1978" s="10"/>
    </row>
    <row r="1979" spans="1:19" x14ac:dyDescent="0.25">
      <c r="A1979" s="10"/>
      <c r="B1979" s="4" t="str">
        <f t="shared" si="155"/>
        <v/>
      </c>
      <c r="C1979" s="5" t="str">
        <f t="shared" si="156"/>
        <v/>
      </c>
      <c r="D1979" s="5" t="str">
        <f t="shared" si="157"/>
        <v/>
      </c>
      <c r="E1979" s="5" t="str">
        <f t="shared" si="158"/>
        <v/>
      </c>
      <c r="F1979" s="5" t="str">
        <f>'CALC | Main Engine'!$B1979</f>
        <v/>
      </c>
      <c r="G1979" s="27" t="str">
        <f>'CALC | Main Engine'!$C1979</f>
        <v/>
      </c>
      <c r="H1979" s="6" t="str">
        <f>'CALC | Main Engine'!$E1979</f>
        <v/>
      </c>
      <c r="I1979" s="34" t="str">
        <f>IFERROR('CALC | Main Engine'!$F1979*INDEX(MassUnitsTable[],MATCH($R$3,MassUnitsTable[Mass Units],0),2), "")</f>
        <v/>
      </c>
      <c r="J1979" s="27" t="str">
        <f>IFERROR('CALC | Booster'!$F1979*INDEX(MassUnitsTable[],MATCH($R$3,MassUnitsTable[Mass Units],0),2), "")</f>
        <v/>
      </c>
      <c r="K1979" s="32" t="str">
        <f t="shared" si="159"/>
        <v/>
      </c>
      <c r="L1979" s="34" t="str">
        <f>IFERROR(('CALC | Main Engine'!N1979+'CALC | Booster'!N1979)*INDEX(MassUnitsTable[],MATCH($R$3,MassUnitsTable[Mass Units],0),2), "")</f>
        <v/>
      </c>
      <c r="M1979" s="27" t="str">
        <f>IFERROR(('CALC | Main Engine'!O1979+'CALC | Booster'!O1979)*INDEX(MassUnitsTable[],MATCH($R$3,MassUnitsTable[Mass Units],0),2), "")</f>
        <v/>
      </c>
      <c r="N1979" s="27" t="str">
        <f>IFERROR(('CALC | Main Engine'!P1979+'CALC | Booster'!P1979)*INDEX(MassUnitsTable[],MATCH($R$3,MassUnitsTable[Mass Units],0),2), "")</f>
        <v/>
      </c>
      <c r="O1979" s="27" t="str">
        <f>IFERROR(('CALC | Main Engine'!Q1979+'CALC | Booster'!Q1979)*INDEX(MassUnitsTable[],MATCH($R$3,MassUnitsTable[Mass Units],0),2), "")</f>
        <v/>
      </c>
      <c r="P1979" s="27" t="str">
        <f>IFERROR(('CALC | Main Engine'!R1979+'CALC | Booster'!R1979)*INDEX(MassUnitsTable[],MATCH($R$3,MassUnitsTable[Mass Units],0),2), "")</f>
        <v/>
      </c>
      <c r="Q1979" s="27" t="str">
        <f>IFERROR(('CALC | Main Engine'!S1979+'CALC | Booster'!S1979)*INDEX(MassUnitsTable[],MATCH($R$3,MassUnitsTable[Mass Units],0),2), "")</f>
        <v/>
      </c>
      <c r="R1979" s="32" t="str">
        <f>IFERROR(('CALC | Main Engine'!T1979+'CALC | Booster'!T1979)*INDEX(MassUnitsTable[],MATCH($R$3,MassUnitsTable[Mass Units],0),2), "")</f>
        <v/>
      </c>
      <c r="S1979" s="10"/>
    </row>
    <row r="1980" spans="1:19" x14ac:dyDescent="0.25">
      <c r="A1980" s="10"/>
      <c r="B1980" s="4" t="str">
        <f t="shared" si="155"/>
        <v/>
      </c>
      <c r="C1980" s="5" t="str">
        <f t="shared" si="156"/>
        <v/>
      </c>
      <c r="D1980" s="5" t="str">
        <f t="shared" si="157"/>
        <v/>
      </c>
      <c r="E1980" s="5" t="str">
        <f t="shared" si="158"/>
        <v/>
      </c>
      <c r="F1980" s="5" t="str">
        <f>'CALC | Main Engine'!$B1980</f>
        <v/>
      </c>
      <c r="G1980" s="27" t="str">
        <f>'CALC | Main Engine'!$C1980</f>
        <v/>
      </c>
      <c r="H1980" s="6" t="str">
        <f>'CALC | Main Engine'!$E1980</f>
        <v/>
      </c>
      <c r="I1980" s="34" t="str">
        <f>IFERROR('CALC | Main Engine'!$F1980*INDEX(MassUnitsTable[],MATCH($R$3,MassUnitsTable[Mass Units],0),2), "")</f>
        <v/>
      </c>
      <c r="J1980" s="27" t="str">
        <f>IFERROR('CALC | Booster'!$F1980*INDEX(MassUnitsTable[],MATCH($R$3,MassUnitsTable[Mass Units],0),2), "")</f>
        <v/>
      </c>
      <c r="K1980" s="32" t="str">
        <f t="shared" si="159"/>
        <v/>
      </c>
      <c r="L1980" s="34" t="str">
        <f>IFERROR(('CALC | Main Engine'!N1980+'CALC | Booster'!N1980)*INDEX(MassUnitsTable[],MATCH($R$3,MassUnitsTable[Mass Units],0),2), "")</f>
        <v/>
      </c>
      <c r="M1980" s="27" t="str">
        <f>IFERROR(('CALC | Main Engine'!O1980+'CALC | Booster'!O1980)*INDEX(MassUnitsTable[],MATCH($R$3,MassUnitsTable[Mass Units],0),2), "")</f>
        <v/>
      </c>
      <c r="N1980" s="27" t="str">
        <f>IFERROR(('CALC | Main Engine'!P1980+'CALC | Booster'!P1980)*INDEX(MassUnitsTable[],MATCH($R$3,MassUnitsTable[Mass Units],0),2), "")</f>
        <v/>
      </c>
      <c r="O1980" s="27" t="str">
        <f>IFERROR(('CALC | Main Engine'!Q1980+'CALC | Booster'!Q1980)*INDEX(MassUnitsTable[],MATCH($R$3,MassUnitsTable[Mass Units],0),2), "")</f>
        <v/>
      </c>
      <c r="P1980" s="27" t="str">
        <f>IFERROR(('CALC | Main Engine'!R1980+'CALC | Booster'!R1980)*INDEX(MassUnitsTable[],MATCH($R$3,MassUnitsTable[Mass Units],0),2), "")</f>
        <v/>
      </c>
      <c r="Q1980" s="27" t="str">
        <f>IFERROR(('CALC | Main Engine'!S1980+'CALC | Booster'!S1980)*INDEX(MassUnitsTable[],MATCH($R$3,MassUnitsTable[Mass Units],0),2), "")</f>
        <v/>
      </c>
      <c r="R1980" s="32" t="str">
        <f>IFERROR(('CALC | Main Engine'!T1980+'CALC | Booster'!T1980)*INDEX(MassUnitsTable[],MATCH($R$3,MassUnitsTable[Mass Units],0),2), "")</f>
        <v/>
      </c>
      <c r="S1980" s="10"/>
    </row>
    <row r="1981" spans="1:19" x14ac:dyDescent="0.25">
      <c r="A1981" s="10"/>
      <c r="B1981" s="4" t="str">
        <f t="shared" si="155"/>
        <v/>
      </c>
      <c r="C1981" s="5" t="str">
        <f t="shared" si="156"/>
        <v/>
      </c>
      <c r="D1981" s="5" t="str">
        <f t="shared" si="157"/>
        <v/>
      </c>
      <c r="E1981" s="5" t="str">
        <f t="shared" si="158"/>
        <v/>
      </c>
      <c r="F1981" s="5" t="str">
        <f>'CALC | Main Engine'!$B1981</f>
        <v/>
      </c>
      <c r="G1981" s="27" t="str">
        <f>'CALC | Main Engine'!$C1981</f>
        <v/>
      </c>
      <c r="H1981" s="6" t="str">
        <f>'CALC | Main Engine'!$E1981</f>
        <v/>
      </c>
      <c r="I1981" s="34" t="str">
        <f>IFERROR('CALC | Main Engine'!$F1981*INDEX(MassUnitsTable[],MATCH($R$3,MassUnitsTable[Mass Units],0),2), "")</f>
        <v/>
      </c>
      <c r="J1981" s="27" t="str">
        <f>IFERROR('CALC | Booster'!$F1981*INDEX(MassUnitsTable[],MATCH($R$3,MassUnitsTable[Mass Units],0),2), "")</f>
        <v/>
      </c>
      <c r="K1981" s="32" t="str">
        <f t="shared" si="159"/>
        <v/>
      </c>
      <c r="L1981" s="34" t="str">
        <f>IFERROR(('CALC | Main Engine'!N1981+'CALC | Booster'!N1981)*INDEX(MassUnitsTable[],MATCH($R$3,MassUnitsTable[Mass Units],0),2), "")</f>
        <v/>
      </c>
      <c r="M1981" s="27" t="str">
        <f>IFERROR(('CALC | Main Engine'!O1981+'CALC | Booster'!O1981)*INDEX(MassUnitsTable[],MATCH($R$3,MassUnitsTable[Mass Units],0),2), "")</f>
        <v/>
      </c>
      <c r="N1981" s="27" t="str">
        <f>IFERROR(('CALC | Main Engine'!P1981+'CALC | Booster'!P1981)*INDEX(MassUnitsTable[],MATCH($R$3,MassUnitsTable[Mass Units],0),2), "")</f>
        <v/>
      </c>
      <c r="O1981" s="27" t="str">
        <f>IFERROR(('CALC | Main Engine'!Q1981+'CALC | Booster'!Q1981)*INDEX(MassUnitsTable[],MATCH($R$3,MassUnitsTable[Mass Units],0),2), "")</f>
        <v/>
      </c>
      <c r="P1981" s="27" t="str">
        <f>IFERROR(('CALC | Main Engine'!R1981+'CALC | Booster'!R1981)*INDEX(MassUnitsTable[],MATCH($R$3,MassUnitsTable[Mass Units],0),2), "")</f>
        <v/>
      </c>
      <c r="Q1981" s="27" t="str">
        <f>IFERROR(('CALC | Main Engine'!S1981+'CALC | Booster'!S1981)*INDEX(MassUnitsTable[],MATCH($R$3,MassUnitsTable[Mass Units],0),2), "")</f>
        <v/>
      </c>
      <c r="R1981" s="32" t="str">
        <f>IFERROR(('CALC | Main Engine'!T1981+'CALC | Booster'!T1981)*INDEX(MassUnitsTable[],MATCH($R$3,MassUnitsTable[Mass Units],0),2), "")</f>
        <v/>
      </c>
      <c r="S1981" s="10"/>
    </row>
    <row r="1982" spans="1:19" x14ac:dyDescent="0.25">
      <c r="A1982" s="10"/>
      <c r="B1982" s="4" t="str">
        <f t="shared" si="155"/>
        <v/>
      </c>
      <c r="C1982" s="5" t="str">
        <f t="shared" si="156"/>
        <v/>
      </c>
      <c r="D1982" s="5" t="str">
        <f t="shared" si="157"/>
        <v/>
      </c>
      <c r="E1982" s="5" t="str">
        <f t="shared" si="158"/>
        <v/>
      </c>
      <c r="F1982" s="5" t="str">
        <f>'CALC | Main Engine'!$B1982</f>
        <v/>
      </c>
      <c r="G1982" s="27" t="str">
        <f>'CALC | Main Engine'!$C1982</f>
        <v/>
      </c>
      <c r="H1982" s="6" t="str">
        <f>'CALC | Main Engine'!$E1982</f>
        <v/>
      </c>
      <c r="I1982" s="34" t="str">
        <f>IFERROR('CALC | Main Engine'!$F1982*INDEX(MassUnitsTable[],MATCH($R$3,MassUnitsTable[Mass Units],0),2), "")</f>
        <v/>
      </c>
      <c r="J1982" s="27" t="str">
        <f>IFERROR('CALC | Booster'!$F1982*INDEX(MassUnitsTable[],MATCH($R$3,MassUnitsTable[Mass Units],0),2), "")</f>
        <v/>
      </c>
      <c r="K1982" s="32" t="str">
        <f t="shared" si="159"/>
        <v/>
      </c>
      <c r="L1982" s="34" t="str">
        <f>IFERROR(('CALC | Main Engine'!N1982+'CALC | Booster'!N1982)*INDEX(MassUnitsTable[],MATCH($R$3,MassUnitsTable[Mass Units],0),2), "")</f>
        <v/>
      </c>
      <c r="M1982" s="27" t="str">
        <f>IFERROR(('CALC | Main Engine'!O1982+'CALC | Booster'!O1982)*INDEX(MassUnitsTable[],MATCH($R$3,MassUnitsTable[Mass Units],0),2), "")</f>
        <v/>
      </c>
      <c r="N1982" s="27" t="str">
        <f>IFERROR(('CALC | Main Engine'!P1982+'CALC | Booster'!P1982)*INDEX(MassUnitsTable[],MATCH($R$3,MassUnitsTable[Mass Units],0),2), "")</f>
        <v/>
      </c>
      <c r="O1982" s="27" t="str">
        <f>IFERROR(('CALC | Main Engine'!Q1982+'CALC | Booster'!Q1982)*INDEX(MassUnitsTable[],MATCH($R$3,MassUnitsTable[Mass Units],0),2), "")</f>
        <v/>
      </c>
      <c r="P1982" s="27" t="str">
        <f>IFERROR(('CALC | Main Engine'!R1982+'CALC | Booster'!R1982)*INDEX(MassUnitsTable[],MATCH($R$3,MassUnitsTable[Mass Units],0),2), "")</f>
        <v/>
      </c>
      <c r="Q1982" s="27" t="str">
        <f>IFERROR(('CALC | Main Engine'!S1982+'CALC | Booster'!S1982)*INDEX(MassUnitsTable[],MATCH($R$3,MassUnitsTable[Mass Units],0),2), "")</f>
        <v/>
      </c>
      <c r="R1982" s="32" t="str">
        <f>IFERROR(('CALC | Main Engine'!T1982+'CALC | Booster'!T1982)*INDEX(MassUnitsTable[],MATCH($R$3,MassUnitsTable[Mass Units],0),2), "")</f>
        <v/>
      </c>
      <c r="S1982" s="10"/>
    </row>
    <row r="1983" spans="1:19" x14ac:dyDescent="0.25">
      <c r="A1983" s="10"/>
      <c r="B1983" s="4" t="str">
        <f t="shared" si="155"/>
        <v/>
      </c>
      <c r="C1983" s="5" t="str">
        <f t="shared" si="156"/>
        <v/>
      </c>
      <c r="D1983" s="5" t="str">
        <f t="shared" si="157"/>
        <v/>
      </c>
      <c r="E1983" s="5" t="str">
        <f t="shared" si="158"/>
        <v/>
      </c>
      <c r="F1983" s="5" t="str">
        <f>'CALC | Main Engine'!$B1983</f>
        <v/>
      </c>
      <c r="G1983" s="27" t="str">
        <f>'CALC | Main Engine'!$C1983</f>
        <v/>
      </c>
      <c r="H1983" s="6" t="str">
        <f>'CALC | Main Engine'!$E1983</f>
        <v/>
      </c>
      <c r="I1983" s="34" t="str">
        <f>IFERROR('CALC | Main Engine'!$F1983*INDEX(MassUnitsTable[],MATCH($R$3,MassUnitsTable[Mass Units],0),2), "")</f>
        <v/>
      </c>
      <c r="J1983" s="27" t="str">
        <f>IFERROR('CALC | Booster'!$F1983*INDEX(MassUnitsTable[],MATCH($R$3,MassUnitsTable[Mass Units],0),2), "")</f>
        <v/>
      </c>
      <c r="K1983" s="32" t="str">
        <f t="shared" si="159"/>
        <v/>
      </c>
      <c r="L1983" s="34" t="str">
        <f>IFERROR(('CALC | Main Engine'!N1983+'CALC | Booster'!N1983)*INDEX(MassUnitsTable[],MATCH($R$3,MassUnitsTable[Mass Units],0),2), "")</f>
        <v/>
      </c>
      <c r="M1983" s="27" t="str">
        <f>IFERROR(('CALC | Main Engine'!O1983+'CALC | Booster'!O1983)*INDEX(MassUnitsTable[],MATCH($R$3,MassUnitsTable[Mass Units],0),2), "")</f>
        <v/>
      </c>
      <c r="N1983" s="27" t="str">
        <f>IFERROR(('CALC | Main Engine'!P1983+'CALC | Booster'!P1983)*INDEX(MassUnitsTable[],MATCH($R$3,MassUnitsTable[Mass Units],0),2), "")</f>
        <v/>
      </c>
      <c r="O1983" s="27" t="str">
        <f>IFERROR(('CALC | Main Engine'!Q1983+'CALC | Booster'!Q1983)*INDEX(MassUnitsTable[],MATCH($R$3,MassUnitsTable[Mass Units],0),2), "")</f>
        <v/>
      </c>
      <c r="P1983" s="27" t="str">
        <f>IFERROR(('CALC | Main Engine'!R1983+'CALC | Booster'!R1983)*INDEX(MassUnitsTable[],MATCH($R$3,MassUnitsTable[Mass Units],0),2), "")</f>
        <v/>
      </c>
      <c r="Q1983" s="27" t="str">
        <f>IFERROR(('CALC | Main Engine'!S1983+'CALC | Booster'!S1983)*INDEX(MassUnitsTable[],MATCH($R$3,MassUnitsTable[Mass Units],0),2), "")</f>
        <v/>
      </c>
      <c r="R1983" s="32" t="str">
        <f>IFERROR(('CALC | Main Engine'!T1983+'CALC | Booster'!T1983)*INDEX(MassUnitsTable[],MATCH($R$3,MassUnitsTable[Mass Units],0),2), "")</f>
        <v/>
      </c>
      <c r="S1983" s="10"/>
    </row>
    <row r="1984" spans="1:19" x14ac:dyDescent="0.25">
      <c r="A1984" s="10"/>
      <c r="B1984" s="4" t="str">
        <f t="shared" si="155"/>
        <v/>
      </c>
      <c r="C1984" s="5" t="str">
        <f t="shared" si="156"/>
        <v/>
      </c>
      <c r="D1984" s="5" t="str">
        <f t="shared" si="157"/>
        <v/>
      </c>
      <c r="E1984" s="5" t="str">
        <f t="shared" si="158"/>
        <v/>
      </c>
      <c r="F1984" s="5" t="str">
        <f>'CALC | Main Engine'!$B1984</f>
        <v/>
      </c>
      <c r="G1984" s="27" t="str">
        <f>'CALC | Main Engine'!$C1984</f>
        <v/>
      </c>
      <c r="H1984" s="6" t="str">
        <f>'CALC | Main Engine'!$E1984</f>
        <v/>
      </c>
      <c r="I1984" s="34" t="str">
        <f>IFERROR('CALC | Main Engine'!$F1984*INDEX(MassUnitsTable[],MATCH($R$3,MassUnitsTable[Mass Units],0),2), "")</f>
        <v/>
      </c>
      <c r="J1984" s="27" t="str">
        <f>IFERROR('CALC | Booster'!$F1984*INDEX(MassUnitsTable[],MATCH($R$3,MassUnitsTable[Mass Units],0),2), "")</f>
        <v/>
      </c>
      <c r="K1984" s="32" t="str">
        <f t="shared" si="159"/>
        <v/>
      </c>
      <c r="L1984" s="34" t="str">
        <f>IFERROR(('CALC | Main Engine'!N1984+'CALC | Booster'!N1984)*INDEX(MassUnitsTable[],MATCH($R$3,MassUnitsTable[Mass Units],0),2), "")</f>
        <v/>
      </c>
      <c r="M1984" s="27" t="str">
        <f>IFERROR(('CALC | Main Engine'!O1984+'CALC | Booster'!O1984)*INDEX(MassUnitsTable[],MATCH($R$3,MassUnitsTable[Mass Units],0),2), "")</f>
        <v/>
      </c>
      <c r="N1984" s="27" t="str">
        <f>IFERROR(('CALC | Main Engine'!P1984+'CALC | Booster'!P1984)*INDEX(MassUnitsTable[],MATCH($R$3,MassUnitsTable[Mass Units],0),2), "")</f>
        <v/>
      </c>
      <c r="O1984" s="27" t="str">
        <f>IFERROR(('CALC | Main Engine'!Q1984+'CALC | Booster'!Q1984)*INDEX(MassUnitsTable[],MATCH($R$3,MassUnitsTable[Mass Units],0),2), "")</f>
        <v/>
      </c>
      <c r="P1984" s="27" t="str">
        <f>IFERROR(('CALC | Main Engine'!R1984+'CALC | Booster'!R1984)*INDEX(MassUnitsTable[],MATCH($R$3,MassUnitsTable[Mass Units],0),2), "")</f>
        <v/>
      </c>
      <c r="Q1984" s="27" t="str">
        <f>IFERROR(('CALC | Main Engine'!S1984+'CALC | Booster'!S1984)*INDEX(MassUnitsTable[],MATCH($R$3,MassUnitsTable[Mass Units],0),2), "")</f>
        <v/>
      </c>
      <c r="R1984" s="32" t="str">
        <f>IFERROR(('CALC | Main Engine'!T1984+'CALC | Booster'!T1984)*INDEX(MassUnitsTable[],MATCH($R$3,MassUnitsTable[Mass Units],0),2), "")</f>
        <v/>
      </c>
      <c r="S1984" s="10"/>
    </row>
    <row r="1985" spans="1:19" x14ac:dyDescent="0.25">
      <c r="A1985" s="10"/>
      <c r="B1985" s="4" t="str">
        <f t="shared" si="155"/>
        <v/>
      </c>
      <c r="C1985" s="5" t="str">
        <f t="shared" si="156"/>
        <v/>
      </c>
      <c r="D1985" s="5" t="str">
        <f t="shared" si="157"/>
        <v/>
      </c>
      <c r="E1985" s="5" t="str">
        <f t="shared" si="158"/>
        <v/>
      </c>
      <c r="F1985" s="5" t="str">
        <f>'CALC | Main Engine'!$B1985</f>
        <v/>
      </c>
      <c r="G1985" s="27" t="str">
        <f>'CALC | Main Engine'!$C1985</f>
        <v/>
      </c>
      <c r="H1985" s="6" t="str">
        <f>'CALC | Main Engine'!$E1985</f>
        <v/>
      </c>
      <c r="I1985" s="34" t="str">
        <f>IFERROR('CALC | Main Engine'!$F1985*INDEX(MassUnitsTable[],MATCH($R$3,MassUnitsTable[Mass Units],0),2), "")</f>
        <v/>
      </c>
      <c r="J1985" s="27" t="str">
        <f>IFERROR('CALC | Booster'!$F1985*INDEX(MassUnitsTable[],MATCH($R$3,MassUnitsTable[Mass Units],0),2), "")</f>
        <v/>
      </c>
      <c r="K1985" s="32" t="str">
        <f t="shared" si="159"/>
        <v/>
      </c>
      <c r="L1985" s="34" t="str">
        <f>IFERROR(('CALC | Main Engine'!N1985+'CALC | Booster'!N1985)*INDEX(MassUnitsTable[],MATCH($R$3,MassUnitsTable[Mass Units],0),2), "")</f>
        <v/>
      </c>
      <c r="M1985" s="27" t="str">
        <f>IFERROR(('CALC | Main Engine'!O1985+'CALC | Booster'!O1985)*INDEX(MassUnitsTable[],MATCH($R$3,MassUnitsTable[Mass Units],0),2), "")</f>
        <v/>
      </c>
      <c r="N1985" s="27" t="str">
        <f>IFERROR(('CALC | Main Engine'!P1985+'CALC | Booster'!P1985)*INDEX(MassUnitsTable[],MATCH($R$3,MassUnitsTable[Mass Units],0),2), "")</f>
        <v/>
      </c>
      <c r="O1985" s="27" t="str">
        <f>IFERROR(('CALC | Main Engine'!Q1985+'CALC | Booster'!Q1985)*INDEX(MassUnitsTable[],MATCH($R$3,MassUnitsTable[Mass Units],0),2), "")</f>
        <v/>
      </c>
      <c r="P1985" s="27" t="str">
        <f>IFERROR(('CALC | Main Engine'!R1985+'CALC | Booster'!R1985)*INDEX(MassUnitsTable[],MATCH($R$3,MassUnitsTable[Mass Units],0),2), "")</f>
        <v/>
      </c>
      <c r="Q1985" s="27" t="str">
        <f>IFERROR(('CALC | Main Engine'!S1985+'CALC | Booster'!S1985)*INDEX(MassUnitsTable[],MATCH($R$3,MassUnitsTable[Mass Units],0),2), "")</f>
        <v/>
      </c>
      <c r="R1985" s="32" t="str">
        <f>IFERROR(('CALC | Main Engine'!T1985+'CALC | Booster'!T1985)*INDEX(MassUnitsTable[],MATCH($R$3,MassUnitsTable[Mass Units],0),2), "")</f>
        <v/>
      </c>
      <c r="S1985" s="10"/>
    </row>
    <row r="1986" spans="1:19" x14ac:dyDescent="0.25">
      <c r="A1986" s="10"/>
      <c r="B1986" s="4" t="str">
        <f t="shared" si="155"/>
        <v/>
      </c>
      <c r="C1986" s="5" t="str">
        <f t="shared" si="156"/>
        <v/>
      </c>
      <c r="D1986" s="5" t="str">
        <f t="shared" si="157"/>
        <v/>
      </c>
      <c r="E1986" s="5" t="str">
        <f t="shared" si="158"/>
        <v/>
      </c>
      <c r="F1986" s="5" t="str">
        <f>'CALC | Main Engine'!$B1986</f>
        <v/>
      </c>
      <c r="G1986" s="27" t="str">
        <f>'CALC | Main Engine'!$C1986</f>
        <v/>
      </c>
      <c r="H1986" s="6" t="str">
        <f>'CALC | Main Engine'!$E1986</f>
        <v/>
      </c>
      <c r="I1986" s="34" t="str">
        <f>IFERROR('CALC | Main Engine'!$F1986*INDEX(MassUnitsTable[],MATCH($R$3,MassUnitsTable[Mass Units],0),2), "")</f>
        <v/>
      </c>
      <c r="J1986" s="27" t="str">
        <f>IFERROR('CALC | Booster'!$F1986*INDEX(MassUnitsTable[],MATCH($R$3,MassUnitsTable[Mass Units],0),2), "")</f>
        <v/>
      </c>
      <c r="K1986" s="32" t="str">
        <f t="shared" si="159"/>
        <v/>
      </c>
      <c r="L1986" s="34" t="str">
        <f>IFERROR(('CALC | Main Engine'!N1986+'CALC | Booster'!N1986)*INDEX(MassUnitsTable[],MATCH($R$3,MassUnitsTable[Mass Units],0),2), "")</f>
        <v/>
      </c>
      <c r="M1986" s="27" t="str">
        <f>IFERROR(('CALC | Main Engine'!O1986+'CALC | Booster'!O1986)*INDEX(MassUnitsTable[],MATCH($R$3,MassUnitsTable[Mass Units],0),2), "")</f>
        <v/>
      </c>
      <c r="N1986" s="27" t="str">
        <f>IFERROR(('CALC | Main Engine'!P1986+'CALC | Booster'!P1986)*INDEX(MassUnitsTable[],MATCH($R$3,MassUnitsTable[Mass Units],0),2), "")</f>
        <v/>
      </c>
      <c r="O1986" s="27" t="str">
        <f>IFERROR(('CALC | Main Engine'!Q1986+'CALC | Booster'!Q1986)*INDEX(MassUnitsTable[],MATCH($R$3,MassUnitsTable[Mass Units],0),2), "")</f>
        <v/>
      </c>
      <c r="P1986" s="27" t="str">
        <f>IFERROR(('CALC | Main Engine'!R1986+'CALC | Booster'!R1986)*INDEX(MassUnitsTable[],MATCH($R$3,MassUnitsTable[Mass Units],0),2), "")</f>
        <v/>
      </c>
      <c r="Q1986" s="27" t="str">
        <f>IFERROR(('CALC | Main Engine'!S1986+'CALC | Booster'!S1986)*INDEX(MassUnitsTable[],MATCH($R$3,MassUnitsTable[Mass Units],0),2), "")</f>
        <v/>
      </c>
      <c r="R1986" s="32" t="str">
        <f>IFERROR(('CALC | Main Engine'!T1986+'CALC | Booster'!T1986)*INDEX(MassUnitsTable[],MATCH($R$3,MassUnitsTable[Mass Units],0),2), "")</f>
        <v/>
      </c>
      <c r="S1986" s="10"/>
    </row>
    <row r="1987" spans="1:19" x14ac:dyDescent="0.25">
      <c r="A1987" s="10"/>
      <c r="B1987" s="4" t="str">
        <f t="shared" si="155"/>
        <v/>
      </c>
      <c r="C1987" s="5" t="str">
        <f t="shared" si="156"/>
        <v/>
      </c>
      <c r="D1987" s="5" t="str">
        <f t="shared" si="157"/>
        <v/>
      </c>
      <c r="E1987" s="5" t="str">
        <f t="shared" si="158"/>
        <v/>
      </c>
      <c r="F1987" s="5" t="str">
        <f>'CALC | Main Engine'!$B1987</f>
        <v/>
      </c>
      <c r="G1987" s="27" t="str">
        <f>'CALC | Main Engine'!$C1987</f>
        <v/>
      </c>
      <c r="H1987" s="6" t="str">
        <f>'CALC | Main Engine'!$E1987</f>
        <v/>
      </c>
      <c r="I1987" s="34" t="str">
        <f>IFERROR('CALC | Main Engine'!$F1987*INDEX(MassUnitsTable[],MATCH($R$3,MassUnitsTable[Mass Units],0),2), "")</f>
        <v/>
      </c>
      <c r="J1987" s="27" t="str">
        <f>IFERROR('CALC | Booster'!$F1987*INDEX(MassUnitsTable[],MATCH($R$3,MassUnitsTable[Mass Units],0),2), "")</f>
        <v/>
      </c>
      <c r="K1987" s="32" t="str">
        <f t="shared" si="159"/>
        <v/>
      </c>
      <c r="L1987" s="34" t="str">
        <f>IFERROR(('CALC | Main Engine'!N1987+'CALC | Booster'!N1987)*INDEX(MassUnitsTable[],MATCH($R$3,MassUnitsTable[Mass Units],0),2), "")</f>
        <v/>
      </c>
      <c r="M1987" s="27" t="str">
        <f>IFERROR(('CALC | Main Engine'!O1987+'CALC | Booster'!O1987)*INDEX(MassUnitsTable[],MATCH($R$3,MassUnitsTable[Mass Units],0),2), "")</f>
        <v/>
      </c>
      <c r="N1987" s="27" t="str">
        <f>IFERROR(('CALC | Main Engine'!P1987+'CALC | Booster'!P1987)*INDEX(MassUnitsTable[],MATCH($R$3,MassUnitsTable[Mass Units],0),2), "")</f>
        <v/>
      </c>
      <c r="O1987" s="27" t="str">
        <f>IFERROR(('CALC | Main Engine'!Q1987+'CALC | Booster'!Q1987)*INDEX(MassUnitsTable[],MATCH($R$3,MassUnitsTable[Mass Units],0),2), "")</f>
        <v/>
      </c>
      <c r="P1987" s="27" t="str">
        <f>IFERROR(('CALC | Main Engine'!R1987+'CALC | Booster'!R1987)*INDEX(MassUnitsTable[],MATCH($R$3,MassUnitsTable[Mass Units],0),2), "")</f>
        <v/>
      </c>
      <c r="Q1987" s="27" t="str">
        <f>IFERROR(('CALC | Main Engine'!S1987+'CALC | Booster'!S1987)*INDEX(MassUnitsTable[],MATCH($R$3,MassUnitsTable[Mass Units],0),2), "")</f>
        <v/>
      </c>
      <c r="R1987" s="32" t="str">
        <f>IFERROR(('CALC | Main Engine'!T1987+'CALC | Booster'!T1987)*INDEX(MassUnitsTable[],MATCH($R$3,MassUnitsTable[Mass Units],0),2), "")</f>
        <v/>
      </c>
      <c r="S1987" s="10"/>
    </row>
    <row r="1988" spans="1:19" x14ac:dyDescent="0.25">
      <c r="A1988" s="10"/>
      <c r="B1988" s="4" t="str">
        <f t="shared" si="155"/>
        <v/>
      </c>
      <c r="C1988" s="5" t="str">
        <f t="shared" si="156"/>
        <v/>
      </c>
      <c r="D1988" s="5" t="str">
        <f t="shared" si="157"/>
        <v/>
      </c>
      <c r="E1988" s="5" t="str">
        <f t="shared" si="158"/>
        <v/>
      </c>
      <c r="F1988" s="5" t="str">
        <f>'CALC | Main Engine'!$B1988</f>
        <v/>
      </c>
      <c r="G1988" s="27" t="str">
        <f>'CALC | Main Engine'!$C1988</f>
        <v/>
      </c>
      <c r="H1988" s="6" t="str">
        <f>'CALC | Main Engine'!$E1988</f>
        <v/>
      </c>
      <c r="I1988" s="34" t="str">
        <f>IFERROR('CALC | Main Engine'!$F1988*INDEX(MassUnitsTable[],MATCH($R$3,MassUnitsTable[Mass Units],0),2), "")</f>
        <v/>
      </c>
      <c r="J1988" s="27" t="str">
        <f>IFERROR('CALC | Booster'!$F1988*INDEX(MassUnitsTable[],MATCH($R$3,MassUnitsTable[Mass Units],0),2), "")</f>
        <v/>
      </c>
      <c r="K1988" s="32" t="str">
        <f t="shared" si="159"/>
        <v/>
      </c>
      <c r="L1988" s="34" t="str">
        <f>IFERROR(('CALC | Main Engine'!N1988+'CALC | Booster'!N1988)*INDEX(MassUnitsTable[],MATCH($R$3,MassUnitsTable[Mass Units],0),2), "")</f>
        <v/>
      </c>
      <c r="M1988" s="27" t="str">
        <f>IFERROR(('CALC | Main Engine'!O1988+'CALC | Booster'!O1988)*INDEX(MassUnitsTable[],MATCH($R$3,MassUnitsTable[Mass Units],0),2), "")</f>
        <v/>
      </c>
      <c r="N1988" s="27" t="str">
        <f>IFERROR(('CALC | Main Engine'!P1988+'CALC | Booster'!P1988)*INDEX(MassUnitsTable[],MATCH($R$3,MassUnitsTable[Mass Units],0),2), "")</f>
        <v/>
      </c>
      <c r="O1988" s="27" t="str">
        <f>IFERROR(('CALC | Main Engine'!Q1988+'CALC | Booster'!Q1988)*INDEX(MassUnitsTable[],MATCH($R$3,MassUnitsTable[Mass Units],0),2), "")</f>
        <v/>
      </c>
      <c r="P1988" s="27" t="str">
        <f>IFERROR(('CALC | Main Engine'!R1988+'CALC | Booster'!R1988)*INDEX(MassUnitsTable[],MATCH($R$3,MassUnitsTable[Mass Units],0),2), "")</f>
        <v/>
      </c>
      <c r="Q1988" s="27" t="str">
        <f>IFERROR(('CALC | Main Engine'!S1988+'CALC | Booster'!S1988)*INDEX(MassUnitsTable[],MATCH($R$3,MassUnitsTable[Mass Units],0),2), "")</f>
        <v/>
      </c>
      <c r="R1988" s="32" t="str">
        <f>IFERROR(('CALC | Main Engine'!T1988+'CALC | Booster'!T1988)*INDEX(MassUnitsTable[],MATCH($R$3,MassUnitsTable[Mass Units],0),2), "")</f>
        <v/>
      </c>
      <c r="S1988" s="10"/>
    </row>
    <row r="1989" spans="1:19" x14ac:dyDescent="0.25">
      <c r="A1989" s="10"/>
      <c r="B1989" s="4" t="str">
        <f t="shared" si="155"/>
        <v/>
      </c>
      <c r="C1989" s="5" t="str">
        <f t="shared" si="156"/>
        <v/>
      </c>
      <c r="D1989" s="5" t="str">
        <f t="shared" si="157"/>
        <v/>
      </c>
      <c r="E1989" s="5" t="str">
        <f t="shared" si="158"/>
        <v/>
      </c>
      <c r="F1989" s="5" t="str">
        <f>'CALC | Main Engine'!$B1989</f>
        <v/>
      </c>
      <c r="G1989" s="27" t="str">
        <f>'CALC | Main Engine'!$C1989</f>
        <v/>
      </c>
      <c r="H1989" s="6" t="str">
        <f>'CALC | Main Engine'!$E1989</f>
        <v/>
      </c>
      <c r="I1989" s="34" t="str">
        <f>IFERROR('CALC | Main Engine'!$F1989*INDEX(MassUnitsTable[],MATCH($R$3,MassUnitsTable[Mass Units],0),2), "")</f>
        <v/>
      </c>
      <c r="J1989" s="27" t="str">
        <f>IFERROR('CALC | Booster'!$F1989*INDEX(MassUnitsTable[],MATCH($R$3,MassUnitsTable[Mass Units],0),2), "")</f>
        <v/>
      </c>
      <c r="K1989" s="32" t="str">
        <f t="shared" si="159"/>
        <v/>
      </c>
      <c r="L1989" s="34" t="str">
        <f>IFERROR(('CALC | Main Engine'!N1989+'CALC | Booster'!N1989)*INDEX(MassUnitsTable[],MATCH($R$3,MassUnitsTable[Mass Units],0),2), "")</f>
        <v/>
      </c>
      <c r="M1989" s="27" t="str">
        <f>IFERROR(('CALC | Main Engine'!O1989+'CALC | Booster'!O1989)*INDEX(MassUnitsTable[],MATCH($R$3,MassUnitsTable[Mass Units],0),2), "")</f>
        <v/>
      </c>
      <c r="N1989" s="27" t="str">
        <f>IFERROR(('CALC | Main Engine'!P1989+'CALC | Booster'!P1989)*INDEX(MassUnitsTable[],MATCH($R$3,MassUnitsTable[Mass Units],0),2), "")</f>
        <v/>
      </c>
      <c r="O1989" s="27" t="str">
        <f>IFERROR(('CALC | Main Engine'!Q1989+'CALC | Booster'!Q1989)*INDEX(MassUnitsTable[],MATCH($R$3,MassUnitsTable[Mass Units],0),2), "")</f>
        <v/>
      </c>
      <c r="P1989" s="27" t="str">
        <f>IFERROR(('CALC | Main Engine'!R1989+'CALC | Booster'!R1989)*INDEX(MassUnitsTable[],MATCH($R$3,MassUnitsTable[Mass Units],0),2), "")</f>
        <v/>
      </c>
      <c r="Q1989" s="27" t="str">
        <f>IFERROR(('CALC | Main Engine'!S1989+'CALC | Booster'!S1989)*INDEX(MassUnitsTable[],MATCH($R$3,MassUnitsTable[Mass Units],0),2), "")</f>
        <v/>
      </c>
      <c r="R1989" s="32" t="str">
        <f>IFERROR(('CALC | Main Engine'!T1989+'CALC | Booster'!T1989)*INDEX(MassUnitsTable[],MATCH($R$3,MassUnitsTable[Mass Units],0),2), "")</f>
        <v/>
      </c>
      <c r="S1989" s="10"/>
    </row>
    <row r="1990" spans="1:19" x14ac:dyDescent="0.25">
      <c r="A1990" s="10"/>
      <c r="B1990" s="4" t="str">
        <f t="shared" si="155"/>
        <v/>
      </c>
      <c r="C1990" s="5" t="str">
        <f t="shared" si="156"/>
        <v/>
      </c>
      <c r="D1990" s="5" t="str">
        <f t="shared" si="157"/>
        <v/>
      </c>
      <c r="E1990" s="5" t="str">
        <f t="shared" si="158"/>
        <v/>
      </c>
      <c r="F1990" s="5" t="str">
        <f>'CALC | Main Engine'!$B1990</f>
        <v/>
      </c>
      <c r="G1990" s="27" t="str">
        <f>'CALC | Main Engine'!$C1990</f>
        <v/>
      </c>
      <c r="H1990" s="6" t="str">
        <f>'CALC | Main Engine'!$E1990</f>
        <v/>
      </c>
      <c r="I1990" s="34" t="str">
        <f>IFERROR('CALC | Main Engine'!$F1990*INDEX(MassUnitsTable[],MATCH($R$3,MassUnitsTable[Mass Units],0),2), "")</f>
        <v/>
      </c>
      <c r="J1990" s="27" t="str">
        <f>IFERROR('CALC | Booster'!$F1990*INDEX(MassUnitsTable[],MATCH($R$3,MassUnitsTable[Mass Units],0),2), "")</f>
        <v/>
      </c>
      <c r="K1990" s="32" t="str">
        <f t="shared" si="159"/>
        <v/>
      </c>
      <c r="L1990" s="34" t="str">
        <f>IFERROR(('CALC | Main Engine'!N1990+'CALC | Booster'!N1990)*INDEX(MassUnitsTable[],MATCH($R$3,MassUnitsTable[Mass Units],0),2), "")</f>
        <v/>
      </c>
      <c r="M1990" s="27" t="str">
        <f>IFERROR(('CALC | Main Engine'!O1990+'CALC | Booster'!O1990)*INDEX(MassUnitsTable[],MATCH($R$3,MassUnitsTable[Mass Units],0),2), "")</f>
        <v/>
      </c>
      <c r="N1990" s="27" t="str">
        <f>IFERROR(('CALC | Main Engine'!P1990+'CALC | Booster'!P1990)*INDEX(MassUnitsTable[],MATCH($R$3,MassUnitsTable[Mass Units],0),2), "")</f>
        <v/>
      </c>
      <c r="O1990" s="27" t="str">
        <f>IFERROR(('CALC | Main Engine'!Q1990+'CALC | Booster'!Q1990)*INDEX(MassUnitsTable[],MATCH($R$3,MassUnitsTable[Mass Units],0),2), "")</f>
        <v/>
      </c>
      <c r="P1990" s="27" t="str">
        <f>IFERROR(('CALC | Main Engine'!R1990+'CALC | Booster'!R1990)*INDEX(MassUnitsTable[],MATCH($R$3,MassUnitsTable[Mass Units],0),2), "")</f>
        <v/>
      </c>
      <c r="Q1990" s="27" t="str">
        <f>IFERROR(('CALC | Main Engine'!S1990+'CALC | Booster'!S1990)*INDEX(MassUnitsTable[],MATCH($R$3,MassUnitsTable[Mass Units],0),2), "")</f>
        <v/>
      </c>
      <c r="R1990" s="32" t="str">
        <f>IFERROR(('CALC | Main Engine'!T1990+'CALC | Booster'!T1990)*INDEX(MassUnitsTable[],MATCH($R$3,MassUnitsTable[Mass Units],0),2), "")</f>
        <v/>
      </c>
      <c r="S1990" s="10"/>
    </row>
    <row r="1991" spans="1:19" x14ac:dyDescent="0.25">
      <c r="A1991" s="10"/>
      <c r="B1991" s="4" t="str">
        <f t="shared" si="155"/>
        <v/>
      </c>
      <c r="C1991" s="5" t="str">
        <f t="shared" si="156"/>
        <v/>
      </c>
      <c r="D1991" s="5" t="str">
        <f t="shared" si="157"/>
        <v/>
      </c>
      <c r="E1991" s="5" t="str">
        <f t="shared" si="158"/>
        <v/>
      </c>
      <c r="F1991" s="5" t="str">
        <f>'CALC | Main Engine'!$B1991</f>
        <v/>
      </c>
      <c r="G1991" s="27" t="str">
        <f>'CALC | Main Engine'!$C1991</f>
        <v/>
      </c>
      <c r="H1991" s="6" t="str">
        <f>'CALC | Main Engine'!$E1991</f>
        <v/>
      </c>
      <c r="I1991" s="34" t="str">
        <f>IFERROR('CALC | Main Engine'!$F1991*INDEX(MassUnitsTable[],MATCH($R$3,MassUnitsTable[Mass Units],0),2), "")</f>
        <v/>
      </c>
      <c r="J1991" s="27" t="str">
        <f>IFERROR('CALC | Booster'!$F1991*INDEX(MassUnitsTable[],MATCH($R$3,MassUnitsTable[Mass Units],0),2), "")</f>
        <v/>
      </c>
      <c r="K1991" s="32" t="str">
        <f t="shared" si="159"/>
        <v/>
      </c>
      <c r="L1991" s="34" t="str">
        <f>IFERROR(('CALC | Main Engine'!N1991+'CALC | Booster'!N1991)*INDEX(MassUnitsTable[],MATCH($R$3,MassUnitsTable[Mass Units],0),2), "")</f>
        <v/>
      </c>
      <c r="M1991" s="27" t="str">
        <f>IFERROR(('CALC | Main Engine'!O1991+'CALC | Booster'!O1991)*INDEX(MassUnitsTable[],MATCH($R$3,MassUnitsTable[Mass Units],0),2), "")</f>
        <v/>
      </c>
      <c r="N1991" s="27" t="str">
        <f>IFERROR(('CALC | Main Engine'!P1991+'CALC | Booster'!P1991)*INDEX(MassUnitsTable[],MATCH($R$3,MassUnitsTable[Mass Units],0),2), "")</f>
        <v/>
      </c>
      <c r="O1991" s="27" t="str">
        <f>IFERROR(('CALC | Main Engine'!Q1991+'CALC | Booster'!Q1991)*INDEX(MassUnitsTable[],MATCH($R$3,MassUnitsTable[Mass Units],0),2), "")</f>
        <v/>
      </c>
      <c r="P1991" s="27" t="str">
        <f>IFERROR(('CALC | Main Engine'!R1991+'CALC | Booster'!R1991)*INDEX(MassUnitsTable[],MATCH($R$3,MassUnitsTable[Mass Units],0),2), "")</f>
        <v/>
      </c>
      <c r="Q1991" s="27" t="str">
        <f>IFERROR(('CALC | Main Engine'!S1991+'CALC | Booster'!S1991)*INDEX(MassUnitsTable[],MATCH($R$3,MassUnitsTable[Mass Units],0),2), "")</f>
        <v/>
      </c>
      <c r="R1991" s="32" t="str">
        <f>IFERROR(('CALC | Main Engine'!T1991+'CALC | Booster'!T1991)*INDEX(MassUnitsTable[],MATCH($R$3,MassUnitsTable[Mass Units],0),2), "")</f>
        <v/>
      </c>
      <c r="S1991" s="10"/>
    </row>
    <row r="1992" spans="1:19" x14ac:dyDescent="0.25">
      <c r="A1992" s="10"/>
      <c r="B1992" s="4" t="str">
        <f t="shared" si="155"/>
        <v/>
      </c>
      <c r="C1992" s="5" t="str">
        <f t="shared" si="156"/>
        <v/>
      </c>
      <c r="D1992" s="5" t="str">
        <f t="shared" si="157"/>
        <v/>
      </c>
      <c r="E1992" s="5" t="str">
        <f t="shared" si="158"/>
        <v/>
      </c>
      <c r="F1992" s="5" t="str">
        <f>'CALC | Main Engine'!$B1992</f>
        <v/>
      </c>
      <c r="G1992" s="27" t="str">
        <f>'CALC | Main Engine'!$C1992</f>
        <v/>
      </c>
      <c r="H1992" s="6" t="str">
        <f>'CALC | Main Engine'!$E1992</f>
        <v/>
      </c>
      <c r="I1992" s="34" t="str">
        <f>IFERROR('CALC | Main Engine'!$F1992*INDEX(MassUnitsTable[],MATCH($R$3,MassUnitsTable[Mass Units],0),2), "")</f>
        <v/>
      </c>
      <c r="J1992" s="27" t="str">
        <f>IFERROR('CALC | Booster'!$F1992*INDEX(MassUnitsTable[],MATCH($R$3,MassUnitsTable[Mass Units],0),2), "")</f>
        <v/>
      </c>
      <c r="K1992" s="32" t="str">
        <f t="shared" si="159"/>
        <v/>
      </c>
      <c r="L1992" s="34" t="str">
        <f>IFERROR(('CALC | Main Engine'!N1992+'CALC | Booster'!N1992)*INDEX(MassUnitsTable[],MATCH($R$3,MassUnitsTable[Mass Units],0),2), "")</f>
        <v/>
      </c>
      <c r="M1992" s="27" t="str">
        <f>IFERROR(('CALC | Main Engine'!O1992+'CALC | Booster'!O1992)*INDEX(MassUnitsTable[],MATCH($R$3,MassUnitsTable[Mass Units],0),2), "")</f>
        <v/>
      </c>
      <c r="N1992" s="27" t="str">
        <f>IFERROR(('CALC | Main Engine'!P1992+'CALC | Booster'!P1992)*INDEX(MassUnitsTable[],MATCH($R$3,MassUnitsTable[Mass Units],0),2), "")</f>
        <v/>
      </c>
      <c r="O1992" s="27" t="str">
        <f>IFERROR(('CALC | Main Engine'!Q1992+'CALC | Booster'!Q1992)*INDEX(MassUnitsTable[],MATCH($R$3,MassUnitsTable[Mass Units],0),2), "")</f>
        <v/>
      </c>
      <c r="P1992" s="27" t="str">
        <f>IFERROR(('CALC | Main Engine'!R1992+'CALC | Booster'!R1992)*INDEX(MassUnitsTable[],MATCH($R$3,MassUnitsTable[Mass Units],0),2), "")</f>
        <v/>
      </c>
      <c r="Q1992" s="27" t="str">
        <f>IFERROR(('CALC | Main Engine'!S1992+'CALC | Booster'!S1992)*INDEX(MassUnitsTable[],MATCH($R$3,MassUnitsTable[Mass Units],0),2), "")</f>
        <v/>
      </c>
      <c r="R1992" s="32" t="str">
        <f>IFERROR(('CALC | Main Engine'!T1992+'CALC | Booster'!T1992)*INDEX(MassUnitsTable[],MATCH($R$3,MassUnitsTable[Mass Units],0),2), "")</f>
        <v/>
      </c>
      <c r="S1992" s="10"/>
    </row>
    <row r="1993" spans="1:19" x14ac:dyDescent="0.25">
      <c r="A1993" s="10"/>
      <c r="B1993" s="4" t="str">
        <f t="shared" si="155"/>
        <v/>
      </c>
      <c r="C1993" s="5" t="str">
        <f t="shared" si="156"/>
        <v/>
      </c>
      <c r="D1993" s="5" t="str">
        <f t="shared" si="157"/>
        <v/>
      </c>
      <c r="E1993" s="5" t="str">
        <f t="shared" si="158"/>
        <v/>
      </c>
      <c r="F1993" s="5" t="str">
        <f>'CALC | Main Engine'!$B1993</f>
        <v/>
      </c>
      <c r="G1993" s="27" t="str">
        <f>'CALC | Main Engine'!$C1993</f>
        <v/>
      </c>
      <c r="H1993" s="6" t="str">
        <f>'CALC | Main Engine'!$E1993</f>
        <v/>
      </c>
      <c r="I1993" s="34" t="str">
        <f>IFERROR('CALC | Main Engine'!$F1993*INDEX(MassUnitsTable[],MATCH($R$3,MassUnitsTable[Mass Units],0),2), "")</f>
        <v/>
      </c>
      <c r="J1993" s="27" t="str">
        <f>IFERROR('CALC | Booster'!$F1993*INDEX(MassUnitsTable[],MATCH($R$3,MassUnitsTable[Mass Units],0),2), "")</f>
        <v/>
      </c>
      <c r="K1993" s="32" t="str">
        <f t="shared" ref="K1993:K1995" si="160">IFERROR(I1993+J1993, "")</f>
        <v/>
      </c>
      <c r="L1993" s="34" t="str">
        <f>IFERROR(('CALC | Main Engine'!N1993+'CALC | Booster'!N1993)*INDEX(MassUnitsTable[],MATCH($R$3,MassUnitsTable[Mass Units],0),2), "")</f>
        <v/>
      </c>
      <c r="M1993" s="27" t="str">
        <f>IFERROR(('CALC | Main Engine'!O1993+'CALC | Booster'!O1993)*INDEX(MassUnitsTable[],MATCH($R$3,MassUnitsTable[Mass Units],0),2), "")</f>
        <v/>
      </c>
      <c r="N1993" s="27" t="str">
        <f>IFERROR(('CALC | Main Engine'!P1993+'CALC | Booster'!P1993)*INDEX(MassUnitsTable[],MATCH($R$3,MassUnitsTable[Mass Units],0),2), "")</f>
        <v/>
      </c>
      <c r="O1993" s="27" t="str">
        <f>IFERROR(('CALC | Main Engine'!Q1993+'CALC | Booster'!Q1993)*INDEX(MassUnitsTable[],MATCH($R$3,MassUnitsTable[Mass Units],0),2), "")</f>
        <v/>
      </c>
      <c r="P1993" s="27" t="str">
        <f>IFERROR(('CALC | Main Engine'!R1993+'CALC | Booster'!R1993)*INDEX(MassUnitsTable[],MATCH($R$3,MassUnitsTable[Mass Units],0),2), "")</f>
        <v/>
      </c>
      <c r="Q1993" s="27" t="str">
        <f>IFERROR(('CALC | Main Engine'!S1993+'CALC | Booster'!S1993)*INDEX(MassUnitsTable[],MATCH($R$3,MassUnitsTable[Mass Units],0),2), "")</f>
        <v/>
      </c>
      <c r="R1993" s="32" t="str">
        <f>IFERROR(('CALC | Main Engine'!T1993+'CALC | Booster'!T1993)*INDEX(MassUnitsTable[],MATCH($R$3,MassUnitsTable[Mass Units],0),2), "")</f>
        <v/>
      </c>
      <c r="S1993" s="10"/>
    </row>
    <row r="1994" spans="1:19" x14ac:dyDescent="0.25">
      <c r="A1994" s="10"/>
      <c r="B1994" s="4" t="str">
        <f t="shared" si="155"/>
        <v/>
      </c>
      <c r="C1994" s="5" t="str">
        <f t="shared" si="156"/>
        <v/>
      </c>
      <c r="D1994" s="5" t="str">
        <f t="shared" si="157"/>
        <v/>
      </c>
      <c r="E1994" s="5" t="str">
        <f t="shared" si="158"/>
        <v/>
      </c>
      <c r="F1994" s="5" t="str">
        <f>'CALC | Main Engine'!$B1994</f>
        <v/>
      </c>
      <c r="G1994" s="27" t="str">
        <f>'CALC | Main Engine'!$C1994</f>
        <v/>
      </c>
      <c r="H1994" s="6" t="str">
        <f>'CALC | Main Engine'!$E1994</f>
        <v/>
      </c>
      <c r="I1994" s="34" t="str">
        <f>IFERROR('CALC | Main Engine'!$F1994*INDEX(MassUnitsTable[],MATCH($R$3,MassUnitsTable[Mass Units],0),2), "")</f>
        <v/>
      </c>
      <c r="J1994" s="27" t="str">
        <f>IFERROR('CALC | Booster'!$F1994*INDEX(MassUnitsTable[],MATCH($R$3,MassUnitsTable[Mass Units],0),2), "")</f>
        <v/>
      </c>
      <c r="K1994" s="32" t="str">
        <f t="shared" si="160"/>
        <v/>
      </c>
      <c r="L1994" s="34" t="str">
        <f>IFERROR(('CALC | Main Engine'!N1994+'CALC | Booster'!N1994)*INDEX(MassUnitsTable[],MATCH($R$3,MassUnitsTable[Mass Units],0),2), "")</f>
        <v/>
      </c>
      <c r="M1994" s="27" t="str">
        <f>IFERROR(('CALC | Main Engine'!O1994+'CALC | Booster'!O1994)*INDEX(MassUnitsTable[],MATCH($R$3,MassUnitsTable[Mass Units],0),2), "")</f>
        <v/>
      </c>
      <c r="N1994" s="27" t="str">
        <f>IFERROR(('CALC | Main Engine'!P1994+'CALC | Booster'!P1994)*INDEX(MassUnitsTable[],MATCH($R$3,MassUnitsTable[Mass Units],0),2), "")</f>
        <v/>
      </c>
      <c r="O1994" s="27" t="str">
        <f>IFERROR(('CALC | Main Engine'!Q1994+'CALC | Booster'!Q1994)*INDEX(MassUnitsTable[],MATCH($R$3,MassUnitsTable[Mass Units],0),2), "")</f>
        <v/>
      </c>
      <c r="P1994" s="27" t="str">
        <f>IFERROR(('CALC | Main Engine'!R1994+'CALC | Booster'!R1994)*INDEX(MassUnitsTable[],MATCH($R$3,MassUnitsTable[Mass Units],0),2), "")</f>
        <v/>
      </c>
      <c r="Q1994" s="27" t="str">
        <f>IFERROR(('CALC | Main Engine'!S1994+'CALC | Booster'!S1994)*INDEX(MassUnitsTable[],MATCH($R$3,MassUnitsTable[Mass Units],0),2), "")</f>
        <v/>
      </c>
      <c r="R1994" s="32" t="str">
        <f>IFERROR(('CALC | Main Engine'!T1994+'CALC | Booster'!T1994)*INDEX(MassUnitsTable[],MATCH($R$3,MassUnitsTable[Mass Units],0),2), "")</f>
        <v/>
      </c>
      <c r="S1994" s="10"/>
    </row>
    <row r="1995" spans="1:19" ht="15.75" thickBot="1" x14ac:dyDescent="0.3">
      <c r="A1995" s="10"/>
      <c r="B1995" s="7" t="str">
        <f t="shared" si="155"/>
        <v/>
      </c>
      <c r="C1995" s="8" t="str">
        <f t="shared" si="156"/>
        <v/>
      </c>
      <c r="D1995" s="8" t="str">
        <f t="shared" si="157"/>
        <v/>
      </c>
      <c r="E1995" s="8" t="str">
        <f t="shared" si="158"/>
        <v/>
      </c>
      <c r="F1995" s="8" t="str">
        <f>'CALC | Main Engine'!$B1995</f>
        <v/>
      </c>
      <c r="G1995" s="29" t="str">
        <f>'CALC | Main Engine'!$C1995</f>
        <v/>
      </c>
      <c r="H1995" s="9" t="str">
        <f>'CALC | Main Engine'!$E1995</f>
        <v/>
      </c>
      <c r="I1995" s="35" t="str">
        <f>IFERROR('CALC | Main Engine'!$F1995*INDEX(MassUnitsTable[],MATCH($R$3,MassUnitsTable[Mass Units],0),2), "")</f>
        <v/>
      </c>
      <c r="J1995" s="29" t="str">
        <f>IFERROR('CALC | Booster'!$F1995*INDEX(MassUnitsTable[],MATCH($R$3,MassUnitsTable[Mass Units],0),2), "")</f>
        <v/>
      </c>
      <c r="K1995" s="33" t="str">
        <f t="shared" si="160"/>
        <v/>
      </c>
      <c r="L1995" s="35" t="str">
        <f>IFERROR(('CALC | Main Engine'!N1995+'CALC | Booster'!N1995)*INDEX(MassUnitsTable[],MATCH($R$3,MassUnitsTable[Mass Units],0),2), "")</f>
        <v/>
      </c>
      <c r="M1995" s="29" t="str">
        <f>IFERROR(('CALC | Main Engine'!O1995+'CALC | Booster'!O1995)*INDEX(MassUnitsTable[],MATCH($R$3,MassUnitsTable[Mass Units],0),2), "")</f>
        <v/>
      </c>
      <c r="N1995" s="29" t="str">
        <f>IFERROR(('CALC | Main Engine'!P1995+'CALC | Booster'!P1995)*INDEX(MassUnitsTable[],MATCH($R$3,MassUnitsTable[Mass Units],0),2), "")</f>
        <v/>
      </c>
      <c r="O1995" s="29" t="str">
        <f>IFERROR(('CALC | Main Engine'!Q1995+'CALC | Booster'!Q1995)*INDEX(MassUnitsTable[],MATCH($R$3,MassUnitsTable[Mass Units],0),2), "")</f>
        <v/>
      </c>
      <c r="P1995" s="29" t="str">
        <f>IFERROR(('CALC | Main Engine'!R1995+'CALC | Booster'!R1995)*INDEX(MassUnitsTable[],MATCH($R$3,MassUnitsTable[Mass Units],0),2), "")</f>
        <v/>
      </c>
      <c r="Q1995" s="29" t="str">
        <f>IFERROR(('CALC | Main Engine'!S1995+'CALC | Booster'!S1995)*INDEX(MassUnitsTable[],MATCH($R$3,MassUnitsTable[Mass Units],0),2), "")</f>
        <v/>
      </c>
      <c r="R1995" s="33" t="str">
        <f>IFERROR(('CALC | Main Engine'!T1995+'CALC | Booster'!T1995)*INDEX(MassUnitsTable[],MATCH($R$3,MassUnitsTable[Mass Units],0),2), "")</f>
        <v/>
      </c>
      <c r="S1995" s="10"/>
    </row>
    <row r="1996" spans="1:19" ht="6" customHeight="1" x14ac:dyDescent="0.25">
      <c r="A1996" s="10"/>
      <c r="B1996" s="10"/>
      <c r="C1996" s="10"/>
      <c r="D1996" s="10"/>
      <c r="E1996" s="10"/>
      <c r="F1996" s="10"/>
      <c r="G1996" s="10"/>
      <c r="H1996" s="10"/>
      <c r="I1996" s="10"/>
      <c r="J1996" s="10"/>
      <c r="K1996" s="10"/>
      <c r="L1996" s="10"/>
      <c r="M1996" s="10"/>
      <c r="N1996" s="10"/>
      <c r="O1996" s="10"/>
      <c r="P1996" s="10"/>
      <c r="Q1996" s="10"/>
      <c r="R1996" s="10"/>
      <c r="S1996" s="10"/>
    </row>
  </sheetData>
  <sheetProtection sheet="1" objects="1" scenarios="1"/>
  <mergeCells count="5">
    <mergeCell ref="B1:R1"/>
    <mergeCell ref="B4:H4"/>
    <mergeCell ref="I4:K4"/>
    <mergeCell ref="L4:R4"/>
    <mergeCell ref="B3:K3"/>
  </mergeCells>
  <conditionalFormatting sqref="B8:R1995">
    <cfRule type="expression" dxfId="5" priority="1">
      <formula>MOD(ROW(),2)=0</formula>
    </cfRule>
  </conditionalFormatting>
  <dataValidations count="1">
    <dataValidation type="list" allowBlank="1" showInputMessage="1" showErrorMessage="1" sqref="R3">
      <formula1>MassUnitsNames</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U1996"/>
  <sheetViews>
    <sheetView workbookViewId="0">
      <pane ySplit="7" topLeftCell="A8" activePane="bottomLeft" state="frozen"/>
      <selection pane="bottomLeft" activeCell="B8" sqref="B8"/>
    </sheetView>
  </sheetViews>
  <sheetFormatPr defaultColWidth="0" defaultRowHeight="15" zeroHeight="1" x14ac:dyDescent="0.25"/>
  <cols>
    <col min="1" max="1" width="1.140625" customWidth="1"/>
    <col min="2" max="2" width="10.7109375" customWidth="1"/>
    <col min="3" max="6" width="15.7109375" customWidth="1"/>
    <col min="7" max="20" width="10.7109375" customWidth="1"/>
    <col min="21" max="21" width="1.140625" customWidth="1"/>
    <col min="22" max="16384" width="9.140625" hidden="1"/>
  </cols>
  <sheetData>
    <row r="1" spans="1:21" ht="26.25" x14ac:dyDescent="0.4">
      <c r="A1" s="25"/>
      <c r="B1" s="161" t="s">
        <v>88</v>
      </c>
      <c r="C1" s="161"/>
      <c r="D1" s="161"/>
      <c r="E1" s="161"/>
      <c r="F1" s="161"/>
      <c r="G1" s="161"/>
      <c r="H1" s="161"/>
      <c r="I1" s="161"/>
      <c r="J1" s="161"/>
      <c r="K1" s="161"/>
      <c r="L1" s="161"/>
      <c r="M1" s="161"/>
      <c r="N1" s="161"/>
      <c r="O1" s="161"/>
      <c r="P1" s="161"/>
      <c r="Q1" s="161"/>
      <c r="R1" s="161"/>
      <c r="S1" s="161"/>
      <c r="T1" s="161"/>
      <c r="U1" s="25"/>
    </row>
    <row r="2" spans="1:21" ht="15.75" thickBot="1" x14ac:dyDescent="0.3">
      <c r="A2" s="10"/>
      <c r="B2" s="10"/>
      <c r="C2" s="10"/>
      <c r="D2" s="10"/>
      <c r="E2" s="10"/>
      <c r="F2" s="10"/>
      <c r="G2" s="10"/>
      <c r="H2" s="10"/>
      <c r="I2" s="10"/>
      <c r="J2" s="10"/>
      <c r="K2" s="10"/>
      <c r="L2" s="10"/>
      <c r="M2" s="10"/>
      <c r="N2" s="10"/>
      <c r="O2" s="10"/>
      <c r="P2" s="10"/>
      <c r="Q2" s="10"/>
      <c r="R2" s="10"/>
      <c r="S2" s="10"/>
      <c r="T2" s="10"/>
      <c r="U2" s="10"/>
    </row>
    <row r="3" spans="1:21" ht="16.5" thickBot="1" x14ac:dyDescent="0.3">
      <c r="A3" s="10"/>
      <c r="B3" s="162" t="s">
        <v>45</v>
      </c>
      <c r="C3" s="163"/>
      <c r="D3" s="163"/>
      <c r="E3" s="163"/>
      <c r="F3" s="163"/>
      <c r="G3" s="163"/>
      <c r="H3" s="163"/>
      <c r="I3" s="163"/>
      <c r="J3" s="163"/>
      <c r="K3" s="163"/>
      <c r="L3" s="163"/>
      <c r="M3" s="163"/>
      <c r="N3" s="163"/>
      <c r="O3" s="163"/>
      <c r="P3" s="163"/>
      <c r="Q3" s="163"/>
      <c r="R3" s="163"/>
      <c r="S3" s="163"/>
      <c r="T3" s="164"/>
      <c r="U3" s="10"/>
    </row>
    <row r="4" spans="1:21" ht="15.75" thickBot="1" x14ac:dyDescent="0.3">
      <c r="A4" s="10"/>
      <c r="B4" s="165"/>
      <c r="C4" s="166"/>
      <c r="D4" s="166"/>
      <c r="E4" s="166"/>
      <c r="F4" s="167"/>
      <c r="G4" s="165" t="s">
        <v>59</v>
      </c>
      <c r="H4" s="166"/>
      <c r="I4" s="166"/>
      <c r="J4" s="166"/>
      <c r="K4" s="166"/>
      <c r="L4" s="166"/>
      <c r="M4" s="167"/>
      <c r="N4" s="165" t="s">
        <v>60</v>
      </c>
      <c r="O4" s="166"/>
      <c r="P4" s="166"/>
      <c r="Q4" s="166"/>
      <c r="R4" s="166"/>
      <c r="S4" s="166"/>
      <c r="T4" s="167"/>
      <c r="U4" s="10"/>
    </row>
    <row r="5" spans="1:21" x14ac:dyDescent="0.25">
      <c r="A5" s="10"/>
      <c r="B5" s="38" t="s">
        <v>46</v>
      </c>
      <c r="C5" s="36" t="s">
        <v>48</v>
      </c>
      <c r="D5" s="36" t="s">
        <v>48</v>
      </c>
      <c r="E5" s="36" t="s">
        <v>49</v>
      </c>
      <c r="F5" s="37" t="s">
        <v>50</v>
      </c>
      <c r="G5" s="38" t="s">
        <v>18</v>
      </c>
      <c r="H5" s="36" t="s">
        <v>17</v>
      </c>
      <c r="I5" s="36" t="s">
        <v>16</v>
      </c>
      <c r="J5" s="36" t="s">
        <v>14</v>
      </c>
      <c r="K5" s="36" t="s">
        <v>52</v>
      </c>
      <c r="L5" s="36" t="s">
        <v>25</v>
      </c>
      <c r="M5" s="37" t="s">
        <v>53</v>
      </c>
      <c r="N5" s="36" t="s">
        <v>18</v>
      </c>
      <c r="O5" s="36" t="s">
        <v>17</v>
      </c>
      <c r="P5" s="36" t="s">
        <v>16</v>
      </c>
      <c r="Q5" s="36" t="s">
        <v>14</v>
      </c>
      <c r="R5" s="36" t="s">
        <v>52</v>
      </c>
      <c r="S5" s="36" t="s">
        <v>25</v>
      </c>
      <c r="T5" s="37" t="s">
        <v>53</v>
      </c>
      <c r="U5" s="10"/>
    </row>
    <row r="6" spans="1:21" ht="15.75" thickBot="1" x14ac:dyDescent="0.3">
      <c r="A6" s="10"/>
      <c r="B6" s="45"/>
      <c r="C6" s="46" t="s">
        <v>40</v>
      </c>
      <c r="D6" s="46" t="s">
        <v>47</v>
      </c>
      <c r="E6" s="46" t="s">
        <v>39</v>
      </c>
      <c r="F6" s="47" t="s">
        <v>51</v>
      </c>
      <c r="G6" s="48" t="s">
        <v>58</v>
      </c>
      <c r="H6" s="46" t="s">
        <v>58</v>
      </c>
      <c r="I6" s="46" t="s">
        <v>58</v>
      </c>
      <c r="J6" s="46" t="s">
        <v>58</v>
      </c>
      <c r="K6" s="46" t="s">
        <v>58</v>
      </c>
      <c r="L6" s="46" t="s">
        <v>58</v>
      </c>
      <c r="M6" s="47" t="s">
        <v>58</v>
      </c>
      <c r="N6" s="46" t="s">
        <v>51</v>
      </c>
      <c r="O6" s="46" t="s">
        <v>51</v>
      </c>
      <c r="P6" s="46" t="s">
        <v>51</v>
      </c>
      <c r="Q6" s="46" t="s">
        <v>51</v>
      </c>
      <c r="R6" s="46" t="s">
        <v>51</v>
      </c>
      <c r="S6" s="46" t="s">
        <v>51</v>
      </c>
      <c r="T6" s="47" t="s">
        <v>51</v>
      </c>
      <c r="U6" s="10"/>
    </row>
    <row r="7" spans="1:21" ht="15.75" thickBot="1" x14ac:dyDescent="0.3">
      <c r="A7" s="10"/>
      <c r="B7" s="39" t="s">
        <v>54</v>
      </c>
      <c r="C7" s="67" t="s">
        <v>90</v>
      </c>
      <c r="D7" s="67" t="s">
        <v>90</v>
      </c>
      <c r="E7" s="41">
        <f>SUM(E$8:E$1995)</f>
        <v>517</v>
      </c>
      <c r="F7" s="42">
        <f>SUM(F$8:F$1995)</f>
        <v>721058.40000000689</v>
      </c>
      <c r="G7" s="70" t="s">
        <v>90</v>
      </c>
      <c r="H7" s="68" t="s">
        <v>90</v>
      </c>
      <c r="I7" s="68" t="s">
        <v>90</v>
      </c>
      <c r="J7" s="68" t="s">
        <v>90</v>
      </c>
      <c r="K7" s="68" t="s">
        <v>90</v>
      </c>
      <c r="L7" s="68" t="s">
        <v>90</v>
      </c>
      <c r="M7" s="69" t="s">
        <v>90</v>
      </c>
      <c r="N7" s="44">
        <f>SUM(N$8:N$1995)</f>
        <v>917013.53122500842</v>
      </c>
      <c r="O7" s="44">
        <f t="shared" ref="O7:T7" si="0">SUM(O$8:O$1995)</f>
        <v>0</v>
      </c>
      <c r="P7" s="44">
        <f t="shared" si="0"/>
        <v>0</v>
      </c>
      <c r="Q7" s="44">
        <f t="shared" si="0"/>
        <v>0</v>
      </c>
      <c r="R7" s="44">
        <f t="shared" si="0"/>
        <v>0</v>
      </c>
      <c r="S7" s="44">
        <f t="shared" si="0"/>
        <v>1395.3538719553887</v>
      </c>
      <c r="T7" s="42">
        <f t="shared" si="0"/>
        <v>0</v>
      </c>
      <c r="U7" s="10"/>
    </row>
    <row r="8" spans="1:21" x14ac:dyDescent="0.25">
      <c r="A8" s="10"/>
      <c r="B8" s="4">
        <f>IF(ISBLANK('INPUT | Operations'!$B13),"",COUNT('INPUT | Operations'!$B$12:$B12))</f>
        <v>1</v>
      </c>
      <c r="C8" s="27">
        <f>IF(ISNUMBER($B8),('INPUT | Operations'!$C12+'INPUT | Operations'!$C13)/2,"")</f>
        <v>11.5</v>
      </c>
      <c r="D8" s="28">
        <f t="shared" ref="D8:D71" si="1">IF(ISNUMBER($B8),C8*0.3048/1000,"")</f>
        <v>3.5052000000000004E-3</v>
      </c>
      <c r="E8" s="26">
        <f>IF(ISNUMBER($B8),'INPUT | Operations'!$B13-'INPUT | Operations'!$B12,"")</f>
        <v>1</v>
      </c>
      <c r="F8" s="32">
        <f>IF(ISNUMBER($B8),IF('INPUT | Operations'!$B13&lt;MainEngine_BurnTime,1,IF('INPUT | Operations'!$B12&lt;=MainEngine_BurnTime,(MainEngine_BurnTime-'INPUT | Operations'!$B12)/('INPUT | Operations'!$B13-'INPUT | Operations'!$B12),0))*'INPUT | Operations'!$D12*NumberOfMainEngines*NumberOfOps*$E8,"")</f>
        <v>1397.4</v>
      </c>
      <c r="G8" s="34">
        <f t="shared" ref="G8:G71" si="2">IF(ISNUMBER($B8),MainEngine_H2O+MW_H2O/MW_H*MainEngine_H+MW_H2O/MW_H2*MainEngine_H2+MainEngine_OH,"")</f>
        <v>1271.7604166666667</v>
      </c>
      <c r="H8" s="27">
        <f t="shared" ref="H8:H71" si="3">IF(ISNUMBER($B8),MainEngine_CO2+MW_CO2/MW_CO*(MainEngine_CO-$I8),"")</f>
        <v>0</v>
      </c>
      <c r="I8" s="27">
        <f t="shared" ref="I8:I71" si="4">IF(ISNUMBER($B8),MIN(0.0025*EXP(0.067*$D8)*(MainEngine_CO+MainEngine_CO2),MainEngine_CO),"")</f>
        <v>0</v>
      </c>
      <c r="J8" s="27">
        <f t="shared" ref="J8:J71" si="5">IF(ISNUMBER($B8),MainEngine_Al2O3,"")</f>
        <v>0</v>
      </c>
      <c r="K8" s="27">
        <f t="shared" ref="K8:K71" si="6">IF(ISNUMBER($B8),MainEngine_HCl+MainEngine_Cl+MainEngine_Cl2,"")</f>
        <v>0</v>
      </c>
      <c r="L8" s="27">
        <f t="shared" ref="L8:L71" si="7">IF(ISNUMBER($B8),MainEngine_NOx+33*EXP(-0.26*$D8),"")</f>
        <v>32.969939084118529</v>
      </c>
      <c r="M8" s="32">
        <f t="shared" ref="M8:M71" si="8">IF(ISNUMBER($B8),MainEngine_BC*MAX(0.04,MIN(1,0.04*EXP(0.12*($D8-15)))),"")</f>
        <v>0</v>
      </c>
      <c r="N8" s="27">
        <f t="shared" ref="N8:N71" si="9">IFERROR($F8*G8/1000,"")</f>
        <v>1777.1580062500004</v>
      </c>
      <c r="O8" s="27">
        <f t="shared" ref="O8:O71" si="10">IFERROR($F8*H8/1000,"")</f>
        <v>0</v>
      </c>
      <c r="P8" s="27">
        <f t="shared" ref="P8:P71" si="11">IFERROR($F8*I8/1000,"")</f>
        <v>0</v>
      </c>
      <c r="Q8" s="27">
        <f t="shared" ref="Q8:Q71" si="12">IFERROR($F8*J8/1000,"")</f>
        <v>0</v>
      </c>
      <c r="R8" s="27">
        <f t="shared" ref="R8:R71" si="13">IFERROR($F8*K8/1000,"")</f>
        <v>0</v>
      </c>
      <c r="S8" s="27">
        <f t="shared" ref="S8:S71" si="14">IFERROR($F8*L8/1000,"")</f>
        <v>46.072192876147234</v>
      </c>
      <c r="T8" s="32">
        <f t="shared" ref="T8:T71" si="15">IFERROR($F8*M8/1000,"")</f>
        <v>0</v>
      </c>
      <c r="U8" s="10"/>
    </row>
    <row r="9" spans="1:21" x14ac:dyDescent="0.25">
      <c r="A9" s="10"/>
      <c r="B9" s="4">
        <f>IF(ISBLANK('INPUT | Operations'!$B14),"",COUNT('INPUT | Operations'!$B$12:$B13))</f>
        <v>2</v>
      </c>
      <c r="C9" s="27">
        <f>IF(ISNUMBER($B9),('INPUT | Operations'!$C13+'INPUT | Operations'!$C14)/2,"")</f>
        <v>38</v>
      </c>
      <c r="D9" s="28">
        <f t="shared" si="1"/>
        <v>1.15824E-2</v>
      </c>
      <c r="E9" s="26">
        <f>IF(ISNUMBER($B9),'INPUT | Operations'!$B14-'INPUT | Operations'!$B13,"")</f>
        <v>1</v>
      </c>
      <c r="F9" s="32">
        <f>IF(ISNUMBER($B9),IF('INPUT | Operations'!$B14&lt;MainEngine_BurnTime,1,IF('INPUT | Operations'!$B13&lt;=MainEngine_BurnTime,(MainEngine_BurnTime-'INPUT | Operations'!$B13)/('INPUT | Operations'!$B14-'INPUT | Operations'!$B13),0))*'INPUT | Operations'!$D13*NumberOfMainEngines*NumberOfOps*$E9,"")</f>
        <v>1397.4</v>
      </c>
      <c r="G9" s="34">
        <f t="shared" si="2"/>
        <v>1271.7604166666667</v>
      </c>
      <c r="H9" s="27">
        <f t="shared" si="3"/>
        <v>0</v>
      </c>
      <c r="I9" s="27">
        <f t="shared" si="4"/>
        <v>0</v>
      </c>
      <c r="J9" s="27">
        <f t="shared" si="5"/>
        <v>0</v>
      </c>
      <c r="K9" s="27">
        <f t="shared" si="6"/>
        <v>0</v>
      </c>
      <c r="L9" s="27">
        <f t="shared" si="7"/>
        <v>32.900772491039461</v>
      </c>
      <c r="M9" s="32">
        <f t="shared" si="8"/>
        <v>0</v>
      </c>
      <c r="N9" s="27">
        <f t="shared" si="9"/>
        <v>1777.1580062500004</v>
      </c>
      <c r="O9" s="27">
        <f t="shared" si="10"/>
        <v>0</v>
      </c>
      <c r="P9" s="27">
        <f t="shared" si="11"/>
        <v>0</v>
      </c>
      <c r="Q9" s="27">
        <f t="shared" si="12"/>
        <v>0</v>
      </c>
      <c r="R9" s="27">
        <f t="shared" si="13"/>
        <v>0</v>
      </c>
      <c r="S9" s="27">
        <f t="shared" si="14"/>
        <v>45.975539478978547</v>
      </c>
      <c r="T9" s="32">
        <f t="shared" si="15"/>
        <v>0</v>
      </c>
      <c r="U9" s="10"/>
    </row>
    <row r="10" spans="1:21" x14ac:dyDescent="0.25">
      <c r="A10" s="10"/>
      <c r="B10" s="4">
        <f>IF(ISBLANK('INPUT | Operations'!$B15),"",COUNT('INPUT | Operations'!$B$12:$B14))</f>
        <v>3</v>
      </c>
      <c r="C10" s="27">
        <f>IF(ISNUMBER($B10),('INPUT | Operations'!$C14+'INPUT | Operations'!$C15)/2,"")</f>
        <v>80</v>
      </c>
      <c r="D10" s="28">
        <f t="shared" si="1"/>
        <v>2.4383999999999999E-2</v>
      </c>
      <c r="E10" s="26">
        <f>IF(ISNUMBER($B10),'INPUT | Operations'!$B15-'INPUT | Operations'!$B14,"")</f>
        <v>1</v>
      </c>
      <c r="F10" s="32">
        <f>IF(ISNUMBER($B10),IF('INPUT | Operations'!$B15&lt;MainEngine_BurnTime,1,IF('INPUT | Operations'!$B14&lt;=MainEngine_BurnTime,(MainEngine_BurnTime-'INPUT | Operations'!$B14)/('INPUT | Operations'!$B15-'INPUT | Operations'!$B14),0))*'INPUT | Operations'!$D14*NumberOfMainEngines*NumberOfOps*$E10,"")</f>
        <v>1397.4</v>
      </c>
      <c r="G10" s="34">
        <f t="shared" si="2"/>
        <v>1271.7604166666667</v>
      </c>
      <c r="H10" s="27">
        <f t="shared" si="3"/>
        <v>0</v>
      </c>
      <c r="I10" s="27">
        <f t="shared" si="4"/>
        <v>0</v>
      </c>
      <c r="J10" s="27">
        <f t="shared" si="5"/>
        <v>0</v>
      </c>
      <c r="K10" s="27">
        <f t="shared" si="6"/>
        <v>0</v>
      </c>
      <c r="L10" s="27">
        <f t="shared" si="7"/>
        <v>32.791447074629296</v>
      </c>
      <c r="M10" s="32">
        <f t="shared" si="8"/>
        <v>0</v>
      </c>
      <c r="N10" s="27">
        <f t="shared" si="9"/>
        <v>1777.1580062500004</v>
      </c>
      <c r="O10" s="27">
        <f t="shared" si="10"/>
        <v>0</v>
      </c>
      <c r="P10" s="27">
        <f t="shared" si="11"/>
        <v>0</v>
      </c>
      <c r="Q10" s="27">
        <f t="shared" si="12"/>
        <v>0</v>
      </c>
      <c r="R10" s="27">
        <f t="shared" si="13"/>
        <v>0</v>
      </c>
      <c r="S10" s="27">
        <f t="shared" si="14"/>
        <v>45.822768142086986</v>
      </c>
      <c r="T10" s="32">
        <f t="shared" si="15"/>
        <v>0</v>
      </c>
      <c r="U10" s="10"/>
    </row>
    <row r="11" spans="1:21" x14ac:dyDescent="0.25">
      <c r="A11" s="10"/>
      <c r="B11" s="4">
        <f>IF(ISBLANK('INPUT | Operations'!$B16),"",COUNT('INPUT | Operations'!$B$12:$B15))</f>
        <v>4</v>
      </c>
      <c r="C11" s="27">
        <f>IF(ISNUMBER($B11),('INPUT | Operations'!$C15+'INPUT | Operations'!$C16)/2,"")</f>
        <v>138.5</v>
      </c>
      <c r="D11" s="28">
        <f t="shared" si="1"/>
        <v>4.2214800000000004E-2</v>
      </c>
      <c r="E11" s="26">
        <f>IF(ISNUMBER($B11),'INPUT | Operations'!$B16-'INPUT | Operations'!$B15,"")</f>
        <v>1</v>
      </c>
      <c r="F11" s="32">
        <f>IF(ISNUMBER($B11),IF('INPUT | Operations'!$B16&lt;MainEngine_BurnTime,1,IF('INPUT | Operations'!$B15&lt;=MainEngine_BurnTime,(MainEngine_BurnTime-'INPUT | Operations'!$B15)/('INPUT | Operations'!$B16-'INPUT | Operations'!$B15),0))*'INPUT | Operations'!$D15*NumberOfMainEngines*NumberOfOps*$E11,"")</f>
        <v>1397.4</v>
      </c>
      <c r="G11" s="34">
        <f>IF(ISNUMBER($B11),MainEngine_H2O+MW_H2O/MW_H*MainEngine_H+MW_H2O/MW_H2*MainEngine_H2+MainEngine_OH,"")</f>
        <v>1271.7604166666667</v>
      </c>
      <c r="H11" s="27">
        <f t="shared" si="3"/>
        <v>0</v>
      </c>
      <c r="I11" s="27">
        <f>IF(ISNUMBER($B11),MIN(0.0025*EXP(0.067*$D11)*(MainEngine_CO+MainEngine_CO2),MainEngine_CO),"")</f>
        <v>0</v>
      </c>
      <c r="J11" s="27">
        <f t="shared" si="5"/>
        <v>0</v>
      </c>
      <c r="K11" s="27">
        <f t="shared" si="6"/>
        <v>0</v>
      </c>
      <c r="L11" s="27">
        <f t="shared" si="7"/>
        <v>32.639777505973861</v>
      </c>
      <c r="M11" s="32">
        <f t="shared" si="8"/>
        <v>0</v>
      </c>
      <c r="N11" s="27">
        <f>IFERROR($F11*G11/1000,"")</f>
        <v>1777.1580062500004</v>
      </c>
      <c r="O11" s="27">
        <f t="shared" si="10"/>
        <v>0</v>
      </c>
      <c r="P11" s="27">
        <f t="shared" si="11"/>
        <v>0</v>
      </c>
      <c r="Q11" s="27">
        <f t="shared" si="12"/>
        <v>0</v>
      </c>
      <c r="R11" s="27">
        <f t="shared" si="13"/>
        <v>0</v>
      </c>
      <c r="S11" s="27">
        <f t="shared" si="14"/>
        <v>45.610825086847882</v>
      </c>
      <c r="T11" s="32">
        <f t="shared" si="15"/>
        <v>0</v>
      </c>
      <c r="U11" s="10"/>
    </row>
    <row r="12" spans="1:21" x14ac:dyDescent="0.25">
      <c r="A12" s="10"/>
      <c r="B12" s="4">
        <f>IF(ISBLANK('INPUT | Operations'!$B17),"",COUNT('INPUT | Operations'!$B$12:$B16))</f>
        <v>5</v>
      </c>
      <c r="C12" s="27">
        <f>IF(ISNUMBER($B12),('INPUT | Operations'!$C16+'INPUT | Operations'!$C17)/2,"")</f>
        <v>215</v>
      </c>
      <c r="D12" s="28">
        <f t="shared" si="1"/>
        <v>6.5531999999999993E-2</v>
      </c>
      <c r="E12" s="26">
        <f>IF(ISNUMBER($B12),'INPUT | Operations'!$B17-'INPUT | Operations'!$B16,"")</f>
        <v>1</v>
      </c>
      <c r="F12" s="32">
        <f>IF(ISNUMBER($B12),IF('INPUT | Operations'!$B17&lt;MainEngine_BurnTime,1,IF('INPUT | Operations'!$B16&lt;=MainEngine_BurnTime,(MainEngine_BurnTime-'INPUT | Operations'!$B16)/('INPUT | Operations'!$B17-'INPUT | Operations'!$B16),0))*'INPUT | Operations'!$D16*NumberOfMainEngines*NumberOfOps*$E12,"")</f>
        <v>1397.4</v>
      </c>
      <c r="G12" s="34">
        <f t="shared" si="2"/>
        <v>1271.7604166666667</v>
      </c>
      <c r="H12" s="27">
        <f t="shared" si="3"/>
        <v>0</v>
      </c>
      <c r="I12" s="27">
        <f t="shared" si="4"/>
        <v>0</v>
      </c>
      <c r="J12" s="27">
        <f t="shared" si="5"/>
        <v>0</v>
      </c>
      <c r="K12" s="27">
        <f t="shared" si="6"/>
        <v>0</v>
      </c>
      <c r="L12" s="27">
        <f t="shared" si="7"/>
        <v>32.442498372594429</v>
      </c>
      <c r="M12" s="32">
        <f t="shared" si="8"/>
        <v>0</v>
      </c>
      <c r="N12" s="27">
        <f t="shared" si="9"/>
        <v>1777.1580062500004</v>
      </c>
      <c r="O12" s="27">
        <f t="shared" si="10"/>
        <v>0</v>
      </c>
      <c r="P12" s="27">
        <f t="shared" si="11"/>
        <v>0</v>
      </c>
      <c r="Q12" s="27">
        <f t="shared" si="12"/>
        <v>0</v>
      </c>
      <c r="R12" s="27">
        <f t="shared" si="13"/>
        <v>0</v>
      </c>
      <c r="S12" s="27">
        <f t="shared" si="14"/>
        <v>45.335147225863459</v>
      </c>
      <c r="T12" s="32">
        <f t="shared" si="15"/>
        <v>0</v>
      </c>
      <c r="U12" s="10"/>
    </row>
    <row r="13" spans="1:21" x14ac:dyDescent="0.25">
      <c r="A13" s="10"/>
      <c r="B13" s="4">
        <f>IF(ISBLANK('INPUT | Operations'!$B18),"",COUNT('INPUT | Operations'!$B$12:$B17))</f>
        <v>6</v>
      </c>
      <c r="C13" s="27">
        <f>IF(ISNUMBER($B13),('INPUT | Operations'!$C17+'INPUT | Operations'!$C18)/2,"")</f>
        <v>309.5</v>
      </c>
      <c r="D13" s="28">
        <f t="shared" si="1"/>
        <v>9.4335600000000006E-2</v>
      </c>
      <c r="E13" s="26">
        <f>IF(ISNUMBER($B13),'INPUT | Operations'!$B18-'INPUT | Operations'!$B17,"")</f>
        <v>1</v>
      </c>
      <c r="F13" s="32">
        <f>IF(ISNUMBER($B13),IF('INPUT | Operations'!$B18&lt;MainEngine_BurnTime,1,IF('INPUT | Operations'!$B17&lt;=MainEngine_BurnTime,(MainEngine_BurnTime-'INPUT | Operations'!$B17)/('INPUT | Operations'!$B18-'INPUT | Operations'!$B17),0))*'INPUT | Operations'!$D17*NumberOfMainEngines*NumberOfOps*$E13,"")</f>
        <v>1397.4</v>
      </c>
      <c r="G13" s="34">
        <f t="shared" si="2"/>
        <v>1271.7604166666667</v>
      </c>
      <c r="H13" s="27">
        <f t="shared" si="3"/>
        <v>0</v>
      </c>
      <c r="I13" s="27">
        <f t="shared" si="4"/>
        <v>0</v>
      </c>
      <c r="J13" s="27">
        <f t="shared" si="5"/>
        <v>0</v>
      </c>
      <c r="K13" s="27">
        <f t="shared" si="6"/>
        <v>0</v>
      </c>
      <c r="L13" s="27">
        <f t="shared" si="7"/>
        <v>32.200446066988647</v>
      </c>
      <c r="M13" s="32">
        <f t="shared" si="8"/>
        <v>0</v>
      </c>
      <c r="N13" s="27">
        <f t="shared" si="9"/>
        <v>1777.1580062500004</v>
      </c>
      <c r="O13" s="27">
        <f t="shared" si="10"/>
        <v>0</v>
      </c>
      <c r="P13" s="27">
        <f t="shared" si="11"/>
        <v>0</v>
      </c>
      <c r="Q13" s="27">
        <f t="shared" si="12"/>
        <v>0</v>
      </c>
      <c r="R13" s="27">
        <f t="shared" si="13"/>
        <v>0</v>
      </c>
      <c r="S13" s="27">
        <f t="shared" si="14"/>
        <v>44.996903334009943</v>
      </c>
      <c r="T13" s="32">
        <f t="shared" si="15"/>
        <v>0</v>
      </c>
      <c r="U13" s="10"/>
    </row>
    <row r="14" spans="1:21" x14ac:dyDescent="0.25">
      <c r="A14" s="10"/>
      <c r="B14" s="4">
        <f>IF(ISBLANK('INPUT | Operations'!$B19),"",COUNT('INPUT | Operations'!$B$12:$B18))</f>
        <v>7</v>
      </c>
      <c r="C14" s="27">
        <f>IF(ISNUMBER($B14),('INPUT | Operations'!$C18+'INPUT | Operations'!$C19)/2,"")</f>
        <v>422.5</v>
      </c>
      <c r="D14" s="28">
        <f t="shared" si="1"/>
        <v>0.12877800000000003</v>
      </c>
      <c r="E14" s="26">
        <f>IF(ISNUMBER($B14),'INPUT | Operations'!$B19-'INPUT | Operations'!$B18,"")</f>
        <v>1</v>
      </c>
      <c r="F14" s="32">
        <f>IF(ISNUMBER($B14),IF('INPUT | Operations'!$B19&lt;MainEngine_BurnTime,1,IF('INPUT | Operations'!$B18&lt;=MainEngine_BurnTime,(MainEngine_BurnTime-'INPUT | Operations'!$B18)/('INPUT | Operations'!$B19-'INPUT | Operations'!$B18),0))*'INPUT | Operations'!$D18*NumberOfMainEngines*NumberOfOps*$E14,"")</f>
        <v>1397.4</v>
      </c>
      <c r="G14" s="34">
        <f t="shared" si="2"/>
        <v>1271.7604166666667</v>
      </c>
      <c r="H14" s="27">
        <f t="shared" si="3"/>
        <v>0</v>
      </c>
      <c r="I14" s="27">
        <f t="shared" si="4"/>
        <v>0</v>
      </c>
      <c r="J14" s="27">
        <f t="shared" si="5"/>
        <v>0</v>
      </c>
      <c r="K14" s="27">
        <f t="shared" si="6"/>
        <v>0</v>
      </c>
      <c r="L14" s="27">
        <f t="shared" si="7"/>
        <v>31.913377570676502</v>
      </c>
      <c r="M14" s="32">
        <f t="shared" si="8"/>
        <v>0</v>
      </c>
      <c r="N14" s="27">
        <f t="shared" si="9"/>
        <v>1777.1580062500004</v>
      </c>
      <c r="O14" s="27">
        <f t="shared" si="10"/>
        <v>0</v>
      </c>
      <c r="P14" s="27">
        <f t="shared" si="11"/>
        <v>0</v>
      </c>
      <c r="Q14" s="27">
        <f t="shared" si="12"/>
        <v>0</v>
      </c>
      <c r="R14" s="27">
        <f t="shared" si="13"/>
        <v>0</v>
      </c>
      <c r="S14" s="27">
        <f t="shared" si="14"/>
        <v>44.595753817263351</v>
      </c>
      <c r="T14" s="32">
        <f t="shared" si="15"/>
        <v>0</v>
      </c>
      <c r="U14" s="10"/>
    </row>
    <row r="15" spans="1:21" x14ac:dyDescent="0.25">
      <c r="A15" s="10"/>
      <c r="B15" s="4">
        <f>IF(ISBLANK('INPUT | Operations'!$B20),"",COUNT('INPUT | Operations'!$B$12:$B19))</f>
        <v>8</v>
      </c>
      <c r="C15" s="27">
        <f>IF(ISNUMBER($B15),('INPUT | Operations'!$C19+'INPUT | Operations'!$C20)/2,"")</f>
        <v>555.5</v>
      </c>
      <c r="D15" s="28">
        <f t="shared" si="1"/>
        <v>0.16931640000000001</v>
      </c>
      <c r="E15" s="26">
        <f>IF(ISNUMBER($B15),'INPUT | Operations'!$B20-'INPUT | Operations'!$B19,"")</f>
        <v>1</v>
      </c>
      <c r="F15" s="32">
        <f>IF(ISNUMBER($B15),IF('INPUT | Operations'!$B20&lt;MainEngine_BurnTime,1,IF('INPUT | Operations'!$B19&lt;=MainEngine_BurnTime,(MainEngine_BurnTime-'INPUT | Operations'!$B19)/('INPUT | Operations'!$B20-'INPUT | Operations'!$B19),0))*'INPUT | Operations'!$D19*NumberOfMainEngines*NumberOfOps*$E15,"")</f>
        <v>1397.4</v>
      </c>
      <c r="G15" s="34">
        <f t="shared" si="2"/>
        <v>1271.7604166666667</v>
      </c>
      <c r="H15" s="27">
        <f t="shared" si="3"/>
        <v>0</v>
      </c>
      <c r="I15" s="27">
        <f t="shared" si="4"/>
        <v>0</v>
      </c>
      <c r="J15" s="27">
        <f t="shared" si="5"/>
        <v>0</v>
      </c>
      <c r="K15" s="27">
        <f t="shared" si="6"/>
        <v>0</v>
      </c>
      <c r="L15" s="27">
        <f t="shared" si="7"/>
        <v>31.578777518881228</v>
      </c>
      <c r="M15" s="32">
        <f t="shared" si="8"/>
        <v>0</v>
      </c>
      <c r="N15" s="27">
        <f t="shared" si="9"/>
        <v>1777.1580062500004</v>
      </c>
      <c r="O15" s="27">
        <f t="shared" si="10"/>
        <v>0</v>
      </c>
      <c r="P15" s="27">
        <f t="shared" si="11"/>
        <v>0</v>
      </c>
      <c r="Q15" s="27">
        <f t="shared" si="12"/>
        <v>0</v>
      </c>
      <c r="R15" s="27">
        <f t="shared" si="13"/>
        <v>0</v>
      </c>
      <c r="S15" s="27">
        <f t="shared" si="14"/>
        <v>44.128183704884627</v>
      </c>
      <c r="T15" s="32">
        <f t="shared" si="15"/>
        <v>0</v>
      </c>
      <c r="U15" s="10"/>
    </row>
    <row r="16" spans="1:21" x14ac:dyDescent="0.25">
      <c r="A16" s="10"/>
      <c r="B16" s="4">
        <f>IF(ISBLANK('INPUT | Operations'!$B21),"",COUNT('INPUT | Operations'!$B$12:$B20))</f>
        <v>9</v>
      </c>
      <c r="C16" s="27">
        <f>IF(ISNUMBER($B16),('INPUT | Operations'!$C20+'INPUT | Operations'!$C21)/2,"")</f>
        <v>708.5</v>
      </c>
      <c r="D16" s="28">
        <f t="shared" si="1"/>
        <v>0.21595080000000003</v>
      </c>
      <c r="E16" s="26">
        <f>IF(ISNUMBER($B16),'INPUT | Operations'!$B21-'INPUT | Operations'!$B20,"")</f>
        <v>1</v>
      </c>
      <c r="F16" s="32">
        <f>IF(ISNUMBER($B16),IF('INPUT | Operations'!$B21&lt;MainEngine_BurnTime,1,IF('INPUT | Operations'!$B20&lt;=MainEngine_BurnTime,(MainEngine_BurnTime-'INPUT | Operations'!$B20)/('INPUT | Operations'!$B21-'INPUT | Operations'!$B20),0))*'INPUT | Operations'!$D20*NumberOfMainEngines*NumberOfOps*$E16,"")</f>
        <v>1397.4</v>
      </c>
      <c r="G16" s="34">
        <f t="shared" si="2"/>
        <v>1271.7604166666667</v>
      </c>
      <c r="H16" s="27">
        <f t="shared" si="3"/>
        <v>0</v>
      </c>
      <c r="I16" s="27">
        <f t="shared" si="4"/>
        <v>0</v>
      </c>
      <c r="J16" s="27">
        <f t="shared" si="5"/>
        <v>0</v>
      </c>
      <c r="K16" s="27">
        <f t="shared" si="6"/>
        <v>0</v>
      </c>
      <c r="L16" s="27">
        <f t="shared" si="7"/>
        <v>31.198198521922947</v>
      </c>
      <c r="M16" s="32">
        <f t="shared" si="8"/>
        <v>0</v>
      </c>
      <c r="N16" s="27">
        <f t="shared" si="9"/>
        <v>1777.1580062500004</v>
      </c>
      <c r="O16" s="27">
        <f t="shared" si="10"/>
        <v>0</v>
      </c>
      <c r="P16" s="27">
        <f t="shared" si="11"/>
        <v>0</v>
      </c>
      <c r="Q16" s="27">
        <f t="shared" si="12"/>
        <v>0</v>
      </c>
      <c r="R16" s="27">
        <f t="shared" si="13"/>
        <v>0</v>
      </c>
      <c r="S16" s="27">
        <f t="shared" si="14"/>
        <v>43.596362614535131</v>
      </c>
      <c r="T16" s="32">
        <f t="shared" si="15"/>
        <v>0</v>
      </c>
      <c r="U16" s="10"/>
    </row>
    <row r="17" spans="1:21" x14ac:dyDescent="0.25">
      <c r="A17" s="10"/>
      <c r="B17" s="4">
        <f>IF(ISBLANK('INPUT | Operations'!$B22),"",COUNT('INPUT | Operations'!$B$12:$B21))</f>
        <v>10</v>
      </c>
      <c r="C17" s="27">
        <f>IF(ISNUMBER($B17),('INPUT | Operations'!$C21+'INPUT | Operations'!$C22)/2,"")</f>
        <v>881.5</v>
      </c>
      <c r="D17" s="28">
        <f t="shared" si="1"/>
        <v>0.26868120000000001</v>
      </c>
      <c r="E17" s="26">
        <f>IF(ISNUMBER($B17),'INPUT | Operations'!$B22-'INPUT | Operations'!$B21,"")</f>
        <v>1</v>
      </c>
      <c r="F17" s="32">
        <f>IF(ISNUMBER($B17),IF('INPUT | Operations'!$B22&lt;MainEngine_BurnTime,1,IF('INPUT | Operations'!$B21&lt;=MainEngine_BurnTime,(MainEngine_BurnTime-'INPUT | Operations'!$B21)/('INPUT | Operations'!$B22-'INPUT | Operations'!$B21),0))*'INPUT | Operations'!$D21*NumberOfMainEngines*NumberOfOps*$E17,"")</f>
        <v>1397.4</v>
      </c>
      <c r="G17" s="34">
        <f t="shared" si="2"/>
        <v>1271.7604166666667</v>
      </c>
      <c r="H17" s="27">
        <f t="shared" si="3"/>
        <v>0</v>
      </c>
      <c r="I17" s="27">
        <f t="shared" si="4"/>
        <v>0</v>
      </c>
      <c r="J17" s="27">
        <f t="shared" si="5"/>
        <v>0</v>
      </c>
      <c r="K17" s="27">
        <f t="shared" si="6"/>
        <v>0</v>
      </c>
      <c r="L17" s="27">
        <f t="shared" si="7"/>
        <v>30.773392891324828</v>
      </c>
      <c r="M17" s="32">
        <f t="shared" si="8"/>
        <v>0</v>
      </c>
      <c r="N17" s="27">
        <f t="shared" si="9"/>
        <v>1777.1580062500004</v>
      </c>
      <c r="O17" s="27">
        <f t="shared" si="10"/>
        <v>0</v>
      </c>
      <c r="P17" s="27">
        <f t="shared" si="11"/>
        <v>0</v>
      </c>
      <c r="Q17" s="27">
        <f t="shared" si="12"/>
        <v>0</v>
      </c>
      <c r="R17" s="27">
        <f t="shared" si="13"/>
        <v>0</v>
      </c>
      <c r="S17" s="27">
        <f t="shared" si="14"/>
        <v>43.002739226337319</v>
      </c>
      <c r="T17" s="32">
        <f t="shared" si="15"/>
        <v>0</v>
      </c>
      <c r="U17" s="10"/>
    </row>
    <row r="18" spans="1:21" x14ac:dyDescent="0.25">
      <c r="A18" s="10"/>
      <c r="B18" s="4">
        <f>IF(ISBLANK('INPUT | Operations'!$B23),"",COUNT('INPUT | Operations'!$B$12:$B22))</f>
        <v>11</v>
      </c>
      <c r="C18" s="27">
        <f>IF(ISNUMBER($B18),('INPUT | Operations'!$C22+'INPUT | Operations'!$C23)/2,"")</f>
        <v>1131.5</v>
      </c>
      <c r="D18" s="28">
        <f t="shared" si="1"/>
        <v>0.34488120000000005</v>
      </c>
      <c r="E18" s="26">
        <f>IF(ISNUMBER($B18),'INPUT | Operations'!$B23-'INPUT | Operations'!$B22,"")</f>
        <v>1</v>
      </c>
      <c r="F18" s="32">
        <f>IF(ISNUMBER($B18),IF('INPUT | Operations'!$B23&lt;MainEngine_BurnTime,1,IF('INPUT | Operations'!$B22&lt;=MainEngine_BurnTime,(MainEngine_BurnTime-'INPUT | Operations'!$B22)/('INPUT | Operations'!$B23-'INPUT | Operations'!$B22),0))*'INPUT | Operations'!$D22*NumberOfMainEngines*NumberOfOps*$E18,"")</f>
        <v>1397.4</v>
      </c>
      <c r="G18" s="34">
        <f t="shared" si="2"/>
        <v>1271.7604166666667</v>
      </c>
      <c r="H18" s="27">
        <f t="shared" si="3"/>
        <v>0</v>
      </c>
      <c r="I18" s="27">
        <f t="shared" si="4"/>
        <v>0</v>
      </c>
      <c r="J18" s="27">
        <f t="shared" si="5"/>
        <v>0</v>
      </c>
      <c r="K18" s="27">
        <f t="shared" si="6"/>
        <v>0</v>
      </c>
      <c r="L18" s="27">
        <f t="shared" si="7"/>
        <v>30.169710257626853</v>
      </c>
      <c r="M18" s="32">
        <f t="shared" si="8"/>
        <v>0</v>
      </c>
      <c r="N18" s="27">
        <f t="shared" si="9"/>
        <v>1777.1580062500004</v>
      </c>
      <c r="O18" s="27">
        <f t="shared" si="10"/>
        <v>0</v>
      </c>
      <c r="P18" s="27">
        <f t="shared" si="11"/>
        <v>0</v>
      </c>
      <c r="Q18" s="27">
        <f t="shared" si="12"/>
        <v>0</v>
      </c>
      <c r="R18" s="27">
        <f t="shared" si="13"/>
        <v>0</v>
      </c>
      <c r="S18" s="27">
        <f t="shared" si="14"/>
        <v>42.159153114007772</v>
      </c>
      <c r="T18" s="32">
        <f t="shared" si="15"/>
        <v>0</v>
      </c>
      <c r="U18" s="10"/>
    </row>
    <row r="19" spans="1:21" x14ac:dyDescent="0.25">
      <c r="A19" s="10"/>
      <c r="B19" s="4">
        <f>IF(ISBLANK('INPUT | Operations'!$B24),"",COUNT('INPUT | Operations'!$B$12:$B23))</f>
        <v>12</v>
      </c>
      <c r="C19" s="27">
        <f>IF(ISNUMBER($B19),('INPUT | Operations'!$C23+'INPUT | Operations'!$C24)/2,"")</f>
        <v>1469.5</v>
      </c>
      <c r="D19" s="28">
        <f t="shared" si="1"/>
        <v>0.44790360000000001</v>
      </c>
      <c r="E19" s="26">
        <f>IF(ISNUMBER($B19),'INPUT | Operations'!$B24-'INPUT | Operations'!$B23,"")</f>
        <v>1</v>
      </c>
      <c r="F19" s="32">
        <f>IF(ISNUMBER($B19),IF('INPUT | Operations'!$B24&lt;MainEngine_BurnTime,1,IF('INPUT | Operations'!$B23&lt;=MainEngine_BurnTime,(MainEngine_BurnTime-'INPUT | Operations'!$B23)/('INPUT | Operations'!$B24-'INPUT | Operations'!$B23),0))*'INPUT | Operations'!$D23*NumberOfMainEngines*NumberOfOps*$E19,"")</f>
        <v>1397.4</v>
      </c>
      <c r="G19" s="34">
        <f t="shared" si="2"/>
        <v>1271.7604166666667</v>
      </c>
      <c r="H19" s="27">
        <f t="shared" si="3"/>
        <v>0</v>
      </c>
      <c r="I19" s="27">
        <f t="shared" si="4"/>
        <v>0</v>
      </c>
      <c r="J19" s="27">
        <f t="shared" si="5"/>
        <v>0</v>
      </c>
      <c r="K19" s="27">
        <f t="shared" si="6"/>
        <v>0</v>
      </c>
      <c r="L19" s="27">
        <f t="shared" si="7"/>
        <v>29.37231680449116</v>
      </c>
      <c r="M19" s="32">
        <f t="shared" si="8"/>
        <v>0</v>
      </c>
      <c r="N19" s="27">
        <f t="shared" si="9"/>
        <v>1777.1580062500004</v>
      </c>
      <c r="O19" s="27">
        <f t="shared" si="10"/>
        <v>0</v>
      </c>
      <c r="P19" s="27">
        <f t="shared" si="11"/>
        <v>0</v>
      </c>
      <c r="Q19" s="27">
        <f t="shared" si="12"/>
        <v>0</v>
      </c>
      <c r="R19" s="27">
        <f t="shared" si="13"/>
        <v>0</v>
      </c>
      <c r="S19" s="27">
        <f t="shared" si="14"/>
        <v>41.04487550259595</v>
      </c>
      <c r="T19" s="32">
        <f t="shared" si="15"/>
        <v>0</v>
      </c>
      <c r="U19" s="10"/>
    </row>
    <row r="20" spans="1:21" x14ac:dyDescent="0.25">
      <c r="A20" s="10"/>
      <c r="B20" s="4">
        <f>IF(ISBLANK('INPUT | Operations'!$B25),"",COUNT('INPUT | Operations'!$B$12:$B24))</f>
        <v>13</v>
      </c>
      <c r="C20" s="27">
        <f>IF(ISNUMBER($B20),('INPUT | Operations'!$C24+'INPUT | Operations'!$C25)/2,"")</f>
        <v>1782.5</v>
      </c>
      <c r="D20" s="28">
        <f t="shared" si="1"/>
        <v>0.54330600000000007</v>
      </c>
      <c r="E20" s="26">
        <f>IF(ISNUMBER($B20),'INPUT | Operations'!$B25-'INPUT | Operations'!$B24,"")</f>
        <v>1</v>
      </c>
      <c r="F20" s="32">
        <f>IF(ISNUMBER($B20),IF('INPUT | Operations'!$B25&lt;MainEngine_BurnTime,1,IF('INPUT | Operations'!$B24&lt;=MainEngine_BurnTime,(MainEngine_BurnTime-'INPUT | Operations'!$B24)/('INPUT | Operations'!$B25-'INPUT | Operations'!$B24),0))*'INPUT | Operations'!$D24*NumberOfMainEngines*NumberOfOps*$E20,"")</f>
        <v>1397.4</v>
      </c>
      <c r="G20" s="34">
        <f t="shared" si="2"/>
        <v>1271.7604166666667</v>
      </c>
      <c r="H20" s="27">
        <f t="shared" si="3"/>
        <v>0</v>
      </c>
      <c r="I20" s="27">
        <f t="shared" si="4"/>
        <v>0</v>
      </c>
      <c r="J20" s="27">
        <f t="shared" si="5"/>
        <v>0</v>
      </c>
      <c r="K20" s="27">
        <f t="shared" si="6"/>
        <v>0</v>
      </c>
      <c r="L20" s="27">
        <f t="shared" si="7"/>
        <v>28.652709223546989</v>
      </c>
      <c r="M20" s="32">
        <f t="shared" si="8"/>
        <v>0</v>
      </c>
      <c r="N20" s="27">
        <f t="shared" si="9"/>
        <v>1777.1580062500004</v>
      </c>
      <c r="O20" s="27">
        <f t="shared" si="10"/>
        <v>0</v>
      </c>
      <c r="P20" s="27">
        <f t="shared" si="11"/>
        <v>0</v>
      </c>
      <c r="Q20" s="27">
        <f t="shared" si="12"/>
        <v>0</v>
      </c>
      <c r="R20" s="27">
        <f t="shared" si="13"/>
        <v>0</v>
      </c>
      <c r="S20" s="27">
        <f t="shared" si="14"/>
        <v>40.03929586898456</v>
      </c>
      <c r="T20" s="32">
        <f t="shared" si="15"/>
        <v>0</v>
      </c>
      <c r="U20" s="10"/>
    </row>
    <row r="21" spans="1:21" x14ac:dyDescent="0.25">
      <c r="A21" s="10"/>
      <c r="B21" s="4">
        <f>IF(ISBLANK('INPUT | Operations'!$B26),"",COUNT('INPUT | Operations'!$B$12:$B25))</f>
        <v>14</v>
      </c>
      <c r="C21" s="27">
        <f>IF(ISNUMBER($B21),('INPUT | Operations'!$C25+'INPUT | Operations'!$C26)/2,"")</f>
        <v>2059.5</v>
      </c>
      <c r="D21" s="28">
        <f t="shared" si="1"/>
        <v>0.62773559999999995</v>
      </c>
      <c r="E21" s="26">
        <f>IF(ISNUMBER($B21),'INPUT | Operations'!$B26-'INPUT | Operations'!$B25,"")</f>
        <v>1</v>
      </c>
      <c r="F21" s="32">
        <f>IF(ISNUMBER($B21),IF('INPUT | Operations'!$B26&lt;MainEngine_BurnTime,1,IF('INPUT | Operations'!$B25&lt;=MainEngine_BurnTime,(MainEngine_BurnTime-'INPUT | Operations'!$B25)/('INPUT | Operations'!$B26-'INPUT | Operations'!$B25),0))*'INPUT | Operations'!$D25*NumberOfMainEngines*NumberOfOps*$E21,"")</f>
        <v>1397.4</v>
      </c>
      <c r="G21" s="34">
        <f t="shared" si="2"/>
        <v>1271.7604166666667</v>
      </c>
      <c r="H21" s="27">
        <f t="shared" si="3"/>
        <v>0</v>
      </c>
      <c r="I21" s="27">
        <f t="shared" si="4"/>
        <v>0</v>
      </c>
      <c r="J21" s="27">
        <f t="shared" si="5"/>
        <v>0</v>
      </c>
      <c r="K21" s="27">
        <f t="shared" si="6"/>
        <v>0</v>
      </c>
      <c r="L21" s="27">
        <f t="shared" si="7"/>
        <v>28.030586962468188</v>
      </c>
      <c r="M21" s="32">
        <f t="shared" si="8"/>
        <v>0</v>
      </c>
      <c r="N21" s="27">
        <f t="shared" si="9"/>
        <v>1777.1580062500004</v>
      </c>
      <c r="O21" s="27">
        <f t="shared" si="10"/>
        <v>0</v>
      </c>
      <c r="P21" s="27">
        <f t="shared" si="11"/>
        <v>0</v>
      </c>
      <c r="Q21" s="27">
        <f t="shared" si="12"/>
        <v>0</v>
      </c>
      <c r="R21" s="27">
        <f t="shared" si="13"/>
        <v>0</v>
      </c>
      <c r="S21" s="27">
        <f t="shared" si="14"/>
        <v>39.169942221353047</v>
      </c>
      <c r="T21" s="32">
        <f t="shared" si="15"/>
        <v>0</v>
      </c>
      <c r="U21" s="10"/>
    </row>
    <row r="22" spans="1:21" x14ac:dyDescent="0.25">
      <c r="A22" s="10"/>
      <c r="B22" s="4">
        <f>IF(ISBLANK('INPUT | Operations'!$B27),"",COUNT('INPUT | Operations'!$B$12:$B26))</f>
        <v>15</v>
      </c>
      <c r="C22" s="27">
        <f>IF(ISNUMBER($B22),('INPUT | Operations'!$C26+'INPUT | Operations'!$C27)/2,"")</f>
        <v>2357.5</v>
      </c>
      <c r="D22" s="28">
        <f t="shared" si="1"/>
        <v>0.71856600000000004</v>
      </c>
      <c r="E22" s="26">
        <f>IF(ISNUMBER($B22),'INPUT | Operations'!$B27-'INPUT | Operations'!$B26,"")</f>
        <v>1</v>
      </c>
      <c r="F22" s="32">
        <f>IF(ISNUMBER($B22),IF('INPUT | Operations'!$B27&lt;MainEngine_BurnTime,1,IF('INPUT | Operations'!$B26&lt;=MainEngine_BurnTime,(MainEngine_BurnTime-'INPUT | Operations'!$B26)/('INPUT | Operations'!$B27-'INPUT | Operations'!$B26),0))*'INPUT | Operations'!$D26*NumberOfMainEngines*NumberOfOps*$E22,"")</f>
        <v>1397.4</v>
      </c>
      <c r="G22" s="34">
        <f t="shared" si="2"/>
        <v>1271.7604166666667</v>
      </c>
      <c r="H22" s="27">
        <f t="shared" si="3"/>
        <v>0</v>
      </c>
      <c r="I22" s="27">
        <f t="shared" si="4"/>
        <v>0</v>
      </c>
      <c r="J22" s="27">
        <f t="shared" si="5"/>
        <v>0</v>
      </c>
      <c r="K22" s="27">
        <f t="shared" si="6"/>
        <v>0</v>
      </c>
      <c r="L22" s="27">
        <f t="shared" si="7"/>
        <v>27.376374624415639</v>
      </c>
      <c r="M22" s="32">
        <f t="shared" si="8"/>
        <v>0</v>
      </c>
      <c r="N22" s="27">
        <f t="shared" si="9"/>
        <v>1777.1580062500004</v>
      </c>
      <c r="O22" s="27">
        <f t="shared" si="10"/>
        <v>0</v>
      </c>
      <c r="P22" s="27">
        <f t="shared" si="11"/>
        <v>0</v>
      </c>
      <c r="Q22" s="27">
        <f t="shared" si="12"/>
        <v>0</v>
      </c>
      <c r="R22" s="27">
        <f t="shared" si="13"/>
        <v>0</v>
      </c>
      <c r="S22" s="27">
        <f t="shared" si="14"/>
        <v>38.255745900158416</v>
      </c>
      <c r="T22" s="32">
        <f t="shared" si="15"/>
        <v>0</v>
      </c>
      <c r="U22" s="10"/>
    </row>
    <row r="23" spans="1:21" x14ac:dyDescent="0.25">
      <c r="A23" s="10"/>
      <c r="B23" s="4">
        <f>IF(ISBLANK('INPUT | Operations'!$B28),"",COUNT('INPUT | Operations'!$B$12:$B27))</f>
        <v>16</v>
      </c>
      <c r="C23" s="27">
        <f>IF(ISNUMBER($B23),('INPUT | Operations'!$C27+'INPUT | Operations'!$C28)/2,"")</f>
        <v>2676</v>
      </c>
      <c r="D23" s="28">
        <f t="shared" si="1"/>
        <v>0.81564480000000006</v>
      </c>
      <c r="E23" s="26">
        <f>IF(ISNUMBER($B23),'INPUT | Operations'!$B28-'INPUT | Operations'!$B27,"")</f>
        <v>1</v>
      </c>
      <c r="F23" s="32">
        <f>IF(ISNUMBER($B23),IF('INPUT | Operations'!$B28&lt;MainEngine_BurnTime,1,IF('INPUT | Operations'!$B27&lt;=MainEngine_BurnTime,(MainEngine_BurnTime-'INPUT | Operations'!$B27)/('INPUT | Operations'!$B28-'INPUT | Operations'!$B27),0))*'INPUT | Operations'!$D27*NumberOfMainEngines*NumberOfOps*$E23,"")</f>
        <v>1397.4</v>
      </c>
      <c r="G23" s="34">
        <f t="shared" si="2"/>
        <v>1271.7604166666667</v>
      </c>
      <c r="H23" s="27">
        <f t="shared" si="3"/>
        <v>0</v>
      </c>
      <c r="I23" s="27">
        <f t="shared" si="4"/>
        <v>0</v>
      </c>
      <c r="J23" s="27">
        <f t="shared" si="5"/>
        <v>0</v>
      </c>
      <c r="K23" s="27">
        <f t="shared" si="6"/>
        <v>0</v>
      </c>
      <c r="L23" s="27">
        <f t="shared" si="7"/>
        <v>26.694029160929137</v>
      </c>
      <c r="M23" s="32">
        <f t="shared" si="8"/>
        <v>0</v>
      </c>
      <c r="N23" s="27">
        <f t="shared" si="9"/>
        <v>1777.1580062500004</v>
      </c>
      <c r="O23" s="27">
        <f t="shared" si="10"/>
        <v>0</v>
      </c>
      <c r="P23" s="27">
        <f t="shared" si="11"/>
        <v>0</v>
      </c>
      <c r="Q23" s="27">
        <f t="shared" si="12"/>
        <v>0</v>
      </c>
      <c r="R23" s="27">
        <f t="shared" si="13"/>
        <v>0</v>
      </c>
      <c r="S23" s="27">
        <f t="shared" si="14"/>
        <v>37.302236349482378</v>
      </c>
      <c r="T23" s="32">
        <f t="shared" si="15"/>
        <v>0</v>
      </c>
      <c r="U23" s="10"/>
    </row>
    <row r="24" spans="1:21" x14ac:dyDescent="0.25">
      <c r="A24" s="10"/>
      <c r="B24" s="4">
        <f>IF(ISBLANK('INPUT | Operations'!$B29),"",COUNT('INPUT | Operations'!$B$12:$B28))</f>
        <v>17</v>
      </c>
      <c r="C24" s="27">
        <f>IF(ISNUMBER($B24),('INPUT | Operations'!$C28+'INPUT | Operations'!$C29)/2,"")</f>
        <v>3015</v>
      </c>
      <c r="D24" s="28">
        <f t="shared" si="1"/>
        <v>0.91897200000000012</v>
      </c>
      <c r="E24" s="26">
        <f>IF(ISNUMBER($B24),'INPUT | Operations'!$B29-'INPUT | Operations'!$B28,"")</f>
        <v>1</v>
      </c>
      <c r="F24" s="32">
        <f>IF(ISNUMBER($B24),IF('INPUT | Operations'!$B29&lt;MainEngine_BurnTime,1,IF('INPUT | Operations'!$B28&lt;=MainEngine_BurnTime,(MainEngine_BurnTime-'INPUT | Operations'!$B28)/('INPUT | Operations'!$B29-'INPUT | Operations'!$B28),0))*'INPUT | Operations'!$D28*NumberOfMainEngines*NumberOfOps*$E24,"")</f>
        <v>1397.4</v>
      </c>
      <c r="G24" s="34">
        <f t="shared" si="2"/>
        <v>1271.7604166666667</v>
      </c>
      <c r="H24" s="27">
        <f t="shared" si="3"/>
        <v>0</v>
      </c>
      <c r="I24" s="27">
        <f t="shared" si="4"/>
        <v>0</v>
      </c>
      <c r="J24" s="27">
        <f t="shared" si="5"/>
        <v>0</v>
      </c>
      <c r="K24" s="27">
        <f t="shared" si="6"/>
        <v>0</v>
      </c>
      <c r="L24" s="27">
        <f t="shared" si="7"/>
        <v>25.986439427129589</v>
      </c>
      <c r="M24" s="32">
        <f t="shared" si="8"/>
        <v>0</v>
      </c>
      <c r="N24" s="27">
        <f t="shared" si="9"/>
        <v>1777.1580062500004</v>
      </c>
      <c r="O24" s="27">
        <f t="shared" si="10"/>
        <v>0</v>
      </c>
      <c r="P24" s="27">
        <f t="shared" si="11"/>
        <v>0</v>
      </c>
      <c r="Q24" s="27">
        <f t="shared" si="12"/>
        <v>0</v>
      </c>
      <c r="R24" s="27">
        <f t="shared" si="13"/>
        <v>0</v>
      </c>
      <c r="S24" s="27">
        <f t="shared" si="14"/>
        <v>36.313450455470893</v>
      </c>
      <c r="T24" s="32">
        <f t="shared" si="15"/>
        <v>0</v>
      </c>
      <c r="U24" s="10"/>
    </row>
    <row r="25" spans="1:21" x14ac:dyDescent="0.25">
      <c r="A25" s="10"/>
      <c r="B25" s="4">
        <f>IF(ISBLANK('INPUT | Operations'!$B30),"",COUNT('INPUT | Operations'!$B$12:$B29))</f>
        <v>18</v>
      </c>
      <c r="C25" s="27">
        <f>IF(ISNUMBER($B25),('INPUT | Operations'!$C29+'INPUT | Operations'!$C30)/2,"")</f>
        <v>3375</v>
      </c>
      <c r="D25" s="28">
        <f t="shared" si="1"/>
        <v>1.0286999999999999</v>
      </c>
      <c r="E25" s="26">
        <f>IF(ISNUMBER($B25),'INPUT | Operations'!$B30-'INPUT | Operations'!$B29,"")</f>
        <v>1</v>
      </c>
      <c r="F25" s="32">
        <f>IF(ISNUMBER($B25),IF('INPUT | Operations'!$B30&lt;MainEngine_BurnTime,1,IF('INPUT | Operations'!$B29&lt;=MainEngine_BurnTime,(MainEngine_BurnTime-'INPUT | Operations'!$B29)/('INPUT | Operations'!$B30-'INPUT | Operations'!$B29),0))*'INPUT | Operations'!$D29*NumberOfMainEngines*NumberOfOps*$E25,"")</f>
        <v>1397.4</v>
      </c>
      <c r="G25" s="34">
        <f t="shared" si="2"/>
        <v>1271.7604166666667</v>
      </c>
      <c r="H25" s="27">
        <f t="shared" si="3"/>
        <v>0</v>
      </c>
      <c r="I25" s="27">
        <f t="shared" si="4"/>
        <v>0</v>
      </c>
      <c r="J25" s="27">
        <f t="shared" si="5"/>
        <v>0</v>
      </c>
      <c r="K25" s="27">
        <f t="shared" si="6"/>
        <v>0</v>
      </c>
      <c r="L25" s="27">
        <f t="shared" si="7"/>
        <v>25.255540602861888</v>
      </c>
      <c r="M25" s="32">
        <f t="shared" si="8"/>
        <v>0</v>
      </c>
      <c r="N25" s="27">
        <f t="shared" si="9"/>
        <v>1777.1580062500004</v>
      </c>
      <c r="O25" s="27">
        <f t="shared" si="10"/>
        <v>0</v>
      </c>
      <c r="P25" s="27">
        <f t="shared" si="11"/>
        <v>0</v>
      </c>
      <c r="Q25" s="27">
        <f t="shared" si="12"/>
        <v>0</v>
      </c>
      <c r="R25" s="27">
        <f t="shared" si="13"/>
        <v>0</v>
      </c>
      <c r="S25" s="27">
        <f t="shared" si="14"/>
        <v>35.292092438439205</v>
      </c>
      <c r="T25" s="32">
        <f t="shared" si="15"/>
        <v>0</v>
      </c>
      <c r="U25" s="10"/>
    </row>
    <row r="26" spans="1:21" x14ac:dyDescent="0.25">
      <c r="A26" s="10"/>
      <c r="B26" s="4">
        <f>IF(ISBLANK('INPUT | Operations'!$B31),"",COUNT('INPUT | Operations'!$B$12:$B30))</f>
        <v>19</v>
      </c>
      <c r="C26" s="27">
        <f>IF(ISNUMBER($B26),('INPUT | Operations'!$C30+'INPUT | Operations'!$C31)/2,"")</f>
        <v>3756.5</v>
      </c>
      <c r="D26" s="28">
        <f t="shared" si="1"/>
        <v>1.1449811999999999</v>
      </c>
      <c r="E26" s="26">
        <f>IF(ISNUMBER($B26),'INPUT | Operations'!$B31-'INPUT | Operations'!$B30,"")</f>
        <v>1</v>
      </c>
      <c r="F26" s="32">
        <f>IF(ISNUMBER($B26),IF('INPUT | Operations'!$B31&lt;MainEngine_BurnTime,1,IF('INPUT | Operations'!$B30&lt;=MainEngine_BurnTime,(MainEngine_BurnTime-'INPUT | Operations'!$B30)/('INPUT | Operations'!$B31-'INPUT | Operations'!$B30),0))*'INPUT | Operations'!$D30*NumberOfMainEngines*NumberOfOps*$E26,"")</f>
        <v>1397.4</v>
      </c>
      <c r="G26" s="34">
        <f t="shared" si="2"/>
        <v>1271.7604166666667</v>
      </c>
      <c r="H26" s="27">
        <f t="shared" si="3"/>
        <v>0</v>
      </c>
      <c r="I26" s="27">
        <f t="shared" si="4"/>
        <v>0</v>
      </c>
      <c r="J26" s="27">
        <f t="shared" si="5"/>
        <v>0</v>
      </c>
      <c r="K26" s="27">
        <f t="shared" si="6"/>
        <v>0</v>
      </c>
      <c r="L26" s="27">
        <f t="shared" si="7"/>
        <v>24.503413869762056</v>
      </c>
      <c r="M26" s="32">
        <f t="shared" si="8"/>
        <v>0</v>
      </c>
      <c r="N26" s="27">
        <f t="shared" si="9"/>
        <v>1777.1580062500004</v>
      </c>
      <c r="O26" s="27">
        <f t="shared" si="10"/>
        <v>0</v>
      </c>
      <c r="P26" s="27">
        <f t="shared" si="11"/>
        <v>0</v>
      </c>
      <c r="Q26" s="27">
        <f t="shared" si="12"/>
        <v>0</v>
      </c>
      <c r="R26" s="27">
        <f t="shared" si="13"/>
        <v>0</v>
      </c>
      <c r="S26" s="27">
        <f t="shared" si="14"/>
        <v>34.241070541605502</v>
      </c>
      <c r="T26" s="32">
        <f t="shared" si="15"/>
        <v>0</v>
      </c>
      <c r="U26" s="10"/>
    </row>
    <row r="27" spans="1:21" x14ac:dyDescent="0.25">
      <c r="A27" s="10"/>
      <c r="B27" s="4">
        <f>IF(ISBLANK('INPUT | Operations'!$B32),"",COUNT('INPUT | Operations'!$B$12:$B31))</f>
        <v>20</v>
      </c>
      <c r="C27" s="27">
        <f>IF(ISNUMBER($B27),('INPUT | Operations'!$C31+'INPUT | Operations'!$C32)/2,"")</f>
        <v>4160</v>
      </c>
      <c r="D27" s="28">
        <f t="shared" si="1"/>
        <v>1.267968</v>
      </c>
      <c r="E27" s="26">
        <f>IF(ISNUMBER($B27),'INPUT | Operations'!$B32-'INPUT | Operations'!$B31,"")</f>
        <v>1</v>
      </c>
      <c r="F27" s="32">
        <f>IF(ISNUMBER($B27),IF('INPUT | Operations'!$B32&lt;MainEngine_BurnTime,1,IF('INPUT | Operations'!$B31&lt;=MainEngine_BurnTime,(MainEngine_BurnTime-'INPUT | Operations'!$B31)/('INPUT | Operations'!$B32-'INPUT | Operations'!$B31),0))*'INPUT | Operations'!$D31*NumberOfMainEngines*NumberOfOps*$E27,"")</f>
        <v>1397.4</v>
      </c>
      <c r="G27" s="34">
        <f t="shared" si="2"/>
        <v>1271.7604166666667</v>
      </c>
      <c r="H27" s="27">
        <f t="shared" si="3"/>
        <v>0</v>
      </c>
      <c r="I27" s="27">
        <f t="shared" si="4"/>
        <v>0</v>
      </c>
      <c r="J27" s="27">
        <f t="shared" si="5"/>
        <v>0</v>
      </c>
      <c r="K27" s="27">
        <f t="shared" si="6"/>
        <v>0</v>
      </c>
      <c r="L27" s="27">
        <f t="shared" si="7"/>
        <v>23.732273704397542</v>
      </c>
      <c r="M27" s="32">
        <f t="shared" si="8"/>
        <v>0</v>
      </c>
      <c r="N27" s="27">
        <f t="shared" si="9"/>
        <v>1777.1580062500004</v>
      </c>
      <c r="O27" s="27">
        <f t="shared" si="10"/>
        <v>0</v>
      </c>
      <c r="P27" s="27">
        <f t="shared" si="11"/>
        <v>0</v>
      </c>
      <c r="Q27" s="27">
        <f t="shared" si="12"/>
        <v>0</v>
      </c>
      <c r="R27" s="27">
        <f t="shared" si="13"/>
        <v>0</v>
      </c>
      <c r="S27" s="27">
        <f t="shared" si="14"/>
        <v>33.163479274525123</v>
      </c>
      <c r="T27" s="32">
        <f t="shared" si="15"/>
        <v>0</v>
      </c>
      <c r="U27" s="10"/>
    </row>
    <row r="28" spans="1:21" x14ac:dyDescent="0.25">
      <c r="A28" s="10"/>
      <c r="B28" s="4">
        <f>IF(ISBLANK('INPUT | Operations'!$B33),"",COUNT('INPUT | Operations'!$B$12:$B32))</f>
        <v>21</v>
      </c>
      <c r="C28" s="27">
        <f>IF(ISNUMBER($B28),('INPUT | Operations'!$C32+'INPUT | Operations'!$C33)/2,"")</f>
        <v>4585.5</v>
      </c>
      <c r="D28" s="28">
        <f t="shared" si="1"/>
        <v>1.3976603999999999</v>
      </c>
      <c r="E28" s="26">
        <f>IF(ISNUMBER($B28),'INPUT | Operations'!$B33-'INPUT | Operations'!$B32,"")</f>
        <v>1</v>
      </c>
      <c r="F28" s="32">
        <f>IF(ISNUMBER($B28),IF('INPUT | Operations'!$B33&lt;MainEngine_BurnTime,1,IF('INPUT | Operations'!$B32&lt;=MainEngine_BurnTime,(MainEngine_BurnTime-'INPUT | Operations'!$B32)/('INPUT | Operations'!$B33-'INPUT | Operations'!$B32),0))*'INPUT | Operations'!$D32*NumberOfMainEngines*NumberOfOps*$E28,"")</f>
        <v>1397.4</v>
      </c>
      <c r="G28" s="34">
        <f t="shared" si="2"/>
        <v>1271.7604166666667</v>
      </c>
      <c r="H28" s="27">
        <f t="shared" si="3"/>
        <v>0</v>
      </c>
      <c r="I28" s="27">
        <f t="shared" si="4"/>
        <v>0</v>
      </c>
      <c r="J28" s="27">
        <f t="shared" si="5"/>
        <v>0</v>
      </c>
      <c r="K28" s="27">
        <f t="shared" si="6"/>
        <v>0</v>
      </c>
      <c r="L28" s="27">
        <f t="shared" si="7"/>
        <v>22.945362754591134</v>
      </c>
      <c r="M28" s="32">
        <f t="shared" si="8"/>
        <v>0</v>
      </c>
      <c r="N28" s="27">
        <f t="shared" si="9"/>
        <v>1777.1580062500004</v>
      </c>
      <c r="O28" s="27">
        <f t="shared" si="10"/>
        <v>0</v>
      </c>
      <c r="P28" s="27">
        <f t="shared" si="11"/>
        <v>0</v>
      </c>
      <c r="Q28" s="27">
        <f t="shared" si="12"/>
        <v>0</v>
      </c>
      <c r="R28" s="27">
        <f t="shared" si="13"/>
        <v>0</v>
      </c>
      <c r="S28" s="27">
        <f t="shared" si="14"/>
        <v>32.063849913265656</v>
      </c>
      <c r="T28" s="32">
        <f t="shared" si="15"/>
        <v>0</v>
      </c>
      <c r="U28" s="10"/>
    </row>
    <row r="29" spans="1:21" x14ac:dyDescent="0.25">
      <c r="A29" s="10"/>
      <c r="B29" s="4">
        <f>IF(ISBLANK('INPUT | Operations'!$B34),"",COUNT('INPUT | Operations'!$B$12:$B33))</f>
        <v>22</v>
      </c>
      <c r="C29" s="27">
        <f>IF(ISNUMBER($B29),('INPUT | Operations'!$C33+'INPUT | Operations'!$C34)/2,"")</f>
        <v>5033.5</v>
      </c>
      <c r="D29" s="28">
        <f t="shared" si="1"/>
        <v>1.5342108000000001</v>
      </c>
      <c r="E29" s="26">
        <f>IF(ISNUMBER($B29),'INPUT | Operations'!$B34-'INPUT | Operations'!$B33,"")</f>
        <v>1</v>
      </c>
      <c r="F29" s="32">
        <f>IF(ISNUMBER($B29),IF('INPUT | Operations'!$B34&lt;MainEngine_BurnTime,1,IF('INPUT | Operations'!$B33&lt;=MainEngine_BurnTime,(MainEngine_BurnTime-'INPUT | Operations'!$B33)/('INPUT | Operations'!$B34-'INPUT | Operations'!$B33),0))*'INPUT | Operations'!$D33*NumberOfMainEngines*NumberOfOps*$E29,"")</f>
        <v>1397.4</v>
      </c>
      <c r="G29" s="34">
        <f t="shared" si="2"/>
        <v>1271.7604166666667</v>
      </c>
      <c r="H29" s="27">
        <f t="shared" si="3"/>
        <v>0</v>
      </c>
      <c r="I29" s="27">
        <f t="shared" si="4"/>
        <v>0</v>
      </c>
      <c r="J29" s="27">
        <f t="shared" si="5"/>
        <v>0</v>
      </c>
      <c r="K29" s="27">
        <f t="shared" si="6"/>
        <v>0</v>
      </c>
      <c r="L29" s="27">
        <f t="shared" si="7"/>
        <v>22.145022501353683</v>
      </c>
      <c r="M29" s="32">
        <f t="shared" si="8"/>
        <v>0</v>
      </c>
      <c r="N29" s="27">
        <f t="shared" si="9"/>
        <v>1777.1580062500004</v>
      </c>
      <c r="O29" s="27">
        <f t="shared" si="10"/>
        <v>0</v>
      </c>
      <c r="P29" s="27">
        <f t="shared" si="11"/>
        <v>0</v>
      </c>
      <c r="Q29" s="27">
        <f t="shared" si="12"/>
        <v>0</v>
      </c>
      <c r="R29" s="27">
        <f t="shared" si="13"/>
        <v>0</v>
      </c>
      <c r="S29" s="27">
        <f t="shared" si="14"/>
        <v>30.94545444339164</v>
      </c>
      <c r="T29" s="32">
        <f t="shared" si="15"/>
        <v>0</v>
      </c>
      <c r="U29" s="10"/>
    </row>
    <row r="30" spans="1:21" x14ac:dyDescent="0.25">
      <c r="A30" s="10"/>
      <c r="B30" s="4">
        <f>IF(ISBLANK('INPUT | Operations'!$B35),"",COUNT('INPUT | Operations'!$B$12:$B34))</f>
        <v>23</v>
      </c>
      <c r="C30" s="27">
        <f>IF(ISNUMBER($B30),('INPUT | Operations'!$C34+'INPUT | Operations'!$C35)/2,"")</f>
        <v>5504</v>
      </c>
      <c r="D30" s="28">
        <f t="shared" si="1"/>
        <v>1.6776192000000001</v>
      </c>
      <c r="E30" s="26">
        <f>IF(ISNUMBER($B30),'INPUT | Operations'!$B35-'INPUT | Operations'!$B34,"")</f>
        <v>1</v>
      </c>
      <c r="F30" s="32">
        <f>IF(ISNUMBER($B30),IF('INPUT | Operations'!$B35&lt;MainEngine_BurnTime,1,IF('INPUT | Operations'!$B34&lt;=MainEngine_BurnTime,(MainEngine_BurnTime-'INPUT | Operations'!$B34)/('INPUT | Operations'!$B35-'INPUT | Operations'!$B34),0))*'INPUT | Operations'!$D34*NumberOfMainEngines*NumberOfOps*$E30,"")</f>
        <v>1397.4</v>
      </c>
      <c r="G30" s="34">
        <f t="shared" si="2"/>
        <v>1271.7604166666667</v>
      </c>
      <c r="H30" s="27">
        <f t="shared" si="3"/>
        <v>0</v>
      </c>
      <c r="I30" s="27">
        <f t="shared" si="4"/>
        <v>0</v>
      </c>
      <c r="J30" s="27">
        <f t="shared" si="5"/>
        <v>0</v>
      </c>
      <c r="K30" s="27">
        <f t="shared" si="6"/>
        <v>0</v>
      </c>
      <c r="L30" s="27">
        <f t="shared" si="7"/>
        <v>21.334523228381006</v>
      </c>
      <c r="M30" s="32">
        <f t="shared" si="8"/>
        <v>0</v>
      </c>
      <c r="N30" s="27">
        <f t="shared" si="9"/>
        <v>1777.1580062500004</v>
      </c>
      <c r="O30" s="27">
        <f t="shared" si="10"/>
        <v>0</v>
      </c>
      <c r="P30" s="27">
        <f t="shared" si="11"/>
        <v>0</v>
      </c>
      <c r="Q30" s="27">
        <f t="shared" si="12"/>
        <v>0</v>
      </c>
      <c r="R30" s="27">
        <f t="shared" si="13"/>
        <v>0</v>
      </c>
      <c r="S30" s="27">
        <f t="shared" si="14"/>
        <v>29.81286275933962</v>
      </c>
      <c r="T30" s="32">
        <f t="shared" si="15"/>
        <v>0</v>
      </c>
      <c r="U30" s="10"/>
    </row>
    <row r="31" spans="1:21" x14ac:dyDescent="0.25">
      <c r="A31" s="10"/>
      <c r="B31" s="4">
        <f>IF(ISBLANK('INPUT | Operations'!$B36),"",COUNT('INPUT | Operations'!$B$12:$B35))</f>
        <v>24</v>
      </c>
      <c r="C31" s="27">
        <f>IF(ISNUMBER($B31),('INPUT | Operations'!$C35+'INPUT | Operations'!$C36)/2,"")</f>
        <v>5996.5</v>
      </c>
      <c r="D31" s="28">
        <f t="shared" si="1"/>
        <v>1.8277332000000002</v>
      </c>
      <c r="E31" s="26">
        <f>IF(ISNUMBER($B31),'INPUT | Operations'!$B36-'INPUT | Operations'!$B35,"")</f>
        <v>1</v>
      </c>
      <c r="F31" s="32">
        <f>IF(ISNUMBER($B31),IF('INPUT | Operations'!$B36&lt;MainEngine_BurnTime,1,IF('INPUT | Operations'!$B35&lt;=MainEngine_BurnTime,(MainEngine_BurnTime-'INPUT | Operations'!$B35)/('INPUT | Operations'!$B36-'INPUT | Operations'!$B35),0))*'INPUT | Operations'!$D35*NumberOfMainEngines*NumberOfOps*$E31,"")</f>
        <v>1397.4</v>
      </c>
      <c r="G31" s="34">
        <f t="shared" si="2"/>
        <v>1271.7604166666667</v>
      </c>
      <c r="H31" s="27">
        <f t="shared" si="3"/>
        <v>0</v>
      </c>
      <c r="I31" s="27">
        <f t="shared" si="4"/>
        <v>0</v>
      </c>
      <c r="J31" s="27">
        <f t="shared" si="5"/>
        <v>0</v>
      </c>
      <c r="K31" s="27">
        <f t="shared" si="6"/>
        <v>0</v>
      </c>
      <c r="L31" s="27">
        <f t="shared" si="7"/>
        <v>20.517884685080126</v>
      </c>
      <c r="M31" s="32">
        <f t="shared" si="8"/>
        <v>0</v>
      </c>
      <c r="N31" s="27">
        <f t="shared" si="9"/>
        <v>1777.1580062500004</v>
      </c>
      <c r="O31" s="27">
        <f t="shared" si="10"/>
        <v>0</v>
      </c>
      <c r="P31" s="27">
        <f t="shared" si="11"/>
        <v>0</v>
      </c>
      <c r="Q31" s="27">
        <f t="shared" si="12"/>
        <v>0</v>
      </c>
      <c r="R31" s="27">
        <f t="shared" si="13"/>
        <v>0</v>
      </c>
      <c r="S31" s="27">
        <f t="shared" si="14"/>
        <v>28.671692058930969</v>
      </c>
      <c r="T31" s="32">
        <f t="shared" si="15"/>
        <v>0</v>
      </c>
      <c r="U31" s="10"/>
    </row>
    <row r="32" spans="1:21" x14ac:dyDescent="0.25">
      <c r="A32" s="10"/>
      <c r="B32" s="4">
        <f>IF(ISBLANK('INPUT | Operations'!$B37),"",COUNT('INPUT | Operations'!$B$12:$B36))</f>
        <v>25</v>
      </c>
      <c r="C32" s="27">
        <f>IF(ISNUMBER($B32),('INPUT | Operations'!$C36+'INPUT | Operations'!$C37)/2,"")</f>
        <v>6510</v>
      </c>
      <c r="D32" s="28">
        <f t="shared" si="1"/>
        <v>1.984248</v>
      </c>
      <c r="E32" s="26">
        <f>IF(ISNUMBER($B32),'INPUT | Operations'!$B37-'INPUT | Operations'!$B36,"")</f>
        <v>1</v>
      </c>
      <c r="F32" s="32">
        <f>IF(ISNUMBER($B32),IF('INPUT | Operations'!$B37&lt;MainEngine_BurnTime,1,IF('INPUT | Operations'!$B36&lt;=MainEngine_BurnTime,(MainEngine_BurnTime-'INPUT | Operations'!$B36)/('INPUT | Operations'!$B37-'INPUT | Operations'!$B36),0))*'INPUT | Operations'!$D36*NumberOfMainEngines*NumberOfOps*$E32,"")</f>
        <v>1397.4</v>
      </c>
      <c r="G32" s="34">
        <f t="shared" si="2"/>
        <v>1271.7604166666667</v>
      </c>
      <c r="H32" s="27">
        <f t="shared" si="3"/>
        <v>0</v>
      </c>
      <c r="I32" s="27">
        <f t="shared" si="4"/>
        <v>0</v>
      </c>
      <c r="J32" s="27">
        <f t="shared" si="5"/>
        <v>0</v>
      </c>
      <c r="K32" s="27">
        <f t="shared" si="6"/>
        <v>0</v>
      </c>
      <c r="L32" s="27">
        <f t="shared" si="7"/>
        <v>19.699693583117039</v>
      </c>
      <c r="M32" s="32">
        <f t="shared" si="8"/>
        <v>0</v>
      </c>
      <c r="N32" s="27">
        <f t="shared" si="9"/>
        <v>1777.1580062500004</v>
      </c>
      <c r="O32" s="27">
        <f t="shared" si="10"/>
        <v>0</v>
      </c>
      <c r="P32" s="27">
        <f t="shared" si="11"/>
        <v>0</v>
      </c>
      <c r="Q32" s="27">
        <f t="shared" si="12"/>
        <v>0</v>
      </c>
      <c r="R32" s="27">
        <f t="shared" si="13"/>
        <v>0</v>
      </c>
      <c r="S32" s="27">
        <f t="shared" si="14"/>
        <v>27.528351813047752</v>
      </c>
      <c r="T32" s="32">
        <f t="shared" si="15"/>
        <v>0</v>
      </c>
      <c r="U32" s="10"/>
    </row>
    <row r="33" spans="1:21" x14ac:dyDescent="0.25">
      <c r="A33" s="10"/>
      <c r="B33" s="4">
        <f>IF(ISBLANK('INPUT | Operations'!$B38),"",COUNT('INPUT | Operations'!$B$12:$B37))</f>
        <v>26</v>
      </c>
      <c r="C33" s="27">
        <f>IF(ISNUMBER($B33),('INPUT | Operations'!$C37+'INPUT | Operations'!$C38)/2,"")</f>
        <v>7045</v>
      </c>
      <c r="D33" s="28">
        <f t="shared" si="1"/>
        <v>2.1473160000000004</v>
      </c>
      <c r="E33" s="26">
        <f>IF(ISNUMBER($B33),'INPUT | Operations'!$B38-'INPUT | Operations'!$B37,"")</f>
        <v>1</v>
      </c>
      <c r="F33" s="32">
        <f>IF(ISNUMBER($B33),IF('INPUT | Operations'!$B38&lt;MainEngine_BurnTime,1,IF('INPUT | Operations'!$B37&lt;=MainEngine_BurnTime,(MainEngine_BurnTime-'INPUT | Operations'!$B37)/('INPUT | Operations'!$B38-'INPUT | Operations'!$B37),0))*'INPUT | Operations'!$D37*NumberOfMainEngines*NumberOfOps*$E33,"")</f>
        <v>1397.4</v>
      </c>
      <c r="G33" s="34">
        <f t="shared" si="2"/>
        <v>1271.7604166666667</v>
      </c>
      <c r="H33" s="27">
        <f t="shared" si="3"/>
        <v>0</v>
      </c>
      <c r="I33" s="27">
        <f t="shared" si="4"/>
        <v>0</v>
      </c>
      <c r="J33" s="27">
        <f t="shared" si="5"/>
        <v>0</v>
      </c>
      <c r="K33" s="27">
        <f t="shared" si="6"/>
        <v>0</v>
      </c>
      <c r="L33" s="27">
        <f t="shared" si="7"/>
        <v>18.881930404024786</v>
      </c>
      <c r="M33" s="32">
        <f t="shared" si="8"/>
        <v>0</v>
      </c>
      <c r="N33" s="27">
        <f t="shared" si="9"/>
        <v>1777.1580062500004</v>
      </c>
      <c r="O33" s="27">
        <f t="shared" si="10"/>
        <v>0</v>
      </c>
      <c r="P33" s="27">
        <f t="shared" si="11"/>
        <v>0</v>
      </c>
      <c r="Q33" s="27">
        <f t="shared" si="12"/>
        <v>0</v>
      </c>
      <c r="R33" s="27">
        <f t="shared" si="13"/>
        <v>0</v>
      </c>
      <c r="S33" s="27">
        <f t="shared" si="14"/>
        <v>26.385609546584238</v>
      </c>
      <c r="T33" s="32">
        <f t="shared" si="15"/>
        <v>0</v>
      </c>
      <c r="U33" s="10"/>
    </row>
    <row r="34" spans="1:21" x14ac:dyDescent="0.25">
      <c r="A34" s="10"/>
      <c r="B34" s="4">
        <f>IF(ISBLANK('INPUT | Operations'!$B39),"",COUNT('INPUT | Operations'!$B$12:$B38))</f>
        <v>27</v>
      </c>
      <c r="C34" s="27">
        <f>IF(ISNUMBER($B34),('INPUT | Operations'!$C38+'INPUT | Operations'!$C39)/2,"")</f>
        <v>7601</v>
      </c>
      <c r="D34" s="28">
        <f t="shared" si="1"/>
        <v>2.3167847999999998</v>
      </c>
      <c r="E34" s="26">
        <f>IF(ISNUMBER($B34),'INPUT | Operations'!$B39-'INPUT | Operations'!$B38,"")</f>
        <v>1</v>
      </c>
      <c r="F34" s="32">
        <f>IF(ISNUMBER($B34),IF('INPUT | Operations'!$B39&lt;MainEngine_BurnTime,1,IF('INPUT | Operations'!$B38&lt;=MainEngine_BurnTime,(MainEngine_BurnTime-'INPUT | Operations'!$B38)/('INPUT | Operations'!$B39-'INPUT | Operations'!$B38),0))*'INPUT | Operations'!$D38*NumberOfMainEngines*NumberOfOps*$E34,"")</f>
        <v>1397.4</v>
      </c>
      <c r="G34" s="34">
        <f t="shared" si="2"/>
        <v>1271.7604166666667</v>
      </c>
      <c r="H34" s="27">
        <f t="shared" si="3"/>
        <v>0</v>
      </c>
      <c r="I34" s="27">
        <f t="shared" si="4"/>
        <v>0</v>
      </c>
      <c r="J34" s="27">
        <f t="shared" si="5"/>
        <v>0</v>
      </c>
      <c r="K34" s="27">
        <f t="shared" si="6"/>
        <v>0</v>
      </c>
      <c r="L34" s="27">
        <f t="shared" si="7"/>
        <v>18.068019796650891</v>
      </c>
      <c r="M34" s="32">
        <f t="shared" si="8"/>
        <v>0</v>
      </c>
      <c r="N34" s="27">
        <f t="shared" si="9"/>
        <v>1777.1580062500004</v>
      </c>
      <c r="O34" s="27">
        <f t="shared" si="10"/>
        <v>0</v>
      </c>
      <c r="P34" s="27">
        <f t="shared" si="11"/>
        <v>0</v>
      </c>
      <c r="Q34" s="27">
        <f t="shared" si="12"/>
        <v>0</v>
      </c>
      <c r="R34" s="27">
        <f t="shared" si="13"/>
        <v>0</v>
      </c>
      <c r="S34" s="27">
        <f t="shared" si="14"/>
        <v>25.248250863839957</v>
      </c>
      <c r="T34" s="32">
        <f t="shared" si="15"/>
        <v>0</v>
      </c>
      <c r="U34" s="10"/>
    </row>
    <row r="35" spans="1:21" x14ac:dyDescent="0.25">
      <c r="A35" s="10"/>
      <c r="B35" s="4">
        <f>IF(ISBLANK('INPUT | Operations'!$B40),"",COUNT('INPUT | Operations'!$B$12:$B39))</f>
        <v>28</v>
      </c>
      <c r="C35" s="27">
        <f>IF(ISNUMBER($B35),('INPUT | Operations'!$C39+'INPUT | Operations'!$C40)/2,"")</f>
        <v>8177.5</v>
      </c>
      <c r="D35" s="28">
        <f t="shared" si="1"/>
        <v>2.492502</v>
      </c>
      <c r="E35" s="26">
        <f>IF(ISNUMBER($B35),'INPUT | Operations'!$B40-'INPUT | Operations'!$B39,"")</f>
        <v>1</v>
      </c>
      <c r="F35" s="32">
        <f>IF(ISNUMBER($B35),IF('INPUT | Operations'!$B40&lt;MainEngine_BurnTime,1,IF('INPUT | Operations'!$B39&lt;=MainEngine_BurnTime,(MainEngine_BurnTime-'INPUT | Operations'!$B39)/('INPUT | Operations'!$B40-'INPUT | Operations'!$B39),0))*'INPUT | Operations'!$D39*NumberOfMainEngines*NumberOfOps*$E35,"")</f>
        <v>1397.4</v>
      </c>
      <c r="G35" s="34">
        <f t="shared" si="2"/>
        <v>1271.7604166666667</v>
      </c>
      <c r="H35" s="27">
        <f t="shared" si="3"/>
        <v>0</v>
      </c>
      <c r="I35" s="27">
        <f t="shared" si="4"/>
        <v>0</v>
      </c>
      <c r="J35" s="27">
        <f t="shared" si="5"/>
        <v>0</v>
      </c>
      <c r="K35" s="27">
        <f t="shared" si="6"/>
        <v>0</v>
      </c>
      <c r="L35" s="27">
        <f t="shared" si="7"/>
        <v>17.261128078164113</v>
      </c>
      <c r="M35" s="32">
        <f t="shared" si="8"/>
        <v>0</v>
      </c>
      <c r="N35" s="27">
        <f t="shared" si="9"/>
        <v>1777.1580062500004</v>
      </c>
      <c r="O35" s="27">
        <f t="shared" si="10"/>
        <v>0</v>
      </c>
      <c r="P35" s="27">
        <f t="shared" si="11"/>
        <v>0</v>
      </c>
      <c r="Q35" s="27">
        <f t="shared" si="12"/>
        <v>0</v>
      </c>
      <c r="R35" s="27">
        <f t="shared" si="13"/>
        <v>0</v>
      </c>
      <c r="S35" s="27">
        <f t="shared" si="14"/>
        <v>24.12070037642653</v>
      </c>
      <c r="T35" s="32">
        <f t="shared" si="15"/>
        <v>0</v>
      </c>
      <c r="U35" s="10"/>
    </row>
    <row r="36" spans="1:21" x14ac:dyDescent="0.25">
      <c r="A36" s="10"/>
      <c r="B36" s="4">
        <f>IF(ISBLANK('INPUT | Operations'!$B41),"",COUNT('INPUT | Operations'!$B$12:$B40))</f>
        <v>29</v>
      </c>
      <c r="C36" s="27">
        <f>IF(ISNUMBER($B36),('INPUT | Operations'!$C40+'INPUT | Operations'!$C41)/2,"")</f>
        <v>8775</v>
      </c>
      <c r="D36" s="28">
        <f t="shared" si="1"/>
        <v>2.6746200000000004</v>
      </c>
      <c r="E36" s="26">
        <f>IF(ISNUMBER($B36),'INPUT | Operations'!$B41-'INPUT | Operations'!$B40,"")</f>
        <v>1</v>
      </c>
      <c r="F36" s="32">
        <f>IF(ISNUMBER($B36),IF('INPUT | Operations'!$B41&lt;MainEngine_BurnTime,1,IF('INPUT | Operations'!$B40&lt;=MainEngine_BurnTime,(MainEngine_BurnTime-'INPUT | Operations'!$B40)/('INPUT | Operations'!$B41-'INPUT | Operations'!$B40),0))*'INPUT | Operations'!$D40*NumberOfMainEngines*NumberOfOps*$E36,"")</f>
        <v>1397.4</v>
      </c>
      <c r="G36" s="34">
        <f t="shared" si="2"/>
        <v>1271.7604166666667</v>
      </c>
      <c r="H36" s="27">
        <f t="shared" si="3"/>
        <v>0</v>
      </c>
      <c r="I36" s="27">
        <f t="shared" si="4"/>
        <v>0</v>
      </c>
      <c r="J36" s="27">
        <f t="shared" si="5"/>
        <v>0</v>
      </c>
      <c r="K36" s="27">
        <f t="shared" si="6"/>
        <v>0</v>
      </c>
      <c r="L36" s="27">
        <f t="shared" si="7"/>
        <v>16.462850562744439</v>
      </c>
      <c r="M36" s="32">
        <f t="shared" si="8"/>
        <v>0</v>
      </c>
      <c r="N36" s="27">
        <f t="shared" si="9"/>
        <v>1777.1580062500004</v>
      </c>
      <c r="O36" s="27">
        <f t="shared" si="10"/>
        <v>0</v>
      </c>
      <c r="P36" s="27">
        <f t="shared" si="11"/>
        <v>0</v>
      </c>
      <c r="Q36" s="27">
        <f t="shared" si="12"/>
        <v>0</v>
      </c>
      <c r="R36" s="27">
        <f t="shared" si="13"/>
        <v>0</v>
      </c>
      <c r="S36" s="27">
        <f t="shared" si="14"/>
        <v>23.00518737637908</v>
      </c>
      <c r="T36" s="32">
        <f t="shared" si="15"/>
        <v>0</v>
      </c>
      <c r="U36" s="10"/>
    </row>
    <row r="37" spans="1:21" x14ac:dyDescent="0.25">
      <c r="A37" s="10"/>
      <c r="B37" s="4">
        <f>IF(ISBLANK('INPUT | Operations'!$B42),"",COUNT('INPUT | Operations'!$B$12:$B41))</f>
        <v>30</v>
      </c>
      <c r="C37" s="27">
        <f>IF(ISNUMBER($B37),('INPUT | Operations'!$C41+'INPUT | Operations'!$C42)/2,"")</f>
        <v>9392.5</v>
      </c>
      <c r="D37" s="28">
        <f t="shared" si="1"/>
        <v>2.8628340000000003</v>
      </c>
      <c r="E37" s="26">
        <f>IF(ISNUMBER($B37),'INPUT | Operations'!$B42-'INPUT | Operations'!$B41,"")</f>
        <v>1</v>
      </c>
      <c r="F37" s="32">
        <f>IF(ISNUMBER($B37),IF('INPUT | Operations'!$B42&lt;MainEngine_BurnTime,1,IF('INPUT | Operations'!$B41&lt;=MainEngine_BurnTime,(MainEngine_BurnTime-'INPUT | Operations'!$B41)/('INPUT | Operations'!$B42-'INPUT | Operations'!$B41),0))*'INPUT | Operations'!$D41*NumberOfMainEngines*NumberOfOps*$E37,"")</f>
        <v>1397.4</v>
      </c>
      <c r="G37" s="34">
        <f t="shared" si="2"/>
        <v>1271.7604166666667</v>
      </c>
      <c r="H37" s="27">
        <f t="shared" si="3"/>
        <v>0</v>
      </c>
      <c r="I37" s="27">
        <f t="shared" si="4"/>
        <v>0</v>
      </c>
      <c r="J37" s="27">
        <f t="shared" si="5"/>
        <v>0</v>
      </c>
      <c r="K37" s="27">
        <f t="shared" si="6"/>
        <v>0</v>
      </c>
      <c r="L37" s="27">
        <f t="shared" si="7"/>
        <v>15.676624561981241</v>
      </c>
      <c r="M37" s="32">
        <f t="shared" si="8"/>
        <v>0</v>
      </c>
      <c r="N37" s="27">
        <f t="shared" si="9"/>
        <v>1777.1580062500004</v>
      </c>
      <c r="O37" s="27">
        <f t="shared" si="10"/>
        <v>0</v>
      </c>
      <c r="P37" s="27">
        <f t="shared" si="11"/>
        <v>0</v>
      </c>
      <c r="Q37" s="27">
        <f t="shared" si="12"/>
        <v>0</v>
      </c>
      <c r="R37" s="27">
        <f t="shared" si="13"/>
        <v>0</v>
      </c>
      <c r="S37" s="27">
        <f t="shared" si="14"/>
        <v>21.906515162912587</v>
      </c>
      <c r="T37" s="32">
        <f t="shared" si="15"/>
        <v>0</v>
      </c>
      <c r="U37" s="10"/>
    </row>
    <row r="38" spans="1:21" x14ac:dyDescent="0.25">
      <c r="A38" s="10"/>
      <c r="B38" s="4">
        <f>IF(ISBLANK('INPUT | Operations'!$B43),"",COUNT('INPUT | Operations'!$B$12:$B42))</f>
        <v>31</v>
      </c>
      <c r="C38" s="27">
        <f>IF(ISNUMBER($B38),('INPUT | Operations'!$C42+'INPUT | Operations'!$C43)/2,"")</f>
        <v>10029.5</v>
      </c>
      <c r="D38" s="28">
        <f t="shared" si="1"/>
        <v>3.0569916000000004</v>
      </c>
      <c r="E38" s="26">
        <f>IF(ISNUMBER($B38),'INPUT | Operations'!$B43-'INPUT | Operations'!$B42,"")</f>
        <v>1</v>
      </c>
      <c r="F38" s="32">
        <f>IF(ISNUMBER($B38),IF('INPUT | Operations'!$B43&lt;MainEngine_BurnTime,1,IF('INPUT | Operations'!$B42&lt;=MainEngine_BurnTime,(MainEngine_BurnTime-'INPUT | Operations'!$B42)/('INPUT | Operations'!$B43-'INPUT | Operations'!$B42),0))*'INPUT | Operations'!$D42*NumberOfMainEngines*NumberOfOps*$E38,"")</f>
        <v>1397.4</v>
      </c>
      <c r="G38" s="34">
        <f t="shared" si="2"/>
        <v>1271.7604166666667</v>
      </c>
      <c r="H38" s="27">
        <f t="shared" si="3"/>
        <v>0</v>
      </c>
      <c r="I38" s="27">
        <f t="shared" si="4"/>
        <v>0</v>
      </c>
      <c r="J38" s="27">
        <f t="shared" si="5"/>
        <v>0</v>
      </c>
      <c r="K38" s="27">
        <f t="shared" si="6"/>
        <v>0</v>
      </c>
      <c r="L38" s="27">
        <f t="shared" si="7"/>
        <v>14.904895938667979</v>
      </c>
      <c r="M38" s="32">
        <f t="shared" si="8"/>
        <v>0</v>
      </c>
      <c r="N38" s="27">
        <f t="shared" si="9"/>
        <v>1777.1580062500004</v>
      </c>
      <c r="O38" s="27">
        <f t="shared" si="10"/>
        <v>0</v>
      </c>
      <c r="P38" s="27">
        <f t="shared" si="11"/>
        <v>0</v>
      </c>
      <c r="Q38" s="27">
        <f t="shared" si="12"/>
        <v>0</v>
      </c>
      <c r="R38" s="27">
        <f t="shared" si="13"/>
        <v>0</v>
      </c>
      <c r="S38" s="27">
        <f t="shared" si="14"/>
        <v>20.828101584694636</v>
      </c>
      <c r="T38" s="32">
        <f t="shared" si="15"/>
        <v>0</v>
      </c>
      <c r="U38" s="10"/>
    </row>
    <row r="39" spans="1:21" x14ac:dyDescent="0.25">
      <c r="A39" s="10"/>
      <c r="B39" s="4">
        <f>IF(ISBLANK('INPUT | Operations'!$B44),"",COUNT('INPUT | Operations'!$B$12:$B43))</f>
        <v>32</v>
      </c>
      <c r="C39" s="27">
        <f>IF(ISNUMBER($B39),('INPUT | Operations'!$C43+'INPUT | Operations'!$C44)/2,"")</f>
        <v>10686</v>
      </c>
      <c r="D39" s="28">
        <f t="shared" si="1"/>
        <v>3.2570928000000006</v>
      </c>
      <c r="E39" s="26">
        <f>IF(ISNUMBER($B39),'INPUT | Operations'!$B44-'INPUT | Operations'!$B43,"")</f>
        <v>1</v>
      </c>
      <c r="F39" s="32">
        <f>IF(ISNUMBER($B39),IF('INPUT | Operations'!$B44&lt;MainEngine_BurnTime,1,IF('INPUT | Operations'!$B43&lt;=MainEngine_BurnTime,(MainEngine_BurnTime-'INPUT | Operations'!$B43)/('INPUT | Operations'!$B44-'INPUT | Operations'!$B43),0))*'INPUT | Operations'!$D43*NumberOfMainEngines*NumberOfOps*$E39,"")</f>
        <v>1397.4</v>
      </c>
      <c r="G39" s="34">
        <f t="shared" si="2"/>
        <v>1271.7604166666667</v>
      </c>
      <c r="H39" s="27">
        <f t="shared" si="3"/>
        <v>0</v>
      </c>
      <c r="I39" s="27">
        <f t="shared" si="4"/>
        <v>0</v>
      </c>
      <c r="J39" s="27">
        <f t="shared" si="5"/>
        <v>0</v>
      </c>
      <c r="K39" s="27">
        <f t="shared" si="6"/>
        <v>0</v>
      </c>
      <c r="L39" s="27">
        <f t="shared" si="7"/>
        <v>14.149275671227432</v>
      </c>
      <c r="M39" s="32">
        <f t="shared" si="8"/>
        <v>0</v>
      </c>
      <c r="N39" s="27">
        <f t="shared" si="9"/>
        <v>1777.1580062500004</v>
      </c>
      <c r="O39" s="27">
        <f t="shared" si="10"/>
        <v>0</v>
      </c>
      <c r="P39" s="27">
        <f t="shared" si="11"/>
        <v>0</v>
      </c>
      <c r="Q39" s="27">
        <f t="shared" si="12"/>
        <v>0</v>
      </c>
      <c r="R39" s="27">
        <f t="shared" si="13"/>
        <v>0</v>
      </c>
      <c r="S39" s="27">
        <f t="shared" si="14"/>
        <v>19.772197822973215</v>
      </c>
      <c r="T39" s="32">
        <f t="shared" si="15"/>
        <v>0</v>
      </c>
      <c r="U39" s="10"/>
    </row>
    <row r="40" spans="1:21" x14ac:dyDescent="0.25">
      <c r="A40" s="10"/>
      <c r="B40" s="4">
        <f>IF(ISBLANK('INPUT | Operations'!$B45),"",COUNT('INPUT | Operations'!$B$12:$B44))</f>
        <v>33</v>
      </c>
      <c r="C40" s="27">
        <f>IF(ISNUMBER($B40),('INPUT | Operations'!$C44+'INPUT | Operations'!$C45)/2,"")</f>
        <v>11362</v>
      </c>
      <c r="D40" s="28">
        <f t="shared" si="1"/>
        <v>3.4631376</v>
      </c>
      <c r="E40" s="26">
        <f>IF(ISNUMBER($B40),'INPUT | Operations'!$B45-'INPUT | Operations'!$B44,"")</f>
        <v>1</v>
      </c>
      <c r="F40" s="32">
        <f>IF(ISNUMBER($B40),IF('INPUT | Operations'!$B45&lt;MainEngine_BurnTime,1,IF('INPUT | Operations'!$B44&lt;=MainEngine_BurnTime,(MainEngine_BurnTime-'INPUT | Operations'!$B44)/('INPUT | Operations'!$B45-'INPUT | Operations'!$B44),0))*'INPUT | Operations'!$D44*NumberOfMainEngines*NumberOfOps*$E40,"")</f>
        <v>1397.4</v>
      </c>
      <c r="G40" s="34">
        <f t="shared" si="2"/>
        <v>1271.7604166666667</v>
      </c>
      <c r="H40" s="27">
        <f t="shared" si="3"/>
        <v>0</v>
      </c>
      <c r="I40" s="27">
        <f t="shared" si="4"/>
        <v>0</v>
      </c>
      <c r="J40" s="27">
        <f t="shared" si="5"/>
        <v>0</v>
      </c>
      <c r="K40" s="27">
        <f t="shared" si="6"/>
        <v>0</v>
      </c>
      <c r="L40" s="27">
        <f t="shared" si="7"/>
        <v>13.411221548031941</v>
      </c>
      <c r="M40" s="32">
        <f t="shared" si="8"/>
        <v>0</v>
      </c>
      <c r="N40" s="27">
        <f t="shared" si="9"/>
        <v>1777.1580062500004</v>
      </c>
      <c r="O40" s="27">
        <f t="shared" si="10"/>
        <v>0</v>
      </c>
      <c r="P40" s="27">
        <f t="shared" si="11"/>
        <v>0</v>
      </c>
      <c r="Q40" s="27">
        <f t="shared" si="12"/>
        <v>0</v>
      </c>
      <c r="R40" s="27">
        <f t="shared" si="13"/>
        <v>0</v>
      </c>
      <c r="S40" s="27">
        <f t="shared" si="14"/>
        <v>18.740840991219837</v>
      </c>
      <c r="T40" s="32">
        <f t="shared" si="15"/>
        <v>0</v>
      </c>
      <c r="U40" s="10"/>
    </row>
    <row r="41" spans="1:21" x14ac:dyDescent="0.25">
      <c r="A41" s="10"/>
      <c r="B41" s="4">
        <f>IF(ISBLANK('INPUT | Operations'!$B46),"",COUNT('INPUT | Operations'!$B$12:$B45))</f>
        <v>34</v>
      </c>
      <c r="C41" s="27">
        <f>IF(ISNUMBER($B41),('INPUT | Operations'!$C45+'INPUT | Operations'!$C46)/2,"")</f>
        <v>12057.5</v>
      </c>
      <c r="D41" s="28">
        <f t="shared" si="1"/>
        <v>3.6751260000000001</v>
      </c>
      <c r="E41" s="26">
        <f>IF(ISNUMBER($B41),'INPUT | Operations'!$B46-'INPUT | Operations'!$B45,"")</f>
        <v>1</v>
      </c>
      <c r="F41" s="32">
        <f>IF(ISNUMBER($B41),IF('INPUT | Operations'!$B46&lt;MainEngine_BurnTime,1,IF('INPUT | Operations'!$B45&lt;=MainEngine_BurnTime,(MainEngine_BurnTime-'INPUT | Operations'!$B45)/('INPUT | Operations'!$B46-'INPUT | Operations'!$B45),0))*'INPUT | Operations'!$D45*NumberOfMainEngines*NumberOfOps*$E41,"")</f>
        <v>1397.4</v>
      </c>
      <c r="G41" s="34">
        <f t="shared" si="2"/>
        <v>1271.7604166666667</v>
      </c>
      <c r="H41" s="27">
        <f t="shared" si="3"/>
        <v>0</v>
      </c>
      <c r="I41" s="27">
        <f t="shared" si="4"/>
        <v>0</v>
      </c>
      <c r="J41" s="27">
        <f t="shared" si="5"/>
        <v>0</v>
      </c>
      <c r="K41" s="27">
        <f t="shared" si="6"/>
        <v>0</v>
      </c>
      <c r="L41" s="27">
        <f t="shared" si="7"/>
        <v>12.692037159000675</v>
      </c>
      <c r="M41" s="32">
        <f t="shared" si="8"/>
        <v>0</v>
      </c>
      <c r="N41" s="27">
        <f t="shared" si="9"/>
        <v>1777.1580062500004</v>
      </c>
      <c r="O41" s="27">
        <f t="shared" si="10"/>
        <v>0</v>
      </c>
      <c r="P41" s="27">
        <f t="shared" si="11"/>
        <v>0</v>
      </c>
      <c r="Q41" s="27">
        <f t="shared" si="12"/>
        <v>0</v>
      </c>
      <c r="R41" s="27">
        <f t="shared" si="13"/>
        <v>0</v>
      </c>
      <c r="S41" s="27">
        <f t="shared" si="14"/>
        <v>17.735852725987545</v>
      </c>
      <c r="T41" s="32">
        <f t="shared" si="15"/>
        <v>0</v>
      </c>
      <c r="U41" s="10"/>
    </row>
    <row r="42" spans="1:21" x14ac:dyDescent="0.25">
      <c r="A42" s="10"/>
      <c r="B42" s="4">
        <f>IF(ISBLANK('INPUT | Operations'!$B47),"",COUNT('INPUT | Operations'!$B$12:$B46))</f>
        <v>35</v>
      </c>
      <c r="C42" s="27">
        <f>IF(ISNUMBER($B42),('INPUT | Operations'!$C46+'INPUT | Operations'!$C47)/2,"")</f>
        <v>12957.5</v>
      </c>
      <c r="D42" s="28">
        <f t="shared" si="1"/>
        <v>3.9494460000000005</v>
      </c>
      <c r="E42" s="26">
        <f>IF(ISNUMBER($B42),'INPUT | Operations'!$B47-'INPUT | Operations'!$B46,"")</f>
        <v>1</v>
      </c>
      <c r="F42" s="32">
        <f>IF(ISNUMBER($B42),IF('INPUT | Operations'!$B47&lt;MainEngine_BurnTime,1,IF('INPUT | Operations'!$B46&lt;=MainEngine_BurnTime,(MainEngine_BurnTime-'INPUT | Operations'!$B46)/('INPUT | Operations'!$B47-'INPUT | Operations'!$B46),0))*'INPUT | Operations'!$D46*NumberOfMainEngines*NumberOfOps*$E42,"")</f>
        <v>1397.4</v>
      </c>
      <c r="G42" s="34">
        <f t="shared" si="2"/>
        <v>1271.7604166666667</v>
      </c>
      <c r="H42" s="27">
        <f t="shared" si="3"/>
        <v>0</v>
      </c>
      <c r="I42" s="27">
        <f t="shared" si="4"/>
        <v>0</v>
      </c>
      <c r="J42" s="27">
        <f t="shared" si="5"/>
        <v>0</v>
      </c>
      <c r="K42" s="27">
        <f t="shared" si="6"/>
        <v>0</v>
      </c>
      <c r="L42" s="27">
        <f t="shared" si="7"/>
        <v>11.818328645930702</v>
      </c>
      <c r="M42" s="32">
        <f t="shared" si="8"/>
        <v>0</v>
      </c>
      <c r="N42" s="27">
        <f t="shared" si="9"/>
        <v>1777.1580062500004</v>
      </c>
      <c r="O42" s="27">
        <f t="shared" si="10"/>
        <v>0</v>
      </c>
      <c r="P42" s="27">
        <f t="shared" si="11"/>
        <v>0</v>
      </c>
      <c r="Q42" s="27">
        <f t="shared" si="12"/>
        <v>0</v>
      </c>
      <c r="R42" s="27">
        <f t="shared" si="13"/>
        <v>0</v>
      </c>
      <c r="S42" s="27">
        <f t="shared" si="14"/>
        <v>16.514932449823565</v>
      </c>
      <c r="T42" s="32">
        <f t="shared" si="15"/>
        <v>0</v>
      </c>
      <c r="U42" s="10"/>
    </row>
    <row r="43" spans="1:21" x14ac:dyDescent="0.25">
      <c r="A43" s="10"/>
      <c r="B43" s="4">
        <f>IF(ISBLANK('INPUT | Operations'!$B48),"",COUNT('INPUT | Operations'!$B$12:$B47))</f>
        <v>36</v>
      </c>
      <c r="C43" s="27">
        <f>IF(ISNUMBER($B43),('INPUT | Operations'!$C47+'INPUT | Operations'!$C48)/2,"")</f>
        <v>14070.5</v>
      </c>
      <c r="D43" s="28">
        <f t="shared" si="1"/>
        <v>4.2886883999999998</v>
      </c>
      <c r="E43" s="26">
        <f>IF(ISNUMBER($B43),'INPUT | Operations'!$B48-'INPUT | Operations'!$B47,"")</f>
        <v>1</v>
      </c>
      <c r="F43" s="32">
        <f>IF(ISNUMBER($B43),IF('INPUT | Operations'!$B48&lt;MainEngine_BurnTime,1,IF('INPUT | Operations'!$B47&lt;=MainEngine_BurnTime,(MainEngine_BurnTime-'INPUT | Operations'!$B47)/('INPUT | Operations'!$B48-'INPUT | Operations'!$B47),0))*'INPUT | Operations'!$D47*NumberOfMainEngines*NumberOfOps*$E43,"")</f>
        <v>1397.4</v>
      </c>
      <c r="G43" s="34">
        <f t="shared" si="2"/>
        <v>1271.7604166666667</v>
      </c>
      <c r="H43" s="27">
        <f t="shared" si="3"/>
        <v>0</v>
      </c>
      <c r="I43" s="27">
        <f t="shared" si="4"/>
        <v>0</v>
      </c>
      <c r="J43" s="27">
        <f t="shared" si="5"/>
        <v>0</v>
      </c>
      <c r="K43" s="27">
        <f t="shared" si="6"/>
        <v>0</v>
      </c>
      <c r="L43" s="27">
        <f t="shared" si="7"/>
        <v>10.820565944601395</v>
      </c>
      <c r="M43" s="32">
        <f t="shared" si="8"/>
        <v>0</v>
      </c>
      <c r="N43" s="27">
        <f t="shared" si="9"/>
        <v>1777.1580062500004</v>
      </c>
      <c r="O43" s="27">
        <f t="shared" si="10"/>
        <v>0</v>
      </c>
      <c r="P43" s="27">
        <f t="shared" si="11"/>
        <v>0</v>
      </c>
      <c r="Q43" s="27">
        <f t="shared" si="12"/>
        <v>0</v>
      </c>
      <c r="R43" s="27">
        <f t="shared" si="13"/>
        <v>0</v>
      </c>
      <c r="S43" s="27">
        <f t="shared" si="14"/>
        <v>15.12065885098599</v>
      </c>
      <c r="T43" s="32">
        <f t="shared" si="15"/>
        <v>0</v>
      </c>
      <c r="U43" s="10"/>
    </row>
    <row r="44" spans="1:21" x14ac:dyDescent="0.25">
      <c r="A44" s="10"/>
      <c r="B44" s="4">
        <f>IF(ISBLANK('INPUT | Operations'!$B49),"",COUNT('INPUT | Operations'!$B$12:$B48))</f>
        <v>37</v>
      </c>
      <c r="C44" s="27">
        <f>IF(ISNUMBER($B44),('INPUT | Operations'!$C48+'INPUT | Operations'!$C49)/2,"")</f>
        <v>15024</v>
      </c>
      <c r="D44" s="28">
        <f t="shared" si="1"/>
        <v>4.5793151999999999</v>
      </c>
      <c r="E44" s="26">
        <f>IF(ISNUMBER($B44),'INPUT | Operations'!$B49-'INPUT | Operations'!$B48,"")</f>
        <v>1</v>
      </c>
      <c r="F44" s="32">
        <f>IF(ISNUMBER($B44),IF('INPUT | Operations'!$B49&lt;MainEngine_BurnTime,1,IF('INPUT | Operations'!$B48&lt;=MainEngine_BurnTime,(MainEngine_BurnTime-'INPUT | Operations'!$B48)/('INPUT | Operations'!$B49-'INPUT | Operations'!$B48),0))*'INPUT | Operations'!$D48*NumberOfMainEngines*NumberOfOps*$E44,"")</f>
        <v>1397.4</v>
      </c>
      <c r="G44" s="34">
        <f t="shared" si="2"/>
        <v>1271.7604166666667</v>
      </c>
      <c r="H44" s="27">
        <f t="shared" si="3"/>
        <v>0</v>
      </c>
      <c r="I44" s="27">
        <f t="shared" si="4"/>
        <v>0</v>
      </c>
      <c r="J44" s="27">
        <f t="shared" si="5"/>
        <v>0</v>
      </c>
      <c r="K44" s="27">
        <f t="shared" si="6"/>
        <v>0</v>
      </c>
      <c r="L44" s="27">
        <f t="shared" si="7"/>
        <v>10.033059691741871</v>
      </c>
      <c r="M44" s="32">
        <f t="shared" si="8"/>
        <v>0</v>
      </c>
      <c r="N44" s="27">
        <f t="shared" si="9"/>
        <v>1777.1580062500004</v>
      </c>
      <c r="O44" s="27">
        <f t="shared" si="10"/>
        <v>0</v>
      </c>
      <c r="P44" s="27">
        <f t="shared" si="11"/>
        <v>0</v>
      </c>
      <c r="Q44" s="27">
        <f t="shared" si="12"/>
        <v>0</v>
      </c>
      <c r="R44" s="27">
        <f t="shared" si="13"/>
        <v>0</v>
      </c>
      <c r="S44" s="27">
        <f t="shared" si="14"/>
        <v>14.020197613240091</v>
      </c>
      <c r="T44" s="32">
        <f t="shared" si="15"/>
        <v>0</v>
      </c>
      <c r="U44" s="10"/>
    </row>
    <row r="45" spans="1:21" x14ac:dyDescent="0.25">
      <c r="A45" s="10"/>
      <c r="B45" s="4">
        <f>IF(ISBLANK('INPUT | Operations'!$B50),"",COUNT('INPUT | Operations'!$B$12:$B49))</f>
        <v>38</v>
      </c>
      <c r="C45" s="27">
        <f>IF(ISNUMBER($B45),('INPUT | Operations'!$C49+'INPUT | Operations'!$C50)/2,"")</f>
        <v>15807.5</v>
      </c>
      <c r="D45" s="28">
        <f t="shared" si="1"/>
        <v>4.8181260000000004</v>
      </c>
      <c r="E45" s="26">
        <f>IF(ISNUMBER($B45),'INPUT | Operations'!$B50-'INPUT | Operations'!$B49,"")</f>
        <v>1</v>
      </c>
      <c r="F45" s="32">
        <f>IF(ISNUMBER($B45),IF('INPUT | Operations'!$B50&lt;MainEngine_BurnTime,1,IF('INPUT | Operations'!$B49&lt;=MainEngine_BurnTime,(MainEngine_BurnTime-'INPUT | Operations'!$B49)/('INPUT | Operations'!$B50-'INPUT | Operations'!$B49),0))*'INPUT | Operations'!$D49*NumberOfMainEngines*NumberOfOps*$E45,"")</f>
        <v>1397.4</v>
      </c>
      <c r="G45" s="34">
        <f t="shared" si="2"/>
        <v>1271.7604166666667</v>
      </c>
      <c r="H45" s="27">
        <f t="shared" si="3"/>
        <v>0</v>
      </c>
      <c r="I45" s="27">
        <f t="shared" si="4"/>
        <v>0</v>
      </c>
      <c r="J45" s="27">
        <f t="shared" si="5"/>
        <v>0</v>
      </c>
      <c r="K45" s="27">
        <f t="shared" si="6"/>
        <v>0</v>
      </c>
      <c r="L45" s="27">
        <f t="shared" si="7"/>
        <v>9.4290448348407345</v>
      </c>
      <c r="M45" s="32">
        <f t="shared" si="8"/>
        <v>0</v>
      </c>
      <c r="N45" s="27">
        <f t="shared" si="9"/>
        <v>1777.1580062500004</v>
      </c>
      <c r="O45" s="27">
        <f t="shared" si="10"/>
        <v>0</v>
      </c>
      <c r="P45" s="27">
        <f t="shared" si="11"/>
        <v>0</v>
      </c>
      <c r="Q45" s="27">
        <f t="shared" si="12"/>
        <v>0</v>
      </c>
      <c r="R45" s="27">
        <f t="shared" si="13"/>
        <v>0</v>
      </c>
      <c r="S45" s="27">
        <f t="shared" si="14"/>
        <v>13.176147252206443</v>
      </c>
      <c r="T45" s="32">
        <f t="shared" si="15"/>
        <v>0</v>
      </c>
      <c r="U45" s="10"/>
    </row>
    <row r="46" spans="1:21" x14ac:dyDescent="0.25">
      <c r="A46" s="10"/>
      <c r="B46" s="4">
        <f>IF(ISBLANK('INPUT | Operations'!$B51),"",COUNT('INPUT | Operations'!$B$12:$B50))</f>
        <v>39</v>
      </c>
      <c r="C46" s="27">
        <f>IF(ISNUMBER($B46),('INPUT | Operations'!$C50+'INPUT | Operations'!$C51)/2,"")</f>
        <v>16605.5</v>
      </c>
      <c r="D46" s="28">
        <f t="shared" si="1"/>
        <v>5.0613564000000002</v>
      </c>
      <c r="E46" s="26">
        <f>IF(ISNUMBER($B46),'INPUT | Operations'!$B51-'INPUT | Operations'!$B50,"")</f>
        <v>1</v>
      </c>
      <c r="F46" s="32">
        <f>IF(ISNUMBER($B46),IF('INPUT | Operations'!$B51&lt;MainEngine_BurnTime,1,IF('INPUT | Operations'!$B50&lt;=MainEngine_BurnTime,(MainEngine_BurnTime-'INPUT | Operations'!$B50)/('INPUT | Operations'!$B51-'INPUT | Operations'!$B50),0))*'INPUT | Operations'!$D50*NumberOfMainEngines*NumberOfOps*$E46,"")</f>
        <v>1397.4</v>
      </c>
      <c r="G46" s="34">
        <f t="shared" si="2"/>
        <v>1271.7604166666667</v>
      </c>
      <c r="H46" s="27">
        <f t="shared" si="3"/>
        <v>0</v>
      </c>
      <c r="I46" s="27">
        <f t="shared" si="4"/>
        <v>0</v>
      </c>
      <c r="J46" s="27">
        <f t="shared" si="5"/>
        <v>0</v>
      </c>
      <c r="K46" s="27">
        <f t="shared" si="6"/>
        <v>0</v>
      </c>
      <c r="L46" s="27">
        <f t="shared" si="7"/>
        <v>8.8512164138418807</v>
      </c>
      <c r="M46" s="32">
        <f t="shared" si="8"/>
        <v>0</v>
      </c>
      <c r="N46" s="27">
        <f t="shared" si="9"/>
        <v>1777.1580062500004</v>
      </c>
      <c r="O46" s="27">
        <f t="shared" si="10"/>
        <v>0</v>
      </c>
      <c r="P46" s="27">
        <f t="shared" si="11"/>
        <v>0</v>
      </c>
      <c r="Q46" s="27">
        <f t="shared" si="12"/>
        <v>0</v>
      </c>
      <c r="R46" s="27">
        <f t="shared" si="13"/>
        <v>0</v>
      </c>
      <c r="S46" s="27">
        <f t="shared" si="14"/>
        <v>12.368689816702645</v>
      </c>
      <c r="T46" s="32">
        <f t="shared" si="15"/>
        <v>0</v>
      </c>
      <c r="U46" s="10"/>
    </row>
    <row r="47" spans="1:21" x14ac:dyDescent="0.25">
      <c r="A47" s="10"/>
      <c r="B47" s="4">
        <f>IF(ISBLANK('INPUT | Operations'!$B52),"",COUNT('INPUT | Operations'!$B$12:$B51))</f>
        <v>40</v>
      </c>
      <c r="C47" s="27">
        <f>IF(ISNUMBER($B47),('INPUT | Operations'!$C51+'INPUT | Operations'!$C52)/2,"")</f>
        <v>17417</v>
      </c>
      <c r="D47" s="28">
        <f t="shared" si="1"/>
        <v>5.3087016</v>
      </c>
      <c r="E47" s="26">
        <f>IF(ISNUMBER($B47),'INPUT | Operations'!$B52-'INPUT | Operations'!$B51,"")</f>
        <v>1</v>
      </c>
      <c r="F47" s="32">
        <f>IF(ISNUMBER($B47),IF('INPUT | Operations'!$B52&lt;MainEngine_BurnTime,1,IF('INPUT | Operations'!$B51&lt;=MainEngine_BurnTime,(MainEngine_BurnTime-'INPUT | Operations'!$B51)/('INPUT | Operations'!$B52-'INPUT | Operations'!$B51),0))*'INPUT | Operations'!$D51*NumberOfMainEngines*NumberOfOps*$E47,"")</f>
        <v>1397.4</v>
      </c>
      <c r="G47" s="34">
        <f t="shared" si="2"/>
        <v>1271.7604166666667</v>
      </c>
      <c r="H47" s="27">
        <f t="shared" si="3"/>
        <v>0</v>
      </c>
      <c r="I47" s="27">
        <f t="shared" si="4"/>
        <v>0</v>
      </c>
      <c r="J47" s="27">
        <f t="shared" si="5"/>
        <v>0</v>
      </c>
      <c r="K47" s="27">
        <f t="shared" si="6"/>
        <v>0</v>
      </c>
      <c r="L47" s="27">
        <f t="shared" si="7"/>
        <v>8.2999139349568214</v>
      </c>
      <c r="M47" s="32">
        <f t="shared" si="8"/>
        <v>0</v>
      </c>
      <c r="N47" s="27">
        <f t="shared" si="9"/>
        <v>1777.1580062500004</v>
      </c>
      <c r="O47" s="27">
        <f t="shared" si="10"/>
        <v>0</v>
      </c>
      <c r="P47" s="27">
        <f t="shared" si="11"/>
        <v>0</v>
      </c>
      <c r="Q47" s="27">
        <f t="shared" si="12"/>
        <v>0</v>
      </c>
      <c r="R47" s="27">
        <f t="shared" si="13"/>
        <v>0</v>
      </c>
      <c r="S47" s="27">
        <f t="shared" si="14"/>
        <v>11.598299732708663</v>
      </c>
      <c r="T47" s="32">
        <f t="shared" si="15"/>
        <v>0</v>
      </c>
      <c r="U47" s="10"/>
    </row>
    <row r="48" spans="1:21" x14ac:dyDescent="0.25">
      <c r="A48" s="10"/>
      <c r="B48" s="4">
        <f>IF(ISBLANK('INPUT | Operations'!$B53),"",COUNT('INPUT | Operations'!$B$12:$B52))</f>
        <v>41</v>
      </c>
      <c r="C48" s="27">
        <f>IF(ISNUMBER($B48),('INPUT | Operations'!$C52+'INPUT | Operations'!$C53)/2,"")</f>
        <v>18242</v>
      </c>
      <c r="D48" s="28">
        <f t="shared" si="1"/>
        <v>5.5601616000000007</v>
      </c>
      <c r="E48" s="26">
        <f>IF(ISNUMBER($B48),'INPUT | Operations'!$B53-'INPUT | Operations'!$B52,"")</f>
        <v>1</v>
      </c>
      <c r="F48" s="32">
        <f>IF(ISNUMBER($B48),IF('INPUT | Operations'!$B53&lt;MainEngine_BurnTime,1,IF('INPUT | Operations'!$B52&lt;=MainEngine_BurnTime,(MainEngine_BurnTime-'INPUT | Operations'!$B52)/('INPUT | Operations'!$B53-'INPUT | Operations'!$B52),0))*'INPUT | Operations'!$D52*NumberOfMainEngines*NumberOfOps*$E48,"")</f>
        <v>1397.4</v>
      </c>
      <c r="G48" s="34">
        <f t="shared" si="2"/>
        <v>1271.7604166666667</v>
      </c>
      <c r="H48" s="27">
        <f t="shared" si="3"/>
        <v>0</v>
      </c>
      <c r="I48" s="27">
        <f t="shared" si="4"/>
        <v>0</v>
      </c>
      <c r="J48" s="27">
        <f t="shared" si="5"/>
        <v>0</v>
      </c>
      <c r="K48" s="27">
        <f t="shared" si="6"/>
        <v>0</v>
      </c>
      <c r="L48" s="27">
        <f t="shared" si="7"/>
        <v>7.7746274884682602</v>
      </c>
      <c r="M48" s="32">
        <f t="shared" si="8"/>
        <v>0</v>
      </c>
      <c r="N48" s="27">
        <f t="shared" si="9"/>
        <v>1777.1580062500004</v>
      </c>
      <c r="O48" s="27">
        <f t="shared" si="10"/>
        <v>0</v>
      </c>
      <c r="P48" s="27">
        <f t="shared" si="11"/>
        <v>0</v>
      </c>
      <c r="Q48" s="27">
        <f t="shared" si="12"/>
        <v>0</v>
      </c>
      <c r="R48" s="27">
        <f t="shared" si="13"/>
        <v>0</v>
      </c>
      <c r="S48" s="27">
        <f t="shared" si="14"/>
        <v>10.864264452385546</v>
      </c>
      <c r="T48" s="32">
        <f t="shared" si="15"/>
        <v>0</v>
      </c>
      <c r="U48" s="10"/>
    </row>
    <row r="49" spans="1:21" x14ac:dyDescent="0.25">
      <c r="A49" s="10"/>
      <c r="B49" s="4">
        <f>IF(ISBLANK('INPUT | Operations'!$B54),"",COUNT('INPUT | Operations'!$B$12:$B53))</f>
        <v>42</v>
      </c>
      <c r="C49" s="27">
        <f>IF(ISNUMBER($B49),('INPUT | Operations'!$C53+'INPUT | Operations'!$C54)/2,"")</f>
        <v>19081</v>
      </c>
      <c r="D49" s="28">
        <f t="shared" si="1"/>
        <v>5.8158888000000006</v>
      </c>
      <c r="E49" s="26">
        <f>IF(ISNUMBER($B49),'INPUT | Operations'!$B54-'INPUT | Operations'!$B53,"")</f>
        <v>1</v>
      </c>
      <c r="F49" s="32">
        <f>IF(ISNUMBER($B49),IF('INPUT | Operations'!$B54&lt;MainEngine_BurnTime,1,IF('INPUT | Operations'!$B53&lt;=MainEngine_BurnTime,(MainEngine_BurnTime-'INPUT | Operations'!$B53)/('INPUT | Operations'!$B54-'INPUT | Operations'!$B53),0))*'INPUT | Operations'!$D53*NumberOfMainEngines*NumberOfOps*$E49,"")</f>
        <v>1397.4</v>
      </c>
      <c r="G49" s="34">
        <f t="shared" si="2"/>
        <v>1271.7604166666667</v>
      </c>
      <c r="H49" s="27">
        <f t="shared" si="3"/>
        <v>0</v>
      </c>
      <c r="I49" s="27">
        <f t="shared" si="4"/>
        <v>0</v>
      </c>
      <c r="J49" s="27">
        <f t="shared" si="5"/>
        <v>0</v>
      </c>
      <c r="K49" s="27">
        <f t="shared" si="6"/>
        <v>0</v>
      </c>
      <c r="L49" s="27">
        <f t="shared" si="7"/>
        <v>7.2745101209692322</v>
      </c>
      <c r="M49" s="32">
        <f t="shared" si="8"/>
        <v>0</v>
      </c>
      <c r="N49" s="27">
        <f t="shared" si="9"/>
        <v>1777.1580062500004</v>
      </c>
      <c r="O49" s="27">
        <f t="shared" si="10"/>
        <v>0</v>
      </c>
      <c r="P49" s="27">
        <f t="shared" si="11"/>
        <v>0</v>
      </c>
      <c r="Q49" s="27">
        <f t="shared" si="12"/>
        <v>0</v>
      </c>
      <c r="R49" s="27">
        <f t="shared" si="13"/>
        <v>0</v>
      </c>
      <c r="S49" s="27">
        <f t="shared" si="14"/>
        <v>10.165400443042406</v>
      </c>
      <c r="T49" s="32">
        <f t="shared" si="15"/>
        <v>0</v>
      </c>
      <c r="U49" s="10"/>
    </row>
    <row r="50" spans="1:21" x14ac:dyDescent="0.25">
      <c r="A50" s="10"/>
      <c r="B50" s="4">
        <f>IF(ISBLANK('INPUT | Operations'!$B55),"",COUNT('INPUT | Operations'!$B$12:$B54))</f>
        <v>43</v>
      </c>
      <c r="C50" s="27">
        <f>IF(ISNUMBER($B50),('INPUT | Operations'!$C54+'INPUT | Operations'!$C55)/2,"")</f>
        <v>19933.5</v>
      </c>
      <c r="D50" s="28">
        <f t="shared" si="1"/>
        <v>6.0757308000000005</v>
      </c>
      <c r="E50" s="26">
        <f>IF(ISNUMBER($B50),'INPUT | Operations'!$B55-'INPUT | Operations'!$B54,"")</f>
        <v>1</v>
      </c>
      <c r="F50" s="32">
        <f>IF(ISNUMBER($B50),IF('INPUT | Operations'!$B55&lt;MainEngine_BurnTime,1,IF('INPUT | Operations'!$B54&lt;=MainEngine_BurnTime,(MainEngine_BurnTime-'INPUT | Operations'!$B54)/('INPUT | Operations'!$B55-'INPUT | Operations'!$B54),0))*'INPUT | Operations'!$D54*NumberOfMainEngines*NumberOfOps*$E50,"")</f>
        <v>1397.4</v>
      </c>
      <c r="G50" s="34">
        <f t="shared" si="2"/>
        <v>1271.7604166666667</v>
      </c>
      <c r="H50" s="27">
        <f t="shared" si="3"/>
        <v>0</v>
      </c>
      <c r="I50" s="27">
        <f t="shared" si="4"/>
        <v>0</v>
      </c>
      <c r="J50" s="27">
        <f t="shared" si="5"/>
        <v>0</v>
      </c>
      <c r="K50" s="27">
        <f t="shared" si="6"/>
        <v>0</v>
      </c>
      <c r="L50" s="27">
        <f t="shared" si="7"/>
        <v>6.7992856382596694</v>
      </c>
      <c r="M50" s="32">
        <f t="shared" si="8"/>
        <v>0</v>
      </c>
      <c r="N50" s="27">
        <f t="shared" si="9"/>
        <v>1777.1580062500004</v>
      </c>
      <c r="O50" s="27">
        <f t="shared" si="10"/>
        <v>0</v>
      </c>
      <c r="P50" s="27">
        <f t="shared" si="11"/>
        <v>0</v>
      </c>
      <c r="Q50" s="27">
        <f t="shared" si="12"/>
        <v>0</v>
      </c>
      <c r="R50" s="27">
        <f t="shared" si="13"/>
        <v>0</v>
      </c>
      <c r="S50" s="27">
        <f t="shared" si="14"/>
        <v>9.5013217509040615</v>
      </c>
      <c r="T50" s="32">
        <f t="shared" si="15"/>
        <v>0</v>
      </c>
      <c r="U50" s="10"/>
    </row>
    <row r="51" spans="1:21" x14ac:dyDescent="0.25">
      <c r="A51" s="10"/>
      <c r="B51" s="4">
        <f>IF(ISBLANK('INPUT | Operations'!$B56),"",COUNT('INPUT | Operations'!$B$12:$B55))</f>
        <v>44</v>
      </c>
      <c r="C51" s="27">
        <f>IF(ISNUMBER($B51),('INPUT | Operations'!$C55+'INPUT | Operations'!$C56)/2,"")</f>
        <v>20799</v>
      </c>
      <c r="D51" s="28">
        <f t="shared" si="1"/>
        <v>6.3395352000000003</v>
      </c>
      <c r="E51" s="26">
        <f>IF(ISNUMBER($B51),'INPUT | Operations'!$B56-'INPUT | Operations'!$B55,"")</f>
        <v>1</v>
      </c>
      <c r="F51" s="32">
        <f>IF(ISNUMBER($B51),IF('INPUT | Operations'!$B56&lt;MainEngine_BurnTime,1,IF('INPUT | Operations'!$B55&lt;=MainEngine_BurnTime,(MainEngine_BurnTime-'INPUT | Operations'!$B55)/('INPUT | Operations'!$B56-'INPUT | Operations'!$B55),0))*'INPUT | Operations'!$D55*NumberOfMainEngines*NumberOfOps*$E51,"")</f>
        <v>1397.4</v>
      </c>
      <c r="G51" s="34">
        <f t="shared" si="2"/>
        <v>1271.7604166666667</v>
      </c>
      <c r="H51" s="27">
        <f t="shared" si="3"/>
        <v>0</v>
      </c>
      <c r="I51" s="27">
        <f t="shared" si="4"/>
        <v>0</v>
      </c>
      <c r="J51" s="27">
        <f t="shared" si="5"/>
        <v>0</v>
      </c>
      <c r="K51" s="27">
        <f t="shared" si="6"/>
        <v>0</v>
      </c>
      <c r="L51" s="27">
        <f t="shared" si="7"/>
        <v>6.3485625009014459</v>
      </c>
      <c r="M51" s="32">
        <f t="shared" si="8"/>
        <v>0</v>
      </c>
      <c r="N51" s="27">
        <f t="shared" si="9"/>
        <v>1777.1580062500004</v>
      </c>
      <c r="O51" s="27">
        <f t="shared" si="10"/>
        <v>0</v>
      </c>
      <c r="P51" s="27">
        <f t="shared" si="11"/>
        <v>0</v>
      </c>
      <c r="Q51" s="27">
        <f t="shared" si="12"/>
        <v>0</v>
      </c>
      <c r="R51" s="27">
        <f t="shared" si="13"/>
        <v>0</v>
      </c>
      <c r="S51" s="27">
        <f t="shared" si="14"/>
        <v>8.8714812387596815</v>
      </c>
      <c r="T51" s="32">
        <f t="shared" si="15"/>
        <v>0</v>
      </c>
      <c r="U51" s="10"/>
    </row>
    <row r="52" spans="1:21" x14ac:dyDescent="0.25">
      <c r="A52" s="10"/>
      <c r="B52" s="4">
        <f>IF(ISBLANK('INPUT | Operations'!$B57),"",COUNT('INPUT | Operations'!$B$12:$B56))</f>
        <v>45</v>
      </c>
      <c r="C52" s="27">
        <f>IF(ISNUMBER($B52),('INPUT | Operations'!$C56+'INPUT | Operations'!$C57)/2,"")</f>
        <v>21677</v>
      </c>
      <c r="D52" s="28">
        <f t="shared" si="1"/>
        <v>6.6071496000000005</v>
      </c>
      <c r="E52" s="26">
        <f>IF(ISNUMBER($B52),'INPUT | Operations'!$B57-'INPUT | Operations'!$B56,"")</f>
        <v>1</v>
      </c>
      <c r="F52" s="32">
        <f>IF(ISNUMBER($B52),IF('INPUT | Operations'!$B57&lt;MainEngine_BurnTime,1,IF('INPUT | Operations'!$B56&lt;=MainEngine_BurnTime,(MainEngine_BurnTime-'INPUT | Operations'!$B56)/('INPUT | Operations'!$B57-'INPUT | Operations'!$B56),0))*'INPUT | Operations'!$D56*NumberOfMainEngines*NumberOfOps*$E52,"")</f>
        <v>1397.4</v>
      </c>
      <c r="G52" s="34">
        <f t="shared" si="2"/>
        <v>1271.7604166666667</v>
      </c>
      <c r="H52" s="27">
        <f t="shared" si="3"/>
        <v>0</v>
      </c>
      <c r="I52" s="27">
        <f t="shared" si="4"/>
        <v>0</v>
      </c>
      <c r="J52" s="27">
        <f t="shared" si="5"/>
        <v>0</v>
      </c>
      <c r="K52" s="27">
        <f t="shared" si="6"/>
        <v>0</v>
      </c>
      <c r="L52" s="27">
        <f t="shared" si="7"/>
        <v>5.9218486106661734</v>
      </c>
      <c r="M52" s="32">
        <f t="shared" si="8"/>
        <v>0</v>
      </c>
      <c r="N52" s="27">
        <f t="shared" si="9"/>
        <v>1777.1580062500004</v>
      </c>
      <c r="O52" s="27">
        <f t="shared" si="10"/>
        <v>0</v>
      </c>
      <c r="P52" s="27">
        <f t="shared" si="11"/>
        <v>0</v>
      </c>
      <c r="Q52" s="27">
        <f t="shared" si="12"/>
        <v>0</v>
      </c>
      <c r="R52" s="27">
        <f t="shared" si="13"/>
        <v>0</v>
      </c>
      <c r="S52" s="27">
        <f t="shared" si="14"/>
        <v>8.2751912485449122</v>
      </c>
      <c r="T52" s="32">
        <f t="shared" si="15"/>
        <v>0</v>
      </c>
      <c r="U52" s="10"/>
    </row>
    <row r="53" spans="1:21" x14ac:dyDescent="0.25">
      <c r="A53" s="10"/>
      <c r="B53" s="4">
        <f>IF(ISBLANK('INPUT | Operations'!$B58),"",COUNT('INPUT | Operations'!$B$12:$B57))</f>
        <v>46</v>
      </c>
      <c r="C53" s="27">
        <f>IF(ISNUMBER($B53),('INPUT | Operations'!$C57+'INPUT | Operations'!$C58)/2,"")</f>
        <v>22568</v>
      </c>
      <c r="D53" s="28">
        <f t="shared" si="1"/>
        <v>6.8787264000000006</v>
      </c>
      <c r="E53" s="26">
        <f>IF(ISNUMBER($B53),'INPUT | Operations'!$B58-'INPUT | Operations'!$B57,"")</f>
        <v>1</v>
      </c>
      <c r="F53" s="32">
        <f>IF(ISNUMBER($B53),IF('INPUT | Operations'!$B58&lt;MainEngine_BurnTime,1,IF('INPUT | Operations'!$B57&lt;=MainEngine_BurnTime,(MainEngine_BurnTime-'INPUT | Operations'!$B57)/('INPUT | Operations'!$B58-'INPUT | Operations'!$B57),0))*'INPUT | Operations'!$D57*NumberOfMainEngines*NumberOfOps*$E53,"")</f>
        <v>1397.4</v>
      </c>
      <c r="G53" s="34">
        <f t="shared" si="2"/>
        <v>1271.7604166666667</v>
      </c>
      <c r="H53" s="27">
        <f t="shared" si="3"/>
        <v>0</v>
      </c>
      <c r="I53" s="27">
        <f t="shared" si="4"/>
        <v>0</v>
      </c>
      <c r="J53" s="27">
        <f t="shared" si="5"/>
        <v>0</v>
      </c>
      <c r="K53" s="27">
        <f t="shared" si="6"/>
        <v>0</v>
      </c>
      <c r="L53" s="27">
        <f t="shared" si="7"/>
        <v>5.5181281386704981</v>
      </c>
      <c r="M53" s="32">
        <f t="shared" si="8"/>
        <v>0</v>
      </c>
      <c r="N53" s="27">
        <f t="shared" si="9"/>
        <v>1777.1580062500004</v>
      </c>
      <c r="O53" s="27">
        <f t="shared" si="10"/>
        <v>0</v>
      </c>
      <c r="P53" s="27">
        <f t="shared" si="11"/>
        <v>0</v>
      </c>
      <c r="Q53" s="27">
        <f t="shared" si="12"/>
        <v>0</v>
      </c>
      <c r="R53" s="27">
        <f t="shared" si="13"/>
        <v>0</v>
      </c>
      <c r="S53" s="27">
        <f t="shared" si="14"/>
        <v>7.7110322609781541</v>
      </c>
      <c r="T53" s="32">
        <f t="shared" si="15"/>
        <v>0</v>
      </c>
      <c r="U53" s="10"/>
    </row>
    <row r="54" spans="1:21" x14ac:dyDescent="0.25">
      <c r="A54" s="10"/>
      <c r="B54" s="4">
        <f>IF(ISBLANK('INPUT | Operations'!$B59),"",COUNT('INPUT | Operations'!$B$12:$B58))</f>
        <v>47</v>
      </c>
      <c r="C54" s="27">
        <f>IF(ISNUMBER($B54),('INPUT | Operations'!$C58+'INPUT | Operations'!$C59)/2,"")</f>
        <v>23472</v>
      </c>
      <c r="D54" s="28">
        <f t="shared" si="1"/>
        <v>7.1542656000000004</v>
      </c>
      <c r="E54" s="26">
        <f>IF(ISNUMBER($B54),'INPUT | Operations'!$B59-'INPUT | Operations'!$B58,"")</f>
        <v>1</v>
      </c>
      <c r="F54" s="32">
        <f>IF(ISNUMBER($B54),IF('INPUT | Operations'!$B59&lt;MainEngine_BurnTime,1,IF('INPUT | Operations'!$B58&lt;=MainEngine_BurnTime,(MainEngine_BurnTime-'INPUT | Operations'!$B58)/('INPUT | Operations'!$B59-'INPUT | Operations'!$B58),0))*'INPUT | Operations'!$D58*NumberOfMainEngines*NumberOfOps*$E54,"")</f>
        <v>1397.4</v>
      </c>
      <c r="G54" s="34">
        <f t="shared" si="2"/>
        <v>1271.7604166666667</v>
      </c>
      <c r="H54" s="27">
        <f t="shared" si="3"/>
        <v>0</v>
      </c>
      <c r="I54" s="27">
        <f t="shared" si="4"/>
        <v>0</v>
      </c>
      <c r="J54" s="27">
        <f t="shared" si="5"/>
        <v>0</v>
      </c>
      <c r="K54" s="27">
        <f t="shared" si="6"/>
        <v>0</v>
      </c>
      <c r="L54" s="27">
        <f t="shared" si="7"/>
        <v>5.1366365905572282</v>
      </c>
      <c r="M54" s="32">
        <f t="shared" si="8"/>
        <v>0</v>
      </c>
      <c r="N54" s="27">
        <f t="shared" si="9"/>
        <v>1777.1580062500004</v>
      </c>
      <c r="O54" s="27">
        <f t="shared" si="10"/>
        <v>0</v>
      </c>
      <c r="P54" s="27">
        <f t="shared" si="11"/>
        <v>0</v>
      </c>
      <c r="Q54" s="27">
        <f t="shared" si="12"/>
        <v>0</v>
      </c>
      <c r="R54" s="27">
        <f t="shared" si="13"/>
        <v>0</v>
      </c>
      <c r="S54" s="27">
        <f t="shared" si="14"/>
        <v>7.1779359716446711</v>
      </c>
      <c r="T54" s="32">
        <f t="shared" si="15"/>
        <v>0</v>
      </c>
      <c r="U54" s="10"/>
    </row>
    <row r="55" spans="1:21" x14ac:dyDescent="0.25">
      <c r="A55" s="10"/>
      <c r="B55" s="4">
        <f>IF(ISBLANK('INPUT | Operations'!$B60),"",COUNT('INPUT | Operations'!$B$12:$B59))</f>
        <v>48</v>
      </c>
      <c r="C55" s="27">
        <f>IF(ISNUMBER($B55),('INPUT | Operations'!$C59+'INPUT | Operations'!$C60)/2,"")</f>
        <v>24388</v>
      </c>
      <c r="D55" s="28">
        <f t="shared" si="1"/>
        <v>7.4334624000000007</v>
      </c>
      <c r="E55" s="26">
        <f>IF(ISNUMBER($B55),'INPUT | Operations'!$B60-'INPUT | Operations'!$B59,"")</f>
        <v>1</v>
      </c>
      <c r="F55" s="32">
        <f>IF(ISNUMBER($B55),IF('INPUT | Operations'!$B60&lt;MainEngine_BurnTime,1,IF('INPUT | Operations'!$B59&lt;=MainEngine_BurnTime,(MainEngine_BurnTime-'INPUT | Operations'!$B59)/('INPUT | Operations'!$B60-'INPUT | Operations'!$B59),0))*'INPUT | Operations'!$D59*NumberOfMainEngines*NumberOfOps*$E55,"")</f>
        <v>1397.4</v>
      </c>
      <c r="G55" s="34">
        <f t="shared" si="2"/>
        <v>1271.7604166666667</v>
      </c>
      <c r="H55" s="27">
        <f t="shared" si="3"/>
        <v>0</v>
      </c>
      <c r="I55" s="27">
        <f t="shared" si="4"/>
        <v>0</v>
      </c>
      <c r="J55" s="27">
        <f t="shared" si="5"/>
        <v>0</v>
      </c>
      <c r="K55" s="27">
        <f t="shared" si="6"/>
        <v>0</v>
      </c>
      <c r="L55" s="27">
        <f t="shared" si="7"/>
        <v>4.776974218880766</v>
      </c>
      <c r="M55" s="32">
        <f t="shared" si="8"/>
        <v>0</v>
      </c>
      <c r="N55" s="27">
        <f t="shared" si="9"/>
        <v>1777.1580062500004</v>
      </c>
      <c r="O55" s="27">
        <f t="shared" si="10"/>
        <v>0</v>
      </c>
      <c r="P55" s="27">
        <f t="shared" si="11"/>
        <v>0</v>
      </c>
      <c r="Q55" s="27">
        <f t="shared" si="12"/>
        <v>0</v>
      </c>
      <c r="R55" s="27">
        <f t="shared" si="13"/>
        <v>0</v>
      </c>
      <c r="S55" s="27">
        <f t="shared" si="14"/>
        <v>6.6753437734639824</v>
      </c>
      <c r="T55" s="32">
        <f t="shared" si="15"/>
        <v>0</v>
      </c>
      <c r="U55" s="10"/>
    </row>
    <row r="56" spans="1:21" x14ac:dyDescent="0.25">
      <c r="A56" s="10"/>
      <c r="B56" s="4">
        <f>IF(ISBLANK('INPUT | Operations'!$B61),"",COUNT('INPUT | Operations'!$B$12:$B60))</f>
        <v>49</v>
      </c>
      <c r="C56" s="27">
        <f>IF(ISNUMBER($B56),('INPUT | Operations'!$C60+'INPUT | Operations'!$C61)/2,"")</f>
        <v>25317</v>
      </c>
      <c r="D56" s="28">
        <f t="shared" si="1"/>
        <v>7.7166216000000007</v>
      </c>
      <c r="E56" s="26">
        <f>IF(ISNUMBER($B56),'INPUT | Operations'!$B61-'INPUT | Operations'!$B60,"")</f>
        <v>1</v>
      </c>
      <c r="F56" s="32">
        <f>IF(ISNUMBER($B56),IF('INPUT | Operations'!$B61&lt;MainEngine_BurnTime,1,IF('INPUT | Operations'!$B60&lt;=MainEngine_BurnTime,(MainEngine_BurnTime-'INPUT | Operations'!$B60)/('INPUT | Operations'!$B61-'INPUT | Operations'!$B60),0))*'INPUT | Operations'!$D60*NumberOfMainEngines*NumberOfOps*$E56,"")</f>
        <v>1397.4</v>
      </c>
      <c r="G56" s="34">
        <f t="shared" si="2"/>
        <v>1271.7604166666667</v>
      </c>
      <c r="H56" s="27">
        <f t="shared" si="3"/>
        <v>0</v>
      </c>
      <c r="I56" s="27">
        <f t="shared" si="4"/>
        <v>0</v>
      </c>
      <c r="J56" s="27">
        <f t="shared" si="5"/>
        <v>0</v>
      </c>
      <c r="K56" s="27">
        <f t="shared" si="6"/>
        <v>0</v>
      </c>
      <c r="L56" s="27">
        <f t="shared" si="7"/>
        <v>4.4379206535123963</v>
      </c>
      <c r="M56" s="32">
        <f t="shared" si="8"/>
        <v>0</v>
      </c>
      <c r="N56" s="27">
        <f t="shared" si="9"/>
        <v>1777.1580062500004</v>
      </c>
      <c r="O56" s="27">
        <f t="shared" si="10"/>
        <v>0</v>
      </c>
      <c r="P56" s="27">
        <f t="shared" si="11"/>
        <v>0</v>
      </c>
      <c r="Q56" s="27">
        <f t="shared" si="12"/>
        <v>0</v>
      </c>
      <c r="R56" s="27">
        <f t="shared" si="13"/>
        <v>0</v>
      </c>
      <c r="S56" s="27">
        <f t="shared" si="14"/>
        <v>6.2015503212182228</v>
      </c>
      <c r="T56" s="32">
        <f t="shared" si="15"/>
        <v>0</v>
      </c>
      <c r="U56" s="10"/>
    </row>
    <row r="57" spans="1:21" x14ac:dyDescent="0.25">
      <c r="A57" s="10"/>
      <c r="B57" s="4">
        <f>IF(ISBLANK('INPUT | Operations'!$B62),"",COUNT('INPUT | Operations'!$B$12:$B61))</f>
        <v>50</v>
      </c>
      <c r="C57" s="27">
        <f>IF(ISNUMBER($B57),('INPUT | Operations'!$C61+'INPUT | Operations'!$C62)/2,"")</f>
        <v>26259.5</v>
      </c>
      <c r="D57" s="28">
        <f t="shared" si="1"/>
        <v>8.0038955999999999</v>
      </c>
      <c r="E57" s="26">
        <f>IF(ISNUMBER($B57),'INPUT | Operations'!$B62-'INPUT | Operations'!$B61,"")</f>
        <v>1</v>
      </c>
      <c r="F57" s="32">
        <f>IF(ISNUMBER($B57),IF('INPUT | Operations'!$B62&lt;MainEngine_BurnTime,1,IF('INPUT | Operations'!$B61&lt;=MainEngine_BurnTime,(MainEngine_BurnTime-'INPUT | Operations'!$B61)/('INPUT | Operations'!$B62-'INPUT | Operations'!$B61),0))*'INPUT | Operations'!$D61*NumberOfMainEngines*NumberOfOps*$E57,"")</f>
        <v>1397.4</v>
      </c>
      <c r="G57" s="34">
        <f t="shared" si="2"/>
        <v>1271.7604166666667</v>
      </c>
      <c r="H57" s="27">
        <f t="shared" si="3"/>
        <v>0</v>
      </c>
      <c r="I57" s="27">
        <f t="shared" si="4"/>
        <v>0</v>
      </c>
      <c r="J57" s="27">
        <f t="shared" si="5"/>
        <v>0</v>
      </c>
      <c r="K57" s="27">
        <f t="shared" si="6"/>
        <v>0</v>
      </c>
      <c r="L57" s="27">
        <f t="shared" si="7"/>
        <v>4.11852341813481</v>
      </c>
      <c r="M57" s="32">
        <f t="shared" si="8"/>
        <v>0</v>
      </c>
      <c r="N57" s="27">
        <f t="shared" si="9"/>
        <v>1777.1580062500004</v>
      </c>
      <c r="O57" s="27">
        <f t="shared" si="10"/>
        <v>0</v>
      </c>
      <c r="P57" s="27">
        <f t="shared" si="11"/>
        <v>0</v>
      </c>
      <c r="Q57" s="27">
        <f t="shared" si="12"/>
        <v>0</v>
      </c>
      <c r="R57" s="27">
        <f t="shared" si="13"/>
        <v>0</v>
      </c>
      <c r="S57" s="27">
        <f t="shared" si="14"/>
        <v>5.7552246245015839</v>
      </c>
      <c r="T57" s="32">
        <f t="shared" si="15"/>
        <v>0</v>
      </c>
      <c r="U57" s="10"/>
    </row>
    <row r="58" spans="1:21" x14ac:dyDescent="0.25">
      <c r="A58" s="10"/>
      <c r="B58" s="4">
        <f>IF(ISBLANK('INPUT | Operations'!$B63),"",COUNT('INPUT | Operations'!$B$12:$B62))</f>
        <v>51</v>
      </c>
      <c r="C58" s="27">
        <f>IF(ISNUMBER($B58),('INPUT | Operations'!$C62+'INPUT | Operations'!$C63)/2,"")</f>
        <v>27216</v>
      </c>
      <c r="D58" s="28">
        <f t="shared" si="1"/>
        <v>8.2954368000000009</v>
      </c>
      <c r="E58" s="26">
        <f>IF(ISNUMBER($B58),'INPUT | Operations'!$B63-'INPUT | Operations'!$B62,"")</f>
        <v>1</v>
      </c>
      <c r="F58" s="32">
        <f>IF(ISNUMBER($B58),IF('INPUT | Operations'!$B63&lt;MainEngine_BurnTime,1,IF('INPUT | Operations'!$B62&lt;=MainEngine_BurnTime,(MainEngine_BurnTime-'INPUT | Operations'!$B62)/('INPUT | Operations'!$B63-'INPUT | Operations'!$B62),0))*'INPUT | Operations'!$D62*NumberOfMainEngines*NumberOfOps*$E58,"")</f>
        <v>1397.4</v>
      </c>
      <c r="G58" s="34">
        <f t="shared" si="2"/>
        <v>1271.7604166666667</v>
      </c>
      <c r="H58" s="27">
        <f t="shared" si="3"/>
        <v>0</v>
      </c>
      <c r="I58" s="27">
        <f t="shared" si="4"/>
        <v>0</v>
      </c>
      <c r="J58" s="27">
        <f t="shared" si="5"/>
        <v>0</v>
      </c>
      <c r="K58" s="27">
        <f t="shared" si="6"/>
        <v>0</v>
      </c>
      <c r="L58" s="27">
        <f t="shared" si="7"/>
        <v>3.8178750318912726</v>
      </c>
      <c r="M58" s="32">
        <f t="shared" si="8"/>
        <v>0</v>
      </c>
      <c r="N58" s="27">
        <f t="shared" si="9"/>
        <v>1777.1580062500004</v>
      </c>
      <c r="O58" s="27">
        <f t="shared" si="10"/>
        <v>0</v>
      </c>
      <c r="P58" s="27">
        <f t="shared" si="11"/>
        <v>0</v>
      </c>
      <c r="Q58" s="27">
        <f t="shared" si="12"/>
        <v>0</v>
      </c>
      <c r="R58" s="27">
        <f t="shared" si="13"/>
        <v>0</v>
      </c>
      <c r="S58" s="27">
        <f t="shared" si="14"/>
        <v>5.3350985695648649</v>
      </c>
      <c r="T58" s="32">
        <f t="shared" si="15"/>
        <v>0</v>
      </c>
      <c r="U58" s="10"/>
    </row>
    <row r="59" spans="1:21" x14ac:dyDescent="0.25">
      <c r="A59" s="10"/>
      <c r="B59" s="4">
        <f>IF(ISBLANK('INPUT | Operations'!$B64),"",COUNT('INPUT | Operations'!$B$12:$B63))</f>
        <v>52</v>
      </c>
      <c r="C59" s="27">
        <f>IF(ISNUMBER($B59),('INPUT | Operations'!$C63+'INPUT | Operations'!$C64)/2,"")</f>
        <v>28188</v>
      </c>
      <c r="D59" s="28">
        <f t="shared" si="1"/>
        <v>8.5917024000000008</v>
      </c>
      <c r="E59" s="26">
        <f>IF(ISNUMBER($B59),'INPUT | Operations'!$B64-'INPUT | Operations'!$B63,"")</f>
        <v>1</v>
      </c>
      <c r="F59" s="32">
        <f>IF(ISNUMBER($B59),IF('INPUT | Operations'!$B64&lt;MainEngine_BurnTime,1,IF('INPUT | Operations'!$B63&lt;=MainEngine_BurnTime,(MainEngine_BurnTime-'INPUT | Operations'!$B63)/('INPUT | Operations'!$B64-'INPUT | Operations'!$B63),0))*'INPUT | Operations'!$D63*NumberOfMainEngines*NumberOfOps*$E59,"")</f>
        <v>1397.4</v>
      </c>
      <c r="G59" s="34">
        <f t="shared" si="2"/>
        <v>1271.7604166666667</v>
      </c>
      <c r="H59" s="27">
        <f t="shared" si="3"/>
        <v>0</v>
      </c>
      <c r="I59" s="27">
        <f t="shared" si="4"/>
        <v>0</v>
      </c>
      <c r="J59" s="27">
        <f t="shared" si="5"/>
        <v>0</v>
      </c>
      <c r="K59" s="27">
        <f t="shared" si="6"/>
        <v>0</v>
      </c>
      <c r="L59" s="27">
        <f t="shared" si="7"/>
        <v>3.5348290448808211</v>
      </c>
      <c r="M59" s="32">
        <f t="shared" si="8"/>
        <v>0</v>
      </c>
      <c r="N59" s="27">
        <f t="shared" si="9"/>
        <v>1777.1580062500004</v>
      </c>
      <c r="O59" s="27">
        <f t="shared" si="10"/>
        <v>0</v>
      </c>
      <c r="P59" s="27">
        <f t="shared" si="11"/>
        <v>0</v>
      </c>
      <c r="Q59" s="27">
        <f t="shared" si="12"/>
        <v>0</v>
      </c>
      <c r="R59" s="27">
        <f t="shared" si="13"/>
        <v>0</v>
      </c>
      <c r="S59" s="27">
        <f t="shared" si="14"/>
        <v>4.9395701073164604</v>
      </c>
      <c r="T59" s="32">
        <f t="shared" si="15"/>
        <v>0</v>
      </c>
      <c r="U59" s="10"/>
    </row>
    <row r="60" spans="1:21" x14ac:dyDescent="0.25">
      <c r="A60" s="10"/>
      <c r="B60" s="4">
        <f>IF(ISBLANK('INPUT | Operations'!$B65),"",COUNT('INPUT | Operations'!$B$12:$B64))</f>
        <v>53</v>
      </c>
      <c r="C60" s="27">
        <f>IF(ISNUMBER($B60),('INPUT | Operations'!$C64+'INPUT | Operations'!$C65)/2,"")</f>
        <v>29176.5</v>
      </c>
      <c r="D60" s="28">
        <f t="shared" si="1"/>
        <v>8.8929971999999999</v>
      </c>
      <c r="E60" s="26">
        <f>IF(ISNUMBER($B60),'INPUT | Operations'!$B65-'INPUT | Operations'!$B64,"")</f>
        <v>1</v>
      </c>
      <c r="F60" s="32">
        <f>IF(ISNUMBER($B60),IF('INPUT | Operations'!$B65&lt;MainEngine_BurnTime,1,IF('INPUT | Operations'!$B64&lt;=MainEngine_BurnTime,(MainEngine_BurnTime-'INPUT | Operations'!$B64)/('INPUT | Operations'!$B65-'INPUT | Operations'!$B64),0))*'INPUT | Operations'!$D64*NumberOfMainEngines*NumberOfOps*$E60,"")</f>
        <v>1397.4</v>
      </c>
      <c r="G60" s="34">
        <f t="shared" si="2"/>
        <v>1271.7604166666667</v>
      </c>
      <c r="H60" s="27">
        <f t="shared" si="3"/>
        <v>0</v>
      </c>
      <c r="I60" s="27">
        <f t="shared" si="4"/>
        <v>0</v>
      </c>
      <c r="J60" s="27">
        <f t="shared" si="5"/>
        <v>0</v>
      </c>
      <c r="K60" s="27">
        <f t="shared" si="6"/>
        <v>0</v>
      </c>
      <c r="L60" s="27">
        <f t="shared" si="7"/>
        <v>3.2684906043697848</v>
      </c>
      <c r="M60" s="32">
        <f t="shared" si="8"/>
        <v>0</v>
      </c>
      <c r="N60" s="27">
        <f t="shared" si="9"/>
        <v>1777.1580062500004</v>
      </c>
      <c r="O60" s="27">
        <f t="shared" si="10"/>
        <v>0</v>
      </c>
      <c r="P60" s="27">
        <f t="shared" si="11"/>
        <v>0</v>
      </c>
      <c r="Q60" s="27">
        <f t="shared" si="12"/>
        <v>0</v>
      </c>
      <c r="R60" s="27">
        <f t="shared" si="13"/>
        <v>0</v>
      </c>
      <c r="S60" s="27">
        <f t="shared" si="14"/>
        <v>4.5673887705463372</v>
      </c>
      <c r="T60" s="32">
        <f t="shared" si="15"/>
        <v>0</v>
      </c>
      <c r="U60" s="10"/>
    </row>
    <row r="61" spans="1:21" x14ac:dyDescent="0.25">
      <c r="A61" s="10"/>
      <c r="B61" s="4">
        <f>IF(ISBLANK('INPUT | Operations'!$B66),"",COUNT('INPUT | Operations'!$B$12:$B65))</f>
        <v>54</v>
      </c>
      <c r="C61" s="27">
        <f>IF(ISNUMBER($B61),('INPUT | Operations'!$C65+'INPUT | Operations'!$C66)/2,"")</f>
        <v>30182</v>
      </c>
      <c r="D61" s="28">
        <f t="shared" si="1"/>
        <v>9.199473600000001</v>
      </c>
      <c r="E61" s="26">
        <f>IF(ISNUMBER($B61),'INPUT | Operations'!$B66-'INPUT | Operations'!$B65,"")</f>
        <v>1</v>
      </c>
      <c r="F61" s="32">
        <f>IF(ISNUMBER($B61),IF('INPUT | Operations'!$B66&lt;MainEngine_BurnTime,1,IF('INPUT | Operations'!$B65&lt;=MainEngine_BurnTime,(MainEngine_BurnTime-'INPUT | Operations'!$B65)/('INPUT | Operations'!$B66-'INPUT | Operations'!$B65),0))*'INPUT | Operations'!$D65*NumberOfMainEngines*NumberOfOps*$E61,"")</f>
        <v>1397.4</v>
      </c>
      <c r="G61" s="34">
        <f t="shared" si="2"/>
        <v>1271.7604166666667</v>
      </c>
      <c r="H61" s="27">
        <f t="shared" si="3"/>
        <v>0</v>
      </c>
      <c r="I61" s="27">
        <f t="shared" si="4"/>
        <v>0</v>
      </c>
      <c r="J61" s="27">
        <f t="shared" si="5"/>
        <v>0</v>
      </c>
      <c r="K61" s="27">
        <f t="shared" si="6"/>
        <v>0</v>
      </c>
      <c r="L61" s="27">
        <f t="shared" si="7"/>
        <v>3.0181511003170387</v>
      </c>
      <c r="M61" s="32">
        <f t="shared" si="8"/>
        <v>0</v>
      </c>
      <c r="N61" s="27">
        <f t="shared" si="9"/>
        <v>1777.1580062500004</v>
      </c>
      <c r="O61" s="27">
        <f t="shared" si="10"/>
        <v>0</v>
      </c>
      <c r="P61" s="27">
        <f t="shared" si="11"/>
        <v>0</v>
      </c>
      <c r="Q61" s="27">
        <f t="shared" si="12"/>
        <v>0</v>
      </c>
      <c r="R61" s="27">
        <f t="shared" si="13"/>
        <v>0</v>
      </c>
      <c r="S61" s="27">
        <f t="shared" si="14"/>
        <v>4.2175643475830302</v>
      </c>
      <c r="T61" s="32">
        <f t="shared" si="15"/>
        <v>0</v>
      </c>
      <c r="U61" s="10"/>
    </row>
    <row r="62" spans="1:21" x14ac:dyDescent="0.25">
      <c r="A62" s="10"/>
      <c r="B62" s="4">
        <f>IF(ISBLANK('INPUT | Operations'!$B67),"",COUNT('INPUT | Operations'!$B$12:$B66))</f>
        <v>55</v>
      </c>
      <c r="C62" s="27">
        <f>IF(ISNUMBER($B62),('INPUT | Operations'!$C66+'INPUT | Operations'!$C67)/2,"")</f>
        <v>31205</v>
      </c>
      <c r="D62" s="28">
        <f t="shared" si="1"/>
        <v>9.5112839999999998</v>
      </c>
      <c r="E62" s="26">
        <f>IF(ISNUMBER($B62),'INPUT | Operations'!$B67-'INPUT | Operations'!$B66,"")</f>
        <v>1</v>
      </c>
      <c r="F62" s="32">
        <f>IF(ISNUMBER($B62),IF('INPUT | Operations'!$B67&lt;MainEngine_BurnTime,1,IF('INPUT | Operations'!$B66&lt;=MainEngine_BurnTime,(MainEngine_BurnTime-'INPUT | Operations'!$B66)/('INPUT | Operations'!$B67-'INPUT | Operations'!$B66),0))*'INPUT | Operations'!$D66*NumberOfMainEngines*NumberOfOps*$E62,"")</f>
        <v>1397.4</v>
      </c>
      <c r="G62" s="34">
        <f t="shared" si="2"/>
        <v>1271.7604166666667</v>
      </c>
      <c r="H62" s="27">
        <f t="shared" si="3"/>
        <v>0</v>
      </c>
      <c r="I62" s="27">
        <f t="shared" si="4"/>
        <v>0</v>
      </c>
      <c r="J62" s="27">
        <f t="shared" si="5"/>
        <v>0</v>
      </c>
      <c r="K62" s="27">
        <f t="shared" si="6"/>
        <v>0</v>
      </c>
      <c r="L62" s="27">
        <f t="shared" si="7"/>
        <v>2.7831231196452677</v>
      </c>
      <c r="M62" s="32">
        <f t="shared" si="8"/>
        <v>0</v>
      </c>
      <c r="N62" s="27">
        <f t="shared" si="9"/>
        <v>1777.1580062500004</v>
      </c>
      <c r="O62" s="27">
        <f t="shared" si="10"/>
        <v>0</v>
      </c>
      <c r="P62" s="27">
        <f t="shared" si="11"/>
        <v>0</v>
      </c>
      <c r="Q62" s="27">
        <f t="shared" si="12"/>
        <v>0</v>
      </c>
      <c r="R62" s="27">
        <f t="shared" si="13"/>
        <v>0</v>
      </c>
      <c r="S62" s="27">
        <f t="shared" si="14"/>
        <v>3.8891362473922975</v>
      </c>
      <c r="T62" s="32">
        <f t="shared" si="15"/>
        <v>0</v>
      </c>
      <c r="U62" s="10"/>
    </row>
    <row r="63" spans="1:21" x14ac:dyDescent="0.25">
      <c r="A63" s="10"/>
      <c r="B63" s="4">
        <f>IF(ISBLANK('INPUT | Operations'!$B68),"",COUNT('INPUT | Operations'!$B$12:$B67))</f>
        <v>56</v>
      </c>
      <c r="C63" s="27">
        <f>IF(ISNUMBER($B63),('INPUT | Operations'!$C67+'INPUT | Operations'!$C68)/2,"")</f>
        <v>32245.5</v>
      </c>
      <c r="D63" s="28">
        <f t="shared" si="1"/>
        <v>9.8284284</v>
      </c>
      <c r="E63" s="26">
        <f>IF(ISNUMBER($B63),'INPUT | Operations'!$B68-'INPUT | Operations'!$B67,"")</f>
        <v>1</v>
      </c>
      <c r="F63" s="32">
        <f>IF(ISNUMBER($B63),IF('INPUT | Operations'!$B68&lt;MainEngine_BurnTime,1,IF('INPUT | Operations'!$B67&lt;=MainEngine_BurnTime,(MainEngine_BurnTime-'INPUT | Operations'!$B67)/('INPUT | Operations'!$B68-'INPUT | Operations'!$B67),0))*'INPUT | Operations'!$D67*NumberOfMainEngines*NumberOfOps*$E63,"")</f>
        <v>1397.4</v>
      </c>
      <c r="G63" s="34">
        <f t="shared" si="2"/>
        <v>1271.7604166666667</v>
      </c>
      <c r="H63" s="27">
        <f t="shared" si="3"/>
        <v>0</v>
      </c>
      <c r="I63" s="27">
        <f t="shared" si="4"/>
        <v>0</v>
      </c>
      <c r="J63" s="27">
        <f t="shared" si="5"/>
        <v>0</v>
      </c>
      <c r="K63" s="27">
        <f t="shared" si="6"/>
        <v>0</v>
      </c>
      <c r="L63" s="27">
        <f t="shared" si="7"/>
        <v>2.5628404071756594</v>
      </c>
      <c r="M63" s="32">
        <f t="shared" si="8"/>
        <v>0</v>
      </c>
      <c r="N63" s="27">
        <f t="shared" si="9"/>
        <v>1777.1580062500004</v>
      </c>
      <c r="O63" s="27">
        <f t="shared" si="10"/>
        <v>0</v>
      </c>
      <c r="P63" s="27">
        <f t="shared" si="11"/>
        <v>0</v>
      </c>
      <c r="Q63" s="27">
        <f t="shared" si="12"/>
        <v>0</v>
      </c>
      <c r="R63" s="27">
        <f t="shared" si="13"/>
        <v>0</v>
      </c>
      <c r="S63" s="27">
        <f t="shared" si="14"/>
        <v>3.5813131849872666</v>
      </c>
      <c r="T63" s="32">
        <f t="shared" si="15"/>
        <v>0</v>
      </c>
      <c r="U63" s="10"/>
    </row>
    <row r="64" spans="1:21" x14ac:dyDescent="0.25">
      <c r="A64" s="10"/>
      <c r="B64" s="4">
        <f>IF(ISBLANK('INPUT | Operations'!$B69),"",COUNT('INPUT | Operations'!$B$12:$B68))</f>
        <v>57</v>
      </c>
      <c r="C64" s="27">
        <f>IF(ISNUMBER($B64),('INPUT | Operations'!$C68+'INPUT | Operations'!$C69)/2,"")</f>
        <v>33304</v>
      </c>
      <c r="D64" s="28">
        <f t="shared" si="1"/>
        <v>10.151059199999999</v>
      </c>
      <c r="E64" s="26">
        <f>IF(ISNUMBER($B64),'INPUT | Operations'!$B69-'INPUT | Operations'!$B68,"")</f>
        <v>1</v>
      </c>
      <c r="F64" s="32">
        <f>IF(ISNUMBER($B64),IF('INPUT | Operations'!$B69&lt;MainEngine_BurnTime,1,IF('INPUT | Operations'!$B68&lt;=MainEngine_BurnTime,(MainEngine_BurnTime-'INPUT | Operations'!$B68)/('INPUT | Operations'!$B69-'INPUT | Operations'!$B68),0))*'INPUT | Operations'!$D68*NumberOfMainEngines*NumberOfOps*$E64,"")</f>
        <v>1397.4</v>
      </c>
      <c r="G64" s="34">
        <f t="shared" si="2"/>
        <v>1271.7604166666667</v>
      </c>
      <c r="H64" s="27">
        <f t="shared" si="3"/>
        <v>0</v>
      </c>
      <c r="I64" s="27">
        <f t="shared" si="4"/>
        <v>0</v>
      </c>
      <c r="J64" s="27">
        <f t="shared" si="5"/>
        <v>0</v>
      </c>
      <c r="K64" s="27">
        <f t="shared" si="6"/>
        <v>0</v>
      </c>
      <c r="L64" s="27">
        <f t="shared" si="7"/>
        <v>2.3566289089886698</v>
      </c>
      <c r="M64" s="32">
        <f t="shared" si="8"/>
        <v>0</v>
      </c>
      <c r="N64" s="27">
        <f t="shared" si="9"/>
        <v>1777.1580062500004</v>
      </c>
      <c r="O64" s="27">
        <f t="shared" si="10"/>
        <v>0</v>
      </c>
      <c r="P64" s="27">
        <f t="shared" si="11"/>
        <v>0</v>
      </c>
      <c r="Q64" s="27">
        <f t="shared" si="12"/>
        <v>0</v>
      </c>
      <c r="R64" s="27">
        <f t="shared" si="13"/>
        <v>0</v>
      </c>
      <c r="S64" s="27">
        <f t="shared" si="14"/>
        <v>3.2931532374207673</v>
      </c>
      <c r="T64" s="32">
        <f t="shared" si="15"/>
        <v>0</v>
      </c>
      <c r="U64" s="10"/>
    </row>
    <row r="65" spans="1:21" x14ac:dyDescent="0.25">
      <c r="A65" s="10"/>
      <c r="B65" s="4">
        <f>IF(ISBLANK('INPUT | Operations'!$B70),"",COUNT('INPUT | Operations'!$B$12:$B69))</f>
        <v>58</v>
      </c>
      <c r="C65" s="27">
        <f>IF(ISNUMBER($B65),('INPUT | Operations'!$C69+'INPUT | Operations'!$C70)/2,"")</f>
        <v>34381.5</v>
      </c>
      <c r="D65" s="28">
        <f t="shared" si="1"/>
        <v>10.4794812</v>
      </c>
      <c r="E65" s="26">
        <f>IF(ISNUMBER($B65),'INPUT | Operations'!$B70-'INPUT | Operations'!$B69,"")</f>
        <v>1</v>
      </c>
      <c r="F65" s="32">
        <f>IF(ISNUMBER($B65),IF('INPUT | Operations'!$B70&lt;MainEngine_BurnTime,1,IF('INPUT | Operations'!$B69&lt;=MainEngine_BurnTime,(MainEngine_BurnTime-'INPUT | Operations'!$B69)/('INPUT | Operations'!$B70-'INPUT | Operations'!$B69),0))*'INPUT | Operations'!$D69*NumberOfMainEngines*NumberOfOps*$E65,"")</f>
        <v>1397.4</v>
      </c>
      <c r="G65" s="34">
        <f t="shared" si="2"/>
        <v>1271.7604166666667</v>
      </c>
      <c r="H65" s="27">
        <f t="shared" si="3"/>
        <v>0</v>
      </c>
      <c r="I65" s="27">
        <f t="shared" si="4"/>
        <v>0</v>
      </c>
      <c r="J65" s="27">
        <f t="shared" si="5"/>
        <v>0</v>
      </c>
      <c r="K65" s="27">
        <f t="shared" si="6"/>
        <v>0</v>
      </c>
      <c r="L65" s="27">
        <f t="shared" si="7"/>
        <v>2.1637491820122055</v>
      </c>
      <c r="M65" s="32">
        <f t="shared" si="8"/>
        <v>0</v>
      </c>
      <c r="N65" s="27">
        <f t="shared" si="9"/>
        <v>1777.1580062500004</v>
      </c>
      <c r="O65" s="27">
        <f t="shared" si="10"/>
        <v>0</v>
      </c>
      <c r="P65" s="27">
        <f t="shared" si="11"/>
        <v>0</v>
      </c>
      <c r="Q65" s="27">
        <f t="shared" si="12"/>
        <v>0</v>
      </c>
      <c r="R65" s="27">
        <f t="shared" si="13"/>
        <v>0</v>
      </c>
      <c r="S65" s="27">
        <f t="shared" si="14"/>
        <v>3.0236231069438557</v>
      </c>
      <c r="T65" s="32">
        <f t="shared" si="15"/>
        <v>0</v>
      </c>
      <c r="U65" s="10"/>
    </row>
    <row r="66" spans="1:21" x14ac:dyDescent="0.25">
      <c r="A66" s="10"/>
      <c r="B66" s="4">
        <f>IF(ISBLANK('INPUT | Operations'!$B71),"",COUNT('INPUT | Operations'!$B$12:$B70))</f>
        <v>59</v>
      </c>
      <c r="C66" s="27">
        <f>IF(ISNUMBER($B66),('INPUT | Operations'!$C70+'INPUT | Operations'!$C71)/2,"")</f>
        <v>35760.5</v>
      </c>
      <c r="D66" s="28">
        <f t="shared" si="1"/>
        <v>10.8998004</v>
      </c>
      <c r="E66" s="26">
        <f>IF(ISNUMBER($B66),'INPUT | Operations'!$B71-'INPUT | Operations'!$B70,"")</f>
        <v>1</v>
      </c>
      <c r="F66" s="32">
        <f>IF(ISNUMBER($B66),IF('INPUT | Operations'!$B71&lt;MainEngine_BurnTime,1,IF('INPUT | Operations'!$B70&lt;=MainEngine_BurnTime,(MainEngine_BurnTime-'INPUT | Operations'!$B70)/('INPUT | Operations'!$B71-'INPUT | Operations'!$B70),0))*'INPUT | Operations'!$D70*NumberOfMainEngines*NumberOfOps*$E66,"")</f>
        <v>1397.4</v>
      </c>
      <c r="G66" s="34">
        <f t="shared" si="2"/>
        <v>1271.7604166666667</v>
      </c>
      <c r="H66" s="27">
        <f t="shared" si="3"/>
        <v>0</v>
      </c>
      <c r="I66" s="27">
        <f t="shared" si="4"/>
        <v>0</v>
      </c>
      <c r="J66" s="27">
        <f t="shared" si="5"/>
        <v>0</v>
      </c>
      <c r="K66" s="27">
        <f t="shared" si="6"/>
        <v>0</v>
      </c>
      <c r="L66" s="27">
        <f t="shared" si="7"/>
        <v>1.9397506957390998</v>
      </c>
      <c r="M66" s="32">
        <f t="shared" si="8"/>
        <v>0</v>
      </c>
      <c r="N66" s="27">
        <f t="shared" si="9"/>
        <v>1777.1580062500004</v>
      </c>
      <c r="O66" s="27">
        <f t="shared" si="10"/>
        <v>0</v>
      </c>
      <c r="P66" s="27">
        <f t="shared" si="11"/>
        <v>0</v>
      </c>
      <c r="Q66" s="27">
        <f t="shared" si="12"/>
        <v>0</v>
      </c>
      <c r="R66" s="27">
        <f t="shared" si="13"/>
        <v>0</v>
      </c>
      <c r="S66" s="27">
        <f t="shared" si="14"/>
        <v>2.710607622225818</v>
      </c>
      <c r="T66" s="32">
        <f t="shared" si="15"/>
        <v>0</v>
      </c>
      <c r="U66" s="10"/>
    </row>
    <row r="67" spans="1:21" x14ac:dyDescent="0.25">
      <c r="A67" s="10"/>
      <c r="B67" s="4">
        <f>IF(ISBLANK('INPUT | Operations'!$B72),"",COUNT('INPUT | Operations'!$B$12:$B71))</f>
        <v>60</v>
      </c>
      <c r="C67" s="27">
        <f>IF(ISNUMBER($B67),('INPUT | Operations'!$C71+'INPUT | Operations'!$C72)/2,"")</f>
        <v>37452</v>
      </c>
      <c r="D67" s="28">
        <f t="shared" si="1"/>
        <v>11.4153696</v>
      </c>
      <c r="E67" s="26">
        <f>IF(ISNUMBER($B67),'INPUT | Operations'!$B72-'INPUT | Operations'!$B71,"")</f>
        <v>1</v>
      </c>
      <c r="F67" s="32">
        <f>IF(ISNUMBER($B67),IF('INPUT | Operations'!$B72&lt;MainEngine_BurnTime,1,IF('INPUT | Operations'!$B71&lt;=MainEngine_BurnTime,(MainEngine_BurnTime-'INPUT | Operations'!$B71)/('INPUT | Operations'!$B72-'INPUT | Operations'!$B71),0))*'INPUT | Operations'!$D71*NumberOfMainEngines*NumberOfOps*$E67,"")</f>
        <v>1397.4</v>
      </c>
      <c r="G67" s="34">
        <f t="shared" si="2"/>
        <v>1271.7604166666667</v>
      </c>
      <c r="H67" s="27">
        <f t="shared" si="3"/>
        <v>0</v>
      </c>
      <c r="I67" s="27">
        <f t="shared" si="4"/>
        <v>0</v>
      </c>
      <c r="J67" s="27">
        <f t="shared" si="5"/>
        <v>0</v>
      </c>
      <c r="K67" s="27">
        <f t="shared" si="6"/>
        <v>0</v>
      </c>
      <c r="L67" s="27">
        <f t="shared" si="7"/>
        <v>1.6964052704654422</v>
      </c>
      <c r="M67" s="32">
        <f t="shared" si="8"/>
        <v>0</v>
      </c>
      <c r="N67" s="27">
        <f t="shared" si="9"/>
        <v>1777.1580062500004</v>
      </c>
      <c r="O67" s="27">
        <f t="shared" si="10"/>
        <v>0</v>
      </c>
      <c r="P67" s="27">
        <f t="shared" si="11"/>
        <v>0</v>
      </c>
      <c r="Q67" s="27">
        <f t="shared" si="12"/>
        <v>0</v>
      </c>
      <c r="R67" s="27">
        <f t="shared" si="13"/>
        <v>0</v>
      </c>
      <c r="S67" s="27">
        <f t="shared" si="14"/>
        <v>2.3705567249484094</v>
      </c>
      <c r="T67" s="32">
        <f t="shared" si="15"/>
        <v>0</v>
      </c>
      <c r="U67" s="10"/>
    </row>
    <row r="68" spans="1:21" x14ac:dyDescent="0.25">
      <c r="A68" s="10"/>
      <c r="B68" s="4">
        <f>IF(ISBLANK('INPUT | Operations'!$B73),"",COUNT('INPUT | Operations'!$B$12:$B72))</f>
        <v>61</v>
      </c>
      <c r="C68" s="27">
        <f>IF(ISNUMBER($B68),('INPUT | Operations'!$C72+'INPUT | Operations'!$C73)/2,"")</f>
        <v>38893</v>
      </c>
      <c r="D68" s="28">
        <f t="shared" si="1"/>
        <v>11.854586400000001</v>
      </c>
      <c r="E68" s="26">
        <f>IF(ISNUMBER($B68),'INPUT | Operations'!$B73-'INPUT | Operations'!$B72,"")</f>
        <v>1</v>
      </c>
      <c r="F68" s="32">
        <f>IF(ISNUMBER($B68),IF('INPUT | Operations'!$B73&lt;MainEngine_BurnTime,1,IF('INPUT | Operations'!$B72&lt;=MainEngine_BurnTime,(MainEngine_BurnTime-'INPUT | Operations'!$B72)/('INPUT | Operations'!$B73-'INPUT | Operations'!$B72),0))*'INPUT | Operations'!$D72*NumberOfMainEngines*NumberOfOps*$E68,"")</f>
        <v>1397.4</v>
      </c>
      <c r="G68" s="34">
        <f t="shared" si="2"/>
        <v>1271.7604166666667</v>
      </c>
      <c r="H68" s="27">
        <f t="shared" si="3"/>
        <v>0</v>
      </c>
      <c r="I68" s="27">
        <f t="shared" si="4"/>
        <v>0</v>
      </c>
      <c r="J68" s="27">
        <f t="shared" si="5"/>
        <v>0</v>
      </c>
      <c r="K68" s="27">
        <f t="shared" si="6"/>
        <v>0</v>
      </c>
      <c r="L68" s="27">
        <f t="shared" si="7"/>
        <v>1.51333389944319</v>
      </c>
      <c r="M68" s="32">
        <f t="shared" si="8"/>
        <v>0</v>
      </c>
      <c r="N68" s="27">
        <f t="shared" si="9"/>
        <v>1777.1580062500004</v>
      </c>
      <c r="O68" s="27">
        <f t="shared" si="10"/>
        <v>0</v>
      </c>
      <c r="P68" s="27">
        <f t="shared" si="11"/>
        <v>0</v>
      </c>
      <c r="Q68" s="27">
        <f t="shared" si="12"/>
        <v>0</v>
      </c>
      <c r="R68" s="27">
        <f t="shared" si="13"/>
        <v>0</v>
      </c>
      <c r="S68" s="27">
        <f t="shared" si="14"/>
        <v>2.1147327910819138</v>
      </c>
      <c r="T68" s="32">
        <f t="shared" si="15"/>
        <v>0</v>
      </c>
      <c r="U68" s="10"/>
    </row>
    <row r="69" spans="1:21" x14ac:dyDescent="0.25">
      <c r="A69" s="10"/>
      <c r="B69" s="4">
        <f>IF(ISBLANK('INPUT | Operations'!$B74),"",COUNT('INPUT | Operations'!$B$12:$B73))</f>
        <v>62</v>
      </c>
      <c r="C69" s="27">
        <f>IF(ISNUMBER($B69),('INPUT | Operations'!$C73+'INPUT | Operations'!$C74)/2,"")</f>
        <v>40074</v>
      </c>
      <c r="D69" s="28">
        <f t="shared" si="1"/>
        <v>12.214555200000001</v>
      </c>
      <c r="E69" s="26">
        <f>IF(ISNUMBER($B69),'INPUT | Operations'!$B74-'INPUT | Operations'!$B73,"")</f>
        <v>1</v>
      </c>
      <c r="F69" s="32">
        <f>IF(ISNUMBER($B69),IF('INPUT | Operations'!$B74&lt;MainEngine_BurnTime,1,IF('INPUT | Operations'!$B73&lt;=MainEngine_BurnTime,(MainEngine_BurnTime-'INPUT | Operations'!$B73)/('INPUT | Operations'!$B74-'INPUT | Operations'!$B73),0))*'INPUT | Operations'!$D73*NumberOfMainEngines*NumberOfOps*$E69,"")</f>
        <v>1397.4</v>
      </c>
      <c r="G69" s="34">
        <f t="shared" si="2"/>
        <v>1271.7604166666667</v>
      </c>
      <c r="H69" s="27">
        <f t="shared" si="3"/>
        <v>0</v>
      </c>
      <c r="I69" s="27">
        <f t="shared" si="4"/>
        <v>0</v>
      </c>
      <c r="J69" s="27">
        <f t="shared" si="5"/>
        <v>0</v>
      </c>
      <c r="K69" s="27">
        <f t="shared" si="6"/>
        <v>0</v>
      </c>
      <c r="L69" s="27">
        <f t="shared" si="7"/>
        <v>1.3781240763994098</v>
      </c>
      <c r="M69" s="32">
        <f t="shared" si="8"/>
        <v>0</v>
      </c>
      <c r="N69" s="27">
        <f t="shared" si="9"/>
        <v>1777.1580062500004</v>
      </c>
      <c r="O69" s="27">
        <f t="shared" si="10"/>
        <v>0</v>
      </c>
      <c r="P69" s="27">
        <f t="shared" si="11"/>
        <v>0</v>
      </c>
      <c r="Q69" s="27">
        <f t="shared" si="12"/>
        <v>0</v>
      </c>
      <c r="R69" s="27">
        <f t="shared" si="13"/>
        <v>0</v>
      </c>
      <c r="S69" s="27">
        <f t="shared" si="14"/>
        <v>1.9257905843605354</v>
      </c>
      <c r="T69" s="32">
        <f t="shared" si="15"/>
        <v>0</v>
      </c>
      <c r="U69" s="10"/>
    </row>
    <row r="70" spans="1:21" x14ac:dyDescent="0.25">
      <c r="A70" s="10"/>
      <c r="B70" s="4">
        <f>IF(ISBLANK('INPUT | Operations'!$B75),"",COUNT('INPUT | Operations'!$B$12:$B74))</f>
        <v>63</v>
      </c>
      <c r="C70" s="27">
        <f>IF(ISNUMBER($B70),('INPUT | Operations'!$C74+'INPUT | Operations'!$C75)/2,"")</f>
        <v>41277</v>
      </c>
      <c r="D70" s="28">
        <f t="shared" si="1"/>
        <v>12.5812296</v>
      </c>
      <c r="E70" s="26">
        <f>IF(ISNUMBER($B70),'INPUT | Operations'!$B75-'INPUT | Operations'!$B74,"")</f>
        <v>1</v>
      </c>
      <c r="F70" s="32">
        <f>IF(ISNUMBER($B70),IF('INPUT | Operations'!$B75&lt;MainEngine_BurnTime,1,IF('INPUT | Operations'!$B74&lt;=MainEngine_BurnTime,(MainEngine_BurnTime-'INPUT | Operations'!$B74)/('INPUT | Operations'!$B75-'INPUT | Operations'!$B74),0))*'INPUT | Operations'!$D74*NumberOfMainEngines*NumberOfOps*$E70,"")</f>
        <v>1397.4</v>
      </c>
      <c r="G70" s="34">
        <f t="shared" si="2"/>
        <v>1271.7604166666667</v>
      </c>
      <c r="H70" s="27">
        <f t="shared" si="3"/>
        <v>0</v>
      </c>
      <c r="I70" s="27">
        <f t="shared" si="4"/>
        <v>0</v>
      </c>
      <c r="J70" s="27">
        <f t="shared" si="5"/>
        <v>0</v>
      </c>
      <c r="K70" s="27">
        <f t="shared" si="6"/>
        <v>0</v>
      </c>
      <c r="L70" s="27">
        <f t="shared" si="7"/>
        <v>1.2528085431380203</v>
      </c>
      <c r="M70" s="32">
        <f t="shared" si="8"/>
        <v>0</v>
      </c>
      <c r="N70" s="27">
        <f t="shared" si="9"/>
        <v>1777.1580062500004</v>
      </c>
      <c r="O70" s="27">
        <f t="shared" si="10"/>
        <v>0</v>
      </c>
      <c r="P70" s="27">
        <f t="shared" si="11"/>
        <v>0</v>
      </c>
      <c r="Q70" s="27">
        <f t="shared" si="12"/>
        <v>0</v>
      </c>
      <c r="R70" s="27">
        <f t="shared" si="13"/>
        <v>0</v>
      </c>
      <c r="S70" s="27">
        <f t="shared" si="14"/>
        <v>1.7506746581810697</v>
      </c>
      <c r="T70" s="32">
        <f t="shared" si="15"/>
        <v>0</v>
      </c>
      <c r="U70" s="10"/>
    </row>
    <row r="71" spans="1:21" x14ac:dyDescent="0.25">
      <c r="A71" s="10"/>
      <c r="B71" s="4">
        <f>IF(ISBLANK('INPUT | Operations'!$B76),"",COUNT('INPUT | Operations'!$B$12:$B75))</f>
        <v>64</v>
      </c>
      <c r="C71" s="27">
        <f>IF(ISNUMBER($B71),('INPUT | Operations'!$C75+'INPUT | Operations'!$C76)/2,"")</f>
        <v>42502</v>
      </c>
      <c r="D71" s="28">
        <f t="shared" si="1"/>
        <v>12.9546096</v>
      </c>
      <c r="E71" s="26">
        <f>IF(ISNUMBER($B71),'INPUT | Operations'!$B76-'INPUT | Operations'!$B75,"")</f>
        <v>1</v>
      </c>
      <c r="F71" s="32">
        <f>IF(ISNUMBER($B71),IF('INPUT | Operations'!$B76&lt;MainEngine_BurnTime,1,IF('INPUT | Operations'!$B75&lt;=MainEngine_BurnTime,(MainEngine_BurnTime-'INPUT | Operations'!$B75)/('INPUT | Operations'!$B76-'INPUT | Operations'!$B75),0))*'INPUT | Operations'!$D75*NumberOfMainEngines*NumberOfOps*$E71,"")</f>
        <v>1397.4</v>
      </c>
      <c r="G71" s="34">
        <f t="shared" si="2"/>
        <v>1271.7604166666667</v>
      </c>
      <c r="H71" s="27">
        <f t="shared" si="3"/>
        <v>0</v>
      </c>
      <c r="I71" s="27">
        <f t="shared" si="4"/>
        <v>0</v>
      </c>
      <c r="J71" s="27">
        <f t="shared" si="5"/>
        <v>0</v>
      </c>
      <c r="K71" s="27">
        <f t="shared" si="6"/>
        <v>0</v>
      </c>
      <c r="L71" s="27">
        <f t="shared" si="7"/>
        <v>1.1369043262692138</v>
      </c>
      <c r="M71" s="32">
        <f t="shared" si="8"/>
        <v>0</v>
      </c>
      <c r="N71" s="27">
        <f t="shared" si="9"/>
        <v>1777.1580062500004</v>
      </c>
      <c r="O71" s="27">
        <f t="shared" si="10"/>
        <v>0</v>
      </c>
      <c r="P71" s="27">
        <f t="shared" si="11"/>
        <v>0</v>
      </c>
      <c r="Q71" s="27">
        <f t="shared" si="12"/>
        <v>0</v>
      </c>
      <c r="R71" s="27">
        <f t="shared" si="13"/>
        <v>0</v>
      </c>
      <c r="S71" s="27">
        <f t="shared" si="14"/>
        <v>1.5887101055285993</v>
      </c>
      <c r="T71" s="32">
        <f t="shared" si="15"/>
        <v>0</v>
      </c>
      <c r="U71" s="10"/>
    </row>
    <row r="72" spans="1:21" x14ac:dyDescent="0.25">
      <c r="A72" s="10"/>
      <c r="B72" s="4">
        <f>IF(ISBLANK('INPUT | Operations'!$B77),"",COUNT('INPUT | Operations'!$B$12:$B76))</f>
        <v>65</v>
      </c>
      <c r="C72" s="27">
        <f>IF(ISNUMBER($B72),('INPUT | Operations'!$C76+'INPUT | Operations'!$C77)/2,"")</f>
        <v>43749.5</v>
      </c>
      <c r="D72" s="28">
        <f t="shared" ref="D72:D135" si="16">IF(ISNUMBER($B72),C72*0.3048/1000,"")</f>
        <v>13.334847600000002</v>
      </c>
      <c r="E72" s="26">
        <f>IF(ISNUMBER($B72),'INPUT | Operations'!$B77-'INPUT | Operations'!$B76,"")</f>
        <v>1</v>
      </c>
      <c r="F72" s="32">
        <f>IF(ISNUMBER($B72),IF('INPUT | Operations'!$B77&lt;MainEngine_BurnTime,1,IF('INPUT | Operations'!$B76&lt;=MainEngine_BurnTime,(MainEngine_BurnTime-'INPUT | Operations'!$B76)/('INPUT | Operations'!$B77-'INPUT | Operations'!$B76),0))*'INPUT | Operations'!$D76*NumberOfMainEngines*NumberOfOps*$E72,"")</f>
        <v>1397.4</v>
      </c>
      <c r="G72" s="34">
        <f t="shared" ref="G72:G135" si="17">IF(ISNUMBER($B72),MainEngine_H2O+MW_H2O/MW_H*MainEngine_H+MW_H2O/MW_H2*MainEngine_H2+MainEngine_OH,"")</f>
        <v>1271.7604166666667</v>
      </c>
      <c r="H72" s="27">
        <f t="shared" ref="H72:H135" si="18">IF(ISNUMBER($B72),MainEngine_CO2+MW_CO2/MW_CO*(MainEngine_CO-$I72),"")</f>
        <v>0</v>
      </c>
      <c r="I72" s="27">
        <f t="shared" ref="I72:I135" si="19">IF(ISNUMBER($B72),MIN(0.0025*EXP(0.067*$D72)*(MainEngine_CO+MainEngine_CO2),MainEngine_CO),"")</f>
        <v>0</v>
      </c>
      <c r="J72" s="27">
        <f t="shared" ref="J72:J135" si="20">IF(ISNUMBER($B72),MainEngine_Al2O3,"")</f>
        <v>0</v>
      </c>
      <c r="K72" s="27">
        <f t="shared" ref="K72:K135" si="21">IF(ISNUMBER($B72),MainEngine_HCl+MainEngine_Cl+MainEngine_Cl2,"")</f>
        <v>0</v>
      </c>
      <c r="L72" s="27">
        <f t="shared" ref="L72:L135" si="22">IF(ISNUMBER($B72),MainEngine_NOx+33*EXP(-0.26*$D72),"")</f>
        <v>1.0298850411374714</v>
      </c>
      <c r="M72" s="32">
        <f t="shared" ref="M72:M135" si="23">IF(ISNUMBER($B72),MainEngine_BC*MAX(0.04,MIN(1,0.04*EXP(0.12*($D72-15)))),"")</f>
        <v>0</v>
      </c>
      <c r="N72" s="27">
        <f t="shared" ref="N72:N135" si="24">IFERROR($F72*G72/1000,"")</f>
        <v>1777.1580062500004</v>
      </c>
      <c r="O72" s="27">
        <f t="shared" ref="O72:O135" si="25">IFERROR($F72*H72/1000,"")</f>
        <v>0</v>
      </c>
      <c r="P72" s="27">
        <f t="shared" ref="P72:P135" si="26">IFERROR($F72*I72/1000,"")</f>
        <v>0</v>
      </c>
      <c r="Q72" s="27">
        <f t="shared" ref="Q72:Q135" si="27">IFERROR($F72*J72/1000,"")</f>
        <v>0</v>
      </c>
      <c r="R72" s="27">
        <f t="shared" ref="R72:R135" si="28">IFERROR($F72*K72/1000,"")</f>
        <v>0</v>
      </c>
      <c r="S72" s="27">
        <f t="shared" ref="S72:S135" si="29">IFERROR($F72*L72/1000,"")</f>
        <v>1.4391613564855026</v>
      </c>
      <c r="T72" s="32">
        <f t="shared" ref="T72:T135" si="30">IFERROR($F72*M72/1000,"")</f>
        <v>0</v>
      </c>
      <c r="U72" s="10"/>
    </row>
    <row r="73" spans="1:21" x14ac:dyDescent="0.25">
      <c r="A73" s="10"/>
      <c r="B73" s="4">
        <f>IF(ISBLANK('INPUT | Operations'!$B78),"",COUNT('INPUT | Operations'!$B$12:$B77))</f>
        <v>66</v>
      </c>
      <c r="C73" s="27">
        <f>IF(ISNUMBER($B73),('INPUT | Operations'!$C77+'INPUT | Operations'!$C78)/2,"")</f>
        <v>45020</v>
      </c>
      <c r="D73" s="28">
        <f t="shared" si="16"/>
        <v>13.722096000000001</v>
      </c>
      <c r="E73" s="26">
        <f>IF(ISNUMBER($B73),'INPUT | Operations'!$B78-'INPUT | Operations'!$B77,"")</f>
        <v>1</v>
      </c>
      <c r="F73" s="32">
        <f>IF(ISNUMBER($B73),IF('INPUT | Operations'!$B78&lt;MainEngine_BurnTime,1,IF('INPUT | Operations'!$B77&lt;=MainEngine_BurnTime,(MainEngine_BurnTime-'INPUT | Operations'!$B77)/('INPUT | Operations'!$B78-'INPUT | Operations'!$B77),0))*'INPUT | Operations'!$D77*NumberOfMainEngines*NumberOfOps*$E73,"")</f>
        <v>1397.4</v>
      </c>
      <c r="G73" s="34">
        <f t="shared" si="17"/>
        <v>1271.7604166666667</v>
      </c>
      <c r="H73" s="27">
        <f t="shared" si="18"/>
        <v>0</v>
      </c>
      <c r="I73" s="27">
        <f t="shared" si="19"/>
        <v>0</v>
      </c>
      <c r="J73" s="27">
        <f t="shared" si="20"/>
        <v>0</v>
      </c>
      <c r="K73" s="27">
        <f t="shared" si="21"/>
        <v>0</v>
      </c>
      <c r="L73" s="27">
        <f t="shared" si="22"/>
        <v>0.93124079068598864</v>
      </c>
      <c r="M73" s="32">
        <f t="shared" si="23"/>
        <v>0</v>
      </c>
      <c r="N73" s="27">
        <f t="shared" si="24"/>
        <v>1777.1580062500004</v>
      </c>
      <c r="O73" s="27">
        <f t="shared" si="25"/>
        <v>0</v>
      </c>
      <c r="P73" s="27">
        <f t="shared" si="26"/>
        <v>0</v>
      </c>
      <c r="Q73" s="27">
        <f t="shared" si="27"/>
        <v>0</v>
      </c>
      <c r="R73" s="27">
        <f t="shared" si="28"/>
        <v>0</v>
      </c>
      <c r="S73" s="27">
        <f t="shared" si="29"/>
        <v>1.3013158809046006</v>
      </c>
      <c r="T73" s="32">
        <f t="shared" si="30"/>
        <v>0</v>
      </c>
      <c r="U73" s="10"/>
    </row>
    <row r="74" spans="1:21" x14ac:dyDescent="0.25">
      <c r="A74" s="10"/>
      <c r="B74" s="4">
        <f>IF(ISBLANK('INPUT | Operations'!$B79),"",COUNT('INPUT | Operations'!$B$12:$B78))</f>
        <v>67</v>
      </c>
      <c r="C74" s="27">
        <f>IF(ISNUMBER($B74),('INPUT | Operations'!$C78+'INPUT | Operations'!$C79)/2,"")</f>
        <v>46314</v>
      </c>
      <c r="D74" s="28">
        <f t="shared" si="16"/>
        <v>14.116507199999999</v>
      </c>
      <c r="E74" s="26">
        <f>IF(ISNUMBER($B74),'INPUT | Operations'!$B79-'INPUT | Operations'!$B78,"")</f>
        <v>1</v>
      </c>
      <c r="F74" s="32">
        <f>IF(ISNUMBER($B74),IF('INPUT | Operations'!$B79&lt;MainEngine_BurnTime,1,IF('INPUT | Operations'!$B78&lt;=MainEngine_BurnTime,(MainEngine_BurnTime-'INPUT | Operations'!$B78)/('INPUT | Operations'!$B79-'INPUT | Operations'!$B78),0))*'INPUT | Operations'!$D78*NumberOfMainEngines*NumberOfOps*$E74,"")</f>
        <v>1397.4</v>
      </c>
      <c r="G74" s="34">
        <f t="shared" si="17"/>
        <v>1271.7604166666667</v>
      </c>
      <c r="H74" s="27">
        <f t="shared" si="18"/>
        <v>0</v>
      </c>
      <c r="I74" s="27">
        <f t="shared" si="19"/>
        <v>0</v>
      </c>
      <c r="J74" s="27">
        <f t="shared" si="20"/>
        <v>0</v>
      </c>
      <c r="K74" s="27">
        <f t="shared" si="21"/>
        <v>0</v>
      </c>
      <c r="L74" s="27">
        <f t="shared" si="22"/>
        <v>0.84047816039550127</v>
      </c>
      <c r="M74" s="32">
        <f t="shared" si="23"/>
        <v>0</v>
      </c>
      <c r="N74" s="27">
        <f t="shared" si="24"/>
        <v>1777.1580062500004</v>
      </c>
      <c r="O74" s="27">
        <f t="shared" si="25"/>
        <v>0</v>
      </c>
      <c r="P74" s="27">
        <f t="shared" si="26"/>
        <v>0</v>
      </c>
      <c r="Q74" s="27">
        <f t="shared" si="27"/>
        <v>0</v>
      </c>
      <c r="R74" s="27">
        <f t="shared" si="28"/>
        <v>0</v>
      </c>
      <c r="S74" s="27">
        <f t="shared" si="29"/>
        <v>1.1744841813366735</v>
      </c>
      <c r="T74" s="32">
        <f t="shared" si="30"/>
        <v>0</v>
      </c>
      <c r="U74" s="10"/>
    </row>
    <row r="75" spans="1:21" x14ac:dyDescent="0.25">
      <c r="A75" s="10"/>
      <c r="B75" s="4">
        <f>IF(ISBLANK('INPUT | Operations'!$B80),"",COUNT('INPUT | Operations'!$B$12:$B79))</f>
        <v>68</v>
      </c>
      <c r="C75" s="27">
        <f>IF(ISNUMBER($B75),('INPUT | Operations'!$C79+'INPUT | Operations'!$C80)/2,"")</f>
        <v>47631.5</v>
      </c>
      <c r="D75" s="28">
        <f t="shared" si="16"/>
        <v>14.518081200000001</v>
      </c>
      <c r="E75" s="26">
        <f>IF(ISNUMBER($B75),'INPUT | Operations'!$B80-'INPUT | Operations'!$B79,"")</f>
        <v>1</v>
      </c>
      <c r="F75" s="32">
        <f>IF(ISNUMBER($B75),IF('INPUT | Operations'!$B80&lt;MainEngine_BurnTime,1,IF('INPUT | Operations'!$B79&lt;=MainEngine_BurnTime,(MainEngine_BurnTime-'INPUT | Operations'!$B79)/('INPUT | Operations'!$B80-'INPUT | Operations'!$B79),0))*'INPUT | Operations'!$D79*NumberOfMainEngines*NumberOfOps*$E75,"")</f>
        <v>1397.4</v>
      </c>
      <c r="G75" s="34">
        <f t="shared" si="17"/>
        <v>1271.7604166666667</v>
      </c>
      <c r="H75" s="27">
        <f t="shared" si="18"/>
        <v>0</v>
      </c>
      <c r="I75" s="27">
        <f t="shared" si="19"/>
        <v>0</v>
      </c>
      <c r="J75" s="27">
        <f t="shared" si="20"/>
        <v>0</v>
      </c>
      <c r="K75" s="27">
        <f t="shared" si="21"/>
        <v>0</v>
      </c>
      <c r="L75" s="27">
        <f t="shared" si="22"/>
        <v>0.75715026049443779</v>
      </c>
      <c r="M75" s="32">
        <f t="shared" si="23"/>
        <v>0</v>
      </c>
      <c r="N75" s="27">
        <f t="shared" si="24"/>
        <v>1777.1580062500004</v>
      </c>
      <c r="O75" s="27">
        <f t="shared" si="25"/>
        <v>0</v>
      </c>
      <c r="P75" s="27">
        <f t="shared" si="26"/>
        <v>0</v>
      </c>
      <c r="Q75" s="27">
        <f t="shared" si="27"/>
        <v>0</v>
      </c>
      <c r="R75" s="27">
        <f t="shared" si="28"/>
        <v>0</v>
      </c>
      <c r="S75" s="27">
        <f t="shared" si="29"/>
        <v>1.0580417740149273</v>
      </c>
      <c r="T75" s="32">
        <f t="shared" si="30"/>
        <v>0</v>
      </c>
      <c r="U75" s="10"/>
    </row>
    <row r="76" spans="1:21" x14ac:dyDescent="0.25">
      <c r="A76" s="10"/>
      <c r="B76" s="4">
        <f>IF(ISBLANK('INPUT | Operations'!$B81),"",COUNT('INPUT | Operations'!$B$12:$B80))</f>
        <v>69</v>
      </c>
      <c r="C76" s="27">
        <f>IF(ISNUMBER($B76),('INPUT | Operations'!$C80+'INPUT | Operations'!$C81)/2,"")</f>
        <v>48972.5</v>
      </c>
      <c r="D76" s="28">
        <f t="shared" si="16"/>
        <v>14.926818000000001</v>
      </c>
      <c r="E76" s="26">
        <f>IF(ISNUMBER($B76),'INPUT | Operations'!$B81-'INPUT | Operations'!$B80,"")</f>
        <v>1</v>
      </c>
      <c r="F76" s="32">
        <f>IF(ISNUMBER($B76),IF('INPUT | Operations'!$B81&lt;MainEngine_BurnTime,1,IF('INPUT | Operations'!$B80&lt;=MainEngine_BurnTime,(MainEngine_BurnTime-'INPUT | Operations'!$B80)/('INPUT | Operations'!$B81-'INPUT | Operations'!$B80),0))*'INPUT | Operations'!$D80*NumberOfMainEngines*NumberOfOps*$E76,"")</f>
        <v>1397.4</v>
      </c>
      <c r="G76" s="34">
        <f t="shared" si="17"/>
        <v>1271.7604166666667</v>
      </c>
      <c r="H76" s="27">
        <f t="shared" si="18"/>
        <v>0</v>
      </c>
      <c r="I76" s="27">
        <f t="shared" si="19"/>
        <v>0</v>
      </c>
      <c r="J76" s="27">
        <f t="shared" si="20"/>
        <v>0</v>
      </c>
      <c r="K76" s="27">
        <f t="shared" si="21"/>
        <v>0</v>
      </c>
      <c r="L76" s="27">
        <f t="shared" si="22"/>
        <v>0.68081469399395045</v>
      </c>
      <c r="M76" s="32">
        <f t="shared" si="23"/>
        <v>0</v>
      </c>
      <c r="N76" s="27">
        <f t="shared" si="24"/>
        <v>1777.1580062500004</v>
      </c>
      <c r="O76" s="27">
        <f t="shared" si="25"/>
        <v>0</v>
      </c>
      <c r="P76" s="27">
        <f t="shared" si="26"/>
        <v>0</v>
      </c>
      <c r="Q76" s="27">
        <f t="shared" si="27"/>
        <v>0</v>
      </c>
      <c r="R76" s="27">
        <f t="shared" si="28"/>
        <v>0</v>
      </c>
      <c r="S76" s="27">
        <f t="shared" si="29"/>
        <v>0.95137045338714643</v>
      </c>
      <c r="T76" s="32">
        <f t="shared" si="30"/>
        <v>0</v>
      </c>
      <c r="U76" s="10"/>
    </row>
    <row r="77" spans="1:21" x14ac:dyDescent="0.25">
      <c r="A77" s="10"/>
      <c r="B77" s="4">
        <f>IF(ISBLANK('INPUT | Operations'!$B82),"",COUNT('INPUT | Operations'!$B$12:$B81))</f>
        <v>70</v>
      </c>
      <c r="C77" s="27">
        <f>IF(ISNUMBER($B77),('INPUT | Operations'!$C81+'INPUT | Operations'!$C82)/2,"")</f>
        <v>50338</v>
      </c>
      <c r="D77" s="28">
        <f t="shared" si="16"/>
        <v>15.343022400000002</v>
      </c>
      <c r="E77" s="26">
        <f>IF(ISNUMBER($B77),'INPUT | Operations'!$B82-'INPUT | Operations'!$B81,"")</f>
        <v>1</v>
      </c>
      <c r="F77" s="32">
        <f>IF(ISNUMBER($B77),IF('INPUT | Operations'!$B82&lt;MainEngine_BurnTime,1,IF('INPUT | Operations'!$B81&lt;=MainEngine_BurnTime,(MainEngine_BurnTime-'INPUT | Operations'!$B81)/('INPUT | Operations'!$B82-'INPUT | Operations'!$B81),0))*'INPUT | Operations'!$D81*NumberOfMainEngines*NumberOfOps*$E77,"")</f>
        <v>1397.4</v>
      </c>
      <c r="G77" s="34">
        <f t="shared" si="17"/>
        <v>1271.7604166666667</v>
      </c>
      <c r="H77" s="27">
        <f t="shared" si="18"/>
        <v>0</v>
      </c>
      <c r="I77" s="27">
        <f t="shared" si="19"/>
        <v>0</v>
      </c>
      <c r="J77" s="27">
        <f t="shared" si="20"/>
        <v>0</v>
      </c>
      <c r="K77" s="27">
        <f t="shared" si="21"/>
        <v>0</v>
      </c>
      <c r="L77" s="27">
        <f t="shared" si="22"/>
        <v>0.61098781511776035</v>
      </c>
      <c r="M77" s="32">
        <f t="shared" si="23"/>
        <v>0</v>
      </c>
      <c r="N77" s="27">
        <f t="shared" si="24"/>
        <v>1777.1580062500004</v>
      </c>
      <c r="O77" s="27">
        <f t="shared" si="25"/>
        <v>0</v>
      </c>
      <c r="P77" s="27">
        <f t="shared" si="26"/>
        <v>0</v>
      </c>
      <c r="Q77" s="27">
        <f t="shared" si="27"/>
        <v>0</v>
      </c>
      <c r="R77" s="27">
        <f t="shared" si="28"/>
        <v>0</v>
      </c>
      <c r="S77" s="27">
        <f t="shared" si="29"/>
        <v>0.85379437284555837</v>
      </c>
      <c r="T77" s="32">
        <f t="shared" si="30"/>
        <v>0</v>
      </c>
      <c r="U77" s="10"/>
    </row>
    <row r="78" spans="1:21" x14ac:dyDescent="0.25">
      <c r="A78" s="10"/>
      <c r="B78" s="4">
        <f>IF(ISBLANK('INPUT | Operations'!$B83),"",COUNT('INPUT | Operations'!$B$12:$B82))</f>
        <v>71</v>
      </c>
      <c r="C78" s="27">
        <f>IF(ISNUMBER($B78),('INPUT | Operations'!$C82+'INPUT | Operations'!$C83)/2,"")</f>
        <v>51727.5</v>
      </c>
      <c r="D78" s="28">
        <f t="shared" si="16"/>
        <v>15.766542000000001</v>
      </c>
      <c r="E78" s="26">
        <f>IF(ISNUMBER($B78),'INPUT | Operations'!$B83-'INPUT | Operations'!$B82,"")</f>
        <v>1</v>
      </c>
      <c r="F78" s="32">
        <f>IF(ISNUMBER($B78),IF('INPUT | Operations'!$B83&lt;MainEngine_BurnTime,1,IF('INPUT | Operations'!$B82&lt;=MainEngine_BurnTime,(MainEngine_BurnTime-'INPUT | Operations'!$B82)/('INPUT | Operations'!$B83-'INPUT | Operations'!$B82),0))*'INPUT | Operations'!$D82*NumberOfMainEngines*NumberOfOps*$E78,"")</f>
        <v>1397.4</v>
      </c>
      <c r="G78" s="34">
        <f t="shared" si="17"/>
        <v>1271.7604166666667</v>
      </c>
      <c r="H78" s="27">
        <f t="shared" si="18"/>
        <v>0</v>
      </c>
      <c r="I78" s="27">
        <f t="shared" si="19"/>
        <v>0</v>
      </c>
      <c r="J78" s="27">
        <f t="shared" si="20"/>
        <v>0</v>
      </c>
      <c r="K78" s="27">
        <f t="shared" si="21"/>
        <v>0</v>
      </c>
      <c r="L78" s="27">
        <f t="shared" si="22"/>
        <v>0.54728074758273282</v>
      </c>
      <c r="M78" s="32">
        <f t="shared" si="23"/>
        <v>0</v>
      </c>
      <c r="N78" s="27">
        <f t="shared" si="24"/>
        <v>1777.1580062500004</v>
      </c>
      <c r="O78" s="27">
        <f t="shared" si="25"/>
        <v>0</v>
      </c>
      <c r="P78" s="27">
        <f t="shared" si="26"/>
        <v>0</v>
      </c>
      <c r="Q78" s="27">
        <f t="shared" si="27"/>
        <v>0</v>
      </c>
      <c r="R78" s="27">
        <f t="shared" si="28"/>
        <v>0</v>
      </c>
      <c r="S78" s="27">
        <f t="shared" si="29"/>
        <v>0.76477011667211092</v>
      </c>
      <c r="T78" s="32">
        <f t="shared" si="30"/>
        <v>0</v>
      </c>
      <c r="U78" s="10"/>
    </row>
    <row r="79" spans="1:21" x14ac:dyDescent="0.25">
      <c r="A79" s="10"/>
      <c r="B79" s="4">
        <f>IF(ISBLANK('INPUT | Operations'!$B84),"",COUNT('INPUT | Operations'!$B$12:$B83))</f>
        <v>72</v>
      </c>
      <c r="C79" s="27">
        <f>IF(ISNUMBER($B79),('INPUT | Operations'!$C83+'INPUT | Operations'!$C84)/2,"")</f>
        <v>53141</v>
      </c>
      <c r="D79" s="28">
        <f t="shared" si="16"/>
        <v>16.197376800000001</v>
      </c>
      <c r="E79" s="26">
        <f>IF(ISNUMBER($B79),'INPUT | Operations'!$B84-'INPUT | Operations'!$B83,"")</f>
        <v>1</v>
      </c>
      <c r="F79" s="32">
        <f>IF(ISNUMBER($B79),IF('INPUT | Operations'!$B84&lt;MainEngine_BurnTime,1,IF('INPUT | Operations'!$B83&lt;=MainEngine_BurnTime,(MainEngine_BurnTime-'INPUT | Operations'!$B83)/('INPUT | Operations'!$B84-'INPUT | Operations'!$B83),0))*'INPUT | Operations'!$D83*NumberOfMainEngines*NumberOfOps*$E79,"")</f>
        <v>1397.4</v>
      </c>
      <c r="G79" s="34">
        <f t="shared" si="17"/>
        <v>1271.7604166666667</v>
      </c>
      <c r="H79" s="27">
        <f t="shared" si="18"/>
        <v>0</v>
      </c>
      <c r="I79" s="27">
        <f t="shared" si="19"/>
        <v>0</v>
      </c>
      <c r="J79" s="27">
        <f t="shared" si="20"/>
        <v>0</v>
      </c>
      <c r="K79" s="27">
        <f t="shared" si="21"/>
        <v>0</v>
      </c>
      <c r="L79" s="27">
        <f t="shared" si="22"/>
        <v>0.48928486821730943</v>
      </c>
      <c r="M79" s="32">
        <f t="shared" si="23"/>
        <v>0</v>
      </c>
      <c r="N79" s="27">
        <f t="shared" si="24"/>
        <v>1777.1580062500004</v>
      </c>
      <c r="O79" s="27">
        <f t="shared" si="25"/>
        <v>0</v>
      </c>
      <c r="P79" s="27">
        <f t="shared" si="26"/>
        <v>0</v>
      </c>
      <c r="Q79" s="27">
        <f t="shared" si="27"/>
        <v>0</v>
      </c>
      <c r="R79" s="27">
        <f t="shared" si="28"/>
        <v>0</v>
      </c>
      <c r="S79" s="27">
        <f t="shared" si="29"/>
        <v>0.68372667484686822</v>
      </c>
      <c r="T79" s="32">
        <f t="shared" si="30"/>
        <v>0</v>
      </c>
      <c r="U79" s="10"/>
    </row>
    <row r="80" spans="1:21" x14ac:dyDescent="0.25">
      <c r="A80" s="10"/>
      <c r="B80" s="4">
        <f>IF(ISBLANK('INPUT | Operations'!$B85),"",COUNT('INPUT | Operations'!$B$12:$B84))</f>
        <v>73</v>
      </c>
      <c r="C80" s="27">
        <f>IF(ISNUMBER($B80),('INPUT | Operations'!$C84+'INPUT | Operations'!$C85)/2,"")</f>
        <v>54579</v>
      </c>
      <c r="D80" s="28">
        <f t="shared" si="16"/>
        <v>16.635679200000002</v>
      </c>
      <c r="E80" s="26">
        <f>IF(ISNUMBER($B80),'INPUT | Operations'!$B85-'INPUT | Operations'!$B84,"")</f>
        <v>1</v>
      </c>
      <c r="F80" s="32">
        <f>IF(ISNUMBER($B80),IF('INPUT | Operations'!$B85&lt;MainEngine_BurnTime,1,IF('INPUT | Operations'!$B84&lt;=MainEngine_BurnTime,(MainEngine_BurnTime-'INPUT | Operations'!$B84)/('INPUT | Operations'!$B85-'INPUT | Operations'!$B84),0))*'INPUT | Operations'!$D84*NumberOfMainEngines*NumberOfOps*$E80,"")</f>
        <v>1397.4</v>
      </c>
      <c r="G80" s="34">
        <f t="shared" si="17"/>
        <v>1271.7604166666667</v>
      </c>
      <c r="H80" s="27">
        <f t="shared" si="18"/>
        <v>0</v>
      </c>
      <c r="I80" s="27">
        <f t="shared" si="19"/>
        <v>0</v>
      </c>
      <c r="J80" s="27">
        <f t="shared" si="20"/>
        <v>0</v>
      </c>
      <c r="K80" s="27">
        <f t="shared" si="21"/>
        <v>0</v>
      </c>
      <c r="L80" s="27">
        <f t="shared" si="22"/>
        <v>0.43658638018412949</v>
      </c>
      <c r="M80" s="32">
        <f t="shared" si="23"/>
        <v>0</v>
      </c>
      <c r="N80" s="27">
        <f t="shared" si="24"/>
        <v>1777.1580062500004</v>
      </c>
      <c r="O80" s="27">
        <f t="shared" si="25"/>
        <v>0</v>
      </c>
      <c r="P80" s="27">
        <f t="shared" si="26"/>
        <v>0</v>
      </c>
      <c r="Q80" s="27">
        <f t="shared" si="27"/>
        <v>0</v>
      </c>
      <c r="R80" s="27">
        <f t="shared" si="28"/>
        <v>0</v>
      </c>
      <c r="S80" s="27">
        <f t="shared" si="29"/>
        <v>0.61008580766930254</v>
      </c>
      <c r="T80" s="32">
        <f t="shared" si="30"/>
        <v>0</v>
      </c>
      <c r="U80" s="10"/>
    </row>
    <row r="81" spans="1:21" x14ac:dyDescent="0.25">
      <c r="A81" s="10"/>
      <c r="B81" s="4">
        <f>IF(ISBLANK('INPUT | Operations'!$B86),"",COUNT('INPUT | Operations'!$B$12:$B85))</f>
        <v>74</v>
      </c>
      <c r="C81" s="27">
        <f>IF(ISNUMBER($B81),('INPUT | Operations'!$C85+'INPUT | Operations'!$C86)/2,"")</f>
        <v>56040.5</v>
      </c>
      <c r="D81" s="28">
        <f t="shared" si="16"/>
        <v>17.081144399999999</v>
      </c>
      <c r="E81" s="26">
        <f>IF(ISNUMBER($B81),'INPUT | Operations'!$B86-'INPUT | Operations'!$B85,"")</f>
        <v>1</v>
      </c>
      <c r="F81" s="32">
        <f>IF(ISNUMBER($B81),IF('INPUT | Operations'!$B86&lt;MainEngine_BurnTime,1,IF('INPUT | Operations'!$B85&lt;=MainEngine_BurnTime,(MainEngine_BurnTime-'INPUT | Operations'!$B85)/('INPUT | Operations'!$B86-'INPUT | Operations'!$B85),0))*'INPUT | Operations'!$D85*NumberOfMainEngines*NumberOfOps*$E81,"")</f>
        <v>1397.4</v>
      </c>
      <c r="G81" s="34">
        <f t="shared" si="17"/>
        <v>1271.7604166666667</v>
      </c>
      <c r="H81" s="27">
        <f t="shared" si="18"/>
        <v>0</v>
      </c>
      <c r="I81" s="27">
        <f t="shared" si="19"/>
        <v>0</v>
      </c>
      <c r="J81" s="27">
        <f t="shared" si="20"/>
        <v>0</v>
      </c>
      <c r="K81" s="27">
        <f t="shared" si="21"/>
        <v>0</v>
      </c>
      <c r="L81" s="27">
        <f t="shared" si="22"/>
        <v>0.388838968990454</v>
      </c>
      <c r="M81" s="32">
        <f t="shared" si="23"/>
        <v>0</v>
      </c>
      <c r="N81" s="27">
        <f t="shared" si="24"/>
        <v>1777.1580062500004</v>
      </c>
      <c r="O81" s="27">
        <f t="shared" si="25"/>
        <v>0</v>
      </c>
      <c r="P81" s="27">
        <f t="shared" si="26"/>
        <v>0</v>
      </c>
      <c r="Q81" s="27">
        <f t="shared" si="27"/>
        <v>0</v>
      </c>
      <c r="R81" s="27">
        <f t="shared" si="28"/>
        <v>0</v>
      </c>
      <c r="S81" s="27">
        <f t="shared" si="29"/>
        <v>0.54336357526726042</v>
      </c>
      <c r="T81" s="32">
        <f t="shared" si="30"/>
        <v>0</v>
      </c>
      <c r="U81" s="10"/>
    </row>
    <row r="82" spans="1:21" x14ac:dyDescent="0.25">
      <c r="A82" s="10"/>
      <c r="B82" s="4">
        <f>IF(ISBLANK('INPUT | Operations'!$B87),"",COUNT('INPUT | Operations'!$B$12:$B86))</f>
        <v>75</v>
      </c>
      <c r="C82" s="27">
        <f>IF(ISNUMBER($B82),('INPUT | Operations'!$C86+'INPUT | Operations'!$C87)/2,"")</f>
        <v>57525.5</v>
      </c>
      <c r="D82" s="28">
        <f t="shared" si="16"/>
        <v>17.5337724</v>
      </c>
      <c r="E82" s="26">
        <f>IF(ISNUMBER($B82),'INPUT | Operations'!$B87-'INPUT | Operations'!$B86,"")</f>
        <v>1</v>
      </c>
      <c r="F82" s="32">
        <f>IF(ISNUMBER($B82),IF('INPUT | Operations'!$B87&lt;MainEngine_BurnTime,1,IF('INPUT | Operations'!$B86&lt;=MainEngine_BurnTime,(MainEngine_BurnTime-'INPUT | Operations'!$B86)/('INPUT | Operations'!$B87-'INPUT | Operations'!$B86),0))*'INPUT | Operations'!$D86*NumberOfMainEngines*NumberOfOps*$E82,"")</f>
        <v>1397.4</v>
      </c>
      <c r="G82" s="34">
        <f t="shared" si="17"/>
        <v>1271.7604166666667</v>
      </c>
      <c r="H82" s="27">
        <f t="shared" si="18"/>
        <v>0</v>
      </c>
      <c r="I82" s="27">
        <f t="shared" si="19"/>
        <v>0</v>
      </c>
      <c r="J82" s="27">
        <f t="shared" si="20"/>
        <v>0</v>
      </c>
      <c r="K82" s="27">
        <f t="shared" si="21"/>
        <v>0</v>
      </c>
      <c r="L82" s="27">
        <f t="shared" si="22"/>
        <v>0.34566911983271348</v>
      </c>
      <c r="M82" s="32">
        <f t="shared" si="23"/>
        <v>0</v>
      </c>
      <c r="N82" s="27">
        <f t="shared" si="24"/>
        <v>1777.1580062500004</v>
      </c>
      <c r="O82" s="27">
        <f t="shared" si="25"/>
        <v>0</v>
      </c>
      <c r="P82" s="27">
        <f t="shared" si="26"/>
        <v>0</v>
      </c>
      <c r="Q82" s="27">
        <f t="shared" si="27"/>
        <v>0</v>
      </c>
      <c r="R82" s="27">
        <f t="shared" si="28"/>
        <v>0</v>
      </c>
      <c r="S82" s="27">
        <f t="shared" si="29"/>
        <v>0.48303802805423385</v>
      </c>
      <c r="T82" s="32">
        <f t="shared" si="30"/>
        <v>0</v>
      </c>
      <c r="U82" s="10"/>
    </row>
    <row r="83" spans="1:21" x14ac:dyDescent="0.25">
      <c r="A83" s="10"/>
      <c r="B83" s="4">
        <f>IF(ISBLANK('INPUT | Operations'!$B88),"",COUNT('INPUT | Operations'!$B$12:$B87))</f>
        <v>76</v>
      </c>
      <c r="C83" s="27">
        <f>IF(ISNUMBER($B83),('INPUT | Operations'!$C87+'INPUT | Operations'!$C88)/2,"")</f>
        <v>59034.5</v>
      </c>
      <c r="D83" s="28">
        <f t="shared" si="16"/>
        <v>17.993715599999998</v>
      </c>
      <c r="E83" s="26">
        <f>IF(ISNUMBER($B83),'INPUT | Operations'!$B88-'INPUT | Operations'!$B87,"")</f>
        <v>1</v>
      </c>
      <c r="F83" s="32">
        <f>IF(ISNUMBER($B83),IF('INPUT | Operations'!$B88&lt;MainEngine_BurnTime,1,IF('INPUT | Operations'!$B87&lt;=MainEngine_BurnTime,(MainEngine_BurnTime-'INPUT | Operations'!$B87)/('INPUT | Operations'!$B88-'INPUT | Operations'!$B87),0))*'INPUT | Operations'!$D87*NumberOfMainEngines*NumberOfOps*$E83,"")</f>
        <v>1397.4</v>
      </c>
      <c r="G83" s="34">
        <f t="shared" si="17"/>
        <v>1271.7604166666667</v>
      </c>
      <c r="H83" s="27">
        <f t="shared" si="18"/>
        <v>0</v>
      </c>
      <c r="I83" s="27">
        <f t="shared" si="19"/>
        <v>0</v>
      </c>
      <c r="J83" s="27">
        <f t="shared" si="20"/>
        <v>0</v>
      </c>
      <c r="K83" s="27">
        <f t="shared" si="21"/>
        <v>0</v>
      </c>
      <c r="L83" s="27">
        <f t="shared" si="22"/>
        <v>0.30670819308725566</v>
      </c>
      <c r="M83" s="32">
        <f t="shared" si="23"/>
        <v>0</v>
      </c>
      <c r="N83" s="27">
        <f t="shared" si="24"/>
        <v>1777.1580062500004</v>
      </c>
      <c r="O83" s="27">
        <f t="shared" si="25"/>
        <v>0</v>
      </c>
      <c r="P83" s="27">
        <f t="shared" si="26"/>
        <v>0</v>
      </c>
      <c r="Q83" s="27">
        <f t="shared" si="27"/>
        <v>0</v>
      </c>
      <c r="R83" s="27">
        <f t="shared" si="28"/>
        <v>0</v>
      </c>
      <c r="S83" s="27">
        <f t="shared" si="29"/>
        <v>0.42859402902013105</v>
      </c>
      <c r="T83" s="32">
        <f t="shared" si="30"/>
        <v>0</v>
      </c>
      <c r="U83" s="10"/>
    </row>
    <row r="84" spans="1:21" x14ac:dyDescent="0.25">
      <c r="A84" s="10"/>
      <c r="B84" s="4">
        <f>IF(ISBLANK('INPUT | Operations'!$B89),"",COUNT('INPUT | Operations'!$B$12:$B88))</f>
        <v>77</v>
      </c>
      <c r="C84" s="27">
        <f>IF(ISNUMBER($B84),('INPUT | Operations'!$C88+'INPUT | Operations'!$C89)/2,"")</f>
        <v>60566.5</v>
      </c>
      <c r="D84" s="28">
        <f t="shared" si="16"/>
        <v>18.460669200000002</v>
      </c>
      <c r="E84" s="26">
        <f>IF(ISNUMBER($B84),'INPUT | Operations'!$B89-'INPUT | Operations'!$B88,"")</f>
        <v>1</v>
      </c>
      <c r="F84" s="32">
        <f>IF(ISNUMBER($B84),IF('INPUT | Operations'!$B89&lt;MainEngine_BurnTime,1,IF('INPUT | Operations'!$B88&lt;=MainEngine_BurnTime,(MainEngine_BurnTime-'INPUT | Operations'!$B88)/('INPUT | Operations'!$B89-'INPUT | Operations'!$B88),0))*'INPUT | Operations'!$D88*NumberOfMainEngines*NumberOfOps*$E84,"")</f>
        <v>1397.4</v>
      </c>
      <c r="G84" s="34">
        <f t="shared" si="17"/>
        <v>1271.7604166666667</v>
      </c>
      <c r="H84" s="27">
        <f t="shared" si="18"/>
        <v>0</v>
      </c>
      <c r="I84" s="27">
        <f t="shared" si="19"/>
        <v>0</v>
      </c>
      <c r="J84" s="27">
        <f t="shared" si="20"/>
        <v>0</v>
      </c>
      <c r="K84" s="27">
        <f t="shared" si="21"/>
        <v>0</v>
      </c>
      <c r="L84" s="27">
        <f t="shared" si="22"/>
        <v>0.2716430391804715</v>
      </c>
      <c r="M84" s="32">
        <f t="shared" si="23"/>
        <v>0</v>
      </c>
      <c r="N84" s="27">
        <f t="shared" si="24"/>
        <v>1777.1580062500004</v>
      </c>
      <c r="O84" s="27">
        <f t="shared" si="25"/>
        <v>0</v>
      </c>
      <c r="P84" s="27">
        <f t="shared" si="26"/>
        <v>0</v>
      </c>
      <c r="Q84" s="27">
        <f t="shared" si="27"/>
        <v>0</v>
      </c>
      <c r="R84" s="27">
        <f t="shared" si="28"/>
        <v>0</v>
      </c>
      <c r="S84" s="27">
        <f t="shared" si="29"/>
        <v>0.37959398295079094</v>
      </c>
      <c r="T84" s="32">
        <f t="shared" si="30"/>
        <v>0</v>
      </c>
      <c r="U84" s="10"/>
    </row>
    <row r="85" spans="1:21" x14ac:dyDescent="0.25">
      <c r="A85" s="10"/>
      <c r="B85" s="4">
        <f>IF(ISBLANK('INPUT | Operations'!$B90),"",COUNT('INPUT | Operations'!$B$12:$B89))</f>
        <v>78</v>
      </c>
      <c r="C85" s="27">
        <f>IF(ISNUMBER($B85),('INPUT | Operations'!$C89+'INPUT | Operations'!$C90)/2,"")</f>
        <v>62121.5</v>
      </c>
      <c r="D85" s="28">
        <f t="shared" si="16"/>
        <v>18.9346332</v>
      </c>
      <c r="E85" s="26">
        <f>IF(ISNUMBER($B85),'INPUT | Operations'!$B90-'INPUT | Operations'!$B89,"")</f>
        <v>1</v>
      </c>
      <c r="F85" s="32">
        <f>IF(ISNUMBER($B85),IF('INPUT | Operations'!$B90&lt;MainEngine_BurnTime,1,IF('INPUT | Operations'!$B89&lt;=MainEngine_BurnTime,(MainEngine_BurnTime-'INPUT | Operations'!$B89)/('INPUT | Operations'!$B90-'INPUT | Operations'!$B89),0))*'INPUT | Operations'!$D89*NumberOfMainEngines*NumberOfOps*$E85,"")</f>
        <v>1397.4</v>
      </c>
      <c r="G85" s="34">
        <f t="shared" si="17"/>
        <v>1271.7604166666667</v>
      </c>
      <c r="H85" s="27">
        <f t="shared" si="18"/>
        <v>0</v>
      </c>
      <c r="I85" s="27">
        <f t="shared" si="19"/>
        <v>0</v>
      </c>
      <c r="J85" s="27">
        <f t="shared" si="20"/>
        <v>0</v>
      </c>
      <c r="K85" s="27">
        <f t="shared" si="21"/>
        <v>0</v>
      </c>
      <c r="L85" s="27">
        <f t="shared" si="22"/>
        <v>0.24014867445677696</v>
      </c>
      <c r="M85" s="32">
        <f t="shared" si="23"/>
        <v>0</v>
      </c>
      <c r="N85" s="27">
        <f t="shared" si="24"/>
        <v>1777.1580062500004</v>
      </c>
      <c r="O85" s="27">
        <f t="shared" si="25"/>
        <v>0</v>
      </c>
      <c r="P85" s="27">
        <f t="shared" si="26"/>
        <v>0</v>
      </c>
      <c r="Q85" s="27">
        <f t="shared" si="27"/>
        <v>0</v>
      </c>
      <c r="R85" s="27">
        <f t="shared" si="28"/>
        <v>0</v>
      </c>
      <c r="S85" s="27">
        <f t="shared" si="29"/>
        <v>0.33558375768590015</v>
      </c>
      <c r="T85" s="32">
        <f t="shared" si="30"/>
        <v>0</v>
      </c>
      <c r="U85" s="10"/>
    </row>
    <row r="86" spans="1:21" x14ac:dyDescent="0.25">
      <c r="A86" s="10"/>
      <c r="B86" s="4">
        <f>IF(ISBLANK('INPUT | Operations'!$B91),"",COUNT('INPUT | Operations'!$B$12:$B90))</f>
        <v>79</v>
      </c>
      <c r="C86" s="27">
        <f>IF(ISNUMBER($B86),('INPUT | Operations'!$C90+'INPUT | Operations'!$C91)/2,"")</f>
        <v>63700</v>
      </c>
      <c r="D86" s="28">
        <f t="shared" si="16"/>
        <v>19.415760000000002</v>
      </c>
      <c r="E86" s="26">
        <f>IF(ISNUMBER($B86),'INPUT | Operations'!$B91-'INPUT | Operations'!$B90,"")</f>
        <v>1</v>
      </c>
      <c r="F86" s="32">
        <f>IF(ISNUMBER($B86),IF('INPUT | Operations'!$B91&lt;MainEngine_BurnTime,1,IF('INPUT | Operations'!$B90&lt;=MainEngine_BurnTime,(MainEngine_BurnTime-'INPUT | Operations'!$B90)/('INPUT | Operations'!$B91-'INPUT | Operations'!$B90),0))*'INPUT | Operations'!$D90*NumberOfMainEngines*NumberOfOps*$E86,"")</f>
        <v>1397.4</v>
      </c>
      <c r="G86" s="34">
        <f t="shared" si="17"/>
        <v>1271.7604166666667</v>
      </c>
      <c r="H86" s="27">
        <f t="shared" si="18"/>
        <v>0</v>
      </c>
      <c r="I86" s="27">
        <f t="shared" si="19"/>
        <v>0</v>
      </c>
      <c r="J86" s="27">
        <f t="shared" si="20"/>
        <v>0</v>
      </c>
      <c r="K86" s="27">
        <f t="shared" si="21"/>
        <v>0</v>
      </c>
      <c r="L86" s="27">
        <f t="shared" si="22"/>
        <v>0.21191075953260377</v>
      </c>
      <c r="M86" s="32">
        <f t="shared" si="23"/>
        <v>0</v>
      </c>
      <c r="N86" s="27">
        <f t="shared" si="24"/>
        <v>1777.1580062500004</v>
      </c>
      <c r="O86" s="27">
        <f t="shared" si="25"/>
        <v>0</v>
      </c>
      <c r="P86" s="27">
        <f t="shared" si="26"/>
        <v>0</v>
      </c>
      <c r="Q86" s="27">
        <f t="shared" si="27"/>
        <v>0</v>
      </c>
      <c r="R86" s="27">
        <f t="shared" si="28"/>
        <v>0</v>
      </c>
      <c r="S86" s="27">
        <f t="shared" si="29"/>
        <v>0.29612409537086054</v>
      </c>
      <c r="T86" s="32">
        <f t="shared" si="30"/>
        <v>0</v>
      </c>
      <c r="U86" s="10"/>
    </row>
    <row r="87" spans="1:21" x14ac:dyDescent="0.25">
      <c r="A87" s="10"/>
      <c r="B87" s="4">
        <f>IF(ISBLANK('INPUT | Operations'!$B92),"",COUNT('INPUT | Operations'!$B$12:$B91))</f>
        <v>80</v>
      </c>
      <c r="C87" s="27">
        <f>IF(ISNUMBER($B87),('INPUT | Operations'!$C91+'INPUT | Operations'!$C92)/2,"")</f>
        <v>65301</v>
      </c>
      <c r="D87" s="28">
        <f t="shared" si="16"/>
        <v>19.903744800000002</v>
      </c>
      <c r="E87" s="26">
        <f>IF(ISNUMBER($B87),'INPUT | Operations'!$B92-'INPUT | Operations'!$B91,"")</f>
        <v>1</v>
      </c>
      <c r="F87" s="32">
        <f>IF(ISNUMBER($B87),IF('INPUT | Operations'!$B92&lt;MainEngine_BurnTime,1,IF('INPUT | Operations'!$B91&lt;=MainEngine_BurnTime,(MainEngine_BurnTime-'INPUT | Operations'!$B91)/('INPUT | Operations'!$B92-'INPUT | Operations'!$B91),0))*'INPUT | Operations'!$D91*NumberOfMainEngines*NumberOfOps*$E87,"")</f>
        <v>1397.4</v>
      </c>
      <c r="G87" s="34">
        <f t="shared" si="17"/>
        <v>1271.7604166666667</v>
      </c>
      <c r="H87" s="27">
        <f t="shared" si="18"/>
        <v>0</v>
      </c>
      <c r="I87" s="27">
        <f t="shared" si="19"/>
        <v>0</v>
      </c>
      <c r="J87" s="27">
        <f t="shared" si="20"/>
        <v>0</v>
      </c>
      <c r="K87" s="27">
        <f t="shared" si="21"/>
        <v>0</v>
      </c>
      <c r="L87" s="27">
        <f t="shared" si="22"/>
        <v>0.18666007696199008</v>
      </c>
      <c r="M87" s="32">
        <f t="shared" si="23"/>
        <v>0</v>
      </c>
      <c r="N87" s="27">
        <f t="shared" si="24"/>
        <v>1777.1580062500004</v>
      </c>
      <c r="O87" s="27">
        <f t="shared" si="25"/>
        <v>0</v>
      </c>
      <c r="P87" s="27">
        <f t="shared" si="26"/>
        <v>0</v>
      </c>
      <c r="Q87" s="27">
        <f t="shared" si="27"/>
        <v>0</v>
      </c>
      <c r="R87" s="27">
        <f t="shared" si="28"/>
        <v>0</v>
      </c>
      <c r="S87" s="27">
        <f t="shared" si="29"/>
        <v>0.26083879154668493</v>
      </c>
      <c r="T87" s="32">
        <f t="shared" si="30"/>
        <v>0</v>
      </c>
      <c r="U87" s="10"/>
    </row>
    <row r="88" spans="1:21" x14ac:dyDescent="0.25">
      <c r="A88" s="10"/>
      <c r="B88" s="4">
        <f>IF(ISBLANK('INPUT | Operations'!$B93),"",COUNT('INPUT | Operations'!$B$12:$B92))</f>
        <v>81</v>
      </c>
      <c r="C88" s="27">
        <f>IF(ISNUMBER($B88),('INPUT | Operations'!$C92+'INPUT | Operations'!$C93)/2,"")</f>
        <v>66924</v>
      </c>
      <c r="D88" s="28">
        <f t="shared" si="16"/>
        <v>20.398435200000002</v>
      </c>
      <c r="E88" s="26">
        <f>IF(ISNUMBER($B88),'INPUT | Operations'!$B93-'INPUT | Operations'!$B92,"")</f>
        <v>1</v>
      </c>
      <c r="F88" s="32">
        <f>IF(ISNUMBER($B88),IF('INPUT | Operations'!$B93&lt;MainEngine_BurnTime,1,IF('INPUT | Operations'!$B92&lt;=MainEngine_BurnTime,(MainEngine_BurnTime-'INPUT | Operations'!$B92)/('INPUT | Operations'!$B93-'INPUT | Operations'!$B92),0))*'INPUT | Operations'!$D92*NumberOfMainEngines*NumberOfOps*$E88,"")</f>
        <v>1397.4</v>
      </c>
      <c r="G88" s="34">
        <f t="shared" si="17"/>
        <v>1271.7604166666667</v>
      </c>
      <c r="H88" s="27">
        <f t="shared" si="18"/>
        <v>0</v>
      </c>
      <c r="I88" s="27">
        <f t="shared" si="19"/>
        <v>0</v>
      </c>
      <c r="J88" s="27">
        <f t="shared" si="20"/>
        <v>0</v>
      </c>
      <c r="K88" s="27">
        <f t="shared" si="21"/>
        <v>0</v>
      </c>
      <c r="L88" s="27">
        <f t="shared" si="22"/>
        <v>0.1641317876652397</v>
      </c>
      <c r="M88" s="32">
        <f t="shared" si="23"/>
        <v>0</v>
      </c>
      <c r="N88" s="27">
        <f t="shared" si="24"/>
        <v>1777.1580062500004</v>
      </c>
      <c r="O88" s="27">
        <f t="shared" si="25"/>
        <v>0</v>
      </c>
      <c r="P88" s="27">
        <f t="shared" si="26"/>
        <v>0</v>
      </c>
      <c r="Q88" s="27">
        <f t="shared" si="27"/>
        <v>0</v>
      </c>
      <c r="R88" s="27">
        <f t="shared" si="28"/>
        <v>0</v>
      </c>
      <c r="S88" s="27">
        <f t="shared" si="29"/>
        <v>0.22935776008340597</v>
      </c>
      <c r="T88" s="32">
        <f t="shared" si="30"/>
        <v>0</v>
      </c>
      <c r="U88" s="10"/>
    </row>
    <row r="89" spans="1:21" x14ac:dyDescent="0.25">
      <c r="A89" s="10"/>
      <c r="B89" s="4">
        <f>IF(ISBLANK('INPUT | Operations'!$B94),"",COUNT('INPUT | Operations'!$B$12:$B93))</f>
        <v>82</v>
      </c>
      <c r="C89" s="27">
        <f>IF(ISNUMBER($B89),('INPUT | Operations'!$C93+'INPUT | Operations'!$C94)/2,"")</f>
        <v>68568.5</v>
      </c>
      <c r="D89" s="28">
        <f t="shared" si="16"/>
        <v>20.8996788</v>
      </c>
      <c r="E89" s="26">
        <f>IF(ISNUMBER($B89),'INPUT | Operations'!$B94-'INPUT | Operations'!$B93,"")</f>
        <v>1</v>
      </c>
      <c r="F89" s="32">
        <f>IF(ISNUMBER($B89),IF('INPUT | Operations'!$B94&lt;MainEngine_BurnTime,1,IF('INPUT | Operations'!$B93&lt;=MainEngine_BurnTime,(MainEngine_BurnTime-'INPUT | Operations'!$B93)/('INPUT | Operations'!$B94-'INPUT | Operations'!$B93),0))*'INPUT | Operations'!$D93*NumberOfMainEngines*NumberOfOps*$E89,"")</f>
        <v>1397.4</v>
      </c>
      <c r="G89" s="34">
        <f t="shared" si="17"/>
        <v>1271.7604166666667</v>
      </c>
      <c r="H89" s="27">
        <f t="shared" si="18"/>
        <v>0</v>
      </c>
      <c r="I89" s="27">
        <f t="shared" si="19"/>
        <v>0</v>
      </c>
      <c r="J89" s="27">
        <f t="shared" si="20"/>
        <v>0</v>
      </c>
      <c r="K89" s="27">
        <f t="shared" si="21"/>
        <v>0</v>
      </c>
      <c r="L89" s="27">
        <f t="shared" si="22"/>
        <v>0.14407678007575866</v>
      </c>
      <c r="M89" s="32">
        <f t="shared" si="23"/>
        <v>0</v>
      </c>
      <c r="N89" s="27">
        <f t="shared" si="24"/>
        <v>1777.1580062500004</v>
      </c>
      <c r="O89" s="27">
        <f t="shared" si="25"/>
        <v>0</v>
      </c>
      <c r="P89" s="27">
        <f t="shared" si="26"/>
        <v>0</v>
      </c>
      <c r="Q89" s="27">
        <f t="shared" si="27"/>
        <v>0</v>
      </c>
      <c r="R89" s="27">
        <f t="shared" si="28"/>
        <v>0</v>
      </c>
      <c r="S89" s="27">
        <f t="shared" si="29"/>
        <v>0.20133289247786515</v>
      </c>
      <c r="T89" s="32">
        <f t="shared" si="30"/>
        <v>0</v>
      </c>
      <c r="U89" s="10"/>
    </row>
    <row r="90" spans="1:21" x14ac:dyDescent="0.25">
      <c r="A90" s="10"/>
      <c r="B90" s="4">
        <f>IF(ISBLANK('INPUT | Operations'!$B95),"",COUNT('INPUT | Operations'!$B$12:$B94))</f>
        <v>83</v>
      </c>
      <c r="C90" s="27">
        <f>IF(ISNUMBER($B90),('INPUT | Operations'!$C94+'INPUT | Operations'!$C95)/2,"")</f>
        <v>70658</v>
      </c>
      <c r="D90" s="28">
        <f t="shared" si="16"/>
        <v>21.536558400000001</v>
      </c>
      <c r="E90" s="26">
        <f>IF(ISNUMBER($B90),'INPUT | Operations'!$B95-'INPUT | Operations'!$B94,"")</f>
        <v>1</v>
      </c>
      <c r="F90" s="32">
        <f>IF(ISNUMBER($B90),IF('INPUT | Operations'!$B95&lt;MainEngine_BurnTime,1,IF('INPUT | Operations'!$B94&lt;=MainEngine_BurnTime,(MainEngine_BurnTime-'INPUT | Operations'!$B94)/('INPUT | Operations'!$B95-'INPUT | Operations'!$B94),0))*'INPUT | Operations'!$D94*NumberOfMainEngines*NumberOfOps*$E90,"")</f>
        <v>1397.4</v>
      </c>
      <c r="G90" s="34">
        <f t="shared" si="17"/>
        <v>1271.7604166666667</v>
      </c>
      <c r="H90" s="27">
        <f t="shared" si="18"/>
        <v>0</v>
      </c>
      <c r="I90" s="27">
        <f t="shared" si="19"/>
        <v>0</v>
      </c>
      <c r="J90" s="27">
        <f t="shared" si="20"/>
        <v>0</v>
      </c>
      <c r="K90" s="27">
        <f t="shared" si="21"/>
        <v>0</v>
      </c>
      <c r="L90" s="27">
        <f t="shared" si="22"/>
        <v>0.12208989973580828</v>
      </c>
      <c r="M90" s="32">
        <f t="shared" si="23"/>
        <v>0</v>
      </c>
      <c r="N90" s="27">
        <f t="shared" si="24"/>
        <v>1777.1580062500004</v>
      </c>
      <c r="O90" s="27">
        <f t="shared" si="25"/>
        <v>0</v>
      </c>
      <c r="P90" s="27">
        <f t="shared" si="26"/>
        <v>0</v>
      </c>
      <c r="Q90" s="27">
        <f t="shared" si="27"/>
        <v>0</v>
      </c>
      <c r="R90" s="27">
        <f t="shared" si="28"/>
        <v>0</v>
      </c>
      <c r="S90" s="27">
        <f t="shared" si="29"/>
        <v>0.17060842589081848</v>
      </c>
      <c r="T90" s="32">
        <f t="shared" si="30"/>
        <v>0</v>
      </c>
      <c r="U90" s="10"/>
    </row>
    <row r="91" spans="1:21" x14ac:dyDescent="0.25">
      <c r="A91" s="10"/>
      <c r="B91" s="4">
        <f>IF(ISBLANK('INPUT | Operations'!$B96),"",COUNT('INPUT | Operations'!$B$12:$B95))</f>
        <v>84</v>
      </c>
      <c r="C91" s="27">
        <f>IF(ISNUMBER($B91),('INPUT | Operations'!$C95+'INPUT | Operations'!$C96)/2,"")</f>
        <v>73202</v>
      </c>
      <c r="D91" s="28">
        <f t="shared" si="16"/>
        <v>22.311969600000001</v>
      </c>
      <c r="E91" s="26">
        <f>IF(ISNUMBER($B91),'INPUT | Operations'!$B96-'INPUT | Operations'!$B95,"")</f>
        <v>1</v>
      </c>
      <c r="F91" s="32">
        <f>IF(ISNUMBER($B91),IF('INPUT | Operations'!$B96&lt;MainEngine_BurnTime,1,IF('INPUT | Operations'!$B95&lt;=MainEngine_BurnTime,(MainEngine_BurnTime-'INPUT | Operations'!$B95)/('INPUT | Operations'!$B96-'INPUT | Operations'!$B95),0))*'INPUT | Operations'!$D95*NumberOfMainEngines*NumberOfOps*$E91,"")</f>
        <v>1397.4</v>
      </c>
      <c r="G91" s="34">
        <f t="shared" si="17"/>
        <v>1271.7604166666667</v>
      </c>
      <c r="H91" s="27">
        <f t="shared" si="18"/>
        <v>0</v>
      </c>
      <c r="I91" s="27">
        <f t="shared" si="19"/>
        <v>0</v>
      </c>
      <c r="J91" s="27">
        <f t="shared" si="20"/>
        <v>0</v>
      </c>
      <c r="K91" s="27">
        <f t="shared" si="21"/>
        <v>0</v>
      </c>
      <c r="L91" s="27">
        <f t="shared" si="22"/>
        <v>9.9798259616068807E-2</v>
      </c>
      <c r="M91" s="32">
        <f t="shared" si="23"/>
        <v>0</v>
      </c>
      <c r="N91" s="27">
        <f t="shared" si="24"/>
        <v>1777.1580062500004</v>
      </c>
      <c r="O91" s="27">
        <f t="shared" si="25"/>
        <v>0</v>
      </c>
      <c r="P91" s="27">
        <f t="shared" si="26"/>
        <v>0</v>
      </c>
      <c r="Q91" s="27">
        <f t="shared" si="27"/>
        <v>0</v>
      </c>
      <c r="R91" s="27">
        <f t="shared" si="28"/>
        <v>0</v>
      </c>
      <c r="S91" s="27">
        <f t="shared" si="29"/>
        <v>0.13945808798749457</v>
      </c>
      <c r="T91" s="32">
        <f t="shared" si="30"/>
        <v>0</v>
      </c>
      <c r="U91" s="10"/>
    </row>
    <row r="92" spans="1:21" x14ac:dyDescent="0.25">
      <c r="A92" s="10"/>
      <c r="B92" s="4">
        <f>IF(ISBLANK('INPUT | Operations'!$B97),"",COUNT('INPUT | Operations'!$B$12:$B96))</f>
        <v>85</v>
      </c>
      <c r="C92" s="27">
        <f>IF(ISNUMBER($B92),('INPUT | Operations'!$C96+'INPUT | Operations'!$C97)/2,"")</f>
        <v>75351.5</v>
      </c>
      <c r="D92" s="28">
        <f t="shared" si="16"/>
        <v>22.9671372</v>
      </c>
      <c r="E92" s="26">
        <f>IF(ISNUMBER($B92),'INPUT | Operations'!$B97-'INPUT | Operations'!$B96,"")</f>
        <v>1</v>
      </c>
      <c r="F92" s="32">
        <f>IF(ISNUMBER($B92),IF('INPUT | Operations'!$B97&lt;MainEngine_BurnTime,1,IF('INPUT | Operations'!$B96&lt;=MainEngine_BurnTime,(MainEngine_BurnTime-'INPUT | Operations'!$B96)/('INPUT | Operations'!$B97-'INPUT | Operations'!$B96),0))*'INPUT | Operations'!$D96*NumberOfMainEngines*NumberOfOps*$E92,"")</f>
        <v>1397.4</v>
      </c>
      <c r="G92" s="34">
        <f t="shared" si="17"/>
        <v>1271.7604166666667</v>
      </c>
      <c r="H92" s="27">
        <f t="shared" si="18"/>
        <v>0</v>
      </c>
      <c r="I92" s="27">
        <f t="shared" si="19"/>
        <v>0</v>
      </c>
      <c r="J92" s="27">
        <f t="shared" si="20"/>
        <v>0</v>
      </c>
      <c r="K92" s="27">
        <f t="shared" si="21"/>
        <v>0</v>
      </c>
      <c r="L92" s="27">
        <f t="shared" si="22"/>
        <v>8.4167357543279281E-2</v>
      </c>
      <c r="M92" s="32">
        <f t="shared" si="23"/>
        <v>0</v>
      </c>
      <c r="N92" s="27">
        <f t="shared" si="24"/>
        <v>1777.1580062500004</v>
      </c>
      <c r="O92" s="27">
        <f t="shared" si="25"/>
        <v>0</v>
      </c>
      <c r="P92" s="27">
        <f t="shared" si="26"/>
        <v>0</v>
      </c>
      <c r="Q92" s="27">
        <f t="shared" si="27"/>
        <v>0</v>
      </c>
      <c r="R92" s="27">
        <f t="shared" si="28"/>
        <v>0</v>
      </c>
      <c r="S92" s="27">
        <f t="shared" si="29"/>
        <v>0.11761546543097848</v>
      </c>
      <c r="T92" s="32">
        <f t="shared" si="30"/>
        <v>0</v>
      </c>
      <c r="U92" s="10"/>
    </row>
    <row r="93" spans="1:21" x14ac:dyDescent="0.25">
      <c r="A93" s="10"/>
      <c r="B93" s="4">
        <f>IF(ISBLANK('INPUT | Operations'!$B98),"",COUNT('INPUT | Operations'!$B$12:$B97))</f>
        <v>86</v>
      </c>
      <c r="C93" s="27">
        <f>IF(ISNUMBER($B93),('INPUT | Operations'!$C97+'INPUT | Operations'!$C98)/2,"")</f>
        <v>77096.5</v>
      </c>
      <c r="D93" s="28">
        <f t="shared" si="16"/>
        <v>23.4990132</v>
      </c>
      <c r="E93" s="26">
        <f>IF(ISNUMBER($B93),'INPUT | Operations'!$B98-'INPUT | Operations'!$B97,"")</f>
        <v>1</v>
      </c>
      <c r="F93" s="32">
        <f>IF(ISNUMBER($B93),IF('INPUT | Operations'!$B98&lt;MainEngine_BurnTime,1,IF('INPUT | Operations'!$B97&lt;=MainEngine_BurnTime,(MainEngine_BurnTime-'INPUT | Operations'!$B97)/('INPUT | Operations'!$B98-'INPUT | Operations'!$B97),0))*'INPUT | Operations'!$D97*NumberOfMainEngines*NumberOfOps*$E93,"")</f>
        <v>1397.4</v>
      </c>
      <c r="G93" s="34">
        <f t="shared" si="17"/>
        <v>1271.7604166666667</v>
      </c>
      <c r="H93" s="27">
        <f t="shared" si="18"/>
        <v>0</v>
      </c>
      <c r="I93" s="27">
        <f t="shared" si="19"/>
        <v>0</v>
      </c>
      <c r="J93" s="27">
        <f t="shared" si="20"/>
        <v>0</v>
      </c>
      <c r="K93" s="27">
        <f t="shared" si="21"/>
        <v>0</v>
      </c>
      <c r="L93" s="27">
        <f t="shared" si="22"/>
        <v>7.3296980069667297E-2</v>
      </c>
      <c r="M93" s="32">
        <f t="shared" si="23"/>
        <v>0</v>
      </c>
      <c r="N93" s="27">
        <f t="shared" si="24"/>
        <v>1777.1580062500004</v>
      </c>
      <c r="O93" s="27">
        <f t="shared" si="25"/>
        <v>0</v>
      </c>
      <c r="P93" s="27">
        <f t="shared" si="26"/>
        <v>0</v>
      </c>
      <c r="Q93" s="27">
        <f t="shared" si="27"/>
        <v>0</v>
      </c>
      <c r="R93" s="27">
        <f t="shared" si="28"/>
        <v>0</v>
      </c>
      <c r="S93" s="27">
        <f t="shared" si="29"/>
        <v>0.10242519994935309</v>
      </c>
      <c r="T93" s="32">
        <f t="shared" si="30"/>
        <v>0</v>
      </c>
      <c r="U93" s="10"/>
    </row>
    <row r="94" spans="1:21" x14ac:dyDescent="0.25">
      <c r="A94" s="10"/>
      <c r="B94" s="4">
        <f>IF(ISBLANK('INPUT | Operations'!$B99),"",COUNT('INPUT | Operations'!$B$12:$B98))</f>
        <v>87</v>
      </c>
      <c r="C94" s="27">
        <f>IF(ISNUMBER($B94),('INPUT | Operations'!$C98+'INPUT | Operations'!$C99)/2,"")</f>
        <v>78860.5</v>
      </c>
      <c r="D94" s="28">
        <f t="shared" si="16"/>
        <v>24.036680400000002</v>
      </c>
      <c r="E94" s="26">
        <f>IF(ISNUMBER($B94),'INPUT | Operations'!$B99-'INPUT | Operations'!$B98,"")</f>
        <v>1</v>
      </c>
      <c r="F94" s="32">
        <f>IF(ISNUMBER($B94),IF('INPUT | Operations'!$B99&lt;MainEngine_BurnTime,1,IF('INPUT | Operations'!$B98&lt;=MainEngine_BurnTime,(MainEngine_BurnTime-'INPUT | Operations'!$B98)/('INPUT | Operations'!$B99-'INPUT | Operations'!$B98),0))*'INPUT | Operations'!$D98*NumberOfMainEngines*NumberOfOps*$E94,"")</f>
        <v>1397.4</v>
      </c>
      <c r="G94" s="34">
        <f t="shared" si="17"/>
        <v>1271.7604166666667</v>
      </c>
      <c r="H94" s="27">
        <f t="shared" si="18"/>
        <v>0</v>
      </c>
      <c r="I94" s="27">
        <f t="shared" si="19"/>
        <v>0</v>
      </c>
      <c r="J94" s="27">
        <f t="shared" si="20"/>
        <v>0</v>
      </c>
      <c r="K94" s="27">
        <f t="shared" si="21"/>
        <v>0</v>
      </c>
      <c r="L94" s="27">
        <f t="shared" si="22"/>
        <v>6.3734494852014031E-2</v>
      </c>
      <c r="M94" s="32">
        <f t="shared" si="23"/>
        <v>0</v>
      </c>
      <c r="N94" s="27">
        <f t="shared" si="24"/>
        <v>1777.1580062500004</v>
      </c>
      <c r="O94" s="27">
        <f t="shared" si="25"/>
        <v>0</v>
      </c>
      <c r="P94" s="27">
        <f t="shared" si="26"/>
        <v>0</v>
      </c>
      <c r="Q94" s="27">
        <f t="shared" si="27"/>
        <v>0</v>
      </c>
      <c r="R94" s="27">
        <f t="shared" si="28"/>
        <v>0</v>
      </c>
      <c r="S94" s="27">
        <f t="shared" si="29"/>
        <v>8.9062583106204421E-2</v>
      </c>
      <c r="T94" s="32">
        <f t="shared" si="30"/>
        <v>0</v>
      </c>
      <c r="U94" s="10"/>
    </row>
    <row r="95" spans="1:21" x14ac:dyDescent="0.25">
      <c r="A95" s="10"/>
      <c r="B95" s="4">
        <f>IF(ISBLANK('INPUT | Operations'!$B100),"",COUNT('INPUT | Operations'!$B$12:$B99))</f>
        <v>88</v>
      </c>
      <c r="C95" s="27">
        <f>IF(ISNUMBER($B95),('INPUT | Operations'!$C99+'INPUT | Operations'!$C100)/2,"")</f>
        <v>80643</v>
      </c>
      <c r="D95" s="28">
        <f t="shared" si="16"/>
        <v>24.579986400000003</v>
      </c>
      <c r="E95" s="26">
        <f>IF(ISNUMBER($B95),'INPUT | Operations'!$B100-'INPUT | Operations'!$B99,"")</f>
        <v>1</v>
      </c>
      <c r="F95" s="32">
        <f>IF(ISNUMBER($B95),IF('INPUT | Operations'!$B100&lt;MainEngine_BurnTime,1,IF('INPUT | Operations'!$B99&lt;=MainEngine_BurnTime,(MainEngine_BurnTime-'INPUT | Operations'!$B99)/('INPUT | Operations'!$B100-'INPUT | Operations'!$B99),0))*'INPUT | Operations'!$D99*NumberOfMainEngines*NumberOfOps*$E95,"")</f>
        <v>1397.4</v>
      </c>
      <c r="G95" s="34">
        <f t="shared" si="17"/>
        <v>1271.7604166666667</v>
      </c>
      <c r="H95" s="27">
        <f t="shared" si="18"/>
        <v>0</v>
      </c>
      <c r="I95" s="27">
        <f t="shared" si="19"/>
        <v>0</v>
      </c>
      <c r="J95" s="27">
        <f t="shared" si="20"/>
        <v>0</v>
      </c>
      <c r="K95" s="27">
        <f t="shared" si="21"/>
        <v>0</v>
      </c>
      <c r="L95" s="27">
        <f t="shared" si="22"/>
        <v>5.5338362075891233E-2</v>
      </c>
      <c r="M95" s="32">
        <f t="shared" si="23"/>
        <v>0</v>
      </c>
      <c r="N95" s="27">
        <f t="shared" si="24"/>
        <v>1777.1580062500004</v>
      </c>
      <c r="O95" s="27">
        <f t="shared" si="25"/>
        <v>0</v>
      </c>
      <c r="P95" s="27">
        <f t="shared" si="26"/>
        <v>0</v>
      </c>
      <c r="Q95" s="27">
        <f t="shared" si="27"/>
        <v>0</v>
      </c>
      <c r="R95" s="27">
        <f t="shared" si="28"/>
        <v>0</v>
      </c>
      <c r="S95" s="27">
        <f t="shared" si="29"/>
        <v>7.7329827164850415E-2</v>
      </c>
      <c r="T95" s="32">
        <f t="shared" si="30"/>
        <v>0</v>
      </c>
      <c r="U95" s="10"/>
    </row>
    <row r="96" spans="1:21" x14ac:dyDescent="0.25">
      <c r="A96" s="10"/>
      <c r="B96" s="4">
        <f>IF(ISBLANK('INPUT | Operations'!$B101),"",COUNT('INPUT | Operations'!$B$12:$B100))</f>
        <v>89</v>
      </c>
      <c r="C96" s="27">
        <f>IF(ISNUMBER($B96),('INPUT | Operations'!$C100+'INPUT | Operations'!$C101)/2,"")</f>
        <v>82443.5</v>
      </c>
      <c r="D96" s="28">
        <f t="shared" si="16"/>
        <v>25.128778799999999</v>
      </c>
      <c r="E96" s="26">
        <f>IF(ISNUMBER($B96),'INPUT | Operations'!$B101-'INPUT | Operations'!$B100,"")</f>
        <v>1</v>
      </c>
      <c r="F96" s="32">
        <f>IF(ISNUMBER($B96),IF('INPUT | Operations'!$B101&lt;MainEngine_BurnTime,1,IF('INPUT | Operations'!$B100&lt;=MainEngine_BurnTime,(MainEngine_BurnTime-'INPUT | Operations'!$B100)/('INPUT | Operations'!$B101-'INPUT | Operations'!$B100),0))*'INPUT | Operations'!$D100*NumberOfMainEngines*NumberOfOps*$E96,"")</f>
        <v>1397.4</v>
      </c>
      <c r="G96" s="34">
        <f t="shared" si="17"/>
        <v>1271.7604166666667</v>
      </c>
      <c r="H96" s="27">
        <f t="shared" si="18"/>
        <v>0</v>
      </c>
      <c r="I96" s="27">
        <f t="shared" si="19"/>
        <v>0</v>
      </c>
      <c r="J96" s="27">
        <f t="shared" si="20"/>
        <v>0</v>
      </c>
      <c r="K96" s="27">
        <f t="shared" si="21"/>
        <v>0</v>
      </c>
      <c r="L96" s="27">
        <f t="shared" si="22"/>
        <v>4.7979812640244389E-2</v>
      </c>
      <c r="M96" s="32">
        <f t="shared" si="23"/>
        <v>0</v>
      </c>
      <c r="N96" s="27">
        <f t="shared" si="24"/>
        <v>1777.1580062500004</v>
      </c>
      <c r="O96" s="27">
        <f t="shared" si="25"/>
        <v>0</v>
      </c>
      <c r="P96" s="27">
        <f t="shared" si="26"/>
        <v>0</v>
      </c>
      <c r="Q96" s="27">
        <f t="shared" si="27"/>
        <v>0</v>
      </c>
      <c r="R96" s="27">
        <f t="shared" si="28"/>
        <v>0</v>
      </c>
      <c r="S96" s="27">
        <f t="shared" si="29"/>
        <v>6.7046990183477512E-2</v>
      </c>
      <c r="T96" s="32">
        <f t="shared" si="30"/>
        <v>0</v>
      </c>
      <c r="U96" s="10"/>
    </row>
    <row r="97" spans="1:21" x14ac:dyDescent="0.25">
      <c r="A97" s="10"/>
      <c r="B97" s="4">
        <f>IF(ISBLANK('INPUT | Operations'!$B102),"",COUNT('INPUT | Operations'!$B$12:$B101))</f>
        <v>90</v>
      </c>
      <c r="C97" s="27">
        <f>IF(ISNUMBER($B97),('INPUT | Operations'!$C101+'INPUT | Operations'!$C102)/2,"")</f>
        <v>84262</v>
      </c>
      <c r="D97" s="28">
        <f t="shared" si="16"/>
        <v>25.683057600000001</v>
      </c>
      <c r="E97" s="26">
        <f>IF(ISNUMBER($B97),'INPUT | Operations'!$B102-'INPUT | Operations'!$B101,"")</f>
        <v>1</v>
      </c>
      <c r="F97" s="32">
        <f>IF(ISNUMBER($B97),IF('INPUT | Operations'!$B102&lt;MainEngine_BurnTime,1,IF('INPUT | Operations'!$B101&lt;=MainEngine_BurnTime,(MainEngine_BurnTime-'INPUT | Operations'!$B101)/('INPUT | Operations'!$B102-'INPUT | Operations'!$B101),0))*'INPUT | Operations'!$D101*NumberOfMainEngines*NumberOfOps*$E97,"")</f>
        <v>1397.4</v>
      </c>
      <c r="G97" s="34">
        <f t="shared" si="17"/>
        <v>1271.7604166666667</v>
      </c>
      <c r="H97" s="27">
        <f t="shared" si="18"/>
        <v>0</v>
      </c>
      <c r="I97" s="27">
        <f t="shared" si="19"/>
        <v>0</v>
      </c>
      <c r="J97" s="27">
        <f t="shared" si="20"/>
        <v>0</v>
      </c>
      <c r="K97" s="27">
        <f t="shared" si="21"/>
        <v>0</v>
      </c>
      <c r="L97" s="27">
        <f t="shared" si="22"/>
        <v>4.1540458853401255E-2</v>
      </c>
      <c r="M97" s="32">
        <f t="shared" si="23"/>
        <v>0</v>
      </c>
      <c r="N97" s="27">
        <f t="shared" si="24"/>
        <v>1777.1580062500004</v>
      </c>
      <c r="O97" s="27">
        <f t="shared" si="25"/>
        <v>0</v>
      </c>
      <c r="P97" s="27">
        <f t="shared" si="26"/>
        <v>0</v>
      </c>
      <c r="Q97" s="27">
        <f t="shared" si="27"/>
        <v>0</v>
      </c>
      <c r="R97" s="27">
        <f t="shared" si="28"/>
        <v>0</v>
      </c>
      <c r="S97" s="27">
        <f t="shared" si="29"/>
        <v>5.8048637201742921E-2</v>
      </c>
      <c r="T97" s="32">
        <f t="shared" si="30"/>
        <v>0</v>
      </c>
      <c r="U97" s="10"/>
    </row>
    <row r="98" spans="1:21" x14ac:dyDescent="0.25">
      <c r="A98" s="10"/>
      <c r="B98" s="4">
        <f>IF(ISBLANK('INPUT | Operations'!$B103),"",COUNT('INPUT | Operations'!$B$12:$B102))</f>
        <v>91</v>
      </c>
      <c r="C98" s="27">
        <f>IF(ISNUMBER($B98),('INPUT | Operations'!$C102+'INPUT | Operations'!$C103)/2,"")</f>
        <v>86098</v>
      </c>
      <c r="D98" s="28">
        <f t="shared" si="16"/>
        <v>26.242670400000002</v>
      </c>
      <c r="E98" s="26">
        <f>IF(ISNUMBER($B98),'INPUT | Operations'!$B103-'INPUT | Operations'!$B102,"")</f>
        <v>1</v>
      </c>
      <c r="F98" s="32">
        <f>IF(ISNUMBER($B98),IF('INPUT | Operations'!$B103&lt;MainEngine_BurnTime,1,IF('INPUT | Operations'!$B102&lt;=MainEngine_BurnTime,(MainEngine_BurnTime-'INPUT | Operations'!$B102)/('INPUT | Operations'!$B103-'INPUT | Operations'!$B102),0))*'INPUT | Operations'!$D102*NumberOfMainEngines*NumberOfOps*$E98,"")</f>
        <v>1397.4</v>
      </c>
      <c r="G98" s="34">
        <f t="shared" si="17"/>
        <v>1271.7604166666667</v>
      </c>
      <c r="H98" s="27">
        <f t="shared" si="18"/>
        <v>0</v>
      </c>
      <c r="I98" s="27">
        <f t="shared" si="19"/>
        <v>0</v>
      </c>
      <c r="J98" s="27">
        <f t="shared" si="20"/>
        <v>0</v>
      </c>
      <c r="K98" s="27">
        <f t="shared" si="21"/>
        <v>0</v>
      </c>
      <c r="L98" s="27">
        <f t="shared" si="22"/>
        <v>3.5915484888881528E-2</v>
      </c>
      <c r="M98" s="32">
        <f t="shared" si="23"/>
        <v>0</v>
      </c>
      <c r="N98" s="27">
        <f t="shared" si="24"/>
        <v>1777.1580062500004</v>
      </c>
      <c r="O98" s="27">
        <f t="shared" si="25"/>
        <v>0</v>
      </c>
      <c r="P98" s="27">
        <f t="shared" si="26"/>
        <v>0</v>
      </c>
      <c r="Q98" s="27">
        <f t="shared" si="27"/>
        <v>0</v>
      </c>
      <c r="R98" s="27">
        <f t="shared" si="28"/>
        <v>0</v>
      </c>
      <c r="S98" s="27">
        <f t="shared" si="29"/>
        <v>5.0188298583723055E-2</v>
      </c>
      <c r="T98" s="32">
        <f t="shared" si="30"/>
        <v>0</v>
      </c>
      <c r="U98" s="10"/>
    </row>
    <row r="99" spans="1:21" x14ac:dyDescent="0.25">
      <c r="A99" s="10"/>
      <c r="B99" s="4">
        <f>IF(ISBLANK('INPUT | Operations'!$B104),"",COUNT('INPUT | Operations'!$B$12:$B103))</f>
        <v>92</v>
      </c>
      <c r="C99" s="27">
        <f>IF(ISNUMBER($B99),('INPUT | Operations'!$C103+'INPUT | Operations'!$C104)/2,"")</f>
        <v>87951</v>
      </c>
      <c r="D99" s="28">
        <f t="shared" si="16"/>
        <v>26.807464800000002</v>
      </c>
      <c r="E99" s="26">
        <f>IF(ISNUMBER($B99),'INPUT | Operations'!$B104-'INPUT | Operations'!$B103,"")</f>
        <v>1</v>
      </c>
      <c r="F99" s="32">
        <f>IF(ISNUMBER($B99),IF('INPUT | Operations'!$B104&lt;MainEngine_BurnTime,1,IF('INPUT | Operations'!$B103&lt;=MainEngine_BurnTime,(MainEngine_BurnTime-'INPUT | Operations'!$B103)/('INPUT | Operations'!$B104-'INPUT | Operations'!$B103),0))*'INPUT | Operations'!$D103*NumberOfMainEngines*NumberOfOps*$E99,"")</f>
        <v>1397.4</v>
      </c>
      <c r="G99" s="34">
        <f t="shared" si="17"/>
        <v>1271.7604166666667</v>
      </c>
      <c r="H99" s="27">
        <f t="shared" si="18"/>
        <v>0</v>
      </c>
      <c r="I99" s="27">
        <f t="shared" si="19"/>
        <v>0</v>
      </c>
      <c r="J99" s="27">
        <f t="shared" si="20"/>
        <v>0</v>
      </c>
      <c r="K99" s="27">
        <f t="shared" si="21"/>
        <v>0</v>
      </c>
      <c r="L99" s="27">
        <f t="shared" si="22"/>
        <v>3.1010380164347654E-2</v>
      </c>
      <c r="M99" s="32">
        <f t="shared" si="23"/>
        <v>0</v>
      </c>
      <c r="N99" s="27">
        <f t="shared" si="24"/>
        <v>1777.1580062500004</v>
      </c>
      <c r="O99" s="27">
        <f t="shared" si="25"/>
        <v>0</v>
      </c>
      <c r="P99" s="27">
        <f t="shared" si="26"/>
        <v>0</v>
      </c>
      <c r="Q99" s="27">
        <f t="shared" si="27"/>
        <v>0</v>
      </c>
      <c r="R99" s="27">
        <f t="shared" si="28"/>
        <v>0</v>
      </c>
      <c r="S99" s="27">
        <f t="shared" si="29"/>
        <v>4.3333905241659414E-2</v>
      </c>
      <c r="T99" s="32">
        <f t="shared" si="30"/>
        <v>0</v>
      </c>
      <c r="U99" s="10"/>
    </row>
    <row r="100" spans="1:21" x14ac:dyDescent="0.25">
      <c r="A100" s="10"/>
      <c r="B100" s="4">
        <f>IF(ISBLANK('INPUT | Operations'!$B105),"",COUNT('INPUT | Operations'!$B$12:$B104))</f>
        <v>93</v>
      </c>
      <c r="C100" s="27">
        <f>IF(ISNUMBER($B100),('INPUT | Operations'!$C104+'INPUT | Operations'!$C105)/2,"")</f>
        <v>89822</v>
      </c>
      <c r="D100" s="28">
        <f t="shared" si="16"/>
        <v>27.377745600000001</v>
      </c>
      <c r="E100" s="26">
        <f>IF(ISNUMBER($B100),'INPUT | Operations'!$B105-'INPUT | Operations'!$B104,"")</f>
        <v>1</v>
      </c>
      <c r="F100" s="32">
        <f>IF(ISNUMBER($B100),IF('INPUT | Operations'!$B105&lt;MainEngine_BurnTime,1,IF('INPUT | Operations'!$B104&lt;=MainEngine_BurnTime,(MainEngine_BurnTime-'INPUT | Operations'!$B104)/('INPUT | Operations'!$B105-'INPUT | Operations'!$B104),0))*'INPUT | Operations'!$D104*NumberOfMainEngines*NumberOfOps*$E100,"")</f>
        <v>1397.4</v>
      </c>
      <c r="G100" s="34">
        <f t="shared" si="17"/>
        <v>1271.7604166666667</v>
      </c>
      <c r="H100" s="27">
        <f t="shared" si="18"/>
        <v>0</v>
      </c>
      <c r="I100" s="27">
        <f t="shared" si="19"/>
        <v>0</v>
      </c>
      <c r="J100" s="27">
        <f t="shared" si="20"/>
        <v>0</v>
      </c>
      <c r="K100" s="27">
        <f t="shared" si="21"/>
        <v>0</v>
      </c>
      <c r="L100" s="27">
        <f t="shared" si="22"/>
        <v>2.6737016324071831E-2</v>
      </c>
      <c r="M100" s="32">
        <f t="shared" si="23"/>
        <v>0</v>
      </c>
      <c r="N100" s="27">
        <f t="shared" si="24"/>
        <v>1777.1580062500004</v>
      </c>
      <c r="O100" s="27">
        <f t="shared" si="25"/>
        <v>0</v>
      </c>
      <c r="P100" s="27">
        <f t="shared" si="26"/>
        <v>0</v>
      </c>
      <c r="Q100" s="27">
        <f t="shared" si="27"/>
        <v>0</v>
      </c>
      <c r="R100" s="27">
        <f t="shared" si="28"/>
        <v>0</v>
      </c>
      <c r="S100" s="27">
        <f t="shared" si="29"/>
        <v>3.736230661125798E-2</v>
      </c>
      <c r="T100" s="32">
        <f t="shared" si="30"/>
        <v>0</v>
      </c>
      <c r="U100" s="10"/>
    </row>
    <row r="101" spans="1:21" x14ac:dyDescent="0.25">
      <c r="A101" s="10"/>
      <c r="B101" s="4">
        <f>IF(ISBLANK('INPUT | Operations'!$B106),"",COUNT('INPUT | Operations'!$B$12:$B105))</f>
        <v>94</v>
      </c>
      <c r="C101" s="27">
        <f>IF(ISNUMBER($B101),('INPUT | Operations'!$C105+'INPUT | Operations'!$C106)/2,"")</f>
        <v>91710</v>
      </c>
      <c r="D101" s="28">
        <f t="shared" si="16"/>
        <v>27.953208000000004</v>
      </c>
      <c r="E101" s="26">
        <f>IF(ISNUMBER($B101),'INPUT | Operations'!$B106-'INPUT | Operations'!$B105,"")</f>
        <v>1</v>
      </c>
      <c r="F101" s="32">
        <f>IF(ISNUMBER($B101),IF('INPUT | Operations'!$B106&lt;MainEngine_BurnTime,1,IF('INPUT | Operations'!$B105&lt;=MainEngine_BurnTime,(MainEngine_BurnTime-'INPUT | Operations'!$B105)/('INPUT | Operations'!$B106-'INPUT | Operations'!$B105),0))*'INPUT | Operations'!$D105*NumberOfMainEngines*NumberOfOps*$E101,"")</f>
        <v>1397.4</v>
      </c>
      <c r="G101" s="34">
        <f t="shared" si="17"/>
        <v>1271.7604166666667</v>
      </c>
      <c r="H101" s="27">
        <f t="shared" si="18"/>
        <v>0</v>
      </c>
      <c r="I101" s="27">
        <f t="shared" si="19"/>
        <v>0</v>
      </c>
      <c r="J101" s="27">
        <f t="shared" si="20"/>
        <v>0</v>
      </c>
      <c r="K101" s="27">
        <f t="shared" si="21"/>
        <v>0</v>
      </c>
      <c r="L101" s="27">
        <f t="shared" si="22"/>
        <v>2.3021504570872032E-2</v>
      </c>
      <c r="M101" s="32">
        <f t="shared" si="23"/>
        <v>0</v>
      </c>
      <c r="N101" s="27">
        <f t="shared" si="24"/>
        <v>1777.1580062500004</v>
      </c>
      <c r="O101" s="27">
        <f t="shared" si="25"/>
        <v>0</v>
      </c>
      <c r="P101" s="27">
        <f t="shared" si="26"/>
        <v>0</v>
      </c>
      <c r="Q101" s="27">
        <f t="shared" si="27"/>
        <v>0</v>
      </c>
      <c r="R101" s="27">
        <f t="shared" si="28"/>
        <v>0</v>
      </c>
      <c r="S101" s="27">
        <f t="shared" si="29"/>
        <v>3.2170250487336578E-2</v>
      </c>
      <c r="T101" s="32">
        <f t="shared" si="30"/>
        <v>0</v>
      </c>
      <c r="U101" s="10"/>
    </row>
    <row r="102" spans="1:21" x14ac:dyDescent="0.25">
      <c r="A102" s="10"/>
      <c r="B102" s="4">
        <f>IF(ISBLANK('INPUT | Operations'!$B107),"",COUNT('INPUT | Operations'!$B$12:$B106))</f>
        <v>95</v>
      </c>
      <c r="C102" s="27">
        <f>IF(ISNUMBER($B102),('INPUT | Operations'!$C106+'INPUT | Operations'!$C107)/2,"")</f>
        <v>93614.5</v>
      </c>
      <c r="D102" s="28">
        <f t="shared" si="16"/>
        <v>28.533699599999998</v>
      </c>
      <c r="E102" s="26">
        <f>IF(ISNUMBER($B102),'INPUT | Operations'!$B107-'INPUT | Operations'!$B106,"")</f>
        <v>1</v>
      </c>
      <c r="F102" s="32">
        <f>IF(ISNUMBER($B102),IF('INPUT | Operations'!$B107&lt;MainEngine_BurnTime,1,IF('INPUT | Operations'!$B106&lt;=MainEngine_BurnTime,(MainEngine_BurnTime-'INPUT | Operations'!$B106)/('INPUT | Operations'!$B107-'INPUT | Operations'!$B106),0))*'INPUT | Operations'!$D106*NumberOfMainEngines*NumberOfOps*$E102,"")</f>
        <v>1397.4</v>
      </c>
      <c r="G102" s="34">
        <f t="shared" si="17"/>
        <v>1271.7604166666667</v>
      </c>
      <c r="H102" s="27">
        <f t="shared" si="18"/>
        <v>0</v>
      </c>
      <c r="I102" s="27">
        <f t="shared" si="19"/>
        <v>0</v>
      </c>
      <c r="J102" s="27">
        <f t="shared" si="20"/>
        <v>0</v>
      </c>
      <c r="K102" s="27">
        <f t="shared" si="21"/>
        <v>0</v>
      </c>
      <c r="L102" s="27">
        <f t="shared" si="22"/>
        <v>1.979641665790309E-2</v>
      </c>
      <c r="M102" s="32">
        <f t="shared" si="23"/>
        <v>0</v>
      </c>
      <c r="N102" s="27">
        <f t="shared" si="24"/>
        <v>1777.1580062500004</v>
      </c>
      <c r="O102" s="27">
        <f t="shared" si="25"/>
        <v>0</v>
      </c>
      <c r="P102" s="27">
        <f t="shared" si="26"/>
        <v>0</v>
      </c>
      <c r="Q102" s="27">
        <f t="shared" si="27"/>
        <v>0</v>
      </c>
      <c r="R102" s="27">
        <f t="shared" si="28"/>
        <v>0</v>
      </c>
      <c r="S102" s="27">
        <f t="shared" si="29"/>
        <v>2.7663512637753778E-2</v>
      </c>
      <c r="T102" s="32">
        <f t="shared" si="30"/>
        <v>0</v>
      </c>
      <c r="U102" s="10"/>
    </row>
    <row r="103" spans="1:21" x14ac:dyDescent="0.25">
      <c r="A103" s="10"/>
      <c r="B103" s="4">
        <f>IF(ISBLANK('INPUT | Operations'!$B108),"",COUNT('INPUT | Operations'!$B$12:$B107))</f>
        <v>96</v>
      </c>
      <c r="C103" s="27">
        <f>IF(ISNUMBER($B103),('INPUT | Operations'!$C107+'INPUT | Operations'!$C108)/2,"")</f>
        <v>95535</v>
      </c>
      <c r="D103" s="28">
        <f t="shared" si="16"/>
        <v>29.119068000000002</v>
      </c>
      <c r="E103" s="26">
        <f>IF(ISNUMBER($B103),'INPUT | Operations'!$B108-'INPUT | Operations'!$B107,"")</f>
        <v>1</v>
      </c>
      <c r="F103" s="32">
        <f>IF(ISNUMBER($B103),IF('INPUT | Operations'!$B108&lt;MainEngine_BurnTime,1,IF('INPUT | Operations'!$B107&lt;=MainEngine_BurnTime,(MainEngine_BurnTime-'INPUT | Operations'!$B107)/('INPUT | Operations'!$B108-'INPUT | Operations'!$B107),0))*'INPUT | Operations'!$D107*NumberOfMainEngines*NumberOfOps*$E103,"")</f>
        <v>1397.4</v>
      </c>
      <c r="G103" s="34">
        <f t="shared" si="17"/>
        <v>1271.7604166666667</v>
      </c>
      <c r="H103" s="27">
        <f t="shared" si="18"/>
        <v>0</v>
      </c>
      <c r="I103" s="27">
        <f t="shared" si="19"/>
        <v>0</v>
      </c>
      <c r="J103" s="27">
        <f t="shared" si="20"/>
        <v>0</v>
      </c>
      <c r="K103" s="27">
        <f t="shared" si="21"/>
        <v>0</v>
      </c>
      <c r="L103" s="27">
        <f t="shared" si="22"/>
        <v>1.7001560950330116E-2</v>
      </c>
      <c r="M103" s="32">
        <f t="shared" si="23"/>
        <v>0</v>
      </c>
      <c r="N103" s="27">
        <f t="shared" si="24"/>
        <v>1777.1580062500004</v>
      </c>
      <c r="O103" s="27">
        <f t="shared" si="25"/>
        <v>0</v>
      </c>
      <c r="P103" s="27">
        <f t="shared" si="26"/>
        <v>0</v>
      </c>
      <c r="Q103" s="27">
        <f t="shared" si="27"/>
        <v>0</v>
      </c>
      <c r="R103" s="27">
        <f t="shared" si="28"/>
        <v>0</v>
      </c>
      <c r="S103" s="27">
        <f t="shared" si="29"/>
        <v>2.3757981271991305E-2</v>
      </c>
      <c r="T103" s="32">
        <f t="shared" si="30"/>
        <v>0</v>
      </c>
      <c r="U103" s="10"/>
    </row>
    <row r="104" spans="1:21" x14ac:dyDescent="0.25">
      <c r="A104" s="10"/>
      <c r="B104" s="4">
        <f>IF(ISBLANK('INPUT | Operations'!$B109),"",COUNT('INPUT | Operations'!$B$12:$B108))</f>
        <v>97</v>
      </c>
      <c r="C104" s="27">
        <f>IF(ISNUMBER($B104),('INPUT | Operations'!$C108+'INPUT | Operations'!$C109)/2,"")</f>
        <v>97471.5</v>
      </c>
      <c r="D104" s="28">
        <f t="shared" si="16"/>
        <v>29.7093132</v>
      </c>
      <c r="E104" s="26">
        <f>IF(ISNUMBER($B104),'INPUT | Operations'!$B109-'INPUT | Operations'!$B108,"")</f>
        <v>1</v>
      </c>
      <c r="F104" s="32">
        <f>IF(ISNUMBER($B104),IF('INPUT | Operations'!$B109&lt;MainEngine_BurnTime,1,IF('INPUT | Operations'!$B108&lt;=MainEngine_BurnTime,(MainEngine_BurnTime-'INPUT | Operations'!$B108)/('INPUT | Operations'!$B109-'INPUT | Operations'!$B108),0))*'INPUT | Operations'!$D108*NumberOfMainEngines*NumberOfOps*$E104,"")</f>
        <v>1397.4</v>
      </c>
      <c r="G104" s="34">
        <f t="shared" si="17"/>
        <v>1271.7604166666667</v>
      </c>
      <c r="H104" s="27">
        <f t="shared" si="18"/>
        <v>0</v>
      </c>
      <c r="I104" s="27">
        <f t="shared" si="19"/>
        <v>0</v>
      </c>
      <c r="J104" s="27">
        <f t="shared" si="20"/>
        <v>0</v>
      </c>
      <c r="K104" s="27">
        <f t="shared" si="21"/>
        <v>0</v>
      </c>
      <c r="L104" s="27">
        <f t="shared" si="22"/>
        <v>1.4582780406715115E-2</v>
      </c>
      <c r="M104" s="32">
        <f t="shared" si="23"/>
        <v>0</v>
      </c>
      <c r="N104" s="27">
        <f t="shared" si="24"/>
        <v>1777.1580062500004</v>
      </c>
      <c r="O104" s="27">
        <f t="shared" si="25"/>
        <v>0</v>
      </c>
      <c r="P104" s="27">
        <f t="shared" si="26"/>
        <v>0</v>
      </c>
      <c r="Q104" s="27">
        <f t="shared" si="27"/>
        <v>0</v>
      </c>
      <c r="R104" s="27">
        <f t="shared" si="28"/>
        <v>0</v>
      </c>
      <c r="S104" s="27">
        <f t="shared" si="29"/>
        <v>2.03779773403437E-2</v>
      </c>
      <c r="T104" s="32">
        <f t="shared" si="30"/>
        <v>0</v>
      </c>
      <c r="U104" s="10"/>
    </row>
    <row r="105" spans="1:21" x14ac:dyDescent="0.25">
      <c r="A105" s="10"/>
      <c r="B105" s="4">
        <f>IF(ISBLANK('INPUT | Operations'!$B110),"",COUNT('INPUT | Operations'!$B$12:$B109))</f>
        <v>98</v>
      </c>
      <c r="C105" s="27">
        <f>IF(ISNUMBER($B105),('INPUT | Operations'!$C109+'INPUT | Operations'!$C110)/2,"")</f>
        <v>99423.5</v>
      </c>
      <c r="D105" s="28">
        <f t="shared" si="16"/>
        <v>30.304282799999999</v>
      </c>
      <c r="E105" s="26">
        <f>IF(ISNUMBER($B105),'INPUT | Operations'!$B110-'INPUT | Operations'!$B109,"")</f>
        <v>1</v>
      </c>
      <c r="F105" s="32">
        <f>IF(ISNUMBER($B105),IF('INPUT | Operations'!$B110&lt;MainEngine_BurnTime,1,IF('INPUT | Operations'!$B109&lt;=MainEngine_BurnTime,(MainEngine_BurnTime-'INPUT | Operations'!$B109)/('INPUT | Operations'!$B110-'INPUT | Operations'!$B109),0))*'INPUT | Operations'!$D109*NumberOfMainEngines*NumberOfOps*$E105,"")</f>
        <v>1397.4</v>
      </c>
      <c r="G105" s="34">
        <f t="shared" si="17"/>
        <v>1271.7604166666667</v>
      </c>
      <c r="H105" s="27">
        <f t="shared" si="18"/>
        <v>0</v>
      </c>
      <c r="I105" s="27">
        <f t="shared" si="19"/>
        <v>0</v>
      </c>
      <c r="J105" s="27">
        <f t="shared" si="20"/>
        <v>0</v>
      </c>
      <c r="K105" s="27">
        <f t="shared" si="21"/>
        <v>0</v>
      </c>
      <c r="L105" s="27">
        <f t="shared" si="22"/>
        <v>1.2492760449008268E-2</v>
      </c>
      <c r="M105" s="32">
        <f t="shared" si="23"/>
        <v>0</v>
      </c>
      <c r="N105" s="27">
        <f t="shared" si="24"/>
        <v>1777.1580062500004</v>
      </c>
      <c r="O105" s="27">
        <f t="shared" si="25"/>
        <v>0</v>
      </c>
      <c r="P105" s="27">
        <f t="shared" si="26"/>
        <v>0</v>
      </c>
      <c r="Q105" s="27">
        <f t="shared" si="27"/>
        <v>0</v>
      </c>
      <c r="R105" s="27">
        <f t="shared" si="28"/>
        <v>0</v>
      </c>
      <c r="S105" s="27">
        <f t="shared" si="29"/>
        <v>1.7457383451444156E-2</v>
      </c>
      <c r="T105" s="32">
        <f t="shared" si="30"/>
        <v>0</v>
      </c>
      <c r="U105" s="10"/>
    </row>
    <row r="106" spans="1:21" x14ac:dyDescent="0.25">
      <c r="A106" s="10"/>
      <c r="B106" s="4">
        <f>IF(ISBLANK('INPUT | Operations'!$B111),"",COUNT('INPUT | Operations'!$B$12:$B110))</f>
        <v>99</v>
      </c>
      <c r="C106" s="27">
        <f>IF(ISNUMBER($B106),('INPUT | Operations'!$C110+'INPUT | Operations'!$C111)/2,"")</f>
        <v>101390.5</v>
      </c>
      <c r="D106" s="28">
        <f t="shared" si="16"/>
        <v>30.903824400000001</v>
      </c>
      <c r="E106" s="26">
        <f>IF(ISNUMBER($B106),'INPUT | Operations'!$B111-'INPUT | Operations'!$B110,"")</f>
        <v>1</v>
      </c>
      <c r="F106" s="32">
        <f>IF(ISNUMBER($B106),IF('INPUT | Operations'!$B111&lt;MainEngine_BurnTime,1,IF('INPUT | Operations'!$B110&lt;=MainEngine_BurnTime,(MainEngine_BurnTime-'INPUT | Operations'!$B110)/('INPUT | Operations'!$B111-'INPUT | Operations'!$B110),0))*'INPUT | Operations'!$D110*NumberOfMainEngines*NumberOfOps*$E106,"")</f>
        <v>1397.4</v>
      </c>
      <c r="G106" s="34">
        <f t="shared" si="17"/>
        <v>1271.7604166666667</v>
      </c>
      <c r="H106" s="27">
        <f t="shared" si="18"/>
        <v>0</v>
      </c>
      <c r="I106" s="27">
        <f t="shared" si="19"/>
        <v>0</v>
      </c>
      <c r="J106" s="27">
        <f t="shared" si="20"/>
        <v>0</v>
      </c>
      <c r="K106" s="27">
        <f t="shared" si="21"/>
        <v>0</v>
      </c>
      <c r="L106" s="27">
        <f t="shared" si="22"/>
        <v>1.0689569965040578E-2</v>
      </c>
      <c r="M106" s="32">
        <f t="shared" si="23"/>
        <v>0</v>
      </c>
      <c r="N106" s="27">
        <f t="shared" si="24"/>
        <v>1777.1580062500004</v>
      </c>
      <c r="O106" s="27">
        <f t="shared" si="25"/>
        <v>0</v>
      </c>
      <c r="P106" s="27">
        <f t="shared" si="26"/>
        <v>0</v>
      </c>
      <c r="Q106" s="27">
        <f t="shared" si="27"/>
        <v>0</v>
      </c>
      <c r="R106" s="27">
        <f t="shared" si="28"/>
        <v>0</v>
      </c>
      <c r="S106" s="27">
        <f t="shared" si="29"/>
        <v>1.4937605069147705E-2</v>
      </c>
      <c r="T106" s="32">
        <f t="shared" si="30"/>
        <v>0</v>
      </c>
      <c r="U106" s="10"/>
    </row>
    <row r="107" spans="1:21" x14ac:dyDescent="0.25">
      <c r="A107" s="10"/>
      <c r="B107" s="4">
        <f>IF(ISBLANK('INPUT | Operations'!$B112),"",COUNT('INPUT | Operations'!$B$12:$B111))</f>
        <v>100</v>
      </c>
      <c r="C107" s="27">
        <f>IF(ISNUMBER($B107),('INPUT | Operations'!$C111+'INPUT | Operations'!$C112)/2,"")</f>
        <v>103373</v>
      </c>
      <c r="D107" s="28">
        <f t="shared" si="16"/>
        <v>31.5080904</v>
      </c>
      <c r="E107" s="26">
        <f>IF(ISNUMBER($B107),'INPUT | Operations'!$B112-'INPUT | Operations'!$B111,"")</f>
        <v>1</v>
      </c>
      <c r="F107" s="32">
        <f>IF(ISNUMBER($B107),IF('INPUT | Operations'!$B112&lt;MainEngine_BurnTime,1,IF('INPUT | Operations'!$B111&lt;=MainEngine_BurnTime,(MainEngine_BurnTime-'INPUT | Operations'!$B111)/('INPUT | Operations'!$B112-'INPUT | Operations'!$B111),0))*'INPUT | Operations'!$D111*NumberOfMainEngines*NumberOfOps*$E107,"")</f>
        <v>1397.4</v>
      </c>
      <c r="G107" s="34">
        <f t="shared" si="17"/>
        <v>1271.7604166666667</v>
      </c>
      <c r="H107" s="27">
        <f t="shared" si="18"/>
        <v>0</v>
      </c>
      <c r="I107" s="27">
        <f t="shared" si="19"/>
        <v>0</v>
      </c>
      <c r="J107" s="27">
        <f t="shared" si="20"/>
        <v>0</v>
      </c>
      <c r="K107" s="27">
        <f t="shared" si="21"/>
        <v>0</v>
      </c>
      <c r="L107" s="27">
        <f t="shared" si="22"/>
        <v>9.1354215590880271E-3</v>
      </c>
      <c r="M107" s="32">
        <f t="shared" si="23"/>
        <v>0</v>
      </c>
      <c r="N107" s="27">
        <f t="shared" si="24"/>
        <v>1777.1580062500004</v>
      </c>
      <c r="O107" s="27">
        <f t="shared" si="25"/>
        <v>0</v>
      </c>
      <c r="P107" s="27">
        <f t="shared" si="26"/>
        <v>0</v>
      </c>
      <c r="Q107" s="27">
        <f t="shared" si="27"/>
        <v>0</v>
      </c>
      <c r="R107" s="27">
        <f t="shared" si="28"/>
        <v>0</v>
      </c>
      <c r="S107" s="27">
        <f t="shared" si="29"/>
        <v>1.2765838086669611E-2</v>
      </c>
      <c r="T107" s="32">
        <f t="shared" si="30"/>
        <v>0</v>
      </c>
      <c r="U107" s="10"/>
    </row>
    <row r="108" spans="1:21" x14ac:dyDescent="0.25">
      <c r="A108" s="10"/>
      <c r="B108" s="4">
        <f>IF(ISBLANK('INPUT | Operations'!$B113),"",COUNT('INPUT | Operations'!$B$12:$B112))</f>
        <v>101</v>
      </c>
      <c r="C108" s="27">
        <f>IF(ISNUMBER($B108),('INPUT | Operations'!$C112+'INPUT | Operations'!$C113)/2,"")</f>
        <v>105369.5</v>
      </c>
      <c r="D108" s="28">
        <f t="shared" si="16"/>
        <v>32.116623600000004</v>
      </c>
      <c r="E108" s="26">
        <f>IF(ISNUMBER($B108),'INPUT | Operations'!$B113-'INPUT | Operations'!$B112,"")</f>
        <v>1</v>
      </c>
      <c r="F108" s="32">
        <f>IF(ISNUMBER($B108),IF('INPUT | Operations'!$B113&lt;MainEngine_BurnTime,1,IF('INPUT | Operations'!$B112&lt;=MainEngine_BurnTime,(MainEngine_BurnTime-'INPUT | Operations'!$B112)/('INPUT | Operations'!$B113-'INPUT | Operations'!$B112),0))*'INPUT | Operations'!$D112*NumberOfMainEngines*NumberOfOps*$E108,"")</f>
        <v>1397.4</v>
      </c>
      <c r="G108" s="34">
        <f t="shared" si="17"/>
        <v>1271.7604166666667</v>
      </c>
      <c r="H108" s="27">
        <f t="shared" si="18"/>
        <v>0</v>
      </c>
      <c r="I108" s="27">
        <f t="shared" si="19"/>
        <v>0</v>
      </c>
      <c r="J108" s="27">
        <f t="shared" si="20"/>
        <v>0</v>
      </c>
      <c r="K108" s="27">
        <f t="shared" si="21"/>
        <v>0</v>
      </c>
      <c r="L108" s="27">
        <f t="shared" si="22"/>
        <v>7.7985725025148294E-3</v>
      </c>
      <c r="M108" s="32">
        <f t="shared" si="23"/>
        <v>0</v>
      </c>
      <c r="N108" s="27">
        <f t="shared" si="24"/>
        <v>1777.1580062500004</v>
      </c>
      <c r="O108" s="27">
        <f t="shared" si="25"/>
        <v>0</v>
      </c>
      <c r="P108" s="27">
        <f t="shared" si="26"/>
        <v>0</v>
      </c>
      <c r="Q108" s="27">
        <f t="shared" si="27"/>
        <v>0</v>
      </c>
      <c r="R108" s="27">
        <f t="shared" si="28"/>
        <v>0</v>
      </c>
      <c r="S108" s="27">
        <f t="shared" si="29"/>
        <v>1.0897725215014222E-2</v>
      </c>
      <c r="T108" s="32">
        <f t="shared" si="30"/>
        <v>0</v>
      </c>
      <c r="U108" s="10"/>
    </row>
    <row r="109" spans="1:21" x14ac:dyDescent="0.25">
      <c r="A109" s="10"/>
      <c r="B109" s="4">
        <f>IF(ISBLANK('INPUT | Operations'!$B114),"",COUNT('INPUT | Operations'!$B$12:$B113))</f>
        <v>102</v>
      </c>
      <c r="C109" s="27">
        <f>IF(ISNUMBER($B109),('INPUT | Operations'!$C113+'INPUT | Operations'!$C114)/2,"")</f>
        <v>107380</v>
      </c>
      <c r="D109" s="28">
        <f t="shared" si="16"/>
        <v>32.729424000000002</v>
      </c>
      <c r="E109" s="26">
        <f>IF(ISNUMBER($B109),'INPUT | Operations'!$B114-'INPUT | Operations'!$B113,"")</f>
        <v>1</v>
      </c>
      <c r="F109" s="32">
        <f>IF(ISNUMBER($B109),IF('INPUT | Operations'!$B114&lt;MainEngine_BurnTime,1,IF('INPUT | Operations'!$B113&lt;=MainEngine_BurnTime,(MainEngine_BurnTime-'INPUT | Operations'!$B113)/('INPUT | Operations'!$B114-'INPUT | Operations'!$B113),0))*'INPUT | Operations'!$D113*NumberOfMainEngines*NumberOfOps*$E109,"")</f>
        <v>1397.4</v>
      </c>
      <c r="G109" s="34">
        <f t="shared" si="17"/>
        <v>1271.7604166666667</v>
      </c>
      <c r="H109" s="27">
        <f t="shared" si="18"/>
        <v>0</v>
      </c>
      <c r="I109" s="27">
        <f t="shared" si="19"/>
        <v>0</v>
      </c>
      <c r="J109" s="27">
        <f t="shared" si="20"/>
        <v>0</v>
      </c>
      <c r="K109" s="27">
        <f t="shared" si="21"/>
        <v>0</v>
      </c>
      <c r="L109" s="27">
        <f t="shared" si="22"/>
        <v>6.6499717095028534E-3</v>
      </c>
      <c r="M109" s="32">
        <f t="shared" si="23"/>
        <v>0</v>
      </c>
      <c r="N109" s="27">
        <f t="shared" si="24"/>
        <v>1777.1580062500004</v>
      </c>
      <c r="O109" s="27">
        <f t="shared" si="25"/>
        <v>0</v>
      </c>
      <c r="P109" s="27">
        <f t="shared" si="26"/>
        <v>0</v>
      </c>
      <c r="Q109" s="27">
        <f t="shared" si="27"/>
        <v>0</v>
      </c>
      <c r="R109" s="27">
        <f t="shared" si="28"/>
        <v>0</v>
      </c>
      <c r="S109" s="27">
        <f t="shared" si="29"/>
        <v>9.2926704668592885E-3</v>
      </c>
      <c r="T109" s="32">
        <f t="shared" si="30"/>
        <v>0</v>
      </c>
      <c r="U109" s="10"/>
    </row>
    <row r="110" spans="1:21" x14ac:dyDescent="0.25">
      <c r="A110" s="10"/>
      <c r="B110" s="4">
        <f>IF(ISBLANK('INPUT | Operations'!$B115),"",COUNT('INPUT | Operations'!$B$12:$B114))</f>
        <v>103</v>
      </c>
      <c r="C110" s="27">
        <f>IF(ISNUMBER($B110),('INPUT | Operations'!$C114+'INPUT | Operations'!$C115)/2,"")</f>
        <v>109404.5</v>
      </c>
      <c r="D110" s="28">
        <f t="shared" si="16"/>
        <v>33.3464916</v>
      </c>
      <c r="E110" s="26">
        <f>IF(ISNUMBER($B110),'INPUT | Operations'!$B115-'INPUT | Operations'!$B114,"")</f>
        <v>1</v>
      </c>
      <c r="F110" s="32">
        <f>IF(ISNUMBER($B110),IF('INPUT | Operations'!$B115&lt;MainEngine_BurnTime,1,IF('INPUT | Operations'!$B114&lt;=MainEngine_BurnTime,(MainEngine_BurnTime-'INPUT | Operations'!$B114)/('INPUT | Operations'!$B115-'INPUT | Operations'!$B114),0))*'INPUT | Operations'!$D114*NumberOfMainEngines*NumberOfOps*$E110,"")</f>
        <v>1397.4</v>
      </c>
      <c r="G110" s="34">
        <f t="shared" si="17"/>
        <v>1271.7604166666667</v>
      </c>
      <c r="H110" s="27">
        <f t="shared" si="18"/>
        <v>0</v>
      </c>
      <c r="I110" s="27">
        <f t="shared" si="19"/>
        <v>0</v>
      </c>
      <c r="J110" s="27">
        <f t="shared" si="20"/>
        <v>0</v>
      </c>
      <c r="K110" s="27">
        <f t="shared" si="21"/>
        <v>0</v>
      </c>
      <c r="L110" s="27">
        <f t="shared" si="22"/>
        <v>5.6642530055265603E-3</v>
      </c>
      <c r="M110" s="32">
        <f t="shared" si="23"/>
        <v>0</v>
      </c>
      <c r="N110" s="27">
        <f t="shared" si="24"/>
        <v>1777.1580062500004</v>
      </c>
      <c r="O110" s="27">
        <f t="shared" si="25"/>
        <v>0</v>
      </c>
      <c r="P110" s="27">
        <f t="shared" si="26"/>
        <v>0</v>
      </c>
      <c r="Q110" s="27">
        <f t="shared" si="27"/>
        <v>0</v>
      </c>
      <c r="R110" s="27">
        <f t="shared" si="28"/>
        <v>0</v>
      </c>
      <c r="S110" s="27">
        <f t="shared" si="29"/>
        <v>7.9152271499228159E-3</v>
      </c>
      <c r="T110" s="32">
        <f t="shared" si="30"/>
        <v>0</v>
      </c>
      <c r="U110" s="10"/>
    </row>
    <row r="111" spans="1:21" x14ac:dyDescent="0.25">
      <c r="A111" s="10"/>
      <c r="B111" s="4">
        <f>IF(ISBLANK('INPUT | Operations'!$B116),"",COUNT('INPUT | Operations'!$B$12:$B115))</f>
        <v>104</v>
      </c>
      <c r="C111" s="27">
        <f>IF(ISNUMBER($B111),('INPUT | Operations'!$C115+'INPUT | Operations'!$C116)/2,"")</f>
        <v>111442</v>
      </c>
      <c r="D111" s="28">
        <f t="shared" si="16"/>
        <v>33.967521599999998</v>
      </c>
      <c r="E111" s="26">
        <f>IF(ISNUMBER($B111),'INPUT | Operations'!$B116-'INPUT | Operations'!$B115,"")</f>
        <v>1</v>
      </c>
      <c r="F111" s="32">
        <f>IF(ISNUMBER($B111),IF('INPUT | Operations'!$B116&lt;MainEngine_BurnTime,1,IF('INPUT | Operations'!$B115&lt;=MainEngine_BurnTime,(MainEngine_BurnTime-'INPUT | Operations'!$B115)/('INPUT | Operations'!$B116-'INPUT | Operations'!$B115),0))*'INPUT | Operations'!$D115*NumberOfMainEngines*NumberOfOps*$E111,"")</f>
        <v>1397.4</v>
      </c>
      <c r="G111" s="34">
        <f t="shared" si="17"/>
        <v>1271.7604166666667</v>
      </c>
      <c r="H111" s="27">
        <f t="shared" si="18"/>
        <v>0</v>
      </c>
      <c r="I111" s="27">
        <f t="shared" si="19"/>
        <v>0</v>
      </c>
      <c r="J111" s="27">
        <f t="shared" si="20"/>
        <v>0</v>
      </c>
      <c r="K111" s="27">
        <f t="shared" si="21"/>
        <v>0</v>
      </c>
      <c r="L111" s="27">
        <f t="shared" si="22"/>
        <v>4.8196784993037936E-3</v>
      </c>
      <c r="M111" s="32">
        <f t="shared" si="23"/>
        <v>0</v>
      </c>
      <c r="N111" s="27">
        <f t="shared" si="24"/>
        <v>1777.1580062500004</v>
      </c>
      <c r="O111" s="27">
        <f t="shared" si="25"/>
        <v>0</v>
      </c>
      <c r="P111" s="27">
        <f t="shared" si="26"/>
        <v>0</v>
      </c>
      <c r="Q111" s="27">
        <f t="shared" si="27"/>
        <v>0</v>
      </c>
      <c r="R111" s="27">
        <f t="shared" si="28"/>
        <v>0</v>
      </c>
      <c r="S111" s="27">
        <f t="shared" si="29"/>
        <v>6.7350187349271224E-3</v>
      </c>
      <c r="T111" s="32">
        <f t="shared" si="30"/>
        <v>0</v>
      </c>
      <c r="U111" s="10"/>
    </row>
    <row r="112" spans="1:21" x14ac:dyDescent="0.25">
      <c r="A112" s="10"/>
      <c r="B112" s="4">
        <f>IF(ISBLANK('INPUT | Operations'!$B117),"",COUNT('INPUT | Operations'!$B$12:$B116))</f>
        <v>105</v>
      </c>
      <c r="C112" s="27">
        <f>IF(ISNUMBER($B112),('INPUT | Operations'!$C116+'INPUT | Operations'!$C117)/2,"")</f>
        <v>113492.5</v>
      </c>
      <c r="D112" s="28">
        <f t="shared" si="16"/>
        <v>34.592514000000001</v>
      </c>
      <c r="E112" s="26">
        <f>IF(ISNUMBER($B112),'INPUT | Operations'!$B117-'INPUT | Operations'!$B116,"")</f>
        <v>1</v>
      </c>
      <c r="F112" s="32">
        <f>IF(ISNUMBER($B112),IF('INPUT | Operations'!$B117&lt;MainEngine_BurnTime,1,IF('INPUT | Operations'!$B116&lt;=MainEngine_BurnTime,(MainEngine_BurnTime-'INPUT | Operations'!$B116)/('INPUT | Operations'!$B117-'INPUT | Operations'!$B116),0))*'INPUT | Operations'!$D116*NumberOfMainEngines*NumberOfOps*$E112,"")</f>
        <v>1397.4</v>
      </c>
      <c r="G112" s="34">
        <f t="shared" si="17"/>
        <v>1271.7604166666667</v>
      </c>
      <c r="H112" s="27">
        <f t="shared" si="18"/>
        <v>0</v>
      </c>
      <c r="I112" s="27">
        <f t="shared" si="19"/>
        <v>0</v>
      </c>
      <c r="J112" s="27">
        <f t="shared" si="20"/>
        <v>0</v>
      </c>
      <c r="K112" s="27">
        <f t="shared" si="21"/>
        <v>0</v>
      </c>
      <c r="L112" s="27">
        <f t="shared" si="22"/>
        <v>4.0968123694148642E-3</v>
      </c>
      <c r="M112" s="32">
        <f t="shared" si="23"/>
        <v>0</v>
      </c>
      <c r="N112" s="27">
        <f t="shared" si="24"/>
        <v>1777.1580062500004</v>
      </c>
      <c r="O112" s="27">
        <f t="shared" si="25"/>
        <v>0</v>
      </c>
      <c r="P112" s="27">
        <f t="shared" si="26"/>
        <v>0</v>
      </c>
      <c r="Q112" s="27">
        <f t="shared" si="27"/>
        <v>0</v>
      </c>
      <c r="R112" s="27">
        <f t="shared" si="28"/>
        <v>0</v>
      </c>
      <c r="S112" s="27">
        <f t="shared" si="29"/>
        <v>5.7248856050203314E-3</v>
      </c>
      <c r="T112" s="32">
        <f t="shared" si="30"/>
        <v>0</v>
      </c>
      <c r="U112" s="10"/>
    </row>
    <row r="113" spans="1:21" x14ac:dyDescent="0.25">
      <c r="A113" s="10"/>
      <c r="B113" s="4">
        <f>IF(ISBLANK('INPUT | Operations'!$B118),"",COUNT('INPUT | Operations'!$B$12:$B117))</f>
        <v>106</v>
      </c>
      <c r="C113" s="27">
        <f>IF(ISNUMBER($B113),('INPUT | Operations'!$C117+'INPUT | Operations'!$C118)/2,"")</f>
        <v>115555</v>
      </c>
      <c r="D113" s="28">
        <f t="shared" si="16"/>
        <v>35.221164000000002</v>
      </c>
      <c r="E113" s="26">
        <f>IF(ISNUMBER($B113),'INPUT | Operations'!$B118-'INPUT | Operations'!$B117,"")</f>
        <v>1</v>
      </c>
      <c r="F113" s="32">
        <f>IF(ISNUMBER($B113),IF('INPUT | Operations'!$B118&lt;MainEngine_BurnTime,1,IF('INPUT | Operations'!$B117&lt;=MainEngine_BurnTime,(MainEngine_BurnTime-'INPUT | Operations'!$B117)/('INPUT | Operations'!$B118-'INPUT | Operations'!$B117),0))*'INPUT | Operations'!$D117*NumberOfMainEngines*NumberOfOps*$E113,"")</f>
        <v>1397.4</v>
      </c>
      <c r="G113" s="34">
        <f t="shared" si="17"/>
        <v>1271.7604166666667</v>
      </c>
      <c r="H113" s="27">
        <f t="shared" si="18"/>
        <v>0</v>
      </c>
      <c r="I113" s="27">
        <f t="shared" si="19"/>
        <v>0</v>
      </c>
      <c r="J113" s="27">
        <f t="shared" si="20"/>
        <v>0</v>
      </c>
      <c r="K113" s="27">
        <f t="shared" si="21"/>
        <v>0</v>
      </c>
      <c r="L113" s="27">
        <f t="shared" si="22"/>
        <v>3.4790532439934151E-3</v>
      </c>
      <c r="M113" s="32">
        <f t="shared" si="23"/>
        <v>0</v>
      </c>
      <c r="N113" s="27">
        <f t="shared" si="24"/>
        <v>1777.1580062500004</v>
      </c>
      <c r="O113" s="27">
        <f t="shared" si="25"/>
        <v>0</v>
      </c>
      <c r="P113" s="27">
        <f t="shared" si="26"/>
        <v>0</v>
      </c>
      <c r="Q113" s="27">
        <f t="shared" si="27"/>
        <v>0</v>
      </c>
      <c r="R113" s="27">
        <f t="shared" si="28"/>
        <v>0</v>
      </c>
      <c r="S113" s="27">
        <f t="shared" si="29"/>
        <v>4.8616290031563989E-3</v>
      </c>
      <c r="T113" s="32">
        <f t="shared" si="30"/>
        <v>0</v>
      </c>
      <c r="U113" s="10"/>
    </row>
    <row r="114" spans="1:21" x14ac:dyDescent="0.25">
      <c r="A114" s="10"/>
      <c r="B114" s="4">
        <f>IF(ISBLANK('INPUT | Operations'!$B119),"",COUNT('INPUT | Operations'!$B$12:$B118))</f>
        <v>107</v>
      </c>
      <c r="C114" s="27">
        <f>IF(ISNUMBER($B114),('INPUT | Operations'!$C118+'INPUT | Operations'!$C119)/2,"")</f>
        <v>118151.5</v>
      </c>
      <c r="D114" s="28">
        <f t="shared" si="16"/>
        <v>36.012577200000003</v>
      </c>
      <c r="E114" s="26">
        <f>IF(ISNUMBER($B114),'INPUT | Operations'!$B119-'INPUT | Operations'!$B118,"")</f>
        <v>1</v>
      </c>
      <c r="F114" s="32">
        <f>IF(ISNUMBER($B114),IF('INPUT | Operations'!$B119&lt;MainEngine_BurnTime,1,IF('INPUT | Operations'!$B118&lt;=MainEngine_BurnTime,(MainEngine_BurnTime-'INPUT | Operations'!$B118)/('INPUT | Operations'!$B119-'INPUT | Operations'!$B118),0))*'INPUT | Operations'!$D118*NumberOfMainEngines*NumberOfOps*$E114,"")</f>
        <v>1397.4</v>
      </c>
      <c r="G114" s="34">
        <f t="shared" si="17"/>
        <v>1271.7604166666667</v>
      </c>
      <c r="H114" s="27">
        <f t="shared" si="18"/>
        <v>0</v>
      </c>
      <c r="I114" s="27">
        <f t="shared" si="19"/>
        <v>0</v>
      </c>
      <c r="J114" s="27">
        <f t="shared" si="20"/>
        <v>0</v>
      </c>
      <c r="K114" s="27">
        <f t="shared" si="21"/>
        <v>0</v>
      </c>
      <c r="L114" s="27">
        <f t="shared" si="22"/>
        <v>2.832027166422048E-3</v>
      </c>
      <c r="M114" s="32">
        <f t="shared" si="23"/>
        <v>0</v>
      </c>
      <c r="N114" s="27">
        <f t="shared" si="24"/>
        <v>1777.1580062500004</v>
      </c>
      <c r="O114" s="27">
        <f t="shared" si="25"/>
        <v>0</v>
      </c>
      <c r="P114" s="27">
        <f t="shared" si="26"/>
        <v>0</v>
      </c>
      <c r="Q114" s="27">
        <f t="shared" si="27"/>
        <v>0</v>
      </c>
      <c r="R114" s="27">
        <f t="shared" si="28"/>
        <v>0</v>
      </c>
      <c r="S114" s="27">
        <f t="shared" si="29"/>
        <v>3.9574747623581704E-3</v>
      </c>
      <c r="T114" s="32">
        <f t="shared" si="30"/>
        <v>0</v>
      </c>
      <c r="U114" s="10"/>
    </row>
    <row r="115" spans="1:21" x14ac:dyDescent="0.25">
      <c r="A115" s="10"/>
      <c r="B115" s="4">
        <f>IF(ISBLANK('INPUT | Operations'!$B120),"",COUNT('INPUT | Operations'!$B$12:$B119))</f>
        <v>108</v>
      </c>
      <c r="C115" s="27">
        <f>IF(ISNUMBER($B115),('INPUT | Operations'!$C119+'INPUT | Operations'!$C120)/2,"")</f>
        <v>121287</v>
      </c>
      <c r="D115" s="28">
        <f t="shared" si="16"/>
        <v>36.9682776</v>
      </c>
      <c r="E115" s="26">
        <f>IF(ISNUMBER($B115),'INPUT | Operations'!$B120-'INPUT | Operations'!$B119,"")</f>
        <v>1</v>
      </c>
      <c r="F115" s="32">
        <f>IF(ISNUMBER($B115),IF('INPUT | Operations'!$B120&lt;MainEngine_BurnTime,1,IF('INPUT | Operations'!$B119&lt;=MainEngine_BurnTime,(MainEngine_BurnTime-'INPUT | Operations'!$B119)/('INPUT | Operations'!$B120-'INPUT | Operations'!$B119),0))*'INPUT | Operations'!$D119*NumberOfMainEngines*NumberOfOps*$E115,"")</f>
        <v>1397.4</v>
      </c>
      <c r="G115" s="34">
        <f t="shared" si="17"/>
        <v>1271.7604166666667</v>
      </c>
      <c r="H115" s="27">
        <f t="shared" si="18"/>
        <v>0</v>
      </c>
      <c r="I115" s="27">
        <f t="shared" si="19"/>
        <v>0</v>
      </c>
      <c r="J115" s="27">
        <f t="shared" si="20"/>
        <v>0</v>
      </c>
      <c r="K115" s="27">
        <f t="shared" si="21"/>
        <v>0</v>
      </c>
      <c r="L115" s="27">
        <f t="shared" si="22"/>
        <v>2.2089353656290999E-3</v>
      </c>
      <c r="M115" s="32">
        <f t="shared" si="23"/>
        <v>0</v>
      </c>
      <c r="N115" s="27">
        <f t="shared" si="24"/>
        <v>1777.1580062500004</v>
      </c>
      <c r="O115" s="27">
        <f t="shared" si="25"/>
        <v>0</v>
      </c>
      <c r="P115" s="27">
        <f t="shared" si="26"/>
        <v>0</v>
      </c>
      <c r="Q115" s="27">
        <f t="shared" si="27"/>
        <v>0</v>
      </c>
      <c r="R115" s="27">
        <f t="shared" si="28"/>
        <v>0</v>
      </c>
      <c r="S115" s="27">
        <f t="shared" si="29"/>
        <v>3.0867662799301042E-3</v>
      </c>
      <c r="T115" s="32">
        <f t="shared" si="30"/>
        <v>0</v>
      </c>
      <c r="U115" s="10"/>
    </row>
    <row r="116" spans="1:21" x14ac:dyDescent="0.25">
      <c r="A116" s="10"/>
      <c r="B116" s="4">
        <f>IF(ISBLANK('INPUT | Operations'!$B121),"",COUNT('INPUT | Operations'!$B$12:$B120))</f>
        <v>109</v>
      </c>
      <c r="C116" s="27">
        <f>IF(ISNUMBER($B116),('INPUT | Operations'!$C120+'INPUT | Operations'!$C121)/2,"")</f>
        <v>123915.5</v>
      </c>
      <c r="D116" s="28">
        <f t="shared" si="16"/>
        <v>37.769444399999998</v>
      </c>
      <c r="E116" s="26">
        <f>IF(ISNUMBER($B116),'INPUT | Operations'!$B121-'INPUT | Operations'!$B120,"")</f>
        <v>1</v>
      </c>
      <c r="F116" s="32">
        <f>IF(ISNUMBER($B116),IF('INPUT | Operations'!$B121&lt;MainEngine_BurnTime,1,IF('INPUT | Operations'!$B120&lt;=MainEngine_BurnTime,(MainEngine_BurnTime-'INPUT | Operations'!$B120)/('INPUT | Operations'!$B121-'INPUT | Operations'!$B120),0))*'INPUT | Operations'!$D120*NumberOfMainEngines*NumberOfOps*$E116,"")</f>
        <v>1397.4</v>
      </c>
      <c r="G116" s="34">
        <f t="shared" si="17"/>
        <v>1271.7604166666667</v>
      </c>
      <c r="H116" s="27">
        <f t="shared" si="18"/>
        <v>0</v>
      </c>
      <c r="I116" s="27">
        <f t="shared" si="19"/>
        <v>0</v>
      </c>
      <c r="J116" s="27">
        <f t="shared" si="20"/>
        <v>0</v>
      </c>
      <c r="K116" s="27">
        <f t="shared" si="21"/>
        <v>0</v>
      </c>
      <c r="L116" s="27">
        <f t="shared" si="22"/>
        <v>1.7935686537291409E-3</v>
      </c>
      <c r="M116" s="32">
        <f t="shared" si="23"/>
        <v>0</v>
      </c>
      <c r="N116" s="27">
        <f t="shared" si="24"/>
        <v>1777.1580062500004</v>
      </c>
      <c r="O116" s="27">
        <f t="shared" si="25"/>
        <v>0</v>
      </c>
      <c r="P116" s="27">
        <f t="shared" si="26"/>
        <v>0</v>
      </c>
      <c r="Q116" s="27">
        <f t="shared" si="27"/>
        <v>0</v>
      </c>
      <c r="R116" s="27">
        <f t="shared" si="28"/>
        <v>0</v>
      </c>
      <c r="S116" s="27">
        <f t="shared" si="29"/>
        <v>2.5063328367211017E-3</v>
      </c>
      <c r="T116" s="32">
        <f t="shared" si="30"/>
        <v>0</v>
      </c>
      <c r="U116" s="10"/>
    </row>
    <row r="117" spans="1:21" x14ac:dyDescent="0.25">
      <c r="A117" s="10"/>
      <c r="B117" s="4">
        <f>IF(ISBLANK('INPUT | Operations'!$B122),"",COUNT('INPUT | Operations'!$B$12:$B121))</f>
        <v>110</v>
      </c>
      <c r="C117" s="27">
        <f>IF(ISNUMBER($B117),('INPUT | Operations'!$C121+'INPUT | Operations'!$C122)/2,"")</f>
        <v>126030.5</v>
      </c>
      <c r="D117" s="28">
        <f t="shared" si="16"/>
        <v>38.414096400000005</v>
      </c>
      <c r="E117" s="26">
        <f>IF(ISNUMBER($B117),'INPUT | Operations'!$B122-'INPUT | Operations'!$B121,"")</f>
        <v>1</v>
      </c>
      <c r="F117" s="32">
        <f>IF(ISNUMBER($B117),IF('INPUT | Operations'!$B122&lt;MainEngine_BurnTime,1,IF('INPUT | Operations'!$B121&lt;=MainEngine_BurnTime,(MainEngine_BurnTime-'INPUT | Operations'!$B121)/('INPUT | Operations'!$B122-'INPUT | Operations'!$B121),0))*'INPUT | Operations'!$D121*NumberOfMainEngines*NumberOfOps*$E117,"")</f>
        <v>1397.4</v>
      </c>
      <c r="G117" s="34">
        <f t="shared" si="17"/>
        <v>1271.7604166666667</v>
      </c>
      <c r="H117" s="27">
        <f t="shared" si="18"/>
        <v>0</v>
      </c>
      <c r="I117" s="27">
        <f t="shared" si="19"/>
        <v>0</v>
      </c>
      <c r="J117" s="27">
        <f t="shared" si="20"/>
        <v>0</v>
      </c>
      <c r="K117" s="27">
        <f t="shared" si="21"/>
        <v>0</v>
      </c>
      <c r="L117" s="27">
        <f t="shared" si="22"/>
        <v>1.5167923006365583E-3</v>
      </c>
      <c r="M117" s="32">
        <f t="shared" si="23"/>
        <v>0</v>
      </c>
      <c r="N117" s="27">
        <f t="shared" si="24"/>
        <v>1777.1580062500004</v>
      </c>
      <c r="O117" s="27">
        <f t="shared" si="25"/>
        <v>0</v>
      </c>
      <c r="P117" s="27">
        <f t="shared" si="26"/>
        <v>0</v>
      </c>
      <c r="Q117" s="27">
        <f t="shared" si="27"/>
        <v>0</v>
      </c>
      <c r="R117" s="27">
        <f t="shared" si="28"/>
        <v>0</v>
      </c>
      <c r="S117" s="27">
        <f t="shared" si="29"/>
        <v>2.1195655609095266E-3</v>
      </c>
      <c r="T117" s="32">
        <f t="shared" si="30"/>
        <v>0</v>
      </c>
      <c r="U117" s="10"/>
    </row>
    <row r="118" spans="1:21" x14ac:dyDescent="0.25">
      <c r="A118" s="10"/>
      <c r="B118" s="4">
        <f>IF(ISBLANK('INPUT | Operations'!$B123),"",COUNT('INPUT | Operations'!$B$12:$B122))</f>
        <v>111</v>
      </c>
      <c r="C118" s="27">
        <f>IF(ISNUMBER($B118),('INPUT | Operations'!$C122+'INPUT | Operations'!$C123)/2,"")</f>
        <v>128152.5</v>
      </c>
      <c r="D118" s="28">
        <f t="shared" si="16"/>
        <v>39.060882000000007</v>
      </c>
      <c r="E118" s="26">
        <f>IF(ISNUMBER($B118),'INPUT | Operations'!$B123-'INPUT | Operations'!$B122,"")</f>
        <v>1</v>
      </c>
      <c r="F118" s="32">
        <f>IF(ISNUMBER($B118),IF('INPUT | Operations'!$B123&lt;MainEngine_BurnTime,1,IF('INPUT | Operations'!$B122&lt;=MainEngine_BurnTime,(MainEngine_BurnTime-'INPUT | Operations'!$B122)/('INPUT | Operations'!$B123-'INPUT | Operations'!$B122),0))*'INPUT | Operations'!$D122*NumberOfMainEngines*NumberOfOps*$E118,"")</f>
        <v>1397.4</v>
      </c>
      <c r="G118" s="34">
        <f t="shared" si="17"/>
        <v>1271.7604166666667</v>
      </c>
      <c r="H118" s="27">
        <f t="shared" si="18"/>
        <v>0</v>
      </c>
      <c r="I118" s="27">
        <f t="shared" si="19"/>
        <v>0</v>
      </c>
      <c r="J118" s="27">
        <f t="shared" si="20"/>
        <v>0</v>
      </c>
      <c r="K118" s="27">
        <f t="shared" si="21"/>
        <v>0</v>
      </c>
      <c r="L118" s="27">
        <f t="shared" si="22"/>
        <v>1.2820155917148881E-3</v>
      </c>
      <c r="M118" s="32">
        <f t="shared" si="23"/>
        <v>0</v>
      </c>
      <c r="N118" s="27">
        <f t="shared" si="24"/>
        <v>1777.1580062500004</v>
      </c>
      <c r="O118" s="27">
        <f t="shared" si="25"/>
        <v>0</v>
      </c>
      <c r="P118" s="27">
        <f t="shared" si="26"/>
        <v>0</v>
      </c>
      <c r="Q118" s="27">
        <f t="shared" si="27"/>
        <v>0</v>
      </c>
      <c r="R118" s="27">
        <f t="shared" si="28"/>
        <v>0</v>
      </c>
      <c r="S118" s="27">
        <f t="shared" si="29"/>
        <v>1.7914885878623848E-3</v>
      </c>
      <c r="T118" s="32">
        <f t="shared" si="30"/>
        <v>0</v>
      </c>
      <c r="U118" s="10"/>
    </row>
    <row r="119" spans="1:21" x14ac:dyDescent="0.25">
      <c r="A119" s="10"/>
      <c r="B119" s="4">
        <f>IF(ISBLANK('INPUT | Operations'!$B124),"",COUNT('INPUT | Operations'!$B$12:$B123))</f>
        <v>112</v>
      </c>
      <c r="C119" s="27">
        <f>IF(ISNUMBER($B119),('INPUT | Operations'!$C123+'INPUT | Operations'!$C124)/2,"")</f>
        <v>130279.5</v>
      </c>
      <c r="D119" s="28">
        <f t="shared" si="16"/>
        <v>39.709191600000004</v>
      </c>
      <c r="E119" s="26">
        <f>IF(ISNUMBER($B119),'INPUT | Operations'!$B124-'INPUT | Operations'!$B123,"")</f>
        <v>1</v>
      </c>
      <c r="F119" s="32">
        <f>IF(ISNUMBER($B119),IF('INPUT | Operations'!$B124&lt;MainEngine_BurnTime,1,IF('INPUT | Operations'!$B123&lt;=MainEngine_BurnTime,(MainEngine_BurnTime-'INPUT | Operations'!$B123)/('INPUT | Operations'!$B124-'INPUT | Operations'!$B123),0))*'INPUT | Operations'!$D123*NumberOfMainEngines*NumberOfOps*$E119,"")</f>
        <v>1397.4</v>
      </c>
      <c r="G119" s="34">
        <f t="shared" si="17"/>
        <v>1271.7604166666667</v>
      </c>
      <c r="H119" s="27">
        <f t="shared" si="18"/>
        <v>0</v>
      </c>
      <c r="I119" s="27">
        <f t="shared" si="19"/>
        <v>0</v>
      </c>
      <c r="J119" s="27">
        <f t="shared" si="20"/>
        <v>0</v>
      </c>
      <c r="K119" s="27">
        <f t="shared" si="21"/>
        <v>0</v>
      </c>
      <c r="L119" s="27">
        <f t="shared" si="22"/>
        <v>1.0831495254346685E-3</v>
      </c>
      <c r="M119" s="32">
        <f t="shared" si="23"/>
        <v>0</v>
      </c>
      <c r="N119" s="27">
        <f t="shared" si="24"/>
        <v>1777.1580062500004</v>
      </c>
      <c r="O119" s="27">
        <f t="shared" si="25"/>
        <v>0</v>
      </c>
      <c r="P119" s="27">
        <f t="shared" si="26"/>
        <v>0</v>
      </c>
      <c r="Q119" s="27">
        <f t="shared" si="27"/>
        <v>0</v>
      </c>
      <c r="R119" s="27">
        <f t="shared" si="28"/>
        <v>0</v>
      </c>
      <c r="S119" s="27">
        <f t="shared" si="29"/>
        <v>1.5135931468424058E-3</v>
      </c>
      <c r="T119" s="32">
        <f t="shared" si="30"/>
        <v>0</v>
      </c>
      <c r="U119" s="10"/>
    </row>
    <row r="120" spans="1:21" x14ac:dyDescent="0.25">
      <c r="A120" s="10"/>
      <c r="B120" s="4">
        <f>IF(ISBLANK('INPUT | Operations'!$B125),"",COUNT('INPUT | Operations'!$B$12:$B124))</f>
        <v>113</v>
      </c>
      <c r="C120" s="27">
        <f>IF(ISNUMBER($B120),('INPUT | Operations'!$C124+'INPUT | Operations'!$C125)/2,"")</f>
        <v>132408.5</v>
      </c>
      <c r="D120" s="28">
        <f t="shared" si="16"/>
        <v>40.358110800000006</v>
      </c>
      <c r="E120" s="26">
        <f>IF(ISNUMBER($B120),'INPUT | Operations'!$B125-'INPUT | Operations'!$B124,"")</f>
        <v>1</v>
      </c>
      <c r="F120" s="32">
        <f>IF(ISNUMBER($B120),IF('INPUT | Operations'!$B125&lt;MainEngine_BurnTime,1,IF('INPUT | Operations'!$B124&lt;=MainEngine_BurnTime,(MainEngine_BurnTime-'INPUT | Operations'!$B124)/('INPUT | Operations'!$B125-'INPUT | Operations'!$B124),0))*'INPUT | Operations'!$D124*NumberOfMainEngines*NumberOfOps*$E120,"")</f>
        <v>1397.4</v>
      </c>
      <c r="G120" s="34">
        <f t="shared" si="17"/>
        <v>1271.7604166666667</v>
      </c>
      <c r="H120" s="27">
        <f t="shared" si="18"/>
        <v>0</v>
      </c>
      <c r="I120" s="27">
        <f t="shared" si="19"/>
        <v>0</v>
      </c>
      <c r="J120" s="27">
        <f t="shared" si="20"/>
        <v>0</v>
      </c>
      <c r="K120" s="27">
        <f t="shared" si="21"/>
        <v>0</v>
      </c>
      <c r="L120" s="27">
        <f t="shared" si="22"/>
        <v>9.1498650033162228E-4</v>
      </c>
      <c r="M120" s="32">
        <f t="shared" si="23"/>
        <v>0</v>
      </c>
      <c r="N120" s="27">
        <f t="shared" si="24"/>
        <v>1777.1580062500004</v>
      </c>
      <c r="O120" s="27">
        <f t="shared" si="25"/>
        <v>0</v>
      </c>
      <c r="P120" s="27">
        <f t="shared" si="26"/>
        <v>0</v>
      </c>
      <c r="Q120" s="27">
        <f t="shared" si="27"/>
        <v>0</v>
      </c>
      <c r="R120" s="27">
        <f t="shared" si="28"/>
        <v>0</v>
      </c>
      <c r="S120" s="27">
        <f t="shared" si="29"/>
        <v>1.278602135563409E-3</v>
      </c>
      <c r="T120" s="32">
        <f t="shared" si="30"/>
        <v>0</v>
      </c>
      <c r="U120" s="10"/>
    </row>
    <row r="121" spans="1:21" x14ac:dyDescent="0.25">
      <c r="A121" s="10"/>
      <c r="B121" s="4">
        <f>IF(ISBLANK('INPUT | Operations'!$B126),"",COUNT('INPUT | Operations'!$B$12:$B125))</f>
        <v>114</v>
      </c>
      <c r="C121" s="27">
        <f>IF(ISNUMBER($B121),('INPUT | Operations'!$C125+'INPUT | Operations'!$C126)/2,"")</f>
        <v>134536.5</v>
      </c>
      <c r="D121" s="28">
        <f t="shared" si="16"/>
        <v>41.006725199999998</v>
      </c>
      <c r="E121" s="26">
        <f>IF(ISNUMBER($B121),'INPUT | Operations'!$B126-'INPUT | Operations'!$B125,"")</f>
        <v>1</v>
      </c>
      <c r="F121" s="32">
        <f>IF(ISNUMBER($B121),IF('INPUT | Operations'!$B126&lt;MainEngine_BurnTime,1,IF('INPUT | Operations'!$B125&lt;=MainEngine_BurnTime,(MainEngine_BurnTime-'INPUT | Operations'!$B125)/('INPUT | Operations'!$B126-'INPUT | Operations'!$B125),0))*'INPUT | Operations'!$D125*NumberOfMainEngines*NumberOfOps*$E121,"")</f>
        <v>1397.4</v>
      </c>
      <c r="G121" s="34">
        <f t="shared" si="17"/>
        <v>1271.7604166666667</v>
      </c>
      <c r="H121" s="27">
        <f t="shared" si="18"/>
        <v>0</v>
      </c>
      <c r="I121" s="27">
        <f t="shared" si="19"/>
        <v>0</v>
      </c>
      <c r="J121" s="27">
        <f t="shared" si="20"/>
        <v>0</v>
      </c>
      <c r="K121" s="27">
        <f t="shared" si="21"/>
        <v>0</v>
      </c>
      <c r="L121" s="27">
        <f t="shared" si="22"/>
        <v>7.7299267110063873E-4</v>
      </c>
      <c r="M121" s="32">
        <f t="shared" si="23"/>
        <v>0</v>
      </c>
      <c r="N121" s="27">
        <f t="shared" si="24"/>
        <v>1777.1580062500004</v>
      </c>
      <c r="O121" s="27">
        <f t="shared" si="25"/>
        <v>0</v>
      </c>
      <c r="P121" s="27">
        <f t="shared" si="26"/>
        <v>0</v>
      </c>
      <c r="Q121" s="27">
        <f t="shared" si="27"/>
        <v>0</v>
      </c>
      <c r="R121" s="27">
        <f t="shared" si="28"/>
        <v>0</v>
      </c>
      <c r="S121" s="27">
        <f t="shared" si="29"/>
        <v>1.0801799585960325E-3</v>
      </c>
      <c r="T121" s="32">
        <f t="shared" si="30"/>
        <v>0</v>
      </c>
      <c r="U121" s="10"/>
    </row>
    <row r="122" spans="1:21" x14ac:dyDescent="0.25">
      <c r="A122" s="10"/>
      <c r="B122" s="4">
        <f>IF(ISBLANK('INPUT | Operations'!$B127),"",COUNT('INPUT | Operations'!$B$12:$B126))</f>
        <v>115</v>
      </c>
      <c r="C122" s="27">
        <f>IF(ISNUMBER($B122),('INPUT | Operations'!$C126+'INPUT | Operations'!$C127)/2,"")</f>
        <v>136661.5</v>
      </c>
      <c r="D122" s="28">
        <f t="shared" si="16"/>
        <v>41.654425200000006</v>
      </c>
      <c r="E122" s="26">
        <f>IF(ISNUMBER($B122),'INPUT | Operations'!$B127-'INPUT | Operations'!$B126,"")</f>
        <v>1</v>
      </c>
      <c r="F122" s="32">
        <f>IF(ISNUMBER($B122),IF('INPUT | Operations'!$B127&lt;MainEngine_BurnTime,1,IF('INPUT | Operations'!$B126&lt;=MainEngine_BurnTime,(MainEngine_BurnTime-'INPUT | Operations'!$B126)/('INPUT | Operations'!$B127-'INPUT | Operations'!$B126),0))*'INPUT | Operations'!$D126*NumberOfMainEngines*NumberOfOps*$E122,"")</f>
        <v>1397.4</v>
      </c>
      <c r="G122" s="34">
        <f t="shared" si="17"/>
        <v>1271.7604166666667</v>
      </c>
      <c r="H122" s="27">
        <f t="shared" si="18"/>
        <v>0</v>
      </c>
      <c r="I122" s="27">
        <f t="shared" si="19"/>
        <v>0</v>
      </c>
      <c r="J122" s="27">
        <f t="shared" si="20"/>
        <v>0</v>
      </c>
      <c r="K122" s="27">
        <f t="shared" si="21"/>
        <v>0</v>
      </c>
      <c r="L122" s="27">
        <f t="shared" si="22"/>
        <v>6.5318968365912506E-4</v>
      </c>
      <c r="M122" s="32">
        <f t="shared" si="23"/>
        <v>0</v>
      </c>
      <c r="N122" s="27">
        <f t="shared" si="24"/>
        <v>1777.1580062500004</v>
      </c>
      <c r="O122" s="27">
        <f t="shared" si="25"/>
        <v>0</v>
      </c>
      <c r="P122" s="27">
        <f t="shared" si="26"/>
        <v>0</v>
      </c>
      <c r="Q122" s="27">
        <f t="shared" si="27"/>
        <v>0</v>
      </c>
      <c r="R122" s="27">
        <f t="shared" si="28"/>
        <v>0</v>
      </c>
      <c r="S122" s="27">
        <f t="shared" si="29"/>
        <v>9.1276726394526146E-4</v>
      </c>
      <c r="T122" s="32">
        <f t="shared" si="30"/>
        <v>0</v>
      </c>
      <c r="U122" s="10"/>
    </row>
    <row r="123" spans="1:21" x14ac:dyDescent="0.25">
      <c r="A123" s="10"/>
      <c r="B123" s="4">
        <f>IF(ISBLANK('INPUT | Operations'!$B128),"",COUNT('INPUT | Operations'!$B$12:$B127))</f>
        <v>116</v>
      </c>
      <c r="C123" s="27">
        <f>IF(ISNUMBER($B123),('INPUT | Operations'!$C127+'INPUT | Operations'!$C128)/2,"")</f>
        <v>138781.5</v>
      </c>
      <c r="D123" s="28">
        <f t="shared" si="16"/>
        <v>42.300601200000003</v>
      </c>
      <c r="E123" s="26">
        <f>IF(ISNUMBER($B123),'INPUT | Operations'!$B128-'INPUT | Operations'!$B127,"")</f>
        <v>1</v>
      </c>
      <c r="F123" s="32">
        <f>IF(ISNUMBER($B123),IF('INPUT | Operations'!$B128&lt;MainEngine_BurnTime,1,IF('INPUT | Operations'!$B127&lt;=MainEngine_BurnTime,(MainEngine_BurnTime-'INPUT | Operations'!$B127)/('INPUT | Operations'!$B128-'INPUT | Operations'!$B127),0))*'INPUT | Operations'!$D127*NumberOfMainEngines*NumberOfOps*$E123,"")</f>
        <v>1397.4</v>
      </c>
      <c r="G123" s="34">
        <f t="shared" si="17"/>
        <v>1271.7604166666667</v>
      </c>
      <c r="H123" s="27">
        <f t="shared" si="18"/>
        <v>0</v>
      </c>
      <c r="I123" s="27">
        <f t="shared" si="19"/>
        <v>0</v>
      </c>
      <c r="J123" s="27">
        <f t="shared" si="20"/>
        <v>0</v>
      </c>
      <c r="K123" s="27">
        <f t="shared" si="21"/>
        <v>0</v>
      </c>
      <c r="L123" s="27">
        <f t="shared" si="22"/>
        <v>5.5217322333077432E-4</v>
      </c>
      <c r="M123" s="32">
        <f t="shared" si="23"/>
        <v>0</v>
      </c>
      <c r="N123" s="27">
        <f t="shared" si="24"/>
        <v>1777.1580062500004</v>
      </c>
      <c r="O123" s="27">
        <f t="shared" si="25"/>
        <v>0</v>
      </c>
      <c r="P123" s="27">
        <f t="shared" si="26"/>
        <v>0</v>
      </c>
      <c r="Q123" s="27">
        <f t="shared" si="27"/>
        <v>0</v>
      </c>
      <c r="R123" s="27">
        <f t="shared" si="28"/>
        <v>0</v>
      </c>
      <c r="S123" s="27">
        <f t="shared" si="29"/>
        <v>7.7160686228242416E-4</v>
      </c>
      <c r="T123" s="32">
        <f t="shared" si="30"/>
        <v>0</v>
      </c>
      <c r="U123" s="10"/>
    </row>
    <row r="124" spans="1:21" x14ac:dyDescent="0.25">
      <c r="A124" s="10"/>
      <c r="B124" s="4">
        <f>IF(ISBLANK('INPUT | Operations'!$B129),"",COUNT('INPUT | Operations'!$B$12:$B128))</f>
        <v>117</v>
      </c>
      <c r="C124" s="27">
        <f>IF(ISNUMBER($B124),('INPUT | Operations'!$C128+'INPUT | Operations'!$C129)/2,"")</f>
        <v>140895</v>
      </c>
      <c r="D124" s="28">
        <f t="shared" si="16"/>
        <v>42.944796000000004</v>
      </c>
      <c r="E124" s="26">
        <f>IF(ISNUMBER($B124),'INPUT | Operations'!$B129-'INPUT | Operations'!$B128,"")</f>
        <v>1</v>
      </c>
      <c r="F124" s="32">
        <f>IF(ISNUMBER($B124),IF('INPUT | Operations'!$B129&lt;MainEngine_BurnTime,1,IF('INPUT | Operations'!$B128&lt;=MainEngine_BurnTime,(MainEngine_BurnTime-'INPUT | Operations'!$B128)/('INPUT | Operations'!$B129-'INPUT | Operations'!$B128),0))*'INPUT | Operations'!$D128*NumberOfMainEngines*NumberOfOps*$E124,"")</f>
        <v>1397.4</v>
      </c>
      <c r="G124" s="34">
        <f t="shared" si="17"/>
        <v>1271.7604166666667</v>
      </c>
      <c r="H124" s="27">
        <f t="shared" si="18"/>
        <v>0</v>
      </c>
      <c r="I124" s="27">
        <f t="shared" si="19"/>
        <v>0</v>
      </c>
      <c r="J124" s="27">
        <f t="shared" si="20"/>
        <v>0</v>
      </c>
      <c r="K124" s="27">
        <f t="shared" si="21"/>
        <v>0</v>
      </c>
      <c r="L124" s="27">
        <f t="shared" si="22"/>
        <v>4.670195685327615E-4</v>
      </c>
      <c r="M124" s="32">
        <f t="shared" si="23"/>
        <v>0</v>
      </c>
      <c r="N124" s="27">
        <f t="shared" si="24"/>
        <v>1777.1580062500004</v>
      </c>
      <c r="O124" s="27">
        <f t="shared" si="25"/>
        <v>0</v>
      </c>
      <c r="P124" s="27">
        <f t="shared" si="26"/>
        <v>0</v>
      </c>
      <c r="Q124" s="27">
        <f t="shared" si="27"/>
        <v>0</v>
      </c>
      <c r="R124" s="27">
        <f t="shared" si="28"/>
        <v>0</v>
      </c>
      <c r="S124" s="27">
        <f t="shared" si="29"/>
        <v>6.5261314506768098E-4</v>
      </c>
      <c r="T124" s="32">
        <f t="shared" si="30"/>
        <v>0</v>
      </c>
      <c r="U124" s="10"/>
    </row>
    <row r="125" spans="1:21" x14ac:dyDescent="0.25">
      <c r="A125" s="10"/>
      <c r="B125" s="4">
        <f>IF(ISBLANK('INPUT | Operations'!$B130),"",COUNT('INPUT | Operations'!$B$12:$B129))</f>
        <v>118</v>
      </c>
      <c r="C125" s="27">
        <f>IF(ISNUMBER($B125),('INPUT | Operations'!$C129+'INPUT | Operations'!$C130)/2,"")</f>
        <v>143000.5</v>
      </c>
      <c r="D125" s="28">
        <f t="shared" si="16"/>
        <v>43.586552400000002</v>
      </c>
      <c r="E125" s="26">
        <f>IF(ISNUMBER($B125),'INPUT | Operations'!$B130-'INPUT | Operations'!$B129,"")</f>
        <v>1</v>
      </c>
      <c r="F125" s="32">
        <f>IF(ISNUMBER($B125),IF('INPUT | Operations'!$B130&lt;MainEngine_BurnTime,1,IF('INPUT | Operations'!$B129&lt;=MainEngine_BurnTime,(MainEngine_BurnTime-'INPUT | Operations'!$B129)/('INPUT | Operations'!$B130-'INPUT | Operations'!$B129),0))*'INPUT | Operations'!$D129*NumberOfMainEngines*NumberOfOps*$E125,"")</f>
        <v>1397.4</v>
      </c>
      <c r="G125" s="34">
        <f t="shared" si="17"/>
        <v>1271.7604166666667</v>
      </c>
      <c r="H125" s="27">
        <f t="shared" si="18"/>
        <v>0</v>
      </c>
      <c r="I125" s="27">
        <f t="shared" si="19"/>
        <v>0</v>
      </c>
      <c r="J125" s="27">
        <f t="shared" si="20"/>
        <v>0</v>
      </c>
      <c r="K125" s="27">
        <f t="shared" si="21"/>
        <v>0</v>
      </c>
      <c r="L125" s="27">
        <f t="shared" si="22"/>
        <v>3.9524842664772969E-4</v>
      </c>
      <c r="M125" s="32">
        <f t="shared" si="23"/>
        <v>0</v>
      </c>
      <c r="N125" s="27">
        <f t="shared" si="24"/>
        <v>1777.1580062500004</v>
      </c>
      <c r="O125" s="27">
        <f t="shared" si="25"/>
        <v>0</v>
      </c>
      <c r="P125" s="27">
        <f t="shared" si="26"/>
        <v>0</v>
      </c>
      <c r="Q125" s="27">
        <f t="shared" si="27"/>
        <v>0</v>
      </c>
      <c r="R125" s="27">
        <f t="shared" si="28"/>
        <v>0</v>
      </c>
      <c r="S125" s="27">
        <f t="shared" si="29"/>
        <v>5.5232015139753754E-4</v>
      </c>
      <c r="T125" s="32">
        <f t="shared" si="30"/>
        <v>0</v>
      </c>
      <c r="U125" s="10"/>
    </row>
    <row r="126" spans="1:21" x14ac:dyDescent="0.25">
      <c r="A126" s="10"/>
      <c r="B126" s="4">
        <f>IF(ISBLANK('INPUT | Operations'!$B131),"",COUNT('INPUT | Operations'!$B$12:$B130))</f>
        <v>119</v>
      </c>
      <c r="C126" s="27">
        <f>IF(ISNUMBER($B126),('INPUT | Operations'!$C130+'INPUT | Operations'!$C131)/2,"")</f>
        <v>145096.5</v>
      </c>
      <c r="D126" s="28">
        <f t="shared" si="16"/>
        <v>44.225413200000006</v>
      </c>
      <c r="E126" s="26">
        <f>IF(ISNUMBER($B126),'INPUT | Operations'!$B131-'INPUT | Operations'!$B130,"")</f>
        <v>1</v>
      </c>
      <c r="F126" s="32">
        <f>IF(ISNUMBER($B126),IF('INPUT | Operations'!$B131&lt;MainEngine_BurnTime,1,IF('INPUT | Operations'!$B130&lt;=MainEngine_BurnTime,(MainEngine_BurnTime-'INPUT | Operations'!$B130)/('INPUT | Operations'!$B131-'INPUT | Operations'!$B130),0))*'INPUT | Operations'!$D130*NumberOfMainEngines*NumberOfOps*$E126,"")</f>
        <v>1397.4</v>
      </c>
      <c r="G126" s="34">
        <f t="shared" si="17"/>
        <v>1271.7604166666667</v>
      </c>
      <c r="H126" s="27">
        <f t="shared" si="18"/>
        <v>0</v>
      </c>
      <c r="I126" s="27">
        <f t="shared" si="19"/>
        <v>0</v>
      </c>
      <c r="J126" s="27">
        <f t="shared" si="20"/>
        <v>0</v>
      </c>
      <c r="K126" s="27">
        <f t="shared" si="21"/>
        <v>0</v>
      </c>
      <c r="L126" s="27">
        <f t="shared" si="22"/>
        <v>3.3475893890155437E-4</v>
      </c>
      <c r="M126" s="32">
        <f t="shared" si="23"/>
        <v>0</v>
      </c>
      <c r="N126" s="27">
        <f t="shared" si="24"/>
        <v>1777.1580062500004</v>
      </c>
      <c r="O126" s="27">
        <f t="shared" si="25"/>
        <v>0</v>
      </c>
      <c r="P126" s="27">
        <f t="shared" si="26"/>
        <v>0</v>
      </c>
      <c r="Q126" s="27">
        <f t="shared" si="27"/>
        <v>0</v>
      </c>
      <c r="R126" s="27">
        <f t="shared" si="28"/>
        <v>0</v>
      </c>
      <c r="S126" s="27">
        <f t="shared" si="29"/>
        <v>4.6779214122103212E-4</v>
      </c>
      <c r="T126" s="32">
        <f t="shared" si="30"/>
        <v>0</v>
      </c>
      <c r="U126" s="10"/>
    </row>
    <row r="127" spans="1:21" x14ac:dyDescent="0.25">
      <c r="A127" s="10"/>
      <c r="B127" s="4">
        <f>IF(ISBLANK('INPUT | Operations'!$B132),"",COUNT('INPUT | Operations'!$B$12:$B131))</f>
        <v>120</v>
      </c>
      <c r="C127" s="27">
        <f>IF(ISNUMBER($B127),('INPUT | Operations'!$C131+'INPUT | Operations'!$C132)/2,"")</f>
        <v>147182</v>
      </c>
      <c r="D127" s="28">
        <f t="shared" si="16"/>
        <v>44.861073600000005</v>
      </c>
      <c r="E127" s="26">
        <f>IF(ISNUMBER($B127),'INPUT | Operations'!$B132-'INPUT | Operations'!$B131,"")</f>
        <v>1</v>
      </c>
      <c r="F127" s="32">
        <f>IF(ISNUMBER($B127),IF('INPUT | Operations'!$B132&lt;MainEngine_BurnTime,1,IF('INPUT | Operations'!$B131&lt;=MainEngine_BurnTime,(MainEngine_BurnTime-'INPUT | Operations'!$B131)/('INPUT | Operations'!$B132-'INPUT | Operations'!$B131),0))*'INPUT | Operations'!$D131*NumberOfMainEngines*NumberOfOps*$E127,"")</f>
        <v>1397.4</v>
      </c>
      <c r="G127" s="34">
        <f t="shared" si="17"/>
        <v>1271.7604166666667</v>
      </c>
      <c r="H127" s="27">
        <f t="shared" si="18"/>
        <v>0</v>
      </c>
      <c r="I127" s="27">
        <f t="shared" si="19"/>
        <v>0</v>
      </c>
      <c r="J127" s="27">
        <f t="shared" si="20"/>
        <v>0</v>
      </c>
      <c r="K127" s="27">
        <f t="shared" si="21"/>
        <v>0</v>
      </c>
      <c r="L127" s="27">
        <f t="shared" si="22"/>
        <v>2.8376288669534102E-4</v>
      </c>
      <c r="M127" s="32">
        <f t="shared" si="23"/>
        <v>0</v>
      </c>
      <c r="N127" s="27">
        <f t="shared" si="24"/>
        <v>1777.1580062500004</v>
      </c>
      <c r="O127" s="27">
        <f t="shared" si="25"/>
        <v>0</v>
      </c>
      <c r="P127" s="27">
        <f t="shared" si="26"/>
        <v>0</v>
      </c>
      <c r="Q127" s="27">
        <f t="shared" si="27"/>
        <v>0</v>
      </c>
      <c r="R127" s="27">
        <f t="shared" si="28"/>
        <v>0</v>
      </c>
      <c r="S127" s="27">
        <f t="shared" si="29"/>
        <v>3.9653025786806954E-4</v>
      </c>
      <c r="T127" s="32">
        <f t="shared" si="30"/>
        <v>0</v>
      </c>
      <c r="U127" s="10"/>
    </row>
    <row r="128" spans="1:21" x14ac:dyDescent="0.25">
      <c r="A128" s="10"/>
      <c r="B128" s="4">
        <f>IF(ISBLANK('INPUT | Operations'!$B133),"",COUNT('INPUT | Operations'!$B$12:$B132))</f>
        <v>121</v>
      </c>
      <c r="C128" s="27">
        <f>IF(ISNUMBER($B128),('INPUT | Operations'!$C132+'INPUT | Operations'!$C133)/2,"")</f>
        <v>149257</v>
      </c>
      <c r="D128" s="28">
        <f t="shared" si="16"/>
        <v>45.493533599999999</v>
      </c>
      <c r="E128" s="26">
        <f>IF(ISNUMBER($B128),'INPUT | Operations'!$B133-'INPUT | Operations'!$B132,"")</f>
        <v>1</v>
      </c>
      <c r="F128" s="32">
        <f>IF(ISNUMBER($B128),IF('INPUT | Operations'!$B133&lt;MainEngine_BurnTime,1,IF('INPUT | Operations'!$B132&lt;=MainEngine_BurnTime,(MainEngine_BurnTime-'INPUT | Operations'!$B132)/('INPUT | Operations'!$B133-'INPUT | Operations'!$B132),0))*'INPUT | Operations'!$D132*NumberOfMainEngines*NumberOfOps*$E128,"")</f>
        <v>1397.4</v>
      </c>
      <c r="G128" s="34">
        <f t="shared" si="17"/>
        <v>1271.7604166666667</v>
      </c>
      <c r="H128" s="27">
        <f t="shared" si="18"/>
        <v>0</v>
      </c>
      <c r="I128" s="27">
        <f t="shared" si="19"/>
        <v>0</v>
      </c>
      <c r="J128" s="27">
        <f t="shared" si="20"/>
        <v>0</v>
      </c>
      <c r="K128" s="27">
        <f t="shared" si="21"/>
        <v>0</v>
      </c>
      <c r="L128" s="27">
        <f t="shared" si="22"/>
        <v>2.4073563553871725E-4</v>
      </c>
      <c r="M128" s="32">
        <f t="shared" si="23"/>
        <v>0</v>
      </c>
      <c r="N128" s="27">
        <f t="shared" si="24"/>
        <v>1777.1580062500004</v>
      </c>
      <c r="O128" s="27">
        <f t="shared" si="25"/>
        <v>0</v>
      </c>
      <c r="P128" s="27">
        <f t="shared" si="26"/>
        <v>0</v>
      </c>
      <c r="Q128" s="27">
        <f t="shared" si="27"/>
        <v>0</v>
      </c>
      <c r="R128" s="27">
        <f t="shared" si="28"/>
        <v>0</v>
      </c>
      <c r="S128" s="27">
        <f t="shared" si="29"/>
        <v>3.3640397710180353E-4</v>
      </c>
      <c r="T128" s="32">
        <f t="shared" si="30"/>
        <v>0</v>
      </c>
      <c r="U128" s="10"/>
    </row>
    <row r="129" spans="1:21" x14ac:dyDescent="0.25">
      <c r="A129" s="10"/>
      <c r="B129" s="4">
        <f>IF(ISBLANK('INPUT | Operations'!$B134),"",COUNT('INPUT | Operations'!$B$12:$B133))</f>
        <v>122</v>
      </c>
      <c r="C129" s="27">
        <f>IF(ISNUMBER($B129),('INPUT | Operations'!$C133+'INPUT | Operations'!$C134)/2,"")</f>
        <v>151320.5</v>
      </c>
      <c r="D129" s="28">
        <f t="shared" si="16"/>
        <v>46.122488400000002</v>
      </c>
      <c r="E129" s="26">
        <f>IF(ISNUMBER($B129),'INPUT | Operations'!$B134-'INPUT | Operations'!$B133,"")</f>
        <v>1</v>
      </c>
      <c r="F129" s="32">
        <f>IF(ISNUMBER($B129),IF('INPUT | Operations'!$B134&lt;MainEngine_BurnTime,1,IF('INPUT | Operations'!$B133&lt;=MainEngine_BurnTime,(MainEngine_BurnTime-'INPUT | Operations'!$B133)/('INPUT | Operations'!$B134-'INPUT | Operations'!$B133),0))*'INPUT | Operations'!$D133*NumberOfMainEngines*NumberOfOps*$E129,"")</f>
        <v>1397.4</v>
      </c>
      <c r="G129" s="34">
        <f t="shared" si="17"/>
        <v>1271.7604166666667</v>
      </c>
      <c r="H129" s="27">
        <f t="shared" si="18"/>
        <v>0</v>
      </c>
      <c r="I129" s="27">
        <f t="shared" si="19"/>
        <v>0</v>
      </c>
      <c r="J129" s="27">
        <f t="shared" si="20"/>
        <v>0</v>
      </c>
      <c r="K129" s="27">
        <f t="shared" si="21"/>
        <v>0</v>
      </c>
      <c r="L129" s="27">
        <f t="shared" si="22"/>
        <v>2.0441886230975246E-4</v>
      </c>
      <c r="M129" s="32">
        <f t="shared" si="23"/>
        <v>0</v>
      </c>
      <c r="N129" s="27">
        <f t="shared" si="24"/>
        <v>1777.1580062500004</v>
      </c>
      <c r="O129" s="27">
        <f t="shared" si="25"/>
        <v>0</v>
      </c>
      <c r="P129" s="27">
        <f t="shared" si="26"/>
        <v>0</v>
      </c>
      <c r="Q129" s="27">
        <f t="shared" si="27"/>
        <v>0</v>
      </c>
      <c r="R129" s="27">
        <f t="shared" si="28"/>
        <v>0</v>
      </c>
      <c r="S129" s="27">
        <f t="shared" si="29"/>
        <v>2.8565491819164813E-4</v>
      </c>
      <c r="T129" s="32">
        <f t="shared" si="30"/>
        <v>0</v>
      </c>
      <c r="U129" s="10"/>
    </row>
    <row r="130" spans="1:21" x14ac:dyDescent="0.25">
      <c r="A130" s="10"/>
      <c r="B130" s="4">
        <f>IF(ISBLANK('INPUT | Operations'!$B135),"",COUNT('INPUT | Operations'!$B$12:$B134))</f>
        <v>123</v>
      </c>
      <c r="C130" s="27">
        <f>IF(ISNUMBER($B130),('INPUT | Operations'!$C134+'INPUT | Operations'!$C135)/2,"")</f>
        <v>153711.25</v>
      </c>
      <c r="D130" s="28">
        <f t="shared" si="16"/>
        <v>46.851189000000005</v>
      </c>
      <c r="E130" s="26">
        <f>IF(ISNUMBER($B130),'INPUT | Operations'!$B135-'INPUT | Operations'!$B134,"")</f>
        <v>1</v>
      </c>
      <c r="F130" s="32">
        <f>IF(ISNUMBER($B130),IF('INPUT | Operations'!$B135&lt;MainEngine_BurnTime,1,IF('INPUT | Operations'!$B134&lt;=MainEngine_BurnTime,(MainEngine_BurnTime-'INPUT | Operations'!$B134)/('INPUT | Operations'!$B135-'INPUT | Operations'!$B134),0))*'INPUT | Operations'!$D134*NumberOfMainEngines*NumberOfOps*$E130,"")</f>
        <v>1397.4</v>
      </c>
      <c r="G130" s="34">
        <f t="shared" si="17"/>
        <v>1271.7604166666667</v>
      </c>
      <c r="H130" s="27">
        <f t="shared" si="18"/>
        <v>0</v>
      </c>
      <c r="I130" s="27">
        <f t="shared" si="19"/>
        <v>0</v>
      </c>
      <c r="J130" s="27">
        <f t="shared" si="20"/>
        <v>0</v>
      </c>
      <c r="K130" s="27">
        <f t="shared" si="21"/>
        <v>0</v>
      </c>
      <c r="L130" s="27">
        <f t="shared" si="22"/>
        <v>1.6913699019344882E-4</v>
      </c>
      <c r="M130" s="32">
        <f t="shared" si="23"/>
        <v>0</v>
      </c>
      <c r="N130" s="27">
        <f t="shared" si="24"/>
        <v>1777.1580062500004</v>
      </c>
      <c r="O130" s="27">
        <f t="shared" si="25"/>
        <v>0</v>
      </c>
      <c r="P130" s="27">
        <f t="shared" si="26"/>
        <v>0</v>
      </c>
      <c r="Q130" s="27">
        <f t="shared" si="27"/>
        <v>0</v>
      </c>
      <c r="R130" s="27">
        <f t="shared" si="28"/>
        <v>0</v>
      </c>
      <c r="S130" s="27">
        <f t="shared" si="29"/>
        <v>2.3635203009632539E-4</v>
      </c>
      <c r="T130" s="32">
        <f t="shared" si="30"/>
        <v>0</v>
      </c>
      <c r="U130" s="10"/>
    </row>
    <row r="131" spans="1:21" x14ac:dyDescent="0.25">
      <c r="A131" s="10"/>
      <c r="B131" s="4">
        <f>IF(ISBLANK('INPUT | Operations'!$B136),"",COUNT('INPUT | Operations'!$B$12:$B135))</f>
        <v>124</v>
      </c>
      <c r="C131" s="27">
        <f>IF(ISNUMBER($B131),('INPUT | Operations'!$C135+'INPUT | Operations'!$C136)/2,"")</f>
        <v>155412.75</v>
      </c>
      <c r="D131" s="28">
        <f t="shared" si="16"/>
        <v>47.369806199999999</v>
      </c>
      <c r="E131" s="26">
        <f>IF(ISNUMBER($B131),'INPUT | Operations'!$B136-'INPUT | Operations'!$B135,"")</f>
        <v>1</v>
      </c>
      <c r="F131" s="32">
        <f>IF(ISNUMBER($B131),IF('INPUT | Operations'!$B136&lt;MainEngine_BurnTime,1,IF('INPUT | Operations'!$B135&lt;=MainEngine_BurnTime,(MainEngine_BurnTime-'INPUT | Operations'!$B135)/('INPUT | Operations'!$B136-'INPUT | Operations'!$B135),0))*'INPUT | Operations'!$D135*NumberOfMainEngines*NumberOfOps*$E131,"")</f>
        <v>1397.4</v>
      </c>
      <c r="G131" s="34">
        <f t="shared" si="17"/>
        <v>1271.7604166666667</v>
      </c>
      <c r="H131" s="27">
        <f t="shared" si="18"/>
        <v>0</v>
      </c>
      <c r="I131" s="27">
        <f t="shared" si="19"/>
        <v>0</v>
      </c>
      <c r="J131" s="27">
        <f t="shared" si="20"/>
        <v>0</v>
      </c>
      <c r="K131" s="27">
        <f t="shared" si="21"/>
        <v>0</v>
      </c>
      <c r="L131" s="27">
        <f t="shared" si="22"/>
        <v>1.4780125614521919E-4</v>
      </c>
      <c r="M131" s="32">
        <f t="shared" si="23"/>
        <v>0</v>
      </c>
      <c r="N131" s="27">
        <f t="shared" si="24"/>
        <v>1777.1580062500004</v>
      </c>
      <c r="O131" s="27">
        <f t="shared" si="25"/>
        <v>0</v>
      </c>
      <c r="P131" s="27">
        <f t="shared" si="26"/>
        <v>0</v>
      </c>
      <c r="Q131" s="27">
        <f t="shared" si="27"/>
        <v>0</v>
      </c>
      <c r="R131" s="27">
        <f t="shared" si="28"/>
        <v>0</v>
      </c>
      <c r="S131" s="27">
        <f t="shared" si="29"/>
        <v>2.065374753373293E-4</v>
      </c>
      <c r="T131" s="32">
        <f t="shared" si="30"/>
        <v>0</v>
      </c>
      <c r="U131" s="10"/>
    </row>
    <row r="132" spans="1:21" x14ac:dyDescent="0.25">
      <c r="A132" s="10"/>
      <c r="B132" s="4">
        <f>IF(ISBLANK('INPUT | Operations'!$B137),"",COUNT('INPUT | Operations'!$B$12:$B136))</f>
        <v>125</v>
      </c>
      <c r="C132" s="27">
        <f>IF(ISNUMBER($B132),('INPUT | Operations'!$C136+'INPUT | Operations'!$C137)/2,"")</f>
        <v>156764.5</v>
      </c>
      <c r="D132" s="28">
        <f t="shared" si="16"/>
        <v>47.781819600000006</v>
      </c>
      <c r="E132" s="26">
        <f>IF(ISNUMBER($B132),'INPUT | Operations'!$B137-'INPUT | Operations'!$B136,"")</f>
        <v>1</v>
      </c>
      <c r="F132" s="32">
        <f>IF(ISNUMBER($B132),IF('INPUT | Operations'!$B137&lt;MainEngine_BurnTime,1,IF('INPUT | Operations'!$B136&lt;=MainEngine_BurnTime,(MainEngine_BurnTime-'INPUT | Operations'!$B136)/('INPUT | Operations'!$B137-'INPUT | Operations'!$B136),0))*'INPUT | Operations'!$D136*NumberOfMainEngines*NumberOfOps*$E132,"")</f>
        <v>1397.4</v>
      </c>
      <c r="G132" s="34">
        <f t="shared" si="17"/>
        <v>1271.7604166666667</v>
      </c>
      <c r="H132" s="27">
        <f t="shared" si="18"/>
        <v>0</v>
      </c>
      <c r="I132" s="27">
        <f t="shared" si="19"/>
        <v>0</v>
      </c>
      <c r="J132" s="27">
        <f t="shared" si="20"/>
        <v>0</v>
      </c>
      <c r="K132" s="27">
        <f t="shared" si="21"/>
        <v>0</v>
      </c>
      <c r="L132" s="27">
        <f t="shared" si="22"/>
        <v>1.3278682508595816E-4</v>
      </c>
      <c r="M132" s="32">
        <f t="shared" si="23"/>
        <v>0</v>
      </c>
      <c r="N132" s="27">
        <f t="shared" si="24"/>
        <v>1777.1580062500004</v>
      </c>
      <c r="O132" s="27">
        <f t="shared" si="25"/>
        <v>0</v>
      </c>
      <c r="P132" s="27">
        <f t="shared" si="26"/>
        <v>0</v>
      </c>
      <c r="Q132" s="27">
        <f t="shared" si="27"/>
        <v>0</v>
      </c>
      <c r="R132" s="27">
        <f t="shared" si="28"/>
        <v>0</v>
      </c>
      <c r="S132" s="27">
        <f t="shared" si="29"/>
        <v>1.8555630937511794E-4</v>
      </c>
      <c r="T132" s="32">
        <f t="shared" si="30"/>
        <v>0</v>
      </c>
      <c r="U132" s="10"/>
    </row>
    <row r="133" spans="1:21" x14ac:dyDescent="0.25">
      <c r="A133" s="10"/>
      <c r="B133" s="4">
        <f>IF(ISBLANK('INPUT | Operations'!$B138),"",COUNT('INPUT | Operations'!$B$12:$B137))</f>
        <v>126</v>
      </c>
      <c r="C133" s="27">
        <f>IF(ISNUMBER($B133),('INPUT | Operations'!$C137+'INPUT | Operations'!$C138)/2,"")</f>
        <v>158784.5</v>
      </c>
      <c r="D133" s="28">
        <f t="shared" si="16"/>
        <v>48.397515599999998</v>
      </c>
      <c r="E133" s="26">
        <f>IF(ISNUMBER($B133),'INPUT | Operations'!$B138-'INPUT | Operations'!$B137,"")</f>
        <v>1</v>
      </c>
      <c r="F133" s="32">
        <f>IF(ISNUMBER($B133),IF('INPUT | Operations'!$B138&lt;MainEngine_BurnTime,1,IF('INPUT | Operations'!$B137&lt;=MainEngine_BurnTime,(MainEngine_BurnTime-'INPUT | Operations'!$B137)/('INPUT | Operations'!$B138-'INPUT | Operations'!$B137),0))*'INPUT | Operations'!$D137*NumberOfMainEngines*NumberOfOps*$E133,"")</f>
        <v>1397.4</v>
      </c>
      <c r="G133" s="34">
        <f t="shared" si="17"/>
        <v>1271.7604166666667</v>
      </c>
      <c r="H133" s="27">
        <f t="shared" si="18"/>
        <v>0</v>
      </c>
      <c r="I133" s="27">
        <f t="shared" si="19"/>
        <v>0</v>
      </c>
      <c r="J133" s="27">
        <f t="shared" si="20"/>
        <v>0</v>
      </c>
      <c r="K133" s="27">
        <f t="shared" si="21"/>
        <v>0</v>
      </c>
      <c r="L133" s="27">
        <f t="shared" si="22"/>
        <v>1.1314430771957593E-4</v>
      </c>
      <c r="M133" s="32">
        <f t="shared" si="23"/>
        <v>0</v>
      </c>
      <c r="N133" s="27">
        <f t="shared" si="24"/>
        <v>1777.1580062500004</v>
      </c>
      <c r="O133" s="27">
        <f t="shared" si="25"/>
        <v>0</v>
      </c>
      <c r="P133" s="27">
        <f t="shared" si="26"/>
        <v>0</v>
      </c>
      <c r="Q133" s="27">
        <f t="shared" si="27"/>
        <v>0</v>
      </c>
      <c r="R133" s="27">
        <f t="shared" si="28"/>
        <v>0</v>
      </c>
      <c r="S133" s="27">
        <f t="shared" si="29"/>
        <v>1.5810785560733541E-4</v>
      </c>
      <c r="T133" s="32">
        <f t="shared" si="30"/>
        <v>0</v>
      </c>
      <c r="U133" s="10"/>
    </row>
    <row r="134" spans="1:21" x14ac:dyDescent="0.25">
      <c r="A134" s="10"/>
      <c r="B134" s="4">
        <f>IF(ISBLANK('INPUT | Operations'!$B139),"",COUNT('INPUT | Operations'!$B$12:$B138))</f>
        <v>127</v>
      </c>
      <c r="C134" s="27">
        <f>IF(ISNUMBER($B134),('INPUT | Operations'!$C138+'INPUT | Operations'!$C139)/2,"")</f>
        <v>160794</v>
      </c>
      <c r="D134" s="28">
        <f t="shared" si="16"/>
        <v>49.010011200000001</v>
      </c>
      <c r="E134" s="26">
        <f>IF(ISNUMBER($B134),'INPUT | Operations'!$B139-'INPUT | Operations'!$B138,"")</f>
        <v>1</v>
      </c>
      <c r="F134" s="32">
        <f>IF(ISNUMBER($B134),IF('INPUT | Operations'!$B139&lt;MainEngine_BurnTime,1,IF('INPUT | Operations'!$B138&lt;=MainEngine_BurnTime,(MainEngine_BurnTime-'INPUT | Operations'!$B138)/('INPUT | Operations'!$B139-'INPUT | Operations'!$B138),0))*'INPUT | Operations'!$D138*NumberOfMainEngines*NumberOfOps*$E134,"")</f>
        <v>1397.4</v>
      </c>
      <c r="G134" s="34">
        <f t="shared" si="17"/>
        <v>1271.7604166666667</v>
      </c>
      <c r="H134" s="27">
        <f t="shared" si="18"/>
        <v>0</v>
      </c>
      <c r="I134" s="27">
        <f t="shared" si="19"/>
        <v>0</v>
      </c>
      <c r="J134" s="27">
        <f t="shared" si="20"/>
        <v>0</v>
      </c>
      <c r="K134" s="27">
        <f t="shared" si="21"/>
        <v>0</v>
      </c>
      <c r="L134" s="27">
        <f t="shared" si="22"/>
        <v>9.6487667999818234E-5</v>
      </c>
      <c r="M134" s="32">
        <f t="shared" si="23"/>
        <v>0</v>
      </c>
      <c r="N134" s="27">
        <f t="shared" si="24"/>
        <v>1777.1580062500004</v>
      </c>
      <c r="O134" s="27">
        <f t="shared" si="25"/>
        <v>0</v>
      </c>
      <c r="P134" s="27">
        <f t="shared" si="26"/>
        <v>0</v>
      </c>
      <c r="Q134" s="27">
        <f t="shared" si="27"/>
        <v>0</v>
      </c>
      <c r="R134" s="27">
        <f t="shared" si="28"/>
        <v>0</v>
      </c>
      <c r="S134" s="27">
        <f t="shared" si="29"/>
        <v>1.3483186726294603E-4</v>
      </c>
      <c r="T134" s="32">
        <f t="shared" si="30"/>
        <v>0</v>
      </c>
      <c r="U134" s="10"/>
    </row>
    <row r="135" spans="1:21" x14ac:dyDescent="0.25">
      <c r="A135" s="10"/>
      <c r="B135" s="4">
        <f>IF(ISBLANK('INPUT | Operations'!$B140),"",COUNT('INPUT | Operations'!$B$12:$B139))</f>
        <v>128</v>
      </c>
      <c r="C135" s="27">
        <f>IF(ISNUMBER($B135),('INPUT | Operations'!$C139+'INPUT | Operations'!$C140)/2,"")</f>
        <v>162793</v>
      </c>
      <c r="D135" s="28">
        <f t="shared" si="16"/>
        <v>49.619306399999999</v>
      </c>
      <c r="E135" s="26">
        <f>IF(ISNUMBER($B135),'INPUT | Operations'!$B140-'INPUT | Operations'!$B139,"")</f>
        <v>1</v>
      </c>
      <c r="F135" s="32">
        <f>IF(ISNUMBER($B135),IF('INPUT | Operations'!$B140&lt;MainEngine_BurnTime,1,IF('INPUT | Operations'!$B139&lt;=MainEngine_BurnTime,(MainEngine_BurnTime-'INPUT | Operations'!$B139)/('INPUT | Operations'!$B140-'INPUT | Operations'!$B139),0))*'INPUT | Operations'!$D139*NumberOfMainEngines*NumberOfOps*$E135,"")</f>
        <v>1397.4</v>
      </c>
      <c r="G135" s="34">
        <f t="shared" si="17"/>
        <v>1271.7604166666667</v>
      </c>
      <c r="H135" s="27">
        <f t="shared" si="18"/>
        <v>0</v>
      </c>
      <c r="I135" s="27">
        <f t="shared" si="19"/>
        <v>0</v>
      </c>
      <c r="J135" s="27">
        <f t="shared" si="20"/>
        <v>0</v>
      </c>
      <c r="K135" s="27">
        <f t="shared" si="21"/>
        <v>0</v>
      </c>
      <c r="L135" s="27">
        <f t="shared" si="22"/>
        <v>8.2351646918233268E-5</v>
      </c>
      <c r="M135" s="32">
        <f t="shared" si="23"/>
        <v>0</v>
      </c>
      <c r="N135" s="27">
        <f t="shared" si="24"/>
        <v>1777.1580062500004</v>
      </c>
      <c r="O135" s="27">
        <f t="shared" si="25"/>
        <v>0</v>
      </c>
      <c r="P135" s="27">
        <f t="shared" si="26"/>
        <v>0</v>
      </c>
      <c r="Q135" s="27">
        <f t="shared" si="27"/>
        <v>0</v>
      </c>
      <c r="R135" s="27">
        <f t="shared" si="28"/>
        <v>0</v>
      </c>
      <c r="S135" s="27">
        <f t="shared" si="29"/>
        <v>1.1507819140353918E-4</v>
      </c>
      <c r="T135" s="32">
        <f t="shared" si="30"/>
        <v>0</v>
      </c>
      <c r="U135" s="10"/>
    </row>
    <row r="136" spans="1:21" x14ac:dyDescent="0.25">
      <c r="A136" s="10"/>
      <c r="B136" s="4">
        <f>IF(ISBLANK('INPUT | Operations'!$B141),"",COUNT('INPUT | Operations'!$B$12:$B140))</f>
        <v>129</v>
      </c>
      <c r="C136" s="27">
        <f>IF(ISNUMBER($B136),('INPUT | Operations'!$C140+'INPUT | Operations'!$C141)/2,"")</f>
        <v>164781.5</v>
      </c>
      <c r="D136" s="28">
        <f t="shared" ref="D136:D199" si="31">IF(ISNUMBER($B136),C136*0.3048/1000,"")</f>
        <v>50.2254012</v>
      </c>
      <c r="E136" s="26">
        <f>IF(ISNUMBER($B136),'INPUT | Operations'!$B141-'INPUT | Operations'!$B140,"")</f>
        <v>1</v>
      </c>
      <c r="F136" s="32">
        <f>IF(ISNUMBER($B136),IF('INPUT | Operations'!$B141&lt;MainEngine_BurnTime,1,IF('INPUT | Operations'!$B140&lt;=MainEngine_BurnTime,(MainEngine_BurnTime-'INPUT | Operations'!$B140)/('INPUT | Operations'!$B141-'INPUT | Operations'!$B140),0))*'INPUT | Operations'!$D140*NumberOfMainEngines*NumberOfOps*$E136,"")</f>
        <v>1397.4</v>
      </c>
      <c r="G136" s="34">
        <f t="shared" ref="G136:G199" si="32">IF(ISNUMBER($B136),MainEngine_H2O+MW_H2O/MW_H*MainEngine_H+MW_H2O/MW_H2*MainEngine_H2+MainEngine_OH,"")</f>
        <v>1271.7604166666667</v>
      </c>
      <c r="H136" s="27">
        <f t="shared" ref="H136:H199" si="33">IF(ISNUMBER($B136),MainEngine_CO2+MW_CO2/MW_CO*(MainEngine_CO-$I136),"")</f>
        <v>0</v>
      </c>
      <c r="I136" s="27">
        <f t="shared" ref="I136:I199" si="34">IF(ISNUMBER($B136),MIN(0.0025*EXP(0.067*$D136)*(MainEngine_CO+MainEngine_CO2),MainEngine_CO),"")</f>
        <v>0</v>
      </c>
      <c r="J136" s="27">
        <f t="shared" ref="J136:J199" si="35">IF(ISNUMBER($B136),MainEngine_Al2O3,"")</f>
        <v>0</v>
      </c>
      <c r="K136" s="27">
        <f t="shared" ref="K136:K199" si="36">IF(ISNUMBER($B136),MainEngine_HCl+MainEngine_Cl+MainEngine_Cl2,"")</f>
        <v>0</v>
      </c>
      <c r="L136" s="27">
        <f t="shared" ref="L136:L199" si="37">IF(ISNUMBER($B136),MainEngine_NOx+33*EXP(-0.26*$D136),"")</f>
        <v>7.0345147696628045E-5</v>
      </c>
      <c r="M136" s="32">
        <f t="shared" ref="M136:M199" si="38">IF(ISNUMBER($B136),MainEngine_BC*MAX(0.04,MIN(1,0.04*EXP(0.12*($D136-15)))),"")</f>
        <v>0</v>
      </c>
      <c r="N136" s="27">
        <f t="shared" ref="N136:N199" si="39">IFERROR($F136*G136/1000,"")</f>
        <v>1777.1580062500004</v>
      </c>
      <c r="O136" s="27">
        <f t="shared" ref="O136:O199" si="40">IFERROR($F136*H136/1000,"")</f>
        <v>0</v>
      </c>
      <c r="P136" s="27">
        <f t="shared" ref="P136:P199" si="41">IFERROR($F136*I136/1000,"")</f>
        <v>0</v>
      </c>
      <c r="Q136" s="27">
        <f t="shared" ref="Q136:Q199" si="42">IFERROR($F136*J136/1000,"")</f>
        <v>0</v>
      </c>
      <c r="R136" s="27">
        <f t="shared" ref="R136:R199" si="43">IFERROR($F136*K136/1000,"")</f>
        <v>0</v>
      </c>
      <c r="S136" s="27">
        <f t="shared" ref="S136:S199" si="44">IFERROR($F136*L136/1000,"")</f>
        <v>9.8300309391268035E-5</v>
      </c>
      <c r="T136" s="32">
        <f t="shared" ref="T136:T199" si="45">IFERROR($F136*M136/1000,"")</f>
        <v>0</v>
      </c>
      <c r="U136" s="10"/>
    </row>
    <row r="137" spans="1:21" x14ac:dyDescent="0.25">
      <c r="A137" s="10"/>
      <c r="B137" s="4">
        <f>IF(ISBLANK('INPUT | Operations'!$B142),"",COUNT('INPUT | Operations'!$B$12:$B141))</f>
        <v>130</v>
      </c>
      <c r="C137" s="27">
        <f>IF(ISNUMBER($B137),('INPUT | Operations'!$C141+'INPUT | Operations'!$C142)/2,"")</f>
        <v>166759.5</v>
      </c>
      <c r="D137" s="28">
        <f t="shared" si="31"/>
        <v>50.828295600000004</v>
      </c>
      <c r="E137" s="26">
        <f>IF(ISNUMBER($B137),'INPUT | Operations'!$B142-'INPUT | Operations'!$B141,"")</f>
        <v>1</v>
      </c>
      <c r="F137" s="32">
        <f>IF(ISNUMBER($B137),IF('INPUT | Operations'!$B142&lt;MainEngine_BurnTime,1,IF('INPUT | Operations'!$B141&lt;=MainEngine_BurnTime,(MainEngine_BurnTime-'INPUT | Operations'!$B141)/('INPUT | Operations'!$B142-'INPUT | Operations'!$B141),0))*'INPUT | Operations'!$D141*NumberOfMainEngines*NumberOfOps*$E137,"")</f>
        <v>1397.4</v>
      </c>
      <c r="G137" s="34">
        <f t="shared" si="32"/>
        <v>1271.7604166666667</v>
      </c>
      <c r="H137" s="27">
        <f t="shared" si="33"/>
        <v>0</v>
      </c>
      <c r="I137" s="27">
        <f t="shared" si="34"/>
        <v>0</v>
      </c>
      <c r="J137" s="27">
        <f t="shared" si="35"/>
        <v>0</v>
      </c>
      <c r="K137" s="27">
        <f t="shared" si="36"/>
        <v>0</v>
      </c>
      <c r="L137" s="27">
        <f t="shared" si="37"/>
        <v>6.0139163210065656E-5</v>
      </c>
      <c r="M137" s="32">
        <f t="shared" si="38"/>
        <v>0</v>
      </c>
      <c r="N137" s="27">
        <f t="shared" si="39"/>
        <v>1777.1580062500004</v>
      </c>
      <c r="O137" s="27">
        <f t="shared" si="40"/>
        <v>0</v>
      </c>
      <c r="P137" s="27">
        <f t="shared" si="41"/>
        <v>0</v>
      </c>
      <c r="Q137" s="27">
        <f t="shared" si="42"/>
        <v>0</v>
      </c>
      <c r="R137" s="27">
        <f t="shared" si="43"/>
        <v>0</v>
      </c>
      <c r="S137" s="27">
        <f t="shared" si="44"/>
        <v>8.4038466669745745E-5</v>
      </c>
      <c r="T137" s="32">
        <f t="shared" si="45"/>
        <v>0</v>
      </c>
      <c r="U137" s="10"/>
    </row>
    <row r="138" spans="1:21" x14ac:dyDescent="0.25">
      <c r="A138" s="10"/>
      <c r="B138" s="4">
        <f>IF(ISBLANK('INPUT | Operations'!$B143),"",COUNT('INPUT | Operations'!$B$12:$B142))</f>
        <v>131</v>
      </c>
      <c r="C138" s="27">
        <f>IF(ISNUMBER($B138),('INPUT | Operations'!$C142+'INPUT | Operations'!$C143)/2,"")</f>
        <v>168727.5</v>
      </c>
      <c r="D138" s="28">
        <f t="shared" si="31"/>
        <v>51.428142000000001</v>
      </c>
      <c r="E138" s="26">
        <f>IF(ISNUMBER($B138),'INPUT | Operations'!$B143-'INPUT | Operations'!$B142,"")</f>
        <v>1</v>
      </c>
      <c r="F138" s="32">
        <f>IF(ISNUMBER($B138),IF('INPUT | Operations'!$B143&lt;MainEngine_BurnTime,1,IF('INPUT | Operations'!$B142&lt;=MainEngine_BurnTime,(MainEngine_BurnTime-'INPUT | Operations'!$B142)/('INPUT | Operations'!$B143-'INPUT | Operations'!$B142),0))*'INPUT | Operations'!$D142*NumberOfMainEngines*NumberOfOps*$E138,"")</f>
        <v>1397.4</v>
      </c>
      <c r="G138" s="34">
        <f t="shared" si="32"/>
        <v>1271.7604166666667</v>
      </c>
      <c r="H138" s="27">
        <f t="shared" si="33"/>
        <v>0</v>
      </c>
      <c r="I138" s="27">
        <f t="shared" si="34"/>
        <v>0</v>
      </c>
      <c r="J138" s="27">
        <f t="shared" si="35"/>
        <v>0</v>
      </c>
      <c r="K138" s="27">
        <f t="shared" si="36"/>
        <v>0</v>
      </c>
      <c r="L138" s="27">
        <f t="shared" si="37"/>
        <v>5.1454668638209557E-5</v>
      </c>
      <c r="M138" s="32">
        <f t="shared" si="38"/>
        <v>0</v>
      </c>
      <c r="N138" s="27">
        <f t="shared" si="39"/>
        <v>1777.1580062500004</v>
      </c>
      <c r="O138" s="27">
        <f t="shared" si="40"/>
        <v>0</v>
      </c>
      <c r="P138" s="27">
        <f t="shared" si="41"/>
        <v>0</v>
      </c>
      <c r="Q138" s="27">
        <f t="shared" si="42"/>
        <v>0</v>
      </c>
      <c r="R138" s="27">
        <f t="shared" si="43"/>
        <v>0</v>
      </c>
      <c r="S138" s="27">
        <f t="shared" si="44"/>
        <v>7.1902753955034043E-5</v>
      </c>
      <c r="T138" s="32">
        <f t="shared" si="45"/>
        <v>0</v>
      </c>
      <c r="U138" s="10"/>
    </row>
    <row r="139" spans="1:21" x14ac:dyDescent="0.25">
      <c r="A139" s="10"/>
      <c r="B139" s="4">
        <f>IF(ISBLANK('INPUT | Operations'!$B144),"",COUNT('INPUT | Operations'!$B$12:$B143))</f>
        <v>132</v>
      </c>
      <c r="C139" s="27">
        <f>IF(ISNUMBER($B139),('INPUT | Operations'!$C143+'INPUT | Operations'!$C144)/2,"")</f>
        <v>170685.5</v>
      </c>
      <c r="D139" s="28">
        <f t="shared" si="31"/>
        <v>52.024940399999998</v>
      </c>
      <c r="E139" s="26">
        <f>IF(ISNUMBER($B139),'INPUT | Operations'!$B144-'INPUT | Operations'!$B143,"")</f>
        <v>1</v>
      </c>
      <c r="F139" s="32">
        <f>IF(ISNUMBER($B139),IF('INPUT | Operations'!$B144&lt;MainEngine_BurnTime,1,IF('INPUT | Operations'!$B143&lt;=MainEngine_BurnTime,(MainEngine_BurnTime-'INPUT | Operations'!$B143)/('INPUT | Operations'!$B144-'INPUT | Operations'!$B143),0))*'INPUT | Operations'!$D143*NumberOfMainEngines*NumberOfOps*$E139,"")</f>
        <v>1397.4</v>
      </c>
      <c r="G139" s="34">
        <f t="shared" si="32"/>
        <v>1271.7604166666667</v>
      </c>
      <c r="H139" s="27">
        <f t="shared" si="33"/>
        <v>0</v>
      </c>
      <c r="I139" s="27">
        <f t="shared" si="34"/>
        <v>0</v>
      </c>
      <c r="J139" s="27">
        <f t="shared" si="35"/>
        <v>0</v>
      </c>
      <c r="K139" s="27">
        <f t="shared" si="36"/>
        <v>0</v>
      </c>
      <c r="L139" s="27">
        <f t="shared" si="37"/>
        <v>4.4059174942656891E-5</v>
      </c>
      <c r="M139" s="32">
        <f t="shared" si="38"/>
        <v>0</v>
      </c>
      <c r="N139" s="27">
        <f t="shared" si="39"/>
        <v>1777.1580062500004</v>
      </c>
      <c r="O139" s="27">
        <f t="shared" si="40"/>
        <v>0</v>
      </c>
      <c r="P139" s="27">
        <f t="shared" si="41"/>
        <v>0</v>
      </c>
      <c r="Q139" s="27">
        <f t="shared" si="42"/>
        <v>0</v>
      </c>
      <c r="R139" s="27">
        <f t="shared" si="43"/>
        <v>0</v>
      </c>
      <c r="S139" s="27">
        <f t="shared" si="44"/>
        <v>6.1568291064868744E-5</v>
      </c>
      <c r="T139" s="32">
        <f t="shared" si="45"/>
        <v>0</v>
      </c>
      <c r="U139" s="10"/>
    </row>
    <row r="140" spans="1:21" x14ac:dyDescent="0.25">
      <c r="A140" s="10"/>
      <c r="B140" s="4">
        <f>IF(ISBLANK('INPUT | Operations'!$B145),"",COUNT('INPUT | Operations'!$B$12:$B144))</f>
        <v>133</v>
      </c>
      <c r="C140" s="27">
        <f>IF(ISNUMBER($B140),('INPUT | Operations'!$C144+'INPUT | Operations'!$C145)/2,"")</f>
        <v>172632.5</v>
      </c>
      <c r="D140" s="28">
        <f t="shared" si="31"/>
        <v>52.618386000000008</v>
      </c>
      <c r="E140" s="26">
        <f>IF(ISNUMBER($B140),'INPUT | Operations'!$B145-'INPUT | Operations'!$B144,"")</f>
        <v>1</v>
      </c>
      <c r="F140" s="32">
        <f>IF(ISNUMBER($B140),IF('INPUT | Operations'!$B145&lt;MainEngine_BurnTime,1,IF('INPUT | Operations'!$B144&lt;=MainEngine_BurnTime,(MainEngine_BurnTime-'INPUT | Operations'!$B144)/('INPUT | Operations'!$B145-'INPUT | Operations'!$B144),0))*'INPUT | Operations'!$D144*NumberOfMainEngines*NumberOfOps*$E140,"")</f>
        <v>1397.4</v>
      </c>
      <c r="G140" s="34">
        <f t="shared" si="32"/>
        <v>1271.7604166666667</v>
      </c>
      <c r="H140" s="27">
        <f t="shared" si="33"/>
        <v>0</v>
      </c>
      <c r="I140" s="27">
        <f t="shared" si="34"/>
        <v>0</v>
      </c>
      <c r="J140" s="27">
        <f t="shared" si="35"/>
        <v>0</v>
      </c>
      <c r="K140" s="27">
        <f t="shared" si="36"/>
        <v>0</v>
      </c>
      <c r="L140" s="27">
        <f t="shared" si="37"/>
        <v>3.7759524912463121E-5</v>
      </c>
      <c r="M140" s="32">
        <f t="shared" si="38"/>
        <v>0</v>
      </c>
      <c r="N140" s="27">
        <f t="shared" si="39"/>
        <v>1777.1580062500004</v>
      </c>
      <c r="O140" s="27">
        <f t="shared" si="40"/>
        <v>0</v>
      </c>
      <c r="P140" s="27">
        <f t="shared" si="41"/>
        <v>0</v>
      </c>
      <c r="Q140" s="27">
        <f t="shared" si="42"/>
        <v>0</v>
      </c>
      <c r="R140" s="27">
        <f t="shared" si="43"/>
        <v>0</v>
      </c>
      <c r="S140" s="27">
        <f t="shared" si="44"/>
        <v>5.2765160112675973E-5</v>
      </c>
      <c r="T140" s="32">
        <f t="shared" si="45"/>
        <v>0</v>
      </c>
      <c r="U140" s="10"/>
    </row>
    <row r="141" spans="1:21" x14ac:dyDescent="0.25">
      <c r="A141" s="10"/>
      <c r="B141" s="4">
        <f>IF(ISBLANK('INPUT | Operations'!$B146),"",COUNT('INPUT | Operations'!$B$12:$B145))</f>
        <v>134</v>
      </c>
      <c r="C141" s="27">
        <f>IF(ISNUMBER($B141),('INPUT | Operations'!$C145+'INPUT | Operations'!$C146)/2,"")</f>
        <v>174568.5</v>
      </c>
      <c r="D141" s="28">
        <f t="shared" si="31"/>
        <v>53.208478800000002</v>
      </c>
      <c r="E141" s="26">
        <f>IF(ISNUMBER($B141),'INPUT | Operations'!$B146-'INPUT | Operations'!$B145,"")</f>
        <v>1</v>
      </c>
      <c r="F141" s="32">
        <f>IF(ISNUMBER($B141),IF('INPUT | Operations'!$B146&lt;MainEngine_BurnTime,1,IF('INPUT | Operations'!$B145&lt;=MainEngine_BurnTime,(MainEngine_BurnTime-'INPUT | Operations'!$B145)/('INPUT | Operations'!$B146-'INPUT | Operations'!$B145),0))*'INPUT | Operations'!$D145*NumberOfMainEngines*NumberOfOps*$E141,"")</f>
        <v>1397.4</v>
      </c>
      <c r="G141" s="34">
        <f t="shared" si="32"/>
        <v>1271.7604166666667</v>
      </c>
      <c r="H141" s="27">
        <f t="shared" si="33"/>
        <v>0</v>
      </c>
      <c r="I141" s="27">
        <f t="shared" si="34"/>
        <v>0</v>
      </c>
      <c r="J141" s="27">
        <f t="shared" si="35"/>
        <v>0</v>
      </c>
      <c r="K141" s="27">
        <f t="shared" si="36"/>
        <v>0</v>
      </c>
      <c r="L141" s="27">
        <f t="shared" si="37"/>
        <v>3.2388830685344305E-5</v>
      </c>
      <c r="M141" s="32">
        <f t="shared" si="38"/>
        <v>0</v>
      </c>
      <c r="N141" s="27">
        <f t="shared" si="39"/>
        <v>1777.1580062500004</v>
      </c>
      <c r="O141" s="27">
        <f t="shared" si="40"/>
        <v>0</v>
      </c>
      <c r="P141" s="27">
        <f t="shared" si="41"/>
        <v>0</v>
      </c>
      <c r="Q141" s="27">
        <f t="shared" si="42"/>
        <v>0</v>
      </c>
      <c r="R141" s="27">
        <f t="shared" si="43"/>
        <v>0</v>
      </c>
      <c r="S141" s="27">
        <f t="shared" si="44"/>
        <v>4.5260151999700136E-5</v>
      </c>
      <c r="T141" s="32">
        <f t="shared" si="45"/>
        <v>0</v>
      </c>
      <c r="U141" s="10"/>
    </row>
    <row r="142" spans="1:21" x14ac:dyDescent="0.25">
      <c r="A142" s="10"/>
      <c r="B142" s="4">
        <f>IF(ISBLANK('INPUT | Operations'!$B147),"",COUNT('INPUT | Operations'!$B$12:$B146))</f>
        <v>135</v>
      </c>
      <c r="C142" s="27">
        <f>IF(ISNUMBER($B142),('INPUT | Operations'!$C146+'INPUT | Operations'!$C147)/2,"")</f>
        <v>176493.5</v>
      </c>
      <c r="D142" s="28">
        <f t="shared" si="31"/>
        <v>53.795218800000001</v>
      </c>
      <c r="E142" s="26">
        <f>IF(ISNUMBER($B142),'INPUT | Operations'!$B147-'INPUT | Operations'!$B146,"")</f>
        <v>1</v>
      </c>
      <c r="F142" s="32">
        <f>IF(ISNUMBER($B142),IF('INPUT | Operations'!$B147&lt;MainEngine_BurnTime,1,IF('INPUT | Operations'!$B146&lt;=MainEngine_BurnTime,(MainEngine_BurnTime-'INPUT | Operations'!$B146)/('INPUT | Operations'!$B147-'INPUT | Operations'!$B146),0))*'INPUT | Operations'!$D146*NumberOfMainEngines*NumberOfOps*$E142,"")</f>
        <v>1397.4</v>
      </c>
      <c r="G142" s="34">
        <f t="shared" si="32"/>
        <v>1271.7604166666667</v>
      </c>
      <c r="H142" s="27">
        <f t="shared" si="33"/>
        <v>0</v>
      </c>
      <c r="I142" s="27">
        <f t="shared" si="34"/>
        <v>0</v>
      </c>
      <c r="J142" s="27">
        <f t="shared" si="35"/>
        <v>0</v>
      </c>
      <c r="K142" s="27">
        <f t="shared" si="36"/>
        <v>0</v>
      </c>
      <c r="L142" s="27">
        <f t="shared" si="37"/>
        <v>2.7806261563468907E-5</v>
      </c>
      <c r="M142" s="32">
        <f t="shared" si="38"/>
        <v>0</v>
      </c>
      <c r="N142" s="27">
        <f t="shared" si="39"/>
        <v>1777.1580062500004</v>
      </c>
      <c r="O142" s="27">
        <f t="shared" si="40"/>
        <v>0</v>
      </c>
      <c r="P142" s="27">
        <f t="shared" si="41"/>
        <v>0</v>
      </c>
      <c r="Q142" s="27">
        <f t="shared" si="42"/>
        <v>0</v>
      </c>
      <c r="R142" s="27">
        <f t="shared" si="43"/>
        <v>0</v>
      </c>
      <c r="S142" s="27">
        <f t="shared" si="44"/>
        <v>3.8856469908791459E-5</v>
      </c>
      <c r="T142" s="32">
        <f t="shared" si="45"/>
        <v>0</v>
      </c>
      <c r="U142" s="10"/>
    </row>
    <row r="143" spans="1:21" x14ac:dyDescent="0.25">
      <c r="A143" s="10"/>
      <c r="B143" s="4">
        <f>IF(ISBLANK('INPUT | Operations'!$B148),"",COUNT('INPUT | Operations'!$B$12:$B147))</f>
        <v>136</v>
      </c>
      <c r="C143" s="27">
        <f>IF(ISNUMBER($B143),('INPUT | Operations'!$C147+'INPUT | Operations'!$C148)/2,"")</f>
        <v>178407</v>
      </c>
      <c r="D143" s="28">
        <f t="shared" si="31"/>
        <v>54.3784536</v>
      </c>
      <c r="E143" s="26">
        <f>IF(ISNUMBER($B143),'INPUT | Operations'!$B148-'INPUT | Operations'!$B147,"")</f>
        <v>1</v>
      </c>
      <c r="F143" s="32">
        <f>IF(ISNUMBER($B143),IF('INPUT | Operations'!$B148&lt;MainEngine_BurnTime,1,IF('INPUT | Operations'!$B147&lt;=MainEngine_BurnTime,(MainEngine_BurnTime-'INPUT | Operations'!$B147)/('INPUT | Operations'!$B148-'INPUT | Operations'!$B147),0))*'INPUT | Operations'!$D147*NumberOfMainEngines*NumberOfOps*$E143,"")</f>
        <v>1397.4</v>
      </c>
      <c r="G143" s="34">
        <f t="shared" si="32"/>
        <v>1271.7604166666667</v>
      </c>
      <c r="H143" s="27">
        <f t="shared" si="33"/>
        <v>0</v>
      </c>
      <c r="I143" s="27">
        <f t="shared" si="34"/>
        <v>0</v>
      </c>
      <c r="J143" s="27">
        <f t="shared" si="35"/>
        <v>0</v>
      </c>
      <c r="K143" s="27">
        <f t="shared" si="36"/>
        <v>0</v>
      </c>
      <c r="L143" s="27">
        <f t="shared" si="37"/>
        <v>2.389382801246052E-5</v>
      </c>
      <c r="M143" s="32">
        <f t="shared" si="38"/>
        <v>0</v>
      </c>
      <c r="N143" s="27">
        <f t="shared" si="39"/>
        <v>1777.1580062500004</v>
      </c>
      <c r="O143" s="27">
        <f t="shared" si="40"/>
        <v>0</v>
      </c>
      <c r="P143" s="27">
        <f t="shared" si="41"/>
        <v>0</v>
      </c>
      <c r="Q143" s="27">
        <f t="shared" si="42"/>
        <v>0</v>
      </c>
      <c r="R143" s="27">
        <f t="shared" si="43"/>
        <v>0</v>
      </c>
      <c r="S143" s="27">
        <f t="shared" si="44"/>
        <v>3.3389235264612338E-5</v>
      </c>
      <c r="T143" s="32">
        <f t="shared" si="45"/>
        <v>0</v>
      </c>
      <c r="U143" s="10"/>
    </row>
    <row r="144" spans="1:21" x14ac:dyDescent="0.25">
      <c r="A144" s="10"/>
      <c r="B144" s="4">
        <f>IF(ISBLANK('INPUT | Operations'!$B149),"",COUNT('INPUT | Operations'!$B$12:$B148))</f>
        <v>137</v>
      </c>
      <c r="C144" s="27">
        <f>IF(ISNUMBER($B144),('INPUT | Operations'!$C148+'INPUT | Operations'!$C149)/2,"")</f>
        <v>180309.5</v>
      </c>
      <c r="D144" s="28">
        <f t="shared" si="31"/>
        <v>54.958335600000005</v>
      </c>
      <c r="E144" s="26">
        <f>IF(ISNUMBER($B144),'INPUT | Operations'!$B149-'INPUT | Operations'!$B148,"")</f>
        <v>1</v>
      </c>
      <c r="F144" s="32">
        <f>IF(ISNUMBER($B144),IF('INPUT | Operations'!$B149&lt;MainEngine_BurnTime,1,IF('INPUT | Operations'!$B148&lt;=MainEngine_BurnTime,(MainEngine_BurnTime-'INPUT | Operations'!$B148)/('INPUT | Operations'!$B149-'INPUT | Operations'!$B148),0))*'INPUT | Operations'!$D148*NumberOfMainEngines*NumberOfOps*$E144,"")</f>
        <v>1397.4</v>
      </c>
      <c r="G144" s="34">
        <f t="shared" si="32"/>
        <v>1271.7604166666667</v>
      </c>
      <c r="H144" s="27">
        <f t="shared" si="33"/>
        <v>0</v>
      </c>
      <c r="I144" s="27">
        <f t="shared" si="34"/>
        <v>0</v>
      </c>
      <c r="J144" s="27">
        <f t="shared" si="35"/>
        <v>0</v>
      </c>
      <c r="K144" s="27">
        <f t="shared" si="36"/>
        <v>0</v>
      </c>
      <c r="L144" s="27">
        <f t="shared" si="37"/>
        <v>2.0549792908182332E-5</v>
      </c>
      <c r="M144" s="32">
        <f t="shared" si="38"/>
        <v>0</v>
      </c>
      <c r="N144" s="27">
        <f t="shared" si="39"/>
        <v>1777.1580062500004</v>
      </c>
      <c r="O144" s="27">
        <f t="shared" si="40"/>
        <v>0</v>
      </c>
      <c r="P144" s="27">
        <f t="shared" si="41"/>
        <v>0</v>
      </c>
      <c r="Q144" s="27">
        <f t="shared" si="42"/>
        <v>0</v>
      </c>
      <c r="R144" s="27">
        <f t="shared" si="43"/>
        <v>0</v>
      </c>
      <c r="S144" s="27">
        <f t="shared" si="44"/>
        <v>2.8716280609893992E-5</v>
      </c>
      <c r="T144" s="32">
        <f t="shared" si="45"/>
        <v>0</v>
      </c>
      <c r="U144" s="10"/>
    </row>
    <row r="145" spans="1:21" x14ac:dyDescent="0.25">
      <c r="A145" s="10"/>
      <c r="B145" s="4">
        <f>IF(ISBLANK('INPUT | Operations'!$B150),"",COUNT('INPUT | Operations'!$B$12:$B149))</f>
        <v>138</v>
      </c>
      <c r="C145" s="27">
        <f>IF(ISNUMBER($B145),('INPUT | Operations'!$C149+'INPUT | Operations'!$C150)/2,"")</f>
        <v>182201</v>
      </c>
      <c r="D145" s="28">
        <f t="shared" si="31"/>
        <v>55.534864800000001</v>
      </c>
      <c r="E145" s="26">
        <f>IF(ISNUMBER($B145),'INPUT | Operations'!$B150-'INPUT | Operations'!$B149,"")</f>
        <v>1</v>
      </c>
      <c r="F145" s="32">
        <f>IF(ISNUMBER($B145),IF('INPUT | Operations'!$B150&lt;MainEngine_BurnTime,1,IF('INPUT | Operations'!$B149&lt;=MainEngine_BurnTime,(MainEngine_BurnTime-'INPUT | Operations'!$B149)/('INPUT | Operations'!$B150-'INPUT | Operations'!$B149),0))*'INPUT | Operations'!$D149*NumberOfMainEngines*NumberOfOps*$E145,"")</f>
        <v>1397.4</v>
      </c>
      <c r="G145" s="34">
        <f t="shared" si="32"/>
        <v>1271.7604166666667</v>
      </c>
      <c r="H145" s="27">
        <f t="shared" si="33"/>
        <v>0</v>
      </c>
      <c r="I145" s="27">
        <f t="shared" si="34"/>
        <v>0</v>
      </c>
      <c r="J145" s="27">
        <f t="shared" si="35"/>
        <v>0</v>
      </c>
      <c r="K145" s="27">
        <f t="shared" si="36"/>
        <v>0</v>
      </c>
      <c r="L145" s="27">
        <f t="shared" si="37"/>
        <v>1.7689182090961632E-5</v>
      </c>
      <c r="M145" s="32">
        <f t="shared" si="38"/>
        <v>0</v>
      </c>
      <c r="N145" s="27">
        <f t="shared" si="39"/>
        <v>1777.1580062500004</v>
      </c>
      <c r="O145" s="27">
        <f t="shared" si="40"/>
        <v>0</v>
      </c>
      <c r="P145" s="27">
        <f t="shared" si="41"/>
        <v>0</v>
      </c>
      <c r="Q145" s="27">
        <f t="shared" si="42"/>
        <v>0</v>
      </c>
      <c r="R145" s="27">
        <f t="shared" si="43"/>
        <v>0</v>
      </c>
      <c r="S145" s="27">
        <f t="shared" si="44"/>
        <v>2.4718863053909788E-5</v>
      </c>
      <c r="T145" s="32">
        <f t="shared" si="45"/>
        <v>0</v>
      </c>
      <c r="U145" s="10"/>
    </row>
    <row r="146" spans="1:21" x14ac:dyDescent="0.25">
      <c r="A146" s="10"/>
      <c r="B146" s="4">
        <f>IF(ISBLANK('INPUT | Operations'!$B151),"",COUNT('INPUT | Operations'!$B$12:$B150))</f>
        <v>139</v>
      </c>
      <c r="C146" s="27">
        <f>IF(ISNUMBER($B146),('INPUT | Operations'!$C150+'INPUT | Operations'!$C151)/2,"")</f>
        <v>184081</v>
      </c>
      <c r="D146" s="28">
        <f t="shared" si="31"/>
        <v>56.107888799999998</v>
      </c>
      <c r="E146" s="26">
        <f>IF(ISNUMBER($B146),'INPUT | Operations'!$B151-'INPUT | Operations'!$B150,"")</f>
        <v>1</v>
      </c>
      <c r="F146" s="32">
        <f>IF(ISNUMBER($B146),IF('INPUT | Operations'!$B151&lt;MainEngine_BurnTime,1,IF('INPUT | Operations'!$B150&lt;=MainEngine_BurnTime,(MainEngine_BurnTime-'INPUT | Operations'!$B150)/('INPUT | Operations'!$B151-'INPUT | Operations'!$B150),0))*'INPUT | Operations'!$D150*NumberOfMainEngines*NumberOfOps*$E146,"")</f>
        <v>1397.4</v>
      </c>
      <c r="G146" s="34">
        <f t="shared" si="32"/>
        <v>1271.7604166666667</v>
      </c>
      <c r="H146" s="27">
        <f t="shared" si="33"/>
        <v>0</v>
      </c>
      <c r="I146" s="27">
        <f t="shared" si="34"/>
        <v>0</v>
      </c>
      <c r="J146" s="27">
        <f t="shared" si="35"/>
        <v>0</v>
      </c>
      <c r="K146" s="27">
        <f t="shared" si="36"/>
        <v>0</v>
      </c>
      <c r="L146" s="27">
        <f t="shared" si="37"/>
        <v>1.5240662667471824E-5</v>
      </c>
      <c r="M146" s="32">
        <f t="shared" si="38"/>
        <v>0</v>
      </c>
      <c r="N146" s="27">
        <f t="shared" si="39"/>
        <v>1777.1580062500004</v>
      </c>
      <c r="O146" s="27">
        <f t="shared" si="40"/>
        <v>0</v>
      </c>
      <c r="P146" s="27">
        <f t="shared" si="41"/>
        <v>0</v>
      </c>
      <c r="Q146" s="27">
        <f t="shared" si="42"/>
        <v>0</v>
      </c>
      <c r="R146" s="27">
        <f t="shared" si="43"/>
        <v>0</v>
      </c>
      <c r="S146" s="27">
        <f t="shared" si="44"/>
        <v>2.1297302011525129E-5</v>
      </c>
      <c r="T146" s="32">
        <f t="shared" si="45"/>
        <v>0</v>
      </c>
      <c r="U146" s="10"/>
    </row>
    <row r="147" spans="1:21" x14ac:dyDescent="0.25">
      <c r="A147" s="10"/>
      <c r="B147" s="4">
        <f>IF(ISBLANK('INPUT | Operations'!$B152),"",COUNT('INPUT | Operations'!$B$12:$B151))</f>
        <v>140</v>
      </c>
      <c r="C147" s="27">
        <f>IF(ISNUMBER($B147),('INPUT | Operations'!$C151+'INPUT | Operations'!$C152)/2,"")</f>
        <v>185950</v>
      </c>
      <c r="D147" s="28">
        <f t="shared" si="31"/>
        <v>56.677560000000007</v>
      </c>
      <c r="E147" s="26">
        <f>IF(ISNUMBER($B147),'INPUT | Operations'!$B152-'INPUT | Operations'!$B151,"")</f>
        <v>1</v>
      </c>
      <c r="F147" s="32">
        <f>IF(ISNUMBER($B147),IF('INPUT | Operations'!$B152&lt;MainEngine_BurnTime,1,IF('INPUT | Operations'!$B151&lt;=MainEngine_BurnTime,(MainEngine_BurnTime-'INPUT | Operations'!$B151)/('INPUT | Operations'!$B152-'INPUT | Operations'!$B151),0))*'INPUT | Operations'!$D151*NumberOfMainEngines*NumberOfOps*$E147,"")</f>
        <v>1397.4</v>
      </c>
      <c r="G147" s="34">
        <f t="shared" si="32"/>
        <v>1271.7604166666667</v>
      </c>
      <c r="H147" s="27">
        <f t="shared" si="33"/>
        <v>0</v>
      </c>
      <c r="I147" s="27">
        <f t="shared" si="34"/>
        <v>0</v>
      </c>
      <c r="J147" s="27">
        <f t="shared" si="35"/>
        <v>0</v>
      </c>
      <c r="K147" s="27">
        <f t="shared" si="36"/>
        <v>0</v>
      </c>
      <c r="L147" s="27">
        <f t="shared" si="37"/>
        <v>1.3142516634726255E-5</v>
      </c>
      <c r="M147" s="32">
        <f t="shared" si="38"/>
        <v>0</v>
      </c>
      <c r="N147" s="27">
        <f t="shared" si="39"/>
        <v>1777.1580062500004</v>
      </c>
      <c r="O147" s="27">
        <f t="shared" si="40"/>
        <v>0</v>
      </c>
      <c r="P147" s="27">
        <f t="shared" si="41"/>
        <v>0</v>
      </c>
      <c r="Q147" s="27">
        <f t="shared" si="42"/>
        <v>0</v>
      </c>
      <c r="R147" s="27">
        <f t="shared" si="43"/>
        <v>0</v>
      </c>
      <c r="S147" s="27">
        <f t="shared" si="44"/>
        <v>1.836535274536647E-5</v>
      </c>
      <c r="T147" s="32">
        <f t="shared" si="45"/>
        <v>0</v>
      </c>
      <c r="U147" s="10"/>
    </row>
    <row r="148" spans="1:21" x14ac:dyDescent="0.25">
      <c r="A148" s="10"/>
      <c r="B148" s="4">
        <f>IF(ISBLANK('INPUT | Operations'!$B153),"",COUNT('INPUT | Operations'!$B$12:$B152))</f>
        <v>141</v>
      </c>
      <c r="C148" s="27">
        <f>IF(ISNUMBER($B148),('INPUT | Operations'!$C152+'INPUT | Operations'!$C153)/2,"")</f>
        <v>187808.5</v>
      </c>
      <c r="D148" s="28">
        <f t="shared" si="31"/>
        <v>57.244030799999997</v>
      </c>
      <c r="E148" s="26">
        <f>IF(ISNUMBER($B148),'INPUT | Operations'!$B153-'INPUT | Operations'!$B152,"")</f>
        <v>1</v>
      </c>
      <c r="F148" s="32">
        <f>IF(ISNUMBER($B148),IF('INPUT | Operations'!$B153&lt;MainEngine_BurnTime,1,IF('INPUT | Operations'!$B152&lt;=MainEngine_BurnTime,(MainEngine_BurnTime-'INPUT | Operations'!$B152)/('INPUT | Operations'!$B153-'INPUT | Operations'!$B152),0))*'INPUT | Operations'!$D152*NumberOfMainEngines*NumberOfOps*$E148,"")</f>
        <v>1397.4</v>
      </c>
      <c r="G148" s="34">
        <f t="shared" si="32"/>
        <v>1271.7604166666667</v>
      </c>
      <c r="H148" s="27">
        <f t="shared" si="33"/>
        <v>0</v>
      </c>
      <c r="I148" s="27">
        <f t="shared" si="34"/>
        <v>0</v>
      </c>
      <c r="J148" s="27">
        <f t="shared" si="35"/>
        <v>0</v>
      </c>
      <c r="K148" s="27">
        <f t="shared" si="36"/>
        <v>0</v>
      </c>
      <c r="L148" s="27">
        <f t="shared" si="37"/>
        <v>1.1342651750902229E-5</v>
      </c>
      <c r="M148" s="32">
        <f t="shared" si="38"/>
        <v>0</v>
      </c>
      <c r="N148" s="27">
        <f t="shared" si="39"/>
        <v>1777.1580062500004</v>
      </c>
      <c r="O148" s="27">
        <f t="shared" si="40"/>
        <v>0</v>
      </c>
      <c r="P148" s="27">
        <f t="shared" si="41"/>
        <v>0</v>
      </c>
      <c r="Q148" s="27">
        <f t="shared" si="42"/>
        <v>0</v>
      </c>
      <c r="R148" s="27">
        <f t="shared" si="43"/>
        <v>0</v>
      </c>
      <c r="S148" s="27">
        <f t="shared" si="44"/>
        <v>1.5850221556710775E-5</v>
      </c>
      <c r="T148" s="32">
        <f t="shared" si="45"/>
        <v>0</v>
      </c>
      <c r="U148" s="10"/>
    </row>
    <row r="149" spans="1:21" x14ac:dyDescent="0.25">
      <c r="A149" s="10"/>
      <c r="B149" s="4">
        <f>IF(ISBLANK('INPUT | Operations'!$B154),"",COUNT('INPUT | Operations'!$B$12:$B153))</f>
        <v>142</v>
      </c>
      <c r="C149" s="27">
        <f>IF(ISNUMBER($B149),('INPUT | Operations'!$C153+'INPUT | Operations'!$C154)/2,"")</f>
        <v>189655.5</v>
      </c>
      <c r="D149" s="28">
        <f t="shared" si="31"/>
        <v>57.806996400000003</v>
      </c>
      <c r="E149" s="26">
        <f>IF(ISNUMBER($B149),'INPUT | Operations'!$B154-'INPUT | Operations'!$B153,"")</f>
        <v>1</v>
      </c>
      <c r="F149" s="32">
        <f>IF(ISNUMBER($B149),IF('INPUT | Operations'!$B154&lt;MainEngine_BurnTime,1,IF('INPUT | Operations'!$B153&lt;=MainEngine_BurnTime,(MainEngine_BurnTime-'INPUT | Operations'!$B153)/('INPUT | Operations'!$B154-'INPUT | Operations'!$B153),0))*'INPUT | Operations'!$D153*NumberOfMainEngines*NumberOfOps*$E149,"")</f>
        <v>1397.4</v>
      </c>
      <c r="G149" s="34">
        <f t="shared" si="32"/>
        <v>1271.7604166666667</v>
      </c>
      <c r="H149" s="27">
        <f t="shared" si="33"/>
        <v>0</v>
      </c>
      <c r="I149" s="27">
        <f t="shared" si="34"/>
        <v>0</v>
      </c>
      <c r="J149" s="27">
        <f t="shared" si="35"/>
        <v>0</v>
      </c>
      <c r="K149" s="27">
        <f t="shared" si="36"/>
        <v>0</v>
      </c>
      <c r="L149" s="27">
        <f t="shared" si="37"/>
        <v>9.7982035282702532E-6</v>
      </c>
      <c r="M149" s="32">
        <f t="shared" si="38"/>
        <v>0</v>
      </c>
      <c r="N149" s="27">
        <f t="shared" si="39"/>
        <v>1777.1580062500004</v>
      </c>
      <c r="O149" s="27">
        <f t="shared" si="40"/>
        <v>0</v>
      </c>
      <c r="P149" s="27">
        <f t="shared" si="41"/>
        <v>0</v>
      </c>
      <c r="Q149" s="27">
        <f t="shared" si="42"/>
        <v>0</v>
      </c>
      <c r="R149" s="27">
        <f t="shared" si="43"/>
        <v>0</v>
      </c>
      <c r="S149" s="27">
        <f t="shared" si="44"/>
        <v>1.3692009610404852E-5</v>
      </c>
      <c r="T149" s="32">
        <f t="shared" si="45"/>
        <v>0</v>
      </c>
      <c r="U149" s="10"/>
    </row>
    <row r="150" spans="1:21" x14ac:dyDescent="0.25">
      <c r="A150" s="10"/>
      <c r="B150" s="4">
        <f>IF(ISBLANK('INPUT | Operations'!$B155),"",COUNT('INPUT | Operations'!$B$12:$B154))</f>
        <v>143</v>
      </c>
      <c r="C150" s="27">
        <f>IF(ISNUMBER($B150),('INPUT | Operations'!$C154+'INPUT | Operations'!$C155)/2,"")</f>
        <v>191491</v>
      </c>
      <c r="D150" s="28">
        <f t="shared" si="31"/>
        <v>58.366456800000002</v>
      </c>
      <c r="E150" s="26">
        <f>IF(ISNUMBER($B150),'INPUT | Operations'!$B155-'INPUT | Operations'!$B154,"")</f>
        <v>1</v>
      </c>
      <c r="F150" s="32">
        <f>IF(ISNUMBER($B150),IF('INPUT | Operations'!$B155&lt;MainEngine_BurnTime,1,IF('INPUT | Operations'!$B154&lt;=MainEngine_BurnTime,(MainEngine_BurnTime-'INPUT | Operations'!$B154)/('INPUT | Operations'!$B155-'INPUT | Operations'!$B154),0))*'INPUT | Operations'!$D154*NumberOfMainEngines*NumberOfOps*$E150,"")</f>
        <v>1397.4</v>
      </c>
      <c r="G150" s="34">
        <f t="shared" si="32"/>
        <v>1271.7604166666667</v>
      </c>
      <c r="H150" s="27">
        <f t="shared" si="33"/>
        <v>0</v>
      </c>
      <c r="I150" s="27">
        <f t="shared" si="34"/>
        <v>0</v>
      </c>
      <c r="J150" s="27">
        <f t="shared" si="35"/>
        <v>0</v>
      </c>
      <c r="K150" s="27">
        <f t="shared" si="36"/>
        <v>0</v>
      </c>
      <c r="L150" s="27">
        <f t="shared" si="37"/>
        <v>8.4717690829583807E-6</v>
      </c>
      <c r="M150" s="32">
        <f t="shared" si="38"/>
        <v>0</v>
      </c>
      <c r="N150" s="27">
        <f t="shared" si="39"/>
        <v>1777.1580062500004</v>
      </c>
      <c r="O150" s="27">
        <f t="shared" si="40"/>
        <v>0</v>
      </c>
      <c r="P150" s="27">
        <f t="shared" si="41"/>
        <v>0</v>
      </c>
      <c r="Q150" s="27">
        <f t="shared" si="42"/>
        <v>0</v>
      </c>
      <c r="R150" s="27">
        <f t="shared" si="43"/>
        <v>0</v>
      </c>
      <c r="S150" s="27">
        <f t="shared" si="44"/>
        <v>1.1838450116526043E-5</v>
      </c>
      <c r="T150" s="32">
        <f t="shared" si="45"/>
        <v>0</v>
      </c>
      <c r="U150" s="10"/>
    </row>
    <row r="151" spans="1:21" x14ac:dyDescent="0.25">
      <c r="A151" s="10"/>
      <c r="B151" s="4">
        <f>IF(ISBLANK('INPUT | Operations'!$B156),"",COUNT('INPUT | Operations'!$B$12:$B155))</f>
        <v>144</v>
      </c>
      <c r="C151" s="27">
        <f>IF(ISNUMBER($B151),('INPUT | Operations'!$C155+'INPUT | Operations'!$C156)/2,"")</f>
        <v>193315.5</v>
      </c>
      <c r="D151" s="28">
        <f t="shared" si="31"/>
        <v>58.922564400000006</v>
      </c>
      <c r="E151" s="26">
        <f>IF(ISNUMBER($B151),'INPUT | Operations'!$B156-'INPUT | Operations'!$B155,"")</f>
        <v>1</v>
      </c>
      <c r="F151" s="32">
        <f>IF(ISNUMBER($B151),IF('INPUT | Operations'!$B156&lt;MainEngine_BurnTime,1,IF('INPUT | Operations'!$B155&lt;=MainEngine_BurnTime,(MainEngine_BurnTime-'INPUT | Operations'!$B155)/('INPUT | Operations'!$B156-'INPUT | Operations'!$B155),0))*'INPUT | Operations'!$D155*NumberOfMainEngines*NumberOfOps*$E151,"")</f>
        <v>1397.4</v>
      </c>
      <c r="G151" s="34">
        <f t="shared" si="32"/>
        <v>1271.7604166666667</v>
      </c>
      <c r="H151" s="27">
        <f t="shared" si="33"/>
        <v>0</v>
      </c>
      <c r="I151" s="27">
        <f t="shared" si="34"/>
        <v>0</v>
      </c>
      <c r="J151" s="27">
        <f t="shared" si="35"/>
        <v>0</v>
      </c>
      <c r="K151" s="27">
        <f t="shared" si="36"/>
        <v>0</v>
      </c>
      <c r="L151" s="27">
        <f t="shared" si="37"/>
        <v>7.3312891637235095E-6</v>
      </c>
      <c r="M151" s="32">
        <f t="shared" si="38"/>
        <v>0</v>
      </c>
      <c r="N151" s="27">
        <f t="shared" si="39"/>
        <v>1777.1580062500004</v>
      </c>
      <c r="O151" s="27">
        <f t="shared" si="40"/>
        <v>0</v>
      </c>
      <c r="P151" s="27">
        <f t="shared" si="41"/>
        <v>0</v>
      </c>
      <c r="Q151" s="27">
        <f t="shared" si="42"/>
        <v>0</v>
      </c>
      <c r="R151" s="27">
        <f t="shared" si="43"/>
        <v>0</v>
      </c>
      <c r="S151" s="27">
        <f t="shared" si="44"/>
        <v>1.0244743477387233E-5</v>
      </c>
      <c r="T151" s="32">
        <f t="shared" si="45"/>
        <v>0</v>
      </c>
      <c r="U151" s="10"/>
    </row>
    <row r="152" spans="1:21" x14ac:dyDescent="0.25">
      <c r="A152" s="10"/>
      <c r="B152" s="4">
        <f>IF(ISBLANK('INPUT | Operations'!$B157),"",COUNT('INPUT | Operations'!$B$12:$B156))</f>
        <v>145</v>
      </c>
      <c r="C152" s="27">
        <f>IF(ISNUMBER($B152),('INPUT | Operations'!$C156+'INPUT | Operations'!$C157)/2,"")</f>
        <v>195128.5</v>
      </c>
      <c r="D152" s="28">
        <f t="shared" si="31"/>
        <v>59.475166800000004</v>
      </c>
      <c r="E152" s="26">
        <f>IF(ISNUMBER($B152),'INPUT | Operations'!$B157-'INPUT | Operations'!$B156,"")</f>
        <v>1</v>
      </c>
      <c r="F152" s="32">
        <f>IF(ISNUMBER($B152),IF('INPUT | Operations'!$B157&lt;MainEngine_BurnTime,1,IF('INPUT | Operations'!$B156&lt;=MainEngine_BurnTime,(MainEngine_BurnTime-'INPUT | Operations'!$B156)/('INPUT | Operations'!$B157-'INPUT | Operations'!$B156),0))*'INPUT | Operations'!$D156*NumberOfMainEngines*NumberOfOps*$E152,"")</f>
        <v>1397.4</v>
      </c>
      <c r="G152" s="34">
        <f t="shared" si="32"/>
        <v>1271.7604166666667</v>
      </c>
      <c r="H152" s="27">
        <f t="shared" si="33"/>
        <v>0</v>
      </c>
      <c r="I152" s="27">
        <f t="shared" si="34"/>
        <v>0</v>
      </c>
      <c r="J152" s="27">
        <f t="shared" si="35"/>
        <v>0</v>
      </c>
      <c r="K152" s="27">
        <f t="shared" si="36"/>
        <v>0</v>
      </c>
      <c r="L152" s="27">
        <f t="shared" si="37"/>
        <v>6.3501266109032812E-6</v>
      </c>
      <c r="M152" s="32">
        <f t="shared" si="38"/>
        <v>0</v>
      </c>
      <c r="N152" s="27">
        <f t="shared" si="39"/>
        <v>1777.1580062500004</v>
      </c>
      <c r="O152" s="27">
        <f t="shared" si="40"/>
        <v>0</v>
      </c>
      <c r="P152" s="27">
        <f t="shared" si="41"/>
        <v>0</v>
      </c>
      <c r="Q152" s="27">
        <f t="shared" si="42"/>
        <v>0</v>
      </c>
      <c r="R152" s="27">
        <f t="shared" si="43"/>
        <v>0</v>
      </c>
      <c r="S152" s="27">
        <f t="shared" si="44"/>
        <v>8.8736669260762456E-6</v>
      </c>
      <c r="T152" s="32">
        <f t="shared" si="45"/>
        <v>0</v>
      </c>
      <c r="U152" s="10"/>
    </row>
    <row r="153" spans="1:21" x14ac:dyDescent="0.25">
      <c r="A153" s="10"/>
      <c r="B153" s="4">
        <f>IF(ISBLANK('INPUT | Operations'!$B158),"",COUNT('INPUT | Operations'!$B$12:$B157))</f>
        <v>146</v>
      </c>
      <c r="C153" s="27">
        <f>IF(ISNUMBER($B153),('INPUT | Operations'!$C157+'INPUT | Operations'!$C158)/2,"")</f>
        <v>196930</v>
      </c>
      <c r="D153" s="28">
        <f t="shared" si="31"/>
        <v>60.024264000000002</v>
      </c>
      <c r="E153" s="26">
        <f>IF(ISNUMBER($B153),'INPUT | Operations'!$B158-'INPUT | Operations'!$B157,"")</f>
        <v>1</v>
      </c>
      <c r="F153" s="32">
        <f>IF(ISNUMBER($B153),IF('INPUT | Operations'!$B158&lt;MainEngine_BurnTime,1,IF('INPUT | Operations'!$B157&lt;=MainEngine_BurnTime,(MainEngine_BurnTime-'INPUT | Operations'!$B157)/('INPUT | Operations'!$B158-'INPUT | Operations'!$B157),0))*'INPUT | Operations'!$D157*NumberOfMainEngines*NumberOfOps*$E153,"")</f>
        <v>1397.4</v>
      </c>
      <c r="G153" s="34">
        <f t="shared" si="32"/>
        <v>1271.7604166666667</v>
      </c>
      <c r="H153" s="27">
        <f t="shared" si="33"/>
        <v>0</v>
      </c>
      <c r="I153" s="27">
        <f t="shared" si="34"/>
        <v>0</v>
      </c>
      <c r="J153" s="27">
        <f t="shared" si="35"/>
        <v>0</v>
      </c>
      <c r="K153" s="27">
        <f t="shared" si="36"/>
        <v>0</v>
      </c>
      <c r="L153" s="27">
        <f t="shared" si="37"/>
        <v>5.5052901721021928E-6</v>
      </c>
      <c r="M153" s="32">
        <f t="shared" si="38"/>
        <v>0</v>
      </c>
      <c r="N153" s="27">
        <f t="shared" si="39"/>
        <v>1777.1580062500004</v>
      </c>
      <c r="O153" s="27">
        <f t="shared" si="40"/>
        <v>0</v>
      </c>
      <c r="P153" s="27">
        <f t="shared" si="41"/>
        <v>0</v>
      </c>
      <c r="Q153" s="27">
        <f t="shared" si="42"/>
        <v>0</v>
      </c>
      <c r="R153" s="27">
        <f t="shared" si="43"/>
        <v>0</v>
      </c>
      <c r="S153" s="27">
        <f t="shared" si="44"/>
        <v>7.6930924864956051E-6</v>
      </c>
      <c r="T153" s="32">
        <f t="shared" si="45"/>
        <v>0</v>
      </c>
      <c r="U153" s="10"/>
    </row>
    <row r="154" spans="1:21" x14ac:dyDescent="0.25">
      <c r="A154" s="10"/>
      <c r="B154" s="4">
        <f>IF(ISBLANK('INPUT | Operations'!$B159),"",COUNT('INPUT | Operations'!$B$12:$B158))</f>
        <v>147</v>
      </c>
      <c r="C154" s="27">
        <f>IF(ISNUMBER($B154),('INPUT | Operations'!$C158+'INPUT | Operations'!$C159)/2,"")</f>
        <v>199163.75</v>
      </c>
      <c r="D154" s="28">
        <f t="shared" si="31"/>
        <v>60.705111000000002</v>
      </c>
      <c r="E154" s="26">
        <f>IF(ISNUMBER($B154),'INPUT | Operations'!$B159-'INPUT | Operations'!$B158,"")</f>
        <v>1</v>
      </c>
      <c r="F154" s="32">
        <f>IF(ISNUMBER($B154),IF('INPUT | Operations'!$B159&lt;MainEngine_BurnTime,1,IF('INPUT | Operations'!$B158&lt;=MainEngine_BurnTime,(MainEngine_BurnTime-'INPUT | Operations'!$B158)/('INPUT | Operations'!$B159-'INPUT | Operations'!$B158),0))*'INPUT | Operations'!$D158*NumberOfMainEngines*NumberOfOps*$E154,"")</f>
        <v>1397.4</v>
      </c>
      <c r="G154" s="34">
        <f t="shared" si="32"/>
        <v>1271.7604166666667</v>
      </c>
      <c r="H154" s="27">
        <f t="shared" si="33"/>
        <v>0</v>
      </c>
      <c r="I154" s="27">
        <f t="shared" si="34"/>
        <v>0</v>
      </c>
      <c r="J154" s="27">
        <f t="shared" si="35"/>
        <v>0</v>
      </c>
      <c r="K154" s="27">
        <f t="shared" si="36"/>
        <v>0</v>
      </c>
      <c r="L154" s="27">
        <f t="shared" si="37"/>
        <v>4.6121275559583157E-6</v>
      </c>
      <c r="M154" s="32">
        <f t="shared" si="38"/>
        <v>0</v>
      </c>
      <c r="N154" s="27">
        <f t="shared" si="39"/>
        <v>1777.1580062500004</v>
      </c>
      <c r="O154" s="27">
        <f t="shared" si="40"/>
        <v>0</v>
      </c>
      <c r="P154" s="27">
        <f t="shared" si="41"/>
        <v>0</v>
      </c>
      <c r="Q154" s="27">
        <f t="shared" si="42"/>
        <v>0</v>
      </c>
      <c r="R154" s="27">
        <f t="shared" si="43"/>
        <v>0</v>
      </c>
      <c r="S154" s="27">
        <f t="shared" si="44"/>
        <v>6.4449870466961509E-6</v>
      </c>
      <c r="T154" s="32">
        <f t="shared" si="45"/>
        <v>0</v>
      </c>
      <c r="U154" s="10"/>
    </row>
    <row r="155" spans="1:21" x14ac:dyDescent="0.25">
      <c r="A155" s="10"/>
      <c r="B155" s="4">
        <f>IF(ISBLANK('INPUT | Operations'!$B160),"",COUNT('INPUT | Operations'!$B$12:$B159))</f>
        <v>148</v>
      </c>
      <c r="C155" s="27">
        <f>IF(ISNUMBER($B155),('INPUT | Operations'!$C159+'INPUT | Operations'!$C160)/2,"")</f>
        <v>201823.75</v>
      </c>
      <c r="D155" s="28">
        <f t="shared" si="31"/>
        <v>61.515878999999998</v>
      </c>
      <c r="E155" s="26">
        <f>IF(ISNUMBER($B155),'INPUT | Operations'!$B160-'INPUT | Operations'!$B159,"")</f>
        <v>1</v>
      </c>
      <c r="F155" s="32">
        <f>IF(ISNUMBER($B155),IF('INPUT | Operations'!$B160&lt;MainEngine_BurnTime,1,IF('INPUT | Operations'!$B159&lt;=MainEngine_BurnTime,(MainEngine_BurnTime-'INPUT | Operations'!$B159)/('INPUT | Operations'!$B160-'INPUT | Operations'!$B159),0))*'INPUT | Operations'!$D159*NumberOfMainEngines*NumberOfOps*$E155,"")</f>
        <v>1397.4</v>
      </c>
      <c r="G155" s="34">
        <f t="shared" si="32"/>
        <v>1271.7604166666667</v>
      </c>
      <c r="H155" s="27">
        <f t="shared" si="33"/>
        <v>0</v>
      </c>
      <c r="I155" s="27">
        <f t="shared" si="34"/>
        <v>0</v>
      </c>
      <c r="J155" s="27">
        <f t="shared" si="35"/>
        <v>0</v>
      </c>
      <c r="K155" s="27">
        <f t="shared" si="36"/>
        <v>0</v>
      </c>
      <c r="L155" s="27">
        <f t="shared" si="37"/>
        <v>3.7355295142910212E-6</v>
      </c>
      <c r="M155" s="32">
        <f t="shared" si="38"/>
        <v>0</v>
      </c>
      <c r="N155" s="27">
        <f t="shared" si="39"/>
        <v>1777.1580062500004</v>
      </c>
      <c r="O155" s="27">
        <f t="shared" si="40"/>
        <v>0</v>
      </c>
      <c r="P155" s="27">
        <f t="shared" si="41"/>
        <v>0</v>
      </c>
      <c r="Q155" s="27">
        <f t="shared" si="42"/>
        <v>0</v>
      </c>
      <c r="R155" s="27">
        <f t="shared" si="43"/>
        <v>0</v>
      </c>
      <c r="S155" s="27">
        <f t="shared" si="44"/>
        <v>5.2200289432702735E-6</v>
      </c>
      <c r="T155" s="32">
        <f t="shared" si="45"/>
        <v>0</v>
      </c>
      <c r="U155" s="10"/>
    </row>
    <row r="156" spans="1:21" x14ac:dyDescent="0.25">
      <c r="A156" s="10"/>
      <c r="B156" s="4">
        <f>IF(ISBLANK('INPUT | Operations'!$B161),"",COUNT('INPUT | Operations'!$B$12:$B160))</f>
        <v>149</v>
      </c>
      <c r="C156" s="27">
        <f>IF(ISNUMBER($B156),('INPUT | Operations'!$C160+'INPUT | Operations'!$C161)/2,"")</f>
        <v>204023.5</v>
      </c>
      <c r="D156" s="28">
        <f t="shared" si="31"/>
        <v>62.186362800000005</v>
      </c>
      <c r="E156" s="26">
        <f>IF(ISNUMBER($B156),'INPUT | Operations'!$B161-'INPUT | Operations'!$B160,"")</f>
        <v>1</v>
      </c>
      <c r="F156" s="32">
        <f>IF(ISNUMBER($B156),IF('INPUT | Operations'!$B161&lt;MainEngine_BurnTime,1,IF('INPUT | Operations'!$B160&lt;=MainEngine_BurnTime,(MainEngine_BurnTime-'INPUT | Operations'!$B160)/('INPUT | Operations'!$B161-'INPUT | Operations'!$B160),0))*'INPUT | Operations'!$D160*NumberOfMainEngines*NumberOfOps*$E156,"")</f>
        <v>1397.4</v>
      </c>
      <c r="G156" s="34">
        <f t="shared" si="32"/>
        <v>1271.7604166666667</v>
      </c>
      <c r="H156" s="27">
        <f t="shared" si="33"/>
        <v>0</v>
      </c>
      <c r="I156" s="27">
        <f t="shared" si="34"/>
        <v>0</v>
      </c>
      <c r="J156" s="27">
        <f t="shared" si="35"/>
        <v>0</v>
      </c>
      <c r="K156" s="27">
        <f t="shared" si="36"/>
        <v>0</v>
      </c>
      <c r="L156" s="27">
        <f t="shared" si="37"/>
        <v>3.1379313950322335E-6</v>
      </c>
      <c r="M156" s="32">
        <f t="shared" si="38"/>
        <v>0</v>
      </c>
      <c r="N156" s="27">
        <f t="shared" si="39"/>
        <v>1777.1580062500004</v>
      </c>
      <c r="O156" s="27">
        <f t="shared" si="40"/>
        <v>0</v>
      </c>
      <c r="P156" s="27">
        <f t="shared" si="41"/>
        <v>0</v>
      </c>
      <c r="Q156" s="27">
        <f t="shared" si="42"/>
        <v>0</v>
      </c>
      <c r="R156" s="27">
        <f t="shared" si="43"/>
        <v>0</v>
      </c>
      <c r="S156" s="27">
        <f t="shared" si="44"/>
        <v>4.3849453314180433E-6</v>
      </c>
      <c r="T156" s="32">
        <f t="shared" si="45"/>
        <v>0</v>
      </c>
      <c r="U156" s="10"/>
    </row>
    <row r="157" spans="1:21" x14ac:dyDescent="0.25">
      <c r="A157" s="10"/>
      <c r="B157" s="4">
        <f>IF(ISBLANK('INPUT | Operations'!$B162),"",COUNT('INPUT | Operations'!$B$12:$B161))</f>
        <v>150</v>
      </c>
      <c r="C157" s="27">
        <f>IF(ISNUMBER($B157),('INPUT | Operations'!$C161+'INPUT | Operations'!$C162)/2,"")</f>
        <v>205769</v>
      </c>
      <c r="D157" s="28">
        <f t="shared" si="31"/>
        <v>62.718391200000006</v>
      </c>
      <c r="E157" s="26">
        <f>IF(ISNUMBER($B157),'INPUT | Operations'!$B162-'INPUT | Operations'!$B161,"")</f>
        <v>1</v>
      </c>
      <c r="F157" s="32">
        <f>IF(ISNUMBER($B157),IF('INPUT | Operations'!$B162&lt;MainEngine_BurnTime,1,IF('INPUT | Operations'!$B161&lt;=MainEngine_BurnTime,(MainEngine_BurnTime-'INPUT | Operations'!$B161)/('INPUT | Operations'!$B162-'INPUT | Operations'!$B161),0))*'INPUT | Operations'!$D161*NumberOfMainEngines*NumberOfOps*$E157,"")</f>
        <v>1397.4</v>
      </c>
      <c r="G157" s="34">
        <f t="shared" si="32"/>
        <v>1271.7604166666667</v>
      </c>
      <c r="H157" s="27">
        <f t="shared" si="33"/>
        <v>0</v>
      </c>
      <c r="I157" s="27">
        <f t="shared" si="34"/>
        <v>0</v>
      </c>
      <c r="J157" s="27">
        <f t="shared" si="35"/>
        <v>0</v>
      </c>
      <c r="K157" s="27">
        <f t="shared" si="36"/>
        <v>0</v>
      </c>
      <c r="L157" s="27">
        <f t="shared" si="37"/>
        <v>2.7325531923524266E-6</v>
      </c>
      <c r="M157" s="32">
        <f t="shared" si="38"/>
        <v>0</v>
      </c>
      <c r="N157" s="27">
        <f t="shared" si="39"/>
        <v>1777.1580062500004</v>
      </c>
      <c r="O157" s="27">
        <f t="shared" si="40"/>
        <v>0</v>
      </c>
      <c r="P157" s="27">
        <f t="shared" si="41"/>
        <v>0</v>
      </c>
      <c r="Q157" s="27">
        <f t="shared" si="42"/>
        <v>0</v>
      </c>
      <c r="R157" s="27">
        <f t="shared" si="43"/>
        <v>0</v>
      </c>
      <c r="S157" s="27">
        <f t="shared" si="44"/>
        <v>3.8184698309932816E-6</v>
      </c>
      <c r="T157" s="32">
        <f t="shared" si="45"/>
        <v>0</v>
      </c>
      <c r="U157" s="10"/>
    </row>
    <row r="158" spans="1:21" x14ac:dyDescent="0.25">
      <c r="A158" s="10"/>
      <c r="B158" s="4">
        <f>IF(ISBLANK('INPUT | Operations'!$B163),"",COUNT('INPUT | Operations'!$B$12:$B162))</f>
        <v>151</v>
      </c>
      <c r="C158" s="27">
        <f>IF(ISNUMBER($B158),('INPUT | Operations'!$C162+'INPUT | Operations'!$C163)/2,"")</f>
        <v>207503.5</v>
      </c>
      <c r="D158" s="28">
        <f t="shared" si="31"/>
        <v>63.247066799999999</v>
      </c>
      <c r="E158" s="26">
        <f>IF(ISNUMBER($B158),'INPUT | Operations'!$B163-'INPUT | Operations'!$B162,"")</f>
        <v>1</v>
      </c>
      <c r="F158" s="32">
        <f>IF(ISNUMBER($B158),IF('INPUT | Operations'!$B163&lt;MainEngine_BurnTime,1,IF('INPUT | Operations'!$B162&lt;=MainEngine_BurnTime,(MainEngine_BurnTime-'INPUT | Operations'!$B162)/('INPUT | Operations'!$B163-'INPUT | Operations'!$B162),0))*'INPUT | Operations'!$D162*NumberOfMainEngines*NumberOfOps*$E158,"")</f>
        <v>1397.4</v>
      </c>
      <c r="G158" s="34">
        <f t="shared" si="32"/>
        <v>1271.7604166666667</v>
      </c>
      <c r="H158" s="27">
        <f t="shared" si="33"/>
        <v>0</v>
      </c>
      <c r="I158" s="27">
        <f t="shared" si="34"/>
        <v>0</v>
      </c>
      <c r="J158" s="27">
        <f t="shared" si="35"/>
        <v>0</v>
      </c>
      <c r="K158" s="27">
        <f t="shared" si="36"/>
        <v>0</v>
      </c>
      <c r="L158" s="27">
        <f t="shared" si="37"/>
        <v>2.3816195785265668E-6</v>
      </c>
      <c r="M158" s="32">
        <f t="shared" si="38"/>
        <v>0</v>
      </c>
      <c r="N158" s="27">
        <f t="shared" si="39"/>
        <v>1777.1580062500004</v>
      </c>
      <c r="O158" s="27">
        <f t="shared" si="40"/>
        <v>0</v>
      </c>
      <c r="P158" s="27">
        <f t="shared" si="41"/>
        <v>0</v>
      </c>
      <c r="Q158" s="27">
        <f t="shared" si="42"/>
        <v>0</v>
      </c>
      <c r="R158" s="27">
        <f t="shared" si="43"/>
        <v>0</v>
      </c>
      <c r="S158" s="27">
        <f t="shared" si="44"/>
        <v>3.3280751990330248E-6</v>
      </c>
      <c r="T158" s="32">
        <f t="shared" si="45"/>
        <v>0</v>
      </c>
      <c r="U158" s="10"/>
    </row>
    <row r="159" spans="1:21" x14ac:dyDescent="0.25">
      <c r="A159" s="10"/>
      <c r="B159" s="4">
        <f>IF(ISBLANK('INPUT | Operations'!$B164),"",COUNT('INPUT | Operations'!$B$12:$B163))</f>
        <v>152</v>
      </c>
      <c r="C159" s="27">
        <f>IF(ISNUMBER($B159),('INPUT | Operations'!$C163+'INPUT | Operations'!$C164)/2,"")</f>
        <v>209226.5</v>
      </c>
      <c r="D159" s="28">
        <f t="shared" si="31"/>
        <v>63.772237200000006</v>
      </c>
      <c r="E159" s="26">
        <f>IF(ISNUMBER($B159),'INPUT | Operations'!$B164-'INPUT | Operations'!$B163,"")</f>
        <v>1</v>
      </c>
      <c r="F159" s="32">
        <f>IF(ISNUMBER($B159),IF('INPUT | Operations'!$B164&lt;MainEngine_BurnTime,1,IF('INPUT | Operations'!$B163&lt;=MainEngine_BurnTime,(MainEngine_BurnTime-'INPUT | Operations'!$B163)/('INPUT | Operations'!$B164-'INPUT | Operations'!$B163),0))*'INPUT | Operations'!$D163*NumberOfMainEngines*NumberOfOps*$E159,"")</f>
        <v>1397.4</v>
      </c>
      <c r="G159" s="34">
        <f t="shared" si="32"/>
        <v>1271.7604166666667</v>
      </c>
      <c r="H159" s="27">
        <f t="shared" si="33"/>
        <v>0</v>
      </c>
      <c r="I159" s="27">
        <f t="shared" si="34"/>
        <v>0</v>
      </c>
      <c r="J159" s="27">
        <f t="shared" si="35"/>
        <v>0</v>
      </c>
      <c r="K159" s="27">
        <f t="shared" si="36"/>
        <v>0</v>
      </c>
      <c r="L159" s="27">
        <f t="shared" si="37"/>
        <v>2.077647922607989E-6</v>
      </c>
      <c r="M159" s="32">
        <f t="shared" si="38"/>
        <v>0</v>
      </c>
      <c r="N159" s="27">
        <f t="shared" si="39"/>
        <v>1777.1580062500004</v>
      </c>
      <c r="O159" s="27">
        <f t="shared" si="40"/>
        <v>0</v>
      </c>
      <c r="P159" s="27">
        <f t="shared" si="41"/>
        <v>0</v>
      </c>
      <c r="Q159" s="27">
        <f t="shared" si="42"/>
        <v>0</v>
      </c>
      <c r="R159" s="27">
        <f t="shared" si="43"/>
        <v>0</v>
      </c>
      <c r="S159" s="27">
        <f t="shared" si="44"/>
        <v>2.903305207052404E-6</v>
      </c>
      <c r="T159" s="32">
        <f t="shared" si="45"/>
        <v>0</v>
      </c>
      <c r="U159" s="10"/>
    </row>
    <row r="160" spans="1:21" x14ac:dyDescent="0.25">
      <c r="A160" s="10"/>
      <c r="B160" s="4">
        <f>IF(ISBLANK('INPUT | Operations'!$B165),"",COUNT('INPUT | Operations'!$B$12:$B164))</f>
        <v>153</v>
      </c>
      <c r="C160" s="27">
        <f>IF(ISNUMBER($B160),('INPUT | Operations'!$C164+'INPUT | Operations'!$C165)/2,"")</f>
        <v>210938</v>
      </c>
      <c r="D160" s="28">
        <f t="shared" si="31"/>
        <v>64.293902400000007</v>
      </c>
      <c r="E160" s="26">
        <f>IF(ISNUMBER($B160),'INPUT | Operations'!$B165-'INPUT | Operations'!$B164,"")</f>
        <v>1</v>
      </c>
      <c r="F160" s="32">
        <f>IF(ISNUMBER($B160),IF('INPUT | Operations'!$B165&lt;MainEngine_BurnTime,1,IF('INPUT | Operations'!$B164&lt;=MainEngine_BurnTime,(MainEngine_BurnTime-'INPUT | Operations'!$B164)/('INPUT | Operations'!$B165-'INPUT | Operations'!$B164),0))*'INPUT | Operations'!$D164*NumberOfMainEngines*NumberOfOps*$E160,"")</f>
        <v>1397.4</v>
      </c>
      <c r="G160" s="34">
        <f t="shared" si="32"/>
        <v>1271.7604166666667</v>
      </c>
      <c r="H160" s="27">
        <f t="shared" si="33"/>
        <v>0</v>
      </c>
      <c r="I160" s="27">
        <f t="shared" si="34"/>
        <v>0</v>
      </c>
      <c r="J160" s="27">
        <f t="shared" si="35"/>
        <v>0</v>
      </c>
      <c r="K160" s="27">
        <f t="shared" si="36"/>
        <v>0</v>
      </c>
      <c r="L160" s="27">
        <f t="shared" si="37"/>
        <v>1.8141254310767191E-6</v>
      </c>
      <c r="M160" s="32">
        <f t="shared" si="38"/>
        <v>0</v>
      </c>
      <c r="N160" s="27">
        <f t="shared" si="39"/>
        <v>1777.1580062500004</v>
      </c>
      <c r="O160" s="27">
        <f t="shared" si="40"/>
        <v>0</v>
      </c>
      <c r="P160" s="27">
        <f t="shared" si="41"/>
        <v>0</v>
      </c>
      <c r="Q160" s="27">
        <f t="shared" si="42"/>
        <v>0</v>
      </c>
      <c r="R160" s="27">
        <f t="shared" si="43"/>
        <v>0</v>
      </c>
      <c r="S160" s="27">
        <f t="shared" si="44"/>
        <v>2.5350588773866077E-6</v>
      </c>
      <c r="T160" s="32">
        <f t="shared" si="45"/>
        <v>0</v>
      </c>
      <c r="U160" s="10"/>
    </row>
    <row r="161" spans="1:21" x14ac:dyDescent="0.25">
      <c r="A161" s="10"/>
      <c r="B161" s="4">
        <f>IF(ISBLANK('INPUT | Operations'!$B166),"",COUNT('INPUT | Operations'!$B$12:$B165))</f>
        <v>154</v>
      </c>
      <c r="C161" s="27">
        <f>IF(ISNUMBER($B161),('INPUT | Operations'!$C165+'INPUT | Operations'!$C166)/2,"")</f>
        <v>212638.5</v>
      </c>
      <c r="D161" s="28">
        <f t="shared" si="31"/>
        <v>64.812214800000007</v>
      </c>
      <c r="E161" s="26">
        <f>IF(ISNUMBER($B161),'INPUT | Operations'!$B166-'INPUT | Operations'!$B165,"")</f>
        <v>1</v>
      </c>
      <c r="F161" s="32">
        <f>IF(ISNUMBER($B161),IF('INPUT | Operations'!$B166&lt;MainEngine_BurnTime,1,IF('INPUT | Operations'!$B165&lt;=MainEngine_BurnTime,(MainEngine_BurnTime-'INPUT | Operations'!$B165)/('INPUT | Operations'!$B166-'INPUT | Operations'!$B165),0))*'INPUT | Operations'!$D165*NumberOfMainEngines*NumberOfOps*$E161,"")</f>
        <v>1397.4</v>
      </c>
      <c r="G161" s="34">
        <f t="shared" si="32"/>
        <v>1271.7604166666667</v>
      </c>
      <c r="H161" s="27">
        <f t="shared" si="33"/>
        <v>0</v>
      </c>
      <c r="I161" s="27">
        <f t="shared" si="34"/>
        <v>0</v>
      </c>
      <c r="J161" s="27">
        <f t="shared" si="35"/>
        <v>0</v>
      </c>
      <c r="K161" s="27">
        <f t="shared" si="36"/>
        <v>0</v>
      </c>
      <c r="L161" s="27">
        <f t="shared" si="37"/>
        <v>1.585408767301829E-6</v>
      </c>
      <c r="M161" s="32">
        <f t="shared" si="38"/>
        <v>0</v>
      </c>
      <c r="N161" s="27">
        <f t="shared" si="39"/>
        <v>1777.1580062500004</v>
      </c>
      <c r="O161" s="27">
        <f t="shared" si="40"/>
        <v>0</v>
      </c>
      <c r="P161" s="27">
        <f t="shared" si="41"/>
        <v>0</v>
      </c>
      <c r="Q161" s="27">
        <f t="shared" si="42"/>
        <v>0</v>
      </c>
      <c r="R161" s="27">
        <f t="shared" si="43"/>
        <v>0</v>
      </c>
      <c r="S161" s="27">
        <f t="shared" si="44"/>
        <v>2.215450211427576E-6</v>
      </c>
      <c r="T161" s="32">
        <f t="shared" si="45"/>
        <v>0</v>
      </c>
      <c r="U161" s="10"/>
    </row>
    <row r="162" spans="1:21" x14ac:dyDescent="0.25">
      <c r="A162" s="10"/>
      <c r="B162" s="4">
        <f>IF(ISBLANK('INPUT | Operations'!$B167),"",COUNT('INPUT | Operations'!$B$12:$B166))</f>
        <v>155</v>
      </c>
      <c r="C162" s="27">
        <f>IF(ISNUMBER($B162),('INPUT | Operations'!$C166+'INPUT | Operations'!$C167)/2,"")</f>
        <v>214327.5</v>
      </c>
      <c r="D162" s="28">
        <f t="shared" si="31"/>
        <v>65.327021999999999</v>
      </c>
      <c r="E162" s="26">
        <f>IF(ISNUMBER($B162),'INPUT | Operations'!$B167-'INPUT | Operations'!$B166,"")</f>
        <v>1</v>
      </c>
      <c r="F162" s="32">
        <f>IF(ISNUMBER($B162),IF('INPUT | Operations'!$B167&lt;MainEngine_BurnTime,1,IF('INPUT | Operations'!$B166&lt;=MainEngine_BurnTime,(MainEngine_BurnTime-'INPUT | Operations'!$B166)/('INPUT | Operations'!$B167-'INPUT | Operations'!$B166),0))*'INPUT | Operations'!$D166*NumberOfMainEngines*NumberOfOps*$E162,"")</f>
        <v>1397.4</v>
      </c>
      <c r="G162" s="34">
        <f t="shared" si="32"/>
        <v>1271.7604166666667</v>
      </c>
      <c r="H162" s="27">
        <f t="shared" si="33"/>
        <v>0</v>
      </c>
      <c r="I162" s="27">
        <f t="shared" si="34"/>
        <v>0</v>
      </c>
      <c r="J162" s="27">
        <f t="shared" si="35"/>
        <v>0</v>
      </c>
      <c r="K162" s="27">
        <f t="shared" si="36"/>
        <v>0</v>
      </c>
      <c r="L162" s="27">
        <f t="shared" si="37"/>
        <v>1.3867909367397024E-6</v>
      </c>
      <c r="M162" s="32">
        <f t="shared" si="38"/>
        <v>0</v>
      </c>
      <c r="N162" s="27">
        <f t="shared" si="39"/>
        <v>1777.1580062500004</v>
      </c>
      <c r="O162" s="27">
        <f t="shared" si="40"/>
        <v>0</v>
      </c>
      <c r="P162" s="27">
        <f t="shared" si="41"/>
        <v>0</v>
      </c>
      <c r="Q162" s="27">
        <f t="shared" si="42"/>
        <v>0</v>
      </c>
      <c r="R162" s="27">
        <f t="shared" si="43"/>
        <v>0</v>
      </c>
      <c r="S162" s="27">
        <f t="shared" si="44"/>
        <v>1.93790165500006E-6</v>
      </c>
      <c r="T162" s="32">
        <f t="shared" si="45"/>
        <v>0</v>
      </c>
      <c r="U162" s="10"/>
    </row>
    <row r="163" spans="1:21" x14ac:dyDescent="0.25">
      <c r="A163" s="10"/>
      <c r="B163" s="4">
        <f>IF(ISBLANK('INPUT | Operations'!$B168),"",COUNT('INPUT | Operations'!$B$12:$B167))</f>
        <v>156</v>
      </c>
      <c r="C163" s="27">
        <f>IF(ISNUMBER($B163),('INPUT | Operations'!$C167+'INPUT | Operations'!$C168)/2,"")</f>
        <v>216005</v>
      </c>
      <c r="D163" s="28">
        <f t="shared" si="31"/>
        <v>65.838324000000014</v>
      </c>
      <c r="E163" s="26">
        <f>IF(ISNUMBER($B163),'INPUT | Operations'!$B168-'INPUT | Operations'!$B167,"")</f>
        <v>1</v>
      </c>
      <c r="F163" s="32">
        <f>IF(ISNUMBER($B163),IF('INPUT | Operations'!$B168&lt;MainEngine_BurnTime,1,IF('INPUT | Operations'!$B167&lt;=MainEngine_BurnTime,(MainEngine_BurnTime-'INPUT | Operations'!$B167)/('INPUT | Operations'!$B168-'INPUT | Operations'!$B167),0))*'INPUT | Operations'!$D167*NumberOfMainEngines*NumberOfOps*$E163,"")</f>
        <v>1397.4</v>
      </c>
      <c r="G163" s="34">
        <f t="shared" si="32"/>
        <v>1271.7604166666667</v>
      </c>
      <c r="H163" s="27">
        <f t="shared" si="33"/>
        <v>0</v>
      </c>
      <c r="I163" s="27">
        <f t="shared" si="34"/>
        <v>0</v>
      </c>
      <c r="J163" s="27">
        <f t="shared" si="35"/>
        <v>0</v>
      </c>
      <c r="K163" s="27">
        <f t="shared" si="36"/>
        <v>0</v>
      </c>
      <c r="L163" s="27">
        <f t="shared" si="37"/>
        <v>1.2141616995351245E-6</v>
      </c>
      <c r="M163" s="32">
        <f t="shared" si="38"/>
        <v>0</v>
      </c>
      <c r="N163" s="27">
        <f t="shared" si="39"/>
        <v>1777.1580062500004</v>
      </c>
      <c r="O163" s="27">
        <f t="shared" si="40"/>
        <v>0</v>
      </c>
      <c r="P163" s="27">
        <f t="shared" si="41"/>
        <v>0</v>
      </c>
      <c r="Q163" s="27">
        <f t="shared" si="42"/>
        <v>0</v>
      </c>
      <c r="R163" s="27">
        <f t="shared" si="43"/>
        <v>0</v>
      </c>
      <c r="S163" s="27">
        <f t="shared" si="44"/>
        <v>1.6966695589303832E-6</v>
      </c>
      <c r="T163" s="32">
        <f t="shared" si="45"/>
        <v>0</v>
      </c>
      <c r="U163" s="10"/>
    </row>
    <row r="164" spans="1:21" x14ac:dyDescent="0.25">
      <c r="A164" s="10"/>
      <c r="B164" s="4">
        <f>IF(ISBLANK('INPUT | Operations'!$B169),"",COUNT('INPUT | Operations'!$B$12:$B168))</f>
        <v>157</v>
      </c>
      <c r="C164" s="27">
        <f>IF(ISNUMBER($B164),('INPUT | Operations'!$C168+'INPUT | Operations'!$C169)/2,"")</f>
        <v>217672</v>
      </c>
      <c r="D164" s="28">
        <f t="shared" si="31"/>
        <v>66.346425600000003</v>
      </c>
      <c r="E164" s="26">
        <f>IF(ISNUMBER($B164),'INPUT | Operations'!$B169-'INPUT | Operations'!$B168,"")</f>
        <v>1</v>
      </c>
      <c r="F164" s="32">
        <f>IF(ISNUMBER($B164),IF('INPUT | Operations'!$B169&lt;MainEngine_BurnTime,1,IF('INPUT | Operations'!$B168&lt;=MainEngine_BurnTime,(MainEngine_BurnTime-'INPUT | Operations'!$B168)/('INPUT | Operations'!$B169-'INPUT | Operations'!$B168),0))*'INPUT | Operations'!$D168*NumberOfMainEngines*NumberOfOps*$E164,"")</f>
        <v>1397.4</v>
      </c>
      <c r="G164" s="34">
        <f t="shared" si="32"/>
        <v>1271.7604166666667</v>
      </c>
      <c r="H164" s="27">
        <f t="shared" si="33"/>
        <v>0</v>
      </c>
      <c r="I164" s="27">
        <f t="shared" si="34"/>
        <v>0</v>
      </c>
      <c r="J164" s="27">
        <f t="shared" si="35"/>
        <v>0</v>
      </c>
      <c r="K164" s="27">
        <f t="shared" si="36"/>
        <v>0</v>
      </c>
      <c r="L164" s="27">
        <f t="shared" si="37"/>
        <v>1.0639064492649238E-6</v>
      </c>
      <c r="M164" s="32">
        <f t="shared" si="38"/>
        <v>0</v>
      </c>
      <c r="N164" s="27">
        <f t="shared" si="39"/>
        <v>1777.1580062500004</v>
      </c>
      <c r="O164" s="27">
        <f t="shared" si="40"/>
        <v>0</v>
      </c>
      <c r="P164" s="27">
        <f t="shared" si="41"/>
        <v>0</v>
      </c>
      <c r="Q164" s="27">
        <f t="shared" si="42"/>
        <v>0</v>
      </c>
      <c r="R164" s="27">
        <f t="shared" si="43"/>
        <v>0</v>
      </c>
      <c r="S164" s="27">
        <f t="shared" si="44"/>
        <v>1.4867028722028046E-6</v>
      </c>
      <c r="T164" s="32">
        <f t="shared" si="45"/>
        <v>0</v>
      </c>
      <c r="U164" s="10"/>
    </row>
    <row r="165" spans="1:21" x14ac:dyDescent="0.25">
      <c r="A165" s="10"/>
      <c r="B165" s="4">
        <f>IF(ISBLANK('INPUT | Operations'!$B170),"",COUNT('INPUT | Operations'!$B$12:$B169))</f>
        <v>158</v>
      </c>
      <c r="C165" s="27">
        <f>IF(ISNUMBER($B165),('INPUT | Operations'!$C169+'INPUT | Operations'!$C170)/2,"")</f>
        <v>219328</v>
      </c>
      <c r="D165" s="28">
        <f t="shared" si="31"/>
        <v>66.851174400000005</v>
      </c>
      <c r="E165" s="26">
        <f>IF(ISNUMBER($B165),'INPUT | Operations'!$B170-'INPUT | Operations'!$B169,"")</f>
        <v>1</v>
      </c>
      <c r="F165" s="32">
        <f>IF(ISNUMBER($B165),IF('INPUT | Operations'!$B170&lt;MainEngine_BurnTime,1,IF('INPUT | Operations'!$B169&lt;=MainEngine_BurnTime,(MainEngine_BurnTime-'INPUT | Operations'!$B169)/('INPUT | Operations'!$B170-'INPUT | Operations'!$B169),0))*'INPUT | Operations'!$D169*NumberOfMainEngines*NumberOfOps*$E165,"")</f>
        <v>1397.4</v>
      </c>
      <c r="G165" s="34">
        <f t="shared" si="32"/>
        <v>1271.7604166666667</v>
      </c>
      <c r="H165" s="27">
        <f t="shared" si="33"/>
        <v>0</v>
      </c>
      <c r="I165" s="27">
        <f t="shared" si="34"/>
        <v>0</v>
      </c>
      <c r="J165" s="27">
        <f t="shared" si="35"/>
        <v>0</v>
      </c>
      <c r="K165" s="27">
        <f t="shared" si="36"/>
        <v>0</v>
      </c>
      <c r="L165" s="27">
        <f t="shared" si="37"/>
        <v>9.3305864421963461E-7</v>
      </c>
      <c r="M165" s="32">
        <f t="shared" si="38"/>
        <v>0</v>
      </c>
      <c r="N165" s="27">
        <f t="shared" si="39"/>
        <v>1777.1580062500004</v>
      </c>
      <c r="O165" s="27">
        <f t="shared" si="40"/>
        <v>0</v>
      </c>
      <c r="P165" s="27">
        <f t="shared" si="41"/>
        <v>0</v>
      </c>
      <c r="Q165" s="27">
        <f t="shared" si="42"/>
        <v>0</v>
      </c>
      <c r="R165" s="27">
        <f t="shared" si="43"/>
        <v>0</v>
      </c>
      <c r="S165" s="27">
        <f t="shared" si="44"/>
        <v>1.3038561494325175E-6</v>
      </c>
      <c r="T165" s="32">
        <f t="shared" si="45"/>
        <v>0</v>
      </c>
      <c r="U165" s="10"/>
    </row>
    <row r="166" spans="1:21" x14ac:dyDescent="0.25">
      <c r="A166" s="10"/>
      <c r="B166" s="4">
        <f>IF(ISBLANK('INPUT | Operations'!$B171),"",COUNT('INPUT | Operations'!$B$12:$B170))</f>
        <v>159</v>
      </c>
      <c r="C166" s="27">
        <f>IF(ISNUMBER($B166),('INPUT | Operations'!$C170+'INPUT | Operations'!$C171)/2,"")</f>
        <v>220972.5</v>
      </c>
      <c r="D166" s="28">
        <f t="shared" si="31"/>
        <v>67.352418</v>
      </c>
      <c r="E166" s="26">
        <f>IF(ISNUMBER($B166),'INPUT | Operations'!$B171-'INPUT | Operations'!$B170,"")</f>
        <v>1</v>
      </c>
      <c r="F166" s="32">
        <f>IF(ISNUMBER($B166),IF('INPUT | Operations'!$B171&lt;MainEngine_BurnTime,1,IF('INPUT | Operations'!$B170&lt;=MainEngine_BurnTime,(MainEngine_BurnTime-'INPUT | Operations'!$B170)/('INPUT | Operations'!$B171-'INPUT | Operations'!$B170),0))*'INPUT | Operations'!$D170*NumberOfMainEngines*NumberOfOps*$E166,"")</f>
        <v>1397.4</v>
      </c>
      <c r="G166" s="34">
        <f t="shared" si="32"/>
        <v>1271.7604166666667</v>
      </c>
      <c r="H166" s="27">
        <f t="shared" si="33"/>
        <v>0</v>
      </c>
      <c r="I166" s="27">
        <f t="shared" si="34"/>
        <v>0</v>
      </c>
      <c r="J166" s="27">
        <f t="shared" si="35"/>
        <v>0</v>
      </c>
      <c r="K166" s="27">
        <f t="shared" si="36"/>
        <v>0</v>
      </c>
      <c r="L166" s="27">
        <f t="shared" si="37"/>
        <v>8.190496612100709E-7</v>
      </c>
      <c r="M166" s="32">
        <f t="shared" si="38"/>
        <v>0</v>
      </c>
      <c r="N166" s="27">
        <f t="shared" si="39"/>
        <v>1777.1580062500004</v>
      </c>
      <c r="O166" s="27">
        <f t="shared" si="40"/>
        <v>0</v>
      </c>
      <c r="P166" s="27">
        <f t="shared" si="41"/>
        <v>0</v>
      </c>
      <c r="Q166" s="27">
        <f t="shared" si="42"/>
        <v>0</v>
      </c>
      <c r="R166" s="27">
        <f t="shared" si="43"/>
        <v>0</v>
      </c>
      <c r="S166" s="27">
        <f t="shared" si="44"/>
        <v>1.1445399965749531E-6</v>
      </c>
      <c r="T166" s="32">
        <f t="shared" si="45"/>
        <v>0</v>
      </c>
      <c r="U166" s="10"/>
    </row>
    <row r="167" spans="1:21" x14ac:dyDescent="0.25">
      <c r="A167" s="10"/>
      <c r="B167" s="4">
        <f>IF(ISBLANK('INPUT | Operations'!$B172),"",COUNT('INPUT | Operations'!$B$12:$B171))</f>
        <v>160</v>
      </c>
      <c r="C167" s="27">
        <f>IF(ISNUMBER($B167),('INPUT | Operations'!$C171+'INPUT | Operations'!$C172)/2,"")</f>
        <v>222605.5</v>
      </c>
      <c r="D167" s="28">
        <f t="shared" si="31"/>
        <v>67.850156400000003</v>
      </c>
      <c r="E167" s="26">
        <f>IF(ISNUMBER($B167),'INPUT | Operations'!$B172-'INPUT | Operations'!$B171,"")</f>
        <v>1</v>
      </c>
      <c r="F167" s="32">
        <f>IF(ISNUMBER($B167),IF('INPUT | Operations'!$B172&lt;MainEngine_BurnTime,1,IF('INPUT | Operations'!$B171&lt;=MainEngine_BurnTime,(MainEngine_BurnTime-'INPUT | Operations'!$B171)/('INPUT | Operations'!$B172-'INPUT | Operations'!$B171),0))*'INPUT | Operations'!$D171*NumberOfMainEngines*NumberOfOps*$E167,"")</f>
        <v>1397.4</v>
      </c>
      <c r="G167" s="34">
        <f t="shared" si="32"/>
        <v>1271.7604166666667</v>
      </c>
      <c r="H167" s="27">
        <f t="shared" si="33"/>
        <v>0</v>
      </c>
      <c r="I167" s="27">
        <f t="shared" si="34"/>
        <v>0</v>
      </c>
      <c r="J167" s="27">
        <f t="shared" si="35"/>
        <v>0</v>
      </c>
      <c r="K167" s="27">
        <f t="shared" si="36"/>
        <v>0</v>
      </c>
      <c r="L167" s="27">
        <f t="shared" si="37"/>
        <v>7.1962679288813136E-7</v>
      </c>
      <c r="M167" s="32">
        <f t="shared" si="38"/>
        <v>0</v>
      </c>
      <c r="N167" s="27">
        <f t="shared" si="39"/>
        <v>1777.1580062500004</v>
      </c>
      <c r="O167" s="27">
        <f t="shared" si="40"/>
        <v>0</v>
      </c>
      <c r="P167" s="27">
        <f t="shared" si="41"/>
        <v>0</v>
      </c>
      <c r="Q167" s="27">
        <f t="shared" si="42"/>
        <v>0</v>
      </c>
      <c r="R167" s="27">
        <f t="shared" si="43"/>
        <v>0</v>
      </c>
      <c r="S167" s="27">
        <f t="shared" si="44"/>
        <v>1.0056064803818748E-6</v>
      </c>
      <c r="T167" s="32">
        <f t="shared" si="45"/>
        <v>0</v>
      </c>
      <c r="U167" s="10"/>
    </row>
    <row r="168" spans="1:21" x14ac:dyDescent="0.25">
      <c r="A168" s="10"/>
      <c r="B168" s="4">
        <f>IF(ISBLANK('INPUT | Operations'!$B173),"",COUNT('INPUT | Operations'!$B$12:$B172))</f>
        <v>161</v>
      </c>
      <c r="C168" s="27">
        <f>IF(ISNUMBER($B168),('INPUT | Operations'!$C172+'INPUT | Operations'!$C173)/2,"")</f>
        <v>224227.5</v>
      </c>
      <c r="D168" s="28">
        <f t="shared" si="31"/>
        <v>68.344542000000004</v>
      </c>
      <c r="E168" s="26">
        <f>IF(ISNUMBER($B168),'INPUT | Operations'!$B173-'INPUT | Operations'!$B172,"")</f>
        <v>1</v>
      </c>
      <c r="F168" s="32">
        <f>IF(ISNUMBER($B168),IF('INPUT | Operations'!$B173&lt;MainEngine_BurnTime,1,IF('INPUT | Operations'!$B172&lt;=MainEngine_BurnTime,(MainEngine_BurnTime-'INPUT | Operations'!$B172)/('INPUT | Operations'!$B173-'INPUT | Operations'!$B172),0))*'INPUT | Operations'!$D172*NumberOfMainEngines*NumberOfOps*$E168,"")</f>
        <v>1397.4</v>
      </c>
      <c r="G168" s="34">
        <f t="shared" si="32"/>
        <v>1271.7604166666667</v>
      </c>
      <c r="H168" s="27">
        <f t="shared" si="33"/>
        <v>0</v>
      </c>
      <c r="I168" s="27">
        <f t="shared" si="34"/>
        <v>0</v>
      </c>
      <c r="J168" s="27">
        <f t="shared" si="35"/>
        <v>0</v>
      </c>
      <c r="K168" s="27">
        <f t="shared" si="36"/>
        <v>0</v>
      </c>
      <c r="L168" s="27">
        <f t="shared" si="37"/>
        <v>6.3282408606631497E-7</v>
      </c>
      <c r="M168" s="32">
        <f t="shared" si="38"/>
        <v>0</v>
      </c>
      <c r="N168" s="27">
        <f t="shared" si="39"/>
        <v>1777.1580062500004</v>
      </c>
      <c r="O168" s="27">
        <f t="shared" si="40"/>
        <v>0</v>
      </c>
      <c r="P168" s="27">
        <f t="shared" si="41"/>
        <v>0</v>
      </c>
      <c r="Q168" s="27">
        <f t="shared" si="42"/>
        <v>0</v>
      </c>
      <c r="R168" s="27">
        <f t="shared" si="43"/>
        <v>0</v>
      </c>
      <c r="S168" s="27">
        <f t="shared" si="44"/>
        <v>8.8430837786906856E-7</v>
      </c>
      <c r="T168" s="32">
        <f t="shared" si="45"/>
        <v>0</v>
      </c>
      <c r="U168" s="10"/>
    </row>
    <row r="169" spans="1:21" x14ac:dyDescent="0.25">
      <c r="A169" s="10"/>
      <c r="B169" s="4">
        <f>IF(ISBLANK('INPUT | Operations'!$B174),"",COUNT('INPUT | Operations'!$B$12:$B173))</f>
        <v>162</v>
      </c>
      <c r="C169" s="27">
        <f>IF(ISNUMBER($B169),('INPUT | Operations'!$C173+'INPUT | Operations'!$C174)/2,"")</f>
        <v>225838.5</v>
      </c>
      <c r="D169" s="28">
        <f t="shared" si="31"/>
        <v>68.835574800000003</v>
      </c>
      <c r="E169" s="26">
        <f>IF(ISNUMBER($B169),'INPUT | Operations'!$B174-'INPUT | Operations'!$B173,"")</f>
        <v>1</v>
      </c>
      <c r="F169" s="32">
        <f>IF(ISNUMBER($B169),IF('INPUT | Operations'!$B174&lt;MainEngine_BurnTime,1,IF('INPUT | Operations'!$B173&lt;=MainEngine_BurnTime,(MainEngine_BurnTime-'INPUT | Operations'!$B173)/('INPUT | Operations'!$B174-'INPUT | Operations'!$B173),0))*'INPUT | Operations'!$D173*NumberOfMainEngines*NumberOfOps*$E169,"")</f>
        <v>1397.4</v>
      </c>
      <c r="G169" s="34">
        <f t="shared" si="32"/>
        <v>1271.7604166666667</v>
      </c>
      <c r="H169" s="27">
        <f t="shared" si="33"/>
        <v>0</v>
      </c>
      <c r="I169" s="27">
        <f t="shared" si="34"/>
        <v>0</v>
      </c>
      <c r="J169" s="27">
        <f t="shared" si="35"/>
        <v>0</v>
      </c>
      <c r="K169" s="27">
        <f t="shared" si="36"/>
        <v>0</v>
      </c>
      <c r="L169" s="27">
        <f t="shared" si="37"/>
        <v>5.5697700221527017E-7</v>
      </c>
      <c r="M169" s="32">
        <f t="shared" si="38"/>
        <v>0</v>
      </c>
      <c r="N169" s="27">
        <f t="shared" si="39"/>
        <v>1777.1580062500004</v>
      </c>
      <c r="O169" s="27">
        <f t="shared" si="40"/>
        <v>0</v>
      </c>
      <c r="P169" s="27">
        <f t="shared" si="41"/>
        <v>0</v>
      </c>
      <c r="Q169" s="27">
        <f t="shared" si="42"/>
        <v>0</v>
      </c>
      <c r="R169" s="27">
        <f t="shared" si="43"/>
        <v>0</v>
      </c>
      <c r="S169" s="27">
        <f t="shared" si="44"/>
        <v>7.7831966289561853E-7</v>
      </c>
      <c r="T169" s="32">
        <f t="shared" si="45"/>
        <v>0</v>
      </c>
      <c r="U169" s="10"/>
    </row>
    <row r="170" spans="1:21" x14ac:dyDescent="0.25">
      <c r="A170" s="10"/>
      <c r="B170" s="4">
        <f>IF(ISBLANK('INPUT | Operations'!$B175),"",COUNT('INPUT | Operations'!$B$12:$B174))</f>
        <v>163</v>
      </c>
      <c r="C170" s="27">
        <f>IF(ISNUMBER($B170),('INPUT | Operations'!$C174+'INPUT | Operations'!$C175)/2,"")</f>
        <v>227438.5</v>
      </c>
      <c r="D170" s="28">
        <f t="shared" si="31"/>
        <v>69.323254800000015</v>
      </c>
      <c r="E170" s="26">
        <f>IF(ISNUMBER($B170),'INPUT | Operations'!$B175-'INPUT | Operations'!$B174,"")</f>
        <v>1</v>
      </c>
      <c r="F170" s="32">
        <f>IF(ISNUMBER($B170),IF('INPUT | Operations'!$B175&lt;MainEngine_BurnTime,1,IF('INPUT | Operations'!$B174&lt;=MainEngine_BurnTime,(MainEngine_BurnTime-'INPUT | Operations'!$B174)/('INPUT | Operations'!$B175-'INPUT | Operations'!$B174),0))*'INPUT | Operations'!$D174*NumberOfMainEngines*NumberOfOps*$E170,"")</f>
        <v>1397.4</v>
      </c>
      <c r="G170" s="34">
        <f t="shared" si="32"/>
        <v>1271.7604166666667</v>
      </c>
      <c r="H170" s="27">
        <f t="shared" si="33"/>
        <v>0</v>
      </c>
      <c r="I170" s="27">
        <f t="shared" si="34"/>
        <v>0</v>
      </c>
      <c r="J170" s="27">
        <f t="shared" si="35"/>
        <v>0</v>
      </c>
      <c r="K170" s="27">
        <f t="shared" si="36"/>
        <v>0</v>
      </c>
      <c r="L170" s="27">
        <f t="shared" si="37"/>
        <v>4.9064809027634902E-7</v>
      </c>
      <c r="M170" s="32">
        <f t="shared" si="38"/>
        <v>0</v>
      </c>
      <c r="N170" s="27">
        <f t="shared" si="39"/>
        <v>1777.1580062500004</v>
      </c>
      <c r="O170" s="27">
        <f t="shared" si="40"/>
        <v>0</v>
      </c>
      <c r="P170" s="27">
        <f t="shared" si="41"/>
        <v>0</v>
      </c>
      <c r="Q170" s="27">
        <f t="shared" si="42"/>
        <v>0</v>
      </c>
      <c r="R170" s="27">
        <f t="shared" si="43"/>
        <v>0</v>
      </c>
      <c r="S170" s="27">
        <f t="shared" si="44"/>
        <v>6.856316413521702E-7</v>
      </c>
      <c r="T170" s="32">
        <f t="shared" si="45"/>
        <v>0</v>
      </c>
      <c r="U170" s="10"/>
    </row>
    <row r="171" spans="1:21" x14ac:dyDescent="0.25">
      <c r="A171" s="10"/>
      <c r="B171" s="4">
        <f>IF(ISBLANK('INPUT | Operations'!$B176),"",COUNT('INPUT | Operations'!$B$12:$B175))</f>
        <v>164</v>
      </c>
      <c r="C171" s="27">
        <f>IF(ISNUMBER($B171),('INPUT | Operations'!$C175+'INPUT | Operations'!$C176)/2,"")</f>
        <v>229027.5</v>
      </c>
      <c r="D171" s="28">
        <f t="shared" si="31"/>
        <v>69.807582000000011</v>
      </c>
      <c r="E171" s="26">
        <f>IF(ISNUMBER($B171),'INPUT | Operations'!$B176-'INPUT | Operations'!$B175,"")</f>
        <v>1</v>
      </c>
      <c r="F171" s="32">
        <f>IF(ISNUMBER($B171),IF('INPUT | Operations'!$B176&lt;MainEngine_BurnTime,1,IF('INPUT | Operations'!$B175&lt;=MainEngine_BurnTime,(MainEngine_BurnTime-'INPUT | Operations'!$B175)/('INPUT | Operations'!$B176-'INPUT | Operations'!$B175),0))*'INPUT | Operations'!$D175*NumberOfMainEngines*NumberOfOps*$E171,"")</f>
        <v>1397.4</v>
      </c>
      <c r="G171" s="34">
        <f t="shared" si="32"/>
        <v>1271.7604166666667</v>
      </c>
      <c r="H171" s="27">
        <f t="shared" si="33"/>
        <v>0</v>
      </c>
      <c r="I171" s="27">
        <f t="shared" si="34"/>
        <v>0</v>
      </c>
      <c r="J171" s="27">
        <f t="shared" si="35"/>
        <v>0</v>
      </c>
      <c r="K171" s="27">
        <f t="shared" si="36"/>
        <v>0</v>
      </c>
      <c r="L171" s="27">
        <f t="shared" si="37"/>
        <v>4.3259505320139807E-7</v>
      </c>
      <c r="M171" s="32">
        <f t="shared" si="38"/>
        <v>0</v>
      </c>
      <c r="N171" s="27">
        <f t="shared" si="39"/>
        <v>1777.1580062500004</v>
      </c>
      <c r="O171" s="27">
        <f t="shared" si="40"/>
        <v>0</v>
      </c>
      <c r="P171" s="27">
        <f t="shared" si="41"/>
        <v>0</v>
      </c>
      <c r="Q171" s="27">
        <f t="shared" si="42"/>
        <v>0</v>
      </c>
      <c r="R171" s="27">
        <f t="shared" si="43"/>
        <v>0</v>
      </c>
      <c r="S171" s="27">
        <f t="shared" si="44"/>
        <v>6.0450832734363367E-7</v>
      </c>
      <c r="T171" s="32">
        <f t="shared" si="45"/>
        <v>0</v>
      </c>
      <c r="U171" s="10"/>
    </row>
    <row r="172" spans="1:21" x14ac:dyDescent="0.25">
      <c r="A172" s="10"/>
      <c r="B172" s="4">
        <f>IF(ISBLANK('INPUT | Operations'!$B177),"",COUNT('INPUT | Operations'!$B$12:$B176))</f>
        <v>165</v>
      </c>
      <c r="C172" s="27">
        <f>IF(ISNUMBER($B172),('INPUT | Operations'!$C176+'INPUT | Operations'!$C177)/2,"")</f>
        <v>230605</v>
      </c>
      <c r="D172" s="28">
        <f t="shared" si="31"/>
        <v>70.288404000000014</v>
      </c>
      <c r="E172" s="26">
        <f>IF(ISNUMBER($B172),'INPUT | Operations'!$B177-'INPUT | Operations'!$B176,"")</f>
        <v>1</v>
      </c>
      <c r="F172" s="32">
        <f>IF(ISNUMBER($B172),IF('INPUT | Operations'!$B177&lt;MainEngine_BurnTime,1,IF('INPUT | Operations'!$B176&lt;=MainEngine_BurnTime,(MainEngine_BurnTime-'INPUT | Operations'!$B176)/('INPUT | Operations'!$B177-'INPUT | Operations'!$B176),0))*'INPUT | Operations'!$D176*NumberOfMainEngines*NumberOfOps*$E172,"")</f>
        <v>1397.4</v>
      </c>
      <c r="G172" s="34">
        <f t="shared" si="32"/>
        <v>1271.7604166666667</v>
      </c>
      <c r="H172" s="27">
        <f t="shared" si="33"/>
        <v>0</v>
      </c>
      <c r="I172" s="27">
        <f t="shared" si="34"/>
        <v>0</v>
      </c>
      <c r="J172" s="27">
        <f t="shared" si="35"/>
        <v>0</v>
      </c>
      <c r="K172" s="27">
        <f t="shared" si="36"/>
        <v>0</v>
      </c>
      <c r="L172" s="27">
        <f t="shared" si="37"/>
        <v>3.8175855676032155E-7</v>
      </c>
      <c r="M172" s="32">
        <f t="shared" si="38"/>
        <v>0</v>
      </c>
      <c r="N172" s="27">
        <f t="shared" si="39"/>
        <v>1777.1580062500004</v>
      </c>
      <c r="O172" s="27">
        <f t="shared" si="40"/>
        <v>0</v>
      </c>
      <c r="P172" s="27">
        <f t="shared" si="41"/>
        <v>0</v>
      </c>
      <c r="Q172" s="27">
        <f t="shared" si="42"/>
        <v>0</v>
      </c>
      <c r="R172" s="27">
        <f t="shared" si="43"/>
        <v>0</v>
      </c>
      <c r="S172" s="27">
        <f t="shared" si="44"/>
        <v>5.334694072168733E-7</v>
      </c>
      <c r="T172" s="32">
        <f t="shared" si="45"/>
        <v>0</v>
      </c>
      <c r="U172" s="10"/>
    </row>
    <row r="173" spans="1:21" x14ac:dyDescent="0.25">
      <c r="A173" s="10"/>
      <c r="B173" s="4">
        <f>IF(ISBLANK('INPUT | Operations'!$B178),"",COUNT('INPUT | Operations'!$B$12:$B177))</f>
        <v>166</v>
      </c>
      <c r="C173" s="27">
        <f>IF(ISNUMBER($B173),('INPUT | Operations'!$C177+'INPUT | Operations'!$C178)/2,"")</f>
        <v>232171.5</v>
      </c>
      <c r="D173" s="28">
        <f t="shared" si="31"/>
        <v>70.765873200000001</v>
      </c>
      <c r="E173" s="26">
        <f>IF(ISNUMBER($B173),'INPUT | Operations'!$B178-'INPUT | Operations'!$B177,"")</f>
        <v>1</v>
      </c>
      <c r="F173" s="32">
        <f>IF(ISNUMBER($B173),IF('INPUT | Operations'!$B178&lt;MainEngine_BurnTime,1,IF('INPUT | Operations'!$B177&lt;=MainEngine_BurnTime,(MainEngine_BurnTime-'INPUT | Operations'!$B177)/('INPUT | Operations'!$B178-'INPUT | Operations'!$B177),0))*'INPUT | Operations'!$D177*NumberOfMainEngines*NumberOfOps*$E173,"")</f>
        <v>1397.4</v>
      </c>
      <c r="G173" s="34">
        <f t="shared" si="32"/>
        <v>1271.7604166666667</v>
      </c>
      <c r="H173" s="27">
        <f t="shared" si="33"/>
        <v>0</v>
      </c>
      <c r="I173" s="27">
        <f t="shared" si="34"/>
        <v>0</v>
      </c>
      <c r="J173" s="27">
        <f t="shared" si="35"/>
        <v>0</v>
      </c>
      <c r="K173" s="27">
        <f t="shared" si="36"/>
        <v>0</v>
      </c>
      <c r="L173" s="27">
        <f t="shared" si="37"/>
        <v>3.3718993145448821E-7</v>
      </c>
      <c r="M173" s="32">
        <f t="shared" si="38"/>
        <v>0</v>
      </c>
      <c r="N173" s="27">
        <f t="shared" si="39"/>
        <v>1777.1580062500004</v>
      </c>
      <c r="O173" s="27">
        <f t="shared" si="40"/>
        <v>0</v>
      </c>
      <c r="P173" s="27">
        <f t="shared" si="41"/>
        <v>0</v>
      </c>
      <c r="Q173" s="27">
        <f t="shared" si="42"/>
        <v>0</v>
      </c>
      <c r="R173" s="27">
        <f t="shared" si="43"/>
        <v>0</v>
      </c>
      <c r="S173" s="27">
        <f t="shared" si="44"/>
        <v>4.7118921021450185E-7</v>
      </c>
      <c r="T173" s="32">
        <f t="shared" si="45"/>
        <v>0</v>
      </c>
      <c r="U173" s="10"/>
    </row>
    <row r="174" spans="1:21" x14ac:dyDescent="0.25">
      <c r="A174" s="10"/>
      <c r="B174" s="4">
        <f>IF(ISBLANK('INPUT | Operations'!$B179),"",COUNT('INPUT | Operations'!$B$12:$B178))</f>
        <v>167</v>
      </c>
      <c r="C174" s="27">
        <f>IF(ISNUMBER($B174),('INPUT | Operations'!$C178+'INPUT | Operations'!$C179)/2,"")</f>
        <v>233727</v>
      </c>
      <c r="D174" s="28">
        <f t="shared" si="31"/>
        <v>71.239989600000001</v>
      </c>
      <c r="E174" s="26">
        <f>IF(ISNUMBER($B174),'INPUT | Operations'!$B179-'INPUT | Operations'!$B178,"")</f>
        <v>1</v>
      </c>
      <c r="F174" s="32">
        <f>IF(ISNUMBER($B174),IF('INPUT | Operations'!$B179&lt;MainEngine_BurnTime,1,IF('INPUT | Operations'!$B178&lt;=MainEngine_BurnTime,(MainEngine_BurnTime-'INPUT | Operations'!$B178)/('INPUT | Operations'!$B179-'INPUT | Operations'!$B178),0))*'INPUT | Operations'!$D178*NumberOfMainEngines*NumberOfOps*$E174,"")</f>
        <v>1397.4</v>
      </c>
      <c r="G174" s="34">
        <f t="shared" si="32"/>
        <v>1271.7604166666667</v>
      </c>
      <c r="H174" s="27">
        <f t="shared" si="33"/>
        <v>0</v>
      </c>
      <c r="I174" s="27">
        <f t="shared" si="34"/>
        <v>0</v>
      </c>
      <c r="J174" s="27">
        <f t="shared" si="35"/>
        <v>0</v>
      </c>
      <c r="K174" s="27">
        <f t="shared" si="36"/>
        <v>0</v>
      </c>
      <c r="L174" s="27">
        <f t="shared" si="37"/>
        <v>2.9808423144244292E-7</v>
      </c>
      <c r="M174" s="32">
        <f t="shared" si="38"/>
        <v>0</v>
      </c>
      <c r="N174" s="27">
        <f t="shared" si="39"/>
        <v>1777.1580062500004</v>
      </c>
      <c r="O174" s="27">
        <f t="shared" si="40"/>
        <v>0</v>
      </c>
      <c r="P174" s="27">
        <f t="shared" si="41"/>
        <v>0</v>
      </c>
      <c r="Q174" s="27">
        <f t="shared" si="42"/>
        <v>0</v>
      </c>
      <c r="R174" s="27">
        <f t="shared" si="43"/>
        <v>0</v>
      </c>
      <c r="S174" s="27">
        <f t="shared" si="44"/>
        <v>4.1654290501766974E-7</v>
      </c>
      <c r="T174" s="32">
        <f t="shared" si="45"/>
        <v>0</v>
      </c>
      <c r="U174" s="10"/>
    </row>
    <row r="175" spans="1:21" x14ac:dyDescent="0.25">
      <c r="A175" s="10"/>
      <c r="B175" s="4">
        <f>IF(ISBLANK('INPUT | Operations'!$B180),"",COUNT('INPUT | Operations'!$B$12:$B179))</f>
        <v>168</v>
      </c>
      <c r="C175" s="27">
        <f>IF(ISNUMBER($B175),('INPUT | Operations'!$C179+'INPUT | Operations'!$C180)/2,"")</f>
        <v>235271.5</v>
      </c>
      <c r="D175" s="28">
        <f t="shared" si="31"/>
        <v>71.710753200000013</v>
      </c>
      <c r="E175" s="26">
        <f>IF(ISNUMBER($B175),'INPUT | Operations'!$B180-'INPUT | Operations'!$B179,"")</f>
        <v>1</v>
      </c>
      <c r="F175" s="32">
        <f>IF(ISNUMBER($B175),IF('INPUT | Operations'!$B180&lt;MainEngine_BurnTime,1,IF('INPUT | Operations'!$B179&lt;=MainEngine_BurnTime,(MainEngine_BurnTime-'INPUT | Operations'!$B179)/('INPUT | Operations'!$B180-'INPUT | Operations'!$B179),0))*'INPUT | Operations'!$D179*NumberOfMainEngines*NumberOfOps*$E175,"")</f>
        <v>1397.4</v>
      </c>
      <c r="G175" s="34">
        <f t="shared" si="32"/>
        <v>1271.7604166666667</v>
      </c>
      <c r="H175" s="27">
        <f t="shared" si="33"/>
        <v>0</v>
      </c>
      <c r="I175" s="27">
        <f t="shared" si="34"/>
        <v>0</v>
      </c>
      <c r="J175" s="27">
        <f t="shared" si="35"/>
        <v>0</v>
      </c>
      <c r="K175" s="27">
        <f t="shared" si="36"/>
        <v>0</v>
      </c>
      <c r="L175" s="27">
        <f t="shared" si="37"/>
        <v>2.6374363885467442E-7</v>
      </c>
      <c r="M175" s="32">
        <f t="shared" si="38"/>
        <v>0</v>
      </c>
      <c r="N175" s="27">
        <f t="shared" si="39"/>
        <v>1777.1580062500004</v>
      </c>
      <c r="O175" s="27">
        <f t="shared" si="40"/>
        <v>0</v>
      </c>
      <c r="P175" s="27">
        <f t="shared" si="41"/>
        <v>0</v>
      </c>
      <c r="Q175" s="27">
        <f t="shared" si="42"/>
        <v>0</v>
      </c>
      <c r="R175" s="27">
        <f t="shared" si="43"/>
        <v>0</v>
      </c>
      <c r="S175" s="27">
        <f t="shared" si="44"/>
        <v>3.6855536093552202E-7</v>
      </c>
      <c r="T175" s="32">
        <f t="shared" si="45"/>
        <v>0</v>
      </c>
      <c r="U175" s="10"/>
    </row>
    <row r="176" spans="1:21" x14ac:dyDescent="0.25">
      <c r="A176" s="10"/>
      <c r="B176" s="4">
        <f>IF(ISBLANK('INPUT | Operations'!$B181),"",COUNT('INPUT | Operations'!$B$12:$B180))</f>
        <v>169</v>
      </c>
      <c r="C176" s="27">
        <f>IF(ISNUMBER($B176),('INPUT | Operations'!$C180+'INPUT | Operations'!$C181)/2,"")</f>
        <v>236805.5</v>
      </c>
      <c r="D176" s="28">
        <f t="shared" si="31"/>
        <v>72.178316400000014</v>
      </c>
      <c r="E176" s="26">
        <f>IF(ISNUMBER($B176),'INPUT | Operations'!$B181-'INPUT | Operations'!$B180,"")</f>
        <v>1</v>
      </c>
      <c r="F176" s="32">
        <f>IF(ISNUMBER($B176),IF('INPUT | Operations'!$B181&lt;MainEngine_BurnTime,1,IF('INPUT | Operations'!$B180&lt;=MainEngine_BurnTime,(MainEngine_BurnTime-'INPUT | Operations'!$B180)/('INPUT | Operations'!$B181-'INPUT | Operations'!$B180),0))*'INPUT | Operations'!$D180*NumberOfMainEngines*NumberOfOps*$E176,"")</f>
        <v>1397.4</v>
      </c>
      <c r="G176" s="34">
        <f t="shared" si="32"/>
        <v>1271.7604166666667</v>
      </c>
      <c r="H176" s="27">
        <f t="shared" si="33"/>
        <v>0</v>
      </c>
      <c r="I176" s="27">
        <f t="shared" si="34"/>
        <v>0</v>
      </c>
      <c r="J176" s="27">
        <f t="shared" si="35"/>
        <v>0</v>
      </c>
      <c r="K176" s="27">
        <f t="shared" si="36"/>
        <v>0</v>
      </c>
      <c r="L176" s="27">
        <f t="shared" si="37"/>
        <v>2.3355349100648767E-7</v>
      </c>
      <c r="M176" s="32">
        <f t="shared" si="38"/>
        <v>0</v>
      </c>
      <c r="N176" s="27">
        <f t="shared" si="39"/>
        <v>1777.1580062500004</v>
      </c>
      <c r="O176" s="27">
        <f t="shared" si="40"/>
        <v>0</v>
      </c>
      <c r="P176" s="27">
        <f t="shared" si="41"/>
        <v>0</v>
      </c>
      <c r="Q176" s="27">
        <f t="shared" si="42"/>
        <v>0</v>
      </c>
      <c r="R176" s="27">
        <f t="shared" si="43"/>
        <v>0</v>
      </c>
      <c r="S176" s="27">
        <f t="shared" si="44"/>
        <v>3.2636764833246591E-7</v>
      </c>
      <c r="T176" s="32">
        <f t="shared" si="45"/>
        <v>0</v>
      </c>
      <c r="U176" s="10"/>
    </row>
    <row r="177" spans="1:21" x14ac:dyDescent="0.25">
      <c r="A177" s="10"/>
      <c r="B177" s="4">
        <f>IF(ISBLANK('INPUT | Operations'!$B182),"",COUNT('INPUT | Operations'!$B$12:$B181))</f>
        <v>170</v>
      </c>
      <c r="C177" s="27">
        <f>IF(ISNUMBER($B177),('INPUT | Operations'!$C181+'INPUT | Operations'!$C182)/2,"")</f>
        <v>238328.5</v>
      </c>
      <c r="D177" s="28">
        <f t="shared" si="31"/>
        <v>72.642526800000013</v>
      </c>
      <c r="E177" s="26">
        <f>IF(ISNUMBER($B177),'INPUT | Operations'!$B182-'INPUT | Operations'!$B181,"")</f>
        <v>1</v>
      </c>
      <c r="F177" s="32">
        <f>IF(ISNUMBER($B177),IF('INPUT | Operations'!$B182&lt;MainEngine_BurnTime,1,IF('INPUT | Operations'!$B181&lt;=MainEngine_BurnTime,(MainEngine_BurnTime-'INPUT | Operations'!$B181)/('INPUT | Operations'!$B182-'INPUT | Operations'!$B181),0))*'INPUT | Operations'!$D181*NumberOfMainEngines*NumberOfOps*$E177,"")</f>
        <v>1397.4</v>
      </c>
      <c r="G177" s="34">
        <f t="shared" si="32"/>
        <v>1271.7604166666667</v>
      </c>
      <c r="H177" s="27">
        <f t="shared" si="33"/>
        <v>0</v>
      </c>
      <c r="I177" s="27">
        <f t="shared" si="34"/>
        <v>0</v>
      </c>
      <c r="J177" s="27">
        <f t="shared" si="35"/>
        <v>0</v>
      </c>
      <c r="K177" s="27">
        <f t="shared" si="36"/>
        <v>0</v>
      </c>
      <c r="L177" s="27">
        <f t="shared" si="37"/>
        <v>2.0699951089011432E-7</v>
      </c>
      <c r="M177" s="32">
        <f t="shared" si="38"/>
        <v>0</v>
      </c>
      <c r="N177" s="27">
        <f t="shared" si="39"/>
        <v>1777.1580062500004</v>
      </c>
      <c r="O177" s="27">
        <f t="shared" si="40"/>
        <v>0</v>
      </c>
      <c r="P177" s="27">
        <f t="shared" si="41"/>
        <v>0</v>
      </c>
      <c r="Q177" s="27">
        <f t="shared" si="42"/>
        <v>0</v>
      </c>
      <c r="R177" s="27">
        <f t="shared" si="43"/>
        <v>0</v>
      </c>
      <c r="S177" s="27">
        <f t="shared" si="44"/>
        <v>2.8926111651784578E-7</v>
      </c>
      <c r="T177" s="32">
        <f t="shared" si="45"/>
        <v>0</v>
      </c>
      <c r="U177" s="10"/>
    </row>
    <row r="178" spans="1:21" x14ac:dyDescent="0.25">
      <c r="A178" s="10"/>
      <c r="B178" s="4">
        <f>IF(ISBLANK('INPUT | Operations'!$B183),"",COUNT('INPUT | Operations'!$B$12:$B182))</f>
        <v>171</v>
      </c>
      <c r="C178" s="27">
        <f>IF(ISNUMBER($B178),('INPUT | Operations'!$C182+'INPUT | Operations'!$C183)/2,"")</f>
        <v>240213.75</v>
      </c>
      <c r="D178" s="28">
        <f t="shared" si="31"/>
        <v>73.217151000000001</v>
      </c>
      <c r="E178" s="26">
        <f>IF(ISNUMBER($B178),'INPUT | Operations'!$B183-'INPUT | Operations'!$B182,"")</f>
        <v>1</v>
      </c>
      <c r="F178" s="32">
        <f>IF(ISNUMBER($B178),IF('INPUT | Operations'!$B183&lt;MainEngine_BurnTime,1,IF('INPUT | Operations'!$B182&lt;=MainEngine_BurnTime,(MainEngine_BurnTime-'INPUT | Operations'!$B182)/('INPUT | Operations'!$B183-'INPUT | Operations'!$B182),0))*'INPUT | Operations'!$D182*NumberOfMainEngines*NumberOfOps*$E178,"")</f>
        <v>1397.4</v>
      </c>
      <c r="G178" s="34">
        <f t="shared" si="32"/>
        <v>1271.7604166666667</v>
      </c>
      <c r="H178" s="27">
        <f t="shared" si="33"/>
        <v>0</v>
      </c>
      <c r="I178" s="27">
        <f t="shared" si="34"/>
        <v>0</v>
      </c>
      <c r="J178" s="27">
        <f t="shared" si="35"/>
        <v>0</v>
      </c>
      <c r="K178" s="27">
        <f t="shared" si="36"/>
        <v>0</v>
      </c>
      <c r="L178" s="27">
        <f t="shared" si="37"/>
        <v>1.7827265329221971E-7</v>
      </c>
      <c r="M178" s="32">
        <f t="shared" si="38"/>
        <v>0</v>
      </c>
      <c r="N178" s="27">
        <f t="shared" si="39"/>
        <v>1777.1580062500004</v>
      </c>
      <c r="O178" s="27">
        <f t="shared" si="40"/>
        <v>0</v>
      </c>
      <c r="P178" s="27">
        <f t="shared" si="41"/>
        <v>0</v>
      </c>
      <c r="Q178" s="27">
        <f t="shared" si="42"/>
        <v>0</v>
      </c>
      <c r="R178" s="27">
        <f t="shared" si="43"/>
        <v>0</v>
      </c>
      <c r="S178" s="27">
        <f t="shared" si="44"/>
        <v>2.4911820571054783E-7</v>
      </c>
      <c r="T178" s="32">
        <f t="shared" si="45"/>
        <v>0</v>
      </c>
      <c r="U178" s="10"/>
    </row>
    <row r="179" spans="1:21" x14ac:dyDescent="0.25">
      <c r="A179" s="10"/>
      <c r="B179" s="4">
        <f>IF(ISBLANK('INPUT | Operations'!$B184),"",COUNT('INPUT | Operations'!$B$12:$B183))</f>
        <v>172</v>
      </c>
      <c r="C179" s="27">
        <f>IF(ISNUMBER($B179),('INPUT | Operations'!$C183+'INPUT | Operations'!$C184)/2,"")</f>
        <v>242456.25</v>
      </c>
      <c r="D179" s="28">
        <f t="shared" si="31"/>
        <v>73.900665000000004</v>
      </c>
      <c r="E179" s="26">
        <f>IF(ISNUMBER($B179),'INPUT | Operations'!$B184-'INPUT | Operations'!$B183,"")</f>
        <v>1</v>
      </c>
      <c r="F179" s="32">
        <f>IF(ISNUMBER($B179),IF('INPUT | Operations'!$B184&lt;MainEngine_BurnTime,1,IF('INPUT | Operations'!$B183&lt;=MainEngine_BurnTime,(MainEngine_BurnTime-'INPUT | Operations'!$B183)/('INPUT | Operations'!$B184-'INPUT | Operations'!$B183),0))*'INPUT | Operations'!$D183*NumberOfMainEngines*NumberOfOps*$E179,"")</f>
        <v>1397.4</v>
      </c>
      <c r="G179" s="34">
        <f t="shared" si="32"/>
        <v>1271.7604166666667</v>
      </c>
      <c r="H179" s="27">
        <f t="shared" si="33"/>
        <v>0</v>
      </c>
      <c r="I179" s="27">
        <f t="shared" si="34"/>
        <v>0</v>
      </c>
      <c r="J179" s="27">
        <f t="shared" si="35"/>
        <v>0</v>
      </c>
      <c r="K179" s="27">
        <f t="shared" si="36"/>
        <v>0</v>
      </c>
      <c r="L179" s="27">
        <f t="shared" si="37"/>
        <v>1.4924667864837827E-7</v>
      </c>
      <c r="M179" s="32">
        <f t="shared" si="38"/>
        <v>0</v>
      </c>
      <c r="N179" s="27">
        <f t="shared" si="39"/>
        <v>1777.1580062500004</v>
      </c>
      <c r="O179" s="27">
        <f t="shared" si="40"/>
        <v>0</v>
      </c>
      <c r="P179" s="27">
        <f t="shared" si="41"/>
        <v>0</v>
      </c>
      <c r="Q179" s="27">
        <f t="shared" si="42"/>
        <v>0</v>
      </c>
      <c r="R179" s="27">
        <f t="shared" si="43"/>
        <v>0</v>
      </c>
      <c r="S179" s="27">
        <f t="shared" si="44"/>
        <v>2.0855730874324381E-7</v>
      </c>
      <c r="T179" s="32">
        <f t="shared" si="45"/>
        <v>0</v>
      </c>
      <c r="U179" s="10"/>
    </row>
    <row r="180" spans="1:21" x14ac:dyDescent="0.25">
      <c r="A180" s="10"/>
      <c r="B180" s="4">
        <f>IF(ISBLANK('INPUT | Operations'!$B185),"",COUNT('INPUT | Operations'!$B$12:$B184))</f>
        <v>173</v>
      </c>
      <c r="C180" s="27">
        <f>IF(ISNUMBER($B180),('INPUT | Operations'!$C184+'INPUT | Operations'!$C185)/2,"")</f>
        <v>244309</v>
      </c>
      <c r="D180" s="28">
        <f t="shared" si="31"/>
        <v>74.465383199999991</v>
      </c>
      <c r="E180" s="26">
        <f>IF(ISNUMBER($B180),'INPUT | Operations'!$B185-'INPUT | Operations'!$B184,"")</f>
        <v>1</v>
      </c>
      <c r="F180" s="32">
        <f>IF(ISNUMBER($B180),IF('INPUT | Operations'!$B185&lt;MainEngine_BurnTime,1,IF('INPUT | Operations'!$B184&lt;=MainEngine_BurnTime,(MainEngine_BurnTime-'INPUT | Operations'!$B184)/('INPUT | Operations'!$B185-'INPUT | Operations'!$B184),0))*'INPUT | Operations'!$D184*NumberOfMainEngines*NumberOfOps*$E180,"")</f>
        <v>1397.4</v>
      </c>
      <c r="G180" s="34">
        <f t="shared" si="32"/>
        <v>1271.7604166666667</v>
      </c>
      <c r="H180" s="27">
        <f t="shared" si="33"/>
        <v>0</v>
      </c>
      <c r="I180" s="27">
        <f t="shared" si="34"/>
        <v>0</v>
      </c>
      <c r="J180" s="27">
        <f t="shared" si="35"/>
        <v>0</v>
      </c>
      <c r="K180" s="27">
        <f t="shared" si="36"/>
        <v>0</v>
      </c>
      <c r="L180" s="27">
        <f t="shared" si="37"/>
        <v>1.288660852611109E-7</v>
      </c>
      <c r="M180" s="32">
        <f t="shared" si="38"/>
        <v>0</v>
      </c>
      <c r="N180" s="27">
        <f t="shared" si="39"/>
        <v>1777.1580062500004</v>
      </c>
      <c r="O180" s="27">
        <f t="shared" si="40"/>
        <v>0</v>
      </c>
      <c r="P180" s="27">
        <f t="shared" si="41"/>
        <v>0</v>
      </c>
      <c r="Q180" s="27">
        <f t="shared" si="42"/>
        <v>0</v>
      </c>
      <c r="R180" s="27">
        <f t="shared" si="43"/>
        <v>0</v>
      </c>
      <c r="S180" s="27">
        <f t="shared" si="44"/>
        <v>1.8007746754387639E-7</v>
      </c>
      <c r="T180" s="32">
        <f t="shared" si="45"/>
        <v>0</v>
      </c>
      <c r="U180" s="10"/>
    </row>
    <row r="181" spans="1:21" x14ac:dyDescent="0.25">
      <c r="A181" s="10"/>
      <c r="B181" s="4">
        <f>IF(ISBLANK('INPUT | Operations'!$B186),"",COUNT('INPUT | Operations'!$B$12:$B185))</f>
        <v>174</v>
      </c>
      <c r="C181" s="27">
        <f>IF(ISNUMBER($B181),('INPUT | Operations'!$C185+'INPUT | Operations'!$C186)/2,"")</f>
        <v>245777</v>
      </c>
      <c r="D181" s="28">
        <f t="shared" si="31"/>
        <v>74.912829599999995</v>
      </c>
      <c r="E181" s="26">
        <f>IF(ISNUMBER($B181),'INPUT | Operations'!$B186-'INPUT | Operations'!$B185,"")</f>
        <v>1</v>
      </c>
      <c r="F181" s="32">
        <f>IF(ISNUMBER($B181),IF('INPUT | Operations'!$B186&lt;MainEngine_BurnTime,1,IF('INPUT | Operations'!$B185&lt;=MainEngine_BurnTime,(MainEngine_BurnTime-'INPUT | Operations'!$B185)/('INPUT | Operations'!$B186-'INPUT | Operations'!$B185),0))*'INPUT | Operations'!$D185*NumberOfMainEngines*NumberOfOps*$E181,"")</f>
        <v>1397.4</v>
      </c>
      <c r="G181" s="34">
        <f t="shared" si="32"/>
        <v>1271.7604166666667</v>
      </c>
      <c r="H181" s="27">
        <f t="shared" si="33"/>
        <v>0</v>
      </c>
      <c r="I181" s="27">
        <f t="shared" si="34"/>
        <v>0</v>
      </c>
      <c r="J181" s="27">
        <f t="shared" si="35"/>
        <v>0</v>
      </c>
      <c r="K181" s="27">
        <f t="shared" si="36"/>
        <v>0</v>
      </c>
      <c r="L181" s="27">
        <f t="shared" si="37"/>
        <v>1.1471349849266088E-7</v>
      </c>
      <c r="M181" s="32">
        <f t="shared" si="38"/>
        <v>0</v>
      </c>
      <c r="N181" s="27">
        <f t="shared" si="39"/>
        <v>1777.1580062500004</v>
      </c>
      <c r="O181" s="27">
        <f t="shared" si="40"/>
        <v>0</v>
      </c>
      <c r="P181" s="27">
        <f t="shared" si="41"/>
        <v>0</v>
      </c>
      <c r="Q181" s="27">
        <f t="shared" si="42"/>
        <v>0</v>
      </c>
      <c r="R181" s="27">
        <f t="shared" si="43"/>
        <v>0</v>
      </c>
      <c r="S181" s="27">
        <f t="shared" si="44"/>
        <v>1.6030064279364433E-7</v>
      </c>
      <c r="T181" s="32">
        <f t="shared" si="45"/>
        <v>0</v>
      </c>
      <c r="U181" s="10"/>
    </row>
    <row r="182" spans="1:21" x14ac:dyDescent="0.25">
      <c r="A182" s="10"/>
      <c r="B182" s="4">
        <f>IF(ISBLANK('INPUT | Operations'!$B187),"",COUNT('INPUT | Operations'!$B$12:$B186))</f>
        <v>175</v>
      </c>
      <c r="C182" s="27">
        <f>IF(ISNUMBER($B182),('INPUT | Operations'!$C186+'INPUT | Operations'!$C187)/2,"")</f>
        <v>247234</v>
      </c>
      <c r="D182" s="28">
        <f t="shared" si="31"/>
        <v>75.356923200000011</v>
      </c>
      <c r="E182" s="26">
        <f>IF(ISNUMBER($B182),'INPUT | Operations'!$B187-'INPUT | Operations'!$B186,"")</f>
        <v>1</v>
      </c>
      <c r="F182" s="32">
        <f>IF(ISNUMBER($B182),IF('INPUT | Operations'!$B187&lt;MainEngine_BurnTime,1,IF('INPUT | Operations'!$B186&lt;=MainEngine_BurnTime,(MainEngine_BurnTime-'INPUT | Operations'!$B186)/('INPUT | Operations'!$B187-'INPUT | Operations'!$B186),0))*'INPUT | Operations'!$D186*NumberOfMainEngines*NumberOfOps*$E182,"")</f>
        <v>1397.4</v>
      </c>
      <c r="G182" s="34">
        <f t="shared" si="32"/>
        <v>1271.7604166666667</v>
      </c>
      <c r="H182" s="27">
        <f t="shared" si="33"/>
        <v>0</v>
      </c>
      <c r="I182" s="27">
        <f t="shared" si="34"/>
        <v>0</v>
      </c>
      <c r="J182" s="27">
        <f t="shared" si="35"/>
        <v>0</v>
      </c>
      <c r="K182" s="27">
        <f t="shared" si="36"/>
        <v>0</v>
      </c>
      <c r="L182" s="27">
        <f t="shared" si="37"/>
        <v>1.0220426066815376E-7</v>
      </c>
      <c r="M182" s="32">
        <f t="shared" si="38"/>
        <v>0</v>
      </c>
      <c r="N182" s="27">
        <f t="shared" si="39"/>
        <v>1777.1580062500004</v>
      </c>
      <c r="O182" s="27">
        <f t="shared" si="40"/>
        <v>0</v>
      </c>
      <c r="P182" s="27">
        <f t="shared" si="41"/>
        <v>0</v>
      </c>
      <c r="Q182" s="27">
        <f t="shared" si="42"/>
        <v>0</v>
      </c>
      <c r="R182" s="27">
        <f t="shared" si="43"/>
        <v>0</v>
      </c>
      <c r="S182" s="27">
        <f t="shared" si="44"/>
        <v>1.4282023385767809E-7</v>
      </c>
      <c r="T182" s="32">
        <f t="shared" si="45"/>
        <v>0</v>
      </c>
      <c r="U182" s="10"/>
    </row>
    <row r="183" spans="1:21" x14ac:dyDescent="0.25">
      <c r="A183" s="10"/>
      <c r="B183" s="4">
        <f>IF(ISBLANK('INPUT | Operations'!$B188),"",COUNT('INPUT | Operations'!$B$12:$B187))</f>
        <v>176</v>
      </c>
      <c r="C183" s="27">
        <f>IF(ISNUMBER($B183),('INPUT | Operations'!$C187+'INPUT | Operations'!$C188)/2,"")</f>
        <v>248680.5</v>
      </c>
      <c r="D183" s="28">
        <f t="shared" si="31"/>
        <v>75.797816400000016</v>
      </c>
      <c r="E183" s="26">
        <f>IF(ISNUMBER($B183),'INPUT | Operations'!$B188-'INPUT | Operations'!$B187,"")</f>
        <v>1</v>
      </c>
      <c r="F183" s="32">
        <f>IF(ISNUMBER($B183),IF('INPUT | Operations'!$B188&lt;MainEngine_BurnTime,1,IF('INPUT | Operations'!$B187&lt;=MainEngine_BurnTime,(MainEngine_BurnTime-'INPUT | Operations'!$B187)/('INPUT | Operations'!$B188-'INPUT | Operations'!$B187),0))*'INPUT | Operations'!$D187*NumberOfMainEngines*NumberOfOps*$E183,"")</f>
        <v>1397.4</v>
      </c>
      <c r="G183" s="34">
        <f t="shared" si="32"/>
        <v>1271.7604166666667</v>
      </c>
      <c r="H183" s="27">
        <f t="shared" si="33"/>
        <v>0</v>
      </c>
      <c r="I183" s="27">
        <f t="shared" si="34"/>
        <v>0</v>
      </c>
      <c r="J183" s="27">
        <f t="shared" si="35"/>
        <v>0</v>
      </c>
      <c r="K183" s="27">
        <f t="shared" si="36"/>
        <v>0</v>
      </c>
      <c r="L183" s="27">
        <f t="shared" si="37"/>
        <v>9.1134928070452818E-8</v>
      </c>
      <c r="M183" s="32">
        <f t="shared" si="38"/>
        <v>0</v>
      </c>
      <c r="N183" s="27">
        <f t="shared" si="39"/>
        <v>1777.1580062500004</v>
      </c>
      <c r="O183" s="27">
        <f t="shared" si="40"/>
        <v>0</v>
      </c>
      <c r="P183" s="27">
        <f t="shared" si="41"/>
        <v>0</v>
      </c>
      <c r="Q183" s="27">
        <f t="shared" si="42"/>
        <v>0</v>
      </c>
      <c r="R183" s="27">
        <f t="shared" si="43"/>
        <v>0</v>
      </c>
      <c r="S183" s="27">
        <f t="shared" si="44"/>
        <v>1.2735194848565077E-7</v>
      </c>
      <c r="T183" s="32">
        <f t="shared" si="45"/>
        <v>0</v>
      </c>
      <c r="U183" s="10"/>
    </row>
    <row r="184" spans="1:21" x14ac:dyDescent="0.25">
      <c r="A184" s="10"/>
      <c r="B184" s="4">
        <f>IF(ISBLANK('INPUT | Operations'!$B189),"",COUNT('INPUT | Operations'!$B$12:$B188))</f>
        <v>177</v>
      </c>
      <c r="C184" s="27">
        <f>IF(ISNUMBER($B184),('INPUT | Operations'!$C188+'INPUT | Operations'!$C189)/2,"")</f>
        <v>250116</v>
      </c>
      <c r="D184" s="28">
        <f t="shared" si="31"/>
        <v>76.235356800000005</v>
      </c>
      <c r="E184" s="26">
        <f>IF(ISNUMBER($B184),'INPUT | Operations'!$B189-'INPUT | Operations'!$B188,"")</f>
        <v>1</v>
      </c>
      <c r="F184" s="32">
        <f>IF(ISNUMBER($B184),IF('INPUT | Operations'!$B189&lt;MainEngine_BurnTime,1,IF('INPUT | Operations'!$B188&lt;=MainEngine_BurnTime,(MainEngine_BurnTime-'INPUT | Operations'!$B188)/('INPUT | Operations'!$B189-'INPUT | Operations'!$B188),0))*'INPUT | Operations'!$D188*NumberOfMainEngines*NumberOfOps*$E184,"")</f>
        <v>1397.4</v>
      </c>
      <c r="G184" s="34">
        <f t="shared" si="32"/>
        <v>1271.7604166666667</v>
      </c>
      <c r="H184" s="27">
        <f t="shared" si="33"/>
        <v>0</v>
      </c>
      <c r="I184" s="27">
        <f t="shared" si="34"/>
        <v>0</v>
      </c>
      <c r="J184" s="27">
        <f t="shared" si="35"/>
        <v>0</v>
      </c>
      <c r="K184" s="27">
        <f t="shared" si="36"/>
        <v>0</v>
      </c>
      <c r="L184" s="27">
        <f t="shared" si="37"/>
        <v>8.1335341786205473E-8</v>
      </c>
      <c r="M184" s="32">
        <f t="shared" si="38"/>
        <v>0</v>
      </c>
      <c r="N184" s="27">
        <f t="shared" si="39"/>
        <v>1777.1580062500004</v>
      </c>
      <c r="O184" s="27">
        <f t="shared" si="40"/>
        <v>0</v>
      </c>
      <c r="P184" s="27">
        <f t="shared" si="41"/>
        <v>0</v>
      </c>
      <c r="Q184" s="27">
        <f t="shared" si="42"/>
        <v>0</v>
      </c>
      <c r="R184" s="27">
        <f t="shared" si="43"/>
        <v>0</v>
      </c>
      <c r="S184" s="27">
        <f t="shared" si="44"/>
        <v>1.1365800661204353E-7</v>
      </c>
      <c r="T184" s="32">
        <f t="shared" si="45"/>
        <v>0</v>
      </c>
      <c r="U184" s="10"/>
    </row>
    <row r="185" spans="1:21" x14ac:dyDescent="0.25">
      <c r="A185" s="10"/>
      <c r="B185" s="4">
        <f>IF(ISBLANK('INPUT | Operations'!$B190),"",COUNT('INPUT | Operations'!$B$12:$B189))</f>
        <v>178</v>
      </c>
      <c r="C185" s="27">
        <f>IF(ISNUMBER($B185),('INPUT | Operations'!$C189+'INPUT | Operations'!$C190)/2,"")</f>
        <v>251540.5</v>
      </c>
      <c r="D185" s="28">
        <f t="shared" si="31"/>
        <v>76.669544399999992</v>
      </c>
      <c r="E185" s="26">
        <f>IF(ISNUMBER($B185),'INPUT | Operations'!$B190-'INPUT | Operations'!$B189,"")</f>
        <v>1</v>
      </c>
      <c r="F185" s="32">
        <f>IF(ISNUMBER($B185),IF('INPUT | Operations'!$B190&lt;MainEngine_BurnTime,1,IF('INPUT | Operations'!$B189&lt;=MainEngine_BurnTime,(MainEngine_BurnTime-'INPUT | Operations'!$B189)/('INPUT | Operations'!$B190-'INPUT | Operations'!$B189),0))*'INPUT | Operations'!$D189*NumberOfMainEngines*NumberOfOps*$E185,"")</f>
        <v>1397.4</v>
      </c>
      <c r="G185" s="34">
        <f t="shared" si="32"/>
        <v>1271.7604166666667</v>
      </c>
      <c r="H185" s="27">
        <f t="shared" si="33"/>
        <v>0</v>
      </c>
      <c r="I185" s="27">
        <f t="shared" si="34"/>
        <v>0</v>
      </c>
      <c r="J185" s="27">
        <f t="shared" si="35"/>
        <v>0</v>
      </c>
      <c r="K185" s="27">
        <f t="shared" si="36"/>
        <v>0</v>
      </c>
      <c r="L185" s="27">
        <f t="shared" si="37"/>
        <v>7.2652794492156982E-8</v>
      </c>
      <c r="M185" s="32">
        <f t="shared" si="38"/>
        <v>0</v>
      </c>
      <c r="N185" s="27">
        <f t="shared" si="39"/>
        <v>1777.1580062500004</v>
      </c>
      <c r="O185" s="27">
        <f t="shared" si="40"/>
        <v>0</v>
      </c>
      <c r="P185" s="27">
        <f t="shared" si="41"/>
        <v>0</v>
      </c>
      <c r="Q185" s="27">
        <f t="shared" si="42"/>
        <v>0</v>
      </c>
      <c r="R185" s="27">
        <f t="shared" si="43"/>
        <v>0</v>
      </c>
      <c r="S185" s="27">
        <f t="shared" si="44"/>
        <v>1.0152501502334017E-7</v>
      </c>
      <c r="T185" s="32">
        <f t="shared" si="45"/>
        <v>0</v>
      </c>
      <c r="U185" s="10"/>
    </row>
    <row r="186" spans="1:21" x14ac:dyDescent="0.25">
      <c r="A186" s="10"/>
      <c r="B186" s="4">
        <f>IF(ISBLANK('INPUT | Operations'!$B191),"",COUNT('INPUT | Operations'!$B$12:$B190))</f>
        <v>179</v>
      </c>
      <c r="C186" s="27">
        <f>IF(ISNUMBER($B186),('INPUT | Operations'!$C190+'INPUT | Operations'!$C191)/2,"")</f>
        <v>252954</v>
      </c>
      <c r="D186" s="28">
        <f t="shared" si="31"/>
        <v>77.100379200000006</v>
      </c>
      <c r="E186" s="26">
        <f>IF(ISNUMBER($B186),'INPUT | Operations'!$B191-'INPUT | Operations'!$B190,"")</f>
        <v>1</v>
      </c>
      <c r="F186" s="32">
        <f>IF(ISNUMBER($B186),IF('INPUT | Operations'!$B191&lt;MainEngine_BurnTime,1,IF('INPUT | Operations'!$B190&lt;=MainEngine_BurnTime,(MainEngine_BurnTime-'INPUT | Operations'!$B190)/('INPUT | Operations'!$B191-'INPUT | Operations'!$B190),0))*'INPUT | Operations'!$D190*NumberOfMainEngines*NumberOfOps*$E186,"")</f>
        <v>1397.4</v>
      </c>
      <c r="G186" s="34">
        <f t="shared" si="32"/>
        <v>1271.7604166666667</v>
      </c>
      <c r="H186" s="27">
        <f t="shared" si="33"/>
        <v>0</v>
      </c>
      <c r="I186" s="27">
        <f t="shared" si="34"/>
        <v>0</v>
      </c>
      <c r="J186" s="27">
        <f t="shared" si="35"/>
        <v>0</v>
      </c>
      <c r="K186" s="27">
        <f t="shared" si="36"/>
        <v>0</v>
      </c>
      <c r="L186" s="27">
        <f t="shared" si="37"/>
        <v>6.4953706366841095E-8</v>
      </c>
      <c r="M186" s="32">
        <f t="shared" si="38"/>
        <v>0</v>
      </c>
      <c r="N186" s="27">
        <f t="shared" si="39"/>
        <v>1777.1580062500004</v>
      </c>
      <c r="O186" s="27">
        <f t="shared" si="40"/>
        <v>0</v>
      </c>
      <c r="P186" s="27">
        <f t="shared" si="41"/>
        <v>0</v>
      </c>
      <c r="Q186" s="27">
        <f t="shared" si="42"/>
        <v>0</v>
      </c>
      <c r="R186" s="27">
        <f t="shared" si="43"/>
        <v>0</v>
      </c>
      <c r="S186" s="27">
        <f t="shared" si="44"/>
        <v>9.0766309277023756E-8</v>
      </c>
      <c r="T186" s="32">
        <f t="shared" si="45"/>
        <v>0</v>
      </c>
      <c r="U186" s="10"/>
    </row>
    <row r="187" spans="1:21" x14ac:dyDescent="0.25">
      <c r="A187" s="10"/>
      <c r="B187" s="4">
        <f>IF(ISBLANK('INPUT | Operations'!$B192),"",COUNT('INPUT | Operations'!$B$12:$B191))</f>
        <v>180</v>
      </c>
      <c r="C187" s="27">
        <f>IF(ISNUMBER($B187),('INPUT | Operations'!$C191+'INPUT | Operations'!$C192)/2,"")</f>
        <v>254357</v>
      </c>
      <c r="D187" s="28">
        <f t="shared" si="31"/>
        <v>77.528013600000008</v>
      </c>
      <c r="E187" s="26">
        <f>IF(ISNUMBER($B187),'INPUT | Operations'!$B192-'INPUT | Operations'!$B191,"")</f>
        <v>1</v>
      </c>
      <c r="F187" s="32">
        <f>IF(ISNUMBER($B187),IF('INPUT | Operations'!$B192&lt;MainEngine_BurnTime,1,IF('INPUT | Operations'!$B191&lt;=MainEngine_BurnTime,(MainEngine_BurnTime-'INPUT | Operations'!$B191)/('INPUT | Operations'!$B192-'INPUT | Operations'!$B191),0))*'INPUT | Operations'!$D191*NumberOfMainEngines*NumberOfOps*$E187,"")</f>
        <v>1397.4</v>
      </c>
      <c r="G187" s="34">
        <f t="shared" si="32"/>
        <v>1271.7604166666667</v>
      </c>
      <c r="H187" s="27">
        <f t="shared" si="33"/>
        <v>0</v>
      </c>
      <c r="I187" s="27">
        <f t="shared" si="34"/>
        <v>0</v>
      </c>
      <c r="J187" s="27">
        <f t="shared" si="35"/>
        <v>0</v>
      </c>
      <c r="K187" s="27">
        <f t="shared" si="36"/>
        <v>0</v>
      </c>
      <c r="L187" s="27">
        <f t="shared" si="37"/>
        <v>5.8118838989668531E-8</v>
      </c>
      <c r="M187" s="32">
        <f t="shared" si="38"/>
        <v>0</v>
      </c>
      <c r="N187" s="27">
        <f t="shared" si="39"/>
        <v>1777.1580062500004</v>
      </c>
      <c r="O187" s="27">
        <f t="shared" si="40"/>
        <v>0</v>
      </c>
      <c r="P187" s="27">
        <f t="shared" si="41"/>
        <v>0</v>
      </c>
      <c r="Q187" s="27">
        <f t="shared" si="42"/>
        <v>0</v>
      </c>
      <c r="R187" s="27">
        <f t="shared" si="43"/>
        <v>0</v>
      </c>
      <c r="S187" s="27">
        <f t="shared" si="44"/>
        <v>8.1215265604162805E-8</v>
      </c>
      <c r="T187" s="32">
        <f t="shared" si="45"/>
        <v>0</v>
      </c>
      <c r="U187" s="10"/>
    </row>
    <row r="188" spans="1:21" x14ac:dyDescent="0.25">
      <c r="A188" s="10"/>
      <c r="B188" s="4">
        <f>IF(ISBLANK('INPUT | Operations'!$B193),"",COUNT('INPUT | Operations'!$B$12:$B192))</f>
        <v>181</v>
      </c>
      <c r="C188" s="27">
        <f>IF(ISNUMBER($B188),('INPUT | Operations'!$C192+'INPUT | Operations'!$C193)/2,"")</f>
        <v>255749.5</v>
      </c>
      <c r="D188" s="28">
        <f t="shared" si="31"/>
        <v>77.952447599999999</v>
      </c>
      <c r="E188" s="26">
        <f>IF(ISNUMBER($B188),'INPUT | Operations'!$B193-'INPUT | Operations'!$B192,"")</f>
        <v>1</v>
      </c>
      <c r="F188" s="32">
        <f>IF(ISNUMBER($B188),IF('INPUT | Operations'!$B193&lt;MainEngine_BurnTime,1,IF('INPUT | Operations'!$B192&lt;=MainEngine_BurnTime,(MainEngine_BurnTime-'INPUT | Operations'!$B192)/('INPUT | Operations'!$B193-'INPUT | Operations'!$B192),0))*'INPUT | Operations'!$D192*NumberOfMainEngines*NumberOfOps*$E188,"")</f>
        <v>1397.4</v>
      </c>
      <c r="G188" s="34">
        <f t="shared" si="32"/>
        <v>1271.7604166666667</v>
      </c>
      <c r="H188" s="27">
        <f t="shared" si="33"/>
        <v>0</v>
      </c>
      <c r="I188" s="27">
        <f t="shared" si="34"/>
        <v>0</v>
      </c>
      <c r="J188" s="27">
        <f t="shared" si="35"/>
        <v>0</v>
      </c>
      <c r="K188" s="27">
        <f t="shared" si="36"/>
        <v>0</v>
      </c>
      <c r="L188" s="27">
        <f t="shared" si="37"/>
        <v>5.204647255320054E-8</v>
      </c>
      <c r="M188" s="32">
        <f t="shared" si="38"/>
        <v>0</v>
      </c>
      <c r="N188" s="27">
        <f t="shared" si="39"/>
        <v>1777.1580062500004</v>
      </c>
      <c r="O188" s="27">
        <f t="shared" si="40"/>
        <v>0</v>
      </c>
      <c r="P188" s="27">
        <f t="shared" si="41"/>
        <v>0</v>
      </c>
      <c r="Q188" s="27">
        <f t="shared" si="42"/>
        <v>0</v>
      </c>
      <c r="R188" s="27">
        <f t="shared" si="43"/>
        <v>0</v>
      </c>
      <c r="S188" s="27">
        <f t="shared" si="44"/>
        <v>7.2729740745842434E-8</v>
      </c>
      <c r="T188" s="32">
        <f t="shared" si="45"/>
        <v>0</v>
      </c>
      <c r="U188" s="10"/>
    </row>
    <row r="189" spans="1:21" x14ac:dyDescent="0.25">
      <c r="A189" s="10"/>
      <c r="B189" s="4">
        <f>IF(ISBLANK('INPUT | Operations'!$B194),"",COUNT('INPUT | Operations'!$B$12:$B193))</f>
        <v>182</v>
      </c>
      <c r="C189" s="27">
        <f>IF(ISNUMBER($B189),('INPUT | Operations'!$C193+'INPUT | Operations'!$C194)/2,"")</f>
        <v>257131</v>
      </c>
      <c r="D189" s="28">
        <f t="shared" si="31"/>
        <v>78.373528800000003</v>
      </c>
      <c r="E189" s="26">
        <f>IF(ISNUMBER($B189),'INPUT | Operations'!$B194-'INPUT | Operations'!$B193,"")</f>
        <v>1</v>
      </c>
      <c r="F189" s="32">
        <f>IF(ISNUMBER($B189),IF('INPUT | Operations'!$B194&lt;MainEngine_BurnTime,1,IF('INPUT | Operations'!$B193&lt;=MainEngine_BurnTime,(MainEngine_BurnTime-'INPUT | Operations'!$B193)/('INPUT | Operations'!$B194-'INPUT | Operations'!$B193),0))*'INPUT | Operations'!$D193*NumberOfMainEngines*NumberOfOps*$E189,"")</f>
        <v>1397.4</v>
      </c>
      <c r="G189" s="34">
        <f t="shared" si="32"/>
        <v>1271.7604166666667</v>
      </c>
      <c r="H189" s="27">
        <f t="shared" si="33"/>
        <v>0</v>
      </c>
      <c r="I189" s="27">
        <f t="shared" si="34"/>
        <v>0</v>
      </c>
      <c r="J189" s="27">
        <f t="shared" si="35"/>
        <v>0</v>
      </c>
      <c r="K189" s="27">
        <f t="shared" si="36"/>
        <v>0</v>
      </c>
      <c r="L189" s="27">
        <f t="shared" si="37"/>
        <v>4.6649206169280768E-8</v>
      </c>
      <c r="M189" s="32">
        <f t="shared" si="38"/>
        <v>0</v>
      </c>
      <c r="N189" s="27">
        <f t="shared" si="39"/>
        <v>1777.1580062500004</v>
      </c>
      <c r="O189" s="27">
        <f t="shared" si="40"/>
        <v>0</v>
      </c>
      <c r="P189" s="27">
        <f t="shared" si="41"/>
        <v>0</v>
      </c>
      <c r="Q189" s="27">
        <f t="shared" si="42"/>
        <v>0</v>
      </c>
      <c r="R189" s="27">
        <f t="shared" si="43"/>
        <v>0</v>
      </c>
      <c r="S189" s="27">
        <f t="shared" si="44"/>
        <v>6.518760070095295E-8</v>
      </c>
      <c r="T189" s="32">
        <f t="shared" si="45"/>
        <v>0</v>
      </c>
      <c r="U189" s="10"/>
    </row>
    <row r="190" spans="1:21" x14ac:dyDescent="0.25">
      <c r="A190" s="10"/>
      <c r="B190" s="4">
        <f>IF(ISBLANK('INPUT | Operations'!$B195),"",COUNT('INPUT | Operations'!$B$12:$B194))</f>
        <v>183</v>
      </c>
      <c r="C190" s="27">
        <f>IF(ISNUMBER($B190),('INPUT | Operations'!$C194+'INPUT | Operations'!$C195)/2,"")</f>
        <v>258501.5</v>
      </c>
      <c r="D190" s="28">
        <f t="shared" si="31"/>
        <v>78.791257200000004</v>
      </c>
      <c r="E190" s="26">
        <f>IF(ISNUMBER($B190),'INPUT | Operations'!$B195-'INPUT | Operations'!$B194,"")</f>
        <v>1</v>
      </c>
      <c r="F190" s="32">
        <f>IF(ISNUMBER($B190),IF('INPUT | Operations'!$B195&lt;MainEngine_BurnTime,1,IF('INPUT | Operations'!$B194&lt;=MainEngine_BurnTime,(MainEngine_BurnTime-'INPUT | Operations'!$B194)/('INPUT | Operations'!$B195-'INPUT | Operations'!$B194),0))*'INPUT | Operations'!$D194*NumberOfMainEngines*NumberOfOps*$E190,"")</f>
        <v>1397.4</v>
      </c>
      <c r="G190" s="34">
        <f t="shared" si="32"/>
        <v>1271.7604166666667</v>
      </c>
      <c r="H190" s="27">
        <f t="shared" si="33"/>
        <v>0</v>
      </c>
      <c r="I190" s="27">
        <f t="shared" si="34"/>
        <v>0</v>
      </c>
      <c r="J190" s="27">
        <f t="shared" si="35"/>
        <v>0</v>
      </c>
      <c r="K190" s="27">
        <f t="shared" si="36"/>
        <v>0</v>
      </c>
      <c r="L190" s="27">
        <f t="shared" si="37"/>
        <v>4.1848105471512923E-8</v>
      </c>
      <c r="M190" s="32">
        <f t="shared" si="38"/>
        <v>0</v>
      </c>
      <c r="N190" s="27">
        <f t="shared" si="39"/>
        <v>1777.1580062500004</v>
      </c>
      <c r="O190" s="27">
        <f t="shared" si="40"/>
        <v>0</v>
      </c>
      <c r="P190" s="27">
        <f t="shared" si="41"/>
        <v>0</v>
      </c>
      <c r="Q190" s="27">
        <f t="shared" si="42"/>
        <v>0</v>
      </c>
      <c r="R190" s="27">
        <f t="shared" si="43"/>
        <v>0</v>
      </c>
      <c r="S190" s="27">
        <f t="shared" si="44"/>
        <v>5.8478542585892164E-8</v>
      </c>
      <c r="T190" s="32">
        <f t="shared" si="45"/>
        <v>0</v>
      </c>
      <c r="U190" s="10"/>
    </row>
    <row r="191" spans="1:21" x14ac:dyDescent="0.25">
      <c r="A191" s="10"/>
      <c r="B191" s="4">
        <f>IF(ISBLANK('INPUT | Operations'!$B196),"",COUNT('INPUT | Operations'!$B$12:$B195))</f>
        <v>184</v>
      </c>
      <c r="C191" s="27">
        <f>IF(ISNUMBER($B191),('INPUT | Operations'!$C195+'INPUT | Operations'!$C196)/2,"")</f>
        <v>259861.5</v>
      </c>
      <c r="D191" s="28">
        <f t="shared" si="31"/>
        <v>79.205785199999994</v>
      </c>
      <c r="E191" s="26">
        <f>IF(ISNUMBER($B191),'INPUT | Operations'!$B196-'INPUT | Operations'!$B195,"")</f>
        <v>1</v>
      </c>
      <c r="F191" s="32">
        <f>IF(ISNUMBER($B191),IF('INPUT | Operations'!$B196&lt;MainEngine_BurnTime,1,IF('INPUT | Operations'!$B195&lt;=MainEngine_BurnTime,(MainEngine_BurnTime-'INPUT | Operations'!$B195)/('INPUT | Operations'!$B196-'INPUT | Operations'!$B195),0))*'INPUT | Operations'!$D195*NumberOfMainEngines*NumberOfOps*$E191,"")</f>
        <v>1397.4</v>
      </c>
      <c r="G191" s="34">
        <f t="shared" si="32"/>
        <v>1271.7604166666667</v>
      </c>
      <c r="H191" s="27">
        <f t="shared" si="33"/>
        <v>0</v>
      </c>
      <c r="I191" s="27">
        <f t="shared" si="34"/>
        <v>0</v>
      </c>
      <c r="J191" s="27">
        <f t="shared" si="35"/>
        <v>0</v>
      </c>
      <c r="K191" s="27">
        <f t="shared" si="36"/>
        <v>0</v>
      </c>
      <c r="L191" s="27">
        <f t="shared" si="37"/>
        <v>3.7572381518568651E-8</v>
      </c>
      <c r="M191" s="32">
        <f t="shared" si="38"/>
        <v>0</v>
      </c>
      <c r="N191" s="27">
        <f t="shared" si="39"/>
        <v>1777.1580062500004</v>
      </c>
      <c r="O191" s="27">
        <f t="shared" si="40"/>
        <v>0</v>
      </c>
      <c r="P191" s="27">
        <f t="shared" si="41"/>
        <v>0</v>
      </c>
      <c r="Q191" s="27">
        <f t="shared" si="42"/>
        <v>0</v>
      </c>
      <c r="R191" s="27">
        <f t="shared" si="43"/>
        <v>0</v>
      </c>
      <c r="S191" s="27">
        <f t="shared" si="44"/>
        <v>5.2503645934047835E-8</v>
      </c>
      <c r="T191" s="32">
        <f t="shared" si="45"/>
        <v>0</v>
      </c>
      <c r="U191" s="10"/>
    </row>
    <row r="192" spans="1:21" x14ac:dyDescent="0.25">
      <c r="A192" s="10"/>
      <c r="B192" s="4">
        <f>IF(ISBLANK('INPUT | Operations'!$B197),"",COUNT('INPUT | Operations'!$B$12:$B196))</f>
        <v>185</v>
      </c>
      <c r="C192" s="27">
        <f>IF(ISNUMBER($B192),('INPUT | Operations'!$C196+'INPUT | Operations'!$C197)/2,"")</f>
        <v>261211</v>
      </c>
      <c r="D192" s="28">
        <f t="shared" si="31"/>
        <v>79.617112800000001</v>
      </c>
      <c r="E192" s="26">
        <f>IF(ISNUMBER($B192),'INPUT | Operations'!$B197-'INPUT | Operations'!$B196,"")</f>
        <v>1</v>
      </c>
      <c r="F192" s="32">
        <f>IF(ISNUMBER($B192),IF('INPUT | Operations'!$B197&lt;MainEngine_BurnTime,1,IF('INPUT | Operations'!$B196&lt;=MainEngine_BurnTime,(MainEngine_BurnTime-'INPUT | Operations'!$B196)/('INPUT | Operations'!$B197-'INPUT | Operations'!$B196),0))*'INPUT | Operations'!$D196*NumberOfMainEngines*NumberOfOps*$E192,"")</f>
        <v>1397.4</v>
      </c>
      <c r="G192" s="34">
        <f t="shared" si="32"/>
        <v>1271.7604166666667</v>
      </c>
      <c r="H192" s="27">
        <f t="shared" si="33"/>
        <v>0</v>
      </c>
      <c r="I192" s="27">
        <f t="shared" si="34"/>
        <v>0</v>
      </c>
      <c r="J192" s="27">
        <f t="shared" si="35"/>
        <v>0</v>
      </c>
      <c r="K192" s="27">
        <f t="shared" si="36"/>
        <v>0</v>
      </c>
      <c r="L192" s="27">
        <f t="shared" si="37"/>
        <v>3.3761600285057119E-8</v>
      </c>
      <c r="M192" s="32">
        <f t="shared" si="38"/>
        <v>0</v>
      </c>
      <c r="N192" s="27">
        <f t="shared" si="39"/>
        <v>1777.1580062500004</v>
      </c>
      <c r="O192" s="27">
        <f t="shared" si="40"/>
        <v>0</v>
      </c>
      <c r="P192" s="27">
        <f t="shared" si="41"/>
        <v>0</v>
      </c>
      <c r="Q192" s="27">
        <f t="shared" si="42"/>
        <v>0</v>
      </c>
      <c r="R192" s="27">
        <f t="shared" si="43"/>
        <v>0</v>
      </c>
      <c r="S192" s="27">
        <f t="shared" si="44"/>
        <v>4.7178460238338821E-8</v>
      </c>
      <c r="T192" s="32">
        <f t="shared" si="45"/>
        <v>0</v>
      </c>
      <c r="U192" s="10"/>
    </row>
    <row r="193" spans="1:21" x14ac:dyDescent="0.25">
      <c r="A193" s="10"/>
      <c r="B193" s="4">
        <f>IF(ISBLANK('INPUT | Operations'!$B198),"",COUNT('INPUT | Operations'!$B$12:$B197))</f>
        <v>186</v>
      </c>
      <c r="C193" s="27">
        <f>IF(ISNUMBER($B193),('INPUT | Operations'!$C197+'INPUT | Operations'!$C198)/2,"")</f>
        <v>262549.5</v>
      </c>
      <c r="D193" s="28">
        <f t="shared" si="31"/>
        <v>80.025087599999992</v>
      </c>
      <c r="E193" s="26">
        <f>IF(ISNUMBER($B193),'INPUT | Operations'!$B198-'INPUT | Operations'!$B197,"")</f>
        <v>1</v>
      </c>
      <c r="F193" s="32">
        <f>IF(ISNUMBER($B193),IF('INPUT | Operations'!$B198&lt;MainEngine_BurnTime,1,IF('INPUT | Operations'!$B197&lt;=MainEngine_BurnTime,(MainEngine_BurnTime-'INPUT | Operations'!$B197)/('INPUT | Operations'!$B198-'INPUT | Operations'!$B197),0))*'INPUT | Operations'!$D197*NumberOfMainEngines*NumberOfOps*$E193,"")</f>
        <v>1397.4</v>
      </c>
      <c r="G193" s="34">
        <f t="shared" si="32"/>
        <v>1271.7604166666667</v>
      </c>
      <c r="H193" s="27">
        <f t="shared" si="33"/>
        <v>0</v>
      </c>
      <c r="I193" s="27">
        <f t="shared" si="34"/>
        <v>0</v>
      </c>
      <c r="J193" s="27">
        <f t="shared" si="35"/>
        <v>0</v>
      </c>
      <c r="K193" s="27">
        <f t="shared" si="36"/>
        <v>0</v>
      </c>
      <c r="L193" s="27">
        <f t="shared" si="37"/>
        <v>3.0363785213668873E-8</v>
      </c>
      <c r="M193" s="32">
        <f t="shared" si="38"/>
        <v>0</v>
      </c>
      <c r="N193" s="27">
        <f t="shared" si="39"/>
        <v>1777.1580062500004</v>
      </c>
      <c r="O193" s="27">
        <f t="shared" si="40"/>
        <v>0</v>
      </c>
      <c r="P193" s="27">
        <f t="shared" si="41"/>
        <v>0</v>
      </c>
      <c r="Q193" s="27">
        <f t="shared" si="42"/>
        <v>0</v>
      </c>
      <c r="R193" s="27">
        <f t="shared" si="43"/>
        <v>0</v>
      </c>
      <c r="S193" s="27">
        <f t="shared" si="44"/>
        <v>4.2430353457580883E-8</v>
      </c>
      <c r="T193" s="32">
        <f t="shared" si="45"/>
        <v>0</v>
      </c>
      <c r="U193" s="10"/>
    </row>
    <row r="194" spans="1:21" x14ac:dyDescent="0.25">
      <c r="A194" s="10"/>
      <c r="B194" s="4">
        <f>IF(ISBLANK('INPUT | Operations'!$B199),"",COUNT('INPUT | Operations'!$B$12:$B198))</f>
        <v>187</v>
      </c>
      <c r="C194" s="27">
        <f>IF(ISNUMBER($B194),('INPUT | Operations'!$C198+'INPUT | Operations'!$C199)/2,"")</f>
        <v>263877.5</v>
      </c>
      <c r="D194" s="28">
        <f t="shared" si="31"/>
        <v>80.429862000000014</v>
      </c>
      <c r="E194" s="26">
        <f>IF(ISNUMBER($B194),'INPUT | Operations'!$B199-'INPUT | Operations'!$B198,"")</f>
        <v>1</v>
      </c>
      <c r="F194" s="32">
        <f>IF(ISNUMBER($B194),IF('INPUT | Operations'!$B199&lt;MainEngine_BurnTime,1,IF('INPUT | Operations'!$B198&lt;=MainEngine_BurnTime,(MainEngine_BurnTime-'INPUT | Operations'!$B198)/('INPUT | Operations'!$B199-'INPUT | Operations'!$B198),0))*'INPUT | Operations'!$D198*NumberOfMainEngines*NumberOfOps*$E194,"")</f>
        <v>1397.4</v>
      </c>
      <c r="G194" s="34">
        <f t="shared" si="32"/>
        <v>1271.7604166666667</v>
      </c>
      <c r="H194" s="27">
        <f t="shared" si="33"/>
        <v>0</v>
      </c>
      <c r="I194" s="27">
        <f t="shared" si="34"/>
        <v>0</v>
      </c>
      <c r="J194" s="27">
        <f t="shared" si="35"/>
        <v>0</v>
      </c>
      <c r="K194" s="27">
        <f t="shared" si="36"/>
        <v>0</v>
      </c>
      <c r="L194" s="27">
        <f t="shared" si="37"/>
        <v>2.7330663538719463E-8</v>
      </c>
      <c r="M194" s="32">
        <f t="shared" si="38"/>
        <v>0</v>
      </c>
      <c r="N194" s="27">
        <f t="shared" si="39"/>
        <v>1777.1580062500004</v>
      </c>
      <c r="O194" s="27">
        <f t="shared" si="40"/>
        <v>0</v>
      </c>
      <c r="P194" s="27">
        <f t="shared" si="41"/>
        <v>0</v>
      </c>
      <c r="Q194" s="27">
        <f t="shared" si="42"/>
        <v>0</v>
      </c>
      <c r="R194" s="27">
        <f t="shared" si="43"/>
        <v>0</v>
      </c>
      <c r="S194" s="27">
        <f t="shared" si="44"/>
        <v>3.8191869229006577E-8</v>
      </c>
      <c r="T194" s="32">
        <f t="shared" si="45"/>
        <v>0</v>
      </c>
      <c r="U194" s="10"/>
    </row>
    <row r="195" spans="1:21" x14ac:dyDescent="0.25">
      <c r="A195" s="10"/>
      <c r="B195" s="4">
        <f>IF(ISBLANK('INPUT | Operations'!$B200),"",COUNT('INPUT | Operations'!$B$12:$B199))</f>
        <v>188</v>
      </c>
      <c r="C195" s="27">
        <f>IF(ISNUMBER($B195),('INPUT | Operations'!$C199+'INPUT | Operations'!$C200)/2,"")</f>
        <v>265195</v>
      </c>
      <c r="D195" s="28">
        <f t="shared" si="31"/>
        <v>80.831435999999997</v>
      </c>
      <c r="E195" s="26">
        <f>IF(ISNUMBER($B195),'INPUT | Operations'!$B200-'INPUT | Operations'!$B199,"")</f>
        <v>1</v>
      </c>
      <c r="F195" s="32">
        <f>IF(ISNUMBER($B195),IF('INPUT | Operations'!$B200&lt;MainEngine_BurnTime,1,IF('INPUT | Operations'!$B199&lt;=MainEngine_BurnTime,(MainEngine_BurnTime-'INPUT | Operations'!$B199)/('INPUT | Operations'!$B200-'INPUT | Operations'!$B199),0))*'INPUT | Operations'!$D199*NumberOfMainEngines*NumberOfOps*$E195,"")</f>
        <v>1397.4</v>
      </c>
      <c r="G195" s="34">
        <f t="shared" si="32"/>
        <v>1271.7604166666667</v>
      </c>
      <c r="H195" s="27">
        <f t="shared" si="33"/>
        <v>0</v>
      </c>
      <c r="I195" s="27">
        <f t="shared" si="34"/>
        <v>0</v>
      </c>
      <c r="J195" s="27">
        <f t="shared" si="35"/>
        <v>0</v>
      </c>
      <c r="K195" s="27">
        <f t="shared" si="36"/>
        <v>0</v>
      </c>
      <c r="L195" s="27">
        <f t="shared" si="37"/>
        <v>2.4621007413315459E-8</v>
      </c>
      <c r="M195" s="32">
        <f t="shared" si="38"/>
        <v>0</v>
      </c>
      <c r="N195" s="27">
        <f t="shared" si="39"/>
        <v>1777.1580062500004</v>
      </c>
      <c r="O195" s="27">
        <f t="shared" si="40"/>
        <v>0</v>
      </c>
      <c r="P195" s="27">
        <f t="shared" si="41"/>
        <v>0</v>
      </c>
      <c r="Q195" s="27">
        <f t="shared" si="42"/>
        <v>0</v>
      </c>
      <c r="R195" s="27">
        <f t="shared" si="43"/>
        <v>0</v>
      </c>
      <c r="S195" s="27">
        <f t="shared" si="44"/>
        <v>3.4405395759367022E-8</v>
      </c>
      <c r="T195" s="32">
        <f t="shared" si="45"/>
        <v>0</v>
      </c>
      <c r="U195" s="10"/>
    </row>
    <row r="196" spans="1:21" x14ac:dyDescent="0.25">
      <c r="A196" s="10"/>
      <c r="B196" s="4">
        <f>IF(ISBLANK('INPUT | Operations'!$B201),"",COUNT('INPUT | Operations'!$B$12:$B200))</f>
        <v>189</v>
      </c>
      <c r="C196" s="27">
        <f>IF(ISNUMBER($B196),('INPUT | Operations'!$C200+'INPUT | Operations'!$C201)/2,"")</f>
        <v>266502</v>
      </c>
      <c r="D196" s="28">
        <f t="shared" si="31"/>
        <v>81.22980960000001</v>
      </c>
      <c r="E196" s="26">
        <f>IF(ISNUMBER($B196),'INPUT | Operations'!$B201-'INPUT | Operations'!$B200,"")</f>
        <v>1</v>
      </c>
      <c r="F196" s="32">
        <f>IF(ISNUMBER($B196),IF('INPUT | Operations'!$B201&lt;MainEngine_BurnTime,1,IF('INPUT | Operations'!$B200&lt;=MainEngine_BurnTime,(MainEngine_BurnTime-'INPUT | Operations'!$B200)/('INPUT | Operations'!$B201-'INPUT | Operations'!$B200),0))*'INPUT | Operations'!$D200*NumberOfMainEngines*NumberOfOps*$E196,"")</f>
        <v>1397.4</v>
      </c>
      <c r="G196" s="34">
        <f t="shared" si="32"/>
        <v>1271.7604166666667</v>
      </c>
      <c r="H196" s="27">
        <f t="shared" si="33"/>
        <v>0</v>
      </c>
      <c r="I196" s="27">
        <f t="shared" si="34"/>
        <v>0</v>
      </c>
      <c r="J196" s="27">
        <f t="shared" si="35"/>
        <v>0</v>
      </c>
      <c r="K196" s="27">
        <f t="shared" si="36"/>
        <v>0</v>
      </c>
      <c r="L196" s="27">
        <f t="shared" si="37"/>
        <v>2.2198459673908871E-8</v>
      </c>
      <c r="M196" s="32">
        <f t="shared" si="38"/>
        <v>0</v>
      </c>
      <c r="N196" s="27">
        <f t="shared" si="39"/>
        <v>1777.1580062500004</v>
      </c>
      <c r="O196" s="27">
        <f t="shared" si="40"/>
        <v>0</v>
      </c>
      <c r="P196" s="27">
        <f t="shared" si="41"/>
        <v>0</v>
      </c>
      <c r="Q196" s="27">
        <f t="shared" si="42"/>
        <v>0</v>
      </c>
      <c r="R196" s="27">
        <f t="shared" si="43"/>
        <v>0</v>
      </c>
      <c r="S196" s="27">
        <f t="shared" si="44"/>
        <v>3.102012754832026E-8</v>
      </c>
      <c r="T196" s="32">
        <f t="shared" si="45"/>
        <v>0</v>
      </c>
      <c r="U196" s="10"/>
    </row>
    <row r="197" spans="1:21" x14ac:dyDescent="0.25">
      <c r="A197" s="10"/>
      <c r="B197" s="4">
        <f>IF(ISBLANK('INPUT | Operations'!$B202),"",COUNT('INPUT | Operations'!$B$12:$B201))</f>
        <v>190</v>
      </c>
      <c r="C197" s="27">
        <f>IF(ISNUMBER($B197),('INPUT | Operations'!$C201+'INPUT | Operations'!$C202)/2,"")</f>
        <v>267798.5</v>
      </c>
      <c r="D197" s="28">
        <f t="shared" si="31"/>
        <v>81.624982799999998</v>
      </c>
      <c r="E197" s="26">
        <f>IF(ISNUMBER($B197),'INPUT | Operations'!$B202-'INPUT | Operations'!$B201,"")</f>
        <v>1</v>
      </c>
      <c r="F197" s="32">
        <f>IF(ISNUMBER($B197),IF('INPUT | Operations'!$B202&lt;MainEngine_BurnTime,1,IF('INPUT | Operations'!$B201&lt;=MainEngine_BurnTime,(MainEngine_BurnTime-'INPUT | Operations'!$B201)/('INPUT | Operations'!$B202-'INPUT | Operations'!$B201),0))*'INPUT | Operations'!$D201*NumberOfMainEngines*NumberOfOps*$E197,"")</f>
        <v>1397.4</v>
      </c>
      <c r="G197" s="34">
        <f t="shared" si="32"/>
        <v>1271.7604166666667</v>
      </c>
      <c r="H197" s="27">
        <f t="shared" si="33"/>
        <v>0</v>
      </c>
      <c r="I197" s="27">
        <f t="shared" si="34"/>
        <v>0</v>
      </c>
      <c r="J197" s="27">
        <f t="shared" si="35"/>
        <v>0</v>
      </c>
      <c r="K197" s="27">
        <f t="shared" si="36"/>
        <v>0</v>
      </c>
      <c r="L197" s="27">
        <f t="shared" si="37"/>
        <v>2.0030935838186706E-8</v>
      </c>
      <c r="M197" s="32">
        <f t="shared" si="38"/>
        <v>0</v>
      </c>
      <c r="N197" s="27">
        <f t="shared" si="39"/>
        <v>1777.1580062500004</v>
      </c>
      <c r="O197" s="27">
        <f t="shared" si="40"/>
        <v>0</v>
      </c>
      <c r="P197" s="27">
        <f t="shared" si="41"/>
        <v>0</v>
      </c>
      <c r="Q197" s="27">
        <f t="shared" si="42"/>
        <v>0</v>
      </c>
      <c r="R197" s="27">
        <f t="shared" si="43"/>
        <v>0</v>
      </c>
      <c r="S197" s="27">
        <f t="shared" si="44"/>
        <v>2.7991229740282102E-8</v>
      </c>
      <c r="T197" s="32">
        <f t="shared" si="45"/>
        <v>0</v>
      </c>
      <c r="U197" s="10"/>
    </row>
    <row r="198" spans="1:21" x14ac:dyDescent="0.25">
      <c r="A198" s="10"/>
      <c r="B198" s="4">
        <f>IF(ISBLANK('INPUT | Operations'!$B203),"",COUNT('INPUT | Operations'!$B$12:$B202))</f>
        <v>191</v>
      </c>
      <c r="C198" s="27">
        <f>IF(ISNUMBER($B198),('INPUT | Operations'!$C202+'INPUT | Operations'!$C203)/2,"")</f>
        <v>269084</v>
      </c>
      <c r="D198" s="28">
        <f t="shared" si="31"/>
        <v>82.016803200000012</v>
      </c>
      <c r="E198" s="26">
        <f>IF(ISNUMBER($B198),'INPUT | Operations'!$B203-'INPUT | Operations'!$B202,"")</f>
        <v>1</v>
      </c>
      <c r="F198" s="32">
        <f>IF(ISNUMBER($B198),IF('INPUT | Operations'!$B203&lt;MainEngine_BurnTime,1,IF('INPUT | Operations'!$B202&lt;=MainEngine_BurnTime,(MainEngine_BurnTime-'INPUT | Operations'!$B202)/('INPUT | Operations'!$B203-'INPUT | Operations'!$B202),0))*'INPUT | Operations'!$D202*NumberOfMainEngines*NumberOfOps*$E198,"")</f>
        <v>1397.4</v>
      </c>
      <c r="G198" s="34">
        <f t="shared" si="32"/>
        <v>1271.7604166666667</v>
      </c>
      <c r="H198" s="27">
        <f t="shared" si="33"/>
        <v>0</v>
      </c>
      <c r="I198" s="27">
        <f t="shared" si="34"/>
        <v>0</v>
      </c>
      <c r="J198" s="27">
        <f t="shared" si="35"/>
        <v>0</v>
      </c>
      <c r="K198" s="27">
        <f t="shared" si="36"/>
        <v>0</v>
      </c>
      <c r="L198" s="27">
        <f t="shared" si="37"/>
        <v>1.809081889866721E-8</v>
      </c>
      <c r="M198" s="32">
        <f t="shared" si="38"/>
        <v>0</v>
      </c>
      <c r="N198" s="27">
        <f t="shared" si="39"/>
        <v>1777.1580062500004</v>
      </c>
      <c r="O198" s="27">
        <f t="shared" si="40"/>
        <v>0</v>
      </c>
      <c r="P198" s="27">
        <f t="shared" si="41"/>
        <v>0</v>
      </c>
      <c r="Q198" s="27">
        <f t="shared" si="42"/>
        <v>0</v>
      </c>
      <c r="R198" s="27">
        <f t="shared" si="43"/>
        <v>0</v>
      </c>
      <c r="S198" s="27">
        <f t="shared" si="44"/>
        <v>2.528011032899756E-8</v>
      </c>
      <c r="T198" s="32">
        <f t="shared" si="45"/>
        <v>0</v>
      </c>
      <c r="U198" s="10"/>
    </row>
    <row r="199" spans="1:21" x14ac:dyDescent="0.25">
      <c r="A199" s="10"/>
      <c r="B199" s="4">
        <f>IF(ISBLANK('INPUT | Operations'!$B204),"",COUNT('INPUT | Operations'!$B$12:$B203))</f>
        <v>192</v>
      </c>
      <c r="C199" s="27">
        <f>IF(ISNUMBER($B199),('INPUT | Operations'!$C203+'INPUT | Operations'!$C204)/2,"")</f>
        <v>270359</v>
      </c>
      <c r="D199" s="28">
        <f t="shared" si="31"/>
        <v>82.405423200000001</v>
      </c>
      <c r="E199" s="26">
        <f>IF(ISNUMBER($B199),'INPUT | Operations'!$B204-'INPUT | Operations'!$B203,"")</f>
        <v>1</v>
      </c>
      <c r="F199" s="32">
        <f>IF(ISNUMBER($B199),IF('INPUT | Operations'!$B204&lt;MainEngine_BurnTime,1,IF('INPUT | Operations'!$B203&lt;=MainEngine_BurnTime,(MainEngine_BurnTime-'INPUT | Operations'!$B203)/('INPUT | Operations'!$B204-'INPUT | Operations'!$B203),0))*'INPUT | Operations'!$D203*NumberOfMainEngines*NumberOfOps*$E199,"")</f>
        <v>1397.4</v>
      </c>
      <c r="G199" s="34">
        <f t="shared" si="32"/>
        <v>1271.7604166666667</v>
      </c>
      <c r="H199" s="27">
        <f t="shared" si="33"/>
        <v>0</v>
      </c>
      <c r="I199" s="27">
        <f t="shared" si="34"/>
        <v>0</v>
      </c>
      <c r="J199" s="27">
        <f t="shared" si="35"/>
        <v>0</v>
      </c>
      <c r="K199" s="27">
        <f t="shared" si="36"/>
        <v>0</v>
      </c>
      <c r="L199" s="27">
        <f t="shared" si="37"/>
        <v>1.6352215069321705E-8</v>
      </c>
      <c r="M199" s="32">
        <f t="shared" si="38"/>
        <v>0</v>
      </c>
      <c r="N199" s="27">
        <f t="shared" si="39"/>
        <v>1777.1580062500004</v>
      </c>
      <c r="O199" s="27">
        <f t="shared" si="40"/>
        <v>0</v>
      </c>
      <c r="P199" s="27">
        <f t="shared" si="41"/>
        <v>0</v>
      </c>
      <c r="Q199" s="27">
        <f t="shared" si="42"/>
        <v>0</v>
      </c>
      <c r="R199" s="27">
        <f t="shared" si="43"/>
        <v>0</v>
      </c>
      <c r="S199" s="27">
        <f t="shared" si="44"/>
        <v>2.2850585337870151E-8</v>
      </c>
      <c r="T199" s="32">
        <f t="shared" si="45"/>
        <v>0</v>
      </c>
      <c r="U199" s="10"/>
    </row>
    <row r="200" spans="1:21" x14ac:dyDescent="0.25">
      <c r="A200" s="10"/>
      <c r="B200" s="4">
        <f>IF(ISBLANK('INPUT | Operations'!$B205),"",COUNT('INPUT | Operations'!$B$12:$B204))</f>
        <v>193</v>
      </c>
      <c r="C200" s="27">
        <f>IF(ISNUMBER($B200),('INPUT | Operations'!$C204+'INPUT | Operations'!$C205)/2,"")</f>
        <v>271624</v>
      </c>
      <c r="D200" s="28">
        <f t="shared" ref="D200:D243" si="46">IF(ISNUMBER($B200),C200*0.3048/1000,"")</f>
        <v>82.790995200000012</v>
      </c>
      <c r="E200" s="26">
        <f>IF(ISNUMBER($B200),'INPUT | Operations'!$B205-'INPUT | Operations'!$B204,"")</f>
        <v>1</v>
      </c>
      <c r="F200" s="32">
        <f>IF(ISNUMBER($B200),IF('INPUT | Operations'!$B205&lt;MainEngine_BurnTime,1,IF('INPUT | Operations'!$B204&lt;=MainEngine_BurnTime,(MainEngine_BurnTime-'INPUT | Operations'!$B204)/('INPUT | Operations'!$B205-'INPUT | Operations'!$B204),0))*'INPUT | Operations'!$D204*NumberOfMainEngines*NumberOfOps*$E200,"")</f>
        <v>1397.4</v>
      </c>
      <c r="G200" s="34">
        <f t="shared" ref="G200:G263" si="47">IF(ISNUMBER($B200),MainEngine_H2O+MW_H2O/MW_H*MainEngine_H+MW_H2O/MW_H2*MainEngine_H2+MainEngine_OH,"")</f>
        <v>1271.7604166666667</v>
      </c>
      <c r="H200" s="27">
        <f t="shared" ref="H200:H263" si="48">IF(ISNUMBER($B200),MainEngine_CO2+MW_CO2/MW_CO*(MainEngine_CO-$I200),"")</f>
        <v>0</v>
      </c>
      <c r="I200" s="27">
        <f t="shared" ref="I200:I263" si="49">IF(ISNUMBER($B200),MIN(0.0025*EXP(0.067*$D200)*(MainEngine_CO+MainEngine_CO2),MainEngine_CO),"")</f>
        <v>0</v>
      </c>
      <c r="J200" s="27">
        <f t="shared" ref="J200:J263" si="50">IF(ISNUMBER($B200),MainEngine_Al2O3,"")</f>
        <v>0</v>
      </c>
      <c r="K200" s="27">
        <f t="shared" ref="K200:K263" si="51">IF(ISNUMBER($B200),MainEngine_HCl+MainEngine_Cl+MainEngine_Cl2,"")</f>
        <v>0</v>
      </c>
      <c r="L200" s="27">
        <f t="shared" ref="L200:L263" si="52">IF(ISNUMBER($B200),MainEngine_NOx+33*EXP(-0.26*$D200),"")</f>
        <v>1.4792416435098479E-8</v>
      </c>
      <c r="M200" s="32">
        <f t="shared" ref="M200:M263" si="53">IF(ISNUMBER($B200),MainEngine_BC*MAX(0.04,MIN(1,0.04*EXP(0.12*($D200-15)))),"")</f>
        <v>0</v>
      </c>
      <c r="N200" s="27">
        <f t="shared" ref="N200:N243" si="54">IFERROR($F200*G200/1000,"")</f>
        <v>1777.1580062500004</v>
      </c>
      <c r="O200" s="27">
        <f t="shared" ref="O200:O243" si="55">IFERROR($F200*H200/1000,"")</f>
        <v>0</v>
      </c>
      <c r="P200" s="27">
        <f t="shared" ref="P200:P243" si="56">IFERROR($F200*I200/1000,"")</f>
        <v>0</v>
      </c>
      <c r="Q200" s="27">
        <f t="shared" ref="Q200:Q243" si="57">IFERROR($F200*J200/1000,"")</f>
        <v>0</v>
      </c>
      <c r="R200" s="27">
        <f t="shared" ref="R200:R243" si="58">IFERROR($F200*K200/1000,"")</f>
        <v>0</v>
      </c>
      <c r="S200" s="27">
        <f t="shared" ref="S200:S243" si="59">IFERROR($F200*L200/1000,"")</f>
        <v>2.0670922726406617E-8</v>
      </c>
      <c r="T200" s="32">
        <f t="shared" ref="T200:T243" si="60">IFERROR($F200*M200/1000,"")</f>
        <v>0</v>
      </c>
      <c r="U200" s="10"/>
    </row>
    <row r="201" spans="1:21" x14ac:dyDescent="0.25">
      <c r="A201" s="10"/>
      <c r="B201" s="4">
        <f>IF(ISBLANK('INPUT | Operations'!$B206),"",COUNT('INPUT | Operations'!$B$12:$B205))</f>
        <v>194</v>
      </c>
      <c r="C201" s="27">
        <f>IF(ISNUMBER($B201),('INPUT | Operations'!$C205+'INPUT | Operations'!$C206)/2,"")</f>
        <v>272878.5</v>
      </c>
      <c r="D201" s="28">
        <f t="shared" si="46"/>
        <v>83.173366799999997</v>
      </c>
      <c r="E201" s="26">
        <f>IF(ISNUMBER($B201),'INPUT | Operations'!$B206-'INPUT | Operations'!$B205,"")</f>
        <v>1</v>
      </c>
      <c r="F201" s="32">
        <f>IF(ISNUMBER($B201),IF('INPUT | Operations'!$B206&lt;MainEngine_BurnTime,1,IF('INPUT | Operations'!$B205&lt;=MainEngine_BurnTime,(MainEngine_BurnTime-'INPUT | Operations'!$B205)/('INPUT | Operations'!$B206-'INPUT | Operations'!$B205),0))*'INPUT | Operations'!$D205*NumberOfMainEngines*NumberOfOps*$E201,"")</f>
        <v>1397.4</v>
      </c>
      <c r="G201" s="34">
        <f t="shared" si="47"/>
        <v>1271.7604166666667</v>
      </c>
      <c r="H201" s="27">
        <f t="shared" si="48"/>
        <v>0</v>
      </c>
      <c r="I201" s="27">
        <f t="shared" si="49"/>
        <v>0</v>
      </c>
      <c r="J201" s="27">
        <f t="shared" si="50"/>
        <v>0</v>
      </c>
      <c r="K201" s="27">
        <f t="shared" si="51"/>
        <v>0</v>
      </c>
      <c r="L201" s="27">
        <f t="shared" si="52"/>
        <v>1.3392542610180308E-8</v>
      </c>
      <c r="M201" s="32">
        <f t="shared" si="53"/>
        <v>0</v>
      </c>
      <c r="N201" s="27">
        <f t="shared" si="54"/>
        <v>1777.1580062500004</v>
      </c>
      <c r="O201" s="27">
        <f t="shared" si="55"/>
        <v>0</v>
      </c>
      <c r="P201" s="27">
        <f t="shared" si="56"/>
        <v>0</v>
      </c>
      <c r="Q201" s="27">
        <f t="shared" si="57"/>
        <v>0</v>
      </c>
      <c r="R201" s="27">
        <f t="shared" si="58"/>
        <v>0</v>
      </c>
      <c r="S201" s="27">
        <f t="shared" si="59"/>
        <v>1.8714739043465961E-8</v>
      </c>
      <c r="T201" s="32">
        <f t="shared" si="60"/>
        <v>0</v>
      </c>
      <c r="U201" s="10"/>
    </row>
    <row r="202" spans="1:21" x14ac:dyDescent="0.25">
      <c r="A202" s="10"/>
      <c r="B202" s="4">
        <f>IF(ISBLANK('INPUT | Operations'!$B207),"",COUNT('INPUT | Operations'!$B$12:$B206))</f>
        <v>195</v>
      </c>
      <c r="C202" s="27">
        <f>IF(ISNUMBER($B202),('INPUT | Operations'!$C206+'INPUT | Operations'!$C207)/2,"")</f>
        <v>274429</v>
      </c>
      <c r="D202" s="28">
        <f t="shared" si="46"/>
        <v>83.645959199999993</v>
      </c>
      <c r="E202" s="26">
        <f>IF(ISNUMBER($B202),'INPUT | Operations'!$B207-'INPUT | Operations'!$B206,"")</f>
        <v>1</v>
      </c>
      <c r="F202" s="32">
        <f>IF(ISNUMBER($B202),IF('INPUT | Operations'!$B207&lt;MainEngine_BurnTime,1,IF('INPUT | Operations'!$B206&lt;=MainEngine_BurnTime,(MainEngine_BurnTime-'INPUT | Operations'!$B206)/('INPUT | Operations'!$B207-'INPUT | Operations'!$B206),0))*'INPUT | Operations'!$D206*NumberOfMainEngines*NumberOfOps*$E202,"")</f>
        <v>1397.4</v>
      </c>
      <c r="G202" s="34">
        <f t="shared" si="47"/>
        <v>1271.7604166666667</v>
      </c>
      <c r="H202" s="27">
        <f t="shared" si="48"/>
        <v>0</v>
      </c>
      <c r="I202" s="27">
        <f t="shared" si="49"/>
        <v>0</v>
      </c>
      <c r="J202" s="27">
        <f t="shared" si="50"/>
        <v>0</v>
      </c>
      <c r="K202" s="27">
        <f t="shared" si="51"/>
        <v>0</v>
      </c>
      <c r="L202" s="27">
        <f t="shared" si="52"/>
        <v>1.1844030749119414E-8</v>
      </c>
      <c r="M202" s="32">
        <f t="shared" si="53"/>
        <v>0</v>
      </c>
      <c r="N202" s="27">
        <f t="shared" si="54"/>
        <v>1777.1580062500004</v>
      </c>
      <c r="O202" s="27">
        <f t="shared" si="55"/>
        <v>0</v>
      </c>
      <c r="P202" s="27">
        <f t="shared" si="56"/>
        <v>0</v>
      </c>
      <c r="Q202" s="27">
        <f t="shared" si="57"/>
        <v>0</v>
      </c>
      <c r="R202" s="27">
        <f t="shared" si="58"/>
        <v>0</v>
      </c>
      <c r="S202" s="27">
        <f t="shared" si="59"/>
        <v>1.6550848568819468E-8</v>
      </c>
      <c r="T202" s="32">
        <f t="shared" si="60"/>
        <v>0</v>
      </c>
      <c r="U202" s="10"/>
    </row>
    <row r="203" spans="1:21" x14ac:dyDescent="0.25">
      <c r="A203" s="10"/>
      <c r="B203" s="4">
        <f>IF(ISBLANK('INPUT | Operations'!$B208),"",COUNT('INPUT | Operations'!$B$12:$B207))</f>
        <v>196</v>
      </c>
      <c r="C203" s="27">
        <f>IF(ISNUMBER($B203),('INPUT | Operations'!$C207+'INPUT | Operations'!$C208)/2,"")</f>
        <v>276271</v>
      </c>
      <c r="D203" s="28">
        <f t="shared" si="46"/>
        <v>84.207400800000002</v>
      </c>
      <c r="E203" s="26">
        <f>IF(ISNUMBER($B203),'INPUT | Operations'!$B208-'INPUT | Operations'!$B207,"")</f>
        <v>1</v>
      </c>
      <c r="F203" s="32">
        <f>IF(ISNUMBER($B203),IF('INPUT | Operations'!$B208&lt;MainEngine_BurnTime,1,IF('INPUT | Operations'!$B207&lt;=MainEngine_BurnTime,(MainEngine_BurnTime-'INPUT | Operations'!$B207)/('INPUT | Operations'!$B208-'INPUT | Operations'!$B207),0))*'INPUT | Operations'!$D207*NumberOfMainEngines*NumberOfOps*$E203,"")</f>
        <v>1397.4</v>
      </c>
      <c r="G203" s="34">
        <f t="shared" si="47"/>
        <v>1271.7604166666667</v>
      </c>
      <c r="H203" s="27">
        <f t="shared" si="48"/>
        <v>0</v>
      </c>
      <c r="I203" s="27">
        <f t="shared" si="49"/>
        <v>0</v>
      </c>
      <c r="J203" s="27">
        <f t="shared" si="50"/>
        <v>0</v>
      </c>
      <c r="K203" s="27">
        <f t="shared" si="51"/>
        <v>0</v>
      </c>
      <c r="L203" s="27">
        <f t="shared" si="52"/>
        <v>1.0235368172873575E-8</v>
      </c>
      <c r="M203" s="32">
        <f t="shared" si="53"/>
        <v>0</v>
      </c>
      <c r="N203" s="27">
        <f t="shared" si="54"/>
        <v>1777.1580062500004</v>
      </c>
      <c r="O203" s="27">
        <f t="shared" si="55"/>
        <v>0</v>
      </c>
      <c r="P203" s="27">
        <f t="shared" si="56"/>
        <v>0</v>
      </c>
      <c r="Q203" s="27">
        <f t="shared" si="57"/>
        <v>0</v>
      </c>
      <c r="R203" s="27">
        <f t="shared" si="58"/>
        <v>0</v>
      </c>
      <c r="S203" s="27">
        <f t="shared" si="59"/>
        <v>1.4302903484773535E-8</v>
      </c>
      <c r="T203" s="32">
        <f t="shared" si="60"/>
        <v>0</v>
      </c>
      <c r="U203" s="10"/>
    </row>
    <row r="204" spans="1:21" x14ac:dyDescent="0.25">
      <c r="A204" s="10"/>
      <c r="B204" s="4">
        <f>IF(ISBLANK('INPUT | Operations'!$B209),"",COUNT('INPUT | Operations'!$B$12:$B208))</f>
        <v>197</v>
      </c>
      <c r="C204" s="27">
        <f>IF(ISNUMBER($B204),('INPUT | Operations'!$C208+'INPUT | Operations'!$C209)/2,"")</f>
        <v>277790.5</v>
      </c>
      <c r="D204" s="28">
        <f t="shared" si="46"/>
        <v>84.670544399999997</v>
      </c>
      <c r="E204" s="26">
        <f>IF(ISNUMBER($B204),'INPUT | Operations'!$B209-'INPUT | Operations'!$B208,"")</f>
        <v>1</v>
      </c>
      <c r="F204" s="32">
        <f>IF(ISNUMBER($B204),IF('INPUT | Operations'!$B209&lt;MainEngine_BurnTime,1,IF('INPUT | Operations'!$B208&lt;=MainEngine_BurnTime,(MainEngine_BurnTime-'INPUT | Operations'!$B208)/('INPUT | Operations'!$B209-'INPUT | Operations'!$B208),0))*'INPUT | Operations'!$D208*NumberOfMainEngines*NumberOfOps*$E204,"")</f>
        <v>1397.4</v>
      </c>
      <c r="G204" s="34">
        <f t="shared" si="47"/>
        <v>1271.7604166666667</v>
      </c>
      <c r="H204" s="27">
        <f t="shared" si="48"/>
        <v>0</v>
      </c>
      <c r="I204" s="27">
        <f t="shared" si="49"/>
        <v>0</v>
      </c>
      <c r="J204" s="27">
        <f t="shared" si="50"/>
        <v>0</v>
      </c>
      <c r="K204" s="27">
        <f t="shared" si="51"/>
        <v>0</v>
      </c>
      <c r="L204" s="27">
        <f t="shared" si="52"/>
        <v>9.0741694419367353E-9</v>
      </c>
      <c r="M204" s="32">
        <f t="shared" si="53"/>
        <v>0</v>
      </c>
      <c r="N204" s="27">
        <f t="shared" si="54"/>
        <v>1777.1580062500004</v>
      </c>
      <c r="O204" s="27">
        <f t="shared" si="55"/>
        <v>0</v>
      </c>
      <c r="P204" s="27">
        <f t="shared" si="56"/>
        <v>0</v>
      </c>
      <c r="Q204" s="27">
        <f t="shared" si="57"/>
        <v>0</v>
      </c>
      <c r="R204" s="27">
        <f t="shared" si="58"/>
        <v>0</v>
      </c>
      <c r="S204" s="27">
        <f t="shared" si="59"/>
        <v>1.2680244378162394E-8</v>
      </c>
      <c r="T204" s="32">
        <f t="shared" si="60"/>
        <v>0</v>
      </c>
      <c r="U204" s="10"/>
    </row>
    <row r="205" spans="1:21" x14ac:dyDescent="0.25">
      <c r="A205" s="10"/>
      <c r="B205" s="4">
        <f>IF(ISBLANK('INPUT | Operations'!$B210),"",COUNT('INPUT | Operations'!$B$12:$B209))</f>
        <v>198</v>
      </c>
      <c r="C205" s="27">
        <f>IF(ISNUMBER($B205),('INPUT | Operations'!$C209+'INPUT | Operations'!$C210)/2,"")</f>
        <v>278992.5</v>
      </c>
      <c r="D205" s="28">
        <f t="shared" si="46"/>
        <v>85.03691400000001</v>
      </c>
      <c r="E205" s="26">
        <f>IF(ISNUMBER($B205),'INPUT | Operations'!$B210-'INPUT | Operations'!$B209,"")</f>
        <v>1</v>
      </c>
      <c r="F205" s="32">
        <f>IF(ISNUMBER($B205),IF('INPUT | Operations'!$B210&lt;MainEngine_BurnTime,1,IF('INPUT | Operations'!$B209&lt;=MainEngine_BurnTime,(MainEngine_BurnTime-'INPUT | Operations'!$B209)/('INPUT | Operations'!$B210-'INPUT | Operations'!$B209),0))*'INPUT | Operations'!$D209*NumberOfMainEngines*NumberOfOps*$E205,"")</f>
        <v>1397.4</v>
      </c>
      <c r="G205" s="34">
        <f t="shared" si="47"/>
        <v>1271.7604166666667</v>
      </c>
      <c r="H205" s="27">
        <f t="shared" si="48"/>
        <v>0</v>
      </c>
      <c r="I205" s="27">
        <f t="shared" si="49"/>
        <v>0</v>
      </c>
      <c r="J205" s="27">
        <f t="shared" si="50"/>
        <v>0</v>
      </c>
      <c r="K205" s="27">
        <f t="shared" si="51"/>
        <v>0</v>
      </c>
      <c r="L205" s="27">
        <f t="shared" si="52"/>
        <v>8.249691109829715E-9</v>
      </c>
      <c r="M205" s="32">
        <f t="shared" si="53"/>
        <v>0</v>
      </c>
      <c r="N205" s="27">
        <f t="shared" si="54"/>
        <v>1777.1580062500004</v>
      </c>
      <c r="O205" s="27">
        <f t="shared" si="55"/>
        <v>0</v>
      </c>
      <c r="P205" s="27">
        <f t="shared" si="56"/>
        <v>0</v>
      </c>
      <c r="Q205" s="27">
        <f t="shared" si="57"/>
        <v>0</v>
      </c>
      <c r="R205" s="27">
        <f t="shared" si="58"/>
        <v>0</v>
      </c>
      <c r="S205" s="27">
        <f t="shared" si="59"/>
        <v>1.1528118356876044E-8</v>
      </c>
      <c r="T205" s="32">
        <f t="shared" si="60"/>
        <v>0</v>
      </c>
      <c r="U205" s="10"/>
    </row>
    <row r="206" spans="1:21" x14ac:dyDescent="0.25">
      <c r="A206" s="10"/>
      <c r="B206" s="4">
        <f>IF(ISBLANK('INPUT | Operations'!$B211),"",COUNT('INPUT | Operations'!$B$12:$B210))</f>
        <v>199</v>
      </c>
      <c r="C206" s="27">
        <f>IF(ISNUMBER($B206),('INPUT | Operations'!$C210+'INPUT | Operations'!$C211)/2,"")</f>
        <v>280184</v>
      </c>
      <c r="D206" s="28">
        <f t="shared" si="46"/>
        <v>85.400083200000012</v>
      </c>
      <c r="E206" s="26">
        <f>IF(ISNUMBER($B206),'INPUT | Operations'!$B211-'INPUT | Operations'!$B210,"")</f>
        <v>1</v>
      </c>
      <c r="F206" s="32">
        <f>IF(ISNUMBER($B206),IF('INPUT | Operations'!$B211&lt;MainEngine_BurnTime,1,IF('INPUT | Operations'!$B210&lt;=MainEngine_BurnTime,(MainEngine_BurnTime-'INPUT | Operations'!$B210)/('INPUT | Operations'!$B211-'INPUT | Operations'!$B210),0))*'INPUT | Operations'!$D210*NumberOfMainEngines*NumberOfOps*$E206,"")</f>
        <v>1397.4</v>
      </c>
      <c r="G206" s="34">
        <f t="shared" si="47"/>
        <v>1271.7604166666667</v>
      </c>
      <c r="H206" s="27">
        <f t="shared" si="48"/>
        <v>0</v>
      </c>
      <c r="I206" s="27">
        <f t="shared" si="49"/>
        <v>0</v>
      </c>
      <c r="J206" s="27">
        <f t="shared" si="50"/>
        <v>0</v>
      </c>
      <c r="K206" s="27">
        <f t="shared" si="51"/>
        <v>0</v>
      </c>
      <c r="L206" s="27">
        <f t="shared" si="52"/>
        <v>7.5063682961799222E-9</v>
      </c>
      <c r="M206" s="32">
        <f t="shared" si="53"/>
        <v>0</v>
      </c>
      <c r="N206" s="27">
        <f t="shared" si="54"/>
        <v>1777.1580062500004</v>
      </c>
      <c r="O206" s="27">
        <f t="shared" si="55"/>
        <v>0</v>
      </c>
      <c r="P206" s="27">
        <f t="shared" si="56"/>
        <v>0</v>
      </c>
      <c r="Q206" s="27">
        <f t="shared" si="57"/>
        <v>0</v>
      </c>
      <c r="R206" s="27">
        <f t="shared" si="58"/>
        <v>0</v>
      </c>
      <c r="S206" s="27">
        <f t="shared" si="59"/>
        <v>1.0489399057081824E-8</v>
      </c>
      <c r="T206" s="32">
        <f t="shared" si="60"/>
        <v>0</v>
      </c>
      <c r="U206" s="10"/>
    </row>
    <row r="207" spans="1:21" x14ac:dyDescent="0.25">
      <c r="A207" s="10"/>
      <c r="B207" s="4">
        <f>IF(ISBLANK('INPUT | Operations'!$B212),"",COUNT('INPUT | Operations'!$B$12:$B211))</f>
        <v>200</v>
      </c>
      <c r="C207" s="27">
        <f>IF(ISNUMBER($B207),('INPUT | Operations'!$C211+'INPUT | Operations'!$C212)/2,"")</f>
        <v>281365.5</v>
      </c>
      <c r="D207" s="28">
        <f t="shared" si="46"/>
        <v>85.760204400000006</v>
      </c>
      <c r="E207" s="26">
        <f>IF(ISNUMBER($B207),'INPUT | Operations'!$B212-'INPUT | Operations'!$B211,"")</f>
        <v>1</v>
      </c>
      <c r="F207" s="32">
        <f>IF(ISNUMBER($B207),IF('INPUT | Operations'!$B212&lt;MainEngine_BurnTime,1,IF('INPUT | Operations'!$B211&lt;=MainEngine_BurnTime,(MainEngine_BurnTime-'INPUT | Operations'!$B211)/('INPUT | Operations'!$B212-'INPUT | Operations'!$B211),0))*'INPUT | Operations'!$D211*NumberOfMainEngines*NumberOfOps*$E207,"")</f>
        <v>1397.4</v>
      </c>
      <c r="G207" s="34">
        <f t="shared" si="47"/>
        <v>1271.7604166666667</v>
      </c>
      <c r="H207" s="27">
        <f t="shared" si="48"/>
        <v>0</v>
      </c>
      <c r="I207" s="27">
        <f t="shared" si="49"/>
        <v>0</v>
      </c>
      <c r="J207" s="27">
        <f t="shared" si="50"/>
        <v>0</v>
      </c>
      <c r="K207" s="27">
        <f t="shared" si="51"/>
        <v>0</v>
      </c>
      <c r="L207" s="27">
        <f t="shared" si="52"/>
        <v>6.8354359791638875E-9</v>
      </c>
      <c r="M207" s="32">
        <f t="shared" si="53"/>
        <v>0</v>
      </c>
      <c r="N207" s="27">
        <f t="shared" si="54"/>
        <v>1777.1580062500004</v>
      </c>
      <c r="O207" s="27">
        <f t="shared" si="55"/>
        <v>0</v>
      </c>
      <c r="P207" s="27">
        <f t="shared" si="56"/>
        <v>0</v>
      </c>
      <c r="Q207" s="27">
        <f t="shared" si="57"/>
        <v>0</v>
      </c>
      <c r="R207" s="27">
        <f t="shared" si="58"/>
        <v>0</v>
      </c>
      <c r="S207" s="27">
        <f t="shared" si="59"/>
        <v>9.5518382372836158E-9</v>
      </c>
      <c r="T207" s="32">
        <f t="shared" si="60"/>
        <v>0</v>
      </c>
      <c r="U207" s="10"/>
    </row>
    <row r="208" spans="1:21" x14ac:dyDescent="0.25">
      <c r="A208" s="10"/>
      <c r="B208" s="4">
        <f>IF(ISBLANK('INPUT | Operations'!$B213),"",COUNT('INPUT | Operations'!$B$12:$B212))</f>
        <v>201</v>
      </c>
      <c r="C208" s="27">
        <f>IF(ISNUMBER($B208),('INPUT | Operations'!$C212+'INPUT | Operations'!$C213)/2,"")</f>
        <v>282536.5</v>
      </c>
      <c r="D208" s="28">
        <f t="shared" si="46"/>
        <v>86.117125200000004</v>
      </c>
      <c r="E208" s="26">
        <f>IF(ISNUMBER($B208),'INPUT | Operations'!$B213-'INPUT | Operations'!$B212,"")</f>
        <v>1</v>
      </c>
      <c r="F208" s="32">
        <f>IF(ISNUMBER($B208),IF('INPUT | Operations'!$B213&lt;MainEngine_BurnTime,1,IF('INPUT | Operations'!$B212&lt;=MainEngine_BurnTime,(MainEngine_BurnTime-'INPUT | Operations'!$B212)/('INPUT | Operations'!$B213-'INPUT | Operations'!$B212),0))*'INPUT | Operations'!$D212*NumberOfMainEngines*NumberOfOps*$E208,"")</f>
        <v>1397.4</v>
      </c>
      <c r="G208" s="34">
        <f t="shared" si="47"/>
        <v>1271.7604166666667</v>
      </c>
      <c r="H208" s="27">
        <f t="shared" si="48"/>
        <v>0</v>
      </c>
      <c r="I208" s="27">
        <f t="shared" si="49"/>
        <v>0</v>
      </c>
      <c r="J208" s="27">
        <f t="shared" si="50"/>
        <v>0</v>
      </c>
      <c r="K208" s="27">
        <f t="shared" si="51"/>
        <v>0</v>
      </c>
      <c r="L208" s="27">
        <f t="shared" si="52"/>
        <v>6.2296543294023665E-9</v>
      </c>
      <c r="M208" s="32">
        <f t="shared" si="53"/>
        <v>0</v>
      </c>
      <c r="N208" s="27">
        <f t="shared" si="54"/>
        <v>1777.1580062500004</v>
      </c>
      <c r="O208" s="27">
        <f t="shared" si="55"/>
        <v>0</v>
      </c>
      <c r="P208" s="27">
        <f t="shared" si="56"/>
        <v>0</v>
      </c>
      <c r="Q208" s="27">
        <f t="shared" si="57"/>
        <v>0</v>
      </c>
      <c r="R208" s="27">
        <f t="shared" si="58"/>
        <v>0</v>
      </c>
      <c r="S208" s="27">
        <f t="shared" si="59"/>
        <v>8.7053189599068667E-9</v>
      </c>
      <c r="T208" s="32">
        <f t="shared" si="60"/>
        <v>0</v>
      </c>
      <c r="U208" s="10"/>
    </row>
    <row r="209" spans="1:21" x14ac:dyDescent="0.25">
      <c r="A209" s="10"/>
      <c r="B209" s="4">
        <f>IF(ISBLANK('INPUT | Operations'!$B214),"",COUNT('INPUT | Operations'!$B$12:$B213))</f>
        <v>202</v>
      </c>
      <c r="C209" s="27">
        <f>IF(ISNUMBER($B209),('INPUT | Operations'!$C213+'INPUT | Operations'!$C214)/2,"")</f>
        <v>283697</v>
      </c>
      <c r="D209" s="28">
        <f t="shared" si="46"/>
        <v>86.470845600000004</v>
      </c>
      <c r="E209" s="26">
        <f>IF(ISNUMBER($B209),'INPUT | Operations'!$B214-'INPUT | Operations'!$B213,"")</f>
        <v>1</v>
      </c>
      <c r="F209" s="32">
        <f>IF(ISNUMBER($B209),IF('INPUT | Operations'!$B214&lt;MainEngine_BurnTime,1,IF('INPUT | Operations'!$B213&lt;=MainEngine_BurnTime,(MainEngine_BurnTime-'INPUT | Operations'!$B213)/('INPUT | Operations'!$B214-'INPUT | Operations'!$B213),0))*'INPUT | Operations'!$D213*NumberOfMainEngines*NumberOfOps*$E209,"")</f>
        <v>1397.4</v>
      </c>
      <c r="G209" s="34">
        <f t="shared" si="47"/>
        <v>1271.7604166666667</v>
      </c>
      <c r="H209" s="27">
        <f t="shared" si="48"/>
        <v>0</v>
      </c>
      <c r="I209" s="27">
        <f t="shared" si="49"/>
        <v>0</v>
      </c>
      <c r="J209" s="27">
        <f t="shared" si="50"/>
        <v>0</v>
      </c>
      <c r="K209" s="27">
        <f t="shared" si="51"/>
        <v>0</v>
      </c>
      <c r="L209" s="27">
        <f t="shared" si="52"/>
        <v>5.6822855787058143E-9</v>
      </c>
      <c r="M209" s="32">
        <f t="shared" si="53"/>
        <v>0</v>
      </c>
      <c r="N209" s="27">
        <f t="shared" si="54"/>
        <v>1777.1580062500004</v>
      </c>
      <c r="O209" s="27">
        <f t="shared" si="55"/>
        <v>0</v>
      </c>
      <c r="P209" s="27">
        <f t="shared" si="56"/>
        <v>0</v>
      </c>
      <c r="Q209" s="27">
        <f t="shared" si="57"/>
        <v>0</v>
      </c>
      <c r="R209" s="27">
        <f t="shared" si="58"/>
        <v>0</v>
      </c>
      <c r="S209" s="27">
        <f t="shared" si="59"/>
        <v>7.9404258676835047E-9</v>
      </c>
      <c r="T209" s="32">
        <f t="shared" si="60"/>
        <v>0</v>
      </c>
      <c r="U209" s="10"/>
    </row>
    <row r="210" spans="1:21" x14ac:dyDescent="0.25">
      <c r="A210" s="10"/>
      <c r="B210" s="4">
        <f>IF(ISBLANK('INPUT | Operations'!$B215),"",COUNT('INPUT | Operations'!$B$12:$B214))</f>
        <v>203</v>
      </c>
      <c r="C210" s="27">
        <f>IF(ISNUMBER($B210),('INPUT | Operations'!$C214+'INPUT | Operations'!$C215)/2,"")</f>
        <v>284847.5</v>
      </c>
      <c r="D210" s="28">
        <f t="shared" si="46"/>
        <v>86.821518000000012</v>
      </c>
      <c r="E210" s="26">
        <f>IF(ISNUMBER($B210),'INPUT | Operations'!$B215-'INPUT | Operations'!$B214,"")</f>
        <v>1</v>
      </c>
      <c r="F210" s="32">
        <f>IF(ISNUMBER($B210),IF('INPUT | Operations'!$B215&lt;MainEngine_BurnTime,1,IF('INPUT | Operations'!$B214&lt;=MainEngine_BurnTime,(MainEngine_BurnTime-'INPUT | Operations'!$B214)/('INPUT | Operations'!$B215-'INPUT | Operations'!$B214),0))*'INPUT | Operations'!$D214*NumberOfMainEngines*NumberOfOps*$E210,"")</f>
        <v>1397.4</v>
      </c>
      <c r="G210" s="34">
        <f t="shared" si="47"/>
        <v>1271.7604166666667</v>
      </c>
      <c r="H210" s="27">
        <f t="shared" si="48"/>
        <v>0</v>
      </c>
      <c r="I210" s="27">
        <f t="shared" si="49"/>
        <v>0</v>
      </c>
      <c r="J210" s="27">
        <f t="shared" si="50"/>
        <v>0</v>
      </c>
      <c r="K210" s="27">
        <f t="shared" si="51"/>
        <v>0</v>
      </c>
      <c r="L210" s="27">
        <f t="shared" si="52"/>
        <v>5.1871204593259948E-9</v>
      </c>
      <c r="M210" s="32">
        <f t="shared" si="53"/>
        <v>0</v>
      </c>
      <c r="N210" s="27">
        <f t="shared" si="54"/>
        <v>1777.1580062500004</v>
      </c>
      <c r="O210" s="27">
        <f t="shared" si="55"/>
        <v>0</v>
      </c>
      <c r="P210" s="27">
        <f t="shared" si="56"/>
        <v>0</v>
      </c>
      <c r="Q210" s="27">
        <f t="shared" si="57"/>
        <v>0</v>
      </c>
      <c r="R210" s="27">
        <f t="shared" si="58"/>
        <v>0</v>
      </c>
      <c r="S210" s="27">
        <f t="shared" si="59"/>
        <v>7.2484821298621453E-9</v>
      </c>
      <c r="T210" s="32">
        <f t="shared" si="60"/>
        <v>0</v>
      </c>
      <c r="U210" s="10"/>
    </row>
    <row r="211" spans="1:21" x14ac:dyDescent="0.25">
      <c r="A211" s="10"/>
      <c r="B211" s="4">
        <f>IF(ISBLANK('INPUT | Operations'!$B216),"",COUNT('INPUT | Operations'!$B$12:$B215))</f>
        <v>204</v>
      </c>
      <c r="C211" s="27">
        <f>IF(ISNUMBER($B211),('INPUT | Operations'!$C215+'INPUT | Operations'!$C216)/2,"")</f>
        <v>285987.5</v>
      </c>
      <c r="D211" s="28">
        <f t="shared" si="46"/>
        <v>87.168990000000008</v>
      </c>
      <c r="E211" s="26">
        <f>IF(ISNUMBER($B211),'INPUT | Operations'!$B216-'INPUT | Operations'!$B215,"")</f>
        <v>1</v>
      </c>
      <c r="F211" s="32">
        <f>IF(ISNUMBER($B211),IF('INPUT | Operations'!$B216&lt;MainEngine_BurnTime,1,IF('INPUT | Operations'!$B215&lt;=MainEngine_BurnTime,(MainEngine_BurnTime-'INPUT | Operations'!$B215)/('INPUT | Operations'!$B216-'INPUT | Operations'!$B215),0))*'INPUT | Operations'!$D215*NumberOfMainEngines*NumberOfOps*$E211,"")</f>
        <v>1397.4</v>
      </c>
      <c r="G211" s="34">
        <f t="shared" si="47"/>
        <v>1271.7604166666667</v>
      </c>
      <c r="H211" s="27">
        <f t="shared" si="48"/>
        <v>0</v>
      </c>
      <c r="I211" s="27">
        <f t="shared" si="49"/>
        <v>0</v>
      </c>
      <c r="J211" s="27">
        <f t="shared" si="50"/>
        <v>0</v>
      </c>
      <c r="K211" s="27">
        <f t="shared" si="51"/>
        <v>0</v>
      </c>
      <c r="L211" s="27">
        <f t="shared" si="52"/>
        <v>4.7390467051007797E-9</v>
      </c>
      <c r="M211" s="32">
        <f t="shared" si="53"/>
        <v>0</v>
      </c>
      <c r="N211" s="27">
        <f t="shared" si="54"/>
        <v>1777.1580062500004</v>
      </c>
      <c r="O211" s="27">
        <f t="shared" si="55"/>
        <v>0</v>
      </c>
      <c r="P211" s="27">
        <f t="shared" si="56"/>
        <v>0</v>
      </c>
      <c r="Q211" s="27">
        <f t="shared" si="57"/>
        <v>0</v>
      </c>
      <c r="R211" s="27">
        <f t="shared" si="58"/>
        <v>0</v>
      </c>
      <c r="S211" s="27">
        <f t="shared" si="59"/>
        <v>6.6223438657078299E-9</v>
      </c>
      <c r="T211" s="32">
        <f t="shared" si="60"/>
        <v>0</v>
      </c>
      <c r="U211" s="10"/>
    </row>
    <row r="212" spans="1:21" x14ac:dyDescent="0.25">
      <c r="A212" s="10"/>
      <c r="B212" s="4">
        <f>IF(ISBLANK('INPUT | Operations'!$B217),"",COUNT('INPUT | Operations'!$B$12:$B216))</f>
        <v>205</v>
      </c>
      <c r="C212" s="27">
        <f>IF(ISNUMBER($B212),('INPUT | Operations'!$C216+'INPUT | Operations'!$C217)/2,"")</f>
        <v>287117.5</v>
      </c>
      <c r="D212" s="28">
        <f t="shared" si="46"/>
        <v>87.513413999999997</v>
      </c>
      <c r="E212" s="26">
        <f>IF(ISNUMBER($B212),'INPUT | Operations'!$B217-'INPUT | Operations'!$B216,"")</f>
        <v>1</v>
      </c>
      <c r="F212" s="32">
        <f>IF(ISNUMBER($B212),IF('INPUT | Operations'!$B217&lt;MainEngine_BurnTime,1,IF('INPUT | Operations'!$B216&lt;=MainEngine_BurnTime,(MainEngine_BurnTime-'INPUT | Operations'!$B216)/('INPUT | Operations'!$B217-'INPUT | Operations'!$B216),0))*'INPUT | Operations'!$D216*NumberOfMainEngines*NumberOfOps*$E212,"")</f>
        <v>1397.4</v>
      </c>
      <c r="G212" s="34">
        <f t="shared" si="47"/>
        <v>1271.7604166666667</v>
      </c>
      <c r="H212" s="27">
        <f t="shared" si="48"/>
        <v>0</v>
      </c>
      <c r="I212" s="27">
        <f t="shared" si="49"/>
        <v>0</v>
      </c>
      <c r="J212" s="27">
        <f t="shared" si="50"/>
        <v>0</v>
      </c>
      <c r="K212" s="27">
        <f t="shared" si="51"/>
        <v>0</v>
      </c>
      <c r="L212" s="27">
        <f t="shared" si="52"/>
        <v>4.3331109940552197E-9</v>
      </c>
      <c r="M212" s="32">
        <f t="shared" si="53"/>
        <v>0</v>
      </c>
      <c r="N212" s="27">
        <f t="shared" si="54"/>
        <v>1777.1580062500004</v>
      </c>
      <c r="O212" s="27">
        <f t="shared" si="55"/>
        <v>0</v>
      </c>
      <c r="P212" s="27">
        <f t="shared" si="56"/>
        <v>0</v>
      </c>
      <c r="Q212" s="27">
        <f t="shared" si="57"/>
        <v>0</v>
      </c>
      <c r="R212" s="27">
        <f t="shared" si="58"/>
        <v>0</v>
      </c>
      <c r="S212" s="27">
        <f t="shared" si="59"/>
        <v>6.0550893030927644E-9</v>
      </c>
      <c r="T212" s="32">
        <f t="shared" si="60"/>
        <v>0</v>
      </c>
      <c r="U212" s="10"/>
    </row>
    <row r="213" spans="1:21" x14ac:dyDescent="0.25">
      <c r="A213" s="10"/>
      <c r="B213" s="4">
        <f>IF(ISBLANK('INPUT | Operations'!$B218),"",COUNT('INPUT | Operations'!$B$12:$B217))</f>
        <v>206</v>
      </c>
      <c r="C213" s="27">
        <f>IF(ISNUMBER($B213),('INPUT | Operations'!$C217+'INPUT | Operations'!$C218)/2,"")</f>
        <v>288237.5</v>
      </c>
      <c r="D213" s="28">
        <f t="shared" si="46"/>
        <v>87.854790000000008</v>
      </c>
      <c r="E213" s="26">
        <f>IF(ISNUMBER($B213),'INPUT | Operations'!$B218-'INPUT | Operations'!$B217,"")</f>
        <v>1</v>
      </c>
      <c r="F213" s="32">
        <f>IF(ISNUMBER($B213),IF('INPUT | Operations'!$B218&lt;MainEngine_BurnTime,1,IF('INPUT | Operations'!$B217&lt;=MainEngine_BurnTime,(MainEngine_BurnTime-'INPUT | Operations'!$B217)/('INPUT | Operations'!$B218-'INPUT | Operations'!$B217),0))*'INPUT | Operations'!$D217*NumberOfMainEngines*NumberOfOps*$E213,"")</f>
        <v>1397.4</v>
      </c>
      <c r="G213" s="34">
        <f t="shared" si="47"/>
        <v>1271.7604166666667</v>
      </c>
      <c r="H213" s="27">
        <f t="shared" si="48"/>
        <v>0</v>
      </c>
      <c r="I213" s="27">
        <f t="shared" si="49"/>
        <v>0</v>
      </c>
      <c r="J213" s="27">
        <f t="shared" si="50"/>
        <v>0</v>
      </c>
      <c r="K213" s="27">
        <f t="shared" si="51"/>
        <v>0</v>
      </c>
      <c r="L213" s="27">
        <f t="shared" si="52"/>
        <v>3.9650877992599754E-9</v>
      </c>
      <c r="M213" s="32">
        <f t="shared" si="53"/>
        <v>0</v>
      </c>
      <c r="N213" s="27">
        <f t="shared" si="54"/>
        <v>1777.1580062500004</v>
      </c>
      <c r="O213" s="27">
        <f t="shared" si="55"/>
        <v>0</v>
      </c>
      <c r="P213" s="27">
        <f t="shared" si="56"/>
        <v>0</v>
      </c>
      <c r="Q213" s="27">
        <f t="shared" si="57"/>
        <v>0</v>
      </c>
      <c r="R213" s="27">
        <f t="shared" si="58"/>
        <v>0</v>
      </c>
      <c r="S213" s="27">
        <f t="shared" si="59"/>
        <v>5.54081369068589E-9</v>
      </c>
      <c r="T213" s="32">
        <f t="shared" si="60"/>
        <v>0</v>
      </c>
      <c r="U213" s="10"/>
    </row>
    <row r="214" spans="1:21" x14ac:dyDescent="0.25">
      <c r="A214" s="10"/>
      <c r="B214" s="4">
        <f>IF(ISBLANK('INPUT | Operations'!$B219),"",COUNT('INPUT | Operations'!$B$12:$B218))</f>
        <v>207</v>
      </c>
      <c r="C214" s="27">
        <f>IF(ISNUMBER($B214),('INPUT | Operations'!$C218+'INPUT | Operations'!$C219)/2,"")</f>
        <v>289347</v>
      </c>
      <c r="D214" s="28">
        <f t="shared" si="46"/>
        <v>88.192965600000008</v>
      </c>
      <c r="E214" s="26">
        <f>IF(ISNUMBER($B214),'INPUT | Operations'!$B219-'INPUT | Operations'!$B218,"")</f>
        <v>1</v>
      </c>
      <c r="F214" s="32">
        <f>IF(ISNUMBER($B214),IF('INPUT | Operations'!$B219&lt;MainEngine_BurnTime,1,IF('INPUT | Operations'!$B218&lt;=MainEngine_BurnTime,(MainEngine_BurnTime-'INPUT | Operations'!$B218)/('INPUT | Operations'!$B219-'INPUT | Operations'!$B218),0))*'INPUT | Operations'!$D218*NumberOfMainEngines*NumberOfOps*$E214,"")</f>
        <v>1397.4</v>
      </c>
      <c r="G214" s="34">
        <f t="shared" si="47"/>
        <v>1271.7604166666667</v>
      </c>
      <c r="H214" s="27">
        <f t="shared" si="48"/>
        <v>0</v>
      </c>
      <c r="I214" s="27">
        <f t="shared" si="49"/>
        <v>0</v>
      </c>
      <c r="J214" s="27">
        <f t="shared" si="50"/>
        <v>0</v>
      </c>
      <c r="K214" s="27">
        <f t="shared" si="51"/>
        <v>0</v>
      </c>
      <c r="L214" s="27">
        <f t="shared" si="52"/>
        <v>3.631342237807586E-9</v>
      </c>
      <c r="M214" s="32">
        <f t="shared" si="53"/>
        <v>0</v>
      </c>
      <c r="N214" s="27">
        <f t="shared" si="54"/>
        <v>1777.1580062500004</v>
      </c>
      <c r="O214" s="27">
        <f t="shared" si="55"/>
        <v>0</v>
      </c>
      <c r="P214" s="27">
        <f t="shared" si="56"/>
        <v>0</v>
      </c>
      <c r="Q214" s="27">
        <f t="shared" si="57"/>
        <v>0</v>
      </c>
      <c r="R214" s="27">
        <f t="shared" si="58"/>
        <v>0</v>
      </c>
      <c r="S214" s="27">
        <f t="shared" si="59"/>
        <v>5.0744376431123212E-9</v>
      </c>
      <c r="T214" s="32">
        <f t="shared" si="60"/>
        <v>0</v>
      </c>
      <c r="U214" s="10"/>
    </row>
    <row r="215" spans="1:21" x14ac:dyDescent="0.25">
      <c r="A215" s="10"/>
      <c r="B215" s="4">
        <f>IF(ISBLANK('INPUT | Operations'!$B220),"",COUNT('INPUT | Operations'!$B$12:$B219))</f>
        <v>208</v>
      </c>
      <c r="C215" s="27">
        <f>IF(ISNUMBER($B215),('INPUT | Operations'!$C219+'INPUT | Operations'!$C220)/2,"")</f>
        <v>290446.5</v>
      </c>
      <c r="D215" s="28">
        <f t="shared" si="46"/>
        <v>88.528093200000001</v>
      </c>
      <c r="E215" s="26">
        <f>IF(ISNUMBER($B215),'INPUT | Operations'!$B220-'INPUT | Operations'!$B219,"")</f>
        <v>1</v>
      </c>
      <c r="F215" s="32">
        <f>IF(ISNUMBER($B215),IF('INPUT | Operations'!$B220&lt;MainEngine_BurnTime,1,IF('INPUT | Operations'!$B219&lt;=MainEngine_BurnTime,(MainEngine_BurnTime-'INPUT | Operations'!$B219)/('INPUT | Operations'!$B220-'INPUT | Operations'!$B219),0))*'INPUT | Operations'!$D219*NumberOfMainEngines*NumberOfOps*$E215,"")</f>
        <v>1397.4</v>
      </c>
      <c r="G215" s="34">
        <f t="shared" si="47"/>
        <v>1271.7604166666667</v>
      </c>
      <c r="H215" s="27">
        <f t="shared" si="48"/>
        <v>0</v>
      </c>
      <c r="I215" s="27">
        <f t="shared" si="49"/>
        <v>0</v>
      </c>
      <c r="J215" s="27">
        <f t="shared" si="50"/>
        <v>0</v>
      </c>
      <c r="K215" s="27">
        <f t="shared" si="51"/>
        <v>0</v>
      </c>
      <c r="L215" s="27">
        <f t="shared" si="52"/>
        <v>3.3283249732801723E-9</v>
      </c>
      <c r="M215" s="32">
        <f t="shared" si="53"/>
        <v>0</v>
      </c>
      <c r="N215" s="27">
        <f t="shared" si="54"/>
        <v>1777.1580062500004</v>
      </c>
      <c r="O215" s="27">
        <f t="shared" si="55"/>
        <v>0</v>
      </c>
      <c r="P215" s="27">
        <f t="shared" si="56"/>
        <v>0</v>
      </c>
      <c r="Q215" s="27">
        <f t="shared" si="57"/>
        <v>0</v>
      </c>
      <c r="R215" s="27">
        <f t="shared" si="58"/>
        <v>0</v>
      </c>
      <c r="S215" s="27">
        <f t="shared" si="59"/>
        <v>4.6510013176617125E-9</v>
      </c>
      <c r="T215" s="32">
        <f t="shared" si="60"/>
        <v>0</v>
      </c>
      <c r="U215" s="10"/>
    </row>
    <row r="216" spans="1:21" x14ac:dyDescent="0.25">
      <c r="A216" s="10"/>
      <c r="B216" s="4">
        <f>IF(ISBLANK('INPUT | Operations'!$B221),"",COUNT('INPUT | Operations'!$B$12:$B220))</f>
        <v>209</v>
      </c>
      <c r="C216" s="27">
        <f>IF(ISNUMBER($B216),('INPUT | Operations'!$C220+'INPUT | Operations'!$C221)/2,"")</f>
        <v>291536</v>
      </c>
      <c r="D216" s="28">
        <f t="shared" si="46"/>
        <v>88.860172800000001</v>
      </c>
      <c r="E216" s="26">
        <f>IF(ISNUMBER($B216),'INPUT | Operations'!$B221-'INPUT | Operations'!$B220,"")</f>
        <v>1</v>
      </c>
      <c r="F216" s="32">
        <f>IF(ISNUMBER($B216),IF('INPUT | Operations'!$B221&lt;MainEngine_BurnTime,1,IF('INPUT | Operations'!$B220&lt;=MainEngine_BurnTime,(MainEngine_BurnTime-'INPUT | Operations'!$B220)/('INPUT | Operations'!$B221-'INPUT | Operations'!$B220),0))*'INPUT | Operations'!$D220*NumberOfMainEngines*NumberOfOps*$E216,"")</f>
        <v>1397.4</v>
      </c>
      <c r="G216" s="34">
        <f t="shared" si="47"/>
        <v>1271.7604166666667</v>
      </c>
      <c r="H216" s="27">
        <f t="shared" si="48"/>
        <v>0</v>
      </c>
      <c r="I216" s="27">
        <f t="shared" si="49"/>
        <v>0</v>
      </c>
      <c r="J216" s="27">
        <f t="shared" si="50"/>
        <v>0</v>
      </c>
      <c r="K216" s="27">
        <f t="shared" si="51"/>
        <v>0</v>
      </c>
      <c r="L216" s="27">
        <f t="shared" si="52"/>
        <v>3.0530114691049783E-9</v>
      </c>
      <c r="M216" s="32">
        <f t="shared" si="53"/>
        <v>0</v>
      </c>
      <c r="N216" s="27">
        <f t="shared" si="54"/>
        <v>1777.1580062500004</v>
      </c>
      <c r="O216" s="27">
        <f t="shared" si="55"/>
        <v>0</v>
      </c>
      <c r="P216" s="27">
        <f t="shared" si="56"/>
        <v>0</v>
      </c>
      <c r="Q216" s="27">
        <f t="shared" si="57"/>
        <v>0</v>
      </c>
      <c r="R216" s="27">
        <f t="shared" si="58"/>
        <v>0</v>
      </c>
      <c r="S216" s="27">
        <f t="shared" si="59"/>
        <v>4.2662782269272966E-9</v>
      </c>
      <c r="T216" s="32">
        <f t="shared" si="60"/>
        <v>0</v>
      </c>
      <c r="U216" s="10"/>
    </row>
    <row r="217" spans="1:21" x14ac:dyDescent="0.25">
      <c r="A217" s="10"/>
      <c r="B217" s="4">
        <f>IF(ISBLANK('INPUT | Operations'!$B222),"",COUNT('INPUT | Operations'!$B$12:$B221))</f>
        <v>210</v>
      </c>
      <c r="C217" s="27">
        <f>IF(ISNUMBER($B217),('INPUT | Operations'!$C221+'INPUT | Operations'!$C222)/2,"")</f>
        <v>292615</v>
      </c>
      <c r="D217" s="28">
        <f t="shared" si="46"/>
        <v>89.189052000000004</v>
      </c>
      <c r="E217" s="26">
        <f>IF(ISNUMBER($B217),'INPUT | Operations'!$B222-'INPUT | Operations'!$B221,"")</f>
        <v>1</v>
      </c>
      <c r="F217" s="32">
        <f>IF(ISNUMBER($B217),IF('INPUT | Operations'!$B222&lt;MainEngine_BurnTime,1,IF('INPUT | Operations'!$B221&lt;=MainEngine_BurnTime,(MainEngine_BurnTime-'INPUT | Operations'!$B221)/('INPUT | Operations'!$B222-'INPUT | Operations'!$B221),0))*'INPUT | Operations'!$D221*NumberOfMainEngines*NumberOfOps*$E217,"")</f>
        <v>1397.4</v>
      </c>
      <c r="G217" s="34">
        <f t="shared" si="47"/>
        <v>1271.7604166666667</v>
      </c>
      <c r="H217" s="27">
        <f t="shared" si="48"/>
        <v>0</v>
      </c>
      <c r="I217" s="27">
        <f t="shared" si="49"/>
        <v>0</v>
      </c>
      <c r="J217" s="27">
        <f t="shared" si="50"/>
        <v>0</v>
      </c>
      <c r="K217" s="27">
        <f t="shared" si="51"/>
        <v>0</v>
      </c>
      <c r="L217" s="27">
        <f t="shared" si="52"/>
        <v>2.8028026932080253E-9</v>
      </c>
      <c r="M217" s="32">
        <f t="shared" si="53"/>
        <v>0</v>
      </c>
      <c r="N217" s="27">
        <f t="shared" si="54"/>
        <v>1777.1580062500004</v>
      </c>
      <c r="O217" s="27">
        <f t="shared" si="55"/>
        <v>0</v>
      </c>
      <c r="P217" s="27">
        <f t="shared" si="56"/>
        <v>0</v>
      </c>
      <c r="Q217" s="27">
        <f t="shared" si="57"/>
        <v>0</v>
      </c>
      <c r="R217" s="27">
        <f t="shared" si="58"/>
        <v>0</v>
      </c>
      <c r="S217" s="27">
        <f t="shared" si="59"/>
        <v>3.9166364834888947E-9</v>
      </c>
      <c r="T217" s="32">
        <f t="shared" si="60"/>
        <v>0</v>
      </c>
      <c r="U217" s="10"/>
    </row>
    <row r="218" spans="1:21" x14ac:dyDescent="0.25">
      <c r="A218" s="10"/>
      <c r="B218" s="4">
        <f>IF(ISBLANK('INPUT | Operations'!$B223),"",COUNT('INPUT | Operations'!$B$12:$B222))</f>
        <v>211</v>
      </c>
      <c r="C218" s="27">
        <f>IF(ISNUMBER($B218),('INPUT | Operations'!$C222+'INPUT | Operations'!$C223)/2,"")</f>
        <v>293684</v>
      </c>
      <c r="D218" s="28">
        <f t="shared" si="46"/>
        <v>89.514883200000014</v>
      </c>
      <c r="E218" s="26">
        <f>IF(ISNUMBER($B218),'INPUT | Operations'!$B223-'INPUT | Operations'!$B222,"")</f>
        <v>1</v>
      </c>
      <c r="F218" s="32">
        <f>IF(ISNUMBER($B218),IF('INPUT | Operations'!$B223&lt;MainEngine_BurnTime,1,IF('INPUT | Operations'!$B222&lt;=MainEngine_BurnTime,(MainEngine_BurnTime-'INPUT | Operations'!$B222)/('INPUT | Operations'!$B223-'INPUT | Operations'!$B222),0))*'INPUT | Operations'!$D222*NumberOfMainEngines*NumberOfOps*$E218,"")</f>
        <v>1397.4</v>
      </c>
      <c r="G218" s="34">
        <f t="shared" si="47"/>
        <v>1271.7604166666667</v>
      </c>
      <c r="H218" s="27">
        <f t="shared" si="48"/>
        <v>0</v>
      </c>
      <c r="I218" s="27">
        <f t="shared" si="49"/>
        <v>0</v>
      </c>
      <c r="J218" s="27">
        <f t="shared" si="50"/>
        <v>0</v>
      </c>
      <c r="K218" s="27">
        <f t="shared" si="51"/>
        <v>0</v>
      </c>
      <c r="L218" s="27">
        <f t="shared" si="52"/>
        <v>2.5751396519520484E-9</v>
      </c>
      <c r="M218" s="32">
        <f t="shared" si="53"/>
        <v>0</v>
      </c>
      <c r="N218" s="27">
        <f t="shared" si="54"/>
        <v>1777.1580062500004</v>
      </c>
      <c r="O218" s="27">
        <f t="shared" si="55"/>
        <v>0</v>
      </c>
      <c r="P218" s="27">
        <f t="shared" si="56"/>
        <v>0</v>
      </c>
      <c r="Q218" s="27">
        <f t="shared" si="57"/>
        <v>0</v>
      </c>
      <c r="R218" s="27">
        <f t="shared" si="58"/>
        <v>0</v>
      </c>
      <c r="S218" s="27">
        <f t="shared" si="59"/>
        <v>3.5985001496377925E-9</v>
      </c>
      <c r="T218" s="32">
        <f t="shared" si="60"/>
        <v>0</v>
      </c>
      <c r="U218" s="10"/>
    </row>
    <row r="219" spans="1:21" x14ac:dyDescent="0.25">
      <c r="A219" s="10"/>
      <c r="B219" s="4">
        <f>IF(ISBLANK('INPUT | Operations'!$B224),"",COUNT('INPUT | Operations'!$B$12:$B223))</f>
        <v>212</v>
      </c>
      <c r="C219" s="27">
        <f>IF(ISNUMBER($B219),('INPUT | Operations'!$C223+'INPUT | Operations'!$C224)/2,"")</f>
        <v>294743</v>
      </c>
      <c r="D219" s="28">
        <f t="shared" si="46"/>
        <v>89.837666400000003</v>
      </c>
      <c r="E219" s="26">
        <f>IF(ISNUMBER($B219),'INPUT | Operations'!$B224-'INPUT | Operations'!$B223,"")</f>
        <v>1</v>
      </c>
      <c r="F219" s="32">
        <f>IF(ISNUMBER($B219),IF('INPUT | Operations'!$B224&lt;MainEngine_BurnTime,1,IF('INPUT | Operations'!$B223&lt;=MainEngine_BurnTime,(MainEngine_BurnTime-'INPUT | Operations'!$B223)/('INPUT | Operations'!$B224-'INPUT | Operations'!$B223),0))*'INPUT | Operations'!$D223*NumberOfMainEngines*NumberOfOps*$E219,"")</f>
        <v>1397.4</v>
      </c>
      <c r="G219" s="34">
        <f t="shared" si="47"/>
        <v>1271.7604166666667</v>
      </c>
      <c r="H219" s="27">
        <f t="shared" si="48"/>
        <v>0</v>
      </c>
      <c r="I219" s="27">
        <f t="shared" si="49"/>
        <v>0</v>
      </c>
      <c r="J219" s="27">
        <f t="shared" si="50"/>
        <v>0</v>
      </c>
      <c r="K219" s="27">
        <f t="shared" si="51"/>
        <v>0</v>
      </c>
      <c r="L219" s="27">
        <f t="shared" si="52"/>
        <v>2.3678447054745632E-9</v>
      </c>
      <c r="M219" s="32">
        <f t="shared" si="53"/>
        <v>0</v>
      </c>
      <c r="N219" s="27">
        <f t="shared" si="54"/>
        <v>1777.1580062500004</v>
      </c>
      <c r="O219" s="27">
        <f t="shared" si="55"/>
        <v>0</v>
      </c>
      <c r="P219" s="27">
        <f t="shared" si="56"/>
        <v>0</v>
      </c>
      <c r="Q219" s="27">
        <f t="shared" si="57"/>
        <v>0</v>
      </c>
      <c r="R219" s="27">
        <f t="shared" si="58"/>
        <v>0</v>
      </c>
      <c r="S219" s="27">
        <f t="shared" si="59"/>
        <v>3.308826191430155E-9</v>
      </c>
      <c r="T219" s="32">
        <f t="shared" si="60"/>
        <v>0</v>
      </c>
      <c r="U219" s="10"/>
    </row>
    <row r="220" spans="1:21" x14ac:dyDescent="0.25">
      <c r="A220" s="10"/>
      <c r="B220" s="4">
        <f>IF(ISBLANK('INPUT | Operations'!$B225),"",COUNT('INPUT | Operations'!$B$12:$B224))</f>
        <v>213</v>
      </c>
      <c r="C220" s="27">
        <f>IF(ISNUMBER($B220),('INPUT | Operations'!$C224+'INPUT | Operations'!$C225)/2,"")</f>
        <v>295792</v>
      </c>
      <c r="D220" s="28">
        <f t="shared" si="46"/>
        <v>90.1574016</v>
      </c>
      <c r="E220" s="26">
        <f>IF(ISNUMBER($B220),'INPUT | Operations'!$B225-'INPUT | Operations'!$B224,"")</f>
        <v>1</v>
      </c>
      <c r="F220" s="32">
        <f>IF(ISNUMBER($B220),IF('INPUT | Operations'!$B225&lt;MainEngine_BurnTime,1,IF('INPUT | Operations'!$B224&lt;=MainEngine_BurnTime,(MainEngine_BurnTime-'INPUT | Operations'!$B224)/('INPUT | Operations'!$B225-'INPUT | Operations'!$B224),0))*'INPUT | Operations'!$D224*NumberOfMainEngines*NumberOfOps*$E220,"")</f>
        <v>1397.4</v>
      </c>
      <c r="G220" s="34">
        <f t="shared" si="47"/>
        <v>1271.7604166666667</v>
      </c>
      <c r="H220" s="27">
        <f t="shared" si="48"/>
        <v>0</v>
      </c>
      <c r="I220" s="27">
        <f t="shared" si="49"/>
        <v>0</v>
      </c>
      <c r="J220" s="27">
        <f t="shared" si="50"/>
        <v>0</v>
      </c>
      <c r="K220" s="27">
        <f t="shared" si="51"/>
        <v>0</v>
      </c>
      <c r="L220" s="27">
        <f t="shared" si="52"/>
        <v>2.1789627970530311E-9</v>
      </c>
      <c r="M220" s="32">
        <f t="shared" si="53"/>
        <v>0</v>
      </c>
      <c r="N220" s="27">
        <f t="shared" si="54"/>
        <v>1777.1580062500004</v>
      </c>
      <c r="O220" s="27">
        <f t="shared" si="55"/>
        <v>0</v>
      </c>
      <c r="P220" s="27">
        <f t="shared" si="56"/>
        <v>0</v>
      </c>
      <c r="Q220" s="27">
        <f t="shared" si="57"/>
        <v>0</v>
      </c>
      <c r="R220" s="27">
        <f t="shared" si="58"/>
        <v>0</v>
      </c>
      <c r="S220" s="27">
        <f t="shared" si="59"/>
        <v>3.0448826126019059E-9</v>
      </c>
      <c r="T220" s="32">
        <f t="shared" si="60"/>
        <v>0</v>
      </c>
      <c r="U220" s="10"/>
    </row>
    <row r="221" spans="1:21" x14ac:dyDescent="0.25">
      <c r="A221" s="10"/>
      <c r="B221" s="4">
        <f>IF(ISBLANK('INPUT | Operations'!$B226),"",COUNT('INPUT | Operations'!$B$12:$B225))</f>
        <v>214</v>
      </c>
      <c r="C221" s="27">
        <f>IF(ISNUMBER($B221),('INPUT | Operations'!$C225+'INPUT | Operations'!$C226)/2,"")</f>
        <v>296831</v>
      </c>
      <c r="D221" s="28">
        <f t="shared" si="46"/>
        <v>90.474088800000004</v>
      </c>
      <c r="E221" s="26">
        <f>IF(ISNUMBER($B221),'INPUT | Operations'!$B226-'INPUT | Operations'!$B225,"")</f>
        <v>1</v>
      </c>
      <c r="F221" s="32">
        <f>IF(ISNUMBER($B221),IF('INPUT | Operations'!$B226&lt;MainEngine_BurnTime,1,IF('INPUT | Operations'!$B225&lt;=MainEngine_BurnTime,(MainEngine_BurnTime-'INPUT | Operations'!$B225)/('INPUT | Operations'!$B226-'INPUT | Operations'!$B225),0))*'INPUT | Operations'!$D225*NumberOfMainEngines*NumberOfOps*$E221,"")</f>
        <v>1397.4</v>
      </c>
      <c r="G221" s="34">
        <f t="shared" si="47"/>
        <v>1271.7604166666667</v>
      </c>
      <c r="H221" s="27">
        <f t="shared" si="48"/>
        <v>0</v>
      </c>
      <c r="I221" s="27">
        <f t="shared" si="49"/>
        <v>0</v>
      </c>
      <c r="J221" s="27">
        <f t="shared" si="50"/>
        <v>0</v>
      </c>
      <c r="K221" s="27">
        <f t="shared" si="51"/>
        <v>0</v>
      </c>
      <c r="L221" s="27">
        <f t="shared" si="52"/>
        <v>2.0067375830386873E-9</v>
      </c>
      <c r="M221" s="32">
        <f t="shared" si="53"/>
        <v>0</v>
      </c>
      <c r="N221" s="27">
        <f t="shared" si="54"/>
        <v>1777.1580062500004</v>
      </c>
      <c r="O221" s="27">
        <f t="shared" si="55"/>
        <v>0</v>
      </c>
      <c r="P221" s="27">
        <f t="shared" si="56"/>
        <v>0</v>
      </c>
      <c r="Q221" s="27">
        <f t="shared" si="57"/>
        <v>0</v>
      </c>
      <c r="R221" s="27">
        <f t="shared" si="58"/>
        <v>0</v>
      </c>
      <c r="S221" s="27">
        <f t="shared" si="59"/>
        <v>2.8042150985382616E-9</v>
      </c>
      <c r="T221" s="32">
        <f t="shared" si="60"/>
        <v>0</v>
      </c>
      <c r="U221" s="10"/>
    </row>
    <row r="222" spans="1:21" x14ac:dyDescent="0.25">
      <c r="A222" s="10"/>
      <c r="B222" s="4">
        <f>IF(ISBLANK('INPUT | Operations'!$B227),"",COUNT('INPUT | Operations'!$B$12:$B226))</f>
        <v>215</v>
      </c>
      <c r="C222" s="27">
        <f>IF(ISNUMBER($B222),('INPUT | Operations'!$C226+'INPUT | Operations'!$C227)/2,"")</f>
        <v>297860</v>
      </c>
      <c r="D222" s="28">
        <f t="shared" si="46"/>
        <v>90.787728000000001</v>
      </c>
      <c r="E222" s="26">
        <f>IF(ISNUMBER($B222),'INPUT | Operations'!$B227-'INPUT | Operations'!$B226,"")</f>
        <v>1</v>
      </c>
      <c r="F222" s="32">
        <f>IF(ISNUMBER($B222),IF('INPUT | Operations'!$B227&lt;MainEngine_BurnTime,1,IF('INPUT | Operations'!$B226&lt;=MainEngine_BurnTime,(MainEngine_BurnTime-'INPUT | Operations'!$B226)/('INPUT | Operations'!$B227-'INPUT | Operations'!$B226),0))*'INPUT | Operations'!$D226*NumberOfMainEngines*NumberOfOps*$E222,"")</f>
        <v>1397.4</v>
      </c>
      <c r="G222" s="34">
        <f t="shared" si="47"/>
        <v>1271.7604166666667</v>
      </c>
      <c r="H222" s="27">
        <f t="shared" si="48"/>
        <v>0</v>
      </c>
      <c r="I222" s="27">
        <f t="shared" si="49"/>
        <v>0</v>
      </c>
      <c r="J222" s="27">
        <f t="shared" si="50"/>
        <v>0</v>
      </c>
      <c r="K222" s="27">
        <f t="shared" si="51"/>
        <v>0</v>
      </c>
      <c r="L222" s="27">
        <f t="shared" si="52"/>
        <v>1.849590232134618E-9</v>
      </c>
      <c r="M222" s="32">
        <f t="shared" si="53"/>
        <v>0</v>
      </c>
      <c r="N222" s="27">
        <f t="shared" si="54"/>
        <v>1777.1580062500004</v>
      </c>
      <c r="O222" s="27">
        <f t="shared" si="55"/>
        <v>0</v>
      </c>
      <c r="P222" s="27">
        <f t="shared" si="56"/>
        <v>0</v>
      </c>
      <c r="Q222" s="27">
        <f t="shared" si="57"/>
        <v>0</v>
      </c>
      <c r="R222" s="27">
        <f t="shared" si="58"/>
        <v>0</v>
      </c>
      <c r="S222" s="27">
        <f t="shared" si="59"/>
        <v>2.5846173903849155E-9</v>
      </c>
      <c r="T222" s="32">
        <f t="shared" si="60"/>
        <v>0</v>
      </c>
      <c r="U222" s="10"/>
    </row>
    <row r="223" spans="1:21" x14ac:dyDescent="0.25">
      <c r="A223" s="10"/>
      <c r="B223" s="4">
        <f>IF(ISBLANK('INPUT | Operations'!$B228),"",COUNT('INPUT | Operations'!$B$12:$B227))</f>
        <v>216</v>
      </c>
      <c r="C223" s="27">
        <f>IF(ISNUMBER($B223),('INPUT | Operations'!$C227+'INPUT | Operations'!$C228)/2,"")</f>
        <v>298879</v>
      </c>
      <c r="D223" s="28">
        <f t="shared" si="46"/>
        <v>91.098319199999992</v>
      </c>
      <c r="E223" s="26">
        <f>IF(ISNUMBER($B223),'INPUT | Operations'!$B228-'INPUT | Operations'!$B227,"")</f>
        <v>1</v>
      </c>
      <c r="F223" s="32">
        <f>IF(ISNUMBER($B223),IF('INPUT | Operations'!$B228&lt;MainEngine_BurnTime,1,IF('INPUT | Operations'!$B227&lt;=MainEngine_BurnTime,(MainEngine_BurnTime-'INPUT | Operations'!$B227)/('INPUT | Operations'!$B228-'INPUT | Operations'!$B227),0))*'INPUT | Operations'!$D227*NumberOfMainEngines*NumberOfOps*$E223,"")</f>
        <v>1397.4</v>
      </c>
      <c r="G223" s="34">
        <f t="shared" si="47"/>
        <v>1271.7604166666667</v>
      </c>
      <c r="H223" s="27">
        <f t="shared" si="48"/>
        <v>0</v>
      </c>
      <c r="I223" s="27">
        <f t="shared" si="49"/>
        <v>0</v>
      </c>
      <c r="J223" s="27">
        <f t="shared" si="50"/>
        <v>0</v>
      </c>
      <c r="K223" s="27">
        <f t="shared" si="51"/>
        <v>0</v>
      </c>
      <c r="L223" s="27">
        <f t="shared" si="52"/>
        <v>1.7061005841929103E-9</v>
      </c>
      <c r="M223" s="32">
        <f t="shared" si="53"/>
        <v>0</v>
      </c>
      <c r="N223" s="27">
        <f t="shared" si="54"/>
        <v>1777.1580062500004</v>
      </c>
      <c r="O223" s="27">
        <f t="shared" si="55"/>
        <v>0</v>
      </c>
      <c r="P223" s="27">
        <f t="shared" si="56"/>
        <v>0</v>
      </c>
      <c r="Q223" s="27">
        <f t="shared" si="57"/>
        <v>0</v>
      </c>
      <c r="R223" s="27">
        <f t="shared" si="58"/>
        <v>0</v>
      </c>
      <c r="S223" s="27">
        <f t="shared" si="59"/>
        <v>2.384104956351173E-9</v>
      </c>
      <c r="T223" s="32">
        <f t="shared" si="60"/>
        <v>0</v>
      </c>
      <c r="U223" s="10"/>
    </row>
    <row r="224" spans="1:21" x14ac:dyDescent="0.25">
      <c r="A224" s="10"/>
      <c r="B224" s="4">
        <f>IF(ISBLANK('INPUT | Operations'!$B229),"",COUNT('INPUT | Operations'!$B$12:$B228))</f>
        <v>217</v>
      </c>
      <c r="C224" s="27">
        <f>IF(ISNUMBER($B224),('INPUT | Operations'!$C228+'INPUT | Operations'!$C229)/2,"")</f>
        <v>299888</v>
      </c>
      <c r="D224" s="28">
        <f t="shared" si="46"/>
        <v>91.405862400000004</v>
      </c>
      <c r="E224" s="26">
        <f>IF(ISNUMBER($B224),'INPUT | Operations'!$B229-'INPUT | Operations'!$B228,"")</f>
        <v>1</v>
      </c>
      <c r="F224" s="32">
        <f>IF(ISNUMBER($B224),IF('INPUT | Operations'!$B229&lt;MainEngine_BurnTime,1,IF('INPUT | Operations'!$B228&lt;=MainEngine_BurnTime,(MainEngine_BurnTime-'INPUT | Operations'!$B228)/('INPUT | Operations'!$B229-'INPUT | Operations'!$B228),0))*'INPUT | Operations'!$D228*NumberOfMainEngines*NumberOfOps*$E224,"")</f>
        <v>1397.4</v>
      </c>
      <c r="G224" s="34">
        <f t="shared" si="47"/>
        <v>1271.7604166666667</v>
      </c>
      <c r="H224" s="27">
        <f t="shared" si="48"/>
        <v>0</v>
      </c>
      <c r="I224" s="27">
        <f t="shared" si="49"/>
        <v>0</v>
      </c>
      <c r="J224" s="27">
        <f t="shared" si="50"/>
        <v>0</v>
      </c>
      <c r="K224" s="27">
        <f t="shared" si="51"/>
        <v>0</v>
      </c>
      <c r="L224" s="27">
        <f t="shared" si="52"/>
        <v>1.5749903958923665E-9</v>
      </c>
      <c r="M224" s="32">
        <f t="shared" si="53"/>
        <v>0</v>
      </c>
      <c r="N224" s="27">
        <f t="shared" si="54"/>
        <v>1777.1580062500004</v>
      </c>
      <c r="O224" s="27">
        <f t="shared" si="55"/>
        <v>0</v>
      </c>
      <c r="P224" s="27">
        <f t="shared" si="56"/>
        <v>0</v>
      </c>
      <c r="Q224" s="27">
        <f t="shared" si="57"/>
        <v>0</v>
      </c>
      <c r="R224" s="27">
        <f t="shared" si="58"/>
        <v>0</v>
      </c>
      <c r="S224" s="27">
        <f t="shared" si="59"/>
        <v>2.2008915792199929E-9</v>
      </c>
      <c r="T224" s="32">
        <f t="shared" si="60"/>
        <v>0</v>
      </c>
      <c r="U224" s="10"/>
    </row>
    <row r="225" spans="1:21" x14ac:dyDescent="0.25">
      <c r="A225" s="10"/>
      <c r="B225" s="4">
        <f>IF(ISBLANK('INPUT | Operations'!$B230),"",COUNT('INPUT | Operations'!$B$12:$B229))</f>
        <v>218</v>
      </c>
      <c r="C225" s="27">
        <f>IF(ISNUMBER($B225),('INPUT | Operations'!$C229+'INPUT | Operations'!$C230)/2,"")</f>
        <v>300887</v>
      </c>
      <c r="D225" s="28">
        <f t="shared" si="46"/>
        <v>91.710357600000009</v>
      </c>
      <c r="E225" s="26">
        <f>IF(ISNUMBER($B225),'INPUT | Operations'!$B230-'INPUT | Operations'!$B229,"")</f>
        <v>1</v>
      </c>
      <c r="F225" s="32">
        <f>IF(ISNUMBER($B225),IF('INPUT | Operations'!$B230&lt;MainEngine_BurnTime,1,IF('INPUT | Operations'!$B229&lt;=MainEngine_BurnTime,(MainEngine_BurnTime-'INPUT | Operations'!$B229)/('INPUT | Operations'!$B230-'INPUT | Operations'!$B229),0))*'INPUT | Operations'!$D229*NumberOfMainEngines*NumberOfOps*$E225,"")</f>
        <v>1397.4</v>
      </c>
      <c r="G225" s="34">
        <f t="shared" si="47"/>
        <v>1271.7604166666667</v>
      </c>
      <c r="H225" s="27">
        <f t="shared" si="48"/>
        <v>0</v>
      </c>
      <c r="I225" s="27">
        <f t="shared" si="49"/>
        <v>0</v>
      </c>
      <c r="J225" s="27">
        <f t="shared" si="50"/>
        <v>0</v>
      </c>
      <c r="K225" s="27">
        <f t="shared" si="51"/>
        <v>0</v>
      </c>
      <c r="L225" s="27">
        <f t="shared" si="52"/>
        <v>1.4551084332438915E-9</v>
      </c>
      <c r="M225" s="32">
        <f t="shared" si="53"/>
        <v>0</v>
      </c>
      <c r="N225" s="27">
        <f t="shared" si="54"/>
        <v>1777.1580062500004</v>
      </c>
      <c r="O225" s="27">
        <f t="shared" si="55"/>
        <v>0</v>
      </c>
      <c r="P225" s="27">
        <f t="shared" si="56"/>
        <v>0</v>
      </c>
      <c r="Q225" s="27">
        <f t="shared" si="57"/>
        <v>0</v>
      </c>
      <c r="R225" s="27">
        <f t="shared" si="58"/>
        <v>0</v>
      </c>
      <c r="S225" s="27">
        <f t="shared" si="59"/>
        <v>2.0333685246150143E-9</v>
      </c>
      <c r="T225" s="32">
        <f t="shared" si="60"/>
        <v>0</v>
      </c>
      <c r="U225" s="10"/>
    </row>
    <row r="226" spans="1:21" x14ac:dyDescent="0.25">
      <c r="A226" s="10"/>
      <c r="B226" s="4">
        <f>IF(ISBLANK('INPUT | Operations'!$B231),"",COUNT('INPUT | Operations'!$B$12:$B230))</f>
        <v>219</v>
      </c>
      <c r="C226" s="27">
        <f>IF(ISNUMBER($B226),('INPUT | Operations'!$C230+'INPUT | Operations'!$C231)/2,"")</f>
        <v>302119.5</v>
      </c>
      <c r="D226" s="28">
        <f t="shared" si="46"/>
        <v>92.086023600000004</v>
      </c>
      <c r="E226" s="26">
        <f>IF(ISNUMBER($B226),'INPUT | Operations'!$B231-'INPUT | Operations'!$B230,"")</f>
        <v>1</v>
      </c>
      <c r="F226" s="32">
        <f>IF(ISNUMBER($B226),IF('INPUT | Operations'!$B231&lt;MainEngine_BurnTime,1,IF('INPUT | Operations'!$B230&lt;=MainEngine_BurnTime,(MainEngine_BurnTime-'INPUT | Operations'!$B230)/('INPUT | Operations'!$B231-'INPUT | Operations'!$B230),0))*'INPUT | Operations'!$D230*NumberOfMainEngines*NumberOfOps*$E226,"")</f>
        <v>1397.4</v>
      </c>
      <c r="G226" s="34">
        <f t="shared" si="47"/>
        <v>1271.7604166666667</v>
      </c>
      <c r="H226" s="27">
        <f t="shared" si="48"/>
        <v>0</v>
      </c>
      <c r="I226" s="27">
        <f t="shared" si="49"/>
        <v>0</v>
      </c>
      <c r="J226" s="27">
        <f t="shared" si="50"/>
        <v>0</v>
      </c>
      <c r="K226" s="27">
        <f t="shared" si="51"/>
        <v>0</v>
      </c>
      <c r="L226" s="27">
        <f t="shared" si="52"/>
        <v>1.3197037273293146E-9</v>
      </c>
      <c r="M226" s="32">
        <f t="shared" si="53"/>
        <v>0</v>
      </c>
      <c r="N226" s="27">
        <f t="shared" si="54"/>
        <v>1777.1580062500004</v>
      </c>
      <c r="O226" s="27">
        <f t="shared" si="55"/>
        <v>0</v>
      </c>
      <c r="P226" s="27">
        <f t="shared" si="56"/>
        <v>0</v>
      </c>
      <c r="Q226" s="27">
        <f t="shared" si="57"/>
        <v>0</v>
      </c>
      <c r="R226" s="27">
        <f t="shared" si="58"/>
        <v>0</v>
      </c>
      <c r="S226" s="27">
        <f t="shared" si="59"/>
        <v>1.8441539885699843E-9</v>
      </c>
      <c r="T226" s="32">
        <f t="shared" si="60"/>
        <v>0</v>
      </c>
      <c r="U226" s="10"/>
    </row>
    <row r="227" spans="1:21" x14ac:dyDescent="0.25">
      <c r="A227" s="10"/>
      <c r="B227" s="4">
        <f>IF(ISBLANK('INPUT | Operations'!$B232),"",COUNT('INPUT | Operations'!$B$12:$B231))</f>
        <v>220</v>
      </c>
      <c r="C227" s="27">
        <f>IF(ISNUMBER($B227),('INPUT | Operations'!$C231+'INPUT | Operations'!$C232)/2,"")</f>
        <v>303581</v>
      </c>
      <c r="D227" s="28">
        <f t="shared" si="46"/>
        <v>92.531488800000005</v>
      </c>
      <c r="E227" s="26">
        <f>IF(ISNUMBER($B227),'INPUT | Operations'!$B232-'INPUT | Operations'!$B231,"")</f>
        <v>1</v>
      </c>
      <c r="F227" s="32">
        <f>IF(ISNUMBER($B227),IF('INPUT | Operations'!$B232&lt;MainEngine_BurnTime,1,IF('INPUT | Operations'!$B231&lt;=MainEngine_BurnTime,(MainEngine_BurnTime-'INPUT | Operations'!$B231)/('INPUT | Operations'!$B232-'INPUT | Operations'!$B231),0))*'INPUT | Operations'!$D231*NumberOfMainEngines*NumberOfOps*$E227,"")</f>
        <v>1397.4</v>
      </c>
      <c r="G227" s="34">
        <f t="shared" si="47"/>
        <v>1271.7604166666667</v>
      </c>
      <c r="H227" s="27">
        <f t="shared" si="48"/>
        <v>0</v>
      </c>
      <c r="I227" s="27">
        <f t="shared" si="49"/>
        <v>0</v>
      </c>
      <c r="J227" s="27">
        <f t="shared" si="50"/>
        <v>0</v>
      </c>
      <c r="K227" s="27">
        <f t="shared" si="51"/>
        <v>0</v>
      </c>
      <c r="L227" s="27">
        <f t="shared" si="52"/>
        <v>1.1753739007872088E-9</v>
      </c>
      <c r="M227" s="32">
        <f t="shared" si="53"/>
        <v>0</v>
      </c>
      <c r="N227" s="27">
        <f t="shared" si="54"/>
        <v>1777.1580062500004</v>
      </c>
      <c r="O227" s="27">
        <f t="shared" si="55"/>
        <v>0</v>
      </c>
      <c r="P227" s="27">
        <f t="shared" si="56"/>
        <v>0</v>
      </c>
      <c r="Q227" s="27">
        <f t="shared" si="57"/>
        <v>0</v>
      </c>
      <c r="R227" s="27">
        <f t="shared" si="58"/>
        <v>0</v>
      </c>
      <c r="S227" s="27">
        <f t="shared" si="59"/>
        <v>1.6424674889600458E-9</v>
      </c>
      <c r="T227" s="32">
        <f t="shared" si="60"/>
        <v>0</v>
      </c>
      <c r="U227" s="10"/>
    </row>
    <row r="228" spans="1:21" x14ac:dyDescent="0.25">
      <c r="A228" s="10"/>
      <c r="B228" s="4">
        <f>IF(ISBLANK('INPUT | Operations'!$B233),"",COUNT('INPUT | Operations'!$B$12:$B232))</f>
        <v>221</v>
      </c>
      <c r="C228" s="27">
        <f>IF(ISNUMBER($B228),('INPUT | Operations'!$C232+'INPUT | Operations'!$C233)/2,"")</f>
        <v>304784</v>
      </c>
      <c r="D228" s="28">
        <f t="shared" si="46"/>
        <v>92.898163200000013</v>
      </c>
      <c r="E228" s="26">
        <f>IF(ISNUMBER($B228),'INPUT | Operations'!$B233-'INPUT | Operations'!$B232,"")</f>
        <v>1</v>
      </c>
      <c r="F228" s="32">
        <f>IF(ISNUMBER($B228),IF('INPUT | Operations'!$B233&lt;MainEngine_BurnTime,1,IF('INPUT | Operations'!$B232&lt;=MainEngine_BurnTime,(MainEngine_BurnTime-'INPUT | Operations'!$B232)/('INPUT | Operations'!$B233-'INPUT | Operations'!$B232),0))*'INPUT | Operations'!$D232*NumberOfMainEngines*NumberOfOps*$E228,"")</f>
        <v>1397.4</v>
      </c>
      <c r="G228" s="34">
        <f t="shared" si="47"/>
        <v>1271.7604166666667</v>
      </c>
      <c r="H228" s="27">
        <f t="shared" si="48"/>
        <v>0</v>
      </c>
      <c r="I228" s="27">
        <f t="shared" si="49"/>
        <v>0</v>
      </c>
      <c r="J228" s="27">
        <f t="shared" si="50"/>
        <v>0</v>
      </c>
      <c r="K228" s="27">
        <f t="shared" si="51"/>
        <v>0</v>
      </c>
      <c r="L228" s="27">
        <f t="shared" si="52"/>
        <v>1.0684948398368375E-9</v>
      </c>
      <c r="M228" s="32">
        <f t="shared" si="53"/>
        <v>0</v>
      </c>
      <c r="N228" s="27">
        <f t="shared" si="54"/>
        <v>1777.1580062500004</v>
      </c>
      <c r="O228" s="27">
        <f t="shared" si="55"/>
        <v>0</v>
      </c>
      <c r="P228" s="27">
        <f t="shared" si="56"/>
        <v>0</v>
      </c>
      <c r="Q228" s="27">
        <f t="shared" si="57"/>
        <v>0</v>
      </c>
      <c r="R228" s="27">
        <f t="shared" si="58"/>
        <v>0</v>
      </c>
      <c r="S228" s="27">
        <f t="shared" si="59"/>
        <v>1.4931146891879967E-9</v>
      </c>
      <c r="T228" s="32">
        <f t="shared" si="60"/>
        <v>0</v>
      </c>
      <c r="U228" s="10"/>
    </row>
    <row r="229" spans="1:21" x14ac:dyDescent="0.25">
      <c r="A229" s="10"/>
      <c r="B229" s="4">
        <f>IF(ISBLANK('INPUT | Operations'!$B234),"",COUNT('INPUT | Operations'!$B$12:$B233))</f>
        <v>222</v>
      </c>
      <c r="C229" s="27">
        <f>IF(ISNUMBER($B229),('INPUT | Operations'!$C233+'INPUT | Operations'!$C234)/2,"")</f>
        <v>305733.5</v>
      </c>
      <c r="D229" s="28">
        <f t="shared" si="46"/>
        <v>93.187570800000003</v>
      </c>
      <c r="E229" s="26">
        <f>IF(ISNUMBER($B229),'INPUT | Operations'!$B234-'INPUT | Operations'!$B233,"")</f>
        <v>1</v>
      </c>
      <c r="F229" s="32">
        <f>IF(ISNUMBER($B229),IF('INPUT | Operations'!$B234&lt;MainEngine_BurnTime,1,IF('INPUT | Operations'!$B233&lt;=MainEngine_BurnTime,(MainEngine_BurnTime-'INPUT | Operations'!$B233)/('INPUT | Operations'!$B234-'INPUT | Operations'!$B233),0))*'INPUT | Operations'!$D233*NumberOfMainEngines*NumberOfOps*$E229,"")</f>
        <v>1397.4</v>
      </c>
      <c r="G229" s="34">
        <f t="shared" si="47"/>
        <v>1271.7604166666667</v>
      </c>
      <c r="H229" s="27">
        <f t="shared" si="48"/>
        <v>0</v>
      </c>
      <c r="I229" s="27">
        <f t="shared" si="49"/>
        <v>0</v>
      </c>
      <c r="J229" s="27">
        <f t="shared" si="50"/>
        <v>0</v>
      </c>
      <c r="K229" s="27">
        <f t="shared" si="51"/>
        <v>0</v>
      </c>
      <c r="L229" s="27">
        <f t="shared" si="52"/>
        <v>9.9104532448590576E-10</v>
      </c>
      <c r="M229" s="32">
        <f t="shared" si="53"/>
        <v>0</v>
      </c>
      <c r="N229" s="27">
        <f t="shared" si="54"/>
        <v>1777.1580062500004</v>
      </c>
      <c r="O229" s="27">
        <f t="shared" si="55"/>
        <v>0</v>
      </c>
      <c r="P229" s="27">
        <f t="shared" si="56"/>
        <v>0</v>
      </c>
      <c r="Q229" s="27">
        <f t="shared" si="57"/>
        <v>0</v>
      </c>
      <c r="R229" s="27">
        <f t="shared" si="58"/>
        <v>0</v>
      </c>
      <c r="S229" s="27">
        <f t="shared" si="59"/>
        <v>1.3848867364366049E-9</v>
      </c>
      <c r="T229" s="32">
        <f t="shared" si="60"/>
        <v>0</v>
      </c>
      <c r="U229" s="10"/>
    </row>
    <row r="230" spans="1:21" x14ac:dyDescent="0.25">
      <c r="A230" s="10"/>
      <c r="B230" s="4">
        <f>IF(ISBLANK('INPUT | Operations'!$B235),"",COUNT('INPUT | Operations'!$B$12:$B234))</f>
        <v>223</v>
      </c>
      <c r="C230" s="27">
        <f>IF(ISNUMBER($B230),('INPUT | Operations'!$C234+'INPUT | Operations'!$C235)/2,"")</f>
        <v>306673.5</v>
      </c>
      <c r="D230" s="28">
        <f t="shared" si="46"/>
        <v>93.474082800000005</v>
      </c>
      <c r="E230" s="26">
        <f>IF(ISNUMBER($B230),'INPUT | Operations'!$B235-'INPUT | Operations'!$B234,"")</f>
        <v>1</v>
      </c>
      <c r="F230" s="32">
        <f>IF(ISNUMBER($B230),IF('INPUT | Operations'!$B235&lt;MainEngine_BurnTime,1,IF('INPUT | Operations'!$B234&lt;=MainEngine_BurnTime,(MainEngine_BurnTime-'INPUT | Operations'!$B234)/('INPUT | Operations'!$B235-'INPUT | Operations'!$B234),0))*'INPUT | Operations'!$D234*NumberOfMainEngines*NumberOfOps*$E230,"")</f>
        <v>1397.4</v>
      </c>
      <c r="G230" s="34">
        <f t="shared" si="47"/>
        <v>1271.7604166666667</v>
      </c>
      <c r="H230" s="27">
        <f t="shared" si="48"/>
        <v>0</v>
      </c>
      <c r="I230" s="27">
        <f t="shared" si="49"/>
        <v>0</v>
      </c>
      <c r="J230" s="27">
        <f t="shared" si="50"/>
        <v>0</v>
      </c>
      <c r="K230" s="27">
        <f t="shared" si="51"/>
        <v>0</v>
      </c>
      <c r="L230" s="27">
        <f t="shared" si="52"/>
        <v>9.1990200622305657E-10</v>
      </c>
      <c r="M230" s="32">
        <f t="shared" si="53"/>
        <v>0</v>
      </c>
      <c r="N230" s="27">
        <f t="shared" si="54"/>
        <v>1777.1580062500004</v>
      </c>
      <c r="O230" s="27">
        <f t="shared" si="55"/>
        <v>0</v>
      </c>
      <c r="P230" s="27">
        <f t="shared" si="56"/>
        <v>0</v>
      </c>
      <c r="Q230" s="27">
        <f t="shared" si="57"/>
        <v>0</v>
      </c>
      <c r="R230" s="27">
        <f t="shared" si="58"/>
        <v>0</v>
      </c>
      <c r="S230" s="27">
        <f t="shared" si="59"/>
        <v>1.2854710634960994E-9</v>
      </c>
      <c r="T230" s="32">
        <f t="shared" si="60"/>
        <v>0</v>
      </c>
      <c r="U230" s="10"/>
    </row>
    <row r="231" spans="1:21" x14ac:dyDescent="0.25">
      <c r="A231" s="10"/>
      <c r="B231" s="4">
        <f>IF(ISBLANK('INPUT | Operations'!$B236),"",COUNT('INPUT | Operations'!$B$12:$B235))</f>
        <v>224</v>
      </c>
      <c r="C231" s="27">
        <f>IF(ISNUMBER($B231),('INPUT | Operations'!$C235+'INPUT | Operations'!$C236)/2,"")</f>
        <v>307603.5</v>
      </c>
      <c r="D231" s="28">
        <f t="shared" si="46"/>
        <v>93.757546800000014</v>
      </c>
      <c r="E231" s="26">
        <f>IF(ISNUMBER($B231),'INPUT | Operations'!$B236-'INPUT | Operations'!$B235,"")</f>
        <v>1</v>
      </c>
      <c r="F231" s="32">
        <f>IF(ISNUMBER($B231),IF('INPUT | Operations'!$B236&lt;MainEngine_BurnTime,1,IF('INPUT | Operations'!$B235&lt;=MainEngine_BurnTime,(MainEngine_BurnTime-'INPUT | Operations'!$B235)/('INPUT | Operations'!$B236-'INPUT | Operations'!$B235),0))*'INPUT | Operations'!$D235*NumberOfMainEngines*NumberOfOps*$E231,"")</f>
        <v>1397.4</v>
      </c>
      <c r="G231" s="34">
        <f t="shared" si="47"/>
        <v>1271.7604166666667</v>
      </c>
      <c r="H231" s="27">
        <f t="shared" si="48"/>
        <v>0</v>
      </c>
      <c r="I231" s="27">
        <f t="shared" si="49"/>
        <v>0</v>
      </c>
      <c r="J231" s="27">
        <f t="shared" si="50"/>
        <v>0</v>
      </c>
      <c r="K231" s="27">
        <f t="shared" si="51"/>
        <v>0</v>
      </c>
      <c r="L231" s="27">
        <f t="shared" si="52"/>
        <v>8.5454273191268279E-10</v>
      </c>
      <c r="M231" s="32">
        <f t="shared" si="53"/>
        <v>0</v>
      </c>
      <c r="N231" s="27">
        <f t="shared" si="54"/>
        <v>1777.1580062500004</v>
      </c>
      <c r="O231" s="27">
        <f t="shared" si="55"/>
        <v>0</v>
      </c>
      <c r="P231" s="27">
        <f t="shared" si="56"/>
        <v>0</v>
      </c>
      <c r="Q231" s="27">
        <f t="shared" si="57"/>
        <v>0</v>
      </c>
      <c r="R231" s="27">
        <f t="shared" si="58"/>
        <v>0</v>
      </c>
      <c r="S231" s="27">
        <f t="shared" si="59"/>
        <v>1.194138013574783E-9</v>
      </c>
      <c r="T231" s="32">
        <f t="shared" si="60"/>
        <v>0</v>
      </c>
      <c r="U231" s="10"/>
    </row>
    <row r="232" spans="1:21" x14ac:dyDescent="0.25">
      <c r="A232" s="10"/>
      <c r="B232" s="4">
        <f>IF(ISBLANK('INPUT | Operations'!$B237),"",COUNT('INPUT | Operations'!$B$12:$B236))</f>
        <v>225</v>
      </c>
      <c r="C232" s="27">
        <f>IF(ISNUMBER($B232),('INPUT | Operations'!$C236+'INPUT | Operations'!$C237)/2,"")</f>
        <v>308524</v>
      </c>
      <c r="D232" s="28">
        <f t="shared" si="46"/>
        <v>94.038115200000007</v>
      </c>
      <c r="E232" s="26">
        <f>IF(ISNUMBER($B232),'INPUT | Operations'!$B237-'INPUT | Operations'!$B236,"")</f>
        <v>1</v>
      </c>
      <c r="F232" s="32">
        <f>IF(ISNUMBER($B232),IF('INPUT | Operations'!$B237&lt;MainEngine_BurnTime,1,IF('INPUT | Operations'!$B236&lt;=MainEngine_BurnTime,(MainEngine_BurnTime-'INPUT | Operations'!$B236)/('INPUT | Operations'!$B237-'INPUT | Operations'!$B236),0))*'INPUT | Operations'!$D236*NumberOfMainEngines*NumberOfOps*$E232,"")</f>
        <v>1397.4</v>
      </c>
      <c r="G232" s="34">
        <f t="shared" si="47"/>
        <v>1271.7604166666667</v>
      </c>
      <c r="H232" s="27">
        <f t="shared" si="48"/>
        <v>0</v>
      </c>
      <c r="I232" s="27">
        <f t="shared" si="49"/>
        <v>0</v>
      </c>
      <c r="J232" s="27">
        <f t="shared" si="50"/>
        <v>0</v>
      </c>
      <c r="K232" s="27">
        <f t="shared" si="51"/>
        <v>0</v>
      </c>
      <c r="L232" s="27">
        <f t="shared" si="52"/>
        <v>7.9442511349728215E-10</v>
      </c>
      <c r="M232" s="32">
        <f t="shared" si="53"/>
        <v>0</v>
      </c>
      <c r="N232" s="27">
        <f t="shared" si="54"/>
        <v>1777.1580062500004</v>
      </c>
      <c r="O232" s="27">
        <f t="shared" si="55"/>
        <v>0</v>
      </c>
      <c r="P232" s="27">
        <f t="shared" si="56"/>
        <v>0</v>
      </c>
      <c r="Q232" s="27">
        <f t="shared" si="57"/>
        <v>0</v>
      </c>
      <c r="R232" s="27">
        <f t="shared" si="58"/>
        <v>0</v>
      </c>
      <c r="S232" s="27">
        <f t="shared" si="59"/>
        <v>1.1101296536011021E-9</v>
      </c>
      <c r="T232" s="32">
        <f t="shared" si="60"/>
        <v>0</v>
      </c>
      <c r="U232" s="10"/>
    </row>
    <row r="233" spans="1:21" x14ac:dyDescent="0.25">
      <c r="A233" s="10"/>
      <c r="B233" s="4">
        <f>IF(ISBLANK('INPUT | Operations'!$B238),"",COUNT('INPUT | Operations'!$B$12:$B237))</f>
        <v>226</v>
      </c>
      <c r="C233" s="27">
        <f>IF(ISNUMBER($B233),('INPUT | Operations'!$C237+'INPUT | Operations'!$C238)/2,"")</f>
        <v>309435</v>
      </c>
      <c r="D233" s="28">
        <f t="shared" si="46"/>
        <v>94.315787999999998</v>
      </c>
      <c r="E233" s="26">
        <f>IF(ISNUMBER($B233),'INPUT | Operations'!$B238-'INPUT | Operations'!$B237,"")</f>
        <v>1</v>
      </c>
      <c r="F233" s="32">
        <f>IF(ISNUMBER($B233),IF('INPUT | Operations'!$B238&lt;MainEngine_BurnTime,1,IF('INPUT | Operations'!$B237&lt;=MainEngine_BurnTime,(MainEngine_BurnTime-'INPUT | Operations'!$B237)/('INPUT | Operations'!$B238-'INPUT | Operations'!$B237),0))*'INPUT | Operations'!$D237*NumberOfMainEngines*NumberOfOps*$E233,"")</f>
        <v>1397.4</v>
      </c>
      <c r="G233" s="34">
        <f t="shared" si="47"/>
        <v>1271.7604166666667</v>
      </c>
      <c r="H233" s="27">
        <f t="shared" si="48"/>
        <v>0</v>
      </c>
      <c r="I233" s="27">
        <f t="shared" si="49"/>
        <v>0</v>
      </c>
      <c r="J233" s="27">
        <f t="shared" si="50"/>
        <v>0</v>
      </c>
      <c r="K233" s="27">
        <f t="shared" si="51"/>
        <v>0</v>
      </c>
      <c r="L233" s="27">
        <f t="shared" si="52"/>
        <v>7.390930285491333E-10</v>
      </c>
      <c r="M233" s="32">
        <f t="shared" si="53"/>
        <v>0</v>
      </c>
      <c r="N233" s="27">
        <f t="shared" si="54"/>
        <v>1777.1580062500004</v>
      </c>
      <c r="O233" s="27">
        <f t="shared" si="55"/>
        <v>0</v>
      </c>
      <c r="P233" s="27">
        <f t="shared" si="56"/>
        <v>0</v>
      </c>
      <c r="Q233" s="27">
        <f t="shared" si="57"/>
        <v>0</v>
      </c>
      <c r="R233" s="27">
        <f t="shared" si="58"/>
        <v>0</v>
      </c>
      <c r="S233" s="27">
        <f t="shared" si="59"/>
        <v>1.0328085980945589E-9</v>
      </c>
      <c r="T233" s="32">
        <f t="shared" si="60"/>
        <v>0</v>
      </c>
      <c r="U233" s="10"/>
    </row>
    <row r="234" spans="1:21" x14ac:dyDescent="0.25">
      <c r="A234" s="10"/>
      <c r="B234" s="4">
        <f>IF(ISBLANK('INPUT | Operations'!$B239),"",COUNT('INPUT | Operations'!$B$12:$B238))</f>
        <v>227</v>
      </c>
      <c r="C234" s="27">
        <f>IF(ISNUMBER($B234),('INPUT | Operations'!$C238+'INPUT | Operations'!$C239)/2,"")</f>
        <v>310336</v>
      </c>
      <c r="D234" s="28">
        <f t="shared" si="46"/>
        <v>94.59041280000001</v>
      </c>
      <c r="E234" s="26">
        <f>IF(ISNUMBER($B234),'INPUT | Operations'!$B239-'INPUT | Operations'!$B238,"")</f>
        <v>1</v>
      </c>
      <c r="F234" s="32">
        <f>IF(ISNUMBER($B234),IF('INPUT | Operations'!$B239&lt;MainEngine_BurnTime,1,IF('INPUT | Operations'!$B238&lt;=MainEngine_BurnTime,(MainEngine_BurnTime-'INPUT | Operations'!$B238)/('INPUT | Operations'!$B239-'INPUT | Operations'!$B238),0))*'INPUT | Operations'!$D238*NumberOfMainEngines*NumberOfOps*$E234,"")</f>
        <v>1397.4</v>
      </c>
      <c r="G234" s="34">
        <f t="shared" si="47"/>
        <v>1271.7604166666667</v>
      </c>
      <c r="H234" s="27">
        <f t="shared" si="48"/>
        <v>0</v>
      </c>
      <c r="I234" s="27">
        <f t="shared" si="49"/>
        <v>0</v>
      </c>
      <c r="J234" s="27">
        <f t="shared" si="50"/>
        <v>0</v>
      </c>
      <c r="K234" s="27">
        <f t="shared" si="51"/>
        <v>0</v>
      </c>
      <c r="L234" s="27">
        <f t="shared" si="52"/>
        <v>6.881599864842607E-10</v>
      </c>
      <c r="M234" s="32">
        <f t="shared" si="53"/>
        <v>0</v>
      </c>
      <c r="N234" s="27">
        <f t="shared" si="54"/>
        <v>1777.1580062500004</v>
      </c>
      <c r="O234" s="27">
        <f t="shared" si="55"/>
        <v>0</v>
      </c>
      <c r="P234" s="27">
        <f t="shared" si="56"/>
        <v>0</v>
      </c>
      <c r="Q234" s="27">
        <f t="shared" si="57"/>
        <v>0</v>
      </c>
      <c r="R234" s="27">
        <f t="shared" si="58"/>
        <v>0</v>
      </c>
      <c r="S234" s="27">
        <f t="shared" si="59"/>
        <v>9.6163476511310614E-10</v>
      </c>
      <c r="T234" s="32">
        <f t="shared" si="60"/>
        <v>0</v>
      </c>
      <c r="U234" s="10"/>
    </row>
    <row r="235" spans="1:21" x14ac:dyDescent="0.25">
      <c r="A235" s="10"/>
      <c r="B235" s="4">
        <f>IF(ISBLANK('INPUT | Operations'!$B240),"",COUNT('INPUT | Operations'!$B$12:$B239))</f>
        <v>228</v>
      </c>
      <c r="C235" s="27">
        <f>IF(ISNUMBER($B235),('INPUT | Operations'!$C239+'INPUT | Operations'!$C240)/2,"")</f>
        <v>311227</v>
      </c>
      <c r="D235" s="28">
        <f t="shared" si="46"/>
        <v>94.861989600000001</v>
      </c>
      <c r="E235" s="26">
        <f>IF(ISNUMBER($B235),'INPUT | Operations'!$B240-'INPUT | Operations'!$B239,"")</f>
        <v>1</v>
      </c>
      <c r="F235" s="32">
        <f>IF(ISNUMBER($B235),IF('INPUT | Operations'!$B240&lt;MainEngine_BurnTime,1,IF('INPUT | Operations'!$B239&lt;=MainEngine_BurnTime,(MainEngine_BurnTime-'INPUT | Operations'!$B239)/('INPUT | Operations'!$B240-'INPUT | Operations'!$B239),0))*'INPUT | Operations'!$D239*NumberOfMainEngines*NumberOfOps*$E235,"")</f>
        <v>1397.4</v>
      </c>
      <c r="G235" s="34">
        <f t="shared" si="47"/>
        <v>1271.7604166666667</v>
      </c>
      <c r="H235" s="27">
        <f t="shared" si="48"/>
        <v>0</v>
      </c>
      <c r="I235" s="27">
        <f t="shared" si="49"/>
        <v>0</v>
      </c>
      <c r="J235" s="27">
        <f t="shared" si="50"/>
        <v>0</v>
      </c>
      <c r="K235" s="27">
        <f t="shared" si="51"/>
        <v>0</v>
      </c>
      <c r="L235" s="27">
        <f t="shared" si="52"/>
        <v>6.4124486034416606E-10</v>
      </c>
      <c r="M235" s="32">
        <f t="shared" si="53"/>
        <v>0</v>
      </c>
      <c r="N235" s="27">
        <f t="shared" si="54"/>
        <v>1777.1580062500004</v>
      </c>
      <c r="O235" s="27">
        <f t="shared" si="55"/>
        <v>0</v>
      </c>
      <c r="P235" s="27">
        <f t="shared" si="56"/>
        <v>0</v>
      </c>
      <c r="Q235" s="27">
        <f t="shared" si="57"/>
        <v>0</v>
      </c>
      <c r="R235" s="27">
        <f t="shared" si="58"/>
        <v>0</v>
      </c>
      <c r="S235" s="27">
        <f t="shared" si="59"/>
        <v>8.9607556784493765E-10</v>
      </c>
      <c r="T235" s="32">
        <f t="shared" si="60"/>
        <v>0</v>
      </c>
      <c r="U235" s="10"/>
    </row>
    <row r="236" spans="1:21" x14ac:dyDescent="0.25">
      <c r="A236" s="10"/>
      <c r="B236" s="4">
        <f>IF(ISBLANK('INPUT | Operations'!$B241),"",COUNT('INPUT | Operations'!$B$12:$B240))</f>
        <v>229</v>
      </c>
      <c r="C236" s="27">
        <f>IF(ISNUMBER($B236),('INPUT | Operations'!$C240+'INPUT | Operations'!$C241)/2,"")</f>
        <v>312108.5</v>
      </c>
      <c r="D236" s="28">
        <f t="shared" si="46"/>
        <v>95.130670800000004</v>
      </c>
      <c r="E236" s="26">
        <f>IF(ISNUMBER($B236),'INPUT | Operations'!$B241-'INPUT | Operations'!$B240,"")</f>
        <v>1</v>
      </c>
      <c r="F236" s="32">
        <f>IF(ISNUMBER($B236),IF('INPUT | Operations'!$B241&lt;MainEngine_BurnTime,1,IF('INPUT | Operations'!$B240&lt;=MainEngine_BurnTime,(MainEngine_BurnTime-'INPUT | Operations'!$B240)/('INPUT | Operations'!$B241-'INPUT | Operations'!$B240),0))*'INPUT | Operations'!$D240*NumberOfMainEngines*NumberOfOps*$E236,"")</f>
        <v>1397.4</v>
      </c>
      <c r="G236" s="34">
        <f t="shared" si="47"/>
        <v>1271.7604166666667</v>
      </c>
      <c r="H236" s="27">
        <f t="shared" si="48"/>
        <v>0</v>
      </c>
      <c r="I236" s="27">
        <f t="shared" si="49"/>
        <v>0</v>
      </c>
      <c r="J236" s="27">
        <f t="shared" si="50"/>
        <v>0</v>
      </c>
      <c r="K236" s="27">
        <f t="shared" si="51"/>
        <v>0</v>
      </c>
      <c r="L236" s="27">
        <f t="shared" si="52"/>
        <v>5.9797818263374906E-10</v>
      </c>
      <c r="M236" s="32">
        <f t="shared" si="53"/>
        <v>0</v>
      </c>
      <c r="N236" s="27">
        <f t="shared" si="54"/>
        <v>1777.1580062500004</v>
      </c>
      <c r="O236" s="27">
        <f t="shared" si="55"/>
        <v>0</v>
      </c>
      <c r="P236" s="27">
        <f t="shared" si="56"/>
        <v>0</v>
      </c>
      <c r="Q236" s="27">
        <f t="shared" si="57"/>
        <v>0</v>
      </c>
      <c r="R236" s="27">
        <f t="shared" si="58"/>
        <v>0</v>
      </c>
      <c r="S236" s="27">
        <f t="shared" si="59"/>
        <v>8.3561471241240098E-10</v>
      </c>
      <c r="T236" s="32">
        <f t="shared" si="60"/>
        <v>0</v>
      </c>
      <c r="U236" s="10"/>
    </row>
    <row r="237" spans="1:21" x14ac:dyDescent="0.25">
      <c r="A237" s="10"/>
      <c r="B237" s="4">
        <f>IF(ISBLANK('INPUT | Operations'!$B242),"",COUNT('INPUT | Operations'!$B$12:$B241))</f>
        <v>230</v>
      </c>
      <c r="C237" s="27">
        <f>IF(ISNUMBER($B237),('INPUT | Operations'!$C241+'INPUT | Operations'!$C242)/2,"")</f>
        <v>312980.5</v>
      </c>
      <c r="D237" s="28">
        <f t="shared" si="46"/>
        <v>95.396456400000005</v>
      </c>
      <c r="E237" s="26">
        <f>IF(ISNUMBER($B237),'INPUT | Operations'!$B242-'INPUT | Operations'!$B241,"")</f>
        <v>1</v>
      </c>
      <c r="F237" s="32">
        <f>IF(ISNUMBER($B237),IF('INPUT | Operations'!$B242&lt;MainEngine_BurnTime,1,IF('INPUT | Operations'!$B241&lt;=MainEngine_BurnTime,(MainEngine_BurnTime-'INPUT | Operations'!$B241)/('INPUT | Operations'!$B242-'INPUT | Operations'!$B241),0))*'INPUT | Operations'!$D241*NumberOfMainEngines*NumberOfOps*$E237,"")</f>
        <v>1397.4</v>
      </c>
      <c r="G237" s="34">
        <f t="shared" si="47"/>
        <v>1271.7604166666667</v>
      </c>
      <c r="H237" s="27">
        <f t="shared" si="48"/>
        <v>0</v>
      </c>
      <c r="I237" s="27">
        <f t="shared" si="49"/>
        <v>0</v>
      </c>
      <c r="J237" s="27">
        <f t="shared" si="50"/>
        <v>0</v>
      </c>
      <c r="K237" s="27">
        <f t="shared" si="51"/>
        <v>0</v>
      </c>
      <c r="L237" s="27">
        <f t="shared" si="52"/>
        <v>5.5805080877871419E-10</v>
      </c>
      <c r="M237" s="32">
        <f t="shared" si="53"/>
        <v>0</v>
      </c>
      <c r="N237" s="27">
        <f t="shared" si="54"/>
        <v>1777.1580062500004</v>
      </c>
      <c r="O237" s="27">
        <f t="shared" si="55"/>
        <v>0</v>
      </c>
      <c r="P237" s="27">
        <f t="shared" si="56"/>
        <v>0</v>
      </c>
      <c r="Q237" s="27">
        <f t="shared" si="57"/>
        <v>0</v>
      </c>
      <c r="R237" s="27">
        <f t="shared" si="58"/>
        <v>0</v>
      </c>
      <c r="S237" s="27">
        <f t="shared" si="59"/>
        <v>7.7982020018737529E-10</v>
      </c>
      <c r="T237" s="32">
        <f t="shared" si="60"/>
        <v>0</v>
      </c>
      <c r="U237" s="10"/>
    </row>
    <row r="238" spans="1:21" x14ac:dyDescent="0.25">
      <c r="A238" s="10"/>
      <c r="B238" s="4">
        <f>IF(ISBLANK('INPUT | Operations'!$B243),"",COUNT('INPUT | Operations'!$B$12:$B242))</f>
        <v>231</v>
      </c>
      <c r="C238" s="27">
        <f>IF(ISNUMBER($B238),('INPUT | Operations'!$C242+'INPUT | Operations'!$C243)/2,"")</f>
        <v>313843</v>
      </c>
      <c r="D238" s="28">
        <f t="shared" si="46"/>
        <v>95.659346400000004</v>
      </c>
      <c r="E238" s="26">
        <f>IF(ISNUMBER($B238),'INPUT | Operations'!$B243-'INPUT | Operations'!$B242,"")</f>
        <v>1</v>
      </c>
      <c r="F238" s="32">
        <f>IF(ISNUMBER($B238),IF('INPUT | Operations'!$B243&lt;MainEngine_BurnTime,1,IF('INPUT | Operations'!$B242&lt;=MainEngine_BurnTime,(MainEngine_BurnTime-'INPUT | Operations'!$B242)/('INPUT | Operations'!$B243-'INPUT | Operations'!$B242),0))*'INPUT | Operations'!$D242*NumberOfMainEngines*NumberOfOps*$E238,"")</f>
        <v>1397.4</v>
      </c>
      <c r="G238" s="34">
        <f t="shared" si="47"/>
        <v>1271.7604166666667</v>
      </c>
      <c r="H238" s="27">
        <f t="shared" si="48"/>
        <v>0</v>
      </c>
      <c r="I238" s="27">
        <f t="shared" si="49"/>
        <v>0</v>
      </c>
      <c r="J238" s="27">
        <f t="shared" si="50"/>
        <v>0</v>
      </c>
      <c r="K238" s="27">
        <f t="shared" si="51"/>
        <v>0</v>
      </c>
      <c r="L238" s="27">
        <f t="shared" si="52"/>
        <v>5.2118163748030293E-10</v>
      </c>
      <c r="M238" s="32">
        <f t="shared" si="53"/>
        <v>0</v>
      </c>
      <c r="N238" s="27">
        <f t="shared" si="54"/>
        <v>1777.1580062500004</v>
      </c>
      <c r="O238" s="27">
        <f t="shared" si="55"/>
        <v>0</v>
      </c>
      <c r="P238" s="27">
        <f t="shared" si="56"/>
        <v>0</v>
      </c>
      <c r="Q238" s="27">
        <f t="shared" si="57"/>
        <v>0</v>
      </c>
      <c r="R238" s="27">
        <f t="shared" si="58"/>
        <v>0</v>
      </c>
      <c r="S238" s="27">
        <f t="shared" si="59"/>
        <v>7.2829922021497535E-10</v>
      </c>
      <c r="T238" s="32">
        <f t="shared" si="60"/>
        <v>0</v>
      </c>
      <c r="U238" s="10"/>
    </row>
    <row r="239" spans="1:21" x14ac:dyDescent="0.25">
      <c r="A239" s="10"/>
      <c r="B239" s="4">
        <f>IF(ISBLANK('INPUT | Operations'!$B244),"",COUNT('INPUT | Operations'!$B$12:$B243))</f>
        <v>232</v>
      </c>
      <c r="C239" s="27">
        <f>IF(ISNUMBER($B239),('INPUT | Operations'!$C243+'INPUT | Operations'!$C244)/2,"")</f>
        <v>314696</v>
      </c>
      <c r="D239" s="28">
        <f t="shared" si="46"/>
        <v>95.919340800000001</v>
      </c>
      <c r="E239" s="26">
        <f>IF(ISNUMBER($B239),'INPUT | Operations'!$B244-'INPUT | Operations'!$B243,"")</f>
        <v>1</v>
      </c>
      <c r="F239" s="32">
        <f>IF(ISNUMBER($B239),IF('INPUT | Operations'!$B244&lt;MainEngine_BurnTime,1,IF('INPUT | Operations'!$B243&lt;=MainEngine_BurnTime,(MainEngine_BurnTime-'INPUT | Operations'!$B243)/('INPUT | Operations'!$B244-'INPUT | Operations'!$B243),0))*'INPUT | Operations'!$D243*NumberOfMainEngines*NumberOfOps*$E239,"")</f>
        <v>1397.4</v>
      </c>
      <c r="G239" s="34">
        <f t="shared" si="47"/>
        <v>1271.7604166666667</v>
      </c>
      <c r="H239" s="27">
        <f t="shared" si="48"/>
        <v>0</v>
      </c>
      <c r="I239" s="27">
        <f t="shared" si="49"/>
        <v>0</v>
      </c>
      <c r="J239" s="27">
        <f t="shared" si="50"/>
        <v>0</v>
      </c>
      <c r="K239" s="27">
        <f t="shared" si="51"/>
        <v>0</v>
      </c>
      <c r="L239" s="27">
        <f t="shared" si="52"/>
        <v>4.871149194110296E-10</v>
      </c>
      <c r="M239" s="32">
        <f t="shared" si="53"/>
        <v>0</v>
      </c>
      <c r="N239" s="27">
        <f t="shared" si="54"/>
        <v>1777.1580062500004</v>
      </c>
      <c r="O239" s="27">
        <f t="shared" si="55"/>
        <v>0</v>
      </c>
      <c r="P239" s="27">
        <f t="shared" si="56"/>
        <v>0</v>
      </c>
      <c r="Q239" s="27">
        <f t="shared" si="57"/>
        <v>0</v>
      </c>
      <c r="R239" s="27">
        <f t="shared" si="58"/>
        <v>0</v>
      </c>
      <c r="S239" s="27">
        <f t="shared" si="59"/>
        <v>6.8069438838497283E-10</v>
      </c>
      <c r="T239" s="32">
        <f t="shared" si="60"/>
        <v>0</v>
      </c>
      <c r="U239" s="10"/>
    </row>
    <row r="240" spans="1:21" x14ac:dyDescent="0.25">
      <c r="A240" s="10"/>
      <c r="B240" s="4">
        <f>IF(ISBLANK('INPUT | Operations'!$B245),"",COUNT('INPUT | Operations'!$B$12:$B244))</f>
        <v>233</v>
      </c>
      <c r="C240" s="27">
        <f>IF(ISNUMBER($B240),('INPUT | Operations'!$C244+'INPUT | Operations'!$C245)/2,"")</f>
        <v>315539.5</v>
      </c>
      <c r="D240" s="28">
        <f t="shared" si="46"/>
        <v>96.176439599999995</v>
      </c>
      <c r="E240" s="26">
        <f>IF(ISNUMBER($B240),'INPUT | Operations'!$B245-'INPUT | Operations'!$B244,"")</f>
        <v>1</v>
      </c>
      <c r="F240" s="32">
        <f>IF(ISNUMBER($B240),IF('INPUT | Operations'!$B245&lt;MainEngine_BurnTime,1,IF('INPUT | Operations'!$B244&lt;=MainEngine_BurnTime,(MainEngine_BurnTime-'INPUT | Operations'!$B244)/('INPUT | Operations'!$B245-'INPUT | Operations'!$B244),0))*'INPUT | Operations'!$D244*NumberOfMainEngines*NumberOfOps*$E240,"")</f>
        <v>1397.4</v>
      </c>
      <c r="G240" s="34">
        <f t="shared" si="47"/>
        <v>1271.7604166666667</v>
      </c>
      <c r="H240" s="27">
        <f t="shared" si="48"/>
        <v>0</v>
      </c>
      <c r="I240" s="27">
        <f t="shared" si="49"/>
        <v>0</v>
      </c>
      <c r="J240" s="27">
        <f t="shared" si="50"/>
        <v>0</v>
      </c>
      <c r="K240" s="27">
        <f t="shared" si="51"/>
        <v>0</v>
      </c>
      <c r="L240" s="27">
        <f t="shared" si="52"/>
        <v>4.5561783700806019E-10</v>
      </c>
      <c r="M240" s="32">
        <f t="shared" si="53"/>
        <v>0</v>
      </c>
      <c r="N240" s="27">
        <f t="shared" si="54"/>
        <v>1777.1580062500004</v>
      </c>
      <c r="O240" s="27">
        <f t="shared" si="55"/>
        <v>0</v>
      </c>
      <c r="P240" s="27">
        <f t="shared" si="56"/>
        <v>0</v>
      </c>
      <c r="Q240" s="27">
        <f t="shared" si="57"/>
        <v>0</v>
      </c>
      <c r="R240" s="27">
        <f t="shared" si="58"/>
        <v>0</v>
      </c>
      <c r="S240" s="27">
        <f t="shared" si="59"/>
        <v>6.3668036543506339E-10</v>
      </c>
      <c r="T240" s="32">
        <f t="shared" si="60"/>
        <v>0</v>
      </c>
      <c r="U240" s="10"/>
    </row>
    <row r="241" spans="1:21" x14ac:dyDescent="0.25">
      <c r="A241" s="10"/>
      <c r="B241" s="4">
        <f>IF(ISBLANK('INPUT | Operations'!$B246),"",COUNT('INPUT | Operations'!$B$12:$B245))</f>
        <v>234</v>
      </c>
      <c r="C241" s="27">
        <f>IF(ISNUMBER($B241),('INPUT | Operations'!$C245+'INPUT | Operations'!$C246)/2,"")</f>
        <v>316373.5</v>
      </c>
      <c r="D241" s="28">
        <f t="shared" si="46"/>
        <v>96.430642800000001</v>
      </c>
      <c r="E241" s="26">
        <f>IF(ISNUMBER($B241),'INPUT | Operations'!$B246-'INPUT | Operations'!$B245,"")</f>
        <v>1</v>
      </c>
      <c r="F241" s="32">
        <f>IF(ISNUMBER($B241),IF('INPUT | Operations'!$B246&lt;MainEngine_BurnTime,1,IF('INPUT | Operations'!$B245&lt;=MainEngine_BurnTime,(MainEngine_BurnTime-'INPUT | Operations'!$B245)/('INPUT | Operations'!$B246-'INPUT | Operations'!$B245),0))*'INPUT | Operations'!$D245*NumberOfMainEngines*NumberOfOps*$E241,"")</f>
        <v>1397.4</v>
      </c>
      <c r="G241" s="34">
        <f t="shared" si="47"/>
        <v>1271.7604166666667</v>
      </c>
      <c r="H241" s="27">
        <f t="shared" si="48"/>
        <v>0</v>
      </c>
      <c r="I241" s="27">
        <f t="shared" si="49"/>
        <v>0</v>
      </c>
      <c r="J241" s="27">
        <f t="shared" si="50"/>
        <v>0</v>
      </c>
      <c r="K241" s="27">
        <f t="shared" si="51"/>
        <v>0</v>
      </c>
      <c r="L241" s="27">
        <f t="shared" si="52"/>
        <v>4.2647832687128701E-10</v>
      </c>
      <c r="M241" s="32">
        <f t="shared" si="53"/>
        <v>0</v>
      </c>
      <c r="N241" s="27">
        <f t="shared" si="54"/>
        <v>1777.1580062500004</v>
      </c>
      <c r="O241" s="27">
        <f t="shared" si="55"/>
        <v>0</v>
      </c>
      <c r="P241" s="27">
        <f t="shared" si="56"/>
        <v>0</v>
      </c>
      <c r="Q241" s="27">
        <f t="shared" si="57"/>
        <v>0</v>
      </c>
      <c r="R241" s="27">
        <f t="shared" si="58"/>
        <v>0</v>
      </c>
      <c r="S241" s="27">
        <f t="shared" si="59"/>
        <v>5.9596081396993648E-10</v>
      </c>
      <c r="T241" s="32">
        <f t="shared" si="60"/>
        <v>0</v>
      </c>
      <c r="U241" s="10"/>
    </row>
    <row r="242" spans="1:21" x14ac:dyDescent="0.25">
      <c r="A242" s="10"/>
      <c r="B242" s="4">
        <f>IF(ISBLANK('INPUT | Operations'!$B247),"",COUNT('INPUT | Operations'!$B$12:$B246))</f>
        <v>235</v>
      </c>
      <c r="C242" s="27">
        <f>IF(ISNUMBER($B242),('INPUT | Operations'!$C246+'INPUT | Operations'!$C247)/2,"")</f>
        <v>317197.5</v>
      </c>
      <c r="D242" s="28">
        <f t="shared" si="46"/>
        <v>96.681798000000015</v>
      </c>
      <c r="E242" s="26">
        <f>IF(ISNUMBER($B242),'INPUT | Operations'!$B247-'INPUT | Operations'!$B246,"")</f>
        <v>1</v>
      </c>
      <c r="F242" s="32">
        <f>IF(ISNUMBER($B242),IF('INPUT | Operations'!$B247&lt;MainEngine_BurnTime,1,IF('INPUT | Operations'!$B246&lt;=MainEngine_BurnTime,(MainEngine_BurnTime-'INPUT | Operations'!$B246)/('INPUT | Operations'!$B247-'INPUT | Operations'!$B246),0))*'INPUT | Operations'!$D246*NumberOfMainEngines*NumberOfOps*$E242,"")</f>
        <v>1397.4</v>
      </c>
      <c r="G242" s="34">
        <f t="shared" si="47"/>
        <v>1271.7604166666667</v>
      </c>
      <c r="H242" s="27">
        <f t="shared" si="48"/>
        <v>0</v>
      </c>
      <c r="I242" s="27">
        <f t="shared" si="49"/>
        <v>0</v>
      </c>
      <c r="J242" s="27">
        <f t="shared" si="50"/>
        <v>0</v>
      </c>
      <c r="K242" s="27">
        <f t="shared" si="51"/>
        <v>0</v>
      </c>
      <c r="L242" s="27">
        <f t="shared" si="52"/>
        <v>3.9951894960879021E-10</v>
      </c>
      <c r="M242" s="32">
        <f t="shared" si="53"/>
        <v>0</v>
      </c>
      <c r="N242" s="27">
        <f t="shared" si="54"/>
        <v>1777.1580062500004</v>
      </c>
      <c r="O242" s="27">
        <f t="shared" si="55"/>
        <v>0</v>
      </c>
      <c r="P242" s="27">
        <f t="shared" si="56"/>
        <v>0</v>
      </c>
      <c r="Q242" s="27">
        <f t="shared" si="57"/>
        <v>0</v>
      </c>
      <c r="R242" s="27">
        <f t="shared" si="58"/>
        <v>0</v>
      </c>
      <c r="S242" s="27">
        <f t="shared" si="59"/>
        <v>5.5828778018332347E-10</v>
      </c>
      <c r="T242" s="32">
        <f t="shared" si="60"/>
        <v>0</v>
      </c>
      <c r="U242" s="10"/>
    </row>
    <row r="243" spans="1:21" x14ac:dyDescent="0.25">
      <c r="A243" s="10"/>
      <c r="B243" s="4">
        <f>IF(ISBLANK('INPUT | Operations'!$B248),"",COUNT('INPUT | Operations'!$B$12:$B247))</f>
        <v>236</v>
      </c>
      <c r="C243" s="27">
        <f>IF(ISNUMBER($B243),('INPUT | Operations'!$C247+'INPUT | Operations'!$C248)/2,"")</f>
        <v>318012</v>
      </c>
      <c r="D243" s="28">
        <f t="shared" si="46"/>
        <v>96.930057599999998</v>
      </c>
      <c r="E243" s="26">
        <f>IF(ISNUMBER($B243),'INPUT | Operations'!$B248-'INPUT | Operations'!$B247,"")</f>
        <v>1</v>
      </c>
      <c r="F243" s="32">
        <f>IF(ISNUMBER($B243),IF('INPUT | Operations'!$B248&lt;MainEngine_BurnTime,1,IF('INPUT | Operations'!$B247&lt;=MainEngine_BurnTime,(MainEngine_BurnTime-'INPUT | Operations'!$B247)/('INPUT | Operations'!$B248-'INPUT | Operations'!$B247),0))*'INPUT | Operations'!$D247*NumberOfMainEngines*NumberOfOps*$E243,"")</f>
        <v>1397.4</v>
      </c>
      <c r="G243" s="34">
        <f t="shared" si="47"/>
        <v>1271.7604166666667</v>
      </c>
      <c r="H243" s="27">
        <f t="shared" si="48"/>
        <v>0</v>
      </c>
      <c r="I243" s="27">
        <f t="shared" si="49"/>
        <v>0</v>
      </c>
      <c r="J243" s="27">
        <f t="shared" si="50"/>
        <v>0</v>
      </c>
      <c r="K243" s="27">
        <f t="shared" si="51"/>
        <v>0</v>
      </c>
      <c r="L243" s="27">
        <f t="shared" si="52"/>
        <v>3.7454565374744211E-10</v>
      </c>
      <c r="M243" s="32">
        <f t="shared" si="53"/>
        <v>0</v>
      </c>
      <c r="N243" s="27">
        <f t="shared" si="54"/>
        <v>1777.1580062500004</v>
      </c>
      <c r="O243" s="27">
        <f t="shared" si="55"/>
        <v>0</v>
      </c>
      <c r="P243" s="27">
        <f t="shared" si="56"/>
        <v>0</v>
      </c>
      <c r="Q243" s="27">
        <f t="shared" si="57"/>
        <v>0</v>
      </c>
      <c r="R243" s="27">
        <f t="shared" si="58"/>
        <v>0</v>
      </c>
      <c r="S243" s="27">
        <f t="shared" si="59"/>
        <v>5.2339009654667565E-10</v>
      </c>
      <c r="T243" s="32">
        <f t="shared" si="60"/>
        <v>0</v>
      </c>
      <c r="U243" s="10"/>
    </row>
    <row r="244" spans="1:21" x14ac:dyDescent="0.25">
      <c r="A244" s="10"/>
      <c r="B244" s="4">
        <f>IF(ISBLANK('INPUT | Operations'!$B249),"",COUNT('INPUT | Operations'!$B$12:$B248))</f>
        <v>237</v>
      </c>
      <c r="C244" s="27">
        <f>IF(ISNUMBER($B244),('INPUT | Operations'!$C248+'INPUT | Operations'!$C249)/2,"")</f>
        <v>318817.5</v>
      </c>
      <c r="D244" s="28">
        <f>IF(ISNUMBER($B244),C244*0.3048/1000,"")</f>
        <v>97.175574000000012</v>
      </c>
      <c r="E244" s="26">
        <f>IF(ISNUMBER($B244),'INPUT | Operations'!$B249-'INPUT | Operations'!$B248,"")</f>
        <v>1</v>
      </c>
      <c r="F244" s="32">
        <f>IF(ISNUMBER($B244),IF('INPUT | Operations'!$B249&lt;MainEngine_BurnTime,1,IF('INPUT | Operations'!$B248&lt;=MainEngine_BurnTime,(MainEngine_BurnTime-'INPUT | Operations'!$B248)/('INPUT | Operations'!$B249-'INPUT | Operations'!$B248),0))*'INPUT | Operations'!$D248*NumberOfMainEngines*NumberOfOps*$E244,"")</f>
        <v>1397.4</v>
      </c>
      <c r="G244" s="34">
        <f t="shared" si="47"/>
        <v>1271.7604166666667</v>
      </c>
      <c r="H244" s="27">
        <f t="shared" si="48"/>
        <v>0</v>
      </c>
      <c r="I244" s="27">
        <f t="shared" si="49"/>
        <v>0</v>
      </c>
      <c r="J244" s="27">
        <f t="shared" si="50"/>
        <v>0</v>
      </c>
      <c r="K244" s="27">
        <f t="shared" si="51"/>
        <v>0</v>
      </c>
      <c r="L244" s="27">
        <f t="shared" si="52"/>
        <v>3.5138392790856632E-10</v>
      </c>
      <c r="M244" s="32">
        <f t="shared" si="53"/>
        <v>0</v>
      </c>
      <c r="N244" s="27">
        <f>IFERROR($F244*G244/1000,"")</f>
        <v>1777.1580062500004</v>
      </c>
      <c r="O244" s="27">
        <f t="shared" ref="O244:T244" si="61">IFERROR($F244*H244/1000,"")</f>
        <v>0</v>
      </c>
      <c r="P244" s="27">
        <f t="shared" si="61"/>
        <v>0</v>
      </c>
      <c r="Q244" s="27">
        <f t="shared" si="61"/>
        <v>0</v>
      </c>
      <c r="R244" s="27">
        <f t="shared" si="61"/>
        <v>0</v>
      </c>
      <c r="S244" s="27">
        <f t="shared" si="61"/>
        <v>4.9102390085943055E-10</v>
      </c>
      <c r="T244" s="32">
        <f t="shared" si="61"/>
        <v>0</v>
      </c>
      <c r="U244" s="10"/>
    </row>
    <row r="245" spans="1:21" x14ac:dyDescent="0.25">
      <c r="A245" s="10"/>
      <c r="B245" s="4">
        <f>IF(ISBLANK('INPUT | Operations'!$B250),"",COUNT('INPUT | Operations'!$B$12:$B249))</f>
        <v>238</v>
      </c>
      <c r="C245" s="27">
        <f>IF(ISNUMBER($B245),('INPUT | Operations'!$C249+'INPUT | Operations'!$C250)/2,"")</f>
        <v>319613.5</v>
      </c>
      <c r="D245" s="28">
        <f t="shared" ref="D245:D308" si="62">IF(ISNUMBER($B245),C245*0.3048/1000,"")</f>
        <v>97.418194800000009</v>
      </c>
      <c r="E245" s="26">
        <f>IF(ISNUMBER($B245),'INPUT | Operations'!$B250-'INPUT | Operations'!$B249,"")</f>
        <v>1</v>
      </c>
      <c r="F245" s="32">
        <f>IF(ISNUMBER($B245),IF('INPUT | Operations'!$B250&lt;MainEngine_BurnTime,1,IF('INPUT | Operations'!$B249&lt;=MainEngine_BurnTime,(MainEngine_BurnTime-'INPUT | Operations'!$B249)/('INPUT | Operations'!$B250-'INPUT | Operations'!$B249),0))*'INPUT | Operations'!$D249*NumberOfMainEngines*NumberOfOps*$E245,"")</f>
        <v>1397.4</v>
      </c>
      <c r="G245" s="34">
        <f t="shared" si="47"/>
        <v>1271.7604166666667</v>
      </c>
      <c r="H245" s="27">
        <f t="shared" si="48"/>
        <v>0</v>
      </c>
      <c r="I245" s="27">
        <f t="shared" si="49"/>
        <v>0</v>
      </c>
      <c r="J245" s="27">
        <f t="shared" si="50"/>
        <v>0</v>
      </c>
      <c r="K245" s="27">
        <f t="shared" si="51"/>
        <v>0</v>
      </c>
      <c r="L245" s="27">
        <f t="shared" si="52"/>
        <v>3.2990278804962634E-10</v>
      </c>
      <c r="M245" s="32">
        <f t="shared" si="53"/>
        <v>0</v>
      </c>
      <c r="N245" s="27">
        <f t="shared" ref="N245:N308" si="63">IFERROR($F245*G245/1000,"")</f>
        <v>1777.1580062500004</v>
      </c>
      <c r="O245" s="27">
        <f t="shared" ref="O245:O308" si="64">IFERROR($F245*H245/1000,"")</f>
        <v>0</v>
      </c>
      <c r="P245" s="27">
        <f t="shared" ref="P245:P308" si="65">IFERROR($F245*I245/1000,"")</f>
        <v>0</v>
      </c>
      <c r="Q245" s="27">
        <f t="shared" ref="Q245:Q308" si="66">IFERROR($F245*J245/1000,"")</f>
        <v>0</v>
      </c>
      <c r="R245" s="27">
        <f t="shared" ref="R245:R308" si="67">IFERROR($F245*K245/1000,"")</f>
        <v>0</v>
      </c>
      <c r="S245" s="27">
        <f t="shared" ref="S245:S308" si="68">IFERROR($F245*L245/1000,"")</f>
        <v>4.6100615602054786E-10</v>
      </c>
      <c r="T245" s="32">
        <f t="shared" ref="T245:T308" si="69">IFERROR($F245*M245/1000,"")</f>
        <v>0</v>
      </c>
      <c r="U245" s="10"/>
    </row>
    <row r="246" spans="1:21" x14ac:dyDescent="0.25">
      <c r="A246" s="10"/>
      <c r="B246" s="4">
        <f>IF(ISBLANK('INPUT | Operations'!$B251),"",COUNT('INPUT | Operations'!$B$12:$B250))</f>
        <v>239</v>
      </c>
      <c r="C246" s="27">
        <f>IF(ISNUMBER($B246),('INPUT | Operations'!$C250+'INPUT | Operations'!$C251)/2,"")</f>
        <v>320400</v>
      </c>
      <c r="D246" s="28">
        <f t="shared" si="62"/>
        <v>97.657920000000004</v>
      </c>
      <c r="E246" s="26">
        <f>IF(ISNUMBER($B246),'INPUT | Operations'!$B251-'INPUT | Operations'!$B250,"")</f>
        <v>1</v>
      </c>
      <c r="F246" s="32">
        <f>IF(ISNUMBER($B246),IF('INPUT | Operations'!$B251&lt;MainEngine_BurnTime,1,IF('INPUT | Operations'!$B250&lt;=MainEngine_BurnTime,(MainEngine_BurnTime-'INPUT | Operations'!$B250)/('INPUT | Operations'!$B251-'INPUT | Operations'!$B250),0))*'INPUT | Operations'!$D250*NumberOfMainEngines*NumberOfOps*$E246,"")</f>
        <v>1397.4</v>
      </c>
      <c r="G246" s="34">
        <f t="shared" si="47"/>
        <v>1271.7604166666667</v>
      </c>
      <c r="H246" s="27">
        <f t="shared" si="48"/>
        <v>0</v>
      </c>
      <c r="I246" s="27">
        <f t="shared" si="49"/>
        <v>0</v>
      </c>
      <c r="J246" s="27">
        <f t="shared" si="50"/>
        <v>0</v>
      </c>
      <c r="K246" s="27">
        <f t="shared" si="51"/>
        <v>0</v>
      </c>
      <c r="L246" s="27">
        <f t="shared" si="52"/>
        <v>3.0996812741250823E-10</v>
      </c>
      <c r="M246" s="32">
        <f t="shared" si="53"/>
        <v>0</v>
      </c>
      <c r="N246" s="27">
        <f t="shared" si="63"/>
        <v>1777.1580062500004</v>
      </c>
      <c r="O246" s="27">
        <f t="shared" si="64"/>
        <v>0</v>
      </c>
      <c r="P246" s="27">
        <f t="shared" si="65"/>
        <v>0</v>
      </c>
      <c r="Q246" s="27">
        <f t="shared" si="66"/>
        <v>0</v>
      </c>
      <c r="R246" s="27">
        <f t="shared" si="67"/>
        <v>0</v>
      </c>
      <c r="S246" s="27">
        <f t="shared" si="68"/>
        <v>4.3314946124623902E-10</v>
      </c>
      <c r="T246" s="32">
        <f t="shared" si="69"/>
        <v>0</v>
      </c>
      <c r="U246" s="10"/>
    </row>
    <row r="247" spans="1:21" x14ac:dyDescent="0.25">
      <c r="A247" s="10"/>
      <c r="B247" s="4">
        <f>IF(ISBLANK('INPUT | Operations'!$B252),"",COUNT('INPUT | Operations'!$B$12:$B251))</f>
        <v>240</v>
      </c>
      <c r="C247" s="27">
        <f>IF(ISNUMBER($B247),('INPUT | Operations'!$C251+'INPUT | Operations'!$C252)/2,"")</f>
        <v>321177.5</v>
      </c>
      <c r="D247" s="28">
        <f t="shared" si="62"/>
        <v>97.894902000000002</v>
      </c>
      <c r="E247" s="26">
        <f>IF(ISNUMBER($B247),'INPUT | Operations'!$B252-'INPUT | Operations'!$B251,"")</f>
        <v>1</v>
      </c>
      <c r="F247" s="32">
        <f>IF(ISNUMBER($B247),IF('INPUT | Operations'!$B252&lt;MainEngine_BurnTime,1,IF('INPUT | Operations'!$B251&lt;=MainEngine_BurnTime,(MainEngine_BurnTime-'INPUT | Operations'!$B251)/('INPUT | Operations'!$B252-'INPUT | Operations'!$B251),0))*'INPUT | Operations'!$D251*NumberOfMainEngines*NumberOfOps*$E247,"")</f>
        <v>1397.4</v>
      </c>
      <c r="G247" s="34">
        <f t="shared" si="47"/>
        <v>1271.7604166666667</v>
      </c>
      <c r="H247" s="27">
        <f t="shared" si="48"/>
        <v>0</v>
      </c>
      <c r="I247" s="27">
        <f t="shared" si="49"/>
        <v>0</v>
      </c>
      <c r="J247" s="27">
        <f t="shared" si="50"/>
        <v>0</v>
      </c>
      <c r="K247" s="27">
        <f t="shared" si="51"/>
        <v>0</v>
      </c>
      <c r="L247" s="27">
        <f t="shared" si="52"/>
        <v>2.9144583022654434E-10</v>
      </c>
      <c r="M247" s="32">
        <f t="shared" si="53"/>
        <v>0</v>
      </c>
      <c r="N247" s="27">
        <f t="shared" si="63"/>
        <v>1777.1580062500004</v>
      </c>
      <c r="O247" s="27">
        <f t="shared" si="64"/>
        <v>0</v>
      </c>
      <c r="P247" s="27">
        <f t="shared" si="65"/>
        <v>0</v>
      </c>
      <c r="Q247" s="27">
        <f t="shared" si="66"/>
        <v>0</v>
      </c>
      <c r="R247" s="27">
        <f t="shared" si="67"/>
        <v>0</v>
      </c>
      <c r="S247" s="27">
        <f t="shared" si="68"/>
        <v>4.0726640315857306E-10</v>
      </c>
      <c r="T247" s="32">
        <f t="shared" si="69"/>
        <v>0</v>
      </c>
      <c r="U247" s="10"/>
    </row>
    <row r="248" spans="1:21" x14ac:dyDescent="0.25">
      <c r="A248" s="10"/>
      <c r="B248" s="4">
        <f>IF(ISBLANK('INPUT | Operations'!$B253),"",COUNT('INPUT | Operations'!$B$12:$B252))</f>
        <v>241</v>
      </c>
      <c r="C248" s="27">
        <f>IF(ISNUMBER($B248),('INPUT | Operations'!$C252+'INPUT | Operations'!$C253)/2,"")</f>
        <v>321945.5</v>
      </c>
      <c r="D248" s="28">
        <f t="shared" si="62"/>
        <v>98.128988399999997</v>
      </c>
      <c r="E248" s="26">
        <f>IF(ISNUMBER($B248),'INPUT | Operations'!$B253-'INPUT | Operations'!$B252,"")</f>
        <v>1</v>
      </c>
      <c r="F248" s="32">
        <f>IF(ISNUMBER($B248),IF('INPUT | Operations'!$B253&lt;MainEngine_BurnTime,1,IF('INPUT | Operations'!$B252&lt;=MainEngine_BurnTime,(MainEngine_BurnTime-'INPUT | Operations'!$B252)/('INPUT | Operations'!$B253-'INPUT | Operations'!$B252),0))*'INPUT | Operations'!$D252*NumberOfMainEngines*NumberOfOps*$E248,"")</f>
        <v>1397.4</v>
      </c>
      <c r="G248" s="34">
        <f t="shared" si="47"/>
        <v>1271.7604166666667</v>
      </c>
      <c r="H248" s="27">
        <f t="shared" si="48"/>
        <v>0</v>
      </c>
      <c r="I248" s="27">
        <f t="shared" si="49"/>
        <v>0</v>
      </c>
      <c r="J248" s="27">
        <f t="shared" si="50"/>
        <v>0</v>
      </c>
      <c r="K248" s="27">
        <f t="shared" si="51"/>
        <v>0</v>
      </c>
      <c r="L248" s="27">
        <f t="shared" si="52"/>
        <v>2.7423672504152898E-10</v>
      </c>
      <c r="M248" s="32">
        <f t="shared" si="53"/>
        <v>0</v>
      </c>
      <c r="N248" s="27">
        <f t="shared" si="63"/>
        <v>1777.1580062500004</v>
      </c>
      <c r="O248" s="27">
        <f t="shared" si="64"/>
        <v>0</v>
      </c>
      <c r="P248" s="27">
        <f t="shared" si="65"/>
        <v>0</v>
      </c>
      <c r="Q248" s="27">
        <f t="shared" si="66"/>
        <v>0</v>
      </c>
      <c r="R248" s="27">
        <f t="shared" si="67"/>
        <v>0</v>
      </c>
      <c r="S248" s="27">
        <f t="shared" si="68"/>
        <v>3.8321839957303264E-10</v>
      </c>
      <c r="T248" s="32">
        <f t="shared" si="69"/>
        <v>0</v>
      </c>
      <c r="U248" s="10"/>
    </row>
    <row r="249" spans="1:21" x14ac:dyDescent="0.25">
      <c r="A249" s="10"/>
      <c r="B249" s="4">
        <f>IF(ISBLANK('INPUT | Operations'!$B254),"",COUNT('INPUT | Operations'!$B$12:$B253))</f>
        <v>242</v>
      </c>
      <c r="C249" s="27">
        <f>IF(ISNUMBER($B249),('INPUT | Operations'!$C253+'INPUT | Operations'!$C254)/2,"")</f>
        <v>322704</v>
      </c>
      <c r="D249" s="28">
        <f t="shared" si="62"/>
        <v>98.360179200000005</v>
      </c>
      <c r="E249" s="26">
        <f>IF(ISNUMBER($B249),'INPUT | Operations'!$B254-'INPUT | Operations'!$B253,"")</f>
        <v>1</v>
      </c>
      <c r="F249" s="32">
        <f>IF(ISNUMBER($B249),IF('INPUT | Operations'!$B254&lt;MainEngine_BurnTime,1,IF('INPUT | Operations'!$B253&lt;=MainEngine_BurnTime,(MainEngine_BurnTime-'INPUT | Operations'!$B253)/('INPUT | Operations'!$B254-'INPUT | Operations'!$B253),0))*'INPUT | Operations'!$D253*NumberOfMainEngines*NumberOfOps*$E249,"")</f>
        <v>1397.4</v>
      </c>
      <c r="G249" s="34">
        <f t="shared" si="47"/>
        <v>1271.7604166666667</v>
      </c>
      <c r="H249" s="27">
        <f t="shared" si="48"/>
        <v>0</v>
      </c>
      <c r="I249" s="27">
        <f t="shared" si="49"/>
        <v>0</v>
      </c>
      <c r="J249" s="27">
        <f t="shared" si="50"/>
        <v>0</v>
      </c>
      <c r="K249" s="27">
        <f t="shared" si="51"/>
        <v>0</v>
      </c>
      <c r="L249" s="27">
        <f t="shared" si="52"/>
        <v>2.5823811493582336E-10</v>
      </c>
      <c r="M249" s="32">
        <f t="shared" si="53"/>
        <v>0</v>
      </c>
      <c r="N249" s="27">
        <f t="shared" si="63"/>
        <v>1777.1580062500004</v>
      </c>
      <c r="O249" s="27">
        <f t="shared" si="64"/>
        <v>0</v>
      </c>
      <c r="P249" s="27">
        <f t="shared" si="65"/>
        <v>0</v>
      </c>
      <c r="Q249" s="27">
        <f t="shared" si="66"/>
        <v>0</v>
      </c>
      <c r="R249" s="27">
        <f t="shared" si="67"/>
        <v>0</v>
      </c>
      <c r="S249" s="27">
        <f t="shared" si="68"/>
        <v>3.6086194181131956E-10</v>
      </c>
      <c r="T249" s="32">
        <f t="shared" si="69"/>
        <v>0</v>
      </c>
      <c r="U249" s="10"/>
    </row>
    <row r="250" spans="1:21" x14ac:dyDescent="0.25">
      <c r="A250" s="10"/>
      <c r="B250" s="4">
        <f>IF(ISBLANK('INPUT | Operations'!$B255),"",COUNT('INPUT | Operations'!$B$12:$B254))</f>
        <v>243</v>
      </c>
      <c r="C250" s="27">
        <f>IF(ISNUMBER($B250),('INPUT | Operations'!$C254+'INPUT | Operations'!$C255)/2,"")</f>
        <v>323637</v>
      </c>
      <c r="D250" s="28">
        <f t="shared" si="62"/>
        <v>98.644557599999999</v>
      </c>
      <c r="E250" s="26">
        <f>IF(ISNUMBER($B250),'INPUT | Operations'!$B255-'INPUT | Operations'!$B254,"")</f>
        <v>1</v>
      </c>
      <c r="F250" s="32">
        <f>IF(ISNUMBER($B250),IF('INPUT | Operations'!$B255&lt;MainEngine_BurnTime,1,IF('INPUT | Operations'!$B254&lt;=MainEngine_BurnTime,(MainEngine_BurnTime-'INPUT | Operations'!$B254)/('INPUT | Operations'!$B255-'INPUT | Operations'!$B254),0))*'INPUT | Operations'!$D254*NumberOfMainEngines*NumberOfOps*$E250,"")</f>
        <v>1397.4</v>
      </c>
      <c r="G250" s="34">
        <f t="shared" si="47"/>
        <v>1271.7604166666667</v>
      </c>
      <c r="H250" s="27">
        <f t="shared" si="48"/>
        <v>0</v>
      </c>
      <c r="I250" s="27">
        <f t="shared" si="49"/>
        <v>0</v>
      </c>
      <c r="J250" s="27">
        <f t="shared" si="50"/>
        <v>0</v>
      </c>
      <c r="K250" s="27">
        <f t="shared" si="51"/>
        <v>0</v>
      </c>
      <c r="L250" s="27">
        <f t="shared" si="52"/>
        <v>2.3983320471931673E-10</v>
      </c>
      <c r="M250" s="32">
        <f t="shared" si="53"/>
        <v>0</v>
      </c>
      <c r="N250" s="27">
        <f t="shared" si="63"/>
        <v>1777.1580062500004</v>
      </c>
      <c r="O250" s="27">
        <f t="shared" si="64"/>
        <v>0</v>
      </c>
      <c r="P250" s="27">
        <f t="shared" si="65"/>
        <v>0</v>
      </c>
      <c r="Q250" s="27">
        <f t="shared" si="66"/>
        <v>0</v>
      </c>
      <c r="R250" s="27">
        <f t="shared" si="67"/>
        <v>0</v>
      </c>
      <c r="S250" s="27">
        <f t="shared" si="68"/>
        <v>3.3514292027477324E-10</v>
      </c>
      <c r="T250" s="32">
        <f t="shared" si="69"/>
        <v>0</v>
      </c>
      <c r="U250" s="10"/>
    </row>
    <row r="251" spans="1:21" x14ac:dyDescent="0.25">
      <c r="A251" s="10"/>
      <c r="B251" s="4">
        <f>IF(ISBLANK('INPUT | Operations'!$B256),"",COUNT('INPUT | Operations'!$B$12:$B255))</f>
        <v>244</v>
      </c>
      <c r="C251" s="27">
        <f>IF(ISNUMBER($B251),('INPUT | Operations'!$C255+'INPUT | Operations'!$C256)/2,"")</f>
        <v>324740</v>
      </c>
      <c r="D251" s="28">
        <f t="shared" si="62"/>
        <v>98.98075200000001</v>
      </c>
      <c r="E251" s="26">
        <f>IF(ISNUMBER($B251),'INPUT | Operations'!$B256-'INPUT | Operations'!$B255,"")</f>
        <v>1</v>
      </c>
      <c r="F251" s="32">
        <f>IF(ISNUMBER($B251),IF('INPUT | Operations'!$B256&lt;MainEngine_BurnTime,1,IF('INPUT | Operations'!$B255&lt;=MainEngine_BurnTime,(MainEngine_BurnTime-'INPUT | Operations'!$B255)/('INPUT | Operations'!$B256-'INPUT | Operations'!$B255),0))*'INPUT | Operations'!$D255*NumberOfMainEngines*NumberOfOps*$E251,"")</f>
        <v>1397.4</v>
      </c>
      <c r="G251" s="34">
        <f t="shared" si="47"/>
        <v>1271.7604166666667</v>
      </c>
      <c r="H251" s="27">
        <f t="shared" si="48"/>
        <v>0</v>
      </c>
      <c r="I251" s="27">
        <f t="shared" si="49"/>
        <v>0</v>
      </c>
      <c r="J251" s="27">
        <f t="shared" si="50"/>
        <v>0</v>
      </c>
      <c r="K251" s="27">
        <f t="shared" si="51"/>
        <v>0</v>
      </c>
      <c r="L251" s="27">
        <f t="shared" si="52"/>
        <v>2.1975936612693005E-10</v>
      </c>
      <c r="M251" s="32">
        <f t="shared" si="53"/>
        <v>0</v>
      </c>
      <c r="N251" s="27">
        <f t="shared" si="63"/>
        <v>1777.1580062500004</v>
      </c>
      <c r="O251" s="27">
        <f t="shared" si="64"/>
        <v>0</v>
      </c>
      <c r="P251" s="27">
        <f t="shared" si="65"/>
        <v>0</v>
      </c>
      <c r="Q251" s="27">
        <f t="shared" si="66"/>
        <v>0</v>
      </c>
      <c r="R251" s="27">
        <f t="shared" si="67"/>
        <v>0</v>
      </c>
      <c r="S251" s="27">
        <f t="shared" si="68"/>
        <v>3.0709173822577205E-10</v>
      </c>
      <c r="T251" s="32">
        <f t="shared" si="69"/>
        <v>0</v>
      </c>
      <c r="U251" s="10"/>
    </row>
    <row r="252" spans="1:21" x14ac:dyDescent="0.25">
      <c r="A252" s="10"/>
      <c r="B252" s="4">
        <f>IF(ISBLANK('INPUT | Operations'!$B257),"",COUNT('INPUT | Operations'!$B$12:$B256))</f>
        <v>245</v>
      </c>
      <c r="C252" s="27">
        <f>IF(ISNUMBER($B252),('INPUT | Operations'!$C256+'INPUT | Operations'!$C257)/2,"")</f>
        <v>325645.5</v>
      </c>
      <c r="D252" s="28">
        <f t="shared" si="62"/>
        <v>99.256748400000006</v>
      </c>
      <c r="E252" s="26">
        <f>IF(ISNUMBER($B252),'INPUT | Operations'!$B257-'INPUT | Operations'!$B256,"")</f>
        <v>1</v>
      </c>
      <c r="F252" s="32">
        <f>IF(ISNUMBER($B252),IF('INPUT | Operations'!$B257&lt;MainEngine_BurnTime,1,IF('INPUT | Operations'!$B256&lt;=MainEngine_BurnTime,(MainEngine_BurnTime-'INPUT | Operations'!$B256)/('INPUT | Operations'!$B257-'INPUT | Operations'!$B256),0))*'INPUT | Operations'!$D256*NumberOfMainEngines*NumberOfOps*$E252,"")</f>
        <v>1397.4</v>
      </c>
      <c r="G252" s="34">
        <f t="shared" si="47"/>
        <v>1271.7604166666667</v>
      </c>
      <c r="H252" s="27">
        <f t="shared" si="48"/>
        <v>0</v>
      </c>
      <c r="I252" s="27">
        <f t="shared" si="49"/>
        <v>0</v>
      </c>
      <c r="J252" s="27">
        <f t="shared" si="50"/>
        <v>0</v>
      </c>
      <c r="K252" s="27">
        <f t="shared" si="51"/>
        <v>0</v>
      </c>
      <c r="L252" s="27">
        <f t="shared" si="52"/>
        <v>2.0454215545738663E-10</v>
      </c>
      <c r="M252" s="32">
        <f t="shared" si="53"/>
        <v>0</v>
      </c>
      <c r="N252" s="27">
        <f t="shared" si="63"/>
        <v>1777.1580062500004</v>
      </c>
      <c r="O252" s="27">
        <f t="shared" si="64"/>
        <v>0</v>
      </c>
      <c r="P252" s="27">
        <f t="shared" si="65"/>
        <v>0</v>
      </c>
      <c r="Q252" s="27">
        <f t="shared" si="66"/>
        <v>0</v>
      </c>
      <c r="R252" s="27">
        <f t="shared" si="67"/>
        <v>0</v>
      </c>
      <c r="S252" s="27">
        <f t="shared" si="68"/>
        <v>2.8582720803615211E-10</v>
      </c>
      <c r="T252" s="32">
        <f t="shared" si="69"/>
        <v>0</v>
      </c>
      <c r="U252" s="10"/>
    </row>
    <row r="253" spans="1:21" x14ac:dyDescent="0.25">
      <c r="A253" s="10"/>
      <c r="B253" s="4">
        <f>IF(ISBLANK('INPUT | Operations'!$B258),"",COUNT('INPUT | Operations'!$B$12:$B257))</f>
        <v>246</v>
      </c>
      <c r="C253" s="27">
        <f>IF(ISNUMBER($B253),('INPUT | Operations'!$C257+'INPUT | Operations'!$C258)/2,"")</f>
        <v>326358</v>
      </c>
      <c r="D253" s="28">
        <f t="shared" si="62"/>
        <v>99.473918400000017</v>
      </c>
      <c r="E253" s="26">
        <f>IF(ISNUMBER($B253),'INPUT | Operations'!$B258-'INPUT | Operations'!$B257,"")</f>
        <v>1</v>
      </c>
      <c r="F253" s="32">
        <f>IF(ISNUMBER($B253),IF('INPUT | Operations'!$B258&lt;MainEngine_BurnTime,1,IF('INPUT | Operations'!$B257&lt;=MainEngine_BurnTime,(MainEngine_BurnTime-'INPUT | Operations'!$B257)/('INPUT | Operations'!$B258-'INPUT | Operations'!$B257),0))*'INPUT | Operations'!$D257*NumberOfMainEngines*NumberOfOps*$E253,"")</f>
        <v>1397.4</v>
      </c>
      <c r="G253" s="34">
        <f t="shared" si="47"/>
        <v>1271.7604166666667</v>
      </c>
      <c r="H253" s="27">
        <f t="shared" si="48"/>
        <v>0</v>
      </c>
      <c r="I253" s="27">
        <f t="shared" si="49"/>
        <v>0</v>
      </c>
      <c r="J253" s="27">
        <f t="shared" si="50"/>
        <v>0</v>
      </c>
      <c r="K253" s="27">
        <f t="shared" si="51"/>
        <v>0</v>
      </c>
      <c r="L253" s="27">
        <f t="shared" si="52"/>
        <v>1.9331285626554909E-10</v>
      </c>
      <c r="M253" s="32">
        <f t="shared" si="53"/>
        <v>0</v>
      </c>
      <c r="N253" s="27">
        <f t="shared" si="63"/>
        <v>1777.1580062500004</v>
      </c>
      <c r="O253" s="27">
        <f t="shared" si="64"/>
        <v>0</v>
      </c>
      <c r="P253" s="27">
        <f t="shared" si="65"/>
        <v>0</v>
      </c>
      <c r="Q253" s="27">
        <f t="shared" si="66"/>
        <v>0</v>
      </c>
      <c r="R253" s="27">
        <f t="shared" si="67"/>
        <v>0</v>
      </c>
      <c r="S253" s="27">
        <f t="shared" si="68"/>
        <v>2.7013538534547832E-10</v>
      </c>
      <c r="T253" s="32">
        <f t="shared" si="69"/>
        <v>0</v>
      </c>
      <c r="U253" s="10"/>
    </row>
    <row r="254" spans="1:21" x14ac:dyDescent="0.25">
      <c r="A254" s="10"/>
      <c r="B254" s="4">
        <f>IF(ISBLANK('INPUT | Operations'!$B259),"",COUNT('INPUT | Operations'!$B$12:$B258))</f>
        <v>247</v>
      </c>
      <c r="C254" s="27">
        <f>IF(ISNUMBER($B254),('INPUT | Operations'!$C258+'INPUT | Operations'!$C259)/2,"")</f>
        <v>327061</v>
      </c>
      <c r="D254" s="28">
        <f t="shared" si="62"/>
        <v>99.68819280000001</v>
      </c>
      <c r="E254" s="26">
        <f>IF(ISNUMBER($B254),'INPUT | Operations'!$B259-'INPUT | Operations'!$B258,"")</f>
        <v>1</v>
      </c>
      <c r="F254" s="32">
        <f>IF(ISNUMBER($B254),IF('INPUT | Operations'!$B259&lt;MainEngine_BurnTime,1,IF('INPUT | Operations'!$B258&lt;=MainEngine_BurnTime,(MainEngine_BurnTime-'INPUT | Operations'!$B258)/('INPUT | Operations'!$B259-'INPUT | Operations'!$B258),0))*'INPUT | Operations'!$D258*NumberOfMainEngines*NumberOfOps*$E254,"")</f>
        <v>1397.4</v>
      </c>
      <c r="G254" s="34">
        <f t="shared" si="47"/>
        <v>1271.7604166666667</v>
      </c>
      <c r="H254" s="27">
        <f t="shared" si="48"/>
        <v>0</v>
      </c>
      <c r="I254" s="27">
        <f t="shared" si="49"/>
        <v>0</v>
      </c>
      <c r="J254" s="27">
        <f t="shared" si="50"/>
        <v>0</v>
      </c>
      <c r="K254" s="27">
        <f t="shared" si="51"/>
        <v>0</v>
      </c>
      <c r="L254" s="27">
        <f t="shared" si="52"/>
        <v>1.8283764063533488E-10</v>
      </c>
      <c r="M254" s="32">
        <f t="shared" si="53"/>
        <v>0</v>
      </c>
      <c r="N254" s="27">
        <f t="shared" si="63"/>
        <v>1777.1580062500004</v>
      </c>
      <c r="O254" s="27">
        <f t="shared" si="64"/>
        <v>0</v>
      </c>
      <c r="P254" s="27">
        <f t="shared" si="65"/>
        <v>0</v>
      </c>
      <c r="Q254" s="27">
        <f t="shared" si="66"/>
        <v>0</v>
      </c>
      <c r="R254" s="27">
        <f t="shared" si="67"/>
        <v>0</v>
      </c>
      <c r="S254" s="27">
        <f t="shared" si="68"/>
        <v>2.5549731902381697E-10</v>
      </c>
      <c r="T254" s="32">
        <f t="shared" si="69"/>
        <v>0</v>
      </c>
      <c r="U254" s="10"/>
    </row>
    <row r="255" spans="1:21" x14ac:dyDescent="0.25">
      <c r="A255" s="10"/>
      <c r="B255" s="4">
        <f>IF(ISBLANK('INPUT | Operations'!$B260),"",COUNT('INPUT | Operations'!$B$12:$B259))</f>
        <v>248</v>
      </c>
      <c r="C255" s="27">
        <f>IF(ISNUMBER($B255),('INPUT | Operations'!$C259+'INPUT | Operations'!$C260)/2,"")</f>
        <v>327755</v>
      </c>
      <c r="D255" s="28">
        <f t="shared" si="62"/>
        <v>99.899724000000006</v>
      </c>
      <c r="E255" s="26">
        <f>IF(ISNUMBER($B255),'INPUT | Operations'!$B260-'INPUT | Operations'!$B259,"")</f>
        <v>1</v>
      </c>
      <c r="F255" s="32">
        <f>IF(ISNUMBER($B255),IF('INPUT | Operations'!$B260&lt;MainEngine_BurnTime,1,IF('INPUT | Operations'!$B259&lt;=MainEngine_BurnTime,(MainEngine_BurnTime-'INPUT | Operations'!$B259)/('INPUT | Operations'!$B260-'INPUT | Operations'!$B259),0))*'INPUT | Operations'!$D259*NumberOfMainEngines*NumberOfOps*$E255,"")</f>
        <v>1397.4</v>
      </c>
      <c r="G255" s="34">
        <f t="shared" si="47"/>
        <v>1271.7604166666667</v>
      </c>
      <c r="H255" s="27">
        <f t="shared" si="48"/>
        <v>0</v>
      </c>
      <c r="I255" s="27">
        <f t="shared" si="49"/>
        <v>0</v>
      </c>
      <c r="J255" s="27">
        <f t="shared" si="50"/>
        <v>0</v>
      </c>
      <c r="K255" s="27">
        <f t="shared" si="51"/>
        <v>0</v>
      </c>
      <c r="L255" s="27">
        <f t="shared" si="52"/>
        <v>1.7305343807278351E-10</v>
      </c>
      <c r="M255" s="32">
        <f t="shared" si="53"/>
        <v>0</v>
      </c>
      <c r="N255" s="27">
        <f t="shared" si="63"/>
        <v>1777.1580062500004</v>
      </c>
      <c r="O255" s="27">
        <f t="shared" si="64"/>
        <v>0</v>
      </c>
      <c r="P255" s="27">
        <f t="shared" si="65"/>
        <v>0</v>
      </c>
      <c r="Q255" s="27">
        <f t="shared" si="66"/>
        <v>0</v>
      </c>
      <c r="R255" s="27">
        <f t="shared" si="67"/>
        <v>0</v>
      </c>
      <c r="S255" s="27">
        <f t="shared" si="68"/>
        <v>2.4182487436290772E-10</v>
      </c>
      <c r="T255" s="32">
        <f t="shared" si="69"/>
        <v>0</v>
      </c>
      <c r="U255" s="10"/>
    </row>
    <row r="256" spans="1:21" x14ac:dyDescent="0.25">
      <c r="A256" s="10"/>
      <c r="B256" s="4">
        <f>IF(ISBLANK('INPUT | Operations'!$B261),"",COUNT('INPUT | Operations'!$B$12:$B260))</f>
        <v>249</v>
      </c>
      <c r="C256" s="27">
        <f>IF(ISNUMBER($B256),('INPUT | Operations'!$C260+'INPUT | Operations'!$C261)/2,"")</f>
        <v>328440</v>
      </c>
      <c r="D256" s="28">
        <f t="shared" si="62"/>
        <v>100.108512</v>
      </c>
      <c r="E256" s="26">
        <f>IF(ISNUMBER($B256),'INPUT | Operations'!$B261-'INPUT | Operations'!$B260,"")</f>
        <v>1</v>
      </c>
      <c r="F256" s="32">
        <f>IF(ISNUMBER($B256),IF('INPUT | Operations'!$B261&lt;MainEngine_BurnTime,1,IF('INPUT | Operations'!$B260&lt;=MainEngine_BurnTime,(MainEngine_BurnTime-'INPUT | Operations'!$B260)/('INPUT | Operations'!$B261-'INPUT | Operations'!$B260),0))*'INPUT | Operations'!$D260*NumberOfMainEngines*NumberOfOps*$E256,"")</f>
        <v>1397.4</v>
      </c>
      <c r="G256" s="34">
        <f t="shared" si="47"/>
        <v>1271.7604166666667</v>
      </c>
      <c r="H256" s="27">
        <f t="shared" si="48"/>
        <v>0</v>
      </c>
      <c r="I256" s="27">
        <f t="shared" si="49"/>
        <v>0</v>
      </c>
      <c r="J256" s="27">
        <f t="shared" si="50"/>
        <v>0</v>
      </c>
      <c r="K256" s="27">
        <f t="shared" si="51"/>
        <v>0</v>
      </c>
      <c r="L256" s="27">
        <f t="shared" si="52"/>
        <v>1.6390968212862177E-10</v>
      </c>
      <c r="M256" s="32">
        <f t="shared" si="53"/>
        <v>0</v>
      </c>
      <c r="N256" s="27">
        <f t="shared" si="63"/>
        <v>1777.1580062500004</v>
      </c>
      <c r="O256" s="27">
        <f t="shared" si="64"/>
        <v>0</v>
      </c>
      <c r="P256" s="27">
        <f t="shared" si="65"/>
        <v>0</v>
      </c>
      <c r="Q256" s="27">
        <f t="shared" si="66"/>
        <v>0</v>
      </c>
      <c r="R256" s="27">
        <f t="shared" si="67"/>
        <v>0</v>
      </c>
      <c r="S256" s="27">
        <f t="shared" si="68"/>
        <v>2.2904738980653608E-10</v>
      </c>
      <c r="T256" s="32">
        <f t="shared" si="69"/>
        <v>0</v>
      </c>
      <c r="U256" s="10"/>
    </row>
    <row r="257" spans="1:21" x14ac:dyDescent="0.25">
      <c r="A257" s="10"/>
      <c r="B257" s="4">
        <f>IF(ISBLANK('INPUT | Operations'!$B262),"",COUNT('INPUT | Operations'!$B$12:$B261))</f>
        <v>250</v>
      </c>
      <c r="C257" s="27">
        <f>IF(ISNUMBER($B257),('INPUT | Operations'!$C261+'INPUT | Operations'!$C262)/2,"")</f>
        <v>329116</v>
      </c>
      <c r="D257" s="28">
        <f t="shared" si="62"/>
        <v>100.31455680000001</v>
      </c>
      <c r="E257" s="26">
        <f>IF(ISNUMBER($B257),'INPUT | Operations'!$B262-'INPUT | Operations'!$B261,"")</f>
        <v>1</v>
      </c>
      <c r="F257" s="32">
        <f>IF(ISNUMBER($B257),IF('INPUT | Operations'!$B262&lt;MainEngine_BurnTime,1,IF('INPUT | Operations'!$B261&lt;=MainEngine_BurnTime,(MainEngine_BurnTime-'INPUT | Operations'!$B261)/('INPUT | Operations'!$B262-'INPUT | Operations'!$B261),0))*'INPUT | Operations'!$D261*NumberOfMainEngines*NumberOfOps*$E257,"")</f>
        <v>1397.4</v>
      </c>
      <c r="G257" s="34">
        <f t="shared" si="47"/>
        <v>1271.7604166666667</v>
      </c>
      <c r="H257" s="27">
        <f t="shared" si="48"/>
        <v>0</v>
      </c>
      <c r="I257" s="27">
        <f t="shared" si="49"/>
        <v>0</v>
      </c>
      <c r="J257" s="27">
        <f t="shared" si="50"/>
        <v>0</v>
      </c>
      <c r="K257" s="27">
        <f t="shared" si="51"/>
        <v>0</v>
      </c>
      <c r="L257" s="27">
        <f t="shared" si="52"/>
        <v>1.5535982985790168E-10</v>
      </c>
      <c r="M257" s="32">
        <f t="shared" si="53"/>
        <v>0</v>
      </c>
      <c r="N257" s="27">
        <f t="shared" si="63"/>
        <v>1777.1580062500004</v>
      </c>
      <c r="O257" s="27">
        <f t="shared" si="64"/>
        <v>0</v>
      </c>
      <c r="P257" s="27">
        <f t="shared" si="65"/>
        <v>0</v>
      </c>
      <c r="Q257" s="27">
        <f t="shared" si="66"/>
        <v>0</v>
      </c>
      <c r="R257" s="27">
        <f t="shared" si="67"/>
        <v>0</v>
      </c>
      <c r="S257" s="27">
        <f t="shared" si="68"/>
        <v>2.1709982624343183E-10</v>
      </c>
      <c r="T257" s="32">
        <f t="shared" si="69"/>
        <v>0</v>
      </c>
      <c r="U257" s="10"/>
    </row>
    <row r="258" spans="1:21" x14ac:dyDescent="0.25">
      <c r="A258" s="10"/>
      <c r="B258" s="4">
        <f>IF(ISBLANK('INPUT | Operations'!$B263),"",COUNT('INPUT | Operations'!$B$12:$B262))</f>
        <v>251</v>
      </c>
      <c r="C258" s="27">
        <f>IF(ISNUMBER($B258),('INPUT | Operations'!$C262+'INPUT | Operations'!$C263)/2,"")</f>
        <v>329783</v>
      </c>
      <c r="D258" s="28">
        <f t="shared" si="62"/>
        <v>100.51785840000001</v>
      </c>
      <c r="E258" s="26">
        <f>IF(ISNUMBER($B258),'INPUT | Operations'!$B263-'INPUT | Operations'!$B262,"")</f>
        <v>1</v>
      </c>
      <c r="F258" s="32">
        <f>IF(ISNUMBER($B258),IF('INPUT | Operations'!$B263&lt;MainEngine_BurnTime,1,IF('INPUT | Operations'!$B262&lt;=MainEngine_BurnTime,(MainEngine_BurnTime-'INPUT | Operations'!$B262)/('INPUT | Operations'!$B263-'INPUT | Operations'!$B262),0))*'INPUT | Operations'!$D262*NumberOfMainEngines*NumberOfOps*$E258,"")</f>
        <v>1397.4</v>
      </c>
      <c r="G258" s="34">
        <f t="shared" si="47"/>
        <v>1271.7604166666667</v>
      </c>
      <c r="H258" s="27">
        <f t="shared" si="48"/>
        <v>0</v>
      </c>
      <c r="I258" s="27">
        <f t="shared" si="49"/>
        <v>0</v>
      </c>
      <c r="J258" s="27">
        <f t="shared" si="50"/>
        <v>0</v>
      </c>
      <c r="K258" s="27">
        <f t="shared" si="51"/>
        <v>0</v>
      </c>
      <c r="L258" s="27">
        <f t="shared" si="52"/>
        <v>1.4736101986558932E-10</v>
      </c>
      <c r="M258" s="32">
        <f t="shared" si="53"/>
        <v>0</v>
      </c>
      <c r="N258" s="27">
        <f t="shared" si="63"/>
        <v>1777.1580062500004</v>
      </c>
      <c r="O258" s="27">
        <f t="shared" si="64"/>
        <v>0</v>
      </c>
      <c r="P258" s="27">
        <f t="shared" si="65"/>
        <v>0</v>
      </c>
      <c r="Q258" s="27">
        <f t="shared" si="66"/>
        <v>0</v>
      </c>
      <c r="R258" s="27">
        <f t="shared" si="67"/>
        <v>0</v>
      </c>
      <c r="S258" s="27">
        <f t="shared" si="68"/>
        <v>2.0592228916017455E-10</v>
      </c>
      <c r="T258" s="32">
        <f t="shared" si="69"/>
        <v>0</v>
      </c>
      <c r="U258" s="10"/>
    </row>
    <row r="259" spans="1:21" x14ac:dyDescent="0.25">
      <c r="A259" s="10"/>
      <c r="B259" s="4">
        <f>IF(ISBLANK('INPUT | Operations'!$B264),"",COUNT('INPUT | Operations'!$B$12:$B263))</f>
        <v>252</v>
      </c>
      <c r="C259" s="27">
        <f>IF(ISNUMBER($B259),('INPUT | Operations'!$C263+'INPUT | Operations'!$C264)/2,"")</f>
        <v>330440.5</v>
      </c>
      <c r="D259" s="28">
        <f t="shared" si="62"/>
        <v>100.7182644</v>
      </c>
      <c r="E259" s="26">
        <f>IF(ISNUMBER($B259),'INPUT | Operations'!$B264-'INPUT | Operations'!$B263,"")</f>
        <v>1</v>
      </c>
      <c r="F259" s="32">
        <f>IF(ISNUMBER($B259),IF('INPUT | Operations'!$B264&lt;MainEngine_BurnTime,1,IF('INPUT | Operations'!$B263&lt;=MainEngine_BurnTime,(MainEngine_BurnTime-'INPUT | Operations'!$B263)/('INPUT | Operations'!$B264-'INPUT | Operations'!$B263),0))*'INPUT | Operations'!$D263*NumberOfMainEngines*NumberOfOps*$E259,"")</f>
        <v>1397.4</v>
      </c>
      <c r="G259" s="34">
        <f t="shared" si="47"/>
        <v>1271.7604166666667</v>
      </c>
      <c r="H259" s="27">
        <f t="shared" si="48"/>
        <v>0</v>
      </c>
      <c r="I259" s="27">
        <f t="shared" si="49"/>
        <v>0</v>
      </c>
      <c r="J259" s="27">
        <f t="shared" si="50"/>
        <v>0</v>
      </c>
      <c r="K259" s="27">
        <f t="shared" si="51"/>
        <v>0</v>
      </c>
      <c r="L259" s="27">
        <f t="shared" si="52"/>
        <v>1.3987930356716932E-10</v>
      </c>
      <c r="M259" s="32">
        <f t="shared" si="53"/>
        <v>0</v>
      </c>
      <c r="N259" s="27">
        <f t="shared" si="63"/>
        <v>1777.1580062500004</v>
      </c>
      <c r="O259" s="27">
        <f t="shared" si="64"/>
        <v>0</v>
      </c>
      <c r="P259" s="27">
        <f t="shared" si="65"/>
        <v>0</v>
      </c>
      <c r="Q259" s="27">
        <f t="shared" si="66"/>
        <v>0</v>
      </c>
      <c r="R259" s="27">
        <f t="shared" si="67"/>
        <v>0</v>
      </c>
      <c r="S259" s="27">
        <f t="shared" si="68"/>
        <v>1.9546733880476241E-10</v>
      </c>
      <c r="T259" s="32">
        <f t="shared" si="69"/>
        <v>0</v>
      </c>
      <c r="U259" s="10"/>
    </row>
    <row r="260" spans="1:21" x14ac:dyDescent="0.25">
      <c r="A260" s="10"/>
      <c r="B260" s="4">
        <f>IF(ISBLANK('INPUT | Operations'!$B265),"",COUNT('INPUT | Operations'!$B$12:$B264))</f>
        <v>253</v>
      </c>
      <c r="C260" s="27">
        <f>IF(ISNUMBER($B260),('INPUT | Operations'!$C264+'INPUT | Operations'!$C265)/2,"")</f>
        <v>331089.5</v>
      </c>
      <c r="D260" s="28">
        <f t="shared" si="62"/>
        <v>100.91607960000002</v>
      </c>
      <c r="E260" s="26">
        <f>IF(ISNUMBER($B260),'INPUT | Operations'!$B265-'INPUT | Operations'!$B264,"")</f>
        <v>1</v>
      </c>
      <c r="F260" s="32">
        <f>IF(ISNUMBER($B260),IF('INPUT | Operations'!$B265&lt;MainEngine_BurnTime,1,IF('INPUT | Operations'!$B264&lt;=MainEngine_BurnTime,(MainEngine_BurnTime-'INPUT | Operations'!$B264)/('INPUT | Operations'!$B265-'INPUT | Operations'!$B264),0))*'INPUT | Operations'!$D264*NumberOfMainEngines*NumberOfOps*$E260,"")</f>
        <v>1397.4</v>
      </c>
      <c r="G260" s="34">
        <f t="shared" si="47"/>
        <v>1271.7604166666667</v>
      </c>
      <c r="H260" s="27">
        <f t="shared" si="48"/>
        <v>0</v>
      </c>
      <c r="I260" s="27">
        <f t="shared" si="49"/>
        <v>0</v>
      </c>
      <c r="J260" s="27">
        <f t="shared" si="50"/>
        <v>0</v>
      </c>
      <c r="K260" s="27">
        <f t="shared" si="51"/>
        <v>0</v>
      </c>
      <c r="L260" s="27">
        <f t="shared" si="52"/>
        <v>1.3286691410242294E-10</v>
      </c>
      <c r="M260" s="32">
        <f t="shared" si="53"/>
        <v>0</v>
      </c>
      <c r="N260" s="27">
        <f t="shared" si="63"/>
        <v>1777.1580062500004</v>
      </c>
      <c r="O260" s="27">
        <f t="shared" si="64"/>
        <v>0</v>
      </c>
      <c r="P260" s="27">
        <f t="shared" si="65"/>
        <v>0</v>
      </c>
      <c r="Q260" s="27">
        <f t="shared" si="66"/>
        <v>0</v>
      </c>
      <c r="R260" s="27">
        <f t="shared" si="67"/>
        <v>0</v>
      </c>
      <c r="S260" s="27">
        <f t="shared" si="68"/>
        <v>1.8566822576672583E-10</v>
      </c>
      <c r="T260" s="32">
        <f t="shared" si="69"/>
        <v>0</v>
      </c>
      <c r="U260" s="10"/>
    </row>
    <row r="261" spans="1:21" x14ac:dyDescent="0.25">
      <c r="A261" s="10"/>
      <c r="B261" s="4">
        <f>IF(ISBLANK('INPUT | Operations'!$B266),"",COUNT('INPUT | Operations'!$B$12:$B265))</f>
        <v>254</v>
      </c>
      <c r="C261" s="27">
        <f>IF(ISNUMBER($B261),('INPUT | Operations'!$C265+'INPUT | Operations'!$C266)/2,"")</f>
        <v>331729.5</v>
      </c>
      <c r="D261" s="28">
        <f t="shared" si="62"/>
        <v>101.11115160000001</v>
      </c>
      <c r="E261" s="26">
        <f>IF(ISNUMBER($B261),'INPUT | Operations'!$B266-'INPUT | Operations'!$B265,"")</f>
        <v>1</v>
      </c>
      <c r="F261" s="32">
        <f>IF(ISNUMBER($B261),IF('INPUT | Operations'!$B266&lt;MainEngine_BurnTime,1,IF('INPUT | Operations'!$B265&lt;=MainEngine_BurnTime,(MainEngine_BurnTime-'INPUT | Operations'!$B265)/('INPUT | Operations'!$B266-'INPUT | Operations'!$B265),0))*'INPUT | Operations'!$D265*NumberOfMainEngines*NumberOfOps*$E261,"")</f>
        <v>1397.4</v>
      </c>
      <c r="G261" s="34">
        <f t="shared" si="47"/>
        <v>1271.7604166666667</v>
      </c>
      <c r="H261" s="27">
        <f t="shared" si="48"/>
        <v>0</v>
      </c>
      <c r="I261" s="27">
        <f t="shared" si="49"/>
        <v>0</v>
      </c>
      <c r="J261" s="27">
        <f t="shared" si="50"/>
        <v>0</v>
      </c>
      <c r="K261" s="27">
        <f t="shared" si="51"/>
        <v>0</v>
      </c>
      <c r="L261" s="27">
        <f t="shared" si="52"/>
        <v>1.2629611406625408E-10</v>
      </c>
      <c r="M261" s="32">
        <f t="shared" si="53"/>
        <v>0</v>
      </c>
      <c r="N261" s="27">
        <f t="shared" si="63"/>
        <v>1777.1580062500004</v>
      </c>
      <c r="O261" s="27">
        <f t="shared" si="64"/>
        <v>0</v>
      </c>
      <c r="P261" s="27">
        <f t="shared" si="65"/>
        <v>0</v>
      </c>
      <c r="Q261" s="27">
        <f t="shared" si="66"/>
        <v>0</v>
      </c>
      <c r="R261" s="27">
        <f t="shared" si="67"/>
        <v>0</v>
      </c>
      <c r="S261" s="27">
        <f t="shared" si="68"/>
        <v>1.7648618979618346E-10</v>
      </c>
      <c r="T261" s="32">
        <f t="shared" si="69"/>
        <v>0</v>
      </c>
      <c r="U261" s="10"/>
    </row>
    <row r="262" spans="1:21" x14ac:dyDescent="0.25">
      <c r="A262" s="10"/>
      <c r="B262" s="4">
        <f>IF(ISBLANK('INPUT | Operations'!$B267),"",COUNT('INPUT | Operations'!$B$12:$B266))</f>
        <v>255</v>
      </c>
      <c r="C262" s="27">
        <f>IF(ISNUMBER($B262),('INPUT | Operations'!$C266+'INPUT | Operations'!$C267)/2,"")</f>
        <v>332360.5</v>
      </c>
      <c r="D262" s="28">
        <f t="shared" si="62"/>
        <v>101.3034804</v>
      </c>
      <c r="E262" s="26">
        <f>IF(ISNUMBER($B262),'INPUT | Operations'!$B267-'INPUT | Operations'!$B266,"")</f>
        <v>1</v>
      </c>
      <c r="F262" s="32">
        <f>IF(ISNUMBER($B262),IF('INPUT | Operations'!$B267&lt;MainEngine_BurnTime,1,IF('INPUT | Operations'!$B266&lt;=MainEngine_BurnTime,(MainEngine_BurnTime-'INPUT | Operations'!$B266)/('INPUT | Operations'!$B267-'INPUT | Operations'!$B266),0))*'INPUT | Operations'!$D266*NumberOfMainEngines*NumberOfOps*$E262,"")</f>
        <v>1397.4</v>
      </c>
      <c r="G262" s="34">
        <f t="shared" si="47"/>
        <v>1271.7604166666667</v>
      </c>
      <c r="H262" s="27">
        <f t="shared" si="48"/>
        <v>0</v>
      </c>
      <c r="I262" s="27">
        <f t="shared" si="49"/>
        <v>0</v>
      </c>
      <c r="J262" s="27">
        <f t="shared" si="50"/>
        <v>0</v>
      </c>
      <c r="K262" s="27">
        <f t="shared" si="51"/>
        <v>0</v>
      </c>
      <c r="L262" s="27">
        <f t="shared" si="52"/>
        <v>1.2013592059217848E-10</v>
      </c>
      <c r="M262" s="32">
        <f t="shared" si="53"/>
        <v>0</v>
      </c>
      <c r="N262" s="27">
        <f t="shared" si="63"/>
        <v>1777.1580062500004</v>
      </c>
      <c r="O262" s="27">
        <f t="shared" si="64"/>
        <v>0</v>
      </c>
      <c r="P262" s="27">
        <f t="shared" si="65"/>
        <v>0</v>
      </c>
      <c r="Q262" s="27">
        <f t="shared" si="66"/>
        <v>0</v>
      </c>
      <c r="R262" s="27">
        <f t="shared" si="67"/>
        <v>0</v>
      </c>
      <c r="S262" s="27">
        <f t="shared" si="68"/>
        <v>1.678779354355102E-10</v>
      </c>
      <c r="T262" s="32">
        <f t="shared" si="69"/>
        <v>0</v>
      </c>
      <c r="U262" s="10"/>
    </row>
    <row r="263" spans="1:21" x14ac:dyDescent="0.25">
      <c r="A263" s="10"/>
      <c r="B263" s="4">
        <f>IF(ISBLANK('INPUT | Operations'!$B268),"",COUNT('INPUT | Operations'!$B$12:$B267))</f>
        <v>256</v>
      </c>
      <c r="C263" s="27">
        <f>IF(ISNUMBER($B263),('INPUT | Operations'!$C267+'INPUT | Operations'!$C268)/2,"")</f>
        <v>332982.5</v>
      </c>
      <c r="D263" s="28">
        <f t="shared" si="62"/>
        <v>101.49306600000001</v>
      </c>
      <c r="E263" s="26">
        <f>IF(ISNUMBER($B263),'INPUT | Operations'!$B268-'INPUT | Operations'!$B267,"")</f>
        <v>1</v>
      </c>
      <c r="F263" s="32">
        <f>IF(ISNUMBER($B263),IF('INPUT | Operations'!$B268&lt;MainEngine_BurnTime,1,IF('INPUT | Operations'!$B267&lt;=MainEngine_BurnTime,(MainEngine_BurnTime-'INPUT | Operations'!$B267)/('INPUT | Operations'!$B268-'INPUT | Operations'!$B267),0))*'INPUT | Operations'!$D267*NumberOfMainEngines*NumberOfOps*$E263,"")</f>
        <v>1397.4</v>
      </c>
      <c r="G263" s="34">
        <f t="shared" si="47"/>
        <v>1271.7604166666667</v>
      </c>
      <c r="H263" s="27">
        <f t="shared" si="48"/>
        <v>0</v>
      </c>
      <c r="I263" s="27">
        <f t="shared" si="49"/>
        <v>0</v>
      </c>
      <c r="J263" s="27">
        <f t="shared" si="50"/>
        <v>0</v>
      </c>
      <c r="K263" s="27">
        <f t="shared" si="51"/>
        <v>0</v>
      </c>
      <c r="L263" s="27">
        <f t="shared" si="52"/>
        <v>1.1435772996977301E-10</v>
      </c>
      <c r="M263" s="32">
        <f t="shared" si="53"/>
        <v>0</v>
      </c>
      <c r="N263" s="27">
        <f t="shared" si="63"/>
        <v>1777.1580062500004</v>
      </c>
      <c r="O263" s="27">
        <f t="shared" si="64"/>
        <v>0</v>
      </c>
      <c r="P263" s="27">
        <f t="shared" si="65"/>
        <v>0</v>
      </c>
      <c r="Q263" s="27">
        <f t="shared" si="66"/>
        <v>0</v>
      </c>
      <c r="R263" s="27">
        <f t="shared" si="67"/>
        <v>0</v>
      </c>
      <c r="S263" s="27">
        <f t="shared" si="68"/>
        <v>1.5980349185976081E-10</v>
      </c>
      <c r="T263" s="32">
        <f t="shared" si="69"/>
        <v>0</v>
      </c>
      <c r="U263" s="10"/>
    </row>
    <row r="264" spans="1:21" x14ac:dyDescent="0.25">
      <c r="A264" s="10"/>
      <c r="B264" s="4">
        <f>IF(ISBLANK('INPUT | Operations'!$B269),"",COUNT('INPUT | Operations'!$B$12:$B268))</f>
        <v>257</v>
      </c>
      <c r="C264" s="27">
        <f>IF(ISNUMBER($B264),('INPUT | Operations'!$C268+'INPUT | Operations'!$C269)/2,"")</f>
        <v>333595.5</v>
      </c>
      <c r="D264" s="28">
        <f t="shared" si="62"/>
        <v>101.6799084</v>
      </c>
      <c r="E264" s="26">
        <f>IF(ISNUMBER($B264),'INPUT | Operations'!$B269-'INPUT | Operations'!$B268,"")</f>
        <v>1</v>
      </c>
      <c r="F264" s="32">
        <f>IF(ISNUMBER($B264),IF('INPUT | Operations'!$B269&lt;MainEngine_BurnTime,1,IF('INPUT | Operations'!$B268&lt;=MainEngine_BurnTime,(MainEngine_BurnTime-'INPUT | Operations'!$B268)/('INPUT | Operations'!$B269-'INPUT | Operations'!$B268),0))*'INPUT | Operations'!$D268*NumberOfMainEngines*NumberOfOps*$E264,"")</f>
        <v>1397.4</v>
      </c>
      <c r="G264" s="34">
        <f t="shared" ref="G264:G327" si="70">IF(ISNUMBER($B264),MainEngine_H2O+MW_H2O/MW_H*MainEngine_H+MW_H2O/MW_H2*MainEngine_H2+MainEngine_OH,"")</f>
        <v>1271.7604166666667</v>
      </c>
      <c r="H264" s="27">
        <f t="shared" ref="H264:H327" si="71">IF(ISNUMBER($B264),MainEngine_CO2+MW_CO2/MW_CO*(MainEngine_CO-$I264),"")</f>
        <v>0</v>
      </c>
      <c r="I264" s="27">
        <f t="shared" ref="I264:I327" si="72">IF(ISNUMBER($B264),MIN(0.0025*EXP(0.067*$D264)*(MainEngine_CO+MainEngine_CO2),MainEngine_CO),"")</f>
        <v>0</v>
      </c>
      <c r="J264" s="27">
        <f t="shared" ref="J264:J327" si="73">IF(ISNUMBER($B264),MainEngine_Al2O3,"")</f>
        <v>0</v>
      </c>
      <c r="K264" s="27">
        <f t="shared" ref="K264:K327" si="74">IF(ISNUMBER($B264),MainEngine_HCl+MainEngine_Cl+MainEngine_Cl2,"")</f>
        <v>0</v>
      </c>
      <c r="L264" s="27">
        <f t="shared" ref="L264:L327" si="75">IF(ISNUMBER($B264),MainEngine_NOx+33*EXP(-0.26*$D264),"")</f>
        <v>1.0893512193283605E-10</v>
      </c>
      <c r="M264" s="32">
        <f t="shared" ref="M264:M327" si="76">IF(ISNUMBER($B264),MainEngine_BC*MAX(0.04,MIN(1,0.04*EXP(0.12*($D264-15)))),"")</f>
        <v>0</v>
      </c>
      <c r="N264" s="27">
        <f t="shared" si="63"/>
        <v>1777.1580062500004</v>
      </c>
      <c r="O264" s="27">
        <f t="shared" si="64"/>
        <v>0</v>
      </c>
      <c r="P264" s="27">
        <f t="shared" si="65"/>
        <v>0</v>
      </c>
      <c r="Q264" s="27">
        <f t="shared" si="66"/>
        <v>0</v>
      </c>
      <c r="R264" s="27">
        <f t="shared" si="67"/>
        <v>0</v>
      </c>
      <c r="S264" s="27">
        <f t="shared" si="68"/>
        <v>1.522259393889451E-10</v>
      </c>
      <c r="T264" s="32">
        <f t="shared" si="69"/>
        <v>0</v>
      </c>
      <c r="U264" s="10"/>
    </row>
    <row r="265" spans="1:21" x14ac:dyDescent="0.25">
      <c r="A265" s="10"/>
      <c r="B265" s="4">
        <f>IF(ISBLANK('INPUT | Operations'!$B270),"",COUNT('INPUT | Operations'!$B$12:$B269))</f>
        <v>258</v>
      </c>
      <c r="C265" s="27">
        <f>IF(ISNUMBER($B265),('INPUT | Operations'!$C269+'INPUT | Operations'!$C270)/2,"")</f>
        <v>334200</v>
      </c>
      <c r="D265" s="28">
        <f t="shared" si="62"/>
        <v>101.86416</v>
      </c>
      <c r="E265" s="26">
        <f>IF(ISNUMBER($B265),'INPUT | Operations'!$B270-'INPUT | Operations'!$B269,"")</f>
        <v>1</v>
      </c>
      <c r="F265" s="32">
        <f>IF(ISNUMBER($B265),IF('INPUT | Operations'!$B270&lt;MainEngine_BurnTime,1,IF('INPUT | Operations'!$B269&lt;=MainEngine_BurnTime,(MainEngine_BurnTime-'INPUT | Operations'!$B269)/('INPUT | Operations'!$B270-'INPUT | Operations'!$B269),0))*'INPUT | Operations'!$D269*NumberOfMainEngines*NumberOfOps*$E265,"")</f>
        <v>1397.4</v>
      </c>
      <c r="G265" s="34">
        <f t="shared" si="70"/>
        <v>1271.7604166666667</v>
      </c>
      <c r="H265" s="27">
        <f t="shared" si="71"/>
        <v>0</v>
      </c>
      <c r="I265" s="27">
        <f t="shared" si="72"/>
        <v>0</v>
      </c>
      <c r="J265" s="27">
        <f t="shared" si="73"/>
        <v>0</v>
      </c>
      <c r="K265" s="27">
        <f t="shared" si="74"/>
        <v>0</v>
      </c>
      <c r="L265" s="27">
        <f t="shared" si="75"/>
        <v>1.0383956641067662E-10</v>
      </c>
      <c r="M265" s="32">
        <f t="shared" si="76"/>
        <v>0</v>
      </c>
      <c r="N265" s="27">
        <f t="shared" si="63"/>
        <v>1777.1580062500004</v>
      </c>
      <c r="O265" s="27">
        <f t="shared" si="64"/>
        <v>0</v>
      </c>
      <c r="P265" s="27">
        <f t="shared" si="65"/>
        <v>0</v>
      </c>
      <c r="Q265" s="27">
        <f t="shared" si="66"/>
        <v>0</v>
      </c>
      <c r="R265" s="27">
        <f t="shared" si="67"/>
        <v>0</v>
      </c>
      <c r="S265" s="27">
        <f t="shared" si="68"/>
        <v>1.4510541010227952E-10</v>
      </c>
      <c r="T265" s="32">
        <f t="shared" si="69"/>
        <v>0</v>
      </c>
      <c r="U265" s="10"/>
    </row>
    <row r="266" spans="1:21" x14ac:dyDescent="0.25">
      <c r="A266" s="10"/>
      <c r="B266" s="4">
        <f>IF(ISBLANK('INPUT | Operations'!$B271),"",COUNT('INPUT | Operations'!$B$12:$B270))</f>
        <v>259</v>
      </c>
      <c r="C266" s="27">
        <f>IF(ISNUMBER($B266),('INPUT | Operations'!$C270+'INPUT | Operations'!$C271)/2,"")</f>
        <v>334795.5</v>
      </c>
      <c r="D266" s="28">
        <f t="shared" si="62"/>
        <v>102.04566840000001</v>
      </c>
      <c r="E266" s="26">
        <f>IF(ISNUMBER($B266),'INPUT | Operations'!$B271-'INPUT | Operations'!$B270,"")</f>
        <v>1</v>
      </c>
      <c r="F266" s="32">
        <f>IF(ISNUMBER($B266),IF('INPUT | Operations'!$B271&lt;MainEngine_BurnTime,1,IF('INPUT | Operations'!$B270&lt;=MainEngine_BurnTime,(MainEngine_BurnTime-'INPUT | Operations'!$B270)/('INPUT | Operations'!$B271-'INPUT | Operations'!$B270),0))*'INPUT | Operations'!$D270*NumberOfMainEngines*NumberOfOps*$E266,"")</f>
        <v>1397.4</v>
      </c>
      <c r="G266" s="34">
        <f t="shared" si="70"/>
        <v>1271.7604166666667</v>
      </c>
      <c r="H266" s="27">
        <f t="shared" si="71"/>
        <v>0</v>
      </c>
      <c r="I266" s="27">
        <f t="shared" si="72"/>
        <v>0</v>
      </c>
      <c r="J266" s="27">
        <f t="shared" si="73"/>
        <v>0</v>
      </c>
      <c r="K266" s="27">
        <f t="shared" si="74"/>
        <v>0</v>
      </c>
      <c r="L266" s="27">
        <f t="shared" si="75"/>
        <v>9.9052983455739365E-11</v>
      </c>
      <c r="M266" s="32">
        <f t="shared" si="76"/>
        <v>0</v>
      </c>
      <c r="N266" s="27">
        <f t="shared" si="63"/>
        <v>1777.1580062500004</v>
      </c>
      <c r="O266" s="27">
        <f t="shared" si="64"/>
        <v>0</v>
      </c>
      <c r="P266" s="27">
        <f t="shared" si="65"/>
        <v>0</v>
      </c>
      <c r="Q266" s="27">
        <f t="shared" si="66"/>
        <v>0</v>
      </c>
      <c r="R266" s="27">
        <f t="shared" si="67"/>
        <v>0</v>
      </c>
      <c r="S266" s="27">
        <f t="shared" si="68"/>
        <v>1.3841663908105021E-10</v>
      </c>
      <c r="T266" s="32">
        <f t="shared" si="69"/>
        <v>0</v>
      </c>
      <c r="U266" s="10"/>
    </row>
    <row r="267" spans="1:21" x14ac:dyDescent="0.25">
      <c r="A267" s="10"/>
      <c r="B267" s="4">
        <f>IF(ISBLANK('INPUT | Operations'!$B272),"",COUNT('INPUT | Operations'!$B$12:$B271))</f>
        <v>260</v>
      </c>
      <c r="C267" s="27">
        <f>IF(ISNUMBER($B267),('INPUT | Operations'!$C271+'INPUT | Operations'!$C272)/2,"")</f>
        <v>335382</v>
      </c>
      <c r="D267" s="28">
        <f t="shared" si="62"/>
        <v>102.2244336</v>
      </c>
      <c r="E267" s="26">
        <f>IF(ISNUMBER($B267),'INPUT | Operations'!$B272-'INPUT | Operations'!$B271,"")</f>
        <v>1</v>
      </c>
      <c r="F267" s="32">
        <f>IF(ISNUMBER($B267),IF('INPUT | Operations'!$B272&lt;MainEngine_BurnTime,1,IF('INPUT | Operations'!$B271&lt;=MainEngine_BurnTime,(MainEngine_BurnTime-'INPUT | Operations'!$B271)/('INPUT | Operations'!$B272-'INPUT | Operations'!$B271),0))*'INPUT | Operations'!$D271*NumberOfMainEngines*NumberOfOps*$E267,"")</f>
        <v>1397.4</v>
      </c>
      <c r="G267" s="34">
        <f t="shared" si="70"/>
        <v>1271.7604166666667</v>
      </c>
      <c r="H267" s="27">
        <f t="shared" si="71"/>
        <v>0</v>
      </c>
      <c r="I267" s="27">
        <f t="shared" si="72"/>
        <v>0</v>
      </c>
      <c r="J267" s="27">
        <f t="shared" si="73"/>
        <v>0</v>
      </c>
      <c r="K267" s="27">
        <f t="shared" si="74"/>
        <v>0</v>
      </c>
      <c r="L267" s="27">
        <f t="shared" si="75"/>
        <v>9.4554457786855926E-11</v>
      </c>
      <c r="M267" s="32">
        <f t="shared" si="76"/>
        <v>0</v>
      </c>
      <c r="N267" s="27">
        <f t="shared" si="63"/>
        <v>1777.1580062500004</v>
      </c>
      <c r="O267" s="27">
        <f t="shared" si="64"/>
        <v>0</v>
      </c>
      <c r="P267" s="27">
        <f t="shared" si="65"/>
        <v>0</v>
      </c>
      <c r="Q267" s="27">
        <f t="shared" si="66"/>
        <v>0</v>
      </c>
      <c r="R267" s="27">
        <f t="shared" si="67"/>
        <v>0</v>
      </c>
      <c r="S267" s="27">
        <f t="shared" si="68"/>
        <v>1.3213039931135248E-10</v>
      </c>
      <c r="T267" s="32">
        <f t="shared" si="69"/>
        <v>0</v>
      </c>
      <c r="U267" s="10"/>
    </row>
    <row r="268" spans="1:21" x14ac:dyDescent="0.25">
      <c r="A268" s="10"/>
      <c r="B268" s="4">
        <f>IF(ISBLANK('INPUT | Operations'!$B273),"",COUNT('INPUT | Operations'!$B$12:$B272))</f>
        <v>261</v>
      </c>
      <c r="C268" s="27">
        <f>IF(ISNUMBER($B268),('INPUT | Operations'!$C272+'INPUT | Operations'!$C273)/2,"")</f>
        <v>335960</v>
      </c>
      <c r="D268" s="28">
        <f t="shared" si="62"/>
        <v>102.40060800000001</v>
      </c>
      <c r="E268" s="26">
        <f>IF(ISNUMBER($B268),'INPUT | Operations'!$B273-'INPUT | Operations'!$B272,"")</f>
        <v>1</v>
      </c>
      <c r="F268" s="32">
        <f>IF(ISNUMBER($B268),IF('INPUT | Operations'!$B273&lt;MainEngine_BurnTime,1,IF('INPUT | Operations'!$B272&lt;=MainEngine_BurnTime,(MainEngine_BurnTime-'INPUT | Operations'!$B272)/('INPUT | Operations'!$B273-'INPUT | Operations'!$B272),0))*'INPUT | Operations'!$D272*NumberOfMainEngines*NumberOfOps*$E268,"")</f>
        <v>1397.4</v>
      </c>
      <c r="G268" s="34">
        <f t="shared" si="70"/>
        <v>1271.7604166666667</v>
      </c>
      <c r="H268" s="27">
        <f t="shared" si="71"/>
        <v>0</v>
      </c>
      <c r="I268" s="27">
        <f t="shared" si="72"/>
        <v>0</v>
      </c>
      <c r="J268" s="27">
        <f t="shared" si="73"/>
        <v>0</v>
      </c>
      <c r="K268" s="27">
        <f t="shared" si="74"/>
        <v>0</v>
      </c>
      <c r="L268" s="27">
        <f t="shared" si="75"/>
        <v>9.032105472280132E-11</v>
      </c>
      <c r="M268" s="32">
        <f t="shared" si="76"/>
        <v>0</v>
      </c>
      <c r="N268" s="27">
        <f t="shared" si="63"/>
        <v>1777.1580062500004</v>
      </c>
      <c r="O268" s="27">
        <f t="shared" si="64"/>
        <v>0</v>
      </c>
      <c r="P268" s="27">
        <f t="shared" si="65"/>
        <v>0</v>
      </c>
      <c r="Q268" s="27">
        <f t="shared" si="66"/>
        <v>0</v>
      </c>
      <c r="R268" s="27">
        <f t="shared" si="67"/>
        <v>0</v>
      </c>
      <c r="S268" s="27">
        <f t="shared" si="68"/>
        <v>1.2621464186964257E-10</v>
      </c>
      <c r="T268" s="32">
        <f t="shared" si="69"/>
        <v>0</v>
      </c>
      <c r="U268" s="10"/>
    </row>
    <row r="269" spans="1:21" x14ac:dyDescent="0.25">
      <c r="A269" s="10"/>
      <c r="B269" s="4">
        <f>IF(ISBLANK('INPUT | Operations'!$B274),"",COUNT('INPUT | Operations'!$B$12:$B273))</f>
        <v>262</v>
      </c>
      <c r="C269" s="27">
        <f>IF(ISNUMBER($B269),('INPUT | Operations'!$C273+'INPUT | Operations'!$C274)/2,"")</f>
        <v>336529.5</v>
      </c>
      <c r="D269" s="28">
        <f t="shared" si="62"/>
        <v>102.57419160000001</v>
      </c>
      <c r="E269" s="26">
        <f>IF(ISNUMBER($B269),'INPUT | Operations'!$B274-'INPUT | Operations'!$B273,"")</f>
        <v>1</v>
      </c>
      <c r="F269" s="32">
        <f>IF(ISNUMBER($B269),IF('INPUT | Operations'!$B274&lt;MainEngine_BurnTime,1,IF('INPUT | Operations'!$B273&lt;=MainEngine_BurnTime,(MainEngine_BurnTime-'INPUT | Operations'!$B273)/('INPUT | Operations'!$B274-'INPUT | Operations'!$B273),0))*'INPUT | Operations'!$D273*NumberOfMainEngines*NumberOfOps*$E269,"")</f>
        <v>1397.4</v>
      </c>
      <c r="G269" s="34">
        <f t="shared" si="70"/>
        <v>1271.7604166666667</v>
      </c>
      <c r="H269" s="27">
        <f t="shared" si="71"/>
        <v>0</v>
      </c>
      <c r="I269" s="27">
        <f t="shared" si="72"/>
        <v>0</v>
      </c>
      <c r="J269" s="27">
        <f t="shared" si="73"/>
        <v>0</v>
      </c>
      <c r="K269" s="27">
        <f t="shared" si="74"/>
        <v>0</v>
      </c>
      <c r="L269" s="27">
        <f t="shared" si="75"/>
        <v>8.6335326651735074E-11</v>
      </c>
      <c r="M269" s="32">
        <f t="shared" si="76"/>
        <v>0</v>
      </c>
      <c r="N269" s="27">
        <f t="shared" si="63"/>
        <v>1777.1580062500004</v>
      </c>
      <c r="O269" s="27">
        <f t="shared" si="64"/>
        <v>0</v>
      </c>
      <c r="P269" s="27">
        <f t="shared" si="65"/>
        <v>0</v>
      </c>
      <c r="Q269" s="27">
        <f t="shared" si="66"/>
        <v>0</v>
      </c>
      <c r="R269" s="27">
        <f t="shared" si="67"/>
        <v>0</v>
      </c>
      <c r="S269" s="27">
        <f t="shared" si="68"/>
        <v>1.2064498546313458E-10</v>
      </c>
      <c r="T269" s="32">
        <f t="shared" si="69"/>
        <v>0</v>
      </c>
      <c r="U269" s="10"/>
    </row>
    <row r="270" spans="1:21" x14ac:dyDescent="0.25">
      <c r="A270" s="10"/>
      <c r="B270" s="4">
        <f>IF(ISBLANK('INPUT | Operations'!$B275),"",COUNT('INPUT | Operations'!$B$12:$B274))</f>
        <v>263</v>
      </c>
      <c r="C270" s="27">
        <f>IF(ISNUMBER($B270),('INPUT | Operations'!$C274+'INPUT | Operations'!$C275)/2,"")</f>
        <v>337090</v>
      </c>
      <c r="D270" s="28">
        <f t="shared" si="62"/>
        <v>102.74503200000001</v>
      </c>
      <c r="E270" s="26">
        <f>IF(ISNUMBER($B270),'INPUT | Operations'!$B275-'INPUT | Operations'!$B274,"")</f>
        <v>1</v>
      </c>
      <c r="F270" s="32">
        <f>IF(ISNUMBER($B270),IF('INPUT | Operations'!$B275&lt;MainEngine_BurnTime,1,IF('INPUT | Operations'!$B274&lt;=MainEngine_BurnTime,(MainEngine_BurnTime-'INPUT | Operations'!$B274)/('INPUT | Operations'!$B275-'INPUT | Operations'!$B274),0))*'INPUT | Operations'!$D274*NumberOfMainEngines*NumberOfOps*$E270,"")</f>
        <v>1397.4</v>
      </c>
      <c r="G270" s="34">
        <f t="shared" si="70"/>
        <v>1271.7604166666667</v>
      </c>
      <c r="H270" s="27">
        <f t="shared" si="71"/>
        <v>0</v>
      </c>
      <c r="I270" s="27">
        <f t="shared" si="72"/>
        <v>0</v>
      </c>
      <c r="J270" s="27">
        <f t="shared" si="73"/>
        <v>0</v>
      </c>
      <c r="K270" s="27">
        <f t="shared" si="74"/>
        <v>0</v>
      </c>
      <c r="L270" s="27">
        <f t="shared" si="75"/>
        <v>8.2584363389537295E-11</v>
      </c>
      <c r="M270" s="32">
        <f t="shared" si="76"/>
        <v>0</v>
      </c>
      <c r="N270" s="27">
        <f t="shared" si="63"/>
        <v>1777.1580062500004</v>
      </c>
      <c r="O270" s="27">
        <f t="shared" si="64"/>
        <v>0</v>
      </c>
      <c r="P270" s="27">
        <f t="shared" si="65"/>
        <v>0</v>
      </c>
      <c r="Q270" s="27">
        <f t="shared" si="66"/>
        <v>0</v>
      </c>
      <c r="R270" s="27">
        <f t="shared" si="67"/>
        <v>0</v>
      </c>
      <c r="S270" s="27">
        <f t="shared" si="68"/>
        <v>1.1540338940053942E-10</v>
      </c>
      <c r="T270" s="32">
        <f t="shared" si="69"/>
        <v>0</v>
      </c>
      <c r="U270" s="10"/>
    </row>
    <row r="271" spans="1:21" x14ac:dyDescent="0.25">
      <c r="A271" s="10"/>
      <c r="B271" s="4">
        <f>IF(ISBLANK('INPUT | Operations'!$B276),"",COUNT('INPUT | Operations'!$B$12:$B275))</f>
        <v>264</v>
      </c>
      <c r="C271" s="27">
        <f>IF(ISNUMBER($B271),('INPUT | Operations'!$C275+'INPUT | Operations'!$C276)/2,"")</f>
        <v>337642</v>
      </c>
      <c r="D271" s="28">
        <f t="shared" si="62"/>
        <v>102.9132816</v>
      </c>
      <c r="E271" s="26">
        <f>IF(ISNUMBER($B271),'INPUT | Operations'!$B276-'INPUT | Operations'!$B275,"")</f>
        <v>1</v>
      </c>
      <c r="F271" s="32">
        <f>IF(ISNUMBER($B271),IF('INPUT | Operations'!$B276&lt;MainEngine_BurnTime,1,IF('INPUT | Operations'!$B275&lt;=MainEngine_BurnTime,(MainEngine_BurnTime-'INPUT | Operations'!$B275)/('INPUT | Operations'!$B276-'INPUT | Operations'!$B275),0))*'INPUT | Operations'!$D275*NumberOfMainEngines*NumberOfOps*$E271,"")</f>
        <v>1397.4</v>
      </c>
      <c r="G271" s="34">
        <f t="shared" si="70"/>
        <v>1271.7604166666667</v>
      </c>
      <c r="H271" s="27">
        <f t="shared" si="71"/>
        <v>0</v>
      </c>
      <c r="I271" s="27">
        <f t="shared" si="72"/>
        <v>0</v>
      </c>
      <c r="J271" s="27">
        <f t="shared" si="73"/>
        <v>0</v>
      </c>
      <c r="K271" s="27">
        <f t="shared" si="74"/>
        <v>0</v>
      </c>
      <c r="L271" s="27">
        <f t="shared" si="75"/>
        <v>7.9049596667340031E-11</v>
      </c>
      <c r="M271" s="32">
        <f t="shared" si="76"/>
        <v>0</v>
      </c>
      <c r="N271" s="27">
        <f t="shared" si="63"/>
        <v>1777.1580062500004</v>
      </c>
      <c r="O271" s="27">
        <f t="shared" si="64"/>
        <v>0</v>
      </c>
      <c r="P271" s="27">
        <f t="shared" si="65"/>
        <v>0</v>
      </c>
      <c r="Q271" s="27">
        <f t="shared" si="66"/>
        <v>0</v>
      </c>
      <c r="R271" s="27">
        <f t="shared" si="67"/>
        <v>0</v>
      </c>
      <c r="S271" s="27">
        <f t="shared" si="68"/>
        <v>1.1046390638294097E-10</v>
      </c>
      <c r="T271" s="32">
        <f t="shared" si="69"/>
        <v>0</v>
      </c>
      <c r="U271" s="10"/>
    </row>
    <row r="272" spans="1:21" x14ac:dyDescent="0.25">
      <c r="A272" s="10"/>
      <c r="B272" s="4">
        <f>IF(ISBLANK('INPUT | Operations'!$B277),"",COUNT('INPUT | Operations'!$B$12:$B276))</f>
        <v>265</v>
      </c>
      <c r="C272" s="27">
        <f>IF(ISNUMBER($B272),('INPUT | Operations'!$C276+'INPUT | Operations'!$C277)/2,"")</f>
        <v>338185.5</v>
      </c>
      <c r="D272" s="28">
        <f t="shared" si="62"/>
        <v>103.07894040000001</v>
      </c>
      <c r="E272" s="26">
        <f>IF(ISNUMBER($B272),'INPUT | Operations'!$B277-'INPUT | Operations'!$B276,"")</f>
        <v>1</v>
      </c>
      <c r="F272" s="32">
        <f>IF(ISNUMBER($B272),IF('INPUT | Operations'!$B277&lt;MainEngine_BurnTime,1,IF('INPUT | Operations'!$B276&lt;=MainEngine_BurnTime,(MainEngine_BurnTime-'INPUT | Operations'!$B276)/('INPUT | Operations'!$B277-'INPUT | Operations'!$B276),0))*'INPUT | Operations'!$D276*NumberOfMainEngines*NumberOfOps*$E272,"")</f>
        <v>1397.4</v>
      </c>
      <c r="G272" s="34">
        <f t="shared" si="70"/>
        <v>1271.7604166666667</v>
      </c>
      <c r="H272" s="27">
        <f t="shared" si="71"/>
        <v>0</v>
      </c>
      <c r="I272" s="27">
        <f t="shared" si="72"/>
        <v>0</v>
      </c>
      <c r="J272" s="27">
        <f t="shared" si="73"/>
        <v>0</v>
      </c>
      <c r="K272" s="27">
        <f t="shared" si="74"/>
        <v>0</v>
      </c>
      <c r="L272" s="27">
        <f t="shared" si="75"/>
        <v>7.571711111403175E-11</v>
      </c>
      <c r="M272" s="32">
        <f t="shared" si="76"/>
        <v>0</v>
      </c>
      <c r="N272" s="27">
        <f t="shared" si="63"/>
        <v>1777.1580062500004</v>
      </c>
      <c r="O272" s="27">
        <f t="shared" si="64"/>
        <v>0</v>
      </c>
      <c r="P272" s="27">
        <f t="shared" si="65"/>
        <v>0</v>
      </c>
      <c r="Q272" s="27">
        <f t="shared" si="66"/>
        <v>0</v>
      </c>
      <c r="R272" s="27">
        <f t="shared" si="67"/>
        <v>0</v>
      </c>
      <c r="S272" s="27">
        <f t="shared" si="68"/>
        <v>1.0580709107074798E-10</v>
      </c>
      <c r="T272" s="32">
        <f t="shared" si="69"/>
        <v>0</v>
      </c>
      <c r="U272" s="10"/>
    </row>
    <row r="273" spans="1:21" x14ac:dyDescent="0.25">
      <c r="A273" s="10"/>
      <c r="B273" s="4">
        <f>IF(ISBLANK('INPUT | Operations'!$B278),"",COUNT('INPUT | Operations'!$B$12:$B277))</f>
        <v>266</v>
      </c>
      <c r="C273" s="27">
        <f>IF(ISNUMBER($B273),('INPUT | Operations'!$C277+'INPUT | Operations'!$C278)/2,"")</f>
        <v>338720</v>
      </c>
      <c r="D273" s="28">
        <f t="shared" si="62"/>
        <v>103.241856</v>
      </c>
      <c r="E273" s="26">
        <f>IF(ISNUMBER($B273),'INPUT | Operations'!$B278-'INPUT | Operations'!$B277,"")</f>
        <v>1</v>
      </c>
      <c r="F273" s="32">
        <f>IF(ISNUMBER($B273),IF('INPUT | Operations'!$B278&lt;MainEngine_BurnTime,1,IF('INPUT | Operations'!$B277&lt;=MainEngine_BurnTime,(MainEngine_BurnTime-'INPUT | Operations'!$B277)/('INPUT | Operations'!$B278-'INPUT | Operations'!$B277),0))*'INPUT | Operations'!$D277*NumberOfMainEngines*NumberOfOps*$E273,"")</f>
        <v>1397.4</v>
      </c>
      <c r="G273" s="34">
        <f t="shared" si="70"/>
        <v>1271.7604166666667</v>
      </c>
      <c r="H273" s="27">
        <f t="shared" si="71"/>
        <v>0</v>
      </c>
      <c r="I273" s="27">
        <f t="shared" si="72"/>
        <v>0</v>
      </c>
      <c r="J273" s="27">
        <f t="shared" si="73"/>
        <v>0</v>
      </c>
      <c r="K273" s="27">
        <f t="shared" si="74"/>
        <v>0</v>
      </c>
      <c r="L273" s="27">
        <f t="shared" si="75"/>
        <v>7.2576858486971106E-11</v>
      </c>
      <c r="M273" s="32">
        <f t="shared" si="76"/>
        <v>0</v>
      </c>
      <c r="N273" s="27">
        <f t="shared" si="63"/>
        <v>1777.1580062500004</v>
      </c>
      <c r="O273" s="27">
        <f t="shared" si="64"/>
        <v>0</v>
      </c>
      <c r="P273" s="27">
        <f t="shared" si="65"/>
        <v>0</v>
      </c>
      <c r="Q273" s="27">
        <f t="shared" si="66"/>
        <v>0</v>
      </c>
      <c r="R273" s="27">
        <f t="shared" si="67"/>
        <v>0</v>
      </c>
      <c r="S273" s="27">
        <f t="shared" si="68"/>
        <v>1.0141890204969343E-10</v>
      </c>
      <c r="T273" s="32">
        <f t="shared" si="69"/>
        <v>0</v>
      </c>
      <c r="U273" s="10"/>
    </row>
    <row r="274" spans="1:21" x14ac:dyDescent="0.25">
      <c r="A274" s="10"/>
      <c r="B274" s="4">
        <f>IF(ISBLANK('INPUT | Operations'!$B279),"",COUNT('INPUT | Operations'!$B$12:$B278))</f>
        <v>267</v>
      </c>
      <c r="C274" s="27">
        <f>IF(ISNUMBER($B274),('INPUT | Operations'!$C278+'INPUT | Operations'!$C279)/2,"")</f>
        <v>339374.25</v>
      </c>
      <c r="D274" s="28">
        <f t="shared" si="62"/>
        <v>103.44127140000002</v>
      </c>
      <c r="E274" s="26">
        <f>IF(ISNUMBER($B274),'INPUT | Operations'!$B279-'INPUT | Operations'!$B278,"")</f>
        <v>1</v>
      </c>
      <c r="F274" s="32">
        <f>IF(ISNUMBER($B274),IF('INPUT | Operations'!$B279&lt;MainEngine_BurnTime,1,IF('INPUT | Operations'!$B278&lt;=MainEngine_BurnTime,(MainEngine_BurnTime-'INPUT | Operations'!$B278)/('INPUT | Operations'!$B279-'INPUT | Operations'!$B278),0))*'INPUT | Operations'!$D278*NumberOfMainEngines*NumberOfOps*$E274,"")</f>
        <v>1397.4</v>
      </c>
      <c r="G274" s="34">
        <f t="shared" si="70"/>
        <v>1271.7604166666667</v>
      </c>
      <c r="H274" s="27">
        <f t="shared" si="71"/>
        <v>0</v>
      </c>
      <c r="I274" s="27">
        <f t="shared" si="72"/>
        <v>0</v>
      </c>
      <c r="J274" s="27">
        <f t="shared" si="73"/>
        <v>0</v>
      </c>
      <c r="K274" s="27">
        <f t="shared" si="74"/>
        <v>0</v>
      </c>
      <c r="L274" s="27">
        <f t="shared" si="75"/>
        <v>6.8909780041416184E-11</v>
      </c>
      <c r="M274" s="32">
        <f t="shared" si="76"/>
        <v>0</v>
      </c>
      <c r="N274" s="27">
        <f t="shared" si="63"/>
        <v>1777.1580062500004</v>
      </c>
      <c r="O274" s="27">
        <f t="shared" si="64"/>
        <v>0</v>
      </c>
      <c r="P274" s="27">
        <f t="shared" si="65"/>
        <v>0</v>
      </c>
      <c r="Q274" s="27">
        <f t="shared" si="66"/>
        <v>0</v>
      </c>
      <c r="R274" s="27">
        <f t="shared" si="67"/>
        <v>0</v>
      </c>
      <c r="S274" s="27">
        <f t="shared" si="68"/>
        <v>9.6294526629874991E-11</v>
      </c>
      <c r="T274" s="32">
        <f t="shared" si="69"/>
        <v>0</v>
      </c>
      <c r="U274" s="10"/>
    </row>
    <row r="275" spans="1:21" x14ac:dyDescent="0.25">
      <c r="A275" s="10"/>
      <c r="B275" s="4">
        <f>IF(ISBLANK('INPUT | Operations'!$B280),"",COUNT('INPUT | Operations'!$B$12:$B279))</f>
        <v>268</v>
      </c>
      <c r="C275" s="27">
        <f>IF(ISNUMBER($B275),('INPUT | Operations'!$C279+'INPUT | Operations'!$C280)/2,"")</f>
        <v>340144.25</v>
      </c>
      <c r="D275" s="28">
        <f t="shared" si="62"/>
        <v>103.6759674</v>
      </c>
      <c r="E275" s="26">
        <f>IF(ISNUMBER($B275),'INPUT | Operations'!$B280-'INPUT | Operations'!$B279,"")</f>
        <v>1</v>
      </c>
      <c r="F275" s="32">
        <f>IF(ISNUMBER($B275),IF('INPUT | Operations'!$B280&lt;MainEngine_BurnTime,1,IF('INPUT | Operations'!$B279&lt;=MainEngine_BurnTime,(MainEngine_BurnTime-'INPUT | Operations'!$B279)/('INPUT | Operations'!$B280-'INPUT | Operations'!$B279),0))*'INPUT | Operations'!$D279*NumberOfMainEngines*NumberOfOps*$E275,"")</f>
        <v>1397.4</v>
      </c>
      <c r="G275" s="34">
        <f t="shared" si="70"/>
        <v>1271.7604166666667</v>
      </c>
      <c r="H275" s="27">
        <f t="shared" si="71"/>
        <v>0</v>
      </c>
      <c r="I275" s="27">
        <f t="shared" si="72"/>
        <v>0</v>
      </c>
      <c r="J275" s="27">
        <f t="shared" si="73"/>
        <v>0</v>
      </c>
      <c r="K275" s="27">
        <f t="shared" si="74"/>
        <v>0</v>
      </c>
      <c r="L275" s="27">
        <f t="shared" si="75"/>
        <v>6.4830563647962685E-11</v>
      </c>
      <c r="M275" s="32">
        <f t="shared" si="76"/>
        <v>0</v>
      </c>
      <c r="N275" s="27">
        <f t="shared" si="63"/>
        <v>1777.1580062500004</v>
      </c>
      <c r="O275" s="27">
        <f t="shared" si="64"/>
        <v>0</v>
      </c>
      <c r="P275" s="27">
        <f t="shared" si="65"/>
        <v>0</v>
      </c>
      <c r="Q275" s="27">
        <f t="shared" si="66"/>
        <v>0</v>
      </c>
      <c r="R275" s="27">
        <f t="shared" si="67"/>
        <v>0</v>
      </c>
      <c r="S275" s="27">
        <f t="shared" si="68"/>
        <v>9.0594229641663064E-11</v>
      </c>
      <c r="T275" s="32">
        <f t="shared" si="69"/>
        <v>0</v>
      </c>
      <c r="U275" s="10"/>
    </row>
    <row r="276" spans="1:21" x14ac:dyDescent="0.25">
      <c r="A276" s="10"/>
      <c r="B276" s="4">
        <f>IF(ISBLANK('INPUT | Operations'!$B281),"",COUNT('INPUT | Operations'!$B$12:$B280))</f>
        <v>269</v>
      </c>
      <c r="C276" s="27">
        <f>IF(ISNUMBER($B276),('INPUT | Operations'!$C280+'INPUT | Operations'!$C281)/2,"")</f>
        <v>340773</v>
      </c>
      <c r="D276" s="28">
        <f t="shared" si="62"/>
        <v>103.8676104</v>
      </c>
      <c r="E276" s="26">
        <f>IF(ISNUMBER($B276),'INPUT | Operations'!$B281-'INPUT | Operations'!$B280,"")</f>
        <v>1</v>
      </c>
      <c r="F276" s="32">
        <f>IF(ISNUMBER($B276),IF('INPUT | Operations'!$B281&lt;MainEngine_BurnTime,1,IF('INPUT | Operations'!$B280&lt;=MainEngine_BurnTime,(MainEngine_BurnTime-'INPUT | Operations'!$B280)/('INPUT | Operations'!$B281-'INPUT | Operations'!$B280),0))*'INPUT | Operations'!$D280*NumberOfMainEngines*NumberOfOps*$E276,"")</f>
        <v>1397.4</v>
      </c>
      <c r="G276" s="34">
        <f t="shared" si="70"/>
        <v>1271.7604166666667</v>
      </c>
      <c r="H276" s="27">
        <f t="shared" si="71"/>
        <v>0</v>
      </c>
      <c r="I276" s="27">
        <f t="shared" si="72"/>
        <v>0</v>
      </c>
      <c r="J276" s="27">
        <f t="shared" si="73"/>
        <v>0</v>
      </c>
      <c r="K276" s="27">
        <f t="shared" si="74"/>
        <v>0</v>
      </c>
      <c r="L276" s="27">
        <f t="shared" si="75"/>
        <v>6.1679398261487562E-11</v>
      </c>
      <c r="M276" s="32">
        <f t="shared" si="76"/>
        <v>0</v>
      </c>
      <c r="N276" s="27">
        <f t="shared" si="63"/>
        <v>1777.1580062500004</v>
      </c>
      <c r="O276" s="27">
        <f t="shared" si="64"/>
        <v>0</v>
      </c>
      <c r="P276" s="27">
        <f t="shared" si="65"/>
        <v>0</v>
      </c>
      <c r="Q276" s="27">
        <f t="shared" si="66"/>
        <v>0</v>
      </c>
      <c r="R276" s="27">
        <f t="shared" si="67"/>
        <v>0</v>
      </c>
      <c r="S276" s="27">
        <f t="shared" si="68"/>
        <v>8.6190791130602732E-11</v>
      </c>
      <c r="T276" s="32">
        <f t="shared" si="69"/>
        <v>0</v>
      </c>
      <c r="U276" s="10"/>
    </row>
    <row r="277" spans="1:21" x14ac:dyDescent="0.25">
      <c r="A277" s="10"/>
      <c r="B277" s="4">
        <f>IF(ISBLANK('INPUT | Operations'!$B282),"",COUNT('INPUT | Operations'!$B$12:$B281))</f>
        <v>270</v>
      </c>
      <c r="C277" s="27">
        <f>IF(ISNUMBER($B277),('INPUT | Operations'!$C281+'INPUT | Operations'!$C282)/2,"")</f>
        <v>341265</v>
      </c>
      <c r="D277" s="28">
        <f t="shared" si="62"/>
        <v>104.017572</v>
      </c>
      <c r="E277" s="26">
        <f>IF(ISNUMBER($B277),'INPUT | Operations'!$B282-'INPUT | Operations'!$B281,"")</f>
        <v>1</v>
      </c>
      <c r="F277" s="32">
        <f>IF(ISNUMBER($B277),IF('INPUT | Operations'!$B282&lt;MainEngine_BurnTime,1,IF('INPUT | Operations'!$B281&lt;=MainEngine_BurnTime,(MainEngine_BurnTime-'INPUT | Operations'!$B281)/('INPUT | Operations'!$B282-'INPUT | Operations'!$B281),0))*'INPUT | Operations'!$D281*NumberOfMainEngines*NumberOfOps*$E277,"")</f>
        <v>1397.4</v>
      </c>
      <c r="G277" s="34">
        <f t="shared" si="70"/>
        <v>1271.7604166666667</v>
      </c>
      <c r="H277" s="27">
        <f t="shared" si="71"/>
        <v>0</v>
      </c>
      <c r="I277" s="27">
        <f t="shared" si="72"/>
        <v>0</v>
      </c>
      <c r="J277" s="27">
        <f t="shared" si="73"/>
        <v>0</v>
      </c>
      <c r="K277" s="27">
        <f t="shared" si="74"/>
        <v>0</v>
      </c>
      <c r="L277" s="27">
        <f t="shared" si="75"/>
        <v>5.9320797273590294E-11</v>
      </c>
      <c r="M277" s="32">
        <f t="shared" si="76"/>
        <v>0</v>
      </c>
      <c r="N277" s="27">
        <f t="shared" si="63"/>
        <v>1777.1580062500004</v>
      </c>
      <c r="O277" s="27">
        <f t="shared" si="64"/>
        <v>0</v>
      </c>
      <c r="P277" s="27">
        <f t="shared" si="65"/>
        <v>0</v>
      </c>
      <c r="Q277" s="27">
        <f t="shared" si="66"/>
        <v>0</v>
      </c>
      <c r="R277" s="27">
        <f t="shared" si="67"/>
        <v>0</v>
      </c>
      <c r="S277" s="27">
        <f t="shared" si="68"/>
        <v>8.2894882110115083E-11</v>
      </c>
      <c r="T277" s="32">
        <f t="shared" si="69"/>
        <v>0</v>
      </c>
      <c r="U277" s="10"/>
    </row>
    <row r="278" spans="1:21" x14ac:dyDescent="0.25">
      <c r="A278" s="10"/>
      <c r="B278" s="4">
        <f>IF(ISBLANK('INPUT | Operations'!$B283),"",COUNT('INPUT | Operations'!$B$12:$B282))</f>
        <v>271</v>
      </c>
      <c r="C278" s="27">
        <f>IF(ISNUMBER($B278),('INPUT | Operations'!$C282+'INPUT | Operations'!$C283)/2,"")</f>
        <v>341748.5</v>
      </c>
      <c r="D278" s="28">
        <f t="shared" si="62"/>
        <v>104.16494280000001</v>
      </c>
      <c r="E278" s="26">
        <f>IF(ISNUMBER($B278),'INPUT | Operations'!$B283-'INPUT | Operations'!$B282,"")</f>
        <v>1</v>
      </c>
      <c r="F278" s="32">
        <f>IF(ISNUMBER($B278),IF('INPUT | Operations'!$B283&lt;MainEngine_BurnTime,1,IF('INPUT | Operations'!$B282&lt;=MainEngine_BurnTime,(MainEngine_BurnTime-'INPUT | Operations'!$B282)/('INPUT | Operations'!$B283-'INPUT | Operations'!$B282),0))*'INPUT | Operations'!$D282*NumberOfMainEngines*NumberOfOps*$E278,"")</f>
        <v>1397.4</v>
      </c>
      <c r="G278" s="34">
        <f t="shared" si="70"/>
        <v>1271.7604166666667</v>
      </c>
      <c r="H278" s="27">
        <f t="shared" si="71"/>
        <v>0</v>
      </c>
      <c r="I278" s="27">
        <f t="shared" si="72"/>
        <v>0</v>
      </c>
      <c r="J278" s="27">
        <f t="shared" si="73"/>
        <v>0</v>
      </c>
      <c r="K278" s="27">
        <f t="shared" si="74"/>
        <v>0</v>
      </c>
      <c r="L278" s="27">
        <f t="shared" si="75"/>
        <v>5.7090832345090241E-11</v>
      </c>
      <c r="M278" s="32">
        <f t="shared" si="76"/>
        <v>0</v>
      </c>
      <c r="N278" s="27">
        <f t="shared" si="63"/>
        <v>1777.1580062500004</v>
      </c>
      <c r="O278" s="27">
        <f t="shared" si="64"/>
        <v>0</v>
      </c>
      <c r="P278" s="27">
        <f t="shared" si="65"/>
        <v>0</v>
      </c>
      <c r="Q278" s="27">
        <f t="shared" si="66"/>
        <v>0</v>
      </c>
      <c r="R278" s="27">
        <f t="shared" si="67"/>
        <v>0</v>
      </c>
      <c r="S278" s="27">
        <f t="shared" si="68"/>
        <v>7.977872911902911E-11</v>
      </c>
      <c r="T278" s="32">
        <f t="shared" si="69"/>
        <v>0</v>
      </c>
      <c r="U278" s="10"/>
    </row>
    <row r="279" spans="1:21" x14ac:dyDescent="0.25">
      <c r="A279" s="10"/>
      <c r="B279" s="4">
        <f>IF(ISBLANK('INPUT | Operations'!$B284),"",COUNT('INPUT | Operations'!$B$12:$B283))</f>
        <v>272</v>
      </c>
      <c r="C279" s="27">
        <f>IF(ISNUMBER($B279),('INPUT | Operations'!$C283+'INPUT | Operations'!$C284)/2,"")</f>
        <v>342223</v>
      </c>
      <c r="D279" s="28">
        <f t="shared" si="62"/>
        <v>104.30957040000001</v>
      </c>
      <c r="E279" s="26">
        <f>IF(ISNUMBER($B279),'INPUT | Operations'!$B284-'INPUT | Operations'!$B283,"")</f>
        <v>1</v>
      </c>
      <c r="F279" s="32">
        <f>IF(ISNUMBER($B279),IF('INPUT | Operations'!$B284&lt;MainEngine_BurnTime,1,IF('INPUT | Operations'!$B283&lt;=MainEngine_BurnTime,(MainEngine_BurnTime-'INPUT | Operations'!$B283)/('INPUT | Operations'!$B284-'INPUT | Operations'!$B283),0))*'INPUT | Operations'!$D283*NumberOfMainEngines*NumberOfOps*$E279,"")</f>
        <v>1397.4</v>
      </c>
      <c r="G279" s="34">
        <f t="shared" si="70"/>
        <v>1271.7604166666667</v>
      </c>
      <c r="H279" s="27">
        <f t="shared" si="71"/>
        <v>0</v>
      </c>
      <c r="I279" s="27">
        <f t="shared" si="72"/>
        <v>0</v>
      </c>
      <c r="J279" s="27">
        <f t="shared" si="73"/>
        <v>0</v>
      </c>
      <c r="K279" s="27">
        <f t="shared" si="74"/>
        <v>0</v>
      </c>
      <c r="L279" s="27">
        <f t="shared" si="75"/>
        <v>5.4983897706526479E-11</v>
      </c>
      <c r="M279" s="32">
        <f t="shared" si="76"/>
        <v>0</v>
      </c>
      <c r="N279" s="27">
        <f t="shared" si="63"/>
        <v>1777.1580062500004</v>
      </c>
      <c r="O279" s="27">
        <f t="shared" si="64"/>
        <v>0</v>
      </c>
      <c r="P279" s="27">
        <f t="shared" si="65"/>
        <v>0</v>
      </c>
      <c r="Q279" s="27">
        <f t="shared" si="66"/>
        <v>0</v>
      </c>
      <c r="R279" s="27">
        <f t="shared" si="67"/>
        <v>0</v>
      </c>
      <c r="S279" s="27">
        <f t="shared" si="68"/>
        <v>7.6834498655100103E-11</v>
      </c>
      <c r="T279" s="32">
        <f t="shared" si="69"/>
        <v>0</v>
      </c>
      <c r="U279" s="10"/>
    </row>
    <row r="280" spans="1:21" x14ac:dyDescent="0.25">
      <c r="A280" s="10"/>
      <c r="B280" s="4">
        <f>IF(ISBLANK('INPUT | Operations'!$B285),"",COUNT('INPUT | Operations'!$B$12:$B284))</f>
        <v>273</v>
      </c>
      <c r="C280" s="27">
        <f>IF(ISNUMBER($B280),('INPUT | Operations'!$C284+'INPUT | Operations'!$C285)/2,"")</f>
        <v>342689</v>
      </c>
      <c r="D280" s="28">
        <f t="shared" si="62"/>
        <v>104.4516072</v>
      </c>
      <c r="E280" s="26">
        <f>IF(ISNUMBER($B280),'INPUT | Operations'!$B285-'INPUT | Operations'!$B284,"")</f>
        <v>1</v>
      </c>
      <c r="F280" s="32">
        <f>IF(ISNUMBER($B280),IF('INPUT | Operations'!$B285&lt;MainEngine_BurnTime,1,IF('INPUT | Operations'!$B284&lt;=MainEngine_BurnTime,(MainEngine_BurnTime-'INPUT | Operations'!$B284)/('INPUT | Operations'!$B285-'INPUT | Operations'!$B284),0))*'INPUT | Operations'!$D284*NumberOfMainEngines*NumberOfOps*$E280,"")</f>
        <v>1397.4</v>
      </c>
      <c r="G280" s="34">
        <f t="shared" si="70"/>
        <v>1271.7604166666667</v>
      </c>
      <c r="H280" s="27">
        <f t="shared" si="71"/>
        <v>0</v>
      </c>
      <c r="I280" s="27">
        <f t="shared" si="72"/>
        <v>0</v>
      </c>
      <c r="J280" s="27">
        <f t="shared" si="73"/>
        <v>0</v>
      </c>
      <c r="K280" s="27">
        <f t="shared" si="74"/>
        <v>0</v>
      </c>
      <c r="L280" s="27">
        <f t="shared" si="75"/>
        <v>5.2990402136825944E-11</v>
      </c>
      <c r="M280" s="32">
        <f t="shared" si="76"/>
        <v>0</v>
      </c>
      <c r="N280" s="27">
        <f t="shared" si="63"/>
        <v>1777.1580062500004</v>
      </c>
      <c r="O280" s="27">
        <f t="shared" si="64"/>
        <v>0</v>
      </c>
      <c r="P280" s="27">
        <f t="shared" si="65"/>
        <v>0</v>
      </c>
      <c r="Q280" s="27">
        <f t="shared" si="66"/>
        <v>0</v>
      </c>
      <c r="R280" s="27">
        <f t="shared" si="67"/>
        <v>0</v>
      </c>
      <c r="S280" s="27">
        <f t="shared" si="68"/>
        <v>7.4048787946000581E-11</v>
      </c>
      <c r="T280" s="32">
        <f t="shared" si="69"/>
        <v>0</v>
      </c>
      <c r="U280" s="10"/>
    </row>
    <row r="281" spans="1:21" x14ac:dyDescent="0.25">
      <c r="A281" s="10"/>
      <c r="B281" s="4">
        <f>IF(ISBLANK('INPUT | Operations'!$B286),"",COUNT('INPUT | Operations'!$B$12:$B285))</f>
        <v>274</v>
      </c>
      <c r="C281" s="27">
        <f>IF(ISNUMBER($B281),('INPUT | Operations'!$C285+'INPUT | Operations'!$C286)/2,"")</f>
        <v>343147</v>
      </c>
      <c r="D281" s="28">
        <f t="shared" si="62"/>
        <v>104.5912056</v>
      </c>
      <c r="E281" s="26">
        <f>IF(ISNUMBER($B281),'INPUT | Operations'!$B286-'INPUT | Operations'!$B285,"")</f>
        <v>1</v>
      </c>
      <c r="F281" s="32">
        <f>IF(ISNUMBER($B281),IF('INPUT | Operations'!$B286&lt;MainEngine_BurnTime,1,IF('INPUT | Operations'!$B285&lt;=MainEngine_BurnTime,(MainEngine_BurnTime-'INPUT | Operations'!$B285)/('INPUT | Operations'!$B286-'INPUT | Operations'!$B285),0))*'INPUT | Operations'!$D285*NumberOfMainEngines*NumberOfOps*$E281,"")</f>
        <v>1397.4</v>
      </c>
      <c r="G281" s="34">
        <f t="shared" si="70"/>
        <v>1271.7604166666667</v>
      </c>
      <c r="H281" s="27">
        <f t="shared" si="71"/>
        <v>0</v>
      </c>
      <c r="I281" s="27">
        <f t="shared" si="72"/>
        <v>0</v>
      </c>
      <c r="J281" s="27">
        <f t="shared" si="73"/>
        <v>0</v>
      </c>
      <c r="K281" s="27">
        <f t="shared" si="74"/>
        <v>0</v>
      </c>
      <c r="L281" s="27">
        <f t="shared" si="75"/>
        <v>5.1101570029991163E-11</v>
      </c>
      <c r="M281" s="32">
        <f t="shared" si="76"/>
        <v>0</v>
      </c>
      <c r="N281" s="27">
        <f t="shared" si="63"/>
        <v>1777.1580062500004</v>
      </c>
      <c r="O281" s="27">
        <f t="shared" si="64"/>
        <v>0</v>
      </c>
      <c r="P281" s="27">
        <f t="shared" si="65"/>
        <v>0</v>
      </c>
      <c r="Q281" s="27">
        <f t="shared" si="66"/>
        <v>0</v>
      </c>
      <c r="R281" s="27">
        <f t="shared" si="67"/>
        <v>0</v>
      </c>
      <c r="S281" s="27">
        <f t="shared" si="68"/>
        <v>7.1409333959909663E-11</v>
      </c>
      <c r="T281" s="32">
        <f t="shared" si="69"/>
        <v>0</v>
      </c>
      <c r="U281" s="10"/>
    </row>
    <row r="282" spans="1:21" x14ac:dyDescent="0.25">
      <c r="A282" s="10"/>
      <c r="B282" s="4">
        <f>IF(ISBLANK('INPUT | Operations'!$B287),"",COUNT('INPUT | Operations'!$B$12:$B286))</f>
        <v>275</v>
      </c>
      <c r="C282" s="27">
        <f>IF(ISNUMBER($B282),('INPUT | Operations'!$C286+'INPUT | Operations'!$C287)/2,"")</f>
        <v>343596.5</v>
      </c>
      <c r="D282" s="28">
        <f t="shared" si="62"/>
        <v>104.7282132</v>
      </c>
      <c r="E282" s="26">
        <f>IF(ISNUMBER($B282),'INPUT | Operations'!$B287-'INPUT | Operations'!$B286,"")</f>
        <v>1</v>
      </c>
      <c r="F282" s="32">
        <f>IF(ISNUMBER($B282),IF('INPUT | Operations'!$B287&lt;MainEngine_BurnTime,1,IF('INPUT | Operations'!$B286&lt;=MainEngine_BurnTime,(MainEngine_BurnTime-'INPUT | Operations'!$B286)/('INPUT | Operations'!$B287-'INPUT | Operations'!$B286),0))*'INPUT | Operations'!$D286*NumberOfMainEngines*NumberOfOps*$E282,"")</f>
        <v>1397.4</v>
      </c>
      <c r="G282" s="34">
        <f t="shared" si="70"/>
        <v>1271.7604166666667</v>
      </c>
      <c r="H282" s="27">
        <f t="shared" si="71"/>
        <v>0</v>
      </c>
      <c r="I282" s="27">
        <f t="shared" si="72"/>
        <v>0</v>
      </c>
      <c r="J282" s="27">
        <f t="shared" si="73"/>
        <v>0</v>
      </c>
      <c r="K282" s="27">
        <f t="shared" si="74"/>
        <v>0</v>
      </c>
      <c r="L282" s="27">
        <f t="shared" si="75"/>
        <v>4.9313271588315845E-11</v>
      </c>
      <c r="M282" s="32">
        <f t="shared" si="76"/>
        <v>0</v>
      </c>
      <c r="N282" s="27">
        <f t="shared" si="63"/>
        <v>1777.1580062500004</v>
      </c>
      <c r="O282" s="27">
        <f t="shared" si="64"/>
        <v>0</v>
      </c>
      <c r="P282" s="27">
        <f t="shared" si="65"/>
        <v>0</v>
      </c>
      <c r="Q282" s="27">
        <f t="shared" si="66"/>
        <v>0</v>
      </c>
      <c r="R282" s="27">
        <f t="shared" si="67"/>
        <v>0</v>
      </c>
      <c r="S282" s="27">
        <f t="shared" si="68"/>
        <v>6.8910365717512576E-11</v>
      </c>
      <c r="T282" s="32">
        <f t="shared" si="69"/>
        <v>0</v>
      </c>
      <c r="U282" s="10"/>
    </row>
    <row r="283" spans="1:21" x14ac:dyDescent="0.25">
      <c r="A283" s="10"/>
      <c r="B283" s="4">
        <f>IF(ISBLANK('INPUT | Operations'!$B288),"",COUNT('INPUT | Operations'!$B$12:$B287))</f>
        <v>276</v>
      </c>
      <c r="C283" s="27">
        <f>IF(ISNUMBER($B283),('INPUT | Operations'!$C287+'INPUT | Operations'!$C288)/2,"")</f>
        <v>344037.5</v>
      </c>
      <c r="D283" s="28">
        <f t="shared" si="62"/>
        <v>104.86263000000001</v>
      </c>
      <c r="E283" s="26">
        <f>IF(ISNUMBER($B283),'INPUT | Operations'!$B288-'INPUT | Operations'!$B287,"")</f>
        <v>1</v>
      </c>
      <c r="F283" s="32">
        <f>IF(ISNUMBER($B283),IF('INPUT | Operations'!$B288&lt;MainEngine_BurnTime,1,IF('INPUT | Operations'!$B287&lt;=MainEngine_BurnTime,(MainEngine_BurnTime-'INPUT | Operations'!$B287)/('INPUT | Operations'!$B288-'INPUT | Operations'!$B287),0))*'INPUT | Operations'!$D287*NumberOfMainEngines*NumberOfOps*$E283,"")</f>
        <v>1397.4</v>
      </c>
      <c r="G283" s="34">
        <f t="shared" si="70"/>
        <v>1271.7604166666667</v>
      </c>
      <c r="H283" s="27">
        <f t="shared" si="71"/>
        <v>0</v>
      </c>
      <c r="I283" s="27">
        <f t="shared" si="72"/>
        <v>0</v>
      </c>
      <c r="J283" s="27">
        <f t="shared" si="73"/>
        <v>0</v>
      </c>
      <c r="K283" s="27">
        <f t="shared" si="74"/>
        <v>0</v>
      </c>
      <c r="L283" s="27">
        <f t="shared" si="75"/>
        <v>4.7619620771844963E-11</v>
      </c>
      <c r="M283" s="32">
        <f t="shared" si="76"/>
        <v>0</v>
      </c>
      <c r="N283" s="27">
        <f t="shared" si="63"/>
        <v>1777.1580062500004</v>
      </c>
      <c r="O283" s="27">
        <f t="shared" si="64"/>
        <v>0</v>
      </c>
      <c r="P283" s="27">
        <f t="shared" si="65"/>
        <v>0</v>
      </c>
      <c r="Q283" s="27">
        <f t="shared" si="66"/>
        <v>0</v>
      </c>
      <c r="R283" s="27">
        <f t="shared" si="67"/>
        <v>0</v>
      </c>
      <c r="S283" s="27">
        <f t="shared" si="68"/>
        <v>6.6543658066576164E-11</v>
      </c>
      <c r="T283" s="32">
        <f t="shared" si="69"/>
        <v>0</v>
      </c>
      <c r="U283" s="10"/>
    </row>
    <row r="284" spans="1:21" x14ac:dyDescent="0.25">
      <c r="A284" s="10"/>
      <c r="B284" s="4">
        <f>IF(ISBLANK('INPUT | Operations'!$B289),"",COUNT('INPUT | Operations'!$B$12:$B288))</f>
        <v>277</v>
      </c>
      <c r="C284" s="27">
        <f>IF(ISNUMBER($B284),('INPUT | Operations'!$C288+'INPUT | Operations'!$C289)/2,"")</f>
        <v>344470.5</v>
      </c>
      <c r="D284" s="28">
        <f t="shared" si="62"/>
        <v>104.99460840000002</v>
      </c>
      <c r="E284" s="26">
        <f>IF(ISNUMBER($B284),'INPUT | Operations'!$B289-'INPUT | Operations'!$B288,"")</f>
        <v>1</v>
      </c>
      <c r="F284" s="32">
        <f>IF(ISNUMBER($B284),IF('INPUT | Operations'!$B289&lt;MainEngine_BurnTime,1,IF('INPUT | Operations'!$B288&lt;=MainEngine_BurnTime,(MainEngine_BurnTime-'INPUT | Operations'!$B288)/('INPUT | Operations'!$B289-'INPUT | Operations'!$B288),0))*'INPUT | Operations'!$D288*NumberOfMainEngines*NumberOfOps*$E284,"")</f>
        <v>1397.4</v>
      </c>
      <c r="G284" s="34">
        <f t="shared" si="70"/>
        <v>1271.7604166666667</v>
      </c>
      <c r="H284" s="27">
        <f t="shared" si="71"/>
        <v>0</v>
      </c>
      <c r="I284" s="27">
        <f t="shared" si="72"/>
        <v>0</v>
      </c>
      <c r="J284" s="27">
        <f t="shared" si="73"/>
        <v>0</v>
      </c>
      <c r="K284" s="27">
        <f t="shared" si="74"/>
        <v>0</v>
      </c>
      <c r="L284" s="27">
        <f t="shared" si="75"/>
        <v>4.6013300380129374E-11</v>
      </c>
      <c r="M284" s="32">
        <f t="shared" si="76"/>
        <v>0</v>
      </c>
      <c r="N284" s="27">
        <f t="shared" si="63"/>
        <v>1777.1580062500004</v>
      </c>
      <c r="O284" s="27">
        <f t="shared" si="64"/>
        <v>0</v>
      </c>
      <c r="P284" s="27">
        <f t="shared" si="65"/>
        <v>0</v>
      </c>
      <c r="Q284" s="27">
        <f t="shared" si="66"/>
        <v>0</v>
      </c>
      <c r="R284" s="27">
        <f t="shared" si="67"/>
        <v>0</v>
      </c>
      <c r="S284" s="27">
        <f t="shared" si="68"/>
        <v>6.4298985951192786E-11</v>
      </c>
      <c r="T284" s="32">
        <f t="shared" si="69"/>
        <v>0</v>
      </c>
      <c r="U284" s="10"/>
    </row>
    <row r="285" spans="1:21" x14ac:dyDescent="0.25">
      <c r="A285" s="10"/>
      <c r="B285" s="4">
        <f>IF(ISBLANK('INPUT | Operations'!$B290),"",COUNT('INPUT | Operations'!$B$12:$B289))</f>
        <v>278</v>
      </c>
      <c r="C285" s="27">
        <f>IF(ISNUMBER($B285),('INPUT | Operations'!$C289+'INPUT | Operations'!$C290)/2,"")</f>
        <v>344895.5</v>
      </c>
      <c r="D285" s="28">
        <f t="shared" si="62"/>
        <v>105.12414840000001</v>
      </c>
      <c r="E285" s="26">
        <f>IF(ISNUMBER($B285),'INPUT | Operations'!$B290-'INPUT | Operations'!$B289,"")</f>
        <v>1</v>
      </c>
      <c r="F285" s="32">
        <f>IF(ISNUMBER($B285),IF('INPUT | Operations'!$B290&lt;MainEngine_BurnTime,1,IF('INPUT | Operations'!$B289&lt;=MainEngine_BurnTime,(MainEngine_BurnTime-'INPUT | Operations'!$B289)/('INPUT | Operations'!$B290-'INPUT | Operations'!$B289),0))*'INPUT | Operations'!$D289*NumberOfMainEngines*NumberOfOps*$E285,"")</f>
        <v>1397.4</v>
      </c>
      <c r="G285" s="34">
        <f t="shared" si="70"/>
        <v>1271.7604166666667</v>
      </c>
      <c r="H285" s="27">
        <f t="shared" si="71"/>
        <v>0</v>
      </c>
      <c r="I285" s="27">
        <f t="shared" si="72"/>
        <v>0</v>
      </c>
      <c r="J285" s="27">
        <f t="shared" si="73"/>
        <v>0</v>
      </c>
      <c r="K285" s="27">
        <f t="shared" si="74"/>
        <v>0</v>
      </c>
      <c r="L285" s="27">
        <f t="shared" si="75"/>
        <v>4.4489361509775636E-11</v>
      </c>
      <c r="M285" s="32">
        <f t="shared" si="76"/>
        <v>0</v>
      </c>
      <c r="N285" s="27">
        <f t="shared" si="63"/>
        <v>1777.1580062500004</v>
      </c>
      <c r="O285" s="27">
        <f t="shared" si="64"/>
        <v>0</v>
      </c>
      <c r="P285" s="27">
        <f t="shared" si="65"/>
        <v>0</v>
      </c>
      <c r="Q285" s="27">
        <f t="shared" si="66"/>
        <v>0</v>
      </c>
      <c r="R285" s="27">
        <f t="shared" si="67"/>
        <v>0</v>
      </c>
      <c r="S285" s="27">
        <f t="shared" si="68"/>
        <v>6.216943377376048E-11</v>
      </c>
      <c r="T285" s="32">
        <f t="shared" si="69"/>
        <v>0</v>
      </c>
      <c r="U285" s="10"/>
    </row>
    <row r="286" spans="1:21" x14ac:dyDescent="0.25">
      <c r="A286" s="10"/>
      <c r="B286" s="4">
        <f>IF(ISBLANK('INPUT | Operations'!$B291),"",COUNT('INPUT | Operations'!$B$12:$B290))</f>
        <v>279</v>
      </c>
      <c r="C286" s="27">
        <f>IF(ISNUMBER($B286),('INPUT | Operations'!$C290+'INPUT | Operations'!$C291)/2,"")</f>
        <v>345312.5</v>
      </c>
      <c r="D286" s="28">
        <f t="shared" si="62"/>
        <v>105.25125</v>
      </c>
      <c r="E286" s="26">
        <f>IF(ISNUMBER($B286),'INPUT | Operations'!$B291-'INPUT | Operations'!$B290,"")</f>
        <v>1</v>
      </c>
      <c r="F286" s="32">
        <f>IF(ISNUMBER($B286),IF('INPUT | Operations'!$B291&lt;MainEngine_BurnTime,1,IF('INPUT | Operations'!$B290&lt;=MainEngine_BurnTime,(MainEngine_BurnTime-'INPUT | Operations'!$B290)/('INPUT | Operations'!$B291-'INPUT | Operations'!$B290),0))*'INPUT | Operations'!$D290*NumberOfMainEngines*NumberOfOps*$E286,"")</f>
        <v>1397.4</v>
      </c>
      <c r="G286" s="34">
        <f t="shared" si="70"/>
        <v>1271.7604166666667</v>
      </c>
      <c r="H286" s="27">
        <f t="shared" si="71"/>
        <v>0</v>
      </c>
      <c r="I286" s="27">
        <f t="shared" si="72"/>
        <v>0</v>
      </c>
      <c r="J286" s="27">
        <f t="shared" si="73"/>
        <v>0</v>
      </c>
      <c r="K286" s="27">
        <f t="shared" si="74"/>
        <v>0</v>
      </c>
      <c r="L286" s="27">
        <f t="shared" si="75"/>
        <v>4.3043174813834187E-11</v>
      </c>
      <c r="M286" s="32">
        <f t="shared" si="76"/>
        <v>0</v>
      </c>
      <c r="N286" s="27">
        <f t="shared" si="63"/>
        <v>1777.1580062500004</v>
      </c>
      <c r="O286" s="27">
        <f t="shared" si="64"/>
        <v>0</v>
      </c>
      <c r="P286" s="27">
        <f t="shared" si="65"/>
        <v>0</v>
      </c>
      <c r="Q286" s="27">
        <f t="shared" si="66"/>
        <v>0</v>
      </c>
      <c r="R286" s="27">
        <f t="shared" si="67"/>
        <v>0</v>
      </c>
      <c r="S286" s="27">
        <f t="shared" si="68"/>
        <v>6.014853248485189E-11</v>
      </c>
      <c r="T286" s="32">
        <f t="shared" si="69"/>
        <v>0</v>
      </c>
      <c r="U286" s="10"/>
    </row>
    <row r="287" spans="1:21" x14ac:dyDescent="0.25">
      <c r="A287" s="10"/>
      <c r="B287" s="4">
        <f>IF(ISBLANK('INPUT | Operations'!$B292),"",COUNT('INPUT | Operations'!$B$12:$B291))</f>
        <v>280</v>
      </c>
      <c r="C287" s="27">
        <f>IF(ISNUMBER($B287),('INPUT | Operations'!$C291+'INPUT | Operations'!$C292)/2,"")</f>
        <v>345721.5</v>
      </c>
      <c r="D287" s="28">
        <f t="shared" si="62"/>
        <v>105.37591320000001</v>
      </c>
      <c r="E287" s="26">
        <f>IF(ISNUMBER($B287),'INPUT | Operations'!$B292-'INPUT | Operations'!$B291,"")</f>
        <v>1</v>
      </c>
      <c r="F287" s="32">
        <f>IF(ISNUMBER($B287),IF('INPUT | Operations'!$B292&lt;MainEngine_BurnTime,1,IF('INPUT | Operations'!$B291&lt;=MainEngine_BurnTime,(MainEngine_BurnTime-'INPUT | Operations'!$B291)/('INPUT | Operations'!$B292-'INPUT | Operations'!$B291),0))*'INPUT | Operations'!$D291*NumberOfMainEngines*NumberOfOps*$E287,"")</f>
        <v>1397.4</v>
      </c>
      <c r="G287" s="34">
        <f t="shared" si="70"/>
        <v>1271.7604166666667</v>
      </c>
      <c r="H287" s="27">
        <f t="shared" si="71"/>
        <v>0</v>
      </c>
      <c r="I287" s="27">
        <f t="shared" si="72"/>
        <v>0</v>
      </c>
      <c r="J287" s="27">
        <f t="shared" si="73"/>
        <v>0</v>
      </c>
      <c r="K287" s="27">
        <f t="shared" si="74"/>
        <v>0</v>
      </c>
      <c r="L287" s="27">
        <f t="shared" si="75"/>
        <v>4.1670408366361821E-11</v>
      </c>
      <c r="M287" s="32">
        <f t="shared" si="76"/>
        <v>0</v>
      </c>
      <c r="N287" s="27">
        <f t="shared" si="63"/>
        <v>1777.1580062500004</v>
      </c>
      <c r="O287" s="27">
        <f t="shared" si="64"/>
        <v>0</v>
      </c>
      <c r="P287" s="27">
        <f t="shared" si="65"/>
        <v>0</v>
      </c>
      <c r="Q287" s="27">
        <f t="shared" si="66"/>
        <v>0</v>
      </c>
      <c r="R287" s="27">
        <f t="shared" si="67"/>
        <v>0</v>
      </c>
      <c r="S287" s="27">
        <f t="shared" si="68"/>
        <v>5.8230228651154011E-11</v>
      </c>
      <c r="T287" s="32">
        <f t="shared" si="69"/>
        <v>0</v>
      </c>
      <c r="U287" s="10"/>
    </row>
    <row r="288" spans="1:21" x14ac:dyDescent="0.25">
      <c r="A288" s="10"/>
      <c r="B288" s="4">
        <f>IF(ISBLANK('INPUT | Operations'!$B293),"",COUNT('INPUT | Operations'!$B$12:$B292))</f>
        <v>281</v>
      </c>
      <c r="C288" s="27">
        <f>IF(ISNUMBER($B288),('INPUT | Operations'!$C292+'INPUT | Operations'!$C293)/2,"")</f>
        <v>346122.5</v>
      </c>
      <c r="D288" s="28">
        <f t="shared" si="62"/>
        <v>105.49813800000001</v>
      </c>
      <c r="E288" s="26">
        <f>IF(ISNUMBER($B288),'INPUT | Operations'!$B293-'INPUT | Operations'!$B292,"")</f>
        <v>1</v>
      </c>
      <c r="F288" s="32">
        <f>IF(ISNUMBER($B288),IF('INPUT | Operations'!$B293&lt;MainEngine_BurnTime,1,IF('INPUT | Operations'!$B292&lt;=MainEngine_BurnTime,(MainEngine_BurnTime-'INPUT | Operations'!$B292)/('INPUT | Operations'!$B293-'INPUT | Operations'!$B292),0))*'INPUT | Operations'!$D292*NumberOfMainEngines*NumberOfOps*$E288,"")</f>
        <v>1397.4</v>
      </c>
      <c r="G288" s="34">
        <f t="shared" si="70"/>
        <v>1271.7604166666667</v>
      </c>
      <c r="H288" s="27">
        <f t="shared" si="71"/>
        <v>0</v>
      </c>
      <c r="I288" s="27">
        <f t="shared" si="72"/>
        <v>0</v>
      </c>
      <c r="J288" s="27">
        <f t="shared" si="73"/>
        <v>0</v>
      </c>
      <c r="K288" s="27">
        <f t="shared" si="74"/>
        <v>0</v>
      </c>
      <c r="L288" s="27">
        <f t="shared" si="75"/>
        <v>4.036700718128455E-11</v>
      </c>
      <c r="M288" s="32">
        <f t="shared" si="76"/>
        <v>0</v>
      </c>
      <c r="N288" s="27">
        <f t="shared" si="63"/>
        <v>1777.1580062500004</v>
      </c>
      <c r="O288" s="27">
        <f t="shared" si="64"/>
        <v>0</v>
      </c>
      <c r="P288" s="27">
        <f t="shared" si="65"/>
        <v>0</v>
      </c>
      <c r="Q288" s="27">
        <f t="shared" si="66"/>
        <v>0</v>
      </c>
      <c r="R288" s="27">
        <f t="shared" si="67"/>
        <v>0</v>
      </c>
      <c r="S288" s="27">
        <f t="shared" si="68"/>
        <v>5.6408855835127033E-11</v>
      </c>
      <c r="T288" s="32">
        <f t="shared" si="69"/>
        <v>0</v>
      </c>
      <c r="U288" s="10"/>
    </row>
    <row r="289" spans="1:21" x14ac:dyDescent="0.25">
      <c r="A289" s="10"/>
      <c r="B289" s="4">
        <f>IF(ISBLANK('INPUT | Operations'!$B294),"",COUNT('INPUT | Operations'!$B$12:$B293))</f>
        <v>282</v>
      </c>
      <c r="C289" s="27">
        <f>IF(ISNUMBER($B289),('INPUT | Operations'!$C293+'INPUT | Operations'!$C294)/2,"")</f>
        <v>346515.5</v>
      </c>
      <c r="D289" s="28">
        <f t="shared" si="62"/>
        <v>105.61792440000001</v>
      </c>
      <c r="E289" s="26">
        <f>IF(ISNUMBER($B289),'INPUT | Operations'!$B294-'INPUT | Operations'!$B293,"")</f>
        <v>1</v>
      </c>
      <c r="F289" s="32">
        <f>IF(ISNUMBER($B289),IF('INPUT | Operations'!$B294&lt;MainEngine_BurnTime,1,IF('INPUT | Operations'!$B293&lt;=MainEngine_BurnTime,(MainEngine_BurnTime-'INPUT | Operations'!$B293)/('INPUT | Operations'!$B294-'INPUT | Operations'!$B293),0))*'INPUT | Operations'!$D293*NumberOfMainEngines*NumberOfOps*$E289,"")</f>
        <v>1397.4</v>
      </c>
      <c r="G289" s="34">
        <f t="shared" si="70"/>
        <v>1271.7604166666667</v>
      </c>
      <c r="H289" s="27">
        <f t="shared" si="71"/>
        <v>0</v>
      </c>
      <c r="I289" s="27">
        <f t="shared" si="72"/>
        <v>0</v>
      </c>
      <c r="J289" s="27">
        <f t="shared" si="73"/>
        <v>0</v>
      </c>
      <c r="K289" s="27">
        <f t="shared" si="74"/>
        <v>0</v>
      </c>
      <c r="L289" s="27">
        <f t="shared" si="75"/>
        <v>3.9129174255080677E-11</v>
      </c>
      <c r="M289" s="32">
        <f t="shared" si="76"/>
        <v>0</v>
      </c>
      <c r="N289" s="27">
        <f t="shared" si="63"/>
        <v>1777.1580062500004</v>
      </c>
      <c r="O289" s="27">
        <f t="shared" si="64"/>
        <v>0</v>
      </c>
      <c r="P289" s="27">
        <f t="shared" si="65"/>
        <v>0</v>
      </c>
      <c r="Q289" s="27">
        <f t="shared" si="66"/>
        <v>0</v>
      </c>
      <c r="R289" s="27">
        <f t="shared" si="67"/>
        <v>0</v>
      </c>
      <c r="S289" s="27">
        <f t="shared" si="68"/>
        <v>5.4679108104049745E-11</v>
      </c>
      <c r="T289" s="32">
        <f t="shared" si="69"/>
        <v>0</v>
      </c>
      <c r="U289" s="10"/>
    </row>
    <row r="290" spans="1:21" x14ac:dyDescent="0.25">
      <c r="A290" s="10"/>
      <c r="B290" s="4">
        <f>IF(ISBLANK('INPUT | Operations'!$B295),"",COUNT('INPUT | Operations'!$B$12:$B294))</f>
        <v>283</v>
      </c>
      <c r="C290" s="27">
        <f>IF(ISNUMBER($B290),('INPUT | Operations'!$C294+'INPUT | Operations'!$C295)/2,"")</f>
        <v>346900.5</v>
      </c>
      <c r="D290" s="28">
        <f t="shared" si="62"/>
        <v>105.7352724</v>
      </c>
      <c r="E290" s="26">
        <f>IF(ISNUMBER($B290),'INPUT | Operations'!$B295-'INPUT | Operations'!$B294,"")</f>
        <v>1</v>
      </c>
      <c r="F290" s="32">
        <f>IF(ISNUMBER($B290),IF('INPUT | Operations'!$B295&lt;MainEngine_BurnTime,1,IF('INPUT | Operations'!$B294&lt;=MainEngine_BurnTime,(MainEngine_BurnTime-'INPUT | Operations'!$B294)/('INPUT | Operations'!$B295-'INPUT | Operations'!$B294),0))*'INPUT | Operations'!$D294*NumberOfMainEngines*NumberOfOps*$E290,"")</f>
        <v>1397.4</v>
      </c>
      <c r="G290" s="34">
        <f t="shared" si="70"/>
        <v>1271.7604166666667</v>
      </c>
      <c r="H290" s="27">
        <f t="shared" si="71"/>
        <v>0</v>
      </c>
      <c r="I290" s="27">
        <f t="shared" si="72"/>
        <v>0</v>
      </c>
      <c r="J290" s="27">
        <f t="shared" si="73"/>
        <v>0</v>
      </c>
      <c r="K290" s="27">
        <f t="shared" si="74"/>
        <v>0</v>
      </c>
      <c r="L290" s="27">
        <f t="shared" si="75"/>
        <v>3.7953353013667543E-11</v>
      </c>
      <c r="M290" s="32">
        <f t="shared" si="76"/>
        <v>0</v>
      </c>
      <c r="N290" s="27">
        <f t="shared" si="63"/>
        <v>1777.1580062500004</v>
      </c>
      <c r="O290" s="27">
        <f t="shared" si="64"/>
        <v>0</v>
      </c>
      <c r="P290" s="27">
        <f t="shared" si="65"/>
        <v>0</v>
      </c>
      <c r="Q290" s="27">
        <f t="shared" si="66"/>
        <v>0</v>
      </c>
      <c r="R290" s="27">
        <f t="shared" si="67"/>
        <v>0</v>
      </c>
      <c r="S290" s="27">
        <f t="shared" si="68"/>
        <v>5.3036015501299025E-11</v>
      </c>
      <c r="T290" s="32">
        <f t="shared" si="69"/>
        <v>0</v>
      </c>
      <c r="U290" s="10"/>
    </row>
    <row r="291" spans="1:21" x14ac:dyDescent="0.25">
      <c r="A291" s="10"/>
      <c r="B291" s="4">
        <f>IF(ISBLANK('INPUT | Operations'!$B296),"",COUNT('INPUT | Operations'!$B$12:$B295))</f>
        <v>284</v>
      </c>
      <c r="C291" s="27">
        <f>IF(ISNUMBER($B291),('INPUT | Operations'!$C295+'INPUT | Operations'!$C296)/2,"")</f>
        <v>347277.5</v>
      </c>
      <c r="D291" s="28">
        <f t="shared" si="62"/>
        <v>105.850182</v>
      </c>
      <c r="E291" s="26">
        <f>IF(ISNUMBER($B291),'INPUT | Operations'!$B296-'INPUT | Operations'!$B295,"")</f>
        <v>1</v>
      </c>
      <c r="F291" s="32">
        <f>IF(ISNUMBER($B291),IF('INPUT | Operations'!$B296&lt;MainEngine_BurnTime,1,IF('INPUT | Operations'!$B295&lt;=MainEngine_BurnTime,(MainEngine_BurnTime-'INPUT | Operations'!$B295)/('INPUT | Operations'!$B296-'INPUT | Operations'!$B295),0))*'INPUT | Operations'!$D295*NumberOfMainEngines*NumberOfOps*$E291,"")</f>
        <v>1397.4</v>
      </c>
      <c r="G291" s="34">
        <f t="shared" si="70"/>
        <v>1271.7604166666667</v>
      </c>
      <c r="H291" s="27">
        <f t="shared" si="71"/>
        <v>0</v>
      </c>
      <c r="I291" s="27">
        <f t="shared" si="72"/>
        <v>0</v>
      </c>
      <c r="J291" s="27">
        <f t="shared" si="73"/>
        <v>0</v>
      </c>
      <c r="K291" s="27">
        <f t="shared" si="74"/>
        <v>0</v>
      </c>
      <c r="L291" s="27">
        <f t="shared" si="75"/>
        <v>3.6836211053789283E-11</v>
      </c>
      <c r="M291" s="32">
        <f t="shared" si="76"/>
        <v>0</v>
      </c>
      <c r="N291" s="27">
        <f t="shared" si="63"/>
        <v>1777.1580062500004</v>
      </c>
      <c r="O291" s="27">
        <f t="shared" si="64"/>
        <v>0</v>
      </c>
      <c r="P291" s="27">
        <f t="shared" si="65"/>
        <v>0</v>
      </c>
      <c r="Q291" s="27">
        <f t="shared" si="66"/>
        <v>0</v>
      </c>
      <c r="R291" s="27">
        <f t="shared" si="67"/>
        <v>0</v>
      </c>
      <c r="S291" s="27">
        <f t="shared" si="68"/>
        <v>5.1474921326565149E-11</v>
      </c>
      <c r="T291" s="32">
        <f t="shared" si="69"/>
        <v>0</v>
      </c>
      <c r="U291" s="10"/>
    </row>
    <row r="292" spans="1:21" x14ac:dyDescent="0.25">
      <c r="A292" s="10"/>
      <c r="B292" s="4">
        <f>IF(ISBLANK('INPUT | Operations'!$B297),"",COUNT('INPUT | Operations'!$B$12:$B296))</f>
        <v>285</v>
      </c>
      <c r="C292" s="27">
        <f>IF(ISNUMBER($B292),('INPUT | Operations'!$C296+'INPUT | Operations'!$C297)/2,"")</f>
        <v>347646.5</v>
      </c>
      <c r="D292" s="28">
        <f t="shared" si="62"/>
        <v>105.96265320000001</v>
      </c>
      <c r="E292" s="26">
        <f>IF(ISNUMBER($B292),'INPUT | Operations'!$B297-'INPUT | Operations'!$B296,"")</f>
        <v>1</v>
      </c>
      <c r="F292" s="32">
        <f>IF(ISNUMBER($B292),IF('INPUT | Operations'!$B297&lt;MainEngine_BurnTime,1,IF('INPUT | Operations'!$B296&lt;=MainEngine_BurnTime,(MainEngine_BurnTime-'INPUT | Operations'!$B296)/('INPUT | Operations'!$B297-'INPUT | Operations'!$B296),0))*'INPUT | Operations'!$D296*NumberOfMainEngines*NumberOfOps*$E292,"")</f>
        <v>1397.4</v>
      </c>
      <c r="G292" s="34">
        <f t="shared" si="70"/>
        <v>1271.7604166666667</v>
      </c>
      <c r="H292" s="27">
        <f t="shared" si="71"/>
        <v>0</v>
      </c>
      <c r="I292" s="27">
        <f t="shared" si="72"/>
        <v>0</v>
      </c>
      <c r="J292" s="27">
        <f t="shared" si="73"/>
        <v>0</v>
      </c>
      <c r="K292" s="27">
        <f t="shared" si="74"/>
        <v>0</v>
      </c>
      <c r="L292" s="27">
        <f t="shared" si="75"/>
        <v>3.5774625078265759E-11</v>
      </c>
      <c r="M292" s="32">
        <f t="shared" si="76"/>
        <v>0</v>
      </c>
      <c r="N292" s="27">
        <f t="shared" si="63"/>
        <v>1777.1580062500004</v>
      </c>
      <c r="O292" s="27">
        <f t="shared" si="64"/>
        <v>0</v>
      </c>
      <c r="P292" s="27">
        <f t="shared" si="65"/>
        <v>0</v>
      </c>
      <c r="Q292" s="27">
        <f t="shared" si="66"/>
        <v>0</v>
      </c>
      <c r="R292" s="27">
        <f t="shared" si="67"/>
        <v>0</v>
      </c>
      <c r="S292" s="27">
        <f t="shared" si="68"/>
        <v>4.9991461084368574E-11</v>
      </c>
      <c r="T292" s="32">
        <f t="shared" si="69"/>
        <v>0</v>
      </c>
      <c r="U292" s="10"/>
    </row>
    <row r="293" spans="1:21" x14ac:dyDescent="0.25">
      <c r="A293" s="10"/>
      <c r="B293" s="4">
        <f>IF(ISBLANK('INPUT | Operations'!$B298),"",COUNT('INPUT | Operations'!$B$12:$B297))</f>
        <v>286</v>
      </c>
      <c r="C293" s="27">
        <f>IF(ISNUMBER($B293),('INPUT | Operations'!$C297+'INPUT | Operations'!$C298)/2,"")</f>
        <v>348008</v>
      </c>
      <c r="D293" s="28">
        <f t="shared" si="62"/>
        <v>106.07283840000001</v>
      </c>
      <c r="E293" s="26">
        <f>IF(ISNUMBER($B293),'INPUT | Operations'!$B298-'INPUT | Operations'!$B297,"")</f>
        <v>1</v>
      </c>
      <c r="F293" s="32">
        <f>IF(ISNUMBER($B293),IF('INPUT | Operations'!$B298&lt;MainEngine_BurnTime,1,IF('INPUT | Operations'!$B297&lt;=MainEngine_BurnTime,(MainEngine_BurnTime-'INPUT | Operations'!$B297)/('INPUT | Operations'!$B298-'INPUT | Operations'!$B297),0))*'INPUT | Operations'!$D297*NumberOfMainEngines*NumberOfOps*$E293,"")</f>
        <v>1397.4</v>
      </c>
      <c r="G293" s="34">
        <f t="shared" si="70"/>
        <v>1271.7604166666667</v>
      </c>
      <c r="H293" s="27">
        <f t="shared" si="71"/>
        <v>0</v>
      </c>
      <c r="I293" s="27">
        <f t="shared" si="72"/>
        <v>0</v>
      </c>
      <c r="J293" s="27">
        <f t="shared" si="73"/>
        <v>0</v>
      </c>
      <c r="K293" s="27">
        <f t="shared" si="74"/>
        <v>0</v>
      </c>
      <c r="L293" s="27">
        <f t="shared" si="75"/>
        <v>3.4764289405240557E-11</v>
      </c>
      <c r="M293" s="32">
        <f t="shared" si="76"/>
        <v>0</v>
      </c>
      <c r="N293" s="27">
        <f t="shared" si="63"/>
        <v>1777.1580062500004</v>
      </c>
      <c r="O293" s="27">
        <f t="shared" si="64"/>
        <v>0</v>
      </c>
      <c r="P293" s="27">
        <f t="shared" si="65"/>
        <v>0</v>
      </c>
      <c r="Q293" s="27">
        <f t="shared" si="66"/>
        <v>0</v>
      </c>
      <c r="R293" s="27">
        <f t="shared" si="67"/>
        <v>0</v>
      </c>
      <c r="S293" s="27">
        <f t="shared" si="68"/>
        <v>4.8579618014883158E-11</v>
      </c>
      <c r="T293" s="32">
        <f t="shared" si="69"/>
        <v>0</v>
      </c>
      <c r="U293" s="10"/>
    </row>
    <row r="294" spans="1:21" x14ac:dyDescent="0.25">
      <c r="A294" s="10"/>
      <c r="B294" s="4">
        <f>IF(ISBLANK('INPUT | Operations'!$B299),"",COUNT('INPUT | Operations'!$B$12:$B298))</f>
        <v>287</v>
      </c>
      <c r="C294" s="27">
        <f>IF(ISNUMBER($B294),('INPUT | Operations'!$C298+'INPUT | Operations'!$C299)/2,"")</f>
        <v>348361.5</v>
      </c>
      <c r="D294" s="28">
        <f t="shared" si="62"/>
        <v>106.1805852</v>
      </c>
      <c r="E294" s="26">
        <f>IF(ISNUMBER($B294),'INPUT | Operations'!$B299-'INPUT | Operations'!$B298,"")</f>
        <v>1</v>
      </c>
      <c r="F294" s="32">
        <f>IF(ISNUMBER($B294),IF('INPUT | Operations'!$B299&lt;MainEngine_BurnTime,1,IF('INPUT | Operations'!$B298&lt;=MainEngine_BurnTime,(MainEngine_BurnTime-'INPUT | Operations'!$B298)/('INPUT | Operations'!$B299-'INPUT | Operations'!$B298),0))*'INPUT | Operations'!$D298*NumberOfMainEngines*NumberOfOps*$E294,"")</f>
        <v>1397.4</v>
      </c>
      <c r="G294" s="34">
        <f t="shared" si="70"/>
        <v>1271.7604166666667</v>
      </c>
      <c r="H294" s="27">
        <f t="shared" si="71"/>
        <v>0</v>
      </c>
      <c r="I294" s="27">
        <f t="shared" si="72"/>
        <v>0</v>
      </c>
      <c r="J294" s="27">
        <f t="shared" si="73"/>
        <v>0</v>
      </c>
      <c r="K294" s="27">
        <f t="shared" si="74"/>
        <v>0</v>
      </c>
      <c r="L294" s="27">
        <f t="shared" si="75"/>
        <v>3.3803911660554615E-11</v>
      </c>
      <c r="M294" s="32">
        <f t="shared" si="76"/>
        <v>0</v>
      </c>
      <c r="N294" s="27">
        <f t="shared" si="63"/>
        <v>1777.1580062500004</v>
      </c>
      <c r="O294" s="27">
        <f t="shared" si="64"/>
        <v>0</v>
      </c>
      <c r="P294" s="27">
        <f t="shared" si="65"/>
        <v>0</v>
      </c>
      <c r="Q294" s="27">
        <f t="shared" si="66"/>
        <v>0</v>
      </c>
      <c r="R294" s="27">
        <f t="shared" si="67"/>
        <v>0</v>
      </c>
      <c r="S294" s="27">
        <f t="shared" si="68"/>
        <v>4.7237586154459021E-11</v>
      </c>
      <c r="T294" s="32">
        <f t="shared" si="69"/>
        <v>0</v>
      </c>
      <c r="U294" s="10"/>
    </row>
    <row r="295" spans="1:21" x14ac:dyDescent="0.25">
      <c r="A295" s="10"/>
      <c r="B295" s="4">
        <f>IF(ISBLANK('INPUT | Operations'!$B300),"",COUNT('INPUT | Operations'!$B$12:$B299))</f>
        <v>288</v>
      </c>
      <c r="C295" s="27">
        <f>IF(ISNUMBER($B295),('INPUT | Operations'!$C299+'INPUT | Operations'!$C300)/2,"")</f>
        <v>348707</v>
      </c>
      <c r="D295" s="28">
        <f t="shared" si="62"/>
        <v>106.28589360000001</v>
      </c>
      <c r="E295" s="26">
        <f>IF(ISNUMBER($B295),'INPUT | Operations'!$B300-'INPUT | Operations'!$B299,"")</f>
        <v>1</v>
      </c>
      <c r="F295" s="32">
        <f>IF(ISNUMBER($B295),IF('INPUT | Operations'!$B300&lt;MainEngine_BurnTime,1,IF('INPUT | Operations'!$B299&lt;=MainEngine_BurnTime,(MainEngine_BurnTime-'INPUT | Operations'!$B299)/('INPUT | Operations'!$B300-'INPUT | Operations'!$B299),0))*'INPUT | Operations'!$D299*NumberOfMainEngines*NumberOfOps*$E295,"")</f>
        <v>1397.4</v>
      </c>
      <c r="G295" s="34">
        <f t="shared" si="70"/>
        <v>1271.7604166666667</v>
      </c>
      <c r="H295" s="27">
        <f t="shared" si="71"/>
        <v>0</v>
      </c>
      <c r="I295" s="27">
        <f t="shared" si="72"/>
        <v>0</v>
      </c>
      <c r="J295" s="27">
        <f t="shared" si="73"/>
        <v>0</v>
      </c>
      <c r="K295" s="27">
        <f t="shared" si="74"/>
        <v>0</v>
      </c>
      <c r="L295" s="27">
        <f t="shared" si="75"/>
        <v>3.2890910447073683E-11</v>
      </c>
      <c r="M295" s="32">
        <f t="shared" si="76"/>
        <v>0</v>
      </c>
      <c r="N295" s="27">
        <f t="shared" si="63"/>
        <v>1777.1580062500004</v>
      </c>
      <c r="O295" s="27">
        <f t="shared" si="64"/>
        <v>0</v>
      </c>
      <c r="P295" s="27">
        <f t="shared" si="65"/>
        <v>0</v>
      </c>
      <c r="Q295" s="27">
        <f t="shared" si="66"/>
        <v>0</v>
      </c>
      <c r="R295" s="27">
        <f t="shared" si="67"/>
        <v>0</v>
      </c>
      <c r="S295" s="27">
        <f t="shared" si="68"/>
        <v>4.5961758258740767E-11</v>
      </c>
      <c r="T295" s="32">
        <f t="shared" si="69"/>
        <v>0</v>
      </c>
      <c r="U295" s="10"/>
    </row>
    <row r="296" spans="1:21" x14ac:dyDescent="0.25">
      <c r="A296" s="10"/>
      <c r="B296" s="4">
        <f>IF(ISBLANK('INPUT | Operations'!$B301),"",COUNT('INPUT | Operations'!$B$12:$B300))</f>
        <v>289</v>
      </c>
      <c r="C296" s="27">
        <f>IF(ISNUMBER($B296),('INPUT | Operations'!$C300+'INPUT | Operations'!$C301)/2,"")</f>
        <v>349045</v>
      </c>
      <c r="D296" s="28">
        <f t="shared" si="62"/>
        <v>106.38891600000001</v>
      </c>
      <c r="E296" s="26">
        <f>IF(ISNUMBER($B296),'INPUT | Operations'!$B301-'INPUT | Operations'!$B300,"")</f>
        <v>1</v>
      </c>
      <c r="F296" s="32">
        <f>IF(ISNUMBER($B296),IF('INPUT | Operations'!$B301&lt;MainEngine_BurnTime,1,IF('INPUT | Operations'!$B300&lt;=MainEngine_BurnTime,(MainEngine_BurnTime-'INPUT | Operations'!$B300)/('INPUT | Operations'!$B301-'INPUT | Operations'!$B300),0))*'INPUT | Operations'!$D300*NumberOfMainEngines*NumberOfOps*$E296,"")</f>
        <v>1397.4</v>
      </c>
      <c r="G296" s="34">
        <f t="shared" si="70"/>
        <v>1271.7604166666667</v>
      </c>
      <c r="H296" s="27">
        <f t="shared" si="71"/>
        <v>0</v>
      </c>
      <c r="I296" s="27">
        <f t="shared" si="72"/>
        <v>0</v>
      </c>
      <c r="J296" s="27">
        <f t="shared" si="73"/>
        <v>0</v>
      </c>
      <c r="K296" s="27">
        <f t="shared" si="74"/>
        <v>0</v>
      </c>
      <c r="L296" s="27">
        <f t="shared" si="75"/>
        <v>3.2021594950364872E-11</v>
      </c>
      <c r="M296" s="32">
        <f t="shared" si="76"/>
        <v>0</v>
      </c>
      <c r="N296" s="27">
        <f t="shared" si="63"/>
        <v>1777.1580062500004</v>
      </c>
      <c r="O296" s="27">
        <f t="shared" si="64"/>
        <v>0</v>
      </c>
      <c r="P296" s="27">
        <f t="shared" si="65"/>
        <v>0</v>
      </c>
      <c r="Q296" s="27">
        <f t="shared" si="66"/>
        <v>0</v>
      </c>
      <c r="R296" s="27">
        <f t="shared" si="67"/>
        <v>0</v>
      </c>
      <c r="S296" s="27">
        <f t="shared" si="68"/>
        <v>4.4746976783639873E-11</v>
      </c>
      <c r="T296" s="32">
        <f t="shared" si="69"/>
        <v>0</v>
      </c>
      <c r="U296" s="10"/>
    </row>
    <row r="297" spans="1:21" x14ac:dyDescent="0.25">
      <c r="A297" s="10"/>
      <c r="B297" s="4">
        <f>IF(ISBLANK('INPUT | Operations'!$B302),"",COUNT('INPUT | Operations'!$B$12:$B301))</f>
        <v>290</v>
      </c>
      <c r="C297" s="27">
        <f>IF(ISNUMBER($B297),('INPUT | Operations'!$C301+'INPUT | Operations'!$C302)/2,"")</f>
        <v>349375.5</v>
      </c>
      <c r="D297" s="28">
        <f t="shared" si="62"/>
        <v>106.48965240000001</v>
      </c>
      <c r="E297" s="26">
        <f>IF(ISNUMBER($B297),'INPUT | Operations'!$B302-'INPUT | Operations'!$B301,"")</f>
        <v>1</v>
      </c>
      <c r="F297" s="32">
        <f>IF(ISNUMBER($B297),IF('INPUT | Operations'!$B302&lt;MainEngine_BurnTime,1,IF('INPUT | Operations'!$B301&lt;=MainEngine_BurnTime,(MainEngine_BurnTime-'INPUT | Operations'!$B301)/('INPUT | Operations'!$B302-'INPUT | Operations'!$B301),0))*'INPUT | Operations'!$D301*NumberOfMainEngines*NumberOfOps*$E297,"")</f>
        <v>1397.4</v>
      </c>
      <c r="G297" s="34">
        <f t="shared" si="70"/>
        <v>1271.7604166666667</v>
      </c>
      <c r="H297" s="27">
        <f t="shared" si="71"/>
        <v>0</v>
      </c>
      <c r="I297" s="27">
        <f t="shared" si="72"/>
        <v>0</v>
      </c>
      <c r="J297" s="27">
        <f t="shared" si="73"/>
        <v>0</v>
      </c>
      <c r="K297" s="27">
        <f t="shared" si="74"/>
        <v>0</v>
      </c>
      <c r="L297" s="27">
        <f t="shared" si="75"/>
        <v>3.1193790525674916E-11</v>
      </c>
      <c r="M297" s="32">
        <f t="shared" si="76"/>
        <v>0</v>
      </c>
      <c r="N297" s="27">
        <f t="shared" si="63"/>
        <v>1777.1580062500004</v>
      </c>
      <c r="O297" s="27">
        <f t="shared" si="64"/>
        <v>0</v>
      </c>
      <c r="P297" s="27">
        <f t="shared" si="65"/>
        <v>0</v>
      </c>
      <c r="Q297" s="27">
        <f t="shared" si="66"/>
        <v>0</v>
      </c>
      <c r="R297" s="27">
        <f t="shared" si="67"/>
        <v>0</v>
      </c>
      <c r="S297" s="27">
        <f t="shared" si="68"/>
        <v>4.3590202880578134E-11</v>
      </c>
      <c r="T297" s="32">
        <f t="shared" si="69"/>
        <v>0</v>
      </c>
      <c r="U297" s="10"/>
    </row>
    <row r="298" spans="1:21" x14ac:dyDescent="0.25">
      <c r="A298" s="10"/>
      <c r="B298" s="4">
        <f>IF(ISBLANK('INPUT | Operations'!$B303),"",COUNT('INPUT | Operations'!$B$12:$B302))</f>
        <v>291</v>
      </c>
      <c r="C298" s="27">
        <f>IF(ISNUMBER($B298),('INPUT | Operations'!$C302+'INPUT | Operations'!$C303)/2,"")</f>
        <v>349776.25</v>
      </c>
      <c r="D298" s="28">
        <f t="shared" si="62"/>
        <v>106.611801</v>
      </c>
      <c r="E298" s="26">
        <f>IF(ISNUMBER($B298),'INPUT | Operations'!$B303-'INPUT | Operations'!$B302,"")</f>
        <v>1</v>
      </c>
      <c r="F298" s="32">
        <f>IF(ISNUMBER($B298),IF('INPUT | Operations'!$B303&lt;MainEngine_BurnTime,1,IF('INPUT | Operations'!$B302&lt;=MainEngine_BurnTime,(MainEngine_BurnTime-'INPUT | Operations'!$B302)/('INPUT | Operations'!$B303-'INPUT | Operations'!$B302),0))*'INPUT | Operations'!$D302*NumberOfMainEngines*NumberOfOps*$E298,"")</f>
        <v>1397.4</v>
      </c>
      <c r="G298" s="34">
        <f t="shared" si="70"/>
        <v>1271.7604166666667</v>
      </c>
      <c r="H298" s="27">
        <f t="shared" si="71"/>
        <v>0</v>
      </c>
      <c r="I298" s="27">
        <f t="shared" si="72"/>
        <v>0</v>
      </c>
      <c r="J298" s="27">
        <f t="shared" si="73"/>
        <v>0</v>
      </c>
      <c r="K298" s="27">
        <f t="shared" si="74"/>
        <v>0</v>
      </c>
      <c r="L298" s="27">
        <f t="shared" si="75"/>
        <v>3.0218684266477504E-11</v>
      </c>
      <c r="M298" s="32">
        <f t="shared" si="76"/>
        <v>0</v>
      </c>
      <c r="N298" s="27">
        <f t="shared" si="63"/>
        <v>1777.1580062500004</v>
      </c>
      <c r="O298" s="27">
        <f t="shared" si="64"/>
        <v>0</v>
      </c>
      <c r="P298" s="27">
        <f t="shared" si="65"/>
        <v>0</v>
      </c>
      <c r="Q298" s="27">
        <f t="shared" si="66"/>
        <v>0</v>
      </c>
      <c r="R298" s="27">
        <f t="shared" si="67"/>
        <v>0</v>
      </c>
      <c r="S298" s="27">
        <f t="shared" si="68"/>
        <v>4.2227589393975666E-11</v>
      </c>
      <c r="T298" s="32">
        <f t="shared" si="69"/>
        <v>0</v>
      </c>
      <c r="U298" s="10"/>
    </row>
    <row r="299" spans="1:21" x14ac:dyDescent="0.25">
      <c r="A299" s="10"/>
      <c r="B299" s="4">
        <f>IF(ISBLANK('INPUT | Operations'!$B304),"",COUNT('INPUT | Operations'!$B$12:$B303))</f>
        <v>292</v>
      </c>
      <c r="C299" s="27">
        <f>IF(ISNUMBER($B299),('INPUT | Operations'!$C303+'INPUT | Operations'!$C304)/2,"")</f>
        <v>350243.25</v>
      </c>
      <c r="D299" s="28">
        <f t="shared" si="62"/>
        <v>106.75414260000001</v>
      </c>
      <c r="E299" s="26">
        <f>IF(ISNUMBER($B299),'INPUT | Operations'!$B304-'INPUT | Operations'!$B303,"")</f>
        <v>1</v>
      </c>
      <c r="F299" s="32">
        <f>IF(ISNUMBER($B299),IF('INPUT | Operations'!$B304&lt;MainEngine_BurnTime,1,IF('INPUT | Operations'!$B303&lt;=MainEngine_BurnTime,(MainEngine_BurnTime-'INPUT | Operations'!$B303)/('INPUT | Operations'!$B304-'INPUT | Operations'!$B303),0))*'INPUT | Operations'!$D303*NumberOfMainEngines*NumberOfOps*$E299,"")</f>
        <v>1397.4</v>
      </c>
      <c r="G299" s="34">
        <f t="shared" si="70"/>
        <v>1271.7604166666667</v>
      </c>
      <c r="H299" s="27">
        <f t="shared" si="71"/>
        <v>0</v>
      </c>
      <c r="I299" s="27">
        <f t="shared" si="72"/>
        <v>0</v>
      </c>
      <c r="J299" s="27">
        <f t="shared" si="73"/>
        <v>0</v>
      </c>
      <c r="K299" s="27">
        <f t="shared" si="74"/>
        <v>0</v>
      </c>
      <c r="L299" s="27">
        <f t="shared" si="75"/>
        <v>2.9120768139428597E-11</v>
      </c>
      <c r="M299" s="32">
        <f t="shared" si="76"/>
        <v>0</v>
      </c>
      <c r="N299" s="27">
        <f t="shared" si="63"/>
        <v>1777.1580062500004</v>
      </c>
      <c r="O299" s="27">
        <f t="shared" si="64"/>
        <v>0</v>
      </c>
      <c r="P299" s="27">
        <f t="shared" si="65"/>
        <v>0</v>
      </c>
      <c r="Q299" s="27">
        <f t="shared" si="66"/>
        <v>0</v>
      </c>
      <c r="R299" s="27">
        <f t="shared" si="67"/>
        <v>0</v>
      </c>
      <c r="S299" s="27">
        <f t="shared" si="68"/>
        <v>4.0693361398037519E-11</v>
      </c>
      <c r="T299" s="32">
        <f t="shared" si="69"/>
        <v>0</v>
      </c>
      <c r="U299" s="10"/>
    </row>
    <row r="300" spans="1:21" x14ac:dyDescent="0.25">
      <c r="A300" s="10"/>
      <c r="B300" s="4">
        <f>IF(ISBLANK('INPUT | Operations'!$B305),"",COUNT('INPUT | Operations'!$B$12:$B304))</f>
        <v>293</v>
      </c>
      <c r="C300" s="27">
        <f>IF(ISNUMBER($B300),('INPUT | Operations'!$C304+'INPUT | Operations'!$C305)/2,"")</f>
        <v>350621</v>
      </c>
      <c r="D300" s="28">
        <f t="shared" si="62"/>
        <v>106.86928080000001</v>
      </c>
      <c r="E300" s="26">
        <f>IF(ISNUMBER($B300),'INPUT | Operations'!$B305-'INPUT | Operations'!$B304,"")</f>
        <v>1</v>
      </c>
      <c r="F300" s="32">
        <f>IF(ISNUMBER($B300),IF('INPUT | Operations'!$B305&lt;MainEngine_BurnTime,1,IF('INPUT | Operations'!$B304&lt;=MainEngine_BurnTime,(MainEngine_BurnTime-'INPUT | Operations'!$B304)/('INPUT | Operations'!$B305-'INPUT | Operations'!$B304),0))*'INPUT | Operations'!$D304*NumberOfMainEngines*NumberOfOps*$E300,"")</f>
        <v>1397.4</v>
      </c>
      <c r="G300" s="34">
        <f t="shared" si="70"/>
        <v>1271.7604166666667</v>
      </c>
      <c r="H300" s="27">
        <f t="shared" si="71"/>
        <v>0</v>
      </c>
      <c r="I300" s="27">
        <f t="shared" si="72"/>
        <v>0</v>
      </c>
      <c r="J300" s="27">
        <f t="shared" si="73"/>
        <v>0</v>
      </c>
      <c r="K300" s="27">
        <f t="shared" si="74"/>
        <v>0</v>
      </c>
      <c r="L300" s="27">
        <f t="shared" si="75"/>
        <v>2.8261930001739254E-11</v>
      </c>
      <c r="M300" s="32">
        <f t="shared" si="76"/>
        <v>0</v>
      </c>
      <c r="N300" s="27">
        <f t="shared" si="63"/>
        <v>1777.1580062500004</v>
      </c>
      <c r="O300" s="27">
        <f t="shared" si="64"/>
        <v>0</v>
      </c>
      <c r="P300" s="27">
        <f t="shared" si="65"/>
        <v>0</v>
      </c>
      <c r="Q300" s="27">
        <f t="shared" si="66"/>
        <v>0</v>
      </c>
      <c r="R300" s="27">
        <f t="shared" si="67"/>
        <v>0</v>
      </c>
      <c r="S300" s="27">
        <f t="shared" si="68"/>
        <v>3.949322098443044E-11</v>
      </c>
      <c r="T300" s="32">
        <f t="shared" si="69"/>
        <v>0</v>
      </c>
      <c r="U300" s="10"/>
    </row>
    <row r="301" spans="1:21" x14ac:dyDescent="0.25">
      <c r="A301" s="10"/>
      <c r="B301" s="4">
        <f>IF(ISBLANK('INPUT | Operations'!$B306),"",COUNT('INPUT | Operations'!$B$12:$B305))</f>
        <v>294</v>
      </c>
      <c r="C301" s="27">
        <f>IF(ISNUMBER($B301),('INPUT | Operations'!$C305+'INPUT | Operations'!$C306)/2,"")</f>
        <v>350913.5</v>
      </c>
      <c r="D301" s="28">
        <f t="shared" si="62"/>
        <v>106.95843480000001</v>
      </c>
      <c r="E301" s="26">
        <f>IF(ISNUMBER($B301),'INPUT | Operations'!$B306-'INPUT | Operations'!$B305,"")</f>
        <v>1</v>
      </c>
      <c r="F301" s="32">
        <f>IF(ISNUMBER($B301),IF('INPUT | Operations'!$B306&lt;MainEngine_BurnTime,1,IF('INPUT | Operations'!$B305&lt;=MainEngine_BurnTime,(MainEngine_BurnTime-'INPUT | Operations'!$B305)/('INPUT | Operations'!$B306-'INPUT | Operations'!$B305),0))*'INPUT | Operations'!$D305*NumberOfMainEngines*NumberOfOps*$E301,"")</f>
        <v>1397.4</v>
      </c>
      <c r="G301" s="34">
        <f t="shared" si="70"/>
        <v>1271.7604166666667</v>
      </c>
      <c r="H301" s="27">
        <f t="shared" si="71"/>
        <v>0</v>
      </c>
      <c r="I301" s="27">
        <f t="shared" si="72"/>
        <v>0</v>
      </c>
      <c r="J301" s="27">
        <f t="shared" si="73"/>
        <v>0</v>
      </c>
      <c r="K301" s="27">
        <f t="shared" si="74"/>
        <v>0</v>
      </c>
      <c r="L301" s="27">
        <f t="shared" si="75"/>
        <v>2.7614351774254666E-11</v>
      </c>
      <c r="M301" s="32">
        <f t="shared" si="76"/>
        <v>0</v>
      </c>
      <c r="N301" s="27">
        <f t="shared" si="63"/>
        <v>1777.1580062500004</v>
      </c>
      <c r="O301" s="27">
        <f t="shared" si="64"/>
        <v>0</v>
      </c>
      <c r="P301" s="27">
        <f t="shared" si="65"/>
        <v>0</v>
      </c>
      <c r="Q301" s="27">
        <f t="shared" si="66"/>
        <v>0</v>
      </c>
      <c r="R301" s="27">
        <f t="shared" si="67"/>
        <v>0</v>
      </c>
      <c r="S301" s="27">
        <f t="shared" si="68"/>
        <v>3.8588295169343469E-11</v>
      </c>
      <c r="T301" s="32">
        <f t="shared" si="69"/>
        <v>0</v>
      </c>
      <c r="U301" s="10"/>
    </row>
    <row r="302" spans="1:21" x14ac:dyDescent="0.25">
      <c r="A302" s="10"/>
      <c r="B302" s="4">
        <f>IF(ISBLANK('INPUT | Operations'!$B307),"",COUNT('INPUT | Operations'!$B$12:$B306))</f>
        <v>295</v>
      </c>
      <c r="C302" s="27">
        <f>IF(ISNUMBER($B302),('INPUT | Operations'!$C306+'INPUT | Operations'!$C307)/2,"")</f>
        <v>351198.5</v>
      </c>
      <c r="D302" s="28">
        <f t="shared" si="62"/>
        <v>107.0453028</v>
      </c>
      <c r="E302" s="26">
        <f>IF(ISNUMBER($B302),'INPUT | Operations'!$B307-'INPUT | Operations'!$B306,"")</f>
        <v>1</v>
      </c>
      <c r="F302" s="32">
        <f>IF(ISNUMBER($B302),IF('INPUT | Operations'!$B307&lt;MainEngine_BurnTime,1,IF('INPUT | Operations'!$B306&lt;=MainEngine_BurnTime,(MainEngine_BurnTime-'INPUT | Operations'!$B306)/('INPUT | Operations'!$B307-'INPUT | Operations'!$B306),0))*'INPUT | Operations'!$D306*NumberOfMainEngines*NumberOfOps*$E302,"")</f>
        <v>1397.4</v>
      </c>
      <c r="G302" s="34">
        <f t="shared" si="70"/>
        <v>1271.7604166666667</v>
      </c>
      <c r="H302" s="27">
        <f t="shared" si="71"/>
        <v>0</v>
      </c>
      <c r="I302" s="27">
        <f t="shared" si="72"/>
        <v>0</v>
      </c>
      <c r="J302" s="27">
        <f t="shared" si="73"/>
        <v>0</v>
      </c>
      <c r="K302" s="27">
        <f t="shared" si="74"/>
        <v>0</v>
      </c>
      <c r="L302" s="27">
        <f t="shared" si="75"/>
        <v>2.6997653353531646E-11</v>
      </c>
      <c r="M302" s="32">
        <f t="shared" si="76"/>
        <v>0</v>
      </c>
      <c r="N302" s="27">
        <f t="shared" si="63"/>
        <v>1777.1580062500004</v>
      </c>
      <c r="O302" s="27">
        <f t="shared" si="64"/>
        <v>0</v>
      </c>
      <c r="P302" s="27">
        <f t="shared" si="65"/>
        <v>0</v>
      </c>
      <c r="Q302" s="27">
        <f t="shared" si="66"/>
        <v>0</v>
      </c>
      <c r="R302" s="27">
        <f t="shared" si="67"/>
        <v>0</v>
      </c>
      <c r="S302" s="27">
        <f t="shared" si="68"/>
        <v>3.7726520796225119E-11</v>
      </c>
      <c r="T302" s="32">
        <f t="shared" si="69"/>
        <v>0</v>
      </c>
      <c r="U302" s="10"/>
    </row>
    <row r="303" spans="1:21" x14ac:dyDescent="0.25">
      <c r="A303" s="10"/>
      <c r="B303" s="4">
        <f>IF(ISBLANK('INPUT | Operations'!$B308),"",COUNT('INPUT | Operations'!$B$12:$B307))</f>
        <v>296</v>
      </c>
      <c r="C303" s="27">
        <f>IF(ISNUMBER($B303),('INPUT | Operations'!$C307+'INPUT | Operations'!$C308)/2,"")</f>
        <v>351476</v>
      </c>
      <c r="D303" s="28">
        <f t="shared" si="62"/>
        <v>107.1298848</v>
      </c>
      <c r="E303" s="26">
        <f>IF(ISNUMBER($B303),'INPUT | Operations'!$B308-'INPUT | Operations'!$B307,"")</f>
        <v>1</v>
      </c>
      <c r="F303" s="32">
        <f>IF(ISNUMBER($B303),IF('INPUT | Operations'!$B308&lt;MainEngine_BurnTime,1,IF('INPUT | Operations'!$B307&lt;=MainEngine_BurnTime,(MainEngine_BurnTime-'INPUT | Operations'!$B307)/('INPUT | Operations'!$B308-'INPUT | Operations'!$B307),0))*'INPUT | Operations'!$D307*NumberOfMainEngines*NumberOfOps*$E303,"")</f>
        <v>1397.4</v>
      </c>
      <c r="G303" s="34">
        <f t="shared" si="70"/>
        <v>1271.7604166666667</v>
      </c>
      <c r="H303" s="27">
        <f t="shared" si="71"/>
        <v>0</v>
      </c>
      <c r="I303" s="27">
        <f t="shared" si="72"/>
        <v>0</v>
      </c>
      <c r="J303" s="27">
        <f t="shared" si="73"/>
        <v>0</v>
      </c>
      <c r="K303" s="27">
        <f t="shared" si="74"/>
        <v>0</v>
      </c>
      <c r="L303" s="27">
        <f t="shared" si="75"/>
        <v>2.641042000384057E-11</v>
      </c>
      <c r="M303" s="32">
        <f t="shared" si="76"/>
        <v>0</v>
      </c>
      <c r="N303" s="27">
        <f t="shared" si="63"/>
        <v>1777.1580062500004</v>
      </c>
      <c r="O303" s="27">
        <f t="shared" si="64"/>
        <v>0</v>
      </c>
      <c r="P303" s="27">
        <f t="shared" si="65"/>
        <v>0</v>
      </c>
      <c r="Q303" s="27">
        <f t="shared" si="66"/>
        <v>0</v>
      </c>
      <c r="R303" s="27">
        <f t="shared" si="67"/>
        <v>0</v>
      </c>
      <c r="S303" s="27">
        <f t="shared" si="68"/>
        <v>3.6905920913366818E-11</v>
      </c>
      <c r="T303" s="32">
        <f t="shared" si="69"/>
        <v>0</v>
      </c>
      <c r="U303" s="10"/>
    </row>
    <row r="304" spans="1:21" x14ac:dyDescent="0.25">
      <c r="A304" s="10"/>
      <c r="B304" s="4">
        <f>IF(ISBLANK('INPUT | Operations'!$B309),"",COUNT('INPUT | Operations'!$B$12:$B308))</f>
        <v>297</v>
      </c>
      <c r="C304" s="27">
        <f>IF(ISNUMBER($B304),('INPUT | Operations'!$C308+'INPUT | Operations'!$C309)/2,"")</f>
        <v>351746</v>
      </c>
      <c r="D304" s="28">
        <f t="shared" si="62"/>
        <v>107.2121808</v>
      </c>
      <c r="E304" s="26">
        <f>IF(ISNUMBER($B304),'INPUT | Operations'!$B309-'INPUT | Operations'!$B308,"")</f>
        <v>1</v>
      </c>
      <c r="F304" s="32">
        <f>IF(ISNUMBER($B304),IF('INPUT | Operations'!$B309&lt;MainEngine_BurnTime,1,IF('INPUT | Operations'!$B308&lt;=MainEngine_BurnTime,(MainEngine_BurnTime-'INPUT | Operations'!$B308)/('INPUT | Operations'!$B309-'INPUT | Operations'!$B308),0))*'INPUT | Operations'!$D308*NumberOfMainEngines*NumberOfOps*$E304,"")</f>
        <v>1397.4</v>
      </c>
      <c r="G304" s="34">
        <f t="shared" si="70"/>
        <v>1271.7604166666667</v>
      </c>
      <c r="H304" s="27">
        <f t="shared" si="71"/>
        <v>0</v>
      </c>
      <c r="I304" s="27">
        <f t="shared" si="72"/>
        <v>0</v>
      </c>
      <c r="J304" s="27">
        <f t="shared" si="73"/>
        <v>0</v>
      </c>
      <c r="K304" s="27">
        <f t="shared" si="74"/>
        <v>0</v>
      </c>
      <c r="L304" s="27">
        <f t="shared" si="75"/>
        <v>2.5851320152898002E-11</v>
      </c>
      <c r="M304" s="32">
        <f t="shared" si="76"/>
        <v>0</v>
      </c>
      <c r="N304" s="27">
        <f t="shared" si="63"/>
        <v>1777.1580062500004</v>
      </c>
      <c r="O304" s="27">
        <f t="shared" si="64"/>
        <v>0</v>
      </c>
      <c r="P304" s="27">
        <f t="shared" si="65"/>
        <v>0</v>
      </c>
      <c r="Q304" s="27">
        <f t="shared" si="66"/>
        <v>0</v>
      </c>
      <c r="R304" s="27">
        <f t="shared" si="67"/>
        <v>0</v>
      </c>
      <c r="S304" s="27">
        <f t="shared" si="68"/>
        <v>3.6124634781659668E-11</v>
      </c>
      <c r="T304" s="32">
        <f t="shared" si="69"/>
        <v>0</v>
      </c>
      <c r="U304" s="10"/>
    </row>
    <row r="305" spans="1:21" x14ac:dyDescent="0.25">
      <c r="A305" s="10"/>
      <c r="B305" s="4">
        <f>IF(ISBLANK('INPUT | Operations'!$B310),"",COUNT('INPUT | Operations'!$B$12:$B309))</f>
        <v>298</v>
      </c>
      <c r="C305" s="27">
        <f>IF(ISNUMBER($B305),('INPUT | Operations'!$C309+'INPUT | Operations'!$C310)/2,"")</f>
        <v>352009</v>
      </c>
      <c r="D305" s="28">
        <f t="shared" si="62"/>
        <v>107.2923432</v>
      </c>
      <c r="E305" s="26">
        <f>IF(ISNUMBER($B305),'INPUT | Operations'!$B310-'INPUT | Operations'!$B309,"")</f>
        <v>1</v>
      </c>
      <c r="F305" s="32">
        <f>IF(ISNUMBER($B305),IF('INPUT | Operations'!$B310&lt;MainEngine_BurnTime,1,IF('INPUT | Operations'!$B309&lt;=MainEngine_BurnTime,(MainEngine_BurnTime-'INPUT | Operations'!$B309)/('INPUT | Operations'!$B310-'INPUT | Operations'!$B309),0))*'INPUT | Operations'!$D309*NumberOfMainEngines*NumberOfOps*$E305,"")</f>
        <v>1397.4</v>
      </c>
      <c r="G305" s="34">
        <f t="shared" si="70"/>
        <v>1271.7604166666667</v>
      </c>
      <c r="H305" s="27">
        <f t="shared" si="71"/>
        <v>0</v>
      </c>
      <c r="I305" s="27">
        <f t="shared" si="72"/>
        <v>0</v>
      </c>
      <c r="J305" s="27">
        <f t="shared" si="73"/>
        <v>0</v>
      </c>
      <c r="K305" s="27">
        <f t="shared" si="74"/>
        <v>0</v>
      </c>
      <c r="L305" s="27">
        <f t="shared" si="75"/>
        <v>2.5318097225873825E-11</v>
      </c>
      <c r="M305" s="32">
        <f t="shared" si="76"/>
        <v>0</v>
      </c>
      <c r="N305" s="27">
        <f t="shared" si="63"/>
        <v>1777.1580062500004</v>
      </c>
      <c r="O305" s="27">
        <f t="shared" si="64"/>
        <v>0</v>
      </c>
      <c r="P305" s="27">
        <f t="shared" si="65"/>
        <v>0</v>
      </c>
      <c r="Q305" s="27">
        <f t="shared" si="66"/>
        <v>0</v>
      </c>
      <c r="R305" s="27">
        <f t="shared" si="67"/>
        <v>0</v>
      </c>
      <c r="S305" s="27">
        <f t="shared" si="68"/>
        <v>3.5379509063436086E-11</v>
      </c>
      <c r="T305" s="32">
        <f t="shared" si="69"/>
        <v>0</v>
      </c>
      <c r="U305" s="10"/>
    </row>
    <row r="306" spans="1:21" x14ac:dyDescent="0.25">
      <c r="A306" s="10"/>
      <c r="B306" s="4">
        <f>IF(ISBLANK('INPUT | Operations'!$B311),"",COUNT('INPUT | Operations'!$B$12:$B310))</f>
        <v>299</v>
      </c>
      <c r="C306" s="27">
        <f>IF(ISNUMBER($B306),('INPUT | Operations'!$C310+'INPUT | Operations'!$C311)/2,"")</f>
        <v>352265</v>
      </c>
      <c r="D306" s="28">
        <f t="shared" si="62"/>
        <v>107.370372</v>
      </c>
      <c r="E306" s="26">
        <f>IF(ISNUMBER($B306),'INPUT | Operations'!$B311-'INPUT | Operations'!$B310,"")</f>
        <v>1</v>
      </c>
      <c r="F306" s="32">
        <f>IF(ISNUMBER($B306),IF('INPUT | Operations'!$B311&lt;MainEngine_BurnTime,1,IF('INPUT | Operations'!$B310&lt;=MainEngine_BurnTime,(MainEngine_BurnTime-'INPUT | Operations'!$B310)/('INPUT | Operations'!$B311-'INPUT | Operations'!$B310),0))*'INPUT | Operations'!$D310*NumberOfMainEngines*NumberOfOps*$E306,"")</f>
        <v>1397.4</v>
      </c>
      <c r="G306" s="34">
        <f t="shared" si="70"/>
        <v>1271.7604166666667</v>
      </c>
      <c r="H306" s="27">
        <f t="shared" si="71"/>
        <v>0</v>
      </c>
      <c r="I306" s="27">
        <f t="shared" si="72"/>
        <v>0</v>
      </c>
      <c r="J306" s="27">
        <f t="shared" si="73"/>
        <v>0</v>
      </c>
      <c r="K306" s="27">
        <f t="shared" si="74"/>
        <v>0</v>
      </c>
      <c r="L306" s="27">
        <f t="shared" si="75"/>
        <v>2.4809631814673574E-11</v>
      </c>
      <c r="M306" s="32">
        <f t="shared" si="76"/>
        <v>0</v>
      </c>
      <c r="N306" s="27">
        <f t="shared" si="63"/>
        <v>1777.1580062500004</v>
      </c>
      <c r="O306" s="27">
        <f t="shared" si="64"/>
        <v>0</v>
      </c>
      <c r="P306" s="27">
        <f t="shared" si="65"/>
        <v>0</v>
      </c>
      <c r="Q306" s="27">
        <f t="shared" si="66"/>
        <v>0</v>
      </c>
      <c r="R306" s="27">
        <f t="shared" si="67"/>
        <v>0</v>
      </c>
      <c r="S306" s="27">
        <f t="shared" si="68"/>
        <v>3.4668979497824855E-11</v>
      </c>
      <c r="T306" s="32">
        <f t="shared" si="69"/>
        <v>0</v>
      </c>
      <c r="U306" s="10"/>
    </row>
    <row r="307" spans="1:21" x14ac:dyDescent="0.25">
      <c r="A307" s="10"/>
      <c r="B307" s="4">
        <f>IF(ISBLANK('INPUT | Operations'!$B312),"",COUNT('INPUT | Operations'!$B$12:$B311))</f>
        <v>300</v>
      </c>
      <c r="C307" s="27">
        <f>IF(ISNUMBER($B307),('INPUT | Operations'!$C311+'INPUT | Operations'!$C312)/2,"")</f>
        <v>352513</v>
      </c>
      <c r="D307" s="28">
        <f t="shared" si="62"/>
        <v>107.4459624</v>
      </c>
      <c r="E307" s="26">
        <f>IF(ISNUMBER($B307),'INPUT | Operations'!$B312-'INPUT | Operations'!$B311,"")</f>
        <v>1</v>
      </c>
      <c r="F307" s="32">
        <f>IF(ISNUMBER($B307),IF('INPUT | Operations'!$B312&lt;MainEngine_BurnTime,1,IF('INPUT | Operations'!$B311&lt;=MainEngine_BurnTime,(MainEngine_BurnTime-'INPUT | Operations'!$B311)/('INPUT | Operations'!$B312-'INPUT | Operations'!$B311),0))*'INPUT | Operations'!$D311*NumberOfMainEngines*NumberOfOps*$E307,"")</f>
        <v>1397.4</v>
      </c>
      <c r="G307" s="34">
        <f t="shared" si="70"/>
        <v>1271.7604166666667</v>
      </c>
      <c r="H307" s="27">
        <f t="shared" si="71"/>
        <v>0</v>
      </c>
      <c r="I307" s="27">
        <f t="shared" si="72"/>
        <v>0</v>
      </c>
      <c r="J307" s="27">
        <f t="shared" si="73"/>
        <v>0</v>
      </c>
      <c r="K307" s="27">
        <f t="shared" si="74"/>
        <v>0</v>
      </c>
      <c r="L307" s="27">
        <f t="shared" si="75"/>
        <v>2.4326795867270441E-11</v>
      </c>
      <c r="M307" s="32">
        <f t="shared" si="76"/>
        <v>0</v>
      </c>
      <c r="N307" s="27">
        <f t="shared" si="63"/>
        <v>1777.1580062500004</v>
      </c>
      <c r="O307" s="27">
        <f t="shared" si="64"/>
        <v>0</v>
      </c>
      <c r="P307" s="27">
        <f t="shared" si="65"/>
        <v>0</v>
      </c>
      <c r="Q307" s="27">
        <f t="shared" si="66"/>
        <v>0</v>
      </c>
      <c r="R307" s="27">
        <f t="shared" si="67"/>
        <v>0</v>
      </c>
      <c r="S307" s="27">
        <f t="shared" si="68"/>
        <v>3.3994264544923714E-11</v>
      </c>
      <c r="T307" s="32">
        <f t="shared" si="69"/>
        <v>0</v>
      </c>
      <c r="U307" s="10"/>
    </row>
    <row r="308" spans="1:21" x14ac:dyDescent="0.25">
      <c r="A308" s="10"/>
      <c r="B308" s="4">
        <f>IF(ISBLANK('INPUT | Operations'!$B313),"",COUNT('INPUT | Operations'!$B$12:$B312))</f>
        <v>301</v>
      </c>
      <c r="C308" s="27">
        <f>IF(ISNUMBER($B308),('INPUT | Operations'!$C312+'INPUT | Operations'!$C313)/2,"")</f>
        <v>352754</v>
      </c>
      <c r="D308" s="28">
        <f t="shared" si="62"/>
        <v>107.5194192</v>
      </c>
      <c r="E308" s="26">
        <f>IF(ISNUMBER($B308),'INPUT | Operations'!$B313-'INPUT | Operations'!$B312,"")</f>
        <v>1</v>
      </c>
      <c r="F308" s="32">
        <f>IF(ISNUMBER($B308),IF('INPUT | Operations'!$B313&lt;MainEngine_BurnTime,1,IF('INPUT | Operations'!$B312&lt;=MainEngine_BurnTime,(MainEngine_BurnTime-'INPUT | Operations'!$B312)/('INPUT | Operations'!$B313-'INPUT | Operations'!$B312),0))*'INPUT | Operations'!$D312*NumberOfMainEngines*NumberOfOps*$E308,"")</f>
        <v>1397.4</v>
      </c>
      <c r="G308" s="34">
        <f t="shared" si="70"/>
        <v>1271.7604166666667</v>
      </c>
      <c r="H308" s="27">
        <f t="shared" si="71"/>
        <v>0</v>
      </c>
      <c r="I308" s="27">
        <f t="shared" si="72"/>
        <v>0</v>
      </c>
      <c r="J308" s="27">
        <f t="shared" si="73"/>
        <v>0</v>
      </c>
      <c r="K308" s="27">
        <f t="shared" si="74"/>
        <v>0</v>
      </c>
      <c r="L308" s="27">
        <f t="shared" si="75"/>
        <v>2.3866592682418675E-11</v>
      </c>
      <c r="M308" s="32">
        <f t="shared" si="76"/>
        <v>0</v>
      </c>
      <c r="N308" s="27">
        <f t="shared" si="63"/>
        <v>1777.1580062500004</v>
      </c>
      <c r="O308" s="27">
        <f t="shared" si="64"/>
        <v>0</v>
      </c>
      <c r="P308" s="27">
        <f t="shared" si="65"/>
        <v>0</v>
      </c>
      <c r="Q308" s="27">
        <f t="shared" si="66"/>
        <v>0</v>
      </c>
      <c r="R308" s="27">
        <f t="shared" si="67"/>
        <v>0</v>
      </c>
      <c r="S308" s="27">
        <f t="shared" si="68"/>
        <v>3.3351176614411858E-11</v>
      </c>
      <c r="T308" s="32">
        <f t="shared" si="69"/>
        <v>0</v>
      </c>
      <c r="U308" s="10"/>
    </row>
    <row r="309" spans="1:21" x14ac:dyDescent="0.25">
      <c r="A309" s="10"/>
      <c r="B309" s="4">
        <f>IF(ISBLANK('INPUT | Operations'!$B314),"",COUNT('INPUT | Operations'!$B$12:$B313))</f>
        <v>302</v>
      </c>
      <c r="C309" s="27">
        <f>IF(ISNUMBER($B309),('INPUT | Operations'!$C313+'INPUT | Operations'!$C314)/2,"")</f>
        <v>352988.5</v>
      </c>
      <c r="D309" s="28">
        <f t="shared" ref="D309:D372" si="77">IF(ISNUMBER($B309),C309*0.3048/1000,"")</f>
        <v>107.59089480000002</v>
      </c>
      <c r="E309" s="26">
        <f>IF(ISNUMBER($B309),'INPUT | Operations'!$B314-'INPUT | Operations'!$B313,"")</f>
        <v>1</v>
      </c>
      <c r="F309" s="32">
        <f>IF(ISNUMBER($B309),IF('INPUT | Operations'!$B314&lt;MainEngine_BurnTime,1,IF('INPUT | Operations'!$B313&lt;=MainEngine_BurnTime,(MainEngine_BurnTime-'INPUT | Operations'!$B313)/('INPUT | Operations'!$B314-'INPUT | Operations'!$B313),0))*'INPUT | Operations'!$D313*NumberOfMainEngines*NumberOfOps*$E309,"")</f>
        <v>1397.4</v>
      </c>
      <c r="G309" s="34">
        <f t="shared" si="70"/>
        <v>1271.7604166666667</v>
      </c>
      <c r="H309" s="27">
        <f t="shared" si="71"/>
        <v>0</v>
      </c>
      <c r="I309" s="27">
        <f t="shared" si="72"/>
        <v>0</v>
      </c>
      <c r="J309" s="27">
        <f t="shared" si="73"/>
        <v>0</v>
      </c>
      <c r="K309" s="27">
        <f t="shared" si="74"/>
        <v>0</v>
      </c>
      <c r="L309" s="27">
        <f t="shared" si="75"/>
        <v>2.3427159914334215E-11</v>
      </c>
      <c r="M309" s="32">
        <f t="shared" si="76"/>
        <v>0</v>
      </c>
      <c r="N309" s="27">
        <f t="shared" ref="N309:N372" si="78">IFERROR($F309*G309/1000,"")</f>
        <v>1777.1580062500004</v>
      </c>
      <c r="O309" s="27">
        <f t="shared" ref="O309:O372" si="79">IFERROR($F309*H309/1000,"")</f>
        <v>0</v>
      </c>
      <c r="P309" s="27">
        <f t="shared" ref="P309:P372" si="80">IFERROR($F309*I309/1000,"")</f>
        <v>0</v>
      </c>
      <c r="Q309" s="27">
        <f t="shared" ref="Q309:Q372" si="81">IFERROR($F309*J309/1000,"")</f>
        <v>0</v>
      </c>
      <c r="R309" s="27">
        <f t="shared" ref="R309:R372" si="82">IFERROR($F309*K309/1000,"")</f>
        <v>0</v>
      </c>
      <c r="S309" s="27">
        <f t="shared" ref="S309:S372" si="83">IFERROR($F309*L309/1000,"")</f>
        <v>3.2737113264290638E-11</v>
      </c>
      <c r="T309" s="32">
        <f t="shared" ref="T309:T372" si="84">IFERROR($F309*M309/1000,"")</f>
        <v>0</v>
      </c>
      <c r="U309" s="10"/>
    </row>
    <row r="310" spans="1:21" x14ac:dyDescent="0.25">
      <c r="A310" s="10"/>
      <c r="B310" s="4">
        <f>IF(ISBLANK('INPUT | Operations'!$B315),"",COUNT('INPUT | Operations'!$B$12:$B314))</f>
        <v>303</v>
      </c>
      <c r="C310" s="27">
        <f>IF(ISNUMBER($B310),('INPUT | Operations'!$C314+'INPUT | Operations'!$C315)/2,"")</f>
        <v>353215.5</v>
      </c>
      <c r="D310" s="28">
        <f t="shared" si="77"/>
        <v>107.6600844</v>
      </c>
      <c r="E310" s="26">
        <f>IF(ISNUMBER($B310),'INPUT | Operations'!$B315-'INPUT | Operations'!$B314,"")</f>
        <v>1</v>
      </c>
      <c r="F310" s="32">
        <f>IF(ISNUMBER($B310),IF('INPUT | Operations'!$B315&lt;MainEngine_BurnTime,1,IF('INPUT | Operations'!$B314&lt;=MainEngine_BurnTime,(MainEngine_BurnTime-'INPUT | Operations'!$B314)/('INPUT | Operations'!$B315-'INPUT | Operations'!$B314),0))*'INPUT | Operations'!$D314*NumberOfMainEngines*NumberOfOps*$E310,"")</f>
        <v>1397.4</v>
      </c>
      <c r="G310" s="34">
        <f t="shared" si="70"/>
        <v>1271.7604166666667</v>
      </c>
      <c r="H310" s="27">
        <f t="shared" si="71"/>
        <v>0</v>
      </c>
      <c r="I310" s="27">
        <f t="shared" si="72"/>
        <v>0</v>
      </c>
      <c r="J310" s="27">
        <f t="shared" si="73"/>
        <v>0</v>
      </c>
      <c r="K310" s="27">
        <f t="shared" si="74"/>
        <v>0</v>
      </c>
      <c r="L310" s="27">
        <f t="shared" si="75"/>
        <v>2.3009489858946871E-11</v>
      </c>
      <c r="M310" s="32">
        <f t="shared" si="76"/>
        <v>0</v>
      </c>
      <c r="N310" s="27">
        <f t="shared" si="78"/>
        <v>1777.1580062500004</v>
      </c>
      <c r="O310" s="27">
        <f t="shared" si="79"/>
        <v>0</v>
      </c>
      <c r="P310" s="27">
        <f t="shared" si="80"/>
        <v>0</v>
      </c>
      <c r="Q310" s="27">
        <f t="shared" si="81"/>
        <v>0</v>
      </c>
      <c r="R310" s="27">
        <f t="shared" si="82"/>
        <v>0</v>
      </c>
      <c r="S310" s="27">
        <f t="shared" si="83"/>
        <v>3.2153461128892357E-11</v>
      </c>
      <c r="T310" s="32">
        <f t="shared" si="84"/>
        <v>0</v>
      </c>
      <c r="U310" s="10"/>
    </row>
    <row r="311" spans="1:21" x14ac:dyDescent="0.25">
      <c r="A311" s="10"/>
      <c r="B311" s="4">
        <f>IF(ISBLANK('INPUT | Operations'!$B316),"",COUNT('INPUT | Operations'!$B$12:$B315))</f>
        <v>304</v>
      </c>
      <c r="C311" s="27">
        <f>IF(ISNUMBER($B311),('INPUT | Operations'!$C315+'INPUT | Operations'!$C316)/2,"")</f>
        <v>353435</v>
      </c>
      <c r="D311" s="28">
        <f t="shared" si="77"/>
        <v>107.72698800000001</v>
      </c>
      <c r="E311" s="26">
        <f>IF(ISNUMBER($B311),'INPUT | Operations'!$B316-'INPUT | Operations'!$B315,"")</f>
        <v>1</v>
      </c>
      <c r="F311" s="32">
        <f>IF(ISNUMBER($B311),IF('INPUT | Operations'!$B316&lt;MainEngine_BurnTime,1,IF('INPUT | Operations'!$B315&lt;=MainEngine_BurnTime,(MainEngine_BurnTime-'INPUT | Operations'!$B315)/('INPUT | Operations'!$B316-'INPUT | Operations'!$B315),0))*'INPUT | Operations'!$D315*NumberOfMainEngines*NumberOfOps*$E311,"")</f>
        <v>1397.4</v>
      </c>
      <c r="G311" s="34">
        <f t="shared" si="70"/>
        <v>1271.7604166666667</v>
      </c>
      <c r="H311" s="27">
        <f t="shared" si="71"/>
        <v>0</v>
      </c>
      <c r="I311" s="27">
        <f t="shared" si="72"/>
        <v>0</v>
      </c>
      <c r="J311" s="27">
        <f t="shared" si="73"/>
        <v>0</v>
      </c>
      <c r="K311" s="27">
        <f t="shared" si="74"/>
        <v>0</v>
      </c>
      <c r="L311" s="27">
        <f t="shared" si="75"/>
        <v>2.2612702307562088E-11</v>
      </c>
      <c r="M311" s="32">
        <f t="shared" si="76"/>
        <v>0</v>
      </c>
      <c r="N311" s="27">
        <f t="shared" si="78"/>
        <v>1777.1580062500004</v>
      </c>
      <c r="O311" s="27">
        <f t="shared" si="79"/>
        <v>0</v>
      </c>
      <c r="P311" s="27">
        <f t="shared" si="80"/>
        <v>0</v>
      </c>
      <c r="Q311" s="27">
        <f t="shared" si="81"/>
        <v>0</v>
      </c>
      <c r="R311" s="27">
        <f t="shared" si="82"/>
        <v>0</v>
      </c>
      <c r="S311" s="27">
        <f t="shared" si="83"/>
        <v>3.1598990204587264E-11</v>
      </c>
      <c r="T311" s="32">
        <f t="shared" si="84"/>
        <v>0</v>
      </c>
      <c r="U311" s="10"/>
    </row>
    <row r="312" spans="1:21" x14ac:dyDescent="0.25">
      <c r="A312" s="10"/>
      <c r="B312" s="4">
        <f>IF(ISBLANK('INPUT | Operations'!$B317),"",COUNT('INPUT | Operations'!$B$12:$B316))</f>
        <v>305</v>
      </c>
      <c r="C312" s="27">
        <f>IF(ISNUMBER($B312),('INPUT | Operations'!$C316+'INPUT | Operations'!$C317)/2,"")</f>
        <v>353648</v>
      </c>
      <c r="D312" s="28">
        <f t="shared" si="77"/>
        <v>107.79191040000001</v>
      </c>
      <c r="E312" s="26">
        <f>IF(ISNUMBER($B312),'INPUT | Operations'!$B317-'INPUT | Operations'!$B316,"")</f>
        <v>1</v>
      </c>
      <c r="F312" s="32">
        <f>IF(ISNUMBER($B312),IF('INPUT | Operations'!$B317&lt;MainEngine_BurnTime,1,IF('INPUT | Operations'!$B316&lt;=MainEngine_BurnTime,(MainEngine_BurnTime-'INPUT | Operations'!$B316)/('INPUT | Operations'!$B317-'INPUT | Operations'!$B316),0))*'INPUT | Operations'!$D316*NumberOfMainEngines*NumberOfOps*$E312,"")</f>
        <v>1397.4</v>
      </c>
      <c r="G312" s="34">
        <f t="shared" si="70"/>
        <v>1271.7604166666667</v>
      </c>
      <c r="H312" s="27">
        <f t="shared" si="71"/>
        <v>0</v>
      </c>
      <c r="I312" s="27">
        <f t="shared" si="72"/>
        <v>0</v>
      </c>
      <c r="J312" s="27">
        <f t="shared" si="73"/>
        <v>0</v>
      </c>
      <c r="K312" s="27">
        <f t="shared" si="74"/>
        <v>0</v>
      </c>
      <c r="L312" s="27">
        <f t="shared" si="75"/>
        <v>2.2234207323758459E-11</v>
      </c>
      <c r="M312" s="32">
        <f t="shared" si="76"/>
        <v>0</v>
      </c>
      <c r="N312" s="27">
        <f t="shared" si="78"/>
        <v>1777.1580062500004</v>
      </c>
      <c r="O312" s="27">
        <f t="shared" si="79"/>
        <v>0</v>
      </c>
      <c r="P312" s="27">
        <f t="shared" si="80"/>
        <v>0</v>
      </c>
      <c r="Q312" s="27">
        <f t="shared" si="81"/>
        <v>0</v>
      </c>
      <c r="R312" s="27">
        <f t="shared" si="82"/>
        <v>0</v>
      </c>
      <c r="S312" s="27">
        <f t="shared" si="83"/>
        <v>3.1070081314220069E-11</v>
      </c>
      <c r="T312" s="32">
        <f t="shared" si="84"/>
        <v>0</v>
      </c>
      <c r="U312" s="10"/>
    </row>
    <row r="313" spans="1:21" x14ac:dyDescent="0.25">
      <c r="A313" s="10"/>
      <c r="B313" s="4">
        <f>IF(ISBLANK('INPUT | Operations'!$B318),"",COUNT('INPUT | Operations'!$B$12:$B317))</f>
        <v>306</v>
      </c>
      <c r="C313" s="27">
        <f>IF(ISNUMBER($B313),('INPUT | Operations'!$C317+'INPUT | Operations'!$C318)/2,"")</f>
        <v>353854</v>
      </c>
      <c r="D313" s="28">
        <f t="shared" si="77"/>
        <v>107.8546992</v>
      </c>
      <c r="E313" s="26">
        <f>IF(ISNUMBER($B313),'INPUT | Operations'!$B318-'INPUT | Operations'!$B317,"")</f>
        <v>1</v>
      </c>
      <c r="F313" s="32">
        <f>IF(ISNUMBER($B313),IF('INPUT | Operations'!$B318&lt;MainEngine_BurnTime,1,IF('INPUT | Operations'!$B317&lt;=MainEngine_BurnTime,(MainEngine_BurnTime-'INPUT | Operations'!$B317)/('INPUT | Operations'!$B318-'INPUT | Operations'!$B317),0))*'INPUT | Operations'!$D317*NumberOfMainEngines*NumberOfOps*$E313,"")</f>
        <v>1397.4</v>
      </c>
      <c r="G313" s="34">
        <f t="shared" si="70"/>
        <v>1271.7604166666667</v>
      </c>
      <c r="H313" s="27">
        <f t="shared" si="71"/>
        <v>0</v>
      </c>
      <c r="I313" s="27">
        <f t="shared" si="72"/>
        <v>0</v>
      </c>
      <c r="J313" s="27">
        <f t="shared" si="73"/>
        <v>0</v>
      </c>
      <c r="K313" s="27">
        <f t="shared" si="74"/>
        <v>0</v>
      </c>
      <c r="L313" s="27">
        <f t="shared" si="75"/>
        <v>2.1874178678104923E-11</v>
      </c>
      <c r="M313" s="32">
        <f t="shared" si="76"/>
        <v>0</v>
      </c>
      <c r="N313" s="27">
        <f t="shared" si="78"/>
        <v>1777.1580062500004</v>
      </c>
      <c r="O313" s="27">
        <f t="shared" si="79"/>
        <v>0</v>
      </c>
      <c r="P313" s="27">
        <f t="shared" si="80"/>
        <v>0</v>
      </c>
      <c r="Q313" s="27">
        <f t="shared" si="81"/>
        <v>0</v>
      </c>
      <c r="R313" s="27">
        <f t="shared" si="82"/>
        <v>0</v>
      </c>
      <c r="S313" s="27">
        <f t="shared" si="83"/>
        <v>3.056697728478382E-11</v>
      </c>
      <c r="T313" s="32">
        <f t="shared" si="84"/>
        <v>0</v>
      </c>
      <c r="U313" s="10"/>
    </row>
    <row r="314" spans="1:21" x14ac:dyDescent="0.25">
      <c r="A314" s="10"/>
      <c r="B314" s="4">
        <f>IF(ISBLANK('INPUT | Operations'!$B319),"",COUNT('INPUT | Operations'!$B$12:$B318))</f>
        <v>307</v>
      </c>
      <c r="C314" s="27">
        <f>IF(ISNUMBER($B314),('INPUT | Operations'!$C318+'INPUT | Operations'!$C319)/2,"")</f>
        <v>354052.5</v>
      </c>
      <c r="D314" s="28">
        <f t="shared" si="77"/>
        <v>107.91520200000001</v>
      </c>
      <c r="E314" s="26">
        <f>IF(ISNUMBER($B314),'INPUT | Operations'!$B319-'INPUT | Operations'!$B318,"")</f>
        <v>1</v>
      </c>
      <c r="F314" s="32">
        <f>IF(ISNUMBER($B314),IF('INPUT | Operations'!$B319&lt;MainEngine_BurnTime,1,IF('INPUT | Operations'!$B318&lt;=MainEngine_BurnTime,(MainEngine_BurnTime-'INPUT | Operations'!$B318)/('INPUT | Operations'!$B319-'INPUT | Operations'!$B318),0))*'INPUT | Operations'!$D318*NumberOfMainEngines*NumberOfOps*$E314,"")</f>
        <v>1397.4</v>
      </c>
      <c r="G314" s="34">
        <f t="shared" si="70"/>
        <v>1271.7604166666667</v>
      </c>
      <c r="H314" s="27">
        <f t="shared" si="71"/>
        <v>0</v>
      </c>
      <c r="I314" s="27">
        <f t="shared" si="72"/>
        <v>0</v>
      </c>
      <c r="J314" s="27">
        <f t="shared" si="73"/>
        <v>0</v>
      </c>
      <c r="K314" s="27">
        <f t="shared" si="74"/>
        <v>0</v>
      </c>
      <c r="L314" s="27">
        <f t="shared" si="75"/>
        <v>2.1532774233504377E-11</v>
      </c>
      <c r="M314" s="32">
        <f t="shared" si="76"/>
        <v>0</v>
      </c>
      <c r="N314" s="27">
        <f t="shared" si="78"/>
        <v>1777.1580062500004</v>
      </c>
      <c r="O314" s="27">
        <f t="shared" si="79"/>
        <v>0</v>
      </c>
      <c r="P314" s="27">
        <f t="shared" si="80"/>
        <v>0</v>
      </c>
      <c r="Q314" s="27">
        <f t="shared" si="81"/>
        <v>0</v>
      </c>
      <c r="R314" s="27">
        <f t="shared" si="82"/>
        <v>0</v>
      </c>
      <c r="S314" s="27">
        <f t="shared" si="83"/>
        <v>3.0089898713899018E-11</v>
      </c>
      <c r="T314" s="32">
        <f t="shared" si="84"/>
        <v>0</v>
      </c>
      <c r="U314" s="10"/>
    </row>
    <row r="315" spans="1:21" x14ac:dyDescent="0.25">
      <c r="A315" s="10"/>
      <c r="B315" s="4">
        <f>IF(ISBLANK('INPUT | Operations'!$B320),"",COUNT('INPUT | Operations'!$B$12:$B319))</f>
        <v>308</v>
      </c>
      <c r="C315" s="27">
        <f>IF(ISNUMBER($B315),('INPUT | Operations'!$C319+'INPUT | Operations'!$C320)/2,"")</f>
        <v>354244.5</v>
      </c>
      <c r="D315" s="28">
        <f t="shared" si="77"/>
        <v>107.97372360000001</v>
      </c>
      <c r="E315" s="26">
        <f>IF(ISNUMBER($B315),'INPUT | Operations'!$B320-'INPUT | Operations'!$B319,"")</f>
        <v>1</v>
      </c>
      <c r="F315" s="32">
        <f>IF(ISNUMBER($B315),IF('INPUT | Operations'!$B320&lt;MainEngine_BurnTime,1,IF('INPUT | Operations'!$B319&lt;=MainEngine_BurnTime,(MainEngine_BurnTime-'INPUT | Operations'!$B319)/('INPUT | Operations'!$B320-'INPUT | Operations'!$B319),0))*'INPUT | Operations'!$D319*NumberOfMainEngines*NumberOfOps*$E315,"")</f>
        <v>1397.4</v>
      </c>
      <c r="G315" s="34">
        <f t="shared" si="70"/>
        <v>1271.7604166666667</v>
      </c>
      <c r="H315" s="27">
        <f t="shared" si="71"/>
        <v>0</v>
      </c>
      <c r="I315" s="27">
        <f t="shared" si="72"/>
        <v>0</v>
      </c>
      <c r="J315" s="27">
        <f t="shared" si="73"/>
        <v>0</v>
      </c>
      <c r="K315" s="27">
        <f t="shared" si="74"/>
        <v>0</v>
      </c>
      <c r="L315" s="27">
        <f t="shared" si="75"/>
        <v>2.1207619795043336E-11</v>
      </c>
      <c r="M315" s="32">
        <f t="shared" si="76"/>
        <v>0</v>
      </c>
      <c r="N315" s="27">
        <f t="shared" si="78"/>
        <v>1777.1580062500004</v>
      </c>
      <c r="O315" s="27">
        <f t="shared" si="79"/>
        <v>0</v>
      </c>
      <c r="P315" s="27">
        <f t="shared" si="80"/>
        <v>0</v>
      </c>
      <c r="Q315" s="27">
        <f t="shared" si="81"/>
        <v>0</v>
      </c>
      <c r="R315" s="27">
        <f t="shared" si="82"/>
        <v>0</v>
      </c>
      <c r="S315" s="27">
        <f t="shared" si="83"/>
        <v>2.9635527901593558E-11</v>
      </c>
      <c r="T315" s="32">
        <f t="shared" si="84"/>
        <v>0</v>
      </c>
      <c r="U315" s="10"/>
    </row>
    <row r="316" spans="1:21" x14ac:dyDescent="0.25">
      <c r="A316" s="10"/>
      <c r="B316" s="4">
        <f>IF(ISBLANK('INPUT | Operations'!$B321),"",COUNT('INPUT | Operations'!$B$12:$B320))</f>
        <v>309</v>
      </c>
      <c r="C316" s="27">
        <f>IF(ISNUMBER($B316),('INPUT | Operations'!$C320+'INPUT | Operations'!$C321)/2,"")</f>
        <v>354429.5</v>
      </c>
      <c r="D316" s="28">
        <f t="shared" si="77"/>
        <v>108.0301116</v>
      </c>
      <c r="E316" s="26">
        <f>IF(ISNUMBER($B316),'INPUT | Operations'!$B321-'INPUT | Operations'!$B320,"")</f>
        <v>1</v>
      </c>
      <c r="F316" s="32">
        <f>IF(ISNUMBER($B316),IF('INPUT | Operations'!$B321&lt;MainEngine_BurnTime,1,IF('INPUT | Operations'!$B320&lt;=MainEngine_BurnTime,(MainEngine_BurnTime-'INPUT | Operations'!$B320)/('INPUT | Operations'!$B321-'INPUT | Operations'!$B320),0))*'INPUT | Operations'!$D320*NumberOfMainEngines*NumberOfOps*$E316,"")</f>
        <v>1397.4</v>
      </c>
      <c r="G316" s="34">
        <f t="shared" si="70"/>
        <v>1271.7604166666667</v>
      </c>
      <c r="H316" s="27">
        <f t="shared" si="71"/>
        <v>0</v>
      </c>
      <c r="I316" s="27">
        <f t="shared" si="72"/>
        <v>0</v>
      </c>
      <c r="J316" s="27">
        <f t="shared" si="73"/>
        <v>0</v>
      </c>
      <c r="K316" s="27">
        <f t="shared" si="74"/>
        <v>0</v>
      </c>
      <c r="L316" s="27">
        <f t="shared" si="75"/>
        <v>2.089896552626927E-11</v>
      </c>
      <c r="M316" s="32">
        <f t="shared" si="76"/>
        <v>0</v>
      </c>
      <c r="N316" s="27">
        <f t="shared" si="78"/>
        <v>1777.1580062500004</v>
      </c>
      <c r="O316" s="27">
        <f t="shared" si="79"/>
        <v>0</v>
      </c>
      <c r="P316" s="27">
        <f t="shared" si="80"/>
        <v>0</v>
      </c>
      <c r="Q316" s="27">
        <f t="shared" si="81"/>
        <v>0</v>
      </c>
      <c r="R316" s="27">
        <f t="shared" si="82"/>
        <v>0</v>
      </c>
      <c r="S316" s="27">
        <f t="shared" si="83"/>
        <v>2.9204214426408681E-11</v>
      </c>
      <c r="T316" s="32">
        <f t="shared" si="84"/>
        <v>0</v>
      </c>
      <c r="U316" s="10"/>
    </row>
    <row r="317" spans="1:21" x14ac:dyDescent="0.25">
      <c r="A317" s="10"/>
      <c r="B317" s="4">
        <f>IF(ISBLANK('INPUT | Operations'!$B322),"",COUNT('INPUT | Operations'!$B$12:$B321))</f>
        <v>310</v>
      </c>
      <c r="C317" s="27">
        <f>IF(ISNUMBER($B317),('INPUT | Operations'!$C321+'INPUT | Operations'!$C322)/2,"")</f>
        <v>354607.5</v>
      </c>
      <c r="D317" s="28">
        <f t="shared" si="77"/>
        <v>108.084366</v>
      </c>
      <c r="E317" s="26">
        <f>IF(ISNUMBER($B317),'INPUT | Operations'!$B322-'INPUT | Operations'!$B321,"")</f>
        <v>1</v>
      </c>
      <c r="F317" s="32">
        <f>IF(ISNUMBER($B317),IF('INPUT | Operations'!$B322&lt;MainEngine_BurnTime,1,IF('INPUT | Operations'!$B321&lt;=MainEngine_BurnTime,(MainEngine_BurnTime-'INPUT | Operations'!$B321)/('INPUT | Operations'!$B322-'INPUT | Operations'!$B321),0))*'INPUT | Operations'!$D321*NumberOfMainEngines*NumberOfOps*$E317,"")</f>
        <v>1397.4</v>
      </c>
      <c r="G317" s="34">
        <f t="shared" si="70"/>
        <v>1271.7604166666667</v>
      </c>
      <c r="H317" s="27">
        <f t="shared" si="71"/>
        <v>0</v>
      </c>
      <c r="I317" s="27">
        <f t="shared" si="72"/>
        <v>0</v>
      </c>
      <c r="J317" s="27">
        <f t="shared" si="73"/>
        <v>0</v>
      </c>
      <c r="K317" s="27">
        <f t="shared" si="74"/>
        <v>0</v>
      </c>
      <c r="L317" s="27">
        <f t="shared" si="75"/>
        <v>2.0606231239195032E-11</v>
      </c>
      <c r="M317" s="32">
        <f t="shared" si="76"/>
        <v>0</v>
      </c>
      <c r="N317" s="27">
        <f t="shared" si="78"/>
        <v>1777.1580062500004</v>
      </c>
      <c r="O317" s="27">
        <f t="shared" si="79"/>
        <v>0</v>
      </c>
      <c r="P317" s="27">
        <f t="shared" si="80"/>
        <v>0</v>
      </c>
      <c r="Q317" s="27">
        <f t="shared" si="81"/>
        <v>0</v>
      </c>
      <c r="R317" s="27">
        <f t="shared" si="82"/>
        <v>0</v>
      </c>
      <c r="S317" s="27">
        <f t="shared" si="83"/>
        <v>2.8795147533651139E-11</v>
      </c>
      <c r="T317" s="32">
        <f t="shared" si="84"/>
        <v>0</v>
      </c>
      <c r="U317" s="10"/>
    </row>
    <row r="318" spans="1:21" x14ac:dyDescent="0.25">
      <c r="A318" s="10"/>
      <c r="B318" s="4">
        <f>IF(ISBLANK('INPUT | Operations'!$B323),"",COUNT('INPUT | Operations'!$B$12:$B322))</f>
        <v>311</v>
      </c>
      <c r="C318" s="27">
        <f>IF(ISNUMBER($B318),('INPUT | Operations'!$C322+'INPUT | Operations'!$C323)/2,"")</f>
        <v>354779</v>
      </c>
      <c r="D318" s="28">
        <f t="shared" si="77"/>
        <v>108.1366392</v>
      </c>
      <c r="E318" s="26">
        <f>IF(ISNUMBER($B318),'INPUT | Operations'!$B323-'INPUT | Operations'!$B322,"")</f>
        <v>1</v>
      </c>
      <c r="F318" s="32">
        <f>IF(ISNUMBER($B318),IF('INPUT | Operations'!$B323&lt;MainEngine_BurnTime,1,IF('INPUT | Operations'!$B322&lt;=MainEngine_BurnTime,(MainEngine_BurnTime-'INPUT | Operations'!$B322)/('INPUT | Operations'!$B323-'INPUT | Operations'!$B322),0))*'INPUT | Operations'!$D322*NumberOfMainEngines*NumberOfOps*$E318,"")</f>
        <v>1397.4</v>
      </c>
      <c r="G318" s="34">
        <f t="shared" si="70"/>
        <v>1271.7604166666667</v>
      </c>
      <c r="H318" s="27">
        <f t="shared" si="71"/>
        <v>0</v>
      </c>
      <c r="I318" s="27">
        <f t="shared" si="72"/>
        <v>0</v>
      </c>
      <c r="J318" s="27">
        <f t="shared" si="73"/>
        <v>0</v>
      </c>
      <c r="K318" s="27">
        <f t="shared" si="74"/>
        <v>0</v>
      </c>
      <c r="L318" s="27">
        <f t="shared" si="75"/>
        <v>2.0328065850165661E-11</v>
      </c>
      <c r="M318" s="32">
        <f t="shared" si="76"/>
        <v>0</v>
      </c>
      <c r="N318" s="27">
        <f t="shared" si="78"/>
        <v>1777.1580062500004</v>
      </c>
      <c r="O318" s="27">
        <f t="shared" si="79"/>
        <v>0</v>
      </c>
      <c r="P318" s="27">
        <f t="shared" si="80"/>
        <v>0</v>
      </c>
      <c r="Q318" s="27">
        <f t="shared" si="81"/>
        <v>0</v>
      </c>
      <c r="R318" s="27">
        <f t="shared" si="82"/>
        <v>0</v>
      </c>
      <c r="S318" s="27">
        <f t="shared" si="83"/>
        <v>2.8406439219021495E-11</v>
      </c>
      <c r="T318" s="32">
        <f t="shared" si="84"/>
        <v>0</v>
      </c>
      <c r="U318" s="10"/>
    </row>
    <row r="319" spans="1:21" x14ac:dyDescent="0.25">
      <c r="A319" s="10"/>
      <c r="B319" s="4">
        <f>IF(ISBLANK('INPUT | Operations'!$B324),"",COUNT('INPUT | Operations'!$B$12:$B323))</f>
        <v>312</v>
      </c>
      <c r="C319" s="27">
        <f>IF(ISNUMBER($B319),('INPUT | Operations'!$C323+'INPUT | Operations'!$C324)/2,"")</f>
        <v>354943.5</v>
      </c>
      <c r="D319" s="28">
        <f t="shared" si="77"/>
        <v>108.1867788</v>
      </c>
      <c r="E319" s="26">
        <f>IF(ISNUMBER($B319),'INPUT | Operations'!$B324-'INPUT | Operations'!$B323,"")</f>
        <v>1</v>
      </c>
      <c r="F319" s="32">
        <f>IF(ISNUMBER($B319),IF('INPUT | Operations'!$B324&lt;MainEngine_BurnTime,1,IF('INPUT | Operations'!$B323&lt;=MainEngine_BurnTime,(MainEngine_BurnTime-'INPUT | Operations'!$B323)/('INPUT | Operations'!$B324-'INPUT | Operations'!$B323),0))*'INPUT | Operations'!$D323*NumberOfMainEngines*NumberOfOps*$E319,"")</f>
        <v>1397.4</v>
      </c>
      <c r="G319" s="34">
        <f t="shared" si="70"/>
        <v>1271.7604166666667</v>
      </c>
      <c r="H319" s="27">
        <f t="shared" si="71"/>
        <v>0</v>
      </c>
      <c r="I319" s="27">
        <f t="shared" si="72"/>
        <v>0</v>
      </c>
      <c r="J319" s="27">
        <f t="shared" si="73"/>
        <v>0</v>
      </c>
      <c r="K319" s="27">
        <f t="shared" si="74"/>
        <v>0</v>
      </c>
      <c r="L319" s="27">
        <f t="shared" si="75"/>
        <v>2.0064783011765211E-11</v>
      </c>
      <c r="M319" s="32">
        <f t="shared" si="76"/>
        <v>0</v>
      </c>
      <c r="N319" s="27">
        <f t="shared" si="78"/>
        <v>1777.1580062500004</v>
      </c>
      <c r="O319" s="27">
        <f t="shared" si="79"/>
        <v>0</v>
      </c>
      <c r="P319" s="27">
        <f t="shared" si="80"/>
        <v>0</v>
      </c>
      <c r="Q319" s="27">
        <f t="shared" si="81"/>
        <v>0</v>
      </c>
      <c r="R319" s="27">
        <f t="shared" si="82"/>
        <v>0</v>
      </c>
      <c r="S319" s="27">
        <f t="shared" si="83"/>
        <v>2.8038527780640708E-11</v>
      </c>
      <c r="T319" s="32">
        <f t="shared" si="84"/>
        <v>0</v>
      </c>
      <c r="U319" s="10"/>
    </row>
    <row r="320" spans="1:21" x14ac:dyDescent="0.25">
      <c r="A320" s="10"/>
      <c r="B320" s="4">
        <f>IF(ISBLANK('INPUT | Operations'!$B325),"",COUNT('INPUT | Operations'!$B$12:$B324))</f>
        <v>313</v>
      </c>
      <c r="C320" s="27">
        <f>IF(ISNUMBER($B320),('INPUT | Operations'!$C324+'INPUT | Operations'!$C325)/2,"")</f>
        <v>355101.5</v>
      </c>
      <c r="D320" s="28">
        <f t="shared" si="77"/>
        <v>108.2349372</v>
      </c>
      <c r="E320" s="26">
        <f>IF(ISNUMBER($B320),'INPUT | Operations'!$B325-'INPUT | Operations'!$B324,"")</f>
        <v>1</v>
      </c>
      <c r="F320" s="32">
        <f>IF(ISNUMBER($B320),IF('INPUT | Operations'!$B325&lt;MainEngine_BurnTime,1,IF('INPUT | Operations'!$B324&lt;=MainEngine_BurnTime,(MainEngine_BurnTime-'INPUT | Operations'!$B324)/('INPUT | Operations'!$B325-'INPUT | Operations'!$B324),0))*'INPUT | Operations'!$D324*NumberOfMainEngines*NumberOfOps*$E320,"")</f>
        <v>1397.4</v>
      </c>
      <c r="G320" s="34">
        <f t="shared" si="70"/>
        <v>1271.7604166666667</v>
      </c>
      <c r="H320" s="27">
        <f t="shared" si="71"/>
        <v>0</v>
      </c>
      <c r="I320" s="27">
        <f t="shared" si="72"/>
        <v>0</v>
      </c>
      <c r="J320" s="27">
        <f t="shared" si="73"/>
        <v>0</v>
      </c>
      <c r="K320" s="27">
        <f t="shared" si="74"/>
        <v>0</v>
      </c>
      <c r="L320" s="27">
        <f t="shared" si="75"/>
        <v>1.9815114506314205E-11</v>
      </c>
      <c r="M320" s="32">
        <f t="shared" si="76"/>
        <v>0</v>
      </c>
      <c r="N320" s="27">
        <f t="shared" si="78"/>
        <v>1777.1580062500004</v>
      </c>
      <c r="O320" s="27">
        <f t="shared" si="79"/>
        <v>0</v>
      </c>
      <c r="P320" s="27">
        <f t="shared" si="80"/>
        <v>0</v>
      </c>
      <c r="Q320" s="27">
        <f t="shared" si="81"/>
        <v>0</v>
      </c>
      <c r="R320" s="27">
        <f t="shared" si="82"/>
        <v>0</v>
      </c>
      <c r="S320" s="27">
        <f t="shared" si="83"/>
        <v>2.7689641011123472E-11</v>
      </c>
      <c r="T320" s="32">
        <f t="shared" si="84"/>
        <v>0</v>
      </c>
      <c r="U320" s="10"/>
    </row>
    <row r="321" spans="1:21" x14ac:dyDescent="0.25">
      <c r="A321" s="10"/>
      <c r="B321" s="4">
        <f>IF(ISBLANK('INPUT | Operations'!$B326),"",COUNT('INPUT | Operations'!$B$12:$B325))</f>
        <v>314</v>
      </c>
      <c r="C321" s="27">
        <f>IF(ISNUMBER($B321),('INPUT | Operations'!$C325+'INPUT | Operations'!$C326)/2,"")</f>
        <v>355252.5</v>
      </c>
      <c r="D321" s="28">
        <f t="shared" si="77"/>
        <v>108.280962</v>
      </c>
      <c r="E321" s="26">
        <f>IF(ISNUMBER($B321),'INPUT | Operations'!$B326-'INPUT | Operations'!$B325,"")</f>
        <v>1</v>
      </c>
      <c r="F321" s="32">
        <f>IF(ISNUMBER($B321),IF('INPUT | Operations'!$B326&lt;MainEngine_BurnTime,1,IF('INPUT | Operations'!$B325&lt;=MainEngine_BurnTime,(MainEngine_BurnTime-'INPUT | Operations'!$B325)/('INPUT | Operations'!$B326-'INPUT | Operations'!$B325),0))*'INPUT | Operations'!$D325*NumberOfMainEngines*NumberOfOps*$E321,"")</f>
        <v>1397.4</v>
      </c>
      <c r="G321" s="34">
        <f t="shared" si="70"/>
        <v>1271.7604166666667</v>
      </c>
      <c r="H321" s="27">
        <f t="shared" si="71"/>
        <v>0</v>
      </c>
      <c r="I321" s="27">
        <f t="shared" si="72"/>
        <v>0</v>
      </c>
      <c r="J321" s="27">
        <f t="shared" si="73"/>
        <v>0</v>
      </c>
      <c r="K321" s="27">
        <f t="shared" si="74"/>
        <v>0</v>
      </c>
      <c r="L321" s="27">
        <f t="shared" si="75"/>
        <v>1.9579411048188093E-11</v>
      </c>
      <c r="M321" s="32">
        <f t="shared" si="76"/>
        <v>0</v>
      </c>
      <c r="N321" s="27">
        <f t="shared" si="78"/>
        <v>1777.1580062500004</v>
      </c>
      <c r="O321" s="27">
        <f t="shared" si="79"/>
        <v>0</v>
      </c>
      <c r="P321" s="27">
        <f t="shared" si="80"/>
        <v>0</v>
      </c>
      <c r="Q321" s="27">
        <f t="shared" si="81"/>
        <v>0</v>
      </c>
      <c r="R321" s="27">
        <f t="shared" si="82"/>
        <v>0</v>
      </c>
      <c r="S321" s="27">
        <f t="shared" si="83"/>
        <v>2.7360268998738042E-11</v>
      </c>
      <c r="T321" s="32">
        <f t="shared" si="84"/>
        <v>0</v>
      </c>
      <c r="U321" s="10"/>
    </row>
    <row r="322" spans="1:21" x14ac:dyDescent="0.25">
      <c r="A322" s="10"/>
      <c r="B322" s="4">
        <f>IF(ISBLANK('INPUT | Operations'!$B327),"",COUNT('INPUT | Operations'!$B$12:$B326))</f>
        <v>315</v>
      </c>
      <c r="C322" s="27">
        <f>IF(ISNUMBER($B322),('INPUT | Operations'!$C326+'INPUT | Operations'!$C327)/2,"")</f>
        <v>355430.25</v>
      </c>
      <c r="D322" s="28">
        <f t="shared" si="77"/>
        <v>108.33514020000001</v>
      </c>
      <c r="E322" s="26">
        <f>IF(ISNUMBER($B322),'INPUT | Operations'!$B327-'INPUT | Operations'!$B326,"")</f>
        <v>1</v>
      </c>
      <c r="F322" s="32">
        <f>IF(ISNUMBER($B322),IF('INPUT | Operations'!$B327&lt;MainEngine_BurnTime,1,IF('INPUT | Operations'!$B326&lt;=MainEngine_BurnTime,(MainEngine_BurnTime-'INPUT | Operations'!$B326)/('INPUT | Operations'!$B327-'INPUT | Operations'!$B326),0))*'INPUT | Operations'!$D326*NumberOfMainEngines*NumberOfOps*$E322,"")</f>
        <v>1397.4</v>
      </c>
      <c r="G322" s="34">
        <f t="shared" si="70"/>
        <v>1271.7604166666667</v>
      </c>
      <c r="H322" s="27">
        <f t="shared" si="71"/>
        <v>0</v>
      </c>
      <c r="I322" s="27">
        <f t="shared" si="72"/>
        <v>0</v>
      </c>
      <c r="J322" s="27">
        <f t="shared" si="73"/>
        <v>0</v>
      </c>
      <c r="K322" s="27">
        <f t="shared" si="74"/>
        <v>0</v>
      </c>
      <c r="L322" s="27">
        <f t="shared" si="75"/>
        <v>1.9305542394699137E-11</v>
      </c>
      <c r="M322" s="32">
        <f t="shared" si="76"/>
        <v>0</v>
      </c>
      <c r="N322" s="27">
        <f t="shared" si="78"/>
        <v>1777.1580062500004</v>
      </c>
      <c r="O322" s="27">
        <f t="shared" si="79"/>
        <v>0</v>
      </c>
      <c r="P322" s="27">
        <f t="shared" si="80"/>
        <v>0</v>
      </c>
      <c r="Q322" s="27">
        <f t="shared" si="81"/>
        <v>0</v>
      </c>
      <c r="R322" s="27">
        <f t="shared" si="82"/>
        <v>0</v>
      </c>
      <c r="S322" s="27">
        <f t="shared" si="83"/>
        <v>2.6977564942352575E-11</v>
      </c>
      <c r="T322" s="32">
        <f t="shared" si="84"/>
        <v>0</v>
      </c>
      <c r="U322" s="10"/>
    </row>
    <row r="323" spans="1:21" x14ac:dyDescent="0.25">
      <c r="A323" s="10"/>
      <c r="B323" s="4">
        <f>IF(ISBLANK('INPUT | Operations'!$B328),"",COUNT('INPUT | Operations'!$B$12:$B327))</f>
        <v>316</v>
      </c>
      <c r="C323" s="27">
        <f>IF(ISNUMBER($B323),('INPUT | Operations'!$C327+'INPUT | Operations'!$C328)/2,"")</f>
        <v>355632.25</v>
      </c>
      <c r="D323" s="28">
        <f t="shared" si="77"/>
        <v>108.39670980000001</v>
      </c>
      <c r="E323" s="26">
        <f>IF(ISNUMBER($B323),'INPUT | Operations'!$B328-'INPUT | Operations'!$B327,"")</f>
        <v>1</v>
      </c>
      <c r="F323" s="32">
        <f>IF(ISNUMBER($B323),IF('INPUT | Operations'!$B328&lt;MainEngine_BurnTime,1,IF('INPUT | Operations'!$B327&lt;=MainEngine_BurnTime,(MainEngine_BurnTime-'INPUT | Operations'!$B327)/('INPUT | Operations'!$B328-'INPUT | Operations'!$B327),0))*'INPUT | Operations'!$D327*NumberOfMainEngines*NumberOfOps*$E323,"")</f>
        <v>1397.4</v>
      </c>
      <c r="G323" s="34">
        <f t="shared" si="70"/>
        <v>1271.7604166666667</v>
      </c>
      <c r="H323" s="27">
        <f t="shared" si="71"/>
        <v>0</v>
      </c>
      <c r="I323" s="27">
        <f t="shared" si="72"/>
        <v>0</v>
      </c>
      <c r="J323" s="27">
        <f t="shared" si="73"/>
        <v>0</v>
      </c>
      <c r="K323" s="27">
        <f t="shared" si="74"/>
        <v>0</v>
      </c>
      <c r="L323" s="27">
        <f t="shared" si="75"/>
        <v>1.8998957882923281E-11</v>
      </c>
      <c r="M323" s="32">
        <f t="shared" si="76"/>
        <v>0</v>
      </c>
      <c r="N323" s="27">
        <f t="shared" si="78"/>
        <v>1777.1580062500004</v>
      </c>
      <c r="O323" s="27">
        <f t="shared" si="79"/>
        <v>0</v>
      </c>
      <c r="P323" s="27">
        <f t="shared" si="80"/>
        <v>0</v>
      </c>
      <c r="Q323" s="27">
        <f t="shared" si="81"/>
        <v>0</v>
      </c>
      <c r="R323" s="27">
        <f t="shared" si="82"/>
        <v>0</v>
      </c>
      <c r="S323" s="27">
        <f t="shared" si="83"/>
        <v>2.6549143745596995E-11</v>
      </c>
      <c r="T323" s="32">
        <f t="shared" si="84"/>
        <v>0</v>
      </c>
      <c r="U323" s="10"/>
    </row>
    <row r="324" spans="1:21" x14ac:dyDescent="0.25">
      <c r="A324" s="10"/>
      <c r="B324" s="4">
        <f>IF(ISBLANK('INPUT | Operations'!$B329),"",COUNT('INPUT | Operations'!$B$12:$B328))</f>
        <v>317</v>
      </c>
      <c r="C324" s="27">
        <f>IF(ISNUMBER($B324),('INPUT | Operations'!$C328+'INPUT | Operations'!$C329)/2,"")</f>
        <v>355790.5</v>
      </c>
      <c r="D324" s="28">
        <f t="shared" si="77"/>
        <v>108.44494440000001</v>
      </c>
      <c r="E324" s="26">
        <f>IF(ISNUMBER($B324),'INPUT | Operations'!$B329-'INPUT | Operations'!$B328,"")</f>
        <v>1</v>
      </c>
      <c r="F324" s="32">
        <f>IF(ISNUMBER($B324),IF('INPUT | Operations'!$B329&lt;MainEngine_BurnTime,1,IF('INPUT | Operations'!$B328&lt;=MainEngine_BurnTime,(MainEngine_BurnTime-'INPUT | Operations'!$B328)/('INPUT | Operations'!$B329-'INPUT | Operations'!$B328),0))*'INPUT | Operations'!$D328*NumberOfMainEngines*NumberOfOps*$E324,"")</f>
        <v>1397.4</v>
      </c>
      <c r="G324" s="34">
        <f t="shared" si="70"/>
        <v>1271.7604166666667</v>
      </c>
      <c r="H324" s="27">
        <f t="shared" si="71"/>
        <v>0</v>
      </c>
      <c r="I324" s="27">
        <f t="shared" si="72"/>
        <v>0</v>
      </c>
      <c r="J324" s="27">
        <f t="shared" si="73"/>
        <v>0</v>
      </c>
      <c r="K324" s="27">
        <f t="shared" si="74"/>
        <v>0</v>
      </c>
      <c r="L324" s="27">
        <f t="shared" si="75"/>
        <v>1.876217984760151E-11</v>
      </c>
      <c r="M324" s="32">
        <f t="shared" si="76"/>
        <v>0</v>
      </c>
      <c r="N324" s="27">
        <f t="shared" si="78"/>
        <v>1777.1580062500004</v>
      </c>
      <c r="O324" s="27">
        <f t="shared" si="79"/>
        <v>0</v>
      </c>
      <c r="P324" s="27">
        <f t="shared" si="80"/>
        <v>0</v>
      </c>
      <c r="Q324" s="27">
        <f t="shared" si="81"/>
        <v>0</v>
      </c>
      <c r="R324" s="27">
        <f t="shared" si="82"/>
        <v>0</v>
      </c>
      <c r="S324" s="27">
        <f t="shared" si="83"/>
        <v>2.6218270119038351E-11</v>
      </c>
      <c r="T324" s="32">
        <f t="shared" si="84"/>
        <v>0</v>
      </c>
      <c r="U324" s="10"/>
    </row>
    <row r="325" spans="1:21" x14ac:dyDescent="0.25">
      <c r="A325" s="10"/>
      <c r="B325" s="4">
        <f>IF(ISBLANK('INPUT | Operations'!$B330),"",COUNT('INPUT | Operations'!$B$12:$B329))</f>
        <v>318</v>
      </c>
      <c r="C325" s="27">
        <f>IF(ISNUMBER($B325),('INPUT | Operations'!$C329+'INPUT | Operations'!$C330)/2,"")</f>
        <v>355908.5</v>
      </c>
      <c r="D325" s="28">
        <f t="shared" si="77"/>
        <v>108.48091080000002</v>
      </c>
      <c r="E325" s="26">
        <f>IF(ISNUMBER($B325),'INPUT | Operations'!$B330-'INPUT | Operations'!$B329,"")</f>
        <v>1</v>
      </c>
      <c r="F325" s="32">
        <f>IF(ISNUMBER($B325),IF('INPUT | Operations'!$B330&lt;MainEngine_BurnTime,1,IF('INPUT | Operations'!$B329&lt;=MainEngine_BurnTime,(MainEngine_BurnTime-'INPUT | Operations'!$B329)/('INPUT | Operations'!$B330-'INPUT | Operations'!$B329),0))*'INPUT | Operations'!$D329*NumberOfMainEngines*NumberOfOps*$E325,"")</f>
        <v>1397.4</v>
      </c>
      <c r="G325" s="34">
        <f t="shared" si="70"/>
        <v>1271.7604166666667</v>
      </c>
      <c r="H325" s="27">
        <f t="shared" si="71"/>
        <v>0</v>
      </c>
      <c r="I325" s="27">
        <f t="shared" si="72"/>
        <v>0</v>
      </c>
      <c r="J325" s="27">
        <f t="shared" si="73"/>
        <v>0</v>
      </c>
      <c r="K325" s="27">
        <f t="shared" si="74"/>
        <v>0</v>
      </c>
      <c r="L325" s="27">
        <f t="shared" si="75"/>
        <v>1.8587547539613411E-11</v>
      </c>
      <c r="M325" s="32">
        <f t="shared" si="76"/>
        <v>0</v>
      </c>
      <c r="N325" s="27">
        <f t="shared" si="78"/>
        <v>1777.1580062500004</v>
      </c>
      <c r="O325" s="27">
        <f t="shared" si="79"/>
        <v>0</v>
      </c>
      <c r="P325" s="27">
        <f t="shared" si="80"/>
        <v>0</v>
      </c>
      <c r="Q325" s="27">
        <f t="shared" si="81"/>
        <v>0</v>
      </c>
      <c r="R325" s="27">
        <f t="shared" si="82"/>
        <v>0</v>
      </c>
      <c r="S325" s="27">
        <f t="shared" si="83"/>
        <v>2.5974238931855785E-11</v>
      </c>
      <c r="T325" s="32">
        <f t="shared" si="84"/>
        <v>0</v>
      </c>
      <c r="U325" s="10"/>
    </row>
    <row r="326" spans="1:21" x14ac:dyDescent="0.25">
      <c r="A326" s="10"/>
      <c r="B326" s="4">
        <f>IF(ISBLANK('INPUT | Operations'!$B331),"",COUNT('INPUT | Operations'!$B$12:$B330))</f>
        <v>319</v>
      </c>
      <c r="C326" s="27">
        <f>IF(ISNUMBER($B326),('INPUT | Operations'!$C330+'INPUT | Operations'!$C331)/2,"")</f>
        <v>356020.5</v>
      </c>
      <c r="D326" s="28">
        <f t="shared" si="77"/>
        <v>108.5150484</v>
      </c>
      <c r="E326" s="26">
        <f>IF(ISNUMBER($B326),'INPUT | Operations'!$B331-'INPUT | Operations'!$B330,"")</f>
        <v>1</v>
      </c>
      <c r="F326" s="32">
        <f>IF(ISNUMBER($B326),IF('INPUT | Operations'!$B331&lt;MainEngine_BurnTime,1,IF('INPUT | Operations'!$B330&lt;=MainEngine_BurnTime,(MainEngine_BurnTime-'INPUT | Operations'!$B330)/('INPUT | Operations'!$B331-'INPUT | Operations'!$B330),0))*'INPUT | Operations'!$D330*NumberOfMainEngines*NumberOfOps*$E326,"")</f>
        <v>1397.4</v>
      </c>
      <c r="G326" s="34">
        <f t="shared" si="70"/>
        <v>1271.7604166666667</v>
      </c>
      <c r="H326" s="27">
        <f t="shared" si="71"/>
        <v>0</v>
      </c>
      <c r="I326" s="27">
        <f t="shared" si="72"/>
        <v>0</v>
      </c>
      <c r="J326" s="27">
        <f t="shared" si="73"/>
        <v>0</v>
      </c>
      <c r="K326" s="27">
        <f t="shared" si="74"/>
        <v>0</v>
      </c>
      <c r="L326" s="27">
        <f t="shared" si="75"/>
        <v>1.842329862782171E-11</v>
      </c>
      <c r="M326" s="32">
        <f t="shared" si="76"/>
        <v>0</v>
      </c>
      <c r="N326" s="27">
        <f t="shared" si="78"/>
        <v>1777.1580062500004</v>
      </c>
      <c r="O326" s="27">
        <f t="shared" si="79"/>
        <v>0</v>
      </c>
      <c r="P326" s="27">
        <f t="shared" si="80"/>
        <v>0</v>
      </c>
      <c r="Q326" s="27">
        <f t="shared" si="81"/>
        <v>0</v>
      </c>
      <c r="R326" s="27">
        <f t="shared" si="82"/>
        <v>0</v>
      </c>
      <c r="S326" s="27">
        <f t="shared" si="83"/>
        <v>2.5744717502518056E-11</v>
      </c>
      <c r="T326" s="32">
        <f t="shared" si="84"/>
        <v>0</v>
      </c>
      <c r="U326" s="10"/>
    </row>
    <row r="327" spans="1:21" x14ac:dyDescent="0.25">
      <c r="A327" s="10"/>
      <c r="B327" s="4">
        <f>IF(ISBLANK('INPUT | Operations'!$B332),"",COUNT('INPUT | Operations'!$B$12:$B331))</f>
        <v>320</v>
      </c>
      <c r="C327" s="27">
        <f>IF(ISNUMBER($B327),('INPUT | Operations'!$C331+'INPUT | Operations'!$C332)/2,"")</f>
        <v>356126</v>
      </c>
      <c r="D327" s="28">
        <f t="shared" si="77"/>
        <v>108.5472048</v>
      </c>
      <c r="E327" s="26">
        <f>IF(ISNUMBER($B327),'INPUT | Operations'!$B332-'INPUT | Operations'!$B331,"")</f>
        <v>1</v>
      </c>
      <c r="F327" s="32">
        <f>IF(ISNUMBER($B327),IF('INPUT | Operations'!$B332&lt;MainEngine_BurnTime,1,IF('INPUT | Operations'!$B331&lt;=MainEngine_BurnTime,(MainEngine_BurnTime-'INPUT | Operations'!$B331)/('INPUT | Operations'!$B332-'INPUT | Operations'!$B331),0))*'INPUT | Operations'!$D331*NumberOfMainEngines*NumberOfOps*$E327,"")</f>
        <v>1397.4</v>
      </c>
      <c r="G327" s="34">
        <f t="shared" si="70"/>
        <v>1271.7604166666667</v>
      </c>
      <c r="H327" s="27">
        <f t="shared" si="71"/>
        <v>0</v>
      </c>
      <c r="I327" s="27">
        <f t="shared" si="72"/>
        <v>0</v>
      </c>
      <c r="J327" s="27">
        <f t="shared" si="73"/>
        <v>0</v>
      </c>
      <c r="K327" s="27">
        <f t="shared" si="74"/>
        <v>0</v>
      </c>
      <c r="L327" s="27">
        <f t="shared" si="75"/>
        <v>1.8269909728246423E-11</v>
      </c>
      <c r="M327" s="32">
        <f t="shared" si="76"/>
        <v>0</v>
      </c>
      <c r="N327" s="27">
        <f t="shared" si="78"/>
        <v>1777.1580062500004</v>
      </c>
      <c r="O327" s="27">
        <f t="shared" si="79"/>
        <v>0</v>
      </c>
      <c r="P327" s="27">
        <f t="shared" si="80"/>
        <v>0</v>
      </c>
      <c r="Q327" s="27">
        <f t="shared" si="81"/>
        <v>0</v>
      </c>
      <c r="R327" s="27">
        <f t="shared" si="82"/>
        <v>0</v>
      </c>
      <c r="S327" s="27">
        <f t="shared" si="83"/>
        <v>2.5530371854251554E-11</v>
      </c>
      <c r="T327" s="32">
        <f t="shared" si="84"/>
        <v>0</v>
      </c>
      <c r="U327" s="10"/>
    </row>
    <row r="328" spans="1:21" x14ac:dyDescent="0.25">
      <c r="A328" s="10"/>
      <c r="B328" s="4">
        <f>IF(ISBLANK('INPUT | Operations'!$B333),"",COUNT('INPUT | Operations'!$B$12:$B332))</f>
        <v>321</v>
      </c>
      <c r="C328" s="27">
        <f>IF(ISNUMBER($B328),('INPUT | Operations'!$C332+'INPUT | Operations'!$C333)/2,"")</f>
        <v>356225</v>
      </c>
      <c r="D328" s="28">
        <f t="shared" si="77"/>
        <v>108.57738000000001</v>
      </c>
      <c r="E328" s="26">
        <f>IF(ISNUMBER($B328),'INPUT | Operations'!$B333-'INPUT | Operations'!$B332,"")</f>
        <v>1</v>
      </c>
      <c r="F328" s="32">
        <f>IF(ISNUMBER($B328),IF('INPUT | Operations'!$B333&lt;MainEngine_BurnTime,1,IF('INPUT | Operations'!$B332&lt;=MainEngine_BurnTime,(MainEngine_BurnTime-'INPUT | Operations'!$B332)/('INPUT | Operations'!$B333-'INPUT | Operations'!$B332),0))*'INPUT | Operations'!$D332*NumberOfMainEngines*NumberOfOps*$E328,"")</f>
        <v>1397.4</v>
      </c>
      <c r="G328" s="34">
        <f t="shared" ref="G328:G391" si="85">IF(ISNUMBER($B328),MainEngine_H2O+MW_H2O/MW_H*MainEngine_H+MW_H2O/MW_H2*MainEngine_H2+MainEngine_OH,"")</f>
        <v>1271.7604166666667</v>
      </c>
      <c r="H328" s="27">
        <f t="shared" ref="H328:H391" si="86">IF(ISNUMBER($B328),MainEngine_CO2+MW_CO2/MW_CO*(MainEngine_CO-$I328),"")</f>
        <v>0</v>
      </c>
      <c r="I328" s="27">
        <f t="shared" ref="I328:I391" si="87">IF(ISNUMBER($B328),MIN(0.0025*EXP(0.067*$D328)*(MainEngine_CO+MainEngine_CO2),MainEngine_CO),"")</f>
        <v>0</v>
      </c>
      <c r="J328" s="27">
        <f t="shared" ref="J328:J391" si="88">IF(ISNUMBER($B328),MainEngine_Al2O3,"")</f>
        <v>0</v>
      </c>
      <c r="K328" s="27">
        <f t="shared" ref="K328:K391" si="89">IF(ISNUMBER($B328),MainEngine_HCl+MainEngine_Cl+MainEngine_Cl2,"")</f>
        <v>0</v>
      </c>
      <c r="L328" s="27">
        <f t="shared" ref="L328:L391" si="90">IF(ISNUMBER($B328),MainEngine_NOx+33*EXP(-0.26*$D328),"")</f>
        <v>1.812713301485951E-11</v>
      </c>
      <c r="M328" s="32">
        <f t="shared" ref="M328:M391" si="91">IF(ISNUMBER($B328),MainEngine_BC*MAX(0.04,MIN(1,0.04*EXP(0.12*($D328-15)))),"")</f>
        <v>0</v>
      </c>
      <c r="N328" s="27">
        <f t="shared" si="78"/>
        <v>1777.1580062500004</v>
      </c>
      <c r="O328" s="27">
        <f t="shared" si="79"/>
        <v>0</v>
      </c>
      <c r="P328" s="27">
        <f t="shared" si="80"/>
        <v>0</v>
      </c>
      <c r="Q328" s="27">
        <f t="shared" si="81"/>
        <v>0</v>
      </c>
      <c r="R328" s="27">
        <f t="shared" si="82"/>
        <v>0</v>
      </c>
      <c r="S328" s="27">
        <f t="shared" si="83"/>
        <v>2.5330855674964682E-11</v>
      </c>
      <c r="T328" s="32">
        <f t="shared" si="84"/>
        <v>0</v>
      </c>
      <c r="U328" s="10"/>
    </row>
    <row r="329" spans="1:21" x14ac:dyDescent="0.25">
      <c r="A329" s="10"/>
      <c r="B329" s="4">
        <f>IF(ISBLANK('INPUT | Operations'!$B334),"",COUNT('INPUT | Operations'!$B$12:$B333))</f>
        <v>322</v>
      </c>
      <c r="C329" s="27">
        <f>IF(ISNUMBER($B329),('INPUT | Operations'!$C333+'INPUT | Operations'!$C334)/2,"")</f>
        <v>356317.5</v>
      </c>
      <c r="D329" s="28">
        <f t="shared" si="77"/>
        <v>108.605574</v>
      </c>
      <c r="E329" s="26">
        <f>IF(ISNUMBER($B329),'INPUT | Operations'!$B334-'INPUT | Operations'!$B333,"")</f>
        <v>1</v>
      </c>
      <c r="F329" s="32">
        <f>IF(ISNUMBER($B329),IF('INPUT | Operations'!$B334&lt;MainEngine_BurnTime,1,IF('INPUT | Operations'!$B333&lt;=MainEngine_BurnTime,(MainEngine_BurnTime-'INPUT | Operations'!$B333)/('INPUT | Operations'!$B334-'INPUT | Operations'!$B333),0))*'INPUT | Operations'!$D333*NumberOfMainEngines*NumberOfOps*$E329,"")</f>
        <v>1397.4</v>
      </c>
      <c r="G329" s="34">
        <f t="shared" si="85"/>
        <v>1271.7604166666667</v>
      </c>
      <c r="H329" s="27">
        <f t="shared" si="86"/>
        <v>0</v>
      </c>
      <c r="I329" s="27">
        <f t="shared" si="87"/>
        <v>0</v>
      </c>
      <c r="J329" s="27">
        <f t="shared" si="88"/>
        <v>0</v>
      </c>
      <c r="K329" s="27">
        <f t="shared" si="89"/>
        <v>0</v>
      </c>
      <c r="L329" s="27">
        <f t="shared" si="90"/>
        <v>1.7994738999966027E-11</v>
      </c>
      <c r="M329" s="32">
        <f t="shared" si="91"/>
        <v>0</v>
      </c>
      <c r="N329" s="27">
        <f t="shared" si="78"/>
        <v>1777.1580062500004</v>
      </c>
      <c r="O329" s="27">
        <f t="shared" si="79"/>
        <v>0</v>
      </c>
      <c r="P329" s="27">
        <f t="shared" si="80"/>
        <v>0</v>
      </c>
      <c r="Q329" s="27">
        <f t="shared" si="81"/>
        <v>0</v>
      </c>
      <c r="R329" s="27">
        <f t="shared" si="82"/>
        <v>0</v>
      </c>
      <c r="S329" s="27">
        <f t="shared" si="83"/>
        <v>2.5145848278552528E-11</v>
      </c>
      <c r="T329" s="32">
        <f t="shared" si="84"/>
        <v>0</v>
      </c>
      <c r="U329" s="10"/>
    </row>
    <row r="330" spans="1:21" x14ac:dyDescent="0.25">
      <c r="A330" s="10"/>
      <c r="B330" s="4">
        <f>IF(ISBLANK('INPUT | Operations'!$B335),"",COUNT('INPUT | Operations'!$B$12:$B334))</f>
        <v>323</v>
      </c>
      <c r="C330" s="27">
        <f>IF(ISNUMBER($B330),('INPUT | Operations'!$C334+'INPUT | Operations'!$C335)/2,"")</f>
        <v>356404</v>
      </c>
      <c r="D330" s="28">
        <f t="shared" si="77"/>
        <v>108.63193920000001</v>
      </c>
      <c r="E330" s="26">
        <f>IF(ISNUMBER($B330),'INPUT | Operations'!$B335-'INPUT | Operations'!$B334,"")</f>
        <v>1</v>
      </c>
      <c r="F330" s="32">
        <f>IF(ISNUMBER($B330),IF('INPUT | Operations'!$B335&lt;MainEngine_BurnTime,1,IF('INPUT | Operations'!$B334&lt;=MainEngine_BurnTime,(MainEngine_BurnTime-'INPUT | Operations'!$B334)/('INPUT | Operations'!$B335-'INPUT | Operations'!$B334),0))*'INPUT | Operations'!$D334*NumberOfMainEngines*NumberOfOps*$E330,"")</f>
        <v>1397.4</v>
      </c>
      <c r="G330" s="34">
        <f t="shared" si="85"/>
        <v>1271.7604166666667</v>
      </c>
      <c r="H330" s="27">
        <f t="shared" si="86"/>
        <v>0</v>
      </c>
      <c r="I330" s="27">
        <f t="shared" si="87"/>
        <v>0</v>
      </c>
      <c r="J330" s="27">
        <f t="shared" si="88"/>
        <v>0</v>
      </c>
      <c r="K330" s="27">
        <f t="shared" si="89"/>
        <v>0</v>
      </c>
      <c r="L330" s="27">
        <f t="shared" si="90"/>
        <v>1.7871807753148547E-11</v>
      </c>
      <c r="M330" s="32">
        <f t="shared" si="91"/>
        <v>0</v>
      </c>
      <c r="N330" s="27">
        <f t="shared" si="78"/>
        <v>1777.1580062500004</v>
      </c>
      <c r="O330" s="27">
        <f t="shared" si="79"/>
        <v>0</v>
      </c>
      <c r="P330" s="27">
        <f t="shared" si="80"/>
        <v>0</v>
      </c>
      <c r="Q330" s="27">
        <f t="shared" si="81"/>
        <v>0</v>
      </c>
      <c r="R330" s="27">
        <f t="shared" si="82"/>
        <v>0</v>
      </c>
      <c r="S330" s="27">
        <f t="shared" si="83"/>
        <v>2.497406415424978E-11</v>
      </c>
      <c r="T330" s="32">
        <f t="shared" si="84"/>
        <v>0</v>
      </c>
      <c r="U330" s="10"/>
    </row>
    <row r="331" spans="1:21" x14ac:dyDescent="0.25">
      <c r="A331" s="10"/>
      <c r="B331" s="4">
        <f>IF(ISBLANK('INPUT | Operations'!$B336),"",COUNT('INPUT | Operations'!$B$12:$B335))</f>
        <v>324</v>
      </c>
      <c r="C331" s="27">
        <f>IF(ISNUMBER($B331),('INPUT | Operations'!$C335+'INPUT | Operations'!$C336)/2,"")</f>
        <v>356484.5</v>
      </c>
      <c r="D331" s="28">
        <f t="shared" si="77"/>
        <v>108.65647560000001</v>
      </c>
      <c r="E331" s="26">
        <f>IF(ISNUMBER($B331),'INPUT | Operations'!$B336-'INPUT | Operations'!$B335,"")</f>
        <v>1</v>
      </c>
      <c r="F331" s="32">
        <f>IF(ISNUMBER($B331),IF('INPUT | Operations'!$B336&lt;MainEngine_BurnTime,1,IF('INPUT | Operations'!$B335&lt;=MainEngine_BurnTime,(MainEngine_BurnTime-'INPUT | Operations'!$B335)/('INPUT | Operations'!$B336-'INPUT | Operations'!$B335),0))*'INPUT | Operations'!$D335*NumberOfMainEngines*NumberOfOps*$E331,"")</f>
        <v>1397.4</v>
      </c>
      <c r="G331" s="34">
        <f t="shared" si="85"/>
        <v>1271.7604166666667</v>
      </c>
      <c r="H331" s="27">
        <f t="shared" si="86"/>
        <v>0</v>
      </c>
      <c r="I331" s="27">
        <f t="shared" si="87"/>
        <v>0</v>
      </c>
      <c r="J331" s="27">
        <f t="shared" si="88"/>
        <v>0</v>
      </c>
      <c r="K331" s="27">
        <f t="shared" si="89"/>
        <v>0</v>
      </c>
      <c r="L331" s="27">
        <f t="shared" si="90"/>
        <v>1.7758158096357828E-11</v>
      </c>
      <c r="M331" s="32">
        <f t="shared" si="91"/>
        <v>0</v>
      </c>
      <c r="N331" s="27">
        <f t="shared" si="78"/>
        <v>1777.1580062500004</v>
      </c>
      <c r="O331" s="27">
        <f t="shared" si="79"/>
        <v>0</v>
      </c>
      <c r="P331" s="27">
        <f t="shared" si="80"/>
        <v>0</v>
      </c>
      <c r="Q331" s="27">
        <f t="shared" si="81"/>
        <v>0</v>
      </c>
      <c r="R331" s="27">
        <f t="shared" si="82"/>
        <v>0</v>
      </c>
      <c r="S331" s="27">
        <f t="shared" si="83"/>
        <v>2.4815250123850431E-11</v>
      </c>
      <c r="T331" s="32">
        <f t="shared" si="84"/>
        <v>0</v>
      </c>
      <c r="U331" s="10"/>
    </row>
    <row r="332" spans="1:21" x14ac:dyDescent="0.25">
      <c r="A332" s="10"/>
      <c r="B332" s="4">
        <f>IF(ISBLANK('INPUT | Operations'!$B337),"",COUNT('INPUT | Operations'!$B$12:$B336))</f>
        <v>325</v>
      </c>
      <c r="C332" s="27">
        <f>IF(ISNUMBER($B332),('INPUT | Operations'!$C336+'INPUT | Operations'!$C337)/2,"")</f>
        <v>356558</v>
      </c>
      <c r="D332" s="28">
        <f t="shared" si="77"/>
        <v>108.6788784</v>
      </c>
      <c r="E332" s="26">
        <f>IF(ISNUMBER($B332),'INPUT | Operations'!$B337-'INPUT | Operations'!$B336,"")</f>
        <v>1</v>
      </c>
      <c r="F332" s="32">
        <f>IF(ISNUMBER($B332),IF('INPUT | Operations'!$B337&lt;MainEngine_BurnTime,1,IF('INPUT | Operations'!$B336&lt;=MainEngine_BurnTime,(MainEngine_BurnTime-'INPUT | Operations'!$B336)/('INPUT | Operations'!$B337-'INPUT | Operations'!$B336),0))*'INPUT | Operations'!$D336*NumberOfMainEngines*NumberOfOps*$E332,"")</f>
        <v>1397.4</v>
      </c>
      <c r="G332" s="34">
        <f t="shared" si="85"/>
        <v>1271.7604166666667</v>
      </c>
      <c r="H332" s="27">
        <f t="shared" si="86"/>
        <v>0</v>
      </c>
      <c r="I332" s="27">
        <f t="shared" si="87"/>
        <v>0</v>
      </c>
      <c r="J332" s="27">
        <f t="shared" si="88"/>
        <v>0</v>
      </c>
      <c r="K332" s="27">
        <f t="shared" si="89"/>
        <v>0</v>
      </c>
      <c r="L332" s="27">
        <f t="shared" si="90"/>
        <v>1.7655022316193255E-11</v>
      </c>
      <c r="M332" s="32">
        <f t="shared" si="91"/>
        <v>0</v>
      </c>
      <c r="N332" s="27">
        <f t="shared" si="78"/>
        <v>1777.1580062500004</v>
      </c>
      <c r="O332" s="27">
        <f t="shared" si="79"/>
        <v>0</v>
      </c>
      <c r="P332" s="27">
        <f t="shared" si="80"/>
        <v>0</v>
      </c>
      <c r="Q332" s="27">
        <f t="shared" si="81"/>
        <v>0</v>
      </c>
      <c r="R332" s="27">
        <f t="shared" si="82"/>
        <v>0</v>
      </c>
      <c r="S332" s="27">
        <f t="shared" si="83"/>
        <v>2.4671128184648454E-11</v>
      </c>
      <c r="T332" s="32">
        <f t="shared" si="84"/>
        <v>0</v>
      </c>
      <c r="U332" s="10"/>
    </row>
    <row r="333" spans="1:21" x14ac:dyDescent="0.25">
      <c r="A333" s="10"/>
      <c r="B333" s="4">
        <f>IF(ISBLANK('INPUT | Operations'!$B338),"",COUNT('INPUT | Operations'!$B$12:$B337))</f>
        <v>326</v>
      </c>
      <c r="C333" s="27">
        <f>IF(ISNUMBER($B333),('INPUT | Operations'!$C337+'INPUT | Operations'!$C338)/2,"")</f>
        <v>356625.5</v>
      </c>
      <c r="D333" s="28">
        <f t="shared" si="77"/>
        <v>108.69945240000001</v>
      </c>
      <c r="E333" s="26">
        <f>IF(ISNUMBER($B333),'INPUT | Operations'!$B338-'INPUT | Operations'!$B337,"")</f>
        <v>1</v>
      </c>
      <c r="F333" s="32">
        <f>IF(ISNUMBER($B333),IF('INPUT | Operations'!$B338&lt;MainEngine_BurnTime,1,IF('INPUT | Operations'!$B337&lt;=MainEngine_BurnTime,(MainEngine_BurnTime-'INPUT | Operations'!$B337)/('INPUT | Operations'!$B338-'INPUT | Operations'!$B337),0))*'INPUT | Operations'!$D337*NumberOfMainEngines*NumberOfOps*$E333,"")</f>
        <v>1397.4</v>
      </c>
      <c r="G333" s="34">
        <f t="shared" si="85"/>
        <v>1271.7604166666667</v>
      </c>
      <c r="H333" s="27">
        <f t="shared" si="86"/>
        <v>0</v>
      </c>
      <c r="I333" s="27">
        <f t="shared" si="87"/>
        <v>0</v>
      </c>
      <c r="J333" s="27">
        <f t="shared" si="88"/>
        <v>0</v>
      </c>
      <c r="K333" s="27">
        <f t="shared" si="89"/>
        <v>0</v>
      </c>
      <c r="L333" s="27">
        <f t="shared" si="90"/>
        <v>1.7560833508483379E-11</v>
      </c>
      <c r="M333" s="32">
        <f t="shared" si="91"/>
        <v>0</v>
      </c>
      <c r="N333" s="27">
        <f t="shared" si="78"/>
        <v>1777.1580062500004</v>
      </c>
      <c r="O333" s="27">
        <f t="shared" si="79"/>
        <v>0</v>
      </c>
      <c r="P333" s="27">
        <f t="shared" si="80"/>
        <v>0</v>
      </c>
      <c r="Q333" s="27">
        <f t="shared" si="81"/>
        <v>0</v>
      </c>
      <c r="R333" s="27">
        <f t="shared" si="82"/>
        <v>0</v>
      </c>
      <c r="S333" s="27">
        <f t="shared" si="83"/>
        <v>2.4539508744754672E-11</v>
      </c>
      <c r="T333" s="32">
        <f t="shared" si="84"/>
        <v>0</v>
      </c>
      <c r="U333" s="10"/>
    </row>
    <row r="334" spans="1:21" x14ac:dyDescent="0.25">
      <c r="A334" s="10"/>
      <c r="B334" s="4">
        <f>IF(ISBLANK('INPUT | Operations'!$B339),"",COUNT('INPUT | Operations'!$B$12:$B338))</f>
        <v>327</v>
      </c>
      <c r="C334" s="27">
        <f>IF(ISNUMBER($B334),('INPUT | Operations'!$C338+'INPUT | Operations'!$C339)/2,"")</f>
        <v>356687.5</v>
      </c>
      <c r="D334" s="28">
        <f t="shared" si="77"/>
        <v>108.71835</v>
      </c>
      <c r="E334" s="26">
        <f>IF(ISNUMBER($B334),'INPUT | Operations'!$B339-'INPUT | Operations'!$B338,"")</f>
        <v>1</v>
      </c>
      <c r="F334" s="32">
        <f>IF(ISNUMBER($B334),IF('INPUT | Operations'!$B339&lt;MainEngine_BurnTime,1,IF('INPUT | Operations'!$B338&lt;=MainEngine_BurnTime,(MainEngine_BurnTime-'INPUT | Operations'!$B338)/('INPUT | Operations'!$B339-'INPUT | Operations'!$B338),0))*'INPUT | Operations'!$D338*NumberOfMainEngines*NumberOfOps*$E334,"")</f>
        <v>1397.4</v>
      </c>
      <c r="G334" s="34">
        <f t="shared" si="85"/>
        <v>1271.7604166666667</v>
      </c>
      <c r="H334" s="27">
        <f t="shared" si="86"/>
        <v>0</v>
      </c>
      <c r="I334" s="27">
        <f t="shared" si="87"/>
        <v>0</v>
      </c>
      <c r="J334" s="27">
        <f t="shared" si="88"/>
        <v>0</v>
      </c>
      <c r="K334" s="27">
        <f t="shared" si="89"/>
        <v>0</v>
      </c>
      <c r="L334" s="27">
        <f t="shared" si="90"/>
        <v>1.7474762154201919E-11</v>
      </c>
      <c r="M334" s="32">
        <f t="shared" si="91"/>
        <v>0</v>
      </c>
      <c r="N334" s="27">
        <f t="shared" si="78"/>
        <v>1777.1580062500004</v>
      </c>
      <c r="O334" s="27">
        <f t="shared" si="79"/>
        <v>0</v>
      </c>
      <c r="P334" s="27">
        <f t="shared" si="80"/>
        <v>0</v>
      </c>
      <c r="Q334" s="27">
        <f t="shared" si="81"/>
        <v>0</v>
      </c>
      <c r="R334" s="27">
        <f t="shared" si="82"/>
        <v>0</v>
      </c>
      <c r="S334" s="27">
        <f t="shared" si="83"/>
        <v>2.4419232634281762E-11</v>
      </c>
      <c r="T334" s="32">
        <f t="shared" si="84"/>
        <v>0</v>
      </c>
      <c r="U334" s="10"/>
    </row>
    <row r="335" spans="1:21" x14ac:dyDescent="0.25">
      <c r="A335" s="10"/>
      <c r="B335" s="4">
        <f>IF(ISBLANK('INPUT | Operations'!$B340),"",COUNT('INPUT | Operations'!$B$12:$B339))</f>
        <v>328</v>
      </c>
      <c r="C335" s="27">
        <f>IF(ISNUMBER($B335),('INPUT | Operations'!$C339+'INPUT | Operations'!$C340)/2,"")</f>
        <v>356743</v>
      </c>
      <c r="D335" s="28">
        <f t="shared" si="77"/>
        <v>108.73526640000001</v>
      </c>
      <c r="E335" s="26">
        <f>IF(ISNUMBER($B335),'INPUT | Operations'!$B340-'INPUT | Operations'!$B339,"")</f>
        <v>1</v>
      </c>
      <c r="F335" s="32">
        <f>IF(ISNUMBER($B335),IF('INPUT | Operations'!$B340&lt;MainEngine_BurnTime,1,IF('INPUT | Operations'!$B339&lt;=MainEngine_BurnTime,(MainEngine_BurnTime-'INPUT | Operations'!$B339)/('INPUT | Operations'!$B340-'INPUT | Operations'!$B339),0))*'INPUT | Operations'!$D339*NumberOfMainEngines*NumberOfOps*$E335,"")</f>
        <v>1397.4</v>
      </c>
      <c r="G335" s="34">
        <f t="shared" si="85"/>
        <v>1271.7604166666667</v>
      </c>
      <c r="H335" s="27">
        <f t="shared" si="86"/>
        <v>0</v>
      </c>
      <c r="I335" s="27">
        <f t="shared" si="87"/>
        <v>0</v>
      </c>
      <c r="J335" s="27">
        <f t="shared" si="88"/>
        <v>0</v>
      </c>
      <c r="K335" s="27">
        <f t="shared" si="89"/>
        <v>0</v>
      </c>
      <c r="L335" s="27">
        <f t="shared" si="90"/>
        <v>1.7398072311625999E-11</v>
      </c>
      <c r="M335" s="32">
        <f t="shared" si="91"/>
        <v>0</v>
      </c>
      <c r="N335" s="27">
        <f t="shared" si="78"/>
        <v>1777.1580062500004</v>
      </c>
      <c r="O335" s="27">
        <f t="shared" si="79"/>
        <v>0</v>
      </c>
      <c r="P335" s="27">
        <f t="shared" si="80"/>
        <v>0</v>
      </c>
      <c r="Q335" s="27">
        <f t="shared" si="81"/>
        <v>0</v>
      </c>
      <c r="R335" s="27">
        <f t="shared" si="82"/>
        <v>0</v>
      </c>
      <c r="S335" s="27">
        <f t="shared" si="83"/>
        <v>2.4312066248266171E-11</v>
      </c>
      <c r="T335" s="32">
        <f t="shared" si="84"/>
        <v>0</v>
      </c>
      <c r="U335" s="10"/>
    </row>
    <row r="336" spans="1:21" x14ac:dyDescent="0.25">
      <c r="A336" s="10"/>
      <c r="B336" s="4">
        <f>IF(ISBLANK('INPUT | Operations'!$B341),"",COUNT('INPUT | Operations'!$B$12:$B340))</f>
        <v>329</v>
      </c>
      <c r="C336" s="27">
        <f>IF(ISNUMBER($B336),('INPUT | Operations'!$C340+'INPUT | Operations'!$C341)/2,"")</f>
        <v>356792.5</v>
      </c>
      <c r="D336" s="28">
        <f t="shared" si="77"/>
        <v>108.750354</v>
      </c>
      <c r="E336" s="26">
        <f>IF(ISNUMBER($B336),'INPUT | Operations'!$B341-'INPUT | Operations'!$B340,"")</f>
        <v>1</v>
      </c>
      <c r="F336" s="32">
        <f>IF(ISNUMBER($B336),IF('INPUT | Operations'!$B341&lt;MainEngine_BurnTime,1,IF('INPUT | Operations'!$B340&lt;=MainEngine_BurnTime,(MainEngine_BurnTime-'INPUT | Operations'!$B340)/('INPUT | Operations'!$B341-'INPUT | Operations'!$B340),0))*'INPUT | Operations'!$D340*NumberOfMainEngines*NumberOfOps*$E336,"")</f>
        <v>1397.4</v>
      </c>
      <c r="G336" s="34">
        <f t="shared" si="85"/>
        <v>1271.7604166666667</v>
      </c>
      <c r="H336" s="27">
        <f t="shared" si="86"/>
        <v>0</v>
      </c>
      <c r="I336" s="27">
        <f t="shared" si="87"/>
        <v>0</v>
      </c>
      <c r="J336" s="27">
        <f t="shared" si="88"/>
        <v>0</v>
      </c>
      <c r="K336" s="27">
        <f t="shared" si="89"/>
        <v>0</v>
      </c>
      <c r="L336" s="27">
        <f t="shared" si="90"/>
        <v>1.7329957258510709E-11</v>
      </c>
      <c r="M336" s="32">
        <f t="shared" si="91"/>
        <v>0</v>
      </c>
      <c r="N336" s="27">
        <f t="shared" si="78"/>
        <v>1777.1580062500004</v>
      </c>
      <c r="O336" s="27">
        <f t="shared" si="79"/>
        <v>0</v>
      </c>
      <c r="P336" s="27">
        <f t="shared" si="80"/>
        <v>0</v>
      </c>
      <c r="Q336" s="27">
        <f t="shared" si="81"/>
        <v>0</v>
      </c>
      <c r="R336" s="27">
        <f t="shared" si="82"/>
        <v>0</v>
      </c>
      <c r="S336" s="27">
        <f t="shared" si="83"/>
        <v>2.4216882273042867E-11</v>
      </c>
      <c r="T336" s="32">
        <f t="shared" si="84"/>
        <v>0</v>
      </c>
      <c r="U336" s="10"/>
    </row>
    <row r="337" spans="1:21" x14ac:dyDescent="0.25">
      <c r="A337" s="10"/>
      <c r="B337" s="4">
        <f>IF(ISBLANK('INPUT | Operations'!$B342),"",COUNT('INPUT | Operations'!$B$12:$B341))</f>
        <v>330</v>
      </c>
      <c r="C337" s="27">
        <f>IF(ISNUMBER($B337),('INPUT | Operations'!$C341+'INPUT | Operations'!$C342)/2,"")</f>
        <v>356836.5</v>
      </c>
      <c r="D337" s="28">
        <f t="shared" si="77"/>
        <v>108.76376520000001</v>
      </c>
      <c r="E337" s="26">
        <f>IF(ISNUMBER($B337),'INPUT | Operations'!$B342-'INPUT | Operations'!$B341,"")</f>
        <v>1</v>
      </c>
      <c r="F337" s="32">
        <f>IF(ISNUMBER($B337),IF('INPUT | Operations'!$B342&lt;MainEngine_BurnTime,1,IF('INPUT | Operations'!$B341&lt;=MainEngine_BurnTime,(MainEngine_BurnTime-'INPUT | Operations'!$B341)/('INPUT | Operations'!$B342-'INPUT | Operations'!$B341),0))*'INPUT | Operations'!$D341*NumberOfMainEngines*NumberOfOps*$E337,"")</f>
        <v>1397.4</v>
      </c>
      <c r="G337" s="34">
        <f t="shared" si="85"/>
        <v>1271.7604166666667</v>
      </c>
      <c r="H337" s="27">
        <f t="shared" si="86"/>
        <v>0</v>
      </c>
      <c r="I337" s="27">
        <f t="shared" si="87"/>
        <v>0</v>
      </c>
      <c r="J337" s="27">
        <f t="shared" si="88"/>
        <v>0</v>
      </c>
      <c r="K337" s="27">
        <f t="shared" si="89"/>
        <v>0</v>
      </c>
      <c r="L337" s="27">
        <f t="shared" si="90"/>
        <v>1.7269634453862002E-11</v>
      </c>
      <c r="M337" s="32">
        <f t="shared" si="91"/>
        <v>0</v>
      </c>
      <c r="N337" s="27">
        <f t="shared" si="78"/>
        <v>1777.1580062500004</v>
      </c>
      <c r="O337" s="27">
        <f t="shared" si="79"/>
        <v>0</v>
      </c>
      <c r="P337" s="27">
        <f t="shared" si="80"/>
        <v>0</v>
      </c>
      <c r="Q337" s="27">
        <f t="shared" si="81"/>
        <v>0</v>
      </c>
      <c r="R337" s="27">
        <f t="shared" si="82"/>
        <v>0</v>
      </c>
      <c r="S337" s="27">
        <f t="shared" si="83"/>
        <v>2.4132587185826763E-11</v>
      </c>
      <c r="T337" s="32">
        <f t="shared" si="84"/>
        <v>0</v>
      </c>
      <c r="U337" s="10"/>
    </row>
    <row r="338" spans="1:21" x14ac:dyDescent="0.25">
      <c r="A338" s="10"/>
      <c r="B338" s="4">
        <f>IF(ISBLANK('INPUT | Operations'!$B343),"",COUNT('INPUT | Operations'!$B$12:$B342))</f>
        <v>331</v>
      </c>
      <c r="C338" s="27">
        <f>IF(ISNUMBER($B338),('INPUT | Operations'!$C342+'INPUT | Operations'!$C343)/2,"")</f>
        <v>356874</v>
      </c>
      <c r="D338" s="28">
        <f t="shared" si="77"/>
        <v>108.7751952</v>
      </c>
      <c r="E338" s="26">
        <f>IF(ISNUMBER($B338),'INPUT | Operations'!$B343-'INPUT | Operations'!$B342,"")</f>
        <v>1</v>
      </c>
      <c r="F338" s="32">
        <f>IF(ISNUMBER($B338),IF('INPUT | Operations'!$B343&lt;MainEngine_BurnTime,1,IF('INPUT | Operations'!$B342&lt;=MainEngine_BurnTime,(MainEngine_BurnTime-'INPUT | Operations'!$B342)/('INPUT | Operations'!$B343-'INPUT | Operations'!$B342),0))*'INPUT | Operations'!$D342*NumberOfMainEngines*NumberOfOps*$E338,"")</f>
        <v>1397.4</v>
      </c>
      <c r="G338" s="34">
        <f t="shared" si="85"/>
        <v>1271.7604166666667</v>
      </c>
      <c r="H338" s="27">
        <f t="shared" si="86"/>
        <v>0</v>
      </c>
      <c r="I338" s="27">
        <f t="shared" si="87"/>
        <v>0</v>
      </c>
      <c r="J338" s="27">
        <f t="shared" si="88"/>
        <v>0</v>
      </c>
      <c r="K338" s="27">
        <f t="shared" si="89"/>
        <v>0</v>
      </c>
      <c r="L338" s="27">
        <f t="shared" si="90"/>
        <v>1.7218388737916496E-11</v>
      </c>
      <c r="M338" s="32">
        <f t="shared" si="91"/>
        <v>0</v>
      </c>
      <c r="N338" s="27">
        <f t="shared" si="78"/>
        <v>1777.1580062500004</v>
      </c>
      <c r="O338" s="27">
        <f t="shared" si="79"/>
        <v>0</v>
      </c>
      <c r="P338" s="27">
        <f t="shared" si="80"/>
        <v>0</v>
      </c>
      <c r="Q338" s="27">
        <f t="shared" si="81"/>
        <v>0</v>
      </c>
      <c r="R338" s="27">
        <f t="shared" si="82"/>
        <v>0</v>
      </c>
      <c r="S338" s="27">
        <f t="shared" si="83"/>
        <v>2.4060976422364515E-11</v>
      </c>
      <c r="T338" s="32">
        <f t="shared" si="84"/>
        <v>0</v>
      </c>
      <c r="U338" s="10"/>
    </row>
    <row r="339" spans="1:21" x14ac:dyDescent="0.25">
      <c r="A339" s="10"/>
      <c r="B339" s="4">
        <f>IF(ISBLANK('INPUT | Operations'!$B344),"",COUNT('INPUT | Operations'!$B$12:$B343))</f>
        <v>332</v>
      </c>
      <c r="C339" s="27">
        <f>IF(ISNUMBER($B339),('INPUT | Operations'!$C343+'INPUT | Operations'!$C344)/2,"")</f>
        <v>356905.5</v>
      </c>
      <c r="D339" s="28">
        <f t="shared" si="77"/>
        <v>108.7847964</v>
      </c>
      <c r="E339" s="26">
        <f>IF(ISNUMBER($B339),'INPUT | Operations'!$B344-'INPUT | Operations'!$B343,"")</f>
        <v>1</v>
      </c>
      <c r="F339" s="32">
        <f>IF(ISNUMBER($B339),IF('INPUT | Operations'!$B344&lt;MainEngine_BurnTime,1,IF('INPUT | Operations'!$B343&lt;=MainEngine_BurnTime,(MainEngine_BurnTime-'INPUT | Operations'!$B343)/('INPUT | Operations'!$B344-'INPUT | Operations'!$B343),0))*'INPUT | Operations'!$D343*NumberOfMainEngines*NumberOfOps*$E339,"")</f>
        <v>1397.4</v>
      </c>
      <c r="G339" s="34">
        <f t="shared" si="85"/>
        <v>1271.7604166666667</v>
      </c>
      <c r="H339" s="27">
        <f t="shared" si="86"/>
        <v>0</v>
      </c>
      <c r="I339" s="27">
        <f t="shared" si="87"/>
        <v>0</v>
      </c>
      <c r="J339" s="27">
        <f t="shared" si="88"/>
        <v>0</v>
      </c>
      <c r="K339" s="27">
        <f t="shared" si="89"/>
        <v>0</v>
      </c>
      <c r="L339" s="27">
        <f t="shared" si="90"/>
        <v>1.7175459871704144E-11</v>
      </c>
      <c r="M339" s="32">
        <f t="shared" si="91"/>
        <v>0</v>
      </c>
      <c r="N339" s="27">
        <f t="shared" si="78"/>
        <v>1777.1580062500004</v>
      </c>
      <c r="O339" s="27">
        <f t="shared" si="79"/>
        <v>0</v>
      </c>
      <c r="P339" s="27">
        <f t="shared" si="80"/>
        <v>0</v>
      </c>
      <c r="Q339" s="27">
        <f t="shared" si="81"/>
        <v>0</v>
      </c>
      <c r="R339" s="27">
        <f t="shared" si="82"/>
        <v>0</v>
      </c>
      <c r="S339" s="27">
        <f t="shared" si="83"/>
        <v>2.4000987624719374E-11</v>
      </c>
      <c r="T339" s="32">
        <f t="shared" si="84"/>
        <v>0</v>
      </c>
      <c r="U339" s="10"/>
    </row>
    <row r="340" spans="1:21" x14ac:dyDescent="0.25">
      <c r="A340" s="10"/>
      <c r="B340" s="4">
        <f>IF(ISBLANK('INPUT | Operations'!$B345),"",COUNT('INPUT | Operations'!$B$12:$B344))</f>
        <v>333</v>
      </c>
      <c r="C340" s="27">
        <f>IF(ISNUMBER($B340),('INPUT | Operations'!$C344+'INPUT | Operations'!$C345)/2,"")</f>
        <v>356931.5</v>
      </c>
      <c r="D340" s="28">
        <f t="shared" si="77"/>
        <v>108.7927212</v>
      </c>
      <c r="E340" s="26">
        <f>IF(ISNUMBER($B340),'INPUT | Operations'!$B345-'INPUT | Operations'!$B344,"")</f>
        <v>1</v>
      </c>
      <c r="F340" s="32">
        <f>IF(ISNUMBER($B340),IF('INPUT | Operations'!$B345&lt;MainEngine_BurnTime,1,IF('INPUT | Operations'!$B344&lt;=MainEngine_BurnTime,(MainEngine_BurnTime-'INPUT | Operations'!$B344)/('INPUT | Operations'!$B345-'INPUT | Operations'!$B344),0))*'INPUT | Operations'!$D344*NumberOfMainEngines*NumberOfOps*$E340,"")</f>
        <v>1397.4</v>
      </c>
      <c r="G340" s="34">
        <f t="shared" si="85"/>
        <v>1271.7604166666667</v>
      </c>
      <c r="H340" s="27">
        <f t="shared" si="86"/>
        <v>0</v>
      </c>
      <c r="I340" s="27">
        <f t="shared" si="87"/>
        <v>0</v>
      </c>
      <c r="J340" s="27">
        <f t="shared" si="88"/>
        <v>0</v>
      </c>
      <c r="K340" s="27">
        <f t="shared" si="89"/>
        <v>0</v>
      </c>
      <c r="L340" s="27">
        <f t="shared" si="90"/>
        <v>1.7140107163478256E-11</v>
      </c>
      <c r="M340" s="32">
        <f t="shared" si="91"/>
        <v>0</v>
      </c>
      <c r="N340" s="27">
        <f t="shared" si="78"/>
        <v>1777.1580062500004</v>
      </c>
      <c r="O340" s="27">
        <f t="shared" si="79"/>
        <v>0</v>
      </c>
      <c r="P340" s="27">
        <f t="shared" si="80"/>
        <v>0</v>
      </c>
      <c r="Q340" s="27">
        <f t="shared" si="81"/>
        <v>0</v>
      </c>
      <c r="R340" s="27">
        <f t="shared" si="82"/>
        <v>0</v>
      </c>
      <c r="S340" s="27">
        <f t="shared" si="83"/>
        <v>2.3951585750244517E-11</v>
      </c>
      <c r="T340" s="32">
        <f t="shared" si="84"/>
        <v>0</v>
      </c>
      <c r="U340" s="10"/>
    </row>
    <row r="341" spans="1:21" x14ac:dyDescent="0.25">
      <c r="A341" s="10"/>
      <c r="B341" s="4">
        <f>IF(ISBLANK('INPUT | Operations'!$B346),"",COUNT('INPUT | Operations'!$B$12:$B345))</f>
        <v>334</v>
      </c>
      <c r="C341" s="27">
        <f>IF(ISNUMBER($B341),('INPUT | Operations'!$C345+'INPUT | Operations'!$C346)/2,"")</f>
        <v>356951.5</v>
      </c>
      <c r="D341" s="28">
        <f t="shared" si="77"/>
        <v>108.7988172</v>
      </c>
      <c r="E341" s="26">
        <f>IF(ISNUMBER($B341),'INPUT | Operations'!$B346-'INPUT | Operations'!$B345,"")</f>
        <v>1</v>
      </c>
      <c r="F341" s="32">
        <f>IF(ISNUMBER($B341),IF('INPUT | Operations'!$B346&lt;MainEngine_BurnTime,1,IF('INPUT | Operations'!$B345&lt;=MainEngine_BurnTime,(MainEngine_BurnTime-'INPUT | Operations'!$B345)/('INPUT | Operations'!$B346-'INPUT | Operations'!$B345),0))*'INPUT | Operations'!$D345*NumberOfMainEngines*NumberOfOps*$E341,"")</f>
        <v>1397.4</v>
      </c>
      <c r="G341" s="34">
        <f t="shared" si="85"/>
        <v>1271.7604166666667</v>
      </c>
      <c r="H341" s="27">
        <f t="shared" si="86"/>
        <v>0</v>
      </c>
      <c r="I341" s="27">
        <f t="shared" si="87"/>
        <v>0</v>
      </c>
      <c r="J341" s="27">
        <f t="shared" si="88"/>
        <v>0</v>
      </c>
      <c r="K341" s="27">
        <f t="shared" si="89"/>
        <v>0</v>
      </c>
      <c r="L341" s="27">
        <f t="shared" si="90"/>
        <v>1.7112962296675038E-11</v>
      </c>
      <c r="M341" s="32">
        <f t="shared" si="91"/>
        <v>0</v>
      </c>
      <c r="N341" s="27">
        <f t="shared" si="78"/>
        <v>1777.1580062500004</v>
      </c>
      <c r="O341" s="27">
        <f t="shared" si="79"/>
        <v>0</v>
      </c>
      <c r="P341" s="27">
        <f t="shared" si="80"/>
        <v>0</v>
      </c>
      <c r="Q341" s="27">
        <f t="shared" si="81"/>
        <v>0</v>
      </c>
      <c r="R341" s="27">
        <f t="shared" si="82"/>
        <v>0</v>
      </c>
      <c r="S341" s="27">
        <f t="shared" si="83"/>
        <v>2.3913653513373698E-11</v>
      </c>
      <c r="T341" s="32">
        <f t="shared" si="84"/>
        <v>0</v>
      </c>
      <c r="U341" s="10"/>
    </row>
    <row r="342" spans="1:21" x14ac:dyDescent="0.25">
      <c r="A342" s="10"/>
      <c r="B342" s="4">
        <f>IF(ISBLANK('INPUT | Operations'!$B347),"",COUNT('INPUT | Operations'!$B$12:$B346))</f>
        <v>335</v>
      </c>
      <c r="C342" s="27">
        <f>IF(ISNUMBER($B342),('INPUT | Operations'!$C346+'INPUT | Operations'!$C347)/2,"")</f>
        <v>356966</v>
      </c>
      <c r="D342" s="28">
        <f t="shared" si="77"/>
        <v>108.80323679999999</v>
      </c>
      <c r="E342" s="26">
        <f>IF(ISNUMBER($B342),'INPUT | Operations'!$B347-'INPUT | Operations'!$B346,"")</f>
        <v>1</v>
      </c>
      <c r="F342" s="32">
        <f>IF(ISNUMBER($B342),IF('INPUT | Operations'!$B347&lt;MainEngine_BurnTime,1,IF('INPUT | Operations'!$B346&lt;=MainEngine_BurnTime,(MainEngine_BurnTime-'INPUT | Operations'!$B346)/('INPUT | Operations'!$B347-'INPUT | Operations'!$B346),0))*'INPUT | Operations'!$D346*NumberOfMainEngines*NumberOfOps*$E342,"")</f>
        <v>1397.4</v>
      </c>
      <c r="G342" s="34">
        <f t="shared" si="85"/>
        <v>1271.7604166666667</v>
      </c>
      <c r="H342" s="27">
        <f t="shared" si="86"/>
        <v>0</v>
      </c>
      <c r="I342" s="27">
        <f t="shared" si="87"/>
        <v>0</v>
      </c>
      <c r="J342" s="27">
        <f t="shared" si="88"/>
        <v>0</v>
      </c>
      <c r="K342" s="27">
        <f t="shared" si="89"/>
        <v>0</v>
      </c>
      <c r="L342" s="27">
        <f t="shared" si="90"/>
        <v>1.7093309153988156E-11</v>
      </c>
      <c r="M342" s="32">
        <f t="shared" si="91"/>
        <v>0</v>
      </c>
      <c r="N342" s="27">
        <f t="shared" si="78"/>
        <v>1777.1580062500004</v>
      </c>
      <c r="O342" s="27">
        <f t="shared" si="79"/>
        <v>0</v>
      </c>
      <c r="P342" s="27">
        <f t="shared" si="80"/>
        <v>0</v>
      </c>
      <c r="Q342" s="27">
        <f t="shared" si="81"/>
        <v>0</v>
      </c>
      <c r="R342" s="27">
        <f t="shared" si="82"/>
        <v>0</v>
      </c>
      <c r="S342" s="27">
        <f t="shared" si="83"/>
        <v>2.3886190211783051E-11</v>
      </c>
      <c r="T342" s="32">
        <f t="shared" si="84"/>
        <v>0</v>
      </c>
      <c r="U342" s="10"/>
    </row>
    <row r="343" spans="1:21" x14ac:dyDescent="0.25">
      <c r="A343" s="10"/>
      <c r="B343" s="4">
        <f>IF(ISBLANK('INPUT | Operations'!$B348),"",COUNT('INPUT | Operations'!$B$12:$B347))</f>
        <v>336</v>
      </c>
      <c r="C343" s="27">
        <f>IF(ISNUMBER($B343),('INPUT | Operations'!$C347+'INPUT | Operations'!$C348)/2,"")</f>
        <v>356975</v>
      </c>
      <c r="D343" s="28">
        <f t="shared" si="77"/>
        <v>108.80598000000001</v>
      </c>
      <c r="E343" s="26">
        <f>IF(ISNUMBER($B343),'INPUT | Operations'!$B348-'INPUT | Operations'!$B347,"")</f>
        <v>1</v>
      </c>
      <c r="F343" s="32">
        <f>IF(ISNUMBER($B343),IF('INPUT | Operations'!$B348&lt;MainEngine_BurnTime,1,IF('INPUT | Operations'!$B347&lt;=MainEngine_BurnTime,(MainEngine_BurnTime-'INPUT | Operations'!$B347)/('INPUT | Operations'!$B348-'INPUT | Operations'!$B347),0))*'INPUT | Operations'!$D347*NumberOfMainEngines*NumberOfOps*$E343,"")</f>
        <v>1397.4</v>
      </c>
      <c r="G343" s="34">
        <f t="shared" si="85"/>
        <v>1271.7604166666667</v>
      </c>
      <c r="H343" s="27">
        <f t="shared" si="86"/>
        <v>0</v>
      </c>
      <c r="I343" s="27">
        <f t="shared" si="87"/>
        <v>0</v>
      </c>
      <c r="J343" s="27">
        <f t="shared" si="88"/>
        <v>0</v>
      </c>
      <c r="K343" s="27">
        <f t="shared" si="89"/>
        <v>0</v>
      </c>
      <c r="L343" s="27">
        <f t="shared" si="90"/>
        <v>1.7081122005562356E-11</v>
      </c>
      <c r="M343" s="32">
        <f t="shared" si="91"/>
        <v>0</v>
      </c>
      <c r="N343" s="27">
        <f t="shared" si="78"/>
        <v>1777.1580062500004</v>
      </c>
      <c r="O343" s="27">
        <f t="shared" si="79"/>
        <v>0</v>
      </c>
      <c r="P343" s="27">
        <f t="shared" si="80"/>
        <v>0</v>
      </c>
      <c r="Q343" s="27">
        <f t="shared" si="81"/>
        <v>0</v>
      </c>
      <c r="R343" s="27">
        <f t="shared" si="82"/>
        <v>0</v>
      </c>
      <c r="S343" s="27">
        <f t="shared" si="83"/>
        <v>2.3869159890572836E-11</v>
      </c>
      <c r="T343" s="32">
        <f t="shared" si="84"/>
        <v>0</v>
      </c>
      <c r="U343" s="10"/>
    </row>
    <row r="344" spans="1:21" x14ac:dyDescent="0.25">
      <c r="A344" s="10"/>
      <c r="B344" s="4">
        <f>IF(ISBLANK('INPUT | Operations'!$B349),"",COUNT('INPUT | Operations'!$B$12:$B348))</f>
        <v>337</v>
      </c>
      <c r="C344" s="27">
        <f>IF(ISNUMBER($B344),('INPUT | Operations'!$C348+'INPUT | Operations'!$C349)/2,"")</f>
        <v>356975.5</v>
      </c>
      <c r="D344" s="28">
        <f t="shared" si="77"/>
        <v>108.8061324</v>
      </c>
      <c r="E344" s="26">
        <f>IF(ISNUMBER($B344),'INPUT | Operations'!$B349-'INPUT | Operations'!$B348,"")</f>
        <v>1</v>
      </c>
      <c r="F344" s="32">
        <f>IF(ISNUMBER($B344),IF('INPUT | Operations'!$B349&lt;MainEngine_BurnTime,1,IF('INPUT | Operations'!$B348&lt;=MainEngine_BurnTime,(MainEngine_BurnTime-'INPUT | Operations'!$B348)/('INPUT | Operations'!$B349-'INPUT | Operations'!$B348),0))*'INPUT | Operations'!$D348*NumberOfMainEngines*NumberOfOps*$E344,"")</f>
        <v>1397.4</v>
      </c>
      <c r="G344" s="34">
        <f t="shared" si="85"/>
        <v>1271.7604166666667</v>
      </c>
      <c r="H344" s="27">
        <f t="shared" si="86"/>
        <v>0</v>
      </c>
      <c r="I344" s="27">
        <f t="shared" si="87"/>
        <v>0</v>
      </c>
      <c r="J344" s="27">
        <f t="shared" si="88"/>
        <v>0</v>
      </c>
      <c r="K344" s="27">
        <f t="shared" si="89"/>
        <v>0</v>
      </c>
      <c r="L344" s="27">
        <f t="shared" si="90"/>
        <v>1.7080445196593043E-11</v>
      </c>
      <c r="M344" s="32">
        <f t="shared" si="91"/>
        <v>0</v>
      </c>
      <c r="N344" s="27">
        <f t="shared" si="78"/>
        <v>1777.1580062500004</v>
      </c>
      <c r="O344" s="27">
        <f t="shared" si="79"/>
        <v>0</v>
      </c>
      <c r="P344" s="27">
        <f t="shared" si="80"/>
        <v>0</v>
      </c>
      <c r="Q344" s="27">
        <f t="shared" si="81"/>
        <v>0</v>
      </c>
      <c r="R344" s="27">
        <f t="shared" si="82"/>
        <v>0</v>
      </c>
      <c r="S344" s="27">
        <f t="shared" si="83"/>
        <v>2.3868214117719117E-11</v>
      </c>
      <c r="T344" s="32">
        <f t="shared" si="84"/>
        <v>0</v>
      </c>
      <c r="U344" s="10"/>
    </row>
    <row r="345" spans="1:21" x14ac:dyDescent="0.25">
      <c r="A345" s="10"/>
      <c r="B345" s="4">
        <f>IF(ISBLANK('INPUT | Operations'!$B350),"",COUNT('INPUT | Operations'!$B$12:$B349))</f>
        <v>338</v>
      </c>
      <c r="C345" s="27">
        <f>IF(ISNUMBER($B345),('INPUT | Operations'!$C349+'INPUT | Operations'!$C350)/2,"")</f>
        <v>356963.5</v>
      </c>
      <c r="D345" s="28">
        <f t="shared" si="77"/>
        <v>108.80247480000001</v>
      </c>
      <c r="E345" s="26">
        <f>IF(ISNUMBER($B345),'INPUT | Operations'!$B350-'INPUT | Operations'!$B349,"")</f>
        <v>1</v>
      </c>
      <c r="F345" s="32">
        <f>IF(ISNUMBER($B345),IF('INPUT | Operations'!$B350&lt;MainEngine_BurnTime,1,IF('INPUT | Operations'!$B349&lt;=MainEngine_BurnTime,(MainEngine_BurnTime-'INPUT | Operations'!$B349)/('INPUT | Operations'!$B350-'INPUT | Operations'!$B349),0))*'INPUT | Operations'!$D349*NumberOfMainEngines*NumberOfOps*$E345,"")</f>
        <v>1397.4</v>
      </c>
      <c r="G345" s="34">
        <f t="shared" si="85"/>
        <v>1271.7604166666667</v>
      </c>
      <c r="H345" s="27">
        <f t="shared" si="86"/>
        <v>0</v>
      </c>
      <c r="I345" s="27">
        <f t="shared" si="87"/>
        <v>0</v>
      </c>
      <c r="J345" s="27">
        <f t="shared" si="88"/>
        <v>0</v>
      </c>
      <c r="K345" s="27">
        <f t="shared" si="89"/>
        <v>0</v>
      </c>
      <c r="L345" s="27">
        <f t="shared" si="90"/>
        <v>1.709669601588909E-11</v>
      </c>
      <c r="M345" s="32">
        <f t="shared" si="91"/>
        <v>0</v>
      </c>
      <c r="N345" s="27">
        <f t="shared" si="78"/>
        <v>1777.1580062500004</v>
      </c>
      <c r="O345" s="27">
        <f t="shared" si="79"/>
        <v>0</v>
      </c>
      <c r="P345" s="27">
        <f t="shared" si="80"/>
        <v>0</v>
      </c>
      <c r="Q345" s="27">
        <f t="shared" si="81"/>
        <v>0</v>
      </c>
      <c r="R345" s="27">
        <f t="shared" si="82"/>
        <v>0</v>
      </c>
      <c r="S345" s="27">
        <f t="shared" si="83"/>
        <v>2.3890923012603416E-11</v>
      </c>
      <c r="T345" s="32">
        <f t="shared" si="84"/>
        <v>0</v>
      </c>
      <c r="U345" s="10"/>
    </row>
    <row r="346" spans="1:21" x14ac:dyDescent="0.25">
      <c r="A346" s="10"/>
      <c r="B346" s="4">
        <f>IF(ISBLANK('INPUT | Operations'!$B351),"",COUNT('INPUT | Operations'!$B$12:$B350))</f>
        <v>339</v>
      </c>
      <c r="C346" s="27">
        <f>IF(ISNUMBER($B346),('INPUT | Operations'!$C350+'INPUT | Operations'!$C351)/2,"")</f>
        <v>356939</v>
      </c>
      <c r="D346" s="28">
        <f t="shared" si="77"/>
        <v>108.7950072</v>
      </c>
      <c r="E346" s="26">
        <f>IF(ISNUMBER($B346),'INPUT | Operations'!$B351-'INPUT | Operations'!$B350,"")</f>
        <v>1</v>
      </c>
      <c r="F346" s="32">
        <f>IF(ISNUMBER($B346),IF('INPUT | Operations'!$B351&lt;MainEngine_BurnTime,1,IF('INPUT | Operations'!$B350&lt;=MainEngine_BurnTime,(MainEngine_BurnTime-'INPUT | Operations'!$B350)/('INPUT | Operations'!$B351-'INPUT | Operations'!$B350),0))*'INPUT | Operations'!$D350*NumberOfMainEngines*NumberOfOps*$E346,"")</f>
        <v>1397.4</v>
      </c>
      <c r="G346" s="34">
        <f t="shared" si="85"/>
        <v>1271.7604166666667</v>
      </c>
      <c r="H346" s="27">
        <f t="shared" si="86"/>
        <v>0</v>
      </c>
      <c r="I346" s="27">
        <f t="shared" si="87"/>
        <v>0</v>
      </c>
      <c r="J346" s="27">
        <f t="shared" si="88"/>
        <v>0</v>
      </c>
      <c r="K346" s="27">
        <f t="shared" si="89"/>
        <v>0</v>
      </c>
      <c r="L346" s="27">
        <f t="shared" si="90"/>
        <v>1.7129922796274615E-11</v>
      </c>
      <c r="M346" s="32">
        <f t="shared" si="91"/>
        <v>0</v>
      </c>
      <c r="N346" s="27">
        <f t="shared" si="78"/>
        <v>1777.1580062500004</v>
      </c>
      <c r="O346" s="27">
        <f t="shared" si="79"/>
        <v>0</v>
      </c>
      <c r="P346" s="27">
        <f t="shared" si="80"/>
        <v>0</v>
      </c>
      <c r="Q346" s="27">
        <f t="shared" si="81"/>
        <v>0</v>
      </c>
      <c r="R346" s="27">
        <f t="shared" si="82"/>
        <v>0</v>
      </c>
      <c r="S346" s="27">
        <f t="shared" si="83"/>
        <v>2.3937354115514148E-11</v>
      </c>
      <c r="T346" s="32">
        <f t="shared" si="84"/>
        <v>0</v>
      </c>
      <c r="U346" s="10"/>
    </row>
    <row r="347" spans="1:21" x14ac:dyDescent="0.25">
      <c r="A347" s="10"/>
      <c r="B347" s="4">
        <f>IF(ISBLANK('INPUT | Operations'!$B352),"",COUNT('INPUT | Operations'!$B$12:$B351))</f>
        <v>340</v>
      </c>
      <c r="C347" s="27">
        <f>IF(ISNUMBER($B347),('INPUT | Operations'!$C351+'INPUT | Operations'!$C352)/2,"")</f>
        <v>356910.5</v>
      </c>
      <c r="D347" s="28">
        <f t="shared" si="77"/>
        <v>108.78632040000001</v>
      </c>
      <c r="E347" s="26">
        <f>IF(ISNUMBER($B347),'INPUT | Operations'!$B352-'INPUT | Operations'!$B351,"")</f>
        <v>1</v>
      </c>
      <c r="F347" s="32">
        <f>IF(ISNUMBER($B347),IF('INPUT | Operations'!$B352&lt;MainEngine_BurnTime,1,IF('INPUT | Operations'!$B351&lt;=MainEngine_BurnTime,(MainEngine_BurnTime-'INPUT | Operations'!$B351)/('INPUT | Operations'!$B352-'INPUT | Operations'!$B351),0))*'INPUT | Operations'!$D351*NumberOfMainEngines*NumberOfOps*$E347,"")</f>
        <v>1397.4</v>
      </c>
      <c r="G347" s="34">
        <f t="shared" si="85"/>
        <v>1271.7604166666667</v>
      </c>
      <c r="H347" s="27">
        <f t="shared" si="86"/>
        <v>0</v>
      </c>
      <c r="I347" s="27">
        <f t="shared" si="87"/>
        <v>0</v>
      </c>
      <c r="J347" s="27">
        <f t="shared" si="88"/>
        <v>0</v>
      </c>
      <c r="K347" s="27">
        <f t="shared" si="89"/>
        <v>0</v>
      </c>
      <c r="L347" s="27">
        <f t="shared" si="90"/>
        <v>1.7168655615632806E-11</v>
      </c>
      <c r="M347" s="32">
        <f t="shared" si="91"/>
        <v>0</v>
      </c>
      <c r="N347" s="27">
        <f t="shared" si="78"/>
        <v>1777.1580062500004</v>
      </c>
      <c r="O347" s="27">
        <f t="shared" si="79"/>
        <v>0</v>
      </c>
      <c r="P347" s="27">
        <f t="shared" si="80"/>
        <v>0</v>
      </c>
      <c r="Q347" s="27">
        <f t="shared" si="81"/>
        <v>0</v>
      </c>
      <c r="R347" s="27">
        <f t="shared" si="82"/>
        <v>0</v>
      </c>
      <c r="S347" s="27">
        <f t="shared" si="83"/>
        <v>2.3991479357285282E-11</v>
      </c>
      <c r="T347" s="32">
        <f t="shared" si="84"/>
        <v>0</v>
      </c>
      <c r="U347" s="10"/>
    </row>
    <row r="348" spans="1:21" x14ac:dyDescent="0.25">
      <c r="A348" s="10"/>
      <c r="B348" s="4">
        <f>IF(ISBLANK('INPUT | Operations'!$B353),"",COUNT('INPUT | Operations'!$B$12:$B352))</f>
        <v>341</v>
      </c>
      <c r="C348" s="27">
        <f>IF(ISNUMBER($B348),('INPUT | Operations'!$C352+'INPUT | Operations'!$C353)/2,"")</f>
        <v>356881</v>
      </c>
      <c r="D348" s="28">
        <f t="shared" si="77"/>
        <v>108.77732880000001</v>
      </c>
      <c r="E348" s="26">
        <f>IF(ISNUMBER($B348),'INPUT | Operations'!$B353-'INPUT | Operations'!$B352,"")</f>
        <v>1</v>
      </c>
      <c r="F348" s="32">
        <f>IF(ISNUMBER($B348),IF('INPUT | Operations'!$B353&lt;MainEngine_BurnTime,1,IF('INPUT | Operations'!$B352&lt;=MainEngine_BurnTime,(MainEngine_BurnTime-'INPUT | Operations'!$B352)/('INPUT | Operations'!$B353-'INPUT | Operations'!$B352),0))*'INPUT | Operations'!$D352*NumberOfMainEngines*NumberOfOps*$E348,"")</f>
        <v>1397.4</v>
      </c>
      <c r="G348" s="34">
        <f t="shared" si="85"/>
        <v>1271.7604166666667</v>
      </c>
      <c r="H348" s="27">
        <f t="shared" si="86"/>
        <v>0</v>
      </c>
      <c r="I348" s="27">
        <f t="shared" si="87"/>
        <v>0</v>
      </c>
      <c r="J348" s="27">
        <f t="shared" si="88"/>
        <v>0</v>
      </c>
      <c r="K348" s="27">
        <f t="shared" si="89"/>
        <v>0</v>
      </c>
      <c r="L348" s="27">
        <f t="shared" si="90"/>
        <v>1.7208839726656587E-11</v>
      </c>
      <c r="M348" s="32">
        <f t="shared" si="91"/>
        <v>0</v>
      </c>
      <c r="N348" s="27">
        <f t="shared" si="78"/>
        <v>1777.1580062500004</v>
      </c>
      <c r="O348" s="27">
        <f t="shared" si="79"/>
        <v>0</v>
      </c>
      <c r="P348" s="27">
        <f t="shared" si="80"/>
        <v>0</v>
      </c>
      <c r="Q348" s="27">
        <f t="shared" si="81"/>
        <v>0</v>
      </c>
      <c r="R348" s="27">
        <f t="shared" si="82"/>
        <v>0</v>
      </c>
      <c r="S348" s="27">
        <f t="shared" si="83"/>
        <v>2.4047632634029917E-11</v>
      </c>
      <c r="T348" s="32">
        <f t="shared" si="84"/>
        <v>0</v>
      </c>
      <c r="U348" s="10"/>
    </row>
    <row r="349" spans="1:21" x14ac:dyDescent="0.25">
      <c r="A349" s="10"/>
      <c r="B349" s="4">
        <f>IF(ISBLANK('INPUT | Operations'!$B354),"",COUNT('INPUT | Operations'!$B$12:$B353))</f>
        <v>342</v>
      </c>
      <c r="C349" s="27">
        <f>IF(ISNUMBER($B349),('INPUT | Operations'!$C353+'INPUT | Operations'!$C354)/2,"")</f>
        <v>356846</v>
      </c>
      <c r="D349" s="28">
        <f t="shared" si="77"/>
        <v>108.76666080000001</v>
      </c>
      <c r="E349" s="26">
        <f>IF(ISNUMBER($B349),'INPUT | Operations'!$B354-'INPUT | Operations'!$B353,"")</f>
        <v>1</v>
      </c>
      <c r="F349" s="32">
        <f>IF(ISNUMBER($B349),IF('INPUT | Operations'!$B354&lt;MainEngine_BurnTime,1,IF('INPUT | Operations'!$B353&lt;=MainEngine_BurnTime,(MainEngine_BurnTime-'INPUT | Operations'!$B353)/('INPUT | Operations'!$B354-'INPUT | Operations'!$B353),0))*'INPUT | Operations'!$D353*NumberOfMainEngines*NumberOfOps*$E349,"")</f>
        <v>1397.4</v>
      </c>
      <c r="G349" s="34">
        <f t="shared" si="85"/>
        <v>1271.7604166666667</v>
      </c>
      <c r="H349" s="27">
        <f t="shared" si="86"/>
        <v>0</v>
      </c>
      <c r="I349" s="27">
        <f t="shared" si="87"/>
        <v>0</v>
      </c>
      <c r="J349" s="27">
        <f t="shared" si="88"/>
        <v>0</v>
      </c>
      <c r="K349" s="27">
        <f t="shared" si="89"/>
        <v>0</v>
      </c>
      <c r="L349" s="27">
        <f t="shared" si="90"/>
        <v>1.7256637798864289E-11</v>
      </c>
      <c r="M349" s="32">
        <f t="shared" si="91"/>
        <v>0</v>
      </c>
      <c r="N349" s="27">
        <f t="shared" si="78"/>
        <v>1777.1580062500004</v>
      </c>
      <c r="O349" s="27">
        <f t="shared" si="79"/>
        <v>0</v>
      </c>
      <c r="P349" s="27">
        <f t="shared" si="80"/>
        <v>0</v>
      </c>
      <c r="Q349" s="27">
        <f t="shared" si="81"/>
        <v>0</v>
      </c>
      <c r="R349" s="27">
        <f t="shared" si="82"/>
        <v>0</v>
      </c>
      <c r="S349" s="27">
        <f t="shared" si="83"/>
        <v>2.4114425660132961E-11</v>
      </c>
      <c r="T349" s="32">
        <f t="shared" si="84"/>
        <v>0</v>
      </c>
      <c r="U349" s="10"/>
    </row>
    <row r="350" spans="1:21" x14ac:dyDescent="0.25">
      <c r="A350" s="10"/>
      <c r="B350" s="4">
        <f>IF(ISBLANK('INPUT | Operations'!$B355),"",COUNT('INPUT | Operations'!$B$12:$B354))</f>
        <v>343</v>
      </c>
      <c r="C350" s="27">
        <f>IF(ISNUMBER($B350),('INPUT | Operations'!$C354+'INPUT | Operations'!$C355)/2,"")</f>
        <v>356805.5</v>
      </c>
      <c r="D350" s="28">
        <f t="shared" si="77"/>
        <v>108.75431640000001</v>
      </c>
      <c r="E350" s="26">
        <f>IF(ISNUMBER($B350),'INPUT | Operations'!$B355-'INPUT | Operations'!$B354,"")</f>
        <v>1</v>
      </c>
      <c r="F350" s="32">
        <f>IF(ISNUMBER($B350),IF('INPUT | Operations'!$B355&lt;MainEngine_BurnTime,1,IF('INPUT | Operations'!$B354&lt;=MainEngine_BurnTime,(MainEngine_BurnTime-'INPUT | Operations'!$B354)/('INPUT | Operations'!$B355-'INPUT | Operations'!$B354),0))*'INPUT | Operations'!$D354*NumberOfMainEngines*NumberOfOps*$E350,"")</f>
        <v>1397.4</v>
      </c>
      <c r="G350" s="34">
        <f t="shared" si="85"/>
        <v>1271.7604166666667</v>
      </c>
      <c r="H350" s="27">
        <f t="shared" si="86"/>
        <v>0</v>
      </c>
      <c r="I350" s="27">
        <f t="shared" si="87"/>
        <v>0</v>
      </c>
      <c r="J350" s="27">
        <f t="shared" si="88"/>
        <v>0</v>
      </c>
      <c r="K350" s="27">
        <f t="shared" si="89"/>
        <v>0</v>
      </c>
      <c r="L350" s="27">
        <f t="shared" si="90"/>
        <v>1.7312112714141235E-11</v>
      </c>
      <c r="M350" s="32">
        <f t="shared" si="91"/>
        <v>0</v>
      </c>
      <c r="N350" s="27">
        <f t="shared" si="78"/>
        <v>1777.1580062500004</v>
      </c>
      <c r="O350" s="27">
        <f t="shared" si="79"/>
        <v>0</v>
      </c>
      <c r="P350" s="27">
        <f t="shared" si="80"/>
        <v>0</v>
      </c>
      <c r="Q350" s="27">
        <f t="shared" si="81"/>
        <v>0</v>
      </c>
      <c r="R350" s="27">
        <f t="shared" si="82"/>
        <v>0</v>
      </c>
      <c r="S350" s="27">
        <f t="shared" si="83"/>
        <v>2.4191946306740965E-11</v>
      </c>
      <c r="T350" s="32">
        <f t="shared" si="84"/>
        <v>0</v>
      </c>
      <c r="U350" s="10"/>
    </row>
    <row r="351" spans="1:21" x14ac:dyDescent="0.25">
      <c r="A351" s="10"/>
      <c r="B351" s="4">
        <f>IF(ISBLANK('INPUT | Operations'!$B356),"",COUNT('INPUT | Operations'!$B$12:$B355))</f>
        <v>344</v>
      </c>
      <c r="C351" s="27">
        <f>IF(ISNUMBER($B351),('INPUT | Operations'!$C355+'INPUT | Operations'!$C356)/2,"")</f>
        <v>356760</v>
      </c>
      <c r="D351" s="28">
        <f t="shared" si="77"/>
        <v>108.740448</v>
      </c>
      <c r="E351" s="26">
        <f>IF(ISNUMBER($B351),'INPUT | Operations'!$B356-'INPUT | Operations'!$B355,"")</f>
        <v>1</v>
      </c>
      <c r="F351" s="32">
        <f>IF(ISNUMBER($B351),IF('INPUT | Operations'!$B356&lt;MainEngine_BurnTime,1,IF('INPUT | Operations'!$B355&lt;=MainEngine_BurnTime,(MainEngine_BurnTime-'INPUT | Operations'!$B355)/('INPUT | Operations'!$B356-'INPUT | Operations'!$B355),0))*'INPUT | Operations'!$D355*NumberOfMainEngines*NumberOfOps*$E351,"")</f>
        <v>1397.4</v>
      </c>
      <c r="G351" s="34">
        <f t="shared" si="85"/>
        <v>1271.7604166666667</v>
      </c>
      <c r="H351" s="27">
        <f t="shared" si="86"/>
        <v>0</v>
      </c>
      <c r="I351" s="27">
        <f t="shared" si="87"/>
        <v>0</v>
      </c>
      <c r="J351" s="27">
        <f t="shared" si="88"/>
        <v>0</v>
      </c>
      <c r="K351" s="27">
        <f t="shared" si="89"/>
        <v>0</v>
      </c>
      <c r="L351" s="27">
        <f t="shared" si="90"/>
        <v>1.7374649131822736E-11</v>
      </c>
      <c r="M351" s="32">
        <f t="shared" si="91"/>
        <v>0</v>
      </c>
      <c r="N351" s="27">
        <f t="shared" si="78"/>
        <v>1777.1580062500004</v>
      </c>
      <c r="O351" s="27">
        <f t="shared" si="79"/>
        <v>0</v>
      </c>
      <c r="P351" s="27">
        <f t="shared" si="80"/>
        <v>0</v>
      </c>
      <c r="Q351" s="27">
        <f t="shared" si="81"/>
        <v>0</v>
      </c>
      <c r="R351" s="27">
        <f t="shared" si="82"/>
        <v>0</v>
      </c>
      <c r="S351" s="27">
        <f t="shared" si="83"/>
        <v>2.4279334696809092E-11</v>
      </c>
      <c r="T351" s="32">
        <f t="shared" si="84"/>
        <v>0</v>
      </c>
      <c r="U351" s="10"/>
    </row>
    <row r="352" spans="1:21" x14ac:dyDescent="0.25">
      <c r="A352" s="10"/>
      <c r="B352" s="4">
        <f>IF(ISBLANK('INPUT | Operations'!$B357),"",COUNT('INPUT | Operations'!$B$12:$B356))</f>
        <v>345</v>
      </c>
      <c r="C352" s="27">
        <f>IF(ISNUMBER($B352),('INPUT | Operations'!$C356+'INPUT | Operations'!$C357)/2,"")</f>
        <v>356709.5</v>
      </c>
      <c r="D352" s="28">
        <f t="shared" si="77"/>
        <v>108.7250556</v>
      </c>
      <c r="E352" s="26">
        <f>IF(ISNUMBER($B352),'INPUT | Operations'!$B357-'INPUT | Operations'!$B356,"")</f>
        <v>1</v>
      </c>
      <c r="F352" s="32">
        <f>IF(ISNUMBER($B352),IF('INPUT | Operations'!$B357&lt;MainEngine_BurnTime,1,IF('INPUT | Operations'!$B356&lt;=MainEngine_BurnTime,(MainEngine_BurnTime-'INPUT | Operations'!$B356)/('INPUT | Operations'!$B357-'INPUT | Operations'!$B356),0))*'INPUT | Operations'!$D356*NumberOfMainEngines*NumberOfOps*$E352,"")</f>
        <v>1397.4</v>
      </c>
      <c r="G352" s="34">
        <f t="shared" si="85"/>
        <v>1271.7604166666667</v>
      </c>
      <c r="H352" s="27">
        <f t="shared" si="86"/>
        <v>0</v>
      </c>
      <c r="I352" s="27">
        <f t="shared" si="87"/>
        <v>0</v>
      </c>
      <c r="J352" s="27">
        <f t="shared" si="88"/>
        <v>0</v>
      </c>
      <c r="K352" s="27">
        <f t="shared" si="89"/>
        <v>0</v>
      </c>
      <c r="L352" s="27">
        <f t="shared" si="90"/>
        <v>1.7444322218330556E-11</v>
      </c>
      <c r="M352" s="32">
        <f t="shared" si="91"/>
        <v>0</v>
      </c>
      <c r="N352" s="27">
        <f t="shared" si="78"/>
        <v>1777.1580062500004</v>
      </c>
      <c r="O352" s="27">
        <f t="shared" si="79"/>
        <v>0</v>
      </c>
      <c r="P352" s="27">
        <f t="shared" si="80"/>
        <v>0</v>
      </c>
      <c r="Q352" s="27">
        <f t="shared" si="81"/>
        <v>0</v>
      </c>
      <c r="R352" s="27">
        <f t="shared" si="82"/>
        <v>0</v>
      </c>
      <c r="S352" s="27">
        <f t="shared" si="83"/>
        <v>2.437669586789512E-11</v>
      </c>
      <c r="T352" s="32">
        <f t="shared" si="84"/>
        <v>0</v>
      </c>
      <c r="U352" s="10"/>
    </row>
    <row r="353" spans="1:21" x14ac:dyDescent="0.25">
      <c r="A353" s="10"/>
      <c r="B353" s="4">
        <f>IF(ISBLANK('INPUT | Operations'!$B358),"",COUNT('INPUT | Operations'!$B$12:$B357))</f>
        <v>346</v>
      </c>
      <c r="C353" s="27">
        <f>IF(ISNUMBER($B353),('INPUT | Operations'!$C357+'INPUT | Operations'!$C358)/2,"")</f>
        <v>356654</v>
      </c>
      <c r="D353" s="28">
        <f t="shared" si="77"/>
        <v>108.70813920000001</v>
      </c>
      <c r="E353" s="26">
        <f>IF(ISNUMBER($B353),'INPUT | Operations'!$B358-'INPUT | Operations'!$B357,"")</f>
        <v>1</v>
      </c>
      <c r="F353" s="32">
        <f>IF(ISNUMBER($B353),IF('INPUT | Operations'!$B358&lt;MainEngine_BurnTime,1,IF('INPUT | Operations'!$B357&lt;=MainEngine_BurnTime,(MainEngine_BurnTime-'INPUT | Operations'!$B357)/('INPUT | Operations'!$B358-'INPUT | Operations'!$B357),0))*'INPUT | Operations'!$D357*NumberOfMainEngines*NumberOfOps*$E353,"")</f>
        <v>1397.4</v>
      </c>
      <c r="G353" s="34">
        <f t="shared" si="85"/>
        <v>1271.7604166666667</v>
      </c>
      <c r="H353" s="27">
        <f t="shared" si="86"/>
        <v>0</v>
      </c>
      <c r="I353" s="27">
        <f t="shared" si="87"/>
        <v>0</v>
      </c>
      <c r="J353" s="27">
        <f t="shared" si="88"/>
        <v>0</v>
      </c>
      <c r="K353" s="27">
        <f t="shared" si="89"/>
        <v>0</v>
      </c>
      <c r="L353" s="27">
        <f t="shared" si="90"/>
        <v>1.7521215928208538E-11</v>
      </c>
      <c r="M353" s="32">
        <f t="shared" si="91"/>
        <v>0</v>
      </c>
      <c r="N353" s="27">
        <f t="shared" si="78"/>
        <v>1777.1580062500004</v>
      </c>
      <c r="O353" s="27">
        <f t="shared" si="79"/>
        <v>0</v>
      </c>
      <c r="P353" s="27">
        <f t="shared" si="80"/>
        <v>0</v>
      </c>
      <c r="Q353" s="27">
        <f t="shared" si="81"/>
        <v>0</v>
      </c>
      <c r="R353" s="27">
        <f t="shared" si="82"/>
        <v>0</v>
      </c>
      <c r="S353" s="27">
        <f t="shared" si="83"/>
        <v>2.4484147138078612E-11</v>
      </c>
      <c r="T353" s="32">
        <f t="shared" si="84"/>
        <v>0</v>
      </c>
      <c r="U353" s="10"/>
    </row>
    <row r="354" spans="1:21" x14ac:dyDescent="0.25">
      <c r="A354" s="10"/>
      <c r="B354" s="4">
        <f>IF(ISBLANK('INPUT | Operations'!$B359),"",COUNT('INPUT | Operations'!$B$12:$B358))</f>
        <v>347</v>
      </c>
      <c r="C354" s="27">
        <f>IF(ISNUMBER($B354),('INPUT | Operations'!$C358+'INPUT | Operations'!$C359)/2,"")</f>
        <v>356593.5</v>
      </c>
      <c r="D354" s="28">
        <f t="shared" si="77"/>
        <v>108.6896988</v>
      </c>
      <c r="E354" s="26">
        <f>IF(ISNUMBER($B354),'INPUT | Operations'!$B359-'INPUT | Operations'!$B358,"")</f>
        <v>1</v>
      </c>
      <c r="F354" s="32">
        <f>IF(ISNUMBER($B354),IF('INPUT | Operations'!$B359&lt;MainEngine_BurnTime,1,IF('INPUT | Operations'!$B358&lt;=MainEngine_BurnTime,(MainEngine_BurnTime-'INPUT | Operations'!$B358)/('INPUT | Operations'!$B359-'INPUT | Operations'!$B358),0))*'INPUT | Operations'!$D358*NumberOfMainEngines*NumberOfOps*$E354,"")</f>
        <v>1397.4</v>
      </c>
      <c r="G354" s="34">
        <f t="shared" si="85"/>
        <v>1271.7604166666667</v>
      </c>
      <c r="H354" s="27">
        <f t="shared" si="86"/>
        <v>0</v>
      </c>
      <c r="I354" s="27">
        <f t="shared" si="87"/>
        <v>0</v>
      </c>
      <c r="J354" s="27">
        <f t="shared" si="88"/>
        <v>0</v>
      </c>
      <c r="K354" s="27">
        <f t="shared" si="89"/>
        <v>0</v>
      </c>
      <c r="L354" s="27">
        <f t="shared" si="90"/>
        <v>1.7605423172738798E-11</v>
      </c>
      <c r="M354" s="32">
        <f t="shared" si="91"/>
        <v>0</v>
      </c>
      <c r="N354" s="27">
        <f t="shared" si="78"/>
        <v>1777.1580062500004</v>
      </c>
      <c r="O354" s="27">
        <f t="shared" si="79"/>
        <v>0</v>
      </c>
      <c r="P354" s="27">
        <f t="shared" si="80"/>
        <v>0</v>
      </c>
      <c r="Q354" s="27">
        <f t="shared" si="81"/>
        <v>0</v>
      </c>
      <c r="R354" s="27">
        <f t="shared" si="82"/>
        <v>0</v>
      </c>
      <c r="S354" s="27">
        <f t="shared" si="83"/>
        <v>2.46018183415852E-11</v>
      </c>
      <c r="T354" s="32">
        <f t="shared" si="84"/>
        <v>0</v>
      </c>
      <c r="U354" s="10"/>
    </row>
    <row r="355" spans="1:21" x14ac:dyDescent="0.25">
      <c r="A355" s="10"/>
      <c r="B355" s="4">
        <f>IF(ISBLANK('INPUT | Operations'!$B360),"",COUNT('INPUT | Operations'!$B$12:$B359))</f>
        <v>348</v>
      </c>
      <c r="C355" s="27">
        <f>IF(ISNUMBER($B355),('INPUT | Operations'!$C359+'INPUT | Operations'!$C360)/2,"")</f>
        <v>356528</v>
      </c>
      <c r="D355" s="28">
        <f t="shared" si="77"/>
        <v>108.6697344</v>
      </c>
      <c r="E355" s="26">
        <f>IF(ISNUMBER($B355),'INPUT | Operations'!$B360-'INPUT | Operations'!$B359,"")</f>
        <v>1</v>
      </c>
      <c r="F355" s="32">
        <f>IF(ISNUMBER($B355),IF('INPUT | Operations'!$B360&lt;MainEngine_BurnTime,1,IF('INPUT | Operations'!$B359&lt;=MainEngine_BurnTime,(MainEngine_BurnTime-'INPUT | Operations'!$B359)/('INPUT | Operations'!$B360-'INPUT | Operations'!$B359),0))*'INPUT | Operations'!$D359*NumberOfMainEngines*NumberOfOps*$E355,"")</f>
        <v>1397.4</v>
      </c>
      <c r="G355" s="34">
        <f t="shared" si="85"/>
        <v>1271.7604166666667</v>
      </c>
      <c r="H355" s="27">
        <f t="shared" si="86"/>
        <v>0</v>
      </c>
      <c r="I355" s="27">
        <f t="shared" si="87"/>
        <v>0</v>
      </c>
      <c r="J355" s="27">
        <f t="shared" si="88"/>
        <v>0</v>
      </c>
      <c r="K355" s="27">
        <f t="shared" si="89"/>
        <v>0</v>
      </c>
      <c r="L355" s="27">
        <f t="shared" si="90"/>
        <v>1.7697046007056541E-11</v>
      </c>
      <c r="M355" s="32">
        <f t="shared" si="91"/>
        <v>0</v>
      </c>
      <c r="N355" s="27">
        <f t="shared" si="78"/>
        <v>1777.1580062500004</v>
      </c>
      <c r="O355" s="27">
        <f t="shared" si="79"/>
        <v>0</v>
      </c>
      <c r="P355" s="27">
        <f t="shared" si="80"/>
        <v>0</v>
      </c>
      <c r="Q355" s="27">
        <f t="shared" si="81"/>
        <v>0</v>
      </c>
      <c r="R355" s="27">
        <f t="shared" si="82"/>
        <v>0</v>
      </c>
      <c r="S355" s="27">
        <f t="shared" si="83"/>
        <v>2.4729852090260811E-11</v>
      </c>
      <c r="T355" s="32">
        <f t="shared" si="84"/>
        <v>0</v>
      </c>
      <c r="U355" s="10"/>
    </row>
    <row r="356" spans="1:21" x14ac:dyDescent="0.25">
      <c r="A356" s="10"/>
      <c r="B356" s="4">
        <f>IF(ISBLANK('INPUT | Operations'!$B361),"",COUNT('INPUT | Operations'!$B$12:$B360))</f>
        <v>349</v>
      </c>
      <c r="C356" s="27">
        <f>IF(ISNUMBER($B356),('INPUT | Operations'!$C360+'INPUT | Operations'!$C361)/2,"")</f>
        <v>356457.5</v>
      </c>
      <c r="D356" s="28">
        <f t="shared" si="77"/>
        <v>108.648246</v>
      </c>
      <c r="E356" s="26">
        <f>IF(ISNUMBER($B356),'INPUT | Operations'!$B361-'INPUT | Operations'!$B360,"")</f>
        <v>1</v>
      </c>
      <c r="F356" s="32">
        <f>IF(ISNUMBER($B356),IF('INPUT | Operations'!$B361&lt;MainEngine_BurnTime,1,IF('INPUT | Operations'!$B360&lt;=MainEngine_BurnTime,(MainEngine_BurnTime-'INPUT | Operations'!$B360)/('INPUT | Operations'!$B361-'INPUT | Operations'!$B360),0))*'INPUT | Operations'!$D360*NumberOfMainEngines*NumberOfOps*$E356,"")</f>
        <v>1397.4</v>
      </c>
      <c r="G356" s="34">
        <f t="shared" si="85"/>
        <v>1271.7604166666667</v>
      </c>
      <c r="H356" s="27">
        <f t="shared" si="86"/>
        <v>0</v>
      </c>
      <c r="I356" s="27">
        <f t="shared" si="87"/>
        <v>0</v>
      </c>
      <c r="J356" s="27">
        <f t="shared" si="88"/>
        <v>0</v>
      </c>
      <c r="K356" s="27">
        <f t="shared" si="89"/>
        <v>0</v>
      </c>
      <c r="L356" s="27">
        <f t="shared" si="90"/>
        <v>1.7796195836291626E-11</v>
      </c>
      <c r="M356" s="32">
        <f t="shared" si="91"/>
        <v>0</v>
      </c>
      <c r="N356" s="27">
        <f t="shared" si="78"/>
        <v>1777.1580062500004</v>
      </c>
      <c r="O356" s="27">
        <f t="shared" si="79"/>
        <v>0</v>
      </c>
      <c r="P356" s="27">
        <f t="shared" si="80"/>
        <v>0</v>
      </c>
      <c r="Q356" s="27">
        <f t="shared" si="81"/>
        <v>0</v>
      </c>
      <c r="R356" s="27">
        <f t="shared" si="82"/>
        <v>0</v>
      </c>
      <c r="S356" s="27">
        <f t="shared" si="83"/>
        <v>2.4868404061633919E-11</v>
      </c>
      <c r="T356" s="32">
        <f t="shared" si="84"/>
        <v>0</v>
      </c>
      <c r="U356" s="10"/>
    </row>
    <row r="357" spans="1:21" x14ac:dyDescent="0.25">
      <c r="A357" s="10"/>
      <c r="B357" s="4">
        <f>IF(ISBLANK('INPUT | Operations'!$B362),"",COUNT('INPUT | Operations'!$B$12:$B361))</f>
        <v>350</v>
      </c>
      <c r="C357" s="27">
        <f>IF(ISNUMBER($B357),('INPUT | Operations'!$C361+'INPUT | Operations'!$C362)/2,"")</f>
        <v>356382</v>
      </c>
      <c r="D357" s="28">
        <f t="shared" si="77"/>
        <v>108.6252336</v>
      </c>
      <c r="E357" s="26">
        <f>IF(ISNUMBER($B357),'INPUT | Operations'!$B362-'INPUT | Operations'!$B361,"")</f>
        <v>1</v>
      </c>
      <c r="F357" s="32">
        <f>IF(ISNUMBER($B357),IF('INPUT | Operations'!$B362&lt;MainEngine_BurnTime,1,IF('INPUT | Operations'!$B361&lt;=MainEngine_BurnTime,(MainEngine_BurnTime-'INPUT | Operations'!$B361)/('INPUT | Operations'!$B362-'INPUT | Operations'!$B361),0))*'INPUT | Operations'!$D361*NumberOfMainEngines*NumberOfOps*$E357,"")</f>
        <v>1397.4</v>
      </c>
      <c r="G357" s="34">
        <f t="shared" si="85"/>
        <v>1271.7604166666667</v>
      </c>
      <c r="H357" s="27">
        <f t="shared" si="86"/>
        <v>0</v>
      </c>
      <c r="I357" s="27">
        <f t="shared" si="87"/>
        <v>0</v>
      </c>
      <c r="J357" s="27">
        <f t="shared" si="88"/>
        <v>0</v>
      </c>
      <c r="K357" s="27">
        <f t="shared" si="89"/>
        <v>0</v>
      </c>
      <c r="L357" s="27">
        <f t="shared" si="90"/>
        <v>1.7902993641319055E-11</v>
      </c>
      <c r="M357" s="32">
        <f t="shared" si="91"/>
        <v>0</v>
      </c>
      <c r="N357" s="27">
        <f t="shared" si="78"/>
        <v>1777.1580062500004</v>
      </c>
      <c r="O357" s="27">
        <f t="shared" si="79"/>
        <v>0</v>
      </c>
      <c r="P357" s="27">
        <f t="shared" si="80"/>
        <v>0</v>
      </c>
      <c r="Q357" s="27">
        <f t="shared" si="81"/>
        <v>0</v>
      </c>
      <c r="R357" s="27">
        <f t="shared" si="82"/>
        <v>0</v>
      </c>
      <c r="S357" s="27">
        <f t="shared" si="83"/>
        <v>2.5017643314379247E-11</v>
      </c>
      <c r="T357" s="32">
        <f t="shared" si="84"/>
        <v>0</v>
      </c>
      <c r="U357" s="10"/>
    </row>
    <row r="358" spans="1:21" x14ac:dyDescent="0.25">
      <c r="A358" s="10"/>
      <c r="B358" s="4">
        <f>IF(ISBLANK('INPUT | Operations'!$B363),"",COUNT('INPUT | Operations'!$B$12:$B362))</f>
        <v>351</v>
      </c>
      <c r="C358" s="27">
        <f>IF(ISNUMBER($B358),('INPUT | Operations'!$C362+'INPUT | Operations'!$C363)/2,"")</f>
        <v>356302</v>
      </c>
      <c r="D358" s="28">
        <f t="shared" si="77"/>
        <v>108.6008496</v>
      </c>
      <c r="E358" s="26">
        <f>IF(ISNUMBER($B358),'INPUT | Operations'!$B363-'INPUT | Operations'!$B362,"")</f>
        <v>1</v>
      </c>
      <c r="F358" s="32">
        <f>IF(ISNUMBER($B358),IF('INPUT | Operations'!$B363&lt;MainEngine_BurnTime,1,IF('INPUT | Operations'!$B362&lt;=MainEngine_BurnTime,(MainEngine_BurnTime-'INPUT | Operations'!$B362)/('INPUT | Operations'!$B363-'INPUT | Operations'!$B362),0))*'INPUT | Operations'!$D362*NumberOfMainEngines*NumberOfOps*$E358,"")</f>
        <v>1397.4</v>
      </c>
      <c r="G358" s="34">
        <f t="shared" si="85"/>
        <v>1271.7604166666667</v>
      </c>
      <c r="H358" s="27">
        <f t="shared" si="86"/>
        <v>0</v>
      </c>
      <c r="I358" s="27">
        <f t="shared" si="87"/>
        <v>0</v>
      </c>
      <c r="J358" s="27">
        <f t="shared" si="88"/>
        <v>0</v>
      </c>
      <c r="K358" s="27">
        <f t="shared" si="89"/>
        <v>0</v>
      </c>
      <c r="L358" s="27">
        <f t="shared" si="90"/>
        <v>1.8016856310700254E-11</v>
      </c>
      <c r="M358" s="32">
        <f t="shared" si="91"/>
        <v>0</v>
      </c>
      <c r="N358" s="27">
        <f t="shared" si="78"/>
        <v>1777.1580062500004</v>
      </c>
      <c r="O358" s="27">
        <f t="shared" si="79"/>
        <v>0</v>
      </c>
      <c r="P358" s="27">
        <f t="shared" si="80"/>
        <v>0</v>
      </c>
      <c r="Q358" s="27">
        <f t="shared" si="81"/>
        <v>0</v>
      </c>
      <c r="R358" s="27">
        <f t="shared" si="82"/>
        <v>0</v>
      </c>
      <c r="S358" s="27">
        <f t="shared" si="83"/>
        <v>2.5176755008572539E-11</v>
      </c>
      <c r="T358" s="32">
        <f t="shared" si="84"/>
        <v>0</v>
      </c>
      <c r="U358" s="10"/>
    </row>
    <row r="359" spans="1:21" x14ac:dyDescent="0.25">
      <c r="A359" s="10"/>
      <c r="B359" s="4">
        <f>IF(ISBLANK('INPUT | Operations'!$B364),"",COUNT('INPUT | Operations'!$B$12:$B363))</f>
        <v>352</v>
      </c>
      <c r="C359" s="27">
        <f>IF(ISNUMBER($B359),('INPUT | Operations'!$C363+'INPUT | Operations'!$C364)/2,"")</f>
        <v>356217.5</v>
      </c>
      <c r="D359" s="28">
        <f t="shared" si="77"/>
        <v>108.57509400000001</v>
      </c>
      <c r="E359" s="26">
        <f>IF(ISNUMBER($B359),'INPUT | Operations'!$B364-'INPUT | Operations'!$B363,"")</f>
        <v>1</v>
      </c>
      <c r="F359" s="32">
        <f>IF(ISNUMBER($B359),IF('INPUT | Operations'!$B364&lt;MainEngine_BurnTime,1,IF('INPUT | Operations'!$B363&lt;=MainEngine_BurnTime,(MainEngine_BurnTime-'INPUT | Operations'!$B363)/('INPUT | Operations'!$B364-'INPUT | Operations'!$B363),0))*'INPUT | Operations'!$D363*NumberOfMainEngines*NumberOfOps*$E359,"")</f>
        <v>1397.4</v>
      </c>
      <c r="G359" s="34">
        <f t="shared" si="85"/>
        <v>1271.7604166666667</v>
      </c>
      <c r="H359" s="27">
        <f t="shared" si="86"/>
        <v>0</v>
      </c>
      <c r="I359" s="27">
        <f t="shared" si="87"/>
        <v>0</v>
      </c>
      <c r="J359" s="27">
        <f t="shared" si="88"/>
        <v>0</v>
      </c>
      <c r="K359" s="27">
        <f t="shared" si="89"/>
        <v>0</v>
      </c>
      <c r="L359" s="27">
        <f t="shared" si="90"/>
        <v>1.8137910260102717E-11</v>
      </c>
      <c r="M359" s="32">
        <f t="shared" si="91"/>
        <v>0</v>
      </c>
      <c r="N359" s="27">
        <f t="shared" si="78"/>
        <v>1777.1580062500004</v>
      </c>
      <c r="O359" s="27">
        <f t="shared" si="79"/>
        <v>0</v>
      </c>
      <c r="P359" s="27">
        <f t="shared" si="80"/>
        <v>0</v>
      </c>
      <c r="Q359" s="27">
        <f t="shared" si="81"/>
        <v>0</v>
      </c>
      <c r="R359" s="27">
        <f t="shared" si="82"/>
        <v>0</v>
      </c>
      <c r="S359" s="27">
        <f t="shared" si="83"/>
        <v>2.5345915797467541E-11</v>
      </c>
      <c r="T359" s="32">
        <f t="shared" si="84"/>
        <v>0</v>
      </c>
      <c r="U359" s="10"/>
    </row>
    <row r="360" spans="1:21" x14ac:dyDescent="0.25">
      <c r="A360" s="10"/>
      <c r="B360" s="4">
        <f>IF(ISBLANK('INPUT | Operations'!$B365),"",COUNT('INPUT | Operations'!$B$12:$B364))</f>
        <v>353</v>
      </c>
      <c r="C360" s="27">
        <f>IF(ISNUMBER($B360),('INPUT | Operations'!$C364+'INPUT | Operations'!$C365)/2,"")</f>
        <v>356128</v>
      </c>
      <c r="D360" s="28">
        <f t="shared" si="77"/>
        <v>108.54781440000001</v>
      </c>
      <c r="E360" s="26">
        <f>IF(ISNUMBER($B360),'INPUT | Operations'!$B365-'INPUT | Operations'!$B364,"")</f>
        <v>1</v>
      </c>
      <c r="F360" s="32">
        <f>IF(ISNUMBER($B360),IF('INPUT | Operations'!$B365&lt;MainEngine_BurnTime,1,IF('INPUT | Operations'!$B364&lt;=MainEngine_BurnTime,(MainEngine_BurnTime-'INPUT | Operations'!$B364)/('INPUT | Operations'!$B365-'INPUT | Operations'!$B364),0))*'INPUT | Operations'!$D364*NumberOfMainEngines*NumberOfOps*$E360,"")</f>
        <v>1397.4</v>
      </c>
      <c r="G360" s="34">
        <f t="shared" si="85"/>
        <v>1271.7604166666667</v>
      </c>
      <c r="H360" s="27">
        <f t="shared" si="86"/>
        <v>0</v>
      </c>
      <c r="I360" s="27">
        <f t="shared" si="87"/>
        <v>0</v>
      </c>
      <c r="J360" s="27">
        <f t="shared" si="88"/>
        <v>0</v>
      </c>
      <c r="K360" s="27">
        <f t="shared" si="89"/>
        <v>0</v>
      </c>
      <c r="L360" s="27">
        <f t="shared" si="90"/>
        <v>1.8267014250101031E-11</v>
      </c>
      <c r="M360" s="32">
        <f t="shared" si="91"/>
        <v>0</v>
      </c>
      <c r="N360" s="27">
        <f t="shared" si="78"/>
        <v>1777.1580062500004</v>
      </c>
      <c r="O360" s="27">
        <f t="shared" si="79"/>
        <v>0</v>
      </c>
      <c r="P360" s="27">
        <f t="shared" si="80"/>
        <v>0</v>
      </c>
      <c r="Q360" s="27">
        <f t="shared" si="81"/>
        <v>0</v>
      </c>
      <c r="R360" s="27">
        <f t="shared" si="82"/>
        <v>0</v>
      </c>
      <c r="S360" s="27">
        <f t="shared" si="83"/>
        <v>2.552632571309118E-11</v>
      </c>
      <c r="T360" s="32">
        <f t="shared" si="84"/>
        <v>0</v>
      </c>
      <c r="U360" s="10"/>
    </row>
    <row r="361" spans="1:21" x14ac:dyDescent="0.25">
      <c r="A361" s="10"/>
      <c r="B361" s="4">
        <f>IF(ISBLANK('INPUT | Operations'!$B366),"",COUNT('INPUT | Operations'!$B$12:$B365))</f>
        <v>354</v>
      </c>
      <c r="C361" s="27">
        <f>IF(ISNUMBER($B361),('INPUT | Operations'!$C365+'INPUT | Operations'!$C366)/2,"")</f>
        <v>356034</v>
      </c>
      <c r="D361" s="28">
        <f t="shared" si="77"/>
        <v>108.51916320000001</v>
      </c>
      <c r="E361" s="26">
        <f>IF(ISNUMBER($B361),'INPUT | Operations'!$B366-'INPUT | Operations'!$B365,"")</f>
        <v>1</v>
      </c>
      <c r="F361" s="32">
        <f>IF(ISNUMBER($B361),IF('INPUT | Operations'!$B366&lt;MainEngine_BurnTime,1,IF('INPUT | Operations'!$B365&lt;=MainEngine_BurnTime,(MainEngine_BurnTime-'INPUT | Operations'!$B365)/('INPUT | Operations'!$B366-'INPUT | Operations'!$B365),0))*'INPUT | Operations'!$D365*NumberOfMainEngines*NumberOfOps*$E361,"")</f>
        <v>1397.4</v>
      </c>
      <c r="G361" s="34">
        <f t="shared" si="85"/>
        <v>1271.7604166666667</v>
      </c>
      <c r="H361" s="27">
        <f t="shared" si="86"/>
        <v>0</v>
      </c>
      <c r="I361" s="27">
        <f t="shared" si="87"/>
        <v>0</v>
      </c>
      <c r="J361" s="27">
        <f t="shared" si="88"/>
        <v>0</v>
      </c>
      <c r="K361" s="27">
        <f t="shared" si="89"/>
        <v>0</v>
      </c>
      <c r="L361" s="27">
        <f t="shared" si="90"/>
        <v>1.8403599038293463E-11</v>
      </c>
      <c r="M361" s="32">
        <f t="shared" si="91"/>
        <v>0</v>
      </c>
      <c r="N361" s="27">
        <f t="shared" si="78"/>
        <v>1777.1580062500004</v>
      </c>
      <c r="O361" s="27">
        <f t="shared" si="79"/>
        <v>0</v>
      </c>
      <c r="P361" s="27">
        <f t="shared" si="80"/>
        <v>0</v>
      </c>
      <c r="Q361" s="27">
        <f t="shared" si="81"/>
        <v>0</v>
      </c>
      <c r="R361" s="27">
        <f t="shared" si="82"/>
        <v>0</v>
      </c>
      <c r="S361" s="27">
        <f t="shared" si="83"/>
        <v>2.5717189296111284E-11</v>
      </c>
      <c r="T361" s="32">
        <f t="shared" si="84"/>
        <v>0</v>
      </c>
      <c r="U361" s="10"/>
    </row>
    <row r="362" spans="1:21" x14ac:dyDescent="0.25">
      <c r="A362" s="10"/>
      <c r="B362" s="4">
        <f>IF(ISBLANK('INPUT | Operations'!$B367),"",COUNT('INPUT | Operations'!$B$12:$B366))</f>
        <v>355</v>
      </c>
      <c r="C362" s="27">
        <f>IF(ISNUMBER($B362),('INPUT | Operations'!$C366+'INPUT | Operations'!$C367)/2,"")</f>
        <v>355936.5</v>
      </c>
      <c r="D362" s="28">
        <f t="shared" si="77"/>
        <v>108.48944520000001</v>
      </c>
      <c r="E362" s="26">
        <f>IF(ISNUMBER($B362),'INPUT | Operations'!$B367-'INPUT | Operations'!$B366,"")</f>
        <v>1</v>
      </c>
      <c r="F362" s="32">
        <f>IF(ISNUMBER($B362),IF('INPUT | Operations'!$B367&lt;MainEngine_BurnTime,1,IF('INPUT | Operations'!$B366&lt;=MainEngine_BurnTime,(MainEngine_BurnTime-'INPUT | Operations'!$B366)/('INPUT | Operations'!$B367-'INPUT | Operations'!$B366),0))*'INPUT | Operations'!$D366*NumberOfMainEngines*NumberOfOps*$E362,"")</f>
        <v>1397.4</v>
      </c>
      <c r="G362" s="34">
        <f t="shared" si="85"/>
        <v>1271.7604166666667</v>
      </c>
      <c r="H362" s="27">
        <f t="shared" si="86"/>
        <v>0</v>
      </c>
      <c r="I362" s="27">
        <f t="shared" si="87"/>
        <v>0</v>
      </c>
      <c r="J362" s="27">
        <f t="shared" si="88"/>
        <v>0</v>
      </c>
      <c r="K362" s="27">
        <f t="shared" si="89"/>
        <v>0</v>
      </c>
      <c r="L362" s="27">
        <f t="shared" si="90"/>
        <v>1.8546348538568177E-11</v>
      </c>
      <c r="M362" s="32">
        <f t="shared" si="91"/>
        <v>0</v>
      </c>
      <c r="N362" s="27">
        <f t="shared" si="78"/>
        <v>1777.1580062500004</v>
      </c>
      <c r="O362" s="27">
        <f t="shared" si="79"/>
        <v>0</v>
      </c>
      <c r="P362" s="27">
        <f t="shared" si="80"/>
        <v>0</v>
      </c>
      <c r="Q362" s="27">
        <f t="shared" si="81"/>
        <v>0</v>
      </c>
      <c r="R362" s="27">
        <f t="shared" si="82"/>
        <v>0</v>
      </c>
      <c r="S362" s="27">
        <f t="shared" si="83"/>
        <v>2.5916667447795173E-11</v>
      </c>
      <c r="T362" s="32">
        <f t="shared" si="84"/>
        <v>0</v>
      </c>
      <c r="U362" s="10"/>
    </row>
    <row r="363" spans="1:21" x14ac:dyDescent="0.25">
      <c r="A363" s="10"/>
      <c r="B363" s="4">
        <f>IF(ISBLANK('INPUT | Operations'!$B368),"",COUNT('INPUT | Operations'!$B$12:$B367))</f>
        <v>356</v>
      </c>
      <c r="C363" s="27">
        <f>IF(ISNUMBER($B363),('INPUT | Operations'!$C367+'INPUT | Operations'!$C368)/2,"")</f>
        <v>355835</v>
      </c>
      <c r="D363" s="28">
        <f t="shared" si="77"/>
        <v>108.45850799999999</v>
      </c>
      <c r="E363" s="26">
        <f>IF(ISNUMBER($B363),'INPUT | Operations'!$B368-'INPUT | Operations'!$B367,"")</f>
        <v>1</v>
      </c>
      <c r="F363" s="32">
        <f>IF(ISNUMBER($B363),IF('INPUT | Operations'!$B368&lt;MainEngine_BurnTime,1,IF('INPUT | Operations'!$B367&lt;=MainEngine_BurnTime,(MainEngine_BurnTime-'INPUT | Operations'!$B367)/('INPUT | Operations'!$B368-'INPUT | Operations'!$B367),0))*'INPUT | Operations'!$D367*NumberOfMainEngines*NumberOfOps*$E363,"")</f>
        <v>1397.4</v>
      </c>
      <c r="G363" s="34">
        <f t="shared" si="85"/>
        <v>1271.7604166666667</v>
      </c>
      <c r="H363" s="27">
        <f t="shared" si="86"/>
        <v>0</v>
      </c>
      <c r="I363" s="27">
        <f t="shared" si="87"/>
        <v>0</v>
      </c>
      <c r="J363" s="27">
        <f t="shared" si="88"/>
        <v>0</v>
      </c>
      <c r="K363" s="27">
        <f t="shared" si="89"/>
        <v>0</v>
      </c>
      <c r="L363" s="27">
        <f t="shared" si="90"/>
        <v>1.8696130875420884E-11</v>
      </c>
      <c r="M363" s="32">
        <f t="shared" si="91"/>
        <v>0</v>
      </c>
      <c r="N363" s="27">
        <f t="shared" si="78"/>
        <v>1777.1580062500004</v>
      </c>
      <c r="O363" s="27">
        <f t="shared" si="79"/>
        <v>0</v>
      </c>
      <c r="P363" s="27">
        <f t="shared" si="80"/>
        <v>0</v>
      </c>
      <c r="Q363" s="27">
        <f t="shared" si="81"/>
        <v>0</v>
      </c>
      <c r="R363" s="27">
        <f t="shared" si="82"/>
        <v>0</v>
      </c>
      <c r="S363" s="27">
        <f t="shared" si="83"/>
        <v>2.6125973285313146E-11</v>
      </c>
      <c r="T363" s="32">
        <f t="shared" si="84"/>
        <v>0</v>
      </c>
      <c r="U363" s="10"/>
    </row>
    <row r="364" spans="1:21" x14ac:dyDescent="0.25">
      <c r="A364" s="10"/>
      <c r="B364" s="4">
        <f>IF(ISBLANK('INPUT | Operations'!$B369),"",COUNT('INPUT | Operations'!$B$12:$B368))</f>
        <v>357</v>
      </c>
      <c r="C364" s="27">
        <f>IF(ISNUMBER($B364),('INPUT | Operations'!$C368+'INPUT | Operations'!$C369)/2,"")</f>
        <v>355729</v>
      </c>
      <c r="D364" s="28">
        <f t="shared" si="77"/>
        <v>108.4261992</v>
      </c>
      <c r="E364" s="26">
        <f>IF(ISNUMBER($B364),'INPUT | Operations'!$B369-'INPUT | Operations'!$B368,"")</f>
        <v>1</v>
      </c>
      <c r="F364" s="32">
        <f>IF(ISNUMBER($B364),IF('INPUT | Operations'!$B369&lt;MainEngine_BurnTime,1,IF('INPUT | Operations'!$B368&lt;=MainEngine_BurnTime,(MainEngine_BurnTime-'INPUT | Operations'!$B368)/('INPUT | Operations'!$B369-'INPUT | Operations'!$B368),0))*'INPUT | Operations'!$D368*NumberOfMainEngines*NumberOfOps*$E364,"")</f>
        <v>1397.4</v>
      </c>
      <c r="G364" s="34">
        <f t="shared" si="85"/>
        <v>1271.7604166666667</v>
      </c>
      <c r="H364" s="27">
        <f t="shared" si="86"/>
        <v>0</v>
      </c>
      <c r="I364" s="27">
        <f t="shared" si="87"/>
        <v>0</v>
      </c>
      <c r="J364" s="27">
        <f t="shared" si="88"/>
        <v>0</v>
      </c>
      <c r="K364" s="27">
        <f t="shared" si="89"/>
        <v>0</v>
      </c>
      <c r="L364" s="27">
        <f t="shared" si="90"/>
        <v>1.8853845254941864E-11</v>
      </c>
      <c r="M364" s="32">
        <f t="shared" si="91"/>
        <v>0</v>
      </c>
      <c r="N364" s="27">
        <f t="shared" si="78"/>
        <v>1777.1580062500004</v>
      </c>
      <c r="O364" s="27">
        <f t="shared" si="79"/>
        <v>0</v>
      </c>
      <c r="P364" s="27">
        <f t="shared" si="80"/>
        <v>0</v>
      </c>
      <c r="Q364" s="27">
        <f t="shared" si="81"/>
        <v>0</v>
      </c>
      <c r="R364" s="27">
        <f t="shared" si="82"/>
        <v>0</v>
      </c>
      <c r="S364" s="27">
        <f t="shared" si="83"/>
        <v>2.6346363359255764E-11</v>
      </c>
      <c r="T364" s="32">
        <f t="shared" si="84"/>
        <v>0</v>
      </c>
      <c r="U364" s="10"/>
    </row>
    <row r="365" spans="1:21" x14ac:dyDescent="0.25">
      <c r="A365" s="10"/>
      <c r="B365" s="4">
        <f>IF(ISBLANK('INPUT | Operations'!$B370),"",COUNT('INPUT | Operations'!$B$12:$B369))</f>
        <v>358</v>
      </c>
      <c r="C365" s="27">
        <f>IF(ISNUMBER($B365),('INPUT | Operations'!$C369+'INPUT | Operations'!$C370)/2,"")</f>
        <v>355619.5</v>
      </c>
      <c r="D365" s="28">
        <f t="shared" si="77"/>
        <v>108.3928236</v>
      </c>
      <c r="E365" s="26">
        <f>IF(ISNUMBER($B365),'INPUT | Operations'!$B370-'INPUT | Operations'!$B369,"")</f>
        <v>1</v>
      </c>
      <c r="F365" s="32">
        <f>IF(ISNUMBER($B365),IF('INPUT | Operations'!$B370&lt;MainEngine_BurnTime,1,IF('INPUT | Operations'!$B369&lt;=MainEngine_BurnTime,(MainEngine_BurnTime-'INPUT | Operations'!$B369)/('INPUT | Operations'!$B370-'INPUT | Operations'!$B369),0))*'INPUT | Operations'!$D369*NumberOfMainEngines*NumberOfOps*$E365,"")</f>
        <v>1397.4</v>
      </c>
      <c r="G365" s="34">
        <f t="shared" si="85"/>
        <v>1271.7604166666667</v>
      </c>
      <c r="H365" s="27">
        <f t="shared" si="86"/>
        <v>0</v>
      </c>
      <c r="I365" s="27">
        <f t="shared" si="87"/>
        <v>0</v>
      </c>
      <c r="J365" s="27">
        <f t="shared" si="88"/>
        <v>0</v>
      </c>
      <c r="K365" s="27">
        <f t="shared" si="89"/>
        <v>0</v>
      </c>
      <c r="L365" s="27">
        <f t="shared" si="90"/>
        <v>1.9018164359548926E-11</v>
      </c>
      <c r="M365" s="32">
        <f t="shared" si="91"/>
        <v>0</v>
      </c>
      <c r="N365" s="27">
        <f t="shared" si="78"/>
        <v>1777.1580062500004</v>
      </c>
      <c r="O365" s="27">
        <f t="shared" si="79"/>
        <v>0</v>
      </c>
      <c r="P365" s="27">
        <f t="shared" si="80"/>
        <v>0</v>
      </c>
      <c r="Q365" s="27">
        <f t="shared" si="81"/>
        <v>0</v>
      </c>
      <c r="R365" s="27">
        <f t="shared" si="82"/>
        <v>0</v>
      </c>
      <c r="S365" s="27">
        <f t="shared" si="83"/>
        <v>2.6575982876033671E-11</v>
      </c>
      <c r="T365" s="32">
        <f t="shared" si="84"/>
        <v>0</v>
      </c>
      <c r="U365" s="10"/>
    </row>
    <row r="366" spans="1:21" x14ac:dyDescent="0.25">
      <c r="A366" s="10"/>
      <c r="B366" s="4">
        <f>IF(ISBLANK('INPUT | Operations'!$B371),"",COUNT('INPUT | Operations'!$B$12:$B370))</f>
        <v>359</v>
      </c>
      <c r="C366" s="27">
        <f>IF(ISNUMBER($B366),('INPUT | Operations'!$C370+'INPUT | Operations'!$C371)/2,"")</f>
        <v>355507</v>
      </c>
      <c r="D366" s="28">
        <f t="shared" si="77"/>
        <v>108.35853360000002</v>
      </c>
      <c r="E366" s="26">
        <f>IF(ISNUMBER($B366),'INPUT | Operations'!$B371-'INPUT | Operations'!$B370,"")</f>
        <v>1</v>
      </c>
      <c r="F366" s="32">
        <f>IF(ISNUMBER($B366),IF('INPUT | Operations'!$B371&lt;MainEngine_BurnTime,1,IF('INPUT | Operations'!$B370&lt;=MainEngine_BurnTime,(MainEngine_BurnTime-'INPUT | Operations'!$B370)/('INPUT | Operations'!$B371-'INPUT | Operations'!$B370),0))*'INPUT | Operations'!$D370*NumberOfMainEngines*NumberOfOps*$E366,"")</f>
        <v>1397.4</v>
      </c>
      <c r="G366" s="34">
        <f t="shared" si="85"/>
        <v>1271.7604166666667</v>
      </c>
      <c r="H366" s="27">
        <f t="shared" si="86"/>
        <v>0</v>
      </c>
      <c r="I366" s="27">
        <f t="shared" si="87"/>
        <v>0</v>
      </c>
      <c r="J366" s="27">
        <f t="shared" si="88"/>
        <v>0</v>
      </c>
      <c r="K366" s="27">
        <f t="shared" si="89"/>
        <v>0</v>
      </c>
      <c r="L366" s="27">
        <f t="shared" si="90"/>
        <v>1.9188476976535129E-11</v>
      </c>
      <c r="M366" s="32">
        <f t="shared" si="91"/>
        <v>0</v>
      </c>
      <c r="N366" s="27">
        <f t="shared" si="78"/>
        <v>1777.1580062500004</v>
      </c>
      <c r="O366" s="27">
        <f t="shared" si="79"/>
        <v>0</v>
      </c>
      <c r="P366" s="27">
        <f t="shared" si="80"/>
        <v>0</v>
      </c>
      <c r="Q366" s="27">
        <f t="shared" si="81"/>
        <v>0</v>
      </c>
      <c r="R366" s="27">
        <f t="shared" si="82"/>
        <v>0</v>
      </c>
      <c r="S366" s="27">
        <f t="shared" si="83"/>
        <v>2.6813977727010188E-11</v>
      </c>
      <c r="T366" s="32">
        <f t="shared" si="84"/>
        <v>0</v>
      </c>
      <c r="U366" s="10"/>
    </row>
    <row r="367" spans="1:21" x14ac:dyDescent="0.25">
      <c r="A367" s="10"/>
      <c r="B367" s="4">
        <f>IF(ISBLANK('INPUT | Operations'!$B372),"",COUNT('INPUT | Operations'!$B$12:$B371))</f>
        <v>360</v>
      </c>
      <c r="C367" s="27">
        <f>IF(ISNUMBER($B367),('INPUT | Operations'!$C371+'INPUT | Operations'!$C372)/2,"")</f>
        <v>355391</v>
      </c>
      <c r="D367" s="28">
        <f t="shared" si="77"/>
        <v>108.3231768</v>
      </c>
      <c r="E367" s="26">
        <f>IF(ISNUMBER($B367),'INPUT | Operations'!$B372-'INPUT | Operations'!$B371,"")</f>
        <v>1</v>
      </c>
      <c r="F367" s="32">
        <f>IF(ISNUMBER($B367),IF('INPUT | Operations'!$B372&lt;MainEngine_BurnTime,1,IF('INPUT | Operations'!$B371&lt;=MainEngine_BurnTime,(MainEngine_BurnTime-'INPUT | Operations'!$B371)/('INPUT | Operations'!$B372-'INPUT | Operations'!$B371),0))*'INPUT | Operations'!$D371*NumberOfMainEngines*NumberOfOps*$E367,"")</f>
        <v>1397.4</v>
      </c>
      <c r="G367" s="34">
        <f t="shared" si="85"/>
        <v>1271.7604166666667</v>
      </c>
      <c r="H367" s="27">
        <f t="shared" si="86"/>
        <v>0</v>
      </c>
      <c r="I367" s="27">
        <f t="shared" si="87"/>
        <v>0</v>
      </c>
      <c r="J367" s="27">
        <f t="shared" si="88"/>
        <v>0</v>
      </c>
      <c r="K367" s="27">
        <f t="shared" si="89"/>
        <v>0</v>
      </c>
      <c r="L367" s="27">
        <f t="shared" si="90"/>
        <v>1.9365685463965684E-11</v>
      </c>
      <c r="M367" s="32">
        <f t="shared" si="91"/>
        <v>0</v>
      </c>
      <c r="N367" s="27">
        <f t="shared" si="78"/>
        <v>1777.1580062500004</v>
      </c>
      <c r="O367" s="27">
        <f t="shared" si="79"/>
        <v>0</v>
      </c>
      <c r="P367" s="27">
        <f t="shared" si="80"/>
        <v>0</v>
      </c>
      <c r="Q367" s="27">
        <f t="shared" si="81"/>
        <v>0</v>
      </c>
      <c r="R367" s="27">
        <f t="shared" si="82"/>
        <v>0</v>
      </c>
      <c r="S367" s="27">
        <f t="shared" si="83"/>
        <v>2.7061608867345649E-11</v>
      </c>
      <c r="T367" s="32">
        <f t="shared" si="84"/>
        <v>0</v>
      </c>
      <c r="U367" s="10"/>
    </row>
    <row r="368" spans="1:21" x14ac:dyDescent="0.25">
      <c r="A368" s="10"/>
      <c r="B368" s="4">
        <f>IF(ISBLANK('INPUT | Operations'!$B373),"",COUNT('INPUT | Operations'!$B$12:$B372))</f>
        <v>361</v>
      </c>
      <c r="C368" s="27">
        <f>IF(ISNUMBER($B368),('INPUT | Operations'!$C372+'INPUT | Operations'!$C373)/2,"")</f>
        <v>355271.5</v>
      </c>
      <c r="D368" s="28">
        <f t="shared" si="77"/>
        <v>108.28675320000001</v>
      </c>
      <c r="E368" s="26">
        <f>IF(ISNUMBER($B368),'INPUT | Operations'!$B373-'INPUT | Operations'!$B372,"")</f>
        <v>1</v>
      </c>
      <c r="F368" s="32">
        <f>IF(ISNUMBER($B368),IF('INPUT | Operations'!$B373&lt;MainEngine_BurnTime,1,IF('INPUT | Operations'!$B372&lt;=MainEngine_BurnTime,(MainEngine_BurnTime-'INPUT | Operations'!$B372)/('INPUT | Operations'!$B373-'INPUT | Operations'!$B372),0))*'INPUT | Operations'!$D372*NumberOfMainEngines*NumberOfOps*$E368,"")</f>
        <v>1397.4</v>
      </c>
      <c r="G368" s="34">
        <f t="shared" si="85"/>
        <v>1271.7604166666667</v>
      </c>
      <c r="H368" s="27">
        <f t="shared" si="86"/>
        <v>0</v>
      </c>
      <c r="I368" s="27">
        <f t="shared" si="87"/>
        <v>0</v>
      </c>
      <c r="J368" s="27">
        <f t="shared" si="88"/>
        <v>0</v>
      </c>
      <c r="K368" s="27">
        <f t="shared" si="89"/>
        <v>0</v>
      </c>
      <c r="L368" s="27">
        <f t="shared" si="90"/>
        <v>1.9549952277797611E-11</v>
      </c>
      <c r="M368" s="32">
        <f t="shared" si="91"/>
        <v>0</v>
      </c>
      <c r="N368" s="27">
        <f t="shared" si="78"/>
        <v>1777.1580062500004</v>
      </c>
      <c r="O368" s="27">
        <f t="shared" si="79"/>
        <v>0</v>
      </c>
      <c r="P368" s="27">
        <f t="shared" si="80"/>
        <v>0</v>
      </c>
      <c r="Q368" s="27">
        <f t="shared" si="81"/>
        <v>0</v>
      </c>
      <c r="R368" s="27">
        <f t="shared" si="82"/>
        <v>0</v>
      </c>
      <c r="S368" s="27">
        <f t="shared" si="83"/>
        <v>2.7319103312994382E-11</v>
      </c>
      <c r="T368" s="32">
        <f t="shared" si="84"/>
        <v>0</v>
      </c>
      <c r="U368" s="10"/>
    </row>
    <row r="369" spans="1:21" x14ac:dyDescent="0.25">
      <c r="A369" s="10"/>
      <c r="B369" s="4">
        <f>IF(ISBLANK('INPUT | Operations'!$B374),"",COUNT('INPUT | Operations'!$B$12:$B373))</f>
        <v>362</v>
      </c>
      <c r="C369" s="27">
        <f>IF(ISNUMBER($B369),('INPUT | Operations'!$C373+'INPUT | Operations'!$C374)/2,"")</f>
        <v>355116.75</v>
      </c>
      <c r="D369" s="28">
        <f t="shared" si="77"/>
        <v>108.23958540000001</v>
      </c>
      <c r="E369" s="26">
        <f>IF(ISNUMBER($B369),'INPUT | Operations'!$B374-'INPUT | Operations'!$B373,"")</f>
        <v>1</v>
      </c>
      <c r="F369" s="32">
        <f>IF(ISNUMBER($B369),IF('INPUT | Operations'!$B374&lt;MainEngine_BurnTime,1,IF('INPUT | Operations'!$B373&lt;=MainEngine_BurnTime,(MainEngine_BurnTime-'INPUT | Operations'!$B373)/('INPUT | Operations'!$B374-'INPUT | Operations'!$B373),0))*'INPUT | Operations'!$D373*NumberOfMainEngines*NumberOfOps*$E369,"")</f>
        <v>1397.4</v>
      </c>
      <c r="G369" s="34">
        <f t="shared" si="85"/>
        <v>1271.7604166666667</v>
      </c>
      <c r="H369" s="27">
        <f t="shared" si="86"/>
        <v>0</v>
      </c>
      <c r="I369" s="27">
        <f t="shared" si="87"/>
        <v>0</v>
      </c>
      <c r="J369" s="27">
        <f t="shared" si="88"/>
        <v>0</v>
      </c>
      <c r="K369" s="27">
        <f t="shared" si="89"/>
        <v>0</v>
      </c>
      <c r="L369" s="27">
        <f t="shared" si="90"/>
        <v>1.9791181771000745E-11</v>
      </c>
      <c r="M369" s="32">
        <f t="shared" si="91"/>
        <v>0</v>
      </c>
      <c r="N369" s="27">
        <f t="shared" si="78"/>
        <v>1777.1580062500004</v>
      </c>
      <c r="O369" s="27">
        <f t="shared" si="79"/>
        <v>0</v>
      </c>
      <c r="P369" s="27">
        <f t="shared" si="80"/>
        <v>0</v>
      </c>
      <c r="Q369" s="27">
        <f t="shared" si="81"/>
        <v>0</v>
      </c>
      <c r="R369" s="27">
        <f t="shared" si="82"/>
        <v>0</v>
      </c>
      <c r="S369" s="27">
        <f t="shared" si="83"/>
        <v>2.7656197406796442E-11</v>
      </c>
      <c r="T369" s="32">
        <f t="shared" si="84"/>
        <v>0</v>
      </c>
      <c r="U369" s="10"/>
    </row>
    <row r="370" spans="1:21" x14ac:dyDescent="0.25">
      <c r="A370" s="10"/>
      <c r="B370" s="4">
        <f>IF(ISBLANK('INPUT | Operations'!$B375),"",COUNT('INPUT | Operations'!$B$12:$B374))</f>
        <v>363</v>
      </c>
      <c r="C370" s="27">
        <f>IF(ISNUMBER($B370),('INPUT | Operations'!$C374+'INPUT | Operations'!$C375)/2,"")</f>
        <v>354925.75</v>
      </c>
      <c r="D370" s="28">
        <f t="shared" si="77"/>
        <v>108.1813686</v>
      </c>
      <c r="E370" s="26">
        <f>IF(ISNUMBER($B370),'INPUT | Operations'!$B375-'INPUT | Operations'!$B374,"")</f>
        <v>1</v>
      </c>
      <c r="F370" s="32">
        <f>IF(ISNUMBER($B370),IF('INPUT | Operations'!$B375&lt;MainEngine_BurnTime,1,IF('INPUT | Operations'!$B374&lt;=MainEngine_BurnTime,(MainEngine_BurnTime-'INPUT | Operations'!$B374)/('INPUT | Operations'!$B375-'INPUT | Operations'!$B374),0))*'INPUT | Operations'!$D374*NumberOfMainEngines*NumberOfOps*$E370,"")</f>
        <v>1397.4</v>
      </c>
      <c r="G370" s="34">
        <f t="shared" si="85"/>
        <v>1271.7604166666667</v>
      </c>
      <c r="H370" s="27">
        <f t="shared" si="86"/>
        <v>0</v>
      </c>
      <c r="I370" s="27">
        <f t="shared" si="87"/>
        <v>0</v>
      </c>
      <c r="J370" s="27">
        <f t="shared" si="88"/>
        <v>0</v>
      </c>
      <c r="K370" s="27">
        <f t="shared" si="89"/>
        <v>0</v>
      </c>
      <c r="L370" s="27">
        <f t="shared" si="90"/>
        <v>2.0093027039019855E-11</v>
      </c>
      <c r="M370" s="32">
        <f t="shared" si="91"/>
        <v>0</v>
      </c>
      <c r="N370" s="27">
        <f t="shared" si="78"/>
        <v>1777.1580062500004</v>
      </c>
      <c r="O370" s="27">
        <f t="shared" si="79"/>
        <v>0</v>
      </c>
      <c r="P370" s="27">
        <f t="shared" si="80"/>
        <v>0</v>
      </c>
      <c r="Q370" s="27">
        <f t="shared" si="81"/>
        <v>0</v>
      </c>
      <c r="R370" s="27">
        <f t="shared" si="82"/>
        <v>0</v>
      </c>
      <c r="S370" s="27">
        <f t="shared" si="83"/>
        <v>2.8077995984326347E-11</v>
      </c>
      <c r="T370" s="32">
        <f t="shared" si="84"/>
        <v>0</v>
      </c>
      <c r="U370" s="10"/>
    </row>
    <row r="371" spans="1:21" x14ac:dyDescent="0.25">
      <c r="A371" s="10"/>
      <c r="B371" s="4">
        <f>IF(ISBLANK('INPUT | Operations'!$B376),"",COUNT('INPUT | Operations'!$B$12:$B375))</f>
        <v>364</v>
      </c>
      <c r="C371" s="27">
        <f>IF(ISNUMBER($B371),('INPUT | Operations'!$C375+'INPUT | Operations'!$C376)/2,"")</f>
        <v>354763</v>
      </c>
      <c r="D371" s="28">
        <f t="shared" si="77"/>
        <v>108.13176240000001</v>
      </c>
      <c r="E371" s="26">
        <f>IF(ISNUMBER($B371),'INPUT | Operations'!$B376-'INPUT | Operations'!$B375,"")</f>
        <v>1</v>
      </c>
      <c r="F371" s="32">
        <f>IF(ISNUMBER($B371),IF('INPUT | Operations'!$B376&lt;MainEngine_BurnTime,1,IF('INPUT | Operations'!$B375&lt;=MainEngine_BurnTime,(MainEngine_BurnTime-'INPUT | Operations'!$B375)/('INPUT | Operations'!$B376-'INPUT | Operations'!$B375),0))*'INPUT | Operations'!$D375*NumberOfMainEngines*NumberOfOps*$E371,"")</f>
        <v>1397.4</v>
      </c>
      <c r="G371" s="34">
        <f t="shared" si="85"/>
        <v>1271.7604166666667</v>
      </c>
      <c r="H371" s="27">
        <f t="shared" si="86"/>
        <v>0</v>
      </c>
      <c r="I371" s="27">
        <f t="shared" si="87"/>
        <v>0</v>
      </c>
      <c r="J371" s="27">
        <f t="shared" si="88"/>
        <v>0</v>
      </c>
      <c r="K371" s="27">
        <f t="shared" si="89"/>
        <v>0</v>
      </c>
      <c r="L371" s="27">
        <f t="shared" si="90"/>
        <v>2.0353857535225632E-11</v>
      </c>
      <c r="M371" s="32">
        <f t="shared" si="91"/>
        <v>0</v>
      </c>
      <c r="N371" s="27">
        <f t="shared" si="78"/>
        <v>1777.1580062500004</v>
      </c>
      <c r="O371" s="27">
        <f t="shared" si="79"/>
        <v>0</v>
      </c>
      <c r="P371" s="27">
        <f t="shared" si="80"/>
        <v>0</v>
      </c>
      <c r="Q371" s="27">
        <f t="shared" si="81"/>
        <v>0</v>
      </c>
      <c r="R371" s="27">
        <f t="shared" si="82"/>
        <v>0</v>
      </c>
      <c r="S371" s="27">
        <f t="shared" si="83"/>
        <v>2.8442480519724301E-11</v>
      </c>
      <c r="T371" s="32">
        <f t="shared" si="84"/>
        <v>0</v>
      </c>
      <c r="U371" s="10"/>
    </row>
    <row r="372" spans="1:21" x14ac:dyDescent="0.25">
      <c r="A372" s="10"/>
      <c r="B372" s="4">
        <f>IF(ISBLANK('INPUT | Operations'!$B377),"",COUNT('INPUT | Operations'!$B$12:$B376))</f>
        <v>365</v>
      </c>
      <c r="C372" s="27">
        <f>IF(ISNUMBER($B372),('INPUT | Operations'!$C376+'INPUT | Operations'!$C377)/2,"")</f>
        <v>354629.5</v>
      </c>
      <c r="D372" s="28">
        <f t="shared" si="77"/>
        <v>108.09107160000001</v>
      </c>
      <c r="E372" s="26">
        <f>IF(ISNUMBER($B372),'INPUT | Operations'!$B377-'INPUT | Operations'!$B376,"")</f>
        <v>1</v>
      </c>
      <c r="F372" s="32">
        <f>IF(ISNUMBER($B372),IF('INPUT | Operations'!$B377&lt;MainEngine_BurnTime,1,IF('INPUT | Operations'!$B376&lt;=MainEngine_BurnTime,(MainEngine_BurnTime-'INPUT | Operations'!$B376)/('INPUT | Operations'!$B377-'INPUT | Operations'!$B376),0))*'INPUT | Operations'!$D376*NumberOfMainEngines*NumberOfOps*$E372,"")</f>
        <v>1397.4</v>
      </c>
      <c r="G372" s="34">
        <f t="shared" si="85"/>
        <v>1271.7604166666667</v>
      </c>
      <c r="H372" s="27">
        <f t="shared" si="86"/>
        <v>0</v>
      </c>
      <c r="I372" s="27">
        <f t="shared" si="87"/>
        <v>0</v>
      </c>
      <c r="J372" s="27">
        <f t="shared" si="88"/>
        <v>0</v>
      </c>
      <c r="K372" s="27">
        <f t="shared" si="89"/>
        <v>0</v>
      </c>
      <c r="L372" s="27">
        <f t="shared" si="90"/>
        <v>2.0570336481261403E-11</v>
      </c>
      <c r="M372" s="32">
        <f t="shared" si="91"/>
        <v>0</v>
      </c>
      <c r="N372" s="27">
        <f t="shared" si="78"/>
        <v>1777.1580062500004</v>
      </c>
      <c r="O372" s="27">
        <f t="shared" si="79"/>
        <v>0</v>
      </c>
      <c r="P372" s="27">
        <f t="shared" si="80"/>
        <v>0</v>
      </c>
      <c r="Q372" s="27">
        <f t="shared" si="81"/>
        <v>0</v>
      </c>
      <c r="R372" s="27">
        <f t="shared" si="82"/>
        <v>0</v>
      </c>
      <c r="S372" s="27">
        <f t="shared" si="83"/>
        <v>2.8744988198914687E-11</v>
      </c>
      <c r="T372" s="32">
        <f t="shared" si="84"/>
        <v>0</v>
      </c>
      <c r="U372" s="10"/>
    </row>
    <row r="373" spans="1:21" x14ac:dyDescent="0.25">
      <c r="A373" s="10"/>
      <c r="B373" s="4">
        <f>IF(ISBLANK('INPUT | Operations'!$B378),"",COUNT('INPUT | Operations'!$B$12:$B377))</f>
        <v>366</v>
      </c>
      <c r="C373" s="27">
        <f>IF(ISNUMBER($B373),('INPUT | Operations'!$C377+'INPUT | Operations'!$C378)/2,"")</f>
        <v>354493.5</v>
      </c>
      <c r="D373" s="28">
        <f t="shared" ref="D373:D436" si="92">IF(ISNUMBER($B373),C373*0.3048/1000,"")</f>
        <v>108.0496188</v>
      </c>
      <c r="E373" s="26">
        <f>IF(ISNUMBER($B373),'INPUT | Operations'!$B378-'INPUT | Operations'!$B377,"")</f>
        <v>1</v>
      </c>
      <c r="F373" s="32">
        <f>IF(ISNUMBER($B373),IF('INPUT | Operations'!$B378&lt;MainEngine_BurnTime,1,IF('INPUT | Operations'!$B377&lt;=MainEngine_BurnTime,(MainEngine_BurnTime-'INPUT | Operations'!$B377)/('INPUT | Operations'!$B378-'INPUT | Operations'!$B377),0))*'INPUT | Operations'!$D377*NumberOfMainEngines*NumberOfOps*$E373,"")</f>
        <v>1397.4</v>
      </c>
      <c r="G373" s="34">
        <f t="shared" si="85"/>
        <v>1271.7604166666667</v>
      </c>
      <c r="H373" s="27">
        <f t="shared" si="86"/>
        <v>0</v>
      </c>
      <c r="I373" s="27">
        <f t="shared" si="87"/>
        <v>0</v>
      </c>
      <c r="J373" s="27">
        <f t="shared" si="88"/>
        <v>0</v>
      </c>
      <c r="K373" s="27">
        <f t="shared" si="89"/>
        <v>0</v>
      </c>
      <c r="L373" s="27">
        <f t="shared" si="90"/>
        <v>2.0793236995620296E-11</v>
      </c>
      <c r="M373" s="32">
        <f t="shared" si="91"/>
        <v>0</v>
      </c>
      <c r="N373" s="27">
        <f t="shared" ref="N373:N436" si="93">IFERROR($F373*G373/1000,"")</f>
        <v>1777.1580062500004</v>
      </c>
      <c r="O373" s="27">
        <f t="shared" ref="O373:O436" si="94">IFERROR($F373*H373/1000,"")</f>
        <v>0</v>
      </c>
      <c r="P373" s="27">
        <f t="shared" ref="P373:P436" si="95">IFERROR($F373*I373/1000,"")</f>
        <v>0</v>
      </c>
      <c r="Q373" s="27">
        <f t="shared" ref="Q373:Q436" si="96">IFERROR($F373*J373/1000,"")</f>
        <v>0</v>
      </c>
      <c r="R373" s="27">
        <f t="shared" ref="R373:R436" si="97">IFERROR($F373*K373/1000,"")</f>
        <v>0</v>
      </c>
      <c r="S373" s="27">
        <f t="shared" ref="S373:S436" si="98">IFERROR($F373*L373/1000,"")</f>
        <v>2.9056469377679806E-11</v>
      </c>
      <c r="T373" s="32">
        <f t="shared" ref="T373:T436" si="99">IFERROR($F373*M373/1000,"")</f>
        <v>0</v>
      </c>
      <c r="U373" s="10"/>
    </row>
    <row r="374" spans="1:21" x14ac:dyDescent="0.25">
      <c r="A374" s="10"/>
      <c r="B374" s="4">
        <f>IF(ISBLANK('INPUT | Operations'!$B379),"",COUNT('INPUT | Operations'!$B$12:$B378))</f>
        <v>367</v>
      </c>
      <c r="C374" s="27">
        <f>IF(ISNUMBER($B374),('INPUT | Operations'!$C378+'INPUT | Operations'!$C379)/2,"")</f>
        <v>354355</v>
      </c>
      <c r="D374" s="28">
        <f t="shared" si="92"/>
        <v>108.00740400000001</v>
      </c>
      <c r="E374" s="26">
        <f>IF(ISNUMBER($B374),'INPUT | Operations'!$B379-'INPUT | Operations'!$B378,"")</f>
        <v>1</v>
      </c>
      <c r="F374" s="32">
        <f>IF(ISNUMBER($B374),IF('INPUT | Operations'!$B379&lt;MainEngine_BurnTime,1,IF('INPUT | Operations'!$B378&lt;=MainEngine_BurnTime,(MainEngine_BurnTime-'INPUT | Operations'!$B378)/('INPUT | Operations'!$B379-'INPUT | Operations'!$B378),0))*'INPUT | Operations'!$D378*NumberOfMainEngines*NumberOfOps*$E374,"")</f>
        <v>1397.4</v>
      </c>
      <c r="G374" s="34">
        <f t="shared" si="85"/>
        <v>1271.7604166666667</v>
      </c>
      <c r="H374" s="27">
        <f t="shared" si="86"/>
        <v>0</v>
      </c>
      <c r="I374" s="27">
        <f t="shared" si="87"/>
        <v>0</v>
      </c>
      <c r="J374" s="27">
        <f t="shared" si="88"/>
        <v>0</v>
      </c>
      <c r="K374" s="27">
        <f t="shared" si="89"/>
        <v>0</v>
      </c>
      <c r="L374" s="27">
        <f t="shared" si="90"/>
        <v>2.1022717471952245E-11</v>
      </c>
      <c r="M374" s="32">
        <f t="shared" si="91"/>
        <v>0</v>
      </c>
      <c r="N374" s="27">
        <f t="shared" si="93"/>
        <v>1777.1580062500004</v>
      </c>
      <c r="O374" s="27">
        <f t="shared" si="94"/>
        <v>0</v>
      </c>
      <c r="P374" s="27">
        <f t="shared" si="95"/>
        <v>0</v>
      </c>
      <c r="Q374" s="27">
        <f t="shared" si="96"/>
        <v>0</v>
      </c>
      <c r="R374" s="27">
        <f t="shared" si="97"/>
        <v>0</v>
      </c>
      <c r="S374" s="27">
        <f t="shared" si="98"/>
        <v>2.9377145395306073E-11</v>
      </c>
      <c r="T374" s="32">
        <f t="shared" si="99"/>
        <v>0</v>
      </c>
      <c r="U374" s="10"/>
    </row>
    <row r="375" spans="1:21" x14ac:dyDescent="0.25">
      <c r="A375" s="10"/>
      <c r="B375" s="4">
        <f>IF(ISBLANK('INPUT | Operations'!$B380),"",COUNT('INPUT | Operations'!$B$12:$B379))</f>
        <v>368</v>
      </c>
      <c r="C375" s="27">
        <f>IF(ISNUMBER($B375),('INPUT | Operations'!$C379+'INPUT | Operations'!$C380)/2,"")</f>
        <v>354214</v>
      </c>
      <c r="D375" s="28">
        <f t="shared" si="92"/>
        <v>107.9644272</v>
      </c>
      <c r="E375" s="26">
        <f>IF(ISNUMBER($B375),'INPUT | Operations'!$B380-'INPUT | Operations'!$B379,"")</f>
        <v>1</v>
      </c>
      <c r="F375" s="32">
        <f>IF(ISNUMBER($B375),IF('INPUT | Operations'!$B380&lt;MainEngine_BurnTime,1,IF('INPUT | Operations'!$B379&lt;=MainEngine_BurnTime,(MainEngine_BurnTime-'INPUT | Operations'!$B379)/('INPUT | Operations'!$B380-'INPUT | Operations'!$B379),0))*'INPUT | Operations'!$D379*NumberOfMainEngines*NumberOfOps*$E375,"")</f>
        <v>1397.4</v>
      </c>
      <c r="G375" s="34">
        <f t="shared" si="85"/>
        <v>1271.7604166666667</v>
      </c>
      <c r="H375" s="27">
        <f t="shared" si="86"/>
        <v>0</v>
      </c>
      <c r="I375" s="27">
        <f t="shared" si="87"/>
        <v>0</v>
      </c>
      <c r="J375" s="27">
        <f t="shared" si="88"/>
        <v>0</v>
      </c>
      <c r="K375" s="27">
        <f t="shared" si="89"/>
        <v>0</v>
      </c>
      <c r="L375" s="27">
        <f t="shared" si="90"/>
        <v>2.1258941968878883E-11</v>
      </c>
      <c r="M375" s="32">
        <f t="shared" si="91"/>
        <v>0</v>
      </c>
      <c r="N375" s="27">
        <f t="shared" si="93"/>
        <v>1777.1580062500004</v>
      </c>
      <c r="O375" s="27">
        <f t="shared" si="94"/>
        <v>0</v>
      </c>
      <c r="P375" s="27">
        <f t="shared" si="95"/>
        <v>0</v>
      </c>
      <c r="Q375" s="27">
        <f t="shared" si="96"/>
        <v>0</v>
      </c>
      <c r="R375" s="27">
        <f t="shared" si="97"/>
        <v>0</v>
      </c>
      <c r="S375" s="27">
        <f t="shared" si="98"/>
        <v>2.9707245507311355E-11</v>
      </c>
      <c r="T375" s="32">
        <f t="shared" si="99"/>
        <v>0</v>
      </c>
      <c r="U375" s="10"/>
    </row>
    <row r="376" spans="1:21" x14ac:dyDescent="0.25">
      <c r="A376" s="10"/>
      <c r="B376" s="4">
        <f>IF(ISBLANK('INPUT | Operations'!$B381),"",COUNT('INPUT | Operations'!$B$12:$B380))</f>
        <v>369</v>
      </c>
      <c r="C376" s="27">
        <f>IF(ISNUMBER($B376),('INPUT | Operations'!$C380+'INPUT | Operations'!$C381)/2,"")</f>
        <v>354071.5</v>
      </c>
      <c r="D376" s="28">
        <f t="shared" si="92"/>
        <v>107.92099320000001</v>
      </c>
      <c r="E376" s="26">
        <f>IF(ISNUMBER($B376),'INPUT | Operations'!$B381-'INPUT | Operations'!$B380,"")</f>
        <v>1</v>
      </c>
      <c r="F376" s="32">
        <f>IF(ISNUMBER($B376),IF('INPUT | Operations'!$B381&lt;MainEngine_BurnTime,1,IF('INPUT | Operations'!$B380&lt;=MainEngine_BurnTime,(MainEngine_BurnTime-'INPUT | Operations'!$B380)/('INPUT | Operations'!$B381-'INPUT | Operations'!$B380),0))*'INPUT | Operations'!$D380*NumberOfMainEngines*NumberOfOps*$E376,"")</f>
        <v>1397.4</v>
      </c>
      <c r="G376" s="34">
        <f t="shared" si="85"/>
        <v>1271.7604166666667</v>
      </c>
      <c r="H376" s="27">
        <f t="shared" si="86"/>
        <v>0</v>
      </c>
      <c r="I376" s="27">
        <f t="shared" si="87"/>
        <v>0</v>
      </c>
      <c r="J376" s="27">
        <f t="shared" si="88"/>
        <v>0</v>
      </c>
      <c r="K376" s="27">
        <f t="shared" si="89"/>
        <v>0</v>
      </c>
      <c r="L376" s="27">
        <f t="shared" si="90"/>
        <v>2.1500376473916318E-11</v>
      </c>
      <c r="M376" s="32">
        <f t="shared" si="91"/>
        <v>0</v>
      </c>
      <c r="N376" s="27">
        <f t="shared" si="93"/>
        <v>1777.1580062500004</v>
      </c>
      <c r="O376" s="27">
        <f t="shared" si="94"/>
        <v>0</v>
      </c>
      <c r="P376" s="27">
        <f t="shared" si="95"/>
        <v>0</v>
      </c>
      <c r="Q376" s="27">
        <f t="shared" si="96"/>
        <v>0</v>
      </c>
      <c r="R376" s="27">
        <f t="shared" si="97"/>
        <v>0</v>
      </c>
      <c r="S376" s="27">
        <f t="shared" si="98"/>
        <v>3.0044626084650661E-11</v>
      </c>
      <c r="T376" s="32">
        <f t="shared" si="99"/>
        <v>0</v>
      </c>
      <c r="U376" s="10"/>
    </row>
    <row r="377" spans="1:21" x14ac:dyDescent="0.25">
      <c r="A377" s="10"/>
      <c r="B377" s="4">
        <f>IF(ISBLANK('INPUT | Operations'!$B382),"",COUNT('INPUT | Operations'!$B$12:$B381))</f>
        <v>370</v>
      </c>
      <c r="C377" s="27">
        <f>IF(ISNUMBER($B377),('INPUT | Operations'!$C381+'INPUT | Operations'!$C382)/2,"")</f>
        <v>353927</v>
      </c>
      <c r="D377" s="28">
        <f t="shared" si="92"/>
        <v>107.8769496</v>
      </c>
      <c r="E377" s="26">
        <f>IF(ISNUMBER($B377),'INPUT | Operations'!$B382-'INPUT | Operations'!$B381,"")</f>
        <v>1</v>
      </c>
      <c r="F377" s="32">
        <f>IF(ISNUMBER($B377),IF('INPUT | Operations'!$B382&lt;MainEngine_BurnTime,1,IF('INPUT | Operations'!$B381&lt;=MainEngine_BurnTime,(MainEngine_BurnTime-'INPUT | Operations'!$B381)/('INPUT | Operations'!$B382-'INPUT | Operations'!$B381),0))*'INPUT | Operations'!$D381*NumberOfMainEngines*NumberOfOps*$E377,"")</f>
        <v>1397.4</v>
      </c>
      <c r="G377" s="34">
        <f t="shared" si="85"/>
        <v>1271.7604166666667</v>
      </c>
      <c r="H377" s="27">
        <f t="shared" si="86"/>
        <v>0</v>
      </c>
      <c r="I377" s="27">
        <f t="shared" si="87"/>
        <v>0</v>
      </c>
      <c r="J377" s="27">
        <f t="shared" si="88"/>
        <v>0</v>
      </c>
      <c r="K377" s="27">
        <f t="shared" si="89"/>
        <v>0</v>
      </c>
      <c r="L377" s="27">
        <f t="shared" si="90"/>
        <v>2.1747999610957724E-11</v>
      </c>
      <c r="M377" s="32">
        <f t="shared" si="91"/>
        <v>0</v>
      </c>
      <c r="N377" s="27">
        <f t="shared" si="93"/>
        <v>1777.1580062500004</v>
      </c>
      <c r="O377" s="27">
        <f t="shared" si="94"/>
        <v>0</v>
      </c>
      <c r="P377" s="27">
        <f t="shared" si="95"/>
        <v>0</v>
      </c>
      <c r="Q377" s="27">
        <f t="shared" si="96"/>
        <v>0</v>
      </c>
      <c r="R377" s="27">
        <f t="shared" si="97"/>
        <v>0</v>
      </c>
      <c r="S377" s="27">
        <f t="shared" si="98"/>
        <v>3.0390654656352326E-11</v>
      </c>
      <c r="T377" s="32">
        <f t="shared" si="99"/>
        <v>0</v>
      </c>
      <c r="U377" s="10"/>
    </row>
    <row r="378" spans="1:21" x14ac:dyDescent="0.25">
      <c r="A378" s="10"/>
      <c r="B378" s="4">
        <f>IF(ISBLANK('INPUT | Operations'!$B383),"",COUNT('INPUT | Operations'!$B$12:$B382))</f>
        <v>371</v>
      </c>
      <c r="C378" s="27">
        <f>IF(ISNUMBER($B378),('INPUT | Operations'!$C382+'INPUT | Operations'!$C383)/2,"")</f>
        <v>353780</v>
      </c>
      <c r="D378" s="28">
        <f t="shared" si="92"/>
        <v>107.832144</v>
      </c>
      <c r="E378" s="26">
        <f>IF(ISNUMBER($B378),'INPUT | Operations'!$B383-'INPUT | Operations'!$B382,"")</f>
        <v>1</v>
      </c>
      <c r="F378" s="32">
        <f>IF(ISNUMBER($B378),IF('INPUT | Operations'!$B383&lt;MainEngine_BurnTime,1,IF('INPUT | Operations'!$B382&lt;=MainEngine_BurnTime,(MainEngine_BurnTime-'INPUT | Operations'!$B382)/('INPUT | Operations'!$B383-'INPUT | Operations'!$B382),0))*'INPUT | Operations'!$D382*NumberOfMainEngines*NumberOfOps*$E378,"")</f>
        <v>1397.4</v>
      </c>
      <c r="G378" s="34">
        <f t="shared" si="85"/>
        <v>1271.7604166666667</v>
      </c>
      <c r="H378" s="27">
        <f t="shared" si="86"/>
        <v>0</v>
      </c>
      <c r="I378" s="27">
        <f t="shared" si="87"/>
        <v>0</v>
      </c>
      <c r="J378" s="27">
        <f t="shared" si="88"/>
        <v>0</v>
      </c>
      <c r="K378" s="27">
        <f t="shared" si="89"/>
        <v>0</v>
      </c>
      <c r="L378" s="27">
        <f t="shared" si="90"/>
        <v>2.2002833431254123E-11</v>
      </c>
      <c r="M378" s="32">
        <f t="shared" si="91"/>
        <v>0</v>
      </c>
      <c r="N378" s="27">
        <f t="shared" si="93"/>
        <v>1777.1580062500004</v>
      </c>
      <c r="O378" s="27">
        <f t="shared" si="94"/>
        <v>0</v>
      </c>
      <c r="P378" s="27">
        <f t="shared" si="95"/>
        <v>0</v>
      </c>
      <c r="Q378" s="27">
        <f t="shared" si="96"/>
        <v>0</v>
      </c>
      <c r="R378" s="27">
        <f t="shared" si="97"/>
        <v>0</v>
      </c>
      <c r="S378" s="27">
        <f t="shared" si="98"/>
        <v>3.0746759436834515E-11</v>
      </c>
      <c r="T378" s="32">
        <f t="shared" si="99"/>
        <v>0</v>
      </c>
      <c r="U378" s="10"/>
    </row>
    <row r="379" spans="1:21" x14ac:dyDescent="0.25">
      <c r="A379" s="10"/>
      <c r="B379" s="4">
        <f>IF(ISBLANK('INPUT | Operations'!$B384),"",COUNT('INPUT | Operations'!$B$12:$B383))</f>
        <v>372</v>
      </c>
      <c r="C379" s="27">
        <f>IF(ISNUMBER($B379),('INPUT | Operations'!$C383+'INPUT | Operations'!$C384)/2,"")</f>
        <v>353631.5</v>
      </c>
      <c r="D379" s="28">
        <f t="shared" si="92"/>
        <v>107.78688120000001</v>
      </c>
      <c r="E379" s="26">
        <f>IF(ISNUMBER($B379),'INPUT | Operations'!$B384-'INPUT | Operations'!$B383,"")</f>
        <v>1</v>
      </c>
      <c r="F379" s="32">
        <f>IF(ISNUMBER($B379),IF('INPUT | Operations'!$B384&lt;MainEngine_BurnTime,1,IF('INPUT | Operations'!$B383&lt;=MainEngine_BurnTime,(MainEngine_BurnTime-'INPUT | Operations'!$B383)/('INPUT | Operations'!$B384-'INPUT | Operations'!$B383),0))*'INPUT | Operations'!$D383*NumberOfMainEngines*NumberOfOps*$E379,"")</f>
        <v>1397.4</v>
      </c>
      <c r="G379" s="34">
        <f t="shared" si="85"/>
        <v>1271.7604166666667</v>
      </c>
      <c r="H379" s="27">
        <f t="shared" si="86"/>
        <v>0</v>
      </c>
      <c r="I379" s="27">
        <f t="shared" si="87"/>
        <v>0</v>
      </c>
      <c r="J379" s="27">
        <f t="shared" si="88"/>
        <v>0</v>
      </c>
      <c r="K379" s="27">
        <f t="shared" si="89"/>
        <v>0</v>
      </c>
      <c r="L379" s="27">
        <f t="shared" si="90"/>
        <v>2.2263299611657567E-11</v>
      </c>
      <c r="M379" s="32">
        <f t="shared" si="91"/>
        <v>0</v>
      </c>
      <c r="N379" s="27">
        <f t="shared" si="93"/>
        <v>1777.1580062500004</v>
      </c>
      <c r="O379" s="27">
        <f t="shared" si="94"/>
        <v>0</v>
      </c>
      <c r="P379" s="27">
        <f t="shared" si="95"/>
        <v>0</v>
      </c>
      <c r="Q379" s="27">
        <f t="shared" si="96"/>
        <v>0</v>
      </c>
      <c r="R379" s="27">
        <f t="shared" si="97"/>
        <v>0</v>
      </c>
      <c r="S379" s="27">
        <f t="shared" si="98"/>
        <v>3.1110734877330286E-11</v>
      </c>
      <c r="T379" s="32">
        <f t="shared" si="99"/>
        <v>0</v>
      </c>
      <c r="U379" s="10"/>
    </row>
    <row r="380" spans="1:21" x14ac:dyDescent="0.25">
      <c r="A380" s="10"/>
      <c r="B380" s="4">
        <f>IF(ISBLANK('INPUT | Operations'!$B385),"",COUNT('INPUT | Operations'!$B$12:$B384))</f>
        <v>373</v>
      </c>
      <c r="C380" s="27">
        <f>IF(ISNUMBER($B380),('INPUT | Operations'!$C384+'INPUT | Operations'!$C385)/2,"")</f>
        <v>353481.5</v>
      </c>
      <c r="D380" s="28">
        <f t="shared" si="92"/>
        <v>107.74116120000001</v>
      </c>
      <c r="E380" s="26">
        <f>IF(ISNUMBER($B380),'INPUT | Operations'!$B385-'INPUT | Operations'!$B384,"")</f>
        <v>1</v>
      </c>
      <c r="F380" s="32">
        <f>IF(ISNUMBER($B380),IF('INPUT | Operations'!$B385&lt;MainEngine_BurnTime,1,IF('INPUT | Operations'!$B384&lt;=MainEngine_BurnTime,(MainEngine_BurnTime-'INPUT | Operations'!$B384)/('INPUT | Operations'!$B385-'INPUT | Operations'!$B384),0))*'INPUT | Operations'!$D384*NumberOfMainEngines*NumberOfOps*$E380,"")</f>
        <v>1397.4</v>
      </c>
      <c r="G380" s="34">
        <f t="shared" si="85"/>
        <v>1271.7604166666667</v>
      </c>
      <c r="H380" s="27">
        <f t="shared" si="86"/>
        <v>0</v>
      </c>
      <c r="I380" s="27">
        <f t="shared" si="87"/>
        <v>0</v>
      </c>
      <c r="J380" s="27">
        <f t="shared" si="88"/>
        <v>0</v>
      </c>
      <c r="K380" s="27">
        <f t="shared" si="89"/>
        <v>0</v>
      </c>
      <c r="L380" s="27">
        <f t="shared" si="90"/>
        <v>2.2529527121685774E-11</v>
      </c>
      <c r="M380" s="32">
        <f t="shared" si="91"/>
        <v>0</v>
      </c>
      <c r="N380" s="27">
        <f t="shared" si="93"/>
        <v>1777.1580062500004</v>
      </c>
      <c r="O380" s="27">
        <f t="shared" si="94"/>
        <v>0</v>
      </c>
      <c r="P380" s="27">
        <f t="shared" si="95"/>
        <v>0</v>
      </c>
      <c r="Q380" s="27">
        <f t="shared" si="96"/>
        <v>0</v>
      </c>
      <c r="R380" s="27">
        <f t="shared" si="97"/>
        <v>0</v>
      </c>
      <c r="S380" s="27">
        <f t="shared" si="98"/>
        <v>3.1482761199843703E-11</v>
      </c>
      <c r="T380" s="32">
        <f t="shared" si="99"/>
        <v>0</v>
      </c>
      <c r="U380" s="10"/>
    </row>
    <row r="381" spans="1:21" x14ac:dyDescent="0.25">
      <c r="A381" s="10"/>
      <c r="B381" s="4">
        <f>IF(ISBLANK('INPUT | Operations'!$B386),"",COUNT('INPUT | Operations'!$B$12:$B385))</f>
        <v>374</v>
      </c>
      <c r="C381" s="27">
        <f>IF(ISNUMBER($B381),('INPUT | Operations'!$C385+'INPUT | Operations'!$C386)/2,"")</f>
        <v>353329.5</v>
      </c>
      <c r="D381" s="28">
        <f t="shared" si="92"/>
        <v>107.6948316</v>
      </c>
      <c r="E381" s="26">
        <f>IF(ISNUMBER($B381),'INPUT | Operations'!$B386-'INPUT | Operations'!$B385,"")</f>
        <v>1</v>
      </c>
      <c r="F381" s="32">
        <f>IF(ISNUMBER($B381),IF('INPUT | Operations'!$B386&lt;MainEngine_BurnTime,1,IF('INPUT | Operations'!$B385&lt;=MainEngine_BurnTime,(MainEngine_BurnTime-'INPUT | Operations'!$B385)/('INPUT | Operations'!$B386-'INPUT | Operations'!$B385),0))*'INPUT | Operations'!$D385*NumberOfMainEngines*NumberOfOps*$E381,"")</f>
        <v>1397.4</v>
      </c>
      <c r="G381" s="34">
        <f t="shared" si="85"/>
        <v>1271.7604166666667</v>
      </c>
      <c r="H381" s="27">
        <f t="shared" si="86"/>
        <v>0</v>
      </c>
      <c r="I381" s="27">
        <f t="shared" si="87"/>
        <v>0</v>
      </c>
      <c r="J381" s="27">
        <f t="shared" si="88"/>
        <v>0</v>
      </c>
      <c r="K381" s="27">
        <f t="shared" si="89"/>
        <v>0</v>
      </c>
      <c r="L381" s="27">
        <f t="shared" si="90"/>
        <v>2.2802552042726235E-11</v>
      </c>
      <c r="M381" s="32">
        <f t="shared" si="91"/>
        <v>0</v>
      </c>
      <c r="N381" s="27">
        <f t="shared" si="93"/>
        <v>1777.1580062500004</v>
      </c>
      <c r="O381" s="27">
        <f t="shared" si="94"/>
        <v>0</v>
      </c>
      <c r="P381" s="27">
        <f t="shared" si="95"/>
        <v>0</v>
      </c>
      <c r="Q381" s="27">
        <f t="shared" si="96"/>
        <v>0</v>
      </c>
      <c r="R381" s="27">
        <f t="shared" si="97"/>
        <v>0</v>
      </c>
      <c r="S381" s="27">
        <f t="shared" si="98"/>
        <v>3.1864286224505645E-11</v>
      </c>
      <c r="T381" s="32">
        <f t="shared" si="99"/>
        <v>0</v>
      </c>
      <c r="U381" s="10"/>
    </row>
    <row r="382" spans="1:21" x14ac:dyDescent="0.25">
      <c r="A382" s="10"/>
      <c r="B382" s="4">
        <f>IF(ISBLANK('INPUT | Operations'!$B387),"",COUNT('INPUT | Operations'!$B$12:$B386))</f>
        <v>375</v>
      </c>
      <c r="C382" s="27">
        <f>IF(ISNUMBER($B382),('INPUT | Operations'!$C386+'INPUT | Operations'!$C387)/2,"")</f>
        <v>353175.5</v>
      </c>
      <c r="D382" s="28">
        <f t="shared" si="92"/>
        <v>107.64789240000002</v>
      </c>
      <c r="E382" s="26">
        <f>IF(ISNUMBER($B382),'INPUT | Operations'!$B387-'INPUT | Operations'!$B386,"")</f>
        <v>1</v>
      </c>
      <c r="F382" s="32">
        <f>IF(ISNUMBER($B382),IF('INPUT | Operations'!$B387&lt;MainEngine_BurnTime,1,IF('INPUT | Operations'!$B386&lt;=MainEngine_BurnTime,(MainEngine_BurnTime-'INPUT | Operations'!$B386)/('INPUT | Operations'!$B387-'INPUT | Operations'!$B386),0))*'INPUT | Operations'!$D386*NumberOfMainEngines*NumberOfOps*$E382,"")</f>
        <v>1397.4</v>
      </c>
      <c r="G382" s="34">
        <f t="shared" si="85"/>
        <v>1271.7604166666667</v>
      </c>
      <c r="H382" s="27">
        <f t="shared" si="86"/>
        <v>0</v>
      </c>
      <c r="I382" s="27">
        <f t="shared" si="87"/>
        <v>0</v>
      </c>
      <c r="J382" s="27">
        <f t="shared" si="88"/>
        <v>0</v>
      </c>
      <c r="K382" s="27">
        <f t="shared" si="89"/>
        <v>0</v>
      </c>
      <c r="L382" s="27">
        <f t="shared" si="90"/>
        <v>2.3082543827485565E-11</v>
      </c>
      <c r="M382" s="32">
        <f t="shared" si="91"/>
        <v>0</v>
      </c>
      <c r="N382" s="27">
        <f t="shared" si="93"/>
        <v>1777.1580062500004</v>
      </c>
      <c r="O382" s="27">
        <f t="shared" si="94"/>
        <v>0</v>
      </c>
      <c r="P382" s="27">
        <f t="shared" si="95"/>
        <v>0</v>
      </c>
      <c r="Q382" s="27">
        <f t="shared" si="96"/>
        <v>0</v>
      </c>
      <c r="R382" s="27">
        <f t="shared" si="97"/>
        <v>0</v>
      </c>
      <c r="S382" s="27">
        <f t="shared" si="98"/>
        <v>3.2255546744528333E-11</v>
      </c>
      <c r="T382" s="32">
        <f t="shared" si="99"/>
        <v>0</v>
      </c>
      <c r="U382" s="10"/>
    </row>
    <row r="383" spans="1:21" x14ac:dyDescent="0.25">
      <c r="A383" s="10"/>
      <c r="B383" s="4">
        <f>IF(ISBLANK('INPUT | Operations'!$B388),"",COUNT('INPUT | Operations'!$B$12:$B387))</f>
        <v>376</v>
      </c>
      <c r="C383" s="27">
        <f>IF(ISNUMBER($B383),('INPUT | Operations'!$C387+'INPUT | Operations'!$C388)/2,"")</f>
        <v>353019.5</v>
      </c>
      <c r="D383" s="28">
        <f t="shared" si="92"/>
        <v>107.6003436</v>
      </c>
      <c r="E383" s="26">
        <f>IF(ISNUMBER($B383),'INPUT | Operations'!$B388-'INPUT | Operations'!$B387,"")</f>
        <v>1</v>
      </c>
      <c r="F383" s="32">
        <f>IF(ISNUMBER($B383),IF('INPUT | Operations'!$B388&lt;MainEngine_BurnTime,1,IF('INPUT | Operations'!$B387&lt;=MainEngine_BurnTime,(MainEngine_BurnTime-'INPUT | Operations'!$B387)/('INPUT | Operations'!$B388-'INPUT | Operations'!$B387),0))*'INPUT | Operations'!$D387*NumberOfMainEngines*NumberOfOps*$E383,"")</f>
        <v>1397.4</v>
      </c>
      <c r="G383" s="34">
        <f t="shared" si="85"/>
        <v>1271.7604166666667</v>
      </c>
      <c r="H383" s="27">
        <f t="shared" si="86"/>
        <v>0</v>
      </c>
      <c r="I383" s="27">
        <f t="shared" si="87"/>
        <v>0</v>
      </c>
      <c r="J383" s="27">
        <f t="shared" si="88"/>
        <v>0</v>
      </c>
      <c r="K383" s="27">
        <f t="shared" si="89"/>
        <v>0</v>
      </c>
      <c r="L383" s="27">
        <f t="shared" si="90"/>
        <v>2.3369677328997964E-11</v>
      </c>
      <c r="M383" s="32">
        <f t="shared" si="91"/>
        <v>0</v>
      </c>
      <c r="N383" s="27">
        <f t="shared" si="93"/>
        <v>1777.1580062500004</v>
      </c>
      <c r="O383" s="27">
        <f t="shared" si="94"/>
        <v>0</v>
      </c>
      <c r="P383" s="27">
        <f t="shared" si="95"/>
        <v>0</v>
      </c>
      <c r="Q383" s="27">
        <f t="shared" si="96"/>
        <v>0</v>
      </c>
      <c r="R383" s="27">
        <f t="shared" si="97"/>
        <v>0</v>
      </c>
      <c r="S383" s="27">
        <f t="shared" si="98"/>
        <v>3.2656787099541758E-11</v>
      </c>
      <c r="T383" s="32">
        <f t="shared" si="99"/>
        <v>0</v>
      </c>
      <c r="U383" s="10"/>
    </row>
    <row r="384" spans="1:21" x14ac:dyDescent="0.25">
      <c r="A384" s="10"/>
      <c r="B384" s="4">
        <f>IF(ISBLANK('INPUT | Operations'!$B389),"",COUNT('INPUT | Operations'!$B$12:$B388))</f>
        <v>377</v>
      </c>
      <c r="C384" s="27">
        <f>IF(ISNUMBER($B384),('INPUT | Operations'!$C388+'INPUT | Operations'!$C389)/2,"")</f>
        <v>352862</v>
      </c>
      <c r="D384" s="28">
        <f t="shared" si="92"/>
        <v>107.5523376</v>
      </c>
      <c r="E384" s="26">
        <f>IF(ISNUMBER($B384),'INPUT | Operations'!$B389-'INPUT | Operations'!$B388,"")</f>
        <v>1</v>
      </c>
      <c r="F384" s="32">
        <f>IF(ISNUMBER($B384),IF('INPUT | Operations'!$B389&lt;MainEngine_BurnTime,1,IF('INPUT | Operations'!$B388&lt;=MainEngine_BurnTime,(MainEngine_BurnTime-'INPUT | Operations'!$B388)/('INPUT | Operations'!$B389-'INPUT | Operations'!$B388),0))*'INPUT | Operations'!$D388*NumberOfMainEngines*NumberOfOps*$E384,"")</f>
        <v>1397.4</v>
      </c>
      <c r="G384" s="34">
        <f t="shared" si="85"/>
        <v>1271.7604166666667</v>
      </c>
      <c r="H384" s="27">
        <f t="shared" si="86"/>
        <v>0</v>
      </c>
      <c r="I384" s="27">
        <f t="shared" si="87"/>
        <v>0</v>
      </c>
      <c r="J384" s="27">
        <f t="shared" si="88"/>
        <v>0</v>
      </c>
      <c r="K384" s="27">
        <f t="shared" si="89"/>
        <v>0</v>
      </c>
      <c r="L384" s="27">
        <f t="shared" si="90"/>
        <v>2.3663195329456013E-11</v>
      </c>
      <c r="M384" s="32">
        <f t="shared" si="91"/>
        <v>0</v>
      </c>
      <c r="N384" s="27">
        <f t="shared" si="93"/>
        <v>1777.1580062500004</v>
      </c>
      <c r="O384" s="27">
        <f t="shared" si="94"/>
        <v>0</v>
      </c>
      <c r="P384" s="27">
        <f t="shared" si="95"/>
        <v>0</v>
      </c>
      <c r="Q384" s="27">
        <f t="shared" si="96"/>
        <v>0</v>
      </c>
      <c r="R384" s="27">
        <f t="shared" si="97"/>
        <v>0</v>
      </c>
      <c r="S384" s="27">
        <f t="shared" si="98"/>
        <v>3.3066949153381831E-11</v>
      </c>
      <c r="T384" s="32">
        <f t="shared" si="99"/>
        <v>0</v>
      </c>
      <c r="U384" s="10"/>
    </row>
    <row r="385" spans="1:21" x14ac:dyDescent="0.25">
      <c r="A385" s="10"/>
      <c r="B385" s="4">
        <f>IF(ISBLANK('INPUT | Operations'!$B390),"",COUNT('INPUT | Operations'!$B$12:$B389))</f>
        <v>378</v>
      </c>
      <c r="C385" s="27">
        <f>IF(ISNUMBER($B385),('INPUT | Operations'!$C389+'INPUT | Operations'!$C390)/2,"")</f>
        <v>352703</v>
      </c>
      <c r="D385" s="28">
        <f t="shared" si="92"/>
        <v>107.5038744</v>
      </c>
      <c r="E385" s="26">
        <f>IF(ISNUMBER($B385),'INPUT | Operations'!$B390-'INPUT | Operations'!$B389,"")</f>
        <v>1</v>
      </c>
      <c r="F385" s="32">
        <f>IF(ISNUMBER($B385),IF('INPUT | Operations'!$B390&lt;MainEngine_BurnTime,1,IF('INPUT | Operations'!$B389&lt;=MainEngine_BurnTime,(MainEngine_BurnTime-'INPUT | Operations'!$B389)/('INPUT | Operations'!$B390-'INPUT | Operations'!$B389),0))*'INPUT | Operations'!$D389*NumberOfMainEngines*NumberOfOps*$E385,"")</f>
        <v>1397.4</v>
      </c>
      <c r="G385" s="34">
        <f t="shared" si="85"/>
        <v>1271.7604166666667</v>
      </c>
      <c r="H385" s="27">
        <f t="shared" si="86"/>
        <v>0</v>
      </c>
      <c r="I385" s="27">
        <f t="shared" si="87"/>
        <v>0</v>
      </c>
      <c r="J385" s="27">
        <f t="shared" si="88"/>
        <v>0</v>
      </c>
      <c r="K385" s="27">
        <f t="shared" si="89"/>
        <v>0</v>
      </c>
      <c r="L385" s="27">
        <f t="shared" si="90"/>
        <v>2.396324824130185E-11</v>
      </c>
      <c r="M385" s="32">
        <f t="shared" si="91"/>
        <v>0</v>
      </c>
      <c r="N385" s="27">
        <f t="shared" si="93"/>
        <v>1777.1580062500004</v>
      </c>
      <c r="O385" s="27">
        <f t="shared" si="94"/>
        <v>0</v>
      </c>
      <c r="P385" s="27">
        <f t="shared" si="95"/>
        <v>0</v>
      </c>
      <c r="Q385" s="27">
        <f t="shared" si="96"/>
        <v>0</v>
      </c>
      <c r="R385" s="27">
        <f t="shared" si="97"/>
        <v>0</v>
      </c>
      <c r="S385" s="27">
        <f t="shared" si="98"/>
        <v>3.348624309239521E-11</v>
      </c>
      <c r="T385" s="32">
        <f t="shared" si="99"/>
        <v>0</v>
      </c>
      <c r="U385" s="10"/>
    </row>
    <row r="386" spans="1:21" x14ac:dyDescent="0.25">
      <c r="A386" s="10"/>
      <c r="B386" s="4">
        <f>IF(ISBLANK('INPUT | Operations'!$B391),"",COUNT('INPUT | Operations'!$B$12:$B390))</f>
        <v>379</v>
      </c>
      <c r="C386" s="27">
        <f>IF(ISNUMBER($B386),('INPUT | Operations'!$C390+'INPUT | Operations'!$C391)/2,"")</f>
        <v>352542</v>
      </c>
      <c r="D386" s="28">
        <f t="shared" si="92"/>
        <v>107.45480160000001</v>
      </c>
      <c r="E386" s="26">
        <f>IF(ISNUMBER($B386),'INPUT | Operations'!$B391-'INPUT | Operations'!$B390,"")</f>
        <v>1</v>
      </c>
      <c r="F386" s="32">
        <f>IF(ISNUMBER($B386),IF('INPUT | Operations'!$B391&lt;MainEngine_BurnTime,1,IF('INPUT | Operations'!$B390&lt;=MainEngine_BurnTime,(MainEngine_BurnTime-'INPUT | Operations'!$B390)/('INPUT | Operations'!$B391-'INPUT | Operations'!$B390),0))*'INPUT | Operations'!$D390*NumberOfMainEngines*NumberOfOps*$E386,"")</f>
        <v>1397.4</v>
      </c>
      <c r="G386" s="34">
        <f t="shared" si="85"/>
        <v>1271.7604166666667</v>
      </c>
      <c r="H386" s="27">
        <f t="shared" si="86"/>
        <v>0</v>
      </c>
      <c r="I386" s="27">
        <f t="shared" si="87"/>
        <v>0</v>
      </c>
      <c r="J386" s="27">
        <f t="shared" si="88"/>
        <v>0</v>
      </c>
      <c r="K386" s="27">
        <f t="shared" si="89"/>
        <v>0</v>
      </c>
      <c r="L386" s="27">
        <f t="shared" si="90"/>
        <v>2.4270952413690629E-11</v>
      </c>
      <c r="M386" s="32">
        <f t="shared" si="91"/>
        <v>0</v>
      </c>
      <c r="N386" s="27">
        <f t="shared" si="93"/>
        <v>1777.1580062500004</v>
      </c>
      <c r="O386" s="27">
        <f t="shared" si="94"/>
        <v>0</v>
      </c>
      <c r="P386" s="27">
        <f t="shared" si="95"/>
        <v>0</v>
      </c>
      <c r="Q386" s="27">
        <f t="shared" si="96"/>
        <v>0</v>
      </c>
      <c r="R386" s="27">
        <f t="shared" si="97"/>
        <v>0</v>
      </c>
      <c r="S386" s="27">
        <f t="shared" si="98"/>
        <v>3.3916228902891289E-11</v>
      </c>
      <c r="T386" s="32">
        <f t="shared" si="99"/>
        <v>0</v>
      </c>
      <c r="U386" s="10"/>
    </row>
    <row r="387" spans="1:21" x14ac:dyDescent="0.25">
      <c r="A387" s="10"/>
      <c r="B387" s="4">
        <f>IF(ISBLANK('INPUT | Operations'!$B392),"",COUNT('INPUT | Operations'!$B$12:$B391))</f>
        <v>380</v>
      </c>
      <c r="C387" s="27">
        <f>IF(ISNUMBER($B387),('INPUT | Operations'!$C391+'INPUT | Operations'!$C392)/2,"")</f>
        <v>352379</v>
      </c>
      <c r="D387" s="28">
        <f t="shared" si="92"/>
        <v>107.4051192</v>
      </c>
      <c r="E387" s="26">
        <f>IF(ISNUMBER($B387),'INPUT | Operations'!$B392-'INPUT | Operations'!$B391,"")</f>
        <v>1</v>
      </c>
      <c r="F387" s="32">
        <f>IF(ISNUMBER($B387),IF('INPUT | Operations'!$B392&lt;MainEngine_BurnTime,1,IF('INPUT | Operations'!$B391&lt;=MainEngine_BurnTime,(MainEngine_BurnTime-'INPUT | Operations'!$B391)/('INPUT | Operations'!$B392-'INPUT | Operations'!$B391),0))*'INPUT | Operations'!$D391*NumberOfMainEngines*NumberOfOps*$E387,"")</f>
        <v>1397.4</v>
      </c>
      <c r="G387" s="34">
        <f t="shared" si="85"/>
        <v>1271.7604166666667</v>
      </c>
      <c r="H387" s="27">
        <f t="shared" si="86"/>
        <v>0</v>
      </c>
      <c r="I387" s="27">
        <f t="shared" si="87"/>
        <v>0</v>
      </c>
      <c r="J387" s="27">
        <f t="shared" si="88"/>
        <v>0</v>
      </c>
      <c r="K387" s="27">
        <f t="shared" si="89"/>
        <v>0</v>
      </c>
      <c r="L387" s="27">
        <f t="shared" si="90"/>
        <v>2.4586504267716146E-11</v>
      </c>
      <c r="M387" s="32">
        <f t="shared" si="91"/>
        <v>0</v>
      </c>
      <c r="N387" s="27">
        <f t="shared" si="93"/>
        <v>1777.1580062500004</v>
      </c>
      <c r="O387" s="27">
        <f t="shared" si="94"/>
        <v>0</v>
      </c>
      <c r="P387" s="27">
        <f t="shared" si="95"/>
        <v>0</v>
      </c>
      <c r="Q387" s="27">
        <f t="shared" si="96"/>
        <v>0</v>
      </c>
      <c r="R387" s="27">
        <f t="shared" si="97"/>
        <v>0</v>
      </c>
      <c r="S387" s="27">
        <f t="shared" si="98"/>
        <v>3.4357181063706549E-11</v>
      </c>
      <c r="T387" s="32">
        <f t="shared" si="99"/>
        <v>0</v>
      </c>
      <c r="U387" s="10"/>
    </row>
    <row r="388" spans="1:21" x14ac:dyDescent="0.25">
      <c r="A388" s="10"/>
      <c r="B388" s="4">
        <f>IF(ISBLANK('INPUT | Operations'!$B393),"",COUNT('INPUT | Operations'!$B$12:$B392))</f>
        <v>381</v>
      </c>
      <c r="C388" s="27">
        <f>IF(ISNUMBER($B388),('INPUT | Operations'!$C392+'INPUT | Operations'!$C393)/2,"")</f>
        <v>352214</v>
      </c>
      <c r="D388" s="28">
        <f t="shared" si="92"/>
        <v>107.3548272</v>
      </c>
      <c r="E388" s="26">
        <f>IF(ISNUMBER($B388),'INPUT | Operations'!$B393-'INPUT | Operations'!$B392,"")</f>
        <v>1</v>
      </c>
      <c r="F388" s="32">
        <f>IF(ISNUMBER($B388),IF('INPUT | Operations'!$B393&lt;MainEngine_BurnTime,1,IF('INPUT | Operations'!$B392&lt;=MainEngine_BurnTime,(MainEngine_BurnTime-'INPUT | Operations'!$B392)/('INPUT | Operations'!$B393-'INPUT | Operations'!$B392),0))*'INPUT | Operations'!$D392*NumberOfMainEngines*NumberOfOps*$E388,"")</f>
        <v>1397.4</v>
      </c>
      <c r="G388" s="34">
        <f t="shared" si="85"/>
        <v>1271.7604166666667</v>
      </c>
      <c r="H388" s="27">
        <f t="shared" si="86"/>
        <v>0</v>
      </c>
      <c r="I388" s="27">
        <f t="shared" si="87"/>
        <v>0</v>
      </c>
      <c r="J388" s="27">
        <f t="shared" si="88"/>
        <v>0</v>
      </c>
      <c r="K388" s="27">
        <f t="shared" si="89"/>
        <v>0</v>
      </c>
      <c r="L388" s="27">
        <f t="shared" si="90"/>
        <v>2.4910106518400327E-11</v>
      </c>
      <c r="M388" s="32">
        <f t="shared" si="91"/>
        <v>0</v>
      </c>
      <c r="N388" s="27">
        <f t="shared" si="93"/>
        <v>1777.1580062500004</v>
      </c>
      <c r="O388" s="27">
        <f t="shared" si="94"/>
        <v>0</v>
      </c>
      <c r="P388" s="27">
        <f t="shared" si="95"/>
        <v>0</v>
      </c>
      <c r="Q388" s="27">
        <f t="shared" si="96"/>
        <v>0</v>
      </c>
      <c r="R388" s="27">
        <f t="shared" si="97"/>
        <v>0</v>
      </c>
      <c r="S388" s="27">
        <f t="shared" si="98"/>
        <v>3.4809382848812619E-11</v>
      </c>
      <c r="T388" s="32">
        <f t="shared" si="99"/>
        <v>0</v>
      </c>
      <c r="U388" s="10"/>
    </row>
    <row r="389" spans="1:21" x14ac:dyDescent="0.25">
      <c r="A389" s="10"/>
      <c r="B389" s="4">
        <f>IF(ISBLANK('INPUT | Operations'!$B394),"",COUNT('INPUT | Operations'!$B$12:$B393))</f>
        <v>382</v>
      </c>
      <c r="C389" s="27">
        <f>IF(ISNUMBER($B389),('INPUT | Operations'!$C393+'INPUT | Operations'!$C394)/2,"")</f>
        <v>352047</v>
      </c>
      <c r="D389" s="28">
        <f t="shared" si="92"/>
        <v>107.3039256</v>
      </c>
      <c r="E389" s="26">
        <f>IF(ISNUMBER($B389),'INPUT | Operations'!$B394-'INPUT | Operations'!$B393,"")</f>
        <v>1</v>
      </c>
      <c r="F389" s="32">
        <f>IF(ISNUMBER($B389),IF('INPUT | Operations'!$B394&lt;MainEngine_BurnTime,1,IF('INPUT | Operations'!$B393&lt;=MainEngine_BurnTime,(MainEngine_BurnTime-'INPUT | Operations'!$B393)/('INPUT | Operations'!$B394-'INPUT | Operations'!$B393),0))*'INPUT | Operations'!$D393*NumberOfMainEngines*NumberOfOps*$E389,"")</f>
        <v>1397.4</v>
      </c>
      <c r="G389" s="34">
        <f t="shared" si="85"/>
        <v>1271.7604166666667</v>
      </c>
      <c r="H389" s="27">
        <f t="shared" si="86"/>
        <v>0</v>
      </c>
      <c r="I389" s="27">
        <f t="shared" si="87"/>
        <v>0</v>
      </c>
      <c r="J389" s="27">
        <f t="shared" si="88"/>
        <v>0</v>
      </c>
      <c r="K389" s="27">
        <f t="shared" si="89"/>
        <v>0</v>
      </c>
      <c r="L389" s="27">
        <f t="shared" si="90"/>
        <v>2.5241968385893689E-11</v>
      </c>
      <c r="M389" s="32">
        <f t="shared" si="91"/>
        <v>0</v>
      </c>
      <c r="N389" s="27">
        <f t="shared" si="93"/>
        <v>1777.1580062500004</v>
      </c>
      <c r="O389" s="27">
        <f t="shared" si="94"/>
        <v>0</v>
      </c>
      <c r="P389" s="27">
        <f t="shared" si="95"/>
        <v>0</v>
      </c>
      <c r="Q389" s="27">
        <f t="shared" si="96"/>
        <v>0</v>
      </c>
      <c r="R389" s="27">
        <f t="shared" si="97"/>
        <v>0</v>
      </c>
      <c r="S389" s="27">
        <f t="shared" si="98"/>
        <v>3.527312662244784E-11</v>
      </c>
      <c r="T389" s="32">
        <f t="shared" si="99"/>
        <v>0</v>
      </c>
      <c r="U389" s="10"/>
    </row>
    <row r="390" spans="1:21" x14ac:dyDescent="0.25">
      <c r="A390" s="10"/>
      <c r="B390" s="4">
        <f>IF(ISBLANK('INPUT | Operations'!$B395),"",COUNT('INPUT | Operations'!$B$12:$B394))</f>
        <v>383</v>
      </c>
      <c r="C390" s="27">
        <f>IF(ISNUMBER($B390),('INPUT | Operations'!$C394+'INPUT | Operations'!$C395)/2,"")</f>
        <v>351878</v>
      </c>
      <c r="D390" s="28">
        <f t="shared" si="92"/>
        <v>107.25241440000001</v>
      </c>
      <c r="E390" s="26">
        <f>IF(ISNUMBER($B390),'INPUT | Operations'!$B395-'INPUT | Operations'!$B394,"")</f>
        <v>1</v>
      </c>
      <c r="F390" s="32">
        <f>IF(ISNUMBER($B390),IF('INPUT | Operations'!$B395&lt;MainEngine_BurnTime,1,IF('INPUT | Operations'!$B394&lt;=MainEngine_BurnTime,(MainEngine_BurnTime-'INPUT | Operations'!$B394)/('INPUT | Operations'!$B395-'INPUT | Operations'!$B394),0))*'INPUT | Operations'!$D394*NumberOfMainEngines*NumberOfOps*$E390,"")</f>
        <v>1397.4</v>
      </c>
      <c r="G390" s="34">
        <f t="shared" si="85"/>
        <v>1271.7604166666667</v>
      </c>
      <c r="H390" s="27">
        <f t="shared" si="86"/>
        <v>0</v>
      </c>
      <c r="I390" s="27">
        <f t="shared" si="87"/>
        <v>0</v>
      </c>
      <c r="J390" s="27">
        <f t="shared" si="88"/>
        <v>0</v>
      </c>
      <c r="K390" s="27">
        <f t="shared" si="89"/>
        <v>0</v>
      </c>
      <c r="L390" s="27">
        <f t="shared" si="90"/>
        <v>2.5582305814628227E-11</v>
      </c>
      <c r="M390" s="32">
        <f t="shared" si="91"/>
        <v>0</v>
      </c>
      <c r="N390" s="27">
        <f t="shared" si="93"/>
        <v>1777.1580062500004</v>
      </c>
      <c r="O390" s="27">
        <f t="shared" si="94"/>
        <v>0</v>
      </c>
      <c r="P390" s="27">
        <f t="shared" si="95"/>
        <v>0</v>
      </c>
      <c r="Q390" s="27">
        <f t="shared" si="96"/>
        <v>0</v>
      </c>
      <c r="R390" s="27">
        <f t="shared" si="97"/>
        <v>0</v>
      </c>
      <c r="S390" s="27">
        <f t="shared" si="98"/>
        <v>3.574871414536149E-11</v>
      </c>
      <c r="T390" s="32">
        <f t="shared" si="99"/>
        <v>0</v>
      </c>
      <c r="U390" s="10"/>
    </row>
    <row r="391" spans="1:21" x14ac:dyDescent="0.25">
      <c r="A391" s="10"/>
      <c r="B391" s="4">
        <f>IF(ISBLANK('INPUT | Operations'!$B396),"",COUNT('INPUT | Operations'!$B$12:$B395))</f>
        <v>384</v>
      </c>
      <c r="C391" s="27">
        <f>IF(ISNUMBER($B391),('INPUT | Operations'!$C395+'INPUT | Operations'!$C396)/2,"")</f>
        <v>351706.5</v>
      </c>
      <c r="D391" s="28">
        <f t="shared" si="92"/>
        <v>107.2001412</v>
      </c>
      <c r="E391" s="26">
        <f>IF(ISNUMBER($B391),'INPUT | Operations'!$B396-'INPUT | Operations'!$B395,"")</f>
        <v>1</v>
      </c>
      <c r="F391" s="32">
        <f>IF(ISNUMBER($B391),IF('INPUT | Operations'!$B396&lt;MainEngine_BurnTime,1,IF('INPUT | Operations'!$B395&lt;=MainEngine_BurnTime,(MainEngine_BurnTime-'INPUT | Operations'!$B395)/('INPUT | Operations'!$B396-'INPUT | Operations'!$B395),0))*'INPUT | Operations'!$D395*NumberOfMainEngines*NumberOfOps*$E391,"")</f>
        <v>1397.4</v>
      </c>
      <c r="G391" s="34">
        <f t="shared" si="85"/>
        <v>1271.7604166666667</v>
      </c>
      <c r="H391" s="27">
        <f t="shared" si="86"/>
        <v>0</v>
      </c>
      <c r="I391" s="27">
        <f t="shared" si="87"/>
        <v>0</v>
      </c>
      <c r="J391" s="27">
        <f t="shared" si="88"/>
        <v>0</v>
      </c>
      <c r="K391" s="27">
        <f t="shared" si="89"/>
        <v>0</v>
      </c>
      <c r="L391" s="27">
        <f t="shared" si="90"/>
        <v>2.5932369224578094E-11</v>
      </c>
      <c r="M391" s="32">
        <f t="shared" si="91"/>
        <v>0</v>
      </c>
      <c r="N391" s="27">
        <f t="shared" si="93"/>
        <v>1777.1580062500004</v>
      </c>
      <c r="O391" s="27">
        <f t="shared" si="94"/>
        <v>0</v>
      </c>
      <c r="P391" s="27">
        <f t="shared" si="95"/>
        <v>0</v>
      </c>
      <c r="Q391" s="27">
        <f t="shared" si="96"/>
        <v>0</v>
      </c>
      <c r="R391" s="27">
        <f t="shared" si="97"/>
        <v>0</v>
      </c>
      <c r="S391" s="27">
        <f t="shared" si="98"/>
        <v>3.6237892754425425E-11</v>
      </c>
      <c r="T391" s="32">
        <f t="shared" si="99"/>
        <v>0</v>
      </c>
      <c r="U391" s="10"/>
    </row>
    <row r="392" spans="1:21" x14ac:dyDescent="0.25">
      <c r="A392" s="10"/>
      <c r="B392" s="4">
        <f>IF(ISBLANK('INPUT | Operations'!$B397),"",COUNT('INPUT | Operations'!$B$12:$B396))</f>
        <v>385</v>
      </c>
      <c r="C392" s="27">
        <f>IF(ISNUMBER($B392),('INPUT | Operations'!$C396+'INPUT | Operations'!$C397)/2,"")</f>
        <v>351532</v>
      </c>
      <c r="D392" s="28">
        <f t="shared" si="92"/>
        <v>107.1469536</v>
      </c>
      <c r="E392" s="26">
        <f>IF(ISNUMBER($B392),'INPUT | Operations'!$B397-'INPUT | Operations'!$B396,"")</f>
        <v>1</v>
      </c>
      <c r="F392" s="32">
        <f>IF(ISNUMBER($B392),IF('INPUT | Operations'!$B397&lt;MainEngine_BurnTime,1,IF('INPUT | Operations'!$B396&lt;=MainEngine_BurnTime,(MainEngine_BurnTime-'INPUT | Operations'!$B396)/('INPUT | Operations'!$B397-'INPUT | Operations'!$B396),0))*'INPUT | Operations'!$D396*NumberOfMainEngines*NumberOfOps*$E392,"")</f>
        <v>1397.4</v>
      </c>
      <c r="G392" s="34">
        <f t="shared" ref="G392:G455" si="100">IF(ISNUMBER($B392),MainEngine_H2O+MW_H2O/MW_H*MainEngine_H+MW_H2O/MW_H2*MainEngine_H2+MainEngine_OH,"")</f>
        <v>1271.7604166666667</v>
      </c>
      <c r="H392" s="27">
        <f t="shared" ref="H392:H455" si="101">IF(ISNUMBER($B392),MainEngine_CO2+MW_CO2/MW_CO*(MainEngine_CO-$I392),"")</f>
        <v>0</v>
      </c>
      <c r="I392" s="27">
        <f t="shared" ref="I392:I455" si="102">IF(ISNUMBER($B392),MIN(0.0025*EXP(0.067*$D392)*(MainEngine_CO+MainEngine_CO2),MainEngine_CO),"")</f>
        <v>0</v>
      </c>
      <c r="J392" s="27">
        <f t="shared" ref="J392:J455" si="103">IF(ISNUMBER($B392),MainEngine_Al2O3,"")</f>
        <v>0</v>
      </c>
      <c r="K392" s="27">
        <f t="shared" ref="K392:K455" si="104">IF(ISNUMBER($B392),MainEngine_HCl+MainEngine_Cl+MainEngine_Cl2,"")</f>
        <v>0</v>
      </c>
      <c r="L392" s="27">
        <f t="shared" ref="L392:L455" si="105">IF(ISNUMBER($B392),MainEngine_NOx+33*EXP(-0.26*$D392),"")</f>
        <v>2.629347320815852E-11</v>
      </c>
      <c r="M392" s="32">
        <f t="shared" ref="M392:M455" si="106">IF(ISNUMBER($B392),MainEngine_BC*MAX(0.04,MIN(1,0.04*EXP(0.12*($D392-15)))),"")</f>
        <v>0</v>
      </c>
      <c r="N392" s="27">
        <f t="shared" si="93"/>
        <v>1777.1580062500004</v>
      </c>
      <c r="O392" s="27">
        <f t="shared" si="94"/>
        <v>0</v>
      </c>
      <c r="P392" s="27">
        <f t="shared" si="95"/>
        <v>0</v>
      </c>
      <c r="Q392" s="27">
        <f t="shared" si="96"/>
        <v>0</v>
      </c>
      <c r="R392" s="27">
        <f t="shared" si="97"/>
        <v>0</v>
      </c>
      <c r="S392" s="27">
        <f t="shared" si="98"/>
        <v>3.6742499461080718E-11</v>
      </c>
      <c r="T392" s="32">
        <f t="shared" si="99"/>
        <v>0</v>
      </c>
      <c r="U392" s="10"/>
    </row>
    <row r="393" spans="1:21" x14ac:dyDescent="0.25">
      <c r="A393" s="10"/>
      <c r="B393" s="4">
        <f>IF(ISBLANK('INPUT | Operations'!$B398),"",COUNT('INPUT | Operations'!$B$12:$B397))</f>
        <v>386</v>
      </c>
      <c r="C393" s="27">
        <f>IF(ISNUMBER($B393),('INPUT | Operations'!$C397+'INPUT | Operations'!$C398)/2,"")</f>
        <v>351309</v>
      </c>
      <c r="D393" s="28">
        <f t="shared" si="92"/>
        <v>107.0789832</v>
      </c>
      <c r="E393" s="26">
        <f>IF(ISNUMBER($B393),'INPUT | Operations'!$B398-'INPUT | Operations'!$B397,"")</f>
        <v>1</v>
      </c>
      <c r="F393" s="32">
        <f>IF(ISNUMBER($B393),IF('INPUT | Operations'!$B398&lt;MainEngine_BurnTime,1,IF('INPUT | Operations'!$B397&lt;=MainEngine_BurnTime,(MainEngine_BurnTime-'INPUT | Operations'!$B397)/('INPUT | Operations'!$B398-'INPUT | Operations'!$B397),0))*'INPUT | Operations'!$D397*NumberOfMainEngines*NumberOfOps*$E393,"")</f>
        <v>1397.4</v>
      </c>
      <c r="G393" s="34">
        <f t="shared" si="100"/>
        <v>1271.7604166666667</v>
      </c>
      <c r="H393" s="27">
        <f t="shared" si="101"/>
        <v>0</v>
      </c>
      <c r="I393" s="27">
        <f t="shared" si="102"/>
        <v>0</v>
      </c>
      <c r="J393" s="27">
        <f t="shared" si="103"/>
        <v>0</v>
      </c>
      <c r="K393" s="27">
        <f t="shared" si="104"/>
        <v>0</v>
      </c>
      <c r="L393" s="27">
        <f t="shared" si="105"/>
        <v>2.6762269615454411E-11</v>
      </c>
      <c r="M393" s="32">
        <f t="shared" si="106"/>
        <v>0</v>
      </c>
      <c r="N393" s="27">
        <f t="shared" si="93"/>
        <v>1777.1580062500004</v>
      </c>
      <c r="O393" s="27">
        <f t="shared" si="94"/>
        <v>0</v>
      </c>
      <c r="P393" s="27">
        <f t="shared" si="95"/>
        <v>0</v>
      </c>
      <c r="Q393" s="27">
        <f t="shared" si="96"/>
        <v>0</v>
      </c>
      <c r="R393" s="27">
        <f t="shared" si="97"/>
        <v>0</v>
      </c>
      <c r="S393" s="27">
        <f t="shared" si="98"/>
        <v>3.7397595560635996E-11</v>
      </c>
      <c r="T393" s="32">
        <f t="shared" si="99"/>
        <v>0</v>
      </c>
      <c r="U393" s="10"/>
    </row>
    <row r="394" spans="1:21" x14ac:dyDescent="0.25">
      <c r="A394" s="10"/>
      <c r="B394" s="4">
        <f>IF(ISBLANK('INPUT | Operations'!$B399),"",COUNT('INPUT | Operations'!$B$12:$B398))</f>
        <v>387</v>
      </c>
      <c r="C394" s="27">
        <f>IF(ISNUMBER($B394),('INPUT | Operations'!$C398+'INPUT | Operations'!$C399)/2,"")</f>
        <v>351036</v>
      </c>
      <c r="D394" s="28">
        <f t="shared" si="92"/>
        <v>106.99577280000001</v>
      </c>
      <c r="E394" s="26">
        <f>IF(ISNUMBER($B394),'INPUT | Operations'!$B399-'INPUT | Operations'!$B398,"")</f>
        <v>1</v>
      </c>
      <c r="F394" s="32">
        <f>IF(ISNUMBER($B394),IF('INPUT | Operations'!$B399&lt;MainEngine_BurnTime,1,IF('INPUT | Operations'!$B398&lt;=MainEngine_BurnTime,(MainEngine_BurnTime-'INPUT | Operations'!$B398)/('INPUT | Operations'!$B399-'INPUT | Operations'!$B398),0))*'INPUT | Operations'!$D398*NumberOfMainEngines*NumberOfOps*$E394,"")</f>
        <v>1397.4</v>
      </c>
      <c r="G394" s="34">
        <f t="shared" si="100"/>
        <v>1271.7604166666667</v>
      </c>
      <c r="H394" s="27">
        <f t="shared" si="101"/>
        <v>0</v>
      </c>
      <c r="I394" s="27">
        <f t="shared" si="102"/>
        <v>0</v>
      </c>
      <c r="J394" s="27">
        <f t="shared" si="103"/>
        <v>0</v>
      </c>
      <c r="K394" s="27">
        <f t="shared" si="104"/>
        <v>0</v>
      </c>
      <c r="L394" s="27">
        <f t="shared" si="105"/>
        <v>2.7347571989194713E-11</v>
      </c>
      <c r="M394" s="32">
        <f t="shared" si="106"/>
        <v>0</v>
      </c>
      <c r="N394" s="27">
        <f t="shared" si="93"/>
        <v>1777.1580062500004</v>
      </c>
      <c r="O394" s="27">
        <f t="shared" si="94"/>
        <v>0</v>
      </c>
      <c r="P394" s="27">
        <f t="shared" si="95"/>
        <v>0</v>
      </c>
      <c r="Q394" s="27">
        <f t="shared" si="96"/>
        <v>0</v>
      </c>
      <c r="R394" s="27">
        <f t="shared" si="97"/>
        <v>0</v>
      </c>
      <c r="S394" s="27">
        <f t="shared" si="98"/>
        <v>3.8215497097700696E-11</v>
      </c>
      <c r="T394" s="32">
        <f t="shared" si="99"/>
        <v>0</v>
      </c>
      <c r="U394" s="10"/>
    </row>
    <row r="395" spans="1:21" x14ac:dyDescent="0.25">
      <c r="A395" s="10"/>
      <c r="B395" s="4">
        <f>IF(ISBLANK('INPUT | Operations'!$B400),"",COUNT('INPUT | Operations'!$B$12:$B399))</f>
        <v>388</v>
      </c>
      <c r="C395" s="27">
        <f>IF(ISNUMBER($B395),('INPUT | Operations'!$C399+'INPUT | Operations'!$C400)/2,"")</f>
        <v>350804</v>
      </c>
      <c r="D395" s="28">
        <f t="shared" si="92"/>
        <v>106.92505920000001</v>
      </c>
      <c r="E395" s="26">
        <f>IF(ISNUMBER($B395),'INPUT | Operations'!$B400-'INPUT | Operations'!$B399,"")</f>
        <v>1</v>
      </c>
      <c r="F395" s="32">
        <f>IF(ISNUMBER($B395),IF('INPUT | Operations'!$B400&lt;MainEngine_BurnTime,1,IF('INPUT | Operations'!$B399&lt;=MainEngine_BurnTime,(MainEngine_BurnTime-'INPUT | Operations'!$B399)/('INPUT | Operations'!$B400-'INPUT | Operations'!$B399),0))*'INPUT | Operations'!$D399*NumberOfMainEngines*NumberOfOps*$E395,"")</f>
        <v>1397.4</v>
      </c>
      <c r="G395" s="34">
        <f t="shared" si="100"/>
        <v>1271.7604166666667</v>
      </c>
      <c r="H395" s="27">
        <f t="shared" si="101"/>
        <v>0</v>
      </c>
      <c r="I395" s="27">
        <f t="shared" si="102"/>
        <v>0</v>
      </c>
      <c r="J395" s="27">
        <f t="shared" si="103"/>
        <v>0</v>
      </c>
      <c r="K395" s="27">
        <f t="shared" si="104"/>
        <v>0</v>
      </c>
      <c r="L395" s="27">
        <f t="shared" si="105"/>
        <v>2.7855022337553186E-11</v>
      </c>
      <c r="M395" s="32">
        <f t="shared" si="106"/>
        <v>0</v>
      </c>
      <c r="N395" s="27">
        <f t="shared" si="93"/>
        <v>1777.1580062500004</v>
      </c>
      <c r="O395" s="27">
        <f t="shared" si="94"/>
        <v>0</v>
      </c>
      <c r="P395" s="27">
        <f t="shared" si="95"/>
        <v>0</v>
      </c>
      <c r="Q395" s="27">
        <f t="shared" si="96"/>
        <v>0</v>
      </c>
      <c r="R395" s="27">
        <f t="shared" si="97"/>
        <v>0</v>
      </c>
      <c r="S395" s="27">
        <f t="shared" si="98"/>
        <v>3.8924608214496829E-11</v>
      </c>
      <c r="T395" s="32">
        <f t="shared" si="99"/>
        <v>0</v>
      </c>
      <c r="U395" s="10"/>
    </row>
    <row r="396" spans="1:21" x14ac:dyDescent="0.25">
      <c r="A396" s="10"/>
      <c r="B396" s="4">
        <f>IF(ISBLANK('INPUT | Operations'!$B401),"",COUNT('INPUT | Operations'!$B$12:$B400))</f>
        <v>389</v>
      </c>
      <c r="C396" s="27">
        <f>IF(ISNUMBER($B396),('INPUT | Operations'!$C400+'INPUT | Operations'!$C401)/2,"")</f>
        <v>350614.5</v>
      </c>
      <c r="D396" s="28">
        <f t="shared" si="92"/>
        <v>106.8672996</v>
      </c>
      <c r="E396" s="26">
        <f>IF(ISNUMBER($B396),'INPUT | Operations'!$B401-'INPUT | Operations'!$B400,"")</f>
        <v>1</v>
      </c>
      <c r="F396" s="32">
        <f>IF(ISNUMBER($B396),IF('INPUT | Operations'!$B401&lt;MainEngine_BurnTime,1,IF('INPUT | Operations'!$B400&lt;=MainEngine_BurnTime,(MainEngine_BurnTime-'INPUT | Operations'!$B400)/('INPUT | Operations'!$B401-'INPUT | Operations'!$B400),0))*'INPUT | Operations'!$D400*NumberOfMainEngines*NumberOfOps*$E396,"")</f>
        <v>1397.4</v>
      </c>
      <c r="G396" s="34">
        <f t="shared" si="100"/>
        <v>1271.7604166666667</v>
      </c>
      <c r="H396" s="27">
        <f t="shared" si="101"/>
        <v>0</v>
      </c>
      <c r="I396" s="27">
        <f t="shared" si="102"/>
        <v>0</v>
      </c>
      <c r="J396" s="27">
        <f t="shared" si="103"/>
        <v>0</v>
      </c>
      <c r="K396" s="27">
        <f t="shared" si="104"/>
        <v>0</v>
      </c>
      <c r="L396" s="27">
        <f t="shared" si="105"/>
        <v>2.8276491811185882E-11</v>
      </c>
      <c r="M396" s="32">
        <f t="shared" si="106"/>
        <v>0</v>
      </c>
      <c r="N396" s="27">
        <f t="shared" si="93"/>
        <v>1777.1580062500004</v>
      </c>
      <c r="O396" s="27">
        <f t="shared" si="94"/>
        <v>0</v>
      </c>
      <c r="P396" s="27">
        <f t="shared" si="95"/>
        <v>0</v>
      </c>
      <c r="Q396" s="27">
        <f t="shared" si="96"/>
        <v>0</v>
      </c>
      <c r="R396" s="27">
        <f t="shared" si="97"/>
        <v>0</v>
      </c>
      <c r="S396" s="27">
        <f t="shared" si="98"/>
        <v>3.9513569656951153E-11</v>
      </c>
      <c r="T396" s="32">
        <f t="shared" si="99"/>
        <v>0</v>
      </c>
      <c r="U396" s="10"/>
    </row>
    <row r="397" spans="1:21" x14ac:dyDescent="0.25">
      <c r="A397" s="10"/>
      <c r="B397" s="4">
        <f>IF(ISBLANK('INPUT | Operations'!$B402),"",COUNT('INPUT | Operations'!$B$12:$B401))</f>
        <v>390</v>
      </c>
      <c r="C397" s="27">
        <f>IF(ISNUMBER($B397),('INPUT | Operations'!$C401+'INPUT | Operations'!$C402)/2,"")</f>
        <v>350422</v>
      </c>
      <c r="D397" s="28">
        <f t="shared" si="92"/>
        <v>106.8086256</v>
      </c>
      <c r="E397" s="26">
        <f>IF(ISNUMBER($B397),'INPUT | Operations'!$B402-'INPUT | Operations'!$B401,"")</f>
        <v>1</v>
      </c>
      <c r="F397" s="32">
        <f>IF(ISNUMBER($B397),IF('INPUT | Operations'!$B402&lt;MainEngine_BurnTime,1,IF('INPUT | Operations'!$B401&lt;=MainEngine_BurnTime,(MainEngine_BurnTime-'INPUT | Operations'!$B401)/('INPUT | Operations'!$B402-'INPUT | Operations'!$B401),0))*'INPUT | Operations'!$D401*NumberOfMainEngines*NumberOfOps*$E397,"")</f>
        <v>1397.4</v>
      </c>
      <c r="G397" s="34">
        <f t="shared" si="100"/>
        <v>1271.7604166666667</v>
      </c>
      <c r="H397" s="27">
        <f t="shared" si="101"/>
        <v>0</v>
      </c>
      <c r="I397" s="27">
        <f t="shared" si="102"/>
        <v>0</v>
      </c>
      <c r="J397" s="27">
        <f t="shared" si="103"/>
        <v>0</v>
      </c>
      <c r="K397" s="27">
        <f t="shared" si="104"/>
        <v>0</v>
      </c>
      <c r="L397" s="27">
        <f t="shared" si="105"/>
        <v>2.8711163561271423E-11</v>
      </c>
      <c r="M397" s="32">
        <f t="shared" si="106"/>
        <v>0</v>
      </c>
      <c r="N397" s="27">
        <f t="shared" si="93"/>
        <v>1777.1580062500004</v>
      </c>
      <c r="O397" s="27">
        <f t="shared" si="94"/>
        <v>0</v>
      </c>
      <c r="P397" s="27">
        <f t="shared" si="95"/>
        <v>0</v>
      </c>
      <c r="Q397" s="27">
        <f t="shared" si="96"/>
        <v>0</v>
      </c>
      <c r="R397" s="27">
        <f t="shared" si="97"/>
        <v>0</v>
      </c>
      <c r="S397" s="27">
        <f t="shared" si="98"/>
        <v>4.0120979960520689E-11</v>
      </c>
      <c r="T397" s="32">
        <f t="shared" si="99"/>
        <v>0</v>
      </c>
      <c r="U397" s="10"/>
    </row>
    <row r="398" spans="1:21" x14ac:dyDescent="0.25">
      <c r="A398" s="10"/>
      <c r="B398" s="4">
        <f>IF(ISBLANK('INPUT | Operations'!$B403),"",COUNT('INPUT | Operations'!$B$12:$B402))</f>
        <v>391</v>
      </c>
      <c r="C398" s="27">
        <f>IF(ISNUMBER($B398),('INPUT | Operations'!$C402+'INPUT | Operations'!$C403)/2,"")</f>
        <v>350227</v>
      </c>
      <c r="D398" s="28">
        <f t="shared" si="92"/>
        <v>106.74918960000001</v>
      </c>
      <c r="E398" s="26">
        <f>IF(ISNUMBER($B398),'INPUT | Operations'!$B403-'INPUT | Operations'!$B402,"")</f>
        <v>1</v>
      </c>
      <c r="F398" s="32">
        <f>IF(ISNUMBER($B398),IF('INPUT | Operations'!$B403&lt;MainEngine_BurnTime,1,IF('INPUT | Operations'!$B402&lt;=MainEngine_BurnTime,(MainEngine_BurnTime-'INPUT | Operations'!$B402)/('INPUT | Operations'!$B403-'INPUT | Operations'!$B402),0))*'INPUT | Operations'!$D402*NumberOfMainEngines*NumberOfOps*$E398,"")</f>
        <v>1397.4</v>
      </c>
      <c r="G398" s="34">
        <f t="shared" si="100"/>
        <v>1271.7604166666667</v>
      </c>
      <c r="H398" s="27">
        <f t="shared" si="101"/>
        <v>0</v>
      </c>
      <c r="I398" s="27">
        <f t="shared" si="102"/>
        <v>0</v>
      </c>
      <c r="J398" s="27">
        <f t="shared" si="103"/>
        <v>0</v>
      </c>
      <c r="K398" s="27">
        <f t="shared" si="104"/>
        <v>0</v>
      </c>
      <c r="L398" s="27">
        <f t="shared" si="105"/>
        <v>2.9158293439202593E-11</v>
      </c>
      <c r="M398" s="32">
        <f t="shared" si="106"/>
        <v>0</v>
      </c>
      <c r="N398" s="27">
        <f t="shared" si="93"/>
        <v>1777.1580062500004</v>
      </c>
      <c r="O398" s="27">
        <f t="shared" si="94"/>
        <v>0</v>
      </c>
      <c r="P398" s="27">
        <f t="shared" si="95"/>
        <v>0</v>
      </c>
      <c r="Q398" s="27">
        <f t="shared" si="96"/>
        <v>0</v>
      </c>
      <c r="R398" s="27">
        <f t="shared" si="97"/>
        <v>0</v>
      </c>
      <c r="S398" s="27">
        <f t="shared" si="98"/>
        <v>4.0745799251941701E-11</v>
      </c>
      <c r="T398" s="32">
        <f t="shared" si="99"/>
        <v>0</v>
      </c>
      <c r="U398" s="10"/>
    </row>
    <row r="399" spans="1:21" x14ac:dyDescent="0.25">
      <c r="A399" s="10"/>
      <c r="B399" s="4">
        <f>IF(ISBLANK('INPUT | Operations'!$B404),"",COUNT('INPUT | Operations'!$B$12:$B403))</f>
        <v>392</v>
      </c>
      <c r="C399" s="27">
        <f>IF(ISNUMBER($B399),('INPUT | Operations'!$C403+'INPUT | Operations'!$C404)/2,"")</f>
        <v>350030</v>
      </c>
      <c r="D399" s="28">
        <f t="shared" si="92"/>
        <v>106.689144</v>
      </c>
      <c r="E399" s="26">
        <f>IF(ISNUMBER($B399),'INPUT | Operations'!$B404-'INPUT | Operations'!$B403,"")</f>
        <v>1</v>
      </c>
      <c r="F399" s="32">
        <f>IF(ISNUMBER($B399),IF('INPUT | Operations'!$B404&lt;MainEngine_BurnTime,1,IF('INPUT | Operations'!$B403&lt;=MainEngine_BurnTime,(MainEngine_BurnTime-'INPUT | Operations'!$B403)/('INPUT | Operations'!$B404-'INPUT | Operations'!$B403),0))*'INPUT | Operations'!$D403*NumberOfMainEngines*NumberOfOps*$E399,"")</f>
        <v>1397.4</v>
      </c>
      <c r="G399" s="34">
        <f t="shared" si="100"/>
        <v>1271.7604166666667</v>
      </c>
      <c r="H399" s="27">
        <f t="shared" si="101"/>
        <v>0</v>
      </c>
      <c r="I399" s="27">
        <f t="shared" si="102"/>
        <v>0</v>
      </c>
      <c r="J399" s="27">
        <f t="shared" si="103"/>
        <v>0</v>
      </c>
      <c r="K399" s="27">
        <f t="shared" si="104"/>
        <v>0</v>
      </c>
      <c r="L399" s="27">
        <f t="shared" si="105"/>
        <v>2.9617080457704273E-11</v>
      </c>
      <c r="M399" s="32">
        <f t="shared" si="106"/>
        <v>0</v>
      </c>
      <c r="N399" s="27">
        <f t="shared" si="93"/>
        <v>1777.1580062500004</v>
      </c>
      <c r="O399" s="27">
        <f t="shared" si="94"/>
        <v>0</v>
      </c>
      <c r="P399" s="27">
        <f t="shared" si="95"/>
        <v>0</v>
      </c>
      <c r="Q399" s="27">
        <f t="shared" si="96"/>
        <v>0</v>
      </c>
      <c r="R399" s="27">
        <f t="shared" si="97"/>
        <v>0</v>
      </c>
      <c r="S399" s="27">
        <f t="shared" si="98"/>
        <v>4.1386908231595958E-11</v>
      </c>
      <c r="T399" s="32">
        <f t="shared" si="99"/>
        <v>0</v>
      </c>
      <c r="U399" s="10"/>
    </row>
    <row r="400" spans="1:21" x14ac:dyDescent="0.25">
      <c r="A400" s="10"/>
      <c r="B400" s="4">
        <f>IF(ISBLANK('INPUT | Operations'!$B405),"",COUNT('INPUT | Operations'!$B$12:$B404))</f>
        <v>393</v>
      </c>
      <c r="C400" s="27">
        <f>IF(ISNUMBER($B400),('INPUT | Operations'!$C404+'INPUT | Operations'!$C405)/2,"")</f>
        <v>349830.5</v>
      </c>
      <c r="D400" s="28">
        <f t="shared" si="92"/>
        <v>106.62833639999999</v>
      </c>
      <c r="E400" s="26">
        <f>IF(ISNUMBER($B400),'INPUT | Operations'!$B405-'INPUT | Operations'!$B404,"")</f>
        <v>1</v>
      </c>
      <c r="F400" s="32">
        <f>IF(ISNUMBER($B400),IF('INPUT | Operations'!$B405&lt;MainEngine_BurnTime,1,IF('INPUT | Operations'!$B404&lt;=MainEngine_BurnTime,(MainEngine_BurnTime-'INPUT | Operations'!$B404)/('INPUT | Operations'!$B405-'INPUT | Operations'!$B404),0))*'INPUT | Operations'!$D404*NumberOfMainEngines*NumberOfOps*$E400,"")</f>
        <v>1397.4</v>
      </c>
      <c r="G400" s="34">
        <f t="shared" si="100"/>
        <v>1271.7604166666667</v>
      </c>
      <c r="H400" s="27">
        <f t="shared" si="101"/>
        <v>0</v>
      </c>
      <c r="I400" s="27">
        <f t="shared" si="102"/>
        <v>0</v>
      </c>
      <c r="J400" s="27">
        <f t="shared" si="103"/>
        <v>0</v>
      </c>
      <c r="K400" s="27">
        <f t="shared" si="104"/>
        <v>0</v>
      </c>
      <c r="L400" s="27">
        <f t="shared" si="105"/>
        <v>3.008904684673676E-11</v>
      </c>
      <c r="M400" s="32">
        <f t="shared" si="106"/>
        <v>0</v>
      </c>
      <c r="N400" s="27">
        <f t="shared" si="93"/>
        <v>1777.1580062500004</v>
      </c>
      <c r="O400" s="27">
        <f t="shared" si="94"/>
        <v>0</v>
      </c>
      <c r="P400" s="27">
        <f t="shared" si="95"/>
        <v>0</v>
      </c>
      <c r="Q400" s="27">
        <f t="shared" si="96"/>
        <v>0</v>
      </c>
      <c r="R400" s="27">
        <f t="shared" si="97"/>
        <v>0</v>
      </c>
      <c r="S400" s="27">
        <f t="shared" si="98"/>
        <v>4.2046434063629953E-11</v>
      </c>
      <c r="T400" s="32">
        <f t="shared" si="99"/>
        <v>0</v>
      </c>
      <c r="U400" s="10"/>
    </row>
    <row r="401" spans="1:21" x14ac:dyDescent="0.25">
      <c r="A401" s="10"/>
      <c r="B401" s="4">
        <f>IF(ISBLANK('INPUT | Operations'!$B406),"",COUNT('INPUT | Operations'!$B$12:$B405))</f>
        <v>394</v>
      </c>
      <c r="C401" s="27">
        <f>IF(ISNUMBER($B401),('INPUT | Operations'!$C405+'INPUT | Operations'!$C406)/2,"")</f>
        <v>349629</v>
      </c>
      <c r="D401" s="28">
        <f t="shared" si="92"/>
        <v>106.5669192</v>
      </c>
      <c r="E401" s="26">
        <f>IF(ISNUMBER($B401),'INPUT | Operations'!$B406-'INPUT | Operations'!$B405,"")</f>
        <v>1</v>
      </c>
      <c r="F401" s="32">
        <f>IF(ISNUMBER($B401),IF('INPUT | Operations'!$B406&lt;MainEngine_BurnTime,1,IF('INPUT | Operations'!$B405&lt;=MainEngine_BurnTime,(MainEngine_BurnTime-'INPUT | Operations'!$B405)/('INPUT | Operations'!$B406-'INPUT | Operations'!$B405),0))*'INPUT | Operations'!$D405*NumberOfMainEngines*NumberOfOps*$E401,"")</f>
        <v>1397.4</v>
      </c>
      <c r="G401" s="34">
        <f t="shared" si="100"/>
        <v>1271.7604166666667</v>
      </c>
      <c r="H401" s="27">
        <f t="shared" si="101"/>
        <v>0</v>
      </c>
      <c r="I401" s="27">
        <f t="shared" si="102"/>
        <v>0</v>
      </c>
      <c r="J401" s="27">
        <f t="shared" si="103"/>
        <v>0</v>
      </c>
      <c r="K401" s="27">
        <f t="shared" si="104"/>
        <v>0</v>
      </c>
      <c r="L401" s="27">
        <f t="shared" si="105"/>
        <v>3.0573379684786889E-11</v>
      </c>
      <c r="M401" s="32">
        <f t="shared" si="106"/>
        <v>0</v>
      </c>
      <c r="N401" s="27">
        <f t="shared" si="93"/>
        <v>1777.1580062500004</v>
      </c>
      <c r="O401" s="27">
        <f t="shared" si="94"/>
        <v>0</v>
      </c>
      <c r="P401" s="27">
        <f t="shared" si="95"/>
        <v>0</v>
      </c>
      <c r="Q401" s="27">
        <f t="shared" si="96"/>
        <v>0</v>
      </c>
      <c r="R401" s="27">
        <f t="shared" si="97"/>
        <v>0</v>
      </c>
      <c r="S401" s="27">
        <f t="shared" si="98"/>
        <v>4.2723240771521198E-11</v>
      </c>
      <c r="T401" s="32">
        <f t="shared" si="99"/>
        <v>0</v>
      </c>
      <c r="U401" s="10"/>
    </row>
    <row r="402" spans="1:21" x14ac:dyDescent="0.25">
      <c r="A402" s="10"/>
      <c r="B402" s="4">
        <f>IF(ISBLANK('INPUT | Operations'!$B407),"",COUNT('INPUT | Operations'!$B$12:$B406))</f>
        <v>395</v>
      </c>
      <c r="C402" s="27">
        <f>IF(ISNUMBER($B402),('INPUT | Operations'!$C406+'INPUT | Operations'!$C407)/2,"")</f>
        <v>349425.5</v>
      </c>
      <c r="D402" s="28">
        <f t="shared" si="92"/>
        <v>106.50489240000002</v>
      </c>
      <c r="E402" s="26">
        <f>IF(ISNUMBER($B402),'INPUT | Operations'!$B407-'INPUT | Operations'!$B406,"")</f>
        <v>1</v>
      </c>
      <c r="F402" s="32">
        <f>IF(ISNUMBER($B402),IF('INPUT | Operations'!$B407&lt;MainEngine_BurnTime,1,IF('INPUT | Operations'!$B406&lt;=MainEngine_BurnTime,(MainEngine_BurnTime-'INPUT | Operations'!$B406)/('INPUT | Operations'!$B407-'INPUT | Operations'!$B406),0))*'INPUT | Operations'!$D406*NumberOfMainEngines*NumberOfOps*$E402,"")</f>
        <v>1397.4</v>
      </c>
      <c r="G402" s="34">
        <f t="shared" si="100"/>
        <v>1271.7604166666667</v>
      </c>
      <c r="H402" s="27">
        <f t="shared" si="101"/>
        <v>0</v>
      </c>
      <c r="I402" s="27">
        <f t="shared" si="102"/>
        <v>0</v>
      </c>
      <c r="J402" s="27">
        <f t="shared" si="103"/>
        <v>0</v>
      </c>
      <c r="K402" s="27">
        <f t="shared" si="104"/>
        <v>0</v>
      </c>
      <c r="L402" s="27">
        <f t="shared" si="105"/>
        <v>3.1070432807805826E-11</v>
      </c>
      <c r="M402" s="32">
        <f t="shared" si="106"/>
        <v>0</v>
      </c>
      <c r="N402" s="27">
        <f t="shared" si="93"/>
        <v>1777.1580062500004</v>
      </c>
      <c r="O402" s="27">
        <f t="shared" si="94"/>
        <v>0</v>
      </c>
      <c r="P402" s="27">
        <f t="shared" si="95"/>
        <v>0</v>
      </c>
      <c r="Q402" s="27">
        <f t="shared" si="96"/>
        <v>0</v>
      </c>
      <c r="R402" s="27">
        <f t="shared" si="97"/>
        <v>0</v>
      </c>
      <c r="S402" s="27">
        <f t="shared" si="98"/>
        <v>4.3417822805627859E-11</v>
      </c>
      <c r="T402" s="32">
        <f t="shared" si="99"/>
        <v>0</v>
      </c>
      <c r="U402" s="10"/>
    </row>
    <row r="403" spans="1:21" x14ac:dyDescent="0.25">
      <c r="A403" s="10"/>
      <c r="B403" s="4">
        <f>IF(ISBLANK('INPUT | Operations'!$B408),"",COUNT('INPUT | Operations'!$B$12:$B407))</f>
        <v>396</v>
      </c>
      <c r="C403" s="27">
        <f>IF(ISNUMBER($B403),('INPUT | Operations'!$C407+'INPUT | Operations'!$C408)/2,"")</f>
        <v>349220</v>
      </c>
      <c r="D403" s="28">
        <f t="shared" si="92"/>
        <v>106.44225600000001</v>
      </c>
      <c r="E403" s="26">
        <f>IF(ISNUMBER($B403),'INPUT | Operations'!$B408-'INPUT | Operations'!$B407,"")</f>
        <v>1</v>
      </c>
      <c r="F403" s="32">
        <f>IF(ISNUMBER($B403),IF('INPUT | Operations'!$B408&lt;MainEngine_BurnTime,1,IF('INPUT | Operations'!$B407&lt;=MainEngine_BurnTime,(MainEngine_BurnTime-'INPUT | Operations'!$B407)/('INPUT | Operations'!$B408-'INPUT | Operations'!$B407),0))*'INPUT | Operations'!$D407*NumberOfMainEngines*NumberOfOps*$E403,"")</f>
        <v>1397.4</v>
      </c>
      <c r="G403" s="34">
        <f t="shared" si="100"/>
        <v>1271.7604166666667</v>
      </c>
      <c r="H403" s="27">
        <f t="shared" si="101"/>
        <v>0</v>
      </c>
      <c r="I403" s="27">
        <f t="shared" si="102"/>
        <v>0</v>
      </c>
      <c r="J403" s="27">
        <f t="shared" si="103"/>
        <v>0</v>
      </c>
      <c r="K403" s="27">
        <f t="shared" si="104"/>
        <v>0</v>
      </c>
      <c r="L403" s="27">
        <f t="shared" si="105"/>
        <v>3.1580571873740427E-11</v>
      </c>
      <c r="M403" s="32">
        <f t="shared" si="106"/>
        <v>0</v>
      </c>
      <c r="N403" s="27">
        <f t="shared" si="93"/>
        <v>1777.1580062500004</v>
      </c>
      <c r="O403" s="27">
        <f t="shared" si="94"/>
        <v>0</v>
      </c>
      <c r="P403" s="27">
        <f t="shared" si="95"/>
        <v>0</v>
      </c>
      <c r="Q403" s="27">
        <f t="shared" si="96"/>
        <v>0</v>
      </c>
      <c r="R403" s="27">
        <f t="shared" si="97"/>
        <v>0</v>
      </c>
      <c r="S403" s="27">
        <f t="shared" si="98"/>
        <v>4.4130691136364878E-11</v>
      </c>
      <c r="T403" s="32">
        <f t="shared" si="99"/>
        <v>0</v>
      </c>
      <c r="U403" s="10"/>
    </row>
    <row r="404" spans="1:21" x14ac:dyDescent="0.25">
      <c r="A404" s="10"/>
      <c r="B404" s="4">
        <f>IF(ISBLANK('INPUT | Operations'!$B409),"",COUNT('INPUT | Operations'!$B$12:$B408))</f>
        <v>397</v>
      </c>
      <c r="C404" s="27">
        <f>IF(ISNUMBER($B404),('INPUT | Operations'!$C408+'INPUT | Operations'!$C409)/2,"")</f>
        <v>349012.5</v>
      </c>
      <c r="D404" s="28">
        <f t="shared" si="92"/>
        <v>106.37901000000001</v>
      </c>
      <c r="E404" s="26">
        <f>IF(ISNUMBER($B404),'INPUT | Operations'!$B409-'INPUT | Operations'!$B408,"")</f>
        <v>1</v>
      </c>
      <c r="F404" s="32">
        <f>IF(ISNUMBER($B404),IF('INPUT | Operations'!$B409&lt;MainEngine_BurnTime,1,IF('INPUT | Operations'!$B408&lt;=MainEngine_BurnTime,(MainEngine_BurnTime-'INPUT | Operations'!$B408)/('INPUT | Operations'!$B409-'INPUT | Operations'!$B408),0))*'INPUT | Operations'!$D408*NumberOfMainEngines*NumberOfOps*$E404,"")</f>
        <v>1397.4</v>
      </c>
      <c r="G404" s="34">
        <f t="shared" si="100"/>
        <v>1271.7604166666667</v>
      </c>
      <c r="H404" s="27">
        <f t="shared" si="101"/>
        <v>0</v>
      </c>
      <c r="I404" s="27">
        <f t="shared" si="102"/>
        <v>0</v>
      </c>
      <c r="J404" s="27">
        <f t="shared" si="103"/>
        <v>0</v>
      </c>
      <c r="K404" s="27">
        <f t="shared" si="104"/>
        <v>0</v>
      </c>
      <c r="L404" s="27">
        <f t="shared" si="105"/>
        <v>3.2104174788469655E-11</v>
      </c>
      <c r="M404" s="32">
        <f t="shared" si="106"/>
        <v>0</v>
      </c>
      <c r="N404" s="27">
        <f t="shared" si="93"/>
        <v>1777.1580062500004</v>
      </c>
      <c r="O404" s="27">
        <f t="shared" si="94"/>
        <v>0</v>
      </c>
      <c r="P404" s="27">
        <f t="shared" si="95"/>
        <v>0</v>
      </c>
      <c r="Q404" s="27">
        <f t="shared" si="96"/>
        <v>0</v>
      </c>
      <c r="R404" s="27">
        <f t="shared" si="97"/>
        <v>0</v>
      </c>
      <c r="S404" s="27">
        <f t="shared" si="98"/>
        <v>4.4862373849407499E-11</v>
      </c>
      <c r="T404" s="32">
        <f t="shared" si="99"/>
        <v>0</v>
      </c>
      <c r="U404" s="10"/>
    </row>
    <row r="405" spans="1:21" x14ac:dyDescent="0.25">
      <c r="A405" s="10"/>
      <c r="B405" s="4">
        <f>IF(ISBLANK('INPUT | Operations'!$B410),"",COUNT('INPUT | Operations'!$B$12:$B409))</f>
        <v>398</v>
      </c>
      <c r="C405" s="27">
        <f>IF(ISNUMBER($B405),('INPUT | Operations'!$C409+'INPUT | Operations'!$C410)/2,"")</f>
        <v>348803</v>
      </c>
      <c r="D405" s="28">
        <f t="shared" si="92"/>
        <v>106.3151544</v>
      </c>
      <c r="E405" s="26">
        <f>IF(ISNUMBER($B405),'INPUT | Operations'!$B410-'INPUT | Operations'!$B409,"")</f>
        <v>1</v>
      </c>
      <c r="F405" s="32">
        <f>IF(ISNUMBER($B405),IF('INPUT | Operations'!$B410&lt;MainEngine_BurnTime,1,IF('INPUT | Operations'!$B409&lt;=MainEngine_BurnTime,(MainEngine_BurnTime-'INPUT | Operations'!$B409)/('INPUT | Operations'!$B410-'INPUT | Operations'!$B409),0))*'INPUT | Operations'!$D409*NumberOfMainEngines*NumberOfOps*$E405,"")</f>
        <v>1397.4</v>
      </c>
      <c r="G405" s="34">
        <f t="shared" si="100"/>
        <v>1271.7604166666667</v>
      </c>
      <c r="H405" s="27">
        <f t="shared" si="101"/>
        <v>0</v>
      </c>
      <c r="I405" s="27">
        <f t="shared" si="102"/>
        <v>0</v>
      </c>
      <c r="J405" s="27">
        <f t="shared" si="103"/>
        <v>0</v>
      </c>
      <c r="K405" s="27">
        <f t="shared" si="104"/>
        <v>0</v>
      </c>
      <c r="L405" s="27">
        <f t="shared" si="105"/>
        <v>3.2641632148489429E-11</v>
      </c>
      <c r="M405" s="32">
        <f t="shared" si="106"/>
        <v>0</v>
      </c>
      <c r="N405" s="27">
        <f t="shared" si="93"/>
        <v>1777.1580062500004</v>
      </c>
      <c r="O405" s="27">
        <f t="shared" si="94"/>
        <v>0</v>
      </c>
      <c r="P405" s="27">
        <f t="shared" si="95"/>
        <v>0</v>
      </c>
      <c r="Q405" s="27">
        <f t="shared" si="96"/>
        <v>0</v>
      </c>
      <c r="R405" s="27">
        <f t="shared" si="97"/>
        <v>0</v>
      </c>
      <c r="S405" s="27">
        <f t="shared" si="98"/>
        <v>4.561341676429913E-11</v>
      </c>
      <c r="T405" s="32">
        <f t="shared" si="99"/>
        <v>0</v>
      </c>
      <c r="U405" s="10"/>
    </row>
    <row r="406" spans="1:21" x14ac:dyDescent="0.25">
      <c r="A406" s="10"/>
      <c r="B406" s="4">
        <f>IF(ISBLANK('INPUT | Operations'!$B411),"",COUNT('INPUT | Operations'!$B$12:$B410))</f>
        <v>399</v>
      </c>
      <c r="C406" s="27">
        <f>IF(ISNUMBER($B406),('INPUT | Operations'!$C410+'INPUT | Operations'!$C411)/2,"")</f>
        <v>348591.5</v>
      </c>
      <c r="D406" s="28">
        <f t="shared" si="92"/>
        <v>106.25068920000001</v>
      </c>
      <c r="E406" s="26">
        <f>IF(ISNUMBER($B406),'INPUT | Operations'!$B411-'INPUT | Operations'!$B410,"")</f>
        <v>1</v>
      </c>
      <c r="F406" s="32">
        <f>IF(ISNUMBER($B406),IF('INPUT | Operations'!$B411&lt;MainEngine_BurnTime,1,IF('INPUT | Operations'!$B410&lt;=MainEngine_BurnTime,(MainEngine_BurnTime-'INPUT | Operations'!$B410)/('INPUT | Operations'!$B411-'INPUT | Operations'!$B410),0))*'INPUT | Operations'!$D410*NumberOfMainEngines*NumberOfOps*$E406,"")</f>
        <v>1397.4</v>
      </c>
      <c r="G406" s="34">
        <f t="shared" si="100"/>
        <v>1271.7604166666667</v>
      </c>
      <c r="H406" s="27">
        <f t="shared" si="101"/>
        <v>0</v>
      </c>
      <c r="I406" s="27">
        <f t="shared" si="102"/>
        <v>0</v>
      </c>
      <c r="J406" s="27">
        <f t="shared" si="103"/>
        <v>0</v>
      </c>
      <c r="K406" s="27">
        <f t="shared" si="104"/>
        <v>0</v>
      </c>
      <c r="L406" s="27">
        <f t="shared" si="105"/>
        <v>3.3193347701040801E-11</v>
      </c>
      <c r="M406" s="32">
        <f t="shared" si="106"/>
        <v>0</v>
      </c>
      <c r="N406" s="27">
        <f t="shared" si="93"/>
        <v>1777.1580062500004</v>
      </c>
      <c r="O406" s="27">
        <f t="shared" si="94"/>
        <v>0</v>
      </c>
      <c r="P406" s="27">
        <f t="shared" si="95"/>
        <v>0</v>
      </c>
      <c r="Q406" s="27">
        <f t="shared" si="96"/>
        <v>0</v>
      </c>
      <c r="R406" s="27">
        <f t="shared" si="97"/>
        <v>0</v>
      </c>
      <c r="S406" s="27">
        <f t="shared" si="98"/>
        <v>4.6384384077434416E-11</v>
      </c>
      <c r="T406" s="32">
        <f t="shared" si="99"/>
        <v>0</v>
      </c>
      <c r="U406" s="10"/>
    </row>
    <row r="407" spans="1:21" x14ac:dyDescent="0.25">
      <c r="A407" s="10"/>
      <c r="B407" s="4">
        <f>IF(ISBLANK('INPUT | Operations'!$B412),"",COUNT('INPUT | Operations'!$B$12:$B411))</f>
        <v>400</v>
      </c>
      <c r="C407" s="27">
        <f>IF(ISNUMBER($B407),('INPUT | Operations'!$C411+'INPUT | Operations'!$C412)/2,"")</f>
        <v>348378.5</v>
      </c>
      <c r="D407" s="28">
        <f t="shared" si="92"/>
        <v>106.18576680000001</v>
      </c>
      <c r="E407" s="26">
        <f>IF(ISNUMBER($B407),'INPUT | Operations'!$B412-'INPUT | Operations'!$B411,"")</f>
        <v>1</v>
      </c>
      <c r="F407" s="32">
        <f>IF(ISNUMBER($B407),IF('INPUT | Operations'!$B412&lt;MainEngine_BurnTime,1,IF('INPUT | Operations'!$B411&lt;=MainEngine_BurnTime,(MainEngine_BurnTime-'INPUT | Operations'!$B411)/('INPUT | Operations'!$B412-'INPUT | Operations'!$B411),0))*'INPUT | Operations'!$D411*NumberOfMainEngines*NumberOfOps*$E407,"")</f>
        <v>1397.4</v>
      </c>
      <c r="G407" s="34">
        <f t="shared" si="100"/>
        <v>1271.7604166666667</v>
      </c>
      <c r="H407" s="27">
        <f t="shared" si="101"/>
        <v>0</v>
      </c>
      <c r="I407" s="27">
        <f t="shared" si="102"/>
        <v>0</v>
      </c>
      <c r="J407" s="27">
        <f t="shared" si="103"/>
        <v>0</v>
      </c>
      <c r="K407" s="27">
        <f t="shared" si="104"/>
        <v>0</v>
      </c>
      <c r="L407" s="27">
        <f t="shared" si="105"/>
        <v>3.3758401153028216E-11</v>
      </c>
      <c r="M407" s="32">
        <f t="shared" si="106"/>
        <v>0</v>
      </c>
      <c r="N407" s="27">
        <f t="shared" si="93"/>
        <v>1777.1580062500004</v>
      </c>
      <c r="O407" s="27">
        <f t="shared" si="94"/>
        <v>0</v>
      </c>
      <c r="P407" s="27">
        <f t="shared" si="95"/>
        <v>0</v>
      </c>
      <c r="Q407" s="27">
        <f t="shared" si="96"/>
        <v>0</v>
      </c>
      <c r="R407" s="27">
        <f t="shared" si="97"/>
        <v>0</v>
      </c>
      <c r="S407" s="27">
        <f t="shared" si="98"/>
        <v>4.7173989771241631E-11</v>
      </c>
      <c r="T407" s="32">
        <f t="shared" si="99"/>
        <v>0</v>
      </c>
      <c r="U407" s="10"/>
    </row>
    <row r="408" spans="1:21" x14ac:dyDescent="0.25">
      <c r="A408" s="10"/>
      <c r="B408" s="4">
        <f>IF(ISBLANK('INPUT | Operations'!$B413),"",COUNT('INPUT | Operations'!$B$12:$B412))</f>
        <v>401</v>
      </c>
      <c r="C408" s="27">
        <f>IF(ISNUMBER($B408),('INPUT | Operations'!$C412+'INPUT | Operations'!$C413)/2,"")</f>
        <v>348164</v>
      </c>
      <c r="D408" s="28">
        <f t="shared" si="92"/>
        <v>106.12038720000001</v>
      </c>
      <c r="E408" s="26">
        <f>IF(ISNUMBER($B408),'INPUT | Operations'!$B413-'INPUT | Operations'!$B412,"")</f>
        <v>1</v>
      </c>
      <c r="F408" s="32">
        <f>IF(ISNUMBER($B408),IF('INPUT | Operations'!$B413&lt;MainEngine_BurnTime,1,IF('INPUT | Operations'!$B412&lt;=MainEngine_BurnTime,(MainEngine_BurnTime-'INPUT | Operations'!$B412)/('INPUT | Operations'!$B413-'INPUT | Operations'!$B412),0))*'INPUT | Operations'!$D412*NumberOfMainEngines*NumberOfOps*$E408,"")</f>
        <v>1397.4</v>
      </c>
      <c r="G408" s="34">
        <f t="shared" si="100"/>
        <v>1271.7604166666667</v>
      </c>
      <c r="H408" s="27">
        <f t="shared" si="101"/>
        <v>0</v>
      </c>
      <c r="I408" s="27">
        <f t="shared" si="102"/>
        <v>0</v>
      </c>
      <c r="J408" s="27">
        <f t="shared" si="103"/>
        <v>0</v>
      </c>
      <c r="K408" s="27">
        <f t="shared" si="104"/>
        <v>0</v>
      </c>
      <c r="L408" s="27">
        <f t="shared" si="105"/>
        <v>3.4337155046302346E-11</v>
      </c>
      <c r="M408" s="32">
        <f t="shared" si="106"/>
        <v>0</v>
      </c>
      <c r="N408" s="27">
        <f t="shared" si="93"/>
        <v>1777.1580062500004</v>
      </c>
      <c r="O408" s="27">
        <f t="shared" si="94"/>
        <v>0</v>
      </c>
      <c r="P408" s="27">
        <f t="shared" si="95"/>
        <v>0</v>
      </c>
      <c r="Q408" s="27">
        <f t="shared" si="96"/>
        <v>0</v>
      </c>
      <c r="R408" s="27">
        <f t="shared" si="97"/>
        <v>0</v>
      </c>
      <c r="S408" s="27">
        <f t="shared" si="98"/>
        <v>4.7982740461702902E-11</v>
      </c>
      <c r="T408" s="32">
        <f t="shared" si="99"/>
        <v>0</v>
      </c>
      <c r="U408" s="10"/>
    </row>
    <row r="409" spans="1:21" x14ac:dyDescent="0.25">
      <c r="A409" s="10"/>
      <c r="B409" s="4">
        <f>IF(ISBLANK('INPUT | Operations'!$B414),"",COUNT('INPUT | Operations'!$B$12:$B413))</f>
        <v>402</v>
      </c>
      <c r="C409" s="27">
        <f>IF(ISNUMBER($B409),('INPUT | Operations'!$C413+'INPUT | Operations'!$C414)/2,"")</f>
        <v>347947.5</v>
      </c>
      <c r="D409" s="28">
        <f t="shared" si="92"/>
        <v>106.05439800000001</v>
      </c>
      <c r="E409" s="26">
        <f>IF(ISNUMBER($B409),'INPUT | Operations'!$B414-'INPUT | Operations'!$B413,"")</f>
        <v>1</v>
      </c>
      <c r="F409" s="32">
        <f>IF(ISNUMBER($B409),IF('INPUT | Operations'!$B414&lt;MainEngine_BurnTime,1,IF('INPUT | Operations'!$B413&lt;=MainEngine_BurnTime,(MainEngine_BurnTime-'INPUT | Operations'!$B413)/('INPUT | Operations'!$B414-'INPUT | Operations'!$B413),0))*'INPUT | Operations'!$D413*NumberOfMainEngines*NumberOfOps*$E409,"")</f>
        <v>1397.4</v>
      </c>
      <c r="G409" s="34">
        <f t="shared" si="100"/>
        <v>1271.7604166666667</v>
      </c>
      <c r="H409" s="27">
        <f t="shared" si="101"/>
        <v>0</v>
      </c>
      <c r="I409" s="27">
        <f t="shared" si="102"/>
        <v>0</v>
      </c>
      <c r="J409" s="27">
        <f t="shared" si="103"/>
        <v>0</v>
      </c>
      <c r="K409" s="27">
        <f t="shared" si="104"/>
        <v>0</v>
      </c>
      <c r="L409" s="27">
        <f t="shared" si="105"/>
        <v>3.4931367137223334E-11</v>
      </c>
      <c r="M409" s="32">
        <f t="shared" si="106"/>
        <v>0</v>
      </c>
      <c r="N409" s="27">
        <f t="shared" si="93"/>
        <v>1777.1580062500004</v>
      </c>
      <c r="O409" s="27">
        <f t="shared" si="94"/>
        <v>0</v>
      </c>
      <c r="P409" s="27">
        <f t="shared" si="95"/>
        <v>0</v>
      </c>
      <c r="Q409" s="27">
        <f t="shared" si="96"/>
        <v>0</v>
      </c>
      <c r="R409" s="27">
        <f t="shared" si="97"/>
        <v>0</v>
      </c>
      <c r="S409" s="27">
        <f t="shared" si="98"/>
        <v>4.8813092437555892E-11</v>
      </c>
      <c r="T409" s="32">
        <f t="shared" si="99"/>
        <v>0</v>
      </c>
      <c r="U409" s="10"/>
    </row>
    <row r="410" spans="1:21" x14ac:dyDescent="0.25">
      <c r="A410" s="10"/>
      <c r="B410" s="4">
        <f>IF(ISBLANK('INPUT | Operations'!$B415),"",COUNT('INPUT | Operations'!$B$12:$B414))</f>
        <v>403</v>
      </c>
      <c r="C410" s="27">
        <f>IF(ISNUMBER($B410),('INPUT | Operations'!$C414+'INPUT | Operations'!$C415)/2,"")</f>
        <v>347730</v>
      </c>
      <c r="D410" s="28">
        <f t="shared" si="92"/>
        <v>105.98810400000001</v>
      </c>
      <c r="E410" s="26">
        <f>IF(ISNUMBER($B410),'INPUT | Operations'!$B415-'INPUT | Operations'!$B414,"")</f>
        <v>1</v>
      </c>
      <c r="F410" s="32">
        <f>IF(ISNUMBER($B410),IF('INPUT | Operations'!$B415&lt;MainEngine_BurnTime,1,IF('INPUT | Operations'!$B414&lt;=MainEngine_BurnTime,(MainEngine_BurnTime-'INPUT | Operations'!$B414)/('INPUT | Operations'!$B415-'INPUT | Operations'!$B414),0))*'INPUT | Operations'!$D414*NumberOfMainEngines*NumberOfOps*$E410,"")</f>
        <v>1397.4</v>
      </c>
      <c r="G410" s="34">
        <f t="shared" si="100"/>
        <v>1271.7604166666667</v>
      </c>
      <c r="H410" s="27">
        <f t="shared" si="101"/>
        <v>0</v>
      </c>
      <c r="I410" s="27">
        <f t="shared" si="102"/>
        <v>0</v>
      </c>
      <c r="J410" s="27">
        <f t="shared" si="103"/>
        <v>0</v>
      </c>
      <c r="K410" s="27">
        <f t="shared" si="104"/>
        <v>0</v>
      </c>
      <c r="L410" s="27">
        <f t="shared" si="105"/>
        <v>3.5538678457890378E-11</v>
      </c>
      <c r="M410" s="32">
        <f t="shared" si="106"/>
        <v>0</v>
      </c>
      <c r="N410" s="27">
        <f t="shared" si="93"/>
        <v>1777.1580062500004</v>
      </c>
      <c r="O410" s="27">
        <f t="shared" si="94"/>
        <v>0</v>
      </c>
      <c r="P410" s="27">
        <f t="shared" si="95"/>
        <v>0</v>
      </c>
      <c r="Q410" s="27">
        <f t="shared" si="96"/>
        <v>0</v>
      </c>
      <c r="R410" s="27">
        <f t="shared" si="97"/>
        <v>0</v>
      </c>
      <c r="S410" s="27">
        <f t="shared" si="98"/>
        <v>4.9661749277056011E-11</v>
      </c>
      <c r="T410" s="32">
        <f t="shared" si="99"/>
        <v>0</v>
      </c>
      <c r="U410" s="10"/>
    </row>
    <row r="411" spans="1:21" x14ac:dyDescent="0.25">
      <c r="A411" s="10"/>
      <c r="B411" s="4">
        <f>IF(ISBLANK('INPUT | Operations'!$B416),"",COUNT('INPUT | Operations'!$B$12:$B415))</f>
        <v>404</v>
      </c>
      <c r="C411" s="27">
        <f>IF(ISNUMBER($B411),('INPUT | Operations'!$C415+'INPUT | Operations'!$C416)/2,"")</f>
        <v>347511.5</v>
      </c>
      <c r="D411" s="28">
        <f t="shared" si="92"/>
        <v>105.9215052</v>
      </c>
      <c r="E411" s="26">
        <f>IF(ISNUMBER($B411),'INPUT | Operations'!$B416-'INPUT | Operations'!$B415,"")</f>
        <v>1</v>
      </c>
      <c r="F411" s="32">
        <f>IF(ISNUMBER($B411),IF('INPUT | Operations'!$B416&lt;MainEngine_BurnTime,1,IF('INPUT | Operations'!$B415&lt;=MainEngine_BurnTime,(MainEngine_BurnTime-'INPUT | Operations'!$B415)/('INPUT | Operations'!$B416-'INPUT | Operations'!$B415),0))*'INPUT | Operations'!$D415*NumberOfMainEngines*NumberOfOps*$E411,"")</f>
        <v>1397.4</v>
      </c>
      <c r="G411" s="34">
        <f t="shared" si="100"/>
        <v>1271.7604166666667</v>
      </c>
      <c r="H411" s="27">
        <f t="shared" si="101"/>
        <v>0</v>
      </c>
      <c r="I411" s="27">
        <f t="shared" si="102"/>
        <v>0</v>
      </c>
      <c r="J411" s="27">
        <f t="shared" si="103"/>
        <v>0</v>
      </c>
      <c r="K411" s="27">
        <f t="shared" si="104"/>
        <v>0</v>
      </c>
      <c r="L411" s="27">
        <f t="shared" si="105"/>
        <v>3.6159413846488008E-11</v>
      </c>
      <c r="M411" s="32">
        <f t="shared" si="106"/>
        <v>0</v>
      </c>
      <c r="N411" s="27">
        <f t="shared" si="93"/>
        <v>1777.1580062500004</v>
      </c>
      <c r="O411" s="27">
        <f t="shared" si="94"/>
        <v>0</v>
      </c>
      <c r="P411" s="27">
        <f t="shared" si="95"/>
        <v>0</v>
      </c>
      <c r="Q411" s="27">
        <f t="shared" si="96"/>
        <v>0</v>
      </c>
      <c r="R411" s="27">
        <f t="shared" si="97"/>
        <v>0</v>
      </c>
      <c r="S411" s="27">
        <f t="shared" si="98"/>
        <v>5.0529164909082345E-11</v>
      </c>
      <c r="T411" s="32">
        <f t="shared" si="99"/>
        <v>0</v>
      </c>
      <c r="U411" s="10"/>
    </row>
    <row r="412" spans="1:21" x14ac:dyDescent="0.25">
      <c r="A412" s="10"/>
      <c r="B412" s="4">
        <f>IF(ISBLANK('INPUT | Operations'!$B417),"",COUNT('INPUT | Operations'!$B$12:$B416))</f>
        <v>405</v>
      </c>
      <c r="C412" s="27">
        <f>IF(ISNUMBER($B412),('INPUT | Operations'!$C416+'INPUT | Operations'!$C417)/2,"")</f>
        <v>347291.5</v>
      </c>
      <c r="D412" s="28">
        <f t="shared" si="92"/>
        <v>105.8544492</v>
      </c>
      <c r="E412" s="26">
        <f>IF(ISNUMBER($B412),'INPUT | Operations'!$B417-'INPUT | Operations'!$B416,"")</f>
        <v>1</v>
      </c>
      <c r="F412" s="32">
        <f>IF(ISNUMBER($B412),IF('INPUT | Operations'!$B417&lt;MainEngine_BurnTime,1,IF('INPUT | Operations'!$B416&lt;=MainEngine_BurnTime,(MainEngine_BurnTime-'INPUT | Operations'!$B416)/('INPUT | Operations'!$B417-'INPUT | Operations'!$B416),0))*'INPUT | Operations'!$D416*NumberOfMainEngines*NumberOfOps*$E412,"")</f>
        <v>1397.4</v>
      </c>
      <c r="G412" s="34">
        <f t="shared" si="100"/>
        <v>1271.7604166666667</v>
      </c>
      <c r="H412" s="27">
        <f t="shared" si="101"/>
        <v>0</v>
      </c>
      <c r="I412" s="27">
        <f t="shared" si="102"/>
        <v>0</v>
      </c>
      <c r="J412" s="27">
        <f t="shared" si="103"/>
        <v>0</v>
      </c>
      <c r="K412" s="27">
        <f t="shared" si="104"/>
        <v>0</v>
      </c>
      <c r="L412" s="27">
        <f t="shared" si="105"/>
        <v>3.6795364972020931E-11</v>
      </c>
      <c r="M412" s="32">
        <f t="shared" si="106"/>
        <v>0</v>
      </c>
      <c r="N412" s="27">
        <f t="shared" si="93"/>
        <v>1777.1580062500004</v>
      </c>
      <c r="O412" s="27">
        <f t="shared" si="94"/>
        <v>0</v>
      </c>
      <c r="P412" s="27">
        <f t="shared" si="95"/>
        <v>0</v>
      </c>
      <c r="Q412" s="27">
        <f t="shared" si="96"/>
        <v>0</v>
      </c>
      <c r="R412" s="27">
        <f t="shared" si="97"/>
        <v>0</v>
      </c>
      <c r="S412" s="27">
        <f t="shared" si="98"/>
        <v>5.1417843011902054E-11</v>
      </c>
      <c r="T412" s="32">
        <f t="shared" si="99"/>
        <v>0</v>
      </c>
      <c r="U412" s="10"/>
    </row>
    <row r="413" spans="1:21" x14ac:dyDescent="0.25">
      <c r="A413" s="10"/>
      <c r="B413" s="4">
        <f>IF(ISBLANK('INPUT | Operations'!$B418),"",COUNT('INPUT | Operations'!$B$12:$B417))</f>
        <v>406</v>
      </c>
      <c r="C413" s="27">
        <f>IF(ISNUMBER($B413),('INPUT | Operations'!$C417+'INPUT | Operations'!$C418)/2,"")</f>
        <v>347070</v>
      </c>
      <c r="D413" s="28">
        <f t="shared" si="92"/>
        <v>105.786936</v>
      </c>
      <c r="E413" s="26">
        <f>IF(ISNUMBER($B413),'INPUT | Operations'!$B418-'INPUT | Operations'!$B417,"")</f>
        <v>1</v>
      </c>
      <c r="F413" s="32">
        <f>IF(ISNUMBER($B413),IF('INPUT | Operations'!$B418&lt;MainEngine_BurnTime,1,IF('INPUT | Operations'!$B417&lt;=MainEngine_BurnTime,(MainEngine_BurnTime-'INPUT | Operations'!$B417)/('INPUT | Operations'!$B418-'INPUT | Operations'!$B417),0))*'INPUT | Operations'!$D417*NumberOfMainEngines*NumberOfOps*$E413,"")</f>
        <v>1397.4</v>
      </c>
      <c r="G413" s="34">
        <f t="shared" si="100"/>
        <v>1271.7604166666667</v>
      </c>
      <c r="H413" s="27">
        <f t="shared" si="101"/>
        <v>0</v>
      </c>
      <c r="I413" s="27">
        <f t="shared" si="102"/>
        <v>0</v>
      </c>
      <c r="J413" s="27">
        <f t="shared" si="103"/>
        <v>0</v>
      </c>
      <c r="K413" s="27">
        <f t="shared" si="104"/>
        <v>0</v>
      </c>
      <c r="L413" s="27">
        <f t="shared" si="105"/>
        <v>3.7446951972365959E-11</v>
      </c>
      <c r="M413" s="32">
        <f t="shared" si="106"/>
        <v>0</v>
      </c>
      <c r="N413" s="27">
        <f t="shared" si="93"/>
        <v>1777.1580062500004</v>
      </c>
      <c r="O413" s="27">
        <f t="shared" si="94"/>
        <v>0</v>
      </c>
      <c r="P413" s="27">
        <f t="shared" si="95"/>
        <v>0</v>
      </c>
      <c r="Q413" s="27">
        <f t="shared" si="96"/>
        <v>0</v>
      </c>
      <c r="R413" s="27">
        <f t="shared" si="97"/>
        <v>0</v>
      </c>
      <c r="S413" s="27">
        <f t="shared" si="98"/>
        <v>5.2328370686184192E-11</v>
      </c>
      <c r="T413" s="32">
        <f t="shared" si="99"/>
        <v>0</v>
      </c>
      <c r="U413" s="10"/>
    </row>
    <row r="414" spans="1:21" x14ac:dyDescent="0.25">
      <c r="A414" s="10"/>
      <c r="B414" s="4">
        <f>IF(ISBLANK('INPUT | Operations'!$B419),"",COUNT('INPUT | Operations'!$B$12:$B418))</f>
        <v>407</v>
      </c>
      <c r="C414" s="27">
        <f>IF(ISNUMBER($B414),('INPUT | Operations'!$C418+'INPUT | Operations'!$C419)/2,"")</f>
        <v>346848</v>
      </c>
      <c r="D414" s="28">
        <f t="shared" si="92"/>
        <v>105.71927040000001</v>
      </c>
      <c r="E414" s="26">
        <f>IF(ISNUMBER($B414),'INPUT | Operations'!$B419-'INPUT | Operations'!$B418,"")</f>
        <v>1</v>
      </c>
      <c r="F414" s="32">
        <f>IF(ISNUMBER($B414),IF('INPUT | Operations'!$B419&lt;MainEngine_BurnTime,1,IF('INPUT | Operations'!$B418&lt;=MainEngine_BurnTime,(MainEngine_BurnTime-'INPUT | Operations'!$B418)/('INPUT | Operations'!$B419-'INPUT | Operations'!$B418),0))*'INPUT | Operations'!$D418*NumberOfMainEngines*NumberOfOps*$E414,"")</f>
        <v>1397.4</v>
      </c>
      <c r="G414" s="34">
        <f t="shared" si="100"/>
        <v>1271.7604166666667</v>
      </c>
      <c r="H414" s="27">
        <f t="shared" si="101"/>
        <v>0</v>
      </c>
      <c r="I414" s="27">
        <f t="shared" si="102"/>
        <v>0</v>
      </c>
      <c r="J414" s="27">
        <f t="shared" si="103"/>
        <v>0</v>
      </c>
      <c r="K414" s="27">
        <f t="shared" si="104"/>
        <v>0</v>
      </c>
      <c r="L414" s="27">
        <f t="shared" si="105"/>
        <v>3.8111587638856787E-11</v>
      </c>
      <c r="M414" s="32">
        <f t="shared" si="106"/>
        <v>0</v>
      </c>
      <c r="N414" s="27">
        <f t="shared" si="93"/>
        <v>1777.1580062500004</v>
      </c>
      <c r="O414" s="27">
        <f t="shared" si="94"/>
        <v>0</v>
      </c>
      <c r="P414" s="27">
        <f t="shared" si="95"/>
        <v>0</v>
      </c>
      <c r="Q414" s="27">
        <f t="shared" si="96"/>
        <v>0</v>
      </c>
      <c r="R414" s="27">
        <f t="shared" si="97"/>
        <v>0</v>
      </c>
      <c r="S414" s="27">
        <f t="shared" si="98"/>
        <v>5.3257132566538474E-11</v>
      </c>
      <c r="T414" s="32">
        <f t="shared" si="99"/>
        <v>0</v>
      </c>
      <c r="U414" s="10"/>
    </row>
    <row r="415" spans="1:21" x14ac:dyDescent="0.25">
      <c r="A415" s="10"/>
      <c r="B415" s="4">
        <f>IF(ISBLANK('INPUT | Operations'!$B420),"",COUNT('INPUT | Operations'!$B$12:$B419))</f>
        <v>408</v>
      </c>
      <c r="C415" s="27">
        <f>IF(ISNUMBER($B415),('INPUT | Operations'!$C419+'INPUT | Operations'!$C420)/2,"")</f>
        <v>346625</v>
      </c>
      <c r="D415" s="28">
        <f t="shared" si="92"/>
        <v>105.65130000000001</v>
      </c>
      <c r="E415" s="26">
        <f>IF(ISNUMBER($B415),'INPUT | Operations'!$B420-'INPUT | Operations'!$B419,"")</f>
        <v>1</v>
      </c>
      <c r="F415" s="32">
        <f>IF(ISNUMBER($B415),IF('INPUT | Operations'!$B420&lt;MainEngine_BurnTime,1,IF('INPUT | Operations'!$B419&lt;=MainEngine_BurnTime,(MainEngine_BurnTime-'INPUT | Operations'!$B419)/('INPUT | Operations'!$B420-'INPUT | Operations'!$B419),0))*'INPUT | Operations'!$D419*NumberOfMainEngines*NumberOfOps*$E415,"")</f>
        <v>1397.4</v>
      </c>
      <c r="G415" s="34">
        <f t="shared" si="100"/>
        <v>1271.7604166666667</v>
      </c>
      <c r="H415" s="27">
        <f t="shared" si="101"/>
        <v>0</v>
      </c>
      <c r="I415" s="27">
        <f t="shared" si="102"/>
        <v>0</v>
      </c>
      <c r="J415" s="27">
        <f t="shared" si="103"/>
        <v>0</v>
      </c>
      <c r="K415" s="27">
        <f t="shared" si="104"/>
        <v>0</v>
      </c>
      <c r="L415" s="27">
        <f t="shared" si="105"/>
        <v>3.8791093736054118E-11</v>
      </c>
      <c r="M415" s="32">
        <f t="shared" si="106"/>
        <v>0</v>
      </c>
      <c r="N415" s="27">
        <f t="shared" si="93"/>
        <v>1777.1580062500004</v>
      </c>
      <c r="O415" s="27">
        <f t="shared" si="94"/>
        <v>0</v>
      </c>
      <c r="P415" s="27">
        <f t="shared" si="95"/>
        <v>0</v>
      </c>
      <c r="Q415" s="27">
        <f t="shared" si="96"/>
        <v>0</v>
      </c>
      <c r="R415" s="27">
        <f t="shared" si="97"/>
        <v>0</v>
      </c>
      <c r="S415" s="27">
        <f t="shared" si="98"/>
        <v>5.4206674386762027E-11</v>
      </c>
      <c r="T415" s="32">
        <f t="shared" si="99"/>
        <v>0</v>
      </c>
      <c r="U415" s="10"/>
    </row>
    <row r="416" spans="1:21" x14ac:dyDescent="0.25">
      <c r="A416" s="10"/>
      <c r="B416" s="4">
        <f>IF(ISBLANK('INPUT | Operations'!$B421),"",COUNT('INPUT | Operations'!$B$12:$B420))</f>
        <v>409</v>
      </c>
      <c r="C416" s="27">
        <f>IF(ISNUMBER($B416),('INPUT | Operations'!$C420+'INPUT | Operations'!$C421)/2,"")</f>
        <v>346401</v>
      </c>
      <c r="D416" s="28">
        <f t="shared" si="92"/>
        <v>105.5830248</v>
      </c>
      <c r="E416" s="26">
        <f>IF(ISNUMBER($B416),'INPUT | Operations'!$B421-'INPUT | Operations'!$B420,"")</f>
        <v>1</v>
      </c>
      <c r="F416" s="32">
        <f>IF(ISNUMBER($B416),IF('INPUT | Operations'!$B421&lt;MainEngine_BurnTime,1,IF('INPUT | Operations'!$B420&lt;=MainEngine_BurnTime,(MainEngine_BurnTime-'INPUT | Operations'!$B420)/('INPUT | Operations'!$B421-'INPUT | Operations'!$B420),0))*'INPUT | Operations'!$D420*NumberOfMainEngines*NumberOfOps*$E416,"")</f>
        <v>1397.4</v>
      </c>
      <c r="G416" s="34">
        <f t="shared" si="100"/>
        <v>1271.7604166666667</v>
      </c>
      <c r="H416" s="27">
        <f t="shared" si="101"/>
        <v>0</v>
      </c>
      <c r="I416" s="27">
        <f t="shared" si="102"/>
        <v>0</v>
      </c>
      <c r="J416" s="27">
        <f t="shared" si="103"/>
        <v>0</v>
      </c>
      <c r="K416" s="27">
        <f t="shared" si="104"/>
        <v>0</v>
      </c>
      <c r="L416" s="27">
        <f t="shared" si="105"/>
        <v>3.9485844057971372E-11</v>
      </c>
      <c r="M416" s="32">
        <f t="shared" si="106"/>
        <v>0</v>
      </c>
      <c r="N416" s="27">
        <f t="shared" si="93"/>
        <v>1777.1580062500004</v>
      </c>
      <c r="O416" s="27">
        <f t="shared" si="94"/>
        <v>0</v>
      </c>
      <c r="P416" s="27">
        <f t="shared" si="95"/>
        <v>0</v>
      </c>
      <c r="Q416" s="27">
        <f t="shared" si="96"/>
        <v>0</v>
      </c>
      <c r="R416" s="27">
        <f t="shared" si="97"/>
        <v>0</v>
      </c>
      <c r="S416" s="27">
        <f t="shared" si="98"/>
        <v>5.5177518486609196E-11</v>
      </c>
      <c r="T416" s="32">
        <f t="shared" si="99"/>
        <v>0</v>
      </c>
      <c r="U416" s="10"/>
    </row>
    <row r="417" spans="1:21" x14ac:dyDescent="0.25">
      <c r="A417" s="10"/>
      <c r="B417" s="4">
        <f>IF(ISBLANK('INPUT | Operations'!$B422),"",COUNT('INPUT | Operations'!$B$12:$B421))</f>
        <v>410</v>
      </c>
      <c r="C417" s="27">
        <f>IF(ISNUMBER($B417),('INPUT | Operations'!$C421+'INPUT | Operations'!$C422)/2,"")</f>
        <v>346120.5</v>
      </c>
      <c r="D417" s="28">
        <f t="shared" si="92"/>
        <v>105.49752840000001</v>
      </c>
      <c r="E417" s="26">
        <f>IF(ISNUMBER($B417),'INPUT | Operations'!$B422-'INPUT | Operations'!$B421,"")</f>
        <v>1</v>
      </c>
      <c r="F417" s="32">
        <f>IF(ISNUMBER($B417),IF('INPUT | Operations'!$B422&lt;MainEngine_BurnTime,1,IF('INPUT | Operations'!$B421&lt;=MainEngine_BurnTime,(MainEngine_BurnTime-'INPUT | Operations'!$B421)/('INPUT | Operations'!$B422-'INPUT | Operations'!$B421),0))*'INPUT | Operations'!$D421*NumberOfMainEngines*NumberOfOps*$E417,"")</f>
        <v>1397.4</v>
      </c>
      <c r="G417" s="34">
        <f t="shared" si="100"/>
        <v>1271.7604166666667</v>
      </c>
      <c r="H417" s="27">
        <f t="shared" si="101"/>
        <v>0</v>
      </c>
      <c r="I417" s="27">
        <f t="shared" si="102"/>
        <v>0</v>
      </c>
      <c r="J417" s="27">
        <f t="shared" si="103"/>
        <v>0</v>
      </c>
      <c r="K417" s="27">
        <f t="shared" si="104"/>
        <v>0</v>
      </c>
      <c r="L417" s="27">
        <f t="shared" si="105"/>
        <v>4.037340569751101E-11</v>
      </c>
      <c r="M417" s="32">
        <f t="shared" si="106"/>
        <v>0</v>
      </c>
      <c r="N417" s="27">
        <f t="shared" si="93"/>
        <v>1777.1580062500004</v>
      </c>
      <c r="O417" s="27">
        <f t="shared" si="94"/>
        <v>0</v>
      </c>
      <c r="P417" s="27">
        <f t="shared" si="95"/>
        <v>0</v>
      </c>
      <c r="Q417" s="27">
        <f t="shared" si="96"/>
        <v>0</v>
      </c>
      <c r="R417" s="27">
        <f t="shared" si="97"/>
        <v>0</v>
      </c>
      <c r="S417" s="27">
        <f t="shared" si="98"/>
        <v>5.6417797121701887E-11</v>
      </c>
      <c r="T417" s="32">
        <f t="shared" si="99"/>
        <v>0</v>
      </c>
      <c r="U417" s="10"/>
    </row>
    <row r="418" spans="1:21" x14ac:dyDescent="0.25">
      <c r="A418" s="10"/>
      <c r="B418" s="4">
        <f>IF(ISBLANK('INPUT | Operations'!$B423),"",COUNT('INPUT | Operations'!$B$12:$B422))</f>
        <v>411</v>
      </c>
      <c r="C418" s="27">
        <f>IF(ISNUMBER($B418),('INPUT | Operations'!$C422+'INPUT | Operations'!$C423)/2,"")</f>
        <v>345783</v>
      </c>
      <c r="D418" s="28">
        <f t="shared" si="92"/>
        <v>105.3946584</v>
      </c>
      <c r="E418" s="26">
        <f>IF(ISNUMBER($B418),'INPUT | Operations'!$B423-'INPUT | Operations'!$B422,"")</f>
        <v>1</v>
      </c>
      <c r="F418" s="32">
        <f>IF(ISNUMBER($B418),IF('INPUT | Operations'!$B423&lt;MainEngine_BurnTime,1,IF('INPUT | Operations'!$B422&lt;=MainEngine_BurnTime,(MainEngine_BurnTime-'INPUT | Operations'!$B422)/('INPUT | Operations'!$B423-'INPUT | Operations'!$B422),0))*'INPUT | Operations'!$D422*NumberOfMainEngines*NumberOfOps*$E418,"")</f>
        <v>1397.4</v>
      </c>
      <c r="G418" s="34">
        <f t="shared" si="100"/>
        <v>1271.7604166666667</v>
      </c>
      <c r="H418" s="27">
        <f t="shared" si="101"/>
        <v>0</v>
      </c>
      <c r="I418" s="27">
        <f t="shared" si="102"/>
        <v>0</v>
      </c>
      <c r="J418" s="27">
        <f t="shared" si="103"/>
        <v>0</v>
      </c>
      <c r="K418" s="27">
        <f t="shared" si="104"/>
        <v>0</v>
      </c>
      <c r="L418" s="27">
        <f t="shared" si="105"/>
        <v>4.1467811235363448E-11</v>
      </c>
      <c r="M418" s="32">
        <f t="shared" si="106"/>
        <v>0</v>
      </c>
      <c r="N418" s="27">
        <f t="shared" si="93"/>
        <v>1777.1580062500004</v>
      </c>
      <c r="O418" s="27">
        <f t="shared" si="94"/>
        <v>0</v>
      </c>
      <c r="P418" s="27">
        <f t="shared" si="95"/>
        <v>0</v>
      </c>
      <c r="Q418" s="27">
        <f t="shared" si="96"/>
        <v>0</v>
      </c>
      <c r="R418" s="27">
        <f t="shared" si="97"/>
        <v>0</v>
      </c>
      <c r="S418" s="27">
        <f t="shared" si="98"/>
        <v>5.7947119420296888E-11</v>
      </c>
      <c r="T418" s="32">
        <f t="shared" si="99"/>
        <v>0</v>
      </c>
      <c r="U418" s="10"/>
    </row>
    <row r="419" spans="1:21" x14ac:dyDescent="0.25">
      <c r="A419" s="10"/>
      <c r="B419" s="4">
        <f>IF(ISBLANK('INPUT | Operations'!$B424),"",COUNT('INPUT | Operations'!$B$12:$B423))</f>
        <v>412</v>
      </c>
      <c r="C419" s="27">
        <f>IF(ISNUMBER($B419),('INPUT | Operations'!$C423+'INPUT | Operations'!$C424)/2,"")</f>
        <v>345501.5</v>
      </c>
      <c r="D419" s="28">
        <f t="shared" si="92"/>
        <v>105.30885720000001</v>
      </c>
      <c r="E419" s="26">
        <f>IF(ISNUMBER($B419),'INPUT | Operations'!$B424-'INPUT | Operations'!$B423,"")</f>
        <v>1</v>
      </c>
      <c r="F419" s="32">
        <f>IF(ISNUMBER($B419),IF('INPUT | Operations'!$B424&lt;MainEngine_BurnTime,1,IF('INPUT | Operations'!$B423&lt;=MainEngine_BurnTime,(MainEngine_BurnTime-'INPUT | Operations'!$B423)/('INPUT | Operations'!$B424-'INPUT | Operations'!$B423),0))*'INPUT | Operations'!$D423*NumberOfMainEngines*NumberOfOps*$E419,"")</f>
        <v>1397.4</v>
      </c>
      <c r="G419" s="34">
        <f t="shared" si="100"/>
        <v>1271.7604166666667</v>
      </c>
      <c r="H419" s="27">
        <f t="shared" si="101"/>
        <v>0</v>
      </c>
      <c r="I419" s="27">
        <f t="shared" si="102"/>
        <v>0</v>
      </c>
      <c r="J419" s="27">
        <f t="shared" si="103"/>
        <v>0</v>
      </c>
      <c r="K419" s="27">
        <f t="shared" si="104"/>
        <v>0</v>
      </c>
      <c r="L419" s="27">
        <f t="shared" si="105"/>
        <v>4.2403283717010739E-11</v>
      </c>
      <c r="M419" s="32">
        <f t="shared" si="106"/>
        <v>0</v>
      </c>
      <c r="N419" s="27">
        <f t="shared" si="93"/>
        <v>1777.1580062500004</v>
      </c>
      <c r="O419" s="27">
        <f t="shared" si="94"/>
        <v>0</v>
      </c>
      <c r="P419" s="27">
        <f t="shared" si="95"/>
        <v>0</v>
      </c>
      <c r="Q419" s="27">
        <f t="shared" si="96"/>
        <v>0</v>
      </c>
      <c r="R419" s="27">
        <f t="shared" si="97"/>
        <v>0</v>
      </c>
      <c r="S419" s="27">
        <f t="shared" si="98"/>
        <v>5.9254348666150808E-11</v>
      </c>
      <c r="T419" s="32">
        <f t="shared" si="99"/>
        <v>0</v>
      </c>
      <c r="U419" s="10"/>
    </row>
    <row r="420" spans="1:21" x14ac:dyDescent="0.25">
      <c r="A420" s="10"/>
      <c r="B420" s="4">
        <f>IF(ISBLANK('INPUT | Operations'!$B425),"",COUNT('INPUT | Operations'!$B$12:$B424))</f>
        <v>413</v>
      </c>
      <c r="C420" s="27">
        <f>IF(ISNUMBER($B420),('INPUT | Operations'!$C424+'INPUT | Operations'!$C425)/2,"")</f>
        <v>345276</v>
      </c>
      <c r="D420" s="28">
        <f t="shared" si="92"/>
        <v>105.2401248</v>
      </c>
      <c r="E420" s="26">
        <f>IF(ISNUMBER($B420),'INPUT | Operations'!$B425-'INPUT | Operations'!$B424,"")</f>
        <v>1</v>
      </c>
      <c r="F420" s="32">
        <f>IF(ISNUMBER($B420),IF('INPUT | Operations'!$B425&lt;MainEngine_BurnTime,1,IF('INPUT | Operations'!$B424&lt;=MainEngine_BurnTime,(MainEngine_BurnTime-'INPUT | Operations'!$B424)/('INPUT | Operations'!$B425-'INPUT | Operations'!$B424),0))*'INPUT | Operations'!$D424*NumberOfMainEngines*NumberOfOps*$E420,"")</f>
        <v>1397.4</v>
      </c>
      <c r="G420" s="34">
        <f t="shared" si="100"/>
        <v>1271.7604166666667</v>
      </c>
      <c r="H420" s="27">
        <f t="shared" si="101"/>
        <v>0</v>
      </c>
      <c r="I420" s="27">
        <f t="shared" si="102"/>
        <v>0</v>
      </c>
      <c r="J420" s="27">
        <f t="shared" si="103"/>
        <v>0</v>
      </c>
      <c r="K420" s="27">
        <f t="shared" si="104"/>
        <v>0</v>
      </c>
      <c r="L420" s="27">
        <f t="shared" si="105"/>
        <v>4.3167859677018402E-11</v>
      </c>
      <c r="M420" s="32">
        <f t="shared" si="106"/>
        <v>0</v>
      </c>
      <c r="N420" s="27">
        <f t="shared" si="93"/>
        <v>1777.1580062500004</v>
      </c>
      <c r="O420" s="27">
        <f t="shared" si="94"/>
        <v>0</v>
      </c>
      <c r="P420" s="27">
        <f t="shared" si="95"/>
        <v>0</v>
      </c>
      <c r="Q420" s="27">
        <f t="shared" si="96"/>
        <v>0</v>
      </c>
      <c r="R420" s="27">
        <f t="shared" si="97"/>
        <v>0</v>
      </c>
      <c r="S420" s="27">
        <f t="shared" si="98"/>
        <v>6.0322767112665521E-11</v>
      </c>
      <c r="T420" s="32">
        <f t="shared" si="99"/>
        <v>0</v>
      </c>
      <c r="U420" s="10"/>
    </row>
    <row r="421" spans="1:21" x14ac:dyDescent="0.25">
      <c r="A421" s="10"/>
      <c r="B421" s="4">
        <f>IF(ISBLANK('INPUT | Operations'!$B426),"",COUNT('INPUT | Operations'!$B$12:$B425))</f>
        <v>414</v>
      </c>
      <c r="C421" s="27">
        <f>IF(ISNUMBER($B421),('INPUT | Operations'!$C425+'INPUT | Operations'!$C426)/2,"")</f>
        <v>345050</v>
      </c>
      <c r="D421" s="28">
        <f t="shared" si="92"/>
        <v>105.17124000000001</v>
      </c>
      <c r="E421" s="26">
        <f>IF(ISNUMBER($B421),'INPUT | Operations'!$B426-'INPUT | Operations'!$B425,"")</f>
        <v>1</v>
      </c>
      <c r="F421" s="32">
        <f>IF(ISNUMBER($B421),IF('INPUT | Operations'!$B426&lt;MainEngine_BurnTime,1,IF('INPUT | Operations'!$B425&lt;=MainEngine_BurnTime,(MainEngine_BurnTime-'INPUT | Operations'!$B425)/('INPUT | Operations'!$B426-'INPUT | Operations'!$B425),0))*'INPUT | Operations'!$D425*NumberOfMainEngines*NumberOfOps*$E421,"")</f>
        <v>1397.4</v>
      </c>
      <c r="G421" s="34">
        <f t="shared" si="100"/>
        <v>1271.7604166666667</v>
      </c>
      <c r="H421" s="27">
        <f t="shared" si="101"/>
        <v>0</v>
      </c>
      <c r="I421" s="27">
        <f t="shared" si="102"/>
        <v>0</v>
      </c>
      <c r="J421" s="27">
        <f t="shared" si="103"/>
        <v>0</v>
      </c>
      <c r="K421" s="27">
        <f t="shared" si="104"/>
        <v>0</v>
      </c>
      <c r="L421" s="27">
        <f t="shared" si="105"/>
        <v>4.3947963108147779E-11</v>
      </c>
      <c r="M421" s="32">
        <f t="shared" si="106"/>
        <v>0</v>
      </c>
      <c r="N421" s="27">
        <f t="shared" si="93"/>
        <v>1777.1580062500004</v>
      </c>
      <c r="O421" s="27">
        <f t="shared" si="94"/>
        <v>0</v>
      </c>
      <c r="P421" s="27">
        <f t="shared" si="95"/>
        <v>0</v>
      </c>
      <c r="Q421" s="27">
        <f t="shared" si="96"/>
        <v>0</v>
      </c>
      <c r="R421" s="27">
        <f t="shared" si="97"/>
        <v>0</v>
      </c>
      <c r="S421" s="27">
        <f t="shared" si="98"/>
        <v>6.1412883647325712E-11</v>
      </c>
      <c r="T421" s="32">
        <f t="shared" si="99"/>
        <v>0</v>
      </c>
      <c r="U421" s="10"/>
    </row>
    <row r="422" spans="1:21" x14ac:dyDescent="0.25">
      <c r="A422" s="10"/>
      <c r="B422" s="4">
        <f>IF(ISBLANK('INPUT | Operations'!$B427),"",COUNT('INPUT | Operations'!$B$12:$B426))</f>
        <v>415</v>
      </c>
      <c r="C422" s="27">
        <f>IF(ISNUMBER($B422),('INPUT | Operations'!$C426+'INPUT | Operations'!$C427)/2,"")</f>
        <v>344824.5</v>
      </c>
      <c r="D422" s="28">
        <f t="shared" si="92"/>
        <v>105.10250760000001</v>
      </c>
      <c r="E422" s="26">
        <f>IF(ISNUMBER($B422),'INPUT | Operations'!$B427-'INPUT | Operations'!$B426,"")</f>
        <v>1</v>
      </c>
      <c r="F422" s="32">
        <f>IF(ISNUMBER($B422),IF('INPUT | Operations'!$B427&lt;MainEngine_BurnTime,1,IF('INPUT | Operations'!$B426&lt;=MainEngine_BurnTime,(MainEngine_BurnTime-'INPUT | Operations'!$B426)/('INPUT | Operations'!$B427-'INPUT | Operations'!$B426),0))*'INPUT | Operations'!$D426*NumberOfMainEngines*NumberOfOps*$E422,"")</f>
        <v>1397.4</v>
      </c>
      <c r="G422" s="34">
        <f t="shared" si="100"/>
        <v>1271.7604166666667</v>
      </c>
      <c r="H422" s="27">
        <f t="shared" si="101"/>
        <v>0</v>
      </c>
      <c r="I422" s="27">
        <f t="shared" si="102"/>
        <v>0</v>
      </c>
      <c r="J422" s="27">
        <f t="shared" si="103"/>
        <v>0</v>
      </c>
      <c r="K422" s="27">
        <f t="shared" si="104"/>
        <v>0</v>
      </c>
      <c r="L422" s="27">
        <f t="shared" si="105"/>
        <v>4.4740391267911113E-11</v>
      </c>
      <c r="M422" s="32">
        <f t="shared" si="106"/>
        <v>0</v>
      </c>
      <c r="N422" s="27">
        <f t="shared" si="93"/>
        <v>1777.1580062500004</v>
      </c>
      <c r="O422" s="27">
        <f t="shared" si="94"/>
        <v>0</v>
      </c>
      <c r="P422" s="27">
        <f t="shared" si="95"/>
        <v>0</v>
      </c>
      <c r="Q422" s="27">
        <f t="shared" si="96"/>
        <v>0</v>
      </c>
      <c r="R422" s="27">
        <f t="shared" si="97"/>
        <v>0</v>
      </c>
      <c r="S422" s="27">
        <f t="shared" si="98"/>
        <v>6.2520222757779002E-11</v>
      </c>
      <c r="T422" s="32">
        <f t="shared" si="99"/>
        <v>0</v>
      </c>
      <c r="U422" s="10"/>
    </row>
    <row r="423" spans="1:21" x14ac:dyDescent="0.25">
      <c r="A423" s="10"/>
      <c r="B423" s="4">
        <f>IF(ISBLANK('INPUT | Operations'!$B428),"",COUNT('INPUT | Operations'!$B$12:$B427))</f>
        <v>416</v>
      </c>
      <c r="C423" s="27">
        <f>IF(ISNUMBER($B423),('INPUT | Operations'!$C427+'INPUT | Operations'!$C428)/2,"")</f>
        <v>344599.5</v>
      </c>
      <c r="D423" s="28">
        <f t="shared" si="92"/>
        <v>105.03392760000001</v>
      </c>
      <c r="E423" s="26">
        <f>IF(ISNUMBER($B423),'INPUT | Operations'!$B428-'INPUT | Operations'!$B427,"")</f>
        <v>1</v>
      </c>
      <c r="F423" s="32">
        <f>IF(ISNUMBER($B423),IF('INPUT | Operations'!$B428&lt;MainEngine_BurnTime,1,IF('INPUT | Operations'!$B427&lt;=MainEngine_BurnTime,(MainEngine_BurnTime-'INPUT | Operations'!$B427)/('INPUT | Operations'!$B428-'INPUT | Operations'!$B427),0))*'INPUT | Operations'!$D427*NumberOfMainEngines*NumberOfOps*$E423,"")</f>
        <v>1397.4</v>
      </c>
      <c r="G423" s="34">
        <f t="shared" si="100"/>
        <v>1271.7604166666667</v>
      </c>
      <c r="H423" s="27">
        <f t="shared" si="101"/>
        <v>0</v>
      </c>
      <c r="I423" s="27">
        <f t="shared" si="102"/>
        <v>0</v>
      </c>
      <c r="J423" s="27">
        <f t="shared" si="103"/>
        <v>0</v>
      </c>
      <c r="K423" s="27">
        <f t="shared" si="104"/>
        <v>0</v>
      </c>
      <c r="L423" s="27">
        <f t="shared" si="105"/>
        <v>4.5545303020922309E-11</v>
      </c>
      <c r="M423" s="32">
        <f t="shared" si="106"/>
        <v>0</v>
      </c>
      <c r="N423" s="27">
        <f t="shared" si="93"/>
        <v>1777.1580062500004</v>
      </c>
      <c r="O423" s="27">
        <f t="shared" si="94"/>
        <v>0</v>
      </c>
      <c r="P423" s="27">
        <f t="shared" si="95"/>
        <v>0</v>
      </c>
      <c r="Q423" s="27">
        <f t="shared" si="96"/>
        <v>0</v>
      </c>
      <c r="R423" s="27">
        <f t="shared" si="97"/>
        <v>0</v>
      </c>
      <c r="S423" s="27">
        <f t="shared" si="98"/>
        <v>6.3645006441436845E-11</v>
      </c>
      <c r="T423" s="32">
        <f t="shared" si="99"/>
        <v>0</v>
      </c>
      <c r="U423" s="10"/>
    </row>
    <row r="424" spans="1:21" x14ac:dyDescent="0.25">
      <c r="A424" s="10"/>
      <c r="B424" s="4">
        <f>IF(ISBLANK('INPUT | Operations'!$B429),"",COUNT('INPUT | Operations'!$B$12:$B428))</f>
        <v>417</v>
      </c>
      <c r="C424" s="27">
        <f>IF(ISNUMBER($B424),('INPUT | Operations'!$C428+'INPUT | Operations'!$C429)/2,"")</f>
        <v>344374.5</v>
      </c>
      <c r="D424" s="28">
        <f t="shared" si="92"/>
        <v>104.9653476</v>
      </c>
      <c r="E424" s="26">
        <f>IF(ISNUMBER($B424),'INPUT | Operations'!$B429-'INPUT | Operations'!$B428,"")</f>
        <v>1</v>
      </c>
      <c r="F424" s="32">
        <f>IF(ISNUMBER($B424),IF('INPUT | Operations'!$B429&lt;MainEngine_BurnTime,1,IF('INPUT | Operations'!$B428&lt;=MainEngine_BurnTime,(MainEngine_BurnTime-'INPUT | Operations'!$B428)/('INPUT | Operations'!$B429-'INPUT | Operations'!$B428),0))*'INPUT | Operations'!$D428*NumberOfMainEngines*NumberOfOps*$E424,"")</f>
        <v>1397.4</v>
      </c>
      <c r="G424" s="34">
        <f t="shared" si="100"/>
        <v>1271.7604166666667</v>
      </c>
      <c r="H424" s="27">
        <f t="shared" si="101"/>
        <v>0</v>
      </c>
      <c r="I424" s="27">
        <f t="shared" si="102"/>
        <v>0</v>
      </c>
      <c r="J424" s="27">
        <f t="shared" si="103"/>
        <v>0</v>
      </c>
      <c r="K424" s="27">
        <f t="shared" si="104"/>
        <v>0</v>
      </c>
      <c r="L424" s="27">
        <f t="shared" si="105"/>
        <v>4.636469571412623E-11</v>
      </c>
      <c r="M424" s="32">
        <f t="shared" si="106"/>
        <v>0</v>
      </c>
      <c r="N424" s="27">
        <f t="shared" si="93"/>
        <v>1777.1580062500004</v>
      </c>
      <c r="O424" s="27">
        <f t="shared" si="94"/>
        <v>0</v>
      </c>
      <c r="P424" s="27">
        <f t="shared" si="95"/>
        <v>0</v>
      </c>
      <c r="Q424" s="27">
        <f t="shared" si="96"/>
        <v>0</v>
      </c>
      <c r="R424" s="27">
        <f t="shared" si="97"/>
        <v>0</v>
      </c>
      <c r="S424" s="27">
        <f t="shared" si="98"/>
        <v>6.4790025790919998E-11</v>
      </c>
      <c r="T424" s="32">
        <f t="shared" si="99"/>
        <v>0</v>
      </c>
      <c r="U424" s="10"/>
    </row>
    <row r="425" spans="1:21" x14ac:dyDescent="0.25">
      <c r="A425" s="10"/>
      <c r="B425" s="4">
        <f>IF(ISBLANK('INPUT | Operations'!$B430),"",COUNT('INPUT | Operations'!$B$12:$B429))</f>
        <v>418</v>
      </c>
      <c r="C425" s="27">
        <f>IF(ISNUMBER($B425),('INPUT | Operations'!$C429+'INPUT | Operations'!$C430)/2,"")</f>
        <v>344150</v>
      </c>
      <c r="D425" s="28">
        <f t="shared" si="92"/>
        <v>104.89691999999999</v>
      </c>
      <c r="E425" s="26">
        <f>IF(ISNUMBER($B425),'INPUT | Operations'!$B430-'INPUT | Operations'!$B429,"")</f>
        <v>1</v>
      </c>
      <c r="F425" s="32">
        <f>IF(ISNUMBER($B425),IF('INPUT | Operations'!$B430&lt;MainEngine_BurnTime,1,IF('INPUT | Operations'!$B429&lt;=MainEngine_BurnTime,(MainEngine_BurnTime-'INPUT | Operations'!$B429)/('INPUT | Operations'!$B430-'INPUT | Operations'!$B429),0))*'INPUT | Operations'!$D429*NumberOfMainEngines*NumberOfOps*$E425,"")</f>
        <v>1397.4</v>
      </c>
      <c r="G425" s="34">
        <f t="shared" si="100"/>
        <v>1271.7604166666667</v>
      </c>
      <c r="H425" s="27">
        <f t="shared" si="101"/>
        <v>0</v>
      </c>
      <c r="I425" s="27">
        <f t="shared" si="102"/>
        <v>0</v>
      </c>
      <c r="J425" s="27">
        <f t="shared" si="103"/>
        <v>0</v>
      </c>
      <c r="K425" s="27">
        <f t="shared" si="104"/>
        <v>0</v>
      </c>
      <c r="L425" s="27">
        <f t="shared" si="105"/>
        <v>4.7196959700647852E-11</v>
      </c>
      <c r="M425" s="32">
        <f t="shared" si="106"/>
        <v>0</v>
      </c>
      <c r="N425" s="27">
        <f t="shared" si="93"/>
        <v>1777.1580062500004</v>
      </c>
      <c r="O425" s="27">
        <f t="shared" si="94"/>
        <v>0</v>
      </c>
      <c r="P425" s="27">
        <f t="shared" si="95"/>
        <v>0</v>
      </c>
      <c r="Q425" s="27">
        <f t="shared" si="96"/>
        <v>0</v>
      </c>
      <c r="R425" s="27">
        <f t="shared" si="97"/>
        <v>0</v>
      </c>
      <c r="S425" s="27">
        <f t="shared" si="98"/>
        <v>6.5953031485685314E-11</v>
      </c>
      <c r="T425" s="32">
        <f t="shared" si="99"/>
        <v>0</v>
      </c>
      <c r="U425" s="10"/>
    </row>
    <row r="426" spans="1:21" x14ac:dyDescent="0.25">
      <c r="A426" s="10"/>
      <c r="B426" s="4">
        <f>IF(ISBLANK('INPUT | Operations'!$B431),"",COUNT('INPUT | Operations'!$B$12:$B430))</f>
        <v>419</v>
      </c>
      <c r="C426" s="27">
        <f>IF(ISNUMBER($B426),('INPUT | Operations'!$C430+'INPUT | Operations'!$C431)/2,"")</f>
        <v>343926</v>
      </c>
      <c r="D426" s="28">
        <f t="shared" si="92"/>
        <v>104.82864480000001</v>
      </c>
      <c r="E426" s="26">
        <f>IF(ISNUMBER($B426),'INPUT | Operations'!$B431-'INPUT | Operations'!$B430,"")</f>
        <v>1</v>
      </c>
      <c r="F426" s="32">
        <f>IF(ISNUMBER($B426),IF('INPUT | Operations'!$B431&lt;MainEngine_BurnTime,1,IF('INPUT | Operations'!$B430&lt;=MainEngine_BurnTime,(MainEngine_BurnTime-'INPUT | Operations'!$B430)/('INPUT | Operations'!$B431-'INPUT | Operations'!$B430),0))*'INPUT | Operations'!$D430*NumberOfMainEngines*NumberOfOps*$E426,"")</f>
        <v>1397.4</v>
      </c>
      <c r="G426" s="34">
        <f t="shared" si="100"/>
        <v>1271.7604166666667</v>
      </c>
      <c r="H426" s="27">
        <f t="shared" si="101"/>
        <v>0</v>
      </c>
      <c r="I426" s="27">
        <f t="shared" si="102"/>
        <v>0</v>
      </c>
      <c r="J426" s="27">
        <f t="shared" si="103"/>
        <v>0</v>
      </c>
      <c r="K426" s="27">
        <f t="shared" si="104"/>
        <v>0</v>
      </c>
      <c r="L426" s="27">
        <f t="shared" si="105"/>
        <v>4.8042259479216627E-11</v>
      </c>
      <c r="M426" s="32">
        <f t="shared" si="106"/>
        <v>0</v>
      </c>
      <c r="N426" s="27">
        <f t="shared" si="93"/>
        <v>1777.1580062500004</v>
      </c>
      <c r="O426" s="27">
        <f t="shared" si="94"/>
        <v>0</v>
      </c>
      <c r="P426" s="27">
        <f t="shared" si="95"/>
        <v>0</v>
      </c>
      <c r="Q426" s="27">
        <f t="shared" si="96"/>
        <v>0</v>
      </c>
      <c r="R426" s="27">
        <f t="shared" si="97"/>
        <v>0</v>
      </c>
      <c r="S426" s="27">
        <f t="shared" si="98"/>
        <v>6.7134253396257316E-11</v>
      </c>
      <c r="T426" s="32">
        <f t="shared" si="99"/>
        <v>0</v>
      </c>
      <c r="U426" s="10"/>
    </row>
    <row r="427" spans="1:21" x14ac:dyDescent="0.25">
      <c r="A427" s="10"/>
      <c r="B427" s="4">
        <f>IF(ISBLANK('INPUT | Operations'!$B432),"",COUNT('INPUT | Operations'!$B$12:$B431))</f>
        <v>420</v>
      </c>
      <c r="C427" s="27">
        <f>IF(ISNUMBER($B427),('INPUT | Operations'!$C431+'INPUT | Operations'!$C432)/2,"")</f>
        <v>343702.5</v>
      </c>
      <c r="D427" s="28">
        <f t="shared" si="92"/>
        <v>104.76052200000001</v>
      </c>
      <c r="E427" s="26">
        <f>IF(ISNUMBER($B427),'INPUT | Operations'!$B432-'INPUT | Operations'!$B431,"")</f>
        <v>1</v>
      </c>
      <c r="F427" s="32">
        <f>IF(ISNUMBER($B427),IF('INPUT | Operations'!$B432&lt;MainEngine_BurnTime,1,IF('INPUT | Operations'!$B431&lt;=MainEngine_BurnTime,(MainEngine_BurnTime-'INPUT | Operations'!$B431)/('INPUT | Operations'!$B432-'INPUT | Operations'!$B431),0))*'INPUT | Operations'!$D431*NumberOfMainEngines*NumberOfOps*$E427,"")</f>
        <v>1397.4</v>
      </c>
      <c r="G427" s="34">
        <f t="shared" si="100"/>
        <v>1271.7604166666667</v>
      </c>
      <c r="H427" s="27">
        <f t="shared" si="101"/>
        <v>0</v>
      </c>
      <c r="I427" s="27">
        <f t="shared" si="102"/>
        <v>0</v>
      </c>
      <c r="J427" s="27">
        <f t="shared" si="103"/>
        <v>0</v>
      </c>
      <c r="K427" s="27">
        <f t="shared" si="104"/>
        <v>0</v>
      </c>
      <c r="L427" s="27">
        <f t="shared" si="105"/>
        <v>4.8900760934624718E-11</v>
      </c>
      <c r="M427" s="32">
        <f t="shared" si="106"/>
        <v>0</v>
      </c>
      <c r="N427" s="27">
        <f t="shared" si="93"/>
        <v>1777.1580062500004</v>
      </c>
      <c r="O427" s="27">
        <f t="shared" si="94"/>
        <v>0</v>
      </c>
      <c r="P427" s="27">
        <f t="shared" si="95"/>
        <v>0</v>
      </c>
      <c r="Q427" s="27">
        <f t="shared" si="96"/>
        <v>0</v>
      </c>
      <c r="R427" s="27">
        <f t="shared" si="97"/>
        <v>0</v>
      </c>
      <c r="S427" s="27">
        <f t="shared" si="98"/>
        <v>6.8333923330044581E-11</v>
      </c>
      <c r="T427" s="32">
        <f t="shared" si="99"/>
        <v>0</v>
      </c>
      <c r="U427" s="10"/>
    </row>
    <row r="428" spans="1:21" x14ac:dyDescent="0.25">
      <c r="A428" s="10"/>
      <c r="B428" s="4">
        <f>IF(ISBLANK('INPUT | Operations'!$B433),"",COUNT('INPUT | Operations'!$B$12:$B432))</f>
        <v>421</v>
      </c>
      <c r="C428" s="27">
        <f>IF(ISNUMBER($B428),('INPUT | Operations'!$C432+'INPUT | Operations'!$C433)/2,"")</f>
        <v>343480.5</v>
      </c>
      <c r="D428" s="28">
        <f t="shared" si="92"/>
        <v>104.69285640000001</v>
      </c>
      <c r="E428" s="26">
        <f>IF(ISNUMBER($B428),'INPUT | Operations'!$B433-'INPUT | Operations'!$B432,"")</f>
        <v>1</v>
      </c>
      <c r="F428" s="32">
        <f>IF(ISNUMBER($B428),IF('INPUT | Operations'!$B433&lt;MainEngine_BurnTime,1,IF('INPUT | Operations'!$B432&lt;=MainEngine_BurnTime,(MainEngine_BurnTime-'INPUT | Operations'!$B432)/('INPUT | Operations'!$B433-'INPUT | Operations'!$B432),0))*'INPUT | Operations'!$D432*NumberOfMainEngines*NumberOfOps*$E428,"")</f>
        <v>1397.4</v>
      </c>
      <c r="G428" s="34">
        <f t="shared" si="100"/>
        <v>1271.7604166666667</v>
      </c>
      <c r="H428" s="27">
        <f t="shared" si="101"/>
        <v>0</v>
      </c>
      <c r="I428" s="27">
        <f t="shared" si="102"/>
        <v>0</v>
      </c>
      <c r="J428" s="27">
        <f t="shared" si="103"/>
        <v>0</v>
      </c>
      <c r="K428" s="27">
        <f t="shared" si="104"/>
        <v>0</v>
      </c>
      <c r="L428" s="27">
        <f t="shared" si="105"/>
        <v>4.9768687110824151E-11</v>
      </c>
      <c r="M428" s="32">
        <f t="shared" si="106"/>
        <v>0</v>
      </c>
      <c r="N428" s="27">
        <f t="shared" si="93"/>
        <v>1777.1580062500004</v>
      </c>
      <c r="O428" s="27">
        <f t="shared" si="94"/>
        <v>0</v>
      </c>
      <c r="P428" s="27">
        <f t="shared" si="95"/>
        <v>0</v>
      </c>
      <c r="Q428" s="27">
        <f t="shared" si="96"/>
        <v>0</v>
      </c>
      <c r="R428" s="27">
        <f t="shared" si="97"/>
        <v>0</v>
      </c>
      <c r="S428" s="27">
        <f t="shared" si="98"/>
        <v>6.9546763368665669E-11</v>
      </c>
      <c r="T428" s="32">
        <f t="shared" si="99"/>
        <v>0</v>
      </c>
      <c r="U428" s="10"/>
    </row>
    <row r="429" spans="1:21" x14ac:dyDescent="0.25">
      <c r="A429" s="10"/>
      <c r="B429" s="4">
        <f>IF(ISBLANK('INPUT | Operations'!$B434),"",COUNT('INPUT | Operations'!$B$12:$B433))</f>
        <v>422</v>
      </c>
      <c r="C429" s="27">
        <f>IF(ISNUMBER($B429),('INPUT | Operations'!$C433+'INPUT | Operations'!$C434)/2,"")</f>
        <v>343259.5</v>
      </c>
      <c r="D429" s="28">
        <f t="shared" si="92"/>
        <v>104.62549560000001</v>
      </c>
      <c r="E429" s="26">
        <f>IF(ISNUMBER($B429),'INPUT | Operations'!$B434-'INPUT | Operations'!$B433,"")</f>
        <v>1</v>
      </c>
      <c r="F429" s="32">
        <f>IF(ISNUMBER($B429),IF('INPUT | Operations'!$B434&lt;MainEngine_BurnTime,1,IF('INPUT | Operations'!$B433&lt;=MainEngine_BurnTime,(MainEngine_BurnTime-'INPUT | Operations'!$B433)/('INPUT | Operations'!$B434-'INPUT | Operations'!$B433),0))*'INPUT | Operations'!$D433*NumberOfMainEngines*NumberOfOps*$E429,"")</f>
        <v>1397.4</v>
      </c>
      <c r="G429" s="34">
        <f t="shared" si="100"/>
        <v>1271.7604166666667</v>
      </c>
      <c r="H429" s="27">
        <f t="shared" si="101"/>
        <v>0</v>
      </c>
      <c r="I429" s="27">
        <f t="shared" si="102"/>
        <v>0</v>
      </c>
      <c r="J429" s="27">
        <f t="shared" si="103"/>
        <v>0</v>
      </c>
      <c r="K429" s="27">
        <f t="shared" si="104"/>
        <v>0</v>
      </c>
      <c r="L429" s="27">
        <f t="shared" si="105"/>
        <v>5.0648003958303382E-11</v>
      </c>
      <c r="M429" s="32">
        <f t="shared" si="106"/>
        <v>0</v>
      </c>
      <c r="N429" s="27">
        <f t="shared" si="93"/>
        <v>1777.1580062500004</v>
      </c>
      <c r="O429" s="27">
        <f t="shared" si="94"/>
        <v>0</v>
      </c>
      <c r="P429" s="27">
        <f t="shared" si="95"/>
        <v>0</v>
      </c>
      <c r="Q429" s="27">
        <f t="shared" si="96"/>
        <v>0</v>
      </c>
      <c r="R429" s="27">
        <f t="shared" si="97"/>
        <v>0</v>
      </c>
      <c r="S429" s="27">
        <f t="shared" si="98"/>
        <v>7.0775520731333152E-11</v>
      </c>
      <c r="T429" s="32">
        <f t="shared" si="99"/>
        <v>0</v>
      </c>
      <c r="U429" s="10"/>
    </row>
    <row r="430" spans="1:21" x14ac:dyDescent="0.25">
      <c r="A430" s="10"/>
      <c r="B430" s="4">
        <f>IF(ISBLANK('INPUT | Operations'!$B435),"",COUNT('INPUT | Operations'!$B$12:$B434))</f>
        <v>423</v>
      </c>
      <c r="C430" s="27">
        <f>IF(ISNUMBER($B430),('INPUT | Operations'!$C434+'INPUT | Operations'!$C435)/2,"")</f>
        <v>343039.5</v>
      </c>
      <c r="D430" s="28">
        <f t="shared" si="92"/>
        <v>104.55843960000001</v>
      </c>
      <c r="E430" s="26">
        <f>IF(ISNUMBER($B430),'INPUT | Operations'!$B435-'INPUT | Operations'!$B434,"")</f>
        <v>1</v>
      </c>
      <c r="F430" s="32">
        <f>IF(ISNUMBER($B430),IF('INPUT | Operations'!$B435&lt;MainEngine_BurnTime,1,IF('INPUT | Operations'!$B434&lt;=MainEngine_BurnTime,(MainEngine_BurnTime-'INPUT | Operations'!$B434)/('INPUT | Operations'!$B435-'INPUT | Operations'!$B434),0))*'INPUT | Operations'!$D434*NumberOfMainEngines*NumberOfOps*$E430,"")</f>
        <v>1397.4</v>
      </c>
      <c r="G430" s="34">
        <f t="shared" si="100"/>
        <v>1271.7604166666667</v>
      </c>
      <c r="H430" s="27">
        <f t="shared" si="101"/>
        <v>0</v>
      </c>
      <c r="I430" s="27">
        <f t="shared" si="102"/>
        <v>0</v>
      </c>
      <c r="J430" s="27">
        <f t="shared" si="103"/>
        <v>0</v>
      </c>
      <c r="K430" s="27">
        <f t="shared" si="104"/>
        <v>0</v>
      </c>
      <c r="L430" s="27">
        <f t="shared" si="105"/>
        <v>5.1538772134469498E-11</v>
      </c>
      <c r="M430" s="32">
        <f t="shared" si="106"/>
        <v>0</v>
      </c>
      <c r="N430" s="27">
        <f t="shared" si="93"/>
        <v>1777.1580062500004</v>
      </c>
      <c r="O430" s="27">
        <f t="shared" si="94"/>
        <v>0</v>
      </c>
      <c r="P430" s="27">
        <f t="shared" si="95"/>
        <v>0</v>
      </c>
      <c r="Q430" s="27">
        <f t="shared" si="96"/>
        <v>0</v>
      </c>
      <c r="R430" s="27">
        <f t="shared" si="97"/>
        <v>0</v>
      </c>
      <c r="S430" s="27">
        <f t="shared" si="98"/>
        <v>7.202028018070768E-11</v>
      </c>
      <c r="T430" s="32">
        <f t="shared" si="99"/>
        <v>0</v>
      </c>
      <c r="U430" s="10"/>
    </row>
    <row r="431" spans="1:21" x14ac:dyDescent="0.25">
      <c r="A431" s="10"/>
      <c r="B431" s="4">
        <f>IF(ISBLANK('INPUT | Operations'!$B436),"",COUNT('INPUT | Operations'!$B$12:$B435))</f>
        <v>424</v>
      </c>
      <c r="C431" s="27">
        <f>IF(ISNUMBER($B431),('INPUT | Operations'!$C435+'INPUT | Operations'!$C436)/2,"")</f>
        <v>342821</v>
      </c>
      <c r="D431" s="28">
        <f t="shared" si="92"/>
        <v>104.49184080000001</v>
      </c>
      <c r="E431" s="26">
        <f>IF(ISNUMBER($B431),'INPUT | Operations'!$B436-'INPUT | Operations'!$B435,"")</f>
        <v>1</v>
      </c>
      <c r="F431" s="32">
        <f>IF(ISNUMBER($B431),IF('INPUT | Operations'!$B436&lt;MainEngine_BurnTime,1,IF('INPUT | Operations'!$B435&lt;=MainEngine_BurnTime,(MainEngine_BurnTime-'INPUT | Operations'!$B435)/('INPUT | Operations'!$B436-'INPUT | Operations'!$B435),0))*'INPUT | Operations'!$D435*NumberOfMainEngines*NumberOfOps*$E431,"")</f>
        <v>1397.4</v>
      </c>
      <c r="G431" s="34">
        <f t="shared" si="100"/>
        <v>1271.7604166666667</v>
      </c>
      <c r="H431" s="27">
        <f t="shared" si="101"/>
        <v>0</v>
      </c>
      <c r="I431" s="27">
        <f t="shared" si="102"/>
        <v>0</v>
      </c>
      <c r="J431" s="27">
        <f t="shared" si="103"/>
        <v>0</v>
      </c>
      <c r="K431" s="27">
        <f t="shared" si="104"/>
        <v>0</v>
      </c>
      <c r="L431" s="27">
        <f t="shared" si="105"/>
        <v>5.2438972736657013E-11</v>
      </c>
      <c r="M431" s="32">
        <f t="shared" si="106"/>
        <v>0</v>
      </c>
      <c r="N431" s="27">
        <f t="shared" si="93"/>
        <v>1777.1580062500004</v>
      </c>
      <c r="O431" s="27">
        <f t="shared" si="94"/>
        <v>0</v>
      </c>
      <c r="P431" s="27">
        <f t="shared" si="95"/>
        <v>0</v>
      </c>
      <c r="Q431" s="27">
        <f t="shared" si="96"/>
        <v>0</v>
      </c>
      <c r="R431" s="27">
        <f t="shared" si="97"/>
        <v>0</v>
      </c>
      <c r="S431" s="27">
        <f t="shared" si="98"/>
        <v>7.3278220502204522E-11</v>
      </c>
      <c r="T431" s="32">
        <f t="shared" si="99"/>
        <v>0</v>
      </c>
      <c r="U431" s="10"/>
    </row>
    <row r="432" spans="1:21" x14ac:dyDescent="0.25">
      <c r="A432" s="10"/>
      <c r="B432" s="4">
        <f>IF(ISBLANK('INPUT | Operations'!$B437),"",COUNT('INPUT | Operations'!$B$12:$B436))</f>
        <v>425</v>
      </c>
      <c r="C432" s="27">
        <f>IF(ISNUMBER($B432),('INPUT | Operations'!$C436+'INPUT | Operations'!$C437)/2,"")</f>
        <v>342604</v>
      </c>
      <c r="D432" s="28">
        <f t="shared" si="92"/>
        <v>104.4256992</v>
      </c>
      <c r="E432" s="26">
        <f>IF(ISNUMBER($B432),'INPUT | Operations'!$B437-'INPUT | Operations'!$B436,"")</f>
        <v>1</v>
      </c>
      <c r="F432" s="32">
        <f>IF(ISNUMBER($B432),IF('INPUT | Operations'!$B437&lt;MainEngine_BurnTime,1,IF('INPUT | Operations'!$B436&lt;=MainEngine_BurnTime,(MainEngine_BurnTime-'INPUT | Operations'!$B436)/('INPUT | Operations'!$B437-'INPUT | Operations'!$B436),0))*'INPUT | Operations'!$D436*NumberOfMainEngines*NumberOfOps*$E432,"")</f>
        <v>1397.4</v>
      </c>
      <c r="G432" s="34">
        <f t="shared" si="100"/>
        <v>1271.7604166666667</v>
      </c>
      <c r="H432" s="27">
        <f t="shared" si="101"/>
        <v>0</v>
      </c>
      <c r="I432" s="27">
        <f t="shared" si="102"/>
        <v>0</v>
      </c>
      <c r="J432" s="27">
        <f t="shared" si="103"/>
        <v>0</v>
      </c>
      <c r="K432" s="27">
        <f t="shared" si="104"/>
        <v>0</v>
      </c>
      <c r="L432" s="27">
        <f t="shared" si="105"/>
        <v>5.3348554642560783E-11</v>
      </c>
      <c r="M432" s="32">
        <f t="shared" si="106"/>
        <v>0</v>
      </c>
      <c r="N432" s="27">
        <f t="shared" si="93"/>
        <v>1777.1580062500004</v>
      </c>
      <c r="O432" s="27">
        <f t="shared" si="94"/>
        <v>0</v>
      </c>
      <c r="P432" s="27">
        <f t="shared" si="95"/>
        <v>0</v>
      </c>
      <c r="Q432" s="27">
        <f t="shared" si="96"/>
        <v>0</v>
      </c>
      <c r="R432" s="27">
        <f t="shared" si="97"/>
        <v>0</v>
      </c>
      <c r="S432" s="27">
        <f t="shared" si="98"/>
        <v>7.4549270257514439E-11</v>
      </c>
      <c r="T432" s="32">
        <f t="shared" si="99"/>
        <v>0</v>
      </c>
      <c r="U432" s="10"/>
    </row>
    <row r="433" spans="1:21" x14ac:dyDescent="0.25">
      <c r="A433" s="10"/>
      <c r="B433" s="4">
        <f>IF(ISBLANK('INPUT | Operations'!$B438),"",COUNT('INPUT | Operations'!$B$12:$B437))</f>
        <v>426</v>
      </c>
      <c r="C433" s="27">
        <f>IF(ISNUMBER($B433),('INPUT | Operations'!$C437+'INPUT | Operations'!$C438)/2,"")</f>
        <v>342388.5</v>
      </c>
      <c r="D433" s="28">
        <f t="shared" si="92"/>
        <v>104.3600148</v>
      </c>
      <c r="E433" s="26">
        <f>IF(ISNUMBER($B433),'INPUT | Operations'!$B438-'INPUT | Operations'!$B437,"")</f>
        <v>1</v>
      </c>
      <c r="F433" s="32">
        <f>IF(ISNUMBER($B433),IF('INPUT | Operations'!$B438&lt;MainEngine_BurnTime,1,IF('INPUT | Operations'!$B437&lt;=MainEngine_BurnTime,(MainEngine_BurnTime-'INPUT | Operations'!$B437)/('INPUT | Operations'!$B438-'INPUT | Operations'!$B437),0))*'INPUT | Operations'!$D437*NumberOfMainEngines*NumberOfOps*$E433,"")</f>
        <v>1397.4</v>
      </c>
      <c r="G433" s="34">
        <f t="shared" si="100"/>
        <v>1271.7604166666667</v>
      </c>
      <c r="H433" s="27">
        <f t="shared" si="101"/>
        <v>0</v>
      </c>
      <c r="I433" s="27">
        <f t="shared" si="102"/>
        <v>0</v>
      </c>
      <c r="J433" s="27">
        <f t="shared" si="103"/>
        <v>0</v>
      </c>
      <c r="K433" s="27">
        <f t="shared" si="104"/>
        <v>0</v>
      </c>
      <c r="L433" s="27">
        <f t="shared" si="105"/>
        <v>5.4267462465747274E-11</v>
      </c>
      <c r="M433" s="32">
        <f t="shared" si="106"/>
        <v>0</v>
      </c>
      <c r="N433" s="27">
        <f t="shared" si="93"/>
        <v>1777.1580062500004</v>
      </c>
      <c r="O433" s="27">
        <f t="shared" si="94"/>
        <v>0</v>
      </c>
      <c r="P433" s="27">
        <f t="shared" si="95"/>
        <v>0</v>
      </c>
      <c r="Q433" s="27">
        <f t="shared" si="96"/>
        <v>0</v>
      </c>
      <c r="R433" s="27">
        <f t="shared" si="97"/>
        <v>0</v>
      </c>
      <c r="S433" s="27">
        <f t="shared" si="98"/>
        <v>7.5833352049635251E-11</v>
      </c>
      <c r="T433" s="32">
        <f t="shared" si="99"/>
        <v>0</v>
      </c>
      <c r="U433" s="10"/>
    </row>
    <row r="434" spans="1:21" x14ac:dyDescent="0.25">
      <c r="A434" s="10"/>
      <c r="B434" s="4">
        <f>IF(ISBLANK('INPUT | Operations'!$B439),"",COUNT('INPUT | Operations'!$B$12:$B438))</f>
        <v>427</v>
      </c>
      <c r="C434" s="27">
        <f>IF(ISNUMBER($B434),('INPUT | Operations'!$C438+'INPUT | Operations'!$C439)/2,"")</f>
        <v>342174.5</v>
      </c>
      <c r="D434" s="28">
        <f t="shared" si="92"/>
        <v>104.29478760000001</v>
      </c>
      <c r="E434" s="26">
        <f>IF(ISNUMBER($B434),'INPUT | Operations'!$B439-'INPUT | Operations'!$B438,"")</f>
        <v>1</v>
      </c>
      <c r="F434" s="32">
        <f>IF(ISNUMBER($B434),IF('INPUT | Operations'!$B439&lt;MainEngine_BurnTime,1,IF('INPUT | Operations'!$B438&lt;=MainEngine_BurnTime,(MainEngine_BurnTime-'INPUT | Operations'!$B438)/('INPUT | Operations'!$B439-'INPUT | Operations'!$B438),0))*'INPUT | Operations'!$D438*NumberOfMainEngines*NumberOfOps*$E434,"")</f>
        <v>1397.4</v>
      </c>
      <c r="G434" s="34">
        <f t="shared" si="100"/>
        <v>1271.7604166666667</v>
      </c>
      <c r="H434" s="27">
        <f t="shared" si="101"/>
        <v>0</v>
      </c>
      <c r="I434" s="27">
        <f t="shared" si="102"/>
        <v>0</v>
      </c>
      <c r="J434" s="27">
        <f t="shared" si="103"/>
        <v>0</v>
      </c>
      <c r="K434" s="27">
        <f t="shared" si="104"/>
        <v>0</v>
      </c>
      <c r="L434" s="27">
        <f t="shared" si="105"/>
        <v>5.5195636508254576E-11</v>
      </c>
      <c r="M434" s="32">
        <f t="shared" si="106"/>
        <v>0</v>
      </c>
      <c r="N434" s="27">
        <f t="shared" si="93"/>
        <v>1777.1580062500004</v>
      </c>
      <c r="O434" s="27">
        <f t="shared" si="94"/>
        <v>0</v>
      </c>
      <c r="P434" s="27">
        <f t="shared" si="95"/>
        <v>0</v>
      </c>
      <c r="Q434" s="27">
        <f t="shared" si="96"/>
        <v>0</v>
      </c>
      <c r="R434" s="27">
        <f t="shared" si="97"/>
        <v>0</v>
      </c>
      <c r="S434" s="27">
        <f t="shared" si="98"/>
        <v>7.7130382456634947E-11</v>
      </c>
      <c r="T434" s="32">
        <f t="shared" si="99"/>
        <v>0</v>
      </c>
      <c r="U434" s="10"/>
    </row>
    <row r="435" spans="1:21" x14ac:dyDescent="0.25">
      <c r="A435" s="10"/>
      <c r="B435" s="4">
        <f>IF(ISBLANK('INPUT | Operations'!$B440),"",COUNT('INPUT | Operations'!$B$12:$B439))</f>
        <v>428</v>
      </c>
      <c r="C435" s="27">
        <f>IF(ISNUMBER($B435),('INPUT | Operations'!$C439+'INPUT | Operations'!$C440)/2,"")</f>
        <v>341962.5</v>
      </c>
      <c r="D435" s="28">
        <f t="shared" si="92"/>
        <v>104.23017</v>
      </c>
      <c r="E435" s="26">
        <f>IF(ISNUMBER($B435),'INPUT | Operations'!$B440-'INPUT | Operations'!$B439,"")</f>
        <v>1</v>
      </c>
      <c r="F435" s="32">
        <f>IF(ISNUMBER($B435),IF('INPUT | Operations'!$B440&lt;MainEngine_BurnTime,1,IF('INPUT | Operations'!$B439&lt;=MainEngine_BurnTime,(MainEngine_BurnTime-'INPUT | Operations'!$B439)/('INPUT | Operations'!$B440-'INPUT | Operations'!$B439),0))*'INPUT | Operations'!$D439*NumberOfMainEngines*NumberOfOps*$E435,"")</f>
        <v>1397.4</v>
      </c>
      <c r="G435" s="34">
        <f t="shared" si="100"/>
        <v>1271.7604166666667</v>
      </c>
      <c r="H435" s="27">
        <f t="shared" si="101"/>
        <v>0</v>
      </c>
      <c r="I435" s="27">
        <f t="shared" si="102"/>
        <v>0</v>
      </c>
      <c r="J435" s="27">
        <f t="shared" si="103"/>
        <v>0</v>
      </c>
      <c r="K435" s="27">
        <f t="shared" si="104"/>
        <v>0</v>
      </c>
      <c r="L435" s="27">
        <f t="shared" si="105"/>
        <v>5.6130788544527782E-11</v>
      </c>
      <c r="M435" s="32">
        <f t="shared" si="106"/>
        <v>0</v>
      </c>
      <c r="N435" s="27">
        <f t="shared" si="93"/>
        <v>1777.1580062500004</v>
      </c>
      <c r="O435" s="27">
        <f t="shared" si="94"/>
        <v>0</v>
      </c>
      <c r="P435" s="27">
        <f t="shared" si="95"/>
        <v>0</v>
      </c>
      <c r="Q435" s="27">
        <f t="shared" si="96"/>
        <v>0</v>
      </c>
      <c r="R435" s="27">
        <f t="shared" si="97"/>
        <v>0</v>
      </c>
      <c r="S435" s="27">
        <f t="shared" si="98"/>
        <v>7.843716391212313E-11</v>
      </c>
      <c r="T435" s="32">
        <f t="shared" si="99"/>
        <v>0</v>
      </c>
      <c r="U435" s="10"/>
    </row>
    <row r="436" spans="1:21" x14ac:dyDescent="0.25">
      <c r="A436" s="10"/>
      <c r="B436" s="4">
        <f>IF(ISBLANK('INPUT | Operations'!$B441),"",COUNT('INPUT | Operations'!$B$12:$B440))</f>
        <v>429</v>
      </c>
      <c r="C436" s="27">
        <f>IF(ISNUMBER($B436),('INPUT | Operations'!$C440+'INPUT | Operations'!$C441)/2,"")</f>
        <v>341752.5</v>
      </c>
      <c r="D436" s="28">
        <f t="shared" si="92"/>
        <v>104.16616200000001</v>
      </c>
      <c r="E436" s="26">
        <f>IF(ISNUMBER($B436),'INPUT | Operations'!$B441-'INPUT | Operations'!$B440,"")</f>
        <v>1</v>
      </c>
      <c r="F436" s="32">
        <f>IF(ISNUMBER($B436),IF('INPUT | Operations'!$B441&lt;MainEngine_BurnTime,1,IF('INPUT | Operations'!$B440&lt;=MainEngine_BurnTime,(MainEngine_BurnTime-'INPUT | Operations'!$B440)/('INPUT | Operations'!$B441-'INPUT | Operations'!$B440),0))*'INPUT | Operations'!$D440*NumberOfMainEngines*NumberOfOps*$E436,"")</f>
        <v>1397.4</v>
      </c>
      <c r="G436" s="34">
        <f t="shared" si="100"/>
        <v>1271.7604166666667</v>
      </c>
      <c r="H436" s="27">
        <f t="shared" si="101"/>
        <v>0</v>
      </c>
      <c r="I436" s="27">
        <f t="shared" si="102"/>
        <v>0</v>
      </c>
      <c r="J436" s="27">
        <f t="shared" si="103"/>
        <v>0</v>
      </c>
      <c r="K436" s="27">
        <f t="shared" si="104"/>
        <v>0</v>
      </c>
      <c r="L436" s="27">
        <f t="shared" si="105"/>
        <v>5.7072737876015682E-11</v>
      </c>
      <c r="M436" s="32">
        <f t="shared" si="106"/>
        <v>0</v>
      </c>
      <c r="N436" s="27">
        <f t="shared" si="93"/>
        <v>1777.1580062500004</v>
      </c>
      <c r="O436" s="27">
        <f t="shared" si="94"/>
        <v>0</v>
      </c>
      <c r="P436" s="27">
        <f t="shared" si="95"/>
        <v>0</v>
      </c>
      <c r="Q436" s="27">
        <f t="shared" si="96"/>
        <v>0</v>
      </c>
      <c r="R436" s="27">
        <f t="shared" si="97"/>
        <v>0</v>
      </c>
      <c r="S436" s="27">
        <f t="shared" si="98"/>
        <v>7.9753443907944317E-11</v>
      </c>
      <c r="T436" s="32">
        <f t="shared" si="99"/>
        <v>0</v>
      </c>
      <c r="U436" s="10"/>
    </row>
    <row r="437" spans="1:21" x14ac:dyDescent="0.25">
      <c r="A437" s="10"/>
      <c r="B437" s="4">
        <f>IF(ISBLANK('INPUT | Operations'!$B442),"",COUNT('INPUT | Operations'!$B$12:$B441))</f>
        <v>430</v>
      </c>
      <c r="C437" s="27">
        <f>IF(ISNUMBER($B437),('INPUT | Operations'!$C441+'INPUT | Operations'!$C442)/2,"")</f>
        <v>341544</v>
      </c>
      <c r="D437" s="28">
        <f t="shared" ref="D437:D500" si="107">IF(ISNUMBER($B437),C437*0.3048/1000,"")</f>
        <v>104.1026112</v>
      </c>
      <c r="E437" s="26">
        <f>IF(ISNUMBER($B437),'INPUT | Operations'!$B442-'INPUT | Operations'!$B441,"")</f>
        <v>1</v>
      </c>
      <c r="F437" s="32">
        <f>IF(ISNUMBER($B437),IF('INPUT | Operations'!$B442&lt;MainEngine_BurnTime,1,IF('INPUT | Operations'!$B441&lt;=MainEngine_BurnTime,(MainEngine_BurnTime-'INPUT | Operations'!$B441)/('INPUT | Operations'!$B442-'INPUT | Operations'!$B441),0))*'INPUT | Operations'!$D441*NumberOfMainEngines*NumberOfOps*$E437,"")</f>
        <v>1397.4</v>
      </c>
      <c r="G437" s="34">
        <f t="shared" si="100"/>
        <v>1271.7604166666667</v>
      </c>
      <c r="H437" s="27">
        <f t="shared" si="101"/>
        <v>0</v>
      </c>
      <c r="I437" s="27">
        <f t="shared" si="102"/>
        <v>0</v>
      </c>
      <c r="J437" s="27">
        <f t="shared" si="103"/>
        <v>0</v>
      </c>
      <c r="K437" s="27">
        <f t="shared" si="104"/>
        <v>0</v>
      </c>
      <c r="L437" s="27">
        <f t="shared" si="105"/>
        <v>5.802359657990561E-11</v>
      </c>
      <c r="M437" s="32">
        <f t="shared" si="106"/>
        <v>0</v>
      </c>
      <c r="N437" s="27">
        <f t="shared" ref="N437:N500" si="108">IFERROR($F437*G437/1000,"")</f>
        <v>1777.1580062500004</v>
      </c>
      <c r="O437" s="27">
        <f t="shared" ref="O437:O500" si="109">IFERROR($F437*H437/1000,"")</f>
        <v>0</v>
      </c>
      <c r="P437" s="27">
        <f t="shared" ref="P437:P500" si="110">IFERROR($F437*I437/1000,"")</f>
        <v>0</v>
      </c>
      <c r="Q437" s="27">
        <f t="shared" ref="Q437:Q500" si="111">IFERROR($F437*J437/1000,"")</f>
        <v>0</v>
      </c>
      <c r="R437" s="27">
        <f t="shared" ref="R437:R500" si="112">IFERROR($F437*K437/1000,"")</f>
        <v>0</v>
      </c>
      <c r="S437" s="27">
        <f t="shared" ref="S437:S500" si="113">IFERROR($F437*L437/1000,"")</f>
        <v>8.10821738607601E-11</v>
      </c>
      <c r="T437" s="32">
        <f t="shared" ref="T437:T500" si="114">IFERROR($F437*M437/1000,"")</f>
        <v>0</v>
      </c>
      <c r="U437" s="10"/>
    </row>
    <row r="438" spans="1:21" x14ac:dyDescent="0.25">
      <c r="A438" s="10"/>
      <c r="B438" s="4">
        <f>IF(ISBLANK('INPUT | Operations'!$B443),"",COUNT('INPUT | Operations'!$B$12:$B442))</f>
        <v>431</v>
      </c>
      <c r="C438" s="27">
        <f>IF(ISNUMBER($B438),('INPUT | Operations'!$C442+'INPUT | Operations'!$C443)/2,"")</f>
        <v>341337.5</v>
      </c>
      <c r="D438" s="28">
        <f t="shared" si="107"/>
        <v>104.03967</v>
      </c>
      <c r="E438" s="26">
        <f>IF(ISNUMBER($B438),'INPUT | Operations'!$B443-'INPUT | Operations'!$B442,"")</f>
        <v>1</v>
      </c>
      <c r="F438" s="32">
        <f>IF(ISNUMBER($B438),IF('INPUT | Operations'!$B443&lt;MainEngine_BurnTime,1,IF('INPUT | Operations'!$B442&lt;=MainEngine_BurnTime,(MainEngine_BurnTime-'INPUT | Operations'!$B442)/('INPUT | Operations'!$B443-'INPUT | Operations'!$B442),0))*'INPUT | Operations'!$D442*NumberOfMainEngines*NumberOfOps*$E438,"")</f>
        <v>1397.4</v>
      </c>
      <c r="G438" s="34">
        <f t="shared" si="100"/>
        <v>1271.7604166666667</v>
      </c>
      <c r="H438" s="27">
        <f t="shared" si="101"/>
        <v>0</v>
      </c>
      <c r="I438" s="27">
        <f t="shared" si="102"/>
        <v>0</v>
      </c>
      <c r="J438" s="27">
        <f t="shared" si="103"/>
        <v>0</v>
      </c>
      <c r="K438" s="27">
        <f t="shared" si="104"/>
        <v>0</v>
      </c>
      <c r="L438" s="27">
        <f t="shared" si="105"/>
        <v>5.8980948052605175E-11</v>
      </c>
      <c r="M438" s="32">
        <f t="shared" si="106"/>
        <v>0</v>
      </c>
      <c r="N438" s="27">
        <f t="shared" si="108"/>
        <v>1777.1580062500004</v>
      </c>
      <c r="O438" s="27">
        <f t="shared" si="109"/>
        <v>0</v>
      </c>
      <c r="P438" s="27">
        <f t="shared" si="110"/>
        <v>0</v>
      </c>
      <c r="Q438" s="27">
        <f t="shared" si="111"/>
        <v>0</v>
      </c>
      <c r="R438" s="27">
        <f t="shared" si="112"/>
        <v>0</v>
      </c>
      <c r="S438" s="27">
        <f t="shared" si="113"/>
        <v>8.2419976808710481E-11</v>
      </c>
      <c r="T438" s="32">
        <f t="shared" si="114"/>
        <v>0</v>
      </c>
      <c r="U438" s="10"/>
    </row>
    <row r="439" spans="1:21" x14ac:dyDescent="0.25">
      <c r="A439" s="10"/>
      <c r="B439" s="4">
        <f>IF(ISBLANK('INPUT | Operations'!$B444),"",COUNT('INPUT | Operations'!$B$12:$B443))</f>
        <v>432</v>
      </c>
      <c r="C439" s="27">
        <f>IF(ISNUMBER($B439),('INPUT | Operations'!$C443+'INPUT | Operations'!$C444)/2,"")</f>
        <v>341133.5</v>
      </c>
      <c r="D439" s="28">
        <f t="shared" si="107"/>
        <v>103.9774908</v>
      </c>
      <c r="E439" s="26">
        <f>IF(ISNUMBER($B439),'INPUT | Operations'!$B444-'INPUT | Operations'!$B443,"")</f>
        <v>1</v>
      </c>
      <c r="F439" s="32">
        <f>IF(ISNUMBER($B439),IF('INPUT | Operations'!$B444&lt;MainEngine_BurnTime,1,IF('INPUT | Operations'!$B443&lt;=MainEngine_BurnTime,(MainEngine_BurnTime-'INPUT | Operations'!$B443)/('INPUT | Operations'!$B444-'INPUT | Operations'!$B443),0))*'INPUT | Operations'!$D443*NumberOfMainEngines*NumberOfOps*$E439,"")</f>
        <v>1397.4</v>
      </c>
      <c r="G439" s="34">
        <f t="shared" si="100"/>
        <v>1271.7604166666667</v>
      </c>
      <c r="H439" s="27">
        <f t="shared" si="101"/>
        <v>0</v>
      </c>
      <c r="I439" s="27">
        <f t="shared" si="102"/>
        <v>0</v>
      </c>
      <c r="J439" s="27">
        <f t="shared" si="103"/>
        <v>0</v>
      </c>
      <c r="K439" s="27">
        <f t="shared" si="104"/>
        <v>0</v>
      </c>
      <c r="L439" s="27">
        <f t="shared" si="105"/>
        <v>5.9942218270986284E-11</v>
      </c>
      <c r="M439" s="32">
        <f t="shared" si="106"/>
        <v>0</v>
      </c>
      <c r="N439" s="27">
        <f t="shared" si="108"/>
        <v>1777.1580062500004</v>
      </c>
      <c r="O439" s="27">
        <f t="shared" si="109"/>
        <v>0</v>
      </c>
      <c r="P439" s="27">
        <f t="shared" si="110"/>
        <v>0</v>
      </c>
      <c r="Q439" s="27">
        <f t="shared" si="111"/>
        <v>0</v>
      </c>
      <c r="R439" s="27">
        <f t="shared" si="112"/>
        <v>0</v>
      </c>
      <c r="S439" s="27">
        <f t="shared" si="113"/>
        <v>8.3763255811876248E-11</v>
      </c>
      <c r="T439" s="32">
        <f t="shared" si="114"/>
        <v>0</v>
      </c>
      <c r="U439" s="10"/>
    </row>
    <row r="440" spans="1:21" x14ac:dyDescent="0.25">
      <c r="A440" s="10"/>
      <c r="B440" s="4">
        <f>IF(ISBLANK('INPUT | Operations'!$B445),"",COUNT('INPUT | Operations'!$B$12:$B444))</f>
        <v>433</v>
      </c>
      <c r="C440" s="27">
        <f>IF(ISNUMBER($B440),('INPUT | Operations'!$C444+'INPUT | Operations'!$C445)/2,"")</f>
        <v>340932</v>
      </c>
      <c r="D440" s="28">
        <f t="shared" si="107"/>
        <v>103.9160736</v>
      </c>
      <c r="E440" s="26">
        <f>IF(ISNUMBER($B440),'INPUT | Operations'!$B445-'INPUT | Operations'!$B444,"")</f>
        <v>1</v>
      </c>
      <c r="F440" s="32">
        <f>IF(ISNUMBER($B440),IF('INPUT | Operations'!$B445&lt;MainEngine_BurnTime,1,IF('INPUT | Operations'!$B444&lt;=MainEngine_BurnTime,(MainEngine_BurnTime-'INPUT | Operations'!$B444)/('INPUT | Operations'!$B445-'INPUT | Operations'!$B444),0))*'INPUT | Operations'!$D444*NumberOfMainEngines*NumberOfOps*$E440,"")</f>
        <v>1397.4</v>
      </c>
      <c r="G440" s="34">
        <f t="shared" si="100"/>
        <v>1271.7604166666667</v>
      </c>
      <c r="H440" s="27">
        <f t="shared" si="101"/>
        <v>0</v>
      </c>
      <c r="I440" s="27">
        <f t="shared" si="102"/>
        <v>0</v>
      </c>
      <c r="J440" s="27">
        <f t="shared" si="103"/>
        <v>0</v>
      </c>
      <c r="K440" s="27">
        <f t="shared" si="104"/>
        <v>0</v>
      </c>
      <c r="L440" s="27">
        <f t="shared" si="105"/>
        <v>6.0907087143107511E-11</v>
      </c>
      <c r="M440" s="32">
        <f t="shared" si="106"/>
        <v>0</v>
      </c>
      <c r="N440" s="27">
        <f t="shared" si="108"/>
        <v>1777.1580062500004</v>
      </c>
      <c r="O440" s="27">
        <f t="shared" si="109"/>
        <v>0</v>
      </c>
      <c r="P440" s="27">
        <f t="shared" si="110"/>
        <v>0</v>
      </c>
      <c r="Q440" s="27">
        <f t="shared" si="111"/>
        <v>0</v>
      </c>
      <c r="R440" s="27">
        <f t="shared" si="112"/>
        <v>0</v>
      </c>
      <c r="S440" s="27">
        <f t="shared" si="113"/>
        <v>8.5111563573778441E-11</v>
      </c>
      <c r="T440" s="32">
        <f t="shared" si="114"/>
        <v>0</v>
      </c>
      <c r="U440" s="10"/>
    </row>
    <row r="441" spans="1:21" x14ac:dyDescent="0.25">
      <c r="A441" s="10"/>
      <c r="B441" s="4">
        <f>IF(ISBLANK('INPUT | Operations'!$B446),"",COUNT('INPUT | Operations'!$B$12:$B445))</f>
        <v>434</v>
      </c>
      <c r="C441" s="27">
        <f>IF(ISNUMBER($B441),('INPUT | Operations'!$C445+'INPUT | Operations'!$C446)/2,"")</f>
        <v>340684.5</v>
      </c>
      <c r="D441" s="28">
        <f t="shared" si="107"/>
        <v>103.84063560000001</v>
      </c>
      <c r="E441" s="26">
        <f>IF(ISNUMBER($B441),'INPUT | Operations'!$B446-'INPUT | Operations'!$B445,"")</f>
        <v>1</v>
      </c>
      <c r="F441" s="32">
        <f>IF(ISNUMBER($B441),IF('INPUT | Operations'!$B446&lt;MainEngine_BurnTime,1,IF('INPUT | Operations'!$B445&lt;=MainEngine_BurnTime,(MainEngine_BurnTime-'INPUT | Operations'!$B445)/('INPUT | Operations'!$B446-'INPUT | Operations'!$B445),0))*'INPUT | Operations'!$D445*NumberOfMainEngines*NumberOfOps*$E441,"")</f>
        <v>1397.4</v>
      </c>
      <c r="G441" s="34">
        <f t="shared" si="100"/>
        <v>1271.7604166666667</v>
      </c>
      <c r="H441" s="27">
        <f t="shared" si="101"/>
        <v>0</v>
      </c>
      <c r="I441" s="27">
        <f t="shared" si="102"/>
        <v>0</v>
      </c>
      <c r="J441" s="27">
        <f t="shared" si="103"/>
        <v>0</v>
      </c>
      <c r="K441" s="27">
        <f t="shared" si="104"/>
        <v>0</v>
      </c>
      <c r="L441" s="27">
        <f t="shared" si="105"/>
        <v>6.2113504023545605E-11</v>
      </c>
      <c r="M441" s="32">
        <f t="shared" si="106"/>
        <v>0</v>
      </c>
      <c r="N441" s="27">
        <f t="shared" si="108"/>
        <v>1777.1580062500004</v>
      </c>
      <c r="O441" s="27">
        <f t="shared" si="109"/>
        <v>0</v>
      </c>
      <c r="P441" s="27">
        <f t="shared" si="110"/>
        <v>0</v>
      </c>
      <c r="Q441" s="27">
        <f t="shared" si="111"/>
        <v>0</v>
      </c>
      <c r="R441" s="27">
        <f t="shared" si="112"/>
        <v>0</v>
      </c>
      <c r="S441" s="27">
        <f t="shared" si="113"/>
        <v>8.6797410522502636E-11</v>
      </c>
      <c r="T441" s="32">
        <f t="shared" si="114"/>
        <v>0</v>
      </c>
      <c r="U441" s="10"/>
    </row>
    <row r="442" spans="1:21" x14ac:dyDescent="0.25">
      <c r="A442" s="10"/>
      <c r="B442" s="4">
        <f>IF(ISBLANK('INPUT | Operations'!$B447),"",COUNT('INPUT | Operations'!$B$12:$B446))</f>
        <v>435</v>
      </c>
      <c r="C442" s="27">
        <f>IF(ISNUMBER($B442),('INPUT | Operations'!$C446+'INPUT | Operations'!$C447)/2,"")</f>
        <v>340392.5</v>
      </c>
      <c r="D442" s="28">
        <f t="shared" si="107"/>
        <v>103.75163400000001</v>
      </c>
      <c r="E442" s="26">
        <f>IF(ISNUMBER($B442),'INPUT | Operations'!$B447-'INPUT | Operations'!$B446,"")</f>
        <v>1</v>
      </c>
      <c r="F442" s="32">
        <f>IF(ISNUMBER($B442),IF('INPUT | Operations'!$B447&lt;MainEngine_BurnTime,1,IF('INPUT | Operations'!$B446&lt;=MainEngine_BurnTime,(MainEngine_BurnTime-'INPUT | Operations'!$B446)/('INPUT | Operations'!$B447-'INPUT | Operations'!$B446),0))*'INPUT | Operations'!$D446*NumberOfMainEngines*NumberOfOps*$E442,"")</f>
        <v>1397.4</v>
      </c>
      <c r="G442" s="34">
        <f t="shared" si="100"/>
        <v>1271.7604166666667</v>
      </c>
      <c r="H442" s="27">
        <f t="shared" si="101"/>
        <v>0</v>
      </c>
      <c r="I442" s="27">
        <f t="shared" si="102"/>
        <v>0</v>
      </c>
      <c r="J442" s="27">
        <f t="shared" si="103"/>
        <v>0</v>
      </c>
      <c r="K442" s="27">
        <f t="shared" si="104"/>
        <v>0</v>
      </c>
      <c r="L442" s="27">
        <f t="shared" si="105"/>
        <v>6.3567595602188993E-11</v>
      </c>
      <c r="M442" s="32">
        <f t="shared" si="106"/>
        <v>0</v>
      </c>
      <c r="N442" s="27">
        <f t="shared" si="108"/>
        <v>1777.1580062500004</v>
      </c>
      <c r="O442" s="27">
        <f t="shared" si="109"/>
        <v>0</v>
      </c>
      <c r="P442" s="27">
        <f t="shared" si="110"/>
        <v>0</v>
      </c>
      <c r="Q442" s="27">
        <f t="shared" si="111"/>
        <v>0</v>
      </c>
      <c r="R442" s="27">
        <f t="shared" si="112"/>
        <v>0</v>
      </c>
      <c r="S442" s="27">
        <f t="shared" si="113"/>
        <v>8.8829358094498906E-11</v>
      </c>
      <c r="T442" s="32">
        <f t="shared" si="114"/>
        <v>0</v>
      </c>
      <c r="U442" s="10"/>
    </row>
    <row r="443" spans="1:21" x14ac:dyDescent="0.25">
      <c r="A443" s="10"/>
      <c r="B443" s="4">
        <f>IF(ISBLANK('INPUT | Operations'!$B448),"",COUNT('INPUT | Operations'!$B$12:$B447))</f>
        <v>436</v>
      </c>
      <c r="C443" s="27">
        <f>IF(ISNUMBER($B443),('INPUT | Operations'!$C447+'INPUT | Operations'!$C448)/2,"")</f>
        <v>340153.5</v>
      </c>
      <c r="D443" s="28">
        <f t="shared" si="107"/>
        <v>103.6787868</v>
      </c>
      <c r="E443" s="26">
        <f>IF(ISNUMBER($B443),'INPUT | Operations'!$B448-'INPUT | Operations'!$B447,"")</f>
        <v>1</v>
      </c>
      <c r="F443" s="32">
        <f>IF(ISNUMBER($B443),IF('INPUT | Operations'!$B448&lt;MainEngine_BurnTime,1,IF('INPUT | Operations'!$B447&lt;=MainEngine_BurnTime,(MainEngine_BurnTime-'INPUT | Operations'!$B447)/('INPUT | Operations'!$B448-'INPUT | Operations'!$B447),0))*'INPUT | Operations'!$D447*NumberOfMainEngines*NumberOfOps*$E443,"")</f>
        <v>1397.4</v>
      </c>
      <c r="G443" s="34">
        <f t="shared" si="100"/>
        <v>1271.7604166666667</v>
      </c>
      <c r="H443" s="27">
        <f t="shared" si="101"/>
        <v>0</v>
      </c>
      <c r="I443" s="27">
        <f t="shared" si="102"/>
        <v>0</v>
      </c>
      <c r="J443" s="27">
        <f t="shared" si="103"/>
        <v>0</v>
      </c>
      <c r="K443" s="27">
        <f t="shared" si="104"/>
        <v>0</v>
      </c>
      <c r="L443" s="27">
        <f t="shared" si="105"/>
        <v>6.478305740647408E-11</v>
      </c>
      <c r="M443" s="32">
        <f t="shared" si="106"/>
        <v>0</v>
      </c>
      <c r="N443" s="27">
        <f t="shared" si="108"/>
        <v>1777.1580062500004</v>
      </c>
      <c r="O443" s="27">
        <f t="shared" si="109"/>
        <v>0</v>
      </c>
      <c r="P443" s="27">
        <f t="shared" si="110"/>
        <v>0</v>
      </c>
      <c r="Q443" s="27">
        <f t="shared" si="111"/>
        <v>0</v>
      </c>
      <c r="R443" s="27">
        <f t="shared" si="112"/>
        <v>0</v>
      </c>
      <c r="S443" s="27">
        <f t="shared" si="113"/>
        <v>9.0527844419806884E-11</v>
      </c>
      <c r="T443" s="32">
        <f t="shared" si="114"/>
        <v>0</v>
      </c>
      <c r="U443" s="10"/>
    </row>
    <row r="444" spans="1:21" x14ac:dyDescent="0.25">
      <c r="A444" s="10"/>
      <c r="B444" s="4">
        <f>IF(ISBLANK('INPUT | Operations'!$B449),"",COUNT('INPUT | Operations'!$B$12:$B448))</f>
        <v>437</v>
      </c>
      <c r="C444" s="27">
        <f>IF(ISNUMBER($B444),('INPUT | Operations'!$C448+'INPUT | Operations'!$C449)/2,"")</f>
        <v>339966.5</v>
      </c>
      <c r="D444" s="28">
        <f t="shared" si="107"/>
        <v>103.62178919999999</v>
      </c>
      <c r="E444" s="26">
        <f>IF(ISNUMBER($B444),'INPUT | Operations'!$B449-'INPUT | Operations'!$B448,"")</f>
        <v>1</v>
      </c>
      <c r="F444" s="32">
        <f>IF(ISNUMBER($B444),IF('INPUT | Operations'!$B449&lt;MainEngine_BurnTime,1,IF('INPUT | Operations'!$B448&lt;=MainEngine_BurnTime,(MainEngine_BurnTime-'INPUT | Operations'!$B448)/('INPUT | Operations'!$B449-'INPUT | Operations'!$B448),0))*'INPUT | Operations'!$D448*NumberOfMainEngines*NumberOfOps*$E444,"")</f>
        <v>1397.4</v>
      </c>
      <c r="G444" s="34">
        <f t="shared" si="100"/>
        <v>1271.7604166666667</v>
      </c>
      <c r="H444" s="27">
        <f t="shared" si="101"/>
        <v>0</v>
      </c>
      <c r="I444" s="27">
        <f t="shared" si="102"/>
        <v>0</v>
      </c>
      <c r="J444" s="27">
        <f t="shared" si="103"/>
        <v>0</v>
      </c>
      <c r="K444" s="27">
        <f t="shared" si="104"/>
        <v>0</v>
      </c>
      <c r="L444" s="27">
        <f t="shared" si="105"/>
        <v>6.5750250793146313E-11</v>
      </c>
      <c r="M444" s="32">
        <f t="shared" si="106"/>
        <v>0</v>
      </c>
      <c r="N444" s="27">
        <f t="shared" si="108"/>
        <v>1777.1580062500004</v>
      </c>
      <c r="O444" s="27">
        <f t="shared" si="109"/>
        <v>0</v>
      </c>
      <c r="P444" s="27">
        <f t="shared" si="110"/>
        <v>0</v>
      </c>
      <c r="Q444" s="27">
        <f t="shared" si="111"/>
        <v>0</v>
      </c>
      <c r="R444" s="27">
        <f t="shared" si="112"/>
        <v>0</v>
      </c>
      <c r="S444" s="27">
        <f t="shared" si="113"/>
        <v>9.1879400458342664E-11</v>
      </c>
      <c r="T444" s="32">
        <f t="shared" si="114"/>
        <v>0</v>
      </c>
      <c r="U444" s="10"/>
    </row>
    <row r="445" spans="1:21" x14ac:dyDescent="0.25">
      <c r="A445" s="10"/>
      <c r="B445" s="4">
        <f>IF(ISBLANK('INPUT | Operations'!$B450),"",COUNT('INPUT | Operations'!$B$12:$B449))</f>
        <v>438</v>
      </c>
      <c r="C445" s="27">
        <f>IF(ISNUMBER($B445),('INPUT | Operations'!$C449+'INPUT | Operations'!$C450)/2,"")</f>
        <v>339783.5</v>
      </c>
      <c r="D445" s="28">
        <f t="shared" si="107"/>
        <v>103.5660108</v>
      </c>
      <c r="E445" s="26">
        <f>IF(ISNUMBER($B445),'INPUT | Operations'!$B450-'INPUT | Operations'!$B449,"")</f>
        <v>1</v>
      </c>
      <c r="F445" s="32">
        <f>IF(ISNUMBER($B445),IF('INPUT | Operations'!$B450&lt;MainEngine_BurnTime,1,IF('INPUT | Operations'!$B449&lt;=MainEngine_BurnTime,(MainEngine_BurnTime-'INPUT | Operations'!$B449)/('INPUT | Operations'!$B450-'INPUT | Operations'!$B449),0))*'INPUT | Operations'!$D449*NumberOfMainEngines*NumberOfOps*$E445,"")</f>
        <v>1397.4</v>
      </c>
      <c r="G445" s="34">
        <f t="shared" si="100"/>
        <v>1271.7604166666667</v>
      </c>
      <c r="H445" s="27">
        <f t="shared" si="101"/>
        <v>0</v>
      </c>
      <c r="I445" s="27">
        <f t="shared" si="102"/>
        <v>0</v>
      </c>
      <c r="J445" s="27">
        <f t="shared" si="103"/>
        <v>0</v>
      </c>
      <c r="K445" s="27">
        <f t="shared" si="104"/>
        <v>0</v>
      </c>
      <c r="L445" s="27">
        <f t="shared" si="105"/>
        <v>6.6710733992393937E-11</v>
      </c>
      <c r="M445" s="32">
        <f t="shared" si="106"/>
        <v>0</v>
      </c>
      <c r="N445" s="27">
        <f t="shared" si="108"/>
        <v>1777.1580062500004</v>
      </c>
      <c r="O445" s="27">
        <f t="shared" si="109"/>
        <v>0</v>
      </c>
      <c r="P445" s="27">
        <f t="shared" si="110"/>
        <v>0</v>
      </c>
      <c r="Q445" s="27">
        <f t="shared" si="111"/>
        <v>0</v>
      </c>
      <c r="R445" s="27">
        <f t="shared" si="112"/>
        <v>0</v>
      </c>
      <c r="S445" s="27">
        <f t="shared" si="113"/>
        <v>9.3221579680971298E-11</v>
      </c>
      <c r="T445" s="32">
        <f t="shared" si="114"/>
        <v>0</v>
      </c>
      <c r="U445" s="10"/>
    </row>
    <row r="446" spans="1:21" x14ac:dyDescent="0.25">
      <c r="A446" s="10"/>
      <c r="B446" s="4">
        <f>IF(ISBLANK('INPUT | Operations'!$B451),"",COUNT('INPUT | Operations'!$B$12:$B450))</f>
        <v>439</v>
      </c>
      <c r="C446" s="27">
        <f>IF(ISNUMBER($B446),('INPUT | Operations'!$C450+'INPUT | Operations'!$C451)/2,"")</f>
        <v>339604</v>
      </c>
      <c r="D446" s="28">
        <f t="shared" si="107"/>
        <v>103.51129920000001</v>
      </c>
      <c r="E446" s="26">
        <f>IF(ISNUMBER($B446),'INPUT | Operations'!$B451-'INPUT | Operations'!$B450,"")</f>
        <v>1</v>
      </c>
      <c r="F446" s="32">
        <f>IF(ISNUMBER($B446),IF('INPUT | Operations'!$B451&lt;MainEngine_BurnTime,1,IF('INPUT | Operations'!$B450&lt;=MainEngine_BurnTime,(MainEngine_BurnTime-'INPUT | Operations'!$B450)/('INPUT | Operations'!$B451-'INPUT | Operations'!$B450),0))*'INPUT | Operations'!$D450*NumberOfMainEngines*NumberOfOps*$E446,"")</f>
        <v>1397.4</v>
      </c>
      <c r="G446" s="34">
        <f t="shared" si="100"/>
        <v>1271.7604166666667</v>
      </c>
      <c r="H446" s="27">
        <f t="shared" si="101"/>
        <v>0</v>
      </c>
      <c r="I446" s="27">
        <f t="shared" si="102"/>
        <v>0</v>
      </c>
      <c r="J446" s="27">
        <f t="shared" si="103"/>
        <v>0</v>
      </c>
      <c r="K446" s="27">
        <f t="shared" si="104"/>
        <v>0</v>
      </c>
      <c r="L446" s="27">
        <f t="shared" si="105"/>
        <v>6.7666476863377292E-11</v>
      </c>
      <c r="M446" s="32">
        <f t="shared" si="106"/>
        <v>0</v>
      </c>
      <c r="N446" s="27">
        <f t="shared" si="108"/>
        <v>1777.1580062500004</v>
      </c>
      <c r="O446" s="27">
        <f t="shared" si="109"/>
        <v>0</v>
      </c>
      <c r="P446" s="27">
        <f t="shared" si="110"/>
        <v>0</v>
      </c>
      <c r="Q446" s="27">
        <f t="shared" si="111"/>
        <v>0</v>
      </c>
      <c r="R446" s="27">
        <f t="shared" si="112"/>
        <v>0</v>
      </c>
      <c r="S446" s="27">
        <f t="shared" si="113"/>
        <v>9.4557134768883438E-11</v>
      </c>
      <c r="T446" s="32">
        <f t="shared" si="114"/>
        <v>0</v>
      </c>
      <c r="U446" s="10"/>
    </row>
    <row r="447" spans="1:21" x14ac:dyDescent="0.25">
      <c r="A447" s="10"/>
      <c r="B447" s="4">
        <f>IF(ISBLANK('INPUT | Operations'!$B452),"",COUNT('INPUT | Operations'!$B$12:$B451))</f>
        <v>440</v>
      </c>
      <c r="C447" s="27">
        <f>IF(ISNUMBER($B447),('INPUT | Operations'!$C451+'INPUT | Operations'!$C452)/2,"")</f>
        <v>339428</v>
      </c>
      <c r="D447" s="28">
        <f t="shared" si="107"/>
        <v>103.4576544</v>
      </c>
      <c r="E447" s="26">
        <f>IF(ISNUMBER($B447),'INPUT | Operations'!$B452-'INPUT | Operations'!$B451,"")</f>
        <v>1</v>
      </c>
      <c r="F447" s="32">
        <f>IF(ISNUMBER($B447),IF('INPUT | Operations'!$B452&lt;MainEngine_BurnTime,1,IF('INPUT | Operations'!$B451&lt;=MainEngine_BurnTime,(MainEngine_BurnTime-'INPUT | Operations'!$B451)/('INPUT | Operations'!$B452-'INPUT | Operations'!$B451),0))*'INPUT | Operations'!$D451*NumberOfMainEngines*NumberOfOps*$E447,"")</f>
        <v>1397.4</v>
      </c>
      <c r="G447" s="34">
        <f t="shared" si="100"/>
        <v>1271.7604166666667</v>
      </c>
      <c r="H447" s="27">
        <f t="shared" si="101"/>
        <v>0</v>
      </c>
      <c r="I447" s="27">
        <f t="shared" si="102"/>
        <v>0</v>
      </c>
      <c r="J447" s="27">
        <f t="shared" si="103"/>
        <v>0</v>
      </c>
      <c r="K447" s="27">
        <f t="shared" si="104"/>
        <v>0</v>
      </c>
      <c r="L447" s="27">
        <f t="shared" si="105"/>
        <v>6.8616877584141279E-11</v>
      </c>
      <c r="M447" s="32">
        <f t="shared" si="106"/>
        <v>0</v>
      </c>
      <c r="N447" s="27">
        <f t="shared" si="108"/>
        <v>1777.1580062500004</v>
      </c>
      <c r="O447" s="27">
        <f t="shared" si="109"/>
        <v>0</v>
      </c>
      <c r="P447" s="27">
        <f t="shared" si="110"/>
        <v>0</v>
      </c>
      <c r="Q447" s="27">
        <f t="shared" si="111"/>
        <v>0</v>
      </c>
      <c r="R447" s="27">
        <f t="shared" si="112"/>
        <v>0</v>
      </c>
      <c r="S447" s="27">
        <f t="shared" si="113"/>
        <v>9.5885224736079037E-11</v>
      </c>
      <c r="T447" s="32">
        <f t="shared" si="114"/>
        <v>0</v>
      </c>
      <c r="U447" s="10"/>
    </row>
    <row r="448" spans="1:21" x14ac:dyDescent="0.25">
      <c r="A448" s="10"/>
      <c r="B448" s="4">
        <f>IF(ISBLANK('INPUT | Operations'!$B453),"",COUNT('INPUT | Operations'!$B$12:$B452))</f>
        <v>441</v>
      </c>
      <c r="C448" s="27">
        <f>IF(ISNUMBER($B448),('INPUT | Operations'!$C452+'INPUT | Operations'!$C453)/2,"")</f>
        <v>339256.5</v>
      </c>
      <c r="D448" s="28">
        <f t="shared" si="107"/>
        <v>103.40538120000001</v>
      </c>
      <c r="E448" s="26">
        <f>IF(ISNUMBER($B448),'INPUT | Operations'!$B453-'INPUT | Operations'!$B452,"")</f>
        <v>1</v>
      </c>
      <c r="F448" s="32">
        <f>IF(ISNUMBER($B448),IF('INPUT | Operations'!$B453&lt;MainEngine_BurnTime,1,IF('INPUT | Operations'!$B452&lt;=MainEngine_BurnTime,(MainEngine_BurnTime-'INPUT | Operations'!$B452)/('INPUT | Operations'!$B453-'INPUT | Operations'!$B452),0))*'INPUT | Operations'!$D452*NumberOfMainEngines*NumberOfOps*$E448,"")</f>
        <v>1397.4</v>
      </c>
      <c r="G448" s="34">
        <f t="shared" si="100"/>
        <v>1271.7604166666667</v>
      </c>
      <c r="H448" s="27">
        <f t="shared" si="101"/>
        <v>0</v>
      </c>
      <c r="I448" s="27">
        <f t="shared" si="102"/>
        <v>0</v>
      </c>
      <c r="J448" s="27">
        <f t="shared" si="103"/>
        <v>0</v>
      </c>
      <c r="K448" s="27">
        <f t="shared" si="104"/>
        <v>0</v>
      </c>
      <c r="L448" s="27">
        <f t="shared" si="105"/>
        <v>6.9555817893950101E-11</v>
      </c>
      <c r="M448" s="32">
        <f t="shared" si="106"/>
        <v>0</v>
      </c>
      <c r="N448" s="27">
        <f t="shared" si="108"/>
        <v>1777.1580062500004</v>
      </c>
      <c r="O448" s="27">
        <f t="shared" si="109"/>
        <v>0</v>
      </c>
      <c r="P448" s="27">
        <f t="shared" si="110"/>
        <v>0</v>
      </c>
      <c r="Q448" s="27">
        <f t="shared" si="111"/>
        <v>0</v>
      </c>
      <c r="R448" s="27">
        <f t="shared" si="112"/>
        <v>0</v>
      </c>
      <c r="S448" s="27">
        <f t="shared" si="113"/>
        <v>9.7197299925005883E-11</v>
      </c>
      <c r="T448" s="32">
        <f t="shared" si="114"/>
        <v>0</v>
      </c>
      <c r="U448" s="10"/>
    </row>
    <row r="449" spans="1:21" x14ac:dyDescent="0.25">
      <c r="A449" s="10"/>
      <c r="B449" s="4">
        <f>IF(ISBLANK('INPUT | Operations'!$B454),"",COUNT('INPUT | Operations'!$B$12:$B453))</f>
        <v>442</v>
      </c>
      <c r="C449" s="27">
        <f>IF(ISNUMBER($B449),('INPUT | Operations'!$C453+'INPUT | Operations'!$C454)/2,"")</f>
        <v>339089</v>
      </c>
      <c r="D449" s="28">
        <f t="shared" si="107"/>
        <v>103.3543272</v>
      </c>
      <c r="E449" s="26">
        <f>IF(ISNUMBER($B449),'INPUT | Operations'!$B454-'INPUT | Operations'!$B453,"")</f>
        <v>1</v>
      </c>
      <c r="F449" s="32">
        <f>IF(ISNUMBER($B449),IF('INPUT | Operations'!$B454&lt;MainEngine_BurnTime,1,IF('INPUT | Operations'!$B453&lt;=MainEngine_BurnTime,(MainEngine_BurnTime-'INPUT | Operations'!$B453)/('INPUT | Operations'!$B454-'INPUT | Operations'!$B453),0))*'INPUT | Operations'!$D453*NumberOfMainEngines*NumberOfOps*$E449,"")</f>
        <v>1397.4</v>
      </c>
      <c r="G449" s="34">
        <f t="shared" si="100"/>
        <v>1271.7604166666667</v>
      </c>
      <c r="H449" s="27">
        <f t="shared" si="101"/>
        <v>0</v>
      </c>
      <c r="I449" s="27">
        <f t="shared" si="102"/>
        <v>0</v>
      </c>
      <c r="J449" s="27">
        <f t="shared" si="103"/>
        <v>0</v>
      </c>
      <c r="K449" s="27">
        <f t="shared" si="104"/>
        <v>0</v>
      </c>
      <c r="L449" s="27">
        <f t="shared" si="105"/>
        <v>7.0485259679351666E-11</v>
      </c>
      <c r="M449" s="32">
        <f t="shared" si="106"/>
        <v>0</v>
      </c>
      <c r="N449" s="27">
        <f t="shared" si="108"/>
        <v>1777.1580062500004</v>
      </c>
      <c r="O449" s="27">
        <f t="shared" si="109"/>
        <v>0</v>
      </c>
      <c r="P449" s="27">
        <f t="shared" si="110"/>
        <v>0</v>
      </c>
      <c r="Q449" s="27">
        <f t="shared" si="111"/>
        <v>0</v>
      </c>
      <c r="R449" s="27">
        <f t="shared" si="112"/>
        <v>0</v>
      </c>
      <c r="S449" s="27">
        <f t="shared" si="113"/>
        <v>9.8496101875926031E-11</v>
      </c>
      <c r="T449" s="32">
        <f t="shared" si="114"/>
        <v>0</v>
      </c>
      <c r="U449" s="10"/>
    </row>
    <row r="450" spans="1:21" x14ac:dyDescent="0.25">
      <c r="A450" s="10"/>
      <c r="B450" s="4">
        <f>IF(ISBLANK('INPUT | Operations'!$B455),"",COUNT('INPUT | Operations'!$B$12:$B454))</f>
        <v>443</v>
      </c>
      <c r="C450" s="27">
        <f>IF(ISNUMBER($B450),('INPUT | Operations'!$C454+'INPUT | Operations'!$C455)/2,"")</f>
        <v>338925</v>
      </c>
      <c r="D450" s="28">
        <f t="shared" si="107"/>
        <v>103.30434000000001</v>
      </c>
      <c r="E450" s="26">
        <f>IF(ISNUMBER($B450),'INPUT | Operations'!$B455-'INPUT | Operations'!$B454,"")</f>
        <v>1</v>
      </c>
      <c r="F450" s="32">
        <f>IF(ISNUMBER($B450),IF('INPUT | Operations'!$B455&lt;MainEngine_BurnTime,1,IF('INPUT | Operations'!$B454&lt;=MainEngine_BurnTime,(MainEngine_BurnTime-'INPUT | Operations'!$B454)/('INPUT | Operations'!$B455-'INPUT | Operations'!$B454),0))*'INPUT | Operations'!$D454*NumberOfMainEngines*NumberOfOps*$E450,"")</f>
        <v>1397.4</v>
      </c>
      <c r="G450" s="34">
        <f t="shared" si="100"/>
        <v>1271.7604166666667</v>
      </c>
      <c r="H450" s="27">
        <f t="shared" si="101"/>
        <v>0</v>
      </c>
      <c r="I450" s="27">
        <f t="shared" si="102"/>
        <v>0</v>
      </c>
      <c r="J450" s="27">
        <f t="shared" si="103"/>
        <v>0</v>
      </c>
      <c r="K450" s="27">
        <f t="shared" si="104"/>
        <v>0</v>
      </c>
      <c r="L450" s="27">
        <f t="shared" si="105"/>
        <v>7.1407312309146619E-11</v>
      </c>
      <c r="M450" s="32">
        <f t="shared" si="106"/>
        <v>0</v>
      </c>
      <c r="N450" s="27">
        <f t="shared" si="108"/>
        <v>1777.1580062500004</v>
      </c>
      <c r="O450" s="27">
        <f t="shared" si="109"/>
        <v>0</v>
      </c>
      <c r="P450" s="27">
        <f t="shared" si="110"/>
        <v>0</v>
      </c>
      <c r="Q450" s="27">
        <f t="shared" si="111"/>
        <v>0</v>
      </c>
      <c r="R450" s="27">
        <f t="shared" si="112"/>
        <v>0</v>
      </c>
      <c r="S450" s="27">
        <f t="shared" si="113"/>
        <v>9.9784578220801489E-11</v>
      </c>
      <c r="T450" s="32">
        <f t="shared" si="114"/>
        <v>0</v>
      </c>
      <c r="U450" s="10"/>
    </row>
    <row r="451" spans="1:21" x14ac:dyDescent="0.25">
      <c r="A451" s="10"/>
      <c r="B451" s="4">
        <f>IF(ISBLANK('INPUT | Operations'!$B456),"",COUNT('INPUT | Operations'!$B$12:$B455))</f>
        <v>444</v>
      </c>
      <c r="C451" s="27">
        <f>IF(ISNUMBER($B451),('INPUT | Operations'!$C455+'INPUT | Operations'!$C456)/2,"")</f>
        <v>338765.5</v>
      </c>
      <c r="D451" s="28">
        <f t="shared" si="107"/>
        <v>103.25572440000001</v>
      </c>
      <c r="E451" s="26">
        <f>IF(ISNUMBER($B451),'INPUT | Operations'!$B456-'INPUT | Operations'!$B455,"")</f>
        <v>1</v>
      </c>
      <c r="F451" s="32">
        <f>IF(ISNUMBER($B451),IF('INPUT | Operations'!$B456&lt;MainEngine_BurnTime,1,IF('INPUT | Operations'!$B455&lt;=MainEngine_BurnTime,(MainEngine_BurnTime-'INPUT | Operations'!$B455)/('INPUT | Operations'!$B456-'INPUT | Operations'!$B455),0))*'INPUT | Operations'!$D455*NumberOfMainEngines*NumberOfOps*$E451,"")</f>
        <v>1397.4</v>
      </c>
      <c r="G451" s="34">
        <f t="shared" si="100"/>
        <v>1271.7604166666667</v>
      </c>
      <c r="H451" s="27">
        <f t="shared" si="101"/>
        <v>0</v>
      </c>
      <c r="I451" s="27">
        <f t="shared" si="102"/>
        <v>0</v>
      </c>
      <c r="J451" s="27">
        <f t="shared" si="103"/>
        <v>0</v>
      </c>
      <c r="K451" s="27">
        <f t="shared" si="104"/>
        <v>0</v>
      </c>
      <c r="L451" s="27">
        <f t="shared" si="105"/>
        <v>7.2315633255778432E-11</v>
      </c>
      <c r="M451" s="32">
        <f t="shared" si="106"/>
        <v>0</v>
      </c>
      <c r="N451" s="27">
        <f t="shared" si="108"/>
        <v>1777.1580062500004</v>
      </c>
      <c r="O451" s="27">
        <f t="shared" si="109"/>
        <v>0</v>
      </c>
      <c r="P451" s="27">
        <f t="shared" si="110"/>
        <v>0</v>
      </c>
      <c r="Q451" s="27">
        <f t="shared" si="111"/>
        <v>0</v>
      </c>
      <c r="R451" s="27">
        <f t="shared" si="112"/>
        <v>0</v>
      </c>
      <c r="S451" s="27">
        <f t="shared" si="113"/>
        <v>1.0105386591162478E-10</v>
      </c>
      <c r="T451" s="32">
        <f t="shared" si="114"/>
        <v>0</v>
      </c>
      <c r="U451" s="10"/>
    </row>
    <row r="452" spans="1:21" x14ac:dyDescent="0.25">
      <c r="A452" s="10"/>
      <c r="B452" s="4">
        <f>IF(ISBLANK('INPUT | Operations'!$B457),"",COUNT('INPUT | Operations'!$B$12:$B456))</f>
        <v>445</v>
      </c>
      <c r="C452" s="27">
        <f>IF(ISNUMBER($B452),('INPUT | Operations'!$C456+'INPUT | Operations'!$C457)/2,"")</f>
        <v>338611</v>
      </c>
      <c r="D452" s="28">
        <f t="shared" si="107"/>
        <v>103.2086328</v>
      </c>
      <c r="E452" s="26">
        <f>IF(ISNUMBER($B452),'INPUT | Operations'!$B457-'INPUT | Operations'!$B456,"")</f>
        <v>1</v>
      </c>
      <c r="F452" s="32">
        <f>IF(ISNUMBER($B452),IF('INPUT | Operations'!$B457&lt;MainEngine_BurnTime,1,IF('INPUT | Operations'!$B456&lt;=MainEngine_BurnTime,(MainEngine_BurnTime-'INPUT | Operations'!$B456)/('INPUT | Operations'!$B457-'INPUT | Operations'!$B456),0))*'INPUT | Operations'!$D456*NumberOfMainEngines*NumberOfOps*$E452,"")</f>
        <v>1397.4</v>
      </c>
      <c r="G452" s="34">
        <f t="shared" si="100"/>
        <v>1271.7604166666667</v>
      </c>
      <c r="H452" s="27">
        <f t="shared" si="101"/>
        <v>0</v>
      </c>
      <c r="I452" s="27">
        <f t="shared" si="102"/>
        <v>0</v>
      </c>
      <c r="J452" s="27">
        <f t="shared" si="103"/>
        <v>0</v>
      </c>
      <c r="K452" s="27">
        <f t="shared" si="104"/>
        <v>0</v>
      </c>
      <c r="L452" s="27">
        <f t="shared" si="105"/>
        <v>7.3206495209062595E-11</v>
      </c>
      <c r="M452" s="32">
        <f t="shared" si="106"/>
        <v>0</v>
      </c>
      <c r="N452" s="27">
        <f t="shared" si="108"/>
        <v>1777.1580062500004</v>
      </c>
      <c r="O452" s="27">
        <f t="shared" si="109"/>
        <v>0</v>
      </c>
      <c r="P452" s="27">
        <f t="shared" si="110"/>
        <v>0</v>
      </c>
      <c r="Q452" s="27">
        <f t="shared" si="111"/>
        <v>0</v>
      </c>
      <c r="R452" s="27">
        <f t="shared" si="112"/>
        <v>0</v>
      </c>
      <c r="S452" s="27">
        <f t="shared" si="113"/>
        <v>1.0229875640514407E-10</v>
      </c>
      <c r="T452" s="32">
        <f t="shared" si="114"/>
        <v>0</v>
      </c>
      <c r="U452" s="10"/>
    </row>
    <row r="453" spans="1:21" x14ac:dyDescent="0.25">
      <c r="A453" s="10"/>
      <c r="B453" s="4">
        <f>IF(ISBLANK('INPUT | Operations'!$B458),"",COUNT('INPUT | Operations'!$B$12:$B457))</f>
        <v>446</v>
      </c>
      <c r="C453" s="27">
        <f>IF(ISNUMBER($B453),('INPUT | Operations'!$C457+'INPUT | Operations'!$C458)/2,"")</f>
        <v>338460.5</v>
      </c>
      <c r="D453" s="28">
        <f t="shared" si="107"/>
        <v>103.1627604</v>
      </c>
      <c r="E453" s="26">
        <f>IF(ISNUMBER($B453),'INPUT | Operations'!$B458-'INPUT | Operations'!$B457,"")</f>
        <v>1</v>
      </c>
      <c r="F453" s="32">
        <f>IF(ISNUMBER($B453),IF('INPUT | Operations'!$B458&lt;MainEngine_BurnTime,1,IF('INPUT | Operations'!$B457&lt;=MainEngine_BurnTime,(MainEngine_BurnTime-'INPUT | Operations'!$B457)/('INPUT | Operations'!$B458-'INPUT | Operations'!$B457),0))*'INPUT | Operations'!$D457*NumberOfMainEngines*NumberOfOps*$E453,"")</f>
        <v>1397.4</v>
      </c>
      <c r="G453" s="34">
        <f t="shared" si="100"/>
        <v>1271.7604166666667</v>
      </c>
      <c r="H453" s="27">
        <f t="shared" si="101"/>
        <v>0</v>
      </c>
      <c r="I453" s="27">
        <f t="shared" si="102"/>
        <v>0</v>
      </c>
      <c r="J453" s="27">
        <f t="shared" si="103"/>
        <v>0</v>
      </c>
      <c r="K453" s="27">
        <f t="shared" si="104"/>
        <v>0</v>
      </c>
      <c r="L453" s="27">
        <f t="shared" si="105"/>
        <v>7.4084843735217711E-11</v>
      </c>
      <c r="M453" s="32">
        <f t="shared" si="106"/>
        <v>0</v>
      </c>
      <c r="N453" s="27">
        <f t="shared" si="108"/>
        <v>1777.1580062500004</v>
      </c>
      <c r="O453" s="27">
        <f t="shared" si="109"/>
        <v>0</v>
      </c>
      <c r="P453" s="27">
        <f t="shared" si="110"/>
        <v>0</v>
      </c>
      <c r="Q453" s="27">
        <f t="shared" si="111"/>
        <v>0</v>
      </c>
      <c r="R453" s="27">
        <f t="shared" si="112"/>
        <v>0</v>
      </c>
      <c r="S453" s="27">
        <f t="shared" si="113"/>
        <v>1.0352616063559324E-10</v>
      </c>
      <c r="T453" s="32">
        <f t="shared" si="114"/>
        <v>0</v>
      </c>
      <c r="U453" s="10"/>
    </row>
    <row r="454" spans="1:21" x14ac:dyDescent="0.25">
      <c r="A454" s="10"/>
      <c r="B454" s="4">
        <f>IF(ISBLANK('INPUT | Operations'!$B459),"",COUNT('INPUT | Operations'!$B$12:$B458))</f>
        <v>447</v>
      </c>
      <c r="C454" s="27">
        <f>IF(ISNUMBER($B454),('INPUT | Operations'!$C458+'INPUT | Operations'!$C459)/2,"")</f>
        <v>338314.5</v>
      </c>
      <c r="D454" s="28">
        <f t="shared" si="107"/>
        <v>103.1182596</v>
      </c>
      <c r="E454" s="26">
        <f>IF(ISNUMBER($B454),'INPUT | Operations'!$B459-'INPUT | Operations'!$B458,"")</f>
        <v>1</v>
      </c>
      <c r="F454" s="32">
        <f>IF(ISNUMBER($B454),IF('INPUT | Operations'!$B459&lt;MainEngine_BurnTime,1,IF('INPUT | Operations'!$B458&lt;=MainEngine_BurnTime,(MainEngine_BurnTime-'INPUT | Operations'!$B458)/('INPUT | Operations'!$B459-'INPUT | Operations'!$B458),0))*'INPUT | Operations'!$D458*NumberOfMainEngines*NumberOfOps*$E454,"")</f>
        <v>1397.4</v>
      </c>
      <c r="G454" s="34">
        <f t="shared" si="100"/>
        <v>1271.7604166666667</v>
      </c>
      <c r="H454" s="27">
        <f t="shared" si="101"/>
        <v>0</v>
      </c>
      <c r="I454" s="27">
        <f t="shared" si="102"/>
        <v>0</v>
      </c>
      <c r="J454" s="27">
        <f t="shared" si="103"/>
        <v>0</v>
      </c>
      <c r="K454" s="27">
        <f t="shared" si="104"/>
        <v>0</v>
      </c>
      <c r="L454" s="27">
        <f t="shared" si="105"/>
        <v>7.4946998825727873E-11</v>
      </c>
      <c r="M454" s="32">
        <f t="shared" si="106"/>
        <v>0</v>
      </c>
      <c r="N454" s="27">
        <f t="shared" si="108"/>
        <v>1777.1580062500004</v>
      </c>
      <c r="O454" s="27">
        <f t="shared" si="109"/>
        <v>0</v>
      </c>
      <c r="P454" s="27">
        <f t="shared" si="110"/>
        <v>0</v>
      </c>
      <c r="Q454" s="27">
        <f t="shared" si="111"/>
        <v>0</v>
      </c>
      <c r="R454" s="27">
        <f t="shared" si="112"/>
        <v>0</v>
      </c>
      <c r="S454" s="27">
        <f t="shared" si="113"/>
        <v>1.0473093615907214E-10</v>
      </c>
      <c r="T454" s="32">
        <f t="shared" si="114"/>
        <v>0</v>
      </c>
      <c r="U454" s="10"/>
    </row>
    <row r="455" spans="1:21" x14ac:dyDescent="0.25">
      <c r="A455" s="10"/>
      <c r="B455" s="4">
        <f>IF(ISBLANK('INPUT | Operations'!$B460),"",COUNT('INPUT | Operations'!$B$12:$B459))</f>
        <v>448</v>
      </c>
      <c r="C455" s="27">
        <f>IF(ISNUMBER($B455),('INPUT | Operations'!$C459+'INPUT | Operations'!$C460)/2,"")</f>
        <v>338173.5</v>
      </c>
      <c r="D455" s="28">
        <f t="shared" si="107"/>
        <v>103.0752828</v>
      </c>
      <c r="E455" s="26">
        <f>IF(ISNUMBER($B455),'INPUT | Operations'!$B460-'INPUT | Operations'!$B459,"")</f>
        <v>1</v>
      </c>
      <c r="F455" s="32">
        <f>IF(ISNUMBER($B455),IF('INPUT | Operations'!$B460&lt;MainEngine_BurnTime,1,IF('INPUT | Operations'!$B459&lt;=MainEngine_BurnTime,(MainEngine_BurnTime-'INPUT | Operations'!$B459)/('INPUT | Operations'!$B460-'INPUT | Operations'!$B459),0))*'INPUT | Operations'!$D459*NumberOfMainEngines*NumberOfOps*$E455,"")</f>
        <v>1397.4</v>
      </c>
      <c r="G455" s="34">
        <f t="shared" si="100"/>
        <v>1271.7604166666667</v>
      </c>
      <c r="H455" s="27">
        <f t="shared" si="101"/>
        <v>0</v>
      </c>
      <c r="I455" s="27">
        <f t="shared" si="102"/>
        <v>0</v>
      </c>
      <c r="J455" s="27">
        <f t="shared" si="103"/>
        <v>0</v>
      </c>
      <c r="K455" s="27">
        <f t="shared" si="104"/>
        <v>0</v>
      </c>
      <c r="L455" s="27">
        <f t="shared" si="105"/>
        <v>7.5789150517933665E-11</v>
      </c>
      <c r="M455" s="32">
        <f t="shared" si="106"/>
        <v>0</v>
      </c>
      <c r="N455" s="27">
        <f t="shared" si="108"/>
        <v>1777.1580062500004</v>
      </c>
      <c r="O455" s="27">
        <f t="shared" si="109"/>
        <v>0</v>
      </c>
      <c r="P455" s="27">
        <f t="shared" si="110"/>
        <v>0</v>
      </c>
      <c r="Q455" s="27">
        <f t="shared" si="111"/>
        <v>0</v>
      </c>
      <c r="R455" s="27">
        <f t="shared" si="112"/>
        <v>0</v>
      </c>
      <c r="S455" s="27">
        <f t="shared" si="113"/>
        <v>1.0590775893376051E-10</v>
      </c>
      <c r="T455" s="32">
        <f t="shared" si="114"/>
        <v>0</v>
      </c>
      <c r="U455" s="10"/>
    </row>
    <row r="456" spans="1:21" x14ac:dyDescent="0.25">
      <c r="A456" s="10"/>
      <c r="B456" s="4">
        <f>IF(ISBLANK('INPUT | Operations'!$B461),"",COUNT('INPUT | Operations'!$B$12:$B460))</f>
        <v>449</v>
      </c>
      <c r="C456" s="27">
        <f>IF(ISNUMBER($B456),('INPUT | Operations'!$C460+'INPUT | Operations'!$C461)/2,"")</f>
        <v>338037</v>
      </c>
      <c r="D456" s="28">
        <f t="shared" si="107"/>
        <v>103.0336776</v>
      </c>
      <c r="E456" s="26">
        <f>IF(ISNUMBER($B456),'INPUT | Operations'!$B461-'INPUT | Operations'!$B460,"")</f>
        <v>1</v>
      </c>
      <c r="F456" s="32">
        <f>IF(ISNUMBER($B456),IF('INPUT | Operations'!$B461&lt;MainEngine_BurnTime,1,IF('INPUT | Operations'!$B460&lt;=MainEngine_BurnTime,(MainEngine_BurnTime-'INPUT | Operations'!$B460)/('INPUT | Operations'!$B461-'INPUT | Operations'!$B460),0))*'INPUT | Operations'!$D460*NumberOfMainEngines*NumberOfOps*$E456,"")</f>
        <v>1397.4</v>
      </c>
      <c r="G456" s="34">
        <f t="shared" ref="G456:G519" si="115">IF(ISNUMBER($B456),MainEngine_H2O+MW_H2O/MW_H*MainEngine_H+MW_H2O/MW_H2*MainEngine_H2+MainEngine_OH,"")</f>
        <v>1271.7604166666667</v>
      </c>
      <c r="H456" s="27">
        <f t="shared" ref="H456:H519" si="116">IF(ISNUMBER($B456),MainEngine_CO2+MW_CO2/MW_CO*(MainEngine_CO-$I456),"")</f>
        <v>0</v>
      </c>
      <c r="I456" s="27">
        <f t="shared" ref="I456:I519" si="117">IF(ISNUMBER($B456),MIN(0.0025*EXP(0.067*$D456)*(MainEngine_CO+MainEngine_CO2),MainEngine_CO),"")</f>
        <v>0</v>
      </c>
      <c r="J456" s="27">
        <f t="shared" ref="J456:J519" si="118">IF(ISNUMBER($B456),MainEngine_Al2O3,"")</f>
        <v>0</v>
      </c>
      <c r="K456" s="27">
        <f t="shared" ref="K456:K519" si="119">IF(ISNUMBER($B456),MainEngine_HCl+MainEngine_Cl+MainEngine_Cl2,"")</f>
        <v>0</v>
      </c>
      <c r="L456" s="27">
        <f t="shared" ref="L456:L519" si="120">IF(ISNUMBER($B456),MainEngine_NOx+33*EXP(-0.26*$D456),"")</f>
        <v>7.661343870677928E-11</v>
      </c>
      <c r="M456" s="32">
        <f t="shared" ref="M456:M519" si="121">IF(ISNUMBER($B456),MainEngine_BC*MAX(0.04,MIN(1,0.04*EXP(0.12*($D456-15)))),"")</f>
        <v>0</v>
      </c>
      <c r="N456" s="27">
        <f t="shared" si="108"/>
        <v>1777.1580062500004</v>
      </c>
      <c r="O456" s="27">
        <f t="shared" si="109"/>
        <v>0</v>
      </c>
      <c r="P456" s="27">
        <f t="shared" si="110"/>
        <v>0</v>
      </c>
      <c r="Q456" s="27">
        <f t="shared" si="111"/>
        <v>0</v>
      </c>
      <c r="R456" s="27">
        <f t="shared" si="112"/>
        <v>0</v>
      </c>
      <c r="S456" s="27">
        <f t="shared" si="113"/>
        <v>1.0705961924885337E-10</v>
      </c>
      <c r="T456" s="32">
        <f t="shared" si="114"/>
        <v>0</v>
      </c>
      <c r="U456" s="10"/>
    </row>
    <row r="457" spans="1:21" x14ac:dyDescent="0.25">
      <c r="A457" s="10"/>
      <c r="B457" s="4">
        <f>IF(ISBLANK('INPUT | Operations'!$B462),"",COUNT('INPUT | Operations'!$B$12:$B461))</f>
        <v>450</v>
      </c>
      <c r="C457" s="27">
        <f>IF(ISNUMBER($B457),('INPUT | Operations'!$C461+'INPUT | Operations'!$C462)/2,"")</f>
        <v>337905.5</v>
      </c>
      <c r="D457" s="28">
        <f t="shared" si="107"/>
        <v>102.99359640000002</v>
      </c>
      <c r="E457" s="26">
        <f>IF(ISNUMBER($B457),'INPUT | Operations'!$B462-'INPUT | Operations'!$B461,"")</f>
        <v>1</v>
      </c>
      <c r="F457" s="32">
        <f>IF(ISNUMBER($B457),IF('INPUT | Operations'!$B462&lt;MainEngine_BurnTime,1,IF('INPUT | Operations'!$B461&lt;=MainEngine_BurnTime,(MainEngine_BurnTime-'INPUT | Operations'!$B461)/('INPUT | Operations'!$B462-'INPUT | Operations'!$B461),0))*'INPUT | Operations'!$D461*NumberOfMainEngines*NumberOfOps*$E457,"")</f>
        <v>1397.4</v>
      </c>
      <c r="G457" s="34">
        <f t="shared" si="115"/>
        <v>1271.7604166666667</v>
      </c>
      <c r="H457" s="27">
        <f t="shared" si="116"/>
        <v>0</v>
      </c>
      <c r="I457" s="27">
        <f t="shared" si="117"/>
        <v>0</v>
      </c>
      <c r="J457" s="27">
        <f t="shared" si="118"/>
        <v>0</v>
      </c>
      <c r="K457" s="27">
        <f t="shared" si="119"/>
        <v>0</v>
      </c>
      <c r="L457" s="27">
        <f t="shared" si="120"/>
        <v>7.7416010514361843E-11</v>
      </c>
      <c r="M457" s="32">
        <f t="shared" si="121"/>
        <v>0</v>
      </c>
      <c r="N457" s="27">
        <f t="shared" si="108"/>
        <v>1777.1580062500004</v>
      </c>
      <c r="O457" s="27">
        <f t="shared" si="109"/>
        <v>0</v>
      </c>
      <c r="P457" s="27">
        <f t="shared" si="110"/>
        <v>0</v>
      </c>
      <c r="Q457" s="27">
        <f t="shared" si="111"/>
        <v>0</v>
      </c>
      <c r="R457" s="27">
        <f t="shared" si="112"/>
        <v>0</v>
      </c>
      <c r="S457" s="27">
        <f t="shared" si="113"/>
        <v>1.0818113309276925E-10</v>
      </c>
      <c r="T457" s="32">
        <f t="shared" si="114"/>
        <v>0</v>
      </c>
      <c r="U457" s="10"/>
    </row>
    <row r="458" spans="1:21" x14ac:dyDescent="0.25">
      <c r="A458" s="10"/>
      <c r="B458" s="4">
        <f>IF(ISBLANK('INPUT | Operations'!$B463),"",COUNT('INPUT | Operations'!$B$12:$B462))</f>
        <v>451</v>
      </c>
      <c r="C458" s="27">
        <f>IF(ISNUMBER($B458),('INPUT | Operations'!$C462+'INPUT | Operations'!$C463)/2,"")</f>
        <v>337779</v>
      </c>
      <c r="D458" s="28">
        <f t="shared" si="107"/>
        <v>102.9550392</v>
      </c>
      <c r="E458" s="26">
        <f>IF(ISNUMBER($B458),'INPUT | Operations'!$B463-'INPUT | Operations'!$B462,"")</f>
        <v>1</v>
      </c>
      <c r="F458" s="32">
        <f>IF(ISNUMBER($B458),IF('INPUT | Operations'!$B463&lt;MainEngine_BurnTime,1,IF('INPUT | Operations'!$B462&lt;=MainEngine_BurnTime,(MainEngine_BurnTime-'INPUT | Operations'!$B462)/('INPUT | Operations'!$B463-'INPUT | Operations'!$B462),0))*'INPUT | Operations'!$D462*NumberOfMainEngines*NumberOfOps*$E458,"")</f>
        <v>1397.4</v>
      </c>
      <c r="G458" s="34">
        <f t="shared" si="115"/>
        <v>1271.7604166666667</v>
      </c>
      <c r="H458" s="27">
        <f t="shared" si="116"/>
        <v>0</v>
      </c>
      <c r="I458" s="27">
        <f t="shared" si="117"/>
        <v>0</v>
      </c>
      <c r="J458" s="27">
        <f t="shared" si="118"/>
        <v>0</v>
      </c>
      <c r="K458" s="27">
        <f t="shared" si="119"/>
        <v>0</v>
      </c>
      <c r="L458" s="27">
        <f t="shared" si="120"/>
        <v>7.8195999221727259E-11</v>
      </c>
      <c r="M458" s="32">
        <f t="shared" si="121"/>
        <v>0</v>
      </c>
      <c r="N458" s="27">
        <f t="shared" si="108"/>
        <v>1777.1580062500004</v>
      </c>
      <c r="O458" s="27">
        <f t="shared" si="109"/>
        <v>0</v>
      </c>
      <c r="P458" s="27">
        <f t="shared" si="110"/>
        <v>0</v>
      </c>
      <c r="Q458" s="27">
        <f t="shared" si="111"/>
        <v>0</v>
      </c>
      <c r="R458" s="27">
        <f t="shared" si="112"/>
        <v>0</v>
      </c>
      <c r="S458" s="27">
        <f t="shared" si="113"/>
        <v>1.0927108931244167E-10</v>
      </c>
      <c r="T458" s="32">
        <f t="shared" si="114"/>
        <v>0</v>
      </c>
      <c r="U458" s="10"/>
    </row>
    <row r="459" spans="1:21" x14ac:dyDescent="0.25">
      <c r="A459" s="10"/>
      <c r="B459" s="4">
        <f>IF(ISBLANK('INPUT | Operations'!$B464),"",COUNT('INPUT | Operations'!$B$12:$B463))</f>
        <v>452</v>
      </c>
      <c r="C459" s="27">
        <f>IF(ISNUMBER($B459),('INPUT | Operations'!$C463+'INPUT | Operations'!$C464)/2,"")</f>
        <v>337657.5</v>
      </c>
      <c r="D459" s="28">
        <f t="shared" si="107"/>
        <v>102.91800600000001</v>
      </c>
      <c r="E459" s="26">
        <f>IF(ISNUMBER($B459),'INPUT | Operations'!$B464-'INPUT | Operations'!$B463,"")</f>
        <v>1</v>
      </c>
      <c r="F459" s="32">
        <f>IF(ISNUMBER($B459),IF('INPUT | Operations'!$B464&lt;MainEngine_BurnTime,1,IF('INPUT | Operations'!$B463&lt;=MainEngine_BurnTime,(MainEngine_BurnTime-'INPUT | Operations'!$B463)/('INPUT | Operations'!$B464-'INPUT | Operations'!$B463),0))*'INPUT | Operations'!$D463*NumberOfMainEngines*NumberOfOps*$E459,"")</f>
        <v>1397.4</v>
      </c>
      <c r="G459" s="34">
        <f t="shared" si="115"/>
        <v>1271.7604166666667</v>
      </c>
      <c r="H459" s="27">
        <f t="shared" si="116"/>
        <v>0</v>
      </c>
      <c r="I459" s="27">
        <f t="shared" si="117"/>
        <v>0</v>
      </c>
      <c r="J459" s="27">
        <f t="shared" si="118"/>
        <v>0</v>
      </c>
      <c r="K459" s="27">
        <f t="shared" si="119"/>
        <v>0</v>
      </c>
      <c r="L459" s="27">
        <f t="shared" si="120"/>
        <v>7.8952556181322021E-11</v>
      </c>
      <c r="M459" s="32">
        <f t="shared" si="121"/>
        <v>0</v>
      </c>
      <c r="N459" s="27">
        <f t="shared" si="108"/>
        <v>1777.1580062500004</v>
      </c>
      <c r="O459" s="27">
        <f t="shared" si="109"/>
        <v>0</v>
      </c>
      <c r="P459" s="27">
        <f t="shared" si="110"/>
        <v>0</v>
      </c>
      <c r="Q459" s="27">
        <f t="shared" si="111"/>
        <v>0</v>
      </c>
      <c r="R459" s="27">
        <f t="shared" si="112"/>
        <v>0</v>
      </c>
      <c r="S459" s="27">
        <f t="shared" si="113"/>
        <v>1.1032830200777941E-10</v>
      </c>
      <c r="T459" s="32">
        <f t="shared" si="114"/>
        <v>0</v>
      </c>
      <c r="U459" s="10"/>
    </row>
    <row r="460" spans="1:21" x14ac:dyDescent="0.25">
      <c r="A460" s="10"/>
      <c r="B460" s="4">
        <f>IF(ISBLANK('INPUT | Operations'!$B465),"",COUNT('INPUT | Operations'!$B$12:$B464))</f>
        <v>453</v>
      </c>
      <c r="C460" s="27">
        <f>IF(ISNUMBER($B460),('INPUT | Operations'!$C464+'INPUT | Operations'!$C465)/2,"")</f>
        <v>337541.5</v>
      </c>
      <c r="D460" s="28">
        <f t="shared" si="107"/>
        <v>102.8826492</v>
      </c>
      <c r="E460" s="26">
        <f>IF(ISNUMBER($B460),'INPUT | Operations'!$B465-'INPUT | Operations'!$B464,"")</f>
        <v>1</v>
      </c>
      <c r="F460" s="32">
        <f>IF(ISNUMBER($B460),IF('INPUT | Operations'!$B465&lt;MainEngine_BurnTime,1,IF('INPUT | Operations'!$B464&lt;=MainEngine_BurnTime,(MainEngine_BurnTime-'INPUT | Operations'!$B464)/('INPUT | Operations'!$B465-'INPUT | Operations'!$B464),0))*'INPUT | Operations'!$D464*NumberOfMainEngines*NumberOfOps*$E460,"")</f>
        <v>1397.4</v>
      </c>
      <c r="G460" s="34">
        <f t="shared" si="115"/>
        <v>1271.7604166666667</v>
      </c>
      <c r="H460" s="27">
        <f t="shared" si="116"/>
        <v>0</v>
      </c>
      <c r="I460" s="27">
        <f t="shared" si="117"/>
        <v>0</v>
      </c>
      <c r="J460" s="27">
        <f t="shared" si="118"/>
        <v>0</v>
      </c>
      <c r="K460" s="27">
        <f t="shared" si="119"/>
        <v>0</v>
      </c>
      <c r="L460" s="27">
        <f t="shared" si="120"/>
        <v>7.9681694980444642E-11</v>
      </c>
      <c r="M460" s="32">
        <f t="shared" si="121"/>
        <v>0</v>
      </c>
      <c r="N460" s="27">
        <f t="shared" si="108"/>
        <v>1777.1580062500004</v>
      </c>
      <c r="O460" s="27">
        <f t="shared" si="109"/>
        <v>0</v>
      </c>
      <c r="P460" s="27">
        <f t="shared" si="110"/>
        <v>0</v>
      </c>
      <c r="Q460" s="27">
        <f t="shared" si="111"/>
        <v>0</v>
      </c>
      <c r="R460" s="27">
        <f t="shared" si="112"/>
        <v>0</v>
      </c>
      <c r="S460" s="27">
        <f t="shared" si="113"/>
        <v>1.1134720056567335E-10</v>
      </c>
      <c r="T460" s="32">
        <f t="shared" si="114"/>
        <v>0</v>
      </c>
      <c r="U460" s="10"/>
    </row>
    <row r="461" spans="1:21" x14ac:dyDescent="0.25">
      <c r="A461" s="10"/>
      <c r="B461" s="4">
        <f>IF(ISBLANK('INPUT | Operations'!$B466),"",COUNT('INPUT | Operations'!$B$12:$B465))</f>
        <v>454</v>
      </c>
      <c r="C461" s="27">
        <f>IF(ISNUMBER($B461),('INPUT | Operations'!$C465+'INPUT | Operations'!$C466)/2,"")</f>
        <v>337430.5</v>
      </c>
      <c r="D461" s="28">
        <f t="shared" si="107"/>
        <v>102.8488164</v>
      </c>
      <c r="E461" s="26">
        <f>IF(ISNUMBER($B461),'INPUT | Operations'!$B466-'INPUT | Operations'!$B465,"")</f>
        <v>1</v>
      </c>
      <c r="F461" s="32">
        <f>IF(ISNUMBER($B461),IF('INPUT | Operations'!$B466&lt;MainEngine_BurnTime,1,IF('INPUT | Operations'!$B465&lt;=MainEngine_BurnTime,(MainEngine_BurnTime-'INPUT | Operations'!$B465)/('INPUT | Operations'!$B466-'INPUT | Operations'!$B465),0))*'INPUT | Operations'!$D465*NumberOfMainEngines*NumberOfOps*$E461,"")</f>
        <v>1397.4</v>
      </c>
      <c r="G461" s="34">
        <f t="shared" si="115"/>
        <v>1271.7604166666667</v>
      </c>
      <c r="H461" s="27">
        <f t="shared" si="116"/>
        <v>0</v>
      </c>
      <c r="I461" s="27">
        <f t="shared" si="117"/>
        <v>0</v>
      </c>
      <c r="J461" s="27">
        <f t="shared" si="118"/>
        <v>0</v>
      </c>
      <c r="K461" s="27">
        <f t="shared" si="119"/>
        <v>0</v>
      </c>
      <c r="L461" s="27">
        <f t="shared" si="120"/>
        <v>8.0385709141921437E-11</v>
      </c>
      <c r="M461" s="32">
        <f t="shared" si="121"/>
        <v>0</v>
      </c>
      <c r="N461" s="27">
        <f t="shared" si="108"/>
        <v>1777.1580062500004</v>
      </c>
      <c r="O461" s="27">
        <f t="shared" si="109"/>
        <v>0</v>
      </c>
      <c r="P461" s="27">
        <f t="shared" si="110"/>
        <v>0</v>
      </c>
      <c r="Q461" s="27">
        <f t="shared" si="111"/>
        <v>0</v>
      </c>
      <c r="R461" s="27">
        <f t="shared" si="112"/>
        <v>0</v>
      </c>
      <c r="S461" s="27">
        <f t="shared" si="113"/>
        <v>1.1233098995492101E-10</v>
      </c>
      <c r="T461" s="32">
        <f t="shared" si="114"/>
        <v>0</v>
      </c>
      <c r="U461" s="10"/>
    </row>
    <row r="462" spans="1:21" x14ac:dyDescent="0.25">
      <c r="A462" s="10"/>
      <c r="B462" s="4">
        <f>IF(ISBLANK('INPUT | Operations'!$B467),"",COUNT('INPUT | Operations'!$B$12:$B466))</f>
        <v>455</v>
      </c>
      <c r="C462" s="27">
        <f>IF(ISNUMBER($B462),('INPUT | Operations'!$C466+'INPUT | Operations'!$C467)/2,"")</f>
        <v>337324.5</v>
      </c>
      <c r="D462" s="28">
        <f t="shared" si="107"/>
        <v>102.81650760000001</v>
      </c>
      <c r="E462" s="26">
        <f>IF(ISNUMBER($B462),'INPUT | Operations'!$B467-'INPUT | Operations'!$B466,"")</f>
        <v>1</v>
      </c>
      <c r="F462" s="32">
        <f>IF(ISNUMBER($B462),IF('INPUT | Operations'!$B467&lt;MainEngine_BurnTime,1,IF('INPUT | Operations'!$B466&lt;=MainEngine_BurnTime,(MainEngine_BurnTime-'INPUT | Operations'!$B466)/('INPUT | Operations'!$B467-'INPUT | Operations'!$B466),0))*'INPUT | Operations'!$D466*NumberOfMainEngines*NumberOfOps*$E462,"")</f>
        <v>1397.4</v>
      </c>
      <c r="G462" s="34">
        <f t="shared" si="115"/>
        <v>1271.7604166666667</v>
      </c>
      <c r="H462" s="27">
        <f t="shared" si="116"/>
        <v>0</v>
      </c>
      <c r="I462" s="27">
        <f t="shared" si="117"/>
        <v>0</v>
      </c>
      <c r="J462" s="27">
        <f t="shared" si="118"/>
        <v>0</v>
      </c>
      <c r="K462" s="27">
        <f t="shared" si="119"/>
        <v>0</v>
      </c>
      <c r="L462" s="27">
        <f t="shared" si="120"/>
        <v>8.1063816410433586E-11</v>
      </c>
      <c r="M462" s="32">
        <f t="shared" si="121"/>
        <v>0</v>
      </c>
      <c r="N462" s="27">
        <f t="shared" si="108"/>
        <v>1777.1580062500004</v>
      </c>
      <c r="O462" s="27">
        <f t="shared" si="109"/>
        <v>0</v>
      </c>
      <c r="P462" s="27">
        <f t="shared" si="110"/>
        <v>0</v>
      </c>
      <c r="Q462" s="27">
        <f t="shared" si="111"/>
        <v>0</v>
      </c>
      <c r="R462" s="27">
        <f t="shared" si="112"/>
        <v>0</v>
      </c>
      <c r="S462" s="27">
        <f t="shared" si="113"/>
        <v>1.1327857705193991E-10</v>
      </c>
      <c r="T462" s="32">
        <f t="shared" si="114"/>
        <v>0</v>
      </c>
      <c r="U462" s="10"/>
    </row>
    <row r="463" spans="1:21" x14ac:dyDescent="0.25">
      <c r="A463" s="10"/>
      <c r="B463" s="4">
        <f>IF(ISBLANK('INPUT | Operations'!$B468),"",COUNT('INPUT | Operations'!$B$12:$B467))</f>
        <v>456</v>
      </c>
      <c r="C463" s="27">
        <f>IF(ISNUMBER($B463),('INPUT | Operations'!$C467+'INPUT | Operations'!$C468)/2,"")</f>
        <v>337224.5</v>
      </c>
      <c r="D463" s="28">
        <f t="shared" si="107"/>
        <v>102.7860276</v>
      </c>
      <c r="E463" s="26">
        <f>IF(ISNUMBER($B463),'INPUT | Operations'!$B468-'INPUT | Operations'!$B467,"")</f>
        <v>1</v>
      </c>
      <c r="F463" s="32">
        <f>IF(ISNUMBER($B463),IF('INPUT | Operations'!$B468&lt;MainEngine_BurnTime,1,IF('INPUT | Operations'!$B467&lt;=MainEngine_BurnTime,(MainEngine_BurnTime-'INPUT | Operations'!$B467)/('INPUT | Operations'!$B468-'INPUT | Operations'!$B467),0))*'INPUT | Operations'!$D467*NumberOfMainEngines*NumberOfOps*$E463,"")</f>
        <v>1397.4</v>
      </c>
      <c r="G463" s="34">
        <f t="shared" si="115"/>
        <v>1271.7604166666667</v>
      </c>
      <c r="H463" s="27">
        <f t="shared" si="116"/>
        <v>0</v>
      </c>
      <c r="I463" s="27">
        <f t="shared" si="117"/>
        <v>0</v>
      </c>
      <c r="J463" s="27">
        <f t="shared" si="118"/>
        <v>0</v>
      </c>
      <c r="K463" s="27">
        <f t="shared" si="119"/>
        <v>0</v>
      </c>
      <c r="L463" s="27">
        <f t="shared" si="120"/>
        <v>8.1708783183610609E-11</v>
      </c>
      <c r="M463" s="32">
        <f t="shared" si="121"/>
        <v>0</v>
      </c>
      <c r="N463" s="27">
        <f t="shared" si="108"/>
        <v>1777.1580062500004</v>
      </c>
      <c r="O463" s="27">
        <f t="shared" si="109"/>
        <v>0</v>
      </c>
      <c r="P463" s="27">
        <f t="shared" si="110"/>
        <v>0</v>
      </c>
      <c r="Q463" s="27">
        <f t="shared" si="111"/>
        <v>0</v>
      </c>
      <c r="R463" s="27">
        <f t="shared" si="112"/>
        <v>0</v>
      </c>
      <c r="S463" s="27">
        <f t="shared" si="113"/>
        <v>1.1417985362077746E-10</v>
      </c>
      <c r="T463" s="32">
        <f t="shared" si="114"/>
        <v>0</v>
      </c>
      <c r="U463" s="10"/>
    </row>
    <row r="464" spans="1:21" x14ac:dyDescent="0.25">
      <c r="A464" s="10"/>
      <c r="B464" s="4">
        <f>IF(ISBLANK('INPUT | Operations'!$B469),"",COUNT('INPUT | Operations'!$B$12:$B468))</f>
        <v>457</v>
      </c>
      <c r="C464" s="27">
        <f>IF(ISNUMBER($B464),('INPUT | Operations'!$C468+'INPUT | Operations'!$C469)/2,"")</f>
        <v>337130</v>
      </c>
      <c r="D464" s="28">
        <f t="shared" si="107"/>
        <v>102.75722400000001</v>
      </c>
      <c r="E464" s="26">
        <f>IF(ISNUMBER($B464),'INPUT | Operations'!$B469-'INPUT | Operations'!$B468,"")</f>
        <v>1</v>
      </c>
      <c r="F464" s="32">
        <f>IF(ISNUMBER($B464),IF('INPUT | Operations'!$B469&lt;MainEngine_BurnTime,1,IF('INPUT | Operations'!$B468&lt;=MainEngine_BurnTime,(MainEngine_BurnTime-'INPUT | Operations'!$B468)/('INPUT | Operations'!$B469-'INPUT | Operations'!$B468),0))*'INPUT | Operations'!$D468*NumberOfMainEngines*NumberOfOps*$E464,"")</f>
        <v>1397.4</v>
      </c>
      <c r="G464" s="34">
        <f t="shared" si="115"/>
        <v>1271.7604166666667</v>
      </c>
      <c r="H464" s="27">
        <f t="shared" si="116"/>
        <v>0</v>
      </c>
      <c r="I464" s="27">
        <f t="shared" si="117"/>
        <v>0</v>
      </c>
      <c r="J464" s="27">
        <f t="shared" si="118"/>
        <v>0</v>
      </c>
      <c r="K464" s="27">
        <f t="shared" si="119"/>
        <v>0</v>
      </c>
      <c r="L464" s="27">
        <f t="shared" si="120"/>
        <v>8.2322992046329018E-11</v>
      </c>
      <c r="M464" s="32">
        <f t="shared" si="121"/>
        <v>0</v>
      </c>
      <c r="N464" s="27">
        <f t="shared" si="108"/>
        <v>1777.1580062500004</v>
      </c>
      <c r="O464" s="27">
        <f t="shared" si="109"/>
        <v>0</v>
      </c>
      <c r="P464" s="27">
        <f t="shared" si="110"/>
        <v>0</v>
      </c>
      <c r="Q464" s="27">
        <f t="shared" si="111"/>
        <v>0</v>
      </c>
      <c r="R464" s="27">
        <f t="shared" si="112"/>
        <v>0</v>
      </c>
      <c r="S464" s="27">
        <f t="shared" si="113"/>
        <v>1.1503814908554018E-10</v>
      </c>
      <c r="T464" s="32">
        <f t="shared" si="114"/>
        <v>0</v>
      </c>
      <c r="U464" s="10"/>
    </row>
    <row r="465" spans="1:21" x14ac:dyDescent="0.25">
      <c r="A465" s="10"/>
      <c r="B465" s="4">
        <f>IF(ISBLANK('INPUT | Operations'!$B470),"",COUNT('INPUT | Operations'!$B$12:$B469))</f>
        <v>458</v>
      </c>
      <c r="C465" s="27">
        <f>IF(ISNUMBER($B465),('INPUT | Operations'!$C469+'INPUT | Operations'!$C470)/2,"")</f>
        <v>337021</v>
      </c>
      <c r="D465" s="28">
        <f t="shared" si="107"/>
        <v>102.72400080000001</v>
      </c>
      <c r="E465" s="26">
        <f>IF(ISNUMBER($B465),'INPUT | Operations'!$B470-'INPUT | Operations'!$B469,"")</f>
        <v>1</v>
      </c>
      <c r="F465" s="32">
        <f>IF(ISNUMBER($B465),IF('INPUT | Operations'!$B470&lt;MainEngine_BurnTime,1,IF('INPUT | Operations'!$B469&lt;=MainEngine_BurnTime,(MainEngine_BurnTime-'INPUT | Operations'!$B469)/('INPUT | Operations'!$B470-'INPUT | Operations'!$B469),0))*'INPUT | Operations'!$D469*NumberOfMainEngines*NumberOfOps*$E465,"")</f>
        <v>1397.4</v>
      </c>
      <c r="G465" s="34">
        <f t="shared" si="115"/>
        <v>1271.7604166666667</v>
      </c>
      <c r="H465" s="27">
        <f t="shared" si="116"/>
        <v>0</v>
      </c>
      <c r="I465" s="27">
        <f t="shared" si="117"/>
        <v>0</v>
      </c>
      <c r="J465" s="27">
        <f t="shared" si="118"/>
        <v>0</v>
      </c>
      <c r="K465" s="27">
        <f t="shared" si="119"/>
        <v>0</v>
      </c>
      <c r="L465" s="27">
        <f t="shared" si="120"/>
        <v>8.3037180837982783E-11</v>
      </c>
      <c r="M465" s="32">
        <f t="shared" si="121"/>
        <v>0</v>
      </c>
      <c r="N465" s="27">
        <f t="shared" si="108"/>
        <v>1777.1580062500004</v>
      </c>
      <c r="O465" s="27">
        <f t="shared" si="109"/>
        <v>0</v>
      </c>
      <c r="P465" s="27">
        <f t="shared" si="110"/>
        <v>0</v>
      </c>
      <c r="Q465" s="27">
        <f t="shared" si="111"/>
        <v>0</v>
      </c>
      <c r="R465" s="27">
        <f t="shared" si="112"/>
        <v>0</v>
      </c>
      <c r="S465" s="27">
        <f t="shared" si="113"/>
        <v>1.1603615650299716E-10</v>
      </c>
      <c r="T465" s="32">
        <f t="shared" si="114"/>
        <v>0</v>
      </c>
      <c r="U465" s="10"/>
    </row>
    <row r="466" spans="1:21" x14ac:dyDescent="0.25">
      <c r="A466" s="10"/>
      <c r="B466" s="4">
        <f>IF(ISBLANK('INPUT | Operations'!$B471),"",COUNT('INPUT | Operations'!$B$12:$B470))</f>
        <v>459</v>
      </c>
      <c r="C466" s="27">
        <f>IF(ISNUMBER($B466),('INPUT | Operations'!$C470+'INPUT | Operations'!$C471)/2,"")</f>
        <v>336900.5</v>
      </c>
      <c r="D466" s="28">
        <f t="shared" si="107"/>
        <v>102.6872724</v>
      </c>
      <c r="E466" s="26">
        <f>IF(ISNUMBER($B466),'INPUT | Operations'!$B471-'INPUT | Operations'!$B470,"")</f>
        <v>1</v>
      </c>
      <c r="F466" s="32">
        <f>IF(ISNUMBER($B466),IF('INPUT | Operations'!$B471&lt;MainEngine_BurnTime,1,IF('INPUT | Operations'!$B470&lt;=MainEngine_BurnTime,(MainEngine_BurnTime-'INPUT | Operations'!$B470)/('INPUT | Operations'!$B471-'INPUT | Operations'!$B470),0))*'INPUT | Operations'!$D470*NumberOfMainEngines*NumberOfOps*$E466,"")</f>
        <v>1397.4</v>
      </c>
      <c r="G466" s="34">
        <f t="shared" si="115"/>
        <v>1271.7604166666667</v>
      </c>
      <c r="H466" s="27">
        <f t="shared" si="116"/>
        <v>0</v>
      </c>
      <c r="I466" s="27">
        <f t="shared" si="117"/>
        <v>0</v>
      </c>
      <c r="J466" s="27">
        <f t="shared" si="118"/>
        <v>0</v>
      </c>
      <c r="K466" s="27">
        <f t="shared" si="119"/>
        <v>0</v>
      </c>
      <c r="L466" s="27">
        <f t="shared" si="120"/>
        <v>8.3833932955351439E-11</v>
      </c>
      <c r="M466" s="32">
        <f t="shared" si="121"/>
        <v>0</v>
      </c>
      <c r="N466" s="27">
        <f t="shared" si="108"/>
        <v>1777.1580062500004</v>
      </c>
      <c r="O466" s="27">
        <f t="shared" si="109"/>
        <v>0</v>
      </c>
      <c r="P466" s="27">
        <f t="shared" si="110"/>
        <v>0</v>
      </c>
      <c r="Q466" s="27">
        <f t="shared" si="111"/>
        <v>0</v>
      </c>
      <c r="R466" s="27">
        <f t="shared" si="112"/>
        <v>0</v>
      </c>
      <c r="S466" s="27">
        <f t="shared" si="113"/>
        <v>1.1714953791180811E-10</v>
      </c>
      <c r="T466" s="32">
        <f t="shared" si="114"/>
        <v>0</v>
      </c>
      <c r="U466" s="10"/>
    </row>
    <row r="467" spans="1:21" x14ac:dyDescent="0.25">
      <c r="A467" s="10"/>
      <c r="B467" s="4">
        <f>IF(ISBLANK('INPUT | Operations'!$B472),"",COUNT('INPUT | Operations'!$B$12:$B471))</f>
        <v>460</v>
      </c>
      <c r="C467" s="27">
        <f>IF(ISNUMBER($B467),('INPUT | Operations'!$C471+'INPUT | Operations'!$C472)/2,"")</f>
        <v>336808</v>
      </c>
      <c r="D467" s="28">
        <f t="shared" si="107"/>
        <v>102.6590784</v>
      </c>
      <c r="E467" s="26">
        <f>IF(ISNUMBER($B467),'INPUT | Operations'!$B472-'INPUT | Operations'!$B471,"")</f>
        <v>1</v>
      </c>
      <c r="F467" s="32">
        <f>IF(ISNUMBER($B467),IF('INPUT | Operations'!$B472&lt;MainEngine_BurnTime,1,IF('INPUT | Operations'!$B471&lt;=MainEngine_BurnTime,(MainEngine_BurnTime-'INPUT | Operations'!$B471)/('INPUT | Operations'!$B472-'INPUT | Operations'!$B471),0))*'INPUT | Operations'!$D471*NumberOfMainEngines*NumberOfOps*$E467,"")</f>
        <v>1397.4</v>
      </c>
      <c r="G467" s="34">
        <f t="shared" si="115"/>
        <v>1271.7604166666667</v>
      </c>
      <c r="H467" s="27">
        <f t="shared" si="116"/>
        <v>0</v>
      </c>
      <c r="I467" s="27">
        <f t="shared" si="117"/>
        <v>0</v>
      </c>
      <c r="J467" s="27">
        <f t="shared" si="118"/>
        <v>0</v>
      </c>
      <c r="K467" s="27">
        <f t="shared" si="119"/>
        <v>0</v>
      </c>
      <c r="L467" s="27">
        <f t="shared" si="120"/>
        <v>8.4450730507585526E-11</v>
      </c>
      <c r="M467" s="32">
        <f t="shared" si="121"/>
        <v>0</v>
      </c>
      <c r="N467" s="27">
        <f t="shared" si="108"/>
        <v>1777.1580062500004</v>
      </c>
      <c r="O467" s="27">
        <f t="shared" si="109"/>
        <v>0</v>
      </c>
      <c r="P467" s="27">
        <f t="shared" si="110"/>
        <v>0</v>
      </c>
      <c r="Q467" s="27">
        <f t="shared" si="111"/>
        <v>0</v>
      </c>
      <c r="R467" s="27">
        <f t="shared" si="112"/>
        <v>0</v>
      </c>
      <c r="S467" s="27">
        <f t="shared" si="113"/>
        <v>1.1801145081130002E-10</v>
      </c>
      <c r="T467" s="32">
        <f t="shared" si="114"/>
        <v>0</v>
      </c>
      <c r="U467" s="10"/>
    </row>
    <row r="468" spans="1:21" x14ac:dyDescent="0.25">
      <c r="A468" s="10"/>
      <c r="B468" s="4">
        <f>IF(ISBLANK('INPUT | Operations'!$B473),"",COUNT('INPUT | Operations'!$B$12:$B472))</f>
        <v>461</v>
      </c>
      <c r="C468" s="27">
        <f>IF(ISNUMBER($B468),('INPUT | Operations'!$C472+'INPUT | Operations'!$C473)/2,"")</f>
        <v>336741.5</v>
      </c>
      <c r="D468" s="28">
        <f t="shared" si="107"/>
        <v>102.6388092</v>
      </c>
      <c r="E468" s="26">
        <f>IF(ISNUMBER($B468),'INPUT | Operations'!$B473-'INPUT | Operations'!$B472,"")</f>
        <v>1</v>
      </c>
      <c r="F468" s="32">
        <f>IF(ISNUMBER($B468),IF('INPUT | Operations'!$B473&lt;MainEngine_BurnTime,1,IF('INPUT | Operations'!$B472&lt;=MainEngine_BurnTime,(MainEngine_BurnTime-'INPUT | Operations'!$B472)/('INPUT | Operations'!$B473-'INPUT | Operations'!$B472),0))*'INPUT | Operations'!$D472*NumberOfMainEngines*NumberOfOps*$E468,"")</f>
        <v>1397.4</v>
      </c>
      <c r="G468" s="34">
        <f t="shared" si="115"/>
        <v>1271.7604166666667</v>
      </c>
      <c r="H468" s="27">
        <f t="shared" si="116"/>
        <v>0</v>
      </c>
      <c r="I468" s="27">
        <f t="shared" si="117"/>
        <v>0</v>
      </c>
      <c r="J468" s="27">
        <f t="shared" si="118"/>
        <v>0</v>
      </c>
      <c r="K468" s="27">
        <f t="shared" si="119"/>
        <v>0</v>
      </c>
      <c r="L468" s="27">
        <f t="shared" si="120"/>
        <v>8.4896959961828021E-11</v>
      </c>
      <c r="M468" s="32">
        <f t="shared" si="121"/>
        <v>0</v>
      </c>
      <c r="N468" s="27">
        <f t="shared" si="108"/>
        <v>1777.1580062500004</v>
      </c>
      <c r="O468" s="27">
        <f t="shared" si="109"/>
        <v>0</v>
      </c>
      <c r="P468" s="27">
        <f t="shared" si="110"/>
        <v>0</v>
      </c>
      <c r="Q468" s="27">
        <f t="shared" si="111"/>
        <v>0</v>
      </c>
      <c r="R468" s="27">
        <f t="shared" si="112"/>
        <v>0</v>
      </c>
      <c r="S468" s="27">
        <f t="shared" si="113"/>
        <v>1.1863501185065849E-10</v>
      </c>
      <c r="T468" s="32">
        <f t="shared" si="114"/>
        <v>0</v>
      </c>
      <c r="U468" s="10"/>
    </row>
    <row r="469" spans="1:21" x14ac:dyDescent="0.25">
      <c r="A469" s="10"/>
      <c r="B469" s="4">
        <f>IF(ISBLANK('INPUT | Operations'!$B474),"",COUNT('INPUT | Operations'!$B$12:$B473))</f>
        <v>462</v>
      </c>
      <c r="C469" s="27">
        <f>IF(ISNUMBER($B469),('INPUT | Operations'!$C473+'INPUT | Operations'!$C474)/2,"")</f>
        <v>336681</v>
      </c>
      <c r="D469" s="28">
        <f t="shared" si="107"/>
        <v>102.62036880000001</v>
      </c>
      <c r="E469" s="26">
        <f>IF(ISNUMBER($B469),'INPUT | Operations'!$B474-'INPUT | Operations'!$B473,"")</f>
        <v>1</v>
      </c>
      <c r="F469" s="32">
        <f>IF(ISNUMBER($B469),IF('INPUT | Operations'!$B474&lt;MainEngine_BurnTime,1,IF('INPUT | Operations'!$B473&lt;=MainEngine_BurnTime,(MainEngine_BurnTime-'INPUT | Operations'!$B473)/('INPUT | Operations'!$B474-'INPUT | Operations'!$B473),0))*'INPUT | Operations'!$D473*NumberOfMainEngines*NumberOfOps*$E469,"")</f>
        <v>1397.4</v>
      </c>
      <c r="G469" s="34">
        <f t="shared" si="115"/>
        <v>1271.7604166666667</v>
      </c>
      <c r="H469" s="27">
        <f t="shared" si="116"/>
        <v>0</v>
      </c>
      <c r="I469" s="27">
        <f t="shared" si="117"/>
        <v>0</v>
      </c>
      <c r="J469" s="27">
        <f t="shared" si="118"/>
        <v>0</v>
      </c>
      <c r="K469" s="27">
        <f t="shared" si="119"/>
        <v>0</v>
      </c>
      <c r="L469" s="27">
        <f t="shared" si="120"/>
        <v>8.5304976111886487E-11</v>
      </c>
      <c r="M469" s="32">
        <f t="shared" si="121"/>
        <v>0</v>
      </c>
      <c r="N469" s="27">
        <f t="shared" si="108"/>
        <v>1777.1580062500004</v>
      </c>
      <c r="O469" s="27">
        <f t="shared" si="109"/>
        <v>0</v>
      </c>
      <c r="P469" s="27">
        <f t="shared" si="110"/>
        <v>0</v>
      </c>
      <c r="Q469" s="27">
        <f t="shared" si="111"/>
        <v>0</v>
      </c>
      <c r="R469" s="27">
        <f t="shared" si="112"/>
        <v>0</v>
      </c>
      <c r="S469" s="27">
        <f t="shared" si="113"/>
        <v>1.1920517361875019E-10</v>
      </c>
      <c r="T469" s="32">
        <f t="shared" si="114"/>
        <v>0</v>
      </c>
      <c r="U469" s="10"/>
    </row>
    <row r="470" spans="1:21" x14ac:dyDescent="0.25">
      <c r="A470" s="10"/>
      <c r="B470" s="4">
        <f>IF(ISBLANK('INPUT | Operations'!$B475),"",COUNT('INPUT | Operations'!$B$12:$B474))</f>
        <v>463</v>
      </c>
      <c r="C470" s="27">
        <f>IF(ISNUMBER($B470),('INPUT | Operations'!$C474+'INPUT | Operations'!$C475)/2,"")</f>
        <v>336626</v>
      </c>
      <c r="D470" s="28">
        <f t="shared" si="107"/>
        <v>102.6036048</v>
      </c>
      <c r="E470" s="26">
        <f>IF(ISNUMBER($B470),'INPUT | Operations'!$B475-'INPUT | Operations'!$B474,"")</f>
        <v>1</v>
      </c>
      <c r="F470" s="32">
        <f>IF(ISNUMBER($B470),IF('INPUT | Operations'!$B475&lt;MainEngine_BurnTime,1,IF('INPUT | Operations'!$B474&lt;=MainEngine_BurnTime,(MainEngine_BurnTime-'INPUT | Operations'!$B474)/('INPUT | Operations'!$B475-'INPUT | Operations'!$B474),0))*'INPUT | Operations'!$D474*NumberOfMainEngines*NumberOfOps*$E470,"")</f>
        <v>1397.4</v>
      </c>
      <c r="G470" s="34">
        <f t="shared" si="115"/>
        <v>1271.7604166666667</v>
      </c>
      <c r="H470" s="27">
        <f t="shared" si="116"/>
        <v>0</v>
      </c>
      <c r="I470" s="27">
        <f t="shared" si="117"/>
        <v>0</v>
      </c>
      <c r="J470" s="27">
        <f t="shared" si="118"/>
        <v>0</v>
      </c>
      <c r="K470" s="27">
        <f t="shared" si="119"/>
        <v>0</v>
      </c>
      <c r="L470" s="27">
        <f t="shared" si="120"/>
        <v>8.5677601272512559E-11</v>
      </c>
      <c r="M470" s="32">
        <f t="shared" si="121"/>
        <v>0</v>
      </c>
      <c r="N470" s="27">
        <f t="shared" si="108"/>
        <v>1777.1580062500004</v>
      </c>
      <c r="O470" s="27">
        <f t="shared" si="109"/>
        <v>0</v>
      </c>
      <c r="P470" s="27">
        <f t="shared" si="110"/>
        <v>0</v>
      </c>
      <c r="Q470" s="27">
        <f t="shared" si="111"/>
        <v>0</v>
      </c>
      <c r="R470" s="27">
        <f t="shared" si="112"/>
        <v>0</v>
      </c>
      <c r="S470" s="27">
        <f t="shared" si="113"/>
        <v>1.1972588001820905E-10</v>
      </c>
      <c r="T470" s="32">
        <f t="shared" si="114"/>
        <v>0</v>
      </c>
      <c r="U470" s="10"/>
    </row>
    <row r="471" spans="1:21" x14ac:dyDescent="0.25">
      <c r="A471" s="10"/>
      <c r="B471" s="4">
        <f>IF(ISBLANK('INPUT | Operations'!$B476),"",COUNT('INPUT | Operations'!$B$12:$B475))</f>
        <v>464</v>
      </c>
      <c r="C471" s="27">
        <f>IF(ISNUMBER($B471),('INPUT | Operations'!$C475+'INPUT | Operations'!$C476)/2,"")</f>
        <v>336577</v>
      </c>
      <c r="D471" s="28">
        <f t="shared" si="107"/>
        <v>102.5886696</v>
      </c>
      <c r="E471" s="26">
        <f>IF(ISNUMBER($B471),'INPUT | Operations'!$B476-'INPUT | Operations'!$B475,"")</f>
        <v>1</v>
      </c>
      <c r="F471" s="32">
        <f>IF(ISNUMBER($B471),IF('INPUT | Operations'!$B476&lt;MainEngine_BurnTime,1,IF('INPUT | Operations'!$B475&lt;=MainEngine_BurnTime,(MainEngine_BurnTime-'INPUT | Operations'!$B475)/('INPUT | Operations'!$B476-'INPUT | Operations'!$B475),0))*'INPUT | Operations'!$D475*NumberOfMainEngines*NumberOfOps*$E471,"")</f>
        <v>1397.4</v>
      </c>
      <c r="G471" s="34">
        <f t="shared" si="115"/>
        <v>1271.7604166666667</v>
      </c>
      <c r="H471" s="27">
        <f t="shared" si="116"/>
        <v>0</v>
      </c>
      <c r="I471" s="27">
        <f t="shared" si="117"/>
        <v>0</v>
      </c>
      <c r="J471" s="27">
        <f t="shared" si="118"/>
        <v>0</v>
      </c>
      <c r="K471" s="27">
        <f t="shared" si="119"/>
        <v>0</v>
      </c>
      <c r="L471" s="27">
        <f t="shared" si="120"/>
        <v>8.6010947218865042E-11</v>
      </c>
      <c r="M471" s="32">
        <f t="shared" si="121"/>
        <v>0</v>
      </c>
      <c r="N471" s="27">
        <f t="shared" si="108"/>
        <v>1777.1580062500004</v>
      </c>
      <c r="O471" s="27">
        <f t="shared" si="109"/>
        <v>0</v>
      </c>
      <c r="P471" s="27">
        <f t="shared" si="110"/>
        <v>0</v>
      </c>
      <c r="Q471" s="27">
        <f t="shared" si="111"/>
        <v>0</v>
      </c>
      <c r="R471" s="27">
        <f t="shared" si="112"/>
        <v>0</v>
      </c>
      <c r="S471" s="27">
        <f t="shared" si="113"/>
        <v>1.2019169764364202E-10</v>
      </c>
      <c r="T471" s="32">
        <f t="shared" si="114"/>
        <v>0</v>
      </c>
      <c r="U471" s="10"/>
    </row>
    <row r="472" spans="1:21" x14ac:dyDescent="0.25">
      <c r="A472" s="10"/>
      <c r="B472" s="4">
        <f>IF(ISBLANK('INPUT | Operations'!$B477),"",COUNT('INPUT | Operations'!$B$12:$B476))</f>
        <v>465</v>
      </c>
      <c r="C472" s="27">
        <f>IF(ISNUMBER($B472),('INPUT | Operations'!$C476+'INPUT | Operations'!$C477)/2,"")</f>
        <v>336534</v>
      </c>
      <c r="D472" s="28">
        <f t="shared" si="107"/>
        <v>102.5755632</v>
      </c>
      <c r="E472" s="26">
        <f>IF(ISNUMBER($B472),'INPUT | Operations'!$B477-'INPUT | Operations'!$B476,"")</f>
        <v>1</v>
      </c>
      <c r="F472" s="32">
        <f>IF(ISNUMBER($B472),IF('INPUT | Operations'!$B477&lt;MainEngine_BurnTime,1,IF('INPUT | Operations'!$B476&lt;=MainEngine_BurnTime,(MainEngine_BurnTime-'INPUT | Operations'!$B476)/('INPUT | Operations'!$B477-'INPUT | Operations'!$B476),0))*'INPUT | Operations'!$D476*NumberOfMainEngines*NumberOfOps*$E472,"")</f>
        <v>1397.4</v>
      </c>
      <c r="G472" s="34">
        <f t="shared" si="115"/>
        <v>1271.7604166666667</v>
      </c>
      <c r="H472" s="27">
        <f t="shared" si="116"/>
        <v>0</v>
      </c>
      <c r="I472" s="27">
        <f t="shared" si="117"/>
        <v>0</v>
      </c>
      <c r="J472" s="27">
        <f t="shared" si="118"/>
        <v>0</v>
      </c>
      <c r="K472" s="27">
        <f t="shared" si="119"/>
        <v>0</v>
      </c>
      <c r="L472" s="27">
        <f t="shared" si="120"/>
        <v>8.6304543582079857E-11</v>
      </c>
      <c r="M472" s="32">
        <f t="shared" si="121"/>
        <v>0</v>
      </c>
      <c r="N472" s="27">
        <f t="shared" si="108"/>
        <v>1777.1580062500004</v>
      </c>
      <c r="O472" s="27">
        <f t="shared" si="109"/>
        <v>0</v>
      </c>
      <c r="P472" s="27">
        <f t="shared" si="110"/>
        <v>0</v>
      </c>
      <c r="Q472" s="27">
        <f t="shared" si="111"/>
        <v>0</v>
      </c>
      <c r="R472" s="27">
        <f t="shared" si="112"/>
        <v>0</v>
      </c>
      <c r="S472" s="27">
        <f t="shared" si="113"/>
        <v>1.2060196920159839E-10</v>
      </c>
      <c r="T472" s="32">
        <f t="shared" si="114"/>
        <v>0</v>
      </c>
      <c r="U472" s="10"/>
    </row>
    <row r="473" spans="1:21" x14ac:dyDescent="0.25">
      <c r="A473" s="10"/>
      <c r="B473" s="4">
        <f>IF(ISBLANK('INPUT | Operations'!$B478),"",COUNT('INPUT | Operations'!$B$12:$B477))</f>
        <v>466</v>
      </c>
      <c r="C473" s="27">
        <f>IF(ISNUMBER($B473),('INPUT | Operations'!$C477+'INPUT | Operations'!$C478)/2,"")</f>
        <v>336497.5</v>
      </c>
      <c r="D473" s="28">
        <f t="shared" si="107"/>
        <v>102.56443800000001</v>
      </c>
      <c r="E473" s="26">
        <f>IF(ISNUMBER($B473),'INPUT | Operations'!$B478-'INPUT | Operations'!$B477,"")</f>
        <v>1</v>
      </c>
      <c r="F473" s="32">
        <f>IF(ISNUMBER($B473),IF('INPUT | Operations'!$B478&lt;MainEngine_BurnTime,1,IF('INPUT | Operations'!$B477&lt;=MainEngine_BurnTime,(MainEngine_BurnTime-'INPUT | Operations'!$B477)/('INPUT | Operations'!$B478-'INPUT | Operations'!$B477),0))*'INPUT | Operations'!$D477*NumberOfMainEngines*NumberOfOps*$E473,"")</f>
        <v>1397.4</v>
      </c>
      <c r="G473" s="34">
        <f t="shared" si="115"/>
        <v>1271.7604166666667</v>
      </c>
      <c r="H473" s="27">
        <f t="shared" si="116"/>
        <v>0</v>
      </c>
      <c r="I473" s="27">
        <f t="shared" si="117"/>
        <v>0</v>
      </c>
      <c r="J473" s="27">
        <f t="shared" si="118"/>
        <v>0</v>
      </c>
      <c r="K473" s="27">
        <f t="shared" si="119"/>
        <v>0</v>
      </c>
      <c r="L473" s="27">
        <f t="shared" si="120"/>
        <v>8.6554545359487066E-11</v>
      </c>
      <c r="M473" s="32">
        <f t="shared" si="121"/>
        <v>0</v>
      </c>
      <c r="N473" s="27">
        <f t="shared" si="108"/>
        <v>1777.1580062500004</v>
      </c>
      <c r="O473" s="27">
        <f t="shared" si="109"/>
        <v>0</v>
      </c>
      <c r="P473" s="27">
        <f t="shared" si="110"/>
        <v>0</v>
      </c>
      <c r="Q473" s="27">
        <f t="shared" si="111"/>
        <v>0</v>
      </c>
      <c r="R473" s="27">
        <f t="shared" si="112"/>
        <v>0</v>
      </c>
      <c r="S473" s="27">
        <f t="shared" si="113"/>
        <v>1.2095132168534722E-10</v>
      </c>
      <c r="T473" s="32">
        <f t="shared" si="114"/>
        <v>0</v>
      </c>
      <c r="U473" s="10"/>
    </row>
    <row r="474" spans="1:21" x14ac:dyDescent="0.25">
      <c r="A474" s="10"/>
      <c r="B474" s="4">
        <f>IF(ISBLANK('INPUT | Operations'!$B479),"",COUNT('INPUT | Operations'!$B$12:$B478))</f>
        <v>467</v>
      </c>
      <c r="C474" s="27">
        <f>IF(ISNUMBER($B474),('INPUT | Operations'!$C478+'INPUT | Operations'!$C479)/2,"")</f>
        <v>336468</v>
      </c>
      <c r="D474" s="28">
        <f t="shared" si="107"/>
        <v>102.55544639999999</v>
      </c>
      <c r="E474" s="26">
        <f>IF(ISNUMBER($B474),'INPUT | Operations'!$B479-'INPUT | Operations'!$B478,"")</f>
        <v>1</v>
      </c>
      <c r="F474" s="32">
        <f>IF(ISNUMBER($B474),IF('INPUT | Operations'!$B479&lt;MainEngine_BurnTime,1,IF('INPUT | Operations'!$B478&lt;=MainEngine_BurnTime,(MainEngine_BurnTime-'INPUT | Operations'!$B478)/('INPUT | Operations'!$B479-'INPUT | Operations'!$B478),0))*'INPUT | Operations'!$D478*NumberOfMainEngines*NumberOfOps*$E474,"")</f>
        <v>1397.4</v>
      </c>
      <c r="G474" s="34">
        <f t="shared" si="115"/>
        <v>1271.7604166666667</v>
      </c>
      <c r="H474" s="27">
        <f t="shared" si="116"/>
        <v>0</v>
      </c>
      <c r="I474" s="27">
        <f t="shared" si="117"/>
        <v>0</v>
      </c>
      <c r="J474" s="27">
        <f t="shared" si="118"/>
        <v>0</v>
      </c>
      <c r="K474" s="27">
        <f t="shared" si="119"/>
        <v>0</v>
      </c>
      <c r="L474" s="27">
        <f t="shared" si="120"/>
        <v>8.6757130671826339E-11</v>
      </c>
      <c r="M474" s="32">
        <f t="shared" si="121"/>
        <v>0</v>
      </c>
      <c r="N474" s="27">
        <f t="shared" si="108"/>
        <v>1777.1580062500004</v>
      </c>
      <c r="O474" s="27">
        <f t="shared" si="109"/>
        <v>0</v>
      </c>
      <c r="P474" s="27">
        <f t="shared" si="110"/>
        <v>0</v>
      </c>
      <c r="Q474" s="27">
        <f t="shared" si="111"/>
        <v>0</v>
      </c>
      <c r="R474" s="27">
        <f t="shared" si="112"/>
        <v>0</v>
      </c>
      <c r="S474" s="27">
        <f t="shared" si="113"/>
        <v>1.2123441440081014E-10</v>
      </c>
      <c r="T474" s="32">
        <f t="shared" si="114"/>
        <v>0</v>
      </c>
      <c r="U474" s="10"/>
    </row>
    <row r="475" spans="1:21" x14ac:dyDescent="0.25">
      <c r="A475" s="10"/>
      <c r="B475" s="4">
        <f>IF(ISBLANK('INPUT | Operations'!$B480),"",COUNT('INPUT | Operations'!$B$12:$B479))</f>
        <v>468</v>
      </c>
      <c r="C475" s="27">
        <f>IF(ISNUMBER($B475),('INPUT | Operations'!$C479+'INPUT | Operations'!$C480)/2,"")</f>
        <v>336445</v>
      </c>
      <c r="D475" s="28">
        <f t="shared" si="107"/>
        <v>102.548436</v>
      </c>
      <c r="E475" s="26">
        <f>IF(ISNUMBER($B475),'INPUT | Operations'!$B480-'INPUT | Operations'!$B479,"")</f>
        <v>1</v>
      </c>
      <c r="F475" s="32">
        <f>IF(ISNUMBER($B475),IF('INPUT | Operations'!$B480&lt;MainEngine_BurnTime,1,IF('INPUT | Operations'!$B479&lt;=MainEngine_BurnTime,(MainEngine_BurnTime-'INPUT | Operations'!$B479)/('INPUT | Operations'!$B480-'INPUT | Operations'!$B479),0))*'INPUT | Operations'!$D479*NumberOfMainEngines*NumberOfOps*$E475,"")</f>
        <v>1397.4</v>
      </c>
      <c r="G475" s="34">
        <f t="shared" si="115"/>
        <v>1271.7604166666667</v>
      </c>
      <c r="H475" s="27">
        <f t="shared" si="116"/>
        <v>0</v>
      </c>
      <c r="I475" s="27">
        <f t="shared" si="117"/>
        <v>0</v>
      </c>
      <c r="J475" s="27">
        <f t="shared" si="118"/>
        <v>0</v>
      </c>
      <c r="K475" s="27">
        <f t="shared" si="119"/>
        <v>0</v>
      </c>
      <c r="L475" s="27">
        <f t="shared" si="120"/>
        <v>8.6915407442962934E-11</v>
      </c>
      <c r="M475" s="32">
        <f t="shared" si="121"/>
        <v>0</v>
      </c>
      <c r="N475" s="27">
        <f t="shared" si="108"/>
        <v>1777.1580062500004</v>
      </c>
      <c r="O475" s="27">
        <f t="shared" si="109"/>
        <v>0</v>
      </c>
      <c r="P475" s="27">
        <f t="shared" si="110"/>
        <v>0</v>
      </c>
      <c r="Q475" s="27">
        <f t="shared" si="111"/>
        <v>0</v>
      </c>
      <c r="R475" s="27">
        <f t="shared" si="112"/>
        <v>0</v>
      </c>
      <c r="S475" s="27">
        <f t="shared" si="113"/>
        <v>1.214555903607964E-10</v>
      </c>
      <c r="T475" s="32">
        <f t="shared" si="114"/>
        <v>0</v>
      </c>
      <c r="U475" s="10"/>
    </row>
    <row r="476" spans="1:21" x14ac:dyDescent="0.25">
      <c r="A476" s="10"/>
      <c r="B476" s="4">
        <f>IF(ISBLANK('INPUT | Operations'!$B481),"",COUNT('INPUT | Operations'!$B$12:$B480))</f>
        <v>469</v>
      </c>
      <c r="C476" s="27">
        <f>IF(ISNUMBER($B476),('INPUT | Operations'!$C480+'INPUT | Operations'!$C481)/2,"")</f>
        <v>336428.5</v>
      </c>
      <c r="D476" s="28">
        <f t="shared" si="107"/>
        <v>102.54340680000001</v>
      </c>
      <c r="E476" s="26">
        <f>IF(ISNUMBER($B476),'INPUT | Operations'!$B481-'INPUT | Operations'!$B480,"")</f>
        <v>1</v>
      </c>
      <c r="F476" s="32">
        <f>IF(ISNUMBER($B476),IF('INPUT | Operations'!$B481&lt;MainEngine_BurnTime,1,IF('INPUT | Operations'!$B480&lt;=MainEngine_BurnTime,(MainEngine_BurnTime-'INPUT | Operations'!$B480)/('INPUT | Operations'!$B481-'INPUT | Operations'!$B480),0))*'INPUT | Operations'!$D480*NumberOfMainEngines*NumberOfOps*$E476,"")</f>
        <v>1397.4</v>
      </c>
      <c r="G476" s="34">
        <f t="shared" si="115"/>
        <v>1271.7604166666667</v>
      </c>
      <c r="H476" s="27">
        <f t="shared" si="116"/>
        <v>0</v>
      </c>
      <c r="I476" s="27">
        <f t="shared" si="117"/>
        <v>0</v>
      </c>
      <c r="J476" s="27">
        <f t="shared" si="118"/>
        <v>0</v>
      </c>
      <c r="K476" s="27">
        <f t="shared" si="119"/>
        <v>0</v>
      </c>
      <c r="L476" s="27">
        <f t="shared" si="120"/>
        <v>8.7029131670652855E-11</v>
      </c>
      <c r="M476" s="32">
        <f t="shared" si="121"/>
        <v>0</v>
      </c>
      <c r="N476" s="27">
        <f t="shared" si="108"/>
        <v>1777.1580062500004</v>
      </c>
      <c r="O476" s="27">
        <f t="shared" si="109"/>
        <v>0</v>
      </c>
      <c r="P476" s="27">
        <f t="shared" si="110"/>
        <v>0</v>
      </c>
      <c r="Q476" s="27">
        <f t="shared" si="111"/>
        <v>0</v>
      </c>
      <c r="R476" s="27">
        <f t="shared" si="112"/>
        <v>0</v>
      </c>
      <c r="S476" s="27">
        <f t="shared" si="113"/>
        <v>1.2161450859657031E-10</v>
      </c>
      <c r="T476" s="32">
        <f t="shared" si="114"/>
        <v>0</v>
      </c>
      <c r="U476" s="10"/>
    </row>
    <row r="477" spans="1:21" x14ac:dyDescent="0.25">
      <c r="A477" s="10"/>
      <c r="B477" s="4">
        <f>IF(ISBLANK('INPUT | Operations'!$B482),"",COUNT('INPUT | Operations'!$B$12:$B481))</f>
        <v>470</v>
      </c>
      <c r="C477" s="27">
        <f>IF(ISNUMBER($B477),('INPUT | Operations'!$C481+'INPUT | Operations'!$C482)/2,"")</f>
        <v>336419</v>
      </c>
      <c r="D477" s="28">
        <f t="shared" si="107"/>
        <v>102.54051120000001</v>
      </c>
      <c r="E477" s="26">
        <f>IF(ISNUMBER($B477),'INPUT | Operations'!$B482-'INPUT | Operations'!$B481,"")</f>
        <v>1</v>
      </c>
      <c r="F477" s="32">
        <f>IF(ISNUMBER($B477),IF('INPUT | Operations'!$B482&lt;MainEngine_BurnTime,1,IF('INPUT | Operations'!$B481&lt;=MainEngine_BurnTime,(MainEngine_BurnTime-'INPUT | Operations'!$B481)/('INPUT | Operations'!$B482-'INPUT | Operations'!$B481),0))*'INPUT | Operations'!$D481*NumberOfMainEngines*NumberOfOps*$E477,"")</f>
        <v>1397.4</v>
      </c>
      <c r="G477" s="34">
        <f t="shared" si="115"/>
        <v>1271.7604166666667</v>
      </c>
      <c r="H477" s="27">
        <f t="shared" si="116"/>
        <v>0</v>
      </c>
      <c r="I477" s="27">
        <f t="shared" si="117"/>
        <v>0</v>
      </c>
      <c r="J477" s="27">
        <f t="shared" si="118"/>
        <v>0</v>
      </c>
      <c r="K477" s="27">
        <f t="shared" si="119"/>
        <v>0</v>
      </c>
      <c r="L477" s="27">
        <f t="shared" si="120"/>
        <v>8.7094676744511243E-11</v>
      </c>
      <c r="M477" s="32">
        <f t="shared" si="121"/>
        <v>0</v>
      </c>
      <c r="N477" s="27">
        <f t="shared" si="108"/>
        <v>1777.1580062500004</v>
      </c>
      <c r="O477" s="27">
        <f t="shared" si="109"/>
        <v>0</v>
      </c>
      <c r="P477" s="27">
        <f t="shared" si="110"/>
        <v>0</v>
      </c>
      <c r="Q477" s="27">
        <f t="shared" si="111"/>
        <v>0</v>
      </c>
      <c r="R477" s="27">
        <f t="shared" si="112"/>
        <v>0</v>
      </c>
      <c r="S477" s="27">
        <f t="shared" si="113"/>
        <v>1.2170610128278002E-10</v>
      </c>
      <c r="T477" s="32">
        <f t="shared" si="114"/>
        <v>0</v>
      </c>
      <c r="U477" s="10"/>
    </row>
    <row r="478" spans="1:21" x14ac:dyDescent="0.25">
      <c r="A478" s="10"/>
      <c r="B478" s="4">
        <f>IF(ISBLANK('INPUT | Operations'!$B483),"",COUNT('INPUT | Operations'!$B$12:$B482))</f>
        <v>471</v>
      </c>
      <c r="C478" s="27">
        <f>IF(ISNUMBER($B478),('INPUT | Operations'!$C482+'INPUT | Operations'!$C483)/2,"")</f>
        <v>336416.5</v>
      </c>
      <c r="D478" s="28">
        <f t="shared" si="107"/>
        <v>102.5397492</v>
      </c>
      <c r="E478" s="26">
        <f>IF(ISNUMBER($B478),'INPUT | Operations'!$B483-'INPUT | Operations'!$B482,"")</f>
        <v>1</v>
      </c>
      <c r="F478" s="32">
        <f>IF(ISNUMBER($B478),IF('INPUT | Operations'!$B483&lt;MainEngine_BurnTime,1,IF('INPUT | Operations'!$B482&lt;=MainEngine_BurnTime,(MainEngine_BurnTime-'INPUT | Operations'!$B482)/('INPUT | Operations'!$B483-'INPUT | Operations'!$B482),0))*'INPUT | Operations'!$D482*NumberOfMainEngines*NumberOfOps*$E478,"")</f>
        <v>1397.4</v>
      </c>
      <c r="G478" s="34">
        <f t="shared" si="115"/>
        <v>1271.7604166666667</v>
      </c>
      <c r="H478" s="27">
        <f t="shared" si="116"/>
        <v>0</v>
      </c>
      <c r="I478" s="27">
        <f t="shared" si="117"/>
        <v>0</v>
      </c>
      <c r="J478" s="27">
        <f t="shared" si="118"/>
        <v>0</v>
      </c>
      <c r="K478" s="27">
        <f t="shared" si="119"/>
        <v>0</v>
      </c>
      <c r="L478" s="27">
        <f t="shared" si="120"/>
        <v>8.7111933651280934E-11</v>
      </c>
      <c r="M478" s="32">
        <f t="shared" si="121"/>
        <v>0</v>
      </c>
      <c r="N478" s="27">
        <f t="shared" si="108"/>
        <v>1777.1580062500004</v>
      </c>
      <c r="O478" s="27">
        <f t="shared" si="109"/>
        <v>0</v>
      </c>
      <c r="P478" s="27">
        <f t="shared" si="110"/>
        <v>0</v>
      </c>
      <c r="Q478" s="27">
        <f t="shared" si="111"/>
        <v>0</v>
      </c>
      <c r="R478" s="27">
        <f t="shared" si="112"/>
        <v>0</v>
      </c>
      <c r="S478" s="27">
        <f t="shared" si="113"/>
        <v>1.2173021608429999E-10</v>
      </c>
      <c r="T478" s="32">
        <f t="shared" si="114"/>
        <v>0</v>
      </c>
      <c r="U478" s="10"/>
    </row>
    <row r="479" spans="1:21" x14ac:dyDescent="0.25">
      <c r="A479" s="10"/>
      <c r="B479" s="4">
        <f>IF(ISBLANK('INPUT | Operations'!$B484),"",COUNT('INPUT | Operations'!$B$12:$B483))</f>
        <v>472</v>
      </c>
      <c r="C479" s="27">
        <f>IF(ISNUMBER($B479),('INPUT | Operations'!$C483+'INPUT | Operations'!$C484)/2,"")</f>
        <v>336421</v>
      </c>
      <c r="D479" s="28">
        <f t="shared" si="107"/>
        <v>102.5411208</v>
      </c>
      <c r="E479" s="26">
        <f>IF(ISNUMBER($B479),'INPUT | Operations'!$B484-'INPUT | Operations'!$B483,"")</f>
        <v>1</v>
      </c>
      <c r="F479" s="32">
        <f>IF(ISNUMBER($B479),IF('INPUT | Operations'!$B484&lt;MainEngine_BurnTime,1,IF('INPUT | Operations'!$B483&lt;=MainEngine_BurnTime,(MainEngine_BurnTime-'INPUT | Operations'!$B483)/('INPUT | Operations'!$B484-'INPUT | Operations'!$B483),0))*'INPUT | Operations'!$D483*NumberOfMainEngines*NumberOfOps*$E479,"")</f>
        <v>1397.4</v>
      </c>
      <c r="G479" s="34">
        <f t="shared" si="115"/>
        <v>1271.7604166666667</v>
      </c>
      <c r="H479" s="27">
        <f t="shared" si="116"/>
        <v>0</v>
      </c>
      <c r="I479" s="27">
        <f t="shared" si="117"/>
        <v>0</v>
      </c>
      <c r="J479" s="27">
        <f t="shared" si="118"/>
        <v>0</v>
      </c>
      <c r="K479" s="27">
        <f t="shared" si="119"/>
        <v>0</v>
      </c>
      <c r="L479" s="27">
        <f t="shared" si="120"/>
        <v>8.7080873680520279E-11</v>
      </c>
      <c r="M479" s="32">
        <f t="shared" si="121"/>
        <v>0</v>
      </c>
      <c r="N479" s="27">
        <f t="shared" si="108"/>
        <v>1777.1580062500004</v>
      </c>
      <c r="O479" s="27">
        <f t="shared" si="109"/>
        <v>0</v>
      </c>
      <c r="P479" s="27">
        <f t="shared" si="110"/>
        <v>0</v>
      </c>
      <c r="Q479" s="27">
        <f t="shared" si="111"/>
        <v>0</v>
      </c>
      <c r="R479" s="27">
        <f t="shared" si="112"/>
        <v>0</v>
      </c>
      <c r="S479" s="27">
        <f t="shared" si="113"/>
        <v>1.2168681288115902E-10</v>
      </c>
      <c r="T479" s="32">
        <f t="shared" si="114"/>
        <v>0</v>
      </c>
      <c r="U479" s="10"/>
    </row>
    <row r="480" spans="1:21" x14ac:dyDescent="0.25">
      <c r="A480" s="10"/>
      <c r="B480" s="4">
        <f>IF(ISBLANK('INPUT | Operations'!$B485),"",COUNT('INPUT | Operations'!$B$12:$B484))</f>
        <v>473</v>
      </c>
      <c r="C480" s="27">
        <f>IF(ISNUMBER($B480),('INPUT | Operations'!$C484+'INPUT | Operations'!$C485)/2,"")</f>
        <v>336433.5</v>
      </c>
      <c r="D480" s="28">
        <f t="shared" si="107"/>
        <v>102.5449308</v>
      </c>
      <c r="E480" s="26">
        <f>IF(ISNUMBER($B480),'INPUT | Operations'!$B485-'INPUT | Operations'!$B484,"")</f>
        <v>1</v>
      </c>
      <c r="F480" s="32">
        <f>IF(ISNUMBER($B480),IF('INPUT | Operations'!$B485&lt;MainEngine_BurnTime,1,IF('INPUT | Operations'!$B484&lt;=MainEngine_BurnTime,(MainEngine_BurnTime-'INPUT | Operations'!$B484)/('INPUT | Operations'!$B485-'INPUT | Operations'!$B484),0))*'INPUT | Operations'!$D484*NumberOfMainEngines*NumberOfOps*$E480,"")</f>
        <v>1397.4</v>
      </c>
      <c r="G480" s="34">
        <f t="shared" si="115"/>
        <v>1271.7604166666667</v>
      </c>
      <c r="H480" s="27">
        <f t="shared" si="116"/>
        <v>0</v>
      </c>
      <c r="I480" s="27">
        <f t="shared" si="117"/>
        <v>0</v>
      </c>
      <c r="J480" s="27">
        <f t="shared" si="118"/>
        <v>0</v>
      </c>
      <c r="K480" s="27">
        <f t="shared" si="119"/>
        <v>0</v>
      </c>
      <c r="L480" s="27">
        <f t="shared" si="120"/>
        <v>8.6994654078671558E-11</v>
      </c>
      <c r="M480" s="32">
        <f t="shared" si="121"/>
        <v>0</v>
      </c>
      <c r="N480" s="27">
        <f t="shared" si="108"/>
        <v>1777.1580062500004</v>
      </c>
      <c r="O480" s="27">
        <f t="shared" si="109"/>
        <v>0</v>
      </c>
      <c r="P480" s="27">
        <f t="shared" si="110"/>
        <v>0</v>
      </c>
      <c r="Q480" s="27">
        <f t="shared" si="111"/>
        <v>0</v>
      </c>
      <c r="R480" s="27">
        <f t="shared" si="112"/>
        <v>0</v>
      </c>
      <c r="S480" s="27">
        <f t="shared" si="113"/>
        <v>1.2156632960953566E-10</v>
      </c>
      <c r="T480" s="32">
        <f t="shared" si="114"/>
        <v>0</v>
      </c>
      <c r="U480" s="10"/>
    </row>
    <row r="481" spans="1:21" x14ac:dyDescent="0.25">
      <c r="A481" s="10"/>
      <c r="B481" s="4">
        <f>IF(ISBLANK('INPUT | Operations'!$B486),"",COUNT('INPUT | Operations'!$B$12:$B485))</f>
        <v>474</v>
      </c>
      <c r="C481" s="27">
        <f>IF(ISNUMBER($B481),('INPUT | Operations'!$C485+'INPUT | Operations'!$C486)/2,"")</f>
        <v>336453.5</v>
      </c>
      <c r="D481" s="28">
        <f t="shared" si="107"/>
        <v>102.5510268</v>
      </c>
      <c r="E481" s="26">
        <f>IF(ISNUMBER($B481),'INPUT | Operations'!$B486-'INPUT | Operations'!$B485,"")</f>
        <v>1</v>
      </c>
      <c r="F481" s="32">
        <f>IF(ISNUMBER($B481),IF('INPUT | Operations'!$B486&lt;MainEngine_BurnTime,1,IF('INPUT | Operations'!$B485&lt;=MainEngine_BurnTime,(MainEngine_BurnTime-'INPUT | Operations'!$B485)/('INPUT | Operations'!$B486-'INPUT | Operations'!$B485),0))*'INPUT | Operations'!$D485*NumberOfMainEngines*NumberOfOps*$E481,"")</f>
        <v>1397.4</v>
      </c>
      <c r="G481" s="34">
        <f t="shared" si="115"/>
        <v>1271.7604166666667</v>
      </c>
      <c r="H481" s="27">
        <f t="shared" si="116"/>
        <v>0</v>
      </c>
      <c r="I481" s="27">
        <f t="shared" si="117"/>
        <v>0</v>
      </c>
      <c r="J481" s="27">
        <f t="shared" si="118"/>
        <v>0</v>
      </c>
      <c r="K481" s="27">
        <f t="shared" si="119"/>
        <v>0</v>
      </c>
      <c r="L481" s="27">
        <f t="shared" si="120"/>
        <v>8.6856880243593724E-11</v>
      </c>
      <c r="M481" s="32">
        <f t="shared" si="121"/>
        <v>0</v>
      </c>
      <c r="N481" s="27">
        <f t="shared" si="108"/>
        <v>1777.1580062500004</v>
      </c>
      <c r="O481" s="27">
        <f t="shared" si="109"/>
        <v>0</v>
      </c>
      <c r="P481" s="27">
        <f t="shared" si="110"/>
        <v>0</v>
      </c>
      <c r="Q481" s="27">
        <f t="shared" si="111"/>
        <v>0</v>
      </c>
      <c r="R481" s="27">
        <f t="shared" si="112"/>
        <v>0</v>
      </c>
      <c r="S481" s="27">
        <f t="shared" si="113"/>
        <v>1.2137380445239789E-10</v>
      </c>
      <c r="T481" s="32">
        <f t="shared" si="114"/>
        <v>0</v>
      </c>
      <c r="U481" s="10"/>
    </row>
    <row r="482" spans="1:21" x14ac:dyDescent="0.25">
      <c r="A482" s="10"/>
      <c r="B482" s="4">
        <f>IF(ISBLANK('INPUT | Operations'!$B487),"",COUNT('INPUT | Operations'!$B$12:$B486))</f>
        <v>475</v>
      </c>
      <c r="C482" s="27">
        <f>IF(ISNUMBER($B482),('INPUT | Operations'!$C486+'INPUT | Operations'!$C487)/2,"")</f>
        <v>336481</v>
      </c>
      <c r="D482" s="28">
        <f t="shared" si="107"/>
        <v>102.5594088</v>
      </c>
      <c r="E482" s="26">
        <f>IF(ISNUMBER($B482),'INPUT | Operations'!$B487-'INPUT | Operations'!$B486,"")</f>
        <v>1</v>
      </c>
      <c r="F482" s="32">
        <f>IF(ISNUMBER($B482),IF('INPUT | Operations'!$B487&lt;MainEngine_BurnTime,1,IF('INPUT | Operations'!$B486&lt;=MainEngine_BurnTime,(MainEngine_BurnTime-'INPUT | Operations'!$B486)/('INPUT | Operations'!$B487-'INPUT | Operations'!$B486),0))*'INPUT | Operations'!$D486*NumberOfMainEngines*NumberOfOps*$E482,"")</f>
        <v>1397.4</v>
      </c>
      <c r="G482" s="34">
        <f t="shared" si="115"/>
        <v>1271.7604166666667</v>
      </c>
      <c r="H482" s="27">
        <f t="shared" si="116"/>
        <v>0</v>
      </c>
      <c r="I482" s="27">
        <f t="shared" si="117"/>
        <v>0</v>
      </c>
      <c r="J482" s="27">
        <f t="shared" si="118"/>
        <v>0</v>
      </c>
      <c r="K482" s="27">
        <f t="shared" si="119"/>
        <v>0</v>
      </c>
      <c r="L482" s="27">
        <f t="shared" si="120"/>
        <v>8.6667797418169214E-11</v>
      </c>
      <c r="M482" s="32">
        <f t="shared" si="121"/>
        <v>0</v>
      </c>
      <c r="N482" s="27">
        <f t="shared" si="108"/>
        <v>1777.1580062500004</v>
      </c>
      <c r="O482" s="27">
        <f t="shared" si="109"/>
        <v>0</v>
      </c>
      <c r="P482" s="27">
        <f t="shared" si="110"/>
        <v>0</v>
      </c>
      <c r="Q482" s="27">
        <f t="shared" si="111"/>
        <v>0</v>
      </c>
      <c r="R482" s="27">
        <f t="shared" si="112"/>
        <v>0</v>
      </c>
      <c r="S482" s="27">
        <f t="shared" si="113"/>
        <v>1.2110958011214966E-10</v>
      </c>
      <c r="T482" s="32">
        <f t="shared" si="114"/>
        <v>0</v>
      </c>
      <c r="U482" s="10"/>
    </row>
    <row r="483" spans="1:21" x14ac:dyDescent="0.25">
      <c r="A483" s="10"/>
      <c r="B483" s="4">
        <f>IF(ISBLANK('INPUT | Operations'!$B488),"",COUNT('INPUT | Operations'!$B$12:$B487))</f>
        <v>476</v>
      </c>
      <c r="C483" s="27">
        <f>IF(ISNUMBER($B483),('INPUT | Operations'!$C487+'INPUT | Operations'!$C488)/2,"")</f>
        <v>336517</v>
      </c>
      <c r="D483" s="28">
        <f t="shared" si="107"/>
        <v>102.5703816</v>
      </c>
      <c r="E483" s="26">
        <f>IF(ISNUMBER($B483),'INPUT | Operations'!$B488-'INPUT | Operations'!$B487,"")</f>
        <v>1</v>
      </c>
      <c r="F483" s="32">
        <f>IF(ISNUMBER($B483),IF('INPUT | Operations'!$B488&lt;MainEngine_BurnTime,1,IF('INPUT | Operations'!$B487&lt;=MainEngine_BurnTime,(MainEngine_BurnTime-'INPUT | Operations'!$B487)/('INPUT | Operations'!$B488-'INPUT | Operations'!$B487),0))*'INPUT | Operations'!$D487*NumberOfMainEngines*NumberOfOps*$E483,"")</f>
        <v>1397.4</v>
      </c>
      <c r="G483" s="34">
        <f t="shared" si="115"/>
        <v>1271.7604166666667</v>
      </c>
      <c r="H483" s="27">
        <f t="shared" si="116"/>
        <v>0</v>
      </c>
      <c r="I483" s="27">
        <f t="shared" si="117"/>
        <v>0</v>
      </c>
      <c r="J483" s="27">
        <f t="shared" si="118"/>
        <v>0</v>
      </c>
      <c r="K483" s="27">
        <f t="shared" si="119"/>
        <v>0</v>
      </c>
      <c r="L483" s="27">
        <f t="shared" si="120"/>
        <v>8.6420892800232666E-11</v>
      </c>
      <c r="M483" s="32">
        <f t="shared" si="121"/>
        <v>0</v>
      </c>
      <c r="N483" s="27">
        <f t="shared" si="108"/>
        <v>1777.1580062500004</v>
      </c>
      <c r="O483" s="27">
        <f t="shared" si="109"/>
        <v>0</v>
      </c>
      <c r="P483" s="27">
        <f t="shared" si="110"/>
        <v>0</v>
      </c>
      <c r="Q483" s="27">
        <f t="shared" si="111"/>
        <v>0</v>
      </c>
      <c r="R483" s="27">
        <f t="shared" si="112"/>
        <v>0</v>
      </c>
      <c r="S483" s="27">
        <f t="shared" si="113"/>
        <v>1.2076455559904513E-10</v>
      </c>
      <c r="T483" s="32">
        <f t="shared" si="114"/>
        <v>0</v>
      </c>
      <c r="U483" s="10"/>
    </row>
    <row r="484" spans="1:21" x14ac:dyDescent="0.25">
      <c r="A484" s="10"/>
      <c r="B484" s="4">
        <f>IF(ISBLANK('INPUT | Operations'!$B489),"",COUNT('INPUT | Operations'!$B$12:$B488))</f>
        <v>477</v>
      </c>
      <c r="C484" s="27">
        <f>IF(ISNUMBER($B484),('INPUT | Operations'!$C488+'INPUT | Operations'!$C489)/2,"")</f>
        <v>336560.5</v>
      </c>
      <c r="D484" s="28">
        <f t="shared" si="107"/>
        <v>102.58364040000001</v>
      </c>
      <c r="E484" s="26">
        <f>IF(ISNUMBER($B484),'INPUT | Operations'!$B489-'INPUT | Operations'!$B488,"")</f>
        <v>1</v>
      </c>
      <c r="F484" s="32">
        <f>IF(ISNUMBER($B484),IF('INPUT | Operations'!$B489&lt;MainEngine_BurnTime,1,IF('INPUT | Operations'!$B488&lt;=MainEngine_BurnTime,(MainEngine_BurnTime-'INPUT | Operations'!$B488)/('INPUT | Operations'!$B489-'INPUT | Operations'!$B488),0))*'INPUT | Operations'!$D488*NumberOfMainEngines*NumberOfOps*$E484,"")</f>
        <v>1397.4</v>
      </c>
      <c r="G484" s="34">
        <f t="shared" si="115"/>
        <v>1271.7604166666667</v>
      </c>
      <c r="H484" s="27">
        <f t="shared" si="116"/>
        <v>0</v>
      </c>
      <c r="I484" s="27">
        <f t="shared" si="117"/>
        <v>0</v>
      </c>
      <c r="J484" s="27">
        <f t="shared" si="118"/>
        <v>0</v>
      </c>
      <c r="K484" s="27">
        <f t="shared" si="119"/>
        <v>0</v>
      </c>
      <c r="L484" s="27">
        <f t="shared" si="120"/>
        <v>8.6123488008043484E-11</v>
      </c>
      <c r="M484" s="32">
        <f t="shared" si="121"/>
        <v>0</v>
      </c>
      <c r="N484" s="27">
        <f t="shared" si="108"/>
        <v>1777.1580062500004</v>
      </c>
      <c r="O484" s="27">
        <f t="shared" si="109"/>
        <v>0</v>
      </c>
      <c r="P484" s="27">
        <f t="shared" si="110"/>
        <v>0</v>
      </c>
      <c r="Q484" s="27">
        <f t="shared" si="111"/>
        <v>0</v>
      </c>
      <c r="R484" s="27">
        <f t="shared" si="112"/>
        <v>0</v>
      </c>
      <c r="S484" s="27">
        <f t="shared" si="113"/>
        <v>1.2034896214243997E-10</v>
      </c>
      <c r="T484" s="32">
        <f t="shared" si="114"/>
        <v>0</v>
      </c>
      <c r="U484" s="10"/>
    </row>
    <row r="485" spans="1:21" x14ac:dyDescent="0.25">
      <c r="A485" s="10"/>
      <c r="B485" s="4">
        <f>IF(ISBLANK('INPUT | Operations'!$B490),"",COUNT('INPUT | Operations'!$B$12:$B489))</f>
        <v>478</v>
      </c>
      <c r="C485" s="27">
        <f>IF(ISNUMBER($B485),('INPUT | Operations'!$C489+'INPUT | Operations'!$C490)/2,"")</f>
        <v>336612</v>
      </c>
      <c r="D485" s="28">
        <f t="shared" si="107"/>
        <v>102.5993376</v>
      </c>
      <c r="E485" s="26">
        <f>IF(ISNUMBER($B485),'INPUT | Operations'!$B490-'INPUT | Operations'!$B489,"")</f>
        <v>1</v>
      </c>
      <c r="F485" s="32">
        <f>IF(ISNUMBER($B485),IF('INPUT | Operations'!$B490&lt;MainEngine_BurnTime,1,IF('INPUT | Operations'!$B489&lt;=MainEngine_BurnTime,(MainEngine_BurnTime-'INPUT | Operations'!$B489)/('INPUT | Operations'!$B490-'INPUT | Operations'!$B489),0))*'INPUT | Operations'!$D489*NumberOfMainEngines*NumberOfOps*$E485,"")</f>
        <v>1397.4</v>
      </c>
      <c r="G485" s="34">
        <f t="shared" si="115"/>
        <v>1271.7604166666667</v>
      </c>
      <c r="H485" s="27">
        <f t="shared" si="116"/>
        <v>0</v>
      </c>
      <c r="I485" s="27">
        <f t="shared" si="117"/>
        <v>0</v>
      </c>
      <c r="J485" s="27">
        <f t="shared" si="118"/>
        <v>0</v>
      </c>
      <c r="K485" s="27">
        <f t="shared" si="119"/>
        <v>0</v>
      </c>
      <c r="L485" s="27">
        <f t="shared" si="120"/>
        <v>8.577271092314259E-11</v>
      </c>
      <c r="M485" s="32">
        <f t="shared" si="121"/>
        <v>0</v>
      </c>
      <c r="N485" s="27">
        <f t="shared" si="108"/>
        <v>1777.1580062500004</v>
      </c>
      <c r="O485" s="27">
        <f t="shared" si="109"/>
        <v>0</v>
      </c>
      <c r="P485" s="27">
        <f t="shared" si="110"/>
        <v>0</v>
      </c>
      <c r="Q485" s="27">
        <f t="shared" si="111"/>
        <v>0</v>
      </c>
      <c r="R485" s="27">
        <f t="shared" si="112"/>
        <v>0</v>
      </c>
      <c r="S485" s="27">
        <f t="shared" si="113"/>
        <v>1.1985878624399946E-10</v>
      </c>
      <c r="T485" s="32">
        <f t="shared" si="114"/>
        <v>0</v>
      </c>
      <c r="U485" s="10"/>
    </row>
    <row r="486" spans="1:21" x14ac:dyDescent="0.25">
      <c r="A486" s="10"/>
      <c r="B486" s="4">
        <f>IF(ISBLANK('INPUT | Operations'!$B491),"",COUNT('INPUT | Operations'!$B$12:$B490))</f>
        <v>479</v>
      </c>
      <c r="C486" s="27">
        <f>IF(ISNUMBER($B486),('INPUT | Operations'!$C490+'INPUT | Operations'!$C491)/2,"")</f>
        <v>336672</v>
      </c>
      <c r="D486" s="28">
        <f t="shared" si="107"/>
        <v>102.6176256</v>
      </c>
      <c r="E486" s="26">
        <f>IF(ISNUMBER($B486),'INPUT | Operations'!$B491-'INPUT | Operations'!$B490,"")</f>
        <v>1</v>
      </c>
      <c r="F486" s="32">
        <f>IF(ISNUMBER($B486),IF('INPUT | Operations'!$B491&lt;MainEngine_BurnTime,1,IF('INPUT | Operations'!$B490&lt;=MainEngine_BurnTime,(MainEngine_BurnTime-'INPUT | Operations'!$B490)/('INPUT | Operations'!$B491-'INPUT | Operations'!$B490),0))*'INPUT | Operations'!$D490*NumberOfMainEngines*NumberOfOps*$E486,"")</f>
        <v>1397.4</v>
      </c>
      <c r="G486" s="34">
        <f t="shared" si="115"/>
        <v>1271.7604166666667</v>
      </c>
      <c r="H486" s="27">
        <f t="shared" si="116"/>
        <v>0</v>
      </c>
      <c r="I486" s="27">
        <f t="shared" si="117"/>
        <v>0</v>
      </c>
      <c r="J486" s="27">
        <f t="shared" si="118"/>
        <v>0</v>
      </c>
      <c r="K486" s="27">
        <f t="shared" si="119"/>
        <v>0</v>
      </c>
      <c r="L486" s="27">
        <f t="shared" si="120"/>
        <v>8.5365840053084355E-11</v>
      </c>
      <c r="M486" s="32">
        <f t="shared" si="121"/>
        <v>0</v>
      </c>
      <c r="N486" s="27">
        <f t="shared" si="108"/>
        <v>1777.1580062500004</v>
      </c>
      <c r="O486" s="27">
        <f t="shared" si="109"/>
        <v>0</v>
      </c>
      <c r="P486" s="27">
        <f t="shared" si="110"/>
        <v>0</v>
      </c>
      <c r="Q486" s="27">
        <f t="shared" si="111"/>
        <v>0</v>
      </c>
      <c r="R486" s="27">
        <f t="shared" si="112"/>
        <v>0</v>
      </c>
      <c r="S486" s="27">
        <f t="shared" si="113"/>
        <v>1.1929022489018009E-10</v>
      </c>
      <c r="T486" s="32">
        <f t="shared" si="114"/>
        <v>0</v>
      </c>
      <c r="U486" s="10"/>
    </row>
    <row r="487" spans="1:21" x14ac:dyDescent="0.25">
      <c r="A487" s="10"/>
      <c r="B487" s="4">
        <f>IF(ISBLANK('INPUT | Operations'!$B492),"",COUNT('INPUT | Operations'!$B$12:$B491))</f>
        <v>480</v>
      </c>
      <c r="C487" s="27">
        <f>IF(ISNUMBER($B487),('INPUT | Operations'!$C491+'INPUT | Operations'!$C492)/2,"")</f>
        <v>336740.5</v>
      </c>
      <c r="D487" s="28">
        <f t="shared" si="107"/>
        <v>102.6385044</v>
      </c>
      <c r="E487" s="26">
        <f>IF(ISNUMBER($B487),'INPUT | Operations'!$B492-'INPUT | Operations'!$B491,"")</f>
        <v>1</v>
      </c>
      <c r="F487" s="32">
        <f>IF(ISNUMBER($B487),IF('INPUT | Operations'!$B492&lt;MainEngine_BurnTime,1,IF('INPUT | Operations'!$B491&lt;=MainEngine_BurnTime,(MainEngine_BurnTime-'INPUT | Operations'!$B491)/('INPUT | Operations'!$B492-'INPUT | Operations'!$B491),0))*'INPUT | Operations'!$D491*NumberOfMainEngines*NumberOfOps*$E487,"")</f>
        <v>1397.4</v>
      </c>
      <c r="G487" s="34">
        <f t="shared" si="115"/>
        <v>1271.7604166666667</v>
      </c>
      <c r="H487" s="27">
        <f t="shared" si="116"/>
        <v>0</v>
      </c>
      <c r="I487" s="27">
        <f t="shared" si="117"/>
        <v>0</v>
      </c>
      <c r="J487" s="27">
        <f t="shared" si="118"/>
        <v>0</v>
      </c>
      <c r="K487" s="27">
        <f t="shared" si="119"/>
        <v>0</v>
      </c>
      <c r="L487" s="27">
        <f t="shared" si="120"/>
        <v>8.4903688142704871E-11</v>
      </c>
      <c r="M487" s="32">
        <f t="shared" si="121"/>
        <v>0</v>
      </c>
      <c r="N487" s="27">
        <f t="shared" si="108"/>
        <v>1777.1580062500004</v>
      </c>
      <c r="O487" s="27">
        <f t="shared" si="109"/>
        <v>0</v>
      </c>
      <c r="P487" s="27">
        <f t="shared" si="110"/>
        <v>0</v>
      </c>
      <c r="Q487" s="27">
        <f t="shared" si="111"/>
        <v>0</v>
      </c>
      <c r="R487" s="27">
        <f t="shared" si="112"/>
        <v>0</v>
      </c>
      <c r="S487" s="27">
        <f t="shared" si="113"/>
        <v>1.186444138106158E-10</v>
      </c>
      <c r="T487" s="32">
        <f t="shared" si="114"/>
        <v>0</v>
      </c>
      <c r="U487" s="10"/>
    </row>
    <row r="488" spans="1:21" x14ac:dyDescent="0.25">
      <c r="A488" s="10"/>
      <c r="B488" s="4">
        <f>IF(ISBLANK('INPUT | Operations'!$B493),"",COUNT('INPUT | Operations'!$B$12:$B492))</f>
        <v>481</v>
      </c>
      <c r="C488" s="27">
        <f>IF(ISNUMBER($B488),('INPUT | Operations'!$C492+'INPUT | Operations'!$C493)/2,"")</f>
        <v>336817.5</v>
      </c>
      <c r="D488" s="28">
        <f t="shared" si="107"/>
        <v>102.661974</v>
      </c>
      <c r="E488" s="26">
        <f>IF(ISNUMBER($B488),'INPUT | Operations'!$B493-'INPUT | Operations'!$B492,"")</f>
        <v>1</v>
      </c>
      <c r="F488" s="32">
        <f>IF(ISNUMBER($B488),IF('INPUT | Operations'!$B493&lt;MainEngine_BurnTime,1,IF('INPUT | Operations'!$B492&lt;=MainEngine_BurnTime,(MainEngine_BurnTime-'INPUT | Operations'!$B492)/('INPUT | Operations'!$B493-'INPUT | Operations'!$B492),0))*'INPUT | Operations'!$D492*NumberOfMainEngines*NumberOfOps*$E488,"")</f>
        <v>1397.4</v>
      </c>
      <c r="G488" s="34">
        <f t="shared" si="115"/>
        <v>1271.7604166666667</v>
      </c>
      <c r="H488" s="27">
        <f t="shared" si="116"/>
        <v>0</v>
      </c>
      <c r="I488" s="27">
        <f t="shared" si="117"/>
        <v>0</v>
      </c>
      <c r="J488" s="27">
        <f t="shared" si="118"/>
        <v>0</v>
      </c>
      <c r="K488" s="27">
        <f t="shared" si="119"/>
        <v>0</v>
      </c>
      <c r="L488" s="27">
        <f t="shared" si="120"/>
        <v>8.4387175195419284E-11</v>
      </c>
      <c r="M488" s="32">
        <f t="shared" si="121"/>
        <v>0</v>
      </c>
      <c r="N488" s="27">
        <f t="shared" si="108"/>
        <v>1777.1580062500004</v>
      </c>
      <c r="O488" s="27">
        <f t="shared" si="109"/>
        <v>0</v>
      </c>
      <c r="P488" s="27">
        <f t="shared" si="110"/>
        <v>0</v>
      </c>
      <c r="Q488" s="27">
        <f t="shared" si="111"/>
        <v>0</v>
      </c>
      <c r="R488" s="27">
        <f t="shared" si="112"/>
        <v>0</v>
      </c>
      <c r="S488" s="27">
        <f t="shared" si="113"/>
        <v>1.1792263861807892E-10</v>
      </c>
      <c r="T488" s="32">
        <f t="shared" si="114"/>
        <v>0</v>
      </c>
      <c r="U488" s="10"/>
    </row>
    <row r="489" spans="1:21" x14ac:dyDescent="0.25">
      <c r="A489" s="10"/>
      <c r="B489" s="4">
        <f>IF(ISBLANK('INPUT | Operations'!$B494),"",COUNT('INPUT | Operations'!$B$12:$B493))</f>
        <v>482</v>
      </c>
      <c r="C489" s="27">
        <f>IF(ISNUMBER($B489),('INPUT | Operations'!$C493+'INPUT | Operations'!$C494)/2,"")</f>
        <v>336927.75</v>
      </c>
      <c r="D489" s="28">
        <f t="shared" si="107"/>
        <v>102.6955782</v>
      </c>
      <c r="E489" s="26">
        <f>IF(ISNUMBER($B489),'INPUT | Operations'!$B494-'INPUT | Operations'!$B493,"")</f>
        <v>1</v>
      </c>
      <c r="F489" s="32">
        <f>IF(ISNUMBER($B489),IF('INPUT | Operations'!$B494&lt;MainEngine_BurnTime,1,IF('INPUT | Operations'!$B493&lt;=MainEngine_BurnTime,(MainEngine_BurnTime-'INPUT | Operations'!$B493)/('INPUT | Operations'!$B494-'INPUT | Operations'!$B493),0))*'INPUT | Operations'!$D493*NumberOfMainEngines*NumberOfOps*$E489,"")</f>
        <v>1397.4</v>
      </c>
      <c r="G489" s="34">
        <f t="shared" si="115"/>
        <v>1271.7604166666667</v>
      </c>
      <c r="H489" s="27">
        <f t="shared" si="116"/>
        <v>0</v>
      </c>
      <c r="I489" s="27">
        <f t="shared" si="117"/>
        <v>0</v>
      </c>
      <c r="J489" s="27">
        <f t="shared" si="118"/>
        <v>0</v>
      </c>
      <c r="K489" s="27">
        <f t="shared" si="119"/>
        <v>0</v>
      </c>
      <c r="L489" s="27">
        <f t="shared" si="120"/>
        <v>8.3653088244543E-11</v>
      </c>
      <c r="M489" s="32">
        <f t="shared" si="121"/>
        <v>0</v>
      </c>
      <c r="N489" s="27">
        <f t="shared" si="108"/>
        <v>1777.1580062500004</v>
      </c>
      <c r="O489" s="27">
        <f t="shared" si="109"/>
        <v>0</v>
      </c>
      <c r="P489" s="27">
        <f t="shared" si="110"/>
        <v>0</v>
      </c>
      <c r="Q489" s="27">
        <f t="shared" si="111"/>
        <v>0</v>
      </c>
      <c r="R489" s="27">
        <f t="shared" si="112"/>
        <v>0</v>
      </c>
      <c r="S489" s="27">
        <f t="shared" si="113"/>
        <v>1.1689682551292438E-10</v>
      </c>
      <c r="T489" s="32">
        <f t="shared" si="114"/>
        <v>0</v>
      </c>
      <c r="U489" s="10"/>
    </row>
    <row r="490" spans="1:21" x14ac:dyDescent="0.25">
      <c r="A490" s="10"/>
      <c r="B490" s="4">
        <f>IF(ISBLANK('INPUT | Operations'!$B495),"",COUNT('INPUT | Operations'!$B$12:$B494))</f>
        <v>483</v>
      </c>
      <c r="C490" s="27">
        <f>IF(ISNUMBER($B490),('INPUT | Operations'!$C494+'INPUT | Operations'!$C495)/2,"")</f>
        <v>337076.25</v>
      </c>
      <c r="D490" s="28">
        <f t="shared" si="107"/>
        <v>102.740841</v>
      </c>
      <c r="E490" s="26">
        <f>IF(ISNUMBER($B490),'INPUT | Operations'!$B495-'INPUT | Operations'!$B494,"")</f>
        <v>1</v>
      </c>
      <c r="F490" s="32">
        <f>IF(ISNUMBER($B490),IF('INPUT | Operations'!$B495&lt;MainEngine_BurnTime,1,IF('INPUT | Operations'!$B494&lt;=MainEngine_BurnTime,(MainEngine_BurnTime-'INPUT | Operations'!$B494)/('INPUT | Operations'!$B495-'INPUT | Operations'!$B494),0))*'INPUT | Operations'!$D494*NumberOfMainEngines*NumberOfOps*$E490,"")</f>
        <v>1397.4</v>
      </c>
      <c r="G490" s="34">
        <f t="shared" si="115"/>
        <v>1271.7604166666667</v>
      </c>
      <c r="H490" s="27">
        <f t="shared" si="116"/>
        <v>0</v>
      </c>
      <c r="I490" s="27">
        <f t="shared" si="117"/>
        <v>0</v>
      </c>
      <c r="J490" s="27">
        <f t="shared" si="118"/>
        <v>0</v>
      </c>
      <c r="K490" s="27">
        <f t="shared" si="119"/>
        <v>0</v>
      </c>
      <c r="L490" s="27">
        <f t="shared" si="120"/>
        <v>8.2674401313401607E-11</v>
      </c>
      <c r="M490" s="32">
        <f t="shared" si="121"/>
        <v>0</v>
      </c>
      <c r="N490" s="27">
        <f t="shared" si="108"/>
        <v>1777.1580062500004</v>
      </c>
      <c r="O490" s="27">
        <f t="shared" si="109"/>
        <v>0</v>
      </c>
      <c r="P490" s="27">
        <f t="shared" si="110"/>
        <v>0</v>
      </c>
      <c r="Q490" s="27">
        <f t="shared" si="111"/>
        <v>0</v>
      </c>
      <c r="R490" s="27">
        <f t="shared" si="112"/>
        <v>0</v>
      </c>
      <c r="S490" s="27">
        <f t="shared" si="113"/>
        <v>1.1552920839534742E-10</v>
      </c>
      <c r="T490" s="32">
        <f t="shared" si="114"/>
        <v>0</v>
      </c>
      <c r="U490" s="10"/>
    </row>
    <row r="491" spans="1:21" x14ac:dyDescent="0.25">
      <c r="A491" s="10"/>
      <c r="B491" s="4">
        <f>IF(ISBLANK('INPUT | Operations'!$B496),"",COUNT('INPUT | Operations'!$B$12:$B495))</f>
        <v>484</v>
      </c>
      <c r="C491" s="27">
        <f>IF(ISNUMBER($B491),('INPUT | Operations'!$C495+'INPUT | Operations'!$C496)/2,"")</f>
        <v>337213</v>
      </c>
      <c r="D491" s="28">
        <f t="shared" si="107"/>
        <v>102.7825224</v>
      </c>
      <c r="E491" s="26">
        <f>IF(ISNUMBER($B491),'INPUT | Operations'!$B496-'INPUT | Operations'!$B495,"")</f>
        <v>1</v>
      </c>
      <c r="F491" s="32">
        <f>IF(ISNUMBER($B491),IF('INPUT | Operations'!$B496&lt;MainEngine_BurnTime,1,IF('INPUT | Operations'!$B495&lt;=MainEngine_BurnTime,(MainEngine_BurnTime-'INPUT | Operations'!$B495)/('INPUT | Operations'!$B496-'INPUT | Operations'!$B495),0))*'INPUT | Operations'!$D495*NumberOfMainEngines*NumberOfOps*$E491,"")</f>
        <v>1397.4</v>
      </c>
      <c r="G491" s="34">
        <f t="shared" si="115"/>
        <v>1271.7604166666667</v>
      </c>
      <c r="H491" s="27">
        <f t="shared" si="116"/>
        <v>0</v>
      </c>
      <c r="I491" s="27">
        <f t="shared" si="117"/>
        <v>0</v>
      </c>
      <c r="J491" s="27">
        <f t="shared" si="118"/>
        <v>0</v>
      </c>
      <c r="K491" s="27">
        <f t="shared" si="119"/>
        <v>0</v>
      </c>
      <c r="L491" s="27">
        <f t="shared" si="120"/>
        <v>8.1783282589017189E-11</v>
      </c>
      <c r="M491" s="32">
        <f t="shared" si="121"/>
        <v>0</v>
      </c>
      <c r="N491" s="27">
        <f t="shared" si="108"/>
        <v>1777.1580062500004</v>
      </c>
      <c r="O491" s="27">
        <f t="shared" si="109"/>
        <v>0</v>
      </c>
      <c r="P491" s="27">
        <f t="shared" si="110"/>
        <v>0</v>
      </c>
      <c r="Q491" s="27">
        <f t="shared" si="111"/>
        <v>0</v>
      </c>
      <c r="R491" s="27">
        <f t="shared" si="112"/>
        <v>0</v>
      </c>
      <c r="S491" s="27">
        <f t="shared" si="113"/>
        <v>1.1428395908989263E-10</v>
      </c>
      <c r="T491" s="32">
        <f t="shared" si="114"/>
        <v>0</v>
      </c>
      <c r="U491" s="10"/>
    </row>
    <row r="492" spans="1:21" x14ac:dyDescent="0.25">
      <c r="A492" s="10"/>
      <c r="B492" s="4">
        <f>IF(ISBLANK('INPUT | Operations'!$B497),"",COUNT('INPUT | Operations'!$B$12:$B496))</f>
        <v>485</v>
      </c>
      <c r="C492" s="27">
        <f>IF(ISNUMBER($B492),('INPUT | Operations'!$C496+'INPUT | Operations'!$C497)/2,"")</f>
        <v>337333.5</v>
      </c>
      <c r="D492" s="28">
        <f t="shared" si="107"/>
        <v>102.81925080000001</v>
      </c>
      <c r="E492" s="26">
        <f>IF(ISNUMBER($B492),'INPUT | Operations'!$B497-'INPUT | Operations'!$B496,"")</f>
        <v>1</v>
      </c>
      <c r="F492" s="32">
        <f>IF(ISNUMBER($B492),IF('INPUT | Operations'!$B497&lt;MainEngine_BurnTime,1,IF('INPUT | Operations'!$B496&lt;=MainEngine_BurnTime,(MainEngine_BurnTime-'INPUT | Operations'!$B496)/('INPUT | Operations'!$B497-'INPUT | Operations'!$B496),0))*'INPUT | Operations'!$D496*NumberOfMainEngines*NumberOfOps*$E492,"")</f>
        <v>1397.4</v>
      </c>
      <c r="G492" s="34">
        <f t="shared" si="115"/>
        <v>1271.7604166666667</v>
      </c>
      <c r="H492" s="27">
        <f t="shared" si="116"/>
        <v>0</v>
      </c>
      <c r="I492" s="27">
        <f t="shared" si="117"/>
        <v>0</v>
      </c>
      <c r="J492" s="27">
        <f t="shared" si="118"/>
        <v>0</v>
      </c>
      <c r="K492" s="27">
        <f t="shared" si="119"/>
        <v>0</v>
      </c>
      <c r="L492" s="27">
        <f t="shared" si="120"/>
        <v>8.1006019716203641E-11</v>
      </c>
      <c r="M492" s="32">
        <f t="shared" si="121"/>
        <v>0</v>
      </c>
      <c r="N492" s="27">
        <f t="shared" si="108"/>
        <v>1777.1580062500004</v>
      </c>
      <c r="O492" s="27">
        <f t="shared" si="109"/>
        <v>0</v>
      </c>
      <c r="P492" s="27">
        <f t="shared" si="110"/>
        <v>0</v>
      </c>
      <c r="Q492" s="27">
        <f t="shared" si="111"/>
        <v>0</v>
      </c>
      <c r="R492" s="27">
        <f t="shared" si="112"/>
        <v>0</v>
      </c>
      <c r="S492" s="27">
        <f t="shared" si="113"/>
        <v>1.1319781195142298E-10</v>
      </c>
      <c r="T492" s="32">
        <f t="shared" si="114"/>
        <v>0</v>
      </c>
      <c r="U492" s="10"/>
    </row>
    <row r="493" spans="1:21" x14ac:dyDescent="0.25">
      <c r="A493" s="10"/>
      <c r="B493" s="4">
        <f>IF(ISBLANK('INPUT | Operations'!$B498),"",COUNT('INPUT | Operations'!$B$12:$B497))</f>
        <v>486</v>
      </c>
      <c r="C493" s="27">
        <f>IF(ISNUMBER($B493),('INPUT | Operations'!$C497+'INPUT | Operations'!$C498)/2,"")</f>
        <v>337462.5</v>
      </c>
      <c r="D493" s="28">
        <f t="shared" si="107"/>
        <v>102.85857</v>
      </c>
      <c r="E493" s="26">
        <f>IF(ISNUMBER($B493),'INPUT | Operations'!$B498-'INPUT | Operations'!$B497,"")</f>
        <v>1</v>
      </c>
      <c r="F493" s="32">
        <f>IF(ISNUMBER($B493),IF('INPUT | Operations'!$B498&lt;MainEngine_BurnTime,1,IF('INPUT | Operations'!$B497&lt;=MainEngine_BurnTime,(MainEngine_BurnTime-'INPUT | Operations'!$B497)/('INPUT | Operations'!$B498-'INPUT | Operations'!$B497),0))*'INPUT | Operations'!$D497*NumberOfMainEngines*NumberOfOps*$E493,"")</f>
        <v>1397.4</v>
      </c>
      <c r="G493" s="34">
        <f t="shared" si="115"/>
        <v>1271.7604166666667</v>
      </c>
      <c r="H493" s="27">
        <f t="shared" si="116"/>
        <v>0</v>
      </c>
      <c r="I493" s="27">
        <f t="shared" si="117"/>
        <v>0</v>
      </c>
      <c r="J493" s="27">
        <f t="shared" si="118"/>
        <v>0</v>
      </c>
      <c r="K493" s="27">
        <f t="shared" si="119"/>
        <v>0</v>
      </c>
      <c r="L493" s="27">
        <f t="shared" si="120"/>
        <v>8.0182114388964151E-11</v>
      </c>
      <c r="M493" s="32">
        <f t="shared" si="121"/>
        <v>0</v>
      </c>
      <c r="N493" s="27">
        <f t="shared" si="108"/>
        <v>1777.1580062500004</v>
      </c>
      <c r="O493" s="27">
        <f t="shared" si="109"/>
        <v>0</v>
      </c>
      <c r="P493" s="27">
        <f t="shared" si="110"/>
        <v>0</v>
      </c>
      <c r="Q493" s="27">
        <f t="shared" si="111"/>
        <v>0</v>
      </c>
      <c r="R493" s="27">
        <f t="shared" si="112"/>
        <v>0</v>
      </c>
      <c r="S493" s="27">
        <f t="shared" si="113"/>
        <v>1.1204648664713851E-10</v>
      </c>
      <c r="T493" s="32">
        <f t="shared" si="114"/>
        <v>0</v>
      </c>
      <c r="U493" s="10"/>
    </row>
    <row r="494" spans="1:21" x14ac:dyDescent="0.25">
      <c r="A494" s="10"/>
      <c r="B494" s="4">
        <f>IF(ISBLANK('INPUT | Operations'!$B499),"",COUNT('INPUT | Operations'!$B$12:$B498))</f>
        <v>487</v>
      </c>
      <c r="C494" s="27">
        <f>IF(ISNUMBER($B494),('INPUT | Operations'!$C498+'INPUT | Operations'!$C499)/2,"")</f>
        <v>337600.5</v>
      </c>
      <c r="D494" s="28">
        <f t="shared" si="107"/>
        <v>102.90063240000001</v>
      </c>
      <c r="E494" s="26">
        <f>IF(ISNUMBER($B494),'INPUT | Operations'!$B499-'INPUT | Operations'!$B498,"")</f>
        <v>1</v>
      </c>
      <c r="F494" s="32">
        <f>IF(ISNUMBER($B494),IF('INPUT | Operations'!$B499&lt;MainEngine_BurnTime,1,IF('INPUT | Operations'!$B498&lt;=MainEngine_BurnTime,(MainEngine_BurnTime-'INPUT | Operations'!$B498)/('INPUT | Operations'!$B499-'INPUT | Operations'!$B498),0))*'INPUT | Operations'!$D498*NumberOfMainEngines*NumberOfOps*$E494,"")</f>
        <v>1397.4</v>
      </c>
      <c r="G494" s="34">
        <f t="shared" si="115"/>
        <v>1271.7604166666667</v>
      </c>
      <c r="H494" s="27">
        <f t="shared" si="116"/>
        <v>0</v>
      </c>
      <c r="I494" s="27">
        <f t="shared" si="117"/>
        <v>0</v>
      </c>
      <c r="J494" s="27">
        <f t="shared" si="118"/>
        <v>0</v>
      </c>
      <c r="K494" s="27">
        <f t="shared" si="119"/>
        <v>0</v>
      </c>
      <c r="L494" s="27">
        <f t="shared" si="120"/>
        <v>7.9310002323766993E-11</v>
      </c>
      <c r="M494" s="32">
        <f t="shared" si="121"/>
        <v>0</v>
      </c>
      <c r="N494" s="27">
        <f t="shared" si="108"/>
        <v>1777.1580062500004</v>
      </c>
      <c r="O494" s="27">
        <f t="shared" si="109"/>
        <v>0</v>
      </c>
      <c r="P494" s="27">
        <f t="shared" si="110"/>
        <v>0</v>
      </c>
      <c r="Q494" s="27">
        <f t="shared" si="111"/>
        <v>0</v>
      </c>
      <c r="R494" s="27">
        <f t="shared" si="112"/>
        <v>0</v>
      </c>
      <c r="S494" s="27">
        <f t="shared" si="113"/>
        <v>1.10827797247232E-10</v>
      </c>
      <c r="T494" s="32">
        <f t="shared" si="114"/>
        <v>0</v>
      </c>
      <c r="U494" s="10"/>
    </row>
    <row r="495" spans="1:21" x14ac:dyDescent="0.25">
      <c r="A495" s="10"/>
      <c r="B495" s="4">
        <f>IF(ISBLANK('INPUT | Operations'!$B500),"",COUNT('INPUT | Operations'!$B$12:$B499))</f>
        <v>488</v>
      </c>
      <c r="C495" s="27">
        <f>IF(ISNUMBER($B495),('INPUT | Operations'!$C499+'INPUT | Operations'!$C500)/2,"")</f>
        <v>337747.5</v>
      </c>
      <c r="D495" s="28">
        <f t="shared" si="107"/>
        <v>102.94543800000001</v>
      </c>
      <c r="E495" s="26">
        <f>IF(ISNUMBER($B495),'INPUT | Operations'!$B500-'INPUT | Operations'!$B499,"")</f>
        <v>1</v>
      </c>
      <c r="F495" s="32">
        <f>IF(ISNUMBER($B495),IF('INPUT | Operations'!$B500&lt;MainEngine_BurnTime,1,IF('INPUT | Operations'!$B499&lt;=MainEngine_BurnTime,(MainEngine_BurnTime-'INPUT | Operations'!$B499)/('INPUT | Operations'!$B500-'INPUT | Operations'!$B499),0))*'INPUT | Operations'!$D499*NumberOfMainEngines*NumberOfOps*$E495,"")</f>
        <v>1397.4</v>
      </c>
      <c r="G495" s="34">
        <f t="shared" si="115"/>
        <v>1271.7604166666667</v>
      </c>
      <c r="H495" s="27">
        <f t="shared" si="116"/>
        <v>0</v>
      </c>
      <c r="I495" s="27">
        <f t="shared" si="117"/>
        <v>0</v>
      </c>
      <c r="J495" s="27">
        <f t="shared" si="118"/>
        <v>0</v>
      </c>
      <c r="K495" s="27">
        <f t="shared" si="119"/>
        <v>0</v>
      </c>
      <c r="L495" s="27">
        <f t="shared" si="120"/>
        <v>7.8391444677860663E-11</v>
      </c>
      <c r="M495" s="32">
        <f t="shared" si="121"/>
        <v>0</v>
      </c>
      <c r="N495" s="27">
        <f t="shared" si="108"/>
        <v>1777.1580062500004</v>
      </c>
      <c r="O495" s="27">
        <f t="shared" si="109"/>
        <v>0</v>
      </c>
      <c r="P495" s="27">
        <f t="shared" si="110"/>
        <v>0</v>
      </c>
      <c r="Q495" s="27">
        <f t="shared" si="111"/>
        <v>0</v>
      </c>
      <c r="R495" s="27">
        <f t="shared" si="112"/>
        <v>0</v>
      </c>
      <c r="S495" s="27">
        <f t="shared" si="113"/>
        <v>1.095442047928425E-10</v>
      </c>
      <c r="T495" s="32">
        <f t="shared" si="114"/>
        <v>0</v>
      </c>
      <c r="U495" s="10"/>
    </row>
    <row r="496" spans="1:21" x14ac:dyDescent="0.25">
      <c r="A496" s="10"/>
      <c r="B496" s="4">
        <f>IF(ISBLANK('INPUT | Operations'!$B501),"",COUNT('INPUT | Operations'!$B$12:$B500))</f>
        <v>489</v>
      </c>
      <c r="C496" s="27">
        <f>IF(ISNUMBER($B496),('INPUT | Operations'!$C500+'INPUT | Operations'!$C501)/2,"")</f>
        <v>337903.5</v>
      </c>
      <c r="D496" s="28">
        <f t="shared" si="107"/>
        <v>102.9929868</v>
      </c>
      <c r="E496" s="26">
        <f>IF(ISNUMBER($B496),'INPUT | Operations'!$B501-'INPUT | Operations'!$B500,"")</f>
        <v>1</v>
      </c>
      <c r="F496" s="32">
        <f>IF(ISNUMBER($B496),IF('INPUT | Operations'!$B501&lt;MainEngine_BurnTime,1,IF('INPUT | Operations'!$B500&lt;=MainEngine_BurnTime,(MainEngine_BurnTime-'INPUT | Operations'!$B500)/('INPUT | Operations'!$B501-'INPUT | Operations'!$B500),0))*'INPUT | Operations'!$D500*NumberOfMainEngines*NumberOfOps*$E496,"")</f>
        <v>1397.4</v>
      </c>
      <c r="G496" s="34">
        <f t="shared" si="115"/>
        <v>1271.7604166666667</v>
      </c>
      <c r="H496" s="27">
        <f t="shared" si="116"/>
        <v>0</v>
      </c>
      <c r="I496" s="27">
        <f t="shared" si="117"/>
        <v>0</v>
      </c>
      <c r="J496" s="27">
        <f t="shared" si="118"/>
        <v>0</v>
      </c>
      <c r="K496" s="27">
        <f t="shared" si="119"/>
        <v>0</v>
      </c>
      <c r="L496" s="27">
        <f t="shared" si="120"/>
        <v>7.7428281614799154E-11</v>
      </c>
      <c r="M496" s="32">
        <f t="shared" si="121"/>
        <v>0</v>
      </c>
      <c r="N496" s="27">
        <f t="shared" si="108"/>
        <v>1777.1580062500004</v>
      </c>
      <c r="O496" s="27">
        <f t="shared" si="109"/>
        <v>0</v>
      </c>
      <c r="P496" s="27">
        <f t="shared" si="110"/>
        <v>0</v>
      </c>
      <c r="Q496" s="27">
        <f t="shared" si="111"/>
        <v>0</v>
      </c>
      <c r="R496" s="27">
        <f t="shared" si="112"/>
        <v>0</v>
      </c>
      <c r="S496" s="27">
        <f t="shared" si="113"/>
        <v>1.0819828072852034E-10</v>
      </c>
      <c r="T496" s="32">
        <f t="shared" si="114"/>
        <v>0</v>
      </c>
      <c r="U496" s="10"/>
    </row>
    <row r="497" spans="1:21" x14ac:dyDescent="0.25">
      <c r="A497" s="10"/>
      <c r="B497" s="4">
        <f>IF(ISBLANK('INPUT | Operations'!$B502),"",COUNT('INPUT | Operations'!$B$12:$B501))</f>
        <v>490</v>
      </c>
      <c r="C497" s="27">
        <f>IF(ISNUMBER($B497),('INPUT | Operations'!$C501+'INPUT | Operations'!$C502)/2,"")</f>
        <v>338069</v>
      </c>
      <c r="D497" s="28">
        <f t="shared" si="107"/>
        <v>103.0434312</v>
      </c>
      <c r="E497" s="26">
        <f>IF(ISNUMBER($B497),'INPUT | Operations'!$B502-'INPUT | Operations'!$B501,"")</f>
        <v>1</v>
      </c>
      <c r="F497" s="32">
        <f>IF(ISNUMBER($B497),IF('INPUT | Operations'!$B502&lt;MainEngine_BurnTime,1,IF('INPUT | Operations'!$B501&lt;=MainEngine_BurnTime,(MainEngine_BurnTime-'INPUT | Operations'!$B501)/('INPUT | Operations'!$B502-'INPUT | Operations'!$B501),0))*'INPUT | Operations'!$D501*NumberOfMainEngines*NumberOfOps*$E497,"")</f>
        <v>1397.4</v>
      </c>
      <c r="G497" s="34">
        <f t="shared" si="115"/>
        <v>1271.7604166666667</v>
      </c>
      <c r="H497" s="27">
        <f t="shared" si="116"/>
        <v>0</v>
      </c>
      <c r="I497" s="27">
        <f t="shared" si="117"/>
        <v>0</v>
      </c>
      <c r="J497" s="27">
        <f t="shared" si="118"/>
        <v>0</v>
      </c>
      <c r="K497" s="27">
        <f t="shared" si="119"/>
        <v>0</v>
      </c>
      <c r="L497" s="27">
        <f t="shared" si="120"/>
        <v>7.6419398070785433E-11</v>
      </c>
      <c r="M497" s="32">
        <f t="shared" si="121"/>
        <v>0</v>
      </c>
      <c r="N497" s="27">
        <f t="shared" si="108"/>
        <v>1777.1580062500004</v>
      </c>
      <c r="O497" s="27">
        <f t="shared" si="109"/>
        <v>0</v>
      </c>
      <c r="P497" s="27">
        <f t="shared" si="110"/>
        <v>0</v>
      </c>
      <c r="Q497" s="27">
        <f t="shared" si="111"/>
        <v>0</v>
      </c>
      <c r="R497" s="27">
        <f t="shared" si="112"/>
        <v>0</v>
      </c>
      <c r="S497" s="27">
        <f t="shared" si="113"/>
        <v>1.0678846686411558E-10</v>
      </c>
      <c r="T497" s="32">
        <f t="shared" si="114"/>
        <v>0</v>
      </c>
      <c r="U497" s="10"/>
    </row>
    <row r="498" spans="1:21" x14ac:dyDescent="0.25">
      <c r="A498" s="10"/>
      <c r="B498" s="4">
        <f>IF(ISBLANK('INPUT | Operations'!$B503),"",COUNT('INPUT | Operations'!$B$12:$B502))</f>
        <v>491</v>
      </c>
      <c r="C498" s="27">
        <f>IF(ISNUMBER($B498),('INPUT | Operations'!$C502+'INPUT | Operations'!$C503)/2,"")</f>
        <v>338244</v>
      </c>
      <c r="D498" s="28">
        <f t="shared" si="107"/>
        <v>103.09677120000001</v>
      </c>
      <c r="E498" s="26">
        <f>IF(ISNUMBER($B498),'INPUT | Operations'!$B503-'INPUT | Operations'!$B502,"")</f>
        <v>1</v>
      </c>
      <c r="F498" s="32">
        <f>IF(ISNUMBER($B498),IF('INPUT | Operations'!$B503&lt;MainEngine_BurnTime,1,IF('INPUT | Operations'!$B502&lt;=MainEngine_BurnTime,(MainEngine_BurnTime-'INPUT | Operations'!$B502)/('INPUT | Operations'!$B503-'INPUT | Operations'!$B502),0))*'INPUT | Operations'!$D502*NumberOfMainEngines*NumberOfOps*$E498,"")</f>
        <v>1397.4</v>
      </c>
      <c r="G498" s="34">
        <f t="shared" si="115"/>
        <v>1271.7604166666667</v>
      </c>
      <c r="H498" s="27">
        <f t="shared" si="116"/>
        <v>0</v>
      </c>
      <c r="I498" s="27">
        <f t="shared" si="117"/>
        <v>0</v>
      </c>
      <c r="J498" s="27">
        <f t="shared" si="118"/>
        <v>0</v>
      </c>
      <c r="K498" s="27">
        <f t="shared" si="119"/>
        <v>0</v>
      </c>
      <c r="L498" s="27">
        <f t="shared" si="120"/>
        <v>7.5366898402882725E-11</v>
      </c>
      <c r="M498" s="32">
        <f t="shared" si="121"/>
        <v>0</v>
      </c>
      <c r="N498" s="27">
        <f t="shared" si="108"/>
        <v>1777.1580062500004</v>
      </c>
      <c r="O498" s="27">
        <f t="shared" si="109"/>
        <v>0</v>
      </c>
      <c r="P498" s="27">
        <f t="shared" si="110"/>
        <v>0</v>
      </c>
      <c r="Q498" s="27">
        <f t="shared" si="111"/>
        <v>0</v>
      </c>
      <c r="R498" s="27">
        <f t="shared" si="112"/>
        <v>0</v>
      </c>
      <c r="S498" s="27">
        <f t="shared" si="113"/>
        <v>1.0531770382818833E-10</v>
      </c>
      <c r="T498" s="32">
        <f t="shared" si="114"/>
        <v>0</v>
      </c>
      <c r="U498" s="10"/>
    </row>
    <row r="499" spans="1:21" x14ac:dyDescent="0.25">
      <c r="A499" s="10"/>
      <c r="B499" s="4">
        <f>IF(ISBLANK('INPUT | Operations'!$B504),"",COUNT('INPUT | Operations'!$B$12:$B503))</f>
        <v>492</v>
      </c>
      <c r="C499" s="27">
        <f>IF(ISNUMBER($B499),('INPUT | Operations'!$C503+'INPUT | Operations'!$C504)/2,"")</f>
        <v>338428.5</v>
      </c>
      <c r="D499" s="28">
        <f t="shared" si="107"/>
        <v>103.1530068</v>
      </c>
      <c r="E499" s="26">
        <f>IF(ISNUMBER($B499),'INPUT | Operations'!$B504-'INPUT | Operations'!$B503,"")</f>
        <v>1</v>
      </c>
      <c r="F499" s="32">
        <f>IF(ISNUMBER($B499),IF('INPUT | Operations'!$B504&lt;MainEngine_BurnTime,1,IF('INPUT | Operations'!$B503&lt;=MainEngine_BurnTime,(MainEngine_BurnTime-'INPUT | Operations'!$B503)/('INPUT | Operations'!$B504-'INPUT | Operations'!$B503),0))*'INPUT | Operations'!$D503*NumberOfMainEngines*NumberOfOps*$E499,"")</f>
        <v>1397.4</v>
      </c>
      <c r="G499" s="34">
        <f t="shared" si="115"/>
        <v>1271.7604166666667</v>
      </c>
      <c r="H499" s="27">
        <f t="shared" si="116"/>
        <v>0</v>
      </c>
      <c r="I499" s="27">
        <f t="shared" si="117"/>
        <v>0</v>
      </c>
      <c r="J499" s="27">
        <f t="shared" si="118"/>
        <v>0</v>
      </c>
      <c r="K499" s="27">
        <f t="shared" si="119"/>
        <v>0</v>
      </c>
      <c r="L499" s="27">
        <f t="shared" si="120"/>
        <v>7.4272956577752409E-11</v>
      </c>
      <c r="M499" s="32">
        <f t="shared" si="121"/>
        <v>0</v>
      </c>
      <c r="N499" s="27">
        <f t="shared" si="108"/>
        <v>1777.1580062500004</v>
      </c>
      <c r="O499" s="27">
        <f t="shared" si="109"/>
        <v>0</v>
      </c>
      <c r="P499" s="27">
        <f t="shared" si="110"/>
        <v>0</v>
      </c>
      <c r="Q499" s="27">
        <f t="shared" si="111"/>
        <v>0</v>
      </c>
      <c r="R499" s="27">
        <f t="shared" si="112"/>
        <v>0</v>
      </c>
      <c r="S499" s="27">
        <f t="shared" si="113"/>
        <v>1.0378902952175123E-10</v>
      </c>
      <c r="T499" s="32">
        <f t="shared" si="114"/>
        <v>0</v>
      </c>
      <c r="U499" s="10"/>
    </row>
    <row r="500" spans="1:21" x14ac:dyDescent="0.25">
      <c r="A500" s="10"/>
      <c r="B500" s="4">
        <f>IF(ISBLANK('INPUT | Operations'!$B505),"",COUNT('INPUT | Operations'!$B$12:$B504))</f>
        <v>493</v>
      </c>
      <c r="C500" s="27">
        <f>IF(ISNUMBER($B500),('INPUT | Operations'!$C504+'INPUT | Operations'!$C505)/2,"")</f>
        <v>338675.25</v>
      </c>
      <c r="D500" s="28">
        <f t="shared" si="107"/>
        <v>103.22821620000001</v>
      </c>
      <c r="E500" s="26">
        <f>IF(ISNUMBER($B500),'INPUT | Operations'!$B505-'INPUT | Operations'!$B504,"")</f>
        <v>1</v>
      </c>
      <c r="F500" s="32">
        <f>IF(ISNUMBER($B500),IF('INPUT | Operations'!$B505&lt;MainEngine_BurnTime,1,IF('INPUT | Operations'!$B504&lt;=MainEngine_BurnTime,(MainEngine_BurnTime-'INPUT | Operations'!$B504)/('INPUT | Operations'!$B505-'INPUT | Operations'!$B504),0))*'INPUT | Operations'!$D504*NumberOfMainEngines*NumberOfOps*$E500,"")</f>
        <v>1397.4</v>
      </c>
      <c r="G500" s="34">
        <f t="shared" si="115"/>
        <v>1271.7604166666667</v>
      </c>
      <c r="H500" s="27">
        <f t="shared" si="116"/>
        <v>0</v>
      </c>
      <c r="I500" s="27">
        <f t="shared" si="117"/>
        <v>0</v>
      </c>
      <c r="J500" s="27">
        <f t="shared" si="118"/>
        <v>0</v>
      </c>
      <c r="K500" s="27">
        <f t="shared" si="119"/>
        <v>0</v>
      </c>
      <c r="L500" s="27">
        <f t="shared" si="120"/>
        <v>7.2834698208374079E-11</v>
      </c>
      <c r="M500" s="32">
        <f t="shared" si="121"/>
        <v>0</v>
      </c>
      <c r="N500" s="27">
        <f t="shared" si="108"/>
        <v>1777.1580062500004</v>
      </c>
      <c r="O500" s="27">
        <f t="shared" si="109"/>
        <v>0</v>
      </c>
      <c r="P500" s="27">
        <f t="shared" si="110"/>
        <v>0</v>
      </c>
      <c r="Q500" s="27">
        <f t="shared" si="111"/>
        <v>0</v>
      </c>
      <c r="R500" s="27">
        <f t="shared" si="112"/>
        <v>0</v>
      </c>
      <c r="S500" s="27">
        <f t="shared" si="113"/>
        <v>1.0177920727638195E-10</v>
      </c>
      <c r="T500" s="32">
        <f t="shared" si="114"/>
        <v>0</v>
      </c>
      <c r="U500" s="10"/>
    </row>
    <row r="501" spans="1:21" x14ac:dyDescent="0.25">
      <c r="A501" s="10"/>
      <c r="B501" s="4">
        <f>IF(ISBLANK('INPUT | Operations'!$B506),"",COUNT('INPUT | Operations'!$B$12:$B505))</f>
        <v>494</v>
      </c>
      <c r="C501" s="27">
        <f>IF(ISNUMBER($B501),('INPUT | Operations'!$C505+'INPUT | Operations'!$C506)/2,"")</f>
        <v>338915.75</v>
      </c>
      <c r="D501" s="28">
        <f t="shared" ref="D501:D564" si="122">IF(ISNUMBER($B501),C501*0.3048/1000,"")</f>
        <v>103.3015206</v>
      </c>
      <c r="E501" s="26">
        <f>IF(ISNUMBER($B501),'INPUT | Operations'!$B506-'INPUT | Operations'!$B505,"")</f>
        <v>1</v>
      </c>
      <c r="F501" s="32">
        <f>IF(ISNUMBER($B501),IF('INPUT | Operations'!$B506&lt;MainEngine_BurnTime,1,IF('INPUT | Operations'!$B505&lt;=MainEngine_BurnTime,(MainEngine_BurnTime-'INPUT | Operations'!$B505)/('INPUT | Operations'!$B506-'INPUT | Operations'!$B505),0))*'INPUT | Operations'!$D505*NumberOfMainEngines*NumberOfOps*$E501,"")</f>
        <v>1397.4</v>
      </c>
      <c r="G501" s="34">
        <f t="shared" si="115"/>
        <v>1271.7604166666667</v>
      </c>
      <c r="H501" s="27">
        <f t="shared" si="116"/>
        <v>0</v>
      </c>
      <c r="I501" s="27">
        <f t="shared" si="117"/>
        <v>0</v>
      </c>
      <c r="J501" s="27">
        <f t="shared" si="118"/>
        <v>0</v>
      </c>
      <c r="K501" s="27">
        <f t="shared" si="119"/>
        <v>0</v>
      </c>
      <c r="L501" s="27">
        <f t="shared" si="120"/>
        <v>7.1459676201164598E-11</v>
      </c>
      <c r="M501" s="32">
        <f t="shared" si="121"/>
        <v>0</v>
      </c>
      <c r="N501" s="27">
        <f t="shared" ref="N501:N564" si="123">IFERROR($F501*G501/1000,"")</f>
        <v>1777.1580062500004</v>
      </c>
      <c r="O501" s="27">
        <f t="shared" ref="O501:O564" si="124">IFERROR($F501*H501/1000,"")</f>
        <v>0</v>
      </c>
      <c r="P501" s="27">
        <f t="shared" ref="P501:P564" si="125">IFERROR($F501*I501/1000,"")</f>
        <v>0</v>
      </c>
      <c r="Q501" s="27">
        <f t="shared" ref="Q501:Q564" si="126">IFERROR($F501*J501/1000,"")</f>
        <v>0</v>
      </c>
      <c r="R501" s="27">
        <f t="shared" ref="R501:R564" si="127">IFERROR($F501*K501/1000,"")</f>
        <v>0</v>
      </c>
      <c r="S501" s="27">
        <f t="shared" ref="S501:S564" si="128">IFERROR($F501*L501/1000,"")</f>
        <v>9.9857751523507416E-11</v>
      </c>
      <c r="T501" s="32">
        <f t="shared" ref="T501:T564" si="129">IFERROR($F501*M501/1000,"")</f>
        <v>0</v>
      </c>
      <c r="U501" s="10"/>
    </row>
    <row r="502" spans="1:21" x14ac:dyDescent="0.25">
      <c r="A502" s="10"/>
      <c r="B502" s="4">
        <f>IF(ISBLANK('INPUT | Operations'!$B507),"",COUNT('INPUT | Operations'!$B$12:$B506))</f>
        <v>495</v>
      </c>
      <c r="C502" s="27">
        <f>IF(ISNUMBER($B502),('INPUT | Operations'!$C506+'INPUT | Operations'!$C507)/2,"")</f>
        <v>339116</v>
      </c>
      <c r="D502" s="28">
        <f t="shared" si="122"/>
        <v>103.36255680000001</v>
      </c>
      <c r="E502" s="26">
        <f>IF(ISNUMBER($B502),'INPUT | Operations'!$B507-'INPUT | Operations'!$B506,"")</f>
        <v>1</v>
      </c>
      <c r="F502" s="32">
        <f>IF(ISNUMBER($B502),IF('INPUT | Operations'!$B507&lt;MainEngine_BurnTime,1,IF('INPUT | Operations'!$B506&lt;=MainEngine_BurnTime,(MainEngine_BurnTime-'INPUT | Operations'!$B506)/('INPUT | Operations'!$B507-'INPUT | Operations'!$B506),0))*'INPUT | Operations'!$D506*NumberOfMainEngines*NumberOfOps*$E502,"")</f>
        <v>1397.4</v>
      </c>
      <c r="G502" s="34">
        <f t="shared" si="115"/>
        <v>1271.7604166666667</v>
      </c>
      <c r="H502" s="27">
        <f t="shared" si="116"/>
        <v>0</v>
      </c>
      <c r="I502" s="27">
        <f t="shared" si="117"/>
        <v>0</v>
      </c>
      <c r="J502" s="27">
        <f t="shared" si="118"/>
        <v>0</v>
      </c>
      <c r="K502" s="27">
        <f t="shared" si="119"/>
        <v>0</v>
      </c>
      <c r="L502" s="27">
        <f t="shared" si="120"/>
        <v>7.0334603887433126E-11</v>
      </c>
      <c r="M502" s="32">
        <f t="shared" si="121"/>
        <v>0</v>
      </c>
      <c r="N502" s="27">
        <f t="shared" si="123"/>
        <v>1777.1580062500004</v>
      </c>
      <c r="O502" s="27">
        <f t="shared" si="124"/>
        <v>0</v>
      </c>
      <c r="P502" s="27">
        <f t="shared" si="125"/>
        <v>0</v>
      </c>
      <c r="Q502" s="27">
        <f t="shared" si="126"/>
        <v>0</v>
      </c>
      <c r="R502" s="27">
        <f t="shared" si="127"/>
        <v>0</v>
      </c>
      <c r="S502" s="27">
        <f t="shared" si="128"/>
        <v>9.8285575472299052E-11</v>
      </c>
      <c r="T502" s="32">
        <f t="shared" si="129"/>
        <v>0</v>
      </c>
      <c r="U502" s="10"/>
    </row>
    <row r="503" spans="1:21" x14ac:dyDescent="0.25">
      <c r="A503" s="10"/>
      <c r="B503" s="4">
        <f>IF(ISBLANK('INPUT | Operations'!$B508),"",COUNT('INPUT | Operations'!$B$12:$B507))</f>
        <v>496</v>
      </c>
      <c r="C503" s="27">
        <f>IF(ISNUMBER($B503),('INPUT | Operations'!$C507+'INPUT | Operations'!$C508)/2,"")</f>
        <v>339344.5</v>
      </c>
      <c r="D503" s="28">
        <f t="shared" si="122"/>
        <v>103.43220360000001</v>
      </c>
      <c r="E503" s="26">
        <f>IF(ISNUMBER($B503),'INPUT | Operations'!$B508-'INPUT | Operations'!$B507,"")</f>
        <v>1</v>
      </c>
      <c r="F503" s="32">
        <f>IF(ISNUMBER($B503),IF('INPUT | Operations'!$B508&lt;MainEngine_BurnTime,1,IF('INPUT | Operations'!$B507&lt;=MainEngine_BurnTime,(MainEngine_BurnTime-'INPUT | Operations'!$B507)/('INPUT | Operations'!$B508-'INPUT | Operations'!$B507),0))*'INPUT | Operations'!$D507*NumberOfMainEngines*NumberOfOps*$E503,"")</f>
        <v>1397.4</v>
      </c>
      <c r="G503" s="34">
        <f t="shared" si="115"/>
        <v>1271.7604166666667</v>
      </c>
      <c r="H503" s="27">
        <f t="shared" si="116"/>
        <v>0</v>
      </c>
      <c r="I503" s="27">
        <f t="shared" si="117"/>
        <v>0</v>
      </c>
      <c r="J503" s="27">
        <f t="shared" si="118"/>
        <v>0</v>
      </c>
      <c r="K503" s="27">
        <f t="shared" si="119"/>
        <v>0</v>
      </c>
      <c r="L503" s="27">
        <f t="shared" si="120"/>
        <v>6.9072435333309006E-11</v>
      </c>
      <c r="M503" s="32">
        <f t="shared" si="121"/>
        <v>0</v>
      </c>
      <c r="N503" s="27">
        <f t="shared" si="123"/>
        <v>1777.1580062500004</v>
      </c>
      <c r="O503" s="27">
        <f t="shared" si="124"/>
        <v>0</v>
      </c>
      <c r="P503" s="27">
        <f t="shared" si="125"/>
        <v>0</v>
      </c>
      <c r="Q503" s="27">
        <f t="shared" si="126"/>
        <v>0</v>
      </c>
      <c r="R503" s="27">
        <f t="shared" si="127"/>
        <v>0</v>
      </c>
      <c r="S503" s="27">
        <f t="shared" si="128"/>
        <v>9.6521821134766001E-11</v>
      </c>
      <c r="T503" s="32">
        <f t="shared" si="129"/>
        <v>0</v>
      </c>
      <c r="U503" s="10"/>
    </row>
    <row r="504" spans="1:21" x14ac:dyDescent="0.25">
      <c r="A504" s="10"/>
      <c r="B504" s="4">
        <f>IF(ISBLANK('INPUT | Operations'!$B509),"",COUNT('INPUT | Operations'!$B$12:$B508))</f>
        <v>497</v>
      </c>
      <c r="C504" s="27">
        <f>IF(ISNUMBER($B504),('INPUT | Operations'!$C508+'INPUT | Operations'!$C509)/2,"")</f>
        <v>339583</v>
      </c>
      <c r="D504" s="28">
        <f t="shared" si="122"/>
        <v>103.5048984</v>
      </c>
      <c r="E504" s="26">
        <f>IF(ISNUMBER($B504),'INPUT | Operations'!$B509-'INPUT | Operations'!$B508,"")</f>
        <v>1</v>
      </c>
      <c r="F504" s="32">
        <f>IF(ISNUMBER($B504),IF('INPUT | Operations'!$B509&lt;MainEngine_BurnTime,1,IF('INPUT | Operations'!$B508&lt;=MainEngine_BurnTime,(MainEngine_BurnTime-'INPUT | Operations'!$B508)/('INPUT | Operations'!$B509-'INPUT | Operations'!$B508),0))*'INPUT | Operations'!$D508*NumberOfMainEngines*NumberOfOps*$E504,"")</f>
        <v>1397.4</v>
      </c>
      <c r="G504" s="34">
        <f t="shared" si="115"/>
        <v>1271.7604166666667</v>
      </c>
      <c r="H504" s="27">
        <f t="shared" si="116"/>
        <v>0</v>
      </c>
      <c r="I504" s="27">
        <f t="shared" si="117"/>
        <v>0</v>
      </c>
      <c r="J504" s="27">
        <f t="shared" si="118"/>
        <v>0</v>
      </c>
      <c r="K504" s="27">
        <f t="shared" si="119"/>
        <v>0</v>
      </c>
      <c r="L504" s="27">
        <f t="shared" si="120"/>
        <v>6.7779181711648345E-11</v>
      </c>
      <c r="M504" s="32">
        <f t="shared" si="121"/>
        <v>0</v>
      </c>
      <c r="N504" s="27">
        <f t="shared" si="123"/>
        <v>1777.1580062500004</v>
      </c>
      <c r="O504" s="27">
        <f t="shared" si="124"/>
        <v>0</v>
      </c>
      <c r="P504" s="27">
        <f t="shared" si="125"/>
        <v>0</v>
      </c>
      <c r="Q504" s="27">
        <f t="shared" si="126"/>
        <v>0</v>
      </c>
      <c r="R504" s="27">
        <f t="shared" si="127"/>
        <v>0</v>
      </c>
      <c r="S504" s="27">
        <f t="shared" si="128"/>
        <v>9.4714628523857396E-11</v>
      </c>
      <c r="T504" s="32">
        <f t="shared" si="129"/>
        <v>0</v>
      </c>
      <c r="U504" s="10"/>
    </row>
    <row r="505" spans="1:21" x14ac:dyDescent="0.25">
      <c r="A505" s="10"/>
      <c r="B505" s="4">
        <f>IF(ISBLANK('INPUT | Operations'!$B510),"",COUNT('INPUT | Operations'!$B$12:$B509))</f>
        <v>498</v>
      </c>
      <c r="C505" s="27">
        <f>IF(ISNUMBER($B505),('INPUT | Operations'!$C509+'INPUT | Operations'!$C510)/2,"")</f>
        <v>339832</v>
      </c>
      <c r="D505" s="28">
        <f t="shared" si="122"/>
        <v>103.58079360000001</v>
      </c>
      <c r="E505" s="26">
        <f>IF(ISNUMBER($B505),'INPUT | Operations'!$B510-'INPUT | Operations'!$B509,"")</f>
        <v>1</v>
      </c>
      <c r="F505" s="32">
        <f>IF(ISNUMBER($B505),IF('INPUT | Operations'!$B510&lt;MainEngine_BurnTime,1,IF('INPUT | Operations'!$B509&lt;=MainEngine_BurnTime,(MainEngine_BurnTime-'INPUT | Operations'!$B509)/('INPUT | Operations'!$B510-'INPUT | Operations'!$B509),0))*'INPUT | Operations'!$D509*NumberOfMainEngines*NumberOfOps*$E505,"")</f>
        <v>1397.4</v>
      </c>
      <c r="G505" s="34">
        <f t="shared" si="115"/>
        <v>1271.7604166666667</v>
      </c>
      <c r="H505" s="27">
        <f t="shared" si="116"/>
        <v>0</v>
      </c>
      <c r="I505" s="27">
        <f t="shared" si="117"/>
        <v>0</v>
      </c>
      <c r="J505" s="27">
        <f t="shared" si="118"/>
        <v>0</v>
      </c>
      <c r="K505" s="27">
        <f t="shared" si="119"/>
        <v>0</v>
      </c>
      <c r="L505" s="27">
        <f t="shared" si="120"/>
        <v>6.645482153678115E-11</v>
      </c>
      <c r="M505" s="32">
        <f t="shared" si="121"/>
        <v>0</v>
      </c>
      <c r="N505" s="27">
        <f t="shared" si="123"/>
        <v>1777.1580062500004</v>
      </c>
      <c r="O505" s="27">
        <f t="shared" si="124"/>
        <v>0</v>
      </c>
      <c r="P505" s="27">
        <f t="shared" si="125"/>
        <v>0</v>
      </c>
      <c r="Q505" s="27">
        <f t="shared" si="126"/>
        <v>0</v>
      </c>
      <c r="R505" s="27">
        <f t="shared" si="127"/>
        <v>0</v>
      </c>
      <c r="S505" s="27">
        <f t="shared" si="128"/>
        <v>9.2863967615497984E-11</v>
      </c>
      <c r="T505" s="32">
        <f t="shared" si="129"/>
        <v>0</v>
      </c>
      <c r="U505" s="10"/>
    </row>
    <row r="506" spans="1:21" x14ac:dyDescent="0.25">
      <c r="A506" s="10"/>
      <c r="B506" s="4">
        <f>IF(ISBLANK('INPUT | Operations'!$B511),"",COUNT('INPUT | Operations'!$B$12:$B510))</f>
        <v>499</v>
      </c>
      <c r="C506" s="27">
        <f>IF(ISNUMBER($B506),('INPUT | Operations'!$C510+'INPUT | Operations'!$C511)/2,"")</f>
        <v>340091</v>
      </c>
      <c r="D506" s="28">
        <f t="shared" si="122"/>
        <v>103.6597368</v>
      </c>
      <c r="E506" s="26">
        <f>IF(ISNUMBER($B506),'INPUT | Operations'!$B511-'INPUT | Operations'!$B510,"")</f>
        <v>1</v>
      </c>
      <c r="F506" s="32">
        <f>IF(ISNUMBER($B506),IF('INPUT | Operations'!$B511&lt;MainEngine_BurnTime,1,IF('INPUT | Operations'!$B510&lt;=MainEngine_BurnTime,(MainEngine_BurnTime-'INPUT | Operations'!$B510)/('INPUT | Operations'!$B511-'INPUT | Operations'!$B510),0))*'INPUT | Operations'!$D510*NumberOfMainEngines*NumberOfOps*$E506,"")</f>
        <v>1397.4</v>
      </c>
      <c r="G506" s="34">
        <f t="shared" si="115"/>
        <v>1271.7604166666667</v>
      </c>
      <c r="H506" s="27">
        <f t="shared" si="116"/>
        <v>0</v>
      </c>
      <c r="I506" s="27">
        <f t="shared" si="117"/>
        <v>0</v>
      </c>
      <c r="J506" s="27">
        <f t="shared" si="118"/>
        <v>0</v>
      </c>
      <c r="K506" s="27">
        <f t="shared" si="119"/>
        <v>0</v>
      </c>
      <c r="L506" s="27">
        <f t="shared" si="120"/>
        <v>6.5104723839129876E-11</v>
      </c>
      <c r="M506" s="32">
        <f t="shared" si="121"/>
        <v>0</v>
      </c>
      <c r="N506" s="27">
        <f t="shared" si="123"/>
        <v>1777.1580062500004</v>
      </c>
      <c r="O506" s="27">
        <f t="shared" si="124"/>
        <v>0</v>
      </c>
      <c r="P506" s="27">
        <f t="shared" si="125"/>
        <v>0</v>
      </c>
      <c r="Q506" s="27">
        <f t="shared" si="126"/>
        <v>0</v>
      </c>
      <c r="R506" s="27">
        <f t="shared" si="127"/>
        <v>0</v>
      </c>
      <c r="S506" s="27">
        <f t="shared" si="128"/>
        <v>9.0977341092800102E-11</v>
      </c>
      <c r="T506" s="32">
        <f t="shared" si="129"/>
        <v>0</v>
      </c>
      <c r="U506" s="10"/>
    </row>
    <row r="507" spans="1:21" x14ac:dyDescent="0.25">
      <c r="A507" s="10"/>
      <c r="B507" s="4">
        <f>IF(ISBLANK('INPUT | Operations'!$B512),"",COUNT('INPUT | Operations'!$B$12:$B511))</f>
        <v>500</v>
      </c>
      <c r="C507" s="27">
        <f>IF(ISNUMBER($B507),('INPUT | Operations'!$C511+'INPUT | Operations'!$C512)/2,"")</f>
        <v>340359.5</v>
      </c>
      <c r="D507" s="28">
        <f t="shared" si="122"/>
        <v>103.7415756</v>
      </c>
      <c r="E507" s="26">
        <f>IF(ISNUMBER($B507),'INPUT | Operations'!$B512-'INPUT | Operations'!$B511,"")</f>
        <v>1</v>
      </c>
      <c r="F507" s="32">
        <f>IF(ISNUMBER($B507),IF('INPUT | Operations'!$B512&lt;MainEngine_BurnTime,1,IF('INPUT | Operations'!$B511&lt;=MainEngine_BurnTime,(MainEngine_BurnTime-'INPUT | Operations'!$B511)/('INPUT | Operations'!$B512-'INPUT | Operations'!$B511),0))*'INPUT | Operations'!$D511*NumberOfMainEngines*NumberOfOps*$E507,"")</f>
        <v>1397.4</v>
      </c>
      <c r="G507" s="34">
        <f t="shared" si="115"/>
        <v>1271.7604166666667</v>
      </c>
      <c r="H507" s="27">
        <f t="shared" si="116"/>
        <v>0</v>
      </c>
      <c r="I507" s="27">
        <f t="shared" si="117"/>
        <v>0</v>
      </c>
      <c r="J507" s="27">
        <f t="shared" si="118"/>
        <v>0</v>
      </c>
      <c r="K507" s="27">
        <f t="shared" si="119"/>
        <v>0</v>
      </c>
      <c r="L507" s="27">
        <f t="shared" si="120"/>
        <v>6.3734054126090408E-11</v>
      </c>
      <c r="M507" s="32">
        <f t="shared" si="121"/>
        <v>0</v>
      </c>
      <c r="N507" s="27">
        <f t="shared" si="123"/>
        <v>1777.1580062500004</v>
      </c>
      <c r="O507" s="27">
        <f t="shared" si="124"/>
        <v>0</v>
      </c>
      <c r="P507" s="27">
        <f t="shared" si="125"/>
        <v>0</v>
      </c>
      <c r="Q507" s="27">
        <f t="shared" si="126"/>
        <v>0</v>
      </c>
      <c r="R507" s="27">
        <f t="shared" si="127"/>
        <v>0</v>
      </c>
      <c r="S507" s="27">
        <f t="shared" si="128"/>
        <v>8.9061967235798747E-11</v>
      </c>
      <c r="T507" s="32">
        <f t="shared" si="129"/>
        <v>0</v>
      </c>
      <c r="U507" s="10"/>
    </row>
    <row r="508" spans="1:21" x14ac:dyDescent="0.25">
      <c r="A508" s="10"/>
      <c r="B508" s="4">
        <f>IF(ISBLANK('INPUT | Operations'!$B513),"",COUNT('INPUT | Operations'!$B$12:$B512))</f>
        <v>501</v>
      </c>
      <c r="C508" s="27">
        <f>IF(ISNUMBER($B508),('INPUT | Operations'!$C512+'INPUT | Operations'!$C513)/2,"")</f>
        <v>340710.75</v>
      </c>
      <c r="D508" s="28">
        <f t="shared" si="122"/>
        <v>103.84863659999999</v>
      </c>
      <c r="E508" s="26">
        <f>IF(ISNUMBER($B508),'INPUT | Operations'!$B513-'INPUT | Operations'!$B512,"")</f>
        <v>1</v>
      </c>
      <c r="F508" s="32">
        <f>IF(ISNUMBER($B508),IF('INPUT | Operations'!$B513&lt;MainEngine_BurnTime,1,IF('INPUT | Operations'!$B512&lt;=MainEngine_BurnTime,(MainEngine_BurnTime-'INPUT | Operations'!$B512)/('INPUT | Operations'!$B513-'INPUT | Operations'!$B512),0))*'INPUT | Operations'!$D512*NumberOfMainEngines*NumberOfOps*$E508,"")</f>
        <v>1397.4</v>
      </c>
      <c r="G508" s="34">
        <f t="shared" si="115"/>
        <v>1271.7604166666667</v>
      </c>
      <c r="H508" s="27">
        <f t="shared" si="116"/>
        <v>0</v>
      </c>
      <c r="I508" s="27">
        <f t="shared" si="117"/>
        <v>0</v>
      </c>
      <c r="J508" s="27">
        <f t="shared" si="118"/>
        <v>0</v>
      </c>
      <c r="K508" s="27">
        <f t="shared" si="119"/>
        <v>0</v>
      </c>
      <c r="L508" s="27">
        <f t="shared" si="120"/>
        <v>6.1984426090045328E-11</v>
      </c>
      <c r="M508" s="32">
        <f t="shared" si="121"/>
        <v>0</v>
      </c>
      <c r="N508" s="27">
        <f t="shared" si="123"/>
        <v>1777.1580062500004</v>
      </c>
      <c r="O508" s="27">
        <f t="shared" si="124"/>
        <v>0</v>
      </c>
      <c r="P508" s="27">
        <f t="shared" si="125"/>
        <v>0</v>
      </c>
      <c r="Q508" s="27">
        <f t="shared" si="126"/>
        <v>0</v>
      </c>
      <c r="R508" s="27">
        <f t="shared" si="127"/>
        <v>0</v>
      </c>
      <c r="S508" s="27">
        <f t="shared" si="128"/>
        <v>8.6617037018229338E-11</v>
      </c>
      <c r="T508" s="32">
        <f t="shared" si="129"/>
        <v>0</v>
      </c>
      <c r="U508" s="10"/>
    </row>
    <row r="509" spans="1:21" x14ac:dyDescent="0.25">
      <c r="A509" s="10"/>
      <c r="B509" s="4">
        <f>IF(ISBLANK('INPUT | Operations'!$B514),"",COUNT('INPUT | Operations'!$B$12:$B513))</f>
        <v>502</v>
      </c>
      <c r="C509" s="27">
        <f>IF(ISNUMBER($B509),('INPUT | Operations'!$C513+'INPUT | Operations'!$C514)/2,"")</f>
        <v>341048.75</v>
      </c>
      <c r="D509" s="28">
        <f t="shared" si="122"/>
        <v>103.95165900000001</v>
      </c>
      <c r="E509" s="26">
        <f>IF(ISNUMBER($B509),'INPUT | Operations'!$B514-'INPUT | Operations'!$B513,"")</f>
        <v>1</v>
      </c>
      <c r="F509" s="32">
        <f>IF(ISNUMBER($B509),IF('INPUT | Operations'!$B514&lt;MainEngine_BurnTime,1,IF('INPUT | Operations'!$B513&lt;=MainEngine_BurnTime,(MainEngine_BurnTime-'INPUT | Operations'!$B513)/('INPUT | Operations'!$B514-'INPUT | Operations'!$B513),0))*'INPUT | Operations'!$D513*NumberOfMainEngines*NumberOfOps*$E509,"")</f>
        <v>1397.4</v>
      </c>
      <c r="G509" s="34">
        <f t="shared" si="115"/>
        <v>1271.7604166666667</v>
      </c>
      <c r="H509" s="27">
        <f t="shared" si="116"/>
        <v>0</v>
      </c>
      <c r="I509" s="27">
        <f t="shared" si="117"/>
        <v>0</v>
      </c>
      <c r="J509" s="27">
        <f t="shared" si="118"/>
        <v>0</v>
      </c>
      <c r="K509" s="27">
        <f t="shared" si="119"/>
        <v>0</v>
      </c>
      <c r="L509" s="27">
        <f t="shared" si="120"/>
        <v>6.0346161249630136E-11</v>
      </c>
      <c r="M509" s="32">
        <f t="shared" si="121"/>
        <v>0</v>
      </c>
      <c r="N509" s="27">
        <f t="shared" si="123"/>
        <v>1777.1580062500004</v>
      </c>
      <c r="O509" s="27">
        <f t="shared" si="124"/>
        <v>0</v>
      </c>
      <c r="P509" s="27">
        <f t="shared" si="125"/>
        <v>0</v>
      </c>
      <c r="Q509" s="27">
        <f t="shared" si="126"/>
        <v>0</v>
      </c>
      <c r="R509" s="27">
        <f t="shared" si="127"/>
        <v>0</v>
      </c>
      <c r="S509" s="27">
        <f t="shared" si="128"/>
        <v>8.4327725730233164E-11</v>
      </c>
      <c r="T509" s="32">
        <f t="shared" si="129"/>
        <v>0</v>
      </c>
      <c r="U509" s="10"/>
    </row>
    <row r="510" spans="1:21" x14ac:dyDescent="0.25">
      <c r="A510" s="10"/>
      <c r="B510" s="4">
        <f>IF(ISBLANK('INPUT | Operations'!$B515),"",COUNT('INPUT | Operations'!$B$12:$B514))</f>
        <v>503</v>
      </c>
      <c r="C510" s="27">
        <f>IF(ISNUMBER($B510),('INPUT | Operations'!$C514+'INPUT | Operations'!$C515)/2,"")</f>
        <v>341324</v>
      </c>
      <c r="D510" s="28">
        <f t="shared" si="122"/>
        <v>104.0355552</v>
      </c>
      <c r="E510" s="26">
        <f>IF(ISNUMBER($B510),'INPUT | Operations'!$B515-'INPUT | Operations'!$B514,"")</f>
        <v>1</v>
      </c>
      <c r="F510" s="32">
        <f>IF(ISNUMBER($B510),IF('INPUT | Operations'!$B515&lt;MainEngine_BurnTime,1,IF('INPUT | Operations'!$B514&lt;=MainEngine_BurnTime,(MainEngine_BurnTime-'INPUT | Operations'!$B514)/('INPUT | Operations'!$B515-'INPUT | Operations'!$B514),0))*'INPUT | Operations'!$D514*NumberOfMainEngines*NumberOfOps*$E510,"")</f>
        <v>1397.4</v>
      </c>
      <c r="G510" s="34">
        <f t="shared" si="115"/>
        <v>1271.7604166666667</v>
      </c>
      <c r="H510" s="27">
        <f t="shared" si="116"/>
        <v>0</v>
      </c>
      <c r="I510" s="27">
        <f t="shared" si="117"/>
        <v>0</v>
      </c>
      <c r="J510" s="27">
        <f t="shared" si="118"/>
        <v>0</v>
      </c>
      <c r="K510" s="27">
        <f t="shared" si="119"/>
        <v>0</v>
      </c>
      <c r="L510" s="27">
        <f t="shared" si="120"/>
        <v>5.9044082468009564E-11</v>
      </c>
      <c r="M510" s="32">
        <f t="shared" si="121"/>
        <v>0</v>
      </c>
      <c r="N510" s="27">
        <f t="shared" si="123"/>
        <v>1777.1580062500004</v>
      </c>
      <c r="O510" s="27">
        <f t="shared" si="124"/>
        <v>0</v>
      </c>
      <c r="P510" s="27">
        <f t="shared" si="125"/>
        <v>0</v>
      </c>
      <c r="Q510" s="27">
        <f t="shared" si="126"/>
        <v>0</v>
      </c>
      <c r="R510" s="27">
        <f t="shared" si="127"/>
        <v>0</v>
      </c>
      <c r="S510" s="27">
        <f t="shared" si="128"/>
        <v>8.2508200840796577E-11</v>
      </c>
      <c r="T510" s="32">
        <f t="shared" si="129"/>
        <v>0</v>
      </c>
      <c r="U510" s="10"/>
    </row>
    <row r="511" spans="1:21" x14ac:dyDescent="0.25">
      <c r="A511" s="10"/>
      <c r="B511" s="4">
        <f>IF(ISBLANK('INPUT | Operations'!$B516),"",COUNT('INPUT | Operations'!$B$12:$B515))</f>
        <v>504</v>
      </c>
      <c r="C511" s="27">
        <f>IF(ISNUMBER($B511),('INPUT | Operations'!$C515+'INPUT | Operations'!$C516)/2,"")</f>
        <v>341629.5</v>
      </c>
      <c r="D511" s="28">
        <f t="shared" si="122"/>
        <v>104.1286716</v>
      </c>
      <c r="E511" s="26">
        <f>IF(ISNUMBER($B511),'INPUT | Operations'!$B516-'INPUT | Operations'!$B515,"")</f>
        <v>1</v>
      </c>
      <c r="F511" s="32">
        <f>IF(ISNUMBER($B511),IF('INPUT | Operations'!$B516&lt;MainEngine_BurnTime,1,IF('INPUT | Operations'!$B515&lt;=MainEngine_BurnTime,(MainEngine_BurnTime-'INPUT | Operations'!$B515)/('INPUT | Operations'!$B516-'INPUT | Operations'!$B515),0))*'INPUT | Operations'!$D515*NumberOfMainEngines*NumberOfOps*$E511,"")</f>
        <v>1397.4</v>
      </c>
      <c r="G511" s="34">
        <f t="shared" si="115"/>
        <v>1271.7604166666667</v>
      </c>
      <c r="H511" s="27">
        <f t="shared" si="116"/>
        <v>0</v>
      </c>
      <c r="I511" s="27">
        <f t="shared" si="117"/>
        <v>0</v>
      </c>
      <c r="J511" s="27">
        <f t="shared" si="118"/>
        <v>0</v>
      </c>
      <c r="K511" s="27">
        <f t="shared" si="119"/>
        <v>0</v>
      </c>
      <c r="L511" s="27">
        <f t="shared" si="120"/>
        <v>5.7631774797722096E-11</v>
      </c>
      <c r="M511" s="32">
        <f t="shared" si="121"/>
        <v>0</v>
      </c>
      <c r="N511" s="27">
        <f t="shared" si="123"/>
        <v>1777.1580062500004</v>
      </c>
      <c r="O511" s="27">
        <f t="shared" si="124"/>
        <v>0</v>
      </c>
      <c r="P511" s="27">
        <f t="shared" si="125"/>
        <v>0</v>
      </c>
      <c r="Q511" s="27">
        <f t="shared" si="126"/>
        <v>0</v>
      </c>
      <c r="R511" s="27">
        <f t="shared" si="127"/>
        <v>0</v>
      </c>
      <c r="S511" s="27">
        <f t="shared" si="128"/>
        <v>8.0534642102336869E-11</v>
      </c>
      <c r="T511" s="32">
        <f t="shared" si="129"/>
        <v>0</v>
      </c>
      <c r="U511" s="10"/>
    </row>
    <row r="512" spans="1:21" x14ac:dyDescent="0.25">
      <c r="A512" s="10"/>
      <c r="B512" s="4">
        <f>IF(ISBLANK('INPUT | Operations'!$B517),"",COUNT('INPUT | Operations'!$B$12:$B516))</f>
        <v>505</v>
      </c>
      <c r="C512" s="27">
        <f>IF(ISNUMBER($B512),('INPUT | Operations'!$C516+'INPUT | Operations'!$C517)/2,"")</f>
        <v>341937</v>
      </c>
      <c r="D512" s="28">
        <f t="shared" si="122"/>
        <v>104.22239760000001</v>
      </c>
      <c r="E512" s="26">
        <f>IF(ISNUMBER($B512),'INPUT | Operations'!$B517-'INPUT | Operations'!$B516,"")</f>
        <v>1</v>
      </c>
      <c r="F512" s="32">
        <f>IF(ISNUMBER($B512),IF('INPUT | Operations'!$B517&lt;MainEngine_BurnTime,1,IF('INPUT | Operations'!$B516&lt;=MainEngine_BurnTime,(MainEngine_BurnTime-'INPUT | Operations'!$B516)/('INPUT | Operations'!$B517-'INPUT | Operations'!$B516),0))*'INPUT | Operations'!$D516*NumberOfMainEngines*NumberOfOps*$E512,"")</f>
        <v>1397.4</v>
      </c>
      <c r="G512" s="34">
        <f t="shared" si="115"/>
        <v>1271.7604166666667</v>
      </c>
      <c r="H512" s="27">
        <f t="shared" si="116"/>
        <v>0</v>
      </c>
      <c r="I512" s="27">
        <f t="shared" si="117"/>
        <v>0</v>
      </c>
      <c r="J512" s="27">
        <f t="shared" si="118"/>
        <v>0</v>
      </c>
      <c r="K512" s="27">
        <f t="shared" si="119"/>
        <v>0</v>
      </c>
      <c r="L512" s="27">
        <f t="shared" si="120"/>
        <v>5.6244333677881871E-11</v>
      </c>
      <c r="M512" s="32">
        <f t="shared" si="121"/>
        <v>0</v>
      </c>
      <c r="N512" s="27">
        <f t="shared" si="123"/>
        <v>1777.1580062500004</v>
      </c>
      <c r="O512" s="27">
        <f t="shared" si="124"/>
        <v>0</v>
      </c>
      <c r="P512" s="27">
        <f t="shared" si="125"/>
        <v>0</v>
      </c>
      <c r="Q512" s="27">
        <f t="shared" si="126"/>
        <v>0</v>
      </c>
      <c r="R512" s="27">
        <f t="shared" si="127"/>
        <v>0</v>
      </c>
      <c r="S512" s="27">
        <f t="shared" si="128"/>
        <v>7.859583188147213E-11</v>
      </c>
      <c r="T512" s="32">
        <f t="shared" si="129"/>
        <v>0</v>
      </c>
      <c r="U512" s="10"/>
    </row>
    <row r="513" spans="1:21" x14ac:dyDescent="0.25">
      <c r="A513" s="10"/>
      <c r="B513" s="4">
        <f>IF(ISBLANK('INPUT | Operations'!$B518),"",COUNT('INPUT | Operations'!$B$12:$B517))</f>
        <v>506</v>
      </c>
      <c r="C513" s="27">
        <f>IF(ISNUMBER($B513),('INPUT | Operations'!$C517+'INPUT | Operations'!$C518)/2,"")</f>
        <v>342245.5</v>
      </c>
      <c r="D513" s="28">
        <f t="shared" si="122"/>
        <v>104.31642840000001</v>
      </c>
      <c r="E513" s="26">
        <f>IF(ISNUMBER($B513),'INPUT | Operations'!$B518-'INPUT | Operations'!$B517,"")</f>
        <v>1</v>
      </c>
      <c r="F513" s="32">
        <f>IF(ISNUMBER($B513),IF('INPUT | Operations'!$B518&lt;MainEngine_BurnTime,1,IF('INPUT | Operations'!$B517&lt;=MainEngine_BurnTime,(MainEngine_BurnTime-'INPUT | Operations'!$B517)/('INPUT | Operations'!$B518-'INPUT | Operations'!$B517),0))*'INPUT | Operations'!$D517*NumberOfMainEngines*NumberOfOps*$E513,"")</f>
        <v>1397.4</v>
      </c>
      <c r="G513" s="34">
        <f t="shared" si="115"/>
        <v>1271.7604166666667</v>
      </c>
      <c r="H513" s="27">
        <f t="shared" si="116"/>
        <v>0</v>
      </c>
      <c r="I513" s="27">
        <f t="shared" si="117"/>
        <v>0</v>
      </c>
      <c r="J513" s="27">
        <f t="shared" si="118"/>
        <v>0</v>
      </c>
      <c r="K513" s="27">
        <f t="shared" si="119"/>
        <v>0</v>
      </c>
      <c r="L513" s="27">
        <f t="shared" si="120"/>
        <v>5.4885944373471241E-11</v>
      </c>
      <c r="M513" s="32">
        <f t="shared" si="121"/>
        <v>0</v>
      </c>
      <c r="N513" s="27">
        <f t="shared" si="123"/>
        <v>1777.1580062500004</v>
      </c>
      <c r="O513" s="27">
        <f t="shared" si="124"/>
        <v>0</v>
      </c>
      <c r="P513" s="27">
        <f t="shared" si="125"/>
        <v>0</v>
      </c>
      <c r="Q513" s="27">
        <f t="shared" si="126"/>
        <v>0</v>
      </c>
      <c r="R513" s="27">
        <f t="shared" si="127"/>
        <v>0</v>
      </c>
      <c r="S513" s="27">
        <f t="shared" si="128"/>
        <v>7.6697618667488716E-11</v>
      </c>
      <c r="T513" s="32">
        <f t="shared" si="129"/>
        <v>0</v>
      </c>
      <c r="U513" s="10"/>
    </row>
    <row r="514" spans="1:21" x14ac:dyDescent="0.25">
      <c r="A514" s="10"/>
      <c r="B514" s="4">
        <f>IF(ISBLANK('INPUT | Operations'!$B519),"",COUNT('INPUT | Operations'!$B$12:$B518))</f>
        <v>507</v>
      </c>
      <c r="C514" s="27">
        <f>IF(ISNUMBER($B514),('INPUT | Operations'!$C518+'INPUT | Operations'!$C519)/2,"")</f>
        <v>342554.5</v>
      </c>
      <c r="D514" s="28">
        <f t="shared" si="122"/>
        <v>104.41061160000001</v>
      </c>
      <c r="E514" s="26">
        <f>IF(ISNUMBER($B514),'INPUT | Operations'!$B519-'INPUT | Operations'!$B518,"")</f>
        <v>1</v>
      </c>
      <c r="F514" s="32">
        <f>IF(ISNUMBER($B514),IF('INPUT | Operations'!$B519&lt;MainEngine_BurnTime,1,IF('INPUT | Operations'!$B518&lt;=MainEngine_BurnTime,(MainEngine_BurnTime-'INPUT | Operations'!$B518)/('INPUT | Operations'!$B519-'INPUT | Operations'!$B518),0))*'INPUT | Operations'!$D518*NumberOfMainEngines*NumberOfOps*$E514,"")</f>
        <v>1397.4</v>
      </c>
      <c r="G514" s="34">
        <f t="shared" si="115"/>
        <v>1271.7604166666667</v>
      </c>
      <c r="H514" s="27">
        <f t="shared" si="116"/>
        <v>0</v>
      </c>
      <c r="I514" s="27">
        <f t="shared" si="117"/>
        <v>0</v>
      </c>
      <c r="J514" s="27">
        <f t="shared" si="118"/>
        <v>0</v>
      </c>
      <c r="K514" s="27">
        <f t="shared" si="119"/>
        <v>0</v>
      </c>
      <c r="L514" s="27">
        <f t="shared" si="120"/>
        <v>5.3558240077954295E-11</v>
      </c>
      <c r="M514" s="32">
        <f t="shared" si="121"/>
        <v>0</v>
      </c>
      <c r="N514" s="27">
        <f t="shared" si="123"/>
        <v>1777.1580062500004</v>
      </c>
      <c r="O514" s="27">
        <f t="shared" si="124"/>
        <v>0</v>
      </c>
      <c r="P514" s="27">
        <f t="shared" si="125"/>
        <v>0</v>
      </c>
      <c r="Q514" s="27">
        <f t="shared" si="126"/>
        <v>0</v>
      </c>
      <c r="R514" s="27">
        <f t="shared" si="127"/>
        <v>0</v>
      </c>
      <c r="S514" s="27">
        <f t="shared" si="128"/>
        <v>7.4842284684933345E-11</v>
      </c>
      <c r="T514" s="32">
        <f t="shared" si="129"/>
        <v>0</v>
      </c>
      <c r="U514" s="10"/>
    </row>
    <row r="515" spans="1:21" x14ac:dyDescent="0.25">
      <c r="A515" s="10"/>
      <c r="B515" s="4">
        <f>IF(ISBLANK('INPUT | Operations'!$B520),"",COUNT('INPUT | Operations'!$B$12:$B519))</f>
        <v>508</v>
      </c>
      <c r="C515" s="27">
        <f>IF(ISNUMBER($B515),('INPUT | Operations'!$C519+'INPUT | Operations'!$C520)/2,"")</f>
        <v>342863.5</v>
      </c>
      <c r="D515" s="28">
        <f t="shared" si="122"/>
        <v>104.5047948</v>
      </c>
      <c r="E515" s="26">
        <f>IF(ISNUMBER($B515),'INPUT | Operations'!$B520-'INPUT | Operations'!$B519,"")</f>
        <v>1</v>
      </c>
      <c r="F515" s="32">
        <f>IF(ISNUMBER($B515),IF('INPUT | Operations'!$B520&lt;MainEngine_BurnTime,1,IF('INPUT | Operations'!$B519&lt;=MainEngine_BurnTime,(MainEngine_BurnTime-'INPUT | Operations'!$B519)/('INPUT | Operations'!$B520-'INPUT | Operations'!$B519),0))*'INPUT | Operations'!$D519*NumberOfMainEngines*NumberOfOps*$E515,"")</f>
        <v>1397.4</v>
      </c>
      <c r="G515" s="34">
        <f t="shared" si="115"/>
        <v>1271.7604166666667</v>
      </c>
      <c r="H515" s="27">
        <f t="shared" si="116"/>
        <v>0</v>
      </c>
      <c r="I515" s="27">
        <f t="shared" si="117"/>
        <v>0</v>
      </c>
      <c r="J515" s="27">
        <f t="shared" si="118"/>
        <v>0</v>
      </c>
      <c r="K515" s="27">
        <f t="shared" si="119"/>
        <v>0</v>
      </c>
      <c r="L515" s="27">
        <f t="shared" si="120"/>
        <v>5.2262653271103666E-11</v>
      </c>
      <c r="M515" s="32">
        <f t="shared" si="121"/>
        <v>0</v>
      </c>
      <c r="N515" s="27">
        <f t="shared" si="123"/>
        <v>1777.1580062500004</v>
      </c>
      <c r="O515" s="27">
        <f t="shared" si="124"/>
        <v>0</v>
      </c>
      <c r="P515" s="27">
        <f t="shared" si="125"/>
        <v>0</v>
      </c>
      <c r="Q515" s="27">
        <f t="shared" si="126"/>
        <v>0</v>
      </c>
      <c r="R515" s="27">
        <f t="shared" si="127"/>
        <v>0</v>
      </c>
      <c r="S515" s="27">
        <f t="shared" si="128"/>
        <v>7.303183168104027E-11</v>
      </c>
      <c r="T515" s="32">
        <f t="shared" si="129"/>
        <v>0</v>
      </c>
      <c r="U515" s="10"/>
    </row>
    <row r="516" spans="1:21" x14ac:dyDescent="0.25">
      <c r="A516" s="10"/>
      <c r="B516" s="4">
        <f>IF(ISBLANK('INPUT | Operations'!$B521),"",COUNT('INPUT | Operations'!$B$12:$B520))</f>
        <v>509</v>
      </c>
      <c r="C516" s="27">
        <f>IF(ISNUMBER($B516),('INPUT | Operations'!$C520+'INPUT | Operations'!$C521)/2,"")</f>
        <v>343173</v>
      </c>
      <c r="D516" s="28">
        <f t="shared" si="122"/>
        <v>104.59913040000001</v>
      </c>
      <c r="E516" s="26">
        <f>IF(ISNUMBER($B516),'INPUT | Operations'!$B521-'INPUT | Operations'!$B520,"")</f>
        <v>1</v>
      </c>
      <c r="F516" s="32">
        <f>IF(ISNUMBER($B516),IF('INPUT | Operations'!$B521&lt;MainEngine_BurnTime,1,IF('INPUT | Operations'!$B520&lt;=MainEngine_BurnTime,(MainEngine_BurnTime-'INPUT | Operations'!$B520)/('INPUT | Operations'!$B521-'INPUT | Operations'!$B520),0))*'INPUT | Operations'!$D520*NumberOfMainEngines*NumberOfOps*$E516,"")</f>
        <v>1397.4</v>
      </c>
      <c r="G516" s="34">
        <f t="shared" si="115"/>
        <v>1271.7604166666667</v>
      </c>
      <c r="H516" s="27">
        <f t="shared" si="116"/>
        <v>0</v>
      </c>
      <c r="I516" s="27">
        <f t="shared" si="117"/>
        <v>0</v>
      </c>
      <c r="J516" s="27">
        <f t="shared" si="118"/>
        <v>0</v>
      </c>
      <c r="K516" s="27">
        <f t="shared" si="119"/>
        <v>0</v>
      </c>
      <c r="L516" s="27">
        <f t="shared" si="120"/>
        <v>5.0996386302239304E-11</v>
      </c>
      <c r="M516" s="32">
        <f t="shared" si="121"/>
        <v>0</v>
      </c>
      <c r="N516" s="27">
        <f t="shared" si="123"/>
        <v>1777.1580062500004</v>
      </c>
      <c r="O516" s="27">
        <f t="shared" si="124"/>
        <v>0</v>
      </c>
      <c r="P516" s="27">
        <f t="shared" si="125"/>
        <v>0</v>
      </c>
      <c r="Q516" s="27">
        <f t="shared" si="126"/>
        <v>0</v>
      </c>
      <c r="R516" s="27">
        <f t="shared" si="127"/>
        <v>0</v>
      </c>
      <c r="S516" s="27">
        <f t="shared" si="128"/>
        <v>7.12623502187492E-11</v>
      </c>
      <c r="T516" s="32">
        <f t="shared" si="129"/>
        <v>0</v>
      </c>
      <c r="U516" s="10"/>
    </row>
    <row r="517" spans="1:21" x14ac:dyDescent="0.25">
      <c r="A517" s="10"/>
      <c r="B517" s="4">
        <f>IF(ISBLANK('INPUT | Operations'!$B522),"",COUNT('INPUT | Operations'!$B$12:$B521))</f>
        <v>510</v>
      </c>
      <c r="C517" s="27">
        <f>IF(ISNUMBER($B517),('INPUT | Operations'!$C521+'INPUT | Operations'!$C522)/2,"")</f>
        <v>343482.5</v>
      </c>
      <c r="D517" s="28">
        <f t="shared" si="122"/>
        <v>104.693466</v>
      </c>
      <c r="E517" s="26">
        <f>IF(ISNUMBER($B517),'INPUT | Operations'!$B522-'INPUT | Operations'!$B521,"")</f>
        <v>1</v>
      </c>
      <c r="F517" s="32">
        <f>IF(ISNUMBER($B517),IF('INPUT | Operations'!$B522&lt;MainEngine_BurnTime,1,IF('INPUT | Operations'!$B521&lt;=MainEngine_BurnTime,(MainEngine_BurnTime-'INPUT | Operations'!$B521)/('INPUT | Operations'!$B522-'INPUT | Operations'!$B521),0))*'INPUT | Operations'!$D521*NumberOfMainEngines*NumberOfOps*$E517,"")</f>
        <v>1397.4</v>
      </c>
      <c r="G517" s="34">
        <f t="shared" si="115"/>
        <v>1271.7604166666667</v>
      </c>
      <c r="H517" s="27">
        <f t="shared" si="116"/>
        <v>0</v>
      </c>
      <c r="I517" s="27">
        <f t="shared" si="117"/>
        <v>0</v>
      </c>
      <c r="J517" s="27">
        <f t="shared" si="118"/>
        <v>0</v>
      </c>
      <c r="K517" s="27">
        <f t="shared" si="119"/>
        <v>0</v>
      </c>
      <c r="L517" s="27">
        <f t="shared" si="120"/>
        <v>4.9760799598078092E-11</v>
      </c>
      <c r="M517" s="32">
        <f t="shared" si="121"/>
        <v>0</v>
      </c>
      <c r="N517" s="27">
        <f t="shared" si="123"/>
        <v>1777.1580062500004</v>
      </c>
      <c r="O517" s="27">
        <f t="shared" si="124"/>
        <v>0</v>
      </c>
      <c r="P517" s="27">
        <f t="shared" si="125"/>
        <v>0</v>
      </c>
      <c r="Q517" s="27">
        <f t="shared" si="126"/>
        <v>0</v>
      </c>
      <c r="R517" s="27">
        <f t="shared" si="127"/>
        <v>0</v>
      </c>
      <c r="S517" s="27">
        <f t="shared" si="128"/>
        <v>6.9535741358354329E-11</v>
      </c>
      <c r="T517" s="32">
        <f t="shared" si="129"/>
        <v>0</v>
      </c>
      <c r="U517" s="10"/>
    </row>
    <row r="518" spans="1:21" x14ac:dyDescent="0.25">
      <c r="A518" s="10"/>
      <c r="B518" s="4">
        <f>IF(ISBLANK('INPUT | Operations'!$B523),"",COUNT('INPUT | Operations'!$B$12:$B522))</f>
        <v>511</v>
      </c>
      <c r="C518" s="27">
        <f>IF(ISNUMBER($B518),('INPUT | Operations'!$C522+'INPUT | Operations'!$C523)/2,"")</f>
        <v>343792</v>
      </c>
      <c r="D518" s="28">
        <f t="shared" si="122"/>
        <v>104.78780160000001</v>
      </c>
      <c r="E518" s="26">
        <f>IF(ISNUMBER($B518),'INPUT | Operations'!$B523-'INPUT | Operations'!$B522,"")</f>
        <v>1</v>
      </c>
      <c r="F518" s="32">
        <f>IF(ISNUMBER($B518),IF('INPUT | Operations'!$B523&lt;MainEngine_BurnTime,1,IF('INPUT | Operations'!$B522&lt;=MainEngine_BurnTime,(MainEngine_BurnTime-'INPUT | Operations'!$B522)/('INPUT | Operations'!$B523-'INPUT | Operations'!$B522),0))*'INPUT | Operations'!$D522*NumberOfMainEngines*NumberOfOps*$E518,"")</f>
        <v>1397.4</v>
      </c>
      <c r="G518" s="34">
        <f t="shared" si="115"/>
        <v>1271.7604166666667</v>
      </c>
      <c r="H518" s="27">
        <f t="shared" si="116"/>
        <v>0</v>
      </c>
      <c r="I518" s="27">
        <f t="shared" si="117"/>
        <v>0</v>
      </c>
      <c r="J518" s="27">
        <f t="shared" si="118"/>
        <v>0</v>
      </c>
      <c r="K518" s="27">
        <f t="shared" si="119"/>
        <v>0</v>
      </c>
      <c r="L518" s="27">
        <f t="shared" si="120"/>
        <v>4.8555149809337567E-11</v>
      </c>
      <c r="M518" s="32">
        <f t="shared" si="121"/>
        <v>0</v>
      </c>
      <c r="N518" s="27">
        <f t="shared" si="123"/>
        <v>1777.1580062500004</v>
      </c>
      <c r="O518" s="27">
        <f t="shared" si="124"/>
        <v>0</v>
      </c>
      <c r="P518" s="27">
        <f t="shared" si="125"/>
        <v>0</v>
      </c>
      <c r="Q518" s="27">
        <f t="shared" si="126"/>
        <v>0</v>
      </c>
      <c r="R518" s="27">
        <f t="shared" si="127"/>
        <v>0</v>
      </c>
      <c r="S518" s="27">
        <f t="shared" si="128"/>
        <v>6.785096634356831E-11</v>
      </c>
      <c r="T518" s="32">
        <f t="shared" si="129"/>
        <v>0</v>
      </c>
      <c r="U518" s="10"/>
    </row>
    <row r="519" spans="1:21" x14ac:dyDescent="0.25">
      <c r="A519" s="10"/>
      <c r="B519" s="4">
        <f>IF(ISBLANK('INPUT | Operations'!$B524),"",COUNT('INPUT | Operations'!$B$12:$B523))</f>
        <v>512</v>
      </c>
      <c r="C519" s="27">
        <f>IF(ISNUMBER($B519),('INPUT | Operations'!$C523+'INPUT | Operations'!$C524)/2,"")</f>
        <v>344179.5</v>
      </c>
      <c r="D519" s="28">
        <f t="shared" si="122"/>
        <v>104.90591160000001</v>
      </c>
      <c r="E519" s="26">
        <f>IF(ISNUMBER($B519),'INPUT | Operations'!$B524-'INPUT | Operations'!$B523,"")</f>
        <v>1</v>
      </c>
      <c r="F519" s="32">
        <f>IF(ISNUMBER($B519),IF('INPUT | Operations'!$B524&lt;MainEngine_BurnTime,1,IF('INPUT | Operations'!$B523&lt;=MainEngine_BurnTime,(MainEngine_BurnTime-'INPUT | Operations'!$B523)/('INPUT | Operations'!$B524-'INPUT | Operations'!$B523),0))*'INPUT | Operations'!$D523*NumberOfMainEngines*NumberOfOps*$E519,"")</f>
        <v>1397.4</v>
      </c>
      <c r="G519" s="34">
        <f t="shared" si="115"/>
        <v>1271.7604166666667</v>
      </c>
      <c r="H519" s="27">
        <f t="shared" si="116"/>
        <v>0</v>
      </c>
      <c r="I519" s="27">
        <f t="shared" si="117"/>
        <v>0</v>
      </c>
      <c r="J519" s="27">
        <f t="shared" si="118"/>
        <v>0</v>
      </c>
      <c r="K519" s="27">
        <f t="shared" si="119"/>
        <v>0</v>
      </c>
      <c r="L519" s="27">
        <f t="shared" si="120"/>
        <v>4.7086750767406357E-11</v>
      </c>
      <c r="M519" s="32">
        <f t="shared" si="121"/>
        <v>0</v>
      </c>
      <c r="N519" s="27">
        <f t="shared" si="123"/>
        <v>1777.1580062500004</v>
      </c>
      <c r="O519" s="27">
        <f t="shared" si="124"/>
        <v>0</v>
      </c>
      <c r="P519" s="27">
        <f t="shared" si="125"/>
        <v>0</v>
      </c>
      <c r="Q519" s="27">
        <f t="shared" si="126"/>
        <v>0</v>
      </c>
      <c r="R519" s="27">
        <f t="shared" si="127"/>
        <v>0</v>
      </c>
      <c r="S519" s="27">
        <f t="shared" si="128"/>
        <v>6.579902552237365E-11</v>
      </c>
      <c r="T519" s="32">
        <f t="shared" si="129"/>
        <v>0</v>
      </c>
      <c r="U519" s="10"/>
    </row>
    <row r="520" spans="1:21" x14ac:dyDescent="0.25">
      <c r="A520" s="10"/>
      <c r="B520" s="4">
        <f>IF(ISBLANK('INPUT | Operations'!$B525),"",COUNT('INPUT | Operations'!$B$12:$B524))</f>
        <v>513</v>
      </c>
      <c r="C520" s="27">
        <f>IF(ISNUMBER($B520),('INPUT | Operations'!$C524+'INPUT | Operations'!$C525)/2,"")</f>
        <v>344489.5</v>
      </c>
      <c r="D520" s="28">
        <f t="shared" si="122"/>
        <v>105.00039960000001</v>
      </c>
      <c r="E520" s="26">
        <f>IF(ISNUMBER($B520),'INPUT | Operations'!$B525-'INPUT | Operations'!$B524,"")</f>
        <v>1</v>
      </c>
      <c r="F520" s="32">
        <f>IF(ISNUMBER($B520),IF('INPUT | Operations'!$B525&lt;MainEngine_BurnTime,1,IF('INPUT | Operations'!$B524&lt;=MainEngine_BurnTime,(MainEngine_BurnTime-'INPUT | Operations'!$B524)/('INPUT | Operations'!$B525-'INPUT | Operations'!$B524),0))*'INPUT | Operations'!$D524*NumberOfMainEngines*NumberOfOps*$E520,"")</f>
        <v>1397.4</v>
      </c>
      <c r="G520" s="34">
        <f t="shared" ref="G520:G583" si="130">IF(ISNUMBER($B520),MainEngine_H2O+MW_H2O/MW_H*MainEngine_H+MW_H2O/MW_H2*MainEngine_H2+MainEngine_OH,"")</f>
        <v>1271.7604166666667</v>
      </c>
      <c r="H520" s="27">
        <f t="shared" ref="H520:H583" si="131">IF(ISNUMBER($B520),MainEngine_CO2+MW_CO2/MW_CO*(MainEngine_CO-$I520),"")</f>
        <v>0</v>
      </c>
      <c r="I520" s="27">
        <f t="shared" ref="I520:I583" si="132">IF(ISNUMBER($B520),MIN(0.0025*EXP(0.067*$D520)*(MainEngine_CO+MainEngine_CO2),MainEngine_CO),"")</f>
        <v>0</v>
      </c>
      <c r="J520" s="27">
        <f t="shared" ref="J520:J583" si="133">IF(ISNUMBER($B520),MainEngine_Al2O3,"")</f>
        <v>0</v>
      </c>
      <c r="K520" s="27">
        <f t="shared" ref="K520:K583" si="134">IF(ISNUMBER($B520),MainEngine_HCl+MainEngine_Cl+MainEngine_Cl2,"")</f>
        <v>0</v>
      </c>
      <c r="L520" s="27">
        <f t="shared" ref="L520:L583" si="135">IF(ISNUMBER($B520),MainEngine_NOx+33*EXP(-0.26*$D520),"")</f>
        <v>4.5944069735373654E-11</v>
      </c>
      <c r="M520" s="32">
        <f t="shared" ref="M520:M583" si="136">IF(ISNUMBER($B520),MainEngine_BC*MAX(0.04,MIN(1,0.04*EXP(0.12*($D520-15)))),"")</f>
        <v>0</v>
      </c>
      <c r="N520" s="27">
        <f t="shared" si="123"/>
        <v>1777.1580062500004</v>
      </c>
      <c r="O520" s="27">
        <f t="shared" si="124"/>
        <v>0</v>
      </c>
      <c r="P520" s="27">
        <f t="shared" si="125"/>
        <v>0</v>
      </c>
      <c r="Q520" s="27">
        <f t="shared" si="126"/>
        <v>0</v>
      </c>
      <c r="R520" s="27">
        <f t="shared" si="127"/>
        <v>0</v>
      </c>
      <c r="S520" s="27">
        <f t="shared" si="128"/>
        <v>6.4202243048211141E-11</v>
      </c>
      <c r="T520" s="32">
        <f t="shared" si="129"/>
        <v>0</v>
      </c>
      <c r="U520" s="10"/>
    </row>
    <row r="521" spans="1:21" x14ac:dyDescent="0.25">
      <c r="A521" s="10"/>
      <c r="B521" s="4">
        <f>IF(ISBLANK('INPUT | Operations'!$B526),"",COUNT('INPUT | Operations'!$B$12:$B525))</f>
        <v>514</v>
      </c>
      <c r="C521" s="27">
        <f>IF(ISNUMBER($B521),('INPUT | Operations'!$C525+'INPUT | Operations'!$C526)/2,"")</f>
        <v>344644.5</v>
      </c>
      <c r="D521" s="28">
        <f t="shared" si="122"/>
        <v>105.04764360000001</v>
      </c>
      <c r="E521" s="26">
        <f>IF(ISNUMBER($B521),'INPUT | Operations'!$B526-'INPUT | Operations'!$B525,"")</f>
        <v>1</v>
      </c>
      <c r="F521" s="32">
        <f>IF(ISNUMBER($B521),IF('INPUT | Operations'!$B526&lt;MainEngine_BurnTime,1,IF('INPUT | Operations'!$B525&lt;=MainEngine_BurnTime,(MainEngine_BurnTime-'INPUT | Operations'!$B525)/('INPUT | Operations'!$B526-'INPUT | Operations'!$B525),0))*'INPUT | Operations'!$D525*NumberOfMainEngines*NumberOfOps*$E521,"")</f>
        <v>1397.4</v>
      </c>
      <c r="G521" s="34">
        <f t="shared" si="130"/>
        <v>1271.7604166666667</v>
      </c>
      <c r="H521" s="27">
        <f t="shared" si="131"/>
        <v>0</v>
      </c>
      <c r="I521" s="27">
        <f t="shared" si="132"/>
        <v>0</v>
      </c>
      <c r="J521" s="27">
        <f t="shared" si="133"/>
        <v>0</v>
      </c>
      <c r="K521" s="27">
        <f t="shared" si="134"/>
        <v>0</v>
      </c>
      <c r="L521" s="27">
        <f t="shared" si="135"/>
        <v>4.5383170450272035E-11</v>
      </c>
      <c r="M521" s="32">
        <f t="shared" si="136"/>
        <v>0</v>
      </c>
      <c r="N521" s="27">
        <f t="shared" si="123"/>
        <v>1777.1580062500004</v>
      </c>
      <c r="O521" s="27">
        <f t="shared" si="124"/>
        <v>0</v>
      </c>
      <c r="P521" s="27">
        <f t="shared" si="125"/>
        <v>0</v>
      </c>
      <c r="Q521" s="27">
        <f t="shared" si="126"/>
        <v>0</v>
      </c>
      <c r="R521" s="27">
        <f t="shared" si="127"/>
        <v>0</v>
      </c>
      <c r="S521" s="27">
        <f t="shared" si="128"/>
        <v>6.3418442387210151E-11</v>
      </c>
      <c r="T521" s="32">
        <f t="shared" si="129"/>
        <v>0</v>
      </c>
      <c r="U521" s="10"/>
    </row>
    <row r="522" spans="1:21" x14ac:dyDescent="0.25">
      <c r="A522" s="10"/>
      <c r="B522" s="4">
        <f>IF(ISBLANK('INPUT | Operations'!$B527),"",COUNT('INPUT | Operations'!$B$12:$B526))</f>
        <v>515</v>
      </c>
      <c r="C522" s="27">
        <f>IF(ISNUMBER($B522),('INPUT | Operations'!$C526+'INPUT | Operations'!$C527)/2,"")</f>
        <v>344799.5</v>
      </c>
      <c r="D522" s="28">
        <f t="shared" si="122"/>
        <v>105.09488760000001</v>
      </c>
      <c r="E522" s="26">
        <f>IF(ISNUMBER($B522),'INPUT | Operations'!$B527-'INPUT | Operations'!$B526,"")</f>
        <v>1</v>
      </c>
      <c r="F522" s="32">
        <f>IF(ISNUMBER($B522),IF('INPUT | Operations'!$B527&lt;MainEngine_BurnTime,1,IF('INPUT | Operations'!$B526&lt;=MainEngine_BurnTime,(MainEngine_BurnTime-'INPUT | Operations'!$B526)/('INPUT | Operations'!$B527-'INPUT | Operations'!$B526),0))*'INPUT | Operations'!$D526*NumberOfMainEngines*NumberOfOps*$E522,"")</f>
        <v>1397.4</v>
      </c>
      <c r="G522" s="34">
        <f t="shared" si="130"/>
        <v>1271.7604166666667</v>
      </c>
      <c r="H522" s="27">
        <f t="shared" si="131"/>
        <v>0</v>
      </c>
      <c r="I522" s="27">
        <f t="shared" si="132"/>
        <v>0</v>
      </c>
      <c r="J522" s="27">
        <f t="shared" si="133"/>
        <v>0</v>
      </c>
      <c r="K522" s="27">
        <f t="shared" si="134"/>
        <v>0</v>
      </c>
      <c r="L522" s="27">
        <f t="shared" si="135"/>
        <v>4.4829118795557688E-11</v>
      </c>
      <c r="M522" s="32">
        <f t="shared" si="136"/>
        <v>0</v>
      </c>
      <c r="N522" s="27">
        <f t="shared" si="123"/>
        <v>1777.1580062500004</v>
      </c>
      <c r="O522" s="27">
        <f t="shared" si="124"/>
        <v>0</v>
      </c>
      <c r="P522" s="27">
        <f t="shared" si="125"/>
        <v>0</v>
      </c>
      <c r="Q522" s="27">
        <f t="shared" si="126"/>
        <v>0</v>
      </c>
      <c r="R522" s="27">
        <f t="shared" si="127"/>
        <v>0</v>
      </c>
      <c r="S522" s="27">
        <f t="shared" si="128"/>
        <v>6.2644210604912326E-11</v>
      </c>
      <c r="T522" s="32">
        <f t="shared" si="129"/>
        <v>0</v>
      </c>
      <c r="U522" s="10"/>
    </row>
    <row r="523" spans="1:21" x14ac:dyDescent="0.25">
      <c r="A523" s="10"/>
      <c r="B523" s="4">
        <f>IF(ISBLANK('INPUT | Operations'!$B528),"",COUNT('INPUT | Operations'!$B$12:$B527))</f>
        <v>516</v>
      </c>
      <c r="C523" s="27">
        <f>IF(ISNUMBER($B523),('INPUT | Operations'!$C527+'INPUT | Operations'!$C528)/2,"")</f>
        <v>344954.5</v>
      </c>
      <c r="D523" s="28">
        <f t="shared" si="122"/>
        <v>105.14213160000001</v>
      </c>
      <c r="E523" s="26">
        <f>IF(ISNUMBER($B523),'INPUT | Operations'!$B528-'INPUT | Operations'!$B527,"")</f>
        <v>1</v>
      </c>
      <c r="F523" s="32">
        <f>IF(ISNUMBER($B523),IF('INPUT | Operations'!$B528&lt;MainEngine_BurnTime,1,IF('INPUT | Operations'!$B527&lt;=MainEngine_BurnTime,(MainEngine_BurnTime-'INPUT | Operations'!$B527)/('INPUT | Operations'!$B528-'INPUT | Operations'!$B527),0))*'INPUT | Operations'!$D527*NumberOfMainEngines*NumberOfOps*$E523,"")</f>
        <v>1397.4</v>
      </c>
      <c r="G523" s="34">
        <f t="shared" si="130"/>
        <v>1271.7604166666667</v>
      </c>
      <c r="H523" s="27">
        <f t="shared" si="131"/>
        <v>0</v>
      </c>
      <c r="I523" s="27">
        <f t="shared" si="132"/>
        <v>0</v>
      </c>
      <c r="J523" s="27">
        <f t="shared" si="133"/>
        <v>0</v>
      </c>
      <c r="K523" s="27">
        <f t="shared" si="134"/>
        <v>0</v>
      </c>
      <c r="L523" s="27">
        <f t="shared" si="135"/>
        <v>4.4281831173259589E-11</v>
      </c>
      <c r="M523" s="32">
        <f t="shared" si="136"/>
        <v>0</v>
      </c>
      <c r="N523" s="27">
        <f t="shared" si="123"/>
        <v>1777.1580062500004</v>
      </c>
      <c r="O523" s="27">
        <f t="shared" si="124"/>
        <v>0</v>
      </c>
      <c r="P523" s="27">
        <f t="shared" si="125"/>
        <v>0</v>
      </c>
      <c r="Q523" s="27">
        <f t="shared" si="126"/>
        <v>0</v>
      </c>
      <c r="R523" s="27">
        <f t="shared" si="127"/>
        <v>0</v>
      </c>
      <c r="S523" s="27">
        <f t="shared" si="128"/>
        <v>6.1879430881512954E-11</v>
      </c>
      <c r="T523" s="32">
        <f t="shared" si="129"/>
        <v>0</v>
      </c>
      <c r="U523" s="10"/>
    </row>
    <row r="524" spans="1:21" x14ac:dyDescent="0.25">
      <c r="A524" s="10"/>
      <c r="B524" s="4">
        <f>IF(ISBLANK('INPUT | Operations'!$B529),"",COUNT('INPUT | Operations'!$B$12:$B528))</f>
        <v>517</v>
      </c>
      <c r="C524" s="27">
        <f>IF(ISNUMBER($B524),('INPUT | Operations'!$C528+'INPUT | Operations'!$C529)/2,"")</f>
        <v>345109.5</v>
      </c>
      <c r="D524" s="28">
        <f t="shared" si="122"/>
        <v>105.18937560000001</v>
      </c>
      <c r="E524" s="26">
        <f>IF(ISNUMBER($B524),'INPUT | Operations'!$B529-'INPUT | Operations'!$B528,"")</f>
        <v>1</v>
      </c>
      <c r="F524" s="32">
        <f>IF(ISNUMBER($B524),IF('INPUT | Operations'!$B529&lt;MainEngine_BurnTime,1,IF('INPUT | Operations'!$B528&lt;=MainEngine_BurnTime,(MainEngine_BurnTime-'INPUT | Operations'!$B528)/('INPUT | Operations'!$B529-'INPUT | Operations'!$B528),0))*'INPUT | Operations'!$D528*NumberOfMainEngines*NumberOfOps*$E524,"")</f>
        <v>0</v>
      </c>
      <c r="G524" s="34">
        <f t="shared" si="130"/>
        <v>1271.7604166666667</v>
      </c>
      <c r="H524" s="27">
        <f t="shared" si="131"/>
        <v>0</v>
      </c>
      <c r="I524" s="27">
        <f t="shared" si="132"/>
        <v>0</v>
      </c>
      <c r="J524" s="27">
        <f t="shared" si="133"/>
        <v>0</v>
      </c>
      <c r="K524" s="27">
        <f t="shared" si="134"/>
        <v>0</v>
      </c>
      <c r="L524" s="27">
        <f t="shared" si="135"/>
        <v>4.3741225005997452E-11</v>
      </c>
      <c r="M524" s="32">
        <f t="shared" si="136"/>
        <v>0</v>
      </c>
      <c r="N524" s="27">
        <f t="shared" si="123"/>
        <v>0</v>
      </c>
      <c r="O524" s="27">
        <f t="shared" si="124"/>
        <v>0</v>
      </c>
      <c r="P524" s="27">
        <f t="shared" si="125"/>
        <v>0</v>
      </c>
      <c r="Q524" s="27">
        <f t="shared" si="126"/>
        <v>0</v>
      </c>
      <c r="R524" s="27">
        <f t="shared" si="127"/>
        <v>0</v>
      </c>
      <c r="S524" s="27">
        <f t="shared" si="128"/>
        <v>0</v>
      </c>
      <c r="T524" s="32">
        <f t="shared" si="129"/>
        <v>0</v>
      </c>
      <c r="U524" s="10"/>
    </row>
    <row r="525" spans="1:21" x14ac:dyDescent="0.25">
      <c r="A525" s="10"/>
      <c r="B525" s="4" t="str">
        <f>IF(ISBLANK('INPUT | Operations'!$B530),"",COUNT('INPUT | Operations'!$B$12:$B529))</f>
        <v/>
      </c>
      <c r="C525" s="27" t="str">
        <f>IF(ISNUMBER($B525),('INPUT | Operations'!$C529+'INPUT | Operations'!$C530)/2,"")</f>
        <v/>
      </c>
      <c r="D525" s="28" t="str">
        <f t="shared" si="122"/>
        <v/>
      </c>
      <c r="E525" s="26" t="str">
        <f>IF(ISNUMBER($B525),'INPUT | Operations'!$B530-'INPUT | Operations'!$B529,"")</f>
        <v/>
      </c>
      <c r="F525" s="32" t="str">
        <f>IF(ISNUMBER($B525),IF('INPUT | Operations'!$B530&lt;MainEngine_BurnTime,1,IF('INPUT | Operations'!$B529&lt;=MainEngine_BurnTime,(MainEngine_BurnTime-'INPUT | Operations'!$B529)/('INPUT | Operations'!$B530-'INPUT | Operations'!$B529),0))*'INPUT | Operations'!$D529*NumberOfMainEngines*NumberOfOps*$E525,"")</f>
        <v/>
      </c>
      <c r="G525" s="34" t="str">
        <f t="shared" si="130"/>
        <v/>
      </c>
      <c r="H525" s="27" t="str">
        <f t="shared" si="131"/>
        <v/>
      </c>
      <c r="I525" s="27" t="str">
        <f t="shared" si="132"/>
        <v/>
      </c>
      <c r="J525" s="27" t="str">
        <f t="shared" si="133"/>
        <v/>
      </c>
      <c r="K525" s="27" t="str">
        <f t="shared" si="134"/>
        <v/>
      </c>
      <c r="L525" s="27" t="str">
        <f t="shared" si="135"/>
        <v/>
      </c>
      <c r="M525" s="32" t="str">
        <f t="shared" si="136"/>
        <v/>
      </c>
      <c r="N525" s="27" t="str">
        <f t="shared" si="123"/>
        <v/>
      </c>
      <c r="O525" s="27" t="str">
        <f t="shared" si="124"/>
        <v/>
      </c>
      <c r="P525" s="27" t="str">
        <f t="shared" si="125"/>
        <v/>
      </c>
      <c r="Q525" s="27" t="str">
        <f t="shared" si="126"/>
        <v/>
      </c>
      <c r="R525" s="27" t="str">
        <f t="shared" si="127"/>
        <v/>
      </c>
      <c r="S525" s="27" t="str">
        <f t="shared" si="128"/>
        <v/>
      </c>
      <c r="T525" s="32" t="str">
        <f t="shared" si="129"/>
        <v/>
      </c>
      <c r="U525" s="10"/>
    </row>
    <row r="526" spans="1:21" x14ac:dyDescent="0.25">
      <c r="A526" s="10"/>
      <c r="B526" s="4" t="str">
        <f>IF(ISBLANK('INPUT | Operations'!$B531),"",COUNT('INPUT | Operations'!$B$12:$B530))</f>
        <v/>
      </c>
      <c r="C526" s="27" t="str">
        <f>IF(ISNUMBER($B526),('INPUT | Operations'!$C530+'INPUT | Operations'!$C531)/2,"")</f>
        <v/>
      </c>
      <c r="D526" s="28" t="str">
        <f t="shared" si="122"/>
        <v/>
      </c>
      <c r="E526" s="26" t="str">
        <f>IF(ISNUMBER($B526),'INPUT | Operations'!$B531-'INPUT | Operations'!$B530,"")</f>
        <v/>
      </c>
      <c r="F526" s="32" t="str">
        <f>IF(ISNUMBER($B526),IF('INPUT | Operations'!$B531&lt;MainEngine_BurnTime,1,IF('INPUT | Operations'!$B530&lt;=MainEngine_BurnTime,(MainEngine_BurnTime-'INPUT | Operations'!$B530)/('INPUT | Operations'!$B531-'INPUT | Operations'!$B530),0))*'INPUT | Operations'!$D530*NumberOfMainEngines*NumberOfOps*$E526,"")</f>
        <v/>
      </c>
      <c r="G526" s="34" t="str">
        <f t="shared" si="130"/>
        <v/>
      </c>
      <c r="H526" s="27" t="str">
        <f t="shared" si="131"/>
        <v/>
      </c>
      <c r="I526" s="27" t="str">
        <f t="shared" si="132"/>
        <v/>
      </c>
      <c r="J526" s="27" t="str">
        <f t="shared" si="133"/>
        <v/>
      </c>
      <c r="K526" s="27" t="str">
        <f t="shared" si="134"/>
        <v/>
      </c>
      <c r="L526" s="27" t="str">
        <f t="shared" si="135"/>
        <v/>
      </c>
      <c r="M526" s="32" t="str">
        <f t="shared" si="136"/>
        <v/>
      </c>
      <c r="N526" s="27" t="str">
        <f t="shared" si="123"/>
        <v/>
      </c>
      <c r="O526" s="27" t="str">
        <f t="shared" si="124"/>
        <v/>
      </c>
      <c r="P526" s="27" t="str">
        <f t="shared" si="125"/>
        <v/>
      </c>
      <c r="Q526" s="27" t="str">
        <f t="shared" si="126"/>
        <v/>
      </c>
      <c r="R526" s="27" t="str">
        <f t="shared" si="127"/>
        <v/>
      </c>
      <c r="S526" s="27" t="str">
        <f t="shared" si="128"/>
        <v/>
      </c>
      <c r="T526" s="32" t="str">
        <f t="shared" si="129"/>
        <v/>
      </c>
      <c r="U526" s="10"/>
    </row>
    <row r="527" spans="1:21" x14ac:dyDescent="0.25">
      <c r="A527" s="10"/>
      <c r="B527" s="4" t="str">
        <f>IF(ISBLANK('INPUT | Operations'!$B532),"",COUNT('INPUT | Operations'!$B$12:$B531))</f>
        <v/>
      </c>
      <c r="C527" s="27" t="str">
        <f>IF(ISNUMBER($B527),('INPUT | Operations'!$C531+'INPUT | Operations'!$C532)/2,"")</f>
        <v/>
      </c>
      <c r="D527" s="28" t="str">
        <f t="shared" si="122"/>
        <v/>
      </c>
      <c r="E527" s="26" t="str">
        <f>IF(ISNUMBER($B527),'INPUT | Operations'!$B532-'INPUT | Operations'!$B531,"")</f>
        <v/>
      </c>
      <c r="F527" s="32" t="str">
        <f>IF(ISNUMBER($B527),IF('INPUT | Operations'!$B532&lt;MainEngine_BurnTime,1,IF('INPUT | Operations'!$B531&lt;=MainEngine_BurnTime,(MainEngine_BurnTime-'INPUT | Operations'!$B531)/('INPUT | Operations'!$B532-'INPUT | Operations'!$B531),0))*'INPUT | Operations'!$D531*NumberOfMainEngines*NumberOfOps*$E527,"")</f>
        <v/>
      </c>
      <c r="G527" s="34" t="str">
        <f t="shared" si="130"/>
        <v/>
      </c>
      <c r="H527" s="27" t="str">
        <f t="shared" si="131"/>
        <v/>
      </c>
      <c r="I527" s="27" t="str">
        <f t="shared" si="132"/>
        <v/>
      </c>
      <c r="J527" s="27" t="str">
        <f t="shared" si="133"/>
        <v/>
      </c>
      <c r="K527" s="27" t="str">
        <f t="shared" si="134"/>
        <v/>
      </c>
      <c r="L527" s="27" t="str">
        <f t="shared" si="135"/>
        <v/>
      </c>
      <c r="M527" s="32" t="str">
        <f t="shared" si="136"/>
        <v/>
      </c>
      <c r="N527" s="27" t="str">
        <f t="shared" si="123"/>
        <v/>
      </c>
      <c r="O527" s="27" t="str">
        <f t="shared" si="124"/>
        <v/>
      </c>
      <c r="P527" s="27" t="str">
        <f t="shared" si="125"/>
        <v/>
      </c>
      <c r="Q527" s="27" t="str">
        <f t="shared" si="126"/>
        <v/>
      </c>
      <c r="R527" s="27" t="str">
        <f t="shared" si="127"/>
        <v/>
      </c>
      <c r="S527" s="27" t="str">
        <f t="shared" si="128"/>
        <v/>
      </c>
      <c r="T527" s="32" t="str">
        <f t="shared" si="129"/>
        <v/>
      </c>
      <c r="U527" s="10"/>
    </row>
    <row r="528" spans="1:21" x14ac:dyDescent="0.25">
      <c r="A528" s="10"/>
      <c r="B528" s="4" t="str">
        <f>IF(ISBLANK('INPUT | Operations'!$B533),"",COUNT('INPUT | Operations'!$B$12:$B532))</f>
        <v/>
      </c>
      <c r="C528" s="27" t="str">
        <f>IF(ISNUMBER($B528),('INPUT | Operations'!$C532+'INPUT | Operations'!$C533)/2,"")</f>
        <v/>
      </c>
      <c r="D528" s="28" t="str">
        <f t="shared" si="122"/>
        <v/>
      </c>
      <c r="E528" s="26" t="str">
        <f>IF(ISNUMBER($B528),'INPUT | Operations'!$B533-'INPUT | Operations'!$B532,"")</f>
        <v/>
      </c>
      <c r="F528" s="32" t="str">
        <f>IF(ISNUMBER($B528),IF('INPUT | Operations'!$B533&lt;MainEngine_BurnTime,1,IF('INPUT | Operations'!$B532&lt;=MainEngine_BurnTime,(MainEngine_BurnTime-'INPUT | Operations'!$B532)/('INPUT | Operations'!$B533-'INPUT | Operations'!$B532),0))*'INPUT | Operations'!$D532*NumberOfMainEngines*NumberOfOps*$E528,"")</f>
        <v/>
      </c>
      <c r="G528" s="34" t="str">
        <f t="shared" si="130"/>
        <v/>
      </c>
      <c r="H528" s="27" t="str">
        <f t="shared" si="131"/>
        <v/>
      </c>
      <c r="I528" s="27" t="str">
        <f t="shared" si="132"/>
        <v/>
      </c>
      <c r="J528" s="27" t="str">
        <f t="shared" si="133"/>
        <v/>
      </c>
      <c r="K528" s="27" t="str">
        <f t="shared" si="134"/>
        <v/>
      </c>
      <c r="L528" s="27" t="str">
        <f t="shared" si="135"/>
        <v/>
      </c>
      <c r="M528" s="32" t="str">
        <f t="shared" si="136"/>
        <v/>
      </c>
      <c r="N528" s="27" t="str">
        <f t="shared" si="123"/>
        <v/>
      </c>
      <c r="O528" s="27" t="str">
        <f t="shared" si="124"/>
        <v/>
      </c>
      <c r="P528" s="27" t="str">
        <f t="shared" si="125"/>
        <v/>
      </c>
      <c r="Q528" s="27" t="str">
        <f t="shared" si="126"/>
        <v/>
      </c>
      <c r="R528" s="27" t="str">
        <f t="shared" si="127"/>
        <v/>
      </c>
      <c r="S528" s="27" t="str">
        <f t="shared" si="128"/>
        <v/>
      </c>
      <c r="T528" s="32" t="str">
        <f t="shared" si="129"/>
        <v/>
      </c>
      <c r="U528" s="10"/>
    </row>
    <row r="529" spans="1:21" x14ac:dyDescent="0.25">
      <c r="A529" s="10"/>
      <c r="B529" s="4" t="str">
        <f>IF(ISBLANK('INPUT | Operations'!$B534),"",COUNT('INPUT | Operations'!$B$12:$B533))</f>
        <v/>
      </c>
      <c r="C529" s="27" t="str">
        <f>IF(ISNUMBER($B529),('INPUT | Operations'!$C533+'INPUT | Operations'!$C534)/2,"")</f>
        <v/>
      </c>
      <c r="D529" s="28" t="str">
        <f t="shared" si="122"/>
        <v/>
      </c>
      <c r="E529" s="26" t="str">
        <f>IF(ISNUMBER($B529),'INPUT | Operations'!$B534-'INPUT | Operations'!$B533,"")</f>
        <v/>
      </c>
      <c r="F529" s="32" t="str">
        <f>IF(ISNUMBER($B529),IF('INPUT | Operations'!$B534&lt;MainEngine_BurnTime,1,IF('INPUT | Operations'!$B533&lt;=MainEngine_BurnTime,(MainEngine_BurnTime-'INPUT | Operations'!$B533)/('INPUT | Operations'!$B534-'INPUT | Operations'!$B533),0))*'INPUT | Operations'!$D533*NumberOfMainEngines*NumberOfOps*$E529,"")</f>
        <v/>
      </c>
      <c r="G529" s="34" t="str">
        <f t="shared" si="130"/>
        <v/>
      </c>
      <c r="H529" s="27" t="str">
        <f t="shared" si="131"/>
        <v/>
      </c>
      <c r="I529" s="27" t="str">
        <f t="shared" si="132"/>
        <v/>
      </c>
      <c r="J529" s="27" t="str">
        <f t="shared" si="133"/>
        <v/>
      </c>
      <c r="K529" s="27" t="str">
        <f t="shared" si="134"/>
        <v/>
      </c>
      <c r="L529" s="27" t="str">
        <f t="shared" si="135"/>
        <v/>
      </c>
      <c r="M529" s="32" t="str">
        <f t="shared" si="136"/>
        <v/>
      </c>
      <c r="N529" s="27" t="str">
        <f t="shared" si="123"/>
        <v/>
      </c>
      <c r="O529" s="27" t="str">
        <f t="shared" si="124"/>
        <v/>
      </c>
      <c r="P529" s="27" t="str">
        <f t="shared" si="125"/>
        <v/>
      </c>
      <c r="Q529" s="27" t="str">
        <f t="shared" si="126"/>
        <v/>
      </c>
      <c r="R529" s="27" t="str">
        <f t="shared" si="127"/>
        <v/>
      </c>
      <c r="S529" s="27" t="str">
        <f t="shared" si="128"/>
        <v/>
      </c>
      <c r="T529" s="32" t="str">
        <f t="shared" si="129"/>
        <v/>
      </c>
      <c r="U529" s="10"/>
    </row>
    <row r="530" spans="1:21" x14ac:dyDescent="0.25">
      <c r="A530" s="10"/>
      <c r="B530" s="4" t="str">
        <f>IF(ISBLANK('INPUT | Operations'!$B535),"",COUNT('INPUT | Operations'!$B$12:$B534))</f>
        <v/>
      </c>
      <c r="C530" s="27" t="str">
        <f>IF(ISNUMBER($B530),('INPUT | Operations'!$C534+'INPUT | Operations'!$C535)/2,"")</f>
        <v/>
      </c>
      <c r="D530" s="28" t="str">
        <f t="shared" si="122"/>
        <v/>
      </c>
      <c r="E530" s="26" t="str">
        <f>IF(ISNUMBER($B530),'INPUT | Operations'!$B535-'INPUT | Operations'!$B534,"")</f>
        <v/>
      </c>
      <c r="F530" s="32" t="str">
        <f>IF(ISNUMBER($B530),IF('INPUT | Operations'!$B535&lt;MainEngine_BurnTime,1,IF('INPUT | Operations'!$B534&lt;=MainEngine_BurnTime,(MainEngine_BurnTime-'INPUT | Operations'!$B534)/('INPUT | Operations'!$B535-'INPUT | Operations'!$B534),0))*'INPUT | Operations'!$D534*NumberOfMainEngines*NumberOfOps*$E530,"")</f>
        <v/>
      </c>
      <c r="G530" s="34" t="str">
        <f t="shared" si="130"/>
        <v/>
      </c>
      <c r="H530" s="27" t="str">
        <f t="shared" si="131"/>
        <v/>
      </c>
      <c r="I530" s="27" t="str">
        <f t="shared" si="132"/>
        <v/>
      </c>
      <c r="J530" s="27" t="str">
        <f t="shared" si="133"/>
        <v/>
      </c>
      <c r="K530" s="27" t="str">
        <f t="shared" si="134"/>
        <v/>
      </c>
      <c r="L530" s="27" t="str">
        <f t="shared" si="135"/>
        <v/>
      </c>
      <c r="M530" s="32" t="str">
        <f t="shared" si="136"/>
        <v/>
      </c>
      <c r="N530" s="27" t="str">
        <f t="shared" si="123"/>
        <v/>
      </c>
      <c r="O530" s="27" t="str">
        <f t="shared" si="124"/>
        <v/>
      </c>
      <c r="P530" s="27" t="str">
        <f t="shared" si="125"/>
        <v/>
      </c>
      <c r="Q530" s="27" t="str">
        <f t="shared" si="126"/>
        <v/>
      </c>
      <c r="R530" s="27" t="str">
        <f t="shared" si="127"/>
        <v/>
      </c>
      <c r="S530" s="27" t="str">
        <f t="shared" si="128"/>
        <v/>
      </c>
      <c r="T530" s="32" t="str">
        <f t="shared" si="129"/>
        <v/>
      </c>
      <c r="U530" s="10"/>
    </row>
    <row r="531" spans="1:21" x14ac:dyDescent="0.25">
      <c r="A531" s="10"/>
      <c r="B531" s="4" t="str">
        <f>IF(ISBLANK('INPUT | Operations'!$B536),"",COUNT('INPUT | Operations'!$B$12:$B535))</f>
        <v/>
      </c>
      <c r="C531" s="27" t="str">
        <f>IF(ISNUMBER($B531),('INPUT | Operations'!$C535+'INPUT | Operations'!$C536)/2,"")</f>
        <v/>
      </c>
      <c r="D531" s="28" t="str">
        <f t="shared" si="122"/>
        <v/>
      </c>
      <c r="E531" s="26" t="str">
        <f>IF(ISNUMBER($B531),'INPUT | Operations'!$B536-'INPUT | Operations'!$B535,"")</f>
        <v/>
      </c>
      <c r="F531" s="32" t="str">
        <f>IF(ISNUMBER($B531),IF('INPUT | Operations'!$B536&lt;MainEngine_BurnTime,1,IF('INPUT | Operations'!$B535&lt;=MainEngine_BurnTime,(MainEngine_BurnTime-'INPUT | Operations'!$B535)/('INPUT | Operations'!$B536-'INPUT | Operations'!$B535),0))*'INPUT | Operations'!$D535*NumberOfMainEngines*NumberOfOps*$E531,"")</f>
        <v/>
      </c>
      <c r="G531" s="34" t="str">
        <f t="shared" si="130"/>
        <v/>
      </c>
      <c r="H531" s="27" t="str">
        <f t="shared" si="131"/>
        <v/>
      </c>
      <c r="I531" s="27" t="str">
        <f t="shared" si="132"/>
        <v/>
      </c>
      <c r="J531" s="27" t="str">
        <f t="shared" si="133"/>
        <v/>
      </c>
      <c r="K531" s="27" t="str">
        <f t="shared" si="134"/>
        <v/>
      </c>
      <c r="L531" s="27" t="str">
        <f t="shared" si="135"/>
        <v/>
      </c>
      <c r="M531" s="32" t="str">
        <f t="shared" si="136"/>
        <v/>
      </c>
      <c r="N531" s="27" t="str">
        <f t="shared" si="123"/>
        <v/>
      </c>
      <c r="O531" s="27" t="str">
        <f t="shared" si="124"/>
        <v/>
      </c>
      <c r="P531" s="27" t="str">
        <f t="shared" si="125"/>
        <v/>
      </c>
      <c r="Q531" s="27" t="str">
        <f t="shared" si="126"/>
        <v/>
      </c>
      <c r="R531" s="27" t="str">
        <f t="shared" si="127"/>
        <v/>
      </c>
      <c r="S531" s="27" t="str">
        <f t="shared" si="128"/>
        <v/>
      </c>
      <c r="T531" s="32" t="str">
        <f t="shared" si="129"/>
        <v/>
      </c>
      <c r="U531" s="10"/>
    </row>
    <row r="532" spans="1:21" x14ac:dyDescent="0.25">
      <c r="A532" s="10"/>
      <c r="B532" s="4" t="str">
        <f>IF(ISBLANK('INPUT | Operations'!$B537),"",COUNT('INPUT | Operations'!$B$12:$B536))</f>
        <v/>
      </c>
      <c r="C532" s="27" t="str">
        <f>IF(ISNUMBER($B532),('INPUT | Operations'!$C536+'INPUT | Operations'!$C537)/2,"")</f>
        <v/>
      </c>
      <c r="D532" s="28" t="str">
        <f t="shared" si="122"/>
        <v/>
      </c>
      <c r="E532" s="26" t="str">
        <f>IF(ISNUMBER($B532),'INPUT | Operations'!$B537-'INPUT | Operations'!$B536,"")</f>
        <v/>
      </c>
      <c r="F532" s="32" t="str">
        <f>IF(ISNUMBER($B532),IF('INPUT | Operations'!$B537&lt;MainEngine_BurnTime,1,IF('INPUT | Operations'!$B536&lt;=MainEngine_BurnTime,(MainEngine_BurnTime-'INPUT | Operations'!$B536)/('INPUT | Operations'!$B537-'INPUT | Operations'!$B536),0))*'INPUT | Operations'!$D536*NumberOfMainEngines*NumberOfOps*$E532,"")</f>
        <v/>
      </c>
      <c r="G532" s="34" t="str">
        <f t="shared" si="130"/>
        <v/>
      </c>
      <c r="H532" s="27" t="str">
        <f t="shared" si="131"/>
        <v/>
      </c>
      <c r="I532" s="27" t="str">
        <f t="shared" si="132"/>
        <v/>
      </c>
      <c r="J532" s="27" t="str">
        <f t="shared" si="133"/>
        <v/>
      </c>
      <c r="K532" s="27" t="str">
        <f t="shared" si="134"/>
        <v/>
      </c>
      <c r="L532" s="27" t="str">
        <f t="shared" si="135"/>
        <v/>
      </c>
      <c r="M532" s="32" t="str">
        <f t="shared" si="136"/>
        <v/>
      </c>
      <c r="N532" s="27" t="str">
        <f t="shared" si="123"/>
        <v/>
      </c>
      <c r="O532" s="27" t="str">
        <f t="shared" si="124"/>
        <v/>
      </c>
      <c r="P532" s="27" t="str">
        <f t="shared" si="125"/>
        <v/>
      </c>
      <c r="Q532" s="27" t="str">
        <f t="shared" si="126"/>
        <v/>
      </c>
      <c r="R532" s="27" t="str">
        <f t="shared" si="127"/>
        <v/>
      </c>
      <c r="S532" s="27" t="str">
        <f t="shared" si="128"/>
        <v/>
      </c>
      <c r="T532" s="32" t="str">
        <f t="shared" si="129"/>
        <v/>
      </c>
      <c r="U532" s="10"/>
    </row>
    <row r="533" spans="1:21" x14ac:dyDescent="0.25">
      <c r="A533" s="10"/>
      <c r="B533" s="4" t="str">
        <f>IF(ISBLANK('INPUT | Operations'!$B538),"",COUNT('INPUT | Operations'!$B$12:$B537))</f>
        <v/>
      </c>
      <c r="C533" s="27" t="str">
        <f>IF(ISNUMBER($B533),('INPUT | Operations'!$C537+'INPUT | Operations'!$C538)/2,"")</f>
        <v/>
      </c>
      <c r="D533" s="28" t="str">
        <f t="shared" si="122"/>
        <v/>
      </c>
      <c r="E533" s="26" t="str">
        <f>IF(ISNUMBER($B533),'INPUT | Operations'!$B538-'INPUT | Operations'!$B537,"")</f>
        <v/>
      </c>
      <c r="F533" s="32" t="str">
        <f>IF(ISNUMBER($B533),IF('INPUT | Operations'!$B538&lt;MainEngine_BurnTime,1,IF('INPUT | Operations'!$B537&lt;=MainEngine_BurnTime,(MainEngine_BurnTime-'INPUT | Operations'!$B537)/('INPUT | Operations'!$B538-'INPUT | Operations'!$B537),0))*'INPUT | Operations'!$D537*NumberOfMainEngines*NumberOfOps*$E533,"")</f>
        <v/>
      </c>
      <c r="G533" s="34" t="str">
        <f t="shared" si="130"/>
        <v/>
      </c>
      <c r="H533" s="27" t="str">
        <f t="shared" si="131"/>
        <v/>
      </c>
      <c r="I533" s="27" t="str">
        <f t="shared" si="132"/>
        <v/>
      </c>
      <c r="J533" s="27" t="str">
        <f t="shared" si="133"/>
        <v/>
      </c>
      <c r="K533" s="27" t="str">
        <f t="shared" si="134"/>
        <v/>
      </c>
      <c r="L533" s="27" t="str">
        <f t="shared" si="135"/>
        <v/>
      </c>
      <c r="M533" s="32" t="str">
        <f t="shared" si="136"/>
        <v/>
      </c>
      <c r="N533" s="27" t="str">
        <f t="shared" si="123"/>
        <v/>
      </c>
      <c r="O533" s="27" t="str">
        <f t="shared" si="124"/>
        <v/>
      </c>
      <c r="P533" s="27" t="str">
        <f t="shared" si="125"/>
        <v/>
      </c>
      <c r="Q533" s="27" t="str">
        <f t="shared" si="126"/>
        <v/>
      </c>
      <c r="R533" s="27" t="str">
        <f t="shared" si="127"/>
        <v/>
      </c>
      <c r="S533" s="27" t="str">
        <f t="shared" si="128"/>
        <v/>
      </c>
      <c r="T533" s="32" t="str">
        <f t="shared" si="129"/>
        <v/>
      </c>
      <c r="U533" s="10"/>
    </row>
    <row r="534" spans="1:21" x14ac:dyDescent="0.25">
      <c r="A534" s="10"/>
      <c r="B534" s="4" t="str">
        <f>IF(ISBLANK('INPUT | Operations'!$B539),"",COUNT('INPUT | Operations'!$B$12:$B538))</f>
        <v/>
      </c>
      <c r="C534" s="27" t="str">
        <f>IF(ISNUMBER($B534),('INPUT | Operations'!$C538+'INPUT | Operations'!$C539)/2,"")</f>
        <v/>
      </c>
      <c r="D534" s="28" t="str">
        <f t="shared" si="122"/>
        <v/>
      </c>
      <c r="E534" s="26" t="str">
        <f>IF(ISNUMBER($B534),'INPUT | Operations'!$B539-'INPUT | Operations'!$B538,"")</f>
        <v/>
      </c>
      <c r="F534" s="32" t="str">
        <f>IF(ISNUMBER($B534),IF('INPUT | Operations'!$B539&lt;MainEngine_BurnTime,1,IF('INPUT | Operations'!$B538&lt;=MainEngine_BurnTime,(MainEngine_BurnTime-'INPUT | Operations'!$B538)/('INPUT | Operations'!$B539-'INPUT | Operations'!$B538),0))*'INPUT | Operations'!$D538*NumberOfMainEngines*NumberOfOps*$E534,"")</f>
        <v/>
      </c>
      <c r="G534" s="34" t="str">
        <f t="shared" si="130"/>
        <v/>
      </c>
      <c r="H534" s="27" t="str">
        <f t="shared" si="131"/>
        <v/>
      </c>
      <c r="I534" s="27" t="str">
        <f t="shared" si="132"/>
        <v/>
      </c>
      <c r="J534" s="27" t="str">
        <f t="shared" si="133"/>
        <v/>
      </c>
      <c r="K534" s="27" t="str">
        <f t="shared" si="134"/>
        <v/>
      </c>
      <c r="L534" s="27" t="str">
        <f t="shared" si="135"/>
        <v/>
      </c>
      <c r="M534" s="32" t="str">
        <f t="shared" si="136"/>
        <v/>
      </c>
      <c r="N534" s="27" t="str">
        <f t="shared" si="123"/>
        <v/>
      </c>
      <c r="O534" s="27" t="str">
        <f t="shared" si="124"/>
        <v/>
      </c>
      <c r="P534" s="27" t="str">
        <f t="shared" si="125"/>
        <v/>
      </c>
      <c r="Q534" s="27" t="str">
        <f t="shared" si="126"/>
        <v/>
      </c>
      <c r="R534" s="27" t="str">
        <f t="shared" si="127"/>
        <v/>
      </c>
      <c r="S534" s="27" t="str">
        <f t="shared" si="128"/>
        <v/>
      </c>
      <c r="T534" s="32" t="str">
        <f t="shared" si="129"/>
        <v/>
      </c>
      <c r="U534" s="10"/>
    </row>
    <row r="535" spans="1:21" x14ac:dyDescent="0.25">
      <c r="A535" s="10"/>
      <c r="B535" s="4" t="str">
        <f>IF(ISBLANK('INPUT | Operations'!$B540),"",COUNT('INPUT | Operations'!$B$12:$B539))</f>
        <v/>
      </c>
      <c r="C535" s="27" t="str">
        <f>IF(ISNUMBER($B535),('INPUT | Operations'!$C539+'INPUT | Operations'!$C540)/2,"")</f>
        <v/>
      </c>
      <c r="D535" s="28" t="str">
        <f t="shared" si="122"/>
        <v/>
      </c>
      <c r="E535" s="26" t="str">
        <f>IF(ISNUMBER($B535),'INPUT | Operations'!$B540-'INPUT | Operations'!$B539,"")</f>
        <v/>
      </c>
      <c r="F535" s="32" t="str">
        <f>IF(ISNUMBER($B535),IF('INPUT | Operations'!$B540&lt;MainEngine_BurnTime,1,IF('INPUT | Operations'!$B539&lt;=MainEngine_BurnTime,(MainEngine_BurnTime-'INPUT | Operations'!$B539)/('INPUT | Operations'!$B540-'INPUT | Operations'!$B539),0))*'INPUT | Operations'!$D539*NumberOfMainEngines*NumberOfOps*$E535,"")</f>
        <v/>
      </c>
      <c r="G535" s="34" t="str">
        <f t="shared" si="130"/>
        <v/>
      </c>
      <c r="H535" s="27" t="str">
        <f t="shared" si="131"/>
        <v/>
      </c>
      <c r="I535" s="27" t="str">
        <f t="shared" si="132"/>
        <v/>
      </c>
      <c r="J535" s="27" t="str">
        <f t="shared" si="133"/>
        <v/>
      </c>
      <c r="K535" s="27" t="str">
        <f t="shared" si="134"/>
        <v/>
      </c>
      <c r="L535" s="27" t="str">
        <f t="shared" si="135"/>
        <v/>
      </c>
      <c r="M535" s="32" t="str">
        <f t="shared" si="136"/>
        <v/>
      </c>
      <c r="N535" s="27" t="str">
        <f t="shared" si="123"/>
        <v/>
      </c>
      <c r="O535" s="27" t="str">
        <f t="shared" si="124"/>
        <v/>
      </c>
      <c r="P535" s="27" t="str">
        <f t="shared" si="125"/>
        <v/>
      </c>
      <c r="Q535" s="27" t="str">
        <f t="shared" si="126"/>
        <v/>
      </c>
      <c r="R535" s="27" t="str">
        <f t="shared" si="127"/>
        <v/>
      </c>
      <c r="S535" s="27" t="str">
        <f t="shared" si="128"/>
        <v/>
      </c>
      <c r="T535" s="32" t="str">
        <f t="shared" si="129"/>
        <v/>
      </c>
      <c r="U535" s="10"/>
    </row>
    <row r="536" spans="1:21" x14ac:dyDescent="0.25">
      <c r="A536" s="10"/>
      <c r="B536" s="4" t="str">
        <f>IF(ISBLANK('INPUT | Operations'!$B541),"",COUNT('INPUT | Operations'!$B$12:$B540))</f>
        <v/>
      </c>
      <c r="C536" s="27" t="str">
        <f>IF(ISNUMBER($B536),('INPUT | Operations'!$C540+'INPUT | Operations'!$C541)/2,"")</f>
        <v/>
      </c>
      <c r="D536" s="28" t="str">
        <f t="shared" si="122"/>
        <v/>
      </c>
      <c r="E536" s="26" t="str">
        <f>IF(ISNUMBER($B536),'INPUT | Operations'!$B541-'INPUT | Operations'!$B540,"")</f>
        <v/>
      </c>
      <c r="F536" s="32" t="str">
        <f>IF(ISNUMBER($B536),IF('INPUT | Operations'!$B541&lt;MainEngine_BurnTime,1,IF('INPUT | Operations'!$B540&lt;=MainEngine_BurnTime,(MainEngine_BurnTime-'INPUT | Operations'!$B540)/('INPUT | Operations'!$B541-'INPUT | Operations'!$B540),0))*'INPUT | Operations'!$D540*NumberOfMainEngines*NumberOfOps*$E536,"")</f>
        <v/>
      </c>
      <c r="G536" s="34" t="str">
        <f t="shared" si="130"/>
        <v/>
      </c>
      <c r="H536" s="27" t="str">
        <f t="shared" si="131"/>
        <v/>
      </c>
      <c r="I536" s="27" t="str">
        <f t="shared" si="132"/>
        <v/>
      </c>
      <c r="J536" s="27" t="str">
        <f t="shared" si="133"/>
        <v/>
      </c>
      <c r="K536" s="27" t="str">
        <f t="shared" si="134"/>
        <v/>
      </c>
      <c r="L536" s="27" t="str">
        <f t="shared" si="135"/>
        <v/>
      </c>
      <c r="M536" s="32" t="str">
        <f t="shared" si="136"/>
        <v/>
      </c>
      <c r="N536" s="27" t="str">
        <f t="shared" si="123"/>
        <v/>
      </c>
      <c r="O536" s="27" t="str">
        <f t="shared" si="124"/>
        <v/>
      </c>
      <c r="P536" s="27" t="str">
        <f t="shared" si="125"/>
        <v/>
      </c>
      <c r="Q536" s="27" t="str">
        <f t="shared" si="126"/>
        <v/>
      </c>
      <c r="R536" s="27" t="str">
        <f t="shared" si="127"/>
        <v/>
      </c>
      <c r="S536" s="27" t="str">
        <f t="shared" si="128"/>
        <v/>
      </c>
      <c r="T536" s="32" t="str">
        <f t="shared" si="129"/>
        <v/>
      </c>
      <c r="U536" s="10"/>
    </row>
    <row r="537" spans="1:21" x14ac:dyDescent="0.25">
      <c r="A537" s="10"/>
      <c r="B537" s="4" t="str">
        <f>IF(ISBLANK('INPUT | Operations'!$B542),"",COUNT('INPUT | Operations'!$B$12:$B541))</f>
        <v/>
      </c>
      <c r="C537" s="27" t="str">
        <f>IF(ISNUMBER($B537),('INPUT | Operations'!$C541+'INPUT | Operations'!$C542)/2,"")</f>
        <v/>
      </c>
      <c r="D537" s="28" t="str">
        <f t="shared" si="122"/>
        <v/>
      </c>
      <c r="E537" s="26" t="str">
        <f>IF(ISNUMBER($B537),'INPUT | Operations'!$B542-'INPUT | Operations'!$B541,"")</f>
        <v/>
      </c>
      <c r="F537" s="32" t="str">
        <f>IF(ISNUMBER($B537),IF('INPUT | Operations'!$B542&lt;MainEngine_BurnTime,1,IF('INPUT | Operations'!$B541&lt;=MainEngine_BurnTime,(MainEngine_BurnTime-'INPUT | Operations'!$B541)/('INPUT | Operations'!$B542-'INPUT | Operations'!$B541),0))*'INPUT | Operations'!$D541*NumberOfMainEngines*NumberOfOps*$E537,"")</f>
        <v/>
      </c>
      <c r="G537" s="34" t="str">
        <f t="shared" si="130"/>
        <v/>
      </c>
      <c r="H537" s="27" t="str">
        <f t="shared" si="131"/>
        <v/>
      </c>
      <c r="I537" s="27" t="str">
        <f t="shared" si="132"/>
        <v/>
      </c>
      <c r="J537" s="27" t="str">
        <f t="shared" si="133"/>
        <v/>
      </c>
      <c r="K537" s="27" t="str">
        <f t="shared" si="134"/>
        <v/>
      </c>
      <c r="L537" s="27" t="str">
        <f t="shared" si="135"/>
        <v/>
      </c>
      <c r="M537" s="32" t="str">
        <f t="shared" si="136"/>
        <v/>
      </c>
      <c r="N537" s="27" t="str">
        <f t="shared" si="123"/>
        <v/>
      </c>
      <c r="O537" s="27" t="str">
        <f t="shared" si="124"/>
        <v/>
      </c>
      <c r="P537" s="27" t="str">
        <f t="shared" si="125"/>
        <v/>
      </c>
      <c r="Q537" s="27" t="str">
        <f t="shared" si="126"/>
        <v/>
      </c>
      <c r="R537" s="27" t="str">
        <f t="shared" si="127"/>
        <v/>
      </c>
      <c r="S537" s="27" t="str">
        <f t="shared" si="128"/>
        <v/>
      </c>
      <c r="T537" s="32" t="str">
        <f t="shared" si="129"/>
        <v/>
      </c>
      <c r="U537" s="10"/>
    </row>
    <row r="538" spans="1:21" x14ac:dyDescent="0.25">
      <c r="A538" s="10"/>
      <c r="B538" s="4" t="str">
        <f>IF(ISBLANK('INPUT | Operations'!$B543),"",COUNT('INPUT | Operations'!$B$12:$B542))</f>
        <v/>
      </c>
      <c r="C538" s="27" t="str">
        <f>IF(ISNUMBER($B538),('INPUT | Operations'!$C542+'INPUT | Operations'!$C543)/2,"")</f>
        <v/>
      </c>
      <c r="D538" s="28" t="str">
        <f t="shared" si="122"/>
        <v/>
      </c>
      <c r="E538" s="26" t="str">
        <f>IF(ISNUMBER($B538),'INPUT | Operations'!$B543-'INPUT | Operations'!$B542,"")</f>
        <v/>
      </c>
      <c r="F538" s="32" t="str">
        <f>IF(ISNUMBER($B538),IF('INPUT | Operations'!$B543&lt;MainEngine_BurnTime,1,IF('INPUT | Operations'!$B542&lt;=MainEngine_BurnTime,(MainEngine_BurnTime-'INPUT | Operations'!$B542)/('INPUT | Operations'!$B543-'INPUT | Operations'!$B542),0))*'INPUT | Operations'!$D542*NumberOfMainEngines*NumberOfOps*$E538,"")</f>
        <v/>
      </c>
      <c r="G538" s="34" t="str">
        <f t="shared" si="130"/>
        <v/>
      </c>
      <c r="H538" s="27" t="str">
        <f t="shared" si="131"/>
        <v/>
      </c>
      <c r="I538" s="27" t="str">
        <f t="shared" si="132"/>
        <v/>
      </c>
      <c r="J538" s="27" t="str">
        <f t="shared" si="133"/>
        <v/>
      </c>
      <c r="K538" s="27" t="str">
        <f t="shared" si="134"/>
        <v/>
      </c>
      <c r="L538" s="27" t="str">
        <f t="shared" si="135"/>
        <v/>
      </c>
      <c r="M538" s="32" t="str">
        <f t="shared" si="136"/>
        <v/>
      </c>
      <c r="N538" s="27" t="str">
        <f t="shared" si="123"/>
        <v/>
      </c>
      <c r="O538" s="27" t="str">
        <f t="shared" si="124"/>
        <v/>
      </c>
      <c r="P538" s="27" t="str">
        <f t="shared" si="125"/>
        <v/>
      </c>
      <c r="Q538" s="27" t="str">
        <f t="shared" si="126"/>
        <v/>
      </c>
      <c r="R538" s="27" t="str">
        <f t="shared" si="127"/>
        <v/>
      </c>
      <c r="S538" s="27" t="str">
        <f t="shared" si="128"/>
        <v/>
      </c>
      <c r="T538" s="32" t="str">
        <f t="shared" si="129"/>
        <v/>
      </c>
      <c r="U538" s="10"/>
    </row>
    <row r="539" spans="1:21" x14ac:dyDescent="0.25">
      <c r="A539" s="10"/>
      <c r="B539" s="4" t="str">
        <f>IF(ISBLANK('INPUT | Operations'!$B544),"",COUNT('INPUT | Operations'!$B$12:$B543))</f>
        <v/>
      </c>
      <c r="C539" s="27" t="str">
        <f>IF(ISNUMBER($B539),('INPUT | Operations'!$C543+'INPUT | Operations'!$C544)/2,"")</f>
        <v/>
      </c>
      <c r="D539" s="28" t="str">
        <f t="shared" si="122"/>
        <v/>
      </c>
      <c r="E539" s="26" t="str">
        <f>IF(ISNUMBER($B539),'INPUT | Operations'!$B544-'INPUT | Operations'!$B543,"")</f>
        <v/>
      </c>
      <c r="F539" s="32" t="str">
        <f>IF(ISNUMBER($B539),IF('INPUT | Operations'!$B544&lt;MainEngine_BurnTime,1,IF('INPUT | Operations'!$B543&lt;=MainEngine_BurnTime,(MainEngine_BurnTime-'INPUT | Operations'!$B543)/('INPUT | Operations'!$B544-'INPUT | Operations'!$B543),0))*'INPUT | Operations'!$D543*NumberOfMainEngines*NumberOfOps*$E539,"")</f>
        <v/>
      </c>
      <c r="G539" s="34" t="str">
        <f t="shared" si="130"/>
        <v/>
      </c>
      <c r="H539" s="27" t="str">
        <f t="shared" si="131"/>
        <v/>
      </c>
      <c r="I539" s="27" t="str">
        <f t="shared" si="132"/>
        <v/>
      </c>
      <c r="J539" s="27" t="str">
        <f t="shared" si="133"/>
        <v/>
      </c>
      <c r="K539" s="27" t="str">
        <f t="shared" si="134"/>
        <v/>
      </c>
      <c r="L539" s="27" t="str">
        <f t="shared" si="135"/>
        <v/>
      </c>
      <c r="M539" s="32" t="str">
        <f t="shared" si="136"/>
        <v/>
      </c>
      <c r="N539" s="27" t="str">
        <f t="shared" si="123"/>
        <v/>
      </c>
      <c r="O539" s="27" t="str">
        <f t="shared" si="124"/>
        <v/>
      </c>
      <c r="P539" s="27" t="str">
        <f t="shared" si="125"/>
        <v/>
      </c>
      <c r="Q539" s="27" t="str">
        <f t="shared" si="126"/>
        <v/>
      </c>
      <c r="R539" s="27" t="str">
        <f t="shared" si="127"/>
        <v/>
      </c>
      <c r="S539" s="27" t="str">
        <f t="shared" si="128"/>
        <v/>
      </c>
      <c r="T539" s="32" t="str">
        <f t="shared" si="129"/>
        <v/>
      </c>
      <c r="U539" s="10"/>
    </row>
    <row r="540" spans="1:21" x14ac:dyDescent="0.25">
      <c r="A540" s="10"/>
      <c r="B540" s="4" t="str">
        <f>IF(ISBLANK('INPUT | Operations'!$B545),"",COUNT('INPUT | Operations'!$B$12:$B544))</f>
        <v/>
      </c>
      <c r="C540" s="27" t="str">
        <f>IF(ISNUMBER($B540),('INPUT | Operations'!$C544+'INPUT | Operations'!$C545)/2,"")</f>
        <v/>
      </c>
      <c r="D540" s="28" t="str">
        <f t="shared" si="122"/>
        <v/>
      </c>
      <c r="E540" s="26" t="str">
        <f>IF(ISNUMBER($B540),'INPUT | Operations'!$B545-'INPUT | Operations'!$B544,"")</f>
        <v/>
      </c>
      <c r="F540" s="32" t="str">
        <f>IF(ISNUMBER($B540),IF('INPUT | Operations'!$B545&lt;MainEngine_BurnTime,1,IF('INPUT | Operations'!$B544&lt;=MainEngine_BurnTime,(MainEngine_BurnTime-'INPUT | Operations'!$B544)/('INPUT | Operations'!$B545-'INPUT | Operations'!$B544),0))*'INPUT | Operations'!$D544*NumberOfMainEngines*NumberOfOps*$E540,"")</f>
        <v/>
      </c>
      <c r="G540" s="34" t="str">
        <f t="shared" si="130"/>
        <v/>
      </c>
      <c r="H540" s="27" t="str">
        <f t="shared" si="131"/>
        <v/>
      </c>
      <c r="I540" s="27" t="str">
        <f t="shared" si="132"/>
        <v/>
      </c>
      <c r="J540" s="27" t="str">
        <f t="shared" si="133"/>
        <v/>
      </c>
      <c r="K540" s="27" t="str">
        <f t="shared" si="134"/>
        <v/>
      </c>
      <c r="L540" s="27" t="str">
        <f t="shared" si="135"/>
        <v/>
      </c>
      <c r="M540" s="32" t="str">
        <f t="shared" si="136"/>
        <v/>
      </c>
      <c r="N540" s="27" t="str">
        <f t="shared" si="123"/>
        <v/>
      </c>
      <c r="O540" s="27" t="str">
        <f t="shared" si="124"/>
        <v/>
      </c>
      <c r="P540" s="27" t="str">
        <f t="shared" si="125"/>
        <v/>
      </c>
      <c r="Q540" s="27" t="str">
        <f t="shared" si="126"/>
        <v/>
      </c>
      <c r="R540" s="27" t="str">
        <f t="shared" si="127"/>
        <v/>
      </c>
      <c r="S540" s="27" t="str">
        <f t="shared" si="128"/>
        <v/>
      </c>
      <c r="T540" s="32" t="str">
        <f t="shared" si="129"/>
        <v/>
      </c>
      <c r="U540" s="10"/>
    </row>
    <row r="541" spans="1:21" x14ac:dyDescent="0.25">
      <c r="A541" s="10"/>
      <c r="B541" s="4" t="str">
        <f>IF(ISBLANK('INPUT | Operations'!$B546),"",COUNT('INPUT | Operations'!$B$12:$B545))</f>
        <v/>
      </c>
      <c r="C541" s="27" t="str">
        <f>IF(ISNUMBER($B541),('INPUT | Operations'!$C545+'INPUT | Operations'!$C546)/2,"")</f>
        <v/>
      </c>
      <c r="D541" s="28" t="str">
        <f t="shared" si="122"/>
        <v/>
      </c>
      <c r="E541" s="26" t="str">
        <f>IF(ISNUMBER($B541),'INPUT | Operations'!$B546-'INPUT | Operations'!$B545,"")</f>
        <v/>
      </c>
      <c r="F541" s="32" t="str">
        <f>IF(ISNUMBER($B541),IF('INPUT | Operations'!$B546&lt;MainEngine_BurnTime,1,IF('INPUT | Operations'!$B545&lt;=MainEngine_BurnTime,(MainEngine_BurnTime-'INPUT | Operations'!$B545)/('INPUT | Operations'!$B546-'INPUT | Operations'!$B545),0))*'INPUT | Operations'!$D545*NumberOfMainEngines*NumberOfOps*$E541,"")</f>
        <v/>
      </c>
      <c r="G541" s="34" t="str">
        <f t="shared" si="130"/>
        <v/>
      </c>
      <c r="H541" s="27" t="str">
        <f t="shared" si="131"/>
        <v/>
      </c>
      <c r="I541" s="27" t="str">
        <f t="shared" si="132"/>
        <v/>
      </c>
      <c r="J541" s="27" t="str">
        <f t="shared" si="133"/>
        <v/>
      </c>
      <c r="K541" s="27" t="str">
        <f t="shared" si="134"/>
        <v/>
      </c>
      <c r="L541" s="27" t="str">
        <f t="shared" si="135"/>
        <v/>
      </c>
      <c r="M541" s="32" t="str">
        <f t="shared" si="136"/>
        <v/>
      </c>
      <c r="N541" s="27" t="str">
        <f t="shared" si="123"/>
        <v/>
      </c>
      <c r="O541" s="27" t="str">
        <f t="shared" si="124"/>
        <v/>
      </c>
      <c r="P541" s="27" t="str">
        <f t="shared" si="125"/>
        <v/>
      </c>
      <c r="Q541" s="27" t="str">
        <f t="shared" si="126"/>
        <v/>
      </c>
      <c r="R541" s="27" t="str">
        <f t="shared" si="127"/>
        <v/>
      </c>
      <c r="S541" s="27" t="str">
        <f t="shared" si="128"/>
        <v/>
      </c>
      <c r="T541" s="32" t="str">
        <f t="shared" si="129"/>
        <v/>
      </c>
      <c r="U541" s="10"/>
    </row>
    <row r="542" spans="1:21" x14ac:dyDescent="0.25">
      <c r="A542" s="10"/>
      <c r="B542" s="4" t="str">
        <f>IF(ISBLANK('INPUT | Operations'!$B547),"",COUNT('INPUT | Operations'!$B$12:$B546))</f>
        <v/>
      </c>
      <c r="C542" s="27" t="str">
        <f>IF(ISNUMBER($B542),('INPUT | Operations'!$C546+'INPUT | Operations'!$C547)/2,"")</f>
        <v/>
      </c>
      <c r="D542" s="28" t="str">
        <f t="shared" si="122"/>
        <v/>
      </c>
      <c r="E542" s="26" t="str">
        <f>IF(ISNUMBER($B542),'INPUT | Operations'!$B547-'INPUT | Operations'!$B546,"")</f>
        <v/>
      </c>
      <c r="F542" s="32" t="str">
        <f>IF(ISNUMBER($B542),IF('INPUT | Operations'!$B547&lt;MainEngine_BurnTime,1,IF('INPUT | Operations'!$B546&lt;=MainEngine_BurnTime,(MainEngine_BurnTime-'INPUT | Operations'!$B546)/('INPUT | Operations'!$B547-'INPUT | Operations'!$B546),0))*'INPUT | Operations'!$D546*NumberOfMainEngines*NumberOfOps*$E542,"")</f>
        <v/>
      </c>
      <c r="G542" s="34" t="str">
        <f t="shared" si="130"/>
        <v/>
      </c>
      <c r="H542" s="27" t="str">
        <f t="shared" si="131"/>
        <v/>
      </c>
      <c r="I542" s="27" t="str">
        <f t="shared" si="132"/>
        <v/>
      </c>
      <c r="J542" s="27" t="str">
        <f t="shared" si="133"/>
        <v/>
      </c>
      <c r="K542" s="27" t="str">
        <f t="shared" si="134"/>
        <v/>
      </c>
      <c r="L542" s="27" t="str">
        <f t="shared" si="135"/>
        <v/>
      </c>
      <c r="M542" s="32" t="str">
        <f t="shared" si="136"/>
        <v/>
      </c>
      <c r="N542" s="27" t="str">
        <f t="shared" si="123"/>
        <v/>
      </c>
      <c r="O542" s="27" t="str">
        <f t="shared" si="124"/>
        <v/>
      </c>
      <c r="P542" s="27" t="str">
        <f t="shared" si="125"/>
        <v/>
      </c>
      <c r="Q542" s="27" t="str">
        <f t="shared" si="126"/>
        <v/>
      </c>
      <c r="R542" s="27" t="str">
        <f t="shared" si="127"/>
        <v/>
      </c>
      <c r="S542" s="27" t="str">
        <f t="shared" si="128"/>
        <v/>
      </c>
      <c r="T542" s="32" t="str">
        <f t="shared" si="129"/>
        <v/>
      </c>
      <c r="U542" s="10"/>
    </row>
    <row r="543" spans="1:21" x14ac:dyDescent="0.25">
      <c r="A543" s="10"/>
      <c r="B543" s="4" t="str">
        <f>IF(ISBLANK('INPUT | Operations'!$B548),"",COUNT('INPUT | Operations'!$B$12:$B547))</f>
        <v/>
      </c>
      <c r="C543" s="27" t="str">
        <f>IF(ISNUMBER($B543),('INPUT | Operations'!$C547+'INPUT | Operations'!$C548)/2,"")</f>
        <v/>
      </c>
      <c r="D543" s="28" t="str">
        <f t="shared" si="122"/>
        <v/>
      </c>
      <c r="E543" s="26" t="str">
        <f>IF(ISNUMBER($B543),'INPUT | Operations'!$B548-'INPUT | Operations'!$B547,"")</f>
        <v/>
      </c>
      <c r="F543" s="32" t="str">
        <f>IF(ISNUMBER($B543),IF('INPUT | Operations'!$B548&lt;MainEngine_BurnTime,1,IF('INPUT | Operations'!$B547&lt;=MainEngine_BurnTime,(MainEngine_BurnTime-'INPUT | Operations'!$B547)/('INPUT | Operations'!$B548-'INPUT | Operations'!$B547),0))*'INPUT | Operations'!$D547*NumberOfMainEngines*NumberOfOps*$E543,"")</f>
        <v/>
      </c>
      <c r="G543" s="34" t="str">
        <f t="shared" si="130"/>
        <v/>
      </c>
      <c r="H543" s="27" t="str">
        <f t="shared" si="131"/>
        <v/>
      </c>
      <c r="I543" s="27" t="str">
        <f t="shared" si="132"/>
        <v/>
      </c>
      <c r="J543" s="27" t="str">
        <f t="shared" si="133"/>
        <v/>
      </c>
      <c r="K543" s="27" t="str">
        <f t="shared" si="134"/>
        <v/>
      </c>
      <c r="L543" s="27" t="str">
        <f t="shared" si="135"/>
        <v/>
      </c>
      <c r="M543" s="32" t="str">
        <f t="shared" si="136"/>
        <v/>
      </c>
      <c r="N543" s="27" t="str">
        <f t="shared" si="123"/>
        <v/>
      </c>
      <c r="O543" s="27" t="str">
        <f t="shared" si="124"/>
        <v/>
      </c>
      <c r="P543" s="27" t="str">
        <f t="shared" si="125"/>
        <v/>
      </c>
      <c r="Q543" s="27" t="str">
        <f t="shared" si="126"/>
        <v/>
      </c>
      <c r="R543" s="27" t="str">
        <f t="shared" si="127"/>
        <v/>
      </c>
      <c r="S543" s="27" t="str">
        <f t="shared" si="128"/>
        <v/>
      </c>
      <c r="T543" s="32" t="str">
        <f t="shared" si="129"/>
        <v/>
      </c>
      <c r="U543" s="10"/>
    </row>
    <row r="544" spans="1:21" x14ac:dyDescent="0.25">
      <c r="A544" s="10"/>
      <c r="B544" s="4" t="str">
        <f>IF(ISBLANK('INPUT | Operations'!$B549),"",COUNT('INPUT | Operations'!$B$12:$B548))</f>
        <v/>
      </c>
      <c r="C544" s="27" t="str">
        <f>IF(ISNUMBER($B544),('INPUT | Operations'!$C548+'INPUT | Operations'!$C549)/2,"")</f>
        <v/>
      </c>
      <c r="D544" s="28" t="str">
        <f t="shared" si="122"/>
        <v/>
      </c>
      <c r="E544" s="26" t="str">
        <f>IF(ISNUMBER($B544),'INPUT | Operations'!$B549-'INPUT | Operations'!$B548,"")</f>
        <v/>
      </c>
      <c r="F544" s="32" t="str">
        <f>IF(ISNUMBER($B544),IF('INPUT | Operations'!$B549&lt;MainEngine_BurnTime,1,IF('INPUT | Operations'!$B548&lt;=MainEngine_BurnTime,(MainEngine_BurnTime-'INPUT | Operations'!$B548)/('INPUT | Operations'!$B549-'INPUT | Operations'!$B548),0))*'INPUT | Operations'!$D548*NumberOfMainEngines*NumberOfOps*$E544,"")</f>
        <v/>
      </c>
      <c r="G544" s="34" t="str">
        <f t="shared" si="130"/>
        <v/>
      </c>
      <c r="H544" s="27" t="str">
        <f t="shared" si="131"/>
        <v/>
      </c>
      <c r="I544" s="27" t="str">
        <f t="shared" si="132"/>
        <v/>
      </c>
      <c r="J544" s="27" t="str">
        <f t="shared" si="133"/>
        <v/>
      </c>
      <c r="K544" s="27" t="str">
        <f t="shared" si="134"/>
        <v/>
      </c>
      <c r="L544" s="27" t="str">
        <f t="shared" si="135"/>
        <v/>
      </c>
      <c r="M544" s="32" t="str">
        <f t="shared" si="136"/>
        <v/>
      </c>
      <c r="N544" s="27" t="str">
        <f t="shared" si="123"/>
        <v/>
      </c>
      <c r="O544" s="27" t="str">
        <f t="shared" si="124"/>
        <v/>
      </c>
      <c r="P544" s="27" t="str">
        <f t="shared" si="125"/>
        <v/>
      </c>
      <c r="Q544" s="27" t="str">
        <f t="shared" si="126"/>
        <v/>
      </c>
      <c r="R544" s="27" t="str">
        <f t="shared" si="127"/>
        <v/>
      </c>
      <c r="S544" s="27" t="str">
        <f t="shared" si="128"/>
        <v/>
      </c>
      <c r="T544" s="32" t="str">
        <f t="shared" si="129"/>
        <v/>
      </c>
      <c r="U544" s="10"/>
    </row>
    <row r="545" spans="1:21" x14ac:dyDescent="0.25">
      <c r="A545" s="10"/>
      <c r="B545" s="4" t="str">
        <f>IF(ISBLANK('INPUT | Operations'!$B550),"",COUNT('INPUT | Operations'!$B$12:$B549))</f>
        <v/>
      </c>
      <c r="C545" s="27" t="str">
        <f>IF(ISNUMBER($B545),('INPUT | Operations'!$C549+'INPUT | Operations'!$C550)/2,"")</f>
        <v/>
      </c>
      <c r="D545" s="28" t="str">
        <f t="shared" si="122"/>
        <v/>
      </c>
      <c r="E545" s="26" t="str">
        <f>IF(ISNUMBER($B545),'INPUT | Operations'!$B550-'INPUT | Operations'!$B549,"")</f>
        <v/>
      </c>
      <c r="F545" s="32" t="str">
        <f>IF(ISNUMBER($B545),IF('INPUT | Operations'!$B550&lt;MainEngine_BurnTime,1,IF('INPUT | Operations'!$B549&lt;=MainEngine_BurnTime,(MainEngine_BurnTime-'INPUT | Operations'!$B549)/('INPUT | Operations'!$B550-'INPUT | Operations'!$B549),0))*'INPUT | Operations'!$D549*NumberOfMainEngines*NumberOfOps*$E545,"")</f>
        <v/>
      </c>
      <c r="G545" s="34" t="str">
        <f t="shared" si="130"/>
        <v/>
      </c>
      <c r="H545" s="27" t="str">
        <f t="shared" si="131"/>
        <v/>
      </c>
      <c r="I545" s="27" t="str">
        <f t="shared" si="132"/>
        <v/>
      </c>
      <c r="J545" s="27" t="str">
        <f t="shared" si="133"/>
        <v/>
      </c>
      <c r="K545" s="27" t="str">
        <f t="shared" si="134"/>
        <v/>
      </c>
      <c r="L545" s="27" t="str">
        <f t="shared" si="135"/>
        <v/>
      </c>
      <c r="M545" s="32" t="str">
        <f t="shared" si="136"/>
        <v/>
      </c>
      <c r="N545" s="27" t="str">
        <f t="shared" si="123"/>
        <v/>
      </c>
      <c r="O545" s="27" t="str">
        <f t="shared" si="124"/>
        <v/>
      </c>
      <c r="P545" s="27" t="str">
        <f t="shared" si="125"/>
        <v/>
      </c>
      <c r="Q545" s="27" t="str">
        <f t="shared" si="126"/>
        <v/>
      </c>
      <c r="R545" s="27" t="str">
        <f t="shared" si="127"/>
        <v/>
      </c>
      <c r="S545" s="27" t="str">
        <f t="shared" si="128"/>
        <v/>
      </c>
      <c r="T545" s="32" t="str">
        <f t="shared" si="129"/>
        <v/>
      </c>
      <c r="U545" s="10"/>
    </row>
    <row r="546" spans="1:21" x14ac:dyDescent="0.25">
      <c r="A546" s="10"/>
      <c r="B546" s="4" t="str">
        <f>IF(ISBLANK('INPUT | Operations'!$B551),"",COUNT('INPUT | Operations'!$B$12:$B550))</f>
        <v/>
      </c>
      <c r="C546" s="27" t="str">
        <f>IF(ISNUMBER($B546),('INPUT | Operations'!$C550+'INPUT | Operations'!$C551)/2,"")</f>
        <v/>
      </c>
      <c r="D546" s="28" t="str">
        <f t="shared" si="122"/>
        <v/>
      </c>
      <c r="E546" s="26" t="str">
        <f>IF(ISNUMBER($B546),'INPUT | Operations'!$B551-'INPUT | Operations'!$B550,"")</f>
        <v/>
      </c>
      <c r="F546" s="32" t="str">
        <f>IF(ISNUMBER($B546),IF('INPUT | Operations'!$B551&lt;MainEngine_BurnTime,1,IF('INPUT | Operations'!$B550&lt;=MainEngine_BurnTime,(MainEngine_BurnTime-'INPUT | Operations'!$B550)/('INPUT | Operations'!$B551-'INPUT | Operations'!$B550),0))*'INPUT | Operations'!$D550*NumberOfMainEngines*NumberOfOps*$E546,"")</f>
        <v/>
      </c>
      <c r="G546" s="34" t="str">
        <f t="shared" si="130"/>
        <v/>
      </c>
      <c r="H546" s="27" t="str">
        <f t="shared" si="131"/>
        <v/>
      </c>
      <c r="I546" s="27" t="str">
        <f t="shared" si="132"/>
        <v/>
      </c>
      <c r="J546" s="27" t="str">
        <f t="shared" si="133"/>
        <v/>
      </c>
      <c r="K546" s="27" t="str">
        <f t="shared" si="134"/>
        <v/>
      </c>
      <c r="L546" s="27" t="str">
        <f t="shared" si="135"/>
        <v/>
      </c>
      <c r="M546" s="32" t="str">
        <f t="shared" si="136"/>
        <v/>
      </c>
      <c r="N546" s="27" t="str">
        <f t="shared" si="123"/>
        <v/>
      </c>
      <c r="O546" s="27" t="str">
        <f t="shared" si="124"/>
        <v/>
      </c>
      <c r="P546" s="27" t="str">
        <f t="shared" si="125"/>
        <v/>
      </c>
      <c r="Q546" s="27" t="str">
        <f t="shared" si="126"/>
        <v/>
      </c>
      <c r="R546" s="27" t="str">
        <f t="shared" si="127"/>
        <v/>
      </c>
      <c r="S546" s="27" t="str">
        <f t="shared" si="128"/>
        <v/>
      </c>
      <c r="T546" s="32" t="str">
        <f t="shared" si="129"/>
        <v/>
      </c>
      <c r="U546" s="10"/>
    </row>
    <row r="547" spans="1:21" x14ac:dyDescent="0.25">
      <c r="A547" s="10"/>
      <c r="B547" s="4" t="str">
        <f>IF(ISBLANK('INPUT | Operations'!$B552),"",COUNT('INPUT | Operations'!$B$12:$B551))</f>
        <v/>
      </c>
      <c r="C547" s="27" t="str">
        <f>IF(ISNUMBER($B547),('INPUT | Operations'!$C551+'INPUT | Operations'!$C552)/2,"")</f>
        <v/>
      </c>
      <c r="D547" s="28" t="str">
        <f t="shared" si="122"/>
        <v/>
      </c>
      <c r="E547" s="26" t="str">
        <f>IF(ISNUMBER($B547),'INPUT | Operations'!$B552-'INPUT | Operations'!$B551,"")</f>
        <v/>
      </c>
      <c r="F547" s="32" t="str">
        <f>IF(ISNUMBER($B547),IF('INPUT | Operations'!$B552&lt;MainEngine_BurnTime,1,IF('INPUT | Operations'!$B551&lt;=MainEngine_BurnTime,(MainEngine_BurnTime-'INPUT | Operations'!$B551)/('INPUT | Operations'!$B552-'INPUT | Operations'!$B551),0))*'INPUT | Operations'!$D551*NumberOfMainEngines*NumberOfOps*$E547,"")</f>
        <v/>
      </c>
      <c r="G547" s="34" t="str">
        <f t="shared" si="130"/>
        <v/>
      </c>
      <c r="H547" s="27" t="str">
        <f t="shared" si="131"/>
        <v/>
      </c>
      <c r="I547" s="27" t="str">
        <f t="shared" si="132"/>
        <v/>
      </c>
      <c r="J547" s="27" t="str">
        <f t="shared" si="133"/>
        <v/>
      </c>
      <c r="K547" s="27" t="str">
        <f t="shared" si="134"/>
        <v/>
      </c>
      <c r="L547" s="27" t="str">
        <f t="shared" si="135"/>
        <v/>
      </c>
      <c r="M547" s="32" t="str">
        <f t="shared" si="136"/>
        <v/>
      </c>
      <c r="N547" s="27" t="str">
        <f t="shared" si="123"/>
        <v/>
      </c>
      <c r="O547" s="27" t="str">
        <f t="shared" si="124"/>
        <v/>
      </c>
      <c r="P547" s="27" t="str">
        <f t="shared" si="125"/>
        <v/>
      </c>
      <c r="Q547" s="27" t="str">
        <f t="shared" si="126"/>
        <v/>
      </c>
      <c r="R547" s="27" t="str">
        <f t="shared" si="127"/>
        <v/>
      </c>
      <c r="S547" s="27" t="str">
        <f t="shared" si="128"/>
        <v/>
      </c>
      <c r="T547" s="32" t="str">
        <f t="shared" si="129"/>
        <v/>
      </c>
      <c r="U547" s="10"/>
    </row>
    <row r="548" spans="1:21" x14ac:dyDescent="0.25">
      <c r="A548" s="10"/>
      <c r="B548" s="4" t="str">
        <f>IF(ISBLANK('INPUT | Operations'!$B553),"",COUNT('INPUT | Operations'!$B$12:$B552))</f>
        <v/>
      </c>
      <c r="C548" s="27" t="str">
        <f>IF(ISNUMBER($B548),('INPUT | Operations'!$C552+'INPUT | Operations'!$C553)/2,"")</f>
        <v/>
      </c>
      <c r="D548" s="28" t="str">
        <f t="shared" si="122"/>
        <v/>
      </c>
      <c r="E548" s="26" t="str">
        <f>IF(ISNUMBER($B548),'INPUT | Operations'!$B553-'INPUT | Operations'!$B552,"")</f>
        <v/>
      </c>
      <c r="F548" s="32" t="str">
        <f>IF(ISNUMBER($B548),IF('INPUT | Operations'!$B553&lt;MainEngine_BurnTime,1,IF('INPUT | Operations'!$B552&lt;=MainEngine_BurnTime,(MainEngine_BurnTime-'INPUT | Operations'!$B552)/('INPUT | Operations'!$B553-'INPUT | Operations'!$B552),0))*'INPUT | Operations'!$D552*NumberOfMainEngines*NumberOfOps*$E548,"")</f>
        <v/>
      </c>
      <c r="G548" s="34" t="str">
        <f t="shared" si="130"/>
        <v/>
      </c>
      <c r="H548" s="27" t="str">
        <f t="shared" si="131"/>
        <v/>
      </c>
      <c r="I548" s="27" t="str">
        <f t="shared" si="132"/>
        <v/>
      </c>
      <c r="J548" s="27" t="str">
        <f t="shared" si="133"/>
        <v/>
      </c>
      <c r="K548" s="27" t="str">
        <f t="shared" si="134"/>
        <v/>
      </c>
      <c r="L548" s="27" t="str">
        <f t="shared" si="135"/>
        <v/>
      </c>
      <c r="M548" s="32" t="str">
        <f t="shared" si="136"/>
        <v/>
      </c>
      <c r="N548" s="27" t="str">
        <f t="shared" si="123"/>
        <v/>
      </c>
      <c r="O548" s="27" t="str">
        <f t="shared" si="124"/>
        <v/>
      </c>
      <c r="P548" s="27" t="str">
        <f t="shared" si="125"/>
        <v/>
      </c>
      <c r="Q548" s="27" t="str">
        <f t="shared" si="126"/>
        <v/>
      </c>
      <c r="R548" s="27" t="str">
        <f t="shared" si="127"/>
        <v/>
      </c>
      <c r="S548" s="27" t="str">
        <f t="shared" si="128"/>
        <v/>
      </c>
      <c r="T548" s="32" t="str">
        <f t="shared" si="129"/>
        <v/>
      </c>
      <c r="U548" s="10"/>
    </row>
    <row r="549" spans="1:21" x14ac:dyDescent="0.25">
      <c r="A549" s="10"/>
      <c r="B549" s="4" t="str">
        <f>IF(ISBLANK('INPUT | Operations'!$B554),"",COUNT('INPUT | Operations'!$B$12:$B553))</f>
        <v/>
      </c>
      <c r="C549" s="27" t="str">
        <f>IF(ISNUMBER($B549),('INPUT | Operations'!$C553+'INPUT | Operations'!$C554)/2,"")</f>
        <v/>
      </c>
      <c r="D549" s="28" t="str">
        <f t="shared" si="122"/>
        <v/>
      </c>
      <c r="E549" s="26" t="str">
        <f>IF(ISNUMBER($B549),'INPUT | Operations'!$B554-'INPUT | Operations'!$B553,"")</f>
        <v/>
      </c>
      <c r="F549" s="32" t="str">
        <f>IF(ISNUMBER($B549),IF('INPUT | Operations'!$B554&lt;MainEngine_BurnTime,1,IF('INPUT | Operations'!$B553&lt;=MainEngine_BurnTime,(MainEngine_BurnTime-'INPUT | Operations'!$B553)/('INPUT | Operations'!$B554-'INPUT | Operations'!$B553),0))*'INPUT | Operations'!$D553*NumberOfMainEngines*NumberOfOps*$E549,"")</f>
        <v/>
      </c>
      <c r="G549" s="34" t="str">
        <f t="shared" si="130"/>
        <v/>
      </c>
      <c r="H549" s="27" t="str">
        <f t="shared" si="131"/>
        <v/>
      </c>
      <c r="I549" s="27" t="str">
        <f t="shared" si="132"/>
        <v/>
      </c>
      <c r="J549" s="27" t="str">
        <f t="shared" si="133"/>
        <v/>
      </c>
      <c r="K549" s="27" t="str">
        <f t="shared" si="134"/>
        <v/>
      </c>
      <c r="L549" s="27" t="str">
        <f t="shared" si="135"/>
        <v/>
      </c>
      <c r="M549" s="32" t="str">
        <f t="shared" si="136"/>
        <v/>
      </c>
      <c r="N549" s="27" t="str">
        <f t="shared" si="123"/>
        <v/>
      </c>
      <c r="O549" s="27" t="str">
        <f t="shared" si="124"/>
        <v/>
      </c>
      <c r="P549" s="27" t="str">
        <f t="shared" si="125"/>
        <v/>
      </c>
      <c r="Q549" s="27" t="str">
        <f t="shared" si="126"/>
        <v/>
      </c>
      <c r="R549" s="27" t="str">
        <f t="shared" si="127"/>
        <v/>
      </c>
      <c r="S549" s="27" t="str">
        <f t="shared" si="128"/>
        <v/>
      </c>
      <c r="T549" s="32" t="str">
        <f t="shared" si="129"/>
        <v/>
      </c>
      <c r="U549" s="10"/>
    </row>
    <row r="550" spans="1:21" x14ac:dyDescent="0.25">
      <c r="A550" s="10"/>
      <c r="B550" s="4" t="str">
        <f>IF(ISBLANK('INPUT | Operations'!$B555),"",COUNT('INPUT | Operations'!$B$12:$B554))</f>
        <v/>
      </c>
      <c r="C550" s="27" t="str">
        <f>IF(ISNUMBER($B550),('INPUT | Operations'!$C554+'INPUT | Operations'!$C555)/2,"")</f>
        <v/>
      </c>
      <c r="D550" s="28" t="str">
        <f t="shared" si="122"/>
        <v/>
      </c>
      <c r="E550" s="26" t="str">
        <f>IF(ISNUMBER($B550),'INPUT | Operations'!$B555-'INPUT | Operations'!$B554,"")</f>
        <v/>
      </c>
      <c r="F550" s="32" t="str">
        <f>IF(ISNUMBER($B550),IF('INPUT | Operations'!$B555&lt;MainEngine_BurnTime,1,IF('INPUT | Operations'!$B554&lt;=MainEngine_BurnTime,(MainEngine_BurnTime-'INPUT | Operations'!$B554)/('INPUT | Operations'!$B555-'INPUT | Operations'!$B554),0))*'INPUT | Operations'!$D554*NumberOfMainEngines*NumberOfOps*$E550,"")</f>
        <v/>
      </c>
      <c r="G550" s="34" t="str">
        <f t="shared" si="130"/>
        <v/>
      </c>
      <c r="H550" s="27" t="str">
        <f t="shared" si="131"/>
        <v/>
      </c>
      <c r="I550" s="27" t="str">
        <f t="shared" si="132"/>
        <v/>
      </c>
      <c r="J550" s="27" t="str">
        <f t="shared" si="133"/>
        <v/>
      </c>
      <c r="K550" s="27" t="str">
        <f t="shared" si="134"/>
        <v/>
      </c>
      <c r="L550" s="27" t="str">
        <f t="shared" si="135"/>
        <v/>
      </c>
      <c r="M550" s="32" t="str">
        <f t="shared" si="136"/>
        <v/>
      </c>
      <c r="N550" s="27" t="str">
        <f t="shared" si="123"/>
        <v/>
      </c>
      <c r="O550" s="27" t="str">
        <f t="shared" si="124"/>
        <v/>
      </c>
      <c r="P550" s="27" t="str">
        <f t="shared" si="125"/>
        <v/>
      </c>
      <c r="Q550" s="27" t="str">
        <f t="shared" si="126"/>
        <v/>
      </c>
      <c r="R550" s="27" t="str">
        <f t="shared" si="127"/>
        <v/>
      </c>
      <c r="S550" s="27" t="str">
        <f t="shared" si="128"/>
        <v/>
      </c>
      <c r="T550" s="32" t="str">
        <f t="shared" si="129"/>
        <v/>
      </c>
      <c r="U550" s="10"/>
    </row>
    <row r="551" spans="1:21" x14ac:dyDescent="0.25">
      <c r="A551" s="10"/>
      <c r="B551" s="4" t="str">
        <f>IF(ISBLANK('INPUT | Operations'!$B556),"",COUNT('INPUT | Operations'!$B$12:$B555))</f>
        <v/>
      </c>
      <c r="C551" s="27" t="str">
        <f>IF(ISNUMBER($B551),('INPUT | Operations'!$C555+'INPUT | Operations'!$C556)/2,"")</f>
        <v/>
      </c>
      <c r="D551" s="28" t="str">
        <f t="shared" si="122"/>
        <v/>
      </c>
      <c r="E551" s="26" t="str">
        <f>IF(ISNUMBER($B551),'INPUT | Operations'!$B556-'INPUT | Operations'!$B555,"")</f>
        <v/>
      </c>
      <c r="F551" s="32" t="str">
        <f>IF(ISNUMBER($B551),IF('INPUT | Operations'!$B556&lt;MainEngine_BurnTime,1,IF('INPUT | Operations'!$B555&lt;=MainEngine_BurnTime,(MainEngine_BurnTime-'INPUT | Operations'!$B555)/('INPUT | Operations'!$B556-'INPUT | Operations'!$B555),0))*'INPUT | Operations'!$D555*NumberOfMainEngines*NumberOfOps*$E551,"")</f>
        <v/>
      </c>
      <c r="G551" s="34" t="str">
        <f t="shared" si="130"/>
        <v/>
      </c>
      <c r="H551" s="27" t="str">
        <f t="shared" si="131"/>
        <v/>
      </c>
      <c r="I551" s="27" t="str">
        <f t="shared" si="132"/>
        <v/>
      </c>
      <c r="J551" s="27" t="str">
        <f t="shared" si="133"/>
        <v/>
      </c>
      <c r="K551" s="27" t="str">
        <f t="shared" si="134"/>
        <v/>
      </c>
      <c r="L551" s="27" t="str">
        <f t="shared" si="135"/>
        <v/>
      </c>
      <c r="M551" s="32" t="str">
        <f t="shared" si="136"/>
        <v/>
      </c>
      <c r="N551" s="27" t="str">
        <f t="shared" si="123"/>
        <v/>
      </c>
      <c r="O551" s="27" t="str">
        <f t="shared" si="124"/>
        <v/>
      </c>
      <c r="P551" s="27" t="str">
        <f t="shared" si="125"/>
        <v/>
      </c>
      <c r="Q551" s="27" t="str">
        <f t="shared" si="126"/>
        <v/>
      </c>
      <c r="R551" s="27" t="str">
        <f t="shared" si="127"/>
        <v/>
      </c>
      <c r="S551" s="27" t="str">
        <f t="shared" si="128"/>
        <v/>
      </c>
      <c r="T551" s="32" t="str">
        <f t="shared" si="129"/>
        <v/>
      </c>
      <c r="U551" s="10"/>
    </row>
    <row r="552" spans="1:21" x14ac:dyDescent="0.25">
      <c r="A552" s="10"/>
      <c r="B552" s="4" t="str">
        <f>IF(ISBLANK('INPUT | Operations'!$B557),"",COUNT('INPUT | Operations'!$B$12:$B556))</f>
        <v/>
      </c>
      <c r="C552" s="27" t="str">
        <f>IF(ISNUMBER($B552),('INPUT | Operations'!$C556+'INPUT | Operations'!$C557)/2,"")</f>
        <v/>
      </c>
      <c r="D552" s="28" t="str">
        <f t="shared" si="122"/>
        <v/>
      </c>
      <c r="E552" s="26" t="str">
        <f>IF(ISNUMBER($B552),'INPUT | Operations'!$B557-'INPUT | Operations'!$B556,"")</f>
        <v/>
      </c>
      <c r="F552" s="32" t="str">
        <f>IF(ISNUMBER($B552),IF('INPUT | Operations'!$B557&lt;MainEngine_BurnTime,1,IF('INPUT | Operations'!$B556&lt;=MainEngine_BurnTime,(MainEngine_BurnTime-'INPUT | Operations'!$B556)/('INPUT | Operations'!$B557-'INPUT | Operations'!$B556),0))*'INPUT | Operations'!$D556*NumberOfMainEngines*NumberOfOps*$E552,"")</f>
        <v/>
      </c>
      <c r="G552" s="34" t="str">
        <f t="shared" si="130"/>
        <v/>
      </c>
      <c r="H552" s="27" t="str">
        <f t="shared" si="131"/>
        <v/>
      </c>
      <c r="I552" s="27" t="str">
        <f t="shared" si="132"/>
        <v/>
      </c>
      <c r="J552" s="27" t="str">
        <f t="shared" si="133"/>
        <v/>
      </c>
      <c r="K552" s="27" t="str">
        <f t="shared" si="134"/>
        <v/>
      </c>
      <c r="L552" s="27" t="str">
        <f t="shared" si="135"/>
        <v/>
      </c>
      <c r="M552" s="32" t="str">
        <f t="shared" si="136"/>
        <v/>
      </c>
      <c r="N552" s="27" t="str">
        <f t="shared" si="123"/>
        <v/>
      </c>
      <c r="O552" s="27" t="str">
        <f t="shared" si="124"/>
        <v/>
      </c>
      <c r="P552" s="27" t="str">
        <f t="shared" si="125"/>
        <v/>
      </c>
      <c r="Q552" s="27" t="str">
        <f t="shared" si="126"/>
        <v/>
      </c>
      <c r="R552" s="27" t="str">
        <f t="shared" si="127"/>
        <v/>
      </c>
      <c r="S552" s="27" t="str">
        <f t="shared" si="128"/>
        <v/>
      </c>
      <c r="T552" s="32" t="str">
        <f t="shared" si="129"/>
        <v/>
      </c>
      <c r="U552" s="10"/>
    </row>
    <row r="553" spans="1:21" x14ac:dyDescent="0.25">
      <c r="A553" s="10"/>
      <c r="B553" s="4" t="str">
        <f>IF(ISBLANK('INPUT | Operations'!$B558),"",COUNT('INPUT | Operations'!$B$12:$B557))</f>
        <v/>
      </c>
      <c r="C553" s="27" t="str">
        <f>IF(ISNUMBER($B553),('INPUT | Operations'!$C557+'INPUT | Operations'!$C558)/2,"")</f>
        <v/>
      </c>
      <c r="D553" s="28" t="str">
        <f t="shared" si="122"/>
        <v/>
      </c>
      <c r="E553" s="26" t="str">
        <f>IF(ISNUMBER($B553),'INPUT | Operations'!$B558-'INPUT | Operations'!$B557,"")</f>
        <v/>
      </c>
      <c r="F553" s="32" t="str">
        <f>IF(ISNUMBER($B553),IF('INPUT | Operations'!$B558&lt;MainEngine_BurnTime,1,IF('INPUT | Operations'!$B557&lt;=MainEngine_BurnTime,(MainEngine_BurnTime-'INPUT | Operations'!$B557)/('INPUT | Operations'!$B558-'INPUT | Operations'!$B557),0))*'INPUT | Operations'!$D557*NumberOfMainEngines*NumberOfOps*$E553,"")</f>
        <v/>
      </c>
      <c r="G553" s="34" t="str">
        <f t="shared" si="130"/>
        <v/>
      </c>
      <c r="H553" s="27" t="str">
        <f t="shared" si="131"/>
        <v/>
      </c>
      <c r="I553" s="27" t="str">
        <f t="shared" si="132"/>
        <v/>
      </c>
      <c r="J553" s="27" t="str">
        <f t="shared" si="133"/>
        <v/>
      </c>
      <c r="K553" s="27" t="str">
        <f t="shared" si="134"/>
        <v/>
      </c>
      <c r="L553" s="27" t="str">
        <f t="shared" si="135"/>
        <v/>
      </c>
      <c r="M553" s="32" t="str">
        <f t="shared" si="136"/>
        <v/>
      </c>
      <c r="N553" s="27" t="str">
        <f t="shared" si="123"/>
        <v/>
      </c>
      <c r="O553" s="27" t="str">
        <f t="shared" si="124"/>
        <v/>
      </c>
      <c r="P553" s="27" t="str">
        <f t="shared" si="125"/>
        <v/>
      </c>
      <c r="Q553" s="27" t="str">
        <f t="shared" si="126"/>
        <v/>
      </c>
      <c r="R553" s="27" t="str">
        <f t="shared" si="127"/>
        <v/>
      </c>
      <c r="S553" s="27" t="str">
        <f t="shared" si="128"/>
        <v/>
      </c>
      <c r="T553" s="32" t="str">
        <f t="shared" si="129"/>
        <v/>
      </c>
      <c r="U553" s="10"/>
    </row>
    <row r="554" spans="1:21" x14ac:dyDescent="0.25">
      <c r="A554" s="10"/>
      <c r="B554" s="4" t="str">
        <f>IF(ISBLANK('INPUT | Operations'!$B559),"",COUNT('INPUT | Operations'!$B$12:$B558))</f>
        <v/>
      </c>
      <c r="C554" s="27" t="str">
        <f>IF(ISNUMBER($B554),('INPUT | Operations'!$C558+'INPUT | Operations'!$C559)/2,"")</f>
        <v/>
      </c>
      <c r="D554" s="28" t="str">
        <f t="shared" si="122"/>
        <v/>
      </c>
      <c r="E554" s="26" t="str">
        <f>IF(ISNUMBER($B554),'INPUT | Operations'!$B559-'INPUT | Operations'!$B558,"")</f>
        <v/>
      </c>
      <c r="F554" s="32" t="str">
        <f>IF(ISNUMBER($B554),IF('INPUT | Operations'!$B559&lt;MainEngine_BurnTime,1,IF('INPUT | Operations'!$B558&lt;=MainEngine_BurnTime,(MainEngine_BurnTime-'INPUT | Operations'!$B558)/('INPUT | Operations'!$B559-'INPUT | Operations'!$B558),0))*'INPUT | Operations'!$D558*NumberOfMainEngines*NumberOfOps*$E554,"")</f>
        <v/>
      </c>
      <c r="G554" s="34" t="str">
        <f t="shared" si="130"/>
        <v/>
      </c>
      <c r="H554" s="27" t="str">
        <f t="shared" si="131"/>
        <v/>
      </c>
      <c r="I554" s="27" t="str">
        <f t="shared" si="132"/>
        <v/>
      </c>
      <c r="J554" s="27" t="str">
        <f t="shared" si="133"/>
        <v/>
      </c>
      <c r="K554" s="27" t="str">
        <f t="shared" si="134"/>
        <v/>
      </c>
      <c r="L554" s="27" t="str">
        <f t="shared" si="135"/>
        <v/>
      </c>
      <c r="M554" s="32" t="str">
        <f t="shared" si="136"/>
        <v/>
      </c>
      <c r="N554" s="27" t="str">
        <f t="shared" si="123"/>
        <v/>
      </c>
      <c r="O554" s="27" t="str">
        <f t="shared" si="124"/>
        <v/>
      </c>
      <c r="P554" s="27" t="str">
        <f t="shared" si="125"/>
        <v/>
      </c>
      <c r="Q554" s="27" t="str">
        <f t="shared" si="126"/>
        <v/>
      </c>
      <c r="R554" s="27" t="str">
        <f t="shared" si="127"/>
        <v/>
      </c>
      <c r="S554" s="27" t="str">
        <f t="shared" si="128"/>
        <v/>
      </c>
      <c r="T554" s="32" t="str">
        <f t="shared" si="129"/>
        <v/>
      </c>
      <c r="U554" s="10"/>
    </row>
    <row r="555" spans="1:21" x14ac:dyDescent="0.25">
      <c r="A555" s="10"/>
      <c r="B555" s="4" t="str">
        <f>IF(ISBLANK('INPUT | Operations'!$B560),"",COUNT('INPUT | Operations'!$B$12:$B559))</f>
        <v/>
      </c>
      <c r="C555" s="27" t="str">
        <f>IF(ISNUMBER($B555),('INPUT | Operations'!$C559+'INPUT | Operations'!$C560)/2,"")</f>
        <v/>
      </c>
      <c r="D555" s="28" t="str">
        <f t="shared" si="122"/>
        <v/>
      </c>
      <c r="E555" s="26" t="str">
        <f>IF(ISNUMBER($B555),'INPUT | Operations'!$B560-'INPUT | Operations'!$B559,"")</f>
        <v/>
      </c>
      <c r="F555" s="32" t="str">
        <f>IF(ISNUMBER($B555),IF('INPUT | Operations'!$B560&lt;MainEngine_BurnTime,1,IF('INPUT | Operations'!$B559&lt;=MainEngine_BurnTime,(MainEngine_BurnTime-'INPUT | Operations'!$B559)/('INPUT | Operations'!$B560-'INPUT | Operations'!$B559),0))*'INPUT | Operations'!$D559*NumberOfMainEngines*NumberOfOps*$E555,"")</f>
        <v/>
      </c>
      <c r="G555" s="34" t="str">
        <f t="shared" si="130"/>
        <v/>
      </c>
      <c r="H555" s="27" t="str">
        <f t="shared" si="131"/>
        <v/>
      </c>
      <c r="I555" s="27" t="str">
        <f t="shared" si="132"/>
        <v/>
      </c>
      <c r="J555" s="27" t="str">
        <f t="shared" si="133"/>
        <v/>
      </c>
      <c r="K555" s="27" t="str">
        <f t="shared" si="134"/>
        <v/>
      </c>
      <c r="L555" s="27" t="str">
        <f t="shared" si="135"/>
        <v/>
      </c>
      <c r="M555" s="32" t="str">
        <f t="shared" si="136"/>
        <v/>
      </c>
      <c r="N555" s="27" t="str">
        <f t="shared" si="123"/>
        <v/>
      </c>
      <c r="O555" s="27" t="str">
        <f t="shared" si="124"/>
        <v/>
      </c>
      <c r="P555" s="27" t="str">
        <f t="shared" si="125"/>
        <v/>
      </c>
      <c r="Q555" s="27" t="str">
        <f t="shared" si="126"/>
        <v/>
      </c>
      <c r="R555" s="27" t="str">
        <f t="shared" si="127"/>
        <v/>
      </c>
      <c r="S555" s="27" t="str">
        <f t="shared" si="128"/>
        <v/>
      </c>
      <c r="T555" s="32" t="str">
        <f t="shared" si="129"/>
        <v/>
      </c>
      <c r="U555" s="10"/>
    </row>
    <row r="556" spans="1:21" x14ac:dyDescent="0.25">
      <c r="A556" s="10"/>
      <c r="B556" s="4" t="str">
        <f>IF(ISBLANK('INPUT | Operations'!$B561),"",COUNT('INPUT | Operations'!$B$12:$B560))</f>
        <v/>
      </c>
      <c r="C556" s="27" t="str">
        <f>IF(ISNUMBER($B556),('INPUT | Operations'!$C560+'INPUT | Operations'!$C561)/2,"")</f>
        <v/>
      </c>
      <c r="D556" s="28" t="str">
        <f t="shared" si="122"/>
        <v/>
      </c>
      <c r="E556" s="26" t="str">
        <f>IF(ISNUMBER($B556),'INPUT | Operations'!$B561-'INPUT | Operations'!$B560,"")</f>
        <v/>
      </c>
      <c r="F556" s="32" t="str">
        <f>IF(ISNUMBER($B556),IF('INPUT | Operations'!$B561&lt;MainEngine_BurnTime,1,IF('INPUT | Operations'!$B560&lt;=MainEngine_BurnTime,(MainEngine_BurnTime-'INPUT | Operations'!$B560)/('INPUT | Operations'!$B561-'INPUT | Operations'!$B560),0))*'INPUT | Operations'!$D560*NumberOfMainEngines*NumberOfOps*$E556,"")</f>
        <v/>
      </c>
      <c r="G556" s="34" t="str">
        <f t="shared" si="130"/>
        <v/>
      </c>
      <c r="H556" s="27" t="str">
        <f t="shared" si="131"/>
        <v/>
      </c>
      <c r="I556" s="27" t="str">
        <f t="shared" si="132"/>
        <v/>
      </c>
      <c r="J556" s="27" t="str">
        <f t="shared" si="133"/>
        <v/>
      </c>
      <c r="K556" s="27" t="str">
        <f t="shared" si="134"/>
        <v/>
      </c>
      <c r="L556" s="27" t="str">
        <f t="shared" si="135"/>
        <v/>
      </c>
      <c r="M556" s="32" t="str">
        <f t="shared" si="136"/>
        <v/>
      </c>
      <c r="N556" s="27" t="str">
        <f t="shared" si="123"/>
        <v/>
      </c>
      <c r="O556" s="27" t="str">
        <f t="shared" si="124"/>
        <v/>
      </c>
      <c r="P556" s="27" t="str">
        <f t="shared" si="125"/>
        <v/>
      </c>
      <c r="Q556" s="27" t="str">
        <f t="shared" si="126"/>
        <v/>
      </c>
      <c r="R556" s="27" t="str">
        <f t="shared" si="127"/>
        <v/>
      </c>
      <c r="S556" s="27" t="str">
        <f t="shared" si="128"/>
        <v/>
      </c>
      <c r="T556" s="32" t="str">
        <f t="shared" si="129"/>
        <v/>
      </c>
      <c r="U556" s="10"/>
    </row>
    <row r="557" spans="1:21" x14ac:dyDescent="0.25">
      <c r="A557" s="10"/>
      <c r="B557" s="4" t="str">
        <f>IF(ISBLANK('INPUT | Operations'!$B562),"",COUNT('INPUT | Operations'!$B$12:$B561))</f>
        <v/>
      </c>
      <c r="C557" s="27" t="str">
        <f>IF(ISNUMBER($B557),('INPUT | Operations'!$C561+'INPUT | Operations'!$C562)/2,"")</f>
        <v/>
      </c>
      <c r="D557" s="28" t="str">
        <f t="shared" si="122"/>
        <v/>
      </c>
      <c r="E557" s="26" t="str">
        <f>IF(ISNUMBER($B557),'INPUT | Operations'!$B562-'INPUT | Operations'!$B561,"")</f>
        <v/>
      </c>
      <c r="F557" s="32" t="str">
        <f>IF(ISNUMBER($B557),IF('INPUT | Operations'!$B562&lt;MainEngine_BurnTime,1,IF('INPUT | Operations'!$B561&lt;=MainEngine_BurnTime,(MainEngine_BurnTime-'INPUT | Operations'!$B561)/('INPUT | Operations'!$B562-'INPUT | Operations'!$B561),0))*'INPUT | Operations'!$D561*NumberOfMainEngines*NumberOfOps*$E557,"")</f>
        <v/>
      </c>
      <c r="G557" s="34" t="str">
        <f t="shared" si="130"/>
        <v/>
      </c>
      <c r="H557" s="27" t="str">
        <f t="shared" si="131"/>
        <v/>
      </c>
      <c r="I557" s="27" t="str">
        <f t="shared" si="132"/>
        <v/>
      </c>
      <c r="J557" s="27" t="str">
        <f t="shared" si="133"/>
        <v/>
      </c>
      <c r="K557" s="27" t="str">
        <f t="shared" si="134"/>
        <v/>
      </c>
      <c r="L557" s="27" t="str">
        <f t="shared" si="135"/>
        <v/>
      </c>
      <c r="M557" s="32" t="str">
        <f t="shared" si="136"/>
        <v/>
      </c>
      <c r="N557" s="27" t="str">
        <f t="shared" si="123"/>
        <v/>
      </c>
      <c r="O557" s="27" t="str">
        <f t="shared" si="124"/>
        <v/>
      </c>
      <c r="P557" s="27" t="str">
        <f t="shared" si="125"/>
        <v/>
      </c>
      <c r="Q557" s="27" t="str">
        <f t="shared" si="126"/>
        <v/>
      </c>
      <c r="R557" s="27" t="str">
        <f t="shared" si="127"/>
        <v/>
      </c>
      <c r="S557" s="27" t="str">
        <f t="shared" si="128"/>
        <v/>
      </c>
      <c r="T557" s="32" t="str">
        <f t="shared" si="129"/>
        <v/>
      </c>
      <c r="U557" s="10"/>
    </row>
    <row r="558" spans="1:21" x14ac:dyDescent="0.25">
      <c r="A558" s="10"/>
      <c r="B558" s="4" t="str">
        <f>IF(ISBLANK('INPUT | Operations'!$B563),"",COUNT('INPUT | Operations'!$B$12:$B562))</f>
        <v/>
      </c>
      <c r="C558" s="27" t="str">
        <f>IF(ISNUMBER($B558),('INPUT | Operations'!$C562+'INPUT | Operations'!$C563)/2,"")</f>
        <v/>
      </c>
      <c r="D558" s="28" t="str">
        <f t="shared" si="122"/>
        <v/>
      </c>
      <c r="E558" s="26" t="str">
        <f>IF(ISNUMBER($B558),'INPUT | Operations'!$B563-'INPUT | Operations'!$B562,"")</f>
        <v/>
      </c>
      <c r="F558" s="32" t="str">
        <f>IF(ISNUMBER($B558),IF('INPUT | Operations'!$B563&lt;MainEngine_BurnTime,1,IF('INPUT | Operations'!$B562&lt;=MainEngine_BurnTime,(MainEngine_BurnTime-'INPUT | Operations'!$B562)/('INPUT | Operations'!$B563-'INPUT | Operations'!$B562),0))*'INPUT | Operations'!$D562*NumberOfMainEngines*NumberOfOps*$E558,"")</f>
        <v/>
      </c>
      <c r="G558" s="34" t="str">
        <f t="shared" si="130"/>
        <v/>
      </c>
      <c r="H558" s="27" t="str">
        <f t="shared" si="131"/>
        <v/>
      </c>
      <c r="I558" s="27" t="str">
        <f t="shared" si="132"/>
        <v/>
      </c>
      <c r="J558" s="27" t="str">
        <f t="shared" si="133"/>
        <v/>
      </c>
      <c r="K558" s="27" t="str">
        <f t="shared" si="134"/>
        <v/>
      </c>
      <c r="L558" s="27" t="str">
        <f t="shared" si="135"/>
        <v/>
      </c>
      <c r="M558" s="32" t="str">
        <f t="shared" si="136"/>
        <v/>
      </c>
      <c r="N558" s="27" t="str">
        <f t="shared" si="123"/>
        <v/>
      </c>
      <c r="O558" s="27" t="str">
        <f t="shared" si="124"/>
        <v/>
      </c>
      <c r="P558" s="27" t="str">
        <f t="shared" si="125"/>
        <v/>
      </c>
      <c r="Q558" s="27" t="str">
        <f t="shared" si="126"/>
        <v/>
      </c>
      <c r="R558" s="27" t="str">
        <f t="shared" si="127"/>
        <v/>
      </c>
      <c r="S558" s="27" t="str">
        <f t="shared" si="128"/>
        <v/>
      </c>
      <c r="T558" s="32" t="str">
        <f t="shared" si="129"/>
        <v/>
      </c>
      <c r="U558" s="10"/>
    </row>
    <row r="559" spans="1:21" x14ac:dyDescent="0.25">
      <c r="A559" s="10"/>
      <c r="B559" s="4" t="str">
        <f>IF(ISBLANK('INPUT | Operations'!$B564),"",COUNT('INPUT | Operations'!$B$12:$B563))</f>
        <v/>
      </c>
      <c r="C559" s="27" t="str">
        <f>IF(ISNUMBER($B559),('INPUT | Operations'!$C563+'INPUT | Operations'!$C564)/2,"")</f>
        <v/>
      </c>
      <c r="D559" s="28" t="str">
        <f t="shared" si="122"/>
        <v/>
      </c>
      <c r="E559" s="26" t="str">
        <f>IF(ISNUMBER($B559),'INPUT | Operations'!$B564-'INPUT | Operations'!$B563,"")</f>
        <v/>
      </c>
      <c r="F559" s="32" t="str">
        <f>IF(ISNUMBER($B559),IF('INPUT | Operations'!$B564&lt;MainEngine_BurnTime,1,IF('INPUT | Operations'!$B563&lt;=MainEngine_BurnTime,(MainEngine_BurnTime-'INPUT | Operations'!$B563)/('INPUT | Operations'!$B564-'INPUT | Operations'!$B563),0))*'INPUT | Operations'!$D563*NumberOfMainEngines*NumberOfOps*$E559,"")</f>
        <v/>
      </c>
      <c r="G559" s="34" t="str">
        <f t="shared" si="130"/>
        <v/>
      </c>
      <c r="H559" s="27" t="str">
        <f t="shared" si="131"/>
        <v/>
      </c>
      <c r="I559" s="27" t="str">
        <f t="shared" si="132"/>
        <v/>
      </c>
      <c r="J559" s="27" t="str">
        <f t="shared" si="133"/>
        <v/>
      </c>
      <c r="K559" s="27" t="str">
        <f t="shared" si="134"/>
        <v/>
      </c>
      <c r="L559" s="27" t="str">
        <f t="shared" si="135"/>
        <v/>
      </c>
      <c r="M559" s="32" t="str">
        <f t="shared" si="136"/>
        <v/>
      </c>
      <c r="N559" s="27" t="str">
        <f t="shared" si="123"/>
        <v/>
      </c>
      <c r="O559" s="27" t="str">
        <f t="shared" si="124"/>
        <v/>
      </c>
      <c r="P559" s="27" t="str">
        <f t="shared" si="125"/>
        <v/>
      </c>
      <c r="Q559" s="27" t="str">
        <f t="shared" si="126"/>
        <v/>
      </c>
      <c r="R559" s="27" t="str">
        <f t="shared" si="127"/>
        <v/>
      </c>
      <c r="S559" s="27" t="str">
        <f t="shared" si="128"/>
        <v/>
      </c>
      <c r="T559" s="32" t="str">
        <f t="shared" si="129"/>
        <v/>
      </c>
      <c r="U559" s="10"/>
    </row>
    <row r="560" spans="1:21" x14ac:dyDescent="0.25">
      <c r="A560" s="10"/>
      <c r="B560" s="4" t="str">
        <f>IF(ISBLANK('INPUT | Operations'!$B565),"",COUNT('INPUT | Operations'!$B$12:$B564))</f>
        <v/>
      </c>
      <c r="C560" s="27" t="str">
        <f>IF(ISNUMBER($B560),('INPUT | Operations'!$C564+'INPUT | Operations'!$C565)/2,"")</f>
        <v/>
      </c>
      <c r="D560" s="28" t="str">
        <f t="shared" si="122"/>
        <v/>
      </c>
      <c r="E560" s="26" t="str">
        <f>IF(ISNUMBER($B560),'INPUT | Operations'!$B565-'INPUT | Operations'!$B564,"")</f>
        <v/>
      </c>
      <c r="F560" s="32" t="str">
        <f>IF(ISNUMBER($B560),IF('INPUT | Operations'!$B565&lt;MainEngine_BurnTime,1,IF('INPUT | Operations'!$B564&lt;=MainEngine_BurnTime,(MainEngine_BurnTime-'INPUT | Operations'!$B564)/('INPUT | Operations'!$B565-'INPUT | Operations'!$B564),0))*'INPUT | Operations'!$D564*NumberOfMainEngines*NumberOfOps*$E560,"")</f>
        <v/>
      </c>
      <c r="G560" s="34" t="str">
        <f t="shared" si="130"/>
        <v/>
      </c>
      <c r="H560" s="27" t="str">
        <f t="shared" si="131"/>
        <v/>
      </c>
      <c r="I560" s="27" t="str">
        <f t="shared" si="132"/>
        <v/>
      </c>
      <c r="J560" s="27" t="str">
        <f t="shared" si="133"/>
        <v/>
      </c>
      <c r="K560" s="27" t="str">
        <f t="shared" si="134"/>
        <v/>
      </c>
      <c r="L560" s="27" t="str">
        <f t="shared" si="135"/>
        <v/>
      </c>
      <c r="M560" s="32" t="str">
        <f t="shared" si="136"/>
        <v/>
      </c>
      <c r="N560" s="27" t="str">
        <f t="shared" si="123"/>
        <v/>
      </c>
      <c r="O560" s="27" t="str">
        <f t="shared" si="124"/>
        <v/>
      </c>
      <c r="P560" s="27" t="str">
        <f t="shared" si="125"/>
        <v/>
      </c>
      <c r="Q560" s="27" t="str">
        <f t="shared" si="126"/>
        <v/>
      </c>
      <c r="R560" s="27" t="str">
        <f t="shared" si="127"/>
        <v/>
      </c>
      <c r="S560" s="27" t="str">
        <f t="shared" si="128"/>
        <v/>
      </c>
      <c r="T560" s="32" t="str">
        <f t="shared" si="129"/>
        <v/>
      </c>
      <c r="U560" s="10"/>
    </row>
    <row r="561" spans="1:21" x14ac:dyDescent="0.25">
      <c r="A561" s="10"/>
      <c r="B561" s="4" t="str">
        <f>IF(ISBLANK('INPUT | Operations'!$B566),"",COUNT('INPUT | Operations'!$B$12:$B565))</f>
        <v/>
      </c>
      <c r="C561" s="27" t="str">
        <f>IF(ISNUMBER($B561),('INPUT | Operations'!$C565+'INPUT | Operations'!$C566)/2,"")</f>
        <v/>
      </c>
      <c r="D561" s="28" t="str">
        <f t="shared" si="122"/>
        <v/>
      </c>
      <c r="E561" s="26" t="str">
        <f>IF(ISNUMBER($B561),'INPUT | Operations'!$B566-'INPUT | Operations'!$B565,"")</f>
        <v/>
      </c>
      <c r="F561" s="32" t="str">
        <f>IF(ISNUMBER($B561),IF('INPUT | Operations'!$B566&lt;MainEngine_BurnTime,1,IF('INPUT | Operations'!$B565&lt;=MainEngine_BurnTime,(MainEngine_BurnTime-'INPUT | Operations'!$B565)/('INPUT | Operations'!$B566-'INPUT | Operations'!$B565),0))*'INPUT | Operations'!$D565*NumberOfMainEngines*NumberOfOps*$E561,"")</f>
        <v/>
      </c>
      <c r="G561" s="34" t="str">
        <f t="shared" si="130"/>
        <v/>
      </c>
      <c r="H561" s="27" t="str">
        <f t="shared" si="131"/>
        <v/>
      </c>
      <c r="I561" s="27" t="str">
        <f t="shared" si="132"/>
        <v/>
      </c>
      <c r="J561" s="27" t="str">
        <f t="shared" si="133"/>
        <v/>
      </c>
      <c r="K561" s="27" t="str">
        <f t="shared" si="134"/>
        <v/>
      </c>
      <c r="L561" s="27" t="str">
        <f t="shared" si="135"/>
        <v/>
      </c>
      <c r="M561" s="32" t="str">
        <f t="shared" si="136"/>
        <v/>
      </c>
      <c r="N561" s="27" t="str">
        <f t="shared" si="123"/>
        <v/>
      </c>
      <c r="O561" s="27" t="str">
        <f t="shared" si="124"/>
        <v/>
      </c>
      <c r="P561" s="27" t="str">
        <f t="shared" si="125"/>
        <v/>
      </c>
      <c r="Q561" s="27" t="str">
        <f t="shared" si="126"/>
        <v/>
      </c>
      <c r="R561" s="27" t="str">
        <f t="shared" si="127"/>
        <v/>
      </c>
      <c r="S561" s="27" t="str">
        <f t="shared" si="128"/>
        <v/>
      </c>
      <c r="T561" s="32" t="str">
        <f t="shared" si="129"/>
        <v/>
      </c>
      <c r="U561" s="10"/>
    </row>
    <row r="562" spans="1:21" x14ac:dyDescent="0.25">
      <c r="A562" s="10"/>
      <c r="B562" s="4" t="str">
        <f>IF(ISBLANK('INPUT | Operations'!$B567),"",COUNT('INPUT | Operations'!$B$12:$B566))</f>
        <v/>
      </c>
      <c r="C562" s="27" t="str">
        <f>IF(ISNUMBER($B562),('INPUT | Operations'!$C566+'INPUT | Operations'!$C567)/2,"")</f>
        <v/>
      </c>
      <c r="D562" s="28" t="str">
        <f t="shared" si="122"/>
        <v/>
      </c>
      <c r="E562" s="26" t="str">
        <f>IF(ISNUMBER($B562),'INPUT | Operations'!$B567-'INPUT | Operations'!$B566,"")</f>
        <v/>
      </c>
      <c r="F562" s="32" t="str">
        <f>IF(ISNUMBER($B562),IF('INPUT | Operations'!$B567&lt;MainEngine_BurnTime,1,IF('INPUT | Operations'!$B566&lt;=MainEngine_BurnTime,(MainEngine_BurnTime-'INPUT | Operations'!$B566)/('INPUT | Operations'!$B567-'INPUT | Operations'!$B566),0))*'INPUT | Operations'!$D566*NumberOfMainEngines*NumberOfOps*$E562,"")</f>
        <v/>
      </c>
      <c r="G562" s="34" t="str">
        <f t="shared" si="130"/>
        <v/>
      </c>
      <c r="H562" s="27" t="str">
        <f t="shared" si="131"/>
        <v/>
      </c>
      <c r="I562" s="27" t="str">
        <f t="shared" si="132"/>
        <v/>
      </c>
      <c r="J562" s="27" t="str">
        <f t="shared" si="133"/>
        <v/>
      </c>
      <c r="K562" s="27" t="str">
        <f t="shared" si="134"/>
        <v/>
      </c>
      <c r="L562" s="27" t="str">
        <f t="shared" si="135"/>
        <v/>
      </c>
      <c r="M562" s="32" t="str">
        <f t="shared" si="136"/>
        <v/>
      </c>
      <c r="N562" s="27" t="str">
        <f t="shared" si="123"/>
        <v/>
      </c>
      <c r="O562" s="27" t="str">
        <f t="shared" si="124"/>
        <v/>
      </c>
      <c r="P562" s="27" t="str">
        <f t="shared" si="125"/>
        <v/>
      </c>
      <c r="Q562" s="27" t="str">
        <f t="shared" si="126"/>
        <v/>
      </c>
      <c r="R562" s="27" t="str">
        <f t="shared" si="127"/>
        <v/>
      </c>
      <c r="S562" s="27" t="str">
        <f t="shared" si="128"/>
        <v/>
      </c>
      <c r="T562" s="32" t="str">
        <f t="shared" si="129"/>
        <v/>
      </c>
      <c r="U562" s="10"/>
    </row>
    <row r="563" spans="1:21" x14ac:dyDescent="0.25">
      <c r="A563" s="10"/>
      <c r="B563" s="4" t="str">
        <f>IF(ISBLANK('INPUT | Operations'!$B568),"",COUNT('INPUT | Operations'!$B$12:$B567))</f>
        <v/>
      </c>
      <c r="C563" s="27" t="str">
        <f>IF(ISNUMBER($B563),('INPUT | Operations'!$C567+'INPUT | Operations'!$C568)/2,"")</f>
        <v/>
      </c>
      <c r="D563" s="28" t="str">
        <f t="shared" si="122"/>
        <v/>
      </c>
      <c r="E563" s="26" t="str">
        <f>IF(ISNUMBER($B563),'INPUT | Operations'!$B568-'INPUT | Operations'!$B567,"")</f>
        <v/>
      </c>
      <c r="F563" s="32" t="str">
        <f>IF(ISNUMBER($B563),IF('INPUT | Operations'!$B568&lt;MainEngine_BurnTime,1,IF('INPUT | Operations'!$B567&lt;=MainEngine_BurnTime,(MainEngine_BurnTime-'INPUT | Operations'!$B567)/('INPUT | Operations'!$B568-'INPUT | Operations'!$B567),0))*'INPUT | Operations'!$D567*NumberOfMainEngines*NumberOfOps*$E563,"")</f>
        <v/>
      </c>
      <c r="G563" s="34" t="str">
        <f t="shared" si="130"/>
        <v/>
      </c>
      <c r="H563" s="27" t="str">
        <f t="shared" si="131"/>
        <v/>
      </c>
      <c r="I563" s="27" t="str">
        <f t="shared" si="132"/>
        <v/>
      </c>
      <c r="J563" s="27" t="str">
        <f t="shared" si="133"/>
        <v/>
      </c>
      <c r="K563" s="27" t="str">
        <f t="shared" si="134"/>
        <v/>
      </c>
      <c r="L563" s="27" t="str">
        <f t="shared" si="135"/>
        <v/>
      </c>
      <c r="M563" s="32" t="str">
        <f t="shared" si="136"/>
        <v/>
      </c>
      <c r="N563" s="27" t="str">
        <f t="shared" si="123"/>
        <v/>
      </c>
      <c r="O563" s="27" t="str">
        <f t="shared" si="124"/>
        <v/>
      </c>
      <c r="P563" s="27" t="str">
        <f t="shared" si="125"/>
        <v/>
      </c>
      <c r="Q563" s="27" t="str">
        <f t="shared" si="126"/>
        <v/>
      </c>
      <c r="R563" s="27" t="str">
        <f t="shared" si="127"/>
        <v/>
      </c>
      <c r="S563" s="27" t="str">
        <f t="shared" si="128"/>
        <v/>
      </c>
      <c r="T563" s="32" t="str">
        <f t="shared" si="129"/>
        <v/>
      </c>
      <c r="U563" s="10"/>
    </row>
    <row r="564" spans="1:21" x14ac:dyDescent="0.25">
      <c r="A564" s="10"/>
      <c r="B564" s="4" t="str">
        <f>IF(ISBLANK('INPUT | Operations'!$B569),"",COUNT('INPUT | Operations'!$B$12:$B568))</f>
        <v/>
      </c>
      <c r="C564" s="27" t="str">
        <f>IF(ISNUMBER($B564),('INPUT | Operations'!$C568+'INPUT | Operations'!$C569)/2,"")</f>
        <v/>
      </c>
      <c r="D564" s="28" t="str">
        <f t="shared" si="122"/>
        <v/>
      </c>
      <c r="E564" s="26" t="str">
        <f>IF(ISNUMBER($B564),'INPUT | Operations'!$B569-'INPUT | Operations'!$B568,"")</f>
        <v/>
      </c>
      <c r="F564" s="32" t="str">
        <f>IF(ISNUMBER($B564),IF('INPUT | Operations'!$B569&lt;MainEngine_BurnTime,1,IF('INPUT | Operations'!$B568&lt;=MainEngine_BurnTime,(MainEngine_BurnTime-'INPUT | Operations'!$B568)/('INPUT | Operations'!$B569-'INPUT | Operations'!$B568),0))*'INPUT | Operations'!$D568*NumberOfMainEngines*NumberOfOps*$E564,"")</f>
        <v/>
      </c>
      <c r="G564" s="34" t="str">
        <f t="shared" si="130"/>
        <v/>
      </c>
      <c r="H564" s="27" t="str">
        <f t="shared" si="131"/>
        <v/>
      </c>
      <c r="I564" s="27" t="str">
        <f t="shared" si="132"/>
        <v/>
      </c>
      <c r="J564" s="27" t="str">
        <f t="shared" si="133"/>
        <v/>
      </c>
      <c r="K564" s="27" t="str">
        <f t="shared" si="134"/>
        <v/>
      </c>
      <c r="L564" s="27" t="str">
        <f t="shared" si="135"/>
        <v/>
      </c>
      <c r="M564" s="32" t="str">
        <f t="shared" si="136"/>
        <v/>
      </c>
      <c r="N564" s="27" t="str">
        <f t="shared" si="123"/>
        <v/>
      </c>
      <c r="O564" s="27" t="str">
        <f t="shared" si="124"/>
        <v/>
      </c>
      <c r="P564" s="27" t="str">
        <f t="shared" si="125"/>
        <v/>
      </c>
      <c r="Q564" s="27" t="str">
        <f t="shared" si="126"/>
        <v/>
      </c>
      <c r="R564" s="27" t="str">
        <f t="shared" si="127"/>
        <v/>
      </c>
      <c r="S564" s="27" t="str">
        <f t="shared" si="128"/>
        <v/>
      </c>
      <c r="T564" s="32" t="str">
        <f t="shared" si="129"/>
        <v/>
      </c>
      <c r="U564" s="10"/>
    </row>
    <row r="565" spans="1:21" x14ac:dyDescent="0.25">
      <c r="A565" s="10"/>
      <c r="B565" s="4" t="str">
        <f>IF(ISBLANK('INPUT | Operations'!$B570),"",COUNT('INPUT | Operations'!$B$12:$B569))</f>
        <v/>
      </c>
      <c r="C565" s="27" t="str">
        <f>IF(ISNUMBER($B565),('INPUT | Operations'!$C569+'INPUT | Operations'!$C570)/2,"")</f>
        <v/>
      </c>
      <c r="D565" s="28" t="str">
        <f t="shared" ref="D565:D628" si="137">IF(ISNUMBER($B565),C565*0.3048/1000,"")</f>
        <v/>
      </c>
      <c r="E565" s="26" t="str">
        <f>IF(ISNUMBER($B565),'INPUT | Operations'!$B570-'INPUT | Operations'!$B569,"")</f>
        <v/>
      </c>
      <c r="F565" s="32" t="str">
        <f>IF(ISNUMBER($B565),IF('INPUT | Operations'!$B570&lt;MainEngine_BurnTime,1,IF('INPUT | Operations'!$B569&lt;=MainEngine_BurnTime,(MainEngine_BurnTime-'INPUT | Operations'!$B569)/('INPUT | Operations'!$B570-'INPUT | Operations'!$B569),0))*'INPUT | Operations'!$D569*NumberOfMainEngines*NumberOfOps*$E565,"")</f>
        <v/>
      </c>
      <c r="G565" s="34" t="str">
        <f t="shared" si="130"/>
        <v/>
      </c>
      <c r="H565" s="27" t="str">
        <f t="shared" si="131"/>
        <v/>
      </c>
      <c r="I565" s="27" t="str">
        <f t="shared" si="132"/>
        <v/>
      </c>
      <c r="J565" s="27" t="str">
        <f t="shared" si="133"/>
        <v/>
      </c>
      <c r="K565" s="27" t="str">
        <f t="shared" si="134"/>
        <v/>
      </c>
      <c r="L565" s="27" t="str">
        <f t="shared" si="135"/>
        <v/>
      </c>
      <c r="M565" s="32" t="str">
        <f t="shared" si="136"/>
        <v/>
      </c>
      <c r="N565" s="27" t="str">
        <f t="shared" ref="N565:N628" si="138">IFERROR($F565*G565/1000,"")</f>
        <v/>
      </c>
      <c r="O565" s="27" t="str">
        <f t="shared" ref="O565:O628" si="139">IFERROR($F565*H565/1000,"")</f>
        <v/>
      </c>
      <c r="P565" s="27" t="str">
        <f t="shared" ref="P565:P628" si="140">IFERROR($F565*I565/1000,"")</f>
        <v/>
      </c>
      <c r="Q565" s="27" t="str">
        <f t="shared" ref="Q565:Q628" si="141">IFERROR($F565*J565/1000,"")</f>
        <v/>
      </c>
      <c r="R565" s="27" t="str">
        <f t="shared" ref="R565:R628" si="142">IFERROR($F565*K565/1000,"")</f>
        <v/>
      </c>
      <c r="S565" s="27" t="str">
        <f t="shared" ref="S565:S628" si="143">IFERROR($F565*L565/1000,"")</f>
        <v/>
      </c>
      <c r="T565" s="32" t="str">
        <f t="shared" ref="T565:T628" si="144">IFERROR($F565*M565/1000,"")</f>
        <v/>
      </c>
      <c r="U565" s="10"/>
    </row>
    <row r="566" spans="1:21" x14ac:dyDescent="0.25">
      <c r="A566" s="10"/>
      <c r="B566" s="4" t="str">
        <f>IF(ISBLANK('INPUT | Operations'!$B571),"",COUNT('INPUT | Operations'!$B$12:$B570))</f>
        <v/>
      </c>
      <c r="C566" s="27" t="str">
        <f>IF(ISNUMBER($B566),('INPUT | Operations'!$C570+'INPUT | Operations'!$C571)/2,"")</f>
        <v/>
      </c>
      <c r="D566" s="28" t="str">
        <f t="shared" si="137"/>
        <v/>
      </c>
      <c r="E566" s="26" t="str">
        <f>IF(ISNUMBER($B566),'INPUT | Operations'!$B571-'INPUT | Operations'!$B570,"")</f>
        <v/>
      </c>
      <c r="F566" s="32" t="str">
        <f>IF(ISNUMBER($B566),IF('INPUT | Operations'!$B571&lt;MainEngine_BurnTime,1,IF('INPUT | Operations'!$B570&lt;=MainEngine_BurnTime,(MainEngine_BurnTime-'INPUT | Operations'!$B570)/('INPUT | Operations'!$B571-'INPUT | Operations'!$B570),0))*'INPUT | Operations'!$D570*NumberOfMainEngines*NumberOfOps*$E566,"")</f>
        <v/>
      </c>
      <c r="G566" s="34" t="str">
        <f t="shared" si="130"/>
        <v/>
      </c>
      <c r="H566" s="27" t="str">
        <f t="shared" si="131"/>
        <v/>
      </c>
      <c r="I566" s="27" t="str">
        <f t="shared" si="132"/>
        <v/>
      </c>
      <c r="J566" s="27" t="str">
        <f t="shared" si="133"/>
        <v/>
      </c>
      <c r="K566" s="27" t="str">
        <f t="shared" si="134"/>
        <v/>
      </c>
      <c r="L566" s="27" t="str">
        <f t="shared" si="135"/>
        <v/>
      </c>
      <c r="M566" s="32" t="str">
        <f t="shared" si="136"/>
        <v/>
      </c>
      <c r="N566" s="27" t="str">
        <f t="shared" si="138"/>
        <v/>
      </c>
      <c r="O566" s="27" t="str">
        <f t="shared" si="139"/>
        <v/>
      </c>
      <c r="P566" s="27" t="str">
        <f t="shared" si="140"/>
        <v/>
      </c>
      <c r="Q566" s="27" t="str">
        <f t="shared" si="141"/>
        <v/>
      </c>
      <c r="R566" s="27" t="str">
        <f t="shared" si="142"/>
        <v/>
      </c>
      <c r="S566" s="27" t="str">
        <f t="shared" si="143"/>
        <v/>
      </c>
      <c r="T566" s="32" t="str">
        <f t="shared" si="144"/>
        <v/>
      </c>
      <c r="U566" s="10"/>
    </row>
    <row r="567" spans="1:21" x14ac:dyDescent="0.25">
      <c r="A567" s="10"/>
      <c r="B567" s="4" t="str">
        <f>IF(ISBLANK('INPUT | Operations'!$B572),"",COUNT('INPUT | Operations'!$B$12:$B571))</f>
        <v/>
      </c>
      <c r="C567" s="27" t="str">
        <f>IF(ISNUMBER($B567),('INPUT | Operations'!$C571+'INPUT | Operations'!$C572)/2,"")</f>
        <v/>
      </c>
      <c r="D567" s="28" t="str">
        <f t="shared" si="137"/>
        <v/>
      </c>
      <c r="E567" s="26" t="str">
        <f>IF(ISNUMBER($B567),'INPUT | Operations'!$B572-'INPUT | Operations'!$B571,"")</f>
        <v/>
      </c>
      <c r="F567" s="32" t="str">
        <f>IF(ISNUMBER($B567),IF('INPUT | Operations'!$B572&lt;MainEngine_BurnTime,1,IF('INPUT | Operations'!$B571&lt;=MainEngine_BurnTime,(MainEngine_BurnTime-'INPUT | Operations'!$B571)/('INPUT | Operations'!$B572-'INPUT | Operations'!$B571),0))*'INPUT | Operations'!$D571*NumberOfMainEngines*NumberOfOps*$E567,"")</f>
        <v/>
      </c>
      <c r="G567" s="34" t="str">
        <f t="shared" si="130"/>
        <v/>
      </c>
      <c r="H567" s="27" t="str">
        <f t="shared" si="131"/>
        <v/>
      </c>
      <c r="I567" s="27" t="str">
        <f t="shared" si="132"/>
        <v/>
      </c>
      <c r="J567" s="27" t="str">
        <f t="shared" si="133"/>
        <v/>
      </c>
      <c r="K567" s="27" t="str">
        <f t="shared" si="134"/>
        <v/>
      </c>
      <c r="L567" s="27" t="str">
        <f t="shared" si="135"/>
        <v/>
      </c>
      <c r="M567" s="32" t="str">
        <f t="shared" si="136"/>
        <v/>
      </c>
      <c r="N567" s="27" t="str">
        <f t="shared" si="138"/>
        <v/>
      </c>
      <c r="O567" s="27" t="str">
        <f t="shared" si="139"/>
        <v/>
      </c>
      <c r="P567" s="27" t="str">
        <f t="shared" si="140"/>
        <v/>
      </c>
      <c r="Q567" s="27" t="str">
        <f t="shared" si="141"/>
        <v/>
      </c>
      <c r="R567" s="27" t="str">
        <f t="shared" si="142"/>
        <v/>
      </c>
      <c r="S567" s="27" t="str">
        <f t="shared" si="143"/>
        <v/>
      </c>
      <c r="T567" s="32" t="str">
        <f t="shared" si="144"/>
        <v/>
      </c>
      <c r="U567" s="10"/>
    </row>
    <row r="568" spans="1:21" x14ac:dyDescent="0.25">
      <c r="A568" s="10"/>
      <c r="B568" s="4" t="str">
        <f>IF(ISBLANK('INPUT | Operations'!$B573),"",COUNT('INPUT | Operations'!$B$12:$B572))</f>
        <v/>
      </c>
      <c r="C568" s="27" t="str">
        <f>IF(ISNUMBER($B568),('INPUT | Operations'!$C572+'INPUT | Operations'!$C573)/2,"")</f>
        <v/>
      </c>
      <c r="D568" s="28" t="str">
        <f t="shared" si="137"/>
        <v/>
      </c>
      <c r="E568" s="26" t="str">
        <f>IF(ISNUMBER($B568),'INPUT | Operations'!$B573-'INPUT | Operations'!$B572,"")</f>
        <v/>
      </c>
      <c r="F568" s="32" t="str">
        <f>IF(ISNUMBER($B568),IF('INPUT | Operations'!$B573&lt;MainEngine_BurnTime,1,IF('INPUT | Operations'!$B572&lt;=MainEngine_BurnTime,(MainEngine_BurnTime-'INPUT | Operations'!$B572)/('INPUT | Operations'!$B573-'INPUT | Operations'!$B572),0))*'INPUT | Operations'!$D572*NumberOfMainEngines*NumberOfOps*$E568,"")</f>
        <v/>
      </c>
      <c r="G568" s="34" t="str">
        <f t="shared" si="130"/>
        <v/>
      </c>
      <c r="H568" s="27" t="str">
        <f t="shared" si="131"/>
        <v/>
      </c>
      <c r="I568" s="27" t="str">
        <f t="shared" si="132"/>
        <v/>
      </c>
      <c r="J568" s="27" t="str">
        <f t="shared" si="133"/>
        <v/>
      </c>
      <c r="K568" s="27" t="str">
        <f t="shared" si="134"/>
        <v/>
      </c>
      <c r="L568" s="27" t="str">
        <f t="shared" si="135"/>
        <v/>
      </c>
      <c r="M568" s="32" t="str">
        <f t="shared" si="136"/>
        <v/>
      </c>
      <c r="N568" s="27" t="str">
        <f t="shared" si="138"/>
        <v/>
      </c>
      <c r="O568" s="27" t="str">
        <f t="shared" si="139"/>
        <v/>
      </c>
      <c r="P568" s="27" t="str">
        <f t="shared" si="140"/>
        <v/>
      </c>
      <c r="Q568" s="27" t="str">
        <f t="shared" si="141"/>
        <v/>
      </c>
      <c r="R568" s="27" t="str">
        <f t="shared" si="142"/>
        <v/>
      </c>
      <c r="S568" s="27" t="str">
        <f t="shared" si="143"/>
        <v/>
      </c>
      <c r="T568" s="32" t="str">
        <f t="shared" si="144"/>
        <v/>
      </c>
      <c r="U568" s="10"/>
    </row>
    <row r="569" spans="1:21" x14ac:dyDescent="0.25">
      <c r="A569" s="10"/>
      <c r="B569" s="4" t="str">
        <f>IF(ISBLANK('INPUT | Operations'!$B574),"",COUNT('INPUT | Operations'!$B$12:$B573))</f>
        <v/>
      </c>
      <c r="C569" s="27" t="str">
        <f>IF(ISNUMBER($B569),('INPUT | Operations'!$C573+'INPUT | Operations'!$C574)/2,"")</f>
        <v/>
      </c>
      <c r="D569" s="28" t="str">
        <f t="shared" si="137"/>
        <v/>
      </c>
      <c r="E569" s="26" t="str">
        <f>IF(ISNUMBER($B569),'INPUT | Operations'!$B574-'INPUT | Operations'!$B573,"")</f>
        <v/>
      </c>
      <c r="F569" s="32" t="str">
        <f>IF(ISNUMBER($B569),IF('INPUT | Operations'!$B574&lt;MainEngine_BurnTime,1,IF('INPUT | Operations'!$B573&lt;=MainEngine_BurnTime,(MainEngine_BurnTime-'INPUT | Operations'!$B573)/('INPUT | Operations'!$B574-'INPUT | Operations'!$B573),0))*'INPUT | Operations'!$D573*NumberOfMainEngines*NumberOfOps*$E569,"")</f>
        <v/>
      </c>
      <c r="G569" s="34" t="str">
        <f t="shared" si="130"/>
        <v/>
      </c>
      <c r="H569" s="27" t="str">
        <f t="shared" si="131"/>
        <v/>
      </c>
      <c r="I569" s="27" t="str">
        <f t="shared" si="132"/>
        <v/>
      </c>
      <c r="J569" s="27" t="str">
        <f t="shared" si="133"/>
        <v/>
      </c>
      <c r="K569" s="27" t="str">
        <f t="shared" si="134"/>
        <v/>
      </c>
      <c r="L569" s="27" t="str">
        <f t="shared" si="135"/>
        <v/>
      </c>
      <c r="M569" s="32" t="str">
        <f t="shared" si="136"/>
        <v/>
      </c>
      <c r="N569" s="27" t="str">
        <f t="shared" si="138"/>
        <v/>
      </c>
      <c r="O569" s="27" t="str">
        <f t="shared" si="139"/>
        <v/>
      </c>
      <c r="P569" s="27" t="str">
        <f t="shared" si="140"/>
        <v/>
      </c>
      <c r="Q569" s="27" t="str">
        <f t="shared" si="141"/>
        <v/>
      </c>
      <c r="R569" s="27" t="str">
        <f t="shared" si="142"/>
        <v/>
      </c>
      <c r="S569" s="27" t="str">
        <f t="shared" si="143"/>
        <v/>
      </c>
      <c r="T569" s="32" t="str">
        <f t="shared" si="144"/>
        <v/>
      </c>
      <c r="U569" s="10"/>
    </row>
    <row r="570" spans="1:21" x14ac:dyDescent="0.25">
      <c r="A570" s="10"/>
      <c r="B570" s="4" t="str">
        <f>IF(ISBLANK('INPUT | Operations'!$B575),"",COUNT('INPUT | Operations'!$B$12:$B574))</f>
        <v/>
      </c>
      <c r="C570" s="27" t="str">
        <f>IF(ISNUMBER($B570),('INPUT | Operations'!$C574+'INPUT | Operations'!$C575)/2,"")</f>
        <v/>
      </c>
      <c r="D570" s="28" t="str">
        <f t="shared" si="137"/>
        <v/>
      </c>
      <c r="E570" s="26" t="str">
        <f>IF(ISNUMBER($B570),'INPUT | Operations'!$B575-'INPUT | Operations'!$B574,"")</f>
        <v/>
      </c>
      <c r="F570" s="32" t="str">
        <f>IF(ISNUMBER($B570),IF('INPUT | Operations'!$B575&lt;MainEngine_BurnTime,1,IF('INPUT | Operations'!$B574&lt;=MainEngine_BurnTime,(MainEngine_BurnTime-'INPUT | Operations'!$B574)/('INPUT | Operations'!$B575-'INPUT | Operations'!$B574),0))*'INPUT | Operations'!$D574*NumberOfMainEngines*NumberOfOps*$E570,"")</f>
        <v/>
      </c>
      <c r="G570" s="34" t="str">
        <f t="shared" si="130"/>
        <v/>
      </c>
      <c r="H570" s="27" t="str">
        <f t="shared" si="131"/>
        <v/>
      </c>
      <c r="I570" s="27" t="str">
        <f t="shared" si="132"/>
        <v/>
      </c>
      <c r="J570" s="27" t="str">
        <f t="shared" si="133"/>
        <v/>
      </c>
      <c r="K570" s="27" t="str">
        <f t="shared" si="134"/>
        <v/>
      </c>
      <c r="L570" s="27" t="str">
        <f t="shared" si="135"/>
        <v/>
      </c>
      <c r="M570" s="32" t="str">
        <f t="shared" si="136"/>
        <v/>
      </c>
      <c r="N570" s="27" t="str">
        <f t="shared" si="138"/>
        <v/>
      </c>
      <c r="O570" s="27" t="str">
        <f t="shared" si="139"/>
        <v/>
      </c>
      <c r="P570" s="27" t="str">
        <f t="shared" si="140"/>
        <v/>
      </c>
      <c r="Q570" s="27" t="str">
        <f t="shared" si="141"/>
        <v/>
      </c>
      <c r="R570" s="27" t="str">
        <f t="shared" si="142"/>
        <v/>
      </c>
      <c r="S570" s="27" t="str">
        <f t="shared" si="143"/>
        <v/>
      </c>
      <c r="T570" s="32" t="str">
        <f t="shared" si="144"/>
        <v/>
      </c>
      <c r="U570" s="10"/>
    </row>
    <row r="571" spans="1:21" x14ac:dyDescent="0.25">
      <c r="A571" s="10"/>
      <c r="B571" s="4" t="str">
        <f>IF(ISBLANK('INPUT | Operations'!$B576),"",COUNT('INPUT | Operations'!$B$12:$B575))</f>
        <v/>
      </c>
      <c r="C571" s="27" t="str">
        <f>IF(ISNUMBER($B571),('INPUT | Operations'!$C575+'INPUT | Operations'!$C576)/2,"")</f>
        <v/>
      </c>
      <c r="D571" s="28" t="str">
        <f t="shared" si="137"/>
        <v/>
      </c>
      <c r="E571" s="26" t="str">
        <f>IF(ISNUMBER($B571),'INPUT | Operations'!$B576-'INPUT | Operations'!$B575,"")</f>
        <v/>
      </c>
      <c r="F571" s="32" t="str">
        <f>IF(ISNUMBER($B571),IF('INPUT | Operations'!$B576&lt;MainEngine_BurnTime,1,IF('INPUT | Operations'!$B575&lt;=MainEngine_BurnTime,(MainEngine_BurnTime-'INPUT | Operations'!$B575)/('INPUT | Operations'!$B576-'INPUT | Operations'!$B575),0))*'INPUT | Operations'!$D575*NumberOfMainEngines*NumberOfOps*$E571,"")</f>
        <v/>
      </c>
      <c r="G571" s="34" t="str">
        <f t="shared" si="130"/>
        <v/>
      </c>
      <c r="H571" s="27" t="str">
        <f t="shared" si="131"/>
        <v/>
      </c>
      <c r="I571" s="27" t="str">
        <f t="shared" si="132"/>
        <v/>
      </c>
      <c r="J571" s="27" t="str">
        <f t="shared" si="133"/>
        <v/>
      </c>
      <c r="K571" s="27" t="str">
        <f t="shared" si="134"/>
        <v/>
      </c>
      <c r="L571" s="27" t="str">
        <f t="shared" si="135"/>
        <v/>
      </c>
      <c r="M571" s="32" t="str">
        <f t="shared" si="136"/>
        <v/>
      </c>
      <c r="N571" s="27" t="str">
        <f t="shared" si="138"/>
        <v/>
      </c>
      <c r="O571" s="27" t="str">
        <f t="shared" si="139"/>
        <v/>
      </c>
      <c r="P571" s="27" t="str">
        <f t="shared" si="140"/>
        <v/>
      </c>
      <c r="Q571" s="27" t="str">
        <f t="shared" si="141"/>
        <v/>
      </c>
      <c r="R571" s="27" t="str">
        <f t="shared" si="142"/>
        <v/>
      </c>
      <c r="S571" s="27" t="str">
        <f t="shared" si="143"/>
        <v/>
      </c>
      <c r="T571" s="32" t="str">
        <f t="shared" si="144"/>
        <v/>
      </c>
      <c r="U571" s="10"/>
    </row>
    <row r="572" spans="1:21" x14ac:dyDescent="0.25">
      <c r="A572" s="10"/>
      <c r="B572" s="4" t="str">
        <f>IF(ISBLANK('INPUT | Operations'!$B577),"",COUNT('INPUT | Operations'!$B$12:$B576))</f>
        <v/>
      </c>
      <c r="C572" s="27" t="str">
        <f>IF(ISNUMBER($B572),('INPUT | Operations'!$C576+'INPUT | Operations'!$C577)/2,"")</f>
        <v/>
      </c>
      <c r="D572" s="28" t="str">
        <f t="shared" si="137"/>
        <v/>
      </c>
      <c r="E572" s="26" t="str">
        <f>IF(ISNUMBER($B572),'INPUT | Operations'!$B577-'INPUT | Operations'!$B576,"")</f>
        <v/>
      </c>
      <c r="F572" s="32" t="str">
        <f>IF(ISNUMBER($B572),IF('INPUT | Operations'!$B577&lt;MainEngine_BurnTime,1,IF('INPUT | Operations'!$B576&lt;=MainEngine_BurnTime,(MainEngine_BurnTime-'INPUT | Operations'!$B576)/('INPUT | Operations'!$B577-'INPUT | Operations'!$B576),0))*'INPUT | Operations'!$D576*NumberOfMainEngines*NumberOfOps*$E572,"")</f>
        <v/>
      </c>
      <c r="G572" s="34" t="str">
        <f t="shared" si="130"/>
        <v/>
      </c>
      <c r="H572" s="27" t="str">
        <f t="shared" si="131"/>
        <v/>
      </c>
      <c r="I572" s="27" t="str">
        <f t="shared" si="132"/>
        <v/>
      </c>
      <c r="J572" s="27" t="str">
        <f t="shared" si="133"/>
        <v/>
      </c>
      <c r="K572" s="27" t="str">
        <f t="shared" si="134"/>
        <v/>
      </c>
      <c r="L572" s="27" t="str">
        <f t="shared" si="135"/>
        <v/>
      </c>
      <c r="M572" s="32" t="str">
        <f t="shared" si="136"/>
        <v/>
      </c>
      <c r="N572" s="27" t="str">
        <f t="shared" si="138"/>
        <v/>
      </c>
      <c r="O572" s="27" t="str">
        <f t="shared" si="139"/>
        <v/>
      </c>
      <c r="P572" s="27" t="str">
        <f t="shared" si="140"/>
        <v/>
      </c>
      <c r="Q572" s="27" t="str">
        <f t="shared" si="141"/>
        <v/>
      </c>
      <c r="R572" s="27" t="str">
        <f t="shared" si="142"/>
        <v/>
      </c>
      <c r="S572" s="27" t="str">
        <f t="shared" si="143"/>
        <v/>
      </c>
      <c r="T572" s="32" t="str">
        <f t="shared" si="144"/>
        <v/>
      </c>
      <c r="U572" s="10"/>
    </row>
    <row r="573" spans="1:21" x14ac:dyDescent="0.25">
      <c r="A573" s="10"/>
      <c r="B573" s="4" t="str">
        <f>IF(ISBLANK('INPUT | Operations'!$B578),"",COUNT('INPUT | Operations'!$B$12:$B577))</f>
        <v/>
      </c>
      <c r="C573" s="27" t="str">
        <f>IF(ISNUMBER($B573),('INPUT | Operations'!$C577+'INPUT | Operations'!$C578)/2,"")</f>
        <v/>
      </c>
      <c r="D573" s="28" t="str">
        <f t="shared" si="137"/>
        <v/>
      </c>
      <c r="E573" s="26" t="str">
        <f>IF(ISNUMBER($B573),'INPUT | Operations'!$B578-'INPUT | Operations'!$B577,"")</f>
        <v/>
      </c>
      <c r="F573" s="32" t="str">
        <f>IF(ISNUMBER($B573),IF('INPUT | Operations'!$B578&lt;MainEngine_BurnTime,1,IF('INPUT | Operations'!$B577&lt;=MainEngine_BurnTime,(MainEngine_BurnTime-'INPUT | Operations'!$B577)/('INPUT | Operations'!$B578-'INPUT | Operations'!$B577),0))*'INPUT | Operations'!$D577*NumberOfMainEngines*NumberOfOps*$E573,"")</f>
        <v/>
      </c>
      <c r="G573" s="34" t="str">
        <f t="shared" si="130"/>
        <v/>
      </c>
      <c r="H573" s="27" t="str">
        <f t="shared" si="131"/>
        <v/>
      </c>
      <c r="I573" s="27" t="str">
        <f t="shared" si="132"/>
        <v/>
      </c>
      <c r="J573" s="27" t="str">
        <f t="shared" si="133"/>
        <v/>
      </c>
      <c r="K573" s="27" t="str">
        <f t="shared" si="134"/>
        <v/>
      </c>
      <c r="L573" s="27" t="str">
        <f t="shared" si="135"/>
        <v/>
      </c>
      <c r="M573" s="32" t="str">
        <f t="shared" si="136"/>
        <v/>
      </c>
      <c r="N573" s="27" t="str">
        <f t="shared" si="138"/>
        <v/>
      </c>
      <c r="O573" s="27" t="str">
        <f t="shared" si="139"/>
        <v/>
      </c>
      <c r="P573" s="27" t="str">
        <f t="shared" si="140"/>
        <v/>
      </c>
      <c r="Q573" s="27" t="str">
        <f t="shared" si="141"/>
        <v/>
      </c>
      <c r="R573" s="27" t="str">
        <f t="shared" si="142"/>
        <v/>
      </c>
      <c r="S573" s="27" t="str">
        <f t="shared" si="143"/>
        <v/>
      </c>
      <c r="T573" s="32" t="str">
        <f t="shared" si="144"/>
        <v/>
      </c>
      <c r="U573" s="10"/>
    </row>
    <row r="574" spans="1:21" x14ac:dyDescent="0.25">
      <c r="A574" s="10"/>
      <c r="B574" s="4" t="str">
        <f>IF(ISBLANK('INPUT | Operations'!$B579),"",COUNT('INPUT | Operations'!$B$12:$B578))</f>
        <v/>
      </c>
      <c r="C574" s="27" t="str">
        <f>IF(ISNUMBER($B574),('INPUT | Operations'!$C578+'INPUT | Operations'!$C579)/2,"")</f>
        <v/>
      </c>
      <c r="D574" s="28" t="str">
        <f t="shared" si="137"/>
        <v/>
      </c>
      <c r="E574" s="26" t="str">
        <f>IF(ISNUMBER($B574),'INPUT | Operations'!$B579-'INPUT | Operations'!$B578,"")</f>
        <v/>
      </c>
      <c r="F574" s="32" t="str">
        <f>IF(ISNUMBER($B574),IF('INPUT | Operations'!$B579&lt;MainEngine_BurnTime,1,IF('INPUT | Operations'!$B578&lt;=MainEngine_BurnTime,(MainEngine_BurnTime-'INPUT | Operations'!$B578)/('INPUT | Operations'!$B579-'INPUT | Operations'!$B578),0))*'INPUT | Operations'!$D578*NumberOfMainEngines*NumberOfOps*$E574,"")</f>
        <v/>
      </c>
      <c r="G574" s="34" t="str">
        <f t="shared" si="130"/>
        <v/>
      </c>
      <c r="H574" s="27" t="str">
        <f t="shared" si="131"/>
        <v/>
      </c>
      <c r="I574" s="27" t="str">
        <f t="shared" si="132"/>
        <v/>
      </c>
      <c r="J574" s="27" t="str">
        <f t="shared" si="133"/>
        <v/>
      </c>
      <c r="K574" s="27" t="str">
        <f t="shared" si="134"/>
        <v/>
      </c>
      <c r="L574" s="27" t="str">
        <f t="shared" si="135"/>
        <v/>
      </c>
      <c r="M574" s="32" t="str">
        <f t="shared" si="136"/>
        <v/>
      </c>
      <c r="N574" s="27" t="str">
        <f t="shared" si="138"/>
        <v/>
      </c>
      <c r="O574" s="27" t="str">
        <f t="shared" si="139"/>
        <v/>
      </c>
      <c r="P574" s="27" t="str">
        <f t="shared" si="140"/>
        <v/>
      </c>
      <c r="Q574" s="27" t="str">
        <f t="shared" si="141"/>
        <v/>
      </c>
      <c r="R574" s="27" t="str">
        <f t="shared" si="142"/>
        <v/>
      </c>
      <c r="S574" s="27" t="str">
        <f t="shared" si="143"/>
        <v/>
      </c>
      <c r="T574" s="32" t="str">
        <f t="shared" si="144"/>
        <v/>
      </c>
      <c r="U574" s="10"/>
    </row>
    <row r="575" spans="1:21" x14ac:dyDescent="0.25">
      <c r="A575" s="10"/>
      <c r="B575" s="4" t="str">
        <f>IF(ISBLANK('INPUT | Operations'!$B580),"",COUNT('INPUT | Operations'!$B$12:$B579))</f>
        <v/>
      </c>
      <c r="C575" s="27" t="str">
        <f>IF(ISNUMBER($B575),('INPUT | Operations'!$C579+'INPUT | Operations'!$C580)/2,"")</f>
        <v/>
      </c>
      <c r="D575" s="28" t="str">
        <f t="shared" si="137"/>
        <v/>
      </c>
      <c r="E575" s="26" t="str">
        <f>IF(ISNUMBER($B575),'INPUT | Operations'!$B580-'INPUT | Operations'!$B579,"")</f>
        <v/>
      </c>
      <c r="F575" s="32" t="str">
        <f>IF(ISNUMBER($B575),IF('INPUT | Operations'!$B580&lt;MainEngine_BurnTime,1,IF('INPUT | Operations'!$B579&lt;=MainEngine_BurnTime,(MainEngine_BurnTime-'INPUT | Operations'!$B579)/('INPUT | Operations'!$B580-'INPUT | Operations'!$B579),0))*'INPUT | Operations'!$D579*NumberOfMainEngines*NumberOfOps*$E575,"")</f>
        <v/>
      </c>
      <c r="G575" s="34" t="str">
        <f t="shared" si="130"/>
        <v/>
      </c>
      <c r="H575" s="27" t="str">
        <f t="shared" si="131"/>
        <v/>
      </c>
      <c r="I575" s="27" t="str">
        <f t="shared" si="132"/>
        <v/>
      </c>
      <c r="J575" s="27" t="str">
        <f t="shared" si="133"/>
        <v/>
      </c>
      <c r="K575" s="27" t="str">
        <f t="shared" si="134"/>
        <v/>
      </c>
      <c r="L575" s="27" t="str">
        <f t="shared" si="135"/>
        <v/>
      </c>
      <c r="M575" s="32" t="str">
        <f t="shared" si="136"/>
        <v/>
      </c>
      <c r="N575" s="27" t="str">
        <f t="shared" si="138"/>
        <v/>
      </c>
      <c r="O575" s="27" t="str">
        <f t="shared" si="139"/>
        <v/>
      </c>
      <c r="P575" s="27" t="str">
        <f t="shared" si="140"/>
        <v/>
      </c>
      <c r="Q575" s="27" t="str">
        <f t="shared" si="141"/>
        <v/>
      </c>
      <c r="R575" s="27" t="str">
        <f t="shared" si="142"/>
        <v/>
      </c>
      <c r="S575" s="27" t="str">
        <f t="shared" si="143"/>
        <v/>
      </c>
      <c r="T575" s="32" t="str">
        <f t="shared" si="144"/>
        <v/>
      </c>
      <c r="U575" s="10"/>
    </row>
    <row r="576" spans="1:21" x14ac:dyDescent="0.25">
      <c r="A576" s="10"/>
      <c r="B576" s="4" t="str">
        <f>IF(ISBLANK('INPUT | Operations'!$B581),"",COUNT('INPUT | Operations'!$B$12:$B580))</f>
        <v/>
      </c>
      <c r="C576" s="27" t="str">
        <f>IF(ISNUMBER($B576),('INPUT | Operations'!$C580+'INPUT | Operations'!$C581)/2,"")</f>
        <v/>
      </c>
      <c r="D576" s="28" t="str">
        <f t="shared" si="137"/>
        <v/>
      </c>
      <c r="E576" s="26" t="str">
        <f>IF(ISNUMBER($B576),'INPUT | Operations'!$B581-'INPUT | Operations'!$B580,"")</f>
        <v/>
      </c>
      <c r="F576" s="32" t="str">
        <f>IF(ISNUMBER($B576),IF('INPUT | Operations'!$B581&lt;MainEngine_BurnTime,1,IF('INPUT | Operations'!$B580&lt;=MainEngine_BurnTime,(MainEngine_BurnTime-'INPUT | Operations'!$B580)/('INPUT | Operations'!$B581-'INPUT | Operations'!$B580),0))*'INPUT | Operations'!$D580*NumberOfMainEngines*NumberOfOps*$E576,"")</f>
        <v/>
      </c>
      <c r="G576" s="34" t="str">
        <f t="shared" si="130"/>
        <v/>
      </c>
      <c r="H576" s="27" t="str">
        <f t="shared" si="131"/>
        <v/>
      </c>
      <c r="I576" s="27" t="str">
        <f t="shared" si="132"/>
        <v/>
      </c>
      <c r="J576" s="27" t="str">
        <f t="shared" si="133"/>
        <v/>
      </c>
      <c r="K576" s="27" t="str">
        <f t="shared" si="134"/>
        <v/>
      </c>
      <c r="L576" s="27" t="str">
        <f t="shared" si="135"/>
        <v/>
      </c>
      <c r="M576" s="32" t="str">
        <f t="shared" si="136"/>
        <v/>
      </c>
      <c r="N576" s="27" t="str">
        <f t="shared" si="138"/>
        <v/>
      </c>
      <c r="O576" s="27" t="str">
        <f t="shared" si="139"/>
        <v/>
      </c>
      <c r="P576" s="27" t="str">
        <f t="shared" si="140"/>
        <v/>
      </c>
      <c r="Q576" s="27" t="str">
        <f t="shared" si="141"/>
        <v/>
      </c>
      <c r="R576" s="27" t="str">
        <f t="shared" si="142"/>
        <v/>
      </c>
      <c r="S576" s="27" t="str">
        <f t="shared" si="143"/>
        <v/>
      </c>
      <c r="T576" s="32" t="str">
        <f t="shared" si="144"/>
        <v/>
      </c>
      <c r="U576" s="10"/>
    </row>
    <row r="577" spans="1:21" x14ac:dyDescent="0.25">
      <c r="A577" s="10"/>
      <c r="B577" s="4" t="str">
        <f>IF(ISBLANK('INPUT | Operations'!$B582),"",COUNT('INPUT | Operations'!$B$12:$B581))</f>
        <v/>
      </c>
      <c r="C577" s="27" t="str">
        <f>IF(ISNUMBER($B577),('INPUT | Operations'!$C581+'INPUT | Operations'!$C582)/2,"")</f>
        <v/>
      </c>
      <c r="D577" s="28" t="str">
        <f t="shared" si="137"/>
        <v/>
      </c>
      <c r="E577" s="26" t="str">
        <f>IF(ISNUMBER($B577),'INPUT | Operations'!$B582-'INPUT | Operations'!$B581,"")</f>
        <v/>
      </c>
      <c r="F577" s="32" t="str">
        <f>IF(ISNUMBER($B577),IF('INPUT | Operations'!$B582&lt;MainEngine_BurnTime,1,IF('INPUT | Operations'!$B581&lt;=MainEngine_BurnTime,(MainEngine_BurnTime-'INPUT | Operations'!$B581)/('INPUT | Operations'!$B582-'INPUT | Operations'!$B581),0))*'INPUT | Operations'!$D581*NumberOfMainEngines*NumberOfOps*$E577,"")</f>
        <v/>
      </c>
      <c r="G577" s="34" t="str">
        <f t="shared" si="130"/>
        <v/>
      </c>
      <c r="H577" s="27" t="str">
        <f t="shared" si="131"/>
        <v/>
      </c>
      <c r="I577" s="27" t="str">
        <f t="shared" si="132"/>
        <v/>
      </c>
      <c r="J577" s="27" t="str">
        <f t="shared" si="133"/>
        <v/>
      </c>
      <c r="K577" s="27" t="str">
        <f t="shared" si="134"/>
        <v/>
      </c>
      <c r="L577" s="27" t="str">
        <f t="shared" si="135"/>
        <v/>
      </c>
      <c r="M577" s="32" t="str">
        <f t="shared" si="136"/>
        <v/>
      </c>
      <c r="N577" s="27" t="str">
        <f t="shared" si="138"/>
        <v/>
      </c>
      <c r="O577" s="27" t="str">
        <f t="shared" si="139"/>
        <v/>
      </c>
      <c r="P577" s="27" t="str">
        <f t="shared" si="140"/>
        <v/>
      </c>
      <c r="Q577" s="27" t="str">
        <f t="shared" si="141"/>
        <v/>
      </c>
      <c r="R577" s="27" t="str">
        <f t="shared" si="142"/>
        <v/>
      </c>
      <c r="S577" s="27" t="str">
        <f t="shared" si="143"/>
        <v/>
      </c>
      <c r="T577" s="32" t="str">
        <f t="shared" si="144"/>
        <v/>
      </c>
      <c r="U577" s="10"/>
    </row>
    <row r="578" spans="1:21" x14ac:dyDescent="0.25">
      <c r="A578" s="10"/>
      <c r="B578" s="4" t="str">
        <f>IF(ISBLANK('INPUT | Operations'!$B583),"",COUNT('INPUT | Operations'!$B$12:$B582))</f>
        <v/>
      </c>
      <c r="C578" s="27" t="str">
        <f>IF(ISNUMBER($B578),('INPUT | Operations'!$C582+'INPUT | Operations'!$C583)/2,"")</f>
        <v/>
      </c>
      <c r="D578" s="28" t="str">
        <f t="shared" si="137"/>
        <v/>
      </c>
      <c r="E578" s="26" t="str">
        <f>IF(ISNUMBER($B578),'INPUT | Operations'!$B583-'INPUT | Operations'!$B582,"")</f>
        <v/>
      </c>
      <c r="F578" s="32" t="str">
        <f>IF(ISNUMBER($B578),IF('INPUT | Operations'!$B583&lt;MainEngine_BurnTime,1,IF('INPUT | Operations'!$B582&lt;=MainEngine_BurnTime,(MainEngine_BurnTime-'INPUT | Operations'!$B582)/('INPUT | Operations'!$B583-'INPUT | Operations'!$B582),0))*'INPUT | Operations'!$D582*NumberOfMainEngines*NumberOfOps*$E578,"")</f>
        <v/>
      </c>
      <c r="G578" s="34" t="str">
        <f t="shared" si="130"/>
        <v/>
      </c>
      <c r="H578" s="27" t="str">
        <f t="shared" si="131"/>
        <v/>
      </c>
      <c r="I578" s="27" t="str">
        <f t="shared" si="132"/>
        <v/>
      </c>
      <c r="J578" s="27" t="str">
        <f t="shared" si="133"/>
        <v/>
      </c>
      <c r="K578" s="27" t="str">
        <f t="shared" si="134"/>
        <v/>
      </c>
      <c r="L578" s="27" t="str">
        <f t="shared" si="135"/>
        <v/>
      </c>
      <c r="M578" s="32" t="str">
        <f t="shared" si="136"/>
        <v/>
      </c>
      <c r="N578" s="27" t="str">
        <f t="shared" si="138"/>
        <v/>
      </c>
      <c r="O578" s="27" t="str">
        <f t="shared" si="139"/>
        <v/>
      </c>
      <c r="P578" s="27" t="str">
        <f t="shared" si="140"/>
        <v/>
      </c>
      <c r="Q578" s="27" t="str">
        <f t="shared" si="141"/>
        <v/>
      </c>
      <c r="R578" s="27" t="str">
        <f t="shared" si="142"/>
        <v/>
      </c>
      <c r="S578" s="27" t="str">
        <f t="shared" si="143"/>
        <v/>
      </c>
      <c r="T578" s="32" t="str">
        <f t="shared" si="144"/>
        <v/>
      </c>
      <c r="U578" s="10"/>
    </row>
    <row r="579" spans="1:21" x14ac:dyDescent="0.25">
      <c r="A579" s="10"/>
      <c r="B579" s="4" t="str">
        <f>IF(ISBLANK('INPUT | Operations'!$B584),"",COUNT('INPUT | Operations'!$B$12:$B583))</f>
        <v/>
      </c>
      <c r="C579" s="27" t="str">
        <f>IF(ISNUMBER($B579),('INPUT | Operations'!$C583+'INPUT | Operations'!$C584)/2,"")</f>
        <v/>
      </c>
      <c r="D579" s="28" t="str">
        <f t="shared" si="137"/>
        <v/>
      </c>
      <c r="E579" s="26" t="str">
        <f>IF(ISNUMBER($B579),'INPUT | Operations'!$B584-'INPUT | Operations'!$B583,"")</f>
        <v/>
      </c>
      <c r="F579" s="32" t="str">
        <f>IF(ISNUMBER($B579),IF('INPUT | Operations'!$B584&lt;MainEngine_BurnTime,1,IF('INPUT | Operations'!$B583&lt;=MainEngine_BurnTime,(MainEngine_BurnTime-'INPUT | Operations'!$B583)/('INPUT | Operations'!$B584-'INPUT | Operations'!$B583),0))*'INPUT | Operations'!$D583*NumberOfMainEngines*NumberOfOps*$E579,"")</f>
        <v/>
      </c>
      <c r="G579" s="34" t="str">
        <f t="shared" si="130"/>
        <v/>
      </c>
      <c r="H579" s="27" t="str">
        <f t="shared" si="131"/>
        <v/>
      </c>
      <c r="I579" s="27" t="str">
        <f t="shared" si="132"/>
        <v/>
      </c>
      <c r="J579" s="27" t="str">
        <f t="shared" si="133"/>
        <v/>
      </c>
      <c r="K579" s="27" t="str">
        <f t="shared" si="134"/>
        <v/>
      </c>
      <c r="L579" s="27" t="str">
        <f t="shared" si="135"/>
        <v/>
      </c>
      <c r="M579" s="32" t="str">
        <f t="shared" si="136"/>
        <v/>
      </c>
      <c r="N579" s="27" t="str">
        <f t="shared" si="138"/>
        <v/>
      </c>
      <c r="O579" s="27" t="str">
        <f t="shared" si="139"/>
        <v/>
      </c>
      <c r="P579" s="27" t="str">
        <f t="shared" si="140"/>
        <v/>
      </c>
      <c r="Q579" s="27" t="str">
        <f t="shared" si="141"/>
        <v/>
      </c>
      <c r="R579" s="27" t="str">
        <f t="shared" si="142"/>
        <v/>
      </c>
      <c r="S579" s="27" t="str">
        <f t="shared" si="143"/>
        <v/>
      </c>
      <c r="T579" s="32" t="str">
        <f t="shared" si="144"/>
        <v/>
      </c>
      <c r="U579" s="10"/>
    </row>
    <row r="580" spans="1:21" x14ac:dyDescent="0.25">
      <c r="A580" s="10"/>
      <c r="B580" s="4" t="str">
        <f>IF(ISBLANK('INPUT | Operations'!$B585),"",COUNT('INPUT | Operations'!$B$12:$B584))</f>
        <v/>
      </c>
      <c r="C580" s="27" t="str">
        <f>IF(ISNUMBER($B580),('INPUT | Operations'!$C584+'INPUT | Operations'!$C585)/2,"")</f>
        <v/>
      </c>
      <c r="D580" s="28" t="str">
        <f t="shared" si="137"/>
        <v/>
      </c>
      <c r="E580" s="26" t="str">
        <f>IF(ISNUMBER($B580),'INPUT | Operations'!$B585-'INPUT | Operations'!$B584,"")</f>
        <v/>
      </c>
      <c r="F580" s="32" t="str">
        <f>IF(ISNUMBER($B580),IF('INPUT | Operations'!$B585&lt;MainEngine_BurnTime,1,IF('INPUT | Operations'!$B584&lt;=MainEngine_BurnTime,(MainEngine_BurnTime-'INPUT | Operations'!$B584)/('INPUT | Operations'!$B585-'INPUT | Operations'!$B584),0))*'INPUT | Operations'!$D584*NumberOfMainEngines*NumberOfOps*$E580,"")</f>
        <v/>
      </c>
      <c r="G580" s="34" t="str">
        <f t="shared" si="130"/>
        <v/>
      </c>
      <c r="H580" s="27" t="str">
        <f t="shared" si="131"/>
        <v/>
      </c>
      <c r="I580" s="27" t="str">
        <f t="shared" si="132"/>
        <v/>
      </c>
      <c r="J580" s="27" t="str">
        <f t="shared" si="133"/>
        <v/>
      </c>
      <c r="K580" s="27" t="str">
        <f t="shared" si="134"/>
        <v/>
      </c>
      <c r="L580" s="27" t="str">
        <f t="shared" si="135"/>
        <v/>
      </c>
      <c r="M580" s="32" t="str">
        <f t="shared" si="136"/>
        <v/>
      </c>
      <c r="N580" s="27" t="str">
        <f t="shared" si="138"/>
        <v/>
      </c>
      <c r="O580" s="27" t="str">
        <f t="shared" si="139"/>
        <v/>
      </c>
      <c r="P580" s="27" t="str">
        <f t="shared" si="140"/>
        <v/>
      </c>
      <c r="Q580" s="27" t="str">
        <f t="shared" si="141"/>
        <v/>
      </c>
      <c r="R580" s="27" t="str">
        <f t="shared" si="142"/>
        <v/>
      </c>
      <c r="S580" s="27" t="str">
        <f t="shared" si="143"/>
        <v/>
      </c>
      <c r="T580" s="32" t="str">
        <f t="shared" si="144"/>
        <v/>
      </c>
      <c r="U580" s="10"/>
    </row>
    <row r="581" spans="1:21" x14ac:dyDescent="0.25">
      <c r="A581" s="10"/>
      <c r="B581" s="4" t="str">
        <f>IF(ISBLANK('INPUT | Operations'!$B586),"",COUNT('INPUT | Operations'!$B$12:$B585))</f>
        <v/>
      </c>
      <c r="C581" s="27" t="str">
        <f>IF(ISNUMBER($B581),('INPUT | Operations'!$C585+'INPUT | Operations'!$C586)/2,"")</f>
        <v/>
      </c>
      <c r="D581" s="28" t="str">
        <f t="shared" si="137"/>
        <v/>
      </c>
      <c r="E581" s="26" t="str">
        <f>IF(ISNUMBER($B581),'INPUT | Operations'!$B586-'INPUT | Operations'!$B585,"")</f>
        <v/>
      </c>
      <c r="F581" s="32" t="str">
        <f>IF(ISNUMBER($B581),IF('INPUT | Operations'!$B586&lt;MainEngine_BurnTime,1,IF('INPUT | Operations'!$B585&lt;=MainEngine_BurnTime,(MainEngine_BurnTime-'INPUT | Operations'!$B585)/('INPUT | Operations'!$B586-'INPUT | Operations'!$B585),0))*'INPUT | Operations'!$D585*NumberOfMainEngines*NumberOfOps*$E581,"")</f>
        <v/>
      </c>
      <c r="G581" s="34" t="str">
        <f t="shared" si="130"/>
        <v/>
      </c>
      <c r="H581" s="27" t="str">
        <f t="shared" si="131"/>
        <v/>
      </c>
      <c r="I581" s="27" t="str">
        <f t="shared" si="132"/>
        <v/>
      </c>
      <c r="J581" s="27" t="str">
        <f t="shared" si="133"/>
        <v/>
      </c>
      <c r="K581" s="27" t="str">
        <f t="shared" si="134"/>
        <v/>
      </c>
      <c r="L581" s="27" t="str">
        <f t="shared" si="135"/>
        <v/>
      </c>
      <c r="M581" s="32" t="str">
        <f t="shared" si="136"/>
        <v/>
      </c>
      <c r="N581" s="27" t="str">
        <f t="shared" si="138"/>
        <v/>
      </c>
      <c r="O581" s="27" t="str">
        <f t="shared" si="139"/>
        <v/>
      </c>
      <c r="P581" s="27" t="str">
        <f t="shared" si="140"/>
        <v/>
      </c>
      <c r="Q581" s="27" t="str">
        <f t="shared" si="141"/>
        <v/>
      </c>
      <c r="R581" s="27" t="str">
        <f t="shared" si="142"/>
        <v/>
      </c>
      <c r="S581" s="27" t="str">
        <f t="shared" si="143"/>
        <v/>
      </c>
      <c r="T581" s="32" t="str">
        <f t="shared" si="144"/>
        <v/>
      </c>
      <c r="U581" s="10"/>
    </row>
    <row r="582" spans="1:21" x14ac:dyDescent="0.25">
      <c r="A582" s="10"/>
      <c r="B582" s="4" t="str">
        <f>IF(ISBLANK('INPUT | Operations'!$B587),"",COUNT('INPUT | Operations'!$B$12:$B586))</f>
        <v/>
      </c>
      <c r="C582" s="27" t="str">
        <f>IF(ISNUMBER($B582),('INPUT | Operations'!$C586+'INPUT | Operations'!$C587)/2,"")</f>
        <v/>
      </c>
      <c r="D582" s="28" t="str">
        <f t="shared" si="137"/>
        <v/>
      </c>
      <c r="E582" s="26" t="str">
        <f>IF(ISNUMBER($B582),'INPUT | Operations'!$B587-'INPUT | Operations'!$B586,"")</f>
        <v/>
      </c>
      <c r="F582" s="32" t="str">
        <f>IF(ISNUMBER($B582),IF('INPUT | Operations'!$B587&lt;MainEngine_BurnTime,1,IF('INPUT | Operations'!$B586&lt;=MainEngine_BurnTime,(MainEngine_BurnTime-'INPUT | Operations'!$B586)/('INPUT | Operations'!$B587-'INPUT | Operations'!$B586),0))*'INPUT | Operations'!$D586*NumberOfMainEngines*NumberOfOps*$E582,"")</f>
        <v/>
      </c>
      <c r="G582" s="34" t="str">
        <f t="shared" si="130"/>
        <v/>
      </c>
      <c r="H582" s="27" t="str">
        <f t="shared" si="131"/>
        <v/>
      </c>
      <c r="I582" s="27" t="str">
        <f t="shared" si="132"/>
        <v/>
      </c>
      <c r="J582" s="27" t="str">
        <f t="shared" si="133"/>
        <v/>
      </c>
      <c r="K582" s="27" t="str">
        <f t="shared" si="134"/>
        <v/>
      </c>
      <c r="L582" s="27" t="str">
        <f t="shared" si="135"/>
        <v/>
      </c>
      <c r="M582" s="32" t="str">
        <f t="shared" si="136"/>
        <v/>
      </c>
      <c r="N582" s="27" t="str">
        <f t="shared" si="138"/>
        <v/>
      </c>
      <c r="O582" s="27" t="str">
        <f t="shared" si="139"/>
        <v/>
      </c>
      <c r="P582" s="27" t="str">
        <f t="shared" si="140"/>
        <v/>
      </c>
      <c r="Q582" s="27" t="str">
        <f t="shared" si="141"/>
        <v/>
      </c>
      <c r="R582" s="27" t="str">
        <f t="shared" si="142"/>
        <v/>
      </c>
      <c r="S582" s="27" t="str">
        <f t="shared" si="143"/>
        <v/>
      </c>
      <c r="T582" s="32" t="str">
        <f t="shared" si="144"/>
        <v/>
      </c>
      <c r="U582" s="10"/>
    </row>
    <row r="583" spans="1:21" x14ac:dyDescent="0.25">
      <c r="A583" s="10"/>
      <c r="B583" s="4" t="str">
        <f>IF(ISBLANK('INPUT | Operations'!$B588),"",COUNT('INPUT | Operations'!$B$12:$B587))</f>
        <v/>
      </c>
      <c r="C583" s="27" t="str">
        <f>IF(ISNUMBER($B583),('INPUT | Operations'!$C587+'INPUT | Operations'!$C588)/2,"")</f>
        <v/>
      </c>
      <c r="D583" s="28" t="str">
        <f t="shared" si="137"/>
        <v/>
      </c>
      <c r="E583" s="26" t="str">
        <f>IF(ISNUMBER($B583),'INPUT | Operations'!$B588-'INPUT | Operations'!$B587,"")</f>
        <v/>
      </c>
      <c r="F583" s="32" t="str">
        <f>IF(ISNUMBER($B583),IF('INPUT | Operations'!$B588&lt;MainEngine_BurnTime,1,IF('INPUT | Operations'!$B587&lt;=MainEngine_BurnTime,(MainEngine_BurnTime-'INPUT | Operations'!$B587)/('INPUT | Operations'!$B588-'INPUT | Operations'!$B587),0))*'INPUT | Operations'!$D587*NumberOfMainEngines*NumberOfOps*$E583,"")</f>
        <v/>
      </c>
      <c r="G583" s="34" t="str">
        <f t="shared" si="130"/>
        <v/>
      </c>
      <c r="H583" s="27" t="str">
        <f t="shared" si="131"/>
        <v/>
      </c>
      <c r="I583" s="27" t="str">
        <f t="shared" si="132"/>
        <v/>
      </c>
      <c r="J583" s="27" t="str">
        <f t="shared" si="133"/>
        <v/>
      </c>
      <c r="K583" s="27" t="str">
        <f t="shared" si="134"/>
        <v/>
      </c>
      <c r="L583" s="27" t="str">
        <f t="shared" si="135"/>
        <v/>
      </c>
      <c r="M583" s="32" t="str">
        <f t="shared" si="136"/>
        <v/>
      </c>
      <c r="N583" s="27" t="str">
        <f t="shared" si="138"/>
        <v/>
      </c>
      <c r="O583" s="27" t="str">
        <f t="shared" si="139"/>
        <v/>
      </c>
      <c r="P583" s="27" t="str">
        <f t="shared" si="140"/>
        <v/>
      </c>
      <c r="Q583" s="27" t="str">
        <f t="shared" si="141"/>
        <v/>
      </c>
      <c r="R583" s="27" t="str">
        <f t="shared" si="142"/>
        <v/>
      </c>
      <c r="S583" s="27" t="str">
        <f t="shared" si="143"/>
        <v/>
      </c>
      <c r="T583" s="32" t="str">
        <f t="shared" si="144"/>
        <v/>
      </c>
      <c r="U583" s="10"/>
    </row>
    <row r="584" spans="1:21" x14ac:dyDescent="0.25">
      <c r="A584" s="10"/>
      <c r="B584" s="4" t="str">
        <f>IF(ISBLANK('INPUT | Operations'!$B589),"",COUNT('INPUT | Operations'!$B$12:$B588))</f>
        <v/>
      </c>
      <c r="C584" s="27" t="str">
        <f>IF(ISNUMBER($B584),('INPUT | Operations'!$C588+'INPUT | Operations'!$C589)/2,"")</f>
        <v/>
      </c>
      <c r="D584" s="28" t="str">
        <f t="shared" si="137"/>
        <v/>
      </c>
      <c r="E584" s="26" t="str">
        <f>IF(ISNUMBER($B584),'INPUT | Operations'!$B589-'INPUT | Operations'!$B588,"")</f>
        <v/>
      </c>
      <c r="F584" s="32" t="str">
        <f>IF(ISNUMBER($B584),IF('INPUT | Operations'!$B589&lt;MainEngine_BurnTime,1,IF('INPUT | Operations'!$B588&lt;=MainEngine_BurnTime,(MainEngine_BurnTime-'INPUT | Operations'!$B588)/('INPUT | Operations'!$B589-'INPUT | Operations'!$B588),0))*'INPUT | Operations'!$D588*NumberOfMainEngines*NumberOfOps*$E584,"")</f>
        <v/>
      </c>
      <c r="G584" s="34" t="str">
        <f t="shared" ref="G584:G647" si="145">IF(ISNUMBER($B584),MainEngine_H2O+MW_H2O/MW_H*MainEngine_H+MW_H2O/MW_H2*MainEngine_H2+MainEngine_OH,"")</f>
        <v/>
      </c>
      <c r="H584" s="27" t="str">
        <f t="shared" ref="H584:H647" si="146">IF(ISNUMBER($B584),MainEngine_CO2+MW_CO2/MW_CO*(MainEngine_CO-$I584),"")</f>
        <v/>
      </c>
      <c r="I584" s="27" t="str">
        <f t="shared" ref="I584:I647" si="147">IF(ISNUMBER($B584),MIN(0.0025*EXP(0.067*$D584)*(MainEngine_CO+MainEngine_CO2),MainEngine_CO),"")</f>
        <v/>
      </c>
      <c r="J584" s="27" t="str">
        <f t="shared" ref="J584:J647" si="148">IF(ISNUMBER($B584),MainEngine_Al2O3,"")</f>
        <v/>
      </c>
      <c r="K584" s="27" t="str">
        <f t="shared" ref="K584:K647" si="149">IF(ISNUMBER($B584),MainEngine_HCl+MainEngine_Cl+MainEngine_Cl2,"")</f>
        <v/>
      </c>
      <c r="L584" s="27" t="str">
        <f t="shared" ref="L584:L647" si="150">IF(ISNUMBER($B584),MainEngine_NOx+33*EXP(-0.26*$D584),"")</f>
        <v/>
      </c>
      <c r="M584" s="32" t="str">
        <f t="shared" ref="M584:M647" si="151">IF(ISNUMBER($B584),MainEngine_BC*MAX(0.04,MIN(1,0.04*EXP(0.12*($D584-15)))),"")</f>
        <v/>
      </c>
      <c r="N584" s="27" t="str">
        <f t="shared" si="138"/>
        <v/>
      </c>
      <c r="O584" s="27" t="str">
        <f t="shared" si="139"/>
        <v/>
      </c>
      <c r="P584" s="27" t="str">
        <f t="shared" si="140"/>
        <v/>
      </c>
      <c r="Q584" s="27" t="str">
        <f t="shared" si="141"/>
        <v/>
      </c>
      <c r="R584" s="27" t="str">
        <f t="shared" si="142"/>
        <v/>
      </c>
      <c r="S584" s="27" t="str">
        <f t="shared" si="143"/>
        <v/>
      </c>
      <c r="T584" s="32" t="str">
        <f t="shared" si="144"/>
        <v/>
      </c>
      <c r="U584" s="10"/>
    </row>
    <row r="585" spans="1:21" x14ac:dyDescent="0.25">
      <c r="A585" s="10"/>
      <c r="B585" s="4" t="str">
        <f>IF(ISBLANK('INPUT | Operations'!$B590),"",COUNT('INPUT | Operations'!$B$12:$B589))</f>
        <v/>
      </c>
      <c r="C585" s="27" t="str">
        <f>IF(ISNUMBER($B585),('INPUT | Operations'!$C589+'INPUT | Operations'!$C590)/2,"")</f>
        <v/>
      </c>
      <c r="D585" s="28" t="str">
        <f t="shared" si="137"/>
        <v/>
      </c>
      <c r="E585" s="26" t="str">
        <f>IF(ISNUMBER($B585),'INPUT | Operations'!$B590-'INPUT | Operations'!$B589,"")</f>
        <v/>
      </c>
      <c r="F585" s="32" t="str">
        <f>IF(ISNUMBER($B585),IF('INPUT | Operations'!$B590&lt;MainEngine_BurnTime,1,IF('INPUT | Operations'!$B589&lt;=MainEngine_BurnTime,(MainEngine_BurnTime-'INPUT | Operations'!$B589)/('INPUT | Operations'!$B590-'INPUT | Operations'!$B589),0))*'INPUT | Operations'!$D589*NumberOfMainEngines*NumberOfOps*$E585,"")</f>
        <v/>
      </c>
      <c r="G585" s="34" t="str">
        <f t="shared" si="145"/>
        <v/>
      </c>
      <c r="H585" s="27" t="str">
        <f t="shared" si="146"/>
        <v/>
      </c>
      <c r="I585" s="27" t="str">
        <f t="shared" si="147"/>
        <v/>
      </c>
      <c r="J585" s="27" t="str">
        <f t="shared" si="148"/>
        <v/>
      </c>
      <c r="K585" s="27" t="str">
        <f t="shared" si="149"/>
        <v/>
      </c>
      <c r="L585" s="27" t="str">
        <f t="shared" si="150"/>
        <v/>
      </c>
      <c r="M585" s="32" t="str">
        <f t="shared" si="151"/>
        <v/>
      </c>
      <c r="N585" s="27" t="str">
        <f t="shared" si="138"/>
        <v/>
      </c>
      <c r="O585" s="27" t="str">
        <f t="shared" si="139"/>
        <v/>
      </c>
      <c r="P585" s="27" t="str">
        <f t="shared" si="140"/>
        <v/>
      </c>
      <c r="Q585" s="27" t="str">
        <f t="shared" si="141"/>
        <v/>
      </c>
      <c r="R585" s="27" t="str">
        <f t="shared" si="142"/>
        <v/>
      </c>
      <c r="S585" s="27" t="str">
        <f t="shared" si="143"/>
        <v/>
      </c>
      <c r="T585" s="32" t="str">
        <f t="shared" si="144"/>
        <v/>
      </c>
      <c r="U585" s="10"/>
    </row>
    <row r="586" spans="1:21" x14ac:dyDescent="0.25">
      <c r="A586" s="10"/>
      <c r="B586" s="4" t="str">
        <f>IF(ISBLANK('INPUT | Operations'!$B591),"",COUNT('INPUT | Operations'!$B$12:$B590))</f>
        <v/>
      </c>
      <c r="C586" s="27" t="str">
        <f>IF(ISNUMBER($B586),('INPUT | Operations'!$C590+'INPUT | Operations'!$C591)/2,"")</f>
        <v/>
      </c>
      <c r="D586" s="28" t="str">
        <f t="shared" si="137"/>
        <v/>
      </c>
      <c r="E586" s="26" t="str">
        <f>IF(ISNUMBER($B586),'INPUT | Operations'!$B591-'INPUT | Operations'!$B590,"")</f>
        <v/>
      </c>
      <c r="F586" s="32" t="str">
        <f>IF(ISNUMBER($B586),IF('INPUT | Operations'!$B591&lt;MainEngine_BurnTime,1,IF('INPUT | Operations'!$B590&lt;=MainEngine_BurnTime,(MainEngine_BurnTime-'INPUT | Operations'!$B590)/('INPUT | Operations'!$B591-'INPUT | Operations'!$B590),0))*'INPUT | Operations'!$D590*NumberOfMainEngines*NumberOfOps*$E586,"")</f>
        <v/>
      </c>
      <c r="G586" s="34" t="str">
        <f t="shared" si="145"/>
        <v/>
      </c>
      <c r="H586" s="27" t="str">
        <f t="shared" si="146"/>
        <v/>
      </c>
      <c r="I586" s="27" t="str">
        <f t="shared" si="147"/>
        <v/>
      </c>
      <c r="J586" s="27" t="str">
        <f t="shared" si="148"/>
        <v/>
      </c>
      <c r="K586" s="27" t="str">
        <f t="shared" si="149"/>
        <v/>
      </c>
      <c r="L586" s="27" t="str">
        <f t="shared" si="150"/>
        <v/>
      </c>
      <c r="M586" s="32" t="str">
        <f t="shared" si="151"/>
        <v/>
      </c>
      <c r="N586" s="27" t="str">
        <f t="shared" si="138"/>
        <v/>
      </c>
      <c r="O586" s="27" t="str">
        <f t="shared" si="139"/>
        <v/>
      </c>
      <c r="P586" s="27" t="str">
        <f t="shared" si="140"/>
        <v/>
      </c>
      <c r="Q586" s="27" t="str">
        <f t="shared" si="141"/>
        <v/>
      </c>
      <c r="R586" s="27" t="str">
        <f t="shared" si="142"/>
        <v/>
      </c>
      <c r="S586" s="27" t="str">
        <f t="shared" si="143"/>
        <v/>
      </c>
      <c r="T586" s="32" t="str">
        <f t="shared" si="144"/>
        <v/>
      </c>
      <c r="U586" s="10"/>
    </row>
    <row r="587" spans="1:21" x14ac:dyDescent="0.25">
      <c r="A587" s="10"/>
      <c r="B587" s="4" t="str">
        <f>IF(ISBLANK('INPUT | Operations'!$B592),"",COUNT('INPUT | Operations'!$B$12:$B591))</f>
        <v/>
      </c>
      <c r="C587" s="27" t="str">
        <f>IF(ISNUMBER($B587),('INPUT | Operations'!$C591+'INPUT | Operations'!$C592)/2,"")</f>
        <v/>
      </c>
      <c r="D587" s="28" t="str">
        <f t="shared" si="137"/>
        <v/>
      </c>
      <c r="E587" s="26" t="str">
        <f>IF(ISNUMBER($B587),'INPUT | Operations'!$B592-'INPUT | Operations'!$B591,"")</f>
        <v/>
      </c>
      <c r="F587" s="32" t="str">
        <f>IF(ISNUMBER($B587),IF('INPUT | Operations'!$B592&lt;MainEngine_BurnTime,1,IF('INPUT | Operations'!$B591&lt;=MainEngine_BurnTime,(MainEngine_BurnTime-'INPUT | Operations'!$B591)/('INPUT | Operations'!$B592-'INPUT | Operations'!$B591),0))*'INPUT | Operations'!$D591*NumberOfMainEngines*NumberOfOps*$E587,"")</f>
        <v/>
      </c>
      <c r="G587" s="34" t="str">
        <f t="shared" si="145"/>
        <v/>
      </c>
      <c r="H587" s="27" t="str">
        <f t="shared" si="146"/>
        <v/>
      </c>
      <c r="I587" s="27" t="str">
        <f t="shared" si="147"/>
        <v/>
      </c>
      <c r="J587" s="27" t="str">
        <f t="shared" si="148"/>
        <v/>
      </c>
      <c r="K587" s="27" t="str">
        <f t="shared" si="149"/>
        <v/>
      </c>
      <c r="L587" s="27" t="str">
        <f t="shared" si="150"/>
        <v/>
      </c>
      <c r="M587" s="32" t="str">
        <f t="shared" si="151"/>
        <v/>
      </c>
      <c r="N587" s="27" t="str">
        <f t="shared" si="138"/>
        <v/>
      </c>
      <c r="O587" s="27" t="str">
        <f t="shared" si="139"/>
        <v/>
      </c>
      <c r="P587" s="27" t="str">
        <f t="shared" si="140"/>
        <v/>
      </c>
      <c r="Q587" s="27" t="str">
        <f t="shared" si="141"/>
        <v/>
      </c>
      <c r="R587" s="27" t="str">
        <f t="shared" si="142"/>
        <v/>
      </c>
      <c r="S587" s="27" t="str">
        <f t="shared" si="143"/>
        <v/>
      </c>
      <c r="T587" s="32" t="str">
        <f t="shared" si="144"/>
        <v/>
      </c>
      <c r="U587" s="10"/>
    </row>
    <row r="588" spans="1:21" x14ac:dyDescent="0.25">
      <c r="A588" s="10"/>
      <c r="B588" s="4" t="str">
        <f>IF(ISBLANK('INPUT | Operations'!$B593),"",COUNT('INPUT | Operations'!$B$12:$B592))</f>
        <v/>
      </c>
      <c r="C588" s="27" t="str">
        <f>IF(ISNUMBER($B588),('INPUT | Operations'!$C592+'INPUT | Operations'!$C593)/2,"")</f>
        <v/>
      </c>
      <c r="D588" s="28" t="str">
        <f t="shared" si="137"/>
        <v/>
      </c>
      <c r="E588" s="26" t="str">
        <f>IF(ISNUMBER($B588),'INPUT | Operations'!$B593-'INPUT | Operations'!$B592,"")</f>
        <v/>
      </c>
      <c r="F588" s="32" t="str">
        <f>IF(ISNUMBER($B588),IF('INPUT | Operations'!$B593&lt;MainEngine_BurnTime,1,IF('INPUT | Operations'!$B592&lt;=MainEngine_BurnTime,(MainEngine_BurnTime-'INPUT | Operations'!$B592)/('INPUT | Operations'!$B593-'INPUT | Operations'!$B592),0))*'INPUT | Operations'!$D592*NumberOfMainEngines*NumberOfOps*$E588,"")</f>
        <v/>
      </c>
      <c r="G588" s="34" t="str">
        <f t="shared" si="145"/>
        <v/>
      </c>
      <c r="H588" s="27" t="str">
        <f t="shared" si="146"/>
        <v/>
      </c>
      <c r="I588" s="27" t="str">
        <f t="shared" si="147"/>
        <v/>
      </c>
      <c r="J588" s="27" t="str">
        <f t="shared" si="148"/>
        <v/>
      </c>
      <c r="K588" s="27" t="str">
        <f t="shared" si="149"/>
        <v/>
      </c>
      <c r="L588" s="27" t="str">
        <f t="shared" si="150"/>
        <v/>
      </c>
      <c r="M588" s="32" t="str">
        <f t="shared" si="151"/>
        <v/>
      </c>
      <c r="N588" s="27" t="str">
        <f t="shared" si="138"/>
        <v/>
      </c>
      <c r="O588" s="27" t="str">
        <f t="shared" si="139"/>
        <v/>
      </c>
      <c r="P588" s="27" t="str">
        <f t="shared" si="140"/>
        <v/>
      </c>
      <c r="Q588" s="27" t="str">
        <f t="shared" si="141"/>
        <v/>
      </c>
      <c r="R588" s="27" t="str">
        <f t="shared" si="142"/>
        <v/>
      </c>
      <c r="S588" s="27" t="str">
        <f t="shared" si="143"/>
        <v/>
      </c>
      <c r="T588" s="32" t="str">
        <f t="shared" si="144"/>
        <v/>
      </c>
      <c r="U588" s="10"/>
    </row>
    <row r="589" spans="1:21" x14ac:dyDescent="0.25">
      <c r="A589" s="10"/>
      <c r="B589" s="4" t="str">
        <f>IF(ISBLANK('INPUT | Operations'!$B594),"",COUNT('INPUT | Operations'!$B$12:$B593))</f>
        <v/>
      </c>
      <c r="C589" s="27" t="str">
        <f>IF(ISNUMBER($B589),('INPUT | Operations'!$C593+'INPUT | Operations'!$C594)/2,"")</f>
        <v/>
      </c>
      <c r="D589" s="28" t="str">
        <f t="shared" si="137"/>
        <v/>
      </c>
      <c r="E589" s="26" t="str">
        <f>IF(ISNUMBER($B589),'INPUT | Operations'!$B594-'INPUT | Operations'!$B593,"")</f>
        <v/>
      </c>
      <c r="F589" s="32" t="str">
        <f>IF(ISNUMBER($B589),IF('INPUT | Operations'!$B594&lt;MainEngine_BurnTime,1,IF('INPUT | Operations'!$B593&lt;=MainEngine_BurnTime,(MainEngine_BurnTime-'INPUT | Operations'!$B593)/('INPUT | Operations'!$B594-'INPUT | Operations'!$B593),0))*'INPUT | Operations'!$D593*NumberOfMainEngines*NumberOfOps*$E589,"")</f>
        <v/>
      </c>
      <c r="G589" s="34" t="str">
        <f t="shared" si="145"/>
        <v/>
      </c>
      <c r="H589" s="27" t="str">
        <f t="shared" si="146"/>
        <v/>
      </c>
      <c r="I589" s="27" t="str">
        <f t="shared" si="147"/>
        <v/>
      </c>
      <c r="J589" s="27" t="str">
        <f t="shared" si="148"/>
        <v/>
      </c>
      <c r="K589" s="27" t="str">
        <f t="shared" si="149"/>
        <v/>
      </c>
      <c r="L589" s="27" t="str">
        <f t="shared" si="150"/>
        <v/>
      </c>
      <c r="M589" s="32" t="str">
        <f t="shared" si="151"/>
        <v/>
      </c>
      <c r="N589" s="27" t="str">
        <f t="shared" si="138"/>
        <v/>
      </c>
      <c r="O589" s="27" t="str">
        <f t="shared" si="139"/>
        <v/>
      </c>
      <c r="P589" s="27" t="str">
        <f t="shared" si="140"/>
        <v/>
      </c>
      <c r="Q589" s="27" t="str">
        <f t="shared" si="141"/>
        <v/>
      </c>
      <c r="R589" s="27" t="str">
        <f t="shared" si="142"/>
        <v/>
      </c>
      <c r="S589" s="27" t="str">
        <f t="shared" si="143"/>
        <v/>
      </c>
      <c r="T589" s="32" t="str">
        <f t="shared" si="144"/>
        <v/>
      </c>
      <c r="U589" s="10"/>
    </row>
    <row r="590" spans="1:21" x14ac:dyDescent="0.25">
      <c r="A590" s="10"/>
      <c r="B590" s="4" t="str">
        <f>IF(ISBLANK('INPUT | Operations'!$B595),"",COUNT('INPUT | Operations'!$B$12:$B594))</f>
        <v/>
      </c>
      <c r="C590" s="27" t="str">
        <f>IF(ISNUMBER($B590),('INPUT | Operations'!$C594+'INPUT | Operations'!$C595)/2,"")</f>
        <v/>
      </c>
      <c r="D590" s="28" t="str">
        <f t="shared" si="137"/>
        <v/>
      </c>
      <c r="E590" s="26" t="str">
        <f>IF(ISNUMBER($B590),'INPUT | Operations'!$B595-'INPUT | Operations'!$B594,"")</f>
        <v/>
      </c>
      <c r="F590" s="32" t="str">
        <f>IF(ISNUMBER($B590),IF('INPUT | Operations'!$B595&lt;MainEngine_BurnTime,1,IF('INPUT | Operations'!$B594&lt;=MainEngine_BurnTime,(MainEngine_BurnTime-'INPUT | Operations'!$B594)/('INPUT | Operations'!$B595-'INPUT | Operations'!$B594),0))*'INPUT | Operations'!$D594*NumberOfMainEngines*NumberOfOps*$E590,"")</f>
        <v/>
      </c>
      <c r="G590" s="34" t="str">
        <f t="shared" si="145"/>
        <v/>
      </c>
      <c r="H590" s="27" t="str">
        <f t="shared" si="146"/>
        <v/>
      </c>
      <c r="I590" s="27" t="str">
        <f t="shared" si="147"/>
        <v/>
      </c>
      <c r="J590" s="27" t="str">
        <f t="shared" si="148"/>
        <v/>
      </c>
      <c r="K590" s="27" t="str">
        <f t="shared" si="149"/>
        <v/>
      </c>
      <c r="L590" s="27" t="str">
        <f t="shared" si="150"/>
        <v/>
      </c>
      <c r="M590" s="32" t="str">
        <f t="shared" si="151"/>
        <v/>
      </c>
      <c r="N590" s="27" t="str">
        <f t="shared" si="138"/>
        <v/>
      </c>
      <c r="O590" s="27" t="str">
        <f t="shared" si="139"/>
        <v/>
      </c>
      <c r="P590" s="27" t="str">
        <f t="shared" si="140"/>
        <v/>
      </c>
      <c r="Q590" s="27" t="str">
        <f t="shared" si="141"/>
        <v/>
      </c>
      <c r="R590" s="27" t="str">
        <f t="shared" si="142"/>
        <v/>
      </c>
      <c r="S590" s="27" t="str">
        <f t="shared" si="143"/>
        <v/>
      </c>
      <c r="T590" s="32" t="str">
        <f t="shared" si="144"/>
        <v/>
      </c>
      <c r="U590" s="10"/>
    </row>
    <row r="591" spans="1:21" x14ac:dyDescent="0.25">
      <c r="A591" s="10"/>
      <c r="B591" s="4" t="str">
        <f>IF(ISBLANK('INPUT | Operations'!$B596),"",COUNT('INPUT | Operations'!$B$12:$B595))</f>
        <v/>
      </c>
      <c r="C591" s="27" t="str">
        <f>IF(ISNUMBER($B591),('INPUT | Operations'!$C595+'INPUT | Operations'!$C596)/2,"")</f>
        <v/>
      </c>
      <c r="D591" s="28" t="str">
        <f t="shared" si="137"/>
        <v/>
      </c>
      <c r="E591" s="26" t="str">
        <f>IF(ISNUMBER($B591),'INPUT | Operations'!$B596-'INPUT | Operations'!$B595,"")</f>
        <v/>
      </c>
      <c r="F591" s="32" t="str">
        <f>IF(ISNUMBER($B591),IF('INPUT | Operations'!$B596&lt;MainEngine_BurnTime,1,IF('INPUT | Operations'!$B595&lt;=MainEngine_BurnTime,(MainEngine_BurnTime-'INPUT | Operations'!$B595)/('INPUT | Operations'!$B596-'INPUT | Operations'!$B595),0))*'INPUT | Operations'!$D595*NumberOfMainEngines*NumberOfOps*$E591,"")</f>
        <v/>
      </c>
      <c r="G591" s="34" t="str">
        <f t="shared" si="145"/>
        <v/>
      </c>
      <c r="H591" s="27" t="str">
        <f t="shared" si="146"/>
        <v/>
      </c>
      <c r="I591" s="27" t="str">
        <f t="shared" si="147"/>
        <v/>
      </c>
      <c r="J591" s="27" t="str">
        <f t="shared" si="148"/>
        <v/>
      </c>
      <c r="K591" s="27" t="str">
        <f t="shared" si="149"/>
        <v/>
      </c>
      <c r="L591" s="27" t="str">
        <f t="shared" si="150"/>
        <v/>
      </c>
      <c r="M591" s="32" t="str">
        <f t="shared" si="151"/>
        <v/>
      </c>
      <c r="N591" s="27" t="str">
        <f t="shared" si="138"/>
        <v/>
      </c>
      <c r="O591" s="27" t="str">
        <f t="shared" si="139"/>
        <v/>
      </c>
      <c r="P591" s="27" t="str">
        <f t="shared" si="140"/>
        <v/>
      </c>
      <c r="Q591" s="27" t="str">
        <f t="shared" si="141"/>
        <v/>
      </c>
      <c r="R591" s="27" t="str">
        <f t="shared" si="142"/>
        <v/>
      </c>
      <c r="S591" s="27" t="str">
        <f t="shared" si="143"/>
        <v/>
      </c>
      <c r="T591" s="32" t="str">
        <f t="shared" si="144"/>
        <v/>
      </c>
      <c r="U591" s="10"/>
    </row>
    <row r="592" spans="1:21" x14ac:dyDescent="0.25">
      <c r="A592" s="10"/>
      <c r="B592" s="4" t="str">
        <f>IF(ISBLANK('INPUT | Operations'!$B597),"",COUNT('INPUT | Operations'!$B$12:$B596))</f>
        <v/>
      </c>
      <c r="C592" s="27" t="str">
        <f>IF(ISNUMBER($B592),('INPUT | Operations'!$C596+'INPUT | Operations'!$C597)/2,"")</f>
        <v/>
      </c>
      <c r="D592" s="28" t="str">
        <f t="shared" si="137"/>
        <v/>
      </c>
      <c r="E592" s="26" t="str">
        <f>IF(ISNUMBER($B592),'INPUT | Operations'!$B597-'INPUT | Operations'!$B596,"")</f>
        <v/>
      </c>
      <c r="F592" s="32" t="str">
        <f>IF(ISNUMBER($B592),IF('INPUT | Operations'!$B597&lt;MainEngine_BurnTime,1,IF('INPUT | Operations'!$B596&lt;=MainEngine_BurnTime,(MainEngine_BurnTime-'INPUT | Operations'!$B596)/('INPUT | Operations'!$B597-'INPUT | Operations'!$B596),0))*'INPUT | Operations'!$D596*NumberOfMainEngines*NumberOfOps*$E592,"")</f>
        <v/>
      </c>
      <c r="G592" s="34" t="str">
        <f t="shared" si="145"/>
        <v/>
      </c>
      <c r="H592" s="27" t="str">
        <f t="shared" si="146"/>
        <v/>
      </c>
      <c r="I592" s="27" t="str">
        <f t="shared" si="147"/>
        <v/>
      </c>
      <c r="J592" s="27" t="str">
        <f t="shared" si="148"/>
        <v/>
      </c>
      <c r="K592" s="27" t="str">
        <f t="shared" si="149"/>
        <v/>
      </c>
      <c r="L592" s="27" t="str">
        <f t="shared" si="150"/>
        <v/>
      </c>
      <c r="M592" s="32" t="str">
        <f t="shared" si="151"/>
        <v/>
      </c>
      <c r="N592" s="27" t="str">
        <f t="shared" si="138"/>
        <v/>
      </c>
      <c r="O592" s="27" t="str">
        <f t="shared" si="139"/>
        <v/>
      </c>
      <c r="P592" s="27" t="str">
        <f t="shared" si="140"/>
        <v/>
      </c>
      <c r="Q592" s="27" t="str">
        <f t="shared" si="141"/>
        <v/>
      </c>
      <c r="R592" s="27" t="str">
        <f t="shared" si="142"/>
        <v/>
      </c>
      <c r="S592" s="27" t="str">
        <f t="shared" si="143"/>
        <v/>
      </c>
      <c r="T592" s="32" t="str">
        <f t="shared" si="144"/>
        <v/>
      </c>
      <c r="U592" s="10"/>
    </row>
    <row r="593" spans="1:21" x14ac:dyDescent="0.25">
      <c r="A593" s="10"/>
      <c r="B593" s="4" t="str">
        <f>IF(ISBLANK('INPUT | Operations'!$B598),"",COUNT('INPUT | Operations'!$B$12:$B597))</f>
        <v/>
      </c>
      <c r="C593" s="27" t="str">
        <f>IF(ISNUMBER($B593),('INPUT | Operations'!$C597+'INPUT | Operations'!$C598)/2,"")</f>
        <v/>
      </c>
      <c r="D593" s="28" t="str">
        <f t="shared" si="137"/>
        <v/>
      </c>
      <c r="E593" s="26" t="str">
        <f>IF(ISNUMBER($B593),'INPUT | Operations'!$B598-'INPUT | Operations'!$B597,"")</f>
        <v/>
      </c>
      <c r="F593" s="32" t="str">
        <f>IF(ISNUMBER($B593),IF('INPUT | Operations'!$B598&lt;MainEngine_BurnTime,1,IF('INPUT | Operations'!$B597&lt;=MainEngine_BurnTime,(MainEngine_BurnTime-'INPUT | Operations'!$B597)/('INPUT | Operations'!$B598-'INPUT | Operations'!$B597),0))*'INPUT | Operations'!$D597*NumberOfMainEngines*NumberOfOps*$E593,"")</f>
        <v/>
      </c>
      <c r="G593" s="34" t="str">
        <f t="shared" si="145"/>
        <v/>
      </c>
      <c r="H593" s="27" t="str">
        <f t="shared" si="146"/>
        <v/>
      </c>
      <c r="I593" s="27" t="str">
        <f t="shared" si="147"/>
        <v/>
      </c>
      <c r="J593" s="27" t="str">
        <f t="shared" si="148"/>
        <v/>
      </c>
      <c r="K593" s="27" t="str">
        <f t="shared" si="149"/>
        <v/>
      </c>
      <c r="L593" s="27" t="str">
        <f t="shared" si="150"/>
        <v/>
      </c>
      <c r="M593" s="32" t="str">
        <f t="shared" si="151"/>
        <v/>
      </c>
      <c r="N593" s="27" t="str">
        <f t="shared" si="138"/>
        <v/>
      </c>
      <c r="O593" s="27" t="str">
        <f t="shared" si="139"/>
        <v/>
      </c>
      <c r="P593" s="27" t="str">
        <f t="shared" si="140"/>
        <v/>
      </c>
      <c r="Q593" s="27" t="str">
        <f t="shared" si="141"/>
        <v/>
      </c>
      <c r="R593" s="27" t="str">
        <f t="shared" si="142"/>
        <v/>
      </c>
      <c r="S593" s="27" t="str">
        <f t="shared" si="143"/>
        <v/>
      </c>
      <c r="T593" s="32" t="str">
        <f t="shared" si="144"/>
        <v/>
      </c>
      <c r="U593" s="10"/>
    </row>
    <row r="594" spans="1:21" x14ac:dyDescent="0.25">
      <c r="A594" s="10"/>
      <c r="B594" s="4" t="str">
        <f>IF(ISBLANK('INPUT | Operations'!$B599),"",COUNT('INPUT | Operations'!$B$12:$B598))</f>
        <v/>
      </c>
      <c r="C594" s="27" t="str">
        <f>IF(ISNUMBER($B594),('INPUT | Operations'!$C598+'INPUT | Operations'!$C599)/2,"")</f>
        <v/>
      </c>
      <c r="D594" s="28" t="str">
        <f t="shared" si="137"/>
        <v/>
      </c>
      <c r="E594" s="26" t="str">
        <f>IF(ISNUMBER($B594),'INPUT | Operations'!$B599-'INPUT | Operations'!$B598,"")</f>
        <v/>
      </c>
      <c r="F594" s="32" t="str">
        <f>IF(ISNUMBER($B594),IF('INPUT | Operations'!$B599&lt;MainEngine_BurnTime,1,IF('INPUT | Operations'!$B598&lt;=MainEngine_BurnTime,(MainEngine_BurnTime-'INPUT | Operations'!$B598)/('INPUT | Operations'!$B599-'INPUT | Operations'!$B598),0))*'INPUT | Operations'!$D598*NumberOfMainEngines*NumberOfOps*$E594,"")</f>
        <v/>
      </c>
      <c r="G594" s="34" t="str">
        <f t="shared" si="145"/>
        <v/>
      </c>
      <c r="H594" s="27" t="str">
        <f t="shared" si="146"/>
        <v/>
      </c>
      <c r="I594" s="27" t="str">
        <f t="shared" si="147"/>
        <v/>
      </c>
      <c r="J594" s="27" t="str">
        <f t="shared" si="148"/>
        <v/>
      </c>
      <c r="K594" s="27" t="str">
        <f t="shared" si="149"/>
        <v/>
      </c>
      <c r="L594" s="27" t="str">
        <f t="shared" si="150"/>
        <v/>
      </c>
      <c r="M594" s="32" t="str">
        <f t="shared" si="151"/>
        <v/>
      </c>
      <c r="N594" s="27" t="str">
        <f t="shared" si="138"/>
        <v/>
      </c>
      <c r="O594" s="27" t="str">
        <f t="shared" si="139"/>
        <v/>
      </c>
      <c r="P594" s="27" t="str">
        <f t="shared" si="140"/>
        <v/>
      </c>
      <c r="Q594" s="27" t="str">
        <f t="shared" si="141"/>
        <v/>
      </c>
      <c r="R594" s="27" t="str">
        <f t="shared" si="142"/>
        <v/>
      </c>
      <c r="S594" s="27" t="str">
        <f t="shared" si="143"/>
        <v/>
      </c>
      <c r="T594" s="32" t="str">
        <f t="shared" si="144"/>
        <v/>
      </c>
      <c r="U594" s="10"/>
    </row>
    <row r="595" spans="1:21" x14ac:dyDescent="0.25">
      <c r="A595" s="10"/>
      <c r="B595" s="4" t="str">
        <f>IF(ISBLANK('INPUT | Operations'!$B600),"",COUNT('INPUT | Operations'!$B$12:$B599))</f>
        <v/>
      </c>
      <c r="C595" s="27" t="str">
        <f>IF(ISNUMBER($B595),('INPUT | Operations'!$C599+'INPUT | Operations'!$C600)/2,"")</f>
        <v/>
      </c>
      <c r="D595" s="28" t="str">
        <f t="shared" si="137"/>
        <v/>
      </c>
      <c r="E595" s="26" t="str">
        <f>IF(ISNUMBER($B595),'INPUT | Operations'!$B600-'INPUT | Operations'!$B599,"")</f>
        <v/>
      </c>
      <c r="F595" s="32" t="str">
        <f>IF(ISNUMBER($B595),IF('INPUT | Operations'!$B600&lt;MainEngine_BurnTime,1,IF('INPUT | Operations'!$B599&lt;=MainEngine_BurnTime,(MainEngine_BurnTime-'INPUT | Operations'!$B599)/('INPUT | Operations'!$B600-'INPUT | Operations'!$B599),0))*'INPUT | Operations'!$D599*NumberOfMainEngines*NumberOfOps*$E595,"")</f>
        <v/>
      </c>
      <c r="G595" s="34" t="str">
        <f t="shared" si="145"/>
        <v/>
      </c>
      <c r="H595" s="27" t="str">
        <f t="shared" si="146"/>
        <v/>
      </c>
      <c r="I595" s="27" t="str">
        <f t="shared" si="147"/>
        <v/>
      </c>
      <c r="J595" s="27" t="str">
        <f t="shared" si="148"/>
        <v/>
      </c>
      <c r="K595" s="27" t="str">
        <f t="shared" si="149"/>
        <v/>
      </c>
      <c r="L595" s="27" t="str">
        <f t="shared" si="150"/>
        <v/>
      </c>
      <c r="M595" s="32" t="str">
        <f t="shared" si="151"/>
        <v/>
      </c>
      <c r="N595" s="27" t="str">
        <f t="shared" si="138"/>
        <v/>
      </c>
      <c r="O595" s="27" t="str">
        <f t="shared" si="139"/>
        <v/>
      </c>
      <c r="P595" s="27" t="str">
        <f t="shared" si="140"/>
        <v/>
      </c>
      <c r="Q595" s="27" t="str">
        <f t="shared" si="141"/>
        <v/>
      </c>
      <c r="R595" s="27" t="str">
        <f t="shared" si="142"/>
        <v/>
      </c>
      <c r="S595" s="27" t="str">
        <f t="shared" si="143"/>
        <v/>
      </c>
      <c r="T595" s="32" t="str">
        <f t="shared" si="144"/>
        <v/>
      </c>
      <c r="U595" s="10"/>
    </row>
    <row r="596" spans="1:21" x14ac:dyDescent="0.25">
      <c r="A596" s="10"/>
      <c r="B596" s="4" t="str">
        <f>IF(ISBLANK('INPUT | Operations'!$B601),"",COUNT('INPUT | Operations'!$B$12:$B600))</f>
        <v/>
      </c>
      <c r="C596" s="27" t="str">
        <f>IF(ISNUMBER($B596),('INPUT | Operations'!$C600+'INPUT | Operations'!$C601)/2,"")</f>
        <v/>
      </c>
      <c r="D596" s="28" t="str">
        <f t="shared" si="137"/>
        <v/>
      </c>
      <c r="E596" s="26" t="str">
        <f>IF(ISNUMBER($B596),'INPUT | Operations'!$B601-'INPUT | Operations'!$B600,"")</f>
        <v/>
      </c>
      <c r="F596" s="32" t="str">
        <f>IF(ISNUMBER($B596),IF('INPUT | Operations'!$B601&lt;MainEngine_BurnTime,1,IF('INPUT | Operations'!$B600&lt;=MainEngine_BurnTime,(MainEngine_BurnTime-'INPUT | Operations'!$B600)/('INPUT | Operations'!$B601-'INPUT | Operations'!$B600),0))*'INPUT | Operations'!$D600*NumberOfMainEngines*NumberOfOps*$E596,"")</f>
        <v/>
      </c>
      <c r="G596" s="34" t="str">
        <f t="shared" si="145"/>
        <v/>
      </c>
      <c r="H596" s="27" t="str">
        <f t="shared" si="146"/>
        <v/>
      </c>
      <c r="I596" s="27" t="str">
        <f t="shared" si="147"/>
        <v/>
      </c>
      <c r="J596" s="27" t="str">
        <f t="shared" si="148"/>
        <v/>
      </c>
      <c r="K596" s="27" t="str">
        <f t="shared" si="149"/>
        <v/>
      </c>
      <c r="L596" s="27" t="str">
        <f t="shared" si="150"/>
        <v/>
      </c>
      <c r="M596" s="32" t="str">
        <f t="shared" si="151"/>
        <v/>
      </c>
      <c r="N596" s="27" t="str">
        <f t="shared" si="138"/>
        <v/>
      </c>
      <c r="O596" s="27" t="str">
        <f t="shared" si="139"/>
        <v/>
      </c>
      <c r="P596" s="27" t="str">
        <f t="shared" si="140"/>
        <v/>
      </c>
      <c r="Q596" s="27" t="str">
        <f t="shared" si="141"/>
        <v/>
      </c>
      <c r="R596" s="27" t="str">
        <f t="shared" si="142"/>
        <v/>
      </c>
      <c r="S596" s="27" t="str">
        <f t="shared" si="143"/>
        <v/>
      </c>
      <c r="T596" s="32" t="str">
        <f t="shared" si="144"/>
        <v/>
      </c>
      <c r="U596" s="10"/>
    </row>
    <row r="597" spans="1:21" x14ac:dyDescent="0.25">
      <c r="A597" s="10"/>
      <c r="B597" s="4" t="str">
        <f>IF(ISBLANK('INPUT | Operations'!$B602),"",COUNT('INPUT | Operations'!$B$12:$B601))</f>
        <v/>
      </c>
      <c r="C597" s="27" t="str">
        <f>IF(ISNUMBER($B597),('INPUT | Operations'!$C601+'INPUT | Operations'!$C602)/2,"")</f>
        <v/>
      </c>
      <c r="D597" s="28" t="str">
        <f t="shared" si="137"/>
        <v/>
      </c>
      <c r="E597" s="26" t="str">
        <f>IF(ISNUMBER($B597),'INPUT | Operations'!$B602-'INPUT | Operations'!$B601,"")</f>
        <v/>
      </c>
      <c r="F597" s="32" t="str">
        <f>IF(ISNUMBER($B597),IF('INPUT | Operations'!$B602&lt;MainEngine_BurnTime,1,IF('INPUT | Operations'!$B601&lt;=MainEngine_BurnTime,(MainEngine_BurnTime-'INPUT | Operations'!$B601)/('INPUT | Operations'!$B602-'INPUT | Operations'!$B601),0))*'INPUT | Operations'!$D601*NumberOfMainEngines*NumberOfOps*$E597,"")</f>
        <v/>
      </c>
      <c r="G597" s="34" t="str">
        <f t="shared" si="145"/>
        <v/>
      </c>
      <c r="H597" s="27" t="str">
        <f t="shared" si="146"/>
        <v/>
      </c>
      <c r="I597" s="27" t="str">
        <f t="shared" si="147"/>
        <v/>
      </c>
      <c r="J597" s="27" t="str">
        <f t="shared" si="148"/>
        <v/>
      </c>
      <c r="K597" s="27" t="str">
        <f t="shared" si="149"/>
        <v/>
      </c>
      <c r="L597" s="27" t="str">
        <f t="shared" si="150"/>
        <v/>
      </c>
      <c r="M597" s="32" t="str">
        <f t="shared" si="151"/>
        <v/>
      </c>
      <c r="N597" s="27" t="str">
        <f t="shared" si="138"/>
        <v/>
      </c>
      <c r="O597" s="27" t="str">
        <f t="shared" si="139"/>
        <v/>
      </c>
      <c r="P597" s="27" t="str">
        <f t="shared" si="140"/>
        <v/>
      </c>
      <c r="Q597" s="27" t="str">
        <f t="shared" si="141"/>
        <v/>
      </c>
      <c r="R597" s="27" t="str">
        <f t="shared" si="142"/>
        <v/>
      </c>
      <c r="S597" s="27" t="str">
        <f t="shared" si="143"/>
        <v/>
      </c>
      <c r="T597" s="32" t="str">
        <f t="shared" si="144"/>
        <v/>
      </c>
      <c r="U597" s="10"/>
    </row>
    <row r="598" spans="1:21" x14ac:dyDescent="0.25">
      <c r="A598" s="10"/>
      <c r="B598" s="4" t="str">
        <f>IF(ISBLANK('INPUT | Operations'!$B603),"",COUNT('INPUT | Operations'!$B$12:$B602))</f>
        <v/>
      </c>
      <c r="C598" s="27" t="str">
        <f>IF(ISNUMBER($B598),('INPUT | Operations'!$C602+'INPUT | Operations'!$C603)/2,"")</f>
        <v/>
      </c>
      <c r="D598" s="28" t="str">
        <f t="shared" si="137"/>
        <v/>
      </c>
      <c r="E598" s="26" t="str">
        <f>IF(ISNUMBER($B598),'INPUT | Operations'!$B603-'INPUT | Operations'!$B602,"")</f>
        <v/>
      </c>
      <c r="F598" s="32" t="str">
        <f>IF(ISNUMBER($B598),IF('INPUT | Operations'!$B603&lt;MainEngine_BurnTime,1,IF('INPUT | Operations'!$B602&lt;=MainEngine_BurnTime,(MainEngine_BurnTime-'INPUT | Operations'!$B602)/('INPUT | Operations'!$B603-'INPUT | Operations'!$B602),0))*'INPUT | Operations'!$D602*NumberOfMainEngines*NumberOfOps*$E598,"")</f>
        <v/>
      </c>
      <c r="G598" s="34" t="str">
        <f t="shared" si="145"/>
        <v/>
      </c>
      <c r="H598" s="27" t="str">
        <f t="shared" si="146"/>
        <v/>
      </c>
      <c r="I598" s="27" t="str">
        <f t="shared" si="147"/>
        <v/>
      </c>
      <c r="J598" s="27" t="str">
        <f t="shared" si="148"/>
        <v/>
      </c>
      <c r="K598" s="27" t="str">
        <f t="shared" si="149"/>
        <v/>
      </c>
      <c r="L598" s="27" t="str">
        <f t="shared" si="150"/>
        <v/>
      </c>
      <c r="M598" s="32" t="str">
        <f t="shared" si="151"/>
        <v/>
      </c>
      <c r="N598" s="27" t="str">
        <f t="shared" si="138"/>
        <v/>
      </c>
      <c r="O598" s="27" t="str">
        <f t="shared" si="139"/>
        <v/>
      </c>
      <c r="P598" s="27" t="str">
        <f t="shared" si="140"/>
        <v/>
      </c>
      <c r="Q598" s="27" t="str">
        <f t="shared" si="141"/>
        <v/>
      </c>
      <c r="R598" s="27" t="str">
        <f t="shared" si="142"/>
        <v/>
      </c>
      <c r="S598" s="27" t="str">
        <f t="shared" si="143"/>
        <v/>
      </c>
      <c r="T598" s="32" t="str">
        <f t="shared" si="144"/>
        <v/>
      </c>
      <c r="U598" s="10"/>
    </row>
    <row r="599" spans="1:21" x14ac:dyDescent="0.25">
      <c r="A599" s="10"/>
      <c r="B599" s="4" t="str">
        <f>IF(ISBLANK('INPUT | Operations'!$B604),"",COUNT('INPUT | Operations'!$B$12:$B603))</f>
        <v/>
      </c>
      <c r="C599" s="27" t="str">
        <f>IF(ISNUMBER($B599),('INPUT | Operations'!$C603+'INPUT | Operations'!$C604)/2,"")</f>
        <v/>
      </c>
      <c r="D599" s="28" t="str">
        <f t="shared" si="137"/>
        <v/>
      </c>
      <c r="E599" s="26" t="str">
        <f>IF(ISNUMBER($B599),'INPUT | Operations'!$B604-'INPUT | Operations'!$B603,"")</f>
        <v/>
      </c>
      <c r="F599" s="32" t="str">
        <f>IF(ISNUMBER($B599),IF('INPUT | Operations'!$B604&lt;MainEngine_BurnTime,1,IF('INPUT | Operations'!$B603&lt;=MainEngine_BurnTime,(MainEngine_BurnTime-'INPUT | Operations'!$B603)/('INPUT | Operations'!$B604-'INPUT | Operations'!$B603),0))*'INPUT | Operations'!$D603*NumberOfMainEngines*NumberOfOps*$E599,"")</f>
        <v/>
      </c>
      <c r="G599" s="34" t="str">
        <f t="shared" si="145"/>
        <v/>
      </c>
      <c r="H599" s="27" t="str">
        <f t="shared" si="146"/>
        <v/>
      </c>
      <c r="I599" s="27" t="str">
        <f t="shared" si="147"/>
        <v/>
      </c>
      <c r="J599" s="27" t="str">
        <f t="shared" si="148"/>
        <v/>
      </c>
      <c r="K599" s="27" t="str">
        <f t="shared" si="149"/>
        <v/>
      </c>
      <c r="L599" s="27" t="str">
        <f t="shared" si="150"/>
        <v/>
      </c>
      <c r="M599" s="32" t="str">
        <f t="shared" si="151"/>
        <v/>
      </c>
      <c r="N599" s="27" t="str">
        <f t="shared" si="138"/>
        <v/>
      </c>
      <c r="O599" s="27" t="str">
        <f t="shared" si="139"/>
        <v/>
      </c>
      <c r="P599" s="27" t="str">
        <f t="shared" si="140"/>
        <v/>
      </c>
      <c r="Q599" s="27" t="str">
        <f t="shared" si="141"/>
        <v/>
      </c>
      <c r="R599" s="27" t="str">
        <f t="shared" si="142"/>
        <v/>
      </c>
      <c r="S599" s="27" t="str">
        <f t="shared" si="143"/>
        <v/>
      </c>
      <c r="T599" s="32" t="str">
        <f t="shared" si="144"/>
        <v/>
      </c>
      <c r="U599" s="10"/>
    </row>
    <row r="600" spans="1:21" x14ac:dyDescent="0.25">
      <c r="A600" s="10"/>
      <c r="B600" s="4" t="str">
        <f>IF(ISBLANK('INPUT | Operations'!$B605),"",COUNT('INPUT | Operations'!$B$12:$B604))</f>
        <v/>
      </c>
      <c r="C600" s="27" t="str">
        <f>IF(ISNUMBER($B600),('INPUT | Operations'!$C604+'INPUT | Operations'!$C605)/2,"")</f>
        <v/>
      </c>
      <c r="D600" s="28" t="str">
        <f t="shared" si="137"/>
        <v/>
      </c>
      <c r="E600" s="26" t="str">
        <f>IF(ISNUMBER($B600),'INPUT | Operations'!$B605-'INPUT | Operations'!$B604,"")</f>
        <v/>
      </c>
      <c r="F600" s="32" t="str">
        <f>IF(ISNUMBER($B600),IF('INPUT | Operations'!$B605&lt;MainEngine_BurnTime,1,IF('INPUT | Operations'!$B604&lt;=MainEngine_BurnTime,(MainEngine_BurnTime-'INPUT | Operations'!$B604)/('INPUT | Operations'!$B605-'INPUT | Operations'!$B604),0))*'INPUT | Operations'!$D604*NumberOfMainEngines*NumberOfOps*$E600,"")</f>
        <v/>
      </c>
      <c r="G600" s="34" t="str">
        <f t="shared" si="145"/>
        <v/>
      </c>
      <c r="H600" s="27" t="str">
        <f t="shared" si="146"/>
        <v/>
      </c>
      <c r="I600" s="27" t="str">
        <f t="shared" si="147"/>
        <v/>
      </c>
      <c r="J600" s="27" t="str">
        <f t="shared" si="148"/>
        <v/>
      </c>
      <c r="K600" s="27" t="str">
        <f t="shared" si="149"/>
        <v/>
      </c>
      <c r="L600" s="27" t="str">
        <f t="shared" si="150"/>
        <v/>
      </c>
      <c r="M600" s="32" t="str">
        <f t="shared" si="151"/>
        <v/>
      </c>
      <c r="N600" s="27" t="str">
        <f t="shared" si="138"/>
        <v/>
      </c>
      <c r="O600" s="27" t="str">
        <f t="shared" si="139"/>
        <v/>
      </c>
      <c r="P600" s="27" t="str">
        <f t="shared" si="140"/>
        <v/>
      </c>
      <c r="Q600" s="27" t="str">
        <f t="shared" si="141"/>
        <v/>
      </c>
      <c r="R600" s="27" t="str">
        <f t="shared" si="142"/>
        <v/>
      </c>
      <c r="S600" s="27" t="str">
        <f t="shared" si="143"/>
        <v/>
      </c>
      <c r="T600" s="32" t="str">
        <f t="shared" si="144"/>
        <v/>
      </c>
      <c r="U600" s="10"/>
    </row>
    <row r="601" spans="1:21" x14ac:dyDescent="0.25">
      <c r="A601" s="10"/>
      <c r="B601" s="4" t="str">
        <f>IF(ISBLANK('INPUT | Operations'!$B606),"",COUNT('INPUT | Operations'!$B$12:$B605))</f>
        <v/>
      </c>
      <c r="C601" s="27" t="str">
        <f>IF(ISNUMBER($B601),('INPUT | Operations'!$C605+'INPUT | Operations'!$C606)/2,"")</f>
        <v/>
      </c>
      <c r="D601" s="28" t="str">
        <f t="shared" si="137"/>
        <v/>
      </c>
      <c r="E601" s="26" t="str">
        <f>IF(ISNUMBER($B601),'INPUT | Operations'!$B606-'INPUT | Operations'!$B605,"")</f>
        <v/>
      </c>
      <c r="F601" s="32" t="str">
        <f>IF(ISNUMBER($B601),IF('INPUT | Operations'!$B606&lt;MainEngine_BurnTime,1,IF('INPUT | Operations'!$B605&lt;=MainEngine_BurnTime,(MainEngine_BurnTime-'INPUT | Operations'!$B605)/('INPUT | Operations'!$B606-'INPUT | Operations'!$B605),0))*'INPUT | Operations'!$D605*NumberOfMainEngines*NumberOfOps*$E601,"")</f>
        <v/>
      </c>
      <c r="G601" s="34" t="str">
        <f t="shared" si="145"/>
        <v/>
      </c>
      <c r="H601" s="27" t="str">
        <f t="shared" si="146"/>
        <v/>
      </c>
      <c r="I601" s="27" t="str">
        <f t="shared" si="147"/>
        <v/>
      </c>
      <c r="J601" s="27" t="str">
        <f t="shared" si="148"/>
        <v/>
      </c>
      <c r="K601" s="27" t="str">
        <f t="shared" si="149"/>
        <v/>
      </c>
      <c r="L601" s="27" t="str">
        <f t="shared" si="150"/>
        <v/>
      </c>
      <c r="M601" s="32" t="str">
        <f t="shared" si="151"/>
        <v/>
      </c>
      <c r="N601" s="27" t="str">
        <f t="shared" si="138"/>
        <v/>
      </c>
      <c r="O601" s="27" t="str">
        <f t="shared" si="139"/>
        <v/>
      </c>
      <c r="P601" s="27" t="str">
        <f t="shared" si="140"/>
        <v/>
      </c>
      <c r="Q601" s="27" t="str">
        <f t="shared" si="141"/>
        <v/>
      </c>
      <c r="R601" s="27" t="str">
        <f t="shared" si="142"/>
        <v/>
      </c>
      <c r="S601" s="27" t="str">
        <f t="shared" si="143"/>
        <v/>
      </c>
      <c r="T601" s="32" t="str">
        <f t="shared" si="144"/>
        <v/>
      </c>
      <c r="U601" s="10"/>
    </row>
    <row r="602" spans="1:21" x14ac:dyDescent="0.25">
      <c r="A602" s="10"/>
      <c r="B602" s="4" t="str">
        <f>IF(ISBLANK('INPUT | Operations'!$B607),"",COUNT('INPUT | Operations'!$B$12:$B606))</f>
        <v/>
      </c>
      <c r="C602" s="27" t="str">
        <f>IF(ISNUMBER($B602),('INPUT | Operations'!$C606+'INPUT | Operations'!$C607)/2,"")</f>
        <v/>
      </c>
      <c r="D602" s="28" t="str">
        <f t="shared" si="137"/>
        <v/>
      </c>
      <c r="E602" s="26" t="str">
        <f>IF(ISNUMBER($B602),'INPUT | Operations'!$B607-'INPUT | Operations'!$B606,"")</f>
        <v/>
      </c>
      <c r="F602" s="32" t="str">
        <f>IF(ISNUMBER($B602),IF('INPUT | Operations'!$B607&lt;MainEngine_BurnTime,1,IF('INPUT | Operations'!$B606&lt;=MainEngine_BurnTime,(MainEngine_BurnTime-'INPUT | Operations'!$B606)/('INPUT | Operations'!$B607-'INPUT | Operations'!$B606),0))*'INPUT | Operations'!$D606*NumberOfMainEngines*NumberOfOps*$E602,"")</f>
        <v/>
      </c>
      <c r="G602" s="34" t="str">
        <f t="shared" si="145"/>
        <v/>
      </c>
      <c r="H602" s="27" t="str">
        <f t="shared" si="146"/>
        <v/>
      </c>
      <c r="I602" s="27" t="str">
        <f t="shared" si="147"/>
        <v/>
      </c>
      <c r="J602" s="27" t="str">
        <f t="shared" si="148"/>
        <v/>
      </c>
      <c r="K602" s="27" t="str">
        <f t="shared" si="149"/>
        <v/>
      </c>
      <c r="L602" s="27" t="str">
        <f t="shared" si="150"/>
        <v/>
      </c>
      <c r="M602" s="32" t="str">
        <f t="shared" si="151"/>
        <v/>
      </c>
      <c r="N602" s="27" t="str">
        <f t="shared" si="138"/>
        <v/>
      </c>
      <c r="O602" s="27" t="str">
        <f t="shared" si="139"/>
        <v/>
      </c>
      <c r="P602" s="27" t="str">
        <f t="shared" si="140"/>
        <v/>
      </c>
      <c r="Q602" s="27" t="str">
        <f t="shared" si="141"/>
        <v/>
      </c>
      <c r="R602" s="27" t="str">
        <f t="shared" si="142"/>
        <v/>
      </c>
      <c r="S602" s="27" t="str">
        <f t="shared" si="143"/>
        <v/>
      </c>
      <c r="T602" s="32" t="str">
        <f t="shared" si="144"/>
        <v/>
      </c>
      <c r="U602" s="10"/>
    </row>
    <row r="603" spans="1:21" x14ac:dyDescent="0.25">
      <c r="A603" s="10"/>
      <c r="B603" s="4" t="str">
        <f>IF(ISBLANK('INPUT | Operations'!$B608),"",COUNT('INPUT | Operations'!$B$12:$B607))</f>
        <v/>
      </c>
      <c r="C603" s="27" t="str">
        <f>IF(ISNUMBER($B603),('INPUT | Operations'!$C607+'INPUT | Operations'!$C608)/2,"")</f>
        <v/>
      </c>
      <c r="D603" s="28" t="str">
        <f t="shared" si="137"/>
        <v/>
      </c>
      <c r="E603" s="26" t="str">
        <f>IF(ISNUMBER($B603),'INPUT | Operations'!$B608-'INPUT | Operations'!$B607,"")</f>
        <v/>
      </c>
      <c r="F603" s="32" t="str">
        <f>IF(ISNUMBER($B603),IF('INPUT | Operations'!$B608&lt;MainEngine_BurnTime,1,IF('INPUT | Operations'!$B607&lt;=MainEngine_BurnTime,(MainEngine_BurnTime-'INPUT | Operations'!$B607)/('INPUT | Operations'!$B608-'INPUT | Operations'!$B607),0))*'INPUT | Operations'!$D607*NumberOfMainEngines*NumberOfOps*$E603,"")</f>
        <v/>
      </c>
      <c r="G603" s="34" t="str">
        <f t="shared" si="145"/>
        <v/>
      </c>
      <c r="H603" s="27" t="str">
        <f t="shared" si="146"/>
        <v/>
      </c>
      <c r="I603" s="27" t="str">
        <f t="shared" si="147"/>
        <v/>
      </c>
      <c r="J603" s="27" t="str">
        <f t="shared" si="148"/>
        <v/>
      </c>
      <c r="K603" s="27" t="str">
        <f t="shared" si="149"/>
        <v/>
      </c>
      <c r="L603" s="27" t="str">
        <f t="shared" si="150"/>
        <v/>
      </c>
      <c r="M603" s="32" t="str">
        <f t="shared" si="151"/>
        <v/>
      </c>
      <c r="N603" s="27" t="str">
        <f t="shared" si="138"/>
        <v/>
      </c>
      <c r="O603" s="27" t="str">
        <f t="shared" si="139"/>
        <v/>
      </c>
      <c r="P603" s="27" t="str">
        <f t="shared" si="140"/>
        <v/>
      </c>
      <c r="Q603" s="27" t="str">
        <f t="shared" si="141"/>
        <v/>
      </c>
      <c r="R603" s="27" t="str">
        <f t="shared" si="142"/>
        <v/>
      </c>
      <c r="S603" s="27" t="str">
        <f t="shared" si="143"/>
        <v/>
      </c>
      <c r="T603" s="32" t="str">
        <f t="shared" si="144"/>
        <v/>
      </c>
      <c r="U603" s="10"/>
    </row>
    <row r="604" spans="1:21" x14ac:dyDescent="0.25">
      <c r="A604" s="10"/>
      <c r="B604" s="4" t="str">
        <f>IF(ISBLANK('INPUT | Operations'!$B609),"",COUNT('INPUT | Operations'!$B$12:$B608))</f>
        <v/>
      </c>
      <c r="C604" s="27" t="str">
        <f>IF(ISNUMBER($B604),('INPUT | Operations'!$C608+'INPUT | Operations'!$C609)/2,"")</f>
        <v/>
      </c>
      <c r="D604" s="28" t="str">
        <f t="shared" si="137"/>
        <v/>
      </c>
      <c r="E604" s="26" t="str">
        <f>IF(ISNUMBER($B604),'INPUT | Operations'!$B609-'INPUT | Operations'!$B608,"")</f>
        <v/>
      </c>
      <c r="F604" s="32" t="str">
        <f>IF(ISNUMBER($B604),IF('INPUT | Operations'!$B609&lt;MainEngine_BurnTime,1,IF('INPUT | Operations'!$B608&lt;=MainEngine_BurnTime,(MainEngine_BurnTime-'INPUT | Operations'!$B608)/('INPUT | Operations'!$B609-'INPUT | Operations'!$B608),0))*'INPUT | Operations'!$D608*NumberOfMainEngines*NumberOfOps*$E604,"")</f>
        <v/>
      </c>
      <c r="G604" s="34" t="str">
        <f t="shared" si="145"/>
        <v/>
      </c>
      <c r="H604" s="27" t="str">
        <f t="shared" si="146"/>
        <v/>
      </c>
      <c r="I604" s="27" t="str">
        <f t="shared" si="147"/>
        <v/>
      </c>
      <c r="J604" s="27" t="str">
        <f t="shared" si="148"/>
        <v/>
      </c>
      <c r="K604" s="27" t="str">
        <f t="shared" si="149"/>
        <v/>
      </c>
      <c r="L604" s="27" t="str">
        <f t="shared" si="150"/>
        <v/>
      </c>
      <c r="M604" s="32" t="str">
        <f t="shared" si="151"/>
        <v/>
      </c>
      <c r="N604" s="27" t="str">
        <f t="shared" si="138"/>
        <v/>
      </c>
      <c r="O604" s="27" t="str">
        <f t="shared" si="139"/>
        <v/>
      </c>
      <c r="P604" s="27" t="str">
        <f t="shared" si="140"/>
        <v/>
      </c>
      <c r="Q604" s="27" t="str">
        <f t="shared" si="141"/>
        <v/>
      </c>
      <c r="R604" s="27" t="str">
        <f t="shared" si="142"/>
        <v/>
      </c>
      <c r="S604" s="27" t="str">
        <f t="shared" si="143"/>
        <v/>
      </c>
      <c r="T604" s="32" t="str">
        <f t="shared" si="144"/>
        <v/>
      </c>
      <c r="U604" s="10"/>
    </row>
    <row r="605" spans="1:21" x14ac:dyDescent="0.25">
      <c r="A605" s="10"/>
      <c r="B605" s="4" t="str">
        <f>IF(ISBLANK('INPUT | Operations'!$B610),"",COUNT('INPUT | Operations'!$B$12:$B609))</f>
        <v/>
      </c>
      <c r="C605" s="27" t="str">
        <f>IF(ISNUMBER($B605),('INPUT | Operations'!$C609+'INPUT | Operations'!$C610)/2,"")</f>
        <v/>
      </c>
      <c r="D605" s="28" t="str">
        <f t="shared" si="137"/>
        <v/>
      </c>
      <c r="E605" s="26" t="str">
        <f>IF(ISNUMBER($B605),'INPUT | Operations'!$B610-'INPUT | Operations'!$B609,"")</f>
        <v/>
      </c>
      <c r="F605" s="32" t="str">
        <f>IF(ISNUMBER($B605),IF('INPUT | Operations'!$B610&lt;MainEngine_BurnTime,1,IF('INPUT | Operations'!$B609&lt;=MainEngine_BurnTime,(MainEngine_BurnTime-'INPUT | Operations'!$B609)/('INPUT | Operations'!$B610-'INPUT | Operations'!$B609),0))*'INPUT | Operations'!$D609*NumberOfMainEngines*NumberOfOps*$E605,"")</f>
        <v/>
      </c>
      <c r="G605" s="34" t="str">
        <f t="shared" si="145"/>
        <v/>
      </c>
      <c r="H605" s="27" t="str">
        <f t="shared" si="146"/>
        <v/>
      </c>
      <c r="I605" s="27" t="str">
        <f t="shared" si="147"/>
        <v/>
      </c>
      <c r="J605" s="27" t="str">
        <f t="shared" si="148"/>
        <v/>
      </c>
      <c r="K605" s="27" t="str">
        <f t="shared" si="149"/>
        <v/>
      </c>
      <c r="L605" s="27" t="str">
        <f t="shared" si="150"/>
        <v/>
      </c>
      <c r="M605" s="32" t="str">
        <f t="shared" si="151"/>
        <v/>
      </c>
      <c r="N605" s="27" t="str">
        <f t="shared" si="138"/>
        <v/>
      </c>
      <c r="O605" s="27" t="str">
        <f t="shared" si="139"/>
        <v/>
      </c>
      <c r="P605" s="27" t="str">
        <f t="shared" si="140"/>
        <v/>
      </c>
      <c r="Q605" s="27" t="str">
        <f t="shared" si="141"/>
        <v/>
      </c>
      <c r="R605" s="27" t="str">
        <f t="shared" si="142"/>
        <v/>
      </c>
      <c r="S605" s="27" t="str">
        <f t="shared" si="143"/>
        <v/>
      </c>
      <c r="T605" s="32" t="str">
        <f t="shared" si="144"/>
        <v/>
      </c>
      <c r="U605" s="10"/>
    </row>
    <row r="606" spans="1:21" x14ac:dyDescent="0.25">
      <c r="A606" s="10"/>
      <c r="B606" s="4" t="str">
        <f>IF(ISBLANK('INPUT | Operations'!$B611),"",COUNT('INPUT | Operations'!$B$12:$B610))</f>
        <v/>
      </c>
      <c r="C606" s="27" t="str">
        <f>IF(ISNUMBER($B606),('INPUT | Operations'!$C610+'INPUT | Operations'!$C611)/2,"")</f>
        <v/>
      </c>
      <c r="D606" s="28" t="str">
        <f t="shared" si="137"/>
        <v/>
      </c>
      <c r="E606" s="26" t="str">
        <f>IF(ISNUMBER($B606),'INPUT | Operations'!$B611-'INPUT | Operations'!$B610,"")</f>
        <v/>
      </c>
      <c r="F606" s="32" t="str">
        <f>IF(ISNUMBER($B606),IF('INPUT | Operations'!$B611&lt;MainEngine_BurnTime,1,IF('INPUT | Operations'!$B610&lt;=MainEngine_BurnTime,(MainEngine_BurnTime-'INPUT | Operations'!$B610)/('INPUT | Operations'!$B611-'INPUT | Operations'!$B610),0))*'INPUT | Operations'!$D610*NumberOfMainEngines*NumberOfOps*$E606,"")</f>
        <v/>
      </c>
      <c r="G606" s="34" t="str">
        <f t="shared" si="145"/>
        <v/>
      </c>
      <c r="H606" s="27" t="str">
        <f t="shared" si="146"/>
        <v/>
      </c>
      <c r="I606" s="27" t="str">
        <f t="shared" si="147"/>
        <v/>
      </c>
      <c r="J606" s="27" t="str">
        <f t="shared" si="148"/>
        <v/>
      </c>
      <c r="K606" s="27" t="str">
        <f t="shared" si="149"/>
        <v/>
      </c>
      <c r="L606" s="27" t="str">
        <f t="shared" si="150"/>
        <v/>
      </c>
      <c r="M606" s="32" t="str">
        <f t="shared" si="151"/>
        <v/>
      </c>
      <c r="N606" s="27" t="str">
        <f t="shared" si="138"/>
        <v/>
      </c>
      <c r="O606" s="27" t="str">
        <f t="shared" si="139"/>
        <v/>
      </c>
      <c r="P606" s="27" t="str">
        <f t="shared" si="140"/>
        <v/>
      </c>
      <c r="Q606" s="27" t="str">
        <f t="shared" si="141"/>
        <v/>
      </c>
      <c r="R606" s="27" t="str">
        <f t="shared" si="142"/>
        <v/>
      </c>
      <c r="S606" s="27" t="str">
        <f t="shared" si="143"/>
        <v/>
      </c>
      <c r="T606" s="32" t="str">
        <f t="shared" si="144"/>
        <v/>
      </c>
      <c r="U606" s="10"/>
    </row>
    <row r="607" spans="1:21" x14ac:dyDescent="0.25">
      <c r="A607" s="10"/>
      <c r="B607" s="4" t="str">
        <f>IF(ISBLANK('INPUT | Operations'!$B612),"",COUNT('INPUT | Operations'!$B$12:$B611))</f>
        <v/>
      </c>
      <c r="C607" s="27" t="str">
        <f>IF(ISNUMBER($B607),('INPUT | Operations'!$C611+'INPUT | Operations'!$C612)/2,"")</f>
        <v/>
      </c>
      <c r="D607" s="28" t="str">
        <f t="shared" si="137"/>
        <v/>
      </c>
      <c r="E607" s="26" t="str">
        <f>IF(ISNUMBER($B607),'INPUT | Operations'!$B612-'INPUT | Operations'!$B611,"")</f>
        <v/>
      </c>
      <c r="F607" s="32" t="str">
        <f>IF(ISNUMBER($B607),IF('INPUT | Operations'!$B612&lt;MainEngine_BurnTime,1,IF('INPUT | Operations'!$B611&lt;=MainEngine_BurnTime,(MainEngine_BurnTime-'INPUT | Operations'!$B611)/('INPUT | Operations'!$B612-'INPUT | Operations'!$B611),0))*'INPUT | Operations'!$D611*NumberOfMainEngines*NumberOfOps*$E607,"")</f>
        <v/>
      </c>
      <c r="G607" s="34" t="str">
        <f t="shared" si="145"/>
        <v/>
      </c>
      <c r="H607" s="27" t="str">
        <f t="shared" si="146"/>
        <v/>
      </c>
      <c r="I607" s="27" t="str">
        <f t="shared" si="147"/>
        <v/>
      </c>
      <c r="J607" s="27" t="str">
        <f t="shared" si="148"/>
        <v/>
      </c>
      <c r="K607" s="27" t="str">
        <f t="shared" si="149"/>
        <v/>
      </c>
      <c r="L607" s="27" t="str">
        <f t="shared" si="150"/>
        <v/>
      </c>
      <c r="M607" s="32" t="str">
        <f t="shared" si="151"/>
        <v/>
      </c>
      <c r="N607" s="27" t="str">
        <f t="shared" si="138"/>
        <v/>
      </c>
      <c r="O607" s="27" t="str">
        <f t="shared" si="139"/>
        <v/>
      </c>
      <c r="P607" s="27" t="str">
        <f t="shared" si="140"/>
        <v/>
      </c>
      <c r="Q607" s="27" t="str">
        <f t="shared" si="141"/>
        <v/>
      </c>
      <c r="R607" s="27" t="str">
        <f t="shared" si="142"/>
        <v/>
      </c>
      <c r="S607" s="27" t="str">
        <f t="shared" si="143"/>
        <v/>
      </c>
      <c r="T607" s="32" t="str">
        <f t="shared" si="144"/>
        <v/>
      </c>
      <c r="U607" s="10"/>
    </row>
    <row r="608" spans="1:21" x14ac:dyDescent="0.25">
      <c r="A608" s="10"/>
      <c r="B608" s="4" t="str">
        <f>IF(ISBLANK('INPUT | Operations'!$B613),"",COUNT('INPUT | Operations'!$B$12:$B612))</f>
        <v/>
      </c>
      <c r="C608" s="27" t="str">
        <f>IF(ISNUMBER($B608),('INPUT | Operations'!$C612+'INPUT | Operations'!$C613)/2,"")</f>
        <v/>
      </c>
      <c r="D608" s="28" t="str">
        <f t="shared" si="137"/>
        <v/>
      </c>
      <c r="E608" s="26" t="str">
        <f>IF(ISNUMBER($B608),'INPUT | Operations'!$B613-'INPUT | Operations'!$B612,"")</f>
        <v/>
      </c>
      <c r="F608" s="32" t="str">
        <f>IF(ISNUMBER($B608),IF('INPUT | Operations'!$B613&lt;MainEngine_BurnTime,1,IF('INPUT | Operations'!$B612&lt;=MainEngine_BurnTime,(MainEngine_BurnTime-'INPUT | Operations'!$B612)/('INPUT | Operations'!$B613-'INPUT | Operations'!$B612),0))*'INPUT | Operations'!$D612*NumberOfMainEngines*NumberOfOps*$E608,"")</f>
        <v/>
      </c>
      <c r="G608" s="34" t="str">
        <f t="shared" si="145"/>
        <v/>
      </c>
      <c r="H608" s="27" t="str">
        <f t="shared" si="146"/>
        <v/>
      </c>
      <c r="I608" s="27" t="str">
        <f t="shared" si="147"/>
        <v/>
      </c>
      <c r="J608" s="27" t="str">
        <f t="shared" si="148"/>
        <v/>
      </c>
      <c r="K608" s="27" t="str">
        <f t="shared" si="149"/>
        <v/>
      </c>
      <c r="L608" s="27" t="str">
        <f t="shared" si="150"/>
        <v/>
      </c>
      <c r="M608" s="32" t="str">
        <f t="shared" si="151"/>
        <v/>
      </c>
      <c r="N608" s="27" t="str">
        <f t="shared" si="138"/>
        <v/>
      </c>
      <c r="O608" s="27" t="str">
        <f t="shared" si="139"/>
        <v/>
      </c>
      <c r="P608" s="27" t="str">
        <f t="shared" si="140"/>
        <v/>
      </c>
      <c r="Q608" s="27" t="str">
        <f t="shared" si="141"/>
        <v/>
      </c>
      <c r="R608" s="27" t="str">
        <f t="shared" si="142"/>
        <v/>
      </c>
      <c r="S608" s="27" t="str">
        <f t="shared" si="143"/>
        <v/>
      </c>
      <c r="T608" s="32" t="str">
        <f t="shared" si="144"/>
        <v/>
      </c>
      <c r="U608" s="10"/>
    </row>
    <row r="609" spans="1:21" x14ac:dyDescent="0.25">
      <c r="A609" s="10"/>
      <c r="B609" s="4" t="str">
        <f>IF(ISBLANK('INPUT | Operations'!$B614),"",COUNT('INPUT | Operations'!$B$12:$B613))</f>
        <v/>
      </c>
      <c r="C609" s="27" t="str">
        <f>IF(ISNUMBER($B609),('INPUT | Operations'!$C613+'INPUT | Operations'!$C614)/2,"")</f>
        <v/>
      </c>
      <c r="D609" s="28" t="str">
        <f t="shared" si="137"/>
        <v/>
      </c>
      <c r="E609" s="26" t="str">
        <f>IF(ISNUMBER($B609),'INPUT | Operations'!$B614-'INPUT | Operations'!$B613,"")</f>
        <v/>
      </c>
      <c r="F609" s="32" t="str">
        <f>IF(ISNUMBER($B609),IF('INPUT | Operations'!$B614&lt;MainEngine_BurnTime,1,IF('INPUT | Operations'!$B613&lt;=MainEngine_BurnTime,(MainEngine_BurnTime-'INPUT | Operations'!$B613)/('INPUT | Operations'!$B614-'INPUT | Operations'!$B613),0))*'INPUT | Operations'!$D613*NumberOfMainEngines*NumberOfOps*$E609,"")</f>
        <v/>
      </c>
      <c r="G609" s="34" t="str">
        <f t="shared" si="145"/>
        <v/>
      </c>
      <c r="H609" s="27" t="str">
        <f t="shared" si="146"/>
        <v/>
      </c>
      <c r="I609" s="27" t="str">
        <f t="shared" si="147"/>
        <v/>
      </c>
      <c r="J609" s="27" t="str">
        <f t="shared" si="148"/>
        <v/>
      </c>
      <c r="K609" s="27" t="str">
        <f t="shared" si="149"/>
        <v/>
      </c>
      <c r="L609" s="27" t="str">
        <f t="shared" si="150"/>
        <v/>
      </c>
      <c r="M609" s="32" t="str">
        <f t="shared" si="151"/>
        <v/>
      </c>
      <c r="N609" s="27" t="str">
        <f t="shared" si="138"/>
        <v/>
      </c>
      <c r="O609" s="27" t="str">
        <f t="shared" si="139"/>
        <v/>
      </c>
      <c r="P609" s="27" t="str">
        <f t="shared" si="140"/>
        <v/>
      </c>
      <c r="Q609" s="27" t="str">
        <f t="shared" si="141"/>
        <v/>
      </c>
      <c r="R609" s="27" t="str">
        <f t="shared" si="142"/>
        <v/>
      </c>
      <c r="S609" s="27" t="str">
        <f t="shared" si="143"/>
        <v/>
      </c>
      <c r="T609" s="32" t="str">
        <f t="shared" si="144"/>
        <v/>
      </c>
      <c r="U609" s="10"/>
    </row>
    <row r="610" spans="1:21" x14ac:dyDescent="0.25">
      <c r="A610" s="10"/>
      <c r="B610" s="4" t="str">
        <f>IF(ISBLANK('INPUT | Operations'!$B615),"",COUNT('INPUT | Operations'!$B$12:$B614))</f>
        <v/>
      </c>
      <c r="C610" s="27" t="str">
        <f>IF(ISNUMBER($B610),('INPUT | Operations'!$C614+'INPUT | Operations'!$C615)/2,"")</f>
        <v/>
      </c>
      <c r="D610" s="28" t="str">
        <f t="shared" si="137"/>
        <v/>
      </c>
      <c r="E610" s="26" t="str">
        <f>IF(ISNUMBER($B610),'INPUT | Operations'!$B615-'INPUT | Operations'!$B614,"")</f>
        <v/>
      </c>
      <c r="F610" s="32" t="str">
        <f>IF(ISNUMBER($B610),IF('INPUT | Operations'!$B615&lt;MainEngine_BurnTime,1,IF('INPUT | Operations'!$B614&lt;=MainEngine_BurnTime,(MainEngine_BurnTime-'INPUT | Operations'!$B614)/('INPUT | Operations'!$B615-'INPUT | Operations'!$B614),0))*'INPUT | Operations'!$D614*NumberOfMainEngines*NumberOfOps*$E610,"")</f>
        <v/>
      </c>
      <c r="G610" s="34" t="str">
        <f t="shared" si="145"/>
        <v/>
      </c>
      <c r="H610" s="27" t="str">
        <f t="shared" si="146"/>
        <v/>
      </c>
      <c r="I610" s="27" t="str">
        <f t="shared" si="147"/>
        <v/>
      </c>
      <c r="J610" s="27" t="str">
        <f t="shared" si="148"/>
        <v/>
      </c>
      <c r="K610" s="27" t="str">
        <f t="shared" si="149"/>
        <v/>
      </c>
      <c r="L610" s="27" t="str">
        <f t="shared" si="150"/>
        <v/>
      </c>
      <c r="M610" s="32" t="str">
        <f t="shared" si="151"/>
        <v/>
      </c>
      <c r="N610" s="27" t="str">
        <f t="shared" si="138"/>
        <v/>
      </c>
      <c r="O610" s="27" t="str">
        <f t="shared" si="139"/>
        <v/>
      </c>
      <c r="P610" s="27" t="str">
        <f t="shared" si="140"/>
        <v/>
      </c>
      <c r="Q610" s="27" t="str">
        <f t="shared" si="141"/>
        <v/>
      </c>
      <c r="R610" s="27" t="str">
        <f t="shared" si="142"/>
        <v/>
      </c>
      <c r="S610" s="27" t="str">
        <f t="shared" si="143"/>
        <v/>
      </c>
      <c r="T610" s="32" t="str">
        <f t="shared" si="144"/>
        <v/>
      </c>
      <c r="U610" s="10"/>
    </row>
    <row r="611" spans="1:21" x14ac:dyDescent="0.25">
      <c r="A611" s="10"/>
      <c r="B611" s="4" t="str">
        <f>IF(ISBLANK('INPUT | Operations'!$B616),"",COUNT('INPUT | Operations'!$B$12:$B615))</f>
        <v/>
      </c>
      <c r="C611" s="27" t="str">
        <f>IF(ISNUMBER($B611),('INPUT | Operations'!$C615+'INPUT | Operations'!$C616)/2,"")</f>
        <v/>
      </c>
      <c r="D611" s="28" t="str">
        <f t="shared" si="137"/>
        <v/>
      </c>
      <c r="E611" s="26" t="str">
        <f>IF(ISNUMBER($B611),'INPUT | Operations'!$B616-'INPUT | Operations'!$B615,"")</f>
        <v/>
      </c>
      <c r="F611" s="32" t="str">
        <f>IF(ISNUMBER($B611),IF('INPUT | Operations'!$B616&lt;MainEngine_BurnTime,1,IF('INPUT | Operations'!$B615&lt;=MainEngine_BurnTime,(MainEngine_BurnTime-'INPUT | Operations'!$B615)/('INPUT | Operations'!$B616-'INPUT | Operations'!$B615),0))*'INPUT | Operations'!$D615*NumberOfMainEngines*NumberOfOps*$E611,"")</f>
        <v/>
      </c>
      <c r="G611" s="34" t="str">
        <f t="shared" si="145"/>
        <v/>
      </c>
      <c r="H611" s="27" t="str">
        <f t="shared" si="146"/>
        <v/>
      </c>
      <c r="I611" s="27" t="str">
        <f t="shared" si="147"/>
        <v/>
      </c>
      <c r="J611" s="27" t="str">
        <f t="shared" si="148"/>
        <v/>
      </c>
      <c r="K611" s="27" t="str">
        <f t="shared" si="149"/>
        <v/>
      </c>
      <c r="L611" s="27" t="str">
        <f t="shared" si="150"/>
        <v/>
      </c>
      <c r="M611" s="32" t="str">
        <f t="shared" si="151"/>
        <v/>
      </c>
      <c r="N611" s="27" t="str">
        <f t="shared" si="138"/>
        <v/>
      </c>
      <c r="O611" s="27" t="str">
        <f t="shared" si="139"/>
        <v/>
      </c>
      <c r="P611" s="27" t="str">
        <f t="shared" si="140"/>
        <v/>
      </c>
      <c r="Q611" s="27" t="str">
        <f t="shared" si="141"/>
        <v/>
      </c>
      <c r="R611" s="27" t="str">
        <f t="shared" si="142"/>
        <v/>
      </c>
      <c r="S611" s="27" t="str">
        <f t="shared" si="143"/>
        <v/>
      </c>
      <c r="T611" s="32" t="str">
        <f t="shared" si="144"/>
        <v/>
      </c>
      <c r="U611" s="10"/>
    </row>
    <row r="612" spans="1:21" x14ac:dyDescent="0.25">
      <c r="A612" s="10"/>
      <c r="B612" s="4" t="str">
        <f>IF(ISBLANK('INPUT | Operations'!$B617),"",COUNT('INPUT | Operations'!$B$12:$B616))</f>
        <v/>
      </c>
      <c r="C612" s="27" t="str">
        <f>IF(ISNUMBER($B612),('INPUT | Operations'!$C616+'INPUT | Operations'!$C617)/2,"")</f>
        <v/>
      </c>
      <c r="D612" s="28" t="str">
        <f t="shared" si="137"/>
        <v/>
      </c>
      <c r="E612" s="26" t="str">
        <f>IF(ISNUMBER($B612),'INPUT | Operations'!$B617-'INPUT | Operations'!$B616,"")</f>
        <v/>
      </c>
      <c r="F612" s="32" t="str">
        <f>IF(ISNUMBER($B612),IF('INPUT | Operations'!$B617&lt;MainEngine_BurnTime,1,IF('INPUT | Operations'!$B616&lt;=MainEngine_BurnTime,(MainEngine_BurnTime-'INPUT | Operations'!$B616)/('INPUT | Operations'!$B617-'INPUT | Operations'!$B616),0))*'INPUT | Operations'!$D616*NumberOfMainEngines*NumberOfOps*$E612,"")</f>
        <v/>
      </c>
      <c r="G612" s="34" t="str">
        <f t="shared" si="145"/>
        <v/>
      </c>
      <c r="H612" s="27" t="str">
        <f t="shared" si="146"/>
        <v/>
      </c>
      <c r="I612" s="27" t="str">
        <f t="shared" si="147"/>
        <v/>
      </c>
      <c r="J612" s="27" t="str">
        <f t="shared" si="148"/>
        <v/>
      </c>
      <c r="K612" s="27" t="str">
        <f t="shared" si="149"/>
        <v/>
      </c>
      <c r="L612" s="27" t="str">
        <f t="shared" si="150"/>
        <v/>
      </c>
      <c r="M612" s="32" t="str">
        <f t="shared" si="151"/>
        <v/>
      </c>
      <c r="N612" s="27" t="str">
        <f t="shared" si="138"/>
        <v/>
      </c>
      <c r="O612" s="27" t="str">
        <f t="shared" si="139"/>
        <v/>
      </c>
      <c r="P612" s="27" t="str">
        <f t="shared" si="140"/>
        <v/>
      </c>
      <c r="Q612" s="27" t="str">
        <f t="shared" si="141"/>
        <v/>
      </c>
      <c r="R612" s="27" t="str">
        <f t="shared" si="142"/>
        <v/>
      </c>
      <c r="S612" s="27" t="str">
        <f t="shared" si="143"/>
        <v/>
      </c>
      <c r="T612" s="32" t="str">
        <f t="shared" si="144"/>
        <v/>
      </c>
      <c r="U612" s="10"/>
    </row>
    <row r="613" spans="1:21" x14ac:dyDescent="0.25">
      <c r="A613" s="10"/>
      <c r="B613" s="4" t="str">
        <f>IF(ISBLANK('INPUT | Operations'!$B618),"",COUNT('INPUT | Operations'!$B$12:$B617))</f>
        <v/>
      </c>
      <c r="C613" s="27" t="str">
        <f>IF(ISNUMBER($B613),('INPUT | Operations'!$C617+'INPUT | Operations'!$C618)/2,"")</f>
        <v/>
      </c>
      <c r="D613" s="28" t="str">
        <f t="shared" si="137"/>
        <v/>
      </c>
      <c r="E613" s="26" t="str">
        <f>IF(ISNUMBER($B613),'INPUT | Operations'!$B618-'INPUT | Operations'!$B617,"")</f>
        <v/>
      </c>
      <c r="F613" s="32" t="str">
        <f>IF(ISNUMBER($B613),IF('INPUT | Operations'!$B618&lt;MainEngine_BurnTime,1,IF('INPUT | Operations'!$B617&lt;=MainEngine_BurnTime,(MainEngine_BurnTime-'INPUT | Operations'!$B617)/('INPUT | Operations'!$B618-'INPUT | Operations'!$B617),0))*'INPUT | Operations'!$D617*NumberOfMainEngines*NumberOfOps*$E613,"")</f>
        <v/>
      </c>
      <c r="G613" s="34" t="str">
        <f t="shared" si="145"/>
        <v/>
      </c>
      <c r="H613" s="27" t="str">
        <f t="shared" si="146"/>
        <v/>
      </c>
      <c r="I613" s="27" t="str">
        <f t="shared" si="147"/>
        <v/>
      </c>
      <c r="J613" s="27" t="str">
        <f t="shared" si="148"/>
        <v/>
      </c>
      <c r="K613" s="27" t="str">
        <f t="shared" si="149"/>
        <v/>
      </c>
      <c r="L613" s="27" t="str">
        <f t="shared" si="150"/>
        <v/>
      </c>
      <c r="M613" s="32" t="str">
        <f t="shared" si="151"/>
        <v/>
      </c>
      <c r="N613" s="27" t="str">
        <f t="shared" si="138"/>
        <v/>
      </c>
      <c r="O613" s="27" t="str">
        <f t="shared" si="139"/>
        <v/>
      </c>
      <c r="P613" s="27" t="str">
        <f t="shared" si="140"/>
        <v/>
      </c>
      <c r="Q613" s="27" t="str">
        <f t="shared" si="141"/>
        <v/>
      </c>
      <c r="R613" s="27" t="str">
        <f t="shared" si="142"/>
        <v/>
      </c>
      <c r="S613" s="27" t="str">
        <f t="shared" si="143"/>
        <v/>
      </c>
      <c r="T613" s="32" t="str">
        <f t="shared" si="144"/>
        <v/>
      </c>
      <c r="U613" s="10"/>
    </row>
    <row r="614" spans="1:21" x14ac:dyDescent="0.25">
      <c r="A614" s="10"/>
      <c r="B614" s="4" t="str">
        <f>IF(ISBLANK('INPUT | Operations'!$B619),"",COUNT('INPUT | Operations'!$B$12:$B618))</f>
        <v/>
      </c>
      <c r="C614" s="27" t="str">
        <f>IF(ISNUMBER($B614),('INPUT | Operations'!$C618+'INPUT | Operations'!$C619)/2,"")</f>
        <v/>
      </c>
      <c r="D614" s="28" t="str">
        <f t="shared" si="137"/>
        <v/>
      </c>
      <c r="E614" s="26" t="str">
        <f>IF(ISNUMBER($B614),'INPUT | Operations'!$B619-'INPUT | Operations'!$B618,"")</f>
        <v/>
      </c>
      <c r="F614" s="32" t="str">
        <f>IF(ISNUMBER($B614),IF('INPUT | Operations'!$B619&lt;MainEngine_BurnTime,1,IF('INPUT | Operations'!$B618&lt;=MainEngine_BurnTime,(MainEngine_BurnTime-'INPUT | Operations'!$B618)/('INPUT | Operations'!$B619-'INPUT | Operations'!$B618),0))*'INPUT | Operations'!$D618*NumberOfMainEngines*NumberOfOps*$E614,"")</f>
        <v/>
      </c>
      <c r="G614" s="34" t="str">
        <f t="shared" si="145"/>
        <v/>
      </c>
      <c r="H614" s="27" t="str">
        <f t="shared" si="146"/>
        <v/>
      </c>
      <c r="I614" s="27" t="str">
        <f t="shared" si="147"/>
        <v/>
      </c>
      <c r="J614" s="27" t="str">
        <f t="shared" si="148"/>
        <v/>
      </c>
      <c r="K614" s="27" t="str">
        <f t="shared" si="149"/>
        <v/>
      </c>
      <c r="L614" s="27" t="str">
        <f t="shared" si="150"/>
        <v/>
      </c>
      <c r="M614" s="32" t="str">
        <f t="shared" si="151"/>
        <v/>
      </c>
      <c r="N614" s="27" t="str">
        <f t="shared" si="138"/>
        <v/>
      </c>
      <c r="O614" s="27" t="str">
        <f t="shared" si="139"/>
        <v/>
      </c>
      <c r="P614" s="27" t="str">
        <f t="shared" si="140"/>
        <v/>
      </c>
      <c r="Q614" s="27" t="str">
        <f t="shared" si="141"/>
        <v/>
      </c>
      <c r="R614" s="27" t="str">
        <f t="shared" si="142"/>
        <v/>
      </c>
      <c r="S614" s="27" t="str">
        <f t="shared" si="143"/>
        <v/>
      </c>
      <c r="T614" s="32" t="str">
        <f t="shared" si="144"/>
        <v/>
      </c>
      <c r="U614" s="10"/>
    </row>
    <row r="615" spans="1:21" x14ac:dyDescent="0.25">
      <c r="A615" s="10"/>
      <c r="B615" s="4" t="str">
        <f>IF(ISBLANK('INPUT | Operations'!$B620),"",COUNT('INPUT | Operations'!$B$12:$B619))</f>
        <v/>
      </c>
      <c r="C615" s="27" t="str">
        <f>IF(ISNUMBER($B615),('INPUT | Operations'!$C619+'INPUT | Operations'!$C620)/2,"")</f>
        <v/>
      </c>
      <c r="D615" s="28" t="str">
        <f t="shared" si="137"/>
        <v/>
      </c>
      <c r="E615" s="26" t="str">
        <f>IF(ISNUMBER($B615),'INPUT | Operations'!$B620-'INPUT | Operations'!$B619,"")</f>
        <v/>
      </c>
      <c r="F615" s="32" t="str">
        <f>IF(ISNUMBER($B615),IF('INPUT | Operations'!$B620&lt;MainEngine_BurnTime,1,IF('INPUT | Operations'!$B619&lt;=MainEngine_BurnTime,(MainEngine_BurnTime-'INPUT | Operations'!$B619)/('INPUT | Operations'!$B620-'INPUT | Operations'!$B619),0))*'INPUT | Operations'!$D619*NumberOfMainEngines*NumberOfOps*$E615,"")</f>
        <v/>
      </c>
      <c r="G615" s="34" t="str">
        <f t="shared" si="145"/>
        <v/>
      </c>
      <c r="H615" s="27" t="str">
        <f t="shared" si="146"/>
        <v/>
      </c>
      <c r="I615" s="27" t="str">
        <f t="shared" si="147"/>
        <v/>
      </c>
      <c r="J615" s="27" t="str">
        <f t="shared" si="148"/>
        <v/>
      </c>
      <c r="K615" s="27" t="str">
        <f t="shared" si="149"/>
        <v/>
      </c>
      <c r="L615" s="27" t="str">
        <f t="shared" si="150"/>
        <v/>
      </c>
      <c r="M615" s="32" t="str">
        <f t="shared" si="151"/>
        <v/>
      </c>
      <c r="N615" s="27" t="str">
        <f t="shared" si="138"/>
        <v/>
      </c>
      <c r="O615" s="27" t="str">
        <f t="shared" si="139"/>
        <v/>
      </c>
      <c r="P615" s="27" t="str">
        <f t="shared" si="140"/>
        <v/>
      </c>
      <c r="Q615" s="27" t="str">
        <f t="shared" si="141"/>
        <v/>
      </c>
      <c r="R615" s="27" t="str">
        <f t="shared" si="142"/>
        <v/>
      </c>
      <c r="S615" s="27" t="str">
        <f t="shared" si="143"/>
        <v/>
      </c>
      <c r="T615" s="32" t="str">
        <f t="shared" si="144"/>
        <v/>
      </c>
      <c r="U615" s="10"/>
    </row>
    <row r="616" spans="1:21" x14ac:dyDescent="0.25">
      <c r="A616" s="10"/>
      <c r="B616" s="4" t="str">
        <f>IF(ISBLANK('INPUT | Operations'!$B621),"",COUNT('INPUT | Operations'!$B$12:$B620))</f>
        <v/>
      </c>
      <c r="C616" s="27" t="str">
        <f>IF(ISNUMBER($B616),('INPUT | Operations'!$C620+'INPUT | Operations'!$C621)/2,"")</f>
        <v/>
      </c>
      <c r="D616" s="28" t="str">
        <f t="shared" si="137"/>
        <v/>
      </c>
      <c r="E616" s="26" t="str">
        <f>IF(ISNUMBER($B616),'INPUT | Operations'!$B621-'INPUT | Operations'!$B620,"")</f>
        <v/>
      </c>
      <c r="F616" s="32" t="str">
        <f>IF(ISNUMBER($B616),IF('INPUT | Operations'!$B621&lt;MainEngine_BurnTime,1,IF('INPUT | Operations'!$B620&lt;=MainEngine_BurnTime,(MainEngine_BurnTime-'INPUT | Operations'!$B620)/('INPUT | Operations'!$B621-'INPUT | Operations'!$B620),0))*'INPUT | Operations'!$D620*NumberOfMainEngines*NumberOfOps*$E616,"")</f>
        <v/>
      </c>
      <c r="G616" s="34" t="str">
        <f t="shared" si="145"/>
        <v/>
      </c>
      <c r="H616" s="27" t="str">
        <f t="shared" si="146"/>
        <v/>
      </c>
      <c r="I616" s="27" t="str">
        <f t="shared" si="147"/>
        <v/>
      </c>
      <c r="J616" s="27" t="str">
        <f t="shared" si="148"/>
        <v/>
      </c>
      <c r="K616" s="27" t="str">
        <f t="shared" si="149"/>
        <v/>
      </c>
      <c r="L616" s="27" t="str">
        <f t="shared" si="150"/>
        <v/>
      </c>
      <c r="M616" s="32" t="str">
        <f t="shared" si="151"/>
        <v/>
      </c>
      <c r="N616" s="27" t="str">
        <f t="shared" si="138"/>
        <v/>
      </c>
      <c r="O616" s="27" t="str">
        <f t="shared" si="139"/>
        <v/>
      </c>
      <c r="P616" s="27" t="str">
        <f t="shared" si="140"/>
        <v/>
      </c>
      <c r="Q616" s="27" t="str">
        <f t="shared" si="141"/>
        <v/>
      </c>
      <c r="R616" s="27" t="str">
        <f t="shared" si="142"/>
        <v/>
      </c>
      <c r="S616" s="27" t="str">
        <f t="shared" si="143"/>
        <v/>
      </c>
      <c r="T616" s="32" t="str">
        <f t="shared" si="144"/>
        <v/>
      </c>
      <c r="U616" s="10"/>
    </row>
    <row r="617" spans="1:21" x14ac:dyDescent="0.25">
      <c r="A617" s="10"/>
      <c r="B617" s="4" t="str">
        <f>IF(ISBLANK('INPUT | Operations'!$B622),"",COUNT('INPUT | Operations'!$B$12:$B621))</f>
        <v/>
      </c>
      <c r="C617" s="27" t="str">
        <f>IF(ISNUMBER($B617),('INPUT | Operations'!$C621+'INPUT | Operations'!$C622)/2,"")</f>
        <v/>
      </c>
      <c r="D617" s="28" t="str">
        <f t="shared" si="137"/>
        <v/>
      </c>
      <c r="E617" s="26" t="str">
        <f>IF(ISNUMBER($B617),'INPUT | Operations'!$B622-'INPUT | Operations'!$B621,"")</f>
        <v/>
      </c>
      <c r="F617" s="32" t="str">
        <f>IF(ISNUMBER($B617),IF('INPUT | Operations'!$B622&lt;MainEngine_BurnTime,1,IF('INPUT | Operations'!$B621&lt;=MainEngine_BurnTime,(MainEngine_BurnTime-'INPUT | Operations'!$B621)/('INPUT | Operations'!$B622-'INPUT | Operations'!$B621),0))*'INPUT | Operations'!$D621*NumberOfMainEngines*NumberOfOps*$E617,"")</f>
        <v/>
      </c>
      <c r="G617" s="34" t="str">
        <f t="shared" si="145"/>
        <v/>
      </c>
      <c r="H617" s="27" t="str">
        <f t="shared" si="146"/>
        <v/>
      </c>
      <c r="I617" s="27" t="str">
        <f t="shared" si="147"/>
        <v/>
      </c>
      <c r="J617" s="27" t="str">
        <f t="shared" si="148"/>
        <v/>
      </c>
      <c r="K617" s="27" t="str">
        <f t="shared" si="149"/>
        <v/>
      </c>
      <c r="L617" s="27" t="str">
        <f t="shared" si="150"/>
        <v/>
      </c>
      <c r="M617" s="32" t="str">
        <f t="shared" si="151"/>
        <v/>
      </c>
      <c r="N617" s="27" t="str">
        <f t="shared" si="138"/>
        <v/>
      </c>
      <c r="O617" s="27" t="str">
        <f t="shared" si="139"/>
        <v/>
      </c>
      <c r="P617" s="27" t="str">
        <f t="shared" si="140"/>
        <v/>
      </c>
      <c r="Q617" s="27" t="str">
        <f t="shared" si="141"/>
        <v/>
      </c>
      <c r="R617" s="27" t="str">
        <f t="shared" si="142"/>
        <v/>
      </c>
      <c r="S617" s="27" t="str">
        <f t="shared" si="143"/>
        <v/>
      </c>
      <c r="T617" s="32" t="str">
        <f t="shared" si="144"/>
        <v/>
      </c>
      <c r="U617" s="10"/>
    </row>
    <row r="618" spans="1:21" x14ac:dyDescent="0.25">
      <c r="A618" s="10"/>
      <c r="B618" s="4" t="str">
        <f>IF(ISBLANK('INPUT | Operations'!$B623),"",COUNT('INPUT | Operations'!$B$12:$B622))</f>
        <v/>
      </c>
      <c r="C618" s="27" t="str">
        <f>IF(ISNUMBER($B618),('INPUT | Operations'!$C622+'INPUT | Operations'!$C623)/2,"")</f>
        <v/>
      </c>
      <c r="D618" s="28" t="str">
        <f t="shared" si="137"/>
        <v/>
      </c>
      <c r="E618" s="26" t="str">
        <f>IF(ISNUMBER($B618),'INPUT | Operations'!$B623-'INPUT | Operations'!$B622,"")</f>
        <v/>
      </c>
      <c r="F618" s="32" t="str">
        <f>IF(ISNUMBER($B618),IF('INPUT | Operations'!$B623&lt;MainEngine_BurnTime,1,IF('INPUT | Operations'!$B622&lt;=MainEngine_BurnTime,(MainEngine_BurnTime-'INPUT | Operations'!$B622)/('INPUT | Operations'!$B623-'INPUT | Operations'!$B622),0))*'INPUT | Operations'!$D622*NumberOfMainEngines*NumberOfOps*$E618,"")</f>
        <v/>
      </c>
      <c r="G618" s="34" t="str">
        <f t="shared" si="145"/>
        <v/>
      </c>
      <c r="H618" s="27" t="str">
        <f t="shared" si="146"/>
        <v/>
      </c>
      <c r="I618" s="27" t="str">
        <f t="shared" si="147"/>
        <v/>
      </c>
      <c r="J618" s="27" t="str">
        <f t="shared" si="148"/>
        <v/>
      </c>
      <c r="K618" s="27" t="str">
        <f t="shared" si="149"/>
        <v/>
      </c>
      <c r="L618" s="27" t="str">
        <f t="shared" si="150"/>
        <v/>
      </c>
      <c r="M618" s="32" t="str">
        <f t="shared" si="151"/>
        <v/>
      </c>
      <c r="N618" s="27" t="str">
        <f t="shared" si="138"/>
        <v/>
      </c>
      <c r="O618" s="27" t="str">
        <f t="shared" si="139"/>
        <v/>
      </c>
      <c r="P618" s="27" t="str">
        <f t="shared" si="140"/>
        <v/>
      </c>
      <c r="Q618" s="27" t="str">
        <f t="shared" si="141"/>
        <v/>
      </c>
      <c r="R618" s="27" t="str">
        <f t="shared" si="142"/>
        <v/>
      </c>
      <c r="S618" s="27" t="str">
        <f t="shared" si="143"/>
        <v/>
      </c>
      <c r="T618" s="32" t="str">
        <f t="shared" si="144"/>
        <v/>
      </c>
      <c r="U618" s="10"/>
    </row>
    <row r="619" spans="1:21" x14ac:dyDescent="0.25">
      <c r="A619" s="10"/>
      <c r="B619" s="4" t="str">
        <f>IF(ISBLANK('INPUT | Operations'!$B624),"",COUNT('INPUT | Operations'!$B$12:$B623))</f>
        <v/>
      </c>
      <c r="C619" s="27" t="str">
        <f>IF(ISNUMBER($B619),('INPUT | Operations'!$C623+'INPUT | Operations'!$C624)/2,"")</f>
        <v/>
      </c>
      <c r="D619" s="28" t="str">
        <f t="shared" si="137"/>
        <v/>
      </c>
      <c r="E619" s="26" t="str">
        <f>IF(ISNUMBER($B619),'INPUT | Operations'!$B624-'INPUT | Operations'!$B623,"")</f>
        <v/>
      </c>
      <c r="F619" s="32" t="str">
        <f>IF(ISNUMBER($B619),IF('INPUT | Operations'!$B624&lt;MainEngine_BurnTime,1,IF('INPUT | Operations'!$B623&lt;=MainEngine_BurnTime,(MainEngine_BurnTime-'INPUT | Operations'!$B623)/('INPUT | Operations'!$B624-'INPUT | Operations'!$B623),0))*'INPUT | Operations'!$D623*NumberOfMainEngines*NumberOfOps*$E619,"")</f>
        <v/>
      </c>
      <c r="G619" s="34" t="str">
        <f t="shared" si="145"/>
        <v/>
      </c>
      <c r="H619" s="27" t="str">
        <f t="shared" si="146"/>
        <v/>
      </c>
      <c r="I619" s="27" t="str">
        <f t="shared" si="147"/>
        <v/>
      </c>
      <c r="J619" s="27" t="str">
        <f t="shared" si="148"/>
        <v/>
      </c>
      <c r="K619" s="27" t="str">
        <f t="shared" si="149"/>
        <v/>
      </c>
      <c r="L619" s="27" t="str">
        <f t="shared" si="150"/>
        <v/>
      </c>
      <c r="M619" s="32" t="str">
        <f t="shared" si="151"/>
        <v/>
      </c>
      <c r="N619" s="27" t="str">
        <f t="shared" si="138"/>
        <v/>
      </c>
      <c r="O619" s="27" t="str">
        <f t="shared" si="139"/>
        <v/>
      </c>
      <c r="P619" s="27" t="str">
        <f t="shared" si="140"/>
        <v/>
      </c>
      <c r="Q619" s="27" t="str">
        <f t="shared" si="141"/>
        <v/>
      </c>
      <c r="R619" s="27" t="str">
        <f t="shared" si="142"/>
        <v/>
      </c>
      <c r="S619" s="27" t="str">
        <f t="shared" si="143"/>
        <v/>
      </c>
      <c r="T619" s="32" t="str">
        <f t="shared" si="144"/>
        <v/>
      </c>
      <c r="U619" s="10"/>
    </row>
    <row r="620" spans="1:21" x14ac:dyDescent="0.25">
      <c r="A620" s="10"/>
      <c r="B620" s="4" t="str">
        <f>IF(ISBLANK('INPUT | Operations'!$B625),"",COUNT('INPUT | Operations'!$B$12:$B624))</f>
        <v/>
      </c>
      <c r="C620" s="27" t="str">
        <f>IF(ISNUMBER($B620),('INPUT | Operations'!$C624+'INPUT | Operations'!$C625)/2,"")</f>
        <v/>
      </c>
      <c r="D620" s="28" t="str">
        <f t="shared" si="137"/>
        <v/>
      </c>
      <c r="E620" s="26" t="str">
        <f>IF(ISNUMBER($B620),'INPUT | Operations'!$B625-'INPUT | Operations'!$B624,"")</f>
        <v/>
      </c>
      <c r="F620" s="32" t="str">
        <f>IF(ISNUMBER($B620),IF('INPUT | Operations'!$B625&lt;MainEngine_BurnTime,1,IF('INPUT | Operations'!$B624&lt;=MainEngine_BurnTime,(MainEngine_BurnTime-'INPUT | Operations'!$B624)/('INPUT | Operations'!$B625-'INPUT | Operations'!$B624),0))*'INPUT | Operations'!$D624*NumberOfMainEngines*NumberOfOps*$E620,"")</f>
        <v/>
      </c>
      <c r="G620" s="34" t="str">
        <f t="shared" si="145"/>
        <v/>
      </c>
      <c r="H620" s="27" t="str">
        <f t="shared" si="146"/>
        <v/>
      </c>
      <c r="I620" s="27" t="str">
        <f t="shared" si="147"/>
        <v/>
      </c>
      <c r="J620" s="27" t="str">
        <f t="shared" si="148"/>
        <v/>
      </c>
      <c r="K620" s="27" t="str">
        <f t="shared" si="149"/>
        <v/>
      </c>
      <c r="L620" s="27" t="str">
        <f t="shared" si="150"/>
        <v/>
      </c>
      <c r="M620" s="32" t="str">
        <f t="shared" si="151"/>
        <v/>
      </c>
      <c r="N620" s="27" t="str">
        <f t="shared" si="138"/>
        <v/>
      </c>
      <c r="O620" s="27" t="str">
        <f t="shared" si="139"/>
        <v/>
      </c>
      <c r="P620" s="27" t="str">
        <f t="shared" si="140"/>
        <v/>
      </c>
      <c r="Q620" s="27" t="str">
        <f t="shared" si="141"/>
        <v/>
      </c>
      <c r="R620" s="27" t="str">
        <f t="shared" si="142"/>
        <v/>
      </c>
      <c r="S620" s="27" t="str">
        <f t="shared" si="143"/>
        <v/>
      </c>
      <c r="T620" s="32" t="str">
        <f t="shared" si="144"/>
        <v/>
      </c>
      <c r="U620" s="10"/>
    </row>
    <row r="621" spans="1:21" x14ac:dyDescent="0.25">
      <c r="A621" s="10"/>
      <c r="B621" s="4" t="str">
        <f>IF(ISBLANK('INPUT | Operations'!$B626),"",COUNT('INPUT | Operations'!$B$12:$B625))</f>
        <v/>
      </c>
      <c r="C621" s="27" t="str">
        <f>IF(ISNUMBER($B621),('INPUT | Operations'!$C625+'INPUT | Operations'!$C626)/2,"")</f>
        <v/>
      </c>
      <c r="D621" s="28" t="str">
        <f t="shared" si="137"/>
        <v/>
      </c>
      <c r="E621" s="26" t="str">
        <f>IF(ISNUMBER($B621),'INPUT | Operations'!$B626-'INPUT | Operations'!$B625,"")</f>
        <v/>
      </c>
      <c r="F621" s="32" t="str">
        <f>IF(ISNUMBER($B621),IF('INPUT | Operations'!$B626&lt;MainEngine_BurnTime,1,IF('INPUT | Operations'!$B625&lt;=MainEngine_BurnTime,(MainEngine_BurnTime-'INPUT | Operations'!$B625)/('INPUT | Operations'!$B626-'INPUT | Operations'!$B625),0))*'INPUT | Operations'!$D625*NumberOfMainEngines*NumberOfOps*$E621,"")</f>
        <v/>
      </c>
      <c r="G621" s="34" t="str">
        <f t="shared" si="145"/>
        <v/>
      </c>
      <c r="H621" s="27" t="str">
        <f t="shared" si="146"/>
        <v/>
      </c>
      <c r="I621" s="27" t="str">
        <f t="shared" si="147"/>
        <v/>
      </c>
      <c r="J621" s="27" t="str">
        <f t="shared" si="148"/>
        <v/>
      </c>
      <c r="K621" s="27" t="str">
        <f t="shared" si="149"/>
        <v/>
      </c>
      <c r="L621" s="27" t="str">
        <f t="shared" si="150"/>
        <v/>
      </c>
      <c r="M621" s="32" t="str">
        <f t="shared" si="151"/>
        <v/>
      </c>
      <c r="N621" s="27" t="str">
        <f t="shared" si="138"/>
        <v/>
      </c>
      <c r="O621" s="27" t="str">
        <f t="shared" si="139"/>
        <v/>
      </c>
      <c r="P621" s="27" t="str">
        <f t="shared" si="140"/>
        <v/>
      </c>
      <c r="Q621" s="27" t="str">
        <f t="shared" si="141"/>
        <v/>
      </c>
      <c r="R621" s="27" t="str">
        <f t="shared" si="142"/>
        <v/>
      </c>
      <c r="S621" s="27" t="str">
        <f t="shared" si="143"/>
        <v/>
      </c>
      <c r="T621" s="32" t="str">
        <f t="shared" si="144"/>
        <v/>
      </c>
      <c r="U621" s="10"/>
    </row>
    <row r="622" spans="1:21" x14ac:dyDescent="0.25">
      <c r="A622" s="10"/>
      <c r="B622" s="4" t="str">
        <f>IF(ISBLANK('INPUT | Operations'!$B627),"",COUNT('INPUT | Operations'!$B$12:$B626))</f>
        <v/>
      </c>
      <c r="C622" s="27" t="str">
        <f>IF(ISNUMBER($B622),('INPUT | Operations'!$C626+'INPUT | Operations'!$C627)/2,"")</f>
        <v/>
      </c>
      <c r="D622" s="28" t="str">
        <f t="shared" si="137"/>
        <v/>
      </c>
      <c r="E622" s="26" t="str">
        <f>IF(ISNUMBER($B622),'INPUT | Operations'!$B627-'INPUT | Operations'!$B626,"")</f>
        <v/>
      </c>
      <c r="F622" s="32" t="str">
        <f>IF(ISNUMBER($B622),IF('INPUT | Operations'!$B627&lt;MainEngine_BurnTime,1,IF('INPUT | Operations'!$B626&lt;=MainEngine_BurnTime,(MainEngine_BurnTime-'INPUT | Operations'!$B626)/('INPUT | Operations'!$B627-'INPUT | Operations'!$B626),0))*'INPUT | Operations'!$D626*NumberOfMainEngines*NumberOfOps*$E622,"")</f>
        <v/>
      </c>
      <c r="G622" s="34" t="str">
        <f t="shared" si="145"/>
        <v/>
      </c>
      <c r="H622" s="27" t="str">
        <f t="shared" si="146"/>
        <v/>
      </c>
      <c r="I622" s="27" t="str">
        <f t="shared" si="147"/>
        <v/>
      </c>
      <c r="J622" s="27" t="str">
        <f t="shared" si="148"/>
        <v/>
      </c>
      <c r="K622" s="27" t="str">
        <f t="shared" si="149"/>
        <v/>
      </c>
      <c r="L622" s="27" t="str">
        <f t="shared" si="150"/>
        <v/>
      </c>
      <c r="M622" s="32" t="str">
        <f t="shared" si="151"/>
        <v/>
      </c>
      <c r="N622" s="27" t="str">
        <f t="shared" si="138"/>
        <v/>
      </c>
      <c r="O622" s="27" t="str">
        <f t="shared" si="139"/>
        <v/>
      </c>
      <c r="P622" s="27" t="str">
        <f t="shared" si="140"/>
        <v/>
      </c>
      <c r="Q622" s="27" t="str">
        <f t="shared" si="141"/>
        <v/>
      </c>
      <c r="R622" s="27" t="str">
        <f t="shared" si="142"/>
        <v/>
      </c>
      <c r="S622" s="27" t="str">
        <f t="shared" si="143"/>
        <v/>
      </c>
      <c r="T622" s="32" t="str">
        <f t="shared" si="144"/>
        <v/>
      </c>
      <c r="U622" s="10"/>
    </row>
    <row r="623" spans="1:21" x14ac:dyDescent="0.25">
      <c r="A623" s="10"/>
      <c r="B623" s="4" t="str">
        <f>IF(ISBLANK('INPUT | Operations'!$B628),"",COUNT('INPUT | Operations'!$B$12:$B627))</f>
        <v/>
      </c>
      <c r="C623" s="27" t="str">
        <f>IF(ISNUMBER($B623),('INPUT | Operations'!$C627+'INPUT | Operations'!$C628)/2,"")</f>
        <v/>
      </c>
      <c r="D623" s="28" t="str">
        <f t="shared" si="137"/>
        <v/>
      </c>
      <c r="E623" s="26" t="str">
        <f>IF(ISNUMBER($B623),'INPUT | Operations'!$B628-'INPUT | Operations'!$B627,"")</f>
        <v/>
      </c>
      <c r="F623" s="32" t="str">
        <f>IF(ISNUMBER($B623),IF('INPUT | Operations'!$B628&lt;MainEngine_BurnTime,1,IF('INPUT | Operations'!$B627&lt;=MainEngine_BurnTime,(MainEngine_BurnTime-'INPUT | Operations'!$B627)/('INPUT | Operations'!$B628-'INPUT | Operations'!$B627),0))*'INPUT | Operations'!$D627*NumberOfMainEngines*NumberOfOps*$E623,"")</f>
        <v/>
      </c>
      <c r="G623" s="34" t="str">
        <f t="shared" si="145"/>
        <v/>
      </c>
      <c r="H623" s="27" t="str">
        <f t="shared" si="146"/>
        <v/>
      </c>
      <c r="I623" s="27" t="str">
        <f t="shared" si="147"/>
        <v/>
      </c>
      <c r="J623" s="27" t="str">
        <f t="shared" si="148"/>
        <v/>
      </c>
      <c r="K623" s="27" t="str">
        <f t="shared" si="149"/>
        <v/>
      </c>
      <c r="L623" s="27" t="str">
        <f t="shared" si="150"/>
        <v/>
      </c>
      <c r="M623" s="32" t="str">
        <f t="shared" si="151"/>
        <v/>
      </c>
      <c r="N623" s="27" t="str">
        <f t="shared" si="138"/>
        <v/>
      </c>
      <c r="O623" s="27" t="str">
        <f t="shared" si="139"/>
        <v/>
      </c>
      <c r="P623" s="27" t="str">
        <f t="shared" si="140"/>
        <v/>
      </c>
      <c r="Q623" s="27" t="str">
        <f t="shared" si="141"/>
        <v/>
      </c>
      <c r="R623" s="27" t="str">
        <f t="shared" si="142"/>
        <v/>
      </c>
      <c r="S623" s="27" t="str">
        <f t="shared" si="143"/>
        <v/>
      </c>
      <c r="T623" s="32" t="str">
        <f t="shared" si="144"/>
        <v/>
      </c>
      <c r="U623" s="10"/>
    </row>
    <row r="624" spans="1:21" x14ac:dyDescent="0.25">
      <c r="A624" s="10"/>
      <c r="B624" s="4" t="str">
        <f>IF(ISBLANK('INPUT | Operations'!$B629),"",COUNT('INPUT | Operations'!$B$12:$B628))</f>
        <v/>
      </c>
      <c r="C624" s="27" t="str">
        <f>IF(ISNUMBER($B624),('INPUT | Operations'!$C628+'INPUT | Operations'!$C629)/2,"")</f>
        <v/>
      </c>
      <c r="D624" s="28" t="str">
        <f t="shared" si="137"/>
        <v/>
      </c>
      <c r="E624" s="26" t="str">
        <f>IF(ISNUMBER($B624),'INPUT | Operations'!$B629-'INPUT | Operations'!$B628,"")</f>
        <v/>
      </c>
      <c r="F624" s="32" t="str">
        <f>IF(ISNUMBER($B624),IF('INPUT | Operations'!$B629&lt;MainEngine_BurnTime,1,IF('INPUT | Operations'!$B628&lt;=MainEngine_BurnTime,(MainEngine_BurnTime-'INPUT | Operations'!$B628)/('INPUT | Operations'!$B629-'INPUT | Operations'!$B628),0))*'INPUT | Operations'!$D628*NumberOfMainEngines*NumberOfOps*$E624,"")</f>
        <v/>
      </c>
      <c r="G624" s="34" t="str">
        <f t="shared" si="145"/>
        <v/>
      </c>
      <c r="H624" s="27" t="str">
        <f t="shared" si="146"/>
        <v/>
      </c>
      <c r="I624" s="27" t="str">
        <f t="shared" si="147"/>
        <v/>
      </c>
      <c r="J624" s="27" t="str">
        <f t="shared" si="148"/>
        <v/>
      </c>
      <c r="K624" s="27" t="str">
        <f t="shared" si="149"/>
        <v/>
      </c>
      <c r="L624" s="27" t="str">
        <f t="shared" si="150"/>
        <v/>
      </c>
      <c r="M624" s="32" t="str">
        <f t="shared" si="151"/>
        <v/>
      </c>
      <c r="N624" s="27" t="str">
        <f t="shared" si="138"/>
        <v/>
      </c>
      <c r="O624" s="27" t="str">
        <f t="shared" si="139"/>
        <v/>
      </c>
      <c r="P624" s="27" t="str">
        <f t="shared" si="140"/>
        <v/>
      </c>
      <c r="Q624" s="27" t="str">
        <f t="shared" si="141"/>
        <v/>
      </c>
      <c r="R624" s="27" t="str">
        <f t="shared" si="142"/>
        <v/>
      </c>
      <c r="S624" s="27" t="str">
        <f t="shared" si="143"/>
        <v/>
      </c>
      <c r="T624" s="32" t="str">
        <f t="shared" si="144"/>
        <v/>
      </c>
      <c r="U624" s="10"/>
    </row>
    <row r="625" spans="1:21" x14ac:dyDescent="0.25">
      <c r="A625" s="10"/>
      <c r="B625" s="4" t="str">
        <f>IF(ISBLANK('INPUT | Operations'!$B630),"",COUNT('INPUT | Operations'!$B$12:$B629))</f>
        <v/>
      </c>
      <c r="C625" s="27" t="str">
        <f>IF(ISNUMBER($B625),('INPUT | Operations'!$C629+'INPUT | Operations'!$C630)/2,"")</f>
        <v/>
      </c>
      <c r="D625" s="28" t="str">
        <f t="shared" si="137"/>
        <v/>
      </c>
      <c r="E625" s="26" t="str">
        <f>IF(ISNUMBER($B625),'INPUT | Operations'!$B630-'INPUT | Operations'!$B629,"")</f>
        <v/>
      </c>
      <c r="F625" s="32" t="str">
        <f>IF(ISNUMBER($B625),IF('INPUT | Operations'!$B630&lt;MainEngine_BurnTime,1,IF('INPUT | Operations'!$B629&lt;=MainEngine_BurnTime,(MainEngine_BurnTime-'INPUT | Operations'!$B629)/('INPUT | Operations'!$B630-'INPUT | Operations'!$B629),0))*'INPUT | Operations'!$D629*NumberOfMainEngines*NumberOfOps*$E625,"")</f>
        <v/>
      </c>
      <c r="G625" s="34" t="str">
        <f t="shared" si="145"/>
        <v/>
      </c>
      <c r="H625" s="27" t="str">
        <f t="shared" si="146"/>
        <v/>
      </c>
      <c r="I625" s="27" t="str">
        <f t="shared" si="147"/>
        <v/>
      </c>
      <c r="J625" s="27" t="str">
        <f t="shared" si="148"/>
        <v/>
      </c>
      <c r="K625" s="27" t="str">
        <f t="shared" si="149"/>
        <v/>
      </c>
      <c r="L625" s="27" t="str">
        <f t="shared" si="150"/>
        <v/>
      </c>
      <c r="M625" s="32" t="str">
        <f t="shared" si="151"/>
        <v/>
      </c>
      <c r="N625" s="27" t="str">
        <f t="shared" si="138"/>
        <v/>
      </c>
      <c r="O625" s="27" t="str">
        <f t="shared" si="139"/>
        <v/>
      </c>
      <c r="P625" s="27" t="str">
        <f t="shared" si="140"/>
        <v/>
      </c>
      <c r="Q625" s="27" t="str">
        <f t="shared" si="141"/>
        <v/>
      </c>
      <c r="R625" s="27" t="str">
        <f t="shared" si="142"/>
        <v/>
      </c>
      <c r="S625" s="27" t="str">
        <f t="shared" si="143"/>
        <v/>
      </c>
      <c r="T625" s="32" t="str">
        <f t="shared" si="144"/>
        <v/>
      </c>
      <c r="U625" s="10"/>
    </row>
    <row r="626" spans="1:21" x14ac:dyDescent="0.25">
      <c r="A626" s="10"/>
      <c r="B626" s="4" t="str">
        <f>IF(ISBLANK('INPUT | Operations'!$B631),"",COUNT('INPUT | Operations'!$B$12:$B630))</f>
        <v/>
      </c>
      <c r="C626" s="27" t="str">
        <f>IF(ISNUMBER($B626),('INPUT | Operations'!$C630+'INPUT | Operations'!$C631)/2,"")</f>
        <v/>
      </c>
      <c r="D626" s="28" t="str">
        <f t="shared" si="137"/>
        <v/>
      </c>
      <c r="E626" s="26" t="str">
        <f>IF(ISNUMBER($B626),'INPUT | Operations'!$B631-'INPUT | Operations'!$B630,"")</f>
        <v/>
      </c>
      <c r="F626" s="32" t="str">
        <f>IF(ISNUMBER($B626),IF('INPUT | Operations'!$B631&lt;MainEngine_BurnTime,1,IF('INPUT | Operations'!$B630&lt;=MainEngine_BurnTime,(MainEngine_BurnTime-'INPUT | Operations'!$B630)/('INPUT | Operations'!$B631-'INPUT | Operations'!$B630),0))*'INPUT | Operations'!$D630*NumberOfMainEngines*NumberOfOps*$E626,"")</f>
        <v/>
      </c>
      <c r="G626" s="34" t="str">
        <f t="shared" si="145"/>
        <v/>
      </c>
      <c r="H626" s="27" t="str">
        <f t="shared" si="146"/>
        <v/>
      </c>
      <c r="I626" s="27" t="str">
        <f t="shared" si="147"/>
        <v/>
      </c>
      <c r="J626" s="27" t="str">
        <f t="shared" si="148"/>
        <v/>
      </c>
      <c r="K626" s="27" t="str">
        <f t="shared" si="149"/>
        <v/>
      </c>
      <c r="L626" s="27" t="str">
        <f t="shared" si="150"/>
        <v/>
      </c>
      <c r="M626" s="32" t="str">
        <f t="shared" si="151"/>
        <v/>
      </c>
      <c r="N626" s="27" t="str">
        <f t="shared" si="138"/>
        <v/>
      </c>
      <c r="O626" s="27" t="str">
        <f t="shared" si="139"/>
        <v/>
      </c>
      <c r="P626" s="27" t="str">
        <f t="shared" si="140"/>
        <v/>
      </c>
      <c r="Q626" s="27" t="str">
        <f t="shared" si="141"/>
        <v/>
      </c>
      <c r="R626" s="27" t="str">
        <f t="shared" si="142"/>
        <v/>
      </c>
      <c r="S626" s="27" t="str">
        <f t="shared" si="143"/>
        <v/>
      </c>
      <c r="T626" s="32" t="str">
        <f t="shared" si="144"/>
        <v/>
      </c>
      <c r="U626" s="10"/>
    </row>
    <row r="627" spans="1:21" x14ac:dyDescent="0.25">
      <c r="A627" s="10"/>
      <c r="B627" s="4" t="str">
        <f>IF(ISBLANK('INPUT | Operations'!$B632),"",COUNT('INPUT | Operations'!$B$12:$B631))</f>
        <v/>
      </c>
      <c r="C627" s="27" t="str">
        <f>IF(ISNUMBER($B627),('INPUT | Operations'!$C631+'INPUT | Operations'!$C632)/2,"")</f>
        <v/>
      </c>
      <c r="D627" s="28" t="str">
        <f t="shared" si="137"/>
        <v/>
      </c>
      <c r="E627" s="26" t="str">
        <f>IF(ISNUMBER($B627),'INPUT | Operations'!$B632-'INPUT | Operations'!$B631,"")</f>
        <v/>
      </c>
      <c r="F627" s="32" t="str">
        <f>IF(ISNUMBER($B627),IF('INPUT | Operations'!$B632&lt;MainEngine_BurnTime,1,IF('INPUT | Operations'!$B631&lt;=MainEngine_BurnTime,(MainEngine_BurnTime-'INPUT | Operations'!$B631)/('INPUT | Operations'!$B632-'INPUT | Operations'!$B631),0))*'INPUT | Operations'!$D631*NumberOfMainEngines*NumberOfOps*$E627,"")</f>
        <v/>
      </c>
      <c r="G627" s="34" t="str">
        <f t="shared" si="145"/>
        <v/>
      </c>
      <c r="H627" s="27" t="str">
        <f t="shared" si="146"/>
        <v/>
      </c>
      <c r="I627" s="27" t="str">
        <f t="shared" si="147"/>
        <v/>
      </c>
      <c r="J627" s="27" t="str">
        <f t="shared" si="148"/>
        <v/>
      </c>
      <c r="K627" s="27" t="str">
        <f t="shared" si="149"/>
        <v/>
      </c>
      <c r="L627" s="27" t="str">
        <f t="shared" si="150"/>
        <v/>
      </c>
      <c r="M627" s="32" t="str">
        <f t="shared" si="151"/>
        <v/>
      </c>
      <c r="N627" s="27" t="str">
        <f t="shared" si="138"/>
        <v/>
      </c>
      <c r="O627" s="27" t="str">
        <f t="shared" si="139"/>
        <v/>
      </c>
      <c r="P627" s="27" t="str">
        <f t="shared" si="140"/>
        <v/>
      </c>
      <c r="Q627" s="27" t="str">
        <f t="shared" si="141"/>
        <v/>
      </c>
      <c r="R627" s="27" t="str">
        <f t="shared" si="142"/>
        <v/>
      </c>
      <c r="S627" s="27" t="str">
        <f t="shared" si="143"/>
        <v/>
      </c>
      <c r="T627" s="32" t="str">
        <f t="shared" si="144"/>
        <v/>
      </c>
      <c r="U627" s="10"/>
    </row>
    <row r="628" spans="1:21" x14ac:dyDescent="0.25">
      <c r="A628" s="10"/>
      <c r="B628" s="4" t="str">
        <f>IF(ISBLANK('INPUT | Operations'!$B633),"",COUNT('INPUT | Operations'!$B$12:$B632))</f>
        <v/>
      </c>
      <c r="C628" s="27" t="str">
        <f>IF(ISNUMBER($B628),('INPUT | Operations'!$C632+'INPUT | Operations'!$C633)/2,"")</f>
        <v/>
      </c>
      <c r="D628" s="28" t="str">
        <f t="shared" si="137"/>
        <v/>
      </c>
      <c r="E628" s="26" t="str">
        <f>IF(ISNUMBER($B628),'INPUT | Operations'!$B633-'INPUT | Operations'!$B632,"")</f>
        <v/>
      </c>
      <c r="F628" s="32" t="str">
        <f>IF(ISNUMBER($B628),IF('INPUT | Operations'!$B633&lt;MainEngine_BurnTime,1,IF('INPUT | Operations'!$B632&lt;=MainEngine_BurnTime,(MainEngine_BurnTime-'INPUT | Operations'!$B632)/('INPUT | Operations'!$B633-'INPUT | Operations'!$B632),0))*'INPUT | Operations'!$D632*NumberOfMainEngines*NumberOfOps*$E628,"")</f>
        <v/>
      </c>
      <c r="G628" s="34" t="str">
        <f t="shared" si="145"/>
        <v/>
      </c>
      <c r="H628" s="27" t="str">
        <f t="shared" si="146"/>
        <v/>
      </c>
      <c r="I628" s="27" t="str">
        <f t="shared" si="147"/>
        <v/>
      </c>
      <c r="J628" s="27" t="str">
        <f t="shared" si="148"/>
        <v/>
      </c>
      <c r="K628" s="27" t="str">
        <f t="shared" si="149"/>
        <v/>
      </c>
      <c r="L628" s="27" t="str">
        <f t="shared" si="150"/>
        <v/>
      </c>
      <c r="M628" s="32" t="str">
        <f t="shared" si="151"/>
        <v/>
      </c>
      <c r="N628" s="27" t="str">
        <f t="shared" si="138"/>
        <v/>
      </c>
      <c r="O628" s="27" t="str">
        <f t="shared" si="139"/>
        <v/>
      </c>
      <c r="P628" s="27" t="str">
        <f t="shared" si="140"/>
        <v/>
      </c>
      <c r="Q628" s="27" t="str">
        <f t="shared" si="141"/>
        <v/>
      </c>
      <c r="R628" s="27" t="str">
        <f t="shared" si="142"/>
        <v/>
      </c>
      <c r="S628" s="27" t="str">
        <f t="shared" si="143"/>
        <v/>
      </c>
      <c r="T628" s="32" t="str">
        <f t="shared" si="144"/>
        <v/>
      </c>
      <c r="U628" s="10"/>
    </row>
    <row r="629" spans="1:21" x14ac:dyDescent="0.25">
      <c r="A629" s="10"/>
      <c r="B629" s="4" t="str">
        <f>IF(ISBLANK('INPUT | Operations'!$B634),"",COUNT('INPUT | Operations'!$B$12:$B633))</f>
        <v/>
      </c>
      <c r="C629" s="27" t="str">
        <f>IF(ISNUMBER($B629),('INPUT | Operations'!$C633+'INPUT | Operations'!$C634)/2,"")</f>
        <v/>
      </c>
      <c r="D629" s="28" t="str">
        <f t="shared" ref="D629:D692" si="152">IF(ISNUMBER($B629),C629*0.3048/1000,"")</f>
        <v/>
      </c>
      <c r="E629" s="26" t="str">
        <f>IF(ISNUMBER($B629),'INPUT | Operations'!$B634-'INPUT | Operations'!$B633,"")</f>
        <v/>
      </c>
      <c r="F629" s="32" t="str">
        <f>IF(ISNUMBER($B629),IF('INPUT | Operations'!$B634&lt;MainEngine_BurnTime,1,IF('INPUT | Operations'!$B633&lt;=MainEngine_BurnTime,(MainEngine_BurnTime-'INPUT | Operations'!$B633)/('INPUT | Operations'!$B634-'INPUT | Operations'!$B633),0))*'INPUT | Operations'!$D633*NumberOfMainEngines*NumberOfOps*$E629,"")</f>
        <v/>
      </c>
      <c r="G629" s="34" t="str">
        <f t="shared" si="145"/>
        <v/>
      </c>
      <c r="H629" s="27" t="str">
        <f t="shared" si="146"/>
        <v/>
      </c>
      <c r="I629" s="27" t="str">
        <f t="shared" si="147"/>
        <v/>
      </c>
      <c r="J629" s="27" t="str">
        <f t="shared" si="148"/>
        <v/>
      </c>
      <c r="K629" s="27" t="str">
        <f t="shared" si="149"/>
        <v/>
      </c>
      <c r="L629" s="27" t="str">
        <f t="shared" si="150"/>
        <v/>
      </c>
      <c r="M629" s="32" t="str">
        <f t="shared" si="151"/>
        <v/>
      </c>
      <c r="N629" s="27" t="str">
        <f t="shared" ref="N629:N692" si="153">IFERROR($F629*G629/1000,"")</f>
        <v/>
      </c>
      <c r="O629" s="27" t="str">
        <f t="shared" ref="O629:O692" si="154">IFERROR($F629*H629/1000,"")</f>
        <v/>
      </c>
      <c r="P629" s="27" t="str">
        <f t="shared" ref="P629:P692" si="155">IFERROR($F629*I629/1000,"")</f>
        <v/>
      </c>
      <c r="Q629" s="27" t="str">
        <f t="shared" ref="Q629:Q692" si="156">IFERROR($F629*J629/1000,"")</f>
        <v/>
      </c>
      <c r="R629" s="27" t="str">
        <f t="shared" ref="R629:R692" si="157">IFERROR($F629*K629/1000,"")</f>
        <v/>
      </c>
      <c r="S629" s="27" t="str">
        <f t="shared" ref="S629:S692" si="158">IFERROR($F629*L629/1000,"")</f>
        <v/>
      </c>
      <c r="T629" s="32" t="str">
        <f t="shared" ref="T629:T692" si="159">IFERROR($F629*M629/1000,"")</f>
        <v/>
      </c>
      <c r="U629" s="10"/>
    </row>
    <row r="630" spans="1:21" x14ac:dyDescent="0.25">
      <c r="A630" s="10"/>
      <c r="B630" s="4" t="str">
        <f>IF(ISBLANK('INPUT | Operations'!$B635),"",COUNT('INPUT | Operations'!$B$12:$B634))</f>
        <v/>
      </c>
      <c r="C630" s="27" t="str">
        <f>IF(ISNUMBER($B630),('INPUT | Operations'!$C634+'INPUT | Operations'!$C635)/2,"")</f>
        <v/>
      </c>
      <c r="D630" s="28" t="str">
        <f t="shared" si="152"/>
        <v/>
      </c>
      <c r="E630" s="26" t="str">
        <f>IF(ISNUMBER($B630),'INPUT | Operations'!$B635-'INPUT | Operations'!$B634,"")</f>
        <v/>
      </c>
      <c r="F630" s="32" t="str">
        <f>IF(ISNUMBER($B630),IF('INPUT | Operations'!$B635&lt;MainEngine_BurnTime,1,IF('INPUT | Operations'!$B634&lt;=MainEngine_BurnTime,(MainEngine_BurnTime-'INPUT | Operations'!$B634)/('INPUT | Operations'!$B635-'INPUT | Operations'!$B634),0))*'INPUT | Operations'!$D634*NumberOfMainEngines*NumberOfOps*$E630,"")</f>
        <v/>
      </c>
      <c r="G630" s="34" t="str">
        <f t="shared" si="145"/>
        <v/>
      </c>
      <c r="H630" s="27" t="str">
        <f t="shared" si="146"/>
        <v/>
      </c>
      <c r="I630" s="27" t="str">
        <f t="shared" si="147"/>
        <v/>
      </c>
      <c r="J630" s="27" t="str">
        <f t="shared" si="148"/>
        <v/>
      </c>
      <c r="K630" s="27" t="str">
        <f t="shared" si="149"/>
        <v/>
      </c>
      <c r="L630" s="27" t="str">
        <f t="shared" si="150"/>
        <v/>
      </c>
      <c r="M630" s="32" t="str">
        <f t="shared" si="151"/>
        <v/>
      </c>
      <c r="N630" s="27" t="str">
        <f t="shared" si="153"/>
        <v/>
      </c>
      <c r="O630" s="27" t="str">
        <f t="shared" si="154"/>
        <v/>
      </c>
      <c r="P630" s="27" t="str">
        <f t="shared" si="155"/>
        <v/>
      </c>
      <c r="Q630" s="27" t="str">
        <f t="shared" si="156"/>
        <v/>
      </c>
      <c r="R630" s="27" t="str">
        <f t="shared" si="157"/>
        <v/>
      </c>
      <c r="S630" s="27" t="str">
        <f t="shared" si="158"/>
        <v/>
      </c>
      <c r="T630" s="32" t="str">
        <f t="shared" si="159"/>
        <v/>
      </c>
      <c r="U630" s="10"/>
    </row>
    <row r="631" spans="1:21" x14ac:dyDescent="0.25">
      <c r="A631" s="10"/>
      <c r="B631" s="4" t="str">
        <f>IF(ISBLANK('INPUT | Operations'!$B636),"",COUNT('INPUT | Operations'!$B$12:$B635))</f>
        <v/>
      </c>
      <c r="C631" s="27" t="str">
        <f>IF(ISNUMBER($B631),('INPUT | Operations'!$C635+'INPUT | Operations'!$C636)/2,"")</f>
        <v/>
      </c>
      <c r="D631" s="28" t="str">
        <f t="shared" si="152"/>
        <v/>
      </c>
      <c r="E631" s="26" t="str">
        <f>IF(ISNUMBER($B631),'INPUT | Operations'!$B636-'INPUT | Operations'!$B635,"")</f>
        <v/>
      </c>
      <c r="F631" s="32" t="str">
        <f>IF(ISNUMBER($B631),IF('INPUT | Operations'!$B636&lt;MainEngine_BurnTime,1,IF('INPUT | Operations'!$B635&lt;=MainEngine_BurnTime,(MainEngine_BurnTime-'INPUT | Operations'!$B635)/('INPUT | Operations'!$B636-'INPUT | Operations'!$B635),0))*'INPUT | Operations'!$D635*NumberOfMainEngines*NumberOfOps*$E631,"")</f>
        <v/>
      </c>
      <c r="G631" s="34" t="str">
        <f t="shared" si="145"/>
        <v/>
      </c>
      <c r="H631" s="27" t="str">
        <f t="shared" si="146"/>
        <v/>
      </c>
      <c r="I631" s="27" t="str">
        <f t="shared" si="147"/>
        <v/>
      </c>
      <c r="J631" s="27" t="str">
        <f t="shared" si="148"/>
        <v/>
      </c>
      <c r="K631" s="27" t="str">
        <f t="shared" si="149"/>
        <v/>
      </c>
      <c r="L631" s="27" t="str">
        <f t="shared" si="150"/>
        <v/>
      </c>
      <c r="M631" s="32" t="str">
        <f t="shared" si="151"/>
        <v/>
      </c>
      <c r="N631" s="27" t="str">
        <f t="shared" si="153"/>
        <v/>
      </c>
      <c r="O631" s="27" t="str">
        <f t="shared" si="154"/>
        <v/>
      </c>
      <c r="P631" s="27" t="str">
        <f t="shared" si="155"/>
        <v/>
      </c>
      <c r="Q631" s="27" t="str">
        <f t="shared" si="156"/>
        <v/>
      </c>
      <c r="R631" s="27" t="str">
        <f t="shared" si="157"/>
        <v/>
      </c>
      <c r="S631" s="27" t="str">
        <f t="shared" si="158"/>
        <v/>
      </c>
      <c r="T631" s="32" t="str">
        <f t="shared" si="159"/>
        <v/>
      </c>
      <c r="U631" s="10"/>
    </row>
    <row r="632" spans="1:21" x14ac:dyDescent="0.25">
      <c r="A632" s="10"/>
      <c r="B632" s="4" t="str">
        <f>IF(ISBLANK('INPUT | Operations'!$B637),"",COUNT('INPUT | Operations'!$B$12:$B636))</f>
        <v/>
      </c>
      <c r="C632" s="27" t="str">
        <f>IF(ISNUMBER($B632),('INPUT | Operations'!$C636+'INPUT | Operations'!$C637)/2,"")</f>
        <v/>
      </c>
      <c r="D632" s="28" t="str">
        <f t="shared" si="152"/>
        <v/>
      </c>
      <c r="E632" s="26" t="str">
        <f>IF(ISNUMBER($B632),'INPUT | Operations'!$B637-'INPUT | Operations'!$B636,"")</f>
        <v/>
      </c>
      <c r="F632" s="32" t="str">
        <f>IF(ISNUMBER($B632),IF('INPUT | Operations'!$B637&lt;MainEngine_BurnTime,1,IF('INPUT | Operations'!$B636&lt;=MainEngine_BurnTime,(MainEngine_BurnTime-'INPUT | Operations'!$B636)/('INPUT | Operations'!$B637-'INPUT | Operations'!$B636),0))*'INPUT | Operations'!$D636*NumberOfMainEngines*NumberOfOps*$E632,"")</f>
        <v/>
      </c>
      <c r="G632" s="34" t="str">
        <f t="shared" si="145"/>
        <v/>
      </c>
      <c r="H632" s="27" t="str">
        <f t="shared" si="146"/>
        <v/>
      </c>
      <c r="I632" s="27" t="str">
        <f t="shared" si="147"/>
        <v/>
      </c>
      <c r="J632" s="27" t="str">
        <f t="shared" si="148"/>
        <v/>
      </c>
      <c r="K632" s="27" t="str">
        <f t="shared" si="149"/>
        <v/>
      </c>
      <c r="L632" s="27" t="str">
        <f t="shared" si="150"/>
        <v/>
      </c>
      <c r="M632" s="32" t="str">
        <f t="shared" si="151"/>
        <v/>
      </c>
      <c r="N632" s="27" t="str">
        <f t="shared" si="153"/>
        <v/>
      </c>
      <c r="O632" s="27" t="str">
        <f t="shared" si="154"/>
        <v/>
      </c>
      <c r="P632" s="27" t="str">
        <f t="shared" si="155"/>
        <v/>
      </c>
      <c r="Q632" s="27" t="str">
        <f t="shared" si="156"/>
        <v/>
      </c>
      <c r="R632" s="27" t="str">
        <f t="shared" si="157"/>
        <v/>
      </c>
      <c r="S632" s="27" t="str">
        <f t="shared" si="158"/>
        <v/>
      </c>
      <c r="T632" s="32" t="str">
        <f t="shared" si="159"/>
        <v/>
      </c>
      <c r="U632" s="10"/>
    </row>
    <row r="633" spans="1:21" x14ac:dyDescent="0.25">
      <c r="A633" s="10"/>
      <c r="B633" s="4" t="str">
        <f>IF(ISBLANK('INPUT | Operations'!$B638),"",COUNT('INPUT | Operations'!$B$12:$B637))</f>
        <v/>
      </c>
      <c r="C633" s="27" t="str">
        <f>IF(ISNUMBER($B633),('INPUT | Operations'!$C637+'INPUT | Operations'!$C638)/2,"")</f>
        <v/>
      </c>
      <c r="D633" s="28" t="str">
        <f t="shared" si="152"/>
        <v/>
      </c>
      <c r="E633" s="26" t="str">
        <f>IF(ISNUMBER($B633),'INPUT | Operations'!$B638-'INPUT | Operations'!$B637,"")</f>
        <v/>
      </c>
      <c r="F633" s="32" t="str">
        <f>IF(ISNUMBER($B633),IF('INPUT | Operations'!$B638&lt;MainEngine_BurnTime,1,IF('INPUT | Operations'!$B637&lt;=MainEngine_BurnTime,(MainEngine_BurnTime-'INPUT | Operations'!$B637)/('INPUT | Operations'!$B638-'INPUT | Operations'!$B637),0))*'INPUT | Operations'!$D637*NumberOfMainEngines*NumberOfOps*$E633,"")</f>
        <v/>
      </c>
      <c r="G633" s="34" t="str">
        <f t="shared" si="145"/>
        <v/>
      </c>
      <c r="H633" s="27" t="str">
        <f t="shared" si="146"/>
        <v/>
      </c>
      <c r="I633" s="27" t="str">
        <f t="shared" si="147"/>
        <v/>
      </c>
      <c r="J633" s="27" t="str">
        <f t="shared" si="148"/>
        <v/>
      </c>
      <c r="K633" s="27" t="str">
        <f t="shared" si="149"/>
        <v/>
      </c>
      <c r="L633" s="27" t="str">
        <f t="shared" si="150"/>
        <v/>
      </c>
      <c r="M633" s="32" t="str">
        <f t="shared" si="151"/>
        <v/>
      </c>
      <c r="N633" s="27" t="str">
        <f t="shared" si="153"/>
        <v/>
      </c>
      <c r="O633" s="27" t="str">
        <f t="shared" si="154"/>
        <v/>
      </c>
      <c r="P633" s="27" t="str">
        <f t="shared" si="155"/>
        <v/>
      </c>
      <c r="Q633" s="27" t="str">
        <f t="shared" si="156"/>
        <v/>
      </c>
      <c r="R633" s="27" t="str">
        <f t="shared" si="157"/>
        <v/>
      </c>
      <c r="S633" s="27" t="str">
        <f t="shared" si="158"/>
        <v/>
      </c>
      <c r="T633" s="32" t="str">
        <f t="shared" si="159"/>
        <v/>
      </c>
      <c r="U633" s="10"/>
    </row>
    <row r="634" spans="1:21" x14ac:dyDescent="0.25">
      <c r="A634" s="10"/>
      <c r="B634" s="4" t="str">
        <f>IF(ISBLANK('INPUT | Operations'!$B639),"",COUNT('INPUT | Operations'!$B$12:$B638))</f>
        <v/>
      </c>
      <c r="C634" s="27" t="str">
        <f>IF(ISNUMBER($B634),('INPUT | Operations'!$C638+'INPUT | Operations'!$C639)/2,"")</f>
        <v/>
      </c>
      <c r="D634" s="28" t="str">
        <f t="shared" si="152"/>
        <v/>
      </c>
      <c r="E634" s="26" t="str">
        <f>IF(ISNUMBER($B634),'INPUT | Operations'!$B639-'INPUT | Operations'!$B638,"")</f>
        <v/>
      </c>
      <c r="F634" s="32" t="str">
        <f>IF(ISNUMBER($B634),IF('INPUT | Operations'!$B639&lt;MainEngine_BurnTime,1,IF('INPUT | Operations'!$B638&lt;=MainEngine_BurnTime,(MainEngine_BurnTime-'INPUT | Operations'!$B638)/('INPUT | Operations'!$B639-'INPUT | Operations'!$B638),0))*'INPUT | Operations'!$D638*NumberOfMainEngines*NumberOfOps*$E634,"")</f>
        <v/>
      </c>
      <c r="G634" s="34" t="str">
        <f t="shared" si="145"/>
        <v/>
      </c>
      <c r="H634" s="27" t="str">
        <f t="shared" si="146"/>
        <v/>
      </c>
      <c r="I634" s="27" t="str">
        <f t="shared" si="147"/>
        <v/>
      </c>
      <c r="J634" s="27" t="str">
        <f t="shared" si="148"/>
        <v/>
      </c>
      <c r="K634" s="27" t="str">
        <f t="shared" si="149"/>
        <v/>
      </c>
      <c r="L634" s="27" t="str">
        <f t="shared" si="150"/>
        <v/>
      </c>
      <c r="M634" s="32" t="str">
        <f t="shared" si="151"/>
        <v/>
      </c>
      <c r="N634" s="27" t="str">
        <f t="shared" si="153"/>
        <v/>
      </c>
      <c r="O634" s="27" t="str">
        <f t="shared" si="154"/>
        <v/>
      </c>
      <c r="P634" s="27" t="str">
        <f t="shared" si="155"/>
        <v/>
      </c>
      <c r="Q634" s="27" t="str">
        <f t="shared" si="156"/>
        <v/>
      </c>
      <c r="R634" s="27" t="str">
        <f t="shared" si="157"/>
        <v/>
      </c>
      <c r="S634" s="27" t="str">
        <f t="shared" si="158"/>
        <v/>
      </c>
      <c r="T634" s="32" t="str">
        <f t="shared" si="159"/>
        <v/>
      </c>
      <c r="U634" s="10"/>
    </row>
    <row r="635" spans="1:21" x14ac:dyDescent="0.25">
      <c r="A635" s="10"/>
      <c r="B635" s="4" t="str">
        <f>IF(ISBLANK('INPUT | Operations'!$B640),"",COUNT('INPUT | Operations'!$B$12:$B639))</f>
        <v/>
      </c>
      <c r="C635" s="27" t="str">
        <f>IF(ISNUMBER($B635),('INPUT | Operations'!$C639+'INPUT | Operations'!$C640)/2,"")</f>
        <v/>
      </c>
      <c r="D635" s="28" t="str">
        <f t="shared" si="152"/>
        <v/>
      </c>
      <c r="E635" s="26" t="str">
        <f>IF(ISNUMBER($B635),'INPUT | Operations'!$B640-'INPUT | Operations'!$B639,"")</f>
        <v/>
      </c>
      <c r="F635" s="32" t="str">
        <f>IF(ISNUMBER($B635),IF('INPUT | Operations'!$B640&lt;MainEngine_BurnTime,1,IF('INPUT | Operations'!$B639&lt;=MainEngine_BurnTime,(MainEngine_BurnTime-'INPUT | Operations'!$B639)/('INPUT | Operations'!$B640-'INPUT | Operations'!$B639),0))*'INPUT | Operations'!$D639*NumberOfMainEngines*NumberOfOps*$E635,"")</f>
        <v/>
      </c>
      <c r="G635" s="34" t="str">
        <f t="shared" si="145"/>
        <v/>
      </c>
      <c r="H635" s="27" t="str">
        <f t="shared" si="146"/>
        <v/>
      </c>
      <c r="I635" s="27" t="str">
        <f t="shared" si="147"/>
        <v/>
      </c>
      <c r="J635" s="27" t="str">
        <f t="shared" si="148"/>
        <v/>
      </c>
      <c r="K635" s="27" t="str">
        <f t="shared" si="149"/>
        <v/>
      </c>
      <c r="L635" s="27" t="str">
        <f t="shared" si="150"/>
        <v/>
      </c>
      <c r="M635" s="32" t="str">
        <f t="shared" si="151"/>
        <v/>
      </c>
      <c r="N635" s="27" t="str">
        <f t="shared" si="153"/>
        <v/>
      </c>
      <c r="O635" s="27" t="str">
        <f t="shared" si="154"/>
        <v/>
      </c>
      <c r="P635" s="27" t="str">
        <f t="shared" si="155"/>
        <v/>
      </c>
      <c r="Q635" s="27" t="str">
        <f t="shared" si="156"/>
        <v/>
      </c>
      <c r="R635" s="27" t="str">
        <f t="shared" si="157"/>
        <v/>
      </c>
      <c r="S635" s="27" t="str">
        <f t="shared" si="158"/>
        <v/>
      </c>
      <c r="T635" s="32" t="str">
        <f t="shared" si="159"/>
        <v/>
      </c>
      <c r="U635" s="10"/>
    </row>
    <row r="636" spans="1:21" x14ac:dyDescent="0.25">
      <c r="A636" s="10"/>
      <c r="B636" s="4" t="str">
        <f>IF(ISBLANK('INPUT | Operations'!$B641),"",COUNT('INPUT | Operations'!$B$12:$B640))</f>
        <v/>
      </c>
      <c r="C636" s="27" t="str">
        <f>IF(ISNUMBER($B636),('INPUT | Operations'!$C640+'INPUT | Operations'!$C641)/2,"")</f>
        <v/>
      </c>
      <c r="D636" s="28" t="str">
        <f t="shared" si="152"/>
        <v/>
      </c>
      <c r="E636" s="26" t="str">
        <f>IF(ISNUMBER($B636),'INPUT | Operations'!$B641-'INPUT | Operations'!$B640,"")</f>
        <v/>
      </c>
      <c r="F636" s="32" t="str">
        <f>IF(ISNUMBER($B636),IF('INPUT | Operations'!$B641&lt;MainEngine_BurnTime,1,IF('INPUT | Operations'!$B640&lt;=MainEngine_BurnTime,(MainEngine_BurnTime-'INPUT | Operations'!$B640)/('INPUT | Operations'!$B641-'INPUT | Operations'!$B640),0))*'INPUT | Operations'!$D640*NumberOfMainEngines*NumberOfOps*$E636,"")</f>
        <v/>
      </c>
      <c r="G636" s="34" t="str">
        <f t="shared" si="145"/>
        <v/>
      </c>
      <c r="H636" s="27" t="str">
        <f t="shared" si="146"/>
        <v/>
      </c>
      <c r="I636" s="27" t="str">
        <f t="shared" si="147"/>
        <v/>
      </c>
      <c r="J636" s="27" t="str">
        <f t="shared" si="148"/>
        <v/>
      </c>
      <c r="K636" s="27" t="str">
        <f t="shared" si="149"/>
        <v/>
      </c>
      <c r="L636" s="27" t="str">
        <f t="shared" si="150"/>
        <v/>
      </c>
      <c r="M636" s="32" t="str">
        <f t="shared" si="151"/>
        <v/>
      </c>
      <c r="N636" s="27" t="str">
        <f t="shared" si="153"/>
        <v/>
      </c>
      <c r="O636" s="27" t="str">
        <f t="shared" si="154"/>
        <v/>
      </c>
      <c r="P636" s="27" t="str">
        <f t="shared" si="155"/>
        <v/>
      </c>
      <c r="Q636" s="27" t="str">
        <f t="shared" si="156"/>
        <v/>
      </c>
      <c r="R636" s="27" t="str">
        <f t="shared" si="157"/>
        <v/>
      </c>
      <c r="S636" s="27" t="str">
        <f t="shared" si="158"/>
        <v/>
      </c>
      <c r="T636" s="32" t="str">
        <f t="shared" si="159"/>
        <v/>
      </c>
      <c r="U636" s="10"/>
    </row>
    <row r="637" spans="1:21" x14ac:dyDescent="0.25">
      <c r="A637" s="10"/>
      <c r="B637" s="4" t="str">
        <f>IF(ISBLANK('INPUT | Operations'!$B642),"",COUNT('INPUT | Operations'!$B$12:$B641))</f>
        <v/>
      </c>
      <c r="C637" s="27" t="str">
        <f>IF(ISNUMBER($B637),('INPUT | Operations'!$C641+'INPUT | Operations'!$C642)/2,"")</f>
        <v/>
      </c>
      <c r="D637" s="28" t="str">
        <f t="shared" si="152"/>
        <v/>
      </c>
      <c r="E637" s="26" t="str">
        <f>IF(ISNUMBER($B637),'INPUT | Operations'!$B642-'INPUT | Operations'!$B641,"")</f>
        <v/>
      </c>
      <c r="F637" s="32" t="str">
        <f>IF(ISNUMBER($B637),IF('INPUT | Operations'!$B642&lt;MainEngine_BurnTime,1,IF('INPUT | Operations'!$B641&lt;=MainEngine_BurnTime,(MainEngine_BurnTime-'INPUT | Operations'!$B641)/('INPUT | Operations'!$B642-'INPUT | Operations'!$B641),0))*'INPUT | Operations'!$D641*NumberOfMainEngines*NumberOfOps*$E637,"")</f>
        <v/>
      </c>
      <c r="G637" s="34" t="str">
        <f t="shared" si="145"/>
        <v/>
      </c>
      <c r="H637" s="27" t="str">
        <f t="shared" si="146"/>
        <v/>
      </c>
      <c r="I637" s="27" t="str">
        <f t="shared" si="147"/>
        <v/>
      </c>
      <c r="J637" s="27" t="str">
        <f t="shared" si="148"/>
        <v/>
      </c>
      <c r="K637" s="27" t="str">
        <f t="shared" si="149"/>
        <v/>
      </c>
      <c r="L637" s="27" t="str">
        <f t="shared" si="150"/>
        <v/>
      </c>
      <c r="M637" s="32" t="str">
        <f t="shared" si="151"/>
        <v/>
      </c>
      <c r="N637" s="27" t="str">
        <f t="shared" si="153"/>
        <v/>
      </c>
      <c r="O637" s="27" t="str">
        <f t="shared" si="154"/>
        <v/>
      </c>
      <c r="P637" s="27" t="str">
        <f t="shared" si="155"/>
        <v/>
      </c>
      <c r="Q637" s="27" t="str">
        <f t="shared" si="156"/>
        <v/>
      </c>
      <c r="R637" s="27" t="str">
        <f t="shared" si="157"/>
        <v/>
      </c>
      <c r="S637" s="27" t="str">
        <f t="shared" si="158"/>
        <v/>
      </c>
      <c r="T637" s="32" t="str">
        <f t="shared" si="159"/>
        <v/>
      </c>
      <c r="U637" s="10"/>
    </row>
    <row r="638" spans="1:21" x14ac:dyDescent="0.25">
      <c r="A638" s="10"/>
      <c r="B638" s="4" t="str">
        <f>IF(ISBLANK('INPUT | Operations'!$B643),"",COUNT('INPUT | Operations'!$B$12:$B642))</f>
        <v/>
      </c>
      <c r="C638" s="27" t="str">
        <f>IF(ISNUMBER($B638),('INPUT | Operations'!$C642+'INPUT | Operations'!$C643)/2,"")</f>
        <v/>
      </c>
      <c r="D638" s="28" t="str">
        <f t="shared" si="152"/>
        <v/>
      </c>
      <c r="E638" s="26" t="str">
        <f>IF(ISNUMBER($B638),'INPUT | Operations'!$B643-'INPUT | Operations'!$B642,"")</f>
        <v/>
      </c>
      <c r="F638" s="32" t="str">
        <f>IF(ISNUMBER($B638),IF('INPUT | Operations'!$B643&lt;MainEngine_BurnTime,1,IF('INPUT | Operations'!$B642&lt;=MainEngine_BurnTime,(MainEngine_BurnTime-'INPUT | Operations'!$B642)/('INPUT | Operations'!$B643-'INPUT | Operations'!$B642),0))*'INPUT | Operations'!$D642*NumberOfMainEngines*NumberOfOps*$E638,"")</f>
        <v/>
      </c>
      <c r="G638" s="34" t="str">
        <f t="shared" si="145"/>
        <v/>
      </c>
      <c r="H638" s="27" t="str">
        <f t="shared" si="146"/>
        <v/>
      </c>
      <c r="I638" s="27" t="str">
        <f t="shared" si="147"/>
        <v/>
      </c>
      <c r="J638" s="27" t="str">
        <f t="shared" si="148"/>
        <v/>
      </c>
      <c r="K638" s="27" t="str">
        <f t="shared" si="149"/>
        <v/>
      </c>
      <c r="L638" s="27" t="str">
        <f t="shared" si="150"/>
        <v/>
      </c>
      <c r="M638" s="32" t="str">
        <f t="shared" si="151"/>
        <v/>
      </c>
      <c r="N638" s="27" t="str">
        <f t="shared" si="153"/>
        <v/>
      </c>
      <c r="O638" s="27" t="str">
        <f t="shared" si="154"/>
        <v/>
      </c>
      <c r="P638" s="27" t="str">
        <f t="shared" si="155"/>
        <v/>
      </c>
      <c r="Q638" s="27" t="str">
        <f t="shared" si="156"/>
        <v/>
      </c>
      <c r="R638" s="27" t="str">
        <f t="shared" si="157"/>
        <v/>
      </c>
      <c r="S638" s="27" t="str">
        <f t="shared" si="158"/>
        <v/>
      </c>
      <c r="T638" s="32" t="str">
        <f t="shared" si="159"/>
        <v/>
      </c>
      <c r="U638" s="10"/>
    </row>
    <row r="639" spans="1:21" x14ac:dyDescent="0.25">
      <c r="A639" s="10"/>
      <c r="B639" s="4" t="str">
        <f>IF(ISBLANK('INPUT | Operations'!$B644),"",COUNT('INPUT | Operations'!$B$12:$B643))</f>
        <v/>
      </c>
      <c r="C639" s="27" t="str">
        <f>IF(ISNUMBER($B639),('INPUT | Operations'!$C643+'INPUT | Operations'!$C644)/2,"")</f>
        <v/>
      </c>
      <c r="D639" s="28" t="str">
        <f t="shared" si="152"/>
        <v/>
      </c>
      <c r="E639" s="26" t="str">
        <f>IF(ISNUMBER($B639),'INPUT | Operations'!$B644-'INPUT | Operations'!$B643,"")</f>
        <v/>
      </c>
      <c r="F639" s="32" t="str">
        <f>IF(ISNUMBER($B639),IF('INPUT | Operations'!$B644&lt;MainEngine_BurnTime,1,IF('INPUT | Operations'!$B643&lt;=MainEngine_BurnTime,(MainEngine_BurnTime-'INPUT | Operations'!$B643)/('INPUT | Operations'!$B644-'INPUT | Operations'!$B643),0))*'INPUT | Operations'!$D643*NumberOfMainEngines*NumberOfOps*$E639,"")</f>
        <v/>
      </c>
      <c r="G639" s="34" t="str">
        <f t="shared" si="145"/>
        <v/>
      </c>
      <c r="H639" s="27" t="str">
        <f t="shared" si="146"/>
        <v/>
      </c>
      <c r="I639" s="27" t="str">
        <f t="shared" si="147"/>
        <v/>
      </c>
      <c r="J639" s="27" t="str">
        <f t="shared" si="148"/>
        <v/>
      </c>
      <c r="K639" s="27" t="str">
        <f t="shared" si="149"/>
        <v/>
      </c>
      <c r="L639" s="27" t="str">
        <f t="shared" si="150"/>
        <v/>
      </c>
      <c r="M639" s="32" t="str">
        <f t="shared" si="151"/>
        <v/>
      </c>
      <c r="N639" s="27" t="str">
        <f t="shared" si="153"/>
        <v/>
      </c>
      <c r="O639" s="27" t="str">
        <f t="shared" si="154"/>
        <v/>
      </c>
      <c r="P639" s="27" t="str">
        <f t="shared" si="155"/>
        <v/>
      </c>
      <c r="Q639" s="27" t="str">
        <f t="shared" si="156"/>
        <v/>
      </c>
      <c r="R639" s="27" t="str">
        <f t="shared" si="157"/>
        <v/>
      </c>
      <c r="S639" s="27" t="str">
        <f t="shared" si="158"/>
        <v/>
      </c>
      <c r="T639" s="32" t="str">
        <f t="shared" si="159"/>
        <v/>
      </c>
      <c r="U639" s="10"/>
    </row>
    <row r="640" spans="1:21" x14ac:dyDescent="0.25">
      <c r="A640" s="10"/>
      <c r="B640" s="4" t="str">
        <f>IF(ISBLANK('INPUT | Operations'!$B645),"",COUNT('INPUT | Operations'!$B$12:$B644))</f>
        <v/>
      </c>
      <c r="C640" s="27" t="str">
        <f>IF(ISNUMBER($B640),('INPUT | Operations'!$C644+'INPUT | Operations'!$C645)/2,"")</f>
        <v/>
      </c>
      <c r="D640" s="28" t="str">
        <f t="shared" si="152"/>
        <v/>
      </c>
      <c r="E640" s="26" t="str">
        <f>IF(ISNUMBER($B640),'INPUT | Operations'!$B645-'INPUT | Operations'!$B644,"")</f>
        <v/>
      </c>
      <c r="F640" s="32" t="str">
        <f>IF(ISNUMBER($B640),IF('INPUT | Operations'!$B645&lt;MainEngine_BurnTime,1,IF('INPUT | Operations'!$B644&lt;=MainEngine_BurnTime,(MainEngine_BurnTime-'INPUT | Operations'!$B644)/('INPUT | Operations'!$B645-'INPUT | Operations'!$B644),0))*'INPUT | Operations'!$D644*NumberOfMainEngines*NumberOfOps*$E640,"")</f>
        <v/>
      </c>
      <c r="G640" s="34" t="str">
        <f t="shared" si="145"/>
        <v/>
      </c>
      <c r="H640" s="27" t="str">
        <f t="shared" si="146"/>
        <v/>
      </c>
      <c r="I640" s="27" t="str">
        <f t="shared" si="147"/>
        <v/>
      </c>
      <c r="J640" s="27" t="str">
        <f t="shared" si="148"/>
        <v/>
      </c>
      <c r="K640" s="27" t="str">
        <f t="shared" si="149"/>
        <v/>
      </c>
      <c r="L640" s="27" t="str">
        <f t="shared" si="150"/>
        <v/>
      </c>
      <c r="M640" s="32" t="str">
        <f t="shared" si="151"/>
        <v/>
      </c>
      <c r="N640" s="27" t="str">
        <f t="shared" si="153"/>
        <v/>
      </c>
      <c r="O640" s="27" t="str">
        <f t="shared" si="154"/>
        <v/>
      </c>
      <c r="P640" s="27" t="str">
        <f t="shared" si="155"/>
        <v/>
      </c>
      <c r="Q640" s="27" t="str">
        <f t="shared" si="156"/>
        <v/>
      </c>
      <c r="R640" s="27" t="str">
        <f t="shared" si="157"/>
        <v/>
      </c>
      <c r="S640" s="27" t="str">
        <f t="shared" si="158"/>
        <v/>
      </c>
      <c r="T640" s="32" t="str">
        <f t="shared" si="159"/>
        <v/>
      </c>
      <c r="U640" s="10"/>
    </row>
    <row r="641" spans="1:21" x14ac:dyDescent="0.25">
      <c r="A641" s="10"/>
      <c r="B641" s="4" t="str">
        <f>IF(ISBLANK('INPUT | Operations'!$B646),"",COUNT('INPUT | Operations'!$B$12:$B645))</f>
        <v/>
      </c>
      <c r="C641" s="27" t="str">
        <f>IF(ISNUMBER($B641),('INPUT | Operations'!$C645+'INPUT | Operations'!$C646)/2,"")</f>
        <v/>
      </c>
      <c r="D641" s="28" t="str">
        <f t="shared" si="152"/>
        <v/>
      </c>
      <c r="E641" s="26" t="str">
        <f>IF(ISNUMBER($B641),'INPUT | Operations'!$B646-'INPUT | Operations'!$B645,"")</f>
        <v/>
      </c>
      <c r="F641" s="32" t="str">
        <f>IF(ISNUMBER($B641),IF('INPUT | Operations'!$B646&lt;MainEngine_BurnTime,1,IF('INPUT | Operations'!$B645&lt;=MainEngine_BurnTime,(MainEngine_BurnTime-'INPUT | Operations'!$B645)/('INPUT | Operations'!$B646-'INPUT | Operations'!$B645),0))*'INPUT | Operations'!$D645*NumberOfMainEngines*NumberOfOps*$E641,"")</f>
        <v/>
      </c>
      <c r="G641" s="34" t="str">
        <f t="shared" si="145"/>
        <v/>
      </c>
      <c r="H641" s="27" t="str">
        <f t="shared" si="146"/>
        <v/>
      </c>
      <c r="I641" s="27" t="str">
        <f t="shared" si="147"/>
        <v/>
      </c>
      <c r="J641" s="27" t="str">
        <f t="shared" si="148"/>
        <v/>
      </c>
      <c r="K641" s="27" t="str">
        <f t="shared" si="149"/>
        <v/>
      </c>
      <c r="L641" s="27" t="str">
        <f t="shared" si="150"/>
        <v/>
      </c>
      <c r="M641" s="32" t="str">
        <f t="shared" si="151"/>
        <v/>
      </c>
      <c r="N641" s="27" t="str">
        <f t="shared" si="153"/>
        <v/>
      </c>
      <c r="O641" s="27" t="str">
        <f t="shared" si="154"/>
        <v/>
      </c>
      <c r="P641" s="27" t="str">
        <f t="shared" si="155"/>
        <v/>
      </c>
      <c r="Q641" s="27" t="str">
        <f t="shared" si="156"/>
        <v/>
      </c>
      <c r="R641" s="27" t="str">
        <f t="shared" si="157"/>
        <v/>
      </c>
      <c r="S641" s="27" t="str">
        <f t="shared" si="158"/>
        <v/>
      </c>
      <c r="T641" s="32" t="str">
        <f t="shared" si="159"/>
        <v/>
      </c>
      <c r="U641" s="10"/>
    </row>
    <row r="642" spans="1:21" x14ac:dyDescent="0.25">
      <c r="A642" s="10"/>
      <c r="B642" s="4" t="str">
        <f>IF(ISBLANK('INPUT | Operations'!$B647),"",COUNT('INPUT | Operations'!$B$12:$B646))</f>
        <v/>
      </c>
      <c r="C642" s="27" t="str">
        <f>IF(ISNUMBER($B642),('INPUT | Operations'!$C646+'INPUT | Operations'!$C647)/2,"")</f>
        <v/>
      </c>
      <c r="D642" s="28" t="str">
        <f t="shared" si="152"/>
        <v/>
      </c>
      <c r="E642" s="26" t="str">
        <f>IF(ISNUMBER($B642),'INPUT | Operations'!$B647-'INPUT | Operations'!$B646,"")</f>
        <v/>
      </c>
      <c r="F642" s="32" t="str">
        <f>IF(ISNUMBER($B642),IF('INPUT | Operations'!$B647&lt;MainEngine_BurnTime,1,IF('INPUT | Operations'!$B646&lt;=MainEngine_BurnTime,(MainEngine_BurnTime-'INPUT | Operations'!$B646)/('INPUT | Operations'!$B647-'INPUT | Operations'!$B646),0))*'INPUT | Operations'!$D646*NumberOfMainEngines*NumberOfOps*$E642,"")</f>
        <v/>
      </c>
      <c r="G642" s="34" t="str">
        <f t="shared" si="145"/>
        <v/>
      </c>
      <c r="H642" s="27" t="str">
        <f t="shared" si="146"/>
        <v/>
      </c>
      <c r="I642" s="27" t="str">
        <f t="shared" si="147"/>
        <v/>
      </c>
      <c r="J642" s="27" t="str">
        <f t="shared" si="148"/>
        <v/>
      </c>
      <c r="K642" s="27" t="str">
        <f t="shared" si="149"/>
        <v/>
      </c>
      <c r="L642" s="27" t="str">
        <f t="shared" si="150"/>
        <v/>
      </c>
      <c r="M642" s="32" t="str">
        <f t="shared" si="151"/>
        <v/>
      </c>
      <c r="N642" s="27" t="str">
        <f t="shared" si="153"/>
        <v/>
      </c>
      <c r="O642" s="27" t="str">
        <f t="shared" si="154"/>
        <v/>
      </c>
      <c r="P642" s="27" t="str">
        <f t="shared" si="155"/>
        <v/>
      </c>
      <c r="Q642" s="27" t="str">
        <f t="shared" si="156"/>
        <v/>
      </c>
      <c r="R642" s="27" t="str">
        <f t="shared" si="157"/>
        <v/>
      </c>
      <c r="S642" s="27" t="str">
        <f t="shared" si="158"/>
        <v/>
      </c>
      <c r="T642" s="32" t="str">
        <f t="shared" si="159"/>
        <v/>
      </c>
      <c r="U642" s="10"/>
    </row>
    <row r="643" spans="1:21" x14ac:dyDescent="0.25">
      <c r="A643" s="10"/>
      <c r="B643" s="4" t="str">
        <f>IF(ISBLANK('INPUT | Operations'!$B648),"",COUNT('INPUT | Operations'!$B$12:$B647))</f>
        <v/>
      </c>
      <c r="C643" s="27" t="str">
        <f>IF(ISNUMBER($B643),('INPUT | Operations'!$C647+'INPUT | Operations'!$C648)/2,"")</f>
        <v/>
      </c>
      <c r="D643" s="28" t="str">
        <f t="shared" si="152"/>
        <v/>
      </c>
      <c r="E643" s="26" t="str">
        <f>IF(ISNUMBER($B643),'INPUT | Operations'!$B648-'INPUT | Operations'!$B647,"")</f>
        <v/>
      </c>
      <c r="F643" s="32" t="str">
        <f>IF(ISNUMBER($B643),IF('INPUT | Operations'!$B648&lt;MainEngine_BurnTime,1,IF('INPUT | Operations'!$B647&lt;=MainEngine_BurnTime,(MainEngine_BurnTime-'INPUT | Operations'!$B647)/('INPUT | Operations'!$B648-'INPUT | Operations'!$B647),0))*'INPUT | Operations'!$D647*NumberOfMainEngines*NumberOfOps*$E643,"")</f>
        <v/>
      </c>
      <c r="G643" s="34" t="str">
        <f t="shared" si="145"/>
        <v/>
      </c>
      <c r="H643" s="27" t="str">
        <f t="shared" si="146"/>
        <v/>
      </c>
      <c r="I643" s="27" t="str">
        <f t="shared" si="147"/>
        <v/>
      </c>
      <c r="J643" s="27" t="str">
        <f t="shared" si="148"/>
        <v/>
      </c>
      <c r="K643" s="27" t="str">
        <f t="shared" si="149"/>
        <v/>
      </c>
      <c r="L643" s="27" t="str">
        <f t="shared" si="150"/>
        <v/>
      </c>
      <c r="M643" s="32" t="str">
        <f t="shared" si="151"/>
        <v/>
      </c>
      <c r="N643" s="27" t="str">
        <f t="shared" si="153"/>
        <v/>
      </c>
      <c r="O643" s="27" t="str">
        <f t="shared" si="154"/>
        <v/>
      </c>
      <c r="P643" s="27" t="str">
        <f t="shared" si="155"/>
        <v/>
      </c>
      <c r="Q643" s="27" t="str">
        <f t="shared" si="156"/>
        <v/>
      </c>
      <c r="R643" s="27" t="str">
        <f t="shared" si="157"/>
        <v/>
      </c>
      <c r="S643" s="27" t="str">
        <f t="shared" si="158"/>
        <v/>
      </c>
      <c r="T643" s="32" t="str">
        <f t="shared" si="159"/>
        <v/>
      </c>
      <c r="U643" s="10"/>
    </row>
    <row r="644" spans="1:21" x14ac:dyDescent="0.25">
      <c r="A644" s="10"/>
      <c r="B644" s="4" t="str">
        <f>IF(ISBLANK('INPUT | Operations'!$B649),"",COUNT('INPUT | Operations'!$B$12:$B648))</f>
        <v/>
      </c>
      <c r="C644" s="27" t="str">
        <f>IF(ISNUMBER($B644),('INPUT | Operations'!$C648+'INPUT | Operations'!$C649)/2,"")</f>
        <v/>
      </c>
      <c r="D644" s="28" t="str">
        <f t="shared" si="152"/>
        <v/>
      </c>
      <c r="E644" s="26" t="str">
        <f>IF(ISNUMBER($B644),'INPUT | Operations'!$B649-'INPUT | Operations'!$B648,"")</f>
        <v/>
      </c>
      <c r="F644" s="32" t="str">
        <f>IF(ISNUMBER($B644),IF('INPUT | Operations'!$B649&lt;MainEngine_BurnTime,1,IF('INPUT | Operations'!$B648&lt;=MainEngine_BurnTime,(MainEngine_BurnTime-'INPUT | Operations'!$B648)/('INPUT | Operations'!$B649-'INPUT | Operations'!$B648),0))*'INPUT | Operations'!$D648*NumberOfMainEngines*NumberOfOps*$E644,"")</f>
        <v/>
      </c>
      <c r="G644" s="34" t="str">
        <f t="shared" si="145"/>
        <v/>
      </c>
      <c r="H644" s="27" t="str">
        <f t="shared" si="146"/>
        <v/>
      </c>
      <c r="I644" s="27" t="str">
        <f t="shared" si="147"/>
        <v/>
      </c>
      <c r="J644" s="27" t="str">
        <f t="shared" si="148"/>
        <v/>
      </c>
      <c r="K644" s="27" t="str">
        <f t="shared" si="149"/>
        <v/>
      </c>
      <c r="L644" s="27" t="str">
        <f t="shared" si="150"/>
        <v/>
      </c>
      <c r="M644" s="32" t="str">
        <f t="shared" si="151"/>
        <v/>
      </c>
      <c r="N644" s="27" t="str">
        <f t="shared" si="153"/>
        <v/>
      </c>
      <c r="O644" s="27" t="str">
        <f t="shared" si="154"/>
        <v/>
      </c>
      <c r="P644" s="27" t="str">
        <f t="shared" si="155"/>
        <v/>
      </c>
      <c r="Q644" s="27" t="str">
        <f t="shared" si="156"/>
        <v/>
      </c>
      <c r="R644" s="27" t="str">
        <f t="shared" si="157"/>
        <v/>
      </c>
      <c r="S644" s="27" t="str">
        <f t="shared" si="158"/>
        <v/>
      </c>
      <c r="T644" s="32" t="str">
        <f t="shared" si="159"/>
        <v/>
      </c>
      <c r="U644" s="10"/>
    </row>
    <row r="645" spans="1:21" x14ac:dyDescent="0.25">
      <c r="A645" s="10"/>
      <c r="B645" s="4" t="str">
        <f>IF(ISBLANK('INPUT | Operations'!$B650),"",COUNT('INPUT | Operations'!$B$12:$B649))</f>
        <v/>
      </c>
      <c r="C645" s="27" t="str">
        <f>IF(ISNUMBER($B645),('INPUT | Operations'!$C649+'INPUT | Operations'!$C650)/2,"")</f>
        <v/>
      </c>
      <c r="D645" s="28" t="str">
        <f t="shared" si="152"/>
        <v/>
      </c>
      <c r="E645" s="26" t="str">
        <f>IF(ISNUMBER($B645),'INPUT | Operations'!$B650-'INPUT | Operations'!$B649,"")</f>
        <v/>
      </c>
      <c r="F645" s="32" t="str">
        <f>IF(ISNUMBER($B645),IF('INPUT | Operations'!$B650&lt;MainEngine_BurnTime,1,IF('INPUT | Operations'!$B649&lt;=MainEngine_BurnTime,(MainEngine_BurnTime-'INPUT | Operations'!$B649)/('INPUT | Operations'!$B650-'INPUT | Operations'!$B649),0))*'INPUT | Operations'!$D649*NumberOfMainEngines*NumberOfOps*$E645,"")</f>
        <v/>
      </c>
      <c r="G645" s="34" t="str">
        <f t="shared" si="145"/>
        <v/>
      </c>
      <c r="H645" s="27" t="str">
        <f t="shared" si="146"/>
        <v/>
      </c>
      <c r="I645" s="27" t="str">
        <f t="shared" si="147"/>
        <v/>
      </c>
      <c r="J645" s="27" t="str">
        <f t="shared" si="148"/>
        <v/>
      </c>
      <c r="K645" s="27" t="str">
        <f t="shared" si="149"/>
        <v/>
      </c>
      <c r="L645" s="27" t="str">
        <f t="shared" si="150"/>
        <v/>
      </c>
      <c r="M645" s="32" t="str">
        <f t="shared" si="151"/>
        <v/>
      </c>
      <c r="N645" s="27" t="str">
        <f t="shared" si="153"/>
        <v/>
      </c>
      <c r="O645" s="27" t="str">
        <f t="shared" si="154"/>
        <v/>
      </c>
      <c r="P645" s="27" t="str">
        <f t="shared" si="155"/>
        <v/>
      </c>
      <c r="Q645" s="27" t="str">
        <f t="shared" si="156"/>
        <v/>
      </c>
      <c r="R645" s="27" t="str">
        <f t="shared" si="157"/>
        <v/>
      </c>
      <c r="S645" s="27" t="str">
        <f t="shared" si="158"/>
        <v/>
      </c>
      <c r="T645" s="32" t="str">
        <f t="shared" si="159"/>
        <v/>
      </c>
      <c r="U645" s="10"/>
    </row>
    <row r="646" spans="1:21" x14ac:dyDescent="0.25">
      <c r="A646" s="10"/>
      <c r="B646" s="4" t="str">
        <f>IF(ISBLANK('INPUT | Operations'!$B651),"",COUNT('INPUT | Operations'!$B$12:$B650))</f>
        <v/>
      </c>
      <c r="C646" s="27" t="str">
        <f>IF(ISNUMBER($B646),('INPUT | Operations'!$C650+'INPUT | Operations'!$C651)/2,"")</f>
        <v/>
      </c>
      <c r="D646" s="28" t="str">
        <f t="shared" si="152"/>
        <v/>
      </c>
      <c r="E646" s="26" t="str">
        <f>IF(ISNUMBER($B646),'INPUT | Operations'!$B651-'INPUT | Operations'!$B650,"")</f>
        <v/>
      </c>
      <c r="F646" s="32" t="str">
        <f>IF(ISNUMBER($B646),IF('INPUT | Operations'!$B651&lt;MainEngine_BurnTime,1,IF('INPUT | Operations'!$B650&lt;=MainEngine_BurnTime,(MainEngine_BurnTime-'INPUT | Operations'!$B650)/('INPUT | Operations'!$B651-'INPUT | Operations'!$B650),0))*'INPUT | Operations'!$D650*NumberOfMainEngines*NumberOfOps*$E646,"")</f>
        <v/>
      </c>
      <c r="G646" s="34" t="str">
        <f t="shared" si="145"/>
        <v/>
      </c>
      <c r="H646" s="27" t="str">
        <f t="shared" si="146"/>
        <v/>
      </c>
      <c r="I646" s="27" t="str">
        <f t="shared" si="147"/>
        <v/>
      </c>
      <c r="J646" s="27" t="str">
        <f t="shared" si="148"/>
        <v/>
      </c>
      <c r="K646" s="27" t="str">
        <f t="shared" si="149"/>
        <v/>
      </c>
      <c r="L646" s="27" t="str">
        <f t="shared" si="150"/>
        <v/>
      </c>
      <c r="M646" s="32" t="str">
        <f t="shared" si="151"/>
        <v/>
      </c>
      <c r="N646" s="27" t="str">
        <f t="shared" si="153"/>
        <v/>
      </c>
      <c r="O646" s="27" t="str">
        <f t="shared" si="154"/>
        <v/>
      </c>
      <c r="P646" s="27" t="str">
        <f t="shared" si="155"/>
        <v/>
      </c>
      <c r="Q646" s="27" t="str">
        <f t="shared" si="156"/>
        <v/>
      </c>
      <c r="R646" s="27" t="str">
        <f t="shared" si="157"/>
        <v/>
      </c>
      <c r="S646" s="27" t="str">
        <f t="shared" si="158"/>
        <v/>
      </c>
      <c r="T646" s="32" t="str">
        <f t="shared" si="159"/>
        <v/>
      </c>
      <c r="U646" s="10"/>
    </row>
    <row r="647" spans="1:21" x14ac:dyDescent="0.25">
      <c r="A647" s="10"/>
      <c r="B647" s="4" t="str">
        <f>IF(ISBLANK('INPUT | Operations'!$B652),"",COUNT('INPUT | Operations'!$B$12:$B651))</f>
        <v/>
      </c>
      <c r="C647" s="27" t="str">
        <f>IF(ISNUMBER($B647),('INPUT | Operations'!$C651+'INPUT | Operations'!$C652)/2,"")</f>
        <v/>
      </c>
      <c r="D647" s="28" t="str">
        <f t="shared" si="152"/>
        <v/>
      </c>
      <c r="E647" s="26" t="str">
        <f>IF(ISNUMBER($B647),'INPUT | Operations'!$B652-'INPUT | Operations'!$B651,"")</f>
        <v/>
      </c>
      <c r="F647" s="32" t="str">
        <f>IF(ISNUMBER($B647),IF('INPUT | Operations'!$B652&lt;MainEngine_BurnTime,1,IF('INPUT | Operations'!$B651&lt;=MainEngine_BurnTime,(MainEngine_BurnTime-'INPUT | Operations'!$B651)/('INPUT | Operations'!$B652-'INPUT | Operations'!$B651),0))*'INPUT | Operations'!$D651*NumberOfMainEngines*NumberOfOps*$E647,"")</f>
        <v/>
      </c>
      <c r="G647" s="34" t="str">
        <f t="shared" si="145"/>
        <v/>
      </c>
      <c r="H647" s="27" t="str">
        <f t="shared" si="146"/>
        <v/>
      </c>
      <c r="I647" s="27" t="str">
        <f t="shared" si="147"/>
        <v/>
      </c>
      <c r="J647" s="27" t="str">
        <f t="shared" si="148"/>
        <v/>
      </c>
      <c r="K647" s="27" t="str">
        <f t="shared" si="149"/>
        <v/>
      </c>
      <c r="L647" s="27" t="str">
        <f t="shared" si="150"/>
        <v/>
      </c>
      <c r="M647" s="32" t="str">
        <f t="shared" si="151"/>
        <v/>
      </c>
      <c r="N647" s="27" t="str">
        <f t="shared" si="153"/>
        <v/>
      </c>
      <c r="O647" s="27" t="str">
        <f t="shared" si="154"/>
        <v/>
      </c>
      <c r="P647" s="27" t="str">
        <f t="shared" si="155"/>
        <v/>
      </c>
      <c r="Q647" s="27" t="str">
        <f t="shared" si="156"/>
        <v/>
      </c>
      <c r="R647" s="27" t="str">
        <f t="shared" si="157"/>
        <v/>
      </c>
      <c r="S647" s="27" t="str">
        <f t="shared" si="158"/>
        <v/>
      </c>
      <c r="T647" s="32" t="str">
        <f t="shared" si="159"/>
        <v/>
      </c>
      <c r="U647" s="10"/>
    </row>
    <row r="648" spans="1:21" x14ac:dyDescent="0.25">
      <c r="A648" s="10"/>
      <c r="B648" s="4" t="str">
        <f>IF(ISBLANK('INPUT | Operations'!$B653),"",COUNT('INPUT | Operations'!$B$12:$B652))</f>
        <v/>
      </c>
      <c r="C648" s="27" t="str">
        <f>IF(ISNUMBER($B648),('INPUT | Operations'!$C652+'INPUT | Operations'!$C653)/2,"")</f>
        <v/>
      </c>
      <c r="D648" s="28" t="str">
        <f t="shared" si="152"/>
        <v/>
      </c>
      <c r="E648" s="26" t="str">
        <f>IF(ISNUMBER($B648),'INPUT | Operations'!$B653-'INPUT | Operations'!$B652,"")</f>
        <v/>
      </c>
      <c r="F648" s="32" t="str">
        <f>IF(ISNUMBER($B648),IF('INPUT | Operations'!$B653&lt;MainEngine_BurnTime,1,IF('INPUT | Operations'!$B652&lt;=MainEngine_BurnTime,(MainEngine_BurnTime-'INPUT | Operations'!$B652)/('INPUT | Operations'!$B653-'INPUT | Operations'!$B652),0))*'INPUT | Operations'!$D652*NumberOfMainEngines*NumberOfOps*$E648,"")</f>
        <v/>
      </c>
      <c r="G648" s="34" t="str">
        <f t="shared" ref="G648:G711" si="160">IF(ISNUMBER($B648),MainEngine_H2O+MW_H2O/MW_H*MainEngine_H+MW_H2O/MW_H2*MainEngine_H2+MainEngine_OH,"")</f>
        <v/>
      </c>
      <c r="H648" s="27" t="str">
        <f t="shared" ref="H648:H711" si="161">IF(ISNUMBER($B648),MainEngine_CO2+MW_CO2/MW_CO*(MainEngine_CO-$I648),"")</f>
        <v/>
      </c>
      <c r="I648" s="27" t="str">
        <f t="shared" ref="I648:I711" si="162">IF(ISNUMBER($B648),MIN(0.0025*EXP(0.067*$D648)*(MainEngine_CO+MainEngine_CO2),MainEngine_CO),"")</f>
        <v/>
      </c>
      <c r="J648" s="27" t="str">
        <f t="shared" ref="J648:J711" si="163">IF(ISNUMBER($B648),MainEngine_Al2O3,"")</f>
        <v/>
      </c>
      <c r="K648" s="27" t="str">
        <f t="shared" ref="K648:K711" si="164">IF(ISNUMBER($B648),MainEngine_HCl+MainEngine_Cl+MainEngine_Cl2,"")</f>
        <v/>
      </c>
      <c r="L648" s="27" t="str">
        <f t="shared" ref="L648:L711" si="165">IF(ISNUMBER($B648),MainEngine_NOx+33*EXP(-0.26*$D648),"")</f>
        <v/>
      </c>
      <c r="M648" s="32" t="str">
        <f t="shared" ref="M648:M711" si="166">IF(ISNUMBER($B648),MainEngine_BC*MAX(0.04,MIN(1,0.04*EXP(0.12*($D648-15)))),"")</f>
        <v/>
      </c>
      <c r="N648" s="27" t="str">
        <f t="shared" si="153"/>
        <v/>
      </c>
      <c r="O648" s="27" t="str">
        <f t="shared" si="154"/>
        <v/>
      </c>
      <c r="P648" s="27" t="str">
        <f t="shared" si="155"/>
        <v/>
      </c>
      <c r="Q648" s="27" t="str">
        <f t="shared" si="156"/>
        <v/>
      </c>
      <c r="R648" s="27" t="str">
        <f t="shared" si="157"/>
        <v/>
      </c>
      <c r="S648" s="27" t="str">
        <f t="shared" si="158"/>
        <v/>
      </c>
      <c r="T648" s="32" t="str">
        <f t="shared" si="159"/>
        <v/>
      </c>
      <c r="U648" s="10"/>
    </row>
    <row r="649" spans="1:21" x14ac:dyDescent="0.25">
      <c r="A649" s="10"/>
      <c r="B649" s="4" t="str">
        <f>IF(ISBLANK('INPUT | Operations'!$B654),"",COUNT('INPUT | Operations'!$B$12:$B653))</f>
        <v/>
      </c>
      <c r="C649" s="27" t="str">
        <f>IF(ISNUMBER($B649),('INPUT | Operations'!$C653+'INPUT | Operations'!$C654)/2,"")</f>
        <v/>
      </c>
      <c r="D649" s="28" t="str">
        <f t="shared" si="152"/>
        <v/>
      </c>
      <c r="E649" s="26" t="str">
        <f>IF(ISNUMBER($B649),'INPUT | Operations'!$B654-'INPUT | Operations'!$B653,"")</f>
        <v/>
      </c>
      <c r="F649" s="32" t="str">
        <f>IF(ISNUMBER($B649),IF('INPUT | Operations'!$B654&lt;MainEngine_BurnTime,1,IF('INPUT | Operations'!$B653&lt;=MainEngine_BurnTime,(MainEngine_BurnTime-'INPUT | Operations'!$B653)/('INPUT | Operations'!$B654-'INPUT | Operations'!$B653),0))*'INPUT | Operations'!$D653*NumberOfMainEngines*NumberOfOps*$E649,"")</f>
        <v/>
      </c>
      <c r="G649" s="34" t="str">
        <f t="shared" si="160"/>
        <v/>
      </c>
      <c r="H649" s="27" t="str">
        <f t="shared" si="161"/>
        <v/>
      </c>
      <c r="I649" s="27" t="str">
        <f t="shared" si="162"/>
        <v/>
      </c>
      <c r="J649" s="27" t="str">
        <f t="shared" si="163"/>
        <v/>
      </c>
      <c r="K649" s="27" t="str">
        <f t="shared" si="164"/>
        <v/>
      </c>
      <c r="L649" s="27" t="str">
        <f t="shared" si="165"/>
        <v/>
      </c>
      <c r="M649" s="32" t="str">
        <f t="shared" si="166"/>
        <v/>
      </c>
      <c r="N649" s="27" t="str">
        <f t="shared" si="153"/>
        <v/>
      </c>
      <c r="O649" s="27" t="str">
        <f t="shared" si="154"/>
        <v/>
      </c>
      <c r="P649" s="27" t="str">
        <f t="shared" si="155"/>
        <v/>
      </c>
      <c r="Q649" s="27" t="str">
        <f t="shared" si="156"/>
        <v/>
      </c>
      <c r="R649" s="27" t="str">
        <f t="shared" si="157"/>
        <v/>
      </c>
      <c r="S649" s="27" t="str">
        <f t="shared" si="158"/>
        <v/>
      </c>
      <c r="T649" s="32" t="str">
        <f t="shared" si="159"/>
        <v/>
      </c>
      <c r="U649" s="10"/>
    </row>
    <row r="650" spans="1:21" x14ac:dyDescent="0.25">
      <c r="A650" s="10"/>
      <c r="B650" s="4" t="str">
        <f>IF(ISBLANK('INPUT | Operations'!$B655),"",COUNT('INPUT | Operations'!$B$12:$B654))</f>
        <v/>
      </c>
      <c r="C650" s="27" t="str">
        <f>IF(ISNUMBER($B650),('INPUT | Operations'!$C654+'INPUT | Operations'!$C655)/2,"")</f>
        <v/>
      </c>
      <c r="D650" s="28" t="str">
        <f t="shared" si="152"/>
        <v/>
      </c>
      <c r="E650" s="26" t="str">
        <f>IF(ISNUMBER($B650),'INPUT | Operations'!$B655-'INPUT | Operations'!$B654,"")</f>
        <v/>
      </c>
      <c r="F650" s="32" t="str">
        <f>IF(ISNUMBER($B650),IF('INPUT | Operations'!$B655&lt;MainEngine_BurnTime,1,IF('INPUT | Operations'!$B654&lt;=MainEngine_BurnTime,(MainEngine_BurnTime-'INPUT | Operations'!$B654)/('INPUT | Operations'!$B655-'INPUT | Operations'!$B654),0))*'INPUT | Operations'!$D654*NumberOfMainEngines*NumberOfOps*$E650,"")</f>
        <v/>
      </c>
      <c r="G650" s="34" t="str">
        <f t="shared" si="160"/>
        <v/>
      </c>
      <c r="H650" s="27" t="str">
        <f t="shared" si="161"/>
        <v/>
      </c>
      <c r="I650" s="27" t="str">
        <f t="shared" si="162"/>
        <v/>
      </c>
      <c r="J650" s="27" t="str">
        <f t="shared" si="163"/>
        <v/>
      </c>
      <c r="K650" s="27" t="str">
        <f t="shared" si="164"/>
        <v/>
      </c>
      <c r="L650" s="27" t="str">
        <f t="shared" si="165"/>
        <v/>
      </c>
      <c r="M650" s="32" t="str">
        <f t="shared" si="166"/>
        <v/>
      </c>
      <c r="N650" s="27" t="str">
        <f t="shared" si="153"/>
        <v/>
      </c>
      <c r="O650" s="27" t="str">
        <f t="shared" si="154"/>
        <v/>
      </c>
      <c r="P650" s="27" t="str">
        <f t="shared" si="155"/>
        <v/>
      </c>
      <c r="Q650" s="27" t="str">
        <f t="shared" si="156"/>
        <v/>
      </c>
      <c r="R650" s="27" t="str">
        <f t="shared" si="157"/>
        <v/>
      </c>
      <c r="S650" s="27" t="str">
        <f t="shared" si="158"/>
        <v/>
      </c>
      <c r="T650" s="32" t="str">
        <f t="shared" si="159"/>
        <v/>
      </c>
      <c r="U650" s="10"/>
    </row>
    <row r="651" spans="1:21" x14ac:dyDescent="0.25">
      <c r="A651" s="10"/>
      <c r="B651" s="4" t="str">
        <f>IF(ISBLANK('INPUT | Operations'!$B656),"",COUNT('INPUT | Operations'!$B$12:$B655))</f>
        <v/>
      </c>
      <c r="C651" s="27" t="str">
        <f>IF(ISNUMBER($B651),('INPUT | Operations'!$C655+'INPUT | Operations'!$C656)/2,"")</f>
        <v/>
      </c>
      <c r="D651" s="28" t="str">
        <f t="shared" si="152"/>
        <v/>
      </c>
      <c r="E651" s="26" t="str">
        <f>IF(ISNUMBER($B651),'INPUT | Operations'!$B656-'INPUT | Operations'!$B655,"")</f>
        <v/>
      </c>
      <c r="F651" s="32" t="str">
        <f>IF(ISNUMBER($B651),IF('INPUT | Operations'!$B656&lt;MainEngine_BurnTime,1,IF('INPUT | Operations'!$B655&lt;=MainEngine_BurnTime,(MainEngine_BurnTime-'INPUT | Operations'!$B655)/('INPUT | Operations'!$B656-'INPUT | Operations'!$B655),0))*'INPUT | Operations'!$D655*NumberOfMainEngines*NumberOfOps*$E651,"")</f>
        <v/>
      </c>
      <c r="G651" s="34" t="str">
        <f t="shared" si="160"/>
        <v/>
      </c>
      <c r="H651" s="27" t="str">
        <f t="shared" si="161"/>
        <v/>
      </c>
      <c r="I651" s="27" t="str">
        <f t="shared" si="162"/>
        <v/>
      </c>
      <c r="J651" s="27" t="str">
        <f t="shared" si="163"/>
        <v/>
      </c>
      <c r="K651" s="27" t="str">
        <f t="shared" si="164"/>
        <v/>
      </c>
      <c r="L651" s="27" t="str">
        <f t="shared" si="165"/>
        <v/>
      </c>
      <c r="M651" s="32" t="str">
        <f t="shared" si="166"/>
        <v/>
      </c>
      <c r="N651" s="27" t="str">
        <f t="shared" si="153"/>
        <v/>
      </c>
      <c r="O651" s="27" t="str">
        <f t="shared" si="154"/>
        <v/>
      </c>
      <c r="P651" s="27" t="str">
        <f t="shared" si="155"/>
        <v/>
      </c>
      <c r="Q651" s="27" t="str">
        <f t="shared" si="156"/>
        <v/>
      </c>
      <c r="R651" s="27" t="str">
        <f t="shared" si="157"/>
        <v/>
      </c>
      <c r="S651" s="27" t="str">
        <f t="shared" si="158"/>
        <v/>
      </c>
      <c r="T651" s="32" t="str">
        <f t="shared" si="159"/>
        <v/>
      </c>
      <c r="U651" s="10"/>
    </row>
    <row r="652" spans="1:21" x14ac:dyDescent="0.25">
      <c r="A652" s="10"/>
      <c r="B652" s="4" t="str">
        <f>IF(ISBLANK('INPUT | Operations'!$B657),"",COUNT('INPUT | Operations'!$B$12:$B656))</f>
        <v/>
      </c>
      <c r="C652" s="27" t="str">
        <f>IF(ISNUMBER($B652),('INPUT | Operations'!$C656+'INPUT | Operations'!$C657)/2,"")</f>
        <v/>
      </c>
      <c r="D652" s="28" t="str">
        <f t="shared" si="152"/>
        <v/>
      </c>
      <c r="E652" s="26" t="str">
        <f>IF(ISNUMBER($B652),'INPUT | Operations'!$B657-'INPUT | Operations'!$B656,"")</f>
        <v/>
      </c>
      <c r="F652" s="32" t="str">
        <f>IF(ISNUMBER($B652),IF('INPUT | Operations'!$B657&lt;MainEngine_BurnTime,1,IF('INPUT | Operations'!$B656&lt;=MainEngine_BurnTime,(MainEngine_BurnTime-'INPUT | Operations'!$B656)/('INPUT | Operations'!$B657-'INPUT | Operations'!$B656),0))*'INPUT | Operations'!$D656*NumberOfMainEngines*NumberOfOps*$E652,"")</f>
        <v/>
      </c>
      <c r="G652" s="34" t="str">
        <f t="shared" si="160"/>
        <v/>
      </c>
      <c r="H652" s="27" t="str">
        <f t="shared" si="161"/>
        <v/>
      </c>
      <c r="I652" s="27" t="str">
        <f t="shared" si="162"/>
        <v/>
      </c>
      <c r="J652" s="27" t="str">
        <f t="shared" si="163"/>
        <v/>
      </c>
      <c r="K652" s="27" t="str">
        <f t="shared" si="164"/>
        <v/>
      </c>
      <c r="L652" s="27" t="str">
        <f t="shared" si="165"/>
        <v/>
      </c>
      <c r="M652" s="32" t="str">
        <f t="shared" si="166"/>
        <v/>
      </c>
      <c r="N652" s="27" t="str">
        <f t="shared" si="153"/>
        <v/>
      </c>
      <c r="O652" s="27" t="str">
        <f t="shared" si="154"/>
        <v/>
      </c>
      <c r="P652" s="27" t="str">
        <f t="shared" si="155"/>
        <v/>
      </c>
      <c r="Q652" s="27" t="str">
        <f t="shared" si="156"/>
        <v/>
      </c>
      <c r="R652" s="27" t="str">
        <f t="shared" si="157"/>
        <v/>
      </c>
      <c r="S652" s="27" t="str">
        <f t="shared" si="158"/>
        <v/>
      </c>
      <c r="T652" s="32" t="str">
        <f t="shared" si="159"/>
        <v/>
      </c>
      <c r="U652" s="10"/>
    </row>
    <row r="653" spans="1:21" x14ac:dyDescent="0.25">
      <c r="A653" s="10"/>
      <c r="B653" s="4" t="str">
        <f>IF(ISBLANK('INPUT | Operations'!$B658),"",COUNT('INPUT | Operations'!$B$12:$B657))</f>
        <v/>
      </c>
      <c r="C653" s="27" t="str">
        <f>IF(ISNUMBER($B653),('INPUT | Operations'!$C657+'INPUT | Operations'!$C658)/2,"")</f>
        <v/>
      </c>
      <c r="D653" s="28" t="str">
        <f t="shared" si="152"/>
        <v/>
      </c>
      <c r="E653" s="26" t="str">
        <f>IF(ISNUMBER($B653),'INPUT | Operations'!$B658-'INPUT | Operations'!$B657,"")</f>
        <v/>
      </c>
      <c r="F653" s="32" t="str">
        <f>IF(ISNUMBER($B653),IF('INPUT | Operations'!$B658&lt;MainEngine_BurnTime,1,IF('INPUT | Operations'!$B657&lt;=MainEngine_BurnTime,(MainEngine_BurnTime-'INPUT | Operations'!$B657)/('INPUT | Operations'!$B658-'INPUT | Operations'!$B657),0))*'INPUT | Operations'!$D657*NumberOfMainEngines*NumberOfOps*$E653,"")</f>
        <v/>
      </c>
      <c r="G653" s="34" t="str">
        <f t="shared" si="160"/>
        <v/>
      </c>
      <c r="H653" s="27" t="str">
        <f t="shared" si="161"/>
        <v/>
      </c>
      <c r="I653" s="27" t="str">
        <f t="shared" si="162"/>
        <v/>
      </c>
      <c r="J653" s="27" t="str">
        <f t="shared" si="163"/>
        <v/>
      </c>
      <c r="K653" s="27" t="str">
        <f t="shared" si="164"/>
        <v/>
      </c>
      <c r="L653" s="27" t="str">
        <f t="shared" si="165"/>
        <v/>
      </c>
      <c r="M653" s="32" t="str">
        <f t="shared" si="166"/>
        <v/>
      </c>
      <c r="N653" s="27" t="str">
        <f t="shared" si="153"/>
        <v/>
      </c>
      <c r="O653" s="27" t="str">
        <f t="shared" si="154"/>
        <v/>
      </c>
      <c r="P653" s="27" t="str">
        <f t="shared" si="155"/>
        <v/>
      </c>
      <c r="Q653" s="27" t="str">
        <f t="shared" si="156"/>
        <v/>
      </c>
      <c r="R653" s="27" t="str">
        <f t="shared" si="157"/>
        <v/>
      </c>
      <c r="S653" s="27" t="str">
        <f t="shared" si="158"/>
        <v/>
      </c>
      <c r="T653" s="32" t="str">
        <f t="shared" si="159"/>
        <v/>
      </c>
      <c r="U653" s="10"/>
    </row>
    <row r="654" spans="1:21" x14ac:dyDescent="0.25">
      <c r="A654" s="10"/>
      <c r="B654" s="4" t="str">
        <f>IF(ISBLANK('INPUT | Operations'!$B659),"",COUNT('INPUT | Operations'!$B$12:$B658))</f>
        <v/>
      </c>
      <c r="C654" s="27" t="str">
        <f>IF(ISNUMBER($B654),('INPUT | Operations'!$C658+'INPUT | Operations'!$C659)/2,"")</f>
        <v/>
      </c>
      <c r="D654" s="28" t="str">
        <f t="shared" si="152"/>
        <v/>
      </c>
      <c r="E654" s="26" t="str">
        <f>IF(ISNUMBER($B654),'INPUT | Operations'!$B659-'INPUT | Operations'!$B658,"")</f>
        <v/>
      </c>
      <c r="F654" s="32" t="str">
        <f>IF(ISNUMBER($B654),IF('INPUT | Operations'!$B659&lt;MainEngine_BurnTime,1,IF('INPUT | Operations'!$B658&lt;=MainEngine_BurnTime,(MainEngine_BurnTime-'INPUT | Operations'!$B658)/('INPUT | Operations'!$B659-'INPUT | Operations'!$B658),0))*'INPUT | Operations'!$D658*NumberOfMainEngines*NumberOfOps*$E654,"")</f>
        <v/>
      </c>
      <c r="G654" s="34" t="str">
        <f t="shared" si="160"/>
        <v/>
      </c>
      <c r="H654" s="27" t="str">
        <f t="shared" si="161"/>
        <v/>
      </c>
      <c r="I654" s="27" t="str">
        <f t="shared" si="162"/>
        <v/>
      </c>
      <c r="J654" s="27" t="str">
        <f t="shared" si="163"/>
        <v/>
      </c>
      <c r="K654" s="27" t="str">
        <f t="shared" si="164"/>
        <v/>
      </c>
      <c r="L654" s="27" t="str">
        <f t="shared" si="165"/>
        <v/>
      </c>
      <c r="M654" s="32" t="str">
        <f t="shared" si="166"/>
        <v/>
      </c>
      <c r="N654" s="27" t="str">
        <f t="shared" si="153"/>
        <v/>
      </c>
      <c r="O654" s="27" t="str">
        <f t="shared" si="154"/>
        <v/>
      </c>
      <c r="P654" s="27" t="str">
        <f t="shared" si="155"/>
        <v/>
      </c>
      <c r="Q654" s="27" t="str">
        <f t="shared" si="156"/>
        <v/>
      </c>
      <c r="R654" s="27" t="str">
        <f t="shared" si="157"/>
        <v/>
      </c>
      <c r="S654" s="27" t="str">
        <f t="shared" si="158"/>
        <v/>
      </c>
      <c r="T654" s="32" t="str">
        <f t="shared" si="159"/>
        <v/>
      </c>
      <c r="U654" s="10"/>
    </row>
    <row r="655" spans="1:21" x14ac:dyDescent="0.25">
      <c r="A655" s="10"/>
      <c r="B655" s="4" t="str">
        <f>IF(ISBLANK('INPUT | Operations'!$B660),"",COUNT('INPUT | Operations'!$B$12:$B659))</f>
        <v/>
      </c>
      <c r="C655" s="27" t="str">
        <f>IF(ISNUMBER($B655),('INPUT | Operations'!$C659+'INPUT | Operations'!$C660)/2,"")</f>
        <v/>
      </c>
      <c r="D655" s="28" t="str">
        <f t="shared" si="152"/>
        <v/>
      </c>
      <c r="E655" s="26" t="str">
        <f>IF(ISNUMBER($B655),'INPUT | Operations'!$B660-'INPUT | Operations'!$B659,"")</f>
        <v/>
      </c>
      <c r="F655" s="32" t="str">
        <f>IF(ISNUMBER($B655),IF('INPUT | Operations'!$B660&lt;MainEngine_BurnTime,1,IF('INPUT | Operations'!$B659&lt;=MainEngine_BurnTime,(MainEngine_BurnTime-'INPUT | Operations'!$B659)/('INPUT | Operations'!$B660-'INPUT | Operations'!$B659),0))*'INPUT | Operations'!$D659*NumberOfMainEngines*NumberOfOps*$E655,"")</f>
        <v/>
      </c>
      <c r="G655" s="34" t="str">
        <f t="shared" si="160"/>
        <v/>
      </c>
      <c r="H655" s="27" t="str">
        <f t="shared" si="161"/>
        <v/>
      </c>
      <c r="I655" s="27" t="str">
        <f t="shared" si="162"/>
        <v/>
      </c>
      <c r="J655" s="27" t="str">
        <f t="shared" si="163"/>
        <v/>
      </c>
      <c r="K655" s="27" t="str">
        <f t="shared" si="164"/>
        <v/>
      </c>
      <c r="L655" s="27" t="str">
        <f t="shared" si="165"/>
        <v/>
      </c>
      <c r="M655" s="32" t="str">
        <f t="shared" si="166"/>
        <v/>
      </c>
      <c r="N655" s="27" t="str">
        <f t="shared" si="153"/>
        <v/>
      </c>
      <c r="O655" s="27" t="str">
        <f t="shared" si="154"/>
        <v/>
      </c>
      <c r="P655" s="27" t="str">
        <f t="shared" si="155"/>
        <v/>
      </c>
      <c r="Q655" s="27" t="str">
        <f t="shared" si="156"/>
        <v/>
      </c>
      <c r="R655" s="27" t="str">
        <f t="shared" si="157"/>
        <v/>
      </c>
      <c r="S655" s="27" t="str">
        <f t="shared" si="158"/>
        <v/>
      </c>
      <c r="T655" s="32" t="str">
        <f t="shared" si="159"/>
        <v/>
      </c>
      <c r="U655" s="10"/>
    </row>
    <row r="656" spans="1:21" x14ac:dyDescent="0.25">
      <c r="A656" s="10"/>
      <c r="B656" s="4" t="str">
        <f>IF(ISBLANK('INPUT | Operations'!$B661),"",COUNT('INPUT | Operations'!$B$12:$B660))</f>
        <v/>
      </c>
      <c r="C656" s="27" t="str">
        <f>IF(ISNUMBER($B656),('INPUT | Operations'!$C660+'INPUT | Operations'!$C661)/2,"")</f>
        <v/>
      </c>
      <c r="D656" s="28" t="str">
        <f t="shared" si="152"/>
        <v/>
      </c>
      <c r="E656" s="26" t="str">
        <f>IF(ISNUMBER($B656),'INPUT | Operations'!$B661-'INPUT | Operations'!$B660,"")</f>
        <v/>
      </c>
      <c r="F656" s="32" t="str">
        <f>IF(ISNUMBER($B656),IF('INPUT | Operations'!$B661&lt;MainEngine_BurnTime,1,IF('INPUT | Operations'!$B660&lt;=MainEngine_BurnTime,(MainEngine_BurnTime-'INPUT | Operations'!$B660)/('INPUT | Operations'!$B661-'INPUT | Operations'!$B660),0))*'INPUT | Operations'!$D660*NumberOfMainEngines*NumberOfOps*$E656,"")</f>
        <v/>
      </c>
      <c r="G656" s="34" t="str">
        <f t="shared" si="160"/>
        <v/>
      </c>
      <c r="H656" s="27" t="str">
        <f t="shared" si="161"/>
        <v/>
      </c>
      <c r="I656" s="27" t="str">
        <f t="shared" si="162"/>
        <v/>
      </c>
      <c r="J656" s="27" t="str">
        <f t="shared" si="163"/>
        <v/>
      </c>
      <c r="K656" s="27" t="str">
        <f t="shared" si="164"/>
        <v/>
      </c>
      <c r="L656" s="27" t="str">
        <f t="shared" si="165"/>
        <v/>
      </c>
      <c r="M656" s="32" t="str">
        <f t="shared" si="166"/>
        <v/>
      </c>
      <c r="N656" s="27" t="str">
        <f t="shared" si="153"/>
        <v/>
      </c>
      <c r="O656" s="27" t="str">
        <f t="shared" si="154"/>
        <v/>
      </c>
      <c r="P656" s="27" t="str">
        <f t="shared" si="155"/>
        <v/>
      </c>
      <c r="Q656" s="27" t="str">
        <f t="shared" si="156"/>
        <v/>
      </c>
      <c r="R656" s="27" t="str">
        <f t="shared" si="157"/>
        <v/>
      </c>
      <c r="S656" s="27" t="str">
        <f t="shared" si="158"/>
        <v/>
      </c>
      <c r="T656" s="32" t="str">
        <f t="shared" si="159"/>
        <v/>
      </c>
      <c r="U656" s="10"/>
    </row>
    <row r="657" spans="1:21" x14ac:dyDescent="0.25">
      <c r="A657" s="10"/>
      <c r="B657" s="4" t="str">
        <f>IF(ISBLANK('INPUT | Operations'!$B662),"",COUNT('INPUT | Operations'!$B$12:$B661))</f>
        <v/>
      </c>
      <c r="C657" s="27" t="str">
        <f>IF(ISNUMBER($B657),('INPUT | Operations'!$C661+'INPUT | Operations'!$C662)/2,"")</f>
        <v/>
      </c>
      <c r="D657" s="28" t="str">
        <f t="shared" si="152"/>
        <v/>
      </c>
      <c r="E657" s="26" t="str">
        <f>IF(ISNUMBER($B657),'INPUT | Operations'!$B662-'INPUT | Operations'!$B661,"")</f>
        <v/>
      </c>
      <c r="F657" s="32" t="str">
        <f>IF(ISNUMBER($B657),IF('INPUT | Operations'!$B662&lt;MainEngine_BurnTime,1,IF('INPUT | Operations'!$B661&lt;=MainEngine_BurnTime,(MainEngine_BurnTime-'INPUT | Operations'!$B661)/('INPUT | Operations'!$B662-'INPUT | Operations'!$B661),0))*'INPUT | Operations'!$D661*NumberOfMainEngines*NumberOfOps*$E657,"")</f>
        <v/>
      </c>
      <c r="G657" s="34" t="str">
        <f t="shared" si="160"/>
        <v/>
      </c>
      <c r="H657" s="27" t="str">
        <f t="shared" si="161"/>
        <v/>
      </c>
      <c r="I657" s="27" t="str">
        <f t="shared" si="162"/>
        <v/>
      </c>
      <c r="J657" s="27" t="str">
        <f t="shared" si="163"/>
        <v/>
      </c>
      <c r="K657" s="27" t="str">
        <f t="shared" si="164"/>
        <v/>
      </c>
      <c r="L657" s="27" t="str">
        <f t="shared" si="165"/>
        <v/>
      </c>
      <c r="M657" s="32" t="str">
        <f t="shared" si="166"/>
        <v/>
      </c>
      <c r="N657" s="27" t="str">
        <f t="shared" si="153"/>
        <v/>
      </c>
      <c r="O657" s="27" t="str">
        <f t="shared" si="154"/>
        <v/>
      </c>
      <c r="P657" s="27" t="str">
        <f t="shared" si="155"/>
        <v/>
      </c>
      <c r="Q657" s="27" t="str">
        <f t="shared" si="156"/>
        <v/>
      </c>
      <c r="R657" s="27" t="str">
        <f t="shared" si="157"/>
        <v/>
      </c>
      <c r="S657" s="27" t="str">
        <f t="shared" si="158"/>
        <v/>
      </c>
      <c r="T657" s="32" t="str">
        <f t="shared" si="159"/>
        <v/>
      </c>
      <c r="U657" s="10"/>
    </row>
    <row r="658" spans="1:21" x14ac:dyDescent="0.25">
      <c r="A658" s="10"/>
      <c r="B658" s="4" t="str">
        <f>IF(ISBLANK('INPUT | Operations'!$B663),"",COUNT('INPUT | Operations'!$B$12:$B662))</f>
        <v/>
      </c>
      <c r="C658" s="27" t="str">
        <f>IF(ISNUMBER($B658),('INPUT | Operations'!$C662+'INPUT | Operations'!$C663)/2,"")</f>
        <v/>
      </c>
      <c r="D658" s="28" t="str">
        <f t="shared" si="152"/>
        <v/>
      </c>
      <c r="E658" s="26" t="str">
        <f>IF(ISNUMBER($B658),'INPUT | Operations'!$B663-'INPUT | Operations'!$B662,"")</f>
        <v/>
      </c>
      <c r="F658" s="32" t="str">
        <f>IF(ISNUMBER($B658),IF('INPUT | Operations'!$B663&lt;MainEngine_BurnTime,1,IF('INPUT | Operations'!$B662&lt;=MainEngine_BurnTime,(MainEngine_BurnTime-'INPUT | Operations'!$B662)/('INPUT | Operations'!$B663-'INPUT | Operations'!$B662),0))*'INPUT | Operations'!$D662*NumberOfMainEngines*NumberOfOps*$E658,"")</f>
        <v/>
      </c>
      <c r="G658" s="34" t="str">
        <f t="shared" si="160"/>
        <v/>
      </c>
      <c r="H658" s="27" t="str">
        <f t="shared" si="161"/>
        <v/>
      </c>
      <c r="I658" s="27" t="str">
        <f t="shared" si="162"/>
        <v/>
      </c>
      <c r="J658" s="27" t="str">
        <f t="shared" si="163"/>
        <v/>
      </c>
      <c r="K658" s="27" t="str">
        <f t="shared" si="164"/>
        <v/>
      </c>
      <c r="L658" s="27" t="str">
        <f t="shared" si="165"/>
        <v/>
      </c>
      <c r="M658" s="32" t="str">
        <f t="shared" si="166"/>
        <v/>
      </c>
      <c r="N658" s="27" t="str">
        <f t="shared" si="153"/>
        <v/>
      </c>
      <c r="O658" s="27" t="str">
        <f t="shared" si="154"/>
        <v/>
      </c>
      <c r="P658" s="27" t="str">
        <f t="shared" si="155"/>
        <v/>
      </c>
      <c r="Q658" s="27" t="str">
        <f t="shared" si="156"/>
        <v/>
      </c>
      <c r="R658" s="27" t="str">
        <f t="shared" si="157"/>
        <v/>
      </c>
      <c r="S658" s="27" t="str">
        <f t="shared" si="158"/>
        <v/>
      </c>
      <c r="T658" s="32" t="str">
        <f t="shared" si="159"/>
        <v/>
      </c>
      <c r="U658" s="10"/>
    </row>
    <row r="659" spans="1:21" x14ac:dyDescent="0.25">
      <c r="A659" s="10"/>
      <c r="B659" s="4" t="str">
        <f>IF(ISBLANK('INPUT | Operations'!$B664),"",COUNT('INPUT | Operations'!$B$12:$B663))</f>
        <v/>
      </c>
      <c r="C659" s="27" t="str">
        <f>IF(ISNUMBER($B659),('INPUT | Operations'!$C663+'INPUT | Operations'!$C664)/2,"")</f>
        <v/>
      </c>
      <c r="D659" s="28" t="str">
        <f t="shared" si="152"/>
        <v/>
      </c>
      <c r="E659" s="26" t="str">
        <f>IF(ISNUMBER($B659),'INPUT | Operations'!$B664-'INPUT | Operations'!$B663,"")</f>
        <v/>
      </c>
      <c r="F659" s="32" t="str">
        <f>IF(ISNUMBER($B659),IF('INPUT | Operations'!$B664&lt;MainEngine_BurnTime,1,IF('INPUT | Operations'!$B663&lt;=MainEngine_BurnTime,(MainEngine_BurnTime-'INPUT | Operations'!$B663)/('INPUT | Operations'!$B664-'INPUT | Operations'!$B663),0))*'INPUT | Operations'!$D663*NumberOfMainEngines*NumberOfOps*$E659,"")</f>
        <v/>
      </c>
      <c r="G659" s="34" t="str">
        <f t="shared" si="160"/>
        <v/>
      </c>
      <c r="H659" s="27" t="str">
        <f t="shared" si="161"/>
        <v/>
      </c>
      <c r="I659" s="27" t="str">
        <f t="shared" si="162"/>
        <v/>
      </c>
      <c r="J659" s="27" t="str">
        <f t="shared" si="163"/>
        <v/>
      </c>
      <c r="K659" s="27" t="str">
        <f t="shared" si="164"/>
        <v/>
      </c>
      <c r="L659" s="27" t="str">
        <f t="shared" si="165"/>
        <v/>
      </c>
      <c r="M659" s="32" t="str">
        <f t="shared" si="166"/>
        <v/>
      </c>
      <c r="N659" s="27" t="str">
        <f t="shared" si="153"/>
        <v/>
      </c>
      <c r="O659" s="27" t="str">
        <f t="shared" si="154"/>
        <v/>
      </c>
      <c r="P659" s="27" t="str">
        <f t="shared" si="155"/>
        <v/>
      </c>
      <c r="Q659" s="27" t="str">
        <f t="shared" si="156"/>
        <v/>
      </c>
      <c r="R659" s="27" t="str">
        <f t="shared" si="157"/>
        <v/>
      </c>
      <c r="S659" s="27" t="str">
        <f t="shared" si="158"/>
        <v/>
      </c>
      <c r="T659" s="32" t="str">
        <f t="shared" si="159"/>
        <v/>
      </c>
      <c r="U659" s="10"/>
    </row>
    <row r="660" spans="1:21" x14ac:dyDescent="0.25">
      <c r="A660" s="10"/>
      <c r="B660" s="4" t="str">
        <f>IF(ISBLANK('INPUT | Operations'!$B665),"",COUNT('INPUT | Operations'!$B$12:$B664))</f>
        <v/>
      </c>
      <c r="C660" s="27" t="str">
        <f>IF(ISNUMBER($B660),('INPUT | Operations'!$C664+'INPUT | Operations'!$C665)/2,"")</f>
        <v/>
      </c>
      <c r="D660" s="28" t="str">
        <f t="shared" si="152"/>
        <v/>
      </c>
      <c r="E660" s="26" t="str">
        <f>IF(ISNUMBER($B660),'INPUT | Operations'!$B665-'INPUT | Operations'!$B664,"")</f>
        <v/>
      </c>
      <c r="F660" s="32" t="str">
        <f>IF(ISNUMBER($B660),IF('INPUT | Operations'!$B665&lt;MainEngine_BurnTime,1,IF('INPUT | Operations'!$B664&lt;=MainEngine_BurnTime,(MainEngine_BurnTime-'INPUT | Operations'!$B664)/('INPUT | Operations'!$B665-'INPUT | Operations'!$B664),0))*'INPUT | Operations'!$D664*NumberOfMainEngines*NumberOfOps*$E660,"")</f>
        <v/>
      </c>
      <c r="G660" s="34" t="str">
        <f t="shared" si="160"/>
        <v/>
      </c>
      <c r="H660" s="27" t="str">
        <f t="shared" si="161"/>
        <v/>
      </c>
      <c r="I660" s="27" t="str">
        <f t="shared" si="162"/>
        <v/>
      </c>
      <c r="J660" s="27" t="str">
        <f t="shared" si="163"/>
        <v/>
      </c>
      <c r="K660" s="27" t="str">
        <f t="shared" si="164"/>
        <v/>
      </c>
      <c r="L660" s="27" t="str">
        <f t="shared" si="165"/>
        <v/>
      </c>
      <c r="M660" s="32" t="str">
        <f t="shared" si="166"/>
        <v/>
      </c>
      <c r="N660" s="27" t="str">
        <f t="shared" si="153"/>
        <v/>
      </c>
      <c r="O660" s="27" t="str">
        <f t="shared" si="154"/>
        <v/>
      </c>
      <c r="P660" s="27" t="str">
        <f t="shared" si="155"/>
        <v/>
      </c>
      <c r="Q660" s="27" t="str">
        <f t="shared" si="156"/>
        <v/>
      </c>
      <c r="R660" s="27" t="str">
        <f t="shared" si="157"/>
        <v/>
      </c>
      <c r="S660" s="27" t="str">
        <f t="shared" si="158"/>
        <v/>
      </c>
      <c r="T660" s="32" t="str">
        <f t="shared" si="159"/>
        <v/>
      </c>
      <c r="U660" s="10"/>
    </row>
    <row r="661" spans="1:21" x14ac:dyDescent="0.25">
      <c r="A661" s="10"/>
      <c r="B661" s="4" t="str">
        <f>IF(ISBLANK('INPUT | Operations'!$B666),"",COUNT('INPUT | Operations'!$B$12:$B665))</f>
        <v/>
      </c>
      <c r="C661" s="27" t="str">
        <f>IF(ISNUMBER($B661),('INPUT | Operations'!$C665+'INPUT | Operations'!$C666)/2,"")</f>
        <v/>
      </c>
      <c r="D661" s="28" t="str">
        <f t="shared" si="152"/>
        <v/>
      </c>
      <c r="E661" s="26" t="str">
        <f>IF(ISNUMBER($B661),'INPUT | Operations'!$B666-'INPUT | Operations'!$B665,"")</f>
        <v/>
      </c>
      <c r="F661" s="32" t="str">
        <f>IF(ISNUMBER($B661),IF('INPUT | Operations'!$B666&lt;MainEngine_BurnTime,1,IF('INPUT | Operations'!$B665&lt;=MainEngine_BurnTime,(MainEngine_BurnTime-'INPUT | Operations'!$B665)/('INPUT | Operations'!$B666-'INPUT | Operations'!$B665),0))*'INPUT | Operations'!$D665*NumberOfMainEngines*NumberOfOps*$E661,"")</f>
        <v/>
      </c>
      <c r="G661" s="34" t="str">
        <f t="shared" si="160"/>
        <v/>
      </c>
      <c r="H661" s="27" t="str">
        <f t="shared" si="161"/>
        <v/>
      </c>
      <c r="I661" s="27" t="str">
        <f t="shared" si="162"/>
        <v/>
      </c>
      <c r="J661" s="27" t="str">
        <f t="shared" si="163"/>
        <v/>
      </c>
      <c r="K661" s="27" t="str">
        <f t="shared" si="164"/>
        <v/>
      </c>
      <c r="L661" s="27" t="str">
        <f t="shared" si="165"/>
        <v/>
      </c>
      <c r="M661" s="32" t="str">
        <f t="shared" si="166"/>
        <v/>
      </c>
      <c r="N661" s="27" t="str">
        <f t="shared" si="153"/>
        <v/>
      </c>
      <c r="O661" s="27" t="str">
        <f t="shared" si="154"/>
        <v/>
      </c>
      <c r="P661" s="27" t="str">
        <f t="shared" si="155"/>
        <v/>
      </c>
      <c r="Q661" s="27" t="str">
        <f t="shared" si="156"/>
        <v/>
      </c>
      <c r="R661" s="27" t="str">
        <f t="shared" si="157"/>
        <v/>
      </c>
      <c r="S661" s="27" t="str">
        <f t="shared" si="158"/>
        <v/>
      </c>
      <c r="T661" s="32" t="str">
        <f t="shared" si="159"/>
        <v/>
      </c>
      <c r="U661" s="10"/>
    </row>
    <row r="662" spans="1:21" x14ac:dyDescent="0.25">
      <c r="A662" s="10"/>
      <c r="B662" s="4" t="str">
        <f>IF(ISBLANK('INPUT | Operations'!$B667),"",COUNT('INPUT | Operations'!$B$12:$B666))</f>
        <v/>
      </c>
      <c r="C662" s="27" t="str">
        <f>IF(ISNUMBER($B662),('INPUT | Operations'!$C666+'INPUT | Operations'!$C667)/2,"")</f>
        <v/>
      </c>
      <c r="D662" s="28" t="str">
        <f t="shared" si="152"/>
        <v/>
      </c>
      <c r="E662" s="26" t="str">
        <f>IF(ISNUMBER($B662),'INPUT | Operations'!$B667-'INPUT | Operations'!$B666,"")</f>
        <v/>
      </c>
      <c r="F662" s="32" t="str">
        <f>IF(ISNUMBER($B662),IF('INPUT | Operations'!$B667&lt;MainEngine_BurnTime,1,IF('INPUT | Operations'!$B666&lt;=MainEngine_BurnTime,(MainEngine_BurnTime-'INPUT | Operations'!$B666)/('INPUT | Operations'!$B667-'INPUT | Operations'!$B666),0))*'INPUT | Operations'!$D666*NumberOfMainEngines*NumberOfOps*$E662,"")</f>
        <v/>
      </c>
      <c r="G662" s="34" t="str">
        <f t="shared" si="160"/>
        <v/>
      </c>
      <c r="H662" s="27" t="str">
        <f t="shared" si="161"/>
        <v/>
      </c>
      <c r="I662" s="27" t="str">
        <f t="shared" si="162"/>
        <v/>
      </c>
      <c r="J662" s="27" t="str">
        <f t="shared" si="163"/>
        <v/>
      </c>
      <c r="K662" s="27" t="str">
        <f t="shared" si="164"/>
        <v/>
      </c>
      <c r="L662" s="27" t="str">
        <f t="shared" si="165"/>
        <v/>
      </c>
      <c r="M662" s="32" t="str">
        <f t="shared" si="166"/>
        <v/>
      </c>
      <c r="N662" s="27" t="str">
        <f t="shared" si="153"/>
        <v/>
      </c>
      <c r="O662" s="27" t="str">
        <f t="shared" si="154"/>
        <v/>
      </c>
      <c r="P662" s="27" t="str">
        <f t="shared" si="155"/>
        <v/>
      </c>
      <c r="Q662" s="27" t="str">
        <f t="shared" si="156"/>
        <v/>
      </c>
      <c r="R662" s="27" t="str">
        <f t="shared" si="157"/>
        <v/>
      </c>
      <c r="S662" s="27" t="str">
        <f t="shared" si="158"/>
        <v/>
      </c>
      <c r="T662" s="32" t="str">
        <f t="shared" si="159"/>
        <v/>
      </c>
      <c r="U662" s="10"/>
    </row>
    <row r="663" spans="1:21" x14ac:dyDescent="0.25">
      <c r="A663" s="10"/>
      <c r="B663" s="4" t="str">
        <f>IF(ISBLANK('INPUT | Operations'!$B668),"",COUNT('INPUT | Operations'!$B$12:$B667))</f>
        <v/>
      </c>
      <c r="C663" s="27" t="str">
        <f>IF(ISNUMBER($B663),('INPUT | Operations'!$C667+'INPUT | Operations'!$C668)/2,"")</f>
        <v/>
      </c>
      <c r="D663" s="28" t="str">
        <f t="shared" si="152"/>
        <v/>
      </c>
      <c r="E663" s="26" t="str">
        <f>IF(ISNUMBER($B663),'INPUT | Operations'!$B668-'INPUT | Operations'!$B667,"")</f>
        <v/>
      </c>
      <c r="F663" s="32" t="str">
        <f>IF(ISNUMBER($B663),IF('INPUT | Operations'!$B668&lt;MainEngine_BurnTime,1,IF('INPUT | Operations'!$B667&lt;=MainEngine_BurnTime,(MainEngine_BurnTime-'INPUT | Operations'!$B667)/('INPUT | Operations'!$B668-'INPUT | Operations'!$B667),0))*'INPUT | Operations'!$D667*NumberOfMainEngines*NumberOfOps*$E663,"")</f>
        <v/>
      </c>
      <c r="G663" s="34" t="str">
        <f t="shared" si="160"/>
        <v/>
      </c>
      <c r="H663" s="27" t="str">
        <f t="shared" si="161"/>
        <v/>
      </c>
      <c r="I663" s="27" t="str">
        <f t="shared" si="162"/>
        <v/>
      </c>
      <c r="J663" s="27" t="str">
        <f t="shared" si="163"/>
        <v/>
      </c>
      <c r="K663" s="27" t="str">
        <f t="shared" si="164"/>
        <v/>
      </c>
      <c r="L663" s="27" t="str">
        <f t="shared" si="165"/>
        <v/>
      </c>
      <c r="M663" s="32" t="str">
        <f t="shared" si="166"/>
        <v/>
      </c>
      <c r="N663" s="27" t="str">
        <f t="shared" si="153"/>
        <v/>
      </c>
      <c r="O663" s="27" t="str">
        <f t="shared" si="154"/>
        <v/>
      </c>
      <c r="P663" s="27" t="str">
        <f t="shared" si="155"/>
        <v/>
      </c>
      <c r="Q663" s="27" t="str">
        <f t="shared" si="156"/>
        <v/>
      </c>
      <c r="R663" s="27" t="str">
        <f t="shared" si="157"/>
        <v/>
      </c>
      <c r="S663" s="27" t="str">
        <f t="shared" si="158"/>
        <v/>
      </c>
      <c r="T663" s="32" t="str">
        <f t="shared" si="159"/>
        <v/>
      </c>
      <c r="U663" s="10"/>
    </row>
    <row r="664" spans="1:21" x14ac:dyDescent="0.25">
      <c r="A664" s="10"/>
      <c r="B664" s="4" t="str">
        <f>IF(ISBLANK('INPUT | Operations'!$B669),"",COUNT('INPUT | Operations'!$B$12:$B668))</f>
        <v/>
      </c>
      <c r="C664" s="27" t="str">
        <f>IF(ISNUMBER($B664),('INPUT | Operations'!$C668+'INPUT | Operations'!$C669)/2,"")</f>
        <v/>
      </c>
      <c r="D664" s="28" t="str">
        <f t="shared" si="152"/>
        <v/>
      </c>
      <c r="E664" s="26" t="str">
        <f>IF(ISNUMBER($B664),'INPUT | Operations'!$B669-'INPUT | Operations'!$B668,"")</f>
        <v/>
      </c>
      <c r="F664" s="32" t="str">
        <f>IF(ISNUMBER($B664),IF('INPUT | Operations'!$B669&lt;MainEngine_BurnTime,1,IF('INPUT | Operations'!$B668&lt;=MainEngine_BurnTime,(MainEngine_BurnTime-'INPUT | Operations'!$B668)/('INPUT | Operations'!$B669-'INPUT | Operations'!$B668),0))*'INPUT | Operations'!$D668*NumberOfMainEngines*NumberOfOps*$E664,"")</f>
        <v/>
      </c>
      <c r="G664" s="34" t="str">
        <f t="shared" si="160"/>
        <v/>
      </c>
      <c r="H664" s="27" t="str">
        <f t="shared" si="161"/>
        <v/>
      </c>
      <c r="I664" s="27" t="str">
        <f t="shared" si="162"/>
        <v/>
      </c>
      <c r="J664" s="27" t="str">
        <f t="shared" si="163"/>
        <v/>
      </c>
      <c r="K664" s="27" t="str">
        <f t="shared" si="164"/>
        <v/>
      </c>
      <c r="L664" s="27" t="str">
        <f t="shared" si="165"/>
        <v/>
      </c>
      <c r="M664" s="32" t="str">
        <f t="shared" si="166"/>
        <v/>
      </c>
      <c r="N664" s="27" t="str">
        <f t="shared" si="153"/>
        <v/>
      </c>
      <c r="O664" s="27" t="str">
        <f t="shared" si="154"/>
        <v/>
      </c>
      <c r="P664" s="27" t="str">
        <f t="shared" si="155"/>
        <v/>
      </c>
      <c r="Q664" s="27" t="str">
        <f t="shared" si="156"/>
        <v/>
      </c>
      <c r="R664" s="27" t="str">
        <f t="shared" si="157"/>
        <v/>
      </c>
      <c r="S664" s="27" t="str">
        <f t="shared" si="158"/>
        <v/>
      </c>
      <c r="T664" s="32" t="str">
        <f t="shared" si="159"/>
        <v/>
      </c>
      <c r="U664" s="10"/>
    </row>
    <row r="665" spans="1:21" x14ac:dyDescent="0.25">
      <c r="A665" s="10"/>
      <c r="B665" s="4" t="str">
        <f>IF(ISBLANK('INPUT | Operations'!$B670),"",COUNT('INPUT | Operations'!$B$12:$B669))</f>
        <v/>
      </c>
      <c r="C665" s="27" t="str">
        <f>IF(ISNUMBER($B665),('INPUT | Operations'!$C669+'INPUT | Operations'!$C670)/2,"")</f>
        <v/>
      </c>
      <c r="D665" s="28" t="str">
        <f t="shared" si="152"/>
        <v/>
      </c>
      <c r="E665" s="26" t="str">
        <f>IF(ISNUMBER($B665),'INPUT | Operations'!$B670-'INPUT | Operations'!$B669,"")</f>
        <v/>
      </c>
      <c r="F665" s="32" t="str">
        <f>IF(ISNUMBER($B665),IF('INPUT | Operations'!$B670&lt;MainEngine_BurnTime,1,IF('INPUT | Operations'!$B669&lt;=MainEngine_BurnTime,(MainEngine_BurnTime-'INPUT | Operations'!$B669)/('INPUT | Operations'!$B670-'INPUT | Operations'!$B669),0))*'INPUT | Operations'!$D669*NumberOfMainEngines*NumberOfOps*$E665,"")</f>
        <v/>
      </c>
      <c r="G665" s="34" t="str">
        <f t="shared" si="160"/>
        <v/>
      </c>
      <c r="H665" s="27" t="str">
        <f t="shared" si="161"/>
        <v/>
      </c>
      <c r="I665" s="27" t="str">
        <f t="shared" si="162"/>
        <v/>
      </c>
      <c r="J665" s="27" t="str">
        <f t="shared" si="163"/>
        <v/>
      </c>
      <c r="K665" s="27" t="str">
        <f t="shared" si="164"/>
        <v/>
      </c>
      <c r="L665" s="27" t="str">
        <f t="shared" si="165"/>
        <v/>
      </c>
      <c r="M665" s="32" t="str">
        <f t="shared" si="166"/>
        <v/>
      </c>
      <c r="N665" s="27" t="str">
        <f t="shared" si="153"/>
        <v/>
      </c>
      <c r="O665" s="27" t="str">
        <f t="shared" si="154"/>
        <v/>
      </c>
      <c r="P665" s="27" t="str">
        <f t="shared" si="155"/>
        <v/>
      </c>
      <c r="Q665" s="27" t="str">
        <f t="shared" si="156"/>
        <v/>
      </c>
      <c r="R665" s="27" t="str">
        <f t="shared" si="157"/>
        <v/>
      </c>
      <c r="S665" s="27" t="str">
        <f t="shared" si="158"/>
        <v/>
      </c>
      <c r="T665" s="32" t="str">
        <f t="shared" si="159"/>
        <v/>
      </c>
      <c r="U665" s="10"/>
    </row>
    <row r="666" spans="1:21" x14ac:dyDescent="0.25">
      <c r="A666" s="10"/>
      <c r="B666" s="4" t="str">
        <f>IF(ISBLANK('INPUT | Operations'!$B671),"",COUNT('INPUT | Operations'!$B$12:$B670))</f>
        <v/>
      </c>
      <c r="C666" s="27" t="str">
        <f>IF(ISNUMBER($B666),('INPUT | Operations'!$C670+'INPUT | Operations'!$C671)/2,"")</f>
        <v/>
      </c>
      <c r="D666" s="28" t="str">
        <f t="shared" si="152"/>
        <v/>
      </c>
      <c r="E666" s="26" t="str">
        <f>IF(ISNUMBER($B666),'INPUT | Operations'!$B671-'INPUT | Operations'!$B670,"")</f>
        <v/>
      </c>
      <c r="F666" s="32" t="str">
        <f>IF(ISNUMBER($B666),IF('INPUT | Operations'!$B671&lt;MainEngine_BurnTime,1,IF('INPUT | Operations'!$B670&lt;=MainEngine_BurnTime,(MainEngine_BurnTime-'INPUT | Operations'!$B670)/('INPUT | Operations'!$B671-'INPUT | Operations'!$B670),0))*'INPUT | Operations'!$D670*NumberOfMainEngines*NumberOfOps*$E666,"")</f>
        <v/>
      </c>
      <c r="G666" s="34" t="str">
        <f t="shared" si="160"/>
        <v/>
      </c>
      <c r="H666" s="27" t="str">
        <f t="shared" si="161"/>
        <v/>
      </c>
      <c r="I666" s="27" t="str">
        <f t="shared" si="162"/>
        <v/>
      </c>
      <c r="J666" s="27" t="str">
        <f t="shared" si="163"/>
        <v/>
      </c>
      <c r="K666" s="27" t="str">
        <f t="shared" si="164"/>
        <v/>
      </c>
      <c r="L666" s="27" t="str">
        <f t="shared" si="165"/>
        <v/>
      </c>
      <c r="M666" s="32" t="str">
        <f t="shared" si="166"/>
        <v/>
      </c>
      <c r="N666" s="27" t="str">
        <f t="shared" si="153"/>
        <v/>
      </c>
      <c r="O666" s="27" t="str">
        <f t="shared" si="154"/>
        <v/>
      </c>
      <c r="P666" s="27" t="str">
        <f t="shared" si="155"/>
        <v/>
      </c>
      <c r="Q666" s="27" t="str">
        <f t="shared" si="156"/>
        <v/>
      </c>
      <c r="R666" s="27" t="str">
        <f t="shared" si="157"/>
        <v/>
      </c>
      <c r="S666" s="27" t="str">
        <f t="shared" si="158"/>
        <v/>
      </c>
      <c r="T666" s="32" t="str">
        <f t="shared" si="159"/>
        <v/>
      </c>
      <c r="U666" s="10"/>
    </row>
    <row r="667" spans="1:21" x14ac:dyDescent="0.25">
      <c r="A667" s="10"/>
      <c r="B667" s="4" t="str">
        <f>IF(ISBLANK('INPUT | Operations'!$B672),"",COUNT('INPUT | Operations'!$B$12:$B671))</f>
        <v/>
      </c>
      <c r="C667" s="27" t="str">
        <f>IF(ISNUMBER($B667),('INPUT | Operations'!$C671+'INPUT | Operations'!$C672)/2,"")</f>
        <v/>
      </c>
      <c r="D667" s="28" t="str">
        <f t="shared" si="152"/>
        <v/>
      </c>
      <c r="E667" s="26" t="str">
        <f>IF(ISNUMBER($B667),'INPUT | Operations'!$B672-'INPUT | Operations'!$B671,"")</f>
        <v/>
      </c>
      <c r="F667" s="32" t="str">
        <f>IF(ISNUMBER($B667),IF('INPUT | Operations'!$B672&lt;MainEngine_BurnTime,1,IF('INPUT | Operations'!$B671&lt;=MainEngine_BurnTime,(MainEngine_BurnTime-'INPUT | Operations'!$B671)/('INPUT | Operations'!$B672-'INPUT | Operations'!$B671),0))*'INPUT | Operations'!$D671*NumberOfMainEngines*NumberOfOps*$E667,"")</f>
        <v/>
      </c>
      <c r="G667" s="34" t="str">
        <f t="shared" si="160"/>
        <v/>
      </c>
      <c r="H667" s="27" t="str">
        <f t="shared" si="161"/>
        <v/>
      </c>
      <c r="I667" s="27" t="str">
        <f t="shared" si="162"/>
        <v/>
      </c>
      <c r="J667" s="27" t="str">
        <f t="shared" si="163"/>
        <v/>
      </c>
      <c r="K667" s="27" t="str">
        <f t="shared" si="164"/>
        <v/>
      </c>
      <c r="L667" s="27" t="str">
        <f t="shared" si="165"/>
        <v/>
      </c>
      <c r="M667" s="32" t="str">
        <f t="shared" si="166"/>
        <v/>
      </c>
      <c r="N667" s="27" t="str">
        <f t="shared" si="153"/>
        <v/>
      </c>
      <c r="O667" s="27" t="str">
        <f t="shared" si="154"/>
        <v/>
      </c>
      <c r="P667" s="27" t="str">
        <f t="shared" si="155"/>
        <v/>
      </c>
      <c r="Q667" s="27" t="str">
        <f t="shared" si="156"/>
        <v/>
      </c>
      <c r="R667" s="27" t="str">
        <f t="shared" si="157"/>
        <v/>
      </c>
      <c r="S667" s="27" t="str">
        <f t="shared" si="158"/>
        <v/>
      </c>
      <c r="T667" s="32" t="str">
        <f t="shared" si="159"/>
        <v/>
      </c>
      <c r="U667" s="10"/>
    </row>
    <row r="668" spans="1:21" x14ac:dyDescent="0.25">
      <c r="A668" s="10"/>
      <c r="B668" s="4" t="str">
        <f>IF(ISBLANK('INPUT | Operations'!$B673),"",COUNT('INPUT | Operations'!$B$12:$B672))</f>
        <v/>
      </c>
      <c r="C668" s="27" t="str">
        <f>IF(ISNUMBER($B668),('INPUT | Operations'!$C672+'INPUT | Operations'!$C673)/2,"")</f>
        <v/>
      </c>
      <c r="D668" s="28" t="str">
        <f t="shared" si="152"/>
        <v/>
      </c>
      <c r="E668" s="26" t="str">
        <f>IF(ISNUMBER($B668),'INPUT | Operations'!$B673-'INPUT | Operations'!$B672,"")</f>
        <v/>
      </c>
      <c r="F668" s="32" t="str">
        <f>IF(ISNUMBER($B668),IF('INPUT | Operations'!$B673&lt;MainEngine_BurnTime,1,IF('INPUT | Operations'!$B672&lt;=MainEngine_BurnTime,(MainEngine_BurnTime-'INPUT | Operations'!$B672)/('INPUT | Operations'!$B673-'INPUT | Operations'!$B672),0))*'INPUT | Operations'!$D672*NumberOfMainEngines*NumberOfOps*$E668,"")</f>
        <v/>
      </c>
      <c r="G668" s="34" t="str">
        <f t="shared" si="160"/>
        <v/>
      </c>
      <c r="H668" s="27" t="str">
        <f t="shared" si="161"/>
        <v/>
      </c>
      <c r="I668" s="27" t="str">
        <f t="shared" si="162"/>
        <v/>
      </c>
      <c r="J668" s="27" t="str">
        <f t="shared" si="163"/>
        <v/>
      </c>
      <c r="K668" s="27" t="str">
        <f t="shared" si="164"/>
        <v/>
      </c>
      <c r="L668" s="27" t="str">
        <f t="shared" si="165"/>
        <v/>
      </c>
      <c r="M668" s="32" t="str">
        <f t="shared" si="166"/>
        <v/>
      </c>
      <c r="N668" s="27" t="str">
        <f t="shared" si="153"/>
        <v/>
      </c>
      <c r="O668" s="27" t="str">
        <f t="shared" si="154"/>
        <v/>
      </c>
      <c r="P668" s="27" t="str">
        <f t="shared" si="155"/>
        <v/>
      </c>
      <c r="Q668" s="27" t="str">
        <f t="shared" si="156"/>
        <v/>
      </c>
      <c r="R668" s="27" t="str">
        <f t="shared" si="157"/>
        <v/>
      </c>
      <c r="S668" s="27" t="str">
        <f t="shared" si="158"/>
        <v/>
      </c>
      <c r="T668" s="32" t="str">
        <f t="shared" si="159"/>
        <v/>
      </c>
      <c r="U668" s="10"/>
    </row>
    <row r="669" spans="1:21" x14ac:dyDescent="0.25">
      <c r="A669" s="10"/>
      <c r="B669" s="4" t="str">
        <f>IF(ISBLANK('INPUT | Operations'!$B674),"",COUNT('INPUT | Operations'!$B$12:$B673))</f>
        <v/>
      </c>
      <c r="C669" s="27" t="str">
        <f>IF(ISNUMBER($B669),('INPUT | Operations'!$C673+'INPUT | Operations'!$C674)/2,"")</f>
        <v/>
      </c>
      <c r="D669" s="28" t="str">
        <f t="shared" si="152"/>
        <v/>
      </c>
      <c r="E669" s="26" t="str">
        <f>IF(ISNUMBER($B669),'INPUT | Operations'!$B674-'INPUT | Operations'!$B673,"")</f>
        <v/>
      </c>
      <c r="F669" s="32" t="str">
        <f>IF(ISNUMBER($B669),IF('INPUT | Operations'!$B674&lt;MainEngine_BurnTime,1,IF('INPUT | Operations'!$B673&lt;=MainEngine_BurnTime,(MainEngine_BurnTime-'INPUT | Operations'!$B673)/('INPUT | Operations'!$B674-'INPUT | Operations'!$B673),0))*'INPUT | Operations'!$D673*NumberOfMainEngines*NumberOfOps*$E669,"")</f>
        <v/>
      </c>
      <c r="G669" s="34" t="str">
        <f t="shared" si="160"/>
        <v/>
      </c>
      <c r="H669" s="27" t="str">
        <f t="shared" si="161"/>
        <v/>
      </c>
      <c r="I669" s="27" t="str">
        <f t="shared" si="162"/>
        <v/>
      </c>
      <c r="J669" s="27" t="str">
        <f t="shared" si="163"/>
        <v/>
      </c>
      <c r="K669" s="27" t="str">
        <f t="shared" si="164"/>
        <v/>
      </c>
      <c r="L669" s="27" t="str">
        <f t="shared" si="165"/>
        <v/>
      </c>
      <c r="M669" s="32" t="str">
        <f t="shared" si="166"/>
        <v/>
      </c>
      <c r="N669" s="27" t="str">
        <f t="shared" si="153"/>
        <v/>
      </c>
      <c r="O669" s="27" t="str">
        <f t="shared" si="154"/>
        <v/>
      </c>
      <c r="P669" s="27" t="str">
        <f t="shared" si="155"/>
        <v/>
      </c>
      <c r="Q669" s="27" t="str">
        <f t="shared" si="156"/>
        <v/>
      </c>
      <c r="R669" s="27" t="str">
        <f t="shared" si="157"/>
        <v/>
      </c>
      <c r="S669" s="27" t="str">
        <f t="shared" si="158"/>
        <v/>
      </c>
      <c r="T669" s="32" t="str">
        <f t="shared" si="159"/>
        <v/>
      </c>
      <c r="U669" s="10"/>
    </row>
    <row r="670" spans="1:21" x14ac:dyDescent="0.25">
      <c r="A670" s="10"/>
      <c r="B670" s="4" t="str">
        <f>IF(ISBLANK('INPUT | Operations'!$B675),"",COUNT('INPUT | Operations'!$B$12:$B674))</f>
        <v/>
      </c>
      <c r="C670" s="27" t="str">
        <f>IF(ISNUMBER($B670),('INPUT | Operations'!$C674+'INPUT | Operations'!$C675)/2,"")</f>
        <v/>
      </c>
      <c r="D670" s="28" t="str">
        <f t="shared" si="152"/>
        <v/>
      </c>
      <c r="E670" s="26" t="str">
        <f>IF(ISNUMBER($B670),'INPUT | Operations'!$B675-'INPUT | Operations'!$B674,"")</f>
        <v/>
      </c>
      <c r="F670" s="32" t="str">
        <f>IF(ISNUMBER($B670),IF('INPUT | Operations'!$B675&lt;MainEngine_BurnTime,1,IF('INPUT | Operations'!$B674&lt;=MainEngine_BurnTime,(MainEngine_BurnTime-'INPUT | Operations'!$B674)/('INPUT | Operations'!$B675-'INPUT | Operations'!$B674),0))*'INPUT | Operations'!$D674*NumberOfMainEngines*NumberOfOps*$E670,"")</f>
        <v/>
      </c>
      <c r="G670" s="34" t="str">
        <f t="shared" si="160"/>
        <v/>
      </c>
      <c r="H670" s="27" t="str">
        <f t="shared" si="161"/>
        <v/>
      </c>
      <c r="I670" s="27" t="str">
        <f t="shared" si="162"/>
        <v/>
      </c>
      <c r="J670" s="27" t="str">
        <f t="shared" si="163"/>
        <v/>
      </c>
      <c r="K670" s="27" t="str">
        <f t="shared" si="164"/>
        <v/>
      </c>
      <c r="L670" s="27" t="str">
        <f t="shared" si="165"/>
        <v/>
      </c>
      <c r="M670" s="32" t="str">
        <f t="shared" si="166"/>
        <v/>
      </c>
      <c r="N670" s="27" t="str">
        <f t="shared" si="153"/>
        <v/>
      </c>
      <c r="O670" s="27" t="str">
        <f t="shared" si="154"/>
        <v/>
      </c>
      <c r="P670" s="27" t="str">
        <f t="shared" si="155"/>
        <v/>
      </c>
      <c r="Q670" s="27" t="str">
        <f t="shared" si="156"/>
        <v/>
      </c>
      <c r="R670" s="27" t="str">
        <f t="shared" si="157"/>
        <v/>
      </c>
      <c r="S670" s="27" t="str">
        <f t="shared" si="158"/>
        <v/>
      </c>
      <c r="T670" s="32" t="str">
        <f t="shared" si="159"/>
        <v/>
      </c>
      <c r="U670" s="10"/>
    </row>
    <row r="671" spans="1:21" x14ac:dyDescent="0.25">
      <c r="A671" s="10"/>
      <c r="B671" s="4" t="str">
        <f>IF(ISBLANK('INPUT | Operations'!$B676),"",COUNT('INPUT | Operations'!$B$12:$B675))</f>
        <v/>
      </c>
      <c r="C671" s="27" t="str">
        <f>IF(ISNUMBER($B671),('INPUT | Operations'!$C675+'INPUT | Operations'!$C676)/2,"")</f>
        <v/>
      </c>
      <c r="D671" s="28" t="str">
        <f t="shared" si="152"/>
        <v/>
      </c>
      <c r="E671" s="26" t="str">
        <f>IF(ISNUMBER($B671),'INPUT | Operations'!$B676-'INPUT | Operations'!$B675,"")</f>
        <v/>
      </c>
      <c r="F671" s="32" t="str">
        <f>IF(ISNUMBER($B671),IF('INPUT | Operations'!$B676&lt;MainEngine_BurnTime,1,IF('INPUT | Operations'!$B675&lt;=MainEngine_BurnTime,(MainEngine_BurnTime-'INPUT | Operations'!$B675)/('INPUT | Operations'!$B676-'INPUT | Operations'!$B675),0))*'INPUT | Operations'!$D675*NumberOfMainEngines*NumberOfOps*$E671,"")</f>
        <v/>
      </c>
      <c r="G671" s="34" t="str">
        <f t="shared" si="160"/>
        <v/>
      </c>
      <c r="H671" s="27" t="str">
        <f t="shared" si="161"/>
        <v/>
      </c>
      <c r="I671" s="27" t="str">
        <f t="shared" si="162"/>
        <v/>
      </c>
      <c r="J671" s="27" t="str">
        <f t="shared" si="163"/>
        <v/>
      </c>
      <c r="K671" s="27" t="str">
        <f t="shared" si="164"/>
        <v/>
      </c>
      <c r="L671" s="27" t="str">
        <f t="shared" si="165"/>
        <v/>
      </c>
      <c r="M671" s="32" t="str">
        <f t="shared" si="166"/>
        <v/>
      </c>
      <c r="N671" s="27" t="str">
        <f t="shared" si="153"/>
        <v/>
      </c>
      <c r="O671" s="27" t="str">
        <f t="shared" si="154"/>
        <v/>
      </c>
      <c r="P671" s="27" t="str">
        <f t="shared" si="155"/>
        <v/>
      </c>
      <c r="Q671" s="27" t="str">
        <f t="shared" si="156"/>
        <v/>
      </c>
      <c r="R671" s="27" t="str">
        <f t="shared" si="157"/>
        <v/>
      </c>
      <c r="S671" s="27" t="str">
        <f t="shared" si="158"/>
        <v/>
      </c>
      <c r="T671" s="32" t="str">
        <f t="shared" si="159"/>
        <v/>
      </c>
      <c r="U671" s="10"/>
    </row>
    <row r="672" spans="1:21" x14ac:dyDescent="0.25">
      <c r="A672" s="10"/>
      <c r="B672" s="4" t="str">
        <f>IF(ISBLANK('INPUT | Operations'!$B677),"",COUNT('INPUT | Operations'!$B$12:$B676))</f>
        <v/>
      </c>
      <c r="C672" s="27" t="str">
        <f>IF(ISNUMBER($B672),('INPUT | Operations'!$C676+'INPUT | Operations'!$C677)/2,"")</f>
        <v/>
      </c>
      <c r="D672" s="28" t="str">
        <f t="shared" si="152"/>
        <v/>
      </c>
      <c r="E672" s="26" t="str">
        <f>IF(ISNUMBER($B672),'INPUT | Operations'!$B677-'INPUT | Operations'!$B676,"")</f>
        <v/>
      </c>
      <c r="F672" s="32" t="str">
        <f>IF(ISNUMBER($B672),IF('INPUT | Operations'!$B677&lt;MainEngine_BurnTime,1,IF('INPUT | Operations'!$B676&lt;=MainEngine_BurnTime,(MainEngine_BurnTime-'INPUT | Operations'!$B676)/('INPUT | Operations'!$B677-'INPUT | Operations'!$B676),0))*'INPUT | Operations'!$D676*NumberOfMainEngines*NumberOfOps*$E672,"")</f>
        <v/>
      </c>
      <c r="G672" s="34" t="str">
        <f t="shared" si="160"/>
        <v/>
      </c>
      <c r="H672" s="27" t="str">
        <f t="shared" si="161"/>
        <v/>
      </c>
      <c r="I672" s="27" t="str">
        <f t="shared" si="162"/>
        <v/>
      </c>
      <c r="J672" s="27" t="str">
        <f t="shared" si="163"/>
        <v/>
      </c>
      <c r="K672" s="27" t="str">
        <f t="shared" si="164"/>
        <v/>
      </c>
      <c r="L672" s="27" t="str">
        <f t="shared" si="165"/>
        <v/>
      </c>
      <c r="M672" s="32" t="str">
        <f t="shared" si="166"/>
        <v/>
      </c>
      <c r="N672" s="27" t="str">
        <f t="shared" si="153"/>
        <v/>
      </c>
      <c r="O672" s="27" t="str">
        <f t="shared" si="154"/>
        <v/>
      </c>
      <c r="P672" s="27" t="str">
        <f t="shared" si="155"/>
        <v/>
      </c>
      <c r="Q672" s="27" t="str">
        <f t="shared" si="156"/>
        <v/>
      </c>
      <c r="R672" s="27" t="str">
        <f t="shared" si="157"/>
        <v/>
      </c>
      <c r="S672" s="27" t="str">
        <f t="shared" si="158"/>
        <v/>
      </c>
      <c r="T672" s="32" t="str">
        <f t="shared" si="159"/>
        <v/>
      </c>
      <c r="U672" s="10"/>
    </row>
    <row r="673" spans="1:21" x14ac:dyDescent="0.25">
      <c r="A673" s="10"/>
      <c r="B673" s="4" t="str">
        <f>IF(ISBLANK('INPUT | Operations'!$B678),"",COUNT('INPUT | Operations'!$B$12:$B677))</f>
        <v/>
      </c>
      <c r="C673" s="27" t="str">
        <f>IF(ISNUMBER($B673),('INPUT | Operations'!$C677+'INPUT | Operations'!$C678)/2,"")</f>
        <v/>
      </c>
      <c r="D673" s="28" t="str">
        <f t="shared" si="152"/>
        <v/>
      </c>
      <c r="E673" s="26" t="str">
        <f>IF(ISNUMBER($B673),'INPUT | Operations'!$B678-'INPUT | Operations'!$B677,"")</f>
        <v/>
      </c>
      <c r="F673" s="32" t="str">
        <f>IF(ISNUMBER($B673),IF('INPUT | Operations'!$B678&lt;MainEngine_BurnTime,1,IF('INPUT | Operations'!$B677&lt;=MainEngine_BurnTime,(MainEngine_BurnTime-'INPUT | Operations'!$B677)/('INPUT | Operations'!$B678-'INPUT | Operations'!$B677),0))*'INPUT | Operations'!$D677*NumberOfMainEngines*NumberOfOps*$E673,"")</f>
        <v/>
      </c>
      <c r="G673" s="34" t="str">
        <f t="shared" si="160"/>
        <v/>
      </c>
      <c r="H673" s="27" t="str">
        <f t="shared" si="161"/>
        <v/>
      </c>
      <c r="I673" s="27" t="str">
        <f t="shared" si="162"/>
        <v/>
      </c>
      <c r="J673" s="27" t="str">
        <f t="shared" si="163"/>
        <v/>
      </c>
      <c r="K673" s="27" t="str">
        <f t="shared" si="164"/>
        <v/>
      </c>
      <c r="L673" s="27" t="str">
        <f t="shared" si="165"/>
        <v/>
      </c>
      <c r="M673" s="32" t="str">
        <f t="shared" si="166"/>
        <v/>
      </c>
      <c r="N673" s="27" t="str">
        <f t="shared" si="153"/>
        <v/>
      </c>
      <c r="O673" s="27" t="str">
        <f t="shared" si="154"/>
        <v/>
      </c>
      <c r="P673" s="27" t="str">
        <f t="shared" si="155"/>
        <v/>
      </c>
      <c r="Q673" s="27" t="str">
        <f t="shared" si="156"/>
        <v/>
      </c>
      <c r="R673" s="27" t="str">
        <f t="shared" si="157"/>
        <v/>
      </c>
      <c r="S673" s="27" t="str">
        <f t="shared" si="158"/>
        <v/>
      </c>
      <c r="T673" s="32" t="str">
        <f t="shared" si="159"/>
        <v/>
      </c>
      <c r="U673" s="10"/>
    </row>
    <row r="674" spans="1:21" x14ac:dyDescent="0.25">
      <c r="A674" s="10"/>
      <c r="B674" s="4" t="str">
        <f>IF(ISBLANK('INPUT | Operations'!$B679),"",COUNT('INPUT | Operations'!$B$12:$B678))</f>
        <v/>
      </c>
      <c r="C674" s="27" t="str">
        <f>IF(ISNUMBER($B674),('INPUT | Operations'!$C678+'INPUT | Operations'!$C679)/2,"")</f>
        <v/>
      </c>
      <c r="D674" s="28" t="str">
        <f t="shared" si="152"/>
        <v/>
      </c>
      <c r="E674" s="26" t="str">
        <f>IF(ISNUMBER($B674),'INPUT | Operations'!$B679-'INPUT | Operations'!$B678,"")</f>
        <v/>
      </c>
      <c r="F674" s="32" t="str">
        <f>IF(ISNUMBER($B674),IF('INPUT | Operations'!$B679&lt;MainEngine_BurnTime,1,IF('INPUT | Operations'!$B678&lt;=MainEngine_BurnTime,(MainEngine_BurnTime-'INPUT | Operations'!$B678)/('INPUT | Operations'!$B679-'INPUT | Operations'!$B678),0))*'INPUT | Operations'!$D678*NumberOfMainEngines*NumberOfOps*$E674,"")</f>
        <v/>
      </c>
      <c r="G674" s="34" t="str">
        <f t="shared" si="160"/>
        <v/>
      </c>
      <c r="H674" s="27" t="str">
        <f t="shared" si="161"/>
        <v/>
      </c>
      <c r="I674" s="27" t="str">
        <f t="shared" si="162"/>
        <v/>
      </c>
      <c r="J674" s="27" t="str">
        <f t="shared" si="163"/>
        <v/>
      </c>
      <c r="K674" s="27" t="str">
        <f t="shared" si="164"/>
        <v/>
      </c>
      <c r="L674" s="27" t="str">
        <f t="shared" si="165"/>
        <v/>
      </c>
      <c r="M674" s="32" t="str">
        <f t="shared" si="166"/>
        <v/>
      </c>
      <c r="N674" s="27" t="str">
        <f t="shared" si="153"/>
        <v/>
      </c>
      <c r="O674" s="27" t="str">
        <f t="shared" si="154"/>
        <v/>
      </c>
      <c r="P674" s="27" t="str">
        <f t="shared" si="155"/>
        <v/>
      </c>
      <c r="Q674" s="27" t="str">
        <f t="shared" si="156"/>
        <v/>
      </c>
      <c r="R674" s="27" t="str">
        <f t="shared" si="157"/>
        <v/>
      </c>
      <c r="S674" s="27" t="str">
        <f t="shared" si="158"/>
        <v/>
      </c>
      <c r="T674" s="32" t="str">
        <f t="shared" si="159"/>
        <v/>
      </c>
      <c r="U674" s="10"/>
    </row>
    <row r="675" spans="1:21" x14ac:dyDescent="0.25">
      <c r="A675" s="10"/>
      <c r="B675" s="4" t="str">
        <f>IF(ISBLANK('INPUT | Operations'!$B680),"",COUNT('INPUT | Operations'!$B$12:$B679))</f>
        <v/>
      </c>
      <c r="C675" s="27" t="str">
        <f>IF(ISNUMBER($B675),('INPUT | Operations'!$C679+'INPUT | Operations'!$C680)/2,"")</f>
        <v/>
      </c>
      <c r="D675" s="28" t="str">
        <f t="shared" si="152"/>
        <v/>
      </c>
      <c r="E675" s="26" t="str">
        <f>IF(ISNUMBER($B675),'INPUT | Operations'!$B680-'INPUT | Operations'!$B679,"")</f>
        <v/>
      </c>
      <c r="F675" s="32" t="str">
        <f>IF(ISNUMBER($B675),IF('INPUT | Operations'!$B680&lt;MainEngine_BurnTime,1,IF('INPUT | Operations'!$B679&lt;=MainEngine_BurnTime,(MainEngine_BurnTime-'INPUT | Operations'!$B679)/('INPUT | Operations'!$B680-'INPUT | Operations'!$B679),0))*'INPUT | Operations'!$D679*NumberOfMainEngines*NumberOfOps*$E675,"")</f>
        <v/>
      </c>
      <c r="G675" s="34" t="str">
        <f t="shared" si="160"/>
        <v/>
      </c>
      <c r="H675" s="27" t="str">
        <f t="shared" si="161"/>
        <v/>
      </c>
      <c r="I675" s="27" t="str">
        <f t="shared" si="162"/>
        <v/>
      </c>
      <c r="J675" s="27" t="str">
        <f t="shared" si="163"/>
        <v/>
      </c>
      <c r="K675" s="27" t="str">
        <f t="shared" si="164"/>
        <v/>
      </c>
      <c r="L675" s="27" t="str">
        <f t="shared" si="165"/>
        <v/>
      </c>
      <c r="M675" s="32" t="str">
        <f t="shared" si="166"/>
        <v/>
      </c>
      <c r="N675" s="27" t="str">
        <f t="shared" si="153"/>
        <v/>
      </c>
      <c r="O675" s="27" t="str">
        <f t="shared" si="154"/>
        <v/>
      </c>
      <c r="P675" s="27" t="str">
        <f t="shared" si="155"/>
        <v/>
      </c>
      <c r="Q675" s="27" t="str">
        <f t="shared" si="156"/>
        <v/>
      </c>
      <c r="R675" s="27" t="str">
        <f t="shared" si="157"/>
        <v/>
      </c>
      <c r="S675" s="27" t="str">
        <f t="shared" si="158"/>
        <v/>
      </c>
      <c r="T675" s="32" t="str">
        <f t="shared" si="159"/>
        <v/>
      </c>
      <c r="U675" s="10"/>
    </row>
    <row r="676" spans="1:21" x14ac:dyDescent="0.25">
      <c r="A676" s="10"/>
      <c r="B676" s="4" t="str">
        <f>IF(ISBLANK('INPUT | Operations'!$B681),"",COUNT('INPUT | Operations'!$B$12:$B680))</f>
        <v/>
      </c>
      <c r="C676" s="27" t="str">
        <f>IF(ISNUMBER($B676),('INPUT | Operations'!$C680+'INPUT | Operations'!$C681)/2,"")</f>
        <v/>
      </c>
      <c r="D676" s="28" t="str">
        <f t="shared" si="152"/>
        <v/>
      </c>
      <c r="E676" s="26" t="str">
        <f>IF(ISNUMBER($B676),'INPUT | Operations'!$B681-'INPUT | Operations'!$B680,"")</f>
        <v/>
      </c>
      <c r="F676" s="32" t="str">
        <f>IF(ISNUMBER($B676),IF('INPUT | Operations'!$B681&lt;MainEngine_BurnTime,1,IF('INPUT | Operations'!$B680&lt;=MainEngine_BurnTime,(MainEngine_BurnTime-'INPUT | Operations'!$B680)/('INPUT | Operations'!$B681-'INPUT | Operations'!$B680),0))*'INPUT | Operations'!$D680*NumberOfMainEngines*NumberOfOps*$E676,"")</f>
        <v/>
      </c>
      <c r="G676" s="34" t="str">
        <f t="shared" si="160"/>
        <v/>
      </c>
      <c r="H676" s="27" t="str">
        <f t="shared" si="161"/>
        <v/>
      </c>
      <c r="I676" s="27" t="str">
        <f t="shared" si="162"/>
        <v/>
      </c>
      <c r="J676" s="27" t="str">
        <f t="shared" si="163"/>
        <v/>
      </c>
      <c r="K676" s="27" t="str">
        <f t="shared" si="164"/>
        <v/>
      </c>
      <c r="L676" s="27" t="str">
        <f t="shared" si="165"/>
        <v/>
      </c>
      <c r="M676" s="32" t="str">
        <f t="shared" si="166"/>
        <v/>
      </c>
      <c r="N676" s="27" t="str">
        <f t="shared" si="153"/>
        <v/>
      </c>
      <c r="O676" s="27" t="str">
        <f t="shared" si="154"/>
        <v/>
      </c>
      <c r="P676" s="27" t="str">
        <f t="shared" si="155"/>
        <v/>
      </c>
      <c r="Q676" s="27" t="str">
        <f t="shared" si="156"/>
        <v/>
      </c>
      <c r="R676" s="27" t="str">
        <f t="shared" si="157"/>
        <v/>
      </c>
      <c r="S676" s="27" t="str">
        <f t="shared" si="158"/>
        <v/>
      </c>
      <c r="T676" s="32" t="str">
        <f t="shared" si="159"/>
        <v/>
      </c>
      <c r="U676" s="10"/>
    </row>
    <row r="677" spans="1:21" x14ac:dyDescent="0.25">
      <c r="A677" s="10"/>
      <c r="B677" s="4" t="str">
        <f>IF(ISBLANK('INPUT | Operations'!$B682),"",COUNT('INPUT | Operations'!$B$12:$B681))</f>
        <v/>
      </c>
      <c r="C677" s="27" t="str">
        <f>IF(ISNUMBER($B677),('INPUT | Operations'!$C681+'INPUT | Operations'!$C682)/2,"")</f>
        <v/>
      </c>
      <c r="D677" s="28" t="str">
        <f t="shared" si="152"/>
        <v/>
      </c>
      <c r="E677" s="26" t="str">
        <f>IF(ISNUMBER($B677),'INPUT | Operations'!$B682-'INPUT | Operations'!$B681,"")</f>
        <v/>
      </c>
      <c r="F677" s="32" t="str">
        <f>IF(ISNUMBER($B677),IF('INPUT | Operations'!$B682&lt;MainEngine_BurnTime,1,IF('INPUT | Operations'!$B681&lt;=MainEngine_BurnTime,(MainEngine_BurnTime-'INPUT | Operations'!$B681)/('INPUT | Operations'!$B682-'INPUT | Operations'!$B681),0))*'INPUT | Operations'!$D681*NumberOfMainEngines*NumberOfOps*$E677,"")</f>
        <v/>
      </c>
      <c r="G677" s="34" t="str">
        <f t="shared" si="160"/>
        <v/>
      </c>
      <c r="H677" s="27" t="str">
        <f t="shared" si="161"/>
        <v/>
      </c>
      <c r="I677" s="27" t="str">
        <f t="shared" si="162"/>
        <v/>
      </c>
      <c r="J677" s="27" t="str">
        <f t="shared" si="163"/>
        <v/>
      </c>
      <c r="K677" s="27" t="str">
        <f t="shared" si="164"/>
        <v/>
      </c>
      <c r="L677" s="27" t="str">
        <f t="shared" si="165"/>
        <v/>
      </c>
      <c r="M677" s="32" t="str">
        <f t="shared" si="166"/>
        <v/>
      </c>
      <c r="N677" s="27" t="str">
        <f t="shared" si="153"/>
        <v/>
      </c>
      <c r="O677" s="27" t="str">
        <f t="shared" si="154"/>
        <v/>
      </c>
      <c r="P677" s="27" t="str">
        <f t="shared" si="155"/>
        <v/>
      </c>
      <c r="Q677" s="27" t="str">
        <f t="shared" si="156"/>
        <v/>
      </c>
      <c r="R677" s="27" t="str">
        <f t="shared" si="157"/>
        <v/>
      </c>
      <c r="S677" s="27" t="str">
        <f t="shared" si="158"/>
        <v/>
      </c>
      <c r="T677" s="32" t="str">
        <f t="shared" si="159"/>
        <v/>
      </c>
      <c r="U677" s="10"/>
    </row>
    <row r="678" spans="1:21" x14ac:dyDescent="0.25">
      <c r="A678" s="10"/>
      <c r="B678" s="4" t="str">
        <f>IF(ISBLANK('INPUT | Operations'!$B683),"",COUNT('INPUT | Operations'!$B$12:$B682))</f>
        <v/>
      </c>
      <c r="C678" s="27" t="str">
        <f>IF(ISNUMBER($B678),('INPUT | Operations'!$C682+'INPUT | Operations'!$C683)/2,"")</f>
        <v/>
      </c>
      <c r="D678" s="28" t="str">
        <f t="shared" si="152"/>
        <v/>
      </c>
      <c r="E678" s="26" t="str">
        <f>IF(ISNUMBER($B678),'INPUT | Operations'!$B683-'INPUT | Operations'!$B682,"")</f>
        <v/>
      </c>
      <c r="F678" s="32" t="str">
        <f>IF(ISNUMBER($B678),IF('INPUT | Operations'!$B683&lt;MainEngine_BurnTime,1,IF('INPUT | Operations'!$B682&lt;=MainEngine_BurnTime,(MainEngine_BurnTime-'INPUT | Operations'!$B682)/('INPUT | Operations'!$B683-'INPUT | Operations'!$B682),0))*'INPUT | Operations'!$D682*NumberOfMainEngines*NumberOfOps*$E678,"")</f>
        <v/>
      </c>
      <c r="G678" s="34" t="str">
        <f t="shared" si="160"/>
        <v/>
      </c>
      <c r="H678" s="27" t="str">
        <f t="shared" si="161"/>
        <v/>
      </c>
      <c r="I678" s="27" t="str">
        <f t="shared" si="162"/>
        <v/>
      </c>
      <c r="J678" s="27" t="str">
        <f t="shared" si="163"/>
        <v/>
      </c>
      <c r="K678" s="27" t="str">
        <f t="shared" si="164"/>
        <v/>
      </c>
      <c r="L678" s="27" t="str">
        <f t="shared" si="165"/>
        <v/>
      </c>
      <c r="M678" s="32" t="str">
        <f t="shared" si="166"/>
        <v/>
      </c>
      <c r="N678" s="27" t="str">
        <f t="shared" si="153"/>
        <v/>
      </c>
      <c r="O678" s="27" t="str">
        <f t="shared" si="154"/>
        <v/>
      </c>
      <c r="P678" s="27" t="str">
        <f t="shared" si="155"/>
        <v/>
      </c>
      <c r="Q678" s="27" t="str">
        <f t="shared" si="156"/>
        <v/>
      </c>
      <c r="R678" s="27" t="str">
        <f t="shared" si="157"/>
        <v/>
      </c>
      <c r="S678" s="27" t="str">
        <f t="shared" si="158"/>
        <v/>
      </c>
      <c r="T678" s="32" t="str">
        <f t="shared" si="159"/>
        <v/>
      </c>
      <c r="U678" s="10"/>
    </row>
    <row r="679" spans="1:21" x14ac:dyDescent="0.25">
      <c r="A679" s="10"/>
      <c r="B679" s="4" t="str">
        <f>IF(ISBLANK('INPUT | Operations'!$B684),"",COUNT('INPUT | Operations'!$B$12:$B683))</f>
        <v/>
      </c>
      <c r="C679" s="27" t="str">
        <f>IF(ISNUMBER($B679),('INPUT | Operations'!$C683+'INPUT | Operations'!$C684)/2,"")</f>
        <v/>
      </c>
      <c r="D679" s="28" t="str">
        <f t="shared" si="152"/>
        <v/>
      </c>
      <c r="E679" s="26" t="str">
        <f>IF(ISNUMBER($B679),'INPUT | Operations'!$B684-'INPUT | Operations'!$B683,"")</f>
        <v/>
      </c>
      <c r="F679" s="32" t="str">
        <f>IF(ISNUMBER($B679),IF('INPUT | Operations'!$B684&lt;MainEngine_BurnTime,1,IF('INPUT | Operations'!$B683&lt;=MainEngine_BurnTime,(MainEngine_BurnTime-'INPUT | Operations'!$B683)/('INPUT | Operations'!$B684-'INPUT | Operations'!$B683),0))*'INPUT | Operations'!$D683*NumberOfMainEngines*NumberOfOps*$E679,"")</f>
        <v/>
      </c>
      <c r="G679" s="34" t="str">
        <f t="shared" si="160"/>
        <v/>
      </c>
      <c r="H679" s="27" t="str">
        <f t="shared" si="161"/>
        <v/>
      </c>
      <c r="I679" s="27" t="str">
        <f t="shared" si="162"/>
        <v/>
      </c>
      <c r="J679" s="27" t="str">
        <f t="shared" si="163"/>
        <v/>
      </c>
      <c r="K679" s="27" t="str">
        <f t="shared" si="164"/>
        <v/>
      </c>
      <c r="L679" s="27" t="str">
        <f t="shared" si="165"/>
        <v/>
      </c>
      <c r="M679" s="32" t="str">
        <f t="shared" si="166"/>
        <v/>
      </c>
      <c r="N679" s="27" t="str">
        <f t="shared" si="153"/>
        <v/>
      </c>
      <c r="O679" s="27" t="str">
        <f t="shared" si="154"/>
        <v/>
      </c>
      <c r="P679" s="27" t="str">
        <f t="shared" si="155"/>
        <v/>
      </c>
      <c r="Q679" s="27" t="str">
        <f t="shared" si="156"/>
        <v/>
      </c>
      <c r="R679" s="27" t="str">
        <f t="shared" si="157"/>
        <v/>
      </c>
      <c r="S679" s="27" t="str">
        <f t="shared" si="158"/>
        <v/>
      </c>
      <c r="T679" s="32" t="str">
        <f t="shared" si="159"/>
        <v/>
      </c>
      <c r="U679" s="10"/>
    </row>
    <row r="680" spans="1:21" x14ac:dyDescent="0.25">
      <c r="A680" s="10"/>
      <c r="B680" s="4" t="str">
        <f>IF(ISBLANK('INPUT | Operations'!$B685),"",COUNT('INPUT | Operations'!$B$12:$B684))</f>
        <v/>
      </c>
      <c r="C680" s="27" t="str">
        <f>IF(ISNUMBER($B680),('INPUT | Operations'!$C684+'INPUT | Operations'!$C685)/2,"")</f>
        <v/>
      </c>
      <c r="D680" s="28" t="str">
        <f t="shared" si="152"/>
        <v/>
      </c>
      <c r="E680" s="26" t="str">
        <f>IF(ISNUMBER($B680),'INPUT | Operations'!$B685-'INPUT | Operations'!$B684,"")</f>
        <v/>
      </c>
      <c r="F680" s="32" t="str">
        <f>IF(ISNUMBER($B680),IF('INPUT | Operations'!$B685&lt;MainEngine_BurnTime,1,IF('INPUT | Operations'!$B684&lt;=MainEngine_BurnTime,(MainEngine_BurnTime-'INPUT | Operations'!$B684)/('INPUT | Operations'!$B685-'INPUT | Operations'!$B684),0))*'INPUT | Operations'!$D684*NumberOfMainEngines*NumberOfOps*$E680,"")</f>
        <v/>
      </c>
      <c r="G680" s="34" t="str">
        <f t="shared" si="160"/>
        <v/>
      </c>
      <c r="H680" s="27" t="str">
        <f t="shared" si="161"/>
        <v/>
      </c>
      <c r="I680" s="27" t="str">
        <f t="shared" si="162"/>
        <v/>
      </c>
      <c r="J680" s="27" t="str">
        <f t="shared" si="163"/>
        <v/>
      </c>
      <c r="K680" s="27" t="str">
        <f t="shared" si="164"/>
        <v/>
      </c>
      <c r="L680" s="27" t="str">
        <f t="shared" si="165"/>
        <v/>
      </c>
      <c r="M680" s="32" t="str">
        <f t="shared" si="166"/>
        <v/>
      </c>
      <c r="N680" s="27" t="str">
        <f t="shared" si="153"/>
        <v/>
      </c>
      <c r="O680" s="27" t="str">
        <f t="shared" si="154"/>
        <v/>
      </c>
      <c r="P680" s="27" t="str">
        <f t="shared" si="155"/>
        <v/>
      </c>
      <c r="Q680" s="27" t="str">
        <f t="shared" si="156"/>
        <v/>
      </c>
      <c r="R680" s="27" t="str">
        <f t="shared" si="157"/>
        <v/>
      </c>
      <c r="S680" s="27" t="str">
        <f t="shared" si="158"/>
        <v/>
      </c>
      <c r="T680" s="32" t="str">
        <f t="shared" si="159"/>
        <v/>
      </c>
      <c r="U680" s="10"/>
    </row>
    <row r="681" spans="1:21" x14ac:dyDescent="0.25">
      <c r="A681" s="10"/>
      <c r="B681" s="4" t="str">
        <f>IF(ISBLANK('INPUT | Operations'!$B686),"",COUNT('INPUT | Operations'!$B$12:$B685))</f>
        <v/>
      </c>
      <c r="C681" s="27" t="str">
        <f>IF(ISNUMBER($B681),('INPUT | Operations'!$C685+'INPUT | Operations'!$C686)/2,"")</f>
        <v/>
      </c>
      <c r="D681" s="28" t="str">
        <f t="shared" si="152"/>
        <v/>
      </c>
      <c r="E681" s="26" t="str">
        <f>IF(ISNUMBER($B681),'INPUT | Operations'!$B686-'INPUT | Operations'!$B685,"")</f>
        <v/>
      </c>
      <c r="F681" s="32" t="str">
        <f>IF(ISNUMBER($B681),IF('INPUT | Operations'!$B686&lt;MainEngine_BurnTime,1,IF('INPUT | Operations'!$B685&lt;=MainEngine_BurnTime,(MainEngine_BurnTime-'INPUT | Operations'!$B685)/('INPUT | Operations'!$B686-'INPUT | Operations'!$B685),0))*'INPUT | Operations'!$D685*NumberOfMainEngines*NumberOfOps*$E681,"")</f>
        <v/>
      </c>
      <c r="G681" s="34" t="str">
        <f t="shared" si="160"/>
        <v/>
      </c>
      <c r="H681" s="27" t="str">
        <f t="shared" si="161"/>
        <v/>
      </c>
      <c r="I681" s="27" t="str">
        <f t="shared" si="162"/>
        <v/>
      </c>
      <c r="J681" s="27" t="str">
        <f t="shared" si="163"/>
        <v/>
      </c>
      <c r="K681" s="27" t="str">
        <f t="shared" si="164"/>
        <v/>
      </c>
      <c r="L681" s="27" t="str">
        <f t="shared" si="165"/>
        <v/>
      </c>
      <c r="M681" s="32" t="str">
        <f t="shared" si="166"/>
        <v/>
      </c>
      <c r="N681" s="27" t="str">
        <f t="shared" si="153"/>
        <v/>
      </c>
      <c r="O681" s="27" t="str">
        <f t="shared" si="154"/>
        <v/>
      </c>
      <c r="P681" s="27" t="str">
        <f t="shared" si="155"/>
        <v/>
      </c>
      <c r="Q681" s="27" t="str">
        <f t="shared" si="156"/>
        <v/>
      </c>
      <c r="R681" s="27" t="str">
        <f t="shared" si="157"/>
        <v/>
      </c>
      <c r="S681" s="27" t="str">
        <f t="shared" si="158"/>
        <v/>
      </c>
      <c r="T681" s="32" t="str">
        <f t="shared" si="159"/>
        <v/>
      </c>
      <c r="U681" s="10"/>
    </row>
    <row r="682" spans="1:21" x14ac:dyDescent="0.25">
      <c r="A682" s="10"/>
      <c r="B682" s="4" t="str">
        <f>IF(ISBLANK('INPUT | Operations'!$B687),"",COUNT('INPUT | Operations'!$B$12:$B686))</f>
        <v/>
      </c>
      <c r="C682" s="27" t="str">
        <f>IF(ISNUMBER($B682),('INPUT | Operations'!$C686+'INPUT | Operations'!$C687)/2,"")</f>
        <v/>
      </c>
      <c r="D682" s="28" t="str">
        <f t="shared" si="152"/>
        <v/>
      </c>
      <c r="E682" s="26" t="str">
        <f>IF(ISNUMBER($B682),'INPUT | Operations'!$B687-'INPUT | Operations'!$B686,"")</f>
        <v/>
      </c>
      <c r="F682" s="32" t="str">
        <f>IF(ISNUMBER($B682),IF('INPUT | Operations'!$B687&lt;MainEngine_BurnTime,1,IF('INPUT | Operations'!$B686&lt;=MainEngine_BurnTime,(MainEngine_BurnTime-'INPUT | Operations'!$B686)/('INPUT | Operations'!$B687-'INPUT | Operations'!$B686),0))*'INPUT | Operations'!$D686*NumberOfMainEngines*NumberOfOps*$E682,"")</f>
        <v/>
      </c>
      <c r="G682" s="34" t="str">
        <f t="shared" si="160"/>
        <v/>
      </c>
      <c r="H682" s="27" t="str">
        <f t="shared" si="161"/>
        <v/>
      </c>
      <c r="I682" s="27" t="str">
        <f t="shared" si="162"/>
        <v/>
      </c>
      <c r="J682" s="27" t="str">
        <f t="shared" si="163"/>
        <v/>
      </c>
      <c r="K682" s="27" t="str">
        <f t="shared" si="164"/>
        <v/>
      </c>
      <c r="L682" s="27" t="str">
        <f t="shared" si="165"/>
        <v/>
      </c>
      <c r="M682" s="32" t="str">
        <f t="shared" si="166"/>
        <v/>
      </c>
      <c r="N682" s="27" t="str">
        <f t="shared" si="153"/>
        <v/>
      </c>
      <c r="O682" s="27" t="str">
        <f t="shared" si="154"/>
        <v/>
      </c>
      <c r="P682" s="27" t="str">
        <f t="shared" si="155"/>
        <v/>
      </c>
      <c r="Q682" s="27" t="str">
        <f t="shared" si="156"/>
        <v/>
      </c>
      <c r="R682" s="27" t="str">
        <f t="shared" si="157"/>
        <v/>
      </c>
      <c r="S682" s="27" t="str">
        <f t="shared" si="158"/>
        <v/>
      </c>
      <c r="T682" s="32" t="str">
        <f t="shared" si="159"/>
        <v/>
      </c>
      <c r="U682" s="10"/>
    </row>
    <row r="683" spans="1:21" x14ac:dyDescent="0.25">
      <c r="A683" s="10"/>
      <c r="B683" s="4" t="str">
        <f>IF(ISBLANK('INPUT | Operations'!$B688),"",COUNT('INPUT | Operations'!$B$12:$B687))</f>
        <v/>
      </c>
      <c r="C683" s="27" t="str">
        <f>IF(ISNUMBER($B683),('INPUT | Operations'!$C687+'INPUT | Operations'!$C688)/2,"")</f>
        <v/>
      </c>
      <c r="D683" s="28" t="str">
        <f t="shared" si="152"/>
        <v/>
      </c>
      <c r="E683" s="26" t="str">
        <f>IF(ISNUMBER($B683),'INPUT | Operations'!$B688-'INPUT | Operations'!$B687,"")</f>
        <v/>
      </c>
      <c r="F683" s="32" t="str">
        <f>IF(ISNUMBER($B683),IF('INPUT | Operations'!$B688&lt;MainEngine_BurnTime,1,IF('INPUT | Operations'!$B687&lt;=MainEngine_BurnTime,(MainEngine_BurnTime-'INPUT | Operations'!$B687)/('INPUT | Operations'!$B688-'INPUT | Operations'!$B687),0))*'INPUT | Operations'!$D687*NumberOfMainEngines*NumberOfOps*$E683,"")</f>
        <v/>
      </c>
      <c r="G683" s="34" t="str">
        <f t="shared" si="160"/>
        <v/>
      </c>
      <c r="H683" s="27" t="str">
        <f t="shared" si="161"/>
        <v/>
      </c>
      <c r="I683" s="27" t="str">
        <f t="shared" si="162"/>
        <v/>
      </c>
      <c r="J683" s="27" t="str">
        <f t="shared" si="163"/>
        <v/>
      </c>
      <c r="K683" s="27" t="str">
        <f t="shared" si="164"/>
        <v/>
      </c>
      <c r="L683" s="27" t="str">
        <f t="shared" si="165"/>
        <v/>
      </c>
      <c r="M683" s="32" t="str">
        <f t="shared" si="166"/>
        <v/>
      </c>
      <c r="N683" s="27" t="str">
        <f t="shared" si="153"/>
        <v/>
      </c>
      <c r="O683" s="27" t="str">
        <f t="shared" si="154"/>
        <v/>
      </c>
      <c r="P683" s="27" t="str">
        <f t="shared" si="155"/>
        <v/>
      </c>
      <c r="Q683" s="27" t="str">
        <f t="shared" si="156"/>
        <v/>
      </c>
      <c r="R683" s="27" t="str">
        <f t="shared" si="157"/>
        <v/>
      </c>
      <c r="S683" s="27" t="str">
        <f t="shared" si="158"/>
        <v/>
      </c>
      <c r="T683" s="32" t="str">
        <f t="shared" si="159"/>
        <v/>
      </c>
      <c r="U683" s="10"/>
    </row>
    <row r="684" spans="1:21" x14ac:dyDescent="0.25">
      <c r="A684" s="10"/>
      <c r="B684" s="4" t="str">
        <f>IF(ISBLANK('INPUT | Operations'!$B689),"",COUNT('INPUT | Operations'!$B$12:$B688))</f>
        <v/>
      </c>
      <c r="C684" s="27" t="str">
        <f>IF(ISNUMBER($B684),('INPUT | Operations'!$C688+'INPUT | Operations'!$C689)/2,"")</f>
        <v/>
      </c>
      <c r="D684" s="28" t="str">
        <f t="shared" si="152"/>
        <v/>
      </c>
      <c r="E684" s="26" t="str">
        <f>IF(ISNUMBER($B684),'INPUT | Operations'!$B689-'INPUT | Operations'!$B688,"")</f>
        <v/>
      </c>
      <c r="F684" s="32" t="str">
        <f>IF(ISNUMBER($B684),IF('INPUT | Operations'!$B689&lt;MainEngine_BurnTime,1,IF('INPUT | Operations'!$B688&lt;=MainEngine_BurnTime,(MainEngine_BurnTime-'INPUT | Operations'!$B688)/('INPUT | Operations'!$B689-'INPUT | Operations'!$B688),0))*'INPUT | Operations'!$D688*NumberOfMainEngines*NumberOfOps*$E684,"")</f>
        <v/>
      </c>
      <c r="G684" s="34" t="str">
        <f t="shared" si="160"/>
        <v/>
      </c>
      <c r="H684" s="27" t="str">
        <f t="shared" si="161"/>
        <v/>
      </c>
      <c r="I684" s="27" t="str">
        <f t="shared" si="162"/>
        <v/>
      </c>
      <c r="J684" s="27" t="str">
        <f t="shared" si="163"/>
        <v/>
      </c>
      <c r="K684" s="27" t="str">
        <f t="shared" si="164"/>
        <v/>
      </c>
      <c r="L684" s="27" t="str">
        <f t="shared" si="165"/>
        <v/>
      </c>
      <c r="M684" s="32" t="str">
        <f t="shared" si="166"/>
        <v/>
      </c>
      <c r="N684" s="27" t="str">
        <f t="shared" si="153"/>
        <v/>
      </c>
      <c r="O684" s="27" t="str">
        <f t="shared" si="154"/>
        <v/>
      </c>
      <c r="P684" s="27" t="str">
        <f t="shared" si="155"/>
        <v/>
      </c>
      <c r="Q684" s="27" t="str">
        <f t="shared" si="156"/>
        <v/>
      </c>
      <c r="R684" s="27" t="str">
        <f t="shared" si="157"/>
        <v/>
      </c>
      <c r="S684" s="27" t="str">
        <f t="shared" si="158"/>
        <v/>
      </c>
      <c r="T684" s="32" t="str">
        <f t="shared" si="159"/>
        <v/>
      </c>
      <c r="U684" s="10"/>
    </row>
    <row r="685" spans="1:21" x14ac:dyDescent="0.25">
      <c r="A685" s="10"/>
      <c r="B685" s="4" t="str">
        <f>IF(ISBLANK('INPUT | Operations'!$B690),"",COUNT('INPUT | Operations'!$B$12:$B689))</f>
        <v/>
      </c>
      <c r="C685" s="27" t="str">
        <f>IF(ISNUMBER($B685),('INPUT | Operations'!$C689+'INPUT | Operations'!$C690)/2,"")</f>
        <v/>
      </c>
      <c r="D685" s="28" t="str">
        <f t="shared" si="152"/>
        <v/>
      </c>
      <c r="E685" s="26" t="str">
        <f>IF(ISNUMBER($B685),'INPUT | Operations'!$B690-'INPUT | Operations'!$B689,"")</f>
        <v/>
      </c>
      <c r="F685" s="32" t="str">
        <f>IF(ISNUMBER($B685),IF('INPUT | Operations'!$B690&lt;MainEngine_BurnTime,1,IF('INPUT | Operations'!$B689&lt;=MainEngine_BurnTime,(MainEngine_BurnTime-'INPUT | Operations'!$B689)/('INPUT | Operations'!$B690-'INPUT | Operations'!$B689),0))*'INPUT | Operations'!$D689*NumberOfMainEngines*NumberOfOps*$E685,"")</f>
        <v/>
      </c>
      <c r="G685" s="34" t="str">
        <f t="shared" si="160"/>
        <v/>
      </c>
      <c r="H685" s="27" t="str">
        <f t="shared" si="161"/>
        <v/>
      </c>
      <c r="I685" s="27" t="str">
        <f t="shared" si="162"/>
        <v/>
      </c>
      <c r="J685" s="27" t="str">
        <f t="shared" si="163"/>
        <v/>
      </c>
      <c r="K685" s="27" t="str">
        <f t="shared" si="164"/>
        <v/>
      </c>
      <c r="L685" s="27" t="str">
        <f t="shared" si="165"/>
        <v/>
      </c>
      <c r="M685" s="32" t="str">
        <f t="shared" si="166"/>
        <v/>
      </c>
      <c r="N685" s="27" t="str">
        <f t="shared" si="153"/>
        <v/>
      </c>
      <c r="O685" s="27" t="str">
        <f t="shared" si="154"/>
        <v/>
      </c>
      <c r="P685" s="27" t="str">
        <f t="shared" si="155"/>
        <v/>
      </c>
      <c r="Q685" s="27" t="str">
        <f t="shared" si="156"/>
        <v/>
      </c>
      <c r="R685" s="27" t="str">
        <f t="shared" si="157"/>
        <v/>
      </c>
      <c r="S685" s="27" t="str">
        <f t="shared" si="158"/>
        <v/>
      </c>
      <c r="T685" s="32" t="str">
        <f t="shared" si="159"/>
        <v/>
      </c>
      <c r="U685" s="10"/>
    </row>
    <row r="686" spans="1:21" x14ac:dyDescent="0.25">
      <c r="A686" s="10"/>
      <c r="B686" s="4" t="str">
        <f>IF(ISBLANK('INPUT | Operations'!$B691),"",COUNT('INPUT | Operations'!$B$12:$B690))</f>
        <v/>
      </c>
      <c r="C686" s="27" t="str">
        <f>IF(ISNUMBER($B686),('INPUT | Operations'!$C690+'INPUT | Operations'!$C691)/2,"")</f>
        <v/>
      </c>
      <c r="D686" s="28" t="str">
        <f t="shared" si="152"/>
        <v/>
      </c>
      <c r="E686" s="26" t="str">
        <f>IF(ISNUMBER($B686),'INPUT | Operations'!$B691-'INPUT | Operations'!$B690,"")</f>
        <v/>
      </c>
      <c r="F686" s="32" t="str">
        <f>IF(ISNUMBER($B686),IF('INPUT | Operations'!$B691&lt;MainEngine_BurnTime,1,IF('INPUT | Operations'!$B690&lt;=MainEngine_BurnTime,(MainEngine_BurnTime-'INPUT | Operations'!$B690)/('INPUT | Operations'!$B691-'INPUT | Operations'!$B690),0))*'INPUT | Operations'!$D690*NumberOfMainEngines*NumberOfOps*$E686,"")</f>
        <v/>
      </c>
      <c r="G686" s="34" t="str">
        <f t="shared" si="160"/>
        <v/>
      </c>
      <c r="H686" s="27" t="str">
        <f t="shared" si="161"/>
        <v/>
      </c>
      <c r="I686" s="27" t="str">
        <f t="shared" si="162"/>
        <v/>
      </c>
      <c r="J686" s="27" t="str">
        <f t="shared" si="163"/>
        <v/>
      </c>
      <c r="K686" s="27" t="str">
        <f t="shared" si="164"/>
        <v/>
      </c>
      <c r="L686" s="27" t="str">
        <f t="shared" si="165"/>
        <v/>
      </c>
      <c r="M686" s="32" t="str">
        <f t="shared" si="166"/>
        <v/>
      </c>
      <c r="N686" s="27" t="str">
        <f t="shared" si="153"/>
        <v/>
      </c>
      <c r="O686" s="27" t="str">
        <f t="shared" si="154"/>
        <v/>
      </c>
      <c r="P686" s="27" t="str">
        <f t="shared" si="155"/>
        <v/>
      </c>
      <c r="Q686" s="27" t="str">
        <f t="shared" si="156"/>
        <v/>
      </c>
      <c r="R686" s="27" t="str">
        <f t="shared" si="157"/>
        <v/>
      </c>
      <c r="S686" s="27" t="str">
        <f t="shared" si="158"/>
        <v/>
      </c>
      <c r="T686" s="32" t="str">
        <f t="shared" si="159"/>
        <v/>
      </c>
      <c r="U686" s="10"/>
    </row>
    <row r="687" spans="1:21" x14ac:dyDescent="0.25">
      <c r="A687" s="10"/>
      <c r="B687" s="4" t="str">
        <f>IF(ISBLANK('INPUT | Operations'!$B692),"",COUNT('INPUT | Operations'!$B$12:$B691))</f>
        <v/>
      </c>
      <c r="C687" s="27" t="str">
        <f>IF(ISNUMBER($B687),('INPUT | Operations'!$C691+'INPUT | Operations'!$C692)/2,"")</f>
        <v/>
      </c>
      <c r="D687" s="28" t="str">
        <f t="shared" si="152"/>
        <v/>
      </c>
      <c r="E687" s="26" t="str">
        <f>IF(ISNUMBER($B687),'INPUT | Operations'!$B692-'INPUT | Operations'!$B691,"")</f>
        <v/>
      </c>
      <c r="F687" s="32" t="str">
        <f>IF(ISNUMBER($B687),IF('INPUT | Operations'!$B692&lt;MainEngine_BurnTime,1,IF('INPUT | Operations'!$B691&lt;=MainEngine_BurnTime,(MainEngine_BurnTime-'INPUT | Operations'!$B691)/('INPUT | Operations'!$B692-'INPUT | Operations'!$B691),0))*'INPUT | Operations'!$D691*NumberOfMainEngines*NumberOfOps*$E687,"")</f>
        <v/>
      </c>
      <c r="G687" s="34" t="str">
        <f t="shared" si="160"/>
        <v/>
      </c>
      <c r="H687" s="27" t="str">
        <f t="shared" si="161"/>
        <v/>
      </c>
      <c r="I687" s="27" t="str">
        <f t="shared" si="162"/>
        <v/>
      </c>
      <c r="J687" s="27" t="str">
        <f t="shared" si="163"/>
        <v/>
      </c>
      <c r="K687" s="27" t="str">
        <f t="shared" si="164"/>
        <v/>
      </c>
      <c r="L687" s="27" t="str">
        <f t="shared" si="165"/>
        <v/>
      </c>
      <c r="M687" s="32" t="str">
        <f t="shared" si="166"/>
        <v/>
      </c>
      <c r="N687" s="27" t="str">
        <f t="shared" si="153"/>
        <v/>
      </c>
      <c r="O687" s="27" t="str">
        <f t="shared" si="154"/>
        <v/>
      </c>
      <c r="P687" s="27" t="str">
        <f t="shared" si="155"/>
        <v/>
      </c>
      <c r="Q687" s="27" t="str">
        <f t="shared" si="156"/>
        <v/>
      </c>
      <c r="R687" s="27" t="str">
        <f t="shared" si="157"/>
        <v/>
      </c>
      <c r="S687" s="27" t="str">
        <f t="shared" si="158"/>
        <v/>
      </c>
      <c r="T687" s="32" t="str">
        <f t="shared" si="159"/>
        <v/>
      </c>
      <c r="U687" s="10"/>
    </row>
    <row r="688" spans="1:21" x14ac:dyDescent="0.25">
      <c r="A688" s="10"/>
      <c r="B688" s="4" t="str">
        <f>IF(ISBLANK('INPUT | Operations'!$B693),"",COUNT('INPUT | Operations'!$B$12:$B692))</f>
        <v/>
      </c>
      <c r="C688" s="27" t="str">
        <f>IF(ISNUMBER($B688),('INPUT | Operations'!$C692+'INPUT | Operations'!$C693)/2,"")</f>
        <v/>
      </c>
      <c r="D688" s="28" t="str">
        <f t="shared" si="152"/>
        <v/>
      </c>
      <c r="E688" s="26" t="str">
        <f>IF(ISNUMBER($B688),'INPUT | Operations'!$B693-'INPUT | Operations'!$B692,"")</f>
        <v/>
      </c>
      <c r="F688" s="32" t="str">
        <f>IF(ISNUMBER($B688),IF('INPUT | Operations'!$B693&lt;MainEngine_BurnTime,1,IF('INPUT | Operations'!$B692&lt;=MainEngine_BurnTime,(MainEngine_BurnTime-'INPUT | Operations'!$B692)/('INPUT | Operations'!$B693-'INPUT | Operations'!$B692),0))*'INPUT | Operations'!$D692*NumberOfMainEngines*NumberOfOps*$E688,"")</f>
        <v/>
      </c>
      <c r="G688" s="34" t="str">
        <f t="shared" si="160"/>
        <v/>
      </c>
      <c r="H688" s="27" t="str">
        <f t="shared" si="161"/>
        <v/>
      </c>
      <c r="I688" s="27" t="str">
        <f t="shared" si="162"/>
        <v/>
      </c>
      <c r="J688" s="27" t="str">
        <f t="shared" si="163"/>
        <v/>
      </c>
      <c r="K688" s="27" t="str">
        <f t="shared" si="164"/>
        <v/>
      </c>
      <c r="L688" s="27" t="str">
        <f t="shared" si="165"/>
        <v/>
      </c>
      <c r="M688" s="32" t="str">
        <f t="shared" si="166"/>
        <v/>
      </c>
      <c r="N688" s="27" t="str">
        <f t="shared" si="153"/>
        <v/>
      </c>
      <c r="O688" s="27" t="str">
        <f t="shared" si="154"/>
        <v/>
      </c>
      <c r="P688" s="27" t="str">
        <f t="shared" si="155"/>
        <v/>
      </c>
      <c r="Q688" s="27" t="str">
        <f t="shared" si="156"/>
        <v/>
      </c>
      <c r="R688" s="27" t="str">
        <f t="shared" si="157"/>
        <v/>
      </c>
      <c r="S688" s="27" t="str">
        <f t="shared" si="158"/>
        <v/>
      </c>
      <c r="T688" s="32" t="str">
        <f t="shared" si="159"/>
        <v/>
      </c>
      <c r="U688" s="10"/>
    </row>
    <row r="689" spans="1:21" x14ac:dyDescent="0.25">
      <c r="A689" s="10"/>
      <c r="B689" s="4" t="str">
        <f>IF(ISBLANK('INPUT | Operations'!$B694),"",COUNT('INPUT | Operations'!$B$12:$B693))</f>
        <v/>
      </c>
      <c r="C689" s="27" t="str">
        <f>IF(ISNUMBER($B689),('INPUT | Operations'!$C693+'INPUT | Operations'!$C694)/2,"")</f>
        <v/>
      </c>
      <c r="D689" s="28" t="str">
        <f t="shared" si="152"/>
        <v/>
      </c>
      <c r="E689" s="26" t="str">
        <f>IF(ISNUMBER($B689),'INPUT | Operations'!$B694-'INPUT | Operations'!$B693,"")</f>
        <v/>
      </c>
      <c r="F689" s="32" t="str">
        <f>IF(ISNUMBER($B689),IF('INPUT | Operations'!$B694&lt;MainEngine_BurnTime,1,IF('INPUT | Operations'!$B693&lt;=MainEngine_BurnTime,(MainEngine_BurnTime-'INPUT | Operations'!$B693)/('INPUT | Operations'!$B694-'INPUT | Operations'!$B693),0))*'INPUT | Operations'!$D693*NumberOfMainEngines*NumberOfOps*$E689,"")</f>
        <v/>
      </c>
      <c r="G689" s="34" t="str">
        <f t="shared" si="160"/>
        <v/>
      </c>
      <c r="H689" s="27" t="str">
        <f t="shared" si="161"/>
        <v/>
      </c>
      <c r="I689" s="27" t="str">
        <f t="shared" si="162"/>
        <v/>
      </c>
      <c r="J689" s="27" t="str">
        <f t="shared" si="163"/>
        <v/>
      </c>
      <c r="K689" s="27" t="str">
        <f t="shared" si="164"/>
        <v/>
      </c>
      <c r="L689" s="27" t="str">
        <f t="shared" si="165"/>
        <v/>
      </c>
      <c r="M689" s="32" t="str">
        <f t="shared" si="166"/>
        <v/>
      </c>
      <c r="N689" s="27" t="str">
        <f t="shared" si="153"/>
        <v/>
      </c>
      <c r="O689" s="27" t="str">
        <f t="shared" si="154"/>
        <v/>
      </c>
      <c r="P689" s="27" t="str">
        <f t="shared" si="155"/>
        <v/>
      </c>
      <c r="Q689" s="27" t="str">
        <f t="shared" si="156"/>
        <v/>
      </c>
      <c r="R689" s="27" t="str">
        <f t="shared" si="157"/>
        <v/>
      </c>
      <c r="S689" s="27" t="str">
        <f t="shared" si="158"/>
        <v/>
      </c>
      <c r="T689" s="32" t="str">
        <f t="shared" si="159"/>
        <v/>
      </c>
      <c r="U689" s="10"/>
    </row>
    <row r="690" spans="1:21" x14ac:dyDescent="0.25">
      <c r="A690" s="10"/>
      <c r="B690" s="4" t="str">
        <f>IF(ISBLANK('INPUT | Operations'!$B695),"",COUNT('INPUT | Operations'!$B$12:$B694))</f>
        <v/>
      </c>
      <c r="C690" s="27" t="str">
        <f>IF(ISNUMBER($B690),('INPUT | Operations'!$C694+'INPUT | Operations'!$C695)/2,"")</f>
        <v/>
      </c>
      <c r="D690" s="28" t="str">
        <f t="shared" si="152"/>
        <v/>
      </c>
      <c r="E690" s="26" t="str">
        <f>IF(ISNUMBER($B690),'INPUT | Operations'!$B695-'INPUT | Operations'!$B694,"")</f>
        <v/>
      </c>
      <c r="F690" s="32" t="str">
        <f>IF(ISNUMBER($B690),IF('INPUT | Operations'!$B695&lt;MainEngine_BurnTime,1,IF('INPUT | Operations'!$B694&lt;=MainEngine_BurnTime,(MainEngine_BurnTime-'INPUT | Operations'!$B694)/('INPUT | Operations'!$B695-'INPUT | Operations'!$B694),0))*'INPUT | Operations'!$D694*NumberOfMainEngines*NumberOfOps*$E690,"")</f>
        <v/>
      </c>
      <c r="G690" s="34" t="str">
        <f t="shared" si="160"/>
        <v/>
      </c>
      <c r="H690" s="27" t="str">
        <f t="shared" si="161"/>
        <v/>
      </c>
      <c r="I690" s="27" t="str">
        <f t="shared" si="162"/>
        <v/>
      </c>
      <c r="J690" s="27" t="str">
        <f t="shared" si="163"/>
        <v/>
      </c>
      <c r="K690" s="27" t="str">
        <f t="shared" si="164"/>
        <v/>
      </c>
      <c r="L690" s="27" t="str">
        <f t="shared" si="165"/>
        <v/>
      </c>
      <c r="M690" s="32" t="str">
        <f t="shared" si="166"/>
        <v/>
      </c>
      <c r="N690" s="27" t="str">
        <f t="shared" si="153"/>
        <v/>
      </c>
      <c r="O690" s="27" t="str">
        <f t="shared" si="154"/>
        <v/>
      </c>
      <c r="P690" s="27" t="str">
        <f t="shared" si="155"/>
        <v/>
      </c>
      <c r="Q690" s="27" t="str">
        <f t="shared" si="156"/>
        <v/>
      </c>
      <c r="R690" s="27" t="str">
        <f t="shared" si="157"/>
        <v/>
      </c>
      <c r="S690" s="27" t="str">
        <f t="shared" si="158"/>
        <v/>
      </c>
      <c r="T690" s="32" t="str">
        <f t="shared" si="159"/>
        <v/>
      </c>
      <c r="U690" s="10"/>
    </row>
    <row r="691" spans="1:21" x14ac:dyDescent="0.25">
      <c r="A691" s="10"/>
      <c r="B691" s="4" t="str">
        <f>IF(ISBLANK('INPUT | Operations'!$B696),"",COUNT('INPUT | Operations'!$B$12:$B695))</f>
        <v/>
      </c>
      <c r="C691" s="27" t="str">
        <f>IF(ISNUMBER($B691),('INPUT | Operations'!$C695+'INPUT | Operations'!$C696)/2,"")</f>
        <v/>
      </c>
      <c r="D691" s="28" t="str">
        <f t="shared" si="152"/>
        <v/>
      </c>
      <c r="E691" s="26" t="str">
        <f>IF(ISNUMBER($B691),'INPUT | Operations'!$B696-'INPUT | Operations'!$B695,"")</f>
        <v/>
      </c>
      <c r="F691" s="32" t="str">
        <f>IF(ISNUMBER($B691),IF('INPUT | Operations'!$B696&lt;MainEngine_BurnTime,1,IF('INPUT | Operations'!$B695&lt;=MainEngine_BurnTime,(MainEngine_BurnTime-'INPUT | Operations'!$B695)/('INPUT | Operations'!$B696-'INPUT | Operations'!$B695),0))*'INPUT | Operations'!$D695*NumberOfMainEngines*NumberOfOps*$E691,"")</f>
        <v/>
      </c>
      <c r="G691" s="34" t="str">
        <f t="shared" si="160"/>
        <v/>
      </c>
      <c r="H691" s="27" t="str">
        <f t="shared" si="161"/>
        <v/>
      </c>
      <c r="I691" s="27" t="str">
        <f t="shared" si="162"/>
        <v/>
      </c>
      <c r="J691" s="27" t="str">
        <f t="shared" si="163"/>
        <v/>
      </c>
      <c r="K691" s="27" t="str">
        <f t="shared" si="164"/>
        <v/>
      </c>
      <c r="L691" s="27" t="str">
        <f t="shared" si="165"/>
        <v/>
      </c>
      <c r="M691" s="32" t="str">
        <f t="shared" si="166"/>
        <v/>
      </c>
      <c r="N691" s="27" t="str">
        <f t="shared" si="153"/>
        <v/>
      </c>
      <c r="O691" s="27" t="str">
        <f t="shared" si="154"/>
        <v/>
      </c>
      <c r="P691" s="27" t="str">
        <f t="shared" si="155"/>
        <v/>
      </c>
      <c r="Q691" s="27" t="str">
        <f t="shared" si="156"/>
        <v/>
      </c>
      <c r="R691" s="27" t="str">
        <f t="shared" si="157"/>
        <v/>
      </c>
      <c r="S691" s="27" t="str">
        <f t="shared" si="158"/>
        <v/>
      </c>
      <c r="T691" s="32" t="str">
        <f t="shared" si="159"/>
        <v/>
      </c>
      <c r="U691" s="10"/>
    </row>
    <row r="692" spans="1:21" x14ac:dyDescent="0.25">
      <c r="A692" s="10"/>
      <c r="B692" s="4" t="str">
        <f>IF(ISBLANK('INPUT | Operations'!$B697),"",COUNT('INPUT | Operations'!$B$12:$B696))</f>
        <v/>
      </c>
      <c r="C692" s="27" t="str">
        <f>IF(ISNUMBER($B692),('INPUT | Operations'!$C696+'INPUT | Operations'!$C697)/2,"")</f>
        <v/>
      </c>
      <c r="D692" s="28" t="str">
        <f t="shared" si="152"/>
        <v/>
      </c>
      <c r="E692" s="26" t="str">
        <f>IF(ISNUMBER($B692),'INPUT | Operations'!$B697-'INPUT | Operations'!$B696,"")</f>
        <v/>
      </c>
      <c r="F692" s="32" t="str">
        <f>IF(ISNUMBER($B692),IF('INPUT | Operations'!$B697&lt;MainEngine_BurnTime,1,IF('INPUT | Operations'!$B696&lt;=MainEngine_BurnTime,(MainEngine_BurnTime-'INPUT | Operations'!$B696)/('INPUT | Operations'!$B697-'INPUT | Operations'!$B696),0))*'INPUT | Operations'!$D696*NumberOfMainEngines*NumberOfOps*$E692,"")</f>
        <v/>
      </c>
      <c r="G692" s="34" t="str">
        <f t="shared" si="160"/>
        <v/>
      </c>
      <c r="H692" s="27" t="str">
        <f t="shared" si="161"/>
        <v/>
      </c>
      <c r="I692" s="27" t="str">
        <f t="shared" si="162"/>
        <v/>
      </c>
      <c r="J692" s="27" t="str">
        <f t="shared" si="163"/>
        <v/>
      </c>
      <c r="K692" s="27" t="str">
        <f t="shared" si="164"/>
        <v/>
      </c>
      <c r="L692" s="27" t="str">
        <f t="shared" si="165"/>
        <v/>
      </c>
      <c r="M692" s="32" t="str">
        <f t="shared" si="166"/>
        <v/>
      </c>
      <c r="N692" s="27" t="str">
        <f t="shared" si="153"/>
        <v/>
      </c>
      <c r="O692" s="27" t="str">
        <f t="shared" si="154"/>
        <v/>
      </c>
      <c r="P692" s="27" t="str">
        <f t="shared" si="155"/>
        <v/>
      </c>
      <c r="Q692" s="27" t="str">
        <f t="shared" si="156"/>
        <v/>
      </c>
      <c r="R692" s="27" t="str">
        <f t="shared" si="157"/>
        <v/>
      </c>
      <c r="S692" s="27" t="str">
        <f t="shared" si="158"/>
        <v/>
      </c>
      <c r="T692" s="32" t="str">
        <f t="shared" si="159"/>
        <v/>
      </c>
      <c r="U692" s="10"/>
    </row>
    <row r="693" spans="1:21" x14ac:dyDescent="0.25">
      <c r="A693" s="10"/>
      <c r="B693" s="4" t="str">
        <f>IF(ISBLANK('INPUT | Operations'!$B698),"",COUNT('INPUT | Operations'!$B$12:$B697))</f>
        <v/>
      </c>
      <c r="C693" s="27" t="str">
        <f>IF(ISNUMBER($B693),('INPUT | Operations'!$C697+'INPUT | Operations'!$C698)/2,"")</f>
        <v/>
      </c>
      <c r="D693" s="28" t="str">
        <f t="shared" ref="D693:D756" si="167">IF(ISNUMBER($B693),C693*0.3048/1000,"")</f>
        <v/>
      </c>
      <c r="E693" s="26" t="str">
        <f>IF(ISNUMBER($B693),'INPUT | Operations'!$B698-'INPUT | Operations'!$B697,"")</f>
        <v/>
      </c>
      <c r="F693" s="32" t="str">
        <f>IF(ISNUMBER($B693),IF('INPUT | Operations'!$B698&lt;MainEngine_BurnTime,1,IF('INPUT | Operations'!$B697&lt;=MainEngine_BurnTime,(MainEngine_BurnTime-'INPUT | Operations'!$B697)/('INPUT | Operations'!$B698-'INPUT | Operations'!$B697),0))*'INPUT | Operations'!$D697*NumberOfMainEngines*NumberOfOps*$E693,"")</f>
        <v/>
      </c>
      <c r="G693" s="34" t="str">
        <f t="shared" si="160"/>
        <v/>
      </c>
      <c r="H693" s="27" t="str">
        <f t="shared" si="161"/>
        <v/>
      </c>
      <c r="I693" s="27" t="str">
        <f t="shared" si="162"/>
        <v/>
      </c>
      <c r="J693" s="27" t="str">
        <f t="shared" si="163"/>
        <v/>
      </c>
      <c r="K693" s="27" t="str">
        <f t="shared" si="164"/>
        <v/>
      </c>
      <c r="L693" s="27" t="str">
        <f t="shared" si="165"/>
        <v/>
      </c>
      <c r="M693" s="32" t="str">
        <f t="shared" si="166"/>
        <v/>
      </c>
      <c r="N693" s="27" t="str">
        <f t="shared" ref="N693:N756" si="168">IFERROR($F693*G693/1000,"")</f>
        <v/>
      </c>
      <c r="O693" s="27" t="str">
        <f t="shared" ref="O693:O756" si="169">IFERROR($F693*H693/1000,"")</f>
        <v/>
      </c>
      <c r="P693" s="27" t="str">
        <f t="shared" ref="P693:P756" si="170">IFERROR($F693*I693/1000,"")</f>
        <v/>
      </c>
      <c r="Q693" s="27" t="str">
        <f t="shared" ref="Q693:Q756" si="171">IFERROR($F693*J693/1000,"")</f>
        <v/>
      </c>
      <c r="R693" s="27" t="str">
        <f t="shared" ref="R693:R756" si="172">IFERROR($F693*K693/1000,"")</f>
        <v/>
      </c>
      <c r="S693" s="27" t="str">
        <f t="shared" ref="S693:S756" si="173">IFERROR($F693*L693/1000,"")</f>
        <v/>
      </c>
      <c r="T693" s="32" t="str">
        <f t="shared" ref="T693:T756" si="174">IFERROR($F693*M693/1000,"")</f>
        <v/>
      </c>
      <c r="U693" s="10"/>
    </row>
    <row r="694" spans="1:21" x14ac:dyDescent="0.25">
      <c r="A694" s="10"/>
      <c r="B694" s="4" t="str">
        <f>IF(ISBLANK('INPUT | Operations'!$B699),"",COUNT('INPUT | Operations'!$B$12:$B698))</f>
        <v/>
      </c>
      <c r="C694" s="27" t="str">
        <f>IF(ISNUMBER($B694),('INPUT | Operations'!$C698+'INPUT | Operations'!$C699)/2,"")</f>
        <v/>
      </c>
      <c r="D694" s="28" t="str">
        <f t="shared" si="167"/>
        <v/>
      </c>
      <c r="E694" s="26" t="str">
        <f>IF(ISNUMBER($B694),'INPUT | Operations'!$B699-'INPUT | Operations'!$B698,"")</f>
        <v/>
      </c>
      <c r="F694" s="32" t="str">
        <f>IF(ISNUMBER($B694),IF('INPUT | Operations'!$B699&lt;MainEngine_BurnTime,1,IF('INPUT | Operations'!$B698&lt;=MainEngine_BurnTime,(MainEngine_BurnTime-'INPUT | Operations'!$B698)/('INPUT | Operations'!$B699-'INPUT | Operations'!$B698),0))*'INPUT | Operations'!$D698*NumberOfMainEngines*NumberOfOps*$E694,"")</f>
        <v/>
      </c>
      <c r="G694" s="34" t="str">
        <f t="shared" si="160"/>
        <v/>
      </c>
      <c r="H694" s="27" t="str">
        <f t="shared" si="161"/>
        <v/>
      </c>
      <c r="I694" s="27" t="str">
        <f t="shared" si="162"/>
        <v/>
      </c>
      <c r="J694" s="27" t="str">
        <f t="shared" si="163"/>
        <v/>
      </c>
      <c r="K694" s="27" t="str">
        <f t="shared" si="164"/>
        <v/>
      </c>
      <c r="L694" s="27" t="str">
        <f t="shared" si="165"/>
        <v/>
      </c>
      <c r="M694" s="32" t="str">
        <f t="shared" si="166"/>
        <v/>
      </c>
      <c r="N694" s="27" t="str">
        <f t="shared" si="168"/>
        <v/>
      </c>
      <c r="O694" s="27" t="str">
        <f t="shared" si="169"/>
        <v/>
      </c>
      <c r="P694" s="27" t="str">
        <f t="shared" si="170"/>
        <v/>
      </c>
      <c r="Q694" s="27" t="str">
        <f t="shared" si="171"/>
        <v/>
      </c>
      <c r="R694" s="27" t="str">
        <f t="shared" si="172"/>
        <v/>
      </c>
      <c r="S694" s="27" t="str">
        <f t="shared" si="173"/>
        <v/>
      </c>
      <c r="T694" s="32" t="str">
        <f t="shared" si="174"/>
        <v/>
      </c>
      <c r="U694" s="10"/>
    </row>
    <row r="695" spans="1:21" x14ac:dyDescent="0.25">
      <c r="A695" s="10"/>
      <c r="B695" s="4" t="str">
        <f>IF(ISBLANK('INPUT | Operations'!$B700),"",COUNT('INPUT | Operations'!$B$12:$B699))</f>
        <v/>
      </c>
      <c r="C695" s="27" t="str">
        <f>IF(ISNUMBER($B695),('INPUT | Operations'!$C699+'INPUT | Operations'!$C700)/2,"")</f>
        <v/>
      </c>
      <c r="D695" s="28" t="str">
        <f t="shared" si="167"/>
        <v/>
      </c>
      <c r="E695" s="26" t="str">
        <f>IF(ISNUMBER($B695),'INPUT | Operations'!$B700-'INPUT | Operations'!$B699,"")</f>
        <v/>
      </c>
      <c r="F695" s="32" t="str">
        <f>IF(ISNUMBER($B695),IF('INPUT | Operations'!$B700&lt;MainEngine_BurnTime,1,IF('INPUT | Operations'!$B699&lt;=MainEngine_BurnTime,(MainEngine_BurnTime-'INPUT | Operations'!$B699)/('INPUT | Operations'!$B700-'INPUT | Operations'!$B699),0))*'INPUT | Operations'!$D699*NumberOfMainEngines*NumberOfOps*$E695,"")</f>
        <v/>
      </c>
      <c r="G695" s="34" t="str">
        <f t="shared" si="160"/>
        <v/>
      </c>
      <c r="H695" s="27" t="str">
        <f t="shared" si="161"/>
        <v/>
      </c>
      <c r="I695" s="27" t="str">
        <f t="shared" si="162"/>
        <v/>
      </c>
      <c r="J695" s="27" t="str">
        <f t="shared" si="163"/>
        <v/>
      </c>
      <c r="K695" s="27" t="str">
        <f t="shared" si="164"/>
        <v/>
      </c>
      <c r="L695" s="27" t="str">
        <f t="shared" si="165"/>
        <v/>
      </c>
      <c r="M695" s="32" t="str">
        <f t="shared" si="166"/>
        <v/>
      </c>
      <c r="N695" s="27" t="str">
        <f t="shared" si="168"/>
        <v/>
      </c>
      <c r="O695" s="27" t="str">
        <f t="shared" si="169"/>
        <v/>
      </c>
      <c r="P695" s="27" t="str">
        <f t="shared" si="170"/>
        <v/>
      </c>
      <c r="Q695" s="27" t="str">
        <f t="shared" si="171"/>
        <v/>
      </c>
      <c r="R695" s="27" t="str">
        <f t="shared" si="172"/>
        <v/>
      </c>
      <c r="S695" s="27" t="str">
        <f t="shared" si="173"/>
        <v/>
      </c>
      <c r="T695" s="32" t="str">
        <f t="shared" si="174"/>
        <v/>
      </c>
      <c r="U695" s="10"/>
    </row>
    <row r="696" spans="1:21" x14ac:dyDescent="0.25">
      <c r="A696" s="10"/>
      <c r="B696" s="4" t="str">
        <f>IF(ISBLANK('INPUT | Operations'!$B701),"",COUNT('INPUT | Operations'!$B$12:$B700))</f>
        <v/>
      </c>
      <c r="C696" s="27" t="str">
        <f>IF(ISNUMBER($B696),('INPUT | Operations'!$C700+'INPUT | Operations'!$C701)/2,"")</f>
        <v/>
      </c>
      <c r="D696" s="28" t="str">
        <f t="shared" si="167"/>
        <v/>
      </c>
      <c r="E696" s="26" t="str">
        <f>IF(ISNUMBER($B696),'INPUT | Operations'!$B701-'INPUT | Operations'!$B700,"")</f>
        <v/>
      </c>
      <c r="F696" s="32" t="str">
        <f>IF(ISNUMBER($B696),IF('INPUT | Operations'!$B701&lt;MainEngine_BurnTime,1,IF('INPUT | Operations'!$B700&lt;=MainEngine_BurnTime,(MainEngine_BurnTime-'INPUT | Operations'!$B700)/('INPUT | Operations'!$B701-'INPUT | Operations'!$B700),0))*'INPUT | Operations'!$D700*NumberOfMainEngines*NumberOfOps*$E696,"")</f>
        <v/>
      </c>
      <c r="G696" s="34" t="str">
        <f t="shared" si="160"/>
        <v/>
      </c>
      <c r="H696" s="27" t="str">
        <f t="shared" si="161"/>
        <v/>
      </c>
      <c r="I696" s="27" t="str">
        <f t="shared" si="162"/>
        <v/>
      </c>
      <c r="J696" s="27" t="str">
        <f t="shared" si="163"/>
        <v/>
      </c>
      <c r="K696" s="27" t="str">
        <f t="shared" si="164"/>
        <v/>
      </c>
      <c r="L696" s="27" t="str">
        <f t="shared" si="165"/>
        <v/>
      </c>
      <c r="M696" s="32" t="str">
        <f t="shared" si="166"/>
        <v/>
      </c>
      <c r="N696" s="27" t="str">
        <f t="shared" si="168"/>
        <v/>
      </c>
      <c r="O696" s="27" t="str">
        <f t="shared" si="169"/>
        <v/>
      </c>
      <c r="P696" s="27" t="str">
        <f t="shared" si="170"/>
        <v/>
      </c>
      <c r="Q696" s="27" t="str">
        <f t="shared" si="171"/>
        <v/>
      </c>
      <c r="R696" s="27" t="str">
        <f t="shared" si="172"/>
        <v/>
      </c>
      <c r="S696" s="27" t="str">
        <f t="shared" si="173"/>
        <v/>
      </c>
      <c r="T696" s="32" t="str">
        <f t="shared" si="174"/>
        <v/>
      </c>
      <c r="U696" s="10"/>
    </row>
    <row r="697" spans="1:21" x14ac:dyDescent="0.25">
      <c r="A697" s="10"/>
      <c r="B697" s="4" t="str">
        <f>IF(ISBLANK('INPUT | Operations'!$B702),"",COUNT('INPUT | Operations'!$B$12:$B701))</f>
        <v/>
      </c>
      <c r="C697" s="27" t="str">
        <f>IF(ISNUMBER($B697),('INPUT | Operations'!$C701+'INPUT | Operations'!$C702)/2,"")</f>
        <v/>
      </c>
      <c r="D697" s="28" t="str">
        <f t="shared" si="167"/>
        <v/>
      </c>
      <c r="E697" s="26" t="str">
        <f>IF(ISNUMBER($B697),'INPUT | Operations'!$B702-'INPUT | Operations'!$B701,"")</f>
        <v/>
      </c>
      <c r="F697" s="32" t="str">
        <f>IF(ISNUMBER($B697),IF('INPUT | Operations'!$B702&lt;MainEngine_BurnTime,1,IF('INPUT | Operations'!$B701&lt;=MainEngine_BurnTime,(MainEngine_BurnTime-'INPUT | Operations'!$B701)/('INPUT | Operations'!$B702-'INPUT | Operations'!$B701),0))*'INPUT | Operations'!$D701*NumberOfMainEngines*NumberOfOps*$E697,"")</f>
        <v/>
      </c>
      <c r="G697" s="34" t="str">
        <f t="shared" si="160"/>
        <v/>
      </c>
      <c r="H697" s="27" t="str">
        <f t="shared" si="161"/>
        <v/>
      </c>
      <c r="I697" s="27" t="str">
        <f t="shared" si="162"/>
        <v/>
      </c>
      <c r="J697" s="27" t="str">
        <f t="shared" si="163"/>
        <v/>
      </c>
      <c r="K697" s="27" t="str">
        <f t="shared" si="164"/>
        <v/>
      </c>
      <c r="L697" s="27" t="str">
        <f t="shared" si="165"/>
        <v/>
      </c>
      <c r="M697" s="32" t="str">
        <f t="shared" si="166"/>
        <v/>
      </c>
      <c r="N697" s="27" t="str">
        <f t="shared" si="168"/>
        <v/>
      </c>
      <c r="O697" s="27" t="str">
        <f t="shared" si="169"/>
        <v/>
      </c>
      <c r="P697" s="27" t="str">
        <f t="shared" si="170"/>
        <v/>
      </c>
      <c r="Q697" s="27" t="str">
        <f t="shared" si="171"/>
        <v/>
      </c>
      <c r="R697" s="27" t="str">
        <f t="shared" si="172"/>
        <v/>
      </c>
      <c r="S697" s="27" t="str">
        <f t="shared" si="173"/>
        <v/>
      </c>
      <c r="T697" s="32" t="str">
        <f t="shared" si="174"/>
        <v/>
      </c>
      <c r="U697" s="10"/>
    </row>
    <row r="698" spans="1:21" x14ac:dyDescent="0.25">
      <c r="A698" s="10"/>
      <c r="B698" s="4" t="str">
        <f>IF(ISBLANK('INPUT | Operations'!$B703),"",COUNT('INPUT | Operations'!$B$12:$B702))</f>
        <v/>
      </c>
      <c r="C698" s="27" t="str">
        <f>IF(ISNUMBER($B698),('INPUT | Operations'!$C702+'INPUT | Operations'!$C703)/2,"")</f>
        <v/>
      </c>
      <c r="D698" s="28" t="str">
        <f t="shared" si="167"/>
        <v/>
      </c>
      <c r="E698" s="26" t="str">
        <f>IF(ISNUMBER($B698),'INPUT | Operations'!$B703-'INPUT | Operations'!$B702,"")</f>
        <v/>
      </c>
      <c r="F698" s="32" t="str">
        <f>IF(ISNUMBER($B698),IF('INPUT | Operations'!$B703&lt;MainEngine_BurnTime,1,IF('INPUT | Operations'!$B702&lt;=MainEngine_BurnTime,(MainEngine_BurnTime-'INPUT | Operations'!$B702)/('INPUT | Operations'!$B703-'INPUT | Operations'!$B702),0))*'INPUT | Operations'!$D702*NumberOfMainEngines*NumberOfOps*$E698,"")</f>
        <v/>
      </c>
      <c r="G698" s="34" t="str">
        <f t="shared" si="160"/>
        <v/>
      </c>
      <c r="H698" s="27" t="str">
        <f t="shared" si="161"/>
        <v/>
      </c>
      <c r="I698" s="27" t="str">
        <f t="shared" si="162"/>
        <v/>
      </c>
      <c r="J698" s="27" t="str">
        <f t="shared" si="163"/>
        <v/>
      </c>
      <c r="K698" s="27" t="str">
        <f t="shared" si="164"/>
        <v/>
      </c>
      <c r="L698" s="27" t="str">
        <f t="shared" si="165"/>
        <v/>
      </c>
      <c r="M698" s="32" t="str">
        <f t="shared" si="166"/>
        <v/>
      </c>
      <c r="N698" s="27" t="str">
        <f t="shared" si="168"/>
        <v/>
      </c>
      <c r="O698" s="27" t="str">
        <f t="shared" si="169"/>
        <v/>
      </c>
      <c r="P698" s="27" t="str">
        <f t="shared" si="170"/>
        <v/>
      </c>
      <c r="Q698" s="27" t="str">
        <f t="shared" si="171"/>
        <v/>
      </c>
      <c r="R698" s="27" t="str">
        <f t="shared" si="172"/>
        <v/>
      </c>
      <c r="S698" s="27" t="str">
        <f t="shared" si="173"/>
        <v/>
      </c>
      <c r="T698" s="32" t="str">
        <f t="shared" si="174"/>
        <v/>
      </c>
      <c r="U698" s="10"/>
    </row>
    <row r="699" spans="1:21" x14ac:dyDescent="0.25">
      <c r="A699" s="10"/>
      <c r="B699" s="4" t="str">
        <f>IF(ISBLANK('INPUT | Operations'!$B704),"",COUNT('INPUT | Operations'!$B$12:$B703))</f>
        <v/>
      </c>
      <c r="C699" s="27" t="str">
        <f>IF(ISNUMBER($B699),('INPUT | Operations'!$C703+'INPUT | Operations'!$C704)/2,"")</f>
        <v/>
      </c>
      <c r="D699" s="28" t="str">
        <f t="shared" si="167"/>
        <v/>
      </c>
      <c r="E699" s="26" t="str">
        <f>IF(ISNUMBER($B699),'INPUT | Operations'!$B704-'INPUT | Operations'!$B703,"")</f>
        <v/>
      </c>
      <c r="F699" s="32" t="str">
        <f>IF(ISNUMBER($B699),IF('INPUT | Operations'!$B704&lt;MainEngine_BurnTime,1,IF('INPUT | Operations'!$B703&lt;=MainEngine_BurnTime,(MainEngine_BurnTime-'INPUT | Operations'!$B703)/('INPUT | Operations'!$B704-'INPUT | Operations'!$B703),0))*'INPUT | Operations'!$D703*NumberOfMainEngines*NumberOfOps*$E699,"")</f>
        <v/>
      </c>
      <c r="G699" s="34" t="str">
        <f t="shared" si="160"/>
        <v/>
      </c>
      <c r="H699" s="27" t="str">
        <f t="shared" si="161"/>
        <v/>
      </c>
      <c r="I699" s="27" t="str">
        <f t="shared" si="162"/>
        <v/>
      </c>
      <c r="J699" s="27" t="str">
        <f t="shared" si="163"/>
        <v/>
      </c>
      <c r="K699" s="27" t="str">
        <f t="shared" si="164"/>
        <v/>
      </c>
      <c r="L699" s="27" t="str">
        <f t="shared" si="165"/>
        <v/>
      </c>
      <c r="M699" s="32" t="str">
        <f t="shared" si="166"/>
        <v/>
      </c>
      <c r="N699" s="27" t="str">
        <f t="shared" si="168"/>
        <v/>
      </c>
      <c r="O699" s="27" t="str">
        <f t="shared" si="169"/>
        <v/>
      </c>
      <c r="P699" s="27" t="str">
        <f t="shared" si="170"/>
        <v/>
      </c>
      <c r="Q699" s="27" t="str">
        <f t="shared" si="171"/>
        <v/>
      </c>
      <c r="R699" s="27" t="str">
        <f t="shared" si="172"/>
        <v/>
      </c>
      <c r="S699" s="27" t="str">
        <f t="shared" si="173"/>
        <v/>
      </c>
      <c r="T699" s="32" t="str">
        <f t="shared" si="174"/>
        <v/>
      </c>
      <c r="U699" s="10"/>
    </row>
    <row r="700" spans="1:21" x14ac:dyDescent="0.25">
      <c r="A700" s="10"/>
      <c r="B700" s="4" t="str">
        <f>IF(ISBLANK('INPUT | Operations'!$B705),"",COUNT('INPUT | Operations'!$B$12:$B704))</f>
        <v/>
      </c>
      <c r="C700" s="27" t="str">
        <f>IF(ISNUMBER($B700),('INPUT | Operations'!$C704+'INPUT | Operations'!$C705)/2,"")</f>
        <v/>
      </c>
      <c r="D700" s="28" t="str">
        <f t="shared" si="167"/>
        <v/>
      </c>
      <c r="E700" s="26" t="str">
        <f>IF(ISNUMBER($B700),'INPUT | Operations'!$B705-'INPUT | Operations'!$B704,"")</f>
        <v/>
      </c>
      <c r="F700" s="32" t="str">
        <f>IF(ISNUMBER($B700),IF('INPUT | Operations'!$B705&lt;MainEngine_BurnTime,1,IF('INPUT | Operations'!$B704&lt;=MainEngine_BurnTime,(MainEngine_BurnTime-'INPUT | Operations'!$B704)/('INPUT | Operations'!$B705-'INPUT | Operations'!$B704),0))*'INPUT | Operations'!$D704*NumberOfMainEngines*NumberOfOps*$E700,"")</f>
        <v/>
      </c>
      <c r="G700" s="34" t="str">
        <f t="shared" si="160"/>
        <v/>
      </c>
      <c r="H700" s="27" t="str">
        <f t="shared" si="161"/>
        <v/>
      </c>
      <c r="I700" s="27" t="str">
        <f t="shared" si="162"/>
        <v/>
      </c>
      <c r="J700" s="27" t="str">
        <f t="shared" si="163"/>
        <v/>
      </c>
      <c r="K700" s="27" t="str">
        <f t="shared" si="164"/>
        <v/>
      </c>
      <c r="L700" s="27" t="str">
        <f t="shared" si="165"/>
        <v/>
      </c>
      <c r="M700" s="32" t="str">
        <f t="shared" si="166"/>
        <v/>
      </c>
      <c r="N700" s="27" t="str">
        <f t="shared" si="168"/>
        <v/>
      </c>
      <c r="O700" s="27" t="str">
        <f t="shared" si="169"/>
        <v/>
      </c>
      <c r="P700" s="27" t="str">
        <f t="shared" si="170"/>
        <v/>
      </c>
      <c r="Q700" s="27" t="str">
        <f t="shared" si="171"/>
        <v/>
      </c>
      <c r="R700" s="27" t="str">
        <f t="shared" si="172"/>
        <v/>
      </c>
      <c r="S700" s="27" t="str">
        <f t="shared" si="173"/>
        <v/>
      </c>
      <c r="T700" s="32" t="str">
        <f t="shared" si="174"/>
        <v/>
      </c>
      <c r="U700" s="10"/>
    </row>
    <row r="701" spans="1:21" x14ac:dyDescent="0.25">
      <c r="A701" s="10"/>
      <c r="B701" s="4" t="str">
        <f>IF(ISBLANK('INPUT | Operations'!$B706),"",COUNT('INPUT | Operations'!$B$12:$B705))</f>
        <v/>
      </c>
      <c r="C701" s="27" t="str">
        <f>IF(ISNUMBER($B701),('INPUT | Operations'!$C705+'INPUT | Operations'!$C706)/2,"")</f>
        <v/>
      </c>
      <c r="D701" s="28" t="str">
        <f t="shared" si="167"/>
        <v/>
      </c>
      <c r="E701" s="26" t="str">
        <f>IF(ISNUMBER($B701),'INPUT | Operations'!$B706-'INPUT | Operations'!$B705,"")</f>
        <v/>
      </c>
      <c r="F701" s="32" t="str">
        <f>IF(ISNUMBER($B701),IF('INPUT | Operations'!$B706&lt;MainEngine_BurnTime,1,IF('INPUT | Operations'!$B705&lt;=MainEngine_BurnTime,(MainEngine_BurnTime-'INPUT | Operations'!$B705)/('INPUT | Operations'!$B706-'INPUT | Operations'!$B705),0))*'INPUT | Operations'!$D705*NumberOfMainEngines*NumberOfOps*$E701,"")</f>
        <v/>
      </c>
      <c r="G701" s="34" t="str">
        <f t="shared" si="160"/>
        <v/>
      </c>
      <c r="H701" s="27" t="str">
        <f t="shared" si="161"/>
        <v/>
      </c>
      <c r="I701" s="27" t="str">
        <f t="shared" si="162"/>
        <v/>
      </c>
      <c r="J701" s="27" t="str">
        <f t="shared" si="163"/>
        <v/>
      </c>
      <c r="K701" s="27" t="str">
        <f t="shared" si="164"/>
        <v/>
      </c>
      <c r="L701" s="27" t="str">
        <f t="shared" si="165"/>
        <v/>
      </c>
      <c r="M701" s="32" t="str">
        <f t="shared" si="166"/>
        <v/>
      </c>
      <c r="N701" s="27" t="str">
        <f t="shared" si="168"/>
        <v/>
      </c>
      <c r="O701" s="27" t="str">
        <f t="shared" si="169"/>
        <v/>
      </c>
      <c r="P701" s="27" t="str">
        <f t="shared" si="170"/>
        <v/>
      </c>
      <c r="Q701" s="27" t="str">
        <f t="shared" si="171"/>
        <v/>
      </c>
      <c r="R701" s="27" t="str">
        <f t="shared" si="172"/>
        <v/>
      </c>
      <c r="S701" s="27" t="str">
        <f t="shared" si="173"/>
        <v/>
      </c>
      <c r="T701" s="32" t="str">
        <f t="shared" si="174"/>
        <v/>
      </c>
      <c r="U701" s="10"/>
    </row>
    <row r="702" spans="1:21" x14ac:dyDescent="0.25">
      <c r="A702" s="10"/>
      <c r="B702" s="4" t="str">
        <f>IF(ISBLANK('INPUT | Operations'!$B707),"",COUNT('INPUT | Operations'!$B$12:$B706))</f>
        <v/>
      </c>
      <c r="C702" s="27" t="str">
        <f>IF(ISNUMBER($B702),('INPUT | Operations'!$C706+'INPUT | Operations'!$C707)/2,"")</f>
        <v/>
      </c>
      <c r="D702" s="28" t="str">
        <f t="shared" si="167"/>
        <v/>
      </c>
      <c r="E702" s="26" t="str">
        <f>IF(ISNUMBER($B702),'INPUT | Operations'!$B707-'INPUT | Operations'!$B706,"")</f>
        <v/>
      </c>
      <c r="F702" s="32" t="str">
        <f>IF(ISNUMBER($B702),IF('INPUT | Operations'!$B707&lt;MainEngine_BurnTime,1,IF('INPUT | Operations'!$B706&lt;=MainEngine_BurnTime,(MainEngine_BurnTime-'INPUT | Operations'!$B706)/('INPUT | Operations'!$B707-'INPUT | Operations'!$B706),0))*'INPUT | Operations'!$D706*NumberOfMainEngines*NumberOfOps*$E702,"")</f>
        <v/>
      </c>
      <c r="G702" s="34" t="str">
        <f t="shared" si="160"/>
        <v/>
      </c>
      <c r="H702" s="27" t="str">
        <f t="shared" si="161"/>
        <v/>
      </c>
      <c r="I702" s="27" t="str">
        <f t="shared" si="162"/>
        <v/>
      </c>
      <c r="J702" s="27" t="str">
        <f t="shared" si="163"/>
        <v/>
      </c>
      <c r="K702" s="27" t="str">
        <f t="shared" si="164"/>
        <v/>
      </c>
      <c r="L702" s="27" t="str">
        <f t="shared" si="165"/>
        <v/>
      </c>
      <c r="M702" s="32" t="str">
        <f t="shared" si="166"/>
        <v/>
      </c>
      <c r="N702" s="27" t="str">
        <f t="shared" si="168"/>
        <v/>
      </c>
      <c r="O702" s="27" t="str">
        <f t="shared" si="169"/>
        <v/>
      </c>
      <c r="P702" s="27" t="str">
        <f t="shared" si="170"/>
        <v/>
      </c>
      <c r="Q702" s="27" t="str">
        <f t="shared" si="171"/>
        <v/>
      </c>
      <c r="R702" s="27" t="str">
        <f t="shared" si="172"/>
        <v/>
      </c>
      <c r="S702" s="27" t="str">
        <f t="shared" si="173"/>
        <v/>
      </c>
      <c r="T702" s="32" t="str">
        <f t="shared" si="174"/>
        <v/>
      </c>
      <c r="U702" s="10"/>
    </row>
    <row r="703" spans="1:21" x14ac:dyDescent="0.25">
      <c r="A703" s="10"/>
      <c r="B703" s="4" t="str">
        <f>IF(ISBLANK('INPUT | Operations'!$B708),"",COUNT('INPUT | Operations'!$B$12:$B707))</f>
        <v/>
      </c>
      <c r="C703" s="27" t="str">
        <f>IF(ISNUMBER($B703),('INPUT | Operations'!$C707+'INPUT | Operations'!$C708)/2,"")</f>
        <v/>
      </c>
      <c r="D703" s="28" t="str">
        <f t="shared" si="167"/>
        <v/>
      </c>
      <c r="E703" s="26" t="str">
        <f>IF(ISNUMBER($B703),'INPUT | Operations'!$B708-'INPUT | Operations'!$B707,"")</f>
        <v/>
      </c>
      <c r="F703" s="32" t="str">
        <f>IF(ISNUMBER($B703),IF('INPUT | Operations'!$B708&lt;MainEngine_BurnTime,1,IF('INPUT | Operations'!$B707&lt;=MainEngine_BurnTime,(MainEngine_BurnTime-'INPUT | Operations'!$B707)/('INPUT | Operations'!$B708-'INPUT | Operations'!$B707),0))*'INPUT | Operations'!$D707*NumberOfMainEngines*NumberOfOps*$E703,"")</f>
        <v/>
      </c>
      <c r="G703" s="34" t="str">
        <f t="shared" si="160"/>
        <v/>
      </c>
      <c r="H703" s="27" t="str">
        <f t="shared" si="161"/>
        <v/>
      </c>
      <c r="I703" s="27" t="str">
        <f t="shared" si="162"/>
        <v/>
      </c>
      <c r="J703" s="27" t="str">
        <f t="shared" si="163"/>
        <v/>
      </c>
      <c r="K703" s="27" t="str">
        <f t="shared" si="164"/>
        <v/>
      </c>
      <c r="L703" s="27" t="str">
        <f t="shared" si="165"/>
        <v/>
      </c>
      <c r="M703" s="32" t="str">
        <f t="shared" si="166"/>
        <v/>
      </c>
      <c r="N703" s="27" t="str">
        <f t="shared" si="168"/>
        <v/>
      </c>
      <c r="O703" s="27" t="str">
        <f t="shared" si="169"/>
        <v/>
      </c>
      <c r="P703" s="27" t="str">
        <f t="shared" si="170"/>
        <v/>
      </c>
      <c r="Q703" s="27" t="str">
        <f t="shared" si="171"/>
        <v/>
      </c>
      <c r="R703" s="27" t="str">
        <f t="shared" si="172"/>
        <v/>
      </c>
      <c r="S703" s="27" t="str">
        <f t="shared" si="173"/>
        <v/>
      </c>
      <c r="T703" s="32" t="str">
        <f t="shared" si="174"/>
        <v/>
      </c>
      <c r="U703" s="10"/>
    </row>
    <row r="704" spans="1:21" x14ac:dyDescent="0.25">
      <c r="A704" s="10"/>
      <c r="B704" s="4" t="str">
        <f>IF(ISBLANK('INPUT | Operations'!$B709),"",COUNT('INPUT | Operations'!$B$12:$B708))</f>
        <v/>
      </c>
      <c r="C704" s="27" t="str">
        <f>IF(ISNUMBER($B704),('INPUT | Operations'!$C708+'INPUT | Operations'!$C709)/2,"")</f>
        <v/>
      </c>
      <c r="D704" s="28" t="str">
        <f t="shared" si="167"/>
        <v/>
      </c>
      <c r="E704" s="26" t="str">
        <f>IF(ISNUMBER($B704),'INPUT | Operations'!$B709-'INPUT | Operations'!$B708,"")</f>
        <v/>
      </c>
      <c r="F704" s="32" t="str">
        <f>IF(ISNUMBER($B704),IF('INPUT | Operations'!$B709&lt;MainEngine_BurnTime,1,IF('INPUT | Operations'!$B708&lt;=MainEngine_BurnTime,(MainEngine_BurnTime-'INPUT | Operations'!$B708)/('INPUT | Operations'!$B709-'INPUT | Operations'!$B708),0))*'INPUT | Operations'!$D708*NumberOfMainEngines*NumberOfOps*$E704,"")</f>
        <v/>
      </c>
      <c r="G704" s="34" t="str">
        <f t="shared" si="160"/>
        <v/>
      </c>
      <c r="H704" s="27" t="str">
        <f t="shared" si="161"/>
        <v/>
      </c>
      <c r="I704" s="27" t="str">
        <f t="shared" si="162"/>
        <v/>
      </c>
      <c r="J704" s="27" t="str">
        <f t="shared" si="163"/>
        <v/>
      </c>
      <c r="K704" s="27" t="str">
        <f t="shared" si="164"/>
        <v/>
      </c>
      <c r="L704" s="27" t="str">
        <f t="shared" si="165"/>
        <v/>
      </c>
      <c r="M704" s="32" t="str">
        <f t="shared" si="166"/>
        <v/>
      </c>
      <c r="N704" s="27" t="str">
        <f t="shared" si="168"/>
        <v/>
      </c>
      <c r="O704" s="27" t="str">
        <f t="shared" si="169"/>
        <v/>
      </c>
      <c r="P704" s="27" t="str">
        <f t="shared" si="170"/>
        <v/>
      </c>
      <c r="Q704" s="27" t="str">
        <f t="shared" si="171"/>
        <v/>
      </c>
      <c r="R704" s="27" t="str">
        <f t="shared" si="172"/>
        <v/>
      </c>
      <c r="S704" s="27" t="str">
        <f t="shared" si="173"/>
        <v/>
      </c>
      <c r="T704" s="32" t="str">
        <f t="shared" si="174"/>
        <v/>
      </c>
      <c r="U704" s="10"/>
    </row>
    <row r="705" spans="1:21" x14ac:dyDescent="0.25">
      <c r="A705" s="10"/>
      <c r="B705" s="4" t="str">
        <f>IF(ISBLANK('INPUT | Operations'!$B710),"",COUNT('INPUT | Operations'!$B$12:$B709))</f>
        <v/>
      </c>
      <c r="C705" s="27" t="str">
        <f>IF(ISNUMBER($B705),('INPUT | Operations'!$C709+'INPUT | Operations'!$C710)/2,"")</f>
        <v/>
      </c>
      <c r="D705" s="28" t="str">
        <f t="shared" si="167"/>
        <v/>
      </c>
      <c r="E705" s="26" t="str">
        <f>IF(ISNUMBER($B705),'INPUT | Operations'!$B710-'INPUT | Operations'!$B709,"")</f>
        <v/>
      </c>
      <c r="F705" s="32" t="str">
        <f>IF(ISNUMBER($B705),IF('INPUT | Operations'!$B710&lt;MainEngine_BurnTime,1,IF('INPUT | Operations'!$B709&lt;=MainEngine_BurnTime,(MainEngine_BurnTime-'INPUT | Operations'!$B709)/('INPUT | Operations'!$B710-'INPUT | Operations'!$B709),0))*'INPUT | Operations'!$D709*NumberOfMainEngines*NumberOfOps*$E705,"")</f>
        <v/>
      </c>
      <c r="G705" s="34" t="str">
        <f t="shared" si="160"/>
        <v/>
      </c>
      <c r="H705" s="27" t="str">
        <f t="shared" si="161"/>
        <v/>
      </c>
      <c r="I705" s="27" t="str">
        <f t="shared" si="162"/>
        <v/>
      </c>
      <c r="J705" s="27" t="str">
        <f t="shared" si="163"/>
        <v/>
      </c>
      <c r="K705" s="27" t="str">
        <f t="shared" si="164"/>
        <v/>
      </c>
      <c r="L705" s="27" t="str">
        <f t="shared" si="165"/>
        <v/>
      </c>
      <c r="M705" s="32" t="str">
        <f t="shared" si="166"/>
        <v/>
      </c>
      <c r="N705" s="27" t="str">
        <f t="shared" si="168"/>
        <v/>
      </c>
      <c r="O705" s="27" t="str">
        <f t="shared" si="169"/>
        <v/>
      </c>
      <c r="P705" s="27" t="str">
        <f t="shared" si="170"/>
        <v/>
      </c>
      <c r="Q705" s="27" t="str">
        <f t="shared" si="171"/>
        <v/>
      </c>
      <c r="R705" s="27" t="str">
        <f t="shared" si="172"/>
        <v/>
      </c>
      <c r="S705" s="27" t="str">
        <f t="shared" si="173"/>
        <v/>
      </c>
      <c r="T705" s="32" t="str">
        <f t="shared" si="174"/>
        <v/>
      </c>
      <c r="U705" s="10"/>
    </row>
    <row r="706" spans="1:21" x14ac:dyDescent="0.25">
      <c r="A706" s="10"/>
      <c r="B706" s="4" t="str">
        <f>IF(ISBLANK('INPUT | Operations'!$B711),"",COUNT('INPUT | Operations'!$B$12:$B710))</f>
        <v/>
      </c>
      <c r="C706" s="27" t="str">
        <f>IF(ISNUMBER($B706),('INPUT | Operations'!$C710+'INPUT | Operations'!$C711)/2,"")</f>
        <v/>
      </c>
      <c r="D706" s="28" t="str">
        <f t="shared" si="167"/>
        <v/>
      </c>
      <c r="E706" s="26" t="str">
        <f>IF(ISNUMBER($B706),'INPUT | Operations'!$B711-'INPUT | Operations'!$B710,"")</f>
        <v/>
      </c>
      <c r="F706" s="32" t="str">
        <f>IF(ISNUMBER($B706),IF('INPUT | Operations'!$B711&lt;MainEngine_BurnTime,1,IF('INPUT | Operations'!$B710&lt;=MainEngine_BurnTime,(MainEngine_BurnTime-'INPUT | Operations'!$B710)/('INPUT | Operations'!$B711-'INPUT | Operations'!$B710),0))*'INPUT | Operations'!$D710*NumberOfMainEngines*NumberOfOps*$E706,"")</f>
        <v/>
      </c>
      <c r="G706" s="34" t="str">
        <f t="shared" si="160"/>
        <v/>
      </c>
      <c r="H706" s="27" t="str">
        <f t="shared" si="161"/>
        <v/>
      </c>
      <c r="I706" s="27" t="str">
        <f t="shared" si="162"/>
        <v/>
      </c>
      <c r="J706" s="27" t="str">
        <f t="shared" si="163"/>
        <v/>
      </c>
      <c r="K706" s="27" t="str">
        <f t="shared" si="164"/>
        <v/>
      </c>
      <c r="L706" s="27" t="str">
        <f t="shared" si="165"/>
        <v/>
      </c>
      <c r="M706" s="32" t="str">
        <f t="shared" si="166"/>
        <v/>
      </c>
      <c r="N706" s="27" t="str">
        <f t="shared" si="168"/>
        <v/>
      </c>
      <c r="O706" s="27" t="str">
        <f t="shared" si="169"/>
        <v/>
      </c>
      <c r="P706" s="27" t="str">
        <f t="shared" si="170"/>
        <v/>
      </c>
      <c r="Q706" s="27" t="str">
        <f t="shared" si="171"/>
        <v/>
      </c>
      <c r="R706" s="27" t="str">
        <f t="shared" si="172"/>
        <v/>
      </c>
      <c r="S706" s="27" t="str">
        <f t="shared" si="173"/>
        <v/>
      </c>
      <c r="T706" s="32" t="str">
        <f t="shared" si="174"/>
        <v/>
      </c>
      <c r="U706" s="10"/>
    </row>
    <row r="707" spans="1:21" x14ac:dyDescent="0.25">
      <c r="A707" s="10"/>
      <c r="B707" s="4" t="str">
        <f>IF(ISBLANK('INPUT | Operations'!$B712),"",COUNT('INPUT | Operations'!$B$12:$B711))</f>
        <v/>
      </c>
      <c r="C707" s="27" t="str">
        <f>IF(ISNUMBER($B707),('INPUT | Operations'!$C711+'INPUT | Operations'!$C712)/2,"")</f>
        <v/>
      </c>
      <c r="D707" s="28" t="str">
        <f t="shared" si="167"/>
        <v/>
      </c>
      <c r="E707" s="26" t="str">
        <f>IF(ISNUMBER($B707),'INPUT | Operations'!$B712-'INPUT | Operations'!$B711,"")</f>
        <v/>
      </c>
      <c r="F707" s="32" t="str">
        <f>IF(ISNUMBER($B707),IF('INPUT | Operations'!$B712&lt;MainEngine_BurnTime,1,IF('INPUT | Operations'!$B711&lt;=MainEngine_BurnTime,(MainEngine_BurnTime-'INPUT | Operations'!$B711)/('INPUT | Operations'!$B712-'INPUT | Operations'!$B711),0))*'INPUT | Operations'!$D711*NumberOfMainEngines*NumberOfOps*$E707,"")</f>
        <v/>
      </c>
      <c r="G707" s="34" t="str">
        <f t="shared" si="160"/>
        <v/>
      </c>
      <c r="H707" s="27" t="str">
        <f t="shared" si="161"/>
        <v/>
      </c>
      <c r="I707" s="27" t="str">
        <f t="shared" si="162"/>
        <v/>
      </c>
      <c r="J707" s="27" t="str">
        <f t="shared" si="163"/>
        <v/>
      </c>
      <c r="K707" s="27" t="str">
        <f t="shared" si="164"/>
        <v/>
      </c>
      <c r="L707" s="27" t="str">
        <f t="shared" si="165"/>
        <v/>
      </c>
      <c r="M707" s="32" t="str">
        <f t="shared" si="166"/>
        <v/>
      </c>
      <c r="N707" s="27" t="str">
        <f t="shared" si="168"/>
        <v/>
      </c>
      <c r="O707" s="27" t="str">
        <f t="shared" si="169"/>
        <v/>
      </c>
      <c r="P707" s="27" t="str">
        <f t="shared" si="170"/>
        <v/>
      </c>
      <c r="Q707" s="27" t="str">
        <f t="shared" si="171"/>
        <v/>
      </c>
      <c r="R707" s="27" t="str">
        <f t="shared" si="172"/>
        <v/>
      </c>
      <c r="S707" s="27" t="str">
        <f t="shared" si="173"/>
        <v/>
      </c>
      <c r="T707" s="32" t="str">
        <f t="shared" si="174"/>
        <v/>
      </c>
      <c r="U707" s="10"/>
    </row>
    <row r="708" spans="1:21" x14ac:dyDescent="0.25">
      <c r="A708" s="10"/>
      <c r="B708" s="4" t="str">
        <f>IF(ISBLANK('INPUT | Operations'!$B713),"",COUNT('INPUT | Operations'!$B$12:$B712))</f>
        <v/>
      </c>
      <c r="C708" s="27" t="str">
        <f>IF(ISNUMBER($B708),('INPUT | Operations'!$C712+'INPUT | Operations'!$C713)/2,"")</f>
        <v/>
      </c>
      <c r="D708" s="28" t="str">
        <f t="shared" si="167"/>
        <v/>
      </c>
      <c r="E708" s="26" t="str">
        <f>IF(ISNUMBER($B708),'INPUT | Operations'!$B713-'INPUT | Operations'!$B712,"")</f>
        <v/>
      </c>
      <c r="F708" s="32" t="str">
        <f>IF(ISNUMBER($B708),IF('INPUT | Operations'!$B713&lt;MainEngine_BurnTime,1,IF('INPUT | Operations'!$B712&lt;=MainEngine_BurnTime,(MainEngine_BurnTime-'INPUT | Operations'!$B712)/('INPUT | Operations'!$B713-'INPUT | Operations'!$B712),0))*'INPUT | Operations'!$D712*NumberOfMainEngines*NumberOfOps*$E708,"")</f>
        <v/>
      </c>
      <c r="G708" s="34" t="str">
        <f t="shared" si="160"/>
        <v/>
      </c>
      <c r="H708" s="27" t="str">
        <f t="shared" si="161"/>
        <v/>
      </c>
      <c r="I708" s="27" t="str">
        <f t="shared" si="162"/>
        <v/>
      </c>
      <c r="J708" s="27" t="str">
        <f t="shared" si="163"/>
        <v/>
      </c>
      <c r="K708" s="27" t="str">
        <f t="shared" si="164"/>
        <v/>
      </c>
      <c r="L708" s="27" t="str">
        <f t="shared" si="165"/>
        <v/>
      </c>
      <c r="M708" s="32" t="str">
        <f t="shared" si="166"/>
        <v/>
      </c>
      <c r="N708" s="27" t="str">
        <f t="shared" si="168"/>
        <v/>
      </c>
      <c r="O708" s="27" t="str">
        <f t="shared" si="169"/>
        <v/>
      </c>
      <c r="P708" s="27" t="str">
        <f t="shared" si="170"/>
        <v/>
      </c>
      <c r="Q708" s="27" t="str">
        <f t="shared" si="171"/>
        <v/>
      </c>
      <c r="R708" s="27" t="str">
        <f t="shared" si="172"/>
        <v/>
      </c>
      <c r="S708" s="27" t="str">
        <f t="shared" si="173"/>
        <v/>
      </c>
      <c r="T708" s="32" t="str">
        <f t="shared" si="174"/>
        <v/>
      </c>
      <c r="U708" s="10"/>
    </row>
    <row r="709" spans="1:21" x14ac:dyDescent="0.25">
      <c r="A709" s="10"/>
      <c r="B709" s="4" t="str">
        <f>IF(ISBLANK('INPUT | Operations'!$B714),"",COUNT('INPUT | Operations'!$B$12:$B713))</f>
        <v/>
      </c>
      <c r="C709" s="27" t="str">
        <f>IF(ISNUMBER($B709),('INPUT | Operations'!$C713+'INPUT | Operations'!$C714)/2,"")</f>
        <v/>
      </c>
      <c r="D709" s="28" t="str">
        <f t="shared" si="167"/>
        <v/>
      </c>
      <c r="E709" s="26" t="str">
        <f>IF(ISNUMBER($B709),'INPUT | Operations'!$B714-'INPUT | Operations'!$B713,"")</f>
        <v/>
      </c>
      <c r="F709" s="32" t="str">
        <f>IF(ISNUMBER($B709),IF('INPUT | Operations'!$B714&lt;MainEngine_BurnTime,1,IF('INPUT | Operations'!$B713&lt;=MainEngine_BurnTime,(MainEngine_BurnTime-'INPUT | Operations'!$B713)/('INPUT | Operations'!$B714-'INPUT | Operations'!$B713),0))*'INPUT | Operations'!$D713*NumberOfMainEngines*NumberOfOps*$E709,"")</f>
        <v/>
      </c>
      <c r="G709" s="34" t="str">
        <f t="shared" si="160"/>
        <v/>
      </c>
      <c r="H709" s="27" t="str">
        <f t="shared" si="161"/>
        <v/>
      </c>
      <c r="I709" s="27" t="str">
        <f t="shared" si="162"/>
        <v/>
      </c>
      <c r="J709" s="27" t="str">
        <f t="shared" si="163"/>
        <v/>
      </c>
      <c r="K709" s="27" t="str">
        <f t="shared" si="164"/>
        <v/>
      </c>
      <c r="L709" s="27" t="str">
        <f t="shared" si="165"/>
        <v/>
      </c>
      <c r="M709" s="32" t="str">
        <f t="shared" si="166"/>
        <v/>
      </c>
      <c r="N709" s="27" t="str">
        <f t="shared" si="168"/>
        <v/>
      </c>
      <c r="O709" s="27" t="str">
        <f t="shared" si="169"/>
        <v/>
      </c>
      <c r="P709" s="27" t="str">
        <f t="shared" si="170"/>
        <v/>
      </c>
      <c r="Q709" s="27" t="str">
        <f t="shared" si="171"/>
        <v/>
      </c>
      <c r="R709" s="27" t="str">
        <f t="shared" si="172"/>
        <v/>
      </c>
      <c r="S709" s="27" t="str">
        <f t="shared" si="173"/>
        <v/>
      </c>
      <c r="T709" s="32" t="str">
        <f t="shared" si="174"/>
        <v/>
      </c>
      <c r="U709" s="10"/>
    </row>
    <row r="710" spans="1:21" x14ac:dyDescent="0.25">
      <c r="A710" s="10"/>
      <c r="B710" s="4" t="str">
        <f>IF(ISBLANK('INPUT | Operations'!$B715),"",COUNT('INPUT | Operations'!$B$12:$B714))</f>
        <v/>
      </c>
      <c r="C710" s="27" t="str">
        <f>IF(ISNUMBER($B710),('INPUT | Operations'!$C714+'INPUT | Operations'!$C715)/2,"")</f>
        <v/>
      </c>
      <c r="D710" s="28" t="str">
        <f t="shared" si="167"/>
        <v/>
      </c>
      <c r="E710" s="26" t="str">
        <f>IF(ISNUMBER($B710),'INPUT | Operations'!$B715-'INPUT | Operations'!$B714,"")</f>
        <v/>
      </c>
      <c r="F710" s="32" t="str">
        <f>IF(ISNUMBER($B710),IF('INPUT | Operations'!$B715&lt;MainEngine_BurnTime,1,IF('INPUT | Operations'!$B714&lt;=MainEngine_BurnTime,(MainEngine_BurnTime-'INPUT | Operations'!$B714)/('INPUT | Operations'!$B715-'INPUT | Operations'!$B714),0))*'INPUT | Operations'!$D714*NumberOfMainEngines*NumberOfOps*$E710,"")</f>
        <v/>
      </c>
      <c r="G710" s="34" t="str">
        <f t="shared" si="160"/>
        <v/>
      </c>
      <c r="H710" s="27" t="str">
        <f t="shared" si="161"/>
        <v/>
      </c>
      <c r="I710" s="27" t="str">
        <f t="shared" si="162"/>
        <v/>
      </c>
      <c r="J710" s="27" t="str">
        <f t="shared" si="163"/>
        <v/>
      </c>
      <c r="K710" s="27" t="str">
        <f t="shared" si="164"/>
        <v/>
      </c>
      <c r="L710" s="27" t="str">
        <f t="shared" si="165"/>
        <v/>
      </c>
      <c r="M710" s="32" t="str">
        <f t="shared" si="166"/>
        <v/>
      </c>
      <c r="N710" s="27" t="str">
        <f t="shared" si="168"/>
        <v/>
      </c>
      <c r="O710" s="27" t="str">
        <f t="shared" si="169"/>
        <v/>
      </c>
      <c r="P710" s="27" t="str">
        <f t="shared" si="170"/>
        <v/>
      </c>
      <c r="Q710" s="27" t="str">
        <f t="shared" si="171"/>
        <v/>
      </c>
      <c r="R710" s="27" t="str">
        <f t="shared" si="172"/>
        <v/>
      </c>
      <c r="S710" s="27" t="str">
        <f t="shared" si="173"/>
        <v/>
      </c>
      <c r="T710" s="32" t="str">
        <f t="shared" si="174"/>
        <v/>
      </c>
      <c r="U710" s="10"/>
    </row>
    <row r="711" spans="1:21" x14ac:dyDescent="0.25">
      <c r="A711" s="10"/>
      <c r="B711" s="4" t="str">
        <f>IF(ISBLANK('INPUT | Operations'!$B716),"",COUNT('INPUT | Operations'!$B$12:$B715))</f>
        <v/>
      </c>
      <c r="C711" s="27" t="str">
        <f>IF(ISNUMBER($B711),('INPUT | Operations'!$C715+'INPUT | Operations'!$C716)/2,"")</f>
        <v/>
      </c>
      <c r="D711" s="28" t="str">
        <f t="shared" si="167"/>
        <v/>
      </c>
      <c r="E711" s="26" t="str">
        <f>IF(ISNUMBER($B711),'INPUT | Operations'!$B716-'INPUT | Operations'!$B715,"")</f>
        <v/>
      </c>
      <c r="F711" s="32" t="str">
        <f>IF(ISNUMBER($B711),IF('INPUT | Operations'!$B716&lt;MainEngine_BurnTime,1,IF('INPUT | Operations'!$B715&lt;=MainEngine_BurnTime,(MainEngine_BurnTime-'INPUT | Operations'!$B715)/('INPUT | Operations'!$B716-'INPUT | Operations'!$B715),0))*'INPUT | Operations'!$D715*NumberOfMainEngines*NumberOfOps*$E711,"")</f>
        <v/>
      </c>
      <c r="G711" s="34" t="str">
        <f t="shared" si="160"/>
        <v/>
      </c>
      <c r="H711" s="27" t="str">
        <f t="shared" si="161"/>
        <v/>
      </c>
      <c r="I711" s="27" t="str">
        <f t="shared" si="162"/>
        <v/>
      </c>
      <c r="J711" s="27" t="str">
        <f t="shared" si="163"/>
        <v/>
      </c>
      <c r="K711" s="27" t="str">
        <f t="shared" si="164"/>
        <v/>
      </c>
      <c r="L711" s="27" t="str">
        <f t="shared" si="165"/>
        <v/>
      </c>
      <c r="M711" s="32" t="str">
        <f t="shared" si="166"/>
        <v/>
      </c>
      <c r="N711" s="27" t="str">
        <f t="shared" si="168"/>
        <v/>
      </c>
      <c r="O711" s="27" t="str">
        <f t="shared" si="169"/>
        <v/>
      </c>
      <c r="P711" s="27" t="str">
        <f t="shared" si="170"/>
        <v/>
      </c>
      <c r="Q711" s="27" t="str">
        <f t="shared" si="171"/>
        <v/>
      </c>
      <c r="R711" s="27" t="str">
        <f t="shared" si="172"/>
        <v/>
      </c>
      <c r="S711" s="27" t="str">
        <f t="shared" si="173"/>
        <v/>
      </c>
      <c r="T711" s="32" t="str">
        <f t="shared" si="174"/>
        <v/>
      </c>
      <c r="U711" s="10"/>
    </row>
    <row r="712" spans="1:21" x14ac:dyDescent="0.25">
      <c r="A712" s="10"/>
      <c r="B712" s="4" t="str">
        <f>IF(ISBLANK('INPUT | Operations'!$B717),"",COUNT('INPUT | Operations'!$B$12:$B716))</f>
        <v/>
      </c>
      <c r="C712" s="27" t="str">
        <f>IF(ISNUMBER($B712),('INPUT | Operations'!$C716+'INPUT | Operations'!$C717)/2,"")</f>
        <v/>
      </c>
      <c r="D712" s="28" t="str">
        <f t="shared" si="167"/>
        <v/>
      </c>
      <c r="E712" s="26" t="str">
        <f>IF(ISNUMBER($B712),'INPUT | Operations'!$B717-'INPUT | Operations'!$B716,"")</f>
        <v/>
      </c>
      <c r="F712" s="32" t="str">
        <f>IF(ISNUMBER($B712),IF('INPUT | Operations'!$B717&lt;MainEngine_BurnTime,1,IF('INPUT | Operations'!$B716&lt;=MainEngine_BurnTime,(MainEngine_BurnTime-'INPUT | Operations'!$B716)/('INPUT | Operations'!$B717-'INPUT | Operations'!$B716),0))*'INPUT | Operations'!$D716*NumberOfMainEngines*NumberOfOps*$E712,"")</f>
        <v/>
      </c>
      <c r="G712" s="34" t="str">
        <f t="shared" ref="G712:G775" si="175">IF(ISNUMBER($B712),MainEngine_H2O+MW_H2O/MW_H*MainEngine_H+MW_H2O/MW_H2*MainEngine_H2+MainEngine_OH,"")</f>
        <v/>
      </c>
      <c r="H712" s="27" t="str">
        <f t="shared" ref="H712:H775" si="176">IF(ISNUMBER($B712),MainEngine_CO2+MW_CO2/MW_CO*(MainEngine_CO-$I712),"")</f>
        <v/>
      </c>
      <c r="I712" s="27" t="str">
        <f t="shared" ref="I712:I775" si="177">IF(ISNUMBER($B712),MIN(0.0025*EXP(0.067*$D712)*(MainEngine_CO+MainEngine_CO2),MainEngine_CO),"")</f>
        <v/>
      </c>
      <c r="J712" s="27" t="str">
        <f t="shared" ref="J712:J775" si="178">IF(ISNUMBER($B712),MainEngine_Al2O3,"")</f>
        <v/>
      </c>
      <c r="K712" s="27" t="str">
        <f t="shared" ref="K712:K775" si="179">IF(ISNUMBER($B712),MainEngine_HCl+MainEngine_Cl+MainEngine_Cl2,"")</f>
        <v/>
      </c>
      <c r="L712" s="27" t="str">
        <f t="shared" ref="L712:L775" si="180">IF(ISNUMBER($B712),MainEngine_NOx+33*EXP(-0.26*$D712),"")</f>
        <v/>
      </c>
      <c r="M712" s="32" t="str">
        <f t="shared" ref="M712:M775" si="181">IF(ISNUMBER($B712),MainEngine_BC*MAX(0.04,MIN(1,0.04*EXP(0.12*($D712-15)))),"")</f>
        <v/>
      </c>
      <c r="N712" s="27" t="str">
        <f t="shared" si="168"/>
        <v/>
      </c>
      <c r="O712" s="27" t="str">
        <f t="shared" si="169"/>
        <v/>
      </c>
      <c r="P712" s="27" t="str">
        <f t="shared" si="170"/>
        <v/>
      </c>
      <c r="Q712" s="27" t="str">
        <f t="shared" si="171"/>
        <v/>
      </c>
      <c r="R712" s="27" t="str">
        <f t="shared" si="172"/>
        <v/>
      </c>
      <c r="S712" s="27" t="str">
        <f t="shared" si="173"/>
        <v/>
      </c>
      <c r="T712" s="32" t="str">
        <f t="shared" si="174"/>
        <v/>
      </c>
      <c r="U712" s="10"/>
    </row>
    <row r="713" spans="1:21" x14ac:dyDescent="0.25">
      <c r="A713" s="10"/>
      <c r="B713" s="4" t="str">
        <f>IF(ISBLANK('INPUT | Operations'!$B718),"",COUNT('INPUT | Operations'!$B$12:$B717))</f>
        <v/>
      </c>
      <c r="C713" s="27" t="str">
        <f>IF(ISNUMBER($B713),('INPUT | Operations'!$C717+'INPUT | Operations'!$C718)/2,"")</f>
        <v/>
      </c>
      <c r="D713" s="28" t="str">
        <f t="shared" si="167"/>
        <v/>
      </c>
      <c r="E713" s="26" t="str">
        <f>IF(ISNUMBER($B713),'INPUT | Operations'!$B718-'INPUT | Operations'!$B717,"")</f>
        <v/>
      </c>
      <c r="F713" s="32" t="str">
        <f>IF(ISNUMBER($B713),IF('INPUT | Operations'!$B718&lt;MainEngine_BurnTime,1,IF('INPUT | Operations'!$B717&lt;=MainEngine_BurnTime,(MainEngine_BurnTime-'INPUT | Operations'!$B717)/('INPUT | Operations'!$B718-'INPUT | Operations'!$B717),0))*'INPUT | Operations'!$D717*NumberOfMainEngines*NumberOfOps*$E713,"")</f>
        <v/>
      </c>
      <c r="G713" s="34" t="str">
        <f t="shared" si="175"/>
        <v/>
      </c>
      <c r="H713" s="27" t="str">
        <f t="shared" si="176"/>
        <v/>
      </c>
      <c r="I713" s="27" t="str">
        <f t="shared" si="177"/>
        <v/>
      </c>
      <c r="J713" s="27" t="str">
        <f t="shared" si="178"/>
        <v/>
      </c>
      <c r="K713" s="27" t="str">
        <f t="shared" si="179"/>
        <v/>
      </c>
      <c r="L713" s="27" t="str">
        <f t="shared" si="180"/>
        <v/>
      </c>
      <c r="M713" s="32" t="str">
        <f t="shared" si="181"/>
        <v/>
      </c>
      <c r="N713" s="27" t="str">
        <f t="shared" si="168"/>
        <v/>
      </c>
      <c r="O713" s="27" t="str">
        <f t="shared" si="169"/>
        <v/>
      </c>
      <c r="P713" s="27" t="str">
        <f t="shared" si="170"/>
        <v/>
      </c>
      <c r="Q713" s="27" t="str">
        <f t="shared" si="171"/>
        <v/>
      </c>
      <c r="R713" s="27" t="str">
        <f t="shared" si="172"/>
        <v/>
      </c>
      <c r="S713" s="27" t="str">
        <f t="shared" si="173"/>
        <v/>
      </c>
      <c r="T713" s="32" t="str">
        <f t="shared" si="174"/>
        <v/>
      </c>
      <c r="U713" s="10"/>
    </row>
    <row r="714" spans="1:21" x14ac:dyDescent="0.25">
      <c r="A714" s="10"/>
      <c r="B714" s="4" t="str">
        <f>IF(ISBLANK('INPUT | Operations'!$B719),"",COUNT('INPUT | Operations'!$B$12:$B718))</f>
        <v/>
      </c>
      <c r="C714" s="27" t="str">
        <f>IF(ISNUMBER($B714),('INPUT | Operations'!$C718+'INPUT | Operations'!$C719)/2,"")</f>
        <v/>
      </c>
      <c r="D714" s="28" t="str">
        <f t="shared" si="167"/>
        <v/>
      </c>
      <c r="E714" s="26" t="str">
        <f>IF(ISNUMBER($B714),'INPUT | Operations'!$B719-'INPUT | Operations'!$B718,"")</f>
        <v/>
      </c>
      <c r="F714" s="32" t="str">
        <f>IF(ISNUMBER($B714),IF('INPUT | Operations'!$B719&lt;MainEngine_BurnTime,1,IF('INPUT | Operations'!$B718&lt;=MainEngine_BurnTime,(MainEngine_BurnTime-'INPUT | Operations'!$B718)/('INPUT | Operations'!$B719-'INPUT | Operations'!$B718),0))*'INPUT | Operations'!$D718*NumberOfMainEngines*NumberOfOps*$E714,"")</f>
        <v/>
      </c>
      <c r="G714" s="34" t="str">
        <f t="shared" si="175"/>
        <v/>
      </c>
      <c r="H714" s="27" t="str">
        <f t="shared" si="176"/>
        <v/>
      </c>
      <c r="I714" s="27" t="str">
        <f t="shared" si="177"/>
        <v/>
      </c>
      <c r="J714" s="27" t="str">
        <f t="shared" si="178"/>
        <v/>
      </c>
      <c r="K714" s="27" t="str">
        <f t="shared" si="179"/>
        <v/>
      </c>
      <c r="L714" s="27" t="str">
        <f t="shared" si="180"/>
        <v/>
      </c>
      <c r="M714" s="32" t="str">
        <f t="shared" si="181"/>
        <v/>
      </c>
      <c r="N714" s="27" t="str">
        <f t="shared" si="168"/>
        <v/>
      </c>
      <c r="O714" s="27" t="str">
        <f t="shared" si="169"/>
        <v/>
      </c>
      <c r="P714" s="27" t="str">
        <f t="shared" si="170"/>
        <v/>
      </c>
      <c r="Q714" s="27" t="str">
        <f t="shared" si="171"/>
        <v/>
      </c>
      <c r="R714" s="27" t="str">
        <f t="shared" si="172"/>
        <v/>
      </c>
      <c r="S714" s="27" t="str">
        <f t="shared" si="173"/>
        <v/>
      </c>
      <c r="T714" s="32" t="str">
        <f t="shared" si="174"/>
        <v/>
      </c>
      <c r="U714" s="10"/>
    </row>
    <row r="715" spans="1:21" x14ac:dyDescent="0.25">
      <c r="A715" s="10"/>
      <c r="B715" s="4" t="str">
        <f>IF(ISBLANK('INPUT | Operations'!$B720),"",COUNT('INPUT | Operations'!$B$12:$B719))</f>
        <v/>
      </c>
      <c r="C715" s="27" t="str">
        <f>IF(ISNUMBER($B715),('INPUT | Operations'!$C719+'INPUT | Operations'!$C720)/2,"")</f>
        <v/>
      </c>
      <c r="D715" s="28" t="str">
        <f t="shared" si="167"/>
        <v/>
      </c>
      <c r="E715" s="26" t="str">
        <f>IF(ISNUMBER($B715),'INPUT | Operations'!$B720-'INPUT | Operations'!$B719,"")</f>
        <v/>
      </c>
      <c r="F715" s="32" t="str">
        <f>IF(ISNUMBER($B715),IF('INPUT | Operations'!$B720&lt;MainEngine_BurnTime,1,IF('INPUT | Operations'!$B719&lt;=MainEngine_BurnTime,(MainEngine_BurnTime-'INPUT | Operations'!$B719)/('INPUT | Operations'!$B720-'INPUT | Operations'!$B719),0))*'INPUT | Operations'!$D719*NumberOfMainEngines*NumberOfOps*$E715,"")</f>
        <v/>
      </c>
      <c r="G715" s="34" t="str">
        <f t="shared" si="175"/>
        <v/>
      </c>
      <c r="H715" s="27" t="str">
        <f t="shared" si="176"/>
        <v/>
      </c>
      <c r="I715" s="27" t="str">
        <f t="shared" si="177"/>
        <v/>
      </c>
      <c r="J715" s="27" t="str">
        <f t="shared" si="178"/>
        <v/>
      </c>
      <c r="K715" s="27" t="str">
        <f t="shared" si="179"/>
        <v/>
      </c>
      <c r="L715" s="27" t="str">
        <f t="shared" si="180"/>
        <v/>
      </c>
      <c r="M715" s="32" t="str">
        <f t="shared" si="181"/>
        <v/>
      </c>
      <c r="N715" s="27" t="str">
        <f t="shared" si="168"/>
        <v/>
      </c>
      <c r="O715" s="27" t="str">
        <f t="shared" si="169"/>
        <v/>
      </c>
      <c r="P715" s="27" t="str">
        <f t="shared" si="170"/>
        <v/>
      </c>
      <c r="Q715" s="27" t="str">
        <f t="shared" si="171"/>
        <v/>
      </c>
      <c r="R715" s="27" t="str">
        <f t="shared" si="172"/>
        <v/>
      </c>
      <c r="S715" s="27" t="str">
        <f t="shared" si="173"/>
        <v/>
      </c>
      <c r="T715" s="32" t="str">
        <f t="shared" si="174"/>
        <v/>
      </c>
      <c r="U715" s="10"/>
    </row>
    <row r="716" spans="1:21" x14ac:dyDescent="0.25">
      <c r="A716" s="10"/>
      <c r="B716" s="4" t="str">
        <f>IF(ISBLANK('INPUT | Operations'!$B721),"",COUNT('INPUT | Operations'!$B$12:$B720))</f>
        <v/>
      </c>
      <c r="C716" s="27" t="str">
        <f>IF(ISNUMBER($B716),('INPUT | Operations'!$C720+'INPUT | Operations'!$C721)/2,"")</f>
        <v/>
      </c>
      <c r="D716" s="28" t="str">
        <f t="shared" si="167"/>
        <v/>
      </c>
      <c r="E716" s="26" t="str">
        <f>IF(ISNUMBER($B716),'INPUT | Operations'!$B721-'INPUT | Operations'!$B720,"")</f>
        <v/>
      </c>
      <c r="F716" s="32" t="str">
        <f>IF(ISNUMBER($B716),IF('INPUT | Operations'!$B721&lt;MainEngine_BurnTime,1,IF('INPUT | Operations'!$B720&lt;=MainEngine_BurnTime,(MainEngine_BurnTime-'INPUT | Operations'!$B720)/('INPUT | Operations'!$B721-'INPUT | Operations'!$B720),0))*'INPUT | Operations'!$D720*NumberOfMainEngines*NumberOfOps*$E716,"")</f>
        <v/>
      </c>
      <c r="G716" s="34" t="str">
        <f t="shared" si="175"/>
        <v/>
      </c>
      <c r="H716" s="27" t="str">
        <f t="shared" si="176"/>
        <v/>
      </c>
      <c r="I716" s="27" t="str">
        <f t="shared" si="177"/>
        <v/>
      </c>
      <c r="J716" s="27" t="str">
        <f t="shared" si="178"/>
        <v/>
      </c>
      <c r="K716" s="27" t="str">
        <f t="shared" si="179"/>
        <v/>
      </c>
      <c r="L716" s="27" t="str">
        <f t="shared" si="180"/>
        <v/>
      </c>
      <c r="M716" s="32" t="str">
        <f t="shared" si="181"/>
        <v/>
      </c>
      <c r="N716" s="27" t="str">
        <f t="shared" si="168"/>
        <v/>
      </c>
      <c r="O716" s="27" t="str">
        <f t="shared" si="169"/>
        <v/>
      </c>
      <c r="P716" s="27" t="str">
        <f t="shared" si="170"/>
        <v/>
      </c>
      <c r="Q716" s="27" t="str">
        <f t="shared" si="171"/>
        <v/>
      </c>
      <c r="R716" s="27" t="str">
        <f t="shared" si="172"/>
        <v/>
      </c>
      <c r="S716" s="27" t="str">
        <f t="shared" si="173"/>
        <v/>
      </c>
      <c r="T716" s="32" t="str">
        <f t="shared" si="174"/>
        <v/>
      </c>
      <c r="U716" s="10"/>
    </row>
    <row r="717" spans="1:21" x14ac:dyDescent="0.25">
      <c r="A717" s="10"/>
      <c r="B717" s="4" t="str">
        <f>IF(ISBLANK('INPUT | Operations'!$B722),"",COUNT('INPUT | Operations'!$B$12:$B721))</f>
        <v/>
      </c>
      <c r="C717" s="27" t="str">
        <f>IF(ISNUMBER($B717),('INPUT | Operations'!$C721+'INPUT | Operations'!$C722)/2,"")</f>
        <v/>
      </c>
      <c r="D717" s="28" t="str">
        <f t="shared" si="167"/>
        <v/>
      </c>
      <c r="E717" s="26" t="str">
        <f>IF(ISNUMBER($B717),'INPUT | Operations'!$B722-'INPUT | Operations'!$B721,"")</f>
        <v/>
      </c>
      <c r="F717" s="32" t="str">
        <f>IF(ISNUMBER($B717),IF('INPUT | Operations'!$B722&lt;MainEngine_BurnTime,1,IF('INPUT | Operations'!$B721&lt;=MainEngine_BurnTime,(MainEngine_BurnTime-'INPUT | Operations'!$B721)/('INPUT | Operations'!$B722-'INPUT | Operations'!$B721),0))*'INPUT | Operations'!$D721*NumberOfMainEngines*NumberOfOps*$E717,"")</f>
        <v/>
      </c>
      <c r="G717" s="34" t="str">
        <f t="shared" si="175"/>
        <v/>
      </c>
      <c r="H717" s="27" t="str">
        <f t="shared" si="176"/>
        <v/>
      </c>
      <c r="I717" s="27" t="str">
        <f t="shared" si="177"/>
        <v/>
      </c>
      <c r="J717" s="27" t="str">
        <f t="shared" si="178"/>
        <v/>
      </c>
      <c r="K717" s="27" t="str">
        <f t="shared" si="179"/>
        <v/>
      </c>
      <c r="L717" s="27" t="str">
        <f t="shared" si="180"/>
        <v/>
      </c>
      <c r="M717" s="32" t="str">
        <f t="shared" si="181"/>
        <v/>
      </c>
      <c r="N717" s="27" t="str">
        <f t="shared" si="168"/>
        <v/>
      </c>
      <c r="O717" s="27" t="str">
        <f t="shared" si="169"/>
        <v/>
      </c>
      <c r="P717" s="27" t="str">
        <f t="shared" si="170"/>
        <v/>
      </c>
      <c r="Q717" s="27" t="str">
        <f t="shared" si="171"/>
        <v/>
      </c>
      <c r="R717" s="27" t="str">
        <f t="shared" si="172"/>
        <v/>
      </c>
      <c r="S717" s="27" t="str">
        <f t="shared" si="173"/>
        <v/>
      </c>
      <c r="T717" s="32" t="str">
        <f t="shared" si="174"/>
        <v/>
      </c>
      <c r="U717" s="10"/>
    </row>
    <row r="718" spans="1:21" x14ac:dyDescent="0.25">
      <c r="A718" s="10"/>
      <c r="B718" s="4" t="str">
        <f>IF(ISBLANK('INPUT | Operations'!$B723),"",COUNT('INPUT | Operations'!$B$12:$B722))</f>
        <v/>
      </c>
      <c r="C718" s="27" t="str">
        <f>IF(ISNUMBER($B718),('INPUT | Operations'!$C722+'INPUT | Operations'!$C723)/2,"")</f>
        <v/>
      </c>
      <c r="D718" s="28" t="str">
        <f t="shared" si="167"/>
        <v/>
      </c>
      <c r="E718" s="26" t="str">
        <f>IF(ISNUMBER($B718),'INPUT | Operations'!$B723-'INPUT | Operations'!$B722,"")</f>
        <v/>
      </c>
      <c r="F718" s="32" t="str">
        <f>IF(ISNUMBER($B718),IF('INPUT | Operations'!$B723&lt;MainEngine_BurnTime,1,IF('INPUT | Operations'!$B722&lt;=MainEngine_BurnTime,(MainEngine_BurnTime-'INPUT | Operations'!$B722)/('INPUT | Operations'!$B723-'INPUT | Operations'!$B722),0))*'INPUT | Operations'!$D722*NumberOfMainEngines*NumberOfOps*$E718,"")</f>
        <v/>
      </c>
      <c r="G718" s="34" t="str">
        <f t="shared" si="175"/>
        <v/>
      </c>
      <c r="H718" s="27" t="str">
        <f t="shared" si="176"/>
        <v/>
      </c>
      <c r="I718" s="27" t="str">
        <f t="shared" si="177"/>
        <v/>
      </c>
      <c r="J718" s="27" t="str">
        <f t="shared" si="178"/>
        <v/>
      </c>
      <c r="K718" s="27" t="str">
        <f t="shared" si="179"/>
        <v/>
      </c>
      <c r="L718" s="27" t="str">
        <f t="shared" si="180"/>
        <v/>
      </c>
      <c r="M718" s="32" t="str">
        <f t="shared" si="181"/>
        <v/>
      </c>
      <c r="N718" s="27" t="str">
        <f t="shared" si="168"/>
        <v/>
      </c>
      <c r="O718" s="27" t="str">
        <f t="shared" si="169"/>
        <v/>
      </c>
      <c r="P718" s="27" t="str">
        <f t="shared" si="170"/>
        <v/>
      </c>
      <c r="Q718" s="27" t="str">
        <f t="shared" si="171"/>
        <v/>
      </c>
      <c r="R718" s="27" t="str">
        <f t="shared" si="172"/>
        <v/>
      </c>
      <c r="S718" s="27" t="str">
        <f t="shared" si="173"/>
        <v/>
      </c>
      <c r="T718" s="32" t="str">
        <f t="shared" si="174"/>
        <v/>
      </c>
      <c r="U718" s="10"/>
    </row>
    <row r="719" spans="1:21" x14ac:dyDescent="0.25">
      <c r="A719" s="10"/>
      <c r="B719" s="4" t="str">
        <f>IF(ISBLANK('INPUT | Operations'!$B724),"",COUNT('INPUT | Operations'!$B$12:$B723))</f>
        <v/>
      </c>
      <c r="C719" s="27" t="str">
        <f>IF(ISNUMBER($B719),('INPUT | Operations'!$C723+'INPUT | Operations'!$C724)/2,"")</f>
        <v/>
      </c>
      <c r="D719" s="28" t="str">
        <f t="shared" si="167"/>
        <v/>
      </c>
      <c r="E719" s="26" t="str">
        <f>IF(ISNUMBER($B719),'INPUT | Operations'!$B724-'INPUT | Operations'!$B723,"")</f>
        <v/>
      </c>
      <c r="F719" s="32" t="str">
        <f>IF(ISNUMBER($B719),IF('INPUT | Operations'!$B724&lt;MainEngine_BurnTime,1,IF('INPUT | Operations'!$B723&lt;=MainEngine_BurnTime,(MainEngine_BurnTime-'INPUT | Operations'!$B723)/('INPUT | Operations'!$B724-'INPUT | Operations'!$B723),0))*'INPUT | Operations'!$D723*NumberOfMainEngines*NumberOfOps*$E719,"")</f>
        <v/>
      </c>
      <c r="G719" s="34" t="str">
        <f t="shared" si="175"/>
        <v/>
      </c>
      <c r="H719" s="27" t="str">
        <f t="shared" si="176"/>
        <v/>
      </c>
      <c r="I719" s="27" t="str">
        <f t="shared" si="177"/>
        <v/>
      </c>
      <c r="J719" s="27" t="str">
        <f t="shared" si="178"/>
        <v/>
      </c>
      <c r="K719" s="27" t="str">
        <f t="shared" si="179"/>
        <v/>
      </c>
      <c r="L719" s="27" t="str">
        <f t="shared" si="180"/>
        <v/>
      </c>
      <c r="M719" s="32" t="str">
        <f t="shared" si="181"/>
        <v/>
      </c>
      <c r="N719" s="27" t="str">
        <f t="shared" si="168"/>
        <v/>
      </c>
      <c r="O719" s="27" t="str">
        <f t="shared" si="169"/>
        <v/>
      </c>
      <c r="P719" s="27" t="str">
        <f t="shared" si="170"/>
        <v/>
      </c>
      <c r="Q719" s="27" t="str">
        <f t="shared" si="171"/>
        <v/>
      </c>
      <c r="R719" s="27" t="str">
        <f t="shared" si="172"/>
        <v/>
      </c>
      <c r="S719" s="27" t="str">
        <f t="shared" si="173"/>
        <v/>
      </c>
      <c r="T719" s="32" t="str">
        <f t="shared" si="174"/>
        <v/>
      </c>
      <c r="U719" s="10"/>
    </row>
    <row r="720" spans="1:21" x14ac:dyDescent="0.25">
      <c r="A720" s="10"/>
      <c r="B720" s="4" t="str">
        <f>IF(ISBLANK('INPUT | Operations'!$B725),"",COUNT('INPUT | Operations'!$B$12:$B724))</f>
        <v/>
      </c>
      <c r="C720" s="27" t="str">
        <f>IF(ISNUMBER($B720),('INPUT | Operations'!$C724+'INPUT | Operations'!$C725)/2,"")</f>
        <v/>
      </c>
      <c r="D720" s="28" t="str">
        <f t="shared" si="167"/>
        <v/>
      </c>
      <c r="E720" s="26" t="str">
        <f>IF(ISNUMBER($B720),'INPUT | Operations'!$B725-'INPUT | Operations'!$B724,"")</f>
        <v/>
      </c>
      <c r="F720" s="32" t="str">
        <f>IF(ISNUMBER($B720),IF('INPUT | Operations'!$B725&lt;MainEngine_BurnTime,1,IF('INPUT | Operations'!$B724&lt;=MainEngine_BurnTime,(MainEngine_BurnTime-'INPUT | Operations'!$B724)/('INPUT | Operations'!$B725-'INPUT | Operations'!$B724),0))*'INPUT | Operations'!$D724*NumberOfMainEngines*NumberOfOps*$E720,"")</f>
        <v/>
      </c>
      <c r="G720" s="34" t="str">
        <f t="shared" si="175"/>
        <v/>
      </c>
      <c r="H720" s="27" t="str">
        <f t="shared" si="176"/>
        <v/>
      </c>
      <c r="I720" s="27" t="str">
        <f t="shared" si="177"/>
        <v/>
      </c>
      <c r="J720" s="27" t="str">
        <f t="shared" si="178"/>
        <v/>
      </c>
      <c r="K720" s="27" t="str">
        <f t="shared" si="179"/>
        <v/>
      </c>
      <c r="L720" s="27" t="str">
        <f t="shared" si="180"/>
        <v/>
      </c>
      <c r="M720" s="32" t="str">
        <f t="shared" si="181"/>
        <v/>
      </c>
      <c r="N720" s="27" t="str">
        <f t="shared" si="168"/>
        <v/>
      </c>
      <c r="O720" s="27" t="str">
        <f t="shared" si="169"/>
        <v/>
      </c>
      <c r="P720" s="27" t="str">
        <f t="shared" si="170"/>
        <v/>
      </c>
      <c r="Q720" s="27" t="str">
        <f t="shared" si="171"/>
        <v/>
      </c>
      <c r="R720" s="27" t="str">
        <f t="shared" si="172"/>
        <v/>
      </c>
      <c r="S720" s="27" t="str">
        <f t="shared" si="173"/>
        <v/>
      </c>
      <c r="T720" s="32" t="str">
        <f t="shared" si="174"/>
        <v/>
      </c>
      <c r="U720" s="10"/>
    </row>
    <row r="721" spans="1:21" x14ac:dyDescent="0.25">
      <c r="A721" s="10"/>
      <c r="B721" s="4" t="str">
        <f>IF(ISBLANK('INPUT | Operations'!$B726),"",COUNT('INPUT | Operations'!$B$12:$B725))</f>
        <v/>
      </c>
      <c r="C721" s="27" t="str">
        <f>IF(ISNUMBER($B721),('INPUT | Operations'!$C725+'INPUT | Operations'!$C726)/2,"")</f>
        <v/>
      </c>
      <c r="D721" s="28" t="str">
        <f t="shared" si="167"/>
        <v/>
      </c>
      <c r="E721" s="26" t="str">
        <f>IF(ISNUMBER($B721),'INPUT | Operations'!$B726-'INPUT | Operations'!$B725,"")</f>
        <v/>
      </c>
      <c r="F721" s="32" t="str">
        <f>IF(ISNUMBER($B721),IF('INPUT | Operations'!$B726&lt;MainEngine_BurnTime,1,IF('INPUT | Operations'!$B725&lt;=MainEngine_BurnTime,(MainEngine_BurnTime-'INPUT | Operations'!$B725)/('INPUT | Operations'!$B726-'INPUT | Operations'!$B725),0))*'INPUT | Operations'!$D725*NumberOfMainEngines*NumberOfOps*$E721,"")</f>
        <v/>
      </c>
      <c r="G721" s="34" t="str">
        <f t="shared" si="175"/>
        <v/>
      </c>
      <c r="H721" s="27" t="str">
        <f t="shared" si="176"/>
        <v/>
      </c>
      <c r="I721" s="27" t="str">
        <f t="shared" si="177"/>
        <v/>
      </c>
      <c r="J721" s="27" t="str">
        <f t="shared" si="178"/>
        <v/>
      </c>
      <c r="K721" s="27" t="str">
        <f t="shared" si="179"/>
        <v/>
      </c>
      <c r="L721" s="27" t="str">
        <f t="shared" si="180"/>
        <v/>
      </c>
      <c r="M721" s="32" t="str">
        <f t="shared" si="181"/>
        <v/>
      </c>
      <c r="N721" s="27" t="str">
        <f t="shared" si="168"/>
        <v/>
      </c>
      <c r="O721" s="27" t="str">
        <f t="shared" si="169"/>
        <v/>
      </c>
      <c r="P721" s="27" t="str">
        <f t="shared" si="170"/>
        <v/>
      </c>
      <c r="Q721" s="27" t="str">
        <f t="shared" si="171"/>
        <v/>
      </c>
      <c r="R721" s="27" t="str">
        <f t="shared" si="172"/>
        <v/>
      </c>
      <c r="S721" s="27" t="str">
        <f t="shared" si="173"/>
        <v/>
      </c>
      <c r="T721" s="32" t="str">
        <f t="shared" si="174"/>
        <v/>
      </c>
      <c r="U721" s="10"/>
    </row>
    <row r="722" spans="1:21" x14ac:dyDescent="0.25">
      <c r="A722" s="10"/>
      <c r="B722" s="4" t="str">
        <f>IF(ISBLANK('INPUT | Operations'!$B727),"",COUNT('INPUT | Operations'!$B$12:$B726))</f>
        <v/>
      </c>
      <c r="C722" s="27" t="str">
        <f>IF(ISNUMBER($B722),('INPUT | Operations'!$C726+'INPUT | Operations'!$C727)/2,"")</f>
        <v/>
      </c>
      <c r="D722" s="28" t="str">
        <f t="shared" si="167"/>
        <v/>
      </c>
      <c r="E722" s="26" t="str">
        <f>IF(ISNUMBER($B722),'INPUT | Operations'!$B727-'INPUT | Operations'!$B726,"")</f>
        <v/>
      </c>
      <c r="F722" s="32" t="str">
        <f>IF(ISNUMBER($B722),IF('INPUT | Operations'!$B727&lt;MainEngine_BurnTime,1,IF('INPUT | Operations'!$B726&lt;=MainEngine_BurnTime,(MainEngine_BurnTime-'INPUT | Operations'!$B726)/('INPUT | Operations'!$B727-'INPUT | Operations'!$B726),0))*'INPUT | Operations'!$D726*NumberOfMainEngines*NumberOfOps*$E722,"")</f>
        <v/>
      </c>
      <c r="G722" s="34" t="str">
        <f t="shared" si="175"/>
        <v/>
      </c>
      <c r="H722" s="27" t="str">
        <f t="shared" si="176"/>
        <v/>
      </c>
      <c r="I722" s="27" t="str">
        <f t="shared" si="177"/>
        <v/>
      </c>
      <c r="J722" s="27" t="str">
        <f t="shared" si="178"/>
        <v/>
      </c>
      <c r="K722" s="27" t="str">
        <f t="shared" si="179"/>
        <v/>
      </c>
      <c r="L722" s="27" t="str">
        <f t="shared" si="180"/>
        <v/>
      </c>
      <c r="M722" s="32" t="str">
        <f t="shared" si="181"/>
        <v/>
      </c>
      <c r="N722" s="27" t="str">
        <f t="shared" si="168"/>
        <v/>
      </c>
      <c r="O722" s="27" t="str">
        <f t="shared" si="169"/>
        <v/>
      </c>
      <c r="P722" s="27" t="str">
        <f t="shared" si="170"/>
        <v/>
      </c>
      <c r="Q722" s="27" t="str">
        <f t="shared" si="171"/>
        <v/>
      </c>
      <c r="R722" s="27" t="str">
        <f t="shared" si="172"/>
        <v/>
      </c>
      <c r="S722" s="27" t="str">
        <f t="shared" si="173"/>
        <v/>
      </c>
      <c r="T722" s="32" t="str">
        <f t="shared" si="174"/>
        <v/>
      </c>
      <c r="U722" s="10"/>
    </row>
    <row r="723" spans="1:21" x14ac:dyDescent="0.25">
      <c r="A723" s="10"/>
      <c r="B723" s="4" t="str">
        <f>IF(ISBLANK('INPUT | Operations'!$B728),"",COUNT('INPUT | Operations'!$B$12:$B727))</f>
        <v/>
      </c>
      <c r="C723" s="27" t="str">
        <f>IF(ISNUMBER($B723),('INPUT | Operations'!$C727+'INPUT | Operations'!$C728)/2,"")</f>
        <v/>
      </c>
      <c r="D723" s="28" t="str">
        <f t="shared" si="167"/>
        <v/>
      </c>
      <c r="E723" s="26" t="str">
        <f>IF(ISNUMBER($B723),'INPUT | Operations'!$B728-'INPUT | Operations'!$B727,"")</f>
        <v/>
      </c>
      <c r="F723" s="32" t="str">
        <f>IF(ISNUMBER($B723),IF('INPUT | Operations'!$B728&lt;MainEngine_BurnTime,1,IF('INPUT | Operations'!$B727&lt;=MainEngine_BurnTime,(MainEngine_BurnTime-'INPUT | Operations'!$B727)/('INPUT | Operations'!$B728-'INPUT | Operations'!$B727),0))*'INPUT | Operations'!$D727*NumberOfMainEngines*NumberOfOps*$E723,"")</f>
        <v/>
      </c>
      <c r="G723" s="34" t="str">
        <f t="shared" si="175"/>
        <v/>
      </c>
      <c r="H723" s="27" t="str">
        <f t="shared" si="176"/>
        <v/>
      </c>
      <c r="I723" s="27" t="str">
        <f t="shared" si="177"/>
        <v/>
      </c>
      <c r="J723" s="27" t="str">
        <f t="shared" si="178"/>
        <v/>
      </c>
      <c r="K723" s="27" t="str">
        <f t="shared" si="179"/>
        <v/>
      </c>
      <c r="L723" s="27" t="str">
        <f t="shared" si="180"/>
        <v/>
      </c>
      <c r="M723" s="32" t="str">
        <f t="shared" si="181"/>
        <v/>
      </c>
      <c r="N723" s="27" t="str">
        <f t="shared" si="168"/>
        <v/>
      </c>
      <c r="O723" s="27" t="str">
        <f t="shared" si="169"/>
        <v/>
      </c>
      <c r="P723" s="27" t="str">
        <f t="shared" si="170"/>
        <v/>
      </c>
      <c r="Q723" s="27" t="str">
        <f t="shared" si="171"/>
        <v/>
      </c>
      <c r="R723" s="27" t="str">
        <f t="shared" si="172"/>
        <v/>
      </c>
      <c r="S723" s="27" t="str">
        <f t="shared" si="173"/>
        <v/>
      </c>
      <c r="T723" s="32" t="str">
        <f t="shared" si="174"/>
        <v/>
      </c>
      <c r="U723" s="10"/>
    </row>
    <row r="724" spans="1:21" x14ac:dyDescent="0.25">
      <c r="A724" s="10"/>
      <c r="B724" s="4" t="str">
        <f>IF(ISBLANK('INPUT | Operations'!$B729),"",COUNT('INPUT | Operations'!$B$12:$B728))</f>
        <v/>
      </c>
      <c r="C724" s="27" t="str">
        <f>IF(ISNUMBER($B724),('INPUT | Operations'!$C728+'INPUT | Operations'!$C729)/2,"")</f>
        <v/>
      </c>
      <c r="D724" s="28" t="str">
        <f t="shared" si="167"/>
        <v/>
      </c>
      <c r="E724" s="26" t="str">
        <f>IF(ISNUMBER($B724),'INPUT | Operations'!$B729-'INPUT | Operations'!$B728,"")</f>
        <v/>
      </c>
      <c r="F724" s="32" t="str">
        <f>IF(ISNUMBER($B724),IF('INPUT | Operations'!$B729&lt;MainEngine_BurnTime,1,IF('INPUT | Operations'!$B728&lt;=MainEngine_BurnTime,(MainEngine_BurnTime-'INPUT | Operations'!$B728)/('INPUT | Operations'!$B729-'INPUT | Operations'!$B728),0))*'INPUT | Operations'!$D728*NumberOfMainEngines*NumberOfOps*$E724,"")</f>
        <v/>
      </c>
      <c r="G724" s="34" t="str">
        <f t="shared" si="175"/>
        <v/>
      </c>
      <c r="H724" s="27" t="str">
        <f t="shared" si="176"/>
        <v/>
      </c>
      <c r="I724" s="27" t="str">
        <f t="shared" si="177"/>
        <v/>
      </c>
      <c r="J724" s="27" t="str">
        <f t="shared" si="178"/>
        <v/>
      </c>
      <c r="K724" s="27" t="str">
        <f t="shared" si="179"/>
        <v/>
      </c>
      <c r="L724" s="27" t="str">
        <f t="shared" si="180"/>
        <v/>
      </c>
      <c r="M724" s="32" t="str">
        <f t="shared" si="181"/>
        <v/>
      </c>
      <c r="N724" s="27" t="str">
        <f t="shared" si="168"/>
        <v/>
      </c>
      <c r="O724" s="27" t="str">
        <f t="shared" si="169"/>
        <v/>
      </c>
      <c r="P724" s="27" t="str">
        <f t="shared" si="170"/>
        <v/>
      </c>
      <c r="Q724" s="27" t="str">
        <f t="shared" si="171"/>
        <v/>
      </c>
      <c r="R724" s="27" t="str">
        <f t="shared" si="172"/>
        <v/>
      </c>
      <c r="S724" s="27" t="str">
        <f t="shared" si="173"/>
        <v/>
      </c>
      <c r="T724" s="32" t="str">
        <f t="shared" si="174"/>
        <v/>
      </c>
      <c r="U724" s="10"/>
    </row>
    <row r="725" spans="1:21" x14ac:dyDescent="0.25">
      <c r="A725" s="10"/>
      <c r="B725" s="4" t="str">
        <f>IF(ISBLANK('INPUT | Operations'!$B730),"",COUNT('INPUT | Operations'!$B$12:$B729))</f>
        <v/>
      </c>
      <c r="C725" s="27" t="str">
        <f>IF(ISNUMBER($B725),('INPUT | Operations'!$C729+'INPUT | Operations'!$C730)/2,"")</f>
        <v/>
      </c>
      <c r="D725" s="28" t="str">
        <f t="shared" si="167"/>
        <v/>
      </c>
      <c r="E725" s="26" t="str">
        <f>IF(ISNUMBER($B725),'INPUT | Operations'!$B730-'INPUT | Operations'!$B729,"")</f>
        <v/>
      </c>
      <c r="F725" s="32" t="str">
        <f>IF(ISNUMBER($B725),IF('INPUT | Operations'!$B730&lt;MainEngine_BurnTime,1,IF('INPUT | Operations'!$B729&lt;=MainEngine_BurnTime,(MainEngine_BurnTime-'INPUT | Operations'!$B729)/('INPUT | Operations'!$B730-'INPUT | Operations'!$B729),0))*'INPUT | Operations'!$D729*NumberOfMainEngines*NumberOfOps*$E725,"")</f>
        <v/>
      </c>
      <c r="G725" s="34" t="str">
        <f t="shared" si="175"/>
        <v/>
      </c>
      <c r="H725" s="27" t="str">
        <f t="shared" si="176"/>
        <v/>
      </c>
      <c r="I725" s="27" t="str">
        <f t="shared" si="177"/>
        <v/>
      </c>
      <c r="J725" s="27" t="str">
        <f t="shared" si="178"/>
        <v/>
      </c>
      <c r="K725" s="27" t="str">
        <f t="shared" si="179"/>
        <v/>
      </c>
      <c r="L725" s="27" t="str">
        <f t="shared" si="180"/>
        <v/>
      </c>
      <c r="M725" s="32" t="str">
        <f t="shared" si="181"/>
        <v/>
      </c>
      <c r="N725" s="27" t="str">
        <f t="shared" si="168"/>
        <v/>
      </c>
      <c r="O725" s="27" t="str">
        <f t="shared" si="169"/>
        <v/>
      </c>
      <c r="P725" s="27" t="str">
        <f t="shared" si="170"/>
        <v/>
      </c>
      <c r="Q725" s="27" t="str">
        <f t="shared" si="171"/>
        <v/>
      </c>
      <c r="R725" s="27" t="str">
        <f t="shared" si="172"/>
        <v/>
      </c>
      <c r="S725" s="27" t="str">
        <f t="shared" si="173"/>
        <v/>
      </c>
      <c r="T725" s="32" t="str">
        <f t="shared" si="174"/>
        <v/>
      </c>
      <c r="U725" s="10"/>
    </row>
    <row r="726" spans="1:21" x14ac:dyDescent="0.25">
      <c r="A726" s="10"/>
      <c r="B726" s="4" t="str">
        <f>IF(ISBLANK('INPUT | Operations'!$B731),"",COUNT('INPUT | Operations'!$B$12:$B730))</f>
        <v/>
      </c>
      <c r="C726" s="27" t="str">
        <f>IF(ISNUMBER($B726),('INPUT | Operations'!$C730+'INPUT | Operations'!$C731)/2,"")</f>
        <v/>
      </c>
      <c r="D726" s="28" t="str">
        <f t="shared" si="167"/>
        <v/>
      </c>
      <c r="E726" s="26" t="str">
        <f>IF(ISNUMBER($B726),'INPUT | Operations'!$B731-'INPUT | Operations'!$B730,"")</f>
        <v/>
      </c>
      <c r="F726" s="32" t="str">
        <f>IF(ISNUMBER($B726),IF('INPUT | Operations'!$B731&lt;MainEngine_BurnTime,1,IF('INPUT | Operations'!$B730&lt;=MainEngine_BurnTime,(MainEngine_BurnTime-'INPUT | Operations'!$B730)/('INPUT | Operations'!$B731-'INPUT | Operations'!$B730),0))*'INPUT | Operations'!$D730*NumberOfMainEngines*NumberOfOps*$E726,"")</f>
        <v/>
      </c>
      <c r="G726" s="34" t="str">
        <f t="shared" si="175"/>
        <v/>
      </c>
      <c r="H726" s="27" t="str">
        <f t="shared" si="176"/>
        <v/>
      </c>
      <c r="I726" s="27" t="str">
        <f t="shared" si="177"/>
        <v/>
      </c>
      <c r="J726" s="27" t="str">
        <f t="shared" si="178"/>
        <v/>
      </c>
      <c r="K726" s="27" t="str">
        <f t="shared" si="179"/>
        <v/>
      </c>
      <c r="L726" s="27" t="str">
        <f t="shared" si="180"/>
        <v/>
      </c>
      <c r="M726" s="32" t="str">
        <f t="shared" si="181"/>
        <v/>
      </c>
      <c r="N726" s="27" t="str">
        <f t="shared" si="168"/>
        <v/>
      </c>
      <c r="O726" s="27" t="str">
        <f t="shared" si="169"/>
        <v/>
      </c>
      <c r="P726" s="27" t="str">
        <f t="shared" si="170"/>
        <v/>
      </c>
      <c r="Q726" s="27" t="str">
        <f t="shared" si="171"/>
        <v/>
      </c>
      <c r="R726" s="27" t="str">
        <f t="shared" si="172"/>
        <v/>
      </c>
      <c r="S726" s="27" t="str">
        <f t="shared" si="173"/>
        <v/>
      </c>
      <c r="T726" s="32" t="str">
        <f t="shared" si="174"/>
        <v/>
      </c>
      <c r="U726" s="10"/>
    </row>
    <row r="727" spans="1:21" x14ac:dyDescent="0.25">
      <c r="A727" s="10"/>
      <c r="B727" s="4" t="str">
        <f>IF(ISBLANK('INPUT | Operations'!$B732),"",COUNT('INPUT | Operations'!$B$12:$B731))</f>
        <v/>
      </c>
      <c r="C727" s="27" t="str">
        <f>IF(ISNUMBER($B727),('INPUT | Operations'!$C731+'INPUT | Operations'!$C732)/2,"")</f>
        <v/>
      </c>
      <c r="D727" s="28" t="str">
        <f t="shared" si="167"/>
        <v/>
      </c>
      <c r="E727" s="26" t="str">
        <f>IF(ISNUMBER($B727),'INPUT | Operations'!$B732-'INPUT | Operations'!$B731,"")</f>
        <v/>
      </c>
      <c r="F727" s="32" t="str">
        <f>IF(ISNUMBER($B727),IF('INPUT | Operations'!$B732&lt;MainEngine_BurnTime,1,IF('INPUT | Operations'!$B731&lt;=MainEngine_BurnTime,(MainEngine_BurnTime-'INPUT | Operations'!$B731)/('INPUT | Operations'!$B732-'INPUT | Operations'!$B731),0))*'INPUT | Operations'!$D731*NumberOfMainEngines*NumberOfOps*$E727,"")</f>
        <v/>
      </c>
      <c r="G727" s="34" t="str">
        <f t="shared" si="175"/>
        <v/>
      </c>
      <c r="H727" s="27" t="str">
        <f t="shared" si="176"/>
        <v/>
      </c>
      <c r="I727" s="27" t="str">
        <f t="shared" si="177"/>
        <v/>
      </c>
      <c r="J727" s="27" t="str">
        <f t="shared" si="178"/>
        <v/>
      </c>
      <c r="K727" s="27" t="str">
        <f t="shared" si="179"/>
        <v/>
      </c>
      <c r="L727" s="27" t="str">
        <f t="shared" si="180"/>
        <v/>
      </c>
      <c r="M727" s="32" t="str">
        <f t="shared" si="181"/>
        <v/>
      </c>
      <c r="N727" s="27" t="str">
        <f t="shared" si="168"/>
        <v/>
      </c>
      <c r="O727" s="27" t="str">
        <f t="shared" si="169"/>
        <v/>
      </c>
      <c r="P727" s="27" t="str">
        <f t="shared" si="170"/>
        <v/>
      </c>
      <c r="Q727" s="27" t="str">
        <f t="shared" si="171"/>
        <v/>
      </c>
      <c r="R727" s="27" t="str">
        <f t="shared" si="172"/>
        <v/>
      </c>
      <c r="S727" s="27" t="str">
        <f t="shared" si="173"/>
        <v/>
      </c>
      <c r="T727" s="32" t="str">
        <f t="shared" si="174"/>
        <v/>
      </c>
      <c r="U727" s="10"/>
    </row>
    <row r="728" spans="1:21" x14ac:dyDescent="0.25">
      <c r="A728" s="10"/>
      <c r="B728" s="4" t="str">
        <f>IF(ISBLANK('INPUT | Operations'!$B733),"",COUNT('INPUT | Operations'!$B$12:$B732))</f>
        <v/>
      </c>
      <c r="C728" s="27" t="str">
        <f>IF(ISNUMBER($B728),('INPUT | Operations'!$C732+'INPUT | Operations'!$C733)/2,"")</f>
        <v/>
      </c>
      <c r="D728" s="28" t="str">
        <f t="shared" si="167"/>
        <v/>
      </c>
      <c r="E728" s="26" t="str">
        <f>IF(ISNUMBER($B728),'INPUT | Operations'!$B733-'INPUT | Operations'!$B732,"")</f>
        <v/>
      </c>
      <c r="F728" s="32" t="str">
        <f>IF(ISNUMBER($B728),IF('INPUT | Operations'!$B733&lt;MainEngine_BurnTime,1,IF('INPUT | Operations'!$B732&lt;=MainEngine_BurnTime,(MainEngine_BurnTime-'INPUT | Operations'!$B732)/('INPUT | Operations'!$B733-'INPUT | Operations'!$B732),0))*'INPUT | Operations'!$D732*NumberOfMainEngines*NumberOfOps*$E728,"")</f>
        <v/>
      </c>
      <c r="G728" s="34" t="str">
        <f t="shared" si="175"/>
        <v/>
      </c>
      <c r="H728" s="27" t="str">
        <f t="shared" si="176"/>
        <v/>
      </c>
      <c r="I728" s="27" t="str">
        <f t="shared" si="177"/>
        <v/>
      </c>
      <c r="J728" s="27" t="str">
        <f t="shared" si="178"/>
        <v/>
      </c>
      <c r="K728" s="27" t="str">
        <f t="shared" si="179"/>
        <v/>
      </c>
      <c r="L728" s="27" t="str">
        <f t="shared" si="180"/>
        <v/>
      </c>
      <c r="M728" s="32" t="str">
        <f t="shared" si="181"/>
        <v/>
      </c>
      <c r="N728" s="27" t="str">
        <f t="shared" si="168"/>
        <v/>
      </c>
      <c r="O728" s="27" t="str">
        <f t="shared" si="169"/>
        <v/>
      </c>
      <c r="P728" s="27" t="str">
        <f t="shared" si="170"/>
        <v/>
      </c>
      <c r="Q728" s="27" t="str">
        <f t="shared" si="171"/>
        <v/>
      </c>
      <c r="R728" s="27" t="str">
        <f t="shared" si="172"/>
        <v/>
      </c>
      <c r="S728" s="27" t="str">
        <f t="shared" si="173"/>
        <v/>
      </c>
      <c r="T728" s="32" t="str">
        <f t="shared" si="174"/>
        <v/>
      </c>
      <c r="U728" s="10"/>
    </row>
    <row r="729" spans="1:21" x14ac:dyDescent="0.25">
      <c r="A729" s="10"/>
      <c r="B729" s="4" t="str">
        <f>IF(ISBLANK('INPUT | Operations'!$B734),"",COUNT('INPUT | Operations'!$B$12:$B733))</f>
        <v/>
      </c>
      <c r="C729" s="27" t="str">
        <f>IF(ISNUMBER($B729),('INPUT | Operations'!$C733+'INPUT | Operations'!$C734)/2,"")</f>
        <v/>
      </c>
      <c r="D729" s="28" t="str">
        <f t="shared" si="167"/>
        <v/>
      </c>
      <c r="E729" s="26" t="str">
        <f>IF(ISNUMBER($B729),'INPUT | Operations'!$B734-'INPUT | Operations'!$B733,"")</f>
        <v/>
      </c>
      <c r="F729" s="32" t="str">
        <f>IF(ISNUMBER($B729),IF('INPUT | Operations'!$B734&lt;MainEngine_BurnTime,1,IF('INPUT | Operations'!$B733&lt;=MainEngine_BurnTime,(MainEngine_BurnTime-'INPUT | Operations'!$B733)/('INPUT | Operations'!$B734-'INPUT | Operations'!$B733),0))*'INPUT | Operations'!$D733*NumberOfMainEngines*NumberOfOps*$E729,"")</f>
        <v/>
      </c>
      <c r="G729" s="34" t="str">
        <f t="shared" si="175"/>
        <v/>
      </c>
      <c r="H729" s="27" t="str">
        <f t="shared" si="176"/>
        <v/>
      </c>
      <c r="I729" s="27" t="str">
        <f t="shared" si="177"/>
        <v/>
      </c>
      <c r="J729" s="27" t="str">
        <f t="shared" si="178"/>
        <v/>
      </c>
      <c r="K729" s="27" t="str">
        <f t="shared" si="179"/>
        <v/>
      </c>
      <c r="L729" s="27" t="str">
        <f t="shared" si="180"/>
        <v/>
      </c>
      <c r="M729" s="32" t="str">
        <f t="shared" si="181"/>
        <v/>
      </c>
      <c r="N729" s="27" t="str">
        <f t="shared" si="168"/>
        <v/>
      </c>
      <c r="O729" s="27" t="str">
        <f t="shared" si="169"/>
        <v/>
      </c>
      <c r="P729" s="27" t="str">
        <f t="shared" si="170"/>
        <v/>
      </c>
      <c r="Q729" s="27" t="str">
        <f t="shared" si="171"/>
        <v/>
      </c>
      <c r="R729" s="27" t="str">
        <f t="shared" si="172"/>
        <v/>
      </c>
      <c r="S729" s="27" t="str">
        <f t="shared" si="173"/>
        <v/>
      </c>
      <c r="T729" s="32" t="str">
        <f t="shared" si="174"/>
        <v/>
      </c>
      <c r="U729" s="10"/>
    </row>
    <row r="730" spans="1:21" x14ac:dyDescent="0.25">
      <c r="A730" s="10"/>
      <c r="B730" s="4" t="str">
        <f>IF(ISBLANK('INPUT | Operations'!$B735),"",COUNT('INPUT | Operations'!$B$12:$B734))</f>
        <v/>
      </c>
      <c r="C730" s="27" t="str">
        <f>IF(ISNUMBER($B730),('INPUT | Operations'!$C734+'INPUT | Operations'!$C735)/2,"")</f>
        <v/>
      </c>
      <c r="D730" s="28" t="str">
        <f t="shared" si="167"/>
        <v/>
      </c>
      <c r="E730" s="26" t="str">
        <f>IF(ISNUMBER($B730),'INPUT | Operations'!$B735-'INPUT | Operations'!$B734,"")</f>
        <v/>
      </c>
      <c r="F730" s="32" t="str">
        <f>IF(ISNUMBER($B730),IF('INPUT | Operations'!$B735&lt;MainEngine_BurnTime,1,IF('INPUT | Operations'!$B734&lt;=MainEngine_BurnTime,(MainEngine_BurnTime-'INPUT | Operations'!$B734)/('INPUT | Operations'!$B735-'INPUT | Operations'!$B734),0))*'INPUT | Operations'!$D734*NumberOfMainEngines*NumberOfOps*$E730,"")</f>
        <v/>
      </c>
      <c r="G730" s="34" t="str">
        <f t="shared" si="175"/>
        <v/>
      </c>
      <c r="H730" s="27" t="str">
        <f t="shared" si="176"/>
        <v/>
      </c>
      <c r="I730" s="27" t="str">
        <f t="shared" si="177"/>
        <v/>
      </c>
      <c r="J730" s="27" t="str">
        <f t="shared" si="178"/>
        <v/>
      </c>
      <c r="K730" s="27" t="str">
        <f t="shared" si="179"/>
        <v/>
      </c>
      <c r="L730" s="27" t="str">
        <f t="shared" si="180"/>
        <v/>
      </c>
      <c r="M730" s="32" t="str">
        <f t="shared" si="181"/>
        <v/>
      </c>
      <c r="N730" s="27" t="str">
        <f t="shared" si="168"/>
        <v/>
      </c>
      <c r="O730" s="27" t="str">
        <f t="shared" si="169"/>
        <v/>
      </c>
      <c r="P730" s="27" t="str">
        <f t="shared" si="170"/>
        <v/>
      </c>
      <c r="Q730" s="27" t="str">
        <f t="shared" si="171"/>
        <v/>
      </c>
      <c r="R730" s="27" t="str">
        <f t="shared" si="172"/>
        <v/>
      </c>
      <c r="S730" s="27" t="str">
        <f t="shared" si="173"/>
        <v/>
      </c>
      <c r="T730" s="32" t="str">
        <f t="shared" si="174"/>
        <v/>
      </c>
      <c r="U730" s="10"/>
    </row>
    <row r="731" spans="1:21" x14ac:dyDescent="0.25">
      <c r="A731" s="10"/>
      <c r="B731" s="4" t="str">
        <f>IF(ISBLANK('INPUT | Operations'!$B736),"",COUNT('INPUT | Operations'!$B$12:$B735))</f>
        <v/>
      </c>
      <c r="C731" s="27" t="str">
        <f>IF(ISNUMBER($B731),('INPUT | Operations'!$C735+'INPUT | Operations'!$C736)/2,"")</f>
        <v/>
      </c>
      <c r="D731" s="28" t="str">
        <f t="shared" si="167"/>
        <v/>
      </c>
      <c r="E731" s="26" t="str">
        <f>IF(ISNUMBER($B731),'INPUT | Operations'!$B736-'INPUT | Operations'!$B735,"")</f>
        <v/>
      </c>
      <c r="F731" s="32" t="str">
        <f>IF(ISNUMBER($B731),IF('INPUT | Operations'!$B736&lt;MainEngine_BurnTime,1,IF('INPUT | Operations'!$B735&lt;=MainEngine_BurnTime,(MainEngine_BurnTime-'INPUT | Operations'!$B735)/('INPUT | Operations'!$B736-'INPUT | Operations'!$B735),0))*'INPUT | Operations'!$D735*NumberOfMainEngines*NumberOfOps*$E731,"")</f>
        <v/>
      </c>
      <c r="G731" s="34" t="str">
        <f t="shared" si="175"/>
        <v/>
      </c>
      <c r="H731" s="27" t="str">
        <f t="shared" si="176"/>
        <v/>
      </c>
      <c r="I731" s="27" t="str">
        <f t="shared" si="177"/>
        <v/>
      </c>
      <c r="J731" s="27" t="str">
        <f t="shared" si="178"/>
        <v/>
      </c>
      <c r="K731" s="27" t="str">
        <f t="shared" si="179"/>
        <v/>
      </c>
      <c r="L731" s="27" t="str">
        <f t="shared" si="180"/>
        <v/>
      </c>
      <c r="M731" s="32" t="str">
        <f t="shared" si="181"/>
        <v/>
      </c>
      <c r="N731" s="27" t="str">
        <f t="shared" si="168"/>
        <v/>
      </c>
      <c r="O731" s="27" t="str">
        <f t="shared" si="169"/>
        <v/>
      </c>
      <c r="P731" s="27" t="str">
        <f t="shared" si="170"/>
        <v/>
      </c>
      <c r="Q731" s="27" t="str">
        <f t="shared" si="171"/>
        <v/>
      </c>
      <c r="R731" s="27" t="str">
        <f t="shared" si="172"/>
        <v/>
      </c>
      <c r="S731" s="27" t="str">
        <f t="shared" si="173"/>
        <v/>
      </c>
      <c r="T731" s="32" t="str">
        <f t="shared" si="174"/>
        <v/>
      </c>
      <c r="U731" s="10"/>
    </row>
    <row r="732" spans="1:21" x14ac:dyDescent="0.25">
      <c r="A732" s="10"/>
      <c r="B732" s="4" t="str">
        <f>IF(ISBLANK('INPUT | Operations'!$B737),"",COUNT('INPUT | Operations'!$B$12:$B736))</f>
        <v/>
      </c>
      <c r="C732" s="27" t="str">
        <f>IF(ISNUMBER($B732),('INPUT | Operations'!$C736+'INPUT | Operations'!$C737)/2,"")</f>
        <v/>
      </c>
      <c r="D732" s="28" t="str">
        <f t="shared" si="167"/>
        <v/>
      </c>
      <c r="E732" s="26" t="str">
        <f>IF(ISNUMBER($B732),'INPUT | Operations'!$B737-'INPUT | Operations'!$B736,"")</f>
        <v/>
      </c>
      <c r="F732" s="32" t="str">
        <f>IF(ISNUMBER($B732),IF('INPUT | Operations'!$B737&lt;MainEngine_BurnTime,1,IF('INPUT | Operations'!$B736&lt;=MainEngine_BurnTime,(MainEngine_BurnTime-'INPUT | Operations'!$B736)/('INPUT | Operations'!$B737-'INPUT | Operations'!$B736),0))*'INPUT | Operations'!$D736*NumberOfMainEngines*NumberOfOps*$E732,"")</f>
        <v/>
      </c>
      <c r="G732" s="34" t="str">
        <f t="shared" si="175"/>
        <v/>
      </c>
      <c r="H732" s="27" t="str">
        <f t="shared" si="176"/>
        <v/>
      </c>
      <c r="I732" s="27" t="str">
        <f t="shared" si="177"/>
        <v/>
      </c>
      <c r="J732" s="27" t="str">
        <f t="shared" si="178"/>
        <v/>
      </c>
      <c r="K732" s="27" t="str">
        <f t="shared" si="179"/>
        <v/>
      </c>
      <c r="L732" s="27" t="str">
        <f t="shared" si="180"/>
        <v/>
      </c>
      <c r="M732" s="32" t="str">
        <f t="shared" si="181"/>
        <v/>
      </c>
      <c r="N732" s="27" t="str">
        <f t="shared" si="168"/>
        <v/>
      </c>
      <c r="O732" s="27" t="str">
        <f t="shared" si="169"/>
        <v/>
      </c>
      <c r="P732" s="27" t="str">
        <f t="shared" si="170"/>
        <v/>
      </c>
      <c r="Q732" s="27" t="str">
        <f t="shared" si="171"/>
        <v/>
      </c>
      <c r="R732" s="27" t="str">
        <f t="shared" si="172"/>
        <v/>
      </c>
      <c r="S732" s="27" t="str">
        <f t="shared" si="173"/>
        <v/>
      </c>
      <c r="T732" s="32" t="str">
        <f t="shared" si="174"/>
        <v/>
      </c>
      <c r="U732" s="10"/>
    </row>
    <row r="733" spans="1:21" x14ac:dyDescent="0.25">
      <c r="A733" s="10"/>
      <c r="B733" s="4" t="str">
        <f>IF(ISBLANK('INPUT | Operations'!$B738),"",COUNT('INPUT | Operations'!$B$12:$B737))</f>
        <v/>
      </c>
      <c r="C733" s="27" t="str">
        <f>IF(ISNUMBER($B733),('INPUT | Operations'!$C737+'INPUT | Operations'!$C738)/2,"")</f>
        <v/>
      </c>
      <c r="D733" s="28" t="str">
        <f t="shared" si="167"/>
        <v/>
      </c>
      <c r="E733" s="26" t="str">
        <f>IF(ISNUMBER($B733),'INPUT | Operations'!$B738-'INPUT | Operations'!$B737,"")</f>
        <v/>
      </c>
      <c r="F733" s="32" t="str">
        <f>IF(ISNUMBER($B733),IF('INPUT | Operations'!$B738&lt;MainEngine_BurnTime,1,IF('INPUT | Operations'!$B737&lt;=MainEngine_BurnTime,(MainEngine_BurnTime-'INPUT | Operations'!$B737)/('INPUT | Operations'!$B738-'INPUT | Operations'!$B737),0))*'INPUT | Operations'!$D737*NumberOfMainEngines*NumberOfOps*$E733,"")</f>
        <v/>
      </c>
      <c r="G733" s="34" t="str">
        <f t="shared" si="175"/>
        <v/>
      </c>
      <c r="H733" s="27" t="str">
        <f t="shared" si="176"/>
        <v/>
      </c>
      <c r="I733" s="27" t="str">
        <f t="shared" si="177"/>
        <v/>
      </c>
      <c r="J733" s="27" t="str">
        <f t="shared" si="178"/>
        <v/>
      </c>
      <c r="K733" s="27" t="str">
        <f t="shared" si="179"/>
        <v/>
      </c>
      <c r="L733" s="27" t="str">
        <f t="shared" si="180"/>
        <v/>
      </c>
      <c r="M733" s="32" t="str">
        <f t="shared" si="181"/>
        <v/>
      </c>
      <c r="N733" s="27" t="str">
        <f t="shared" si="168"/>
        <v/>
      </c>
      <c r="O733" s="27" t="str">
        <f t="shared" si="169"/>
        <v/>
      </c>
      <c r="P733" s="27" t="str">
        <f t="shared" si="170"/>
        <v/>
      </c>
      <c r="Q733" s="27" t="str">
        <f t="shared" si="171"/>
        <v/>
      </c>
      <c r="R733" s="27" t="str">
        <f t="shared" si="172"/>
        <v/>
      </c>
      <c r="S733" s="27" t="str">
        <f t="shared" si="173"/>
        <v/>
      </c>
      <c r="T733" s="32" t="str">
        <f t="shared" si="174"/>
        <v/>
      </c>
      <c r="U733" s="10"/>
    </row>
    <row r="734" spans="1:21" x14ac:dyDescent="0.25">
      <c r="A734" s="10"/>
      <c r="B734" s="4" t="str">
        <f>IF(ISBLANK('INPUT | Operations'!$B739),"",COUNT('INPUT | Operations'!$B$12:$B738))</f>
        <v/>
      </c>
      <c r="C734" s="27" t="str">
        <f>IF(ISNUMBER($B734),('INPUT | Operations'!$C738+'INPUT | Operations'!$C739)/2,"")</f>
        <v/>
      </c>
      <c r="D734" s="28" t="str">
        <f t="shared" si="167"/>
        <v/>
      </c>
      <c r="E734" s="26" t="str">
        <f>IF(ISNUMBER($B734),'INPUT | Operations'!$B739-'INPUT | Operations'!$B738,"")</f>
        <v/>
      </c>
      <c r="F734" s="32" t="str">
        <f>IF(ISNUMBER($B734),IF('INPUT | Operations'!$B739&lt;MainEngine_BurnTime,1,IF('INPUT | Operations'!$B738&lt;=MainEngine_BurnTime,(MainEngine_BurnTime-'INPUT | Operations'!$B738)/('INPUT | Operations'!$B739-'INPUT | Operations'!$B738),0))*'INPUT | Operations'!$D738*NumberOfMainEngines*NumberOfOps*$E734,"")</f>
        <v/>
      </c>
      <c r="G734" s="34" t="str">
        <f t="shared" si="175"/>
        <v/>
      </c>
      <c r="H734" s="27" t="str">
        <f t="shared" si="176"/>
        <v/>
      </c>
      <c r="I734" s="27" t="str">
        <f t="shared" si="177"/>
        <v/>
      </c>
      <c r="J734" s="27" t="str">
        <f t="shared" si="178"/>
        <v/>
      </c>
      <c r="K734" s="27" t="str">
        <f t="shared" si="179"/>
        <v/>
      </c>
      <c r="L734" s="27" t="str">
        <f t="shared" si="180"/>
        <v/>
      </c>
      <c r="M734" s="32" t="str">
        <f t="shared" si="181"/>
        <v/>
      </c>
      <c r="N734" s="27" t="str">
        <f t="shared" si="168"/>
        <v/>
      </c>
      <c r="O734" s="27" t="str">
        <f t="shared" si="169"/>
        <v/>
      </c>
      <c r="P734" s="27" t="str">
        <f t="shared" si="170"/>
        <v/>
      </c>
      <c r="Q734" s="27" t="str">
        <f t="shared" si="171"/>
        <v/>
      </c>
      <c r="R734" s="27" t="str">
        <f t="shared" si="172"/>
        <v/>
      </c>
      <c r="S734" s="27" t="str">
        <f t="shared" si="173"/>
        <v/>
      </c>
      <c r="T734" s="32" t="str">
        <f t="shared" si="174"/>
        <v/>
      </c>
      <c r="U734" s="10"/>
    </row>
    <row r="735" spans="1:21" x14ac:dyDescent="0.25">
      <c r="A735" s="10"/>
      <c r="B735" s="4" t="str">
        <f>IF(ISBLANK('INPUT | Operations'!$B740),"",COUNT('INPUT | Operations'!$B$12:$B739))</f>
        <v/>
      </c>
      <c r="C735" s="27" t="str">
        <f>IF(ISNUMBER($B735),('INPUT | Operations'!$C739+'INPUT | Operations'!$C740)/2,"")</f>
        <v/>
      </c>
      <c r="D735" s="28" t="str">
        <f t="shared" si="167"/>
        <v/>
      </c>
      <c r="E735" s="26" t="str">
        <f>IF(ISNUMBER($B735),'INPUT | Operations'!$B740-'INPUT | Operations'!$B739,"")</f>
        <v/>
      </c>
      <c r="F735" s="32" t="str">
        <f>IF(ISNUMBER($B735),IF('INPUT | Operations'!$B740&lt;MainEngine_BurnTime,1,IF('INPUT | Operations'!$B739&lt;=MainEngine_BurnTime,(MainEngine_BurnTime-'INPUT | Operations'!$B739)/('INPUT | Operations'!$B740-'INPUT | Operations'!$B739),0))*'INPUT | Operations'!$D739*NumberOfMainEngines*NumberOfOps*$E735,"")</f>
        <v/>
      </c>
      <c r="G735" s="34" t="str">
        <f t="shared" si="175"/>
        <v/>
      </c>
      <c r="H735" s="27" t="str">
        <f t="shared" si="176"/>
        <v/>
      </c>
      <c r="I735" s="27" t="str">
        <f t="shared" si="177"/>
        <v/>
      </c>
      <c r="J735" s="27" t="str">
        <f t="shared" si="178"/>
        <v/>
      </c>
      <c r="K735" s="27" t="str">
        <f t="shared" si="179"/>
        <v/>
      </c>
      <c r="L735" s="27" t="str">
        <f t="shared" si="180"/>
        <v/>
      </c>
      <c r="M735" s="32" t="str">
        <f t="shared" si="181"/>
        <v/>
      </c>
      <c r="N735" s="27" t="str">
        <f t="shared" si="168"/>
        <v/>
      </c>
      <c r="O735" s="27" t="str">
        <f t="shared" si="169"/>
        <v/>
      </c>
      <c r="P735" s="27" t="str">
        <f t="shared" si="170"/>
        <v/>
      </c>
      <c r="Q735" s="27" t="str">
        <f t="shared" si="171"/>
        <v/>
      </c>
      <c r="R735" s="27" t="str">
        <f t="shared" si="172"/>
        <v/>
      </c>
      <c r="S735" s="27" t="str">
        <f t="shared" si="173"/>
        <v/>
      </c>
      <c r="T735" s="32" t="str">
        <f t="shared" si="174"/>
        <v/>
      </c>
      <c r="U735" s="10"/>
    </row>
    <row r="736" spans="1:21" x14ac:dyDescent="0.25">
      <c r="A736" s="10"/>
      <c r="B736" s="4" t="str">
        <f>IF(ISBLANK('INPUT | Operations'!$B741),"",COUNT('INPUT | Operations'!$B$12:$B740))</f>
        <v/>
      </c>
      <c r="C736" s="27" t="str">
        <f>IF(ISNUMBER($B736),('INPUT | Operations'!$C740+'INPUT | Operations'!$C741)/2,"")</f>
        <v/>
      </c>
      <c r="D736" s="28" t="str">
        <f t="shared" si="167"/>
        <v/>
      </c>
      <c r="E736" s="26" t="str">
        <f>IF(ISNUMBER($B736),'INPUT | Operations'!$B741-'INPUT | Operations'!$B740,"")</f>
        <v/>
      </c>
      <c r="F736" s="32" t="str">
        <f>IF(ISNUMBER($B736),IF('INPUT | Operations'!$B741&lt;MainEngine_BurnTime,1,IF('INPUT | Operations'!$B740&lt;=MainEngine_BurnTime,(MainEngine_BurnTime-'INPUT | Operations'!$B740)/('INPUT | Operations'!$B741-'INPUT | Operations'!$B740),0))*'INPUT | Operations'!$D740*NumberOfMainEngines*NumberOfOps*$E736,"")</f>
        <v/>
      </c>
      <c r="G736" s="34" t="str">
        <f t="shared" si="175"/>
        <v/>
      </c>
      <c r="H736" s="27" t="str">
        <f t="shared" si="176"/>
        <v/>
      </c>
      <c r="I736" s="27" t="str">
        <f t="shared" si="177"/>
        <v/>
      </c>
      <c r="J736" s="27" t="str">
        <f t="shared" si="178"/>
        <v/>
      </c>
      <c r="K736" s="27" t="str">
        <f t="shared" si="179"/>
        <v/>
      </c>
      <c r="L736" s="27" t="str">
        <f t="shared" si="180"/>
        <v/>
      </c>
      <c r="M736" s="32" t="str">
        <f t="shared" si="181"/>
        <v/>
      </c>
      <c r="N736" s="27" t="str">
        <f t="shared" si="168"/>
        <v/>
      </c>
      <c r="O736" s="27" t="str">
        <f t="shared" si="169"/>
        <v/>
      </c>
      <c r="P736" s="27" t="str">
        <f t="shared" si="170"/>
        <v/>
      </c>
      <c r="Q736" s="27" t="str">
        <f t="shared" si="171"/>
        <v/>
      </c>
      <c r="R736" s="27" t="str">
        <f t="shared" si="172"/>
        <v/>
      </c>
      <c r="S736" s="27" t="str">
        <f t="shared" si="173"/>
        <v/>
      </c>
      <c r="T736" s="32" t="str">
        <f t="shared" si="174"/>
        <v/>
      </c>
      <c r="U736" s="10"/>
    </row>
    <row r="737" spans="1:21" x14ac:dyDescent="0.25">
      <c r="A737" s="10"/>
      <c r="B737" s="4" t="str">
        <f>IF(ISBLANK('INPUT | Operations'!$B742),"",COUNT('INPUT | Operations'!$B$12:$B741))</f>
        <v/>
      </c>
      <c r="C737" s="27" t="str">
        <f>IF(ISNUMBER($B737),('INPUT | Operations'!$C741+'INPUT | Operations'!$C742)/2,"")</f>
        <v/>
      </c>
      <c r="D737" s="28" t="str">
        <f t="shared" si="167"/>
        <v/>
      </c>
      <c r="E737" s="26" t="str">
        <f>IF(ISNUMBER($B737),'INPUT | Operations'!$B742-'INPUT | Operations'!$B741,"")</f>
        <v/>
      </c>
      <c r="F737" s="32" t="str">
        <f>IF(ISNUMBER($B737),IF('INPUT | Operations'!$B742&lt;MainEngine_BurnTime,1,IF('INPUT | Operations'!$B741&lt;=MainEngine_BurnTime,(MainEngine_BurnTime-'INPUT | Operations'!$B741)/('INPUT | Operations'!$B742-'INPUT | Operations'!$B741),0))*'INPUT | Operations'!$D741*NumberOfMainEngines*NumberOfOps*$E737,"")</f>
        <v/>
      </c>
      <c r="G737" s="34" t="str">
        <f t="shared" si="175"/>
        <v/>
      </c>
      <c r="H737" s="27" t="str">
        <f t="shared" si="176"/>
        <v/>
      </c>
      <c r="I737" s="27" t="str">
        <f t="shared" si="177"/>
        <v/>
      </c>
      <c r="J737" s="27" t="str">
        <f t="shared" si="178"/>
        <v/>
      </c>
      <c r="K737" s="27" t="str">
        <f t="shared" si="179"/>
        <v/>
      </c>
      <c r="L737" s="27" t="str">
        <f t="shared" si="180"/>
        <v/>
      </c>
      <c r="M737" s="32" t="str">
        <f t="shared" si="181"/>
        <v/>
      </c>
      <c r="N737" s="27" t="str">
        <f t="shared" si="168"/>
        <v/>
      </c>
      <c r="O737" s="27" t="str">
        <f t="shared" si="169"/>
        <v/>
      </c>
      <c r="P737" s="27" t="str">
        <f t="shared" si="170"/>
        <v/>
      </c>
      <c r="Q737" s="27" t="str">
        <f t="shared" si="171"/>
        <v/>
      </c>
      <c r="R737" s="27" t="str">
        <f t="shared" si="172"/>
        <v/>
      </c>
      <c r="S737" s="27" t="str">
        <f t="shared" si="173"/>
        <v/>
      </c>
      <c r="T737" s="32" t="str">
        <f t="shared" si="174"/>
        <v/>
      </c>
      <c r="U737" s="10"/>
    </row>
    <row r="738" spans="1:21" x14ac:dyDescent="0.25">
      <c r="A738" s="10"/>
      <c r="B738" s="4" t="str">
        <f>IF(ISBLANK('INPUT | Operations'!$B743),"",COUNT('INPUT | Operations'!$B$12:$B742))</f>
        <v/>
      </c>
      <c r="C738" s="27" t="str">
        <f>IF(ISNUMBER($B738),('INPUT | Operations'!$C742+'INPUT | Operations'!$C743)/2,"")</f>
        <v/>
      </c>
      <c r="D738" s="28" t="str">
        <f t="shared" si="167"/>
        <v/>
      </c>
      <c r="E738" s="26" t="str">
        <f>IF(ISNUMBER($B738),'INPUT | Operations'!$B743-'INPUT | Operations'!$B742,"")</f>
        <v/>
      </c>
      <c r="F738" s="32" t="str">
        <f>IF(ISNUMBER($B738),IF('INPUT | Operations'!$B743&lt;MainEngine_BurnTime,1,IF('INPUT | Operations'!$B742&lt;=MainEngine_BurnTime,(MainEngine_BurnTime-'INPUT | Operations'!$B742)/('INPUT | Operations'!$B743-'INPUT | Operations'!$B742),0))*'INPUT | Operations'!$D742*NumberOfMainEngines*NumberOfOps*$E738,"")</f>
        <v/>
      </c>
      <c r="G738" s="34" t="str">
        <f t="shared" si="175"/>
        <v/>
      </c>
      <c r="H738" s="27" t="str">
        <f t="shared" si="176"/>
        <v/>
      </c>
      <c r="I738" s="27" t="str">
        <f t="shared" si="177"/>
        <v/>
      </c>
      <c r="J738" s="27" t="str">
        <f t="shared" si="178"/>
        <v/>
      </c>
      <c r="K738" s="27" t="str">
        <f t="shared" si="179"/>
        <v/>
      </c>
      <c r="L738" s="27" t="str">
        <f t="shared" si="180"/>
        <v/>
      </c>
      <c r="M738" s="32" t="str">
        <f t="shared" si="181"/>
        <v/>
      </c>
      <c r="N738" s="27" t="str">
        <f t="shared" si="168"/>
        <v/>
      </c>
      <c r="O738" s="27" t="str">
        <f t="shared" si="169"/>
        <v/>
      </c>
      <c r="P738" s="27" t="str">
        <f t="shared" si="170"/>
        <v/>
      </c>
      <c r="Q738" s="27" t="str">
        <f t="shared" si="171"/>
        <v/>
      </c>
      <c r="R738" s="27" t="str">
        <f t="shared" si="172"/>
        <v/>
      </c>
      <c r="S738" s="27" t="str">
        <f t="shared" si="173"/>
        <v/>
      </c>
      <c r="T738" s="32" t="str">
        <f t="shared" si="174"/>
        <v/>
      </c>
      <c r="U738" s="10"/>
    </row>
    <row r="739" spans="1:21" x14ac:dyDescent="0.25">
      <c r="A739" s="10"/>
      <c r="B739" s="4" t="str">
        <f>IF(ISBLANK('INPUT | Operations'!$B744),"",COUNT('INPUT | Operations'!$B$12:$B743))</f>
        <v/>
      </c>
      <c r="C739" s="27" t="str">
        <f>IF(ISNUMBER($B739),('INPUT | Operations'!$C743+'INPUT | Operations'!$C744)/2,"")</f>
        <v/>
      </c>
      <c r="D739" s="28" t="str">
        <f t="shared" si="167"/>
        <v/>
      </c>
      <c r="E739" s="26" t="str">
        <f>IF(ISNUMBER($B739),'INPUT | Operations'!$B744-'INPUT | Operations'!$B743,"")</f>
        <v/>
      </c>
      <c r="F739" s="32" t="str">
        <f>IF(ISNUMBER($B739),IF('INPUT | Operations'!$B744&lt;MainEngine_BurnTime,1,IF('INPUT | Operations'!$B743&lt;=MainEngine_BurnTime,(MainEngine_BurnTime-'INPUT | Operations'!$B743)/('INPUT | Operations'!$B744-'INPUT | Operations'!$B743),0))*'INPUT | Operations'!$D743*NumberOfMainEngines*NumberOfOps*$E739,"")</f>
        <v/>
      </c>
      <c r="G739" s="34" t="str">
        <f t="shared" si="175"/>
        <v/>
      </c>
      <c r="H739" s="27" t="str">
        <f t="shared" si="176"/>
        <v/>
      </c>
      <c r="I739" s="27" t="str">
        <f t="shared" si="177"/>
        <v/>
      </c>
      <c r="J739" s="27" t="str">
        <f t="shared" si="178"/>
        <v/>
      </c>
      <c r="K739" s="27" t="str">
        <f t="shared" si="179"/>
        <v/>
      </c>
      <c r="L739" s="27" t="str">
        <f t="shared" si="180"/>
        <v/>
      </c>
      <c r="M739" s="32" t="str">
        <f t="shared" si="181"/>
        <v/>
      </c>
      <c r="N739" s="27" t="str">
        <f t="shared" si="168"/>
        <v/>
      </c>
      <c r="O739" s="27" t="str">
        <f t="shared" si="169"/>
        <v/>
      </c>
      <c r="P739" s="27" t="str">
        <f t="shared" si="170"/>
        <v/>
      </c>
      <c r="Q739" s="27" t="str">
        <f t="shared" si="171"/>
        <v/>
      </c>
      <c r="R739" s="27" t="str">
        <f t="shared" si="172"/>
        <v/>
      </c>
      <c r="S739" s="27" t="str">
        <f t="shared" si="173"/>
        <v/>
      </c>
      <c r="T739" s="32" t="str">
        <f t="shared" si="174"/>
        <v/>
      </c>
      <c r="U739" s="10"/>
    </row>
    <row r="740" spans="1:21" x14ac:dyDescent="0.25">
      <c r="A740" s="10"/>
      <c r="B740" s="4" t="str">
        <f>IF(ISBLANK('INPUT | Operations'!$B745),"",COUNT('INPUT | Operations'!$B$12:$B744))</f>
        <v/>
      </c>
      <c r="C740" s="27" t="str">
        <f>IF(ISNUMBER($B740),('INPUT | Operations'!$C744+'INPUT | Operations'!$C745)/2,"")</f>
        <v/>
      </c>
      <c r="D740" s="28" t="str">
        <f t="shared" si="167"/>
        <v/>
      </c>
      <c r="E740" s="26" t="str">
        <f>IF(ISNUMBER($B740),'INPUT | Operations'!$B745-'INPUT | Operations'!$B744,"")</f>
        <v/>
      </c>
      <c r="F740" s="32" t="str">
        <f>IF(ISNUMBER($B740),IF('INPUT | Operations'!$B745&lt;MainEngine_BurnTime,1,IF('INPUT | Operations'!$B744&lt;=MainEngine_BurnTime,(MainEngine_BurnTime-'INPUT | Operations'!$B744)/('INPUT | Operations'!$B745-'INPUT | Operations'!$B744),0))*'INPUT | Operations'!$D744*NumberOfMainEngines*NumberOfOps*$E740,"")</f>
        <v/>
      </c>
      <c r="G740" s="34" t="str">
        <f t="shared" si="175"/>
        <v/>
      </c>
      <c r="H740" s="27" t="str">
        <f t="shared" si="176"/>
        <v/>
      </c>
      <c r="I740" s="27" t="str">
        <f t="shared" si="177"/>
        <v/>
      </c>
      <c r="J740" s="27" t="str">
        <f t="shared" si="178"/>
        <v/>
      </c>
      <c r="K740" s="27" t="str">
        <f t="shared" si="179"/>
        <v/>
      </c>
      <c r="L740" s="27" t="str">
        <f t="shared" si="180"/>
        <v/>
      </c>
      <c r="M740" s="32" t="str">
        <f t="shared" si="181"/>
        <v/>
      </c>
      <c r="N740" s="27" t="str">
        <f t="shared" si="168"/>
        <v/>
      </c>
      <c r="O740" s="27" t="str">
        <f t="shared" si="169"/>
        <v/>
      </c>
      <c r="P740" s="27" t="str">
        <f t="shared" si="170"/>
        <v/>
      </c>
      <c r="Q740" s="27" t="str">
        <f t="shared" si="171"/>
        <v/>
      </c>
      <c r="R740" s="27" t="str">
        <f t="shared" si="172"/>
        <v/>
      </c>
      <c r="S740" s="27" t="str">
        <f t="shared" si="173"/>
        <v/>
      </c>
      <c r="T740" s="32" t="str">
        <f t="shared" si="174"/>
        <v/>
      </c>
      <c r="U740" s="10"/>
    </row>
    <row r="741" spans="1:21" x14ac:dyDescent="0.25">
      <c r="A741" s="10"/>
      <c r="B741" s="4" t="str">
        <f>IF(ISBLANK('INPUT | Operations'!$B746),"",COUNT('INPUT | Operations'!$B$12:$B745))</f>
        <v/>
      </c>
      <c r="C741" s="27" t="str">
        <f>IF(ISNUMBER($B741),('INPUT | Operations'!$C745+'INPUT | Operations'!$C746)/2,"")</f>
        <v/>
      </c>
      <c r="D741" s="28" t="str">
        <f t="shared" si="167"/>
        <v/>
      </c>
      <c r="E741" s="26" t="str">
        <f>IF(ISNUMBER($B741),'INPUT | Operations'!$B746-'INPUT | Operations'!$B745,"")</f>
        <v/>
      </c>
      <c r="F741" s="32" t="str">
        <f>IF(ISNUMBER($B741),IF('INPUT | Operations'!$B746&lt;MainEngine_BurnTime,1,IF('INPUT | Operations'!$B745&lt;=MainEngine_BurnTime,(MainEngine_BurnTime-'INPUT | Operations'!$B745)/('INPUT | Operations'!$B746-'INPUT | Operations'!$B745),0))*'INPUT | Operations'!$D745*NumberOfMainEngines*NumberOfOps*$E741,"")</f>
        <v/>
      </c>
      <c r="G741" s="34" t="str">
        <f t="shared" si="175"/>
        <v/>
      </c>
      <c r="H741" s="27" t="str">
        <f t="shared" si="176"/>
        <v/>
      </c>
      <c r="I741" s="27" t="str">
        <f t="shared" si="177"/>
        <v/>
      </c>
      <c r="J741" s="27" t="str">
        <f t="shared" si="178"/>
        <v/>
      </c>
      <c r="K741" s="27" t="str">
        <f t="shared" si="179"/>
        <v/>
      </c>
      <c r="L741" s="27" t="str">
        <f t="shared" si="180"/>
        <v/>
      </c>
      <c r="M741" s="32" t="str">
        <f t="shared" si="181"/>
        <v/>
      </c>
      <c r="N741" s="27" t="str">
        <f t="shared" si="168"/>
        <v/>
      </c>
      <c r="O741" s="27" t="str">
        <f t="shared" si="169"/>
        <v/>
      </c>
      <c r="P741" s="27" t="str">
        <f t="shared" si="170"/>
        <v/>
      </c>
      <c r="Q741" s="27" t="str">
        <f t="shared" si="171"/>
        <v/>
      </c>
      <c r="R741" s="27" t="str">
        <f t="shared" si="172"/>
        <v/>
      </c>
      <c r="S741" s="27" t="str">
        <f t="shared" si="173"/>
        <v/>
      </c>
      <c r="T741" s="32" t="str">
        <f t="shared" si="174"/>
        <v/>
      </c>
      <c r="U741" s="10"/>
    </row>
    <row r="742" spans="1:21" x14ac:dyDescent="0.25">
      <c r="A742" s="10"/>
      <c r="B742" s="4" t="str">
        <f>IF(ISBLANK('INPUT | Operations'!$B747),"",COUNT('INPUT | Operations'!$B$12:$B746))</f>
        <v/>
      </c>
      <c r="C742" s="27" t="str">
        <f>IF(ISNUMBER($B742),('INPUT | Operations'!$C746+'INPUT | Operations'!$C747)/2,"")</f>
        <v/>
      </c>
      <c r="D742" s="28" t="str">
        <f t="shared" si="167"/>
        <v/>
      </c>
      <c r="E742" s="26" t="str">
        <f>IF(ISNUMBER($B742),'INPUT | Operations'!$B747-'INPUT | Operations'!$B746,"")</f>
        <v/>
      </c>
      <c r="F742" s="32" t="str">
        <f>IF(ISNUMBER($B742),IF('INPUT | Operations'!$B747&lt;MainEngine_BurnTime,1,IF('INPUT | Operations'!$B746&lt;=MainEngine_BurnTime,(MainEngine_BurnTime-'INPUT | Operations'!$B746)/('INPUT | Operations'!$B747-'INPUT | Operations'!$B746),0))*'INPUT | Operations'!$D746*NumberOfMainEngines*NumberOfOps*$E742,"")</f>
        <v/>
      </c>
      <c r="G742" s="34" t="str">
        <f t="shared" si="175"/>
        <v/>
      </c>
      <c r="H742" s="27" t="str">
        <f t="shared" si="176"/>
        <v/>
      </c>
      <c r="I742" s="27" t="str">
        <f t="shared" si="177"/>
        <v/>
      </c>
      <c r="J742" s="27" t="str">
        <f t="shared" si="178"/>
        <v/>
      </c>
      <c r="K742" s="27" t="str">
        <f t="shared" si="179"/>
        <v/>
      </c>
      <c r="L742" s="27" t="str">
        <f t="shared" si="180"/>
        <v/>
      </c>
      <c r="M742" s="32" t="str">
        <f t="shared" si="181"/>
        <v/>
      </c>
      <c r="N742" s="27" t="str">
        <f t="shared" si="168"/>
        <v/>
      </c>
      <c r="O742" s="27" t="str">
        <f t="shared" si="169"/>
        <v/>
      </c>
      <c r="P742" s="27" t="str">
        <f t="shared" si="170"/>
        <v/>
      </c>
      <c r="Q742" s="27" t="str">
        <f t="shared" si="171"/>
        <v/>
      </c>
      <c r="R742" s="27" t="str">
        <f t="shared" si="172"/>
        <v/>
      </c>
      <c r="S742" s="27" t="str">
        <f t="shared" si="173"/>
        <v/>
      </c>
      <c r="T742" s="32" t="str">
        <f t="shared" si="174"/>
        <v/>
      </c>
      <c r="U742" s="10"/>
    </row>
    <row r="743" spans="1:21" x14ac:dyDescent="0.25">
      <c r="A743" s="10"/>
      <c r="B743" s="4" t="str">
        <f>IF(ISBLANK('INPUT | Operations'!$B748),"",COUNT('INPUT | Operations'!$B$12:$B747))</f>
        <v/>
      </c>
      <c r="C743" s="27" t="str">
        <f>IF(ISNUMBER($B743),('INPUT | Operations'!$C747+'INPUT | Operations'!$C748)/2,"")</f>
        <v/>
      </c>
      <c r="D743" s="28" t="str">
        <f t="shared" si="167"/>
        <v/>
      </c>
      <c r="E743" s="26" t="str">
        <f>IF(ISNUMBER($B743),'INPUT | Operations'!$B748-'INPUT | Operations'!$B747,"")</f>
        <v/>
      </c>
      <c r="F743" s="32" t="str">
        <f>IF(ISNUMBER($B743),IF('INPUT | Operations'!$B748&lt;MainEngine_BurnTime,1,IF('INPUT | Operations'!$B747&lt;=MainEngine_BurnTime,(MainEngine_BurnTime-'INPUT | Operations'!$B747)/('INPUT | Operations'!$B748-'INPUT | Operations'!$B747),0))*'INPUT | Operations'!$D747*NumberOfMainEngines*NumberOfOps*$E743,"")</f>
        <v/>
      </c>
      <c r="G743" s="34" t="str">
        <f t="shared" si="175"/>
        <v/>
      </c>
      <c r="H743" s="27" t="str">
        <f t="shared" si="176"/>
        <v/>
      </c>
      <c r="I743" s="27" t="str">
        <f t="shared" si="177"/>
        <v/>
      </c>
      <c r="J743" s="27" t="str">
        <f t="shared" si="178"/>
        <v/>
      </c>
      <c r="K743" s="27" t="str">
        <f t="shared" si="179"/>
        <v/>
      </c>
      <c r="L743" s="27" t="str">
        <f t="shared" si="180"/>
        <v/>
      </c>
      <c r="M743" s="32" t="str">
        <f t="shared" si="181"/>
        <v/>
      </c>
      <c r="N743" s="27" t="str">
        <f t="shared" si="168"/>
        <v/>
      </c>
      <c r="O743" s="27" t="str">
        <f t="shared" si="169"/>
        <v/>
      </c>
      <c r="P743" s="27" t="str">
        <f t="shared" si="170"/>
        <v/>
      </c>
      <c r="Q743" s="27" t="str">
        <f t="shared" si="171"/>
        <v/>
      </c>
      <c r="R743" s="27" t="str">
        <f t="shared" si="172"/>
        <v/>
      </c>
      <c r="S743" s="27" t="str">
        <f t="shared" si="173"/>
        <v/>
      </c>
      <c r="T743" s="32" t="str">
        <f t="shared" si="174"/>
        <v/>
      </c>
      <c r="U743" s="10"/>
    </row>
    <row r="744" spans="1:21" x14ac:dyDescent="0.25">
      <c r="A744" s="10"/>
      <c r="B744" s="4" t="str">
        <f>IF(ISBLANK('INPUT | Operations'!$B749),"",COUNT('INPUT | Operations'!$B$12:$B748))</f>
        <v/>
      </c>
      <c r="C744" s="27" t="str">
        <f>IF(ISNUMBER($B744),('INPUT | Operations'!$C748+'INPUT | Operations'!$C749)/2,"")</f>
        <v/>
      </c>
      <c r="D744" s="28" t="str">
        <f t="shared" si="167"/>
        <v/>
      </c>
      <c r="E744" s="26" t="str">
        <f>IF(ISNUMBER($B744),'INPUT | Operations'!$B749-'INPUT | Operations'!$B748,"")</f>
        <v/>
      </c>
      <c r="F744" s="32" t="str">
        <f>IF(ISNUMBER($B744),IF('INPUT | Operations'!$B749&lt;MainEngine_BurnTime,1,IF('INPUT | Operations'!$B748&lt;=MainEngine_BurnTime,(MainEngine_BurnTime-'INPUT | Operations'!$B748)/('INPUT | Operations'!$B749-'INPUT | Operations'!$B748),0))*'INPUT | Operations'!$D748*NumberOfMainEngines*NumberOfOps*$E744,"")</f>
        <v/>
      </c>
      <c r="G744" s="34" t="str">
        <f t="shared" si="175"/>
        <v/>
      </c>
      <c r="H744" s="27" t="str">
        <f t="shared" si="176"/>
        <v/>
      </c>
      <c r="I744" s="27" t="str">
        <f t="shared" si="177"/>
        <v/>
      </c>
      <c r="J744" s="27" t="str">
        <f t="shared" si="178"/>
        <v/>
      </c>
      <c r="K744" s="27" t="str">
        <f t="shared" si="179"/>
        <v/>
      </c>
      <c r="L744" s="27" t="str">
        <f t="shared" si="180"/>
        <v/>
      </c>
      <c r="M744" s="32" t="str">
        <f t="shared" si="181"/>
        <v/>
      </c>
      <c r="N744" s="27" t="str">
        <f t="shared" si="168"/>
        <v/>
      </c>
      <c r="O744" s="27" t="str">
        <f t="shared" si="169"/>
        <v/>
      </c>
      <c r="P744" s="27" t="str">
        <f t="shared" si="170"/>
        <v/>
      </c>
      <c r="Q744" s="27" t="str">
        <f t="shared" si="171"/>
        <v/>
      </c>
      <c r="R744" s="27" t="str">
        <f t="shared" si="172"/>
        <v/>
      </c>
      <c r="S744" s="27" t="str">
        <f t="shared" si="173"/>
        <v/>
      </c>
      <c r="T744" s="32" t="str">
        <f t="shared" si="174"/>
        <v/>
      </c>
      <c r="U744" s="10"/>
    </row>
    <row r="745" spans="1:21" x14ac:dyDescent="0.25">
      <c r="A745" s="10"/>
      <c r="B745" s="4" t="str">
        <f>IF(ISBLANK('INPUT | Operations'!$B750),"",COUNT('INPUT | Operations'!$B$12:$B749))</f>
        <v/>
      </c>
      <c r="C745" s="27" t="str">
        <f>IF(ISNUMBER($B745),('INPUT | Operations'!$C749+'INPUT | Operations'!$C750)/2,"")</f>
        <v/>
      </c>
      <c r="D745" s="28" t="str">
        <f t="shared" si="167"/>
        <v/>
      </c>
      <c r="E745" s="26" t="str">
        <f>IF(ISNUMBER($B745),'INPUT | Operations'!$B750-'INPUT | Operations'!$B749,"")</f>
        <v/>
      </c>
      <c r="F745" s="32" t="str">
        <f>IF(ISNUMBER($B745),IF('INPUT | Operations'!$B750&lt;MainEngine_BurnTime,1,IF('INPUT | Operations'!$B749&lt;=MainEngine_BurnTime,(MainEngine_BurnTime-'INPUT | Operations'!$B749)/('INPUT | Operations'!$B750-'INPUT | Operations'!$B749),0))*'INPUT | Operations'!$D749*NumberOfMainEngines*NumberOfOps*$E745,"")</f>
        <v/>
      </c>
      <c r="G745" s="34" t="str">
        <f t="shared" si="175"/>
        <v/>
      </c>
      <c r="H745" s="27" t="str">
        <f t="shared" si="176"/>
        <v/>
      </c>
      <c r="I745" s="27" t="str">
        <f t="shared" si="177"/>
        <v/>
      </c>
      <c r="J745" s="27" t="str">
        <f t="shared" si="178"/>
        <v/>
      </c>
      <c r="K745" s="27" t="str">
        <f t="shared" si="179"/>
        <v/>
      </c>
      <c r="L745" s="27" t="str">
        <f t="shared" si="180"/>
        <v/>
      </c>
      <c r="M745" s="32" t="str">
        <f t="shared" si="181"/>
        <v/>
      </c>
      <c r="N745" s="27" t="str">
        <f t="shared" si="168"/>
        <v/>
      </c>
      <c r="O745" s="27" t="str">
        <f t="shared" si="169"/>
        <v/>
      </c>
      <c r="P745" s="27" t="str">
        <f t="shared" si="170"/>
        <v/>
      </c>
      <c r="Q745" s="27" t="str">
        <f t="shared" si="171"/>
        <v/>
      </c>
      <c r="R745" s="27" t="str">
        <f t="shared" si="172"/>
        <v/>
      </c>
      <c r="S745" s="27" t="str">
        <f t="shared" si="173"/>
        <v/>
      </c>
      <c r="T745" s="32" t="str">
        <f t="shared" si="174"/>
        <v/>
      </c>
      <c r="U745" s="10"/>
    </row>
    <row r="746" spans="1:21" x14ac:dyDescent="0.25">
      <c r="A746" s="10"/>
      <c r="B746" s="4" t="str">
        <f>IF(ISBLANK('INPUT | Operations'!$B751),"",COUNT('INPUT | Operations'!$B$12:$B750))</f>
        <v/>
      </c>
      <c r="C746" s="27" t="str">
        <f>IF(ISNUMBER($B746),('INPUT | Operations'!$C750+'INPUT | Operations'!$C751)/2,"")</f>
        <v/>
      </c>
      <c r="D746" s="28" t="str">
        <f t="shared" si="167"/>
        <v/>
      </c>
      <c r="E746" s="26" t="str">
        <f>IF(ISNUMBER($B746),'INPUT | Operations'!$B751-'INPUT | Operations'!$B750,"")</f>
        <v/>
      </c>
      <c r="F746" s="32" t="str">
        <f>IF(ISNUMBER($B746),IF('INPUT | Operations'!$B751&lt;MainEngine_BurnTime,1,IF('INPUT | Operations'!$B750&lt;=MainEngine_BurnTime,(MainEngine_BurnTime-'INPUT | Operations'!$B750)/('INPUT | Operations'!$B751-'INPUT | Operations'!$B750),0))*'INPUT | Operations'!$D750*NumberOfMainEngines*NumberOfOps*$E746,"")</f>
        <v/>
      </c>
      <c r="G746" s="34" t="str">
        <f t="shared" si="175"/>
        <v/>
      </c>
      <c r="H746" s="27" t="str">
        <f t="shared" si="176"/>
        <v/>
      </c>
      <c r="I746" s="27" t="str">
        <f t="shared" si="177"/>
        <v/>
      </c>
      <c r="J746" s="27" t="str">
        <f t="shared" si="178"/>
        <v/>
      </c>
      <c r="K746" s="27" t="str">
        <f t="shared" si="179"/>
        <v/>
      </c>
      <c r="L746" s="27" t="str">
        <f t="shared" si="180"/>
        <v/>
      </c>
      <c r="M746" s="32" t="str">
        <f t="shared" si="181"/>
        <v/>
      </c>
      <c r="N746" s="27" t="str">
        <f t="shared" si="168"/>
        <v/>
      </c>
      <c r="O746" s="27" t="str">
        <f t="shared" si="169"/>
        <v/>
      </c>
      <c r="P746" s="27" t="str">
        <f t="shared" si="170"/>
        <v/>
      </c>
      <c r="Q746" s="27" t="str">
        <f t="shared" si="171"/>
        <v/>
      </c>
      <c r="R746" s="27" t="str">
        <f t="shared" si="172"/>
        <v/>
      </c>
      <c r="S746" s="27" t="str">
        <f t="shared" si="173"/>
        <v/>
      </c>
      <c r="T746" s="32" t="str">
        <f t="shared" si="174"/>
        <v/>
      </c>
      <c r="U746" s="10"/>
    </row>
    <row r="747" spans="1:21" x14ac:dyDescent="0.25">
      <c r="A747" s="10"/>
      <c r="B747" s="4" t="str">
        <f>IF(ISBLANK('INPUT | Operations'!$B752),"",COUNT('INPUT | Operations'!$B$12:$B751))</f>
        <v/>
      </c>
      <c r="C747" s="27" t="str">
        <f>IF(ISNUMBER($B747),('INPUT | Operations'!$C751+'INPUT | Operations'!$C752)/2,"")</f>
        <v/>
      </c>
      <c r="D747" s="28" t="str">
        <f t="shared" si="167"/>
        <v/>
      </c>
      <c r="E747" s="26" t="str">
        <f>IF(ISNUMBER($B747),'INPUT | Operations'!$B752-'INPUT | Operations'!$B751,"")</f>
        <v/>
      </c>
      <c r="F747" s="32" t="str">
        <f>IF(ISNUMBER($B747),IF('INPUT | Operations'!$B752&lt;MainEngine_BurnTime,1,IF('INPUT | Operations'!$B751&lt;=MainEngine_BurnTime,(MainEngine_BurnTime-'INPUT | Operations'!$B751)/('INPUT | Operations'!$B752-'INPUT | Operations'!$B751),0))*'INPUT | Operations'!$D751*NumberOfMainEngines*NumberOfOps*$E747,"")</f>
        <v/>
      </c>
      <c r="G747" s="34" t="str">
        <f t="shared" si="175"/>
        <v/>
      </c>
      <c r="H747" s="27" t="str">
        <f t="shared" si="176"/>
        <v/>
      </c>
      <c r="I747" s="27" t="str">
        <f t="shared" si="177"/>
        <v/>
      </c>
      <c r="J747" s="27" t="str">
        <f t="shared" si="178"/>
        <v/>
      </c>
      <c r="K747" s="27" t="str">
        <f t="shared" si="179"/>
        <v/>
      </c>
      <c r="L747" s="27" t="str">
        <f t="shared" si="180"/>
        <v/>
      </c>
      <c r="M747" s="32" t="str">
        <f t="shared" si="181"/>
        <v/>
      </c>
      <c r="N747" s="27" t="str">
        <f t="shared" si="168"/>
        <v/>
      </c>
      <c r="O747" s="27" t="str">
        <f t="shared" si="169"/>
        <v/>
      </c>
      <c r="P747" s="27" t="str">
        <f t="shared" si="170"/>
        <v/>
      </c>
      <c r="Q747" s="27" t="str">
        <f t="shared" si="171"/>
        <v/>
      </c>
      <c r="R747" s="27" t="str">
        <f t="shared" si="172"/>
        <v/>
      </c>
      <c r="S747" s="27" t="str">
        <f t="shared" si="173"/>
        <v/>
      </c>
      <c r="T747" s="32" t="str">
        <f t="shared" si="174"/>
        <v/>
      </c>
      <c r="U747" s="10"/>
    </row>
    <row r="748" spans="1:21" x14ac:dyDescent="0.25">
      <c r="A748" s="10"/>
      <c r="B748" s="4" t="str">
        <f>IF(ISBLANK('INPUT | Operations'!$B753),"",COUNT('INPUT | Operations'!$B$12:$B752))</f>
        <v/>
      </c>
      <c r="C748" s="27" t="str">
        <f>IF(ISNUMBER($B748),('INPUT | Operations'!$C752+'INPUT | Operations'!$C753)/2,"")</f>
        <v/>
      </c>
      <c r="D748" s="28" t="str">
        <f t="shared" si="167"/>
        <v/>
      </c>
      <c r="E748" s="26" t="str">
        <f>IF(ISNUMBER($B748),'INPUT | Operations'!$B753-'INPUT | Operations'!$B752,"")</f>
        <v/>
      </c>
      <c r="F748" s="32" t="str">
        <f>IF(ISNUMBER($B748),IF('INPUT | Operations'!$B753&lt;MainEngine_BurnTime,1,IF('INPUT | Operations'!$B752&lt;=MainEngine_BurnTime,(MainEngine_BurnTime-'INPUT | Operations'!$B752)/('INPUT | Operations'!$B753-'INPUT | Operations'!$B752),0))*'INPUT | Operations'!$D752*NumberOfMainEngines*NumberOfOps*$E748,"")</f>
        <v/>
      </c>
      <c r="G748" s="34" t="str">
        <f t="shared" si="175"/>
        <v/>
      </c>
      <c r="H748" s="27" t="str">
        <f t="shared" si="176"/>
        <v/>
      </c>
      <c r="I748" s="27" t="str">
        <f t="shared" si="177"/>
        <v/>
      </c>
      <c r="J748" s="27" t="str">
        <f t="shared" si="178"/>
        <v/>
      </c>
      <c r="K748" s="27" t="str">
        <f t="shared" si="179"/>
        <v/>
      </c>
      <c r="L748" s="27" t="str">
        <f t="shared" si="180"/>
        <v/>
      </c>
      <c r="M748" s="32" t="str">
        <f t="shared" si="181"/>
        <v/>
      </c>
      <c r="N748" s="27" t="str">
        <f t="shared" si="168"/>
        <v/>
      </c>
      <c r="O748" s="27" t="str">
        <f t="shared" si="169"/>
        <v/>
      </c>
      <c r="P748" s="27" t="str">
        <f t="shared" si="170"/>
        <v/>
      </c>
      <c r="Q748" s="27" t="str">
        <f t="shared" si="171"/>
        <v/>
      </c>
      <c r="R748" s="27" t="str">
        <f t="shared" si="172"/>
        <v/>
      </c>
      <c r="S748" s="27" t="str">
        <f t="shared" si="173"/>
        <v/>
      </c>
      <c r="T748" s="32" t="str">
        <f t="shared" si="174"/>
        <v/>
      </c>
      <c r="U748" s="10"/>
    </row>
    <row r="749" spans="1:21" x14ac:dyDescent="0.25">
      <c r="A749" s="10"/>
      <c r="B749" s="4" t="str">
        <f>IF(ISBLANK('INPUT | Operations'!$B754),"",COUNT('INPUT | Operations'!$B$12:$B753))</f>
        <v/>
      </c>
      <c r="C749" s="27" t="str">
        <f>IF(ISNUMBER($B749),('INPUT | Operations'!$C753+'INPUT | Operations'!$C754)/2,"")</f>
        <v/>
      </c>
      <c r="D749" s="28" t="str">
        <f t="shared" si="167"/>
        <v/>
      </c>
      <c r="E749" s="26" t="str">
        <f>IF(ISNUMBER($B749),'INPUT | Operations'!$B754-'INPUT | Operations'!$B753,"")</f>
        <v/>
      </c>
      <c r="F749" s="32" t="str">
        <f>IF(ISNUMBER($B749),IF('INPUT | Operations'!$B754&lt;MainEngine_BurnTime,1,IF('INPUT | Operations'!$B753&lt;=MainEngine_BurnTime,(MainEngine_BurnTime-'INPUT | Operations'!$B753)/('INPUT | Operations'!$B754-'INPUT | Operations'!$B753),0))*'INPUT | Operations'!$D753*NumberOfMainEngines*NumberOfOps*$E749,"")</f>
        <v/>
      </c>
      <c r="G749" s="34" t="str">
        <f t="shared" si="175"/>
        <v/>
      </c>
      <c r="H749" s="27" t="str">
        <f t="shared" si="176"/>
        <v/>
      </c>
      <c r="I749" s="27" t="str">
        <f t="shared" si="177"/>
        <v/>
      </c>
      <c r="J749" s="27" t="str">
        <f t="shared" si="178"/>
        <v/>
      </c>
      <c r="K749" s="27" t="str">
        <f t="shared" si="179"/>
        <v/>
      </c>
      <c r="L749" s="27" t="str">
        <f t="shared" si="180"/>
        <v/>
      </c>
      <c r="M749" s="32" t="str">
        <f t="shared" si="181"/>
        <v/>
      </c>
      <c r="N749" s="27" t="str">
        <f t="shared" si="168"/>
        <v/>
      </c>
      <c r="O749" s="27" t="str">
        <f t="shared" si="169"/>
        <v/>
      </c>
      <c r="P749" s="27" t="str">
        <f t="shared" si="170"/>
        <v/>
      </c>
      <c r="Q749" s="27" t="str">
        <f t="shared" si="171"/>
        <v/>
      </c>
      <c r="R749" s="27" t="str">
        <f t="shared" si="172"/>
        <v/>
      </c>
      <c r="S749" s="27" t="str">
        <f t="shared" si="173"/>
        <v/>
      </c>
      <c r="T749" s="32" t="str">
        <f t="shared" si="174"/>
        <v/>
      </c>
      <c r="U749" s="10"/>
    </row>
    <row r="750" spans="1:21" x14ac:dyDescent="0.25">
      <c r="A750" s="10"/>
      <c r="B750" s="4" t="str">
        <f>IF(ISBLANK('INPUT | Operations'!$B755),"",COUNT('INPUT | Operations'!$B$12:$B754))</f>
        <v/>
      </c>
      <c r="C750" s="27" t="str">
        <f>IF(ISNUMBER($B750),('INPUT | Operations'!$C754+'INPUT | Operations'!$C755)/2,"")</f>
        <v/>
      </c>
      <c r="D750" s="28" t="str">
        <f t="shared" si="167"/>
        <v/>
      </c>
      <c r="E750" s="26" t="str">
        <f>IF(ISNUMBER($B750),'INPUT | Operations'!$B755-'INPUT | Operations'!$B754,"")</f>
        <v/>
      </c>
      <c r="F750" s="32" t="str">
        <f>IF(ISNUMBER($B750),IF('INPUT | Operations'!$B755&lt;MainEngine_BurnTime,1,IF('INPUT | Operations'!$B754&lt;=MainEngine_BurnTime,(MainEngine_BurnTime-'INPUT | Operations'!$B754)/('INPUT | Operations'!$B755-'INPUT | Operations'!$B754),0))*'INPUT | Operations'!$D754*NumberOfMainEngines*NumberOfOps*$E750,"")</f>
        <v/>
      </c>
      <c r="G750" s="34" t="str">
        <f t="shared" si="175"/>
        <v/>
      </c>
      <c r="H750" s="27" t="str">
        <f t="shared" si="176"/>
        <v/>
      </c>
      <c r="I750" s="27" t="str">
        <f t="shared" si="177"/>
        <v/>
      </c>
      <c r="J750" s="27" t="str">
        <f t="shared" si="178"/>
        <v/>
      </c>
      <c r="K750" s="27" t="str">
        <f t="shared" si="179"/>
        <v/>
      </c>
      <c r="L750" s="27" t="str">
        <f t="shared" si="180"/>
        <v/>
      </c>
      <c r="M750" s="32" t="str">
        <f t="shared" si="181"/>
        <v/>
      </c>
      <c r="N750" s="27" t="str">
        <f t="shared" si="168"/>
        <v/>
      </c>
      <c r="O750" s="27" t="str">
        <f t="shared" si="169"/>
        <v/>
      </c>
      <c r="P750" s="27" t="str">
        <f t="shared" si="170"/>
        <v/>
      </c>
      <c r="Q750" s="27" t="str">
        <f t="shared" si="171"/>
        <v/>
      </c>
      <c r="R750" s="27" t="str">
        <f t="shared" si="172"/>
        <v/>
      </c>
      <c r="S750" s="27" t="str">
        <f t="shared" si="173"/>
        <v/>
      </c>
      <c r="T750" s="32" t="str">
        <f t="shared" si="174"/>
        <v/>
      </c>
      <c r="U750" s="10"/>
    </row>
    <row r="751" spans="1:21" x14ac:dyDescent="0.25">
      <c r="A751" s="10"/>
      <c r="B751" s="4" t="str">
        <f>IF(ISBLANK('INPUT | Operations'!$B756),"",COUNT('INPUT | Operations'!$B$12:$B755))</f>
        <v/>
      </c>
      <c r="C751" s="27" t="str">
        <f>IF(ISNUMBER($B751),('INPUT | Operations'!$C755+'INPUT | Operations'!$C756)/2,"")</f>
        <v/>
      </c>
      <c r="D751" s="28" t="str">
        <f t="shared" si="167"/>
        <v/>
      </c>
      <c r="E751" s="26" t="str">
        <f>IF(ISNUMBER($B751),'INPUT | Operations'!$B756-'INPUT | Operations'!$B755,"")</f>
        <v/>
      </c>
      <c r="F751" s="32" t="str">
        <f>IF(ISNUMBER($B751),IF('INPUT | Operations'!$B756&lt;MainEngine_BurnTime,1,IF('INPUT | Operations'!$B755&lt;=MainEngine_BurnTime,(MainEngine_BurnTime-'INPUT | Operations'!$B755)/('INPUT | Operations'!$B756-'INPUT | Operations'!$B755),0))*'INPUT | Operations'!$D755*NumberOfMainEngines*NumberOfOps*$E751,"")</f>
        <v/>
      </c>
      <c r="G751" s="34" t="str">
        <f t="shared" si="175"/>
        <v/>
      </c>
      <c r="H751" s="27" t="str">
        <f t="shared" si="176"/>
        <v/>
      </c>
      <c r="I751" s="27" t="str">
        <f t="shared" si="177"/>
        <v/>
      </c>
      <c r="J751" s="27" t="str">
        <f t="shared" si="178"/>
        <v/>
      </c>
      <c r="K751" s="27" t="str">
        <f t="shared" si="179"/>
        <v/>
      </c>
      <c r="L751" s="27" t="str">
        <f t="shared" si="180"/>
        <v/>
      </c>
      <c r="M751" s="32" t="str">
        <f t="shared" si="181"/>
        <v/>
      </c>
      <c r="N751" s="27" t="str">
        <f t="shared" si="168"/>
        <v/>
      </c>
      <c r="O751" s="27" t="str">
        <f t="shared" si="169"/>
        <v/>
      </c>
      <c r="P751" s="27" t="str">
        <f t="shared" si="170"/>
        <v/>
      </c>
      <c r="Q751" s="27" t="str">
        <f t="shared" si="171"/>
        <v/>
      </c>
      <c r="R751" s="27" t="str">
        <f t="shared" si="172"/>
        <v/>
      </c>
      <c r="S751" s="27" t="str">
        <f t="shared" si="173"/>
        <v/>
      </c>
      <c r="T751" s="32" t="str">
        <f t="shared" si="174"/>
        <v/>
      </c>
      <c r="U751" s="10"/>
    </row>
    <row r="752" spans="1:21" x14ac:dyDescent="0.25">
      <c r="A752" s="10"/>
      <c r="B752" s="4" t="str">
        <f>IF(ISBLANK('INPUT | Operations'!$B757),"",COUNT('INPUT | Operations'!$B$12:$B756))</f>
        <v/>
      </c>
      <c r="C752" s="27" t="str">
        <f>IF(ISNUMBER($B752),('INPUT | Operations'!$C756+'INPUT | Operations'!$C757)/2,"")</f>
        <v/>
      </c>
      <c r="D752" s="28" t="str">
        <f t="shared" si="167"/>
        <v/>
      </c>
      <c r="E752" s="26" t="str">
        <f>IF(ISNUMBER($B752),'INPUT | Operations'!$B757-'INPUT | Operations'!$B756,"")</f>
        <v/>
      </c>
      <c r="F752" s="32" t="str">
        <f>IF(ISNUMBER($B752),IF('INPUT | Operations'!$B757&lt;MainEngine_BurnTime,1,IF('INPUT | Operations'!$B756&lt;=MainEngine_BurnTime,(MainEngine_BurnTime-'INPUT | Operations'!$B756)/('INPUT | Operations'!$B757-'INPUT | Operations'!$B756),0))*'INPUT | Operations'!$D756*NumberOfMainEngines*NumberOfOps*$E752,"")</f>
        <v/>
      </c>
      <c r="G752" s="34" t="str">
        <f t="shared" si="175"/>
        <v/>
      </c>
      <c r="H752" s="27" t="str">
        <f t="shared" si="176"/>
        <v/>
      </c>
      <c r="I752" s="27" t="str">
        <f t="shared" si="177"/>
        <v/>
      </c>
      <c r="J752" s="27" t="str">
        <f t="shared" si="178"/>
        <v/>
      </c>
      <c r="K752" s="27" t="str">
        <f t="shared" si="179"/>
        <v/>
      </c>
      <c r="L752" s="27" t="str">
        <f t="shared" si="180"/>
        <v/>
      </c>
      <c r="M752" s="32" t="str">
        <f t="shared" si="181"/>
        <v/>
      </c>
      <c r="N752" s="27" t="str">
        <f t="shared" si="168"/>
        <v/>
      </c>
      <c r="O752" s="27" t="str">
        <f t="shared" si="169"/>
        <v/>
      </c>
      <c r="P752" s="27" t="str">
        <f t="shared" si="170"/>
        <v/>
      </c>
      <c r="Q752" s="27" t="str">
        <f t="shared" si="171"/>
        <v/>
      </c>
      <c r="R752" s="27" t="str">
        <f t="shared" si="172"/>
        <v/>
      </c>
      <c r="S752" s="27" t="str">
        <f t="shared" si="173"/>
        <v/>
      </c>
      <c r="T752" s="32" t="str">
        <f t="shared" si="174"/>
        <v/>
      </c>
      <c r="U752" s="10"/>
    </row>
    <row r="753" spans="1:21" x14ac:dyDescent="0.25">
      <c r="A753" s="10"/>
      <c r="B753" s="4" t="str">
        <f>IF(ISBLANK('INPUT | Operations'!$B758),"",COUNT('INPUT | Operations'!$B$12:$B757))</f>
        <v/>
      </c>
      <c r="C753" s="27" t="str">
        <f>IF(ISNUMBER($B753),('INPUT | Operations'!$C757+'INPUT | Operations'!$C758)/2,"")</f>
        <v/>
      </c>
      <c r="D753" s="28" t="str">
        <f t="shared" si="167"/>
        <v/>
      </c>
      <c r="E753" s="26" t="str">
        <f>IF(ISNUMBER($B753),'INPUT | Operations'!$B758-'INPUT | Operations'!$B757,"")</f>
        <v/>
      </c>
      <c r="F753" s="32" t="str">
        <f>IF(ISNUMBER($B753),IF('INPUT | Operations'!$B758&lt;MainEngine_BurnTime,1,IF('INPUT | Operations'!$B757&lt;=MainEngine_BurnTime,(MainEngine_BurnTime-'INPUT | Operations'!$B757)/('INPUT | Operations'!$B758-'INPUT | Operations'!$B757),0))*'INPUT | Operations'!$D757*NumberOfMainEngines*NumberOfOps*$E753,"")</f>
        <v/>
      </c>
      <c r="G753" s="34" t="str">
        <f t="shared" si="175"/>
        <v/>
      </c>
      <c r="H753" s="27" t="str">
        <f t="shared" si="176"/>
        <v/>
      </c>
      <c r="I753" s="27" t="str">
        <f t="shared" si="177"/>
        <v/>
      </c>
      <c r="J753" s="27" t="str">
        <f t="shared" si="178"/>
        <v/>
      </c>
      <c r="K753" s="27" t="str">
        <f t="shared" si="179"/>
        <v/>
      </c>
      <c r="L753" s="27" t="str">
        <f t="shared" si="180"/>
        <v/>
      </c>
      <c r="M753" s="32" t="str">
        <f t="shared" si="181"/>
        <v/>
      </c>
      <c r="N753" s="27" t="str">
        <f t="shared" si="168"/>
        <v/>
      </c>
      <c r="O753" s="27" t="str">
        <f t="shared" si="169"/>
        <v/>
      </c>
      <c r="P753" s="27" t="str">
        <f t="shared" si="170"/>
        <v/>
      </c>
      <c r="Q753" s="27" t="str">
        <f t="shared" si="171"/>
        <v/>
      </c>
      <c r="R753" s="27" t="str">
        <f t="shared" si="172"/>
        <v/>
      </c>
      <c r="S753" s="27" t="str">
        <f t="shared" si="173"/>
        <v/>
      </c>
      <c r="T753" s="32" t="str">
        <f t="shared" si="174"/>
        <v/>
      </c>
      <c r="U753" s="10"/>
    </row>
    <row r="754" spans="1:21" x14ac:dyDescent="0.25">
      <c r="A754" s="10"/>
      <c r="B754" s="4" t="str">
        <f>IF(ISBLANK('INPUT | Operations'!$B759),"",COUNT('INPUT | Operations'!$B$12:$B758))</f>
        <v/>
      </c>
      <c r="C754" s="27" t="str">
        <f>IF(ISNUMBER($B754),('INPUT | Operations'!$C758+'INPUT | Operations'!$C759)/2,"")</f>
        <v/>
      </c>
      <c r="D754" s="28" t="str">
        <f t="shared" si="167"/>
        <v/>
      </c>
      <c r="E754" s="26" t="str">
        <f>IF(ISNUMBER($B754),'INPUT | Operations'!$B759-'INPUT | Operations'!$B758,"")</f>
        <v/>
      </c>
      <c r="F754" s="32" t="str">
        <f>IF(ISNUMBER($B754),IF('INPUT | Operations'!$B759&lt;MainEngine_BurnTime,1,IF('INPUT | Operations'!$B758&lt;=MainEngine_BurnTime,(MainEngine_BurnTime-'INPUT | Operations'!$B758)/('INPUT | Operations'!$B759-'INPUT | Operations'!$B758),0))*'INPUT | Operations'!$D758*NumberOfMainEngines*NumberOfOps*$E754,"")</f>
        <v/>
      </c>
      <c r="G754" s="34" t="str">
        <f t="shared" si="175"/>
        <v/>
      </c>
      <c r="H754" s="27" t="str">
        <f t="shared" si="176"/>
        <v/>
      </c>
      <c r="I754" s="27" t="str">
        <f t="shared" si="177"/>
        <v/>
      </c>
      <c r="J754" s="27" t="str">
        <f t="shared" si="178"/>
        <v/>
      </c>
      <c r="K754" s="27" t="str">
        <f t="shared" si="179"/>
        <v/>
      </c>
      <c r="L754" s="27" t="str">
        <f t="shared" si="180"/>
        <v/>
      </c>
      <c r="M754" s="32" t="str">
        <f t="shared" si="181"/>
        <v/>
      </c>
      <c r="N754" s="27" t="str">
        <f t="shared" si="168"/>
        <v/>
      </c>
      <c r="O754" s="27" t="str">
        <f t="shared" si="169"/>
        <v/>
      </c>
      <c r="P754" s="27" t="str">
        <f t="shared" si="170"/>
        <v/>
      </c>
      <c r="Q754" s="27" t="str">
        <f t="shared" si="171"/>
        <v/>
      </c>
      <c r="R754" s="27" t="str">
        <f t="shared" si="172"/>
        <v/>
      </c>
      <c r="S754" s="27" t="str">
        <f t="shared" si="173"/>
        <v/>
      </c>
      <c r="T754" s="32" t="str">
        <f t="shared" si="174"/>
        <v/>
      </c>
      <c r="U754" s="10"/>
    </row>
    <row r="755" spans="1:21" x14ac:dyDescent="0.25">
      <c r="A755" s="10"/>
      <c r="B755" s="4" t="str">
        <f>IF(ISBLANK('INPUT | Operations'!$B760),"",COUNT('INPUT | Operations'!$B$12:$B759))</f>
        <v/>
      </c>
      <c r="C755" s="27" t="str">
        <f>IF(ISNUMBER($B755),('INPUT | Operations'!$C759+'INPUT | Operations'!$C760)/2,"")</f>
        <v/>
      </c>
      <c r="D755" s="28" t="str">
        <f t="shared" si="167"/>
        <v/>
      </c>
      <c r="E755" s="26" t="str">
        <f>IF(ISNUMBER($B755),'INPUT | Operations'!$B760-'INPUT | Operations'!$B759,"")</f>
        <v/>
      </c>
      <c r="F755" s="32" t="str">
        <f>IF(ISNUMBER($B755),IF('INPUT | Operations'!$B760&lt;MainEngine_BurnTime,1,IF('INPUT | Operations'!$B759&lt;=MainEngine_BurnTime,(MainEngine_BurnTime-'INPUT | Operations'!$B759)/('INPUT | Operations'!$B760-'INPUT | Operations'!$B759),0))*'INPUT | Operations'!$D759*NumberOfMainEngines*NumberOfOps*$E755,"")</f>
        <v/>
      </c>
      <c r="G755" s="34" t="str">
        <f t="shared" si="175"/>
        <v/>
      </c>
      <c r="H755" s="27" t="str">
        <f t="shared" si="176"/>
        <v/>
      </c>
      <c r="I755" s="27" t="str">
        <f t="shared" si="177"/>
        <v/>
      </c>
      <c r="J755" s="27" t="str">
        <f t="shared" si="178"/>
        <v/>
      </c>
      <c r="K755" s="27" t="str">
        <f t="shared" si="179"/>
        <v/>
      </c>
      <c r="L755" s="27" t="str">
        <f t="shared" si="180"/>
        <v/>
      </c>
      <c r="M755" s="32" t="str">
        <f t="shared" si="181"/>
        <v/>
      </c>
      <c r="N755" s="27" t="str">
        <f t="shared" si="168"/>
        <v/>
      </c>
      <c r="O755" s="27" t="str">
        <f t="shared" si="169"/>
        <v/>
      </c>
      <c r="P755" s="27" t="str">
        <f t="shared" si="170"/>
        <v/>
      </c>
      <c r="Q755" s="27" t="str">
        <f t="shared" si="171"/>
        <v/>
      </c>
      <c r="R755" s="27" t="str">
        <f t="shared" si="172"/>
        <v/>
      </c>
      <c r="S755" s="27" t="str">
        <f t="shared" si="173"/>
        <v/>
      </c>
      <c r="T755" s="32" t="str">
        <f t="shared" si="174"/>
        <v/>
      </c>
      <c r="U755" s="10"/>
    </row>
    <row r="756" spans="1:21" x14ac:dyDescent="0.25">
      <c r="A756" s="10"/>
      <c r="B756" s="4" t="str">
        <f>IF(ISBLANK('INPUT | Operations'!$B761),"",COUNT('INPUT | Operations'!$B$12:$B760))</f>
        <v/>
      </c>
      <c r="C756" s="27" t="str">
        <f>IF(ISNUMBER($B756),('INPUT | Operations'!$C760+'INPUT | Operations'!$C761)/2,"")</f>
        <v/>
      </c>
      <c r="D756" s="28" t="str">
        <f t="shared" si="167"/>
        <v/>
      </c>
      <c r="E756" s="26" t="str">
        <f>IF(ISNUMBER($B756),'INPUT | Operations'!$B761-'INPUT | Operations'!$B760,"")</f>
        <v/>
      </c>
      <c r="F756" s="32" t="str">
        <f>IF(ISNUMBER($B756),IF('INPUT | Operations'!$B761&lt;MainEngine_BurnTime,1,IF('INPUT | Operations'!$B760&lt;=MainEngine_BurnTime,(MainEngine_BurnTime-'INPUT | Operations'!$B760)/('INPUT | Operations'!$B761-'INPUT | Operations'!$B760),0))*'INPUT | Operations'!$D760*NumberOfMainEngines*NumberOfOps*$E756,"")</f>
        <v/>
      </c>
      <c r="G756" s="34" t="str">
        <f t="shared" si="175"/>
        <v/>
      </c>
      <c r="H756" s="27" t="str">
        <f t="shared" si="176"/>
        <v/>
      </c>
      <c r="I756" s="27" t="str">
        <f t="shared" si="177"/>
        <v/>
      </c>
      <c r="J756" s="27" t="str">
        <f t="shared" si="178"/>
        <v/>
      </c>
      <c r="K756" s="27" t="str">
        <f t="shared" si="179"/>
        <v/>
      </c>
      <c r="L756" s="27" t="str">
        <f t="shared" si="180"/>
        <v/>
      </c>
      <c r="M756" s="32" t="str">
        <f t="shared" si="181"/>
        <v/>
      </c>
      <c r="N756" s="27" t="str">
        <f t="shared" si="168"/>
        <v/>
      </c>
      <c r="O756" s="27" t="str">
        <f t="shared" si="169"/>
        <v/>
      </c>
      <c r="P756" s="27" t="str">
        <f t="shared" si="170"/>
        <v/>
      </c>
      <c r="Q756" s="27" t="str">
        <f t="shared" si="171"/>
        <v/>
      </c>
      <c r="R756" s="27" t="str">
        <f t="shared" si="172"/>
        <v/>
      </c>
      <c r="S756" s="27" t="str">
        <f t="shared" si="173"/>
        <v/>
      </c>
      <c r="T756" s="32" t="str">
        <f t="shared" si="174"/>
        <v/>
      </c>
      <c r="U756" s="10"/>
    </row>
    <row r="757" spans="1:21" x14ac:dyDescent="0.25">
      <c r="A757" s="10"/>
      <c r="B757" s="4" t="str">
        <f>IF(ISBLANK('INPUT | Operations'!$B762),"",COUNT('INPUT | Operations'!$B$12:$B761))</f>
        <v/>
      </c>
      <c r="C757" s="27" t="str">
        <f>IF(ISNUMBER($B757),('INPUT | Operations'!$C761+'INPUT | Operations'!$C762)/2,"")</f>
        <v/>
      </c>
      <c r="D757" s="28" t="str">
        <f t="shared" ref="D757:D820" si="182">IF(ISNUMBER($B757),C757*0.3048/1000,"")</f>
        <v/>
      </c>
      <c r="E757" s="26" t="str">
        <f>IF(ISNUMBER($B757),'INPUT | Operations'!$B762-'INPUT | Operations'!$B761,"")</f>
        <v/>
      </c>
      <c r="F757" s="32" t="str">
        <f>IF(ISNUMBER($B757),IF('INPUT | Operations'!$B762&lt;MainEngine_BurnTime,1,IF('INPUT | Operations'!$B761&lt;=MainEngine_BurnTime,(MainEngine_BurnTime-'INPUT | Operations'!$B761)/('INPUT | Operations'!$B762-'INPUT | Operations'!$B761),0))*'INPUT | Operations'!$D761*NumberOfMainEngines*NumberOfOps*$E757,"")</f>
        <v/>
      </c>
      <c r="G757" s="34" t="str">
        <f t="shared" si="175"/>
        <v/>
      </c>
      <c r="H757" s="27" t="str">
        <f t="shared" si="176"/>
        <v/>
      </c>
      <c r="I757" s="27" t="str">
        <f t="shared" si="177"/>
        <v/>
      </c>
      <c r="J757" s="27" t="str">
        <f t="shared" si="178"/>
        <v/>
      </c>
      <c r="K757" s="27" t="str">
        <f t="shared" si="179"/>
        <v/>
      </c>
      <c r="L757" s="27" t="str">
        <f t="shared" si="180"/>
        <v/>
      </c>
      <c r="M757" s="32" t="str">
        <f t="shared" si="181"/>
        <v/>
      </c>
      <c r="N757" s="27" t="str">
        <f t="shared" ref="N757:N820" si="183">IFERROR($F757*G757/1000,"")</f>
        <v/>
      </c>
      <c r="O757" s="27" t="str">
        <f t="shared" ref="O757:O820" si="184">IFERROR($F757*H757/1000,"")</f>
        <v/>
      </c>
      <c r="P757" s="27" t="str">
        <f t="shared" ref="P757:P820" si="185">IFERROR($F757*I757/1000,"")</f>
        <v/>
      </c>
      <c r="Q757" s="27" t="str">
        <f t="shared" ref="Q757:Q820" si="186">IFERROR($F757*J757/1000,"")</f>
        <v/>
      </c>
      <c r="R757" s="27" t="str">
        <f t="shared" ref="R757:R820" si="187">IFERROR($F757*K757/1000,"")</f>
        <v/>
      </c>
      <c r="S757" s="27" t="str">
        <f t="shared" ref="S757:S820" si="188">IFERROR($F757*L757/1000,"")</f>
        <v/>
      </c>
      <c r="T757" s="32" t="str">
        <f t="shared" ref="T757:T820" si="189">IFERROR($F757*M757/1000,"")</f>
        <v/>
      </c>
      <c r="U757" s="10"/>
    </row>
    <row r="758" spans="1:21" x14ac:dyDescent="0.25">
      <c r="A758" s="10"/>
      <c r="B758" s="4" t="str">
        <f>IF(ISBLANK('INPUT | Operations'!$B763),"",COUNT('INPUT | Operations'!$B$12:$B762))</f>
        <v/>
      </c>
      <c r="C758" s="27" t="str">
        <f>IF(ISNUMBER($B758),('INPUT | Operations'!$C762+'INPUT | Operations'!$C763)/2,"")</f>
        <v/>
      </c>
      <c r="D758" s="28" t="str">
        <f t="shared" si="182"/>
        <v/>
      </c>
      <c r="E758" s="26" t="str">
        <f>IF(ISNUMBER($B758),'INPUT | Operations'!$B763-'INPUT | Operations'!$B762,"")</f>
        <v/>
      </c>
      <c r="F758" s="32" t="str">
        <f>IF(ISNUMBER($B758),IF('INPUT | Operations'!$B763&lt;MainEngine_BurnTime,1,IF('INPUT | Operations'!$B762&lt;=MainEngine_BurnTime,(MainEngine_BurnTime-'INPUT | Operations'!$B762)/('INPUT | Operations'!$B763-'INPUT | Operations'!$B762),0))*'INPUT | Operations'!$D762*NumberOfMainEngines*NumberOfOps*$E758,"")</f>
        <v/>
      </c>
      <c r="G758" s="34" t="str">
        <f t="shared" si="175"/>
        <v/>
      </c>
      <c r="H758" s="27" t="str">
        <f t="shared" si="176"/>
        <v/>
      </c>
      <c r="I758" s="27" t="str">
        <f t="shared" si="177"/>
        <v/>
      </c>
      <c r="J758" s="27" t="str">
        <f t="shared" si="178"/>
        <v/>
      </c>
      <c r="K758" s="27" t="str">
        <f t="shared" si="179"/>
        <v/>
      </c>
      <c r="L758" s="27" t="str">
        <f t="shared" si="180"/>
        <v/>
      </c>
      <c r="M758" s="32" t="str">
        <f t="shared" si="181"/>
        <v/>
      </c>
      <c r="N758" s="27" t="str">
        <f t="shared" si="183"/>
        <v/>
      </c>
      <c r="O758" s="27" t="str">
        <f t="shared" si="184"/>
        <v/>
      </c>
      <c r="P758" s="27" t="str">
        <f t="shared" si="185"/>
        <v/>
      </c>
      <c r="Q758" s="27" t="str">
        <f t="shared" si="186"/>
        <v/>
      </c>
      <c r="R758" s="27" t="str">
        <f t="shared" si="187"/>
        <v/>
      </c>
      <c r="S758" s="27" t="str">
        <f t="shared" si="188"/>
        <v/>
      </c>
      <c r="T758" s="32" t="str">
        <f t="shared" si="189"/>
        <v/>
      </c>
      <c r="U758" s="10"/>
    </row>
    <row r="759" spans="1:21" x14ac:dyDescent="0.25">
      <c r="A759" s="10"/>
      <c r="B759" s="4" t="str">
        <f>IF(ISBLANK('INPUT | Operations'!$B764),"",COUNT('INPUT | Operations'!$B$12:$B763))</f>
        <v/>
      </c>
      <c r="C759" s="27" t="str">
        <f>IF(ISNUMBER($B759),('INPUT | Operations'!$C763+'INPUT | Operations'!$C764)/2,"")</f>
        <v/>
      </c>
      <c r="D759" s="28" t="str">
        <f t="shared" si="182"/>
        <v/>
      </c>
      <c r="E759" s="26" t="str">
        <f>IF(ISNUMBER($B759),'INPUT | Operations'!$B764-'INPUT | Operations'!$B763,"")</f>
        <v/>
      </c>
      <c r="F759" s="32" t="str">
        <f>IF(ISNUMBER($B759),IF('INPUT | Operations'!$B764&lt;MainEngine_BurnTime,1,IF('INPUT | Operations'!$B763&lt;=MainEngine_BurnTime,(MainEngine_BurnTime-'INPUT | Operations'!$B763)/('INPUT | Operations'!$B764-'INPUT | Operations'!$B763),0))*'INPUT | Operations'!$D763*NumberOfMainEngines*NumberOfOps*$E759,"")</f>
        <v/>
      </c>
      <c r="G759" s="34" t="str">
        <f t="shared" si="175"/>
        <v/>
      </c>
      <c r="H759" s="27" t="str">
        <f t="shared" si="176"/>
        <v/>
      </c>
      <c r="I759" s="27" t="str">
        <f t="shared" si="177"/>
        <v/>
      </c>
      <c r="J759" s="27" t="str">
        <f t="shared" si="178"/>
        <v/>
      </c>
      <c r="K759" s="27" t="str">
        <f t="shared" si="179"/>
        <v/>
      </c>
      <c r="L759" s="27" t="str">
        <f t="shared" si="180"/>
        <v/>
      </c>
      <c r="M759" s="32" t="str">
        <f t="shared" si="181"/>
        <v/>
      </c>
      <c r="N759" s="27" t="str">
        <f t="shared" si="183"/>
        <v/>
      </c>
      <c r="O759" s="27" t="str">
        <f t="shared" si="184"/>
        <v/>
      </c>
      <c r="P759" s="27" t="str">
        <f t="shared" si="185"/>
        <v/>
      </c>
      <c r="Q759" s="27" t="str">
        <f t="shared" si="186"/>
        <v/>
      </c>
      <c r="R759" s="27" t="str">
        <f t="shared" si="187"/>
        <v/>
      </c>
      <c r="S759" s="27" t="str">
        <f t="shared" si="188"/>
        <v/>
      </c>
      <c r="T759" s="32" t="str">
        <f t="shared" si="189"/>
        <v/>
      </c>
      <c r="U759" s="10"/>
    </row>
    <row r="760" spans="1:21" x14ac:dyDescent="0.25">
      <c r="A760" s="10"/>
      <c r="B760" s="4" t="str">
        <f>IF(ISBLANK('INPUT | Operations'!$B765),"",COUNT('INPUT | Operations'!$B$12:$B764))</f>
        <v/>
      </c>
      <c r="C760" s="27" t="str">
        <f>IF(ISNUMBER($B760),('INPUT | Operations'!$C764+'INPUT | Operations'!$C765)/2,"")</f>
        <v/>
      </c>
      <c r="D760" s="28" t="str">
        <f t="shared" si="182"/>
        <v/>
      </c>
      <c r="E760" s="26" t="str">
        <f>IF(ISNUMBER($B760),'INPUT | Operations'!$B765-'INPUT | Operations'!$B764,"")</f>
        <v/>
      </c>
      <c r="F760" s="32" t="str">
        <f>IF(ISNUMBER($B760),IF('INPUT | Operations'!$B765&lt;MainEngine_BurnTime,1,IF('INPUT | Operations'!$B764&lt;=MainEngine_BurnTime,(MainEngine_BurnTime-'INPUT | Operations'!$B764)/('INPUT | Operations'!$B765-'INPUT | Operations'!$B764),0))*'INPUT | Operations'!$D764*NumberOfMainEngines*NumberOfOps*$E760,"")</f>
        <v/>
      </c>
      <c r="G760" s="34" t="str">
        <f t="shared" si="175"/>
        <v/>
      </c>
      <c r="H760" s="27" t="str">
        <f t="shared" si="176"/>
        <v/>
      </c>
      <c r="I760" s="27" t="str">
        <f t="shared" si="177"/>
        <v/>
      </c>
      <c r="J760" s="27" t="str">
        <f t="shared" si="178"/>
        <v/>
      </c>
      <c r="K760" s="27" t="str">
        <f t="shared" si="179"/>
        <v/>
      </c>
      <c r="L760" s="27" t="str">
        <f t="shared" si="180"/>
        <v/>
      </c>
      <c r="M760" s="32" t="str">
        <f t="shared" si="181"/>
        <v/>
      </c>
      <c r="N760" s="27" t="str">
        <f t="shared" si="183"/>
        <v/>
      </c>
      <c r="O760" s="27" t="str">
        <f t="shared" si="184"/>
        <v/>
      </c>
      <c r="P760" s="27" t="str">
        <f t="shared" si="185"/>
        <v/>
      </c>
      <c r="Q760" s="27" t="str">
        <f t="shared" si="186"/>
        <v/>
      </c>
      <c r="R760" s="27" t="str">
        <f t="shared" si="187"/>
        <v/>
      </c>
      <c r="S760" s="27" t="str">
        <f t="shared" si="188"/>
        <v/>
      </c>
      <c r="T760" s="32" t="str">
        <f t="shared" si="189"/>
        <v/>
      </c>
      <c r="U760" s="10"/>
    </row>
    <row r="761" spans="1:21" x14ac:dyDescent="0.25">
      <c r="A761" s="10"/>
      <c r="B761" s="4" t="str">
        <f>IF(ISBLANK('INPUT | Operations'!$B766),"",COUNT('INPUT | Operations'!$B$12:$B765))</f>
        <v/>
      </c>
      <c r="C761" s="27" t="str">
        <f>IF(ISNUMBER($B761),('INPUT | Operations'!$C765+'INPUT | Operations'!$C766)/2,"")</f>
        <v/>
      </c>
      <c r="D761" s="28" t="str">
        <f t="shared" si="182"/>
        <v/>
      </c>
      <c r="E761" s="26" t="str">
        <f>IF(ISNUMBER($B761),'INPUT | Operations'!$B766-'INPUT | Operations'!$B765,"")</f>
        <v/>
      </c>
      <c r="F761" s="32" t="str">
        <f>IF(ISNUMBER($B761),IF('INPUT | Operations'!$B766&lt;MainEngine_BurnTime,1,IF('INPUT | Operations'!$B765&lt;=MainEngine_BurnTime,(MainEngine_BurnTime-'INPUT | Operations'!$B765)/('INPUT | Operations'!$B766-'INPUT | Operations'!$B765),0))*'INPUT | Operations'!$D765*NumberOfMainEngines*NumberOfOps*$E761,"")</f>
        <v/>
      </c>
      <c r="G761" s="34" t="str">
        <f t="shared" si="175"/>
        <v/>
      </c>
      <c r="H761" s="27" t="str">
        <f t="shared" si="176"/>
        <v/>
      </c>
      <c r="I761" s="27" t="str">
        <f t="shared" si="177"/>
        <v/>
      </c>
      <c r="J761" s="27" t="str">
        <f t="shared" si="178"/>
        <v/>
      </c>
      <c r="K761" s="27" t="str">
        <f t="shared" si="179"/>
        <v/>
      </c>
      <c r="L761" s="27" t="str">
        <f t="shared" si="180"/>
        <v/>
      </c>
      <c r="M761" s="32" t="str">
        <f t="shared" si="181"/>
        <v/>
      </c>
      <c r="N761" s="27" t="str">
        <f t="shared" si="183"/>
        <v/>
      </c>
      <c r="O761" s="27" t="str">
        <f t="shared" si="184"/>
        <v/>
      </c>
      <c r="P761" s="27" t="str">
        <f t="shared" si="185"/>
        <v/>
      </c>
      <c r="Q761" s="27" t="str">
        <f t="shared" si="186"/>
        <v/>
      </c>
      <c r="R761" s="27" t="str">
        <f t="shared" si="187"/>
        <v/>
      </c>
      <c r="S761" s="27" t="str">
        <f t="shared" si="188"/>
        <v/>
      </c>
      <c r="T761" s="32" t="str">
        <f t="shared" si="189"/>
        <v/>
      </c>
      <c r="U761" s="10"/>
    </row>
    <row r="762" spans="1:21" x14ac:dyDescent="0.25">
      <c r="A762" s="10"/>
      <c r="B762" s="4" t="str">
        <f>IF(ISBLANK('INPUT | Operations'!$B767),"",COUNT('INPUT | Operations'!$B$12:$B766))</f>
        <v/>
      </c>
      <c r="C762" s="27" t="str">
        <f>IF(ISNUMBER($B762),('INPUT | Operations'!$C766+'INPUT | Operations'!$C767)/2,"")</f>
        <v/>
      </c>
      <c r="D762" s="28" t="str">
        <f t="shared" si="182"/>
        <v/>
      </c>
      <c r="E762" s="26" t="str">
        <f>IF(ISNUMBER($B762),'INPUT | Operations'!$B767-'INPUT | Operations'!$B766,"")</f>
        <v/>
      </c>
      <c r="F762" s="32" t="str">
        <f>IF(ISNUMBER($B762),IF('INPUT | Operations'!$B767&lt;MainEngine_BurnTime,1,IF('INPUT | Operations'!$B766&lt;=MainEngine_BurnTime,(MainEngine_BurnTime-'INPUT | Operations'!$B766)/('INPUT | Operations'!$B767-'INPUT | Operations'!$B766),0))*'INPUT | Operations'!$D766*NumberOfMainEngines*NumberOfOps*$E762,"")</f>
        <v/>
      </c>
      <c r="G762" s="34" t="str">
        <f t="shared" si="175"/>
        <v/>
      </c>
      <c r="H762" s="27" t="str">
        <f t="shared" si="176"/>
        <v/>
      </c>
      <c r="I762" s="27" t="str">
        <f t="shared" si="177"/>
        <v/>
      </c>
      <c r="J762" s="27" t="str">
        <f t="shared" si="178"/>
        <v/>
      </c>
      <c r="K762" s="27" t="str">
        <f t="shared" si="179"/>
        <v/>
      </c>
      <c r="L762" s="27" t="str">
        <f t="shared" si="180"/>
        <v/>
      </c>
      <c r="M762" s="32" t="str">
        <f t="shared" si="181"/>
        <v/>
      </c>
      <c r="N762" s="27" t="str">
        <f t="shared" si="183"/>
        <v/>
      </c>
      <c r="O762" s="27" t="str">
        <f t="shared" si="184"/>
        <v/>
      </c>
      <c r="P762" s="27" t="str">
        <f t="shared" si="185"/>
        <v/>
      </c>
      <c r="Q762" s="27" t="str">
        <f t="shared" si="186"/>
        <v/>
      </c>
      <c r="R762" s="27" t="str">
        <f t="shared" si="187"/>
        <v/>
      </c>
      <c r="S762" s="27" t="str">
        <f t="shared" si="188"/>
        <v/>
      </c>
      <c r="T762" s="32" t="str">
        <f t="shared" si="189"/>
        <v/>
      </c>
      <c r="U762" s="10"/>
    </row>
    <row r="763" spans="1:21" x14ac:dyDescent="0.25">
      <c r="A763" s="10"/>
      <c r="B763" s="4" t="str">
        <f>IF(ISBLANK('INPUT | Operations'!$B768),"",COUNT('INPUT | Operations'!$B$12:$B767))</f>
        <v/>
      </c>
      <c r="C763" s="27" t="str">
        <f>IF(ISNUMBER($B763),('INPUT | Operations'!$C767+'INPUT | Operations'!$C768)/2,"")</f>
        <v/>
      </c>
      <c r="D763" s="28" t="str">
        <f t="shared" si="182"/>
        <v/>
      </c>
      <c r="E763" s="26" t="str">
        <f>IF(ISNUMBER($B763),'INPUT | Operations'!$B768-'INPUT | Operations'!$B767,"")</f>
        <v/>
      </c>
      <c r="F763" s="32" t="str">
        <f>IF(ISNUMBER($B763),IF('INPUT | Operations'!$B768&lt;MainEngine_BurnTime,1,IF('INPUT | Operations'!$B767&lt;=MainEngine_BurnTime,(MainEngine_BurnTime-'INPUT | Operations'!$B767)/('INPUT | Operations'!$B768-'INPUT | Operations'!$B767),0))*'INPUT | Operations'!$D767*NumberOfMainEngines*NumberOfOps*$E763,"")</f>
        <v/>
      </c>
      <c r="G763" s="34" t="str">
        <f t="shared" si="175"/>
        <v/>
      </c>
      <c r="H763" s="27" t="str">
        <f t="shared" si="176"/>
        <v/>
      </c>
      <c r="I763" s="27" t="str">
        <f t="shared" si="177"/>
        <v/>
      </c>
      <c r="J763" s="27" t="str">
        <f t="shared" si="178"/>
        <v/>
      </c>
      <c r="K763" s="27" t="str">
        <f t="shared" si="179"/>
        <v/>
      </c>
      <c r="L763" s="27" t="str">
        <f t="shared" si="180"/>
        <v/>
      </c>
      <c r="M763" s="32" t="str">
        <f t="shared" si="181"/>
        <v/>
      </c>
      <c r="N763" s="27" t="str">
        <f t="shared" si="183"/>
        <v/>
      </c>
      <c r="O763" s="27" t="str">
        <f t="shared" si="184"/>
        <v/>
      </c>
      <c r="P763" s="27" t="str">
        <f t="shared" si="185"/>
        <v/>
      </c>
      <c r="Q763" s="27" t="str">
        <f t="shared" si="186"/>
        <v/>
      </c>
      <c r="R763" s="27" t="str">
        <f t="shared" si="187"/>
        <v/>
      </c>
      <c r="S763" s="27" t="str">
        <f t="shared" si="188"/>
        <v/>
      </c>
      <c r="T763" s="32" t="str">
        <f t="shared" si="189"/>
        <v/>
      </c>
      <c r="U763" s="10"/>
    </row>
    <row r="764" spans="1:21" x14ac:dyDescent="0.25">
      <c r="A764" s="10"/>
      <c r="B764" s="4" t="str">
        <f>IF(ISBLANK('INPUT | Operations'!$B769),"",COUNT('INPUT | Operations'!$B$12:$B768))</f>
        <v/>
      </c>
      <c r="C764" s="27" t="str">
        <f>IF(ISNUMBER($B764),('INPUT | Operations'!$C768+'INPUT | Operations'!$C769)/2,"")</f>
        <v/>
      </c>
      <c r="D764" s="28" t="str">
        <f t="shared" si="182"/>
        <v/>
      </c>
      <c r="E764" s="26" t="str">
        <f>IF(ISNUMBER($B764),'INPUT | Operations'!$B769-'INPUT | Operations'!$B768,"")</f>
        <v/>
      </c>
      <c r="F764" s="32" t="str">
        <f>IF(ISNUMBER($B764),IF('INPUT | Operations'!$B769&lt;MainEngine_BurnTime,1,IF('INPUT | Operations'!$B768&lt;=MainEngine_BurnTime,(MainEngine_BurnTime-'INPUT | Operations'!$B768)/('INPUT | Operations'!$B769-'INPUT | Operations'!$B768),0))*'INPUT | Operations'!$D768*NumberOfMainEngines*NumberOfOps*$E764,"")</f>
        <v/>
      </c>
      <c r="G764" s="34" t="str">
        <f t="shared" si="175"/>
        <v/>
      </c>
      <c r="H764" s="27" t="str">
        <f t="shared" si="176"/>
        <v/>
      </c>
      <c r="I764" s="27" t="str">
        <f t="shared" si="177"/>
        <v/>
      </c>
      <c r="J764" s="27" t="str">
        <f t="shared" si="178"/>
        <v/>
      </c>
      <c r="K764" s="27" t="str">
        <f t="shared" si="179"/>
        <v/>
      </c>
      <c r="L764" s="27" t="str">
        <f t="shared" si="180"/>
        <v/>
      </c>
      <c r="M764" s="32" t="str">
        <f t="shared" si="181"/>
        <v/>
      </c>
      <c r="N764" s="27" t="str">
        <f t="shared" si="183"/>
        <v/>
      </c>
      <c r="O764" s="27" t="str">
        <f t="shared" si="184"/>
        <v/>
      </c>
      <c r="P764" s="27" t="str">
        <f t="shared" si="185"/>
        <v/>
      </c>
      <c r="Q764" s="27" t="str">
        <f t="shared" si="186"/>
        <v/>
      </c>
      <c r="R764" s="27" t="str">
        <f t="shared" si="187"/>
        <v/>
      </c>
      <c r="S764" s="27" t="str">
        <f t="shared" si="188"/>
        <v/>
      </c>
      <c r="T764" s="32" t="str">
        <f t="shared" si="189"/>
        <v/>
      </c>
      <c r="U764" s="10"/>
    </row>
    <row r="765" spans="1:21" x14ac:dyDescent="0.25">
      <c r="A765" s="10"/>
      <c r="B765" s="4" t="str">
        <f>IF(ISBLANK('INPUT | Operations'!$B770),"",COUNT('INPUT | Operations'!$B$12:$B769))</f>
        <v/>
      </c>
      <c r="C765" s="27" t="str">
        <f>IF(ISNUMBER($B765),('INPUT | Operations'!$C769+'INPUT | Operations'!$C770)/2,"")</f>
        <v/>
      </c>
      <c r="D765" s="28" t="str">
        <f t="shared" si="182"/>
        <v/>
      </c>
      <c r="E765" s="26" t="str">
        <f>IF(ISNUMBER($B765),'INPUT | Operations'!$B770-'INPUT | Operations'!$B769,"")</f>
        <v/>
      </c>
      <c r="F765" s="32" t="str">
        <f>IF(ISNUMBER($B765),IF('INPUT | Operations'!$B770&lt;MainEngine_BurnTime,1,IF('INPUT | Operations'!$B769&lt;=MainEngine_BurnTime,(MainEngine_BurnTime-'INPUT | Operations'!$B769)/('INPUT | Operations'!$B770-'INPUT | Operations'!$B769),0))*'INPUT | Operations'!$D769*NumberOfMainEngines*NumberOfOps*$E765,"")</f>
        <v/>
      </c>
      <c r="G765" s="34" t="str">
        <f t="shared" si="175"/>
        <v/>
      </c>
      <c r="H765" s="27" t="str">
        <f t="shared" si="176"/>
        <v/>
      </c>
      <c r="I765" s="27" t="str">
        <f t="shared" si="177"/>
        <v/>
      </c>
      <c r="J765" s="27" t="str">
        <f t="shared" si="178"/>
        <v/>
      </c>
      <c r="K765" s="27" t="str">
        <f t="shared" si="179"/>
        <v/>
      </c>
      <c r="L765" s="27" t="str">
        <f t="shared" si="180"/>
        <v/>
      </c>
      <c r="M765" s="32" t="str">
        <f t="shared" si="181"/>
        <v/>
      </c>
      <c r="N765" s="27" t="str">
        <f t="shared" si="183"/>
        <v/>
      </c>
      <c r="O765" s="27" t="str">
        <f t="shared" si="184"/>
        <v/>
      </c>
      <c r="P765" s="27" t="str">
        <f t="shared" si="185"/>
        <v/>
      </c>
      <c r="Q765" s="27" t="str">
        <f t="shared" si="186"/>
        <v/>
      </c>
      <c r="R765" s="27" t="str">
        <f t="shared" si="187"/>
        <v/>
      </c>
      <c r="S765" s="27" t="str">
        <f t="shared" si="188"/>
        <v/>
      </c>
      <c r="T765" s="32" t="str">
        <f t="shared" si="189"/>
        <v/>
      </c>
      <c r="U765" s="10"/>
    </row>
    <row r="766" spans="1:21" x14ac:dyDescent="0.25">
      <c r="A766" s="10"/>
      <c r="B766" s="4" t="str">
        <f>IF(ISBLANK('INPUT | Operations'!$B771),"",COUNT('INPUT | Operations'!$B$12:$B770))</f>
        <v/>
      </c>
      <c r="C766" s="27" t="str">
        <f>IF(ISNUMBER($B766),('INPUT | Operations'!$C770+'INPUT | Operations'!$C771)/2,"")</f>
        <v/>
      </c>
      <c r="D766" s="28" t="str">
        <f t="shared" si="182"/>
        <v/>
      </c>
      <c r="E766" s="26" t="str">
        <f>IF(ISNUMBER($B766),'INPUT | Operations'!$B771-'INPUT | Operations'!$B770,"")</f>
        <v/>
      </c>
      <c r="F766" s="32" t="str">
        <f>IF(ISNUMBER($B766),IF('INPUT | Operations'!$B771&lt;MainEngine_BurnTime,1,IF('INPUT | Operations'!$B770&lt;=MainEngine_BurnTime,(MainEngine_BurnTime-'INPUT | Operations'!$B770)/('INPUT | Operations'!$B771-'INPUT | Operations'!$B770),0))*'INPUT | Operations'!$D770*NumberOfMainEngines*NumberOfOps*$E766,"")</f>
        <v/>
      </c>
      <c r="G766" s="34" t="str">
        <f t="shared" si="175"/>
        <v/>
      </c>
      <c r="H766" s="27" t="str">
        <f t="shared" si="176"/>
        <v/>
      </c>
      <c r="I766" s="27" t="str">
        <f t="shared" si="177"/>
        <v/>
      </c>
      <c r="J766" s="27" t="str">
        <f t="shared" si="178"/>
        <v/>
      </c>
      <c r="K766" s="27" t="str">
        <f t="shared" si="179"/>
        <v/>
      </c>
      <c r="L766" s="27" t="str">
        <f t="shared" si="180"/>
        <v/>
      </c>
      <c r="M766" s="32" t="str">
        <f t="shared" si="181"/>
        <v/>
      </c>
      <c r="N766" s="27" t="str">
        <f t="shared" si="183"/>
        <v/>
      </c>
      <c r="O766" s="27" t="str">
        <f t="shared" si="184"/>
        <v/>
      </c>
      <c r="P766" s="27" t="str">
        <f t="shared" si="185"/>
        <v/>
      </c>
      <c r="Q766" s="27" t="str">
        <f t="shared" si="186"/>
        <v/>
      </c>
      <c r="R766" s="27" t="str">
        <f t="shared" si="187"/>
        <v/>
      </c>
      <c r="S766" s="27" t="str">
        <f t="shared" si="188"/>
        <v/>
      </c>
      <c r="T766" s="32" t="str">
        <f t="shared" si="189"/>
        <v/>
      </c>
      <c r="U766" s="10"/>
    </row>
    <row r="767" spans="1:21" x14ac:dyDescent="0.25">
      <c r="A767" s="10"/>
      <c r="B767" s="4" t="str">
        <f>IF(ISBLANK('INPUT | Operations'!$B772),"",COUNT('INPUT | Operations'!$B$12:$B771))</f>
        <v/>
      </c>
      <c r="C767" s="27" t="str">
        <f>IF(ISNUMBER($B767),('INPUT | Operations'!$C771+'INPUT | Operations'!$C772)/2,"")</f>
        <v/>
      </c>
      <c r="D767" s="28" t="str">
        <f t="shared" si="182"/>
        <v/>
      </c>
      <c r="E767" s="26" t="str">
        <f>IF(ISNUMBER($B767),'INPUT | Operations'!$B772-'INPUT | Operations'!$B771,"")</f>
        <v/>
      </c>
      <c r="F767" s="32" t="str">
        <f>IF(ISNUMBER($B767),IF('INPUT | Operations'!$B772&lt;MainEngine_BurnTime,1,IF('INPUT | Operations'!$B771&lt;=MainEngine_BurnTime,(MainEngine_BurnTime-'INPUT | Operations'!$B771)/('INPUT | Operations'!$B772-'INPUT | Operations'!$B771),0))*'INPUT | Operations'!$D771*NumberOfMainEngines*NumberOfOps*$E767,"")</f>
        <v/>
      </c>
      <c r="G767" s="34" t="str">
        <f t="shared" si="175"/>
        <v/>
      </c>
      <c r="H767" s="27" t="str">
        <f t="shared" si="176"/>
        <v/>
      </c>
      <c r="I767" s="27" t="str">
        <f t="shared" si="177"/>
        <v/>
      </c>
      <c r="J767" s="27" t="str">
        <f t="shared" si="178"/>
        <v/>
      </c>
      <c r="K767" s="27" t="str">
        <f t="shared" si="179"/>
        <v/>
      </c>
      <c r="L767" s="27" t="str">
        <f t="shared" si="180"/>
        <v/>
      </c>
      <c r="M767" s="32" t="str">
        <f t="shared" si="181"/>
        <v/>
      </c>
      <c r="N767" s="27" t="str">
        <f t="shared" si="183"/>
        <v/>
      </c>
      <c r="O767" s="27" t="str">
        <f t="shared" si="184"/>
        <v/>
      </c>
      <c r="P767" s="27" t="str">
        <f t="shared" si="185"/>
        <v/>
      </c>
      <c r="Q767" s="27" t="str">
        <f t="shared" si="186"/>
        <v/>
      </c>
      <c r="R767" s="27" t="str">
        <f t="shared" si="187"/>
        <v/>
      </c>
      <c r="S767" s="27" t="str">
        <f t="shared" si="188"/>
        <v/>
      </c>
      <c r="T767" s="32" t="str">
        <f t="shared" si="189"/>
        <v/>
      </c>
      <c r="U767" s="10"/>
    </row>
    <row r="768" spans="1:21" x14ac:dyDescent="0.25">
      <c r="A768" s="10"/>
      <c r="B768" s="4" t="str">
        <f>IF(ISBLANK('INPUT | Operations'!$B773),"",COUNT('INPUT | Operations'!$B$12:$B772))</f>
        <v/>
      </c>
      <c r="C768" s="27" t="str">
        <f>IF(ISNUMBER($B768),('INPUT | Operations'!$C772+'INPUT | Operations'!$C773)/2,"")</f>
        <v/>
      </c>
      <c r="D768" s="28" t="str">
        <f t="shared" si="182"/>
        <v/>
      </c>
      <c r="E768" s="26" t="str">
        <f>IF(ISNUMBER($B768),'INPUT | Operations'!$B773-'INPUT | Operations'!$B772,"")</f>
        <v/>
      </c>
      <c r="F768" s="32" t="str">
        <f>IF(ISNUMBER($B768),IF('INPUT | Operations'!$B773&lt;MainEngine_BurnTime,1,IF('INPUT | Operations'!$B772&lt;=MainEngine_BurnTime,(MainEngine_BurnTime-'INPUT | Operations'!$B772)/('INPUT | Operations'!$B773-'INPUT | Operations'!$B772),0))*'INPUT | Operations'!$D772*NumberOfMainEngines*NumberOfOps*$E768,"")</f>
        <v/>
      </c>
      <c r="G768" s="34" t="str">
        <f t="shared" si="175"/>
        <v/>
      </c>
      <c r="H768" s="27" t="str">
        <f t="shared" si="176"/>
        <v/>
      </c>
      <c r="I768" s="27" t="str">
        <f t="shared" si="177"/>
        <v/>
      </c>
      <c r="J768" s="27" t="str">
        <f t="shared" si="178"/>
        <v/>
      </c>
      <c r="K768" s="27" t="str">
        <f t="shared" si="179"/>
        <v/>
      </c>
      <c r="L768" s="27" t="str">
        <f t="shared" si="180"/>
        <v/>
      </c>
      <c r="M768" s="32" t="str">
        <f t="shared" si="181"/>
        <v/>
      </c>
      <c r="N768" s="27" t="str">
        <f t="shared" si="183"/>
        <v/>
      </c>
      <c r="O768" s="27" t="str">
        <f t="shared" si="184"/>
        <v/>
      </c>
      <c r="P768" s="27" t="str">
        <f t="shared" si="185"/>
        <v/>
      </c>
      <c r="Q768" s="27" t="str">
        <f t="shared" si="186"/>
        <v/>
      </c>
      <c r="R768" s="27" t="str">
        <f t="shared" si="187"/>
        <v/>
      </c>
      <c r="S768" s="27" t="str">
        <f t="shared" si="188"/>
        <v/>
      </c>
      <c r="T768" s="32" t="str">
        <f t="shared" si="189"/>
        <v/>
      </c>
      <c r="U768" s="10"/>
    </row>
    <row r="769" spans="1:21" x14ac:dyDescent="0.25">
      <c r="A769" s="10"/>
      <c r="B769" s="4" t="str">
        <f>IF(ISBLANK('INPUT | Operations'!$B774),"",COUNT('INPUT | Operations'!$B$12:$B773))</f>
        <v/>
      </c>
      <c r="C769" s="27" t="str">
        <f>IF(ISNUMBER($B769),('INPUT | Operations'!$C773+'INPUT | Operations'!$C774)/2,"")</f>
        <v/>
      </c>
      <c r="D769" s="28" t="str">
        <f t="shared" si="182"/>
        <v/>
      </c>
      <c r="E769" s="26" t="str">
        <f>IF(ISNUMBER($B769),'INPUT | Operations'!$B774-'INPUT | Operations'!$B773,"")</f>
        <v/>
      </c>
      <c r="F769" s="32" t="str">
        <f>IF(ISNUMBER($B769),IF('INPUT | Operations'!$B774&lt;MainEngine_BurnTime,1,IF('INPUT | Operations'!$B773&lt;=MainEngine_BurnTime,(MainEngine_BurnTime-'INPUT | Operations'!$B773)/('INPUT | Operations'!$B774-'INPUT | Operations'!$B773),0))*'INPUT | Operations'!$D773*NumberOfMainEngines*NumberOfOps*$E769,"")</f>
        <v/>
      </c>
      <c r="G769" s="34" t="str">
        <f t="shared" si="175"/>
        <v/>
      </c>
      <c r="H769" s="27" t="str">
        <f t="shared" si="176"/>
        <v/>
      </c>
      <c r="I769" s="27" t="str">
        <f t="shared" si="177"/>
        <v/>
      </c>
      <c r="J769" s="27" t="str">
        <f t="shared" si="178"/>
        <v/>
      </c>
      <c r="K769" s="27" t="str">
        <f t="shared" si="179"/>
        <v/>
      </c>
      <c r="L769" s="27" t="str">
        <f t="shared" si="180"/>
        <v/>
      </c>
      <c r="M769" s="32" t="str">
        <f t="shared" si="181"/>
        <v/>
      </c>
      <c r="N769" s="27" t="str">
        <f t="shared" si="183"/>
        <v/>
      </c>
      <c r="O769" s="27" t="str">
        <f t="shared" si="184"/>
        <v/>
      </c>
      <c r="P769" s="27" t="str">
        <f t="shared" si="185"/>
        <v/>
      </c>
      <c r="Q769" s="27" t="str">
        <f t="shared" si="186"/>
        <v/>
      </c>
      <c r="R769" s="27" t="str">
        <f t="shared" si="187"/>
        <v/>
      </c>
      <c r="S769" s="27" t="str">
        <f t="shared" si="188"/>
        <v/>
      </c>
      <c r="T769" s="32" t="str">
        <f t="shared" si="189"/>
        <v/>
      </c>
      <c r="U769" s="10"/>
    </row>
    <row r="770" spans="1:21" x14ac:dyDescent="0.25">
      <c r="A770" s="10"/>
      <c r="B770" s="4" t="str">
        <f>IF(ISBLANK('INPUT | Operations'!$B775),"",COUNT('INPUT | Operations'!$B$12:$B774))</f>
        <v/>
      </c>
      <c r="C770" s="27" t="str">
        <f>IF(ISNUMBER($B770),('INPUT | Operations'!$C774+'INPUT | Operations'!$C775)/2,"")</f>
        <v/>
      </c>
      <c r="D770" s="28" t="str">
        <f t="shared" si="182"/>
        <v/>
      </c>
      <c r="E770" s="26" t="str">
        <f>IF(ISNUMBER($B770),'INPUT | Operations'!$B775-'INPUT | Operations'!$B774,"")</f>
        <v/>
      </c>
      <c r="F770" s="32" t="str">
        <f>IF(ISNUMBER($B770),IF('INPUT | Operations'!$B775&lt;MainEngine_BurnTime,1,IF('INPUT | Operations'!$B774&lt;=MainEngine_BurnTime,(MainEngine_BurnTime-'INPUT | Operations'!$B774)/('INPUT | Operations'!$B775-'INPUT | Operations'!$B774),0))*'INPUT | Operations'!$D774*NumberOfMainEngines*NumberOfOps*$E770,"")</f>
        <v/>
      </c>
      <c r="G770" s="34" t="str">
        <f t="shared" si="175"/>
        <v/>
      </c>
      <c r="H770" s="27" t="str">
        <f t="shared" si="176"/>
        <v/>
      </c>
      <c r="I770" s="27" t="str">
        <f t="shared" si="177"/>
        <v/>
      </c>
      <c r="J770" s="27" t="str">
        <f t="shared" si="178"/>
        <v/>
      </c>
      <c r="K770" s="27" t="str">
        <f t="shared" si="179"/>
        <v/>
      </c>
      <c r="L770" s="27" t="str">
        <f t="shared" si="180"/>
        <v/>
      </c>
      <c r="M770" s="32" t="str">
        <f t="shared" si="181"/>
        <v/>
      </c>
      <c r="N770" s="27" t="str">
        <f t="shared" si="183"/>
        <v/>
      </c>
      <c r="O770" s="27" t="str">
        <f t="shared" si="184"/>
        <v/>
      </c>
      <c r="P770" s="27" t="str">
        <f t="shared" si="185"/>
        <v/>
      </c>
      <c r="Q770" s="27" t="str">
        <f t="shared" si="186"/>
        <v/>
      </c>
      <c r="R770" s="27" t="str">
        <f t="shared" si="187"/>
        <v/>
      </c>
      <c r="S770" s="27" t="str">
        <f t="shared" si="188"/>
        <v/>
      </c>
      <c r="T770" s="32" t="str">
        <f t="shared" si="189"/>
        <v/>
      </c>
      <c r="U770" s="10"/>
    </row>
    <row r="771" spans="1:21" x14ac:dyDescent="0.25">
      <c r="A771" s="10"/>
      <c r="B771" s="4" t="str">
        <f>IF(ISBLANK('INPUT | Operations'!$B776),"",COUNT('INPUT | Operations'!$B$12:$B775))</f>
        <v/>
      </c>
      <c r="C771" s="27" t="str">
        <f>IF(ISNUMBER($B771),('INPUT | Operations'!$C775+'INPUT | Operations'!$C776)/2,"")</f>
        <v/>
      </c>
      <c r="D771" s="28" t="str">
        <f t="shared" si="182"/>
        <v/>
      </c>
      <c r="E771" s="26" t="str">
        <f>IF(ISNUMBER($B771),'INPUT | Operations'!$B776-'INPUT | Operations'!$B775,"")</f>
        <v/>
      </c>
      <c r="F771" s="32" t="str">
        <f>IF(ISNUMBER($B771),IF('INPUT | Operations'!$B776&lt;MainEngine_BurnTime,1,IF('INPUT | Operations'!$B775&lt;=MainEngine_BurnTime,(MainEngine_BurnTime-'INPUT | Operations'!$B775)/('INPUT | Operations'!$B776-'INPUT | Operations'!$B775),0))*'INPUT | Operations'!$D775*NumberOfMainEngines*NumberOfOps*$E771,"")</f>
        <v/>
      </c>
      <c r="G771" s="34" t="str">
        <f t="shared" si="175"/>
        <v/>
      </c>
      <c r="H771" s="27" t="str">
        <f t="shared" si="176"/>
        <v/>
      </c>
      <c r="I771" s="27" t="str">
        <f t="shared" si="177"/>
        <v/>
      </c>
      <c r="J771" s="27" t="str">
        <f t="shared" si="178"/>
        <v/>
      </c>
      <c r="K771" s="27" t="str">
        <f t="shared" si="179"/>
        <v/>
      </c>
      <c r="L771" s="27" t="str">
        <f t="shared" si="180"/>
        <v/>
      </c>
      <c r="M771" s="32" t="str">
        <f t="shared" si="181"/>
        <v/>
      </c>
      <c r="N771" s="27" t="str">
        <f t="shared" si="183"/>
        <v/>
      </c>
      <c r="O771" s="27" t="str">
        <f t="shared" si="184"/>
        <v/>
      </c>
      <c r="P771" s="27" t="str">
        <f t="shared" si="185"/>
        <v/>
      </c>
      <c r="Q771" s="27" t="str">
        <f t="shared" si="186"/>
        <v/>
      </c>
      <c r="R771" s="27" t="str">
        <f t="shared" si="187"/>
        <v/>
      </c>
      <c r="S771" s="27" t="str">
        <f t="shared" si="188"/>
        <v/>
      </c>
      <c r="T771" s="32" t="str">
        <f t="shared" si="189"/>
        <v/>
      </c>
      <c r="U771" s="10"/>
    </row>
    <row r="772" spans="1:21" x14ac:dyDescent="0.25">
      <c r="A772" s="10"/>
      <c r="B772" s="4" t="str">
        <f>IF(ISBLANK('INPUT | Operations'!$B777),"",COUNT('INPUT | Operations'!$B$12:$B776))</f>
        <v/>
      </c>
      <c r="C772" s="27" t="str">
        <f>IF(ISNUMBER($B772),('INPUT | Operations'!$C776+'INPUT | Operations'!$C777)/2,"")</f>
        <v/>
      </c>
      <c r="D772" s="28" t="str">
        <f t="shared" si="182"/>
        <v/>
      </c>
      <c r="E772" s="26" t="str">
        <f>IF(ISNUMBER($B772),'INPUT | Operations'!$B777-'INPUT | Operations'!$B776,"")</f>
        <v/>
      </c>
      <c r="F772" s="32" t="str">
        <f>IF(ISNUMBER($B772),IF('INPUT | Operations'!$B777&lt;MainEngine_BurnTime,1,IF('INPUT | Operations'!$B776&lt;=MainEngine_BurnTime,(MainEngine_BurnTime-'INPUT | Operations'!$B776)/('INPUT | Operations'!$B777-'INPUT | Operations'!$B776),0))*'INPUT | Operations'!$D776*NumberOfMainEngines*NumberOfOps*$E772,"")</f>
        <v/>
      </c>
      <c r="G772" s="34" t="str">
        <f t="shared" si="175"/>
        <v/>
      </c>
      <c r="H772" s="27" t="str">
        <f t="shared" si="176"/>
        <v/>
      </c>
      <c r="I772" s="27" t="str">
        <f t="shared" si="177"/>
        <v/>
      </c>
      <c r="J772" s="27" t="str">
        <f t="shared" si="178"/>
        <v/>
      </c>
      <c r="K772" s="27" t="str">
        <f t="shared" si="179"/>
        <v/>
      </c>
      <c r="L772" s="27" t="str">
        <f t="shared" si="180"/>
        <v/>
      </c>
      <c r="M772" s="32" t="str">
        <f t="shared" si="181"/>
        <v/>
      </c>
      <c r="N772" s="27" t="str">
        <f t="shared" si="183"/>
        <v/>
      </c>
      <c r="O772" s="27" t="str">
        <f t="shared" si="184"/>
        <v/>
      </c>
      <c r="P772" s="27" t="str">
        <f t="shared" si="185"/>
        <v/>
      </c>
      <c r="Q772" s="27" t="str">
        <f t="shared" si="186"/>
        <v/>
      </c>
      <c r="R772" s="27" t="str">
        <f t="shared" si="187"/>
        <v/>
      </c>
      <c r="S772" s="27" t="str">
        <f t="shared" si="188"/>
        <v/>
      </c>
      <c r="T772" s="32" t="str">
        <f t="shared" si="189"/>
        <v/>
      </c>
      <c r="U772" s="10"/>
    </row>
    <row r="773" spans="1:21" x14ac:dyDescent="0.25">
      <c r="A773" s="10"/>
      <c r="B773" s="4" t="str">
        <f>IF(ISBLANK('INPUT | Operations'!$B778),"",COUNT('INPUT | Operations'!$B$12:$B777))</f>
        <v/>
      </c>
      <c r="C773" s="27" t="str">
        <f>IF(ISNUMBER($B773),('INPUT | Operations'!$C777+'INPUT | Operations'!$C778)/2,"")</f>
        <v/>
      </c>
      <c r="D773" s="28" t="str">
        <f t="shared" si="182"/>
        <v/>
      </c>
      <c r="E773" s="26" t="str">
        <f>IF(ISNUMBER($B773),'INPUT | Operations'!$B778-'INPUT | Operations'!$B777,"")</f>
        <v/>
      </c>
      <c r="F773" s="32" t="str">
        <f>IF(ISNUMBER($B773),IF('INPUT | Operations'!$B778&lt;MainEngine_BurnTime,1,IF('INPUT | Operations'!$B777&lt;=MainEngine_BurnTime,(MainEngine_BurnTime-'INPUT | Operations'!$B777)/('INPUT | Operations'!$B778-'INPUT | Operations'!$B777),0))*'INPUT | Operations'!$D777*NumberOfMainEngines*NumberOfOps*$E773,"")</f>
        <v/>
      </c>
      <c r="G773" s="34" t="str">
        <f t="shared" si="175"/>
        <v/>
      </c>
      <c r="H773" s="27" t="str">
        <f t="shared" si="176"/>
        <v/>
      </c>
      <c r="I773" s="27" t="str">
        <f t="shared" si="177"/>
        <v/>
      </c>
      <c r="J773" s="27" t="str">
        <f t="shared" si="178"/>
        <v/>
      </c>
      <c r="K773" s="27" t="str">
        <f t="shared" si="179"/>
        <v/>
      </c>
      <c r="L773" s="27" t="str">
        <f t="shared" si="180"/>
        <v/>
      </c>
      <c r="M773" s="32" t="str">
        <f t="shared" si="181"/>
        <v/>
      </c>
      <c r="N773" s="27" t="str">
        <f t="shared" si="183"/>
        <v/>
      </c>
      <c r="O773" s="27" t="str">
        <f t="shared" si="184"/>
        <v/>
      </c>
      <c r="P773" s="27" t="str">
        <f t="shared" si="185"/>
        <v/>
      </c>
      <c r="Q773" s="27" t="str">
        <f t="shared" si="186"/>
        <v/>
      </c>
      <c r="R773" s="27" t="str">
        <f t="shared" si="187"/>
        <v/>
      </c>
      <c r="S773" s="27" t="str">
        <f t="shared" si="188"/>
        <v/>
      </c>
      <c r="T773" s="32" t="str">
        <f t="shared" si="189"/>
        <v/>
      </c>
      <c r="U773" s="10"/>
    </row>
    <row r="774" spans="1:21" x14ac:dyDescent="0.25">
      <c r="A774" s="10"/>
      <c r="B774" s="4" t="str">
        <f>IF(ISBLANK('INPUT | Operations'!$B779),"",COUNT('INPUT | Operations'!$B$12:$B778))</f>
        <v/>
      </c>
      <c r="C774" s="27" t="str">
        <f>IF(ISNUMBER($B774),('INPUT | Operations'!$C778+'INPUT | Operations'!$C779)/2,"")</f>
        <v/>
      </c>
      <c r="D774" s="28" t="str">
        <f t="shared" si="182"/>
        <v/>
      </c>
      <c r="E774" s="26" t="str">
        <f>IF(ISNUMBER($B774),'INPUT | Operations'!$B779-'INPUT | Operations'!$B778,"")</f>
        <v/>
      </c>
      <c r="F774" s="32" t="str">
        <f>IF(ISNUMBER($B774),IF('INPUT | Operations'!$B779&lt;MainEngine_BurnTime,1,IF('INPUT | Operations'!$B778&lt;=MainEngine_BurnTime,(MainEngine_BurnTime-'INPUT | Operations'!$B778)/('INPUT | Operations'!$B779-'INPUT | Operations'!$B778),0))*'INPUT | Operations'!$D778*NumberOfMainEngines*NumberOfOps*$E774,"")</f>
        <v/>
      </c>
      <c r="G774" s="34" t="str">
        <f t="shared" si="175"/>
        <v/>
      </c>
      <c r="H774" s="27" t="str">
        <f t="shared" si="176"/>
        <v/>
      </c>
      <c r="I774" s="27" t="str">
        <f t="shared" si="177"/>
        <v/>
      </c>
      <c r="J774" s="27" t="str">
        <f t="shared" si="178"/>
        <v/>
      </c>
      <c r="K774" s="27" t="str">
        <f t="shared" si="179"/>
        <v/>
      </c>
      <c r="L774" s="27" t="str">
        <f t="shared" si="180"/>
        <v/>
      </c>
      <c r="M774" s="32" t="str">
        <f t="shared" si="181"/>
        <v/>
      </c>
      <c r="N774" s="27" t="str">
        <f t="shared" si="183"/>
        <v/>
      </c>
      <c r="O774" s="27" t="str">
        <f t="shared" si="184"/>
        <v/>
      </c>
      <c r="P774" s="27" t="str">
        <f t="shared" si="185"/>
        <v/>
      </c>
      <c r="Q774" s="27" t="str">
        <f t="shared" si="186"/>
        <v/>
      </c>
      <c r="R774" s="27" t="str">
        <f t="shared" si="187"/>
        <v/>
      </c>
      <c r="S774" s="27" t="str">
        <f t="shared" si="188"/>
        <v/>
      </c>
      <c r="T774" s="32" t="str">
        <f t="shared" si="189"/>
        <v/>
      </c>
      <c r="U774" s="10"/>
    </row>
    <row r="775" spans="1:21" x14ac:dyDescent="0.25">
      <c r="A775" s="10"/>
      <c r="B775" s="4" t="str">
        <f>IF(ISBLANK('INPUT | Operations'!$B780),"",COUNT('INPUT | Operations'!$B$12:$B779))</f>
        <v/>
      </c>
      <c r="C775" s="27" t="str">
        <f>IF(ISNUMBER($B775),('INPUT | Operations'!$C779+'INPUT | Operations'!$C780)/2,"")</f>
        <v/>
      </c>
      <c r="D775" s="28" t="str">
        <f t="shared" si="182"/>
        <v/>
      </c>
      <c r="E775" s="26" t="str">
        <f>IF(ISNUMBER($B775),'INPUT | Operations'!$B780-'INPUT | Operations'!$B779,"")</f>
        <v/>
      </c>
      <c r="F775" s="32" t="str">
        <f>IF(ISNUMBER($B775),IF('INPUT | Operations'!$B780&lt;MainEngine_BurnTime,1,IF('INPUT | Operations'!$B779&lt;=MainEngine_BurnTime,(MainEngine_BurnTime-'INPUT | Operations'!$B779)/('INPUT | Operations'!$B780-'INPUT | Operations'!$B779),0))*'INPUT | Operations'!$D779*NumberOfMainEngines*NumberOfOps*$E775,"")</f>
        <v/>
      </c>
      <c r="G775" s="34" t="str">
        <f t="shared" si="175"/>
        <v/>
      </c>
      <c r="H775" s="27" t="str">
        <f t="shared" si="176"/>
        <v/>
      </c>
      <c r="I775" s="27" t="str">
        <f t="shared" si="177"/>
        <v/>
      </c>
      <c r="J775" s="27" t="str">
        <f t="shared" si="178"/>
        <v/>
      </c>
      <c r="K775" s="27" t="str">
        <f t="shared" si="179"/>
        <v/>
      </c>
      <c r="L775" s="27" t="str">
        <f t="shared" si="180"/>
        <v/>
      </c>
      <c r="M775" s="32" t="str">
        <f t="shared" si="181"/>
        <v/>
      </c>
      <c r="N775" s="27" t="str">
        <f t="shared" si="183"/>
        <v/>
      </c>
      <c r="O775" s="27" t="str">
        <f t="shared" si="184"/>
        <v/>
      </c>
      <c r="P775" s="27" t="str">
        <f t="shared" si="185"/>
        <v/>
      </c>
      <c r="Q775" s="27" t="str">
        <f t="shared" si="186"/>
        <v/>
      </c>
      <c r="R775" s="27" t="str">
        <f t="shared" si="187"/>
        <v/>
      </c>
      <c r="S775" s="27" t="str">
        <f t="shared" si="188"/>
        <v/>
      </c>
      <c r="T775" s="32" t="str">
        <f t="shared" si="189"/>
        <v/>
      </c>
      <c r="U775" s="10"/>
    </row>
    <row r="776" spans="1:21" x14ac:dyDescent="0.25">
      <c r="A776" s="10"/>
      <c r="B776" s="4" t="str">
        <f>IF(ISBLANK('INPUT | Operations'!$B781),"",COUNT('INPUT | Operations'!$B$12:$B780))</f>
        <v/>
      </c>
      <c r="C776" s="27" t="str">
        <f>IF(ISNUMBER($B776),('INPUT | Operations'!$C780+'INPUT | Operations'!$C781)/2,"")</f>
        <v/>
      </c>
      <c r="D776" s="28" t="str">
        <f t="shared" si="182"/>
        <v/>
      </c>
      <c r="E776" s="26" t="str">
        <f>IF(ISNUMBER($B776),'INPUT | Operations'!$B781-'INPUT | Operations'!$B780,"")</f>
        <v/>
      </c>
      <c r="F776" s="32" t="str">
        <f>IF(ISNUMBER($B776),IF('INPUT | Operations'!$B781&lt;MainEngine_BurnTime,1,IF('INPUT | Operations'!$B780&lt;=MainEngine_BurnTime,(MainEngine_BurnTime-'INPUT | Operations'!$B780)/('INPUT | Operations'!$B781-'INPUT | Operations'!$B780),0))*'INPUT | Operations'!$D780*NumberOfMainEngines*NumberOfOps*$E776,"")</f>
        <v/>
      </c>
      <c r="G776" s="34" t="str">
        <f t="shared" ref="G776:G839" si="190">IF(ISNUMBER($B776),MainEngine_H2O+MW_H2O/MW_H*MainEngine_H+MW_H2O/MW_H2*MainEngine_H2+MainEngine_OH,"")</f>
        <v/>
      </c>
      <c r="H776" s="27" t="str">
        <f t="shared" ref="H776:H839" si="191">IF(ISNUMBER($B776),MainEngine_CO2+MW_CO2/MW_CO*(MainEngine_CO-$I776),"")</f>
        <v/>
      </c>
      <c r="I776" s="27" t="str">
        <f t="shared" ref="I776:I839" si="192">IF(ISNUMBER($B776),MIN(0.0025*EXP(0.067*$D776)*(MainEngine_CO+MainEngine_CO2),MainEngine_CO),"")</f>
        <v/>
      </c>
      <c r="J776" s="27" t="str">
        <f t="shared" ref="J776:J839" si="193">IF(ISNUMBER($B776),MainEngine_Al2O3,"")</f>
        <v/>
      </c>
      <c r="K776" s="27" t="str">
        <f t="shared" ref="K776:K839" si="194">IF(ISNUMBER($B776),MainEngine_HCl+MainEngine_Cl+MainEngine_Cl2,"")</f>
        <v/>
      </c>
      <c r="L776" s="27" t="str">
        <f t="shared" ref="L776:L839" si="195">IF(ISNUMBER($B776),MainEngine_NOx+33*EXP(-0.26*$D776),"")</f>
        <v/>
      </c>
      <c r="M776" s="32" t="str">
        <f t="shared" ref="M776:M839" si="196">IF(ISNUMBER($B776),MainEngine_BC*MAX(0.04,MIN(1,0.04*EXP(0.12*($D776-15)))),"")</f>
        <v/>
      </c>
      <c r="N776" s="27" t="str">
        <f t="shared" si="183"/>
        <v/>
      </c>
      <c r="O776" s="27" t="str">
        <f t="shared" si="184"/>
        <v/>
      </c>
      <c r="P776" s="27" t="str">
        <f t="shared" si="185"/>
        <v/>
      </c>
      <c r="Q776" s="27" t="str">
        <f t="shared" si="186"/>
        <v/>
      </c>
      <c r="R776" s="27" t="str">
        <f t="shared" si="187"/>
        <v/>
      </c>
      <c r="S776" s="27" t="str">
        <f t="shared" si="188"/>
        <v/>
      </c>
      <c r="T776" s="32" t="str">
        <f t="shared" si="189"/>
        <v/>
      </c>
      <c r="U776" s="10"/>
    </row>
    <row r="777" spans="1:21" x14ac:dyDescent="0.25">
      <c r="A777" s="10"/>
      <c r="B777" s="4" t="str">
        <f>IF(ISBLANK('INPUT | Operations'!$B782),"",COUNT('INPUT | Operations'!$B$12:$B781))</f>
        <v/>
      </c>
      <c r="C777" s="27" t="str">
        <f>IF(ISNUMBER($B777),('INPUT | Operations'!$C781+'INPUT | Operations'!$C782)/2,"")</f>
        <v/>
      </c>
      <c r="D777" s="28" t="str">
        <f t="shared" si="182"/>
        <v/>
      </c>
      <c r="E777" s="26" t="str">
        <f>IF(ISNUMBER($B777),'INPUT | Operations'!$B782-'INPUT | Operations'!$B781,"")</f>
        <v/>
      </c>
      <c r="F777" s="32" t="str">
        <f>IF(ISNUMBER($B777),IF('INPUT | Operations'!$B782&lt;MainEngine_BurnTime,1,IF('INPUT | Operations'!$B781&lt;=MainEngine_BurnTime,(MainEngine_BurnTime-'INPUT | Operations'!$B781)/('INPUT | Operations'!$B782-'INPUT | Operations'!$B781),0))*'INPUT | Operations'!$D781*NumberOfMainEngines*NumberOfOps*$E777,"")</f>
        <v/>
      </c>
      <c r="G777" s="34" t="str">
        <f t="shared" si="190"/>
        <v/>
      </c>
      <c r="H777" s="27" t="str">
        <f t="shared" si="191"/>
        <v/>
      </c>
      <c r="I777" s="27" t="str">
        <f t="shared" si="192"/>
        <v/>
      </c>
      <c r="J777" s="27" t="str">
        <f t="shared" si="193"/>
        <v/>
      </c>
      <c r="K777" s="27" t="str">
        <f t="shared" si="194"/>
        <v/>
      </c>
      <c r="L777" s="27" t="str">
        <f t="shared" si="195"/>
        <v/>
      </c>
      <c r="M777" s="32" t="str">
        <f t="shared" si="196"/>
        <v/>
      </c>
      <c r="N777" s="27" t="str">
        <f t="shared" si="183"/>
        <v/>
      </c>
      <c r="O777" s="27" t="str">
        <f t="shared" si="184"/>
        <v/>
      </c>
      <c r="P777" s="27" t="str">
        <f t="shared" si="185"/>
        <v/>
      </c>
      <c r="Q777" s="27" t="str">
        <f t="shared" si="186"/>
        <v/>
      </c>
      <c r="R777" s="27" t="str">
        <f t="shared" si="187"/>
        <v/>
      </c>
      <c r="S777" s="27" t="str">
        <f t="shared" si="188"/>
        <v/>
      </c>
      <c r="T777" s="32" t="str">
        <f t="shared" si="189"/>
        <v/>
      </c>
      <c r="U777" s="10"/>
    </row>
    <row r="778" spans="1:21" x14ac:dyDescent="0.25">
      <c r="A778" s="10"/>
      <c r="B778" s="4" t="str">
        <f>IF(ISBLANK('INPUT | Operations'!$B783),"",COUNT('INPUT | Operations'!$B$12:$B782))</f>
        <v/>
      </c>
      <c r="C778" s="27" t="str">
        <f>IF(ISNUMBER($B778),('INPUT | Operations'!$C782+'INPUT | Operations'!$C783)/2,"")</f>
        <v/>
      </c>
      <c r="D778" s="28" t="str">
        <f t="shared" si="182"/>
        <v/>
      </c>
      <c r="E778" s="26" t="str">
        <f>IF(ISNUMBER($B778),'INPUT | Operations'!$B783-'INPUT | Operations'!$B782,"")</f>
        <v/>
      </c>
      <c r="F778" s="32" t="str">
        <f>IF(ISNUMBER($B778),IF('INPUT | Operations'!$B783&lt;MainEngine_BurnTime,1,IF('INPUT | Operations'!$B782&lt;=MainEngine_BurnTime,(MainEngine_BurnTime-'INPUT | Operations'!$B782)/('INPUT | Operations'!$B783-'INPUT | Operations'!$B782),0))*'INPUT | Operations'!$D782*NumberOfMainEngines*NumberOfOps*$E778,"")</f>
        <v/>
      </c>
      <c r="G778" s="34" t="str">
        <f t="shared" si="190"/>
        <v/>
      </c>
      <c r="H778" s="27" t="str">
        <f t="shared" si="191"/>
        <v/>
      </c>
      <c r="I778" s="27" t="str">
        <f t="shared" si="192"/>
        <v/>
      </c>
      <c r="J778" s="27" t="str">
        <f t="shared" si="193"/>
        <v/>
      </c>
      <c r="K778" s="27" t="str">
        <f t="shared" si="194"/>
        <v/>
      </c>
      <c r="L778" s="27" t="str">
        <f t="shared" si="195"/>
        <v/>
      </c>
      <c r="M778" s="32" t="str">
        <f t="shared" si="196"/>
        <v/>
      </c>
      <c r="N778" s="27" t="str">
        <f t="shared" si="183"/>
        <v/>
      </c>
      <c r="O778" s="27" t="str">
        <f t="shared" si="184"/>
        <v/>
      </c>
      <c r="P778" s="27" t="str">
        <f t="shared" si="185"/>
        <v/>
      </c>
      <c r="Q778" s="27" t="str">
        <f t="shared" si="186"/>
        <v/>
      </c>
      <c r="R778" s="27" t="str">
        <f t="shared" si="187"/>
        <v/>
      </c>
      <c r="S778" s="27" t="str">
        <f t="shared" si="188"/>
        <v/>
      </c>
      <c r="T778" s="32" t="str">
        <f t="shared" si="189"/>
        <v/>
      </c>
      <c r="U778" s="10"/>
    </row>
    <row r="779" spans="1:21" x14ac:dyDescent="0.25">
      <c r="A779" s="10"/>
      <c r="B779" s="4" t="str">
        <f>IF(ISBLANK('INPUT | Operations'!$B784),"",COUNT('INPUT | Operations'!$B$12:$B783))</f>
        <v/>
      </c>
      <c r="C779" s="27" t="str">
        <f>IF(ISNUMBER($B779),('INPUT | Operations'!$C783+'INPUT | Operations'!$C784)/2,"")</f>
        <v/>
      </c>
      <c r="D779" s="28" t="str">
        <f t="shared" si="182"/>
        <v/>
      </c>
      <c r="E779" s="26" t="str">
        <f>IF(ISNUMBER($B779),'INPUT | Operations'!$B784-'INPUT | Operations'!$B783,"")</f>
        <v/>
      </c>
      <c r="F779" s="32" t="str">
        <f>IF(ISNUMBER($B779),IF('INPUT | Operations'!$B784&lt;MainEngine_BurnTime,1,IF('INPUT | Operations'!$B783&lt;=MainEngine_BurnTime,(MainEngine_BurnTime-'INPUT | Operations'!$B783)/('INPUT | Operations'!$B784-'INPUT | Operations'!$B783),0))*'INPUT | Operations'!$D783*NumberOfMainEngines*NumberOfOps*$E779,"")</f>
        <v/>
      </c>
      <c r="G779" s="34" t="str">
        <f t="shared" si="190"/>
        <v/>
      </c>
      <c r="H779" s="27" t="str">
        <f t="shared" si="191"/>
        <v/>
      </c>
      <c r="I779" s="27" t="str">
        <f t="shared" si="192"/>
        <v/>
      </c>
      <c r="J779" s="27" t="str">
        <f t="shared" si="193"/>
        <v/>
      </c>
      <c r="K779" s="27" t="str">
        <f t="shared" si="194"/>
        <v/>
      </c>
      <c r="L779" s="27" t="str">
        <f t="shared" si="195"/>
        <v/>
      </c>
      <c r="M779" s="32" t="str">
        <f t="shared" si="196"/>
        <v/>
      </c>
      <c r="N779" s="27" t="str">
        <f t="shared" si="183"/>
        <v/>
      </c>
      <c r="O779" s="27" t="str">
        <f t="shared" si="184"/>
        <v/>
      </c>
      <c r="P779" s="27" t="str">
        <f t="shared" si="185"/>
        <v/>
      </c>
      <c r="Q779" s="27" t="str">
        <f t="shared" si="186"/>
        <v/>
      </c>
      <c r="R779" s="27" t="str">
        <f t="shared" si="187"/>
        <v/>
      </c>
      <c r="S779" s="27" t="str">
        <f t="shared" si="188"/>
        <v/>
      </c>
      <c r="T779" s="32" t="str">
        <f t="shared" si="189"/>
        <v/>
      </c>
      <c r="U779" s="10"/>
    </row>
    <row r="780" spans="1:21" x14ac:dyDescent="0.25">
      <c r="A780" s="10"/>
      <c r="B780" s="4" t="str">
        <f>IF(ISBLANK('INPUT | Operations'!$B785),"",COUNT('INPUT | Operations'!$B$12:$B784))</f>
        <v/>
      </c>
      <c r="C780" s="27" t="str">
        <f>IF(ISNUMBER($B780),('INPUT | Operations'!$C784+'INPUT | Operations'!$C785)/2,"")</f>
        <v/>
      </c>
      <c r="D780" s="28" t="str">
        <f t="shared" si="182"/>
        <v/>
      </c>
      <c r="E780" s="26" t="str">
        <f>IF(ISNUMBER($B780),'INPUT | Operations'!$B785-'INPUT | Operations'!$B784,"")</f>
        <v/>
      </c>
      <c r="F780" s="32" t="str">
        <f>IF(ISNUMBER($B780),IF('INPUT | Operations'!$B785&lt;MainEngine_BurnTime,1,IF('INPUT | Operations'!$B784&lt;=MainEngine_BurnTime,(MainEngine_BurnTime-'INPUT | Operations'!$B784)/('INPUT | Operations'!$B785-'INPUT | Operations'!$B784),0))*'INPUT | Operations'!$D784*NumberOfMainEngines*NumberOfOps*$E780,"")</f>
        <v/>
      </c>
      <c r="G780" s="34" t="str">
        <f t="shared" si="190"/>
        <v/>
      </c>
      <c r="H780" s="27" t="str">
        <f t="shared" si="191"/>
        <v/>
      </c>
      <c r="I780" s="27" t="str">
        <f t="shared" si="192"/>
        <v/>
      </c>
      <c r="J780" s="27" t="str">
        <f t="shared" si="193"/>
        <v/>
      </c>
      <c r="K780" s="27" t="str">
        <f t="shared" si="194"/>
        <v/>
      </c>
      <c r="L780" s="27" t="str">
        <f t="shared" si="195"/>
        <v/>
      </c>
      <c r="M780" s="32" t="str">
        <f t="shared" si="196"/>
        <v/>
      </c>
      <c r="N780" s="27" t="str">
        <f t="shared" si="183"/>
        <v/>
      </c>
      <c r="O780" s="27" t="str">
        <f t="shared" si="184"/>
        <v/>
      </c>
      <c r="P780" s="27" t="str">
        <f t="shared" si="185"/>
        <v/>
      </c>
      <c r="Q780" s="27" t="str">
        <f t="shared" si="186"/>
        <v/>
      </c>
      <c r="R780" s="27" t="str">
        <f t="shared" si="187"/>
        <v/>
      </c>
      <c r="S780" s="27" t="str">
        <f t="shared" si="188"/>
        <v/>
      </c>
      <c r="T780" s="32" t="str">
        <f t="shared" si="189"/>
        <v/>
      </c>
      <c r="U780" s="10"/>
    </row>
    <row r="781" spans="1:21" x14ac:dyDescent="0.25">
      <c r="A781" s="10"/>
      <c r="B781" s="4" t="str">
        <f>IF(ISBLANK('INPUT | Operations'!$B786),"",COUNT('INPUT | Operations'!$B$12:$B785))</f>
        <v/>
      </c>
      <c r="C781" s="27" t="str">
        <f>IF(ISNUMBER($B781),('INPUT | Operations'!$C785+'INPUT | Operations'!$C786)/2,"")</f>
        <v/>
      </c>
      <c r="D781" s="28" t="str">
        <f t="shared" si="182"/>
        <v/>
      </c>
      <c r="E781" s="26" t="str">
        <f>IF(ISNUMBER($B781),'INPUT | Operations'!$B786-'INPUT | Operations'!$B785,"")</f>
        <v/>
      </c>
      <c r="F781" s="32" t="str">
        <f>IF(ISNUMBER($B781),IF('INPUT | Operations'!$B786&lt;MainEngine_BurnTime,1,IF('INPUT | Operations'!$B785&lt;=MainEngine_BurnTime,(MainEngine_BurnTime-'INPUT | Operations'!$B785)/('INPUT | Operations'!$B786-'INPUT | Operations'!$B785),0))*'INPUT | Operations'!$D785*NumberOfMainEngines*NumberOfOps*$E781,"")</f>
        <v/>
      </c>
      <c r="G781" s="34" t="str">
        <f t="shared" si="190"/>
        <v/>
      </c>
      <c r="H781" s="27" t="str">
        <f t="shared" si="191"/>
        <v/>
      </c>
      <c r="I781" s="27" t="str">
        <f t="shared" si="192"/>
        <v/>
      </c>
      <c r="J781" s="27" t="str">
        <f t="shared" si="193"/>
        <v/>
      </c>
      <c r="K781" s="27" t="str">
        <f t="shared" si="194"/>
        <v/>
      </c>
      <c r="L781" s="27" t="str">
        <f t="shared" si="195"/>
        <v/>
      </c>
      <c r="M781" s="32" t="str">
        <f t="shared" si="196"/>
        <v/>
      </c>
      <c r="N781" s="27" t="str">
        <f t="shared" si="183"/>
        <v/>
      </c>
      <c r="O781" s="27" t="str">
        <f t="shared" si="184"/>
        <v/>
      </c>
      <c r="P781" s="27" t="str">
        <f t="shared" si="185"/>
        <v/>
      </c>
      <c r="Q781" s="27" t="str">
        <f t="shared" si="186"/>
        <v/>
      </c>
      <c r="R781" s="27" t="str">
        <f t="shared" si="187"/>
        <v/>
      </c>
      <c r="S781" s="27" t="str">
        <f t="shared" si="188"/>
        <v/>
      </c>
      <c r="T781" s="32" t="str">
        <f t="shared" si="189"/>
        <v/>
      </c>
      <c r="U781" s="10"/>
    </row>
    <row r="782" spans="1:21" x14ac:dyDescent="0.25">
      <c r="A782" s="10"/>
      <c r="B782" s="4" t="str">
        <f>IF(ISBLANK('INPUT | Operations'!$B787),"",COUNT('INPUT | Operations'!$B$12:$B786))</f>
        <v/>
      </c>
      <c r="C782" s="27" t="str">
        <f>IF(ISNUMBER($B782),('INPUT | Operations'!$C786+'INPUT | Operations'!$C787)/2,"")</f>
        <v/>
      </c>
      <c r="D782" s="28" t="str">
        <f t="shared" si="182"/>
        <v/>
      </c>
      <c r="E782" s="26" t="str">
        <f>IF(ISNUMBER($B782),'INPUT | Operations'!$B787-'INPUT | Operations'!$B786,"")</f>
        <v/>
      </c>
      <c r="F782" s="32" t="str">
        <f>IF(ISNUMBER($B782),IF('INPUT | Operations'!$B787&lt;MainEngine_BurnTime,1,IF('INPUT | Operations'!$B786&lt;=MainEngine_BurnTime,(MainEngine_BurnTime-'INPUT | Operations'!$B786)/('INPUT | Operations'!$B787-'INPUT | Operations'!$B786),0))*'INPUT | Operations'!$D786*NumberOfMainEngines*NumberOfOps*$E782,"")</f>
        <v/>
      </c>
      <c r="G782" s="34" t="str">
        <f t="shared" si="190"/>
        <v/>
      </c>
      <c r="H782" s="27" t="str">
        <f t="shared" si="191"/>
        <v/>
      </c>
      <c r="I782" s="27" t="str">
        <f t="shared" si="192"/>
        <v/>
      </c>
      <c r="J782" s="27" t="str">
        <f t="shared" si="193"/>
        <v/>
      </c>
      <c r="K782" s="27" t="str">
        <f t="shared" si="194"/>
        <v/>
      </c>
      <c r="L782" s="27" t="str">
        <f t="shared" si="195"/>
        <v/>
      </c>
      <c r="M782" s="32" t="str">
        <f t="shared" si="196"/>
        <v/>
      </c>
      <c r="N782" s="27" t="str">
        <f t="shared" si="183"/>
        <v/>
      </c>
      <c r="O782" s="27" t="str">
        <f t="shared" si="184"/>
        <v/>
      </c>
      <c r="P782" s="27" t="str">
        <f t="shared" si="185"/>
        <v/>
      </c>
      <c r="Q782" s="27" t="str">
        <f t="shared" si="186"/>
        <v/>
      </c>
      <c r="R782" s="27" t="str">
        <f t="shared" si="187"/>
        <v/>
      </c>
      <c r="S782" s="27" t="str">
        <f t="shared" si="188"/>
        <v/>
      </c>
      <c r="T782" s="32" t="str">
        <f t="shared" si="189"/>
        <v/>
      </c>
      <c r="U782" s="10"/>
    </row>
    <row r="783" spans="1:21" x14ac:dyDescent="0.25">
      <c r="A783" s="10"/>
      <c r="B783" s="4" t="str">
        <f>IF(ISBLANK('INPUT | Operations'!$B788),"",COUNT('INPUT | Operations'!$B$12:$B787))</f>
        <v/>
      </c>
      <c r="C783" s="27" t="str">
        <f>IF(ISNUMBER($B783),('INPUT | Operations'!$C787+'INPUT | Operations'!$C788)/2,"")</f>
        <v/>
      </c>
      <c r="D783" s="28" t="str">
        <f t="shared" si="182"/>
        <v/>
      </c>
      <c r="E783" s="26" t="str">
        <f>IF(ISNUMBER($B783),'INPUT | Operations'!$B788-'INPUT | Operations'!$B787,"")</f>
        <v/>
      </c>
      <c r="F783" s="32" t="str">
        <f>IF(ISNUMBER($B783),IF('INPUT | Operations'!$B788&lt;MainEngine_BurnTime,1,IF('INPUT | Operations'!$B787&lt;=MainEngine_BurnTime,(MainEngine_BurnTime-'INPUT | Operations'!$B787)/('INPUT | Operations'!$B788-'INPUT | Operations'!$B787),0))*'INPUT | Operations'!$D787*NumberOfMainEngines*NumberOfOps*$E783,"")</f>
        <v/>
      </c>
      <c r="G783" s="34" t="str">
        <f t="shared" si="190"/>
        <v/>
      </c>
      <c r="H783" s="27" t="str">
        <f t="shared" si="191"/>
        <v/>
      </c>
      <c r="I783" s="27" t="str">
        <f t="shared" si="192"/>
        <v/>
      </c>
      <c r="J783" s="27" t="str">
        <f t="shared" si="193"/>
        <v/>
      </c>
      <c r="K783" s="27" t="str">
        <f t="shared" si="194"/>
        <v/>
      </c>
      <c r="L783" s="27" t="str">
        <f t="shared" si="195"/>
        <v/>
      </c>
      <c r="M783" s="32" t="str">
        <f t="shared" si="196"/>
        <v/>
      </c>
      <c r="N783" s="27" t="str">
        <f t="shared" si="183"/>
        <v/>
      </c>
      <c r="O783" s="27" t="str">
        <f t="shared" si="184"/>
        <v/>
      </c>
      <c r="P783" s="27" t="str">
        <f t="shared" si="185"/>
        <v/>
      </c>
      <c r="Q783" s="27" t="str">
        <f t="shared" si="186"/>
        <v/>
      </c>
      <c r="R783" s="27" t="str">
        <f t="shared" si="187"/>
        <v/>
      </c>
      <c r="S783" s="27" t="str">
        <f t="shared" si="188"/>
        <v/>
      </c>
      <c r="T783" s="32" t="str">
        <f t="shared" si="189"/>
        <v/>
      </c>
      <c r="U783" s="10"/>
    </row>
    <row r="784" spans="1:21" x14ac:dyDescent="0.25">
      <c r="A784" s="10"/>
      <c r="B784" s="4" t="str">
        <f>IF(ISBLANK('INPUT | Operations'!$B789),"",COUNT('INPUT | Operations'!$B$12:$B788))</f>
        <v/>
      </c>
      <c r="C784" s="27" t="str">
        <f>IF(ISNUMBER($B784),('INPUT | Operations'!$C788+'INPUT | Operations'!$C789)/2,"")</f>
        <v/>
      </c>
      <c r="D784" s="28" t="str">
        <f t="shared" si="182"/>
        <v/>
      </c>
      <c r="E784" s="26" t="str">
        <f>IF(ISNUMBER($B784),'INPUT | Operations'!$B789-'INPUT | Operations'!$B788,"")</f>
        <v/>
      </c>
      <c r="F784" s="32" t="str">
        <f>IF(ISNUMBER($B784),IF('INPUT | Operations'!$B789&lt;MainEngine_BurnTime,1,IF('INPUT | Operations'!$B788&lt;=MainEngine_BurnTime,(MainEngine_BurnTime-'INPUT | Operations'!$B788)/('INPUT | Operations'!$B789-'INPUT | Operations'!$B788),0))*'INPUT | Operations'!$D788*NumberOfMainEngines*NumberOfOps*$E784,"")</f>
        <v/>
      </c>
      <c r="G784" s="34" t="str">
        <f t="shared" si="190"/>
        <v/>
      </c>
      <c r="H784" s="27" t="str">
        <f t="shared" si="191"/>
        <v/>
      </c>
      <c r="I784" s="27" t="str">
        <f t="shared" si="192"/>
        <v/>
      </c>
      <c r="J784" s="27" t="str">
        <f t="shared" si="193"/>
        <v/>
      </c>
      <c r="K784" s="27" t="str">
        <f t="shared" si="194"/>
        <v/>
      </c>
      <c r="L784" s="27" t="str">
        <f t="shared" si="195"/>
        <v/>
      </c>
      <c r="M784" s="32" t="str">
        <f t="shared" si="196"/>
        <v/>
      </c>
      <c r="N784" s="27" t="str">
        <f t="shared" si="183"/>
        <v/>
      </c>
      <c r="O784" s="27" t="str">
        <f t="shared" si="184"/>
        <v/>
      </c>
      <c r="P784" s="27" t="str">
        <f t="shared" si="185"/>
        <v/>
      </c>
      <c r="Q784" s="27" t="str">
        <f t="shared" si="186"/>
        <v/>
      </c>
      <c r="R784" s="27" t="str">
        <f t="shared" si="187"/>
        <v/>
      </c>
      <c r="S784" s="27" t="str">
        <f t="shared" si="188"/>
        <v/>
      </c>
      <c r="T784" s="32" t="str">
        <f t="shared" si="189"/>
        <v/>
      </c>
      <c r="U784" s="10"/>
    </row>
    <row r="785" spans="1:21" x14ac:dyDescent="0.25">
      <c r="A785" s="10"/>
      <c r="B785" s="4" t="str">
        <f>IF(ISBLANK('INPUT | Operations'!$B790),"",COUNT('INPUT | Operations'!$B$12:$B789))</f>
        <v/>
      </c>
      <c r="C785" s="27" t="str">
        <f>IF(ISNUMBER($B785),('INPUT | Operations'!$C789+'INPUT | Operations'!$C790)/2,"")</f>
        <v/>
      </c>
      <c r="D785" s="28" t="str">
        <f t="shared" si="182"/>
        <v/>
      </c>
      <c r="E785" s="26" t="str">
        <f>IF(ISNUMBER($B785),'INPUT | Operations'!$B790-'INPUT | Operations'!$B789,"")</f>
        <v/>
      </c>
      <c r="F785" s="32" t="str">
        <f>IF(ISNUMBER($B785),IF('INPUT | Operations'!$B790&lt;MainEngine_BurnTime,1,IF('INPUT | Operations'!$B789&lt;=MainEngine_BurnTime,(MainEngine_BurnTime-'INPUT | Operations'!$B789)/('INPUT | Operations'!$B790-'INPUT | Operations'!$B789),0))*'INPUT | Operations'!$D789*NumberOfMainEngines*NumberOfOps*$E785,"")</f>
        <v/>
      </c>
      <c r="G785" s="34" t="str">
        <f t="shared" si="190"/>
        <v/>
      </c>
      <c r="H785" s="27" t="str">
        <f t="shared" si="191"/>
        <v/>
      </c>
      <c r="I785" s="27" t="str">
        <f t="shared" si="192"/>
        <v/>
      </c>
      <c r="J785" s="27" t="str">
        <f t="shared" si="193"/>
        <v/>
      </c>
      <c r="K785" s="27" t="str">
        <f t="shared" si="194"/>
        <v/>
      </c>
      <c r="L785" s="27" t="str">
        <f t="shared" si="195"/>
        <v/>
      </c>
      <c r="M785" s="32" t="str">
        <f t="shared" si="196"/>
        <v/>
      </c>
      <c r="N785" s="27" t="str">
        <f t="shared" si="183"/>
        <v/>
      </c>
      <c r="O785" s="27" t="str">
        <f t="shared" si="184"/>
        <v/>
      </c>
      <c r="P785" s="27" t="str">
        <f t="shared" si="185"/>
        <v/>
      </c>
      <c r="Q785" s="27" t="str">
        <f t="shared" si="186"/>
        <v/>
      </c>
      <c r="R785" s="27" t="str">
        <f t="shared" si="187"/>
        <v/>
      </c>
      <c r="S785" s="27" t="str">
        <f t="shared" si="188"/>
        <v/>
      </c>
      <c r="T785" s="32" t="str">
        <f t="shared" si="189"/>
        <v/>
      </c>
      <c r="U785" s="10"/>
    </row>
    <row r="786" spans="1:21" x14ac:dyDescent="0.25">
      <c r="A786" s="10"/>
      <c r="B786" s="4" t="str">
        <f>IF(ISBLANK('INPUT | Operations'!$B791),"",COUNT('INPUT | Operations'!$B$12:$B790))</f>
        <v/>
      </c>
      <c r="C786" s="27" t="str">
        <f>IF(ISNUMBER($B786),('INPUT | Operations'!$C790+'INPUT | Operations'!$C791)/2,"")</f>
        <v/>
      </c>
      <c r="D786" s="28" t="str">
        <f t="shared" si="182"/>
        <v/>
      </c>
      <c r="E786" s="26" t="str">
        <f>IF(ISNUMBER($B786),'INPUT | Operations'!$B791-'INPUT | Operations'!$B790,"")</f>
        <v/>
      </c>
      <c r="F786" s="32" t="str">
        <f>IF(ISNUMBER($B786),IF('INPUT | Operations'!$B791&lt;MainEngine_BurnTime,1,IF('INPUT | Operations'!$B790&lt;=MainEngine_BurnTime,(MainEngine_BurnTime-'INPUT | Operations'!$B790)/('INPUT | Operations'!$B791-'INPUT | Operations'!$B790),0))*'INPUT | Operations'!$D790*NumberOfMainEngines*NumberOfOps*$E786,"")</f>
        <v/>
      </c>
      <c r="G786" s="34" t="str">
        <f t="shared" si="190"/>
        <v/>
      </c>
      <c r="H786" s="27" t="str">
        <f t="shared" si="191"/>
        <v/>
      </c>
      <c r="I786" s="27" t="str">
        <f t="shared" si="192"/>
        <v/>
      </c>
      <c r="J786" s="27" t="str">
        <f t="shared" si="193"/>
        <v/>
      </c>
      <c r="K786" s="27" t="str">
        <f t="shared" si="194"/>
        <v/>
      </c>
      <c r="L786" s="27" t="str">
        <f t="shared" si="195"/>
        <v/>
      </c>
      <c r="M786" s="32" t="str">
        <f t="shared" si="196"/>
        <v/>
      </c>
      <c r="N786" s="27" t="str">
        <f t="shared" si="183"/>
        <v/>
      </c>
      <c r="O786" s="27" t="str">
        <f t="shared" si="184"/>
        <v/>
      </c>
      <c r="P786" s="27" t="str">
        <f t="shared" si="185"/>
        <v/>
      </c>
      <c r="Q786" s="27" t="str">
        <f t="shared" si="186"/>
        <v/>
      </c>
      <c r="R786" s="27" t="str">
        <f t="shared" si="187"/>
        <v/>
      </c>
      <c r="S786" s="27" t="str">
        <f t="shared" si="188"/>
        <v/>
      </c>
      <c r="T786" s="32" t="str">
        <f t="shared" si="189"/>
        <v/>
      </c>
      <c r="U786" s="10"/>
    </row>
    <row r="787" spans="1:21" x14ac:dyDescent="0.25">
      <c r="A787" s="10"/>
      <c r="B787" s="4" t="str">
        <f>IF(ISBLANK('INPUT | Operations'!$B792),"",COUNT('INPUT | Operations'!$B$12:$B791))</f>
        <v/>
      </c>
      <c r="C787" s="27" t="str">
        <f>IF(ISNUMBER($B787),('INPUT | Operations'!$C791+'INPUT | Operations'!$C792)/2,"")</f>
        <v/>
      </c>
      <c r="D787" s="28" t="str">
        <f t="shared" si="182"/>
        <v/>
      </c>
      <c r="E787" s="26" t="str">
        <f>IF(ISNUMBER($B787),'INPUT | Operations'!$B792-'INPUT | Operations'!$B791,"")</f>
        <v/>
      </c>
      <c r="F787" s="32" t="str">
        <f>IF(ISNUMBER($B787),IF('INPUT | Operations'!$B792&lt;MainEngine_BurnTime,1,IF('INPUT | Operations'!$B791&lt;=MainEngine_BurnTime,(MainEngine_BurnTime-'INPUT | Operations'!$B791)/('INPUT | Operations'!$B792-'INPUT | Operations'!$B791),0))*'INPUT | Operations'!$D791*NumberOfMainEngines*NumberOfOps*$E787,"")</f>
        <v/>
      </c>
      <c r="G787" s="34" t="str">
        <f t="shared" si="190"/>
        <v/>
      </c>
      <c r="H787" s="27" t="str">
        <f t="shared" si="191"/>
        <v/>
      </c>
      <c r="I787" s="27" t="str">
        <f t="shared" si="192"/>
        <v/>
      </c>
      <c r="J787" s="27" t="str">
        <f t="shared" si="193"/>
        <v/>
      </c>
      <c r="K787" s="27" t="str">
        <f t="shared" si="194"/>
        <v/>
      </c>
      <c r="L787" s="27" t="str">
        <f t="shared" si="195"/>
        <v/>
      </c>
      <c r="M787" s="32" t="str">
        <f t="shared" si="196"/>
        <v/>
      </c>
      <c r="N787" s="27" t="str">
        <f t="shared" si="183"/>
        <v/>
      </c>
      <c r="O787" s="27" t="str">
        <f t="shared" si="184"/>
        <v/>
      </c>
      <c r="P787" s="27" t="str">
        <f t="shared" si="185"/>
        <v/>
      </c>
      <c r="Q787" s="27" t="str">
        <f t="shared" si="186"/>
        <v/>
      </c>
      <c r="R787" s="27" t="str">
        <f t="shared" si="187"/>
        <v/>
      </c>
      <c r="S787" s="27" t="str">
        <f t="shared" si="188"/>
        <v/>
      </c>
      <c r="T787" s="32" t="str">
        <f t="shared" si="189"/>
        <v/>
      </c>
      <c r="U787" s="10"/>
    </row>
    <row r="788" spans="1:21" x14ac:dyDescent="0.25">
      <c r="A788" s="10"/>
      <c r="B788" s="4" t="str">
        <f>IF(ISBLANK('INPUT | Operations'!$B793),"",COUNT('INPUT | Operations'!$B$12:$B792))</f>
        <v/>
      </c>
      <c r="C788" s="27" t="str">
        <f>IF(ISNUMBER($B788),('INPUT | Operations'!$C792+'INPUT | Operations'!$C793)/2,"")</f>
        <v/>
      </c>
      <c r="D788" s="28" t="str">
        <f t="shared" si="182"/>
        <v/>
      </c>
      <c r="E788" s="26" t="str">
        <f>IF(ISNUMBER($B788),'INPUT | Operations'!$B793-'INPUT | Operations'!$B792,"")</f>
        <v/>
      </c>
      <c r="F788" s="32" t="str">
        <f>IF(ISNUMBER($B788),IF('INPUT | Operations'!$B793&lt;MainEngine_BurnTime,1,IF('INPUT | Operations'!$B792&lt;=MainEngine_BurnTime,(MainEngine_BurnTime-'INPUT | Operations'!$B792)/('INPUT | Operations'!$B793-'INPUT | Operations'!$B792),0))*'INPUT | Operations'!$D792*NumberOfMainEngines*NumberOfOps*$E788,"")</f>
        <v/>
      </c>
      <c r="G788" s="34" t="str">
        <f t="shared" si="190"/>
        <v/>
      </c>
      <c r="H788" s="27" t="str">
        <f t="shared" si="191"/>
        <v/>
      </c>
      <c r="I788" s="27" t="str">
        <f t="shared" si="192"/>
        <v/>
      </c>
      <c r="J788" s="27" t="str">
        <f t="shared" si="193"/>
        <v/>
      </c>
      <c r="K788" s="27" t="str">
        <f t="shared" si="194"/>
        <v/>
      </c>
      <c r="L788" s="27" t="str">
        <f t="shared" si="195"/>
        <v/>
      </c>
      <c r="M788" s="32" t="str">
        <f t="shared" si="196"/>
        <v/>
      </c>
      <c r="N788" s="27" t="str">
        <f t="shared" si="183"/>
        <v/>
      </c>
      <c r="O788" s="27" t="str">
        <f t="shared" si="184"/>
        <v/>
      </c>
      <c r="P788" s="27" t="str">
        <f t="shared" si="185"/>
        <v/>
      </c>
      <c r="Q788" s="27" t="str">
        <f t="shared" si="186"/>
        <v/>
      </c>
      <c r="R788" s="27" t="str">
        <f t="shared" si="187"/>
        <v/>
      </c>
      <c r="S788" s="27" t="str">
        <f t="shared" si="188"/>
        <v/>
      </c>
      <c r="T788" s="32" t="str">
        <f t="shared" si="189"/>
        <v/>
      </c>
      <c r="U788" s="10"/>
    </row>
    <row r="789" spans="1:21" x14ac:dyDescent="0.25">
      <c r="A789" s="10"/>
      <c r="B789" s="4" t="str">
        <f>IF(ISBLANK('INPUT | Operations'!$B794),"",COUNT('INPUT | Operations'!$B$12:$B793))</f>
        <v/>
      </c>
      <c r="C789" s="27" t="str">
        <f>IF(ISNUMBER($B789),('INPUT | Operations'!$C793+'INPUT | Operations'!$C794)/2,"")</f>
        <v/>
      </c>
      <c r="D789" s="28" t="str">
        <f t="shared" si="182"/>
        <v/>
      </c>
      <c r="E789" s="26" t="str">
        <f>IF(ISNUMBER($B789),'INPUT | Operations'!$B794-'INPUT | Operations'!$B793,"")</f>
        <v/>
      </c>
      <c r="F789" s="32" t="str">
        <f>IF(ISNUMBER($B789),IF('INPUT | Operations'!$B794&lt;MainEngine_BurnTime,1,IF('INPUT | Operations'!$B793&lt;=MainEngine_BurnTime,(MainEngine_BurnTime-'INPUT | Operations'!$B793)/('INPUT | Operations'!$B794-'INPUT | Operations'!$B793),0))*'INPUT | Operations'!$D793*NumberOfMainEngines*NumberOfOps*$E789,"")</f>
        <v/>
      </c>
      <c r="G789" s="34" t="str">
        <f t="shared" si="190"/>
        <v/>
      </c>
      <c r="H789" s="27" t="str">
        <f t="shared" si="191"/>
        <v/>
      </c>
      <c r="I789" s="27" t="str">
        <f t="shared" si="192"/>
        <v/>
      </c>
      <c r="J789" s="27" t="str">
        <f t="shared" si="193"/>
        <v/>
      </c>
      <c r="K789" s="27" t="str">
        <f t="shared" si="194"/>
        <v/>
      </c>
      <c r="L789" s="27" t="str">
        <f t="shared" si="195"/>
        <v/>
      </c>
      <c r="M789" s="32" t="str">
        <f t="shared" si="196"/>
        <v/>
      </c>
      <c r="N789" s="27" t="str">
        <f t="shared" si="183"/>
        <v/>
      </c>
      <c r="O789" s="27" t="str">
        <f t="shared" si="184"/>
        <v/>
      </c>
      <c r="P789" s="27" t="str">
        <f t="shared" si="185"/>
        <v/>
      </c>
      <c r="Q789" s="27" t="str">
        <f t="shared" si="186"/>
        <v/>
      </c>
      <c r="R789" s="27" t="str">
        <f t="shared" si="187"/>
        <v/>
      </c>
      <c r="S789" s="27" t="str">
        <f t="shared" si="188"/>
        <v/>
      </c>
      <c r="T789" s="32" t="str">
        <f t="shared" si="189"/>
        <v/>
      </c>
      <c r="U789" s="10"/>
    </row>
    <row r="790" spans="1:21" x14ac:dyDescent="0.25">
      <c r="A790" s="10"/>
      <c r="B790" s="4" t="str">
        <f>IF(ISBLANK('INPUT | Operations'!$B795),"",COUNT('INPUT | Operations'!$B$12:$B794))</f>
        <v/>
      </c>
      <c r="C790" s="27" t="str">
        <f>IF(ISNUMBER($B790),('INPUT | Operations'!$C794+'INPUT | Operations'!$C795)/2,"")</f>
        <v/>
      </c>
      <c r="D790" s="28" t="str">
        <f t="shared" si="182"/>
        <v/>
      </c>
      <c r="E790" s="26" t="str">
        <f>IF(ISNUMBER($B790),'INPUT | Operations'!$B795-'INPUT | Operations'!$B794,"")</f>
        <v/>
      </c>
      <c r="F790" s="32" t="str">
        <f>IF(ISNUMBER($B790),IF('INPUT | Operations'!$B795&lt;MainEngine_BurnTime,1,IF('INPUT | Operations'!$B794&lt;=MainEngine_BurnTime,(MainEngine_BurnTime-'INPUT | Operations'!$B794)/('INPUT | Operations'!$B795-'INPUT | Operations'!$B794),0))*'INPUT | Operations'!$D794*NumberOfMainEngines*NumberOfOps*$E790,"")</f>
        <v/>
      </c>
      <c r="G790" s="34" t="str">
        <f t="shared" si="190"/>
        <v/>
      </c>
      <c r="H790" s="27" t="str">
        <f t="shared" si="191"/>
        <v/>
      </c>
      <c r="I790" s="27" t="str">
        <f t="shared" si="192"/>
        <v/>
      </c>
      <c r="J790" s="27" t="str">
        <f t="shared" si="193"/>
        <v/>
      </c>
      <c r="K790" s="27" t="str">
        <f t="shared" si="194"/>
        <v/>
      </c>
      <c r="L790" s="27" t="str">
        <f t="shared" si="195"/>
        <v/>
      </c>
      <c r="M790" s="32" t="str">
        <f t="shared" si="196"/>
        <v/>
      </c>
      <c r="N790" s="27" t="str">
        <f t="shared" si="183"/>
        <v/>
      </c>
      <c r="O790" s="27" t="str">
        <f t="shared" si="184"/>
        <v/>
      </c>
      <c r="P790" s="27" t="str">
        <f t="shared" si="185"/>
        <v/>
      </c>
      <c r="Q790" s="27" t="str">
        <f t="shared" si="186"/>
        <v/>
      </c>
      <c r="R790" s="27" t="str">
        <f t="shared" si="187"/>
        <v/>
      </c>
      <c r="S790" s="27" t="str">
        <f t="shared" si="188"/>
        <v/>
      </c>
      <c r="T790" s="32" t="str">
        <f t="shared" si="189"/>
        <v/>
      </c>
      <c r="U790" s="10"/>
    </row>
    <row r="791" spans="1:21" x14ac:dyDescent="0.25">
      <c r="A791" s="10"/>
      <c r="B791" s="4" t="str">
        <f>IF(ISBLANK('INPUT | Operations'!$B796),"",COUNT('INPUT | Operations'!$B$12:$B795))</f>
        <v/>
      </c>
      <c r="C791" s="27" t="str">
        <f>IF(ISNUMBER($B791),('INPUT | Operations'!$C795+'INPUT | Operations'!$C796)/2,"")</f>
        <v/>
      </c>
      <c r="D791" s="28" t="str">
        <f t="shared" si="182"/>
        <v/>
      </c>
      <c r="E791" s="26" t="str">
        <f>IF(ISNUMBER($B791),'INPUT | Operations'!$B796-'INPUT | Operations'!$B795,"")</f>
        <v/>
      </c>
      <c r="F791" s="32" t="str">
        <f>IF(ISNUMBER($B791),IF('INPUT | Operations'!$B796&lt;MainEngine_BurnTime,1,IF('INPUT | Operations'!$B795&lt;=MainEngine_BurnTime,(MainEngine_BurnTime-'INPUT | Operations'!$B795)/('INPUT | Operations'!$B796-'INPUT | Operations'!$B795),0))*'INPUT | Operations'!$D795*NumberOfMainEngines*NumberOfOps*$E791,"")</f>
        <v/>
      </c>
      <c r="G791" s="34" t="str">
        <f t="shared" si="190"/>
        <v/>
      </c>
      <c r="H791" s="27" t="str">
        <f t="shared" si="191"/>
        <v/>
      </c>
      <c r="I791" s="27" t="str">
        <f t="shared" si="192"/>
        <v/>
      </c>
      <c r="J791" s="27" t="str">
        <f t="shared" si="193"/>
        <v/>
      </c>
      <c r="K791" s="27" t="str">
        <f t="shared" si="194"/>
        <v/>
      </c>
      <c r="L791" s="27" t="str">
        <f t="shared" si="195"/>
        <v/>
      </c>
      <c r="M791" s="32" t="str">
        <f t="shared" si="196"/>
        <v/>
      </c>
      <c r="N791" s="27" t="str">
        <f t="shared" si="183"/>
        <v/>
      </c>
      <c r="O791" s="27" t="str">
        <f t="shared" si="184"/>
        <v/>
      </c>
      <c r="P791" s="27" t="str">
        <f t="shared" si="185"/>
        <v/>
      </c>
      <c r="Q791" s="27" t="str">
        <f t="shared" si="186"/>
        <v/>
      </c>
      <c r="R791" s="27" t="str">
        <f t="shared" si="187"/>
        <v/>
      </c>
      <c r="S791" s="27" t="str">
        <f t="shared" si="188"/>
        <v/>
      </c>
      <c r="T791" s="32" t="str">
        <f t="shared" si="189"/>
        <v/>
      </c>
      <c r="U791" s="10"/>
    </row>
    <row r="792" spans="1:21" x14ac:dyDescent="0.25">
      <c r="A792" s="10"/>
      <c r="B792" s="4" t="str">
        <f>IF(ISBLANK('INPUT | Operations'!$B797),"",COUNT('INPUT | Operations'!$B$12:$B796))</f>
        <v/>
      </c>
      <c r="C792" s="27" t="str">
        <f>IF(ISNUMBER($B792),('INPUT | Operations'!$C796+'INPUT | Operations'!$C797)/2,"")</f>
        <v/>
      </c>
      <c r="D792" s="28" t="str">
        <f t="shared" si="182"/>
        <v/>
      </c>
      <c r="E792" s="26" t="str">
        <f>IF(ISNUMBER($B792),'INPUT | Operations'!$B797-'INPUT | Operations'!$B796,"")</f>
        <v/>
      </c>
      <c r="F792" s="32" t="str">
        <f>IF(ISNUMBER($B792),IF('INPUT | Operations'!$B797&lt;MainEngine_BurnTime,1,IF('INPUT | Operations'!$B796&lt;=MainEngine_BurnTime,(MainEngine_BurnTime-'INPUT | Operations'!$B796)/('INPUT | Operations'!$B797-'INPUT | Operations'!$B796),0))*'INPUT | Operations'!$D796*NumberOfMainEngines*NumberOfOps*$E792,"")</f>
        <v/>
      </c>
      <c r="G792" s="34" t="str">
        <f t="shared" si="190"/>
        <v/>
      </c>
      <c r="H792" s="27" t="str">
        <f t="shared" si="191"/>
        <v/>
      </c>
      <c r="I792" s="27" t="str">
        <f t="shared" si="192"/>
        <v/>
      </c>
      <c r="J792" s="27" t="str">
        <f t="shared" si="193"/>
        <v/>
      </c>
      <c r="K792" s="27" t="str">
        <f t="shared" si="194"/>
        <v/>
      </c>
      <c r="L792" s="27" t="str">
        <f t="shared" si="195"/>
        <v/>
      </c>
      <c r="M792" s="32" t="str">
        <f t="shared" si="196"/>
        <v/>
      </c>
      <c r="N792" s="27" t="str">
        <f t="shared" si="183"/>
        <v/>
      </c>
      <c r="O792" s="27" t="str">
        <f t="shared" si="184"/>
        <v/>
      </c>
      <c r="P792" s="27" t="str">
        <f t="shared" si="185"/>
        <v/>
      </c>
      <c r="Q792" s="27" t="str">
        <f t="shared" si="186"/>
        <v/>
      </c>
      <c r="R792" s="27" t="str">
        <f t="shared" si="187"/>
        <v/>
      </c>
      <c r="S792" s="27" t="str">
        <f t="shared" si="188"/>
        <v/>
      </c>
      <c r="T792" s="32" t="str">
        <f t="shared" si="189"/>
        <v/>
      </c>
      <c r="U792" s="10"/>
    </row>
    <row r="793" spans="1:21" x14ac:dyDescent="0.25">
      <c r="A793" s="10"/>
      <c r="B793" s="4" t="str">
        <f>IF(ISBLANK('INPUT | Operations'!$B798),"",COUNT('INPUT | Operations'!$B$12:$B797))</f>
        <v/>
      </c>
      <c r="C793" s="27" t="str">
        <f>IF(ISNUMBER($B793),('INPUT | Operations'!$C797+'INPUT | Operations'!$C798)/2,"")</f>
        <v/>
      </c>
      <c r="D793" s="28" t="str">
        <f t="shared" si="182"/>
        <v/>
      </c>
      <c r="E793" s="26" t="str">
        <f>IF(ISNUMBER($B793),'INPUT | Operations'!$B798-'INPUT | Operations'!$B797,"")</f>
        <v/>
      </c>
      <c r="F793" s="32" t="str">
        <f>IF(ISNUMBER($B793),IF('INPUT | Operations'!$B798&lt;MainEngine_BurnTime,1,IF('INPUT | Operations'!$B797&lt;=MainEngine_BurnTime,(MainEngine_BurnTime-'INPUT | Operations'!$B797)/('INPUT | Operations'!$B798-'INPUT | Operations'!$B797),0))*'INPUT | Operations'!$D797*NumberOfMainEngines*NumberOfOps*$E793,"")</f>
        <v/>
      </c>
      <c r="G793" s="34" t="str">
        <f t="shared" si="190"/>
        <v/>
      </c>
      <c r="H793" s="27" t="str">
        <f t="shared" si="191"/>
        <v/>
      </c>
      <c r="I793" s="27" t="str">
        <f t="shared" si="192"/>
        <v/>
      </c>
      <c r="J793" s="27" t="str">
        <f t="shared" si="193"/>
        <v/>
      </c>
      <c r="K793" s="27" t="str">
        <f t="shared" si="194"/>
        <v/>
      </c>
      <c r="L793" s="27" t="str">
        <f t="shared" si="195"/>
        <v/>
      </c>
      <c r="M793" s="32" t="str">
        <f t="shared" si="196"/>
        <v/>
      </c>
      <c r="N793" s="27" t="str">
        <f t="shared" si="183"/>
        <v/>
      </c>
      <c r="O793" s="27" t="str">
        <f t="shared" si="184"/>
        <v/>
      </c>
      <c r="P793" s="27" t="str">
        <f t="shared" si="185"/>
        <v/>
      </c>
      <c r="Q793" s="27" t="str">
        <f t="shared" si="186"/>
        <v/>
      </c>
      <c r="R793" s="27" t="str">
        <f t="shared" si="187"/>
        <v/>
      </c>
      <c r="S793" s="27" t="str">
        <f t="shared" si="188"/>
        <v/>
      </c>
      <c r="T793" s="32" t="str">
        <f t="shared" si="189"/>
        <v/>
      </c>
      <c r="U793" s="10"/>
    </row>
    <row r="794" spans="1:21" x14ac:dyDescent="0.25">
      <c r="A794" s="10"/>
      <c r="B794" s="4" t="str">
        <f>IF(ISBLANK('INPUT | Operations'!$B799),"",COUNT('INPUT | Operations'!$B$12:$B798))</f>
        <v/>
      </c>
      <c r="C794" s="27" t="str">
        <f>IF(ISNUMBER($B794),('INPUT | Operations'!$C798+'INPUT | Operations'!$C799)/2,"")</f>
        <v/>
      </c>
      <c r="D794" s="28" t="str">
        <f t="shared" si="182"/>
        <v/>
      </c>
      <c r="E794" s="26" t="str">
        <f>IF(ISNUMBER($B794),'INPUT | Operations'!$B799-'INPUT | Operations'!$B798,"")</f>
        <v/>
      </c>
      <c r="F794" s="32" t="str">
        <f>IF(ISNUMBER($B794),IF('INPUT | Operations'!$B799&lt;MainEngine_BurnTime,1,IF('INPUT | Operations'!$B798&lt;=MainEngine_BurnTime,(MainEngine_BurnTime-'INPUT | Operations'!$B798)/('INPUT | Operations'!$B799-'INPUT | Operations'!$B798),0))*'INPUT | Operations'!$D798*NumberOfMainEngines*NumberOfOps*$E794,"")</f>
        <v/>
      </c>
      <c r="G794" s="34" t="str">
        <f t="shared" si="190"/>
        <v/>
      </c>
      <c r="H794" s="27" t="str">
        <f t="shared" si="191"/>
        <v/>
      </c>
      <c r="I794" s="27" t="str">
        <f t="shared" si="192"/>
        <v/>
      </c>
      <c r="J794" s="27" t="str">
        <f t="shared" si="193"/>
        <v/>
      </c>
      <c r="K794" s="27" t="str">
        <f t="shared" si="194"/>
        <v/>
      </c>
      <c r="L794" s="27" t="str">
        <f t="shared" si="195"/>
        <v/>
      </c>
      <c r="M794" s="32" t="str">
        <f t="shared" si="196"/>
        <v/>
      </c>
      <c r="N794" s="27" t="str">
        <f t="shared" si="183"/>
        <v/>
      </c>
      <c r="O794" s="27" t="str">
        <f t="shared" si="184"/>
        <v/>
      </c>
      <c r="P794" s="27" t="str">
        <f t="shared" si="185"/>
        <v/>
      </c>
      <c r="Q794" s="27" t="str">
        <f t="shared" si="186"/>
        <v/>
      </c>
      <c r="R794" s="27" t="str">
        <f t="shared" si="187"/>
        <v/>
      </c>
      <c r="S794" s="27" t="str">
        <f t="shared" si="188"/>
        <v/>
      </c>
      <c r="T794" s="32" t="str">
        <f t="shared" si="189"/>
        <v/>
      </c>
      <c r="U794" s="10"/>
    </row>
    <row r="795" spans="1:21" x14ac:dyDescent="0.25">
      <c r="A795" s="10"/>
      <c r="B795" s="4" t="str">
        <f>IF(ISBLANK('INPUT | Operations'!$B800),"",COUNT('INPUT | Operations'!$B$12:$B799))</f>
        <v/>
      </c>
      <c r="C795" s="27" t="str">
        <f>IF(ISNUMBER($B795),('INPUT | Operations'!$C799+'INPUT | Operations'!$C800)/2,"")</f>
        <v/>
      </c>
      <c r="D795" s="28" t="str">
        <f t="shared" si="182"/>
        <v/>
      </c>
      <c r="E795" s="26" t="str">
        <f>IF(ISNUMBER($B795),'INPUT | Operations'!$B800-'INPUT | Operations'!$B799,"")</f>
        <v/>
      </c>
      <c r="F795" s="32" t="str">
        <f>IF(ISNUMBER($B795),IF('INPUT | Operations'!$B800&lt;MainEngine_BurnTime,1,IF('INPUT | Operations'!$B799&lt;=MainEngine_BurnTime,(MainEngine_BurnTime-'INPUT | Operations'!$B799)/('INPUT | Operations'!$B800-'INPUT | Operations'!$B799),0))*'INPUT | Operations'!$D799*NumberOfMainEngines*NumberOfOps*$E795,"")</f>
        <v/>
      </c>
      <c r="G795" s="34" t="str">
        <f t="shared" si="190"/>
        <v/>
      </c>
      <c r="H795" s="27" t="str">
        <f t="shared" si="191"/>
        <v/>
      </c>
      <c r="I795" s="27" t="str">
        <f t="shared" si="192"/>
        <v/>
      </c>
      <c r="J795" s="27" t="str">
        <f t="shared" si="193"/>
        <v/>
      </c>
      <c r="K795" s="27" t="str">
        <f t="shared" si="194"/>
        <v/>
      </c>
      <c r="L795" s="27" t="str">
        <f t="shared" si="195"/>
        <v/>
      </c>
      <c r="M795" s="32" t="str">
        <f t="shared" si="196"/>
        <v/>
      </c>
      <c r="N795" s="27" t="str">
        <f t="shared" si="183"/>
        <v/>
      </c>
      <c r="O795" s="27" t="str">
        <f t="shared" si="184"/>
        <v/>
      </c>
      <c r="P795" s="27" t="str">
        <f t="shared" si="185"/>
        <v/>
      </c>
      <c r="Q795" s="27" t="str">
        <f t="shared" si="186"/>
        <v/>
      </c>
      <c r="R795" s="27" t="str">
        <f t="shared" si="187"/>
        <v/>
      </c>
      <c r="S795" s="27" t="str">
        <f t="shared" si="188"/>
        <v/>
      </c>
      <c r="T795" s="32" t="str">
        <f t="shared" si="189"/>
        <v/>
      </c>
      <c r="U795" s="10"/>
    </row>
    <row r="796" spans="1:21" x14ac:dyDescent="0.25">
      <c r="A796" s="10"/>
      <c r="B796" s="4" t="str">
        <f>IF(ISBLANK('INPUT | Operations'!$B801),"",COUNT('INPUT | Operations'!$B$12:$B800))</f>
        <v/>
      </c>
      <c r="C796" s="27" t="str">
        <f>IF(ISNUMBER($B796),('INPUT | Operations'!$C800+'INPUT | Operations'!$C801)/2,"")</f>
        <v/>
      </c>
      <c r="D796" s="28" t="str">
        <f t="shared" si="182"/>
        <v/>
      </c>
      <c r="E796" s="26" t="str">
        <f>IF(ISNUMBER($B796),'INPUT | Operations'!$B801-'INPUT | Operations'!$B800,"")</f>
        <v/>
      </c>
      <c r="F796" s="32" t="str">
        <f>IF(ISNUMBER($B796),IF('INPUT | Operations'!$B801&lt;MainEngine_BurnTime,1,IF('INPUT | Operations'!$B800&lt;=MainEngine_BurnTime,(MainEngine_BurnTime-'INPUT | Operations'!$B800)/('INPUT | Operations'!$B801-'INPUT | Operations'!$B800),0))*'INPUT | Operations'!$D800*NumberOfMainEngines*NumberOfOps*$E796,"")</f>
        <v/>
      </c>
      <c r="G796" s="34" t="str">
        <f t="shared" si="190"/>
        <v/>
      </c>
      <c r="H796" s="27" t="str">
        <f t="shared" si="191"/>
        <v/>
      </c>
      <c r="I796" s="27" t="str">
        <f t="shared" si="192"/>
        <v/>
      </c>
      <c r="J796" s="27" t="str">
        <f t="shared" si="193"/>
        <v/>
      </c>
      <c r="K796" s="27" t="str">
        <f t="shared" si="194"/>
        <v/>
      </c>
      <c r="L796" s="27" t="str">
        <f t="shared" si="195"/>
        <v/>
      </c>
      <c r="M796" s="32" t="str">
        <f t="shared" si="196"/>
        <v/>
      </c>
      <c r="N796" s="27" t="str">
        <f t="shared" si="183"/>
        <v/>
      </c>
      <c r="O796" s="27" t="str">
        <f t="shared" si="184"/>
        <v/>
      </c>
      <c r="P796" s="27" t="str">
        <f t="shared" si="185"/>
        <v/>
      </c>
      <c r="Q796" s="27" t="str">
        <f t="shared" si="186"/>
        <v/>
      </c>
      <c r="R796" s="27" t="str">
        <f t="shared" si="187"/>
        <v/>
      </c>
      <c r="S796" s="27" t="str">
        <f t="shared" si="188"/>
        <v/>
      </c>
      <c r="T796" s="32" t="str">
        <f t="shared" si="189"/>
        <v/>
      </c>
      <c r="U796" s="10"/>
    </row>
    <row r="797" spans="1:21" x14ac:dyDescent="0.25">
      <c r="A797" s="10"/>
      <c r="B797" s="4" t="str">
        <f>IF(ISBLANK('INPUT | Operations'!$B802),"",COUNT('INPUT | Operations'!$B$12:$B801))</f>
        <v/>
      </c>
      <c r="C797" s="27" t="str">
        <f>IF(ISNUMBER($B797),('INPUT | Operations'!$C801+'INPUT | Operations'!$C802)/2,"")</f>
        <v/>
      </c>
      <c r="D797" s="28" t="str">
        <f t="shared" si="182"/>
        <v/>
      </c>
      <c r="E797" s="26" t="str">
        <f>IF(ISNUMBER($B797),'INPUT | Operations'!$B802-'INPUT | Operations'!$B801,"")</f>
        <v/>
      </c>
      <c r="F797" s="32" t="str">
        <f>IF(ISNUMBER($B797),IF('INPUT | Operations'!$B802&lt;MainEngine_BurnTime,1,IF('INPUT | Operations'!$B801&lt;=MainEngine_BurnTime,(MainEngine_BurnTime-'INPUT | Operations'!$B801)/('INPUT | Operations'!$B802-'INPUT | Operations'!$B801),0))*'INPUT | Operations'!$D801*NumberOfMainEngines*NumberOfOps*$E797,"")</f>
        <v/>
      </c>
      <c r="G797" s="34" t="str">
        <f t="shared" si="190"/>
        <v/>
      </c>
      <c r="H797" s="27" t="str">
        <f t="shared" si="191"/>
        <v/>
      </c>
      <c r="I797" s="27" t="str">
        <f t="shared" si="192"/>
        <v/>
      </c>
      <c r="J797" s="27" t="str">
        <f t="shared" si="193"/>
        <v/>
      </c>
      <c r="K797" s="27" t="str">
        <f t="shared" si="194"/>
        <v/>
      </c>
      <c r="L797" s="27" t="str">
        <f t="shared" si="195"/>
        <v/>
      </c>
      <c r="M797" s="32" t="str">
        <f t="shared" si="196"/>
        <v/>
      </c>
      <c r="N797" s="27" t="str">
        <f t="shared" si="183"/>
        <v/>
      </c>
      <c r="O797" s="27" t="str">
        <f t="shared" si="184"/>
        <v/>
      </c>
      <c r="P797" s="27" t="str">
        <f t="shared" si="185"/>
        <v/>
      </c>
      <c r="Q797" s="27" t="str">
        <f t="shared" si="186"/>
        <v/>
      </c>
      <c r="R797" s="27" t="str">
        <f t="shared" si="187"/>
        <v/>
      </c>
      <c r="S797" s="27" t="str">
        <f t="shared" si="188"/>
        <v/>
      </c>
      <c r="T797" s="32" t="str">
        <f t="shared" si="189"/>
        <v/>
      </c>
      <c r="U797" s="10"/>
    </row>
    <row r="798" spans="1:21" x14ac:dyDescent="0.25">
      <c r="A798" s="10"/>
      <c r="B798" s="4" t="str">
        <f>IF(ISBLANK('INPUT | Operations'!$B803),"",COUNT('INPUT | Operations'!$B$12:$B802))</f>
        <v/>
      </c>
      <c r="C798" s="27" t="str">
        <f>IF(ISNUMBER($B798),('INPUT | Operations'!$C802+'INPUT | Operations'!$C803)/2,"")</f>
        <v/>
      </c>
      <c r="D798" s="28" t="str">
        <f t="shared" si="182"/>
        <v/>
      </c>
      <c r="E798" s="26" t="str">
        <f>IF(ISNUMBER($B798),'INPUT | Operations'!$B803-'INPUT | Operations'!$B802,"")</f>
        <v/>
      </c>
      <c r="F798" s="32" t="str">
        <f>IF(ISNUMBER($B798),IF('INPUT | Operations'!$B803&lt;MainEngine_BurnTime,1,IF('INPUT | Operations'!$B802&lt;=MainEngine_BurnTime,(MainEngine_BurnTime-'INPUT | Operations'!$B802)/('INPUT | Operations'!$B803-'INPUT | Operations'!$B802),0))*'INPUT | Operations'!$D802*NumberOfMainEngines*NumberOfOps*$E798,"")</f>
        <v/>
      </c>
      <c r="G798" s="34" t="str">
        <f t="shared" si="190"/>
        <v/>
      </c>
      <c r="H798" s="27" t="str">
        <f t="shared" si="191"/>
        <v/>
      </c>
      <c r="I798" s="27" t="str">
        <f t="shared" si="192"/>
        <v/>
      </c>
      <c r="J798" s="27" t="str">
        <f t="shared" si="193"/>
        <v/>
      </c>
      <c r="K798" s="27" t="str">
        <f t="shared" si="194"/>
        <v/>
      </c>
      <c r="L798" s="27" t="str">
        <f t="shared" si="195"/>
        <v/>
      </c>
      <c r="M798" s="32" t="str">
        <f t="shared" si="196"/>
        <v/>
      </c>
      <c r="N798" s="27" t="str">
        <f t="shared" si="183"/>
        <v/>
      </c>
      <c r="O798" s="27" t="str">
        <f t="shared" si="184"/>
        <v/>
      </c>
      <c r="P798" s="27" t="str">
        <f t="shared" si="185"/>
        <v/>
      </c>
      <c r="Q798" s="27" t="str">
        <f t="shared" si="186"/>
        <v/>
      </c>
      <c r="R798" s="27" t="str">
        <f t="shared" si="187"/>
        <v/>
      </c>
      <c r="S798" s="27" t="str">
        <f t="shared" si="188"/>
        <v/>
      </c>
      <c r="T798" s="32" t="str">
        <f t="shared" si="189"/>
        <v/>
      </c>
      <c r="U798" s="10"/>
    </row>
    <row r="799" spans="1:21" x14ac:dyDescent="0.25">
      <c r="A799" s="10"/>
      <c r="B799" s="4" t="str">
        <f>IF(ISBLANK('INPUT | Operations'!$B804),"",COUNT('INPUT | Operations'!$B$12:$B803))</f>
        <v/>
      </c>
      <c r="C799" s="27" t="str">
        <f>IF(ISNUMBER($B799),('INPUT | Operations'!$C803+'INPUT | Operations'!$C804)/2,"")</f>
        <v/>
      </c>
      <c r="D799" s="28" t="str">
        <f t="shared" si="182"/>
        <v/>
      </c>
      <c r="E799" s="26" t="str">
        <f>IF(ISNUMBER($B799),'INPUT | Operations'!$B804-'INPUT | Operations'!$B803,"")</f>
        <v/>
      </c>
      <c r="F799" s="32" t="str">
        <f>IF(ISNUMBER($B799),IF('INPUT | Operations'!$B804&lt;MainEngine_BurnTime,1,IF('INPUT | Operations'!$B803&lt;=MainEngine_BurnTime,(MainEngine_BurnTime-'INPUT | Operations'!$B803)/('INPUT | Operations'!$B804-'INPUT | Operations'!$B803),0))*'INPUT | Operations'!$D803*NumberOfMainEngines*NumberOfOps*$E799,"")</f>
        <v/>
      </c>
      <c r="G799" s="34" t="str">
        <f t="shared" si="190"/>
        <v/>
      </c>
      <c r="H799" s="27" t="str">
        <f t="shared" si="191"/>
        <v/>
      </c>
      <c r="I799" s="27" t="str">
        <f t="shared" si="192"/>
        <v/>
      </c>
      <c r="J799" s="27" t="str">
        <f t="shared" si="193"/>
        <v/>
      </c>
      <c r="K799" s="27" t="str">
        <f t="shared" si="194"/>
        <v/>
      </c>
      <c r="L799" s="27" t="str">
        <f t="shared" si="195"/>
        <v/>
      </c>
      <c r="M799" s="32" t="str">
        <f t="shared" si="196"/>
        <v/>
      </c>
      <c r="N799" s="27" t="str">
        <f t="shared" si="183"/>
        <v/>
      </c>
      <c r="O799" s="27" t="str">
        <f t="shared" si="184"/>
        <v/>
      </c>
      <c r="P799" s="27" t="str">
        <f t="shared" si="185"/>
        <v/>
      </c>
      <c r="Q799" s="27" t="str">
        <f t="shared" si="186"/>
        <v/>
      </c>
      <c r="R799" s="27" t="str">
        <f t="shared" si="187"/>
        <v/>
      </c>
      <c r="S799" s="27" t="str">
        <f t="shared" si="188"/>
        <v/>
      </c>
      <c r="T799" s="32" t="str">
        <f t="shared" si="189"/>
        <v/>
      </c>
      <c r="U799" s="10"/>
    </row>
    <row r="800" spans="1:21" x14ac:dyDescent="0.25">
      <c r="A800" s="10"/>
      <c r="B800" s="4" t="str">
        <f>IF(ISBLANK('INPUT | Operations'!$B805),"",COUNT('INPUT | Operations'!$B$12:$B804))</f>
        <v/>
      </c>
      <c r="C800" s="27" t="str">
        <f>IF(ISNUMBER($B800),('INPUT | Operations'!$C804+'INPUT | Operations'!$C805)/2,"")</f>
        <v/>
      </c>
      <c r="D800" s="28" t="str">
        <f t="shared" si="182"/>
        <v/>
      </c>
      <c r="E800" s="26" t="str">
        <f>IF(ISNUMBER($B800),'INPUT | Operations'!$B805-'INPUT | Operations'!$B804,"")</f>
        <v/>
      </c>
      <c r="F800" s="32" t="str">
        <f>IF(ISNUMBER($B800),IF('INPUT | Operations'!$B805&lt;MainEngine_BurnTime,1,IF('INPUT | Operations'!$B804&lt;=MainEngine_BurnTime,(MainEngine_BurnTime-'INPUT | Operations'!$B804)/('INPUT | Operations'!$B805-'INPUT | Operations'!$B804),0))*'INPUT | Operations'!$D804*NumberOfMainEngines*NumberOfOps*$E800,"")</f>
        <v/>
      </c>
      <c r="G800" s="34" t="str">
        <f t="shared" si="190"/>
        <v/>
      </c>
      <c r="H800" s="27" t="str">
        <f t="shared" si="191"/>
        <v/>
      </c>
      <c r="I800" s="27" t="str">
        <f t="shared" si="192"/>
        <v/>
      </c>
      <c r="J800" s="27" t="str">
        <f t="shared" si="193"/>
        <v/>
      </c>
      <c r="K800" s="27" t="str">
        <f t="shared" si="194"/>
        <v/>
      </c>
      <c r="L800" s="27" t="str">
        <f t="shared" si="195"/>
        <v/>
      </c>
      <c r="M800" s="32" t="str">
        <f t="shared" si="196"/>
        <v/>
      </c>
      <c r="N800" s="27" t="str">
        <f t="shared" si="183"/>
        <v/>
      </c>
      <c r="O800" s="27" t="str">
        <f t="shared" si="184"/>
        <v/>
      </c>
      <c r="P800" s="27" t="str">
        <f t="shared" si="185"/>
        <v/>
      </c>
      <c r="Q800" s="27" t="str">
        <f t="shared" si="186"/>
        <v/>
      </c>
      <c r="R800" s="27" t="str">
        <f t="shared" si="187"/>
        <v/>
      </c>
      <c r="S800" s="27" t="str">
        <f t="shared" si="188"/>
        <v/>
      </c>
      <c r="T800" s="32" t="str">
        <f t="shared" si="189"/>
        <v/>
      </c>
      <c r="U800" s="10"/>
    </row>
    <row r="801" spans="1:21" x14ac:dyDescent="0.25">
      <c r="A801" s="10"/>
      <c r="B801" s="4" t="str">
        <f>IF(ISBLANK('INPUT | Operations'!$B806),"",COUNT('INPUT | Operations'!$B$12:$B805))</f>
        <v/>
      </c>
      <c r="C801" s="27" t="str">
        <f>IF(ISNUMBER($B801),('INPUT | Operations'!$C805+'INPUT | Operations'!$C806)/2,"")</f>
        <v/>
      </c>
      <c r="D801" s="28" t="str">
        <f t="shared" si="182"/>
        <v/>
      </c>
      <c r="E801" s="26" t="str">
        <f>IF(ISNUMBER($B801),'INPUT | Operations'!$B806-'INPUT | Operations'!$B805,"")</f>
        <v/>
      </c>
      <c r="F801" s="32" t="str">
        <f>IF(ISNUMBER($B801),IF('INPUT | Operations'!$B806&lt;MainEngine_BurnTime,1,IF('INPUT | Operations'!$B805&lt;=MainEngine_BurnTime,(MainEngine_BurnTime-'INPUT | Operations'!$B805)/('INPUT | Operations'!$B806-'INPUT | Operations'!$B805),0))*'INPUT | Operations'!$D805*NumberOfMainEngines*NumberOfOps*$E801,"")</f>
        <v/>
      </c>
      <c r="G801" s="34" t="str">
        <f t="shared" si="190"/>
        <v/>
      </c>
      <c r="H801" s="27" t="str">
        <f t="shared" si="191"/>
        <v/>
      </c>
      <c r="I801" s="27" t="str">
        <f t="shared" si="192"/>
        <v/>
      </c>
      <c r="J801" s="27" t="str">
        <f t="shared" si="193"/>
        <v/>
      </c>
      <c r="K801" s="27" t="str">
        <f t="shared" si="194"/>
        <v/>
      </c>
      <c r="L801" s="27" t="str">
        <f t="shared" si="195"/>
        <v/>
      </c>
      <c r="M801" s="32" t="str">
        <f t="shared" si="196"/>
        <v/>
      </c>
      <c r="N801" s="27" t="str">
        <f t="shared" si="183"/>
        <v/>
      </c>
      <c r="O801" s="27" t="str">
        <f t="shared" si="184"/>
        <v/>
      </c>
      <c r="P801" s="27" t="str">
        <f t="shared" si="185"/>
        <v/>
      </c>
      <c r="Q801" s="27" t="str">
        <f t="shared" si="186"/>
        <v/>
      </c>
      <c r="R801" s="27" t="str">
        <f t="shared" si="187"/>
        <v/>
      </c>
      <c r="S801" s="27" t="str">
        <f t="shared" si="188"/>
        <v/>
      </c>
      <c r="T801" s="32" t="str">
        <f t="shared" si="189"/>
        <v/>
      </c>
      <c r="U801" s="10"/>
    </row>
    <row r="802" spans="1:21" x14ac:dyDescent="0.25">
      <c r="A802" s="10"/>
      <c r="B802" s="4" t="str">
        <f>IF(ISBLANK('INPUT | Operations'!$B807),"",COUNT('INPUT | Operations'!$B$12:$B806))</f>
        <v/>
      </c>
      <c r="C802" s="27" t="str">
        <f>IF(ISNUMBER($B802),('INPUT | Operations'!$C806+'INPUT | Operations'!$C807)/2,"")</f>
        <v/>
      </c>
      <c r="D802" s="28" t="str">
        <f t="shared" si="182"/>
        <v/>
      </c>
      <c r="E802" s="26" t="str">
        <f>IF(ISNUMBER($B802),'INPUT | Operations'!$B807-'INPUT | Operations'!$B806,"")</f>
        <v/>
      </c>
      <c r="F802" s="32" t="str">
        <f>IF(ISNUMBER($B802),IF('INPUT | Operations'!$B807&lt;MainEngine_BurnTime,1,IF('INPUT | Operations'!$B806&lt;=MainEngine_BurnTime,(MainEngine_BurnTime-'INPUT | Operations'!$B806)/('INPUT | Operations'!$B807-'INPUT | Operations'!$B806),0))*'INPUT | Operations'!$D806*NumberOfMainEngines*NumberOfOps*$E802,"")</f>
        <v/>
      </c>
      <c r="G802" s="34" t="str">
        <f t="shared" si="190"/>
        <v/>
      </c>
      <c r="H802" s="27" t="str">
        <f t="shared" si="191"/>
        <v/>
      </c>
      <c r="I802" s="27" t="str">
        <f t="shared" si="192"/>
        <v/>
      </c>
      <c r="J802" s="27" t="str">
        <f t="shared" si="193"/>
        <v/>
      </c>
      <c r="K802" s="27" t="str">
        <f t="shared" si="194"/>
        <v/>
      </c>
      <c r="L802" s="27" t="str">
        <f t="shared" si="195"/>
        <v/>
      </c>
      <c r="M802" s="32" t="str">
        <f t="shared" si="196"/>
        <v/>
      </c>
      <c r="N802" s="27" t="str">
        <f t="shared" si="183"/>
        <v/>
      </c>
      <c r="O802" s="27" t="str">
        <f t="shared" si="184"/>
        <v/>
      </c>
      <c r="P802" s="27" t="str">
        <f t="shared" si="185"/>
        <v/>
      </c>
      <c r="Q802" s="27" t="str">
        <f t="shared" si="186"/>
        <v/>
      </c>
      <c r="R802" s="27" t="str">
        <f t="shared" si="187"/>
        <v/>
      </c>
      <c r="S802" s="27" t="str">
        <f t="shared" si="188"/>
        <v/>
      </c>
      <c r="T802" s="32" t="str">
        <f t="shared" si="189"/>
        <v/>
      </c>
      <c r="U802" s="10"/>
    </row>
    <row r="803" spans="1:21" x14ac:dyDescent="0.25">
      <c r="A803" s="10"/>
      <c r="B803" s="4" t="str">
        <f>IF(ISBLANK('INPUT | Operations'!$B808),"",COUNT('INPUT | Operations'!$B$12:$B807))</f>
        <v/>
      </c>
      <c r="C803" s="27" t="str">
        <f>IF(ISNUMBER($B803),('INPUT | Operations'!$C807+'INPUT | Operations'!$C808)/2,"")</f>
        <v/>
      </c>
      <c r="D803" s="28" t="str">
        <f t="shared" si="182"/>
        <v/>
      </c>
      <c r="E803" s="26" t="str">
        <f>IF(ISNUMBER($B803),'INPUT | Operations'!$B808-'INPUT | Operations'!$B807,"")</f>
        <v/>
      </c>
      <c r="F803" s="32" t="str">
        <f>IF(ISNUMBER($B803),IF('INPUT | Operations'!$B808&lt;MainEngine_BurnTime,1,IF('INPUT | Operations'!$B807&lt;=MainEngine_BurnTime,(MainEngine_BurnTime-'INPUT | Operations'!$B807)/('INPUT | Operations'!$B808-'INPUT | Operations'!$B807),0))*'INPUT | Operations'!$D807*NumberOfMainEngines*NumberOfOps*$E803,"")</f>
        <v/>
      </c>
      <c r="G803" s="34" t="str">
        <f t="shared" si="190"/>
        <v/>
      </c>
      <c r="H803" s="27" t="str">
        <f t="shared" si="191"/>
        <v/>
      </c>
      <c r="I803" s="27" t="str">
        <f t="shared" si="192"/>
        <v/>
      </c>
      <c r="J803" s="27" t="str">
        <f t="shared" si="193"/>
        <v/>
      </c>
      <c r="K803" s="27" t="str">
        <f t="shared" si="194"/>
        <v/>
      </c>
      <c r="L803" s="27" t="str">
        <f t="shared" si="195"/>
        <v/>
      </c>
      <c r="M803" s="32" t="str">
        <f t="shared" si="196"/>
        <v/>
      </c>
      <c r="N803" s="27" t="str">
        <f t="shared" si="183"/>
        <v/>
      </c>
      <c r="O803" s="27" t="str">
        <f t="shared" si="184"/>
        <v/>
      </c>
      <c r="P803" s="27" t="str">
        <f t="shared" si="185"/>
        <v/>
      </c>
      <c r="Q803" s="27" t="str">
        <f t="shared" si="186"/>
        <v/>
      </c>
      <c r="R803" s="27" t="str">
        <f t="shared" si="187"/>
        <v/>
      </c>
      <c r="S803" s="27" t="str">
        <f t="shared" si="188"/>
        <v/>
      </c>
      <c r="T803" s="32" t="str">
        <f t="shared" si="189"/>
        <v/>
      </c>
      <c r="U803" s="10"/>
    </row>
    <row r="804" spans="1:21" x14ac:dyDescent="0.25">
      <c r="A804" s="10"/>
      <c r="B804" s="4" t="str">
        <f>IF(ISBLANK('INPUT | Operations'!$B809),"",COUNT('INPUT | Operations'!$B$12:$B808))</f>
        <v/>
      </c>
      <c r="C804" s="27" t="str">
        <f>IF(ISNUMBER($B804),('INPUT | Operations'!$C808+'INPUT | Operations'!$C809)/2,"")</f>
        <v/>
      </c>
      <c r="D804" s="28" t="str">
        <f t="shared" si="182"/>
        <v/>
      </c>
      <c r="E804" s="26" t="str">
        <f>IF(ISNUMBER($B804),'INPUT | Operations'!$B809-'INPUT | Operations'!$B808,"")</f>
        <v/>
      </c>
      <c r="F804" s="32" t="str">
        <f>IF(ISNUMBER($B804),IF('INPUT | Operations'!$B809&lt;MainEngine_BurnTime,1,IF('INPUT | Operations'!$B808&lt;=MainEngine_BurnTime,(MainEngine_BurnTime-'INPUT | Operations'!$B808)/('INPUT | Operations'!$B809-'INPUT | Operations'!$B808),0))*'INPUT | Operations'!$D808*NumberOfMainEngines*NumberOfOps*$E804,"")</f>
        <v/>
      </c>
      <c r="G804" s="34" t="str">
        <f t="shared" si="190"/>
        <v/>
      </c>
      <c r="H804" s="27" t="str">
        <f t="shared" si="191"/>
        <v/>
      </c>
      <c r="I804" s="27" t="str">
        <f t="shared" si="192"/>
        <v/>
      </c>
      <c r="J804" s="27" t="str">
        <f t="shared" si="193"/>
        <v/>
      </c>
      <c r="K804" s="27" t="str">
        <f t="shared" si="194"/>
        <v/>
      </c>
      <c r="L804" s="27" t="str">
        <f t="shared" si="195"/>
        <v/>
      </c>
      <c r="M804" s="32" t="str">
        <f t="shared" si="196"/>
        <v/>
      </c>
      <c r="N804" s="27" t="str">
        <f t="shared" si="183"/>
        <v/>
      </c>
      <c r="O804" s="27" t="str">
        <f t="shared" si="184"/>
        <v/>
      </c>
      <c r="P804" s="27" t="str">
        <f t="shared" si="185"/>
        <v/>
      </c>
      <c r="Q804" s="27" t="str">
        <f t="shared" si="186"/>
        <v/>
      </c>
      <c r="R804" s="27" t="str">
        <f t="shared" si="187"/>
        <v/>
      </c>
      <c r="S804" s="27" t="str">
        <f t="shared" si="188"/>
        <v/>
      </c>
      <c r="T804" s="32" t="str">
        <f t="shared" si="189"/>
        <v/>
      </c>
      <c r="U804" s="10"/>
    </row>
    <row r="805" spans="1:21" x14ac:dyDescent="0.25">
      <c r="A805" s="10"/>
      <c r="B805" s="4" t="str">
        <f>IF(ISBLANK('INPUT | Operations'!$B810),"",COUNT('INPUT | Operations'!$B$12:$B809))</f>
        <v/>
      </c>
      <c r="C805" s="27" t="str">
        <f>IF(ISNUMBER($B805),('INPUT | Operations'!$C809+'INPUT | Operations'!$C810)/2,"")</f>
        <v/>
      </c>
      <c r="D805" s="28" t="str">
        <f t="shared" si="182"/>
        <v/>
      </c>
      <c r="E805" s="26" t="str">
        <f>IF(ISNUMBER($B805),'INPUT | Operations'!$B810-'INPUT | Operations'!$B809,"")</f>
        <v/>
      </c>
      <c r="F805" s="32" t="str">
        <f>IF(ISNUMBER($B805),IF('INPUT | Operations'!$B810&lt;MainEngine_BurnTime,1,IF('INPUT | Operations'!$B809&lt;=MainEngine_BurnTime,(MainEngine_BurnTime-'INPUT | Operations'!$B809)/('INPUT | Operations'!$B810-'INPUT | Operations'!$B809),0))*'INPUT | Operations'!$D809*NumberOfMainEngines*NumberOfOps*$E805,"")</f>
        <v/>
      </c>
      <c r="G805" s="34" t="str">
        <f t="shared" si="190"/>
        <v/>
      </c>
      <c r="H805" s="27" t="str">
        <f t="shared" si="191"/>
        <v/>
      </c>
      <c r="I805" s="27" t="str">
        <f t="shared" si="192"/>
        <v/>
      </c>
      <c r="J805" s="27" t="str">
        <f t="shared" si="193"/>
        <v/>
      </c>
      <c r="K805" s="27" t="str">
        <f t="shared" si="194"/>
        <v/>
      </c>
      <c r="L805" s="27" t="str">
        <f t="shared" si="195"/>
        <v/>
      </c>
      <c r="M805" s="32" t="str">
        <f t="shared" si="196"/>
        <v/>
      </c>
      <c r="N805" s="27" t="str">
        <f t="shared" si="183"/>
        <v/>
      </c>
      <c r="O805" s="27" t="str">
        <f t="shared" si="184"/>
        <v/>
      </c>
      <c r="P805" s="27" t="str">
        <f t="shared" si="185"/>
        <v/>
      </c>
      <c r="Q805" s="27" t="str">
        <f t="shared" si="186"/>
        <v/>
      </c>
      <c r="R805" s="27" t="str">
        <f t="shared" si="187"/>
        <v/>
      </c>
      <c r="S805" s="27" t="str">
        <f t="shared" si="188"/>
        <v/>
      </c>
      <c r="T805" s="32" t="str">
        <f t="shared" si="189"/>
        <v/>
      </c>
      <c r="U805" s="10"/>
    </row>
    <row r="806" spans="1:21" x14ac:dyDescent="0.25">
      <c r="A806" s="10"/>
      <c r="B806" s="4" t="str">
        <f>IF(ISBLANK('INPUT | Operations'!$B811),"",COUNT('INPUT | Operations'!$B$12:$B810))</f>
        <v/>
      </c>
      <c r="C806" s="27" t="str">
        <f>IF(ISNUMBER($B806),('INPUT | Operations'!$C810+'INPUT | Operations'!$C811)/2,"")</f>
        <v/>
      </c>
      <c r="D806" s="28" t="str">
        <f t="shared" si="182"/>
        <v/>
      </c>
      <c r="E806" s="26" t="str">
        <f>IF(ISNUMBER($B806),'INPUT | Operations'!$B811-'INPUT | Operations'!$B810,"")</f>
        <v/>
      </c>
      <c r="F806" s="32" t="str">
        <f>IF(ISNUMBER($B806),IF('INPUT | Operations'!$B811&lt;MainEngine_BurnTime,1,IF('INPUT | Operations'!$B810&lt;=MainEngine_BurnTime,(MainEngine_BurnTime-'INPUT | Operations'!$B810)/('INPUT | Operations'!$B811-'INPUT | Operations'!$B810),0))*'INPUT | Operations'!$D810*NumberOfMainEngines*NumberOfOps*$E806,"")</f>
        <v/>
      </c>
      <c r="G806" s="34" t="str">
        <f t="shared" si="190"/>
        <v/>
      </c>
      <c r="H806" s="27" t="str">
        <f t="shared" si="191"/>
        <v/>
      </c>
      <c r="I806" s="27" t="str">
        <f t="shared" si="192"/>
        <v/>
      </c>
      <c r="J806" s="27" t="str">
        <f t="shared" si="193"/>
        <v/>
      </c>
      <c r="K806" s="27" t="str">
        <f t="shared" si="194"/>
        <v/>
      </c>
      <c r="L806" s="27" t="str">
        <f t="shared" si="195"/>
        <v/>
      </c>
      <c r="M806" s="32" t="str">
        <f t="shared" si="196"/>
        <v/>
      </c>
      <c r="N806" s="27" t="str">
        <f t="shared" si="183"/>
        <v/>
      </c>
      <c r="O806" s="27" t="str">
        <f t="shared" si="184"/>
        <v/>
      </c>
      <c r="P806" s="27" t="str">
        <f t="shared" si="185"/>
        <v/>
      </c>
      <c r="Q806" s="27" t="str">
        <f t="shared" si="186"/>
        <v/>
      </c>
      <c r="R806" s="27" t="str">
        <f t="shared" si="187"/>
        <v/>
      </c>
      <c r="S806" s="27" t="str">
        <f t="shared" si="188"/>
        <v/>
      </c>
      <c r="T806" s="32" t="str">
        <f t="shared" si="189"/>
        <v/>
      </c>
      <c r="U806" s="10"/>
    </row>
    <row r="807" spans="1:21" x14ac:dyDescent="0.25">
      <c r="A807" s="10"/>
      <c r="B807" s="4" t="str">
        <f>IF(ISBLANK('INPUT | Operations'!$B812),"",COUNT('INPUT | Operations'!$B$12:$B811))</f>
        <v/>
      </c>
      <c r="C807" s="27" t="str">
        <f>IF(ISNUMBER($B807),('INPUT | Operations'!$C811+'INPUT | Operations'!$C812)/2,"")</f>
        <v/>
      </c>
      <c r="D807" s="28" t="str">
        <f t="shared" si="182"/>
        <v/>
      </c>
      <c r="E807" s="26" t="str">
        <f>IF(ISNUMBER($B807),'INPUT | Operations'!$B812-'INPUT | Operations'!$B811,"")</f>
        <v/>
      </c>
      <c r="F807" s="32" t="str">
        <f>IF(ISNUMBER($B807),IF('INPUT | Operations'!$B812&lt;MainEngine_BurnTime,1,IF('INPUT | Operations'!$B811&lt;=MainEngine_BurnTime,(MainEngine_BurnTime-'INPUT | Operations'!$B811)/('INPUT | Operations'!$B812-'INPUT | Operations'!$B811),0))*'INPUT | Operations'!$D811*NumberOfMainEngines*NumberOfOps*$E807,"")</f>
        <v/>
      </c>
      <c r="G807" s="34" t="str">
        <f t="shared" si="190"/>
        <v/>
      </c>
      <c r="H807" s="27" t="str">
        <f t="shared" si="191"/>
        <v/>
      </c>
      <c r="I807" s="27" t="str">
        <f t="shared" si="192"/>
        <v/>
      </c>
      <c r="J807" s="27" t="str">
        <f t="shared" si="193"/>
        <v/>
      </c>
      <c r="K807" s="27" t="str">
        <f t="shared" si="194"/>
        <v/>
      </c>
      <c r="L807" s="27" t="str">
        <f t="shared" si="195"/>
        <v/>
      </c>
      <c r="M807" s="32" t="str">
        <f t="shared" si="196"/>
        <v/>
      </c>
      <c r="N807" s="27" t="str">
        <f t="shared" si="183"/>
        <v/>
      </c>
      <c r="O807" s="27" t="str">
        <f t="shared" si="184"/>
        <v/>
      </c>
      <c r="P807" s="27" t="str">
        <f t="shared" si="185"/>
        <v/>
      </c>
      <c r="Q807" s="27" t="str">
        <f t="shared" si="186"/>
        <v/>
      </c>
      <c r="R807" s="27" t="str">
        <f t="shared" si="187"/>
        <v/>
      </c>
      <c r="S807" s="27" t="str">
        <f t="shared" si="188"/>
        <v/>
      </c>
      <c r="T807" s="32" t="str">
        <f t="shared" si="189"/>
        <v/>
      </c>
      <c r="U807" s="10"/>
    </row>
    <row r="808" spans="1:21" x14ac:dyDescent="0.25">
      <c r="A808" s="10"/>
      <c r="B808" s="4" t="str">
        <f>IF(ISBLANK('INPUT | Operations'!$B813),"",COUNT('INPUT | Operations'!$B$12:$B812))</f>
        <v/>
      </c>
      <c r="C808" s="27" t="str">
        <f>IF(ISNUMBER($B808),('INPUT | Operations'!$C812+'INPUT | Operations'!$C813)/2,"")</f>
        <v/>
      </c>
      <c r="D808" s="28" t="str">
        <f t="shared" si="182"/>
        <v/>
      </c>
      <c r="E808" s="26" t="str">
        <f>IF(ISNUMBER($B808),'INPUT | Operations'!$B813-'INPUT | Operations'!$B812,"")</f>
        <v/>
      </c>
      <c r="F808" s="32" t="str">
        <f>IF(ISNUMBER($B808),IF('INPUT | Operations'!$B813&lt;MainEngine_BurnTime,1,IF('INPUT | Operations'!$B812&lt;=MainEngine_BurnTime,(MainEngine_BurnTime-'INPUT | Operations'!$B812)/('INPUT | Operations'!$B813-'INPUT | Operations'!$B812),0))*'INPUT | Operations'!$D812*NumberOfMainEngines*NumberOfOps*$E808,"")</f>
        <v/>
      </c>
      <c r="G808" s="34" t="str">
        <f t="shared" si="190"/>
        <v/>
      </c>
      <c r="H808" s="27" t="str">
        <f t="shared" si="191"/>
        <v/>
      </c>
      <c r="I808" s="27" t="str">
        <f t="shared" si="192"/>
        <v/>
      </c>
      <c r="J808" s="27" t="str">
        <f t="shared" si="193"/>
        <v/>
      </c>
      <c r="K808" s="27" t="str">
        <f t="shared" si="194"/>
        <v/>
      </c>
      <c r="L808" s="27" t="str">
        <f t="shared" si="195"/>
        <v/>
      </c>
      <c r="M808" s="32" t="str">
        <f t="shared" si="196"/>
        <v/>
      </c>
      <c r="N808" s="27" t="str">
        <f t="shared" si="183"/>
        <v/>
      </c>
      <c r="O808" s="27" t="str">
        <f t="shared" si="184"/>
        <v/>
      </c>
      <c r="P808" s="27" t="str">
        <f t="shared" si="185"/>
        <v/>
      </c>
      <c r="Q808" s="27" t="str">
        <f t="shared" si="186"/>
        <v/>
      </c>
      <c r="R808" s="27" t="str">
        <f t="shared" si="187"/>
        <v/>
      </c>
      <c r="S808" s="27" t="str">
        <f t="shared" si="188"/>
        <v/>
      </c>
      <c r="T808" s="32" t="str">
        <f t="shared" si="189"/>
        <v/>
      </c>
      <c r="U808" s="10"/>
    </row>
    <row r="809" spans="1:21" x14ac:dyDescent="0.25">
      <c r="A809" s="10"/>
      <c r="B809" s="4" t="str">
        <f>IF(ISBLANK('INPUT | Operations'!$B814),"",COUNT('INPUT | Operations'!$B$12:$B813))</f>
        <v/>
      </c>
      <c r="C809" s="27" t="str">
        <f>IF(ISNUMBER($B809),('INPUT | Operations'!$C813+'INPUT | Operations'!$C814)/2,"")</f>
        <v/>
      </c>
      <c r="D809" s="28" t="str">
        <f t="shared" si="182"/>
        <v/>
      </c>
      <c r="E809" s="26" t="str">
        <f>IF(ISNUMBER($B809),'INPUT | Operations'!$B814-'INPUT | Operations'!$B813,"")</f>
        <v/>
      </c>
      <c r="F809" s="32" t="str">
        <f>IF(ISNUMBER($B809),IF('INPUT | Operations'!$B814&lt;MainEngine_BurnTime,1,IF('INPUT | Operations'!$B813&lt;=MainEngine_BurnTime,(MainEngine_BurnTime-'INPUT | Operations'!$B813)/('INPUT | Operations'!$B814-'INPUT | Operations'!$B813),0))*'INPUT | Operations'!$D813*NumberOfMainEngines*NumberOfOps*$E809,"")</f>
        <v/>
      </c>
      <c r="G809" s="34" t="str">
        <f t="shared" si="190"/>
        <v/>
      </c>
      <c r="H809" s="27" t="str">
        <f t="shared" si="191"/>
        <v/>
      </c>
      <c r="I809" s="27" t="str">
        <f t="shared" si="192"/>
        <v/>
      </c>
      <c r="J809" s="27" t="str">
        <f t="shared" si="193"/>
        <v/>
      </c>
      <c r="K809" s="27" t="str">
        <f t="shared" si="194"/>
        <v/>
      </c>
      <c r="L809" s="27" t="str">
        <f t="shared" si="195"/>
        <v/>
      </c>
      <c r="M809" s="32" t="str">
        <f t="shared" si="196"/>
        <v/>
      </c>
      <c r="N809" s="27" t="str">
        <f t="shared" si="183"/>
        <v/>
      </c>
      <c r="O809" s="27" t="str">
        <f t="shared" si="184"/>
        <v/>
      </c>
      <c r="P809" s="27" t="str">
        <f t="shared" si="185"/>
        <v/>
      </c>
      <c r="Q809" s="27" t="str">
        <f t="shared" si="186"/>
        <v/>
      </c>
      <c r="R809" s="27" t="str">
        <f t="shared" si="187"/>
        <v/>
      </c>
      <c r="S809" s="27" t="str">
        <f t="shared" si="188"/>
        <v/>
      </c>
      <c r="T809" s="32" t="str">
        <f t="shared" si="189"/>
        <v/>
      </c>
      <c r="U809" s="10"/>
    </row>
    <row r="810" spans="1:21" x14ac:dyDescent="0.25">
      <c r="A810" s="10"/>
      <c r="B810" s="4" t="str">
        <f>IF(ISBLANK('INPUT | Operations'!$B815),"",COUNT('INPUT | Operations'!$B$12:$B814))</f>
        <v/>
      </c>
      <c r="C810" s="27" t="str">
        <f>IF(ISNUMBER($B810),('INPUT | Operations'!$C814+'INPUT | Operations'!$C815)/2,"")</f>
        <v/>
      </c>
      <c r="D810" s="28" t="str">
        <f t="shared" si="182"/>
        <v/>
      </c>
      <c r="E810" s="26" t="str">
        <f>IF(ISNUMBER($B810),'INPUT | Operations'!$B815-'INPUT | Operations'!$B814,"")</f>
        <v/>
      </c>
      <c r="F810" s="32" t="str">
        <f>IF(ISNUMBER($B810),IF('INPUT | Operations'!$B815&lt;MainEngine_BurnTime,1,IF('INPUT | Operations'!$B814&lt;=MainEngine_BurnTime,(MainEngine_BurnTime-'INPUT | Operations'!$B814)/('INPUT | Operations'!$B815-'INPUT | Operations'!$B814),0))*'INPUT | Operations'!$D814*NumberOfMainEngines*NumberOfOps*$E810,"")</f>
        <v/>
      </c>
      <c r="G810" s="34" t="str">
        <f t="shared" si="190"/>
        <v/>
      </c>
      <c r="H810" s="27" t="str">
        <f t="shared" si="191"/>
        <v/>
      </c>
      <c r="I810" s="27" t="str">
        <f t="shared" si="192"/>
        <v/>
      </c>
      <c r="J810" s="27" t="str">
        <f t="shared" si="193"/>
        <v/>
      </c>
      <c r="K810" s="27" t="str">
        <f t="shared" si="194"/>
        <v/>
      </c>
      <c r="L810" s="27" t="str">
        <f t="shared" si="195"/>
        <v/>
      </c>
      <c r="M810" s="32" t="str">
        <f t="shared" si="196"/>
        <v/>
      </c>
      <c r="N810" s="27" t="str">
        <f t="shared" si="183"/>
        <v/>
      </c>
      <c r="O810" s="27" t="str">
        <f t="shared" si="184"/>
        <v/>
      </c>
      <c r="P810" s="27" t="str">
        <f t="shared" si="185"/>
        <v/>
      </c>
      <c r="Q810" s="27" t="str">
        <f t="shared" si="186"/>
        <v/>
      </c>
      <c r="R810" s="27" t="str">
        <f t="shared" si="187"/>
        <v/>
      </c>
      <c r="S810" s="27" t="str">
        <f t="shared" si="188"/>
        <v/>
      </c>
      <c r="T810" s="32" t="str">
        <f t="shared" si="189"/>
        <v/>
      </c>
      <c r="U810" s="10"/>
    </row>
    <row r="811" spans="1:21" x14ac:dyDescent="0.25">
      <c r="A811" s="10"/>
      <c r="B811" s="4" t="str">
        <f>IF(ISBLANK('INPUT | Operations'!$B816),"",COUNT('INPUT | Operations'!$B$12:$B815))</f>
        <v/>
      </c>
      <c r="C811" s="27" t="str">
        <f>IF(ISNUMBER($B811),('INPUT | Operations'!$C815+'INPUT | Operations'!$C816)/2,"")</f>
        <v/>
      </c>
      <c r="D811" s="28" t="str">
        <f t="shared" si="182"/>
        <v/>
      </c>
      <c r="E811" s="26" t="str">
        <f>IF(ISNUMBER($B811),'INPUT | Operations'!$B816-'INPUT | Operations'!$B815,"")</f>
        <v/>
      </c>
      <c r="F811" s="32" t="str">
        <f>IF(ISNUMBER($B811),IF('INPUT | Operations'!$B816&lt;MainEngine_BurnTime,1,IF('INPUT | Operations'!$B815&lt;=MainEngine_BurnTime,(MainEngine_BurnTime-'INPUT | Operations'!$B815)/('INPUT | Operations'!$B816-'INPUT | Operations'!$B815),0))*'INPUT | Operations'!$D815*NumberOfMainEngines*NumberOfOps*$E811,"")</f>
        <v/>
      </c>
      <c r="G811" s="34" t="str">
        <f t="shared" si="190"/>
        <v/>
      </c>
      <c r="H811" s="27" t="str">
        <f t="shared" si="191"/>
        <v/>
      </c>
      <c r="I811" s="27" t="str">
        <f t="shared" si="192"/>
        <v/>
      </c>
      <c r="J811" s="27" t="str">
        <f t="shared" si="193"/>
        <v/>
      </c>
      <c r="K811" s="27" t="str">
        <f t="shared" si="194"/>
        <v/>
      </c>
      <c r="L811" s="27" t="str">
        <f t="shared" si="195"/>
        <v/>
      </c>
      <c r="M811" s="32" t="str">
        <f t="shared" si="196"/>
        <v/>
      </c>
      <c r="N811" s="27" t="str">
        <f t="shared" si="183"/>
        <v/>
      </c>
      <c r="O811" s="27" t="str">
        <f t="shared" si="184"/>
        <v/>
      </c>
      <c r="P811" s="27" t="str">
        <f t="shared" si="185"/>
        <v/>
      </c>
      <c r="Q811" s="27" t="str">
        <f t="shared" si="186"/>
        <v/>
      </c>
      <c r="R811" s="27" t="str">
        <f t="shared" si="187"/>
        <v/>
      </c>
      <c r="S811" s="27" t="str">
        <f t="shared" si="188"/>
        <v/>
      </c>
      <c r="T811" s="32" t="str">
        <f t="shared" si="189"/>
        <v/>
      </c>
      <c r="U811" s="10"/>
    </row>
    <row r="812" spans="1:21" x14ac:dyDescent="0.25">
      <c r="A812" s="10"/>
      <c r="B812" s="4" t="str">
        <f>IF(ISBLANK('INPUT | Operations'!$B817),"",COUNT('INPUT | Operations'!$B$12:$B816))</f>
        <v/>
      </c>
      <c r="C812" s="27" t="str">
        <f>IF(ISNUMBER($B812),('INPUT | Operations'!$C816+'INPUT | Operations'!$C817)/2,"")</f>
        <v/>
      </c>
      <c r="D812" s="28" t="str">
        <f t="shared" si="182"/>
        <v/>
      </c>
      <c r="E812" s="26" t="str">
        <f>IF(ISNUMBER($B812),'INPUT | Operations'!$B817-'INPUT | Operations'!$B816,"")</f>
        <v/>
      </c>
      <c r="F812" s="32" t="str">
        <f>IF(ISNUMBER($B812),IF('INPUT | Operations'!$B817&lt;MainEngine_BurnTime,1,IF('INPUT | Operations'!$B816&lt;=MainEngine_BurnTime,(MainEngine_BurnTime-'INPUT | Operations'!$B816)/('INPUT | Operations'!$B817-'INPUT | Operations'!$B816),0))*'INPUT | Operations'!$D816*NumberOfMainEngines*NumberOfOps*$E812,"")</f>
        <v/>
      </c>
      <c r="G812" s="34" t="str">
        <f t="shared" si="190"/>
        <v/>
      </c>
      <c r="H812" s="27" t="str">
        <f t="shared" si="191"/>
        <v/>
      </c>
      <c r="I812" s="27" t="str">
        <f t="shared" si="192"/>
        <v/>
      </c>
      <c r="J812" s="27" t="str">
        <f t="shared" si="193"/>
        <v/>
      </c>
      <c r="K812" s="27" t="str">
        <f t="shared" si="194"/>
        <v/>
      </c>
      <c r="L812" s="27" t="str">
        <f t="shared" si="195"/>
        <v/>
      </c>
      <c r="M812" s="32" t="str">
        <f t="shared" si="196"/>
        <v/>
      </c>
      <c r="N812" s="27" t="str">
        <f t="shared" si="183"/>
        <v/>
      </c>
      <c r="O812" s="27" t="str">
        <f t="shared" si="184"/>
        <v/>
      </c>
      <c r="P812" s="27" t="str">
        <f t="shared" si="185"/>
        <v/>
      </c>
      <c r="Q812" s="27" t="str">
        <f t="shared" si="186"/>
        <v/>
      </c>
      <c r="R812" s="27" t="str">
        <f t="shared" si="187"/>
        <v/>
      </c>
      <c r="S812" s="27" t="str">
        <f t="shared" si="188"/>
        <v/>
      </c>
      <c r="T812" s="32" t="str">
        <f t="shared" si="189"/>
        <v/>
      </c>
      <c r="U812" s="10"/>
    </row>
    <row r="813" spans="1:21" x14ac:dyDescent="0.25">
      <c r="A813" s="10"/>
      <c r="B813" s="4" t="str">
        <f>IF(ISBLANK('INPUT | Operations'!$B818),"",COUNT('INPUT | Operations'!$B$12:$B817))</f>
        <v/>
      </c>
      <c r="C813" s="27" t="str">
        <f>IF(ISNUMBER($B813),('INPUT | Operations'!$C817+'INPUT | Operations'!$C818)/2,"")</f>
        <v/>
      </c>
      <c r="D813" s="28" t="str">
        <f t="shared" si="182"/>
        <v/>
      </c>
      <c r="E813" s="26" t="str">
        <f>IF(ISNUMBER($B813),'INPUT | Operations'!$B818-'INPUT | Operations'!$B817,"")</f>
        <v/>
      </c>
      <c r="F813" s="32" t="str">
        <f>IF(ISNUMBER($B813),IF('INPUT | Operations'!$B818&lt;MainEngine_BurnTime,1,IF('INPUT | Operations'!$B817&lt;=MainEngine_BurnTime,(MainEngine_BurnTime-'INPUT | Operations'!$B817)/('INPUT | Operations'!$B818-'INPUT | Operations'!$B817),0))*'INPUT | Operations'!$D817*NumberOfMainEngines*NumberOfOps*$E813,"")</f>
        <v/>
      </c>
      <c r="G813" s="34" t="str">
        <f t="shared" si="190"/>
        <v/>
      </c>
      <c r="H813" s="27" t="str">
        <f t="shared" si="191"/>
        <v/>
      </c>
      <c r="I813" s="27" t="str">
        <f t="shared" si="192"/>
        <v/>
      </c>
      <c r="J813" s="27" t="str">
        <f t="shared" si="193"/>
        <v/>
      </c>
      <c r="K813" s="27" t="str">
        <f t="shared" si="194"/>
        <v/>
      </c>
      <c r="L813" s="27" t="str">
        <f t="shared" si="195"/>
        <v/>
      </c>
      <c r="M813" s="32" t="str">
        <f t="shared" si="196"/>
        <v/>
      </c>
      <c r="N813" s="27" t="str">
        <f t="shared" si="183"/>
        <v/>
      </c>
      <c r="O813" s="27" t="str">
        <f t="shared" si="184"/>
        <v/>
      </c>
      <c r="P813" s="27" t="str">
        <f t="shared" si="185"/>
        <v/>
      </c>
      <c r="Q813" s="27" t="str">
        <f t="shared" si="186"/>
        <v/>
      </c>
      <c r="R813" s="27" t="str">
        <f t="shared" si="187"/>
        <v/>
      </c>
      <c r="S813" s="27" t="str">
        <f t="shared" si="188"/>
        <v/>
      </c>
      <c r="T813" s="32" t="str">
        <f t="shared" si="189"/>
        <v/>
      </c>
      <c r="U813" s="10"/>
    </row>
    <row r="814" spans="1:21" x14ac:dyDescent="0.25">
      <c r="A814" s="10"/>
      <c r="B814" s="4" t="str">
        <f>IF(ISBLANK('INPUT | Operations'!$B819),"",COUNT('INPUT | Operations'!$B$12:$B818))</f>
        <v/>
      </c>
      <c r="C814" s="27" t="str">
        <f>IF(ISNUMBER($B814),('INPUT | Operations'!$C818+'INPUT | Operations'!$C819)/2,"")</f>
        <v/>
      </c>
      <c r="D814" s="28" t="str">
        <f t="shared" si="182"/>
        <v/>
      </c>
      <c r="E814" s="26" t="str">
        <f>IF(ISNUMBER($B814),'INPUT | Operations'!$B819-'INPUT | Operations'!$B818,"")</f>
        <v/>
      </c>
      <c r="F814" s="32" t="str">
        <f>IF(ISNUMBER($B814),IF('INPUT | Operations'!$B819&lt;MainEngine_BurnTime,1,IF('INPUT | Operations'!$B818&lt;=MainEngine_BurnTime,(MainEngine_BurnTime-'INPUT | Operations'!$B818)/('INPUT | Operations'!$B819-'INPUT | Operations'!$B818),0))*'INPUT | Operations'!$D818*NumberOfMainEngines*NumberOfOps*$E814,"")</f>
        <v/>
      </c>
      <c r="G814" s="34" t="str">
        <f t="shared" si="190"/>
        <v/>
      </c>
      <c r="H814" s="27" t="str">
        <f t="shared" si="191"/>
        <v/>
      </c>
      <c r="I814" s="27" t="str">
        <f t="shared" si="192"/>
        <v/>
      </c>
      <c r="J814" s="27" t="str">
        <f t="shared" si="193"/>
        <v/>
      </c>
      <c r="K814" s="27" t="str">
        <f t="shared" si="194"/>
        <v/>
      </c>
      <c r="L814" s="27" t="str">
        <f t="shared" si="195"/>
        <v/>
      </c>
      <c r="M814" s="32" t="str">
        <f t="shared" si="196"/>
        <v/>
      </c>
      <c r="N814" s="27" t="str">
        <f t="shared" si="183"/>
        <v/>
      </c>
      <c r="O814" s="27" t="str">
        <f t="shared" si="184"/>
        <v/>
      </c>
      <c r="P814" s="27" t="str">
        <f t="shared" si="185"/>
        <v/>
      </c>
      <c r="Q814" s="27" t="str">
        <f t="shared" si="186"/>
        <v/>
      </c>
      <c r="R814" s="27" t="str">
        <f t="shared" si="187"/>
        <v/>
      </c>
      <c r="S814" s="27" t="str">
        <f t="shared" si="188"/>
        <v/>
      </c>
      <c r="T814" s="32" t="str">
        <f t="shared" si="189"/>
        <v/>
      </c>
      <c r="U814" s="10"/>
    </row>
    <row r="815" spans="1:21" x14ac:dyDescent="0.25">
      <c r="A815" s="10"/>
      <c r="B815" s="4" t="str">
        <f>IF(ISBLANK('INPUT | Operations'!$B820),"",COUNT('INPUT | Operations'!$B$12:$B819))</f>
        <v/>
      </c>
      <c r="C815" s="27" t="str">
        <f>IF(ISNUMBER($B815),('INPUT | Operations'!$C819+'INPUT | Operations'!$C820)/2,"")</f>
        <v/>
      </c>
      <c r="D815" s="28" t="str">
        <f t="shared" si="182"/>
        <v/>
      </c>
      <c r="E815" s="26" t="str">
        <f>IF(ISNUMBER($B815),'INPUT | Operations'!$B820-'INPUT | Operations'!$B819,"")</f>
        <v/>
      </c>
      <c r="F815" s="32" t="str">
        <f>IF(ISNUMBER($B815),IF('INPUT | Operations'!$B820&lt;MainEngine_BurnTime,1,IF('INPUT | Operations'!$B819&lt;=MainEngine_BurnTime,(MainEngine_BurnTime-'INPUT | Operations'!$B819)/('INPUT | Operations'!$B820-'INPUT | Operations'!$B819),0))*'INPUT | Operations'!$D819*NumberOfMainEngines*NumberOfOps*$E815,"")</f>
        <v/>
      </c>
      <c r="G815" s="34" t="str">
        <f t="shared" si="190"/>
        <v/>
      </c>
      <c r="H815" s="27" t="str">
        <f t="shared" si="191"/>
        <v/>
      </c>
      <c r="I815" s="27" t="str">
        <f t="shared" si="192"/>
        <v/>
      </c>
      <c r="J815" s="27" t="str">
        <f t="shared" si="193"/>
        <v/>
      </c>
      <c r="K815" s="27" t="str">
        <f t="shared" si="194"/>
        <v/>
      </c>
      <c r="L815" s="27" t="str">
        <f t="shared" si="195"/>
        <v/>
      </c>
      <c r="M815" s="32" t="str">
        <f t="shared" si="196"/>
        <v/>
      </c>
      <c r="N815" s="27" t="str">
        <f t="shared" si="183"/>
        <v/>
      </c>
      <c r="O815" s="27" t="str">
        <f t="shared" si="184"/>
        <v/>
      </c>
      <c r="P815" s="27" t="str">
        <f t="shared" si="185"/>
        <v/>
      </c>
      <c r="Q815" s="27" t="str">
        <f t="shared" si="186"/>
        <v/>
      </c>
      <c r="R815" s="27" t="str">
        <f t="shared" si="187"/>
        <v/>
      </c>
      <c r="S815" s="27" t="str">
        <f t="shared" si="188"/>
        <v/>
      </c>
      <c r="T815" s="32" t="str">
        <f t="shared" si="189"/>
        <v/>
      </c>
      <c r="U815" s="10"/>
    </row>
    <row r="816" spans="1:21" x14ac:dyDescent="0.25">
      <c r="A816" s="10"/>
      <c r="B816" s="4" t="str">
        <f>IF(ISBLANK('INPUT | Operations'!$B821),"",COUNT('INPUT | Operations'!$B$12:$B820))</f>
        <v/>
      </c>
      <c r="C816" s="27" t="str">
        <f>IF(ISNUMBER($B816),('INPUT | Operations'!$C820+'INPUT | Operations'!$C821)/2,"")</f>
        <v/>
      </c>
      <c r="D816" s="28" t="str">
        <f t="shared" si="182"/>
        <v/>
      </c>
      <c r="E816" s="26" t="str">
        <f>IF(ISNUMBER($B816),'INPUT | Operations'!$B821-'INPUT | Operations'!$B820,"")</f>
        <v/>
      </c>
      <c r="F816" s="32" t="str">
        <f>IF(ISNUMBER($B816),IF('INPUT | Operations'!$B821&lt;MainEngine_BurnTime,1,IF('INPUT | Operations'!$B820&lt;=MainEngine_BurnTime,(MainEngine_BurnTime-'INPUT | Operations'!$B820)/('INPUT | Operations'!$B821-'INPUT | Operations'!$B820),0))*'INPUT | Operations'!$D820*NumberOfMainEngines*NumberOfOps*$E816,"")</f>
        <v/>
      </c>
      <c r="G816" s="34" t="str">
        <f t="shared" si="190"/>
        <v/>
      </c>
      <c r="H816" s="27" t="str">
        <f t="shared" si="191"/>
        <v/>
      </c>
      <c r="I816" s="27" t="str">
        <f t="shared" si="192"/>
        <v/>
      </c>
      <c r="J816" s="27" t="str">
        <f t="shared" si="193"/>
        <v/>
      </c>
      <c r="K816" s="27" t="str">
        <f t="shared" si="194"/>
        <v/>
      </c>
      <c r="L816" s="27" t="str">
        <f t="shared" si="195"/>
        <v/>
      </c>
      <c r="M816" s="32" t="str">
        <f t="shared" si="196"/>
        <v/>
      </c>
      <c r="N816" s="27" t="str">
        <f t="shared" si="183"/>
        <v/>
      </c>
      <c r="O816" s="27" t="str">
        <f t="shared" si="184"/>
        <v/>
      </c>
      <c r="P816" s="27" t="str">
        <f t="shared" si="185"/>
        <v/>
      </c>
      <c r="Q816" s="27" t="str">
        <f t="shared" si="186"/>
        <v/>
      </c>
      <c r="R816" s="27" t="str">
        <f t="shared" si="187"/>
        <v/>
      </c>
      <c r="S816" s="27" t="str">
        <f t="shared" si="188"/>
        <v/>
      </c>
      <c r="T816" s="32" t="str">
        <f t="shared" si="189"/>
        <v/>
      </c>
      <c r="U816" s="10"/>
    </row>
    <row r="817" spans="1:21" x14ac:dyDescent="0.25">
      <c r="A817" s="10"/>
      <c r="B817" s="4" t="str">
        <f>IF(ISBLANK('INPUT | Operations'!$B822),"",COUNT('INPUT | Operations'!$B$12:$B821))</f>
        <v/>
      </c>
      <c r="C817" s="27" t="str">
        <f>IF(ISNUMBER($B817),('INPUT | Operations'!$C821+'INPUT | Operations'!$C822)/2,"")</f>
        <v/>
      </c>
      <c r="D817" s="28" t="str">
        <f t="shared" si="182"/>
        <v/>
      </c>
      <c r="E817" s="26" t="str">
        <f>IF(ISNUMBER($B817),'INPUT | Operations'!$B822-'INPUT | Operations'!$B821,"")</f>
        <v/>
      </c>
      <c r="F817" s="32" t="str">
        <f>IF(ISNUMBER($B817),IF('INPUT | Operations'!$B822&lt;MainEngine_BurnTime,1,IF('INPUT | Operations'!$B821&lt;=MainEngine_BurnTime,(MainEngine_BurnTime-'INPUT | Operations'!$B821)/('INPUT | Operations'!$B822-'INPUT | Operations'!$B821),0))*'INPUT | Operations'!$D821*NumberOfMainEngines*NumberOfOps*$E817,"")</f>
        <v/>
      </c>
      <c r="G817" s="34" t="str">
        <f t="shared" si="190"/>
        <v/>
      </c>
      <c r="H817" s="27" t="str">
        <f t="shared" si="191"/>
        <v/>
      </c>
      <c r="I817" s="27" t="str">
        <f t="shared" si="192"/>
        <v/>
      </c>
      <c r="J817" s="27" t="str">
        <f t="shared" si="193"/>
        <v/>
      </c>
      <c r="K817" s="27" t="str">
        <f t="shared" si="194"/>
        <v/>
      </c>
      <c r="L817" s="27" t="str">
        <f t="shared" si="195"/>
        <v/>
      </c>
      <c r="M817" s="32" t="str">
        <f t="shared" si="196"/>
        <v/>
      </c>
      <c r="N817" s="27" t="str">
        <f t="shared" si="183"/>
        <v/>
      </c>
      <c r="O817" s="27" t="str">
        <f t="shared" si="184"/>
        <v/>
      </c>
      <c r="P817" s="27" t="str">
        <f t="shared" si="185"/>
        <v/>
      </c>
      <c r="Q817" s="27" t="str">
        <f t="shared" si="186"/>
        <v/>
      </c>
      <c r="R817" s="27" t="str">
        <f t="shared" si="187"/>
        <v/>
      </c>
      <c r="S817" s="27" t="str">
        <f t="shared" si="188"/>
        <v/>
      </c>
      <c r="T817" s="32" t="str">
        <f t="shared" si="189"/>
        <v/>
      </c>
      <c r="U817" s="10"/>
    </row>
    <row r="818" spans="1:21" x14ac:dyDescent="0.25">
      <c r="A818" s="10"/>
      <c r="B818" s="4" t="str">
        <f>IF(ISBLANK('INPUT | Operations'!$B823),"",COUNT('INPUT | Operations'!$B$12:$B822))</f>
        <v/>
      </c>
      <c r="C818" s="27" t="str">
        <f>IF(ISNUMBER($B818),('INPUT | Operations'!$C822+'INPUT | Operations'!$C823)/2,"")</f>
        <v/>
      </c>
      <c r="D818" s="28" t="str">
        <f t="shared" si="182"/>
        <v/>
      </c>
      <c r="E818" s="26" t="str">
        <f>IF(ISNUMBER($B818),'INPUT | Operations'!$B823-'INPUT | Operations'!$B822,"")</f>
        <v/>
      </c>
      <c r="F818" s="32" t="str">
        <f>IF(ISNUMBER($B818),IF('INPUT | Operations'!$B823&lt;MainEngine_BurnTime,1,IF('INPUT | Operations'!$B822&lt;=MainEngine_BurnTime,(MainEngine_BurnTime-'INPUT | Operations'!$B822)/('INPUT | Operations'!$B823-'INPUT | Operations'!$B822),0))*'INPUT | Operations'!$D822*NumberOfMainEngines*NumberOfOps*$E818,"")</f>
        <v/>
      </c>
      <c r="G818" s="34" t="str">
        <f t="shared" si="190"/>
        <v/>
      </c>
      <c r="H818" s="27" t="str">
        <f t="shared" si="191"/>
        <v/>
      </c>
      <c r="I818" s="27" t="str">
        <f t="shared" si="192"/>
        <v/>
      </c>
      <c r="J818" s="27" t="str">
        <f t="shared" si="193"/>
        <v/>
      </c>
      <c r="K818" s="27" t="str">
        <f t="shared" si="194"/>
        <v/>
      </c>
      <c r="L818" s="27" t="str">
        <f t="shared" si="195"/>
        <v/>
      </c>
      <c r="M818" s="32" t="str">
        <f t="shared" si="196"/>
        <v/>
      </c>
      <c r="N818" s="27" t="str">
        <f t="shared" si="183"/>
        <v/>
      </c>
      <c r="O818" s="27" t="str">
        <f t="shared" si="184"/>
        <v/>
      </c>
      <c r="P818" s="27" t="str">
        <f t="shared" si="185"/>
        <v/>
      </c>
      <c r="Q818" s="27" t="str">
        <f t="shared" si="186"/>
        <v/>
      </c>
      <c r="R818" s="27" t="str">
        <f t="shared" si="187"/>
        <v/>
      </c>
      <c r="S818" s="27" t="str">
        <f t="shared" si="188"/>
        <v/>
      </c>
      <c r="T818" s="32" t="str">
        <f t="shared" si="189"/>
        <v/>
      </c>
      <c r="U818" s="10"/>
    </row>
    <row r="819" spans="1:21" x14ac:dyDescent="0.25">
      <c r="A819" s="10"/>
      <c r="B819" s="4" t="str">
        <f>IF(ISBLANK('INPUT | Operations'!$B824),"",COUNT('INPUT | Operations'!$B$12:$B823))</f>
        <v/>
      </c>
      <c r="C819" s="27" t="str">
        <f>IF(ISNUMBER($B819),('INPUT | Operations'!$C823+'INPUT | Operations'!$C824)/2,"")</f>
        <v/>
      </c>
      <c r="D819" s="28" t="str">
        <f t="shared" si="182"/>
        <v/>
      </c>
      <c r="E819" s="26" t="str">
        <f>IF(ISNUMBER($B819),'INPUT | Operations'!$B824-'INPUT | Operations'!$B823,"")</f>
        <v/>
      </c>
      <c r="F819" s="32" t="str">
        <f>IF(ISNUMBER($B819),IF('INPUT | Operations'!$B824&lt;MainEngine_BurnTime,1,IF('INPUT | Operations'!$B823&lt;=MainEngine_BurnTime,(MainEngine_BurnTime-'INPUT | Operations'!$B823)/('INPUT | Operations'!$B824-'INPUT | Operations'!$B823),0))*'INPUT | Operations'!$D823*NumberOfMainEngines*NumberOfOps*$E819,"")</f>
        <v/>
      </c>
      <c r="G819" s="34" t="str">
        <f t="shared" si="190"/>
        <v/>
      </c>
      <c r="H819" s="27" t="str">
        <f t="shared" si="191"/>
        <v/>
      </c>
      <c r="I819" s="27" t="str">
        <f t="shared" si="192"/>
        <v/>
      </c>
      <c r="J819" s="27" t="str">
        <f t="shared" si="193"/>
        <v/>
      </c>
      <c r="K819" s="27" t="str">
        <f t="shared" si="194"/>
        <v/>
      </c>
      <c r="L819" s="27" t="str">
        <f t="shared" si="195"/>
        <v/>
      </c>
      <c r="M819" s="32" t="str">
        <f t="shared" si="196"/>
        <v/>
      </c>
      <c r="N819" s="27" t="str">
        <f t="shared" si="183"/>
        <v/>
      </c>
      <c r="O819" s="27" t="str">
        <f t="shared" si="184"/>
        <v/>
      </c>
      <c r="P819" s="27" t="str">
        <f t="shared" si="185"/>
        <v/>
      </c>
      <c r="Q819" s="27" t="str">
        <f t="shared" si="186"/>
        <v/>
      </c>
      <c r="R819" s="27" t="str">
        <f t="shared" si="187"/>
        <v/>
      </c>
      <c r="S819" s="27" t="str">
        <f t="shared" si="188"/>
        <v/>
      </c>
      <c r="T819" s="32" t="str">
        <f t="shared" si="189"/>
        <v/>
      </c>
      <c r="U819" s="10"/>
    </row>
    <row r="820" spans="1:21" x14ac:dyDescent="0.25">
      <c r="A820" s="10"/>
      <c r="B820" s="4" t="str">
        <f>IF(ISBLANK('INPUT | Operations'!$B825),"",COUNT('INPUT | Operations'!$B$12:$B824))</f>
        <v/>
      </c>
      <c r="C820" s="27" t="str">
        <f>IF(ISNUMBER($B820),('INPUT | Operations'!$C824+'INPUT | Operations'!$C825)/2,"")</f>
        <v/>
      </c>
      <c r="D820" s="28" t="str">
        <f t="shared" si="182"/>
        <v/>
      </c>
      <c r="E820" s="26" t="str">
        <f>IF(ISNUMBER($B820),'INPUT | Operations'!$B825-'INPUT | Operations'!$B824,"")</f>
        <v/>
      </c>
      <c r="F820" s="32" t="str">
        <f>IF(ISNUMBER($B820),IF('INPUT | Operations'!$B825&lt;MainEngine_BurnTime,1,IF('INPUT | Operations'!$B824&lt;=MainEngine_BurnTime,(MainEngine_BurnTime-'INPUT | Operations'!$B824)/('INPUT | Operations'!$B825-'INPUT | Operations'!$B824),0))*'INPUT | Operations'!$D824*NumberOfMainEngines*NumberOfOps*$E820,"")</f>
        <v/>
      </c>
      <c r="G820" s="34" t="str">
        <f t="shared" si="190"/>
        <v/>
      </c>
      <c r="H820" s="27" t="str">
        <f t="shared" si="191"/>
        <v/>
      </c>
      <c r="I820" s="27" t="str">
        <f t="shared" si="192"/>
        <v/>
      </c>
      <c r="J820" s="27" t="str">
        <f t="shared" si="193"/>
        <v/>
      </c>
      <c r="K820" s="27" t="str">
        <f t="shared" si="194"/>
        <v/>
      </c>
      <c r="L820" s="27" t="str">
        <f t="shared" si="195"/>
        <v/>
      </c>
      <c r="M820" s="32" t="str">
        <f t="shared" si="196"/>
        <v/>
      </c>
      <c r="N820" s="27" t="str">
        <f t="shared" si="183"/>
        <v/>
      </c>
      <c r="O820" s="27" t="str">
        <f t="shared" si="184"/>
        <v/>
      </c>
      <c r="P820" s="27" t="str">
        <f t="shared" si="185"/>
        <v/>
      </c>
      <c r="Q820" s="27" t="str">
        <f t="shared" si="186"/>
        <v/>
      </c>
      <c r="R820" s="27" t="str">
        <f t="shared" si="187"/>
        <v/>
      </c>
      <c r="S820" s="27" t="str">
        <f t="shared" si="188"/>
        <v/>
      </c>
      <c r="T820" s="32" t="str">
        <f t="shared" si="189"/>
        <v/>
      </c>
      <c r="U820" s="10"/>
    </row>
    <row r="821" spans="1:21" x14ac:dyDescent="0.25">
      <c r="A821" s="10"/>
      <c r="B821" s="4" t="str">
        <f>IF(ISBLANK('INPUT | Operations'!$B826),"",COUNT('INPUT | Operations'!$B$12:$B825))</f>
        <v/>
      </c>
      <c r="C821" s="27" t="str">
        <f>IF(ISNUMBER($B821),('INPUT | Operations'!$C825+'INPUT | Operations'!$C826)/2,"")</f>
        <v/>
      </c>
      <c r="D821" s="28" t="str">
        <f t="shared" ref="D821:D884" si="197">IF(ISNUMBER($B821),C821*0.3048/1000,"")</f>
        <v/>
      </c>
      <c r="E821" s="26" t="str">
        <f>IF(ISNUMBER($B821),'INPUT | Operations'!$B826-'INPUT | Operations'!$B825,"")</f>
        <v/>
      </c>
      <c r="F821" s="32" t="str">
        <f>IF(ISNUMBER($B821),IF('INPUT | Operations'!$B826&lt;MainEngine_BurnTime,1,IF('INPUT | Operations'!$B825&lt;=MainEngine_BurnTime,(MainEngine_BurnTime-'INPUT | Operations'!$B825)/('INPUT | Operations'!$B826-'INPUT | Operations'!$B825),0))*'INPUT | Operations'!$D825*NumberOfMainEngines*NumberOfOps*$E821,"")</f>
        <v/>
      </c>
      <c r="G821" s="34" t="str">
        <f t="shared" si="190"/>
        <v/>
      </c>
      <c r="H821" s="27" t="str">
        <f t="shared" si="191"/>
        <v/>
      </c>
      <c r="I821" s="27" t="str">
        <f t="shared" si="192"/>
        <v/>
      </c>
      <c r="J821" s="27" t="str">
        <f t="shared" si="193"/>
        <v/>
      </c>
      <c r="K821" s="27" t="str">
        <f t="shared" si="194"/>
        <v/>
      </c>
      <c r="L821" s="27" t="str">
        <f t="shared" si="195"/>
        <v/>
      </c>
      <c r="M821" s="32" t="str">
        <f t="shared" si="196"/>
        <v/>
      </c>
      <c r="N821" s="27" t="str">
        <f t="shared" ref="N821:N884" si="198">IFERROR($F821*G821/1000,"")</f>
        <v/>
      </c>
      <c r="O821" s="27" t="str">
        <f t="shared" ref="O821:O884" si="199">IFERROR($F821*H821/1000,"")</f>
        <v/>
      </c>
      <c r="P821" s="27" t="str">
        <f t="shared" ref="P821:P884" si="200">IFERROR($F821*I821/1000,"")</f>
        <v/>
      </c>
      <c r="Q821" s="27" t="str">
        <f t="shared" ref="Q821:Q884" si="201">IFERROR($F821*J821/1000,"")</f>
        <v/>
      </c>
      <c r="R821" s="27" t="str">
        <f t="shared" ref="R821:R884" si="202">IFERROR($F821*K821/1000,"")</f>
        <v/>
      </c>
      <c r="S821" s="27" t="str">
        <f t="shared" ref="S821:S884" si="203">IFERROR($F821*L821/1000,"")</f>
        <v/>
      </c>
      <c r="T821" s="32" t="str">
        <f t="shared" ref="T821:T884" si="204">IFERROR($F821*M821/1000,"")</f>
        <v/>
      </c>
      <c r="U821" s="10"/>
    </row>
    <row r="822" spans="1:21" x14ac:dyDescent="0.25">
      <c r="A822" s="10"/>
      <c r="B822" s="4" t="str">
        <f>IF(ISBLANK('INPUT | Operations'!$B827),"",COUNT('INPUT | Operations'!$B$12:$B826))</f>
        <v/>
      </c>
      <c r="C822" s="27" t="str">
        <f>IF(ISNUMBER($B822),('INPUT | Operations'!$C826+'INPUT | Operations'!$C827)/2,"")</f>
        <v/>
      </c>
      <c r="D822" s="28" t="str">
        <f t="shared" si="197"/>
        <v/>
      </c>
      <c r="E822" s="26" t="str">
        <f>IF(ISNUMBER($B822),'INPUT | Operations'!$B827-'INPUT | Operations'!$B826,"")</f>
        <v/>
      </c>
      <c r="F822" s="32" t="str">
        <f>IF(ISNUMBER($B822),IF('INPUT | Operations'!$B827&lt;MainEngine_BurnTime,1,IF('INPUT | Operations'!$B826&lt;=MainEngine_BurnTime,(MainEngine_BurnTime-'INPUT | Operations'!$B826)/('INPUT | Operations'!$B827-'INPUT | Operations'!$B826),0))*'INPUT | Operations'!$D826*NumberOfMainEngines*NumberOfOps*$E822,"")</f>
        <v/>
      </c>
      <c r="G822" s="34" t="str">
        <f t="shared" si="190"/>
        <v/>
      </c>
      <c r="H822" s="27" t="str">
        <f t="shared" si="191"/>
        <v/>
      </c>
      <c r="I822" s="27" t="str">
        <f t="shared" si="192"/>
        <v/>
      </c>
      <c r="J822" s="27" t="str">
        <f t="shared" si="193"/>
        <v/>
      </c>
      <c r="K822" s="27" t="str">
        <f t="shared" si="194"/>
        <v/>
      </c>
      <c r="L822" s="27" t="str">
        <f t="shared" si="195"/>
        <v/>
      </c>
      <c r="M822" s="32" t="str">
        <f t="shared" si="196"/>
        <v/>
      </c>
      <c r="N822" s="27" t="str">
        <f t="shared" si="198"/>
        <v/>
      </c>
      <c r="O822" s="27" t="str">
        <f t="shared" si="199"/>
        <v/>
      </c>
      <c r="P822" s="27" t="str">
        <f t="shared" si="200"/>
        <v/>
      </c>
      <c r="Q822" s="27" t="str">
        <f t="shared" si="201"/>
        <v/>
      </c>
      <c r="R822" s="27" t="str">
        <f t="shared" si="202"/>
        <v/>
      </c>
      <c r="S822" s="27" t="str">
        <f t="shared" si="203"/>
        <v/>
      </c>
      <c r="T822" s="32" t="str">
        <f t="shared" si="204"/>
        <v/>
      </c>
      <c r="U822" s="10"/>
    </row>
    <row r="823" spans="1:21" x14ac:dyDescent="0.25">
      <c r="A823" s="10"/>
      <c r="B823" s="4" t="str">
        <f>IF(ISBLANK('INPUT | Operations'!$B828),"",COUNT('INPUT | Operations'!$B$12:$B827))</f>
        <v/>
      </c>
      <c r="C823" s="27" t="str">
        <f>IF(ISNUMBER($B823),('INPUT | Operations'!$C827+'INPUT | Operations'!$C828)/2,"")</f>
        <v/>
      </c>
      <c r="D823" s="28" t="str">
        <f t="shared" si="197"/>
        <v/>
      </c>
      <c r="E823" s="26" t="str">
        <f>IF(ISNUMBER($B823),'INPUT | Operations'!$B828-'INPUT | Operations'!$B827,"")</f>
        <v/>
      </c>
      <c r="F823" s="32" t="str">
        <f>IF(ISNUMBER($B823),IF('INPUT | Operations'!$B828&lt;MainEngine_BurnTime,1,IF('INPUT | Operations'!$B827&lt;=MainEngine_BurnTime,(MainEngine_BurnTime-'INPUT | Operations'!$B827)/('INPUT | Operations'!$B828-'INPUT | Operations'!$B827),0))*'INPUT | Operations'!$D827*NumberOfMainEngines*NumberOfOps*$E823,"")</f>
        <v/>
      </c>
      <c r="G823" s="34" t="str">
        <f t="shared" si="190"/>
        <v/>
      </c>
      <c r="H823" s="27" t="str">
        <f t="shared" si="191"/>
        <v/>
      </c>
      <c r="I823" s="27" t="str">
        <f t="shared" si="192"/>
        <v/>
      </c>
      <c r="J823" s="27" t="str">
        <f t="shared" si="193"/>
        <v/>
      </c>
      <c r="K823" s="27" t="str">
        <f t="shared" si="194"/>
        <v/>
      </c>
      <c r="L823" s="27" t="str">
        <f t="shared" si="195"/>
        <v/>
      </c>
      <c r="M823" s="32" t="str">
        <f t="shared" si="196"/>
        <v/>
      </c>
      <c r="N823" s="27" t="str">
        <f t="shared" si="198"/>
        <v/>
      </c>
      <c r="O823" s="27" t="str">
        <f t="shared" si="199"/>
        <v/>
      </c>
      <c r="P823" s="27" t="str">
        <f t="shared" si="200"/>
        <v/>
      </c>
      <c r="Q823" s="27" t="str">
        <f t="shared" si="201"/>
        <v/>
      </c>
      <c r="R823" s="27" t="str">
        <f t="shared" si="202"/>
        <v/>
      </c>
      <c r="S823" s="27" t="str">
        <f t="shared" si="203"/>
        <v/>
      </c>
      <c r="T823" s="32" t="str">
        <f t="shared" si="204"/>
        <v/>
      </c>
      <c r="U823" s="10"/>
    </row>
    <row r="824" spans="1:21" x14ac:dyDescent="0.25">
      <c r="A824" s="10"/>
      <c r="B824" s="4" t="str">
        <f>IF(ISBLANK('INPUT | Operations'!$B829),"",COUNT('INPUT | Operations'!$B$12:$B828))</f>
        <v/>
      </c>
      <c r="C824" s="27" t="str">
        <f>IF(ISNUMBER($B824),('INPUT | Operations'!$C828+'INPUT | Operations'!$C829)/2,"")</f>
        <v/>
      </c>
      <c r="D824" s="28" t="str">
        <f t="shared" si="197"/>
        <v/>
      </c>
      <c r="E824" s="26" t="str">
        <f>IF(ISNUMBER($B824),'INPUT | Operations'!$B829-'INPUT | Operations'!$B828,"")</f>
        <v/>
      </c>
      <c r="F824" s="32" t="str">
        <f>IF(ISNUMBER($B824),IF('INPUT | Operations'!$B829&lt;MainEngine_BurnTime,1,IF('INPUT | Operations'!$B828&lt;=MainEngine_BurnTime,(MainEngine_BurnTime-'INPUT | Operations'!$B828)/('INPUT | Operations'!$B829-'INPUT | Operations'!$B828),0))*'INPUT | Operations'!$D828*NumberOfMainEngines*NumberOfOps*$E824,"")</f>
        <v/>
      </c>
      <c r="G824" s="34" t="str">
        <f t="shared" si="190"/>
        <v/>
      </c>
      <c r="H824" s="27" t="str">
        <f t="shared" si="191"/>
        <v/>
      </c>
      <c r="I824" s="27" t="str">
        <f t="shared" si="192"/>
        <v/>
      </c>
      <c r="J824" s="27" t="str">
        <f t="shared" si="193"/>
        <v/>
      </c>
      <c r="K824" s="27" t="str">
        <f t="shared" si="194"/>
        <v/>
      </c>
      <c r="L824" s="27" t="str">
        <f t="shared" si="195"/>
        <v/>
      </c>
      <c r="M824" s="32" t="str">
        <f t="shared" si="196"/>
        <v/>
      </c>
      <c r="N824" s="27" t="str">
        <f t="shared" si="198"/>
        <v/>
      </c>
      <c r="O824" s="27" t="str">
        <f t="shared" si="199"/>
        <v/>
      </c>
      <c r="P824" s="27" t="str">
        <f t="shared" si="200"/>
        <v/>
      </c>
      <c r="Q824" s="27" t="str">
        <f t="shared" si="201"/>
        <v/>
      </c>
      <c r="R824" s="27" t="str">
        <f t="shared" si="202"/>
        <v/>
      </c>
      <c r="S824" s="27" t="str">
        <f t="shared" si="203"/>
        <v/>
      </c>
      <c r="T824" s="32" t="str">
        <f t="shared" si="204"/>
        <v/>
      </c>
      <c r="U824" s="10"/>
    </row>
    <row r="825" spans="1:21" x14ac:dyDescent="0.25">
      <c r="A825" s="10"/>
      <c r="B825" s="4" t="str">
        <f>IF(ISBLANK('INPUT | Operations'!$B830),"",COUNT('INPUT | Operations'!$B$12:$B829))</f>
        <v/>
      </c>
      <c r="C825" s="27" t="str">
        <f>IF(ISNUMBER($B825),('INPUT | Operations'!$C829+'INPUT | Operations'!$C830)/2,"")</f>
        <v/>
      </c>
      <c r="D825" s="28" t="str">
        <f t="shared" si="197"/>
        <v/>
      </c>
      <c r="E825" s="26" t="str">
        <f>IF(ISNUMBER($B825),'INPUT | Operations'!$B830-'INPUT | Operations'!$B829,"")</f>
        <v/>
      </c>
      <c r="F825" s="32" t="str">
        <f>IF(ISNUMBER($B825),IF('INPUT | Operations'!$B830&lt;MainEngine_BurnTime,1,IF('INPUT | Operations'!$B829&lt;=MainEngine_BurnTime,(MainEngine_BurnTime-'INPUT | Operations'!$B829)/('INPUT | Operations'!$B830-'INPUT | Operations'!$B829),0))*'INPUT | Operations'!$D829*NumberOfMainEngines*NumberOfOps*$E825,"")</f>
        <v/>
      </c>
      <c r="G825" s="34" t="str">
        <f t="shared" si="190"/>
        <v/>
      </c>
      <c r="H825" s="27" t="str">
        <f t="shared" si="191"/>
        <v/>
      </c>
      <c r="I825" s="27" t="str">
        <f t="shared" si="192"/>
        <v/>
      </c>
      <c r="J825" s="27" t="str">
        <f t="shared" si="193"/>
        <v/>
      </c>
      <c r="K825" s="27" t="str">
        <f t="shared" si="194"/>
        <v/>
      </c>
      <c r="L825" s="27" t="str">
        <f t="shared" si="195"/>
        <v/>
      </c>
      <c r="M825" s="32" t="str">
        <f t="shared" si="196"/>
        <v/>
      </c>
      <c r="N825" s="27" t="str">
        <f t="shared" si="198"/>
        <v/>
      </c>
      <c r="O825" s="27" t="str">
        <f t="shared" si="199"/>
        <v/>
      </c>
      <c r="P825" s="27" t="str">
        <f t="shared" si="200"/>
        <v/>
      </c>
      <c r="Q825" s="27" t="str">
        <f t="shared" si="201"/>
        <v/>
      </c>
      <c r="R825" s="27" t="str">
        <f t="shared" si="202"/>
        <v/>
      </c>
      <c r="S825" s="27" t="str">
        <f t="shared" si="203"/>
        <v/>
      </c>
      <c r="T825" s="32" t="str">
        <f t="shared" si="204"/>
        <v/>
      </c>
      <c r="U825" s="10"/>
    </row>
    <row r="826" spans="1:21" x14ac:dyDescent="0.25">
      <c r="A826" s="10"/>
      <c r="B826" s="4" t="str">
        <f>IF(ISBLANK('INPUT | Operations'!$B831),"",COUNT('INPUT | Operations'!$B$12:$B830))</f>
        <v/>
      </c>
      <c r="C826" s="27" t="str">
        <f>IF(ISNUMBER($B826),('INPUT | Operations'!$C830+'INPUT | Operations'!$C831)/2,"")</f>
        <v/>
      </c>
      <c r="D826" s="28" t="str">
        <f t="shared" si="197"/>
        <v/>
      </c>
      <c r="E826" s="26" t="str">
        <f>IF(ISNUMBER($B826),'INPUT | Operations'!$B831-'INPUT | Operations'!$B830,"")</f>
        <v/>
      </c>
      <c r="F826" s="32" t="str">
        <f>IF(ISNUMBER($B826),IF('INPUT | Operations'!$B831&lt;MainEngine_BurnTime,1,IF('INPUT | Operations'!$B830&lt;=MainEngine_BurnTime,(MainEngine_BurnTime-'INPUT | Operations'!$B830)/('INPUT | Operations'!$B831-'INPUT | Operations'!$B830),0))*'INPUT | Operations'!$D830*NumberOfMainEngines*NumberOfOps*$E826,"")</f>
        <v/>
      </c>
      <c r="G826" s="34" t="str">
        <f t="shared" si="190"/>
        <v/>
      </c>
      <c r="H826" s="27" t="str">
        <f t="shared" si="191"/>
        <v/>
      </c>
      <c r="I826" s="27" t="str">
        <f t="shared" si="192"/>
        <v/>
      </c>
      <c r="J826" s="27" t="str">
        <f t="shared" si="193"/>
        <v/>
      </c>
      <c r="K826" s="27" t="str">
        <f t="shared" si="194"/>
        <v/>
      </c>
      <c r="L826" s="27" t="str">
        <f t="shared" si="195"/>
        <v/>
      </c>
      <c r="M826" s="32" t="str">
        <f t="shared" si="196"/>
        <v/>
      </c>
      <c r="N826" s="27" t="str">
        <f t="shared" si="198"/>
        <v/>
      </c>
      <c r="O826" s="27" t="str">
        <f t="shared" si="199"/>
        <v/>
      </c>
      <c r="P826" s="27" t="str">
        <f t="shared" si="200"/>
        <v/>
      </c>
      <c r="Q826" s="27" t="str">
        <f t="shared" si="201"/>
        <v/>
      </c>
      <c r="R826" s="27" t="str">
        <f t="shared" si="202"/>
        <v/>
      </c>
      <c r="S826" s="27" t="str">
        <f t="shared" si="203"/>
        <v/>
      </c>
      <c r="T826" s="32" t="str">
        <f t="shared" si="204"/>
        <v/>
      </c>
      <c r="U826" s="10"/>
    </row>
    <row r="827" spans="1:21" x14ac:dyDescent="0.25">
      <c r="A827" s="10"/>
      <c r="B827" s="4" t="str">
        <f>IF(ISBLANK('INPUT | Operations'!$B832),"",COUNT('INPUT | Operations'!$B$12:$B831))</f>
        <v/>
      </c>
      <c r="C827" s="27" t="str">
        <f>IF(ISNUMBER($B827),('INPUT | Operations'!$C831+'INPUT | Operations'!$C832)/2,"")</f>
        <v/>
      </c>
      <c r="D827" s="28" t="str">
        <f t="shared" si="197"/>
        <v/>
      </c>
      <c r="E827" s="26" t="str">
        <f>IF(ISNUMBER($B827),'INPUT | Operations'!$B832-'INPUT | Operations'!$B831,"")</f>
        <v/>
      </c>
      <c r="F827" s="32" t="str">
        <f>IF(ISNUMBER($B827),IF('INPUT | Operations'!$B832&lt;MainEngine_BurnTime,1,IF('INPUT | Operations'!$B831&lt;=MainEngine_BurnTime,(MainEngine_BurnTime-'INPUT | Operations'!$B831)/('INPUT | Operations'!$B832-'INPUT | Operations'!$B831),0))*'INPUT | Operations'!$D831*NumberOfMainEngines*NumberOfOps*$E827,"")</f>
        <v/>
      </c>
      <c r="G827" s="34" t="str">
        <f t="shared" si="190"/>
        <v/>
      </c>
      <c r="H827" s="27" t="str">
        <f t="shared" si="191"/>
        <v/>
      </c>
      <c r="I827" s="27" t="str">
        <f t="shared" si="192"/>
        <v/>
      </c>
      <c r="J827" s="27" t="str">
        <f t="shared" si="193"/>
        <v/>
      </c>
      <c r="K827" s="27" t="str">
        <f t="shared" si="194"/>
        <v/>
      </c>
      <c r="L827" s="27" t="str">
        <f t="shared" si="195"/>
        <v/>
      </c>
      <c r="M827" s="32" t="str">
        <f t="shared" si="196"/>
        <v/>
      </c>
      <c r="N827" s="27" t="str">
        <f t="shared" si="198"/>
        <v/>
      </c>
      <c r="O827" s="27" t="str">
        <f t="shared" si="199"/>
        <v/>
      </c>
      <c r="P827" s="27" t="str">
        <f t="shared" si="200"/>
        <v/>
      </c>
      <c r="Q827" s="27" t="str">
        <f t="shared" si="201"/>
        <v/>
      </c>
      <c r="R827" s="27" t="str">
        <f t="shared" si="202"/>
        <v/>
      </c>
      <c r="S827" s="27" t="str">
        <f t="shared" si="203"/>
        <v/>
      </c>
      <c r="T827" s="32" t="str">
        <f t="shared" si="204"/>
        <v/>
      </c>
      <c r="U827" s="10"/>
    </row>
    <row r="828" spans="1:21" x14ac:dyDescent="0.25">
      <c r="A828" s="10"/>
      <c r="B828" s="4" t="str">
        <f>IF(ISBLANK('INPUT | Operations'!$B833),"",COUNT('INPUT | Operations'!$B$12:$B832))</f>
        <v/>
      </c>
      <c r="C828" s="27" t="str">
        <f>IF(ISNUMBER($B828),('INPUT | Operations'!$C832+'INPUT | Operations'!$C833)/2,"")</f>
        <v/>
      </c>
      <c r="D828" s="28" t="str">
        <f t="shared" si="197"/>
        <v/>
      </c>
      <c r="E828" s="26" t="str">
        <f>IF(ISNUMBER($B828),'INPUT | Operations'!$B833-'INPUT | Operations'!$B832,"")</f>
        <v/>
      </c>
      <c r="F828" s="32" t="str">
        <f>IF(ISNUMBER($B828),IF('INPUT | Operations'!$B833&lt;MainEngine_BurnTime,1,IF('INPUT | Operations'!$B832&lt;=MainEngine_BurnTime,(MainEngine_BurnTime-'INPUT | Operations'!$B832)/('INPUT | Operations'!$B833-'INPUT | Operations'!$B832),0))*'INPUT | Operations'!$D832*NumberOfMainEngines*NumberOfOps*$E828,"")</f>
        <v/>
      </c>
      <c r="G828" s="34" t="str">
        <f t="shared" si="190"/>
        <v/>
      </c>
      <c r="H828" s="27" t="str">
        <f t="shared" si="191"/>
        <v/>
      </c>
      <c r="I828" s="27" t="str">
        <f t="shared" si="192"/>
        <v/>
      </c>
      <c r="J828" s="27" t="str">
        <f t="shared" si="193"/>
        <v/>
      </c>
      <c r="K828" s="27" t="str">
        <f t="shared" si="194"/>
        <v/>
      </c>
      <c r="L828" s="27" t="str">
        <f t="shared" si="195"/>
        <v/>
      </c>
      <c r="M828" s="32" t="str">
        <f t="shared" si="196"/>
        <v/>
      </c>
      <c r="N828" s="27" t="str">
        <f t="shared" si="198"/>
        <v/>
      </c>
      <c r="O828" s="27" t="str">
        <f t="shared" si="199"/>
        <v/>
      </c>
      <c r="P828" s="27" t="str">
        <f t="shared" si="200"/>
        <v/>
      </c>
      <c r="Q828" s="27" t="str">
        <f t="shared" si="201"/>
        <v/>
      </c>
      <c r="R828" s="27" t="str">
        <f t="shared" si="202"/>
        <v/>
      </c>
      <c r="S828" s="27" t="str">
        <f t="shared" si="203"/>
        <v/>
      </c>
      <c r="T828" s="32" t="str">
        <f t="shared" si="204"/>
        <v/>
      </c>
      <c r="U828" s="10"/>
    </row>
    <row r="829" spans="1:21" x14ac:dyDescent="0.25">
      <c r="A829" s="10"/>
      <c r="B829" s="4" t="str">
        <f>IF(ISBLANK('INPUT | Operations'!$B834),"",COUNT('INPUT | Operations'!$B$12:$B833))</f>
        <v/>
      </c>
      <c r="C829" s="27" t="str">
        <f>IF(ISNUMBER($B829),('INPUT | Operations'!$C833+'INPUT | Operations'!$C834)/2,"")</f>
        <v/>
      </c>
      <c r="D829" s="28" t="str">
        <f t="shared" si="197"/>
        <v/>
      </c>
      <c r="E829" s="26" t="str">
        <f>IF(ISNUMBER($B829),'INPUT | Operations'!$B834-'INPUT | Operations'!$B833,"")</f>
        <v/>
      </c>
      <c r="F829" s="32" t="str">
        <f>IF(ISNUMBER($B829),IF('INPUT | Operations'!$B834&lt;MainEngine_BurnTime,1,IF('INPUT | Operations'!$B833&lt;=MainEngine_BurnTime,(MainEngine_BurnTime-'INPUT | Operations'!$B833)/('INPUT | Operations'!$B834-'INPUT | Operations'!$B833),0))*'INPUT | Operations'!$D833*NumberOfMainEngines*NumberOfOps*$E829,"")</f>
        <v/>
      </c>
      <c r="G829" s="34" t="str">
        <f t="shared" si="190"/>
        <v/>
      </c>
      <c r="H829" s="27" t="str">
        <f t="shared" si="191"/>
        <v/>
      </c>
      <c r="I829" s="27" t="str">
        <f t="shared" si="192"/>
        <v/>
      </c>
      <c r="J829" s="27" t="str">
        <f t="shared" si="193"/>
        <v/>
      </c>
      <c r="K829" s="27" t="str">
        <f t="shared" si="194"/>
        <v/>
      </c>
      <c r="L829" s="27" t="str">
        <f t="shared" si="195"/>
        <v/>
      </c>
      <c r="M829" s="32" t="str">
        <f t="shared" si="196"/>
        <v/>
      </c>
      <c r="N829" s="27" t="str">
        <f t="shared" si="198"/>
        <v/>
      </c>
      <c r="O829" s="27" t="str">
        <f t="shared" si="199"/>
        <v/>
      </c>
      <c r="P829" s="27" t="str">
        <f t="shared" si="200"/>
        <v/>
      </c>
      <c r="Q829" s="27" t="str">
        <f t="shared" si="201"/>
        <v/>
      </c>
      <c r="R829" s="27" t="str">
        <f t="shared" si="202"/>
        <v/>
      </c>
      <c r="S829" s="27" t="str">
        <f t="shared" si="203"/>
        <v/>
      </c>
      <c r="T829" s="32" t="str">
        <f t="shared" si="204"/>
        <v/>
      </c>
      <c r="U829" s="10"/>
    </row>
    <row r="830" spans="1:21" x14ac:dyDescent="0.25">
      <c r="A830" s="10"/>
      <c r="B830" s="4" t="str">
        <f>IF(ISBLANK('INPUT | Operations'!$B835),"",COUNT('INPUT | Operations'!$B$12:$B834))</f>
        <v/>
      </c>
      <c r="C830" s="27" t="str">
        <f>IF(ISNUMBER($B830),('INPUT | Operations'!$C834+'INPUT | Operations'!$C835)/2,"")</f>
        <v/>
      </c>
      <c r="D830" s="28" t="str">
        <f t="shared" si="197"/>
        <v/>
      </c>
      <c r="E830" s="26" t="str">
        <f>IF(ISNUMBER($B830),'INPUT | Operations'!$B835-'INPUT | Operations'!$B834,"")</f>
        <v/>
      </c>
      <c r="F830" s="32" t="str">
        <f>IF(ISNUMBER($B830),IF('INPUT | Operations'!$B835&lt;MainEngine_BurnTime,1,IF('INPUT | Operations'!$B834&lt;=MainEngine_BurnTime,(MainEngine_BurnTime-'INPUT | Operations'!$B834)/('INPUT | Operations'!$B835-'INPUT | Operations'!$B834),0))*'INPUT | Operations'!$D834*NumberOfMainEngines*NumberOfOps*$E830,"")</f>
        <v/>
      </c>
      <c r="G830" s="34" t="str">
        <f t="shared" si="190"/>
        <v/>
      </c>
      <c r="H830" s="27" t="str">
        <f t="shared" si="191"/>
        <v/>
      </c>
      <c r="I830" s="27" t="str">
        <f t="shared" si="192"/>
        <v/>
      </c>
      <c r="J830" s="27" t="str">
        <f t="shared" si="193"/>
        <v/>
      </c>
      <c r="K830" s="27" t="str">
        <f t="shared" si="194"/>
        <v/>
      </c>
      <c r="L830" s="27" t="str">
        <f t="shared" si="195"/>
        <v/>
      </c>
      <c r="M830" s="32" t="str">
        <f t="shared" si="196"/>
        <v/>
      </c>
      <c r="N830" s="27" t="str">
        <f t="shared" si="198"/>
        <v/>
      </c>
      <c r="O830" s="27" t="str">
        <f t="shared" si="199"/>
        <v/>
      </c>
      <c r="P830" s="27" t="str">
        <f t="shared" si="200"/>
        <v/>
      </c>
      <c r="Q830" s="27" t="str">
        <f t="shared" si="201"/>
        <v/>
      </c>
      <c r="R830" s="27" t="str">
        <f t="shared" si="202"/>
        <v/>
      </c>
      <c r="S830" s="27" t="str">
        <f t="shared" si="203"/>
        <v/>
      </c>
      <c r="T830" s="32" t="str">
        <f t="shared" si="204"/>
        <v/>
      </c>
      <c r="U830" s="10"/>
    </row>
    <row r="831" spans="1:21" x14ac:dyDescent="0.25">
      <c r="A831" s="10"/>
      <c r="B831" s="4" t="str">
        <f>IF(ISBLANK('INPUT | Operations'!$B836),"",COUNT('INPUT | Operations'!$B$12:$B835))</f>
        <v/>
      </c>
      <c r="C831" s="27" t="str">
        <f>IF(ISNUMBER($B831),('INPUT | Operations'!$C835+'INPUT | Operations'!$C836)/2,"")</f>
        <v/>
      </c>
      <c r="D831" s="28" t="str">
        <f t="shared" si="197"/>
        <v/>
      </c>
      <c r="E831" s="26" t="str">
        <f>IF(ISNUMBER($B831),'INPUT | Operations'!$B836-'INPUT | Operations'!$B835,"")</f>
        <v/>
      </c>
      <c r="F831" s="32" t="str">
        <f>IF(ISNUMBER($B831),IF('INPUT | Operations'!$B836&lt;MainEngine_BurnTime,1,IF('INPUT | Operations'!$B835&lt;=MainEngine_BurnTime,(MainEngine_BurnTime-'INPUT | Operations'!$B835)/('INPUT | Operations'!$B836-'INPUT | Operations'!$B835),0))*'INPUT | Operations'!$D835*NumberOfMainEngines*NumberOfOps*$E831,"")</f>
        <v/>
      </c>
      <c r="G831" s="34" t="str">
        <f t="shared" si="190"/>
        <v/>
      </c>
      <c r="H831" s="27" t="str">
        <f t="shared" si="191"/>
        <v/>
      </c>
      <c r="I831" s="27" t="str">
        <f t="shared" si="192"/>
        <v/>
      </c>
      <c r="J831" s="27" t="str">
        <f t="shared" si="193"/>
        <v/>
      </c>
      <c r="K831" s="27" t="str">
        <f t="shared" si="194"/>
        <v/>
      </c>
      <c r="L831" s="27" t="str">
        <f t="shared" si="195"/>
        <v/>
      </c>
      <c r="M831" s="32" t="str">
        <f t="shared" si="196"/>
        <v/>
      </c>
      <c r="N831" s="27" t="str">
        <f t="shared" si="198"/>
        <v/>
      </c>
      <c r="O831" s="27" t="str">
        <f t="shared" si="199"/>
        <v/>
      </c>
      <c r="P831" s="27" t="str">
        <f t="shared" si="200"/>
        <v/>
      </c>
      <c r="Q831" s="27" t="str">
        <f t="shared" si="201"/>
        <v/>
      </c>
      <c r="R831" s="27" t="str">
        <f t="shared" si="202"/>
        <v/>
      </c>
      <c r="S831" s="27" t="str">
        <f t="shared" si="203"/>
        <v/>
      </c>
      <c r="T831" s="32" t="str">
        <f t="shared" si="204"/>
        <v/>
      </c>
      <c r="U831" s="10"/>
    </row>
    <row r="832" spans="1:21" x14ac:dyDescent="0.25">
      <c r="A832" s="10"/>
      <c r="B832" s="4" t="str">
        <f>IF(ISBLANK('INPUT | Operations'!$B837),"",COUNT('INPUT | Operations'!$B$12:$B836))</f>
        <v/>
      </c>
      <c r="C832" s="27" t="str">
        <f>IF(ISNUMBER($B832),('INPUT | Operations'!$C836+'INPUT | Operations'!$C837)/2,"")</f>
        <v/>
      </c>
      <c r="D832" s="28" t="str">
        <f t="shared" si="197"/>
        <v/>
      </c>
      <c r="E832" s="26" t="str">
        <f>IF(ISNUMBER($B832),'INPUT | Operations'!$B837-'INPUT | Operations'!$B836,"")</f>
        <v/>
      </c>
      <c r="F832" s="32" t="str">
        <f>IF(ISNUMBER($B832),IF('INPUT | Operations'!$B837&lt;MainEngine_BurnTime,1,IF('INPUT | Operations'!$B836&lt;=MainEngine_BurnTime,(MainEngine_BurnTime-'INPUT | Operations'!$B836)/('INPUT | Operations'!$B837-'INPUT | Operations'!$B836),0))*'INPUT | Operations'!$D836*NumberOfMainEngines*NumberOfOps*$E832,"")</f>
        <v/>
      </c>
      <c r="G832" s="34" t="str">
        <f t="shared" si="190"/>
        <v/>
      </c>
      <c r="H832" s="27" t="str">
        <f t="shared" si="191"/>
        <v/>
      </c>
      <c r="I832" s="27" t="str">
        <f t="shared" si="192"/>
        <v/>
      </c>
      <c r="J832" s="27" t="str">
        <f t="shared" si="193"/>
        <v/>
      </c>
      <c r="K832" s="27" t="str">
        <f t="shared" si="194"/>
        <v/>
      </c>
      <c r="L832" s="27" t="str">
        <f t="shared" si="195"/>
        <v/>
      </c>
      <c r="M832" s="32" t="str">
        <f t="shared" si="196"/>
        <v/>
      </c>
      <c r="N832" s="27" t="str">
        <f t="shared" si="198"/>
        <v/>
      </c>
      <c r="O832" s="27" t="str">
        <f t="shared" si="199"/>
        <v/>
      </c>
      <c r="P832" s="27" t="str">
        <f t="shared" si="200"/>
        <v/>
      </c>
      <c r="Q832" s="27" t="str">
        <f t="shared" si="201"/>
        <v/>
      </c>
      <c r="R832" s="27" t="str">
        <f t="shared" si="202"/>
        <v/>
      </c>
      <c r="S832" s="27" t="str">
        <f t="shared" si="203"/>
        <v/>
      </c>
      <c r="T832" s="32" t="str">
        <f t="shared" si="204"/>
        <v/>
      </c>
      <c r="U832" s="10"/>
    </row>
    <row r="833" spans="1:21" x14ac:dyDescent="0.25">
      <c r="A833" s="10"/>
      <c r="B833" s="4" t="str">
        <f>IF(ISBLANK('INPUT | Operations'!$B838),"",COUNT('INPUT | Operations'!$B$12:$B837))</f>
        <v/>
      </c>
      <c r="C833" s="27" t="str">
        <f>IF(ISNUMBER($B833),('INPUT | Operations'!$C837+'INPUT | Operations'!$C838)/2,"")</f>
        <v/>
      </c>
      <c r="D833" s="28" t="str">
        <f t="shared" si="197"/>
        <v/>
      </c>
      <c r="E833" s="26" t="str">
        <f>IF(ISNUMBER($B833),'INPUT | Operations'!$B838-'INPUT | Operations'!$B837,"")</f>
        <v/>
      </c>
      <c r="F833" s="32" t="str">
        <f>IF(ISNUMBER($B833),IF('INPUT | Operations'!$B838&lt;MainEngine_BurnTime,1,IF('INPUT | Operations'!$B837&lt;=MainEngine_BurnTime,(MainEngine_BurnTime-'INPUT | Operations'!$B837)/('INPUT | Operations'!$B838-'INPUT | Operations'!$B837),0))*'INPUT | Operations'!$D837*NumberOfMainEngines*NumberOfOps*$E833,"")</f>
        <v/>
      </c>
      <c r="G833" s="34" t="str">
        <f t="shared" si="190"/>
        <v/>
      </c>
      <c r="H833" s="27" t="str">
        <f t="shared" si="191"/>
        <v/>
      </c>
      <c r="I833" s="27" t="str">
        <f t="shared" si="192"/>
        <v/>
      </c>
      <c r="J833" s="27" t="str">
        <f t="shared" si="193"/>
        <v/>
      </c>
      <c r="K833" s="27" t="str">
        <f t="shared" si="194"/>
        <v/>
      </c>
      <c r="L833" s="27" t="str">
        <f t="shared" si="195"/>
        <v/>
      </c>
      <c r="M833" s="32" t="str">
        <f t="shared" si="196"/>
        <v/>
      </c>
      <c r="N833" s="27" t="str">
        <f t="shared" si="198"/>
        <v/>
      </c>
      <c r="O833" s="27" t="str">
        <f t="shared" si="199"/>
        <v/>
      </c>
      <c r="P833" s="27" t="str">
        <f t="shared" si="200"/>
        <v/>
      </c>
      <c r="Q833" s="27" t="str">
        <f t="shared" si="201"/>
        <v/>
      </c>
      <c r="R833" s="27" t="str">
        <f t="shared" si="202"/>
        <v/>
      </c>
      <c r="S833" s="27" t="str">
        <f t="shared" si="203"/>
        <v/>
      </c>
      <c r="T833" s="32" t="str">
        <f t="shared" si="204"/>
        <v/>
      </c>
      <c r="U833" s="10"/>
    </row>
    <row r="834" spans="1:21" x14ac:dyDescent="0.25">
      <c r="A834" s="10"/>
      <c r="B834" s="4" t="str">
        <f>IF(ISBLANK('INPUT | Operations'!$B839),"",COUNT('INPUT | Operations'!$B$12:$B838))</f>
        <v/>
      </c>
      <c r="C834" s="27" t="str">
        <f>IF(ISNUMBER($B834),('INPUT | Operations'!$C838+'INPUT | Operations'!$C839)/2,"")</f>
        <v/>
      </c>
      <c r="D834" s="28" t="str">
        <f t="shared" si="197"/>
        <v/>
      </c>
      <c r="E834" s="26" t="str">
        <f>IF(ISNUMBER($B834),'INPUT | Operations'!$B839-'INPUT | Operations'!$B838,"")</f>
        <v/>
      </c>
      <c r="F834" s="32" t="str">
        <f>IF(ISNUMBER($B834),IF('INPUT | Operations'!$B839&lt;MainEngine_BurnTime,1,IF('INPUT | Operations'!$B838&lt;=MainEngine_BurnTime,(MainEngine_BurnTime-'INPUT | Operations'!$B838)/('INPUT | Operations'!$B839-'INPUT | Operations'!$B838),0))*'INPUT | Operations'!$D838*NumberOfMainEngines*NumberOfOps*$E834,"")</f>
        <v/>
      </c>
      <c r="G834" s="34" t="str">
        <f t="shared" si="190"/>
        <v/>
      </c>
      <c r="H834" s="27" t="str">
        <f t="shared" si="191"/>
        <v/>
      </c>
      <c r="I834" s="27" t="str">
        <f t="shared" si="192"/>
        <v/>
      </c>
      <c r="J834" s="27" t="str">
        <f t="shared" si="193"/>
        <v/>
      </c>
      <c r="K834" s="27" t="str">
        <f t="shared" si="194"/>
        <v/>
      </c>
      <c r="L834" s="27" t="str">
        <f t="shared" si="195"/>
        <v/>
      </c>
      <c r="M834" s="32" t="str">
        <f t="shared" si="196"/>
        <v/>
      </c>
      <c r="N834" s="27" t="str">
        <f t="shared" si="198"/>
        <v/>
      </c>
      <c r="O834" s="27" t="str">
        <f t="shared" si="199"/>
        <v/>
      </c>
      <c r="P834" s="27" t="str">
        <f t="shared" si="200"/>
        <v/>
      </c>
      <c r="Q834" s="27" t="str">
        <f t="shared" si="201"/>
        <v/>
      </c>
      <c r="R834" s="27" t="str">
        <f t="shared" si="202"/>
        <v/>
      </c>
      <c r="S834" s="27" t="str">
        <f t="shared" si="203"/>
        <v/>
      </c>
      <c r="T834" s="32" t="str">
        <f t="shared" si="204"/>
        <v/>
      </c>
      <c r="U834" s="10"/>
    </row>
    <row r="835" spans="1:21" x14ac:dyDescent="0.25">
      <c r="A835" s="10"/>
      <c r="B835" s="4" t="str">
        <f>IF(ISBLANK('INPUT | Operations'!$B840),"",COUNT('INPUT | Operations'!$B$12:$B839))</f>
        <v/>
      </c>
      <c r="C835" s="27" t="str">
        <f>IF(ISNUMBER($B835),('INPUT | Operations'!$C839+'INPUT | Operations'!$C840)/2,"")</f>
        <v/>
      </c>
      <c r="D835" s="28" t="str">
        <f t="shared" si="197"/>
        <v/>
      </c>
      <c r="E835" s="26" t="str">
        <f>IF(ISNUMBER($B835),'INPUT | Operations'!$B840-'INPUT | Operations'!$B839,"")</f>
        <v/>
      </c>
      <c r="F835" s="32" t="str">
        <f>IF(ISNUMBER($B835),IF('INPUT | Operations'!$B840&lt;MainEngine_BurnTime,1,IF('INPUT | Operations'!$B839&lt;=MainEngine_BurnTime,(MainEngine_BurnTime-'INPUT | Operations'!$B839)/('INPUT | Operations'!$B840-'INPUT | Operations'!$B839),0))*'INPUT | Operations'!$D839*NumberOfMainEngines*NumberOfOps*$E835,"")</f>
        <v/>
      </c>
      <c r="G835" s="34" t="str">
        <f t="shared" si="190"/>
        <v/>
      </c>
      <c r="H835" s="27" t="str">
        <f t="shared" si="191"/>
        <v/>
      </c>
      <c r="I835" s="27" t="str">
        <f t="shared" si="192"/>
        <v/>
      </c>
      <c r="J835" s="27" t="str">
        <f t="shared" si="193"/>
        <v/>
      </c>
      <c r="K835" s="27" t="str">
        <f t="shared" si="194"/>
        <v/>
      </c>
      <c r="L835" s="27" t="str">
        <f t="shared" si="195"/>
        <v/>
      </c>
      <c r="M835" s="32" t="str">
        <f t="shared" si="196"/>
        <v/>
      </c>
      <c r="N835" s="27" t="str">
        <f t="shared" si="198"/>
        <v/>
      </c>
      <c r="O835" s="27" t="str">
        <f t="shared" si="199"/>
        <v/>
      </c>
      <c r="P835" s="27" t="str">
        <f t="shared" si="200"/>
        <v/>
      </c>
      <c r="Q835" s="27" t="str">
        <f t="shared" si="201"/>
        <v/>
      </c>
      <c r="R835" s="27" t="str">
        <f t="shared" si="202"/>
        <v/>
      </c>
      <c r="S835" s="27" t="str">
        <f t="shared" si="203"/>
        <v/>
      </c>
      <c r="T835" s="32" t="str">
        <f t="shared" si="204"/>
        <v/>
      </c>
      <c r="U835" s="10"/>
    </row>
    <row r="836" spans="1:21" x14ac:dyDescent="0.25">
      <c r="A836" s="10"/>
      <c r="B836" s="4" t="str">
        <f>IF(ISBLANK('INPUT | Operations'!$B841),"",COUNT('INPUT | Operations'!$B$12:$B840))</f>
        <v/>
      </c>
      <c r="C836" s="27" t="str">
        <f>IF(ISNUMBER($B836),('INPUT | Operations'!$C840+'INPUT | Operations'!$C841)/2,"")</f>
        <v/>
      </c>
      <c r="D836" s="28" t="str">
        <f t="shared" si="197"/>
        <v/>
      </c>
      <c r="E836" s="26" t="str">
        <f>IF(ISNUMBER($B836),'INPUT | Operations'!$B841-'INPUT | Operations'!$B840,"")</f>
        <v/>
      </c>
      <c r="F836" s="32" t="str">
        <f>IF(ISNUMBER($B836),IF('INPUT | Operations'!$B841&lt;MainEngine_BurnTime,1,IF('INPUT | Operations'!$B840&lt;=MainEngine_BurnTime,(MainEngine_BurnTime-'INPUT | Operations'!$B840)/('INPUT | Operations'!$B841-'INPUT | Operations'!$B840),0))*'INPUT | Operations'!$D840*NumberOfMainEngines*NumberOfOps*$E836,"")</f>
        <v/>
      </c>
      <c r="G836" s="34" t="str">
        <f t="shared" si="190"/>
        <v/>
      </c>
      <c r="H836" s="27" t="str">
        <f t="shared" si="191"/>
        <v/>
      </c>
      <c r="I836" s="27" t="str">
        <f t="shared" si="192"/>
        <v/>
      </c>
      <c r="J836" s="27" t="str">
        <f t="shared" si="193"/>
        <v/>
      </c>
      <c r="K836" s="27" t="str">
        <f t="shared" si="194"/>
        <v/>
      </c>
      <c r="L836" s="27" t="str">
        <f t="shared" si="195"/>
        <v/>
      </c>
      <c r="M836" s="32" t="str">
        <f t="shared" si="196"/>
        <v/>
      </c>
      <c r="N836" s="27" t="str">
        <f t="shared" si="198"/>
        <v/>
      </c>
      <c r="O836" s="27" t="str">
        <f t="shared" si="199"/>
        <v/>
      </c>
      <c r="P836" s="27" t="str">
        <f t="shared" si="200"/>
        <v/>
      </c>
      <c r="Q836" s="27" t="str">
        <f t="shared" si="201"/>
        <v/>
      </c>
      <c r="R836" s="27" t="str">
        <f t="shared" si="202"/>
        <v/>
      </c>
      <c r="S836" s="27" t="str">
        <f t="shared" si="203"/>
        <v/>
      </c>
      <c r="T836" s="32" t="str">
        <f t="shared" si="204"/>
        <v/>
      </c>
      <c r="U836" s="10"/>
    </row>
    <row r="837" spans="1:21" x14ac:dyDescent="0.25">
      <c r="A837" s="10"/>
      <c r="B837" s="4" t="str">
        <f>IF(ISBLANK('INPUT | Operations'!$B842),"",COUNT('INPUT | Operations'!$B$12:$B841))</f>
        <v/>
      </c>
      <c r="C837" s="27" t="str">
        <f>IF(ISNUMBER($B837),('INPUT | Operations'!$C841+'INPUT | Operations'!$C842)/2,"")</f>
        <v/>
      </c>
      <c r="D837" s="28" t="str">
        <f t="shared" si="197"/>
        <v/>
      </c>
      <c r="E837" s="26" t="str">
        <f>IF(ISNUMBER($B837),'INPUT | Operations'!$B842-'INPUT | Operations'!$B841,"")</f>
        <v/>
      </c>
      <c r="F837" s="32" t="str">
        <f>IF(ISNUMBER($B837),IF('INPUT | Operations'!$B842&lt;MainEngine_BurnTime,1,IF('INPUT | Operations'!$B841&lt;=MainEngine_BurnTime,(MainEngine_BurnTime-'INPUT | Operations'!$B841)/('INPUT | Operations'!$B842-'INPUT | Operations'!$B841),0))*'INPUT | Operations'!$D841*NumberOfMainEngines*NumberOfOps*$E837,"")</f>
        <v/>
      </c>
      <c r="G837" s="34" t="str">
        <f t="shared" si="190"/>
        <v/>
      </c>
      <c r="H837" s="27" t="str">
        <f t="shared" si="191"/>
        <v/>
      </c>
      <c r="I837" s="27" t="str">
        <f t="shared" si="192"/>
        <v/>
      </c>
      <c r="J837" s="27" t="str">
        <f t="shared" si="193"/>
        <v/>
      </c>
      <c r="K837" s="27" t="str">
        <f t="shared" si="194"/>
        <v/>
      </c>
      <c r="L837" s="27" t="str">
        <f t="shared" si="195"/>
        <v/>
      </c>
      <c r="M837" s="32" t="str">
        <f t="shared" si="196"/>
        <v/>
      </c>
      <c r="N837" s="27" t="str">
        <f t="shared" si="198"/>
        <v/>
      </c>
      <c r="O837" s="27" t="str">
        <f t="shared" si="199"/>
        <v/>
      </c>
      <c r="P837" s="27" t="str">
        <f t="shared" si="200"/>
        <v/>
      </c>
      <c r="Q837" s="27" t="str">
        <f t="shared" si="201"/>
        <v/>
      </c>
      <c r="R837" s="27" t="str">
        <f t="shared" si="202"/>
        <v/>
      </c>
      <c r="S837" s="27" t="str">
        <f t="shared" si="203"/>
        <v/>
      </c>
      <c r="T837" s="32" t="str">
        <f t="shared" si="204"/>
        <v/>
      </c>
      <c r="U837" s="10"/>
    </row>
    <row r="838" spans="1:21" x14ac:dyDescent="0.25">
      <c r="A838" s="10"/>
      <c r="B838" s="4" t="str">
        <f>IF(ISBLANK('INPUT | Operations'!$B843),"",COUNT('INPUT | Operations'!$B$12:$B842))</f>
        <v/>
      </c>
      <c r="C838" s="27" t="str">
        <f>IF(ISNUMBER($B838),('INPUT | Operations'!$C842+'INPUT | Operations'!$C843)/2,"")</f>
        <v/>
      </c>
      <c r="D838" s="28" t="str">
        <f t="shared" si="197"/>
        <v/>
      </c>
      <c r="E838" s="26" t="str">
        <f>IF(ISNUMBER($B838),'INPUT | Operations'!$B843-'INPUT | Operations'!$B842,"")</f>
        <v/>
      </c>
      <c r="F838" s="32" t="str">
        <f>IF(ISNUMBER($B838),IF('INPUT | Operations'!$B843&lt;MainEngine_BurnTime,1,IF('INPUT | Operations'!$B842&lt;=MainEngine_BurnTime,(MainEngine_BurnTime-'INPUT | Operations'!$B842)/('INPUT | Operations'!$B843-'INPUT | Operations'!$B842),0))*'INPUT | Operations'!$D842*NumberOfMainEngines*NumberOfOps*$E838,"")</f>
        <v/>
      </c>
      <c r="G838" s="34" t="str">
        <f t="shared" si="190"/>
        <v/>
      </c>
      <c r="H838" s="27" t="str">
        <f t="shared" si="191"/>
        <v/>
      </c>
      <c r="I838" s="27" t="str">
        <f t="shared" si="192"/>
        <v/>
      </c>
      <c r="J838" s="27" t="str">
        <f t="shared" si="193"/>
        <v/>
      </c>
      <c r="K838" s="27" t="str">
        <f t="shared" si="194"/>
        <v/>
      </c>
      <c r="L838" s="27" t="str">
        <f t="shared" si="195"/>
        <v/>
      </c>
      <c r="M838" s="32" t="str">
        <f t="shared" si="196"/>
        <v/>
      </c>
      <c r="N838" s="27" t="str">
        <f t="shared" si="198"/>
        <v/>
      </c>
      <c r="O838" s="27" t="str">
        <f t="shared" si="199"/>
        <v/>
      </c>
      <c r="P838" s="27" t="str">
        <f t="shared" si="200"/>
        <v/>
      </c>
      <c r="Q838" s="27" t="str">
        <f t="shared" si="201"/>
        <v/>
      </c>
      <c r="R838" s="27" t="str">
        <f t="shared" si="202"/>
        <v/>
      </c>
      <c r="S838" s="27" t="str">
        <f t="shared" si="203"/>
        <v/>
      </c>
      <c r="T838" s="32" t="str">
        <f t="shared" si="204"/>
        <v/>
      </c>
      <c r="U838" s="10"/>
    </row>
    <row r="839" spans="1:21" x14ac:dyDescent="0.25">
      <c r="A839" s="10"/>
      <c r="B839" s="4" t="str">
        <f>IF(ISBLANK('INPUT | Operations'!$B844),"",COUNT('INPUT | Operations'!$B$12:$B843))</f>
        <v/>
      </c>
      <c r="C839" s="27" t="str">
        <f>IF(ISNUMBER($B839),('INPUT | Operations'!$C843+'INPUT | Operations'!$C844)/2,"")</f>
        <v/>
      </c>
      <c r="D839" s="28" t="str">
        <f t="shared" si="197"/>
        <v/>
      </c>
      <c r="E839" s="26" t="str">
        <f>IF(ISNUMBER($B839),'INPUT | Operations'!$B844-'INPUT | Operations'!$B843,"")</f>
        <v/>
      </c>
      <c r="F839" s="32" t="str">
        <f>IF(ISNUMBER($B839),IF('INPUT | Operations'!$B844&lt;MainEngine_BurnTime,1,IF('INPUT | Operations'!$B843&lt;=MainEngine_BurnTime,(MainEngine_BurnTime-'INPUT | Operations'!$B843)/('INPUT | Operations'!$B844-'INPUT | Operations'!$B843),0))*'INPUT | Operations'!$D843*NumberOfMainEngines*NumberOfOps*$E839,"")</f>
        <v/>
      </c>
      <c r="G839" s="34" t="str">
        <f t="shared" si="190"/>
        <v/>
      </c>
      <c r="H839" s="27" t="str">
        <f t="shared" si="191"/>
        <v/>
      </c>
      <c r="I839" s="27" t="str">
        <f t="shared" si="192"/>
        <v/>
      </c>
      <c r="J839" s="27" t="str">
        <f t="shared" si="193"/>
        <v/>
      </c>
      <c r="K839" s="27" t="str">
        <f t="shared" si="194"/>
        <v/>
      </c>
      <c r="L839" s="27" t="str">
        <f t="shared" si="195"/>
        <v/>
      </c>
      <c r="M839" s="32" t="str">
        <f t="shared" si="196"/>
        <v/>
      </c>
      <c r="N839" s="27" t="str">
        <f t="shared" si="198"/>
        <v/>
      </c>
      <c r="O839" s="27" t="str">
        <f t="shared" si="199"/>
        <v/>
      </c>
      <c r="P839" s="27" t="str">
        <f t="shared" si="200"/>
        <v/>
      </c>
      <c r="Q839" s="27" t="str">
        <f t="shared" si="201"/>
        <v/>
      </c>
      <c r="R839" s="27" t="str">
        <f t="shared" si="202"/>
        <v/>
      </c>
      <c r="S839" s="27" t="str">
        <f t="shared" si="203"/>
        <v/>
      </c>
      <c r="T839" s="32" t="str">
        <f t="shared" si="204"/>
        <v/>
      </c>
      <c r="U839" s="10"/>
    </row>
    <row r="840" spans="1:21" x14ac:dyDescent="0.25">
      <c r="A840" s="10"/>
      <c r="B840" s="4" t="str">
        <f>IF(ISBLANK('INPUT | Operations'!$B845),"",COUNT('INPUT | Operations'!$B$12:$B844))</f>
        <v/>
      </c>
      <c r="C840" s="27" t="str">
        <f>IF(ISNUMBER($B840),('INPUT | Operations'!$C844+'INPUT | Operations'!$C845)/2,"")</f>
        <v/>
      </c>
      <c r="D840" s="28" t="str">
        <f t="shared" si="197"/>
        <v/>
      </c>
      <c r="E840" s="26" t="str">
        <f>IF(ISNUMBER($B840),'INPUT | Operations'!$B845-'INPUT | Operations'!$B844,"")</f>
        <v/>
      </c>
      <c r="F840" s="32" t="str">
        <f>IF(ISNUMBER($B840),IF('INPUT | Operations'!$B845&lt;MainEngine_BurnTime,1,IF('INPUT | Operations'!$B844&lt;=MainEngine_BurnTime,(MainEngine_BurnTime-'INPUT | Operations'!$B844)/('INPUT | Operations'!$B845-'INPUT | Operations'!$B844),0))*'INPUT | Operations'!$D844*NumberOfMainEngines*NumberOfOps*$E840,"")</f>
        <v/>
      </c>
      <c r="G840" s="34" t="str">
        <f t="shared" ref="G840:G903" si="205">IF(ISNUMBER($B840),MainEngine_H2O+MW_H2O/MW_H*MainEngine_H+MW_H2O/MW_H2*MainEngine_H2+MainEngine_OH,"")</f>
        <v/>
      </c>
      <c r="H840" s="27" t="str">
        <f t="shared" ref="H840:H903" si="206">IF(ISNUMBER($B840),MainEngine_CO2+MW_CO2/MW_CO*(MainEngine_CO-$I840),"")</f>
        <v/>
      </c>
      <c r="I840" s="27" t="str">
        <f t="shared" ref="I840:I903" si="207">IF(ISNUMBER($B840),MIN(0.0025*EXP(0.067*$D840)*(MainEngine_CO+MainEngine_CO2),MainEngine_CO),"")</f>
        <v/>
      </c>
      <c r="J840" s="27" t="str">
        <f t="shared" ref="J840:J903" si="208">IF(ISNUMBER($B840),MainEngine_Al2O3,"")</f>
        <v/>
      </c>
      <c r="K840" s="27" t="str">
        <f t="shared" ref="K840:K903" si="209">IF(ISNUMBER($B840),MainEngine_HCl+MainEngine_Cl+MainEngine_Cl2,"")</f>
        <v/>
      </c>
      <c r="L840" s="27" t="str">
        <f t="shared" ref="L840:L903" si="210">IF(ISNUMBER($B840),MainEngine_NOx+33*EXP(-0.26*$D840),"")</f>
        <v/>
      </c>
      <c r="M840" s="32" t="str">
        <f t="shared" ref="M840:M903" si="211">IF(ISNUMBER($B840),MainEngine_BC*MAX(0.04,MIN(1,0.04*EXP(0.12*($D840-15)))),"")</f>
        <v/>
      </c>
      <c r="N840" s="27" t="str">
        <f t="shared" si="198"/>
        <v/>
      </c>
      <c r="O840" s="27" t="str">
        <f t="shared" si="199"/>
        <v/>
      </c>
      <c r="P840" s="27" t="str">
        <f t="shared" si="200"/>
        <v/>
      </c>
      <c r="Q840" s="27" t="str">
        <f t="shared" si="201"/>
        <v/>
      </c>
      <c r="R840" s="27" t="str">
        <f t="shared" si="202"/>
        <v/>
      </c>
      <c r="S840" s="27" t="str">
        <f t="shared" si="203"/>
        <v/>
      </c>
      <c r="T840" s="32" t="str">
        <f t="shared" si="204"/>
        <v/>
      </c>
      <c r="U840" s="10"/>
    </row>
    <row r="841" spans="1:21" x14ac:dyDescent="0.25">
      <c r="A841" s="10"/>
      <c r="B841" s="4" t="str">
        <f>IF(ISBLANK('INPUT | Operations'!$B846),"",COUNT('INPUT | Operations'!$B$12:$B845))</f>
        <v/>
      </c>
      <c r="C841" s="27" t="str">
        <f>IF(ISNUMBER($B841),('INPUT | Operations'!$C845+'INPUT | Operations'!$C846)/2,"")</f>
        <v/>
      </c>
      <c r="D841" s="28" t="str">
        <f t="shared" si="197"/>
        <v/>
      </c>
      <c r="E841" s="26" t="str">
        <f>IF(ISNUMBER($B841),'INPUT | Operations'!$B846-'INPUT | Operations'!$B845,"")</f>
        <v/>
      </c>
      <c r="F841" s="32" t="str">
        <f>IF(ISNUMBER($B841),IF('INPUT | Operations'!$B846&lt;MainEngine_BurnTime,1,IF('INPUT | Operations'!$B845&lt;=MainEngine_BurnTime,(MainEngine_BurnTime-'INPUT | Operations'!$B845)/('INPUT | Operations'!$B846-'INPUT | Operations'!$B845),0))*'INPUT | Operations'!$D845*NumberOfMainEngines*NumberOfOps*$E841,"")</f>
        <v/>
      </c>
      <c r="G841" s="34" t="str">
        <f t="shared" si="205"/>
        <v/>
      </c>
      <c r="H841" s="27" t="str">
        <f t="shared" si="206"/>
        <v/>
      </c>
      <c r="I841" s="27" t="str">
        <f t="shared" si="207"/>
        <v/>
      </c>
      <c r="J841" s="27" t="str">
        <f t="shared" si="208"/>
        <v/>
      </c>
      <c r="K841" s="27" t="str">
        <f t="shared" si="209"/>
        <v/>
      </c>
      <c r="L841" s="27" t="str">
        <f t="shared" si="210"/>
        <v/>
      </c>
      <c r="M841" s="32" t="str">
        <f t="shared" si="211"/>
        <v/>
      </c>
      <c r="N841" s="27" t="str">
        <f t="shared" si="198"/>
        <v/>
      </c>
      <c r="O841" s="27" t="str">
        <f t="shared" si="199"/>
        <v/>
      </c>
      <c r="P841" s="27" t="str">
        <f t="shared" si="200"/>
        <v/>
      </c>
      <c r="Q841" s="27" t="str">
        <f t="shared" si="201"/>
        <v/>
      </c>
      <c r="R841" s="27" t="str">
        <f t="shared" si="202"/>
        <v/>
      </c>
      <c r="S841" s="27" t="str">
        <f t="shared" si="203"/>
        <v/>
      </c>
      <c r="T841" s="32" t="str">
        <f t="shared" si="204"/>
        <v/>
      </c>
      <c r="U841" s="10"/>
    </row>
    <row r="842" spans="1:21" x14ac:dyDescent="0.25">
      <c r="A842" s="10"/>
      <c r="B842" s="4" t="str">
        <f>IF(ISBLANK('INPUT | Operations'!$B847),"",COUNT('INPUT | Operations'!$B$12:$B846))</f>
        <v/>
      </c>
      <c r="C842" s="27" t="str">
        <f>IF(ISNUMBER($B842),('INPUT | Operations'!$C846+'INPUT | Operations'!$C847)/2,"")</f>
        <v/>
      </c>
      <c r="D842" s="28" t="str">
        <f t="shared" si="197"/>
        <v/>
      </c>
      <c r="E842" s="26" t="str">
        <f>IF(ISNUMBER($B842),'INPUT | Operations'!$B847-'INPUT | Operations'!$B846,"")</f>
        <v/>
      </c>
      <c r="F842" s="32" t="str">
        <f>IF(ISNUMBER($B842),IF('INPUT | Operations'!$B847&lt;MainEngine_BurnTime,1,IF('INPUT | Operations'!$B846&lt;=MainEngine_BurnTime,(MainEngine_BurnTime-'INPUT | Operations'!$B846)/('INPUT | Operations'!$B847-'INPUT | Operations'!$B846),0))*'INPUT | Operations'!$D846*NumberOfMainEngines*NumberOfOps*$E842,"")</f>
        <v/>
      </c>
      <c r="G842" s="34" t="str">
        <f t="shared" si="205"/>
        <v/>
      </c>
      <c r="H842" s="27" t="str">
        <f t="shared" si="206"/>
        <v/>
      </c>
      <c r="I842" s="27" t="str">
        <f t="shared" si="207"/>
        <v/>
      </c>
      <c r="J842" s="27" t="str">
        <f t="shared" si="208"/>
        <v/>
      </c>
      <c r="K842" s="27" t="str">
        <f t="shared" si="209"/>
        <v/>
      </c>
      <c r="L842" s="27" t="str">
        <f t="shared" si="210"/>
        <v/>
      </c>
      <c r="M842" s="32" t="str">
        <f t="shared" si="211"/>
        <v/>
      </c>
      <c r="N842" s="27" t="str">
        <f t="shared" si="198"/>
        <v/>
      </c>
      <c r="O842" s="27" t="str">
        <f t="shared" si="199"/>
        <v/>
      </c>
      <c r="P842" s="27" t="str">
        <f t="shared" si="200"/>
        <v/>
      </c>
      <c r="Q842" s="27" t="str">
        <f t="shared" si="201"/>
        <v/>
      </c>
      <c r="R842" s="27" t="str">
        <f t="shared" si="202"/>
        <v/>
      </c>
      <c r="S842" s="27" t="str">
        <f t="shared" si="203"/>
        <v/>
      </c>
      <c r="T842" s="32" t="str">
        <f t="shared" si="204"/>
        <v/>
      </c>
      <c r="U842" s="10"/>
    </row>
    <row r="843" spans="1:21" x14ac:dyDescent="0.25">
      <c r="A843" s="10"/>
      <c r="B843" s="4" t="str">
        <f>IF(ISBLANK('INPUT | Operations'!$B848),"",COUNT('INPUT | Operations'!$B$12:$B847))</f>
        <v/>
      </c>
      <c r="C843" s="27" t="str">
        <f>IF(ISNUMBER($B843),('INPUT | Operations'!$C847+'INPUT | Operations'!$C848)/2,"")</f>
        <v/>
      </c>
      <c r="D843" s="28" t="str">
        <f t="shared" si="197"/>
        <v/>
      </c>
      <c r="E843" s="26" t="str">
        <f>IF(ISNUMBER($B843),'INPUT | Operations'!$B848-'INPUT | Operations'!$B847,"")</f>
        <v/>
      </c>
      <c r="F843" s="32" t="str">
        <f>IF(ISNUMBER($B843),IF('INPUT | Operations'!$B848&lt;MainEngine_BurnTime,1,IF('INPUT | Operations'!$B847&lt;=MainEngine_BurnTime,(MainEngine_BurnTime-'INPUT | Operations'!$B847)/('INPUT | Operations'!$B848-'INPUT | Operations'!$B847),0))*'INPUT | Operations'!$D847*NumberOfMainEngines*NumberOfOps*$E843,"")</f>
        <v/>
      </c>
      <c r="G843" s="34" t="str">
        <f t="shared" si="205"/>
        <v/>
      </c>
      <c r="H843" s="27" t="str">
        <f t="shared" si="206"/>
        <v/>
      </c>
      <c r="I843" s="27" t="str">
        <f t="shared" si="207"/>
        <v/>
      </c>
      <c r="J843" s="27" t="str">
        <f t="shared" si="208"/>
        <v/>
      </c>
      <c r="K843" s="27" t="str">
        <f t="shared" si="209"/>
        <v/>
      </c>
      <c r="L843" s="27" t="str">
        <f t="shared" si="210"/>
        <v/>
      </c>
      <c r="M843" s="32" t="str">
        <f t="shared" si="211"/>
        <v/>
      </c>
      <c r="N843" s="27" t="str">
        <f t="shared" si="198"/>
        <v/>
      </c>
      <c r="O843" s="27" t="str">
        <f t="shared" si="199"/>
        <v/>
      </c>
      <c r="P843" s="27" t="str">
        <f t="shared" si="200"/>
        <v/>
      </c>
      <c r="Q843" s="27" t="str">
        <f t="shared" si="201"/>
        <v/>
      </c>
      <c r="R843" s="27" t="str">
        <f t="shared" si="202"/>
        <v/>
      </c>
      <c r="S843" s="27" t="str">
        <f t="shared" si="203"/>
        <v/>
      </c>
      <c r="T843" s="32" t="str">
        <f t="shared" si="204"/>
        <v/>
      </c>
      <c r="U843" s="10"/>
    </row>
    <row r="844" spans="1:21" x14ac:dyDescent="0.25">
      <c r="A844" s="10"/>
      <c r="B844" s="4" t="str">
        <f>IF(ISBLANK('INPUT | Operations'!$B849),"",COUNT('INPUT | Operations'!$B$12:$B848))</f>
        <v/>
      </c>
      <c r="C844" s="27" t="str">
        <f>IF(ISNUMBER($B844),('INPUT | Operations'!$C848+'INPUT | Operations'!$C849)/2,"")</f>
        <v/>
      </c>
      <c r="D844" s="28" t="str">
        <f t="shared" si="197"/>
        <v/>
      </c>
      <c r="E844" s="26" t="str">
        <f>IF(ISNUMBER($B844),'INPUT | Operations'!$B849-'INPUT | Operations'!$B848,"")</f>
        <v/>
      </c>
      <c r="F844" s="32" t="str">
        <f>IF(ISNUMBER($B844),IF('INPUT | Operations'!$B849&lt;MainEngine_BurnTime,1,IF('INPUT | Operations'!$B848&lt;=MainEngine_BurnTime,(MainEngine_BurnTime-'INPUT | Operations'!$B848)/('INPUT | Operations'!$B849-'INPUT | Operations'!$B848),0))*'INPUT | Operations'!$D848*NumberOfMainEngines*NumberOfOps*$E844,"")</f>
        <v/>
      </c>
      <c r="G844" s="34" t="str">
        <f t="shared" si="205"/>
        <v/>
      </c>
      <c r="H844" s="27" t="str">
        <f t="shared" si="206"/>
        <v/>
      </c>
      <c r="I844" s="27" t="str">
        <f t="shared" si="207"/>
        <v/>
      </c>
      <c r="J844" s="27" t="str">
        <f t="shared" si="208"/>
        <v/>
      </c>
      <c r="K844" s="27" t="str">
        <f t="shared" si="209"/>
        <v/>
      </c>
      <c r="L844" s="27" t="str">
        <f t="shared" si="210"/>
        <v/>
      </c>
      <c r="M844" s="32" t="str">
        <f t="shared" si="211"/>
        <v/>
      </c>
      <c r="N844" s="27" t="str">
        <f t="shared" si="198"/>
        <v/>
      </c>
      <c r="O844" s="27" t="str">
        <f t="shared" si="199"/>
        <v/>
      </c>
      <c r="P844" s="27" t="str">
        <f t="shared" si="200"/>
        <v/>
      </c>
      <c r="Q844" s="27" t="str">
        <f t="shared" si="201"/>
        <v/>
      </c>
      <c r="R844" s="27" t="str">
        <f t="shared" si="202"/>
        <v/>
      </c>
      <c r="S844" s="27" t="str">
        <f t="shared" si="203"/>
        <v/>
      </c>
      <c r="T844" s="32" t="str">
        <f t="shared" si="204"/>
        <v/>
      </c>
      <c r="U844" s="10"/>
    </row>
    <row r="845" spans="1:21" x14ac:dyDescent="0.25">
      <c r="A845" s="10"/>
      <c r="B845" s="4" t="str">
        <f>IF(ISBLANK('INPUT | Operations'!$B850),"",COUNT('INPUT | Operations'!$B$12:$B849))</f>
        <v/>
      </c>
      <c r="C845" s="27" t="str">
        <f>IF(ISNUMBER($B845),('INPUT | Operations'!$C849+'INPUT | Operations'!$C850)/2,"")</f>
        <v/>
      </c>
      <c r="D845" s="28" t="str">
        <f t="shared" si="197"/>
        <v/>
      </c>
      <c r="E845" s="26" t="str">
        <f>IF(ISNUMBER($B845),'INPUT | Operations'!$B850-'INPUT | Operations'!$B849,"")</f>
        <v/>
      </c>
      <c r="F845" s="32" t="str">
        <f>IF(ISNUMBER($B845),IF('INPUT | Operations'!$B850&lt;MainEngine_BurnTime,1,IF('INPUT | Operations'!$B849&lt;=MainEngine_BurnTime,(MainEngine_BurnTime-'INPUT | Operations'!$B849)/('INPUT | Operations'!$B850-'INPUT | Operations'!$B849),0))*'INPUT | Operations'!$D849*NumberOfMainEngines*NumberOfOps*$E845,"")</f>
        <v/>
      </c>
      <c r="G845" s="34" t="str">
        <f t="shared" si="205"/>
        <v/>
      </c>
      <c r="H845" s="27" t="str">
        <f t="shared" si="206"/>
        <v/>
      </c>
      <c r="I845" s="27" t="str">
        <f t="shared" si="207"/>
        <v/>
      </c>
      <c r="J845" s="27" t="str">
        <f t="shared" si="208"/>
        <v/>
      </c>
      <c r="K845" s="27" t="str">
        <f t="shared" si="209"/>
        <v/>
      </c>
      <c r="L845" s="27" t="str">
        <f t="shared" si="210"/>
        <v/>
      </c>
      <c r="M845" s="32" t="str">
        <f t="shared" si="211"/>
        <v/>
      </c>
      <c r="N845" s="27" t="str">
        <f t="shared" si="198"/>
        <v/>
      </c>
      <c r="O845" s="27" t="str">
        <f t="shared" si="199"/>
        <v/>
      </c>
      <c r="P845" s="27" t="str">
        <f t="shared" si="200"/>
        <v/>
      </c>
      <c r="Q845" s="27" t="str">
        <f t="shared" si="201"/>
        <v/>
      </c>
      <c r="R845" s="27" t="str">
        <f t="shared" si="202"/>
        <v/>
      </c>
      <c r="S845" s="27" t="str">
        <f t="shared" si="203"/>
        <v/>
      </c>
      <c r="T845" s="32" t="str">
        <f t="shared" si="204"/>
        <v/>
      </c>
      <c r="U845" s="10"/>
    </row>
    <row r="846" spans="1:21" x14ac:dyDescent="0.25">
      <c r="A846" s="10"/>
      <c r="B846" s="4" t="str">
        <f>IF(ISBLANK('INPUT | Operations'!$B851),"",COUNT('INPUT | Operations'!$B$12:$B850))</f>
        <v/>
      </c>
      <c r="C846" s="27" t="str">
        <f>IF(ISNUMBER($B846),('INPUT | Operations'!$C850+'INPUT | Operations'!$C851)/2,"")</f>
        <v/>
      </c>
      <c r="D846" s="28" t="str">
        <f t="shared" si="197"/>
        <v/>
      </c>
      <c r="E846" s="26" t="str">
        <f>IF(ISNUMBER($B846),'INPUT | Operations'!$B851-'INPUT | Operations'!$B850,"")</f>
        <v/>
      </c>
      <c r="F846" s="32" t="str">
        <f>IF(ISNUMBER($B846),IF('INPUT | Operations'!$B851&lt;MainEngine_BurnTime,1,IF('INPUT | Operations'!$B850&lt;=MainEngine_BurnTime,(MainEngine_BurnTime-'INPUT | Operations'!$B850)/('INPUT | Operations'!$B851-'INPUT | Operations'!$B850),0))*'INPUT | Operations'!$D850*NumberOfMainEngines*NumberOfOps*$E846,"")</f>
        <v/>
      </c>
      <c r="G846" s="34" t="str">
        <f t="shared" si="205"/>
        <v/>
      </c>
      <c r="H846" s="27" t="str">
        <f t="shared" si="206"/>
        <v/>
      </c>
      <c r="I846" s="27" t="str">
        <f t="shared" si="207"/>
        <v/>
      </c>
      <c r="J846" s="27" t="str">
        <f t="shared" si="208"/>
        <v/>
      </c>
      <c r="K846" s="27" t="str">
        <f t="shared" si="209"/>
        <v/>
      </c>
      <c r="L846" s="27" t="str">
        <f t="shared" si="210"/>
        <v/>
      </c>
      <c r="M846" s="32" t="str">
        <f t="shared" si="211"/>
        <v/>
      </c>
      <c r="N846" s="27" t="str">
        <f t="shared" si="198"/>
        <v/>
      </c>
      <c r="O846" s="27" t="str">
        <f t="shared" si="199"/>
        <v/>
      </c>
      <c r="P846" s="27" t="str">
        <f t="shared" si="200"/>
        <v/>
      </c>
      <c r="Q846" s="27" t="str">
        <f t="shared" si="201"/>
        <v/>
      </c>
      <c r="R846" s="27" t="str">
        <f t="shared" si="202"/>
        <v/>
      </c>
      <c r="S846" s="27" t="str">
        <f t="shared" si="203"/>
        <v/>
      </c>
      <c r="T846" s="32" t="str">
        <f t="shared" si="204"/>
        <v/>
      </c>
      <c r="U846" s="10"/>
    </row>
    <row r="847" spans="1:21" x14ac:dyDescent="0.25">
      <c r="A847" s="10"/>
      <c r="B847" s="4" t="str">
        <f>IF(ISBLANK('INPUT | Operations'!$B852),"",COUNT('INPUT | Operations'!$B$12:$B851))</f>
        <v/>
      </c>
      <c r="C847" s="27" t="str">
        <f>IF(ISNUMBER($B847),('INPUT | Operations'!$C851+'INPUT | Operations'!$C852)/2,"")</f>
        <v/>
      </c>
      <c r="D847" s="28" t="str">
        <f t="shared" si="197"/>
        <v/>
      </c>
      <c r="E847" s="26" t="str">
        <f>IF(ISNUMBER($B847),'INPUT | Operations'!$B852-'INPUT | Operations'!$B851,"")</f>
        <v/>
      </c>
      <c r="F847" s="32" t="str">
        <f>IF(ISNUMBER($B847),IF('INPUT | Operations'!$B852&lt;MainEngine_BurnTime,1,IF('INPUT | Operations'!$B851&lt;=MainEngine_BurnTime,(MainEngine_BurnTime-'INPUT | Operations'!$B851)/('INPUT | Operations'!$B852-'INPUT | Operations'!$B851),0))*'INPUT | Operations'!$D851*NumberOfMainEngines*NumberOfOps*$E847,"")</f>
        <v/>
      </c>
      <c r="G847" s="34" t="str">
        <f t="shared" si="205"/>
        <v/>
      </c>
      <c r="H847" s="27" t="str">
        <f t="shared" si="206"/>
        <v/>
      </c>
      <c r="I847" s="27" t="str">
        <f t="shared" si="207"/>
        <v/>
      </c>
      <c r="J847" s="27" t="str">
        <f t="shared" si="208"/>
        <v/>
      </c>
      <c r="K847" s="27" t="str">
        <f t="shared" si="209"/>
        <v/>
      </c>
      <c r="L847" s="27" t="str">
        <f t="shared" si="210"/>
        <v/>
      </c>
      <c r="M847" s="32" t="str">
        <f t="shared" si="211"/>
        <v/>
      </c>
      <c r="N847" s="27" t="str">
        <f t="shared" si="198"/>
        <v/>
      </c>
      <c r="O847" s="27" t="str">
        <f t="shared" si="199"/>
        <v/>
      </c>
      <c r="P847" s="27" t="str">
        <f t="shared" si="200"/>
        <v/>
      </c>
      <c r="Q847" s="27" t="str">
        <f t="shared" si="201"/>
        <v/>
      </c>
      <c r="R847" s="27" t="str">
        <f t="shared" si="202"/>
        <v/>
      </c>
      <c r="S847" s="27" t="str">
        <f t="shared" si="203"/>
        <v/>
      </c>
      <c r="T847" s="32" t="str">
        <f t="shared" si="204"/>
        <v/>
      </c>
      <c r="U847" s="10"/>
    </row>
    <row r="848" spans="1:21" x14ac:dyDescent="0.25">
      <c r="A848" s="10"/>
      <c r="B848" s="4" t="str">
        <f>IF(ISBLANK('INPUT | Operations'!$B853),"",COUNT('INPUT | Operations'!$B$12:$B852))</f>
        <v/>
      </c>
      <c r="C848" s="27" t="str">
        <f>IF(ISNUMBER($B848),('INPUT | Operations'!$C852+'INPUT | Operations'!$C853)/2,"")</f>
        <v/>
      </c>
      <c r="D848" s="28" t="str">
        <f t="shared" si="197"/>
        <v/>
      </c>
      <c r="E848" s="26" t="str">
        <f>IF(ISNUMBER($B848),'INPUT | Operations'!$B853-'INPUT | Operations'!$B852,"")</f>
        <v/>
      </c>
      <c r="F848" s="32" t="str">
        <f>IF(ISNUMBER($B848),IF('INPUT | Operations'!$B853&lt;MainEngine_BurnTime,1,IF('INPUT | Operations'!$B852&lt;=MainEngine_BurnTime,(MainEngine_BurnTime-'INPUT | Operations'!$B852)/('INPUT | Operations'!$B853-'INPUT | Operations'!$B852),0))*'INPUT | Operations'!$D852*NumberOfMainEngines*NumberOfOps*$E848,"")</f>
        <v/>
      </c>
      <c r="G848" s="34" t="str">
        <f t="shared" si="205"/>
        <v/>
      </c>
      <c r="H848" s="27" t="str">
        <f t="shared" si="206"/>
        <v/>
      </c>
      <c r="I848" s="27" t="str">
        <f t="shared" si="207"/>
        <v/>
      </c>
      <c r="J848" s="27" t="str">
        <f t="shared" si="208"/>
        <v/>
      </c>
      <c r="K848" s="27" t="str">
        <f t="shared" si="209"/>
        <v/>
      </c>
      <c r="L848" s="27" t="str">
        <f t="shared" si="210"/>
        <v/>
      </c>
      <c r="M848" s="32" t="str">
        <f t="shared" si="211"/>
        <v/>
      </c>
      <c r="N848" s="27" t="str">
        <f t="shared" si="198"/>
        <v/>
      </c>
      <c r="O848" s="27" t="str">
        <f t="shared" si="199"/>
        <v/>
      </c>
      <c r="P848" s="27" t="str">
        <f t="shared" si="200"/>
        <v/>
      </c>
      <c r="Q848" s="27" t="str">
        <f t="shared" si="201"/>
        <v/>
      </c>
      <c r="R848" s="27" t="str">
        <f t="shared" si="202"/>
        <v/>
      </c>
      <c r="S848" s="27" t="str">
        <f t="shared" si="203"/>
        <v/>
      </c>
      <c r="T848" s="32" t="str">
        <f t="shared" si="204"/>
        <v/>
      </c>
      <c r="U848" s="10"/>
    </row>
    <row r="849" spans="1:21" x14ac:dyDescent="0.25">
      <c r="A849" s="10"/>
      <c r="B849" s="4" t="str">
        <f>IF(ISBLANK('INPUT | Operations'!$B854),"",COUNT('INPUT | Operations'!$B$12:$B853))</f>
        <v/>
      </c>
      <c r="C849" s="27" t="str">
        <f>IF(ISNUMBER($B849),('INPUT | Operations'!$C853+'INPUT | Operations'!$C854)/2,"")</f>
        <v/>
      </c>
      <c r="D849" s="28" t="str">
        <f t="shared" si="197"/>
        <v/>
      </c>
      <c r="E849" s="26" t="str">
        <f>IF(ISNUMBER($B849),'INPUT | Operations'!$B854-'INPUT | Operations'!$B853,"")</f>
        <v/>
      </c>
      <c r="F849" s="32" t="str">
        <f>IF(ISNUMBER($B849),IF('INPUT | Operations'!$B854&lt;MainEngine_BurnTime,1,IF('INPUT | Operations'!$B853&lt;=MainEngine_BurnTime,(MainEngine_BurnTime-'INPUT | Operations'!$B853)/('INPUT | Operations'!$B854-'INPUT | Operations'!$B853),0))*'INPUT | Operations'!$D853*NumberOfMainEngines*NumberOfOps*$E849,"")</f>
        <v/>
      </c>
      <c r="G849" s="34" t="str">
        <f t="shared" si="205"/>
        <v/>
      </c>
      <c r="H849" s="27" t="str">
        <f t="shared" si="206"/>
        <v/>
      </c>
      <c r="I849" s="27" t="str">
        <f t="shared" si="207"/>
        <v/>
      </c>
      <c r="J849" s="27" t="str">
        <f t="shared" si="208"/>
        <v/>
      </c>
      <c r="K849" s="27" t="str">
        <f t="shared" si="209"/>
        <v/>
      </c>
      <c r="L849" s="27" t="str">
        <f t="shared" si="210"/>
        <v/>
      </c>
      <c r="M849" s="32" t="str">
        <f t="shared" si="211"/>
        <v/>
      </c>
      <c r="N849" s="27" t="str">
        <f t="shared" si="198"/>
        <v/>
      </c>
      <c r="O849" s="27" t="str">
        <f t="shared" si="199"/>
        <v/>
      </c>
      <c r="P849" s="27" t="str">
        <f t="shared" si="200"/>
        <v/>
      </c>
      <c r="Q849" s="27" t="str">
        <f t="shared" si="201"/>
        <v/>
      </c>
      <c r="R849" s="27" t="str">
        <f t="shared" si="202"/>
        <v/>
      </c>
      <c r="S849" s="27" t="str">
        <f t="shared" si="203"/>
        <v/>
      </c>
      <c r="T849" s="32" t="str">
        <f t="shared" si="204"/>
        <v/>
      </c>
      <c r="U849" s="10"/>
    </row>
    <row r="850" spans="1:21" x14ac:dyDescent="0.25">
      <c r="A850" s="10"/>
      <c r="B850" s="4" t="str">
        <f>IF(ISBLANK('INPUT | Operations'!$B855),"",COUNT('INPUT | Operations'!$B$12:$B854))</f>
        <v/>
      </c>
      <c r="C850" s="27" t="str">
        <f>IF(ISNUMBER($B850),('INPUT | Operations'!$C854+'INPUT | Operations'!$C855)/2,"")</f>
        <v/>
      </c>
      <c r="D850" s="28" t="str">
        <f t="shared" si="197"/>
        <v/>
      </c>
      <c r="E850" s="26" t="str">
        <f>IF(ISNUMBER($B850),'INPUT | Operations'!$B855-'INPUT | Operations'!$B854,"")</f>
        <v/>
      </c>
      <c r="F850" s="32" t="str">
        <f>IF(ISNUMBER($B850),IF('INPUT | Operations'!$B855&lt;MainEngine_BurnTime,1,IF('INPUT | Operations'!$B854&lt;=MainEngine_BurnTime,(MainEngine_BurnTime-'INPUT | Operations'!$B854)/('INPUT | Operations'!$B855-'INPUT | Operations'!$B854),0))*'INPUT | Operations'!$D854*NumberOfMainEngines*NumberOfOps*$E850,"")</f>
        <v/>
      </c>
      <c r="G850" s="34" t="str">
        <f t="shared" si="205"/>
        <v/>
      </c>
      <c r="H850" s="27" t="str">
        <f t="shared" si="206"/>
        <v/>
      </c>
      <c r="I850" s="27" t="str">
        <f t="shared" si="207"/>
        <v/>
      </c>
      <c r="J850" s="27" t="str">
        <f t="shared" si="208"/>
        <v/>
      </c>
      <c r="K850" s="27" t="str">
        <f t="shared" si="209"/>
        <v/>
      </c>
      <c r="L850" s="27" t="str">
        <f t="shared" si="210"/>
        <v/>
      </c>
      <c r="M850" s="32" t="str">
        <f t="shared" si="211"/>
        <v/>
      </c>
      <c r="N850" s="27" t="str">
        <f t="shared" si="198"/>
        <v/>
      </c>
      <c r="O850" s="27" t="str">
        <f t="shared" si="199"/>
        <v/>
      </c>
      <c r="P850" s="27" t="str">
        <f t="shared" si="200"/>
        <v/>
      </c>
      <c r="Q850" s="27" t="str">
        <f t="shared" si="201"/>
        <v/>
      </c>
      <c r="R850" s="27" t="str">
        <f t="shared" si="202"/>
        <v/>
      </c>
      <c r="S850" s="27" t="str">
        <f t="shared" si="203"/>
        <v/>
      </c>
      <c r="T850" s="32" t="str">
        <f t="shared" si="204"/>
        <v/>
      </c>
      <c r="U850" s="10"/>
    </row>
    <row r="851" spans="1:21" x14ac:dyDescent="0.25">
      <c r="A851" s="10"/>
      <c r="B851" s="4" t="str">
        <f>IF(ISBLANK('INPUT | Operations'!$B856),"",COUNT('INPUT | Operations'!$B$12:$B855))</f>
        <v/>
      </c>
      <c r="C851" s="27" t="str">
        <f>IF(ISNUMBER($B851),('INPUT | Operations'!$C855+'INPUT | Operations'!$C856)/2,"")</f>
        <v/>
      </c>
      <c r="D851" s="28" t="str">
        <f t="shared" si="197"/>
        <v/>
      </c>
      <c r="E851" s="26" t="str">
        <f>IF(ISNUMBER($B851),'INPUT | Operations'!$B856-'INPUT | Operations'!$B855,"")</f>
        <v/>
      </c>
      <c r="F851" s="32" t="str">
        <f>IF(ISNUMBER($B851),IF('INPUT | Operations'!$B856&lt;MainEngine_BurnTime,1,IF('INPUT | Operations'!$B855&lt;=MainEngine_BurnTime,(MainEngine_BurnTime-'INPUT | Operations'!$B855)/('INPUT | Operations'!$B856-'INPUT | Operations'!$B855),0))*'INPUT | Operations'!$D855*NumberOfMainEngines*NumberOfOps*$E851,"")</f>
        <v/>
      </c>
      <c r="G851" s="34" t="str">
        <f t="shared" si="205"/>
        <v/>
      </c>
      <c r="H851" s="27" t="str">
        <f t="shared" si="206"/>
        <v/>
      </c>
      <c r="I851" s="27" t="str">
        <f t="shared" si="207"/>
        <v/>
      </c>
      <c r="J851" s="27" t="str">
        <f t="shared" si="208"/>
        <v/>
      </c>
      <c r="K851" s="27" t="str">
        <f t="shared" si="209"/>
        <v/>
      </c>
      <c r="L851" s="27" t="str">
        <f t="shared" si="210"/>
        <v/>
      </c>
      <c r="M851" s="32" t="str">
        <f t="shared" si="211"/>
        <v/>
      </c>
      <c r="N851" s="27" t="str">
        <f t="shared" si="198"/>
        <v/>
      </c>
      <c r="O851" s="27" t="str">
        <f t="shared" si="199"/>
        <v/>
      </c>
      <c r="P851" s="27" t="str">
        <f t="shared" si="200"/>
        <v/>
      </c>
      <c r="Q851" s="27" t="str">
        <f t="shared" si="201"/>
        <v/>
      </c>
      <c r="R851" s="27" t="str">
        <f t="shared" si="202"/>
        <v/>
      </c>
      <c r="S851" s="27" t="str">
        <f t="shared" si="203"/>
        <v/>
      </c>
      <c r="T851" s="32" t="str">
        <f t="shared" si="204"/>
        <v/>
      </c>
      <c r="U851" s="10"/>
    </row>
    <row r="852" spans="1:21" x14ac:dyDescent="0.25">
      <c r="A852" s="10"/>
      <c r="B852" s="4" t="str">
        <f>IF(ISBLANK('INPUT | Operations'!$B857),"",COUNT('INPUT | Operations'!$B$12:$B856))</f>
        <v/>
      </c>
      <c r="C852" s="27" t="str">
        <f>IF(ISNUMBER($B852),('INPUT | Operations'!$C856+'INPUT | Operations'!$C857)/2,"")</f>
        <v/>
      </c>
      <c r="D852" s="28" t="str">
        <f t="shared" si="197"/>
        <v/>
      </c>
      <c r="E852" s="26" t="str">
        <f>IF(ISNUMBER($B852),'INPUT | Operations'!$B857-'INPUT | Operations'!$B856,"")</f>
        <v/>
      </c>
      <c r="F852" s="32" t="str">
        <f>IF(ISNUMBER($B852),IF('INPUT | Operations'!$B857&lt;MainEngine_BurnTime,1,IF('INPUT | Operations'!$B856&lt;=MainEngine_BurnTime,(MainEngine_BurnTime-'INPUT | Operations'!$B856)/('INPUT | Operations'!$B857-'INPUT | Operations'!$B856),0))*'INPUT | Operations'!$D856*NumberOfMainEngines*NumberOfOps*$E852,"")</f>
        <v/>
      </c>
      <c r="G852" s="34" t="str">
        <f t="shared" si="205"/>
        <v/>
      </c>
      <c r="H852" s="27" t="str">
        <f t="shared" si="206"/>
        <v/>
      </c>
      <c r="I852" s="27" t="str">
        <f t="shared" si="207"/>
        <v/>
      </c>
      <c r="J852" s="27" t="str">
        <f t="shared" si="208"/>
        <v/>
      </c>
      <c r="K852" s="27" t="str">
        <f t="shared" si="209"/>
        <v/>
      </c>
      <c r="L852" s="27" t="str">
        <f t="shared" si="210"/>
        <v/>
      </c>
      <c r="M852" s="32" t="str">
        <f t="shared" si="211"/>
        <v/>
      </c>
      <c r="N852" s="27" t="str">
        <f t="shared" si="198"/>
        <v/>
      </c>
      <c r="O852" s="27" t="str">
        <f t="shared" si="199"/>
        <v/>
      </c>
      <c r="P852" s="27" t="str">
        <f t="shared" si="200"/>
        <v/>
      </c>
      <c r="Q852" s="27" t="str">
        <f t="shared" si="201"/>
        <v/>
      </c>
      <c r="R852" s="27" t="str">
        <f t="shared" si="202"/>
        <v/>
      </c>
      <c r="S852" s="27" t="str">
        <f t="shared" si="203"/>
        <v/>
      </c>
      <c r="T852" s="32" t="str">
        <f t="shared" si="204"/>
        <v/>
      </c>
      <c r="U852" s="10"/>
    </row>
    <row r="853" spans="1:21" x14ac:dyDescent="0.25">
      <c r="A853" s="10"/>
      <c r="B853" s="4" t="str">
        <f>IF(ISBLANK('INPUT | Operations'!$B858),"",COUNT('INPUT | Operations'!$B$12:$B857))</f>
        <v/>
      </c>
      <c r="C853" s="27" t="str">
        <f>IF(ISNUMBER($B853),('INPUT | Operations'!$C857+'INPUT | Operations'!$C858)/2,"")</f>
        <v/>
      </c>
      <c r="D853" s="28" t="str">
        <f t="shared" si="197"/>
        <v/>
      </c>
      <c r="E853" s="26" t="str">
        <f>IF(ISNUMBER($B853),'INPUT | Operations'!$B858-'INPUT | Operations'!$B857,"")</f>
        <v/>
      </c>
      <c r="F853" s="32" t="str">
        <f>IF(ISNUMBER($B853),IF('INPUT | Operations'!$B858&lt;MainEngine_BurnTime,1,IF('INPUT | Operations'!$B857&lt;=MainEngine_BurnTime,(MainEngine_BurnTime-'INPUT | Operations'!$B857)/('INPUT | Operations'!$B858-'INPUT | Operations'!$B857),0))*'INPUT | Operations'!$D857*NumberOfMainEngines*NumberOfOps*$E853,"")</f>
        <v/>
      </c>
      <c r="G853" s="34" t="str">
        <f t="shared" si="205"/>
        <v/>
      </c>
      <c r="H853" s="27" t="str">
        <f t="shared" si="206"/>
        <v/>
      </c>
      <c r="I853" s="27" t="str">
        <f t="shared" si="207"/>
        <v/>
      </c>
      <c r="J853" s="27" t="str">
        <f t="shared" si="208"/>
        <v/>
      </c>
      <c r="K853" s="27" t="str">
        <f t="shared" si="209"/>
        <v/>
      </c>
      <c r="L853" s="27" t="str">
        <f t="shared" si="210"/>
        <v/>
      </c>
      <c r="M853" s="32" t="str">
        <f t="shared" si="211"/>
        <v/>
      </c>
      <c r="N853" s="27" t="str">
        <f t="shared" si="198"/>
        <v/>
      </c>
      <c r="O853" s="27" t="str">
        <f t="shared" si="199"/>
        <v/>
      </c>
      <c r="P853" s="27" t="str">
        <f t="shared" si="200"/>
        <v/>
      </c>
      <c r="Q853" s="27" t="str">
        <f t="shared" si="201"/>
        <v/>
      </c>
      <c r="R853" s="27" t="str">
        <f t="shared" si="202"/>
        <v/>
      </c>
      <c r="S853" s="27" t="str">
        <f t="shared" si="203"/>
        <v/>
      </c>
      <c r="T853" s="32" t="str">
        <f t="shared" si="204"/>
        <v/>
      </c>
      <c r="U853" s="10"/>
    </row>
    <row r="854" spans="1:21" x14ac:dyDescent="0.25">
      <c r="A854" s="10"/>
      <c r="B854" s="4" t="str">
        <f>IF(ISBLANK('INPUT | Operations'!$B859),"",COUNT('INPUT | Operations'!$B$12:$B858))</f>
        <v/>
      </c>
      <c r="C854" s="27" t="str">
        <f>IF(ISNUMBER($B854),('INPUT | Operations'!$C858+'INPUT | Operations'!$C859)/2,"")</f>
        <v/>
      </c>
      <c r="D854" s="28" t="str">
        <f t="shared" si="197"/>
        <v/>
      </c>
      <c r="E854" s="26" t="str">
        <f>IF(ISNUMBER($B854),'INPUT | Operations'!$B859-'INPUT | Operations'!$B858,"")</f>
        <v/>
      </c>
      <c r="F854" s="32" t="str">
        <f>IF(ISNUMBER($B854),IF('INPUT | Operations'!$B859&lt;MainEngine_BurnTime,1,IF('INPUT | Operations'!$B858&lt;=MainEngine_BurnTime,(MainEngine_BurnTime-'INPUT | Operations'!$B858)/('INPUT | Operations'!$B859-'INPUT | Operations'!$B858),0))*'INPUT | Operations'!$D858*NumberOfMainEngines*NumberOfOps*$E854,"")</f>
        <v/>
      </c>
      <c r="G854" s="34" t="str">
        <f t="shared" si="205"/>
        <v/>
      </c>
      <c r="H854" s="27" t="str">
        <f t="shared" si="206"/>
        <v/>
      </c>
      <c r="I854" s="27" t="str">
        <f t="shared" si="207"/>
        <v/>
      </c>
      <c r="J854" s="27" t="str">
        <f t="shared" si="208"/>
        <v/>
      </c>
      <c r="K854" s="27" t="str">
        <f t="shared" si="209"/>
        <v/>
      </c>
      <c r="L854" s="27" t="str">
        <f t="shared" si="210"/>
        <v/>
      </c>
      <c r="M854" s="32" t="str">
        <f t="shared" si="211"/>
        <v/>
      </c>
      <c r="N854" s="27" t="str">
        <f t="shared" si="198"/>
        <v/>
      </c>
      <c r="O854" s="27" t="str">
        <f t="shared" si="199"/>
        <v/>
      </c>
      <c r="P854" s="27" t="str">
        <f t="shared" si="200"/>
        <v/>
      </c>
      <c r="Q854" s="27" t="str">
        <f t="shared" si="201"/>
        <v/>
      </c>
      <c r="R854" s="27" t="str">
        <f t="shared" si="202"/>
        <v/>
      </c>
      <c r="S854" s="27" t="str">
        <f t="shared" si="203"/>
        <v/>
      </c>
      <c r="T854" s="32" t="str">
        <f t="shared" si="204"/>
        <v/>
      </c>
      <c r="U854" s="10"/>
    </row>
    <row r="855" spans="1:21" x14ac:dyDescent="0.25">
      <c r="A855" s="10"/>
      <c r="B855" s="4" t="str">
        <f>IF(ISBLANK('INPUT | Operations'!$B860),"",COUNT('INPUT | Operations'!$B$12:$B859))</f>
        <v/>
      </c>
      <c r="C855" s="27" t="str">
        <f>IF(ISNUMBER($B855),('INPUT | Operations'!$C859+'INPUT | Operations'!$C860)/2,"")</f>
        <v/>
      </c>
      <c r="D855" s="28" t="str">
        <f t="shared" si="197"/>
        <v/>
      </c>
      <c r="E855" s="26" t="str">
        <f>IF(ISNUMBER($B855),'INPUT | Operations'!$B860-'INPUT | Operations'!$B859,"")</f>
        <v/>
      </c>
      <c r="F855" s="32" t="str">
        <f>IF(ISNUMBER($B855),IF('INPUT | Operations'!$B860&lt;MainEngine_BurnTime,1,IF('INPUT | Operations'!$B859&lt;=MainEngine_BurnTime,(MainEngine_BurnTime-'INPUT | Operations'!$B859)/('INPUT | Operations'!$B860-'INPUT | Operations'!$B859),0))*'INPUT | Operations'!$D859*NumberOfMainEngines*NumberOfOps*$E855,"")</f>
        <v/>
      </c>
      <c r="G855" s="34" t="str">
        <f t="shared" si="205"/>
        <v/>
      </c>
      <c r="H855" s="27" t="str">
        <f t="shared" si="206"/>
        <v/>
      </c>
      <c r="I855" s="27" t="str">
        <f t="shared" si="207"/>
        <v/>
      </c>
      <c r="J855" s="27" t="str">
        <f t="shared" si="208"/>
        <v/>
      </c>
      <c r="K855" s="27" t="str">
        <f t="shared" si="209"/>
        <v/>
      </c>
      <c r="L855" s="27" t="str">
        <f t="shared" si="210"/>
        <v/>
      </c>
      <c r="M855" s="32" t="str">
        <f t="shared" si="211"/>
        <v/>
      </c>
      <c r="N855" s="27" t="str">
        <f t="shared" si="198"/>
        <v/>
      </c>
      <c r="O855" s="27" t="str">
        <f t="shared" si="199"/>
        <v/>
      </c>
      <c r="P855" s="27" t="str">
        <f t="shared" si="200"/>
        <v/>
      </c>
      <c r="Q855" s="27" t="str">
        <f t="shared" si="201"/>
        <v/>
      </c>
      <c r="R855" s="27" t="str">
        <f t="shared" si="202"/>
        <v/>
      </c>
      <c r="S855" s="27" t="str">
        <f t="shared" si="203"/>
        <v/>
      </c>
      <c r="T855" s="32" t="str">
        <f t="shared" si="204"/>
        <v/>
      </c>
      <c r="U855" s="10"/>
    </row>
    <row r="856" spans="1:21" x14ac:dyDescent="0.25">
      <c r="A856" s="10"/>
      <c r="B856" s="4" t="str">
        <f>IF(ISBLANK('INPUT | Operations'!$B861),"",COUNT('INPUT | Operations'!$B$12:$B860))</f>
        <v/>
      </c>
      <c r="C856" s="27" t="str">
        <f>IF(ISNUMBER($B856),('INPUT | Operations'!$C860+'INPUT | Operations'!$C861)/2,"")</f>
        <v/>
      </c>
      <c r="D856" s="28" t="str">
        <f t="shared" si="197"/>
        <v/>
      </c>
      <c r="E856" s="26" t="str">
        <f>IF(ISNUMBER($B856),'INPUT | Operations'!$B861-'INPUT | Operations'!$B860,"")</f>
        <v/>
      </c>
      <c r="F856" s="32" t="str">
        <f>IF(ISNUMBER($B856),IF('INPUT | Operations'!$B861&lt;MainEngine_BurnTime,1,IF('INPUT | Operations'!$B860&lt;=MainEngine_BurnTime,(MainEngine_BurnTime-'INPUT | Operations'!$B860)/('INPUT | Operations'!$B861-'INPUT | Operations'!$B860),0))*'INPUT | Operations'!$D860*NumberOfMainEngines*NumberOfOps*$E856,"")</f>
        <v/>
      </c>
      <c r="G856" s="34" t="str">
        <f t="shared" si="205"/>
        <v/>
      </c>
      <c r="H856" s="27" t="str">
        <f t="shared" si="206"/>
        <v/>
      </c>
      <c r="I856" s="27" t="str">
        <f t="shared" si="207"/>
        <v/>
      </c>
      <c r="J856" s="27" t="str">
        <f t="shared" si="208"/>
        <v/>
      </c>
      <c r="K856" s="27" t="str">
        <f t="shared" si="209"/>
        <v/>
      </c>
      <c r="L856" s="27" t="str">
        <f t="shared" si="210"/>
        <v/>
      </c>
      <c r="M856" s="32" t="str">
        <f t="shared" si="211"/>
        <v/>
      </c>
      <c r="N856" s="27" t="str">
        <f t="shared" si="198"/>
        <v/>
      </c>
      <c r="O856" s="27" t="str">
        <f t="shared" si="199"/>
        <v/>
      </c>
      <c r="P856" s="27" t="str">
        <f t="shared" si="200"/>
        <v/>
      </c>
      <c r="Q856" s="27" t="str">
        <f t="shared" si="201"/>
        <v/>
      </c>
      <c r="R856" s="27" t="str">
        <f t="shared" si="202"/>
        <v/>
      </c>
      <c r="S856" s="27" t="str">
        <f t="shared" si="203"/>
        <v/>
      </c>
      <c r="T856" s="32" t="str">
        <f t="shared" si="204"/>
        <v/>
      </c>
      <c r="U856" s="10"/>
    </row>
    <row r="857" spans="1:21" x14ac:dyDescent="0.25">
      <c r="A857" s="10"/>
      <c r="B857" s="4" t="str">
        <f>IF(ISBLANK('INPUT | Operations'!$B862),"",COUNT('INPUT | Operations'!$B$12:$B861))</f>
        <v/>
      </c>
      <c r="C857" s="27" t="str">
        <f>IF(ISNUMBER($B857),('INPUT | Operations'!$C861+'INPUT | Operations'!$C862)/2,"")</f>
        <v/>
      </c>
      <c r="D857" s="28" t="str">
        <f t="shared" si="197"/>
        <v/>
      </c>
      <c r="E857" s="26" t="str">
        <f>IF(ISNUMBER($B857),'INPUT | Operations'!$B862-'INPUT | Operations'!$B861,"")</f>
        <v/>
      </c>
      <c r="F857" s="32" t="str">
        <f>IF(ISNUMBER($B857),IF('INPUT | Operations'!$B862&lt;MainEngine_BurnTime,1,IF('INPUT | Operations'!$B861&lt;=MainEngine_BurnTime,(MainEngine_BurnTime-'INPUT | Operations'!$B861)/('INPUT | Operations'!$B862-'INPUT | Operations'!$B861),0))*'INPUT | Operations'!$D861*NumberOfMainEngines*NumberOfOps*$E857,"")</f>
        <v/>
      </c>
      <c r="G857" s="34" t="str">
        <f t="shared" si="205"/>
        <v/>
      </c>
      <c r="H857" s="27" t="str">
        <f t="shared" si="206"/>
        <v/>
      </c>
      <c r="I857" s="27" t="str">
        <f t="shared" si="207"/>
        <v/>
      </c>
      <c r="J857" s="27" t="str">
        <f t="shared" si="208"/>
        <v/>
      </c>
      <c r="K857" s="27" t="str">
        <f t="shared" si="209"/>
        <v/>
      </c>
      <c r="L857" s="27" t="str">
        <f t="shared" si="210"/>
        <v/>
      </c>
      <c r="M857" s="32" t="str">
        <f t="shared" si="211"/>
        <v/>
      </c>
      <c r="N857" s="27" t="str">
        <f t="shared" si="198"/>
        <v/>
      </c>
      <c r="O857" s="27" t="str">
        <f t="shared" si="199"/>
        <v/>
      </c>
      <c r="P857" s="27" t="str">
        <f t="shared" si="200"/>
        <v/>
      </c>
      <c r="Q857" s="27" t="str">
        <f t="shared" si="201"/>
        <v/>
      </c>
      <c r="R857" s="27" t="str">
        <f t="shared" si="202"/>
        <v/>
      </c>
      <c r="S857" s="27" t="str">
        <f t="shared" si="203"/>
        <v/>
      </c>
      <c r="T857" s="32" t="str">
        <f t="shared" si="204"/>
        <v/>
      </c>
      <c r="U857" s="10"/>
    </row>
    <row r="858" spans="1:21" x14ac:dyDescent="0.25">
      <c r="A858" s="10"/>
      <c r="B858" s="4" t="str">
        <f>IF(ISBLANK('INPUT | Operations'!$B863),"",COUNT('INPUT | Operations'!$B$12:$B862))</f>
        <v/>
      </c>
      <c r="C858" s="27" t="str">
        <f>IF(ISNUMBER($B858),('INPUT | Operations'!$C862+'INPUT | Operations'!$C863)/2,"")</f>
        <v/>
      </c>
      <c r="D858" s="28" t="str">
        <f t="shared" si="197"/>
        <v/>
      </c>
      <c r="E858" s="26" t="str">
        <f>IF(ISNUMBER($B858),'INPUT | Operations'!$B863-'INPUT | Operations'!$B862,"")</f>
        <v/>
      </c>
      <c r="F858" s="32" t="str">
        <f>IF(ISNUMBER($B858),IF('INPUT | Operations'!$B863&lt;MainEngine_BurnTime,1,IF('INPUT | Operations'!$B862&lt;=MainEngine_BurnTime,(MainEngine_BurnTime-'INPUT | Operations'!$B862)/('INPUT | Operations'!$B863-'INPUT | Operations'!$B862),0))*'INPUT | Operations'!$D862*NumberOfMainEngines*NumberOfOps*$E858,"")</f>
        <v/>
      </c>
      <c r="G858" s="34" t="str">
        <f t="shared" si="205"/>
        <v/>
      </c>
      <c r="H858" s="27" t="str">
        <f t="shared" si="206"/>
        <v/>
      </c>
      <c r="I858" s="27" t="str">
        <f t="shared" si="207"/>
        <v/>
      </c>
      <c r="J858" s="27" t="str">
        <f t="shared" si="208"/>
        <v/>
      </c>
      <c r="K858" s="27" t="str">
        <f t="shared" si="209"/>
        <v/>
      </c>
      <c r="L858" s="27" t="str">
        <f t="shared" si="210"/>
        <v/>
      </c>
      <c r="M858" s="32" t="str">
        <f t="shared" si="211"/>
        <v/>
      </c>
      <c r="N858" s="27" t="str">
        <f t="shared" si="198"/>
        <v/>
      </c>
      <c r="O858" s="27" t="str">
        <f t="shared" si="199"/>
        <v/>
      </c>
      <c r="P858" s="27" t="str">
        <f t="shared" si="200"/>
        <v/>
      </c>
      <c r="Q858" s="27" t="str">
        <f t="shared" si="201"/>
        <v/>
      </c>
      <c r="R858" s="27" t="str">
        <f t="shared" si="202"/>
        <v/>
      </c>
      <c r="S858" s="27" t="str">
        <f t="shared" si="203"/>
        <v/>
      </c>
      <c r="T858" s="32" t="str">
        <f t="shared" si="204"/>
        <v/>
      </c>
      <c r="U858" s="10"/>
    </row>
    <row r="859" spans="1:21" x14ac:dyDescent="0.25">
      <c r="A859" s="10"/>
      <c r="B859" s="4" t="str">
        <f>IF(ISBLANK('INPUT | Operations'!$B864),"",COUNT('INPUT | Operations'!$B$12:$B863))</f>
        <v/>
      </c>
      <c r="C859" s="27" t="str">
        <f>IF(ISNUMBER($B859),('INPUT | Operations'!$C863+'INPUT | Operations'!$C864)/2,"")</f>
        <v/>
      </c>
      <c r="D859" s="28" t="str">
        <f t="shared" si="197"/>
        <v/>
      </c>
      <c r="E859" s="26" t="str">
        <f>IF(ISNUMBER($B859),'INPUT | Operations'!$B864-'INPUT | Operations'!$B863,"")</f>
        <v/>
      </c>
      <c r="F859" s="32" t="str">
        <f>IF(ISNUMBER($B859),IF('INPUT | Operations'!$B864&lt;MainEngine_BurnTime,1,IF('INPUT | Operations'!$B863&lt;=MainEngine_BurnTime,(MainEngine_BurnTime-'INPUT | Operations'!$B863)/('INPUT | Operations'!$B864-'INPUT | Operations'!$B863),0))*'INPUT | Operations'!$D863*NumberOfMainEngines*NumberOfOps*$E859,"")</f>
        <v/>
      </c>
      <c r="G859" s="34" t="str">
        <f t="shared" si="205"/>
        <v/>
      </c>
      <c r="H859" s="27" t="str">
        <f t="shared" si="206"/>
        <v/>
      </c>
      <c r="I859" s="27" t="str">
        <f t="shared" si="207"/>
        <v/>
      </c>
      <c r="J859" s="27" t="str">
        <f t="shared" si="208"/>
        <v/>
      </c>
      <c r="K859" s="27" t="str">
        <f t="shared" si="209"/>
        <v/>
      </c>
      <c r="L859" s="27" t="str">
        <f t="shared" si="210"/>
        <v/>
      </c>
      <c r="M859" s="32" t="str">
        <f t="shared" si="211"/>
        <v/>
      </c>
      <c r="N859" s="27" t="str">
        <f t="shared" si="198"/>
        <v/>
      </c>
      <c r="O859" s="27" t="str">
        <f t="shared" si="199"/>
        <v/>
      </c>
      <c r="P859" s="27" t="str">
        <f t="shared" si="200"/>
        <v/>
      </c>
      <c r="Q859" s="27" t="str">
        <f t="shared" si="201"/>
        <v/>
      </c>
      <c r="R859" s="27" t="str">
        <f t="shared" si="202"/>
        <v/>
      </c>
      <c r="S859" s="27" t="str">
        <f t="shared" si="203"/>
        <v/>
      </c>
      <c r="T859" s="32" t="str">
        <f t="shared" si="204"/>
        <v/>
      </c>
      <c r="U859" s="10"/>
    </row>
    <row r="860" spans="1:21" x14ac:dyDescent="0.25">
      <c r="A860" s="10"/>
      <c r="B860" s="4" t="str">
        <f>IF(ISBLANK('INPUT | Operations'!$B865),"",COUNT('INPUT | Operations'!$B$12:$B864))</f>
        <v/>
      </c>
      <c r="C860" s="27" t="str">
        <f>IF(ISNUMBER($B860),('INPUT | Operations'!$C864+'INPUT | Operations'!$C865)/2,"")</f>
        <v/>
      </c>
      <c r="D860" s="28" t="str">
        <f t="shared" si="197"/>
        <v/>
      </c>
      <c r="E860" s="26" t="str">
        <f>IF(ISNUMBER($B860),'INPUT | Operations'!$B865-'INPUT | Operations'!$B864,"")</f>
        <v/>
      </c>
      <c r="F860" s="32" t="str">
        <f>IF(ISNUMBER($B860),IF('INPUT | Operations'!$B865&lt;MainEngine_BurnTime,1,IF('INPUT | Operations'!$B864&lt;=MainEngine_BurnTime,(MainEngine_BurnTime-'INPUT | Operations'!$B864)/('INPUT | Operations'!$B865-'INPUT | Operations'!$B864),0))*'INPUT | Operations'!$D864*NumberOfMainEngines*NumberOfOps*$E860,"")</f>
        <v/>
      </c>
      <c r="G860" s="34" t="str">
        <f t="shared" si="205"/>
        <v/>
      </c>
      <c r="H860" s="27" t="str">
        <f t="shared" si="206"/>
        <v/>
      </c>
      <c r="I860" s="27" t="str">
        <f t="shared" si="207"/>
        <v/>
      </c>
      <c r="J860" s="27" t="str">
        <f t="shared" si="208"/>
        <v/>
      </c>
      <c r="K860" s="27" t="str">
        <f t="shared" si="209"/>
        <v/>
      </c>
      <c r="L860" s="27" t="str">
        <f t="shared" si="210"/>
        <v/>
      </c>
      <c r="M860" s="32" t="str">
        <f t="shared" si="211"/>
        <v/>
      </c>
      <c r="N860" s="27" t="str">
        <f t="shared" si="198"/>
        <v/>
      </c>
      <c r="O860" s="27" t="str">
        <f t="shared" si="199"/>
        <v/>
      </c>
      <c r="P860" s="27" t="str">
        <f t="shared" si="200"/>
        <v/>
      </c>
      <c r="Q860" s="27" t="str">
        <f t="shared" si="201"/>
        <v/>
      </c>
      <c r="R860" s="27" t="str">
        <f t="shared" si="202"/>
        <v/>
      </c>
      <c r="S860" s="27" t="str">
        <f t="shared" si="203"/>
        <v/>
      </c>
      <c r="T860" s="32" t="str">
        <f t="shared" si="204"/>
        <v/>
      </c>
      <c r="U860" s="10"/>
    </row>
    <row r="861" spans="1:21" x14ac:dyDescent="0.25">
      <c r="A861" s="10"/>
      <c r="B861" s="4" t="str">
        <f>IF(ISBLANK('INPUT | Operations'!$B866),"",COUNT('INPUT | Operations'!$B$12:$B865))</f>
        <v/>
      </c>
      <c r="C861" s="27" t="str">
        <f>IF(ISNUMBER($B861),('INPUT | Operations'!$C865+'INPUT | Operations'!$C866)/2,"")</f>
        <v/>
      </c>
      <c r="D861" s="28" t="str">
        <f t="shared" si="197"/>
        <v/>
      </c>
      <c r="E861" s="26" t="str">
        <f>IF(ISNUMBER($B861),'INPUT | Operations'!$B866-'INPUT | Operations'!$B865,"")</f>
        <v/>
      </c>
      <c r="F861" s="32" t="str">
        <f>IF(ISNUMBER($B861),IF('INPUT | Operations'!$B866&lt;MainEngine_BurnTime,1,IF('INPUT | Operations'!$B865&lt;=MainEngine_BurnTime,(MainEngine_BurnTime-'INPUT | Operations'!$B865)/('INPUT | Operations'!$B866-'INPUT | Operations'!$B865),0))*'INPUT | Operations'!$D865*NumberOfMainEngines*NumberOfOps*$E861,"")</f>
        <v/>
      </c>
      <c r="G861" s="34" t="str">
        <f t="shared" si="205"/>
        <v/>
      </c>
      <c r="H861" s="27" t="str">
        <f t="shared" si="206"/>
        <v/>
      </c>
      <c r="I861" s="27" t="str">
        <f t="shared" si="207"/>
        <v/>
      </c>
      <c r="J861" s="27" t="str">
        <f t="shared" si="208"/>
        <v/>
      </c>
      <c r="K861" s="27" t="str">
        <f t="shared" si="209"/>
        <v/>
      </c>
      <c r="L861" s="27" t="str">
        <f t="shared" si="210"/>
        <v/>
      </c>
      <c r="M861" s="32" t="str">
        <f t="shared" si="211"/>
        <v/>
      </c>
      <c r="N861" s="27" t="str">
        <f t="shared" si="198"/>
        <v/>
      </c>
      <c r="O861" s="27" t="str">
        <f t="shared" si="199"/>
        <v/>
      </c>
      <c r="P861" s="27" t="str">
        <f t="shared" si="200"/>
        <v/>
      </c>
      <c r="Q861" s="27" t="str">
        <f t="shared" si="201"/>
        <v/>
      </c>
      <c r="R861" s="27" t="str">
        <f t="shared" si="202"/>
        <v/>
      </c>
      <c r="S861" s="27" t="str">
        <f t="shared" si="203"/>
        <v/>
      </c>
      <c r="T861" s="32" t="str">
        <f t="shared" si="204"/>
        <v/>
      </c>
      <c r="U861" s="10"/>
    </row>
    <row r="862" spans="1:21" x14ac:dyDescent="0.25">
      <c r="A862" s="10"/>
      <c r="B862" s="4" t="str">
        <f>IF(ISBLANK('INPUT | Operations'!$B867),"",COUNT('INPUT | Operations'!$B$12:$B866))</f>
        <v/>
      </c>
      <c r="C862" s="27" t="str">
        <f>IF(ISNUMBER($B862),('INPUT | Operations'!$C866+'INPUT | Operations'!$C867)/2,"")</f>
        <v/>
      </c>
      <c r="D862" s="28" t="str">
        <f t="shared" si="197"/>
        <v/>
      </c>
      <c r="E862" s="26" t="str">
        <f>IF(ISNUMBER($B862),'INPUT | Operations'!$B867-'INPUT | Operations'!$B866,"")</f>
        <v/>
      </c>
      <c r="F862" s="32" t="str">
        <f>IF(ISNUMBER($B862),IF('INPUT | Operations'!$B867&lt;MainEngine_BurnTime,1,IF('INPUT | Operations'!$B866&lt;=MainEngine_BurnTime,(MainEngine_BurnTime-'INPUT | Operations'!$B866)/('INPUT | Operations'!$B867-'INPUT | Operations'!$B866),0))*'INPUT | Operations'!$D866*NumberOfMainEngines*NumberOfOps*$E862,"")</f>
        <v/>
      </c>
      <c r="G862" s="34" t="str">
        <f t="shared" si="205"/>
        <v/>
      </c>
      <c r="H862" s="27" t="str">
        <f t="shared" si="206"/>
        <v/>
      </c>
      <c r="I862" s="27" t="str">
        <f t="shared" si="207"/>
        <v/>
      </c>
      <c r="J862" s="27" t="str">
        <f t="shared" si="208"/>
        <v/>
      </c>
      <c r="K862" s="27" t="str">
        <f t="shared" si="209"/>
        <v/>
      </c>
      <c r="L862" s="27" t="str">
        <f t="shared" si="210"/>
        <v/>
      </c>
      <c r="M862" s="32" t="str">
        <f t="shared" si="211"/>
        <v/>
      </c>
      <c r="N862" s="27" t="str">
        <f t="shared" si="198"/>
        <v/>
      </c>
      <c r="O862" s="27" t="str">
        <f t="shared" si="199"/>
        <v/>
      </c>
      <c r="P862" s="27" t="str">
        <f t="shared" si="200"/>
        <v/>
      </c>
      <c r="Q862" s="27" t="str">
        <f t="shared" si="201"/>
        <v/>
      </c>
      <c r="R862" s="27" t="str">
        <f t="shared" si="202"/>
        <v/>
      </c>
      <c r="S862" s="27" t="str">
        <f t="shared" si="203"/>
        <v/>
      </c>
      <c r="T862" s="32" t="str">
        <f t="shared" si="204"/>
        <v/>
      </c>
      <c r="U862" s="10"/>
    </row>
    <row r="863" spans="1:21" x14ac:dyDescent="0.25">
      <c r="A863" s="10"/>
      <c r="B863" s="4" t="str">
        <f>IF(ISBLANK('INPUT | Operations'!$B868),"",COUNT('INPUT | Operations'!$B$12:$B867))</f>
        <v/>
      </c>
      <c r="C863" s="27" t="str">
        <f>IF(ISNUMBER($B863),('INPUT | Operations'!$C867+'INPUT | Operations'!$C868)/2,"")</f>
        <v/>
      </c>
      <c r="D863" s="28" t="str">
        <f t="shared" si="197"/>
        <v/>
      </c>
      <c r="E863" s="26" t="str">
        <f>IF(ISNUMBER($B863),'INPUT | Operations'!$B868-'INPUT | Operations'!$B867,"")</f>
        <v/>
      </c>
      <c r="F863" s="32" t="str">
        <f>IF(ISNUMBER($B863),IF('INPUT | Operations'!$B868&lt;MainEngine_BurnTime,1,IF('INPUT | Operations'!$B867&lt;=MainEngine_BurnTime,(MainEngine_BurnTime-'INPUT | Operations'!$B867)/('INPUT | Operations'!$B868-'INPUT | Operations'!$B867),0))*'INPUT | Operations'!$D867*NumberOfMainEngines*NumberOfOps*$E863,"")</f>
        <v/>
      </c>
      <c r="G863" s="34" t="str">
        <f t="shared" si="205"/>
        <v/>
      </c>
      <c r="H863" s="27" t="str">
        <f t="shared" si="206"/>
        <v/>
      </c>
      <c r="I863" s="27" t="str">
        <f t="shared" si="207"/>
        <v/>
      </c>
      <c r="J863" s="27" t="str">
        <f t="shared" si="208"/>
        <v/>
      </c>
      <c r="K863" s="27" t="str">
        <f t="shared" si="209"/>
        <v/>
      </c>
      <c r="L863" s="27" t="str">
        <f t="shared" si="210"/>
        <v/>
      </c>
      <c r="M863" s="32" t="str">
        <f t="shared" si="211"/>
        <v/>
      </c>
      <c r="N863" s="27" t="str">
        <f t="shared" si="198"/>
        <v/>
      </c>
      <c r="O863" s="27" t="str">
        <f t="shared" si="199"/>
        <v/>
      </c>
      <c r="P863" s="27" t="str">
        <f t="shared" si="200"/>
        <v/>
      </c>
      <c r="Q863" s="27" t="str">
        <f t="shared" si="201"/>
        <v/>
      </c>
      <c r="R863" s="27" t="str">
        <f t="shared" si="202"/>
        <v/>
      </c>
      <c r="S863" s="27" t="str">
        <f t="shared" si="203"/>
        <v/>
      </c>
      <c r="T863" s="32" t="str">
        <f t="shared" si="204"/>
        <v/>
      </c>
      <c r="U863" s="10"/>
    </row>
    <row r="864" spans="1:21" x14ac:dyDescent="0.25">
      <c r="A864" s="10"/>
      <c r="B864" s="4" t="str">
        <f>IF(ISBLANK('INPUT | Operations'!$B869),"",COUNT('INPUT | Operations'!$B$12:$B868))</f>
        <v/>
      </c>
      <c r="C864" s="27" t="str">
        <f>IF(ISNUMBER($B864),('INPUT | Operations'!$C868+'INPUT | Operations'!$C869)/2,"")</f>
        <v/>
      </c>
      <c r="D864" s="28" t="str">
        <f t="shared" si="197"/>
        <v/>
      </c>
      <c r="E864" s="26" t="str">
        <f>IF(ISNUMBER($B864),'INPUT | Operations'!$B869-'INPUT | Operations'!$B868,"")</f>
        <v/>
      </c>
      <c r="F864" s="32" t="str">
        <f>IF(ISNUMBER($B864),IF('INPUT | Operations'!$B869&lt;MainEngine_BurnTime,1,IF('INPUT | Operations'!$B868&lt;=MainEngine_BurnTime,(MainEngine_BurnTime-'INPUT | Operations'!$B868)/('INPUT | Operations'!$B869-'INPUT | Operations'!$B868),0))*'INPUT | Operations'!$D868*NumberOfMainEngines*NumberOfOps*$E864,"")</f>
        <v/>
      </c>
      <c r="G864" s="34" t="str">
        <f t="shared" si="205"/>
        <v/>
      </c>
      <c r="H864" s="27" t="str">
        <f t="shared" si="206"/>
        <v/>
      </c>
      <c r="I864" s="27" t="str">
        <f t="shared" si="207"/>
        <v/>
      </c>
      <c r="J864" s="27" t="str">
        <f t="shared" si="208"/>
        <v/>
      </c>
      <c r="K864" s="27" t="str">
        <f t="shared" si="209"/>
        <v/>
      </c>
      <c r="L864" s="27" t="str">
        <f t="shared" si="210"/>
        <v/>
      </c>
      <c r="M864" s="32" t="str">
        <f t="shared" si="211"/>
        <v/>
      </c>
      <c r="N864" s="27" t="str">
        <f t="shared" si="198"/>
        <v/>
      </c>
      <c r="O864" s="27" t="str">
        <f t="shared" si="199"/>
        <v/>
      </c>
      <c r="P864" s="27" t="str">
        <f t="shared" si="200"/>
        <v/>
      </c>
      <c r="Q864" s="27" t="str">
        <f t="shared" si="201"/>
        <v/>
      </c>
      <c r="R864" s="27" t="str">
        <f t="shared" si="202"/>
        <v/>
      </c>
      <c r="S864" s="27" t="str">
        <f t="shared" si="203"/>
        <v/>
      </c>
      <c r="T864" s="32" t="str">
        <f t="shared" si="204"/>
        <v/>
      </c>
      <c r="U864" s="10"/>
    </row>
    <row r="865" spans="1:21" x14ac:dyDescent="0.25">
      <c r="A865" s="10"/>
      <c r="B865" s="4" t="str">
        <f>IF(ISBLANK('INPUT | Operations'!$B870),"",COUNT('INPUT | Operations'!$B$12:$B869))</f>
        <v/>
      </c>
      <c r="C865" s="27" t="str">
        <f>IF(ISNUMBER($B865),('INPUT | Operations'!$C869+'INPUT | Operations'!$C870)/2,"")</f>
        <v/>
      </c>
      <c r="D865" s="28" t="str">
        <f t="shared" si="197"/>
        <v/>
      </c>
      <c r="E865" s="26" t="str">
        <f>IF(ISNUMBER($B865),'INPUT | Operations'!$B870-'INPUT | Operations'!$B869,"")</f>
        <v/>
      </c>
      <c r="F865" s="32" t="str">
        <f>IF(ISNUMBER($B865),IF('INPUT | Operations'!$B870&lt;MainEngine_BurnTime,1,IF('INPUT | Operations'!$B869&lt;=MainEngine_BurnTime,(MainEngine_BurnTime-'INPUT | Operations'!$B869)/('INPUT | Operations'!$B870-'INPUT | Operations'!$B869),0))*'INPUT | Operations'!$D869*NumberOfMainEngines*NumberOfOps*$E865,"")</f>
        <v/>
      </c>
      <c r="G865" s="34" t="str">
        <f t="shared" si="205"/>
        <v/>
      </c>
      <c r="H865" s="27" t="str">
        <f t="shared" si="206"/>
        <v/>
      </c>
      <c r="I865" s="27" t="str">
        <f t="shared" si="207"/>
        <v/>
      </c>
      <c r="J865" s="27" t="str">
        <f t="shared" si="208"/>
        <v/>
      </c>
      <c r="K865" s="27" t="str">
        <f t="shared" si="209"/>
        <v/>
      </c>
      <c r="L865" s="27" t="str">
        <f t="shared" si="210"/>
        <v/>
      </c>
      <c r="M865" s="32" t="str">
        <f t="shared" si="211"/>
        <v/>
      </c>
      <c r="N865" s="27" t="str">
        <f t="shared" si="198"/>
        <v/>
      </c>
      <c r="O865" s="27" t="str">
        <f t="shared" si="199"/>
        <v/>
      </c>
      <c r="P865" s="27" t="str">
        <f t="shared" si="200"/>
        <v/>
      </c>
      <c r="Q865" s="27" t="str">
        <f t="shared" si="201"/>
        <v/>
      </c>
      <c r="R865" s="27" t="str">
        <f t="shared" si="202"/>
        <v/>
      </c>
      <c r="S865" s="27" t="str">
        <f t="shared" si="203"/>
        <v/>
      </c>
      <c r="T865" s="32" t="str">
        <f t="shared" si="204"/>
        <v/>
      </c>
      <c r="U865" s="10"/>
    </row>
    <row r="866" spans="1:21" x14ac:dyDescent="0.25">
      <c r="A866" s="10"/>
      <c r="B866" s="4" t="str">
        <f>IF(ISBLANK('INPUT | Operations'!$B871),"",COUNT('INPUT | Operations'!$B$12:$B870))</f>
        <v/>
      </c>
      <c r="C866" s="27" t="str">
        <f>IF(ISNUMBER($B866),('INPUT | Operations'!$C870+'INPUT | Operations'!$C871)/2,"")</f>
        <v/>
      </c>
      <c r="D866" s="28" t="str">
        <f t="shared" si="197"/>
        <v/>
      </c>
      <c r="E866" s="26" t="str">
        <f>IF(ISNUMBER($B866),'INPUT | Operations'!$B871-'INPUT | Operations'!$B870,"")</f>
        <v/>
      </c>
      <c r="F866" s="32" t="str">
        <f>IF(ISNUMBER($B866),IF('INPUT | Operations'!$B871&lt;MainEngine_BurnTime,1,IF('INPUT | Operations'!$B870&lt;=MainEngine_BurnTime,(MainEngine_BurnTime-'INPUT | Operations'!$B870)/('INPUT | Operations'!$B871-'INPUT | Operations'!$B870),0))*'INPUT | Operations'!$D870*NumberOfMainEngines*NumberOfOps*$E866,"")</f>
        <v/>
      </c>
      <c r="G866" s="34" t="str">
        <f t="shared" si="205"/>
        <v/>
      </c>
      <c r="H866" s="27" t="str">
        <f t="shared" si="206"/>
        <v/>
      </c>
      <c r="I866" s="27" t="str">
        <f t="shared" si="207"/>
        <v/>
      </c>
      <c r="J866" s="27" t="str">
        <f t="shared" si="208"/>
        <v/>
      </c>
      <c r="K866" s="27" t="str">
        <f t="shared" si="209"/>
        <v/>
      </c>
      <c r="L866" s="27" t="str">
        <f t="shared" si="210"/>
        <v/>
      </c>
      <c r="M866" s="32" t="str">
        <f t="shared" si="211"/>
        <v/>
      </c>
      <c r="N866" s="27" t="str">
        <f t="shared" si="198"/>
        <v/>
      </c>
      <c r="O866" s="27" t="str">
        <f t="shared" si="199"/>
        <v/>
      </c>
      <c r="P866" s="27" t="str">
        <f t="shared" si="200"/>
        <v/>
      </c>
      <c r="Q866" s="27" t="str">
        <f t="shared" si="201"/>
        <v/>
      </c>
      <c r="R866" s="27" t="str">
        <f t="shared" si="202"/>
        <v/>
      </c>
      <c r="S866" s="27" t="str">
        <f t="shared" si="203"/>
        <v/>
      </c>
      <c r="T866" s="32" t="str">
        <f t="shared" si="204"/>
        <v/>
      </c>
      <c r="U866" s="10"/>
    </row>
    <row r="867" spans="1:21" x14ac:dyDescent="0.25">
      <c r="A867" s="10"/>
      <c r="B867" s="4" t="str">
        <f>IF(ISBLANK('INPUT | Operations'!$B872),"",COUNT('INPUT | Operations'!$B$12:$B871))</f>
        <v/>
      </c>
      <c r="C867" s="27" t="str">
        <f>IF(ISNUMBER($B867),('INPUT | Operations'!$C871+'INPUT | Operations'!$C872)/2,"")</f>
        <v/>
      </c>
      <c r="D867" s="28" t="str">
        <f t="shared" si="197"/>
        <v/>
      </c>
      <c r="E867" s="26" t="str">
        <f>IF(ISNUMBER($B867),'INPUT | Operations'!$B872-'INPUT | Operations'!$B871,"")</f>
        <v/>
      </c>
      <c r="F867" s="32" t="str">
        <f>IF(ISNUMBER($B867),IF('INPUT | Operations'!$B872&lt;MainEngine_BurnTime,1,IF('INPUT | Operations'!$B871&lt;=MainEngine_BurnTime,(MainEngine_BurnTime-'INPUT | Operations'!$B871)/('INPUT | Operations'!$B872-'INPUT | Operations'!$B871),0))*'INPUT | Operations'!$D871*NumberOfMainEngines*NumberOfOps*$E867,"")</f>
        <v/>
      </c>
      <c r="G867" s="34" t="str">
        <f t="shared" si="205"/>
        <v/>
      </c>
      <c r="H867" s="27" t="str">
        <f t="shared" si="206"/>
        <v/>
      </c>
      <c r="I867" s="27" t="str">
        <f t="shared" si="207"/>
        <v/>
      </c>
      <c r="J867" s="27" t="str">
        <f t="shared" si="208"/>
        <v/>
      </c>
      <c r="K867" s="27" t="str">
        <f t="shared" si="209"/>
        <v/>
      </c>
      <c r="L867" s="27" t="str">
        <f t="shared" si="210"/>
        <v/>
      </c>
      <c r="M867" s="32" t="str">
        <f t="shared" si="211"/>
        <v/>
      </c>
      <c r="N867" s="27" t="str">
        <f t="shared" si="198"/>
        <v/>
      </c>
      <c r="O867" s="27" t="str">
        <f t="shared" si="199"/>
        <v/>
      </c>
      <c r="P867" s="27" t="str">
        <f t="shared" si="200"/>
        <v/>
      </c>
      <c r="Q867" s="27" t="str">
        <f t="shared" si="201"/>
        <v/>
      </c>
      <c r="R867" s="27" t="str">
        <f t="shared" si="202"/>
        <v/>
      </c>
      <c r="S867" s="27" t="str">
        <f t="shared" si="203"/>
        <v/>
      </c>
      <c r="T867" s="32" t="str">
        <f t="shared" si="204"/>
        <v/>
      </c>
      <c r="U867" s="10"/>
    </row>
    <row r="868" spans="1:21" x14ac:dyDescent="0.25">
      <c r="A868" s="10"/>
      <c r="B868" s="4" t="str">
        <f>IF(ISBLANK('INPUT | Operations'!$B873),"",COUNT('INPUT | Operations'!$B$12:$B872))</f>
        <v/>
      </c>
      <c r="C868" s="27" t="str">
        <f>IF(ISNUMBER($B868),('INPUT | Operations'!$C872+'INPUT | Operations'!$C873)/2,"")</f>
        <v/>
      </c>
      <c r="D868" s="28" t="str">
        <f t="shared" si="197"/>
        <v/>
      </c>
      <c r="E868" s="26" t="str">
        <f>IF(ISNUMBER($B868),'INPUT | Operations'!$B873-'INPUT | Operations'!$B872,"")</f>
        <v/>
      </c>
      <c r="F868" s="32" t="str">
        <f>IF(ISNUMBER($B868),IF('INPUT | Operations'!$B873&lt;MainEngine_BurnTime,1,IF('INPUT | Operations'!$B872&lt;=MainEngine_BurnTime,(MainEngine_BurnTime-'INPUT | Operations'!$B872)/('INPUT | Operations'!$B873-'INPUT | Operations'!$B872),0))*'INPUT | Operations'!$D872*NumberOfMainEngines*NumberOfOps*$E868,"")</f>
        <v/>
      </c>
      <c r="G868" s="34" t="str">
        <f t="shared" si="205"/>
        <v/>
      </c>
      <c r="H868" s="27" t="str">
        <f t="shared" si="206"/>
        <v/>
      </c>
      <c r="I868" s="27" t="str">
        <f t="shared" si="207"/>
        <v/>
      </c>
      <c r="J868" s="27" t="str">
        <f t="shared" si="208"/>
        <v/>
      </c>
      <c r="K868" s="27" t="str">
        <f t="shared" si="209"/>
        <v/>
      </c>
      <c r="L868" s="27" t="str">
        <f t="shared" si="210"/>
        <v/>
      </c>
      <c r="M868" s="32" t="str">
        <f t="shared" si="211"/>
        <v/>
      </c>
      <c r="N868" s="27" t="str">
        <f t="shared" si="198"/>
        <v/>
      </c>
      <c r="O868" s="27" t="str">
        <f t="shared" si="199"/>
        <v/>
      </c>
      <c r="P868" s="27" t="str">
        <f t="shared" si="200"/>
        <v/>
      </c>
      <c r="Q868" s="27" t="str">
        <f t="shared" si="201"/>
        <v/>
      </c>
      <c r="R868" s="27" t="str">
        <f t="shared" si="202"/>
        <v/>
      </c>
      <c r="S868" s="27" t="str">
        <f t="shared" si="203"/>
        <v/>
      </c>
      <c r="T868" s="32" t="str">
        <f t="shared" si="204"/>
        <v/>
      </c>
      <c r="U868" s="10"/>
    </row>
    <row r="869" spans="1:21" x14ac:dyDescent="0.25">
      <c r="A869" s="10"/>
      <c r="B869" s="4" t="str">
        <f>IF(ISBLANK('INPUT | Operations'!$B874),"",COUNT('INPUT | Operations'!$B$12:$B873))</f>
        <v/>
      </c>
      <c r="C869" s="27" t="str">
        <f>IF(ISNUMBER($B869),('INPUT | Operations'!$C873+'INPUT | Operations'!$C874)/2,"")</f>
        <v/>
      </c>
      <c r="D869" s="28" t="str">
        <f t="shared" si="197"/>
        <v/>
      </c>
      <c r="E869" s="26" t="str">
        <f>IF(ISNUMBER($B869),'INPUT | Operations'!$B874-'INPUT | Operations'!$B873,"")</f>
        <v/>
      </c>
      <c r="F869" s="32" t="str">
        <f>IF(ISNUMBER($B869),IF('INPUT | Operations'!$B874&lt;MainEngine_BurnTime,1,IF('INPUT | Operations'!$B873&lt;=MainEngine_BurnTime,(MainEngine_BurnTime-'INPUT | Operations'!$B873)/('INPUT | Operations'!$B874-'INPUT | Operations'!$B873),0))*'INPUT | Operations'!$D873*NumberOfMainEngines*NumberOfOps*$E869,"")</f>
        <v/>
      </c>
      <c r="G869" s="34" t="str">
        <f t="shared" si="205"/>
        <v/>
      </c>
      <c r="H869" s="27" t="str">
        <f t="shared" si="206"/>
        <v/>
      </c>
      <c r="I869" s="27" t="str">
        <f t="shared" si="207"/>
        <v/>
      </c>
      <c r="J869" s="27" t="str">
        <f t="shared" si="208"/>
        <v/>
      </c>
      <c r="K869" s="27" t="str">
        <f t="shared" si="209"/>
        <v/>
      </c>
      <c r="L869" s="27" t="str">
        <f t="shared" si="210"/>
        <v/>
      </c>
      <c r="M869" s="32" t="str">
        <f t="shared" si="211"/>
        <v/>
      </c>
      <c r="N869" s="27" t="str">
        <f t="shared" si="198"/>
        <v/>
      </c>
      <c r="O869" s="27" t="str">
        <f t="shared" si="199"/>
        <v/>
      </c>
      <c r="P869" s="27" t="str">
        <f t="shared" si="200"/>
        <v/>
      </c>
      <c r="Q869" s="27" t="str">
        <f t="shared" si="201"/>
        <v/>
      </c>
      <c r="R869" s="27" t="str">
        <f t="shared" si="202"/>
        <v/>
      </c>
      <c r="S869" s="27" t="str">
        <f t="shared" si="203"/>
        <v/>
      </c>
      <c r="T869" s="32" t="str">
        <f t="shared" si="204"/>
        <v/>
      </c>
      <c r="U869" s="10"/>
    </row>
    <row r="870" spans="1:21" x14ac:dyDescent="0.25">
      <c r="A870" s="10"/>
      <c r="B870" s="4" t="str">
        <f>IF(ISBLANK('INPUT | Operations'!$B875),"",COUNT('INPUT | Operations'!$B$12:$B874))</f>
        <v/>
      </c>
      <c r="C870" s="27" t="str">
        <f>IF(ISNUMBER($B870),('INPUT | Operations'!$C874+'INPUT | Operations'!$C875)/2,"")</f>
        <v/>
      </c>
      <c r="D870" s="28" t="str">
        <f t="shared" si="197"/>
        <v/>
      </c>
      <c r="E870" s="26" t="str">
        <f>IF(ISNUMBER($B870),'INPUT | Operations'!$B875-'INPUT | Operations'!$B874,"")</f>
        <v/>
      </c>
      <c r="F870" s="32" t="str">
        <f>IF(ISNUMBER($B870),IF('INPUT | Operations'!$B875&lt;MainEngine_BurnTime,1,IF('INPUT | Operations'!$B874&lt;=MainEngine_BurnTime,(MainEngine_BurnTime-'INPUT | Operations'!$B874)/('INPUT | Operations'!$B875-'INPUT | Operations'!$B874),0))*'INPUT | Operations'!$D874*NumberOfMainEngines*NumberOfOps*$E870,"")</f>
        <v/>
      </c>
      <c r="G870" s="34" t="str">
        <f t="shared" si="205"/>
        <v/>
      </c>
      <c r="H870" s="27" t="str">
        <f t="shared" si="206"/>
        <v/>
      </c>
      <c r="I870" s="27" t="str">
        <f t="shared" si="207"/>
        <v/>
      </c>
      <c r="J870" s="27" t="str">
        <f t="shared" si="208"/>
        <v/>
      </c>
      <c r="K870" s="27" t="str">
        <f t="shared" si="209"/>
        <v/>
      </c>
      <c r="L870" s="27" t="str">
        <f t="shared" si="210"/>
        <v/>
      </c>
      <c r="M870" s="32" t="str">
        <f t="shared" si="211"/>
        <v/>
      </c>
      <c r="N870" s="27" t="str">
        <f t="shared" si="198"/>
        <v/>
      </c>
      <c r="O870" s="27" t="str">
        <f t="shared" si="199"/>
        <v/>
      </c>
      <c r="P870" s="27" t="str">
        <f t="shared" si="200"/>
        <v/>
      </c>
      <c r="Q870" s="27" t="str">
        <f t="shared" si="201"/>
        <v/>
      </c>
      <c r="R870" s="27" t="str">
        <f t="shared" si="202"/>
        <v/>
      </c>
      <c r="S870" s="27" t="str">
        <f t="shared" si="203"/>
        <v/>
      </c>
      <c r="T870" s="32" t="str">
        <f t="shared" si="204"/>
        <v/>
      </c>
      <c r="U870" s="10"/>
    </row>
    <row r="871" spans="1:21" x14ac:dyDescent="0.25">
      <c r="A871" s="10"/>
      <c r="B871" s="4" t="str">
        <f>IF(ISBLANK('INPUT | Operations'!$B876),"",COUNT('INPUT | Operations'!$B$12:$B875))</f>
        <v/>
      </c>
      <c r="C871" s="27" t="str">
        <f>IF(ISNUMBER($B871),('INPUT | Operations'!$C875+'INPUT | Operations'!$C876)/2,"")</f>
        <v/>
      </c>
      <c r="D871" s="28" t="str">
        <f t="shared" si="197"/>
        <v/>
      </c>
      <c r="E871" s="26" t="str">
        <f>IF(ISNUMBER($B871),'INPUT | Operations'!$B876-'INPUT | Operations'!$B875,"")</f>
        <v/>
      </c>
      <c r="F871" s="32" t="str">
        <f>IF(ISNUMBER($B871),IF('INPUT | Operations'!$B876&lt;MainEngine_BurnTime,1,IF('INPUT | Operations'!$B875&lt;=MainEngine_BurnTime,(MainEngine_BurnTime-'INPUT | Operations'!$B875)/('INPUT | Operations'!$B876-'INPUT | Operations'!$B875),0))*'INPUT | Operations'!$D875*NumberOfMainEngines*NumberOfOps*$E871,"")</f>
        <v/>
      </c>
      <c r="G871" s="34" t="str">
        <f t="shared" si="205"/>
        <v/>
      </c>
      <c r="H871" s="27" t="str">
        <f t="shared" si="206"/>
        <v/>
      </c>
      <c r="I871" s="27" t="str">
        <f t="shared" si="207"/>
        <v/>
      </c>
      <c r="J871" s="27" t="str">
        <f t="shared" si="208"/>
        <v/>
      </c>
      <c r="K871" s="27" t="str">
        <f t="shared" si="209"/>
        <v/>
      </c>
      <c r="L871" s="27" t="str">
        <f t="shared" si="210"/>
        <v/>
      </c>
      <c r="M871" s="32" t="str">
        <f t="shared" si="211"/>
        <v/>
      </c>
      <c r="N871" s="27" t="str">
        <f t="shared" si="198"/>
        <v/>
      </c>
      <c r="O871" s="27" t="str">
        <f t="shared" si="199"/>
        <v/>
      </c>
      <c r="P871" s="27" t="str">
        <f t="shared" si="200"/>
        <v/>
      </c>
      <c r="Q871" s="27" t="str">
        <f t="shared" si="201"/>
        <v/>
      </c>
      <c r="R871" s="27" t="str">
        <f t="shared" si="202"/>
        <v/>
      </c>
      <c r="S871" s="27" t="str">
        <f t="shared" si="203"/>
        <v/>
      </c>
      <c r="T871" s="32" t="str">
        <f t="shared" si="204"/>
        <v/>
      </c>
      <c r="U871" s="10"/>
    </row>
    <row r="872" spans="1:21" x14ac:dyDescent="0.25">
      <c r="A872" s="10"/>
      <c r="B872" s="4" t="str">
        <f>IF(ISBLANK('INPUT | Operations'!$B877),"",COUNT('INPUT | Operations'!$B$12:$B876))</f>
        <v/>
      </c>
      <c r="C872" s="27" t="str">
        <f>IF(ISNUMBER($B872),('INPUT | Operations'!$C876+'INPUT | Operations'!$C877)/2,"")</f>
        <v/>
      </c>
      <c r="D872" s="28" t="str">
        <f t="shared" si="197"/>
        <v/>
      </c>
      <c r="E872" s="26" t="str">
        <f>IF(ISNUMBER($B872),'INPUT | Operations'!$B877-'INPUT | Operations'!$B876,"")</f>
        <v/>
      </c>
      <c r="F872" s="32" t="str">
        <f>IF(ISNUMBER($B872),IF('INPUT | Operations'!$B877&lt;MainEngine_BurnTime,1,IF('INPUT | Operations'!$B876&lt;=MainEngine_BurnTime,(MainEngine_BurnTime-'INPUT | Operations'!$B876)/('INPUT | Operations'!$B877-'INPUT | Operations'!$B876),0))*'INPUT | Operations'!$D876*NumberOfMainEngines*NumberOfOps*$E872,"")</f>
        <v/>
      </c>
      <c r="G872" s="34" t="str">
        <f t="shared" si="205"/>
        <v/>
      </c>
      <c r="H872" s="27" t="str">
        <f t="shared" si="206"/>
        <v/>
      </c>
      <c r="I872" s="27" t="str">
        <f t="shared" si="207"/>
        <v/>
      </c>
      <c r="J872" s="27" t="str">
        <f t="shared" si="208"/>
        <v/>
      </c>
      <c r="K872" s="27" t="str">
        <f t="shared" si="209"/>
        <v/>
      </c>
      <c r="L872" s="27" t="str">
        <f t="shared" si="210"/>
        <v/>
      </c>
      <c r="M872" s="32" t="str">
        <f t="shared" si="211"/>
        <v/>
      </c>
      <c r="N872" s="27" t="str">
        <f t="shared" si="198"/>
        <v/>
      </c>
      <c r="O872" s="27" t="str">
        <f t="shared" si="199"/>
        <v/>
      </c>
      <c r="P872" s="27" t="str">
        <f t="shared" si="200"/>
        <v/>
      </c>
      <c r="Q872" s="27" t="str">
        <f t="shared" si="201"/>
        <v/>
      </c>
      <c r="R872" s="27" t="str">
        <f t="shared" si="202"/>
        <v/>
      </c>
      <c r="S872" s="27" t="str">
        <f t="shared" si="203"/>
        <v/>
      </c>
      <c r="T872" s="32" t="str">
        <f t="shared" si="204"/>
        <v/>
      </c>
      <c r="U872" s="10"/>
    </row>
    <row r="873" spans="1:21" x14ac:dyDescent="0.25">
      <c r="A873" s="10"/>
      <c r="B873" s="4" t="str">
        <f>IF(ISBLANK('INPUT | Operations'!$B878),"",COUNT('INPUT | Operations'!$B$12:$B877))</f>
        <v/>
      </c>
      <c r="C873" s="27" t="str">
        <f>IF(ISNUMBER($B873),('INPUT | Operations'!$C877+'INPUT | Operations'!$C878)/2,"")</f>
        <v/>
      </c>
      <c r="D873" s="28" t="str">
        <f t="shared" si="197"/>
        <v/>
      </c>
      <c r="E873" s="26" t="str">
        <f>IF(ISNUMBER($B873),'INPUT | Operations'!$B878-'INPUT | Operations'!$B877,"")</f>
        <v/>
      </c>
      <c r="F873" s="32" t="str">
        <f>IF(ISNUMBER($B873),IF('INPUT | Operations'!$B878&lt;MainEngine_BurnTime,1,IF('INPUT | Operations'!$B877&lt;=MainEngine_BurnTime,(MainEngine_BurnTime-'INPUT | Operations'!$B877)/('INPUT | Operations'!$B878-'INPUT | Operations'!$B877),0))*'INPUT | Operations'!$D877*NumberOfMainEngines*NumberOfOps*$E873,"")</f>
        <v/>
      </c>
      <c r="G873" s="34" t="str">
        <f t="shared" si="205"/>
        <v/>
      </c>
      <c r="H873" s="27" t="str">
        <f t="shared" si="206"/>
        <v/>
      </c>
      <c r="I873" s="27" t="str">
        <f t="shared" si="207"/>
        <v/>
      </c>
      <c r="J873" s="27" t="str">
        <f t="shared" si="208"/>
        <v/>
      </c>
      <c r="K873" s="27" t="str">
        <f t="shared" si="209"/>
        <v/>
      </c>
      <c r="L873" s="27" t="str">
        <f t="shared" si="210"/>
        <v/>
      </c>
      <c r="M873" s="32" t="str">
        <f t="shared" si="211"/>
        <v/>
      </c>
      <c r="N873" s="27" t="str">
        <f t="shared" si="198"/>
        <v/>
      </c>
      <c r="O873" s="27" t="str">
        <f t="shared" si="199"/>
        <v/>
      </c>
      <c r="P873" s="27" t="str">
        <f t="shared" si="200"/>
        <v/>
      </c>
      <c r="Q873" s="27" t="str">
        <f t="shared" si="201"/>
        <v/>
      </c>
      <c r="R873" s="27" t="str">
        <f t="shared" si="202"/>
        <v/>
      </c>
      <c r="S873" s="27" t="str">
        <f t="shared" si="203"/>
        <v/>
      </c>
      <c r="T873" s="32" t="str">
        <f t="shared" si="204"/>
        <v/>
      </c>
      <c r="U873" s="10"/>
    </row>
    <row r="874" spans="1:21" x14ac:dyDescent="0.25">
      <c r="A874" s="10"/>
      <c r="B874" s="4" t="str">
        <f>IF(ISBLANK('INPUT | Operations'!$B879),"",COUNT('INPUT | Operations'!$B$12:$B878))</f>
        <v/>
      </c>
      <c r="C874" s="27" t="str">
        <f>IF(ISNUMBER($B874),('INPUT | Operations'!$C878+'INPUT | Operations'!$C879)/2,"")</f>
        <v/>
      </c>
      <c r="D874" s="28" t="str">
        <f t="shared" si="197"/>
        <v/>
      </c>
      <c r="E874" s="26" t="str">
        <f>IF(ISNUMBER($B874),'INPUT | Operations'!$B879-'INPUT | Operations'!$B878,"")</f>
        <v/>
      </c>
      <c r="F874" s="32" t="str">
        <f>IF(ISNUMBER($B874),IF('INPUT | Operations'!$B879&lt;MainEngine_BurnTime,1,IF('INPUT | Operations'!$B878&lt;=MainEngine_BurnTime,(MainEngine_BurnTime-'INPUT | Operations'!$B878)/('INPUT | Operations'!$B879-'INPUT | Operations'!$B878),0))*'INPUT | Operations'!$D878*NumberOfMainEngines*NumberOfOps*$E874,"")</f>
        <v/>
      </c>
      <c r="G874" s="34" t="str">
        <f t="shared" si="205"/>
        <v/>
      </c>
      <c r="H874" s="27" t="str">
        <f t="shared" si="206"/>
        <v/>
      </c>
      <c r="I874" s="27" t="str">
        <f t="shared" si="207"/>
        <v/>
      </c>
      <c r="J874" s="27" t="str">
        <f t="shared" si="208"/>
        <v/>
      </c>
      <c r="K874" s="27" t="str">
        <f t="shared" si="209"/>
        <v/>
      </c>
      <c r="L874" s="27" t="str">
        <f t="shared" si="210"/>
        <v/>
      </c>
      <c r="M874" s="32" t="str">
        <f t="shared" si="211"/>
        <v/>
      </c>
      <c r="N874" s="27" t="str">
        <f t="shared" si="198"/>
        <v/>
      </c>
      <c r="O874" s="27" t="str">
        <f t="shared" si="199"/>
        <v/>
      </c>
      <c r="P874" s="27" t="str">
        <f t="shared" si="200"/>
        <v/>
      </c>
      <c r="Q874" s="27" t="str">
        <f t="shared" si="201"/>
        <v/>
      </c>
      <c r="R874" s="27" t="str">
        <f t="shared" si="202"/>
        <v/>
      </c>
      <c r="S874" s="27" t="str">
        <f t="shared" si="203"/>
        <v/>
      </c>
      <c r="T874" s="32" t="str">
        <f t="shared" si="204"/>
        <v/>
      </c>
      <c r="U874" s="10"/>
    </row>
    <row r="875" spans="1:21" x14ac:dyDescent="0.25">
      <c r="A875" s="10"/>
      <c r="B875" s="4" t="str">
        <f>IF(ISBLANK('INPUT | Operations'!$B880),"",COUNT('INPUT | Operations'!$B$12:$B879))</f>
        <v/>
      </c>
      <c r="C875" s="27" t="str">
        <f>IF(ISNUMBER($B875),('INPUT | Operations'!$C879+'INPUT | Operations'!$C880)/2,"")</f>
        <v/>
      </c>
      <c r="D875" s="28" t="str">
        <f t="shared" si="197"/>
        <v/>
      </c>
      <c r="E875" s="26" t="str">
        <f>IF(ISNUMBER($B875),'INPUT | Operations'!$B880-'INPUT | Operations'!$B879,"")</f>
        <v/>
      </c>
      <c r="F875" s="32" t="str">
        <f>IF(ISNUMBER($B875),IF('INPUT | Operations'!$B880&lt;MainEngine_BurnTime,1,IF('INPUT | Operations'!$B879&lt;=MainEngine_BurnTime,(MainEngine_BurnTime-'INPUT | Operations'!$B879)/('INPUT | Operations'!$B880-'INPUT | Operations'!$B879),0))*'INPUT | Operations'!$D879*NumberOfMainEngines*NumberOfOps*$E875,"")</f>
        <v/>
      </c>
      <c r="G875" s="34" t="str">
        <f t="shared" si="205"/>
        <v/>
      </c>
      <c r="H875" s="27" t="str">
        <f t="shared" si="206"/>
        <v/>
      </c>
      <c r="I875" s="27" t="str">
        <f t="shared" si="207"/>
        <v/>
      </c>
      <c r="J875" s="27" t="str">
        <f t="shared" si="208"/>
        <v/>
      </c>
      <c r="K875" s="27" t="str">
        <f t="shared" si="209"/>
        <v/>
      </c>
      <c r="L875" s="27" t="str">
        <f t="shared" si="210"/>
        <v/>
      </c>
      <c r="M875" s="32" t="str">
        <f t="shared" si="211"/>
        <v/>
      </c>
      <c r="N875" s="27" t="str">
        <f t="shared" si="198"/>
        <v/>
      </c>
      <c r="O875" s="27" t="str">
        <f t="shared" si="199"/>
        <v/>
      </c>
      <c r="P875" s="27" t="str">
        <f t="shared" si="200"/>
        <v/>
      </c>
      <c r="Q875" s="27" t="str">
        <f t="shared" si="201"/>
        <v/>
      </c>
      <c r="R875" s="27" t="str">
        <f t="shared" si="202"/>
        <v/>
      </c>
      <c r="S875" s="27" t="str">
        <f t="shared" si="203"/>
        <v/>
      </c>
      <c r="T875" s="32" t="str">
        <f t="shared" si="204"/>
        <v/>
      </c>
      <c r="U875" s="10"/>
    </row>
    <row r="876" spans="1:21" x14ac:dyDescent="0.25">
      <c r="A876" s="10"/>
      <c r="B876" s="4" t="str">
        <f>IF(ISBLANK('INPUT | Operations'!$B881),"",COUNT('INPUT | Operations'!$B$12:$B880))</f>
        <v/>
      </c>
      <c r="C876" s="27" t="str">
        <f>IF(ISNUMBER($B876),('INPUT | Operations'!$C880+'INPUT | Operations'!$C881)/2,"")</f>
        <v/>
      </c>
      <c r="D876" s="28" t="str">
        <f t="shared" si="197"/>
        <v/>
      </c>
      <c r="E876" s="26" t="str">
        <f>IF(ISNUMBER($B876),'INPUT | Operations'!$B881-'INPUT | Operations'!$B880,"")</f>
        <v/>
      </c>
      <c r="F876" s="32" t="str">
        <f>IF(ISNUMBER($B876),IF('INPUT | Operations'!$B881&lt;MainEngine_BurnTime,1,IF('INPUT | Operations'!$B880&lt;=MainEngine_BurnTime,(MainEngine_BurnTime-'INPUT | Operations'!$B880)/('INPUT | Operations'!$B881-'INPUT | Operations'!$B880),0))*'INPUT | Operations'!$D880*NumberOfMainEngines*NumberOfOps*$E876,"")</f>
        <v/>
      </c>
      <c r="G876" s="34" t="str">
        <f t="shared" si="205"/>
        <v/>
      </c>
      <c r="H876" s="27" t="str">
        <f t="shared" si="206"/>
        <v/>
      </c>
      <c r="I876" s="27" t="str">
        <f t="shared" si="207"/>
        <v/>
      </c>
      <c r="J876" s="27" t="str">
        <f t="shared" si="208"/>
        <v/>
      </c>
      <c r="K876" s="27" t="str">
        <f t="shared" si="209"/>
        <v/>
      </c>
      <c r="L876" s="27" t="str">
        <f t="shared" si="210"/>
        <v/>
      </c>
      <c r="M876" s="32" t="str">
        <f t="shared" si="211"/>
        <v/>
      </c>
      <c r="N876" s="27" t="str">
        <f t="shared" si="198"/>
        <v/>
      </c>
      <c r="O876" s="27" t="str">
        <f t="shared" si="199"/>
        <v/>
      </c>
      <c r="P876" s="27" t="str">
        <f t="shared" si="200"/>
        <v/>
      </c>
      <c r="Q876" s="27" t="str">
        <f t="shared" si="201"/>
        <v/>
      </c>
      <c r="R876" s="27" t="str">
        <f t="shared" si="202"/>
        <v/>
      </c>
      <c r="S876" s="27" t="str">
        <f t="shared" si="203"/>
        <v/>
      </c>
      <c r="T876" s="32" t="str">
        <f t="shared" si="204"/>
        <v/>
      </c>
      <c r="U876" s="10"/>
    </row>
    <row r="877" spans="1:21" x14ac:dyDescent="0.25">
      <c r="A877" s="10"/>
      <c r="B877" s="4" t="str">
        <f>IF(ISBLANK('INPUT | Operations'!$B882),"",COUNT('INPUT | Operations'!$B$12:$B881))</f>
        <v/>
      </c>
      <c r="C877" s="27" t="str">
        <f>IF(ISNUMBER($B877),('INPUT | Operations'!$C881+'INPUT | Operations'!$C882)/2,"")</f>
        <v/>
      </c>
      <c r="D877" s="28" t="str">
        <f t="shared" si="197"/>
        <v/>
      </c>
      <c r="E877" s="26" t="str">
        <f>IF(ISNUMBER($B877),'INPUT | Operations'!$B882-'INPUT | Operations'!$B881,"")</f>
        <v/>
      </c>
      <c r="F877" s="32" t="str">
        <f>IF(ISNUMBER($B877),IF('INPUT | Operations'!$B882&lt;MainEngine_BurnTime,1,IF('INPUT | Operations'!$B881&lt;=MainEngine_BurnTime,(MainEngine_BurnTime-'INPUT | Operations'!$B881)/('INPUT | Operations'!$B882-'INPUT | Operations'!$B881),0))*'INPUT | Operations'!$D881*NumberOfMainEngines*NumberOfOps*$E877,"")</f>
        <v/>
      </c>
      <c r="G877" s="34" t="str">
        <f t="shared" si="205"/>
        <v/>
      </c>
      <c r="H877" s="27" t="str">
        <f t="shared" si="206"/>
        <v/>
      </c>
      <c r="I877" s="27" t="str">
        <f t="shared" si="207"/>
        <v/>
      </c>
      <c r="J877" s="27" t="str">
        <f t="shared" si="208"/>
        <v/>
      </c>
      <c r="K877" s="27" t="str">
        <f t="shared" si="209"/>
        <v/>
      </c>
      <c r="L877" s="27" t="str">
        <f t="shared" si="210"/>
        <v/>
      </c>
      <c r="M877" s="32" t="str">
        <f t="shared" si="211"/>
        <v/>
      </c>
      <c r="N877" s="27" t="str">
        <f t="shared" si="198"/>
        <v/>
      </c>
      <c r="O877" s="27" t="str">
        <f t="shared" si="199"/>
        <v/>
      </c>
      <c r="P877" s="27" t="str">
        <f t="shared" si="200"/>
        <v/>
      </c>
      <c r="Q877" s="27" t="str">
        <f t="shared" si="201"/>
        <v/>
      </c>
      <c r="R877" s="27" t="str">
        <f t="shared" si="202"/>
        <v/>
      </c>
      <c r="S877" s="27" t="str">
        <f t="shared" si="203"/>
        <v/>
      </c>
      <c r="T877" s="32" t="str">
        <f t="shared" si="204"/>
        <v/>
      </c>
      <c r="U877" s="10"/>
    </row>
    <row r="878" spans="1:21" x14ac:dyDescent="0.25">
      <c r="A878" s="10"/>
      <c r="B878" s="4" t="str">
        <f>IF(ISBLANK('INPUT | Operations'!$B883),"",COUNT('INPUT | Operations'!$B$12:$B882))</f>
        <v/>
      </c>
      <c r="C878" s="27" t="str">
        <f>IF(ISNUMBER($B878),('INPUT | Operations'!$C882+'INPUT | Operations'!$C883)/2,"")</f>
        <v/>
      </c>
      <c r="D878" s="28" t="str">
        <f t="shared" si="197"/>
        <v/>
      </c>
      <c r="E878" s="26" t="str">
        <f>IF(ISNUMBER($B878),'INPUT | Operations'!$B883-'INPUT | Operations'!$B882,"")</f>
        <v/>
      </c>
      <c r="F878" s="32" t="str">
        <f>IF(ISNUMBER($B878),IF('INPUT | Operations'!$B883&lt;MainEngine_BurnTime,1,IF('INPUT | Operations'!$B882&lt;=MainEngine_BurnTime,(MainEngine_BurnTime-'INPUT | Operations'!$B882)/('INPUT | Operations'!$B883-'INPUT | Operations'!$B882),0))*'INPUT | Operations'!$D882*NumberOfMainEngines*NumberOfOps*$E878,"")</f>
        <v/>
      </c>
      <c r="G878" s="34" t="str">
        <f t="shared" si="205"/>
        <v/>
      </c>
      <c r="H878" s="27" t="str">
        <f t="shared" si="206"/>
        <v/>
      </c>
      <c r="I878" s="27" t="str">
        <f t="shared" si="207"/>
        <v/>
      </c>
      <c r="J878" s="27" t="str">
        <f t="shared" si="208"/>
        <v/>
      </c>
      <c r="K878" s="27" t="str">
        <f t="shared" si="209"/>
        <v/>
      </c>
      <c r="L878" s="27" t="str">
        <f t="shared" si="210"/>
        <v/>
      </c>
      <c r="M878" s="32" t="str">
        <f t="shared" si="211"/>
        <v/>
      </c>
      <c r="N878" s="27" t="str">
        <f t="shared" si="198"/>
        <v/>
      </c>
      <c r="O878" s="27" t="str">
        <f t="shared" si="199"/>
        <v/>
      </c>
      <c r="P878" s="27" t="str">
        <f t="shared" si="200"/>
        <v/>
      </c>
      <c r="Q878" s="27" t="str">
        <f t="shared" si="201"/>
        <v/>
      </c>
      <c r="R878" s="27" t="str">
        <f t="shared" si="202"/>
        <v/>
      </c>
      <c r="S878" s="27" t="str">
        <f t="shared" si="203"/>
        <v/>
      </c>
      <c r="T878" s="32" t="str">
        <f t="shared" si="204"/>
        <v/>
      </c>
      <c r="U878" s="10"/>
    </row>
    <row r="879" spans="1:21" x14ac:dyDescent="0.25">
      <c r="A879" s="10"/>
      <c r="B879" s="4" t="str">
        <f>IF(ISBLANK('INPUT | Operations'!$B884),"",COUNT('INPUT | Operations'!$B$12:$B883))</f>
        <v/>
      </c>
      <c r="C879" s="27" t="str">
        <f>IF(ISNUMBER($B879),('INPUT | Operations'!$C883+'INPUT | Operations'!$C884)/2,"")</f>
        <v/>
      </c>
      <c r="D879" s="28" t="str">
        <f t="shared" si="197"/>
        <v/>
      </c>
      <c r="E879" s="26" t="str">
        <f>IF(ISNUMBER($B879),'INPUT | Operations'!$B884-'INPUT | Operations'!$B883,"")</f>
        <v/>
      </c>
      <c r="F879" s="32" t="str">
        <f>IF(ISNUMBER($B879),IF('INPUT | Operations'!$B884&lt;MainEngine_BurnTime,1,IF('INPUT | Operations'!$B883&lt;=MainEngine_BurnTime,(MainEngine_BurnTime-'INPUT | Operations'!$B883)/('INPUT | Operations'!$B884-'INPUT | Operations'!$B883),0))*'INPUT | Operations'!$D883*NumberOfMainEngines*NumberOfOps*$E879,"")</f>
        <v/>
      </c>
      <c r="G879" s="34" t="str">
        <f t="shared" si="205"/>
        <v/>
      </c>
      <c r="H879" s="27" t="str">
        <f t="shared" si="206"/>
        <v/>
      </c>
      <c r="I879" s="27" t="str">
        <f t="shared" si="207"/>
        <v/>
      </c>
      <c r="J879" s="27" t="str">
        <f t="shared" si="208"/>
        <v/>
      </c>
      <c r="K879" s="27" t="str">
        <f t="shared" si="209"/>
        <v/>
      </c>
      <c r="L879" s="27" t="str">
        <f t="shared" si="210"/>
        <v/>
      </c>
      <c r="M879" s="32" t="str">
        <f t="shared" si="211"/>
        <v/>
      </c>
      <c r="N879" s="27" t="str">
        <f t="shared" si="198"/>
        <v/>
      </c>
      <c r="O879" s="27" t="str">
        <f t="shared" si="199"/>
        <v/>
      </c>
      <c r="P879" s="27" t="str">
        <f t="shared" si="200"/>
        <v/>
      </c>
      <c r="Q879" s="27" t="str">
        <f t="shared" si="201"/>
        <v/>
      </c>
      <c r="R879" s="27" t="str">
        <f t="shared" si="202"/>
        <v/>
      </c>
      <c r="S879" s="27" t="str">
        <f t="shared" si="203"/>
        <v/>
      </c>
      <c r="T879" s="32" t="str">
        <f t="shared" si="204"/>
        <v/>
      </c>
      <c r="U879" s="10"/>
    </row>
    <row r="880" spans="1:21" x14ac:dyDescent="0.25">
      <c r="A880" s="10"/>
      <c r="B880" s="4" t="str">
        <f>IF(ISBLANK('INPUT | Operations'!$B885),"",COUNT('INPUT | Operations'!$B$12:$B884))</f>
        <v/>
      </c>
      <c r="C880" s="27" t="str">
        <f>IF(ISNUMBER($B880),('INPUT | Operations'!$C884+'INPUT | Operations'!$C885)/2,"")</f>
        <v/>
      </c>
      <c r="D880" s="28" t="str">
        <f t="shared" si="197"/>
        <v/>
      </c>
      <c r="E880" s="26" t="str">
        <f>IF(ISNUMBER($B880),'INPUT | Operations'!$B885-'INPUT | Operations'!$B884,"")</f>
        <v/>
      </c>
      <c r="F880" s="32" t="str">
        <f>IF(ISNUMBER($B880),IF('INPUT | Operations'!$B885&lt;MainEngine_BurnTime,1,IF('INPUT | Operations'!$B884&lt;=MainEngine_BurnTime,(MainEngine_BurnTime-'INPUT | Operations'!$B884)/('INPUT | Operations'!$B885-'INPUT | Operations'!$B884),0))*'INPUT | Operations'!$D884*NumberOfMainEngines*NumberOfOps*$E880,"")</f>
        <v/>
      </c>
      <c r="G880" s="34" t="str">
        <f t="shared" si="205"/>
        <v/>
      </c>
      <c r="H880" s="27" t="str">
        <f t="shared" si="206"/>
        <v/>
      </c>
      <c r="I880" s="27" t="str">
        <f t="shared" si="207"/>
        <v/>
      </c>
      <c r="J880" s="27" t="str">
        <f t="shared" si="208"/>
        <v/>
      </c>
      <c r="K880" s="27" t="str">
        <f t="shared" si="209"/>
        <v/>
      </c>
      <c r="L880" s="27" t="str">
        <f t="shared" si="210"/>
        <v/>
      </c>
      <c r="M880" s="32" t="str">
        <f t="shared" si="211"/>
        <v/>
      </c>
      <c r="N880" s="27" t="str">
        <f t="shared" si="198"/>
        <v/>
      </c>
      <c r="O880" s="27" t="str">
        <f t="shared" si="199"/>
        <v/>
      </c>
      <c r="P880" s="27" t="str">
        <f t="shared" si="200"/>
        <v/>
      </c>
      <c r="Q880" s="27" t="str">
        <f t="shared" si="201"/>
        <v/>
      </c>
      <c r="R880" s="27" t="str">
        <f t="shared" si="202"/>
        <v/>
      </c>
      <c r="S880" s="27" t="str">
        <f t="shared" si="203"/>
        <v/>
      </c>
      <c r="T880" s="32" t="str">
        <f t="shared" si="204"/>
        <v/>
      </c>
      <c r="U880" s="10"/>
    </row>
    <row r="881" spans="1:21" x14ac:dyDescent="0.25">
      <c r="A881" s="10"/>
      <c r="B881" s="4" t="str">
        <f>IF(ISBLANK('INPUT | Operations'!$B886),"",COUNT('INPUT | Operations'!$B$12:$B885))</f>
        <v/>
      </c>
      <c r="C881" s="27" t="str">
        <f>IF(ISNUMBER($B881),('INPUT | Operations'!$C885+'INPUT | Operations'!$C886)/2,"")</f>
        <v/>
      </c>
      <c r="D881" s="28" t="str">
        <f t="shared" si="197"/>
        <v/>
      </c>
      <c r="E881" s="26" t="str">
        <f>IF(ISNUMBER($B881),'INPUT | Operations'!$B886-'INPUT | Operations'!$B885,"")</f>
        <v/>
      </c>
      <c r="F881" s="32" t="str">
        <f>IF(ISNUMBER($B881),IF('INPUT | Operations'!$B886&lt;MainEngine_BurnTime,1,IF('INPUT | Operations'!$B885&lt;=MainEngine_BurnTime,(MainEngine_BurnTime-'INPUT | Operations'!$B885)/('INPUT | Operations'!$B886-'INPUT | Operations'!$B885),0))*'INPUT | Operations'!$D885*NumberOfMainEngines*NumberOfOps*$E881,"")</f>
        <v/>
      </c>
      <c r="G881" s="34" t="str">
        <f t="shared" si="205"/>
        <v/>
      </c>
      <c r="H881" s="27" t="str">
        <f t="shared" si="206"/>
        <v/>
      </c>
      <c r="I881" s="27" t="str">
        <f t="shared" si="207"/>
        <v/>
      </c>
      <c r="J881" s="27" t="str">
        <f t="shared" si="208"/>
        <v/>
      </c>
      <c r="K881" s="27" t="str">
        <f t="shared" si="209"/>
        <v/>
      </c>
      <c r="L881" s="27" t="str">
        <f t="shared" si="210"/>
        <v/>
      </c>
      <c r="M881" s="32" t="str">
        <f t="shared" si="211"/>
        <v/>
      </c>
      <c r="N881" s="27" t="str">
        <f t="shared" si="198"/>
        <v/>
      </c>
      <c r="O881" s="27" t="str">
        <f t="shared" si="199"/>
        <v/>
      </c>
      <c r="P881" s="27" t="str">
        <f t="shared" si="200"/>
        <v/>
      </c>
      <c r="Q881" s="27" t="str">
        <f t="shared" si="201"/>
        <v/>
      </c>
      <c r="R881" s="27" t="str">
        <f t="shared" si="202"/>
        <v/>
      </c>
      <c r="S881" s="27" t="str">
        <f t="shared" si="203"/>
        <v/>
      </c>
      <c r="T881" s="32" t="str">
        <f t="shared" si="204"/>
        <v/>
      </c>
      <c r="U881" s="10"/>
    </row>
    <row r="882" spans="1:21" x14ac:dyDescent="0.25">
      <c r="A882" s="10"/>
      <c r="B882" s="4" t="str">
        <f>IF(ISBLANK('INPUT | Operations'!$B887),"",COUNT('INPUT | Operations'!$B$12:$B886))</f>
        <v/>
      </c>
      <c r="C882" s="27" t="str">
        <f>IF(ISNUMBER($B882),('INPUT | Operations'!$C886+'INPUT | Operations'!$C887)/2,"")</f>
        <v/>
      </c>
      <c r="D882" s="28" t="str">
        <f t="shared" si="197"/>
        <v/>
      </c>
      <c r="E882" s="26" t="str">
        <f>IF(ISNUMBER($B882),'INPUT | Operations'!$B887-'INPUT | Operations'!$B886,"")</f>
        <v/>
      </c>
      <c r="F882" s="32" t="str">
        <f>IF(ISNUMBER($B882),IF('INPUT | Operations'!$B887&lt;MainEngine_BurnTime,1,IF('INPUT | Operations'!$B886&lt;=MainEngine_BurnTime,(MainEngine_BurnTime-'INPUT | Operations'!$B886)/('INPUT | Operations'!$B887-'INPUT | Operations'!$B886),0))*'INPUT | Operations'!$D886*NumberOfMainEngines*NumberOfOps*$E882,"")</f>
        <v/>
      </c>
      <c r="G882" s="34" t="str">
        <f t="shared" si="205"/>
        <v/>
      </c>
      <c r="H882" s="27" t="str">
        <f t="shared" si="206"/>
        <v/>
      </c>
      <c r="I882" s="27" t="str">
        <f t="shared" si="207"/>
        <v/>
      </c>
      <c r="J882" s="27" t="str">
        <f t="shared" si="208"/>
        <v/>
      </c>
      <c r="K882" s="27" t="str">
        <f t="shared" si="209"/>
        <v/>
      </c>
      <c r="L882" s="27" t="str">
        <f t="shared" si="210"/>
        <v/>
      </c>
      <c r="M882" s="32" t="str">
        <f t="shared" si="211"/>
        <v/>
      </c>
      <c r="N882" s="27" t="str">
        <f t="shared" si="198"/>
        <v/>
      </c>
      <c r="O882" s="27" t="str">
        <f t="shared" si="199"/>
        <v/>
      </c>
      <c r="P882" s="27" t="str">
        <f t="shared" si="200"/>
        <v/>
      </c>
      <c r="Q882" s="27" t="str">
        <f t="shared" si="201"/>
        <v/>
      </c>
      <c r="R882" s="27" t="str">
        <f t="shared" si="202"/>
        <v/>
      </c>
      <c r="S882" s="27" t="str">
        <f t="shared" si="203"/>
        <v/>
      </c>
      <c r="T882" s="32" t="str">
        <f t="shared" si="204"/>
        <v/>
      </c>
      <c r="U882" s="10"/>
    </row>
    <row r="883" spans="1:21" x14ac:dyDescent="0.25">
      <c r="A883" s="10"/>
      <c r="B883" s="4" t="str">
        <f>IF(ISBLANK('INPUT | Operations'!$B888),"",COUNT('INPUT | Operations'!$B$12:$B887))</f>
        <v/>
      </c>
      <c r="C883" s="27" t="str">
        <f>IF(ISNUMBER($B883),('INPUT | Operations'!$C887+'INPUT | Operations'!$C888)/2,"")</f>
        <v/>
      </c>
      <c r="D883" s="28" t="str">
        <f t="shared" si="197"/>
        <v/>
      </c>
      <c r="E883" s="26" t="str">
        <f>IF(ISNUMBER($B883),'INPUT | Operations'!$B888-'INPUT | Operations'!$B887,"")</f>
        <v/>
      </c>
      <c r="F883" s="32" t="str">
        <f>IF(ISNUMBER($B883),IF('INPUT | Operations'!$B888&lt;MainEngine_BurnTime,1,IF('INPUT | Operations'!$B887&lt;=MainEngine_BurnTime,(MainEngine_BurnTime-'INPUT | Operations'!$B887)/('INPUT | Operations'!$B888-'INPUT | Operations'!$B887),0))*'INPUT | Operations'!$D887*NumberOfMainEngines*NumberOfOps*$E883,"")</f>
        <v/>
      </c>
      <c r="G883" s="34" t="str">
        <f t="shared" si="205"/>
        <v/>
      </c>
      <c r="H883" s="27" t="str">
        <f t="shared" si="206"/>
        <v/>
      </c>
      <c r="I883" s="27" t="str">
        <f t="shared" si="207"/>
        <v/>
      </c>
      <c r="J883" s="27" t="str">
        <f t="shared" si="208"/>
        <v/>
      </c>
      <c r="K883" s="27" t="str">
        <f t="shared" si="209"/>
        <v/>
      </c>
      <c r="L883" s="27" t="str">
        <f t="shared" si="210"/>
        <v/>
      </c>
      <c r="M883" s="32" t="str">
        <f t="shared" si="211"/>
        <v/>
      </c>
      <c r="N883" s="27" t="str">
        <f t="shared" si="198"/>
        <v/>
      </c>
      <c r="O883" s="27" t="str">
        <f t="shared" si="199"/>
        <v/>
      </c>
      <c r="P883" s="27" t="str">
        <f t="shared" si="200"/>
        <v/>
      </c>
      <c r="Q883" s="27" t="str">
        <f t="shared" si="201"/>
        <v/>
      </c>
      <c r="R883" s="27" t="str">
        <f t="shared" si="202"/>
        <v/>
      </c>
      <c r="S883" s="27" t="str">
        <f t="shared" si="203"/>
        <v/>
      </c>
      <c r="T883" s="32" t="str">
        <f t="shared" si="204"/>
        <v/>
      </c>
      <c r="U883" s="10"/>
    </row>
    <row r="884" spans="1:21" x14ac:dyDescent="0.25">
      <c r="A884" s="10"/>
      <c r="B884" s="4" t="str">
        <f>IF(ISBLANK('INPUT | Operations'!$B889),"",COUNT('INPUT | Operations'!$B$12:$B888))</f>
        <v/>
      </c>
      <c r="C884" s="27" t="str">
        <f>IF(ISNUMBER($B884),('INPUT | Operations'!$C888+'INPUT | Operations'!$C889)/2,"")</f>
        <v/>
      </c>
      <c r="D884" s="28" t="str">
        <f t="shared" si="197"/>
        <v/>
      </c>
      <c r="E884" s="26" t="str">
        <f>IF(ISNUMBER($B884),'INPUT | Operations'!$B889-'INPUT | Operations'!$B888,"")</f>
        <v/>
      </c>
      <c r="F884" s="32" t="str">
        <f>IF(ISNUMBER($B884),IF('INPUT | Operations'!$B889&lt;MainEngine_BurnTime,1,IF('INPUT | Operations'!$B888&lt;=MainEngine_BurnTime,(MainEngine_BurnTime-'INPUT | Operations'!$B888)/('INPUT | Operations'!$B889-'INPUT | Operations'!$B888),0))*'INPUT | Operations'!$D888*NumberOfMainEngines*NumberOfOps*$E884,"")</f>
        <v/>
      </c>
      <c r="G884" s="34" t="str">
        <f t="shared" si="205"/>
        <v/>
      </c>
      <c r="H884" s="27" t="str">
        <f t="shared" si="206"/>
        <v/>
      </c>
      <c r="I884" s="27" t="str">
        <f t="shared" si="207"/>
        <v/>
      </c>
      <c r="J884" s="27" t="str">
        <f t="shared" si="208"/>
        <v/>
      </c>
      <c r="K884" s="27" t="str">
        <f t="shared" si="209"/>
        <v/>
      </c>
      <c r="L884" s="27" t="str">
        <f t="shared" si="210"/>
        <v/>
      </c>
      <c r="M884" s="32" t="str">
        <f t="shared" si="211"/>
        <v/>
      </c>
      <c r="N884" s="27" t="str">
        <f t="shared" si="198"/>
        <v/>
      </c>
      <c r="O884" s="27" t="str">
        <f t="shared" si="199"/>
        <v/>
      </c>
      <c r="P884" s="27" t="str">
        <f t="shared" si="200"/>
        <v/>
      </c>
      <c r="Q884" s="27" t="str">
        <f t="shared" si="201"/>
        <v/>
      </c>
      <c r="R884" s="27" t="str">
        <f t="shared" si="202"/>
        <v/>
      </c>
      <c r="S884" s="27" t="str">
        <f t="shared" si="203"/>
        <v/>
      </c>
      <c r="T884" s="32" t="str">
        <f t="shared" si="204"/>
        <v/>
      </c>
      <c r="U884" s="10"/>
    </row>
    <row r="885" spans="1:21" x14ac:dyDescent="0.25">
      <c r="A885" s="10"/>
      <c r="B885" s="4" t="str">
        <f>IF(ISBLANK('INPUT | Operations'!$B890),"",COUNT('INPUT | Operations'!$B$12:$B889))</f>
        <v/>
      </c>
      <c r="C885" s="27" t="str">
        <f>IF(ISNUMBER($B885),('INPUT | Operations'!$C889+'INPUT | Operations'!$C890)/2,"")</f>
        <v/>
      </c>
      <c r="D885" s="28" t="str">
        <f t="shared" ref="D885:D948" si="212">IF(ISNUMBER($B885),C885*0.3048/1000,"")</f>
        <v/>
      </c>
      <c r="E885" s="26" t="str">
        <f>IF(ISNUMBER($B885),'INPUT | Operations'!$B890-'INPUT | Operations'!$B889,"")</f>
        <v/>
      </c>
      <c r="F885" s="32" t="str">
        <f>IF(ISNUMBER($B885),IF('INPUT | Operations'!$B890&lt;MainEngine_BurnTime,1,IF('INPUT | Operations'!$B889&lt;=MainEngine_BurnTime,(MainEngine_BurnTime-'INPUT | Operations'!$B889)/('INPUT | Operations'!$B890-'INPUT | Operations'!$B889),0))*'INPUT | Operations'!$D889*NumberOfMainEngines*NumberOfOps*$E885,"")</f>
        <v/>
      </c>
      <c r="G885" s="34" t="str">
        <f t="shared" si="205"/>
        <v/>
      </c>
      <c r="H885" s="27" t="str">
        <f t="shared" si="206"/>
        <v/>
      </c>
      <c r="I885" s="27" t="str">
        <f t="shared" si="207"/>
        <v/>
      </c>
      <c r="J885" s="27" t="str">
        <f t="shared" si="208"/>
        <v/>
      </c>
      <c r="K885" s="27" t="str">
        <f t="shared" si="209"/>
        <v/>
      </c>
      <c r="L885" s="27" t="str">
        <f t="shared" si="210"/>
        <v/>
      </c>
      <c r="M885" s="32" t="str">
        <f t="shared" si="211"/>
        <v/>
      </c>
      <c r="N885" s="27" t="str">
        <f t="shared" ref="N885:N948" si="213">IFERROR($F885*G885/1000,"")</f>
        <v/>
      </c>
      <c r="O885" s="27" t="str">
        <f t="shared" ref="O885:O948" si="214">IFERROR($F885*H885/1000,"")</f>
        <v/>
      </c>
      <c r="P885" s="27" t="str">
        <f t="shared" ref="P885:P948" si="215">IFERROR($F885*I885/1000,"")</f>
        <v/>
      </c>
      <c r="Q885" s="27" t="str">
        <f t="shared" ref="Q885:Q948" si="216">IFERROR($F885*J885/1000,"")</f>
        <v/>
      </c>
      <c r="R885" s="27" t="str">
        <f t="shared" ref="R885:R948" si="217">IFERROR($F885*K885/1000,"")</f>
        <v/>
      </c>
      <c r="S885" s="27" t="str">
        <f t="shared" ref="S885:S948" si="218">IFERROR($F885*L885/1000,"")</f>
        <v/>
      </c>
      <c r="T885" s="32" t="str">
        <f t="shared" ref="T885:T948" si="219">IFERROR($F885*M885/1000,"")</f>
        <v/>
      </c>
      <c r="U885" s="10"/>
    </row>
    <row r="886" spans="1:21" x14ac:dyDescent="0.25">
      <c r="A886" s="10"/>
      <c r="B886" s="4" t="str">
        <f>IF(ISBLANK('INPUT | Operations'!$B891),"",COUNT('INPUT | Operations'!$B$12:$B890))</f>
        <v/>
      </c>
      <c r="C886" s="27" t="str">
        <f>IF(ISNUMBER($B886),('INPUT | Operations'!$C890+'INPUT | Operations'!$C891)/2,"")</f>
        <v/>
      </c>
      <c r="D886" s="28" t="str">
        <f t="shared" si="212"/>
        <v/>
      </c>
      <c r="E886" s="26" t="str">
        <f>IF(ISNUMBER($B886),'INPUT | Operations'!$B891-'INPUT | Operations'!$B890,"")</f>
        <v/>
      </c>
      <c r="F886" s="32" t="str">
        <f>IF(ISNUMBER($B886),IF('INPUT | Operations'!$B891&lt;MainEngine_BurnTime,1,IF('INPUT | Operations'!$B890&lt;=MainEngine_BurnTime,(MainEngine_BurnTime-'INPUT | Operations'!$B890)/('INPUT | Operations'!$B891-'INPUT | Operations'!$B890),0))*'INPUT | Operations'!$D890*NumberOfMainEngines*NumberOfOps*$E886,"")</f>
        <v/>
      </c>
      <c r="G886" s="34" t="str">
        <f t="shared" si="205"/>
        <v/>
      </c>
      <c r="H886" s="27" t="str">
        <f t="shared" si="206"/>
        <v/>
      </c>
      <c r="I886" s="27" t="str">
        <f t="shared" si="207"/>
        <v/>
      </c>
      <c r="J886" s="27" t="str">
        <f t="shared" si="208"/>
        <v/>
      </c>
      <c r="K886" s="27" t="str">
        <f t="shared" si="209"/>
        <v/>
      </c>
      <c r="L886" s="27" t="str">
        <f t="shared" si="210"/>
        <v/>
      </c>
      <c r="M886" s="32" t="str">
        <f t="shared" si="211"/>
        <v/>
      </c>
      <c r="N886" s="27" t="str">
        <f t="shared" si="213"/>
        <v/>
      </c>
      <c r="O886" s="27" t="str">
        <f t="shared" si="214"/>
        <v/>
      </c>
      <c r="P886" s="27" t="str">
        <f t="shared" si="215"/>
        <v/>
      </c>
      <c r="Q886" s="27" t="str">
        <f t="shared" si="216"/>
        <v/>
      </c>
      <c r="R886" s="27" t="str">
        <f t="shared" si="217"/>
        <v/>
      </c>
      <c r="S886" s="27" t="str">
        <f t="shared" si="218"/>
        <v/>
      </c>
      <c r="T886" s="32" t="str">
        <f t="shared" si="219"/>
        <v/>
      </c>
      <c r="U886" s="10"/>
    </row>
    <row r="887" spans="1:21" x14ac:dyDescent="0.25">
      <c r="A887" s="10"/>
      <c r="B887" s="4" t="str">
        <f>IF(ISBLANK('INPUT | Operations'!$B892),"",COUNT('INPUT | Operations'!$B$12:$B891))</f>
        <v/>
      </c>
      <c r="C887" s="27" t="str">
        <f>IF(ISNUMBER($B887),('INPUT | Operations'!$C891+'INPUT | Operations'!$C892)/2,"")</f>
        <v/>
      </c>
      <c r="D887" s="28" t="str">
        <f t="shared" si="212"/>
        <v/>
      </c>
      <c r="E887" s="26" t="str">
        <f>IF(ISNUMBER($B887),'INPUT | Operations'!$B892-'INPUT | Operations'!$B891,"")</f>
        <v/>
      </c>
      <c r="F887" s="32" t="str">
        <f>IF(ISNUMBER($B887),IF('INPUT | Operations'!$B892&lt;MainEngine_BurnTime,1,IF('INPUT | Operations'!$B891&lt;=MainEngine_BurnTime,(MainEngine_BurnTime-'INPUT | Operations'!$B891)/('INPUT | Operations'!$B892-'INPUT | Operations'!$B891),0))*'INPUT | Operations'!$D891*NumberOfMainEngines*NumberOfOps*$E887,"")</f>
        <v/>
      </c>
      <c r="G887" s="34" t="str">
        <f t="shared" si="205"/>
        <v/>
      </c>
      <c r="H887" s="27" t="str">
        <f t="shared" si="206"/>
        <v/>
      </c>
      <c r="I887" s="27" t="str">
        <f t="shared" si="207"/>
        <v/>
      </c>
      <c r="J887" s="27" t="str">
        <f t="shared" si="208"/>
        <v/>
      </c>
      <c r="K887" s="27" t="str">
        <f t="shared" si="209"/>
        <v/>
      </c>
      <c r="L887" s="27" t="str">
        <f t="shared" si="210"/>
        <v/>
      </c>
      <c r="M887" s="32" t="str">
        <f t="shared" si="211"/>
        <v/>
      </c>
      <c r="N887" s="27" t="str">
        <f t="shared" si="213"/>
        <v/>
      </c>
      <c r="O887" s="27" t="str">
        <f t="shared" si="214"/>
        <v/>
      </c>
      <c r="P887" s="27" t="str">
        <f t="shared" si="215"/>
        <v/>
      </c>
      <c r="Q887" s="27" t="str">
        <f t="shared" si="216"/>
        <v/>
      </c>
      <c r="R887" s="27" t="str">
        <f t="shared" si="217"/>
        <v/>
      </c>
      <c r="S887" s="27" t="str">
        <f t="shared" si="218"/>
        <v/>
      </c>
      <c r="T887" s="32" t="str">
        <f t="shared" si="219"/>
        <v/>
      </c>
      <c r="U887" s="10"/>
    </row>
    <row r="888" spans="1:21" x14ac:dyDescent="0.25">
      <c r="A888" s="10"/>
      <c r="B888" s="4" t="str">
        <f>IF(ISBLANK('INPUT | Operations'!$B893),"",COUNT('INPUT | Operations'!$B$12:$B892))</f>
        <v/>
      </c>
      <c r="C888" s="27" t="str">
        <f>IF(ISNUMBER($B888),('INPUT | Operations'!$C892+'INPUT | Operations'!$C893)/2,"")</f>
        <v/>
      </c>
      <c r="D888" s="28" t="str">
        <f t="shared" si="212"/>
        <v/>
      </c>
      <c r="E888" s="26" t="str">
        <f>IF(ISNUMBER($B888),'INPUT | Operations'!$B893-'INPUT | Operations'!$B892,"")</f>
        <v/>
      </c>
      <c r="F888" s="32" t="str">
        <f>IF(ISNUMBER($B888),IF('INPUT | Operations'!$B893&lt;MainEngine_BurnTime,1,IF('INPUT | Operations'!$B892&lt;=MainEngine_BurnTime,(MainEngine_BurnTime-'INPUT | Operations'!$B892)/('INPUT | Operations'!$B893-'INPUT | Operations'!$B892),0))*'INPUT | Operations'!$D892*NumberOfMainEngines*NumberOfOps*$E888,"")</f>
        <v/>
      </c>
      <c r="G888" s="34" t="str">
        <f t="shared" si="205"/>
        <v/>
      </c>
      <c r="H888" s="27" t="str">
        <f t="shared" si="206"/>
        <v/>
      </c>
      <c r="I888" s="27" t="str">
        <f t="shared" si="207"/>
        <v/>
      </c>
      <c r="J888" s="27" t="str">
        <f t="shared" si="208"/>
        <v/>
      </c>
      <c r="K888" s="27" t="str">
        <f t="shared" si="209"/>
        <v/>
      </c>
      <c r="L888" s="27" t="str">
        <f t="shared" si="210"/>
        <v/>
      </c>
      <c r="M888" s="32" t="str">
        <f t="shared" si="211"/>
        <v/>
      </c>
      <c r="N888" s="27" t="str">
        <f t="shared" si="213"/>
        <v/>
      </c>
      <c r="O888" s="27" t="str">
        <f t="shared" si="214"/>
        <v/>
      </c>
      <c r="P888" s="27" t="str">
        <f t="shared" si="215"/>
        <v/>
      </c>
      <c r="Q888" s="27" t="str">
        <f t="shared" si="216"/>
        <v/>
      </c>
      <c r="R888" s="27" t="str">
        <f t="shared" si="217"/>
        <v/>
      </c>
      <c r="S888" s="27" t="str">
        <f t="shared" si="218"/>
        <v/>
      </c>
      <c r="T888" s="32" t="str">
        <f t="shared" si="219"/>
        <v/>
      </c>
      <c r="U888" s="10"/>
    </row>
    <row r="889" spans="1:21" x14ac:dyDescent="0.25">
      <c r="A889" s="10"/>
      <c r="B889" s="4" t="str">
        <f>IF(ISBLANK('INPUT | Operations'!$B894),"",COUNT('INPUT | Operations'!$B$12:$B893))</f>
        <v/>
      </c>
      <c r="C889" s="27" t="str">
        <f>IF(ISNUMBER($B889),('INPUT | Operations'!$C893+'INPUT | Operations'!$C894)/2,"")</f>
        <v/>
      </c>
      <c r="D889" s="28" t="str">
        <f t="shared" si="212"/>
        <v/>
      </c>
      <c r="E889" s="26" t="str">
        <f>IF(ISNUMBER($B889),'INPUT | Operations'!$B894-'INPUT | Operations'!$B893,"")</f>
        <v/>
      </c>
      <c r="F889" s="32" t="str">
        <f>IF(ISNUMBER($B889),IF('INPUT | Operations'!$B894&lt;MainEngine_BurnTime,1,IF('INPUT | Operations'!$B893&lt;=MainEngine_BurnTime,(MainEngine_BurnTime-'INPUT | Operations'!$B893)/('INPUT | Operations'!$B894-'INPUT | Operations'!$B893),0))*'INPUT | Operations'!$D893*NumberOfMainEngines*NumberOfOps*$E889,"")</f>
        <v/>
      </c>
      <c r="G889" s="34" t="str">
        <f t="shared" si="205"/>
        <v/>
      </c>
      <c r="H889" s="27" t="str">
        <f t="shared" si="206"/>
        <v/>
      </c>
      <c r="I889" s="27" t="str">
        <f t="shared" si="207"/>
        <v/>
      </c>
      <c r="J889" s="27" t="str">
        <f t="shared" si="208"/>
        <v/>
      </c>
      <c r="K889" s="27" t="str">
        <f t="shared" si="209"/>
        <v/>
      </c>
      <c r="L889" s="27" t="str">
        <f t="shared" si="210"/>
        <v/>
      </c>
      <c r="M889" s="32" t="str">
        <f t="shared" si="211"/>
        <v/>
      </c>
      <c r="N889" s="27" t="str">
        <f t="shared" si="213"/>
        <v/>
      </c>
      <c r="O889" s="27" t="str">
        <f t="shared" si="214"/>
        <v/>
      </c>
      <c r="P889" s="27" t="str">
        <f t="shared" si="215"/>
        <v/>
      </c>
      <c r="Q889" s="27" t="str">
        <f t="shared" si="216"/>
        <v/>
      </c>
      <c r="R889" s="27" t="str">
        <f t="shared" si="217"/>
        <v/>
      </c>
      <c r="S889" s="27" t="str">
        <f t="shared" si="218"/>
        <v/>
      </c>
      <c r="T889" s="32" t="str">
        <f t="shared" si="219"/>
        <v/>
      </c>
      <c r="U889" s="10"/>
    </row>
    <row r="890" spans="1:21" x14ac:dyDescent="0.25">
      <c r="A890" s="10"/>
      <c r="B890" s="4" t="str">
        <f>IF(ISBLANK('INPUT | Operations'!$B895),"",COUNT('INPUT | Operations'!$B$12:$B894))</f>
        <v/>
      </c>
      <c r="C890" s="27" t="str">
        <f>IF(ISNUMBER($B890),('INPUT | Operations'!$C894+'INPUT | Operations'!$C895)/2,"")</f>
        <v/>
      </c>
      <c r="D890" s="28" t="str">
        <f t="shared" si="212"/>
        <v/>
      </c>
      <c r="E890" s="26" t="str">
        <f>IF(ISNUMBER($B890),'INPUT | Operations'!$B895-'INPUT | Operations'!$B894,"")</f>
        <v/>
      </c>
      <c r="F890" s="32" t="str">
        <f>IF(ISNUMBER($B890),IF('INPUT | Operations'!$B895&lt;MainEngine_BurnTime,1,IF('INPUT | Operations'!$B894&lt;=MainEngine_BurnTime,(MainEngine_BurnTime-'INPUT | Operations'!$B894)/('INPUT | Operations'!$B895-'INPUT | Operations'!$B894),0))*'INPUT | Operations'!$D894*NumberOfMainEngines*NumberOfOps*$E890,"")</f>
        <v/>
      </c>
      <c r="G890" s="34" t="str">
        <f t="shared" si="205"/>
        <v/>
      </c>
      <c r="H890" s="27" t="str">
        <f t="shared" si="206"/>
        <v/>
      </c>
      <c r="I890" s="27" t="str">
        <f t="shared" si="207"/>
        <v/>
      </c>
      <c r="J890" s="27" t="str">
        <f t="shared" si="208"/>
        <v/>
      </c>
      <c r="K890" s="27" t="str">
        <f t="shared" si="209"/>
        <v/>
      </c>
      <c r="L890" s="27" t="str">
        <f t="shared" si="210"/>
        <v/>
      </c>
      <c r="M890" s="32" t="str">
        <f t="shared" si="211"/>
        <v/>
      </c>
      <c r="N890" s="27" t="str">
        <f t="shared" si="213"/>
        <v/>
      </c>
      <c r="O890" s="27" t="str">
        <f t="shared" si="214"/>
        <v/>
      </c>
      <c r="P890" s="27" t="str">
        <f t="shared" si="215"/>
        <v/>
      </c>
      <c r="Q890" s="27" t="str">
        <f t="shared" si="216"/>
        <v/>
      </c>
      <c r="R890" s="27" t="str">
        <f t="shared" si="217"/>
        <v/>
      </c>
      <c r="S890" s="27" t="str">
        <f t="shared" si="218"/>
        <v/>
      </c>
      <c r="T890" s="32" t="str">
        <f t="shared" si="219"/>
        <v/>
      </c>
      <c r="U890" s="10"/>
    </row>
    <row r="891" spans="1:21" x14ac:dyDescent="0.25">
      <c r="A891" s="10"/>
      <c r="B891" s="4" t="str">
        <f>IF(ISBLANK('INPUT | Operations'!$B896),"",COUNT('INPUT | Operations'!$B$12:$B895))</f>
        <v/>
      </c>
      <c r="C891" s="27" t="str">
        <f>IF(ISNUMBER($B891),('INPUT | Operations'!$C895+'INPUT | Operations'!$C896)/2,"")</f>
        <v/>
      </c>
      <c r="D891" s="28" t="str">
        <f t="shared" si="212"/>
        <v/>
      </c>
      <c r="E891" s="26" t="str">
        <f>IF(ISNUMBER($B891),'INPUT | Operations'!$B896-'INPUT | Operations'!$B895,"")</f>
        <v/>
      </c>
      <c r="F891" s="32" t="str">
        <f>IF(ISNUMBER($B891),IF('INPUT | Operations'!$B896&lt;MainEngine_BurnTime,1,IF('INPUT | Operations'!$B895&lt;=MainEngine_BurnTime,(MainEngine_BurnTime-'INPUT | Operations'!$B895)/('INPUT | Operations'!$B896-'INPUT | Operations'!$B895),0))*'INPUT | Operations'!$D895*NumberOfMainEngines*NumberOfOps*$E891,"")</f>
        <v/>
      </c>
      <c r="G891" s="34" t="str">
        <f t="shared" si="205"/>
        <v/>
      </c>
      <c r="H891" s="27" t="str">
        <f t="shared" si="206"/>
        <v/>
      </c>
      <c r="I891" s="27" t="str">
        <f t="shared" si="207"/>
        <v/>
      </c>
      <c r="J891" s="27" t="str">
        <f t="shared" si="208"/>
        <v/>
      </c>
      <c r="K891" s="27" t="str">
        <f t="shared" si="209"/>
        <v/>
      </c>
      <c r="L891" s="27" t="str">
        <f t="shared" si="210"/>
        <v/>
      </c>
      <c r="M891" s="32" t="str">
        <f t="shared" si="211"/>
        <v/>
      </c>
      <c r="N891" s="27" t="str">
        <f t="shared" si="213"/>
        <v/>
      </c>
      <c r="O891" s="27" t="str">
        <f t="shared" si="214"/>
        <v/>
      </c>
      <c r="P891" s="27" t="str">
        <f t="shared" si="215"/>
        <v/>
      </c>
      <c r="Q891" s="27" t="str">
        <f t="shared" si="216"/>
        <v/>
      </c>
      <c r="R891" s="27" t="str">
        <f t="shared" si="217"/>
        <v/>
      </c>
      <c r="S891" s="27" t="str">
        <f t="shared" si="218"/>
        <v/>
      </c>
      <c r="T891" s="32" t="str">
        <f t="shared" si="219"/>
        <v/>
      </c>
      <c r="U891" s="10"/>
    </row>
    <row r="892" spans="1:21" x14ac:dyDescent="0.25">
      <c r="A892" s="10"/>
      <c r="B892" s="4" t="str">
        <f>IF(ISBLANK('INPUT | Operations'!$B897),"",COUNT('INPUT | Operations'!$B$12:$B896))</f>
        <v/>
      </c>
      <c r="C892" s="27" t="str">
        <f>IF(ISNUMBER($B892),('INPUT | Operations'!$C896+'INPUT | Operations'!$C897)/2,"")</f>
        <v/>
      </c>
      <c r="D892" s="28" t="str">
        <f t="shared" si="212"/>
        <v/>
      </c>
      <c r="E892" s="26" t="str">
        <f>IF(ISNUMBER($B892),'INPUT | Operations'!$B897-'INPUT | Operations'!$B896,"")</f>
        <v/>
      </c>
      <c r="F892" s="32" t="str">
        <f>IF(ISNUMBER($B892),IF('INPUT | Operations'!$B897&lt;MainEngine_BurnTime,1,IF('INPUT | Operations'!$B896&lt;=MainEngine_BurnTime,(MainEngine_BurnTime-'INPUT | Operations'!$B896)/('INPUT | Operations'!$B897-'INPUT | Operations'!$B896),0))*'INPUT | Operations'!$D896*NumberOfMainEngines*NumberOfOps*$E892,"")</f>
        <v/>
      </c>
      <c r="G892" s="34" t="str">
        <f t="shared" si="205"/>
        <v/>
      </c>
      <c r="H892" s="27" t="str">
        <f t="shared" si="206"/>
        <v/>
      </c>
      <c r="I892" s="27" t="str">
        <f t="shared" si="207"/>
        <v/>
      </c>
      <c r="J892" s="27" t="str">
        <f t="shared" si="208"/>
        <v/>
      </c>
      <c r="K892" s="27" t="str">
        <f t="shared" si="209"/>
        <v/>
      </c>
      <c r="L892" s="27" t="str">
        <f t="shared" si="210"/>
        <v/>
      </c>
      <c r="M892" s="32" t="str">
        <f t="shared" si="211"/>
        <v/>
      </c>
      <c r="N892" s="27" t="str">
        <f t="shared" si="213"/>
        <v/>
      </c>
      <c r="O892" s="27" t="str">
        <f t="shared" si="214"/>
        <v/>
      </c>
      <c r="P892" s="27" t="str">
        <f t="shared" si="215"/>
        <v/>
      </c>
      <c r="Q892" s="27" t="str">
        <f t="shared" si="216"/>
        <v/>
      </c>
      <c r="R892" s="27" t="str">
        <f t="shared" si="217"/>
        <v/>
      </c>
      <c r="S892" s="27" t="str">
        <f t="shared" si="218"/>
        <v/>
      </c>
      <c r="T892" s="32" t="str">
        <f t="shared" si="219"/>
        <v/>
      </c>
      <c r="U892" s="10"/>
    </row>
    <row r="893" spans="1:21" x14ac:dyDescent="0.25">
      <c r="A893" s="10"/>
      <c r="B893" s="4" t="str">
        <f>IF(ISBLANK('INPUT | Operations'!$B898),"",COUNT('INPUT | Operations'!$B$12:$B897))</f>
        <v/>
      </c>
      <c r="C893" s="27" t="str">
        <f>IF(ISNUMBER($B893),('INPUT | Operations'!$C897+'INPUT | Operations'!$C898)/2,"")</f>
        <v/>
      </c>
      <c r="D893" s="28" t="str">
        <f t="shared" si="212"/>
        <v/>
      </c>
      <c r="E893" s="26" t="str">
        <f>IF(ISNUMBER($B893),'INPUT | Operations'!$B898-'INPUT | Operations'!$B897,"")</f>
        <v/>
      </c>
      <c r="F893" s="32" t="str">
        <f>IF(ISNUMBER($B893),IF('INPUT | Operations'!$B898&lt;MainEngine_BurnTime,1,IF('INPUT | Operations'!$B897&lt;=MainEngine_BurnTime,(MainEngine_BurnTime-'INPUT | Operations'!$B897)/('INPUT | Operations'!$B898-'INPUT | Operations'!$B897),0))*'INPUT | Operations'!$D897*NumberOfMainEngines*NumberOfOps*$E893,"")</f>
        <v/>
      </c>
      <c r="G893" s="34" t="str">
        <f t="shared" si="205"/>
        <v/>
      </c>
      <c r="H893" s="27" t="str">
        <f t="shared" si="206"/>
        <v/>
      </c>
      <c r="I893" s="27" t="str">
        <f t="shared" si="207"/>
        <v/>
      </c>
      <c r="J893" s="27" t="str">
        <f t="shared" si="208"/>
        <v/>
      </c>
      <c r="K893" s="27" t="str">
        <f t="shared" si="209"/>
        <v/>
      </c>
      <c r="L893" s="27" t="str">
        <f t="shared" si="210"/>
        <v/>
      </c>
      <c r="M893" s="32" t="str">
        <f t="shared" si="211"/>
        <v/>
      </c>
      <c r="N893" s="27" t="str">
        <f t="shared" si="213"/>
        <v/>
      </c>
      <c r="O893" s="27" t="str">
        <f t="shared" si="214"/>
        <v/>
      </c>
      <c r="P893" s="27" t="str">
        <f t="shared" si="215"/>
        <v/>
      </c>
      <c r="Q893" s="27" t="str">
        <f t="shared" si="216"/>
        <v/>
      </c>
      <c r="R893" s="27" t="str">
        <f t="shared" si="217"/>
        <v/>
      </c>
      <c r="S893" s="27" t="str">
        <f t="shared" si="218"/>
        <v/>
      </c>
      <c r="T893" s="32" t="str">
        <f t="shared" si="219"/>
        <v/>
      </c>
      <c r="U893" s="10"/>
    </row>
    <row r="894" spans="1:21" x14ac:dyDescent="0.25">
      <c r="A894" s="10"/>
      <c r="B894" s="4" t="str">
        <f>IF(ISBLANK('INPUT | Operations'!$B899),"",COUNT('INPUT | Operations'!$B$12:$B898))</f>
        <v/>
      </c>
      <c r="C894" s="27" t="str">
        <f>IF(ISNUMBER($B894),('INPUT | Operations'!$C898+'INPUT | Operations'!$C899)/2,"")</f>
        <v/>
      </c>
      <c r="D894" s="28" t="str">
        <f t="shared" si="212"/>
        <v/>
      </c>
      <c r="E894" s="26" t="str">
        <f>IF(ISNUMBER($B894),'INPUT | Operations'!$B899-'INPUT | Operations'!$B898,"")</f>
        <v/>
      </c>
      <c r="F894" s="32" t="str">
        <f>IF(ISNUMBER($B894),IF('INPUT | Operations'!$B899&lt;MainEngine_BurnTime,1,IF('INPUT | Operations'!$B898&lt;=MainEngine_BurnTime,(MainEngine_BurnTime-'INPUT | Operations'!$B898)/('INPUT | Operations'!$B899-'INPUT | Operations'!$B898),0))*'INPUT | Operations'!$D898*NumberOfMainEngines*NumberOfOps*$E894,"")</f>
        <v/>
      </c>
      <c r="G894" s="34" t="str">
        <f t="shared" si="205"/>
        <v/>
      </c>
      <c r="H894" s="27" t="str">
        <f t="shared" si="206"/>
        <v/>
      </c>
      <c r="I894" s="27" t="str">
        <f t="shared" si="207"/>
        <v/>
      </c>
      <c r="J894" s="27" t="str">
        <f t="shared" si="208"/>
        <v/>
      </c>
      <c r="K894" s="27" t="str">
        <f t="shared" si="209"/>
        <v/>
      </c>
      <c r="L894" s="27" t="str">
        <f t="shared" si="210"/>
        <v/>
      </c>
      <c r="M894" s="32" t="str">
        <f t="shared" si="211"/>
        <v/>
      </c>
      <c r="N894" s="27" t="str">
        <f t="shared" si="213"/>
        <v/>
      </c>
      <c r="O894" s="27" t="str">
        <f t="shared" si="214"/>
        <v/>
      </c>
      <c r="P894" s="27" t="str">
        <f t="shared" si="215"/>
        <v/>
      </c>
      <c r="Q894" s="27" t="str">
        <f t="shared" si="216"/>
        <v/>
      </c>
      <c r="R894" s="27" t="str">
        <f t="shared" si="217"/>
        <v/>
      </c>
      <c r="S894" s="27" t="str">
        <f t="shared" si="218"/>
        <v/>
      </c>
      <c r="T894" s="32" t="str">
        <f t="shared" si="219"/>
        <v/>
      </c>
      <c r="U894" s="10"/>
    </row>
    <row r="895" spans="1:21" x14ac:dyDescent="0.25">
      <c r="A895" s="10"/>
      <c r="B895" s="4" t="str">
        <f>IF(ISBLANK('INPUT | Operations'!$B900),"",COUNT('INPUT | Operations'!$B$12:$B899))</f>
        <v/>
      </c>
      <c r="C895" s="27" t="str">
        <f>IF(ISNUMBER($B895),('INPUT | Operations'!$C899+'INPUT | Operations'!$C900)/2,"")</f>
        <v/>
      </c>
      <c r="D895" s="28" t="str">
        <f t="shared" si="212"/>
        <v/>
      </c>
      <c r="E895" s="26" t="str">
        <f>IF(ISNUMBER($B895),'INPUT | Operations'!$B900-'INPUT | Operations'!$B899,"")</f>
        <v/>
      </c>
      <c r="F895" s="32" t="str">
        <f>IF(ISNUMBER($B895),IF('INPUT | Operations'!$B900&lt;MainEngine_BurnTime,1,IF('INPUT | Operations'!$B899&lt;=MainEngine_BurnTime,(MainEngine_BurnTime-'INPUT | Operations'!$B899)/('INPUT | Operations'!$B900-'INPUT | Operations'!$B899),0))*'INPUT | Operations'!$D899*NumberOfMainEngines*NumberOfOps*$E895,"")</f>
        <v/>
      </c>
      <c r="G895" s="34" t="str">
        <f t="shared" si="205"/>
        <v/>
      </c>
      <c r="H895" s="27" t="str">
        <f t="shared" si="206"/>
        <v/>
      </c>
      <c r="I895" s="27" t="str">
        <f t="shared" si="207"/>
        <v/>
      </c>
      <c r="J895" s="27" t="str">
        <f t="shared" si="208"/>
        <v/>
      </c>
      <c r="K895" s="27" t="str">
        <f t="shared" si="209"/>
        <v/>
      </c>
      <c r="L895" s="27" t="str">
        <f t="shared" si="210"/>
        <v/>
      </c>
      <c r="M895" s="32" t="str">
        <f t="shared" si="211"/>
        <v/>
      </c>
      <c r="N895" s="27" t="str">
        <f t="shared" si="213"/>
        <v/>
      </c>
      <c r="O895" s="27" t="str">
        <f t="shared" si="214"/>
        <v/>
      </c>
      <c r="P895" s="27" t="str">
        <f t="shared" si="215"/>
        <v/>
      </c>
      <c r="Q895" s="27" t="str">
        <f t="shared" si="216"/>
        <v/>
      </c>
      <c r="R895" s="27" t="str">
        <f t="shared" si="217"/>
        <v/>
      </c>
      <c r="S895" s="27" t="str">
        <f t="shared" si="218"/>
        <v/>
      </c>
      <c r="T895" s="32" t="str">
        <f t="shared" si="219"/>
        <v/>
      </c>
      <c r="U895" s="10"/>
    </row>
    <row r="896" spans="1:21" x14ac:dyDescent="0.25">
      <c r="A896" s="10"/>
      <c r="B896" s="4" t="str">
        <f>IF(ISBLANK('INPUT | Operations'!$B901),"",COUNT('INPUT | Operations'!$B$12:$B900))</f>
        <v/>
      </c>
      <c r="C896" s="27" t="str">
        <f>IF(ISNUMBER($B896),('INPUT | Operations'!$C900+'INPUT | Operations'!$C901)/2,"")</f>
        <v/>
      </c>
      <c r="D896" s="28" t="str">
        <f t="shared" si="212"/>
        <v/>
      </c>
      <c r="E896" s="26" t="str">
        <f>IF(ISNUMBER($B896),'INPUT | Operations'!$B901-'INPUT | Operations'!$B900,"")</f>
        <v/>
      </c>
      <c r="F896" s="32" t="str">
        <f>IF(ISNUMBER($B896),IF('INPUT | Operations'!$B901&lt;MainEngine_BurnTime,1,IF('INPUT | Operations'!$B900&lt;=MainEngine_BurnTime,(MainEngine_BurnTime-'INPUT | Operations'!$B900)/('INPUT | Operations'!$B901-'INPUT | Operations'!$B900),0))*'INPUT | Operations'!$D900*NumberOfMainEngines*NumberOfOps*$E896,"")</f>
        <v/>
      </c>
      <c r="G896" s="34" t="str">
        <f t="shared" si="205"/>
        <v/>
      </c>
      <c r="H896" s="27" t="str">
        <f t="shared" si="206"/>
        <v/>
      </c>
      <c r="I896" s="27" t="str">
        <f t="shared" si="207"/>
        <v/>
      </c>
      <c r="J896" s="27" t="str">
        <f t="shared" si="208"/>
        <v/>
      </c>
      <c r="K896" s="27" t="str">
        <f t="shared" si="209"/>
        <v/>
      </c>
      <c r="L896" s="27" t="str">
        <f t="shared" si="210"/>
        <v/>
      </c>
      <c r="M896" s="32" t="str">
        <f t="shared" si="211"/>
        <v/>
      </c>
      <c r="N896" s="27" t="str">
        <f t="shared" si="213"/>
        <v/>
      </c>
      <c r="O896" s="27" t="str">
        <f t="shared" si="214"/>
        <v/>
      </c>
      <c r="P896" s="27" t="str">
        <f t="shared" si="215"/>
        <v/>
      </c>
      <c r="Q896" s="27" t="str">
        <f t="shared" si="216"/>
        <v/>
      </c>
      <c r="R896" s="27" t="str">
        <f t="shared" si="217"/>
        <v/>
      </c>
      <c r="S896" s="27" t="str">
        <f t="shared" si="218"/>
        <v/>
      </c>
      <c r="T896" s="32" t="str">
        <f t="shared" si="219"/>
        <v/>
      </c>
      <c r="U896" s="10"/>
    </row>
    <row r="897" spans="1:21" x14ac:dyDescent="0.25">
      <c r="A897" s="10"/>
      <c r="B897" s="4" t="str">
        <f>IF(ISBLANK('INPUT | Operations'!$B902),"",COUNT('INPUT | Operations'!$B$12:$B901))</f>
        <v/>
      </c>
      <c r="C897" s="27" t="str">
        <f>IF(ISNUMBER($B897),('INPUT | Operations'!$C901+'INPUT | Operations'!$C902)/2,"")</f>
        <v/>
      </c>
      <c r="D897" s="28" t="str">
        <f t="shared" si="212"/>
        <v/>
      </c>
      <c r="E897" s="26" t="str">
        <f>IF(ISNUMBER($B897),'INPUT | Operations'!$B902-'INPUT | Operations'!$B901,"")</f>
        <v/>
      </c>
      <c r="F897" s="32" t="str">
        <f>IF(ISNUMBER($B897),IF('INPUT | Operations'!$B902&lt;MainEngine_BurnTime,1,IF('INPUT | Operations'!$B901&lt;=MainEngine_BurnTime,(MainEngine_BurnTime-'INPUT | Operations'!$B901)/('INPUT | Operations'!$B902-'INPUT | Operations'!$B901),0))*'INPUT | Operations'!$D901*NumberOfMainEngines*NumberOfOps*$E897,"")</f>
        <v/>
      </c>
      <c r="G897" s="34" t="str">
        <f t="shared" si="205"/>
        <v/>
      </c>
      <c r="H897" s="27" t="str">
        <f t="shared" si="206"/>
        <v/>
      </c>
      <c r="I897" s="27" t="str">
        <f t="shared" si="207"/>
        <v/>
      </c>
      <c r="J897" s="27" t="str">
        <f t="shared" si="208"/>
        <v/>
      </c>
      <c r="K897" s="27" t="str">
        <f t="shared" si="209"/>
        <v/>
      </c>
      <c r="L897" s="27" t="str">
        <f t="shared" si="210"/>
        <v/>
      </c>
      <c r="M897" s="32" t="str">
        <f t="shared" si="211"/>
        <v/>
      </c>
      <c r="N897" s="27" t="str">
        <f t="shared" si="213"/>
        <v/>
      </c>
      <c r="O897" s="27" t="str">
        <f t="shared" si="214"/>
        <v/>
      </c>
      <c r="P897" s="27" t="str">
        <f t="shared" si="215"/>
        <v/>
      </c>
      <c r="Q897" s="27" t="str">
        <f t="shared" si="216"/>
        <v/>
      </c>
      <c r="R897" s="27" t="str">
        <f t="shared" si="217"/>
        <v/>
      </c>
      <c r="S897" s="27" t="str">
        <f t="shared" si="218"/>
        <v/>
      </c>
      <c r="T897" s="32" t="str">
        <f t="shared" si="219"/>
        <v/>
      </c>
      <c r="U897" s="10"/>
    </row>
    <row r="898" spans="1:21" x14ac:dyDescent="0.25">
      <c r="A898" s="10"/>
      <c r="B898" s="4" t="str">
        <f>IF(ISBLANK('INPUT | Operations'!$B903),"",COUNT('INPUT | Operations'!$B$12:$B902))</f>
        <v/>
      </c>
      <c r="C898" s="27" t="str">
        <f>IF(ISNUMBER($B898),('INPUT | Operations'!$C902+'INPUT | Operations'!$C903)/2,"")</f>
        <v/>
      </c>
      <c r="D898" s="28" t="str">
        <f t="shared" si="212"/>
        <v/>
      </c>
      <c r="E898" s="26" t="str">
        <f>IF(ISNUMBER($B898),'INPUT | Operations'!$B903-'INPUT | Operations'!$B902,"")</f>
        <v/>
      </c>
      <c r="F898" s="32" t="str">
        <f>IF(ISNUMBER($B898),IF('INPUT | Operations'!$B903&lt;MainEngine_BurnTime,1,IF('INPUT | Operations'!$B902&lt;=MainEngine_BurnTime,(MainEngine_BurnTime-'INPUT | Operations'!$B902)/('INPUT | Operations'!$B903-'INPUT | Operations'!$B902),0))*'INPUT | Operations'!$D902*NumberOfMainEngines*NumberOfOps*$E898,"")</f>
        <v/>
      </c>
      <c r="G898" s="34" t="str">
        <f t="shared" si="205"/>
        <v/>
      </c>
      <c r="H898" s="27" t="str">
        <f t="shared" si="206"/>
        <v/>
      </c>
      <c r="I898" s="27" t="str">
        <f t="shared" si="207"/>
        <v/>
      </c>
      <c r="J898" s="27" t="str">
        <f t="shared" si="208"/>
        <v/>
      </c>
      <c r="K898" s="27" t="str">
        <f t="shared" si="209"/>
        <v/>
      </c>
      <c r="L898" s="27" t="str">
        <f t="shared" si="210"/>
        <v/>
      </c>
      <c r="M898" s="32" t="str">
        <f t="shared" si="211"/>
        <v/>
      </c>
      <c r="N898" s="27" t="str">
        <f t="shared" si="213"/>
        <v/>
      </c>
      <c r="O898" s="27" t="str">
        <f t="shared" si="214"/>
        <v/>
      </c>
      <c r="P898" s="27" t="str">
        <f t="shared" si="215"/>
        <v/>
      </c>
      <c r="Q898" s="27" t="str">
        <f t="shared" si="216"/>
        <v/>
      </c>
      <c r="R898" s="27" t="str">
        <f t="shared" si="217"/>
        <v/>
      </c>
      <c r="S898" s="27" t="str">
        <f t="shared" si="218"/>
        <v/>
      </c>
      <c r="T898" s="32" t="str">
        <f t="shared" si="219"/>
        <v/>
      </c>
      <c r="U898" s="10"/>
    </row>
    <row r="899" spans="1:21" x14ac:dyDescent="0.25">
      <c r="A899" s="10"/>
      <c r="B899" s="4" t="str">
        <f>IF(ISBLANK('INPUT | Operations'!$B904),"",COUNT('INPUT | Operations'!$B$12:$B903))</f>
        <v/>
      </c>
      <c r="C899" s="27" t="str">
        <f>IF(ISNUMBER($B899),('INPUT | Operations'!$C903+'INPUT | Operations'!$C904)/2,"")</f>
        <v/>
      </c>
      <c r="D899" s="28" t="str">
        <f t="shared" si="212"/>
        <v/>
      </c>
      <c r="E899" s="26" t="str">
        <f>IF(ISNUMBER($B899),'INPUT | Operations'!$B904-'INPUT | Operations'!$B903,"")</f>
        <v/>
      </c>
      <c r="F899" s="32" t="str">
        <f>IF(ISNUMBER($B899),IF('INPUT | Operations'!$B904&lt;MainEngine_BurnTime,1,IF('INPUT | Operations'!$B903&lt;=MainEngine_BurnTime,(MainEngine_BurnTime-'INPUT | Operations'!$B903)/('INPUT | Operations'!$B904-'INPUT | Operations'!$B903),0))*'INPUT | Operations'!$D903*NumberOfMainEngines*NumberOfOps*$E899,"")</f>
        <v/>
      </c>
      <c r="G899" s="34" t="str">
        <f t="shared" si="205"/>
        <v/>
      </c>
      <c r="H899" s="27" t="str">
        <f t="shared" si="206"/>
        <v/>
      </c>
      <c r="I899" s="27" t="str">
        <f t="shared" si="207"/>
        <v/>
      </c>
      <c r="J899" s="27" t="str">
        <f t="shared" si="208"/>
        <v/>
      </c>
      <c r="K899" s="27" t="str">
        <f t="shared" si="209"/>
        <v/>
      </c>
      <c r="L899" s="27" t="str">
        <f t="shared" si="210"/>
        <v/>
      </c>
      <c r="M899" s="32" t="str">
        <f t="shared" si="211"/>
        <v/>
      </c>
      <c r="N899" s="27" t="str">
        <f t="shared" si="213"/>
        <v/>
      </c>
      <c r="O899" s="27" t="str">
        <f t="shared" si="214"/>
        <v/>
      </c>
      <c r="P899" s="27" t="str">
        <f t="shared" si="215"/>
        <v/>
      </c>
      <c r="Q899" s="27" t="str">
        <f t="shared" si="216"/>
        <v/>
      </c>
      <c r="R899" s="27" t="str">
        <f t="shared" si="217"/>
        <v/>
      </c>
      <c r="S899" s="27" t="str">
        <f t="shared" si="218"/>
        <v/>
      </c>
      <c r="T899" s="32" t="str">
        <f t="shared" si="219"/>
        <v/>
      </c>
      <c r="U899" s="10"/>
    </row>
    <row r="900" spans="1:21" x14ac:dyDescent="0.25">
      <c r="A900" s="10"/>
      <c r="B900" s="4" t="str">
        <f>IF(ISBLANK('INPUT | Operations'!$B905),"",COUNT('INPUT | Operations'!$B$12:$B904))</f>
        <v/>
      </c>
      <c r="C900" s="27" t="str">
        <f>IF(ISNUMBER($B900),('INPUT | Operations'!$C904+'INPUT | Operations'!$C905)/2,"")</f>
        <v/>
      </c>
      <c r="D900" s="28" t="str">
        <f t="shared" si="212"/>
        <v/>
      </c>
      <c r="E900" s="26" t="str">
        <f>IF(ISNUMBER($B900),'INPUT | Operations'!$B905-'INPUT | Operations'!$B904,"")</f>
        <v/>
      </c>
      <c r="F900" s="32" t="str">
        <f>IF(ISNUMBER($B900),IF('INPUT | Operations'!$B905&lt;MainEngine_BurnTime,1,IF('INPUT | Operations'!$B904&lt;=MainEngine_BurnTime,(MainEngine_BurnTime-'INPUT | Operations'!$B904)/('INPUT | Operations'!$B905-'INPUT | Operations'!$B904),0))*'INPUT | Operations'!$D904*NumberOfMainEngines*NumberOfOps*$E900,"")</f>
        <v/>
      </c>
      <c r="G900" s="34" t="str">
        <f t="shared" si="205"/>
        <v/>
      </c>
      <c r="H900" s="27" t="str">
        <f t="shared" si="206"/>
        <v/>
      </c>
      <c r="I900" s="27" t="str">
        <f t="shared" si="207"/>
        <v/>
      </c>
      <c r="J900" s="27" t="str">
        <f t="shared" si="208"/>
        <v/>
      </c>
      <c r="K900" s="27" t="str">
        <f t="shared" si="209"/>
        <v/>
      </c>
      <c r="L900" s="27" t="str">
        <f t="shared" si="210"/>
        <v/>
      </c>
      <c r="M900" s="32" t="str">
        <f t="shared" si="211"/>
        <v/>
      </c>
      <c r="N900" s="27" t="str">
        <f t="shared" si="213"/>
        <v/>
      </c>
      <c r="O900" s="27" t="str">
        <f t="shared" si="214"/>
        <v/>
      </c>
      <c r="P900" s="27" t="str">
        <f t="shared" si="215"/>
        <v/>
      </c>
      <c r="Q900" s="27" t="str">
        <f t="shared" si="216"/>
        <v/>
      </c>
      <c r="R900" s="27" t="str">
        <f t="shared" si="217"/>
        <v/>
      </c>
      <c r="S900" s="27" t="str">
        <f t="shared" si="218"/>
        <v/>
      </c>
      <c r="T900" s="32" t="str">
        <f t="shared" si="219"/>
        <v/>
      </c>
      <c r="U900" s="10"/>
    </row>
    <row r="901" spans="1:21" x14ac:dyDescent="0.25">
      <c r="A901" s="10"/>
      <c r="B901" s="4" t="str">
        <f>IF(ISBLANK('INPUT | Operations'!$B906),"",COUNT('INPUT | Operations'!$B$12:$B905))</f>
        <v/>
      </c>
      <c r="C901" s="27" t="str">
        <f>IF(ISNUMBER($B901),('INPUT | Operations'!$C905+'INPUT | Operations'!$C906)/2,"")</f>
        <v/>
      </c>
      <c r="D901" s="28" t="str">
        <f t="shared" si="212"/>
        <v/>
      </c>
      <c r="E901" s="26" t="str">
        <f>IF(ISNUMBER($B901),'INPUT | Operations'!$B906-'INPUT | Operations'!$B905,"")</f>
        <v/>
      </c>
      <c r="F901" s="32" t="str">
        <f>IF(ISNUMBER($B901),IF('INPUT | Operations'!$B906&lt;MainEngine_BurnTime,1,IF('INPUT | Operations'!$B905&lt;=MainEngine_BurnTime,(MainEngine_BurnTime-'INPUT | Operations'!$B905)/('INPUT | Operations'!$B906-'INPUT | Operations'!$B905),0))*'INPUT | Operations'!$D905*NumberOfMainEngines*NumberOfOps*$E901,"")</f>
        <v/>
      </c>
      <c r="G901" s="34" t="str">
        <f t="shared" si="205"/>
        <v/>
      </c>
      <c r="H901" s="27" t="str">
        <f t="shared" si="206"/>
        <v/>
      </c>
      <c r="I901" s="27" t="str">
        <f t="shared" si="207"/>
        <v/>
      </c>
      <c r="J901" s="27" t="str">
        <f t="shared" si="208"/>
        <v/>
      </c>
      <c r="K901" s="27" t="str">
        <f t="shared" si="209"/>
        <v/>
      </c>
      <c r="L901" s="27" t="str">
        <f t="shared" si="210"/>
        <v/>
      </c>
      <c r="M901" s="32" t="str">
        <f t="shared" si="211"/>
        <v/>
      </c>
      <c r="N901" s="27" t="str">
        <f t="shared" si="213"/>
        <v/>
      </c>
      <c r="O901" s="27" t="str">
        <f t="shared" si="214"/>
        <v/>
      </c>
      <c r="P901" s="27" t="str">
        <f t="shared" si="215"/>
        <v/>
      </c>
      <c r="Q901" s="27" t="str">
        <f t="shared" si="216"/>
        <v/>
      </c>
      <c r="R901" s="27" t="str">
        <f t="shared" si="217"/>
        <v/>
      </c>
      <c r="S901" s="27" t="str">
        <f t="shared" si="218"/>
        <v/>
      </c>
      <c r="T901" s="32" t="str">
        <f t="shared" si="219"/>
        <v/>
      </c>
      <c r="U901" s="10"/>
    </row>
    <row r="902" spans="1:21" x14ac:dyDescent="0.25">
      <c r="A902" s="10"/>
      <c r="B902" s="4" t="str">
        <f>IF(ISBLANK('INPUT | Operations'!$B907),"",COUNT('INPUT | Operations'!$B$12:$B906))</f>
        <v/>
      </c>
      <c r="C902" s="27" t="str">
        <f>IF(ISNUMBER($B902),('INPUT | Operations'!$C906+'INPUT | Operations'!$C907)/2,"")</f>
        <v/>
      </c>
      <c r="D902" s="28" t="str">
        <f t="shared" si="212"/>
        <v/>
      </c>
      <c r="E902" s="26" t="str">
        <f>IF(ISNUMBER($B902),'INPUT | Operations'!$B907-'INPUT | Operations'!$B906,"")</f>
        <v/>
      </c>
      <c r="F902" s="32" t="str">
        <f>IF(ISNUMBER($B902),IF('INPUT | Operations'!$B907&lt;MainEngine_BurnTime,1,IF('INPUT | Operations'!$B906&lt;=MainEngine_BurnTime,(MainEngine_BurnTime-'INPUT | Operations'!$B906)/('INPUT | Operations'!$B907-'INPUT | Operations'!$B906),0))*'INPUT | Operations'!$D906*NumberOfMainEngines*NumberOfOps*$E902,"")</f>
        <v/>
      </c>
      <c r="G902" s="34" t="str">
        <f t="shared" si="205"/>
        <v/>
      </c>
      <c r="H902" s="27" t="str">
        <f t="shared" si="206"/>
        <v/>
      </c>
      <c r="I902" s="27" t="str">
        <f t="shared" si="207"/>
        <v/>
      </c>
      <c r="J902" s="27" t="str">
        <f t="shared" si="208"/>
        <v/>
      </c>
      <c r="K902" s="27" t="str">
        <f t="shared" si="209"/>
        <v/>
      </c>
      <c r="L902" s="27" t="str">
        <f t="shared" si="210"/>
        <v/>
      </c>
      <c r="M902" s="32" t="str">
        <f t="shared" si="211"/>
        <v/>
      </c>
      <c r="N902" s="27" t="str">
        <f t="shared" si="213"/>
        <v/>
      </c>
      <c r="O902" s="27" t="str">
        <f t="shared" si="214"/>
        <v/>
      </c>
      <c r="P902" s="27" t="str">
        <f t="shared" si="215"/>
        <v/>
      </c>
      <c r="Q902" s="27" t="str">
        <f t="shared" si="216"/>
        <v/>
      </c>
      <c r="R902" s="27" t="str">
        <f t="shared" si="217"/>
        <v/>
      </c>
      <c r="S902" s="27" t="str">
        <f t="shared" si="218"/>
        <v/>
      </c>
      <c r="T902" s="32" t="str">
        <f t="shared" si="219"/>
        <v/>
      </c>
      <c r="U902" s="10"/>
    </row>
    <row r="903" spans="1:21" x14ac:dyDescent="0.25">
      <c r="A903" s="10"/>
      <c r="B903" s="4" t="str">
        <f>IF(ISBLANK('INPUT | Operations'!$B908),"",COUNT('INPUT | Operations'!$B$12:$B907))</f>
        <v/>
      </c>
      <c r="C903" s="27" t="str">
        <f>IF(ISNUMBER($B903),('INPUT | Operations'!$C907+'INPUT | Operations'!$C908)/2,"")</f>
        <v/>
      </c>
      <c r="D903" s="28" t="str">
        <f t="shared" si="212"/>
        <v/>
      </c>
      <c r="E903" s="26" t="str">
        <f>IF(ISNUMBER($B903),'INPUT | Operations'!$B908-'INPUT | Operations'!$B907,"")</f>
        <v/>
      </c>
      <c r="F903" s="32" t="str">
        <f>IF(ISNUMBER($B903),IF('INPUT | Operations'!$B908&lt;MainEngine_BurnTime,1,IF('INPUT | Operations'!$B907&lt;=MainEngine_BurnTime,(MainEngine_BurnTime-'INPUT | Operations'!$B907)/('INPUT | Operations'!$B908-'INPUT | Operations'!$B907),0))*'INPUT | Operations'!$D907*NumberOfMainEngines*NumberOfOps*$E903,"")</f>
        <v/>
      </c>
      <c r="G903" s="34" t="str">
        <f t="shared" si="205"/>
        <v/>
      </c>
      <c r="H903" s="27" t="str">
        <f t="shared" si="206"/>
        <v/>
      </c>
      <c r="I903" s="27" t="str">
        <f t="shared" si="207"/>
        <v/>
      </c>
      <c r="J903" s="27" t="str">
        <f t="shared" si="208"/>
        <v/>
      </c>
      <c r="K903" s="27" t="str">
        <f t="shared" si="209"/>
        <v/>
      </c>
      <c r="L903" s="27" t="str">
        <f t="shared" si="210"/>
        <v/>
      </c>
      <c r="M903" s="32" t="str">
        <f t="shared" si="211"/>
        <v/>
      </c>
      <c r="N903" s="27" t="str">
        <f t="shared" si="213"/>
        <v/>
      </c>
      <c r="O903" s="27" t="str">
        <f t="shared" si="214"/>
        <v/>
      </c>
      <c r="P903" s="27" t="str">
        <f t="shared" si="215"/>
        <v/>
      </c>
      <c r="Q903" s="27" t="str">
        <f t="shared" si="216"/>
        <v/>
      </c>
      <c r="R903" s="27" t="str">
        <f t="shared" si="217"/>
        <v/>
      </c>
      <c r="S903" s="27" t="str">
        <f t="shared" si="218"/>
        <v/>
      </c>
      <c r="T903" s="32" t="str">
        <f t="shared" si="219"/>
        <v/>
      </c>
      <c r="U903" s="10"/>
    </row>
    <row r="904" spans="1:21" x14ac:dyDescent="0.25">
      <c r="A904" s="10"/>
      <c r="B904" s="4" t="str">
        <f>IF(ISBLANK('INPUT | Operations'!$B909),"",COUNT('INPUT | Operations'!$B$12:$B908))</f>
        <v/>
      </c>
      <c r="C904" s="27" t="str">
        <f>IF(ISNUMBER($B904),('INPUT | Operations'!$C908+'INPUT | Operations'!$C909)/2,"")</f>
        <v/>
      </c>
      <c r="D904" s="28" t="str">
        <f t="shared" si="212"/>
        <v/>
      </c>
      <c r="E904" s="26" t="str">
        <f>IF(ISNUMBER($B904),'INPUT | Operations'!$B909-'INPUT | Operations'!$B908,"")</f>
        <v/>
      </c>
      <c r="F904" s="32" t="str">
        <f>IF(ISNUMBER($B904),IF('INPUT | Operations'!$B909&lt;MainEngine_BurnTime,1,IF('INPUT | Operations'!$B908&lt;=MainEngine_BurnTime,(MainEngine_BurnTime-'INPUT | Operations'!$B908)/('INPUT | Operations'!$B909-'INPUT | Operations'!$B908),0))*'INPUT | Operations'!$D908*NumberOfMainEngines*NumberOfOps*$E904,"")</f>
        <v/>
      </c>
      <c r="G904" s="34" t="str">
        <f t="shared" ref="G904:G967" si="220">IF(ISNUMBER($B904),MainEngine_H2O+MW_H2O/MW_H*MainEngine_H+MW_H2O/MW_H2*MainEngine_H2+MainEngine_OH,"")</f>
        <v/>
      </c>
      <c r="H904" s="27" t="str">
        <f t="shared" ref="H904:H967" si="221">IF(ISNUMBER($B904),MainEngine_CO2+MW_CO2/MW_CO*(MainEngine_CO-$I904),"")</f>
        <v/>
      </c>
      <c r="I904" s="27" t="str">
        <f t="shared" ref="I904:I967" si="222">IF(ISNUMBER($B904),MIN(0.0025*EXP(0.067*$D904)*(MainEngine_CO+MainEngine_CO2),MainEngine_CO),"")</f>
        <v/>
      </c>
      <c r="J904" s="27" t="str">
        <f t="shared" ref="J904:J967" si="223">IF(ISNUMBER($B904),MainEngine_Al2O3,"")</f>
        <v/>
      </c>
      <c r="K904" s="27" t="str">
        <f t="shared" ref="K904:K967" si="224">IF(ISNUMBER($B904),MainEngine_HCl+MainEngine_Cl+MainEngine_Cl2,"")</f>
        <v/>
      </c>
      <c r="L904" s="27" t="str">
        <f t="shared" ref="L904:L967" si="225">IF(ISNUMBER($B904),MainEngine_NOx+33*EXP(-0.26*$D904),"")</f>
        <v/>
      </c>
      <c r="M904" s="32" t="str">
        <f t="shared" ref="M904:M967" si="226">IF(ISNUMBER($B904),MainEngine_BC*MAX(0.04,MIN(1,0.04*EXP(0.12*($D904-15)))),"")</f>
        <v/>
      </c>
      <c r="N904" s="27" t="str">
        <f t="shared" si="213"/>
        <v/>
      </c>
      <c r="O904" s="27" t="str">
        <f t="shared" si="214"/>
        <v/>
      </c>
      <c r="P904" s="27" t="str">
        <f t="shared" si="215"/>
        <v/>
      </c>
      <c r="Q904" s="27" t="str">
        <f t="shared" si="216"/>
        <v/>
      </c>
      <c r="R904" s="27" t="str">
        <f t="shared" si="217"/>
        <v/>
      </c>
      <c r="S904" s="27" t="str">
        <f t="shared" si="218"/>
        <v/>
      </c>
      <c r="T904" s="32" t="str">
        <f t="shared" si="219"/>
        <v/>
      </c>
      <c r="U904" s="10"/>
    </row>
    <row r="905" spans="1:21" x14ac:dyDescent="0.25">
      <c r="A905" s="10"/>
      <c r="B905" s="4" t="str">
        <f>IF(ISBLANK('INPUT | Operations'!$B910),"",COUNT('INPUT | Operations'!$B$12:$B909))</f>
        <v/>
      </c>
      <c r="C905" s="27" t="str">
        <f>IF(ISNUMBER($B905),('INPUT | Operations'!$C909+'INPUT | Operations'!$C910)/2,"")</f>
        <v/>
      </c>
      <c r="D905" s="28" t="str">
        <f t="shared" si="212"/>
        <v/>
      </c>
      <c r="E905" s="26" t="str">
        <f>IF(ISNUMBER($B905),'INPUT | Operations'!$B910-'INPUT | Operations'!$B909,"")</f>
        <v/>
      </c>
      <c r="F905" s="32" t="str">
        <f>IF(ISNUMBER($B905),IF('INPUT | Operations'!$B910&lt;MainEngine_BurnTime,1,IF('INPUT | Operations'!$B909&lt;=MainEngine_BurnTime,(MainEngine_BurnTime-'INPUT | Operations'!$B909)/('INPUT | Operations'!$B910-'INPUT | Operations'!$B909),0))*'INPUT | Operations'!$D909*NumberOfMainEngines*NumberOfOps*$E905,"")</f>
        <v/>
      </c>
      <c r="G905" s="34" t="str">
        <f t="shared" si="220"/>
        <v/>
      </c>
      <c r="H905" s="27" t="str">
        <f t="shared" si="221"/>
        <v/>
      </c>
      <c r="I905" s="27" t="str">
        <f t="shared" si="222"/>
        <v/>
      </c>
      <c r="J905" s="27" t="str">
        <f t="shared" si="223"/>
        <v/>
      </c>
      <c r="K905" s="27" t="str">
        <f t="shared" si="224"/>
        <v/>
      </c>
      <c r="L905" s="27" t="str">
        <f t="shared" si="225"/>
        <v/>
      </c>
      <c r="M905" s="32" t="str">
        <f t="shared" si="226"/>
        <v/>
      </c>
      <c r="N905" s="27" t="str">
        <f t="shared" si="213"/>
        <v/>
      </c>
      <c r="O905" s="27" t="str">
        <f t="shared" si="214"/>
        <v/>
      </c>
      <c r="P905" s="27" t="str">
        <f t="shared" si="215"/>
        <v/>
      </c>
      <c r="Q905" s="27" t="str">
        <f t="shared" si="216"/>
        <v/>
      </c>
      <c r="R905" s="27" t="str">
        <f t="shared" si="217"/>
        <v/>
      </c>
      <c r="S905" s="27" t="str">
        <f t="shared" si="218"/>
        <v/>
      </c>
      <c r="T905" s="32" t="str">
        <f t="shared" si="219"/>
        <v/>
      </c>
      <c r="U905" s="10"/>
    </row>
    <row r="906" spans="1:21" x14ac:dyDescent="0.25">
      <c r="A906" s="10"/>
      <c r="B906" s="4" t="str">
        <f>IF(ISBLANK('INPUT | Operations'!$B911),"",COUNT('INPUT | Operations'!$B$12:$B910))</f>
        <v/>
      </c>
      <c r="C906" s="27" t="str">
        <f>IF(ISNUMBER($B906),('INPUT | Operations'!$C910+'INPUT | Operations'!$C911)/2,"")</f>
        <v/>
      </c>
      <c r="D906" s="28" t="str">
        <f t="shared" si="212"/>
        <v/>
      </c>
      <c r="E906" s="26" t="str">
        <f>IF(ISNUMBER($B906),'INPUT | Operations'!$B911-'INPUT | Operations'!$B910,"")</f>
        <v/>
      </c>
      <c r="F906" s="32" t="str">
        <f>IF(ISNUMBER($B906),IF('INPUT | Operations'!$B911&lt;MainEngine_BurnTime,1,IF('INPUT | Operations'!$B910&lt;=MainEngine_BurnTime,(MainEngine_BurnTime-'INPUT | Operations'!$B910)/('INPUT | Operations'!$B911-'INPUT | Operations'!$B910),0))*'INPUT | Operations'!$D910*NumberOfMainEngines*NumberOfOps*$E906,"")</f>
        <v/>
      </c>
      <c r="G906" s="34" t="str">
        <f t="shared" si="220"/>
        <v/>
      </c>
      <c r="H906" s="27" t="str">
        <f t="shared" si="221"/>
        <v/>
      </c>
      <c r="I906" s="27" t="str">
        <f t="shared" si="222"/>
        <v/>
      </c>
      <c r="J906" s="27" t="str">
        <f t="shared" si="223"/>
        <v/>
      </c>
      <c r="K906" s="27" t="str">
        <f t="shared" si="224"/>
        <v/>
      </c>
      <c r="L906" s="27" t="str">
        <f t="shared" si="225"/>
        <v/>
      </c>
      <c r="M906" s="32" t="str">
        <f t="shared" si="226"/>
        <v/>
      </c>
      <c r="N906" s="27" t="str">
        <f t="shared" si="213"/>
        <v/>
      </c>
      <c r="O906" s="27" t="str">
        <f t="shared" si="214"/>
        <v/>
      </c>
      <c r="P906" s="27" t="str">
        <f t="shared" si="215"/>
        <v/>
      </c>
      <c r="Q906" s="27" t="str">
        <f t="shared" si="216"/>
        <v/>
      </c>
      <c r="R906" s="27" t="str">
        <f t="shared" si="217"/>
        <v/>
      </c>
      <c r="S906" s="27" t="str">
        <f t="shared" si="218"/>
        <v/>
      </c>
      <c r="T906" s="32" t="str">
        <f t="shared" si="219"/>
        <v/>
      </c>
      <c r="U906" s="10"/>
    </row>
    <row r="907" spans="1:21" x14ac:dyDescent="0.25">
      <c r="A907" s="10"/>
      <c r="B907" s="4" t="str">
        <f>IF(ISBLANK('INPUT | Operations'!$B912),"",COUNT('INPUT | Operations'!$B$12:$B911))</f>
        <v/>
      </c>
      <c r="C907" s="27" t="str">
        <f>IF(ISNUMBER($B907),('INPUT | Operations'!$C911+'INPUT | Operations'!$C912)/2,"")</f>
        <v/>
      </c>
      <c r="D907" s="28" t="str">
        <f t="shared" si="212"/>
        <v/>
      </c>
      <c r="E907" s="26" t="str">
        <f>IF(ISNUMBER($B907),'INPUT | Operations'!$B912-'INPUT | Operations'!$B911,"")</f>
        <v/>
      </c>
      <c r="F907" s="32" t="str">
        <f>IF(ISNUMBER($B907),IF('INPUT | Operations'!$B912&lt;MainEngine_BurnTime,1,IF('INPUT | Operations'!$B911&lt;=MainEngine_BurnTime,(MainEngine_BurnTime-'INPUT | Operations'!$B911)/('INPUT | Operations'!$B912-'INPUT | Operations'!$B911),0))*'INPUT | Operations'!$D911*NumberOfMainEngines*NumberOfOps*$E907,"")</f>
        <v/>
      </c>
      <c r="G907" s="34" t="str">
        <f t="shared" si="220"/>
        <v/>
      </c>
      <c r="H907" s="27" t="str">
        <f t="shared" si="221"/>
        <v/>
      </c>
      <c r="I907" s="27" t="str">
        <f t="shared" si="222"/>
        <v/>
      </c>
      <c r="J907" s="27" t="str">
        <f t="shared" si="223"/>
        <v/>
      </c>
      <c r="K907" s="27" t="str">
        <f t="shared" si="224"/>
        <v/>
      </c>
      <c r="L907" s="27" t="str">
        <f t="shared" si="225"/>
        <v/>
      </c>
      <c r="M907" s="32" t="str">
        <f t="shared" si="226"/>
        <v/>
      </c>
      <c r="N907" s="27" t="str">
        <f t="shared" si="213"/>
        <v/>
      </c>
      <c r="O907" s="27" t="str">
        <f t="shared" si="214"/>
        <v/>
      </c>
      <c r="P907" s="27" t="str">
        <f t="shared" si="215"/>
        <v/>
      </c>
      <c r="Q907" s="27" t="str">
        <f t="shared" si="216"/>
        <v/>
      </c>
      <c r="R907" s="27" t="str">
        <f t="shared" si="217"/>
        <v/>
      </c>
      <c r="S907" s="27" t="str">
        <f t="shared" si="218"/>
        <v/>
      </c>
      <c r="T907" s="32" t="str">
        <f t="shared" si="219"/>
        <v/>
      </c>
      <c r="U907" s="10"/>
    </row>
    <row r="908" spans="1:21" x14ac:dyDescent="0.25">
      <c r="A908" s="10"/>
      <c r="B908" s="4" t="str">
        <f>IF(ISBLANK('INPUT | Operations'!$B913),"",COUNT('INPUT | Operations'!$B$12:$B912))</f>
        <v/>
      </c>
      <c r="C908" s="27" t="str">
        <f>IF(ISNUMBER($B908),('INPUT | Operations'!$C912+'INPUT | Operations'!$C913)/2,"")</f>
        <v/>
      </c>
      <c r="D908" s="28" t="str">
        <f t="shared" si="212"/>
        <v/>
      </c>
      <c r="E908" s="26" t="str">
        <f>IF(ISNUMBER($B908),'INPUT | Operations'!$B913-'INPUT | Operations'!$B912,"")</f>
        <v/>
      </c>
      <c r="F908" s="32" t="str">
        <f>IF(ISNUMBER($B908),IF('INPUT | Operations'!$B913&lt;MainEngine_BurnTime,1,IF('INPUT | Operations'!$B912&lt;=MainEngine_BurnTime,(MainEngine_BurnTime-'INPUT | Operations'!$B912)/('INPUT | Operations'!$B913-'INPUT | Operations'!$B912),0))*'INPUT | Operations'!$D912*NumberOfMainEngines*NumberOfOps*$E908,"")</f>
        <v/>
      </c>
      <c r="G908" s="34" t="str">
        <f t="shared" si="220"/>
        <v/>
      </c>
      <c r="H908" s="27" t="str">
        <f t="shared" si="221"/>
        <v/>
      </c>
      <c r="I908" s="27" t="str">
        <f t="shared" si="222"/>
        <v/>
      </c>
      <c r="J908" s="27" t="str">
        <f t="shared" si="223"/>
        <v/>
      </c>
      <c r="K908" s="27" t="str">
        <f t="shared" si="224"/>
        <v/>
      </c>
      <c r="L908" s="27" t="str">
        <f t="shared" si="225"/>
        <v/>
      </c>
      <c r="M908" s="32" t="str">
        <f t="shared" si="226"/>
        <v/>
      </c>
      <c r="N908" s="27" t="str">
        <f t="shared" si="213"/>
        <v/>
      </c>
      <c r="O908" s="27" t="str">
        <f t="shared" si="214"/>
        <v/>
      </c>
      <c r="P908" s="27" t="str">
        <f t="shared" si="215"/>
        <v/>
      </c>
      <c r="Q908" s="27" t="str">
        <f t="shared" si="216"/>
        <v/>
      </c>
      <c r="R908" s="27" t="str">
        <f t="shared" si="217"/>
        <v/>
      </c>
      <c r="S908" s="27" t="str">
        <f t="shared" si="218"/>
        <v/>
      </c>
      <c r="T908" s="32" t="str">
        <f t="shared" si="219"/>
        <v/>
      </c>
      <c r="U908" s="10"/>
    </row>
    <row r="909" spans="1:21" x14ac:dyDescent="0.25">
      <c r="A909" s="10"/>
      <c r="B909" s="4" t="str">
        <f>IF(ISBLANK('INPUT | Operations'!$B914),"",COUNT('INPUT | Operations'!$B$12:$B913))</f>
        <v/>
      </c>
      <c r="C909" s="27" t="str">
        <f>IF(ISNUMBER($B909),('INPUT | Operations'!$C913+'INPUT | Operations'!$C914)/2,"")</f>
        <v/>
      </c>
      <c r="D909" s="28" t="str">
        <f t="shared" si="212"/>
        <v/>
      </c>
      <c r="E909" s="26" t="str">
        <f>IF(ISNUMBER($B909),'INPUT | Operations'!$B914-'INPUT | Operations'!$B913,"")</f>
        <v/>
      </c>
      <c r="F909" s="32" t="str">
        <f>IF(ISNUMBER($B909),IF('INPUT | Operations'!$B914&lt;MainEngine_BurnTime,1,IF('INPUT | Operations'!$B913&lt;=MainEngine_BurnTime,(MainEngine_BurnTime-'INPUT | Operations'!$B913)/('INPUT | Operations'!$B914-'INPUT | Operations'!$B913),0))*'INPUT | Operations'!$D913*NumberOfMainEngines*NumberOfOps*$E909,"")</f>
        <v/>
      </c>
      <c r="G909" s="34" t="str">
        <f t="shared" si="220"/>
        <v/>
      </c>
      <c r="H909" s="27" t="str">
        <f t="shared" si="221"/>
        <v/>
      </c>
      <c r="I909" s="27" t="str">
        <f t="shared" si="222"/>
        <v/>
      </c>
      <c r="J909" s="27" t="str">
        <f t="shared" si="223"/>
        <v/>
      </c>
      <c r="K909" s="27" t="str">
        <f t="shared" si="224"/>
        <v/>
      </c>
      <c r="L909" s="27" t="str">
        <f t="shared" si="225"/>
        <v/>
      </c>
      <c r="M909" s="32" t="str">
        <f t="shared" si="226"/>
        <v/>
      </c>
      <c r="N909" s="27" t="str">
        <f t="shared" si="213"/>
        <v/>
      </c>
      <c r="O909" s="27" t="str">
        <f t="shared" si="214"/>
        <v/>
      </c>
      <c r="P909" s="27" t="str">
        <f t="shared" si="215"/>
        <v/>
      </c>
      <c r="Q909" s="27" t="str">
        <f t="shared" si="216"/>
        <v/>
      </c>
      <c r="R909" s="27" t="str">
        <f t="shared" si="217"/>
        <v/>
      </c>
      <c r="S909" s="27" t="str">
        <f t="shared" si="218"/>
        <v/>
      </c>
      <c r="T909" s="32" t="str">
        <f t="shared" si="219"/>
        <v/>
      </c>
      <c r="U909" s="10"/>
    </row>
    <row r="910" spans="1:21" x14ac:dyDescent="0.25">
      <c r="A910" s="10"/>
      <c r="B910" s="4" t="str">
        <f>IF(ISBLANK('INPUT | Operations'!$B915),"",COUNT('INPUT | Operations'!$B$12:$B914))</f>
        <v/>
      </c>
      <c r="C910" s="27" t="str">
        <f>IF(ISNUMBER($B910),('INPUT | Operations'!$C914+'INPUT | Operations'!$C915)/2,"")</f>
        <v/>
      </c>
      <c r="D910" s="28" t="str">
        <f t="shared" si="212"/>
        <v/>
      </c>
      <c r="E910" s="26" t="str">
        <f>IF(ISNUMBER($B910),'INPUT | Operations'!$B915-'INPUT | Operations'!$B914,"")</f>
        <v/>
      </c>
      <c r="F910" s="32" t="str">
        <f>IF(ISNUMBER($B910),IF('INPUT | Operations'!$B915&lt;MainEngine_BurnTime,1,IF('INPUT | Operations'!$B914&lt;=MainEngine_BurnTime,(MainEngine_BurnTime-'INPUT | Operations'!$B914)/('INPUT | Operations'!$B915-'INPUT | Operations'!$B914),0))*'INPUT | Operations'!$D914*NumberOfMainEngines*NumberOfOps*$E910,"")</f>
        <v/>
      </c>
      <c r="G910" s="34" t="str">
        <f t="shared" si="220"/>
        <v/>
      </c>
      <c r="H910" s="27" t="str">
        <f t="shared" si="221"/>
        <v/>
      </c>
      <c r="I910" s="27" t="str">
        <f t="shared" si="222"/>
        <v/>
      </c>
      <c r="J910" s="27" t="str">
        <f t="shared" si="223"/>
        <v/>
      </c>
      <c r="K910" s="27" t="str">
        <f t="shared" si="224"/>
        <v/>
      </c>
      <c r="L910" s="27" t="str">
        <f t="shared" si="225"/>
        <v/>
      </c>
      <c r="M910" s="32" t="str">
        <f t="shared" si="226"/>
        <v/>
      </c>
      <c r="N910" s="27" t="str">
        <f t="shared" si="213"/>
        <v/>
      </c>
      <c r="O910" s="27" t="str">
        <f t="shared" si="214"/>
        <v/>
      </c>
      <c r="P910" s="27" t="str">
        <f t="shared" si="215"/>
        <v/>
      </c>
      <c r="Q910" s="27" t="str">
        <f t="shared" si="216"/>
        <v/>
      </c>
      <c r="R910" s="27" t="str">
        <f t="shared" si="217"/>
        <v/>
      </c>
      <c r="S910" s="27" t="str">
        <f t="shared" si="218"/>
        <v/>
      </c>
      <c r="T910" s="32" t="str">
        <f t="shared" si="219"/>
        <v/>
      </c>
      <c r="U910" s="10"/>
    </row>
    <row r="911" spans="1:21" x14ac:dyDescent="0.25">
      <c r="A911" s="10"/>
      <c r="B911" s="4" t="str">
        <f>IF(ISBLANK('INPUT | Operations'!$B916),"",COUNT('INPUT | Operations'!$B$12:$B915))</f>
        <v/>
      </c>
      <c r="C911" s="27" t="str">
        <f>IF(ISNUMBER($B911),('INPUT | Operations'!$C915+'INPUT | Operations'!$C916)/2,"")</f>
        <v/>
      </c>
      <c r="D911" s="28" t="str">
        <f t="shared" si="212"/>
        <v/>
      </c>
      <c r="E911" s="26" t="str">
        <f>IF(ISNUMBER($B911),'INPUT | Operations'!$B916-'INPUT | Operations'!$B915,"")</f>
        <v/>
      </c>
      <c r="F911" s="32" t="str">
        <f>IF(ISNUMBER($B911),IF('INPUT | Operations'!$B916&lt;MainEngine_BurnTime,1,IF('INPUT | Operations'!$B915&lt;=MainEngine_BurnTime,(MainEngine_BurnTime-'INPUT | Operations'!$B915)/('INPUT | Operations'!$B916-'INPUT | Operations'!$B915),0))*'INPUT | Operations'!$D915*NumberOfMainEngines*NumberOfOps*$E911,"")</f>
        <v/>
      </c>
      <c r="G911" s="34" t="str">
        <f t="shared" si="220"/>
        <v/>
      </c>
      <c r="H911" s="27" t="str">
        <f t="shared" si="221"/>
        <v/>
      </c>
      <c r="I911" s="27" t="str">
        <f t="shared" si="222"/>
        <v/>
      </c>
      <c r="J911" s="27" t="str">
        <f t="shared" si="223"/>
        <v/>
      </c>
      <c r="K911" s="27" t="str">
        <f t="shared" si="224"/>
        <v/>
      </c>
      <c r="L911" s="27" t="str">
        <f t="shared" si="225"/>
        <v/>
      </c>
      <c r="M911" s="32" t="str">
        <f t="shared" si="226"/>
        <v/>
      </c>
      <c r="N911" s="27" t="str">
        <f t="shared" si="213"/>
        <v/>
      </c>
      <c r="O911" s="27" t="str">
        <f t="shared" si="214"/>
        <v/>
      </c>
      <c r="P911" s="27" t="str">
        <f t="shared" si="215"/>
        <v/>
      </c>
      <c r="Q911" s="27" t="str">
        <f t="shared" si="216"/>
        <v/>
      </c>
      <c r="R911" s="27" t="str">
        <f t="shared" si="217"/>
        <v/>
      </c>
      <c r="S911" s="27" t="str">
        <f t="shared" si="218"/>
        <v/>
      </c>
      <c r="T911" s="32" t="str">
        <f t="shared" si="219"/>
        <v/>
      </c>
      <c r="U911" s="10"/>
    </row>
    <row r="912" spans="1:21" x14ac:dyDescent="0.25">
      <c r="A912" s="10"/>
      <c r="B912" s="4" t="str">
        <f>IF(ISBLANK('INPUT | Operations'!$B917),"",COUNT('INPUT | Operations'!$B$12:$B916))</f>
        <v/>
      </c>
      <c r="C912" s="27" t="str">
        <f>IF(ISNUMBER($B912),('INPUT | Operations'!$C916+'INPUT | Operations'!$C917)/2,"")</f>
        <v/>
      </c>
      <c r="D912" s="28" t="str">
        <f t="shared" si="212"/>
        <v/>
      </c>
      <c r="E912" s="26" t="str">
        <f>IF(ISNUMBER($B912),'INPUT | Operations'!$B917-'INPUT | Operations'!$B916,"")</f>
        <v/>
      </c>
      <c r="F912" s="32" t="str">
        <f>IF(ISNUMBER($B912),IF('INPUT | Operations'!$B917&lt;MainEngine_BurnTime,1,IF('INPUT | Operations'!$B916&lt;=MainEngine_BurnTime,(MainEngine_BurnTime-'INPUT | Operations'!$B916)/('INPUT | Operations'!$B917-'INPUT | Operations'!$B916),0))*'INPUT | Operations'!$D916*NumberOfMainEngines*NumberOfOps*$E912,"")</f>
        <v/>
      </c>
      <c r="G912" s="34" t="str">
        <f t="shared" si="220"/>
        <v/>
      </c>
      <c r="H912" s="27" t="str">
        <f t="shared" si="221"/>
        <v/>
      </c>
      <c r="I912" s="27" t="str">
        <f t="shared" si="222"/>
        <v/>
      </c>
      <c r="J912" s="27" t="str">
        <f t="shared" si="223"/>
        <v/>
      </c>
      <c r="K912" s="27" t="str">
        <f t="shared" si="224"/>
        <v/>
      </c>
      <c r="L912" s="27" t="str">
        <f t="shared" si="225"/>
        <v/>
      </c>
      <c r="M912" s="32" t="str">
        <f t="shared" si="226"/>
        <v/>
      </c>
      <c r="N912" s="27" t="str">
        <f t="shared" si="213"/>
        <v/>
      </c>
      <c r="O912" s="27" t="str">
        <f t="shared" si="214"/>
        <v/>
      </c>
      <c r="P912" s="27" t="str">
        <f t="shared" si="215"/>
        <v/>
      </c>
      <c r="Q912" s="27" t="str">
        <f t="shared" si="216"/>
        <v/>
      </c>
      <c r="R912" s="27" t="str">
        <f t="shared" si="217"/>
        <v/>
      </c>
      <c r="S912" s="27" t="str">
        <f t="shared" si="218"/>
        <v/>
      </c>
      <c r="T912" s="32" t="str">
        <f t="shared" si="219"/>
        <v/>
      </c>
      <c r="U912" s="10"/>
    </row>
    <row r="913" spans="1:21" x14ac:dyDescent="0.25">
      <c r="A913" s="10"/>
      <c r="B913" s="4" t="str">
        <f>IF(ISBLANK('INPUT | Operations'!$B918),"",COUNT('INPUT | Operations'!$B$12:$B917))</f>
        <v/>
      </c>
      <c r="C913" s="27" t="str">
        <f>IF(ISNUMBER($B913),('INPUT | Operations'!$C917+'INPUT | Operations'!$C918)/2,"")</f>
        <v/>
      </c>
      <c r="D913" s="28" t="str">
        <f t="shared" si="212"/>
        <v/>
      </c>
      <c r="E913" s="26" t="str">
        <f>IF(ISNUMBER($B913),'INPUT | Operations'!$B918-'INPUT | Operations'!$B917,"")</f>
        <v/>
      </c>
      <c r="F913" s="32" t="str">
        <f>IF(ISNUMBER($B913),IF('INPUT | Operations'!$B918&lt;MainEngine_BurnTime,1,IF('INPUT | Operations'!$B917&lt;=MainEngine_BurnTime,(MainEngine_BurnTime-'INPUT | Operations'!$B917)/('INPUT | Operations'!$B918-'INPUT | Operations'!$B917),0))*'INPUT | Operations'!$D917*NumberOfMainEngines*NumberOfOps*$E913,"")</f>
        <v/>
      </c>
      <c r="G913" s="34" t="str">
        <f t="shared" si="220"/>
        <v/>
      </c>
      <c r="H913" s="27" t="str">
        <f t="shared" si="221"/>
        <v/>
      </c>
      <c r="I913" s="27" t="str">
        <f t="shared" si="222"/>
        <v/>
      </c>
      <c r="J913" s="27" t="str">
        <f t="shared" si="223"/>
        <v/>
      </c>
      <c r="K913" s="27" t="str">
        <f t="shared" si="224"/>
        <v/>
      </c>
      <c r="L913" s="27" t="str">
        <f t="shared" si="225"/>
        <v/>
      </c>
      <c r="M913" s="32" t="str">
        <f t="shared" si="226"/>
        <v/>
      </c>
      <c r="N913" s="27" t="str">
        <f t="shared" si="213"/>
        <v/>
      </c>
      <c r="O913" s="27" t="str">
        <f t="shared" si="214"/>
        <v/>
      </c>
      <c r="P913" s="27" t="str">
        <f t="shared" si="215"/>
        <v/>
      </c>
      <c r="Q913" s="27" t="str">
        <f t="shared" si="216"/>
        <v/>
      </c>
      <c r="R913" s="27" t="str">
        <f t="shared" si="217"/>
        <v/>
      </c>
      <c r="S913" s="27" t="str">
        <f t="shared" si="218"/>
        <v/>
      </c>
      <c r="T913" s="32" t="str">
        <f t="shared" si="219"/>
        <v/>
      </c>
      <c r="U913" s="10"/>
    </row>
    <row r="914" spans="1:21" x14ac:dyDescent="0.25">
      <c r="A914" s="10"/>
      <c r="B914" s="4" t="str">
        <f>IF(ISBLANK('INPUT | Operations'!$B919),"",COUNT('INPUT | Operations'!$B$12:$B918))</f>
        <v/>
      </c>
      <c r="C914" s="27" t="str">
        <f>IF(ISNUMBER($B914),('INPUT | Operations'!$C918+'INPUT | Operations'!$C919)/2,"")</f>
        <v/>
      </c>
      <c r="D914" s="28" t="str">
        <f t="shared" si="212"/>
        <v/>
      </c>
      <c r="E914" s="26" t="str">
        <f>IF(ISNUMBER($B914),'INPUT | Operations'!$B919-'INPUT | Operations'!$B918,"")</f>
        <v/>
      </c>
      <c r="F914" s="32" t="str">
        <f>IF(ISNUMBER($B914),IF('INPUT | Operations'!$B919&lt;MainEngine_BurnTime,1,IF('INPUT | Operations'!$B918&lt;=MainEngine_BurnTime,(MainEngine_BurnTime-'INPUT | Operations'!$B918)/('INPUT | Operations'!$B919-'INPUT | Operations'!$B918),0))*'INPUT | Operations'!$D918*NumberOfMainEngines*NumberOfOps*$E914,"")</f>
        <v/>
      </c>
      <c r="G914" s="34" t="str">
        <f t="shared" si="220"/>
        <v/>
      </c>
      <c r="H914" s="27" t="str">
        <f t="shared" si="221"/>
        <v/>
      </c>
      <c r="I914" s="27" t="str">
        <f t="shared" si="222"/>
        <v/>
      </c>
      <c r="J914" s="27" t="str">
        <f t="shared" si="223"/>
        <v/>
      </c>
      <c r="K914" s="27" t="str">
        <f t="shared" si="224"/>
        <v/>
      </c>
      <c r="L914" s="27" t="str">
        <f t="shared" si="225"/>
        <v/>
      </c>
      <c r="M914" s="32" t="str">
        <f t="shared" si="226"/>
        <v/>
      </c>
      <c r="N914" s="27" t="str">
        <f t="shared" si="213"/>
        <v/>
      </c>
      <c r="O914" s="27" t="str">
        <f t="shared" si="214"/>
        <v/>
      </c>
      <c r="P914" s="27" t="str">
        <f t="shared" si="215"/>
        <v/>
      </c>
      <c r="Q914" s="27" t="str">
        <f t="shared" si="216"/>
        <v/>
      </c>
      <c r="R914" s="27" t="str">
        <f t="shared" si="217"/>
        <v/>
      </c>
      <c r="S914" s="27" t="str">
        <f t="shared" si="218"/>
        <v/>
      </c>
      <c r="T914" s="32" t="str">
        <f t="shared" si="219"/>
        <v/>
      </c>
      <c r="U914" s="10"/>
    </row>
    <row r="915" spans="1:21" x14ac:dyDescent="0.25">
      <c r="A915" s="10"/>
      <c r="B915" s="4" t="str">
        <f>IF(ISBLANK('INPUT | Operations'!$B920),"",COUNT('INPUT | Operations'!$B$12:$B919))</f>
        <v/>
      </c>
      <c r="C915" s="27" t="str">
        <f>IF(ISNUMBER($B915),('INPUT | Operations'!$C919+'INPUT | Operations'!$C920)/2,"")</f>
        <v/>
      </c>
      <c r="D915" s="28" t="str">
        <f t="shared" si="212"/>
        <v/>
      </c>
      <c r="E915" s="26" t="str">
        <f>IF(ISNUMBER($B915),'INPUT | Operations'!$B920-'INPUT | Operations'!$B919,"")</f>
        <v/>
      </c>
      <c r="F915" s="32" t="str">
        <f>IF(ISNUMBER($B915),IF('INPUT | Operations'!$B920&lt;MainEngine_BurnTime,1,IF('INPUT | Operations'!$B919&lt;=MainEngine_BurnTime,(MainEngine_BurnTime-'INPUT | Operations'!$B919)/('INPUT | Operations'!$B920-'INPUT | Operations'!$B919),0))*'INPUT | Operations'!$D919*NumberOfMainEngines*NumberOfOps*$E915,"")</f>
        <v/>
      </c>
      <c r="G915" s="34" t="str">
        <f t="shared" si="220"/>
        <v/>
      </c>
      <c r="H915" s="27" t="str">
        <f t="shared" si="221"/>
        <v/>
      </c>
      <c r="I915" s="27" t="str">
        <f t="shared" si="222"/>
        <v/>
      </c>
      <c r="J915" s="27" t="str">
        <f t="shared" si="223"/>
        <v/>
      </c>
      <c r="K915" s="27" t="str">
        <f t="shared" si="224"/>
        <v/>
      </c>
      <c r="L915" s="27" t="str">
        <f t="shared" si="225"/>
        <v/>
      </c>
      <c r="M915" s="32" t="str">
        <f t="shared" si="226"/>
        <v/>
      </c>
      <c r="N915" s="27" t="str">
        <f t="shared" si="213"/>
        <v/>
      </c>
      <c r="O915" s="27" t="str">
        <f t="shared" si="214"/>
        <v/>
      </c>
      <c r="P915" s="27" t="str">
        <f t="shared" si="215"/>
        <v/>
      </c>
      <c r="Q915" s="27" t="str">
        <f t="shared" si="216"/>
        <v/>
      </c>
      <c r="R915" s="27" t="str">
        <f t="shared" si="217"/>
        <v/>
      </c>
      <c r="S915" s="27" t="str">
        <f t="shared" si="218"/>
        <v/>
      </c>
      <c r="T915" s="32" t="str">
        <f t="shared" si="219"/>
        <v/>
      </c>
      <c r="U915" s="10"/>
    </row>
    <row r="916" spans="1:21" x14ac:dyDescent="0.25">
      <c r="A916" s="10"/>
      <c r="B916" s="4" t="str">
        <f>IF(ISBLANK('INPUT | Operations'!$B921),"",COUNT('INPUT | Operations'!$B$12:$B920))</f>
        <v/>
      </c>
      <c r="C916" s="27" t="str">
        <f>IF(ISNUMBER($B916),('INPUT | Operations'!$C920+'INPUT | Operations'!$C921)/2,"")</f>
        <v/>
      </c>
      <c r="D916" s="28" t="str">
        <f t="shared" si="212"/>
        <v/>
      </c>
      <c r="E916" s="26" t="str">
        <f>IF(ISNUMBER($B916),'INPUT | Operations'!$B921-'INPUT | Operations'!$B920,"")</f>
        <v/>
      </c>
      <c r="F916" s="32" t="str">
        <f>IF(ISNUMBER($B916),IF('INPUT | Operations'!$B921&lt;MainEngine_BurnTime,1,IF('INPUT | Operations'!$B920&lt;=MainEngine_BurnTime,(MainEngine_BurnTime-'INPUT | Operations'!$B920)/('INPUT | Operations'!$B921-'INPUT | Operations'!$B920),0))*'INPUT | Operations'!$D920*NumberOfMainEngines*NumberOfOps*$E916,"")</f>
        <v/>
      </c>
      <c r="G916" s="34" t="str">
        <f t="shared" si="220"/>
        <v/>
      </c>
      <c r="H916" s="27" t="str">
        <f t="shared" si="221"/>
        <v/>
      </c>
      <c r="I916" s="27" t="str">
        <f t="shared" si="222"/>
        <v/>
      </c>
      <c r="J916" s="27" t="str">
        <f t="shared" si="223"/>
        <v/>
      </c>
      <c r="K916" s="27" t="str">
        <f t="shared" si="224"/>
        <v/>
      </c>
      <c r="L916" s="27" t="str">
        <f t="shared" si="225"/>
        <v/>
      </c>
      <c r="M916" s="32" t="str">
        <f t="shared" si="226"/>
        <v/>
      </c>
      <c r="N916" s="27" t="str">
        <f t="shared" si="213"/>
        <v/>
      </c>
      <c r="O916" s="27" t="str">
        <f t="shared" si="214"/>
        <v/>
      </c>
      <c r="P916" s="27" t="str">
        <f t="shared" si="215"/>
        <v/>
      </c>
      <c r="Q916" s="27" t="str">
        <f t="shared" si="216"/>
        <v/>
      </c>
      <c r="R916" s="27" t="str">
        <f t="shared" si="217"/>
        <v/>
      </c>
      <c r="S916" s="27" t="str">
        <f t="shared" si="218"/>
        <v/>
      </c>
      <c r="T916" s="32" t="str">
        <f t="shared" si="219"/>
        <v/>
      </c>
      <c r="U916" s="10"/>
    </row>
    <row r="917" spans="1:21" x14ac:dyDescent="0.25">
      <c r="A917" s="10"/>
      <c r="B917" s="4" t="str">
        <f>IF(ISBLANK('INPUT | Operations'!$B922),"",COUNT('INPUT | Operations'!$B$12:$B921))</f>
        <v/>
      </c>
      <c r="C917" s="27" t="str">
        <f>IF(ISNUMBER($B917),('INPUT | Operations'!$C921+'INPUT | Operations'!$C922)/2,"")</f>
        <v/>
      </c>
      <c r="D917" s="28" t="str">
        <f t="shared" si="212"/>
        <v/>
      </c>
      <c r="E917" s="26" t="str">
        <f>IF(ISNUMBER($B917),'INPUT | Operations'!$B922-'INPUT | Operations'!$B921,"")</f>
        <v/>
      </c>
      <c r="F917" s="32" t="str">
        <f>IF(ISNUMBER($B917),IF('INPUT | Operations'!$B922&lt;MainEngine_BurnTime,1,IF('INPUT | Operations'!$B921&lt;=MainEngine_BurnTime,(MainEngine_BurnTime-'INPUT | Operations'!$B921)/('INPUT | Operations'!$B922-'INPUT | Operations'!$B921),0))*'INPUT | Operations'!$D921*NumberOfMainEngines*NumberOfOps*$E917,"")</f>
        <v/>
      </c>
      <c r="G917" s="34" t="str">
        <f t="shared" si="220"/>
        <v/>
      </c>
      <c r="H917" s="27" t="str">
        <f t="shared" si="221"/>
        <v/>
      </c>
      <c r="I917" s="27" t="str">
        <f t="shared" si="222"/>
        <v/>
      </c>
      <c r="J917" s="27" t="str">
        <f t="shared" si="223"/>
        <v/>
      </c>
      <c r="K917" s="27" t="str">
        <f t="shared" si="224"/>
        <v/>
      </c>
      <c r="L917" s="27" t="str">
        <f t="shared" si="225"/>
        <v/>
      </c>
      <c r="M917" s="32" t="str">
        <f t="shared" si="226"/>
        <v/>
      </c>
      <c r="N917" s="27" t="str">
        <f t="shared" si="213"/>
        <v/>
      </c>
      <c r="O917" s="27" t="str">
        <f t="shared" si="214"/>
        <v/>
      </c>
      <c r="P917" s="27" t="str">
        <f t="shared" si="215"/>
        <v/>
      </c>
      <c r="Q917" s="27" t="str">
        <f t="shared" si="216"/>
        <v/>
      </c>
      <c r="R917" s="27" t="str">
        <f t="shared" si="217"/>
        <v/>
      </c>
      <c r="S917" s="27" t="str">
        <f t="shared" si="218"/>
        <v/>
      </c>
      <c r="T917" s="32" t="str">
        <f t="shared" si="219"/>
        <v/>
      </c>
      <c r="U917" s="10"/>
    </row>
    <row r="918" spans="1:21" x14ac:dyDescent="0.25">
      <c r="A918" s="10"/>
      <c r="B918" s="4" t="str">
        <f>IF(ISBLANK('INPUT | Operations'!$B923),"",COUNT('INPUT | Operations'!$B$12:$B922))</f>
        <v/>
      </c>
      <c r="C918" s="27" t="str">
        <f>IF(ISNUMBER($B918),('INPUT | Operations'!$C922+'INPUT | Operations'!$C923)/2,"")</f>
        <v/>
      </c>
      <c r="D918" s="28" t="str">
        <f t="shared" si="212"/>
        <v/>
      </c>
      <c r="E918" s="26" t="str">
        <f>IF(ISNUMBER($B918),'INPUT | Operations'!$B923-'INPUT | Operations'!$B922,"")</f>
        <v/>
      </c>
      <c r="F918" s="32" t="str">
        <f>IF(ISNUMBER($B918),IF('INPUT | Operations'!$B923&lt;MainEngine_BurnTime,1,IF('INPUT | Operations'!$B922&lt;=MainEngine_BurnTime,(MainEngine_BurnTime-'INPUT | Operations'!$B922)/('INPUT | Operations'!$B923-'INPUT | Operations'!$B922),0))*'INPUT | Operations'!$D922*NumberOfMainEngines*NumberOfOps*$E918,"")</f>
        <v/>
      </c>
      <c r="G918" s="34" t="str">
        <f t="shared" si="220"/>
        <v/>
      </c>
      <c r="H918" s="27" t="str">
        <f t="shared" si="221"/>
        <v/>
      </c>
      <c r="I918" s="27" t="str">
        <f t="shared" si="222"/>
        <v/>
      </c>
      <c r="J918" s="27" t="str">
        <f t="shared" si="223"/>
        <v/>
      </c>
      <c r="K918" s="27" t="str">
        <f t="shared" si="224"/>
        <v/>
      </c>
      <c r="L918" s="27" t="str">
        <f t="shared" si="225"/>
        <v/>
      </c>
      <c r="M918" s="32" t="str">
        <f t="shared" si="226"/>
        <v/>
      </c>
      <c r="N918" s="27" t="str">
        <f t="shared" si="213"/>
        <v/>
      </c>
      <c r="O918" s="27" t="str">
        <f t="shared" si="214"/>
        <v/>
      </c>
      <c r="P918" s="27" t="str">
        <f t="shared" si="215"/>
        <v/>
      </c>
      <c r="Q918" s="27" t="str">
        <f t="shared" si="216"/>
        <v/>
      </c>
      <c r="R918" s="27" t="str">
        <f t="shared" si="217"/>
        <v/>
      </c>
      <c r="S918" s="27" t="str">
        <f t="shared" si="218"/>
        <v/>
      </c>
      <c r="T918" s="32" t="str">
        <f t="shared" si="219"/>
        <v/>
      </c>
      <c r="U918" s="10"/>
    </row>
    <row r="919" spans="1:21" x14ac:dyDescent="0.25">
      <c r="A919" s="10"/>
      <c r="B919" s="4" t="str">
        <f>IF(ISBLANK('INPUT | Operations'!$B924),"",COUNT('INPUT | Operations'!$B$12:$B923))</f>
        <v/>
      </c>
      <c r="C919" s="27" t="str">
        <f>IF(ISNUMBER($B919),('INPUT | Operations'!$C923+'INPUT | Operations'!$C924)/2,"")</f>
        <v/>
      </c>
      <c r="D919" s="28" t="str">
        <f t="shared" si="212"/>
        <v/>
      </c>
      <c r="E919" s="26" t="str">
        <f>IF(ISNUMBER($B919),'INPUT | Operations'!$B924-'INPUT | Operations'!$B923,"")</f>
        <v/>
      </c>
      <c r="F919" s="32" t="str">
        <f>IF(ISNUMBER($B919),IF('INPUT | Operations'!$B924&lt;MainEngine_BurnTime,1,IF('INPUT | Operations'!$B923&lt;=MainEngine_BurnTime,(MainEngine_BurnTime-'INPUT | Operations'!$B923)/('INPUT | Operations'!$B924-'INPUT | Operations'!$B923),0))*'INPUT | Operations'!$D923*NumberOfMainEngines*NumberOfOps*$E919,"")</f>
        <v/>
      </c>
      <c r="G919" s="34" t="str">
        <f t="shared" si="220"/>
        <v/>
      </c>
      <c r="H919" s="27" t="str">
        <f t="shared" si="221"/>
        <v/>
      </c>
      <c r="I919" s="27" t="str">
        <f t="shared" si="222"/>
        <v/>
      </c>
      <c r="J919" s="27" t="str">
        <f t="shared" si="223"/>
        <v/>
      </c>
      <c r="K919" s="27" t="str">
        <f t="shared" si="224"/>
        <v/>
      </c>
      <c r="L919" s="27" t="str">
        <f t="shared" si="225"/>
        <v/>
      </c>
      <c r="M919" s="32" t="str">
        <f t="shared" si="226"/>
        <v/>
      </c>
      <c r="N919" s="27" t="str">
        <f t="shared" si="213"/>
        <v/>
      </c>
      <c r="O919" s="27" t="str">
        <f t="shared" si="214"/>
        <v/>
      </c>
      <c r="P919" s="27" t="str">
        <f t="shared" si="215"/>
        <v/>
      </c>
      <c r="Q919" s="27" t="str">
        <f t="shared" si="216"/>
        <v/>
      </c>
      <c r="R919" s="27" t="str">
        <f t="shared" si="217"/>
        <v/>
      </c>
      <c r="S919" s="27" t="str">
        <f t="shared" si="218"/>
        <v/>
      </c>
      <c r="T919" s="32" t="str">
        <f t="shared" si="219"/>
        <v/>
      </c>
      <c r="U919" s="10"/>
    </row>
    <row r="920" spans="1:21" x14ac:dyDescent="0.25">
      <c r="A920" s="10"/>
      <c r="B920" s="4" t="str">
        <f>IF(ISBLANK('INPUT | Operations'!$B925),"",COUNT('INPUT | Operations'!$B$12:$B924))</f>
        <v/>
      </c>
      <c r="C920" s="27" t="str">
        <f>IF(ISNUMBER($B920),('INPUT | Operations'!$C924+'INPUT | Operations'!$C925)/2,"")</f>
        <v/>
      </c>
      <c r="D920" s="28" t="str">
        <f t="shared" si="212"/>
        <v/>
      </c>
      <c r="E920" s="26" t="str">
        <f>IF(ISNUMBER($B920),'INPUT | Operations'!$B925-'INPUT | Operations'!$B924,"")</f>
        <v/>
      </c>
      <c r="F920" s="32" t="str">
        <f>IF(ISNUMBER($B920),IF('INPUT | Operations'!$B925&lt;MainEngine_BurnTime,1,IF('INPUT | Operations'!$B924&lt;=MainEngine_BurnTime,(MainEngine_BurnTime-'INPUT | Operations'!$B924)/('INPUT | Operations'!$B925-'INPUT | Operations'!$B924),0))*'INPUT | Operations'!$D924*NumberOfMainEngines*NumberOfOps*$E920,"")</f>
        <v/>
      </c>
      <c r="G920" s="34" t="str">
        <f t="shared" si="220"/>
        <v/>
      </c>
      <c r="H920" s="27" t="str">
        <f t="shared" si="221"/>
        <v/>
      </c>
      <c r="I920" s="27" t="str">
        <f t="shared" si="222"/>
        <v/>
      </c>
      <c r="J920" s="27" t="str">
        <f t="shared" si="223"/>
        <v/>
      </c>
      <c r="K920" s="27" t="str">
        <f t="shared" si="224"/>
        <v/>
      </c>
      <c r="L920" s="27" t="str">
        <f t="shared" si="225"/>
        <v/>
      </c>
      <c r="M920" s="32" t="str">
        <f t="shared" si="226"/>
        <v/>
      </c>
      <c r="N920" s="27" t="str">
        <f t="shared" si="213"/>
        <v/>
      </c>
      <c r="O920" s="27" t="str">
        <f t="shared" si="214"/>
        <v/>
      </c>
      <c r="P920" s="27" t="str">
        <f t="shared" si="215"/>
        <v/>
      </c>
      <c r="Q920" s="27" t="str">
        <f t="shared" si="216"/>
        <v/>
      </c>
      <c r="R920" s="27" t="str">
        <f t="shared" si="217"/>
        <v/>
      </c>
      <c r="S920" s="27" t="str">
        <f t="shared" si="218"/>
        <v/>
      </c>
      <c r="T920" s="32" t="str">
        <f t="shared" si="219"/>
        <v/>
      </c>
      <c r="U920" s="10"/>
    </row>
    <row r="921" spans="1:21" x14ac:dyDescent="0.25">
      <c r="A921" s="10"/>
      <c r="B921" s="4" t="str">
        <f>IF(ISBLANK('INPUT | Operations'!$B926),"",COUNT('INPUT | Operations'!$B$12:$B925))</f>
        <v/>
      </c>
      <c r="C921" s="27" t="str">
        <f>IF(ISNUMBER($B921),('INPUT | Operations'!$C925+'INPUT | Operations'!$C926)/2,"")</f>
        <v/>
      </c>
      <c r="D921" s="28" t="str">
        <f t="shared" si="212"/>
        <v/>
      </c>
      <c r="E921" s="26" t="str">
        <f>IF(ISNUMBER($B921),'INPUT | Operations'!$B926-'INPUT | Operations'!$B925,"")</f>
        <v/>
      </c>
      <c r="F921" s="32" t="str">
        <f>IF(ISNUMBER($B921),IF('INPUT | Operations'!$B926&lt;MainEngine_BurnTime,1,IF('INPUT | Operations'!$B925&lt;=MainEngine_BurnTime,(MainEngine_BurnTime-'INPUT | Operations'!$B925)/('INPUT | Operations'!$B926-'INPUT | Operations'!$B925),0))*'INPUT | Operations'!$D925*NumberOfMainEngines*NumberOfOps*$E921,"")</f>
        <v/>
      </c>
      <c r="G921" s="34" t="str">
        <f t="shared" si="220"/>
        <v/>
      </c>
      <c r="H921" s="27" t="str">
        <f t="shared" si="221"/>
        <v/>
      </c>
      <c r="I921" s="27" t="str">
        <f t="shared" si="222"/>
        <v/>
      </c>
      <c r="J921" s="27" t="str">
        <f t="shared" si="223"/>
        <v/>
      </c>
      <c r="K921" s="27" t="str">
        <f t="shared" si="224"/>
        <v/>
      </c>
      <c r="L921" s="27" t="str">
        <f t="shared" si="225"/>
        <v/>
      </c>
      <c r="M921" s="32" t="str">
        <f t="shared" si="226"/>
        <v/>
      </c>
      <c r="N921" s="27" t="str">
        <f t="shared" si="213"/>
        <v/>
      </c>
      <c r="O921" s="27" t="str">
        <f t="shared" si="214"/>
        <v/>
      </c>
      <c r="P921" s="27" t="str">
        <f t="shared" si="215"/>
        <v/>
      </c>
      <c r="Q921" s="27" t="str">
        <f t="shared" si="216"/>
        <v/>
      </c>
      <c r="R921" s="27" t="str">
        <f t="shared" si="217"/>
        <v/>
      </c>
      <c r="S921" s="27" t="str">
        <f t="shared" si="218"/>
        <v/>
      </c>
      <c r="T921" s="32" t="str">
        <f t="shared" si="219"/>
        <v/>
      </c>
      <c r="U921" s="10"/>
    </row>
    <row r="922" spans="1:21" x14ac:dyDescent="0.25">
      <c r="A922" s="10"/>
      <c r="B922" s="4" t="str">
        <f>IF(ISBLANK('INPUT | Operations'!$B927),"",COUNT('INPUT | Operations'!$B$12:$B926))</f>
        <v/>
      </c>
      <c r="C922" s="27" t="str">
        <f>IF(ISNUMBER($B922),('INPUT | Operations'!$C926+'INPUT | Operations'!$C927)/2,"")</f>
        <v/>
      </c>
      <c r="D922" s="28" t="str">
        <f t="shared" si="212"/>
        <v/>
      </c>
      <c r="E922" s="26" t="str">
        <f>IF(ISNUMBER($B922),'INPUT | Operations'!$B927-'INPUT | Operations'!$B926,"")</f>
        <v/>
      </c>
      <c r="F922" s="32" t="str">
        <f>IF(ISNUMBER($B922),IF('INPUT | Operations'!$B927&lt;MainEngine_BurnTime,1,IF('INPUT | Operations'!$B926&lt;=MainEngine_BurnTime,(MainEngine_BurnTime-'INPUT | Operations'!$B926)/('INPUT | Operations'!$B927-'INPUT | Operations'!$B926),0))*'INPUT | Operations'!$D926*NumberOfMainEngines*NumberOfOps*$E922,"")</f>
        <v/>
      </c>
      <c r="G922" s="34" t="str">
        <f t="shared" si="220"/>
        <v/>
      </c>
      <c r="H922" s="27" t="str">
        <f t="shared" si="221"/>
        <v/>
      </c>
      <c r="I922" s="27" t="str">
        <f t="shared" si="222"/>
        <v/>
      </c>
      <c r="J922" s="27" t="str">
        <f t="shared" si="223"/>
        <v/>
      </c>
      <c r="K922" s="27" t="str">
        <f t="shared" si="224"/>
        <v/>
      </c>
      <c r="L922" s="27" t="str">
        <f t="shared" si="225"/>
        <v/>
      </c>
      <c r="M922" s="32" t="str">
        <f t="shared" si="226"/>
        <v/>
      </c>
      <c r="N922" s="27" t="str">
        <f t="shared" si="213"/>
        <v/>
      </c>
      <c r="O922" s="27" t="str">
        <f t="shared" si="214"/>
        <v/>
      </c>
      <c r="P922" s="27" t="str">
        <f t="shared" si="215"/>
        <v/>
      </c>
      <c r="Q922" s="27" t="str">
        <f t="shared" si="216"/>
        <v/>
      </c>
      <c r="R922" s="27" t="str">
        <f t="shared" si="217"/>
        <v/>
      </c>
      <c r="S922" s="27" t="str">
        <f t="shared" si="218"/>
        <v/>
      </c>
      <c r="T922" s="32" t="str">
        <f t="shared" si="219"/>
        <v/>
      </c>
      <c r="U922" s="10"/>
    </row>
    <row r="923" spans="1:21" x14ac:dyDescent="0.25">
      <c r="A923" s="10"/>
      <c r="B923" s="4" t="str">
        <f>IF(ISBLANK('INPUT | Operations'!$B928),"",COUNT('INPUT | Operations'!$B$12:$B927))</f>
        <v/>
      </c>
      <c r="C923" s="27" t="str">
        <f>IF(ISNUMBER($B923),('INPUT | Operations'!$C927+'INPUT | Operations'!$C928)/2,"")</f>
        <v/>
      </c>
      <c r="D923" s="28" t="str">
        <f t="shared" si="212"/>
        <v/>
      </c>
      <c r="E923" s="26" t="str">
        <f>IF(ISNUMBER($B923),'INPUT | Operations'!$B928-'INPUT | Operations'!$B927,"")</f>
        <v/>
      </c>
      <c r="F923" s="32" t="str">
        <f>IF(ISNUMBER($B923),IF('INPUT | Operations'!$B928&lt;MainEngine_BurnTime,1,IF('INPUT | Operations'!$B927&lt;=MainEngine_BurnTime,(MainEngine_BurnTime-'INPUT | Operations'!$B927)/('INPUT | Operations'!$B928-'INPUT | Operations'!$B927),0))*'INPUT | Operations'!$D927*NumberOfMainEngines*NumberOfOps*$E923,"")</f>
        <v/>
      </c>
      <c r="G923" s="34" t="str">
        <f t="shared" si="220"/>
        <v/>
      </c>
      <c r="H923" s="27" t="str">
        <f t="shared" si="221"/>
        <v/>
      </c>
      <c r="I923" s="27" t="str">
        <f t="shared" si="222"/>
        <v/>
      </c>
      <c r="J923" s="27" t="str">
        <f t="shared" si="223"/>
        <v/>
      </c>
      <c r="K923" s="27" t="str">
        <f t="shared" si="224"/>
        <v/>
      </c>
      <c r="L923" s="27" t="str">
        <f t="shared" si="225"/>
        <v/>
      </c>
      <c r="M923" s="32" t="str">
        <f t="shared" si="226"/>
        <v/>
      </c>
      <c r="N923" s="27" t="str">
        <f t="shared" si="213"/>
        <v/>
      </c>
      <c r="O923" s="27" t="str">
        <f t="shared" si="214"/>
        <v/>
      </c>
      <c r="P923" s="27" t="str">
        <f t="shared" si="215"/>
        <v/>
      </c>
      <c r="Q923" s="27" t="str">
        <f t="shared" si="216"/>
        <v/>
      </c>
      <c r="R923" s="27" t="str">
        <f t="shared" si="217"/>
        <v/>
      </c>
      <c r="S923" s="27" t="str">
        <f t="shared" si="218"/>
        <v/>
      </c>
      <c r="T923" s="32" t="str">
        <f t="shared" si="219"/>
        <v/>
      </c>
      <c r="U923" s="10"/>
    </row>
    <row r="924" spans="1:21" x14ac:dyDescent="0.25">
      <c r="A924" s="10"/>
      <c r="B924" s="4" t="str">
        <f>IF(ISBLANK('INPUT | Operations'!$B929),"",COUNT('INPUT | Operations'!$B$12:$B928))</f>
        <v/>
      </c>
      <c r="C924" s="27" t="str">
        <f>IF(ISNUMBER($B924),('INPUT | Operations'!$C928+'INPUT | Operations'!$C929)/2,"")</f>
        <v/>
      </c>
      <c r="D924" s="28" t="str">
        <f t="shared" si="212"/>
        <v/>
      </c>
      <c r="E924" s="26" t="str">
        <f>IF(ISNUMBER($B924),'INPUT | Operations'!$B929-'INPUT | Operations'!$B928,"")</f>
        <v/>
      </c>
      <c r="F924" s="32" t="str">
        <f>IF(ISNUMBER($B924),IF('INPUT | Operations'!$B929&lt;MainEngine_BurnTime,1,IF('INPUT | Operations'!$B928&lt;=MainEngine_BurnTime,(MainEngine_BurnTime-'INPUT | Operations'!$B928)/('INPUT | Operations'!$B929-'INPUT | Operations'!$B928),0))*'INPUT | Operations'!$D928*NumberOfMainEngines*NumberOfOps*$E924,"")</f>
        <v/>
      </c>
      <c r="G924" s="34" t="str">
        <f t="shared" si="220"/>
        <v/>
      </c>
      <c r="H924" s="27" t="str">
        <f t="shared" si="221"/>
        <v/>
      </c>
      <c r="I924" s="27" t="str">
        <f t="shared" si="222"/>
        <v/>
      </c>
      <c r="J924" s="27" t="str">
        <f t="shared" si="223"/>
        <v/>
      </c>
      <c r="K924" s="27" t="str">
        <f t="shared" si="224"/>
        <v/>
      </c>
      <c r="L924" s="27" t="str">
        <f t="shared" si="225"/>
        <v/>
      </c>
      <c r="M924" s="32" t="str">
        <f t="shared" si="226"/>
        <v/>
      </c>
      <c r="N924" s="27" t="str">
        <f t="shared" si="213"/>
        <v/>
      </c>
      <c r="O924" s="27" t="str">
        <f t="shared" si="214"/>
        <v/>
      </c>
      <c r="P924" s="27" t="str">
        <f t="shared" si="215"/>
        <v/>
      </c>
      <c r="Q924" s="27" t="str">
        <f t="shared" si="216"/>
        <v/>
      </c>
      <c r="R924" s="27" t="str">
        <f t="shared" si="217"/>
        <v/>
      </c>
      <c r="S924" s="27" t="str">
        <f t="shared" si="218"/>
        <v/>
      </c>
      <c r="T924" s="32" t="str">
        <f t="shared" si="219"/>
        <v/>
      </c>
      <c r="U924" s="10"/>
    </row>
    <row r="925" spans="1:21" x14ac:dyDescent="0.25">
      <c r="A925" s="10"/>
      <c r="B925" s="4" t="str">
        <f>IF(ISBLANK('INPUT | Operations'!$B930),"",COUNT('INPUT | Operations'!$B$12:$B929))</f>
        <v/>
      </c>
      <c r="C925" s="27" t="str">
        <f>IF(ISNUMBER($B925),('INPUT | Operations'!$C929+'INPUT | Operations'!$C930)/2,"")</f>
        <v/>
      </c>
      <c r="D925" s="28" t="str">
        <f t="shared" si="212"/>
        <v/>
      </c>
      <c r="E925" s="26" t="str">
        <f>IF(ISNUMBER($B925),'INPUT | Operations'!$B930-'INPUT | Operations'!$B929,"")</f>
        <v/>
      </c>
      <c r="F925" s="32" t="str">
        <f>IF(ISNUMBER($B925),IF('INPUT | Operations'!$B930&lt;MainEngine_BurnTime,1,IF('INPUT | Operations'!$B929&lt;=MainEngine_BurnTime,(MainEngine_BurnTime-'INPUT | Operations'!$B929)/('INPUT | Operations'!$B930-'INPUT | Operations'!$B929),0))*'INPUT | Operations'!$D929*NumberOfMainEngines*NumberOfOps*$E925,"")</f>
        <v/>
      </c>
      <c r="G925" s="34" t="str">
        <f t="shared" si="220"/>
        <v/>
      </c>
      <c r="H925" s="27" t="str">
        <f t="shared" si="221"/>
        <v/>
      </c>
      <c r="I925" s="27" t="str">
        <f t="shared" si="222"/>
        <v/>
      </c>
      <c r="J925" s="27" t="str">
        <f t="shared" si="223"/>
        <v/>
      </c>
      <c r="K925" s="27" t="str">
        <f t="shared" si="224"/>
        <v/>
      </c>
      <c r="L925" s="27" t="str">
        <f t="shared" si="225"/>
        <v/>
      </c>
      <c r="M925" s="32" t="str">
        <f t="shared" si="226"/>
        <v/>
      </c>
      <c r="N925" s="27" t="str">
        <f t="shared" si="213"/>
        <v/>
      </c>
      <c r="O925" s="27" t="str">
        <f t="shared" si="214"/>
        <v/>
      </c>
      <c r="P925" s="27" t="str">
        <f t="shared" si="215"/>
        <v/>
      </c>
      <c r="Q925" s="27" t="str">
        <f t="shared" si="216"/>
        <v/>
      </c>
      <c r="R925" s="27" t="str">
        <f t="shared" si="217"/>
        <v/>
      </c>
      <c r="S925" s="27" t="str">
        <f t="shared" si="218"/>
        <v/>
      </c>
      <c r="T925" s="32" t="str">
        <f t="shared" si="219"/>
        <v/>
      </c>
      <c r="U925" s="10"/>
    </row>
    <row r="926" spans="1:21" x14ac:dyDescent="0.25">
      <c r="A926" s="10"/>
      <c r="B926" s="4" t="str">
        <f>IF(ISBLANK('INPUT | Operations'!$B931),"",COUNT('INPUT | Operations'!$B$12:$B930))</f>
        <v/>
      </c>
      <c r="C926" s="27" t="str">
        <f>IF(ISNUMBER($B926),('INPUT | Operations'!$C930+'INPUT | Operations'!$C931)/2,"")</f>
        <v/>
      </c>
      <c r="D926" s="28" t="str">
        <f t="shared" si="212"/>
        <v/>
      </c>
      <c r="E926" s="26" t="str">
        <f>IF(ISNUMBER($B926),'INPUT | Operations'!$B931-'INPUT | Operations'!$B930,"")</f>
        <v/>
      </c>
      <c r="F926" s="32" t="str">
        <f>IF(ISNUMBER($B926),IF('INPUT | Operations'!$B931&lt;MainEngine_BurnTime,1,IF('INPUT | Operations'!$B930&lt;=MainEngine_BurnTime,(MainEngine_BurnTime-'INPUT | Operations'!$B930)/('INPUT | Operations'!$B931-'INPUT | Operations'!$B930),0))*'INPUT | Operations'!$D930*NumberOfMainEngines*NumberOfOps*$E926,"")</f>
        <v/>
      </c>
      <c r="G926" s="34" t="str">
        <f t="shared" si="220"/>
        <v/>
      </c>
      <c r="H926" s="27" t="str">
        <f t="shared" si="221"/>
        <v/>
      </c>
      <c r="I926" s="27" t="str">
        <f t="shared" si="222"/>
        <v/>
      </c>
      <c r="J926" s="27" t="str">
        <f t="shared" si="223"/>
        <v/>
      </c>
      <c r="K926" s="27" t="str">
        <f t="shared" si="224"/>
        <v/>
      </c>
      <c r="L926" s="27" t="str">
        <f t="shared" si="225"/>
        <v/>
      </c>
      <c r="M926" s="32" t="str">
        <f t="shared" si="226"/>
        <v/>
      </c>
      <c r="N926" s="27" t="str">
        <f t="shared" si="213"/>
        <v/>
      </c>
      <c r="O926" s="27" t="str">
        <f t="shared" si="214"/>
        <v/>
      </c>
      <c r="P926" s="27" t="str">
        <f t="shared" si="215"/>
        <v/>
      </c>
      <c r="Q926" s="27" t="str">
        <f t="shared" si="216"/>
        <v/>
      </c>
      <c r="R926" s="27" t="str">
        <f t="shared" si="217"/>
        <v/>
      </c>
      <c r="S926" s="27" t="str">
        <f t="shared" si="218"/>
        <v/>
      </c>
      <c r="T926" s="32" t="str">
        <f t="shared" si="219"/>
        <v/>
      </c>
      <c r="U926" s="10"/>
    </row>
    <row r="927" spans="1:21" x14ac:dyDescent="0.25">
      <c r="A927" s="10"/>
      <c r="B927" s="4" t="str">
        <f>IF(ISBLANK('INPUT | Operations'!$B932),"",COUNT('INPUT | Operations'!$B$12:$B931))</f>
        <v/>
      </c>
      <c r="C927" s="27" t="str">
        <f>IF(ISNUMBER($B927),('INPUT | Operations'!$C931+'INPUT | Operations'!$C932)/2,"")</f>
        <v/>
      </c>
      <c r="D927" s="28" t="str">
        <f t="shared" si="212"/>
        <v/>
      </c>
      <c r="E927" s="26" t="str">
        <f>IF(ISNUMBER($B927),'INPUT | Operations'!$B932-'INPUT | Operations'!$B931,"")</f>
        <v/>
      </c>
      <c r="F927" s="32" t="str">
        <f>IF(ISNUMBER($B927),IF('INPUT | Operations'!$B932&lt;MainEngine_BurnTime,1,IF('INPUT | Operations'!$B931&lt;=MainEngine_BurnTime,(MainEngine_BurnTime-'INPUT | Operations'!$B931)/('INPUT | Operations'!$B932-'INPUT | Operations'!$B931),0))*'INPUT | Operations'!$D931*NumberOfMainEngines*NumberOfOps*$E927,"")</f>
        <v/>
      </c>
      <c r="G927" s="34" t="str">
        <f t="shared" si="220"/>
        <v/>
      </c>
      <c r="H927" s="27" t="str">
        <f t="shared" si="221"/>
        <v/>
      </c>
      <c r="I927" s="27" t="str">
        <f t="shared" si="222"/>
        <v/>
      </c>
      <c r="J927" s="27" t="str">
        <f t="shared" si="223"/>
        <v/>
      </c>
      <c r="K927" s="27" t="str">
        <f t="shared" si="224"/>
        <v/>
      </c>
      <c r="L927" s="27" t="str">
        <f t="shared" si="225"/>
        <v/>
      </c>
      <c r="M927" s="32" t="str">
        <f t="shared" si="226"/>
        <v/>
      </c>
      <c r="N927" s="27" t="str">
        <f t="shared" si="213"/>
        <v/>
      </c>
      <c r="O927" s="27" t="str">
        <f t="shared" si="214"/>
        <v/>
      </c>
      <c r="P927" s="27" t="str">
        <f t="shared" si="215"/>
        <v/>
      </c>
      <c r="Q927" s="27" t="str">
        <f t="shared" si="216"/>
        <v/>
      </c>
      <c r="R927" s="27" t="str">
        <f t="shared" si="217"/>
        <v/>
      </c>
      <c r="S927" s="27" t="str">
        <f t="shared" si="218"/>
        <v/>
      </c>
      <c r="T927" s="32" t="str">
        <f t="shared" si="219"/>
        <v/>
      </c>
      <c r="U927" s="10"/>
    </row>
    <row r="928" spans="1:21" x14ac:dyDescent="0.25">
      <c r="A928" s="10"/>
      <c r="B928" s="4" t="str">
        <f>IF(ISBLANK('INPUT | Operations'!$B933),"",COUNT('INPUT | Operations'!$B$12:$B932))</f>
        <v/>
      </c>
      <c r="C928" s="27" t="str">
        <f>IF(ISNUMBER($B928),('INPUT | Operations'!$C932+'INPUT | Operations'!$C933)/2,"")</f>
        <v/>
      </c>
      <c r="D928" s="28" t="str">
        <f t="shared" si="212"/>
        <v/>
      </c>
      <c r="E928" s="26" t="str">
        <f>IF(ISNUMBER($B928),'INPUT | Operations'!$B933-'INPUT | Operations'!$B932,"")</f>
        <v/>
      </c>
      <c r="F928" s="32" t="str">
        <f>IF(ISNUMBER($B928),IF('INPUT | Operations'!$B933&lt;MainEngine_BurnTime,1,IF('INPUT | Operations'!$B932&lt;=MainEngine_BurnTime,(MainEngine_BurnTime-'INPUT | Operations'!$B932)/('INPUT | Operations'!$B933-'INPUT | Operations'!$B932),0))*'INPUT | Operations'!$D932*NumberOfMainEngines*NumberOfOps*$E928,"")</f>
        <v/>
      </c>
      <c r="G928" s="34" t="str">
        <f t="shared" si="220"/>
        <v/>
      </c>
      <c r="H928" s="27" t="str">
        <f t="shared" si="221"/>
        <v/>
      </c>
      <c r="I928" s="27" t="str">
        <f t="shared" si="222"/>
        <v/>
      </c>
      <c r="J928" s="27" t="str">
        <f t="shared" si="223"/>
        <v/>
      </c>
      <c r="K928" s="27" t="str">
        <f t="shared" si="224"/>
        <v/>
      </c>
      <c r="L928" s="27" t="str">
        <f t="shared" si="225"/>
        <v/>
      </c>
      <c r="M928" s="32" t="str">
        <f t="shared" si="226"/>
        <v/>
      </c>
      <c r="N928" s="27" t="str">
        <f t="shared" si="213"/>
        <v/>
      </c>
      <c r="O928" s="27" t="str">
        <f t="shared" si="214"/>
        <v/>
      </c>
      <c r="P928" s="27" t="str">
        <f t="shared" si="215"/>
        <v/>
      </c>
      <c r="Q928" s="27" t="str">
        <f t="shared" si="216"/>
        <v/>
      </c>
      <c r="R928" s="27" t="str">
        <f t="shared" si="217"/>
        <v/>
      </c>
      <c r="S928" s="27" t="str">
        <f t="shared" si="218"/>
        <v/>
      </c>
      <c r="T928" s="32" t="str">
        <f t="shared" si="219"/>
        <v/>
      </c>
      <c r="U928" s="10"/>
    </row>
    <row r="929" spans="1:21" x14ac:dyDescent="0.25">
      <c r="A929" s="10"/>
      <c r="B929" s="4" t="str">
        <f>IF(ISBLANK('INPUT | Operations'!$B934),"",COUNT('INPUT | Operations'!$B$12:$B933))</f>
        <v/>
      </c>
      <c r="C929" s="27" t="str">
        <f>IF(ISNUMBER($B929),('INPUT | Operations'!$C933+'INPUT | Operations'!$C934)/2,"")</f>
        <v/>
      </c>
      <c r="D929" s="28" t="str">
        <f t="shared" si="212"/>
        <v/>
      </c>
      <c r="E929" s="26" t="str">
        <f>IF(ISNUMBER($B929),'INPUT | Operations'!$B934-'INPUT | Operations'!$B933,"")</f>
        <v/>
      </c>
      <c r="F929" s="32" t="str">
        <f>IF(ISNUMBER($B929),IF('INPUT | Operations'!$B934&lt;MainEngine_BurnTime,1,IF('INPUT | Operations'!$B933&lt;=MainEngine_BurnTime,(MainEngine_BurnTime-'INPUT | Operations'!$B933)/('INPUT | Operations'!$B934-'INPUT | Operations'!$B933),0))*'INPUT | Operations'!$D933*NumberOfMainEngines*NumberOfOps*$E929,"")</f>
        <v/>
      </c>
      <c r="G929" s="34" t="str">
        <f t="shared" si="220"/>
        <v/>
      </c>
      <c r="H929" s="27" t="str">
        <f t="shared" si="221"/>
        <v/>
      </c>
      <c r="I929" s="27" t="str">
        <f t="shared" si="222"/>
        <v/>
      </c>
      <c r="J929" s="27" t="str">
        <f t="shared" si="223"/>
        <v/>
      </c>
      <c r="K929" s="27" t="str">
        <f t="shared" si="224"/>
        <v/>
      </c>
      <c r="L929" s="27" t="str">
        <f t="shared" si="225"/>
        <v/>
      </c>
      <c r="M929" s="32" t="str">
        <f t="shared" si="226"/>
        <v/>
      </c>
      <c r="N929" s="27" t="str">
        <f t="shared" si="213"/>
        <v/>
      </c>
      <c r="O929" s="27" t="str">
        <f t="shared" si="214"/>
        <v/>
      </c>
      <c r="P929" s="27" t="str">
        <f t="shared" si="215"/>
        <v/>
      </c>
      <c r="Q929" s="27" t="str">
        <f t="shared" si="216"/>
        <v/>
      </c>
      <c r="R929" s="27" t="str">
        <f t="shared" si="217"/>
        <v/>
      </c>
      <c r="S929" s="27" t="str">
        <f t="shared" si="218"/>
        <v/>
      </c>
      <c r="T929" s="32" t="str">
        <f t="shared" si="219"/>
        <v/>
      </c>
      <c r="U929" s="10"/>
    </row>
    <row r="930" spans="1:21" x14ac:dyDescent="0.25">
      <c r="A930" s="10"/>
      <c r="B930" s="4" t="str">
        <f>IF(ISBLANK('INPUT | Operations'!$B935),"",COUNT('INPUT | Operations'!$B$12:$B934))</f>
        <v/>
      </c>
      <c r="C930" s="27" t="str">
        <f>IF(ISNUMBER($B930),('INPUT | Operations'!$C934+'INPUT | Operations'!$C935)/2,"")</f>
        <v/>
      </c>
      <c r="D930" s="28" t="str">
        <f t="shared" si="212"/>
        <v/>
      </c>
      <c r="E930" s="26" t="str">
        <f>IF(ISNUMBER($B930),'INPUT | Operations'!$B935-'INPUT | Operations'!$B934,"")</f>
        <v/>
      </c>
      <c r="F930" s="32" t="str">
        <f>IF(ISNUMBER($B930),IF('INPUT | Operations'!$B935&lt;MainEngine_BurnTime,1,IF('INPUT | Operations'!$B934&lt;=MainEngine_BurnTime,(MainEngine_BurnTime-'INPUT | Operations'!$B934)/('INPUT | Operations'!$B935-'INPUT | Operations'!$B934),0))*'INPUT | Operations'!$D934*NumberOfMainEngines*NumberOfOps*$E930,"")</f>
        <v/>
      </c>
      <c r="G930" s="34" t="str">
        <f t="shared" si="220"/>
        <v/>
      </c>
      <c r="H930" s="27" t="str">
        <f t="shared" si="221"/>
        <v/>
      </c>
      <c r="I930" s="27" t="str">
        <f t="shared" si="222"/>
        <v/>
      </c>
      <c r="J930" s="27" t="str">
        <f t="shared" si="223"/>
        <v/>
      </c>
      <c r="K930" s="27" t="str">
        <f t="shared" si="224"/>
        <v/>
      </c>
      <c r="L930" s="27" t="str">
        <f t="shared" si="225"/>
        <v/>
      </c>
      <c r="M930" s="32" t="str">
        <f t="shared" si="226"/>
        <v/>
      </c>
      <c r="N930" s="27" t="str">
        <f t="shared" si="213"/>
        <v/>
      </c>
      <c r="O930" s="27" t="str">
        <f t="shared" si="214"/>
        <v/>
      </c>
      <c r="P930" s="27" t="str">
        <f t="shared" si="215"/>
        <v/>
      </c>
      <c r="Q930" s="27" t="str">
        <f t="shared" si="216"/>
        <v/>
      </c>
      <c r="R930" s="27" t="str">
        <f t="shared" si="217"/>
        <v/>
      </c>
      <c r="S930" s="27" t="str">
        <f t="shared" si="218"/>
        <v/>
      </c>
      <c r="T930" s="32" t="str">
        <f t="shared" si="219"/>
        <v/>
      </c>
      <c r="U930" s="10"/>
    </row>
    <row r="931" spans="1:21" x14ac:dyDescent="0.25">
      <c r="A931" s="10"/>
      <c r="B931" s="4" t="str">
        <f>IF(ISBLANK('INPUT | Operations'!$B936),"",COUNT('INPUT | Operations'!$B$12:$B935))</f>
        <v/>
      </c>
      <c r="C931" s="27" t="str">
        <f>IF(ISNUMBER($B931),('INPUT | Operations'!$C935+'INPUT | Operations'!$C936)/2,"")</f>
        <v/>
      </c>
      <c r="D931" s="28" t="str">
        <f t="shared" si="212"/>
        <v/>
      </c>
      <c r="E931" s="26" t="str">
        <f>IF(ISNUMBER($B931),'INPUT | Operations'!$B936-'INPUT | Operations'!$B935,"")</f>
        <v/>
      </c>
      <c r="F931" s="32" t="str">
        <f>IF(ISNUMBER($B931),IF('INPUT | Operations'!$B936&lt;MainEngine_BurnTime,1,IF('INPUT | Operations'!$B935&lt;=MainEngine_BurnTime,(MainEngine_BurnTime-'INPUT | Operations'!$B935)/('INPUT | Operations'!$B936-'INPUT | Operations'!$B935),0))*'INPUT | Operations'!$D935*NumberOfMainEngines*NumberOfOps*$E931,"")</f>
        <v/>
      </c>
      <c r="G931" s="34" t="str">
        <f t="shared" si="220"/>
        <v/>
      </c>
      <c r="H931" s="27" t="str">
        <f t="shared" si="221"/>
        <v/>
      </c>
      <c r="I931" s="27" t="str">
        <f t="shared" si="222"/>
        <v/>
      </c>
      <c r="J931" s="27" t="str">
        <f t="shared" si="223"/>
        <v/>
      </c>
      <c r="K931" s="27" t="str">
        <f t="shared" si="224"/>
        <v/>
      </c>
      <c r="L931" s="27" t="str">
        <f t="shared" si="225"/>
        <v/>
      </c>
      <c r="M931" s="32" t="str">
        <f t="shared" si="226"/>
        <v/>
      </c>
      <c r="N931" s="27" t="str">
        <f t="shared" si="213"/>
        <v/>
      </c>
      <c r="O931" s="27" t="str">
        <f t="shared" si="214"/>
        <v/>
      </c>
      <c r="P931" s="27" t="str">
        <f t="shared" si="215"/>
        <v/>
      </c>
      <c r="Q931" s="27" t="str">
        <f t="shared" si="216"/>
        <v/>
      </c>
      <c r="R931" s="27" t="str">
        <f t="shared" si="217"/>
        <v/>
      </c>
      <c r="S931" s="27" t="str">
        <f t="shared" si="218"/>
        <v/>
      </c>
      <c r="T931" s="32" t="str">
        <f t="shared" si="219"/>
        <v/>
      </c>
      <c r="U931" s="10"/>
    </row>
    <row r="932" spans="1:21" x14ac:dyDescent="0.25">
      <c r="A932" s="10"/>
      <c r="B932" s="4" t="str">
        <f>IF(ISBLANK('INPUT | Operations'!$B937),"",COUNT('INPUT | Operations'!$B$12:$B936))</f>
        <v/>
      </c>
      <c r="C932" s="27" t="str">
        <f>IF(ISNUMBER($B932),('INPUT | Operations'!$C936+'INPUT | Operations'!$C937)/2,"")</f>
        <v/>
      </c>
      <c r="D932" s="28" t="str">
        <f t="shared" si="212"/>
        <v/>
      </c>
      <c r="E932" s="26" t="str">
        <f>IF(ISNUMBER($B932),'INPUT | Operations'!$B937-'INPUT | Operations'!$B936,"")</f>
        <v/>
      </c>
      <c r="F932" s="32" t="str">
        <f>IF(ISNUMBER($B932),IF('INPUT | Operations'!$B937&lt;MainEngine_BurnTime,1,IF('INPUT | Operations'!$B936&lt;=MainEngine_BurnTime,(MainEngine_BurnTime-'INPUT | Operations'!$B936)/('INPUT | Operations'!$B937-'INPUT | Operations'!$B936),0))*'INPUT | Operations'!$D936*NumberOfMainEngines*NumberOfOps*$E932,"")</f>
        <v/>
      </c>
      <c r="G932" s="34" t="str">
        <f t="shared" si="220"/>
        <v/>
      </c>
      <c r="H932" s="27" t="str">
        <f t="shared" si="221"/>
        <v/>
      </c>
      <c r="I932" s="27" t="str">
        <f t="shared" si="222"/>
        <v/>
      </c>
      <c r="J932" s="27" t="str">
        <f t="shared" si="223"/>
        <v/>
      </c>
      <c r="K932" s="27" t="str">
        <f t="shared" si="224"/>
        <v/>
      </c>
      <c r="L932" s="27" t="str">
        <f t="shared" si="225"/>
        <v/>
      </c>
      <c r="M932" s="32" t="str">
        <f t="shared" si="226"/>
        <v/>
      </c>
      <c r="N932" s="27" t="str">
        <f t="shared" si="213"/>
        <v/>
      </c>
      <c r="O932" s="27" t="str">
        <f t="shared" si="214"/>
        <v/>
      </c>
      <c r="P932" s="27" t="str">
        <f t="shared" si="215"/>
        <v/>
      </c>
      <c r="Q932" s="27" t="str">
        <f t="shared" si="216"/>
        <v/>
      </c>
      <c r="R932" s="27" t="str">
        <f t="shared" si="217"/>
        <v/>
      </c>
      <c r="S932" s="27" t="str">
        <f t="shared" si="218"/>
        <v/>
      </c>
      <c r="T932" s="32" t="str">
        <f t="shared" si="219"/>
        <v/>
      </c>
      <c r="U932" s="10"/>
    </row>
    <row r="933" spans="1:21" x14ac:dyDescent="0.25">
      <c r="A933" s="10"/>
      <c r="B933" s="4" t="str">
        <f>IF(ISBLANK('INPUT | Operations'!$B938),"",COUNT('INPUT | Operations'!$B$12:$B937))</f>
        <v/>
      </c>
      <c r="C933" s="27" t="str">
        <f>IF(ISNUMBER($B933),('INPUT | Operations'!$C937+'INPUT | Operations'!$C938)/2,"")</f>
        <v/>
      </c>
      <c r="D933" s="28" t="str">
        <f t="shared" si="212"/>
        <v/>
      </c>
      <c r="E933" s="26" t="str">
        <f>IF(ISNUMBER($B933),'INPUT | Operations'!$B938-'INPUT | Operations'!$B937,"")</f>
        <v/>
      </c>
      <c r="F933" s="32" t="str">
        <f>IF(ISNUMBER($B933),IF('INPUT | Operations'!$B938&lt;MainEngine_BurnTime,1,IF('INPUT | Operations'!$B937&lt;=MainEngine_BurnTime,(MainEngine_BurnTime-'INPUT | Operations'!$B937)/('INPUT | Operations'!$B938-'INPUT | Operations'!$B937),0))*'INPUT | Operations'!$D937*NumberOfMainEngines*NumberOfOps*$E933,"")</f>
        <v/>
      </c>
      <c r="G933" s="34" t="str">
        <f t="shared" si="220"/>
        <v/>
      </c>
      <c r="H933" s="27" t="str">
        <f t="shared" si="221"/>
        <v/>
      </c>
      <c r="I933" s="27" t="str">
        <f t="shared" si="222"/>
        <v/>
      </c>
      <c r="J933" s="27" t="str">
        <f t="shared" si="223"/>
        <v/>
      </c>
      <c r="K933" s="27" t="str">
        <f t="shared" si="224"/>
        <v/>
      </c>
      <c r="L933" s="27" t="str">
        <f t="shared" si="225"/>
        <v/>
      </c>
      <c r="M933" s="32" t="str">
        <f t="shared" si="226"/>
        <v/>
      </c>
      <c r="N933" s="27" t="str">
        <f t="shared" si="213"/>
        <v/>
      </c>
      <c r="O933" s="27" t="str">
        <f t="shared" si="214"/>
        <v/>
      </c>
      <c r="P933" s="27" t="str">
        <f t="shared" si="215"/>
        <v/>
      </c>
      <c r="Q933" s="27" t="str">
        <f t="shared" si="216"/>
        <v/>
      </c>
      <c r="R933" s="27" t="str">
        <f t="shared" si="217"/>
        <v/>
      </c>
      <c r="S933" s="27" t="str">
        <f t="shared" si="218"/>
        <v/>
      </c>
      <c r="T933" s="32" t="str">
        <f t="shared" si="219"/>
        <v/>
      </c>
      <c r="U933" s="10"/>
    </row>
    <row r="934" spans="1:21" x14ac:dyDescent="0.25">
      <c r="A934" s="10"/>
      <c r="B934" s="4" t="str">
        <f>IF(ISBLANK('INPUT | Operations'!$B939),"",COUNT('INPUT | Operations'!$B$12:$B938))</f>
        <v/>
      </c>
      <c r="C934" s="27" t="str">
        <f>IF(ISNUMBER($B934),('INPUT | Operations'!$C938+'INPUT | Operations'!$C939)/2,"")</f>
        <v/>
      </c>
      <c r="D934" s="28" t="str">
        <f t="shared" si="212"/>
        <v/>
      </c>
      <c r="E934" s="26" t="str">
        <f>IF(ISNUMBER($B934),'INPUT | Operations'!$B939-'INPUT | Operations'!$B938,"")</f>
        <v/>
      </c>
      <c r="F934" s="32" t="str">
        <f>IF(ISNUMBER($B934),IF('INPUT | Operations'!$B939&lt;MainEngine_BurnTime,1,IF('INPUT | Operations'!$B938&lt;=MainEngine_BurnTime,(MainEngine_BurnTime-'INPUT | Operations'!$B938)/('INPUT | Operations'!$B939-'INPUT | Operations'!$B938),0))*'INPUT | Operations'!$D938*NumberOfMainEngines*NumberOfOps*$E934,"")</f>
        <v/>
      </c>
      <c r="G934" s="34" t="str">
        <f t="shared" si="220"/>
        <v/>
      </c>
      <c r="H934" s="27" t="str">
        <f t="shared" si="221"/>
        <v/>
      </c>
      <c r="I934" s="27" t="str">
        <f t="shared" si="222"/>
        <v/>
      </c>
      <c r="J934" s="27" t="str">
        <f t="shared" si="223"/>
        <v/>
      </c>
      <c r="K934" s="27" t="str">
        <f t="shared" si="224"/>
        <v/>
      </c>
      <c r="L934" s="27" t="str">
        <f t="shared" si="225"/>
        <v/>
      </c>
      <c r="M934" s="32" t="str">
        <f t="shared" si="226"/>
        <v/>
      </c>
      <c r="N934" s="27" t="str">
        <f t="shared" si="213"/>
        <v/>
      </c>
      <c r="O934" s="27" t="str">
        <f t="shared" si="214"/>
        <v/>
      </c>
      <c r="P934" s="27" t="str">
        <f t="shared" si="215"/>
        <v/>
      </c>
      <c r="Q934" s="27" t="str">
        <f t="shared" si="216"/>
        <v/>
      </c>
      <c r="R934" s="27" t="str">
        <f t="shared" si="217"/>
        <v/>
      </c>
      <c r="S934" s="27" t="str">
        <f t="shared" si="218"/>
        <v/>
      </c>
      <c r="T934" s="32" t="str">
        <f t="shared" si="219"/>
        <v/>
      </c>
      <c r="U934" s="10"/>
    </row>
    <row r="935" spans="1:21" x14ac:dyDescent="0.25">
      <c r="A935" s="10"/>
      <c r="B935" s="4" t="str">
        <f>IF(ISBLANK('INPUT | Operations'!$B940),"",COUNT('INPUT | Operations'!$B$12:$B939))</f>
        <v/>
      </c>
      <c r="C935" s="27" t="str">
        <f>IF(ISNUMBER($B935),('INPUT | Operations'!$C939+'INPUT | Operations'!$C940)/2,"")</f>
        <v/>
      </c>
      <c r="D935" s="28" t="str">
        <f t="shared" si="212"/>
        <v/>
      </c>
      <c r="E935" s="26" t="str">
        <f>IF(ISNUMBER($B935),'INPUT | Operations'!$B940-'INPUT | Operations'!$B939,"")</f>
        <v/>
      </c>
      <c r="F935" s="32" t="str">
        <f>IF(ISNUMBER($B935),IF('INPUT | Operations'!$B940&lt;MainEngine_BurnTime,1,IF('INPUT | Operations'!$B939&lt;=MainEngine_BurnTime,(MainEngine_BurnTime-'INPUT | Operations'!$B939)/('INPUT | Operations'!$B940-'INPUT | Operations'!$B939),0))*'INPUT | Operations'!$D939*NumberOfMainEngines*NumberOfOps*$E935,"")</f>
        <v/>
      </c>
      <c r="G935" s="34" t="str">
        <f t="shared" si="220"/>
        <v/>
      </c>
      <c r="H935" s="27" t="str">
        <f t="shared" si="221"/>
        <v/>
      </c>
      <c r="I935" s="27" t="str">
        <f t="shared" si="222"/>
        <v/>
      </c>
      <c r="J935" s="27" t="str">
        <f t="shared" si="223"/>
        <v/>
      </c>
      <c r="K935" s="27" t="str">
        <f t="shared" si="224"/>
        <v/>
      </c>
      <c r="L935" s="27" t="str">
        <f t="shared" si="225"/>
        <v/>
      </c>
      <c r="M935" s="32" t="str">
        <f t="shared" si="226"/>
        <v/>
      </c>
      <c r="N935" s="27" t="str">
        <f t="shared" si="213"/>
        <v/>
      </c>
      <c r="O935" s="27" t="str">
        <f t="shared" si="214"/>
        <v/>
      </c>
      <c r="P935" s="27" t="str">
        <f t="shared" si="215"/>
        <v/>
      </c>
      <c r="Q935" s="27" t="str">
        <f t="shared" si="216"/>
        <v/>
      </c>
      <c r="R935" s="27" t="str">
        <f t="shared" si="217"/>
        <v/>
      </c>
      <c r="S935" s="27" t="str">
        <f t="shared" si="218"/>
        <v/>
      </c>
      <c r="T935" s="32" t="str">
        <f t="shared" si="219"/>
        <v/>
      </c>
      <c r="U935" s="10"/>
    </row>
    <row r="936" spans="1:21" x14ac:dyDescent="0.25">
      <c r="A936" s="10"/>
      <c r="B936" s="4" t="str">
        <f>IF(ISBLANK('INPUT | Operations'!$B941),"",COUNT('INPUT | Operations'!$B$12:$B940))</f>
        <v/>
      </c>
      <c r="C936" s="27" t="str">
        <f>IF(ISNUMBER($B936),('INPUT | Operations'!$C940+'INPUT | Operations'!$C941)/2,"")</f>
        <v/>
      </c>
      <c r="D936" s="28" t="str">
        <f t="shared" si="212"/>
        <v/>
      </c>
      <c r="E936" s="26" t="str">
        <f>IF(ISNUMBER($B936),'INPUT | Operations'!$B941-'INPUT | Operations'!$B940,"")</f>
        <v/>
      </c>
      <c r="F936" s="32" t="str">
        <f>IF(ISNUMBER($B936),IF('INPUT | Operations'!$B941&lt;MainEngine_BurnTime,1,IF('INPUT | Operations'!$B940&lt;=MainEngine_BurnTime,(MainEngine_BurnTime-'INPUT | Operations'!$B940)/('INPUT | Operations'!$B941-'INPUT | Operations'!$B940),0))*'INPUT | Operations'!$D940*NumberOfMainEngines*NumberOfOps*$E936,"")</f>
        <v/>
      </c>
      <c r="G936" s="34" t="str">
        <f t="shared" si="220"/>
        <v/>
      </c>
      <c r="H936" s="27" t="str">
        <f t="shared" si="221"/>
        <v/>
      </c>
      <c r="I936" s="27" t="str">
        <f t="shared" si="222"/>
        <v/>
      </c>
      <c r="J936" s="27" t="str">
        <f t="shared" si="223"/>
        <v/>
      </c>
      <c r="K936" s="27" t="str">
        <f t="shared" si="224"/>
        <v/>
      </c>
      <c r="L936" s="27" t="str">
        <f t="shared" si="225"/>
        <v/>
      </c>
      <c r="M936" s="32" t="str">
        <f t="shared" si="226"/>
        <v/>
      </c>
      <c r="N936" s="27" t="str">
        <f t="shared" si="213"/>
        <v/>
      </c>
      <c r="O936" s="27" t="str">
        <f t="shared" si="214"/>
        <v/>
      </c>
      <c r="P936" s="27" t="str">
        <f t="shared" si="215"/>
        <v/>
      </c>
      <c r="Q936" s="27" t="str">
        <f t="shared" si="216"/>
        <v/>
      </c>
      <c r="R936" s="27" t="str">
        <f t="shared" si="217"/>
        <v/>
      </c>
      <c r="S936" s="27" t="str">
        <f t="shared" si="218"/>
        <v/>
      </c>
      <c r="T936" s="32" t="str">
        <f t="shared" si="219"/>
        <v/>
      </c>
      <c r="U936" s="10"/>
    </row>
    <row r="937" spans="1:21" x14ac:dyDescent="0.25">
      <c r="A937" s="10"/>
      <c r="B937" s="4" t="str">
        <f>IF(ISBLANK('INPUT | Operations'!$B942),"",COUNT('INPUT | Operations'!$B$12:$B941))</f>
        <v/>
      </c>
      <c r="C937" s="27" t="str">
        <f>IF(ISNUMBER($B937),('INPUT | Operations'!$C941+'INPUT | Operations'!$C942)/2,"")</f>
        <v/>
      </c>
      <c r="D937" s="28" t="str">
        <f t="shared" si="212"/>
        <v/>
      </c>
      <c r="E937" s="26" t="str">
        <f>IF(ISNUMBER($B937),'INPUT | Operations'!$B942-'INPUT | Operations'!$B941,"")</f>
        <v/>
      </c>
      <c r="F937" s="32" t="str">
        <f>IF(ISNUMBER($B937),IF('INPUT | Operations'!$B942&lt;MainEngine_BurnTime,1,IF('INPUT | Operations'!$B941&lt;=MainEngine_BurnTime,(MainEngine_BurnTime-'INPUT | Operations'!$B941)/('INPUT | Operations'!$B942-'INPUT | Operations'!$B941),0))*'INPUT | Operations'!$D941*NumberOfMainEngines*NumberOfOps*$E937,"")</f>
        <v/>
      </c>
      <c r="G937" s="34" t="str">
        <f t="shared" si="220"/>
        <v/>
      </c>
      <c r="H937" s="27" t="str">
        <f t="shared" si="221"/>
        <v/>
      </c>
      <c r="I937" s="27" t="str">
        <f t="shared" si="222"/>
        <v/>
      </c>
      <c r="J937" s="27" t="str">
        <f t="shared" si="223"/>
        <v/>
      </c>
      <c r="K937" s="27" t="str">
        <f t="shared" si="224"/>
        <v/>
      </c>
      <c r="L937" s="27" t="str">
        <f t="shared" si="225"/>
        <v/>
      </c>
      <c r="M937" s="32" t="str">
        <f t="shared" si="226"/>
        <v/>
      </c>
      <c r="N937" s="27" t="str">
        <f t="shared" si="213"/>
        <v/>
      </c>
      <c r="O937" s="27" t="str">
        <f t="shared" si="214"/>
        <v/>
      </c>
      <c r="P937" s="27" t="str">
        <f t="shared" si="215"/>
        <v/>
      </c>
      <c r="Q937" s="27" t="str">
        <f t="shared" si="216"/>
        <v/>
      </c>
      <c r="R937" s="27" t="str">
        <f t="shared" si="217"/>
        <v/>
      </c>
      <c r="S937" s="27" t="str">
        <f t="shared" si="218"/>
        <v/>
      </c>
      <c r="T937" s="32" t="str">
        <f t="shared" si="219"/>
        <v/>
      </c>
      <c r="U937" s="10"/>
    </row>
    <row r="938" spans="1:21" x14ac:dyDescent="0.25">
      <c r="A938" s="10"/>
      <c r="B938" s="4" t="str">
        <f>IF(ISBLANK('INPUT | Operations'!$B943),"",COUNT('INPUT | Operations'!$B$12:$B942))</f>
        <v/>
      </c>
      <c r="C938" s="27" t="str">
        <f>IF(ISNUMBER($B938),('INPUT | Operations'!$C942+'INPUT | Operations'!$C943)/2,"")</f>
        <v/>
      </c>
      <c r="D938" s="28" t="str">
        <f t="shared" si="212"/>
        <v/>
      </c>
      <c r="E938" s="26" t="str">
        <f>IF(ISNUMBER($B938),'INPUT | Operations'!$B943-'INPUT | Operations'!$B942,"")</f>
        <v/>
      </c>
      <c r="F938" s="32" t="str">
        <f>IF(ISNUMBER($B938),IF('INPUT | Operations'!$B943&lt;MainEngine_BurnTime,1,IF('INPUT | Operations'!$B942&lt;=MainEngine_BurnTime,(MainEngine_BurnTime-'INPUT | Operations'!$B942)/('INPUT | Operations'!$B943-'INPUT | Operations'!$B942),0))*'INPUT | Operations'!$D942*NumberOfMainEngines*NumberOfOps*$E938,"")</f>
        <v/>
      </c>
      <c r="G938" s="34" t="str">
        <f t="shared" si="220"/>
        <v/>
      </c>
      <c r="H938" s="27" t="str">
        <f t="shared" si="221"/>
        <v/>
      </c>
      <c r="I938" s="27" t="str">
        <f t="shared" si="222"/>
        <v/>
      </c>
      <c r="J938" s="27" t="str">
        <f t="shared" si="223"/>
        <v/>
      </c>
      <c r="K938" s="27" t="str">
        <f t="shared" si="224"/>
        <v/>
      </c>
      <c r="L938" s="27" t="str">
        <f t="shared" si="225"/>
        <v/>
      </c>
      <c r="M938" s="32" t="str">
        <f t="shared" si="226"/>
        <v/>
      </c>
      <c r="N938" s="27" t="str">
        <f t="shared" si="213"/>
        <v/>
      </c>
      <c r="O938" s="27" t="str">
        <f t="shared" si="214"/>
        <v/>
      </c>
      <c r="P938" s="27" t="str">
        <f t="shared" si="215"/>
        <v/>
      </c>
      <c r="Q938" s="27" t="str">
        <f t="shared" si="216"/>
        <v/>
      </c>
      <c r="R938" s="27" t="str">
        <f t="shared" si="217"/>
        <v/>
      </c>
      <c r="S938" s="27" t="str">
        <f t="shared" si="218"/>
        <v/>
      </c>
      <c r="T938" s="32" t="str">
        <f t="shared" si="219"/>
        <v/>
      </c>
      <c r="U938" s="10"/>
    </row>
    <row r="939" spans="1:21" x14ac:dyDescent="0.25">
      <c r="A939" s="10"/>
      <c r="B939" s="4" t="str">
        <f>IF(ISBLANK('INPUT | Operations'!$B944),"",COUNT('INPUT | Operations'!$B$12:$B943))</f>
        <v/>
      </c>
      <c r="C939" s="27" t="str">
        <f>IF(ISNUMBER($B939),('INPUT | Operations'!$C943+'INPUT | Operations'!$C944)/2,"")</f>
        <v/>
      </c>
      <c r="D939" s="28" t="str">
        <f t="shared" si="212"/>
        <v/>
      </c>
      <c r="E939" s="26" t="str">
        <f>IF(ISNUMBER($B939),'INPUT | Operations'!$B944-'INPUT | Operations'!$B943,"")</f>
        <v/>
      </c>
      <c r="F939" s="32" t="str">
        <f>IF(ISNUMBER($B939),IF('INPUT | Operations'!$B944&lt;MainEngine_BurnTime,1,IF('INPUT | Operations'!$B943&lt;=MainEngine_BurnTime,(MainEngine_BurnTime-'INPUT | Operations'!$B943)/('INPUT | Operations'!$B944-'INPUT | Operations'!$B943),0))*'INPUT | Operations'!$D943*NumberOfMainEngines*NumberOfOps*$E939,"")</f>
        <v/>
      </c>
      <c r="G939" s="34" t="str">
        <f t="shared" si="220"/>
        <v/>
      </c>
      <c r="H939" s="27" t="str">
        <f t="shared" si="221"/>
        <v/>
      </c>
      <c r="I939" s="27" t="str">
        <f t="shared" si="222"/>
        <v/>
      </c>
      <c r="J939" s="27" t="str">
        <f t="shared" si="223"/>
        <v/>
      </c>
      <c r="K939" s="27" t="str">
        <f t="shared" si="224"/>
        <v/>
      </c>
      <c r="L939" s="27" t="str">
        <f t="shared" si="225"/>
        <v/>
      </c>
      <c r="M939" s="32" t="str">
        <f t="shared" si="226"/>
        <v/>
      </c>
      <c r="N939" s="27" t="str">
        <f t="shared" si="213"/>
        <v/>
      </c>
      <c r="O939" s="27" t="str">
        <f t="shared" si="214"/>
        <v/>
      </c>
      <c r="P939" s="27" t="str">
        <f t="shared" si="215"/>
        <v/>
      </c>
      <c r="Q939" s="27" t="str">
        <f t="shared" si="216"/>
        <v/>
      </c>
      <c r="R939" s="27" t="str">
        <f t="shared" si="217"/>
        <v/>
      </c>
      <c r="S939" s="27" t="str">
        <f t="shared" si="218"/>
        <v/>
      </c>
      <c r="T939" s="32" t="str">
        <f t="shared" si="219"/>
        <v/>
      </c>
      <c r="U939" s="10"/>
    </row>
    <row r="940" spans="1:21" x14ac:dyDescent="0.25">
      <c r="A940" s="10"/>
      <c r="B940" s="4" t="str">
        <f>IF(ISBLANK('INPUT | Operations'!$B945),"",COUNT('INPUT | Operations'!$B$12:$B944))</f>
        <v/>
      </c>
      <c r="C940" s="27" t="str">
        <f>IF(ISNUMBER($B940),('INPUT | Operations'!$C944+'INPUT | Operations'!$C945)/2,"")</f>
        <v/>
      </c>
      <c r="D940" s="28" t="str">
        <f t="shared" si="212"/>
        <v/>
      </c>
      <c r="E940" s="26" t="str">
        <f>IF(ISNUMBER($B940),'INPUT | Operations'!$B945-'INPUT | Operations'!$B944,"")</f>
        <v/>
      </c>
      <c r="F940" s="32" t="str">
        <f>IF(ISNUMBER($B940),IF('INPUT | Operations'!$B945&lt;MainEngine_BurnTime,1,IF('INPUT | Operations'!$B944&lt;=MainEngine_BurnTime,(MainEngine_BurnTime-'INPUT | Operations'!$B944)/('INPUT | Operations'!$B945-'INPUT | Operations'!$B944),0))*'INPUT | Operations'!$D944*NumberOfMainEngines*NumberOfOps*$E940,"")</f>
        <v/>
      </c>
      <c r="G940" s="34" t="str">
        <f t="shared" si="220"/>
        <v/>
      </c>
      <c r="H940" s="27" t="str">
        <f t="shared" si="221"/>
        <v/>
      </c>
      <c r="I940" s="27" t="str">
        <f t="shared" si="222"/>
        <v/>
      </c>
      <c r="J940" s="27" t="str">
        <f t="shared" si="223"/>
        <v/>
      </c>
      <c r="K940" s="27" t="str">
        <f t="shared" si="224"/>
        <v/>
      </c>
      <c r="L940" s="27" t="str">
        <f t="shared" si="225"/>
        <v/>
      </c>
      <c r="M940" s="32" t="str">
        <f t="shared" si="226"/>
        <v/>
      </c>
      <c r="N940" s="27" t="str">
        <f t="shared" si="213"/>
        <v/>
      </c>
      <c r="O940" s="27" t="str">
        <f t="shared" si="214"/>
        <v/>
      </c>
      <c r="P940" s="27" t="str">
        <f t="shared" si="215"/>
        <v/>
      </c>
      <c r="Q940" s="27" t="str">
        <f t="shared" si="216"/>
        <v/>
      </c>
      <c r="R940" s="27" t="str">
        <f t="shared" si="217"/>
        <v/>
      </c>
      <c r="S940" s="27" t="str">
        <f t="shared" si="218"/>
        <v/>
      </c>
      <c r="T940" s="32" t="str">
        <f t="shared" si="219"/>
        <v/>
      </c>
      <c r="U940" s="10"/>
    </row>
    <row r="941" spans="1:21" x14ac:dyDescent="0.25">
      <c r="A941" s="10"/>
      <c r="B941" s="4" t="str">
        <f>IF(ISBLANK('INPUT | Operations'!$B946),"",COUNT('INPUT | Operations'!$B$12:$B945))</f>
        <v/>
      </c>
      <c r="C941" s="27" t="str">
        <f>IF(ISNUMBER($B941),('INPUT | Operations'!$C945+'INPUT | Operations'!$C946)/2,"")</f>
        <v/>
      </c>
      <c r="D941" s="28" t="str">
        <f t="shared" si="212"/>
        <v/>
      </c>
      <c r="E941" s="26" t="str">
        <f>IF(ISNUMBER($B941),'INPUT | Operations'!$B946-'INPUT | Operations'!$B945,"")</f>
        <v/>
      </c>
      <c r="F941" s="32" t="str">
        <f>IF(ISNUMBER($B941),IF('INPUT | Operations'!$B946&lt;MainEngine_BurnTime,1,IF('INPUT | Operations'!$B945&lt;=MainEngine_BurnTime,(MainEngine_BurnTime-'INPUT | Operations'!$B945)/('INPUT | Operations'!$B946-'INPUT | Operations'!$B945),0))*'INPUT | Operations'!$D945*NumberOfMainEngines*NumberOfOps*$E941,"")</f>
        <v/>
      </c>
      <c r="G941" s="34" t="str">
        <f t="shared" si="220"/>
        <v/>
      </c>
      <c r="H941" s="27" t="str">
        <f t="shared" si="221"/>
        <v/>
      </c>
      <c r="I941" s="27" t="str">
        <f t="shared" si="222"/>
        <v/>
      </c>
      <c r="J941" s="27" t="str">
        <f t="shared" si="223"/>
        <v/>
      </c>
      <c r="K941" s="27" t="str">
        <f t="shared" si="224"/>
        <v/>
      </c>
      <c r="L941" s="27" t="str">
        <f t="shared" si="225"/>
        <v/>
      </c>
      <c r="M941" s="32" t="str">
        <f t="shared" si="226"/>
        <v/>
      </c>
      <c r="N941" s="27" t="str">
        <f t="shared" si="213"/>
        <v/>
      </c>
      <c r="O941" s="27" t="str">
        <f t="shared" si="214"/>
        <v/>
      </c>
      <c r="P941" s="27" t="str">
        <f t="shared" si="215"/>
        <v/>
      </c>
      <c r="Q941" s="27" t="str">
        <f t="shared" si="216"/>
        <v/>
      </c>
      <c r="R941" s="27" t="str">
        <f t="shared" si="217"/>
        <v/>
      </c>
      <c r="S941" s="27" t="str">
        <f t="shared" si="218"/>
        <v/>
      </c>
      <c r="T941" s="32" t="str">
        <f t="shared" si="219"/>
        <v/>
      </c>
      <c r="U941" s="10"/>
    </row>
    <row r="942" spans="1:21" x14ac:dyDescent="0.25">
      <c r="A942" s="10"/>
      <c r="B942" s="4" t="str">
        <f>IF(ISBLANK('INPUT | Operations'!$B947),"",COUNT('INPUT | Operations'!$B$12:$B946))</f>
        <v/>
      </c>
      <c r="C942" s="27" t="str">
        <f>IF(ISNUMBER($B942),('INPUT | Operations'!$C946+'INPUT | Operations'!$C947)/2,"")</f>
        <v/>
      </c>
      <c r="D942" s="28" t="str">
        <f t="shared" si="212"/>
        <v/>
      </c>
      <c r="E942" s="26" t="str">
        <f>IF(ISNUMBER($B942),'INPUT | Operations'!$B947-'INPUT | Operations'!$B946,"")</f>
        <v/>
      </c>
      <c r="F942" s="32" t="str">
        <f>IF(ISNUMBER($B942),IF('INPUT | Operations'!$B947&lt;MainEngine_BurnTime,1,IF('INPUT | Operations'!$B946&lt;=MainEngine_BurnTime,(MainEngine_BurnTime-'INPUT | Operations'!$B946)/('INPUT | Operations'!$B947-'INPUT | Operations'!$B946),0))*'INPUT | Operations'!$D946*NumberOfMainEngines*NumberOfOps*$E942,"")</f>
        <v/>
      </c>
      <c r="G942" s="34" t="str">
        <f t="shared" si="220"/>
        <v/>
      </c>
      <c r="H942" s="27" t="str">
        <f t="shared" si="221"/>
        <v/>
      </c>
      <c r="I942" s="27" t="str">
        <f t="shared" si="222"/>
        <v/>
      </c>
      <c r="J942" s="27" t="str">
        <f t="shared" si="223"/>
        <v/>
      </c>
      <c r="K942" s="27" t="str">
        <f t="shared" si="224"/>
        <v/>
      </c>
      <c r="L942" s="27" t="str">
        <f t="shared" si="225"/>
        <v/>
      </c>
      <c r="M942" s="32" t="str">
        <f t="shared" si="226"/>
        <v/>
      </c>
      <c r="N942" s="27" t="str">
        <f t="shared" si="213"/>
        <v/>
      </c>
      <c r="O942" s="27" t="str">
        <f t="shared" si="214"/>
        <v/>
      </c>
      <c r="P942" s="27" t="str">
        <f t="shared" si="215"/>
        <v/>
      </c>
      <c r="Q942" s="27" t="str">
        <f t="shared" si="216"/>
        <v/>
      </c>
      <c r="R942" s="27" t="str">
        <f t="shared" si="217"/>
        <v/>
      </c>
      <c r="S942" s="27" t="str">
        <f t="shared" si="218"/>
        <v/>
      </c>
      <c r="T942" s="32" t="str">
        <f t="shared" si="219"/>
        <v/>
      </c>
      <c r="U942" s="10"/>
    </row>
    <row r="943" spans="1:21" x14ac:dyDescent="0.25">
      <c r="A943" s="10"/>
      <c r="B943" s="4" t="str">
        <f>IF(ISBLANK('INPUT | Operations'!$B948),"",COUNT('INPUT | Operations'!$B$12:$B947))</f>
        <v/>
      </c>
      <c r="C943" s="27" t="str">
        <f>IF(ISNUMBER($B943),('INPUT | Operations'!$C947+'INPUT | Operations'!$C948)/2,"")</f>
        <v/>
      </c>
      <c r="D943" s="28" t="str">
        <f t="shared" si="212"/>
        <v/>
      </c>
      <c r="E943" s="26" t="str">
        <f>IF(ISNUMBER($B943),'INPUT | Operations'!$B948-'INPUT | Operations'!$B947,"")</f>
        <v/>
      </c>
      <c r="F943" s="32" t="str">
        <f>IF(ISNUMBER($B943),IF('INPUT | Operations'!$B948&lt;MainEngine_BurnTime,1,IF('INPUT | Operations'!$B947&lt;=MainEngine_BurnTime,(MainEngine_BurnTime-'INPUT | Operations'!$B947)/('INPUT | Operations'!$B948-'INPUT | Operations'!$B947),0))*'INPUT | Operations'!$D947*NumberOfMainEngines*NumberOfOps*$E943,"")</f>
        <v/>
      </c>
      <c r="G943" s="34" t="str">
        <f t="shared" si="220"/>
        <v/>
      </c>
      <c r="H943" s="27" t="str">
        <f t="shared" si="221"/>
        <v/>
      </c>
      <c r="I943" s="27" t="str">
        <f t="shared" si="222"/>
        <v/>
      </c>
      <c r="J943" s="27" t="str">
        <f t="shared" si="223"/>
        <v/>
      </c>
      <c r="K943" s="27" t="str">
        <f t="shared" si="224"/>
        <v/>
      </c>
      <c r="L943" s="27" t="str">
        <f t="shared" si="225"/>
        <v/>
      </c>
      <c r="M943" s="32" t="str">
        <f t="shared" si="226"/>
        <v/>
      </c>
      <c r="N943" s="27" t="str">
        <f t="shared" si="213"/>
        <v/>
      </c>
      <c r="O943" s="27" t="str">
        <f t="shared" si="214"/>
        <v/>
      </c>
      <c r="P943" s="27" t="str">
        <f t="shared" si="215"/>
        <v/>
      </c>
      <c r="Q943" s="27" t="str">
        <f t="shared" si="216"/>
        <v/>
      </c>
      <c r="R943" s="27" t="str">
        <f t="shared" si="217"/>
        <v/>
      </c>
      <c r="S943" s="27" t="str">
        <f t="shared" si="218"/>
        <v/>
      </c>
      <c r="T943" s="32" t="str">
        <f t="shared" si="219"/>
        <v/>
      </c>
      <c r="U943" s="10"/>
    </row>
    <row r="944" spans="1:21" x14ac:dyDescent="0.25">
      <c r="A944" s="10"/>
      <c r="B944" s="4" t="str">
        <f>IF(ISBLANK('INPUT | Operations'!$B949),"",COUNT('INPUT | Operations'!$B$12:$B948))</f>
        <v/>
      </c>
      <c r="C944" s="27" t="str">
        <f>IF(ISNUMBER($B944),('INPUT | Operations'!$C948+'INPUT | Operations'!$C949)/2,"")</f>
        <v/>
      </c>
      <c r="D944" s="28" t="str">
        <f t="shared" si="212"/>
        <v/>
      </c>
      <c r="E944" s="26" t="str">
        <f>IF(ISNUMBER($B944),'INPUT | Operations'!$B949-'INPUT | Operations'!$B948,"")</f>
        <v/>
      </c>
      <c r="F944" s="32" t="str">
        <f>IF(ISNUMBER($B944),IF('INPUT | Operations'!$B949&lt;MainEngine_BurnTime,1,IF('INPUT | Operations'!$B948&lt;=MainEngine_BurnTime,(MainEngine_BurnTime-'INPUT | Operations'!$B948)/('INPUT | Operations'!$B949-'INPUT | Operations'!$B948),0))*'INPUT | Operations'!$D948*NumberOfMainEngines*NumberOfOps*$E944,"")</f>
        <v/>
      </c>
      <c r="G944" s="34" t="str">
        <f t="shared" si="220"/>
        <v/>
      </c>
      <c r="H944" s="27" t="str">
        <f t="shared" si="221"/>
        <v/>
      </c>
      <c r="I944" s="27" t="str">
        <f t="shared" si="222"/>
        <v/>
      </c>
      <c r="J944" s="27" t="str">
        <f t="shared" si="223"/>
        <v/>
      </c>
      <c r="K944" s="27" t="str">
        <f t="shared" si="224"/>
        <v/>
      </c>
      <c r="L944" s="27" t="str">
        <f t="shared" si="225"/>
        <v/>
      </c>
      <c r="M944" s="32" t="str">
        <f t="shared" si="226"/>
        <v/>
      </c>
      <c r="N944" s="27" t="str">
        <f t="shared" si="213"/>
        <v/>
      </c>
      <c r="O944" s="27" t="str">
        <f t="shared" si="214"/>
        <v/>
      </c>
      <c r="P944" s="27" t="str">
        <f t="shared" si="215"/>
        <v/>
      </c>
      <c r="Q944" s="27" t="str">
        <f t="shared" si="216"/>
        <v/>
      </c>
      <c r="R944" s="27" t="str">
        <f t="shared" si="217"/>
        <v/>
      </c>
      <c r="S944" s="27" t="str">
        <f t="shared" si="218"/>
        <v/>
      </c>
      <c r="T944" s="32" t="str">
        <f t="shared" si="219"/>
        <v/>
      </c>
      <c r="U944" s="10"/>
    </row>
    <row r="945" spans="1:21" x14ac:dyDescent="0.25">
      <c r="A945" s="10"/>
      <c r="B945" s="4" t="str">
        <f>IF(ISBLANK('INPUT | Operations'!$B950),"",COUNT('INPUT | Operations'!$B$12:$B949))</f>
        <v/>
      </c>
      <c r="C945" s="27" t="str">
        <f>IF(ISNUMBER($B945),('INPUT | Operations'!$C949+'INPUT | Operations'!$C950)/2,"")</f>
        <v/>
      </c>
      <c r="D945" s="28" t="str">
        <f t="shared" si="212"/>
        <v/>
      </c>
      <c r="E945" s="26" t="str">
        <f>IF(ISNUMBER($B945),'INPUT | Operations'!$B950-'INPUT | Operations'!$B949,"")</f>
        <v/>
      </c>
      <c r="F945" s="32" t="str">
        <f>IF(ISNUMBER($B945),IF('INPUT | Operations'!$B950&lt;MainEngine_BurnTime,1,IF('INPUT | Operations'!$B949&lt;=MainEngine_BurnTime,(MainEngine_BurnTime-'INPUT | Operations'!$B949)/('INPUT | Operations'!$B950-'INPUT | Operations'!$B949),0))*'INPUT | Operations'!$D949*NumberOfMainEngines*NumberOfOps*$E945,"")</f>
        <v/>
      </c>
      <c r="G945" s="34" t="str">
        <f t="shared" si="220"/>
        <v/>
      </c>
      <c r="H945" s="27" t="str">
        <f t="shared" si="221"/>
        <v/>
      </c>
      <c r="I945" s="27" t="str">
        <f t="shared" si="222"/>
        <v/>
      </c>
      <c r="J945" s="27" t="str">
        <f t="shared" si="223"/>
        <v/>
      </c>
      <c r="K945" s="27" t="str">
        <f t="shared" si="224"/>
        <v/>
      </c>
      <c r="L945" s="27" t="str">
        <f t="shared" si="225"/>
        <v/>
      </c>
      <c r="M945" s="32" t="str">
        <f t="shared" si="226"/>
        <v/>
      </c>
      <c r="N945" s="27" t="str">
        <f t="shared" si="213"/>
        <v/>
      </c>
      <c r="O945" s="27" t="str">
        <f t="shared" si="214"/>
        <v/>
      </c>
      <c r="P945" s="27" t="str">
        <f t="shared" si="215"/>
        <v/>
      </c>
      <c r="Q945" s="27" t="str">
        <f t="shared" si="216"/>
        <v/>
      </c>
      <c r="R945" s="27" t="str">
        <f t="shared" si="217"/>
        <v/>
      </c>
      <c r="S945" s="27" t="str">
        <f t="shared" si="218"/>
        <v/>
      </c>
      <c r="T945" s="32" t="str">
        <f t="shared" si="219"/>
        <v/>
      </c>
      <c r="U945" s="10"/>
    </row>
    <row r="946" spans="1:21" x14ac:dyDescent="0.25">
      <c r="A946" s="10"/>
      <c r="B946" s="4" t="str">
        <f>IF(ISBLANK('INPUT | Operations'!$B951),"",COUNT('INPUT | Operations'!$B$12:$B950))</f>
        <v/>
      </c>
      <c r="C946" s="27" t="str">
        <f>IF(ISNUMBER($B946),('INPUT | Operations'!$C950+'INPUT | Operations'!$C951)/2,"")</f>
        <v/>
      </c>
      <c r="D946" s="28" t="str">
        <f t="shared" si="212"/>
        <v/>
      </c>
      <c r="E946" s="26" t="str">
        <f>IF(ISNUMBER($B946),'INPUT | Operations'!$B951-'INPUT | Operations'!$B950,"")</f>
        <v/>
      </c>
      <c r="F946" s="32" t="str">
        <f>IF(ISNUMBER($B946),IF('INPUT | Operations'!$B951&lt;MainEngine_BurnTime,1,IF('INPUT | Operations'!$B950&lt;=MainEngine_BurnTime,(MainEngine_BurnTime-'INPUT | Operations'!$B950)/('INPUT | Operations'!$B951-'INPUT | Operations'!$B950),0))*'INPUT | Operations'!$D950*NumberOfMainEngines*NumberOfOps*$E946,"")</f>
        <v/>
      </c>
      <c r="G946" s="34" t="str">
        <f t="shared" si="220"/>
        <v/>
      </c>
      <c r="H946" s="27" t="str">
        <f t="shared" si="221"/>
        <v/>
      </c>
      <c r="I946" s="27" t="str">
        <f t="shared" si="222"/>
        <v/>
      </c>
      <c r="J946" s="27" t="str">
        <f t="shared" si="223"/>
        <v/>
      </c>
      <c r="K946" s="27" t="str">
        <f t="shared" si="224"/>
        <v/>
      </c>
      <c r="L946" s="27" t="str">
        <f t="shared" si="225"/>
        <v/>
      </c>
      <c r="M946" s="32" t="str">
        <f t="shared" si="226"/>
        <v/>
      </c>
      <c r="N946" s="27" t="str">
        <f t="shared" si="213"/>
        <v/>
      </c>
      <c r="O946" s="27" t="str">
        <f t="shared" si="214"/>
        <v/>
      </c>
      <c r="P946" s="27" t="str">
        <f t="shared" si="215"/>
        <v/>
      </c>
      <c r="Q946" s="27" t="str">
        <f t="shared" si="216"/>
        <v/>
      </c>
      <c r="R946" s="27" t="str">
        <f t="shared" si="217"/>
        <v/>
      </c>
      <c r="S946" s="27" t="str">
        <f t="shared" si="218"/>
        <v/>
      </c>
      <c r="T946" s="32" t="str">
        <f t="shared" si="219"/>
        <v/>
      </c>
      <c r="U946" s="10"/>
    </row>
    <row r="947" spans="1:21" x14ac:dyDescent="0.25">
      <c r="A947" s="10"/>
      <c r="B947" s="4" t="str">
        <f>IF(ISBLANK('INPUT | Operations'!$B952),"",COUNT('INPUT | Operations'!$B$12:$B951))</f>
        <v/>
      </c>
      <c r="C947" s="27" t="str">
        <f>IF(ISNUMBER($B947),('INPUT | Operations'!$C951+'INPUT | Operations'!$C952)/2,"")</f>
        <v/>
      </c>
      <c r="D947" s="28" t="str">
        <f t="shared" si="212"/>
        <v/>
      </c>
      <c r="E947" s="26" t="str">
        <f>IF(ISNUMBER($B947),'INPUT | Operations'!$B952-'INPUT | Operations'!$B951,"")</f>
        <v/>
      </c>
      <c r="F947" s="32" t="str">
        <f>IF(ISNUMBER($B947),IF('INPUT | Operations'!$B952&lt;MainEngine_BurnTime,1,IF('INPUT | Operations'!$B951&lt;=MainEngine_BurnTime,(MainEngine_BurnTime-'INPUT | Operations'!$B951)/('INPUT | Operations'!$B952-'INPUT | Operations'!$B951),0))*'INPUT | Operations'!$D951*NumberOfMainEngines*NumberOfOps*$E947,"")</f>
        <v/>
      </c>
      <c r="G947" s="34" t="str">
        <f t="shared" si="220"/>
        <v/>
      </c>
      <c r="H947" s="27" t="str">
        <f t="shared" si="221"/>
        <v/>
      </c>
      <c r="I947" s="27" t="str">
        <f t="shared" si="222"/>
        <v/>
      </c>
      <c r="J947" s="27" t="str">
        <f t="shared" si="223"/>
        <v/>
      </c>
      <c r="K947" s="27" t="str">
        <f t="shared" si="224"/>
        <v/>
      </c>
      <c r="L947" s="27" t="str">
        <f t="shared" si="225"/>
        <v/>
      </c>
      <c r="M947" s="32" t="str">
        <f t="shared" si="226"/>
        <v/>
      </c>
      <c r="N947" s="27" t="str">
        <f t="shared" si="213"/>
        <v/>
      </c>
      <c r="O947" s="27" t="str">
        <f t="shared" si="214"/>
        <v/>
      </c>
      <c r="P947" s="27" t="str">
        <f t="shared" si="215"/>
        <v/>
      </c>
      <c r="Q947" s="27" t="str">
        <f t="shared" si="216"/>
        <v/>
      </c>
      <c r="R947" s="27" t="str">
        <f t="shared" si="217"/>
        <v/>
      </c>
      <c r="S947" s="27" t="str">
        <f t="shared" si="218"/>
        <v/>
      </c>
      <c r="T947" s="32" t="str">
        <f t="shared" si="219"/>
        <v/>
      </c>
      <c r="U947" s="10"/>
    </row>
    <row r="948" spans="1:21" x14ac:dyDescent="0.25">
      <c r="A948" s="10"/>
      <c r="B948" s="4" t="str">
        <f>IF(ISBLANK('INPUT | Operations'!$B953),"",COUNT('INPUT | Operations'!$B$12:$B952))</f>
        <v/>
      </c>
      <c r="C948" s="27" t="str">
        <f>IF(ISNUMBER($B948),('INPUT | Operations'!$C952+'INPUT | Operations'!$C953)/2,"")</f>
        <v/>
      </c>
      <c r="D948" s="28" t="str">
        <f t="shared" si="212"/>
        <v/>
      </c>
      <c r="E948" s="26" t="str">
        <f>IF(ISNUMBER($B948),'INPUT | Operations'!$B953-'INPUT | Operations'!$B952,"")</f>
        <v/>
      </c>
      <c r="F948" s="32" t="str">
        <f>IF(ISNUMBER($B948),IF('INPUT | Operations'!$B953&lt;MainEngine_BurnTime,1,IF('INPUT | Operations'!$B952&lt;=MainEngine_BurnTime,(MainEngine_BurnTime-'INPUT | Operations'!$B952)/('INPUT | Operations'!$B953-'INPUT | Operations'!$B952),0))*'INPUT | Operations'!$D952*NumberOfMainEngines*NumberOfOps*$E948,"")</f>
        <v/>
      </c>
      <c r="G948" s="34" t="str">
        <f t="shared" si="220"/>
        <v/>
      </c>
      <c r="H948" s="27" t="str">
        <f t="shared" si="221"/>
        <v/>
      </c>
      <c r="I948" s="27" t="str">
        <f t="shared" si="222"/>
        <v/>
      </c>
      <c r="J948" s="27" t="str">
        <f t="shared" si="223"/>
        <v/>
      </c>
      <c r="K948" s="27" t="str">
        <f t="shared" si="224"/>
        <v/>
      </c>
      <c r="L948" s="27" t="str">
        <f t="shared" si="225"/>
        <v/>
      </c>
      <c r="M948" s="32" t="str">
        <f t="shared" si="226"/>
        <v/>
      </c>
      <c r="N948" s="27" t="str">
        <f t="shared" si="213"/>
        <v/>
      </c>
      <c r="O948" s="27" t="str">
        <f t="shared" si="214"/>
        <v/>
      </c>
      <c r="P948" s="27" t="str">
        <f t="shared" si="215"/>
        <v/>
      </c>
      <c r="Q948" s="27" t="str">
        <f t="shared" si="216"/>
        <v/>
      </c>
      <c r="R948" s="27" t="str">
        <f t="shared" si="217"/>
        <v/>
      </c>
      <c r="S948" s="27" t="str">
        <f t="shared" si="218"/>
        <v/>
      </c>
      <c r="T948" s="32" t="str">
        <f t="shared" si="219"/>
        <v/>
      </c>
      <c r="U948" s="10"/>
    </row>
    <row r="949" spans="1:21" x14ac:dyDescent="0.25">
      <c r="A949" s="10"/>
      <c r="B949" s="4" t="str">
        <f>IF(ISBLANK('INPUT | Operations'!$B954),"",COUNT('INPUT | Operations'!$B$12:$B953))</f>
        <v/>
      </c>
      <c r="C949" s="27" t="str">
        <f>IF(ISNUMBER($B949),('INPUT | Operations'!$C953+'INPUT | Operations'!$C954)/2,"")</f>
        <v/>
      </c>
      <c r="D949" s="28" t="str">
        <f t="shared" ref="D949:D1012" si="227">IF(ISNUMBER($B949),C949*0.3048/1000,"")</f>
        <v/>
      </c>
      <c r="E949" s="26" t="str">
        <f>IF(ISNUMBER($B949),'INPUT | Operations'!$B954-'INPUT | Operations'!$B953,"")</f>
        <v/>
      </c>
      <c r="F949" s="32" t="str">
        <f>IF(ISNUMBER($B949),IF('INPUT | Operations'!$B954&lt;MainEngine_BurnTime,1,IF('INPUT | Operations'!$B953&lt;=MainEngine_BurnTime,(MainEngine_BurnTime-'INPUT | Operations'!$B953)/('INPUT | Operations'!$B954-'INPUT | Operations'!$B953),0))*'INPUT | Operations'!$D953*NumberOfMainEngines*NumberOfOps*$E949,"")</f>
        <v/>
      </c>
      <c r="G949" s="34" t="str">
        <f t="shared" si="220"/>
        <v/>
      </c>
      <c r="H949" s="27" t="str">
        <f t="shared" si="221"/>
        <v/>
      </c>
      <c r="I949" s="27" t="str">
        <f t="shared" si="222"/>
        <v/>
      </c>
      <c r="J949" s="27" t="str">
        <f t="shared" si="223"/>
        <v/>
      </c>
      <c r="K949" s="27" t="str">
        <f t="shared" si="224"/>
        <v/>
      </c>
      <c r="L949" s="27" t="str">
        <f t="shared" si="225"/>
        <v/>
      </c>
      <c r="M949" s="32" t="str">
        <f t="shared" si="226"/>
        <v/>
      </c>
      <c r="N949" s="27" t="str">
        <f t="shared" ref="N949:N1012" si="228">IFERROR($F949*G949/1000,"")</f>
        <v/>
      </c>
      <c r="O949" s="27" t="str">
        <f t="shared" ref="O949:O1012" si="229">IFERROR($F949*H949/1000,"")</f>
        <v/>
      </c>
      <c r="P949" s="27" t="str">
        <f t="shared" ref="P949:P1012" si="230">IFERROR($F949*I949/1000,"")</f>
        <v/>
      </c>
      <c r="Q949" s="27" t="str">
        <f t="shared" ref="Q949:Q1012" si="231">IFERROR($F949*J949/1000,"")</f>
        <v/>
      </c>
      <c r="R949" s="27" t="str">
        <f t="shared" ref="R949:R1012" si="232">IFERROR($F949*K949/1000,"")</f>
        <v/>
      </c>
      <c r="S949" s="27" t="str">
        <f t="shared" ref="S949:S1012" si="233">IFERROR($F949*L949/1000,"")</f>
        <v/>
      </c>
      <c r="T949" s="32" t="str">
        <f t="shared" ref="T949:T1012" si="234">IFERROR($F949*M949/1000,"")</f>
        <v/>
      </c>
      <c r="U949" s="10"/>
    </row>
    <row r="950" spans="1:21" x14ac:dyDescent="0.25">
      <c r="A950" s="10"/>
      <c r="B950" s="4" t="str">
        <f>IF(ISBLANK('INPUT | Operations'!$B955),"",COUNT('INPUT | Operations'!$B$12:$B954))</f>
        <v/>
      </c>
      <c r="C950" s="27" t="str">
        <f>IF(ISNUMBER($B950),('INPUT | Operations'!$C954+'INPUT | Operations'!$C955)/2,"")</f>
        <v/>
      </c>
      <c r="D950" s="28" t="str">
        <f t="shared" si="227"/>
        <v/>
      </c>
      <c r="E950" s="26" t="str">
        <f>IF(ISNUMBER($B950),'INPUT | Operations'!$B955-'INPUT | Operations'!$B954,"")</f>
        <v/>
      </c>
      <c r="F950" s="32" t="str">
        <f>IF(ISNUMBER($B950),IF('INPUT | Operations'!$B955&lt;MainEngine_BurnTime,1,IF('INPUT | Operations'!$B954&lt;=MainEngine_BurnTime,(MainEngine_BurnTime-'INPUT | Operations'!$B954)/('INPUT | Operations'!$B955-'INPUT | Operations'!$B954),0))*'INPUT | Operations'!$D954*NumberOfMainEngines*NumberOfOps*$E950,"")</f>
        <v/>
      </c>
      <c r="G950" s="34" t="str">
        <f t="shared" si="220"/>
        <v/>
      </c>
      <c r="H950" s="27" t="str">
        <f t="shared" si="221"/>
        <v/>
      </c>
      <c r="I950" s="27" t="str">
        <f t="shared" si="222"/>
        <v/>
      </c>
      <c r="J950" s="27" t="str">
        <f t="shared" si="223"/>
        <v/>
      </c>
      <c r="K950" s="27" t="str">
        <f t="shared" si="224"/>
        <v/>
      </c>
      <c r="L950" s="27" t="str">
        <f t="shared" si="225"/>
        <v/>
      </c>
      <c r="M950" s="32" t="str">
        <f t="shared" si="226"/>
        <v/>
      </c>
      <c r="N950" s="27" t="str">
        <f t="shared" si="228"/>
        <v/>
      </c>
      <c r="O950" s="27" t="str">
        <f t="shared" si="229"/>
        <v/>
      </c>
      <c r="P950" s="27" t="str">
        <f t="shared" si="230"/>
        <v/>
      </c>
      <c r="Q950" s="27" t="str">
        <f t="shared" si="231"/>
        <v/>
      </c>
      <c r="R950" s="27" t="str">
        <f t="shared" si="232"/>
        <v/>
      </c>
      <c r="S950" s="27" t="str">
        <f t="shared" si="233"/>
        <v/>
      </c>
      <c r="T950" s="32" t="str">
        <f t="shared" si="234"/>
        <v/>
      </c>
      <c r="U950" s="10"/>
    </row>
    <row r="951" spans="1:21" x14ac:dyDescent="0.25">
      <c r="A951" s="10"/>
      <c r="B951" s="4" t="str">
        <f>IF(ISBLANK('INPUT | Operations'!$B956),"",COUNT('INPUT | Operations'!$B$12:$B955))</f>
        <v/>
      </c>
      <c r="C951" s="27" t="str">
        <f>IF(ISNUMBER($B951),('INPUT | Operations'!$C955+'INPUT | Operations'!$C956)/2,"")</f>
        <v/>
      </c>
      <c r="D951" s="28" t="str">
        <f t="shared" si="227"/>
        <v/>
      </c>
      <c r="E951" s="26" t="str">
        <f>IF(ISNUMBER($B951),'INPUT | Operations'!$B956-'INPUT | Operations'!$B955,"")</f>
        <v/>
      </c>
      <c r="F951" s="32" t="str">
        <f>IF(ISNUMBER($B951),IF('INPUT | Operations'!$B956&lt;MainEngine_BurnTime,1,IF('INPUT | Operations'!$B955&lt;=MainEngine_BurnTime,(MainEngine_BurnTime-'INPUT | Operations'!$B955)/('INPUT | Operations'!$B956-'INPUT | Operations'!$B955),0))*'INPUT | Operations'!$D955*NumberOfMainEngines*NumberOfOps*$E951,"")</f>
        <v/>
      </c>
      <c r="G951" s="34" t="str">
        <f t="shared" si="220"/>
        <v/>
      </c>
      <c r="H951" s="27" t="str">
        <f t="shared" si="221"/>
        <v/>
      </c>
      <c r="I951" s="27" t="str">
        <f t="shared" si="222"/>
        <v/>
      </c>
      <c r="J951" s="27" t="str">
        <f t="shared" si="223"/>
        <v/>
      </c>
      <c r="K951" s="27" t="str">
        <f t="shared" si="224"/>
        <v/>
      </c>
      <c r="L951" s="27" t="str">
        <f t="shared" si="225"/>
        <v/>
      </c>
      <c r="M951" s="32" t="str">
        <f t="shared" si="226"/>
        <v/>
      </c>
      <c r="N951" s="27" t="str">
        <f t="shared" si="228"/>
        <v/>
      </c>
      <c r="O951" s="27" t="str">
        <f t="shared" si="229"/>
        <v/>
      </c>
      <c r="P951" s="27" t="str">
        <f t="shared" si="230"/>
        <v/>
      </c>
      <c r="Q951" s="27" t="str">
        <f t="shared" si="231"/>
        <v/>
      </c>
      <c r="R951" s="27" t="str">
        <f t="shared" si="232"/>
        <v/>
      </c>
      <c r="S951" s="27" t="str">
        <f t="shared" si="233"/>
        <v/>
      </c>
      <c r="T951" s="32" t="str">
        <f t="shared" si="234"/>
        <v/>
      </c>
      <c r="U951" s="10"/>
    </row>
    <row r="952" spans="1:21" x14ac:dyDescent="0.25">
      <c r="A952" s="10"/>
      <c r="B952" s="4" t="str">
        <f>IF(ISBLANK('INPUT | Operations'!$B957),"",COUNT('INPUT | Operations'!$B$12:$B956))</f>
        <v/>
      </c>
      <c r="C952" s="27" t="str">
        <f>IF(ISNUMBER($B952),('INPUT | Operations'!$C956+'INPUT | Operations'!$C957)/2,"")</f>
        <v/>
      </c>
      <c r="D952" s="28" t="str">
        <f t="shared" si="227"/>
        <v/>
      </c>
      <c r="E952" s="26" t="str">
        <f>IF(ISNUMBER($B952),'INPUT | Operations'!$B957-'INPUT | Operations'!$B956,"")</f>
        <v/>
      </c>
      <c r="F952" s="32" t="str">
        <f>IF(ISNUMBER($B952),IF('INPUT | Operations'!$B957&lt;MainEngine_BurnTime,1,IF('INPUT | Operations'!$B956&lt;=MainEngine_BurnTime,(MainEngine_BurnTime-'INPUT | Operations'!$B956)/('INPUT | Operations'!$B957-'INPUT | Operations'!$B956),0))*'INPUT | Operations'!$D956*NumberOfMainEngines*NumberOfOps*$E952,"")</f>
        <v/>
      </c>
      <c r="G952" s="34" t="str">
        <f t="shared" si="220"/>
        <v/>
      </c>
      <c r="H952" s="27" t="str">
        <f t="shared" si="221"/>
        <v/>
      </c>
      <c r="I952" s="27" t="str">
        <f t="shared" si="222"/>
        <v/>
      </c>
      <c r="J952" s="27" t="str">
        <f t="shared" si="223"/>
        <v/>
      </c>
      <c r="K952" s="27" t="str">
        <f t="shared" si="224"/>
        <v/>
      </c>
      <c r="L952" s="27" t="str">
        <f t="shared" si="225"/>
        <v/>
      </c>
      <c r="M952" s="32" t="str">
        <f t="shared" si="226"/>
        <v/>
      </c>
      <c r="N952" s="27" t="str">
        <f t="shared" si="228"/>
        <v/>
      </c>
      <c r="O952" s="27" t="str">
        <f t="shared" si="229"/>
        <v/>
      </c>
      <c r="P952" s="27" t="str">
        <f t="shared" si="230"/>
        <v/>
      </c>
      <c r="Q952" s="27" t="str">
        <f t="shared" si="231"/>
        <v/>
      </c>
      <c r="R952" s="27" t="str">
        <f t="shared" si="232"/>
        <v/>
      </c>
      <c r="S952" s="27" t="str">
        <f t="shared" si="233"/>
        <v/>
      </c>
      <c r="T952" s="32" t="str">
        <f t="shared" si="234"/>
        <v/>
      </c>
      <c r="U952" s="10"/>
    </row>
    <row r="953" spans="1:21" x14ac:dyDescent="0.25">
      <c r="A953" s="10"/>
      <c r="B953" s="4" t="str">
        <f>IF(ISBLANK('INPUT | Operations'!$B958),"",COUNT('INPUT | Operations'!$B$12:$B957))</f>
        <v/>
      </c>
      <c r="C953" s="27" t="str">
        <f>IF(ISNUMBER($B953),('INPUT | Operations'!$C957+'INPUT | Operations'!$C958)/2,"")</f>
        <v/>
      </c>
      <c r="D953" s="28" t="str">
        <f t="shared" si="227"/>
        <v/>
      </c>
      <c r="E953" s="26" t="str">
        <f>IF(ISNUMBER($B953),'INPUT | Operations'!$B958-'INPUT | Operations'!$B957,"")</f>
        <v/>
      </c>
      <c r="F953" s="32" t="str">
        <f>IF(ISNUMBER($B953),IF('INPUT | Operations'!$B958&lt;MainEngine_BurnTime,1,IF('INPUT | Operations'!$B957&lt;=MainEngine_BurnTime,(MainEngine_BurnTime-'INPUT | Operations'!$B957)/('INPUT | Operations'!$B958-'INPUT | Operations'!$B957),0))*'INPUT | Operations'!$D957*NumberOfMainEngines*NumberOfOps*$E953,"")</f>
        <v/>
      </c>
      <c r="G953" s="34" t="str">
        <f t="shared" si="220"/>
        <v/>
      </c>
      <c r="H953" s="27" t="str">
        <f t="shared" si="221"/>
        <v/>
      </c>
      <c r="I953" s="27" t="str">
        <f t="shared" si="222"/>
        <v/>
      </c>
      <c r="J953" s="27" t="str">
        <f t="shared" si="223"/>
        <v/>
      </c>
      <c r="K953" s="27" t="str">
        <f t="shared" si="224"/>
        <v/>
      </c>
      <c r="L953" s="27" t="str">
        <f t="shared" si="225"/>
        <v/>
      </c>
      <c r="M953" s="32" t="str">
        <f t="shared" si="226"/>
        <v/>
      </c>
      <c r="N953" s="27" t="str">
        <f t="shared" si="228"/>
        <v/>
      </c>
      <c r="O953" s="27" t="str">
        <f t="shared" si="229"/>
        <v/>
      </c>
      <c r="P953" s="27" t="str">
        <f t="shared" si="230"/>
        <v/>
      </c>
      <c r="Q953" s="27" t="str">
        <f t="shared" si="231"/>
        <v/>
      </c>
      <c r="R953" s="27" t="str">
        <f t="shared" si="232"/>
        <v/>
      </c>
      <c r="S953" s="27" t="str">
        <f t="shared" si="233"/>
        <v/>
      </c>
      <c r="T953" s="32" t="str">
        <f t="shared" si="234"/>
        <v/>
      </c>
      <c r="U953" s="10"/>
    </row>
    <row r="954" spans="1:21" x14ac:dyDescent="0.25">
      <c r="A954" s="10"/>
      <c r="B954" s="4" t="str">
        <f>IF(ISBLANK('INPUT | Operations'!$B959),"",COUNT('INPUT | Operations'!$B$12:$B958))</f>
        <v/>
      </c>
      <c r="C954" s="27" t="str">
        <f>IF(ISNUMBER($B954),('INPUT | Operations'!$C958+'INPUT | Operations'!$C959)/2,"")</f>
        <v/>
      </c>
      <c r="D954" s="28" t="str">
        <f t="shared" si="227"/>
        <v/>
      </c>
      <c r="E954" s="26" t="str">
        <f>IF(ISNUMBER($B954),'INPUT | Operations'!$B959-'INPUT | Operations'!$B958,"")</f>
        <v/>
      </c>
      <c r="F954" s="32" t="str">
        <f>IF(ISNUMBER($B954),IF('INPUT | Operations'!$B959&lt;MainEngine_BurnTime,1,IF('INPUT | Operations'!$B958&lt;=MainEngine_BurnTime,(MainEngine_BurnTime-'INPUT | Operations'!$B958)/('INPUT | Operations'!$B959-'INPUT | Operations'!$B958),0))*'INPUT | Operations'!$D958*NumberOfMainEngines*NumberOfOps*$E954,"")</f>
        <v/>
      </c>
      <c r="G954" s="34" t="str">
        <f t="shared" si="220"/>
        <v/>
      </c>
      <c r="H954" s="27" t="str">
        <f t="shared" si="221"/>
        <v/>
      </c>
      <c r="I954" s="27" t="str">
        <f t="shared" si="222"/>
        <v/>
      </c>
      <c r="J954" s="27" t="str">
        <f t="shared" si="223"/>
        <v/>
      </c>
      <c r="K954" s="27" t="str">
        <f t="shared" si="224"/>
        <v/>
      </c>
      <c r="L954" s="27" t="str">
        <f t="shared" si="225"/>
        <v/>
      </c>
      <c r="M954" s="32" t="str">
        <f t="shared" si="226"/>
        <v/>
      </c>
      <c r="N954" s="27" t="str">
        <f t="shared" si="228"/>
        <v/>
      </c>
      <c r="O954" s="27" t="str">
        <f t="shared" si="229"/>
        <v/>
      </c>
      <c r="P954" s="27" t="str">
        <f t="shared" si="230"/>
        <v/>
      </c>
      <c r="Q954" s="27" t="str">
        <f t="shared" si="231"/>
        <v/>
      </c>
      <c r="R954" s="27" t="str">
        <f t="shared" si="232"/>
        <v/>
      </c>
      <c r="S954" s="27" t="str">
        <f t="shared" si="233"/>
        <v/>
      </c>
      <c r="T954" s="32" t="str">
        <f t="shared" si="234"/>
        <v/>
      </c>
      <c r="U954" s="10"/>
    </row>
    <row r="955" spans="1:21" x14ac:dyDescent="0.25">
      <c r="A955" s="10"/>
      <c r="B955" s="4" t="str">
        <f>IF(ISBLANK('INPUT | Operations'!$B960),"",COUNT('INPUT | Operations'!$B$12:$B959))</f>
        <v/>
      </c>
      <c r="C955" s="27" t="str">
        <f>IF(ISNUMBER($B955),('INPUT | Operations'!$C959+'INPUT | Operations'!$C960)/2,"")</f>
        <v/>
      </c>
      <c r="D955" s="28" t="str">
        <f t="shared" si="227"/>
        <v/>
      </c>
      <c r="E955" s="26" t="str">
        <f>IF(ISNUMBER($B955),'INPUT | Operations'!$B960-'INPUT | Operations'!$B959,"")</f>
        <v/>
      </c>
      <c r="F955" s="32" t="str">
        <f>IF(ISNUMBER($B955),IF('INPUT | Operations'!$B960&lt;MainEngine_BurnTime,1,IF('INPUT | Operations'!$B959&lt;=MainEngine_BurnTime,(MainEngine_BurnTime-'INPUT | Operations'!$B959)/('INPUT | Operations'!$B960-'INPUT | Operations'!$B959),0))*'INPUT | Operations'!$D959*NumberOfMainEngines*NumberOfOps*$E955,"")</f>
        <v/>
      </c>
      <c r="G955" s="34" t="str">
        <f t="shared" si="220"/>
        <v/>
      </c>
      <c r="H955" s="27" t="str">
        <f t="shared" si="221"/>
        <v/>
      </c>
      <c r="I955" s="27" t="str">
        <f t="shared" si="222"/>
        <v/>
      </c>
      <c r="J955" s="27" t="str">
        <f t="shared" si="223"/>
        <v/>
      </c>
      <c r="K955" s="27" t="str">
        <f t="shared" si="224"/>
        <v/>
      </c>
      <c r="L955" s="27" t="str">
        <f t="shared" si="225"/>
        <v/>
      </c>
      <c r="M955" s="32" t="str">
        <f t="shared" si="226"/>
        <v/>
      </c>
      <c r="N955" s="27" t="str">
        <f t="shared" si="228"/>
        <v/>
      </c>
      <c r="O955" s="27" t="str">
        <f t="shared" si="229"/>
        <v/>
      </c>
      <c r="P955" s="27" t="str">
        <f t="shared" si="230"/>
        <v/>
      </c>
      <c r="Q955" s="27" t="str">
        <f t="shared" si="231"/>
        <v/>
      </c>
      <c r="R955" s="27" t="str">
        <f t="shared" si="232"/>
        <v/>
      </c>
      <c r="S955" s="27" t="str">
        <f t="shared" si="233"/>
        <v/>
      </c>
      <c r="T955" s="32" t="str">
        <f t="shared" si="234"/>
        <v/>
      </c>
      <c r="U955" s="10"/>
    </row>
    <row r="956" spans="1:21" x14ac:dyDescent="0.25">
      <c r="A956" s="10"/>
      <c r="B956" s="4" t="str">
        <f>IF(ISBLANK('INPUT | Operations'!$B961),"",COUNT('INPUT | Operations'!$B$12:$B960))</f>
        <v/>
      </c>
      <c r="C956" s="27" t="str">
        <f>IF(ISNUMBER($B956),('INPUT | Operations'!$C960+'INPUT | Operations'!$C961)/2,"")</f>
        <v/>
      </c>
      <c r="D956" s="28" t="str">
        <f t="shared" si="227"/>
        <v/>
      </c>
      <c r="E956" s="26" t="str">
        <f>IF(ISNUMBER($B956),'INPUT | Operations'!$B961-'INPUT | Operations'!$B960,"")</f>
        <v/>
      </c>
      <c r="F956" s="32" t="str">
        <f>IF(ISNUMBER($B956),IF('INPUT | Operations'!$B961&lt;MainEngine_BurnTime,1,IF('INPUT | Operations'!$B960&lt;=MainEngine_BurnTime,(MainEngine_BurnTime-'INPUT | Operations'!$B960)/('INPUT | Operations'!$B961-'INPUT | Operations'!$B960),0))*'INPUT | Operations'!$D960*NumberOfMainEngines*NumberOfOps*$E956,"")</f>
        <v/>
      </c>
      <c r="G956" s="34" t="str">
        <f t="shared" si="220"/>
        <v/>
      </c>
      <c r="H956" s="27" t="str">
        <f t="shared" si="221"/>
        <v/>
      </c>
      <c r="I956" s="27" t="str">
        <f t="shared" si="222"/>
        <v/>
      </c>
      <c r="J956" s="27" t="str">
        <f t="shared" si="223"/>
        <v/>
      </c>
      <c r="K956" s="27" t="str">
        <f t="shared" si="224"/>
        <v/>
      </c>
      <c r="L956" s="27" t="str">
        <f t="shared" si="225"/>
        <v/>
      </c>
      <c r="M956" s="32" t="str">
        <f t="shared" si="226"/>
        <v/>
      </c>
      <c r="N956" s="27" t="str">
        <f t="shared" si="228"/>
        <v/>
      </c>
      <c r="O956" s="27" t="str">
        <f t="shared" si="229"/>
        <v/>
      </c>
      <c r="P956" s="27" t="str">
        <f t="shared" si="230"/>
        <v/>
      </c>
      <c r="Q956" s="27" t="str">
        <f t="shared" si="231"/>
        <v/>
      </c>
      <c r="R956" s="27" t="str">
        <f t="shared" si="232"/>
        <v/>
      </c>
      <c r="S956" s="27" t="str">
        <f t="shared" si="233"/>
        <v/>
      </c>
      <c r="T956" s="32" t="str">
        <f t="shared" si="234"/>
        <v/>
      </c>
      <c r="U956" s="10"/>
    </row>
    <row r="957" spans="1:21" x14ac:dyDescent="0.25">
      <c r="A957" s="10"/>
      <c r="B957" s="4" t="str">
        <f>IF(ISBLANK('INPUT | Operations'!$B962),"",COUNT('INPUT | Operations'!$B$12:$B961))</f>
        <v/>
      </c>
      <c r="C957" s="27" t="str">
        <f>IF(ISNUMBER($B957),('INPUT | Operations'!$C961+'INPUT | Operations'!$C962)/2,"")</f>
        <v/>
      </c>
      <c r="D957" s="28" t="str">
        <f t="shared" si="227"/>
        <v/>
      </c>
      <c r="E957" s="26" t="str">
        <f>IF(ISNUMBER($B957),'INPUT | Operations'!$B962-'INPUT | Operations'!$B961,"")</f>
        <v/>
      </c>
      <c r="F957" s="32" t="str">
        <f>IF(ISNUMBER($B957),IF('INPUT | Operations'!$B962&lt;MainEngine_BurnTime,1,IF('INPUT | Operations'!$B961&lt;=MainEngine_BurnTime,(MainEngine_BurnTime-'INPUT | Operations'!$B961)/('INPUT | Operations'!$B962-'INPUT | Operations'!$B961),0))*'INPUT | Operations'!$D961*NumberOfMainEngines*NumberOfOps*$E957,"")</f>
        <v/>
      </c>
      <c r="G957" s="34" t="str">
        <f t="shared" si="220"/>
        <v/>
      </c>
      <c r="H957" s="27" t="str">
        <f t="shared" si="221"/>
        <v/>
      </c>
      <c r="I957" s="27" t="str">
        <f t="shared" si="222"/>
        <v/>
      </c>
      <c r="J957" s="27" t="str">
        <f t="shared" si="223"/>
        <v/>
      </c>
      <c r="K957" s="27" t="str">
        <f t="shared" si="224"/>
        <v/>
      </c>
      <c r="L957" s="27" t="str">
        <f t="shared" si="225"/>
        <v/>
      </c>
      <c r="M957" s="32" t="str">
        <f t="shared" si="226"/>
        <v/>
      </c>
      <c r="N957" s="27" t="str">
        <f t="shared" si="228"/>
        <v/>
      </c>
      <c r="O957" s="27" t="str">
        <f t="shared" si="229"/>
        <v/>
      </c>
      <c r="P957" s="27" t="str">
        <f t="shared" si="230"/>
        <v/>
      </c>
      <c r="Q957" s="27" t="str">
        <f t="shared" si="231"/>
        <v/>
      </c>
      <c r="R957" s="27" t="str">
        <f t="shared" si="232"/>
        <v/>
      </c>
      <c r="S957" s="27" t="str">
        <f t="shared" si="233"/>
        <v/>
      </c>
      <c r="T957" s="32" t="str">
        <f t="shared" si="234"/>
        <v/>
      </c>
      <c r="U957" s="10"/>
    </row>
    <row r="958" spans="1:21" x14ac:dyDescent="0.25">
      <c r="A958" s="10"/>
      <c r="B958" s="4" t="str">
        <f>IF(ISBLANK('INPUT | Operations'!$B963),"",COUNT('INPUT | Operations'!$B$12:$B962))</f>
        <v/>
      </c>
      <c r="C958" s="27" t="str">
        <f>IF(ISNUMBER($B958),('INPUT | Operations'!$C962+'INPUT | Operations'!$C963)/2,"")</f>
        <v/>
      </c>
      <c r="D958" s="28" t="str">
        <f t="shared" si="227"/>
        <v/>
      </c>
      <c r="E958" s="26" t="str">
        <f>IF(ISNUMBER($B958),'INPUT | Operations'!$B963-'INPUT | Operations'!$B962,"")</f>
        <v/>
      </c>
      <c r="F958" s="32" t="str">
        <f>IF(ISNUMBER($B958),IF('INPUT | Operations'!$B963&lt;MainEngine_BurnTime,1,IF('INPUT | Operations'!$B962&lt;=MainEngine_BurnTime,(MainEngine_BurnTime-'INPUT | Operations'!$B962)/('INPUT | Operations'!$B963-'INPUT | Operations'!$B962),0))*'INPUT | Operations'!$D962*NumberOfMainEngines*NumberOfOps*$E958,"")</f>
        <v/>
      </c>
      <c r="G958" s="34" t="str">
        <f t="shared" si="220"/>
        <v/>
      </c>
      <c r="H958" s="27" t="str">
        <f t="shared" si="221"/>
        <v/>
      </c>
      <c r="I958" s="27" t="str">
        <f t="shared" si="222"/>
        <v/>
      </c>
      <c r="J958" s="27" t="str">
        <f t="shared" si="223"/>
        <v/>
      </c>
      <c r="K958" s="27" t="str">
        <f t="shared" si="224"/>
        <v/>
      </c>
      <c r="L958" s="27" t="str">
        <f t="shared" si="225"/>
        <v/>
      </c>
      <c r="M958" s="32" t="str">
        <f t="shared" si="226"/>
        <v/>
      </c>
      <c r="N958" s="27" t="str">
        <f t="shared" si="228"/>
        <v/>
      </c>
      <c r="O958" s="27" t="str">
        <f t="shared" si="229"/>
        <v/>
      </c>
      <c r="P958" s="27" t="str">
        <f t="shared" si="230"/>
        <v/>
      </c>
      <c r="Q958" s="27" t="str">
        <f t="shared" si="231"/>
        <v/>
      </c>
      <c r="R958" s="27" t="str">
        <f t="shared" si="232"/>
        <v/>
      </c>
      <c r="S958" s="27" t="str">
        <f t="shared" si="233"/>
        <v/>
      </c>
      <c r="T958" s="32" t="str">
        <f t="shared" si="234"/>
        <v/>
      </c>
      <c r="U958" s="10"/>
    </row>
    <row r="959" spans="1:21" x14ac:dyDescent="0.25">
      <c r="A959" s="10"/>
      <c r="B959" s="4" t="str">
        <f>IF(ISBLANK('INPUT | Operations'!$B964),"",COUNT('INPUT | Operations'!$B$12:$B963))</f>
        <v/>
      </c>
      <c r="C959" s="27" t="str">
        <f>IF(ISNUMBER($B959),('INPUT | Operations'!$C963+'INPUT | Operations'!$C964)/2,"")</f>
        <v/>
      </c>
      <c r="D959" s="28" t="str">
        <f t="shared" si="227"/>
        <v/>
      </c>
      <c r="E959" s="26" t="str">
        <f>IF(ISNUMBER($B959),'INPUT | Operations'!$B964-'INPUT | Operations'!$B963,"")</f>
        <v/>
      </c>
      <c r="F959" s="32" t="str">
        <f>IF(ISNUMBER($B959),IF('INPUT | Operations'!$B964&lt;MainEngine_BurnTime,1,IF('INPUT | Operations'!$B963&lt;=MainEngine_BurnTime,(MainEngine_BurnTime-'INPUT | Operations'!$B963)/('INPUT | Operations'!$B964-'INPUT | Operations'!$B963),0))*'INPUT | Operations'!$D963*NumberOfMainEngines*NumberOfOps*$E959,"")</f>
        <v/>
      </c>
      <c r="G959" s="34" t="str">
        <f t="shared" si="220"/>
        <v/>
      </c>
      <c r="H959" s="27" t="str">
        <f t="shared" si="221"/>
        <v/>
      </c>
      <c r="I959" s="27" t="str">
        <f t="shared" si="222"/>
        <v/>
      </c>
      <c r="J959" s="27" t="str">
        <f t="shared" si="223"/>
        <v/>
      </c>
      <c r="K959" s="27" t="str">
        <f t="shared" si="224"/>
        <v/>
      </c>
      <c r="L959" s="27" t="str">
        <f t="shared" si="225"/>
        <v/>
      </c>
      <c r="M959" s="32" t="str">
        <f t="shared" si="226"/>
        <v/>
      </c>
      <c r="N959" s="27" t="str">
        <f t="shared" si="228"/>
        <v/>
      </c>
      <c r="O959" s="27" t="str">
        <f t="shared" si="229"/>
        <v/>
      </c>
      <c r="P959" s="27" t="str">
        <f t="shared" si="230"/>
        <v/>
      </c>
      <c r="Q959" s="27" t="str">
        <f t="shared" si="231"/>
        <v/>
      </c>
      <c r="R959" s="27" t="str">
        <f t="shared" si="232"/>
        <v/>
      </c>
      <c r="S959" s="27" t="str">
        <f t="shared" si="233"/>
        <v/>
      </c>
      <c r="T959" s="32" t="str">
        <f t="shared" si="234"/>
        <v/>
      </c>
      <c r="U959" s="10"/>
    </row>
    <row r="960" spans="1:21" x14ac:dyDescent="0.25">
      <c r="A960" s="10"/>
      <c r="B960" s="4" t="str">
        <f>IF(ISBLANK('INPUT | Operations'!$B965),"",COUNT('INPUT | Operations'!$B$12:$B964))</f>
        <v/>
      </c>
      <c r="C960" s="27" t="str">
        <f>IF(ISNUMBER($B960),('INPUT | Operations'!$C964+'INPUT | Operations'!$C965)/2,"")</f>
        <v/>
      </c>
      <c r="D960" s="28" t="str">
        <f t="shared" si="227"/>
        <v/>
      </c>
      <c r="E960" s="26" t="str">
        <f>IF(ISNUMBER($B960),'INPUT | Operations'!$B965-'INPUT | Operations'!$B964,"")</f>
        <v/>
      </c>
      <c r="F960" s="32" t="str">
        <f>IF(ISNUMBER($B960),IF('INPUT | Operations'!$B965&lt;MainEngine_BurnTime,1,IF('INPUT | Operations'!$B964&lt;=MainEngine_BurnTime,(MainEngine_BurnTime-'INPUT | Operations'!$B964)/('INPUT | Operations'!$B965-'INPUT | Operations'!$B964),0))*'INPUT | Operations'!$D964*NumberOfMainEngines*NumberOfOps*$E960,"")</f>
        <v/>
      </c>
      <c r="G960" s="34" t="str">
        <f t="shared" si="220"/>
        <v/>
      </c>
      <c r="H960" s="27" t="str">
        <f t="shared" si="221"/>
        <v/>
      </c>
      <c r="I960" s="27" t="str">
        <f t="shared" si="222"/>
        <v/>
      </c>
      <c r="J960" s="27" t="str">
        <f t="shared" si="223"/>
        <v/>
      </c>
      <c r="K960" s="27" t="str">
        <f t="shared" si="224"/>
        <v/>
      </c>
      <c r="L960" s="27" t="str">
        <f t="shared" si="225"/>
        <v/>
      </c>
      <c r="M960" s="32" t="str">
        <f t="shared" si="226"/>
        <v/>
      </c>
      <c r="N960" s="27" t="str">
        <f t="shared" si="228"/>
        <v/>
      </c>
      <c r="O960" s="27" t="str">
        <f t="shared" si="229"/>
        <v/>
      </c>
      <c r="P960" s="27" t="str">
        <f t="shared" si="230"/>
        <v/>
      </c>
      <c r="Q960" s="27" t="str">
        <f t="shared" si="231"/>
        <v/>
      </c>
      <c r="R960" s="27" t="str">
        <f t="shared" si="232"/>
        <v/>
      </c>
      <c r="S960" s="27" t="str">
        <f t="shared" si="233"/>
        <v/>
      </c>
      <c r="T960" s="32" t="str">
        <f t="shared" si="234"/>
        <v/>
      </c>
      <c r="U960" s="10"/>
    </row>
    <row r="961" spans="1:21" x14ac:dyDescent="0.25">
      <c r="A961" s="10"/>
      <c r="B961" s="4" t="str">
        <f>IF(ISBLANK('INPUT | Operations'!$B966),"",COUNT('INPUT | Operations'!$B$12:$B965))</f>
        <v/>
      </c>
      <c r="C961" s="27" t="str">
        <f>IF(ISNUMBER($B961),('INPUT | Operations'!$C965+'INPUT | Operations'!$C966)/2,"")</f>
        <v/>
      </c>
      <c r="D961" s="28" t="str">
        <f t="shared" si="227"/>
        <v/>
      </c>
      <c r="E961" s="26" t="str">
        <f>IF(ISNUMBER($B961),'INPUT | Operations'!$B966-'INPUT | Operations'!$B965,"")</f>
        <v/>
      </c>
      <c r="F961" s="32" t="str">
        <f>IF(ISNUMBER($B961),IF('INPUT | Operations'!$B966&lt;MainEngine_BurnTime,1,IF('INPUT | Operations'!$B965&lt;=MainEngine_BurnTime,(MainEngine_BurnTime-'INPUT | Operations'!$B965)/('INPUT | Operations'!$B966-'INPUT | Operations'!$B965),0))*'INPUT | Operations'!$D965*NumberOfMainEngines*NumberOfOps*$E961,"")</f>
        <v/>
      </c>
      <c r="G961" s="34" t="str">
        <f t="shared" si="220"/>
        <v/>
      </c>
      <c r="H961" s="27" t="str">
        <f t="shared" si="221"/>
        <v/>
      </c>
      <c r="I961" s="27" t="str">
        <f t="shared" si="222"/>
        <v/>
      </c>
      <c r="J961" s="27" t="str">
        <f t="shared" si="223"/>
        <v/>
      </c>
      <c r="K961" s="27" t="str">
        <f t="shared" si="224"/>
        <v/>
      </c>
      <c r="L961" s="27" t="str">
        <f t="shared" si="225"/>
        <v/>
      </c>
      <c r="M961" s="32" t="str">
        <f t="shared" si="226"/>
        <v/>
      </c>
      <c r="N961" s="27" t="str">
        <f t="shared" si="228"/>
        <v/>
      </c>
      <c r="O961" s="27" t="str">
        <f t="shared" si="229"/>
        <v/>
      </c>
      <c r="P961" s="27" t="str">
        <f t="shared" si="230"/>
        <v/>
      </c>
      <c r="Q961" s="27" t="str">
        <f t="shared" si="231"/>
        <v/>
      </c>
      <c r="R961" s="27" t="str">
        <f t="shared" si="232"/>
        <v/>
      </c>
      <c r="S961" s="27" t="str">
        <f t="shared" si="233"/>
        <v/>
      </c>
      <c r="T961" s="32" t="str">
        <f t="shared" si="234"/>
        <v/>
      </c>
      <c r="U961" s="10"/>
    </row>
    <row r="962" spans="1:21" x14ac:dyDescent="0.25">
      <c r="A962" s="10"/>
      <c r="B962" s="4" t="str">
        <f>IF(ISBLANK('INPUT | Operations'!$B967),"",COUNT('INPUT | Operations'!$B$12:$B966))</f>
        <v/>
      </c>
      <c r="C962" s="27" t="str">
        <f>IF(ISNUMBER($B962),('INPUT | Operations'!$C966+'INPUT | Operations'!$C967)/2,"")</f>
        <v/>
      </c>
      <c r="D962" s="28" t="str">
        <f t="shared" si="227"/>
        <v/>
      </c>
      <c r="E962" s="26" t="str">
        <f>IF(ISNUMBER($B962),'INPUT | Operations'!$B967-'INPUT | Operations'!$B966,"")</f>
        <v/>
      </c>
      <c r="F962" s="32" t="str">
        <f>IF(ISNUMBER($B962),IF('INPUT | Operations'!$B967&lt;MainEngine_BurnTime,1,IF('INPUT | Operations'!$B966&lt;=MainEngine_BurnTime,(MainEngine_BurnTime-'INPUT | Operations'!$B966)/('INPUT | Operations'!$B967-'INPUT | Operations'!$B966),0))*'INPUT | Operations'!$D966*NumberOfMainEngines*NumberOfOps*$E962,"")</f>
        <v/>
      </c>
      <c r="G962" s="34" t="str">
        <f t="shared" si="220"/>
        <v/>
      </c>
      <c r="H962" s="27" t="str">
        <f t="shared" si="221"/>
        <v/>
      </c>
      <c r="I962" s="27" t="str">
        <f t="shared" si="222"/>
        <v/>
      </c>
      <c r="J962" s="27" t="str">
        <f t="shared" si="223"/>
        <v/>
      </c>
      <c r="K962" s="27" t="str">
        <f t="shared" si="224"/>
        <v/>
      </c>
      <c r="L962" s="27" t="str">
        <f t="shared" si="225"/>
        <v/>
      </c>
      <c r="M962" s="32" t="str">
        <f t="shared" si="226"/>
        <v/>
      </c>
      <c r="N962" s="27" t="str">
        <f t="shared" si="228"/>
        <v/>
      </c>
      <c r="O962" s="27" t="str">
        <f t="shared" si="229"/>
        <v/>
      </c>
      <c r="P962" s="27" t="str">
        <f t="shared" si="230"/>
        <v/>
      </c>
      <c r="Q962" s="27" t="str">
        <f t="shared" si="231"/>
        <v/>
      </c>
      <c r="R962" s="27" t="str">
        <f t="shared" si="232"/>
        <v/>
      </c>
      <c r="S962" s="27" t="str">
        <f t="shared" si="233"/>
        <v/>
      </c>
      <c r="T962" s="32" t="str">
        <f t="shared" si="234"/>
        <v/>
      </c>
      <c r="U962" s="10"/>
    </row>
    <row r="963" spans="1:21" x14ac:dyDescent="0.25">
      <c r="A963" s="10"/>
      <c r="B963" s="4" t="str">
        <f>IF(ISBLANK('INPUT | Operations'!$B968),"",COUNT('INPUT | Operations'!$B$12:$B967))</f>
        <v/>
      </c>
      <c r="C963" s="27" t="str">
        <f>IF(ISNUMBER($B963),('INPUT | Operations'!$C967+'INPUT | Operations'!$C968)/2,"")</f>
        <v/>
      </c>
      <c r="D963" s="28" t="str">
        <f t="shared" si="227"/>
        <v/>
      </c>
      <c r="E963" s="26" t="str">
        <f>IF(ISNUMBER($B963),'INPUT | Operations'!$B968-'INPUT | Operations'!$B967,"")</f>
        <v/>
      </c>
      <c r="F963" s="32" t="str">
        <f>IF(ISNUMBER($B963),IF('INPUT | Operations'!$B968&lt;MainEngine_BurnTime,1,IF('INPUT | Operations'!$B967&lt;=MainEngine_BurnTime,(MainEngine_BurnTime-'INPUT | Operations'!$B967)/('INPUT | Operations'!$B968-'INPUT | Operations'!$B967),0))*'INPUT | Operations'!$D967*NumberOfMainEngines*NumberOfOps*$E963,"")</f>
        <v/>
      </c>
      <c r="G963" s="34" t="str">
        <f t="shared" si="220"/>
        <v/>
      </c>
      <c r="H963" s="27" t="str">
        <f t="shared" si="221"/>
        <v/>
      </c>
      <c r="I963" s="27" t="str">
        <f t="shared" si="222"/>
        <v/>
      </c>
      <c r="J963" s="27" t="str">
        <f t="shared" si="223"/>
        <v/>
      </c>
      <c r="K963" s="27" t="str">
        <f t="shared" si="224"/>
        <v/>
      </c>
      <c r="L963" s="27" t="str">
        <f t="shared" si="225"/>
        <v/>
      </c>
      <c r="M963" s="32" t="str">
        <f t="shared" si="226"/>
        <v/>
      </c>
      <c r="N963" s="27" t="str">
        <f t="shared" si="228"/>
        <v/>
      </c>
      <c r="O963" s="27" t="str">
        <f t="shared" si="229"/>
        <v/>
      </c>
      <c r="P963" s="27" t="str">
        <f t="shared" si="230"/>
        <v/>
      </c>
      <c r="Q963" s="27" t="str">
        <f t="shared" si="231"/>
        <v/>
      </c>
      <c r="R963" s="27" t="str">
        <f t="shared" si="232"/>
        <v/>
      </c>
      <c r="S963" s="27" t="str">
        <f t="shared" si="233"/>
        <v/>
      </c>
      <c r="T963" s="32" t="str">
        <f t="shared" si="234"/>
        <v/>
      </c>
      <c r="U963" s="10"/>
    </row>
    <row r="964" spans="1:21" x14ac:dyDescent="0.25">
      <c r="A964" s="10"/>
      <c r="B964" s="4" t="str">
        <f>IF(ISBLANK('INPUT | Operations'!$B969),"",COUNT('INPUT | Operations'!$B$12:$B968))</f>
        <v/>
      </c>
      <c r="C964" s="27" t="str">
        <f>IF(ISNUMBER($B964),('INPUT | Operations'!$C968+'INPUT | Operations'!$C969)/2,"")</f>
        <v/>
      </c>
      <c r="D964" s="28" t="str">
        <f t="shared" si="227"/>
        <v/>
      </c>
      <c r="E964" s="26" t="str">
        <f>IF(ISNUMBER($B964),'INPUT | Operations'!$B969-'INPUT | Operations'!$B968,"")</f>
        <v/>
      </c>
      <c r="F964" s="32" t="str">
        <f>IF(ISNUMBER($B964),IF('INPUT | Operations'!$B969&lt;MainEngine_BurnTime,1,IF('INPUT | Operations'!$B968&lt;=MainEngine_BurnTime,(MainEngine_BurnTime-'INPUT | Operations'!$B968)/('INPUT | Operations'!$B969-'INPUT | Operations'!$B968),0))*'INPUT | Operations'!$D968*NumberOfMainEngines*NumberOfOps*$E964,"")</f>
        <v/>
      </c>
      <c r="G964" s="34" t="str">
        <f t="shared" si="220"/>
        <v/>
      </c>
      <c r="H964" s="27" t="str">
        <f t="shared" si="221"/>
        <v/>
      </c>
      <c r="I964" s="27" t="str">
        <f t="shared" si="222"/>
        <v/>
      </c>
      <c r="J964" s="27" t="str">
        <f t="shared" si="223"/>
        <v/>
      </c>
      <c r="K964" s="27" t="str">
        <f t="shared" si="224"/>
        <v/>
      </c>
      <c r="L964" s="27" t="str">
        <f t="shared" si="225"/>
        <v/>
      </c>
      <c r="M964" s="32" t="str">
        <f t="shared" si="226"/>
        <v/>
      </c>
      <c r="N964" s="27" t="str">
        <f t="shared" si="228"/>
        <v/>
      </c>
      <c r="O964" s="27" t="str">
        <f t="shared" si="229"/>
        <v/>
      </c>
      <c r="P964" s="27" t="str">
        <f t="shared" si="230"/>
        <v/>
      </c>
      <c r="Q964" s="27" t="str">
        <f t="shared" si="231"/>
        <v/>
      </c>
      <c r="R964" s="27" t="str">
        <f t="shared" si="232"/>
        <v/>
      </c>
      <c r="S964" s="27" t="str">
        <f t="shared" si="233"/>
        <v/>
      </c>
      <c r="T964" s="32" t="str">
        <f t="shared" si="234"/>
        <v/>
      </c>
      <c r="U964" s="10"/>
    </row>
    <row r="965" spans="1:21" x14ac:dyDescent="0.25">
      <c r="A965" s="10"/>
      <c r="B965" s="4" t="str">
        <f>IF(ISBLANK('INPUT | Operations'!$B970),"",COUNT('INPUT | Operations'!$B$12:$B969))</f>
        <v/>
      </c>
      <c r="C965" s="27" t="str">
        <f>IF(ISNUMBER($B965),('INPUT | Operations'!$C969+'INPUT | Operations'!$C970)/2,"")</f>
        <v/>
      </c>
      <c r="D965" s="28" t="str">
        <f t="shared" si="227"/>
        <v/>
      </c>
      <c r="E965" s="26" t="str">
        <f>IF(ISNUMBER($B965),'INPUT | Operations'!$B970-'INPUT | Operations'!$B969,"")</f>
        <v/>
      </c>
      <c r="F965" s="32" t="str">
        <f>IF(ISNUMBER($B965),IF('INPUT | Operations'!$B970&lt;MainEngine_BurnTime,1,IF('INPUT | Operations'!$B969&lt;=MainEngine_BurnTime,(MainEngine_BurnTime-'INPUT | Operations'!$B969)/('INPUT | Operations'!$B970-'INPUT | Operations'!$B969),0))*'INPUT | Operations'!$D969*NumberOfMainEngines*NumberOfOps*$E965,"")</f>
        <v/>
      </c>
      <c r="G965" s="34" t="str">
        <f t="shared" si="220"/>
        <v/>
      </c>
      <c r="H965" s="27" t="str">
        <f t="shared" si="221"/>
        <v/>
      </c>
      <c r="I965" s="27" t="str">
        <f t="shared" si="222"/>
        <v/>
      </c>
      <c r="J965" s="27" t="str">
        <f t="shared" si="223"/>
        <v/>
      </c>
      <c r="K965" s="27" t="str">
        <f t="shared" si="224"/>
        <v/>
      </c>
      <c r="L965" s="27" t="str">
        <f t="shared" si="225"/>
        <v/>
      </c>
      <c r="M965" s="32" t="str">
        <f t="shared" si="226"/>
        <v/>
      </c>
      <c r="N965" s="27" t="str">
        <f t="shared" si="228"/>
        <v/>
      </c>
      <c r="O965" s="27" t="str">
        <f t="shared" si="229"/>
        <v/>
      </c>
      <c r="P965" s="27" t="str">
        <f t="shared" si="230"/>
        <v/>
      </c>
      <c r="Q965" s="27" t="str">
        <f t="shared" si="231"/>
        <v/>
      </c>
      <c r="R965" s="27" t="str">
        <f t="shared" si="232"/>
        <v/>
      </c>
      <c r="S965" s="27" t="str">
        <f t="shared" si="233"/>
        <v/>
      </c>
      <c r="T965" s="32" t="str">
        <f t="shared" si="234"/>
        <v/>
      </c>
      <c r="U965" s="10"/>
    </row>
    <row r="966" spans="1:21" x14ac:dyDescent="0.25">
      <c r="A966" s="10"/>
      <c r="B966" s="4" t="str">
        <f>IF(ISBLANK('INPUT | Operations'!$B971),"",COUNT('INPUT | Operations'!$B$12:$B970))</f>
        <v/>
      </c>
      <c r="C966" s="27" t="str">
        <f>IF(ISNUMBER($B966),('INPUT | Operations'!$C970+'INPUT | Operations'!$C971)/2,"")</f>
        <v/>
      </c>
      <c r="D966" s="28" t="str">
        <f t="shared" si="227"/>
        <v/>
      </c>
      <c r="E966" s="26" t="str">
        <f>IF(ISNUMBER($B966),'INPUT | Operations'!$B971-'INPUT | Operations'!$B970,"")</f>
        <v/>
      </c>
      <c r="F966" s="32" t="str">
        <f>IF(ISNUMBER($B966),IF('INPUT | Operations'!$B971&lt;MainEngine_BurnTime,1,IF('INPUT | Operations'!$B970&lt;=MainEngine_BurnTime,(MainEngine_BurnTime-'INPUT | Operations'!$B970)/('INPUT | Operations'!$B971-'INPUT | Operations'!$B970),0))*'INPUT | Operations'!$D970*NumberOfMainEngines*NumberOfOps*$E966,"")</f>
        <v/>
      </c>
      <c r="G966" s="34" t="str">
        <f t="shared" si="220"/>
        <v/>
      </c>
      <c r="H966" s="27" t="str">
        <f t="shared" si="221"/>
        <v/>
      </c>
      <c r="I966" s="27" t="str">
        <f t="shared" si="222"/>
        <v/>
      </c>
      <c r="J966" s="27" t="str">
        <f t="shared" si="223"/>
        <v/>
      </c>
      <c r="K966" s="27" t="str">
        <f t="shared" si="224"/>
        <v/>
      </c>
      <c r="L966" s="27" t="str">
        <f t="shared" si="225"/>
        <v/>
      </c>
      <c r="M966" s="32" t="str">
        <f t="shared" si="226"/>
        <v/>
      </c>
      <c r="N966" s="27" t="str">
        <f t="shared" si="228"/>
        <v/>
      </c>
      <c r="O966" s="27" t="str">
        <f t="shared" si="229"/>
        <v/>
      </c>
      <c r="P966" s="27" t="str">
        <f t="shared" si="230"/>
        <v/>
      </c>
      <c r="Q966" s="27" t="str">
        <f t="shared" si="231"/>
        <v/>
      </c>
      <c r="R966" s="27" t="str">
        <f t="shared" si="232"/>
        <v/>
      </c>
      <c r="S966" s="27" t="str">
        <f t="shared" si="233"/>
        <v/>
      </c>
      <c r="T966" s="32" t="str">
        <f t="shared" si="234"/>
        <v/>
      </c>
      <c r="U966" s="10"/>
    </row>
    <row r="967" spans="1:21" x14ac:dyDescent="0.25">
      <c r="A967" s="10"/>
      <c r="B967" s="4" t="str">
        <f>IF(ISBLANK('INPUT | Operations'!$B972),"",COUNT('INPUT | Operations'!$B$12:$B971))</f>
        <v/>
      </c>
      <c r="C967" s="27" t="str">
        <f>IF(ISNUMBER($B967),('INPUT | Operations'!$C971+'INPUT | Operations'!$C972)/2,"")</f>
        <v/>
      </c>
      <c r="D967" s="28" t="str">
        <f t="shared" si="227"/>
        <v/>
      </c>
      <c r="E967" s="26" t="str">
        <f>IF(ISNUMBER($B967),'INPUT | Operations'!$B972-'INPUT | Operations'!$B971,"")</f>
        <v/>
      </c>
      <c r="F967" s="32" t="str">
        <f>IF(ISNUMBER($B967),IF('INPUT | Operations'!$B972&lt;MainEngine_BurnTime,1,IF('INPUT | Operations'!$B971&lt;=MainEngine_BurnTime,(MainEngine_BurnTime-'INPUT | Operations'!$B971)/('INPUT | Operations'!$B972-'INPUT | Operations'!$B971),0))*'INPUT | Operations'!$D971*NumberOfMainEngines*NumberOfOps*$E967,"")</f>
        <v/>
      </c>
      <c r="G967" s="34" t="str">
        <f t="shared" si="220"/>
        <v/>
      </c>
      <c r="H967" s="27" t="str">
        <f t="shared" si="221"/>
        <v/>
      </c>
      <c r="I967" s="27" t="str">
        <f t="shared" si="222"/>
        <v/>
      </c>
      <c r="J967" s="27" t="str">
        <f t="shared" si="223"/>
        <v/>
      </c>
      <c r="K967" s="27" t="str">
        <f t="shared" si="224"/>
        <v/>
      </c>
      <c r="L967" s="27" t="str">
        <f t="shared" si="225"/>
        <v/>
      </c>
      <c r="M967" s="32" t="str">
        <f t="shared" si="226"/>
        <v/>
      </c>
      <c r="N967" s="27" t="str">
        <f t="shared" si="228"/>
        <v/>
      </c>
      <c r="O967" s="27" t="str">
        <f t="shared" si="229"/>
        <v/>
      </c>
      <c r="P967" s="27" t="str">
        <f t="shared" si="230"/>
        <v/>
      </c>
      <c r="Q967" s="27" t="str">
        <f t="shared" si="231"/>
        <v/>
      </c>
      <c r="R967" s="27" t="str">
        <f t="shared" si="232"/>
        <v/>
      </c>
      <c r="S967" s="27" t="str">
        <f t="shared" si="233"/>
        <v/>
      </c>
      <c r="T967" s="32" t="str">
        <f t="shared" si="234"/>
        <v/>
      </c>
      <c r="U967" s="10"/>
    </row>
    <row r="968" spans="1:21" x14ac:dyDescent="0.25">
      <c r="A968" s="10"/>
      <c r="B968" s="4" t="str">
        <f>IF(ISBLANK('INPUT | Operations'!$B973),"",COUNT('INPUT | Operations'!$B$12:$B972))</f>
        <v/>
      </c>
      <c r="C968" s="27" t="str">
        <f>IF(ISNUMBER($B968),('INPUT | Operations'!$C972+'INPUT | Operations'!$C973)/2,"")</f>
        <v/>
      </c>
      <c r="D968" s="28" t="str">
        <f t="shared" si="227"/>
        <v/>
      </c>
      <c r="E968" s="26" t="str">
        <f>IF(ISNUMBER($B968),'INPUT | Operations'!$B973-'INPUT | Operations'!$B972,"")</f>
        <v/>
      </c>
      <c r="F968" s="32" t="str">
        <f>IF(ISNUMBER($B968),IF('INPUT | Operations'!$B973&lt;MainEngine_BurnTime,1,IF('INPUT | Operations'!$B972&lt;=MainEngine_BurnTime,(MainEngine_BurnTime-'INPUT | Operations'!$B972)/('INPUT | Operations'!$B973-'INPUT | Operations'!$B972),0))*'INPUT | Operations'!$D972*NumberOfMainEngines*NumberOfOps*$E968,"")</f>
        <v/>
      </c>
      <c r="G968" s="34" t="str">
        <f t="shared" ref="G968:G1031" si="235">IF(ISNUMBER($B968),MainEngine_H2O+MW_H2O/MW_H*MainEngine_H+MW_H2O/MW_H2*MainEngine_H2+MainEngine_OH,"")</f>
        <v/>
      </c>
      <c r="H968" s="27" t="str">
        <f t="shared" ref="H968:H1031" si="236">IF(ISNUMBER($B968),MainEngine_CO2+MW_CO2/MW_CO*(MainEngine_CO-$I968),"")</f>
        <v/>
      </c>
      <c r="I968" s="27" t="str">
        <f t="shared" ref="I968:I1031" si="237">IF(ISNUMBER($B968),MIN(0.0025*EXP(0.067*$D968)*(MainEngine_CO+MainEngine_CO2),MainEngine_CO),"")</f>
        <v/>
      </c>
      <c r="J968" s="27" t="str">
        <f t="shared" ref="J968:J1031" si="238">IF(ISNUMBER($B968),MainEngine_Al2O3,"")</f>
        <v/>
      </c>
      <c r="K968" s="27" t="str">
        <f t="shared" ref="K968:K1031" si="239">IF(ISNUMBER($B968),MainEngine_HCl+MainEngine_Cl+MainEngine_Cl2,"")</f>
        <v/>
      </c>
      <c r="L968" s="27" t="str">
        <f t="shared" ref="L968:L1031" si="240">IF(ISNUMBER($B968),MainEngine_NOx+33*EXP(-0.26*$D968),"")</f>
        <v/>
      </c>
      <c r="M968" s="32" t="str">
        <f t="shared" ref="M968:M1031" si="241">IF(ISNUMBER($B968),MainEngine_BC*MAX(0.04,MIN(1,0.04*EXP(0.12*($D968-15)))),"")</f>
        <v/>
      </c>
      <c r="N968" s="27" t="str">
        <f t="shared" si="228"/>
        <v/>
      </c>
      <c r="O968" s="27" t="str">
        <f t="shared" si="229"/>
        <v/>
      </c>
      <c r="P968" s="27" t="str">
        <f t="shared" si="230"/>
        <v/>
      </c>
      <c r="Q968" s="27" t="str">
        <f t="shared" si="231"/>
        <v/>
      </c>
      <c r="R968" s="27" t="str">
        <f t="shared" si="232"/>
        <v/>
      </c>
      <c r="S968" s="27" t="str">
        <f t="shared" si="233"/>
        <v/>
      </c>
      <c r="T968" s="32" t="str">
        <f t="shared" si="234"/>
        <v/>
      </c>
      <c r="U968" s="10"/>
    </row>
    <row r="969" spans="1:21" x14ac:dyDescent="0.25">
      <c r="A969" s="10"/>
      <c r="B969" s="4" t="str">
        <f>IF(ISBLANK('INPUT | Operations'!$B974),"",COUNT('INPUT | Operations'!$B$12:$B973))</f>
        <v/>
      </c>
      <c r="C969" s="27" t="str">
        <f>IF(ISNUMBER($B969),('INPUT | Operations'!$C973+'INPUT | Operations'!$C974)/2,"")</f>
        <v/>
      </c>
      <c r="D969" s="28" t="str">
        <f t="shared" si="227"/>
        <v/>
      </c>
      <c r="E969" s="26" t="str">
        <f>IF(ISNUMBER($B969),'INPUT | Operations'!$B974-'INPUT | Operations'!$B973,"")</f>
        <v/>
      </c>
      <c r="F969" s="32" t="str">
        <f>IF(ISNUMBER($B969),IF('INPUT | Operations'!$B974&lt;MainEngine_BurnTime,1,IF('INPUT | Operations'!$B973&lt;=MainEngine_BurnTime,(MainEngine_BurnTime-'INPUT | Operations'!$B973)/('INPUT | Operations'!$B974-'INPUT | Operations'!$B973),0))*'INPUT | Operations'!$D973*NumberOfMainEngines*NumberOfOps*$E969,"")</f>
        <v/>
      </c>
      <c r="G969" s="34" t="str">
        <f t="shared" si="235"/>
        <v/>
      </c>
      <c r="H969" s="27" t="str">
        <f t="shared" si="236"/>
        <v/>
      </c>
      <c r="I969" s="27" t="str">
        <f t="shared" si="237"/>
        <v/>
      </c>
      <c r="J969" s="27" t="str">
        <f t="shared" si="238"/>
        <v/>
      </c>
      <c r="K969" s="27" t="str">
        <f t="shared" si="239"/>
        <v/>
      </c>
      <c r="L969" s="27" t="str">
        <f t="shared" si="240"/>
        <v/>
      </c>
      <c r="M969" s="32" t="str">
        <f t="shared" si="241"/>
        <v/>
      </c>
      <c r="N969" s="27" t="str">
        <f t="shared" si="228"/>
        <v/>
      </c>
      <c r="O969" s="27" t="str">
        <f t="shared" si="229"/>
        <v/>
      </c>
      <c r="P969" s="27" t="str">
        <f t="shared" si="230"/>
        <v/>
      </c>
      <c r="Q969" s="27" t="str">
        <f t="shared" si="231"/>
        <v/>
      </c>
      <c r="R969" s="27" t="str">
        <f t="shared" si="232"/>
        <v/>
      </c>
      <c r="S969" s="27" t="str">
        <f t="shared" si="233"/>
        <v/>
      </c>
      <c r="T969" s="32" t="str">
        <f t="shared" si="234"/>
        <v/>
      </c>
      <c r="U969" s="10"/>
    </row>
    <row r="970" spans="1:21" x14ac:dyDescent="0.25">
      <c r="A970" s="10"/>
      <c r="B970" s="4" t="str">
        <f>IF(ISBLANK('INPUT | Operations'!$B975),"",COUNT('INPUT | Operations'!$B$12:$B974))</f>
        <v/>
      </c>
      <c r="C970" s="27" t="str">
        <f>IF(ISNUMBER($B970),('INPUT | Operations'!$C974+'INPUT | Operations'!$C975)/2,"")</f>
        <v/>
      </c>
      <c r="D970" s="28" t="str">
        <f t="shared" si="227"/>
        <v/>
      </c>
      <c r="E970" s="26" t="str">
        <f>IF(ISNUMBER($B970),'INPUT | Operations'!$B975-'INPUT | Operations'!$B974,"")</f>
        <v/>
      </c>
      <c r="F970" s="32" t="str">
        <f>IF(ISNUMBER($B970),IF('INPUT | Operations'!$B975&lt;MainEngine_BurnTime,1,IF('INPUT | Operations'!$B974&lt;=MainEngine_BurnTime,(MainEngine_BurnTime-'INPUT | Operations'!$B974)/('INPUT | Operations'!$B975-'INPUT | Operations'!$B974),0))*'INPUT | Operations'!$D974*NumberOfMainEngines*NumberOfOps*$E970,"")</f>
        <v/>
      </c>
      <c r="G970" s="34" t="str">
        <f t="shared" si="235"/>
        <v/>
      </c>
      <c r="H970" s="27" t="str">
        <f t="shared" si="236"/>
        <v/>
      </c>
      <c r="I970" s="27" t="str">
        <f t="shared" si="237"/>
        <v/>
      </c>
      <c r="J970" s="27" t="str">
        <f t="shared" si="238"/>
        <v/>
      </c>
      <c r="K970" s="27" t="str">
        <f t="shared" si="239"/>
        <v/>
      </c>
      <c r="L970" s="27" t="str">
        <f t="shared" si="240"/>
        <v/>
      </c>
      <c r="M970" s="32" t="str">
        <f t="shared" si="241"/>
        <v/>
      </c>
      <c r="N970" s="27" t="str">
        <f t="shared" si="228"/>
        <v/>
      </c>
      <c r="O970" s="27" t="str">
        <f t="shared" si="229"/>
        <v/>
      </c>
      <c r="P970" s="27" t="str">
        <f t="shared" si="230"/>
        <v/>
      </c>
      <c r="Q970" s="27" t="str">
        <f t="shared" si="231"/>
        <v/>
      </c>
      <c r="R970" s="27" t="str">
        <f t="shared" si="232"/>
        <v/>
      </c>
      <c r="S970" s="27" t="str">
        <f t="shared" si="233"/>
        <v/>
      </c>
      <c r="T970" s="32" t="str">
        <f t="shared" si="234"/>
        <v/>
      </c>
      <c r="U970" s="10"/>
    </row>
    <row r="971" spans="1:21" x14ac:dyDescent="0.25">
      <c r="A971" s="10"/>
      <c r="B971" s="4" t="str">
        <f>IF(ISBLANK('INPUT | Operations'!$B976),"",COUNT('INPUT | Operations'!$B$12:$B975))</f>
        <v/>
      </c>
      <c r="C971" s="27" t="str">
        <f>IF(ISNUMBER($B971),('INPUT | Operations'!$C975+'INPUT | Operations'!$C976)/2,"")</f>
        <v/>
      </c>
      <c r="D971" s="28" t="str">
        <f t="shared" si="227"/>
        <v/>
      </c>
      <c r="E971" s="26" t="str">
        <f>IF(ISNUMBER($B971),'INPUT | Operations'!$B976-'INPUT | Operations'!$B975,"")</f>
        <v/>
      </c>
      <c r="F971" s="32" t="str">
        <f>IF(ISNUMBER($B971),IF('INPUT | Operations'!$B976&lt;MainEngine_BurnTime,1,IF('INPUT | Operations'!$B975&lt;=MainEngine_BurnTime,(MainEngine_BurnTime-'INPUT | Operations'!$B975)/('INPUT | Operations'!$B976-'INPUT | Operations'!$B975),0))*'INPUT | Operations'!$D975*NumberOfMainEngines*NumberOfOps*$E971,"")</f>
        <v/>
      </c>
      <c r="G971" s="34" t="str">
        <f t="shared" si="235"/>
        <v/>
      </c>
      <c r="H971" s="27" t="str">
        <f t="shared" si="236"/>
        <v/>
      </c>
      <c r="I971" s="27" t="str">
        <f t="shared" si="237"/>
        <v/>
      </c>
      <c r="J971" s="27" t="str">
        <f t="shared" si="238"/>
        <v/>
      </c>
      <c r="K971" s="27" t="str">
        <f t="shared" si="239"/>
        <v/>
      </c>
      <c r="L971" s="27" t="str">
        <f t="shared" si="240"/>
        <v/>
      </c>
      <c r="M971" s="32" t="str">
        <f t="shared" si="241"/>
        <v/>
      </c>
      <c r="N971" s="27" t="str">
        <f t="shared" si="228"/>
        <v/>
      </c>
      <c r="O971" s="27" t="str">
        <f t="shared" si="229"/>
        <v/>
      </c>
      <c r="P971" s="27" t="str">
        <f t="shared" si="230"/>
        <v/>
      </c>
      <c r="Q971" s="27" t="str">
        <f t="shared" si="231"/>
        <v/>
      </c>
      <c r="R971" s="27" t="str">
        <f t="shared" si="232"/>
        <v/>
      </c>
      <c r="S971" s="27" t="str">
        <f t="shared" si="233"/>
        <v/>
      </c>
      <c r="T971" s="32" t="str">
        <f t="shared" si="234"/>
        <v/>
      </c>
      <c r="U971" s="10"/>
    </row>
    <row r="972" spans="1:21" x14ac:dyDescent="0.25">
      <c r="A972" s="10"/>
      <c r="B972" s="4" t="str">
        <f>IF(ISBLANK('INPUT | Operations'!$B977),"",COUNT('INPUT | Operations'!$B$12:$B976))</f>
        <v/>
      </c>
      <c r="C972" s="27" t="str">
        <f>IF(ISNUMBER($B972),('INPUT | Operations'!$C976+'INPUT | Operations'!$C977)/2,"")</f>
        <v/>
      </c>
      <c r="D972" s="28" t="str">
        <f t="shared" si="227"/>
        <v/>
      </c>
      <c r="E972" s="26" t="str">
        <f>IF(ISNUMBER($B972),'INPUT | Operations'!$B977-'INPUT | Operations'!$B976,"")</f>
        <v/>
      </c>
      <c r="F972" s="32" t="str">
        <f>IF(ISNUMBER($B972),IF('INPUT | Operations'!$B977&lt;MainEngine_BurnTime,1,IF('INPUT | Operations'!$B976&lt;=MainEngine_BurnTime,(MainEngine_BurnTime-'INPUT | Operations'!$B976)/('INPUT | Operations'!$B977-'INPUT | Operations'!$B976),0))*'INPUT | Operations'!$D976*NumberOfMainEngines*NumberOfOps*$E972,"")</f>
        <v/>
      </c>
      <c r="G972" s="34" t="str">
        <f t="shared" si="235"/>
        <v/>
      </c>
      <c r="H972" s="27" t="str">
        <f t="shared" si="236"/>
        <v/>
      </c>
      <c r="I972" s="27" t="str">
        <f t="shared" si="237"/>
        <v/>
      </c>
      <c r="J972" s="27" t="str">
        <f t="shared" si="238"/>
        <v/>
      </c>
      <c r="K972" s="27" t="str">
        <f t="shared" si="239"/>
        <v/>
      </c>
      <c r="L972" s="27" t="str">
        <f t="shared" si="240"/>
        <v/>
      </c>
      <c r="M972" s="32" t="str">
        <f t="shared" si="241"/>
        <v/>
      </c>
      <c r="N972" s="27" t="str">
        <f t="shared" si="228"/>
        <v/>
      </c>
      <c r="O972" s="27" t="str">
        <f t="shared" si="229"/>
        <v/>
      </c>
      <c r="P972" s="27" t="str">
        <f t="shared" si="230"/>
        <v/>
      </c>
      <c r="Q972" s="27" t="str">
        <f t="shared" si="231"/>
        <v/>
      </c>
      <c r="R972" s="27" t="str">
        <f t="shared" si="232"/>
        <v/>
      </c>
      <c r="S972" s="27" t="str">
        <f t="shared" si="233"/>
        <v/>
      </c>
      <c r="T972" s="32" t="str">
        <f t="shared" si="234"/>
        <v/>
      </c>
      <c r="U972" s="10"/>
    </row>
    <row r="973" spans="1:21" x14ac:dyDescent="0.25">
      <c r="A973" s="10"/>
      <c r="B973" s="4" t="str">
        <f>IF(ISBLANK('INPUT | Operations'!$B978),"",COUNT('INPUT | Operations'!$B$12:$B977))</f>
        <v/>
      </c>
      <c r="C973" s="27" t="str">
        <f>IF(ISNUMBER($B973),('INPUT | Operations'!$C977+'INPUT | Operations'!$C978)/2,"")</f>
        <v/>
      </c>
      <c r="D973" s="28" t="str">
        <f t="shared" si="227"/>
        <v/>
      </c>
      <c r="E973" s="26" t="str">
        <f>IF(ISNUMBER($B973),'INPUT | Operations'!$B978-'INPUT | Operations'!$B977,"")</f>
        <v/>
      </c>
      <c r="F973" s="32" t="str">
        <f>IF(ISNUMBER($B973),IF('INPUT | Operations'!$B978&lt;MainEngine_BurnTime,1,IF('INPUT | Operations'!$B977&lt;=MainEngine_BurnTime,(MainEngine_BurnTime-'INPUT | Operations'!$B977)/('INPUT | Operations'!$B978-'INPUT | Operations'!$B977),0))*'INPUT | Operations'!$D977*NumberOfMainEngines*NumberOfOps*$E973,"")</f>
        <v/>
      </c>
      <c r="G973" s="34" t="str">
        <f t="shared" si="235"/>
        <v/>
      </c>
      <c r="H973" s="27" t="str">
        <f t="shared" si="236"/>
        <v/>
      </c>
      <c r="I973" s="27" t="str">
        <f t="shared" si="237"/>
        <v/>
      </c>
      <c r="J973" s="27" t="str">
        <f t="shared" si="238"/>
        <v/>
      </c>
      <c r="K973" s="27" t="str">
        <f t="shared" si="239"/>
        <v/>
      </c>
      <c r="L973" s="27" t="str">
        <f t="shared" si="240"/>
        <v/>
      </c>
      <c r="M973" s="32" t="str">
        <f t="shared" si="241"/>
        <v/>
      </c>
      <c r="N973" s="27" t="str">
        <f t="shared" si="228"/>
        <v/>
      </c>
      <c r="O973" s="27" t="str">
        <f t="shared" si="229"/>
        <v/>
      </c>
      <c r="P973" s="27" t="str">
        <f t="shared" si="230"/>
        <v/>
      </c>
      <c r="Q973" s="27" t="str">
        <f t="shared" si="231"/>
        <v/>
      </c>
      <c r="R973" s="27" t="str">
        <f t="shared" si="232"/>
        <v/>
      </c>
      <c r="S973" s="27" t="str">
        <f t="shared" si="233"/>
        <v/>
      </c>
      <c r="T973" s="32" t="str">
        <f t="shared" si="234"/>
        <v/>
      </c>
      <c r="U973" s="10"/>
    </row>
    <row r="974" spans="1:21" x14ac:dyDescent="0.25">
      <c r="A974" s="10"/>
      <c r="B974" s="4" t="str">
        <f>IF(ISBLANK('INPUT | Operations'!$B979),"",COUNT('INPUT | Operations'!$B$12:$B978))</f>
        <v/>
      </c>
      <c r="C974" s="27" t="str">
        <f>IF(ISNUMBER($B974),('INPUT | Operations'!$C978+'INPUT | Operations'!$C979)/2,"")</f>
        <v/>
      </c>
      <c r="D974" s="28" t="str">
        <f t="shared" si="227"/>
        <v/>
      </c>
      <c r="E974" s="26" t="str">
        <f>IF(ISNUMBER($B974),'INPUT | Operations'!$B979-'INPUT | Operations'!$B978,"")</f>
        <v/>
      </c>
      <c r="F974" s="32" t="str">
        <f>IF(ISNUMBER($B974),IF('INPUT | Operations'!$B979&lt;MainEngine_BurnTime,1,IF('INPUT | Operations'!$B978&lt;=MainEngine_BurnTime,(MainEngine_BurnTime-'INPUT | Operations'!$B978)/('INPUT | Operations'!$B979-'INPUT | Operations'!$B978),0))*'INPUT | Operations'!$D978*NumberOfMainEngines*NumberOfOps*$E974,"")</f>
        <v/>
      </c>
      <c r="G974" s="34" t="str">
        <f t="shared" si="235"/>
        <v/>
      </c>
      <c r="H974" s="27" t="str">
        <f t="shared" si="236"/>
        <v/>
      </c>
      <c r="I974" s="27" t="str">
        <f t="shared" si="237"/>
        <v/>
      </c>
      <c r="J974" s="27" t="str">
        <f t="shared" si="238"/>
        <v/>
      </c>
      <c r="K974" s="27" t="str">
        <f t="shared" si="239"/>
        <v/>
      </c>
      <c r="L974" s="27" t="str">
        <f t="shared" si="240"/>
        <v/>
      </c>
      <c r="M974" s="32" t="str">
        <f t="shared" si="241"/>
        <v/>
      </c>
      <c r="N974" s="27" t="str">
        <f t="shared" si="228"/>
        <v/>
      </c>
      <c r="O974" s="27" t="str">
        <f t="shared" si="229"/>
        <v/>
      </c>
      <c r="P974" s="27" t="str">
        <f t="shared" si="230"/>
        <v/>
      </c>
      <c r="Q974" s="27" t="str">
        <f t="shared" si="231"/>
        <v/>
      </c>
      <c r="R974" s="27" t="str">
        <f t="shared" si="232"/>
        <v/>
      </c>
      <c r="S974" s="27" t="str">
        <f t="shared" si="233"/>
        <v/>
      </c>
      <c r="T974" s="32" t="str">
        <f t="shared" si="234"/>
        <v/>
      </c>
      <c r="U974" s="10"/>
    </row>
    <row r="975" spans="1:21" x14ac:dyDescent="0.25">
      <c r="A975" s="10"/>
      <c r="B975" s="4" t="str">
        <f>IF(ISBLANK('INPUT | Operations'!$B980),"",COUNT('INPUT | Operations'!$B$12:$B979))</f>
        <v/>
      </c>
      <c r="C975" s="27" t="str">
        <f>IF(ISNUMBER($B975),('INPUT | Operations'!$C979+'INPUT | Operations'!$C980)/2,"")</f>
        <v/>
      </c>
      <c r="D975" s="28" t="str">
        <f t="shared" si="227"/>
        <v/>
      </c>
      <c r="E975" s="26" t="str">
        <f>IF(ISNUMBER($B975),'INPUT | Operations'!$B980-'INPUT | Operations'!$B979,"")</f>
        <v/>
      </c>
      <c r="F975" s="32" t="str">
        <f>IF(ISNUMBER($B975),IF('INPUT | Operations'!$B980&lt;MainEngine_BurnTime,1,IF('INPUT | Operations'!$B979&lt;=MainEngine_BurnTime,(MainEngine_BurnTime-'INPUT | Operations'!$B979)/('INPUT | Operations'!$B980-'INPUT | Operations'!$B979),0))*'INPUT | Operations'!$D979*NumberOfMainEngines*NumberOfOps*$E975,"")</f>
        <v/>
      </c>
      <c r="G975" s="34" t="str">
        <f t="shared" si="235"/>
        <v/>
      </c>
      <c r="H975" s="27" t="str">
        <f t="shared" si="236"/>
        <v/>
      </c>
      <c r="I975" s="27" t="str">
        <f t="shared" si="237"/>
        <v/>
      </c>
      <c r="J975" s="27" t="str">
        <f t="shared" si="238"/>
        <v/>
      </c>
      <c r="K975" s="27" t="str">
        <f t="shared" si="239"/>
        <v/>
      </c>
      <c r="L975" s="27" t="str">
        <f t="shared" si="240"/>
        <v/>
      </c>
      <c r="M975" s="32" t="str">
        <f t="shared" si="241"/>
        <v/>
      </c>
      <c r="N975" s="27" t="str">
        <f t="shared" si="228"/>
        <v/>
      </c>
      <c r="O975" s="27" t="str">
        <f t="shared" si="229"/>
        <v/>
      </c>
      <c r="P975" s="27" t="str">
        <f t="shared" si="230"/>
        <v/>
      </c>
      <c r="Q975" s="27" t="str">
        <f t="shared" si="231"/>
        <v/>
      </c>
      <c r="R975" s="27" t="str">
        <f t="shared" si="232"/>
        <v/>
      </c>
      <c r="S975" s="27" t="str">
        <f t="shared" si="233"/>
        <v/>
      </c>
      <c r="T975" s="32" t="str">
        <f t="shared" si="234"/>
        <v/>
      </c>
      <c r="U975" s="10"/>
    </row>
    <row r="976" spans="1:21" x14ac:dyDescent="0.25">
      <c r="A976" s="10"/>
      <c r="B976" s="4" t="str">
        <f>IF(ISBLANK('INPUT | Operations'!$B981),"",COUNT('INPUT | Operations'!$B$12:$B980))</f>
        <v/>
      </c>
      <c r="C976" s="27" t="str">
        <f>IF(ISNUMBER($B976),('INPUT | Operations'!$C980+'INPUT | Operations'!$C981)/2,"")</f>
        <v/>
      </c>
      <c r="D976" s="28" t="str">
        <f t="shared" si="227"/>
        <v/>
      </c>
      <c r="E976" s="26" t="str">
        <f>IF(ISNUMBER($B976),'INPUT | Operations'!$B981-'INPUT | Operations'!$B980,"")</f>
        <v/>
      </c>
      <c r="F976" s="32" t="str">
        <f>IF(ISNUMBER($B976),IF('INPUT | Operations'!$B981&lt;MainEngine_BurnTime,1,IF('INPUT | Operations'!$B980&lt;=MainEngine_BurnTime,(MainEngine_BurnTime-'INPUT | Operations'!$B980)/('INPUT | Operations'!$B981-'INPUT | Operations'!$B980),0))*'INPUT | Operations'!$D980*NumberOfMainEngines*NumberOfOps*$E976,"")</f>
        <v/>
      </c>
      <c r="G976" s="34" t="str">
        <f t="shared" si="235"/>
        <v/>
      </c>
      <c r="H976" s="27" t="str">
        <f t="shared" si="236"/>
        <v/>
      </c>
      <c r="I976" s="27" t="str">
        <f t="shared" si="237"/>
        <v/>
      </c>
      <c r="J976" s="27" t="str">
        <f t="shared" si="238"/>
        <v/>
      </c>
      <c r="K976" s="27" t="str">
        <f t="shared" si="239"/>
        <v/>
      </c>
      <c r="L976" s="27" t="str">
        <f t="shared" si="240"/>
        <v/>
      </c>
      <c r="M976" s="32" t="str">
        <f t="shared" si="241"/>
        <v/>
      </c>
      <c r="N976" s="27" t="str">
        <f t="shared" si="228"/>
        <v/>
      </c>
      <c r="O976" s="27" t="str">
        <f t="shared" si="229"/>
        <v/>
      </c>
      <c r="P976" s="27" t="str">
        <f t="shared" si="230"/>
        <v/>
      </c>
      <c r="Q976" s="27" t="str">
        <f t="shared" si="231"/>
        <v/>
      </c>
      <c r="R976" s="27" t="str">
        <f t="shared" si="232"/>
        <v/>
      </c>
      <c r="S976" s="27" t="str">
        <f t="shared" si="233"/>
        <v/>
      </c>
      <c r="T976" s="32" t="str">
        <f t="shared" si="234"/>
        <v/>
      </c>
      <c r="U976" s="10"/>
    </row>
    <row r="977" spans="1:21" x14ac:dyDescent="0.25">
      <c r="A977" s="10"/>
      <c r="B977" s="4" t="str">
        <f>IF(ISBLANK('INPUT | Operations'!$B982),"",COUNT('INPUT | Operations'!$B$12:$B981))</f>
        <v/>
      </c>
      <c r="C977" s="27" t="str">
        <f>IF(ISNUMBER($B977),('INPUT | Operations'!$C981+'INPUT | Operations'!$C982)/2,"")</f>
        <v/>
      </c>
      <c r="D977" s="28" t="str">
        <f t="shared" si="227"/>
        <v/>
      </c>
      <c r="E977" s="26" t="str">
        <f>IF(ISNUMBER($B977),'INPUT | Operations'!$B982-'INPUT | Operations'!$B981,"")</f>
        <v/>
      </c>
      <c r="F977" s="32" t="str">
        <f>IF(ISNUMBER($B977),IF('INPUT | Operations'!$B982&lt;MainEngine_BurnTime,1,IF('INPUT | Operations'!$B981&lt;=MainEngine_BurnTime,(MainEngine_BurnTime-'INPUT | Operations'!$B981)/('INPUT | Operations'!$B982-'INPUT | Operations'!$B981),0))*'INPUT | Operations'!$D981*NumberOfMainEngines*NumberOfOps*$E977,"")</f>
        <v/>
      </c>
      <c r="G977" s="34" t="str">
        <f t="shared" si="235"/>
        <v/>
      </c>
      <c r="H977" s="27" t="str">
        <f t="shared" si="236"/>
        <v/>
      </c>
      <c r="I977" s="27" t="str">
        <f t="shared" si="237"/>
        <v/>
      </c>
      <c r="J977" s="27" t="str">
        <f t="shared" si="238"/>
        <v/>
      </c>
      <c r="K977" s="27" t="str">
        <f t="shared" si="239"/>
        <v/>
      </c>
      <c r="L977" s="27" t="str">
        <f t="shared" si="240"/>
        <v/>
      </c>
      <c r="M977" s="32" t="str">
        <f t="shared" si="241"/>
        <v/>
      </c>
      <c r="N977" s="27" t="str">
        <f t="shared" si="228"/>
        <v/>
      </c>
      <c r="O977" s="27" t="str">
        <f t="shared" si="229"/>
        <v/>
      </c>
      <c r="P977" s="27" t="str">
        <f t="shared" si="230"/>
        <v/>
      </c>
      <c r="Q977" s="27" t="str">
        <f t="shared" si="231"/>
        <v/>
      </c>
      <c r="R977" s="27" t="str">
        <f t="shared" si="232"/>
        <v/>
      </c>
      <c r="S977" s="27" t="str">
        <f t="shared" si="233"/>
        <v/>
      </c>
      <c r="T977" s="32" t="str">
        <f t="shared" si="234"/>
        <v/>
      </c>
      <c r="U977" s="10"/>
    </row>
    <row r="978" spans="1:21" x14ac:dyDescent="0.25">
      <c r="A978" s="10"/>
      <c r="B978" s="4" t="str">
        <f>IF(ISBLANK('INPUT | Operations'!$B983),"",COUNT('INPUT | Operations'!$B$12:$B982))</f>
        <v/>
      </c>
      <c r="C978" s="27" t="str">
        <f>IF(ISNUMBER($B978),('INPUT | Operations'!$C982+'INPUT | Operations'!$C983)/2,"")</f>
        <v/>
      </c>
      <c r="D978" s="28" t="str">
        <f t="shared" si="227"/>
        <v/>
      </c>
      <c r="E978" s="26" t="str">
        <f>IF(ISNUMBER($B978),'INPUT | Operations'!$B983-'INPUT | Operations'!$B982,"")</f>
        <v/>
      </c>
      <c r="F978" s="32" t="str">
        <f>IF(ISNUMBER($B978),IF('INPUT | Operations'!$B983&lt;MainEngine_BurnTime,1,IF('INPUT | Operations'!$B982&lt;=MainEngine_BurnTime,(MainEngine_BurnTime-'INPUT | Operations'!$B982)/('INPUT | Operations'!$B983-'INPUT | Operations'!$B982),0))*'INPUT | Operations'!$D982*NumberOfMainEngines*NumberOfOps*$E978,"")</f>
        <v/>
      </c>
      <c r="G978" s="34" t="str">
        <f t="shared" si="235"/>
        <v/>
      </c>
      <c r="H978" s="27" t="str">
        <f t="shared" si="236"/>
        <v/>
      </c>
      <c r="I978" s="27" t="str">
        <f t="shared" si="237"/>
        <v/>
      </c>
      <c r="J978" s="27" t="str">
        <f t="shared" si="238"/>
        <v/>
      </c>
      <c r="K978" s="27" t="str">
        <f t="shared" si="239"/>
        <v/>
      </c>
      <c r="L978" s="27" t="str">
        <f t="shared" si="240"/>
        <v/>
      </c>
      <c r="M978" s="32" t="str">
        <f t="shared" si="241"/>
        <v/>
      </c>
      <c r="N978" s="27" t="str">
        <f t="shared" si="228"/>
        <v/>
      </c>
      <c r="O978" s="27" t="str">
        <f t="shared" si="229"/>
        <v/>
      </c>
      <c r="P978" s="27" t="str">
        <f t="shared" si="230"/>
        <v/>
      </c>
      <c r="Q978" s="27" t="str">
        <f t="shared" si="231"/>
        <v/>
      </c>
      <c r="R978" s="27" t="str">
        <f t="shared" si="232"/>
        <v/>
      </c>
      <c r="S978" s="27" t="str">
        <f t="shared" si="233"/>
        <v/>
      </c>
      <c r="T978" s="32" t="str">
        <f t="shared" si="234"/>
        <v/>
      </c>
      <c r="U978" s="10"/>
    </row>
    <row r="979" spans="1:21" x14ac:dyDescent="0.25">
      <c r="A979" s="10"/>
      <c r="B979" s="4" t="str">
        <f>IF(ISBLANK('INPUT | Operations'!$B984),"",COUNT('INPUT | Operations'!$B$12:$B983))</f>
        <v/>
      </c>
      <c r="C979" s="27" t="str">
        <f>IF(ISNUMBER($B979),('INPUT | Operations'!$C983+'INPUT | Operations'!$C984)/2,"")</f>
        <v/>
      </c>
      <c r="D979" s="28" t="str">
        <f t="shared" si="227"/>
        <v/>
      </c>
      <c r="E979" s="26" t="str">
        <f>IF(ISNUMBER($B979),'INPUT | Operations'!$B984-'INPUT | Operations'!$B983,"")</f>
        <v/>
      </c>
      <c r="F979" s="32" t="str">
        <f>IF(ISNUMBER($B979),IF('INPUT | Operations'!$B984&lt;MainEngine_BurnTime,1,IF('INPUT | Operations'!$B983&lt;=MainEngine_BurnTime,(MainEngine_BurnTime-'INPUT | Operations'!$B983)/('INPUT | Operations'!$B984-'INPUT | Operations'!$B983),0))*'INPUT | Operations'!$D983*NumberOfMainEngines*NumberOfOps*$E979,"")</f>
        <v/>
      </c>
      <c r="G979" s="34" t="str">
        <f t="shared" si="235"/>
        <v/>
      </c>
      <c r="H979" s="27" t="str">
        <f t="shared" si="236"/>
        <v/>
      </c>
      <c r="I979" s="27" t="str">
        <f t="shared" si="237"/>
        <v/>
      </c>
      <c r="J979" s="27" t="str">
        <f t="shared" si="238"/>
        <v/>
      </c>
      <c r="K979" s="27" t="str">
        <f t="shared" si="239"/>
        <v/>
      </c>
      <c r="L979" s="27" t="str">
        <f t="shared" si="240"/>
        <v/>
      </c>
      <c r="M979" s="32" t="str">
        <f t="shared" si="241"/>
        <v/>
      </c>
      <c r="N979" s="27" t="str">
        <f t="shared" si="228"/>
        <v/>
      </c>
      <c r="O979" s="27" t="str">
        <f t="shared" si="229"/>
        <v/>
      </c>
      <c r="P979" s="27" t="str">
        <f t="shared" si="230"/>
        <v/>
      </c>
      <c r="Q979" s="27" t="str">
        <f t="shared" si="231"/>
        <v/>
      </c>
      <c r="R979" s="27" t="str">
        <f t="shared" si="232"/>
        <v/>
      </c>
      <c r="S979" s="27" t="str">
        <f t="shared" si="233"/>
        <v/>
      </c>
      <c r="T979" s="32" t="str">
        <f t="shared" si="234"/>
        <v/>
      </c>
      <c r="U979" s="10"/>
    </row>
    <row r="980" spans="1:21" x14ac:dyDescent="0.25">
      <c r="A980" s="10"/>
      <c r="B980" s="4" t="str">
        <f>IF(ISBLANK('INPUT | Operations'!$B985),"",COUNT('INPUT | Operations'!$B$12:$B984))</f>
        <v/>
      </c>
      <c r="C980" s="27" t="str">
        <f>IF(ISNUMBER($B980),('INPUT | Operations'!$C984+'INPUT | Operations'!$C985)/2,"")</f>
        <v/>
      </c>
      <c r="D980" s="28" t="str">
        <f t="shared" si="227"/>
        <v/>
      </c>
      <c r="E980" s="26" t="str">
        <f>IF(ISNUMBER($B980),'INPUT | Operations'!$B985-'INPUT | Operations'!$B984,"")</f>
        <v/>
      </c>
      <c r="F980" s="32" t="str">
        <f>IF(ISNUMBER($B980),IF('INPUT | Operations'!$B985&lt;MainEngine_BurnTime,1,IF('INPUT | Operations'!$B984&lt;=MainEngine_BurnTime,(MainEngine_BurnTime-'INPUT | Operations'!$B984)/('INPUT | Operations'!$B985-'INPUT | Operations'!$B984),0))*'INPUT | Operations'!$D984*NumberOfMainEngines*NumberOfOps*$E980,"")</f>
        <v/>
      </c>
      <c r="G980" s="34" t="str">
        <f t="shared" si="235"/>
        <v/>
      </c>
      <c r="H980" s="27" t="str">
        <f t="shared" si="236"/>
        <v/>
      </c>
      <c r="I980" s="27" t="str">
        <f t="shared" si="237"/>
        <v/>
      </c>
      <c r="J980" s="27" t="str">
        <f t="shared" si="238"/>
        <v/>
      </c>
      <c r="K980" s="27" t="str">
        <f t="shared" si="239"/>
        <v/>
      </c>
      <c r="L980" s="27" t="str">
        <f t="shared" si="240"/>
        <v/>
      </c>
      <c r="M980" s="32" t="str">
        <f t="shared" si="241"/>
        <v/>
      </c>
      <c r="N980" s="27" t="str">
        <f t="shared" si="228"/>
        <v/>
      </c>
      <c r="O980" s="27" t="str">
        <f t="shared" si="229"/>
        <v/>
      </c>
      <c r="P980" s="27" t="str">
        <f t="shared" si="230"/>
        <v/>
      </c>
      <c r="Q980" s="27" t="str">
        <f t="shared" si="231"/>
        <v/>
      </c>
      <c r="R980" s="27" t="str">
        <f t="shared" si="232"/>
        <v/>
      </c>
      <c r="S980" s="27" t="str">
        <f t="shared" si="233"/>
        <v/>
      </c>
      <c r="T980" s="32" t="str">
        <f t="shared" si="234"/>
        <v/>
      </c>
      <c r="U980" s="10"/>
    </row>
    <row r="981" spans="1:21" x14ac:dyDescent="0.25">
      <c r="A981" s="10"/>
      <c r="B981" s="4" t="str">
        <f>IF(ISBLANK('INPUT | Operations'!$B986),"",COUNT('INPUT | Operations'!$B$12:$B985))</f>
        <v/>
      </c>
      <c r="C981" s="27" t="str">
        <f>IF(ISNUMBER($B981),('INPUT | Operations'!$C985+'INPUT | Operations'!$C986)/2,"")</f>
        <v/>
      </c>
      <c r="D981" s="28" t="str">
        <f t="shared" si="227"/>
        <v/>
      </c>
      <c r="E981" s="26" t="str">
        <f>IF(ISNUMBER($B981),'INPUT | Operations'!$B986-'INPUT | Operations'!$B985,"")</f>
        <v/>
      </c>
      <c r="F981" s="32" t="str">
        <f>IF(ISNUMBER($B981),IF('INPUT | Operations'!$B986&lt;MainEngine_BurnTime,1,IF('INPUT | Operations'!$B985&lt;=MainEngine_BurnTime,(MainEngine_BurnTime-'INPUT | Operations'!$B985)/('INPUT | Operations'!$B986-'INPUT | Operations'!$B985),0))*'INPUT | Operations'!$D985*NumberOfMainEngines*NumberOfOps*$E981,"")</f>
        <v/>
      </c>
      <c r="G981" s="34" t="str">
        <f t="shared" si="235"/>
        <v/>
      </c>
      <c r="H981" s="27" t="str">
        <f t="shared" si="236"/>
        <v/>
      </c>
      <c r="I981" s="27" t="str">
        <f t="shared" si="237"/>
        <v/>
      </c>
      <c r="J981" s="27" t="str">
        <f t="shared" si="238"/>
        <v/>
      </c>
      <c r="K981" s="27" t="str">
        <f t="shared" si="239"/>
        <v/>
      </c>
      <c r="L981" s="27" t="str">
        <f t="shared" si="240"/>
        <v/>
      </c>
      <c r="M981" s="32" t="str">
        <f t="shared" si="241"/>
        <v/>
      </c>
      <c r="N981" s="27" t="str">
        <f t="shared" si="228"/>
        <v/>
      </c>
      <c r="O981" s="27" t="str">
        <f t="shared" si="229"/>
        <v/>
      </c>
      <c r="P981" s="27" t="str">
        <f t="shared" si="230"/>
        <v/>
      </c>
      <c r="Q981" s="27" t="str">
        <f t="shared" si="231"/>
        <v/>
      </c>
      <c r="R981" s="27" t="str">
        <f t="shared" si="232"/>
        <v/>
      </c>
      <c r="S981" s="27" t="str">
        <f t="shared" si="233"/>
        <v/>
      </c>
      <c r="T981" s="32" t="str">
        <f t="shared" si="234"/>
        <v/>
      </c>
      <c r="U981" s="10"/>
    </row>
    <row r="982" spans="1:21" x14ac:dyDescent="0.25">
      <c r="A982" s="10"/>
      <c r="B982" s="4" t="str">
        <f>IF(ISBLANK('INPUT | Operations'!$B987),"",COUNT('INPUT | Operations'!$B$12:$B986))</f>
        <v/>
      </c>
      <c r="C982" s="27" t="str">
        <f>IF(ISNUMBER($B982),('INPUT | Operations'!$C986+'INPUT | Operations'!$C987)/2,"")</f>
        <v/>
      </c>
      <c r="D982" s="28" t="str">
        <f t="shared" si="227"/>
        <v/>
      </c>
      <c r="E982" s="26" t="str">
        <f>IF(ISNUMBER($B982),'INPUT | Operations'!$B987-'INPUT | Operations'!$B986,"")</f>
        <v/>
      </c>
      <c r="F982" s="32" t="str">
        <f>IF(ISNUMBER($B982),IF('INPUT | Operations'!$B987&lt;MainEngine_BurnTime,1,IF('INPUT | Operations'!$B986&lt;=MainEngine_BurnTime,(MainEngine_BurnTime-'INPUT | Operations'!$B986)/('INPUT | Operations'!$B987-'INPUT | Operations'!$B986),0))*'INPUT | Operations'!$D986*NumberOfMainEngines*NumberOfOps*$E982,"")</f>
        <v/>
      </c>
      <c r="G982" s="34" t="str">
        <f t="shared" si="235"/>
        <v/>
      </c>
      <c r="H982" s="27" t="str">
        <f t="shared" si="236"/>
        <v/>
      </c>
      <c r="I982" s="27" t="str">
        <f t="shared" si="237"/>
        <v/>
      </c>
      <c r="J982" s="27" t="str">
        <f t="shared" si="238"/>
        <v/>
      </c>
      <c r="K982" s="27" t="str">
        <f t="shared" si="239"/>
        <v/>
      </c>
      <c r="L982" s="27" t="str">
        <f t="shared" si="240"/>
        <v/>
      </c>
      <c r="M982" s="32" t="str">
        <f t="shared" si="241"/>
        <v/>
      </c>
      <c r="N982" s="27" t="str">
        <f t="shared" si="228"/>
        <v/>
      </c>
      <c r="O982" s="27" t="str">
        <f t="shared" si="229"/>
        <v/>
      </c>
      <c r="P982" s="27" t="str">
        <f t="shared" si="230"/>
        <v/>
      </c>
      <c r="Q982" s="27" t="str">
        <f t="shared" si="231"/>
        <v/>
      </c>
      <c r="R982" s="27" t="str">
        <f t="shared" si="232"/>
        <v/>
      </c>
      <c r="S982" s="27" t="str">
        <f t="shared" si="233"/>
        <v/>
      </c>
      <c r="T982" s="32" t="str">
        <f t="shared" si="234"/>
        <v/>
      </c>
      <c r="U982" s="10"/>
    </row>
    <row r="983" spans="1:21" x14ac:dyDescent="0.25">
      <c r="A983" s="10"/>
      <c r="B983" s="4" t="str">
        <f>IF(ISBLANK('INPUT | Operations'!$B988),"",COUNT('INPUT | Operations'!$B$12:$B987))</f>
        <v/>
      </c>
      <c r="C983" s="27" t="str">
        <f>IF(ISNUMBER($B983),('INPUT | Operations'!$C987+'INPUT | Operations'!$C988)/2,"")</f>
        <v/>
      </c>
      <c r="D983" s="28" t="str">
        <f t="shared" si="227"/>
        <v/>
      </c>
      <c r="E983" s="26" t="str">
        <f>IF(ISNUMBER($B983),'INPUT | Operations'!$B988-'INPUT | Operations'!$B987,"")</f>
        <v/>
      </c>
      <c r="F983" s="32" t="str">
        <f>IF(ISNUMBER($B983),IF('INPUT | Operations'!$B988&lt;MainEngine_BurnTime,1,IF('INPUT | Operations'!$B987&lt;=MainEngine_BurnTime,(MainEngine_BurnTime-'INPUT | Operations'!$B987)/('INPUT | Operations'!$B988-'INPUT | Operations'!$B987),0))*'INPUT | Operations'!$D987*NumberOfMainEngines*NumberOfOps*$E983,"")</f>
        <v/>
      </c>
      <c r="G983" s="34" t="str">
        <f t="shared" si="235"/>
        <v/>
      </c>
      <c r="H983" s="27" t="str">
        <f t="shared" si="236"/>
        <v/>
      </c>
      <c r="I983" s="27" t="str">
        <f t="shared" si="237"/>
        <v/>
      </c>
      <c r="J983" s="27" t="str">
        <f t="shared" si="238"/>
        <v/>
      </c>
      <c r="K983" s="27" t="str">
        <f t="shared" si="239"/>
        <v/>
      </c>
      <c r="L983" s="27" t="str">
        <f t="shared" si="240"/>
        <v/>
      </c>
      <c r="M983" s="32" t="str">
        <f t="shared" si="241"/>
        <v/>
      </c>
      <c r="N983" s="27" t="str">
        <f t="shared" si="228"/>
        <v/>
      </c>
      <c r="O983" s="27" t="str">
        <f t="shared" si="229"/>
        <v/>
      </c>
      <c r="P983" s="27" t="str">
        <f t="shared" si="230"/>
        <v/>
      </c>
      <c r="Q983" s="27" t="str">
        <f t="shared" si="231"/>
        <v/>
      </c>
      <c r="R983" s="27" t="str">
        <f t="shared" si="232"/>
        <v/>
      </c>
      <c r="S983" s="27" t="str">
        <f t="shared" si="233"/>
        <v/>
      </c>
      <c r="T983" s="32" t="str">
        <f t="shared" si="234"/>
        <v/>
      </c>
      <c r="U983" s="10"/>
    </row>
    <row r="984" spans="1:21" x14ac:dyDescent="0.25">
      <c r="A984" s="10"/>
      <c r="B984" s="4" t="str">
        <f>IF(ISBLANK('INPUT | Operations'!$B989),"",COUNT('INPUT | Operations'!$B$12:$B988))</f>
        <v/>
      </c>
      <c r="C984" s="27" t="str">
        <f>IF(ISNUMBER($B984),('INPUT | Operations'!$C988+'INPUT | Operations'!$C989)/2,"")</f>
        <v/>
      </c>
      <c r="D984" s="28" t="str">
        <f t="shared" si="227"/>
        <v/>
      </c>
      <c r="E984" s="26" t="str">
        <f>IF(ISNUMBER($B984),'INPUT | Operations'!$B989-'INPUT | Operations'!$B988,"")</f>
        <v/>
      </c>
      <c r="F984" s="32" t="str">
        <f>IF(ISNUMBER($B984),IF('INPUT | Operations'!$B989&lt;MainEngine_BurnTime,1,IF('INPUT | Operations'!$B988&lt;=MainEngine_BurnTime,(MainEngine_BurnTime-'INPUT | Operations'!$B988)/('INPUT | Operations'!$B989-'INPUT | Operations'!$B988),0))*'INPUT | Operations'!$D988*NumberOfMainEngines*NumberOfOps*$E984,"")</f>
        <v/>
      </c>
      <c r="G984" s="34" t="str">
        <f t="shared" si="235"/>
        <v/>
      </c>
      <c r="H984" s="27" t="str">
        <f t="shared" si="236"/>
        <v/>
      </c>
      <c r="I984" s="27" t="str">
        <f t="shared" si="237"/>
        <v/>
      </c>
      <c r="J984" s="27" t="str">
        <f t="shared" si="238"/>
        <v/>
      </c>
      <c r="K984" s="27" t="str">
        <f t="shared" si="239"/>
        <v/>
      </c>
      <c r="L984" s="27" t="str">
        <f t="shared" si="240"/>
        <v/>
      </c>
      <c r="M984" s="32" t="str">
        <f t="shared" si="241"/>
        <v/>
      </c>
      <c r="N984" s="27" t="str">
        <f t="shared" si="228"/>
        <v/>
      </c>
      <c r="O984" s="27" t="str">
        <f t="shared" si="229"/>
        <v/>
      </c>
      <c r="P984" s="27" t="str">
        <f t="shared" si="230"/>
        <v/>
      </c>
      <c r="Q984" s="27" t="str">
        <f t="shared" si="231"/>
        <v/>
      </c>
      <c r="R984" s="27" t="str">
        <f t="shared" si="232"/>
        <v/>
      </c>
      <c r="S984" s="27" t="str">
        <f t="shared" si="233"/>
        <v/>
      </c>
      <c r="T984" s="32" t="str">
        <f t="shared" si="234"/>
        <v/>
      </c>
      <c r="U984" s="10"/>
    </row>
    <row r="985" spans="1:21" x14ac:dyDescent="0.25">
      <c r="A985" s="10"/>
      <c r="B985" s="4" t="str">
        <f>IF(ISBLANK('INPUT | Operations'!$B990),"",COUNT('INPUT | Operations'!$B$12:$B989))</f>
        <v/>
      </c>
      <c r="C985" s="27" t="str">
        <f>IF(ISNUMBER($B985),('INPUT | Operations'!$C989+'INPUT | Operations'!$C990)/2,"")</f>
        <v/>
      </c>
      <c r="D985" s="28" t="str">
        <f t="shared" si="227"/>
        <v/>
      </c>
      <c r="E985" s="26" t="str">
        <f>IF(ISNUMBER($B985),'INPUT | Operations'!$B990-'INPUT | Operations'!$B989,"")</f>
        <v/>
      </c>
      <c r="F985" s="32" t="str">
        <f>IF(ISNUMBER($B985),IF('INPUT | Operations'!$B990&lt;MainEngine_BurnTime,1,IF('INPUT | Operations'!$B989&lt;=MainEngine_BurnTime,(MainEngine_BurnTime-'INPUT | Operations'!$B989)/('INPUT | Operations'!$B990-'INPUT | Operations'!$B989),0))*'INPUT | Operations'!$D989*NumberOfMainEngines*NumberOfOps*$E985,"")</f>
        <v/>
      </c>
      <c r="G985" s="34" t="str">
        <f t="shared" si="235"/>
        <v/>
      </c>
      <c r="H985" s="27" t="str">
        <f t="shared" si="236"/>
        <v/>
      </c>
      <c r="I985" s="27" t="str">
        <f t="shared" si="237"/>
        <v/>
      </c>
      <c r="J985" s="27" t="str">
        <f t="shared" si="238"/>
        <v/>
      </c>
      <c r="K985" s="27" t="str">
        <f t="shared" si="239"/>
        <v/>
      </c>
      <c r="L985" s="27" t="str">
        <f t="shared" si="240"/>
        <v/>
      </c>
      <c r="M985" s="32" t="str">
        <f t="shared" si="241"/>
        <v/>
      </c>
      <c r="N985" s="27" t="str">
        <f t="shared" si="228"/>
        <v/>
      </c>
      <c r="O985" s="27" t="str">
        <f t="shared" si="229"/>
        <v/>
      </c>
      <c r="P985" s="27" t="str">
        <f t="shared" si="230"/>
        <v/>
      </c>
      <c r="Q985" s="27" t="str">
        <f t="shared" si="231"/>
        <v/>
      </c>
      <c r="R985" s="27" t="str">
        <f t="shared" si="232"/>
        <v/>
      </c>
      <c r="S985" s="27" t="str">
        <f t="shared" si="233"/>
        <v/>
      </c>
      <c r="T985" s="32" t="str">
        <f t="shared" si="234"/>
        <v/>
      </c>
      <c r="U985" s="10"/>
    </row>
    <row r="986" spans="1:21" x14ac:dyDescent="0.25">
      <c r="A986" s="10"/>
      <c r="B986" s="4" t="str">
        <f>IF(ISBLANK('INPUT | Operations'!$B991),"",COUNT('INPUT | Operations'!$B$12:$B990))</f>
        <v/>
      </c>
      <c r="C986" s="27" t="str">
        <f>IF(ISNUMBER($B986),('INPUT | Operations'!$C990+'INPUT | Operations'!$C991)/2,"")</f>
        <v/>
      </c>
      <c r="D986" s="28" t="str">
        <f t="shared" si="227"/>
        <v/>
      </c>
      <c r="E986" s="26" t="str">
        <f>IF(ISNUMBER($B986),'INPUT | Operations'!$B991-'INPUT | Operations'!$B990,"")</f>
        <v/>
      </c>
      <c r="F986" s="32" t="str">
        <f>IF(ISNUMBER($B986),IF('INPUT | Operations'!$B991&lt;MainEngine_BurnTime,1,IF('INPUT | Operations'!$B990&lt;=MainEngine_BurnTime,(MainEngine_BurnTime-'INPUT | Operations'!$B990)/('INPUT | Operations'!$B991-'INPUT | Operations'!$B990),0))*'INPUT | Operations'!$D990*NumberOfMainEngines*NumberOfOps*$E986,"")</f>
        <v/>
      </c>
      <c r="G986" s="34" t="str">
        <f t="shared" si="235"/>
        <v/>
      </c>
      <c r="H986" s="27" t="str">
        <f t="shared" si="236"/>
        <v/>
      </c>
      <c r="I986" s="27" t="str">
        <f t="shared" si="237"/>
        <v/>
      </c>
      <c r="J986" s="27" t="str">
        <f t="shared" si="238"/>
        <v/>
      </c>
      <c r="K986" s="27" t="str">
        <f t="shared" si="239"/>
        <v/>
      </c>
      <c r="L986" s="27" t="str">
        <f t="shared" si="240"/>
        <v/>
      </c>
      <c r="M986" s="32" t="str">
        <f t="shared" si="241"/>
        <v/>
      </c>
      <c r="N986" s="27" t="str">
        <f t="shared" si="228"/>
        <v/>
      </c>
      <c r="O986" s="27" t="str">
        <f t="shared" si="229"/>
        <v/>
      </c>
      <c r="P986" s="27" t="str">
        <f t="shared" si="230"/>
        <v/>
      </c>
      <c r="Q986" s="27" t="str">
        <f t="shared" si="231"/>
        <v/>
      </c>
      <c r="R986" s="27" t="str">
        <f t="shared" si="232"/>
        <v/>
      </c>
      <c r="S986" s="27" t="str">
        <f t="shared" si="233"/>
        <v/>
      </c>
      <c r="T986" s="32" t="str">
        <f t="shared" si="234"/>
        <v/>
      </c>
      <c r="U986" s="10"/>
    </row>
    <row r="987" spans="1:21" x14ac:dyDescent="0.25">
      <c r="A987" s="10"/>
      <c r="B987" s="4" t="str">
        <f>IF(ISBLANK('INPUT | Operations'!$B992),"",COUNT('INPUT | Operations'!$B$12:$B991))</f>
        <v/>
      </c>
      <c r="C987" s="27" t="str">
        <f>IF(ISNUMBER($B987),('INPUT | Operations'!$C991+'INPUT | Operations'!$C992)/2,"")</f>
        <v/>
      </c>
      <c r="D987" s="28" t="str">
        <f t="shared" si="227"/>
        <v/>
      </c>
      <c r="E987" s="26" t="str">
        <f>IF(ISNUMBER($B987),'INPUT | Operations'!$B992-'INPUT | Operations'!$B991,"")</f>
        <v/>
      </c>
      <c r="F987" s="32" t="str">
        <f>IF(ISNUMBER($B987),IF('INPUT | Operations'!$B992&lt;MainEngine_BurnTime,1,IF('INPUT | Operations'!$B991&lt;=MainEngine_BurnTime,(MainEngine_BurnTime-'INPUT | Operations'!$B991)/('INPUT | Operations'!$B992-'INPUT | Operations'!$B991),0))*'INPUT | Operations'!$D991*NumberOfMainEngines*NumberOfOps*$E987,"")</f>
        <v/>
      </c>
      <c r="G987" s="34" t="str">
        <f t="shared" si="235"/>
        <v/>
      </c>
      <c r="H987" s="27" t="str">
        <f t="shared" si="236"/>
        <v/>
      </c>
      <c r="I987" s="27" t="str">
        <f t="shared" si="237"/>
        <v/>
      </c>
      <c r="J987" s="27" t="str">
        <f t="shared" si="238"/>
        <v/>
      </c>
      <c r="K987" s="27" t="str">
        <f t="shared" si="239"/>
        <v/>
      </c>
      <c r="L987" s="27" t="str">
        <f t="shared" si="240"/>
        <v/>
      </c>
      <c r="M987" s="32" t="str">
        <f t="shared" si="241"/>
        <v/>
      </c>
      <c r="N987" s="27" t="str">
        <f t="shared" si="228"/>
        <v/>
      </c>
      <c r="O987" s="27" t="str">
        <f t="shared" si="229"/>
        <v/>
      </c>
      <c r="P987" s="27" t="str">
        <f t="shared" si="230"/>
        <v/>
      </c>
      <c r="Q987" s="27" t="str">
        <f t="shared" si="231"/>
        <v/>
      </c>
      <c r="R987" s="27" t="str">
        <f t="shared" si="232"/>
        <v/>
      </c>
      <c r="S987" s="27" t="str">
        <f t="shared" si="233"/>
        <v/>
      </c>
      <c r="T987" s="32" t="str">
        <f t="shared" si="234"/>
        <v/>
      </c>
      <c r="U987" s="10"/>
    </row>
    <row r="988" spans="1:21" x14ac:dyDescent="0.25">
      <c r="A988" s="10"/>
      <c r="B988" s="4" t="str">
        <f>IF(ISBLANK('INPUT | Operations'!$B993),"",COUNT('INPUT | Operations'!$B$12:$B992))</f>
        <v/>
      </c>
      <c r="C988" s="27" t="str">
        <f>IF(ISNUMBER($B988),('INPUT | Operations'!$C992+'INPUT | Operations'!$C993)/2,"")</f>
        <v/>
      </c>
      <c r="D988" s="28" t="str">
        <f t="shared" si="227"/>
        <v/>
      </c>
      <c r="E988" s="26" t="str">
        <f>IF(ISNUMBER($B988),'INPUT | Operations'!$B993-'INPUT | Operations'!$B992,"")</f>
        <v/>
      </c>
      <c r="F988" s="32" t="str">
        <f>IF(ISNUMBER($B988),IF('INPUT | Operations'!$B993&lt;MainEngine_BurnTime,1,IF('INPUT | Operations'!$B992&lt;=MainEngine_BurnTime,(MainEngine_BurnTime-'INPUT | Operations'!$B992)/('INPUT | Operations'!$B993-'INPUT | Operations'!$B992),0))*'INPUT | Operations'!$D992*NumberOfMainEngines*NumberOfOps*$E988,"")</f>
        <v/>
      </c>
      <c r="G988" s="34" t="str">
        <f t="shared" si="235"/>
        <v/>
      </c>
      <c r="H988" s="27" t="str">
        <f t="shared" si="236"/>
        <v/>
      </c>
      <c r="I988" s="27" t="str">
        <f t="shared" si="237"/>
        <v/>
      </c>
      <c r="J988" s="27" t="str">
        <f t="shared" si="238"/>
        <v/>
      </c>
      <c r="K988" s="27" t="str">
        <f t="shared" si="239"/>
        <v/>
      </c>
      <c r="L988" s="27" t="str">
        <f t="shared" si="240"/>
        <v/>
      </c>
      <c r="M988" s="32" t="str">
        <f t="shared" si="241"/>
        <v/>
      </c>
      <c r="N988" s="27" t="str">
        <f t="shared" si="228"/>
        <v/>
      </c>
      <c r="O988" s="27" t="str">
        <f t="shared" si="229"/>
        <v/>
      </c>
      <c r="P988" s="27" t="str">
        <f t="shared" si="230"/>
        <v/>
      </c>
      <c r="Q988" s="27" t="str">
        <f t="shared" si="231"/>
        <v/>
      </c>
      <c r="R988" s="27" t="str">
        <f t="shared" si="232"/>
        <v/>
      </c>
      <c r="S988" s="27" t="str">
        <f t="shared" si="233"/>
        <v/>
      </c>
      <c r="T988" s="32" t="str">
        <f t="shared" si="234"/>
        <v/>
      </c>
      <c r="U988" s="10"/>
    </row>
    <row r="989" spans="1:21" x14ac:dyDescent="0.25">
      <c r="A989" s="10"/>
      <c r="B989" s="4" t="str">
        <f>IF(ISBLANK('INPUT | Operations'!$B994),"",COUNT('INPUT | Operations'!$B$12:$B993))</f>
        <v/>
      </c>
      <c r="C989" s="27" t="str">
        <f>IF(ISNUMBER($B989),('INPUT | Operations'!$C993+'INPUT | Operations'!$C994)/2,"")</f>
        <v/>
      </c>
      <c r="D989" s="28" t="str">
        <f t="shared" si="227"/>
        <v/>
      </c>
      <c r="E989" s="26" t="str">
        <f>IF(ISNUMBER($B989),'INPUT | Operations'!$B994-'INPUT | Operations'!$B993,"")</f>
        <v/>
      </c>
      <c r="F989" s="32" t="str">
        <f>IF(ISNUMBER($B989),IF('INPUT | Operations'!$B994&lt;MainEngine_BurnTime,1,IF('INPUT | Operations'!$B993&lt;=MainEngine_BurnTime,(MainEngine_BurnTime-'INPUT | Operations'!$B993)/('INPUT | Operations'!$B994-'INPUT | Operations'!$B993),0))*'INPUT | Operations'!$D993*NumberOfMainEngines*NumberOfOps*$E989,"")</f>
        <v/>
      </c>
      <c r="G989" s="34" t="str">
        <f t="shared" si="235"/>
        <v/>
      </c>
      <c r="H989" s="27" t="str">
        <f t="shared" si="236"/>
        <v/>
      </c>
      <c r="I989" s="27" t="str">
        <f t="shared" si="237"/>
        <v/>
      </c>
      <c r="J989" s="27" t="str">
        <f t="shared" si="238"/>
        <v/>
      </c>
      <c r="K989" s="27" t="str">
        <f t="shared" si="239"/>
        <v/>
      </c>
      <c r="L989" s="27" t="str">
        <f t="shared" si="240"/>
        <v/>
      </c>
      <c r="M989" s="32" t="str">
        <f t="shared" si="241"/>
        <v/>
      </c>
      <c r="N989" s="27" t="str">
        <f t="shared" si="228"/>
        <v/>
      </c>
      <c r="O989" s="27" t="str">
        <f t="shared" si="229"/>
        <v/>
      </c>
      <c r="P989" s="27" t="str">
        <f t="shared" si="230"/>
        <v/>
      </c>
      <c r="Q989" s="27" t="str">
        <f t="shared" si="231"/>
        <v/>
      </c>
      <c r="R989" s="27" t="str">
        <f t="shared" si="232"/>
        <v/>
      </c>
      <c r="S989" s="27" t="str">
        <f t="shared" si="233"/>
        <v/>
      </c>
      <c r="T989" s="32" t="str">
        <f t="shared" si="234"/>
        <v/>
      </c>
      <c r="U989" s="10"/>
    </row>
    <row r="990" spans="1:21" x14ac:dyDescent="0.25">
      <c r="A990" s="10"/>
      <c r="B990" s="4" t="str">
        <f>IF(ISBLANK('INPUT | Operations'!$B995),"",COUNT('INPUT | Operations'!$B$12:$B994))</f>
        <v/>
      </c>
      <c r="C990" s="27" t="str">
        <f>IF(ISNUMBER($B990),('INPUT | Operations'!$C994+'INPUT | Operations'!$C995)/2,"")</f>
        <v/>
      </c>
      <c r="D990" s="28" t="str">
        <f t="shared" si="227"/>
        <v/>
      </c>
      <c r="E990" s="26" t="str">
        <f>IF(ISNUMBER($B990),'INPUT | Operations'!$B995-'INPUT | Operations'!$B994,"")</f>
        <v/>
      </c>
      <c r="F990" s="32" t="str">
        <f>IF(ISNUMBER($B990),IF('INPUT | Operations'!$B995&lt;MainEngine_BurnTime,1,IF('INPUT | Operations'!$B994&lt;=MainEngine_BurnTime,(MainEngine_BurnTime-'INPUT | Operations'!$B994)/('INPUT | Operations'!$B995-'INPUT | Operations'!$B994),0))*'INPUT | Operations'!$D994*NumberOfMainEngines*NumberOfOps*$E990,"")</f>
        <v/>
      </c>
      <c r="G990" s="34" t="str">
        <f t="shared" si="235"/>
        <v/>
      </c>
      <c r="H990" s="27" t="str">
        <f t="shared" si="236"/>
        <v/>
      </c>
      <c r="I990" s="27" t="str">
        <f t="shared" si="237"/>
        <v/>
      </c>
      <c r="J990" s="27" t="str">
        <f t="shared" si="238"/>
        <v/>
      </c>
      <c r="K990" s="27" t="str">
        <f t="shared" si="239"/>
        <v/>
      </c>
      <c r="L990" s="27" t="str">
        <f t="shared" si="240"/>
        <v/>
      </c>
      <c r="M990" s="32" t="str">
        <f t="shared" si="241"/>
        <v/>
      </c>
      <c r="N990" s="27" t="str">
        <f t="shared" si="228"/>
        <v/>
      </c>
      <c r="O990" s="27" t="str">
        <f t="shared" si="229"/>
        <v/>
      </c>
      <c r="P990" s="27" t="str">
        <f t="shared" si="230"/>
        <v/>
      </c>
      <c r="Q990" s="27" t="str">
        <f t="shared" si="231"/>
        <v/>
      </c>
      <c r="R990" s="27" t="str">
        <f t="shared" si="232"/>
        <v/>
      </c>
      <c r="S990" s="27" t="str">
        <f t="shared" si="233"/>
        <v/>
      </c>
      <c r="T990" s="32" t="str">
        <f t="shared" si="234"/>
        <v/>
      </c>
      <c r="U990" s="10"/>
    </row>
    <row r="991" spans="1:21" x14ac:dyDescent="0.25">
      <c r="A991" s="10"/>
      <c r="B991" s="4" t="str">
        <f>IF(ISBLANK('INPUT | Operations'!$B996),"",COUNT('INPUT | Operations'!$B$12:$B995))</f>
        <v/>
      </c>
      <c r="C991" s="27" t="str">
        <f>IF(ISNUMBER($B991),('INPUT | Operations'!$C995+'INPUT | Operations'!$C996)/2,"")</f>
        <v/>
      </c>
      <c r="D991" s="28" t="str">
        <f t="shared" si="227"/>
        <v/>
      </c>
      <c r="E991" s="26" t="str">
        <f>IF(ISNUMBER($B991),'INPUT | Operations'!$B996-'INPUT | Operations'!$B995,"")</f>
        <v/>
      </c>
      <c r="F991" s="32" t="str">
        <f>IF(ISNUMBER($B991),IF('INPUT | Operations'!$B996&lt;MainEngine_BurnTime,1,IF('INPUT | Operations'!$B995&lt;=MainEngine_BurnTime,(MainEngine_BurnTime-'INPUT | Operations'!$B995)/('INPUT | Operations'!$B996-'INPUT | Operations'!$B995),0))*'INPUT | Operations'!$D995*NumberOfMainEngines*NumberOfOps*$E991,"")</f>
        <v/>
      </c>
      <c r="G991" s="34" t="str">
        <f t="shared" si="235"/>
        <v/>
      </c>
      <c r="H991" s="27" t="str">
        <f t="shared" si="236"/>
        <v/>
      </c>
      <c r="I991" s="27" t="str">
        <f t="shared" si="237"/>
        <v/>
      </c>
      <c r="J991" s="27" t="str">
        <f t="shared" si="238"/>
        <v/>
      </c>
      <c r="K991" s="27" t="str">
        <f t="shared" si="239"/>
        <v/>
      </c>
      <c r="L991" s="27" t="str">
        <f t="shared" si="240"/>
        <v/>
      </c>
      <c r="M991" s="32" t="str">
        <f t="shared" si="241"/>
        <v/>
      </c>
      <c r="N991" s="27" t="str">
        <f t="shared" si="228"/>
        <v/>
      </c>
      <c r="O991" s="27" t="str">
        <f t="shared" si="229"/>
        <v/>
      </c>
      <c r="P991" s="27" t="str">
        <f t="shared" si="230"/>
        <v/>
      </c>
      <c r="Q991" s="27" t="str">
        <f t="shared" si="231"/>
        <v/>
      </c>
      <c r="R991" s="27" t="str">
        <f t="shared" si="232"/>
        <v/>
      </c>
      <c r="S991" s="27" t="str">
        <f t="shared" si="233"/>
        <v/>
      </c>
      <c r="T991" s="32" t="str">
        <f t="shared" si="234"/>
        <v/>
      </c>
      <c r="U991" s="10"/>
    </row>
    <row r="992" spans="1:21" x14ac:dyDescent="0.25">
      <c r="A992" s="10"/>
      <c r="B992" s="4" t="str">
        <f>IF(ISBLANK('INPUT | Operations'!$B997),"",COUNT('INPUT | Operations'!$B$12:$B996))</f>
        <v/>
      </c>
      <c r="C992" s="27" t="str">
        <f>IF(ISNUMBER($B992),('INPUT | Operations'!$C996+'INPUT | Operations'!$C997)/2,"")</f>
        <v/>
      </c>
      <c r="D992" s="28" t="str">
        <f t="shared" si="227"/>
        <v/>
      </c>
      <c r="E992" s="26" t="str">
        <f>IF(ISNUMBER($B992),'INPUT | Operations'!$B997-'INPUT | Operations'!$B996,"")</f>
        <v/>
      </c>
      <c r="F992" s="32" t="str">
        <f>IF(ISNUMBER($B992),IF('INPUT | Operations'!$B997&lt;MainEngine_BurnTime,1,IF('INPUT | Operations'!$B996&lt;=MainEngine_BurnTime,(MainEngine_BurnTime-'INPUT | Operations'!$B996)/('INPUT | Operations'!$B997-'INPUT | Operations'!$B996),0))*'INPUT | Operations'!$D996*NumberOfMainEngines*NumberOfOps*$E992,"")</f>
        <v/>
      </c>
      <c r="G992" s="34" t="str">
        <f t="shared" si="235"/>
        <v/>
      </c>
      <c r="H992" s="27" t="str">
        <f t="shared" si="236"/>
        <v/>
      </c>
      <c r="I992" s="27" t="str">
        <f t="shared" si="237"/>
        <v/>
      </c>
      <c r="J992" s="27" t="str">
        <f t="shared" si="238"/>
        <v/>
      </c>
      <c r="K992" s="27" t="str">
        <f t="shared" si="239"/>
        <v/>
      </c>
      <c r="L992" s="27" t="str">
        <f t="shared" si="240"/>
        <v/>
      </c>
      <c r="M992" s="32" t="str">
        <f t="shared" si="241"/>
        <v/>
      </c>
      <c r="N992" s="27" t="str">
        <f t="shared" si="228"/>
        <v/>
      </c>
      <c r="O992" s="27" t="str">
        <f t="shared" si="229"/>
        <v/>
      </c>
      <c r="P992" s="27" t="str">
        <f t="shared" si="230"/>
        <v/>
      </c>
      <c r="Q992" s="27" t="str">
        <f t="shared" si="231"/>
        <v/>
      </c>
      <c r="R992" s="27" t="str">
        <f t="shared" si="232"/>
        <v/>
      </c>
      <c r="S992" s="27" t="str">
        <f t="shared" si="233"/>
        <v/>
      </c>
      <c r="T992" s="32" t="str">
        <f t="shared" si="234"/>
        <v/>
      </c>
      <c r="U992" s="10"/>
    </row>
    <row r="993" spans="1:21" x14ac:dyDescent="0.25">
      <c r="A993" s="10"/>
      <c r="B993" s="4" t="str">
        <f>IF(ISBLANK('INPUT | Operations'!$B998),"",COUNT('INPUT | Operations'!$B$12:$B997))</f>
        <v/>
      </c>
      <c r="C993" s="27" t="str">
        <f>IF(ISNUMBER($B993),('INPUT | Operations'!$C997+'INPUT | Operations'!$C998)/2,"")</f>
        <v/>
      </c>
      <c r="D993" s="28" t="str">
        <f t="shared" si="227"/>
        <v/>
      </c>
      <c r="E993" s="26" t="str">
        <f>IF(ISNUMBER($B993),'INPUT | Operations'!$B998-'INPUT | Operations'!$B997,"")</f>
        <v/>
      </c>
      <c r="F993" s="32" t="str">
        <f>IF(ISNUMBER($B993),IF('INPUT | Operations'!$B998&lt;MainEngine_BurnTime,1,IF('INPUT | Operations'!$B997&lt;=MainEngine_BurnTime,(MainEngine_BurnTime-'INPUT | Operations'!$B997)/('INPUT | Operations'!$B998-'INPUT | Operations'!$B997),0))*'INPUT | Operations'!$D997*NumberOfMainEngines*NumberOfOps*$E993,"")</f>
        <v/>
      </c>
      <c r="G993" s="34" t="str">
        <f t="shared" si="235"/>
        <v/>
      </c>
      <c r="H993" s="27" t="str">
        <f t="shared" si="236"/>
        <v/>
      </c>
      <c r="I993" s="27" t="str">
        <f t="shared" si="237"/>
        <v/>
      </c>
      <c r="J993" s="27" t="str">
        <f t="shared" si="238"/>
        <v/>
      </c>
      <c r="K993" s="27" t="str">
        <f t="shared" si="239"/>
        <v/>
      </c>
      <c r="L993" s="27" t="str">
        <f t="shared" si="240"/>
        <v/>
      </c>
      <c r="M993" s="32" t="str">
        <f t="shared" si="241"/>
        <v/>
      </c>
      <c r="N993" s="27" t="str">
        <f t="shared" si="228"/>
        <v/>
      </c>
      <c r="O993" s="27" t="str">
        <f t="shared" si="229"/>
        <v/>
      </c>
      <c r="P993" s="27" t="str">
        <f t="shared" si="230"/>
        <v/>
      </c>
      <c r="Q993" s="27" t="str">
        <f t="shared" si="231"/>
        <v/>
      </c>
      <c r="R993" s="27" t="str">
        <f t="shared" si="232"/>
        <v/>
      </c>
      <c r="S993" s="27" t="str">
        <f t="shared" si="233"/>
        <v/>
      </c>
      <c r="T993" s="32" t="str">
        <f t="shared" si="234"/>
        <v/>
      </c>
      <c r="U993" s="10"/>
    </row>
    <row r="994" spans="1:21" x14ac:dyDescent="0.25">
      <c r="A994" s="10"/>
      <c r="B994" s="4" t="str">
        <f>IF(ISBLANK('INPUT | Operations'!$B999),"",COUNT('INPUT | Operations'!$B$12:$B998))</f>
        <v/>
      </c>
      <c r="C994" s="27" t="str">
        <f>IF(ISNUMBER($B994),('INPUT | Operations'!$C998+'INPUT | Operations'!$C999)/2,"")</f>
        <v/>
      </c>
      <c r="D994" s="28" t="str">
        <f t="shared" si="227"/>
        <v/>
      </c>
      <c r="E994" s="26" t="str">
        <f>IF(ISNUMBER($B994),'INPUT | Operations'!$B999-'INPUT | Operations'!$B998,"")</f>
        <v/>
      </c>
      <c r="F994" s="32" t="str">
        <f>IF(ISNUMBER($B994),IF('INPUT | Operations'!$B999&lt;MainEngine_BurnTime,1,IF('INPUT | Operations'!$B998&lt;=MainEngine_BurnTime,(MainEngine_BurnTime-'INPUT | Operations'!$B998)/('INPUT | Operations'!$B999-'INPUT | Operations'!$B998),0))*'INPUT | Operations'!$D998*NumberOfMainEngines*NumberOfOps*$E994,"")</f>
        <v/>
      </c>
      <c r="G994" s="34" t="str">
        <f t="shared" si="235"/>
        <v/>
      </c>
      <c r="H994" s="27" t="str">
        <f t="shared" si="236"/>
        <v/>
      </c>
      <c r="I994" s="27" t="str">
        <f t="shared" si="237"/>
        <v/>
      </c>
      <c r="J994" s="27" t="str">
        <f t="shared" si="238"/>
        <v/>
      </c>
      <c r="K994" s="27" t="str">
        <f t="shared" si="239"/>
        <v/>
      </c>
      <c r="L994" s="27" t="str">
        <f t="shared" si="240"/>
        <v/>
      </c>
      <c r="M994" s="32" t="str">
        <f t="shared" si="241"/>
        <v/>
      </c>
      <c r="N994" s="27" t="str">
        <f t="shared" si="228"/>
        <v/>
      </c>
      <c r="O994" s="27" t="str">
        <f t="shared" si="229"/>
        <v/>
      </c>
      <c r="P994" s="27" t="str">
        <f t="shared" si="230"/>
        <v/>
      </c>
      <c r="Q994" s="27" t="str">
        <f t="shared" si="231"/>
        <v/>
      </c>
      <c r="R994" s="27" t="str">
        <f t="shared" si="232"/>
        <v/>
      </c>
      <c r="S994" s="27" t="str">
        <f t="shared" si="233"/>
        <v/>
      </c>
      <c r="T994" s="32" t="str">
        <f t="shared" si="234"/>
        <v/>
      </c>
      <c r="U994" s="10"/>
    </row>
    <row r="995" spans="1:21" x14ac:dyDescent="0.25">
      <c r="A995" s="10"/>
      <c r="B995" s="4" t="str">
        <f>IF(ISBLANK('INPUT | Operations'!$B1000),"",COUNT('INPUT | Operations'!$B$12:$B999))</f>
        <v/>
      </c>
      <c r="C995" s="27" t="str">
        <f>IF(ISNUMBER($B995),('INPUT | Operations'!$C999+'INPUT | Operations'!$C1000)/2,"")</f>
        <v/>
      </c>
      <c r="D995" s="28" t="str">
        <f t="shared" si="227"/>
        <v/>
      </c>
      <c r="E995" s="26" t="str">
        <f>IF(ISNUMBER($B995),'INPUT | Operations'!$B1000-'INPUT | Operations'!$B999,"")</f>
        <v/>
      </c>
      <c r="F995" s="32" t="str">
        <f>IF(ISNUMBER($B995),IF('INPUT | Operations'!$B1000&lt;MainEngine_BurnTime,1,IF('INPUT | Operations'!$B999&lt;=MainEngine_BurnTime,(MainEngine_BurnTime-'INPUT | Operations'!$B999)/('INPUT | Operations'!$B1000-'INPUT | Operations'!$B999),0))*'INPUT | Operations'!$D999*NumberOfMainEngines*NumberOfOps*$E995,"")</f>
        <v/>
      </c>
      <c r="G995" s="34" t="str">
        <f t="shared" si="235"/>
        <v/>
      </c>
      <c r="H995" s="27" t="str">
        <f t="shared" si="236"/>
        <v/>
      </c>
      <c r="I995" s="27" t="str">
        <f t="shared" si="237"/>
        <v/>
      </c>
      <c r="J995" s="27" t="str">
        <f t="shared" si="238"/>
        <v/>
      </c>
      <c r="K995" s="27" t="str">
        <f t="shared" si="239"/>
        <v/>
      </c>
      <c r="L995" s="27" t="str">
        <f t="shared" si="240"/>
        <v/>
      </c>
      <c r="M995" s="32" t="str">
        <f t="shared" si="241"/>
        <v/>
      </c>
      <c r="N995" s="27" t="str">
        <f t="shared" si="228"/>
        <v/>
      </c>
      <c r="O995" s="27" t="str">
        <f t="shared" si="229"/>
        <v/>
      </c>
      <c r="P995" s="27" t="str">
        <f t="shared" si="230"/>
        <v/>
      </c>
      <c r="Q995" s="27" t="str">
        <f t="shared" si="231"/>
        <v/>
      </c>
      <c r="R995" s="27" t="str">
        <f t="shared" si="232"/>
        <v/>
      </c>
      <c r="S995" s="27" t="str">
        <f t="shared" si="233"/>
        <v/>
      </c>
      <c r="T995" s="32" t="str">
        <f t="shared" si="234"/>
        <v/>
      </c>
      <c r="U995" s="10"/>
    </row>
    <row r="996" spans="1:21" x14ac:dyDescent="0.25">
      <c r="A996" s="10"/>
      <c r="B996" s="4" t="str">
        <f>IF(ISBLANK('INPUT | Operations'!$B1001),"",COUNT('INPUT | Operations'!$B$12:$B1000))</f>
        <v/>
      </c>
      <c r="C996" s="27" t="str">
        <f>IF(ISNUMBER($B996),('INPUT | Operations'!$C1000+'INPUT | Operations'!$C1001)/2,"")</f>
        <v/>
      </c>
      <c r="D996" s="28" t="str">
        <f t="shared" si="227"/>
        <v/>
      </c>
      <c r="E996" s="26" t="str">
        <f>IF(ISNUMBER($B996),'INPUT | Operations'!$B1001-'INPUT | Operations'!$B1000,"")</f>
        <v/>
      </c>
      <c r="F996" s="32" t="str">
        <f>IF(ISNUMBER($B996),IF('INPUT | Operations'!$B1001&lt;MainEngine_BurnTime,1,IF('INPUT | Operations'!$B1000&lt;=MainEngine_BurnTime,(MainEngine_BurnTime-'INPUT | Operations'!$B1000)/('INPUT | Operations'!$B1001-'INPUT | Operations'!$B1000),0))*'INPUT | Operations'!$D1000*NumberOfMainEngines*NumberOfOps*$E996,"")</f>
        <v/>
      </c>
      <c r="G996" s="34" t="str">
        <f t="shared" si="235"/>
        <v/>
      </c>
      <c r="H996" s="27" t="str">
        <f t="shared" si="236"/>
        <v/>
      </c>
      <c r="I996" s="27" t="str">
        <f t="shared" si="237"/>
        <v/>
      </c>
      <c r="J996" s="27" t="str">
        <f t="shared" si="238"/>
        <v/>
      </c>
      <c r="K996" s="27" t="str">
        <f t="shared" si="239"/>
        <v/>
      </c>
      <c r="L996" s="27" t="str">
        <f t="shared" si="240"/>
        <v/>
      </c>
      <c r="M996" s="32" t="str">
        <f t="shared" si="241"/>
        <v/>
      </c>
      <c r="N996" s="27" t="str">
        <f t="shared" si="228"/>
        <v/>
      </c>
      <c r="O996" s="27" t="str">
        <f t="shared" si="229"/>
        <v/>
      </c>
      <c r="P996" s="27" t="str">
        <f t="shared" si="230"/>
        <v/>
      </c>
      <c r="Q996" s="27" t="str">
        <f t="shared" si="231"/>
        <v/>
      </c>
      <c r="R996" s="27" t="str">
        <f t="shared" si="232"/>
        <v/>
      </c>
      <c r="S996" s="27" t="str">
        <f t="shared" si="233"/>
        <v/>
      </c>
      <c r="T996" s="32" t="str">
        <f t="shared" si="234"/>
        <v/>
      </c>
      <c r="U996" s="10"/>
    </row>
    <row r="997" spans="1:21" x14ac:dyDescent="0.25">
      <c r="A997" s="10"/>
      <c r="B997" s="4" t="str">
        <f>IF(ISBLANK('INPUT | Operations'!$B1002),"",COUNT('INPUT | Operations'!$B$12:$B1001))</f>
        <v/>
      </c>
      <c r="C997" s="27" t="str">
        <f>IF(ISNUMBER($B997),('INPUT | Operations'!$C1001+'INPUT | Operations'!$C1002)/2,"")</f>
        <v/>
      </c>
      <c r="D997" s="28" t="str">
        <f t="shared" si="227"/>
        <v/>
      </c>
      <c r="E997" s="26" t="str">
        <f>IF(ISNUMBER($B997),'INPUT | Operations'!$B1002-'INPUT | Operations'!$B1001,"")</f>
        <v/>
      </c>
      <c r="F997" s="32" t="str">
        <f>IF(ISNUMBER($B997),IF('INPUT | Operations'!$B1002&lt;MainEngine_BurnTime,1,IF('INPUT | Operations'!$B1001&lt;=MainEngine_BurnTime,(MainEngine_BurnTime-'INPUT | Operations'!$B1001)/('INPUT | Operations'!$B1002-'INPUT | Operations'!$B1001),0))*'INPUT | Operations'!$D1001*NumberOfMainEngines*NumberOfOps*$E997,"")</f>
        <v/>
      </c>
      <c r="G997" s="34" t="str">
        <f t="shared" si="235"/>
        <v/>
      </c>
      <c r="H997" s="27" t="str">
        <f t="shared" si="236"/>
        <v/>
      </c>
      <c r="I997" s="27" t="str">
        <f t="shared" si="237"/>
        <v/>
      </c>
      <c r="J997" s="27" t="str">
        <f t="shared" si="238"/>
        <v/>
      </c>
      <c r="K997" s="27" t="str">
        <f t="shared" si="239"/>
        <v/>
      </c>
      <c r="L997" s="27" t="str">
        <f t="shared" si="240"/>
        <v/>
      </c>
      <c r="M997" s="32" t="str">
        <f t="shared" si="241"/>
        <v/>
      </c>
      <c r="N997" s="27" t="str">
        <f t="shared" si="228"/>
        <v/>
      </c>
      <c r="O997" s="27" t="str">
        <f t="shared" si="229"/>
        <v/>
      </c>
      <c r="P997" s="27" t="str">
        <f t="shared" si="230"/>
        <v/>
      </c>
      <c r="Q997" s="27" t="str">
        <f t="shared" si="231"/>
        <v/>
      </c>
      <c r="R997" s="27" t="str">
        <f t="shared" si="232"/>
        <v/>
      </c>
      <c r="S997" s="27" t="str">
        <f t="shared" si="233"/>
        <v/>
      </c>
      <c r="T997" s="32" t="str">
        <f t="shared" si="234"/>
        <v/>
      </c>
      <c r="U997" s="10"/>
    </row>
    <row r="998" spans="1:21" x14ac:dyDescent="0.25">
      <c r="A998" s="10"/>
      <c r="B998" s="4" t="str">
        <f>IF(ISBLANK('INPUT | Operations'!$B1003),"",COUNT('INPUT | Operations'!$B$12:$B1002))</f>
        <v/>
      </c>
      <c r="C998" s="27" t="str">
        <f>IF(ISNUMBER($B998),('INPUT | Operations'!$C1002+'INPUT | Operations'!$C1003)/2,"")</f>
        <v/>
      </c>
      <c r="D998" s="28" t="str">
        <f t="shared" si="227"/>
        <v/>
      </c>
      <c r="E998" s="26" t="str">
        <f>IF(ISNUMBER($B998),'INPUT | Operations'!$B1003-'INPUT | Operations'!$B1002,"")</f>
        <v/>
      </c>
      <c r="F998" s="32" t="str">
        <f>IF(ISNUMBER($B998),IF('INPUT | Operations'!$B1003&lt;MainEngine_BurnTime,1,IF('INPUT | Operations'!$B1002&lt;=MainEngine_BurnTime,(MainEngine_BurnTime-'INPUT | Operations'!$B1002)/('INPUT | Operations'!$B1003-'INPUT | Operations'!$B1002),0))*'INPUT | Operations'!$D1002*NumberOfMainEngines*NumberOfOps*$E998,"")</f>
        <v/>
      </c>
      <c r="G998" s="34" t="str">
        <f t="shared" si="235"/>
        <v/>
      </c>
      <c r="H998" s="27" t="str">
        <f t="shared" si="236"/>
        <v/>
      </c>
      <c r="I998" s="27" t="str">
        <f t="shared" si="237"/>
        <v/>
      </c>
      <c r="J998" s="27" t="str">
        <f t="shared" si="238"/>
        <v/>
      </c>
      <c r="K998" s="27" t="str">
        <f t="shared" si="239"/>
        <v/>
      </c>
      <c r="L998" s="27" t="str">
        <f t="shared" si="240"/>
        <v/>
      </c>
      <c r="M998" s="32" t="str">
        <f t="shared" si="241"/>
        <v/>
      </c>
      <c r="N998" s="27" t="str">
        <f t="shared" si="228"/>
        <v/>
      </c>
      <c r="O998" s="27" t="str">
        <f t="shared" si="229"/>
        <v/>
      </c>
      <c r="P998" s="27" t="str">
        <f t="shared" si="230"/>
        <v/>
      </c>
      <c r="Q998" s="27" t="str">
        <f t="shared" si="231"/>
        <v/>
      </c>
      <c r="R998" s="27" t="str">
        <f t="shared" si="232"/>
        <v/>
      </c>
      <c r="S998" s="27" t="str">
        <f t="shared" si="233"/>
        <v/>
      </c>
      <c r="T998" s="32" t="str">
        <f t="shared" si="234"/>
        <v/>
      </c>
      <c r="U998" s="10"/>
    </row>
    <row r="999" spans="1:21" x14ac:dyDescent="0.25">
      <c r="A999" s="10"/>
      <c r="B999" s="4" t="str">
        <f>IF(ISBLANK('INPUT | Operations'!$B1004),"",COUNT('INPUT | Operations'!$B$12:$B1003))</f>
        <v/>
      </c>
      <c r="C999" s="27" t="str">
        <f>IF(ISNUMBER($B999),('INPUT | Operations'!$C1003+'INPUT | Operations'!$C1004)/2,"")</f>
        <v/>
      </c>
      <c r="D999" s="28" t="str">
        <f t="shared" si="227"/>
        <v/>
      </c>
      <c r="E999" s="26" t="str">
        <f>IF(ISNUMBER($B999),'INPUT | Operations'!$B1004-'INPUT | Operations'!$B1003,"")</f>
        <v/>
      </c>
      <c r="F999" s="32" t="str">
        <f>IF(ISNUMBER($B999),IF('INPUT | Operations'!$B1004&lt;MainEngine_BurnTime,1,IF('INPUT | Operations'!$B1003&lt;=MainEngine_BurnTime,(MainEngine_BurnTime-'INPUT | Operations'!$B1003)/('INPUT | Operations'!$B1004-'INPUT | Operations'!$B1003),0))*'INPUT | Operations'!$D1003*NumberOfMainEngines*NumberOfOps*$E999,"")</f>
        <v/>
      </c>
      <c r="G999" s="34" t="str">
        <f t="shared" si="235"/>
        <v/>
      </c>
      <c r="H999" s="27" t="str">
        <f t="shared" si="236"/>
        <v/>
      </c>
      <c r="I999" s="27" t="str">
        <f t="shared" si="237"/>
        <v/>
      </c>
      <c r="J999" s="27" t="str">
        <f t="shared" si="238"/>
        <v/>
      </c>
      <c r="K999" s="27" t="str">
        <f t="shared" si="239"/>
        <v/>
      </c>
      <c r="L999" s="27" t="str">
        <f t="shared" si="240"/>
        <v/>
      </c>
      <c r="M999" s="32" t="str">
        <f t="shared" si="241"/>
        <v/>
      </c>
      <c r="N999" s="27" t="str">
        <f t="shared" si="228"/>
        <v/>
      </c>
      <c r="O999" s="27" t="str">
        <f t="shared" si="229"/>
        <v/>
      </c>
      <c r="P999" s="27" t="str">
        <f t="shared" si="230"/>
        <v/>
      </c>
      <c r="Q999" s="27" t="str">
        <f t="shared" si="231"/>
        <v/>
      </c>
      <c r="R999" s="27" t="str">
        <f t="shared" si="232"/>
        <v/>
      </c>
      <c r="S999" s="27" t="str">
        <f t="shared" si="233"/>
        <v/>
      </c>
      <c r="T999" s="32" t="str">
        <f t="shared" si="234"/>
        <v/>
      </c>
      <c r="U999" s="10"/>
    </row>
    <row r="1000" spans="1:21" x14ac:dyDescent="0.25">
      <c r="A1000" s="10"/>
      <c r="B1000" s="4" t="str">
        <f>IF(ISBLANK('INPUT | Operations'!$B1005),"",COUNT('INPUT | Operations'!$B$12:$B1004))</f>
        <v/>
      </c>
      <c r="C1000" s="27" t="str">
        <f>IF(ISNUMBER($B1000),('INPUT | Operations'!$C1004+'INPUT | Operations'!$C1005)/2,"")</f>
        <v/>
      </c>
      <c r="D1000" s="28" t="str">
        <f t="shared" si="227"/>
        <v/>
      </c>
      <c r="E1000" s="26" t="str">
        <f>IF(ISNUMBER($B1000),'INPUT | Operations'!$B1005-'INPUT | Operations'!$B1004,"")</f>
        <v/>
      </c>
      <c r="F1000" s="32" t="str">
        <f>IF(ISNUMBER($B1000),IF('INPUT | Operations'!$B1005&lt;MainEngine_BurnTime,1,IF('INPUT | Operations'!$B1004&lt;=MainEngine_BurnTime,(MainEngine_BurnTime-'INPUT | Operations'!$B1004)/('INPUT | Operations'!$B1005-'INPUT | Operations'!$B1004),0))*'INPUT | Operations'!$D1004*NumberOfMainEngines*NumberOfOps*$E1000,"")</f>
        <v/>
      </c>
      <c r="G1000" s="34" t="str">
        <f t="shared" si="235"/>
        <v/>
      </c>
      <c r="H1000" s="27" t="str">
        <f t="shared" si="236"/>
        <v/>
      </c>
      <c r="I1000" s="27" t="str">
        <f t="shared" si="237"/>
        <v/>
      </c>
      <c r="J1000" s="27" t="str">
        <f t="shared" si="238"/>
        <v/>
      </c>
      <c r="K1000" s="27" t="str">
        <f t="shared" si="239"/>
        <v/>
      </c>
      <c r="L1000" s="27" t="str">
        <f t="shared" si="240"/>
        <v/>
      </c>
      <c r="M1000" s="32" t="str">
        <f t="shared" si="241"/>
        <v/>
      </c>
      <c r="N1000" s="27" t="str">
        <f t="shared" si="228"/>
        <v/>
      </c>
      <c r="O1000" s="27" t="str">
        <f t="shared" si="229"/>
        <v/>
      </c>
      <c r="P1000" s="27" t="str">
        <f t="shared" si="230"/>
        <v/>
      </c>
      <c r="Q1000" s="27" t="str">
        <f t="shared" si="231"/>
        <v/>
      </c>
      <c r="R1000" s="27" t="str">
        <f t="shared" si="232"/>
        <v/>
      </c>
      <c r="S1000" s="27" t="str">
        <f t="shared" si="233"/>
        <v/>
      </c>
      <c r="T1000" s="32" t="str">
        <f t="shared" si="234"/>
        <v/>
      </c>
      <c r="U1000" s="10"/>
    </row>
    <row r="1001" spans="1:21" x14ac:dyDescent="0.25">
      <c r="A1001" s="10"/>
      <c r="B1001" s="4" t="str">
        <f>IF(ISBLANK('INPUT | Operations'!$B1006),"",COUNT('INPUT | Operations'!$B$12:$B1005))</f>
        <v/>
      </c>
      <c r="C1001" s="27" t="str">
        <f>IF(ISNUMBER($B1001),('INPUT | Operations'!$C1005+'INPUT | Operations'!$C1006)/2,"")</f>
        <v/>
      </c>
      <c r="D1001" s="28" t="str">
        <f t="shared" si="227"/>
        <v/>
      </c>
      <c r="E1001" s="26" t="str">
        <f>IF(ISNUMBER($B1001),'INPUT | Operations'!$B1006-'INPUT | Operations'!$B1005,"")</f>
        <v/>
      </c>
      <c r="F1001" s="32" t="str">
        <f>IF(ISNUMBER($B1001),IF('INPUT | Operations'!$B1006&lt;MainEngine_BurnTime,1,IF('INPUT | Operations'!$B1005&lt;=MainEngine_BurnTime,(MainEngine_BurnTime-'INPUT | Operations'!$B1005)/('INPUT | Operations'!$B1006-'INPUT | Operations'!$B1005),0))*'INPUT | Operations'!$D1005*NumberOfMainEngines*NumberOfOps*$E1001,"")</f>
        <v/>
      </c>
      <c r="G1001" s="34" t="str">
        <f t="shared" si="235"/>
        <v/>
      </c>
      <c r="H1001" s="27" t="str">
        <f t="shared" si="236"/>
        <v/>
      </c>
      <c r="I1001" s="27" t="str">
        <f t="shared" si="237"/>
        <v/>
      </c>
      <c r="J1001" s="27" t="str">
        <f t="shared" si="238"/>
        <v/>
      </c>
      <c r="K1001" s="27" t="str">
        <f t="shared" si="239"/>
        <v/>
      </c>
      <c r="L1001" s="27" t="str">
        <f t="shared" si="240"/>
        <v/>
      </c>
      <c r="M1001" s="32" t="str">
        <f t="shared" si="241"/>
        <v/>
      </c>
      <c r="N1001" s="27" t="str">
        <f t="shared" si="228"/>
        <v/>
      </c>
      <c r="O1001" s="27" t="str">
        <f t="shared" si="229"/>
        <v/>
      </c>
      <c r="P1001" s="27" t="str">
        <f t="shared" si="230"/>
        <v/>
      </c>
      <c r="Q1001" s="27" t="str">
        <f t="shared" si="231"/>
        <v/>
      </c>
      <c r="R1001" s="27" t="str">
        <f t="shared" si="232"/>
        <v/>
      </c>
      <c r="S1001" s="27" t="str">
        <f t="shared" si="233"/>
        <v/>
      </c>
      <c r="T1001" s="32" t="str">
        <f t="shared" si="234"/>
        <v/>
      </c>
      <c r="U1001" s="10"/>
    </row>
    <row r="1002" spans="1:21" x14ac:dyDescent="0.25">
      <c r="A1002" s="10"/>
      <c r="B1002" s="4" t="str">
        <f>IF(ISBLANK('INPUT | Operations'!$B1007),"",COUNT('INPUT | Operations'!$B$12:$B1006))</f>
        <v/>
      </c>
      <c r="C1002" s="27" t="str">
        <f>IF(ISNUMBER($B1002),('INPUT | Operations'!$C1006+'INPUT | Operations'!$C1007)/2,"")</f>
        <v/>
      </c>
      <c r="D1002" s="28" t="str">
        <f t="shared" si="227"/>
        <v/>
      </c>
      <c r="E1002" s="26" t="str">
        <f>IF(ISNUMBER($B1002),'INPUT | Operations'!$B1007-'INPUT | Operations'!$B1006,"")</f>
        <v/>
      </c>
      <c r="F1002" s="32" t="str">
        <f>IF(ISNUMBER($B1002),IF('INPUT | Operations'!$B1007&lt;MainEngine_BurnTime,1,IF('INPUT | Operations'!$B1006&lt;=MainEngine_BurnTime,(MainEngine_BurnTime-'INPUT | Operations'!$B1006)/('INPUT | Operations'!$B1007-'INPUT | Operations'!$B1006),0))*'INPUT | Operations'!$D1006*NumberOfMainEngines*NumberOfOps*$E1002,"")</f>
        <v/>
      </c>
      <c r="G1002" s="34" t="str">
        <f t="shared" si="235"/>
        <v/>
      </c>
      <c r="H1002" s="27" t="str">
        <f t="shared" si="236"/>
        <v/>
      </c>
      <c r="I1002" s="27" t="str">
        <f t="shared" si="237"/>
        <v/>
      </c>
      <c r="J1002" s="27" t="str">
        <f t="shared" si="238"/>
        <v/>
      </c>
      <c r="K1002" s="27" t="str">
        <f t="shared" si="239"/>
        <v/>
      </c>
      <c r="L1002" s="27" t="str">
        <f t="shared" si="240"/>
        <v/>
      </c>
      <c r="M1002" s="32" t="str">
        <f t="shared" si="241"/>
        <v/>
      </c>
      <c r="N1002" s="27" t="str">
        <f t="shared" si="228"/>
        <v/>
      </c>
      <c r="O1002" s="27" t="str">
        <f t="shared" si="229"/>
        <v/>
      </c>
      <c r="P1002" s="27" t="str">
        <f t="shared" si="230"/>
        <v/>
      </c>
      <c r="Q1002" s="27" t="str">
        <f t="shared" si="231"/>
        <v/>
      </c>
      <c r="R1002" s="27" t="str">
        <f t="shared" si="232"/>
        <v/>
      </c>
      <c r="S1002" s="27" t="str">
        <f t="shared" si="233"/>
        <v/>
      </c>
      <c r="T1002" s="32" t="str">
        <f t="shared" si="234"/>
        <v/>
      </c>
      <c r="U1002" s="10"/>
    </row>
    <row r="1003" spans="1:21" x14ac:dyDescent="0.25">
      <c r="A1003" s="10"/>
      <c r="B1003" s="4" t="str">
        <f>IF(ISBLANK('INPUT | Operations'!$B1008),"",COUNT('INPUT | Operations'!$B$12:$B1007))</f>
        <v/>
      </c>
      <c r="C1003" s="27" t="str">
        <f>IF(ISNUMBER($B1003),('INPUT | Operations'!$C1007+'INPUT | Operations'!$C1008)/2,"")</f>
        <v/>
      </c>
      <c r="D1003" s="28" t="str">
        <f t="shared" si="227"/>
        <v/>
      </c>
      <c r="E1003" s="26" t="str">
        <f>IF(ISNUMBER($B1003),'INPUT | Operations'!$B1008-'INPUT | Operations'!$B1007,"")</f>
        <v/>
      </c>
      <c r="F1003" s="32" t="str">
        <f>IF(ISNUMBER($B1003),IF('INPUT | Operations'!$B1008&lt;MainEngine_BurnTime,1,IF('INPUT | Operations'!$B1007&lt;=MainEngine_BurnTime,(MainEngine_BurnTime-'INPUT | Operations'!$B1007)/('INPUT | Operations'!$B1008-'INPUT | Operations'!$B1007),0))*'INPUT | Operations'!$D1007*NumberOfMainEngines*NumberOfOps*$E1003,"")</f>
        <v/>
      </c>
      <c r="G1003" s="34" t="str">
        <f t="shared" si="235"/>
        <v/>
      </c>
      <c r="H1003" s="27" t="str">
        <f t="shared" si="236"/>
        <v/>
      </c>
      <c r="I1003" s="27" t="str">
        <f t="shared" si="237"/>
        <v/>
      </c>
      <c r="J1003" s="27" t="str">
        <f t="shared" si="238"/>
        <v/>
      </c>
      <c r="K1003" s="27" t="str">
        <f t="shared" si="239"/>
        <v/>
      </c>
      <c r="L1003" s="27" t="str">
        <f t="shared" si="240"/>
        <v/>
      </c>
      <c r="M1003" s="32" t="str">
        <f t="shared" si="241"/>
        <v/>
      </c>
      <c r="N1003" s="27" t="str">
        <f t="shared" si="228"/>
        <v/>
      </c>
      <c r="O1003" s="27" t="str">
        <f t="shared" si="229"/>
        <v/>
      </c>
      <c r="P1003" s="27" t="str">
        <f t="shared" si="230"/>
        <v/>
      </c>
      <c r="Q1003" s="27" t="str">
        <f t="shared" si="231"/>
        <v/>
      </c>
      <c r="R1003" s="27" t="str">
        <f t="shared" si="232"/>
        <v/>
      </c>
      <c r="S1003" s="27" t="str">
        <f t="shared" si="233"/>
        <v/>
      </c>
      <c r="T1003" s="32" t="str">
        <f t="shared" si="234"/>
        <v/>
      </c>
      <c r="U1003" s="10"/>
    </row>
    <row r="1004" spans="1:21" x14ac:dyDescent="0.25">
      <c r="A1004" s="10"/>
      <c r="B1004" s="4" t="str">
        <f>IF(ISBLANK('INPUT | Operations'!$B1009),"",COUNT('INPUT | Operations'!$B$12:$B1008))</f>
        <v/>
      </c>
      <c r="C1004" s="27" t="str">
        <f>IF(ISNUMBER($B1004),('INPUT | Operations'!$C1008+'INPUT | Operations'!$C1009)/2,"")</f>
        <v/>
      </c>
      <c r="D1004" s="28" t="str">
        <f t="shared" si="227"/>
        <v/>
      </c>
      <c r="E1004" s="26" t="str">
        <f>IF(ISNUMBER($B1004),'INPUT | Operations'!$B1009-'INPUT | Operations'!$B1008,"")</f>
        <v/>
      </c>
      <c r="F1004" s="32" t="str">
        <f>IF(ISNUMBER($B1004),IF('INPUT | Operations'!$B1009&lt;MainEngine_BurnTime,1,IF('INPUT | Operations'!$B1008&lt;=MainEngine_BurnTime,(MainEngine_BurnTime-'INPUT | Operations'!$B1008)/('INPUT | Operations'!$B1009-'INPUT | Operations'!$B1008),0))*'INPUT | Operations'!$D1008*NumberOfMainEngines*NumberOfOps*$E1004,"")</f>
        <v/>
      </c>
      <c r="G1004" s="34" t="str">
        <f t="shared" si="235"/>
        <v/>
      </c>
      <c r="H1004" s="27" t="str">
        <f t="shared" si="236"/>
        <v/>
      </c>
      <c r="I1004" s="27" t="str">
        <f t="shared" si="237"/>
        <v/>
      </c>
      <c r="J1004" s="27" t="str">
        <f t="shared" si="238"/>
        <v/>
      </c>
      <c r="K1004" s="27" t="str">
        <f t="shared" si="239"/>
        <v/>
      </c>
      <c r="L1004" s="27" t="str">
        <f t="shared" si="240"/>
        <v/>
      </c>
      <c r="M1004" s="32" t="str">
        <f t="shared" si="241"/>
        <v/>
      </c>
      <c r="N1004" s="27" t="str">
        <f t="shared" si="228"/>
        <v/>
      </c>
      <c r="O1004" s="27" t="str">
        <f t="shared" si="229"/>
        <v/>
      </c>
      <c r="P1004" s="27" t="str">
        <f t="shared" si="230"/>
        <v/>
      </c>
      <c r="Q1004" s="27" t="str">
        <f t="shared" si="231"/>
        <v/>
      </c>
      <c r="R1004" s="27" t="str">
        <f t="shared" si="232"/>
        <v/>
      </c>
      <c r="S1004" s="27" t="str">
        <f t="shared" si="233"/>
        <v/>
      </c>
      <c r="T1004" s="32" t="str">
        <f t="shared" si="234"/>
        <v/>
      </c>
      <c r="U1004" s="10"/>
    </row>
    <row r="1005" spans="1:21" x14ac:dyDescent="0.25">
      <c r="A1005" s="10"/>
      <c r="B1005" s="4" t="str">
        <f>IF(ISBLANK('INPUT | Operations'!$B1010),"",COUNT('INPUT | Operations'!$B$12:$B1009))</f>
        <v/>
      </c>
      <c r="C1005" s="27" t="str">
        <f>IF(ISNUMBER($B1005),('INPUT | Operations'!$C1009+'INPUT | Operations'!$C1010)/2,"")</f>
        <v/>
      </c>
      <c r="D1005" s="28" t="str">
        <f t="shared" si="227"/>
        <v/>
      </c>
      <c r="E1005" s="26" t="str">
        <f>IF(ISNUMBER($B1005),'INPUT | Operations'!$B1010-'INPUT | Operations'!$B1009,"")</f>
        <v/>
      </c>
      <c r="F1005" s="32" t="str">
        <f>IF(ISNUMBER($B1005),IF('INPUT | Operations'!$B1010&lt;MainEngine_BurnTime,1,IF('INPUT | Operations'!$B1009&lt;=MainEngine_BurnTime,(MainEngine_BurnTime-'INPUT | Operations'!$B1009)/('INPUT | Operations'!$B1010-'INPUT | Operations'!$B1009),0))*'INPUT | Operations'!$D1009*NumberOfMainEngines*NumberOfOps*$E1005,"")</f>
        <v/>
      </c>
      <c r="G1005" s="34" t="str">
        <f t="shared" si="235"/>
        <v/>
      </c>
      <c r="H1005" s="27" t="str">
        <f t="shared" si="236"/>
        <v/>
      </c>
      <c r="I1005" s="27" t="str">
        <f t="shared" si="237"/>
        <v/>
      </c>
      <c r="J1005" s="27" t="str">
        <f t="shared" si="238"/>
        <v/>
      </c>
      <c r="K1005" s="27" t="str">
        <f t="shared" si="239"/>
        <v/>
      </c>
      <c r="L1005" s="27" t="str">
        <f t="shared" si="240"/>
        <v/>
      </c>
      <c r="M1005" s="32" t="str">
        <f t="shared" si="241"/>
        <v/>
      </c>
      <c r="N1005" s="27" t="str">
        <f t="shared" si="228"/>
        <v/>
      </c>
      <c r="O1005" s="27" t="str">
        <f t="shared" si="229"/>
        <v/>
      </c>
      <c r="P1005" s="27" t="str">
        <f t="shared" si="230"/>
        <v/>
      </c>
      <c r="Q1005" s="27" t="str">
        <f t="shared" si="231"/>
        <v/>
      </c>
      <c r="R1005" s="27" t="str">
        <f t="shared" si="232"/>
        <v/>
      </c>
      <c r="S1005" s="27" t="str">
        <f t="shared" si="233"/>
        <v/>
      </c>
      <c r="T1005" s="32" t="str">
        <f t="shared" si="234"/>
        <v/>
      </c>
      <c r="U1005" s="10"/>
    </row>
    <row r="1006" spans="1:21" x14ac:dyDescent="0.25">
      <c r="A1006" s="10"/>
      <c r="B1006" s="4" t="str">
        <f>IF(ISBLANK('INPUT | Operations'!$B1011),"",COUNT('INPUT | Operations'!$B$12:$B1010))</f>
        <v/>
      </c>
      <c r="C1006" s="27" t="str">
        <f>IF(ISNUMBER($B1006),('INPUT | Operations'!$C1010+'INPUT | Operations'!$C1011)/2,"")</f>
        <v/>
      </c>
      <c r="D1006" s="28" t="str">
        <f t="shared" si="227"/>
        <v/>
      </c>
      <c r="E1006" s="26" t="str">
        <f>IF(ISNUMBER($B1006),'INPUT | Operations'!$B1011-'INPUT | Operations'!$B1010,"")</f>
        <v/>
      </c>
      <c r="F1006" s="32" t="str">
        <f>IF(ISNUMBER($B1006),IF('INPUT | Operations'!$B1011&lt;MainEngine_BurnTime,1,IF('INPUT | Operations'!$B1010&lt;=MainEngine_BurnTime,(MainEngine_BurnTime-'INPUT | Operations'!$B1010)/('INPUT | Operations'!$B1011-'INPUT | Operations'!$B1010),0))*'INPUT | Operations'!$D1010*NumberOfMainEngines*NumberOfOps*$E1006,"")</f>
        <v/>
      </c>
      <c r="G1006" s="34" t="str">
        <f t="shared" si="235"/>
        <v/>
      </c>
      <c r="H1006" s="27" t="str">
        <f t="shared" si="236"/>
        <v/>
      </c>
      <c r="I1006" s="27" t="str">
        <f t="shared" si="237"/>
        <v/>
      </c>
      <c r="J1006" s="27" t="str">
        <f t="shared" si="238"/>
        <v/>
      </c>
      <c r="K1006" s="27" t="str">
        <f t="shared" si="239"/>
        <v/>
      </c>
      <c r="L1006" s="27" t="str">
        <f t="shared" si="240"/>
        <v/>
      </c>
      <c r="M1006" s="32" t="str">
        <f t="shared" si="241"/>
        <v/>
      </c>
      <c r="N1006" s="27" t="str">
        <f t="shared" si="228"/>
        <v/>
      </c>
      <c r="O1006" s="27" t="str">
        <f t="shared" si="229"/>
        <v/>
      </c>
      <c r="P1006" s="27" t="str">
        <f t="shared" si="230"/>
        <v/>
      </c>
      <c r="Q1006" s="27" t="str">
        <f t="shared" si="231"/>
        <v/>
      </c>
      <c r="R1006" s="27" t="str">
        <f t="shared" si="232"/>
        <v/>
      </c>
      <c r="S1006" s="27" t="str">
        <f t="shared" si="233"/>
        <v/>
      </c>
      <c r="T1006" s="32" t="str">
        <f t="shared" si="234"/>
        <v/>
      </c>
      <c r="U1006" s="10"/>
    </row>
    <row r="1007" spans="1:21" x14ac:dyDescent="0.25">
      <c r="A1007" s="10"/>
      <c r="B1007" s="4" t="str">
        <f>IF(ISBLANK('INPUT | Operations'!$B1012),"",COUNT('INPUT | Operations'!$B$12:$B1011))</f>
        <v/>
      </c>
      <c r="C1007" s="27" t="str">
        <f>IF(ISNUMBER($B1007),('INPUT | Operations'!$C1011+'INPUT | Operations'!$C1012)/2,"")</f>
        <v/>
      </c>
      <c r="D1007" s="28" t="str">
        <f t="shared" si="227"/>
        <v/>
      </c>
      <c r="E1007" s="26" t="str">
        <f>IF(ISNUMBER($B1007),'INPUT | Operations'!$B1012-'INPUT | Operations'!$B1011,"")</f>
        <v/>
      </c>
      <c r="F1007" s="32" t="str">
        <f>IF(ISNUMBER($B1007),IF('INPUT | Operations'!$B1012&lt;MainEngine_BurnTime,1,IF('INPUT | Operations'!$B1011&lt;=MainEngine_BurnTime,(MainEngine_BurnTime-'INPUT | Operations'!$B1011)/('INPUT | Operations'!$B1012-'INPUT | Operations'!$B1011),0))*'INPUT | Operations'!$D1011*NumberOfMainEngines*NumberOfOps*$E1007,"")</f>
        <v/>
      </c>
      <c r="G1007" s="34" t="str">
        <f t="shared" si="235"/>
        <v/>
      </c>
      <c r="H1007" s="27" t="str">
        <f t="shared" si="236"/>
        <v/>
      </c>
      <c r="I1007" s="27" t="str">
        <f t="shared" si="237"/>
        <v/>
      </c>
      <c r="J1007" s="27" t="str">
        <f t="shared" si="238"/>
        <v/>
      </c>
      <c r="K1007" s="27" t="str">
        <f t="shared" si="239"/>
        <v/>
      </c>
      <c r="L1007" s="27" t="str">
        <f t="shared" si="240"/>
        <v/>
      </c>
      <c r="M1007" s="32" t="str">
        <f t="shared" si="241"/>
        <v/>
      </c>
      <c r="N1007" s="27" t="str">
        <f t="shared" si="228"/>
        <v/>
      </c>
      <c r="O1007" s="27" t="str">
        <f t="shared" si="229"/>
        <v/>
      </c>
      <c r="P1007" s="27" t="str">
        <f t="shared" si="230"/>
        <v/>
      </c>
      <c r="Q1007" s="27" t="str">
        <f t="shared" si="231"/>
        <v/>
      </c>
      <c r="R1007" s="27" t="str">
        <f t="shared" si="232"/>
        <v/>
      </c>
      <c r="S1007" s="27" t="str">
        <f t="shared" si="233"/>
        <v/>
      </c>
      <c r="T1007" s="32" t="str">
        <f t="shared" si="234"/>
        <v/>
      </c>
      <c r="U1007" s="10"/>
    </row>
    <row r="1008" spans="1:21" x14ac:dyDescent="0.25">
      <c r="A1008" s="10"/>
      <c r="B1008" s="4" t="str">
        <f>IF(ISBLANK('INPUT | Operations'!$B1013),"",COUNT('INPUT | Operations'!$B$12:$B1012))</f>
        <v/>
      </c>
      <c r="C1008" s="27" t="str">
        <f>IF(ISNUMBER($B1008),('INPUT | Operations'!$C1012+'INPUT | Operations'!$C1013)/2,"")</f>
        <v/>
      </c>
      <c r="D1008" s="28" t="str">
        <f t="shared" si="227"/>
        <v/>
      </c>
      <c r="E1008" s="26" t="str">
        <f>IF(ISNUMBER($B1008),'INPUT | Operations'!$B1013-'INPUT | Operations'!$B1012,"")</f>
        <v/>
      </c>
      <c r="F1008" s="32" t="str">
        <f>IF(ISNUMBER($B1008),IF('INPUT | Operations'!$B1013&lt;MainEngine_BurnTime,1,IF('INPUT | Operations'!$B1012&lt;=MainEngine_BurnTime,(MainEngine_BurnTime-'INPUT | Operations'!$B1012)/('INPUT | Operations'!$B1013-'INPUT | Operations'!$B1012),0))*'INPUT | Operations'!$D1012*NumberOfMainEngines*NumberOfOps*$E1008,"")</f>
        <v/>
      </c>
      <c r="G1008" s="34" t="str">
        <f t="shared" si="235"/>
        <v/>
      </c>
      <c r="H1008" s="27" t="str">
        <f t="shared" si="236"/>
        <v/>
      </c>
      <c r="I1008" s="27" t="str">
        <f t="shared" si="237"/>
        <v/>
      </c>
      <c r="J1008" s="27" t="str">
        <f t="shared" si="238"/>
        <v/>
      </c>
      <c r="K1008" s="27" t="str">
        <f t="shared" si="239"/>
        <v/>
      </c>
      <c r="L1008" s="27" t="str">
        <f t="shared" si="240"/>
        <v/>
      </c>
      <c r="M1008" s="32" t="str">
        <f t="shared" si="241"/>
        <v/>
      </c>
      <c r="N1008" s="27" t="str">
        <f t="shared" si="228"/>
        <v/>
      </c>
      <c r="O1008" s="27" t="str">
        <f t="shared" si="229"/>
        <v/>
      </c>
      <c r="P1008" s="27" t="str">
        <f t="shared" si="230"/>
        <v/>
      </c>
      <c r="Q1008" s="27" t="str">
        <f t="shared" si="231"/>
        <v/>
      </c>
      <c r="R1008" s="27" t="str">
        <f t="shared" si="232"/>
        <v/>
      </c>
      <c r="S1008" s="27" t="str">
        <f t="shared" si="233"/>
        <v/>
      </c>
      <c r="T1008" s="32" t="str">
        <f t="shared" si="234"/>
        <v/>
      </c>
      <c r="U1008" s="10"/>
    </row>
    <row r="1009" spans="1:21" x14ac:dyDescent="0.25">
      <c r="A1009" s="10"/>
      <c r="B1009" s="4" t="str">
        <f>IF(ISBLANK('INPUT | Operations'!$B1014),"",COUNT('INPUT | Operations'!$B$12:$B1013))</f>
        <v/>
      </c>
      <c r="C1009" s="27" t="str">
        <f>IF(ISNUMBER($B1009),('INPUT | Operations'!$C1013+'INPUT | Operations'!$C1014)/2,"")</f>
        <v/>
      </c>
      <c r="D1009" s="28" t="str">
        <f t="shared" si="227"/>
        <v/>
      </c>
      <c r="E1009" s="26" t="str">
        <f>IF(ISNUMBER($B1009),'INPUT | Operations'!$B1014-'INPUT | Operations'!$B1013,"")</f>
        <v/>
      </c>
      <c r="F1009" s="32" t="str">
        <f>IF(ISNUMBER($B1009),IF('INPUT | Operations'!$B1014&lt;MainEngine_BurnTime,1,IF('INPUT | Operations'!$B1013&lt;=MainEngine_BurnTime,(MainEngine_BurnTime-'INPUT | Operations'!$B1013)/('INPUT | Operations'!$B1014-'INPUT | Operations'!$B1013),0))*'INPUT | Operations'!$D1013*NumberOfMainEngines*NumberOfOps*$E1009,"")</f>
        <v/>
      </c>
      <c r="G1009" s="34" t="str">
        <f t="shared" si="235"/>
        <v/>
      </c>
      <c r="H1009" s="27" t="str">
        <f t="shared" si="236"/>
        <v/>
      </c>
      <c r="I1009" s="27" t="str">
        <f t="shared" si="237"/>
        <v/>
      </c>
      <c r="J1009" s="27" t="str">
        <f t="shared" si="238"/>
        <v/>
      </c>
      <c r="K1009" s="27" t="str">
        <f t="shared" si="239"/>
        <v/>
      </c>
      <c r="L1009" s="27" t="str">
        <f t="shared" si="240"/>
        <v/>
      </c>
      <c r="M1009" s="32" t="str">
        <f t="shared" si="241"/>
        <v/>
      </c>
      <c r="N1009" s="27" t="str">
        <f t="shared" si="228"/>
        <v/>
      </c>
      <c r="O1009" s="27" t="str">
        <f t="shared" si="229"/>
        <v/>
      </c>
      <c r="P1009" s="27" t="str">
        <f t="shared" si="230"/>
        <v/>
      </c>
      <c r="Q1009" s="27" t="str">
        <f t="shared" si="231"/>
        <v/>
      </c>
      <c r="R1009" s="27" t="str">
        <f t="shared" si="232"/>
        <v/>
      </c>
      <c r="S1009" s="27" t="str">
        <f t="shared" si="233"/>
        <v/>
      </c>
      <c r="T1009" s="32" t="str">
        <f t="shared" si="234"/>
        <v/>
      </c>
      <c r="U1009" s="10"/>
    </row>
    <row r="1010" spans="1:21" x14ac:dyDescent="0.25">
      <c r="A1010" s="10"/>
      <c r="B1010" s="4" t="str">
        <f>IF(ISBLANK('INPUT | Operations'!$B1015),"",COUNT('INPUT | Operations'!$B$12:$B1014))</f>
        <v/>
      </c>
      <c r="C1010" s="27" t="str">
        <f>IF(ISNUMBER($B1010),('INPUT | Operations'!$C1014+'INPUT | Operations'!$C1015)/2,"")</f>
        <v/>
      </c>
      <c r="D1010" s="28" t="str">
        <f t="shared" si="227"/>
        <v/>
      </c>
      <c r="E1010" s="26" t="str">
        <f>IF(ISNUMBER($B1010),'INPUT | Operations'!$B1015-'INPUT | Operations'!$B1014,"")</f>
        <v/>
      </c>
      <c r="F1010" s="32" t="str">
        <f>IF(ISNUMBER($B1010),IF('INPUT | Operations'!$B1015&lt;MainEngine_BurnTime,1,IF('INPUT | Operations'!$B1014&lt;=MainEngine_BurnTime,(MainEngine_BurnTime-'INPUT | Operations'!$B1014)/('INPUT | Operations'!$B1015-'INPUT | Operations'!$B1014),0))*'INPUT | Operations'!$D1014*NumberOfMainEngines*NumberOfOps*$E1010,"")</f>
        <v/>
      </c>
      <c r="G1010" s="34" t="str">
        <f t="shared" si="235"/>
        <v/>
      </c>
      <c r="H1010" s="27" t="str">
        <f t="shared" si="236"/>
        <v/>
      </c>
      <c r="I1010" s="27" t="str">
        <f t="shared" si="237"/>
        <v/>
      </c>
      <c r="J1010" s="27" t="str">
        <f t="shared" si="238"/>
        <v/>
      </c>
      <c r="K1010" s="27" t="str">
        <f t="shared" si="239"/>
        <v/>
      </c>
      <c r="L1010" s="27" t="str">
        <f t="shared" si="240"/>
        <v/>
      </c>
      <c r="M1010" s="32" t="str">
        <f t="shared" si="241"/>
        <v/>
      </c>
      <c r="N1010" s="27" t="str">
        <f t="shared" si="228"/>
        <v/>
      </c>
      <c r="O1010" s="27" t="str">
        <f t="shared" si="229"/>
        <v/>
      </c>
      <c r="P1010" s="27" t="str">
        <f t="shared" si="230"/>
        <v/>
      </c>
      <c r="Q1010" s="27" t="str">
        <f t="shared" si="231"/>
        <v/>
      </c>
      <c r="R1010" s="27" t="str">
        <f t="shared" si="232"/>
        <v/>
      </c>
      <c r="S1010" s="27" t="str">
        <f t="shared" si="233"/>
        <v/>
      </c>
      <c r="T1010" s="32" t="str">
        <f t="shared" si="234"/>
        <v/>
      </c>
      <c r="U1010" s="10"/>
    </row>
    <row r="1011" spans="1:21" x14ac:dyDescent="0.25">
      <c r="A1011" s="10"/>
      <c r="B1011" s="4" t="str">
        <f>IF(ISBLANK('INPUT | Operations'!$B1016),"",COUNT('INPUT | Operations'!$B$12:$B1015))</f>
        <v/>
      </c>
      <c r="C1011" s="27" t="str">
        <f>IF(ISNUMBER($B1011),('INPUT | Operations'!$C1015+'INPUT | Operations'!$C1016)/2,"")</f>
        <v/>
      </c>
      <c r="D1011" s="28" t="str">
        <f t="shared" si="227"/>
        <v/>
      </c>
      <c r="E1011" s="26" t="str">
        <f>IF(ISNUMBER($B1011),'INPUT | Operations'!$B1016-'INPUT | Operations'!$B1015,"")</f>
        <v/>
      </c>
      <c r="F1011" s="32" t="str">
        <f>IF(ISNUMBER($B1011),IF('INPUT | Operations'!$B1016&lt;MainEngine_BurnTime,1,IF('INPUT | Operations'!$B1015&lt;=MainEngine_BurnTime,(MainEngine_BurnTime-'INPUT | Operations'!$B1015)/('INPUT | Operations'!$B1016-'INPUT | Operations'!$B1015),0))*'INPUT | Operations'!$D1015*NumberOfMainEngines*NumberOfOps*$E1011,"")</f>
        <v/>
      </c>
      <c r="G1011" s="34" t="str">
        <f t="shared" si="235"/>
        <v/>
      </c>
      <c r="H1011" s="27" t="str">
        <f t="shared" si="236"/>
        <v/>
      </c>
      <c r="I1011" s="27" t="str">
        <f t="shared" si="237"/>
        <v/>
      </c>
      <c r="J1011" s="27" t="str">
        <f t="shared" si="238"/>
        <v/>
      </c>
      <c r="K1011" s="27" t="str">
        <f t="shared" si="239"/>
        <v/>
      </c>
      <c r="L1011" s="27" t="str">
        <f t="shared" si="240"/>
        <v/>
      </c>
      <c r="M1011" s="32" t="str">
        <f t="shared" si="241"/>
        <v/>
      </c>
      <c r="N1011" s="27" t="str">
        <f t="shared" si="228"/>
        <v/>
      </c>
      <c r="O1011" s="27" t="str">
        <f t="shared" si="229"/>
        <v/>
      </c>
      <c r="P1011" s="27" t="str">
        <f t="shared" si="230"/>
        <v/>
      </c>
      <c r="Q1011" s="27" t="str">
        <f t="shared" si="231"/>
        <v/>
      </c>
      <c r="R1011" s="27" t="str">
        <f t="shared" si="232"/>
        <v/>
      </c>
      <c r="S1011" s="27" t="str">
        <f t="shared" si="233"/>
        <v/>
      </c>
      <c r="T1011" s="32" t="str">
        <f t="shared" si="234"/>
        <v/>
      </c>
      <c r="U1011" s="10"/>
    </row>
    <row r="1012" spans="1:21" x14ac:dyDescent="0.25">
      <c r="A1012" s="10"/>
      <c r="B1012" s="4" t="str">
        <f>IF(ISBLANK('INPUT | Operations'!$B1017),"",COUNT('INPUT | Operations'!$B$12:$B1016))</f>
        <v/>
      </c>
      <c r="C1012" s="27" t="str">
        <f>IF(ISNUMBER($B1012),('INPUT | Operations'!$C1016+'INPUT | Operations'!$C1017)/2,"")</f>
        <v/>
      </c>
      <c r="D1012" s="28" t="str">
        <f t="shared" si="227"/>
        <v/>
      </c>
      <c r="E1012" s="26" t="str">
        <f>IF(ISNUMBER($B1012),'INPUT | Operations'!$B1017-'INPUT | Operations'!$B1016,"")</f>
        <v/>
      </c>
      <c r="F1012" s="32" t="str">
        <f>IF(ISNUMBER($B1012),IF('INPUT | Operations'!$B1017&lt;MainEngine_BurnTime,1,IF('INPUT | Operations'!$B1016&lt;=MainEngine_BurnTime,(MainEngine_BurnTime-'INPUT | Operations'!$B1016)/('INPUT | Operations'!$B1017-'INPUT | Operations'!$B1016),0))*'INPUT | Operations'!$D1016*NumberOfMainEngines*NumberOfOps*$E1012,"")</f>
        <v/>
      </c>
      <c r="G1012" s="34" t="str">
        <f t="shared" si="235"/>
        <v/>
      </c>
      <c r="H1012" s="27" t="str">
        <f t="shared" si="236"/>
        <v/>
      </c>
      <c r="I1012" s="27" t="str">
        <f t="shared" si="237"/>
        <v/>
      </c>
      <c r="J1012" s="27" t="str">
        <f t="shared" si="238"/>
        <v/>
      </c>
      <c r="K1012" s="27" t="str">
        <f t="shared" si="239"/>
        <v/>
      </c>
      <c r="L1012" s="27" t="str">
        <f t="shared" si="240"/>
        <v/>
      </c>
      <c r="M1012" s="32" t="str">
        <f t="shared" si="241"/>
        <v/>
      </c>
      <c r="N1012" s="27" t="str">
        <f t="shared" si="228"/>
        <v/>
      </c>
      <c r="O1012" s="27" t="str">
        <f t="shared" si="229"/>
        <v/>
      </c>
      <c r="P1012" s="27" t="str">
        <f t="shared" si="230"/>
        <v/>
      </c>
      <c r="Q1012" s="27" t="str">
        <f t="shared" si="231"/>
        <v/>
      </c>
      <c r="R1012" s="27" t="str">
        <f t="shared" si="232"/>
        <v/>
      </c>
      <c r="S1012" s="27" t="str">
        <f t="shared" si="233"/>
        <v/>
      </c>
      <c r="T1012" s="32" t="str">
        <f t="shared" si="234"/>
        <v/>
      </c>
      <c r="U1012" s="10"/>
    </row>
    <row r="1013" spans="1:21" x14ac:dyDescent="0.25">
      <c r="A1013" s="10"/>
      <c r="B1013" s="4" t="str">
        <f>IF(ISBLANK('INPUT | Operations'!$B1018),"",COUNT('INPUT | Operations'!$B$12:$B1017))</f>
        <v/>
      </c>
      <c r="C1013" s="27" t="str">
        <f>IF(ISNUMBER($B1013),('INPUT | Operations'!$C1017+'INPUT | Operations'!$C1018)/2,"")</f>
        <v/>
      </c>
      <c r="D1013" s="28" t="str">
        <f t="shared" ref="D1013:D1076" si="242">IF(ISNUMBER($B1013),C1013*0.3048/1000,"")</f>
        <v/>
      </c>
      <c r="E1013" s="26" t="str">
        <f>IF(ISNUMBER($B1013),'INPUT | Operations'!$B1018-'INPUT | Operations'!$B1017,"")</f>
        <v/>
      </c>
      <c r="F1013" s="32" t="str">
        <f>IF(ISNUMBER($B1013),IF('INPUT | Operations'!$B1018&lt;MainEngine_BurnTime,1,IF('INPUT | Operations'!$B1017&lt;=MainEngine_BurnTime,(MainEngine_BurnTime-'INPUT | Operations'!$B1017)/('INPUT | Operations'!$B1018-'INPUT | Operations'!$B1017),0))*'INPUT | Operations'!$D1017*NumberOfMainEngines*NumberOfOps*$E1013,"")</f>
        <v/>
      </c>
      <c r="G1013" s="34" t="str">
        <f t="shared" si="235"/>
        <v/>
      </c>
      <c r="H1013" s="27" t="str">
        <f t="shared" si="236"/>
        <v/>
      </c>
      <c r="I1013" s="27" t="str">
        <f t="shared" si="237"/>
        <v/>
      </c>
      <c r="J1013" s="27" t="str">
        <f t="shared" si="238"/>
        <v/>
      </c>
      <c r="K1013" s="27" t="str">
        <f t="shared" si="239"/>
        <v/>
      </c>
      <c r="L1013" s="27" t="str">
        <f t="shared" si="240"/>
        <v/>
      </c>
      <c r="M1013" s="32" t="str">
        <f t="shared" si="241"/>
        <v/>
      </c>
      <c r="N1013" s="27" t="str">
        <f t="shared" ref="N1013:N1076" si="243">IFERROR($F1013*G1013/1000,"")</f>
        <v/>
      </c>
      <c r="O1013" s="27" t="str">
        <f t="shared" ref="O1013:O1076" si="244">IFERROR($F1013*H1013/1000,"")</f>
        <v/>
      </c>
      <c r="P1013" s="27" t="str">
        <f t="shared" ref="P1013:P1076" si="245">IFERROR($F1013*I1013/1000,"")</f>
        <v/>
      </c>
      <c r="Q1013" s="27" t="str">
        <f t="shared" ref="Q1013:Q1076" si="246">IFERROR($F1013*J1013/1000,"")</f>
        <v/>
      </c>
      <c r="R1013" s="27" t="str">
        <f t="shared" ref="R1013:R1076" si="247">IFERROR($F1013*K1013/1000,"")</f>
        <v/>
      </c>
      <c r="S1013" s="27" t="str">
        <f t="shared" ref="S1013:S1076" si="248">IFERROR($F1013*L1013/1000,"")</f>
        <v/>
      </c>
      <c r="T1013" s="32" t="str">
        <f t="shared" ref="T1013:T1076" si="249">IFERROR($F1013*M1013/1000,"")</f>
        <v/>
      </c>
      <c r="U1013" s="10"/>
    </row>
    <row r="1014" spans="1:21" x14ac:dyDescent="0.25">
      <c r="A1014" s="10"/>
      <c r="B1014" s="4" t="str">
        <f>IF(ISBLANK('INPUT | Operations'!$B1019),"",COUNT('INPUT | Operations'!$B$12:$B1018))</f>
        <v/>
      </c>
      <c r="C1014" s="27" t="str">
        <f>IF(ISNUMBER($B1014),('INPUT | Operations'!$C1018+'INPUT | Operations'!$C1019)/2,"")</f>
        <v/>
      </c>
      <c r="D1014" s="28" t="str">
        <f t="shared" si="242"/>
        <v/>
      </c>
      <c r="E1014" s="26" t="str">
        <f>IF(ISNUMBER($B1014),'INPUT | Operations'!$B1019-'INPUT | Operations'!$B1018,"")</f>
        <v/>
      </c>
      <c r="F1014" s="32" t="str">
        <f>IF(ISNUMBER($B1014),IF('INPUT | Operations'!$B1019&lt;MainEngine_BurnTime,1,IF('INPUT | Operations'!$B1018&lt;=MainEngine_BurnTime,(MainEngine_BurnTime-'INPUT | Operations'!$B1018)/('INPUT | Operations'!$B1019-'INPUT | Operations'!$B1018),0))*'INPUT | Operations'!$D1018*NumberOfMainEngines*NumberOfOps*$E1014,"")</f>
        <v/>
      </c>
      <c r="G1014" s="34" t="str">
        <f t="shared" si="235"/>
        <v/>
      </c>
      <c r="H1014" s="27" t="str">
        <f t="shared" si="236"/>
        <v/>
      </c>
      <c r="I1014" s="27" t="str">
        <f t="shared" si="237"/>
        <v/>
      </c>
      <c r="J1014" s="27" t="str">
        <f t="shared" si="238"/>
        <v/>
      </c>
      <c r="K1014" s="27" t="str">
        <f t="shared" si="239"/>
        <v/>
      </c>
      <c r="L1014" s="27" t="str">
        <f t="shared" si="240"/>
        <v/>
      </c>
      <c r="M1014" s="32" t="str">
        <f t="shared" si="241"/>
        <v/>
      </c>
      <c r="N1014" s="27" t="str">
        <f t="shared" si="243"/>
        <v/>
      </c>
      <c r="O1014" s="27" t="str">
        <f t="shared" si="244"/>
        <v/>
      </c>
      <c r="P1014" s="27" t="str">
        <f t="shared" si="245"/>
        <v/>
      </c>
      <c r="Q1014" s="27" t="str">
        <f t="shared" si="246"/>
        <v/>
      </c>
      <c r="R1014" s="27" t="str">
        <f t="shared" si="247"/>
        <v/>
      </c>
      <c r="S1014" s="27" t="str">
        <f t="shared" si="248"/>
        <v/>
      </c>
      <c r="T1014" s="32" t="str">
        <f t="shared" si="249"/>
        <v/>
      </c>
      <c r="U1014" s="10"/>
    </row>
    <row r="1015" spans="1:21" x14ac:dyDescent="0.25">
      <c r="A1015" s="10"/>
      <c r="B1015" s="4" t="str">
        <f>IF(ISBLANK('INPUT | Operations'!$B1020),"",COUNT('INPUT | Operations'!$B$12:$B1019))</f>
        <v/>
      </c>
      <c r="C1015" s="27" t="str">
        <f>IF(ISNUMBER($B1015),('INPUT | Operations'!$C1019+'INPUT | Operations'!$C1020)/2,"")</f>
        <v/>
      </c>
      <c r="D1015" s="28" t="str">
        <f t="shared" si="242"/>
        <v/>
      </c>
      <c r="E1015" s="26" t="str">
        <f>IF(ISNUMBER($B1015),'INPUT | Operations'!$B1020-'INPUT | Operations'!$B1019,"")</f>
        <v/>
      </c>
      <c r="F1015" s="32" t="str">
        <f>IF(ISNUMBER($B1015),IF('INPUT | Operations'!$B1020&lt;MainEngine_BurnTime,1,IF('INPUT | Operations'!$B1019&lt;=MainEngine_BurnTime,(MainEngine_BurnTime-'INPUT | Operations'!$B1019)/('INPUT | Operations'!$B1020-'INPUT | Operations'!$B1019),0))*'INPUT | Operations'!$D1019*NumberOfMainEngines*NumberOfOps*$E1015,"")</f>
        <v/>
      </c>
      <c r="G1015" s="34" t="str">
        <f t="shared" si="235"/>
        <v/>
      </c>
      <c r="H1015" s="27" t="str">
        <f t="shared" si="236"/>
        <v/>
      </c>
      <c r="I1015" s="27" t="str">
        <f t="shared" si="237"/>
        <v/>
      </c>
      <c r="J1015" s="27" t="str">
        <f t="shared" si="238"/>
        <v/>
      </c>
      <c r="K1015" s="27" t="str">
        <f t="shared" si="239"/>
        <v/>
      </c>
      <c r="L1015" s="27" t="str">
        <f t="shared" si="240"/>
        <v/>
      </c>
      <c r="M1015" s="32" t="str">
        <f t="shared" si="241"/>
        <v/>
      </c>
      <c r="N1015" s="27" t="str">
        <f t="shared" si="243"/>
        <v/>
      </c>
      <c r="O1015" s="27" t="str">
        <f t="shared" si="244"/>
        <v/>
      </c>
      <c r="P1015" s="27" t="str">
        <f t="shared" si="245"/>
        <v/>
      </c>
      <c r="Q1015" s="27" t="str">
        <f t="shared" si="246"/>
        <v/>
      </c>
      <c r="R1015" s="27" t="str">
        <f t="shared" si="247"/>
        <v/>
      </c>
      <c r="S1015" s="27" t="str">
        <f t="shared" si="248"/>
        <v/>
      </c>
      <c r="T1015" s="32" t="str">
        <f t="shared" si="249"/>
        <v/>
      </c>
      <c r="U1015" s="10"/>
    </row>
    <row r="1016" spans="1:21" x14ac:dyDescent="0.25">
      <c r="A1016" s="10"/>
      <c r="B1016" s="4" t="str">
        <f>IF(ISBLANK('INPUT | Operations'!$B1021),"",COUNT('INPUT | Operations'!$B$12:$B1020))</f>
        <v/>
      </c>
      <c r="C1016" s="27" t="str">
        <f>IF(ISNUMBER($B1016),('INPUT | Operations'!$C1020+'INPUT | Operations'!$C1021)/2,"")</f>
        <v/>
      </c>
      <c r="D1016" s="28" t="str">
        <f t="shared" si="242"/>
        <v/>
      </c>
      <c r="E1016" s="26" t="str">
        <f>IF(ISNUMBER($B1016),'INPUT | Operations'!$B1021-'INPUT | Operations'!$B1020,"")</f>
        <v/>
      </c>
      <c r="F1016" s="32" t="str">
        <f>IF(ISNUMBER($B1016),IF('INPUT | Operations'!$B1021&lt;MainEngine_BurnTime,1,IF('INPUT | Operations'!$B1020&lt;=MainEngine_BurnTime,(MainEngine_BurnTime-'INPUT | Operations'!$B1020)/('INPUT | Operations'!$B1021-'INPUT | Operations'!$B1020),0))*'INPUT | Operations'!$D1020*NumberOfMainEngines*NumberOfOps*$E1016,"")</f>
        <v/>
      </c>
      <c r="G1016" s="34" t="str">
        <f t="shared" si="235"/>
        <v/>
      </c>
      <c r="H1016" s="27" t="str">
        <f t="shared" si="236"/>
        <v/>
      </c>
      <c r="I1016" s="27" t="str">
        <f t="shared" si="237"/>
        <v/>
      </c>
      <c r="J1016" s="27" t="str">
        <f t="shared" si="238"/>
        <v/>
      </c>
      <c r="K1016" s="27" t="str">
        <f t="shared" si="239"/>
        <v/>
      </c>
      <c r="L1016" s="27" t="str">
        <f t="shared" si="240"/>
        <v/>
      </c>
      <c r="M1016" s="32" t="str">
        <f t="shared" si="241"/>
        <v/>
      </c>
      <c r="N1016" s="27" t="str">
        <f t="shared" si="243"/>
        <v/>
      </c>
      <c r="O1016" s="27" t="str">
        <f t="shared" si="244"/>
        <v/>
      </c>
      <c r="P1016" s="27" t="str">
        <f t="shared" si="245"/>
        <v/>
      </c>
      <c r="Q1016" s="27" t="str">
        <f t="shared" si="246"/>
        <v/>
      </c>
      <c r="R1016" s="27" t="str">
        <f t="shared" si="247"/>
        <v/>
      </c>
      <c r="S1016" s="27" t="str">
        <f t="shared" si="248"/>
        <v/>
      </c>
      <c r="T1016" s="32" t="str">
        <f t="shared" si="249"/>
        <v/>
      </c>
      <c r="U1016" s="10"/>
    </row>
    <row r="1017" spans="1:21" x14ac:dyDescent="0.25">
      <c r="A1017" s="10"/>
      <c r="B1017" s="4" t="str">
        <f>IF(ISBLANK('INPUT | Operations'!$B1022),"",COUNT('INPUT | Operations'!$B$12:$B1021))</f>
        <v/>
      </c>
      <c r="C1017" s="27" t="str">
        <f>IF(ISNUMBER($B1017),('INPUT | Operations'!$C1021+'INPUT | Operations'!$C1022)/2,"")</f>
        <v/>
      </c>
      <c r="D1017" s="28" t="str">
        <f t="shared" si="242"/>
        <v/>
      </c>
      <c r="E1017" s="26" t="str">
        <f>IF(ISNUMBER($B1017),'INPUT | Operations'!$B1022-'INPUT | Operations'!$B1021,"")</f>
        <v/>
      </c>
      <c r="F1017" s="32" t="str">
        <f>IF(ISNUMBER($B1017),IF('INPUT | Operations'!$B1022&lt;MainEngine_BurnTime,1,IF('INPUT | Operations'!$B1021&lt;=MainEngine_BurnTime,(MainEngine_BurnTime-'INPUT | Operations'!$B1021)/('INPUT | Operations'!$B1022-'INPUT | Operations'!$B1021),0))*'INPUT | Operations'!$D1021*NumberOfMainEngines*NumberOfOps*$E1017,"")</f>
        <v/>
      </c>
      <c r="G1017" s="34" t="str">
        <f t="shared" si="235"/>
        <v/>
      </c>
      <c r="H1017" s="27" t="str">
        <f t="shared" si="236"/>
        <v/>
      </c>
      <c r="I1017" s="27" t="str">
        <f t="shared" si="237"/>
        <v/>
      </c>
      <c r="J1017" s="27" t="str">
        <f t="shared" si="238"/>
        <v/>
      </c>
      <c r="K1017" s="27" t="str">
        <f t="shared" si="239"/>
        <v/>
      </c>
      <c r="L1017" s="27" t="str">
        <f t="shared" si="240"/>
        <v/>
      </c>
      <c r="M1017" s="32" t="str">
        <f t="shared" si="241"/>
        <v/>
      </c>
      <c r="N1017" s="27" t="str">
        <f t="shared" si="243"/>
        <v/>
      </c>
      <c r="O1017" s="27" t="str">
        <f t="shared" si="244"/>
        <v/>
      </c>
      <c r="P1017" s="27" t="str">
        <f t="shared" si="245"/>
        <v/>
      </c>
      <c r="Q1017" s="27" t="str">
        <f t="shared" si="246"/>
        <v/>
      </c>
      <c r="R1017" s="27" t="str">
        <f t="shared" si="247"/>
        <v/>
      </c>
      <c r="S1017" s="27" t="str">
        <f t="shared" si="248"/>
        <v/>
      </c>
      <c r="T1017" s="32" t="str">
        <f t="shared" si="249"/>
        <v/>
      </c>
      <c r="U1017" s="10"/>
    </row>
    <row r="1018" spans="1:21" x14ac:dyDescent="0.25">
      <c r="A1018" s="10"/>
      <c r="B1018" s="4" t="str">
        <f>IF(ISBLANK('INPUT | Operations'!$B1023),"",COUNT('INPUT | Operations'!$B$12:$B1022))</f>
        <v/>
      </c>
      <c r="C1018" s="27" t="str">
        <f>IF(ISNUMBER($B1018),('INPUT | Operations'!$C1022+'INPUT | Operations'!$C1023)/2,"")</f>
        <v/>
      </c>
      <c r="D1018" s="28" t="str">
        <f t="shared" si="242"/>
        <v/>
      </c>
      <c r="E1018" s="26" t="str">
        <f>IF(ISNUMBER($B1018),'INPUT | Operations'!$B1023-'INPUT | Operations'!$B1022,"")</f>
        <v/>
      </c>
      <c r="F1018" s="32" t="str">
        <f>IF(ISNUMBER($B1018),IF('INPUT | Operations'!$B1023&lt;MainEngine_BurnTime,1,IF('INPUT | Operations'!$B1022&lt;=MainEngine_BurnTime,(MainEngine_BurnTime-'INPUT | Operations'!$B1022)/('INPUT | Operations'!$B1023-'INPUT | Operations'!$B1022),0))*'INPUT | Operations'!$D1022*NumberOfMainEngines*NumberOfOps*$E1018,"")</f>
        <v/>
      </c>
      <c r="G1018" s="34" t="str">
        <f t="shared" si="235"/>
        <v/>
      </c>
      <c r="H1018" s="27" t="str">
        <f t="shared" si="236"/>
        <v/>
      </c>
      <c r="I1018" s="27" t="str">
        <f t="shared" si="237"/>
        <v/>
      </c>
      <c r="J1018" s="27" t="str">
        <f t="shared" si="238"/>
        <v/>
      </c>
      <c r="K1018" s="27" t="str">
        <f t="shared" si="239"/>
        <v/>
      </c>
      <c r="L1018" s="27" t="str">
        <f t="shared" si="240"/>
        <v/>
      </c>
      <c r="M1018" s="32" t="str">
        <f t="shared" si="241"/>
        <v/>
      </c>
      <c r="N1018" s="27" t="str">
        <f t="shared" si="243"/>
        <v/>
      </c>
      <c r="O1018" s="27" t="str">
        <f t="shared" si="244"/>
        <v/>
      </c>
      <c r="P1018" s="27" t="str">
        <f t="shared" si="245"/>
        <v/>
      </c>
      <c r="Q1018" s="27" t="str">
        <f t="shared" si="246"/>
        <v/>
      </c>
      <c r="R1018" s="27" t="str">
        <f t="shared" si="247"/>
        <v/>
      </c>
      <c r="S1018" s="27" t="str">
        <f t="shared" si="248"/>
        <v/>
      </c>
      <c r="T1018" s="32" t="str">
        <f t="shared" si="249"/>
        <v/>
      </c>
      <c r="U1018" s="10"/>
    </row>
    <row r="1019" spans="1:21" x14ac:dyDescent="0.25">
      <c r="A1019" s="10"/>
      <c r="B1019" s="4" t="str">
        <f>IF(ISBLANK('INPUT | Operations'!$B1024),"",COUNT('INPUT | Operations'!$B$12:$B1023))</f>
        <v/>
      </c>
      <c r="C1019" s="27" t="str">
        <f>IF(ISNUMBER($B1019),('INPUT | Operations'!$C1023+'INPUT | Operations'!$C1024)/2,"")</f>
        <v/>
      </c>
      <c r="D1019" s="28" t="str">
        <f t="shared" si="242"/>
        <v/>
      </c>
      <c r="E1019" s="26" t="str">
        <f>IF(ISNUMBER($B1019),'INPUT | Operations'!$B1024-'INPUT | Operations'!$B1023,"")</f>
        <v/>
      </c>
      <c r="F1019" s="32" t="str">
        <f>IF(ISNUMBER($B1019),IF('INPUT | Operations'!$B1024&lt;MainEngine_BurnTime,1,IF('INPUT | Operations'!$B1023&lt;=MainEngine_BurnTime,(MainEngine_BurnTime-'INPUT | Operations'!$B1023)/('INPUT | Operations'!$B1024-'INPUT | Operations'!$B1023),0))*'INPUT | Operations'!$D1023*NumberOfMainEngines*NumberOfOps*$E1019,"")</f>
        <v/>
      </c>
      <c r="G1019" s="34" t="str">
        <f t="shared" si="235"/>
        <v/>
      </c>
      <c r="H1019" s="27" t="str">
        <f t="shared" si="236"/>
        <v/>
      </c>
      <c r="I1019" s="27" t="str">
        <f t="shared" si="237"/>
        <v/>
      </c>
      <c r="J1019" s="27" t="str">
        <f t="shared" si="238"/>
        <v/>
      </c>
      <c r="K1019" s="27" t="str">
        <f t="shared" si="239"/>
        <v/>
      </c>
      <c r="L1019" s="27" t="str">
        <f t="shared" si="240"/>
        <v/>
      </c>
      <c r="M1019" s="32" t="str">
        <f t="shared" si="241"/>
        <v/>
      </c>
      <c r="N1019" s="27" t="str">
        <f t="shared" si="243"/>
        <v/>
      </c>
      <c r="O1019" s="27" t="str">
        <f t="shared" si="244"/>
        <v/>
      </c>
      <c r="P1019" s="27" t="str">
        <f t="shared" si="245"/>
        <v/>
      </c>
      <c r="Q1019" s="27" t="str">
        <f t="shared" si="246"/>
        <v/>
      </c>
      <c r="R1019" s="27" t="str">
        <f t="shared" si="247"/>
        <v/>
      </c>
      <c r="S1019" s="27" t="str">
        <f t="shared" si="248"/>
        <v/>
      </c>
      <c r="T1019" s="32" t="str">
        <f t="shared" si="249"/>
        <v/>
      </c>
      <c r="U1019" s="10"/>
    </row>
    <row r="1020" spans="1:21" x14ac:dyDescent="0.25">
      <c r="A1020" s="10"/>
      <c r="B1020" s="4" t="str">
        <f>IF(ISBLANK('INPUT | Operations'!$B1025),"",COUNT('INPUT | Operations'!$B$12:$B1024))</f>
        <v/>
      </c>
      <c r="C1020" s="27" t="str">
        <f>IF(ISNUMBER($B1020),('INPUT | Operations'!$C1024+'INPUT | Operations'!$C1025)/2,"")</f>
        <v/>
      </c>
      <c r="D1020" s="28" t="str">
        <f t="shared" si="242"/>
        <v/>
      </c>
      <c r="E1020" s="26" t="str">
        <f>IF(ISNUMBER($B1020),'INPUT | Operations'!$B1025-'INPUT | Operations'!$B1024,"")</f>
        <v/>
      </c>
      <c r="F1020" s="32" t="str">
        <f>IF(ISNUMBER($B1020),IF('INPUT | Operations'!$B1025&lt;MainEngine_BurnTime,1,IF('INPUT | Operations'!$B1024&lt;=MainEngine_BurnTime,(MainEngine_BurnTime-'INPUT | Operations'!$B1024)/('INPUT | Operations'!$B1025-'INPUT | Operations'!$B1024),0))*'INPUT | Operations'!$D1024*NumberOfMainEngines*NumberOfOps*$E1020,"")</f>
        <v/>
      </c>
      <c r="G1020" s="34" t="str">
        <f t="shared" si="235"/>
        <v/>
      </c>
      <c r="H1020" s="27" t="str">
        <f t="shared" si="236"/>
        <v/>
      </c>
      <c r="I1020" s="27" t="str">
        <f t="shared" si="237"/>
        <v/>
      </c>
      <c r="J1020" s="27" t="str">
        <f t="shared" si="238"/>
        <v/>
      </c>
      <c r="K1020" s="27" t="str">
        <f t="shared" si="239"/>
        <v/>
      </c>
      <c r="L1020" s="27" t="str">
        <f t="shared" si="240"/>
        <v/>
      </c>
      <c r="M1020" s="32" t="str">
        <f t="shared" si="241"/>
        <v/>
      </c>
      <c r="N1020" s="27" t="str">
        <f t="shared" si="243"/>
        <v/>
      </c>
      <c r="O1020" s="27" t="str">
        <f t="shared" si="244"/>
        <v/>
      </c>
      <c r="P1020" s="27" t="str">
        <f t="shared" si="245"/>
        <v/>
      </c>
      <c r="Q1020" s="27" t="str">
        <f t="shared" si="246"/>
        <v/>
      </c>
      <c r="R1020" s="27" t="str">
        <f t="shared" si="247"/>
        <v/>
      </c>
      <c r="S1020" s="27" t="str">
        <f t="shared" si="248"/>
        <v/>
      </c>
      <c r="T1020" s="32" t="str">
        <f t="shared" si="249"/>
        <v/>
      </c>
      <c r="U1020" s="10"/>
    </row>
    <row r="1021" spans="1:21" x14ac:dyDescent="0.25">
      <c r="A1021" s="10"/>
      <c r="B1021" s="4" t="str">
        <f>IF(ISBLANK('INPUT | Operations'!$B1026),"",COUNT('INPUT | Operations'!$B$12:$B1025))</f>
        <v/>
      </c>
      <c r="C1021" s="27" t="str">
        <f>IF(ISNUMBER($B1021),('INPUT | Operations'!$C1025+'INPUT | Operations'!$C1026)/2,"")</f>
        <v/>
      </c>
      <c r="D1021" s="28" t="str">
        <f t="shared" si="242"/>
        <v/>
      </c>
      <c r="E1021" s="26" t="str">
        <f>IF(ISNUMBER($B1021),'INPUT | Operations'!$B1026-'INPUT | Operations'!$B1025,"")</f>
        <v/>
      </c>
      <c r="F1021" s="32" t="str">
        <f>IF(ISNUMBER($B1021),IF('INPUT | Operations'!$B1026&lt;MainEngine_BurnTime,1,IF('INPUT | Operations'!$B1025&lt;=MainEngine_BurnTime,(MainEngine_BurnTime-'INPUT | Operations'!$B1025)/('INPUT | Operations'!$B1026-'INPUT | Operations'!$B1025),0))*'INPUT | Operations'!$D1025*NumberOfMainEngines*NumberOfOps*$E1021,"")</f>
        <v/>
      </c>
      <c r="G1021" s="34" t="str">
        <f t="shared" si="235"/>
        <v/>
      </c>
      <c r="H1021" s="27" t="str">
        <f t="shared" si="236"/>
        <v/>
      </c>
      <c r="I1021" s="27" t="str">
        <f t="shared" si="237"/>
        <v/>
      </c>
      <c r="J1021" s="27" t="str">
        <f t="shared" si="238"/>
        <v/>
      </c>
      <c r="K1021" s="27" t="str">
        <f t="shared" si="239"/>
        <v/>
      </c>
      <c r="L1021" s="27" t="str">
        <f t="shared" si="240"/>
        <v/>
      </c>
      <c r="M1021" s="32" t="str">
        <f t="shared" si="241"/>
        <v/>
      </c>
      <c r="N1021" s="27" t="str">
        <f t="shared" si="243"/>
        <v/>
      </c>
      <c r="O1021" s="27" t="str">
        <f t="shared" si="244"/>
        <v/>
      </c>
      <c r="P1021" s="27" t="str">
        <f t="shared" si="245"/>
        <v/>
      </c>
      <c r="Q1021" s="27" t="str">
        <f t="shared" si="246"/>
        <v/>
      </c>
      <c r="R1021" s="27" t="str">
        <f t="shared" si="247"/>
        <v/>
      </c>
      <c r="S1021" s="27" t="str">
        <f t="shared" si="248"/>
        <v/>
      </c>
      <c r="T1021" s="32" t="str">
        <f t="shared" si="249"/>
        <v/>
      </c>
      <c r="U1021" s="10"/>
    </row>
    <row r="1022" spans="1:21" x14ac:dyDescent="0.25">
      <c r="A1022" s="10"/>
      <c r="B1022" s="4" t="str">
        <f>IF(ISBLANK('INPUT | Operations'!$B1027),"",COUNT('INPUT | Operations'!$B$12:$B1026))</f>
        <v/>
      </c>
      <c r="C1022" s="27" t="str">
        <f>IF(ISNUMBER($B1022),('INPUT | Operations'!$C1026+'INPUT | Operations'!$C1027)/2,"")</f>
        <v/>
      </c>
      <c r="D1022" s="28" t="str">
        <f t="shared" si="242"/>
        <v/>
      </c>
      <c r="E1022" s="26" t="str">
        <f>IF(ISNUMBER($B1022),'INPUT | Operations'!$B1027-'INPUT | Operations'!$B1026,"")</f>
        <v/>
      </c>
      <c r="F1022" s="32" t="str">
        <f>IF(ISNUMBER($B1022),IF('INPUT | Operations'!$B1027&lt;MainEngine_BurnTime,1,IF('INPUT | Operations'!$B1026&lt;=MainEngine_BurnTime,(MainEngine_BurnTime-'INPUT | Operations'!$B1026)/('INPUT | Operations'!$B1027-'INPUT | Operations'!$B1026),0))*'INPUT | Operations'!$D1026*NumberOfMainEngines*NumberOfOps*$E1022,"")</f>
        <v/>
      </c>
      <c r="G1022" s="34" t="str">
        <f t="shared" si="235"/>
        <v/>
      </c>
      <c r="H1022" s="27" t="str">
        <f t="shared" si="236"/>
        <v/>
      </c>
      <c r="I1022" s="27" t="str">
        <f t="shared" si="237"/>
        <v/>
      </c>
      <c r="J1022" s="27" t="str">
        <f t="shared" si="238"/>
        <v/>
      </c>
      <c r="K1022" s="27" t="str">
        <f t="shared" si="239"/>
        <v/>
      </c>
      <c r="L1022" s="27" t="str">
        <f t="shared" si="240"/>
        <v/>
      </c>
      <c r="M1022" s="32" t="str">
        <f t="shared" si="241"/>
        <v/>
      </c>
      <c r="N1022" s="27" t="str">
        <f t="shared" si="243"/>
        <v/>
      </c>
      <c r="O1022" s="27" t="str">
        <f t="shared" si="244"/>
        <v/>
      </c>
      <c r="P1022" s="27" t="str">
        <f t="shared" si="245"/>
        <v/>
      </c>
      <c r="Q1022" s="27" t="str">
        <f t="shared" si="246"/>
        <v/>
      </c>
      <c r="R1022" s="27" t="str">
        <f t="shared" si="247"/>
        <v/>
      </c>
      <c r="S1022" s="27" t="str">
        <f t="shared" si="248"/>
        <v/>
      </c>
      <c r="T1022" s="32" t="str">
        <f t="shared" si="249"/>
        <v/>
      </c>
      <c r="U1022" s="10"/>
    </row>
    <row r="1023" spans="1:21" x14ac:dyDescent="0.25">
      <c r="A1023" s="10"/>
      <c r="B1023" s="4" t="str">
        <f>IF(ISBLANK('INPUT | Operations'!$B1028),"",COUNT('INPUT | Operations'!$B$12:$B1027))</f>
        <v/>
      </c>
      <c r="C1023" s="27" t="str">
        <f>IF(ISNUMBER($B1023),('INPUT | Operations'!$C1027+'INPUT | Operations'!$C1028)/2,"")</f>
        <v/>
      </c>
      <c r="D1023" s="28" t="str">
        <f t="shared" si="242"/>
        <v/>
      </c>
      <c r="E1023" s="26" t="str">
        <f>IF(ISNUMBER($B1023),'INPUT | Operations'!$B1028-'INPUT | Operations'!$B1027,"")</f>
        <v/>
      </c>
      <c r="F1023" s="32" t="str">
        <f>IF(ISNUMBER($B1023),IF('INPUT | Operations'!$B1028&lt;MainEngine_BurnTime,1,IF('INPUT | Operations'!$B1027&lt;=MainEngine_BurnTime,(MainEngine_BurnTime-'INPUT | Operations'!$B1027)/('INPUT | Operations'!$B1028-'INPUT | Operations'!$B1027),0))*'INPUT | Operations'!$D1027*NumberOfMainEngines*NumberOfOps*$E1023,"")</f>
        <v/>
      </c>
      <c r="G1023" s="34" t="str">
        <f t="shared" si="235"/>
        <v/>
      </c>
      <c r="H1023" s="27" t="str">
        <f t="shared" si="236"/>
        <v/>
      </c>
      <c r="I1023" s="27" t="str">
        <f t="shared" si="237"/>
        <v/>
      </c>
      <c r="J1023" s="27" t="str">
        <f t="shared" si="238"/>
        <v/>
      </c>
      <c r="K1023" s="27" t="str">
        <f t="shared" si="239"/>
        <v/>
      </c>
      <c r="L1023" s="27" t="str">
        <f t="shared" si="240"/>
        <v/>
      </c>
      <c r="M1023" s="32" t="str">
        <f t="shared" si="241"/>
        <v/>
      </c>
      <c r="N1023" s="27" t="str">
        <f t="shared" si="243"/>
        <v/>
      </c>
      <c r="O1023" s="27" t="str">
        <f t="shared" si="244"/>
        <v/>
      </c>
      <c r="P1023" s="27" t="str">
        <f t="shared" si="245"/>
        <v/>
      </c>
      <c r="Q1023" s="27" t="str">
        <f t="shared" si="246"/>
        <v/>
      </c>
      <c r="R1023" s="27" t="str">
        <f t="shared" si="247"/>
        <v/>
      </c>
      <c r="S1023" s="27" t="str">
        <f t="shared" si="248"/>
        <v/>
      </c>
      <c r="T1023" s="32" t="str">
        <f t="shared" si="249"/>
        <v/>
      </c>
      <c r="U1023" s="10"/>
    </row>
    <row r="1024" spans="1:21" x14ac:dyDescent="0.25">
      <c r="A1024" s="10"/>
      <c r="B1024" s="4" t="str">
        <f>IF(ISBLANK('INPUT | Operations'!$B1029),"",COUNT('INPUT | Operations'!$B$12:$B1028))</f>
        <v/>
      </c>
      <c r="C1024" s="27" t="str">
        <f>IF(ISNUMBER($B1024),('INPUT | Operations'!$C1028+'INPUT | Operations'!$C1029)/2,"")</f>
        <v/>
      </c>
      <c r="D1024" s="28" t="str">
        <f t="shared" si="242"/>
        <v/>
      </c>
      <c r="E1024" s="26" t="str">
        <f>IF(ISNUMBER($B1024),'INPUT | Operations'!$B1029-'INPUT | Operations'!$B1028,"")</f>
        <v/>
      </c>
      <c r="F1024" s="32" t="str">
        <f>IF(ISNUMBER($B1024),IF('INPUT | Operations'!$B1029&lt;MainEngine_BurnTime,1,IF('INPUT | Operations'!$B1028&lt;=MainEngine_BurnTime,(MainEngine_BurnTime-'INPUT | Operations'!$B1028)/('INPUT | Operations'!$B1029-'INPUT | Operations'!$B1028),0))*'INPUT | Operations'!$D1028*NumberOfMainEngines*NumberOfOps*$E1024,"")</f>
        <v/>
      </c>
      <c r="G1024" s="34" t="str">
        <f t="shared" si="235"/>
        <v/>
      </c>
      <c r="H1024" s="27" t="str">
        <f t="shared" si="236"/>
        <v/>
      </c>
      <c r="I1024" s="27" t="str">
        <f t="shared" si="237"/>
        <v/>
      </c>
      <c r="J1024" s="27" t="str">
        <f t="shared" si="238"/>
        <v/>
      </c>
      <c r="K1024" s="27" t="str">
        <f t="shared" si="239"/>
        <v/>
      </c>
      <c r="L1024" s="27" t="str">
        <f t="shared" si="240"/>
        <v/>
      </c>
      <c r="M1024" s="32" t="str">
        <f t="shared" si="241"/>
        <v/>
      </c>
      <c r="N1024" s="27" t="str">
        <f t="shared" si="243"/>
        <v/>
      </c>
      <c r="O1024" s="27" t="str">
        <f t="shared" si="244"/>
        <v/>
      </c>
      <c r="P1024" s="27" t="str">
        <f t="shared" si="245"/>
        <v/>
      </c>
      <c r="Q1024" s="27" t="str">
        <f t="shared" si="246"/>
        <v/>
      </c>
      <c r="R1024" s="27" t="str">
        <f t="shared" si="247"/>
        <v/>
      </c>
      <c r="S1024" s="27" t="str">
        <f t="shared" si="248"/>
        <v/>
      </c>
      <c r="T1024" s="32" t="str">
        <f t="shared" si="249"/>
        <v/>
      </c>
      <c r="U1024" s="10"/>
    </row>
    <row r="1025" spans="1:21" x14ac:dyDescent="0.25">
      <c r="A1025" s="10"/>
      <c r="B1025" s="4" t="str">
        <f>IF(ISBLANK('INPUT | Operations'!$B1030),"",COUNT('INPUT | Operations'!$B$12:$B1029))</f>
        <v/>
      </c>
      <c r="C1025" s="27" t="str">
        <f>IF(ISNUMBER($B1025),('INPUT | Operations'!$C1029+'INPUT | Operations'!$C1030)/2,"")</f>
        <v/>
      </c>
      <c r="D1025" s="28" t="str">
        <f t="shared" si="242"/>
        <v/>
      </c>
      <c r="E1025" s="26" t="str">
        <f>IF(ISNUMBER($B1025),'INPUT | Operations'!$B1030-'INPUT | Operations'!$B1029,"")</f>
        <v/>
      </c>
      <c r="F1025" s="32" t="str">
        <f>IF(ISNUMBER($B1025),IF('INPUT | Operations'!$B1030&lt;MainEngine_BurnTime,1,IF('INPUT | Operations'!$B1029&lt;=MainEngine_BurnTime,(MainEngine_BurnTime-'INPUT | Operations'!$B1029)/('INPUT | Operations'!$B1030-'INPUT | Operations'!$B1029),0))*'INPUT | Operations'!$D1029*NumberOfMainEngines*NumberOfOps*$E1025,"")</f>
        <v/>
      </c>
      <c r="G1025" s="34" t="str">
        <f t="shared" si="235"/>
        <v/>
      </c>
      <c r="H1025" s="27" t="str">
        <f t="shared" si="236"/>
        <v/>
      </c>
      <c r="I1025" s="27" t="str">
        <f t="shared" si="237"/>
        <v/>
      </c>
      <c r="J1025" s="27" t="str">
        <f t="shared" si="238"/>
        <v/>
      </c>
      <c r="K1025" s="27" t="str">
        <f t="shared" si="239"/>
        <v/>
      </c>
      <c r="L1025" s="27" t="str">
        <f t="shared" si="240"/>
        <v/>
      </c>
      <c r="M1025" s="32" t="str">
        <f t="shared" si="241"/>
        <v/>
      </c>
      <c r="N1025" s="27" t="str">
        <f t="shared" si="243"/>
        <v/>
      </c>
      <c r="O1025" s="27" t="str">
        <f t="shared" si="244"/>
        <v/>
      </c>
      <c r="P1025" s="27" t="str">
        <f t="shared" si="245"/>
        <v/>
      </c>
      <c r="Q1025" s="27" t="str">
        <f t="shared" si="246"/>
        <v/>
      </c>
      <c r="R1025" s="27" t="str">
        <f t="shared" si="247"/>
        <v/>
      </c>
      <c r="S1025" s="27" t="str">
        <f t="shared" si="248"/>
        <v/>
      </c>
      <c r="T1025" s="32" t="str">
        <f t="shared" si="249"/>
        <v/>
      </c>
      <c r="U1025" s="10"/>
    </row>
    <row r="1026" spans="1:21" x14ac:dyDescent="0.25">
      <c r="A1026" s="10"/>
      <c r="B1026" s="4" t="str">
        <f>IF(ISBLANK('INPUT | Operations'!$B1031),"",COUNT('INPUT | Operations'!$B$12:$B1030))</f>
        <v/>
      </c>
      <c r="C1026" s="27" t="str">
        <f>IF(ISNUMBER($B1026),('INPUT | Operations'!$C1030+'INPUT | Operations'!$C1031)/2,"")</f>
        <v/>
      </c>
      <c r="D1026" s="28" t="str">
        <f t="shared" si="242"/>
        <v/>
      </c>
      <c r="E1026" s="26" t="str">
        <f>IF(ISNUMBER($B1026),'INPUT | Operations'!$B1031-'INPUT | Operations'!$B1030,"")</f>
        <v/>
      </c>
      <c r="F1026" s="32" t="str">
        <f>IF(ISNUMBER($B1026),IF('INPUT | Operations'!$B1031&lt;MainEngine_BurnTime,1,IF('INPUT | Operations'!$B1030&lt;=MainEngine_BurnTime,(MainEngine_BurnTime-'INPUT | Operations'!$B1030)/('INPUT | Operations'!$B1031-'INPUT | Operations'!$B1030),0))*'INPUT | Operations'!$D1030*NumberOfMainEngines*NumberOfOps*$E1026,"")</f>
        <v/>
      </c>
      <c r="G1026" s="34" t="str">
        <f t="shared" si="235"/>
        <v/>
      </c>
      <c r="H1026" s="27" t="str">
        <f t="shared" si="236"/>
        <v/>
      </c>
      <c r="I1026" s="27" t="str">
        <f t="shared" si="237"/>
        <v/>
      </c>
      <c r="J1026" s="27" t="str">
        <f t="shared" si="238"/>
        <v/>
      </c>
      <c r="K1026" s="27" t="str">
        <f t="shared" si="239"/>
        <v/>
      </c>
      <c r="L1026" s="27" t="str">
        <f t="shared" si="240"/>
        <v/>
      </c>
      <c r="M1026" s="32" t="str">
        <f t="shared" si="241"/>
        <v/>
      </c>
      <c r="N1026" s="27" t="str">
        <f t="shared" si="243"/>
        <v/>
      </c>
      <c r="O1026" s="27" t="str">
        <f t="shared" si="244"/>
        <v/>
      </c>
      <c r="P1026" s="27" t="str">
        <f t="shared" si="245"/>
        <v/>
      </c>
      <c r="Q1026" s="27" t="str">
        <f t="shared" si="246"/>
        <v/>
      </c>
      <c r="R1026" s="27" t="str">
        <f t="shared" si="247"/>
        <v/>
      </c>
      <c r="S1026" s="27" t="str">
        <f t="shared" si="248"/>
        <v/>
      </c>
      <c r="T1026" s="32" t="str">
        <f t="shared" si="249"/>
        <v/>
      </c>
      <c r="U1026" s="10"/>
    </row>
    <row r="1027" spans="1:21" x14ac:dyDescent="0.25">
      <c r="A1027" s="10"/>
      <c r="B1027" s="4" t="str">
        <f>IF(ISBLANK('INPUT | Operations'!$B1032),"",COUNT('INPUT | Operations'!$B$12:$B1031))</f>
        <v/>
      </c>
      <c r="C1027" s="27" t="str">
        <f>IF(ISNUMBER($B1027),('INPUT | Operations'!$C1031+'INPUT | Operations'!$C1032)/2,"")</f>
        <v/>
      </c>
      <c r="D1027" s="28" t="str">
        <f t="shared" si="242"/>
        <v/>
      </c>
      <c r="E1027" s="26" t="str">
        <f>IF(ISNUMBER($B1027),'INPUT | Operations'!$B1032-'INPUT | Operations'!$B1031,"")</f>
        <v/>
      </c>
      <c r="F1027" s="32" t="str">
        <f>IF(ISNUMBER($B1027),IF('INPUT | Operations'!$B1032&lt;MainEngine_BurnTime,1,IF('INPUT | Operations'!$B1031&lt;=MainEngine_BurnTime,(MainEngine_BurnTime-'INPUT | Operations'!$B1031)/('INPUT | Operations'!$B1032-'INPUT | Operations'!$B1031),0))*'INPUT | Operations'!$D1031*NumberOfMainEngines*NumberOfOps*$E1027,"")</f>
        <v/>
      </c>
      <c r="G1027" s="34" t="str">
        <f t="shared" si="235"/>
        <v/>
      </c>
      <c r="H1027" s="27" t="str">
        <f t="shared" si="236"/>
        <v/>
      </c>
      <c r="I1027" s="27" t="str">
        <f t="shared" si="237"/>
        <v/>
      </c>
      <c r="J1027" s="27" t="str">
        <f t="shared" si="238"/>
        <v/>
      </c>
      <c r="K1027" s="27" t="str">
        <f t="shared" si="239"/>
        <v/>
      </c>
      <c r="L1027" s="27" t="str">
        <f t="shared" si="240"/>
        <v/>
      </c>
      <c r="M1027" s="32" t="str">
        <f t="shared" si="241"/>
        <v/>
      </c>
      <c r="N1027" s="27" t="str">
        <f t="shared" si="243"/>
        <v/>
      </c>
      <c r="O1027" s="27" t="str">
        <f t="shared" si="244"/>
        <v/>
      </c>
      <c r="P1027" s="27" t="str">
        <f t="shared" si="245"/>
        <v/>
      </c>
      <c r="Q1027" s="27" t="str">
        <f t="shared" si="246"/>
        <v/>
      </c>
      <c r="R1027" s="27" t="str">
        <f t="shared" si="247"/>
        <v/>
      </c>
      <c r="S1027" s="27" t="str">
        <f t="shared" si="248"/>
        <v/>
      </c>
      <c r="T1027" s="32" t="str">
        <f t="shared" si="249"/>
        <v/>
      </c>
      <c r="U1027" s="10"/>
    </row>
    <row r="1028" spans="1:21" x14ac:dyDescent="0.25">
      <c r="A1028" s="10"/>
      <c r="B1028" s="4" t="str">
        <f>IF(ISBLANK('INPUT | Operations'!$B1033),"",COUNT('INPUT | Operations'!$B$12:$B1032))</f>
        <v/>
      </c>
      <c r="C1028" s="27" t="str">
        <f>IF(ISNUMBER($B1028),('INPUT | Operations'!$C1032+'INPUT | Operations'!$C1033)/2,"")</f>
        <v/>
      </c>
      <c r="D1028" s="28" t="str">
        <f t="shared" si="242"/>
        <v/>
      </c>
      <c r="E1028" s="26" t="str">
        <f>IF(ISNUMBER($B1028),'INPUT | Operations'!$B1033-'INPUT | Operations'!$B1032,"")</f>
        <v/>
      </c>
      <c r="F1028" s="32" t="str">
        <f>IF(ISNUMBER($B1028),IF('INPUT | Operations'!$B1033&lt;MainEngine_BurnTime,1,IF('INPUT | Operations'!$B1032&lt;=MainEngine_BurnTime,(MainEngine_BurnTime-'INPUT | Operations'!$B1032)/('INPUT | Operations'!$B1033-'INPUT | Operations'!$B1032),0))*'INPUT | Operations'!$D1032*NumberOfMainEngines*NumberOfOps*$E1028,"")</f>
        <v/>
      </c>
      <c r="G1028" s="34" t="str">
        <f t="shared" si="235"/>
        <v/>
      </c>
      <c r="H1028" s="27" t="str">
        <f t="shared" si="236"/>
        <v/>
      </c>
      <c r="I1028" s="27" t="str">
        <f t="shared" si="237"/>
        <v/>
      </c>
      <c r="J1028" s="27" t="str">
        <f t="shared" si="238"/>
        <v/>
      </c>
      <c r="K1028" s="27" t="str">
        <f t="shared" si="239"/>
        <v/>
      </c>
      <c r="L1028" s="27" t="str">
        <f t="shared" si="240"/>
        <v/>
      </c>
      <c r="M1028" s="32" t="str">
        <f t="shared" si="241"/>
        <v/>
      </c>
      <c r="N1028" s="27" t="str">
        <f t="shared" si="243"/>
        <v/>
      </c>
      <c r="O1028" s="27" t="str">
        <f t="shared" si="244"/>
        <v/>
      </c>
      <c r="P1028" s="27" t="str">
        <f t="shared" si="245"/>
        <v/>
      </c>
      <c r="Q1028" s="27" t="str">
        <f t="shared" si="246"/>
        <v/>
      </c>
      <c r="R1028" s="27" t="str">
        <f t="shared" si="247"/>
        <v/>
      </c>
      <c r="S1028" s="27" t="str">
        <f t="shared" si="248"/>
        <v/>
      </c>
      <c r="T1028" s="32" t="str">
        <f t="shared" si="249"/>
        <v/>
      </c>
      <c r="U1028" s="10"/>
    </row>
    <row r="1029" spans="1:21" x14ac:dyDescent="0.25">
      <c r="A1029" s="10"/>
      <c r="B1029" s="4" t="str">
        <f>IF(ISBLANK('INPUT | Operations'!$B1034),"",COUNT('INPUT | Operations'!$B$12:$B1033))</f>
        <v/>
      </c>
      <c r="C1029" s="27" t="str">
        <f>IF(ISNUMBER($B1029),('INPUT | Operations'!$C1033+'INPUT | Operations'!$C1034)/2,"")</f>
        <v/>
      </c>
      <c r="D1029" s="28" t="str">
        <f t="shared" si="242"/>
        <v/>
      </c>
      <c r="E1029" s="26" t="str">
        <f>IF(ISNUMBER($B1029),'INPUT | Operations'!$B1034-'INPUT | Operations'!$B1033,"")</f>
        <v/>
      </c>
      <c r="F1029" s="32" t="str">
        <f>IF(ISNUMBER($B1029),IF('INPUT | Operations'!$B1034&lt;MainEngine_BurnTime,1,IF('INPUT | Operations'!$B1033&lt;=MainEngine_BurnTime,(MainEngine_BurnTime-'INPUT | Operations'!$B1033)/('INPUT | Operations'!$B1034-'INPUT | Operations'!$B1033),0))*'INPUT | Operations'!$D1033*NumberOfMainEngines*NumberOfOps*$E1029,"")</f>
        <v/>
      </c>
      <c r="G1029" s="34" t="str">
        <f t="shared" si="235"/>
        <v/>
      </c>
      <c r="H1029" s="27" t="str">
        <f t="shared" si="236"/>
        <v/>
      </c>
      <c r="I1029" s="27" t="str">
        <f t="shared" si="237"/>
        <v/>
      </c>
      <c r="J1029" s="27" t="str">
        <f t="shared" si="238"/>
        <v/>
      </c>
      <c r="K1029" s="27" t="str">
        <f t="shared" si="239"/>
        <v/>
      </c>
      <c r="L1029" s="27" t="str">
        <f t="shared" si="240"/>
        <v/>
      </c>
      <c r="M1029" s="32" t="str">
        <f t="shared" si="241"/>
        <v/>
      </c>
      <c r="N1029" s="27" t="str">
        <f t="shared" si="243"/>
        <v/>
      </c>
      <c r="O1029" s="27" t="str">
        <f t="shared" si="244"/>
        <v/>
      </c>
      <c r="P1029" s="27" t="str">
        <f t="shared" si="245"/>
        <v/>
      </c>
      <c r="Q1029" s="27" t="str">
        <f t="shared" si="246"/>
        <v/>
      </c>
      <c r="R1029" s="27" t="str">
        <f t="shared" si="247"/>
        <v/>
      </c>
      <c r="S1029" s="27" t="str">
        <f t="shared" si="248"/>
        <v/>
      </c>
      <c r="T1029" s="32" t="str">
        <f t="shared" si="249"/>
        <v/>
      </c>
      <c r="U1029" s="10"/>
    </row>
    <row r="1030" spans="1:21" x14ac:dyDescent="0.25">
      <c r="A1030" s="10"/>
      <c r="B1030" s="4" t="str">
        <f>IF(ISBLANK('INPUT | Operations'!$B1035),"",COUNT('INPUT | Operations'!$B$12:$B1034))</f>
        <v/>
      </c>
      <c r="C1030" s="27" t="str">
        <f>IF(ISNUMBER($B1030),('INPUT | Operations'!$C1034+'INPUT | Operations'!$C1035)/2,"")</f>
        <v/>
      </c>
      <c r="D1030" s="28" t="str">
        <f t="shared" si="242"/>
        <v/>
      </c>
      <c r="E1030" s="26" t="str">
        <f>IF(ISNUMBER($B1030),'INPUT | Operations'!$B1035-'INPUT | Operations'!$B1034,"")</f>
        <v/>
      </c>
      <c r="F1030" s="32" t="str">
        <f>IF(ISNUMBER($B1030),IF('INPUT | Operations'!$B1035&lt;MainEngine_BurnTime,1,IF('INPUT | Operations'!$B1034&lt;=MainEngine_BurnTime,(MainEngine_BurnTime-'INPUT | Operations'!$B1034)/('INPUT | Operations'!$B1035-'INPUT | Operations'!$B1034),0))*'INPUT | Operations'!$D1034*NumberOfMainEngines*NumberOfOps*$E1030,"")</f>
        <v/>
      </c>
      <c r="G1030" s="34" t="str">
        <f t="shared" si="235"/>
        <v/>
      </c>
      <c r="H1030" s="27" t="str">
        <f t="shared" si="236"/>
        <v/>
      </c>
      <c r="I1030" s="27" t="str">
        <f t="shared" si="237"/>
        <v/>
      </c>
      <c r="J1030" s="27" t="str">
        <f t="shared" si="238"/>
        <v/>
      </c>
      <c r="K1030" s="27" t="str">
        <f t="shared" si="239"/>
        <v/>
      </c>
      <c r="L1030" s="27" t="str">
        <f t="shared" si="240"/>
        <v/>
      </c>
      <c r="M1030" s="32" t="str">
        <f t="shared" si="241"/>
        <v/>
      </c>
      <c r="N1030" s="27" t="str">
        <f t="shared" si="243"/>
        <v/>
      </c>
      <c r="O1030" s="27" t="str">
        <f t="shared" si="244"/>
        <v/>
      </c>
      <c r="P1030" s="27" t="str">
        <f t="shared" si="245"/>
        <v/>
      </c>
      <c r="Q1030" s="27" t="str">
        <f t="shared" si="246"/>
        <v/>
      </c>
      <c r="R1030" s="27" t="str">
        <f t="shared" si="247"/>
        <v/>
      </c>
      <c r="S1030" s="27" t="str">
        <f t="shared" si="248"/>
        <v/>
      </c>
      <c r="T1030" s="32" t="str">
        <f t="shared" si="249"/>
        <v/>
      </c>
      <c r="U1030" s="10"/>
    </row>
    <row r="1031" spans="1:21" x14ac:dyDescent="0.25">
      <c r="A1031" s="10"/>
      <c r="B1031" s="4" t="str">
        <f>IF(ISBLANK('INPUT | Operations'!$B1036),"",COUNT('INPUT | Operations'!$B$12:$B1035))</f>
        <v/>
      </c>
      <c r="C1031" s="27" t="str">
        <f>IF(ISNUMBER($B1031),('INPUT | Operations'!$C1035+'INPUT | Operations'!$C1036)/2,"")</f>
        <v/>
      </c>
      <c r="D1031" s="28" t="str">
        <f t="shared" si="242"/>
        <v/>
      </c>
      <c r="E1031" s="26" t="str">
        <f>IF(ISNUMBER($B1031),'INPUT | Operations'!$B1036-'INPUT | Operations'!$B1035,"")</f>
        <v/>
      </c>
      <c r="F1031" s="32" t="str">
        <f>IF(ISNUMBER($B1031),IF('INPUT | Operations'!$B1036&lt;MainEngine_BurnTime,1,IF('INPUT | Operations'!$B1035&lt;=MainEngine_BurnTime,(MainEngine_BurnTime-'INPUT | Operations'!$B1035)/('INPUT | Operations'!$B1036-'INPUT | Operations'!$B1035),0))*'INPUT | Operations'!$D1035*NumberOfMainEngines*NumberOfOps*$E1031,"")</f>
        <v/>
      </c>
      <c r="G1031" s="34" t="str">
        <f t="shared" si="235"/>
        <v/>
      </c>
      <c r="H1031" s="27" t="str">
        <f t="shared" si="236"/>
        <v/>
      </c>
      <c r="I1031" s="27" t="str">
        <f t="shared" si="237"/>
        <v/>
      </c>
      <c r="J1031" s="27" t="str">
        <f t="shared" si="238"/>
        <v/>
      </c>
      <c r="K1031" s="27" t="str">
        <f t="shared" si="239"/>
        <v/>
      </c>
      <c r="L1031" s="27" t="str">
        <f t="shared" si="240"/>
        <v/>
      </c>
      <c r="M1031" s="32" t="str">
        <f t="shared" si="241"/>
        <v/>
      </c>
      <c r="N1031" s="27" t="str">
        <f t="shared" si="243"/>
        <v/>
      </c>
      <c r="O1031" s="27" t="str">
        <f t="shared" si="244"/>
        <v/>
      </c>
      <c r="P1031" s="27" t="str">
        <f t="shared" si="245"/>
        <v/>
      </c>
      <c r="Q1031" s="27" t="str">
        <f t="shared" si="246"/>
        <v/>
      </c>
      <c r="R1031" s="27" t="str">
        <f t="shared" si="247"/>
        <v/>
      </c>
      <c r="S1031" s="27" t="str">
        <f t="shared" si="248"/>
        <v/>
      </c>
      <c r="T1031" s="32" t="str">
        <f t="shared" si="249"/>
        <v/>
      </c>
      <c r="U1031" s="10"/>
    </row>
    <row r="1032" spans="1:21" x14ac:dyDescent="0.25">
      <c r="A1032" s="10"/>
      <c r="B1032" s="4" t="str">
        <f>IF(ISBLANK('INPUT | Operations'!$B1037),"",COUNT('INPUT | Operations'!$B$12:$B1036))</f>
        <v/>
      </c>
      <c r="C1032" s="27" t="str">
        <f>IF(ISNUMBER($B1032),('INPUT | Operations'!$C1036+'INPUT | Operations'!$C1037)/2,"")</f>
        <v/>
      </c>
      <c r="D1032" s="28" t="str">
        <f t="shared" si="242"/>
        <v/>
      </c>
      <c r="E1032" s="26" t="str">
        <f>IF(ISNUMBER($B1032),'INPUT | Operations'!$B1037-'INPUT | Operations'!$B1036,"")</f>
        <v/>
      </c>
      <c r="F1032" s="32" t="str">
        <f>IF(ISNUMBER($B1032),IF('INPUT | Operations'!$B1037&lt;MainEngine_BurnTime,1,IF('INPUT | Operations'!$B1036&lt;=MainEngine_BurnTime,(MainEngine_BurnTime-'INPUT | Operations'!$B1036)/('INPUT | Operations'!$B1037-'INPUT | Operations'!$B1036),0))*'INPUT | Operations'!$D1036*NumberOfMainEngines*NumberOfOps*$E1032,"")</f>
        <v/>
      </c>
      <c r="G1032" s="34" t="str">
        <f t="shared" ref="G1032:G1095" si="250">IF(ISNUMBER($B1032),MainEngine_H2O+MW_H2O/MW_H*MainEngine_H+MW_H2O/MW_H2*MainEngine_H2+MainEngine_OH,"")</f>
        <v/>
      </c>
      <c r="H1032" s="27" t="str">
        <f t="shared" ref="H1032:H1095" si="251">IF(ISNUMBER($B1032),MainEngine_CO2+MW_CO2/MW_CO*(MainEngine_CO-$I1032),"")</f>
        <v/>
      </c>
      <c r="I1032" s="27" t="str">
        <f t="shared" ref="I1032:I1095" si="252">IF(ISNUMBER($B1032),MIN(0.0025*EXP(0.067*$D1032)*(MainEngine_CO+MainEngine_CO2),MainEngine_CO),"")</f>
        <v/>
      </c>
      <c r="J1032" s="27" t="str">
        <f t="shared" ref="J1032:J1095" si="253">IF(ISNUMBER($B1032),MainEngine_Al2O3,"")</f>
        <v/>
      </c>
      <c r="K1032" s="27" t="str">
        <f t="shared" ref="K1032:K1095" si="254">IF(ISNUMBER($B1032),MainEngine_HCl+MainEngine_Cl+MainEngine_Cl2,"")</f>
        <v/>
      </c>
      <c r="L1032" s="27" t="str">
        <f t="shared" ref="L1032:L1095" si="255">IF(ISNUMBER($B1032),MainEngine_NOx+33*EXP(-0.26*$D1032),"")</f>
        <v/>
      </c>
      <c r="M1032" s="32" t="str">
        <f t="shared" ref="M1032:M1095" si="256">IF(ISNUMBER($B1032),MainEngine_BC*MAX(0.04,MIN(1,0.04*EXP(0.12*($D1032-15)))),"")</f>
        <v/>
      </c>
      <c r="N1032" s="27" t="str">
        <f t="shared" si="243"/>
        <v/>
      </c>
      <c r="O1032" s="27" t="str">
        <f t="shared" si="244"/>
        <v/>
      </c>
      <c r="P1032" s="27" t="str">
        <f t="shared" si="245"/>
        <v/>
      </c>
      <c r="Q1032" s="27" t="str">
        <f t="shared" si="246"/>
        <v/>
      </c>
      <c r="R1032" s="27" t="str">
        <f t="shared" si="247"/>
        <v/>
      </c>
      <c r="S1032" s="27" t="str">
        <f t="shared" si="248"/>
        <v/>
      </c>
      <c r="T1032" s="32" t="str">
        <f t="shared" si="249"/>
        <v/>
      </c>
      <c r="U1032" s="10"/>
    </row>
    <row r="1033" spans="1:21" x14ac:dyDescent="0.25">
      <c r="A1033" s="10"/>
      <c r="B1033" s="4" t="str">
        <f>IF(ISBLANK('INPUT | Operations'!$B1038),"",COUNT('INPUT | Operations'!$B$12:$B1037))</f>
        <v/>
      </c>
      <c r="C1033" s="27" t="str">
        <f>IF(ISNUMBER($B1033),('INPUT | Operations'!$C1037+'INPUT | Operations'!$C1038)/2,"")</f>
        <v/>
      </c>
      <c r="D1033" s="28" t="str">
        <f t="shared" si="242"/>
        <v/>
      </c>
      <c r="E1033" s="26" t="str">
        <f>IF(ISNUMBER($B1033),'INPUT | Operations'!$B1038-'INPUT | Operations'!$B1037,"")</f>
        <v/>
      </c>
      <c r="F1033" s="32" t="str">
        <f>IF(ISNUMBER($B1033),IF('INPUT | Operations'!$B1038&lt;MainEngine_BurnTime,1,IF('INPUT | Operations'!$B1037&lt;=MainEngine_BurnTime,(MainEngine_BurnTime-'INPUT | Operations'!$B1037)/('INPUT | Operations'!$B1038-'INPUT | Operations'!$B1037),0))*'INPUT | Operations'!$D1037*NumberOfMainEngines*NumberOfOps*$E1033,"")</f>
        <v/>
      </c>
      <c r="G1033" s="34" t="str">
        <f t="shared" si="250"/>
        <v/>
      </c>
      <c r="H1033" s="27" t="str">
        <f t="shared" si="251"/>
        <v/>
      </c>
      <c r="I1033" s="27" t="str">
        <f t="shared" si="252"/>
        <v/>
      </c>
      <c r="J1033" s="27" t="str">
        <f t="shared" si="253"/>
        <v/>
      </c>
      <c r="K1033" s="27" t="str">
        <f t="shared" si="254"/>
        <v/>
      </c>
      <c r="L1033" s="27" t="str">
        <f t="shared" si="255"/>
        <v/>
      </c>
      <c r="M1033" s="32" t="str">
        <f t="shared" si="256"/>
        <v/>
      </c>
      <c r="N1033" s="27" t="str">
        <f t="shared" si="243"/>
        <v/>
      </c>
      <c r="O1033" s="27" t="str">
        <f t="shared" si="244"/>
        <v/>
      </c>
      <c r="P1033" s="27" t="str">
        <f t="shared" si="245"/>
        <v/>
      </c>
      <c r="Q1033" s="27" t="str">
        <f t="shared" si="246"/>
        <v/>
      </c>
      <c r="R1033" s="27" t="str">
        <f t="shared" si="247"/>
        <v/>
      </c>
      <c r="S1033" s="27" t="str">
        <f t="shared" si="248"/>
        <v/>
      </c>
      <c r="T1033" s="32" t="str">
        <f t="shared" si="249"/>
        <v/>
      </c>
      <c r="U1033" s="10"/>
    </row>
    <row r="1034" spans="1:21" x14ac:dyDescent="0.25">
      <c r="A1034" s="10"/>
      <c r="B1034" s="4" t="str">
        <f>IF(ISBLANK('INPUT | Operations'!$B1039),"",COUNT('INPUT | Operations'!$B$12:$B1038))</f>
        <v/>
      </c>
      <c r="C1034" s="27" t="str">
        <f>IF(ISNUMBER($B1034),('INPUT | Operations'!$C1038+'INPUT | Operations'!$C1039)/2,"")</f>
        <v/>
      </c>
      <c r="D1034" s="28" t="str">
        <f t="shared" si="242"/>
        <v/>
      </c>
      <c r="E1034" s="26" t="str">
        <f>IF(ISNUMBER($B1034),'INPUT | Operations'!$B1039-'INPUT | Operations'!$B1038,"")</f>
        <v/>
      </c>
      <c r="F1034" s="32" t="str">
        <f>IF(ISNUMBER($B1034),IF('INPUT | Operations'!$B1039&lt;MainEngine_BurnTime,1,IF('INPUT | Operations'!$B1038&lt;=MainEngine_BurnTime,(MainEngine_BurnTime-'INPUT | Operations'!$B1038)/('INPUT | Operations'!$B1039-'INPUT | Operations'!$B1038),0))*'INPUT | Operations'!$D1038*NumberOfMainEngines*NumberOfOps*$E1034,"")</f>
        <v/>
      </c>
      <c r="G1034" s="34" t="str">
        <f t="shared" si="250"/>
        <v/>
      </c>
      <c r="H1034" s="27" t="str">
        <f t="shared" si="251"/>
        <v/>
      </c>
      <c r="I1034" s="27" t="str">
        <f t="shared" si="252"/>
        <v/>
      </c>
      <c r="J1034" s="27" t="str">
        <f t="shared" si="253"/>
        <v/>
      </c>
      <c r="K1034" s="27" t="str">
        <f t="shared" si="254"/>
        <v/>
      </c>
      <c r="L1034" s="27" t="str">
        <f t="shared" si="255"/>
        <v/>
      </c>
      <c r="M1034" s="32" t="str">
        <f t="shared" si="256"/>
        <v/>
      </c>
      <c r="N1034" s="27" t="str">
        <f t="shared" si="243"/>
        <v/>
      </c>
      <c r="O1034" s="27" t="str">
        <f t="shared" si="244"/>
        <v/>
      </c>
      <c r="P1034" s="27" t="str">
        <f t="shared" si="245"/>
        <v/>
      </c>
      <c r="Q1034" s="27" t="str">
        <f t="shared" si="246"/>
        <v/>
      </c>
      <c r="R1034" s="27" t="str">
        <f t="shared" si="247"/>
        <v/>
      </c>
      <c r="S1034" s="27" t="str">
        <f t="shared" si="248"/>
        <v/>
      </c>
      <c r="T1034" s="32" t="str">
        <f t="shared" si="249"/>
        <v/>
      </c>
      <c r="U1034" s="10"/>
    </row>
    <row r="1035" spans="1:21" x14ac:dyDescent="0.25">
      <c r="A1035" s="10"/>
      <c r="B1035" s="4" t="str">
        <f>IF(ISBLANK('INPUT | Operations'!$B1040),"",COUNT('INPUT | Operations'!$B$12:$B1039))</f>
        <v/>
      </c>
      <c r="C1035" s="27" t="str">
        <f>IF(ISNUMBER($B1035),('INPUT | Operations'!$C1039+'INPUT | Operations'!$C1040)/2,"")</f>
        <v/>
      </c>
      <c r="D1035" s="28" t="str">
        <f t="shared" si="242"/>
        <v/>
      </c>
      <c r="E1035" s="26" t="str">
        <f>IF(ISNUMBER($B1035),'INPUT | Operations'!$B1040-'INPUT | Operations'!$B1039,"")</f>
        <v/>
      </c>
      <c r="F1035" s="32" t="str">
        <f>IF(ISNUMBER($B1035),IF('INPUT | Operations'!$B1040&lt;MainEngine_BurnTime,1,IF('INPUT | Operations'!$B1039&lt;=MainEngine_BurnTime,(MainEngine_BurnTime-'INPUT | Operations'!$B1039)/('INPUT | Operations'!$B1040-'INPUT | Operations'!$B1039),0))*'INPUT | Operations'!$D1039*NumberOfMainEngines*NumberOfOps*$E1035,"")</f>
        <v/>
      </c>
      <c r="G1035" s="34" t="str">
        <f t="shared" si="250"/>
        <v/>
      </c>
      <c r="H1035" s="27" t="str">
        <f t="shared" si="251"/>
        <v/>
      </c>
      <c r="I1035" s="27" t="str">
        <f t="shared" si="252"/>
        <v/>
      </c>
      <c r="J1035" s="27" t="str">
        <f t="shared" si="253"/>
        <v/>
      </c>
      <c r="K1035" s="27" t="str">
        <f t="shared" si="254"/>
        <v/>
      </c>
      <c r="L1035" s="27" t="str">
        <f t="shared" si="255"/>
        <v/>
      </c>
      <c r="M1035" s="32" t="str">
        <f t="shared" si="256"/>
        <v/>
      </c>
      <c r="N1035" s="27" t="str">
        <f t="shared" si="243"/>
        <v/>
      </c>
      <c r="O1035" s="27" t="str">
        <f t="shared" si="244"/>
        <v/>
      </c>
      <c r="P1035" s="27" t="str">
        <f t="shared" si="245"/>
        <v/>
      </c>
      <c r="Q1035" s="27" t="str">
        <f t="shared" si="246"/>
        <v/>
      </c>
      <c r="R1035" s="27" t="str">
        <f t="shared" si="247"/>
        <v/>
      </c>
      <c r="S1035" s="27" t="str">
        <f t="shared" si="248"/>
        <v/>
      </c>
      <c r="T1035" s="32" t="str">
        <f t="shared" si="249"/>
        <v/>
      </c>
      <c r="U1035" s="10"/>
    </row>
    <row r="1036" spans="1:21" x14ac:dyDescent="0.25">
      <c r="A1036" s="10"/>
      <c r="B1036" s="4" t="str">
        <f>IF(ISBLANK('INPUT | Operations'!$B1041),"",COUNT('INPUT | Operations'!$B$12:$B1040))</f>
        <v/>
      </c>
      <c r="C1036" s="27" t="str">
        <f>IF(ISNUMBER($B1036),('INPUT | Operations'!$C1040+'INPUT | Operations'!$C1041)/2,"")</f>
        <v/>
      </c>
      <c r="D1036" s="28" t="str">
        <f t="shared" si="242"/>
        <v/>
      </c>
      <c r="E1036" s="26" t="str">
        <f>IF(ISNUMBER($B1036),'INPUT | Operations'!$B1041-'INPUT | Operations'!$B1040,"")</f>
        <v/>
      </c>
      <c r="F1036" s="32" t="str">
        <f>IF(ISNUMBER($B1036),IF('INPUT | Operations'!$B1041&lt;MainEngine_BurnTime,1,IF('INPUT | Operations'!$B1040&lt;=MainEngine_BurnTime,(MainEngine_BurnTime-'INPUT | Operations'!$B1040)/('INPUT | Operations'!$B1041-'INPUT | Operations'!$B1040),0))*'INPUT | Operations'!$D1040*NumberOfMainEngines*NumberOfOps*$E1036,"")</f>
        <v/>
      </c>
      <c r="G1036" s="34" t="str">
        <f t="shared" si="250"/>
        <v/>
      </c>
      <c r="H1036" s="27" t="str">
        <f t="shared" si="251"/>
        <v/>
      </c>
      <c r="I1036" s="27" t="str">
        <f t="shared" si="252"/>
        <v/>
      </c>
      <c r="J1036" s="27" t="str">
        <f t="shared" si="253"/>
        <v/>
      </c>
      <c r="K1036" s="27" t="str">
        <f t="shared" si="254"/>
        <v/>
      </c>
      <c r="L1036" s="27" t="str">
        <f t="shared" si="255"/>
        <v/>
      </c>
      <c r="M1036" s="32" t="str">
        <f t="shared" si="256"/>
        <v/>
      </c>
      <c r="N1036" s="27" t="str">
        <f t="shared" si="243"/>
        <v/>
      </c>
      <c r="O1036" s="27" t="str">
        <f t="shared" si="244"/>
        <v/>
      </c>
      <c r="P1036" s="27" t="str">
        <f t="shared" si="245"/>
        <v/>
      </c>
      <c r="Q1036" s="27" t="str">
        <f t="shared" si="246"/>
        <v/>
      </c>
      <c r="R1036" s="27" t="str">
        <f t="shared" si="247"/>
        <v/>
      </c>
      <c r="S1036" s="27" t="str">
        <f t="shared" si="248"/>
        <v/>
      </c>
      <c r="T1036" s="32" t="str">
        <f t="shared" si="249"/>
        <v/>
      </c>
      <c r="U1036" s="10"/>
    </row>
    <row r="1037" spans="1:21" x14ac:dyDescent="0.25">
      <c r="A1037" s="10"/>
      <c r="B1037" s="4" t="str">
        <f>IF(ISBLANK('INPUT | Operations'!$B1042),"",COUNT('INPUT | Operations'!$B$12:$B1041))</f>
        <v/>
      </c>
      <c r="C1037" s="27" t="str">
        <f>IF(ISNUMBER($B1037),('INPUT | Operations'!$C1041+'INPUT | Operations'!$C1042)/2,"")</f>
        <v/>
      </c>
      <c r="D1037" s="28" t="str">
        <f t="shared" si="242"/>
        <v/>
      </c>
      <c r="E1037" s="26" t="str">
        <f>IF(ISNUMBER($B1037),'INPUT | Operations'!$B1042-'INPUT | Operations'!$B1041,"")</f>
        <v/>
      </c>
      <c r="F1037" s="32" t="str">
        <f>IF(ISNUMBER($B1037),IF('INPUT | Operations'!$B1042&lt;MainEngine_BurnTime,1,IF('INPUT | Operations'!$B1041&lt;=MainEngine_BurnTime,(MainEngine_BurnTime-'INPUT | Operations'!$B1041)/('INPUT | Operations'!$B1042-'INPUT | Operations'!$B1041),0))*'INPUT | Operations'!$D1041*NumberOfMainEngines*NumberOfOps*$E1037,"")</f>
        <v/>
      </c>
      <c r="G1037" s="34" t="str">
        <f t="shared" si="250"/>
        <v/>
      </c>
      <c r="H1037" s="27" t="str">
        <f t="shared" si="251"/>
        <v/>
      </c>
      <c r="I1037" s="27" t="str">
        <f t="shared" si="252"/>
        <v/>
      </c>
      <c r="J1037" s="27" t="str">
        <f t="shared" si="253"/>
        <v/>
      </c>
      <c r="K1037" s="27" t="str">
        <f t="shared" si="254"/>
        <v/>
      </c>
      <c r="L1037" s="27" t="str">
        <f t="shared" si="255"/>
        <v/>
      </c>
      <c r="M1037" s="32" t="str">
        <f t="shared" si="256"/>
        <v/>
      </c>
      <c r="N1037" s="27" t="str">
        <f t="shared" si="243"/>
        <v/>
      </c>
      <c r="O1037" s="27" t="str">
        <f t="shared" si="244"/>
        <v/>
      </c>
      <c r="P1037" s="27" t="str">
        <f t="shared" si="245"/>
        <v/>
      </c>
      <c r="Q1037" s="27" t="str">
        <f t="shared" si="246"/>
        <v/>
      </c>
      <c r="R1037" s="27" t="str">
        <f t="shared" si="247"/>
        <v/>
      </c>
      <c r="S1037" s="27" t="str">
        <f t="shared" si="248"/>
        <v/>
      </c>
      <c r="T1037" s="32" t="str">
        <f t="shared" si="249"/>
        <v/>
      </c>
      <c r="U1037" s="10"/>
    </row>
    <row r="1038" spans="1:21" x14ac:dyDescent="0.25">
      <c r="A1038" s="10"/>
      <c r="B1038" s="4" t="str">
        <f>IF(ISBLANK('INPUT | Operations'!$B1043),"",COUNT('INPUT | Operations'!$B$12:$B1042))</f>
        <v/>
      </c>
      <c r="C1038" s="27" t="str">
        <f>IF(ISNUMBER($B1038),('INPUT | Operations'!$C1042+'INPUT | Operations'!$C1043)/2,"")</f>
        <v/>
      </c>
      <c r="D1038" s="28" t="str">
        <f t="shared" si="242"/>
        <v/>
      </c>
      <c r="E1038" s="26" t="str">
        <f>IF(ISNUMBER($B1038),'INPUT | Operations'!$B1043-'INPUT | Operations'!$B1042,"")</f>
        <v/>
      </c>
      <c r="F1038" s="32" t="str">
        <f>IF(ISNUMBER($B1038),IF('INPUT | Operations'!$B1043&lt;MainEngine_BurnTime,1,IF('INPUT | Operations'!$B1042&lt;=MainEngine_BurnTime,(MainEngine_BurnTime-'INPUT | Operations'!$B1042)/('INPUT | Operations'!$B1043-'INPUT | Operations'!$B1042),0))*'INPUT | Operations'!$D1042*NumberOfMainEngines*NumberOfOps*$E1038,"")</f>
        <v/>
      </c>
      <c r="G1038" s="34" t="str">
        <f t="shared" si="250"/>
        <v/>
      </c>
      <c r="H1038" s="27" t="str">
        <f t="shared" si="251"/>
        <v/>
      </c>
      <c r="I1038" s="27" t="str">
        <f t="shared" si="252"/>
        <v/>
      </c>
      <c r="J1038" s="27" t="str">
        <f t="shared" si="253"/>
        <v/>
      </c>
      <c r="K1038" s="27" t="str">
        <f t="shared" si="254"/>
        <v/>
      </c>
      <c r="L1038" s="27" t="str">
        <f t="shared" si="255"/>
        <v/>
      </c>
      <c r="M1038" s="32" t="str">
        <f t="shared" si="256"/>
        <v/>
      </c>
      <c r="N1038" s="27" t="str">
        <f t="shared" si="243"/>
        <v/>
      </c>
      <c r="O1038" s="27" t="str">
        <f t="shared" si="244"/>
        <v/>
      </c>
      <c r="P1038" s="27" t="str">
        <f t="shared" si="245"/>
        <v/>
      </c>
      <c r="Q1038" s="27" t="str">
        <f t="shared" si="246"/>
        <v/>
      </c>
      <c r="R1038" s="27" t="str">
        <f t="shared" si="247"/>
        <v/>
      </c>
      <c r="S1038" s="27" t="str">
        <f t="shared" si="248"/>
        <v/>
      </c>
      <c r="T1038" s="32" t="str">
        <f t="shared" si="249"/>
        <v/>
      </c>
      <c r="U1038" s="10"/>
    </row>
    <row r="1039" spans="1:21" x14ac:dyDescent="0.25">
      <c r="A1039" s="10"/>
      <c r="B1039" s="4" t="str">
        <f>IF(ISBLANK('INPUT | Operations'!$B1044),"",COUNT('INPUT | Operations'!$B$12:$B1043))</f>
        <v/>
      </c>
      <c r="C1039" s="27" t="str">
        <f>IF(ISNUMBER($B1039),('INPUT | Operations'!$C1043+'INPUT | Operations'!$C1044)/2,"")</f>
        <v/>
      </c>
      <c r="D1039" s="28" t="str">
        <f t="shared" si="242"/>
        <v/>
      </c>
      <c r="E1039" s="26" t="str">
        <f>IF(ISNUMBER($B1039),'INPUT | Operations'!$B1044-'INPUT | Operations'!$B1043,"")</f>
        <v/>
      </c>
      <c r="F1039" s="32" t="str">
        <f>IF(ISNUMBER($B1039),IF('INPUT | Operations'!$B1044&lt;MainEngine_BurnTime,1,IF('INPUT | Operations'!$B1043&lt;=MainEngine_BurnTime,(MainEngine_BurnTime-'INPUT | Operations'!$B1043)/('INPUT | Operations'!$B1044-'INPUT | Operations'!$B1043),0))*'INPUT | Operations'!$D1043*NumberOfMainEngines*NumberOfOps*$E1039,"")</f>
        <v/>
      </c>
      <c r="G1039" s="34" t="str">
        <f t="shared" si="250"/>
        <v/>
      </c>
      <c r="H1039" s="27" t="str">
        <f t="shared" si="251"/>
        <v/>
      </c>
      <c r="I1039" s="27" t="str">
        <f t="shared" si="252"/>
        <v/>
      </c>
      <c r="J1039" s="27" t="str">
        <f t="shared" si="253"/>
        <v/>
      </c>
      <c r="K1039" s="27" t="str">
        <f t="shared" si="254"/>
        <v/>
      </c>
      <c r="L1039" s="27" t="str">
        <f t="shared" si="255"/>
        <v/>
      </c>
      <c r="M1039" s="32" t="str">
        <f t="shared" si="256"/>
        <v/>
      </c>
      <c r="N1039" s="27" t="str">
        <f t="shared" si="243"/>
        <v/>
      </c>
      <c r="O1039" s="27" t="str">
        <f t="shared" si="244"/>
        <v/>
      </c>
      <c r="P1039" s="27" t="str">
        <f t="shared" si="245"/>
        <v/>
      </c>
      <c r="Q1039" s="27" t="str">
        <f t="shared" si="246"/>
        <v/>
      </c>
      <c r="R1039" s="27" t="str">
        <f t="shared" si="247"/>
        <v/>
      </c>
      <c r="S1039" s="27" t="str">
        <f t="shared" si="248"/>
        <v/>
      </c>
      <c r="T1039" s="32" t="str">
        <f t="shared" si="249"/>
        <v/>
      </c>
      <c r="U1039" s="10"/>
    </row>
    <row r="1040" spans="1:21" x14ac:dyDescent="0.25">
      <c r="A1040" s="10"/>
      <c r="B1040" s="4" t="str">
        <f>IF(ISBLANK('INPUT | Operations'!$B1045),"",COUNT('INPUT | Operations'!$B$12:$B1044))</f>
        <v/>
      </c>
      <c r="C1040" s="27" t="str">
        <f>IF(ISNUMBER($B1040),('INPUT | Operations'!$C1044+'INPUT | Operations'!$C1045)/2,"")</f>
        <v/>
      </c>
      <c r="D1040" s="28" t="str">
        <f t="shared" si="242"/>
        <v/>
      </c>
      <c r="E1040" s="26" t="str">
        <f>IF(ISNUMBER($B1040),'INPUT | Operations'!$B1045-'INPUT | Operations'!$B1044,"")</f>
        <v/>
      </c>
      <c r="F1040" s="32" t="str">
        <f>IF(ISNUMBER($B1040),IF('INPUT | Operations'!$B1045&lt;MainEngine_BurnTime,1,IF('INPUT | Operations'!$B1044&lt;=MainEngine_BurnTime,(MainEngine_BurnTime-'INPUT | Operations'!$B1044)/('INPUT | Operations'!$B1045-'INPUT | Operations'!$B1044),0))*'INPUT | Operations'!$D1044*NumberOfMainEngines*NumberOfOps*$E1040,"")</f>
        <v/>
      </c>
      <c r="G1040" s="34" t="str">
        <f t="shared" si="250"/>
        <v/>
      </c>
      <c r="H1040" s="27" t="str">
        <f t="shared" si="251"/>
        <v/>
      </c>
      <c r="I1040" s="27" t="str">
        <f t="shared" si="252"/>
        <v/>
      </c>
      <c r="J1040" s="27" t="str">
        <f t="shared" si="253"/>
        <v/>
      </c>
      <c r="K1040" s="27" t="str">
        <f t="shared" si="254"/>
        <v/>
      </c>
      <c r="L1040" s="27" t="str">
        <f t="shared" si="255"/>
        <v/>
      </c>
      <c r="M1040" s="32" t="str">
        <f t="shared" si="256"/>
        <v/>
      </c>
      <c r="N1040" s="27" t="str">
        <f t="shared" si="243"/>
        <v/>
      </c>
      <c r="O1040" s="27" t="str">
        <f t="shared" si="244"/>
        <v/>
      </c>
      <c r="P1040" s="27" t="str">
        <f t="shared" si="245"/>
        <v/>
      </c>
      <c r="Q1040" s="27" t="str">
        <f t="shared" si="246"/>
        <v/>
      </c>
      <c r="R1040" s="27" t="str">
        <f t="shared" si="247"/>
        <v/>
      </c>
      <c r="S1040" s="27" t="str">
        <f t="shared" si="248"/>
        <v/>
      </c>
      <c r="T1040" s="32" t="str">
        <f t="shared" si="249"/>
        <v/>
      </c>
      <c r="U1040" s="10"/>
    </row>
    <row r="1041" spans="1:21" x14ac:dyDescent="0.25">
      <c r="A1041" s="10"/>
      <c r="B1041" s="4" t="str">
        <f>IF(ISBLANK('INPUT | Operations'!$B1046),"",COUNT('INPUT | Operations'!$B$12:$B1045))</f>
        <v/>
      </c>
      <c r="C1041" s="27" t="str">
        <f>IF(ISNUMBER($B1041),('INPUT | Operations'!$C1045+'INPUT | Operations'!$C1046)/2,"")</f>
        <v/>
      </c>
      <c r="D1041" s="28" t="str">
        <f t="shared" si="242"/>
        <v/>
      </c>
      <c r="E1041" s="26" t="str">
        <f>IF(ISNUMBER($B1041),'INPUT | Operations'!$B1046-'INPUT | Operations'!$B1045,"")</f>
        <v/>
      </c>
      <c r="F1041" s="32" t="str">
        <f>IF(ISNUMBER($B1041),IF('INPUT | Operations'!$B1046&lt;MainEngine_BurnTime,1,IF('INPUT | Operations'!$B1045&lt;=MainEngine_BurnTime,(MainEngine_BurnTime-'INPUT | Operations'!$B1045)/('INPUT | Operations'!$B1046-'INPUT | Operations'!$B1045),0))*'INPUT | Operations'!$D1045*NumberOfMainEngines*NumberOfOps*$E1041,"")</f>
        <v/>
      </c>
      <c r="G1041" s="34" t="str">
        <f t="shared" si="250"/>
        <v/>
      </c>
      <c r="H1041" s="27" t="str">
        <f t="shared" si="251"/>
        <v/>
      </c>
      <c r="I1041" s="27" t="str">
        <f t="shared" si="252"/>
        <v/>
      </c>
      <c r="J1041" s="27" t="str">
        <f t="shared" si="253"/>
        <v/>
      </c>
      <c r="K1041" s="27" t="str">
        <f t="shared" si="254"/>
        <v/>
      </c>
      <c r="L1041" s="27" t="str">
        <f t="shared" si="255"/>
        <v/>
      </c>
      <c r="M1041" s="32" t="str">
        <f t="shared" si="256"/>
        <v/>
      </c>
      <c r="N1041" s="27" t="str">
        <f t="shared" si="243"/>
        <v/>
      </c>
      <c r="O1041" s="27" t="str">
        <f t="shared" si="244"/>
        <v/>
      </c>
      <c r="P1041" s="27" t="str">
        <f t="shared" si="245"/>
        <v/>
      </c>
      <c r="Q1041" s="27" t="str">
        <f t="shared" si="246"/>
        <v/>
      </c>
      <c r="R1041" s="27" t="str">
        <f t="shared" si="247"/>
        <v/>
      </c>
      <c r="S1041" s="27" t="str">
        <f t="shared" si="248"/>
        <v/>
      </c>
      <c r="T1041" s="32" t="str">
        <f t="shared" si="249"/>
        <v/>
      </c>
      <c r="U1041" s="10"/>
    </row>
    <row r="1042" spans="1:21" x14ac:dyDescent="0.25">
      <c r="A1042" s="10"/>
      <c r="B1042" s="4" t="str">
        <f>IF(ISBLANK('INPUT | Operations'!$B1047),"",COUNT('INPUT | Operations'!$B$12:$B1046))</f>
        <v/>
      </c>
      <c r="C1042" s="27" t="str">
        <f>IF(ISNUMBER($B1042),('INPUT | Operations'!$C1046+'INPUT | Operations'!$C1047)/2,"")</f>
        <v/>
      </c>
      <c r="D1042" s="28" t="str">
        <f t="shared" si="242"/>
        <v/>
      </c>
      <c r="E1042" s="26" t="str">
        <f>IF(ISNUMBER($B1042),'INPUT | Operations'!$B1047-'INPUT | Operations'!$B1046,"")</f>
        <v/>
      </c>
      <c r="F1042" s="32" t="str">
        <f>IF(ISNUMBER($B1042),IF('INPUT | Operations'!$B1047&lt;MainEngine_BurnTime,1,IF('INPUT | Operations'!$B1046&lt;=MainEngine_BurnTime,(MainEngine_BurnTime-'INPUT | Operations'!$B1046)/('INPUT | Operations'!$B1047-'INPUT | Operations'!$B1046),0))*'INPUT | Operations'!$D1046*NumberOfMainEngines*NumberOfOps*$E1042,"")</f>
        <v/>
      </c>
      <c r="G1042" s="34" t="str">
        <f t="shared" si="250"/>
        <v/>
      </c>
      <c r="H1042" s="27" t="str">
        <f t="shared" si="251"/>
        <v/>
      </c>
      <c r="I1042" s="27" t="str">
        <f t="shared" si="252"/>
        <v/>
      </c>
      <c r="J1042" s="27" t="str">
        <f t="shared" si="253"/>
        <v/>
      </c>
      <c r="K1042" s="27" t="str">
        <f t="shared" si="254"/>
        <v/>
      </c>
      <c r="L1042" s="27" t="str">
        <f t="shared" si="255"/>
        <v/>
      </c>
      <c r="M1042" s="32" t="str">
        <f t="shared" si="256"/>
        <v/>
      </c>
      <c r="N1042" s="27" t="str">
        <f t="shared" si="243"/>
        <v/>
      </c>
      <c r="O1042" s="27" t="str">
        <f t="shared" si="244"/>
        <v/>
      </c>
      <c r="P1042" s="27" t="str">
        <f t="shared" si="245"/>
        <v/>
      </c>
      <c r="Q1042" s="27" t="str">
        <f t="shared" si="246"/>
        <v/>
      </c>
      <c r="R1042" s="27" t="str">
        <f t="shared" si="247"/>
        <v/>
      </c>
      <c r="S1042" s="27" t="str">
        <f t="shared" si="248"/>
        <v/>
      </c>
      <c r="T1042" s="32" t="str">
        <f t="shared" si="249"/>
        <v/>
      </c>
      <c r="U1042" s="10"/>
    </row>
    <row r="1043" spans="1:21" x14ac:dyDescent="0.25">
      <c r="A1043" s="10"/>
      <c r="B1043" s="4" t="str">
        <f>IF(ISBLANK('INPUT | Operations'!$B1048),"",COUNT('INPUT | Operations'!$B$12:$B1047))</f>
        <v/>
      </c>
      <c r="C1043" s="27" t="str">
        <f>IF(ISNUMBER($B1043),('INPUT | Operations'!$C1047+'INPUT | Operations'!$C1048)/2,"")</f>
        <v/>
      </c>
      <c r="D1043" s="28" t="str">
        <f t="shared" si="242"/>
        <v/>
      </c>
      <c r="E1043" s="26" t="str">
        <f>IF(ISNUMBER($B1043),'INPUT | Operations'!$B1048-'INPUT | Operations'!$B1047,"")</f>
        <v/>
      </c>
      <c r="F1043" s="32" t="str">
        <f>IF(ISNUMBER($B1043),IF('INPUT | Operations'!$B1048&lt;MainEngine_BurnTime,1,IF('INPUT | Operations'!$B1047&lt;=MainEngine_BurnTime,(MainEngine_BurnTime-'INPUT | Operations'!$B1047)/('INPUT | Operations'!$B1048-'INPUT | Operations'!$B1047),0))*'INPUT | Operations'!$D1047*NumberOfMainEngines*NumberOfOps*$E1043,"")</f>
        <v/>
      </c>
      <c r="G1043" s="34" t="str">
        <f t="shared" si="250"/>
        <v/>
      </c>
      <c r="H1043" s="27" t="str">
        <f t="shared" si="251"/>
        <v/>
      </c>
      <c r="I1043" s="27" t="str">
        <f t="shared" si="252"/>
        <v/>
      </c>
      <c r="J1043" s="27" t="str">
        <f t="shared" si="253"/>
        <v/>
      </c>
      <c r="K1043" s="27" t="str">
        <f t="shared" si="254"/>
        <v/>
      </c>
      <c r="L1043" s="27" t="str">
        <f t="shared" si="255"/>
        <v/>
      </c>
      <c r="M1043" s="32" t="str">
        <f t="shared" si="256"/>
        <v/>
      </c>
      <c r="N1043" s="27" t="str">
        <f t="shared" si="243"/>
        <v/>
      </c>
      <c r="O1043" s="27" t="str">
        <f t="shared" si="244"/>
        <v/>
      </c>
      <c r="P1043" s="27" t="str">
        <f t="shared" si="245"/>
        <v/>
      </c>
      <c r="Q1043" s="27" t="str">
        <f t="shared" si="246"/>
        <v/>
      </c>
      <c r="R1043" s="27" t="str">
        <f t="shared" si="247"/>
        <v/>
      </c>
      <c r="S1043" s="27" t="str">
        <f t="shared" si="248"/>
        <v/>
      </c>
      <c r="T1043" s="32" t="str">
        <f t="shared" si="249"/>
        <v/>
      </c>
      <c r="U1043" s="10"/>
    </row>
    <row r="1044" spans="1:21" x14ac:dyDescent="0.25">
      <c r="A1044" s="10"/>
      <c r="B1044" s="4" t="str">
        <f>IF(ISBLANK('INPUT | Operations'!$B1049),"",COUNT('INPUT | Operations'!$B$12:$B1048))</f>
        <v/>
      </c>
      <c r="C1044" s="27" t="str">
        <f>IF(ISNUMBER($B1044),('INPUT | Operations'!$C1048+'INPUT | Operations'!$C1049)/2,"")</f>
        <v/>
      </c>
      <c r="D1044" s="28" t="str">
        <f t="shared" si="242"/>
        <v/>
      </c>
      <c r="E1044" s="26" t="str">
        <f>IF(ISNUMBER($B1044),'INPUT | Operations'!$B1049-'INPUT | Operations'!$B1048,"")</f>
        <v/>
      </c>
      <c r="F1044" s="32" t="str">
        <f>IF(ISNUMBER($B1044),IF('INPUT | Operations'!$B1049&lt;MainEngine_BurnTime,1,IF('INPUT | Operations'!$B1048&lt;=MainEngine_BurnTime,(MainEngine_BurnTime-'INPUT | Operations'!$B1048)/('INPUT | Operations'!$B1049-'INPUT | Operations'!$B1048),0))*'INPUT | Operations'!$D1048*NumberOfMainEngines*NumberOfOps*$E1044,"")</f>
        <v/>
      </c>
      <c r="G1044" s="34" t="str">
        <f t="shared" si="250"/>
        <v/>
      </c>
      <c r="H1044" s="27" t="str">
        <f t="shared" si="251"/>
        <v/>
      </c>
      <c r="I1044" s="27" t="str">
        <f t="shared" si="252"/>
        <v/>
      </c>
      <c r="J1044" s="27" t="str">
        <f t="shared" si="253"/>
        <v/>
      </c>
      <c r="K1044" s="27" t="str">
        <f t="shared" si="254"/>
        <v/>
      </c>
      <c r="L1044" s="27" t="str">
        <f t="shared" si="255"/>
        <v/>
      </c>
      <c r="M1044" s="32" t="str">
        <f t="shared" si="256"/>
        <v/>
      </c>
      <c r="N1044" s="27" t="str">
        <f t="shared" si="243"/>
        <v/>
      </c>
      <c r="O1044" s="27" t="str">
        <f t="shared" si="244"/>
        <v/>
      </c>
      <c r="P1044" s="27" t="str">
        <f t="shared" si="245"/>
        <v/>
      </c>
      <c r="Q1044" s="27" t="str">
        <f t="shared" si="246"/>
        <v/>
      </c>
      <c r="R1044" s="27" t="str">
        <f t="shared" si="247"/>
        <v/>
      </c>
      <c r="S1044" s="27" t="str">
        <f t="shared" si="248"/>
        <v/>
      </c>
      <c r="T1044" s="32" t="str">
        <f t="shared" si="249"/>
        <v/>
      </c>
      <c r="U1044" s="10"/>
    </row>
    <row r="1045" spans="1:21" x14ac:dyDescent="0.25">
      <c r="A1045" s="10"/>
      <c r="B1045" s="4" t="str">
        <f>IF(ISBLANK('INPUT | Operations'!$B1050),"",COUNT('INPUT | Operations'!$B$12:$B1049))</f>
        <v/>
      </c>
      <c r="C1045" s="27" t="str">
        <f>IF(ISNUMBER($B1045),('INPUT | Operations'!$C1049+'INPUT | Operations'!$C1050)/2,"")</f>
        <v/>
      </c>
      <c r="D1045" s="28" t="str">
        <f t="shared" si="242"/>
        <v/>
      </c>
      <c r="E1045" s="26" t="str">
        <f>IF(ISNUMBER($B1045),'INPUT | Operations'!$B1050-'INPUT | Operations'!$B1049,"")</f>
        <v/>
      </c>
      <c r="F1045" s="32" t="str">
        <f>IF(ISNUMBER($B1045),IF('INPUT | Operations'!$B1050&lt;MainEngine_BurnTime,1,IF('INPUT | Operations'!$B1049&lt;=MainEngine_BurnTime,(MainEngine_BurnTime-'INPUT | Operations'!$B1049)/('INPUT | Operations'!$B1050-'INPUT | Operations'!$B1049),0))*'INPUT | Operations'!$D1049*NumberOfMainEngines*NumberOfOps*$E1045,"")</f>
        <v/>
      </c>
      <c r="G1045" s="34" t="str">
        <f t="shared" si="250"/>
        <v/>
      </c>
      <c r="H1045" s="27" t="str">
        <f t="shared" si="251"/>
        <v/>
      </c>
      <c r="I1045" s="27" t="str">
        <f t="shared" si="252"/>
        <v/>
      </c>
      <c r="J1045" s="27" t="str">
        <f t="shared" si="253"/>
        <v/>
      </c>
      <c r="K1045" s="27" t="str">
        <f t="shared" si="254"/>
        <v/>
      </c>
      <c r="L1045" s="27" t="str">
        <f t="shared" si="255"/>
        <v/>
      </c>
      <c r="M1045" s="32" t="str">
        <f t="shared" si="256"/>
        <v/>
      </c>
      <c r="N1045" s="27" t="str">
        <f t="shared" si="243"/>
        <v/>
      </c>
      <c r="O1045" s="27" t="str">
        <f t="shared" si="244"/>
        <v/>
      </c>
      <c r="P1045" s="27" t="str">
        <f t="shared" si="245"/>
        <v/>
      </c>
      <c r="Q1045" s="27" t="str">
        <f t="shared" si="246"/>
        <v/>
      </c>
      <c r="R1045" s="27" t="str">
        <f t="shared" si="247"/>
        <v/>
      </c>
      <c r="S1045" s="27" t="str">
        <f t="shared" si="248"/>
        <v/>
      </c>
      <c r="T1045" s="32" t="str">
        <f t="shared" si="249"/>
        <v/>
      </c>
      <c r="U1045" s="10"/>
    </row>
    <row r="1046" spans="1:21" x14ac:dyDescent="0.25">
      <c r="A1046" s="10"/>
      <c r="B1046" s="4" t="str">
        <f>IF(ISBLANK('INPUT | Operations'!$B1051),"",COUNT('INPUT | Operations'!$B$12:$B1050))</f>
        <v/>
      </c>
      <c r="C1046" s="27" t="str">
        <f>IF(ISNUMBER($B1046),('INPUT | Operations'!$C1050+'INPUT | Operations'!$C1051)/2,"")</f>
        <v/>
      </c>
      <c r="D1046" s="28" t="str">
        <f t="shared" si="242"/>
        <v/>
      </c>
      <c r="E1046" s="26" t="str">
        <f>IF(ISNUMBER($B1046),'INPUT | Operations'!$B1051-'INPUT | Operations'!$B1050,"")</f>
        <v/>
      </c>
      <c r="F1046" s="32" t="str">
        <f>IF(ISNUMBER($B1046),IF('INPUT | Operations'!$B1051&lt;MainEngine_BurnTime,1,IF('INPUT | Operations'!$B1050&lt;=MainEngine_BurnTime,(MainEngine_BurnTime-'INPUT | Operations'!$B1050)/('INPUT | Operations'!$B1051-'INPUT | Operations'!$B1050),0))*'INPUT | Operations'!$D1050*NumberOfMainEngines*NumberOfOps*$E1046,"")</f>
        <v/>
      </c>
      <c r="G1046" s="34" t="str">
        <f t="shared" si="250"/>
        <v/>
      </c>
      <c r="H1046" s="27" t="str">
        <f t="shared" si="251"/>
        <v/>
      </c>
      <c r="I1046" s="27" t="str">
        <f t="shared" si="252"/>
        <v/>
      </c>
      <c r="J1046" s="27" t="str">
        <f t="shared" si="253"/>
        <v/>
      </c>
      <c r="K1046" s="27" t="str">
        <f t="shared" si="254"/>
        <v/>
      </c>
      <c r="L1046" s="27" t="str">
        <f t="shared" si="255"/>
        <v/>
      </c>
      <c r="M1046" s="32" t="str">
        <f t="shared" si="256"/>
        <v/>
      </c>
      <c r="N1046" s="27" t="str">
        <f t="shared" si="243"/>
        <v/>
      </c>
      <c r="O1046" s="27" t="str">
        <f t="shared" si="244"/>
        <v/>
      </c>
      <c r="P1046" s="27" t="str">
        <f t="shared" si="245"/>
        <v/>
      </c>
      <c r="Q1046" s="27" t="str">
        <f t="shared" si="246"/>
        <v/>
      </c>
      <c r="R1046" s="27" t="str">
        <f t="shared" si="247"/>
        <v/>
      </c>
      <c r="S1046" s="27" t="str">
        <f t="shared" si="248"/>
        <v/>
      </c>
      <c r="T1046" s="32" t="str">
        <f t="shared" si="249"/>
        <v/>
      </c>
      <c r="U1046" s="10"/>
    </row>
    <row r="1047" spans="1:21" x14ac:dyDescent="0.25">
      <c r="A1047" s="10"/>
      <c r="B1047" s="4" t="str">
        <f>IF(ISBLANK('INPUT | Operations'!$B1052),"",COUNT('INPUT | Operations'!$B$12:$B1051))</f>
        <v/>
      </c>
      <c r="C1047" s="27" t="str">
        <f>IF(ISNUMBER($B1047),('INPUT | Operations'!$C1051+'INPUT | Operations'!$C1052)/2,"")</f>
        <v/>
      </c>
      <c r="D1047" s="28" t="str">
        <f t="shared" si="242"/>
        <v/>
      </c>
      <c r="E1047" s="26" t="str">
        <f>IF(ISNUMBER($B1047),'INPUT | Operations'!$B1052-'INPUT | Operations'!$B1051,"")</f>
        <v/>
      </c>
      <c r="F1047" s="32" t="str">
        <f>IF(ISNUMBER($B1047),IF('INPUT | Operations'!$B1052&lt;MainEngine_BurnTime,1,IF('INPUT | Operations'!$B1051&lt;=MainEngine_BurnTime,(MainEngine_BurnTime-'INPUT | Operations'!$B1051)/('INPUT | Operations'!$B1052-'INPUT | Operations'!$B1051),0))*'INPUT | Operations'!$D1051*NumberOfMainEngines*NumberOfOps*$E1047,"")</f>
        <v/>
      </c>
      <c r="G1047" s="34" t="str">
        <f t="shared" si="250"/>
        <v/>
      </c>
      <c r="H1047" s="27" t="str">
        <f t="shared" si="251"/>
        <v/>
      </c>
      <c r="I1047" s="27" t="str">
        <f t="shared" si="252"/>
        <v/>
      </c>
      <c r="J1047" s="27" t="str">
        <f t="shared" si="253"/>
        <v/>
      </c>
      <c r="K1047" s="27" t="str">
        <f t="shared" si="254"/>
        <v/>
      </c>
      <c r="L1047" s="27" t="str">
        <f t="shared" si="255"/>
        <v/>
      </c>
      <c r="M1047" s="32" t="str">
        <f t="shared" si="256"/>
        <v/>
      </c>
      <c r="N1047" s="27" t="str">
        <f t="shared" si="243"/>
        <v/>
      </c>
      <c r="O1047" s="27" t="str">
        <f t="shared" si="244"/>
        <v/>
      </c>
      <c r="P1047" s="27" t="str">
        <f t="shared" si="245"/>
        <v/>
      </c>
      <c r="Q1047" s="27" t="str">
        <f t="shared" si="246"/>
        <v/>
      </c>
      <c r="R1047" s="27" t="str">
        <f t="shared" si="247"/>
        <v/>
      </c>
      <c r="S1047" s="27" t="str">
        <f t="shared" si="248"/>
        <v/>
      </c>
      <c r="T1047" s="32" t="str">
        <f t="shared" si="249"/>
        <v/>
      </c>
      <c r="U1047" s="10"/>
    </row>
    <row r="1048" spans="1:21" x14ac:dyDescent="0.25">
      <c r="A1048" s="10"/>
      <c r="B1048" s="4" t="str">
        <f>IF(ISBLANK('INPUT | Operations'!$B1053),"",COUNT('INPUT | Operations'!$B$12:$B1052))</f>
        <v/>
      </c>
      <c r="C1048" s="27" t="str">
        <f>IF(ISNUMBER($B1048),('INPUT | Operations'!$C1052+'INPUT | Operations'!$C1053)/2,"")</f>
        <v/>
      </c>
      <c r="D1048" s="28" t="str">
        <f t="shared" si="242"/>
        <v/>
      </c>
      <c r="E1048" s="26" t="str">
        <f>IF(ISNUMBER($B1048),'INPUT | Operations'!$B1053-'INPUT | Operations'!$B1052,"")</f>
        <v/>
      </c>
      <c r="F1048" s="32" t="str">
        <f>IF(ISNUMBER($B1048),IF('INPUT | Operations'!$B1053&lt;MainEngine_BurnTime,1,IF('INPUT | Operations'!$B1052&lt;=MainEngine_BurnTime,(MainEngine_BurnTime-'INPUT | Operations'!$B1052)/('INPUT | Operations'!$B1053-'INPUT | Operations'!$B1052),0))*'INPUT | Operations'!$D1052*NumberOfMainEngines*NumberOfOps*$E1048,"")</f>
        <v/>
      </c>
      <c r="G1048" s="34" t="str">
        <f t="shared" si="250"/>
        <v/>
      </c>
      <c r="H1048" s="27" t="str">
        <f t="shared" si="251"/>
        <v/>
      </c>
      <c r="I1048" s="27" t="str">
        <f t="shared" si="252"/>
        <v/>
      </c>
      <c r="J1048" s="27" t="str">
        <f t="shared" si="253"/>
        <v/>
      </c>
      <c r="K1048" s="27" t="str">
        <f t="shared" si="254"/>
        <v/>
      </c>
      <c r="L1048" s="27" t="str">
        <f t="shared" si="255"/>
        <v/>
      </c>
      <c r="M1048" s="32" t="str">
        <f t="shared" si="256"/>
        <v/>
      </c>
      <c r="N1048" s="27" t="str">
        <f t="shared" si="243"/>
        <v/>
      </c>
      <c r="O1048" s="27" t="str">
        <f t="shared" si="244"/>
        <v/>
      </c>
      <c r="P1048" s="27" t="str">
        <f t="shared" si="245"/>
        <v/>
      </c>
      <c r="Q1048" s="27" t="str">
        <f t="shared" si="246"/>
        <v/>
      </c>
      <c r="R1048" s="27" t="str">
        <f t="shared" si="247"/>
        <v/>
      </c>
      <c r="S1048" s="27" t="str">
        <f t="shared" si="248"/>
        <v/>
      </c>
      <c r="T1048" s="32" t="str">
        <f t="shared" si="249"/>
        <v/>
      </c>
      <c r="U1048" s="10"/>
    </row>
    <row r="1049" spans="1:21" x14ac:dyDescent="0.25">
      <c r="A1049" s="10"/>
      <c r="B1049" s="4" t="str">
        <f>IF(ISBLANK('INPUT | Operations'!$B1054),"",COUNT('INPUT | Operations'!$B$12:$B1053))</f>
        <v/>
      </c>
      <c r="C1049" s="27" t="str">
        <f>IF(ISNUMBER($B1049),('INPUT | Operations'!$C1053+'INPUT | Operations'!$C1054)/2,"")</f>
        <v/>
      </c>
      <c r="D1049" s="28" t="str">
        <f t="shared" si="242"/>
        <v/>
      </c>
      <c r="E1049" s="26" t="str">
        <f>IF(ISNUMBER($B1049),'INPUT | Operations'!$B1054-'INPUT | Operations'!$B1053,"")</f>
        <v/>
      </c>
      <c r="F1049" s="32" t="str">
        <f>IF(ISNUMBER($B1049),IF('INPUT | Operations'!$B1054&lt;MainEngine_BurnTime,1,IF('INPUT | Operations'!$B1053&lt;=MainEngine_BurnTime,(MainEngine_BurnTime-'INPUT | Operations'!$B1053)/('INPUT | Operations'!$B1054-'INPUT | Operations'!$B1053),0))*'INPUT | Operations'!$D1053*NumberOfMainEngines*NumberOfOps*$E1049,"")</f>
        <v/>
      </c>
      <c r="G1049" s="34" t="str">
        <f t="shared" si="250"/>
        <v/>
      </c>
      <c r="H1049" s="27" t="str">
        <f t="shared" si="251"/>
        <v/>
      </c>
      <c r="I1049" s="27" t="str">
        <f t="shared" si="252"/>
        <v/>
      </c>
      <c r="J1049" s="27" t="str">
        <f t="shared" si="253"/>
        <v/>
      </c>
      <c r="K1049" s="27" t="str">
        <f t="shared" si="254"/>
        <v/>
      </c>
      <c r="L1049" s="27" t="str">
        <f t="shared" si="255"/>
        <v/>
      </c>
      <c r="M1049" s="32" t="str">
        <f t="shared" si="256"/>
        <v/>
      </c>
      <c r="N1049" s="27" t="str">
        <f t="shared" si="243"/>
        <v/>
      </c>
      <c r="O1049" s="27" t="str">
        <f t="shared" si="244"/>
        <v/>
      </c>
      <c r="P1049" s="27" t="str">
        <f t="shared" si="245"/>
        <v/>
      </c>
      <c r="Q1049" s="27" t="str">
        <f t="shared" si="246"/>
        <v/>
      </c>
      <c r="R1049" s="27" t="str">
        <f t="shared" si="247"/>
        <v/>
      </c>
      <c r="S1049" s="27" t="str">
        <f t="shared" si="248"/>
        <v/>
      </c>
      <c r="T1049" s="32" t="str">
        <f t="shared" si="249"/>
        <v/>
      </c>
      <c r="U1049" s="10"/>
    </row>
    <row r="1050" spans="1:21" x14ac:dyDescent="0.25">
      <c r="A1050" s="10"/>
      <c r="B1050" s="4" t="str">
        <f>IF(ISBLANK('INPUT | Operations'!$B1055),"",COUNT('INPUT | Operations'!$B$12:$B1054))</f>
        <v/>
      </c>
      <c r="C1050" s="27" t="str">
        <f>IF(ISNUMBER($B1050),('INPUT | Operations'!$C1054+'INPUT | Operations'!$C1055)/2,"")</f>
        <v/>
      </c>
      <c r="D1050" s="28" t="str">
        <f t="shared" si="242"/>
        <v/>
      </c>
      <c r="E1050" s="26" t="str">
        <f>IF(ISNUMBER($B1050),'INPUT | Operations'!$B1055-'INPUT | Operations'!$B1054,"")</f>
        <v/>
      </c>
      <c r="F1050" s="32" t="str">
        <f>IF(ISNUMBER($B1050),IF('INPUT | Operations'!$B1055&lt;MainEngine_BurnTime,1,IF('INPUT | Operations'!$B1054&lt;=MainEngine_BurnTime,(MainEngine_BurnTime-'INPUT | Operations'!$B1054)/('INPUT | Operations'!$B1055-'INPUT | Operations'!$B1054),0))*'INPUT | Operations'!$D1054*NumberOfMainEngines*NumberOfOps*$E1050,"")</f>
        <v/>
      </c>
      <c r="G1050" s="34" t="str">
        <f t="shared" si="250"/>
        <v/>
      </c>
      <c r="H1050" s="27" t="str">
        <f t="shared" si="251"/>
        <v/>
      </c>
      <c r="I1050" s="27" t="str">
        <f t="shared" si="252"/>
        <v/>
      </c>
      <c r="J1050" s="27" t="str">
        <f t="shared" si="253"/>
        <v/>
      </c>
      <c r="K1050" s="27" t="str">
        <f t="shared" si="254"/>
        <v/>
      </c>
      <c r="L1050" s="27" t="str">
        <f t="shared" si="255"/>
        <v/>
      </c>
      <c r="M1050" s="32" t="str">
        <f t="shared" si="256"/>
        <v/>
      </c>
      <c r="N1050" s="27" t="str">
        <f t="shared" si="243"/>
        <v/>
      </c>
      <c r="O1050" s="27" t="str">
        <f t="shared" si="244"/>
        <v/>
      </c>
      <c r="P1050" s="27" t="str">
        <f t="shared" si="245"/>
        <v/>
      </c>
      <c r="Q1050" s="27" t="str">
        <f t="shared" si="246"/>
        <v/>
      </c>
      <c r="R1050" s="27" t="str">
        <f t="shared" si="247"/>
        <v/>
      </c>
      <c r="S1050" s="27" t="str">
        <f t="shared" si="248"/>
        <v/>
      </c>
      <c r="T1050" s="32" t="str">
        <f t="shared" si="249"/>
        <v/>
      </c>
      <c r="U1050" s="10"/>
    </row>
    <row r="1051" spans="1:21" x14ac:dyDescent="0.25">
      <c r="A1051" s="10"/>
      <c r="B1051" s="4" t="str">
        <f>IF(ISBLANK('INPUT | Operations'!$B1056),"",COUNT('INPUT | Operations'!$B$12:$B1055))</f>
        <v/>
      </c>
      <c r="C1051" s="27" t="str">
        <f>IF(ISNUMBER($B1051),('INPUT | Operations'!$C1055+'INPUT | Operations'!$C1056)/2,"")</f>
        <v/>
      </c>
      <c r="D1051" s="28" t="str">
        <f t="shared" si="242"/>
        <v/>
      </c>
      <c r="E1051" s="26" t="str">
        <f>IF(ISNUMBER($B1051),'INPUT | Operations'!$B1056-'INPUT | Operations'!$B1055,"")</f>
        <v/>
      </c>
      <c r="F1051" s="32" t="str">
        <f>IF(ISNUMBER($B1051),IF('INPUT | Operations'!$B1056&lt;MainEngine_BurnTime,1,IF('INPUT | Operations'!$B1055&lt;=MainEngine_BurnTime,(MainEngine_BurnTime-'INPUT | Operations'!$B1055)/('INPUT | Operations'!$B1056-'INPUT | Operations'!$B1055),0))*'INPUT | Operations'!$D1055*NumberOfMainEngines*NumberOfOps*$E1051,"")</f>
        <v/>
      </c>
      <c r="G1051" s="34" t="str">
        <f t="shared" si="250"/>
        <v/>
      </c>
      <c r="H1051" s="27" t="str">
        <f t="shared" si="251"/>
        <v/>
      </c>
      <c r="I1051" s="27" t="str">
        <f t="shared" si="252"/>
        <v/>
      </c>
      <c r="J1051" s="27" t="str">
        <f t="shared" si="253"/>
        <v/>
      </c>
      <c r="K1051" s="27" t="str">
        <f t="shared" si="254"/>
        <v/>
      </c>
      <c r="L1051" s="27" t="str">
        <f t="shared" si="255"/>
        <v/>
      </c>
      <c r="M1051" s="32" t="str">
        <f t="shared" si="256"/>
        <v/>
      </c>
      <c r="N1051" s="27" t="str">
        <f t="shared" si="243"/>
        <v/>
      </c>
      <c r="O1051" s="27" t="str">
        <f t="shared" si="244"/>
        <v/>
      </c>
      <c r="P1051" s="27" t="str">
        <f t="shared" si="245"/>
        <v/>
      </c>
      <c r="Q1051" s="27" t="str">
        <f t="shared" si="246"/>
        <v/>
      </c>
      <c r="R1051" s="27" t="str">
        <f t="shared" si="247"/>
        <v/>
      </c>
      <c r="S1051" s="27" t="str">
        <f t="shared" si="248"/>
        <v/>
      </c>
      <c r="T1051" s="32" t="str">
        <f t="shared" si="249"/>
        <v/>
      </c>
      <c r="U1051" s="10"/>
    </row>
    <row r="1052" spans="1:21" x14ac:dyDescent="0.25">
      <c r="A1052" s="10"/>
      <c r="B1052" s="4" t="str">
        <f>IF(ISBLANK('INPUT | Operations'!$B1057),"",COUNT('INPUT | Operations'!$B$12:$B1056))</f>
        <v/>
      </c>
      <c r="C1052" s="27" t="str">
        <f>IF(ISNUMBER($B1052),('INPUT | Operations'!$C1056+'INPUT | Operations'!$C1057)/2,"")</f>
        <v/>
      </c>
      <c r="D1052" s="28" t="str">
        <f t="shared" si="242"/>
        <v/>
      </c>
      <c r="E1052" s="26" t="str">
        <f>IF(ISNUMBER($B1052),'INPUT | Operations'!$B1057-'INPUT | Operations'!$B1056,"")</f>
        <v/>
      </c>
      <c r="F1052" s="32" t="str">
        <f>IF(ISNUMBER($B1052),IF('INPUT | Operations'!$B1057&lt;MainEngine_BurnTime,1,IF('INPUT | Operations'!$B1056&lt;=MainEngine_BurnTime,(MainEngine_BurnTime-'INPUT | Operations'!$B1056)/('INPUT | Operations'!$B1057-'INPUT | Operations'!$B1056),0))*'INPUT | Operations'!$D1056*NumberOfMainEngines*NumberOfOps*$E1052,"")</f>
        <v/>
      </c>
      <c r="G1052" s="34" t="str">
        <f t="shared" si="250"/>
        <v/>
      </c>
      <c r="H1052" s="27" t="str">
        <f t="shared" si="251"/>
        <v/>
      </c>
      <c r="I1052" s="27" t="str">
        <f t="shared" si="252"/>
        <v/>
      </c>
      <c r="J1052" s="27" t="str">
        <f t="shared" si="253"/>
        <v/>
      </c>
      <c r="K1052" s="27" t="str">
        <f t="shared" si="254"/>
        <v/>
      </c>
      <c r="L1052" s="27" t="str">
        <f t="shared" si="255"/>
        <v/>
      </c>
      <c r="M1052" s="32" t="str">
        <f t="shared" si="256"/>
        <v/>
      </c>
      <c r="N1052" s="27" t="str">
        <f t="shared" si="243"/>
        <v/>
      </c>
      <c r="O1052" s="27" t="str">
        <f t="shared" si="244"/>
        <v/>
      </c>
      <c r="P1052" s="27" t="str">
        <f t="shared" si="245"/>
        <v/>
      </c>
      <c r="Q1052" s="27" t="str">
        <f t="shared" si="246"/>
        <v/>
      </c>
      <c r="R1052" s="27" t="str">
        <f t="shared" si="247"/>
        <v/>
      </c>
      <c r="S1052" s="27" t="str">
        <f t="shared" si="248"/>
        <v/>
      </c>
      <c r="T1052" s="32" t="str">
        <f t="shared" si="249"/>
        <v/>
      </c>
      <c r="U1052" s="10"/>
    </row>
    <row r="1053" spans="1:21" x14ac:dyDescent="0.25">
      <c r="A1053" s="10"/>
      <c r="B1053" s="4" t="str">
        <f>IF(ISBLANK('INPUT | Operations'!$B1058),"",COUNT('INPUT | Operations'!$B$12:$B1057))</f>
        <v/>
      </c>
      <c r="C1053" s="27" t="str">
        <f>IF(ISNUMBER($B1053),('INPUT | Operations'!$C1057+'INPUT | Operations'!$C1058)/2,"")</f>
        <v/>
      </c>
      <c r="D1053" s="28" t="str">
        <f t="shared" si="242"/>
        <v/>
      </c>
      <c r="E1053" s="26" t="str">
        <f>IF(ISNUMBER($B1053),'INPUT | Operations'!$B1058-'INPUT | Operations'!$B1057,"")</f>
        <v/>
      </c>
      <c r="F1053" s="32" t="str">
        <f>IF(ISNUMBER($B1053),IF('INPUT | Operations'!$B1058&lt;MainEngine_BurnTime,1,IF('INPUT | Operations'!$B1057&lt;=MainEngine_BurnTime,(MainEngine_BurnTime-'INPUT | Operations'!$B1057)/('INPUT | Operations'!$B1058-'INPUT | Operations'!$B1057),0))*'INPUT | Operations'!$D1057*NumberOfMainEngines*NumberOfOps*$E1053,"")</f>
        <v/>
      </c>
      <c r="G1053" s="34" t="str">
        <f t="shared" si="250"/>
        <v/>
      </c>
      <c r="H1053" s="27" t="str">
        <f t="shared" si="251"/>
        <v/>
      </c>
      <c r="I1053" s="27" t="str">
        <f t="shared" si="252"/>
        <v/>
      </c>
      <c r="J1053" s="27" t="str">
        <f t="shared" si="253"/>
        <v/>
      </c>
      <c r="K1053" s="27" t="str">
        <f t="shared" si="254"/>
        <v/>
      </c>
      <c r="L1053" s="27" t="str">
        <f t="shared" si="255"/>
        <v/>
      </c>
      <c r="M1053" s="32" t="str">
        <f t="shared" si="256"/>
        <v/>
      </c>
      <c r="N1053" s="27" t="str">
        <f t="shared" si="243"/>
        <v/>
      </c>
      <c r="O1053" s="27" t="str">
        <f t="shared" si="244"/>
        <v/>
      </c>
      <c r="P1053" s="27" t="str">
        <f t="shared" si="245"/>
        <v/>
      </c>
      <c r="Q1053" s="27" t="str">
        <f t="shared" si="246"/>
        <v/>
      </c>
      <c r="R1053" s="27" t="str">
        <f t="shared" si="247"/>
        <v/>
      </c>
      <c r="S1053" s="27" t="str">
        <f t="shared" si="248"/>
        <v/>
      </c>
      <c r="T1053" s="32" t="str">
        <f t="shared" si="249"/>
        <v/>
      </c>
      <c r="U1053" s="10"/>
    </row>
    <row r="1054" spans="1:21" x14ac:dyDescent="0.25">
      <c r="A1054" s="10"/>
      <c r="B1054" s="4" t="str">
        <f>IF(ISBLANK('INPUT | Operations'!$B1059),"",COUNT('INPUT | Operations'!$B$12:$B1058))</f>
        <v/>
      </c>
      <c r="C1054" s="27" t="str">
        <f>IF(ISNUMBER($B1054),('INPUT | Operations'!$C1058+'INPUT | Operations'!$C1059)/2,"")</f>
        <v/>
      </c>
      <c r="D1054" s="28" t="str">
        <f t="shared" si="242"/>
        <v/>
      </c>
      <c r="E1054" s="26" t="str">
        <f>IF(ISNUMBER($B1054),'INPUT | Operations'!$B1059-'INPUT | Operations'!$B1058,"")</f>
        <v/>
      </c>
      <c r="F1054" s="32" t="str">
        <f>IF(ISNUMBER($B1054),IF('INPUT | Operations'!$B1059&lt;MainEngine_BurnTime,1,IF('INPUT | Operations'!$B1058&lt;=MainEngine_BurnTime,(MainEngine_BurnTime-'INPUT | Operations'!$B1058)/('INPUT | Operations'!$B1059-'INPUT | Operations'!$B1058),0))*'INPUT | Operations'!$D1058*NumberOfMainEngines*NumberOfOps*$E1054,"")</f>
        <v/>
      </c>
      <c r="G1054" s="34" t="str">
        <f t="shared" si="250"/>
        <v/>
      </c>
      <c r="H1054" s="27" t="str">
        <f t="shared" si="251"/>
        <v/>
      </c>
      <c r="I1054" s="27" t="str">
        <f t="shared" si="252"/>
        <v/>
      </c>
      <c r="J1054" s="27" t="str">
        <f t="shared" si="253"/>
        <v/>
      </c>
      <c r="K1054" s="27" t="str">
        <f t="shared" si="254"/>
        <v/>
      </c>
      <c r="L1054" s="27" t="str">
        <f t="shared" si="255"/>
        <v/>
      </c>
      <c r="M1054" s="32" t="str">
        <f t="shared" si="256"/>
        <v/>
      </c>
      <c r="N1054" s="27" t="str">
        <f t="shared" si="243"/>
        <v/>
      </c>
      <c r="O1054" s="27" t="str">
        <f t="shared" si="244"/>
        <v/>
      </c>
      <c r="P1054" s="27" t="str">
        <f t="shared" si="245"/>
        <v/>
      </c>
      <c r="Q1054" s="27" t="str">
        <f t="shared" si="246"/>
        <v/>
      </c>
      <c r="R1054" s="27" t="str">
        <f t="shared" si="247"/>
        <v/>
      </c>
      <c r="S1054" s="27" t="str">
        <f t="shared" si="248"/>
        <v/>
      </c>
      <c r="T1054" s="32" t="str">
        <f t="shared" si="249"/>
        <v/>
      </c>
      <c r="U1054" s="10"/>
    </row>
    <row r="1055" spans="1:21" x14ac:dyDescent="0.25">
      <c r="A1055" s="10"/>
      <c r="B1055" s="4" t="str">
        <f>IF(ISBLANK('INPUT | Operations'!$B1060),"",COUNT('INPUT | Operations'!$B$12:$B1059))</f>
        <v/>
      </c>
      <c r="C1055" s="27" t="str">
        <f>IF(ISNUMBER($B1055),('INPUT | Operations'!$C1059+'INPUT | Operations'!$C1060)/2,"")</f>
        <v/>
      </c>
      <c r="D1055" s="28" t="str">
        <f t="shared" si="242"/>
        <v/>
      </c>
      <c r="E1055" s="26" t="str">
        <f>IF(ISNUMBER($B1055),'INPUT | Operations'!$B1060-'INPUT | Operations'!$B1059,"")</f>
        <v/>
      </c>
      <c r="F1055" s="32" t="str">
        <f>IF(ISNUMBER($B1055),IF('INPUT | Operations'!$B1060&lt;MainEngine_BurnTime,1,IF('INPUT | Operations'!$B1059&lt;=MainEngine_BurnTime,(MainEngine_BurnTime-'INPUT | Operations'!$B1059)/('INPUT | Operations'!$B1060-'INPUT | Operations'!$B1059),0))*'INPUT | Operations'!$D1059*NumberOfMainEngines*NumberOfOps*$E1055,"")</f>
        <v/>
      </c>
      <c r="G1055" s="34" t="str">
        <f t="shared" si="250"/>
        <v/>
      </c>
      <c r="H1055" s="27" t="str">
        <f t="shared" si="251"/>
        <v/>
      </c>
      <c r="I1055" s="27" t="str">
        <f t="shared" si="252"/>
        <v/>
      </c>
      <c r="J1055" s="27" t="str">
        <f t="shared" si="253"/>
        <v/>
      </c>
      <c r="K1055" s="27" t="str">
        <f t="shared" si="254"/>
        <v/>
      </c>
      <c r="L1055" s="27" t="str">
        <f t="shared" si="255"/>
        <v/>
      </c>
      <c r="M1055" s="32" t="str">
        <f t="shared" si="256"/>
        <v/>
      </c>
      <c r="N1055" s="27" t="str">
        <f t="shared" si="243"/>
        <v/>
      </c>
      <c r="O1055" s="27" t="str">
        <f t="shared" si="244"/>
        <v/>
      </c>
      <c r="P1055" s="27" t="str">
        <f t="shared" si="245"/>
        <v/>
      </c>
      <c r="Q1055" s="27" t="str">
        <f t="shared" si="246"/>
        <v/>
      </c>
      <c r="R1055" s="27" t="str">
        <f t="shared" si="247"/>
        <v/>
      </c>
      <c r="S1055" s="27" t="str">
        <f t="shared" si="248"/>
        <v/>
      </c>
      <c r="T1055" s="32" t="str">
        <f t="shared" si="249"/>
        <v/>
      </c>
      <c r="U1055" s="10"/>
    </row>
    <row r="1056" spans="1:21" x14ac:dyDescent="0.25">
      <c r="A1056" s="10"/>
      <c r="B1056" s="4" t="str">
        <f>IF(ISBLANK('INPUT | Operations'!$B1061),"",COUNT('INPUT | Operations'!$B$12:$B1060))</f>
        <v/>
      </c>
      <c r="C1056" s="27" t="str">
        <f>IF(ISNUMBER($B1056),('INPUT | Operations'!$C1060+'INPUT | Operations'!$C1061)/2,"")</f>
        <v/>
      </c>
      <c r="D1056" s="28" t="str">
        <f t="shared" si="242"/>
        <v/>
      </c>
      <c r="E1056" s="26" t="str">
        <f>IF(ISNUMBER($B1056),'INPUT | Operations'!$B1061-'INPUT | Operations'!$B1060,"")</f>
        <v/>
      </c>
      <c r="F1056" s="32" t="str">
        <f>IF(ISNUMBER($B1056),IF('INPUT | Operations'!$B1061&lt;MainEngine_BurnTime,1,IF('INPUT | Operations'!$B1060&lt;=MainEngine_BurnTime,(MainEngine_BurnTime-'INPUT | Operations'!$B1060)/('INPUT | Operations'!$B1061-'INPUT | Operations'!$B1060),0))*'INPUT | Operations'!$D1060*NumberOfMainEngines*NumberOfOps*$E1056,"")</f>
        <v/>
      </c>
      <c r="G1056" s="34" t="str">
        <f t="shared" si="250"/>
        <v/>
      </c>
      <c r="H1056" s="27" t="str">
        <f t="shared" si="251"/>
        <v/>
      </c>
      <c r="I1056" s="27" t="str">
        <f t="shared" si="252"/>
        <v/>
      </c>
      <c r="J1056" s="27" t="str">
        <f t="shared" si="253"/>
        <v/>
      </c>
      <c r="K1056" s="27" t="str">
        <f t="shared" si="254"/>
        <v/>
      </c>
      <c r="L1056" s="27" t="str">
        <f t="shared" si="255"/>
        <v/>
      </c>
      <c r="M1056" s="32" t="str">
        <f t="shared" si="256"/>
        <v/>
      </c>
      <c r="N1056" s="27" t="str">
        <f t="shared" si="243"/>
        <v/>
      </c>
      <c r="O1056" s="27" t="str">
        <f t="shared" si="244"/>
        <v/>
      </c>
      <c r="P1056" s="27" t="str">
        <f t="shared" si="245"/>
        <v/>
      </c>
      <c r="Q1056" s="27" t="str">
        <f t="shared" si="246"/>
        <v/>
      </c>
      <c r="R1056" s="27" t="str">
        <f t="shared" si="247"/>
        <v/>
      </c>
      <c r="S1056" s="27" t="str">
        <f t="shared" si="248"/>
        <v/>
      </c>
      <c r="T1056" s="32" t="str">
        <f t="shared" si="249"/>
        <v/>
      </c>
      <c r="U1056" s="10"/>
    </row>
    <row r="1057" spans="1:21" x14ac:dyDescent="0.25">
      <c r="A1057" s="10"/>
      <c r="B1057" s="4" t="str">
        <f>IF(ISBLANK('INPUT | Operations'!$B1062),"",COUNT('INPUT | Operations'!$B$12:$B1061))</f>
        <v/>
      </c>
      <c r="C1057" s="27" t="str">
        <f>IF(ISNUMBER($B1057),('INPUT | Operations'!$C1061+'INPUT | Operations'!$C1062)/2,"")</f>
        <v/>
      </c>
      <c r="D1057" s="28" t="str">
        <f t="shared" si="242"/>
        <v/>
      </c>
      <c r="E1057" s="26" t="str">
        <f>IF(ISNUMBER($B1057),'INPUT | Operations'!$B1062-'INPUT | Operations'!$B1061,"")</f>
        <v/>
      </c>
      <c r="F1057" s="32" t="str">
        <f>IF(ISNUMBER($B1057),IF('INPUT | Operations'!$B1062&lt;MainEngine_BurnTime,1,IF('INPUT | Operations'!$B1061&lt;=MainEngine_BurnTime,(MainEngine_BurnTime-'INPUT | Operations'!$B1061)/('INPUT | Operations'!$B1062-'INPUT | Operations'!$B1061),0))*'INPUT | Operations'!$D1061*NumberOfMainEngines*NumberOfOps*$E1057,"")</f>
        <v/>
      </c>
      <c r="G1057" s="34" t="str">
        <f t="shared" si="250"/>
        <v/>
      </c>
      <c r="H1057" s="27" t="str">
        <f t="shared" si="251"/>
        <v/>
      </c>
      <c r="I1057" s="27" t="str">
        <f t="shared" si="252"/>
        <v/>
      </c>
      <c r="J1057" s="27" t="str">
        <f t="shared" si="253"/>
        <v/>
      </c>
      <c r="K1057" s="27" t="str">
        <f t="shared" si="254"/>
        <v/>
      </c>
      <c r="L1057" s="27" t="str">
        <f t="shared" si="255"/>
        <v/>
      </c>
      <c r="M1057" s="32" t="str">
        <f t="shared" si="256"/>
        <v/>
      </c>
      <c r="N1057" s="27" t="str">
        <f t="shared" si="243"/>
        <v/>
      </c>
      <c r="O1057" s="27" t="str">
        <f t="shared" si="244"/>
        <v/>
      </c>
      <c r="P1057" s="27" t="str">
        <f t="shared" si="245"/>
        <v/>
      </c>
      <c r="Q1057" s="27" t="str">
        <f t="shared" si="246"/>
        <v/>
      </c>
      <c r="R1057" s="27" t="str">
        <f t="shared" si="247"/>
        <v/>
      </c>
      <c r="S1057" s="27" t="str">
        <f t="shared" si="248"/>
        <v/>
      </c>
      <c r="T1057" s="32" t="str">
        <f t="shared" si="249"/>
        <v/>
      </c>
      <c r="U1057" s="10"/>
    </row>
    <row r="1058" spans="1:21" x14ac:dyDescent="0.25">
      <c r="A1058" s="10"/>
      <c r="B1058" s="4" t="str">
        <f>IF(ISBLANK('INPUT | Operations'!$B1063),"",COUNT('INPUT | Operations'!$B$12:$B1062))</f>
        <v/>
      </c>
      <c r="C1058" s="27" t="str">
        <f>IF(ISNUMBER($B1058),('INPUT | Operations'!$C1062+'INPUT | Operations'!$C1063)/2,"")</f>
        <v/>
      </c>
      <c r="D1058" s="28" t="str">
        <f t="shared" si="242"/>
        <v/>
      </c>
      <c r="E1058" s="26" t="str">
        <f>IF(ISNUMBER($B1058),'INPUT | Operations'!$B1063-'INPUT | Operations'!$B1062,"")</f>
        <v/>
      </c>
      <c r="F1058" s="32" t="str">
        <f>IF(ISNUMBER($B1058),IF('INPUT | Operations'!$B1063&lt;MainEngine_BurnTime,1,IF('INPUT | Operations'!$B1062&lt;=MainEngine_BurnTime,(MainEngine_BurnTime-'INPUT | Operations'!$B1062)/('INPUT | Operations'!$B1063-'INPUT | Operations'!$B1062),0))*'INPUT | Operations'!$D1062*NumberOfMainEngines*NumberOfOps*$E1058,"")</f>
        <v/>
      </c>
      <c r="G1058" s="34" t="str">
        <f t="shared" si="250"/>
        <v/>
      </c>
      <c r="H1058" s="27" t="str">
        <f t="shared" si="251"/>
        <v/>
      </c>
      <c r="I1058" s="27" t="str">
        <f t="shared" si="252"/>
        <v/>
      </c>
      <c r="J1058" s="27" t="str">
        <f t="shared" si="253"/>
        <v/>
      </c>
      <c r="K1058" s="27" t="str">
        <f t="shared" si="254"/>
        <v/>
      </c>
      <c r="L1058" s="27" t="str">
        <f t="shared" si="255"/>
        <v/>
      </c>
      <c r="M1058" s="32" t="str">
        <f t="shared" si="256"/>
        <v/>
      </c>
      <c r="N1058" s="27" t="str">
        <f t="shared" si="243"/>
        <v/>
      </c>
      <c r="O1058" s="27" t="str">
        <f t="shared" si="244"/>
        <v/>
      </c>
      <c r="P1058" s="27" t="str">
        <f t="shared" si="245"/>
        <v/>
      </c>
      <c r="Q1058" s="27" t="str">
        <f t="shared" si="246"/>
        <v/>
      </c>
      <c r="R1058" s="27" t="str">
        <f t="shared" si="247"/>
        <v/>
      </c>
      <c r="S1058" s="27" t="str">
        <f t="shared" si="248"/>
        <v/>
      </c>
      <c r="T1058" s="32" t="str">
        <f t="shared" si="249"/>
        <v/>
      </c>
      <c r="U1058" s="10"/>
    </row>
    <row r="1059" spans="1:21" x14ac:dyDescent="0.25">
      <c r="A1059" s="10"/>
      <c r="B1059" s="4" t="str">
        <f>IF(ISBLANK('INPUT | Operations'!$B1064),"",COUNT('INPUT | Operations'!$B$12:$B1063))</f>
        <v/>
      </c>
      <c r="C1059" s="27" t="str">
        <f>IF(ISNUMBER($B1059),('INPUT | Operations'!$C1063+'INPUT | Operations'!$C1064)/2,"")</f>
        <v/>
      </c>
      <c r="D1059" s="28" t="str">
        <f t="shared" si="242"/>
        <v/>
      </c>
      <c r="E1059" s="26" t="str">
        <f>IF(ISNUMBER($B1059),'INPUT | Operations'!$B1064-'INPUT | Operations'!$B1063,"")</f>
        <v/>
      </c>
      <c r="F1059" s="32" t="str">
        <f>IF(ISNUMBER($B1059),IF('INPUT | Operations'!$B1064&lt;MainEngine_BurnTime,1,IF('INPUT | Operations'!$B1063&lt;=MainEngine_BurnTime,(MainEngine_BurnTime-'INPUT | Operations'!$B1063)/('INPUT | Operations'!$B1064-'INPUT | Operations'!$B1063),0))*'INPUT | Operations'!$D1063*NumberOfMainEngines*NumberOfOps*$E1059,"")</f>
        <v/>
      </c>
      <c r="G1059" s="34" t="str">
        <f t="shared" si="250"/>
        <v/>
      </c>
      <c r="H1059" s="27" t="str">
        <f t="shared" si="251"/>
        <v/>
      </c>
      <c r="I1059" s="27" t="str">
        <f t="shared" si="252"/>
        <v/>
      </c>
      <c r="J1059" s="27" t="str">
        <f t="shared" si="253"/>
        <v/>
      </c>
      <c r="K1059" s="27" t="str">
        <f t="shared" si="254"/>
        <v/>
      </c>
      <c r="L1059" s="27" t="str">
        <f t="shared" si="255"/>
        <v/>
      </c>
      <c r="M1059" s="32" t="str">
        <f t="shared" si="256"/>
        <v/>
      </c>
      <c r="N1059" s="27" t="str">
        <f t="shared" si="243"/>
        <v/>
      </c>
      <c r="O1059" s="27" t="str">
        <f t="shared" si="244"/>
        <v/>
      </c>
      <c r="P1059" s="27" t="str">
        <f t="shared" si="245"/>
        <v/>
      </c>
      <c r="Q1059" s="27" t="str">
        <f t="shared" si="246"/>
        <v/>
      </c>
      <c r="R1059" s="27" t="str">
        <f t="shared" si="247"/>
        <v/>
      </c>
      <c r="S1059" s="27" t="str">
        <f t="shared" si="248"/>
        <v/>
      </c>
      <c r="T1059" s="32" t="str">
        <f t="shared" si="249"/>
        <v/>
      </c>
      <c r="U1059" s="10"/>
    </row>
    <row r="1060" spans="1:21" x14ac:dyDescent="0.25">
      <c r="A1060" s="10"/>
      <c r="B1060" s="4" t="str">
        <f>IF(ISBLANK('INPUT | Operations'!$B1065),"",COUNT('INPUT | Operations'!$B$12:$B1064))</f>
        <v/>
      </c>
      <c r="C1060" s="27" t="str">
        <f>IF(ISNUMBER($B1060),('INPUT | Operations'!$C1064+'INPUT | Operations'!$C1065)/2,"")</f>
        <v/>
      </c>
      <c r="D1060" s="28" t="str">
        <f t="shared" si="242"/>
        <v/>
      </c>
      <c r="E1060" s="26" t="str">
        <f>IF(ISNUMBER($B1060),'INPUT | Operations'!$B1065-'INPUT | Operations'!$B1064,"")</f>
        <v/>
      </c>
      <c r="F1060" s="32" t="str">
        <f>IF(ISNUMBER($B1060),IF('INPUT | Operations'!$B1065&lt;MainEngine_BurnTime,1,IF('INPUT | Operations'!$B1064&lt;=MainEngine_BurnTime,(MainEngine_BurnTime-'INPUT | Operations'!$B1064)/('INPUT | Operations'!$B1065-'INPUT | Operations'!$B1064),0))*'INPUT | Operations'!$D1064*NumberOfMainEngines*NumberOfOps*$E1060,"")</f>
        <v/>
      </c>
      <c r="G1060" s="34" t="str">
        <f t="shared" si="250"/>
        <v/>
      </c>
      <c r="H1060" s="27" t="str">
        <f t="shared" si="251"/>
        <v/>
      </c>
      <c r="I1060" s="27" t="str">
        <f t="shared" si="252"/>
        <v/>
      </c>
      <c r="J1060" s="27" t="str">
        <f t="shared" si="253"/>
        <v/>
      </c>
      <c r="K1060" s="27" t="str">
        <f t="shared" si="254"/>
        <v/>
      </c>
      <c r="L1060" s="27" t="str">
        <f t="shared" si="255"/>
        <v/>
      </c>
      <c r="M1060" s="32" t="str">
        <f t="shared" si="256"/>
        <v/>
      </c>
      <c r="N1060" s="27" t="str">
        <f t="shared" si="243"/>
        <v/>
      </c>
      <c r="O1060" s="27" t="str">
        <f t="shared" si="244"/>
        <v/>
      </c>
      <c r="P1060" s="27" t="str">
        <f t="shared" si="245"/>
        <v/>
      </c>
      <c r="Q1060" s="27" t="str">
        <f t="shared" si="246"/>
        <v/>
      </c>
      <c r="R1060" s="27" t="str">
        <f t="shared" si="247"/>
        <v/>
      </c>
      <c r="S1060" s="27" t="str">
        <f t="shared" si="248"/>
        <v/>
      </c>
      <c r="T1060" s="32" t="str">
        <f t="shared" si="249"/>
        <v/>
      </c>
      <c r="U1060" s="10"/>
    </row>
    <row r="1061" spans="1:21" x14ac:dyDescent="0.25">
      <c r="A1061" s="10"/>
      <c r="B1061" s="4" t="str">
        <f>IF(ISBLANK('INPUT | Operations'!$B1066),"",COUNT('INPUT | Operations'!$B$12:$B1065))</f>
        <v/>
      </c>
      <c r="C1061" s="27" t="str">
        <f>IF(ISNUMBER($B1061),('INPUT | Operations'!$C1065+'INPUT | Operations'!$C1066)/2,"")</f>
        <v/>
      </c>
      <c r="D1061" s="28" t="str">
        <f t="shared" si="242"/>
        <v/>
      </c>
      <c r="E1061" s="26" t="str">
        <f>IF(ISNUMBER($B1061),'INPUT | Operations'!$B1066-'INPUT | Operations'!$B1065,"")</f>
        <v/>
      </c>
      <c r="F1061" s="32" t="str">
        <f>IF(ISNUMBER($B1061),IF('INPUT | Operations'!$B1066&lt;MainEngine_BurnTime,1,IF('INPUT | Operations'!$B1065&lt;=MainEngine_BurnTime,(MainEngine_BurnTime-'INPUT | Operations'!$B1065)/('INPUT | Operations'!$B1066-'INPUT | Operations'!$B1065),0))*'INPUT | Operations'!$D1065*NumberOfMainEngines*NumberOfOps*$E1061,"")</f>
        <v/>
      </c>
      <c r="G1061" s="34" t="str">
        <f t="shared" si="250"/>
        <v/>
      </c>
      <c r="H1061" s="27" t="str">
        <f t="shared" si="251"/>
        <v/>
      </c>
      <c r="I1061" s="27" t="str">
        <f t="shared" si="252"/>
        <v/>
      </c>
      <c r="J1061" s="27" t="str">
        <f t="shared" si="253"/>
        <v/>
      </c>
      <c r="K1061" s="27" t="str">
        <f t="shared" si="254"/>
        <v/>
      </c>
      <c r="L1061" s="27" t="str">
        <f t="shared" si="255"/>
        <v/>
      </c>
      <c r="M1061" s="32" t="str">
        <f t="shared" si="256"/>
        <v/>
      </c>
      <c r="N1061" s="27" t="str">
        <f t="shared" si="243"/>
        <v/>
      </c>
      <c r="O1061" s="27" t="str">
        <f t="shared" si="244"/>
        <v/>
      </c>
      <c r="P1061" s="27" t="str">
        <f t="shared" si="245"/>
        <v/>
      </c>
      <c r="Q1061" s="27" t="str">
        <f t="shared" si="246"/>
        <v/>
      </c>
      <c r="R1061" s="27" t="str">
        <f t="shared" si="247"/>
        <v/>
      </c>
      <c r="S1061" s="27" t="str">
        <f t="shared" si="248"/>
        <v/>
      </c>
      <c r="T1061" s="32" t="str">
        <f t="shared" si="249"/>
        <v/>
      </c>
      <c r="U1061" s="10"/>
    </row>
    <row r="1062" spans="1:21" x14ac:dyDescent="0.25">
      <c r="A1062" s="10"/>
      <c r="B1062" s="4" t="str">
        <f>IF(ISBLANK('INPUT | Operations'!$B1067),"",COUNT('INPUT | Operations'!$B$12:$B1066))</f>
        <v/>
      </c>
      <c r="C1062" s="27" t="str">
        <f>IF(ISNUMBER($B1062),('INPUT | Operations'!$C1066+'INPUT | Operations'!$C1067)/2,"")</f>
        <v/>
      </c>
      <c r="D1062" s="28" t="str">
        <f t="shared" si="242"/>
        <v/>
      </c>
      <c r="E1062" s="26" t="str">
        <f>IF(ISNUMBER($B1062),'INPUT | Operations'!$B1067-'INPUT | Operations'!$B1066,"")</f>
        <v/>
      </c>
      <c r="F1062" s="32" t="str">
        <f>IF(ISNUMBER($B1062),IF('INPUT | Operations'!$B1067&lt;MainEngine_BurnTime,1,IF('INPUT | Operations'!$B1066&lt;=MainEngine_BurnTime,(MainEngine_BurnTime-'INPUT | Operations'!$B1066)/('INPUT | Operations'!$B1067-'INPUT | Operations'!$B1066),0))*'INPUT | Operations'!$D1066*NumberOfMainEngines*NumberOfOps*$E1062,"")</f>
        <v/>
      </c>
      <c r="G1062" s="34" t="str">
        <f t="shared" si="250"/>
        <v/>
      </c>
      <c r="H1062" s="27" t="str">
        <f t="shared" si="251"/>
        <v/>
      </c>
      <c r="I1062" s="27" t="str">
        <f t="shared" si="252"/>
        <v/>
      </c>
      <c r="J1062" s="27" t="str">
        <f t="shared" si="253"/>
        <v/>
      </c>
      <c r="K1062" s="27" t="str">
        <f t="shared" si="254"/>
        <v/>
      </c>
      <c r="L1062" s="27" t="str">
        <f t="shared" si="255"/>
        <v/>
      </c>
      <c r="M1062" s="32" t="str">
        <f t="shared" si="256"/>
        <v/>
      </c>
      <c r="N1062" s="27" t="str">
        <f t="shared" si="243"/>
        <v/>
      </c>
      <c r="O1062" s="27" t="str">
        <f t="shared" si="244"/>
        <v/>
      </c>
      <c r="P1062" s="27" t="str">
        <f t="shared" si="245"/>
        <v/>
      </c>
      <c r="Q1062" s="27" t="str">
        <f t="shared" si="246"/>
        <v/>
      </c>
      <c r="R1062" s="27" t="str">
        <f t="shared" si="247"/>
        <v/>
      </c>
      <c r="S1062" s="27" t="str">
        <f t="shared" si="248"/>
        <v/>
      </c>
      <c r="T1062" s="32" t="str">
        <f t="shared" si="249"/>
        <v/>
      </c>
      <c r="U1062" s="10"/>
    </row>
    <row r="1063" spans="1:21" x14ac:dyDescent="0.25">
      <c r="A1063" s="10"/>
      <c r="B1063" s="4" t="str">
        <f>IF(ISBLANK('INPUT | Operations'!$B1068),"",COUNT('INPUT | Operations'!$B$12:$B1067))</f>
        <v/>
      </c>
      <c r="C1063" s="27" t="str">
        <f>IF(ISNUMBER($B1063),('INPUT | Operations'!$C1067+'INPUT | Operations'!$C1068)/2,"")</f>
        <v/>
      </c>
      <c r="D1063" s="28" t="str">
        <f t="shared" si="242"/>
        <v/>
      </c>
      <c r="E1063" s="26" t="str">
        <f>IF(ISNUMBER($B1063),'INPUT | Operations'!$B1068-'INPUT | Operations'!$B1067,"")</f>
        <v/>
      </c>
      <c r="F1063" s="32" t="str">
        <f>IF(ISNUMBER($B1063),IF('INPUT | Operations'!$B1068&lt;MainEngine_BurnTime,1,IF('INPUT | Operations'!$B1067&lt;=MainEngine_BurnTime,(MainEngine_BurnTime-'INPUT | Operations'!$B1067)/('INPUT | Operations'!$B1068-'INPUT | Operations'!$B1067),0))*'INPUT | Operations'!$D1067*NumberOfMainEngines*NumberOfOps*$E1063,"")</f>
        <v/>
      </c>
      <c r="G1063" s="34" t="str">
        <f t="shared" si="250"/>
        <v/>
      </c>
      <c r="H1063" s="27" t="str">
        <f t="shared" si="251"/>
        <v/>
      </c>
      <c r="I1063" s="27" t="str">
        <f t="shared" si="252"/>
        <v/>
      </c>
      <c r="J1063" s="27" t="str">
        <f t="shared" si="253"/>
        <v/>
      </c>
      <c r="K1063" s="27" t="str">
        <f t="shared" si="254"/>
        <v/>
      </c>
      <c r="L1063" s="27" t="str">
        <f t="shared" si="255"/>
        <v/>
      </c>
      <c r="M1063" s="32" t="str">
        <f t="shared" si="256"/>
        <v/>
      </c>
      <c r="N1063" s="27" t="str">
        <f t="shared" si="243"/>
        <v/>
      </c>
      <c r="O1063" s="27" t="str">
        <f t="shared" si="244"/>
        <v/>
      </c>
      <c r="P1063" s="27" t="str">
        <f t="shared" si="245"/>
        <v/>
      </c>
      <c r="Q1063" s="27" t="str">
        <f t="shared" si="246"/>
        <v/>
      </c>
      <c r="R1063" s="27" t="str">
        <f t="shared" si="247"/>
        <v/>
      </c>
      <c r="S1063" s="27" t="str">
        <f t="shared" si="248"/>
        <v/>
      </c>
      <c r="T1063" s="32" t="str">
        <f t="shared" si="249"/>
        <v/>
      </c>
      <c r="U1063" s="10"/>
    </row>
    <row r="1064" spans="1:21" x14ac:dyDescent="0.25">
      <c r="A1064" s="10"/>
      <c r="B1064" s="4" t="str">
        <f>IF(ISBLANK('INPUT | Operations'!$B1069),"",COUNT('INPUT | Operations'!$B$12:$B1068))</f>
        <v/>
      </c>
      <c r="C1064" s="27" t="str">
        <f>IF(ISNUMBER($B1064),('INPUT | Operations'!$C1068+'INPUT | Operations'!$C1069)/2,"")</f>
        <v/>
      </c>
      <c r="D1064" s="28" t="str">
        <f t="shared" si="242"/>
        <v/>
      </c>
      <c r="E1064" s="26" t="str">
        <f>IF(ISNUMBER($B1064),'INPUT | Operations'!$B1069-'INPUT | Operations'!$B1068,"")</f>
        <v/>
      </c>
      <c r="F1064" s="32" t="str">
        <f>IF(ISNUMBER($B1064),IF('INPUT | Operations'!$B1069&lt;MainEngine_BurnTime,1,IF('INPUT | Operations'!$B1068&lt;=MainEngine_BurnTime,(MainEngine_BurnTime-'INPUT | Operations'!$B1068)/('INPUT | Operations'!$B1069-'INPUT | Operations'!$B1068),0))*'INPUT | Operations'!$D1068*NumberOfMainEngines*NumberOfOps*$E1064,"")</f>
        <v/>
      </c>
      <c r="G1064" s="34" t="str">
        <f t="shared" si="250"/>
        <v/>
      </c>
      <c r="H1064" s="27" t="str">
        <f t="shared" si="251"/>
        <v/>
      </c>
      <c r="I1064" s="27" t="str">
        <f t="shared" si="252"/>
        <v/>
      </c>
      <c r="J1064" s="27" t="str">
        <f t="shared" si="253"/>
        <v/>
      </c>
      <c r="K1064" s="27" t="str">
        <f t="shared" si="254"/>
        <v/>
      </c>
      <c r="L1064" s="27" t="str">
        <f t="shared" si="255"/>
        <v/>
      </c>
      <c r="M1064" s="32" t="str">
        <f t="shared" si="256"/>
        <v/>
      </c>
      <c r="N1064" s="27" t="str">
        <f t="shared" si="243"/>
        <v/>
      </c>
      <c r="O1064" s="27" t="str">
        <f t="shared" si="244"/>
        <v/>
      </c>
      <c r="P1064" s="27" t="str">
        <f t="shared" si="245"/>
        <v/>
      </c>
      <c r="Q1064" s="27" t="str">
        <f t="shared" si="246"/>
        <v/>
      </c>
      <c r="R1064" s="27" t="str">
        <f t="shared" si="247"/>
        <v/>
      </c>
      <c r="S1064" s="27" t="str">
        <f t="shared" si="248"/>
        <v/>
      </c>
      <c r="T1064" s="32" t="str">
        <f t="shared" si="249"/>
        <v/>
      </c>
      <c r="U1064" s="10"/>
    </row>
    <row r="1065" spans="1:21" x14ac:dyDescent="0.25">
      <c r="A1065" s="10"/>
      <c r="B1065" s="4" t="str">
        <f>IF(ISBLANK('INPUT | Operations'!$B1070),"",COUNT('INPUT | Operations'!$B$12:$B1069))</f>
        <v/>
      </c>
      <c r="C1065" s="27" t="str">
        <f>IF(ISNUMBER($B1065),('INPUT | Operations'!$C1069+'INPUT | Operations'!$C1070)/2,"")</f>
        <v/>
      </c>
      <c r="D1065" s="28" t="str">
        <f t="shared" si="242"/>
        <v/>
      </c>
      <c r="E1065" s="26" t="str">
        <f>IF(ISNUMBER($B1065),'INPUT | Operations'!$B1070-'INPUT | Operations'!$B1069,"")</f>
        <v/>
      </c>
      <c r="F1065" s="32" t="str">
        <f>IF(ISNUMBER($B1065),IF('INPUT | Operations'!$B1070&lt;MainEngine_BurnTime,1,IF('INPUT | Operations'!$B1069&lt;=MainEngine_BurnTime,(MainEngine_BurnTime-'INPUT | Operations'!$B1069)/('INPUT | Operations'!$B1070-'INPUT | Operations'!$B1069),0))*'INPUT | Operations'!$D1069*NumberOfMainEngines*NumberOfOps*$E1065,"")</f>
        <v/>
      </c>
      <c r="G1065" s="34" t="str">
        <f t="shared" si="250"/>
        <v/>
      </c>
      <c r="H1065" s="27" t="str">
        <f t="shared" si="251"/>
        <v/>
      </c>
      <c r="I1065" s="27" t="str">
        <f t="shared" si="252"/>
        <v/>
      </c>
      <c r="J1065" s="27" t="str">
        <f t="shared" si="253"/>
        <v/>
      </c>
      <c r="K1065" s="27" t="str">
        <f t="shared" si="254"/>
        <v/>
      </c>
      <c r="L1065" s="27" t="str">
        <f t="shared" si="255"/>
        <v/>
      </c>
      <c r="M1065" s="32" t="str">
        <f t="shared" si="256"/>
        <v/>
      </c>
      <c r="N1065" s="27" t="str">
        <f t="shared" si="243"/>
        <v/>
      </c>
      <c r="O1065" s="27" t="str">
        <f t="shared" si="244"/>
        <v/>
      </c>
      <c r="P1065" s="27" t="str">
        <f t="shared" si="245"/>
        <v/>
      </c>
      <c r="Q1065" s="27" t="str">
        <f t="shared" si="246"/>
        <v/>
      </c>
      <c r="R1065" s="27" t="str">
        <f t="shared" si="247"/>
        <v/>
      </c>
      <c r="S1065" s="27" t="str">
        <f t="shared" si="248"/>
        <v/>
      </c>
      <c r="T1065" s="32" t="str">
        <f t="shared" si="249"/>
        <v/>
      </c>
      <c r="U1065" s="10"/>
    </row>
    <row r="1066" spans="1:21" x14ac:dyDescent="0.25">
      <c r="A1066" s="10"/>
      <c r="B1066" s="4" t="str">
        <f>IF(ISBLANK('INPUT | Operations'!$B1071),"",COUNT('INPUT | Operations'!$B$12:$B1070))</f>
        <v/>
      </c>
      <c r="C1066" s="27" t="str">
        <f>IF(ISNUMBER($B1066),('INPUT | Operations'!$C1070+'INPUT | Operations'!$C1071)/2,"")</f>
        <v/>
      </c>
      <c r="D1066" s="28" t="str">
        <f t="shared" si="242"/>
        <v/>
      </c>
      <c r="E1066" s="26" t="str">
        <f>IF(ISNUMBER($B1066),'INPUT | Operations'!$B1071-'INPUT | Operations'!$B1070,"")</f>
        <v/>
      </c>
      <c r="F1066" s="32" t="str">
        <f>IF(ISNUMBER($B1066),IF('INPUT | Operations'!$B1071&lt;MainEngine_BurnTime,1,IF('INPUT | Operations'!$B1070&lt;=MainEngine_BurnTime,(MainEngine_BurnTime-'INPUT | Operations'!$B1070)/('INPUT | Operations'!$B1071-'INPUT | Operations'!$B1070),0))*'INPUT | Operations'!$D1070*NumberOfMainEngines*NumberOfOps*$E1066,"")</f>
        <v/>
      </c>
      <c r="G1066" s="34" t="str">
        <f t="shared" si="250"/>
        <v/>
      </c>
      <c r="H1066" s="27" t="str">
        <f t="shared" si="251"/>
        <v/>
      </c>
      <c r="I1066" s="27" t="str">
        <f t="shared" si="252"/>
        <v/>
      </c>
      <c r="J1066" s="27" t="str">
        <f t="shared" si="253"/>
        <v/>
      </c>
      <c r="K1066" s="27" t="str">
        <f t="shared" si="254"/>
        <v/>
      </c>
      <c r="L1066" s="27" t="str">
        <f t="shared" si="255"/>
        <v/>
      </c>
      <c r="M1066" s="32" t="str">
        <f t="shared" si="256"/>
        <v/>
      </c>
      <c r="N1066" s="27" t="str">
        <f t="shared" si="243"/>
        <v/>
      </c>
      <c r="O1066" s="27" t="str">
        <f t="shared" si="244"/>
        <v/>
      </c>
      <c r="P1066" s="27" t="str">
        <f t="shared" si="245"/>
        <v/>
      </c>
      <c r="Q1066" s="27" t="str">
        <f t="shared" si="246"/>
        <v/>
      </c>
      <c r="R1066" s="27" t="str">
        <f t="shared" si="247"/>
        <v/>
      </c>
      <c r="S1066" s="27" t="str">
        <f t="shared" si="248"/>
        <v/>
      </c>
      <c r="T1066" s="32" t="str">
        <f t="shared" si="249"/>
        <v/>
      </c>
      <c r="U1066" s="10"/>
    </row>
    <row r="1067" spans="1:21" x14ac:dyDescent="0.25">
      <c r="A1067" s="10"/>
      <c r="B1067" s="4" t="str">
        <f>IF(ISBLANK('INPUT | Operations'!$B1072),"",COUNT('INPUT | Operations'!$B$12:$B1071))</f>
        <v/>
      </c>
      <c r="C1067" s="27" t="str">
        <f>IF(ISNUMBER($B1067),('INPUT | Operations'!$C1071+'INPUT | Operations'!$C1072)/2,"")</f>
        <v/>
      </c>
      <c r="D1067" s="28" t="str">
        <f t="shared" si="242"/>
        <v/>
      </c>
      <c r="E1067" s="26" t="str">
        <f>IF(ISNUMBER($B1067),'INPUT | Operations'!$B1072-'INPUT | Operations'!$B1071,"")</f>
        <v/>
      </c>
      <c r="F1067" s="32" t="str">
        <f>IF(ISNUMBER($B1067),IF('INPUT | Operations'!$B1072&lt;MainEngine_BurnTime,1,IF('INPUT | Operations'!$B1071&lt;=MainEngine_BurnTime,(MainEngine_BurnTime-'INPUT | Operations'!$B1071)/('INPUT | Operations'!$B1072-'INPUT | Operations'!$B1071),0))*'INPUT | Operations'!$D1071*NumberOfMainEngines*NumberOfOps*$E1067,"")</f>
        <v/>
      </c>
      <c r="G1067" s="34" t="str">
        <f t="shared" si="250"/>
        <v/>
      </c>
      <c r="H1067" s="27" t="str">
        <f t="shared" si="251"/>
        <v/>
      </c>
      <c r="I1067" s="27" t="str">
        <f t="shared" si="252"/>
        <v/>
      </c>
      <c r="J1067" s="27" t="str">
        <f t="shared" si="253"/>
        <v/>
      </c>
      <c r="K1067" s="27" t="str">
        <f t="shared" si="254"/>
        <v/>
      </c>
      <c r="L1067" s="27" t="str">
        <f t="shared" si="255"/>
        <v/>
      </c>
      <c r="M1067" s="32" t="str">
        <f t="shared" si="256"/>
        <v/>
      </c>
      <c r="N1067" s="27" t="str">
        <f t="shared" si="243"/>
        <v/>
      </c>
      <c r="O1067" s="27" t="str">
        <f t="shared" si="244"/>
        <v/>
      </c>
      <c r="P1067" s="27" t="str">
        <f t="shared" si="245"/>
        <v/>
      </c>
      <c r="Q1067" s="27" t="str">
        <f t="shared" si="246"/>
        <v/>
      </c>
      <c r="R1067" s="27" t="str">
        <f t="shared" si="247"/>
        <v/>
      </c>
      <c r="S1067" s="27" t="str">
        <f t="shared" si="248"/>
        <v/>
      </c>
      <c r="T1067" s="32" t="str">
        <f t="shared" si="249"/>
        <v/>
      </c>
      <c r="U1067" s="10"/>
    </row>
    <row r="1068" spans="1:21" x14ac:dyDescent="0.25">
      <c r="A1068" s="10"/>
      <c r="B1068" s="4" t="str">
        <f>IF(ISBLANK('INPUT | Operations'!$B1073),"",COUNT('INPUT | Operations'!$B$12:$B1072))</f>
        <v/>
      </c>
      <c r="C1068" s="27" t="str">
        <f>IF(ISNUMBER($B1068),('INPUT | Operations'!$C1072+'INPUT | Operations'!$C1073)/2,"")</f>
        <v/>
      </c>
      <c r="D1068" s="28" t="str">
        <f t="shared" si="242"/>
        <v/>
      </c>
      <c r="E1068" s="26" t="str">
        <f>IF(ISNUMBER($B1068),'INPUT | Operations'!$B1073-'INPUT | Operations'!$B1072,"")</f>
        <v/>
      </c>
      <c r="F1068" s="32" t="str">
        <f>IF(ISNUMBER($B1068),IF('INPUT | Operations'!$B1073&lt;MainEngine_BurnTime,1,IF('INPUT | Operations'!$B1072&lt;=MainEngine_BurnTime,(MainEngine_BurnTime-'INPUT | Operations'!$B1072)/('INPUT | Operations'!$B1073-'INPUT | Operations'!$B1072),0))*'INPUT | Operations'!$D1072*NumberOfMainEngines*NumberOfOps*$E1068,"")</f>
        <v/>
      </c>
      <c r="G1068" s="34" t="str">
        <f t="shared" si="250"/>
        <v/>
      </c>
      <c r="H1068" s="27" t="str">
        <f t="shared" si="251"/>
        <v/>
      </c>
      <c r="I1068" s="27" t="str">
        <f t="shared" si="252"/>
        <v/>
      </c>
      <c r="J1068" s="27" t="str">
        <f t="shared" si="253"/>
        <v/>
      </c>
      <c r="K1068" s="27" t="str">
        <f t="shared" si="254"/>
        <v/>
      </c>
      <c r="L1068" s="27" t="str">
        <f t="shared" si="255"/>
        <v/>
      </c>
      <c r="M1068" s="32" t="str">
        <f t="shared" si="256"/>
        <v/>
      </c>
      <c r="N1068" s="27" t="str">
        <f t="shared" si="243"/>
        <v/>
      </c>
      <c r="O1068" s="27" t="str">
        <f t="shared" si="244"/>
        <v/>
      </c>
      <c r="P1068" s="27" t="str">
        <f t="shared" si="245"/>
        <v/>
      </c>
      <c r="Q1068" s="27" t="str">
        <f t="shared" si="246"/>
        <v/>
      </c>
      <c r="R1068" s="27" t="str">
        <f t="shared" si="247"/>
        <v/>
      </c>
      <c r="S1068" s="27" t="str">
        <f t="shared" si="248"/>
        <v/>
      </c>
      <c r="T1068" s="32" t="str">
        <f t="shared" si="249"/>
        <v/>
      </c>
      <c r="U1068" s="10"/>
    </row>
    <row r="1069" spans="1:21" x14ac:dyDescent="0.25">
      <c r="A1069" s="10"/>
      <c r="B1069" s="4" t="str">
        <f>IF(ISBLANK('INPUT | Operations'!$B1074),"",COUNT('INPUT | Operations'!$B$12:$B1073))</f>
        <v/>
      </c>
      <c r="C1069" s="27" t="str">
        <f>IF(ISNUMBER($B1069),('INPUT | Operations'!$C1073+'INPUT | Operations'!$C1074)/2,"")</f>
        <v/>
      </c>
      <c r="D1069" s="28" t="str">
        <f t="shared" si="242"/>
        <v/>
      </c>
      <c r="E1069" s="26" t="str">
        <f>IF(ISNUMBER($B1069),'INPUT | Operations'!$B1074-'INPUT | Operations'!$B1073,"")</f>
        <v/>
      </c>
      <c r="F1069" s="32" t="str">
        <f>IF(ISNUMBER($B1069),IF('INPUT | Operations'!$B1074&lt;MainEngine_BurnTime,1,IF('INPUT | Operations'!$B1073&lt;=MainEngine_BurnTime,(MainEngine_BurnTime-'INPUT | Operations'!$B1073)/('INPUT | Operations'!$B1074-'INPUT | Operations'!$B1073),0))*'INPUT | Operations'!$D1073*NumberOfMainEngines*NumberOfOps*$E1069,"")</f>
        <v/>
      </c>
      <c r="G1069" s="34" t="str">
        <f t="shared" si="250"/>
        <v/>
      </c>
      <c r="H1069" s="27" t="str">
        <f t="shared" si="251"/>
        <v/>
      </c>
      <c r="I1069" s="27" t="str">
        <f t="shared" si="252"/>
        <v/>
      </c>
      <c r="J1069" s="27" t="str">
        <f t="shared" si="253"/>
        <v/>
      </c>
      <c r="K1069" s="27" t="str">
        <f t="shared" si="254"/>
        <v/>
      </c>
      <c r="L1069" s="27" t="str">
        <f t="shared" si="255"/>
        <v/>
      </c>
      <c r="M1069" s="32" t="str">
        <f t="shared" si="256"/>
        <v/>
      </c>
      <c r="N1069" s="27" t="str">
        <f t="shared" si="243"/>
        <v/>
      </c>
      <c r="O1069" s="27" t="str">
        <f t="shared" si="244"/>
        <v/>
      </c>
      <c r="P1069" s="27" t="str">
        <f t="shared" si="245"/>
        <v/>
      </c>
      <c r="Q1069" s="27" t="str">
        <f t="shared" si="246"/>
        <v/>
      </c>
      <c r="R1069" s="27" t="str">
        <f t="shared" si="247"/>
        <v/>
      </c>
      <c r="S1069" s="27" t="str">
        <f t="shared" si="248"/>
        <v/>
      </c>
      <c r="T1069" s="32" t="str">
        <f t="shared" si="249"/>
        <v/>
      </c>
      <c r="U1069" s="10"/>
    </row>
    <row r="1070" spans="1:21" x14ac:dyDescent="0.25">
      <c r="A1070" s="10"/>
      <c r="B1070" s="4" t="str">
        <f>IF(ISBLANK('INPUT | Operations'!$B1075),"",COUNT('INPUT | Operations'!$B$12:$B1074))</f>
        <v/>
      </c>
      <c r="C1070" s="27" t="str">
        <f>IF(ISNUMBER($B1070),('INPUT | Operations'!$C1074+'INPUT | Operations'!$C1075)/2,"")</f>
        <v/>
      </c>
      <c r="D1070" s="28" t="str">
        <f t="shared" si="242"/>
        <v/>
      </c>
      <c r="E1070" s="26" t="str">
        <f>IF(ISNUMBER($B1070),'INPUT | Operations'!$B1075-'INPUT | Operations'!$B1074,"")</f>
        <v/>
      </c>
      <c r="F1070" s="32" t="str">
        <f>IF(ISNUMBER($B1070),IF('INPUT | Operations'!$B1075&lt;MainEngine_BurnTime,1,IF('INPUT | Operations'!$B1074&lt;=MainEngine_BurnTime,(MainEngine_BurnTime-'INPUT | Operations'!$B1074)/('INPUT | Operations'!$B1075-'INPUT | Operations'!$B1074),0))*'INPUT | Operations'!$D1074*NumberOfMainEngines*NumberOfOps*$E1070,"")</f>
        <v/>
      </c>
      <c r="G1070" s="34" t="str">
        <f t="shared" si="250"/>
        <v/>
      </c>
      <c r="H1070" s="27" t="str">
        <f t="shared" si="251"/>
        <v/>
      </c>
      <c r="I1070" s="27" t="str">
        <f t="shared" si="252"/>
        <v/>
      </c>
      <c r="J1070" s="27" t="str">
        <f t="shared" si="253"/>
        <v/>
      </c>
      <c r="K1070" s="27" t="str">
        <f t="shared" si="254"/>
        <v/>
      </c>
      <c r="L1070" s="27" t="str">
        <f t="shared" si="255"/>
        <v/>
      </c>
      <c r="M1070" s="32" t="str">
        <f t="shared" si="256"/>
        <v/>
      </c>
      <c r="N1070" s="27" t="str">
        <f t="shared" si="243"/>
        <v/>
      </c>
      <c r="O1070" s="27" t="str">
        <f t="shared" si="244"/>
        <v/>
      </c>
      <c r="P1070" s="27" t="str">
        <f t="shared" si="245"/>
        <v/>
      </c>
      <c r="Q1070" s="27" t="str">
        <f t="shared" si="246"/>
        <v/>
      </c>
      <c r="R1070" s="27" t="str">
        <f t="shared" si="247"/>
        <v/>
      </c>
      <c r="S1070" s="27" t="str">
        <f t="shared" si="248"/>
        <v/>
      </c>
      <c r="T1070" s="32" t="str">
        <f t="shared" si="249"/>
        <v/>
      </c>
      <c r="U1070" s="10"/>
    </row>
    <row r="1071" spans="1:21" x14ac:dyDescent="0.25">
      <c r="A1071" s="10"/>
      <c r="B1071" s="4" t="str">
        <f>IF(ISBLANK('INPUT | Operations'!$B1076),"",COUNT('INPUT | Operations'!$B$12:$B1075))</f>
        <v/>
      </c>
      <c r="C1071" s="27" t="str">
        <f>IF(ISNUMBER($B1071),('INPUT | Operations'!$C1075+'INPUT | Operations'!$C1076)/2,"")</f>
        <v/>
      </c>
      <c r="D1071" s="28" t="str">
        <f t="shared" si="242"/>
        <v/>
      </c>
      <c r="E1071" s="26" t="str">
        <f>IF(ISNUMBER($B1071),'INPUT | Operations'!$B1076-'INPUT | Operations'!$B1075,"")</f>
        <v/>
      </c>
      <c r="F1071" s="32" t="str">
        <f>IF(ISNUMBER($B1071),IF('INPUT | Operations'!$B1076&lt;MainEngine_BurnTime,1,IF('INPUT | Operations'!$B1075&lt;=MainEngine_BurnTime,(MainEngine_BurnTime-'INPUT | Operations'!$B1075)/('INPUT | Operations'!$B1076-'INPUT | Operations'!$B1075),0))*'INPUT | Operations'!$D1075*NumberOfMainEngines*NumberOfOps*$E1071,"")</f>
        <v/>
      </c>
      <c r="G1071" s="34" t="str">
        <f t="shared" si="250"/>
        <v/>
      </c>
      <c r="H1071" s="27" t="str">
        <f t="shared" si="251"/>
        <v/>
      </c>
      <c r="I1071" s="27" t="str">
        <f t="shared" si="252"/>
        <v/>
      </c>
      <c r="J1071" s="27" t="str">
        <f t="shared" si="253"/>
        <v/>
      </c>
      <c r="K1071" s="27" t="str">
        <f t="shared" si="254"/>
        <v/>
      </c>
      <c r="L1071" s="27" t="str">
        <f t="shared" si="255"/>
        <v/>
      </c>
      <c r="M1071" s="32" t="str">
        <f t="shared" si="256"/>
        <v/>
      </c>
      <c r="N1071" s="27" t="str">
        <f t="shared" si="243"/>
        <v/>
      </c>
      <c r="O1071" s="27" t="str">
        <f t="shared" si="244"/>
        <v/>
      </c>
      <c r="P1071" s="27" t="str">
        <f t="shared" si="245"/>
        <v/>
      </c>
      <c r="Q1071" s="27" t="str">
        <f t="shared" si="246"/>
        <v/>
      </c>
      <c r="R1071" s="27" t="str">
        <f t="shared" si="247"/>
        <v/>
      </c>
      <c r="S1071" s="27" t="str">
        <f t="shared" si="248"/>
        <v/>
      </c>
      <c r="T1071" s="32" t="str">
        <f t="shared" si="249"/>
        <v/>
      </c>
      <c r="U1071" s="10"/>
    </row>
    <row r="1072" spans="1:21" x14ac:dyDescent="0.25">
      <c r="A1072" s="10"/>
      <c r="B1072" s="4" t="str">
        <f>IF(ISBLANK('INPUT | Operations'!$B1077),"",COUNT('INPUT | Operations'!$B$12:$B1076))</f>
        <v/>
      </c>
      <c r="C1072" s="27" t="str">
        <f>IF(ISNUMBER($B1072),('INPUT | Operations'!$C1076+'INPUT | Operations'!$C1077)/2,"")</f>
        <v/>
      </c>
      <c r="D1072" s="28" t="str">
        <f t="shared" si="242"/>
        <v/>
      </c>
      <c r="E1072" s="26" t="str">
        <f>IF(ISNUMBER($B1072),'INPUT | Operations'!$B1077-'INPUT | Operations'!$B1076,"")</f>
        <v/>
      </c>
      <c r="F1072" s="32" t="str">
        <f>IF(ISNUMBER($B1072),IF('INPUT | Operations'!$B1077&lt;MainEngine_BurnTime,1,IF('INPUT | Operations'!$B1076&lt;=MainEngine_BurnTime,(MainEngine_BurnTime-'INPUT | Operations'!$B1076)/('INPUT | Operations'!$B1077-'INPUT | Operations'!$B1076),0))*'INPUT | Operations'!$D1076*NumberOfMainEngines*NumberOfOps*$E1072,"")</f>
        <v/>
      </c>
      <c r="G1072" s="34" t="str">
        <f t="shared" si="250"/>
        <v/>
      </c>
      <c r="H1072" s="27" t="str">
        <f t="shared" si="251"/>
        <v/>
      </c>
      <c r="I1072" s="27" t="str">
        <f t="shared" si="252"/>
        <v/>
      </c>
      <c r="J1072" s="27" t="str">
        <f t="shared" si="253"/>
        <v/>
      </c>
      <c r="K1072" s="27" t="str">
        <f t="shared" si="254"/>
        <v/>
      </c>
      <c r="L1072" s="27" t="str">
        <f t="shared" si="255"/>
        <v/>
      </c>
      <c r="M1072" s="32" t="str">
        <f t="shared" si="256"/>
        <v/>
      </c>
      <c r="N1072" s="27" t="str">
        <f t="shared" si="243"/>
        <v/>
      </c>
      <c r="O1072" s="27" t="str">
        <f t="shared" si="244"/>
        <v/>
      </c>
      <c r="P1072" s="27" t="str">
        <f t="shared" si="245"/>
        <v/>
      </c>
      <c r="Q1072" s="27" t="str">
        <f t="shared" si="246"/>
        <v/>
      </c>
      <c r="R1072" s="27" t="str">
        <f t="shared" si="247"/>
        <v/>
      </c>
      <c r="S1072" s="27" t="str">
        <f t="shared" si="248"/>
        <v/>
      </c>
      <c r="T1072" s="32" t="str">
        <f t="shared" si="249"/>
        <v/>
      </c>
      <c r="U1072" s="10"/>
    </row>
    <row r="1073" spans="1:21" x14ac:dyDescent="0.25">
      <c r="A1073" s="10"/>
      <c r="B1073" s="4" t="str">
        <f>IF(ISBLANK('INPUT | Operations'!$B1078),"",COUNT('INPUT | Operations'!$B$12:$B1077))</f>
        <v/>
      </c>
      <c r="C1073" s="27" t="str">
        <f>IF(ISNUMBER($B1073),('INPUT | Operations'!$C1077+'INPUT | Operations'!$C1078)/2,"")</f>
        <v/>
      </c>
      <c r="D1073" s="28" t="str">
        <f t="shared" si="242"/>
        <v/>
      </c>
      <c r="E1073" s="26" t="str">
        <f>IF(ISNUMBER($B1073),'INPUT | Operations'!$B1078-'INPUT | Operations'!$B1077,"")</f>
        <v/>
      </c>
      <c r="F1073" s="32" t="str">
        <f>IF(ISNUMBER($B1073),IF('INPUT | Operations'!$B1078&lt;MainEngine_BurnTime,1,IF('INPUT | Operations'!$B1077&lt;=MainEngine_BurnTime,(MainEngine_BurnTime-'INPUT | Operations'!$B1077)/('INPUT | Operations'!$B1078-'INPUT | Operations'!$B1077),0))*'INPUT | Operations'!$D1077*NumberOfMainEngines*NumberOfOps*$E1073,"")</f>
        <v/>
      </c>
      <c r="G1073" s="34" t="str">
        <f t="shared" si="250"/>
        <v/>
      </c>
      <c r="H1073" s="27" t="str">
        <f t="shared" si="251"/>
        <v/>
      </c>
      <c r="I1073" s="27" t="str">
        <f t="shared" si="252"/>
        <v/>
      </c>
      <c r="J1073" s="27" t="str">
        <f t="shared" si="253"/>
        <v/>
      </c>
      <c r="K1073" s="27" t="str">
        <f t="shared" si="254"/>
        <v/>
      </c>
      <c r="L1073" s="27" t="str">
        <f t="shared" si="255"/>
        <v/>
      </c>
      <c r="M1073" s="32" t="str">
        <f t="shared" si="256"/>
        <v/>
      </c>
      <c r="N1073" s="27" t="str">
        <f t="shared" si="243"/>
        <v/>
      </c>
      <c r="O1073" s="27" t="str">
        <f t="shared" si="244"/>
        <v/>
      </c>
      <c r="P1073" s="27" t="str">
        <f t="shared" si="245"/>
        <v/>
      </c>
      <c r="Q1073" s="27" t="str">
        <f t="shared" si="246"/>
        <v/>
      </c>
      <c r="R1073" s="27" t="str">
        <f t="shared" si="247"/>
        <v/>
      </c>
      <c r="S1073" s="27" t="str">
        <f t="shared" si="248"/>
        <v/>
      </c>
      <c r="T1073" s="32" t="str">
        <f t="shared" si="249"/>
        <v/>
      </c>
      <c r="U1073" s="10"/>
    </row>
    <row r="1074" spans="1:21" x14ac:dyDescent="0.25">
      <c r="A1074" s="10"/>
      <c r="B1074" s="4" t="str">
        <f>IF(ISBLANK('INPUT | Operations'!$B1079),"",COUNT('INPUT | Operations'!$B$12:$B1078))</f>
        <v/>
      </c>
      <c r="C1074" s="27" t="str">
        <f>IF(ISNUMBER($B1074),('INPUT | Operations'!$C1078+'INPUT | Operations'!$C1079)/2,"")</f>
        <v/>
      </c>
      <c r="D1074" s="28" t="str">
        <f t="shared" si="242"/>
        <v/>
      </c>
      <c r="E1074" s="26" t="str">
        <f>IF(ISNUMBER($B1074),'INPUT | Operations'!$B1079-'INPUT | Operations'!$B1078,"")</f>
        <v/>
      </c>
      <c r="F1074" s="32" t="str">
        <f>IF(ISNUMBER($B1074),IF('INPUT | Operations'!$B1079&lt;MainEngine_BurnTime,1,IF('INPUT | Operations'!$B1078&lt;=MainEngine_BurnTime,(MainEngine_BurnTime-'INPUT | Operations'!$B1078)/('INPUT | Operations'!$B1079-'INPUT | Operations'!$B1078),0))*'INPUT | Operations'!$D1078*NumberOfMainEngines*NumberOfOps*$E1074,"")</f>
        <v/>
      </c>
      <c r="G1074" s="34" t="str">
        <f t="shared" si="250"/>
        <v/>
      </c>
      <c r="H1074" s="27" t="str">
        <f t="shared" si="251"/>
        <v/>
      </c>
      <c r="I1074" s="27" t="str">
        <f t="shared" si="252"/>
        <v/>
      </c>
      <c r="J1074" s="27" t="str">
        <f t="shared" si="253"/>
        <v/>
      </c>
      <c r="K1074" s="27" t="str">
        <f t="shared" si="254"/>
        <v/>
      </c>
      <c r="L1074" s="27" t="str">
        <f t="shared" si="255"/>
        <v/>
      </c>
      <c r="M1074" s="32" t="str">
        <f t="shared" si="256"/>
        <v/>
      </c>
      <c r="N1074" s="27" t="str">
        <f t="shared" si="243"/>
        <v/>
      </c>
      <c r="O1074" s="27" t="str">
        <f t="shared" si="244"/>
        <v/>
      </c>
      <c r="P1074" s="27" t="str">
        <f t="shared" si="245"/>
        <v/>
      </c>
      <c r="Q1074" s="27" t="str">
        <f t="shared" si="246"/>
        <v/>
      </c>
      <c r="R1074" s="27" t="str">
        <f t="shared" si="247"/>
        <v/>
      </c>
      <c r="S1074" s="27" t="str">
        <f t="shared" si="248"/>
        <v/>
      </c>
      <c r="T1074" s="32" t="str">
        <f t="shared" si="249"/>
        <v/>
      </c>
      <c r="U1074" s="10"/>
    </row>
    <row r="1075" spans="1:21" x14ac:dyDescent="0.25">
      <c r="A1075" s="10"/>
      <c r="B1075" s="4" t="str">
        <f>IF(ISBLANK('INPUT | Operations'!$B1080),"",COUNT('INPUT | Operations'!$B$12:$B1079))</f>
        <v/>
      </c>
      <c r="C1075" s="27" t="str">
        <f>IF(ISNUMBER($B1075),('INPUT | Operations'!$C1079+'INPUT | Operations'!$C1080)/2,"")</f>
        <v/>
      </c>
      <c r="D1075" s="28" t="str">
        <f t="shared" si="242"/>
        <v/>
      </c>
      <c r="E1075" s="26" t="str">
        <f>IF(ISNUMBER($B1075),'INPUT | Operations'!$B1080-'INPUT | Operations'!$B1079,"")</f>
        <v/>
      </c>
      <c r="F1075" s="32" t="str">
        <f>IF(ISNUMBER($B1075),IF('INPUT | Operations'!$B1080&lt;MainEngine_BurnTime,1,IF('INPUT | Operations'!$B1079&lt;=MainEngine_BurnTime,(MainEngine_BurnTime-'INPUT | Operations'!$B1079)/('INPUT | Operations'!$B1080-'INPUT | Operations'!$B1079),0))*'INPUT | Operations'!$D1079*NumberOfMainEngines*NumberOfOps*$E1075,"")</f>
        <v/>
      </c>
      <c r="G1075" s="34" t="str">
        <f t="shared" si="250"/>
        <v/>
      </c>
      <c r="H1075" s="27" t="str">
        <f t="shared" si="251"/>
        <v/>
      </c>
      <c r="I1075" s="27" t="str">
        <f t="shared" si="252"/>
        <v/>
      </c>
      <c r="J1075" s="27" t="str">
        <f t="shared" si="253"/>
        <v/>
      </c>
      <c r="K1075" s="27" t="str">
        <f t="shared" si="254"/>
        <v/>
      </c>
      <c r="L1075" s="27" t="str">
        <f t="shared" si="255"/>
        <v/>
      </c>
      <c r="M1075" s="32" t="str">
        <f t="shared" si="256"/>
        <v/>
      </c>
      <c r="N1075" s="27" t="str">
        <f t="shared" si="243"/>
        <v/>
      </c>
      <c r="O1075" s="27" t="str">
        <f t="shared" si="244"/>
        <v/>
      </c>
      <c r="P1075" s="27" t="str">
        <f t="shared" si="245"/>
        <v/>
      </c>
      <c r="Q1075" s="27" t="str">
        <f t="shared" si="246"/>
        <v/>
      </c>
      <c r="R1075" s="27" t="str">
        <f t="shared" si="247"/>
        <v/>
      </c>
      <c r="S1075" s="27" t="str">
        <f t="shared" si="248"/>
        <v/>
      </c>
      <c r="T1075" s="32" t="str">
        <f t="shared" si="249"/>
        <v/>
      </c>
      <c r="U1075" s="10"/>
    </row>
    <row r="1076" spans="1:21" x14ac:dyDescent="0.25">
      <c r="A1076" s="10"/>
      <c r="B1076" s="4" t="str">
        <f>IF(ISBLANK('INPUT | Operations'!$B1081),"",COUNT('INPUT | Operations'!$B$12:$B1080))</f>
        <v/>
      </c>
      <c r="C1076" s="27" t="str">
        <f>IF(ISNUMBER($B1076),('INPUT | Operations'!$C1080+'INPUT | Operations'!$C1081)/2,"")</f>
        <v/>
      </c>
      <c r="D1076" s="28" t="str">
        <f t="shared" si="242"/>
        <v/>
      </c>
      <c r="E1076" s="26" t="str">
        <f>IF(ISNUMBER($B1076),'INPUT | Operations'!$B1081-'INPUT | Operations'!$B1080,"")</f>
        <v/>
      </c>
      <c r="F1076" s="32" t="str">
        <f>IF(ISNUMBER($B1076),IF('INPUT | Operations'!$B1081&lt;MainEngine_BurnTime,1,IF('INPUT | Operations'!$B1080&lt;=MainEngine_BurnTime,(MainEngine_BurnTime-'INPUT | Operations'!$B1080)/('INPUT | Operations'!$B1081-'INPUT | Operations'!$B1080),0))*'INPUT | Operations'!$D1080*NumberOfMainEngines*NumberOfOps*$E1076,"")</f>
        <v/>
      </c>
      <c r="G1076" s="34" t="str">
        <f t="shared" si="250"/>
        <v/>
      </c>
      <c r="H1076" s="27" t="str">
        <f t="shared" si="251"/>
        <v/>
      </c>
      <c r="I1076" s="27" t="str">
        <f t="shared" si="252"/>
        <v/>
      </c>
      <c r="J1076" s="27" t="str">
        <f t="shared" si="253"/>
        <v/>
      </c>
      <c r="K1076" s="27" t="str">
        <f t="shared" si="254"/>
        <v/>
      </c>
      <c r="L1076" s="27" t="str">
        <f t="shared" si="255"/>
        <v/>
      </c>
      <c r="M1076" s="32" t="str">
        <f t="shared" si="256"/>
        <v/>
      </c>
      <c r="N1076" s="27" t="str">
        <f t="shared" si="243"/>
        <v/>
      </c>
      <c r="O1076" s="27" t="str">
        <f t="shared" si="244"/>
        <v/>
      </c>
      <c r="P1076" s="27" t="str">
        <f t="shared" si="245"/>
        <v/>
      </c>
      <c r="Q1076" s="27" t="str">
        <f t="shared" si="246"/>
        <v/>
      </c>
      <c r="R1076" s="27" t="str">
        <f t="shared" si="247"/>
        <v/>
      </c>
      <c r="S1076" s="27" t="str">
        <f t="shared" si="248"/>
        <v/>
      </c>
      <c r="T1076" s="32" t="str">
        <f t="shared" si="249"/>
        <v/>
      </c>
      <c r="U1076" s="10"/>
    </row>
    <row r="1077" spans="1:21" x14ac:dyDescent="0.25">
      <c r="A1077" s="10"/>
      <c r="B1077" s="4" t="str">
        <f>IF(ISBLANK('INPUT | Operations'!$B1082),"",COUNT('INPUT | Operations'!$B$12:$B1081))</f>
        <v/>
      </c>
      <c r="C1077" s="27" t="str">
        <f>IF(ISNUMBER($B1077),('INPUT | Operations'!$C1081+'INPUT | Operations'!$C1082)/2,"")</f>
        <v/>
      </c>
      <c r="D1077" s="28" t="str">
        <f t="shared" ref="D1077:D1140" si="257">IF(ISNUMBER($B1077),C1077*0.3048/1000,"")</f>
        <v/>
      </c>
      <c r="E1077" s="26" t="str">
        <f>IF(ISNUMBER($B1077),'INPUT | Operations'!$B1082-'INPUT | Operations'!$B1081,"")</f>
        <v/>
      </c>
      <c r="F1077" s="32" t="str">
        <f>IF(ISNUMBER($B1077),IF('INPUT | Operations'!$B1082&lt;MainEngine_BurnTime,1,IF('INPUT | Operations'!$B1081&lt;=MainEngine_BurnTime,(MainEngine_BurnTime-'INPUT | Operations'!$B1081)/('INPUT | Operations'!$B1082-'INPUT | Operations'!$B1081),0))*'INPUT | Operations'!$D1081*NumberOfMainEngines*NumberOfOps*$E1077,"")</f>
        <v/>
      </c>
      <c r="G1077" s="34" t="str">
        <f t="shared" si="250"/>
        <v/>
      </c>
      <c r="H1077" s="27" t="str">
        <f t="shared" si="251"/>
        <v/>
      </c>
      <c r="I1077" s="27" t="str">
        <f t="shared" si="252"/>
        <v/>
      </c>
      <c r="J1077" s="27" t="str">
        <f t="shared" si="253"/>
        <v/>
      </c>
      <c r="K1077" s="27" t="str">
        <f t="shared" si="254"/>
        <v/>
      </c>
      <c r="L1077" s="27" t="str">
        <f t="shared" si="255"/>
        <v/>
      </c>
      <c r="M1077" s="32" t="str">
        <f t="shared" si="256"/>
        <v/>
      </c>
      <c r="N1077" s="27" t="str">
        <f t="shared" ref="N1077:N1140" si="258">IFERROR($F1077*G1077/1000,"")</f>
        <v/>
      </c>
      <c r="O1077" s="27" t="str">
        <f t="shared" ref="O1077:O1140" si="259">IFERROR($F1077*H1077/1000,"")</f>
        <v/>
      </c>
      <c r="P1077" s="27" t="str">
        <f t="shared" ref="P1077:P1140" si="260">IFERROR($F1077*I1077/1000,"")</f>
        <v/>
      </c>
      <c r="Q1077" s="27" t="str">
        <f t="shared" ref="Q1077:Q1140" si="261">IFERROR($F1077*J1077/1000,"")</f>
        <v/>
      </c>
      <c r="R1077" s="27" t="str">
        <f t="shared" ref="R1077:R1140" si="262">IFERROR($F1077*K1077/1000,"")</f>
        <v/>
      </c>
      <c r="S1077" s="27" t="str">
        <f t="shared" ref="S1077:S1140" si="263">IFERROR($F1077*L1077/1000,"")</f>
        <v/>
      </c>
      <c r="T1077" s="32" t="str">
        <f t="shared" ref="T1077:T1140" si="264">IFERROR($F1077*M1077/1000,"")</f>
        <v/>
      </c>
      <c r="U1077" s="10"/>
    </row>
    <row r="1078" spans="1:21" x14ac:dyDescent="0.25">
      <c r="A1078" s="10"/>
      <c r="B1078" s="4" t="str">
        <f>IF(ISBLANK('INPUT | Operations'!$B1083),"",COUNT('INPUT | Operations'!$B$12:$B1082))</f>
        <v/>
      </c>
      <c r="C1078" s="27" t="str">
        <f>IF(ISNUMBER($B1078),('INPUT | Operations'!$C1082+'INPUT | Operations'!$C1083)/2,"")</f>
        <v/>
      </c>
      <c r="D1078" s="28" t="str">
        <f t="shared" si="257"/>
        <v/>
      </c>
      <c r="E1078" s="26" t="str">
        <f>IF(ISNUMBER($B1078),'INPUT | Operations'!$B1083-'INPUT | Operations'!$B1082,"")</f>
        <v/>
      </c>
      <c r="F1078" s="32" t="str">
        <f>IF(ISNUMBER($B1078),IF('INPUT | Operations'!$B1083&lt;MainEngine_BurnTime,1,IF('INPUT | Operations'!$B1082&lt;=MainEngine_BurnTime,(MainEngine_BurnTime-'INPUT | Operations'!$B1082)/('INPUT | Operations'!$B1083-'INPUT | Operations'!$B1082),0))*'INPUT | Operations'!$D1082*NumberOfMainEngines*NumberOfOps*$E1078,"")</f>
        <v/>
      </c>
      <c r="G1078" s="34" t="str">
        <f t="shared" si="250"/>
        <v/>
      </c>
      <c r="H1078" s="27" t="str">
        <f t="shared" si="251"/>
        <v/>
      </c>
      <c r="I1078" s="27" t="str">
        <f t="shared" si="252"/>
        <v/>
      </c>
      <c r="J1078" s="27" t="str">
        <f t="shared" si="253"/>
        <v/>
      </c>
      <c r="K1078" s="27" t="str">
        <f t="shared" si="254"/>
        <v/>
      </c>
      <c r="L1078" s="27" t="str">
        <f t="shared" si="255"/>
        <v/>
      </c>
      <c r="M1078" s="32" t="str">
        <f t="shared" si="256"/>
        <v/>
      </c>
      <c r="N1078" s="27" t="str">
        <f t="shared" si="258"/>
        <v/>
      </c>
      <c r="O1078" s="27" t="str">
        <f t="shared" si="259"/>
        <v/>
      </c>
      <c r="P1078" s="27" t="str">
        <f t="shared" si="260"/>
        <v/>
      </c>
      <c r="Q1078" s="27" t="str">
        <f t="shared" si="261"/>
        <v/>
      </c>
      <c r="R1078" s="27" t="str">
        <f t="shared" si="262"/>
        <v/>
      </c>
      <c r="S1078" s="27" t="str">
        <f t="shared" si="263"/>
        <v/>
      </c>
      <c r="T1078" s="32" t="str">
        <f t="shared" si="264"/>
        <v/>
      </c>
      <c r="U1078" s="10"/>
    </row>
    <row r="1079" spans="1:21" x14ac:dyDescent="0.25">
      <c r="A1079" s="10"/>
      <c r="B1079" s="4" t="str">
        <f>IF(ISBLANK('INPUT | Operations'!$B1084),"",COUNT('INPUT | Operations'!$B$12:$B1083))</f>
        <v/>
      </c>
      <c r="C1079" s="27" t="str">
        <f>IF(ISNUMBER($B1079),('INPUT | Operations'!$C1083+'INPUT | Operations'!$C1084)/2,"")</f>
        <v/>
      </c>
      <c r="D1079" s="28" t="str">
        <f t="shared" si="257"/>
        <v/>
      </c>
      <c r="E1079" s="26" t="str">
        <f>IF(ISNUMBER($B1079),'INPUT | Operations'!$B1084-'INPUT | Operations'!$B1083,"")</f>
        <v/>
      </c>
      <c r="F1079" s="32" t="str">
        <f>IF(ISNUMBER($B1079),IF('INPUT | Operations'!$B1084&lt;MainEngine_BurnTime,1,IF('INPUT | Operations'!$B1083&lt;=MainEngine_BurnTime,(MainEngine_BurnTime-'INPUT | Operations'!$B1083)/('INPUT | Operations'!$B1084-'INPUT | Operations'!$B1083),0))*'INPUT | Operations'!$D1083*NumberOfMainEngines*NumberOfOps*$E1079,"")</f>
        <v/>
      </c>
      <c r="G1079" s="34" t="str">
        <f t="shared" si="250"/>
        <v/>
      </c>
      <c r="H1079" s="27" t="str">
        <f t="shared" si="251"/>
        <v/>
      </c>
      <c r="I1079" s="27" t="str">
        <f t="shared" si="252"/>
        <v/>
      </c>
      <c r="J1079" s="27" t="str">
        <f t="shared" si="253"/>
        <v/>
      </c>
      <c r="K1079" s="27" t="str">
        <f t="shared" si="254"/>
        <v/>
      </c>
      <c r="L1079" s="27" t="str">
        <f t="shared" si="255"/>
        <v/>
      </c>
      <c r="M1079" s="32" t="str">
        <f t="shared" si="256"/>
        <v/>
      </c>
      <c r="N1079" s="27" t="str">
        <f t="shared" si="258"/>
        <v/>
      </c>
      <c r="O1079" s="27" t="str">
        <f t="shared" si="259"/>
        <v/>
      </c>
      <c r="P1079" s="27" t="str">
        <f t="shared" si="260"/>
        <v/>
      </c>
      <c r="Q1079" s="27" t="str">
        <f t="shared" si="261"/>
        <v/>
      </c>
      <c r="R1079" s="27" t="str">
        <f t="shared" si="262"/>
        <v/>
      </c>
      <c r="S1079" s="27" t="str">
        <f t="shared" si="263"/>
        <v/>
      </c>
      <c r="T1079" s="32" t="str">
        <f t="shared" si="264"/>
        <v/>
      </c>
      <c r="U1079" s="10"/>
    </row>
    <row r="1080" spans="1:21" x14ac:dyDescent="0.25">
      <c r="A1080" s="10"/>
      <c r="B1080" s="4" t="str">
        <f>IF(ISBLANK('INPUT | Operations'!$B1085),"",COUNT('INPUT | Operations'!$B$12:$B1084))</f>
        <v/>
      </c>
      <c r="C1080" s="27" t="str">
        <f>IF(ISNUMBER($B1080),('INPUT | Operations'!$C1084+'INPUT | Operations'!$C1085)/2,"")</f>
        <v/>
      </c>
      <c r="D1080" s="28" t="str">
        <f t="shared" si="257"/>
        <v/>
      </c>
      <c r="E1080" s="26" t="str">
        <f>IF(ISNUMBER($B1080),'INPUT | Operations'!$B1085-'INPUT | Operations'!$B1084,"")</f>
        <v/>
      </c>
      <c r="F1080" s="32" t="str">
        <f>IF(ISNUMBER($B1080),IF('INPUT | Operations'!$B1085&lt;MainEngine_BurnTime,1,IF('INPUT | Operations'!$B1084&lt;=MainEngine_BurnTime,(MainEngine_BurnTime-'INPUT | Operations'!$B1084)/('INPUT | Operations'!$B1085-'INPUT | Operations'!$B1084),0))*'INPUT | Operations'!$D1084*NumberOfMainEngines*NumberOfOps*$E1080,"")</f>
        <v/>
      </c>
      <c r="G1080" s="34" t="str">
        <f t="shared" si="250"/>
        <v/>
      </c>
      <c r="H1080" s="27" t="str">
        <f t="shared" si="251"/>
        <v/>
      </c>
      <c r="I1080" s="27" t="str">
        <f t="shared" si="252"/>
        <v/>
      </c>
      <c r="J1080" s="27" t="str">
        <f t="shared" si="253"/>
        <v/>
      </c>
      <c r="K1080" s="27" t="str">
        <f t="shared" si="254"/>
        <v/>
      </c>
      <c r="L1080" s="27" t="str">
        <f t="shared" si="255"/>
        <v/>
      </c>
      <c r="M1080" s="32" t="str">
        <f t="shared" si="256"/>
        <v/>
      </c>
      <c r="N1080" s="27" t="str">
        <f t="shared" si="258"/>
        <v/>
      </c>
      <c r="O1080" s="27" t="str">
        <f t="shared" si="259"/>
        <v/>
      </c>
      <c r="P1080" s="27" t="str">
        <f t="shared" si="260"/>
        <v/>
      </c>
      <c r="Q1080" s="27" t="str">
        <f t="shared" si="261"/>
        <v/>
      </c>
      <c r="R1080" s="27" t="str">
        <f t="shared" si="262"/>
        <v/>
      </c>
      <c r="S1080" s="27" t="str">
        <f t="shared" si="263"/>
        <v/>
      </c>
      <c r="T1080" s="32" t="str">
        <f t="shared" si="264"/>
        <v/>
      </c>
      <c r="U1080" s="10"/>
    </row>
    <row r="1081" spans="1:21" x14ac:dyDescent="0.25">
      <c r="A1081" s="10"/>
      <c r="B1081" s="4" t="str">
        <f>IF(ISBLANK('INPUT | Operations'!$B1086),"",COUNT('INPUT | Operations'!$B$12:$B1085))</f>
        <v/>
      </c>
      <c r="C1081" s="27" t="str">
        <f>IF(ISNUMBER($B1081),('INPUT | Operations'!$C1085+'INPUT | Operations'!$C1086)/2,"")</f>
        <v/>
      </c>
      <c r="D1081" s="28" t="str">
        <f t="shared" si="257"/>
        <v/>
      </c>
      <c r="E1081" s="26" t="str">
        <f>IF(ISNUMBER($B1081),'INPUT | Operations'!$B1086-'INPUT | Operations'!$B1085,"")</f>
        <v/>
      </c>
      <c r="F1081" s="32" t="str">
        <f>IF(ISNUMBER($B1081),IF('INPUT | Operations'!$B1086&lt;MainEngine_BurnTime,1,IF('INPUT | Operations'!$B1085&lt;=MainEngine_BurnTime,(MainEngine_BurnTime-'INPUT | Operations'!$B1085)/('INPUT | Operations'!$B1086-'INPUT | Operations'!$B1085),0))*'INPUT | Operations'!$D1085*NumberOfMainEngines*NumberOfOps*$E1081,"")</f>
        <v/>
      </c>
      <c r="G1081" s="34" t="str">
        <f t="shared" si="250"/>
        <v/>
      </c>
      <c r="H1081" s="27" t="str">
        <f t="shared" si="251"/>
        <v/>
      </c>
      <c r="I1081" s="27" t="str">
        <f t="shared" si="252"/>
        <v/>
      </c>
      <c r="J1081" s="27" t="str">
        <f t="shared" si="253"/>
        <v/>
      </c>
      <c r="K1081" s="27" t="str">
        <f t="shared" si="254"/>
        <v/>
      </c>
      <c r="L1081" s="27" t="str">
        <f t="shared" si="255"/>
        <v/>
      </c>
      <c r="M1081" s="32" t="str">
        <f t="shared" si="256"/>
        <v/>
      </c>
      <c r="N1081" s="27" t="str">
        <f t="shared" si="258"/>
        <v/>
      </c>
      <c r="O1081" s="27" t="str">
        <f t="shared" si="259"/>
        <v/>
      </c>
      <c r="P1081" s="27" t="str">
        <f t="shared" si="260"/>
        <v/>
      </c>
      <c r="Q1081" s="27" t="str">
        <f t="shared" si="261"/>
        <v/>
      </c>
      <c r="R1081" s="27" t="str">
        <f t="shared" si="262"/>
        <v/>
      </c>
      <c r="S1081" s="27" t="str">
        <f t="shared" si="263"/>
        <v/>
      </c>
      <c r="T1081" s="32" t="str">
        <f t="shared" si="264"/>
        <v/>
      </c>
      <c r="U1081" s="10"/>
    </row>
    <row r="1082" spans="1:21" x14ac:dyDescent="0.25">
      <c r="A1082" s="10"/>
      <c r="B1082" s="4" t="str">
        <f>IF(ISBLANK('INPUT | Operations'!$B1087),"",COUNT('INPUT | Operations'!$B$12:$B1086))</f>
        <v/>
      </c>
      <c r="C1082" s="27" t="str">
        <f>IF(ISNUMBER($B1082),('INPUT | Operations'!$C1086+'INPUT | Operations'!$C1087)/2,"")</f>
        <v/>
      </c>
      <c r="D1082" s="28" t="str">
        <f t="shared" si="257"/>
        <v/>
      </c>
      <c r="E1082" s="26" t="str">
        <f>IF(ISNUMBER($B1082),'INPUT | Operations'!$B1087-'INPUT | Operations'!$B1086,"")</f>
        <v/>
      </c>
      <c r="F1082" s="32" t="str">
        <f>IF(ISNUMBER($B1082),IF('INPUT | Operations'!$B1087&lt;MainEngine_BurnTime,1,IF('INPUT | Operations'!$B1086&lt;=MainEngine_BurnTime,(MainEngine_BurnTime-'INPUT | Operations'!$B1086)/('INPUT | Operations'!$B1087-'INPUT | Operations'!$B1086),0))*'INPUT | Operations'!$D1086*NumberOfMainEngines*NumberOfOps*$E1082,"")</f>
        <v/>
      </c>
      <c r="G1082" s="34" t="str">
        <f t="shared" si="250"/>
        <v/>
      </c>
      <c r="H1082" s="27" t="str">
        <f t="shared" si="251"/>
        <v/>
      </c>
      <c r="I1082" s="27" t="str">
        <f t="shared" si="252"/>
        <v/>
      </c>
      <c r="J1082" s="27" t="str">
        <f t="shared" si="253"/>
        <v/>
      </c>
      <c r="K1082" s="27" t="str">
        <f t="shared" si="254"/>
        <v/>
      </c>
      <c r="L1082" s="27" t="str">
        <f t="shared" si="255"/>
        <v/>
      </c>
      <c r="M1082" s="32" t="str">
        <f t="shared" si="256"/>
        <v/>
      </c>
      <c r="N1082" s="27" t="str">
        <f t="shared" si="258"/>
        <v/>
      </c>
      <c r="O1082" s="27" t="str">
        <f t="shared" si="259"/>
        <v/>
      </c>
      <c r="P1082" s="27" t="str">
        <f t="shared" si="260"/>
        <v/>
      </c>
      <c r="Q1082" s="27" t="str">
        <f t="shared" si="261"/>
        <v/>
      </c>
      <c r="R1082" s="27" t="str">
        <f t="shared" si="262"/>
        <v/>
      </c>
      <c r="S1082" s="27" t="str">
        <f t="shared" si="263"/>
        <v/>
      </c>
      <c r="T1082" s="32" t="str">
        <f t="shared" si="264"/>
        <v/>
      </c>
      <c r="U1082" s="10"/>
    </row>
    <row r="1083" spans="1:21" x14ac:dyDescent="0.25">
      <c r="A1083" s="10"/>
      <c r="B1083" s="4" t="str">
        <f>IF(ISBLANK('INPUT | Operations'!$B1088),"",COUNT('INPUT | Operations'!$B$12:$B1087))</f>
        <v/>
      </c>
      <c r="C1083" s="27" t="str">
        <f>IF(ISNUMBER($B1083),('INPUT | Operations'!$C1087+'INPUT | Operations'!$C1088)/2,"")</f>
        <v/>
      </c>
      <c r="D1083" s="28" t="str">
        <f t="shared" si="257"/>
        <v/>
      </c>
      <c r="E1083" s="26" t="str">
        <f>IF(ISNUMBER($B1083),'INPUT | Operations'!$B1088-'INPUT | Operations'!$B1087,"")</f>
        <v/>
      </c>
      <c r="F1083" s="32" t="str">
        <f>IF(ISNUMBER($B1083),IF('INPUT | Operations'!$B1088&lt;MainEngine_BurnTime,1,IF('INPUT | Operations'!$B1087&lt;=MainEngine_BurnTime,(MainEngine_BurnTime-'INPUT | Operations'!$B1087)/('INPUT | Operations'!$B1088-'INPUT | Operations'!$B1087),0))*'INPUT | Operations'!$D1087*NumberOfMainEngines*NumberOfOps*$E1083,"")</f>
        <v/>
      </c>
      <c r="G1083" s="34" t="str">
        <f t="shared" si="250"/>
        <v/>
      </c>
      <c r="H1083" s="27" t="str">
        <f t="shared" si="251"/>
        <v/>
      </c>
      <c r="I1083" s="27" t="str">
        <f t="shared" si="252"/>
        <v/>
      </c>
      <c r="J1083" s="27" t="str">
        <f t="shared" si="253"/>
        <v/>
      </c>
      <c r="K1083" s="27" t="str">
        <f t="shared" si="254"/>
        <v/>
      </c>
      <c r="L1083" s="27" t="str">
        <f t="shared" si="255"/>
        <v/>
      </c>
      <c r="M1083" s="32" t="str">
        <f t="shared" si="256"/>
        <v/>
      </c>
      <c r="N1083" s="27" t="str">
        <f t="shared" si="258"/>
        <v/>
      </c>
      <c r="O1083" s="27" t="str">
        <f t="shared" si="259"/>
        <v/>
      </c>
      <c r="P1083" s="27" t="str">
        <f t="shared" si="260"/>
        <v/>
      </c>
      <c r="Q1083" s="27" t="str">
        <f t="shared" si="261"/>
        <v/>
      </c>
      <c r="R1083" s="27" t="str">
        <f t="shared" si="262"/>
        <v/>
      </c>
      <c r="S1083" s="27" t="str">
        <f t="shared" si="263"/>
        <v/>
      </c>
      <c r="T1083" s="32" t="str">
        <f t="shared" si="264"/>
        <v/>
      </c>
      <c r="U1083" s="10"/>
    </row>
    <row r="1084" spans="1:21" x14ac:dyDescent="0.25">
      <c r="A1084" s="10"/>
      <c r="B1084" s="4" t="str">
        <f>IF(ISBLANK('INPUT | Operations'!$B1089),"",COUNT('INPUT | Operations'!$B$12:$B1088))</f>
        <v/>
      </c>
      <c r="C1084" s="27" t="str">
        <f>IF(ISNUMBER($B1084),('INPUT | Operations'!$C1088+'INPUT | Operations'!$C1089)/2,"")</f>
        <v/>
      </c>
      <c r="D1084" s="28" t="str">
        <f t="shared" si="257"/>
        <v/>
      </c>
      <c r="E1084" s="26" t="str">
        <f>IF(ISNUMBER($B1084),'INPUT | Operations'!$B1089-'INPUT | Operations'!$B1088,"")</f>
        <v/>
      </c>
      <c r="F1084" s="32" t="str">
        <f>IF(ISNUMBER($B1084),IF('INPUT | Operations'!$B1089&lt;MainEngine_BurnTime,1,IF('INPUT | Operations'!$B1088&lt;=MainEngine_BurnTime,(MainEngine_BurnTime-'INPUT | Operations'!$B1088)/('INPUT | Operations'!$B1089-'INPUT | Operations'!$B1088),0))*'INPUT | Operations'!$D1088*NumberOfMainEngines*NumberOfOps*$E1084,"")</f>
        <v/>
      </c>
      <c r="G1084" s="34" t="str">
        <f t="shared" si="250"/>
        <v/>
      </c>
      <c r="H1084" s="27" t="str">
        <f t="shared" si="251"/>
        <v/>
      </c>
      <c r="I1084" s="27" t="str">
        <f t="shared" si="252"/>
        <v/>
      </c>
      <c r="J1084" s="27" t="str">
        <f t="shared" si="253"/>
        <v/>
      </c>
      <c r="K1084" s="27" t="str">
        <f t="shared" si="254"/>
        <v/>
      </c>
      <c r="L1084" s="27" t="str">
        <f t="shared" si="255"/>
        <v/>
      </c>
      <c r="M1084" s="32" t="str">
        <f t="shared" si="256"/>
        <v/>
      </c>
      <c r="N1084" s="27" t="str">
        <f t="shared" si="258"/>
        <v/>
      </c>
      <c r="O1084" s="27" t="str">
        <f t="shared" si="259"/>
        <v/>
      </c>
      <c r="P1084" s="27" t="str">
        <f t="shared" si="260"/>
        <v/>
      </c>
      <c r="Q1084" s="27" t="str">
        <f t="shared" si="261"/>
        <v/>
      </c>
      <c r="R1084" s="27" t="str">
        <f t="shared" si="262"/>
        <v/>
      </c>
      <c r="S1084" s="27" t="str">
        <f t="shared" si="263"/>
        <v/>
      </c>
      <c r="T1084" s="32" t="str">
        <f t="shared" si="264"/>
        <v/>
      </c>
      <c r="U1084" s="10"/>
    </row>
    <row r="1085" spans="1:21" x14ac:dyDescent="0.25">
      <c r="A1085" s="10"/>
      <c r="B1085" s="4" t="str">
        <f>IF(ISBLANK('INPUT | Operations'!$B1090),"",COUNT('INPUT | Operations'!$B$12:$B1089))</f>
        <v/>
      </c>
      <c r="C1085" s="27" t="str">
        <f>IF(ISNUMBER($B1085),('INPUT | Operations'!$C1089+'INPUT | Operations'!$C1090)/2,"")</f>
        <v/>
      </c>
      <c r="D1085" s="28" t="str">
        <f t="shared" si="257"/>
        <v/>
      </c>
      <c r="E1085" s="26" t="str">
        <f>IF(ISNUMBER($B1085),'INPUT | Operations'!$B1090-'INPUT | Operations'!$B1089,"")</f>
        <v/>
      </c>
      <c r="F1085" s="32" t="str">
        <f>IF(ISNUMBER($B1085),IF('INPUT | Operations'!$B1090&lt;MainEngine_BurnTime,1,IF('INPUT | Operations'!$B1089&lt;=MainEngine_BurnTime,(MainEngine_BurnTime-'INPUT | Operations'!$B1089)/('INPUT | Operations'!$B1090-'INPUT | Operations'!$B1089),0))*'INPUT | Operations'!$D1089*NumberOfMainEngines*NumberOfOps*$E1085,"")</f>
        <v/>
      </c>
      <c r="G1085" s="34" t="str">
        <f t="shared" si="250"/>
        <v/>
      </c>
      <c r="H1085" s="27" t="str">
        <f t="shared" si="251"/>
        <v/>
      </c>
      <c r="I1085" s="27" t="str">
        <f t="shared" si="252"/>
        <v/>
      </c>
      <c r="J1085" s="27" t="str">
        <f t="shared" si="253"/>
        <v/>
      </c>
      <c r="K1085" s="27" t="str">
        <f t="shared" si="254"/>
        <v/>
      </c>
      <c r="L1085" s="27" t="str">
        <f t="shared" si="255"/>
        <v/>
      </c>
      <c r="M1085" s="32" t="str">
        <f t="shared" si="256"/>
        <v/>
      </c>
      <c r="N1085" s="27" t="str">
        <f t="shared" si="258"/>
        <v/>
      </c>
      <c r="O1085" s="27" t="str">
        <f t="shared" si="259"/>
        <v/>
      </c>
      <c r="P1085" s="27" t="str">
        <f t="shared" si="260"/>
        <v/>
      </c>
      <c r="Q1085" s="27" t="str">
        <f t="shared" si="261"/>
        <v/>
      </c>
      <c r="R1085" s="27" t="str">
        <f t="shared" si="262"/>
        <v/>
      </c>
      <c r="S1085" s="27" t="str">
        <f t="shared" si="263"/>
        <v/>
      </c>
      <c r="T1085" s="32" t="str">
        <f t="shared" si="264"/>
        <v/>
      </c>
      <c r="U1085" s="10"/>
    </row>
    <row r="1086" spans="1:21" x14ac:dyDescent="0.25">
      <c r="A1086" s="10"/>
      <c r="B1086" s="4" t="str">
        <f>IF(ISBLANK('INPUT | Operations'!$B1091),"",COUNT('INPUT | Operations'!$B$12:$B1090))</f>
        <v/>
      </c>
      <c r="C1086" s="27" t="str">
        <f>IF(ISNUMBER($B1086),('INPUT | Operations'!$C1090+'INPUT | Operations'!$C1091)/2,"")</f>
        <v/>
      </c>
      <c r="D1086" s="28" t="str">
        <f t="shared" si="257"/>
        <v/>
      </c>
      <c r="E1086" s="26" t="str">
        <f>IF(ISNUMBER($B1086),'INPUT | Operations'!$B1091-'INPUT | Operations'!$B1090,"")</f>
        <v/>
      </c>
      <c r="F1086" s="32" t="str">
        <f>IF(ISNUMBER($B1086),IF('INPUT | Operations'!$B1091&lt;MainEngine_BurnTime,1,IF('INPUT | Operations'!$B1090&lt;=MainEngine_BurnTime,(MainEngine_BurnTime-'INPUT | Operations'!$B1090)/('INPUT | Operations'!$B1091-'INPUT | Operations'!$B1090),0))*'INPUT | Operations'!$D1090*NumberOfMainEngines*NumberOfOps*$E1086,"")</f>
        <v/>
      </c>
      <c r="G1086" s="34" t="str">
        <f t="shared" si="250"/>
        <v/>
      </c>
      <c r="H1086" s="27" t="str">
        <f t="shared" si="251"/>
        <v/>
      </c>
      <c r="I1086" s="27" t="str">
        <f t="shared" si="252"/>
        <v/>
      </c>
      <c r="J1086" s="27" t="str">
        <f t="shared" si="253"/>
        <v/>
      </c>
      <c r="K1086" s="27" t="str">
        <f t="shared" si="254"/>
        <v/>
      </c>
      <c r="L1086" s="27" t="str">
        <f t="shared" si="255"/>
        <v/>
      </c>
      <c r="M1086" s="32" t="str">
        <f t="shared" si="256"/>
        <v/>
      </c>
      <c r="N1086" s="27" t="str">
        <f t="shared" si="258"/>
        <v/>
      </c>
      <c r="O1086" s="27" t="str">
        <f t="shared" si="259"/>
        <v/>
      </c>
      <c r="P1086" s="27" t="str">
        <f t="shared" si="260"/>
        <v/>
      </c>
      <c r="Q1086" s="27" t="str">
        <f t="shared" si="261"/>
        <v/>
      </c>
      <c r="R1086" s="27" t="str">
        <f t="shared" si="262"/>
        <v/>
      </c>
      <c r="S1086" s="27" t="str">
        <f t="shared" si="263"/>
        <v/>
      </c>
      <c r="T1086" s="32" t="str">
        <f t="shared" si="264"/>
        <v/>
      </c>
      <c r="U1086" s="10"/>
    </row>
    <row r="1087" spans="1:21" x14ac:dyDescent="0.25">
      <c r="A1087" s="10"/>
      <c r="B1087" s="4" t="str">
        <f>IF(ISBLANK('INPUT | Operations'!$B1092),"",COUNT('INPUT | Operations'!$B$12:$B1091))</f>
        <v/>
      </c>
      <c r="C1087" s="27" t="str">
        <f>IF(ISNUMBER($B1087),('INPUT | Operations'!$C1091+'INPUT | Operations'!$C1092)/2,"")</f>
        <v/>
      </c>
      <c r="D1087" s="28" t="str">
        <f t="shared" si="257"/>
        <v/>
      </c>
      <c r="E1087" s="26" t="str">
        <f>IF(ISNUMBER($B1087),'INPUT | Operations'!$B1092-'INPUT | Operations'!$B1091,"")</f>
        <v/>
      </c>
      <c r="F1087" s="32" t="str">
        <f>IF(ISNUMBER($B1087),IF('INPUT | Operations'!$B1092&lt;MainEngine_BurnTime,1,IF('INPUT | Operations'!$B1091&lt;=MainEngine_BurnTime,(MainEngine_BurnTime-'INPUT | Operations'!$B1091)/('INPUT | Operations'!$B1092-'INPUT | Operations'!$B1091),0))*'INPUT | Operations'!$D1091*NumberOfMainEngines*NumberOfOps*$E1087,"")</f>
        <v/>
      </c>
      <c r="G1087" s="34" t="str">
        <f t="shared" si="250"/>
        <v/>
      </c>
      <c r="H1087" s="27" t="str">
        <f t="shared" si="251"/>
        <v/>
      </c>
      <c r="I1087" s="27" t="str">
        <f t="shared" si="252"/>
        <v/>
      </c>
      <c r="J1087" s="27" t="str">
        <f t="shared" si="253"/>
        <v/>
      </c>
      <c r="K1087" s="27" t="str">
        <f t="shared" si="254"/>
        <v/>
      </c>
      <c r="L1087" s="27" t="str">
        <f t="shared" si="255"/>
        <v/>
      </c>
      <c r="M1087" s="32" t="str">
        <f t="shared" si="256"/>
        <v/>
      </c>
      <c r="N1087" s="27" t="str">
        <f t="shared" si="258"/>
        <v/>
      </c>
      <c r="O1087" s="27" t="str">
        <f t="shared" si="259"/>
        <v/>
      </c>
      <c r="P1087" s="27" t="str">
        <f t="shared" si="260"/>
        <v/>
      </c>
      <c r="Q1087" s="27" t="str">
        <f t="shared" si="261"/>
        <v/>
      </c>
      <c r="R1087" s="27" t="str">
        <f t="shared" si="262"/>
        <v/>
      </c>
      <c r="S1087" s="27" t="str">
        <f t="shared" si="263"/>
        <v/>
      </c>
      <c r="T1087" s="32" t="str">
        <f t="shared" si="264"/>
        <v/>
      </c>
      <c r="U1087" s="10"/>
    </row>
    <row r="1088" spans="1:21" x14ac:dyDescent="0.25">
      <c r="A1088" s="10"/>
      <c r="B1088" s="4" t="str">
        <f>IF(ISBLANK('INPUT | Operations'!$B1093),"",COUNT('INPUT | Operations'!$B$12:$B1092))</f>
        <v/>
      </c>
      <c r="C1088" s="27" t="str">
        <f>IF(ISNUMBER($B1088),('INPUT | Operations'!$C1092+'INPUT | Operations'!$C1093)/2,"")</f>
        <v/>
      </c>
      <c r="D1088" s="28" t="str">
        <f t="shared" si="257"/>
        <v/>
      </c>
      <c r="E1088" s="26" t="str">
        <f>IF(ISNUMBER($B1088),'INPUT | Operations'!$B1093-'INPUT | Operations'!$B1092,"")</f>
        <v/>
      </c>
      <c r="F1088" s="32" t="str">
        <f>IF(ISNUMBER($B1088),IF('INPUT | Operations'!$B1093&lt;MainEngine_BurnTime,1,IF('INPUT | Operations'!$B1092&lt;=MainEngine_BurnTime,(MainEngine_BurnTime-'INPUT | Operations'!$B1092)/('INPUT | Operations'!$B1093-'INPUT | Operations'!$B1092),0))*'INPUT | Operations'!$D1092*NumberOfMainEngines*NumberOfOps*$E1088,"")</f>
        <v/>
      </c>
      <c r="G1088" s="34" t="str">
        <f t="shared" si="250"/>
        <v/>
      </c>
      <c r="H1088" s="27" t="str">
        <f t="shared" si="251"/>
        <v/>
      </c>
      <c r="I1088" s="27" t="str">
        <f t="shared" si="252"/>
        <v/>
      </c>
      <c r="J1088" s="27" t="str">
        <f t="shared" si="253"/>
        <v/>
      </c>
      <c r="K1088" s="27" t="str">
        <f t="shared" si="254"/>
        <v/>
      </c>
      <c r="L1088" s="27" t="str">
        <f t="shared" si="255"/>
        <v/>
      </c>
      <c r="M1088" s="32" t="str">
        <f t="shared" si="256"/>
        <v/>
      </c>
      <c r="N1088" s="27" t="str">
        <f t="shared" si="258"/>
        <v/>
      </c>
      <c r="O1088" s="27" t="str">
        <f t="shared" si="259"/>
        <v/>
      </c>
      <c r="P1088" s="27" t="str">
        <f t="shared" si="260"/>
        <v/>
      </c>
      <c r="Q1088" s="27" t="str">
        <f t="shared" si="261"/>
        <v/>
      </c>
      <c r="R1088" s="27" t="str">
        <f t="shared" si="262"/>
        <v/>
      </c>
      <c r="S1088" s="27" t="str">
        <f t="shared" si="263"/>
        <v/>
      </c>
      <c r="T1088" s="32" t="str">
        <f t="shared" si="264"/>
        <v/>
      </c>
      <c r="U1088" s="10"/>
    </row>
    <row r="1089" spans="1:21" x14ac:dyDescent="0.25">
      <c r="A1089" s="10"/>
      <c r="B1089" s="4" t="str">
        <f>IF(ISBLANK('INPUT | Operations'!$B1094),"",COUNT('INPUT | Operations'!$B$12:$B1093))</f>
        <v/>
      </c>
      <c r="C1089" s="27" t="str">
        <f>IF(ISNUMBER($B1089),('INPUT | Operations'!$C1093+'INPUT | Operations'!$C1094)/2,"")</f>
        <v/>
      </c>
      <c r="D1089" s="28" t="str">
        <f t="shared" si="257"/>
        <v/>
      </c>
      <c r="E1089" s="26" t="str">
        <f>IF(ISNUMBER($B1089),'INPUT | Operations'!$B1094-'INPUT | Operations'!$B1093,"")</f>
        <v/>
      </c>
      <c r="F1089" s="32" t="str">
        <f>IF(ISNUMBER($B1089),IF('INPUT | Operations'!$B1094&lt;MainEngine_BurnTime,1,IF('INPUT | Operations'!$B1093&lt;=MainEngine_BurnTime,(MainEngine_BurnTime-'INPUT | Operations'!$B1093)/('INPUT | Operations'!$B1094-'INPUT | Operations'!$B1093),0))*'INPUT | Operations'!$D1093*NumberOfMainEngines*NumberOfOps*$E1089,"")</f>
        <v/>
      </c>
      <c r="G1089" s="34" t="str">
        <f t="shared" si="250"/>
        <v/>
      </c>
      <c r="H1089" s="27" t="str">
        <f t="shared" si="251"/>
        <v/>
      </c>
      <c r="I1089" s="27" t="str">
        <f t="shared" si="252"/>
        <v/>
      </c>
      <c r="J1089" s="27" t="str">
        <f t="shared" si="253"/>
        <v/>
      </c>
      <c r="K1089" s="27" t="str">
        <f t="shared" si="254"/>
        <v/>
      </c>
      <c r="L1089" s="27" t="str">
        <f t="shared" si="255"/>
        <v/>
      </c>
      <c r="M1089" s="32" t="str">
        <f t="shared" si="256"/>
        <v/>
      </c>
      <c r="N1089" s="27" t="str">
        <f t="shared" si="258"/>
        <v/>
      </c>
      <c r="O1089" s="27" t="str">
        <f t="shared" si="259"/>
        <v/>
      </c>
      <c r="P1089" s="27" t="str">
        <f t="shared" si="260"/>
        <v/>
      </c>
      <c r="Q1089" s="27" t="str">
        <f t="shared" si="261"/>
        <v/>
      </c>
      <c r="R1089" s="27" t="str">
        <f t="shared" si="262"/>
        <v/>
      </c>
      <c r="S1089" s="27" t="str">
        <f t="shared" si="263"/>
        <v/>
      </c>
      <c r="T1089" s="32" t="str">
        <f t="shared" si="264"/>
        <v/>
      </c>
      <c r="U1089" s="10"/>
    </row>
    <row r="1090" spans="1:21" x14ac:dyDescent="0.25">
      <c r="A1090" s="10"/>
      <c r="B1090" s="4" t="str">
        <f>IF(ISBLANK('INPUT | Operations'!$B1095),"",COUNT('INPUT | Operations'!$B$12:$B1094))</f>
        <v/>
      </c>
      <c r="C1090" s="27" t="str">
        <f>IF(ISNUMBER($B1090),('INPUT | Operations'!$C1094+'INPUT | Operations'!$C1095)/2,"")</f>
        <v/>
      </c>
      <c r="D1090" s="28" t="str">
        <f t="shared" si="257"/>
        <v/>
      </c>
      <c r="E1090" s="26" t="str">
        <f>IF(ISNUMBER($B1090),'INPUT | Operations'!$B1095-'INPUT | Operations'!$B1094,"")</f>
        <v/>
      </c>
      <c r="F1090" s="32" t="str">
        <f>IF(ISNUMBER($B1090),IF('INPUT | Operations'!$B1095&lt;MainEngine_BurnTime,1,IF('INPUT | Operations'!$B1094&lt;=MainEngine_BurnTime,(MainEngine_BurnTime-'INPUT | Operations'!$B1094)/('INPUT | Operations'!$B1095-'INPUT | Operations'!$B1094),0))*'INPUT | Operations'!$D1094*NumberOfMainEngines*NumberOfOps*$E1090,"")</f>
        <v/>
      </c>
      <c r="G1090" s="34" t="str">
        <f t="shared" si="250"/>
        <v/>
      </c>
      <c r="H1090" s="27" t="str">
        <f t="shared" si="251"/>
        <v/>
      </c>
      <c r="I1090" s="27" t="str">
        <f t="shared" si="252"/>
        <v/>
      </c>
      <c r="J1090" s="27" t="str">
        <f t="shared" si="253"/>
        <v/>
      </c>
      <c r="K1090" s="27" t="str">
        <f t="shared" si="254"/>
        <v/>
      </c>
      <c r="L1090" s="27" t="str">
        <f t="shared" si="255"/>
        <v/>
      </c>
      <c r="M1090" s="32" t="str">
        <f t="shared" si="256"/>
        <v/>
      </c>
      <c r="N1090" s="27" t="str">
        <f t="shared" si="258"/>
        <v/>
      </c>
      <c r="O1090" s="27" t="str">
        <f t="shared" si="259"/>
        <v/>
      </c>
      <c r="P1090" s="27" t="str">
        <f t="shared" si="260"/>
        <v/>
      </c>
      <c r="Q1090" s="27" t="str">
        <f t="shared" si="261"/>
        <v/>
      </c>
      <c r="R1090" s="27" t="str">
        <f t="shared" si="262"/>
        <v/>
      </c>
      <c r="S1090" s="27" t="str">
        <f t="shared" si="263"/>
        <v/>
      </c>
      <c r="T1090" s="32" t="str">
        <f t="shared" si="264"/>
        <v/>
      </c>
      <c r="U1090" s="10"/>
    </row>
    <row r="1091" spans="1:21" x14ac:dyDescent="0.25">
      <c r="A1091" s="10"/>
      <c r="B1091" s="4" t="str">
        <f>IF(ISBLANK('INPUT | Operations'!$B1096),"",COUNT('INPUT | Operations'!$B$12:$B1095))</f>
        <v/>
      </c>
      <c r="C1091" s="27" t="str">
        <f>IF(ISNUMBER($B1091),('INPUT | Operations'!$C1095+'INPUT | Operations'!$C1096)/2,"")</f>
        <v/>
      </c>
      <c r="D1091" s="28" t="str">
        <f t="shared" si="257"/>
        <v/>
      </c>
      <c r="E1091" s="26" t="str">
        <f>IF(ISNUMBER($B1091),'INPUT | Operations'!$B1096-'INPUT | Operations'!$B1095,"")</f>
        <v/>
      </c>
      <c r="F1091" s="32" t="str">
        <f>IF(ISNUMBER($B1091),IF('INPUT | Operations'!$B1096&lt;MainEngine_BurnTime,1,IF('INPUT | Operations'!$B1095&lt;=MainEngine_BurnTime,(MainEngine_BurnTime-'INPUT | Operations'!$B1095)/('INPUT | Operations'!$B1096-'INPUT | Operations'!$B1095),0))*'INPUT | Operations'!$D1095*NumberOfMainEngines*NumberOfOps*$E1091,"")</f>
        <v/>
      </c>
      <c r="G1091" s="34" t="str">
        <f t="shared" si="250"/>
        <v/>
      </c>
      <c r="H1091" s="27" t="str">
        <f t="shared" si="251"/>
        <v/>
      </c>
      <c r="I1091" s="27" t="str">
        <f t="shared" si="252"/>
        <v/>
      </c>
      <c r="J1091" s="27" t="str">
        <f t="shared" si="253"/>
        <v/>
      </c>
      <c r="K1091" s="27" t="str">
        <f t="shared" si="254"/>
        <v/>
      </c>
      <c r="L1091" s="27" t="str">
        <f t="shared" si="255"/>
        <v/>
      </c>
      <c r="M1091" s="32" t="str">
        <f t="shared" si="256"/>
        <v/>
      </c>
      <c r="N1091" s="27" t="str">
        <f t="shared" si="258"/>
        <v/>
      </c>
      <c r="O1091" s="27" t="str">
        <f t="shared" si="259"/>
        <v/>
      </c>
      <c r="P1091" s="27" t="str">
        <f t="shared" si="260"/>
        <v/>
      </c>
      <c r="Q1091" s="27" t="str">
        <f t="shared" si="261"/>
        <v/>
      </c>
      <c r="R1091" s="27" t="str">
        <f t="shared" si="262"/>
        <v/>
      </c>
      <c r="S1091" s="27" t="str">
        <f t="shared" si="263"/>
        <v/>
      </c>
      <c r="T1091" s="32" t="str">
        <f t="shared" si="264"/>
        <v/>
      </c>
      <c r="U1091" s="10"/>
    </row>
    <row r="1092" spans="1:21" x14ac:dyDescent="0.25">
      <c r="A1092" s="10"/>
      <c r="B1092" s="4" t="str">
        <f>IF(ISBLANK('INPUT | Operations'!$B1097),"",COUNT('INPUT | Operations'!$B$12:$B1096))</f>
        <v/>
      </c>
      <c r="C1092" s="27" t="str">
        <f>IF(ISNUMBER($B1092),('INPUT | Operations'!$C1096+'INPUT | Operations'!$C1097)/2,"")</f>
        <v/>
      </c>
      <c r="D1092" s="28" t="str">
        <f t="shared" si="257"/>
        <v/>
      </c>
      <c r="E1092" s="26" t="str">
        <f>IF(ISNUMBER($B1092),'INPUT | Operations'!$B1097-'INPUT | Operations'!$B1096,"")</f>
        <v/>
      </c>
      <c r="F1092" s="32" t="str">
        <f>IF(ISNUMBER($B1092),IF('INPUT | Operations'!$B1097&lt;MainEngine_BurnTime,1,IF('INPUT | Operations'!$B1096&lt;=MainEngine_BurnTime,(MainEngine_BurnTime-'INPUT | Operations'!$B1096)/('INPUT | Operations'!$B1097-'INPUT | Operations'!$B1096),0))*'INPUT | Operations'!$D1096*NumberOfMainEngines*NumberOfOps*$E1092,"")</f>
        <v/>
      </c>
      <c r="G1092" s="34" t="str">
        <f t="shared" si="250"/>
        <v/>
      </c>
      <c r="H1092" s="27" t="str">
        <f t="shared" si="251"/>
        <v/>
      </c>
      <c r="I1092" s="27" t="str">
        <f t="shared" si="252"/>
        <v/>
      </c>
      <c r="J1092" s="27" t="str">
        <f t="shared" si="253"/>
        <v/>
      </c>
      <c r="K1092" s="27" t="str">
        <f t="shared" si="254"/>
        <v/>
      </c>
      <c r="L1092" s="27" t="str">
        <f t="shared" si="255"/>
        <v/>
      </c>
      <c r="M1092" s="32" t="str">
        <f t="shared" si="256"/>
        <v/>
      </c>
      <c r="N1092" s="27" t="str">
        <f t="shared" si="258"/>
        <v/>
      </c>
      <c r="O1092" s="27" t="str">
        <f t="shared" si="259"/>
        <v/>
      </c>
      <c r="P1092" s="27" t="str">
        <f t="shared" si="260"/>
        <v/>
      </c>
      <c r="Q1092" s="27" t="str">
        <f t="shared" si="261"/>
        <v/>
      </c>
      <c r="R1092" s="27" t="str">
        <f t="shared" si="262"/>
        <v/>
      </c>
      <c r="S1092" s="27" t="str">
        <f t="shared" si="263"/>
        <v/>
      </c>
      <c r="T1092" s="32" t="str">
        <f t="shared" si="264"/>
        <v/>
      </c>
      <c r="U1092" s="10"/>
    </row>
    <row r="1093" spans="1:21" x14ac:dyDescent="0.25">
      <c r="A1093" s="10"/>
      <c r="B1093" s="4" t="str">
        <f>IF(ISBLANK('INPUT | Operations'!$B1098),"",COUNT('INPUT | Operations'!$B$12:$B1097))</f>
        <v/>
      </c>
      <c r="C1093" s="27" t="str">
        <f>IF(ISNUMBER($B1093),('INPUT | Operations'!$C1097+'INPUT | Operations'!$C1098)/2,"")</f>
        <v/>
      </c>
      <c r="D1093" s="28" t="str">
        <f t="shared" si="257"/>
        <v/>
      </c>
      <c r="E1093" s="26" t="str">
        <f>IF(ISNUMBER($B1093),'INPUT | Operations'!$B1098-'INPUT | Operations'!$B1097,"")</f>
        <v/>
      </c>
      <c r="F1093" s="32" t="str">
        <f>IF(ISNUMBER($B1093),IF('INPUT | Operations'!$B1098&lt;MainEngine_BurnTime,1,IF('INPUT | Operations'!$B1097&lt;=MainEngine_BurnTime,(MainEngine_BurnTime-'INPUT | Operations'!$B1097)/('INPUT | Operations'!$B1098-'INPUT | Operations'!$B1097),0))*'INPUT | Operations'!$D1097*NumberOfMainEngines*NumberOfOps*$E1093,"")</f>
        <v/>
      </c>
      <c r="G1093" s="34" t="str">
        <f t="shared" si="250"/>
        <v/>
      </c>
      <c r="H1093" s="27" t="str">
        <f t="shared" si="251"/>
        <v/>
      </c>
      <c r="I1093" s="27" t="str">
        <f t="shared" si="252"/>
        <v/>
      </c>
      <c r="J1093" s="27" t="str">
        <f t="shared" si="253"/>
        <v/>
      </c>
      <c r="K1093" s="27" t="str">
        <f t="shared" si="254"/>
        <v/>
      </c>
      <c r="L1093" s="27" t="str">
        <f t="shared" si="255"/>
        <v/>
      </c>
      <c r="M1093" s="32" t="str">
        <f t="shared" si="256"/>
        <v/>
      </c>
      <c r="N1093" s="27" t="str">
        <f t="shared" si="258"/>
        <v/>
      </c>
      <c r="O1093" s="27" t="str">
        <f t="shared" si="259"/>
        <v/>
      </c>
      <c r="P1093" s="27" t="str">
        <f t="shared" si="260"/>
        <v/>
      </c>
      <c r="Q1093" s="27" t="str">
        <f t="shared" si="261"/>
        <v/>
      </c>
      <c r="R1093" s="27" t="str">
        <f t="shared" si="262"/>
        <v/>
      </c>
      <c r="S1093" s="27" t="str">
        <f t="shared" si="263"/>
        <v/>
      </c>
      <c r="T1093" s="32" t="str">
        <f t="shared" si="264"/>
        <v/>
      </c>
      <c r="U1093" s="10"/>
    </row>
    <row r="1094" spans="1:21" x14ac:dyDescent="0.25">
      <c r="A1094" s="10"/>
      <c r="B1094" s="4" t="str">
        <f>IF(ISBLANK('INPUT | Operations'!$B1099),"",COUNT('INPUT | Operations'!$B$12:$B1098))</f>
        <v/>
      </c>
      <c r="C1094" s="27" t="str">
        <f>IF(ISNUMBER($B1094),('INPUT | Operations'!$C1098+'INPUT | Operations'!$C1099)/2,"")</f>
        <v/>
      </c>
      <c r="D1094" s="28" t="str">
        <f t="shared" si="257"/>
        <v/>
      </c>
      <c r="E1094" s="26" t="str">
        <f>IF(ISNUMBER($B1094),'INPUT | Operations'!$B1099-'INPUT | Operations'!$B1098,"")</f>
        <v/>
      </c>
      <c r="F1094" s="32" t="str">
        <f>IF(ISNUMBER($B1094),IF('INPUT | Operations'!$B1099&lt;MainEngine_BurnTime,1,IF('INPUT | Operations'!$B1098&lt;=MainEngine_BurnTime,(MainEngine_BurnTime-'INPUT | Operations'!$B1098)/('INPUT | Operations'!$B1099-'INPUT | Operations'!$B1098),0))*'INPUT | Operations'!$D1098*NumberOfMainEngines*NumberOfOps*$E1094,"")</f>
        <v/>
      </c>
      <c r="G1094" s="34" t="str">
        <f t="shared" si="250"/>
        <v/>
      </c>
      <c r="H1094" s="27" t="str">
        <f t="shared" si="251"/>
        <v/>
      </c>
      <c r="I1094" s="27" t="str">
        <f t="shared" si="252"/>
        <v/>
      </c>
      <c r="J1094" s="27" t="str">
        <f t="shared" si="253"/>
        <v/>
      </c>
      <c r="K1094" s="27" t="str">
        <f t="shared" si="254"/>
        <v/>
      </c>
      <c r="L1094" s="27" t="str">
        <f t="shared" si="255"/>
        <v/>
      </c>
      <c r="M1094" s="32" t="str">
        <f t="shared" si="256"/>
        <v/>
      </c>
      <c r="N1094" s="27" t="str">
        <f t="shared" si="258"/>
        <v/>
      </c>
      <c r="O1094" s="27" t="str">
        <f t="shared" si="259"/>
        <v/>
      </c>
      <c r="P1094" s="27" t="str">
        <f t="shared" si="260"/>
        <v/>
      </c>
      <c r="Q1094" s="27" t="str">
        <f t="shared" si="261"/>
        <v/>
      </c>
      <c r="R1094" s="27" t="str">
        <f t="shared" si="262"/>
        <v/>
      </c>
      <c r="S1094" s="27" t="str">
        <f t="shared" si="263"/>
        <v/>
      </c>
      <c r="T1094" s="32" t="str">
        <f t="shared" si="264"/>
        <v/>
      </c>
      <c r="U1094" s="10"/>
    </row>
    <row r="1095" spans="1:21" x14ac:dyDescent="0.25">
      <c r="A1095" s="10"/>
      <c r="B1095" s="4" t="str">
        <f>IF(ISBLANK('INPUT | Operations'!$B1100),"",COUNT('INPUT | Operations'!$B$12:$B1099))</f>
        <v/>
      </c>
      <c r="C1095" s="27" t="str">
        <f>IF(ISNUMBER($B1095),('INPUT | Operations'!$C1099+'INPUT | Operations'!$C1100)/2,"")</f>
        <v/>
      </c>
      <c r="D1095" s="28" t="str">
        <f t="shared" si="257"/>
        <v/>
      </c>
      <c r="E1095" s="26" t="str">
        <f>IF(ISNUMBER($B1095),'INPUT | Operations'!$B1100-'INPUT | Operations'!$B1099,"")</f>
        <v/>
      </c>
      <c r="F1095" s="32" t="str">
        <f>IF(ISNUMBER($B1095),IF('INPUT | Operations'!$B1100&lt;MainEngine_BurnTime,1,IF('INPUT | Operations'!$B1099&lt;=MainEngine_BurnTime,(MainEngine_BurnTime-'INPUT | Operations'!$B1099)/('INPUT | Operations'!$B1100-'INPUT | Operations'!$B1099),0))*'INPUT | Operations'!$D1099*NumberOfMainEngines*NumberOfOps*$E1095,"")</f>
        <v/>
      </c>
      <c r="G1095" s="34" t="str">
        <f t="shared" si="250"/>
        <v/>
      </c>
      <c r="H1095" s="27" t="str">
        <f t="shared" si="251"/>
        <v/>
      </c>
      <c r="I1095" s="27" t="str">
        <f t="shared" si="252"/>
        <v/>
      </c>
      <c r="J1095" s="27" t="str">
        <f t="shared" si="253"/>
        <v/>
      </c>
      <c r="K1095" s="27" t="str">
        <f t="shared" si="254"/>
        <v/>
      </c>
      <c r="L1095" s="27" t="str">
        <f t="shared" si="255"/>
        <v/>
      </c>
      <c r="M1095" s="32" t="str">
        <f t="shared" si="256"/>
        <v/>
      </c>
      <c r="N1095" s="27" t="str">
        <f t="shared" si="258"/>
        <v/>
      </c>
      <c r="O1095" s="27" t="str">
        <f t="shared" si="259"/>
        <v/>
      </c>
      <c r="P1095" s="27" t="str">
        <f t="shared" si="260"/>
        <v/>
      </c>
      <c r="Q1095" s="27" t="str">
        <f t="shared" si="261"/>
        <v/>
      </c>
      <c r="R1095" s="27" t="str">
        <f t="shared" si="262"/>
        <v/>
      </c>
      <c r="S1095" s="27" t="str">
        <f t="shared" si="263"/>
        <v/>
      </c>
      <c r="T1095" s="32" t="str">
        <f t="shared" si="264"/>
        <v/>
      </c>
      <c r="U1095" s="10"/>
    </row>
    <row r="1096" spans="1:21" x14ac:dyDescent="0.25">
      <c r="A1096" s="10"/>
      <c r="B1096" s="4" t="str">
        <f>IF(ISBLANK('INPUT | Operations'!$B1101),"",COUNT('INPUT | Operations'!$B$12:$B1100))</f>
        <v/>
      </c>
      <c r="C1096" s="27" t="str">
        <f>IF(ISNUMBER($B1096),('INPUT | Operations'!$C1100+'INPUT | Operations'!$C1101)/2,"")</f>
        <v/>
      </c>
      <c r="D1096" s="28" t="str">
        <f t="shared" si="257"/>
        <v/>
      </c>
      <c r="E1096" s="26" t="str">
        <f>IF(ISNUMBER($B1096),'INPUT | Operations'!$B1101-'INPUT | Operations'!$B1100,"")</f>
        <v/>
      </c>
      <c r="F1096" s="32" t="str">
        <f>IF(ISNUMBER($B1096),IF('INPUT | Operations'!$B1101&lt;MainEngine_BurnTime,1,IF('INPUT | Operations'!$B1100&lt;=MainEngine_BurnTime,(MainEngine_BurnTime-'INPUT | Operations'!$B1100)/('INPUT | Operations'!$B1101-'INPUT | Operations'!$B1100),0))*'INPUT | Operations'!$D1100*NumberOfMainEngines*NumberOfOps*$E1096,"")</f>
        <v/>
      </c>
      <c r="G1096" s="34" t="str">
        <f t="shared" ref="G1096:G1159" si="265">IF(ISNUMBER($B1096),MainEngine_H2O+MW_H2O/MW_H*MainEngine_H+MW_H2O/MW_H2*MainEngine_H2+MainEngine_OH,"")</f>
        <v/>
      </c>
      <c r="H1096" s="27" t="str">
        <f t="shared" ref="H1096:H1159" si="266">IF(ISNUMBER($B1096),MainEngine_CO2+MW_CO2/MW_CO*(MainEngine_CO-$I1096),"")</f>
        <v/>
      </c>
      <c r="I1096" s="27" t="str">
        <f t="shared" ref="I1096:I1159" si="267">IF(ISNUMBER($B1096),MIN(0.0025*EXP(0.067*$D1096)*(MainEngine_CO+MainEngine_CO2),MainEngine_CO),"")</f>
        <v/>
      </c>
      <c r="J1096" s="27" t="str">
        <f t="shared" ref="J1096:J1159" si="268">IF(ISNUMBER($B1096),MainEngine_Al2O3,"")</f>
        <v/>
      </c>
      <c r="K1096" s="27" t="str">
        <f t="shared" ref="K1096:K1159" si="269">IF(ISNUMBER($B1096),MainEngine_HCl+MainEngine_Cl+MainEngine_Cl2,"")</f>
        <v/>
      </c>
      <c r="L1096" s="27" t="str">
        <f t="shared" ref="L1096:L1159" si="270">IF(ISNUMBER($B1096),MainEngine_NOx+33*EXP(-0.26*$D1096),"")</f>
        <v/>
      </c>
      <c r="M1096" s="32" t="str">
        <f t="shared" ref="M1096:M1159" si="271">IF(ISNUMBER($B1096),MainEngine_BC*MAX(0.04,MIN(1,0.04*EXP(0.12*($D1096-15)))),"")</f>
        <v/>
      </c>
      <c r="N1096" s="27" t="str">
        <f t="shared" si="258"/>
        <v/>
      </c>
      <c r="O1096" s="27" t="str">
        <f t="shared" si="259"/>
        <v/>
      </c>
      <c r="P1096" s="27" t="str">
        <f t="shared" si="260"/>
        <v/>
      </c>
      <c r="Q1096" s="27" t="str">
        <f t="shared" si="261"/>
        <v/>
      </c>
      <c r="R1096" s="27" t="str">
        <f t="shared" si="262"/>
        <v/>
      </c>
      <c r="S1096" s="27" t="str">
        <f t="shared" si="263"/>
        <v/>
      </c>
      <c r="T1096" s="32" t="str">
        <f t="shared" si="264"/>
        <v/>
      </c>
      <c r="U1096" s="10"/>
    </row>
    <row r="1097" spans="1:21" x14ac:dyDescent="0.25">
      <c r="A1097" s="10"/>
      <c r="B1097" s="4" t="str">
        <f>IF(ISBLANK('INPUT | Operations'!$B1102),"",COUNT('INPUT | Operations'!$B$12:$B1101))</f>
        <v/>
      </c>
      <c r="C1097" s="27" t="str">
        <f>IF(ISNUMBER($B1097),('INPUT | Operations'!$C1101+'INPUT | Operations'!$C1102)/2,"")</f>
        <v/>
      </c>
      <c r="D1097" s="28" t="str">
        <f t="shared" si="257"/>
        <v/>
      </c>
      <c r="E1097" s="26" t="str">
        <f>IF(ISNUMBER($B1097),'INPUT | Operations'!$B1102-'INPUT | Operations'!$B1101,"")</f>
        <v/>
      </c>
      <c r="F1097" s="32" t="str">
        <f>IF(ISNUMBER($B1097),IF('INPUT | Operations'!$B1102&lt;MainEngine_BurnTime,1,IF('INPUT | Operations'!$B1101&lt;=MainEngine_BurnTime,(MainEngine_BurnTime-'INPUT | Operations'!$B1101)/('INPUT | Operations'!$B1102-'INPUT | Operations'!$B1101),0))*'INPUT | Operations'!$D1101*NumberOfMainEngines*NumberOfOps*$E1097,"")</f>
        <v/>
      </c>
      <c r="G1097" s="34" t="str">
        <f t="shared" si="265"/>
        <v/>
      </c>
      <c r="H1097" s="27" t="str">
        <f t="shared" si="266"/>
        <v/>
      </c>
      <c r="I1097" s="27" t="str">
        <f t="shared" si="267"/>
        <v/>
      </c>
      <c r="J1097" s="27" t="str">
        <f t="shared" si="268"/>
        <v/>
      </c>
      <c r="K1097" s="27" t="str">
        <f t="shared" si="269"/>
        <v/>
      </c>
      <c r="L1097" s="27" t="str">
        <f t="shared" si="270"/>
        <v/>
      </c>
      <c r="M1097" s="32" t="str">
        <f t="shared" si="271"/>
        <v/>
      </c>
      <c r="N1097" s="27" t="str">
        <f t="shared" si="258"/>
        <v/>
      </c>
      <c r="O1097" s="27" t="str">
        <f t="shared" si="259"/>
        <v/>
      </c>
      <c r="P1097" s="27" t="str">
        <f t="shared" si="260"/>
        <v/>
      </c>
      <c r="Q1097" s="27" t="str">
        <f t="shared" si="261"/>
        <v/>
      </c>
      <c r="R1097" s="27" t="str">
        <f t="shared" si="262"/>
        <v/>
      </c>
      <c r="S1097" s="27" t="str">
        <f t="shared" si="263"/>
        <v/>
      </c>
      <c r="T1097" s="32" t="str">
        <f t="shared" si="264"/>
        <v/>
      </c>
      <c r="U1097" s="10"/>
    </row>
    <row r="1098" spans="1:21" x14ac:dyDescent="0.25">
      <c r="A1098" s="10"/>
      <c r="B1098" s="4" t="str">
        <f>IF(ISBLANK('INPUT | Operations'!$B1103),"",COUNT('INPUT | Operations'!$B$12:$B1102))</f>
        <v/>
      </c>
      <c r="C1098" s="27" t="str">
        <f>IF(ISNUMBER($B1098),('INPUT | Operations'!$C1102+'INPUT | Operations'!$C1103)/2,"")</f>
        <v/>
      </c>
      <c r="D1098" s="28" t="str">
        <f t="shared" si="257"/>
        <v/>
      </c>
      <c r="E1098" s="26" t="str">
        <f>IF(ISNUMBER($B1098),'INPUT | Operations'!$B1103-'INPUT | Operations'!$B1102,"")</f>
        <v/>
      </c>
      <c r="F1098" s="32" t="str">
        <f>IF(ISNUMBER($B1098),IF('INPUT | Operations'!$B1103&lt;MainEngine_BurnTime,1,IF('INPUT | Operations'!$B1102&lt;=MainEngine_BurnTime,(MainEngine_BurnTime-'INPUT | Operations'!$B1102)/('INPUT | Operations'!$B1103-'INPUT | Operations'!$B1102),0))*'INPUT | Operations'!$D1102*NumberOfMainEngines*NumberOfOps*$E1098,"")</f>
        <v/>
      </c>
      <c r="G1098" s="34" t="str">
        <f t="shared" si="265"/>
        <v/>
      </c>
      <c r="H1098" s="27" t="str">
        <f t="shared" si="266"/>
        <v/>
      </c>
      <c r="I1098" s="27" t="str">
        <f t="shared" si="267"/>
        <v/>
      </c>
      <c r="J1098" s="27" t="str">
        <f t="shared" si="268"/>
        <v/>
      </c>
      <c r="K1098" s="27" t="str">
        <f t="shared" si="269"/>
        <v/>
      </c>
      <c r="L1098" s="27" t="str">
        <f t="shared" si="270"/>
        <v/>
      </c>
      <c r="M1098" s="32" t="str">
        <f t="shared" si="271"/>
        <v/>
      </c>
      <c r="N1098" s="27" t="str">
        <f t="shared" si="258"/>
        <v/>
      </c>
      <c r="O1098" s="27" t="str">
        <f t="shared" si="259"/>
        <v/>
      </c>
      <c r="P1098" s="27" t="str">
        <f t="shared" si="260"/>
        <v/>
      </c>
      <c r="Q1098" s="27" t="str">
        <f t="shared" si="261"/>
        <v/>
      </c>
      <c r="R1098" s="27" t="str">
        <f t="shared" si="262"/>
        <v/>
      </c>
      <c r="S1098" s="27" t="str">
        <f t="shared" si="263"/>
        <v/>
      </c>
      <c r="T1098" s="32" t="str">
        <f t="shared" si="264"/>
        <v/>
      </c>
      <c r="U1098" s="10"/>
    </row>
    <row r="1099" spans="1:21" x14ac:dyDescent="0.25">
      <c r="A1099" s="10"/>
      <c r="B1099" s="4" t="str">
        <f>IF(ISBLANK('INPUT | Operations'!$B1104),"",COUNT('INPUT | Operations'!$B$12:$B1103))</f>
        <v/>
      </c>
      <c r="C1099" s="27" t="str">
        <f>IF(ISNUMBER($B1099),('INPUT | Operations'!$C1103+'INPUT | Operations'!$C1104)/2,"")</f>
        <v/>
      </c>
      <c r="D1099" s="28" t="str">
        <f t="shared" si="257"/>
        <v/>
      </c>
      <c r="E1099" s="26" t="str">
        <f>IF(ISNUMBER($B1099),'INPUT | Operations'!$B1104-'INPUT | Operations'!$B1103,"")</f>
        <v/>
      </c>
      <c r="F1099" s="32" t="str">
        <f>IF(ISNUMBER($B1099),IF('INPUT | Operations'!$B1104&lt;MainEngine_BurnTime,1,IF('INPUT | Operations'!$B1103&lt;=MainEngine_BurnTime,(MainEngine_BurnTime-'INPUT | Operations'!$B1103)/('INPUT | Operations'!$B1104-'INPUT | Operations'!$B1103),0))*'INPUT | Operations'!$D1103*NumberOfMainEngines*NumberOfOps*$E1099,"")</f>
        <v/>
      </c>
      <c r="G1099" s="34" t="str">
        <f t="shared" si="265"/>
        <v/>
      </c>
      <c r="H1099" s="27" t="str">
        <f t="shared" si="266"/>
        <v/>
      </c>
      <c r="I1099" s="27" t="str">
        <f t="shared" si="267"/>
        <v/>
      </c>
      <c r="J1099" s="27" t="str">
        <f t="shared" si="268"/>
        <v/>
      </c>
      <c r="K1099" s="27" t="str">
        <f t="shared" si="269"/>
        <v/>
      </c>
      <c r="L1099" s="27" t="str">
        <f t="shared" si="270"/>
        <v/>
      </c>
      <c r="M1099" s="32" t="str">
        <f t="shared" si="271"/>
        <v/>
      </c>
      <c r="N1099" s="27" t="str">
        <f t="shared" si="258"/>
        <v/>
      </c>
      <c r="O1099" s="27" t="str">
        <f t="shared" si="259"/>
        <v/>
      </c>
      <c r="P1099" s="27" t="str">
        <f t="shared" si="260"/>
        <v/>
      </c>
      <c r="Q1099" s="27" t="str">
        <f t="shared" si="261"/>
        <v/>
      </c>
      <c r="R1099" s="27" t="str">
        <f t="shared" si="262"/>
        <v/>
      </c>
      <c r="S1099" s="27" t="str">
        <f t="shared" si="263"/>
        <v/>
      </c>
      <c r="T1099" s="32" t="str">
        <f t="shared" si="264"/>
        <v/>
      </c>
      <c r="U1099" s="10"/>
    </row>
    <row r="1100" spans="1:21" x14ac:dyDescent="0.25">
      <c r="A1100" s="10"/>
      <c r="B1100" s="4" t="str">
        <f>IF(ISBLANK('INPUT | Operations'!$B1105),"",COUNT('INPUT | Operations'!$B$12:$B1104))</f>
        <v/>
      </c>
      <c r="C1100" s="27" t="str">
        <f>IF(ISNUMBER($B1100),('INPUT | Operations'!$C1104+'INPUT | Operations'!$C1105)/2,"")</f>
        <v/>
      </c>
      <c r="D1100" s="28" t="str">
        <f t="shared" si="257"/>
        <v/>
      </c>
      <c r="E1100" s="26" t="str">
        <f>IF(ISNUMBER($B1100),'INPUT | Operations'!$B1105-'INPUT | Operations'!$B1104,"")</f>
        <v/>
      </c>
      <c r="F1100" s="32" t="str">
        <f>IF(ISNUMBER($B1100),IF('INPUT | Operations'!$B1105&lt;MainEngine_BurnTime,1,IF('INPUT | Operations'!$B1104&lt;=MainEngine_BurnTime,(MainEngine_BurnTime-'INPUT | Operations'!$B1104)/('INPUT | Operations'!$B1105-'INPUT | Operations'!$B1104),0))*'INPUT | Operations'!$D1104*NumberOfMainEngines*NumberOfOps*$E1100,"")</f>
        <v/>
      </c>
      <c r="G1100" s="34" t="str">
        <f t="shared" si="265"/>
        <v/>
      </c>
      <c r="H1100" s="27" t="str">
        <f t="shared" si="266"/>
        <v/>
      </c>
      <c r="I1100" s="27" t="str">
        <f t="shared" si="267"/>
        <v/>
      </c>
      <c r="J1100" s="27" t="str">
        <f t="shared" si="268"/>
        <v/>
      </c>
      <c r="K1100" s="27" t="str">
        <f t="shared" si="269"/>
        <v/>
      </c>
      <c r="L1100" s="27" t="str">
        <f t="shared" si="270"/>
        <v/>
      </c>
      <c r="M1100" s="32" t="str">
        <f t="shared" si="271"/>
        <v/>
      </c>
      <c r="N1100" s="27" t="str">
        <f t="shared" si="258"/>
        <v/>
      </c>
      <c r="O1100" s="27" t="str">
        <f t="shared" si="259"/>
        <v/>
      </c>
      <c r="P1100" s="27" t="str">
        <f t="shared" si="260"/>
        <v/>
      </c>
      <c r="Q1100" s="27" t="str">
        <f t="shared" si="261"/>
        <v/>
      </c>
      <c r="R1100" s="27" t="str">
        <f t="shared" si="262"/>
        <v/>
      </c>
      <c r="S1100" s="27" t="str">
        <f t="shared" si="263"/>
        <v/>
      </c>
      <c r="T1100" s="32" t="str">
        <f t="shared" si="264"/>
        <v/>
      </c>
      <c r="U1100" s="10"/>
    </row>
    <row r="1101" spans="1:21" x14ac:dyDescent="0.25">
      <c r="A1101" s="10"/>
      <c r="B1101" s="4" t="str">
        <f>IF(ISBLANK('INPUT | Operations'!$B1106),"",COUNT('INPUT | Operations'!$B$12:$B1105))</f>
        <v/>
      </c>
      <c r="C1101" s="27" t="str">
        <f>IF(ISNUMBER($B1101),('INPUT | Operations'!$C1105+'INPUT | Operations'!$C1106)/2,"")</f>
        <v/>
      </c>
      <c r="D1101" s="28" t="str">
        <f t="shared" si="257"/>
        <v/>
      </c>
      <c r="E1101" s="26" t="str">
        <f>IF(ISNUMBER($B1101),'INPUT | Operations'!$B1106-'INPUT | Operations'!$B1105,"")</f>
        <v/>
      </c>
      <c r="F1101" s="32" t="str">
        <f>IF(ISNUMBER($B1101),IF('INPUT | Operations'!$B1106&lt;MainEngine_BurnTime,1,IF('INPUT | Operations'!$B1105&lt;=MainEngine_BurnTime,(MainEngine_BurnTime-'INPUT | Operations'!$B1105)/('INPUT | Operations'!$B1106-'INPUT | Operations'!$B1105),0))*'INPUT | Operations'!$D1105*NumberOfMainEngines*NumberOfOps*$E1101,"")</f>
        <v/>
      </c>
      <c r="G1101" s="34" t="str">
        <f t="shared" si="265"/>
        <v/>
      </c>
      <c r="H1101" s="27" t="str">
        <f t="shared" si="266"/>
        <v/>
      </c>
      <c r="I1101" s="27" t="str">
        <f t="shared" si="267"/>
        <v/>
      </c>
      <c r="J1101" s="27" t="str">
        <f t="shared" si="268"/>
        <v/>
      </c>
      <c r="K1101" s="27" t="str">
        <f t="shared" si="269"/>
        <v/>
      </c>
      <c r="L1101" s="27" t="str">
        <f t="shared" si="270"/>
        <v/>
      </c>
      <c r="M1101" s="32" t="str">
        <f t="shared" si="271"/>
        <v/>
      </c>
      <c r="N1101" s="27" t="str">
        <f t="shared" si="258"/>
        <v/>
      </c>
      <c r="O1101" s="27" t="str">
        <f t="shared" si="259"/>
        <v/>
      </c>
      <c r="P1101" s="27" t="str">
        <f t="shared" si="260"/>
        <v/>
      </c>
      <c r="Q1101" s="27" t="str">
        <f t="shared" si="261"/>
        <v/>
      </c>
      <c r="R1101" s="27" t="str">
        <f t="shared" si="262"/>
        <v/>
      </c>
      <c r="S1101" s="27" t="str">
        <f t="shared" si="263"/>
        <v/>
      </c>
      <c r="T1101" s="32" t="str">
        <f t="shared" si="264"/>
        <v/>
      </c>
      <c r="U1101" s="10"/>
    </row>
    <row r="1102" spans="1:21" x14ac:dyDescent="0.25">
      <c r="A1102" s="10"/>
      <c r="B1102" s="4" t="str">
        <f>IF(ISBLANK('INPUT | Operations'!$B1107),"",COUNT('INPUT | Operations'!$B$12:$B1106))</f>
        <v/>
      </c>
      <c r="C1102" s="27" t="str">
        <f>IF(ISNUMBER($B1102),('INPUT | Operations'!$C1106+'INPUT | Operations'!$C1107)/2,"")</f>
        <v/>
      </c>
      <c r="D1102" s="28" t="str">
        <f t="shared" si="257"/>
        <v/>
      </c>
      <c r="E1102" s="26" t="str">
        <f>IF(ISNUMBER($B1102),'INPUT | Operations'!$B1107-'INPUT | Operations'!$B1106,"")</f>
        <v/>
      </c>
      <c r="F1102" s="32" t="str">
        <f>IF(ISNUMBER($B1102),IF('INPUT | Operations'!$B1107&lt;MainEngine_BurnTime,1,IF('INPUT | Operations'!$B1106&lt;=MainEngine_BurnTime,(MainEngine_BurnTime-'INPUT | Operations'!$B1106)/('INPUT | Operations'!$B1107-'INPUT | Operations'!$B1106),0))*'INPUT | Operations'!$D1106*NumberOfMainEngines*NumberOfOps*$E1102,"")</f>
        <v/>
      </c>
      <c r="G1102" s="34" t="str">
        <f t="shared" si="265"/>
        <v/>
      </c>
      <c r="H1102" s="27" t="str">
        <f t="shared" si="266"/>
        <v/>
      </c>
      <c r="I1102" s="27" t="str">
        <f t="shared" si="267"/>
        <v/>
      </c>
      <c r="J1102" s="27" t="str">
        <f t="shared" si="268"/>
        <v/>
      </c>
      <c r="K1102" s="27" t="str">
        <f t="shared" si="269"/>
        <v/>
      </c>
      <c r="L1102" s="27" t="str">
        <f t="shared" si="270"/>
        <v/>
      </c>
      <c r="M1102" s="32" t="str">
        <f t="shared" si="271"/>
        <v/>
      </c>
      <c r="N1102" s="27" t="str">
        <f t="shared" si="258"/>
        <v/>
      </c>
      <c r="O1102" s="27" t="str">
        <f t="shared" si="259"/>
        <v/>
      </c>
      <c r="P1102" s="27" t="str">
        <f t="shared" si="260"/>
        <v/>
      </c>
      <c r="Q1102" s="27" t="str">
        <f t="shared" si="261"/>
        <v/>
      </c>
      <c r="R1102" s="27" t="str">
        <f t="shared" si="262"/>
        <v/>
      </c>
      <c r="S1102" s="27" t="str">
        <f t="shared" si="263"/>
        <v/>
      </c>
      <c r="T1102" s="32" t="str">
        <f t="shared" si="264"/>
        <v/>
      </c>
      <c r="U1102" s="10"/>
    </row>
    <row r="1103" spans="1:21" x14ac:dyDescent="0.25">
      <c r="A1103" s="10"/>
      <c r="B1103" s="4" t="str">
        <f>IF(ISBLANK('INPUT | Operations'!$B1108),"",COUNT('INPUT | Operations'!$B$12:$B1107))</f>
        <v/>
      </c>
      <c r="C1103" s="27" t="str">
        <f>IF(ISNUMBER($B1103),('INPUT | Operations'!$C1107+'INPUT | Operations'!$C1108)/2,"")</f>
        <v/>
      </c>
      <c r="D1103" s="28" t="str">
        <f t="shared" si="257"/>
        <v/>
      </c>
      <c r="E1103" s="26" t="str">
        <f>IF(ISNUMBER($B1103),'INPUT | Operations'!$B1108-'INPUT | Operations'!$B1107,"")</f>
        <v/>
      </c>
      <c r="F1103" s="32" t="str">
        <f>IF(ISNUMBER($B1103),IF('INPUT | Operations'!$B1108&lt;MainEngine_BurnTime,1,IF('INPUT | Operations'!$B1107&lt;=MainEngine_BurnTime,(MainEngine_BurnTime-'INPUT | Operations'!$B1107)/('INPUT | Operations'!$B1108-'INPUT | Operations'!$B1107),0))*'INPUT | Operations'!$D1107*NumberOfMainEngines*NumberOfOps*$E1103,"")</f>
        <v/>
      </c>
      <c r="G1103" s="34" t="str">
        <f t="shared" si="265"/>
        <v/>
      </c>
      <c r="H1103" s="27" t="str">
        <f t="shared" si="266"/>
        <v/>
      </c>
      <c r="I1103" s="27" t="str">
        <f t="shared" si="267"/>
        <v/>
      </c>
      <c r="J1103" s="27" t="str">
        <f t="shared" si="268"/>
        <v/>
      </c>
      <c r="K1103" s="27" t="str">
        <f t="shared" si="269"/>
        <v/>
      </c>
      <c r="L1103" s="27" t="str">
        <f t="shared" si="270"/>
        <v/>
      </c>
      <c r="M1103" s="32" t="str">
        <f t="shared" si="271"/>
        <v/>
      </c>
      <c r="N1103" s="27" t="str">
        <f t="shared" si="258"/>
        <v/>
      </c>
      <c r="O1103" s="27" t="str">
        <f t="shared" si="259"/>
        <v/>
      </c>
      <c r="P1103" s="27" t="str">
        <f t="shared" si="260"/>
        <v/>
      </c>
      <c r="Q1103" s="27" t="str">
        <f t="shared" si="261"/>
        <v/>
      </c>
      <c r="R1103" s="27" t="str">
        <f t="shared" si="262"/>
        <v/>
      </c>
      <c r="S1103" s="27" t="str">
        <f t="shared" si="263"/>
        <v/>
      </c>
      <c r="T1103" s="32" t="str">
        <f t="shared" si="264"/>
        <v/>
      </c>
      <c r="U1103" s="10"/>
    </row>
    <row r="1104" spans="1:21" x14ac:dyDescent="0.25">
      <c r="A1104" s="10"/>
      <c r="B1104" s="4" t="str">
        <f>IF(ISBLANK('INPUT | Operations'!$B1109),"",COUNT('INPUT | Operations'!$B$12:$B1108))</f>
        <v/>
      </c>
      <c r="C1104" s="27" t="str">
        <f>IF(ISNUMBER($B1104),('INPUT | Operations'!$C1108+'INPUT | Operations'!$C1109)/2,"")</f>
        <v/>
      </c>
      <c r="D1104" s="28" t="str">
        <f t="shared" si="257"/>
        <v/>
      </c>
      <c r="E1104" s="26" t="str">
        <f>IF(ISNUMBER($B1104),'INPUT | Operations'!$B1109-'INPUT | Operations'!$B1108,"")</f>
        <v/>
      </c>
      <c r="F1104" s="32" t="str">
        <f>IF(ISNUMBER($B1104),IF('INPUT | Operations'!$B1109&lt;MainEngine_BurnTime,1,IF('INPUT | Operations'!$B1108&lt;=MainEngine_BurnTime,(MainEngine_BurnTime-'INPUT | Operations'!$B1108)/('INPUT | Operations'!$B1109-'INPUT | Operations'!$B1108),0))*'INPUT | Operations'!$D1108*NumberOfMainEngines*NumberOfOps*$E1104,"")</f>
        <v/>
      </c>
      <c r="G1104" s="34" t="str">
        <f t="shared" si="265"/>
        <v/>
      </c>
      <c r="H1104" s="27" t="str">
        <f t="shared" si="266"/>
        <v/>
      </c>
      <c r="I1104" s="27" t="str">
        <f t="shared" si="267"/>
        <v/>
      </c>
      <c r="J1104" s="27" t="str">
        <f t="shared" si="268"/>
        <v/>
      </c>
      <c r="K1104" s="27" t="str">
        <f t="shared" si="269"/>
        <v/>
      </c>
      <c r="L1104" s="27" t="str">
        <f t="shared" si="270"/>
        <v/>
      </c>
      <c r="M1104" s="32" t="str">
        <f t="shared" si="271"/>
        <v/>
      </c>
      <c r="N1104" s="27" t="str">
        <f t="shared" si="258"/>
        <v/>
      </c>
      <c r="O1104" s="27" t="str">
        <f t="shared" si="259"/>
        <v/>
      </c>
      <c r="P1104" s="27" t="str">
        <f t="shared" si="260"/>
        <v/>
      </c>
      <c r="Q1104" s="27" t="str">
        <f t="shared" si="261"/>
        <v/>
      </c>
      <c r="R1104" s="27" t="str">
        <f t="shared" si="262"/>
        <v/>
      </c>
      <c r="S1104" s="27" t="str">
        <f t="shared" si="263"/>
        <v/>
      </c>
      <c r="T1104" s="32" t="str">
        <f t="shared" si="264"/>
        <v/>
      </c>
      <c r="U1104" s="10"/>
    </row>
    <row r="1105" spans="1:21" x14ac:dyDescent="0.25">
      <c r="A1105" s="10"/>
      <c r="B1105" s="4" t="str">
        <f>IF(ISBLANK('INPUT | Operations'!$B1110),"",COUNT('INPUT | Operations'!$B$12:$B1109))</f>
        <v/>
      </c>
      <c r="C1105" s="27" t="str">
        <f>IF(ISNUMBER($B1105),('INPUT | Operations'!$C1109+'INPUT | Operations'!$C1110)/2,"")</f>
        <v/>
      </c>
      <c r="D1105" s="28" t="str">
        <f t="shared" si="257"/>
        <v/>
      </c>
      <c r="E1105" s="26" t="str">
        <f>IF(ISNUMBER($B1105),'INPUT | Operations'!$B1110-'INPUT | Operations'!$B1109,"")</f>
        <v/>
      </c>
      <c r="F1105" s="32" t="str">
        <f>IF(ISNUMBER($B1105),IF('INPUT | Operations'!$B1110&lt;MainEngine_BurnTime,1,IF('INPUT | Operations'!$B1109&lt;=MainEngine_BurnTime,(MainEngine_BurnTime-'INPUT | Operations'!$B1109)/('INPUT | Operations'!$B1110-'INPUT | Operations'!$B1109),0))*'INPUT | Operations'!$D1109*NumberOfMainEngines*NumberOfOps*$E1105,"")</f>
        <v/>
      </c>
      <c r="G1105" s="34" t="str">
        <f t="shared" si="265"/>
        <v/>
      </c>
      <c r="H1105" s="27" t="str">
        <f t="shared" si="266"/>
        <v/>
      </c>
      <c r="I1105" s="27" t="str">
        <f t="shared" si="267"/>
        <v/>
      </c>
      <c r="J1105" s="27" t="str">
        <f t="shared" si="268"/>
        <v/>
      </c>
      <c r="K1105" s="27" t="str">
        <f t="shared" si="269"/>
        <v/>
      </c>
      <c r="L1105" s="27" t="str">
        <f t="shared" si="270"/>
        <v/>
      </c>
      <c r="M1105" s="32" t="str">
        <f t="shared" si="271"/>
        <v/>
      </c>
      <c r="N1105" s="27" t="str">
        <f t="shared" si="258"/>
        <v/>
      </c>
      <c r="O1105" s="27" t="str">
        <f t="shared" si="259"/>
        <v/>
      </c>
      <c r="P1105" s="27" t="str">
        <f t="shared" si="260"/>
        <v/>
      </c>
      <c r="Q1105" s="27" t="str">
        <f t="shared" si="261"/>
        <v/>
      </c>
      <c r="R1105" s="27" t="str">
        <f t="shared" si="262"/>
        <v/>
      </c>
      <c r="S1105" s="27" t="str">
        <f t="shared" si="263"/>
        <v/>
      </c>
      <c r="T1105" s="32" t="str">
        <f t="shared" si="264"/>
        <v/>
      </c>
      <c r="U1105" s="10"/>
    </row>
    <row r="1106" spans="1:21" x14ac:dyDescent="0.25">
      <c r="A1106" s="10"/>
      <c r="B1106" s="4" t="str">
        <f>IF(ISBLANK('INPUT | Operations'!$B1111),"",COUNT('INPUT | Operations'!$B$12:$B1110))</f>
        <v/>
      </c>
      <c r="C1106" s="27" t="str">
        <f>IF(ISNUMBER($B1106),('INPUT | Operations'!$C1110+'INPUT | Operations'!$C1111)/2,"")</f>
        <v/>
      </c>
      <c r="D1106" s="28" t="str">
        <f t="shared" si="257"/>
        <v/>
      </c>
      <c r="E1106" s="26" t="str">
        <f>IF(ISNUMBER($B1106),'INPUT | Operations'!$B1111-'INPUT | Operations'!$B1110,"")</f>
        <v/>
      </c>
      <c r="F1106" s="32" t="str">
        <f>IF(ISNUMBER($B1106),IF('INPUT | Operations'!$B1111&lt;MainEngine_BurnTime,1,IF('INPUT | Operations'!$B1110&lt;=MainEngine_BurnTime,(MainEngine_BurnTime-'INPUT | Operations'!$B1110)/('INPUT | Operations'!$B1111-'INPUT | Operations'!$B1110),0))*'INPUT | Operations'!$D1110*NumberOfMainEngines*NumberOfOps*$E1106,"")</f>
        <v/>
      </c>
      <c r="G1106" s="34" t="str">
        <f t="shared" si="265"/>
        <v/>
      </c>
      <c r="H1106" s="27" t="str">
        <f t="shared" si="266"/>
        <v/>
      </c>
      <c r="I1106" s="27" t="str">
        <f t="shared" si="267"/>
        <v/>
      </c>
      <c r="J1106" s="27" t="str">
        <f t="shared" si="268"/>
        <v/>
      </c>
      <c r="K1106" s="27" t="str">
        <f t="shared" si="269"/>
        <v/>
      </c>
      <c r="L1106" s="27" t="str">
        <f t="shared" si="270"/>
        <v/>
      </c>
      <c r="M1106" s="32" t="str">
        <f t="shared" si="271"/>
        <v/>
      </c>
      <c r="N1106" s="27" t="str">
        <f t="shared" si="258"/>
        <v/>
      </c>
      <c r="O1106" s="27" t="str">
        <f t="shared" si="259"/>
        <v/>
      </c>
      <c r="P1106" s="27" t="str">
        <f t="shared" si="260"/>
        <v/>
      </c>
      <c r="Q1106" s="27" t="str">
        <f t="shared" si="261"/>
        <v/>
      </c>
      <c r="R1106" s="27" t="str">
        <f t="shared" si="262"/>
        <v/>
      </c>
      <c r="S1106" s="27" t="str">
        <f t="shared" si="263"/>
        <v/>
      </c>
      <c r="T1106" s="32" t="str">
        <f t="shared" si="264"/>
        <v/>
      </c>
      <c r="U1106" s="10"/>
    </row>
    <row r="1107" spans="1:21" x14ac:dyDescent="0.25">
      <c r="A1107" s="10"/>
      <c r="B1107" s="4" t="str">
        <f>IF(ISBLANK('INPUT | Operations'!$B1112),"",COUNT('INPUT | Operations'!$B$12:$B1111))</f>
        <v/>
      </c>
      <c r="C1107" s="27" t="str">
        <f>IF(ISNUMBER($B1107),('INPUT | Operations'!$C1111+'INPUT | Operations'!$C1112)/2,"")</f>
        <v/>
      </c>
      <c r="D1107" s="28" t="str">
        <f t="shared" si="257"/>
        <v/>
      </c>
      <c r="E1107" s="26" t="str">
        <f>IF(ISNUMBER($B1107),'INPUT | Operations'!$B1112-'INPUT | Operations'!$B1111,"")</f>
        <v/>
      </c>
      <c r="F1107" s="32" t="str">
        <f>IF(ISNUMBER($B1107),IF('INPUT | Operations'!$B1112&lt;MainEngine_BurnTime,1,IF('INPUT | Operations'!$B1111&lt;=MainEngine_BurnTime,(MainEngine_BurnTime-'INPUT | Operations'!$B1111)/('INPUT | Operations'!$B1112-'INPUT | Operations'!$B1111),0))*'INPUT | Operations'!$D1111*NumberOfMainEngines*NumberOfOps*$E1107,"")</f>
        <v/>
      </c>
      <c r="G1107" s="34" t="str">
        <f t="shared" si="265"/>
        <v/>
      </c>
      <c r="H1107" s="27" t="str">
        <f t="shared" si="266"/>
        <v/>
      </c>
      <c r="I1107" s="27" t="str">
        <f t="shared" si="267"/>
        <v/>
      </c>
      <c r="J1107" s="27" t="str">
        <f t="shared" si="268"/>
        <v/>
      </c>
      <c r="K1107" s="27" t="str">
        <f t="shared" si="269"/>
        <v/>
      </c>
      <c r="L1107" s="27" t="str">
        <f t="shared" si="270"/>
        <v/>
      </c>
      <c r="M1107" s="32" t="str">
        <f t="shared" si="271"/>
        <v/>
      </c>
      <c r="N1107" s="27" t="str">
        <f t="shared" si="258"/>
        <v/>
      </c>
      <c r="O1107" s="27" t="str">
        <f t="shared" si="259"/>
        <v/>
      </c>
      <c r="P1107" s="27" t="str">
        <f t="shared" si="260"/>
        <v/>
      </c>
      <c r="Q1107" s="27" t="str">
        <f t="shared" si="261"/>
        <v/>
      </c>
      <c r="R1107" s="27" t="str">
        <f t="shared" si="262"/>
        <v/>
      </c>
      <c r="S1107" s="27" t="str">
        <f t="shared" si="263"/>
        <v/>
      </c>
      <c r="T1107" s="32" t="str">
        <f t="shared" si="264"/>
        <v/>
      </c>
      <c r="U1107" s="10"/>
    </row>
    <row r="1108" spans="1:21" x14ac:dyDescent="0.25">
      <c r="A1108" s="10"/>
      <c r="B1108" s="4" t="str">
        <f>IF(ISBLANK('INPUT | Operations'!$B1113),"",COUNT('INPUT | Operations'!$B$12:$B1112))</f>
        <v/>
      </c>
      <c r="C1108" s="27" t="str">
        <f>IF(ISNUMBER($B1108),('INPUT | Operations'!$C1112+'INPUT | Operations'!$C1113)/2,"")</f>
        <v/>
      </c>
      <c r="D1108" s="28" t="str">
        <f t="shared" si="257"/>
        <v/>
      </c>
      <c r="E1108" s="26" t="str">
        <f>IF(ISNUMBER($B1108),'INPUT | Operations'!$B1113-'INPUT | Operations'!$B1112,"")</f>
        <v/>
      </c>
      <c r="F1108" s="32" t="str">
        <f>IF(ISNUMBER($B1108),IF('INPUT | Operations'!$B1113&lt;MainEngine_BurnTime,1,IF('INPUT | Operations'!$B1112&lt;=MainEngine_BurnTime,(MainEngine_BurnTime-'INPUT | Operations'!$B1112)/('INPUT | Operations'!$B1113-'INPUT | Operations'!$B1112),0))*'INPUT | Operations'!$D1112*NumberOfMainEngines*NumberOfOps*$E1108,"")</f>
        <v/>
      </c>
      <c r="G1108" s="34" t="str">
        <f t="shared" si="265"/>
        <v/>
      </c>
      <c r="H1108" s="27" t="str">
        <f t="shared" si="266"/>
        <v/>
      </c>
      <c r="I1108" s="27" t="str">
        <f t="shared" si="267"/>
        <v/>
      </c>
      <c r="J1108" s="27" t="str">
        <f t="shared" si="268"/>
        <v/>
      </c>
      <c r="K1108" s="27" t="str">
        <f t="shared" si="269"/>
        <v/>
      </c>
      <c r="L1108" s="27" t="str">
        <f t="shared" si="270"/>
        <v/>
      </c>
      <c r="M1108" s="32" t="str">
        <f t="shared" si="271"/>
        <v/>
      </c>
      <c r="N1108" s="27" t="str">
        <f t="shared" si="258"/>
        <v/>
      </c>
      <c r="O1108" s="27" t="str">
        <f t="shared" si="259"/>
        <v/>
      </c>
      <c r="P1108" s="27" t="str">
        <f t="shared" si="260"/>
        <v/>
      </c>
      <c r="Q1108" s="27" t="str">
        <f t="shared" si="261"/>
        <v/>
      </c>
      <c r="R1108" s="27" t="str">
        <f t="shared" si="262"/>
        <v/>
      </c>
      <c r="S1108" s="27" t="str">
        <f t="shared" si="263"/>
        <v/>
      </c>
      <c r="T1108" s="32" t="str">
        <f t="shared" si="264"/>
        <v/>
      </c>
      <c r="U1108" s="10"/>
    </row>
    <row r="1109" spans="1:21" x14ac:dyDescent="0.25">
      <c r="A1109" s="10"/>
      <c r="B1109" s="4" t="str">
        <f>IF(ISBLANK('INPUT | Operations'!$B1114),"",COUNT('INPUT | Operations'!$B$12:$B1113))</f>
        <v/>
      </c>
      <c r="C1109" s="27" t="str">
        <f>IF(ISNUMBER($B1109),('INPUT | Operations'!$C1113+'INPUT | Operations'!$C1114)/2,"")</f>
        <v/>
      </c>
      <c r="D1109" s="28" t="str">
        <f t="shared" si="257"/>
        <v/>
      </c>
      <c r="E1109" s="26" t="str">
        <f>IF(ISNUMBER($B1109),'INPUT | Operations'!$B1114-'INPUT | Operations'!$B1113,"")</f>
        <v/>
      </c>
      <c r="F1109" s="32" t="str">
        <f>IF(ISNUMBER($B1109),IF('INPUT | Operations'!$B1114&lt;MainEngine_BurnTime,1,IF('INPUT | Operations'!$B1113&lt;=MainEngine_BurnTime,(MainEngine_BurnTime-'INPUT | Operations'!$B1113)/('INPUT | Operations'!$B1114-'INPUT | Operations'!$B1113),0))*'INPUT | Operations'!$D1113*NumberOfMainEngines*NumberOfOps*$E1109,"")</f>
        <v/>
      </c>
      <c r="G1109" s="34" t="str">
        <f t="shared" si="265"/>
        <v/>
      </c>
      <c r="H1109" s="27" t="str">
        <f t="shared" si="266"/>
        <v/>
      </c>
      <c r="I1109" s="27" t="str">
        <f t="shared" si="267"/>
        <v/>
      </c>
      <c r="J1109" s="27" t="str">
        <f t="shared" si="268"/>
        <v/>
      </c>
      <c r="K1109" s="27" t="str">
        <f t="shared" si="269"/>
        <v/>
      </c>
      <c r="L1109" s="27" t="str">
        <f t="shared" si="270"/>
        <v/>
      </c>
      <c r="M1109" s="32" t="str">
        <f t="shared" si="271"/>
        <v/>
      </c>
      <c r="N1109" s="27" t="str">
        <f t="shared" si="258"/>
        <v/>
      </c>
      <c r="O1109" s="27" t="str">
        <f t="shared" si="259"/>
        <v/>
      </c>
      <c r="P1109" s="27" t="str">
        <f t="shared" si="260"/>
        <v/>
      </c>
      <c r="Q1109" s="27" t="str">
        <f t="shared" si="261"/>
        <v/>
      </c>
      <c r="R1109" s="27" t="str">
        <f t="shared" si="262"/>
        <v/>
      </c>
      <c r="S1109" s="27" t="str">
        <f t="shared" si="263"/>
        <v/>
      </c>
      <c r="T1109" s="32" t="str">
        <f t="shared" si="264"/>
        <v/>
      </c>
      <c r="U1109" s="10"/>
    </row>
    <row r="1110" spans="1:21" x14ac:dyDescent="0.25">
      <c r="A1110" s="10"/>
      <c r="B1110" s="4" t="str">
        <f>IF(ISBLANK('INPUT | Operations'!$B1115),"",COUNT('INPUT | Operations'!$B$12:$B1114))</f>
        <v/>
      </c>
      <c r="C1110" s="27" t="str">
        <f>IF(ISNUMBER($B1110),('INPUT | Operations'!$C1114+'INPUT | Operations'!$C1115)/2,"")</f>
        <v/>
      </c>
      <c r="D1110" s="28" t="str">
        <f t="shared" si="257"/>
        <v/>
      </c>
      <c r="E1110" s="26" t="str">
        <f>IF(ISNUMBER($B1110),'INPUT | Operations'!$B1115-'INPUT | Operations'!$B1114,"")</f>
        <v/>
      </c>
      <c r="F1110" s="32" t="str">
        <f>IF(ISNUMBER($B1110),IF('INPUT | Operations'!$B1115&lt;MainEngine_BurnTime,1,IF('INPUT | Operations'!$B1114&lt;=MainEngine_BurnTime,(MainEngine_BurnTime-'INPUT | Operations'!$B1114)/('INPUT | Operations'!$B1115-'INPUT | Operations'!$B1114),0))*'INPUT | Operations'!$D1114*NumberOfMainEngines*NumberOfOps*$E1110,"")</f>
        <v/>
      </c>
      <c r="G1110" s="34" t="str">
        <f t="shared" si="265"/>
        <v/>
      </c>
      <c r="H1110" s="27" t="str">
        <f t="shared" si="266"/>
        <v/>
      </c>
      <c r="I1110" s="27" t="str">
        <f t="shared" si="267"/>
        <v/>
      </c>
      <c r="J1110" s="27" t="str">
        <f t="shared" si="268"/>
        <v/>
      </c>
      <c r="K1110" s="27" t="str">
        <f t="shared" si="269"/>
        <v/>
      </c>
      <c r="L1110" s="27" t="str">
        <f t="shared" si="270"/>
        <v/>
      </c>
      <c r="M1110" s="32" t="str">
        <f t="shared" si="271"/>
        <v/>
      </c>
      <c r="N1110" s="27" t="str">
        <f t="shared" si="258"/>
        <v/>
      </c>
      <c r="O1110" s="27" t="str">
        <f t="shared" si="259"/>
        <v/>
      </c>
      <c r="P1110" s="27" t="str">
        <f t="shared" si="260"/>
        <v/>
      </c>
      <c r="Q1110" s="27" t="str">
        <f t="shared" si="261"/>
        <v/>
      </c>
      <c r="R1110" s="27" t="str">
        <f t="shared" si="262"/>
        <v/>
      </c>
      <c r="S1110" s="27" t="str">
        <f t="shared" si="263"/>
        <v/>
      </c>
      <c r="T1110" s="32" t="str">
        <f t="shared" si="264"/>
        <v/>
      </c>
      <c r="U1110" s="10"/>
    </row>
    <row r="1111" spans="1:21" x14ac:dyDescent="0.25">
      <c r="A1111" s="10"/>
      <c r="B1111" s="4" t="str">
        <f>IF(ISBLANK('INPUT | Operations'!$B1116),"",COUNT('INPUT | Operations'!$B$12:$B1115))</f>
        <v/>
      </c>
      <c r="C1111" s="27" t="str">
        <f>IF(ISNUMBER($B1111),('INPUT | Operations'!$C1115+'INPUT | Operations'!$C1116)/2,"")</f>
        <v/>
      </c>
      <c r="D1111" s="28" t="str">
        <f t="shared" si="257"/>
        <v/>
      </c>
      <c r="E1111" s="26" t="str">
        <f>IF(ISNUMBER($B1111),'INPUT | Operations'!$B1116-'INPUT | Operations'!$B1115,"")</f>
        <v/>
      </c>
      <c r="F1111" s="32" t="str">
        <f>IF(ISNUMBER($B1111),IF('INPUT | Operations'!$B1116&lt;MainEngine_BurnTime,1,IF('INPUT | Operations'!$B1115&lt;=MainEngine_BurnTime,(MainEngine_BurnTime-'INPUT | Operations'!$B1115)/('INPUT | Operations'!$B1116-'INPUT | Operations'!$B1115),0))*'INPUT | Operations'!$D1115*NumberOfMainEngines*NumberOfOps*$E1111,"")</f>
        <v/>
      </c>
      <c r="G1111" s="34" t="str">
        <f t="shared" si="265"/>
        <v/>
      </c>
      <c r="H1111" s="27" t="str">
        <f t="shared" si="266"/>
        <v/>
      </c>
      <c r="I1111" s="27" t="str">
        <f t="shared" si="267"/>
        <v/>
      </c>
      <c r="J1111" s="27" t="str">
        <f t="shared" si="268"/>
        <v/>
      </c>
      <c r="K1111" s="27" t="str">
        <f t="shared" si="269"/>
        <v/>
      </c>
      <c r="L1111" s="27" t="str">
        <f t="shared" si="270"/>
        <v/>
      </c>
      <c r="M1111" s="32" t="str">
        <f t="shared" si="271"/>
        <v/>
      </c>
      <c r="N1111" s="27" t="str">
        <f t="shared" si="258"/>
        <v/>
      </c>
      <c r="O1111" s="27" t="str">
        <f t="shared" si="259"/>
        <v/>
      </c>
      <c r="P1111" s="27" t="str">
        <f t="shared" si="260"/>
        <v/>
      </c>
      <c r="Q1111" s="27" t="str">
        <f t="shared" si="261"/>
        <v/>
      </c>
      <c r="R1111" s="27" t="str">
        <f t="shared" si="262"/>
        <v/>
      </c>
      <c r="S1111" s="27" t="str">
        <f t="shared" si="263"/>
        <v/>
      </c>
      <c r="T1111" s="32" t="str">
        <f t="shared" si="264"/>
        <v/>
      </c>
      <c r="U1111" s="10"/>
    </row>
    <row r="1112" spans="1:21" x14ac:dyDescent="0.25">
      <c r="A1112" s="10"/>
      <c r="B1112" s="4" t="str">
        <f>IF(ISBLANK('INPUT | Operations'!$B1117),"",COUNT('INPUT | Operations'!$B$12:$B1116))</f>
        <v/>
      </c>
      <c r="C1112" s="27" t="str">
        <f>IF(ISNUMBER($B1112),('INPUT | Operations'!$C1116+'INPUT | Operations'!$C1117)/2,"")</f>
        <v/>
      </c>
      <c r="D1112" s="28" t="str">
        <f t="shared" si="257"/>
        <v/>
      </c>
      <c r="E1112" s="26" t="str">
        <f>IF(ISNUMBER($B1112),'INPUT | Operations'!$B1117-'INPUT | Operations'!$B1116,"")</f>
        <v/>
      </c>
      <c r="F1112" s="32" t="str">
        <f>IF(ISNUMBER($B1112),IF('INPUT | Operations'!$B1117&lt;MainEngine_BurnTime,1,IF('INPUT | Operations'!$B1116&lt;=MainEngine_BurnTime,(MainEngine_BurnTime-'INPUT | Operations'!$B1116)/('INPUT | Operations'!$B1117-'INPUT | Operations'!$B1116),0))*'INPUT | Operations'!$D1116*NumberOfMainEngines*NumberOfOps*$E1112,"")</f>
        <v/>
      </c>
      <c r="G1112" s="34" t="str">
        <f t="shared" si="265"/>
        <v/>
      </c>
      <c r="H1112" s="27" t="str">
        <f t="shared" si="266"/>
        <v/>
      </c>
      <c r="I1112" s="27" t="str">
        <f t="shared" si="267"/>
        <v/>
      </c>
      <c r="J1112" s="27" t="str">
        <f t="shared" si="268"/>
        <v/>
      </c>
      <c r="K1112" s="27" t="str">
        <f t="shared" si="269"/>
        <v/>
      </c>
      <c r="L1112" s="27" t="str">
        <f t="shared" si="270"/>
        <v/>
      </c>
      <c r="M1112" s="32" t="str">
        <f t="shared" si="271"/>
        <v/>
      </c>
      <c r="N1112" s="27" t="str">
        <f t="shared" si="258"/>
        <v/>
      </c>
      <c r="O1112" s="27" t="str">
        <f t="shared" si="259"/>
        <v/>
      </c>
      <c r="P1112" s="27" t="str">
        <f t="shared" si="260"/>
        <v/>
      </c>
      <c r="Q1112" s="27" t="str">
        <f t="shared" si="261"/>
        <v/>
      </c>
      <c r="R1112" s="27" t="str">
        <f t="shared" si="262"/>
        <v/>
      </c>
      <c r="S1112" s="27" t="str">
        <f t="shared" si="263"/>
        <v/>
      </c>
      <c r="T1112" s="32" t="str">
        <f t="shared" si="264"/>
        <v/>
      </c>
      <c r="U1112" s="10"/>
    </row>
    <row r="1113" spans="1:21" x14ac:dyDescent="0.25">
      <c r="A1113" s="10"/>
      <c r="B1113" s="4" t="str">
        <f>IF(ISBLANK('INPUT | Operations'!$B1118),"",COUNT('INPUT | Operations'!$B$12:$B1117))</f>
        <v/>
      </c>
      <c r="C1113" s="27" t="str">
        <f>IF(ISNUMBER($B1113),('INPUT | Operations'!$C1117+'INPUT | Operations'!$C1118)/2,"")</f>
        <v/>
      </c>
      <c r="D1113" s="28" t="str">
        <f t="shared" si="257"/>
        <v/>
      </c>
      <c r="E1113" s="26" t="str">
        <f>IF(ISNUMBER($B1113),'INPUT | Operations'!$B1118-'INPUT | Operations'!$B1117,"")</f>
        <v/>
      </c>
      <c r="F1113" s="32" t="str">
        <f>IF(ISNUMBER($B1113),IF('INPUT | Operations'!$B1118&lt;MainEngine_BurnTime,1,IF('INPUT | Operations'!$B1117&lt;=MainEngine_BurnTime,(MainEngine_BurnTime-'INPUT | Operations'!$B1117)/('INPUT | Operations'!$B1118-'INPUT | Operations'!$B1117),0))*'INPUT | Operations'!$D1117*NumberOfMainEngines*NumberOfOps*$E1113,"")</f>
        <v/>
      </c>
      <c r="G1113" s="34" t="str">
        <f t="shared" si="265"/>
        <v/>
      </c>
      <c r="H1113" s="27" t="str">
        <f t="shared" si="266"/>
        <v/>
      </c>
      <c r="I1113" s="27" t="str">
        <f t="shared" si="267"/>
        <v/>
      </c>
      <c r="J1113" s="27" t="str">
        <f t="shared" si="268"/>
        <v/>
      </c>
      <c r="K1113" s="27" t="str">
        <f t="shared" si="269"/>
        <v/>
      </c>
      <c r="L1113" s="27" t="str">
        <f t="shared" si="270"/>
        <v/>
      </c>
      <c r="M1113" s="32" t="str">
        <f t="shared" si="271"/>
        <v/>
      </c>
      <c r="N1113" s="27" t="str">
        <f t="shared" si="258"/>
        <v/>
      </c>
      <c r="O1113" s="27" t="str">
        <f t="shared" si="259"/>
        <v/>
      </c>
      <c r="P1113" s="27" t="str">
        <f t="shared" si="260"/>
        <v/>
      </c>
      <c r="Q1113" s="27" t="str">
        <f t="shared" si="261"/>
        <v/>
      </c>
      <c r="R1113" s="27" t="str">
        <f t="shared" si="262"/>
        <v/>
      </c>
      <c r="S1113" s="27" t="str">
        <f t="shared" si="263"/>
        <v/>
      </c>
      <c r="T1113" s="32" t="str">
        <f t="shared" si="264"/>
        <v/>
      </c>
      <c r="U1113" s="10"/>
    </row>
    <row r="1114" spans="1:21" x14ac:dyDescent="0.25">
      <c r="A1114" s="10"/>
      <c r="B1114" s="4" t="str">
        <f>IF(ISBLANK('INPUT | Operations'!$B1119),"",COUNT('INPUT | Operations'!$B$12:$B1118))</f>
        <v/>
      </c>
      <c r="C1114" s="27" t="str">
        <f>IF(ISNUMBER($B1114),('INPUT | Operations'!$C1118+'INPUT | Operations'!$C1119)/2,"")</f>
        <v/>
      </c>
      <c r="D1114" s="28" t="str">
        <f t="shared" si="257"/>
        <v/>
      </c>
      <c r="E1114" s="26" t="str">
        <f>IF(ISNUMBER($B1114),'INPUT | Operations'!$B1119-'INPUT | Operations'!$B1118,"")</f>
        <v/>
      </c>
      <c r="F1114" s="32" t="str">
        <f>IF(ISNUMBER($B1114),IF('INPUT | Operations'!$B1119&lt;MainEngine_BurnTime,1,IF('INPUT | Operations'!$B1118&lt;=MainEngine_BurnTime,(MainEngine_BurnTime-'INPUT | Operations'!$B1118)/('INPUT | Operations'!$B1119-'INPUT | Operations'!$B1118),0))*'INPUT | Operations'!$D1118*NumberOfMainEngines*NumberOfOps*$E1114,"")</f>
        <v/>
      </c>
      <c r="G1114" s="34" t="str">
        <f t="shared" si="265"/>
        <v/>
      </c>
      <c r="H1114" s="27" t="str">
        <f t="shared" si="266"/>
        <v/>
      </c>
      <c r="I1114" s="27" t="str">
        <f t="shared" si="267"/>
        <v/>
      </c>
      <c r="J1114" s="27" t="str">
        <f t="shared" si="268"/>
        <v/>
      </c>
      <c r="K1114" s="27" t="str">
        <f t="shared" si="269"/>
        <v/>
      </c>
      <c r="L1114" s="27" t="str">
        <f t="shared" si="270"/>
        <v/>
      </c>
      <c r="M1114" s="32" t="str">
        <f t="shared" si="271"/>
        <v/>
      </c>
      <c r="N1114" s="27" t="str">
        <f t="shared" si="258"/>
        <v/>
      </c>
      <c r="O1114" s="27" t="str">
        <f t="shared" si="259"/>
        <v/>
      </c>
      <c r="P1114" s="27" t="str">
        <f t="shared" si="260"/>
        <v/>
      </c>
      <c r="Q1114" s="27" t="str">
        <f t="shared" si="261"/>
        <v/>
      </c>
      <c r="R1114" s="27" t="str">
        <f t="shared" si="262"/>
        <v/>
      </c>
      <c r="S1114" s="27" t="str">
        <f t="shared" si="263"/>
        <v/>
      </c>
      <c r="T1114" s="32" t="str">
        <f t="shared" si="264"/>
        <v/>
      </c>
      <c r="U1114" s="10"/>
    </row>
    <row r="1115" spans="1:21" x14ac:dyDescent="0.25">
      <c r="A1115" s="10"/>
      <c r="B1115" s="4" t="str">
        <f>IF(ISBLANK('INPUT | Operations'!$B1120),"",COUNT('INPUT | Operations'!$B$12:$B1119))</f>
        <v/>
      </c>
      <c r="C1115" s="27" t="str">
        <f>IF(ISNUMBER($B1115),('INPUT | Operations'!$C1119+'INPUT | Operations'!$C1120)/2,"")</f>
        <v/>
      </c>
      <c r="D1115" s="28" t="str">
        <f t="shared" si="257"/>
        <v/>
      </c>
      <c r="E1115" s="26" t="str">
        <f>IF(ISNUMBER($B1115),'INPUT | Operations'!$B1120-'INPUT | Operations'!$B1119,"")</f>
        <v/>
      </c>
      <c r="F1115" s="32" t="str">
        <f>IF(ISNUMBER($B1115),IF('INPUT | Operations'!$B1120&lt;MainEngine_BurnTime,1,IF('INPUT | Operations'!$B1119&lt;=MainEngine_BurnTime,(MainEngine_BurnTime-'INPUT | Operations'!$B1119)/('INPUT | Operations'!$B1120-'INPUT | Operations'!$B1119),0))*'INPUT | Operations'!$D1119*NumberOfMainEngines*NumberOfOps*$E1115,"")</f>
        <v/>
      </c>
      <c r="G1115" s="34" t="str">
        <f t="shared" si="265"/>
        <v/>
      </c>
      <c r="H1115" s="27" t="str">
        <f t="shared" si="266"/>
        <v/>
      </c>
      <c r="I1115" s="27" t="str">
        <f t="shared" si="267"/>
        <v/>
      </c>
      <c r="J1115" s="27" t="str">
        <f t="shared" si="268"/>
        <v/>
      </c>
      <c r="K1115" s="27" t="str">
        <f t="shared" si="269"/>
        <v/>
      </c>
      <c r="L1115" s="27" t="str">
        <f t="shared" si="270"/>
        <v/>
      </c>
      <c r="M1115" s="32" t="str">
        <f t="shared" si="271"/>
        <v/>
      </c>
      <c r="N1115" s="27" t="str">
        <f t="shared" si="258"/>
        <v/>
      </c>
      <c r="O1115" s="27" t="str">
        <f t="shared" si="259"/>
        <v/>
      </c>
      <c r="P1115" s="27" t="str">
        <f t="shared" si="260"/>
        <v/>
      </c>
      <c r="Q1115" s="27" t="str">
        <f t="shared" si="261"/>
        <v/>
      </c>
      <c r="R1115" s="27" t="str">
        <f t="shared" si="262"/>
        <v/>
      </c>
      <c r="S1115" s="27" t="str">
        <f t="shared" si="263"/>
        <v/>
      </c>
      <c r="T1115" s="32" t="str">
        <f t="shared" si="264"/>
        <v/>
      </c>
      <c r="U1115" s="10"/>
    </row>
    <row r="1116" spans="1:21" x14ac:dyDescent="0.25">
      <c r="A1116" s="10"/>
      <c r="B1116" s="4" t="str">
        <f>IF(ISBLANK('INPUT | Operations'!$B1121),"",COUNT('INPUT | Operations'!$B$12:$B1120))</f>
        <v/>
      </c>
      <c r="C1116" s="27" t="str">
        <f>IF(ISNUMBER($B1116),('INPUT | Operations'!$C1120+'INPUT | Operations'!$C1121)/2,"")</f>
        <v/>
      </c>
      <c r="D1116" s="28" t="str">
        <f t="shared" si="257"/>
        <v/>
      </c>
      <c r="E1116" s="26" t="str">
        <f>IF(ISNUMBER($B1116),'INPUT | Operations'!$B1121-'INPUT | Operations'!$B1120,"")</f>
        <v/>
      </c>
      <c r="F1116" s="32" t="str">
        <f>IF(ISNUMBER($B1116),IF('INPUT | Operations'!$B1121&lt;MainEngine_BurnTime,1,IF('INPUT | Operations'!$B1120&lt;=MainEngine_BurnTime,(MainEngine_BurnTime-'INPUT | Operations'!$B1120)/('INPUT | Operations'!$B1121-'INPUT | Operations'!$B1120),0))*'INPUT | Operations'!$D1120*NumberOfMainEngines*NumberOfOps*$E1116,"")</f>
        <v/>
      </c>
      <c r="G1116" s="34" t="str">
        <f t="shared" si="265"/>
        <v/>
      </c>
      <c r="H1116" s="27" t="str">
        <f t="shared" si="266"/>
        <v/>
      </c>
      <c r="I1116" s="27" t="str">
        <f t="shared" si="267"/>
        <v/>
      </c>
      <c r="J1116" s="27" t="str">
        <f t="shared" si="268"/>
        <v/>
      </c>
      <c r="K1116" s="27" t="str">
        <f t="shared" si="269"/>
        <v/>
      </c>
      <c r="L1116" s="27" t="str">
        <f t="shared" si="270"/>
        <v/>
      </c>
      <c r="M1116" s="32" t="str">
        <f t="shared" si="271"/>
        <v/>
      </c>
      <c r="N1116" s="27" t="str">
        <f t="shared" si="258"/>
        <v/>
      </c>
      <c r="O1116" s="27" t="str">
        <f t="shared" si="259"/>
        <v/>
      </c>
      <c r="P1116" s="27" t="str">
        <f t="shared" si="260"/>
        <v/>
      </c>
      <c r="Q1116" s="27" t="str">
        <f t="shared" si="261"/>
        <v/>
      </c>
      <c r="R1116" s="27" t="str">
        <f t="shared" si="262"/>
        <v/>
      </c>
      <c r="S1116" s="27" t="str">
        <f t="shared" si="263"/>
        <v/>
      </c>
      <c r="T1116" s="32" t="str">
        <f t="shared" si="264"/>
        <v/>
      </c>
      <c r="U1116" s="10"/>
    </row>
    <row r="1117" spans="1:21" x14ac:dyDescent="0.25">
      <c r="A1117" s="10"/>
      <c r="B1117" s="4" t="str">
        <f>IF(ISBLANK('INPUT | Operations'!$B1122),"",COUNT('INPUT | Operations'!$B$12:$B1121))</f>
        <v/>
      </c>
      <c r="C1117" s="27" t="str">
        <f>IF(ISNUMBER($B1117),('INPUT | Operations'!$C1121+'INPUT | Operations'!$C1122)/2,"")</f>
        <v/>
      </c>
      <c r="D1117" s="28" t="str">
        <f t="shared" si="257"/>
        <v/>
      </c>
      <c r="E1117" s="26" t="str">
        <f>IF(ISNUMBER($B1117),'INPUT | Operations'!$B1122-'INPUT | Operations'!$B1121,"")</f>
        <v/>
      </c>
      <c r="F1117" s="32" t="str">
        <f>IF(ISNUMBER($B1117),IF('INPUT | Operations'!$B1122&lt;MainEngine_BurnTime,1,IF('INPUT | Operations'!$B1121&lt;=MainEngine_BurnTime,(MainEngine_BurnTime-'INPUT | Operations'!$B1121)/('INPUT | Operations'!$B1122-'INPUT | Operations'!$B1121),0))*'INPUT | Operations'!$D1121*NumberOfMainEngines*NumberOfOps*$E1117,"")</f>
        <v/>
      </c>
      <c r="G1117" s="34" t="str">
        <f t="shared" si="265"/>
        <v/>
      </c>
      <c r="H1117" s="27" t="str">
        <f t="shared" si="266"/>
        <v/>
      </c>
      <c r="I1117" s="27" t="str">
        <f t="shared" si="267"/>
        <v/>
      </c>
      <c r="J1117" s="27" t="str">
        <f t="shared" si="268"/>
        <v/>
      </c>
      <c r="K1117" s="27" t="str">
        <f t="shared" si="269"/>
        <v/>
      </c>
      <c r="L1117" s="27" t="str">
        <f t="shared" si="270"/>
        <v/>
      </c>
      <c r="M1117" s="32" t="str">
        <f t="shared" si="271"/>
        <v/>
      </c>
      <c r="N1117" s="27" t="str">
        <f t="shared" si="258"/>
        <v/>
      </c>
      <c r="O1117" s="27" t="str">
        <f t="shared" si="259"/>
        <v/>
      </c>
      <c r="P1117" s="27" t="str">
        <f t="shared" si="260"/>
        <v/>
      </c>
      <c r="Q1117" s="27" t="str">
        <f t="shared" si="261"/>
        <v/>
      </c>
      <c r="R1117" s="27" t="str">
        <f t="shared" si="262"/>
        <v/>
      </c>
      <c r="S1117" s="27" t="str">
        <f t="shared" si="263"/>
        <v/>
      </c>
      <c r="T1117" s="32" t="str">
        <f t="shared" si="264"/>
        <v/>
      </c>
      <c r="U1117" s="10"/>
    </row>
    <row r="1118" spans="1:21" x14ac:dyDescent="0.25">
      <c r="A1118" s="10"/>
      <c r="B1118" s="4" t="str">
        <f>IF(ISBLANK('INPUT | Operations'!$B1123),"",COUNT('INPUT | Operations'!$B$12:$B1122))</f>
        <v/>
      </c>
      <c r="C1118" s="27" t="str">
        <f>IF(ISNUMBER($B1118),('INPUT | Operations'!$C1122+'INPUT | Operations'!$C1123)/2,"")</f>
        <v/>
      </c>
      <c r="D1118" s="28" t="str">
        <f t="shared" si="257"/>
        <v/>
      </c>
      <c r="E1118" s="26" t="str">
        <f>IF(ISNUMBER($B1118),'INPUT | Operations'!$B1123-'INPUT | Operations'!$B1122,"")</f>
        <v/>
      </c>
      <c r="F1118" s="32" t="str">
        <f>IF(ISNUMBER($B1118),IF('INPUT | Operations'!$B1123&lt;MainEngine_BurnTime,1,IF('INPUT | Operations'!$B1122&lt;=MainEngine_BurnTime,(MainEngine_BurnTime-'INPUT | Operations'!$B1122)/('INPUT | Operations'!$B1123-'INPUT | Operations'!$B1122),0))*'INPUT | Operations'!$D1122*NumberOfMainEngines*NumberOfOps*$E1118,"")</f>
        <v/>
      </c>
      <c r="G1118" s="34" t="str">
        <f t="shared" si="265"/>
        <v/>
      </c>
      <c r="H1118" s="27" t="str">
        <f t="shared" si="266"/>
        <v/>
      </c>
      <c r="I1118" s="27" t="str">
        <f t="shared" si="267"/>
        <v/>
      </c>
      <c r="J1118" s="27" t="str">
        <f t="shared" si="268"/>
        <v/>
      </c>
      <c r="K1118" s="27" t="str">
        <f t="shared" si="269"/>
        <v/>
      </c>
      <c r="L1118" s="27" t="str">
        <f t="shared" si="270"/>
        <v/>
      </c>
      <c r="M1118" s="32" t="str">
        <f t="shared" si="271"/>
        <v/>
      </c>
      <c r="N1118" s="27" t="str">
        <f t="shared" si="258"/>
        <v/>
      </c>
      <c r="O1118" s="27" t="str">
        <f t="shared" si="259"/>
        <v/>
      </c>
      <c r="P1118" s="27" t="str">
        <f t="shared" si="260"/>
        <v/>
      </c>
      <c r="Q1118" s="27" t="str">
        <f t="shared" si="261"/>
        <v/>
      </c>
      <c r="R1118" s="27" t="str">
        <f t="shared" si="262"/>
        <v/>
      </c>
      <c r="S1118" s="27" t="str">
        <f t="shared" si="263"/>
        <v/>
      </c>
      <c r="T1118" s="32" t="str">
        <f t="shared" si="264"/>
        <v/>
      </c>
      <c r="U1118" s="10"/>
    </row>
    <row r="1119" spans="1:21" x14ac:dyDescent="0.25">
      <c r="A1119" s="10"/>
      <c r="B1119" s="4" t="str">
        <f>IF(ISBLANK('INPUT | Operations'!$B1124),"",COUNT('INPUT | Operations'!$B$12:$B1123))</f>
        <v/>
      </c>
      <c r="C1119" s="27" t="str">
        <f>IF(ISNUMBER($B1119),('INPUT | Operations'!$C1123+'INPUT | Operations'!$C1124)/2,"")</f>
        <v/>
      </c>
      <c r="D1119" s="28" t="str">
        <f t="shared" si="257"/>
        <v/>
      </c>
      <c r="E1119" s="26" t="str">
        <f>IF(ISNUMBER($B1119),'INPUT | Operations'!$B1124-'INPUT | Operations'!$B1123,"")</f>
        <v/>
      </c>
      <c r="F1119" s="32" t="str">
        <f>IF(ISNUMBER($B1119),IF('INPUT | Operations'!$B1124&lt;MainEngine_BurnTime,1,IF('INPUT | Operations'!$B1123&lt;=MainEngine_BurnTime,(MainEngine_BurnTime-'INPUT | Operations'!$B1123)/('INPUT | Operations'!$B1124-'INPUT | Operations'!$B1123),0))*'INPUT | Operations'!$D1123*NumberOfMainEngines*NumberOfOps*$E1119,"")</f>
        <v/>
      </c>
      <c r="G1119" s="34" t="str">
        <f t="shared" si="265"/>
        <v/>
      </c>
      <c r="H1119" s="27" t="str">
        <f t="shared" si="266"/>
        <v/>
      </c>
      <c r="I1119" s="27" t="str">
        <f t="shared" si="267"/>
        <v/>
      </c>
      <c r="J1119" s="27" t="str">
        <f t="shared" si="268"/>
        <v/>
      </c>
      <c r="K1119" s="27" t="str">
        <f t="shared" si="269"/>
        <v/>
      </c>
      <c r="L1119" s="27" t="str">
        <f t="shared" si="270"/>
        <v/>
      </c>
      <c r="M1119" s="32" t="str">
        <f t="shared" si="271"/>
        <v/>
      </c>
      <c r="N1119" s="27" t="str">
        <f t="shared" si="258"/>
        <v/>
      </c>
      <c r="O1119" s="27" t="str">
        <f t="shared" si="259"/>
        <v/>
      </c>
      <c r="P1119" s="27" t="str">
        <f t="shared" si="260"/>
        <v/>
      </c>
      <c r="Q1119" s="27" t="str">
        <f t="shared" si="261"/>
        <v/>
      </c>
      <c r="R1119" s="27" t="str">
        <f t="shared" si="262"/>
        <v/>
      </c>
      <c r="S1119" s="27" t="str">
        <f t="shared" si="263"/>
        <v/>
      </c>
      <c r="T1119" s="32" t="str">
        <f t="shared" si="264"/>
        <v/>
      </c>
      <c r="U1119" s="10"/>
    </row>
    <row r="1120" spans="1:21" x14ac:dyDescent="0.25">
      <c r="A1120" s="10"/>
      <c r="B1120" s="4" t="str">
        <f>IF(ISBLANK('INPUT | Operations'!$B1125),"",COUNT('INPUT | Operations'!$B$12:$B1124))</f>
        <v/>
      </c>
      <c r="C1120" s="27" t="str">
        <f>IF(ISNUMBER($B1120),('INPUT | Operations'!$C1124+'INPUT | Operations'!$C1125)/2,"")</f>
        <v/>
      </c>
      <c r="D1120" s="28" t="str">
        <f t="shared" si="257"/>
        <v/>
      </c>
      <c r="E1120" s="26" t="str">
        <f>IF(ISNUMBER($B1120),'INPUT | Operations'!$B1125-'INPUT | Operations'!$B1124,"")</f>
        <v/>
      </c>
      <c r="F1120" s="32" t="str">
        <f>IF(ISNUMBER($B1120),IF('INPUT | Operations'!$B1125&lt;MainEngine_BurnTime,1,IF('INPUT | Operations'!$B1124&lt;=MainEngine_BurnTime,(MainEngine_BurnTime-'INPUT | Operations'!$B1124)/('INPUT | Operations'!$B1125-'INPUT | Operations'!$B1124),0))*'INPUT | Operations'!$D1124*NumberOfMainEngines*NumberOfOps*$E1120,"")</f>
        <v/>
      </c>
      <c r="G1120" s="34" t="str">
        <f t="shared" si="265"/>
        <v/>
      </c>
      <c r="H1120" s="27" t="str">
        <f t="shared" si="266"/>
        <v/>
      </c>
      <c r="I1120" s="27" t="str">
        <f t="shared" si="267"/>
        <v/>
      </c>
      <c r="J1120" s="27" t="str">
        <f t="shared" si="268"/>
        <v/>
      </c>
      <c r="K1120" s="27" t="str">
        <f t="shared" si="269"/>
        <v/>
      </c>
      <c r="L1120" s="27" t="str">
        <f t="shared" si="270"/>
        <v/>
      </c>
      <c r="M1120" s="32" t="str">
        <f t="shared" si="271"/>
        <v/>
      </c>
      <c r="N1120" s="27" t="str">
        <f t="shared" si="258"/>
        <v/>
      </c>
      <c r="O1120" s="27" t="str">
        <f t="shared" si="259"/>
        <v/>
      </c>
      <c r="P1120" s="27" t="str">
        <f t="shared" si="260"/>
        <v/>
      </c>
      <c r="Q1120" s="27" t="str">
        <f t="shared" si="261"/>
        <v/>
      </c>
      <c r="R1120" s="27" t="str">
        <f t="shared" si="262"/>
        <v/>
      </c>
      <c r="S1120" s="27" t="str">
        <f t="shared" si="263"/>
        <v/>
      </c>
      <c r="T1120" s="32" t="str">
        <f t="shared" si="264"/>
        <v/>
      </c>
      <c r="U1120" s="10"/>
    </row>
    <row r="1121" spans="1:21" x14ac:dyDescent="0.25">
      <c r="A1121" s="10"/>
      <c r="B1121" s="4" t="str">
        <f>IF(ISBLANK('INPUT | Operations'!$B1126),"",COUNT('INPUT | Operations'!$B$12:$B1125))</f>
        <v/>
      </c>
      <c r="C1121" s="27" t="str">
        <f>IF(ISNUMBER($B1121),('INPUT | Operations'!$C1125+'INPUT | Operations'!$C1126)/2,"")</f>
        <v/>
      </c>
      <c r="D1121" s="28" t="str">
        <f t="shared" si="257"/>
        <v/>
      </c>
      <c r="E1121" s="26" t="str">
        <f>IF(ISNUMBER($B1121),'INPUT | Operations'!$B1126-'INPUT | Operations'!$B1125,"")</f>
        <v/>
      </c>
      <c r="F1121" s="32" t="str">
        <f>IF(ISNUMBER($B1121),IF('INPUT | Operations'!$B1126&lt;MainEngine_BurnTime,1,IF('INPUT | Operations'!$B1125&lt;=MainEngine_BurnTime,(MainEngine_BurnTime-'INPUT | Operations'!$B1125)/('INPUT | Operations'!$B1126-'INPUT | Operations'!$B1125),0))*'INPUT | Operations'!$D1125*NumberOfMainEngines*NumberOfOps*$E1121,"")</f>
        <v/>
      </c>
      <c r="G1121" s="34" t="str">
        <f t="shared" si="265"/>
        <v/>
      </c>
      <c r="H1121" s="27" t="str">
        <f t="shared" si="266"/>
        <v/>
      </c>
      <c r="I1121" s="27" t="str">
        <f t="shared" si="267"/>
        <v/>
      </c>
      <c r="J1121" s="27" t="str">
        <f t="shared" si="268"/>
        <v/>
      </c>
      <c r="K1121" s="27" t="str">
        <f t="shared" si="269"/>
        <v/>
      </c>
      <c r="L1121" s="27" t="str">
        <f t="shared" si="270"/>
        <v/>
      </c>
      <c r="M1121" s="32" t="str">
        <f t="shared" si="271"/>
        <v/>
      </c>
      <c r="N1121" s="27" t="str">
        <f t="shared" si="258"/>
        <v/>
      </c>
      <c r="O1121" s="27" t="str">
        <f t="shared" si="259"/>
        <v/>
      </c>
      <c r="P1121" s="27" t="str">
        <f t="shared" si="260"/>
        <v/>
      </c>
      <c r="Q1121" s="27" t="str">
        <f t="shared" si="261"/>
        <v/>
      </c>
      <c r="R1121" s="27" t="str">
        <f t="shared" si="262"/>
        <v/>
      </c>
      <c r="S1121" s="27" t="str">
        <f t="shared" si="263"/>
        <v/>
      </c>
      <c r="T1121" s="32" t="str">
        <f t="shared" si="264"/>
        <v/>
      </c>
      <c r="U1121" s="10"/>
    </row>
    <row r="1122" spans="1:21" x14ac:dyDescent="0.25">
      <c r="A1122" s="10"/>
      <c r="B1122" s="4" t="str">
        <f>IF(ISBLANK('INPUT | Operations'!$B1127),"",COUNT('INPUT | Operations'!$B$12:$B1126))</f>
        <v/>
      </c>
      <c r="C1122" s="27" t="str">
        <f>IF(ISNUMBER($B1122),('INPUT | Operations'!$C1126+'INPUT | Operations'!$C1127)/2,"")</f>
        <v/>
      </c>
      <c r="D1122" s="28" t="str">
        <f t="shared" si="257"/>
        <v/>
      </c>
      <c r="E1122" s="26" t="str">
        <f>IF(ISNUMBER($B1122),'INPUT | Operations'!$B1127-'INPUT | Operations'!$B1126,"")</f>
        <v/>
      </c>
      <c r="F1122" s="32" t="str">
        <f>IF(ISNUMBER($B1122),IF('INPUT | Operations'!$B1127&lt;MainEngine_BurnTime,1,IF('INPUT | Operations'!$B1126&lt;=MainEngine_BurnTime,(MainEngine_BurnTime-'INPUT | Operations'!$B1126)/('INPUT | Operations'!$B1127-'INPUT | Operations'!$B1126),0))*'INPUT | Operations'!$D1126*NumberOfMainEngines*NumberOfOps*$E1122,"")</f>
        <v/>
      </c>
      <c r="G1122" s="34" t="str">
        <f t="shared" si="265"/>
        <v/>
      </c>
      <c r="H1122" s="27" t="str">
        <f t="shared" si="266"/>
        <v/>
      </c>
      <c r="I1122" s="27" t="str">
        <f t="shared" si="267"/>
        <v/>
      </c>
      <c r="J1122" s="27" t="str">
        <f t="shared" si="268"/>
        <v/>
      </c>
      <c r="K1122" s="27" t="str">
        <f t="shared" si="269"/>
        <v/>
      </c>
      <c r="L1122" s="27" t="str">
        <f t="shared" si="270"/>
        <v/>
      </c>
      <c r="M1122" s="32" t="str">
        <f t="shared" si="271"/>
        <v/>
      </c>
      <c r="N1122" s="27" t="str">
        <f t="shared" si="258"/>
        <v/>
      </c>
      <c r="O1122" s="27" t="str">
        <f t="shared" si="259"/>
        <v/>
      </c>
      <c r="P1122" s="27" t="str">
        <f t="shared" si="260"/>
        <v/>
      </c>
      <c r="Q1122" s="27" t="str">
        <f t="shared" si="261"/>
        <v/>
      </c>
      <c r="R1122" s="27" t="str">
        <f t="shared" si="262"/>
        <v/>
      </c>
      <c r="S1122" s="27" t="str">
        <f t="shared" si="263"/>
        <v/>
      </c>
      <c r="T1122" s="32" t="str">
        <f t="shared" si="264"/>
        <v/>
      </c>
      <c r="U1122" s="10"/>
    </row>
    <row r="1123" spans="1:21" x14ac:dyDescent="0.25">
      <c r="A1123" s="10"/>
      <c r="B1123" s="4" t="str">
        <f>IF(ISBLANK('INPUT | Operations'!$B1128),"",COUNT('INPUT | Operations'!$B$12:$B1127))</f>
        <v/>
      </c>
      <c r="C1123" s="27" t="str">
        <f>IF(ISNUMBER($B1123),('INPUT | Operations'!$C1127+'INPUT | Operations'!$C1128)/2,"")</f>
        <v/>
      </c>
      <c r="D1123" s="28" t="str">
        <f t="shared" si="257"/>
        <v/>
      </c>
      <c r="E1123" s="26" t="str">
        <f>IF(ISNUMBER($B1123),'INPUT | Operations'!$B1128-'INPUT | Operations'!$B1127,"")</f>
        <v/>
      </c>
      <c r="F1123" s="32" t="str">
        <f>IF(ISNUMBER($B1123),IF('INPUT | Operations'!$B1128&lt;MainEngine_BurnTime,1,IF('INPUT | Operations'!$B1127&lt;=MainEngine_BurnTime,(MainEngine_BurnTime-'INPUT | Operations'!$B1127)/('INPUT | Operations'!$B1128-'INPUT | Operations'!$B1127),0))*'INPUT | Operations'!$D1127*NumberOfMainEngines*NumberOfOps*$E1123,"")</f>
        <v/>
      </c>
      <c r="G1123" s="34" t="str">
        <f t="shared" si="265"/>
        <v/>
      </c>
      <c r="H1123" s="27" t="str">
        <f t="shared" si="266"/>
        <v/>
      </c>
      <c r="I1123" s="27" t="str">
        <f t="shared" si="267"/>
        <v/>
      </c>
      <c r="J1123" s="27" t="str">
        <f t="shared" si="268"/>
        <v/>
      </c>
      <c r="K1123" s="27" t="str">
        <f t="shared" si="269"/>
        <v/>
      </c>
      <c r="L1123" s="27" t="str">
        <f t="shared" si="270"/>
        <v/>
      </c>
      <c r="M1123" s="32" t="str">
        <f t="shared" si="271"/>
        <v/>
      </c>
      <c r="N1123" s="27" t="str">
        <f t="shared" si="258"/>
        <v/>
      </c>
      <c r="O1123" s="27" t="str">
        <f t="shared" si="259"/>
        <v/>
      </c>
      <c r="P1123" s="27" t="str">
        <f t="shared" si="260"/>
        <v/>
      </c>
      <c r="Q1123" s="27" t="str">
        <f t="shared" si="261"/>
        <v/>
      </c>
      <c r="R1123" s="27" t="str">
        <f t="shared" si="262"/>
        <v/>
      </c>
      <c r="S1123" s="27" t="str">
        <f t="shared" si="263"/>
        <v/>
      </c>
      <c r="T1123" s="32" t="str">
        <f t="shared" si="264"/>
        <v/>
      </c>
      <c r="U1123" s="10"/>
    </row>
    <row r="1124" spans="1:21" x14ac:dyDescent="0.25">
      <c r="A1124" s="10"/>
      <c r="B1124" s="4" t="str">
        <f>IF(ISBLANK('INPUT | Operations'!$B1129),"",COUNT('INPUT | Operations'!$B$12:$B1128))</f>
        <v/>
      </c>
      <c r="C1124" s="27" t="str">
        <f>IF(ISNUMBER($B1124),('INPUT | Operations'!$C1128+'INPUT | Operations'!$C1129)/2,"")</f>
        <v/>
      </c>
      <c r="D1124" s="28" t="str">
        <f t="shared" si="257"/>
        <v/>
      </c>
      <c r="E1124" s="26" t="str">
        <f>IF(ISNUMBER($B1124),'INPUT | Operations'!$B1129-'INPUT | Operations'!$B1128,"")</f>
        <v/>
      </c>
      <c r="F1124" s="32" t="str">
        <f>IF(ISNUMBER($B1124),IF('INPUT | Operations'!$B1129&lt;MainEngine_BurnTime,1,IF('INPUT | Operations'!$B1128&lt;=MainEngine_BurnTime,(MainEngine_BurnTime-'INPUT | Operations'!$B1128)/('INPUT | Operations'!$B1129-'INPUT | Operations'!$B1128),0))*'INPUT | Operations'!$D1128*NumberOfMainEngines*NumberOfOps*$E1124,"")</f>
        <v/>
      </c>
      <c r="G1124" s="34" t="str">
        <f t="shared" si="265"/>
        <v/>
      </c>
      <c r="H1124" s="27" t="str">
        <f t="shared" si="266"/>
        <v/>
      </c>
      <c r="I1124" s="27" t="str">
        <f t="shared" si="267"/>
        <v/>
      </c>
      <c r="J1124" s="27" t="str">
        <f t="shared" si="268"/>
        <v/>
      </c>
      <c r="K1124" s="27" t="str">
        <f t="shared" si="269"/>
        <v/>
      </c>
      <c r="L1124" s="27" t="str">
        <f t="shared" si="270"/>
        <v/>
      </c>
      <c r="M1124" s="32" t="str">
        <f t="shared" si="271"/>
        <v/>
      </c>
      <c r="N1124" s="27" t="str">
        <f t="shared" si="258"/>
        <v/>
      </c>
      <c r="O1124" s="27" t="str">
        <f t="shared" si="259"/>
        <v/>
      </c>
      <c r="P1124" s="27" t="str">
        <f t="shared" si="260"/>
        <v/>
      </c>
      <c r="Q1124" s="27" t="str">
        <f t="shared" si="261"/>
        <v/>
      </c>
      <c r="R1124" s="27" t="str">
        <f t="shared" si="262"/>
        <v/>
      </c>
      <c r="S1124" s="27" t="str">
        <f t="shared" si="263"/>
        <v/>
      </c>
      <c r="T1124" s="32" t="str">
        <f t="shared" si="264"/>
        <v/>
      </c>
      <c r="U1124" s="10"/>
    </row>
    <row r="1125" spans="1:21" x14ac:dyDescent="0.25">
      <c r="A1125" s="10"/>
      <c r="B1125" s="4" t="str">
        <f>IF(ISBLANK('INPUT | Operations'!$B1130),"",COUNT('INPUT | Operations'!$B$12:$B1129))</f>
        <v/>
      </c>
      <c r="C1125" s="27" t="str">
        <f>IF(ISNUMBER($B1125),('INPUT | Operations'!$C1129+'INPUT | Operations'!$C1130)/2,"")</f>
        <v/>
      </c>
      <c r="D1125" s="28" t="str">
        <f t="shared" si="257"/>
        <v/>
      </c>
      <c r="E1125" s="26" t="str">
        <f>IF(ISNUMBER($B1125),'INPUT | Operations'!$B1130-'INPUT | Operations'!$B1129,"")</f>
        <v/>
      </c>
      <c r="F1125" s="32" t="str">
        <f>IF(ISNUMBER($B1125),IF('INPUT | Operations'!$B1130&lt;MainEngine_BurnTime,1,IF('INPUT | Operations'!$B1129&lt;=MainEngine_BurnTime,(MainEngine_BurnTime-'INPUT | Operations'!$B1129)/('INPUT | Operations'!$B1130-'INPUT | Operations'!$B1129),0))*'INPUT | Operations'!$D1129*NumberOfMainEngines*NumberOfOps*$E1125,"")</f>
        <v/>
      </c>
      <c r="G1125" s="34" t="str">
        <f t="shared" si="265"/>
        <v/>
      </c>
      <c r="H1125" s="27" t="str">
        <f t="shared" si="266"/>
        <v/>
      </c>
      <c r="I1125" s="27" t="str">
        <f t="shared" si="267"/>
        <v/>
      </c>
      <c r="J1125" s="27" t="str">
        <f t="shared" si="268"/>
        <v/>
      </c>
      <c r="K1125" s="27" t="str">
        <f t="shared" si="269"/>
        <v/>
      </c>
      <c r="L1125" s="27" t="str">
        <f t="shared" si="270"/>
        <v/>
      </c>
      <c r="M1125" s="32" t="str">
        <f t="shared" si="271"/>
        <v/>
      </c>
      <c r="N1125" s="27" t="str">
        <f t="shared" si="258"/>
        <v/>
      </c>
      <c r="O1125" s="27" t="str">
        <f t="shared" si="259"/>
        <v/>
      </c>
      <c r="P1125" s="27" t="str">
        <f t="shared" si="260"/>
        <v/>
      </c>
      <c r="Q1125" s="27" t="str">
        <f t="shared" si="261"/>
        <v/>
      </c>
      <c r="R1125" s="27" t="str">
        <f t="shared" si="262"/>
        <v/>
      </c>
      <c r="S1125" s="27" t="str">
        <f t="shared" si="263"/>
        <v/>
      </c>
      <c r="T1125" s="32" t="str">
        <f t="shared" si="264"/>
        <v/>
      </c>
      <c r="U1125" s="10"/>
    </row>
    <row r="1126" spans="1:21" x14ac:dyDescent="0.25">
      <c r="A1126" s="10"/>
      <c r="B1126" s="4" t="str">
        <f>IF(ISBLANK('INPUT | Operations'!$B1131),"",COUNT('INPUT | Operations'!$B$12:$B1130))</f>
        <v/>
      </c>
      <c r="C1126" s="27" t="str">
        <f>IF(ISNUMBER($B1126),('INPUT | Operations'!$C1130+'INPUT | Operations'!$C1131)/2,"")</f>
        <v/>
      </c>
      <c r="D1126" s="28" t="str">
        <f t="shared" si="257"/>
        <v/>
      </c>
      <c r="E1126" s="26" t="str">
        <f>IF(ISNUMBER($B1126),'INPUT | Operations'!$B1131-'INPUT | Operations'!$B1130,"")</f>
        <v/>
      </c>
      <c r="F1126" s="32" t="str">
        <f>IF(ISNUMBER($B1126),IF('INPUT | Operations'!$B1131&lt;MainEngine_BurnTime,1,IF('INPUT | Operations'!$B1130&lt;=MainEngine_BurnTime,(MainEngine_BurnTime-'INPUT | Operations'!$B1130)/('INPUT | Operations'!$B1131-'INPUT | Operations'!$B1130),0))*'INPUT | Operations'!$D1130*NumberOfMainEngines*NumberOfOps*$E1126,"")</f>
        <v/>
      </c>
      <c r="G1126" s="34" t="str">
        <f t="shared" si="265"/>
        <v/>
      </c>
      <c r="H1126" s="27" t="str">
        <f t="shared" si="266"/>
        <v/>
      </c>
      <c r="I1126" s="27" t="str">
        <f t="shared" si="267"/>
        <v/>
      </c>
      <c r="J1126" s="27" t="str">
        <f t="shared" si="268"/>
        <v/>
      </c>
      <c r="K1126" s="27" t="str">
        <f t="shared" si="269"/>
        <v/>
      </c>
      <c r="L1126" s="27" t="str">
        <f t="shared" si="270"/>
        <v/>
      </c>
      <c r="M1126" s="32" t="str">
        <f t="shared" si="271"/>
        <v/>
      </c>
      <c r="N1126" s="27" t="str">
        <f t="shared" si="258"/>
        <v/>
      </c>
      <c r="O1126" s="27" t="str">
        <f t="shared" si="259"/>
        <v/>
      </c>
      <c r="P1126" s="27" t="str">
        <f t="shared" si="260"/>
        <v/>
      </c>
      <c r="Q1126" s="27" t="str">
        <f t="shared" si="261"/>
        <v/>
      </c>
      <c r="R1126" s="27" t="str">
        <f t="shared" si="262"/>
        <v/>
      </c>
      <c r="S1126" s="27" t="str">
        <f t="shared" si="263"/>
        <v/>
      </c>
      <c r="T1126" s="32" t="str">
        <f t="shared" si="264"/>
        <v/>
      </c>
      <c r="U1126" s="10"/>
    </row>
    <row r="1127" spans="1:21" x14ac:dyDescent="0.25">
      <c r="A1127" s="10"/>
      <c r="B1127" s="4" t="str">
        <f>IF(ISBLANK('INPUT | Operations'!$B1132),"",COUNT('INPUT | Operations'!$B$12:$B1131))</f>
        <v/>
      </c>
      <c r="C1127" s="27" t="str">
        <f>IF(ISNUMBER($B1127),('INPUT | Operations'!$C1131+'INPUT | Operations'!$C1132)/2,"")</f>
        <v/>
      </c>
      <c r="D1127" s="28" t="str">
        <f t="shared" si="257"/>
        <v/>
      </c>
      <c r="E1127" s="26" t="str">
        <f>IF(ISNUMBER($B1127),'INPUT | Operations'!$B1132-'INPUT | Operations'!$B1131,"")</f>
        <v/>
      </c>
      <c r="F1127" s="32" t="str">
        <f>IF(ISNUMBER($B1127),IF('INPUT | Operations'!$B1132&lt;MainEngine_BurnTime,1,IF('INPUT | Operations'!$B1131&lt;=MainEngine_BurnTime,(MainEngine_BurnTime-'INPUT | Operations'!$B1131)/('INPUT | Operations'!$B1132-'INPUT | Operations'!$B1131),0))*'INPUT | Operations'!$D1131*NumberOfMainEngines*NumberOfOps*$E1127,"")</f>
        <v/>
      </c>
      <c r="G1127" s="34" t="str">
        <f t="shared" si="265"/>
        <v/>
      </c>
      <c r="H1127" s="27" t="str">
        <f t="shared" si="266"/>
        <v/>
      </c>
      <c r="I1127" s="27" t="str">
        <f t="shared" si="267"/>
        <v/>
      </c>
      <c r="J1127" s="27" t="str">
        <f t="shared" si="268"/>
        <v/>
      </c>
      <c r="K1127" s="27" t="str">
        <f t="shared" si="269"/>
        <v/>
      </c>
      <c r="L1127" s="27" t="str">
        <f t="shared" si="270"/>
        <v/>
      </c>
      <c r="M1127" s="32" t="str">
        <f t="shared" si="271"/>
        <v/>
      </c>
      <c r="N1127" s="27" t="str">
        <f t="shared" si="258"/>
        <v/>
      </c>
      <c r="O1127" s="27" t="str">
        <f t="shared" si="259"/>
        <v/>
      </c>
      <c r="P1127" s="27" t="str">
        <f t="shared" si="260"/>
        <v/>
      </c>
      <c r="Q1127" s="27" t="str">
        <f t="shared" si="261"/>
        <v/>
      </c>
      <c r="R1127" s="27" t="str">
        <f t="shared" si="262"/>
        <v/>
      </c>
      <c r="S1127" s="27" t="str">
        <f t="shared" si="263"/>
        <v/>
      </c>
      <c r="T1127" s="32" t="str">
        <f t="shared" si="264"/>
        <v/>
      </c>
      <c r="U1127" s="10"/>
    </row>
    <row r="1128" spans="1:21" x14ac:dyDescent="0.25">
      <c r="A1128" s="10"/>
      <c r="B1128" s="4" t="str">
        <f>IF(ISBLANK('INPUT | Operations'!$B1133),"",COUNT('INPUT | Operations'!$B$12:$B1132))</f>
        <v/>
      </c>
      <c r="C1128" s="27" t="str">
        <f>IF(ISNUMBER($B1128),('INPUT | Operations'!$C1132+'INPUT | Operations'!$C1133)/2,"")</f>
        <v/>
      </c>
      <c r="D1128" s="28" t="str">
        <f t="shared" si="257"/>
        <v/>
      </c>
      <c r="E1128" s="26" t="str">
        <f>IF(ISNUMBER($B1128),'INPUT | Operations'!$B1133-'INPUT | Operations'!$B1132,"")</f>
        <v/>
      </c>
      <c r="F1128" s="32" t="str">
        <f>IF(ISNUMBER($B1128),IF('INPUT | Operations'!$B1133&lt;MainEngine_BurnTime,1,IF('INPUT | Operations'!$B1132&lt;=MainEngine_BurnTime,(MainEngine_BurnTime-'INPUT | Operations'!$B1132)/('INPUT | Operations'!$B1133-'INPUT | Operations'!$B1132),0))*'INPUT | Operations'!$D1132*NumberOfMainEngines*NumberOfOps*$E1128,"")</f>
        <v/>
      </c>
      <c r="G1128" s="34" t="str">
        <f t="shared" si="265"/>
        <v/>
      </c>
      <c r="H1128" s="27" t="str">
        <f t="shared" si="266"/>
        <v/>
      </c>
      <c r="I1128" s="27" t="str">
        <f t="shared" si="267"/>
        <v/>
      </c>
      <c r="J1128" s="27" t="str">
        <f t="shared" si="268"/>
        <v/>
      </c>
      <c r="K1128" s="27" t="str">
        <f t="shared" si="269"/>
        <v/>
      </c>
      <c r="L1128" s="27" t="str">
        <f t="shared" si="270"/>
        <v/>
      </c>
      <c r="M1128" s="32" t="str">
        <f t="shared" si="271"/>
        <v/>
      </c>
      <c r="N1128" s="27" t="str">
        <f t="shared" si="258"/>
        <v/>
      </c>
      <c r="O1128" s="27" t="str">
        <f t="shared" si="259"/>
        <v/>
      </c>
      <c r="P1128" s="27" t="str">
        <f t="shared" si="260"/>
        <v/>
      </c>
      <c r="Q1128" s="27" t="str">
        <f t="shared" si="261"/>
        <v/>
      </c>
      <c r="R1128" s="27" t="str">
        <f t="shared" si="262"/>
        <v/>
      </c>
      <c r="S1128" s="27" t="str">
        <f t="shared" si="263"/>
        <v/>
      </c>
      <c r="T1128" s="32" t="str">
        <f t="shared" si="264"/>
        <v/>
      </c>
      <c r="U1128" s="10"/>
    </row>
    <row r="1129" spans="1:21" x14ac:dyDescent="0.25">
      <c r="A1129" s="10"/>
      <c r="B1129" s="4" t="str">
        <f>IF(ISBLANK('INPUT | Operations'!$B1134),"",COUNT('INPUT | Operations'!$B$12:$B1133))</f>
        <v/>
      </c>
      <c r="C1129" s="27" t="str">
        <f>IF(ISNUMBER($B1129),('INPUT | Operations'!$C1133+'INPUT | Operations'!$C1134)/2,"")</f>
        <v/>
      </c>
      <c r="D1129" s="28" t="str">
        <f t="shared" si="257"/>
        <v/>
      </c>
      <c r="E1129" s="26" t="str">
        <f>IF(ISNUMBER($B1129),'INPUT | Operations'!$B1134-'INPUT | Operations'!$B1133,"")</f>
        <v/>
      </c>
      <c r="F1129" s="32" t="str">
        <f>IF(ISNUMBER($B1129),IF('INPUT | Operations'!$B1134&lt;MainEngine_BurnTime,1,IF('INPUT | Operations'!$B1133&lt;=MainEngine_BurnTime,(MainEngine_BurnTime-'INPUT | Operations'!$B1133)/('INPUT | Operations'!$B1134-'INPUT | Operations'!$B1133),0))*'INPUT | Operations'!$D1133*NumberOfMainEngines*NumberOfOps*$E1129,"")</f>
        <v/>
      </c>
      <c r="G1129" s="34" t="str">
        <f t="shared" si="265"/>
        <v/>
      </c>
      <c r="H1129" s="27" t="str">
        <f t="shared" si="266"/>
        <v/>
      </c>
      <c r="I1129" s="27" t="str">
        <f t="shared" si="267"/>
        <v/>
      </c>
      <c r="J1129" s="27" t="str">
        <f t="shared" si="268"/>
        <v/>
      </c>
      <c r="K1129" s="27" t="str">
        <f t="shared" si="269"/>
        <v/>
      </c>
      <c r="L1129" s="27" t="str">
        <f t="shared" si="270"/>
        <v/>
      </c>
      <c r="M1129" s="32" t="str">
        <f t="shared" si="271"/>
        <v/>
      </c>
      <c r="N1129" s="27" t="str">
        <f t="shared" si="258"/>
        <v/>
      </c>
      <c r="O1129" s="27" t="str">
        <f t="shared" si="259"/>
        <v/>
      </c>
      <c r="P1129" s="27" t="str">
        <f t="shared" si="260"/>
        <v/>
      </c>
      <c r="Q1129" s="27" t="str">
        <f t="shared" si="261"/>
        <v/>
      </c>
      <c r="R1129" s="27" t="str">
        <f t="shared" si="262"/>
        <v/>
      </c>
      <c r="S1129" s="27" t="str">
        <f t="shared" si="263"/>
        <v/>
      </c>
      <c r="T1129" s="32" t="str">
        <f t="shared" si="264"/>
        <v/>
      </c>
      <c r="U1129" s="10"/>
    </row>
    <row r="1130" spans="1:21" x14ac:dyDescent="0.25">
      <c r="A1130" s="10"/>
      <c r="B1130" s="4" t="str">
        <f>IF(ISBLANK('INPUT | Operations'!$B1135),"",COUNT('INPUT | Operations'!$B$12:$B1134))</f>
        <v/>
      </c>
      <c r="C1130" s="27" t="str">
        <f>IF(ISNUMBER($B1130),('INPUT | Operations'!$C1134+'INPUT | Operations'!$C1135)/2,"")</f>
        <v/>
      </c>
      <c r="D1130" s="28" t="str">
        <f t="shared" si="257"/>
        <v/>
      </c>
      <c r="E1130" s="26" t="str">
        <f>IF(ISNUMBER($B1130),'INPUT | Operations'!$B1135-'INPUT | Operations'!$B1134,"")</f>
        <v/>
      </c>
      <c r="F1130" s="32" t="str">
        <f>IF(ISNUMBER($B1130),IF('INPUT | Operations'!$B1135&lt;MainEngine_BurnTime,1,IF('INPUT | Operations'!$B1134&lt;=MainEngine_BurnTime,(MainEngine_BurnTime-'INPUT | Operations'!$B1134)/('INPUT | Operations'!$B1135-'INPUT | Operations'!$B1134),0))*'INPUT | Operations'!$D1134*NumberOfMainEngines*NumberOfOps*$E1130,"")</f>
        <v/>
      </c>
      <c r="G1130" s="34" t="str">
        <f t="shared" si="265"/>
        <v/>
      </c>
      <c r="H1130" s="27" t="str">
        <f t="shared" si="266"/>
        <v/>
      </c>
      <c r="I1130" s="27" t="str">
        <f t="shared" si="267"/>
        <v/>
      </c>
      <c r="J1130" s="27" t="str">
        <f t="shared" si="268"/>
        <v/>
      </c>
      <c r="K1130" s="27" t="str">
        <f t="shared" si="269"/>
        <v/>
      </c>
      <c r="L1130" s="27" t="str">
        <f t="shared" si="270"/>
        <v/>
      </c>
      <c r="M1130" s="32" t="str">
        <f t="shared" si="271"/>
        <v/>
      </c>
      <c r="N1130" s="27" t="str">
        <f t="shared" si="258"/>
        <v/>
      </c>
      <c r="O1130" s="27" t="str">
        <f t="shared" si="259"/>
        <v/>
      </c>
      <c r="P1130" s="27" t="str">
        <f t="shared" si="260"/>
        <v/>
      </c>
      <c r="Q1130" s="27" t="str">
        <f t="shared" si="261"/>
        <v/>
      </c>
      <c r="R1130" s="27" t="str">
        <f t="shared" si="262"/>
        <v/>
      </c>
      <c r="S1130" s="27" t="str">
        <f t="shared" si="263"/>
        <v/>
      </c>
      <c r="T1130" s="32" t="str">
        <f t="shared" si="264"/>
        <v/>
      </c>
      <c r="U1130" s="10"/>
    </row>
    <row r="1131" spans="1:21" x14ac:dyDescent="0.25">
      <c r="A1131" s="10"/>
      <c r="B1131" s="4" t="str">
        <f>IF(ISBLANK('INPUT | Operations'!$B1136),"",COUNT('INPUT | Operations'!$B$12:$B1135))</f>
        <v/>
      </c>
      <c r="C1131" s="27" t="str">
        <f>IF(ISNUMBER($B1131),('INPUT | Operations'!$C1135+'INPUT | Operations'!$C1136)/2,"")</f>
        <v/>
      </c>
      <c r="D1131" s="28" t="str">
        <f t="shared" si="257"/>
        <v/>
      </c>
      <c r="E1131" s="26" t="str">
        <f>IF(ISNUMBER($B1131),'INPUT | Operations'!$B1136-'INPUT | Operations'!$B1135,"")</f>
        <v/>
      </c>
      <c r="F1131" s="32" t="str">
        <f>IF(ISNUMBER($B1131),IF('INPUT | Operations'!$B1136&lt;MainEngine_BurnTime,1,IF('INPUT | Operations'!$B1135&lt;=MainEngine_BurnTime,(MainEngine_BurnTime-'INPUT | Operations'!$B1135)/('INPUT | Operations'!$B1136-'INPUT | Operations'!$B1135),0))*'INPUT | Operations'!$D1135*NumberOfMainEngines*NumberOfOps*$E1131,"")</f>
        <v/>
      </c>
      <c r="G1131" s="34" t="str">
        <f t="shared" si="265"/>
        <v/>
      </c>
      <c r="H1131" s="27" t="str">
        <f t="shared" si="266"/>
        <v/>
      </c>
      <c r="I1131" s="27" t="str">
        <f t="shared" si="267"/>
        <v/>
      </c>
      <c r="J1131" s="27" t="str">
        <f t="shared" si="268"/>
        <v/>
      </c>
      <c r="K1131" s="27" t="str">
        <f t="shared" si="269"/>
        <v/>
      </c>
      <c r="L1131" s="27" t="str">
        <f t="shared" si="270"/>
        <v/>
      </c>
      <c r="M1131" s="32" t="str">
        <f t="shared" si="271"/>
        <v/>
      </c>
      <c r="N1131" s="27" t="str">
        <f t="shared" si="258"/>
        <v/>
      </c>
      <c r="O1131" s="27" t="str">
        <f t="shared" si="259"/>
        <v/>
      </c>
      <c r="P1131" s="27" t="str">
        <f t="shared" si="260"/>
        <v/>
      </c>
      <c r="Q1131" s="27" t="str">
        <f t="shared" si="261"/>
        <v/>
      </c>
      <c r="R1131" s="27" t="str">
        <f t="shared" si="262"/>
        <v/>
      </c>
      <c r="S1131" s="27" t="str">
        <f t="shared" si="263"/>
        <v/>
      </c>
      <c r="T1131" s="32" t="str">
        <f t="shared" si="264"/>
        <v/>
      </c>
      <c r="U1131" s="10"/>
    </row>
    <row r="1132" spans="1:21" x14ac:dyDescent="0.25">
      <c r="A1132" s="10"/>
      <c r="B1132" s="4" t="str">
        <f>IF(ISBLANK('INPUT | Operations'!$B1137),"",COUNT('INPUT | Operations'!$B$12:$B1136))</f>
        <v/>
      </c>
      <c r="C1132" s="27" t="str">
        <f>IF(ISNUMBER($B1132),('INPUT | Operations'!$C1136+'INPUT | Operations'!$C1137)/2,"")</f>
        <v/>
      </c>
      <c r="D1132" s="28" t="str">
        <f t="shared" si="257"/>
        <v/>
      </c>
      <c r="E1132" s="26" t="str">
        <f>IF(ISNUMBER($B1132),'INPUT | Operations'!$B1137-'INPUT | Operations'!$B1136,"")</f>
        <v/>
      </c>
      <c r="F1132" s="32" t="str">
        <f>IF(ISNUMBER($B1132),IF('INPUT | Operations'!$B1137&lt;MainEngine_BurnTime,1,IF('INPUT | Operations'!$B1136&lt;=MainEngine_BurnTime,(MainEngine_BurnTime-'INPUT | Operations'!$B1136)/('INPUT | Operations'!$B1137-'INPUT | Operations'!$B1136),0))*'INPUT | Operations'!$D1136*NumberOfMainEngines*NumberOfOps*$E1132,"")</f>
        <v/>
      </c>
      <c r="G1132" s="34" t="str">
        <f t="shared" si="265"/>
        <v/>
      </c>
      <c r="H1132" s="27" t="str">
        <f t="shared" si="266"/>
        <v/>
      </c>
      <c r="I1132" s="27" t="str">
        <f t="shared" si="267"/>
        <v/>
      </c>
      <c r="J1132" s="27" t="str">
        <f t="shared" si="268"/>
        <v/>
      </c>
      <c r="K1132" s="27" t="str">
        <f t="shared" si="269"/>
        <v/>
      </c>
      <c r="L1132" s="27" t="str">
        <f t="shared" si="270"/>
        <v/>
      </c>
      <c r="M1132" s="32" t="str">
        <f t="shared" si="271"/>
        <v/>
      </c>
      <c r="N1132" s="27" t="str">
        <f t="shared" si="258"/>
        <v/>
      </c>
      <c r="O1132" s="27" t="str">
        <f t="shared" si="259"/>
        <v/>
      </c>
      <c r="P1132" s="27" t="str">
        <f t="shared" si="260"/>
        <v/>
      </c>
      <c r="Q1132" s="27" t="str">
        <f t="shared" si="261"/>
        <v/>
      </c>
      <c r="R1132" s="27" t="str">
        <f t="shared" si="262"/>
        <v/>
      </c>
      <c r="S1132" s="27" t="str">
        <f t="shared" si="263"/>
        <v/>
      </c>
      <c r="T1132" s="32" t="str">
        <f t="shared" si="264"/>
        <v/>
      </c>
      <c r="U1132" s="10"/>
    </row>
    <row r="1133" spans="1:21" x14ac:dyDescent="0.25">
      <c r="A1133" s="10"/>
      <c r="B1133" s="4" t="str">
        <f>IF(ISBLANK('INPUT | Operations'!$B1138),"",COUNT('INPUT | Operations'!$B$12:$B1137))</f>
        <v/>
      </c>
      <c r="C1133" s="27" t="str">
        <f>IF(ISNUMBER($B1133),('INPUT | Operations'!$C1137+'INPUT | Operations'!$C1138)/2,"")</f>
        <v/>
      </c>
      <c r="D1133" s="28" t="str">
        <f t="shared" si="257"/>
        <v/>
      </c>
      <c r="E1133" s="26" t="str">
        <f>IF(ISNUMBER($B1133),'INPUT | Operations'!$B1138-'INPUT | Operations'!$B1137,"")</f>
        <v/>
      </c>
      <c r="F1133" s="32" t="str">
        <f>IF(ISNUMBER($B1133),IF('INPUT | Operations'!$B1138&lt;MainEngine_BurnTime,1,IF('INPUT | Operations'!$B1137&lt;=MainEngine_BurnTime,(MainEngine_BurnTime-'INPUT | Operations'!$B1137)/('INPUT | Operations'!$B1138-'INPUT | Operations'!$B1137),0))*'INPUT | Operations'!$D1137*NumberOfMainEngines*NumberOfOps*$E1133,"")</f>
        <v/>
      </c>
      <c r="G1133" s="34" t="str">
        <f t="shared" si="265"/>
        <v/>
      </c>
      <c r="H1133" s="27" t="str">
        <f t="shared" si="266"/>
        <v/>
      </c>
      <c r="I1133" s="27" t="str">
        <f t="shared" si="267"/>
        <v/>
      </c>
      <c r="J1133" s="27" t="str">
        <f t="shared" si="268"/>
        <v/>
      </c>
      <c r="K1133" s="27" t="str">
        <f t="shared" si="269"/>
        <v/>
      </c>
      <c r="L1133" s="27" t="str">
        <f t="shared" si="270"/>
        <v/>
      </c>
      <c r="M1133" s="32" t="str">
        <f t="shared" si="271"/>
        <v/>
      </c>
      <c r="N1133" s="27" t="str">
        <f t="shared" si="258"/>
        <v/>
      </c>
      <c r="O1133" s="27" t="str">
        <f t="shared" si="259"/>
        <v/>
      </c>
      <c r="P1133" s="27" t="str">
        <f t="shared" si="260"/>
        <v/>
      </c>
      <c r="Q1133" s="27" t="str">
        <f t="shared" si="261"/>
        <v/>
      </c>
      <c r="R1133" s="27" t="str">
        <f t="shared" si="262"/>
        <v/>
      </c>
      <c r="S1133" s="27" t="str">
        <f t="shared" si="263"/>
        <v/>
      </c>
      <c r="T1133" s="32" t="str">
        <f t="shared" si="264"/>
        <v/>
      </c>
      <c r="U1133" s="10"/>
    </row>
    <row r="1134" spans="1:21" x14ac:dyDescent="0.25">
      <c r="A1134" s="10"/>
      <c r="B1134" s="4" t="str">
        <f>IF(ISBLANK('INPUT | Operations'!$B1139),"",COUNT('INPUT | Operations'!$B$12:$B1138))</f>
        <v/>
      </c>
      <c r="C1134" s="27" t="str">
        <f>IF(ISNUMBER($B1134),('INPUT | Operations'!$C1138+'INPUT | Operations'!$C1139)/2,"")</f>
        <v/>
      </c>
      <c r="D1134" s="28" t="str">
        <f t="shared" si="257"/>
        <v/>
      </c>
      <c r="E1134" s="26" t="str">
        <f>IF(ISNUMBER($B1134),'INPUT | Operations'!$B1139-'INPUT | Operations'!$B1138,"")</f>
        <v/>
      </c>
      <c r="F1134" s="32" t="str">
        <f>IF(ISNUMBER($B1134),IF('INPUT | Operations'!$B1139&lt;MainEngine_BurnTime,1,IF('INPUT | Operations'!$B1138&lt;=MainEngine_BurnTime,(MainEngine_BurnTime-'INPUT | Operations'!$B1138)/('INPUT | Operations'!$B1139-'INPUT | Operations'!$B1138),0))*'INPUT | Operations'!$D1138*NumberOfMainEngines*NumberOfOps*$E1134,"")</f>
        <v/>
      </c>
      <c r="G1134" s="34" t="str">
        <f t="shared" si="265"/>
        <v/>
      </c>
      <c r="H1134" s="27" t="str">
        <f t="shared" si="266"/>
        <v/>
      </c>
      <c r="I1134" s="27" t="str">
        <f t="shared" si="267"/>
        <v/>
      </c>
      <c r="J1134" s="27" t="str">
        <f t="shared" si="268"/>
        <v/>
      </c>
      <c r="K1134" s="27" t="str">
        <f t="shared" si="269"/>
        <v/>
      </c>
      <c r="L1134" s="27" t="str">
        <f t="shared" si="270"/>
        <v/>
      </c>
      <c r="M1134" s="32" t="str">
        <f t="shared" si="271"/>
        <v/>
      </c>
      <c r="N1134" s="27" t="str">
        <f t="shared" si="258"/>
        <v/>
      </c>
      <c r="O1134" s="27" t="str">
        <f t="shared" si="259"/>
        <v/>
      </c>
      <c r="P1134" s="27" t="str">
        <f t="shared" si="260"/>
        <v/>
      </c>
      <c r="Q1134" s="27" t="str">
        <f t="shared" si="261"/>
        <v/>
      </c>
      <c r="R1134" s="27" t="str">
        <f t="shared" si="262"/>
        <v/>
      </c>
      <c r="S1134" s="27" t="str">
        <f t="shared" si="263"/>
        <v/>
      </c>
      <c r="T1134" s="32" t="str">
        <f t="shared" si="264"/>
        <v/>
      </c>
      <c r="U1134" s="10"/>
    </row>
    <row r="1135" spans="1:21" x14ac:dyDescent="0.25">
      <c r="A1135" s="10"/>
      <c r="B1135" s="4" t="str">
        <f>IF(ISBLANK('INPUT | Operations'!$B1140),"",COUNT('INPUT | Operations'!$B$12:$B1139))</f>
        <v/>
      </c>
      <c r="C1135" s="27" t="str">
        <f>IF(ISNUMBER($B1135),('INPUT | Operations'!$C1139+'INPUT | Operations'!$C1140)/2,"")</f>
        <v/>
      </c>
      <c r="D1135" s="28" t="str">
        <f t="shared" si="257"/>
        <v/>
      </c>
      <c r="E1135" s="26" t="str">
        <f>IF(ISNUMBER($B1135),'INPUT | Operations'!$B1140-'INPUT | Operations'!$B1139,"")</f>
        <v/>
      </c>
      <c r="F1135" s="32" t="str">
        <f>IF(ISNUMBER($B1135),IF('INPUT | Operations'!$B1140&lt;MainEngine_BurnTime,1,IF('INPUT | Operations'!$B1139&lt;=MainEngine_BurnTime,(MainEngine_BurnTime-'INPUT | Operations'!$B1139)/('INPUT | Operations'!$B1140-'INPUT | Operations'!$B1139),0))*'INPUT | Operations'!$D1139*NumberOfMainEngines*NumberOfOps*$E1135,"")</f>
        <v/>
      </c>
      <c r="G1135" s="34" t="str">
        <f t="shared" si="265"/>
        <v/>
      </c>
      <c r="H1135" s="27" t="str">
        <f t="shared" si="266"/>
        <v/>
      </c>
      <c r="I1135" s="27" t="str">
        <f t="shared" si="267"/>
        <v/>
      </c>
      <c r="J1135" s="27" t="str">
        <f t="shared" si="268"/>
        <v/>
      </c>
      <c r="K1135" s="27" t="str">
        <f t="shared" si="269"/>
        <v/>
      </c>
      <c r="L1135" s="27" t="str">
        <f t="shared" si="270"/>
        <v/>
      </c>
      <c r="M1135" s="32" t="str">
        <f t="shared" si="271"/>
        <v/>
      </c>
      <c r="N1135" s="27" t="str">
        <f t="shared" si="258"/>
        <v/>
      </c>
      <c r="O1135" s="27" t="str">
        <f t="shared" si="259"/>
        <v/>
      </c>
      <c r="P1135" s="27" t="str">
        <f t="shared" si="260"/>
        <v/>
      </c>
      <c r="Q1135" s="27" t="str">
        <f t="shared" si="261"/>
        <v/>
      </c>
      <c r="R1135" s="27" t="str">
        <f t="shared" si="262"/>
        <v/>
      </c>
      <c r="S1135" s="27" t="str">
        <f t="shared" si="263"/>
        <v/>
      </c>
      <c r="T1135" s="32" t="str">
        <f t="shared" si="264"/>
        <v/>
      </c>
      <c r="U1135" s="10"/>
    </row>
    <row r="1136" spans="1:21" x14ac:dyDescent="0.25">
      <c r="A1136" s="10"/>
      <c r="B1136" s="4" t="str">
        <f>IF(ISBLANK('INPUT | Operations'!$B1141),"",COUNT('INPUT | Operations'!$B$12:$B1140))</f>
        <v/>
      </c>
      <c r="C1136" s="27" t="str">
        <f>IF(ISNUMBER($B1136),('INPUT | Operations'!$C1140+'INPUT | Operations'!$C1141)/2,"")</f>
        <v/>
      </c>
      <c r="D1136" s="28" t="str">
        <f t="shared" si="257"/>
        <v/>
      </c>
      <c r="E1136" s="26" t="str">
        <f>IF(ISNUMBER($B1136),'INPUT | Operations'!$B1141-'INPUT | Operations'!$B1140,"")</f>
        <v/>
      </c>
      <c r="F1136" s="32" t="str">
        <f>IF(ISNUMBER($B1136),IF('INPUT | Operations'!$B1141&lt;MainEngine_BurnTime,1,IF('INPUT | Operations'!$B1140&lt;=MainEngine_BurnTime,(MainEngine_BurnTime-'INPUT | Operations'!$B1140)/('INPUT | Operations'!$B1141-'INPUT | Operations'!$B1140),0))*'INPUT | Operations'!$D1140*NumberOfMainEngines*NumberOfOps*$E1136,"")</f>
        <v/>
      </c>
      <c r="G1136" s="34" t="str">
        <f t="shared" si="265"/>
        <v/>
      </c>
      <c r="H1136" s="27" t="str">
        <f t="shared" si="266"/>
        <v/>
      </c>
      <c r="I1136" s="27" t="str">
        <f t="shared" si="267"/>
        <v/>
      </c>
      <c r="J1136" s="27" t="str">
        <f t="shared" si="268"/>
        <v/>
      </c>
      <c r="K1136" s="27" t="str">
        <f t="shared" si="269"/>
        <v/>
      </c>
      <c r="L1136" s="27" t="str">
        <f t="shared" si="270"/>
        <v/>
      </c>
      <c r="M1136" s="32" t="str">
        <f t="shared" si="271"/>
        <v/>
      </c>
      <c r="N1136" s="27" t="str">
        <f t="shared" si="258"/>
        <v/>
      </c>
      <c r="O1136" s="27" t="str">
        <f t="shared" si="259"/>
        <v/>
      </c>
      <c r="P1136" s="27" t="str">
        <f t="shared" si="260"/>
        <v/>
      </c>
      <c r="Q1136" s="27" t="str">
        <f t="shared" si="261"/>
        <v/>
      </c>
      <c r="R1136" s="27" t="str">
        <f t="shared" si="262"/>
        <v/>
      </c>
      <c r="S1136" s="27" t="str">
        <f t="shared" si="263"/>
        <v/>
      </c>
      <c r="T1136" s="32" t="str">
        <f t="shared" si="264"/>
        <v/>
      </c>
      <c r="U1136" s="10"/>
    </row>
    <row r="1137" spans="1:21" x14ac:dyDescent="0.25">
      <c r="A1137" s="10"/>
      <c r="B1137" s="4" t="str">
        <f>IF(ISBLANK('INPUT | Operations'!$B1142),"",COUNT('INPUT | Operations'!$B$12:$B1141))</f>
        <v/>
      </c>
      <c r="C1137" s="27" t="str">
        <f>IF(ISNUMBER($B1137),('INPUT | Operations'!$C1141+'INPUT | Operations'!$C1142)/2,"")</f>
        <v/>
      </c>
      <c r="D1137" s="28" t="str">
        <f t="shared" si="257"/>
        <v/>
      </c>
      <c r="E1137" s="26" t="str">
        <f>IF(ISNUMBER($B1137),'INPUT | Operations'!$B1142-'INPUT | Operations'!$B1141,"")</f>
        <v/>
      </c>
      <c r="F1137" s="32" t="str">
        <f>IF(ISNUMBER($B1137),IF('INPUT | Operations'!$B1142&lt;MainEngine_BurnTime,1,IF('INPUT | Operations'!$B1141&lt;=MainEngine_BurnTime,(MainEngine_BurnTime-'INPUT | Operations'!$B1141)/('INPUT | Operations'!$B1142-'INPUT | Operations'!$B1141),0))*'INPUT | Operations'!$D1141*NumberOfMainEngines*NumberOfOps*$E1137,"")</f>
        <v/>
      </c>
      <c r="G1137" s="34" t="str">
        <f t="shared" si="265"/>
        <v/>
      </c>
      <c r="H1137" s="27" t="str">
        <f t="shared" si="266"/>
        <v/>
      </c>
      <c r="I1137" s="27" t="str">
        <f t="shared" si="267"/>
        <v/>
      </c>
      <c r="J1137" s="27" t="str">
        <f t="shared" si="268"/>
        <v/>
      </c>
      <c r="K1137" s="27" t="str">
        <f t="shared" si="269"/>
        <v/>
      </c>
      <c r="L1137" s="27" t="str">
        <f t="shared" si="270"/>
        <v/>
      </c>
      <c r="M1137" s="32" t="str">
        <f t="shared" si="271"/>
        <v/>
      </c>
      <c r="N1137" s="27" t="str">
        <f t="shared" si="258"/>
        <v/>
      </c>
      <c r="O1137" s="27" t="str">
        <f t="shared" si="259"/>
        <v/>
      </c>
      <c r="P1137" s="27" t="str">
        <f t="shared" si="260"/>
        <v/>
      </c>
      <c r="Q1137" s="27" t="str">
        <f t="shared" si="261"/>
        <v/>
      </c>
      <c r="R1137" s="27" t="str">
        <f t="shared" si="262"/>
        <v/>
      </c>
      <c r="S1137" s="27" t="str">
        <f t="shared" si="263"/>
        <v/>
      </c>
      <c r="T1137" s="32" t="str">
        <f t="shared" si="264"/>
        <v/>
      </c>
      <c r="U1137" s="10"/>
    </row>
    <row r="1138" spans="1:21" x14ac:dyDescent="0.25">
      <c r="A1138" s="10"/>
      <c r="B1138" s="4" t="str">
        <f>IF(ISBLANK('INPUT | Operations'!$B1143),"",COUNT('INPUT | Operations'!$B$12:$B1142))</f>
        <v/>
      </c>
      <c r="C1138" s="27" t="str">
        <f>IF(ISNUMBER($B1138),('INPUT | Operations'!$C1142+'INPUT | Operations'!$C1143)/2,"")</f>
        <v/>
      </c>
      <c r="D1138" s="28" t="str">
        <f t="shared" si="257"/>
        <v/>
      </c>
      <c r="E1138" s="26" t="str">
        <f>IF(ISNUMBER($B1138),'INPUT | Operations'!$B1143-'INPUT | Operations'!$B1142,"")</f>
        <v/>
      </c>
      <c r="F1138" s="32" t="str">
        <f>IF(ISNUMBER($B1138),IF('INPUT | Operations'!$B1143&lt;MainEngine_BurnTime,1,IF('INPUT | Operations'!$B1142&lt;=MainEngine_BurnTime,(MainEngine_BurnTime-'INPUT | Operations'!$B1142)/('INPUT | Operations'!$B1143-'INPUT | Operations'!$B1142),0))*'INPUT | Operations'!$D1142*NumberOfMainEngines*NumberOfOps*$E1138,"")</f>
        <v/>
      </c>
      <c r="G1138" s="34" t="str">
        <f t="shared" si="265"/>
        <v/>
      </c>
      <c r="H1138" s="27" t="str">
        <f t="shared" si="266"/>
        <v/>
      </c>
      <c r="I1138" s="27" t="str">
        <f t="shared" si="267"/>
        <v/>
      </c>
      <c r="J1138" s="27" t="str">
        <f t="shared" si="268"/>
        <v/>
      </c>
      <c r="K1138" s="27" t="str">
        <f t="shared" si="269"/>
        <v/>
      </c>
      <c r="L1138" s="27" t="str">
        <f t="shared" si="270"/>
        <v/>
      </c>
      <c r="M1138" s="32" t="str">
        <f t="shared" si="271"/>
        <v/>
      </c>
      <c r="N1138" s="27" t="str">
        <f t="shared" si="258"/>
        <v/>
      </c>
      <c r="O1138" s="27" t="str">
        <f t="shared" si="259"/>
        <v/>
      </c>
      <c r="P1138" s="27" t="str">
        <f t="shared" si="260"/>
        <v/>
      </c>
      <c r="Q1138" s="27" t="str">
        <f t="shared" si="261"/>
        <v/>
      </c>
      <c r="R1138" s="27" t="str">
        <f t="shared" si="262"/>
        <v/>
      </c>
      <c r="S1138" s="27" t="str">
        <f t="shared" si="263"/>
        <v/>
      </c>
      <c r="T1138" s="32" t="str">
        <f t="shared" si="264"/>
        <v/>
      </c>
      <c r="U1138" s="10"/>
    </row>
    <row r="1139" spans="1:21" x14ac:dyDescent="0.25">
      <c r="A1139" s="10"/>
      <c r="B1139" s="4" t="str">
        <f>IF(ISBLANK('INPUT | Operations'!$B1144),"",COUNT('INPUT | Operations'!$B$12:$B1143))</f>
        <v/>
      </c>
      <c r="C1139" s="27" t="str">
        <f>IF(ISNUMBER($B1139),('INPUT | Operations'!$C1143+'INPUT | Operations'!$C1144)/2,"")</f>
        <v/>
      </c>
      <c r="D1139" s="28" t="str">
        <f t="shared" si="257"/>
        <v/>
      </c>
      <c r="E1139" s="26" t="str">
        <f>IF(ISNUMBER($B1139),'INPUT | Operations'!$B1144-'INPUT | Operations'!$B1143,"")</f>
        <v/>
      </c>
      <c r="F1139" s="32" t="str">
        <f>IF(ISNUMBER($B1139),IF('INPUT | Operations'!$B1144&lt;MainEngine_BurnTime,1,IF('INPUT | Operations'!$B1143&lt;=MainEngine_BurnTime,(MainEngine_BurnTime-'INPUT | Operations'!$B1143)/('INPUT | Operations'!$B1144-'INPUT | Operations'!$B1143),0))*'INPUT | Operations'!$D1143*NumberOfMainEngines*NumberOfOps*$E1139,"")</f>
        <v/>
      </c>
      <c r="G1139" s="34" t="str">
        <f t="shared" si="265"/>
        <v/>
      </c>
      <c r="H1139" s="27" t="str">
        <f t="shared" si="266"/>
        <v/>
      </c>
      <c r="I1139" s="27" t="str">
        <f t="shared" si="267"/>
        <v/>
      </c>
      <c r="J1139" s="27" t="str">
        <f t="shared" si="268"/>
        <v/>
      </c>
      <c r="K1139" s="27" t="str">
        <f t="shared" si="269"/>
        <v/>
      </c>
      <c r="L1139" s="27" t="str">
        <f t="shared" si="270"/>
        <v/>
      </c>
      <c r="M1139" s="32" t="str">
        <f t="shared" si="271"/>
        <v/>
      </c>
      <c r="N1139" s="27" t="str">
        <f t="shared" si="258"/>
        <v/>
      </c>
      <c r="O1139" s="27" t="str">
        <f t="shared" si="259"/>
        <v/>
      </c>
      <c r="P1139" s="27" t="str">
        <f t="shared" si="260"/>
        <v/>
      </c>
      <c r="Q1139" s="27" t="str">
        <f t="shared" si="261"/>
        <v/>
      </c>
      <c r="R1139" s="27" t="str">
        <f t="shared" si="262"/>
        <v/>
      </c>
      <c r="S1139" s="27" t="str">
        <f t="shared" si="263"/>
        <v/>
      </c>
      <c r="T1139" s="32" t="str">
        <f t="shared" si="264"/>
        <v/>
      </c>
      <c r="U1139" s="10"/>
    </row>
    <row r="1140" spans="1:21" x14ac:dyDescent="0.25">
      <c r="A1140" s="10"/>
      <c r="B1140" s="4" t="str">
        <f>IF(ISBLANK('INPUT | Operations'!$B1145),"",COUNT('INPUT | Operations'!$B$12:$B1144))</f>
        <v/>
      </c>
      <c r="C1140" s="27" t="str">
        <f>IF(ISNUMBER($B1140),('INPUT | Operations'!$C1144+'INPUT | Operations'!$C1145)/2,"")</f>
        <v/>
      </c>
      <c r="D1140" s="28" t="str">
        <f t="shared" si="257"/>
        <v/>
      </c>
      <c r="E1140" s="26" t="str">
        <f>IF(ISNUMBER($B1140),'INPUT | Operations'!$B1145-'INPUT | Operations'!$B1144,"")</f>
        <v/>
      </c>
      <c r="F1140" s="32" t="str">
        <f>IF(ISNUMBER($B1140),IF('INPUT | Operations'!$B1145&lt;MainEngine_BurnTime,1,IF('INPUT | Operations'!$B1144&lt;=MainEngine_BurnTime,(MainEngine_BurnTime-'INPUT | Operations'!$B1144)/('INPUT | Operations'!$B1145-'INPUT | Operations'!$B1144),0))*'INPUT | Operations'!$D1144*NumberOfMainEngines*NumberOfOps*$E1140,"")</f>
        <v/>
      </c>
      <c r="G1140" s="34" t="str">
        <f t="shared" si="265"/>
        <v/>
      </c>
      <c r="H1140" s="27" t="str">
        <f t="shared" si="266"/>
        <v/>
      </c>
      <c r="I1140" s="27" t="str">
        <f t="shared" si="267"/>
        <v/>
      </c>
      <c r="J1140" s="27" t="str">
        <f t="shared" si="268"/>
        <v/>
      </c>
      <c r="K1140" s="27" t="str">
        <f t="shared" si="269"/>
        <v/>
      </c>
      <c r="L1140" s="27" t="str">
        <f t="shared" si="270"/>
        <v/>
      </c>
      <c r="M1140" s="32" t="str">
        <f t="shared" si="271"/>
        <v/>
      </c>
      <c r="N1140" s="27" t="str">
        <f t="shared" si="258"/>
        <v/>
      </c>
      <c r="O1140" s="27" t="str">
        <f t="shared" si="259"/>
        <v/>
      </c>
      <c r="P1140" s="27" t="str">
        <f t="shared" si="260"/>
        <v/>
      </c>
      <c r="Q1140" s="27" t="str">
        <f t="shared" si="261"/>
        <v/>
      </c>
      <c r="R1140" s="27" t="str">
        <f t="shared" si="262"/>
        <v/>
      </c>
      <c r="S1140" s="27" t="str">
        <f t="shared" si="263"/>
        <v/>
      </c>
      <c r="T1140" s="32" t="str">
        <f t="shared" si="264"/>
        <v/>
      </c>
      <c r="U1140" s="10"/>
    </row>
    <row r="1141" spans="1:21" x14ac:dyDescent="0.25">
      <c r="A1141" s="10"/>
      <c r="B1141" s="4" t="str">
        <f>IF(ISBLANK('INPUT | Operations'!$B1146),"",COUNT('INPUT | Operations'!$B$12:$B1145))</f>
        <v/>
      </c>
      <c r="C1141" s="27" t="str">
        <f>IF(ISNUMBER($B1141),('INPUT | Operations'!$C1145+'INPUT | Operations'!$C1146)/2,"")</f>
        <v/>
      </c>
      <c r="D1141" s="28" t="str">
        <f t="shared" ref="D1141:D1204" si="272">IF(ISNUMBER($B1141),C1141*0.3048/1000,"")</f>
        <v/>
      </c>
      <c r="E1141" s="26" t="str">
        <f>IF(ISNUMBER($B1141),'INPUT | Operations'!$B1146-'INPUT | Operations'!$B1145,"")</f>
        <v/>
      </c>
      <c r="F1141" s="32" t="str">
        <f>IF(ISNUMBER($B1141),IF('INPUT | Operations'!$B1146&lt;MainEngine_BurnTime,1,IF('INPUT | Operations'!$B1145&lt;=MainEngine_BurnTime,(MainEngine_BurnTime-'INPUT | Operations'!$B1145)/('INPUT | Operations'!$B1146-'INPUT | Operations'!$B1145),0))*'INPUT | Operations'!$D1145*NumberOfMainEngines*NumberOfOps*$E1141,"")</f>
        <v/>
      </c>
      <c r="G1141" s="34" t="str">
        <f t="shared" si="265"/>
        <v/>
      </c>
      <c r="H1141" s="27" t="str">
        <f t="shared" si="266"/>
        <v/>
      </c>
      <c r="I1141" s="27" t="str">
        <f t="shared" si="267"/>
        <v/>
      </c>
      <c r="J1141" s="27" t="str">
        <f t="shared" si="268"/>
        <v/>
      </c>
      <c r="K1141" s="27" t="str">
        <f t="shared" si="269"/>
        <v/>
      </c>
      <c r="L1141" s="27" t="str">
        <f t="shared" si="270"/>
        <v/>
      </c>
      <c r="M1141" s="32" t="str">
        <f t="shared" si="271"/>
        <v/>
      </c>
      <c r="N1141" s="27" t="str">
        <f t="shared" ref="N1141:N1204" si="273">IFERROR($F1141*G1141/1000,"")</f>
        <v/>
      </c>
      <c r="O1141" s="27" t="str">
        <f t="shared" ref="O1141:O1204" si="274">IFERROR($F1141*H1141/1000,"")</f>
        <v/>
      </c>
      <c r="P1141" s="27" t="str">
        <f t="shared" ref="P1141:P1204" si="275">IFERROR($F1141*I1141/1000,"")</f>
        <v/>
      </c>
      <c r="Q1141" s="27" t="str">
        <f t="shared" ref="Q1141:Q1204" si="276">IFERROR($F1141*J1141/1000,"")</f>
        <v/>
      </c>
      <c r="R1141" s="27" t="str">
        <f t="shared" ref="R1141:R1204" si="277">IFERROR($F1141*K1141/1000,"")</f>
        <v/>
      </c>
      <c r="S1141" s="27" t="str">
        <f t="shared" ref="S1141:S1204" si="278">IFERROR($F1141*L1141/1000,"")</f>
        <v/>
      </c>
      <c r="T1141" s="32" t="str">
        <f t="shared" ref="T1141:T1204" si="279">IFERROR($F1141*M1141/1000,"")</f>
        <v/>
      </c>
      <c r="U1141" s="10"/>
    </row>
    <row r="1142" spans="1:21" x14ac:dyDescent="0.25">
      <c r="A1142" s="10"/>
      <c r="B1142" s="4" t="str">
        <f>IF(ISBLANK('INPUT | Operations'!$B1147),"",COUNT('INPUT | Operations'!$B$12:$B1146))</f>
        <v/>
      </c>
      <c r="C1142" s="27" t="str">
        <f>IF(ISNUMBER($B1142),('INPUT | Operations'!$C1146+'INPUT | Operations'!$C1147)/2,"")</f>
        <v/>
      </c>
      <c r="D1142" s="28" t="str">
        <f t="shared" si="272"/>
        <v/>
      </c>
      <c r="E1142" s="26" t="str">
        <f>IF(ISNUMBER($B1142),'INPUT | Operations'!$B1147-'INPUT | Operations'!$B1146,"")</f>
        <v/>
      </c>
      <c r="F1142" s="32" t="str">
        <f>IF(ISNUMBER($B1142),IF('INPUT | Operations'!$B1147&lt;MainEngine_BurnTime,1,IF('INPUT | Operations'!$B1146&lt;=MainEngine_BurnTime,(MainEngine_BurnTime-'INPUT | Operations'!$B1146)/('INPUT | Operations'!$B1147-'INPUT | Operations'!$B1146),0))*'INPUT | Operations'!$D1146*NumberOfMainEngines*NumberOfOps*$E1142,"")</f>
        <v/>
      </c>
      <c r="G1142" s="34" t="str">
        <f t="shared" si="265"/>
        <v/>
      </c>
      <c r="H1142" s="27" t="str">
        <f t="shared" si="266"/>
        <v/>
      </c>
      <c r="I1142" s="27" t="str">
        <f t="shared" si="267"/>
        <v/>
      </c>
      <c r="J1142" s="27" t="str">
        <f t="shared" si="268"/>
        <v/>
      </c>
      <c r="K1142" s="27" t="str">
        <f t="shared" si="269"/>
        <v/>
      </c>
      <c r="L1142" s="27" t="str">
        <f t="shared" si="270"/>
        <v/>
      </c>
      <c r="M1142" s="32" t="str">
        <f t="shared" si="271"/>
        <v/>
      </c>
      <c r="N1142" s="27" t="str">
        <f t="shared" si="273"/>
        <v/>
      </c>
      <c r="O1142" s="27" t="str">
        <f t="shared" si="274"/>
        <v/>
      </c>
      <c r="P1142" s="27" t="str">
        <f t="shared" si="275"/>
        <v/>
      </c>
      <c r="Q1142" s="27" t="str">
        <f t="shared" si="276"/>
        <v/>
      </c>
      <c r="R1142" s="27" t="str">
        <f t="shared" si="277"/>
        <v/>
      </c>
      <c r="S1142" s="27" t="str">
        <f t="shared" si="278"/>
        <v/>
      </c>
      <c r="T1142" s="32" t="str">
        <f t="shared" si="279"/>
        <v/>
      </c>
      <c r="U1142" s="10"/>
    </row>
    <row r="1143" spans="1:21" x14ac:dyDescent="0.25">
      <c r="A1143" s="10"/>
      <c r="B1143" s="4" t="str">
        <f>IF(ISBLANK('INPUT | Operations'!$B1148),"",COUNT('INPUT | Operations'!$B$12:$B1147))</f>
        <v/>
      </c>
      <c r="C1143" s="27" t="str">
        <f>IF(ISNUMBER($B1143),('INPUT | Operations'!$C1147+'INPUT | Operations'!$C1148)/2,"")</f>
        <v/>
      </c>
      <c r="D1143" s="28" t="str">
        <f t="shared" si="272"/>
        <v/>
      </c>
      <c r="E1143" s="26" t="str">
        <f>IF(ISNUMBER($B1143),'INPUT | Operations'!$B1148-'INPUT | Operations'!$B1147,"")</f>
        <v/>
      </c>
      <c r="F1143" s="32" t="str">
        <f>IF(ISNUMBER($B1143),IF('INPUT | Operations'!$B1148&lt;MainEngine_BurnTime,1,IF('INPUT | Operations'!$B1147&lt;=MainEngine_BurnTime,(MainEngine_BurnTime-'INPUT | Operations'!$B1147)/('INPUT | Operations'!$B1148-'INPUT | Operations'!$B1147),0))*'INPUT | Operations'!$D1147*NumberOfMainEngines*NumberOfOps*$E1143,"")</f>
        <v/>
      </c>
      <c r="G1143" s="34" t="str">
        <f t="shared" si="265"/>
        <v/>
      </c>
      <c r="H1143" s="27" t="str">
        <f t="shared" si="266"/>
        <v/>
      </c>
      <c r="I1143" s="27" t="str">
        <f t="shared" si="267"/>
        <v/>
      </c>
      <c r="J1143" s="27" t="str">
        <f t="shared" si="268"/>
        <v/>
      </c>
      <c r="K1143" s="27" t="str">
        <f t="shared" si="269"/>
        <v/>
      </c>
      <c r="L1143" s="27" t="str">
        <f t="shared" si="270"/>
        <v/>
      </c>
      <c r="M1143" s="32" t="str">
        <f t="shared" si="271"/>
        <v/>
      </c>
      <c r="N1143" s="27" t="str">
        <f t="shared" si="273"/>
        <v/>
      </c>
      <c r="O1143" s="27" t="str">
        <f t="shared" si="274"/>
        <v/>
      </c>
      <c r="P1143" s="27" t="str">
        <f t="shared" si="275"/>
        <v/>
      </c>
      <c r="Q1143" s="27" t="str">
        <f t="shared" si="276"/>
        <v/>
      </c>
      <c r="R1143" s="27" t="str">
        <f t="shared" si="277"/>
        <v/>
      </c>
      <c r="S1143" s="27" t="str">
        <f t="shared" si="278"/>
        <v/>
      </c>
      <c r="T1143" s="32" t="str">
        <f t="shared" si="279"/>
        <v/>
      </c>
      <c r="U1143" s="10"/>
    </row>
    <row r="1144" spans="1:21" x14ac:dyDescent="0.25">
      <c r="A1144" s="10"/>
      <c r="B1144" s="4" t="str">
        <f>IF(ISBLANK('INPUT | Operations'!$B1149),"",COUNT('INPUT | Operations'!$B$12:$B1148))</f>
        <v/>
      </c>
      <c r="C1144" s="27" t="str">
        <f>IF(ISNUMBER($B1144),('INPUT | Operations'!$C1148+'INPUT | Operations'!$C1149)/2,"")</f>
        <v/>
      </c>
      <c r="D1144" s="28" t="str">
        <f t="shared" si="272"/>
        <v/>
      </c>
      <c r="E1144" s="26" t="str">
        <f>IF(ISNUMBER($B1144),'INPUT | Operations'!$B1149-'INPUT | Operations'!$B1148,"")</f>
        <v/>
      </c>
      <c r="F1144" s="32" t="str">
        <f>IF(ISNUMBER($B1144),IF('INPUT | Operations'!$B1149&lt;MainEngine_BurnTime,1,IF('INPUT | Operations'!$B1148&lt;=MainEngine_BurnTime,(MainEngine_BurnTime-'INPUT | Operations'!$B1148)/('INPUT | Operations'!$B1149-'INPUT | Operations'!$B1148),0))*'INPUT | Operations'!$D1148*NumberOfMainEngines*NumberOfOps*$E1144,"")</f>
        <v/>
      </c>
      <c r="G1144" s="34" t="str">
        <f t="shared" si="265"/>
        <v/>
      </c>
      <c r="H1144" s="27" t="str">
        <f t="shared" si="266"/>
        <v/>
      </c>
      <c r="I1144" s="27" t="str">
        <f t="shared" si="267"/>
        <v/>
      </c>
      <c r="J1144" s="27" t="str">
        <f t="shared" si="268"/>
        <v/>
      </c>
      <c r="K1144" s="27" t="str">
        <f t="shared" si="269"/>
        <v/>
      </c>
      <c r="L1144" s="27" t="str">
        <f t="shared" si="270"/>
        <v/>
      </c>
      <c r="M1144" s="32" t="str">
        <f t="shared" si="271"/>
        <v/>
      </c>
      <c r="N1144" s="27" t="str">
        <f t="shared" si="273"/>
        <v/>
      </c>
      <c r="O1144" s="27" t="str">
        <f t="shared" si="274"/>
        <v/>
      </c>
      <c r="P1144" s="27" t="str">
        <f t="shared" si="275"/>
        <v/>
      </c>
      <c r="Q1144" s="27" t="str">
        <f t="shared" si="276"/>
        <v/>
      </c>
      <c r="R1144" s="27" t="str">
        <f t="shared" si="277"/>
        <v/>
      </c>
      <c r="S1144" s="27" t="str">
        <f t="shared" si="278"/>
        <v/>
      </c>
      <c r="T1144" s="32" t="str">
        <f t="shared" si="279"/>
        <v/>
      </c>
      <c r="U1144" s="10"/>
    </row>
    <row r="1145" spans="1:21" x14ac:dyDescent="0.25">
      <c r="A1145" s="10"/>
      <c r="B1145" s="4" t="str">
        <f>IF(ISBLANK('INPUT | Operations'!$B1150),"",COUNT('INPUT | Operations'!$B$12:$B1149))</f>
        <v/>
      </c>
      <c r="C1145" s="27" t="str">
        <f>IF(ISNUMBER($B1145),('INPUT | Operations'!$C1149+'INPUT | Operations'!$C1150)/2,"")</f>
        <v/>
      </c>
      <c r="D1145" s="28" t="str">
        <f t="shared" si="272"/>
        <v/>
      </c>
      <c r="E1145" s="26" t="str">
        <f>IF(ISNUMBER($B1145),'INPUT | Operations'!$B1150-'INPUT | Operations'!$B1149,"")</f>
        <v/>
      </c>
      <c r="F1145" s="32" t="str">
        <f>IF(ISNUMBER($B1145),IF('INPUT | Operations'!$B1150&lt;MainEngine_BurnTime,1,IF('INPUT | Operations'!$B1149&lt;=MainEngine_BurnTime,(MainEngine_BurnTime-'INPUT | Operations'!$B1149)/('INPUT | Operations'!$B1150-'INPUT | Operations'!$B1149),0))*'INPUT | Operations'!$D1149*NumberOfMainEngines*NumberOfOps*$E1145,"")</f>
        <v/>
      </c>
      <c r="G1145" s="34" t="str">
        <f t="shared" si="265"/>
        <v/>
      </c>
      <c r="H1145" s="27" t="str">
        <f t="shared" si="266"/>
        <v/>
      </c>
      <c r="I1145" s="27" t="str">
        <f t="shared" si="267"/>
        <v/>
      </c>
      <c r="J1145" s="27" t="str">
        <f t="shared" si="268"/>
        <v/>
      </c>
      <c r="K1145" s="27" t="str">
        <f t="shared" si="269"/>
        <v/>
      </c>
      <c r="L1145" s="27" t="str">
        <f t="shared" si="270"/>
        <v/>
      </c>
      <c r="M1145" s="32" t="str">
        <f t="shared" si="271"/>
        <v/>
      </c>
      <c r="N1145" s="27" t="str">
        <f t="shared" si="273"/>
        <v/>
      </c>
      <c r="O1145" s="27" t="str">
        <f t="shared" si="274"/>
        <v/>
      </c>
      <c r="P1145" s="27" t="str">
        <f t="shared" si="275"/>
        <v/>
      </c>
      <c r="Q1145" s="27" t="str">
        <f t="shared" si="276"/>
        <v/>
      </c>
      <c r="R1145" s="27" t="str">
        <f t="shared" si="277"/>
        <v/>
      </c>
      <c r="S1145" s="27" t="str">
        <f t="shared" si="278"/>
        <v/>
      </c>
      <c r="T1145" s="32" t="str">
        <f t="shared" si="279"/>
        <v/>
      </c>
      <c r="U1145" s="10"/>
    </row>
    <row r="1146" spans="1:21" x14ac:dyDescent="0.25">
      <c r="A1146" s="10"/>
      <c r="B1146" s="4" t="str">
        <f>IF(ISBLANK('INPUT | Operations'!$B1151),"",COUNT('INPUT | Operations'!$B$12:$B1150))</f>
        <v/>
      </c>
      <c r="C1146" s="27" t="str">
        <f>IF(ISNUMBER($B1146),('INPUT | Operations'!$C1150+'INPUT | Operations'!$C1151)/2,"")</f>
        <v/>
      </c>
      <c r="D1146" s="28" t="str">
        <f t="shared" si="272"/>
        <v/>
      </c>
      <c r="E1146" s="26" t="str">
        <f>IF(ISNUMBER($B1146),'INPUT | Operations'!$B1151-'INPUT | Operations'!$B1150,"")</f>
        <v/>
      </c>
      <c r="F1146" s="32" t="str">
        <f>IF(ISNUMBER($B1146),IF('INPUT | Operations'!$B1151&lt;MainEngine_BurnTime,1,IF('INPUT | Operations'!$B1150&lt;=MainEngine_BurnTime,(MainEngine_BurnTime-'INPUT | Operations'!$B1150)/('INPUT | Operations'!$B1151-'INPUT | Operations'!$B1150),0))*'INPUT | Operations'!$D1150*NumberOfMainEngines*NumberOfOps*$E1146,"")</f>
        <v/>
      </c>
      <c r="G1146" s="34" t="str">
        <f t="shared" si="265"/>
        <v/>
      </c>
      <c r="H1146" s="27" t="str">
        <f t="shared" si="266"/>
        <v/>
      </c>
      <c r="I1146" s="27" t="str">
        <f t="shared" si="267"/>
        <v/>
      </c>
      <c r="J1146" s="27" t="str">
        <f t="shared" si="268"/>
        <v/>
      </c>
      <c r="K1146" s="27" t="str">
        <f t="shared" si="269"/>
        <v/>
      </c>
      <c r="L1146" s="27" t="str">
        <f t="shared" si="270"/>
        <v/>
      </c>
      <c r="M1146" s="32" t="str">
        <f t="shared" si="271"/>
        <v/>
      </c>
      <c r="N1146" s="27" t="str">
        <f t="shared" si="273"/>
        <v/>
      </c>
      <c r="O1146" s="27" t="str">
        <f t="shared" si="274"/>
        <v/>
      </c>
      <c r="P1146" s="27" t="str">
        <f t="shared" si="275"/>
        <v/>
      </c>
      <c r="Q1146" s="27" t="str">
        <f t="shared" si="276"/>
        <v/>
      </c>
      <c r="R1146" s="27" t="str">
        <f t="shared" si="277"/>
        <v/>
      </c>
      <c r="S1146" s="27" t="str">
        <f t="shared" si="278"/>
        <v/>
      </c>
      <c r="T1146" s="32" t="str">
        <f t="shared" si="279"/>
        <v/>
      </c>
      <c r="U1146" s="10"/>
    </row>
    <row r="1147" spans="1:21" x14ac:dyDescent="0.25">
      <c r="A1147" s="10"/>
      <c r="B1147" s="4" t="str">
        <f>IF(ISBLANK('INPUT | Operations'!$B1152),"",COUNT('INPUT | Operations'!$B$12:$B1151))</f>
        <v/>
      </c>
      <c r="C1147" s="27" t="str">
        <f>IF(ISNUMBER($B1147),('INPUT | Operations'!$C1151+'INPUT | Operations'!$C1152)/2,"")</f>
        <v/>
      </c>
      <c r="D1147" s="28" t="str">
        <f t="shared" si="272"/>
        <v/>
      </c>
      <c r="E1147" s="26" t="str">
        <f>IF(ISNUMBER($B1147),'INPUT | Operations'!$B1152-'INPUT | Operations'!$B1151,"")</f>
        <v/>
      </c>
      <c r="F1147" s="32" t="str">
        <f>IF(ISNUMBER($B1147),IF('INPUT | Operations'!$B1152&lt;MainEngine_BurnTime,1,IF('INPUT | Operations'!$B1151&lt;=MainEngine_BurnTime,(MainEngine_BurnTime-'INPUT | Operations'!$B1151)/('INPUT | Operations'!$B1152-'INPUT | Operations'!$B1151),0))*'INPUT | Operations'!$D1151*NumberOfMainEngines*NumberOfOps*$E1147,"")</f>
        <v/>
      </c>
      <c r="G1147" s="34" t="str">
        <f t="shared" si="265"/>
        <v/>
      </c>
      <c r="H1147" s="27" t="str">
        <f t="shared" si="266"/>
        <v/>
      </c>
      <c r="I1147" s="27" t="str">
        <f t="shared" si="267"/>
        <v/>
      </c>
      <c r="J1147" s="27" t="str">
        <f t="shared" si="268"/>
        <v/>
      </c>
      <c r="K1147" s="27" t="str">
        <f t="shared" si="269"/>
        <v/>
      </c>
      <c r="L1147" s="27" t="str">
        <f t="shared" si="270"/>
        <v/>
      </c>
      <c r="M1147" s="32" t="str">
        <f t="shared" si="271"/>
        <v/>
      </c>
      <c r="N1147" s="27" t="str">
        <f t="shared" si="273"/>
        <v/>
      </c>
      <c r="O1147" s="27" t="str">
        <f t="shared" si="274"/>
        <v/>
      </c>
      <c r="P1147" s="27" t="str">
        <f t="shared" si="275"/>
        <v/>
      </c>
      <c r="Q1147" s="27" t="str">
        <f t="shared" si="276"/>
        <v/>
      </c>
      <c r="R1147" s="27" t="str">
        <f t="shared" si="277"/>
        <v/>
      </c>
      <c r="S1147" s="27" t="str">
        <f t="shared" si="278"/>
        <v/>
      </c>
      <c r="T1147" s="32" t="str">
        <f t="shared" si="279"/>
        <v/>
      </c>
      <c r="U1147" s="10"/>
    </row>
    <row r="1148" spans="1:21" x14ac:dyDescent="0.25">
      <c r="A1148" s="10"/>
      <c r="B1148" s="4" t="str">
        <f>IF(ISBLANK('INPUT | Operations'!$B1153),"",COUNT('INPUT | Operations'!$B$12:$B1152))</f>
        <v/>
      </c>
      <c r="C1148" s="27" t="str">
        <f>IF(ISNUMBER($B1148),('INPUT | Operations'!$C1152+'INPUT | Operations'!$C1153)/2,"")</f>
        <v/>
      </c>
      <c r="D1148" s="28" t="str">
        <f t="shared" si="272"/>
        <v/>
      </c>
      <c r="E1148" s="26" t="str">
        <f>IF(ISNUMBER($B1148),'INPUT | Operations'!$B1153-'INPUT | Operations'!$B1152,"")</f>
        <v/>
      </c>
      <c r="F1148" s="32" t="str">
        <f>IF(ISNUMBER($B1148),IF('INPUT | Operations'!$B1153&lt;MainEngine_BurnTime,1,IF('INPUT | Operations'!$B1152&lt;=MainEngine_BurnTime,(MainEngine_BurnTime-'INPUT | Operations'!$B1152)/('INPUT | Operations'!$B1153-'INPUT | Operations'!$B1152),0))*'INPUT | Operations'!$D1152*NumberOfMainEngines*NumberOfOps*$E1148,"")</f>
        <v/>
      </c>
      <c r="G1148" s="34" t="str">
        <f t="shared" si="265"/>
        <v/>
      </c>
      <c r="H1148" s="27" t="str">
        <f t="shared" si="266"/>
        <v/>
      </c>
      <c r="I1148" s="27" t="str">
        <f t="shared" si="267"/>
        <v/>
      </c>
      <c r="J1148" s="27" t="str">
        <f t="shared" si="268"/>
        <v/>
      </c>
      <c r="K1148" s="27" t="str">
        <f t="shared" si="269"/>
        <v/>
      </c>
      <c r="L1148" s="27" t="str">
        <f t="shared" si="270"/>
        <v/>
      </c>
      <c r="M1148" s="32" t="str">
        <f t="shared" si="271"/>
        <v/>
      </c>
      <c r="N1148" s="27" t="str">
        <f t="shared" si="273"/>
        <v/>
      </c>
      <c r="O1148" s="27" t="str">
        <f t="shared" si="274"/>
        <v/>
      </c>
      <c r="P1148" s="27" t="str">
        <f t="shared" si="275"/>
        <v/>
      </c>
      <c r="Q1148" s="27" t="str">
        <f t="shared" si="276"/>
        <v/>
      </c>
      <c r="R1148" s="27" t="str">
        <f t="shared" si="277"/>
        <v/>
      </c>
      <c r="S1148" s="27" t="str">
        <f t="shared" si="278"/>
        <v/>
      </c>
      <c r="T1148" s="32" t="str">
        <f t="shared" si="279"/>
        <v/>
      </c>
      <c r="U1148" s="10"/>
    </row>
    <row r="1149" spans="1:21" x14ac:dyDescent="0.25">
      <c r="A1149" s="10"/>
      <c r="B1149" s="4" t="str">
        <f>IF(ISBLANK('INPUT | Operations'!$B1154),"",COUNT('INPUT | Operations'!$B$12:$B1153))</f>
        <v/>
      </c>
      <c r="C1149" s="27" t="str">
        <f>IF(ISNUMBER($B1149),('INPUT | Operations'!$C1153+'INPUT | Operations'!$C1154)/2,"")</f>
        <v/>
      </c>
      <c r="D1149" s="28" t="str">
        <f t="shared" si="272"/>
        <v/>
      </c>
      <c r="E1149" s="26" t="str">
        <f>IF(ISNUMBER($B1149),'INPUT | Operations'!$B1154-'INPUT | Operations'!$B1153,"")</f>
        <v/>
      </c>
      <c r="F1149" s="32" t="str">
        <f>IF(ISNUMBER($B1149),IF('INPUT | Operations'!$B1154&lt;MainEngine_BurnTime,1,IF('INPUT | Operations'!$B1153&lt;=MainEngine_BurnTime,(MainEngine_BurnTime-'INPUT | Operations'!$B1153)/('INPUT | Operations'!$B1154-'INPUT | Operations'!$B1153),0))*'INPUT | Operations'!$D1153*NumberOfMainEngines*NumberOfOps*$E1149,"")</f>
        <v/>
      </c>
      <c r="G1149" s="34" t="str">
        <f t="shared" si="265"/>
        <v/>
      </c>
      <c r="H1149" s="27" t="str">
        <f t="shared" si="266"/>
        <v/>
      </c>
      <c r="I1149" s="27" t="str">
        <f t="shared" si="267"/>
        <v/>
      </c>
      <c r="J1149" s="27" t="str">
        <f t="shared" si="268"/>
        <v/>
      </c>
      <c r="K1149" s="27" t="str">
        <f t="shared" si="269"/>
        <v/>
      </c>
      <c r="L1149" s="27" t="str">
        <f t="shared" si="270"/>
        <v/>
      </c>
      <c r="M1149" s="32" t="str">
        <f t="shared" si="271"/>
        <v/>
      </c>
      <c r="N1149" s="27" t="str">
        <f t="shared" si="273"/>
        <v/>
      </c>
      <c r="O1149" s="27" t="str">
        <f t="shared" si="274"/>
        <v/>
      </c>
      <c r="P1149" s="27" t="str">
        <f t="shared" si="275"/>
        <v/>
      </c>
      <c r="Q1149" s="27" t="str">
        <f t="shared" si="276"/>
        <v/>
      </c>
      <c r="R1149" s="27" t="str">
        <f t="shared" si="277"/>
        <v/>
      </c>
      <c r="S1149" s="27" t="str">
        <f t="shared" si="278"/>
        <v/>
      </c>
      <c r="T1149" s="32" t="str">
        <f t="shared" si="279"/>
        <v/>
      </c>
      <c r="U1149" s="10"/>
    </row>
    <row r="1150" spans="1:21" x14ac:dyDescent="0.25">
      <c r="A1150" s="10"/>
      <c r="B1150" s="4" t="str">
        <f>IF(ISBLANK('INPUT | Operations'!$B1155),"",COUNT('INPUT | Operations'!$B$12:$B1154))</f>
        <v/>
      </c>
      <c r="C1150" s="27" t="str">
        <f>IF(ISNUMBER($B1150),('INPUT | Operations'!$C1154+'INPUT | Operations'!$C1155)/2,"")</f>
        <v/>
      </c>
      <c r="D1150" s="28" t="str">
        <f t="shared" si="272"/>
        <v/>
      </c>
      <c r="E1150" s="26" t="str">
        <f>IF(ISNUMBER($B1150),'INPUT | Operations'!$B1155-'INPUT | Operations'!$B1154,"")</f>
        <v/>
      </c>
      <c r="F1150" s="32" t="str">
        <f>IF(ISNUMBER($B1150),IF('INPUT | Operations'!$B1155&lt;MainEngine_BurnTime,1,IF('INPUT | Operations'!$B1154&lt;=MainEngine_BurnTime,(MainEngine_BurnTime-'INPUT | Operations'!$B1154)/('INPUT | Operations'!$B1155-'INPUT | Operations'!$B1154),0))*'INPUT | Operations'!$D1154*NumberOfMainEngines*NumberOfOps*$E1150,"")</f>
        <v/>
      </c>
      <c r="G1150" s="34" t="str">
        <f t="shared" si="265"/>
        <v/>
      </c>
      <c r="H1150" s="27" t="str">
        <f t="shared" si="266"/>
        <v/>
      </c>
      <c r="I1150" s="27" t="str">
        <f t="shared" si="267"/>
        <v/>
      </c>
      <c r="J1150" s="27" t="str">
        <f t="shared" si="268"/>
        <v/>
      </c>
      <c r="K1150" s="27" t="str">
        <f t="shared" si="269"/>
        <v/>
      </c>
      <c r="L1150" s="27" t="str">
        <f t="shared" si="270"/>
        <v/>
      </c>
      <c r="M1150" s="32" t="str">
        <f t="shared" si="271"/>
        <v/>
      </c>
      <c r="N1150" s="27" t="str">
        <f t="shared" si="273"/>
        <v/>
      </c>
      <c r="O1150" s="27" t="str">
        <f t="shared" si="274"/>
        <v/>
      </c>
      <c r="P1150" s="27" t="str">
        <f t="shared" si="275"/>
        <v/>
      </c>
      <c r="Q1150" s="27" t="str">
        <f t="shared" si="276"/>
        <v/>
      </c>
      <c r="R1150" s="27" t="str">
        <f t="shared" si="277"/>
        <v/>
      </c>
      <c r="S1150" s="27" t="str">
        <f t="shared" si="278"/>
        <v/>
      </c>
      <c r="T1150" s="32" t="str">
        <f t="shared" si="279"/>
        <v/>
      </c>
      <c r="U1150" s="10"/>
    </row>
    <row r="1151" spans="1:21" x14ac:dyDescent="0.25">
      <c r="A1151" s="10"/>
      <c r="B1151" s="4" t="str">
        <f>IF(ISBLANK('INPUT | Operations'!$B1156),"",COUNT('INPUT | Operations'!$B$12:$B1155))</f>
        <v/>
      </c>
      <c r="C1151" s="27" t="str">
        <f>IF(ISNUMBER($B1151),('INPUT | Operations'!$C1155+'INPUT | Operations'!$C1156)/2,"")</f>
        <v/>
      </c>
      <c r="D1151" s="28" t="str">
        <f t="shared" si="272"/>
        <v/>
      </c>
      <c r="E1151" s="26" t="str">
        <f>IF(ISNUMBER($B1151),'INPUT | Operations'!$B1156-'INPUT | Operations'!$B1155,"")</f>
        <v/>
      </c>
      <c r="F1151" s="32" t="str">
        <f>IF(ISNUMBER($B1151),IF('INPUT | Operations'!$B1156&lt;MainEngine_BurnTime,1,IF('INPUT | Operations'!$B1155&lt;=MainEngine_BurnTime,(MainEngine_BurnTime-'INPUT | Operations'!$B1155)/('INPUT | Operations'!$B1156-'INPUT | Operations'!$B1155),0))*'INPUT | Operations'!$D1155*NumberOfMainEngines*NumberOfOps*$E1151,"")</f>
        <v/>
      </c>
      <c r="G1151" s="34" t="str">
        <f t="shared" si="265"/>
        <v/>
      </c>
      <c r="H1151" s="27" t="str">
        <f t="shared" si="266"/>
        <v/>
      </c>
      <c r="I1151" s="27" t="str">
        <f t="shared" si="267"/>
        <v/>
      </c>
      <c r="J1151" s="27" t="str">
        <f t="shared" si="268"/>
        <v/>
      </c>
      <c r="K1151" s="27" t="str">
        <f t="shared" si="269"/>
        <v/>
      </c>
      <c r="L1151" s="27" t="str">
        <f t="shared" si="270"/>
        <v/>
      </c>
      <c r="M1151" s="32" t="str">
        <f t="shared" si="271"/>
        <v/>
      </c>
      <c r="N1151" s="27" t="str">
        <f t="shared" si="273"/>
        <v/>
      </c>
      <c r="O1151" s="27" t="str">
        <f t="shared" si="274"/>
        <v/>
      </c>
      <c r="P1151" s="27" t="str">
        <f t="shared" si="275"/>
        <v/>
      </c>
      <c r="Q1151" s="27" t="str">
        <f t="shared" si="276"/>
        <v/>
      </c>
      <c r="R1151" s="27" t="str">
        <f t="shared" si="277"/>
        <v/>
      </c>
      <c r="S1151" s="27" t="str">
        <f t="shared" si="278"/>
        <v/>
      </c>
      <c r="T1151" s="32" t="str">
        <f t="shared" si="279"/>
        <v/>
      </c>
      <c r="U1151" s="10"/>
    </row>
    <row r="1152" spans="1:21" x14ac:dyDescent="0.25">
      <c r="A1152" s="10"/>
      <c r="B1152" s="4" t="str">
        <f>IF(ISBLANK('INPUT | Operations'!$B1157),"",COUNT('INPUT | Operations'!$B$12:$B1156))</f>
        <v/>
      </c>
      <c r="C1152" s="27" t="str">
        <f>IF(ISNUMBER($B1152),('INPUT | Operations'!$C1156+'INPUT | Operations'!$C1157)/2,"")</f>
        <v/>
      </c>
      <c r="D1152" s="28" t="str">
        <f t="shared" si="272"/>
        <v/>
      </c>
      <c r="E1152" s="26" t="str">
        <f>IF(ISNUMBER($B1152),'INPUT | Operations'!$B1157-'INPUT | Operations'!$B1156,"")</f>
        <v/>
      </c>
      <c r="F1152" s="32" t="str">
        <f>IF(ISNUMBER($B1152),IF('INPUT | Operations'!$B1157&lt;MainEngine_BurnTime,1,IF('INPUT | Operations'!$B1156&lt;=MainEngine_BurnTime,(MainEngine_BurnTime-'INPUT | Operations'!$B1156)/('INPUT | Operations'!$B1157-'INPUT | Operations'!$B1156),0))*'INPUT | Operations'!$D1156*NumberOfMainEngines*NumberOfOps*$E1152,"")</f>
        <v/>
      </c>
      <c r="G1152" s="34" t="str">
        <f t="shared" si="265"/>
        <v/>
      </c>
      <c r="H1152" s="27" t="str">
        <f t="shared" si="266"/>
        <v/>
      </c>
      <c r="I1152" s="27" t="str">
        <f t="shared" si="267"/>
        <v/>
      </c>
      <c r="J1152" s="27" t="str">
        <f t="shared" si="268"/>
        <v/>
      </c>
      <c r="K1152" s="27" t="str">
        <f t="shared" si="269"/>
        <v/>
      </c>
      <c r="L1152" s="27" t="str">
        <f t="shared" si="270"/>
        <v/>
      </c>
      <c r="M1152" s="32" t="str">
        <f t="shared" si="271"/>
        <v/>
      </c>
      <c r="N1152" s="27" t="str">
        <f t="shared" si="273"/>
        <v/>
      </c>
      <c r="O1152" s="27" t="str">
        <f t="shared" si="274"/>
        <v/>
      </c>
      <c r="P1152" s="27" t="str">
        <f t="shared" si="275"/>
        <v/>
      </c>
      <c r="Q1152" s="27" t="str">
        <f t="shared" si="276"/>
        <v/>
      </c>
      <c r="R1152" s="27" t="str">
        <f t="shared" si="277"/>
        <v/>
      </c>
      <c r="S1152" s="27" t="str">
        <f t="shared" si="278"/>
        <v/>
      </c>
      <c r="T1152" s="32" t="str">
        <f t="shared" si="279"/>
        <v/>
      </c>
      <c r="U1152" s="10"/>
    </row>
    <row r="1153" spans="1:21" x14ac:dyDescent="0.25">
      <c r="A1153" s="10"/>
      <c r="B1153" s="4" t="str">
        <f>IF(ISBLANK('INPUT | Operations'!$B1158),"",COUNT('INPUT | Operations'!$B$12:$B1157))</f>
        <v/>
      </c>
      <c r="C1153" s="27" t="str">
        <f>IF(ISNUMBER($B1153),('INPUT | Operations'!$C1157+'INPUT | Operations'!$C1158)/2,"")</f>
        <v/>
      </c>
      <c r="D1153" s="28" t="str">
        <f t="shared" si="272"/>
        <v/>
      </c>
      <c r="E1153" s="26" t="str">
        <f>IF(ISNUMBER($B1153),'INPUT | Operations'!$B1158-'INPUT | Operations'!$B1157,"")</f>
        <v/>
      </c>
      <c r="F1153" s="32" t="str">
        <f>IF(ISNUMBER($B1153),IF('INPUT | Operations'!$B1158&lt;MainEngine_BurnTime,1,IF('INPUT | Operations'!$B1157&lt;=MainEngine_BurnTime,(MainEngine_BurnTime-'INPUT | Operations'!$B1157)/('INPUT | Operations'!$B1158-'INPUT | Operations'!$B1157),0))*'INPUT | Operations'!$D1157*NumberOfMainEngines*NumberOfOps*$E1153,"")</f>
        <v/>
      </c>
      <c r="G1153" s="34" t="str">
        <f t="shared" si="265"/>
        <v/>
      </c>
      <c r="H1153" s="27" t="str">
        <f t="shared" si="266"/>
        <v/>
      </c>
      <c r="I1153" s="27" t="str">
        <f t="shared" si="267"/>
        <v/>
      </c>
      <c r="J1153" s="27" t="str">
        <f t="shared" si="268"/>
        <v/>
      </c>
      <c r="K1153" s="27" t="str">
        <f t="shared" si="269"/>
        <v/>
      </c>
      <c r="L1153" s="27" t="str">
        <f t="shared" si="270"/>
        <v/>
      </c>
      <c r="M1153" s="32" t="str">
        <f t="shared" si="271"/>
        <v/>
      </c>
      <c r="N1153" s="27" t="str">
        <f t="shared" si="273"/>
        <v/>
      </c>
      <c r="O1153" s="27" t="str">
        <f t="shared" si="274"/>
        <v/>
      </c>
      <c r="P1153" s="27" t="str">
        <f t="shared" si="275"/>
        <v/>
      </c>
      <c r="Q1153" s="27" t="str">
        <f t="shared" si="276"/>
        <v/>
      </c>
      <c r="R1153" s="27" t="str">
        <f t="shared" si="277"/>
        <v/>
      </c>
      <c r="S1153" s="27" t="str">
        <f t="shared" si="278"/>
        <v/>
      </c>
      <c r="T1153" s="32" t="str">
        <f t="shared" si="279"/>
        <v/>
      </c>
      <c r="U1153" s="10"/>
    </row>
    <row r="1154" spans="1:21" x14ac:dyDescent="0.25">
      <c r="A1154" s="10"/>
      <c r="B1154" s="4" t="str">
        <f>IF(ISBLANK('INPUT | Operations'!$B1159),"",COUNT('INPUT | Operations'!$B$12:$B1158))</f>
        <v/>
      </c>
      <c r="C1154" s="27" t="str">
        <f>IF(ISNUMBER($B1154),('INPUT | Operations'!$C1158+'INPUT | Operations'!$C1159)/2,"")</f>
        <v/>
      </c>
      <c r="D1154" s="28" t="str">
        <f t="shared" si="272"/>
        <v/>
      </c>
      <c r="E1154" s="26" t="str">
        <f>IF(ISNUMBER($B1154),'INPUT | Operations'!$B1159-'INPUT | Operations'!$B1158,"")</f>
        <v/>
      </c>
      <c r="F1154" s="32" t="str">
        <f>IF(ISNUMBER($B1154),IF('INPUT | Operations'!$B1159&lt;MainEngine_BurnTime,1,IF('INPUT | Operations'!$B1158&lt;=MainEngine_BurnTime,(MainEngine_BurnTime-'INPUT | Operations'!$B1158)/('INPUT | Operations'!$B1159-'INPUT | Operations'!$B1158),0))*'INPUT | Operations'!$D1158*NumberOfMainEngines*NumberOfOps*$E1154,"")</f>
        <v/>
      </c>
      <c r="G1154" s="34" t="str">
        <f t="shared" si="265"/>
        <v/>
      </c>
      <c r="H1154" s="27" t="str">
        <f t="shared" si="266"/>
        <v/>
      </c>
      <c r="I1154" s="27" t="str">
        <f t="shared" si="267"/>
        <v/>
      </c>
      <c r="J1154" s="27" t="str">
        <f t="shared" si="268"/>
        <v/>
      </c>
      <c r="K1154" s="27" t="str">
        <f t="shared" si="269"/>
        <v/>
      </c>
      <c r="L1154" s="27" t="str">
        <f t="shared" si="270"/>
        <v/>
      </c>
      <c r="M1154" s="32" t="str">
        <f t="shared" si="271"/>
        <v/>
      </c>
      <c r="N1154" s="27" t="str">
        <f t="shared" si="273"/>
        <v/>
      </c>
      <c r="O1154" s="27" t="str">
        <f t="shared" si="274"/>
        <v/>
      </c>
      <c r="P1154" s="27" t="str">
        <f t="shared" si="275"/>
        <v/>
      </c>
      <c r="Q1154" s="27" t="str">
        <f t="shared" si="276"/>
        <v/>
      </c>
      <c r="R1154" s="27" t="str">
        <f t="shared" si="277"/>
        <v/>
      </c>
      <c r="S1154" s="27" t="str">
        <f t="shared" si="278"/>
        <v/>
      </c>
      <c r="T1154" s="32" t="str">
        <f t="shared" si="279"/>
        <v/>
      </c>
      <c r="U1154" s="10"/>
    </row>
    <row r="1155" spans="1:21" x14ac:dyDescent="0.25">
      <c r="A1155" s="10"/>
      <c r="B1155" s="4" t="str">
        <f>IF(ISBLANK('INPUT | Operations'!$B1160),"",COUNT('INPUT | Operations'!$B$12:$B1159))</f>
        <v/>
      </c>
      <c r="C1155" s="27" t="str">
        <f>IF(ISNUMBER($B1155),('INPUT | Operations'!$C1159+'INPUT | Operations'!$C1160)/2,"")</f>
        <v/>
      </c>
      <c r="D1155" s="28" t="str">
        <f t="shared" si="272"/>
        <v/>
      </c>
      <c r="E1155" s="26" t="str">
        <f>IF(ISNUMBER($B1155),'INPUT | Operations'!$B1160-'INPUT | Operations'!$B1159,"")</f>
        <v/>
      </c>
      <c r="F1155" s="32" t="str">
        <f>IF(ISNUMBER($B1155),IF('INPUT | Operations'!$B1160&lt;MainEngine_BurnTime,1,IF('INPUT | Operations'!$B1159&lt;=MainEngine_BurnTime,(MainEngine_BurnTime-'INPUT | Operations'!$B1159)/('INPUT | Operations'!$B1160-'INPUT | Operations'!$B1159),0))*'INPUT | Operations'!$D1159*NumberOfMainEngines*NumberOfOps*$E1155,"")</f>
        <v/>
      </c>
      <c r="G1155" s="34" t="str">
        <f t="shared" si="265"/>
        <v/>
      </c>
      <c r="H1155" s="27" t="str">
        <f t="shared" si="266"/>
        <v/>
      </c>
      <c r="I1155" s="27" t="str">
        <f t="shared" si="267"/>
        <v/>
      </c>
      <c r="J1155" s="27" t="str">
        <f t="shared" si="268"/>
        <v/>
      </c>
      <c r="K1155" s="27" t="str">
        <f t="shared" si="269"/>
        <v/>
      </c>
      <c r="L1155" s="27" t="str">
        <f t="shared" si="270"/>
        <v/>
      </c>
      <c r="M1155" s="32" t="str">
        <f t="shared" si="271"/>
        <v/>
      </c>
      <c r="N1155" s="27" t="str">
        <f t="shared" si="273"/>
        <v/>
      </c>
      <c r="O1155" s="27" t="str">
        <f t="shared" si="274"/>
        <v/>
      </c>
      <c r="P1155" s="27" t="str">
        <f t="shared" si="275"/>
        <v/>
      </c>
      <c r="Q1155" s="27" t="str">
        <f t="shared" si="276"/>
        <v/>
      </c>
      <c r="R1155" s="27" t="str">
        <f t="shared" si="277"/>
        <v/>
      </c>
      <c r="S1155" s="27" t="str">
        <f t="shared" si="278"/>
        <v/>
      </c>
      <c r="T1155" s="32" t="str">
        <f t="shared" si="279"/>
        <v/>
      </c>
      <c r="U1155" s="10"/>
    </row>
    <row r="1156" spans="1:21" x14ac:dyDescent="0.25">
      <c r="A1156" s="10"/>
      <c r="B1156" s="4" t="str">
        <f>IF(ISBLANK('INPUT | Operations'!$B1161),"",COUNT('INPUT | Operations'!$B$12:$B1160))</f>
        <v/>
      </c>
      <c r="C1156" s="27" t="str">
        <f>IF(ISNUMBER($B1156),('INPUT | Operations'!$C1160+'INPUT | Operations'!$C1161)/2,"")</f>
        <v/>
      </c>
      <c r="D1156" s="28" t="str">
        <f t="shared" si="272"/>
        <v/>
      </c>
      <c r="E1156" s="26" t="str">
        <f>IF(ISNUMBER($B1156),'INPUT | Operations'!$B1161-'INPUT | Operations'!$B1160,"")</f>
        <v/>
      </c>
      <c r="F1156" s="32" t="str">
        <f>IF(ISNUMBER($B1156),IF('INPUT | Operations'!$B1161&lt;MainEngine_BurnTime,1,IF('INPUT | Operations'!$B1160&lt;=MainEngine_BurnTime,(MainEngine_BurnTime-'INPUT | Operations'!$B1160)/('INPUT | Operations'!$B1161-'INPUT | Operations'!$B1160),0))*'INPUT | Operations'!$D1160*NumberOfMainEngines*NumberOfOps*$E1156,"")</f>
        <v/>
      </c>
      <c r="G1156" s="34" t="str">
        <f t="shared" si="265"/>
        <v/>
      </c>
      <c r="H1156" s="27" t="str">
        <f t="shared" si="266"/>
        <v/>
      </c>
      <c r="I1156" s="27" t="str">
        <f t="shared" si="267"/>
        <v/>
      </c>
      <c r="J1156" s="27" t="str">
        <f t="shared" si="268"/>
        <v/>
      </c>
      <c r="K1156" s="27" t="str">
        <f t="shared" si="269"/>
        <v/>
      </c>
      <c r="L1156" s="27" t="str">
        <f t="shared" si="270"/>
        <v/>
      </c>
      <c r="M1156" s="32" t="str">
        <f t="shared" si="271"/>
        <v/>
      </c>
      <c r="N1156" s="27" t="str">
        <f t="shared" si="273"/>
        <v/>
      </c>
      <c r="O1156" s="27" t="str">
        <f t="shared" si="274"/>
        <v/>
      </c>
      <c r="P1156" s="27" t="str">
        <f t="shared" si="275"/>
        <v/>
      </c>
      <c r="Q1156" s="27" t="str">
        <f t="shared" si="276"/>
        <v/>
      </c>
      <c r="R1156" s="27" t="str">
        <f t="shared" si="277"/>
        <v/>
      </c>
      <c r="S1156" s="27" t="str">
        <f t="shared" si="278"/>
        <v/>
      </c>
      <c r="T1156" s="32" t="str">
        <f t="shared" si="279"/>
        <v/>
      </c>
      <c r="U1156" s="10"/>
    </row>
    <row r="1157" spans="1:21" x14ac:dyDescent="0.25">
      <c r="A1157" s="10"/>
      <c r="B1157" s="4" t="str">
        <f>IF(ISBLANK('INPUT | Operations'!$B1162),"",COUNT('INPUT | Operations'!$B$12:$B1161))</f>
        <v/>
      </c>
      <c r="C1157" s="27" t="str">
        <f>IF(ISNUMBER($B1157),('INPUT | Operations'!$C1161+'INPUT | Operations'!$C1162)/2,"")</f>
        <v/>
      </c>
      <c r="D1157" s="28" t="str">
        <f t="shared" si="272"/>
        <v/>
      </c>
      <c r="E1157" s="26" t="str">
        <f>IF(ISNUMBER($B1157),'INPUT | Operations'!$B1162-'INPUT | Operations'!$B1161,"")</f>
        <v/>
      </c>
      <c r="F1157" s="32" t="str">
        <f>IF(ISNUMBER($B1157),IF('INPUT | Operations'!$B1162&lt;MainEngine_BurnTime,1,IF('INPUT | Operations'!$B1161&lt;=MainEngine_BurnTime,(MainEngine_BurnTime-'INPUT | Operations'!$B1161)/('INPUT | Operations'!$B1162-'INPUT | Operations'!$B1161),0))*'INPUT | Operations'!$D1161*NumberOfMainEngines*NumberOfOps*$E1157,"")</f>
        <v/>
      </c>
      <c r="G1157" s="34" t="str">
        <f t="shared" si="265"/>
        <v/>
      </c>
      <c r="H1157" s="27" t="str">
        <f t="shared" si="266"/>
        <v/>
      </c>
      <c r="I1157" s="27" t="str">
        <f t="shared" si="267"/>
        <v/>
      </c>
      <c r="J1157" s="27" t="str">
        <f t="shared" si="268"/>
        <v/>
      </c>
      <c r="K1157" s="27" t="str">
        <f t="shared" si="269"/>
        <v/>
      </c>
      <c r="L1157" s="27" t="str">
        <f t="shared" si="270"/>
        <v/>
      </c>
      <c r="M1157" s="32" t="str">
        <f t="shared" si="271"/>
        <v/>
      </c>
      <c r="N1157" s="27" t="str">
        <f t="shared" si="273"/>
        <v/>
      </c>
      <c r="O1157" s="27" t="str">
        <f t="shared" si="274"/>
        <v/>
      </c>
      <c r="P1157" s="27" t="str">
        <f t="shared" si="275"/>
        <v/>
      </c>
      <c r="Q1157" s="27" t="str">
        <f t="shared" si="276"/>
        <v/>
      </c>
      <c r="R1157" s="27" t="str">
        <f t="shared" si="277"/>
        <v/>
      </c>
      <c r="S1157" s="27" t="str">
        <f t="shared" si="278"/>
        <v/>
      </c>
      <c r="T1157" s="32" t="str">
        <f t="shared" si="279"/>
        <v/>
      </c>
      <c r="U1157" s="10"/>
    </row>
    <row r="1158" spans="1:21" x14ac:dyDescent="0.25">
      <c r="A1158" s="10"/>
      <c r="B1158" s="4" t="str">
        <f>IF(ISBLANK('INPUT | Operations'!$B1163),"",COUNT('INPUT | Operations'!$B$12:$B1162))</f>
        <v/>
      </c>
      <c r="C1158" s="27" t="str">
        <f>IF(ISNUMBER($B1158),('INPUT | Operations'!$C1162+'INPUT | Operations'!$C1163)/2,"")</f>
        <v/>
      </c>
      <c r="D1158" s="28" t="str">
        <f t="shared" si="272"/>
        <v/>
      </c>
      <c r="E1158" s="26" t="str">
        <f>IF(ISNUMBER($B1158),'INPUT | Operations'!$B1163-'INPUT | Operations'!$B1162,"")</f>
        <v/>
      </c>
      <c r="F1158" s="32" t="str">
        <f>IF(ISNUMBER($B1158),IF('INPUT | Operations'!$B1163&lt;MainEngine_BurnTime,1,IF('INPUT | Operations'!$B1162&lt;=MainEngine_BurnTime,(MainEngine_BurnTime-'INPUT | Operations'!$B1162)/('INPUT | Operations'!$B1163-'INPUT | Operations'!$B1162),0))*'INPUT | Operations'!$D1162*NumberOfMainEngines*NumberOfOps*$E1158,"")</f>
        <v/>
      </c>
      <c r="G1158" s="34" t="str">
        <f t="shared" si="265"/>
        <v/>
      </c>
      <c r="H1158" s="27" t="str">
        <f t="shared" si="266"/>
        <v/>
      </c>
      <c r="I1158" s="27" t="str">
        <f t="shared" si="267"/>
        <v/>
      </c>
      <c r="J1158" s="27" t="str">
        <f t="shared" si="268"/>
        <v/>
      </c>
      <c r="K1158" s="27" t="str">
        <f t="shared" si="269"/>
        <v/>
      </c>
      <c r="L1158" s="27" t="str">
        <f t="shared" si="270"/>
        <v/>
      </c>
      <c r="M1158" s="32" t="str">
        <f t="shared" si="271"/>
        <v/>
      </c>
      <c r="N1158" s="27" t="str">
        <f t="shared" si="273"/>
        <v/>
      </c>
      <c r="O1158" s="27" t="str">
        <f t="shared" si="274"/>
        <v/>
      </c>
      <c r="P1158" s="27" t="str">
        <f t="shared" si="275"/>
        <v/>
      </c>
      <c r="Q1158" s="27" t="str">
        <f t="shared" si="276"/>
        <v/>
      </c>
      <c r="R1158" s="27" t="str">
        <f t="shared" si="277"/>
        <v/>
      </c>
      <c r="S1158" s="27" t="str">
        <f t="shared" si="278"/>
        <v/>
      </c>
      <c r="T1158" s="32" t="str">
        <f t="shared" si="279"/>
        <v/>
      </c>
      <c r="U1158" s="10"/>
    </row>
    <row r="1159" spans="1:21" x14ac:dyDescent="0.25">
      <c r="A1159" s="10"/>
      <c r="B1159" s="4" t="str">
        <f>IF(ISBLANK('INPUT | Operations'!$B1164),"",COUNT('INPUT | Operations'!$B$12:$B1163))</f>
        <v/>
      </c>
      <c r="C1159" s="27" t="str">
        <f>IF(ISNUMBER($B1159),('INPUT | Operations'!$C1163+'INPUT | Operations'!$C1164)/2,"")</f>
        <v/>
      </c>
      <c r="D1159" s="28" t="str">
        <f t="shared" si="272"/>
        <v/>
      </c>
      <c r="E1159" s="26" t="str">
        <f>IF(ISNUMBER($B1159),'INPUT | Operations'!$B1164-'INPUT | Operations'!$B1163,"")</f>
        <v/>
      </c>
      <c r="F1159" s="32" t="str">
        <f>IF(ISNUMBER($B1159),IF('INPUT | Operations'!$B1164&lt;MainEngine_BurnTime,1,IF('INPUT | Operations'!$B1163&lt;=MainEngine_BurnTime,(MainEngine_BurnTime-'INPUT | Operations'!$B1163)/('INPUT | Operations'!$B1164-'INPUT | Operations'!$B1163),0))*'INPUT | Operations'!$D1163*NumberOfMainEngines*NumberOfOps*$E1159,"")</f>
        <v/>
      </c>
      <c r="G1159" s="34" t="str">
        <f t="shared" si="265"/>
        <v/>
      </c>
      <c r="H1159" s="27" t="str">
        <f t="shared" si="266"/>
        <v/>
      </c>
      <c r="I1159" s="27" t="str">
        <f t="shared" si="267"/>
        <v/>
      </c>
      <c r="J1159" s="27" t="str">
        <f t="shared" si="268"/>
        <v/>
      </c>
      <c r="K1159" s="27" t="str">
        <f t="shared" si="269"/>
        <v/>
      </c>
      <c r="L1159" s="27" t="str">
        <f t="shared" si="270"/>
        <v/>
      </c>
      <c r="M1159" s="32" t="str">
        <f t="shared" si="271"/>
        <v/>
      </c>
      <c r="N1159" s="27" t="str">
        <f t="shared" si="273"/>
        <v/>
      </c>
      <c r="O1159" s="27" t="str">
        <f t="shared" si="274"/>
        <v/>
      </c>
      <c r="P1159" s="27" t="str">
        <f t="shared" si="275"/>
        <v/>
      </c>
      <c r="Q1159" s="27" t="str">
        <f t="shared" si="276"/>
        <v/>
      </c>
      <c r="R1159" s="27" t="str">
        <f t="shared" si="277"/>
        <v/>
      </c>
      <c r="S1159" s="27" t="str">
        <f t="shared" si="278"/>
        <v/>
      </c>
      <c r="T1159" s="32" t="str">
        <f t="shared" si="279"/>
        <v/>
      </c>
      <c r="U1159" s="10"/>
    </row>
    <row r="1160" spans="1:21" x14ac:dyDescent="0.25">
      <c r="A1160" s="10"/>
      <c r="B1160" s="4" t="str">
        <f>IF(ISBLANK('INPUT | Operations'!$B1165),"",COUNT('INPUT | Operations'!$B$12:$B1164))</f>
        <v/>
      </c>
      <c r="C1160" s="27" t="str">
        <f>IF(ISNUMBER($B1160),('INPUT | Operations'!$C1164+'INPUT | Operations'!$C1165)/2,"")</f>
        <v/>
      </c>
      <c r="D1160" s="28" t="str">
        <f t="shared" si="272"/>
        <v/>
      </c>
      <c r="E1160" s="26" t="str">
        <f>IF(ISNUMBER($B1160),'INPUT | Operations'!$B1165-'INPUT | Operations'!$B1164,"")</f>
        <v/>
      </c>
      <c r="F1160" s="32" t="str">
        <f>IF(ISNUMBER($B1160),IF('INPUT | Operations'!$B1165&lt;MainEngine_BurnTime,1,IF('INPUT | Operations'!$B1164&lt;=MainEngine_BurnTime,(MainEngine_BurnTime-'INPUT | Operations'!$B1164)/('INPUT | Operations'!$B1165-'INPUT | Operations'!$B1164),0))*'INPUT | Operations'!$D1164*NumberOfMainEngines*NumberOfOps*$E1160,"")</f>
        <v/>
      </c>
      <c r="G1160" s="34" t="str">
        <f t="shared" ref="G1160:G1223" si="280">IF(ISNUMBER($B1160),MainEngine_H2O+MW_H2O/MW_H*MainEngine_H+MW_H2O/MW_H2*MainEngine_H2+MainEngine_OH,"")</f>
        <v/>
      </c>
      <c r="H1160" s="27" t="str">
        <f t="shared" ref="H1160:H1223" si="281">IF(ISNUMBER($B1160),MainEngine_CO2+MW_CO2/MW_CO*(MainEngine_CO-$I1160),"")</f>
        <v/>
      </c>
      <c r="I1160" s="27" t="str">
        <f t="shared" ref="I1160:I1223" si="282">IF(ISNUMBER($B1160),MIN(0.0025*EXP(0.067*$D1160)*(MainEngine_CO+MainEngine_CO2),MainEngine_CO),"")</f>
        <v/>
      </c>
      <c r="J1160" s="27" t="str">
        <f t="shared" ref="J1160:J1223" si="283">IF(ISNUMBER($B1160),MainEngine_Al2O3,"")</f>
        <v/>
      </c>
      <c r="K1160" s="27" t="str">
        <f t="shared" ref="K1160:K1223" si="284">IF(ISNUMBER($B1160),MainEngine_HCl+MainEngine_Cl+MainEngine_Cl2,"")</f>
        <v/>
      </c>
      <c r="L1160" s="27" t="str">
        <f t="shared" ref="L1160:L1223" si="285">IF(ISNUMBER($B1160),MainEngine_NOx+33*EXP(-0.26*$D1160),"")</f>
        <v/>
      </c>
      <c r="M1160" s="32" t="str">
        <f t="shared" ref="M1160:M1223" si="286">IF(ISNUMBER($B1160),MainEngine_BC*MAX(0.04,MIN(1,0.04*EXP(0.12*($D1160-15)))),"")</f>
        <v/>
      </c>
      <c r="N1160" s="27" t="str">
        <f t="shared" si="273"/>
        <v/>
      </c>
      <c r="O1160" s="27" t="str">
        <f t="shared" si="274"/>
        <v/>
      </c>
      <c r="P1160" s="27" t="str">
        <f t="shared" si="275"/>
        <v/>
      </c>
      <c r="Q1160" s="27" t="str">
        <f t="shared" si="276"/>
        <v/>
      </c>
      <c r="R1160" s="27" t="str">
        <f t="shared" si="277"/>
        <v/>
      </c>
      <c r="S1160" s="27" t="str">
        <f t="shared" si="278"/>
        <v/>
      </c>
      <c r="T1160" s="32" t="str">
        <f t="shared" si="279"/>
        <v/>
      </c>
      <c r="U1160" s="10"/>
    </row>
    <row r="1161" spans="1:21" x14ac:dyDescent="0.25">
      <c r="A1161" s="10"/>
      <c r="B1161" s="4" t="str">
        <f>IF(ISBLANK('INPUT | Operations'!$B1166),"",COUNT('INPUT | Operations'!$B$12:$B1165))</f>
        <v/>
      </c>
      <c r="C1161" s="27" t="str">
        <f>IF(ISNUMBER($B1161),('INPUT | Operations'!$C1165+'INPUT | Operations'!$C1166)/2,"")</f>
        <v/>
      </c>
      <c r="D1161" s="28" t="str">
        <f t="shared" si="272"/>
        <v/>
      </c>
      <c r="E1161" s="26" t="str">
        <f>IF(ISNUMBER($B1161),'INPUT | Operations'!$B1166-'INPUT | Operations'!$B1165,"")</f>
        <v/>
      </c>
      <c r="F1161" s="32" t="str">
        <f>IF(ISNUMBER($B1161),IF('INPUT | Operations'!$B1166&lt;MainEngine_BurnTime,1,IF('INPUT | Operations'!$B1165&lt;=MainEngine_BurnTime,(MainEngine_BurnTime-'INPUT | Operations'!$B1165)/('INPUT | Operations'!$B1166-'INPUT | Operations'!$B1165),0))*'INPUT | Operations'!$D1165*NumberOfMainEngines*NumberOfOps*$E1161,"")</f>
        <v/>
      </c>
      <c r="G1161" s="34" t="str">
        <f t="shared" si="280"/>
        <v/>
      </c>
      <c r="H1161" s="27" t="str">
        <f t="shared" si="281"/>
        <v/>
      </c>
      <c r="I1161" s="27" t="str">
        <f t="shared" si="282"/>
        <v/>
      </c>
      <c r="J1161" s="27" t="str">
        <f t="shared" si="283"/>
        <v/>
      </c>
      <c r="K1161" s="27" t="str">
        <f t="shared" si="284"/>
        <v/>
      </c>
      <c r="L1161" s="27" t="str">
        <f t="shared" si="285"/>
        <v/>
      </c>
      <c r="M1161" s="32" t="str">
        <f t="shared" si="286"/>
        <v/>
      </c>
      <c r="N1161" s="27" t="str">
        <f t="shared" si="273"/>
        <v/>
      </c>
      <c r="O1161" s="27" t="str">
        <f t="shared" si="274"/>
        <v/>
      </c>
      <c r="P1161" s="27" t="str">
        <f t="shared" si="275"/>
        <v/>
      </c>
      <c r="Q1161" s="27" t="str">
        <f t="shared" si="276"/>
        <v/>
      </c>
      <c r="R1161" s="27" t="str">
        <f t="shared" si="277"/>
        <v/>
      </c>
      <c r="S1161" s="27" t="str">
        <f t="shared" si="278"/>
        <v/>
      </c>
      <c r="T1161" s="32" t="str">
        <f t="shared" si="279"/>
        <v/>
      </c>
      <c r="U1161" s="10"/>
    </row>
    <row r="1162" spans="1:21" x14ac:dyDescent="0.25">
      <c r="A1162" s="10"/>
      <c r="B1162" s="4" t="str">
        <f>IF(ISBLANK('INPUT | Operations'!$B1167),"",COUNT('INPUT | Operations'!$B$12:$B1166))</f>
        <v/>
      </c>
      <c r="C1162" s="27" t="str">
        <f>IF(ISNUMBER($B1162),('INPUT | Operations'!$C1166+'INPUT | Operations'!$C1167)/2,"")</f>
        <v/>
      </c>
      <c r="D1162" s="28" t="str">
        <f t="shared" si="272"/>
        <v/>
      </c>
      <c r="E1162" s="26" t="str">
        <f>IF(ISNUMBER($B1162),'INPUT | Operations'!$B1167-'INPUT | Operations'!$B1166,"")</f>
        <v/>
      </c>
      <c r="F1162" s="32" t="str">
        <f>IF(ISNUMBER($B1162),IF('INPUT | Operations'!$B1167&lt;MainEngine_BurnTime,1,IF('INPUT | Operations'!$B1166&lt;=MainEngine_BurnTime,(MainEngine_BurnTime-'INPUT | Operations'!$B1166)/('INPUT | Operations'!$B1167-'INPUT | Operations'!$B1166),0))*'INPUT | Operations'!$D1166*NumberOfMainEngines*NumberOfOps*$E1162,"")</f>
        <v/>
      </c>
      <c r="G1162" s="34" t="str">
        <f t="shared" si="280"/>
        <v/>
      </c>
      <c r="H1162" s="27" t="str">
        <f t="shared" si="281"/>
        <v/>
      </c>
      <c r="I1162" s="27" t="str">
        <f t="shared" si="282"/>
        <v/>
      </c>
      <c r="J1162" s="27" t="str">
        <f t="shared" si="283"/>
        <v/>
      </c>
      <c r="K1162" s="27" t="str">
        <f t="shared" si="284"/>
        <v/>
      </c>
      <c r="L1162" s="27" t="str">
        <f t="shared" si="285"/>
        <v/>
      </c>
      <c r="M1162" s="32" t="str">
        <f t="shared" si="286"/>
        <v/>
      </c>
      <c r="N1162" s="27" t="str">
        <f t="shared" si="273"/>
        <v/>
      </c>
      <c r="O1162" s="27" t="str">
        <f t="shared" si="274"/>
        <v/>
      </c>
      <c r="P1162" s="27" t="str">
        <f t="shared" si="275"/>
        <v/>
      </c>
      <c r="Q1162" s="27" t="str">
        <f t="shared" si="276"/>
        <v/>
      </c>
      <c r="R1162" s="27" t="str">
        <f t="shared" si="277"/>
        <v/>
      </c>
      <c r="S1162" s="27" t="str">
        <f t="shared" si="278"/>
        <v/>
      </c>
      <c r="T1162" s="32" t="str">
        <f t="shared" si="279"/>
        <v/>
      </c>
      <c r="U1162" s="10"/>
    </row>
    <row r="1163" spans="1:21" x14ac:dyDescent="0.25">
      <c r="A1163" s="10"/>
      <c r="B1163" s="4" t="str">
        <f>IF(ISBLANK('INPUT | Operations'!$B1168),"",COUNT('INPUT | Operations'!$B$12:$B1167))</f>
        <v/>
      </c>
      <c r="C1163" s="27" t="str">
        <f>IF(ISNUMBER($B1163),('INPUT | Operations'!$C1167+'INPUT | Operations'!$C1168)/2,"")</f>
        <v/>
      </c>
      <c r="D1163" s="28" t="str">
        <f t="shared" si="272"/>
        <v/>
      </c>
      <c r="E1163" s="26" t="str">
        <f>IF(ISNUMBER($B1163),'INPUT | Operations'!$B1168-'INPUT | Operations'!$B1167,"")</f>
        <v/>
      </c>
      <c r="F1163" s="32" t="str">
        <f>IF(ISNUMBER($B1163),IF('INPUT | Operations'!$B1168&lt;MainEngine_BurnTime,1,IF('INPUT | Operations'!$B1167&lt;=MainEngine_BurnTime,(MainEngine_BurnTime-'INPUT | Operations'!$B1167)/('INPUT | Operations'!$B1168-'INPUT | Operations'!$B1167),0))*'INPUT | Operations'!$D1167*NumberOfMainEngines*NumberOfOps*$E1163,"")</f>
        <v/>
      </c>
      <c r="G1163" s="34" t="str">
        <f t="shared" si="280"/>
        <v/>
      </c>
      <c r="H1163" s="27" t="str">
        <f t="shared" si="281"/>
        <v/>
      </c>
      <c r="I1163" s="27" t="str">
        <f t="shared" si="282"/>
        <v/>
      </c>
      <c r="J1163" s="27" t="str">
        <f t="shared" si="283"/>
        <v/>
      </c>
      <c r="K1163" s="27" t="str">
        <f t="shared" si="284"/>
        <v/>
      </c>
      <c r="L1163" s="27" t="str">
        <f t="shared" si="285"/>
        <v/>
      </c>
      <c r="M1163" s="32" t="str">
        <f t="shared" si="286"/>
        <v/>
      </c>
      <c r="N1163" s="27" t="str">
        <f t="shared" si="273"/>
        <v/>
      </c>
      <c r="O1163" s="27" t="str">
        <f t="shared" si="274"/>
        <v/>
      </c>
      <c r="P1163" s="27" t="str">
        <f t="shared" si="275"/>
        <v/>
      </c>
      <c r="Q1163" s="27" t="str">
        <f t="shared" si="276"/>
        <v/>
      </c>
      <c r="R1163" s="27" t="str">
        <f t="shared" si="277"/>
        <v/>
      </c>
      <c r="S1163" s="27" t="str">
        <f t="shared" si="278"/>
        <v/>
      </c>
      <c r="T1163" s="32" t="str">
        <f t="shared" si="279"/>
        <v/>
      </c>
      <c r="U1163" s="10"/>
    </row>
    <row r="1164" spans="1:21" x14ac:dyDescent="0.25">
      <c r="A1164" s="10"/>
      <c r="B1164" s="4" t="str">
        <f>IF(ISBLANK('INPUT | Operations'!$B1169),"",COUNT('INPUT | Operations'!$B$12:$B1168))</f>
        <v/>
      </c>
      <c r="C1164" s="27" t="str">
        <f>IF(ISNUMBER($B1164),('INPUT | Operations'!$C1168+'INPUT | Operations'!$C1169)/2,"")</f>
        <v/>
      </c>
      <c r="D1164" s="28" t="str">
        <f t="shared" si="272"/>
        <v/>
      </c>
      <c r="E1164" s="26" t="str">
        <f>IF(ISNUMBER($B1164),'INPUT | Operations'!$B1169-'INPUT | Operations'!$B1168,"")</f>
        <v/>
      </c>
      <c r="F1164" s="32" t="str">
        <f>IF(ISNUMBER($B1164),IF('INPUT | Operations'!$B1169&lt;MainEngine_BurnTime,1,IF('INPUT | Operations'!$B1168&lt;=MainEngine_BurnTime,(MainEngine_BurnTime-'INPUT | Operations'!$B1168)/('INPUT | Operations'!$B1169-'INPUT | Operations'!$B1168),0))*'INPUT | Operations'!$D1168*NumberOfMainEngines*NumberOfOps*$E1164,"")</f>
        <v/>
      </c>
      <c r="G1164" s="34" t="str">
        <f t="shared" si="280"/>
        <v/>
      </c>
      <c r="H1164" s="27" t="str">
        <f t="shared" si="281"/>
        <v/>
      </c>
      <c r="I1164" s="27" t="str">
        <f t="shared" si="282"/>
        <v/>
      </c>
      <c r="J1164" s="27" t="str">
        <f t="shared" si="283"/>
        <v/>
      </c>
      <c r="K1164" s="27" t="str">
        <f t="shared" si="284"/>
        <v/>
      </c>
      <c r="L1164" s="27" t="str">
        <f t="shared" si="285"/>
        <v/>
      </c>
      <c r="M1164" s="32" t="str">
        <f t="shared" si="286"/>
        <v/>
      </c>
      <c r="N1164" s="27" t="str">
        <f t="shared" si="273"/>
        <v/>
      </c>
      <c r="O1164" s="27" t="str">
        <f t="shared" si="274"/>
        <v/>
      </c>
      <c r="P1164" s="27" t="str">
        <f t="shared" si="275"/>
        <v/>
      </c>
      <c r="Q1164" s="27" t="str">
        <f t="shared" si="276"/>
        <v/>
      </c>
      <c r="R1164" s="27" t="str">
        <f t="shared" si="277"/>
        <v/>
      </c>
      <c r="S1164" s="27" t="str">
        <f t="shared" si="278"/>
        <v/>
      </c>
      <c r="T1164" s="32" t="str">
        <f t="shared" si="279"/>
        <v/>
      </c>
      <c r="U1164" s="10"/>
    </row>
    <row r="1165" spans="1:21" x14ac:dyDescent="0.25">
      <c r="A1165" s="10"/>
      <c r="B1165" s="4" t="str">
        <f>IF(ISBLANK('INPUT | Operations'!$B1170),"",COUNT('INPUT | Operations'!$B$12:$B1169))</f>
        <v/>
      </c>
      <c r="C1165" s="27" t="str">
        <f>IF(ISNUMBER($B1165),('INPUT | Operations'!$C1169+'INPUT | Operations'!$C1170)/2,"")</f>
        <v/>
      </c>
      <c r="D1165" s="28" t="str">
        <f t="shared" si="272"/>
        <v/>
      </c>
      <c r="E1165" s="26" t="str">
        <f>IF(ISNUMBER($B1165),'INPUT | Operations'!$B1170-'INPUT | Operations'!$B1169,"")</f>
        <v/>
      </c>
      <c r="F1165" s="32" t="str">
        <f>IF(ISNUMBER($B1165),IF('INPUT | Operations'!$B1170&lt;MainEngine_BurnTime,1,IF('INPUT | Operations'!$B1169&lt;=MainEngine_BurnTime,(MainEngine_BurnTime-'INPUT | Operations'!$B1169)/('INPUT | Operations'!$B1170-'INPUT | Operations'!$B1169),0))*'INPUT | Operations'!$D1169*NumberOfMainEngines*NumberOfOps*$E1165,"")</f>
        <v/>
      </c>
      <c r="G1165" s="34" t="str">
        <f t="shared" si="280"/>
        <v/>
      </c>
      <c r="H1165" s="27" t="str">
        <f t="shared" si="281"/>
        <v/>
      </c>
      <c r="I1165" s="27" t="str">
        <f t="shared" si="282"/>
        <v/>
      </c>
      <c r="J1165" s="27" t="str">
        <f t="shared" si="283"/>
        <v/>
      </c>
      <c r="K1165" s="27" t="str">
        <f t="shared" si="284"/>
        <v/>
      </c>
      <c r="L1165" s="27" t="str">
        <f t="shared" si="285"/>
        <v/>
      </c>
      <c r="M1165" s="32" t="str">
        <f t="shared" si="286"/>
        <v/>
      </c>
      <c r="N1165" s="27" t="str">
        <f t="shared" si="273"/>
        <v/>
      </c>
      <c r="O1165" s="27" t="str">
        <f t="shared" si="274"/>
        <v/>
      </c>
      <c r="P1165" s="27" t="str">
        <f t="shared" si="275"/>
        <v/>
      </c>
      <c r="Q1165" s="27" t="str">
        <f t="shared" si="276"/>
        <v/>
      </c>
      <c r="R1165" s="27" t="str">
        <f t="shared" si="277"/>
        <v/>
      </c>
      <c r="S1165" s="27" t="str">
        <f t="shared" si="278"/>
        <v/>
      </c>
      <c r="T1165" s="32" t="str">
        <f t="shared" si="279"/>
        <v/>
      </c>
      <c r="U1165" s="10"/>
    </row>
    <row r="1166" spans="1:21" x14ac:dyDescent="0.25">
      <c r="A1166" s="10"/>
      <c r="B1166" s="4" t="str">
        <f>IF(ISBLANK('INPUT | Operations'!$B1171),"",COUNT('INPUT | Operations'!$B$12:$B1170))</f>
        <v/>
      </c>
      <c r="C1166" s="27" t="str">
        <f>IF(ISNUMBER($B1166),('INPUT | Operations'!$C1170+'INPUT | Operations'!$C1171)/2,"")</f>
        <v/>
      </c>
      <c r="D1166" s="28" t="str">
        <f t="shared" si="272"/>
        <v/>
      </c>
      <c r="E1166" s="26" t="str">
        <f>IF(ISNUMBER($B1166),'INPUT | Operations'!$B1171-'INPUT | Operations'!$B1170,"")</f>
        <v/>
      </c>
      <c r="F1166" s="32" t="str">
        <f>IF(ISNUMBER($B1166),IF('INPUT | Operations'!$B1171&lt;MainEngine_BurnTime,1,IF('INPUT | Operations'!$B1170&lt;=MainEngine_BurnTime,(MainEngine_BurnTime-'INPUT | Operations'!$B1170)/('INPUT | Operations'!$B1171-'INPUT | Operations'!$B1170),0))*'INPUT | Operations'!$D1170*NumberOfMainEngines*NumberOfOps*$E1166,"")</f>
        <v/>
      </c>
      <c r="G1166" s="34" t="str">
        <f t="shared" si="280"/>
        <v/>
      </c>
      <c r="H1166" s="27" t="str">
        <f t="shared" si="281"/>
        <v/>
      </c>
      <c r="I1166" s="27" t="str">
        <f t="shared" si="282"/>
        <v/>
      </c>
      <c r="J1166" s="27" t="str">
        <f t="shared" si="283"/>
        <v/>
      </c>
      <c r="K1166" s="27" t="str">
        <f t="shared" si="284"/>
        <v/>
      </c>
      <c r="L1166" s="27" t="str">
        <f t="shared" si="285"/>
        <v/>
      </c>
      <c r="M1166" s="32" t="str">
        <f t="shared" si="286"/>
        <v/>
      </c>
      <c r="N1166" s="27" t="str">
        <f t="shared" si="273"/>
        <v/>
      </c>
      <c r="O1166" s="27" t="str">
        <f t="shared" si="274"/>
        <v/>
      </c>
      <c r="P1166" s="27" t="str">
        <f t="shared" si="275"/>
        <v/>
      </c>
      <c r="Q1166" s="27" t="str">
        <f t="shared" si="276"/>
        <v/>
      </c>
      <c r="R1166" s="27" t="str">
        <f t="shared" si="277"/>
        <v/>
      </c>
      <c r="S1166" s="27" t="str">
        <f t="shared" si="278"/>
        <v/>
      </c>
      <c r="T1166" s="32" t="str">
        <f t="shared" si="279"/>
        <v/>
      </c>
      <c r="U1166" s="10"/>
    </row>
    <row r="1167" spans="1:21" x14ac:dyDescent="0.25">
      <c r="A1167" s="10"/>
      <c r="B1167" s="4" t="str">
        <f>IF(ISBLANK('INPUT | Operations'!$B1172),"",COUNT('INPUT | Operations'!$B$12:$B1171))</f>
        <v/>
      </c>
      <c r="C1167" s="27" t="str">
        <f>IF(ISNUMBER($B1167),('INPUT | Operations'!$C1171+'INPUT | Operations'!$C1172)/2,"")</f>
        <v/>
      </c>
      <c r="D1167" s="28" t="str">
        <f t="shared" si="272"/>
        <v/>
      </c>
      <c r="E1167" s="26" t="str">
        <f>IF(ISNUMBER($B1167),'INPUT | Operations'!$B1172-'INPUT | Operations'!$B1171,"")</f>
        <v/>
      </c>
      <c r="F1167" s="32" t="str">
        <f>IF(ISNUMBER($B1167),IF('INPUT | Operations'!$B1172&lt;MainEngine_BurnTime,1,IF('INPUT | Operations'!$B1171&lt;=MainEngine_BurnTime,(MainEngine_BurnTime-'INPUT | Operations'!$B1171)/('INPUT | Operations'!$B1172-'INPUT | Operations'!$B1171),0))*'INPUT | Operations'!$D1171*NumberOfMainEngines*NumberOfOps*$E1167,"")</f>
        <v/>
      </c>
      <c r="G1167" s="34" t="str">
        <f t="shared" si="280"/>
        <v/>
      </c>
      <c r="H1167" s="27" t="str">
        <f t="shared" si="281"/>
        <v/>
      </c>
      <c r="I1167" s="27" t="str">
        <f t="shared" si="282"/>
        <v/>
      </c>
      <c r="J1167" s="27" t="str">
        <f t="shared" si="283"/>
        <v/>
      </c>
      <c r="K1167" s="27" t="str">
        <f t="shared" si="284"/>
        <v/>
      </c>
      <c r="L1167" s="27" t="str">
        <f t="shared" si="285"/>
        <v/>
      </c>
      <c r="M1167" s="32" t="str">
        <f t="shared" si="286"/>
        <v/>
      </c>
      <c r="N1167" s="27" t="str">
        <f t="shared" si="273"/>
        <v/>
      </c>
      <c r="O1167" s="27" t="str">
        <f t="shared" si="274"/>
        <v/>
      </c>
      <c r="P1167" s="27" t="str">
        <f t="shared" si="275"/>
        <v/>
      </c>
      <c r="Q1167" s="27" t="str">
        <f t="shared" si="276"/>
        <v/>
      </c>
      <c r="R1167" s="27" t="str">
        <f t="shared" si="277"/>
        <v/>
      </c>
      <c r="S1167" s="27" t="str">
        <f t="shared" si="278"/>
        <v/>
      </c>
      <c r="T1167" s="32" t="str">
        <f t="shared" si="279"/>
        <v/>
      </c>
      <c r="U1167" s="10"/>
    </row>
    <row r="1168" spans="1:21" x14ac:dyDescent="0.25">
      <c r="A1168" s="10"/>
      <c r="B1168" s="4" t="str">
        <f>IF(ISBLANK('INPUT | Operations'!$B1173),"",COUNT('INPUT | Operations'!$B$12:$B1172))</f>
        <v/>
      </c>
      <c r="C1168" s="27" t="str">
        <f>IF(ISNUMBER($B1168),('INPUT | Operations'!$C1172+'INPUT | Operations'!$C1173)/2,"")</f>
        <v/>
      </c>
      <c r="D1168" s="28" t="str">
        <f t="shared" si="272"/>
        <v/>
      </c>
      <c r="E1168" s="26" t="str">
        <f>IF(ISNUMBER($B1168),'INPUT | Operations'!$B1173-'INPUT | Operations'!$B1172,"")</f>
        <v/>
      </c>
      <c r="F1168" s="32" t="str">
        <f>IF(ISNUMBER($B1168),IF('INPUT | Operations'!$B1173&lt;MainEngine_BurnTime,1,IF('INPUT | Operations'!$B1172&lt;=MainEngine_BurnTime,(MainEngine_BurnTime-'INPUT | Operations'!$B1172)/('INPUT | Operations'!$B1173-'INPUT | Operations'!$B1172),0))*'INPUT | Operations'!$D1172*NumberOfMainEngines*NumberOfOps*$E1168,"")</f>
        <v/>
      </c>
      <c r="G1168" s="34" t="str">
        <f t="shared" si="280"/>
        <v/>
      </c>
      <c r="H1168" s="27" t="str">
        <f t="shared" si="281"/>
        <v/>
      </c>
      <c r="I1168" s="27" t="str">
        <f t="shared" si="282"/>
        <v/>
      </c>
      <c r="J1168" s="27" t="str">
        <f t="shared" si="283"/>
        <v/>
      </c>
      <c r="K1168" s="27" t="str">
        <f t="shared" si="284"/>
        <v/>
      </c>
      <c r="L1168" s="27" t="str">
        <f t="shared" si="285"/>
        <v/>
      </c>
      <c r="M1168" s="32" t="str">
        <f t="shared" si="286"/>
        <v/>
      </c>
      <c r="N1168" s="27" t="str">
        <f t="shared" si="273"/>
        <v/>
      </c>
      <c r="O1168" s="27" t="str">
        <f t="shared" si="274"/>
        <v/>
      </c>
      <c r="P1168" s="27" t="str">
        <f t="shared" si="275"/>
        <v/>
      </c>
      <c r="Q1168" s="27" t="str">
        <f t="shared" si="276"/>
        <v/>
      </c>
      <c r="R1168" s="27" t="str">
        <f t="shared" si="277"/>
        <v/>
      </c>
      <c r="S1168" s="27" t="str">
        <f t="shared" si="278"/>
        <v/>
      </c>
      <c r="T1168" s="32" t="str">
        <f t="shared" si="279"/>
        <v/>
      </c>
      <c r="U1168" s="10"/>
    </row>
    <row r="1169" spans="1:21" x14ac:dyDescent="0.25">
      <c r="A1169" s="10"/>
      <c r="B1169" s="4" t="str">
        <f>IF(ISBLANK('INPUT | Operations'!$B1174),"",COUNT('INPUT | Operations'!$B$12:$B1173))</f>
        <v/>
      </c>
      <c r="C1169" s="27" t="str">
        <f>IF(ISNUMBER($B1169),('INPUT | Operations'!$C1173+'INPUT | Operations'!$C1174)/2,"")</f>
        <v/>
      </c>
      <c r="D1169" s="28" t="str">
        <f t="shared" si="272"/>
        <v/>
      </c>
      <c r="E1169" s="26" t="str">
        <f>IF(ISNUMBER($B1169),'INPUT | Operations'!$B1174-'INPUT | Operations'!$B1173,"")</f>
        <v/>
      </c>
      <c r="F1169" s="32" t="str">
        <f>IF(ISNUMBER($B1169),IF('INPUT | Operations'!$B1174&lt;MainEngine_BurnTime,1,IF('INPUT | Operations'!$B1173&lt;=MainEngine_BurnTime,(MainEngine_BurnTime-'INPUT | Operations'!$B1173)/('INPUT | Operations'!$B1174-'INPUT | Operations'!$B1173),0))*'INPUT | Operations'!$D1173*NumberOfMainEngines*NumberOfOps*$E1169,"")</f>
        <v/>
      </c>
      <c r="G1169" s="34" t="str">
        <f t="shared" si="280"/>
        <v/>
      </c>
      <c r="H1169" s="27" t="str">
        <f t="shared" si="281"/>
        <v/>
      </c>
      <c r="I1169" s="27" t="str">
        <f t="shared" si="282"/>
        <v/>
      </c>
      <c r="J1169" s="27" t="str">
        <f t="shared" si="283"/>
        <v/>
      </c>
      <c r="K1169" s="27" t="str">
        <f t="shared" si="284"/>
        <v/>
      </c>
      <c r="L1169" s="27" t="str">
        <f t="shared" si="285"/>
        <v/>
      </c>
      <c r="M1169" s="32" t="str">
        <f t="shared" si="286"/>
        <v/>
      </c>
      <c r="N1169" s="27" t="str">
        <f t="shared" si="273"/>
        <v/>
      </c>
      <c r="O1169" s="27" t="str">
        <f t="shared" si="274"/>
        <v/>
      </c>
      <c r="P1169" s="27" t="str">
        <f t="shared" si="275"/>
        <v/>
      </c>
      <c r="Q1169" s="27" t="str">
        <f t="shared" si="276"/>
        <v/>
      </c>
      <c r="R1169" s="27" t="str">
        <f t="shared" si="277"/>
        <v/>
      </c>
      <c r="S1169" s="27" t="str">
        <f t="shared" si="278"/>
        <v/>
      </c>
      <c r="T1169" s="32" t="str">
        <f t="shared" si="279"/>
        <v/>
      </c>
      <c r="U1169" s="10"/>
    </row>
    <row r="1170" spans="1:21" x14ac:dyDescent="0.25">
      <c r="A1170" s="10"/>
      <c r="B1170" s="4" t="str">
        <f>IF(ISBLANK('INPUT | Operations'!$B1175),"",COUNT('INPUT | Operations'!$B$12:$B1174))</f>
        <v/>
      </c>
      <c r="C1170" s="27" t="str">
        <f>IF(ISNUMBER($B1170),('INPUT | Operations'!$C1174+'INPUT | Operations'!$C1175)/2,"")</f>
        <v/>
      </c>
      <c r="D1170" s="28" t="str">
        <f t="shared" si="272"/>
        <v/>
      </c>
      <c r="E1170" s="26" t="str">
        <f>IF(ISNUMBER($B1170),'INPUT | Operations'!$B1175-'INPUT | Operations'!$B1174,"")</f>
        <v/>
      </c>
      <c r="F1170" s="32" t="str">
        <f>IF(ISNUMBER($B1170),IF('INPUT | Operations'!$B1175&lt;MainEngine_BurnTime,1,IF('INPUT | Operations'!$B1174&lt;=MainEngine_BurnTime,(MainEngine_BurnTime-'INPUT | Operations'!$B1174)/('INPUT | Operations'!$B1175-'INPUT | Operations'!$B1174),0))*'INPUT | Operations'!$D1174*NumberOfMainEngines*NumberOfOps*$E1170,"")</f>
        <v/>
      </c>
      <c r="G1170" s="34" t="str">
        <f t="shared" si="280"/>
        <v/>
      </c>
      <c r="H1170" s="27" t="str">
        <f t="shared" si="281"/>
        <v/>
      </c>
      <c r="I1170" s="27" t="str">
        <f t="shared" si="282"/>
        <v/>
      </c>
      <c r="J1170" s="27" t="str">
        <f t="shared" si="283"/>
        <v/>
      </c>
      <c r="K1170" s="27" t="str">
        <f t="shared" si="284"/>
        <v/>
      </c>
      <c r="L1170" s="27" t="str">
        <f t="shared" si="285"/>
        <v/>
      </c>
      <c r="M1170" s="32" t="str">
        <f t="shared" si="286"/>
        <v/>
      </c>
      <c r="N1170" s="27" t="str">
        <f t="shared" si="273"/>
        <v/>
      </c>
      <c r="O1170" s="27" t="str">
        <f t="shared" si="274"/>
        <v/>
      </c>
      <c r="P1170" s="27" t="str">
        <f t="shared" si="275"/>
        <v/>
      </c>
      <c r="Q1170" s="27" t="str">
        <f t="shared" si="276"/>
        <v/>
      </c>
      <c r="R1170" s="27" t="str">
        <f t="shared" si="277"/>
        <v/>
      </c>
      <c r="S1170" s="27" t="str">
        <f t="shared" si="278"/>
        <v/>
      </c>
      <c r="T1170" s="32" t="str">
        <f t="shared" si="279"/>
        <v/>
      </c>
      <c r="U1170" s="10"/>
    </row>
    <row r="1171" spans="1:21" x14ac:dyDescent="0.25">
      <c r="A1171" s="10"/>
      <c r="B1171" s="4" t="str">
        <f>IF(ISBLANK('INPUT | Operations'!$B1176),"",COUNT('INPUT | Operations'!$B$12:$B1175))</f>
        <v/>
      </c>
      <c r="C1171" s="27" t="str">
        <f>IF(ISNUMBER($B1171),('INPUT | Operations'!$C1175+'INPUT | Operations'!$C1176)/2,"")</f>
        <v/>
      </c>
      <c r="D1171" s="28" t="str">
        <f t="shared" si="272"/>
        <v/>
      </c>
      <c r="E1171" s="26" t="str">
        <f>IF(ISNUMBER($B1171),'INPUT | Operations'!$B1176-'INPUT | Operations'!$B1175,"")</f>
        <v/>
      </c>
      <c r="F1171" s="32" t="str">
        <f>IF(ISNUMBER($B1171),IF('INPUT | Operations'!$B1176&lt;MainEngine_BurnTime,1,IF('INPUT | Operations'!$B1175&lt;=MainEngine_BurnTime,(MainEngine_BurnTime-'INPUT | Operations'!$B1175)/('INPUT | Operations'!$B1176-'INPUT | Operations'!$B1175),0))*'INPUT | Operations'!$D1175*NumberOfMainEngines*NumberOfOps*$E1171,"")</f>
        <v/>
      </c>
      <c r="G1171" s="34" t="str">
        <f t="shared" si="280"/>
        <v/>
      </c>
      <c r="H1171" s="27" t="str">
        <f t="shared" si="281"/>
        <v/>
      </c>
      <c r="I1171" s="27" t="str">
        <f t="shared" si="282"/>
        <v/>
      </c>
      <c r="J1171" s="27" t="str">
        <f t="shared" si="283"/>
        <v/>
      </c>
      <c r="K1171" s="27" t="str">
        <f t="shared" si="284"/>
        <v/>
      </c>
      <c r="L1171" s="27" t="str">
        <f t="shared" si="285"/>
        <v/>
      </c>
      <c r="M1171" s="32" t="str">
        <f t="shared" si="286"/>
        <v/>
      </c>
      <c r="N1171" s="27" t="str">
        <f t="shared" si="273"/>
        <v/>
      </c>
      <c r="O1171" s="27" t="str">
        <f t="shared" si="274"/>
        <v/>
      </c>
      <c r="P1171" s="27" t="str">
        <f t="shared" si="275"/>
        <v/>
      </c>
      <c r="Q1171" s="27" t="str">
        <f t="shared" si="276"/>
        <v/>
      </c>
      <c r="R1171" s="27" t="str">
        <f t="shared" si="277"/>
        <v/>
      </c>
      <c r="S1171" s="27" t="str">
        <f t="shared" si="278"/>
        <v/>
      </c>
      <c r="T1171" s="32" t="str">
        <f t="shared" si="279"/>
        <v/>
      </c>
      <c r="U1171" s="10"/>
    </row>
    <row r="1172" spans="1:21" x14ac:dyDescent="0.25">
      <c r="A1172" s="10"/>
      <c r="B1172" s="4" t="str">
        <f>IF(ISBLANK('INPUT | Operations'!$B1177),"",COUNT('INPUT | Operations'!$B$12:$B1176))</f>
        <v/>
      </c>
      <c r="C1172" s="27" t="str">
        <f>IF(ISNUMBER($B1172),('INPUT | Operations'!$C1176+'INPUT | Operations'!$C1177)/2,"")</f>
        <v/>
      </c>
      <c r="D1172" s="28" t="str">
        <f t="shared" si="272"/>
        <v/>
      </c>
      <c r="E1172" s="26" t="str">
        <f>IF(ISNUMBER($B1172),'INPUT | Operations'!$B1177-'INPUT | Operations'!$B1176,"")</f>
        <v/>
      </c>
      <c r="F1172" s="32" t="str">
        <f>IF(ISNUMBER($B1172),IF('INPUT | Operations'!$B1177&lt;MainEngine_BurnTime,1,IF('INPUT | Operations'!$B1176&lt;=MainEngine_BurnTime,(MainEngine_BurnTime-'INPUT | Operations'!$B1176)/('INPUT | Operations'!$B1177-'INPUT | Operations'!$B1176),0))*'INPUT | Operations'!$D1176*NumberOfMainEngines*NumberOfOps*$E1172,"")</f>
        <v/>
      </c>
      <c r="G1172" s="34" t="str">
        <f t="shared" si="280"/>
        <v/>
      </c>
      <c r="H1172" s="27" t="str">
        <f t="shared" si="281"/>
        <v/>
      </c>
      <c r="I1172" s="27" t="str">
        <f t="shared" si="282"/>
        <v/>
      </c>
      <c r="J1172" s="27" t="str">
        <f t="shared" si="283"/>
        <v/>
      </c>
      <c r="K1172" s="27" t="str">
        <f t="shared" si="284"/>
        <v/>
      </c>
      <c r="L1172" s="27" t="str">
        <f t="shared" si="285"/>
        <v/>
      </c>
      <c r="M1172" s="32" t="str">
        <f t="shared" si="286"/>
        <v/>
      </c>
      <c r="N1172" s="27" t="str">
        <f t="shared" si="273"/>
        <v/>
      </c>
      <c r="O1172" s="27" t="str">
        <f t="shared" si="274"/>
        <v/>
      </c>
      <c r="P1172" s="27" t="str">
        <f t="shared" si="275"/>
        <v/>
      </c>
      <c r="Q1172" s="27" t="str">
        <f t="shared" si="276"/>
        <v/>
      </c>
      <c r="R1172" s="27" t="str">
        <f t="shared" si="277"/>
        <v/>
      </c>
      <c r="S1172" s="27" t="str">
        <f t="shared" si="278"/>
        <v/>
      </c>
      <c r="T1172" s="32" t="str">
        <f t="shared" si="279"/>
        <v/>
      </c>
      <c r="U1172" s="10"/>
    </row>
    <row r="1173" spans="1:21" x14ac:dyDescent="0.25">
      <c r="A1173" s="10"/>
      <c r="B1173" s="4" t="str">
        <f>IF(ISBLANK('INPUT | Operations'!$B1178),"",COUNT('INPUT | Operations'!$B$12:$B1177))</f>
        <v/>
      </c>
      <c r="C1173" s="27" t="str">
        <f>IF(ISNUMBER($B1173),('INPUT | Operations'!$C1177+'INPUT | Operations'!$C1178)/2,"")</f>
        <v/>
      </c>
      <c r="D1173" s="28" t="str">
        <f t="shared" si="272"/>
        <v/>
      </c>
      <c r="E1173" s="26" t="str">
        <f>IF(ISNUMBER($B1173),'INPUT | Operations'!$B1178-'INPUT | Operations'!$B1177,"")</f>
        <v/>
      </c>
      <c r="F1173" s="32" t="str">
        <f>IF(ISNUMBER($B1173),IF('INPUT | Operations'!$B1178&lt;MainEngine_BurnTime,1,IF('INPUT | Operations'!$B1177&lt;=MainEngine_BurnTime,(MainEngine_BurnTime-'INPUT | Operations'!$B1177)/('INPUT | Operations'!$B1178-'INPUT | Operations'!$B1177),0))*'INPUT | Operations'!$D1177*NumberOfMainEngines*NumberOfOps*$E1173,"")</f>
        <v/>
      </c>
      <c r="G1173" s="34" t="str">
        <f t="shared" si="280"/>
        <v/>
      </c>
      <c r="H1173" s="27" t="str">
        <f t="shared" si="281"/>
        <v/>
      </c>
      <c r="I1173" s="27" t="str">
        <f t="shared" si="282"/>
        <v/>
      </c>
      <c r="J1173" s="27" t="str">
        <f t="shared" si="283"/>
        <v/>
      </c>
      <c r="K1173" s="27" t="str">
        <f t="shared" si="284"/>
        <v/>
      </c>
      <c r="L1173" s="27" t="str">
        <f t="shared" si="285"/>
        <v/>
      </c>
      <c r="M1173" s="32" t="str">
        <f t="shared" si="286"/>
        <v/>
      </c>
      <c r="N1173" s="27" t="str">
        <f t="shared" si="273"/>
        <v/>
      </c>
      <c r="O1173" s="27" t="str">
        <f t="shared" si="274"/>
        <v/>
      </c>
      <c r="P1173" s="27" t="str">
        <f t="shared" si="275"/>
        <v/>
      </c>
      <c r="Q1173" s="27" t="str">
        <f t="shared" si="276"/>
        <v/>
      </c>
      <c r="R1173" s="27" t="str">
        <f t="shared" si="277"/>
        <v/>
      </c>
      <c r="S1173" s="27" t="str">
        <f t="shared" si="278"/>
        <v/>
      </c>
      <c r="T1173" s="32" t="str">
        <f t="shared" si="279"/>
        <v/>
      </c>
      <c r="U1173" s="10"/>
    </row>
    <row r="1174" spans="1:21" x14ac:dyDescent="0.25">
      <c r="A1174" s="10"/>
      <c r="B1174" s="4" t="str">
        <f>IF(ISBLANK('INPUT | Operations'!$B1179),"",COUNT('INPUT | Operations'!$B$12:$B1178))</f>
        <v/>
      </c>
      <c r="C1174" s="27" t="str">
        <f>IF(ISNUMBER($B1174),('INPUT | Operations'!$C1178+'INPUT | Operations'!$C1179)/2,"")</f>
        <v/>
      </c>
      <c r="D1174" s="28" t="str">
        <f t="shared" si="272"/>
        <v/>
      </c>
      <c r="E1174" s="26" t="str">
        <f>IF(ISNUMBER($B1174),'INPUT | Operations'!$B1179-'INPUT | Operations'!$B1178,"")</f>
        <v/>
      </c>
      <c r="F1174" s="32" t="str">
        <f>IF(ISNUMBER($B1174),IF('INPUT | Operations'!$B1179&lt;MainEngine_BurnTime,1,IF('INPUT | Operations'!$B1178&lt;=MainEngine_BurnTime,(MainEngine_BurnTime-'INPUT | Operations'!$B1178)/('INPUT | Operations'!$B1179-'INPUT | Operations'!$B1178),0))*'INPUT | Operations'!$D1178*NumberOfMainEngines*NumberOfOps*$E1174,"")</f>
        <v/>
      </c>
      <c r="G1174" s="34" t="str">
        <f t="shared" si="280"/>
        <v/>
      </c>
      <c r="H1174" s="27" t="str">
        <f t="shared" si="281"/>
        <v/>
      </c>
      <c r="I1174" s="27" t="str">
        <f t="shared" si="282"/>
        <v/>
      </c>
      <c r="J1174" s="27" t="str">
        <f t="shared" si="283"/>
        <v/>
      </c>
      <c r="K1174" s="27" t="str">
        <f t="shared" si="284"/>
        <v/>
      </c>
      <c r="L1174" s="27" t="str">
        <f t="shared" si="285"/>
        <v/>
      </c>
      <c r="M1174" s="32" t="str">
        <f t="shared" si="286"/>
        <v/>
      </c>
      <c r="N1174" s="27" t="str">
        <f t="shared" si="273"/>
        <v/>
      </c>
      <c r="O1174" s="27" t="str">
        <f t="shared" si="274"/>
        <v/>
      </c>
      <c r="P1174" s="27" t="str">
        <f t="shared" si="275"/>
        <v/>
      </c>
      <c r="Q1174" s="27" t="str">
        <f t="shared" si="276"/>
        <v/>
      </c>
      <c r="R1174" s="27" t="str">
        <f t="shared" si="277"/>
        <v/>
      </c>
      <c r="S1174" s="27" t="str">
        <f t="shared" si="278"/>
        <v/>
      </c>
      <c r="T1174" s="32" t="str">
        <f t="shared" si="279"/>
        <v/>
      </c>
      <c r="U1174" s="10"/>
    </row>
    <row r="1175" spans="1:21" x14ac:dyDescent="0.25">
      <c r="A1175" s="10"/>
      <c r="B1175" s="4" t="str">
        <f>IF(ISBLANK('INPUT | Operations'!$B1180),"",COUNT('INPUT | Operations'!$B$12:$B1179))</f>
        <v/>
      </c>
      <c r="C1175" s="27" t="str">
        <f>IF(ISNUMBER($B1175),('INPUT | Operations'!$C1179+'INPUT | Operations'!$C1180)/2,"")</f>
        <v/>
      </c>
      <c r="D1175" s="28" t="str">
        <f t="shared" si="272"/>
        <v/>
      </c>
      <c r="E1175" s="26" t="str">
        <f>IF(ISNUMBER($B1175),'INPUT | Operations'!$B1180-'INPUT | Operations'!$B1179,"")</f>
        <v/>
      </c>
      <c r="F1175" s="32" t="str">
        <f>IF(ISNUMBER($B1175),IF('INPUT | Operations'!$B1180&lt;MainEngine_BurnTime,1,IF('INPUT | Operations'!$B1179&lt;=MainEngine_BurnTime,(MainEngine_BurnTime-'INPUT | Operations'!$B1179)/('INPUT | Operations'!$B1180-'INPUT | Operations'!$B1179),0))*'INPUT | Operations'!$D1179*NumberOfMainEngines*NumberOfOps*$E1175,"")</f>
        <v/>
      </c>
      <c r="G1175" s="34" t="str">
        <f t="shared" si="280"/>
        <v/>
      </c>
      <c r="H1175" s="27" t="str">
        <f t="shared" si="281"/>
        <v/>
      </c>
      <c r="I1175" s="27" t="str">
        <f t="shared" si="282"/>
        <v/>
      </c>
      <c r="J1175" s="27" t="str">
        <f t="shared" si="283"/>
        <v/>
      </c>
      <c r="K1175" s="27" t="str">
        <f t="shared" si="284"/>
        <v/>
      </c>
      <c r="L1175" s="27" t="str">
        <f t="shared" si="285"/>
        <v/>
      </c>
      <c r="M1175" s="32" t="str">
        <f t="shared" si="286"/>
        <v/>
      </c>
      <c r="N1175" s="27" t="str">
        <f t="shared" si="273"/>
        <v/>
      </c>
      <c r="O1175" s="27" t="str">
        <f t="shared" si="274"/>
        <v/>
      </c>
      <c r="P1175" s="27" t="str">
        <f t="shared" si="275"/>
        <v/>
      </c>
      <c r="Q1175" s="27" t="str">
        <f t="shared" si="276"/>
        <v/>
      </c>
      <c r="R1175" s="27" t="str">
        <f t="shared" si="277"/>
        <v/>
      </c>
      <c r="S1175" s="27" t="str">
        <f t="shared" si="278"/>
        <v/>
      </c>
      <c r="T1175" s="32" t="str">
        <f t="shared" si="279"/>
        <v/>
      </c>
      <c r="U1175" s="10"/>
    </row>
    <row r="1176" spans="1:21" x14ac:dyDescent="0.25">
      <c r="A1176" s="10"/>
      <c r="B1176" s="4" t="str">
        <f>IF(ISBLANK('INPUT | Operations'!$B1181),"",COUNT('INPUT | Operations'!$B$12:$B1180))</f>
        <v/>
      </c>
      <c r="C1176" s="27" t="str">
        <f>IF(ISNUMBER($B1176),('INPUT | Operations'!$C1180+'INPUT | Operations'!$C1181)/2,"")</f>
        <v/>
      </c>
      <c r="D1176" s="28" t="str">
        <f t="shared" si="272"/>
        <v/>
      </c>
      <c r="E1176" s="26" t="str">
        <f>IF(ISNUMBER($B1176),'INPUT | Operations'!$B1181-'INPUT | Operations'!$B1180,"")</f>
        <v/>
      </c>
      <c r="F1176" s="32" t="str">
        <f>IF(ISNUMBER($B1176),IF('INPUT | Operations'!$B1181&lt;MainEngine_BurnTime,1,IF('INPUT | Operations'!$B1180&lt;=MainEngine_BurnTime,(MainEngine_BurnTime-'INPUT | Operations'!$B1180)/('INPUT | Operations'!$B1181-'INPUT | Operations'!$B1180),0))*'INPUT | Operations'!$D1180*NumberOfMainEngines*NumberOfOps*$E1176,"")</f>
        <v/>
      </c>
      <c r="G1176" s="34" t="str">
        <f t="shared" si="280"/>
        <v/>
      </c>
      <c r="H1176" s="27" t="str">
        <f t="shared" si="281"/>
        <v/>
      </c>
      <c r="I1176" s="27" t="str">
        <f t="shared" si="282"/>
        <v/>
      </c>
      <c r="J1176" s="27" t="str">
        <f t="shared" si="283"/>
        <v/>
      </c>
      <c r="K1176" s="27" t="str">
        <f t="shared" si="284"/>
        <v/>
      </c>
      <c r="L1176" s="27" t="str">
        <f t="shared" si="285"/>
        <v/>
      </c>
      <c r="M1176" s="32" t="str">
        <f t="shared" si="286"/>
        <v/>
      </c>
      <c r="N1176" s="27" t="str">
        <f t="shared" si="273"/>
        <v/>
      </c>
      <c r="O1176" s="27" t="str">
        <f t="shared" si="274"/>
        <v/>
      </c>
      <c r="P1176" s="27" t="str">
        <f t="shared" si="275"/>
        <v/>
      </c>
      <c r="Q1176" s="27" t="str">
        <f t="shared" si="276"/>
        <v/>
      </c>
      <c r="R1176" s="27" t="str">
        <f t="shared" si="277"/>
        <v/>
      </c>
      <c r="S1176" s="27" t="str">
        <f t="shared" si="278"/>
        <v/>
      </c>
      <c r="T1176" s="32" t="str">
        <f t="shared" si="279"/>
        <v/>
      </c>
      <c r="U1176" s="10"/>
    </row>
    <row r="1177" spans="1:21" x14ac:dyDescent="0.25">
      <c r="A1177" s="10"/>
      <c r="B1177" s="4" t="str">
        <f>IF(ISBLANK('INPUT | Operations'!$B1182),"",COUNT('INPUT | Operations'!$B$12:$B1181))</f>
        <v/>
      </c>
      <c r="C1177" s="27" t="str">
        <f>IF(ISNUMBER($B1177),('INPUT | Operations'!$C1181+'INPUT | Operations'!$C1182)/2,"")</f>
        <v/>
      </c>
      <c r="D1177" s="28" t="str">
        <f t="shared" si="272"/>
        <v/>
      </c>
      <c r="E1177" s="26" t="str">
        <f>IF(ISNUMBER($B1177),'INPUT | Operations'!$B1182-'INPUT | Operations'!$B1181,"")</f>
        <v/>
      </c>
      <c r="F1177" s="32" t="str">
        <f>IF(ISNUMBER($B1177),IF('INPUT | Operations'!$B1182&lt;MainEngine_BurnTime,1,IF('INPUT | Operations'!$B1181&lt;=MainEngine_BurnTime,(MainEngine_BurnTime-'INPUT | Operations'!$B1181)/('INPUT | Operations'!$B1182-'INPUT | Operations'!$B1181),0))*'INPUT | Operations'!$D1181*NumberOfMainEngines*NumberOfOps*$E1177,"")</f>
        <v/>
      </c>
      <c r="G1177" s="34" t="str">
        <f t="shared" si="280"/>
        <v/>
      </c>
      <c r="H1177" s="27" t="str">
        <f t="shared" si="281"/>
        <v/>
      </c>
      <c r="I1177" s="27" t="str">
        <f t="shared" si="282"/>
        <v/>
      </c>
      <c r="J1177" s="27" t="str">
        <f t="shared" si="283"/>
        <v/>
      </c>
      <c r="K1177" s="27" t="str">
        <f t="shared" si="284"/>
        <v/>
      </c>
      <c r="L1177" s="27" t="str">
        <f t="shared" si="285"/>
        <v/>
      </c>
      <c r="M1177" s="32" t="str">
        <f t="shared" si="286"/>
        <v/>
      </c>
      <c r="N1177" s="27" t="str">
        <f t="shared" si="273"/>
        <v/>
      </c>
      <c r="O1177" s="27" t="str">
        <f t="shared" si="274"/>
        <v/>
      </c>
      <c r="P1177" s="27" t="str">
        <f t="shared" si="275"/>
        <v/>
      </c>
      <c r="Q1177" s="27" t="str">
        <f t="shared" si="276"/>
        <v/>
      </c>
      <c r="R1177" s="27" t="str">
        <f t="shared" si="277"/>
        <v/>
      </c>
      <c r="S1177" s="27" t="str">
        <f t="shared" si="278"/>
        <v/>
      </c>
      <c r="T1177" s="32" t="str">
        <f t="shared" si="279"/>
        <v/>
      </c>
      <c r="U1177" s="10"/>
    </row>
    <row r="1178" spans="1:21" x14ac:dyDescent="0.25">
      <c r="A1178" s="10"/>
      <c r="B1178" s="4" t="str">
        <f>IF(ISBLANK('INPUT | Operations'!$B1183),"",COUNT('INPUT | Operations'!$B$12:$B1182))</f>
        <v/>
      </c>
      <c r="C1178" s="27" t="str">
        <f>IF(ISNUMBER($B1178),('INPUT | Operations'!$C1182+'INPUT | Operations'!$C1183)/2,"")</f>
        <v/>
      </c>
      <c r="D1178" s="28" t="str">
        <f t="shared" si="272"/>
        <v/>
      </c>
      <c r="E1178" s="26" t="str">
        <f>IF(ISNUMBER($B1178),'INPUT | Operations'!$B1183-'INPUT | Operations'!$B1182,"")</f>
        <v/>
      </c>
      <c r="F1178" s="32" t="str">
        <f>IF(ISNUMBER($B1178),IF('INPUT | Operations'!$B1183&lt;MainEngine_BurnTime,1,IF('INPUT | Operations'!$B1182&lt;=MainEngine_BurnTime,(MainEngine_BurnTime-'INPUT | Operations'!$B1182)/('INPUT | Operations'!$B1183-'INPUT | Operations'!$B1182),0))*'INPUT | Operations'!$D1182*NumberOfMainEngines*NumberOfOps*$E1178,"")</f>
        <v/>
      </c>
      <c r="G1178" s="34" t="str">
        <f t="shared" si="280"/>
        <v/>
      </c>
      <c r="H1178" s="27" t="str">
        <f t="shared" si="281"/>
        <v/>
      </c>
      <c r="I1178" s="27" t="str">
        <f t="shared" si="282"/>
        <v/>
      </c>
      <c r="J1178" s="27" t="str">
        <f t="shared" si="283"/>
        <v/>
      </c>
      <c r="K1178" s="27" t="str">
        <f t="shared" si="284"/>
        <v/>
      </c>
      <c r="L1178" s="27" t="str">
        <f t="shared" si="285"/>
        <v/>
      </c>
      <c r="M1178" s="32" t="str">
        <f t="shared" si="286"/>
        <v/>
      </c>
      <c r="N1178" s="27" t="str">
        <f t="shared" si="273"/>
        <v/>
      </c>
      <c r="O1178" s="27" t="str">
        <f t="shared" si="274"/>
        <v/>
      </c>
      <c r="P1178" s="27" t="str">
        <f t="shared" si="275"/>
        <v/>
      </c>
      <c r="Q1178" s="27" t="str">
        <f t="shared" si="276"/>
        <v/>
      </c>
      <c r="R1178" s="27" t="str">
        <f t="shared" si="277"/>
        <v/>
      </c>
      <c r="S1178" s="27" t="str">
        <f t="shared" si="278"/>
        <v/>
      </c>
      <c r="T1178" s="32" t="str">
        <f t="shared" si="279"/>
        <v/>
      </c>
      <c r="U1178" s="10"/>
    </row>
    <row r="1179" spans="1:21" x14ac:dyDescent="0.25">
      <c r="A1179" s="10"/>
      <c r="B1179" s="4" t="str">
        <f>IF(ISBLANK('INPUT | Operations'!$B1184),"",COUNT('INPUT | Operations'!$B$12:$B1183))</f>
        <v/>
      </c>
      <c r="C1179" s="27" t="str">
        <f>IF(ISNUMBER($B1179),('INPUT | Operations'!$C1183+'INPUT | Operations'!$C1184)/2,"")</f>
        <v/>
      </c>
      <c r="D1179" s="28" t="str">
        <f t="shared" si="272"/>
        <v/>
      </c>
      <c r="E1179" s="26" t="str">
        <f>IF(ISNUMBER($B1179),'INPUT | Operations'!$B1184-'INPUT | Operations'!$B1183,"")</f>
        <v/>
      </c>
      <c r="F1179" s="32" t="str">
        <f>IF(ISNUMBER($B1179),IF('INPUT | Operations'!$B1184&lt;MainEngine_BurnTime,1,IF('INPUT | Operations'!$B1183&lt;=MainEngine_BurnTime,(MainEngine_BurnTime-'INPUT | Operations'!$B1183)/('INPUT | Operations'!$B1184-'INPUT | Operations'!$B1183),0))*'INPUT | Operations'!$D1183*NumberOfMainEngines*NumberOfOps*$E1179,"")</f>
        <v/>
      </c>
      <c r="G1179" s="34" t="str">
        <f t="shared" si="280"/>
        <v/>
      </c>
      <c r="H1179" s="27" t="str">
        <f t="shared" si="281"/>
        <v/>
      </c>
      <c r="I1179" s="27" t="str">
        <f t="shared" si="282"/>
        <v/>
      </c>
      <c r="J1179" s="27" t="str">
        <f t="shared" si="283"/>
        <v/>
      </c>
      <c r="K1179" s="27" t="str">
        <f t="shared" si="284"/>
        <v/>
      </c>
      <c r="L1179" s="27" t="str">
        <f t="shared" si="285"/>
        <v/>
      </c>
      <c r="M1179" s="32" t="str">
        <f t="shared" si="286"/>
        <v/>
      </c>
      <c r="N1179" s="27" t="str">
        <f t="shared" si="273"/>
        <v/>
      </c>
      <c r="O1179" s="27" t="str">
        <f t="shared" si="274"/>
        <v/>
      </c>
      <c r="P1179" s="27" t="str">
        <f t="shared" si="275"/>
        <v/>
      </c>
      <c r="Q1179" s="27" t="str">
        <f t="shared" si="276"/>
        <v/>
      </c>
      <c r="R1179" s="27" t="str">
        <f t="shared" si="277"/>
        <v/>
      </c>
      <c r="S1179" s="27" t="str">
        <f t="shared" si="278"/>
        <v/>
      </c>
      <c r="T1179" s="32" t="str">
        <f t="shared" si="279"/>
        <v/>
      </c>
      <c r="U1179" s="10"/>
    </row>
    <row r="1180" spans="1:21" x14ac:dyDescent="0.25">
      <c r="A1180" s="10"/>
      <c r="B1180" s="4" t="str">
        <f>IF(ISBLANK('INPUT | Operations'!$B1185),"",COUNT('INPUT | Operations'!$B$12:$B1184))</f>
        <v/>
      </c>
      <c r="C1180" s="27" t="str">
        <f>IF(ISNUMBER($B1180),('INPUT | Operations'!$C1184+'INPUT | Operations'!$C1185)/2,"")</f>
        <v/>
      </c>
      <c r="D1180" s="28" t="str">
        <f t="shared" si="272"/>
        <v/>
      </c>
      <c r="E1180" s="26" t="str">
        <f>IF(ISNUMBER($B1180),'INPUT | Operations'!$B1185-'INPUT | Operations'!$B1184,"")</f>
        <v/>
      </c>
      <c r="F1180" s="32" t="str">
        <f>IF(ISNUMBER($B1180),IF('INPUT | Operations'!$B1185&lt;MainEngine_BurnTime,1,IF('INPUT | Operations'!$B1184&lt;=MainEngine_BurnTime,(MainEngine_BurnTime-'INPUT | Operations'!$B1184)/('INPUT | Operations'!$B1185-'INPUT | Operations'!$B1184),0))*'INPUT | Operations'!$D1184*NumberOfMainEngines*NumberOfOps*$E1180,"")</f>
        <v/>
      </c>
      <c r="G1180" s="34" t="str">
        <f t="shared" si="280"/>
        <v/>
      </c>
      <c r="H1180" s="27" t="str">
        <f t="shared" si="281"/>
        <v/>
      </c>
      <c r="I1180" s="27" t="str">
        <f t="shared" si="282"/>
        <v/>
      </c>
      <c r="J1180" s="27" t="str">
        <f t="shared" si="283"/>
        <v/>
      </c>
      <c r="K1180" s="27" t="str">
        <f t="shared" si="284"/>
        <v/>
      </c>
      <c r="L1180" s="27" t="str">
        <f t="shared" si="285"/>
        <v/>
      </c>
      <c r="M1180" s="32" t="str">
        <f t="shared" si="286"/>
        <v/>
      </c>
      <c r="N1180" s="27" t="str">
        <f t="shared" si="273"/>
        <v/>
      </c>
      <c r="O1180" s="27" t="str">
        <f t="shared" si="274"/>
        <v/>
      </c>
      <c r="P1180" s="27" t="str">
        <f t="shared" si="275"/>
        <v/>
      </c>
      <c r="Q1180" s="27" t="str">
        <f t="shared" si="276"/>
        <v/>
      </c>
      <c r="R1180" s="27" t="str">
        <f t="shared" si="277"/>
        <v/>
      </c>
      <c r="S1180" s="27" t="str">
        <f t="shared" si="278"/>
        <v/>
      </c>
      <c r="T1180" s="32" t="str">
        <f t="shared" si="279"/>
        <v/>
      </c>
      <c r="U1180" s="10"/>
    </row>
    <row r="1181" spans="1:21" x14ac:dyDescent="0.25">
      <c r="A1181" s="10"/>
      <c r="B1181" s="4" t="str">
        <f>IF(ISBLANK('INPUT | Operations'!$B1186),"",COUNT('INPUT | Operations'!$B$12:$B1185))</f>
        <v/>
      </c>
      <c r="C1181" s="27" t="str">
        <f>IF(ISNUMBER($B1181),('INPUT | Operations'!$C1185+'INPUT | Operations'!$C1186)/2,"")</f>
        <v/>
      </c>
      <c r="D1181" s="28" t="str">
        <f t="shared" si="272"/>
        <v/>
      </c>
      <c r="E1181" s="26" t="str">
        <f>IF(ISNUMBER($B1181),'INPUT | Operations'!$B1186-'INPUT | Operations'!$B1185,"")</f>
        <v/>
      </c>
      <c r="F1181" s="32" t="str">
        <f>IF(ISNUMBER($B1181),IF('INPUT | Operations'!$B1186&lt;MainEngine_BurnTime,1,IF('INPUT | Operations'!$B1185&lt;=MainEngine_BurnTime,(MainEngine_BurnTime-'INPUT | Operations'!$B1185)/('INPUT | Operations'!$B1186-'INPUT | Operations'!$B1185),0))*'INPUT | Operations'!$D1185*NumberOfMainEngines*NumberOfOps*$E1181,"")</f>
        <v/>
      </c>
      <c r="G1181" s="34" t="str">
        <f t="shared" si="280"/>
        <v/>
      </c>
      <c r="H1181" s="27" t="str">
        <f t="shared" si="281"/>
        <v/>
      </c>
      <c r="I1181" s="27" t="str">
        <f t="shared" si="282"/>
        <v/>
      </c>
      <c r="J1181" s="27" t="str">
        <f t="shared" si="283"/>
        <v/>
      </c>
      <c r="K1181" s="27" t="str">
        <f t="shared" si="284"/>
        <v/>
      </c>
      <c r="L1181" s="27" t="str">
        <f t="shared" si="285"/>
        <v/>
      </c>
      <c r="M1181" s="32" t="str">
        <f t="shared" si="286"/>
        <v/>
      </c>
      <c r="N1181" s="27" t="str">
        <f t="shared" si="273"/>
        <v/>
      </c>
      <c r="O1181" s="27" t="str">
        <f t="shared" si="274"/>
        <v/>
      </c>
      <c r="P1181" s="27" t="str">
        <f t="shared" si="275"/>
        <v/>
      </c>
      <c r="Q1181" s="27" t="str">
        <f t="shared" si="276"/>
        <v/>
      </c>
      <c r="R1181" s="27" t="str">
        <f t="shared" si="277"/>
        <v/>
      </c>
      <c r="S1181" s="27" t="str">
        <f t="shared" si="278"/>
        <v/>
      </c>
      <c r="T1181" s="32" t="str">
        <f t="shared" si="279"/>
        <v/>
      </c>
      <c r="U1181" s="10"/>
    </row>
    <row r="1182" spans="1:21" x14ac:dyDescent="0.25">
      <c r="A1182" s="10"/>
      <c r="B1182" s="4" t="str">
        <f>IF(ISBLANK('INPUT | Operations'!$B1187),"",COUNT('INPUT | Operations'!$B$12:$B1186))</f>
        <v/>
      </c>
      <c r="C1182" s="27" t="str">
        <f>IF(ISNUMBER($B1182),('INPUT | Operations'!$C1186+'INPUT | Operations'!$C1187)/2,"")</f>
        <v/>
      </c>
      <c r="D1182" s="28" t="str">
        <f t="shared" si="272"/>
        <v/>
      </c>
      <c r="E1182" s="26" t="str">
        <f>IF(ISNUMBER($B1182),'INPUT | Operations'!$B1187-'INPUT | Operations'!$B1186,"")</f>
        <v/>
      </c>
      <c r="F1182" s="32" t="str">
        <f>IF(ISNUMBER($B1182),IF('INPUT | Operations'!$B1187&lt;MainEngine_BurnTime,1,IF('INPUT | Operations'!$B1186&lt;=MainEngine_BurnTime,(MainEngine_BurnTime-'INPUT | Operations'!$B1186)/('INPUT | Operations'!$B1187-'INPUT | Operations'!$B1186),0))*'INPUT | Operations'!$D1186*NumberOfMainEngines*NumberOfOps*$E1182,"")</f>
        <v/>
      </c>
      <c r="G1182" s="34" t="str">
        <f t="shared" si="280"/>
        <v/>
      </c>
      <c r="H1182" s="27" t="str">
        <f t="shared" si="281"/>
        <v/>
      </c>
      <c r="I1182" s="27" t="str">
        <f t="shared" si="282"/>
        <v/>
      </c>
      <c r="J1182" s="27" t="str">
        <f t="shared" si="283"/>
        <v/>
      </c>
      <c r="K1182" s="27" t="str">
        <f t="shared" si="284"/>
        <v/>
      </c>
      <c r="L1182" s="27" t="str">
        <f t="shared" si="285"/>
        <v/>
      </c>
      <c r="M1182" s="32" t="str">
        <f t="shared" si="286"/>
        <v/>
      </c>
      <c r="N1182" s="27" t="str">
        <f t="shared" si="273"/>
        <v/>
      </c>
      <c r="O1182" s="27" t="str">
        <f t="shared" si="274"/>
        <v/>
      </c>
      <c r="P1182" s="27" t="str">
        <f t="shared" si="275"/>
        <v/>
      </c>
      <c r="Q1182" s="27" t="str">
        <f t="shared" si="276"/>
        <v/>
      </c>
      <c r="R1182" s="27" t="str">
        <f t="shared" si="277"/>
        <v/>
      </c>
      <c r="S1182" s="27" t="str">
        <f t="shared" si="278"/>
        <v/>
      </c>
      <c r="T1182" s="32" t="str">
        <f t="shared" si="279"/>
        <v/>
      </c>
      <c r="U1182" s="10"/>
    </row>
    <row r="1183" spans="1:21" x14ac:dyDescent="0.25">
      <c r="A1183" s="10"/>
      <c r="B1183" s="4" t="str">
        <f>IF(ISBLANK('INPUT | Operations'!$B1188),"",COUNT('INPUT | Operations'!$B$12:$B1187))</f>
        <v/>
      </c>
      <c r="C1183" s="27" t="str">
        <f>IF(ISNUMBER($B1183),('INPUT | Operations'!$C1187+'INPUT | Operations'!$C1188)/2,"")</f>
        <v/>
      </c>
      <c r="D1183" s="28" t="str">
        <f t="shared" si="272"/>
        <v/>
      </c>
      <c r="E1183" s="26" t="str">
        <f>IF(ISNUMBER($B1183),'INPUT | Operations'!$B1188-'INPUT | Operations'!$B1187,"")</f>
        <v/>
      </c>
      <c r="F1183" s="32" t="str">
        <f>IF(ISNUMBER($B1183),IF('INPUT | Operations'!$B1188&lt;MainEngine_BurnTime,1,IF('INPUT | Operations'!$B1187&lt;=MainEngine_BurnTime,(MainEngine_BurnTime-'INPUT | Operations'!$B1187)/('INPUT | Operations'!$B1188-'INPUT | Operations'!$B1187),0))*'INPUT | Operations'!$D1187*NumberOfMainEngines*NumberOfOps*$E1183,"")</f>
        <v/>
      </c>
      <c r="G1183" s="34" t="str">
        <f t="shared" si="280"/>
        <v/>
      </c>
      <c r="H1183" s="27" t="str">
        <f t="shared" si="281"/>
        <v/>
      </c>
      <c r="I1183" s="27" t="str">
        <f t="shared" si="282"/>
        <v/>
      </c>
      <c r="J1183" s="27" t="str">
        <f t="shared" si="283"/>
        <v/>
      </c>
      <c r="K1183" s="27" t="str">
        <f t="shared" si="284"/>
        <v/>
      </c>
      <c r="L1183" s="27" t="str">
        <f t="shared" si="285"/>
        <v/>
      </c>
      <c r="M1183" s="32" t="str">
        <f t="shared" si="286"/>
        <v/>
      </c>
      <c r="N1183" s="27" t="str">
        <f t="shared" si="273"/>
        <v/>
      </c>
      <c r="O1183" s="27" t="str">
        <f t="shared" si="274"/>
        <v/>
      </c>
      <c r="P1183" s="27" t="str">
        <f t="shared" si="275"/>
        <v/>
      </c>
      <c r="Q1183" s="27" t="str">
        <f t="shared" si="276"/>
        <v/>
      </c>
      <c r="R1183" s="27" t="str">
        <f t="shared" si="277"/>
        <v/>
      </c>
      <c r="S1183" s="27" t="str">
        <f t="shared" si="278"/>
        <v/>
      </c>
      <c r="T1183" s="32" t="str">
        <f t="shared" si="279"/>
        <v/>
      </c>
      <c r="U1183" s="10"/>
    </row>
    <row r="1184" spans="1:21" x14ac:dyDescent="0.25">
      <c r="A1184" s="10"/>
      <c r="B1184" s="4" t="str">
        <f>IF(ISBLANK('INPUT | Operations'!$B1189),"",COUNT('INPUT | Operations'!$B$12:$B1188))</f>
        <v/>
      </c>
      <c r="C1184" s="27" t="str">
        <f>IF(ISNUMBER($B1184),('INPUT | Operations'!$C1188+'INPUT | Operations'!$C1189)/2,"")</f>
        <v/>
      </c>
      <c r="D1184" s="28" t="str">
        <f t="shared" si="272"/>
        <v/>
      </c>
      <c r="E1184" s="26" t="str">
        <f>IF(ISNUMBER($B1184),'INPUT | Operations'!$B1189-'INPUT | Operations'!$B1188,"")</f>
        <v/>
      </c>
      <c r="F1184" s="32" t="str">
        <f>IF(ISNUMBER($B1184),IF('INPUT | Operations'!$B1189&lt;MainEngine_BurnTime,1,IF('INPUT | Operations'!$B1188&lt;=MainEngine_BurnTime,(MainEngine_BurnTime-'INPUT | Operations'!$B1188)/('INPUT | Operations'!$B1189-'INPUT | Operations'!$B1188),0))*'INPUT | Operations'!$D1188*NumberOfMainEngines*NumberOfOps*$E1184,"")</f>
        <v/>
      </c>
      <c r="G1184" s="34" t="str">
        <f t="shared" si="280"/>
        <v/>
      </c>
      <c r="H1184" s="27" t="str">
        <f t="shared" si="281"/>
        <v/>
      </c>
      <c r="I1184" s="27" t="str">
        <f t="shared" si="282"/>
        <v/>
      </c>
      <c r="J1184" s="27" t="str">
        <f t="shared" si="283"/>
        <v/>
      </c>
      <c r="K1184" s="27" t="str">
        <f t="shared" si="284"/>
        <v/>
      </c>
      <c r="L1184" s="27" t="str">
        <f t="shared" si="285"/>
        <v/>
      </c>
      <c r="M1184" s="32" t="str">
        <f t="shared" si="286"/>
        <v/>
      </c>
      <c r="N1184" s="27" t="str">
        <f t="shared" si="273"/>
        <v/>
      </c>
      <c r="O1184" s="27" t="str">
        <f t="shared" si="274"/>
        <v/>
      </c>
      <c r="P1184" s="27" t="str">
        <f t="shared" si="275"/>
        <v/>
      </c>
      <c r="Q1184" s="27" t="str">
        <f t="shared" si="276"/>
        <v/>
      </c>
      <c r="R1184" s="27" t="str">
        <f t="shared" si="277"/>
        <v/>
      </c>
      <c r="S1184" s="27" t="str">
        <f t="shared" si="278"/>
        <v/>
      </c>
      <c r="T1184" s="32" t="str">
        <f t="shared" si="279"/>
        <v/>
      </c>
      <c r="U1184" s="10"/>
    </row>
    <row r="1185" spans="1:21" x14ac:dyDescent="0.25">
      <c r="A1185" s="10"/>
      <c r="B1185" s="4" t="str">
        <f>IF(ISBLANK('INPUT | Operations'!$B1190),"",COUNT('INPUT | Operations'!$B$12:$B1189))</f>
        <v/>
      </c>
      <c r="C1185" s="27" t="str">
        <f>IF(ISNUMBER($B1185),('INPUT | Operations'!$C1189+'INPUT | Operations'!$C1190)/2,"")</f>
        <v/>
      </c>
      <c r="D1185" s="28" t="str">
        <f t="shared" si="272"/>
        <v/>
      </c>
      <c r="E1185" s="26" t="str">
        <f>IF(ISNUMBER($B1185),'INPUT | Operations'!$B1190-'INPUT | Operations'!$B1189,"")</f>
        <v/>
      </c>
      <c r="F1185" s="32" t="str">
        <f>IF(ISNUMBER($B1185),IF('INPUT | Operations'!$B1190&lt;MainEngine_BurnTime,1,IF('INPUT | Operations'!$B1189&lt;=MainEngine_BurnTime,(MainEngine_BurnTime-'INPUT | Operations'!$B1189)/('INPUT | Operations'!$B1190-'INPUT | Operations'!$B1189),0))*'INPUT | Operations'!$D1189*NumberOfMainEngines*NumberOfOps*$E1185,"")</f>
        <v/>
      </c>
      <c r="G1185" s="34" t="str">
        <f t="shared" si="280"/>
        <v/>
      </c>
      <c r="H1185" s="27" t="str">
        <f t="shared" si="281"/>
        <v/>
      </c>
      <c r="I1185" s="27" t="str">
        <f t="shared" si="282"/>
        <v/>
      </c>
      <c r="J1185" s="27" t="str">
        <f t="shared" si="283"/>
        <v/>
      </c>
      <c r="K1185" s="27" t="str">
        <f t="shared" si="284"/>
        <v/>
      </c>
      <c r="L1185" s="27" t="str">
        <f t="shared" si="285"/>
        <v/>
      </c>
      <c r="M1185" s="32" t="str">
        <f t="shared" si="286"/>
        <v/>
      </c>
      <c r="N1185" s="27" t="str">
        <f t="shared" si="273"/>
        <v/>
      </c>
      <c r="O1185" s="27" t="str">
        <f t="shared" si="274"/>
        <v/>
      </c>
      <c r="P1185" s="27" t="str">
        <f t="shared" si="275"/>
        <v/>
      </c>
      <c r="Q1185" s="27" t="str">
        <f t="shared" si="276"/>
        <v/>
      </c>
      <c r="R1185" s="27" t="str">
        <f t="shared" si="277"/>
        <v/>
      </c>
      <c r="S1185" s="27" t="str">
        <f t="shared" si="278"/>
        <v/>
      </c>
      <c r="T1185" s="32" t="str">
        <f t="shared" si="279"/>
        <v/>
      </c>
      <c r="U1185" s="10"/>
    </row>
    <row r="1186" spans="1:21" x14ac:dyDescent="0.25">
      <c r="A1186" s="10"/>
      <c r="B1186" s="4" t="str">
        <f>IF(ISBLANK('INPUT | Operations'!$B1191),"",COUNT('INPUT | Operations'!$B$12:$B1190))</f>
        <v/>
      </c>
      <c r="C1186" s="27" t="str">
        <f>IF(ISNUMBER($B1186),('INPUT | Operations'!$C1190+'INPUT | Operations'!$C1191)/2,"")</f>
        <v/>
      </c>
      <c r="D1186" s="28" t="str">
        <f t="shared" si="272"/>
        <v/>
      </c>
      <c r="E1186" s="26" t="str">
        <f>IF(ISNUMBER($B1186),'INPUT | Operations'!$B1191-'INPUT | Operations'!$B1190,"")</f>
        <v/>
      </c>
      <c r="F1186" s="32" t="str">
        <f>IF(ISNUMBER($B1186),IF('INPUT | Operations'!$B1191&lt;MainEngine_BurnTime,1,IF('INPUT | Operations'!$B1190&lt;=MainEngine_BurnTime,(MainEngine_BurnTime-'INPUT | Operations'!$B1190)/('INPUT | Operations'!$B1191-'INPUT | Operations'!$B1190),0))*'INPUT | Operations'!$D1190*NumberOfMainEngines*NumberOfOps*$E1186,"")</f>
        <v/>
      </c>
      <c r="G1186" s="34" t="str">
        <f t="shared" si="280"/>
        <v/>
      </c>
      <c r="H1186" s="27" t="str">
        <f t="shared" si="281"/>
        <v/>
      </c>
      <c r="I1186" s="27" t="str">
        <f t="shared" si="282"/>
        <v/>
      </c>
      <c r="J1186" s="27" t="str">
        <f t="shared" si="283"/>
        <v/>
      </c>
      <c r="K1186" s="27" t="str">
        <f t="shared" si="284"/>
        <v/>
      </c>
      <c r="L1186" s="27" t="str">
        <f t="shared" si="285"/>
        <v/>
      </c>
      <c r="M1186" s="32" t="str">
        <f t="shared" si="286"/>
        <v/>
      </c>
      <c r="N1186" s="27" t="str">
        <f t="shared" si="273"/>
        <v/>
      </c>
      <c r="O1186" s="27" t="str">
        <f t="shared" si="274"/>
        <v/>
      </c>
      <c r="P1186" s="27" t="str">
        <f t="shared" si="275"/>
        <v/>
      </c>
      <c r="Q1186" s="27" t="str">
        <f t="shared" si="276"/>
        <v/>
      </c>
      <c r="R1186" s="27" t="str">
        <f t="shared" si="277"/>
        <v/>
      </c>
      <c r="S1186" s="27" t="str">
        <f t="shared" si="278"/>
        <v/>
      </c>
      <c r="T1186" s="32" t="str">
        <f t="shared" si="279"/>
        <v/>
      </c>
      <c r="U1186" s="10"/>
    </row>
    <row r="1187" spans="1:21" x14ac:dyDescent="0.25">
      <c r="A1187" s="10"/>
      <c r="B1187" s="4" t="str">
        <f>IF(ISBLANK('INPUT | Operations'!$B1192),"",COUNT('INPUT | Operations'!$B$12:$B1191))</f>
        <v/>
      </c>
      <c r="C1187" s="27" t="str">
        <f>IF(ISNUMBER($B1187),('INPUT | Operations'!$C1191+'INPUT | Operations'!$C1192)/2,"")</f>
        <v/>
      </c>
      <c r="D1187" s="28" t="str">
        <f t="shared" si="272"/>
        <v/>
      </c>
      <c r="E1187" s="26" t="str">
        <f>IF(ISNUMBER($B1187),'INPUT | Operations'!$B1192-'INPUT | Operations'!$B1191,"")</f>
        <v/>
      </c>
      <c r="F1187" s="32" t="str">
        <f>IF(ISNUMBER($B1187),IF('INPUT | Operations'!$B1192&lt;MainEngine_BurnTime,1,IF('INPUT | Operations'!$B1191&lt;=MainEngine_BurnTime,(MainEngine_BurnTime-'INPUT | Operations'!$B1191)/('INPUT | Operations'!$B1192-'INPUT | Operations'!$B1191),0))*'INPUT | Operations'!$D1191*NumberOfMainEngines*NumberOfOps*$E1187,"")</f>
        <v/>
      </c>
      <c r="G1187" s="34" t="str">
        <f t="shared" si="280"/>
        <v/>
      </c>
      <c r="H1187" s="27" t="str">
        <f t="shared" si="281"/>
        <v/>
      </c>
      <c r="I1187" s="27" t="str">
        <f t="shared" si="282"/>
        <v/>
      </c>
      <c r="J1187" s="27" t="str">
        <f t="shared" si="283"/>
        <v/>
      </c>
      <c r="K1187" s="27" t="str">
        <f t="shared" si="284"/>
        <v/>
      </c>
      <c r="L1187" s="27" t="str">
        <f t="shared" si="285"/>
        <v/>
      </c>
      <c r="M1187" s="32" t="str">
        <f t="shared" si="286"/>
        <v/>
      </c>
      <c r="N1187" s="27" t="str">
        <f t="shared" si="273"/>
        <v/>
      </c>
      <c r="O1187" s="27" t="str">
        <f t="shared" si="274"/>
        <v/>
      </c>
      <c r="P1187" s="27" t="str">
        <f t="shared" si="275"/>
        <v/>
      </c>
      <c r="Q1187" s="27" t="str">
        <f t="shared" si="276"/>
        <v/>
      </c>
      <c r="R1187" s="27" t="str">
        <f t="shared" si="277"/>
        <v/>
      </c>
      <c r="S1187" s="27" t="str">
        <f t="shared" si="278"/>
        <v/>
      </c>
      <c r="T1187" s="32" t="str">
        <f t="shared" si="279"/>
        <v/>
      </c>
      <c r="U1187" s="10"/>
    </row>
    <row r="1188" spans="1:21" x14ac:dyDescent="0.25">
      <c r="A1188" s="10"/>
      <c r="B1188" s="4" t="str">
        <f>IF(ISBLANK('INPUT | Operations'!$B1193),"",COUNT('INPUT | Operations'!$B$12:$B1192))</f>
        <v/>
      </c>
      <c r="C1188" s="27" t="str">
        <f>IF(ISNUMBER($B1188),('INPUT | Operations'!$C1192+'INPUT | Operations'!$C1193)/2,"")</f>
        <v/>
      </c>
      <c r="D1188" s="28" t="str">
        <f t="shared" si="272"/>
        <v/>
      </c>
      <c r="E1188" s="26" t="str">
        <f>IF(ISNUMBER($B1188),'INPUT | Operations'!$B1193-'INPUT | Operations'!$B1192,"")</f>
        <v/>
      </c>
      <c r="F1188" s="32" t="str">
        <f>IF(ISNUMBER($B1188),IF('INPUT | Operations'!$B1193&lt;MainEngine_BurnTime,1,IF('INPUT | Operations'!$B1192&lt;=MainEngine_BurnTime,(MainEngine_BurnTime-'INPUT | Operations'!$B1192)/('INPUT | Operations'!$B1193-'INPUT | Operations'!$B1192),0))*'INPUT | Operations'!$D1192*NumberOfMainEngines*NumberOfOps*$E1188,"")</f>
        <v/>
      </c>
      <c r="G1188" s="34" t="str">
        <f t="shared" si="280"/>
        <v/>
      </c>
      <c r="H1188" s="27" t="str">
        <f t="shared" si="281"/>
        <v/>
      </c>
      <c r="I1188" s="27" t="str">
        <f t="shared" si="282"/>
        <v/>
      </c>
      <c r="J1188" s="27" t="str">
        <f t="shared" si="283"/>
        <v/>
      </c>
      <c r="K1188" s="27" t="str">
        <f t="shared" si="284"/>
        <v/>
      </c>
      <c r="L1188" s="27" t="str">
        <f t="shared" si="285"/>
        <v/>
      </c>
      <c r="M1188" s="32" t="str">
        <f t="shared" si="286"/>
        <v/>
      </c>
      <c r="N1188" s="27" t="str">
        <f t="shared" si="273"/>
        <v/>
      </c>
      <c r="O1188" s="27" t="str">
        <f t="shared" si="274"/>
        <v/>
      </c>
      <c r="P1188" s="27" t="str">
        <f t="shared" si="275"/>
        <v/>
      </c>
      <c r="Q1188" s="27" t="str">
        <f t="shared" si="276"/>
        <v/>
      </c>
      <c r="R1188" s="27" t="str">
        <f t="shared" si="277"/>
        <v/>
      </c>
      <c r="S1188" s="27" t="str">
        <f t="shared" si="278"/>
        <v/>
      </c>
      <c r="T1188" s="32" t="str">
        <f t="shared" si="279"/>
        <v/>
      </c>
      <c r="U1188" s="10"/>
    </row>
    <row r="1189" spans="1:21" x14ac:dyDescent="0.25">
      <c r="A1189" s="10"/>
      <c r="B1189" s="4" t="str">
        <f>IF(ISBLANK('INPUT | Operations'!$B1194),"",COUNT('INPUT | Operations'!$B$12:$B1193))</f>
        <v/>
      </c>
      <c r="C1189" s="27" t="str">
        <f>IF(ISNUMBER($B1189),('INPUT | Operations'!$C1193+'INPUT | Operations'!$C1194)/2,"")</f>
        <v/>
      </c>
      <c r="D1189" s="28" t="str">
        <f t="shared" si="272"/>
        <v/>
      </c>
      <c r="E1189" s="26" t="str">
        <f>IF(ISNUMBER($B1189),'INPUT | Operations'!$B1194-'INPUT | Operations'!$B1193,"")</f>
        <v/>
      </c>
      <c r="F1189" s="32" t="str">
        <f>IF(ISNUMBER($B1189),IF('INPUT | Operations'!$B1194&lt;MainEngine_BurnTime,1,IF('INPUT | Operations'!$B1193&lt;=MainEngine_BurnTime,(MainEngine_BurnTime-'INPUT | Operations'!$B1193)/('INPUT | Operations'!$B1194-'INPUT | Operations'!$B1193),0))*'INPUT | Operations'!$D1193*NumberOfMainEngines*NumberOfOps*$E1189,"")</f>
        <v/>
      </c>
      <c r="G1189" s="34" t="str">
        <f t="shared" si="280"/>
        <v/>
      </c>
      <c r="H1189" s="27" t="str">
        <f t="shared" si="281"/>
        <v/>
      </c>
      <c r="I1189" s="27" t="str">
        <f t="shared" si="282"/>
        <v/>
      </c>
      <c r="J1189" s="27" t="str">
        <f t="shared" si="283"/>
        <v/>
      </c>
      <c r="K1189" s="27" t="str">
        <f t="shared" si="284"/>
        <v/>
      </c>
      <c r="L1189" s="27" t="str">
        <f t="shared" si="285"/>
        <v/>
      </c>
      <c r="M1189" s="32" t="str">
        <f t="shared" si="286"/>
        <v/>
      </c>
      <c r="N1189" s="27" t="str">
        <f t="shared" si="273"/>
        <v/>
      </c>
      <c r="O1189" s="27" t="str">
        <f t="shared" si="274"/>
        <v/>
      </c>
      <c r="P1189" s="27" t="str">
        <f t="shared" si="275"/>
        <v/>
      </c>
      <c r="Q1189" s="27" t="str">
        <f t="shared" si="276"/>
        <v/>
      </c>
      <c r="R1189" s="27" t="str">
        <f t="shared" si="277"/>
        <v/>
      </c>
      <c r="S1189" s="27" t="str">
        <f t="shared" si="278"/>
        <v/>
      </c>
      <c r="T1189" s="32" t="str">
        <f t="shared" si="279"/>
        <v/>
      </c>
      <c r="U1189" s="10"/>
    </row>
    <row r="1190" spans="1:21" x14ac:dyDescent="0.25">
      <c r="A1190" s="10"/>
      <c r="B1190" s="4" t="str">
        <f>IF(ISBLANK('INPUT | Operations'!$B1195),"",COUNT('INPUT | Operations'!$B$12:$B1194))</f>
        <v/>
      </c>
      <c r="C1190" s="27" t="str">
        <f>IF(ISNUMBER($B1190),('INPUT | Operations'!$C1194+'INPUT | Operations'!$C1195)/2,"")</f>
        <v/>
      </c>
      <c r="D1190" s="28" t="str">
        <f t="shared" si="272"/>
        <v/>
      </c>
      <c r="E1190" s="26" t="str">
        <f>IF(ISNUMBER($B1190),'INPUT | Operations'!$B1195-'INPUT | Operations'!$B1194,"")</f>
        <v/>
      </c>
      <c r="F1190" s="32" t="str">
        <f>IF(ISNUMBER($B1190),IF('INPUT | Operations'!$B1195&lt;MainEngine_BurnTime,1,IF('INPUT | Operations'!$B1194&lt;=MainEngine_BurnTime,(MainEngine_BurnTime-'INPUT | Operations'!$B1194)/('INPUT | Operations'!$B1195-'INPUT | Operations'!$B1194),0))*'INPUT | Operations'!$D1194*NumberOfMainEngines*NumberOfOps*$E1190,"")</f>
        <v/>
      </c>
      <c r="G1190" s="34" t="str">
        <f t="shared" si="280"/>
        <v/>
      </c>
      <c r="H1190" s="27" t="str">
        <f t="shared" si="281"/>
        <v/>
      </c>
      <c r="I1190" s="27" t="str">
        <f t="shared" si="282"/>
        <v/>
      </c>
      <c r="J1190" s="27" t="str">
        <f t="shared" si="283"/>
        <v/>
      </c>
      <c r="K1190" s="27" t="str">
        <f t="shared" si="284"/>
        <v/>
      </c>
      <c r="L1190" s="27" t="str">
        <f t="shared" si="285"/>
        <v/>
      </c>
      <c r="M1190" s="32" t="str">
        <f t="shared" si="286"/>
        <v/>
      </c>
      <c r="N1190" s="27" t="str">
        <f t="shared" si="273"/>
        <v/>
      </c>
      <c r="O1190" s="27" t="str">
        <f t="shared" si="274"/>
        <v/>
      </c>
      <c r="P1190" s="27" t="str">
        <f t="shared" si="275"/>
        <v/>
      </c>
      <c r="Q1190" s="27" t="str">
        <f t="shared" si="276"/>
        <v/>
      </c>
      <c r="R1190" s="27" t="str">
        <f t="shared" si="277"/>
        <v/>
      </c>
      <c r="S1190" s="27" t="str">
        <f t="shared" si="278"/>
        <v/>
      </c>
      <c r="T1190" s="32" t="str">
        <f t="shared" si="279"/>
        <v/>
      </c>
      <c r="U1190" s="10"/>
    </row>
    <row r="1191" spans="1:21" x14ac:dyDescent="0.25">
      <c r="A1191" s="10"/>
      <c r="B1191" s="4" t="str">
        <f>IF(ISBLANK('INPUT | Operations'!$B1196),"",COUNT('INPUT | Operations'!$B$12:$B1195))</f>
        <v/>
      </c>
      <c r="C1191" s="27" t="str">
        <f>IF(ISNUMBER($B1191),('INPUT | Operations'!$C1195+'INPUT | Operations'!$C1196)/2,"")</f>
        <v/>
      </c>
      <c r="D1191" s="28" t="str">
        <f t="shared" si="272"/>
        <v/>
      </c>
      <c r="E1191" s="26" t="str">
        <f>IF(ISNUMBER($B1191),'INPUT | Operations'!$B1196-'INPUT | Operations'!$B1195,"")</f>
        <v/>
      </c>
      <c r="F1191" s="32" t="str">
        <f>IF(ISNUMBER($B1191),IF('INPUT | Operations'!$B1196&lt;MainEngine_BurnTime,1,IF('INPUT | Operations'!$B1195&lt;=MainEngine_BurnTime,(MainEngine_BurnTime-'INPUT | Operations'!$B1195)/('INPUT | Operations'!$B1196-'INPUT | Operations'!$B1195),0))*'INPUT | Operations'!$D1195*NumberOfMainEngines*NumberOfOps*$E1191,"")</f>
        <v/>
      </c>
      <c r="G1191" s="34" t="str">
        <f t="shared" si="280"/>
        <v/>
      </c>
      <c r="H1191" s="27" t="str">
        <f t="shared" si="281"/>
        <v/>
      </c>
      <c r="I1191" s="27" t="str">
        <f t="shared" si="282"/>
        <v/>
      </c>
      <c r="J1191" s="27" t="str">
        <f t="shared" si="283"/>
        <v/>
      </c>
      <c r="K1191" s="27" t="str">
        <f t="shared" si="284"/>
        <v/>
      </c>
      <c r="L1191" s="27" t="str">
        <f t="shared" si="285"/>
        <v/>
      </c>
      <c r="M1191" s="32" t="str">
        <f t="shared" si="286"/>
        <v/>
      </c>
      <c r="N1191" s="27" t="str">
        <f t="shared" si="273"/>
        <v/>
      </c>
      <c r="O1191" s="27" t="str">
        <f t="shared" si="274"/>
        <v/>
      </c>
      <c r="P1191" s="27" t="str">
        <f t="shared" si="275"/>
        <v/>
      </c>
      <c r="Q1191" s="27" t="str">
        <f t="shared" si="276"/>
        <v/>
      </c>
      <c r="R1191" s="27" t="str">
        <f t="shared" si="277"/>
        <v/>
      </c>
      <c r="S1191" s="27" t="str">
        <f t="shared" si="278"/>
        <v/>
      </c>
      <c r="T1191" s="32" t="str">
        <f t="shared" si="279"/>
        <v/>
      </c>
      <c r="U1191" s="10"/>
    </row>
    <row r="1192" spans="1:21" x14ac:dyDescent="0.25">
      <c r="A1192" s="10"/>
      <c r="B1192" s="4" t="str">
        <f>IF(ISBLANK('INPUT | Operations'!$B1197),"",COUNT('INPUT | Operations'!$B$12:$B1196))</f>
        <v/>
      </c>
      <c r="C1192" s="27" t="str">
        <f>IF(ISNUMBER($B1192),('INPUT | Operations'!$C1196+'INPUT | Operations'!$C1197)/2,"")</f>
        <v/>
      </c>
      <c r="D1192" s="28" t="str">
        <f t="shared" si="272"/>
        <v/>
      </c>
      <c r="E1192" s="26" t="str">
        <f>IF(ISNUMBER($B1192),'INPUT | Operations'!$B1197-'INPUT | Operations'!$B1196,"")</f>
        <v/>
      </c>
      <c r="F1192" s="32" t="str">
        <f>IF(ISNUMBER($B1192),IF('INPUT | Operations'!$B1197&lt;MainEngine_BurnTime,1,IF('INPUT | Operations'!$B1196&lt;=MainEngine_BurnTime,(MainEngine_BurnTime-'INPUT | Operations'!$B1196)/('INPUT | Operations'!$B1197-'INPUT | Operations'!$B1196),0))*'INPUT | Operations'!$D1196*NumberOfMainEngines*NumberOfOps*$E1192,"")</f>
        <v/>
      </c>
      <c r="G1192" s="34" t="str">
        <f t="shared" si="280"/>
        <v/>
      </c>
      <c r="H1192" s="27" t="str">
        <f t="shared" si="281"/>
        <v/>
      </c>
      <c r="I1192" s="27" t="str">
        <f t="shared" si="282"/>
        <v/>
      </c>
      <c r="J1192" s="27" t="str">
        <f t="shared" si="283"/>
        <v/>
      </c>
      <c r="K1192" s="27" t="str">
        <f t="shared" si="284"/>
        <v/>
      </c>
      <c r="L1192" s="27" t="str">
        <f t="shared" si="285"/>
        <v/>
      </c>
      <c r="M1192" s="32" t="str">
        <f t="shared" si="286"/>
        <v/>
      </c>
      <c r="N1192" s="27" t="str">
        <f t="shared" si="273"/>
        <v/>
      </c>
      <c r="O1192" s="27" t="str">
        <f t="shared" si="274"/>
        <v/>
      </c>
      <c r="P1192" s="27" t="str">
        <f t="shared" si="275"/>
        <v/>
      </c>
      <c r="Q1192" s="27" t="str">
        <f t="shared" si="276"/>
        <v/>
      </c>
      <c r="R1192" s="27" t="str">
        <f t="shared" si="277"/>
        <v/>
      </c>
      <c r="S1192" s="27" t="str">
        <f t="shared" si="278"/>
        <v/>
      </c>
      <c r="T1192" s="32" t="str">
        <f t="shared" si="279"/>
        <v/>
      </c>
      <c r="U1192" s="10"/>
    </row>
    <row r="1193" spans="1:21" x14ac:dyDescent="0.25">
      <c r="A1193" s="10"/>
      <c r="B1193" s="4" t="str">
        <f>IF(ISBLANK('INPUT | Operations'!$B1198),"",COUNT('INPUT | Operations'!$B$12:$B1197))</f>
        <v/>
      </c>
      <c r="C1193" s="27" t="str">
        <f>IF(ISNUMBER($B1193),('INPUT | Operations'!$C1197+'INPUT | Operations'!$C1198)/2,"")</f>
        <v/>
      </c>
      <c r="D1193" s="28" t="str">
        <f t="shared" si="272"/>
        <v/>
      </c>
      <c r="E1193" s="26" t="str">
        <f>IF(ISNUMBER($B1193),'INPUT | Operations'!$B1198-'INPUT | Operations'!$B1197,"")</f>
        <v/>
      </c>
      <c r="F1193" s="32" t="str">
        <f>IF(ISNUMBER($B1193),IF('INPUT | Operations'!$B1198&lt;MainEngine_BurnTime,1,IF('INPUT | Operations'!$B1197&lt;=MainEngine_BurnTime,(MainEngine_BurnTime-'INPUT | Operations'!$B1197)/('INPUT | Operations'!$B1198-'INPUT | Operations'!$B1197),0))*'INPUT | Operations'!$D1197*NumberOfMainEngines*NumberOfOps*$E1193,"")</f>
        <v/>
      </c>
      <c r="G1193" s="34" t="str">
        <f t="shared" si="280"/>
        <v/>
      </c>
      <c r="H1193" s="27" t="str">
        <f t="shared" si="281"/>
        <v/>
      </c>
      <c r="I1193" s="27" t="str">
        <f t="shared" si="282"/>
        <v/>
      </c>
      <c r="J1193" s="27" t="str">
        <f t="shared" si="283"/>
        <v/>
      </c>
      <c r="K1193" s="27" t="str">
        <f t="shared" si="284"/>
        <v/>
      </c>
      <c r="L1193" s="27" t="str">
        <f t="shared" si="285"/>
        <v/>
      </c>
      <c r="M1193" s="32" t="str">
        <f t="shared" si="286"/>
        <v/>
      </c>
      <c r="N1193" s="27" t="str">
        <f t="shared" si="273"/>
        <v/>
      </c>
      <c r="O1193" s="27" t="str">
        <f t="shared" si="274"/>
        <v/>
      </c>
      <c r="P1193" s="27" t="str">
        <f t="shared" si="275"/>
        <v/>
      </c>
      <c r="Q1193" s="27" t="str">
        <f t="shared" si="276"/>
        <v/>
      </c>
      <c r="R1193" s="27" t="str">
        <f t="shared" si="277"/>
        <v/>
      </c>
      <c r="S1193" s="27" t="str">
        <f t="shared" si="278"/>
        <v/>
      </c>
      <c r="T1193" s="32" t="str">
        <f t="shared" si="279"/>
        <v/>
      </c>
      <c r="U1193" s="10"/>
    </row>
    <row r="1194" spans="1:21" x14ac:dyDescent="0.25">
      <c r="A1194" s="10"/>
      <c r="B1194" s="4" t="str">
        <f>IF(ISBLANK('INPUT | Operations'!$B1199),"",COUNT('INPUT | Operations'!$B$12:$B1198))</f>
        <v/>
      </c>
      <c r="C1194" s="27" t="str">
        <f>IF(ISNUMBER($B1194),('INPUT | Operations'!$C1198+'INPUT | Operations'!$C1199)/2,"")</f>
        <v/>
      </c>
      <c r="D1194" s="28" t="str">
        <f t="shared" si="272"/>
        <v/>
      </c>
      <c r="E1194" s="26" t="str">
        <f>IF(ISNUMBER($B1194),'INPUT | Operations'!$B1199-'INPUT | Operations'!$B1198,"")</f>
        <v/>
      </c>
      <c r="F1194" s="32" t="str">
        <f>IF(ISNUMBER($B1194),IF('INPUT | Operations'!$B1199&lt;MainEngine_BurnTime,1,IF('INPUT | Operations'!$B1198&lt;=MainEngine_BurnTime,(MainEngine_BurnTime-'INPUT | Operations'!$B1198)/('INPUT | Operations'!$B1199-'INPUT | Operations'!$B1198),0))*'INPUT | Operations'!$D1198*NumberOfMainEngines*NumberOfOps*$E1194,"")</f>
        <v/>
      </c>
      <c r="G1194" s="34" t="str">
        <f t="shared" si="280"/>
        <v/>
      </c>
      <c r="H1194" s="27" t="str">
        <f t="shared" si="281"/>
        <v/>
      </c>
      <c r="I1194" s="27" t="str">
        <f t="shared" si="282"/>
        <v/>
      </c>
      <c r="J1194" s="27" t="str">
        <f t="shared" si="283"/>
        <v/>
      </c>
      <c r="K1194" s="27" t="str">
        <f t="shared" si="284"/>
        <v/>
      </c>
      <c r="L1194" s="27" t="str">
        <f t="shared" si="285"/>
        <v/>
      </c>
      <c r="M1194" s="32" t="str">
        <f t="shared" si="286"/>
        <v/>
      </c>
      <c r="N1194" s="27" t="str">
        <f t="shared" si="273"/>
        <v/>
      </c>
      <c r="O1194" s="27" t="str">
        <f t="shared" si="274"/>
        <v/>
      </c>
      <c r="P1194" s="27" t="str">
        <f t="shared" si="275"/>
        <v/>
      </c>
      <c r="Q1194" s="27" t="str">
        <f t="shared" si="276"/>
        <v/>
      </c>
      <c r="R1194" s="27" t="str">
        <f t="shared" si="277"/>
        <v/>
      </c>
      <c r="S1194" s="27" t="str">
        <f t="shared" si="278"/>
        <v/>
      </c>
      <c r="T1194" s="32" t="str">
        <f t="shared" si="279"/>
        <v/>
      </c>
      <c r="U1194" s="10"/>
    </row>
    <row r="1195" spans="1:21" x14ac:dyDescent="0.25">
      <c r="A1195" s="10"/>
      <c r="B1195" s="4" t="str">
        <f>IF(ISBLANK('INPUT | Operations'!$B1200),"",COUNT('INPUT | Operations'!$B$12:$B1199))</f>
        <v/>
      </c>
      <c r="C1195" s="27" t="str">
        <f>IF(ISNUMBER($B1195),('INPUT | Operations'!$C1199+'INPUT | Operations'!$C1200)/2,"")</f>
        <v/>
      </c>
      <c r="D1195" s="28" t="str">
        <f t="shared" si="272"/>
        <v/>
      </c>
      <c r="E1195" s="26" t="str">
        <f>IF(ISNUMBER($B1195),'INPUT | Operations'!$B1200-'INPUT | Operations'!$B1199,"")</f>
        <v/>
      </c>
      <c r="F1195" s="32" t="str">
        <f>IF(ISNUMBER($B1195),IF('INPUT | Operations'!$B1200&lt;MainEngine_BurnTime,1,IF('INPUT | Operations'!$B1199&lt;=MainEngine_BurnTime,(MainEngine_BurnTime-'INPUT | Operations'!$B1199)/('INPUT | Operations'!$B1200-'INPUT | Operations'!$B1199),0))*'INPUT | Operations'!$D1199*NumberOfMainEngines*NumberOfOps*$E1195,"")</f>
        <v/>
      </c>
      <c r="G1195" s="34" t="str">
        <f t="shared" si="280"/>
        <v/>
      </c>
      <c r="H1195" s="27" t="str">
        <f t="shared" si="281"/>
        <v/>
      </c>
      <c r="I1195" s="27" t="str">
        <f t="shared" si="282"/>
        <v/>
      </c>
      <c r="J1195" s="27" t="str">
        <f t="shared" si="283"/>
        <v/>
      </c>
      <c r="K1195" s="27" t="str">
        <f t="shared" si="284"/>
        <v/>
      </c>
      <c r="L1195" s="27" t="str">
        <f t="shared" si="285"/>
        <v/>
      </c>
      <c r="M1195" s="32" t="str">
        <f t="shared" si="286"/>
        <v/>
      </c>
      <c r="N1195" s="27" t="str">
        <f t="shared" si="273"/>
        <v/>
      </c>
      <c r="O1195" s="27" t="str">
        <f t="shared" si="274"/>
        <v/>
      </c>
      <c r="P1195" s="27" t="str">
        <f t="shared" si="275"/>
        <v/>
      </c>
      <c r="Q1195" s="27" t="str">
        <f t="shared" si="276"/>
        <v/>
      </c>
      <c r="R1195" s="27" t="str">
        <f t="shared" si="277"/>
        <v/>
      </c>
      <c r="S1195" s="27" t="str">
        <f t="shared" si="278"/>
        <v/>
      </c>
      <c r="T1195" s="32" t="str">
        <f t="shared" si="279"/>
        <v/>
      </c>
      <c r="U1195" s="10"/>
    </row>
    <row r="1196" spans="1:21" x14ac:dyDescent="0.25">
      <c r="A1196" s="10"/>
      <c r="B1196" s="4" t="str">
        <f>IF(ISBLANK('INPUT | Operations'!$B1201),"",COUNT('INPUT | Operations'!$B$12:$B1200))</f>
        <v/>
      </c>
      <c r="C1196" s="27" t="str">
        <f>IF(ISNUMBER($B1196),('INPUT | Operations'!$C1200+'INPUT | Operations'!$C1201)/2,"")</f>
        <v/>
      </c>
      <c r="D1196" s="28" t="str">
        <f t="shared" si="272"/>
        <v/>
      </c>
      <c r="E1196" s="26" t="str">
        <f>IF(ISNUMBER($B1196),'INPUT | Operations'!$B1201-'INPUT | Operations'!$B1200,"")</f>
        <v/>
      </c>
      <c r="F1196" s="32" t="str">
        <f>IF(ISNUMBER($B1196),IF('INPUT | Operations'!$B1201&lt;MainEngine_BurnTime,1,IF('INPUT | Operations'!$B1200&lt;=MainEngine_BurnTime,(MainEngine_BurnTime-'INPUT | Operations'!$B1200)/('INPUT | Operations'!$B1201-'INPUT | Operations'!$B1200),0))*'INPUT | Operations'!$D1200*NumberOfMainEngines*NumberOfOps*$E1196,"")</f>
        <v/>
      </c>
      <c r="G1196" s="34" t="str">
        <f t="shared" si="280"/>
        <v/>
      </c>
      <c r="H1196" s="27" t="str">
        <f t="shared" si="281"/>
        <v/>
      </c>
      <c r="I1196" s="27" t="str">
        <f t="shared" si="282"/>
        <v/>
      </c>
      <c r="J1196" s="27" t="str">
        <f t="shared" si="283"/>
        <v/>
      </c>
      <c r="K1196" s="27" t="str">
        <f t="shared" si="284"/>
        <v/>
      </c>
      <c r="L1196" s="27" t="str">
        <f t="shared" si="285"/>
        <v/>
      </c>
      <c r="M1196" s="32" t="str">
        <f t="shared" si="286"/>
        <v/>
      </c>
      <c r="N1196" s="27" t="str">
        <f t="shared" si="273"/>
        <v/>
      </c>
      <c r="O1196" s="27" t="str">
        <f t="shared" si="274"/>
        <v/>
      </c>
      <c r="P1196" s="27" t="str">
        <f t="shared" si="275"/>
        <v/>
      </c>
      <c r="Q1196" s="27" t="str">
        <f t="shared" si="276"/>
        <v/>
      </c>
      <c r="R1196" s="27" t="str">
        <f t="shared" si="277"/>
        <v/>
      </c>
      <c r="S1196" s="27" t="str">
        <f t="shared" si="278"/>
        <v/>
      </c>
      <c r="T1196" s="32" t="str">
        <f t="shared" si="279"/>
        <v/>
      </c>
      <c r="U1196" s="10"/>
    </row>
    <row r="1197" spans="1:21" x14ac:dyDescent="0.25">
      <c r="A1197" s="10"/>
      <c r="B1197" s="4" t="str">
        <f>IF(ISBLANK('INPUT | Operations'!$B1202),"",COUNT('INPUT | Operations'!$B$12:$B1201))</f>
        <v/>
      </c>
      <c r="C1197" s="27" t="str">
        <f>IF(ISNUMBER($B1197),('INPUT | Operations'!$C1201+'INPUT | Operations'!$C1202)/2,"")</f>
        <v/>
      </c>
      <c r="D1197" s="28" t="str">
        <f t="shared" si="272"/>
        <v/>
      </c>
      <c r="E1197" s="26" t="str">
        <f>IF(ISNUMBER($B1197),'INPUT | Operations'!$B1202-'INPUT | Operations'!$B1201,"")</f>
        <v/>
      </c>
      <c r="F1197" s="32" t="str">
        <f>IF(ISNUMBER($B1197),IF('INPUT | Operations'!$B1202&lt;MainEngine_BurnTime,1,IF('INPUT | Operations'!$B1201&lt;=MainEngine_BurnTime,(MainEngine_BurnTime-'INPUT | Operations'!$B1201)/('INPUT | Operations'!$B1202-'INPUT | Operations'!$B1201),0))*'INPUT | Operations'!$D1201*NumberOfMainEngines*NumberOfOps*$E1197,"")</f>
        <v/>
      </c>
      <c r="G1197" s="34" t="str">
        <f t="shared" si="280"/>
        <v/>
      </c>
      <c r="H1197" s="27" t="str">
        <f t="shared" si="281"/>
        <v/>
      </c>
      <c r="I1197" s="27" t="str">
        <f t="shared" si="282"/>
        <v/>
      </c>
      <c r="J1197" s="27" t="str">
        <f t="shared" si="283"/>
        <v/>
      </c>
      <c r="K1197" s="27" t="str">
        <f t="shared" si="284"/>
        <v/>
      </c>
      <c r="L1197" s="27" t="str">
        <f t="shared" si="285"/>
        <v/>
      </c>
      <c r="M1197" s="32" t="str">
        <f t="shared" si="286"/>
        <v/>
      </c>
      <c r="N1197" s="27" t="str">
        <f t="shared" si="273"/>
        <v/>
      </c>
      <c r="O1197" s="27" t="str">
        <f t="shared" si="274"/>
        <v/>
      </c>
      <c r="P1197" s="27" t="str">
        <f t="shared" si="275"/>
        <v/>
      </c>
      <c r="Q1197" s="27" t="str">
        <f t="shared" si="276"/>
        <v/>
      </c>
      <c r="R1197" s="27" t="str">
        <f t="shared" si="277"/>
        <v/>
      </c>
      <c r="S1197" s="27" t="str">
        <f t="shared" si="278"/>
        <v/>
      </c>
      <c r="T1197" s="32" t="str">
        <f t="shared" si="279"/>
        <v/>
      </c>
      <c r="U1197" s="10"/>
    </row>
    <row r="1198" spans="1:21" x14ac:dyDescent="0.25">
      <c r="A1198" s="10"/>
      <c r="B1198" s="4" t="str">
        <f>IF(ISBLANK('INPUT | Operations'!$B1203),"",COUNT('INPUT | Operations'!$B$12:$B1202))</f>
        <v/>
      </c>
      <c r="C1198" s="27" t="str">
        <f>IF(ISNUMBER($B1198),('INPUT | Operations'!$C1202+'INPUT | Operations'!$C1203)/2,"")</f>
        <v/>
      </c>
      <c r="D1198" s="28" t="str">
        <f t="shared" si="272"/>
        <v/>
      </c>
      <c r="E1198" s="26" t="str">
        <f>IF(ISNUMBER($B1198),'INPUT | Operations'!$B1203-'INPUT | Operations'!$B1202,"")</f>
        <v/>
      </c>
      <c r="F1198" s="32" t="str">
        <f>IF(ISNUMBER($B1198),IF('INPUT | Operations'!$B1203&lt;MainEngine_BurnTime,1,IF('INPUT | Operations'!$B1202&lt;=MainEngine_BurnTime,(MainEngine_BurnTime-'INPUT | Operations'!$B1202)/('INPUT | Operations'!$B1203-'INPUT | Operations'!$B1202),0))*'INPUT | Operations'!$D1202*NumberOfMainEngines*NumberOfOps*$E1198,"")</f>
        <v/>
      </c>
      <c r="G1198" s="34" t="str">
        <f t="shared" si="280"/>
        <v/>
      </c>
      <c r="H1198" s="27" t="str">
        <f t="shared" si="281"/>
        <v/>
      </c>
      <c r="I1198" s="27" t="str">
        <f t="shared" si="282"/>
        <v/>
      </c>
      <c r="J1198" s="27" t="str">
        <f t="shared" si="283"/>
        <v/>
      </c>
      <c r="K1198" s="27" t="str">
        <f t="shared" si="284"/>
        <v/>
      </c>
      <c r="L1198" s="27" t="str">
        <f t="shared" si="285"/>
        <v/>
      </c>
      <c r="M1198" s="32" t="str">
        <f t="shared" si="286"/>
        <v/>
      </c>
      <c r="N1198" s="27" t="str">
        <f t="shared" si="273"/>
        <v/>
      </c>
      <c r="O1198" s="27" t="str">
        <f t="shared" si="274"/>
        <v/>
      </c>
      <c r="P1198" s="27" t="str">
        <f t="shared" si="275"/>
        <v/>
      </c>
      <c r="Q1198" s="27" t="str">
        <f t="shared" si="276"/>
        <v/>
      </c>
      <c r="R1198" s="27" t="str">
        <f t="shared" si="277"/>
        <v/>
      </c>
      <c r="S1198" s="27" t="str">
        <f t="shared" si="278"/>
        <v/>
      </c>
      <c r="T1198" s="32" t="str">
        <f t="shared" si="279"/>
        <v/>
      </c>
      <c r="U1198" s="10"/>
    </row>
    <row r="1199" spans="1:21" x14ac:dyDescent="0.25">
      <c r="A1199" s="10"/>
      <c r="B1199" s="4" t="str">
        <f>IF(ISBLANK('INPUT | Operations'!$B1204),"",COUNT('INPUT | Operations'!$B$12:$B1203))</f>
        <v/>
      </c>
      <c r="C1199" s="27" t="str">
        <f>IF(ISNUMBER($B1199),('INPUT | Operations'!$C1203+'INPUT | Operations'!$C1204)/2,"")</f>
        <v/>
      </c>
      <c r="D1199" s="28" t="str">
        <f t="shared" si="272"/>
        <v/>
      </c>
      <c r="E1199" s="26" t="str">
        <f>IF(ISNUMBER($B1199),'INPUT | Operations'!$B1204-'INPUT | Operations'!$B1203,"")</f>
        <v/>
      </c>
      <c r="F1199" s="32" t="str">
        <f>IF(ISNUMBER($B1199),IF('INPUT | Operations'!$B1204&lt;MainEngine_BurnTime,1,IF('INPUT | Operations'!$B1203&lt;=MainEngine_BurnTime,(MainEngine_BurnTime-'INPUT | Operations'!$B1203)/('INPUT | Operations'!$B1204-'INPUT | Operations'!$B1203),0))*'INPUT | Operations'!$D1203*NumberOfMainEngines*NumberOfOps*$E1199,"")</f>
        <v/>
      </c>
      <c r="G1199" s="34" t="str">
        <f t="shared" si="280"/>
        <v/>
      </c>
      <c r="H1199" s="27" t="str">
        <f t="shared" si="281"/>
        <v/>
      </c>
      <c r="I1199" s="27" t="str">
        <f t="shared" si="282"/>
        <v/>
      </c>
      <c r="J1199" s="27" t="str">
        <f t="shared" si="283"/>
        <v/>
      </c>
      <c r="K1199" s="27" t="str">
        <f t="shared" si="284"/>
        <v/>
      </c>
      <c r="L1199" s="27" t="str">
        <f t="shared" si="285"/>
        <v/>
      </c>
      <c r="M1199" s="32" t="str">
        <f t="shared" si="286"/>
        <v/>
      </c>
      <c r="N1199" s="27" t="str">
        <f t="shared" si="273"/>
        <v/>
      </c>
      <c r="O1199" s="27" t="str">
        <f t="shared" si="274"/>
        <v/>
      </c>
      <c r="P1199" s="27" t="str">
        <f t="shared" si="275"/>
        <v/>
      </c>
      <c r="Q1199" s="27" t="str">
        <f t="shared" si="276"/>
        <v/>
      </c>
      <c r="R1199" s="27" t="str">
        <f t="shared" si="277"/>
        <v/>
      </c>
      <c r="S1199" s="27" t="str">
        <f t="shared" si="278"/>
        <v/>
      </c>
      <c r="T1199" s="32" t="str">
        <f t="shared" si="279"/>
        <v/>
      </c>
      <c r="U1199" s="10"/>
    </row>
    <row r="1200" spans="1:21" x14ac:dyDescent="0.25">
      <c r="A1200" s="10"/>
      <c r="B1200" s="4" t="str">
        <f>IF(ISBLANK('INPUT | Operations'!$B1205),"",COUNT('INPUT | Operations'!$B$12:$B1204))</f>
        <v/>
      </c>
      <c r="C1200" s="27" t="str">
        <f>IF(ISNUMBER($B1200),('INPUT | Operations'!$C1204+'INPUT | Operations'!$C1205)/2,"")</f>
        <v/>
      </c>
      <c r="D1200" s="28" t="str">
        <f t="shared" si="272"/>
        <v/>
      </c>
      <c r="E1200" s="26" t="str">
        <f>IF(ISNUMBER($B1200),'INPUT | Operations'!$B1205-'INPUT | Operations'!$B1204,"")</f>
        <v/>
      </c>
      <c r="F1200" s="32" t="str">
        <f>IF(ISNUMBER($B1200),IF('INPUT | Operations'!$B1205&lt;MainEngine_BurnTime,1,IF('INPUT | Operations'!$B1204&lt;=MainEngine_BurnTime,(MainEngine_BurnTime-'INPUT | Operations'!$B1204)/('INPUT | Operations'!$B1205-'INPUT | Operations'!$B1204),0))*'INPUT | Operations'!$D1204*NumberOfMainEngines*NumberOfOps*$E1200,"")</f>
        <v/>
      </c>
      <c r="G1200" s="34" t="str">
        <f t="shared" si="280"/>
        <v/>
      </c>
      <c r="H1200" s="27" t="str">
        <f t="shared" si="281"/>
        <v/>
      </c>
      <c r="I1200" s="27" t="str">
        <f t="shared" si="282"/>
        <v/>
      </c>
      <c r="J1200" s="27" t="str">
        <f t="shared" si="283"/>
        <v/>
      </c>
      <c r="K1200" s="27" t="str">
        <f t="shared" si="284"/>
        <v/>
      </c>
      <c r="L1200" s="27" t="str">
        <f t="shared" si="285"/>
        <v/>
      </c>
      <c r="M1200" s="32" t="str">
        <f t="shared" si="286"/>
        <v/>
      </c>
      <c r="N1200" s="27" t="str">
        <f t="shared" si="273"/>
        <v/>
      </c>
      <c r="O1200" s="27" t="str">
        <f t="shared" si="274"/>
        <v/>
      </c>
      <c r="P1200" s="27" t="str">
        <f t="shared" si="275"/>
        <v/>
      </c>
      <c r="Q1200" s="27" t="str">
        <f t="shared" si="276"/>
        <v/>
      </c>
      <c r="R1200" s="27" t="str">
        <f t="shared" si="277"/>
        <v/>
      </c>
      <c r="S1200" s="27" t="str">
        <f t="shared" si="278"/>
        <v/>
      </c>
      <c r="T1200" s="32" t="str">
        <f t="shared" si="279"/>
        <v/>
      </c>
      <c r="U1200" s="10"/>
    </row>
    <row r="1201" spans="1:21" x14ac:dyDescent="0.25">
      <c r="A1201" s="10"/>
      <c r="B1201" s="4" t="str">
        <f>IF(ISBLANK('INPUT | Operations'!$B1206),"",COUNT('INPUT | Operations'!$B$12:$B1205))</f>
        <v/>
      </c>
      <c r="C1201" s="27" t="str">
        <f>IF(ISNUMBER($B1201),('INPUT | Operations'!$C1205+'INPUT | Operations'!$C1206)/2,"")</f>
        <v/>
      </c>
      <c r="D1201" s="28" t="str">
        <f t="shared" si="272"/>
        <v/>
      </c>
      <c r="E1201" s="26" t="str">
        <f>IF(ISNUMBER($B1201),'INPUT | Operations'!$B1206-'INPUT | Operations'!$B1205,"")</f>
        <v/>
      </c>
      <c r="F1201" s="32" t="str">
        <f>IF(ISNUMBER($B1201),IF('INPUT | Operations'!$B1206&lt;MainEngine_BurnTime,1,IF('INPUT | Operations'!$B1205&lt;=MainEngine_BurnTime,(MainEngine_BurnTime-'INPUT | Operations'!$B1205)/('INPUT | Operations'!$B1206-'INPUT | Operations'!$B1205),0))*'INPUT | Operations'!$D1205*NumberOfMainEngines*NumberOfOps*$E1201,"")</f>
        <v/>
      </c>
      <c r="G1201" s="34" t="str">
        <f t="shared" si="280"/>
        <v/>
      </c>
      <c r="H1201" s="27" t="str">
        <f t="shared" si="281"/>
        <v/>
      </c>
      <c r="I1201" s="27" t="str">
        <f t="shared" si="282"/>
        <v/>
      </c>
      <c r="J1201" s="27" t="str">
        <f t="shared" si="283"/>
        <v/>
      </c>
      <c r="K1201" s="27" t="str">
        <f t="shared" si="284"/>
        <v/>
      </c>
      <c r="L1201" s="27" t="str">
        <f t="shared" si="285"/>
        <v/>
      </c>
      <c r="M1201" s="32" t="str">
        <f t="shared" si="286"/>
        <v/>
      </c>
      <c r="N1201" s="27" t="str">
        <f t="shared" si="273"/>
        <v/>
      </c>
      <c r="O1201" s="27" t="str">
        <f t="shared" si="274"/>
        <v/>
      </c>
      <c r="P1201" s="27" t="str">
        <f t="shared" si="275"/>
        <v/>
      </c>
      <c r="Q1201" s="27" t="str">
        <f t="shared" si="276"/>
        <v/>
      </c>
      <c r="R1201" s="27" t="str">
        <f t="shared" si="277"/>
        <v/>
      </c>
      <c r="S1201" s="27" t="str">
        <f t="shared" si="278"/>
        <v/>
      </c>
      <c r="T1201" s="32" t="str">
        <f t="shared" si="279"/>
        <v/>
      </c>
      <c r="U1201" s="10"/>
    </row>
    <row r="1202" spans="1:21" x14ac:dyDescent="0.25">
      <c r="A1202" s="10"/>
      <c r="B1202" s="4" t="str">
        <f>IF(ISBLANK('INPUT | Operations'!$B1207),"",COUNT('INPUT | Operations'!$B$12:$B1206))</f>
        <v/>
      </c>
      <c r="C1202" s="27" t="str">
        <f>IF(ISNUMBER($B1202),('INPUT | Operations'!$C1206+'INPUT | Operations'!$C1207)/2,"")</f>
        <v/>
      </c>
      <c r="D1202" s="28" t="str">
        <f t="shared" si="272"/>
        <v/>
      </c>
      <c r="E1202" s="26" t="str">
        <f>IF(ISNUMBER($B1202),'INPUT | Operations'!$B1207-'INPUT | Operations'!$B1206,"")</f>
        <v/>
      </c>
      <c r="F1202" s="32" t="str">
        <f>IF(ISNUMBER($B1202),IF('INPUT | Operations'!$B1207&lt;MainEngine_BurnTime,1,IF('INPUT | Operations'!$B1206&lt;=MainEngine_BurnTime,(MainEngine_BurnTime-'INPUT | Operations'!$B1206)/('INPUT | Operations'!$B1207-'INPUT | Operations'!$B1206),0))*'INPUT | Operations'!$D1206*NumberOfMainEngines*NumberOfOps*$E1202,"")</f>
        <v/>
      </c>
      <c r="G1202" s="34" t="str">
        <f t="shared" si="280"/>
        <v/>
      </c>
      <c r="H1202" s="27" t="str">
        <f t="shared" si="281"/>
        <v/>
      </c>
      <c r="I1202" s="27" t="str">
        <f t="shared" si="282"/>
        <v/>
      </c>
      <c r="J1202" s="27" t="str">
        <f t="shared" si="283"/>
        <v/>
      </c>
      <c r="K1202" s="27" t="str">
        <f t="shared" si="284"/>
        <v/>
      </c>
      <c r="L1202" s="27" t="str">
        <f t="shared" si="285"/>
        <v/>
      </c>
      <c r="M1202" s="32" t="str">
        <f t="shared" si="286"/>
        <v/>
      </c>
      <c r="N1202" s="27" t="str">
        <f t="shared" si="273"/>
        <v/>
      </c>
      <c r="O1202" s="27" t="str">
        <f t="shared" si="274"/>
        <v/>
      </c>
      <c r="P1202" s="27" t="str">
        <f t="shared" si="275"/>
        <v/>
      </c>
      <c r="Q1202" s="27" t="str">
        <f t="shared" si="276"/>
        <v/>
      </c>
      <c r="R1202" s="27" t="str">
        <f t="shared" si="277"/>
        <v/>
      </c>
      <c r="S1202" s="27" t="str">
        <f t="shared" si="278"/>
        <v/>
      </c>
      <c r="T1202" s="32" t="str">
        <f t="shared" si="279"/>
        <v/>
      </c>
      <c r="U1202" s="10"/>
    </row>
    <row r="1203" spans="1:21" x14ac:dyDescent="0.25">
      <c r="A1203" s="10"/>
      <c r="B1203" s="4" t="str">
        <f>IF(ISBLANK('INPUT | Operations'!$B1208),"",COUNT('INPUT | Operations'!$B$12:$B1207))</f>
        <v/>
      </c>
      <c r="C1203" s="27" t="str">
        <f>IF(ISNUMBER($B1203),('INPUT | Operations'!$C1207+'INPUT | Operations'!$C1208)/2,"")</f>
        <v/>
      </c>
      <c r="D1203" s="28" t="str">
        <f t="shared" si="272"/>
        <v/>
      </c>
      <c r="E1203" s="26" t="str">
        <f>IF(ISNUMBER($B1203),'INPUT | Operations'!$B1208-'INPUT | Operations'!$B1207,"")</f>
        <v/>
      </c>
      <c r="F1203" s="32" t="str">
        <f>IF(ISNUMBER($B1203),IF('INPUT | Operations'!$B1208&lt;MainEngine_BurnTime,1,IF('INPUT | Operations'!$B1207&lt;=MainEngine_BurnTime,(MainEngine_BurnTime-'INPUT | Operations'!$B1207)/('INPUT | Operations'!$B1208-'INPUT | Operations'!$B1207),0))*'INPUT | Operations'!$D1207*NumberOfMainEngines*NumberOfOps*$E1203,"")</f>
        <v/>
      </c>
      <c r="G1203" s="34" t="str">
        <f t="shared" si="280"/>
        <v/>
      </c>
      <c r="H1203" s="27" t="str">
        <f t="shared" si="281"/>
        <v/>
      </c>
      <c r="I1203" s="27" t="str">
        <f t="shared" si="282"/>
        <v/>
      </c>
      <c r="J1203" s="27" t="str">
        <f t="shared" si="283"/>
        <v/>
      </c>
      <c r="K1203" s="27" t="str">
        <f t="shared" si="284"/>
        <v/>
      </c>
      <c r="L1203" s="27" t="str">
        <f t="shared" si="285"/>
        <v/>
      </c>
      <c r="M1203" s="32" t="str">
        <f t="shared" si="286"/>
        <v/>
      </c>
      <c r="N1203" s="27" t="str">
        <f t="shared" si="273"/>
        <v/>
      </c>
      <c r="O1203" s="27" t="str">
        <f t="shared" si="274"/>
        <v/>
      </c>
      <c r="P1203" s="27" t="str">
        <f t="shared" si="275"/>
        <v/>
      </c>
      <c r="Q1203" s="27" t="str">
        <f t="shared" si="276"/>
        <v/>
      </c>
      <c r="R1203" s="27" t="str">
        <f t="shared" si="277"/>
        <v/>
      </c>
      <c r="S1203" s="27" t="str">
        <f t="shared" si="278"/>
        <v/>
      </c>
      <c r="T1203" s="32" t="str">
        <f t="shared" si="279"/>
        <v/>
      </c>
      <c r="U1203" s="10"/>
    </row>
    <row r="1204" spans="1:21" x14ac:dyDescent="0.25">
      <c r="A1204" s="10"/>
      <c r="B1204" s="4" t="str">
        <f>IF(ISBLANK('INPUT | Operations'!$B1209),"",COUNT('INPUT | Operations'!$B$12:$B1208))</f>
        <v/>
      </c>
      <c r="C1204" s="27" t="str">
        <f>IF(ISNUMBER($B1204),('INPUT | Operations'!$C1208+'INPUT | Operations'!$C1209)/2,"")</f>
        <v/>
      </c>
      <c r="D1204" s="28" t="str">
        <f t="shared" si="272"/>
        <v/>
      </c>
      <c r="E1204" s="26" t="str">
        <f>IF(ISNUMBER($B1204),'INPUT | Operations'!$B1209-'INPUT | Operations'!$B1208,"")</f>
        <v/>
      </c>
      <c r="F1204" s="32" t="str">
        <f>IF(ISNUMBER($B1204),IF('INPUT | Operations'!$B1209&lt;MainEngine_BurnTime,1,IF('INPUT | Operations'!$B1208&lt;=MainEngine_BurnTime,(MainEngine_BurnTime-'INPUT | Operations'!$B1208)/('INPUT | Operations'!$B1209-'INPUT | Operations'!$B1208),0))*'INPUT | Operations'!$D1208*NumberOfMainEngines*NumberOfOps*$E1204,"")</f>
        <v/>
      </c>
      <c r="G1204" s="34" t="str">
        <f t="shared" si="280"/>
        <v/>
      </c>
      <c r="H1204" s="27" t="str">
        <f t="shared" si="281"/>
        <v/>
      </c>
      <c r="I1204" s="27" t="str">
        <f t="shared" si="282"/>
        <v/>
      </c>
      <c r="J1204" s="27" t="str">
        <f t="shared" si="283"/>
        <v/>
      </c>
      <c r="K1204" s="27" t="str">
        <f t="shared" si="284"/>
        <v/>
      </c>
      <c r="L1204" s="27" t="str">
        <f t="shared" si="285"/>
        <v/>
      </c>
      <c r="M1204" s="32" t="str">
        <f t="shared" si="286"/>
        <v/>
      </c>
      <c r="N1204" s="27" t="str">
        <f t="shared" si="273"/>
        <v/>
      </c>
      <c r="O1204" s="27" t="str">
        <f t="shared" si="274"/>
        <v/>
      </c>
      <c r="P1204" s="27" t="str">
        <f t="shared" si="275"/>
        <v/>
      </c>
      <c r="Q1204" s="27" t="str">
        <f t="shared" si="276"/>
        <v/>
      </c>
      <c r="R1204" s="27" t="str">
        <f t="shared" si="277"/>
        <v/>
      </c>
      <c r="S1204" s="27" t="str">
        <f t="shared" si="278"/>
        <v/>
      </c>
      <c r="T1204" s="32" t="str">
        <f t="shared" si="279"/>
        <v/>
      </c>
      <c r="U1204" s="10"/>
    </row>
    <row r="1205" spans="1:21" x14ac:dyDescent="0.25">
      <c r="A1205" s="10"/>
      <c r="B1205" s="4" t="str">
        <f>IF(ISBLANK('INPUT | Operations'!$B1210),"",COUNT('INPUT | Operations'!$B$12:$B1209))</f>
        <v/>
      </c>
      <c r="C1205" s="27" t="str">
        <f>IF(ISNUMBER($B1205),('INPUT | Operations'!$C1209+'INPUT | Operations'!$C1210)/2,"")</f>
        <v/>
      </c>
      <c r="D1205" s="28" t="str">
        <f t="shared" ref="D1205:D1268" si="287">IF(ISNUMBER($B1205),C1205*0.3048/1000,"")</f>
        <v/>
      </c>
      <c r="E1205" s="26" t="str">
        <f>IF(ISNUMBER($B1205),'INPUT | Operations'!$B1210-'INPUT | Operations'!$B1209,"")</f>
        <v/>
      </c>
      <c r="F1205" s="32" t="str">
        <f>IF(ISNUMBER($B1205),IF('INPUT | Operations'!$B1210&lt;MainEngine_BurnTime,1,IF('INPUT | Operations'!$B1209&lt;=MainEngine_BurnTime,(MainEngine_BurnTime-'INPUT | Operations'!$B1209)/('INPUT | Operations'!$B1210-'INPUT | Operations'!$B1209),0))*'INPUT | Operations'!$D1209*NumberOfMainEngines*NumberOfOps*$E1205,"")</f>
        <v/>
      </c>
      <c r="G1205" s="34" t="str">
        <f t="shared" si="280"/>
        <v/>
      </c>
      <c r="H1205" s="27" t="str">
        <f t="shared" si="281"/>
        <v/>
      </c>
      <c r="I1205" s="27" t="str">
        <f t="shared" si="282"/>
        <v/>
      </c>
      <c r="J1205" s="27" t="str">
        <f t="shared" si="283"/>
        <v/>
      </c>
      <c r="K1205" s="27" t="str">
        <f t="shared" si="284"/>
        <v/>
      </c>
      <c r="L1205" s="27" t="str">
        <f t="shared" si="285"/>
        <v/>
      </c>
      <c r="M1205" s="32" t="str">
        <f t="shared" si="286"/>
        <v/>
      </c>
      <c r="N1205" s="27" t="str">
        <f t="shared" ref="N1205:N1268" si="288">IFERROR($F1205*G1205/1000,"")</f>
        <v/>
      </c>
      <c r="O1205" s="27" t="str">
        <f t="shared" ref="O1205:O1268" si="289">IFERROR($F1205*H1205/1000,"")</f>
        <v/>
      </c>
      <c r="P1205" s="27" t="str">
        <f t="shared" ref="P1205:P1268" si="290">IFERROR($F1205*I1205/1000,"")</f>
        <v/>
      </c>
      <c r="Q1205" s="27" t="str">
        <f t="shared" ref="Q1205:Q1268" si="291">IFERROR($F1205*J1205/1000,"")</f>
        <v/>
      </c>
      <c r="R1205" s="27" t="str">
        <f t="shared" ref="R1205:R1268" si="292">IFERROR($F1205*K1205/1000,"")</f>
        <v/>
      </c>
      <c r="S1205" s="27" t="str">
        <f t="shared" ref="S1205:S1268" si="293">IFERROR($F1205*L1205/1000,"")</f>
        <v/>
      </c>
      <c r="T1205" s="32" t="str">
        <f t="shared" ref="T1205:T1268" si="294">IFERROR($F1205*M1205/1000,"")</f>
        <v/>
      </c>
      <c r="U1205" s="10"/>
    </row>
    <row r="1206" spans="1:21" x14ac:dyDescent="0.25">
      <c r="A1206" s="10"/>
      <c r="B1206" s="4" t="str">
        <f>IF(ISBLANK('INPUT | Operations'!$B1211),"",COUNT('INPUT | Operations'!$B$12:$B1210))</f>
        <v/>
      </c>
      <c r="C1206" s="27" t="str">
        <f>IF(ISNUMBER($B1206),('INPUT | Operations'!$C1210+'INPUT | Operations'!$C1211)/2,"")</f>
        <v/>
      </c>
      <c r="D1206" s="28" t="str">
        <f t="shared" si="287"/>
        <v/>
      </c>
      <c r="E1206" s="26" t="str">
        <f>IF(ISNUMBER($B1206),'INPUT | Operations'!$B1211-'INPUT | Operations'!$B1210,"")</f>
        <v/>
      </c>
      <c r="F1206" s="32" t="str">
        <f>IF(ISNUMBER($B1206),IF('INPUT | Operations'!$B1211&lt;MainEngine_BurnTime,1,IF('INPUT | Operations'!$B1210&lt;=MainEngine_BurnTime,(MainEngine_BurnTime-'INPUT | Operations'!$B1210)/('INPUT | Operations'!$B1211-'INPUT | Operations'!$B1210),0))*'INPUT | Operations'!$D1210*NumberOfMainEngines*NumberOfOps*$E1206,"")</f>
        <v/>
      </c>
      <c r="G1206" s="34" t="str">
        <f t="shared" si="280"/>
        <v/>
      </c>
      <c r="H1206" s="27" t="str">
        <f t="shared" si="281"/>
        <v/>
      </c>
      <c r="I1206" s="27" t="str">
        <f t="shared" si="282"/>
        <v/>
      </c>
      <c r="J1206" s="27" t="str">
        <f t="shared" si="283"/>
        <v/>
      </c>
      <c r="K1206" s="27" t="str">
        <f t="shared" si="284"/>
        <v/>
      </c>
      <c r="L1206" s="27" t="str">
        <f t="shared" si="285"/>
        <v/>
      </c>
      <c r="M1206" s="32" t="str">
        <f t="shared" si="286"/>
        <v/>
      </c>
      <c r="N1206" s="27" t="str">
        <f t="shared" si="288"/>
        <v/>
      </c>
      <c r="O1206" s="27" t="str">
        <f t="shared" si="289"/>
        <v/>
      </c>
      <c r="P1206" s="27" t="str">
        <f t="shared" si="290"/>
        <v/>
      </c>
      <c r="Q1206" s="27" t="str">
        <f t="shared" si="291"/>
        <v/>
      </c>
      <c r="R1206" s="27" t="str">
        <f t="shared" si="292"/>
        <v/>
      </c>
      <c r="S1206" s="27" t="str">
        <f t="shared" si="293"/>
        <v/>
      </c>
      <c r="T1206" s="32" t="str">
        <f t="shared" si="294"/>
        <v/>
      </c>
      <c r="U1206" s="10"/>
    </row>
    <row r="1207" spans="1:21" x14ac:dyDescent="0.25">
      <c r="A1207" s="10"/>
      <c r="B1207" s="4" t="str">
        <f>IF(ISBLANK('INPUT | Operations'!$B1212),"",COUNT('INPUT | Operations'!$B$12:$B1211))</f>
        <v/>
      </c>
      <c r="C1207" s="27" t="str">
        <f>IF(ISNUMBER($B1207),('INPUT | Operations'!$C1211+'INPUT | Operations'!$C1212)/2,"")</f>
        <v/>
      </c>
      <c r="D1207" s="28" t="str">
        <f t="shared" si="287"/>
        <v/>
      </c>
      <c r="E1207" s="26" t="str">
        <f>IF(ISNUMBER($B1207),'INPUT | Operations'!$B1212-'INPUT | Operations'!$B1211,"")</f>
        <v/>
      </c>
      <c r="F1207" s="32" t="str">
        <f>IF(ISNUMBER($B1207),IF('INPUT | Operations'!$B1212&lt;MainEngine_BurnTime,1,IF('INPUT | Operations'!$B1211&lt;=MainEngine_BurnTime,(MainEngine_BurnTime-'INPUT | Operations'!$B1211)/('INPUT | Operations'!$B1212-'INPUT | Operations'!$B1211),0))*'INPUT | Operations'!$D1211*NumberOfMainEngines*NumberOfOps*$E1207,"")</f>
        <v/>
      </c>
      <c r="G1207" s="34" t="str">
        <f t="shared" si="280"/>
        <v/>
      </c>
      <c r="H1207" s="27" t="str">
        <f t="shared" si="281"/>
        <v/>
      </c>
      <c r="I1207" s="27" t="str">
        <f t="shared" si="282"/>
        <v/>
      </c>
      <c r="J1207" s="27" t="str">
        <f t="shared" si="283"/>
        <v/>
      </c>
      <c r="K1207" s="27" t="str">
        <f t="shared" si="284"/>
        <v/>
      </c>
      <c r="L1207" s="27" t="str">
        <f t="shared" si="285"/>
        <v/>
      </c>
      <c r="M1207" s="32" t="str">
        <f t="shared" si="286"/>
        <v/>
      </c>
      <c r="N1207" s="27" t="str">
        <f t="shared" si="288"/>
        <v/>
      </c>
      <c r="O1207" s="27" t="str">
        <f t="shared" si="289"/>
        <v/>
      </c>
      <c r="P1207" s="27" t="str">
        <f t="shared" si="290"/>
        <v/>
      </c>
      <c r="Q1207" s="27" t="str">
        <f t="shared" si="291"/>
        <v/>
      </c>
      <c r="R1207" s="27" t="str">
        <f t="shared" si="292"/>
        <v/>
      </c>
      <c r="S1207" s="27" t="str">
        <f t="shared" si="293"/>
        <v/>
      </c>
      <c r="T1207" s="32" t="str">
        <f t="shared" si="294"/>
        <v/>
      </c>
      <c r="U1207" s="10"/>
    </row>
    <row r="1208" spans="1:21" x14ac:dyDescent="0.25">
      <c r="A1208" s="10"/>
      <c r="B1208" s="4" t="str">
        <f>IF(ISBLANK('INPUT | Operations'!$B1213),"",COUNT('INPUT | Operations'!$B$12:$B1212))</f>
        <v/>
      </c>
      <c r="C1208" s="27" t="str">
        <f>IF(ISNUMBER($B1208),('INPUT | Operations'!$C1212+'INPUT | Operations'!$C1213)/2,"")</f>
        <v/>
      </c>
      <c r="D1208" s="28" t="str">
        <f t="shared" si="287"/>
        <v/>
      </c>
      <c r="E1208" s="26" t="str">
        <f>IF(ISNUMBER($B1208),'INPUT | Operations'!$B1213-'INPUT | Operations'!$B1212,"")</f>
        <v/>
      </c>
      <c r="F1208" s="32" t="str">
        <f>IF(ISNUMBER($B1208),IF('INPUT | Operations'!$B1213&lt;MainEngine_BurnTime,1,IF('INPUT | Operations'!$B1212&lt;=MainEngine_BurnTime,(MainEngine_BurnTime-'INPUT | Operations'!$B1212)/('INPUT | Operations'!$B1213-'INPUT | Operations'!$B1212),0))*'INPUT | Operations'!$D1212*NumberOfMainEngines*NumberOfOps*$E1208,"")</f>
        <v/>
      </c>
      <c r="G1208" s="34" t="str">
        <f t="shared" si="280"/>
        <v/>
      </c>
      <c r="H1208" s="27" t="str">
        <f t="shared" si="281"/>
        <v/>
      </c>
      <c r="I1208" s="27" t="str">
        <f t="shared" si="282"/>
        <v/>
      </c>
      <c r="J1208" s="27" t="str">
        <f t="shared" si="283"/>
        <v/>
      </c>
      <c r="K1208" s="27" t="str">
        <f t="shared" si="284"/>
        <v/>
      </c>
      <c r="L1208" s="27" t="str">
        <f t="shared" si="285"/>
        <v/>
      </c>
      <c r="M1208" s="32" t="str">
        <f t="shared" si="286"/>
        <v/>
      </c>
      <c r="N1208" s="27" t="str">
        <f t="shared" si="288"/>
        <v/>
      </c>
      <c r="O1208" s="27" t="str">
        <f t="shared" si="289"/>
        <v/>
      </c>
      <c r="P1208" s="27" t="str">
        <f t="shared" si="290"/>
        <v/>
      </c>
      <c r="Q1208" s="27" t="str">
        <f t="shared" si="291"/>
        <v/>
      </c>
      <c r="R1208" s="27" t="str">
        <f t="shared" si="292"/>
        <v/>
      </c>
      <c r="S1208" s="27" t="str">
        <f t="shared" si="293"/>
        <v/>
      </c>
      <c r="T1208" s="32" t="str">
        <f t="shared" si="294"/>
        <v/>
      </c>
      <c r="U1208" s="10"/>
    </row>
    <row r="1209" spans="1:21" x14ac:dyDescent="0.25">
      <c r="A1209" s="10"/>
      <c r="B1209" s="4" t="str">
        <f>IF(ISBLANK('INPUT | Operations'!$B1214),"",COUNT('INPUT | Operations'!$B$12:$B1213))</f>
        <v/>
      </c>
      <c r="C1209" s="27" t="str">
        <f>IF(ISNUMBER($B1209),('INPUT | Operations'!$C1213+'INPUT | Operations'!$C1214)/2,"")</f>
        <v/>
      </c>
      <c r="D1209" s="28" t="str">
        <f t="shared" si="287"/>
        <v/>
      </c>
      <c r="E1209" s="26" t="str">
        <f>IF(ISNUMBER($B1209),'INPUT | Operations'!$B1214-'INPUT | Operations'!$B1213,"")</f>
        <v/>
      </c>
      <c r="F1209" s="32" t="str">
        <f>IF(ISNUMBER($B1209),IF('INPUT | Operations'!$B1214&lt;MainEngine_BurnTime,1,IF('INPUT | Operations'!$B1213&lt;=MainEngine_BurnTime,(MainEngine_BurnTime-'INPUT | Operations'!$B1213)/('INPUT | Operations'!$B1214-'INPUT | Operations'!$B1213),0))*'INPUT | Operations'!$D1213*NumberOfMainEngines*NumberOfOps*$E1209,"")</f>
        <v/>
      </c>
      <c r="G1209" s="34" t="str">
        <f t="shared" si="280"/>
        <v/>
      </c>
      <c r="H1209" s="27" t="str">
        <f t="shared" si="281"/>
        <v/>
      </c>
      <c r="I1209" s="27" t="str">
        <f t="shared" si="282"/>
        <v/>
      </c>
      <c r="J1209" s="27" t="str">
        <f t="shared" si="283"/>
        <v/>
      </c>
      <c r="K1209" s="27" t="str">
        <f t="shared" si="284"/>
        <v/>
      </c>
      <c r="L1209" s="27" t="str">
        <f t="shared" si="285"/>
        <v/>
      </c>
      <c r="M1209" s="32" t="str">
        <f t="shared" si="286"/>
        <v/>
      </c>
      <c r="N1209" s="27" t="str">
        <f t="shared" si="288"/>
        <v/>
      </c>
      <c r="O1209" s="27" t="str">
        <f t="shared" si="289"/>
        <v/>
      </c>
      <c r="P1209" s="27" t="str">
        <f t="shared" si="290"/>
        <v/>
      </c>
      <c r="Q1209" s="27" t="str">
        <f t="shared" si="291"/>
        <v/>
      </c>
      <c r="R1209" s="27" t="str">
        <f t="shared" si="292"/>
        <v/>
      </c>
      <c r="S1209" s="27" t="str">
        <f t="shared" si="293"/>
        <v/>
      </c>
      <c r="T1209" s="32" t="str">
        <f t="shared" si="294"/>
        <v/>
      </c>
      <c r="U1209" s="10"/>
    </row>
    <row r="1210" spans="1:21" x14ac:dyDescent="0.25">
      <c r="A1210" s="10"/>
      <c r="B1210" s="4" t="str">
        <f>IF(ISBLANK('INPUT | Operations'!$B1215),"",COUNT('INPUT | Operations'!$B$12:$B1214))</f>
        <v/>
      </c>
      <c r="C1210" s="27" t="str">
        <f>IF(ISNUMBER($B1210),('INPUT | Operations'!$C1214+'INPUT | Operations'!$C1215)/2,"")</f>
        <v/>
      </c>
      <c r="D1210" s="28" t="str">
        <f t="shared" si="287"/>
        <v/>
      </c>
      <c r="E1210" s="26" t="str">
        <f>IF(ISNUMBER($B1210),'INPUT | Operations'!$B1215-'INPUT | Operations'!$B1214,"")</f>
        <v/>
      </c>
      <c r="F1210" s="32" t="str">
        <f>IF(ISNUMBER($B1210),IF('INPUT | Operations'!$B1215&lt;MainEngine_BurnTime,1,IF('INPUT | Operations'!$B1214&lt;=MainEngine_BurnTime,(MainEngine_BurnTime-'INPUT | Operations'!$B1214)/('INPUT | Operations'!$B1215-'INPUT | Operations'!$B1214),0))*'INPUT | Operations'!$D1214*NumberOfMainEngines*NumberOfOps*$E1210,"")</f>
        <v/>
      </c>
      <c r="G1210" s="34" t="str">
        <f t="shared" si="280"/>
        <v/>
      </c>
      <c r="H1210" s="27" t="str">
        <f t="shared" si="281"/>
        <v/>
      </c>
      <c r="I1210" s="27" t="str">
        <f t="shared" si="282"/>
        <v/>
      </c>
      <c r="J1210" s="27" t="str">
        <f t="shared" si="283"/>
        <v/>
      </c>
      <c r="K1210" s="27" t="str">
        <f t="shared" si="284"/>
        <v/>
      </c>
      <c r="L1210" s="27" t="str">
        <f t="shared" si="285"/>
        <v/>
      </c>
      <c r="M1210" s="32" t="str">
        <f t="shared" si="286"/>
        <v/>
      </c>
      <c r="N1210" s="27" t="str">
        <f t="shared" si="288"/>
        <v/>
      </c>
      <c r="O1210" s="27" t="str">
        <f t="shared" si="289"/>
        <v/>
      </c>
      <c r="P1210" s="27" t="str">
        <f t="shared" si="290"/>
        <v/>
      </c>
      <c r="Q1210" s="27" t="str">
        <f t="shared" si="291"/>
        <v/>
      </c>
      <c r="R1210" s="27" t="str">
        <f t="shared" si="292"/>
        <v/>
      </c>
      <c r="S1210" s="27" t="str">
        <f t="shared" si="293"/>
        <v/>
      </c>
      <c r="T1210" s="32" t="str">
        <f t="shared" si="294"/>
        <v/>
      </c>
      <c r="U1210" s="10"/>
    </row>
    <row r="1211" spans="1:21" x14ac:dyDescent="0.25">
      <c r="A1211" s="10"/>
      <c r="B1211" s="4" t="str">
        <f>IF(ISBLANK('INPUT | Operations'!$B1216),"",COUNT('INPUT | Operations'!$B$12:$B1215))</f>
        <v/>
      </c>
      <c r="C1211" s="27" t="str">
        <f>IF(ISNUMBER($B1211),('INPUT | Operations'!$C1215+'INPUT | Operations'!$C1216)/2,"")</f>
        <v/>
      </c>
      <c r="D1211" s="28" t="str">
        <f t="shared" si="287"/>
        <v/>
      </c>
      <c r="E1211" s="26" t="str">
        <f>IF(ISNUMBER($B1211),'INPUT | Operations'!$B1216-'INPUT | Operations'!$B1215,"")</f>
        <v/>
      </c>
      <c r="F1211" s="32" t="str">
        <f>IF(ISNUMBER($B1211),IF('INPUT | Operations'!$B1216&lt;MainEngine_BurnTime,1,IF('INPUT | Operations'!$B1215&lt;=MainEngine_BurnTime,(MainEngine_BurnTime-'INPUT | Operations'!$B1215)/('INPUT | Operations'!$B1216-'INPUT | Operations'!$B1215),0))*'INPUT | Operations'!$D1215*NumberOfMainEngines*NumberOfOps*$E1211,"")</f>
        <v/>
      </c>
      <c r="G1211" s="34" t="str">
        <f t="shared" si="280"/>
        <v/>
      </c>
      <c r="H1211" s="27" t="str">
        <f t="shared" si="281"/>
        <v/>
      </c>
      <c r="I1211" s="27" t="str">
        <f t="shared" si="282"/>
        <v/>
      </c>
      <c r="J1211" s="27" t="str">
        <f t="shared" si="283"/>
        <v/>
      </c>
      <c r="K1211" s="27" t="str">
        <f t="shared" si="284"/>
        <v/>
      </c>
      <c r="L1211" s="27" t="str">
        <f t="shared" si="285"/>
        <v/>
      </c>
      <c r="M1211" s="32" t="str">
        <f t="shared" si="286"/>
        <v/>
      </c>
      <c r="N1211" s="27" t="str">
        <f t="shared" si="288"/>
        <v/>
      </c>
      <c r="O1211" s="27" t="str">
        <f t="shared" si="289"/>
        <v/>
      </c>
      <c r="P1211" s="27" t="str">
        <f t="shared" si="290"/>
        <v/>
      </c>
      <c r="Q1211" s="27" t="str">
        <f t="shared" si="291"/>
        <v/>
      </c>
      <c r="R1211" s="27" t="str">
        <f t="shared" si="292"/>
        <v/>
      </c>
      <c r="S1211" s="27" t="str">
        <f t="shared" si="293"/>
        <v/>
      </c>
      <c r="T1211" s="32" t="str">
        <f t="shared" si="294"/>
        <v/>
      </c>
      <c r="U1211" s="10"/>
    </row>
    <row r="1212" spans="1:21" x14ac:dyDescent="0.25">
      <c r="A1212" s="10"/>
      <c r="B1212" s="4" t="str">
        <f>IF(ISBLANK('INPUT | Operations'!$B1217),"",COUNT('INPUT | Operations'!$B$12:$B1216))</f>
        <v/>
      </c>
      <c r="C1212" s="27" t="str">
        <f>IF(ISNUMBER($B1212),('INPUT | Operations'!$C1216+'INPUT | Operations'!$C1217)/2,"")</f>
        <v/>
      </c>
      <c r="D1212" s="28" t="str">
        <f t="shared" si="287"/>
        <v/>
      </c>
      <c r="E1212" s="26" t="str">
        <f>IF(ISNUMBER($B1212),'INPUT | Operations'!$B1217-'INPUT | Operations'!$B1216,"")</f>
        <v/>
      </c>
      <c r="F1212" s="32" t="str">
        <f>IF(ISNUMBER($B1212),IF('INPUT | Operations'!$B1217&lt;MainEngine_BurnTime,1,IF('INPUT | Operations'!$B1216&lt;=MainEngine_BurnTime,(MainEngine_BurnTime-'INPUT | Operations'!$B1216)/('INPUT | Operations'!$B1217-'INPUT | Operations'!$B1216),0))*'INPUT | Operations'!$D1216*NumberOfMainEngines*NumberOfOps*$E1212,"")</f>
        <v/>
      </c>
      <c r="G1212" s="34" t="str">
        <f t="shared" si="280"/>
        <v/>
      </c>
      <c r="H1212" s="27" t="str">
        <f t="shared" si="281"/>
        <v/>
      </c>
      <c r="I1212" s="27" t="str">
        <f t="shared" si="282"/>
        <v/>
      </c>
      <c r="J1212" s="27" t="str">
        <f t="shared" si="283"/>
        <v/>
      </c>
      <c r="K1212" s="27" t="str">
        <f t="shared" si="284"/>
        <v/>
      </c>
      <c r="L1212" s="27" t="str">
        <f t="shared" si="285"/>
        <v/>
      </c>
      <c r="M1212" s="32" t="str">
        <f t="shared" si="286"/>
        <v/>
      </c>
      <c r="N1212" s="27" t="str">
        <f t="shared" si="288"/>
        <v/>
      </c>
      <c r="O1212" s="27" t="str">
        <f t="shared" si="289"/>
        <v/>
      </c>
      <c r="P1212" s="27" t="str">
        <f t="shared" si="290"/>
        <v/>
      </c>
      <c r="Q1212" s="27" t="str">
        <f t="shared" si="291"/>
        <v/>
      </c>
      <c r="R1212" s="27" t="str">
        <f t="shared" si="292"/>
        <v/>
      </c>
      <c r="S1212" s="27" t="str">
        <f t="shared" si="293"/>
        <v/>
      </c>
      <c r="T1212" s="32" t="str">
        <f t="shared" si="294"/>
        <v/>
      </c>
      <c r="U1212" s="10"/>
    </row>
    <row r="1213" spans="1:21" x14ac:dyDescent="0.25">
      <c r="A1213" s="10"/>
      <c r="B1213" s="4" t="str">
        <f>IF(ISBLANK('INPUT | Operations'!$B1218),"",COUNT('INPUT | Operations'!$B$12:$B1217))</f>
        <v/>
      </c>
      <c r="C1213" s="27" t="str">
        <f>IF(ISNUMBER($B1213),('INPUT | Operations'!$C1217+'INPUT | Operations'!$C1218)/2,"")</f>
        <v/>
      </c>
      <c r="D1213" s="28" t="str">
        <f t="shared" si="287"/>
        <v/>
      </c>
      <c r="E1213" s="26" t="str">
        <f>IF(ISNUMBER($B1213),'INPUT | Operations'!$B1218-'INPUT | Operations'!$B1217,"")</f>
        <v/>
      </c>
      <c r="F1213" s="32" t="str">
        <f>IF(ISNUMBER($B1213),IF('INPUT | Operations'!$B1218&lt;MainEngine_BurnTime,1,IF('INPUT | Operations'!$B1217&lt;=MainEngine_BurnTime,(MainEngine_BurnTime-'INPUT | Operations'!$B1217)/('INPUT | Operations'!$B1218-'INPUT | Operations'!$B1217),0))*'INPUT | Operations'!$D1217*NumberOfMainEngines*NumberOfOps*$E1213,"")</f>
        <v/>
      </c>
      <c r="G1213" s="34" t="str">
        <f t="shared" si="280"/>
        <v/>
      </c>
      <c r="H1213" s="27" t="str">
        <f t="shared" si="281"/>
        <v/>
      </c>
      <c r="I1213" s="27" t="str">
        <f t="shared" si="282"/>
        <v/>
      </c>
      <c r="J1213" s="27" t="str">
        <f t="shared" si="283"/>
        <v/>
      </c>
      <c r="K1213" s="27" t="str">
        <f t="shared" si="284"/>
        <v/>
      </c>
      <c r="L1213" s="27" t="str">
        <f t="shared" si="285"/>
        <v/>
      </c>
      <c r="M1213" s="32" t="str">
        <f t="shared" si="286"/>
        <v/>
      </c>
      <c r="N1213" s="27" t="str">
        <f t="shared" si="288"/>
        <v/>
      </c>
      <c r="O1213" s="27" t="str">
        <f t="shared" si="289"/>
        <v/>
      </c>
      <c r="P1213" s="27" t="str">
        <f t="shared" si="290"/>
        <v/>
      </c>
      <c r="Q1213" s="27" t="str">
        <f t="shared" si="291"/>
        <v/>
      </c>
      <c r="R1213" s="27" t="str">
        <f t="shared" si="292"/>
        <v/>
      </c>
      <c r="S1213" s="27" t="str">
        <f t="shared" si="293"/>
        <v/>
      </c>
      <c r="T1213" s="32" t="str">
        <f t="shared" si="294"/>
        <v/>
      </c>
      <c r="U1213" s="10"/>
    </row>
    <row r="1214" spans="1:21" x14ac:dyDescent="0.25">
      <c r="A1214" s="10"/>
      <c r="B1214" s="4" t="str">
        <f>IF(ISBLANK('INPUT | Operations'!$B1219),"",COUNT('INPUT | Operations'!$B$12:$B1218))</f>
        <v/>
      </c>
      <c r="C1214" s="27" t="str">
        <f>IF(ISNUMBER($B1214),('INPUT | Operations'!$C1218+'INPUT | Operations'!$C1219)/2,"")</f>
        <v/>
      </c>
      <c r="D1214" s="28" t="str">
        <f t="shared" si="287"/>
        <v/>
      </c>
      <c r="E1214" s="26" t="str">
        <f>IF(ISNUMBER($B1214),'INPUT | Operations'!$B1219-'INPUT | Operations'!$B1218,"")</f>
        <v/>
      </c>
      <c r="F1214" s="32" t="str">
        <f>IF(ISNUMBER($B1214),IF('INPUT | Operations'!$B1219&lt;MainEngine_BurnTime,1,IF('INPUT | Operations'!$B1218&lt;=MainEngine_BurnTime,(MainEngine_BurnTime-'INPUT | Operations'!$B1218)/('INPUT | Operations'!$B1219-'INPUT | Operations'!$B1218),0))*'INPUT | Operations'!$D1218*NumberOfMainEngines*NumberOfOps*$E1214,"")</f>
        <v/>
      </c>
      <c r="G1214" s="34" t="str">
        <f t="shared" si="280"/>
        <v/>
      </c>
      <c r="H1214" s="27" t="str">
        <f t="shared" si="281"/>
        <v/>
      </c>
      <c r="I1214" s="27" t="str">
        <f t="shared" si="282"/>
        <v/>
      </c>
      <c r="J1214" s="27" t="str">
        <f t="shared" si="283"/>
        <v/>
      </c>
      <c r="K1214" s="27" t="str">
        <f t="shared" si="284"/>
        <v/>
      </c>
      <c r="L1214" s="27" t="str">
        <f t="shared" si="285"/>
        <v/>
      </c>
      <c r="M1214" s="32" t="str">
        <f t="shared" si="286"/>
        <v/>
      </c>
      <c r="N1214" s="27" t="str">
        <f t="shared" si="288"/>
        <v/>
      </c>
      <c r="O1214" s="27" t="str">
        <f t="shared" si="289"/>
        <v/>
      </c>
      <c r="P1214" s="27" t="str">
        <f t="shared" si="290"/>
        <v/>
      </c>
      <c r="Q1214" s="27" t="str">
        <f t="shared" si="291"/>
        <v/>
      </c>
      <c r="R1214" s="27" t="str">
        <f t="shared" si="292"/>
        <v/>
      </c>
      <c r="S1214" s="27" t="str">
        <f t="shared" si="293"/>
        <v/>
      </c>
      <c r="T1214" s="32" t="str">
        <f t="shared" si="294"/>
        <v/>
      </c>
      <c r="U1214" s="10"/>
    </row>
    <row r="1215" spans="1:21" x14ac:dyDescent="0.25">
      <c r="A1215" s="10"/>
      <c r="B1215" s="4" t="str">
        <f>IF(ISBLANK('INPUT | Operations'!$B1220),"",COUNT('INPUT | Operations'!$B$12:$B1219))</f>
        <v/>
      </c>
      <c r="C1215" s="27" t="str">
        <f>IF(ISNUMBER($B1215),('INPUT | Operations'!$C1219+'INPUT | Operations'!$C1220)/2,"")</f>
        <v/>
      </c>
      <c r="D1215" s="28" t="str">
        <f t="shared" si="287"/>
        <v/>
      </c>
      <c r="E1215" s="26" t="str">
        <f>IF(ISNUMBER($B1215),'INPUT | Operations'!$B1220-'INPUT | Operations'!$B1219,"")</f>
        <v/>
      </c>
      <c r="F1215" s="32" t="str">
        <f>IF(ISNUMBER($B1215),IF('INPUT | Operations'!$B1220&lt;MainEngine_BurnTime,1,IF('INPUT | Operations'!$B1219&lt;=MainEngine_BurnTime,(MainEngine_BurnTime-'INPUT | Operations'!$B1219)/('INPUT | Operations'!$B1220-'INPUT | Operations'!$B1219),0))*'INPUT | Operations'!$D1219*NumberOfMainEngines*NumberOfOps*$E1215,"")</f>
        <v/>
      </c>
      <c r="G1215" s="34" t="str">
        <f t="shared" si="280"/>
        <v/>
      </c>
      <c r="H1215" s="27" t="str">
        <f t="shared" si="281"/>
        <v/>
      </c>
      <c r="I1215" s="27" t="str">
        <f t="shared" si="282"/>
        <v/>
      </c>
      <c r="J1215" s="27" t="str">
        <f t="shared" si="283"/>
        <v/>
      </c>
      <c r="K1215" s="27" t="str">
        <f t="shared" si="284"/>
        <v/>
      </c>
      <c r="L1215" s="27" t="str">
        <f t="shared" si="285"/>
        <v/>
      </c>
      <c r="M1215" s="32" t="str">
        <f t="shared" si="286"/>
        <v/>
      </c>
      <c r="N1215" s="27" t="str">
        <f t="shared" si="288"/>
        <v/>
      </c>
      <c r="O1215" s="27" t="str">
        <f t="shared" si="289"/>
        <v/>
      </c>
      <c r="P1215" s="27" t="str">
        <f t="shared" si="290"/>
        <v/>
      </c>
      <c r="Q1215" s="27" t="str">
        <f t="shared" si="291"/>
        <v/>
      </c>
      <c r="R1215" s="27" t="str">
        <f t="shared" si="292"/>
        <v/>
      </c>
      <c r="S1215" s="27" t="str">
        <f t="shared" si="293"/>
        <v/>
      </c>
      <c r="T1215" s="32" t="str">
        <f t="shared" si="294"/>
        <v/>
      </c>
      <c r="U1215" s="10"/>
    </row>
    <row r="1216" spans="1:21" x14ac:dyDescent="0.25">
      <c r="A1216" s="10"/>
      <c r="B1216" s="4" t="str">
        <f>IF(ISBLANK('INPUT | Operations'!$B1221),"",COUNT('INPUT | Operations'!$B$12:$B1220))</f>
        <v/>
      </c>
      <c r="C1216" s="27" t="str">
        <f>IF(ISNUMBER($B1216),('INPUT | Operations'!$C1220+'INPUT | Operations'!$C1221)/2,"")</f>
        <v/>
      </c>
      <c r="D1216" s="28" t="str">
        <f t="shared" si="287"/>
        <v/>
      </c>
      <c r="E1216" s="26" t="str">
        <f>IF(ISNUMBER($B1216),'INPUT | Operations'!$B1221-'INPUT | Operations'!$B1220,"")</f>
        <v/>
      </c>
      <c r="F1216" s="32" t="str">
        <f>IF(ISNUMBER($B1216),IF('INPUT | Operations'!$B1221&lt;MainEngine_BurnTime,1,IF('INPUT | Operations'!$B1220&lt;=MainEngine_BurnTime,(MainEngine_BurnTime-'INPUT | Operations'!$B1220)/('INPUT | Operations'!$B1221-'INPUT | Operations'!$B1220),0))*'INPUT | Operations'!$D1220*NumberOfMainEngines*NumberOfOps*$E1216,"")</f>
        <v/>
      </c>
      <c r="G1216" s="34" t="str">
        <f t="shared" si="280"/>
        <v/>
      </c>
      <c r="H1216" s="27" t="str">
        <f t="shared" si="281"/>
        <v/>
      </c>
      <c r="I1216" s="27" t="str">
        <f t="shared" si="282"/>
        <v/>
      </c>
      <c r="J1216" s="27" t="str">
        <f t="shared" si="283"/>
        <v/>
      </c>
      <c r="K1216" s="27" t="str">
        <f t="shared" si="284"/>
        <v/>
      </c>
      <c r="L1216" s="27" t="str">
        <f t="shared" si="285"/>
        <v/>
      </c>
      <c r="M1216" s="32" t="str">
        <f t="shared" si="286"/>
        <v/>
      </c>
      <c r="N1216" s="27" t="str">
        <f t="shared" si="288"/>
        <v/>
      </c>
      <c r="O1216" s="27" t="str">
        <f t="shared" si="289"/>
        <v/>
      </c>
      <c r="P1216" s="27" t="str">
        <f t="shared" si="290"/>
        <v/>
      </c>
      <c r="Q1216" s="27" t="str">
        <f t="shared" si="291"/>
        <v/>
      </c>
      <c r="R1216" s="27" t="str">
        <f t="shared" si="292"/>
        <v/>
      </c>
      <c r="S1216" s="27" t="str">
        <f t="shared" si="293"/>
        <v/>
      </c>
      <c r="T1216" s="32" t="str">
        <f t="shared" si="294"/>
        <v/>
      </c>
      <c r="U1216" s="10"/>
    </row>
    <row r="1217" spans="1:21" x14ac:dyDescent="0.25">
      <c r="A1217" s="10"/>
      <c r="B1217" s="4" t="str">
        <f>IF(ISBLANK('INPUT | Operations'!$B1222),"",COUNT('INPUT | Operations'!$B$12:$B1221))</f>
        <v/>
      </c>
      <c r="C1217" s="27" t="str">
        <f>IF(ISNUMBER($B1217),('INPUT | Operations'!$C1221+'INPUT | Operations'!$C1222)/2,"")</f>
        <v/>
      </c>
      <c r="D1217" s="28" t="str">
        <f t="shared" si="287"/>
        <v/>
      </c>
      <c r="E1217" s="26" t="str">
        <f>IF(ISNUMBER($B1217),'INPUT | Operations'!$B1222-'INPUT | Operations'!$B1221,"")</f>
        <v/>
      </c>
      <c r="F1217" s="32" t="str">
        <f>IF(ISNUMBER($B1217),IF('INPUT | Operations'!$B1222&lt;MainEngine_BurnTime,1,IF('INPUT | Operations'!$B1221&lt;=MainEngine_BurnTime,(MainEngine_BurnTime-'INPUT | Operations'!$B1221)/('INPUT | Operations'!$B1222-'INPUT | Operations'!$B1221),0))*'INPUT | Operations'!$D1221*NumberOfMainEngines*NumberOfOps*$E1217,"")</f>
        <v/>
      </c>
      <c r="G1217" s="34" t="str">
        <f t="shared" si="280"/>
        <v/>
      </c>
      <c r="H1217" s="27" t="str">
        <f t="shared" si="281"/>
        <v/>
      </c>
      <c r="I1217" s="27" t="str">
        <f t="shared" si="282"/>
        <v/>
      </c>
      <c r="J1217" s="27" t="str">
        <f t="shared" si="283"/>
        <v/>
      </c>
      <c r="K1217" s="27" t="str">
        <f t="shared" si="284"/>
        <v/>
      </c>
      <c r="L1217" s="27" t="str">
        <f t="shared" si="285"/>
        <v/>
      </c>
      <c r="M1217" s="32" t="str">
        <f t="shared" si="286"/>
        <v/>
      </c>
      <c r="N1217" s="27" t="str">
        <f t="shared" si="288"/>
        <v/>
      </c>
      <c r="O1217" s="27" t="str">
        <f t="shared" si="289"/>
        <v/>
      </c>
      <c r="P1217" s="27" t="str">
        <f t="shared" si="290"/>
        <v/>
      </c>
      <c r="Q1217" s="27" t="str">
        <f t="shared" si="291"/>
        <v/>
      </c>
      <c r="R1217" s="27" t="str">
        <f t="shared" si="292"/>
        <v/>
      </c>
      <c r="S1217" s="27" t="str">
        <f t="shared" si="293"/>
        <v/>
      </c>
      <c r="T1217" s="32" t="str">
        <f t="shared" si="294"/>
        <v/>
      </c>
      <c r="U1217" s="10"/>
    </row>
    <row r="1218" spans="1:21" x14ac:dyDescent="0.25">
      <c r="A1218" s="10"/>
      <c r="B1218" s="4" t="str">
        <f>IF(ISBLANK('INPUT | Operations'!$B1223),"",COUNT('INPUT | Operations'!$B$12:$B1222))</f>
        <v/>
      </c>
      <c r="C1218" s="27" t="str">
        <f>IF(ISNUMBER($B1218),('INPUT | Operations'!$C1222+'INPUT | Operations'!$C1223)/2,"")</f>
        <v/>
      </c>
      <c r="D1218" s="28" t="str">
        <f t="shared" si="287"/>
        <v/>
      </c>
      <c r="E1218" s="26" t="str">
        <f>IF(ISNUMBER($B1218),'INPUT | Operations'!$B1223-'INPUT | Operations'!$B1222,"")</f>
        <v/>
      </c>
      <c r="F1218" s="32" t="str">
        <f>IF(ISNUMBER($B1218),IF('INPUT | Operations'!$B1223&lt;MainEngine_BurnTime,1,IF('INPUT | Operations'!$B1222&lt;=MainEngine_BurnTime,(MainEngine_BurnTime-'INPUT | Operations'!$B1222)/('INPUT | Operations'!$B1223-'INPUT | Operations'!$B1222),0))*'INPUT | Operations'!$D1222*NumberOfMainEngines*NumberOfOps*$E1218,"")</f>
        <v/>
      </c>
      <c r="G1218" s="34" t="str">
        <f t="shared" si="280"/>
        <v/>
      </c>
      <c r="H1218" s="27" t="str">
        <f t="shared" si="281"/>
        <v/>
      </c>
      <c r="I1218" s="27" t="str">
        <f t="shared" si="282"/>
        <v/>
      </c>
      <c r="J1218" s="27" t="str">
        <f t="shared" si="283"/>
        <v/>
      </c>
      <c r="K1218" s="27" t="str">
        <f t="shared" si="284"/>
        <v/>
      </c>
      <c r="L1218" s="27" t="str">
        <f t="shared" si="285"/>
        <v/>
      </c>
      <c r="M1218" s="32" t="str">
        <f t="shared" si="286"/>
        <v/>
      </c>
      <c r="N1218" s="27" t="str">
        <f t="shared" si="288"/>
        <v/>
      </c>
      <c r="O1218" s="27" t="str">
        <f t="shared" si="289"/>
        <v/>
      </c>
      <c r="P1218" s="27" t="str">
        <f t="shared" si="290"/>
        <v/>
      </c>
      <c r="Q1218" s="27" t="str">
        <f t="shared" si="291"/>
        <v/>
      </c>
      <c r="R1218" s="27" t="str">
        <f t="shared" si="292"/>
        <v/>
      </c>
      <c r="S1218" s="27" t="str">
        <f t="shared" si="293"/>
        <v/>
      </c>
      <c r="T1218" s="32" t="str">
        <f t="shared" si="294"/>
        <v/>
      </c>
      <c r="U1218" s="10"/>
    </row>
    <row r="1219" spans="1:21" x14ac:dyDescent="0.25">
      <c r="A1219" s="10"/>
      <c r="B1219" s="4" t="str">
        <f>IF(ISBLANK('INPUT | Operations'!$B1224),"",COUNT('INPUT | Operations'!$B$12:$B1223))</f>
        <v/>
      </c>
      <c r="C1219" s="27" t="str">
        <f>IF(ISNUMBER($B1219),('INPUT | Operations'!$C1223+'INPUT | Operations'!$C1224)/2,"")</f>
        <v/>
      </c>
      <c r="D1219" s="28" t="str">
        <f t="shared" si="287"/>
        <v/>
      </c>
      <c r="E1219" s="26" t="str">
        <f>IF(ISNUMBER($B1219),'INPUT | Operations'!$B1224-'INPUT | Operations'!$B1223,"")</f>
        <v/>
      </c>
      <c r="F1219" s="32" t="str">
        <f>IF(ISNUMBER($B1219),IF('INPUT | Operations'!$B1224&lt;MainEngine_BurnTime,1,IF('INPUT | Operations'!$B1223&lt;=MainEngine_BurnTime,(MainEngine_BurnTime-'INPUT | Operations'!$B1223)/('INPUT | Operations'!$B1224-'INPUT | Operations'!$B1223),0))*'INPUT | Operations'!$D1223*NumberOfMainEngines*NumberOfOps*$E1219,"")</f>
        <v/>
      </c>
      <c r="G1219" s="34" t="str">
        <f t="shared" si="280"/>
        <v/>
      </c>
      <c r="H1219" s="27" t="str">
        <f t="shared" si="281"/>
        <v/>
      </c>
      <c r="I1219" s="27" t="str">
        <f t="shared" si="282"/>
        <v/>
      </c>
      <c r="J1219" s="27" t="str">
        <f t="shared" si="283"/>
        <v/>
      </c>
      <c r="K1219" s="27" t="str">
        <f t="shared" si="284"/>
        <v/>
      </c>
      <c r="L1219" s="27" t="str">
        <f t="shared" si="285"/>
        <v/>
      </c>
      <c r="M1219" s="32" t="str">
        <f t="shared" si="286"/>
        <v/>
      </c>
      <c r="N1219" s="27" t="str">
        <f t="shared" si="288"/>
        <v/>
      </c>
      <c r="O1219" s="27" t="str">
        <f t="shared" si="289"/>
        <v/>
      </c>
      <c r="P1219" s="27" t="str">
        <f t="shared" si="290"/>
        <v/>
      </c>
      <c r="Q1219" s="27" t="str">
        <f t="shared" si="291"/>
        <v/>
      </c>
      <c r="R1219" s="27" t="str">
        <f t="shared" si="292"/>
        <v/>
      </c>
      <c r="S1219" s="27" t="str">
        <f t="shared" si="293"/>
        <v/>
      </c>
      <c r="T1219" s="32" t="str">
        <f t="shared" si="294"/>
        <v/>
      </c>
      <c r="U1219" s="10"/>
    </row>
    <row r="1220" spans="1:21" x14ac:dyDescent="0.25">
      <c r="A1220" s="10"/>
      <c r="B1220" s="4" t="str">
        <f>IF(ISBLANK('INPUT | Operations'!$B1225),"",COUNT('INPUT | Operations'!$B$12:$B1224))</f>
        <v/>
      </c>
      <c r="C1220" s="27" t="str">
        <f>IF(ISNUMBER($B1220),('INPUT | Operations'!$C1224+'INPUT | Operations'!$C1225)/2,"")</f>
        <v/>
      </c>
      <c r="D1220" s="28" t="str">
        <f t="shared" si="287"/>
        <v/>
      </c>
      <c r="E1220" s="26" t="str">
        <f>IF(ISNUMBER($B1220),'INPUT | Operations'!$B1225-'INPUT | Operations'!$B1224,"")</f>
        <v/>
      </c>
      <c r="F1220" s="32" t="str">
        <f>IF(ISNUMBER($B1220),IF('INPUT | Operations'!$B1225&lt;MainEngine_BurnTime,1,IF('INPUT | Operations'!$B1224&lt;=MainEngine_BurnTime,(MainEngine_BurnTime-'INPUT | Operations'!$B1224)/('INPUT | Operations'!$B1225-'INPUT | Operations'!$B1224),0))*'INPUT | Operations'!$D1224*NumberOfMainEngines*NumberOfOps*$E1220,"")</f>
        <v/>
      </c>
      <c r="G1220" s="34" t="str">
        <f t="shared" si="280"/>
        <v/>
      </c>
      <c r="H1220" s="27" t="str">
        <f t="shared" si="281"/>
        <v/>
      </c>
      <c r="I1220" s="27" t="str">
        <f t="shared" si="282"/>
        <v/>
      </c>
      <c r="J1220" s="27" t="str">
        <f t="shared" si="283"/>
        <v/>
      </c>
      <c r="K1220" s="27" t="str">
        <f t="shared" si="284"/>
        <v/>
      </c>
      <c r="L1220" s="27" t="str">
        <f t="shared" si="285"/>
        <v/>
      </c>
      <c r="M1220" s="32" t="str">
        <f t="shared" si="286"/>
        <v/>
      </c>
      <c r="N1220" s="27" t="str">
        <f t="shared" si="288"/>
        <v/>
      </c>
      <c r="O1220" s="27" t="str">
        <f t="shared" si="289"/>
        <v/>
      </c>
      <c r="P1220" s="27" t="str">
        <f t="shared" si="290"/>
        <v/>
      </c>
      <c r="Q1220" s="27" t="str">
        <f t="shared" si="291"/>
        <v/>
      </c>
      <c r="R1220" s="27" t="str">
        <f t="shared" si="292"/>
        <v/>
      </c>
      <c r="S1220" s="27" t="str">
        <f t="shared" si="293"/>
        <v/>
      </c>
      <c r="T1220" s="32" t="str">
        <f t="shared" si="294"/>
        <v/>
      </c>
      <c r="U1220" s="10"/>
    </row>
    <row r="1221" spans="1:21" x14ac:dyDescent="0.25">
      <c r="A1221" s="10"/>
      <c r="B1221" s="4" t="str">
        <f>IF(ISBLANK('INPUT | Operations'!$B1226),"",COUNT('INPUT | Operations'!$B$12:$B1225))</f>
        <v/>
      </c>
      <c r="C1221" s="27" t="str">
        <f>IF(ISNUMBER($B1221),('INPUT | Operations'!$C1225+'INPUT | Operations'!$C1226)/2,"")</f>
        <v/>
      </c>
      <c r="D1221" s="28" t="str">
        <f t="shared" si="287"/>
        <v/>
      </c>
      <c r="E1221" s="26" t="str">
        <f>IF(ISNUMBER($B1221),'INPUT | Operations'!$B1226-'INPUT | Operations'!$B1225,"")</f>
        <v/>
      </c>
      <c r="F1221" s="32" t="str">
        <f>IF(ISNUMBER($B1221),IF('INPUT | Operations'!$B1226&lt;MainEngine_BurnTime,1,IF('INPUT | Operations'!$B1225&lt;=MainEngine_BurnTime,(MainEngine_BurnTime-'INPUT | Operations'!$B1225)/('INPUT | Operations'!$B1226-'INPUT | Operations'!$B1225),0))*'INPUT | Operations'!$D1225*NumberOfMainEngines*NumberOfOps*$E1221,"")</f>
        <v/>
      </c>
      <c r="G1221" s="34" t="str">
        <f t="shared" si="280"/>
        <v/>
      </c>
      <c r="H1221" s="27" t="str">
        <f t="shared" si="281"/>
        <v/>
      </c>
      <c r="I1221" s="27" t="str">
        <f t="shared" si="282"/>
        <v/>
      </c>
      <c r="J1221" s="27" t="str">
        <f t="shared" si="283"/>
        <v/>
      </c>
      <c r="K1221" s="27" t="str">
        <f t="shared" si="284"/>
        <v/>
      </c>
      <c r="L1221" s="27" t="str">
        <f t="shared" si="285"/>
        <v/>
      </c>
      <c r="M1221" s="32" t="str">
        <f t="shared" si="286"/>
        <v/>
      </c>
      <c r="N1221" s="27" t="str">
        <f t="shared" si="288"/>
        <v/>
      </c>
      <c r="O1221" s="27" t="str">
        <f t="shared" si="289"/>
        <v/>
      </c>
      <c r="P1221" s="27" t="str">
        <f t="shared" si="290"/>
        <v/>
      </c>
      <c r="Q1221" s="27" t="str">
        <f t="shared" si="291"/>
        <v/>
      </c>
      <c r="R1221" s="27" t="str">
        <f t="shared" si="292"/>
        <v/>
      </c>
      <c r="S1221" s="27" t="str">
        <f t="shared" si="293"/>
        <v/>
      </c>
      <c r="T1221" s="32" t="str">
        <f t="shared" si="294"/>
        <v/>
      </c>
      <c r="U1221" s="10"/>
    </row>
    <row r="1222" spans="1:21" x14ac:dyDescent="0.25">
      <c r="A1222" s="10"/>
      <c r="B1222" s="4" t="str">
        <f>IF(ISBLANK('INPUT | Operations'!$B1227),"",COUNT('INPUT | Operations'!$B$12:$B1226))</f>
        <v/>
      </c>
      <c r="C1222" s="27" t="str">
        <f>IF(ISNUMBER($B1222),('INPUT | Operations'!$C1226+'INPUT | Operations'!$C1227)/2,"")</f>
        <v/>
      </c>
      <c r="D1222" s="28" t="str">
        <f t="shared" si="287"/>
        <v/>
      </c>
      <c r="E1222" s="26" t="str">
        <f>IF(ISNUMBER($B1222),'INPUT | Operations'!$B1227-'INPUT | Operations'!$B1226,"")</f>
        <v/>
      </c>
      <c r="F1222" s="32" t="str">
        <f>IF(ISNUMBER($B1222),IF('INPUT | Operations'!$B1227&lt;MainEngine_BurnTime,1,IF('INPUT | Operations'!$B1226&lt;=MainEngine_BurnTime,(MainEngine_BurnTime-'INPUT | Operations'!$B1226)/('INPUT | Operations'!$B1227-'INPUT | Operations'!$B1226),0))*'INPUT | Operations'!$D1226*NumberOfMainEngines*NumberOfOps*$E1222,"")</f>
        <v/>
      </c>
      <c r="G1222" s="34" t="str">
        <f t="shared" si="280"/>
        <v/>
      </c>
      <c r="H1222" s="27" t="str">
        <f t="shared" si="281"/>
        <v/>
      </c>
      <c r="I1222" s="27" t="str">
        <f t="shared" si="282"/>
        <v/>
      </c>
      <c r="J1222" s="27" t="str">
        <f t="shared" si="283"/>
        <v/>
      </c>
      <c r="K1222" s="27" t="str">
        <f t="shared" si="284"/>
        <v/>
      </c>
      <c r="L1222" s="27" t="str">
        <f t="shared" si="285"/>
        <v/>
      </c>
      <c r="M1222" s="32" t="str">
        <f t="shared" si="286"/>
        <v/>
      </c>
      <c r="N1222" s="27" t="str">
        <f t="shared" si="288"/>
        <v/>
      </c>
      <c r="O1222" s="27" t="str">
        <f t="shared" si="289"/>
        <v/>
      </c>
      <c r="P1222" s="27" t="str">
        <f t="shared" si="290"/>
        <v/>
      </c>
      <c r="Q1222" s="27" t="str">
        <f t="shared" si="291"/>
        <v/>
      </c>
      <c r="R1222" s="27" t="str">
        <f t="shared" si="292"/>
        <v/>
      </c>
      <c r="S1222" s="27" t="str">
        <f t="shared" si="293"/>
        <v/>
      </c>
      <c r="T1222" s="32" t="str">
        <f t="shared" si="294"/>
        <v/>
      </c>
      <c r="U1222" s="10"/>
    </row>
    <row r="1223" spans="1:21" x14ac:dyDescent="0.25">
      <c r="A1223" s="10"/>
      <c r="B1223" s="4" t="str">
        <f>IF(ISBLANK('INPUT | Operations'!$B1228),"",COUNT('INPUT | Operations'!$B$12:$B1227))</f>
        <v/>
      </c>
      <c r="C1223" s="27" t="str">
        <f>IF(ISNUMBER($B1223),('INPUT | Operations'!$C1227+'INPUT | Operations'!$C1228)/2,"")</f>
        <v/>
      </c>
      <c r="D1223" s="28" t="str">
        <f t="shared" si="287"/>
        <v/>
      </c>
      <c r="E1223" s="26" t="str">
        <f>IF(ISNUMBER($B1223),'INPUT | Operations'!$B1228-'INPUT | Operations'!$B1227,"")</f>
        <v/>
      </c>
      <c r="F1223" s="32" t="str">
        <f>IF(ISNUMBER($B1223),IF('INPUT | Operations'!$B1228&lt;MainEngine_BurnTime,1,IF('INPUT | Operations'!$B1227&lt;=MainEngine_BurnTime,(MainEngine_BurnTime-'INPUT | Operations'!$B1227)/('INPUT | Operations'!$B1228-'INPUT | Operations'!$B1227),0))*'INPUT | Operations'!$D1227*NumberOfMainEngines*NumberOfOps*$E1223,"")</f>
        <v/>
      </c>
      <c r="G1223" s="34" t="str">
        <f t="shared" si="280"/>
        <v/>
      </c>
      <c r="H1223" s="27" t="str">
        <f t="shared" si="281"/>
        <v/>
      </c>
      <c r="I1223" s="27" t="str">
        <f t="shared" si="282"/>
        <v/>
      </c>
      <c r="J1223" s="27" t="str">
        <f t="shared" si="283"/>
        <v/>
      </c>
      <c r="K1223" s="27" t="str">
        <f t="shared" si="284"/>
        <v/>
      </c>
      <c r="L1223" s="27" t="str">
        <f t="shared" si="285"/>
        <v/>
      </c>
      <c r="M1223" s="32" t="str">
        <f t="shared" si="286"/>
        <v/>
      </c>
      <c r="N1223" s="27" t="str">
        <f t="shared" si="288"/>
        <v/>
      </c>
      <c r="O1223" s="27" t="str">
        <f t="shared" si="289"/>
        <v/>
      </c>
      <c r="P1223" s="27" t="str">
        <f t="shared" si="290"/>
        <v/>
      </c>
      <c r="Q1223" s="27" t="str">
        <f t="shared" si="291"/>
        <v/>
      </c>
      <c r="R1223" s="27" t="str">
        <f t="shared" si="292"/>
        <v/>
      </c>
      <c r="S1223" s="27" t="str">
        <f t="shared" si="293"/>
        <v/>
      </c>
      <c r="T1223" s="32" t="str">
        <f t="shared" si="294"/>
        <v/>
      </c>
      <c r="U1223" s="10"/>
    </row>
    <row r="1224" spans="1:21" x14ac:dyDescent="0.25">
      <c r="A1224" s="10"/>
      <c r="B1224" s="4" t="str">
        <f>IF(ISBLANK('INPUT | Operations'!$B1229),"",COUNT('INPUT | Operations'!$B$12:$B1228))</f>
        <v/>
      </c>
      <c r="C1224" s="27" t="str">
        <f>IF(ISNUMBER($B1224),('INPUT | Operations'!$C1228+'INPUT | Operations'!$C1229)/2,"")</f>
        <v/>
      </c>
      <c r="D1224" s="28" t="str">
        <f t="shared" si="287"/>
        <v/>
      </c>
      <c r="E1224" s="26" t="str">
        <f>IF(ISNUMBER($B1224),'INPUT | Operations'!$B1229-'INPUT | Operations'!$B1228,"")</f>
        <v/>
      </c>
      <c r="F1224" s="32" t="str">
        <f>IF(ISNUMBER($B1224),IF('INPUT | Operations'!$B1229&lt;MainEngine_BurnTime,1,IF('INPUT | Operations'!$B1228&lt;=MainEngine_BurnTime,(MainEngine_BurnTime-'INPUT | Operations'!$B1228)/('INPUT | Operations'!$B1229-'INPUT | Operations'!$B1228),0))*'INPUT | Operations'!$D1228*NumberOfMainEngines*NumberOfOps*$E1224,"")</f>
        <v/>
      </c>
      <c r="G1224" s="34" t="str">
        <f t="shared" ref="G1224:G1287" si="295">IF(ISNUMBER($B1224),MainEngine_H2O+MW_H2O/MW_H*MainEngine_H+MW_H2O/MW_H2*MainEngine_H2+MainEngine_OH,"")</f>
        <v/>
      </c>
      <c r="H1224" s="27" t="str">
        <f t="shared" ref="H1224:H1287" si="296">IF(ISNUMBER($B1224),MainEngine_CO2+MW_CO2/MW_CO*(MainEngine_CO-$I1224),"")</f>
        <v/>
      </c>
      <c r="I1224" s="27" t="str">
        <f t="shared" ref="I1224:I1287" si="297">IF(ISNUMBER($B1224),MIN(0.0025*EXP(0.067*$D1224)*(MainEngine_CO+MainEngine_CO2),MainEngine_CO),"")</f>
        <v/>
      </c>
      <c r="J1224" s="27" t="str">
        <f t="shared" ref="J1224:J1287" si="298">IF(ISNUMBER($B1224),MainEngine_Al2O3,"")</f>
        <v/>
      </c>
      <c r="K1224" s="27" t="str">
        <f t="shared" ref="K1224:K1287" si="299">IF(ISNUMBER($B1224),MainEngine_HCl+MainEngine_Cl+MainEngine_Cl2,"")</f>
        <v/>
      </c>
      <c r="L1224" s="27" t="str">
        <f t="shared" ref="L1224:L1287" si="300">IF(ISNUMBER($B1224),MainEngine_NOx+33*EXP(-0.26*$D1224),"")</f>
        <v/>
      </c>
      <c r="M1224" s="32" t="str">
        <f t="shared" ref="M1224:M1287" si="301">IF(ISNUMBER($B1224),MainEngine_BC*MAX(0.04,MIN(1,0.04*EXP(0.12*($D1224-15)))),"")</f>
        <v/>
      </c>
      <c r="N1224" s="27" t="str">
        <f t="shared" si="288"/>
        <v/>
      </c>
      <c r="O1224" s="27" t="str">
        <f t="shared" si="289"/>
        <v/>
      </c>
      <c r="P1224" s="27" t="str">
        <f t="shared" si="290"/>
        <v/>
      </c>
      <c r="Q1224" s="27" t="str">
        <f t="shared" si="291"/>
        <v/>
      </c>
      <c r="R1224" s="27" t="str">
        <f t="shared" si="292"/>
        <v/>
      </c>
      <c r="S1224" s="27" t="str">
        <f t="shared" si="293"/>
        <v/>
      </c>
      <c r="T1224" s="32" t="str">
        <f t="shared" si="294"/>
        <v/>
      </c>
      <c r="U1224" s="10"/>
    </row>
    <row r="1225" spans="1:21" x14ac:dyDescent="0.25">
      <c r="A1225" s="10"/>
      <c r="B1225" s="4" t="str">
        <f>IF(ISBLANK('INPUT | Operations'!$B1230),"",COUNT('INPUT | Operations'!$B$12:$B1229))</f>
        <v/>
      </c>
      <c r="C1225" s="27" t="str">
        <f>IF(ISNUMBER($B1225),('INPUT | Operations'!$C1229+'INPUT | Operations'!$C1230)/2,"")</f>
        <v/>
      </c>
      <c r="D1225" s="28" t="str">
        <f t="shared" si="287"/>
        <v/>
      </c>
      <c r="E1225" s="26" t="str">
        <f>IF(ISNUMBER($B1225),'INPUT | Operations'!$B1230-'INPUT | Operations'!$B1229,"")</f>
        <v/>
      </c>
      <c r="F1225" s="32" t="str">
        <f>IF(ISNUMBER($B1225),IF('INPUT | Operations'!$B1230&lt;MainEngine_BurnTime,1,IF('INPUT | Operations'!$B1229&lt;=MainEngine_BurnTime,(MainEngine_BurnTime-'INPUT | Operations'!$B1229)/('INPUT | Operations'!$B1230-'INPUT | Operations'!$B1229),0))*'INPUT | Operations'!$D1229*NumberOfMainEngines*NumberOfOps*$E1225,"")</f>
        <v/>
      </c>
      <c r="G1225" s="34" t="str">
        <f t="shared" si="295"/>
        <v/>
      </c>
      <c r="H1225" s="27" t="str">
        <f t="shared" si="296"/>
        <v/>
      </c>
      <c r="I1225" s="27" t="str">
        <f t="shared" si="297"/>
        <v/>
      </c>
      <c r="J1225" s="27" t="str">
        <f t="shared" si="298"/>
        <v/>
      </c>
      <c r="K1225" s="27" t="str">
        <f t="shared" si="299"/>
        <v/>
      </c>
      <c r="L1225" s="27" t="str">
        <f t="shared" si="300"/>
        <v/>
      </c>
      <c r="M1225" s="32" t="str">
        <f t="shared" si="301"/>
        <v/>
      </c>
      <c r="N1225" s="27" t="str">
        <f t="shared" si="288"/>
        <v/>
      </c>
      <c r="O1225" s="27" t="str">
        <f t="shared" si="289"/>
        <v/>
      </c>
      <c r="P1225" s="27" t="str">
        <f t="shared" si="290"/>
        <v/>
      </c>
      <c r="Q1225" s="27" t="str">
        <f t="shared" si="291"/>
        <v/>
      </c>
      <c r="R1225" s="27" t="str">
        <f t="shared" si="292"/>
        <v/>
      </c>
      <c r="S1225" s="27" t="str">
        <f t="shared" si="293"/>
        <v/>
      </c>
      <c r="T1225" s="32" t="str">
        <f t="shared" si="294"/>
        <v/>
      </c>
      <c r="U1225" s="10"/>
    </row>
    <row r="1226" spans="1:21" x14ac:dyDescent="0.25">
      <c r="A1226" s="10"/>
      <c r="B1226" s="4" t="str">
        <f>IF(ISBLANK('INPUT | Operations'!$B1231),"",COUNT('INPUT | Operations'!$B$12:$B1230))</f>
        <v/>
      </c>
      <c r="C1226" s="27" t="str">
        <f>IF(ISNUMBER($B1226),('INPUT | Operations'!$C1230+'INPUT | Operations'!$C1231)/2,"")</f>
        <v/>
      </c>
      <c r="D1226" s="28" t="str">
        <f t="shared" si="287"/>
        <v/>
      </c>
      <c r="E1226" s="26" t="str">
        <f>IF(ISNUMBER($B1226),'INPUT | Operations'!$B1231-'INPUT | Operations'!$B1230,"")</f>
        <v/>
      </c>
      <c r="F1226" s="32" t="str">
        <f>IF(ISNUMBER($B1226),IF('INPUT | Operations'!$B1231&lt;MainEngine_BurnTime,1,IF('INPUT | Operations'!$B1230&lt;=MainEngine_BurnTime,(MainEngine_BurnTime-'INPUT | Operations'!$B1230)/('INPUT | Operations'!$B1231-'INPUT | Operations'!$B1230),0))*'INPUT | Operations'!$D1230*NumberOfMainEngines*NumberOfOps*$E1226,"")</f>
        <v/>
      </c>
      <c r="G1226" s="34" t="str">
        <f t="shared" si="295"/>
        <v/>
      </c>
      <c r="H1226" s="27" t="str">
        <f t="shared" si="296"/>
        <v/>
      </c>
      <c r="I1226" s="27" t="str">
        <f t="shared" si="297"/>
        <v/>
      </c>
      <c r="J1226" s="27" t="str">
        <f t="shared" si="298"/>
        <v/>
      </c>
      <c r="K1226" s="27" t="str">
        <f t="shared" si="299"/>
        <v/>
      </c>
      <c r="L1226" s="27" t="str">
        <f t="shared" si="300"/>
        <v/>
      </c>
      <c r="M1226" s="32" t="str">
        <f t="shared" si="301"/>
        <v/>
      </c>
      <c r="N1226" s="27" t="str">
        <f t="shared" si="288"/>
        <v/>
      </c>
      <c r="O1226" s="27" t="str">
        <f t="shared" si="289"/>
        <v/>
      </c>
      <c r="P1226" s="27" t="str">
        <f t="shared" si="290"/>
        <v/>
      </c>
      <c r="Q1226" s="27" t="str">
        <f t="shared" si="291"/>
        <v/>
      </c>
      <c r="R1226" s="27" t="str">
        <f t="shared" si="292"/>
        <v/>
      </c>
      <c r="S1226" s="27" t="str">
        <f t="shared" si="293"/>
        <v/>
      </c>
      <c r="T1226" s="32" t="str">
        <f t="shared" si="294"/>
        <v/>
      </c>
      <c r="U1226" s="10"/>
    </row>
    <row r="1227" spans="1:21" x14ac:dyDescent="0.25">
      <c r="A1227" s="10"/>
      <c r="B1227" s="4" t="str">
        <f>IF(ISBLANK('INPUT | Operations'!$B1232),"",COUNT('INPUT | Operations'!$B$12:$B1231))</f>
        <v/>
      </c>
      <c r="C1227" s="27" t="str">
        <f>IF(ISNUMBER($B1227),('INPUT | Operations'!$C1231+'INPUT | Operations'!$C1232)/2,"")</f>
        <v/>
      </c>
      <c r="D1227" s="28" t="str">
        <f t="shared" si="287"/>
        <v/>
      </c>
      <c r="E1227" s="26" t="str">
        <f>IF(ISNUMBER($B1227),'INPUT | Operations'!$B1232-'INPUT | Operations'!$B1231,"")</f>
        <v/>
      </c>
      <c r="F1227" s="32" t="str">
        <f>IF(ISNUMBER($B1227),IF('INPUT | Operations'!$B1232&lt;MainEngine_BurnTime,1,IF('INPUT | Operations'!$B1231&lt;=MainEngine_BurnTime,(MainEngine_BurnTime-'INPUT | Operations'!$B1231)/('INPUT | Operations'!$B1232-'INPUT | Operations'!$B1231),0))*'INPUT | Operations'!$D1231*NumberOfMainEngines*NumberOfOps*$E1227,"")</f>
        <v/>
      </c>
      <c r="G1227" s="34" t="str">
        <f t="shared" si="295"/>
        <v/>
      </c>
      <c r="H1227" s="27" t="str">
        <f t="shared" si="296"/>
        <v/>
      </c>
      <c r="I1227" s="27" t="str">
        <f t="shared" si="297"/>
        <v/>
      </c>
      <c r="J1227" s="27" t="str">
        <f t="shared" si="298"/>
        <v/>
      </c>
      <c r="K1227" s="27" t="str">
        <f t="shared" si="299"/>
        <v/>
      </c>
      <c r="L1227" s="27" t="str">
        <f t="shared" si="300"/>
        <v/>
      </c>
      <c r="M1227" s="32" t="str">
        <f t="shared" si="301"/>
        <v/>
      </c>
      <c r="N1227" s="27" t="str">
        <f t="shared" si="288"/>
        <v/>
      </c>
      <c r="O1227" s="27" t="str">
        <f t="shared" si="289"/>
        <v/>
      </c>
      <c r="P1227" s="27" t="str">
        <f t="shared" si="290"/>
        <v/>
      </c>
      <c r="Q1227" s="27" t="str">
        <f t="shared" si="291"/>
        <v/>
      </c>
      <c r="R1227" s="27" t="str">
        <f t="shared" si="292"/>
        <v/>
      </c>
      <c r="S1227" s="27" t="str">
        <f t="shared" si="293"/>
        <v/>
      </c>
      <c r="T1227" s="32" t="str">
        <f t="shared" si="294"/>
        <v/>
      </c>
      <c r="U1227" s="10"/>
    </row>
    <row r="1228" spans="1:21" x14ac:dyDescent="0.25">
      <c r="A1228" s="10"/>
      <c r="B1228" s="4" t="str">
        <f>IF(ISBLANK('INPUT | Operations'!$B1233),"",COUNT('INPUT | Operations'!$B$12:$B1232))</f>
        <v/>
      </c>
      <c r="C1228" s="27" t="str">
        <f>IF(ISNUMBER($B1228),('INPUT | Operations'!$C1232+'INPUT | Operations'!$C1233)/2,"")</f>
        <v/>
      </c>
      <c r="D1228" s="28" t="str">
        <f t="shared" si="287"/>
        <v/>
      </c>
      <c r="E1228" s="26" t="str">
        <f>IF(ISNUMBER($B1228),'INPUT | Operations'!$B1233-'INPUT | Operations'!$B1232,"")</f>
        <v/>
      </c>
      <c r="F1228" s="32" t="str">
        <f>IF(ISNUMBER($B1228),IF('INPUT | Operations'!$B1233&lt;MainEngine_BurnTime,1,IF('INPUT | Operations'!$B1232&lt;=MainEngine_BurnTime,(MainEngine_BurnTime-'INPUT | Operations'!$B1232)/('INPUT | Operations'!$B1233-'INPUT | Operations'!$B1232),0))*'INPUT | Operations'!$D1232*NumberOfMainEngines*NumberOfOps*$E1228,"")</f>
        <v/>
      </c>
      <c r="G1228" s="34" t="str">
        <f t="shared" si="295"/>
        <v/>
      </c>
      <c r="H1228" s="27" t="str">
        <f t="shared" si="296"/>
        <v/>
      </c>
      <c r="I1228" s="27" t="str">
        <f t="shared" si="297"/>
        <v/>
      </c>
      <c r="J1228" s="27" t="str">
        <f t="shared" si="298"/>
        <v/>
      </c>
      <c r="K1228" s="27" t="str">
        <f t="shared" si="299"/>
        <v/>
      </c>
      <c r="L1228" s="27" t="str">
        <f t="shared" si="300"/>
        <v/>
      </c>
      <c r="M1228" s="32" t="str">
        <f t="shared" si="301"/>
        <v/>
      </c>
      <c r="N1228" s="27" t="str">
        <f t="shared" si="288"/>
        <v/>
      </c>
      <c r="O1228" s="27" t="str">
        <f t="shared" si="289"/>
        <v/>
      </c>
      <c r="P1228" s="27" t="str">
        <f t="shared" si="290"/>
        <v/>
      </c>
      <c r="Q1228" s="27" t="str">
        <f t="shared" si="291"/>
        <v/>
      </c>
      <c r="R1228" s="27" t="str">
        <f t="shared" si="292"/>
        <v/>
      </c>
      <c r="S1228" s="27" t="str">
        <f t="shared" si="293"/>
        <v/>
      </c>
      <c r="T1228" s="32" t="str">
        <f t="shared" si="294"/>
        <v/>
      </c>
      <c r="U1228" s="10"/>
    </row>
    <row r="1229" spans="1:21" x14ac:dyDescent="0.25">
      <c r="A1229" s="10"/>
      <c r="B1229" s="4" t="str">
        <f>IF(ISBLANK('INPUT | Operations'!$B1234),"",COUNT('INPUT | Operations'!$B$12:$B1233))</f>
        <v/>
      </c>
      <c r="C1229" s="27" t="str">
        <f>IF(ISNUMBER($B1229),('INPUT | Operations'!$C1233+'INPUT | Operations'!$C1234)/2,"")</f>
        <v/>
      </c>
      <c r="D1229" s="28" t="str">
        <f t="shared" si="287"/>
        <v/>
      </c>
      <c r="E1229" s="26" t="str">
        <f>IF(ISNUMBER($B1229),'INPUT | Operations'!$B1234-'INPUT | Operations'!$B1233,"")</f>
        <v/>
      </c>
      <c r="F1229" s="32" t="str">
        <f>IF(ISNUMBER($B1229),IF('INPUT | Operations'!$B1234&lt;MainEngine_BurnTime,1,IF('INPUT | Operations'!$B1233&lt;=MainEngine_BurnTime,(MainEngine_BurnTime-'INPUT | Operations'!$B1233)/('INPUT | Operations'!$B1234-'INPUT | Operations'!$B1233),0))*'INPUT | Operations'!$D1233*NumberOfMainEngines*NumberOfOps*$E1229,"")</f>
        <v/>
      </c>
      <c r="G1229" s="34" t="str">
        <f t="shared" si="295"/>
        <v/>
      </c>
      <c r="H1229" s="27" t="str">
        <f t="shared" si="296"/>
        <v/>
      </c>
      <c r="I1229" s="27" t="str">
        <f t="shared" si="297"/>
        <v/>
      </c>
      <c r="J1229" s="27" t="str">
        <f t="shared" si="298"/>
        <v/>
      </c>
      <c r="K1229" s="27" t="str">
        <f t="shared" si="299"/>
        <v/>
      </c>
      <c r="L1229" s="27" t="str">
        <f t="shared" si="300"/>
        <v/>
      </c>
      <c r="M1229" s="32" t="str">
        <f t="shared" si="301"/>
        <v/>
      </c>
      <c r="N1229" s="27" t="str">
        <f t="shared" si="288"/>
        <v/>
      </c>
      <c r="O1229" s="27" t="str">
        <f t="shared" si="289"/>
        <v/>
      </c>
      <c r="P1229" s="27" t="str">
        <f t="shared" si="290"/>
        <v/>
      </c>
      <c r="Q1229" s="27" t="str">
        <f t="shared" si="291"/>
        <v/>
      </c>
      <c r="R1229" s="27" t="str">
        <f t="shared" si="292"/>
        <v/>
      </c>
      <c r="S1229" s="27" t="str">
        <f t="shared" si="293"/>
        <v/>
      </c>
      <c r="T1229" s="32" t="str">
        <f t="shared" si="294"/>
        <v/>
      </c>
      <c r="U1229" s="10"/>
    </row>
    <row r="1230" spans="1:21" x14ac:dyDescent="0.25">
      <c r="A1230" s="10"/>
      <c r="B1230" s="4" t="str">
        <f>IF(ISBLANK('INPUT | Operations'!$B1235),"",COUNT('INPUT | Operations'!$B$12:$B1234))</f>
        <v/>
      </c>
      <c r="C1230" s="27" t="str">
        <f>IF(ISNUMBER($B1230),('INPUT | Operations'!$C1234+'INPUT | Operations'!$C1235)/2,"")</f>
        <v/>
      </c>
      <c r="D1230" s="28" t="str">
        <f t="shared" si="287"/>
        <v/>
      </c>
      <c r="E1230" s="26" t="str">
        <f>IF(ISNUMBER($B1230),'INPUT | Operations'!$B1235-'INPUT | Operations'!$B1234,"")</f>
        <v/>
      </c>
      <c r="F1230" s="32" t="str">
        <f>IF(ISNUMBER($B1230),IF('INPUT | Operations'!$B1235&lt;MainEngine_BurnTime,1,IF('INPUT | Operations'!$B1234&lt;=MainEngine_BurnTime,(MainEngine_BurnTime-'INPUT | Operations'!$B1234)/('INPUT | Operations'!$B1235-'INPUT | Operations'!$B1234),0))*'INPUT | Operations'!$D1234*NumberOfMainEngines*NumberOfOps*$E1230,"")</f>
        <v/>
      </c>
      <c r="G1230" s="34" t="str">
        <f t="shared" si="295"/>
        <v/>
      </c>
      <c r="H1230" s="27" t="str">
        <f t="shared" si="296"/>
        <v/>
      </c>
      <c r="I1230" s="27" t="str">
        <f t="shared" si="297"/>
        <v/>
      </c>
      <c r="J1230" s="27" t="str">
        <f t="shared" si="298"/>
        <v/>
      </c>
      <c r="K1230" s="27" t="str">
        <f t="shared" si="299"/>
        <v/>
      </c>
      <c r="L1230" s="27" t="str">
        <f t="shared" si="300"/>
        <v/>
      </c>
      <c r="M1230" s="32" t="str">
        <f t="shared" si="301"/>
        <v/>
      </c>
      <c r="N1230" s="27" t="str">
        <f t="shared" si="288"/>
        <v/>
      </c>
      <c r="O1230" s="27" t="str">
        <f t="shared" si="289"/>
        <v/>
      </c>
      <c r="P1230" s="27" t="str">
        <f t="shared" si="290"/>
        <v/>
      </c>
      <c r="Q1230" s="27" t="str">
        <f t="shared" si="291"/>
        <v/>
      </c>
      <c r="R1230" s="27" t="str">
        <f t="shared" si="292"/>
        <v/>
      </c>
      <c r="S1230" s="27" t="str">
        <f t="shared" si="293"/>
        <v/>
      </c>
      <c r="T1230" s="32" t="str">
        <f t="shared" si="294"/>
        <v/>
      </c>
      <c r="U1230" s="10"/>
    </row>
    <row r="1231" spans="1:21" x14ac:dyDescent="0.25">
      <c r="A1231" s="10"/>
      <c r="B1231" s="4" t="str">
        <f>IF(ISBLANK('INPUT | Operations'!$B1236),"",COUNT('INPUT | Operations'!$B$12:$B1235))</f>
        <v/>
      </c>
      <c r="C1231" s="27" t="str">
        <f>IF(ISNUMBER($B1231),('INPUT | Operations'!$C1235+'INPUT | Operations'!$C1236)/2,"")</f>
        <v/>
      </c>
      <c r="D1231" s="28" t="str">
        <f t="shared" si="287"/>
        <v/>
      </c>
      <c r="E1231" s="26" t="str">
        <f>IF(ISNUMBER($B1231),'INPUT | Operations'!$B1236-'INPUT | Operations'!$B1235,"")</f>
        <v/>
      </c>
      <c r="F1231" s="32" t="str">
        <f>IF(ISNUMBER($B1231),IF('INPUT | Operations'!$B1236&lt;MainEngine_BurnTime,1,IF('INPUT | Operations'!$B1235&lt;=MainEngine_BurnTime,(MainEngine_BurnTime-'INPUT | Operations'!$B1235)/('INPUT | Operations'!$B1236-'INPUT | Operations'!$B1235),0))*'INPUT | Operations'!$D1235*NumberOfMainEngines*NumberOfOps*$E1231,"")</f>
        <v/>
      </c>
      <c r="G1231" s="34" t="str">
        <f t="shared" si="295"/>
        <v/>
      </c>
      <c r="H1231" s="27" t="str">
        <f t="shared" si="296"/>
        <v/>
      </c>
      <c r="I1231" s="27" t="str">
        <f t="shared" si="297"/>
        <v/>
      </c>
      <c r="J1231" s="27" t="str">
        <f t="shared" si="298"/>
        <v/>
      </c>
      <c r="K1231" s="27" t="str">
        <f t="shared" si="299"/>
        <v/>
      </c>
      <c r="L1231" s="27" t="str">
        <f t="shared" si="300"/>
        <v/>
      </c>
      <c r="M1231" s="32" t="str">
        <f t="shared" si="301"/>
        <v/>
      </c>
      <c r="N1231" s="27" t="str">
        <f t="shared" si="288"/>
        <v/>
      </c>
      <c r="O1231" s="27" t="str">
        <f t="shared" si="289"/>
        <v/>
      </c>
      <c r="P1231" s="27" t="str">
        <f t="shared" si="290"/>
        <v/>
      </c>
      <c r="Q1231" s="27" t="str">
        <f t="shared" si="291"/>
        <v/>
      </c>
      <c r="R1231" s="27" t="str">
        <f t="shared" si="292"/>
        <v/>
      </c>
      <c r="S1231" s="27" t="str">
        <f t="shared" si="293"/>
        <v/>
      </c>
      <c r="T1231" s="32" t="str">
        <f t="shared" si="294"/>
        <v/>
      </c>
      <c r="U1231" s="10"/>
    </row>
    <row r="1232" spans="1:21" x14ac:dyDescent="0.25">
      <c r="A1232" s="10"/>
      <c r="B1232" s="4" t="str">
        <f>IF(ISBLANK('INPUT | Operations'!$B1237),"",COUNT('INPUT | Operations'!$B$12:$B1236))</f>
        <v/>
      </c>
      <c r="C1232" s="27" t="str">
        <f>IF(ISNUMBER($B1232),('INPUT | Operations'!$C1236+'INPUT | Operations'!$C1237)/2,"")</f>
        <v/>
      </c>
      <c r="D1232" s="28" t="str">
        <f t="shared" si="287"/>
        <v/>
      </c>
      <c r="E1232" s="26" t="str">
        <f>IF(ISNUMBER($B1232),'INPUT | Operations'!$B1237-'INPUT | Operations'!$B1236,"")</f>
        <v/>
      </c>
      <c r="F1232" s="32" t="str">
        <f>IF(ISNUMBER($B1232),IF('INPUT | Operations'!$B1237&lt;MainEngine_BurnTime,1,IF('INPUT | Operations'!$B1236&lt;=MainEngine_BurnTime,(MainEngine_BurnTime-'INPUT | Operations'!$B1236)/('INPUT | Operations'!$B1237-'INPUT | Operations'!$B1236),0))*'INPUT | Operations'!$D1236*NumberOfMainEngines*NumberOfOps*$E1232,"")</f>
        <v/>
      </c>
      <c r="G1232" s="34" t="str">
        <f t="shared" si="295"/>
        <v/>
      </c>
      <c r="H1232" s="27" t="str">
        <f t="shared" si="296"/>
        <v/>
      </c>
      <c r="I1232" s="27" t="str">
        <f t="shared" si="297"/>
        <v/>
      </c>
      <c r="J1232" s="27" t="str">
        <f t="shared" si="298"/>
        <v/>
      </c>
      <c r="K1232" s="27" t="str">
        <f t="shared" si="299"/>
        <v/>
      </c>
      <c r="L1232" s="27" t="str">
        <f t="shared" si="300"/>
        <v/>
      </c>
      <c r="M1232" s="32" t="str">
        <f t="shared" si="301"/>
        <v/>
      </c>
      <c r="N1232" s="27" t="str">
        <f t="shared" si="288"/>
        <v/>
      </c>
      <c r="O1232" s="27" t="str">
        <f t="shared" si="289"/>
        <v/>
      </c>
      <c r="P1232" s="27" t="str">
        <f t="shared" si="290"/>
        <v/>
      </c>
      <c r="Q1232" s="27" t="str">
        <f t="shared" si="291"/>
        <v/>
      </c>
      <c r="R1232" s="27" t="str">
        <f t="shared" si="292"/>
        <v/>
      </c>
      <c r="S1232" s="27" t="str">
        <f t="shared" si="293"/>
        <v/>
      </c>
      <c r="T1232" s="32" t="str">
        <f t="shared" si="294"/>
        <v/>
      </c>
      <c r="U1232" s="10"/>
    </row>
    <row r="1233" spans="1:21" x14ac:dyDescent="0.25">
      <c r="A1233" s="10"/>
      <c r="B1233" s="4" t="str">
        <f>IF(ISBLANK('INPUT | Operations'!$B1238),"",COUNT('INPUT | Operations'!$B$12:$B1237))</f>
        <v/>
      </c>
      <c r="C1233" s="27" t="str">
        <f>IF(ISNUMBER($B1233),('INPUT | Operations'!$C1237+'INPUT | Operations'!$C1238)/2,"")</f>
        <v/>
      </c>
      <c r="D1233" s="28" t="str">
        <f t="shared" si="287"/>
        <v/>
      </c>
      <c r="E1233" s="26" t="str">
        <f>IF(ISNUMBER($B1233),'INPUT | Operations'!$B1238-'INPUT | Operations'!$B1237,"")</f>
        <v/>
      </c>
      <c r="F1233" s="32" t="str">
        <f>IF(ISNUMBER($B1233),IF('INPUT | Operations'!$B1238&lt;MainEngine_BurnTime,1,IF('INPUT | Operations'!$B1237&lt;=MainEngine_BurnTime,(MainEngine_BurnTime-'INPUT | Operations'!$B1237)/('INPUT | Operations'!$B1238-'INPUT | Operations'!$B1237),0))*'INPUT | Operations'!$D1237*NumberOfMainEngines*NumberOfOps*$E1233,"")</f>
        <v/>
      </c>
      <c r="G1233" s="34" t="str">
        <f t="shared" si="295"/>
        <v/>
      </c>
      <c r="H1233" s="27" t="str">
        <f t="shared" si="296"/>
        <v/>
      </c>
      <c r="I1233" s="27" t="str">
        <f t="shared" si="297"/>
        <v/>
      </c>
      <c r="J1233" s="27" t="str">
        <f t="shared" si="298"/>
        <v/>
      </c>
      <c r="K1233" s="27" t="str">
        <f t="shared" si="299"/>
        <v/>
      </c>
      <c r="L1233" s="27" t="str">
        <f t="shared" si="300"/>
        <v/>
      </c>
      <c r="M1233" s="32" t="str">
        <f t="shared" si="301"/>
        <v/>
      </c>
      <c r="N1233" s="27" t="str">
        <f t="shared" si="288"/>
        <v/>
      </c>
      <c r="O1233" s="27" t="str">
        <f t="shared" si="289"/>
        <v/>
      </c>
      <c r="P1233" s="27" t="str">
        <f t="shared" si="290"/>
        <v/>
      </c>
      <c r="Q1233" s="27" t="str">
        <f t="shared" si="291"/>
        <v/>
      </c>
      <c r="R1233" s="27" t="str">
        <f t="shared" si="292"/>
        <v/>
      </c>
      <c r="S1233" s="27" t="str">
        <f t="shared" si="293"/>
        <v/>
      </c>
      <c r="T1233" s="32" t="str">
        <f t="shared" si="294"/>
        <v/>
      </c>
      <c r="U1233" s="10"/>
    </row>
    <row r="1234" spans="1:21" x14ac:dyDescent="0.25">
      <c r="A1234" s="10"/>
      <c r="B1234" s="4" t="str">
        <f>IF(ISBLANK('INPUT | Operations'!$B1239),"",COUNT('INPUT | Operations'!$B$12:$B1238))</f>
        <v/>
      </c>
      <c r="C1234" s="27" t="str">
        <f>IF(ISNUMBER($B1234),('INPUT | Operations'!$C1238+'INPUT | Operations'!$C1239)/2,"")</f>
        <v/>
      </c>
      <c r="D1234" s="28" t="str">
        <f t="shared" si="287"/>
        <v/>
      </c>
      <c r="E1234" s="26" t="str">
        <f>IF(ISNUMBER($B1234),'INPUT | Operations'!$B1239-'INPUT | Operations'!$B1238,"")</f>
        <v/>
      </c>
      <c r="F1234" s="32" t="str">
        <f>IF(ISNUMBER($B1234),IF('INPUT | Operations'!$B1239&lt;MainEngine_BurnTime,1,IF('INPUT | Operations'!$B1238&lt;=MainEngine_BurnTime,(MainEngine_BurnTime-'INPUT | Operations'!$B1238)/('INPUT | Operations'!$B1239-'INPUT | Operations'!$B1238),0))*'INPUT | Operations'!$D1238*NumberOfMainEngines*NumberOfOps*$E1234,"")</f>
        <v/>
      </c>
      <c r="G1234" s="34" t="str">
        <f t="shared" si="295"/>
        <v/>
      </c>
      <c r="H1234" s="27" t="str">
        <f t="shared" si="296"/>
        <v/>
      </c>
      <c r="I1234" s="27" t="str">
        <f t="shared" si="297"/>
        <v/>
      </c>
      <c r="J1234" s="27" t="str">
        <f t="shared" si="298"/>
        <v/>
      </c>
      <c r="K1234" s="27" t="str">
        <f t="shared" si="299"/>
        <v/>
      </c>
      <c r="L1234" s="27" t="str">
        <f t="shared" si="300"/>
        <v/>
      </c>
      <c r="M1234" s="32" t="str">
        <f t="shared" si="301"/>
        <v/>
      </c>
      <c r="N1234" s="27" t="str">
        <f t="shared" si="288"/>
        <v/>
      </c>
      <c r="O1234" s="27" t="str">
        <f t="shared" si="289"/>
        <v/>
      </c>
      <c r="P1234" s="27" t="str">
        <f t="shared" si="290"/>
        <v/>
      </c>
      <c r="Q1234" s="27" t="str">
        <f t="shared" si="291"/>
        <v/>
      </c>
      <c r="R1234" s="27" t="str">
        <f t="shared" si="292"/>
        <v/>
      </c>
      <c r="S1234" s="27" t="str">
        <f t="shared" si="293"/>
        <v/>
      </c>
      <c r="T1234" s="32" t="str">
        <f t="shared" si="294"/>
        <v/>
      </c>
      <c r="U1234" s="10"/>
    </row>
    <row r="1235" spans="1:21" x14ac:dyDescent="0.25">
      <c r="A1235" s="10"/>
      <c r="B1235" s="4" t="str">
        <f>IF(ISBLANK('INPUT | Operations'!$B1240),"",COUNT('INPUT | Operations'!$B$12:$B1239))</f>
        <v/>
      </c>
      <c r="C1235" s="27" t="str">
        <f>IF(ISNUMBER($B1235),('INPUT | Operations'!$C1239+'INPUT | Operations'!$C1240)/2,"")</f>
        <v/>
      </c>
      <c r="D1235" s="28" t="str">
        <f t="shared" si="287"/>
        <v/>
      </c>
      <c r="E1235" s="26" t="str">
        <f>IF(ISNUMBER($B1235),'INPUT | Operations'!$B1240-'INPUT | Operations'!$B1239,"")</f>
        <v/>
      </c>
      <c r="F1235" s="32" t="str">
        <f>IF(ISNUMBER($B1235),IF('INPUT | Operations'!$B1240&lt;MainEngine_BurnTime,1,IF('INPUT | Operations'!$B1239&lt;=MainEngine_BurnTime,(MainEngine_BurnTime-'INPUT | Operations'!$B1239)/('INPUT | Operations'!$B1240-'INPUT | Operations'!$B1239),0))*'INPUT | Operations'!$D1239*NumberOfMainEngines*NumberOfOps*$E1235,"")</f>
        <v/>
      </c>
      <c r="G1235" s="34" t="str">
        <f t="shared" si="295"/>
        <v/>
      </c>
      <c r="H1235" s="27" t="str">
        <f t="shared" si="296"/>
        <v/>
      </c>
      <c r="I1235" s="27" t="str">
        <f t="shared" si="297"/>
        <v/>
      </c>
      <c r="J1235" s="27" t="str">
        <f t="shared" si="298"/>
        <v/>
      </c>
      <c r="K1235" s="27" t="str">
        <f t="shared" si="299"/>
        <v/>
      </c>
      <c r="L1235" s="27" t="str">
        <f t="shared" si="300"/>
        <v/>
      </c>
      <c r="M1235" s="32" t="str">
        <f t="shared" si="301"/>
        <v/>
      </c>
      <c r="N1235" s="27" t="str">
        <f t="shared" si="288"/>
        <v/>
      </c>
      <c r="O1235" s="27" t="str">
        <f t="shared" si="289"/>
        <v/>
      </c>
      <c r="P1235" s="27" t="str">
        <f t="shared" si="290"/>
        <v/>
      </c>
      <c r="Q1235" s="27" t="str">
        <f t="shared" si="291"/>
        <v/>
      </c>
      <c r="R1235" s="27" t="str">
        <f t="shared" si="292"/>
        <v/>
      </c>
      <c r="S1235" s="27" t="str">
        <f t="shared" si="293"/>
        <v/>
      </c>
      <c r="T1235" s="32" t="str">
        <f t="shared" si="294"/>
        <v/>
      </c>
      <c r="U1235" s="10"/>
    </row>
    <row r="1236" spans="1:21" x14ac:dyDescent="0.25">
      <c r="A1236" s="10"/>
      <c r="B1236" s="4" t="str">
        <f>IF(ISBLANK('INPUT | Operations'!$B1241),"",COUNT('INPUT | Operations'!$B$12:$B1240))</f>
        <v/>
      </c>
      <c r="C1236" s="27" t="str">
        <f>IF(ISNUMBER($B1236),('INPUT | Operations'!$C1240+'INPUT | Operations'!$C1241)/2,"")</f>
        <v/>
      </c>
      <c r="D1236" s="28" t="str">
        <f t="shared" si="287"/>
        <v/>
      </c>
      <c r="E1236" s="26" t="str">
        <f>IF(ISNUMBER($B1236),'INPUT | Operations'!$B1241-'INPUT | Operations'!$B1240,"")</f>
        <v/>
      </c>
      <c r="F1236" s="32" t="str">
        <f>IF(ISNUMBER($B1236),IF('INPUT | Operations'!$B1241&lt;MainEngine_BurnTime,1,IF('INPUT | Operations'!$B1240&lt;=MainEngine_BurnTime,(MainEngine_BurnTime-'INPUT | Operations'!$B1240)/('INPUT | Operations'!$B1241-'INPUT | Operations'!$B1240),0))*'INPUT | Operations'!$D1240*NumberOfMainEngines*NumberOfOps*$E1236,"")</f>
        <v/>
      </c>
      <c r="G1236" s="34" t="str">
        <f t="shared" si="295"/>
        <v/>
      </c>
      <c r="H1236" s="27" t="str">
        <f t="shared" si="296"/>
        <v/>
      </c>
      <c r="I1236" s="27" t="str">
        <f t="shared" si="297"/>
        <v/>
      </c>
      <c r="J1236" s="27" t="str">
        <f t="shared" si="298"/>
        <v/>
      </c>
      <c r="K1236" s="27" t="str">
        <f t="shared" si="299"/>
        <v/>
      </c>
      <c r="L1236" s="27" t="str">
        <f t="shared" si="300"/>
        <v/>
      </c>
      <c r="M1236" s="32" t="str">
        <f t="shared" si="301"/>
        <v/>
      </c>
      <c r="N1236" s="27" t="str">
        <f t="shared" si="288"/>
        <v/>
      </c>
      <c r="O1236" s="27" t="str">
        <f t="shared" si="289"/>
        <v/>
      </c>
      <c r="P1236" s="27" t="str">
        <f t="shared" si="290"/>
        <v/>
      </c>
      <c r="Q1236" s="27" t="str">
        <f t="shared" si="291"/>
        <v/>
      </c>
      <c r="R1236" s="27" t="str">
        <f t="shared" si="292"/>
        <v/>
      </c>
      <c r="S1236" s="27" t="str">
        <f t="shared" si="293"/>
        <v/>
      </c>
      <c r="T1236" s="32" t="str">
        <f t="shared" si="294"/>
        <v/>
      </c>
      <c r="U1236" s="10"/>
    </row>
    <row r="1237" spans="1:21" x14ac:dyDescent="0.25">
      <c r="A1237" s="10"/>
      <c r="B1237" s="4" t="str">
        <f>IF(ISBLANK('INPUT | Operations'!$B1242),"",COUNT('INPUT | Operations'!$B$12:$B1241))</f>
        <v/>
      </c>
      <c r="C1237" s="27" t="str">
        <f>IF(ISNUMBER($B1237),('INPUT | Operations'!$C1241+'INPUT | Operations'!$C1242)/2,"")</f>
        <v/>
      </c>
      <c r="D1237" s="28" t="str">
        <f t="shared" si="287"/>
        <v/>
      </c>
      <c r="E1237" s="26" t="str">
        <f>IF(ISNUMBER($B1237),'INPUT | Operations'!$B1242-'INPUT | Operations'!$B1241,"")</f>
        <v/>
      </c>
      <c r="F1237" s="32" t="str">
        <f>IF(ISNUMBER($B1237),IF('INPUT | Operations'!$B1242&lt;MainEngine_BurnTime,1,IF('INPUT | Operations'!$B1241&lt;=MainEngine_BurnTime,(MainEngine_BurnTime-'INPUT | Operations'!$B1241)/('INPUT | Operations'!$B1242-'INPUT | Operations'!$B1241),0))*'INPUT | Operations'!$D1241*NumberOfMainEngines*NumberOfOps*$E1237,"")</f>
        <v/>
      </c>
      <c r="G1237" s="34" t="str">
        <f t="shared" si="295"/>
        <v/>
      </c>
      <c r="H1237" s="27" t="str">
        <f t="shared" si="296"/>
        <v/>
      </c>
      <c r="I1237" s="27" t="str">
        <f t="shared" si="297"/>
        <v/>
      </c>
      <c r="J1237" s="27" t="str">
        <f t="shared" si="298"/>
        <v/>
      </c>
      <c r="K1237" s="27" t="str">
        <f t="shared" si="299"/>
        <v/>
      </c>
      <c r="L1237" s="27" t="str">
        <f t="shared" si="300"/>
        <v/>
      </c>
      <c r="M1237" s="32" t="str">
        <f t="shared" si="301"/>
        <v/>
      </c>
      <c r="N1237" s="27" t="str">
        <f t="shared" si="288"/>
        <v/>
      </c>
      <c r="O1237" s="27" t="str">
        <f t="shared" si="289"/>
        <v/>
      </c>
      <c r="P1237" s="27" t="str">
        <f t="shared" si="290"/>
        <v/>
      </c>
      <c r="Q1237" s="27" t="str">
        <f t="shared" si="291"/>
        <v/>
      </c>
      <c r="R1237" s="27" t="str">
        <f t="shared" si="292"/>
        <v/>
      </c>
      <c r="S1237" s="27" t="str">
        <f t="shared" si="293"/>
        <v/>
      </c>
      <c r="T1237" s="32" t="str">
        <f t="shared" si="294"/>
        <v/>
      </c>
      <c r="U1237" s="10"/>
    </row>
    <row r="1238" spans="1:21" x14ac:dyDescent="0.25">
      <c r="A1238" s="10"/>
      <c r="B1238" s="4" t="str">
        <f>IF(ISBLANK('INPUT | Operations'!$B1243),"",COUNT('INPUT | Operations'!$B$12:$B1242))</f>
        <v/>
      </c>
      <c r="C1238" s="27" t="str">
        <f>IF(ISNUMBER($B1238),('INPUT | Operations'!$C1242+'INPUT | Operations'!$C1243)/2,"")</f>
        <v/>
      </c>
      <c r="D1238" s="28" t="str">
        <f t="shared" si="287"/>
        <v/>
      </c>
      <c r="E1238" s="26" t="str">
        <f>IF(ISNUMBER($B1238),'INPUT | Operations'!$B1243-'INPUT | Operations'!$B1242,"")</f>
        <v/>
      </c>
      <c r="F1238" s="32" t="str">
        <f>IF(ISNUMBER($B1238),IF('INPUT | Operations'!$B1243&lt;MainEngine_BurnTime,1,IF('INPUT | Operations'!$B1242&lt;=MainEngine_BurnTime,(MainEngine_BurnTime-'INPUT | Operations'!$B1242)/('INPUT | Operations'!$B1243-'INPUT | Operations'!$B1242),0))*'INPUT | Operations'!$D1242*NumberOfMainEngines*NumberOfOps*$E1238,"")</f>
        <v/>
      </c>
      <c r="G1238" s="34" t="str">
        <f t="shared" si="295"/>
        <v/>
      </c>
      <c r="H1238" s="27" t="str">
        <f t="shared" si="296"/>
        <v/>
      </c>
      <c r="I1238" s="27" t="str">
        <f t="shared" si="297"/>
        <v/>
      </c>
      <c r="J1238" s="27" t="str">
        <f t="shared" si="298"/>
        <v/>
      </c>
      <c r="K1238" s="27" t="str">
        <f t="shared" si="299"/>
        <v/>
      </c>
      <c r="L1238" s="27" t="str">
        <f t="shared" si="300"/>
        <v/>
      </c>
      <c r="M1238" s="32" t="str">
        <f t="shared" si="301"/>
        <v/>
      </c>
      <c r="N1238" s="27" t="str">
        <f t="shared" si="288"/>
        <v/>
      </c>
      <c r="O1238" s="27" t="str">
        <f t="shared" si="289"/>
        <v/>
      </c>
      <c r="P1238" s="27" t="str">
        <f t="shared" si="290"/>
        <v/>
      </c>
      <c r="Q1238" s="27" t="str">
        <f t="shared" si="291"/>
        <v/>
      </c>
      <c r="R1238" s="27" t="str">
        <f t="shared" si="292"/>
        <v/>
      </c>
      <c r="S1238" s="27" t="str">
        <f t="shared" si="293"/>
        <v/>
      </c>
      <c r="T1238" s="32" t="str">
        <f t="shared" si="294"/>
        <v/>
      </c>
      <c r="U1238" s="10"/>
    </row>
    <row r="1239" spans="1:21" x14ac:dyDescent="0.25">
      <c r="A1239" s="10"/>
      <c r="B1239" s="4" t="str">
        <f>IF(ISBLANK('INPUT | Operations'!$B1244),"",COUNT('INPUT | Operations'!$B$12:$B1243))</f>
        <v/>
      </c>
      <c r="C1239" s="27" t="str">
        <f>IF(ISNUMBER($B1239),('INPUT | Operations'!$C1243+'INPUT | Operations'!$C1244)/2,"")</f>
        <v/>
      </c>
      <c r="D1239" s="28" t="str">
        <f t="shared" si="287"/>
        <v/>
      </c>
      <c r="E1239" s="26" t="str">
        <f>IF(ISNUMBER($B1239),'INPUT | Operations'!$B1244-'INPUT | Operations'!$B1243,"")</f>
        <v/>
      </c>
      <c r="F1239" s="32" t="str">
        <f>IF(ISNUMBER($B1239),IF('INPUT | Operations'!$B1244&lt;MainEngine_BurnTime,1,IF('INPUT | Operations'!$B1243&lt;=MainEngine_BurnTime,(MainEngine_BurnTime-'INPUT | Operations'!$B1243)/('INPUT | Operations'!$B1244-'INPUT | Operations'!$B1243),0))*'INPUT | Operations'!$D1243*NumberOfMainEngines*NumberOfOps*$E1239,"")</f>
        <v/>
      </c>
      <c r="G1239" s="34" t="str">
        <f t="shared" si="295"/>
        <v/>
      </c>
      <c r="H1239" s="27" t="str">
        <f t="shared" si="296"/>
        <v/>
      </c>
      <c r="I1239" s="27" t="str">
        <f t="shared" si="297"/>
        <v/>
      </c>
      <c r="J1239" s="27" t="str">
        <f t="shared" si="298"/>
        <v/>
      </c>
      <c r="K1239" s="27" t="str">
        <f t="shared" si="299"/>
        <v/>
      </c>
      <c r="L1239" s="27" t="str">
        <f t="shared" si="300"/>
        <v/>
      </c>
      <c r="M1239" s="32" t="str">
        <f t="shared" si="301"/>
        <v/>
      </c>
      <c r="N1239" s="27" t="str">
        <f t="shared" si="288"/>
        <v/>
      </c>
      <c r="O1239" s="27" t="str">
        <f t="shared" si="289"/>
        <v/>
      </c>
      <c r="P1239" s="27" t="str">
        <f t="shared" si="290"/>
        <v/>
      </c>
      <c r="Q1239" s="27" t="str">
        <f t="shared" si="291"/>
        <v/>
      </c>
      <c r="R1239" s="27" t="str">
        <f t="shared" si="292"/>
        <v/>
      </c>
      <c r="S1239" s="27" t="str">
        <f t="shared" si="293"/>
        <v/>
      </c>
      <c r="T1239" s="32" t="str">
        <f t="shared" si="294"/>
        <v/>
      </c>
      <c r="U1239" s="10"/>
    </row>
    <row r="1240" spans="1:21" x14ac:dyDescent="0.25">
      <c r="A1240" s="10"/>
      <c r="B1240" s="4" t="str">
        <f>IF(ISBLANK('INPUT | Operations'!$B1245),"",COUNT('INPUT | Operations'!$B$12:$B1244))</f>
        <v/>
      </c>
      <c r="C1240" s="27" t="str">
        <f>IF(ISNUMBER($B1240),('INPUT | Operations'!$C1244+'INPUT | Operations'!$C1245)/2,"")</f>
        <v/>
      </c>
      <c r="D1240" s="28" t="str">
        <f t="shared" si="287"/>
        <v/>
      </c>
      <c r="E1240" s="26" t="str">
        <f>IF(ISNUMBER($B1240),'INPUT | Operations'!$B1245-'INPUT | Operations'!$B1244,"")</f>
        <v/>
      </c>
      <c r="F1240" s="32" t="str">
        <f>IF(ISNUMBER($B1240),IF('INPUT | Operations'!$B1245&lt;MainEngine_BurnTime,1,IF('INPUT | Operations'!$B1244&lt;=MainEngine_BurnTime,(MainEngine_BurnTime-'INPUT | Operations'!$B1244)/('INPUT | Operations'!$B1245-'INPUT | Operations'!$B1244),0))*'INPUT | Operations'!$D1244*NumberOfMainEngines*NumberOfOps*$E1240,"")</f>
        <v/>
      </c>
      <c r="G1240" s="34" t="str">
        <f t="shared" si="295"/>
        <v/>
      </c>
      <c r="H1240" s="27" t="str">
        <f t="shared" si="296"/>
        <v/>
      </c>
      <c r="I1240" s="27" t="str">
        <f t="shared" si="297"/>
        <v/>
      </c>
      <c r="J1240" s="27" t="str">
        <f t="shared" si="298"/>
        <v/>
      </c>
      <c r="K1240" s="27" t="str">
        <f t="shared" si="299"/>
        <v/>
      </c>
      <c r="L1240" s="27" t="str">
        <f t="shared" si="300"/>
        <v/>
      </c>
      <c r="M1240" s="32" t="str">
        <f t="shared" si="301"/>
        <v/>
      </c>
      <c r="N1240" s="27" t="str">
        <f t="shared" si="288"/>
        <v/>
      </c>
      <c r="O1240" s="27" t="str">
        <f t="shared" si="289"/>
        <v/>
      </c>
      <c r="P1240" s="27" t="str">
        <f t="shared" si="290"/>
        <v/>
      </c>
      <c r="Q1240" s="27" t="str">
        <f t="shared" si="291"/>
        <v/>
      </c>
      <c r="R1240" s="27" t="str">
        <f t="shared" si="292"/>
        <v/>
      </c>
      <c r="S1240" s="27" t="str">
        <f t="shared" si="293"/>
        <v/>
      </c>
      <c r="T1240" s="32" t="str">
        <f t="shared" si="294"/>
        <v/>
      </c>
      <c r="U1240" s="10"/>
    </row>
    <row r="1241" spans="1:21" x14ac:dyDescent="0.25">
      <c r="A1241" s="10"/>
      <c r="B1241" s="4" t="str">
        <f>IF(ISBLANK('INPUT | Operations'!$B1246),"",COUNT('INPUT | Operations'!$B$12:$B1245))</f>
        <v/>
      </c>
      <c r="C1241" s="27" t="str">
        <f>IF(ISNUMBER($B1241),('INPUT | Operations'!$C1245+'INPUT | Operations'!$C1246)/2,"")</f>
        <v/>
      </c>
      <c r="D1241" s="28" t="str">
        <f t="shared" si="287"/>
        <v/>
      </c>
      <c r="E1241" s="26" t="str">
        <f>IF(ISNUMBER($B1241),'INPUT | Operations'!$B1246-'INPUT | Operations'!$B1245,"")</f>
        <v/>
      </c>
      <c r="F1241" s="32" t="str">
        <f>IF(ISNUMBER($B1241),IF('INPUT | Operations'!$B1246&lt;MainEngine_BurnTime,1,IF('INPUT | Operations'!$B1245&lt;=MainEngine_BurnTime,(MainEngine_BurnTime-'INPUT | Operations'!$B1245)/('INPUT | Operations'!$B1246-'INPUT | Operations'!$B1245),0))*'INPUT | Operations'!$D1245*NumberOfMainEngines*NumberOfOps*$E1241,"")</f>
        <v/>
      </c>
      <c r="G1241" s="34" t="str">
        <f t="shared" si="295"/>
        <v/>
      </c>
      <c r="H1241" s="27" t="str">
        <f t="shared" si="296"/>
        <v/>
      </c>
      <c r="I1241" s="27" t="str">
        <f t="shared" si="297"/>
        <v/>
      </c>
      <c r="J1241" s="27" t="str">
        <f t="shared" si="298"/>
        <v/>
      </c>
      <c r="K1241" s="27" t="str">
        <f t="shared" si="299"/>
        <v/>
      </c>
      <c r="L1241" s="27" t="str">
        <f t="shared" si="300"/>
        <v/>
      </c>
      <c r="M1241" s="32" t="str">
        <f t="shared" si="301"/>
        <v/>
      </c>
      <c r="N1241" s="27" t="str">
        <f t="shared" si="288"/>
        <v/>
      </c>
      <c r="O1241" s="27" t="str">
        <f t="shared" si="289"/>
        <v/>
      </c>
      <c r="P1241" s="27" t="str">
        <f t="shared" si="290"/>
        <v/>
      </c>
      <c r="Q1241" s="27" t="str">
        <f t="shared" si="291"/>
        <v/>
      </c>
      <c r="R1241" s="27" t="str">
        <f t="shared" si="292"/>
        <v/>
      </c>
      <c r="S1241" s="27" t="str">
        <f t="shared" si="293"/>
        <v/>
      </c>
      <c r="T1241" s="32" t="str">
        <f t="shared" si="294"/>
        <v/>
      </c>
      <c r="U1241" s="10"/>
    </row>
    <row r="1242" spans="1:21" x14ac:dyDescent="0.25">
      <c r="A1242" s="10"/>
      <c r="B1242" s="4" t="str">
        <f>IF(ISBLANK('INPUT | Operations'!$B1247),"",COUNT('INPUT | Operations'!$B$12:$B1246))</f>
        <v/>
      </c>
      <c r="C1242" s="27" t="str">
        <f>IF(ISNUMBER($B1242),('INPUT | Operations'!$C1246+'INPUT | Operations'!$C1247)/2,"")</f>
        <v/>
      </c>
      <c r="D1242" s="28" t="str">
        <f t="shared" si="287"/>
        <v/>
      </c>
      <c r="E1242" s="26" t="str">
        <f>IF(ISNUMBER($B1242),'INPUT | Operations'!$B1247-'INPUT | Operations'!$B1246,"")</f>
        <v/>
      </c>
      <c r="F1242" s="32" t="str">
        <f>IF(ISNUMBER($B1242),IF('INPUT | Operations'!$B1247&lt;MainEngine_BurnTime,1,IF('INPUT | Operations'!$B1246&lt;=MainEngine_BurnTime,(MainEngine_BurnTime-'INPUT | Operations'!$B1246)/('INPUT | Operations'!$B1247-'INPUT | Operations'!$B1246),0))*'INPUT | Operations'!$D1246*NumberOfMainEngines*NumberOfOps*$E1242,"")</f>
        <v/>
      </c>
      <c r="G1242" s="34" t="str">
        <f t="shared" si="295"/>
        <v/>
      </c>
      <c r="H1242" s="27" t="str">
        <f t="shared" si="296"/>
        <v/>
      </c>
      <c r="I1242" s="27" t="str">
        <f t="shared" si="297"/>
        <v/>
      </c>
      <c r="J1242" s="27" t="str">
        <f t="shared" si="298"/>
        <v/>
      </c>
      <c r="K1242" s="27" t="str">
        <f t="shared" si="299"/>
        <v/>
      </c>
      <c r="L1242" s="27" t="str">
        <f t="shared" si="300"/>
        <v/>
      </c>
      <c r="M1242" s="32" t="str">
        <f t="shared" si="301"/>
        <v/>
      </c>
      <c r="N1242" s="27" t="str">
        <f t="shared" si="288"/>
        <v/>
      </c>
      <c r="O1242" s="27" t="str">
        <f t="shared" si="289"/>
        <v/>
      </c>
      <c r="P1242" s="27" t="str">
        <f t="shared" si="290"/>
        <v/>
      </c>
      <c r="Q1242" s="27" t="str">
        <f t="shared" si="291"/>
        <v/>
      </c>
      <c r="R1242" s="27" t="str">
        <f t="shared" si="292"/>
        <v/>
      </c>
      <c r="S1242" s="27" t="str">
        <f t="shared" si="293"/>
        <v/>
      </c>
      <c r="T1242" s="32" t="str">
        <f t="shared" si="294"/>
        <v/>
      </c>
      <c r="U1242" s="10"/>
    </row>
    <row r="1243" spans="1:21" x14ac:dyDescent="0.25">
      <c r="A1243" s="10"/>
      <c r="B1243" s="4" t="str">
        <f>IF(ISBLANK('INPUT | Operations'!$B1248),"",COUNT('INPUT | Operations'!$B$12:$B1247))</f>
        <v/>
      </c>
      <c r="C1243" s="27" t="str">
        <f>IF(ISNUMBER($B1243),('INPUT | Operations'!$C1247+'INPUT | Operations'!$C1248)/2,"")</f>
        <v/>
      </c>
      <c r="D1243" s="28" t="str">
        <f t="shared" si="287"/>
        <v/>
      </c>
      <c r="E1243" s="26" t="str">
        <f>IF(ISNUMBER($B1243),'INPUT | Operations'!$B1248-'INPUT | Operations'!$B1247,"")</f>
        <v/>
      </c>
      <c r="F1243" s="32" t="str">
        <f>IF(ISNUMBER($B1243),IF('INPUT | Operations'!$B1248&lt;MainEngine_BurnTime,1,IF('INPUT | Operations'!$B1247&lt;=MainEngine_BurnTime,(MainEngine_BurnTime-'INPUT | Operations'!$B1247)/('INPUT | Operations'!$B1248-'INPUT | Operations'!$B1247),0))*'INPUT | Operations'!$D1247*NumberOfMainEngines*NumberOfOps*$E1243,"")</f>
        <v/>
      </c>
      <c r="G1243" s="34" t="str">
        <f t="shared" si="295"/>
        <v/>
      </c>
      <c r="H1243" s="27" t="str">
        <f t="shared" si="296"/>
        <v/>
      </c>
      <c r="I1243" s="27" t="str">
        <f t="shared" si="297"/>
        <v/>
      </c>
      <c r="J1243" s="27" t="str">
        <f t="shared" si="298"/>
        <v/>
      </c>
      <c r="K1243" s="27" t="str">
        <f t="shared" si="299"/>
        <v/>
      </c>
      <c r="L1243" s="27" t="str">
        <f t="shared" si="300"/>
        <v/>
      </c>
      <c r="M1243" s="32" t="str">
        <f t="shared" si="301"/>
        <v/>
      </c>
      <c r="N1243" s="27" t="str">
        <f t="shared" si="288"/>
        <v/>
      </c>
      <c r="O1243" s="27" t="str">
        <f t="shared" si="289"/>
        <v/>
      </c>
      <c r="P1243" s="27" t="str">
        <f t="shared" si="290"/>
        <v/>
      </c>
      <c r="Q1243" s="27" t="str">
        <f t="shared" si="291"/>
        <v/>
      </c>
      <c r="R1243" s="27" t="str">
        <f t="shared" si="292"/>
        <v/>
      </c>
      <c r="S1243" s="27" t="str">
        <f t="shared" si="293"/>
        <v/>
      </c>
      <c r="T1243" s="32" t="str">
        <f t="shared" si="294"/>
        <v/>
      </c>
      <c r="U1243" s="10"/>
    </row>
    <row r="1244" spans="1:21" x14ac:dyDescent="0.25">
      <c r="A1244" s="10"/>
      <c r="B1244" s="4" t="str">
        <f>IF(ISBLANK('INPUT | Operations'!$B1249),"",COUNT('INPUT | Operations'!$B$12:$B1248))</f>
        <v/>
      </c>
      <c r="C1244" s="27" t="str">
        <f>IF(ISNUMBER($B1244),('INPUT | Operations'!$C1248+'INPUT | Operations'!$C1249)/2,"")</f>
        <v/>
      </c>
      <c r="D1244" s="28" t="str">
        <f t="shared" si="287"/>
        <v/>
      </c>
      <c r="E1244" s="26" t="str">
        <f>IF(ISNUMBER($B1244),'INPUT | Operations'!$B1249-'INPUT | Operations'!$B1248,"")</f>
        <v/>
      </c>
      <c r="F1244" s="32" t="str">
        <f>IF(ISNUMBER($B1244),IF('INPUT | Operations'!$B1249&lt;MainEngine_BurnTime,1,IF('INPUT | Operations'!$B1248&lt;=MainEngine_BurnTime,(MainEngine_BurnTime-'INPUT | Operations'!$B1248)/('INPUT | Operations'!$B1249-'INPUT | Operations'!$B1248),0))*'INPUT | Operations'!$D1248*NumberOfMainEngines*NumberOfOps*$E1244,"")</f>
        <v/>
      </c>
      <c r="G1244" s="34" t="str">
        <f t="shared" si="295"/>
        <v/>
      </c>
      <c r="H1244" s="27" t="str">
        <f t="shared" si="296"/>
        <v/>
      </c>
      <c r="I1244" s="27" t="str">
        <f t="shared" si="297"/>
        <v/>
      </c>
      <c r="J1244" s="27" t="str">
        <f t="shared" si="298"/>
        <v/>
      </c>
      <c r="K1244" s="27" t="str">
        <f t="shared" si="299"/>
        <v/>
      </c>
      <c r="L1244" s="27" t="str">
        <f t="shared" si="300"/>
        <v/>
      </c>
      <c r="M1244" s="32" t="str">
        <f t="shared" si="301"/>
        <v/>
      </c>
      <c r="N1244" s="27" t="str">
        <f t="shared" si="288"/>
        <v/>
      </c>
      <c r="O1244" s="27" t="str">
        <f t="shared" si="289"/>
        <v/>
      </c>
      <c r="P1244" s="27" t="str">
        <f t="shared" si="290"/>
        <v/>
      </c>
      <c r="Q1244" s="27" t="str">
        <f t="shared" si="291"/>
        <v/>
      </c>
      <c r="R1244" s="27" t="str">
        <f t="shared" si="292"/>
        <v/>
      </c>
      <c r="S1244" s="27" t="str">
        <f t="shared" si="293"/>
        <v/>
      </c>
      <c r="T1244" s="32" t="str">
        <f t="shared" si="294"/>
        <v/>
      </c>
      <c r="U1244" s="10"/>
    </row>
    <row r="1245" spans="1:21" x14ac:dyDescent="0.25">
      <c r="A1245" s="10"/>
      <c r="B1245" s="4" t="str">
        <f>IF(ISBLANK('INPUT | Operations'!$B1250),"",COUNT('INPUT | Operations'!$B$12:$B1249))</f>
        <v/>
      </c>
      <c r="C1245" s="27" t="str">
        <f>IF(ISNUMBER($B1245),('INPUT | Operations'!$C1249+'INPUT | Operations'!$C1250)/2,"")</f>
        <v/>
      </c>
      <c r="D1245" s="28" t="str">
        <f t="shared" si="287"/>
        <v/>
      </c>
      <c r="E1245" s="26" t="str">
        <f>IF(ISNUMBER($B1245),'INPUT | Operations'!$B1250-'INPUT | Operations'!$B1249,"")</f>
        <v/>
      </c>
      <c r="F1245" s="32" t="str">
        <f>IF(ISNUMBER($B1245),IF('INPUT | Operations'!$B1250&lt;MainEngine_BurnTime,1,IF('INPUT | Operations'!$B1249&lt;=MainEngine_BurnTime,(MainEngine_BurnTime-'INPUT | Operations'!$B1249)/('INPUT | Operations'!$B1250-'INPUT | Operations'!$B1249),0))*'INPUT | Operations'!$D1249*NumberOfMainEngines*NumberOfOps*$E1245,"")</f>
        <v/>
      </c>
      <c r="G1245" s="34" t="str">
        <f t="shared" si="295"/>
        <v/>
      </c>
      <c r="H1245" s="27" t="str">
        <f t="shared" si="296"/>
        <v/>
      </c>
      <c r="I1245" s="27" t="str">
        <f t="shared" si="297"/>
        <v/>
      </c>
      <c r="J1245" s="27" t="str">
        <f t="shared" si="298"/>
        <v/>
      </c>
      <c r="K1245" s="27" t="str">
        <f t="shared" si="299"/>
        <v/>
      </c>
      <c r="L1245" s="27" t="str">
        <f t="shared" si="300"/>
        <v/>
      </c>
      <c r="M1245" s="32" t="str">
        <f t="shared" si="301"/>
        <v/>
      </c>
      <c r="N1245" s="27" t="str">
        <f t="shared" si="288"/>
        <v/>
      </c>
      <c r="O1245" s="27" t="str">
        <f t="shared" si="289"/>
        <v/>
      </c>
      <c r="P1245" s="27" t="str">
        <f t="shared" si="290"/>
        <v/>
      </c>
      <c r="Q1245" s="27" t="str">
        <f t="shared" si="291"/>
        <v/>
      </c>
      <c r="R1245" s="27" t="str">
        <f t="shared" si="292"/>
        <v/>
      </c>
      <c r="S1245" s="27" t="str">
        <f t="shared" si="293"/>
        <v/>
      </c>
      <c r="T1245" s="32" t="str">
        <f t="shared" si="294"/>
        <v/>
      </c>
      <c r="U1245" s="10"/>
    </row>
    <row r="1246" spans="1:21" x14ac:dyDescent="0.25">
      <c r="A1246" s="10"/>
      <c r="B1246" s="4" t="str">
        <f>IF(ISBLANK('INPUT | Operations'!$B1251),"",COUNT('INPUT | Operations'!$B$12:$B1250))</f>
        <v/>
      </c>
      <c r="C1246" s="27" t="str">
        <f>IF(ISNUMBER($B1246),('INPUT | Operations'!$C1250+'INPUT | Operations'!$C1251)/2,"")</f>
        <v/>
      </c>
      <c r="D1246" s="28" t="str">
        <f t="shared" si="287"/>
        <v/>
      </c>
      <c r="E1246" s="26" t="str">
        <f>IF(ISNUMBER($B1246),'INPUT | Operations'!$B1251-'INPUT | Operations'!$B1250,"")</f>
        <v/>
      </c>
      <c r="F1246" s="32" t="str">
        <f>IF(ISNUMBER($B1246),IF('INPUT | Operations'!$B1251&lt;MainEngine_BurnTime,1,IF('INPUT | Operations'!$B1250&lt;=MainEngine_BurnTime,(MainEngine_BurnTime-'INPUT | Operations'!$B1250)/('INPUT | Operations'!$B1251-'INPUT | Operations'!$B1250),0))*'INPUT | Operations'!$D1250*NumberOfMainEngines*NumberOfOps*$E1246,"")</f>
        <v/>
      </c>
      <c r="G1246" s="34" t="str">
        <f t="shared" si="295"/>
        <v/>
      </c>
      <c r="H1246" s="27" t="str">
        <f t="shared" si="296"/>
        <v/>
      </c>
      <c r="I1246" s="27" t="str">
        <f t="shared" si="297"/>
        <v/>
      </c>
      <c r="J1246" s="27" t="str">
        <f t="shared" si="298"/>
        <v/>
      </c>
      <c r="K1246" s="27" t="str">
        <f t="shared" si="299"/>
        <v/>
      </c>
      <c r="L1246" s="27" t="str">
        <f t="shared" si="300"/>
        <v/>
      </c>
      <c r="M1246" s="32" t="str">
        <f t="shared" si="301"/>
        <v/>
      </c>
      <c r="N1246" s="27" t="str">
        <f t="shared" si="288"/>
        <v/>
      </c>
      <c r="O1246" s="27" t="str">
        <f t="shared" si="289"/>
        <v/>
      </c>
      <c r="P1246" s="27" t="str">
        <f t="shared" si="290"/>
        <v/>
      </c>
      <c r="Q1246" s="27" t="str">
        <f t="shared" si="291"/>
        <v/>
      </c>
      <c r="R1246" s="27" t="str">
        <f t="shared" si="292"/>
        <v/>
      </c>
      <c r="S1246" s="27" t="str">
        <f t="shared" si="293"/>
        <v/>
      </c>
      <c r="T1246" s="32" t="str">
        <f t="shared" si="294"/>
        <v/>
      </c>
      <c r="U1246" s="10"/>
    </row>
    <row r="1247" spans="1:21" x14ac:dyDescent="0.25">
      <c r="A1247" s="10"/>
      <c r="B1247" s="4" t="str">
        <f>IF(ISBLANK('INPUT | Operations'!$B1252),"",COUNT('INPUT | Operations'!$B$12:$B1251))</f>
        <v/>
      </c>
      <c r="C1247" s="27" t="str">
        <f>IF(ISNUMBER($B1247),('INPUT | Operations'!$C1251+'INPUT | Operations'!$C1252)/2,"")</f>
        <v/>
      </c>
      <c r="D1247" s="28" t="str">
        <f t="shared" si="287"/>
        <v/>
      </c>
      <c r="E1247" s="26" t="str">
        <f>IF(ISNUMBER($B1247),'INPUT | Operations'!$B1252-'INPUT | Operations'!$B1251,"")</f>
        <v/>
      </c>
      <c r="F1247" s="32" t="str">
        <f>IF(ISNUMBER($B1247),IF('INPUT | Operations'!$B1252&lt;MainEngine_BurnTime,1,IF('INPUT | Operations'!$B1251&lt;=MainEngine_BurnTime,(MainEngine_BurnTime-'INPUT | Operations'!$B1251)/('INPUT | Operations'!$B1252-'INPUT | Operations'!$B1251),0))*'INPUT | Operations'!$D1251*NumberOfMainEngines*NumberOfOps*$E1247,"")</f>
        <v/>
      </c>
      <c r="G1247" s="34" t="str">
        <f t="shared" si="295"/>
        <v/>
      </c>
      <c r="H1247" s="27" t="str">
        <f t="shared" si="296"/>
        <v/>
      </c>
      <c r="I1247" s="27" t="str">
        <f t="shared" si="297"/>
        <v/>
      </c>
      <c r="J1247" s="27" t="str">
        <f t="shared" si="298"/>
        <v/>
      </c>
      <c r="K1247" s="27" t="str">
        <f t="shared" si="299"/>
        <v/>
      </c>
      <c r="L1247" s="27" t="str">
        <f t="shared" si="300"/>
        <v/>
      </c>
      <c r="M1247" s="32" t="str">
        <f t="shared" si="301"/>
        <v/>
      </c>
      <c r="N1247" s="27" t="str">
        <f t="shared" si="288"/>
        <v/>
      </c>
      <c r="O1247" s="27" t="str">
        <f t="shared" si="289"/>
        <v/>
      </c>
      <c r="P1247" s="27" t="str">
        <f t="shared" si="290"/>
        <v/>
      </c>
      <c r="Q1247" s="27" t="str">
        <f t="shared" si="291"/>
        <v/>
      </c>
      <c r="R1247" s="27" t="str">
        <f t="shared" si="292"/>
        <v/>
      </c>
      <c r="S1247" s="27" t="str">
        <f t="shared" si="293"/>
        <v/>
      </c>
      <c r="T1247" s="32" t="str">
        <f t="shared" si="294"/>
        <v/>
      </c>
      <c r="U1247" s="10"/>
    </row>
    <row r="1248" spans="1:21" x14ac:dyDescent="0.25">
      <c r="A1248" s="10"/>
      <c r="B1248" s="4" t="str">
        <f>IF(ISBLANK('INPUT | Operations'!$B1253),"",COUNT('INPUT | Operations'!$B$12:$B1252))</f>
        <v/>
      </c>
      <c r="C1248" s="27" t="str">
        <f>IF(ISNUMBER($B1248),('INPUT | Operations'!$C1252+'INPUT | Operations'!$C1253)/2,"")</f>
        <v/>
      </c>
      <c r="D1248" s="28" t="str">
        <f t="shared" si="287"/>
        <v/>
      </c>
      <c r="E1248" s="26" t="str">
        <f>IF(ISNUMBER($B1248),'INPUT | Operations'!$B1253-'INPUT | Operations'!$B1252,"")</f>
        <v/>
      </c>
      <c r="F1248" s="32" t="str">
        <f>IF(ISNUMBER($B1248),IF('INPUT | Operations'!$B1253&lt;MainEngine_BurnTime,1,IF('INPUT | Operations'!$B1252&lt;=MainEngine_BurnTime,(MainEngine_BurnTime-'INPUT | Operations'!$B1252)/('INPUT | Operations'!$B1253-'INPUT | Operations'!$B1252),0))*'INPUT | Operations'!$D1252*NumberOfMainEngines*NumberOfOps*$E1248,"")</f>
        <v/>
      </c>
      <c r="G1248" s="34" t="str">
        <f t="shared" si="295"/>
        <v/>
      </c>
      <c r="H1248" s="27" t="str">
        <f t="shared" si="296"/>
        <v/>
      </c>
      <c r="I1248" s="27" t="str">
        <f t="shared" si="297"/>
        <v/>
      </c>
      <c r="J1248" s="27" t="str">
        <f t="shared" si="298"/>
        <v/>
      </c>
      <c r="K1248" s="27" t="str">
        <f t="shared" si="299"/>
        <v/>
      </c>
      <c r="L1248" s="27" t="str">
        <f t="shared" si="300"/>
        <v/>
      </c>
      <c r="M1248" s="32" t="str">
        <f t="shared" si="301"/>
        <v/>
      </c>
      <c r="N1248" s="27" t="str">
        <f t="shared" si="288"/>
        <v/>
      </c>
      <c r="O1248" s="27" t="str">
        <f t="shared" si="289"/>
        <v/>
      </c>
      <c r="P1248" s="27" t="str">
        <f t="shared" si="290"/>
        <v/>
      </c>
      <c r="Q1248" s="27" t="str">
        <f t="shared" si="291"/>
        <v/>
      </c>
      <c r="R1248" s="27" t="str">
        <f t="shared" si="292"/>
        <v/>
      </c>
      <c r="S1248" s="27" t="str">
        <f t="shared" si="293"/>
        <v/>
      </c>
      <c r="T1248" s="32" t="str">
        <f t="shared" si="294"/>
        <v/>
      </c>
      <c r="U1248" s="10"/>
    </row>
    <row r="1249" spans="1:21" x14ac:dyDescent="0.25">
      <c r="A1249" s="10"/>
      <c r="B1249" s="4" t="str">
        <f>IF(ISBLANK('INPUT | Operations'!$B1254),"",COUNT('INPUT | Operations'!$B$12:$B1253))</f>
        <v/>
      </c>
      <c r="C1249" s="27" t="str">
        <f>IF(ISNUMBER($B1249),('INPUT | Operations'!$C1253+'INPUT | Operations'!$C1254)/2,"")</f>
        <v/>
      </c>
      <c r="D1249" s="28" t="str">
        <f t="shared" si="287"/>
        <v/>
      </c>
      <c r="E1249" s="26" t="str">
        <f>IF(ISNUMBER($B1249),'INPUT | Operations'!$B1254-'INPUT | Operations'!$B1253,"")</f>
        <v/>
      </c>
      <c r="F1249" s="32" t="str">
        <f>IF(ISNUMBER($B1249),IF('INPUT | Operations'!$B1254&lt;MainEngine_BurnTime,1,IF('INPUT | Operations'!$B1253&lt;=MainEngine_BurnTime,(MainEngine_BurnTime-'INPUT | Operations'!$B1253)/('INPUT | Operations'!$B1254-'INPUT | Operations'!$B1253),0))*'INPUT | Operations'!$D1253*NumberOfMainEngines*NumberOfOps*$E1249,"")</f>
        <v/>
      </c>
      <c r="G1249" s="34" t="str">
        <f t="shared" si="295"/>
        <v/>
      </c>
      <c r="H1249" s="27" t="str">
        <f t="shared" si="296"/>
        <v/>
      </c>
      <c r="I1249" s="27" t="str">
        <f t="shared" si="297"/>
        <v/>
      </c>
      <c r="J1249" s="27" t="str">
        <f t="shared" si="298"/>
        <v/>
      </c>
      <c r="K1249" s="27" t="str">
        <f t="shared" si="299"/>
        <v/>
      </c>
      <c r="L1249" s="27" t="str">
        <f t="shared" si="300"/>
        <v/>
      </c>
      <c r="M1249" s="32" t="str">
        <f t="shared" si="301"/>
        <v/>
      </c>
      <c r="N1249" s="27" t="str">
        <f t="shared" si="288"/>
        <v/>
      </c>
      <c r="O1249" s="27" t="str">
        <f t="shared" si="289"/>
        <v/>
      </c>
      <c r="P1249" s="27" t="str">
        <f t="shared" si="290"/>
        <v/>
      </c>
      <c r="Q1249" s="27" t="str">
        <f t="shared" si="291"/>
        <v/>
      </c>
      <c r="R1249" s="27" t="str">
        <f t="shared" si="292"/>
        <v/>
      </c>
      <c r="S1249" s="27" t="str">
        <f t="shared" si="293"/>
        <v/>
      </c>
      <c r="T1249" s="32" t="str">
        <f t="shared" si="294"/>
        <v/>
      </c>
      <c r="U1249" s="10"/>
    </row>
    <row r="1250" spans="1:21" x14ac:dyDescent="0.25">
      <c r="A1250" s="10"/>
      <c r="B1250" s="4" t="str">
        <f>IF(ISBLANK('INPUT | Operations'!$B1255),"",COUNT('INPUT | Operations'!$B$12:$B1254))</f>
        <v/>
      </c>
      <c r="C1250" s="27" t="str">
        <f>IF(ISNUMBER($B1250),('INPUT | Operations'!$C1254+'INPUT | Operations'!$C1255)/2,"")</f>
        <v/>
      </c>
      <c r="D1250" s="28" t="str">
        <f t="shared" si="287"/>
        <v/>
      </c>
      <c r="E1250" s="26" t="str">
        <f>IF(ISNUMBER($B1250),'INPUT | Operations'!$B1255-'INPUT | Operations'!$B1254,"")</f>
        <v/>
      </c>
      <c r="F1250" s="32" t="str">
        <f>IF(ISNUMBER($B1250),IF('INPUT | Operations'!$B1255&lt;MainEngine_BurnTime,1,IF('INPUT | Operations'!$B1254&lt;=MainEngine_BurnTime,(MainEngine_BurnTime-'INPUT | Operations'!$B1254)/('INPUT | Operations'!$B1255-'INPUT | Operations'!$B1254),0))*'INPUT | Operations'!$D1254*NumberOfMainEngines*NumberOfOps*$E1250,"")</f>
        <v/>
      </c>
      <c r="G1250" s="34" t="str">
        <f t="shared" si="295"/>
        <v/>
      </c>
      <c r="H1250" s="27" t="str">
        <f t="shared" si="296"/>
        <v/>
      </c>
      <c r="I1250" s="27" t="str">
        <f t="shared" si="297"/>
        <v/>
      </c>
      <c r="J1250" s="27" t="str">
        <f t="shared" si="298"/>
        <v/>
      </c>
      <c r="K1250" s="27" t="str">
        <f t="shared" si="299"/>
        <v/>
      </c>
      <c r="L1250" s="27" t="str">
        <f t="shared" si="300"/>
        <v/>
      </c>
      <c r="M1250" s="32" t="str">
        <f t="shared" si="301"/>
        <v/>
      </c>
      <c r="N1250" s="27" t="str">
        <f t="shared" si="288"/>
        <v/>
      </c>
      <c r="O1250" s="27" t="str">
        <f t="shared" si="289"/>
        <v/>
      </c>
      <c r="P1250" s="27" t="str">
        <f t="shared" si="290"/>
        <v/>
      </c>
      <c r="Q1250" s="27" t="str">
        <f t="shared" si="291"/>
        <v/>
      </c>
      <c r="R1250" s="27" t="str">
        <f t="shared" si="292"/>
        <v/>
      </c>
      <c r="S1250" s="27" t="str">
        <f t="shared" si="293"/>
        <v/>
      </c>
      <c r="T1250" s="32" t="str">
        <f t="shared" si="294"/>
        <v/>
      </c>
      <c r="U1250" s="10"/>
    </row>
    <row r="1251" spans="1:21" x14ac:dyDescent="0.25">
      <c r="A1251" s="10"/>
      <c r="B1251" s="4" t="str">
        <f>IF(ISBLANK('INPUT | Operations'!$B1256),"",COUNT('INPUT | Operations'!$B$12:$B1255))</f>
        <v/>
      </c>
      <c r="C1251" s="27" t="str">
        <f>IF(ISNUMBER($B1251),('INPUT | Operations'!$C1255+'INPUT | Operations'!$C1256)/2,"")</f>
        <v/>
      </c>
      <c r="D1251" s="28" t="str">
        <f t="shared" si="287"/>
        <v/>
      </c>
      <c r="E1251" s="26" t="str">
        <f>IF(ISNUMBER($B1251),'INPUT | Operations'!$B1256-'INPUT | Operations'!$B1255,"")</f>
        <v/>
      </c>
      <c r="F1251" s="32" t="str">
        <f>IF(ISNUMBER($B1251),IF('INPUT | Operations'!$B1256&lt;MainEngine_BurnTime,1,IF('INPUT | Operations'!$B1255&lt;=MainEngine_BurnTime,(MainEngine_BurnTime-'INPUT | Operations'!$B1255)/('INPUT | Operations'!$B1256-'INPUT | Operations'!$B1255),0))*'INPUT | Operations'!$D1255*NumberOfMainEngines*NumberOfOps*$E1251,"")</f>
        <v/>
      </c>
      <c r="G1251" s="34" t="str">
        <f t="shared" si="295"/>
        <v/>
      </c>
      <c r="H1251" s="27" t="str">
        <f t="shared" si="296"/>
        <v/>
      </c>
      <c r="I1251" s="27" t="str">
        <f t="shared" si="297"/>
        <v/>
      </c>
      <c r="J1251" s="27" t="str">
        <f t="shared" si="298"/>
        <v/>
      </c>
      <c r="K1251" s="27" t="str">
        <f t="shared" si="299"/>
        <v/>
      </c>
      <c r="L1251" s="27" t="str">
        <f t="shared" si="300"/>
        <v/>
      </c>
      <c r="M1251" s="32" t="str">
        <f t="shared" si="301"/>
        <v/>
      </c>
      <c r="N1251" s="27" t="str">
        <f t="shared" si="288"/>
        <v/>
      </c>
      <c r="O1251" s="27" t="str">
        <f t="shared" si="289"/>
        <v/>
      </c>
      <c r="P1251" s="27" t="str">
        <f t="shared" si="290"/>
        <v/>
      </c>
      <c r="Q1251" s="27" t="str">
        <f t="shared" si="291"/>
        <v/>
      </c>
      <c r="R1251" s="27" t="str">
        <f t="shared" si="292"/>
        <v/>
      </c>
      <c r="S1251" s="27" t="str">
        <f t="shared" si="293"/>
        <v/>
      </c>
      <c r="T1251" s="32" t="str">
        <f t="shared" si="294"/>
        <v/>
      </c>
      <c r="U1251" s="10"/>
    </row>
    <row r="1252" spans="1:21" x14ac:dyDescent="0.25">
      <c r="A1252" s="10"/>
      <c r="B1252" s="4" t="str">
        <f>IF(ISBLANK('INPUT | Operations'!$B1257),"",COUNT('INPUT | Operations'!$B$12:$B1256))</f>
        <v/>
      </c>
      <c r="C1252" s="27" t="str">
        <f>IF(ISNUMBER($B1252),('INPUT | Operations'!$C1256+'INPUT | Operations'!$C1257)/2,"")</f>
        <v/>
      </c>
      <c r="D1252" s="28" t="str">
        <f t="shared" si="287"/>
        <v/>
      </c>
      <c r="E1252" s="26" t="str">
        <f>IF(ISNUMBER($B1252),'INPUT | Operations'!$B1257-'INPUT | Operations'!$B1256,"")</f>
        <v/>
      </c>
      <c r="F1252" s="32" t="str">
        <f>IF(ISNUMBER($B1252),IF('INPUT | Operations'!$B1257&lt;MainEngine_BurnTime,1,IF('INPUT | Operations'!$B1256&lt;=MainEngine_BurnTime,(MainEngine_BurnTime-'INPUT | Operations'!$B1256)/('INPUT | Operations'!$B1257-'INPUT | Operations'!$B1256),0))*'INPUT | Operations'!$D1256*NumberOfMainEngines*NumberOfOps*$E1252,"")</f>
        <v/>
      </c>
      <c r="G1252" s="34" t="str">
        <f t="shared" si="295"/>
        <v/>
      </c>
      <c r="H1252" s="27" t="str">
        <f t="shared" si="296"/>
        <v/>
      </c>
      <c r="I1252" s="27" t="str">
        <f t="shared" si="297"/>
        <v/>
      </c>
      <c r="J1252" s="27" t="str">
        <f t="shared" si="298"/>
        <v/>
      </c>
      <c r="K1252" s="27" t="str">
        <f t="shared" si="299"/>
        <v/>
      </c>
      <c r="L1252" s="27" t="str">
        <f t="shared" si="300"/>
        <v/>
      </c>
      <c r="M1252" s="32" t="str">
        <f t="shared" si="301"/>
        <v/>
      </c>
      <c r="N1252" s="27" t="str">
        <f t="shared" si="288"/>
        <v/>
      </c>
      <c r="O1252" s="27" t="str">
        <f t="shared" si="289"/>
        <v/>
      </c>
      <c r="P1252" s="27" t="str">
        <f t="shared" si="290"/>
        <v/>
      </c>
      <c r="Q1252" s="27" t="str">
        <f t="shared" si="291"/>
        <v/>
      </c>
      <c r="R1252" s="27" t="str">
        <f t="shared" si="292"/>
        <v/>
      </c>
      <c r="S1252" s="27" t="str">
        <f t="shared" si="293"/>
        <v/>
      </c>
      <c r="T1252" s="32" t="str">
        <f t="shared" si="294"/>
        <v/>
      </c>
      <c r="U1252" s="10"/>
    </row>
    <row r="1253" spans="1:21" x14ac:dyDescent="0.25">
      <c r="A1253" s="10"/>
      <c r="B1253" s="4" t="str">
        <f>IF(ISBLANK('INPUT | Operations'!$B1258),"",COUNT('INPUT | Operations'!$B$12:$B1257))</f>
        <v/>
      </c>
      <c r="C1253" s="27" t="str">
        <f>IF(ISNUMBER($B1253),('INPUT | Operations'!$C1257+'INPUT | Operations'!$C1258)/2,"")</f>
        <v/>
      </c>
      <c r="D1253" s="28" t="str">
        <f t="shared" si="287"/>
        <v/>
      </c>
      <c r="E1253" s="26" t="str">
        <f>IF(ISNUMBER($B1253),'INPUT | Operations'!$B1258-'INPUT | Operations'!$B1257,"")</f>
        <v/>
      </c>
      <c r="F1253" s="32" t="str">
        <f>IF(ISNUMBER($B1253),IF('INPUT | Operations'!$B1258&lt;MainEngine_BurnTime,1,IF('INPUT | Operations'!$B1257&lt;=MainEngine_BurnTime,(MainEngine_BurnTime-'INPUT | Operations'!$B1257)/('INPUT | Operations'!$B1258-'INPUT | Operations'!$B1257),0))*'INPUT | Operations'!$D1257*NumberOfMainEngines*NumberOfOps*$E1253,"")</f>
        <v/>
      </c>
      <c r="G1253" s="34" t="str">
        <f t="shared" si="295"/>
        <v/>
      </c>
      <c r="H1253" s="27" t="str">
        <f t="shared" si="296"/>
        <v/>
      </c>
      <c r="I1253" s="27" t="str">
        <f t="shared" si="297"/>
        <v/>
      </c>
      <c r="J1253" s="27" t="str">
        <f t="shared" si="298"/>
        <v/>
      </c>
      <c r="K1253" s="27" t="str">
        <f t="shared" si="299"/>
        <v/>
      </c>
      <c r="L1253" s="27" t="str">
        <f t="shared" si="300"/>
        <v/>
      </c>
      <c r="M1253" s="32" t="str">
        <f t="shared" si="301"/>
        <v/>
      </c>
      <c r="N1253" s="27" t="str">
        <f t="shared" si="288"/>
        <v/>
      </c>
      <c r="O1253" s="27" t="str">
        <f t="shared" si="289"/>
        <v/>
      </c>
      <c r="P1253" s="27" t="str">
        <f t="shared" si="290"/>
        <v/>
      </c>
      <c r="Q1253" s="27" t="str">
        <f t="shared" si="291"/>
        <v/>
      </c>
      <c r="R1253" s="27" t="str">
        <f t="shared" si="292"/>
        <v/>
      </c>
      <c r="S1253" s="27" t="str">
        <f t="shared" si="293"/>
        <v/>
      </c>
      <c r="T1253" s="32" t="str">
        <f t="shared" si="294"/>
        <v/>
      </c>
      <c r="U1253" s="10"/>
    </row>
    <row r="1254" spans="1:21" x14ac:dyDescent="0.25">
      <c r="A1254" s="10"/>
      <c r="B1254" s="4" t="str">
        <f>IF(ISBLANK('INPUT | Operations'!$B1259),"",COUNT('INPUT | Operations'!$B$12:$B1258))</f>
        <v/>
      </c>
      <c r="C1254" s="27" t="str">
        <f>IF(ISNUMBER($B1254),('INPUT | Operations'!$C1258+'INPUT | Operations'!$C1259)/2,"")</f>
        <v/>
      </c>
      <c r="D1254" s="28" t="str">
        <f t="shared" si="287"/>
        <v/>
      </c>
      <c r="E1254" s="26" t="str">
        <f>IF(ISNUMBER($B1254),'INPUT | Operations'!$B1259-'INPUT | Operations'!$B1258,"")</f>
        <v/>
      </c>
      <c r="F1254" s="32" t="str">
        <f>IF(ISNUMBER($B1254),IF('INPUT | Operations'!$B1259&lt;MainEngine_BurnTime,1,IF('INPUT | Operations'!$B1258&lt;=MainEngine_BurnTime,(MainEngine_BurnTime-'INPUT | Operations'!$B1258)/('INPUT | Operations'!$B1259-'INPUT | Operations'!$B1258),0))*'INPUT | Operations'!$D1258*NumberOfMainEngines*NumberOfOps*$E1254,"")</f>
        <v/>
      </c>
      <c r="G1254" s="34" t="str">
        <f t="shared" si="295"/>
        <v/>
      </c>
      <c r="H1254" s="27" t="str">
        <f t="shared" si="296"/>
        <v/>
      </c>
      <c r="I1254" s="27" t="str">
        <f t="shared" si="297"/>
        <v/>
      </c>
      <c r="J1254" s="27" t="str">
        <f t="shared" si="298"/>
        <v/>
      </c>
      <c r="K1254" s="27" t="str">
        <f t="shared" si="299"/>
        <v/>
      </c>
      <c r="L1254" s="27" t="str">
        <f t="shared" si="300"/>
        <v/>
      </c>
      <c r="M1254" s="32" t="str">
        <f t="shared" si="301"/>
        <v/>
      </c>
      <c r="N1254" s="27" t="str">
        <f t="shared" si="288"/>
        <v/>
      </c>
      <c r="O1254" s="27" t="str">
        <f t="shared" si="289"/>
        <v/>
      </c>
      <c r="P1254" s="27" t="str">
        <f t="shared" si="290"/>
        <v/>
      </c>
      <c r="Q1254" s="27" t="str">
        <f t="shared" si="291"/>
        <v/>
      </c>
      <c r="R1254" s="27" t="str">
        <f t="shared" si="292"/>
        <v/>
      </c>
      <c r="S1254" s="27" t="str">
        <f t="shared" si="293"/>
        <v/>
      </c>
      <c r="T1254" s="32" t="str">
        <f t="shared" si="294"/>
        <v/>
      </c>
      <c r="U1254" s="10"/>
    </row>
    <row r="1255" spans="1:21" x14ac:dyDescent="0.25">
      <c r="A1255" s="10"/>
      <c r="B1255" s="4" t="str">
        <f>IF(ISBLANK('INPUT | Operations'!$B1260),"",COUNT('INPUT | Operations'!$B$12:$B1259))</f>
        <v/>
      </c>
      <c r="C1255" s="27" t="str">
        <f>IF(ISNUMBER($B1255),('INPUT | Operations'!$C1259+'INPUT | Operations'!$C1260)/2,"")</f>
        <v/>
      </c>
      <c r="D1255" s="28" t="str">
        <f t="shared" si="287"/>
        <v/>
      </c>
      <c r="E1255" s="26" t="str">
        <f>IF(ISNUMBER($B1255),'INPUT | Operations'!$B1260-'INPUT | Operations'!$B1259,"")</f>
        <v/>
      </c>
      <c r="F1255" s="32" t="str">
        <f>IF(ISNUMBER($B1255),IF('INPUT | Operations'!$B1260&lt;MainEngine_BurnTime,1,IF('INPUT | Operations'!$B1259&lt;=MainEngine_BurnTime,(MainEngine_BurnTime-'INPUT | Operations'!$B1259)/('INPUT | Operations'!$B1260-'INPUT | Operations'!$B1259),0))*'INPUT | Operations'!$D1259*NumberOfMainEngines*NumberOfOps*$E1255,"")</f>
        <v/>
      </c>
      <c r="G1255" s="34" t="str">
        <f t="shared" si="295"/>
        <v/>
      </c>
      <c r="H1255" s="27" t="str">
        <f t="shared" si="296"/>
        <v/>
      </c>
      <c r="I1255" s="27" t="str">
        <f t="shared" si="297"/>
        <v/>
      </c>
      <c r="J1255" s="27" t="str">
        <f t="shared" si="298"/>
        <v/>
      </c>
      <c r="K1255" s="27" t="str">
        <f t="shared" si="299"/>
        <v/>
      </c>
      <c r="L1255" s="27" t="str">
        <f t="shared" si="300"/>
        <v/>
      </c>
      <c r="M1255" s="32" t="str">
        <f t="shared" si="301"/>
        <v/>
      </c>
      <c r="N1255" s="27" t="str">
        <f t="shared" si="288"/>
        <v/>
      </c>
      <c r="O1255" s="27" t="str">
        <f t="shared" si="289"/>
        <v/>
      </c>
      <c r="P1255" s="27" t="str">
        <f t="shared" si="290"/>
        <v/>
      </c>
      <c r="Q1255" s="27" t="str">
        <f t="shared" si="291"/>
        <v/>
      </c>
      <c r="R1255" s="27" t="str">
        <f t="shared" si="292"/>
        <v/>
      </c>
      <c r="S1255" s="27" t="str">
        <f t="shared" si="293"/>
        <v/>
      </c>
      <c r="T1255" s="32" t="str">
        <f t="shared" si="294"/>
        <v/>
      </c>
      <c r="U1255" s="10"/>
    </row>
    <row r="1256" spans="1:21" x14ac:dyDescent="0.25">
      <c r="A1256" s="10"/>
      <c r="B1256" s="4" t="str">
        <f>IF(ISBLANK('INPUT | Operations'!$B1261),"",COUNT('INPUT | Operations'!$B$12:$B1260))</f>
        <v/>
      </c>
      <c r="C1256" s="27" t="str">
        <f>IF(ISNUMBER($B1256),('INPUT | Operations'!$C1260+'INPUT | Operations'!$C1261)/2,"")</f>
        <v/>
      </c>
      <c r="D1256" s="28" t="str">
        <f t="shared" si="287"/>
        <v/>
      </c>
      <c r="E1256" s="26" t="str">
        <f>IF(ISNUMBER($B1256),'INPUT | Operations'!$B1261-'INPUT | Operations'!$B1260,"")</f>
        <v/>
      </c>
      <c r="F1256" s="32" t="str">
        <f>IF(ISNUMBER($B1256),IF('INPUT | Operations'!$B1261&lt;MainEngine_BurnTime,1,IF('INPUT | Operations'!$B1260&lt;=MainEngine_BurnTime,(MainEngine_BurnTime-'INPUT | Operations'!$B1260)/('INPUT | Operations'!$B1261-'INPUT | Operations'!$B1260),0))*'INPUT | Operations'!$D1260*NumberOfMainEngines*NumberOfOps*$E1256,"")</f>
        <v/>
      </c>
      <c r="G1256" s="34" t="str">
        <f t="shared" si="295"/>
        <v/>
      </c>
      <c r="H1256" s="27" t="str">
        <f t="shared" si="296"/>
        <v/>
      </c>
      <c r="I1256" s="27" t="str">
        <f t="shared" si="297"/>
        <v/>
      </c>
      <c r="J1256" s="27" t="str">
        <f t="shared" si="298"/>
        <v/>
      </c>
      <c r="K1256" s="27" t="str">
        <f t="shared" si="299"/>
        <v/>
      </c>
      <c r="L1256" s="27" t="str">
        <f t="shared" si="300"/>
        <v/>
      </c>
      <c r="M1256" s="32" t="str">
        <f t="shared" si="301"/>
        <v/>
      </c>
      <c r="N1256" s="27" t="str">
        <f t="shared" si="288"/>
        <v/>
      </c>
      <c r="O1256" s="27" t="str">
        <f t="shared" si="289"/>
        <v/>
      </c>
      <c r="P1256" s="27" t="str">
        <f t="shared" si="290"/>
        <v/>
      </c>
      <c r="Q1256" s="27" t="str">
        <f t="shared" si="291"/>
        <v/>
      </c>
      <c r="R1256" s="27" t="str">
        <f t="shared" si="292"/>
        <v/>
      </c>
      <c r="S1256" s="27" t="str">
        <f t="shared" si="293"/>
        <v/>
      </c>
      <c r="T1256" s="32" t="str">
        <f t="shared" si="294"/>
        <v/>
      </c>
      <c r="U1256" s="10"/>
    </row>
    <row r="1257" spans="1:21" x14ac:dyDescent="0.25">
      <c r="A1257" s="10"/>
      <c r="B1257" s="4" t="str">
        <f>IF(ISBLANK('INPUT | Operations'!$B1262),"",COUNT('INPUT | Operations'!$B$12:$B1261))</f>
        <v/>
      </c>
      <c r="C1257" s="27" t="str">
        <f>IF(ISNUMBER($B1257),('INPUT | Operations'!$C1261+'INPUT | Operations'!$C1262)/2,"")</f>
        <v/>
      </c>
      <c r="D1257" s="28" t="str">
        <f t="shared" si="287"/>
        <v/>
      </c>
      <c r="E1257" s="26" t="str">
        <f>IF(ISNUMBER($B1257),'INPUT | Operations'!$B1262-'INPUT | Operations'!$B1261,"")</f>
        <v/>
      </c>
      <c r="F1257" s="32" t="str">
        <f>IF(ISNUMBER($B1257),IF('INPUT | Operations'!$B1262&lt;MainEngine_BurnTime,1,IF('INPUT | Operations'!$B1261&lt;=MainEngine_BurnTime,(MainEngine_BurnTime-'INPUT | Operations'!$B1261)/('INPUT | Operations'!$B1262-'INPUT | Operations'!$B1261),0))*'INPUT | Operations'!$D1261*NumberOfMainEngines*NumberOfOps*$E1257,"")</f>
        <v/>
      </c>
      <c r="G1257" s="34" t="str">
        <f t="shared" si="295"/>
        <v/>
      </c>
      <c r="H1257" s="27" t="str">
        <f t="shared" si="296"/>
        <v/>
      </c>
      <c r="I1257" s="27" t="str">
        <f t="shared" si="297"/>
        <v/>
      </c>
      <c r="J1257" s="27" t="str">
        <f t="shared" si="298"/>
        <v/>
      </c>
      <c r="K1257" s="27" t="str">
        <f t="shared" si="299"/>
        <v/>
      </c>
      <c r="L1257" s="27" t="str">
        <f t="shared" si="300"/>
        <v/>
      </c>
      <c r="M1257" s="32" t="str">
        <f t="shared" si="301"/>
        <v/>
      </c>
      <c r="N1257" s="27" t="str">
        <f t="shared" si="288"/>
        <v/>
      </c>
      <c r="O1257" s="27" t="str">
        <f t="shared" si="289"/>
        <v/>
      </c>
      <c r="P1257" s="27" t="str">
        <f t="shared" si="290"/>
        <v/>
      </c>
      <c r="Q1257" s="27" t="str">
        <f t="shared" si="291"/>
        <v/>
      </c>
      <c r="R1257" s="27" t="str">
        <f t="shared" si="292"/>
        <v/>
      </c>
      <c r="S1257" s="27" t="str">
        <f t="shared" si="293"/>
        <v/>
      </c>
      <c r="T1257" s="32" t="str">
        <f t="shared" si="294"/>
        <v/>
      </c>
      <c r="U1257" s="10"/>
    </row>
    <row r="1258" spans="1:21" x14ac:dyDescent="0.25">
      <c r="A1258" s="10"/>
      <c r="B1258" s="4" t="str">
        <f>IF(ISBLANK('INPUT | Operations'!$B1263),"",COUNT('INPUT | Operations'!$B$12:$B1262))</f>
        <v/>
      </c>
      <c r="C1258" s="27" t="str">
        <f>IF(ISNUMBER($B1258),('INPUT | Operations'!$C1262+'INPUT | Operations'!$C1263)/2,"")</f>
        <v/>
      </c>
      <c r="D1258" s="28" t="str">
        <f t="shared" si="287"/>
        <v/>
      </c>
      <c r="E1258" s="26" t="str">
        <f>IF(ISNUMBER($B1258),'INPUT | Operations'!$B1263-'INPUT | Operations'!$B1262,"")</f>
        <v/>
      </c>
      <c r="F1258" s="32" t="str">
        <f>IF(ISNUMBER($B1258),IF('INPUT | Operations'!$B1263&lt;MainEngine_BurnTime,1,IF('INPUT | Operations'!$B1262&lt;=MainEngine_BurnTime,(MainEngine_BurnTime-'INPUT | Operations'!$B1262)/('INPUT | Operations'!$B1263-'INPUT | Operations'!$B1262),0))*'INPUT | Operations'!$D1262*NumberOfMainEngines*NumberOfOps*$E1258,"")</f>
        <v/>
      </c>
      <c r="G1258" s="34" t="str">
        <f t="shared" si="295"/>
        <v/>
      </c>
      <c r="H1258" s="27" t="str">
        <f t="shared" si="296"/>
        <v/>
      </c>
      <c r="I1258" s="27" t="str">
        <f t="shared" si="297"/>
        <v/>
      </c>
      <c r="J1258" s="27" t="str">
        <f t="shared" si="298"/>
        <v/>
      </c>
      <c r="K1258" s="27" t="str">
        <f t="shared" si="299"/>
        <v/>
      </c>
      <c r="L1258" s="27" t="str">
        <f t="shared" si="300"/>
        <v/>
      </c>
      <c r="M1258" s="32" t="str">
        <f t="shared" si="301"/>
        <v/>
      </c>
      <c r="N1258" s="27" t="str">
        <f t="shared" si="288"/>
        <v/>
      </c>
      <c r="O1258" s="27" t="str">
        <f t="shared" si="289"/>
        <v/>
      </c>
      <c r="P1258" s="27" t="str">
        <f t="shared" si="290"/>
        <v/>
      </c>
      <c r="Q1258" s="27" t="str">
        <f t="shared" si="291"/>
        <v/>
      </c>
      <c r="R1258" s="27" t="str">
        <f t="shared" si="292"/>
        <v/>
      </c>
      <c r="S1258" s="27" t="str">
        <f t="shared" si="293"/>
        <v/>
      </c>
      <c r="T1258" s="32" t="str">
        <f t="shared" si="294"/>
        <v/>
      </c>
      <c r="U1258" s="10"/>
    </row>
    <row r="1259" spans="1:21" x14ac:dyDescent="0.25">
      <c r="A1259" s="10"/>
      <c r="B1259" s="4" t="str">
        <f>IF(ISBLANK('INPUT | Operations'!$B1264),"",COUNT('INPUT | Operations'!$B$12:$B1263))</f>
        <v/>
      </c>
      <c r="C1259" s="27" t="str">
        <f>IF(ISNUMBER($B1259),('INPUT | Operations'!$C1263+'INPUT | Operations'!$C1264)/2,"")</f>
        <v/>
      </c>
      <c r="D1259" s="28" t="str">
        <f t="shared" si="287"/>
        <v/>
      </c>
      <c r="E1259" s="26" t="str">
        <f>IF(ISNUMBER($B1259),'INPUT | Operations'!$B1264-'INPUT | Operations'!$B1263,"")</f>
        <v/>
      </c>
      <c r="F1259" s="32" t="str">
        <f>IF(ISNUMBER($B1259),IF('INPUT | Operations'!$B1264&lt;MainEngine_BurnTime,1,IF('INPUT | Operations'!$B1263&lt;=MainEngine_BurnTime,(MainEngine_BurnTime-'INPUT | Operations'!$B1263)/('INPUT | Operations'!$B1264-'INPUT | Operations'!$B1263),0))*'INPUT | Operations'!$D1263*NumberOfMainEngines*NumberOfOps*$E1259,"")</f>
        <v/>
      </c>
      <c r="G1259" s="34" t="str">
        <f t="shared" si="295"/>
        <v/>
      </c>
      <c r="H1259" s="27" t="str">
        <f t="shared" si="296"/>
        <v/>
      </c>
      <c r="I1259" s="27" t="str">
        <f t="shared" si="297"/>
        <v/>
      </c>
      <c r="J1259" s="27" t="str">
        <f t="shared" si="298"/>
        <v/>
      </c>
      <c r="K1259" s="27" t="str">
        <f t="shared" si="299"/>
        <v/>
      </c>
      <c r="L1259" s="27" t="str">
        <f t="shared" si="300"/>
        <v/>
      </c>
      <c r="M1259" s="32" t="str">
        <f t="shared" si="301"/>
        <v/>
      </c>
      <c r="N1259" s="27" t="str">
        <f t="shared" si="288"/>
        <v/>
      </c>
      <c r="O1259" s="27" t="str">
        <f t="shared" si="289"/>
        <v/>
      </c>
      <c r="P1259" s="27" t="str">
        <f t="shared" si="290"/>
        <v/>
      </c>
      <c r="Q1259" s="27" t="str">
        <f t="shared" si="291"/>
        <v/>
      </c>
      <c r="R1259" s="27" t="str">
        <f t="shared" si="292"/>
        <v/>
      </c>
      <c r="S1259" s="27" t="str">
        <f t="shared" si="293"/>
        <v/>
      </c>
      <c r="T1259" s="32" t="str">
        <f t="shared" si="294"/>
        <v/>
      </c>
      <c r="U1259" s="10"/>
    </row>
    <row r="1260" spans="1:21" x14ac:dyDescent="0.25">
      <c r="A1260" s="10"/>
      <c r="B1260" s="4" t="str">
        <f>IF(ISBLANK('INPUT | Operations'!$B1265),"",COUNT('INPUT | Operations'!$B$12:$B1264))</f>
        <v/>
      </c>
      <c r="C1260" s="27" t="str">
        <f>IF(ISNUMBER($B1260),('INPUT | Operations'!$C1264+'INPUT | Operations'!$C1265)/2,"")</f>
        <v/>
      </c>
      <c r="D1260" s="28" t="str">
        <f t="shared" si="287"/>
        <v/>
      </c>
      <c r="E1260" s="26" t="str">
        <f>IF(ISNUMBER($B1260),'INPUT | Operations'!$B1265-'INPUT | Operations'!$B1264,"")</f>
        <v/>
      </c>
      <c r="F1260" s="32" t="str">
        <f>IF(ISNUMBER($B1260),IF('INPUT | Operations'!$B1265&lt;MainEngine_BurnTime,1,IF('INPUT | Operations'!$B1264&lt;=MainEngine_BurnTime,(MainEngine_BurnTime-'INPUT | Operations'!$B1264)/('INPUT | Operations'!$B1265-'INPUT | Operations'!$B1264),0))*'INPUT | Operations'!$D1264*NumberOfMainEngines*NumberOfOps*$E1260,"")</f>
        <v/>
      </c>
      <c r="G1260" s="34" t="str">
        <f t="shared" si="295"/>
        <v/>
      </c>
      <c r="H1260" s="27" t="str">
        <f t="shared" si="296"/>
        <v/>
      </c>
      <c r="I1260" s="27" t="str">
        <f t="shared" si="297"/>
        <v/>
      </c>
      <c r="J1260" s="27" t="str">
        <f t="shared" si="298"/>
        <v/>
      </c>
      <c r="K1260" s="27" t="str">
        <f t="shared" si="299"/>
        <v/>
      </c>
      <c r="L1260" s="27" t="str">
        <f t="shared" si="300"/>
        <v/>
      </c>
      <c r="M1260" s="32" t="str">
        <f t="shared" si="301"/>
        <v/>
      </c>
      <c r="N1260" s="27" t="str">
        <f t="shared" si="288"/>
        <v/>
      </c>
      <c r="O1260" s="27" t="str">
        <f t="shared" si="289"/>
        <v/>
      </c>
      <c r="P1260" s="27" t="str">
        <f t="shared" si="290"/>
        <v/>
      </c>
      <c r="Q1260" s="27" t="str">
        <f t="shared" si="291"/>
        <v/>
      </c>
      <c r="R1260" s="27" t="str">
        <f t="shared" si="292"/>
        <v/>
      </c>
      <c r="S1260" s="27" t="str">
        <f t="shared" si="293"/>
        <v/>
      </c>
      <c r="T1260" s="32" t="str">
        <f t="shared" si="294"/>
        <v/>
      </c>
      <c r="U1260" s="10"/>
    </row>
    <row r="1261" spans="1:21" x14ac:dyDescent="0.25">
      <c r="A1261" s="10"/>
      <c r="B1261" s="4" t="str">
        <f>IF(ISBLANK('INPUT | Operations'!$B1266),"",COUNT('INPUT | Operations'!$B$12:$B1265))</f>
        <v/>
      </c>
      <c r="C1261" s="27" t="str">
        <f>IF(ISNUMBER($B1261),('INPUT | Operations'!$C1265+'INPUT | Operations'!$C1266)/2,"")</f>
        <v/>
      </c>
      <c r="D1261" s="28" t="str">
        <f t="shared" si="287"/>
        <v/>
      </c>
      <c r="E1261" s="26" t="str">
        <f>IF(ISNUMBER($B1261),'INPUT | Operations'!$B1266-'INPUT | Operations'!$B1265,"")</f>
        <v/>
      </c>
      <c r="F1261" s="32" t="str">
        <f>IF(ISNUMBER($B1261),IF('INPUT | Operations'!$B1266&lt;MainEngine_BurnTime,1,IF('INPUT | Operations'!$B1265&lt;=MainEngine_BurnTime,(MainEngine_BurnTime-'INPUT | Operations'!$B1265)/('INPUT | Operations'!$B1266-'INPUT | Operations'!$B1265),0))*'INPUT | Operations'!$D1265*NumberOfMainEngines*NumberOfOps*$E1261,"")</f>
        <v/>
      </c>
      <c r="G1261" s="34" t="str">
        <f t="shared" si="295"/>
        <v/>
      </c>
      <c r="H1261" s="27" t="str">
        <f t="shared" si="296"/>
        <v/>
      </c>
      <c r="I1261" s="27" t="str">
        <f t="shared" si="297"/>
        <v/>
      </c>
      <c r="J1261" s="27" t="str">
        <f t="shared" si="298"/>
        <v/>
      </c>
      <c r="K1261" s="27" t="str">
        <f t="shared" si="299"/>
        <v/>
      </c>
      <c r="L1261" s="27" t="str">
        <f t="shared" si="300"/>
        <v/>
      </c>
      <c r="M1261" s="32" t="str">
        <f t="shared" si="301"/>
        <v/>
      </c>
      <c r="N1261" s="27" t="str">
        <f t="shared" si="288"/>
        <v/>
      </c>
      <c r="O1261" s="27" t="str">
        <f t="shared" si="289"/>
        <v/>
      </c>
      <c r="P1261" s="27" t="str">
        <f t="shared" si="290"/>
        <v/>
      </c>
      <c r="Q1261" s="27" t="str">
        <f t="shared" si="291"/>
        <v/>
      </c>
      <c r="R1261" s="27" t="str">
        <f t="shared" si="292"/>
        <v/>
      </c>
      <c r="S1261" s="27" t="str">
        <f t="shared" si="293"/>
        <v/>
      </c>
      <c r="T1261" s="32" t="str">
        <f t="shared" si="294"/>
        <v/>
      </c>
      <c r="U1261" s="10"/>
    </row>
    <row r="1262" spans="1:21" x14ac:dyDescent="0.25">
      <c r="A1262" s="10"/>
      <c r="B1262" s="4" t="str">
        <f>IF(ISBLANK('INPUT | Operations'!$B1267),"",COUNT('INPUT | Operations'!$B$12:$B1266))</f>
        <v/>
      </c>
      <c r="C1262" s="27" t="str">
        <f>IF(ISNUMBER($B1262),('INPUT | Operations'!$C1266+'INPUT | Operations'!$C1267)/2,"")</f>
        <v/>
      </c>
      <c r="D1262" s="28" t="str">
        <f t="shared" si="287"/>
        <v/>
      </c>
      <c r="E1262" s="26" t="str">
        <f>IF(ISNUMBER($B1262),'INPUT | Operations'!$B1267-'INPUT | Operations'!$B1266,"")</f>
        <v/>
      </c>
      <c r="F1262" s="32" t="str">
        <f>IF(ISNUMBER($B1262),IF('INPUT | Operations'!$B1267&lt;MainEngine_BurnTime,1,IF('INPUT | Operations'!$B1266&lt;=MainEngine_BurnTime,(MainEngine_BurnTime-'INPUT | Operations'!$B1266)/('INPUT | Operations'!$B1267-'INPUT | Operations'!$B1266),0))*'INPUT | Operations'!$D1266*NumberOfMainEngines*NumberOfOps*$E1262,"")</f>
        <v/>
      </c>
      <c r="G1262" s="34" t="str">
        <f t="shared" si="295"/>
        <v/>
      </c>
      <c r="H1262" s="27" t="str">
        <f t="shared" si="296"/>
        <v/>
      </c>
      <c r="I1262" s="27" t="str">
        <f t="shared" si="297"/>
        <v/>
      </c>
      <c r="J1262" s="27" t="str">
        <f t="shared" si="298"/>
        <v/>
      </c>
      <c r="K1262" s="27" t="str">
        <f t="shared" si="299"/>
        <v/>
      </c>
      <c r="L1262" s="27" t="str">
        <f t="shared" si="300"/>
        <v/>
      </c>
      <c r="M1262" s="32" t="str">
        <f t="shared" si="301"/>
        <v/>
      </c>
      <c r="N1262" s="27" t="str">
        <f t="shared" si="288"/>
        <v/>
      </c>
      <c r="O1262" s="27" t="str">
        <f t="shared" si="289"/>
        <v/>
      </c>
      <c r="P1262" s="27" t="str">
        <f t="shared" si="290"/>
        <v/>
      </c>
      <c r="Q1262" s="27" t="str">
        <f t="shared" si="291"/>
        <v/>
      </c>
      <c r="R1262" s="27" t="str">
        <f t="shared" si="292"/>
        <v/>
      </c>
      <c r="S1262" s="27" t="str">
        <f t="shared" si="293"/>
        <v/>
      </c>
      <c r="T1262" s="32" t="str">
        <f t="shared" si="294"/>
        <v/>
      </c>
      <c r="U1262" s="10"/>
    </row>
    <row r="1263" spans="1:21" x14ac:dyDescent="0.25">
      <c r="A1263" s="10"/>
      <c r="B1263" s="4" t="str">
        <f>IF(ISBLANK('INPUT | Operations'!$B1268),"",COUNT('INPUT | Operations'!$B$12:$B1267))</f>
        <v/>
      </c>
      <c r="C1263" s="27" t="str">
        <f>IF(ISNUMBER($B1263),('INPUT | Operations'!$C1267+'INPUT | Operations'!$C1268)/2,"")</f>
        <v/>
      </c>
      <c r="D1263" s="28" t="str">
        <f t="shared" si="287"/>
        <v/>
      </c>
      <c r="E1263" s="26" t="str">
        <f>IF(ISNUMBER($B1263),'INPUT | Operations'!$B1268-'INPUT | Operations'!$B1267,"")</f>
        <v/>
      </c>
      <c r="F1263" s="32" t="str">
        <f>IF(ISNUMBER($B1263),IF('INPUT | Operations'!$B1268&lt;MainEngine_BurnTime,1,IF('INPUT | Operations'!$B1267&lt;=MainEngine_BurnTime,(MainEngine_BurnTime-'INPUT | Operations'!$B1267)/('INPUT | Operations'!$B1268-'INPUT | Operations'!$B1267),0))*'INPUT | Operations'!$D1267*NumberOfMainEngines*NumberOfOps*$E1263,"")</f>
        <v/>
      </c>
      <c r="G1263" s="34" t="str">
        <f t="shared" si="295"/>
        <v/>
      </c>
      <c r="H1263" s="27" t="str">
        <f t="shared" si="296"/>
        <v/>
      </c>
      <c r="I1263" s="27" t="str">
        <f t="shared" si="297"/>
        <v/>
      </c>
      <c r="J1263" s="27" t="str">
        <f t="shared" si="298"/>
        <v/>
      </c>
      <c r="K1263" s="27" t="str">
        <f t="shared" si="299"/>
        <v/>
      </c>
      <c r="L1263" s="27" t="str">
        <f t="shared" si="300"/>
        <v/>
      </c>
      <c r="M1263" s="32" t="str">
        <f t="shared" si="301"/>
        <v/>
      </c>
      <c r="N1263" s="27" t="str">
        <f t="shared" si="288"/>
        <v/>
      </c>
      <c r="O1263" s="27" t="str">
        <f t="shared" si="289"/>
        <v/>
      </c>
      <c r="P1263" s="27" t="str">
        <f t="shared" si="290"/>
        <v/>
      </c>
      <c r="Q1263" s="27" t="str">
        <f t="shared" si="291"/>
        <v/>
      </c>
      <c r="R1263" s="27" t="str">
        <f t="shared" si="292"/>
        <v/>
      </c>
      <c r="S1263" s="27" t="str">
        <f t="shared" si="293"/>
        <v/>
      </c>
      <c r="T1263" s="32" t="str">
        <f t="shared" si="294"/>
        <v/>
      </c>
      <c r="U1263" s="10"/>
    </row>
    <row r="1264" spans="1:21" x14ac:dyDescent="0.25">
      <c r="A1264" s="10"/>
      <c r="B1264" s="4" t="str">
        <f>IF(ISBLANK('INPUT | Operations'!$B1269),"",COUNT('INPUT | Operations'!$B$12:$B1268))</f>
        <v/>
      </c>
      <c r="C1264" s="27" t="str">
        <f>IF(ISNUMBER($B1264),('INPUT | Operations'!$C1268+'INPUT | Operations'!$C1269)/2,"")</f>
        <v/>
      </c>
      <c r="D1264" s="28" t="str">
        <f t="shared" si="287"/>
        <v/>
      </c>
      <c r="E1264" s="26" t="str">
        <f>IF(ISNUMBER($B1264),'INPUT | Operations'!$B1269-'INPUT | Operations'!$B1268,"")</f>
        <v/>
      </c>
      <c r="F1264" s="32" t="str">
        <f>IF(ISNUMBER($B1264),IF('INPUT | Operations'!$B1269&lt;MainEngine_BurnTime,1,IF('INPUT | Operations'!$B1268&lt;=MainEngine_BurnTime,(MainEngine_BurnTime-'INPUT | Operations'!$B1268)/('INPUT | Operations'!$B1269-'INPUT | Operations'!$B1268),0))*'INPUT | Operations'!$D1268*NumberOfMainEngines*NumberOfOps*$E1264,"")</f>
        <v/>
      </c>
      <c r="G1264" s="34" t="str">
        <f t="shared" si="295"/>
        <v/>
      </c>
      <c r="H1264" s="27" t="str">
        <f t="shared" si="296"/>
        <v/>
      </c>
      <c r="I1264" s="27" t="str">
        <f t="shared" si="297"/>
        <v/>
      </c>
      <c r="J1264" s="27" t="str">
        <f t="shared" si="298"/>
        <v/>
      </c>
      <c r="K1264" s="27" t="str">
        <f t="shared" si="299"/>
        <v/>
      </c>
      <c r="L1264" s="27" t="str">
        <f t="shared" si="300"/>
        <v/>
      </c>
      <c r="M1264" s="32" t="str">
        <f t="shared" si="301"/>
        <v/>
      </c>
      <c r="N1264" s="27" t="str">
        <f t="shared" si="288"/>
        <v/>
      </c>
      <c r="O1264" s="27" t="str">
        <f t="shared" si="289"/>
        <v/>
      </c>
      <c r="P1264" s="27" t="str">
        <f t="shared" si="290"/>
        <v/>
      </c>
      <c r="Q1264" s="27" t="str">
        <f t="shared" si="291"/>
        <v/>
      </c>
      <c r="R1264" s="27" t="str">
        <f t="shared" si="292"/>
        <v/>
      </c>
      <c r="S1264" s="27" t="str">
        <f t="shared" si="293"/>
        <v/>
      </c>
      <c r="T1264" s="32" t="str">
        <f t="shared" si="294"/>
        <v/>
      </c>
      <c r="U1264" s="10"/>
    </row>
    <row r="1265" spans="1:21" x14ac:dyDescent="0.25">
      <c r="A1265" s="10"/>
      <c r="B1265" s="4" t="str">
        <f>IF(ISBLANK('INPUT | Operations'!$B1270),"",COUNT('INPUT | Operations'!$B$12:$B1269))</f>
        <v/>
      </c>
      <c r="C1265" s="27" t="str">
        <f>IF(ISNUMBER($B1265),('INPUT | Operations'!$C1269+'INPUT | Operations'!$C1270)/2,"")</f>
        <v/>
      </c>
      <c r="D1265" s="28" t="str">
        <f t="shared" si="287"/>
        <v/>
      </c>
      <c r="E1265" s="26" t="str">
        <f>IF(ISNUMBER($B1265),'INPUT | Operations'!$B1270-'INPUT | Operations'!$B1269,"")</f>
        <v/>
      </c>
      <c r="F1265" s="32" t="str">
        <f>IF(ISNUMBER($B1265),IF('INPUT | Operations'!$B1270&lt;MainEngine_BurnTime,1,IF('INPUT | Operations'!$B1269&lt;=MainEngine_BurnTime,(MainEngine_BurnTime-'INPUT | Operations'!$B1269)/('INPUT | Operations'!$B1270-'INPUT | Operations'!$B1269),0))*'INPUT | Operations'!$D1269*NumberOfMainEngines*NumberOfOps*$E1265,"")</f>
        <v/>
      </c>
      <c r="G1265" s="34" t="str">
        <f t="shared" si="295"/>
        <v/>
      </c>
      <c r="H1265" s="27" t="str">
        <f t="shared" si="296"/>
        <v/>
      </c>
      <c r="I1265" s="27" t="str">
        <f t="shared" si="297"/>
        <v/>
      </c>
      <c r="J1265" s="27" t="str">
        <f t="shared" si="298"/>
        <v/>
      </c>
      <c r="K1265" s="27" t="str">
        <f t="shared" si="299"/>
        <v/>
      </c>
      <c r="L1265" s="27" t="str">
        <f t="shared" si="300"/>
        <v/>
      </c>
      <c r="M1265" s="32" t="str">
        <f t="shared" si="301"/>
        <v/>
      </c>
      <c r="N1265" s="27" t="str">
        <f t="shared" si="288"/>
        <v/>
      </c>
      <c r="O1265" s="27" t="str">
        <f t="shared" si="289"/>
        <v/>
      </c>
      <c r="P1265" s="27" t="str">
        <f t="shared" si="290"/>
        <v/>
      </c>
      <c r="Q1265" s="27" t="str">
        <f t="shared" si="291"/>
        <v/>
      </c>
      <c r="R1265" s="27" t="str">
        <f t="shared" si="292"/>
        <v/>
      </c>
      <c r="S1265" s="27" t="str">
        <f t="shared" si="293"/>
        <v/>
      </c>
      <c r="T1265" s="32" t="str">
        <f t="shared" si="294"/>
        <v/>
      </c>
      <c r="U1265" s="10"/>
    </row>
    <row r="1266" spans="1:21" x14ac:dyDescent="0.25">
      <c r="A1266" s="10"/>
      <c r="B1266" s="4" t="str">
        <f>IF(ISBLANK('INPUT | Operations'!$B1271),"",COUNT('INPUT | Operations'!$B$12:$B1270))</f>
        <v/>
      </c>
      <c r="C1266" s="27" t="str">
        <f>IF(ISNUMBER($B1266),('INPUT | Operations'!$C1270+'INPUT | Operations'!$C1271)/2,"")</f>
        <v/>
      </c>
      <c r="D1266" s="28" t="str">
        <f t="shared" si="287"/>
        <v/>
      </c>
      <c r="E1266" s="26" t="str">
        <f>IF(ISNUMBER($B1266),'INPUT | Operations'!$B1271-'INPUT | Operations'!$B1270,"")</f>
        <v/>
      </c>
      <c r="F1266" s="32" t="str">
        <f>IF(ISNUMBER($B1266),IF('INPUT | Operations'!$B1271&lt;MainEngine_BurnTime,1,IF('INPUT | Operations'!$B1270&lt;=MainEngine_BurnTime,(MainEngine_BurnTime-'INPUT | Operations'!$B1270)/('INPUT | Operations'!$B1271-'INPUT | Operations'!$B1270),0))*'INPUT | Operations'!$D1270*NumberOfMainEngines*NumberOfOps*$E1266,"")</f>
        <v/>
      </c>
      <c r="G1266" s="34" t="str">
        <f t="shared" si="295"/>
        <v/>
      </c>
      <c r="H1266" s="27" t="str">
        <f t="shared" si="296"/>
        <v/>
      </c>
      <c r="I1266" s="27" t="str">
        <f t="shared" si="297"/>
        <v/>
      </c>
      <c r="J1266" s="27" t="str">
        <f t="shared" si="298"/>
        <v/>
      </c>
      <c r="K1266" s="27" t="str">
        <f t="shared" si="299"/>
        <v/>
      </c>
      <c r="L1266" s="27" t="str">
        <f t="shared" si="300"/>
        <v/>
      </c>
      <c r="M1266" s="32" t="str">
        <f t="shared" si="301"/>
        <v/>
      </c>
      <c r="N1266" s="27" t="str">
        <f t="shared" si="288"/>
        <v/>
      </c>
      <c r="O1266" s="27" t="str">
        <f t="shared" si="289"/>
        <v/>
      </c>
      <c r="P1266" s="27" t="str">
        <f t="shared" si="290"/>
        <v/>
      </c>
      <c r="Q1266" s="27" t="str">
        <f t="shared" si="291"/>
        <v/>
      </c>
      <c r="R1266" s="27" t="str">
        <f t="shared" si="292"/>
        <v/>
      </c>
      <c r="S1266" s="27" t="str">
        <f t="shared" si="293"/>
        <v/>
      </c>
      <c r="T1266" s="32" t="str">
        <f t="shared" si="294"/>
        <v/>
      </c>
      <c r="U1266" s="10"/>
    </row>
    <row r="1267" spans="1:21" x14ac:dyDescent="0.25">
      <c r="A1267" s="10"/>
      <c r="B1267" s="4" t="str">
        <f>IF(ISBLANK('INPUT | Operations'!$B1272),"",COUNT('INPUT | Operations'!$B$12:$B1271))</f>
        <v/>
      </c>
      <c r="C1267" s="27" t="str">
        <f>IF(ISNUMBER($B1267),('INPUT | Operations'!$C1271+'INPUT | Operations'!$C1272)/2,"")</f>
        <v/>
      </c>
      <c r="D1267" s="28" t="str">
        <f t="shared" si="287"/>
        <v/>
      </c>
      <c r="E1267" s="26" t="str">
        <f>IF(ISNUMBER($B1267),'INPUT | Operations'!$B1272-'INPUT | Operations'!$B1271,"")</f>
        <v/>
      </c>
      <c r="F1267" s="32" t="str">
        <f>IF(ISNUMBER($B1267),IF('INPUT | Operations'!$B1272&lt;MainEngine_BurnTime,1,IF('INPUT | Operations'!$B1271&lt;=MainEngine_BurnTime,(MainEngine_BurnTime-'INPUT | Operations'!$B1271)/('INPUT | Operations'!$B1272-'INPUT | Operations'!$B1271),0))*'INPUT | Operations'!$D1271*NumberOfMainEngines*NumberOfOps*$E1267,"")</f>
        <v/>
      </c>
      <c r="G1267" s="34" t="str">
        <f t="shared" si="295"/>
        <v/>
      </c>
      <c r="H1267" s="27" t="str">
        <f t="shared" si="296"/>
        <v/>
      </c>
      <c r="I1267" s="27" t="str">
        <f t="shared" si="297"/>
        <v/>
      </c>
      <c r="J1267" s="27" t="str">
        <f t="shared" si="298"/>
        <v/>
      </c>
      <c r="K1267" s="27" t="str">
        <f t="shared" si="299"/>
        <v/>
      </c>
      <c r="L1267" s="27" t="str">
        <f t="shared" si="300"/>
        <v/>
      </c>
      <c r="M1267" s="32" t="str">
        <f t="shared" si="301"/>
        <v/>
      </c>
      <c r="N1267" s="27" t="str">
        <f t="shared" si="288"/>
        <v/>
      </c>
      <c r="O1267" s="27" t="str">
        <f t="shared" si="289"/>
        <v/>
      </c>
      <c r="P1267" s="27" t="str">
        <f t="shared" si="290"/>
        <v/>
      </c>
      <c r="Q1267" s="27" t="str">
        <f t="shared" si="291"/>
        <v/>
      </c>
      <c r="R1267" s="27" t="str">
        <f t="shared" si="292"/>
        <v/>
      </c>
      <c r="S1267" s="27" t="str">
        <f t="shared" si="293"/>
        <v/>
      </c>
      <c r="T1267" s="32" t="str">
        <f t="shared" si="294"/>
        <v/>
      </c>
      <c r="U1267" s="10"/>
    </row>
    <row r="1268" spans="1:21" x14ac:dyDescent="0.25">
      <c r="A1268" s="10"/>
      <c r="B1268" s="4" t="str">
        <f>IF(ISBLANK('INPUT | Operations'!$B1273),"",COUNT('INPUT | Operations'!$B$12:$B1272))</f>
        <v/>
      </c>
      <c r="C1268" s="27" t="str">
        <f>IF(ISNUMBER($B1268),('INPUT | Operations'!$C1272+'INPUT | Operations'!$C1273)/2,"")</f>
        <v/>
      </c>
      <c r="D1268" s="28" t="str">
        <f t="shared" si="287"/>
        <v/>
      </c>
      <c r="E1268" s="26" t="str">
        <f>IF(ISNUMBER($B1268),'INPUT | Operations'!$B1273-'INPUT | Operations'!$B1272,"")</f>
        <v/>
      </c>
      <c r="F1268" s="32" t="str">
        <f>IF(ISNUMBER($B1268),IF('INPUT | Operations'!$B1273&lt;MainEngine_BurnTime,1,IF('INPUT | Operations'!$B1272&lt;=MainEngine_BurnTime,(MainEngine_BurnTime-'INPUT | Operations'!$B1272)/('INPUT | Operations'!$B1273-'INPUT | Operations'!$B1272),0))*'INPUT | Operations'!$D1272*NumberOfMainEngines*NumberOfOps*$E1268,"")</f>
        <v/>
      </c>
      <c r="G1268" s="34" t="str">
        <f t="shared" si="295"/>
        <v/>
      </c>
      <c r="H1268" s="27" t="str">
        <f t="shared" si="296"/>
        <v/>
      </c>
      <c r="I1268" s="27" t="str">
        <f t="shared" si="297"/>
        <v/>
      </c>
      <c r="J1268" s="27" t="str">
        <f t="shared" si="298"/>
        <v/>
      </c>
      <c r="K1268" s="27" t="str">
        <f t="shared" si="299"/>
        <v/>
      </c>
      <c r="L1268" s="27" t="str">
        <f t="shared" si="300"/>
        <v/>
      </c>
      <c r="M1268" s="32" t="str">
        <f t="shared" si="301"/>
        <v/>
      </c>
      <c r="N1268" s="27" t="str">
        <f t="shared" si="288"/>
        <v/>
      </c>
      <c r="O1268" s="27" t="str">
        <f t="shared" si="289"/>
        <v/>
      </c>
      <c r="P1268" s="27" t="str">
        <f t="shared" si="290"/>
        <v/>
      </c>
      <c r="Q1268" s="27" t="str">
        <f t="shared" si="291"/>
        <v/>
      </c>
      <c r="R1268" s="27" t="str">
        <f t="shared" si="292"/>
        <v/>
      </c>
      <c r="S1268" s="27" t="str">
        <f t="shared" si="293"/>
        <v/>
      </c>
      <c r="T1268" s="32" t="str">
        <f t="shared" si="294"/>
        <v/>
      </c>
      <c r="U1268" s="10"/>
    </row>
    <row r="1269" spans="1:21" x14ac:dyDescent="0.25">
      <c r="A1269" s="10"/>
      <c r="B1269" s="4" t="str">
        <f>IF(ISBLANK('INPUT | Operations'!$B1274),"",COUNT('INPUT | Operations'!$B$12:$B1273))</f>
        <v/>
      </c>
      <c r="C1269" s="27" t="str">
        <f>IF(ISNUMBER($B1269),('INPUT | Operations'!$C1273+'INPUT | Operations'!$C1274)/2,"")</f>
        <v/>
      </c>
      <c r="D1269" s="28" t="str">
        <f t="shared" ref="D1269:D1332" si="302">IF(ISNUMBER($B1269),C1269*0.3048/1000,"")</f>
        <v/>
      </c>
      <c r="E1269" s="26" t="str">
        <f>IF(ISNUMBER($B1269),'INPUT | Operations'!$B1274-'INPUT | Operations'!$B1273,"")</f>
        <v/>
      </c>
      <c r="F1269" s="32" t="str">
        <f>IF(ISNUMBER($B1269),IF('INPUT | Operations'!$B1274&lt;MainEngine_BurnTime,1,IF('INPUT | Operations'!$B1273&lt;=MainEngine_BurnTime,(MainEngine_BurnTime-'INPUT | Operations'!$B1273)/('INPUT | Operations'!$B1274-'INPUT | Operations'!$B1273),0))*'INPUT | Operations'!$D1273*NumberOfMainEngines*NumberOfOps*$E1269,"")</f>
        <v/>
      </c>
      <c r="G1269" s="34" t="str">
        <f t="shared" si="295"/>
        <v/>
      </c>
      <c r="H1269" s="27" t="str">
        <f t="shared" si="296"/>
        <v/>
      </c>
      <c r="I1269" s="27" t="str">
        <f t="shared" si="297"/>
        <v/>
      </c>
      <c r="J1269" s="27" t="str">
        <f t="shared" si="298"/>
        <v/>
      </c>
      <c r="K1269" s="27" t="str">
        <f t="shared" si="299"/>
        <v/>
      </c>
      <c r="L1269" s="27" t="str">
        <f t="shared" si="300"/>
        <v/>
      </c>
      <c r="M1269" s="32" t="str">
        <f t="shared" si="301"/>
        <v/>
      </c>
      <c r="N1269" s="27" t="str">
        <f t="shared" ref="N1269:N1332" si="303">IFERROR($F1269*G1269/1000,"")</f>
        <v/>
      </c>
      <c r="O1269" s="27" t="str">
        <f t="shared" ref="O1269:O1332" si="304">IFERROR($F1269*H1269/1000,"")</f>
        <v/>
      </c>
      <c r="P1269" s="27" t="str">
        <f t="shared" ref="P1269:P1332" si="305">IFERROR($F1269*I1269/1000,"")</f>
        <v/>
      </c>
      <c r="Q1269" s="27" t="str">
        <f t="shared" ref="Q1269:Q1332" si="306">IFERROR($F1269*J1269/1000,"")</f>
        <v/>
      </c>
      <c r="R1269" s="27" t="str">
        <f t="shared" ref="R1269:R1332" si="307">IFERROR($F1269*K1269/1000,"")</f>
        <v/>
      </c>
      <c r="S1269" s="27" t="str">
        <f t="shared" ref="S1269:S1332" si="308">IFERROR($F1269*L1269/1000,"")</f>
        <v/>
      </c>
      <c r="T1269" s="32" t="str">
        <f t="shared" ref="T1269:T1332" si="309">IFERROR($F1269*M1269/1000,"")</f>
        <v/>
      </c>
      <c r="U1269" s="10"/>
    </row>
    <row r="1270" spans="1:21" x14ac:dyDescent="0.25">
      <c r="A1270" s="10"/>
      <c r="B1270" s="4" t="str">
        <f>IF(ISBLANK('INPUT | Operations'!$B1275),"",COUNT('INPUT | Operations'!$B$12:$B1274))</f>
        <v/>
      </c>
      <c r="C1270" s="27" t="str">
        <f>IF(ISNUMBER($B1270),('INPUT | Operations'!$C1274+'INPUT | Operations'!$C1275)/2,"")</f>
        <v/>
      </c>
      <c r="D1270" s="28" t="str">
        <f t="shared" si="302"/>
        <v/>
      </c>
      <c r="E1270" s="26" t="str">
        <f>IF(ISNUMBER($B1270),'INPUT | Operations'!$B1275-'INPUT | Operations'!$B1274,"")</f>
        <v/>
      </c>
      <c r="F1270" s="32" t="str">
        <f>IF(ISNUMBER($B1270),IF('INPUT | Operations'!$B1275&lt;MainEngine_BurnTime,1,IF('INPUT | Operations'!$B1274&lt;=MainEngine_BurnTime,(MainEngine_BurnTime-'INPUT | Operations'!$B1274)/('INPUT | Operations'!$B1275-'INPUT | Operations'!$B1274),0))*'INPUT | Operations'!$D1274*NumberOfMainEngines*NumberOfOps*$E1270,"")</f>
        <v/>
      </c>
      <c r="G1270" s="34" t="str">
        <f t="shared" si="295"/>
        <v/>
      </c>
      <c r="H1270" s="27" t="str">
        <f t="shared" si="296"/>
        <v/>
      </c>
      <c r="I1270" s="27" t="str">
        <f t="shared" si="297"/>
        <v/>
      </c>
      <c r="J1270" s="27" t="str">
        <f t="shared" si="298"/>
        <v/>
      </c>
      <c r="K1270" s="27" t="str">
        <f t="shared" si="299"/>
        <v/>
      </c>
      <c r="L1270" s="27" t="str">
        <f t="shared" si="300"/>
        <v/>
      </c>
      <c r="M1270" s="32" t="str">
        <f t="shared" si="301"/>
        <v/>
      </c>
      <c r="N1270" s="27" t="str">
        <f t="shared" si="303"/>
        <v/>
      </c>
      <c r="O1270" s="27" t="str">
        <f t="shared" si="304"/>
        <v/>
      </c>
      <c r="P1270" s="27" t="str">
        <f t="shared" si="305"/>
        <v/>
      </c>
      <c r="Q1270" s="27" t="str">
        <f t="shared" si="306"/>
        <v/>
      </c>
      <c r="R1270" s="27" t="str">
        <f t="shared" si="307"/>
        <v/>
      </c>
      <c r="S1270" s="27" t="str">
        <f t="shared" si="308"/>
        <v/>
      </c>
      <c r="T1270" s="32" t="str">
        <f t="shared" si="309"/>
        <v/>
      </c>
      <c r="U1270" s="10"/>
    </row>
    <row r="1271" spans="1:21" x14ac:dyDescent="0.25">
      <c r="A1271" s="10"/>
      <c r="B1271" s="4" t="str">
        <f>IF(ISBLANK('INPUT | Operations'!$B1276),"",COUNT('INPUT | Operations'!$B$12:$B1275))</f>
        <v/>
      </c>
      <c r="C1271" s="27" t="str">
        <f>IF(ISNUMBER($B1271),('INPUT | Operations'!$C1275+'INPUT | Operations'!$C1276)/2,"")</f>
        <v/>
      </c>
      <c r="D1271" s="28" t="str">
        <f t="shared" si="302"/>
        <v/>
      </c>
      <c r="E1271" s="26" t="str">
        <f>IF(ISNUMBER($B1271),'INPUT | Operations'!$B1276-'INPUT | Operations'!$B1275,"")</f>
        <v/>
      </c>
      <c r="F1271" s="32" t="str">
        <f>IF(ISNUMBER($B1271),IF('INPUT | Operations'!$B1276&lt;MainEngine_BurnTime,1,IF('INPUT | Operations'!$B1275&lt;=MainEngine_BurnTime,(MainEngine_BurnTime-'INPUT | Operations'!$B1275)/('INPUT | Operations'!$B1276-'INPUT | Operations'!$B1275),0))*'INPUT | Operations'!$D1275*NumberOfMainEngines*NumberOfOps*$E1271,"")</f>
        <v/>
      </c>
      <c r="G1271" s="34" t="str">
        <f t="shared" si="295"/>
        <v/>
      </c>
      <c r="H1271" s="27" t="str">
        <f t="shared" si="296"/>
        <v/>
      </c>
      <c r="I1271" s="27" t="str">
        <f t="shared" si="297"/>
        <v/>
      </c>
      <c r="J1271" s="27" t="str">
        <f t="shared" si="298"/>
        <v/>
      </c>
      <c r="K1271" s="27" t="str">
        <f t="shared" si="299"/>
        <v/>
      </c>
      <c r="L1271" s="27" t="str">
        <f t="shared" si="300"/>
        <v/>
      </c>
      <c r="M1271" s="32" t="str">
        <f t="shared" si="301"/>
        <v/>
      </c>
      <c r="N1271" s="27" t="str">
        <f t="shared" si="303"/>
        <v/>
      </c>
      <c r="O1271" s="27" t="str">
        <f t="shared" si="304"/>
        <v/>
      </c>
      <c r="P1271" s="27" t="str">
        <f t="shared" si="305"/>
        <v/>
      </c>
      <c r="Q1271" s="27" t="str">
        <f t="shared" si="306"/>
        <v/>
      </c>
      <c r="R1271" s="27" t="str">
        <f t="shared" si="307"/>
        <v/>
      </c>
      <c r="S1271" s="27" t="str">
        <f t="shared" si="308"/>
        <v/>
      </c>
      <c r="T1271" s="32" t="str">
        <f t="shared" si="309"/>
        <v/>
      </c>
      <c r="U1271" s="10"/>
    </row>
    <row r="1272" spans="1:21" x14ac:dyDescent="0.25">
      <c r="A1272" s="10"/>
      <c r="B1272" s="4" t="str">
        <f>IF(ISBLANK('INPUT | Operations'!$B1277),"",COUNT('INPUT | Operations'!$B$12:$B1276))</f>
        <v/>
      </c>
      <c r="C1272" s="27" t="str">
        <f>IF(ISNUMBER($B1272),('INPUT | Operations'!$C1276+'INPUT | Operations'!$C1277)/2,"")</f>
        <v/>
      </c>
      <c r="D1272" s="28" t="str">
        <f t="shared" si="302"/>
        <v/>
      </c>
      <c r="E1272" s="26" t="str">
        <f>IF(ISNUMBER($B1272),'INPUT | Operations'!$B1277-'INPUT | Operations'!$B1276,"")</f>
        <v/>
      </c>
      <c r="F1272" s="32" t="str">
        <f>IF(ISNUMBER($B1272),IF('INPUT | Operations'!$B1277&lt;MainEngine_BurnTime,1,IF('INPUT | Operations'!$B1276&lt;=MainEngine_BurnTime,(MainEngine_BurnTime-'INPUT | Operations'!$B1276)/('INPUT | Operations'!$B1277-'INPUT | Operations'!$B1276),0))*'INPUT | Operations'!$D1276*NumberOfMainEngines*NumberOfOps*$E1272,"")</f>
        <v/>
      </c>
      <c r="G1272" s="34" t="str">
        <f t="shared" si="295"/>
        <v/>
      </c>
      <c r="H1272" s="27" t="str">
        <f t="shared" si="296"/>
        <v/>
      </c>
      <c r="I1272" s="27" t="str">
        <f t="shared" si="297"/>
        <v/>
      </c>
      <c r="J1272" s="27" t="str">
        <f t="shared" si="298"/>
        <v/>
      </c>
      <c r="K1272" s="27" t="str">
        <f t="shared" si="299"/>
        <v/>
      </c>
      <c r="L1272" s="27" t="str">
        <f t="shared" si="300"/>
        <v/>
      </c>
      <c r="M1272" s="32" t="str">
        <f t="shared" si="301"/>
        <v/>
      </c>
      <c r="N1272" s="27" t="str">
        <f t="shared" si="303"/>
        <v/>
      </c>
      <c r="O1272" s="27" t="str">
        <f t="shared" si="304"/>
        <v/>
      </c>
      <c r="P1272" s="27" t="str">
        <f t="shared" si="305"/>
        <v/>
      </c>
      <c r="Q1272" s="27" t="str">
        <f t="shared" si="306"/>
        <v/>
      </c>
      <c r="R1272" s="27" t="str">
        <f t="shared" si="307"/>
        <v/>
      </c>
      <c r="S1272" s="27" t="str">
        <f t="shared" si="308"/>
        <v/>
      </c>
      <c r="T1272" s="32" t="str">
        <f t="shared" si="309"/>
        <v/>
      </c>
      <c r="U1272" s="10"/>
    </row>
    <row r="1273" spans="1:21" x14ac:dyDescent="0.25">
      <c r="A1273" s="10"/>
      <c r="B1273" s="4" t="str">
        <f>IF(ISBLANK('INPUT | Operations'!$B1278),"",COUNT('INPUT | Operations'!$B$12:$B1277))</f>
        <v/>
      </c>
      <c r="C1273" s="27" t="str">
        <f>IF(ISNUMBER($B1273),('INPUT | Operations'!$C1277+'INPUT | Operations'!$C1278)/2,"")</f>
        <v/>
      </c>
      <c r="D1273" s="28" t="str">
        <f t="shared" si="302"/>
        <v/>
      </c>
      <c r="E1273" s="26" t="str">
        <f>IF(ISNUMBER($B1273),'INPUT | Operations'!$B1278-'INPUT | Operations'!$B1277,"")</f>
        <v/>
      </c>
      <c r="F1273" s="32" t="str">
        <f>IF(ISNUMBER($B1273),IF('INPUT | Operations'!$B1278&lt;MainEngine_BurnTime,1,IF('INPUT | Operations'!$B1277&lt;=MainEngine_BurnTime,(MainEngine_BurnTime-'INPUT | Operations'!$B1277)/('INPUT | Operations'!$B1278-'INPUT | Operations'!$B1277),0))*'INPUT | Operations'!$D1277*NumberOfMainEngines*NumberOfOps*$E1273,"")</f>
        <v/>
      </c>
      <c r="G1273" s="34" t="str">
        <f t="shared" si="295"/>
        <v/>
      </c>
      <c r="H1273" s="27" t="str">
        <f t="shared" si="296"/>
        <v/>
      </c>
      <c r="I1273" s="27" t="str">
        <f t="shared" si="297"/>
        <v/>
      </c>
      <c r="J1273" s="27" t="str">
        <f t="shared" si="298"/>
        <v/>
      </c>
      <c r="K1273" s="27" t="str">
        <f t="shared" si="299"/>
        <v/>
      </c>
      <c r="L1273" s="27" t="str">
        <f t="shared" si="300"/>
        <v/>
      </c>
      <c r="M1273" s="32" t="str">
        <f t="shared" si="301"/>
        <v/>
      </c>
      <c r="N1273" s="27" t="str">
        <f t="shared" si="303"/>
        <v/>
      </c>
      <c r="O1273" s="27" t="str">
        <f t="shared" si="304"/>
        <v/>
      </c>
      <c r="P1273" s="27" t="str">
        <f t="shared" si="305"/>
        <v/>
      </c>
      <c r="Q1273" s="27" t="str">
        <f t="shared" si="306"/>
        <v/>
      </c>
      <c r="R1273" s="27" t="str">
        <f t="shared" si="307"/>
        <v/>
      </c>
      <c r="S1273" s="27" t="str">
        <f t="shared" si="308"/>
        <v/>
      </c>
      <c r="T1273" s="32" t="str">
        <f t="shared" si="309"/>
        <v/>
      </c>
      <c r="U1273" s="10"/>
    </row>
    <row r="1274" spans="1:21" x14ac:dyDescent="0.25">
      <c r="A1274" s="10"/>
      <c r="B1274" s="4" t="str">
        <f>IF(ISBLANK('INPUT | Operations'!$B1279),"",COUNT('INPUT | Operations'!$B$12:$B1278))</f>
        <v/>
      </c>
      <c r="C1274" s="27" t="str">
        <f>IF(ISNUMBER($B1274),('INPUT | Operations'!$C1278+'INPUT | Operations'!$C1279)/2,"")</f>
        <v/>
      </c>
      <c r="D1274" s="28" t="str">
        <f t="shared" si="302"/>
        <v/>
      </c>
      <c r="E1274" s="26" t="str">
        <f>IF(ISNUMBER($B1274),'INPUT | Operations'!$B1279-'INPUT | Operations'!$B1278,"")</f>
        <v/>
      </c>
      <c r="F1274" s="32" t="str">
        <f>IF(ISNUMBER($B1274),IF('INPUT | Operations'!$B1279&lt;MainEngine_BurnTime,1,IF('INPUT | Operations'!$B1278&lt;=MainEngine_BurnTime,(MainEngine_BurnTime-'INPUT | Operations'!$B1278)/('INPUT | Operations'!$B1279-'INPUT | Operations'!$B1278),0))*'INPUT | Operations'!$D1278*NumberOfMainEngines*NumberOfOps*$E1274,"")</f>
        <v/>
      </c>
      <c r="G1274" s="34" t="str">
        <f t="shared" si="295"/>
        <v/>
      </c>
      <c r="H1274" s="27" t="str">
        <f t="shared" si="296"/>
        <v/>
      </c>
      <c r="I1274" s="27" t="str">
        <f t="shared" si="297"/>
        <v/>
      </c>
      <c r="J1274" s="27" t="str">
        <f t="shared" si="298"/>
        <v/>
      </c>
      <c r="K1274" s="27" t="str">
        <f t="shared" si="299"/>
        <v/>
      </c>
      <c r="L1274" s="27" t="str">
        <f t="shared" si="300"/>
        <v/>
      </c>
      <c r="M1274" s="32" t="str">
        <f t="shared" si="301"/>
        <v/>
      </c>
      <c r="N1274" s="27" t="str">
        <f t="shared" si="303"/>
        <v/>
      </c>
      <c r="O1274" s="27" t="str">
        <f t="shared" si="304"/>
        <v/>
      </c>
      <c r="P1274" s="27" t="str">
        <f t="shared" si="305"/>
        <v/>
      </c>
      <c r="Q1274" s="27" t="str">
        <f t="shared" si="306"/>
        <v/>
      </c>
      <c r="R1274" s="27" t="str">
        <f t="shared" si="307"/>
        <v/>
      </c>
      <c r="S1274" s="27" t="str">
        <f t="shared" si="308"/>
        <v/>
      </c>
      <c r="T1274" s="32" t="str">
        <f t="shared" si="309"/>
        <v/>
      </c>
      <c r="U1274" s="10"/>
    </row>
    <row r="1275" spans="1:21" x14ac:dyDescent="0.25">
      <c r="A1275" s="10"/>
      <c r="B1275" s="4" t="str">
        <f>IF(ISBLANK('INPUT | Operations'!$B1280),"",COUNT('INPUT | Operations'!$B$12:$B1279))</f>
        <v/>
      </c>
      <c r="C1275" s="27" t="str">
        <f>IF(ISNUMBER($B1275),('INPUT | Operations'!$C1279+'INPUT | Operations'!$C1280)/2,"")</f>
        <v/>
      </c>
      <c r="D1275" s="28" t="str">
        <f t="shared" si="302"/>
        <v/>
      </c>
      <c r="E1275" s="26" t="str">
        <f>IF(ISNUMBER($B1275),'INPUT | Operations'!$B1280-'INPUT | Operations'!$B1279,"")</f>
        <v/>
      </c>
      <c r="F1275" s="32" t="str">
        <f>IF(ISNUMBER($B1275),IF('INPUT | Operations'!$B1280&lt;MainEngine_BurnTime,1,IF('INPUT | Operations'!$B1279&lt;=MainEngine_BurnTime,(MainEngine_BurnTime-'INPUT | Operations'!$B1279)/('INPUT | Operations'!$B1280-'INPUT | Operations'!$B1279),0))*'INPUT | Operations'!$D1279*NumberOfMainEngines*NumberOfOps*$E1275,"")</f>
        <v/>
      </c>
      <c r="G1275" s="34" t="str">
        <f t="shared" si="295"/>
        <v/>
      </c>
      <c r="H1275" s="27" t="str">
        <f t="shared" si="296"/>
        <v/>
      </c>
      <c r="I1275" s="27" t="str">
        <f t="shared" si="297"/>
        <v/>
      </c>
      <c r="J1275" s="27" t="str">
        <f t="shared" si="298"/>
        <v/>
      </c>
      <c r="K1275" s="27" t="str">
        <f t="shared" si="299"/>
        <v/>
      </c>
      <c r="L1275" s="27" t="str">
        <f t="shared" si="300"/>
        <v/>
      </c>
      <c r="M1275" s="32" t="str">
        <f t="shared" si="301"/>
        <v/>
      </c>
      <c r="N1275" s="27" t="str">
        <f t="shared" si="303"/>
        <v/>
      </c>
      <c r="O1275" s="27" t="str">
        <f t="shared" si="304"/>
        <v/>
      </c>
      <c r="P1275" s="27" t="str">
        <f t="shared" si="305"/>
        <v/>
      </c>
      <c r="Q1275" s="27" t="str">
        <f t="shared" si="306"/>
        <v/>
      </c>
      <c r="R1275" s="27" t="str">
        <f t="shared" si="307"/>
        <v/>
      </c>
      <c r="S1275" s="27" t="str">
        <f t="shared" si="308"/>
        <v/>
      </c>
      <c r="T1275" s="32" t="str">
        <f t="shared" si="309"/>
        <v/>
      </c>
      <c r="U1275" s="10"/>
    </row>
    <row r="1276" spans="1:21" x14ac:dyDescent="0.25">
      <c r="A1276" s="10"/>
      <c r="B1276" s="4" t="str">
        <f>IF(ISBLANK('INPUT | Operations'!$B1281),"",COUNT('INPUT | Operations'!$B$12:$B1280))</f>
        <v/>
      </c>
      <c r="C1276" s="27" t="str">
        <f>IF(ISNUMBER($B1276),('INPUT | Operations'!$C1280+'INPUT | Operations'!$C1281)/2,"")</f>
        <v/>
      </c>
      <c r="D1276" s="28" t="str">
        <f t="shared" si="302"/>
        <v/>
      </c>
      <c r="E1276" s="26" t="str">
        <f>IF(ISNUMBER($B1276),'INPUT | Operations'!$B1281-'INPUT | Operations'!$B1280,"")</f>
        <v/>
      </c>
      <c r="F1276" s="32" t="str">
        <f>IF(ISNUMBER($B1276),IF('INPUT | Operations'!$B1281&lt;MainEngine_BurnTime,1,IF('INPUT | Operations'!$B1280&lt;=MainEngine_BurnTime,(MainEngine_BurnTime-'INPUT | Operations'!$B1280)/('INPUT | Operations'!$B1281-'INPUT | Operations'!$B1280),0))*'INPUT | Operations'!$D1280*NumberOfMainEngines*NumberOfOps*$E1276,"")</f>
        <v/>
      </c>
      <c r="G1276" s="34" t="str">
        <f t="shared" si="295"/>
        <v/>
      </c>
      <c r="H1276" s="27" t="str">
        <f t="shared" si="296"/>
        <v/>
      </c>
      <c r="I1276" s="27" t="str">
        <f t="shared" si="297"/>
        <v/>
      </c>
      <c r="J1276" s="27" t="str">
        <f t="shared" si="298"/>
        <v/>
      </c>
      <c r="K1276" s="27" t="str">
        <f t="shared" si="299"/>
        <v/>
      </c>
      <c r="L1276" s="27" t="str">
        <f t="shared" si="300"/>
        <v/>
      </c>
      <c r="M1276" s="32" t="str">
        <f t="shared" si="301"/>
        <v/>
      </c>
      <c r="N1276" s="27" t="str">
        <f t="shared" si="303"/>
        <v/>
      </c>
      <c r="O1276" s="27" t="str">
        <f t="shared" si="304"/>
        <v/>
      </c>
      <c r="P1276" s="27" t="str">
        <f t="shared" si="305"/>
        <v/>
      </c>
      <c r="Q1276" s="27" t="str">
        <f t="shared" si="306"/>
        <v/>
      </c>
      <c r="R1276" s="27" t="str">
        <f t="shared" si="307"/>
        <v/>
      </c>
      <c r="S1276" s="27" t="str">
        <f t="shared" si="308"/>
        <v/>
      </c>
      <c r="T1276" s="32" t="str">
        <f t="shared" si="309"/>
        <v/>
      </c>
      <c r="U1276" s="10"/>
    </row>
    <row r="1277" spans="1:21" x14ac:dyDescent="0.25">
      <c r="A1277" s="10"/>
      <c r="B1277" s="4" t="str">
        <f>IF(ISBLANK('INPUT | Operations'!$B1282),"",COUNT('INPUT | Operations'!$B$12:$B1281))</f>
        <v/>
      </c>
      <c r="C1277" s="27" t="str">
        <f>IF(ISNUMBER($B1277),('INPUT | Operations'!$C1281+'INPUT | Operations'!$C1282)/2,"")</f>
        <v/>
      </c>
      <c r="D1277" s="28" t="str">
        <f t="shared" si="302"/>
        <v/>
      </c>
      <c r="E1277" s="26" t="str">
        <f>IF(ISNUMBER($B1277),'INPUT | Operations'!$B1282-'INPUT | Operations'!$B1281,"")</f>
        <v/>
      </c>
      <c r="F1277" s="32" t="str">
        <f>IF(ISNUMBER($B1277),IF('INPUT | Operations'!$B1282&lt;MainEngine_BurnTime,1,IF('INPUT | Operations'!$B1281&lt;=MainEngine_BurnTime,(MainEngine_BurnTime-'INPUT | Operations'!$B1281)/('INPUT | Operations'!$B1282-'INPUT | Operations'!$B1281),0))*'INPUT | Operations'!$D1281*NumberOfMainEngines*NumberOfOps*$E1277,"")</f>
        <v/>
      </c>
      <c r="G1277" s="34" t="str">
        <f t="shared" si="295"/>
        <v/>
      </c>
      <c r="H1277" s="27" t="str">
        <f t="shared" si="296"/>
        <v/>
      </c>
      <c r="I1277" s="27" t="str">
        <f t="shared" si="297"/>
        <v/>
      </c>
      <c r="J1277" s="27" t="str">
        <f t="shared" si="298"/>
        <v/>
      </c>
      <c r="K1277" s="27" t="str">
        <f t="shared" si="299"/>
        <v/>
      </c>
      <c r="L1277" s="27" t="str">
        <f t="shared" si="300"/>
        <v/>
      </c>
      <c r="M1277" s="32" t="str">
        <f t="shared" si="301"/>
        <v/>
      </c>
      <c r="N1277" s="27" t="str">
        <f t="shared" si="303"/>
        <v/>
      </c>
      <c r="O1277" s="27" t="str">
        <f t="shared" si="304"/>
        <v/>
      </c>
      <c r="P1277" s="27" t="str">
        <f t="shared" si="305"/>
        <v/>
      </c>
      <c r="Q1277" s="27" t="str">
        <f t="shared" si="306"/>
        <v/>
      </c>
      <c r="R1277" s="27" t="str">
        <f t="shared" si="307"/>
        <v/>
      </c>
      <c r="S1277" s="27" t="str">
        <f t="shared" si="308"/>
        <v/>
      </c>
      <c r="T1277" s="32" t="str">
        <f t="shared" si="309"/>
        <v/>
      </c>
      <c r="U1277" s="10"/>
    </row>
    <row r="1278" spans="1:21" x14ac:dyDescent="0.25">
      <c r="A1278" s="10"/>
      <c r="B1278" s="4" t="str">
        <f>IF(ISBLANK('INPUT | Operations'!$B1283),"",COUNT('INPUT | Operations'!$B$12:$B1282))</f>
        <v/>
      </c>
      <c r="C1278" s="27" t="str">
        <f>IF(ISNUMBER($B1278),('INPUT | Operations'!$C1282+'INPUT | Operations'!$C1283)/2,"")</f>
        <v/>
      </c>
      <c r="D1278" s="28" t="str">
        <f t="shared" si="302"/>
        <v/>
      </c>
      <c r="E1278" s="26" t="str">
        <f>IF(ISNUMBER($B1278),'INPUT | Operations'!$B1283-'INPUT | Operations'!$B1282,"")</f>
        <v/>
      </c>
      <c r="F1278" s="32" t="str">
        <f>IF(ISNUMBER($B1278),IF('INPUT | Operations'!$B1283&lt;MainEngine_BurnTime,1,IF('INPUT | Operations'!$B1282&lt;=MainEngine_BurnTime,(MainEngine_BurnTime-'INPUT | Operations'!$B1282)/('INPUT | Operations'!$B1283-'INPUT | Operations'!$B1282),0))*'INPUT | Operations'!$D1282*NumberOfMainEngines*NumberOfOps*$E1278,"")</f>
        <v/>
      </c>
      <c r="G1278" s="34" t="str">
        <f t="shared" si="295"/>
        <v/>
      </c>
      <c r="H1278" s="27" t="str">
        <f t="shared" si="296"/>
        <v/>
      </c>
      <c r="I1278" s="27" t="str">
        <f t="shared" si="297"/>
        <v/>
      </c>
      <c r="J1278" s="27" t="str">
        <f t="shared" si="298"/>
        <v/>
      </c>
      <c r="K1278" s="27" t="str">
        <f t="shared" si="299"/>
        <v/>
      </c>
      <c r="L1278" s="27" t="str">
        <f t="shared" si="300"/>
        <v/>
      </c>
      <c r="M1278" s="32" t="str">
        <f t="shared" si="301"/>
        <v/>
      </c>
      <c r="N1278" s="27" t="str">
        <f t="shared" si="303"/>
        <v/>
      </c>
      <c r="O1278" s="27" t="str">
        <f t="shared" si="304"/>
        <v/>
      </c>
      <c r="P1278" s="27" t="str">
        <f t="shared" si="305"/>
        <v/>
      </c>
      <c r="Q1278" s="27" t="str">
        <f t="shared" si="306"/>
        <v/>
      </c>
      <c r="R1278" s="27" t="str">
        <f t="shared" si="307"/>
        <v/>
      </c>
      <c r="S1278" s="27" t="str">
        <f t="shared" si="308"/>
        <v/>
      </c>
      <c r="T1278" s="32" t="str">
        <f t="shared" si="309"/>
        <v/>
      </c>
      <c r="U1278" s="10"/>
    </row>
    <row r="1279" spans="1:21" x14ac:dyDescent="0.25">
      <c r="A1279" s="10"/>
      <c r="B1279" s="4" t="str">
        <f>IF(ISBLANK('INPUT | Operations'!$B1284),"",COUNT('INPUT | Operations'!$B$12:$B1283))</f>
        <v/>
      </c>
      <c r="C1279" s="27" t="str">
        <f>IF(ISNUMBER($B1279),('INPUT | Operations'!$C1283+'INPUT | Operations'!$C1284)/2,"")</f>
        <v/>
      </c>
      <c r="D1279" s="28" t="str">
        <f t="shared" si="302"/>
        <v/>
      </c>
      <c r="E1279" s="26" t="str">
        <f>IF(ISNUMBER($B1279),'INPUT | Operations'!$B1284-'INPUT | Operations'!$B1283,"")</f>
        <v/>
      </c>
      <c r="F1279" s="32" t="str">
        <f>IF(ISNUMBER($B1279),IF('INPUT | Operations'!$B1284&lt;MainEngine_BurnTime,1,IF('INPUT | Operations'!$B1283&lt;=MainEngine_BurnTime,(MainEngine_BurnTime-'INPUT | Operations'!$B1283)/('INPUT | Operations'!$B1284-'INPUT | Operations'!$B1283),0))*'INPUT | Operations'!$D1283*NumberOfMainEngines*NumberOfOps*$E1279,"")</f>
        <v/>
      </c>
      <c r="G1279" s="34" t="str">
        <f t="shared" si="295"/>
        <v/>
      </c>
      <c r="H1279" s="27" t="str">
        <f t="shared" si="296"/>
        <v/>
      </c>
      <c r="I1279" s="27" t="str">
        <f t="shared" si="297"/>
        <v/>
      </c>
      <c r="J1279" s="27" t="str">
        <f t="shared" si="298"/>
        <v/>
      </c>
      <c r="K1279" s="27" t="str">
        <f t="shared" si="299"/>
        <v/>
      </c>
      <c r="L1279" s="27" t="str">
        <f t="shared" si="300"/>
        <v/>
      </c>
      <c r="M1279" s="32" t="str">
        <f t="shared" si="301"/>
        <v/>
      </c>
      <c r="N1279" s="27" t="str">
        <f t="shared" si="303"/>
        <v/>
      </c>
      <c r="O1279" s="27" t="str">
        <f t="shared" si="304"/>
        <v/>
      </c>
      <c r="P1279" s="27" t="str">
        <f t="shared" si="305"/>
        <v/>
      </c>
      <c r="Q1279" s="27" t="str">
        <f t="shared" si="306"/>
        <v/>
      </c>
      <c r="R1279" s="27" t="str">
        <f t="shared" si="307"/>
        <v/>
      </c>
      <c r="S1279" s="27" t="str">
        <f t="shared" si="308"/>
        <v/>
      </c>
      <c r="T1279" s="32" t="str">
        <f t="shared" si="309"/>
        <v/>
      </c>
      <c r="U1279" s="10"/>
    </row>
    <row r="1280" spans="1:21" x14ac:dyDescent="0.25">
      <c r="A1280" s="10"/>
      <c r="B1280" s="4" t="str">
        <f>IF(ISBLANK('INPUT | Operations'!$B1285),"",COUNT('INPUT | Operations'!$B$12:$B1284))</f>
        <v/>
      </c>
      <c r="C1280" s="27" t="str">
        <f>IF(ISNUMBER($B1280),('INPUT | Operations'!$C1284+'INPUT | Operations'!$C1285)/2,"")</f>
        <v/>
      </c>
      <c r="D1280" s="28" t="str">
        <f t="shared" si="302"/>
        <v/>
      </c>
      <c r="E1280" s="26" t="str">
        <f>IF(ISNUMBER($B1280),'INPUT | Operations'!$B1285-'INPUT | Operations'!$B1284,"")</f>
        <v/>
      </c>
      <c r="F1280" s="32" t="str">
        <f>IF(ISNUMBER($B1280),IF('INPUT | Operations'!$B1285&lt;MainEngine_BurnTime,1,IF('INPUT | Operations'!$B1284&lt;=MainEngine_BurnTime,(MainEngine_BurnTime-'INPUT | Operations'!$B1284)/('INPUT | Operations'!$B1285-'INPUT | Operations'!$B1284),0))*'INPUT | Operations'!$D1284*NumberOfMainEngines*NumberOfOps*$E1280,"")</f>
        <v/>
      </c>
      <c r="G1280" s="34" t="str">
        <f t="shared" si="295"/>
        <v/>
      </c>
      <c r="H1280" s="27" t="str">
        <f t="shared" si="296"/>
        <v/>
      </c>
      <c r="I1280" s="27" t="str">
        <f t="shared" si="297"/>
        <v/>
      </c>
      <c r="J1280" s="27" t="str">
        <f t="shared" si="298"/>
        <v/>
      </c>
      <c r="K1280" s="27" t="str">
        <f t="shared" si="299"/>
        <v/>
      </c>
      <c r="L1280" s="27" t="str">
        <f t="shared" si="300"/>
        <v/>
      </c>
      <c r="M1280" s="32" t="str">
        <f t="shared" si="301"/>
        <v/>
      </c>
      <c r="N1280" s="27" t="str">
        <f t="shared" si="303"/>
        <v/>
      </c>
      <c r="O1280" s="27" t="str">
        <f t="shared" si="304"/>
        <v/>
      </c>
      <c r="P1280" s="27" t="str">
        <f t="shared" si="305"/>
        <v/>
      </c>
      <c r="Q1280" s="27" t="str">
        <f t="shared" si="306"/>
        <v/>
      </c>
      <c r="R1280" s="27" t="str">
        <f t="shared" si="307"/>
        <v/>
      </c>
      <c r="S1280" s="27" t="str">
        <f t="shared" si="308"/>
        <v/>
      </c>
      <c r="T1280" s="32" t="str">
        <f t="shared" si="309"/>
        <v/>
      </c>
      <c r="U1280" s="10"/>
    </row>
    <row r="1281" spans="1:21" x14ac:dyDescent="0.25">
      <c r="A1281" s="10"/>
      <c r="B1281" s="4" t="str">
        <f>IF(ISBLANK('INPUT | Operations'!$B1286),"",COUNT('INPUT | Operations'!$B$12:$B1285))</f>
        <v/>
      </c>
      <c r="C1281" s="27" t="str">
        <f>IF(ISNUMBER($B1281),('INPUT | Operations'!$C1285+'INPUT | Operations'!$C1286)/2,"")</f>
        <v/>
      </c>
      <c r="D1281" s="28" t="str">
        <f t="shared" si="302"/>
        <v/>
      </c>
      <c r="E1281" s="26" t="str">
        <f>IF(ISNUMBER($B1281),'INPUT | Operations'!$B1286-'INPUT | Operations'!$B1285,"")</f>
        <v/>
      </c>
      <c r="F1281" s="32" t="str">
        <f>IF(ISNUMBER($B1281),IF('INPUT | Operations'!$B1286&lt;MainEngine_BurnTime,1,IF('INPUT | Operations'!$B1285&lt;=MainEngine_BurnTime,(MainEngine_BurnTime-'INPUT | Operations'!$B1285)/('INPUT | Operations'!$B1286-'INPUT | Operations'!$B1285),0))*'INPUT | Operations'!$D1285*NumberOfMainEngines*NumberOfOps*$E1281,"")</f>
        <v/>
      </c>
      <c r="G1281" s="34" t="str">
        <f t="shared" si="295"/>
        <v/>
      </c>
      <c r="H1281" s="27" t="str">
        <f t="shared" si="296"/>
        <v/>
      </c>
      <c r="I1281" s="27" t="str">
        <f t="shared" si="297"/>
        <v/>
      </c>
      <c r="J1281" s="27" t="str">
        <f t="shared" si="298"/>
        <v/>
      </c>
      <c r="K1281" s="27" t="str">
        <f t="shared" si="299"/>
        <v/>
      </c>
      <c r="L1281" s="27" t="str">
        <f t="shared" si="300"/>
        <v/>
      </c>
      <c r="M1281" s="32" t="str">
        <f t="shared" si="301"/>
        <v/>
      </c>
      <c r="N1281" s="27" t="str">
        <f t="shared" si="303"/>
        <v/>
      </c>
      <c r="O1281" s="27" t="str">
        <f t="shared" si="304"/>
        <v/>
      </c>
      <c r="P1281" s="27" t="str">
        <f t="shared" si="305"/>
        <v/>
      </c>
      <c r="Q1281" s="27" t="str">
        <f t="shared" si="306"/>
        <v/>
      </c>
      <c r="R1281" s="27" t="str">
        <f t="shared" si="307"/>
        <v/>
      </c>
      <c r="S1281" s="27" t="str">
        <f t="shared" si="308"/>
        <v/>
      </c>
      <c r="T1281" s="32" t="str">
        <f t="shared" si="309"/>
        <v/>
      </c>
      <c r="U1281" s="10"/>
    </row>
    <row r="1282" spans="1:21" x14ac:dyDescent="0.25">
      <c r="A1282" s="10"/>
      <c r="B1282" s="4" t="str">
        <f>IF(ISBLANK('INPUT | Operations'!$B1287),"",COUNT('INPUT | Operations'!$B$12:$B1286))</f>
        <v/>
      </c>
      <c r="C1282" s="27" t="str">
        <f>IF(ISNUMBER($B1282),('INPUT | Operations'!$C1286+'INPUT | Operations'!$C1287)/2,"")</f>
        <v/>
      </c>
      <c r="D1282" s="28" t="str">
        <f t="shared" si="302"/>
        <v/>
      </c>
      <c r="E1282" s="26" t="str">
        <f>IF(ISNUMBER($B1282),'INPUT | Operations'!$B1287-'INPUT | Operations'!$B1286,"")</f>
        <v/>
      </c>
      <c r="F1282" s="32" t="str">
        <f>IF(ISNUMBER($B1282),IF('INPUT | Operations'!$B1287&lt;MainEngine_BurnTime,1,IF('INPUT | Operations'!$B1286&lt;=MainEngine_BurnTime,(MainEngine_BurnTime-'INPUT | Operations'!$B1286)/('INPUT | Operations'!$B1287-'INPUT | Operations'!$B1286),0))*'INPUT | Operations'!$D1286*NumberOfMainEngines*NumberOfOps*$E1282,"")</f>
        <v/>
      </c>
      <c r="G1282" s="34" t="str">
        <f t="shared" si="295"/>
        <v/>
      </c>
      <c r="H1282" s="27" t="str">
        <f t="shared" si="296"/>
        <v/>
      </c>
      <c r="I1282" s="27" t="str">
        <f t="shared" si="297"/>
        <v/>
      </c>
      <c r="J1282" s="27" t="str">
        <f t="shared" si="298"/>
        <v/>
      </c>
      <c r="K1282" s="27" t="str">
        <f t="shared" si="299"/>
        <v/>
      </c>
      <c r="L1282" s="27" t="str">
        <f t="shared" si="300"/>
        <v/>
      </c>
      <c r="M1282" s="32" t="str">
        <f t="shared" si="301"/>
        <v/>
      </c>
      <c r="N1282" s="27" t="str">
        <f t="shared" si="303"/>
        <v/>
      </c>
      <c r="O1282" s="27" t="str">
        <f t="shared" si="304"/>
        <v/>
      </c>
      <c r="P1282" s="27" t="str">
        <f t="shared" si="305"/>
        <v/>
      </c>
      <c r="Q1282" s="27" t="str">
        <f t="shared" si="306"/>
        <v/>
      </c>
      <c r="R1282" s="27" t="str">
        <f t="shared" si="307"/>
        <v/>
      </c>
      <c r="S1282" s="27" t="str">
        <f t="shared" si="308"/>
        <v/>
      </c>
      <c r="T1282" s="32" t="str">
        <f t="shared" si="309"/>
        <v/>
      </c>
      <c r="U1282" s="10"/>
    </row>
    <row r="1283" spans="1:21" x14ac:dyDescent="0.25">
      <c r="A1283" s="10"/>
      <c r="B1283" s="4" t="str">
        <f>IF(ISBLANK('INPUT | Operations'!$B1288),"",COUNT('INPUT | Operations'!$B$12:$B1287))</f>
        <v/>
      </c>
      <c r="C1283" s="27" t="str">
        <f>IF(ISNUMBER($B1283),('INPUT | Operations'!$C1287+'INPUT | Operations'!$C1288)/2,"")</f>
        <v/>
      </c>
      <c r="D1283" s="28" t="str">
        <f t="shared" si="302"/>
        <v/>
      </c>
      <c r="E1283" s="26" t="str">
        <f>IF(ISNUMBER($B1283),'INPUT | Operations'!$B1288-'INPUT | Operations'!$B1287,"")</f>
        <v/>
      </c>
      <c r="F1283" s="32" t="str">
        <f>IF(ISNUMBER($B1283),IF('INPUT | Operations'!$B1288&lt;MainEngine_BurnTime,1,IF('INPUT | Operations'!$B1287&lt;=MainEngine_BurnTime,(MainEngine_BurnTime-'INPUT | Operations'!$B1287)/('INPUT | Operations'!$B1288-'INPUT | Operations'!$B1287),0))*'INPUT | Operations'!$D1287*NumberOfMainEngines*NumberOfOps*$E1283,"")</f>
        <v/>
      </c>
      <c r="G1283" s="34" t="str">
        <f t="shared" si="295"/>
        <v/>
      </c>
      <c r="H1283" s="27" t="str">
        <f t="shared" si="296"/>
        <v/>
      </c>
      <c r="I1283" s="27" t="str">
        <f t="shared" si="297"/>
        <v/>
      </c>
      <c r="J1283" s="27" t="str">
        <f t="shared" si="298"/>
        <v/>
      </c>
      <c r="K1283" s="27" t="str">
        <f t="shared" si="299"/>
        <v/>
      </c>
      <c r="L1283" s="27" t="str">
        <f t="shared" si="300"/>
        <v/>
      </c>
      <c r="M1283" s="32" t="str">
        <f t="shared" si="301"/>
        <v/>
      </c>
      <c r="N1283" s="27" t="str">
        <f t="shared" si="303"/>
        <v/>
      </c>
      <c r="O1283" s="27" t="str">
        <f t="shared" si="304"/>
        <v/>
      </c>
      <c r="P1283" s="27" t="str">
        <f t="shared" si="305"/>
        <v/>
      </c>
      <c r="Q1283" s="27" t="str">
        <f t="shared" si="306"/>
        <v/>
      </c>
      <c r="R1283" s="27" t="str">
        <f t="shared" si="307"/>
        <v/>
      </c>
      <c r="S1283" s="27" t="str">
        <f t="shared" si="308"/>
        <v/>
      </c>
      <c r="T1283" s="32" t="str">
        <f t="shared" si="309"/>
        <v/>
      </c>
      <c r="U1283" s="10"/>
    </row>
    <row r="1284" spans="1:21" x14ac:dyDescent="0.25">
      <c r="A1284" s="10"/>
      <c r="B1284" s="4" t="str">
        <f>IF(ISBLANK('INPUT | Operations'!$B1289),"",COUNT('INPUT | Operations'!$B$12:$B1288))</f>
        <v/>
      </c>
      <c r="C1284" s="27" t="str">
        <f>IF(ISNUMBER($B1284),('INPUT | Operations'!$C1288+'INPUT | Operations'!$C1289)/2,"")</f>
        <v/>
      </c>
      <c r="D1284" s="28" t="str">
        <f t="shared" si="302"/>
        <v/>
      </c>
      <c r="E1284" s="26" t="str">
        <f>IF(ISNUMBER($B1284),'INPUT | Operations'!$B1289-'INPUT | Operations'!$B1288,"")</f>
        <v/>
      </c>
      <c r="F1284" s="32" t="str">
        <f>IF(ISNUMBER($B1284),IF('INPUT | Operations'!$B1289&lt;MainEngine_BurnTime,1,IF('INPUT | Operations'!$B1288&lt;=MainEngine_BurnTime,(MainEngine_BurnTime-'INPUT | Operations'!$B1288)/('INPUT | Operations'!$B1289-'INPUT | Operations'!$B1288),0))*'INPUT | Operations'!$D1288*NumberOfMainEngines*NumberOfOps*$E1284,"")</f>
        <v/>
      </c>
      <c r="G1284" s="34" t="str">
        <f t="shared" si="295"/>
        <v/>
      </c>
      <c r="H1284" s="27" t="str">
        <f t="shared" si="296"/>
        <v/>
      </c>
      <c r="I1284" s="27" t="str">
        <f t="shared" si="297"/>
        <v/>
      </c>
      <c r="J1284" s="27" t="str">
        <f t="shared" si="298"/>
        <v/>
      </c>
      <c r="K1284" s="27" t="str">
        <f t="shared" si="299"/>
        <v/>
      </c>
      <c r="L1284" s="27" t="str">
        <f t="shared" si="300"/>
        <v/>
      </c>
      <c r="M1284" s="32" t="str">
        <f t="shared" si="301"/>
        <v/>
      </c>
      <c r="N1284" s="27" t="str">
        <f t="shared" si="303"/>
        <v/>
      </c>
      <c r="O1284" s="27" t="str">
        <f t="shared" si="304"/>
        <v/>
      </c>
      <c r="P1284" s="27" t="str">
        <f t="shared" si="305"/>
        <v/>
      </c>
      <c r="Q1284" s="27" t="str">
        <f t="shared" si="306"/>
        <v/>
      </c>
      <c r="R1284" s="27" t="str">
        <f t="shared" si="307"/>
        <v/>
      </c>
      <c r="S1284" s="27" t="str">
        <f t="shared" si="308"/>
        <v/>
      </c>
      <c r="T1284" s="32" t="str">
        <f t="shared" si="309"/>
        <v/>
      </c>
      <c r="U1284" s="10"/>
    </row>
    <row r="1285" spans="1:21" x14ac:dyDescent="0.25">
      <c r="A1285" s="10"/>
      <c r="B1285" s="4" t="str">
        <f>IF(ISBLANK('INPUT | Operations'!$B1290),"",COUNT('INPUT | Operations'!$B$12:$B1289))</f>
        <v/>
      </c>
      <c r="C1285" s="27" t="str">
        <f>IF(ISNUMBER($B1285),('INPUT | Operations'!$C1289+'INPUT | Operations'!$C1290)/2,"")</f>
        <v/>
      </c>
      <c r="D1285" s="28" t="str">
        <f t="shared" si="302"/>
        <v/>
      </c>
      <c r="E1285" s="26" t="str">
        <f>IF(ISNUMBER($B1285),'INPUT | Operations'!$B1290-'INPUT | Operations'!$B1289,"")</f>
        <v/>
      </c>
      <c r="F1285" s="32" t="str">
        <f>IF(ISNUMBER($B1285),IF('INPUT | Operations'!$B1290&lt;MainEngine_BurnTime,1,IF('INPUT | Operations'!$B1289&lt;=MainEngine_BurnTime,(MainEngine_BurnTime-'INPUT | Operations'!$B1289)/('INPUT | Operations'!$B1290-'INPUT | Operations'!$B1289),0))*'INPUT | Operations'!$D1289*NumberOfMainEngines*NumberOfOps*$E1285,"")</f>
        <v/>
      </c>
      <c r="G1285" s="34" t="str">
        <f t="shared" si="295"/>
        <v/>
      </c>
      <c r="H1285" s="27" t="str">
        <f t="shared" si="296"/>
        <v/>
      </c>
      <c r="I1285" s="27" t="str">
        <f t="shared" si="297"/>
        <v/>
      </c>
      <c r="J1285" s="27" t="str">
        <f t="shared" si="298"/>
        <v/>
      </c>
      <c r="K1285" s="27" t="str">
        <f t="shared" si="299"/>
        <v/>
      </c>
      <c r="L1285" s="27" t="str">
        <f t="shared" si="300"/>
        <v/>
      </c>
      <c r="M1285" s="32" t="str">
        <f t="shared" si="301"/>
        <v/>
      </c>
      <c r="N1285" s="27" t="str">
        <f t="shared" si="303"/>
        <v/>
      </c>
      <c r="O1285" s="27" t="str">
        <f t="shared" si="304"/>
        <v/>
      </c>
      <c r="P1285" s="27" t="str">
        <f t="shared" si="305"/>
        <v/>
      </c>
      <c r="Q1285" s="27" t="str">
        <f t="shared" si="306"/>
        <v/>
      </c>
      <c r="R1285" s="27" t="str">
        <f t="shared" si="307"/>
        <v/>
      </c>
      <c r="S1285" s="27" t="str">
        <f t="shared" si="308"/>
        <v/>
      </c>
      <c r="T1285" s="32" t="str">
        <f t="shared" si="309"/>
        <v/>
      </c>
      <c r="U1285" s="10"/>
    </row>
    <row r="1286" spans="1:21" x14ac:dyDescent="0.25">
      <c r="A1286" s="10"/>
      <c r="B1286" s="4" t="str">
        <f>IF(ISBLANK('INPUT | Operations'!$B1291),"",COUNT('INPUT | Operations'!$B$12:$B1290))</f>
        <v/>
      </c>
      <c r="C1286" s="27" t="str">
        <f>IF(ISNUMBER($B1286),('INPUT | Operations'!$C1290+'INPUT | Operations'!$C1291)/2,"")</f>
        <v/>
      </c>
      <c r="D1286" s="28" t="str">
        <f t="shared" si="302"/>
        <v/>
      </c>
      <c r="E1286" s="26" t="str">
        <f>IF(ISNUMBER($B1286),'INPUT | Operations'!$B1291-'INPUT | Operations'!$B1290,"")</f>
        <v/>
      </c>
      <c r="F1286" s="32" t="str">
        <f>IF(ISNUMBER($B1286),IF('INPUT | Operations'!$B1291&lt;MainEngine_BurnTime,1,IF('INPUT | Operations'!$B1290&lt;=MainEngine_BurnTime,(MainEngine_BurnTime-'INPUT | Operations'!$B1290)/('INPUT | Operations'!$B1291-'INPUT | Operations'!$B1290),0))*'INPUT | Operations'!$D1290*NumberOfMainEngines*NumberOfOps*$E1286,"")</f>
        <v/>
      </c>
      <c r="G1286" s="34" t="str">
        <f t="shared" si="295"/>
        <v/>
      </c>
      <c r="H1286" s="27" t="str">
        <f t="shared" si="296"/>
        <v/>
      </c>
      <c r="I1286" s="27" t="str">
        <f t="shared" si="297"/>
        <v/>
      </c>
      <c r="J1286" s="27" t="str">
        <f t="shared" si="298"/>
        <v/>
      </c>
      <c r="K1286" s="27" t="str">
        <f t="shared" si="299"/>
        <v/>
      </c>
      <c r="L1286" s="27" t="str">
        <f t="shared" si="300"/>
        <v/>
      </c>
      <c r="M1286" s="32" t="str">
        <f t="shared" si="301"/>
        <v/>
      </c>
      <c r="N1286" s="27" t="str">
        <f t="shared" si="303"/>
        <v/>
      </c>
      <c r="O1286" s="27" t="str">
        <f t="shared" si="304"/>
        <v/>
      </c>
      <c r="P1286" s="27" t="str">
        <f t="shared" si="305"/>
        <v/>
      </c>
      <c r="Q1286" s="27" t="str">
        <f t="shared" si="306"/>
        <v/>
      </c>
      <c r="R1286" s="27" t="str">
        <f t="shared" si="307"/>
        <v/>
      </c>
      <c r="S1286" s="27" t="str">
        <f t="shared" si="308"/>
        <v/>
      </c>
      <c r="T1286" s="32" t="str">
        <f t="shared" si="309"/>
        <v/>
      </c>
      <c r="U1286" s="10"/>
    </row>
    <row r="1287" spans="1:21" x14ac:dyDescent="0.25">
      <c r="A1287" s="10"/>
      <c r="B1287" s="4" t="str">
        <f>IF(ISBLANK('INPUT | Operations'!$B1292),"",COUNT('INPUT | Operations'!$B$12:$B1291))</f>
        <v/>
      </c>
      <c r="C1287" s="27" t="str">
        <f>IF(ISNUMBER($B1287),('INPUT | Operations'!$C1291+'INPUT | Operations'!$C1292)/2,"")</f>
        <v/>
      </c>
      <c r="D1287" s="28" t="str">
        <f t="shared" si="302"/>
        <v/>
      </c>
      <c r="E1287" s="26" t="str">
        <f>IF(ISNUMBER($B1287),'INPUT | Operations'!$B1292-'INPUT | Operations'!$B1291,"")</f>
        <v/>
      </c>
      <c r="F1287" s="32" t="str">
        <f>IF(ISNUMBER($B1287),IF('INPUT | Operations'!$B1292&lt;MainEngine_BurnTime,1,IF('INPUT | Operations'!$B1291&lt;=MainEngine_BurnTime,(MainEngine_BurnTime-'INPUT | Operations'!$B1291)/('INPUT | Operations'!$B1292-'INPUT | Operations'!$B1291),0))*'INPUT | Operations'!$D1291*NumberOfMainEngines*NumberOfOps*$E1287,"")</f>
        <v/>
      </c>
      <c r="G1287" s="34" t="str">
        <f t="shared" si="295"/>
        <v/>
      </c>
      <c r="H1287" s="27" t="str">
        <f t="shared" si="296"/>
        <v/>
      </c>
      <c r="I1287" s="27" t="str">
        <f t="shared" si="297"/>
        <v/>
      </c>
      <c r="J1287" s="27" t="str">
        <f t="shared" si="298"/>
        <v/>
      </c>
      <c r="K1287" s="27" t="str">
        <f t="shared" si="299"/>
        <v/>
      </c>
      <c r="L1287" s="27" t="str">
        <f t="shared" si="300"/>
        <v/>
      </c>
      <c r="M1287" s="32" t="str">
        <f t="shared" si="301"/>
        <v/>
      </c>
      <c r="N1287" s="27" t="str">
        <f t="shared" si="303"/>
        <v/>
      </c>
      <c r="O1287" s="27" t="str">
        <f t="shared" si="304"/>
        <v/>
      </c>
      <c r="P1287" s="27" t="str">
        <f t="shared" si="305"/>
        <v/>
      </c>
      <c r="Q1287" s="27" t="str">
        <f t="shared" si="306"/>
        <v/>
      </c>
      <c r="R1287" s="27" t="str">
        <f t="shared" si="307"/>
        <v/>
      </c>
      <c r="S1287" s="27" t="str">
        <f t="shared" si="308"/>
        <v/>
      </c>
      <c r="T1287" s="32" t="str">
        <f t="shared" si="309"/>
        <v/>
      </c>
      <c r="U1287" s="10"/>
    </row>
    <row r="1288" spans="1:21" x14ac:dyDescent="0.25">
      <c r="A1288" s="10"/>
      <c r="B1288" s="4" t="str">
        <f>IF(ISBLANK('INPUT | Operations'!$B1293),"",COUNT('INPUT | Operations'!$B$12:$B1292))</f>
        <v/>
      </c>
      <c r="C1288" s="27" t="str">
        <f>IF(ISNUMBER($B1288),('INPUT | Operations'!$C1292+'INPUT | Operations'!$C1293)/2,"")</f>
        <v/>
      </c>
      <c r="D1288" s="28" t="str">
        <f t="shared" si="302"/>
        <v/>
      </c>
      <c r="E1288" s="26" t="str">
        <f>IF(ISNUMBER($B1288),'INPUT | Operations'!$B1293-'INPUT | Operations'!$B1292,"")</f>
        <v/>
      </c>
      <c r="F1288" s="32" t="str">
        <f>IF(ISNUMBER($B1288),IF('INPUT | Operations'!$B1293&lt;MainEngine_BurnTime,1,IF('INPUT | Operations'!$B1292&lt;=MainEngine_BurnTime,(MainEngine_BurnTime-'INPUT | Operations'!$B1292)/('INPUT | Operations'!$B1293-'INPUT | Operations'!$B1292),0))*'INPUT | Operations'!$D1292*NumberOfMainEngines*NumberOfOps*$E1288,"")</f>
        <v/>
      </c>
      <c r="G1288" s="34" t="str">
        <f t="shared" ref="G1288:G1351" si="310">IF(ISNUMBER($B1288),MainEngine_H2O+MW_H2O/MW_H*MainEngine_H+MW_H2O/MW_H2*MainEngine_H2+MainEngine_OH,"")</f>
        <v/>
      </c>
      <c r="H1288" s="27" t="str">
        <f t="shared" ref="H1288:H1351" si="311">IF(ISNUMBER($B1288),MainEngine_CO2+MW_CO2/MW_CO*(MainEngine_CO-$I1288),"")</f>
        <v/>
      </c>
      <c r="I1288" s="27" t="str">
        <f t="shared" ref="I1288:I1351" si="312">IF(ISNUMBER($B1288),MIN(0.0025*EXP(0.067*$D1288)*(MainEngine_CO+MainEngine_CO2),MainEngine_CO),"")</f>
        <v/>
      </c>
      <c r="J1288" s="27" t="str">
        <f t="shared" ref="J1288:J1351" si="313">IF(ISNUMBER($B1288),MainEngine_Al2O3,"")</f>
        <v/>
      </c>
      <c r="K1288" s="27" t="str">
        <f t="shared" ref="K1288:K1351" si="314">IF(ISNUMBER($B1288),MainEngine_HCl+MainEngine_Cl+MainEngine_Cl2,"")</f>
        <v/>
      </c>
      <c r="L1288" s="27" t="str">
        <f t="shared" ref="L1288:L1351" si="315">IF(ISNUMBER($B1288),MainEngine_NOx+33*EXP(-0.26*$D1288),"")</f>
        <v/>
      </c>
      <c r="M1288" s="32" t="str">
        <f t="shared" ref="M1288:M1351" si="316">IF(ISNUMBER($B1288),MainEngine_BC*MAX(0.04,MIN(1,0.04*EXP(0.12*($D1288-15)))),"")</f>
        <v/>
      </c>
      <c r="N1288" s="27" t="str">
        <f t="shared" si="303"/>
        <v/>
      </c>
      <c r="O1288" s="27" t="str">
        <f t="shared" si="304"/>
        <v/>
      </c>
      <c r="P1288" s="27" t="str">
        <f t="shared" si="305"/>
        <v/>
      </c>
      <c r="Q1288" s="27" t="str">
        <f t="shared" si="306"/>
        <v/>
      </c>
      <c r="R1288" s="27" t="str">
        <f t="shared" si="307"/>
        <v/>
      </c>
      <c r="S1288" s="27" t="str">
        <f t="shared" si="308"/>
        <v/>
      </c>
      <c r="T1288" s="32" t="str">
        <f t="shared" si="309"/>
        <v/>
      </c>
      <c r="U1288" s="10"/>
    </row>
    <row r="1289" spans="1:21" x14ac:dyDescent="0.25">
      <c r="A1289" s="10"/>
      <c r="B1289" s="4" t="str">
        <f>IF(ISBLANK('INPUT | Operations'!$B1294),"",COUNT('INPUT | Operations'!$B$12:$B1293))</f>
        <v/>
      </c>
      <c r="C1289" s="27" t="str">
        <f>IF(ISNUMBER($B1289),('INPUT | Operations'!$C1293+'INPUT | Operations'!$C1294)/2,"")</f>
        <v/>
      </c>
      <c r="D1289" s="28" t="str">
        <f t="shared" si="302"/>
        <v/>
      </c>
      <c r="E1289" s="26" t="str">
        <f>IF(ISNUMBER($B1289),'INPUT | Operations'!$B1294-'INPUT | Operations'!$B1293,"")</f>
        <v/>
      </c>
      <c r="F1289" s="32" t="str">
        <f>IF(ISNUMBER($B1289),IF('INPUT | Operations'!$B1294&lt;MainEngine_BurnTime,1,IF('INPUT | Operations'!$B1293&lt;=MainEngine_BurnTime,(MainEngine_BurnTime-'INPUT | Operations'!$B1293)/('INPUT | Operations'!$B1294-'INPUT | Operations'!$B1293),0))*'INPUT | Operations'!$D1293*NumberOfMainEngines*NumberOfOps*$E1289,"")</f>
        <v/>
      </c>
      <c r="G1289" s="34" t="str">
        <f t="shared" si="310"/>
        <v/>
      </c>
      <c r="H1289" s="27" t="str">
        <f t="shared" si="311"/>
        <v/>
      </c>
      <c r="I1289" s="27" t="str">
        <f t="shared" si="312"/>
        <v/>
      </c>
      <c r="J1289" s="27" t="str">
        <f t="shared" si="313"/>
        <v/>
      </c>
      <c r="K1289" s="27" t="str">
        <f t="shared" si="314"/>
        <v/>
      </c>
      <c r="L1289" s="27" t="str">
        <f t="shared" si="315"/>
        <v/>
      </c>
      <c r="M1289" s="32" t="str">
        <f t="shared" si="316"/>
        <v/>
      </c>
      <c r="N1289" s="27" t="str">
        <f t="shared" si="303"/>
        <v/>
      </c>
      <c r="O1289" s="27" t="str">
        <f t="shared" si="304"/>
        <v/>
      </c>
      <c r="P1289" s="27" t="str">
        <f t="shared" si="305"/>
        <v/>
      </c>
      <c r="Q1289" s="27" t="str">
        <f t="shared" si="306"/>
        <v/>
      </c>
      <c r="R1289" s="27" t="str">
        <f t="shared" si="307"/>
        <v/>
      </c>
      <c r="S1289" s="27" t="str">
        <f t="shared" si="308"/>
        <v/>
      </c>
      <c r="T1289" s="32" t="str">
        <f t="shared" si="309"/>
        <v/>
      </c>
      <c r="U1289" s="10"/>
    </row>
    <row r="1290" spans="1:21" x14ac:dyDescent="0.25">
      <c r="A1290" s="10"/>
      <c r="B1290" s="4" t="str">
        <f>IF(ISBLANK('INPUT | Operations'!$B1295),"",COUNT('INPUT | Operations'!$B$12:$B1294))</f>
        <v/>
      </c>
      <c r="C1290" s="27" t="str">
        <f>IF(ISNUMBER($B1290),('INPUT | Operations'!$C1294+'INPUT | Operations'!$C1295)/2,"")</f>
        <v/>
      </c>
      <c r="D1290" s="28" t="str">
        <f t="shared" si="302"/>
        <v/>
      </c>
      <c r="E1290" s="26" t="str">
        <f>IF(ISNUMBER($B1290),'INPUT | Operations'!$B1295-'INPUT | Operations'!$B1294,"")</f>
        <v/>
      </c>
      <c r="F1290" s="32" t="str">
        <f>IF(ISNUMBER($B1290),IF('INPUT | Operations'!$B1295&lt;MainEngine_BurnTime,1,IF('INPUT | Operations'!$B1294&lt;=MainEngine_BurnTime,(MainEngine_BurnTime-'INPUT | Operations'!$B1294)/('INPUT | Operations'!$B1295-'INPUT | Operations'!$B1294),0))*'INPUT | Operations'!$D1294*NumberOfMainEngines*NumberOfOps*$E1290,"")</f>
        <v/>
      </c>
      <c r="G1290" s="34" t="str">
        <f t="shared" si="310"/>
        <v/>
      </c>
      <c r="H1290" s="27" t="str">
        <f t="shared" si="311"/>
        <v/>
      </c>
      <c r="I1290" s="27" t="str">
        <f t="shared" si="312"/>
        <v/>
      </c>
      <c r="J1290" s="27" t="str">
        <f t="shared" si="313"/>
        <v/>
      </c>
      <c r="K1290" s="27" t="str">
        <f t="shared" si="314"/>
        <v/>
      </c>
      <c r="L1290" s="27" t="str">
        <f t="shared" si="315"/>
        <v/>
      </c>
      <c r="M1290" s="32" t="str">
        <f t="shared" si="316"/>
        <v/>
      </c>
      <c r="N1290" s="27" t="str">
        <f t="shared" si="303"/>
        <v/>
      </c>
      <c r="O1290" s="27" t="str">
        <f t="shared" si="304"/>
        <v/>
      </c>
      <c r="P1290" s="27" t="str">
        <f t="shared" si="305"/>
        <v/>
      </c>
      <c r="Q1290" s="27" t="str">
        <f t="shared" si="306"/>
        <v/>
      </c>
      <c r="R1290" s="27" t="str">
        <f t="shared" si="307"/>
        <v/>
      </c>
      <c r="S1290" s="27" t="str">
        <f t="shared" si="308"/>
        <v/>
      </c>
      <c r="T1290" s="32" t="str">
        <f t="shared" si="309"/>
        <v/>
      </c>
      <c r="U1290" s="10"/>
    </row>
    <row r="1291" spans="1:21" x14ac:dyDescent="0.25">
      <c r="A1291" s="10"/>
      <c r="B1291" s="4" t="str">
        <f>IF(ISBLANK('INPUT | Operations'!$B1296),"",COUNT('INPUT | Operations'!$B$12:$B1295))</f>
        <v/>
      </c>
      <c r="C1291" s="27" t="str">
        <f>IF(ISNUMBER($B1291),('INPUT | Operations'!$C1295+'INPUT | Operations'!$C1296)/2,"")</f>
        <v/>
      </c>
      <c r="D1291" s="28" t="str">
        <f t="shared" si="302"/>
        <v/>
      </c>
      <c r="E1291" s="26" t="str">
        <f>IF(ISNUMBER($B1291),'INPUT | Operations'!$B1296-'INPUT | Operations'!$B1295,"")</f>
        <v/>
      </c>
      <c r="F1291" s="32" t="str">
        <f>IF(ISNUMBER($B1291),IF('INPUT | Operations'!$B1296&lt;MainEngine_BurnTime,1,IF('INPUT | Operations'!$B1295&lt;=MainEngine_BurnTime,(MainEngine_BurnTime-'INPUT | Operations'!$B1295)/('INPUT | Operations'!$B1296-'INPUT | Operations'!$B1295),0))*'INPUT | Operations'!$D1295*NumberOfMainEngines*NumberOfOps*$E1291,"")</f>
        <v/>
      </c>
      <c r="G1291" s="34" t="str">
        <f t="shared" si="310"/>
        <v/>
      </c>
      <c r="H1291" s="27" t="str">
        <f t="shared" si="311"/>
        <v/>
      </c>
      <c r="I1291" s="27" t="str">
        <f t="shared" si="312"/>
        <v/>
      </c>
      <c r="J1291" s="27" t="str">
        <f t="shared" si="313"/>
        <v/>
      </c>
      <c r="K1291" s="27" t="str">
        <f t="shared" si="314"/>
        <v/>
      </c>
      <c r="L1291" s="27" t="str">
        <f t="shared" si="315"/>
        <v/>
      </c>
      <c r="M1291" s="32" t="str">
        <f t="shared" si="316"/>
        <v/>
      </c>
      <c r="N1291" s="27" t="str">
        <f t="shared" si="303"/>
        <v/>
      </c>
      <c r="O1291" s="27" t="str">
        <f t="shared" si="304"/>
        <v/>
      </c>
      <c r="P1291" s="27" t="str">
        <f t="shared" si="305"/>
        <v/>
      </c>
      <c r="Q1291" s="27" t="str">
        <f t="shared" si="306"/>
        <v/>
      </c>
      <c r="R1291" s="27" t="str">
        <f t="shared" si="307"/>
        <v/>
      </c>
      <c r="S1291" s="27" t="str">
        <f t="shared" si="308"/>
        <v/>
      </c>
      <c r="T1291" s="32" t="str">
        <f t="shared" si="309"/>
        <v/>
      </c>
      <c r="U1291" s="10"/>
    </row>
    <row r="1292" spans="1:21" x14ac:dyDescent="0.25">
      <c r="A1292" s="10"/>
      <c r="B1292" s="4" t="str">
        <f>IF(ISBLANK('INPUT | Operations'!$B1297),"",COUNT('INPUT | Operations'!$B$12:$B1296))</f>
        <v/>
      </c>
      <c r="C1292" s="27" t="str">
        <f>IF(ISNUMBER($B1292),('INPUT | Operations'!$C1296+'INPUT | Operations'!$C1297)/2,"")</f>
        <v/>
      </c>
      <c r="D1292" s="28" t="str">
        <f t="shared" si="302"/>
        <v/>
      </c>
      <c r="E1292" s="26" t="str">
        <f>IF(ISNUMBER($B1292),'INPUT | Operations'!$B1297-'INPUT | Operations'!$B1296,"")</f>
        <v/>
      </c>
      <c r="F1292" s="32" t="str">
        <f>IF(ISNUMBER($B1292),IF('INPUT | Operations'!$B1297&lt;MainEngine_BurnTime,1,IF('INPUT | Operations'!$B1296&lt;=MainEngine_BurnTime,(MainEngine_BurnTime-'INPUT | Operations'!$B1296)/('INPUT | Operations'!$B1297-'INPUT | Operations'!$B1296),0))*'INPUT | Operations'!$D1296*NumberOfMainEngines*NumberOfOps*$E1292,"")</f>
        <v/>
      </c>
      <c r="G1292" s="34" t="str">
        <f t="shared" si="310"/>
        <v/>
      </c>
      <c r="H1292" s="27" t="str">
        <f t="shared" si="311"/>
        <v/>
      </c>
      <c r="I1292" s="27" t="str">
        <f t="shared" si="312"/>
        <v/>
      </c>
      <c r="J1292" s="27" t="str">
        <f t="shared" si="313"/>
        <v/>
      </c>
      <c r="K1292" s="27" t="str">
        <f t="shared" si="314"/>
        <v/>
      </c>
      <c r="L1292" s="27" t="str">
        <f t="shared" si="315"/>
        <v/>
      </c>
      <c r="M1292" s="32" t="str">
        <f t="shared" si="316"/>
        <v/>
      </c>
      <c r="N1292" s="27" t="str">
        <f t="shared" si="303"/>
        <v/>
      </c>
      <c r="O1292" s="27" t="str">
        <f t="shared" si="304"/>
        <v/>
      </c>
      <c r="P1292" s="27" t="str">
        <f t="shared" si="305"/>
        <v/>
      </c>
      <c r="Q1292" s="27" t="str">
        <f t="shared" si="306"/>
        <v/>
      </c>
      <c r="R1292" s="27" t="str">
        <f t="shared" si="307"/>
        <v/>
      </c>
      <c r="S1292" s="27" t="str">
        <f t="shared" si="308"/>
        <v/>
      </c>
      <c r="T1292" s="32" t="str">
        <f t="shared" si="309"/>
        <v/>
      </c>
      <c r="U1292" s="10"/>
    </row>
    <row r="1293" spans="1:21" x14ac:dyDescent="0.25">
      <c r="A1293" s="10"/>
      <c r="B1293" s="4" t="str">
        <f>IF(ISBLANK('INPUT | Operations'!$B1298),"",COUNT('INPUT | Operations'!$B$12:$B1297))</f>
        <v/>
      </c>
      <c r="C1293" s="27" t="str">
        <f>IF(ISNUMBER($B1293),('INPUT | Operations'!$C1297+'INPUT | Operations'!$C1298)/2,"")</f>
        <v/>
      </c>
      <c r="D1293" s="28" t="str">
        <f t="shared" si="302"/>
        <v/>
      </c>
      <c r="E1293" s="26" t="str">
        <f>IF(ISNUMBER($B1293),'INPUT | Operations'!$B1298-'INPUT | Operations'!$B1297,"")</f>
        <v/>
      </c>
      <c r="F1293" s="32" t="str">
        <f>IF(ISNUMBER($B1293),IF('INPUT | Operations'!$B1298&lt;MainEngine_BurnTime,1,IF('INPUT | Operations'!$B1297&lt;=MainEngine_BurnTime,(MainEngine_BurnTime-'INPUT | Operations'!$B1297)/('INPUT | Operations'!$B1298-'INPUT | Operations'!$B1297),0))*'INPUT | Operations'!$D1297*NumberOfMainEngines*NumberOfOps*$E1293,"")</f>
        <v/>
      </c>
      <c r="G1293" s="34" t="str">
        <f t="shared" si="310"/>
        <v/>
      </c>
      <c r="H1293" s="27" t="str">
        <f t="shared" si="311"/>
        <v/>
      </c>
      <c r="I1293" s="27" t="str">
        <f t="shared" si="312"/>
        <v/>
      </c>
      <c r="J1293" s="27" t="str">
        <f t="shared" si="313"/>
        <v/>
      </c>
      <c r="K1293" s="27" t="str">
        <f t="shared" si="314"/>
        <v/>
      </c>
      <c r="L1293" s="27" t="str">
        <f t="shared" si="315"/>
        <v/>
      </c>
      <c r="M1293" s="32" t="str">
        <f t="shared" si="316"/>
        <v/>
      </c>
      <c r="N1293" s="27" t="str">
        <f t="shared" si="303"/>
        <v/>
      </c>
      <c r="O1293" s="27" t="str">
        <f t="shared" si="304"/>
        <v/>
      </c>
      <c r="P1293" s="27" t="str">
        <f t="shared" si="305"/>
        <v/>
      </c>
      <c r="Q1293" s="27" t="str">
        <f t="shared" si="306"/>
        <v/>
      </c>
      <c r="R1293" s="27" t="str">
        <f t="shared" si="307"/>
        <v/>
      </c>
      <c r="S1293" s="27" t="str">
        <f t="shared" si="308"/>
        <v/>
      </c>
      <c r="T1293" s="32" t="str">
        <f t="shared" si="309"/>
        <v/>
      </c>
      <c r="U1293" s="10"/>
    </row>
    <row r="1294" spans="1:21" x14ac:dyDescent="0.25">
      <c r="A1294" s="10"/>
      <c r="B1294" s="4" t="str">
        <f>IF(ISBLANK('INPUT | Operations'!$B1299),"",COUNT('INPUT | Operations'!$B$12:$B1298))</f>
        <v/>
      </c>
      <c r="C1294" s="27" t="str">
        <f>IF(ISNUMBER($B1294),('INPUT | Operations'!$C1298+'INPUT | Operations'!$C1299)/2,"")</f>
        <v/>
      </c>
      <c r="D1294" s="28" t="str">
        <f t="shared" si="302"/>
        <v/>
      </c>
      <c r="E1294" s="26" t="str">
        <f>IF(ISNUMBER($B1294),'INPUT | Operations'!$B1299-'INPUT | Operations'!$B1298,"")</f>
        <v/>
      </c>
      <c r="F1294" s="32" t="str">
        <f>IF(ISNUMBER($B1294),IF('INPUT | Operations'!$B1299&lt;MainEngine_BurnTime,1,IF('INPUT | Operations'!$B1298&lt;=MainEngine_BurnTime,(MainEngine_BurnTime-'INPUT | Operations'!$B1298)/('INPUT | Operations'!$B1299-'INPUT | Operations'!$B1298),0))*'INPUT | Operations'!$D1298*NumberOfMainEngines*NumberOfOps*$E1294,"")</f>
        <v/>
      </c>
      <c r="G1294" s="34" t="str">
        <f t="shared" si="310"/>
        <v/>
      </c>
      <c r="H1294" s="27" t="str">
        <f t="shared" si="311"/>
        <v/>
      </c>
      <c r="I1294" s="27" t="str">
        <f t="shared" si="312"/>
        <v/>
      </c>
      <c r="J1294" s="27" t="str">
        <f t="shared" si="313"/>
        <v/>
      </c>
      <c r="K1294" s="27" t="str">
        <f t="shared" si="314"/>
        <v/>
      </c>
      <c r="L1294" s="27" t="str">
        <f t="shared" si="315"/>
        <v/>
      </c>
      <c r="M1294" s="32" t="str">
        <f t="shared" si="316"/>
        <v/>
      </c>
      <c r="N1294" s="27" t="str">
        <f t="shared" si="303"/>
        <v/>
      </c>
      <c r="O1294" s="27" t="str">
        <f t="shared" si="304"/>
        <v/>
      </c>
      <c r="P1294" s="27" t="str">
        <f t="shared" si="305"/>
        <v/>
      </c>
      <c r="Q1294" s="27" t="str">
        <f t="shared" si="306"/>
        <v/>
      </c>
      <c r="R1294" s="27" t="str">
        <f t="shared" si="307"/>
        <v/>
      </c>
      <c r="S1294" s="27" t="str">
        <f t="shared" si="308"/>
        <v/>
      </c>
      <c r="T1294" s="32" t="str">
        <f t="shared" si="309"/>
        <v/>
      </c>
      <c r="U1294" s="10"/>
    </row>
    <row r="1295" spans="1:21" x14ac:dyDescent="0.25">
      <c r="A1295" s="10"/>
      <c r="B1295" s="4" t="str">
        <f>IF(ISBLANK('INPUT | Operations'!$B1300),"",COUNT('INPUT | Operations'!$B$12:$B1299))</f>
        <v/>
      </c>
      <c r="C1295" s="27" t="str">
        <f>IF(ISNUMBER($B1295),('INPUT | Operations'!$C1299+'INPUT | Operations'!$C1300)/2,"")</f>
        <v/>
      </c>
      <c r="D1295" s="28" t="str">
        <f t="shared" si="302"/>
        <v/>
      </c>
      <c r="E1295" s="26" t="str">
        <f>IF(ISNUMBER($B1295),'INPUT | Operations'!$B1300-'INPUT | Operations'!$B1299,"")</f>
        <v/>
      </c>
      <c r="F1295" s="32" t="str">
        <f>IF(ISNUMBER($B1295),IF('INPUT | Operations'!$B1300&lt;MainEngine_BurnTime,1,IF('INPUT | Operations'!$B1299&lt;=MainEngine_BurnTime,(MainEngine_BurnTime-'INPUT | Operations'!$B1299)/('INPUT | Operations'!$B1300-'INPUT | Operations'!$B1299),0))*'INPUT | Operations'!$D1299*NumberOfMainEngines*NumberOfOps*$E1295,"")</f>
        <v/>
      </c>
      <c r="G1295" s="34" t="str">
        <f t="shared" si="310"/>
        <v/>
      </c>
      <c r="H1295" s="27" t="str">
        <f t="shared" si="311"/>
        <v/>
      </c>
      <c r="I1295" s="27" t="str">
        <f t="shared" si="312"/>
        <v/>
      </c>
      <c r="J1295" s="27" t="str">
        <f t="shared" si="313"/>
        <v/>
      </c>
      <c r="K1295" s="27" t="str">
        <f t="shared" si="314"/>
        <v/>
      </c>
      <c r="L1295" s="27" t="str">
        <f t="shared" si="315"/>
        <v/>
      </c>
      <c r="M1295" s="32" t="str">
        <f t="shared" si="316"/>
        <v/>
      </c>
      <c r="N1295" s="27" t="str">
        <f t="shared" si="303"/>
        <v/>
      </c>
      <c r="O1295" s="27" t="str">
        <f t="shared" si="304"/>
        <v/>
      </c>
      <c r="P1295" s="27" t="str">
        <f t="shared" si="305"/>
        <v/>
      </c>
      <c r="Q1295" s="27" t="str">
        <f t="shared" si="306"/>
        <v/>
      </c>
      <c r="R1295" s="27" t="str">
        <f t="shared" si="307"/>
        <v/>
      </c>
      <c r="S1295" s="27" t="str">
        <f t="shared" si="308"/>
        <v/>
      </c>
      <c r="T1295" s="32" t="str">
        <f t="shared" si="309"/>
        <v/>
      </c>
      <c r="U1295" s="10"/>
    </row>
    <row r="1296" spans="1:21" x14ac:dyDescent="0.25">
      <c r="A1296" s="10"/>
      <c r="B1296" s="4" t="str">
        <f>IF(ISBLANK('INPUT | Operations'!$B1301),"",COUNT('INPUT | Operations'!$B$12:$B1300))</f>
        <v/>
      </c>
      <c r="C1296" s="27" t="str">
        <f>IF(ISNUMBER($B1296),('INPUT | Operations'!$C1300+'INPUT | Operations'!$C1301)/2,"")</f>
        <v/>
      </c>
      <c r="D1296" s="28" t="str">
        <f t="shared" si="302"/>
        <v/>
      </c>
      <c r="E1296" s="26" t="str">
        <f>IF(ISNUMBER($B1296),'INPUT | Operations'!$B1301-'INPUT | Operations'!$B1300,"")</f>
        <v/>
      </c>
      <c r="F1296" s="32" t="str">
        <f>IF(ISNUMBER($B1296),IF('INPUT | Operations'!$B1301&lt;MainEngine_BurnTime,1,IF('INPUT | Operations'!$B1300&lt;=MainEngine_BurnTime,(MainEngine_BurnTime-'INPUT | Operations'!$B1300)/('INPUT | Operations'!$B1301-'INPUT | Operations'!$B1300),0))*'INPUT | Operations'!$D1300*NumberOfMainEngines*NumberOfOps*$E1296,"")</f>
        <v/>
      </c>
      <c r="G1296" s="34" t="str">
        <f t="shared" si="310"/>
        <v/>
      </c>
      <c r="H1296" s="27" t="str">
        <f t="shared" si="311"/>
        <v/>
      </c>
      <c r="I1296" s="27" t="str">
        <f t="shared" si="312"/>
        <v/>
      </c>
      <c r="J1296" s="27" t="str">
        <f t="shared" si="313"/>
        <v/>
      </c>
      <c r="K1296" s="27" t="str">
        <f t="shared" si="314"/>
        <v/>
      </c>
      <c r="L1296" s="27" t="str">
        <f t="shared" si="315"/>
        <v/>
      </c>
      <c r="M1296" s="32" t="str">
        <f t="shared" si="316"/>
        <v/>
      </c>
      <c r="N1296" s="27" t="str">
        <f t="shared" si="303"/>
        <v/>
      </c>
      <c r="O1296" s="27" t="str">
        <f t="shared" si="304"/>
        <v/>
      </c>
      <c r="P1296" s="27" t="str">
        <f t="shared" si="305"/>
        <v/>
      </c>
      <c r="Q1296" s="27" t="str">
        <f t="shared" si="306"/>
        <v/>
      </c>
      <c r="R1296" s="27" t="str">
        <f t="shared" si="307"/>
        <v/>
      </c>
      <c r="S1296" s="27" t="str">
        <f t="shared" si="308"/>
        <v/>
      </c>
      <c r="T1296" s="32" t="str">
        <f t="shared" si="309"/>
        <v/>
      </c>
      <c r="U1296" s="10"/>
    </row>
    <row r="1297" spans="1:21" x14ac:dyDescent="0.25">
      <c r="A1297" s="10"/>
      <c r="B1297" s="4" t="str">
        <f>IF(ISBLANK('INPUT | Operations'!$B1302),"",COUNT('INPUT | Operations'!$B$12:$B1301))</f>
        <v/>
      </c>
      <c r="C1297" s="27" t="str">
        <f>IF(ISNUMBER($B1297),('INPUT | Operations'!$C1301+'INPUT | Operations'!$C1302)/2,"")</f>
        <v/>
      </c>
      <c r="D1297" s="28" t="str">
        <f t="shared" si="302"/>
        <v/>
      </c>
      <c r="E1297" s="26" t="str">
        <f>IF(ISNUMBER($B1297),'INPUT | Operations'!$B1302-'INPUT | Operations'!$B1301,"")</f>
        <v/>
      </c>
      <c r="F1297" s="32" t="str">
        <f>IF(ISNUMBER($B1297),IF('INPUT | Operations'!$B1302&lt;MainEngine_BurnTime,1,IF('INPUT | Operations'!$B1301&lt;=MainEngine_BurnTime,(MainEngine_BurnTime-'INPUT | Operations'!$B1301)/('INPUT | Operations'!$B1302-'INPUT | Operations'!$B1301),0))*'INPUT | Operations'!$D1301*NumberOfMainEngines*NumberOfOps*$E1297,"")</f>
        <v/>
      </c>
      <c r="G1297" s="34" t="str">
        <f t="shared" si="310"/>
        <v/>
      </c>
      <c r="H1297" s="27" t="str">
        <f t="shared" si="311"/>
        <v/>
      </c>
      <c r="I1297" s="27" t="str">
        <f t="shared" si="312"/>
        <v/>
      </c>
      <c r="J1297" s="27" t="str">
        <f t="shared" si="313"/>
        <v/>
      </c>
      <c r="K1297" s="27" t="str">
        <f t="shared" si="314"/>
        <v/>
      </c>
      <c r="L1297" s="27" t="str">
        <f t="shared" si="315"/>
        <v/>
      </c>
      <c r="M1297" s="32" t="str">
        <f t="shared" si="316"/>
        <v/>
      </c>
      <c r="N1297" s="27" t="str">
        <f t="shared" si="303"/>
        <v/>
      </c>
      <c r="O1297" s="27" t="str">
        <f t="shared" si="304"/>
        <v/>
      </c>
      <c r="P1297" s="27" t="str">
        <f t="shared" si="305"/>
        <v/>
      </c>
      <c r="Q1297" s="27" t="str">
        <f t="shared" si="306"/>
        <v/>
      </c>
      <c r="R1297" s="27" t="str">
        <f t="shared" si="307"/>
        <v/>
      </c>
      <c r="S1297" s="27" t="str">
        <f t="shared" si="308"/>
        <v/>
      </c>
      <c r="T1297" s="32" t="str">
        <f t="shared" si="309"/>
        <v/>
      </c>
      <c r="U1297" s="10"/>
    </row>
    <row r="1298" spans="1:21" x14ac:dyDescent="0.25">
      <c r="A1298" s="10"/>
      <c r="B1298" s="4" t="str">
        <f>IF(ISBLANK('INPUT | Operations'!$B1303),"",COUNT('INPUT | Operations'!$B$12:$B1302))</f>
        <v/>
      </c>
      <c r="C1298" s="27" t="str">
        <f>IF(ISNUMBER($B1298),('INPUT | Operations'!$C1302+'INPUT | Operations'!$C1303)/2,"")</f>
        <v/>
      </c>
      <c r="D1298" s="28" t="str">
        <f t="shared" si="302"/>
        <v/>
      </c>
      <c r="E1298" s="26" t="str">
        <f>IF(ISNUMBER($B1298),'INPUT | Operations'!$B1303-'INPUT | Operations'!$B1302,"")</f>
        <v/>
      </c>
      <c r="F1298" s="32" t="str">
        <f>IF(ISNUMBER($B1298),IF('INPUT | Operations'!$B1303&lt;MainEngine_BurnTime,1,IF('INPUT | Operations'!$B1302&lt;=MainEngine_BurnTime,(MainEngine_BurnTime-'INPUT | Operations'!$B1302)/('INPUT | Operations'!$B1303-'INPUT | Operations'!$B1302),0))*'INPUT | Operations'!$D1302*NumberOfMainEngines*NumberOfOps*$E1298,"")</f>
        <v/>
      </c>
      <c r="G1298" s="34" t="str">
        <f t="shared" si="310"/>
        <v/>
      </c>
      <c r="H1298" s="27" t="str">
        <f t="shared" si="311"/>
        <v/>
      </c>
      <c r="I1298" s="27" t="str">
        <f t="shared" si="312"/>
        <v/>
      </c>
      <c r="J1298" s="27" t="str">
        <f t="shared" si="313"/>
        <v/>
      </c>
      <c r="K1298" s="27" t="str">
        <f t="shared" si="314"/>
        <v/>
      </c>
      <c r="L1298" s="27" t="str">
        <f t="shared" si="315"/>
        <v/>
      </c>
      <c r="M1298" s="32" t="str">
        <f t="shared" si="316"/>
        <v/>
      </c>
      <c r="N1298" s="27" t="str">
        <f t="shared" si="303"/>
        <v/>
      </c>
      <c r="O1298" s="27" t="str">
        <f t="shared" si="304"/>
        <v/>
      </c>
      <c r="P1298" s="27" t="str">
        <f t="shared" si="305"/>
        <v/>
      </c>
      <c r="Q1298" s="27" t="str">
        <f t="shared" si="306"/>
        <v/>
      </c>
      <c r="R1298" s="27" t="str">
        <f t="shared" si="307"/>
        <v/>
      </c>
      <c r="S1298" s="27" t="str">
        <f t="shared" si="308"/>
        <v/>
      </c>
      <c r="T1298" s="32" t="str">
        <f t="shared" si="309"/>
        <v/>
      </c>
      <c r="U1298" s="10"/>
    </row>
    <row r="1299" spans="1:21" x14ac:dyDescent="0.25">
      <c r="A1299" s="10"/>
      <c r="B1299" s="4" t="str">
        <f>IF(ISBLANK('INPUT | Operations'!$B1304),"",COUNT('INPUT | Operations'!$B$12:$B1303))</f>
        <v/>
      </c>
      <c r="C1299" s="27" t="str">
        <f>IF(ISNUMBER($B1299),('INPUT | Operations'!$C1303+'INPUT | Operations'!$C1304)/2,"")</f>
        <v/>
      </c>
      <c r="D1299" s="28" t="str">
        <f t="shared" si="302"/>
        <v/>
      </c>
      <c r="E1299" s="26" t="str">
        <f>IF(ISNUMBER($B1299),'INPUT | Operations'!$B1304-'INPUT | Operations'!$B1303,"")</f>
        <v/>
      </c>
      <c r="F1299" s="32" t="str">
        <f>IF(ISNUMBER($B1299),IF('INPUT | Operations'!$B1304&lt;MainEngine_BurnTime,1,IF('INPUT | Operations'!$B1303&lt;=MainEngine_BurnTime,(MainEngine_BurnTime-'INPUT | Operations'!$B1303)/('INPUT | Operations'!$B1304-'INPUT | Operations'!$B1303),0))*'INPUT | Operations'!$D1303*NumberOfMainEngines*NumberOfOps*$E1299,"")</f>
        <v/>
      </c>
      <c r="G1299" s="34" t="str">
        <f t="shared" si="310"/>
        <v/>
      </c>
      <c r="H1299" s="27" t="str">
        <f t="shared" si="311"/>
        <v/>
      </c>
      <c r="I1299" s="27" t="str">
        <f t="shared" si="312"/>
        <v/>
      </c>
      <c r="J1299" s="27" t="str">
        <f t="shared" si="313"/>
        <v/>
      </c>
      <c r="K1299" s="27" t="str">
        <f t="shared" si="314"/>
        <v/>
      </c>
      <c r="L1299" s="27" t="str">
        <f t="shared" si="315"/>
        <v/>
      </c>
      <c r="M1299" s="32" t="str">
        <f t="shared" si="316"/>
        <v/>
      </c>
      <c r="N1299" s="27" t="str">
        <f t="shared" si="303"/>
        <v/>
      </c>
      <c r="O1299" s="27" t="str">
        <f t="shared" si="304"/>
        <v/>
      </c>
      <c r="P1299" s="27" t="str">
        <f t="shared" si="305"/>
        <v/>
      </c>
      <c r="Q1299" s="27" t="str">
        <f t="shared" si="306"/>
        <v/>
      </c>
      <c r="R1299" s="27" t="str">
        <f t="shared" si="307"/>
        <v/>
      </c>
      <c r="S1299" s="27" t="str">
        <f t="shared" si="308"/>
        <v/>
      </c>
      <c r="T1299" s="32" t="str">
        <f t="shared" si="309"/>
        <v/>
      </c>
      <c r="U1299" s="10"/>
    </row>
    <row r="1300" spans="1:21" x14ac:dyDescent="0.25">
      <c r="A1300" s="10"/>
      <c r="B1300" s="4" t="str">
        <f>IF(ISBLANK('INPUT | Operations'!$B1305),"",COUNT('INPUT | Operations'!$B$12:$B1304))</f>
        <v/>
      </c>
      <c r="C1300" s="27" t="str">
        <f>IF(ISNUMBER($B1300),('INPUT | Operations'!$C1304+'INPUT | Operations'!$C1305)/2,"")</f>
        <v/>
      </c>
      <c r="D1300" s="28" t="str">
        <f t="shared" si="302"/>
        <v/>
      </c>
      <c r="E1300" s="26" t="str">
        <f>IF(ISNUMBER($B1300),'INPUT | Operations'!$B1305-'INPUT | Operations'!$B1304,"")</f>
        <v/>
      </c>
      <c r="F1300" s="32" t="str">
        <f>IF(ISNUMBER($B1300),IF('INPUT | Operations'!$B1305&lt;MainEngine_BurnTime,1,IF('INPUT | Operations'!$B1304&lt;=MainEngine_BurnTime,(MainEngine_BurnTime-'INPUT | Operations'!$B1304)/('INPUT | Operations'!$B1305-'INPUT | Operations'!$B1304),0))*'INPUT | Operations'!$D1304*NumberOfMainEngines*NumberOfOps*$E1300,"")</f>
        <v/>
      </c>
      <c r="G1300" s="34" t="str">
        <f t="shared" si="310"/>
        <v/>
      </c>
      <c r="H1300" s="27" t="str">
        <f t="shared" si="311"/>
        <v/>
      </c>
      <c r="I1300" s="27" t="str">
        <f t="shared" si="312"/>
        <v/>
      </c>
      <c r="J1300" s="27" t="str">
        <f t="shared" si="313"/>
        <v/>
      </c>
      <c r="K1300" s="27" t="str">
        <f t="shared" si="314"/>
        <v/>
      </c>
      <c r="L1300" s="27" t="str">
        <f t="shared" si="315"/>
        <v/>
      </c>
      <c r="M1300" s="32" t="str">
        <f t="shared" si="316"/>
        <v/>
      </c>
      <c r="N1300" s="27" t="str">
        <f t="shared" si="303"/>
        <v/>
      </c>
      <c r="O1300" s="27" t="str">
        <f t="shared" si="304"/>
        <v/>
      </c>
      <c r="P1300" s="27" t="str">
        <f t="shared" si="305"/>
        <v/>
      </c>
      <c r="Q1300" s="27" t="str">
        <f t="shared" si="306"/>
        <v/>
      </c>
      <c r="R1300" s="27" t="str">
        <f t="shared" si="307"/>
        <v/>
      </c>
      <c r="S1300" s="27" t="str">
        <f t="shared" si="308"/>
        <v/>
      </c>
      <c r="T1300" s="32" t="str">
        <f t="shared" si="309"/>
        <v/>
      </c>
      <c r="U1300" s="10"/>
    </row>
    <row r="1301" spans="1:21" x14ac:dyDescent="0.25">
      <c r="A1301" s="10"/>
      <c r="B1301" s="4" t="str">
        <f>IF(ISBLANK('INPUT | Operations'!$B1306),"",COUNT('INPUT | Operations'!$B$12:$B1305))</f>
        <v/>
      </c>
      <c r="C1301" s="27" t="str">
        <f>IF(ISNUMBER($B1301),('INPUT | Operations'!$C1305+'INPUT | Operations'!$C1306)/2,"")</f>
        <v/>
      </c>
      <c r="D1301" s="28" t="str">
        <f t="shared" si="302"/>
        <v/>
      </c>
      <c r="E1301" s="26" t="str">
        <f>IF(ISNUMBER($B1301),'INPUT | Operations'!$B1306-'INPUT | Operations'!$B1305,"")</f>
        <v/>
      </c>
      <c r="F1301" s="32" t="str">
        <f>IF(ISNUMBER($B1301),IF('INPUT | Operations'!$B1306&lt;MainEngine_BurnTime,1,IF('INPUT | Operations'!$B1305&lt;=MainEngine_BurnTime,(MainEngine_BurnTime-'INPUT | Operations'!$B1305)/('INPUT | Operations'!$B1306-'INPUT | Operations'!$B1305),0))*'INPUT | Operations'!$D1305*NumberOfMainEngines*NumberOfOps*$E1301,"")</f>
        <v/>
      </c>
      <c r="G1301" s="34" t="str">
        <f t="shared" si="310"/>
        <v/>
      </c>
      <c r="H1301" s="27" t="str">
        <f t="shared" si="311"/>
        <v/>
      </c>
      <c r="I1301" s="27" t="str">
        <f t="shared" si="312"/>
        <v/>
      </c>
      <c r="J1301" s="27" t="str">
        <f t="shared" si="313"/>
        <v/>
      </c>
      <c r="K1301" s="27" t="str">
        <f t="shared" si="314"/>
        <v/>
      </c>
      <c r="L1301" s="27" t="str">
        <f t="shared" si="315"/>
        <v/>
      </c>
      <c r="M1301" s="32" t="str">
        <f t="shared" si="316"/>
        <v/>
      </c>
      <c r="N1301" s="27" t="str">
        <f t="shared" si="303"/>
        <v/>
      </c>
      <c r="O1301" s="27" t="str">
        <f t="shared" si="304"/>
        <v/>
      </c>
      <c r="P1301" s="27" t="str">
        <f t="shared" si="305"/>
        <v/>
      </c>
      <c r="Q1301" s="27" t="str">
        <f t="shared" si="306"/>
        <v/>
      </c>
      <c r="R1301" s="27" t="str">
        <f t="shared" si="307"/>
        <v/>
      </c>
      <c r="S1301" s="27" t="str">
        <f t="shared" si="308"/>
        <v/>
      </c>
      <c r="T1301" s="32" t="str">
        <f t="shared" si="309"/>
        <v/>
      </c>
      <c r="U1301" s="10"/>
    </row>
    <row r="1302" spans="1:21" x14ac:dyDescent="0.25">
      <c r="A1302" s="10"/>
      <c r="B1302" s="4" t="str">
        <f>IF(ISBLANK('INPUT | Operations'!$B1307),"",COUNT('INPUT | Operations'!$B$12:$B1306))</f>
        <v/>
      </c>
      <c r="C1302" s="27" t="str">
        <f>IF(ISNUMBER($B1302),('INPUT | Operations'!$C1306+'INPUT | Operations'!$C1307)/2,"")</f>
        <v/>
      </c>
      <c r="D1302" s="28" t="str">
        <f t="shared" si="302"/>
        <v/>
      </c>
      <c r="E1302" s="26" t="str">
        <f>IF(ISNUMBER($B1302),'INPUT | Operations'!$B1307-'INPUT | Operations'!$B1306,"")</f>
        <v/>
      </c>
      <c r="F1302" s="32" t="str">
        <f>IF(ISNUMBER($B1302),IF('INPUT | Operations'!$B1307&lt;MainEngine_BurnTime,1,IF('INPUT | Operations'!$B1306&lt;=MainEngine_BurnTime,(MainEngine_BurnTime-'INPUT | Operations'!$B1306)/('INPUT | Operations'!$B1307-'INPUT | Operations'!$B1306),0))*'INPUT | Operations'!$D1306*NumberOfMainEngines*NumberOfOps*$E1302,"")</f>
        <v/>
      </c>
      <c r="G1302" s="34" t="str">
        <f t="shared" si="310"/>
        <v/>
      </c>
      <c r="H1302" s="27" t="str">
        <f t="shared" si="311"/>
        <v/>
      </c>
      <c r="I1302" s="27" t="str">
        <f t="shared" si="312"/>
        <v/>
      </c>
      <c r="J1302" s="27" t="str">
        <f t="shared" si="313"/>
        <v/>
      </c>
      <c r="K1302" s="27" t="str">
        <f t="shared" si="314"/>
        <v/>
      </c>
      <c r="L1302" s="27" t="str">
        <f t="shared" si="315"/>
        <v/>
      </c>
      <c r="M1302" s="32" t="str">
        <f t="shared" si="316"/>
        <v/>
      </c>
      <c r="N1302" s="27" t="str">
        <f t="shared" si="303"/>
        <v/>
      </c>
      <c r="O1302" s="27" t="str">
        <f t="shared" si="304"/>
        <v/>
      </c>
      <c r="P1302" s="27" t="str">
        <f t="shared" si="305"/>
        <v/>
      </c>
      <c r="Q1302" s="27" t="str">
        <f t="shared" si="306"/>
        <v/>
      </c>
      <c r="R1302" s="27" t="str">
        <f t="shared" si="307"/>
        <v/>
      </c>
      <c r="S1302" s="27" t="str">
        <f t="shared" si="308"/>
        <v/>
      </c>
      <c r="T1302" s="32" t="str">
        <f t="shared" si="309"/>
        <v/>
      </c>
      <c r="U1302" s="10"/>
    </row>
    <row r="1303" spans="1:21" x14ac:dyDescent="0.25">
      <c r="A1303" s="10"/>
      <c r="B1303" s="4" t="str">
        <f>IF(ISBLANK('INPUT | Operations'!$B1308),"",COUNT('INPUT | Operations'!$B$12:$B1307))</f>
        <v/>
      </c>
      <c r="C1303" s="27" t="str">
        <f>IF(ISNUMBER($B1303),('INPUT | Operations'!$C1307+'INPUT | Operations'!$C1308)/2,"")</f>
        <v/>
      </c>
      <c r="D1303" s="28" t="str">
        <f t="shared" si="302"/>
        <v/>
      </c>
      <c r="E1303" s="26" t="str">
        <f>IF(ISNUMBER($B1303),'INPUT | Operations'!$B1308-'INPUT | Operations'!$B1307,"")</f>
        <v/>
      </c>
      <c r="F1303" s="32" t="str">
        <f>IF(ISNUMBER($B1303),IF('INPUT | Operations'!$B1308&lt;MainEngine_BurnTime,1,IF('INPUT | Operations'!$B1307&lt;=MainEngine_BurnTime,(MainEngine_BurnTime-'INPUT | Operations'!$B1307)/('INPUT | Operations'!$B1308-'INPUT | Operations'!$B1307),0))*'INPUT | Operations'!$D1307*NumberOfMainEngines*NumberOfOps*$E1303,"")</f>
        <v/>
      </c>
      <c r="G1303" s="34" t="str">
        <f t="shared" si="310"/>
        <v/>
      </c>
      <c r="H1303" s="27" t="str">
        <f t="shared" si="311"/>
        <v/>
      </c>
      <c r="I1303" s="27" t="str">
        <f t="shared" si="312"/>
        <v/>
      </c>
      <c r="J1303" s="27" t="str">
        <f t="shared" si="313"/>
        <v/>
      </c>
      <c r="K1303" s="27" t="str">
        <f t="shared" si="314"/>
        <v/>
      </c>
      <c r="L1303" s="27" t="str">
        <f t="shared" si="315"/>
        <v/>
      </c>
      <c r="M1303" s="32" t="str">
        <f t="shared" si="316"/>
        <v/>
      </c>
      <c r="N1303" s="27" t="str">
        <f t="shared" si="303"/>
        <v/>
      </c>
      <c r="O1303" s="27" t="str">
        <f t="shared" si="304"/>
        <v/>
      </c>
      <c r="P1303" s="27" t="str">
        <f t="shared" si="305"/>
        <v/>
      </c>
      <c r="Q1303" s="27" t="str">
        <f t="shared" si="306"/>
        <v/>
      </c>
      <c r="R1303" s="27" t="str">
        <f t="shared" si="307"/>
        <v/>
      </c>
      <c r="S1303" s="27" t="str">
        <f t="shared" si="308"/>
        <v/>
      </c>
      <c r="T1303" s="32" t="str">
        <f t="shared" si="309"/>
        <v/>
      </c>
      <c r="U1303" s="10"/>
    </row>
    <row r="1304" spans="1:21" x14ac:dyDescent="0.25">
      <c r="A1304" s="10"/>
      <c r="B1304" s="4" t="str">
        <f>IF(ISBLANK('INPUT | Operations'!$B1309),"",COUNT('INPUT | Operations'!$B$12:$B1308))</f>
        <v/>
      </c>
      <c r="C1304" s="27" t="str">
        <f>IF(ISNUMBER($B1304),('INPUT | Operations'!$C1308+'INPUT | Operations'!$C1309)/2,"")</f>
        <v/>
      </c>
      <c r="D1304" s="28" t="str">
        <f t="shared" si="302"/>
        <v/>
      </c>
      <c r="E1304" s="26" t="str">
        <f>IF(ISNUMBER($B1304),'INPUT | Operations'!$B1309-'INPUT | Operations'!$B1308,"")</f>
        <v/>
      </c>
      <c r="F1304" s="32" t="str">
        <f>IF(ISNUMBER($B1304),IF('INPUT | Operations'!$B1309&lt;MainEngine_BurnTime,1,IF('INPUT | Operations'!$B1308&lt;=MainEngine_BurnTime,(MainEngine_BurnTime-'INPUT | Operations'!$B1308)/('INPUT | Operations'!$B1309-'INPUT | Operations'!$B1308),0))*'INPUT | Operations'!$D1308*NumberOfMainEngines*NumberOfOps*$E1304,"")</f>
        <v/>
      </c>
      <c r="G1304" s="34" t="str">
        <f t="shared" si="310"/>
        <v/>
      </c>
      <c r="H1304" s="27" t="str">
        <f t="shared" si="311"/>
        <v/>
      </c>
      <c r="I1304" s="27" t="str">
        <f t="shared" si="312"/>
        <v/>
      </c>
      <c r="J1304" s="27" t="str">
        <f t="shared" si="313"/>
        <v/>
      </c>
      <c r="K1304" s="27" t="str">
        <f t="shared" si="314"/>
        <v/>
      </c>
      <c r="L1304" s="27" t="str">
        <f t="shared" si="315"/>
        <v/>
      </c>
      <c r="M1304" s="32" t="str">
        <f t="shared" si="316"/>
        <v/>
      </c>
      <c r="N1304" s="27" t="str">
        <f t="shared" si="303"/>
        <v/>
      </c>
      <c r="O1304" s="27" t="str">
        <f t="shared" si="304"/>
        <v/>
      </c>
      <c r="P1304" s="27" t="str">
        <f t="shared" si="305"/>
        <v/>
      </c>
      <c r="Q1304" s="27" t="str">
        <f t="shared" si="306"/>
        <v/>
      </c>
      <c r="R1304" s="27" t="str">
        <f t="shared" si="307"/>
        <v/>
      </c>
      <c r="S1304" s="27" t="str">
        <f t="shared" si="308"/>
        <v/>
      </c>
      <c r="T1304" s="32" t="str">
        <f t="shared" si="309"/>
        <v/>
      </c>
      <c r="U1304" s="10"/>
    </row>
    <row r="1305" spans="1:21" x14ac:dyDescent="0.25">
      <c r="A1305" s="10"/>
      <c r="B1305" s="4" t="str">
        <f>IF(ISBLANK('INPUT | Operations'!$B1310),"",COUNT('INPUT | Operations'!$B$12:$B1309))</f>
        <v/>
      </c>
      <c r="C1305" s="27" t="str">
        <f>IF(ISNUMBER($B1305),('INPUT | Operations'!$C1309+'INPUT | Operations'!$C1310)/2,"")</f>
        <v/>
      </c>
      <c r="D1305" s="28" t="str">
        <f t="shared" si="302"/>
        <v/>
      </c>
      <c r="E1305" s="26" t="str">
        <f>IF(ISNUMBER($B1305),'INPUT | Operations'!$B1310-'INPUT | Operations'!$B1309,"")</f>
        <v/>
      </c>
      <c r="F1305" s="32" t="str">
        <f>IF(ISNUMBER($B1305),IF('INPUT | Operations'!$B1310&lt;MainEngine_BurnTime,1,IF('INPUT | Operations'!$B1309&lt;=MainEngine_BurnTime,(MainEngine_BurnTime-'INPUT | Operations'!$B1309)/('INPUT | Operations'!$B1310-'INPUT | Operations'!$B1309),0))*'INPUT | Operations'!$D1309*NumberOfMainEngines*NumberOfOps*$E1305,"")</f>
        <v/>
      </c>
      <c r="G1305" s="34" t="str">
        <f t="shared" si="310"/>
        <v/>
      </c>
      <c r="H1305" s="27" t="str">
        <f t="shared" si="311"/>
        <v/>
      </c>
      <c r="I1305" s="27" t="str">
        <f t="shared" si="312"/>
        <v/>
      </c>
      <c r="J1305" s="27" t="str">
        <f t="shared" si="313"/>
        <v/>
      </c>
      <c r="K1305" s="27" t="str">
        <f t="shared" si="314"/>
        <v/>
      </c>
      <c r="L1305" s="27" t="str">
        <f t="shared" si="315"/>
        <v/>
      </c>
      <c r="M1305" s="32" t="str">
        <f t="shared" si="316"/>
        <v/>
      </c>
      <c r="N1305" s="27" t="str">
        <f t="shared" si="303"/>
        <v/>
      </c>
      <c r="O1305" s="27" t="str">
        <f t="shared" si="304"/>
        <v/>
      </c>
      <c r="P1305" s="27" t="str">
        <f t="shared" si="305"/>
        <v/>
      </c>
      <c r="Q1305" s="27" t="str">
        <f t="shared" si="306"/>
        <v/>
      </c>
      <c r="R1305" s="27" t="str">
        <f t="shared" si="307"/>
        <v/>
      </c>
      <c r="S1305" s="27" t="str">
        <f t="shared" si="308"/>
        <v/>
      </c>
      <c r="T1305" s="32" t="str">
        <f t="shared" si="309"/>
        <v/>
      </c>
      <c r="U1305" s="10"/>
    </row>
    <row r="1306" spans="1:21" x14ac:dyDescent="0.25">
      <c r="A1306" s="10"/>
      <c r="B1306" s="4" t="str">
        <f>IF(ISBLANK('INPUT | Operations'!$B1311),"",COUNT('INPUT | Operations'!$B$12:$B1310))</f>
        <v/>
      </c>
      <c r="C1306" s="27" t="str">
        <f>IF(ISNUMBER($B1306),('INPUT | Operations'!$C1310+'INPUT | Operations'!$C1311)/2,"")</f>
        <v/>
      </c>
      <c r="D1306" s="28" t="str">
        <f t="shared" si="302"/>
        <v/>
      </c>
      <c r="E1306" s="26" t="str">
        <f>IF(ISNUMBER($B1306),'INPUT | Operations'!$B1311-'INPUT | Operations'!$B1310,"")</f>
        <v/>
      </c>
      <c r="F1306" s="32" t="str">
        <f>IF(ISNUMBER($B1306),IF('INPUT | Operations'!$B1311&lt;MainEngine_BurnTime,1,IF('INPUT | Operations'!$B1310&lt;=MainEngine_BurnTime,(MainEngine_BurnTime-'INPUT | Operations'!$B1310)/('INPUT | Operations'!$B1311-'INPUT | Operations'!$B1310),0))*'INPUT | Operations'!$D1310*NumberOfMainEngines*NumberOfOps*$E1306,"")</f>
        <v/>
      </c>
      <c r="G1306" s="34" t="str">
        <f t="shared" si="310"/>
        <v/>
      </c>
      <c r="H1306" s="27" t="str">
        <f t="shared" si="311"/>
        <v/>
      </c>
      <c r="I1306" s="27" t="str">
        <f t="shared" si="312"/>
        <v/>
      </c>
      <c r="J1306" s="27" t="str">
        <f t="shared" si="313"/>
        <v/>
      </c>
      <c r="K1306" s="27" t="str">
        <f t="shared" si="314"/>
        <v/>
      </c>
      <c r="L1306" s="27" t="str">
        <f t="shared" si="315"/>
        <v/>
      </c>
      <c r="M1306" s="32" t="str">
        <f t="shared" si="316"/>
        <v/>
      </c>
      <c r="N1306" s="27" t="str">
        <f t="shared" si="303"/>
        <v/>
      </c>
      <c r="O1306" s="27" t="str">
        <f t="shared" si="304"/>
        <v/>
      </c>
      <c r="P1306" s="27" t="str">
        <f t="shared" si="305"/>
        <v/>
      </c>
      <c r="Q1306" s="27" t="str">
        <f t="shared" si="306"/>
        <v/>
      </c>
      <c r="R1306" s="27" t="str">
        <f t="shared" si="307"/>
        <v/>
      </c>
      <c r="S1306" s="27" t="str">
        <f t="shared" si="308"/>
        <v/>
      </c>
      <c r="T1306" s="32" t="str">
        <f t="shared" si="309"/>
        <v/>
      </c>
      <c r="U1306" s="10"/>
    </row>
    <row r="1307" spans="1:21" x14ac:dyDescent="0.25">
      <c r="A1307" s="10"/>
      <c r="B1307" s="4" t="str">
        <f>IF(ISBLANK('INPUT | Operations'!$B1312),"",COUNT('INPUT | Operations'!$B$12:$B1311))</f>
        <v/>
      </c>
      <c r="C1307" s="27" t="str">
        <f>IF(ISNUMBER($B1307),('INPUT | Operations'!$C1311+'INPUT | Operations'!$C1312)/2,"")</f>
        <v/>
      </c>
      <c r="D1307" s="28" t="str">
        <f t="shared" si="302"/>
        <v/>
      </c>
      <c r="E1307" s="26" t="str">
        <f>IF(ISNUMBER($B1307),'INPUT | Operations'!$B1312-'INPUT | Operations'!$B1311,"")</f>
        <v/>
      </c>
      <c r="F1307" s="32" t="str">
        <f>IF(ISNUMBER($B1307),IF('INPUT | Operations'!$B1312&lt;MainEngine_BurnTime,1,IF('INPUT | Operations'!$B1311&lt;=MainEngine_BurnTime,(MainEngine_BurnTime-'INPUT | Operations'!$B1311)/('INPUT | Operations'!$B1312-'INPUT | Operations'!$B1311),0))*'INPUT | Operations'!$D1311*NumberOfMainEngines*NumberOfOps*$E1307,"")</f>
        <v/>
      </c>
      <c r="G1307" s="34" t="str">
        <f t="shared" si="310"/>
        <v/>
      </c>
      <c r="H1307" s="27" t="str">
        <f t="shared" si="311"/>
        <v/>
      </c>
      <c r="I1307" s="27" t="str">
        <f t="shared" si="312"/>
        <v/>
      </c>
      <c r="J1307" s="27" t="str">
        <f t="shared" si="313"/>
        <v/>
      </c>
      <c r="K1307" s="27" t="str">
        <f t="shared" si="314"/>
        <v/>
      </c>
      <c r="L1307" s="27" t="str">
        <f t="shared" si="315"/>
        <v/>
      </c>
      <c r="M1307" s="32" t="str">
        <f t="shared" si="316"/>
        <v/>
      </c>
      <c r="N1307" s="27" t="str">
        <f t="shared" si="303"/>
        <v/>
      </c>
      <c r="O1307" s="27" t="str">
        <f t="shared" si="304"/>
        <v/>
      </c>
      <c r="P1307" s="27" t="str">
        <f t="shared" si="305"/>
        <v/>
      </c>
      <c r="Q1307" s="27" t="str">
        <f t="shared" si="306"/>
        <v/>
      </c>
      <c r="R1307" s="27" t="str">
        <f t="shared" si="307"/>
        <v/>
      </c>
      <c r="S1307" s="27" t="str">
        <f t="shared" si="308"/>
        <v/>
      </c>
      <c r="T1307" s="32" t="str">
        <f t="shared" si="309"/>
        <v/>
      </c>
      <c r="U1307" s="10"/>
    </row>
    <row r="1308" spans="1:21" x14ac:dyDescent="0.25">
      <c r="A1308" s="10"/>
      <c r="B1308" s="4" t="str">
        <f>IF(ISBLANK('INPUT | Operations'!$B1313),"",COUNT('INPUT | Operations'!$B$12:$B1312))</f>
        <v/>
      </c>
      <c r="C1308" s="27" t="str">
        <f>IF(ISNUMBER($B1308),('INPUT | Operations'!$C1312+'INPUT | Operations'!$C1313)/2,"")</f>
        <v/>
      </c>
      <c r="D1308" s="28" t="str">
        <f t="shared" si="302"/>
        <v/>
      </c>
      <c r="E1308" s="26" t="str">
        <f>IF(ISNUMBER($B1308),'INPUT | Operations'!$B1313-'INPUT | Operations'!$B1312,"")</f>
        <v/>
      </c>
      <c r="F1308" s="32" t="str">
        <f>IF(ISNUMBER($B1308),IF('INPUT | Operations'!$B1313&lt;MainEngine_BurnTime,1,IF('INPUT | Operations'!$B1312&lt;=MainEngine_BurnTime,(MainEngine_BurnTime-'INPUT | Operations'!$B1312)/('INPUT | Operations'!$B1313-'INPUT | Operations'!$B1312),0))*'INPUT | Operations'!$D1312*NumberOfMainEngines*NumberOfOps*$E1308,"")</f>
        <v/>
      </c>
      <c r="G1308" s="34" t="str">
        <f t="shared" si="310"/>
        <v/>
      </c>
      <c r="H1308" s="27" t="str">
        <f t="shared" si="311"/>
        <v/>
      </c>
      <c r="I1308" s="27" t="str">
        <f t="shared" si="312"/>
        <v/>
      </c>
      <c r="J1308" s="27" t="str">
        <f t="shared" si="313"/>
        <v/>
      </c>
      <c r="K1308" s="27" t="str">
        <f t="shared" si="314"/>
        <v/>
      </c>
      <c r="L1308" s="27" t="str">
        <f t="shared" si="315"/>
        <v/>
      </c>
      <c r="M1308" s="32" t="str">
        <f t="shared" si="316"/>
        <v/>
      </c>
      <c r="N1308" s="27" t="str">
        <f t="shared" si="303"/>
        <v/>
      </c>
      <c r="O1308" s="27" t="str">
        <f t="shared" si="304"/>
        <v/>
      </c>
      <c r="P1308" s="27" t="str">
        <f t="shared" si="305"/>
        <v/>
      </c>
      <c r="Q1308" s="27" t="str">
        <f t="shared" si="306"/>
        <v/>
      </c>
      <c r="R1308" s="27" t="str">
        <f t="shared" si="307"/>
        <v/>
      </c>
      <c r="S1308" s="27" t="str">
        <f t="shared" si="308"/>
        <v/>
      </c>
      <c r="T1308" s="32" t="str">
        <f t="shared" si="309"/>
        <v/>
      </c>
      <c r="U1308" s="10"/>
    </row>
    <row r="1309" spans="1:21" x14ac:dyDescent="0.25">
      <c r="A1309" s="10"/>
      <c r="B1309" s="4" t="str">
        <f>IF(ISBLANK('INPUT | Operations'!$B1314),"",COUNT('INPUT | Operations'!$B$12:$B1313))</f>
        <v/>
      </c>
      <c r="C1309" s="27" t="str">
        <f>IF(ISNUMBER($B1309),('INPUT | Operations'!$C1313+'INPUT | Operations'!$C1314)/2,"")</f>
        <v/>
      </c>
      <c r="D1309" s="28" t="str">
        <f t="shared" si="302"/>
        <v/>
      </c>
      <c r="E1309" s="26" t="str">
        <f>IF(ISNUMBER($B1309),'INPUT | Operations'!$B1314-'INPUT | Operations'!$B1313,"")</f>
        <v/>
      </c>
      <c r="F1309" s="32" t="str">
        <f>IF(ISNUMBER($B1309),IF('INPUT | Operations'!$B1314&lt;MainEngine_BurnTime,1,IF('INPUT | Operations'!$B1313&lt;=MainEngine_BurnTime,(MainEngine_BurnTime-'INPUT | Operations'!$B1313)/('INPUT | Operations'!$B1314-'INPUT | Operations'!$B1313),0))*'INPUT | Operations'!$D1313*NumberOfMainEngines*NumberOfOps*$E1309,"")</f>
        <v/>
      </c>
      <c r="G1309" s="34" t="str">
        <f t="shared" si="310"/>
        <v/>
      </c>
      <c r="H1309" s="27" t="str">
        <f t="shared" si="311"/>
        <v/>
      </c>
      <c r="I1309" s="27" t="str">
        <f t="shared" si="312"/>
        <v/>
      </c>
      <c r="J1309" s="27" t="str">
        <f t="shared" si="313"/>
        <v/>
      </c>
      <c r="K1309" s="27" t="str">
        <f t="shared" si="314"/>
        <v/>
      </c>
      <c r="L1309" s="27" t="str">
        <f t="shared" si="315"/>
        <v/>
      </c>
      <c r="M1309" s="32" t="str">
        <f t="shared" si="316"/>
        <v/>
      </c>
      <c r="N1309" s="27" t="str">
        <f t="shared" si="303"/>
        <v/>
      </c>
      <c r="O1309" s="27" t="str">
        <f t="shared" si="304"/>
        <v/>
      </c>
      <c r="P1309" s="27" t="str">
        <f t="shared" si="305"/>
        <v/>
      </c>
      <c r="Q1309" s="27" t="str">
        <f t="shared" si="306"/>
        <v/>
      </c>
      <c r="R1309" s="27" t="str">
        <f t="shared" si="307"/>
        <v/>
      </c>
      <c r="S1309" s="27" t="str">
        <f t="shared" si="308"/>
        <v/>
      </c>
      <c r="T1309" s="32" t="str">
        <f t="shared" si="309"/>
        <v/>
      </c>
      <c r="U1309" s="10"/>
    </row>
    <row r="1310" spans="1:21" x14ac:dyDescent="0.25">
      <c r="A1310" s="10"/>
      <c r="B1310" s="4" t="str">
        <f>IF(ISBLANK('INPUT | Operations'!$B1315),"",COUNT('INPUT | Operations'!$B$12:$B1314))</f>
        <v/>
      </c>
      <c r="C1310" s="27" t="str">
        <f>IF(ISNUMBER($B1310),('INPUT | Operations'!$C1314+'INPUT | Operations'!$C1315)/2,"")</f>
        <v/>
      </c>
      <c r="D1310" s="28" t="str">
        <f t="shared" si="302"/>
        <v/>
      </c>
      <c r="E1310" s="26" t="str">
        <f>IF(ISNUMBER($B1310),'INPUT | Operations'!$B1315-'INPUT | Operations'!$B1314,"")</f>
        <v/>
      </c>
      <c r="F1310" s="32" t="str">
        <f>IF(ISNUMBER($B1310),IF('INPUT | Operations'!$B1315&lt;MainEngine_BurnTime,1,IF('INPUT | Operations'!$B1314&lt;=MainEngine_BurnTime,(MainEngine_BurnTime-'INPUT | Operations'!$B1314)/('INPUT | Operations'!$B1315-'INPUT | Operations'!$B1314),0))*'INPUT | Operations'!$D1314*NumberOfMainEngines*NumberOfOps*$E1310,"")</f>
        <v/>
      </c>
      <c r="G1310" s="34" t="str">
        <f t="shared" si="310"/>
        <v/>
      </c>
      <c r="H1310" s="27" t="str">
        <f t="shared" si="311"/>
        <v/>
      </c>
      <c r="I1310" s="27" t="str">
        <f t="shared" si="312"/>
        <v/>
      </c>
      <c r="J1310" s="27" t="str">
        <f t="shared" si="313"/>
        <v/>
      </c>
      <c r="K1310" s="27" t="str">
        <f t="shared" si="314"/>
        <v/>
      </c>
      <c r="L1310" s="27" t="str">
        <f t="shared" si="315"/>
        <v/>
      </c>
      <c r="M1310" s="32" t="str">
        <f t="shared" si="316"/>
        <v/>
      </c>
      <c r="N1310" s="27" t="str">
        <f t="shared" si="303"/>
        <v/>
      </c>
      <c r="O1310" s="27" t="str">
        <f t="shared" si="304"/>
        <v/>
      </c>
      <c r="P1310" s="27" t="str">
        <f t="shared" si="305"/>
        <v/>
      </c>
      <c r="Q1310" s="27" t="str">
        <f t="shared" si="306"/>
        <v/>
      </c>
      <c r="R1310" s="27" t="str">
        <f t="shared" si="307"/>
        <v/>
      </c>
      <c r="S1310" s="27" t="str">
        <f t="shared" si="308"/>
        <v/>
      </c>
      <c r="T1310" s="32" t="str">
        <f t="shared" si="309"/>
        <v/>
      </c>
      <c r="U1310" s="10"/>
    </row>
    <row r="1311" spans="1:21" x14ac:dyDescent="0.25">
      <c r="A1311" s="10"/>
      <c r="B1311" s="4" t="str">
        <f>IF(ISBLANK('INPUT | Operations'!$B1316),"",COUNT('INPUT | Operations'!$B$12:$B1315))</f>
        <v/>
      </c>
      <c r="C1311" s="27" t="str">
        <f>IF(ISNUMBER($B1311),('INPUT | Operations'!$C1315+'INPUT | Operations'!$C1316)/2,"")</f>
        <v/>
      </c>
      <c r="D1311" s="28" t="str">
        <f t="shared" si="302"/>
        <v/>
      </c>
      <c r="E1311" s="26" t="str">
        <f>IF(ISNUMBER($B1311),'INPUT | Operations'!$B1316-'INPUT | Operations'!$B1315,"")</f>
        <v/>
      </c>
      <c r="F1311" s="32" t="str">
        <f>IF(ISNUMBER($B1311),IF('INPUT | Operations'!$B1316&lt;MainEngine_BurnTime,1,IF('INPUT | Operations'!$B1315&lt;=MainEngine_BurnTime,(MainEngine_BurnTime-'INPUT | Operations'!$B1315)/('INPUT | Operations'!$B1316-'INPUT | Operations'!$B1315),0))*'INPUT | Operations'!$D1315*NumberOfMainEngines*NumberOfOps*$E1311,"")</f>
        <v/>
      </c>
      <c r="G1311" s="34" t="str">
        <f t="shared" si="310"/>
        <v/>
      </c>
      <c r="H1311" s="27" t="str">
        <f t="shared" si="311"/>
        <v/>
      </c>
      <c r="I1311" s="27" t="str">
        <f t="shared" si="312"/>
        <v/>
      </c>
      <c r="J1311" s="27" t="str">
        <f t="shared" si="313"/>
        <v/>
      </c>
      <c r="K1311" s="27" t="str">
        <f t="shared" si="314"/>
        <v/>
      </c>
      <c r="L1311" s="27" t="str">
        <f t="shared" si="315"/>
        <v/>
      </c>
      <c r="M1311" s="32" t="str">
        <f t="shared" si="316"/>
        <v/>
      </c>
      <c r="N1311" s="27" t="str">
        <f t="shared" si="303"/>
        <v/>
      </c>
      <c r="O1311" s="27" t="str">
        <f t="shared" si="304"/>
        <v/>
      </c>
      <c r="P1311" s="27" t="str">
        <f t="shared" si="305"/>
        <v/>
      </c>
      <c r="Q1311" s="27" t="str">
        <f t="shared" si="306"/>
        <v/>
      </c>
      <c r="R1311" s="27" t="str">
        <f t="shared" si="307"/>
        <v/>
      </c>
      <c r="S1311" s="27" t="str">
        <f t="shared" si="308"/>
        <v/>
      </c>
      <c r="T1311" s="32" t="str">
        <f t="shared" si="309"/>
        <v/>
      </c>
      <c r="U1311" s="10"/>
    </row>
    <row r="1312" spans="1:21" x14ac:dyDescent="0.25">
      <c r="A1312" s="10"/>
      <c r="B1312" s="4" t="str">
        <f>IF(ISBLANK('INPUT | Operations'!$B1317),"",COUNT('INPUT | Operations'!$B$12:$B1316))</f>
        <v/>
      </c>
      <c r="C1312" s="27" t="str">
        <f>IF(ISNUMBER($B1312),('INPUT | Operations'!$C1316+'INPUT | Operations'!$C1317)/2,"")</f>
        <v/>
      </c>
      <c r="D1312" s="28" t="str">
        <f t="shared" si="302"/>
        <v/>
      </c>
      <c r="E1312" s="26" t="str">
        <f>IF(ISNUMBER($B1312),'INPUT | Operations'!$B1317-'INPUT | Operations'!$B1316,"")</f>
        <v/>
      </c>
      <c r="F1312" s="32" t="str">
        <f>IF(ISNUMBER($B1312),IF('INPUT | Operations'!$B1317&lt;MainEngine_BurnTime,1,IF('INPUT | Operations'!$B1316&lt;=MainEngine_BurnTime,(MainEngine_BurnTime-'INPUT | Operations'!$B1316)/('INPUT | Operations'!$B1317-'INPUT | Operations'!$B1316),0))*'INPUT | Operations'!$D1316*NumberOfMainEngines*NumberOfOps*$E1312,"")</f>
        <v/>
      </c>
      <c r="G1312" s="34" t="str">
        <f t="shared" si="310"/>
        <v/>
      </c>
      <c r="H1312" s="27" t="str">
        <f t="shared" si="311"/>
        <v/>
      </c>
      <c r="I1312" s="27" t="str">
        <f t="shared" si="312"/>
        <v/>
      </c>
      <c r="J1312" s="27" t="str">
        <f t="shared" si="313"/>
        <v/>
      </c>
      <c r="K1312" s="27" t="str">
        <f t="shared" si="314"/>
        <v/>
      </c>
      <c r="L1312" s="27" t="str">
        <f t="shared" si="315"/>
        <v/>
      </c>
      <c r="M1312" s="32" t="str">
        <f t="shared" si="316"/>
        <v/>
      </c>
      <c r="N1312" s="27" t="str">
        <f t="shared" si="303"/>
        <v/>
      </c>
      <c r="O1312" s="27" t="str">
        <f t="shared" si="304"/>
        <v/>
      </c>
      <c r="P1312" s="27" t="str">
        <f t="shared" si="305"/>
        <v/>
      </c>
      <c r="Q1312" s="27" t="str">
        <f t="shared" si="306"/>
        <v/>
      </c>
      <c r="R1312" s="27" t="str">
        <f t="shared" si="307"/>
        <v/>
      </c>
      <c r="S1312" s="27" t="str">
        <f t="shared" si="308"/>
        <v/>
      </c>
      <c r="T1312" s="32" t="str">
        <f t="shared" si="309"/>
        <v/>
      </c>
      <c r="U1312" s="10"/>
    </row>
    <row r="1313" spans="1:21" x14ac:dyDescent="0.25">
      <c r="A1313" s="10"/>
      <c r="B1313" s="4" t="str">
        <f>IF(ISBLANK('INPUT | Operations'!$B1318),"",COUNT('INPUT | Operations'!$B$12:$B1317))</f>
        <v/>
      </c>
      <c r="C1313" s="27" t="str">
        <f>IF(ISNUMBER($B1313),('INPUT | Operations'!$C1317+'INPUT | Operations'!$C1318)/2,"")</f>
        <v/>
      </c>
      <c r="D1313" s="28" t="str">
        <f t="shared" si="302"/>
        <v/>
      </c>
      <c r="E1313" s="26" t="str">
        <f>IF(ISNUMBER($B1313),'INPUT | Operations'!$B1318-'INPUT | Operations'!$B1317,"")</f>
        <v/>
      </c>
      <c r="F1313" s="32" t="str">
        <f>IF(ISNUMBER($B1313),IF('INPUT | Operations'!$B1318&lt;MainEngine_BurnTime,1,IF('INPUT | Operations'!$B1317&lt;=MainEngine_BurnTime,(MainEngine_BurnTime-'INPUT | Operations'!$B1317)/('INPUT | Operations'!$B1318-'INPUT | Operations'!$B1317),0))*'INPUT | Operations'!$D1317*NumberOfMainEngines*NumberOfOps*$E1313,"")</f>
        <v/>
      </c>
      <c r="G1313" s="34" t="str">
        <f t="shared" si="310"/>
        <v/>
      </c>
      <c r="H1313" s="27" t="str">
        <f t="shared" si="311"/>
        <v/>
      </c>
      <c r="I1313" s="27" t="str">
        <f t="shared" si="312"/>
        <v/>
      </c>
      <c r="J1313" s="27" t="str">
        <f t="shared" si="313"/>
        <v/>
      </c>
      <c r="K1313" s="27" t="str">
        <f t="shared" si="314"/>
        <v/>
      </c>
      <c r="L1313" s="27" t="str">
        <f t="shared" si="315"/>
        <v/>
      </c>
      <c r="M1313" s="32" t="str">
        <f t="shared" si="316"/>
        <v/>
      </c>
      <c r="N1313" s="27" t="str">
        <f t="shared" si="303"/>
        <v/>
      </c>
      <c r="O1313" s="27" t="str">
        <f t="shared" si="304"/>
        <v/>
      </c>
      <c r="P1313" s="27" t="str">
        <f t="shared" si="305"/>
        <v/>
      </c>
      <c r="Q1313" s="27" t="str">
        <f t="shared" si="306"/>
        <v/>
      </c>
      <c r="R1313" s="27" t="str">
        <f t="shared" si="307"/>
        <v/>
      </c>
      <c r="S1313" s="27" t="str">
        <f t="shared" si="308"/>
        <v/>
      </c>
      <c r="T1313" s="32" t="str">
        <f t="shared" si="309"/>
        <v/>
      </c>
      <c r="U1313" s="10"/>
    </row>
    <row r="1314" spans="1:21" x14ac:dyDescent="0.25">
      <c r="A1314" s="10"/>
      <c r="B1314" s="4" t="str">
        <f>IF(ISBLANK('INPUT | Operations'!$B1319),"",COUNT('INPUT | Operations'!$B$12:$B1318))</f>
        <v/>
      </c>
      <c r="C1314" s="27" t="str">
        <f>IF(ISNUMBER($B1314),('INPUT | Operations'!$C1318+'INPUT | Operations'!$C1319)/2,"")</f>
        <v/>
      </c>
      <c r="D1314" s="28" t="str">
        <f t="shared" si="302"/>
        <v/>
      </c>
      <c r="E1314" s="26" t="str">
        <f>IF(ISNUMBER($B1314),'INPUT | Operations'!$B1319-'INPUT | Operations'!$B1318,"")</f>
        <v/>
      </c>
      <c r="F1314" s="32" t="str">
        <f>IF(ISNUMBER($B1314),IF('INPUT | Operations'!$B1319&lt;MainEngine_BurnTime,1,IF('INPUT | Operations'!$B1318&lt;=MainEngine_BurnTime,(MainEngine_BurnTime-'INPUT | Operations'!$B1318)/('INPUT | Operations'!$B1319-'INPUT | Operations'!$B1318),0))*'INPUT | Operations'!$D1318*NumberOfMainEngines*NumberOfOps*$E1314,"")</f>
        <v/>
      </c>
      <c r="G1314" s="34" t="str">
        <f t="shared" si="310"/>
        <v/>
      </c>
      <c r="H1314" s="27" t="str">
        <f t="shared" si="311"/>
        <v/>
      </c>
      <c r="I1314" s="27" t="str">
        <f t="shared" si="312"/>
        <v/>
      </c>
      <c r="J1314" s="27" t="str">
        <f t="shared" si="313"/>
        <v/>
      </c>
      <c r="K1314" s="27" t="str">
        <f t="shared" si="314"/>
        <v/>
      </c>
      <c r="L1314" s="27" t="str">
        <f t="shared" si="315"/>
        <v/>
      </c>
      <c r="M1314" s="32" t="str">
        <f t="shared" si="316"/>
        <v/>
      </c>
      <c r="N1314" s="27" t="str">
        <f t="shared" si="303"/>
        <v/>
      </c>
      <c r="O1314" s="27" t="str">
        <f t="shared" si="304"/>
        <v/>
      </c>
      <c r="P1314" s="27" t="str">
        <f t="shared" si="305"/>
        <v/>
      </c>
      <c r="Q1314" s="27" t="str">
        <f t="shared" si="306"/>
        <v/>
      </c>
      <c r="R1314" s="27" t="str">
        <f t="shared" si="307"/>
        <v/>
      </c>
      <c r="S1314" s="27" t="str">
        <f t="shared" si="308"/>
        <v/>
      </c>
      <c r="T1314" s="32" t="str">
        <f t="shared" si="309"/>
        <v/>
      </c>
      <c r="U1314" s="10"/>
    </row>
    <row r="1315" spans="1:21" x14ac:dyDescent="0.25">
      <c r="A1315" s="10"/>
      <c r="B1315" s="4" t="str">
        <f>IF(ISBLANK('INPUT | Operations'!$B1320),"",COUNT('INPUT | Operations'!$B$12:$B1319))</f>
        <v/>
      </c>
      <c r="C1315" s="27" t="str">
        <f>IF(ISNUMBER($B1315),('INPUT | Operations'!$C1319+'INPUT | Operations'!$C1320)/2,"")</f>
        <v/>
      </c>
      <c r="D1315" s="28" t="str">
        <f t="shared" si="302"/>
        <v/>
      </c>
      <c r="E1315" s="26" t="str">
        <f>IF(ISNUMBER($B1315),'INPUT | Operations'!$B1320-'INPUT | Operations'!$B1319,"")</f>
        <v/>
      </c>
      <c r="F1315" s="32" t="str">
        <f>IF(ISNUMBER($B1315),IF('INPUT | Operations'!$B1320&lt;MainEngine_BurnTime,1,IF('INPUT | Operations'!$B1319&lt;=MainEngine_BurnTime,(MainEngine_BurnTime-'INPUT | Operations'!$B1319)/('INPUT | Operations'!$B1320-'INPUT | Operations'!$B1319),0))*'INPUT | Operations'!$D1319*NumberOfMainEngines*NumberOfOps*$E1315,"")</f>
        <v/>
      </c>
      <c r="G1315" s="34" t="str">
        <f t="shared" si="310"/>
        <v/>
      </c>
      <c r="H1315" s="27" t="str">
        <f t="shared" si="311"/>
        <v/>
      </c>
      <c r="I1315" s="27" t="str">
        <f t="shared" si="312"/>
        <v/>
      </c>
      <c r="J1315" s="27" t="str">
        <f t="shared" si="313"/>
        <v/>
      </c>
      <c r="K1315" s="27" t="str">
        <f t="shared" si="314"/>
        <v/>
      </c>
      <c r="L1315" s="27" t="str">
        <f t="shared" si="315"/>
        <v/>
      </c>
      <c r="M1315" s="32" t="str">
        <f t="shared" si="316"/>
        <v/>
      </c>
      <c r="N1315" s="27" t="str">
        <f t="shared" si="303"/>
        <v/>
      </c>
      <c r="O1315" s="27" t="str">
        <f t="shared" si="304"/>
        <v/>
      </c>
      <c r="P1315" s="27" t="str">
        <f t="shared" si="305"/>
        <v/>
      </c>
      <c r="Q1315" s="27" t="str">
        <f t="shared" si="306"/>
        <v/>
      </c>
      <c r="R1315" s="27" t="str">
        <f t="shared" si="307"/>
        <v/>
      </c>
      <c r="S1315" s="27" t="str">
        <f t="shared" si="308"/>
        <v/>
      </c>
      <c r="T1315" s="32" t="str">
        <f t="shared" si="309"/>
        <v/>
      </c>
      <c r="U1315" s="10"/>
    </row>
    <row r="1316" spans="1:21" x14ac:dyDescent="0.25">
      <c r="A1316" s="10"/>
      <c r="B1316" s="4" t="str">
        <f>IF(ISBLANK('INPUT | Operations'!$B1321),"",COUNT('INPUT | Operations'!$B$12:$B1320))</f>
        <v/>
      </c>
      <c r="C1316" s="27" t="str">
        <f>IF(ISNUMBER($B1316),('INPUT | Operations'!$C1320+'INPUT | Operations'!$C1321)/2,"")</f>
        <v/>
      </c>
      <c r="D1316" s="28" t="str">
        <f t="shared" si="302"/>
        <v/>
      </c>
      <c r="E1316" s="26" t="str">
        <f>IF(ISNUMBER($B1316),'INPUT | Operations'!$B1321-'INPUT | Operations'!$B1320,"")</f>
        <v/>
      </c>
      <c r="F1316" s="32" t="str">
        <f>IF(ISNUMBER($B1316),IF('INPUT | Operations'!$B1321&lt;MainEngine_BurnTime,1,IF('INPUT | Operations'!$B1320&lt;=MainEngine_BurnTime,(MainEngine_BurnTime-'INPUT | Operations'!$B1320)/('INPUT | Operations'!$B1321-'INPUT | Operations'!$B1320),0))*'INPUT | Operations'!$D1320*NumberOfMainEngines*NumberOfOps*$E1316,"")</f>
        <v/>
      </c>
      <c r="G1316" s="34" t="str">
        <f t="shared" si="310"/>
        <v/>
      </c>
      <c r="H1316" s="27" t="str">
        <f t="shared" si="311"/>
        <v/>
      </c>
      <c r="I1316" s="27" t="str">
        <f t="shared" si="312"/>
        <v/>
      </c>
      <c r="J1316" s="27" t="str">
        <f t="shared" si="313"/>
        <v/>
      </c>
      <c r="K1316" s="27" t="str">
        <f t="shared" si="314"/>
        <v/>
      </c>
      <c r="L1316" s="27" t="str">
        <f t="shared" si="315"/>
        <v/>
      </c>
      <c r="M1316" s="32" t="str">
        <f t="shared" si="316"/>
        <v/>
      </c>
      <c r="N1316" s="27" t="str">
        <f t="shared" si="303"/>
        <v/>
      </c>
      <c r="O1316" s="27" t="str">
        <f t="shared" si="304"/>
        <v/>
      </c>
      <c r="P1316" s="27" t="str">
        <f t="shared" si="305"/>
        <v/>
      </c>
      <c r="Q1316" s="27" t="str">
        <f t="shared" si="306"/>
        <v/>
      </c>
      <c r="R1316" s="27" t="str">
        <f t="shared" si="307"/>
        <v/>
      </c>
      <c r="S1316" s="27" t="str">
        <f t="shared" si="308"/>
        <v/>
      </c>
      <c r="T1316" s="32" t="str">
        <f t="shared" si="309"/>
        <v/>
      </c>
      <c r="U1316" s="10"/>
    </row>
    <row r="1317" spans="1:21" x14ac:dyDescent="0.25">
      <c r="A1317" s="10"/>
      <c r="B1317" s="4" t="str">
        <f>IF(ISBLANK('INPUT | Operations'!$B1322),"",COUNT('INPUT | Operations'!$B$12:$B1321))</f>
        <v/>
      </c>
      <c r="C1317" s="27" t="str">
        <f>IF(ISNUMBER($B1317),('INPUT | Operations'!$C1321+'INPUT | Operations'!$C1322)/2,"")</f>
        <v/>
      </c>
      <c r="D1317" s="28" t="str">
        <f t="shared" si="302"/>
        <v/>
      </c>
      <c r="E1317" s="26" t="str">
        <f>IF(ISNUMBER($B1317),'INPUT | Operations'!$B1322-'INPUT | Operations'!$B1321,"")</f>
        <v/>
      </c>
      <c r="F1317" s="32" t="str">
        <f>IF(ISNUMBER($B1317),IF('INPUT | Operations'!$B1322&lt;MainEngine_BurnTime,1,IF('INPUT | Operations'!$B1321&lt;=MainEngine_BurnTime,(MainEngine_BurnTime-'INPUT | Operations'!$B1321)/('INPUT | Operations'!$B1322-'INPUT | Operations'!$B1321),0))*'INPUT | Operations'!$D1321*NumberOfMainEngines*NumberOfOps*$E1317,"")</f>
        <v/>
      </c>
      <c r="G1317" s="34" t="str">
        <f t="shared" si="310"/>
        <v/>
      </c>
      <c r="H1317" s="27" t="str">
        <f t="shared" si="311"/>
        <v/>
      </c>
      <c r="I1317" s="27" t="str">
        <f t="shared" si="312"/>
        <v/>
      </c>
      <c r="J1317" s="27" t="str">
        <f t="shared" si="313"/>
        <v/>
      </c>
      <c r="K1317" s="27" t="str">
        <f t="shared" si="314"/>
        <v/>
      </c>
      <c r="L1317" s="27" t="str">
        <f t="shared" si="315"/>
        <v/>
      </c>
      <c r="M1317" s="32" t="str">
        <f t="shared" si="316"/>
        <v/>
      </c>
      <c r="N1317" s="27" t="str">
        <f t="shared" si="303"/>
        <v/>
      </c>
      <c r="O1317" s="27" t="str">
        <f t="shared" si="304"/>
        <v/>
      </c>
      <c r="P1317" s="27" t="str">
        <f t="shared" si="305"/>
        <v/>
      </c>
      <c r="Q1317" s="27" t="str">
        <f t="shared" si="306"/>
        <v/>
      </c>
      <c r="R1317" s="27" t="str">
        <f t="shared" si="307"/>
        <v/>
      </c>
      <c r="S1317" s="27" t="str">
        <f t="shared" si="308"/>
        <v/>
      </c>
      <c r="T1317" s="32" t="str">
        <f t="shared" si="309"/>
        <v/>
      </c>
      <c r="U1317" s="10"/>
    </row>
    <row r="1318" spans="1:21" x14ac:dyDescent="0.25">
      <c r="A1318" s="10"/>
      <c r="B1318" s="4" t="str">
        <f>IF(ISBLANK('INPUT | Operations'!$B1323),"",COUNT('INPUT | Operations'!$B$12:$B1322))</f>
        <v/>
      </c>
      <c r="C1318" s="27" t="str">
        <f>IF(ISNUMBER($B1318),('INPUT | Operations'!$C1322+'INPUT | Operations'!$C1323)/2,"")</f>
        <v/>
      </c>
      <c r="D1318" s="28" t="str">
        <f t="shared" si="302"/>
        <v/>
      </c>
      <c r="E1318" s="26" t="str">
        <f>IF(ISNUMBER($B1318),'INPUT | Operations'!$B1323-'INPUT | Operations'!$B1322,"")</f>
        <v/>
      </c>
      <c r="F1318" s="32" t="str">
        <f>IF(ISNUMBER($B1318),IF('INPUT | Operations'!$B1323&lt;MainEngine_BurnTime,1,IF('INPUT | Operations'!$B1322&lt;=MainEngine_BurnTime,(MainEngine_BurnTime-'INPUT | Operations'!$B1322)/('INPUT | Operations'!$B1323-'INPUT | Operations'!$B1322),0))*'INPUT | Operations'!$D1322*NumberOfMainEngines*NumberOfOps*$E1318,"")</f>
        <v/>
      </c>
      <c r="G1318" s="34" t="str">
        <f t="shared" si="310"/>
        <v/>
      </c>
      <c r="H1318" s="27" t="str">
        <f t="shared" si="311"/>
        <v/>
      </c>
      <c r="I1318" s="27" t="str">
        <f t="shared" si="312"/>
        <v/>
      </c>
      <c r="J1318" s="27" t="str">
        <f t="shared" si="313"/>
        <v/>
      </c>
      <c r="K1318" s="27" t="str">
        <f t="shared" si="314"/>
        <v/>
      </c>
      <c r="L1318" s="27" t="str">
        <f t="shared" si="315"/>
        <v/>
      </c>
      <c r="M1318" s="32" t="str">
        <f t="shared" si="316"/>
        <v/>
      </c>
      <c r="N1318" s="27" t="str">
        <f t="shared" si="303"/>
        <v/>
      </c>
      <c r="O1318" s="27" t="str">
        <f t="shared" si="304"/>
        <v/>
      </c>
      <c r="P1318" s="27" t="str">
        <f t="shared" si="305"/>
        <v/>
      </c>
      <c r="Q1318" s="27" t="str">
        <f t="shared" si="306"/>
        <v/>
      </c>
      <c r="R1318" s="27" t="str">
        <f t="shared" si="307"/>
        <v/>
      </c>
      <c r="S1318" s="27" t="str">
        <f t="shared" si="308"/>
        <v/>
      </c>
      <c r="T1318" s="32" t="str">
        <f t="shared" si="309"/>
        <v/>
      </c>
      <c r="U1318" s="10"/>
    </row>
    <row r="1319" spans="1:21" x14ac:dyDescent="0.25">
      <c r="A1319" s="10"/>
      <c r="B1319" s="4" t="str">
        <f>IF(ISBLANK('INPUT | Operations'!$B1324),"",COUNT('INPUT | Operations'!$B$12:$B1323))</f>
        <v/>
      </c>
      <c r="C1319" s="27" t="str">
        <f>IF(ISNUMBER($B1319),('INPUT | Operations'!$C1323+'INPUT | Operations'!$C1324)/2,"")</f>
        <v/>
      </c>
      <c r="D1319" s="28" t="str">
        <f t="shared" si="302"/>
        <v/>
      </c>
      <c r="E1319" s="26" t="str">
        <f>IF(ISNUMBER($B1319),'INPUT | Operations'!$B1324-'INPUT | Operations'!$B1323,"")</f>
        <v/>
      </c>
      <c r="F1319" s="32" t="str">
        <f>IF(ISNUMBER($B1319),IF('INPUT | Operations'!$B1324&lt;MainEngine_BurnTime,1,IF('INPUT | Operations'!$B1323&lt;=MainEngine_BurnTime,(MainEngine_BurnTime-'INPUT | Operations'!$B1323)/('INPUT | Operations'!$B1324-'INPUT | Operations'!$B1323),0))*'INPUT | Operations'!$D1323*NumberOfMainEngines*NumberOfOps*$E1319,"")</f>
        <v/>
      </c>
      <c r="G1319" s="34" t="str">
        <f t="shared" si="310"/>
        <v/>
      </c>
      <c r="H1319" s="27" t="str">
        <f t="shared" si="311"/>
        <v/>
      </c>
      <c r="I1319" s="27" t="str">
        <f t="shared" si="312"/>
        <v/>
      </c>
      <c r="J1319" s="27" t="str">
        <f t="shared" si="313"/>
        <v/>
      </c>
      <c r="K1319" s="27" t="str">
        <f t="shared" si="314"/>
        <v/>
      </c>
      <c r="L1319" s="27" t="str">
        <f t="shared" si="315"/>
        <v/>
      </c>
      <c r="M1319" s="32" t="str">
        <f t="shared" si="316"/>
        <v/>
      </c>
      <c r="N1319" s="27" t="str">
        <f t="shared" si="303"/>
        <v/>
      </c>
      <c r="O1319" s="27" t="str">
        <f t="shared" si="304"/>
        <v/>
      </c>
      <c r="P1319" s="27" t="str">
        <f t="shared" si="305"/>
        <v/>
      </c>
      <c r="Q1319" s="27" t="str">
        <f t="shared" si="306"/>
        <v/>
      </c>
      <c r="R1319" s="27" t="str">
        <f t="shared" si="307"/>
        <v/>
      </c>
      <c r="S1319" s="27" t="str">
        <f t="shared" si="308"/>
        <v/>
      </c>
      <c r="T1319" s="32" t="str">
        <f t="shared" si="309"/>
        <v/>
      </c>
      <c r="U1319" s="10"/>
    </row>
    <row r="1320" spans="1:21" x14ac:dyDescent="0.25">
      <c r="A1320" s="10"/>
      <c r="B1320" s="4" t="str">
        <f>IF(ISBLANK('INPUT | Operations'!$B1325),"",COUNT('INPUT | Operations'!$B$12:$B1324))</f>
        <v/>
      </c>
      <c r="C1320" s="27" t="str">
        <f>IF(ISNUMBER($B1320),('INPUT | Operations'!$C1324+'INPUT | Operations'!$C1325)/2,"")</f>
        <v/>
      </c>
      <c r="D1320" s="28" t="str">
        <f t="shared" si="302"/>
        <v/>
      </c>
      <c r="E1320" s="26" t="str">
        <f>IF(ISNUMBER($B1320),'INPUT | Operations'!$B1325-'INPUT | Operations'!$B1324,"")</f>
        <v/>
      </c>
      <c r="F1320" s="32" t="str">
        <f>IF(ISNUMBER($B1320),IF('INPUT | Operations'!$B1325&lt;MainEngine_BurnTime,1,IF('INPUT | Operations'!$B1324&lt;=MainEngine_BurnTime,(MainEngine_BurnTime-'INPUT | Operations'!$B1324)/('INPUT | Operations'!$B1325-'INPUT | Operations'!$B1324),0))*'INPUT | Operations'!$D1324*NumberOfMainEngines*NumberOfOps*$E1320,"")</f>
        <v/>
      </c>
      <c r="G1320" s="34" t="str">
        <f t="shared" si="310"/>
        <v/>
      </c>
      <c r="H1320" s="27" t="str">
        <f t="shared" si="311"/>
        <v/>
      </c>
      <c r="I1320" s="27" t="str">
        <f t="shared" si="312"/>
        <v/>
      </c>
      <c r="J1320" s="27" t="str">
        <f t="shared" si="313"/>
        <v/>
      </c>
      <c r="K1320" s="27" t="str">
        <f t="shared" si="314"/>
        <v/>
      </c>
      <c r="L1320" s="27" t="str">
        <f t="shared" si="315"/>
        <v/>
      </c>
      <c r="M1320" s="32" t="str">
        <f t="shared" si="316"/>
        <v/>
      </c>
      <c r="N1320" s="27" t="str">
        <f t="shared" si="303"/>
        <v/>
      </c>
      <c r="O1320" s="27" t="str">
        <f t="shared" si="304"/>
        <v/>
      </c>
      <c r="P1320" s="27" t="str">
        <f t="shared" si="305"/>
        <v/>
      </c>
      <c r="Q1320" s="27" t="str">
        <f t="shared" si="306"/>
        <v/>
      </c>
      <c r="R1320" s="27" t="str">
        <f t="shared" si="307"/>
        <v/>
      </c>
      <c r="S1320" s="27" t="str">
        <f t="shared" si="308"/>
        <v/>
      </c>
      <c r="T1320" s="32" t="str">
        <f t="shared" si="309"/>
        <v/>
      </c>
      <c r="U1320" s="10"/>
    </row>
    <row r="1321" spans="1:21" x14ac:dyDescent="0.25">
      <c r="A1321" s="10"/>
      <c r="B1321" s="4" t="str">
        <f>IF(ISBLANK('INPUT | Operations'!$B1326),"",COUNT('INPUT | Operations'!$B$12:$B1325))</f>
        <v/>
      </c>
      <c r="C1321" s="27" t="str">
        <f>IF(ISNUMBER($B1321),('INPUT | Operations'!$C1325+'INPUT | Operations'!$C1326)/2,"")</f>
        <v/>
      </c>
      <c r="D1321" s="28" t="str">
        <f t="shared" si="302"/>
        <v/>
      </c>
      <c r="E1321" s="26" t="str">
        <f>IF(ISNUMBER($B1321),'INPUT | Operations'!$B1326-'INPUT | Operations'!$B1325,"")</f>
        <v/>
      </c>
      <c r="F1321" s="32" t="str">
        <f>IF(ISNUMBER($B1321),IF('INPUT | Operations'!$B1326&lt;MainEngine_BurnTime,1,IF('INPUT | Operations'!$B1325&lt;=MainEngine_BurnTime,(MainEngine_BurnTime-'INPUT | Operations'!$B1325)/('INPUT | Operations'!$B1326-'INPUT | Operations'!$B1325),0))*'INPUT | Operations'!$D1325*NumberOfMainEngines*NumberOfOps*$E1321,"")</f>
        <v/>
      </c>
      <c r="G1321" s="34" t="str">
        <f t="shared" si="310"/>
        <v/>
      </c>
      <c r="H1321" s="27" t="str">
        <f t="shared" si="311"/>
        <v/>
      </c>
      <c r="I1321" s="27" t="str">
        <f t="shared" si="312"/>
        <v/>
      </c>
      <c r="J1321" s="27" t="str">
        <f t="shared" si="313"/>
        <v/>
      </c>
      <c r="K1321" s="27" t="str">
        <f t="shared" si="314"/>
        <v/>
      </c>
      <c r="L1321" s="27" t="str">
        <f t="shared" si="315"/>
        <v/>
      </c>
      <c r="M1321" s="32" t="str">
        <f t="shared" si="316"/>
        <v/>
      </c>
      <c r="N1321" s="27" t="str">
        <f t="shared" si="303"/>
        <v/>
      </c>
      <c r="O1321" s="27" t="str">
        <f t="shared" si="304"/>
        <v/>
      </c>
      <c r="P1321" s="27" t="str">
        <f t="shared" si="305"/>
        <v/>
      </c>
      <c r="Q1321" s="27" t="str">
        <f t="shared" si="306"/>
        <v/>
      </c>
      <c r="R1321" s="27" t="str">
        <f t="shared" si="307"/>
        <v/>
      </c>
      <c r="S1321" s="27" t="str">
        <f t="shared" si="308"/>
        <v/>
      </c>
      <c r="T1321" s="32" t="str">
        <f t="shared" si="309"/>
        <v/>
      </c>
      <c r="U1321" s="10"/>
    </row>
    <row r="1322" spans="1:21" x14ac:dyDescent="0.25">
      <c r="A1322" s="10"/>
      <c r="B1322" s="4" t="str">
        <f>IF(ISBLANK('INPUT | Operations'!$B1327),"",COUNT('INPUT | Operations'!$B$12:$B1326))</f>
        <v/>
      </c>
      <c r="C1322" s="27" t="str">
        <f>IF(ISNUMBER($B1322),('INPUT | Operations'!$C1326+'INPUT | Operations'!$C1327)/2,"")</f>
        <v/>
      </c>
      <c r="D1322" s="28" t="str">
        <f t="shared" si="302"/>
        <v/>
      </c>
      <c r="E1322" s="26" t="str">
        <f>IF(ISNUMBER($B1322),'INPUT | Operations'!$B1327-'INPUT | Operations'!$B1326,"")</f>
        <v/>
      </c>
      <c r="F1322" s="32" t="str">
        <f>IF(ISNUMBER($B1322),IF('INPUT | Operations'!$B1327&lt;MainEngine_BurnTime,1,IF('INPUT | Operations'!$B1326&lt;=MainEngine_BurnTime,(MainEngine_BurnTime-'INPUT | Operations'!$B1326)/('INPUT | Operations'!$B1327-'INPUT | Operations'!$B1326),0))*'INPUT | Operations'!$D1326*NumberOfMainEngines*NumberOfOps*$E1322,"")</f>
        <v/>
      </c>
      <c r="G1322" s="34" t="str">
        <f t="shared" si="310"/>
        <v/>
      </c>
      <c r="H1322" s="27" t="str">
        <f t="shared" si="311"/>
        <v/>
      </c>
      <c r="I1322" s="27" t="str">
        <f t="shared" si="312"/>
        <v/>
      </c>
      <c r="J1322" s="27" t="str">
        <f t="shared" si="313"/>
        <v/>
      </c>
      <c r="K1322" s="27" t="str">
        <f t="shared" si="314"/>
        <v/>
      </c>
      <c r="L1322" s="27" t="str">
        <f t="shared" si="315"/>
        <v/>
      </c>
      <c r="M1322" s="32" t="str">
        <f t="shared" si="316"/>
        <v/>
      </c>
      <c r="N1322" s="27" t="str">
        <f t="shared" si="303"/>
        <v/>
      </c>
      <c r="O1322" s="27" t="str">
        <f t="shared" si="304"/>
        <v/>
      </c>
      <c r="P1322" s="27" t="str">
        <f t="shared" si="305"/>
        <v/>
      </c>
      <c r="Q1322" s="27" t="str">
        <f t="shared" si="306"/>
        <v/>
      </c>
      <c r="R1322" s="27" t="str">
        <f t="shared" si="307"/>
        <v/>
      </c>
      <c r="S1322" s="27" t="str">
        <f t="shared" si="308"/>
        <v/>
      </c>
      <c r="T1322" s="32" t="str">
        <f t="shared" si="309"/>
        <v/>
      </c>
      <c r="U1322" s="10"/>
    </row>
    <row r="1323" spans="1:21" x14ac:dyDescent="0.25">
      <c r="A1323" s="10"/>
      <c r="B1323" s="4" t="str">
        <f>IF(ISBLANK('INPUT | Operations'!$B1328),"",COUNT('INPUT | Operations'!$B$12:$B1327))</f>
        <v/>
      </c>
      <c r="C1323" s="27" t="str">
        <f>IF(ISNUMBER($B1323),('INPUT | Operations'!$C1327+'INPUT | Operations'!$C1328)/2,"")</f>
        <v/>
      </c>
      <c r="D1323" s="28" t="str">
        <f t="shared" si="302"/>
        <v/>
      </c>
      <c r="E1323" s="26" t="str">
        <f>IF(ISNUMBER($B1323),'INPUT | Operations'!$B1328-'INPUT | Operations'!$B1327,"")</f>
        <v/>
      </c>
      <c r="F1323" s="32" t="str">
        <f>IF(ISNUMBER($B1323),IF('INPUT | Operations'!$B1328&lt;MainEngine_BurnTime,1,IF('INPUT | Operations'!$B1327&lt;=MainEngine_BurnTime,(MainEngine_BurnTime-'INPUT | Operations'!$B1327)/('INPUT | Operations'!$B1328-'INPUT | Operations'!$B1327),0))*'INPUT | Operations'!$D1327*NumberOfMainEngines*NumberOfOps*$E1323,"")</f>
        <v/>
      </c>
      <c r="G1323" s="34" t="str">
        <f t="shared" si="310"/>
        <v/>
      </c>
      <c r="H1323" s="27" t="str">
        <f t="shared" si="311"/>
        <v/>
      </c>
      <c r="I1323" s="27" t="str">
        <f t="shared" si="312"/>
        <v/>
      </c>
      <c r="J1323" s="27" t="str">
        <f t="shared" si="313"/>
        <v/>
      </c>
      <c r="K1323" s="27" t="str">
        <f t="shared" si="314"/>
        <v/>
      </c>
      <c r="L1323" s="27" t="str">
        <f t="shared" si="315"/>
        <v/>
      </c>
      <c r="M1323" s="32" t="str">
        <f t="shared" si="316"/>
        <v/>
      </c>
      <c r="N1323" s="27" t="str">
        <f t="shared" si="303"/>
        <v/>
      </c>
      <c r="O1323" s="27" t="str">
        <f t="shared" si="304"/>
        <v/>
      </c>
      <c r="P1323" s="27" t="str">
        <f t="shared" si="305"/>
        <v/>
      </c>
      <c r="Q1323" s="27" t="str">
        <f t="shared" si="306"/>
        <v/>
      </c>
      <c r="R1323" s="27" t="str">
        <f t="shared" si="307"/>
        <v/>
      </c>
      <c r="S1323" s="27" t="str">
        <f t="shared" si="308"/>
        <v/>
      </c>
      <c r="T1323" s="32" t="str">
        <f t="shared" si="309"/>
        <v/>
      </c>
      <c r="U1323" s="10"/>
    </row>
    <row r="1324" spans="1:21" x14ac:dyDescent="0.25">
      <c r="A1324" s="10"/>
      <c r="B1324" s="4" t="str">
        <f>IF(ISBLANK('INPUT | Operations'!$B1329),"",COUNT('INPUT | Operations'!$B$12:$B1328))</f>
        <v/>
      </c>
      <c r="C1324" s="27" t="str">
        <f>IF(ISNUMBER($B1324),('INPUT | Operations'!$C1328+'INPUT | Operations'!$C1329)/2,"")</f>
        <v/>
      </c>
      <c r="D1324" s="28" t="str">
        <f t="shared" si="302"/>
        <v/>
      </c>
      <c r="E1324" s="26" t="str">
        <f>IF(ISNUMBER($B1324),'INPUT | Operations'!$B1329-'INPUT | Operations'!$B1328,"")</f>
        <v/>
      </c>
      <c r="F1324" s="32" t="str">
        <f>IF(ISNUMBER($B1324),IF('INPUT | Operations'!$B1329&lt;MainEngine_BurnTime,1,IF('INPUT | Operations'!$B1328&lt;=MainEngine_BurnTime,(MainEngine_BurnTime-'INPUT | Operations'!$B1328)/('INPUT | Operations'!$B1329-'INPUT | Operations'!$B1328),0))*'INPUT | Operations'!$D1328*NumberOfMainEngines*NumberOfOps*$E1324,"")</f>
        <v/>
      </c>
      <c r="G1324" s="34" t="str">
        <f t="shared" si="310"/>
        <v/>
      </c>
      <c r="H1324" s="27" t="str">
        <f t="shared" si="311"/>
        <v/>
      </c>
      <c r="I1324" s="27" t="str">
        <f t="shared" si="312"/>
        <v/>
      </c>
      <c r="J1324" s="27" t="str">
        <f t="shared" si="313"/>
        <v/>
      </c>
      <c r="K1324" s="27" t="str">
        <f t="shared" si="314"/>
        <v/>
      </c>
      <c r="L1324" s="27" t="str">
        <f t="shared" si="315"/>
        <v/>
      </c>
      <c r="M1324" s="32" t="str">
        <f t="shared" si="316"/>
        <v/>
      </c>
      <c r="N1324" s="27" t="str">
        <f t="shared" si="303"/>
        <v/>
      </c>
      <c r="O1324" s="27" t="str">
        <f t="shared" si="304"/>
        <v/>
      </c>
      <c r="P1324" s="27" t="str">
        <f t="shared" si="305"/>
        <v/>
      </c>
      <c r="Q1324" s="27" t="str">
        <f t="shared" si="306"/>
        <v/>
      </c>
      <c r="R1324" s="27" t="str">
        <f t="shared" si="307"/>
        <v/>
      </c>
      <c r="S1324" s="27" t="str">
        <f t="shared" si="308"/>
        <v/>
      </c>
      <c r="T1324" s="32" t="str">
        <f t="shared" si="309"/>
        <v/>
      </c>
      <c r="U1324" s="10"/>
    </row>
    <row r="1325" spans="1:21" x14ac:dyDescent="0.25">
      <c r="A1325" s="10"/>
      <c r="B1325" s="4" t="str">
        <f>IF(ISBLANK('INPUT | Operations'!$B1330),"",COUNT('INPUT | Operations'!$B$12:$B1329))</f>
        <v/>
      </c>
      <c r="C1325" s="27" t="str">
        <f>IF(ISNUMBER($B1325),('INPUT | Operations'!$C1329+'INPUT | Operations'!$C1330)/2,"")</f>
        <v/>
      </c>
      <c r="D1325" s="28" t="str">
        <f t="shared" si="302"/>
        <v/>
      </c>
      <c r="E1325" s="26" t="str">
        <f>IF(ISNUMBER($B1325),'INPUT | Operations'!$B1330-'INPUT | Operations'!$B1329,"")</f>
        <v/>
      </c>
      <c r="F1325" s="32" t="str">
        <f>IF(ISNUMBER($B1325),IF('INPUT | Operations'!$B1330&lt;MainEngine_BurnTime,1,IF('INPUT | Operations'!$B1329&lt;=MainEngine_BurnTime,(MainEngine_BurnTime-'INPUT | Operations'!$B1329)/('INPUT | Operations'!$B1330-'INPUT | Operations'!$B1329),0))*'INPUT | Operations'!$D1329*NumberOfMainEngines*NumberOfOps*$E1325,"")</f>
        <v/>
      </c>
      <c r="G1325" s="34" t="str">
        <f t="shared" si="310"/>
        <v/>
      </c>
      <c r="H1325" s="27" t="str">
        <f t="shared" si="311"/>
        <v/>
      </c>
      <c r="I1325" s="27" t="str">
        <f t="shared" si="312"/>
        <v/>
      </c>
      <c r="J1325" s="27" t="str">
        <f t="shared" si="313"/>
        <v/>
      </c>
      <c r="K1325" s="27" t="str">
        <f t="shared" si="314"/>
        <v/>
      </c>
      <c r="L1325" s="27" t="str">
        <f t="shared" si="315"/>
        <v/>
      </c>
      <c r="M1325" s="32" t="str">
        <f t="shared" si="316"/>
        <v/>
      </c>
      <c r="N1325" s="27" t="str">
        <f t="shared" si="303"/>
        <v/>
      </c>
      <c r="O1325" s="27" t="str">
        <f t="shared" si="304"/>
        <v/>
      </c>
      <c r="P1325" s="27" t="str">
        <f t="shared" si="305"/>
        <v/>
      </c>
      <c r="Q1325" s="27" t="str">
        <f t="shared" si="306"/>
        <v/>
      </c>
      <c r="R1325" s="27" t="str">
        <f t="shared" si="307"/>
        <v/>
      </c>
      <c r="S1325" s="27" t="str">
        <f t="shared" si="308"/>
        <v/>
      </c>
      <c r="T1325" s="32" t="str">
        <f t="shared" si="309"/>
        <v/>
      </c>
      <c r="U1325" s="10"/>
    </row>
    <row r="1326" spans="1:21" x14ac:dyDescent="0.25">
      <c r="A1326" s="10"/>
      <c r="B1326" s="4" t="str">
        <f>IF(ISBLANK('INPUT | Operations'!$B1331),"",COUNT('INPUT | Operations'!$B$12:$B1330))</f>
        <v/>
      </c>
      <c r="C1326" s="27" t="str">
        <f>IF(ISNUMBER($B1326),('INPUT | Operations'!$C1330+'INPUT | Operations'!$C1331)/2,"")</f>
        <v/>
      </c>
      <c r="D1326" s="28" t="str">
        <f t="shared" si="302"/>
        <v/>
      </c>
      <c r="E1326" s="26" t="str">
        <f>IF(ISNUMBER($B1326),'INPUT | Operations'!$B1331-'INPUT | Operations'!$B1330,"")</f>
        <v/>
      </c>
      <c r="F1326" s="32" t="str">
        <f>IF(ISNUMBER($B1326),IF('INPUT | Operations'!$B1331&lt;MainEngine_BurnTime,1,IF('INPUT | Operations'!$B1330&lt;=MainEngine_BurnTime,(MainEngine_BurnTime-'INPUT | Operations'!$B1330)/('INPUT | Operations'!$B1331-'INPUT | Operations'!$B1330),0))*'INPUT | Operations'!$D1330*NumberOfMainEngines*NumberOfOps*$E1326,"")</f>
        <v/>
      </c>
      <c r="G1326" s="34" t="str">
        <f t="shared" si="310"/>
        <v/>
      </c>
      <c r="H1326" s="27" t="str">
        <f t="shared" si="311"/>
        <v/>
      </c>
      <c r="I1326" s="27" t="str">
        <f t="shared" si="312"/>
        <v/>
      </c>
      <c r="J1326" s="27" t="str">
        <f t="shared" si="313"/>
        <v/>
      </c>
      <c r="K1326" s="27" t="str">
        <f t="shared" si="314"/>
        <v/>
      </c>
      <c r="L1326" s="27" t="str">
        <f t="shared" si="315"/>
        <v/>
      </c>
      <c r="M1326" s="32" t="str">
        <f t="shared" si="316"/>
        <v/>
      </c>
      <c r="N1326" s="27" t="str">
        <f t="shared" si="303"/>
        <v/>
      </c>
      <c r="O1326" s="27" t="str">
        <f t="shared" si="304"/>
        <v/>
      </c>
      <c r="P1326" s="27" t="str">
        <f t="shared" si="305"/>
        <v/>
      </c>
      <c r="Q1326" s="27" t="str">
        <f t="shared" si="306"/>
        <v/>
      </c>
      <c r="R1326" s="27" t="str">
        <f t="shared" si="307"/>
        <v/>
      </c>
      <c r="S1326" s="27" t="str">
        <f t="shared" si="308"/>
        <v/>
      </c>
      <c r="T1326" s="32" t="str">
        <f t="shared" si="309"/>
        <v/>
      </c>
      <c r="U1326" s="10"/>
    </row>
    <row r="1327" spans="1:21" x14ac:dyDescent="0.25">
      <c r="A1327" s="10"/>
      <c r="B1327" s="4" t="str">
        <f>IF(ISBLANK('INPUT | Operations'!$B1332),"",COUNT('INPUT | Operations'!$B$12:$B1331))</f>
        <v/>
      </c>
      <c r="C1327" s="27" t="str">
        <f>IF(ISNUMBER($B1327),('INPUT | Operations'!$C1331+'INPUT | Operations'!$C1332)/2,"")</f>
        <v/>
      </c>
      <c r="D1327" s="28" t="str">
        <f t="shared" si="302"/>
        <v/>
      </c>
      <c r="E1327" s="26" t="str">
        <f>IF(ISNUMBER($B1327),'INPUT | Operations'!$B1332-'INPUT | Operations'!$B1331,"")</f>
        <v/>
      </c>
      <c r="F1327" s="32" t="str">
        <f>IF(ISNUMBER($B1327),IF('INPUT | Operations'!$B1332&lt;MainEngine_BurnTime,1,IF('INPUT | Operations'!$B1331&lt;=MainEngine_BurnTime,(MainEngine_BurnTime-'INPUT | Operations'!$B1331)/('INPUT | Operations'!$B1332-'INPUT | Operations'!$B1331),0))*'INPUT | Operations'!$D1331*NumberOfMainEngines*NumberOfOps*$E1327,"")</f>
        <v/>
      </c>
      <c r="G1327" s="34" t="str">
        <f t="shared" si="310"/>
        <v/>
      </c>
      <c r="H1327" s="27" t="str">
        <f t="shared" si="311"/>
        <v/>
      </c>
      <c r="I1327" s="27" t="str">
        <f t="shared" si="312"/>
        <v/>
      </c>
      <c r="J1327" s="27" t="str">
        <f t="shared" si="313"/>
        <v/>
      </c>
      <c r="K1327" s="27" t="str">
        <f t="shared" si="314"/>
        <v/>
      </c>
      <c r="L1327" s="27" t="str">
        <f t="shared" si="315"/>
        <v/>
      </c>
      <c r="M1327" s="32" t="str">
        <f t="shared" si="316"/>
        <v/>
      </c>
      <c r="N1327" s="27" t="str">
        <f t="shared" si="303"/>
        <v/>
      </c>
      <c r="O1327" s="27" t="str">
        <f t="shared" si="304"/>
        <v/>
      </c>
      <c r="P1327" s="27" t="str">
        <f t="shared" si="305"/>
        <v/>
      </c>
      <c r="Q1327" s="27" t="str">
        <f t="shared" si="306"/>
        <v/>
      </c>
      <c r="R1327" s="27" t="str">
        <f t="shared" si="307"/>
        <v/>
      </c>
      <c r="S1327" s="27" t="str">
        <f t="shared" si="308"/>
        <v/>
      </c>
      <c r="T1327" s="32" t="str">
        <f t="shared" si="309"/>
        <v/>
      </c>
      <c r="U1327" s="10"/>
    </row>
    <row r="1328" spans="1:21" x14ac:dyDescent="0.25">
      <c r="A1328" s="10"/>
      <c r="B1328" s="4" t="str">
        <f>IF(ISBLANK('INPUT | Operations'!$B1333),"",COUNT('INPUT | Operations'!$B$12:$B1332))</f>
        <v/>
      </c>
      <c r="C1328" s="27" t="str">
        <f>IF(ISNUMBER($B1328),('INPUT | Operations'!$C1332+'INPUT | Operations'!$C1333)/2,"")</f>
        <v/>
      </c>
      <c r="D1328" s="28" t="str">
        <f t="shared" si="302"/>
        <v/>
      </c>
      <c r="E1328" s="26" t="str">
        <f>IF(ISNUMBER($B1328),'INPUT | Operations'!$B1333-'INPUT | Operations'!$B1332,"")</f>
        <v/>
      </c>
      <c r="F1328" s="32" t="str">
        <f>IF(ISNUMBER($B1328),IF('INPUT | Operations'!$B1333&lt;MainEngine_BurnTime,1,IF('INPUT | Operations'!$B1332&lt;=MainEngine_BurnTime,(MainEngine_BurnTime-'INPUT | Operations'!$B1332)/('INPUT | Operations'!$B1333-'INPUT | Operations'!$B1332),0))*'INPUT | Operations'!$D1332*NumberOfMainEngines*NumberOfOps*$E1328,"")</f>
        <v/>
      </c>
      <c r="G1328" s="34" t="str">
        <f t="shared" si="310"/>
        <v/>
      </c>
      <c r="H1328" s="27" t="str">
        <f t="shared" si="311"/>
        <v/>
      </c>
      <c r="I1328" s="27" t="str">
        <f t="shared" si="312"/>
        <v/>
      </c>
      <c r="J1328" s="27" t="str">
        <f t="shared" si="313"/>
        <v/>
      </c>
      <c r="K1328" s="27" t="str">
        <f t="shared" si="314"/>
        <v/>
      </c>
      <c r="L1328" s="27" t="str">
        <f t="shared" si="315"/>
        <v/>
      </c>
      <c r="M1328" s="32" t="str">
        <f t="shared" si="316"/>
        <v/>
      </c>
      <c r="N1328" s="27" t="str">
        <f t="shared" si="303"/>
        <v/>
      </c>
      <c r="O1328" s="27" t="str">
        <f t="shared" si="304"/>
        <v/>
      </c>
      <c r="P1328" s="27" t="str">
        <f t="shared" si="305"/>
        <v/>
      </c>
      <c r="Q1328" s="27" t="str">
        <f t="shared" si="306"/>
        <v/>
      </c>
      <c r="R1328" s="27" t="str">
        <f t="shared" si="307"/>
        <v/>
      </c>
      <c r="S1328" s="27" t="str">
        <f t="shared" si="308"/>
        <v/>
      </c>
      <c r="T1328" s="32" t="str">
        <f t="shared" si="309"/>
        <v/>
      </c>
      <c r="U1328" s="10"/>
    </row>
    <row r="1329" spans="1:21" x14ac:dyDescent="0.25">
      <c r="A1329" s="10"/>
      <c r="B1329" s="4" t="str">
        <f>IF(ISBLANK('INPUT | Operations'!$B1334),"",COUNT('INPUT | Operations'!$B$12:$B1333))</f>
        <v/>
      </c>
      <c r="C1329" s="27" t="str">
        <f>IF(ISNUMBER($B1329),('INPUT | Operations'!$C1333+'INPUT | Operations'!$C1334)/2,"")</f>
        <v/>
      </c>
      <c r="D1329" s="28" t="str">
        <f t="shared" si="302"/>
        <v/>
      </c>
      <c r="E1329" s="26" t="str">
        <f>IF(ISNUMBER($B1329),'INPUT | Operations'!$B1334-'INPUT | Operations'!$B1333,"")</f>
        <v/>
      </c>
      <c r="F1329" s="32" t="str">
        <f>IF(ISNUMBER($B1329),IF('INPUT | Operations'!$B1334&lt;MainEngine_BurnTime,1,IF('INPUT | Operations'!$B1333&lt;=MainEngine_BurnTime,(MainEngine_BurnTime-'INPUT | Operations'!$B1333)/('INPUT | Operations'!$B1334-'INPUT | Operations'!$B1333),0))*'INPUT | Operations'!$D1333*NumberOfMainEngines*NumberOfOps*$E1329,"")</f>
        <v/>
      </c>
      <c r="G1329" s="34" t="str">
        <f t="shared" si="310"/>
        <v/>
      </c>
      <c r="H1329" s="27" t="str">
        <f t="shared" si="311"/>
        <v/>
      </c>
      <c r="I1329" s="27" t="str">
        <f t="shared" si="312"/>
        <v/>
      </c>
      <c r="J1329" s="27" t="str">
        <f t="shared" si="313"/>
        <v/>
      </c>
      <c r="K1329" s="27" t="str">
        <f t="shared" si="314"/>
        <v/>
      </c>
      <c r="L1329" s="27" t="str">
        <f t="shared" si="315"/>
        <v/>
      </c>
      <c r="M1329" s="32" t="str">
        <f t="shared" si="316"/>
        <v/>
      </c>
      <c r="N1329" s="27" t="str">
        <f t="shared" si="303"/>
        <v/>
      </c>
      <c r="O1329" s="27" t="str">
        <f t="shared" si="304"/>
        <v/>
      </c>
      <c r="P1329" s="27" t="str">
        <f t="shared" si="305"/>
        <v/>
      </c>
      <c r="Q1329" s="27" t="str">
        <f t="shared" si="306"/>
        <v/>
      </c>
      <c r="R1329" s="27" t="str">
        <f t="shared" si="307"/>
        <v/>
      </c>
      <c r="S1329" s="27" t="str">
        <f t="shared" si="308"/>
        <v/>
      </c>
      <c r="T1329" s="32" t="str">
        <f t="shared" si="309"/>
        <v/>
      </c>
      <c r="U1329" s="10"/>
    </row>
    <row r="1330" spans="1:21" x14ac:dyDescent="0.25">
      <c r="A1330" s="10"/>
      <c r="B1330" s="4" t="str">
        <f>IF(ISBLANK('INPUT | Operations'!$B1335),"",COUNT('INPUT | Operations'!$B$12:$B1334))</f>
        <v/>
      </c>
      <c r="C1330" s="27" t="str">
        <f>IF(ISNUMBER($B1330),('INPUT | Operations'!$C1334+'INPUT | Operations'!$C1335)/2,"")</f>
        <v/>
      </c>
      <c r="D1330" s="28" t="str">
        <f t="shared" si="302"/>
        <v/>
      </c>
      <c r="E1330" s="26" t="str">
        <f>IF(ISNUMBER($B1330),'INPUT | Operations'!$B1335-'INPUT | Operations'!$B1334,"")</f>
        <v/>
      </c>
      <c r="F1330" s="32" t="str">
        <f>IF(ISNUMBER($B1330),IF('INPUT | Operations'!$B1335&lt;MainEngine_BurnTime,1,IF('INPUT | Operations'!$B1334&lt;=MainEngine_BurnTime,(MainEngine_BurnTime-'INPUT | Operations'!$B1334)/('INPUT | Operations'!$B1335-'INPUT | Operations'!$B1334),0))*'INPUT | Operations'!$D1334*NumberOfMainEngines*NumberOfOps*$E1330,"")</f>
        <v/>
      </c>
      <c r="G1330" s="34" t="str">
        <f t="shared" si="310"/>
        <v/>
      </c>
      <c r="H1330" s="27" t="str">
        <f t="shared" si="311"/>
        <v/>
      </c>
      <c r="I1330" s="27" t="str">
        <f t="shared" si="312"/>
        <v/>
      </c>
      <c r="J1330" s="27" t="str">
        <f t="shared" si="313"/>
        <v/>
      </c>
      <c r="K1330" s="27" t="str">
        <f t="shared" si="314"/>
        <v/>
      </c>
      <c r="L1330" s="27" t="str">
        <f t="shared" si="315"/>
        <v/>
      </c>
      <c r="M1330" s="32" t="str">
        <f t="shared" si="316"/>
        <v/>
      </c>
      <c r="N1330" s="27" t="str">
        <f t="shared" si="303"/>
        <v/>
      </c>
      <c r="O1330" s="27" t="str">
        <f t="shared" si="304"/>
        <v/>
      </c>
      <c r="P1330" s="27" t="str">
        <f t="shared" si="305"/>
        <v/>
      </c>
      <c r="Q1330" s="27" t="str">
        <f t="shared" si="306"/>
        <v/>
      </c>
      <c r="R1330" s="27" t="str">
        <f t="shared" si="307"/>
        <v/>
      </c>
      <c r="S1330" s="27" t="str">
        <f t="shared" si="308"/>
        <v/>
      </c>
      <c r="T1330" s="32" t="str">
        <f t="shared" si="309"/>
        <v/>
      </c>
      <c r="U1330" s="10"/>
    </row>
    <row r="1331" spans="1:21" x14ac:dyDescent="0.25">
      <c r="A1331" s="10"/>
      <c r="B1331" s="4" t="str">
        <f>IF(ISBLANK('INPUT | Operations'!$B1336),"",COUNT('INPUT | Operations'!$B$12:$B1335))</f>
        <v/>
      </c>
      <c r="C1331" s="27" t="str">
        <f>IF(ISNUMBER($B1331),('INPUT | Operations'!$C1335+'INPUT | Operations'!$C1336)/2,"")</f>
        <v/>
      </c>
      <c r="D1331" s="28" t="str">
        <f t="shared" si="302"/>
        <v/>
      </c>
      <c r="E1331" s="26" t="str">
        <f>IF(ISNUMBER($B1331),'INPUT | Operations'!$B1336-'INPUT | Operations'!$B1335,"")</f>
        <v/>
      </c>
      <c r="F1331" s="32" t="str">
        <f>IF(ISNUMBER($B1331),IF('INPUT | Operations'!$B1336&lt;MainEngine_BurnTime,1,IF('INPUT | Operations'!$B1335&lt;=MainEngine_BurnTime,(MainEngine_BurnTime-'INPUT | Operations'!$B1335)/('INPUT | Operations'!$B1336-'INPUT | Operations'!$B1335),0))*'INPUT | Operations'!$D1335*NumberOfMainEngines*NumberOfOps*$E1331,"")</f>
        <v/>
      </c>
      <c r="G1331" s="34" t="str">
        <f t="shared" si="310"/>
        <v/>
      </c>
      <c r="H1331" s="27" t="str">
        <f t="shared" si="311"/>
        <v/>
      </c>
      <c r="I1331" s="27" t="str">
        <f t="shared" si="312"/>
        <v/>
      </c>
      <c r="J1331" s="27" t="str">
        <f t="shared" si="313"/>
        <v/>
      </c>
      <c r="K1331" s="27" t="str">
        <f t="shared" si="314"/>
        <v/>
      </c>
      <c r="L1331" s="27" t="str">
        <f t="shared" si="315"/>
        <v/>
      </c>
      <c r="M1331" s="32" t="str">
        <f t="shared" si="316"/>
        <v/>
      </c>
      <c r="N1331" s="27" t="str">
        <f t="shared" si="303"/>
        <v/>
      </c>
      <c r="O1331" s="27" t="str">
        <f t="shared" si="304"/>
        <v/>
      </c>
      <c r="P1331" s="27" t="str">
        <f t="shared" si="305"/>
        <v/>
      </c>
      <c r="Q1331" s="27" t="str">
        <f t="shared" si="306"/>
        <v/>
      </c>
      <c r="R1331" s="27" t="str">
        <f t="shared" si="307"/>
        <v/>
      </c>
      <c r="S1331" s="27" t="str">
        <f t="shared" si="308"/>
        <v/>
      </c>
      <c r="T1331" s="32" t="str">
        <f t="shared" si="309"/>
        <v/>
      </c>
      <c r="U1331" s="10"/>
    </row>
    <row r="1332" spans="1:21" x14ac:dyDescent="0.25">
      <c r="A1332" s="10"/>
      <c r="B1332" s="4" t="str">
        <f>IF(ISBLANK('INPUT | Operations'!$B1337),"",COUNT('INPUT | Operations'!$B$12:$B1336))</f>
        <v/>
      </c>
      <c r="C1332" s="27" t="str">
        <f>IF(ISNUMBER($B1332),('INPUT | Operations'!$C1336+'INPUT | Operations'!$C1337)/2,"")</f>
        <v/>
      </c>
      <c r="D1332" s="28" t="str">
        <f t="shared" si="302"/>
        <v/>
      </c>
      <c r="E1332" s="26" t="str">
        <f>IF(ISNUMBER($B1332),'INPUT | Operations'!$B1337-'INPUT | Operations'!$B1336,"")</f>
        <v/>
      </c>
      <c r="F1332" s="32" t="str">
        <f>IF(ISNUMBER($B1332),IF('INPUT | Operations'!$B1337&lt;MainEngine_BurnTime,1,IF('INPUT | Operations'!$B1336&lt;=MainEngine_BurnTime,(MainEngine_BurnTime-'INPUT | Operations'!$B1336)/('INPUT | Operations'!$B1337-'INPUT | Operations'!$B1336),0))*'INPUT | Operations'!$D1336*NumberOfMainEngines*NumberOfOps*$E1332,"")</f>
        <v/>
      </c>
      <c r="G1332" s="34" t="str">
        <f t="shared" si="310"/>
        <v/>
      </c>
      <c r="H1332" s="27" t="str">
        <f t="shared" si="311"/>
        <v/>
      </c>
      <c r="I1332" s="27" t="str">
        <f t="shared" si="312"/>
        <v/>
      </c>
      <c r="J1332" s="27" t="str">
        <f t="shared" si="313"/>
        <v/>
      </c>
      <c r="K1332" s="27" t="str">
        <f t="shared" si="314"/>
        <v/>
      </c>
      <c r="L1332" s="27" t="str">
        <f t="shared" si="315"/>
        <v/>
      </c>
      <c r="M1332" s="32" t="str">
        <f t="shared" si="316"/>
        <v/>
      </c>
      <c r="N1332" s="27" t="str">
        <f t="shared" si="303"/>
        <v/>
      </c>
      <c r="O1332" s="27" t="str">
        <f t="shared" si="304"/>
        <v/>
      </c>
      <c r="P1332" s="27" t="str">
        <f t="shared" si="305"/>
        <v/>
      </c>
      <c r="Q1332" s="27" t="str">
        <f t="shared" si="306"/>
        <v/>
      </c>
      <c r="R1332" s="27" t="str">
        <f t="shared" si="307"/>
        <v/>
      </c>
      <c r="S1332" s="27" t="str">
        <f t="shared" si="308"/>
        <v/>
      </c>
      <c r="T1332" s="32" t="str">
        <f t="shared" si="309"/>
        <v/>
      </c>
      <c r="U1332" s="10"/>
    </row>
    <row r="1333" spans="1:21" x14ac:dyDescent="0.25">
      <c r="A1333" s="10"/>
      <c r="B1333" s="4" t="str">
        <f>IF(ISBLANK('INPUT | Operations'!$B1338),"",COUNT('INPUT | Operations'!$B$12:$B1337))</f>
        <v/>
      </c>
      <c r="C1333" s="27" t="str">
        <f>IF(ISNUMBER($B1333),('INPUT | Operations'!$C1337+'INPUT | Operations'!$C1338)/2,"")</f>
        <v/>
      </c>
      <c r="D1333" s="28" t="str">
        <f t="shared" ref="D1333:D1396" si="317">IF(ISNUMBER($B1333),C1333*0.3048/1000,"")</f>
        <v/>
      </c>
      <c r="E1333" s="26" t="str">
        <f>IF(ISNUMBER($B1333),'INPUT | Operations'!$B1338-'INPUT | Operations'!$B1337,"")</f>
        <v/>
      </c>
      <c r="F1333" s="32" t="str">
        <f>IF(ISNUMBER($B1333),IF('INPUT | Operations'!$B1338&lt;MainEngine_BurnTime,1,IF('INPUT | Operations'!$B1337&lt;=MainEngine_BurnTime,(MainEngine_BurnTime-'INPUT | Operations'!$B1337)/('INPUT | Operations'!$B1338-'INPUT | Operations'!$B1337),0))*'INPUT | Operations'!$D1337*NumberOfMainEngines*NumberOfOps*$E1333,"")</f>
        <v/>
      </c>
      <c r="G1333" s="34" t="str">
        <f t="shared" si="310"/>
        <v/>
      </c>
      <c r="H1333" s="27" t="str">
        <f t="shared" si="311"/>
        <v/>
      </c>
      <c r="I1333" s="27" t="str">
        <f t="shared" si="312"/>
        <v/>
      </c>
      <c r="J1333" s="27" t="str">
        <f t="shared" si="313"/>
        <v/>
      </c>
      <c r="K1333" s="27" t="str">
        <f t="shared" si="314"/>
        <v/>
      </c>
      <c r="L1333" s="27" t="str">
        <f t="shared" si="315"/>
        <v/>
      </c>
      <c r="M1333" s="32" t="str">
        <f t="shared" si="316"/>
        <v/>
      </c>
      <c r="N1333" s="27" t="str">
        <f t="shared" ref="N1333:N1396" si="318">IFERROR($F1333*G1333/1000,"")</f>
        <v/>
      </c>
      <c r="O1333" s="27" t="str">
        <f t="shared" ref="O1333:O1396" si="319">IFERROR($F1333*H1333/1000,"")</f>
        <v/>
      </c>
      <c r="P1333" s="27" t="str">
        <f t="shared" ref="P1333:P1396" si="320">IFERROR($F1333*I1333/1000,"")</f>
        <v/>
      </c>
      <c r="Q1333" s="27" t="str">
        <f t="shared" ref="Q1333:Q1396" si="321">IFERROR($F1333*J1333/1000,"")</f>
        <v/>
      </c>
      <c r="R1333" s="27" t="str">
        <f t="shared" ref="R1333:R1396" si="322">IFERROR($F1333*K1333/1000,"")</f>
        <v/>
      </c>
      <c r="S1333" s="27" t="str">
        <f t="shared" ref="S1333:S1396" si="323">IFERROR($F1333*L1333/1000,"")</f>
        <v/>
      </c>
      <c r="T1333" s="32" t="str">
        <f t="shared" ref="T1333:T1396" si="324">IFERROR($F1333*M1333/1000,"")</f>
        <v/>
      </c>
      <c r="U1333" s="10"/>
    </row>
    <row r="1334" spans="1:21" x14ac:dyDescent="0.25">
      <c r="A1334" s="10"/>
      <c r="B1334" s="4" t="str">
        <f>IF(ISBLANK('INPUT | Operations'!$B1339),"",COUNT('INPUT | Operations'!$B$12:$B1338))</f>
        <v/>
      </c>
      <c r="C1334" s="27" t="str">
        <f>IF(ISNUMBER($B1334),('INPUT | Operations'!$C1338+'INPUT | Operations'!$C1339)/2,"")</f>
        <v/>
      </c>
      <c r="D1334" s="28" t="str">
        <f t="shared" si="317"/>
        <v/>
      </c>
      <c r="E1334" s="26" t="str">
        <f>IF(ISNUMBER($B1334),'INPUT | Operations'!$B1339-'INPUT | Operations'!$B1338,"")</f>
        <v/>
      </c>
      <c r="F1334" s="32" t="str">
        <f>IF(ISNUMBER($B1334),IF('INPUT | Operations'!$B1339&lt;MainEngine_BurnTime,1,IF('INPUT | Operations'!$B1338&lt;=MainEngine_BurnTime,(MainEngine_BurnTime-'INPUT | Operations'!$B1338)/('INPUT | Operations'!$B1339-'INPUT | Operations'!$B1338),0))*'INPUT | Operations'!$D1338*NumberOfMainEngines*NumberOfOps*$E1334,"")</f>
        <v/>
      </c>
      <c r="G1334" s="34" t="str">
        <f t="shared" si="310"/>
        <v/>
      </c>
      <c r="H1334" s="27" t="str">
        <f t="shared" si="311"/>
        <v/>
      </c>
      <c r="I1334" s="27" t="str">
        <f t="shared" si="312"/>
        <v/>
      </c>
      <c r="J1334" s="27" t="str">
        <f t="shared" si="313"/>
        <v/>
      </c>
      <c r="K1334" s="27" t="str">
        <f t="shared" si="314"/>
        <v/>
      </c>
      <c r="L1334" s="27" t="str">
        <f t="shared" si="315"/>
        <v/>
      </c>
      <c r="M1334" s="32" t="str">
        <f t="shared" si="316"/>
        <v/>
      </c>
      <c r="N1334" s="27" t="str">
        <f t="shared" si="318"/>
        <v/>
      </c>
      <c r="O1334" s="27" t="str">
        <f t="shared" si="319"/>
        <v/>
      </c>
      <c r="P1334" s="27" t="str">
        <f t="shared" si="320"/>
        <v/>
      </c>
      <c r="Q1334" s="27" t="str">
        <f t="shared" si="321"/>
        <v/>
      </c>
      <c r="R1334" s="27" t="str">
        <f t="shared" si="322"/>
        <v/>
      </c>
      <c r="S1334" s="27" t="str">
        <f t="shared" si="323"/>
        <v/>
      </c>
      <c r="T1334" s="32" t="str">
        <f t="shared" si="324"/>
        <v/>
      </c>
      <c r="U1334" s="10"/>
    </row>
    <row r="1335" spans="1:21" x14ac:dyDescent="0.25">
      <c r="A1335" s="10"/>
      <c r="B1335" s="4" t="str">
        <f>IF(ISBLANK('INPUT | Operations'!$B1340),"",COUNT('INPUT | Operations'!$B$12:$B1339))</f>
        <v/>
      </c>
      <c r="C1335" s="27" t="str">
        <f>IF(ISNUMBER($B1335),('INPUT | Operations'!$C1339+'INPUT | Operations'!$C1340)/2,"")</f>
        <v/>
      </c>
      <c r="D1335" s="28" t="str">
        <f t="shared" si="317"/>
        <v/>
      </c>
      <c r="E1335" s="26" t="str">
        <f>IF(ISNUMBER($B1335),'INPUT | Operations'!$B1340-'INPUT | Operations'!$B1339,"")</f>
        <v/>
      </c>
      <c r="F1335" s="32" t="str">
        <f>IF(ISNUMBER($B1335),IF('INPUT | Operations'!$B1340&lt;MainEngine_BurnTime,1,IF('INPUT | Operations'!$B1339&lt;=MainEngine_BurnTime,(MainEngine_BurnTime-'INPUT | Operations'!$B1339)/('INPUT | Operations'!$B1340-'INPUT | Operations'!$B1339),0))*'INPUT | Operations'!$D1339*NumberOfMainEngines*NumberOfOps*$E1335,"")</f>
        <v/>
      </c>
      <c r="G1335" s="34" t="str">
        <f t="shared" si="310"/>
        <v/>
      </c>
      <c r="H1335" s="27" t="str">
        <f t="shared" si="311"/>
        <v/>
      </c>
      <c r="I1335" s="27" t="str">
        <f t="shared" si="312"/>
        <v/>
      </c>
      <c r="J1335" s="27" t="str">
        <f t="shared" si="313"/>
        <v/>
      </c>
      <c r="K1335" s="27" t="str">
        <f t="shared" si="314"/>
        <v/>
      </c>
      <c r="L1335" s="27" t="str">
        <f t="shared" si="315"/>
        <v/>
      </c>
      <c r="M1335" s="32" t="str">
        <f t="shared" si="316"/>
        <v/>
      </c>
      <c r="N1335" s="27" t="str">
        <f t="shared" si="318"/>
        <v/>
      </c>
      <c r="O1335" s="27" t="str">
        <f t="shared" si="319"/>
        <v/>
      </c>
      <c r="P1335" s="27" t="str">
        <f t="shared" si="320"/>
        <v/>
      </c>
      <c r="Q1335" s="27" t="str">
        <f t="shared" si="321"/>
        <v/>
      </c>
      <c r="R1335" s="27" t="str">
        <f t="shared" si="322"/>
        <v/>
      </c>
      <c r="S1335" s="27" t="str">
        <f t="shared" si="323"/>
        <v/>
      </c>
      <c r="T1335" s="32" t="str">
        <f t="shared" si="324"/>
        <v/>
      </c>
      <c r="U1335" s="10"/>
    </row>
    <row r="1336" spans="1:21" x14ac:dyDescent="0.25">
      <c r="A1336" s="10"/>
      <c r="B1336" s="4" t="str">
        <f>IF(ISBLANK('INPUT | Operations'!$B1341),"",COUNT('INPUT | Operations'!$B$12:$B1340))</f>
        <v/>
      </c>
      <c r="C1336" s="27" t="str">
        <f>IF(ISNUMBER($B1336),('INPUT | Operations'!$C1340+'INPUT | Operations'!$C1341)/2,"")</f>
        <v/>
      </c>
      <c r="D1336" s="28" t="str">
        <f t="shared" si="317"/>
        <v/>
      </c>
      <c r="E1336" s="26" t="str">
        <f>IF(ISNUMBER($B1336),'INPUT | Operations'!$B1341-'INPUT | Operations'!$B1340,"")</f>
        <v/>
      </c>
      <c r="F1336" s="32" t="str">
        <f>IF(ISNUMBER($B1336),IF('INPUT | Operations'!$B1341&lt;MainEngine_BurnTime,1,IF('INPUT | Operations'!$B1340&lt;=MainEngine_BurnTime,(MainEngine_BurnTime-'INPUT | Operations'!$B1340)/('INPUT | Operations'!$B1341-'INPUT | Operations'!$B1340),0))*'INPUT | Operations'!$D1340*NumberOfMainEngines*NumberOfOps*$E1336,"")</f>
        <v/>
      </c>
      <c r="G1336" s="34" t="str">
        <f t="shared" si="310"/>
        <v/>
      </c>
      <c r="H1336" s="27" t="str">
        <f t="shared" si="311"/>
        <v/>
      </c>
      <c r="I1336" s="27" t="str">
        <f t="shared" si="312"/>
        <v/>
      </c>
      <c r="J1336" s="27" t="str">
        <f t="shared" si="313"/>
        <v/>
      </c>
      <c r="K1336" s="27" t="str">
        <f t="shared" si="314"/>
        <v/>
      </c>
      <c r="L1336" s="27" t="str">
        <f t="shared" si="315"/>
        <v/>
      </c>
      <c r="M1336" s="32" t="str">
        <f t="shared" si="316"/>
        <v/>
      </c>
      <c r="N1336" s="27" t="str">
        <f t="shared" si="318"/>
        <v/>
      </c>
      <c r="O1336" s="27" t="str">
        <f t="shared" si="319"/>
        <v/>
      </c>
      <c r="P1336" s="27" t="str">
        <f t="shared" si="320"/>
        <v/>
      </c>
      <c r="Q1336" s="27" t="str">
        <f t="shared" si="321"/>
        <v/>
      </c>
      <c r="R1336" s="27" t="str">
        <f t="shared" si="322"/>
        <v/>
      </c>
      <c r="S1336" s="27" t="str">
        <f t="shared" si="323"/>
        <v/>
      </c>
      <c r="T1336" s="32" t="str">
        <f t="shared" si="324"/>
        <v/>
      </c>
      <c r="U1336" s="10"/>
    </row>
    <row r="1337" spans="1:21" x14ac:dyDescent="0.25">
      <c r="A1337" s="10"/>
      <c r="B1337" s="4" t="str">
        <f>IF(ISBLANK('INPUT | Operations'!$B1342),"",COUNT('INPUT | Operations'!$B$12:$B1341))</f>
        <v/>
      </c>
      <c r="C1337" s="27" t="str">
        <f>IF(ISNUMBER($B1337),('INPUT | Operations'!$C1341+'INPUT | Operations'!$C1342)/2,"")</f>
        <v/>
      </c>
      <c r="D1337" s="28" t="str">
        <f t="shared" si="317"/>
        <v/>
      </c>
      <c r="E1337" s="26" t="str">
        <f>IF(ISNUMBER($B1337),'INPUT | Operations'!$B1342-'INPUT | Operations'!$B1341,"")</f>
        <v/>
      </c>
      <c r="F1337" s="32" t="str">
        <f>IF(ISNUMBER($B1337),IF('INPUT | Operations'!$B1342&lt;MainEngine_BurnTime,1,IF('INPUT | Operations'!$B1341&lt;=MainEngine_BurnTime,(MainEngine_BurnTime-'INPUT | Operations'!$B1341)/('INPUT | Operations'!$B1342-'INPUT | Operations'!$B1341),0))*'INPUT | Operations'!$D1341*NumberOfMainEngines*NumberOfOps*$E1337,"")</f>
        <v/>
      </c>
      <c r="G1337" s="34" t="str">
        <f t="shared" si="310"/>
        <v/>
      </c>
      <c r="H1337" s="27" t="str">
        <f t="shared" si="311"/>
        <v/>
      </c>
      <c r="I1337" s="27" t="str">
        <f t="shared" si="312"/>
        <v/>
      </c>
      <c r="J1337" s="27" t="str">
        <f t="shared" si="313"/>
        <v/>
      </c>
      <c r="K1337" s="27" t="str">
        <f t="shared" si="314"/>
        <v/>
      </c>
      <c r="L1337" s="27" t="str">
        <f t="shared" si="315"/>
        <v/>
      </c>
      <c r="M1337" s="32" t="str">
        <f t="shared" si="316"/>
        <v/>
      </c>
      <c r="N1337" s="27" t="str">
        <f t="shared" si="318"/>
        <v/>
      </c>
      <c r="O1337" s="27" t="str">
        <f t="shared" si="319"/>
        <v/>
      </c>
      <c r="P1337" s="27" t="str">
        <f t="shared" si="320"/>
        <v/>
      </c>
      <c r="Q1337" s="27" t="str">
        <f t="shared" si="321"/>
        <v/>
      </c>
      <c r="R1337" s="27" t="str">
        <f t="shared" si="322"/>
        <v/>
      </c>
      <c r="S1337" s="27" t="str">
        <f t="shared" si="323"/>
        <v/>
      </c>
      <c r="T1337" s="32" t="str">
        <f t="shared" si="324"/>
        <v/>
      </c>
      <c r="U1337" s="10"/>
    </row>
    <row r="1338" spans="1:21" x14ac:dyDescent="0.25">
      <c r="A1338" s="10"/>
      <c r="B1338" s="4" t="str">
        <f>IF(ISBLANK('INPUT | Operations'!$B1343),"",COUNT('INPUT | Operations'!$B$12:$B1342))</f>
        <v/>
      </c>
      <c r="C1338" s="27" t="str">
        <f>IF(ISNUMBER($B1338),('INPUT | Operations'!$C1342+'INPUT | Operations'!$C1343)/2,"")</f>
        <v/>
      </c>
      <c r="D1338" s="28" t="str">
        <f t="shared" si="317"/>
        <v/>
      </c>
      <c r="E1338" s="26" t="str">
        <f>IF(ISNUMBER($B1338),'INPUT | Operations'!$B1343-'INPUT | Operations'!$B1342,"")</f>
        <v/>
      </c>
      <c r="F1338" s="32" t="str">
        <f>IF(ISNUMBER($B1338),IF('INPUT | Operations'!$B1343&lt;MainEngine_BurnTime,1,IF('INPUT | Operations'!$B1342&lt;=MainEngine_BurnTime,(MainEngine_BurnTime-'INPUT | Operations'!$B1342)/('INPUT | Operations'!$B1343-'INPUT | Operations'!$B1342),0))*'INPUT | Operations'!$D1342*NumberOfMainEngines*NumberOfOps*$E1338,"")</f>
        <v/>
      </c>
      <c r="G1338" s="34" t="str">
        <f t="shared" si="310"/>
        <v/>
      </c>
      <c r="H1338" s="27" t="str">
        <f t="shared" si="311"/>
        <v/>
      </c>
      <c r="I1338" s="27" t="str">
        <f t="shared" si="312"/>
        <v/>
      </c>
      <c r="J1338" s="27" t="str">
        <f t="shared" si="313"/>
        <v/>
      </c>
      <c r="K1338" s="27" t="str">
        <f t="shared" si="314"/>
        <v/>
      </c>
      <c r="L1338" s="27" t="str">
        <f t="shared" si="315"/>
        <v/>
      </c>
      <c r="M1338" s="32" t="str">
        <f t="shared" si="316"/>
        <v/>
      </c>
      <c r="N1338" s="27" t="str">
        <f t="shared" si="318"/>
        <v/>
      </c>
      <c r="O1338" s="27" t="str">
        <f t="shared" si="319"/>
        <v/>
      </c>
      <c r="P1338" s="27" t="str">
        <f t="shared" si="320"/>
        <v/>
      </c>
      <c r="Q1338" s="27" t="str">
        <f t="shared" si="321"/>
        <v/>
      </c>
      <c r="R1338" s="27" t="str">
        <f t="shared" si="322"/>
        <v/>
      </c>
      <c r="S1338" s="27" t="str">
        <f t="shared" si="323"/>
        <v/>
      </c>
      <c r="T1338" s="32" t="str">
        <f t="shared" si="324"/>
        <v/>
      </c>
      <c r="U1338" s="10"/>
    </row>
    <row r="1339" spans="1:21" x14ac:dyDescent="0.25">
      <c r="A1339" s="10"/>
      <c r="B1339" s="4" t="str">
        <f>IF(ISBLANK('INPUT | Operations'!$B1344),"",COUNT('INPUT | Operations'!$B$12:$B1343))</f>
        <v/>
      </c>
      <c r="C1339" s="27" t="str">
        <f>IF(ISNUMBER($B1339),('INPUT | Operations'!$C1343+'INPUT | Operations'!$C1344)/2,"")</f>
        <v/>
      </c>
      <c r="D1339" s="28" t="str">
        <f t="shared" si="317"/>
        <v/>
      </c>
      <c r="E1339" s="26" t="str">
        <f>IF(ISNUMBER($B1339),'INPUT | Operations'!$B1344-'INPUT | Operations'!$B1343,"")</f>
        <v/>
      </c>
      <c r="F1339" s="32" t="str">
        <f>IF(ISNUMBER($B1339),IF('INPUT | Operations'!$B1344&lt;MainEngine_BurnTime,1,IF('INPUT | Operations'!$B1343&lt;=MainEngine_BurnTime,(MainEngine_BurnTime-'INPUT | Operations'!$B1343)/('INPUT | Operations'!$B1344-'INPUT | Operations'!$B1343),0))*'INPUT | Operations'!$D1343*NumberOfMainEngines*NumberOfOps*$E1339,"")</f>
        <v/>
      </c>
      <c r="G1339" s="34" t="str">
        <f t="shared" si="310"/>
        <v/>
      </c>
      <c r="H1339" s="27" t="str">
        <f t="shared" si="311"/>
        <v/>
      </c>
      <c r="I1339" s="27" t="str">
        <f t="shared" si="312"/>
        <v/>
      </c>
      <c r="J1339" s="27" t="str">
        <f t="shared" si="313"/>
        <v/>
      </c>
      <c r="K1339" s="27" t="str">
        <f t="shared" si="314"/>
        <v/>
      </c>
      <c r="L1339" s="27" t="str">
        <f t="shared" si="315"/>
        <v/>
      </c>
      <c r="M1339" s="32" t="str">
        <f t="shared" si="316"/>
        <v/>
      </c>
      <c r="N1339" s="27" t="str">
        <f t="shared" si="318"/>
        <v/>
      </c>
      <c r="O1339" s="27" t="str">
        <f t="shared" si="319"/>
        <v/>
      </c>
      <c r="P1339" s="27" t="str">
        <f t="shared" si="320"/>
        <v/>
      </c>
      <c r="Q1339" s="27" t="str">
        <f t="shared" si="321"/>
        <v/>
      </c>
      <c r="R1339" s="27" t="str">
        <f t="shared" si="322"/>
        <v/>
      </c>
      <c r="S1339" s="27" t="str">
        <f t="shared" si="323"/>
        <v/>
      </c>
      <c r="T1339" s="32" t="str">
        <f t="shared" si="324"/>
        <v/>
      </c>
      <c r="U1339" s="10"/>
    </row>
    <row r="1340" spans="1:21" x14ac:dyDescent="0.25">
      <c r="A1340" s="10"/>
      <c r="B1340" s="4" t="str">
        <f>IF(ISBLANK('INPUT | Operations'!$B1345),"",COUNT('INPUT | Operations'!$B$12:$B1344))</f>
        <v/>
      </c>
      <c r="C1340" s="27" t="str">
        <f>IF(ISNUMBER($B1340),('INPUT | Operations'!$C1344+'INPUT | Operations'!$C1345)/2,"")</f>
        <v/>
      </c>
      <c r="D1340" s="28" t="str">
        <f t="shared" si="317"/>
        <v/>
      </c>
      <c r="E1340" s="26" t="str">
        <f>IF(ISNUMBER($B1340),'INPUT | Operations'!$B1345-'INPUT | Operations'!$B1344,"")</f>
        <v/>
      </c>
      <c r="F1340" s="32" t="str">
        <f>IF(ISNUMBER($B1340),IF('INPUT | Operations'!$B1345&lt;MainEngine_BurnTime,1,IF('INPUT | Operations'!$B1344&lt;=MainEngine_BurnTime,(MainEngine_BurnTime-'INPUT | Operations'!$B1344)/('INPUT | Operations'!$B1345-'INPUT | Operations'!$B1344),0))*'INPUT | Operations'!$D1344*NumberOfMainEngines*NumberOfOps*$E1340,"")</f>
        <v/>
      </c>
      <c r="G1340" s="34" t="str">
        <f t="shared" si="310"/>
        <v/>
      </c>
      <c r="H1340" s="27" t="str">
        <f t="shared" si="311"/>
        <v/>
      </c>
      <c r="I1340" s="27" t="str">
        <f t="shared" si="312"/>
        <v/>
      </c>
      <c r="J1340" s="27" t="str">
        <f t="shared" si="313"/>
        <v/>
      </c>
      <c r="K1340" s="27" t="str">
        <f t="shared" si="314"/>
        <v/>
      </c>
      <c r="L1340" s="27" t="str">
        <f t="shared" si="315"/>
        <v/>
      </c>
      <c r="M1340" s="32" t="str">
        <f t="shared" si="316"/>
        <v/>
      </c>
      <c r="N1340" s="27" t="str">
        <f t="shared" si="318"/>
        <v/>
      </c>
      <c r="O1340" s="27" t="str">
        <f t="shared" si="319"/>
        <v/>
      </c>
      <c r="P1340" s="27" t="str">
        <f t="shared" si="320"/>
        <v/>
      </c>
      <c r="Q1340" s="27" t="str">
        <f t="shared" si="321"/>
        <v/>
      </c>
      <c r="R1340" s="27" t="str">
        <f t="shared" si="322"/>
        <v/>
      </c>
      <c r="S1340" s="27" t="str">
        <f t="shared" si="323"/>
        <v/>
      </c>
      <c r="T1340" s="32" t="str">
        <f t="shared" si="324"/>
        <v/>
      </c>
      <c r="U1340" s="10"/>
    </row>
    <row r="1341" spans="1:21" x14ac:dyDescent="0.25">
      <c r="A1341" s="10"/>
      <c r="B1341" s="4" t="str">
        <f>IF(ISBLANK('INPUT | Operations'!$B1346),"",COUNT('INPUT | Operations'!$B$12:$B1345))</f>
        <v/>
      </c>
      <c r="C1341" s="27" t="str">
        <f>IF(ISNUMBER($B1341),('INPUT | Operations'!$C1345+'INPUT | Operations'!$C1346)/2,"")</f>
        <v/>
      </c>
      <c r="D1341" s="28" t="str">
        <f t="shared" si="317"/>
        <v/>
      </c>
      <c r="E1341" s="26" t="str">
        <f>IF(ISNUMBER($B1341),'INPUT | Operations'!$B1346-'INPUT | Operations'!$B1345,"")</f>
        <v/>
      </c>
      <c r="F1341" s="32" t="str">
        <f>IF(ISNUMBER($B1341),IF('INPUT | Operations'!$B1346&lt;MainEngine_BurnTime,1,IF('INPUT | Operations'!$B1345&lt;=MainEngine_BurnTime,(MainEngine_BurnTime-'INPUT | Operations'!$B1345)/('INPUT | Operations'!$B1346-'INPUT | Operations'!$B1345),0))*'INPUT | Operations'!$D1345*NumberOfMainEngines*NumberOfOps*$E1341,"")</f>
        <v/>
      </c>
      <c r="G1341" s="34" t="str">
        <f t="shared" si="310"/>
        <v/>
      </c>
      <c r="H1341" s="27" t="str">
        <f t="shared" si="311"/>
        <v/>
      </c>
      <c r="I1341" s="27" t="str">
        <f t="shared" si="312"/>
        <v/>
      </c>
      <c r="J1341" s="27" t="str">
        <f t="shared" si="313"/>
        <v/>
      </c>
      <c r="K1341" s="27" t="str">
        <f t="shared" si="314"/>
        <v/>
      </c>
      <c r="L1341" s="27" t="str">
        <f t="shared" si="315"/>
        <v/>
      </c>
      <c r="M1341" s="32" t="str">
        <f t="shared" si="316"/>
        <v/>
      </c>
      <c r="N1341" s="27" t="str">
        <f t="shared" si="318"/>
        <v/>
      </c>
      <c r="O1341" s="27" t="str">
        <f t="shared" si="319"/>
        <v/>
      </c>
      <c r="P1341" s="27" t="str">
        <f t="shared" si="320"/>
        <v/>
      </c>
      <c r="Q1341" s="27" t="str">
        <f t="shared" si="321"/>
        <v/>
      </c>
      <c r="R1341" s="27" t="str">
        <f t="shared" si="322"/>
        <v/>
      </c>
      <c r="S1341" s="27" t="str">
        <f t="shared" si="323"/>
        <v/>
      </c>
      <c r="T1341" s="32" t="str">
        <f t="shared" si="324"/>
        <v/>
      </c>
      <c r="U1341" s="10"/>
    </row>
    <row r="1342" spans="1:21" x14ac:dyDescent="0.25">
      <c r="A1342" s="10"/>
      <c r="B1342" s="4" t="str">
        <f>IF(ISBLANK('INPUT | Operations'!$B1347),"",COUNT('INPUT | Operations'!$B$12:$B1346))</f>
        <v/>
      </c>
      <c r="C1342" s="27" t="str">
        <f>IF(ISNUMBER($B1342),('INPUT | Operations'!$C1346+'INPUT | Operations'!$C1347)/2,"")</f>
        <v/>
      </c>
      <c r="D1342" s="28" t="str">
        <f t="shared" si="317"/>
        <v/>
      </c>
      <c r="E1342" s="26" t="str">
        <f>IF(ISNUMBER($B1342),'INPUT | Operations'!$B1347-'INPUT | Operations'!$B1346,"")</f>
        <v/>
      </c>
      <c r="F1342" s="32" t="str">
        <f>IF(ISNUMBER($B1342),IF('INPUT | Operations'!$B1347&lt;MainEngine_BurnTime,1,IF('INPUT | Operations'!$B1346&lt;=MainEngine_BurnTime,(MainEngine_BurnTime-'INPUT | Operations'!$B1346)/('INPUT | Operations'!$B1347-'INPUT | Operations'!$B1346),0))*'INPUT | Operations'!$D1346*NumberOfMainEngines*NumberOfOps*$E1342,"")</f>
        <v/>
      </c>
      <c r="G1342" s="34" t="str">
        <f t="shared" si="310"/>
        <v/>
      </c>
      <c r="H1342" s="27" t="str">
        <f t="shared" si="311"/>
        <v/>
      </c>
      <c r="I1342" s="27" t="str">
        <f t="shared" si="312"/>
        <v/>
      </c>
      <c r="J1342" s="27" t="str">
        <f t="shared" si="313"/>
        <v/>
      </c>
      <c r="K1342" s="27" t="str">
        <f t="shared" si="314"/>
        <v/>
      </c>
      <c r="L1342" s="27" t="str">
        <f t="shared" si="315"/>
        <v/>
      </c>
      <c r="M1342" s="32" t="str">
        <f t="shared" si="316"/>
        <v/>
      </c>
      <c r="N1342" s="27" t="str">
        <f t="shared" si="318"/>
        <v/>
      </c>
      <c r="O1342" s="27" t="str">
        <f t="shared" si="319"/>
        <v/>
      </c>
      <c r="P1342" s="27" t="str">
        <f t="shared" si="320"/>
        <v/>
      </c>
      <c r="Q1342" s="27" t="str">
        <f t="shared" si="321"/>
        <v/>
      </c>
      <c r="R1342" s="27" t="str">
        <f t="shared" si="322"/>
        <v/>
      </c>
      <c r="S1342" s="27" t="str">
        <f t="shared" si="323"/>
        <v/>
      </c>
      <c r="T1342" s="32" t="str">
        <f t="shared" si="324"/>
        <v/>
      </c>
      <c r="U1342" s="10"/>
    </row>
    <row r="1343" spans="1:21" x14ac:dyDescent="0.25">
      <c r="A1343" s="10"/>
      <c r="B1343" s="4" t="str">
        <f>IF(ISBLANK('INPUT | Operations'!$B1348),"",COUNT('INPUT | Operations'!$B$12:$B1347))</f>
        <v/>
      </c>
      <c r="C1343" s="27" t="str">
        <f>IF(ISNUMBER($B1343),('INPUT | Operations'!$C1347+'INPUT | Operations'!$C1348)/2,"")</f>
        <v/>
      </c>
      <c r="D1343" s="28" t="str">
        <f t="shared" si="317"/>
        <v/>
      </c>
      <c r="E1343" s="26" t="str">
        <f>IF(ISNUMBER($B1343),'INPUT | Operations'!$B1348-'INPUT | Operations'!$B1347,"")</f>
        <v/>
      </c>
      <c r="F1343" s="32" t="str">
        <f>IF(ISNUMBER($B1343),IF('INPUT | Operations'!$B1348&lt;MainEngine_BurnTime,1,IF('INPUT | Operations'!$B1347&lt;=MainEngine_BurnTime,(MainEngine_BurnTime-'INPUT | Operations'!$B1347)/('INPUT | Operations'!$B1348-'INPUT | Operations'!$B1347),0))*'INPUT | Operations'!$D1347*NumberOfMainEngines*NumberOfOps*$E1343,"")</f>
        <v/>
      </c>
      <c r="G1343" s="34" t="str">
        <f t="shared" si="310"/>
        <v/>
      </c>
      <c r="H1343" s="27" t="str">
        <f t="shared" si="311"/>
        <v/>
      </c>
      <c r="I1343" s="27" t="str">
        <f t="shared" si="312"/>
        <v/>
      </c>
      <c r="J1343" s="27" t="str">
        <f t="shared" si="313"/>
        <v/>
      </c>
      <c r="K1343" s="27" t="str">
        <f t="shared" si="314"/>
        <v/>
      </c>
      <c r="L1343" s="27" t="str">
        <f t="shared" si="315"/>
        <v/>
      </c>
      <c r="M1343" s="32" t="str">
        <f t="shared" si="316"/>
        <v/>
      </c>
      <c r="N1343" s="27" t="str">
        <f t="shared" si="318"/>
        <v/>
      </c>
      <c r="O1343" s="27" t="str">
        <f t="shared" si="319"/>
        <v/>
      </c>
      <c r="P1343" s="27" t="str">
        <f t="shared" si="320"/>
        <v/>
      </c>
      <c r="Q1343" s="27" t="str">
        <f t="shared" si="321"/>
        <v/>
      </c>
      <c r="R1343" s="27" t="str">
        <f t="shared" si="322"/>
        <v/>
      </c>
      <c r="S1343" s="27" t="str">
        <f t="shared" si="323"/>
        <v/>
      </c>
      <c r="T1343" s="32" t="str">
        <f t="shared" si="324"/>
        <v/>
      </c>
      <c r="U1343" s="10"/>
    </row>
    <row r="1344" spans="1:21" x14ac:dyDescent="0.25">
      <c r="A1344" s="10"/>
      <c r="B1344" s="4" t="str">
        <f>IF(ISBLANK('INPUT | Operations'!$B1349),"",COUNT('INPUT | Operations'!$B$12:$B1348))</f>
        <v/>
      </c>
      <c r="C1344" s="27" t="str">
        <f>IF(ISNUMBER($B1344),('INPUT | Operations'!$C1348+'INPUT | Operations'!$C1349)/2,"")</f>
        <v/>
      </c>
      <c r="D1344" s="28" t="str">
        <f t="shared" si="317"/>
        <v/>
      </c>
      <c r="E1344" s="26" t="str">
        <f>IF(ISNUMBER($B1344),'INPUT | Operations'!$B1349-'INPUT | Operations'!$B1348,"")</f>
        <v/>
      </c>
      <c r="F1344" s="32" t="str">
        <f>IF(ISNUMBER($B1344),IF('INPUT | Operations'!$B1349&lt;MainEngine_BurnTime,1,IF('INPUT | Operations'!$B1348&lt;=MainEngine_BurnTime,(MainEngine_BurnTime-'INPUT | Operations'!$B1348)/('INPUT | Operations'!$B1349-'INPUT | Operations'!$B1348),0))*'INPUT | Operations'!$D1348*NumberOfMainEngines*NumberOfOps*$E1344,"")</f>
        <v/>
      </c>
      <c r="G1344" s="34" t="str">
        <f t="shared" si="310"/>
        <v/>
      </c>
      <c r="H1344" s="27" t="str">
        <f t="shared" si="311"/>
        <v/>
      </c>
      <c r="I1344" s="27" t="str">
        <f t="shared" si="312"/>
        <v/>
      </c>
      <c r="J1344" s="27" t="str">
        <f t="shared" si="313"/>
        <v/>
      </c>
      <c r="K1344" s="27" t="str">
        <f t="shared" si="314"/>
        <v/>
      </c>
      <c r="L1344" s="27" t="str">
        <f t="shared" si="315"/>
        <v/>
      </c>
      <c r="M1344" s="32" t="str">
        <f t="shared" si="316"/>
        <v/>
      </c>
      <c r="N1344" s="27" t="str">
        <f t="shared" si="318"/>
        <v/>
      </c>
      <c r="O1344" s="27" t="str">
        <f t="shared" si="319"/>
        <v/>
      </c>
      <c r="P1344" s="27" t="str">
        <f t="shared" si="320"/>
        <v/>
      </c>
      <c r="Q1344" s="27" t="str">
        <f t="shared" si="321"/>
        <v/>
      </c>
      <c r="R1344" s="27" t="str">
        <f t="shared" si="322"/>
        <v/>
      </c>
      <c r="S1344" s="27" t="str">
        <f t="shared" si="323"/>
        <v/>
      </c>
      <c r="T1344" s="32" t="str">
        <f t="shared" si="324"/>
        <v/>
      </c>
      <c r="U1344" s="10"/>
    </row>
    <row r="1345" spans="1:21" x14ac:dyDescent="0.25">
      <c r="A1345" s="10"/>
      <c r="B1345" s="4" t="str">
        <f>IF(ISBLANK('INPUT | Operations'!$B1350),"",COUNT('INPUT | Operations'!$B$12:$B1349))</f>
        <v/>
      </c>
      <c r="C1345" s="27" t="str">
        <f>IF(ISNUMBER($B1345),('INPUT | Operations'!$C1349+'INPUT | Operations'!$C1350)/2,"")</f>
        <v/>
      </c>
      <c r="D1345" s="28" t="str">
        <f t="shared" si="317"/>
        <v/>
      </c>
      <c r="E1345" s="26" t="str">
        <f>IF(ISNUMBER($B1345),'INPUT | Operations'!$B1350-'INPUT | Operations'!$B1349,"")</f>
        <v/>
      </c>
      <c r="F1345" s="32" t="str">
        <f>IF(ISNUMBER($B1345),IF('INPUT | Operations'!$B1350&lt;MainEngine_BurnTime,1,IF('INPUT | Operations'!$B1349&lt;=MainEngine_BurnTime,(MainEngine_BurnTime-'INPUT | Operations'!$B1349)/('INPUT | Operations'!$B1350-'INPUT | Operations'!$B1349),0))*'INPUT | Operations'!$D1349*NumberOfMainEngines*NumberOfOps*$E1345,"")</f>
        <v/>
      </c>
      <c r="G1345" s="34" t="str">
        <f t="shared" si="310"/>
        <v/>
      </c>
      <c r="H1345" s="27" t="str">
        <f t="shared" si="311"/>
        <v/>
      </c>
      <c r="I1345" s="27" t="str">
        <f t="shared" si="312"/>
        <v/>
      </c>
      <c r="J1345" s="27" t="str">
        <f t="shared" si="313"/>
        <v/>
      </c>
      <c r="K1345" s="27" t="str">
        <f t="shared" si="314"/>
        <v/>
      </c>
      <c r="L1345" s="27" t="str">
        <f t="shared" si="315"/>
        <v/>
      </c>
      <c r="M1345" s="32" t="str">
        <f t="shared" si="316"/>
        <v/>
      </c>
      <c r="N1345" s="27" t="str">
        <f t="shared" si="318"/>
        <v/>
      </c>
      <c r="O1345" s="27" t="str">
        <f t="shared" si="319"/>
        <v/>
      </c>
      <c r="P1345" s="27" t="str">
        <f t="shared" si="320"/>
        <v/>
      </c>
      <c r="Q1345" s="27" t="str">
        <f t="shared" si="321"/>
        <v/>
      </c>
      <c r="R1345" s="27" t="str">
        <f t="shared" si="322"/>
        <v/>
      </c>
      <c r="S1345" s="27" t="str">
        <f t="shared" si="323"/>
        <v/>
      </c>
      <c r="T1345" s="32" t="str">
        <f t="shared" si="324"/>
        <v/>
      </c>
      <c r="U1345" s="10"/>
    </row>
    <row r="1346" spans="1:21" x14ac:dyDescent="0.25">
      <c r="A1346" s="10"/>
      <c r="B1346" s="4" t="str">
        <f>IF(ISBLANK('INPUT | Operations'!$B1351),"",COUNT('INPUT | Operations'!$B$12:$B1350))</f>
        <v/>
      </c>
      <c r="C1346" s="27" t="str">
        <f>IF(ISNUMBER($B1346),('INPUT | Operations'!$C1350+'INPUT | Operations'!$C1351)/2,"")</f>
        <v/>
      </c>
      <c r="D1346" s="28" t="str">
        <f t="shared" si="317"/>
        <v/>
      </c>
      <c r="E1346" s="26" t="str">
        <f>IF(ISNUMBER($B1346),'INPUT | Operations'!$B1351-'INPUT | Operations'!$B1350,"")</f>
        <v/>
      </c>
      <c r="F1346" s="32" t="str">
        <f>IF(ISNUMBER($B1346),IF('INPUT | Operations'!$B1351&lt;MainEngine_BurnTime,1,IF('INPUT | Operations'!$B1350&lt;=MainEngine_BurnTime,(MainEngine_BurnTime-'INPUT | Operations'!$B1350)/('INPUT | Operations'!$B1351-'INPUT | Operations'!$B1350),0))*'INPUT | Operations'!$D1350*NumberOfMainEngines*NumberOfOps*$E1346,"")</f>
        <v/>
      </c>
      <c r="G1346" s="34" t="str">
        <f t="shared" si="310"/>
        <v/>
      </c>
      <c r="H1346" s="27" t="str">
        <f t="shared" si="311"/>
        <v/>
      </c>
      <c r="I1346" s="27" t="str">
        <f t="shared" si="312"/>
        <v/>
      </c>
      <c r="J1346" s="27" t="str">
        <f t="shared" si="313"/>
        <v/>
      </c>
      <c r="K1346" s="27" t="str">
        <f t="shared" si="314"/>
        <v/>
      </c>
      <c r="L1346" s="27" t="str">
        <f t="shared" si="315"/>
        <v/>
      </c>
      <c r="M1346" s="32" t="str">
        <f t="shared" si="316"/>
        <v/>
      </c>
      <c r="N1346" s="27" t="str">
        <f t="shared" si="318"/>
        <v/>
      </c>
      <c r="O1346" s="27" t="str">
        <f t="shared" si="319"/>
        <v/>
      </c>
      <c r="P1346" s="27" t="str">
        <f t="shared" si="320"/>
        <v/>
      </c>
      <c r="Q1346" s="27" t="str">
        <f t="shared" si="321"/>
        <v/>
      </c>
      <c r="R1346" s="27" t="str">
        <f t="shared" si="322"/>
        <v/>
      </c>
      <c r="S1346" s="27" t="str">
        <f t="shared" si="323"/>
        <v/>
      </c>
      <c r="T1346" s="32" t="str">
        <f t="shared" si="324"/>
        <v/>
      </c>
      <c r="U1346" s="10"/>
    </row>
    <row r="1347" spans="1:21" x14ac:dyDescent="0.25">
      <c r="A1347" s="10"/>
      <c r="B1347" s="4" t="str">
        <f>IF(ISBLANK('INPUT | Operations'!$B1352),"",COUNT('INPUT | Operations'!$B$12:$B1351))</f>
        <v/>
      </c>
      <c r="C1347" s="27" t="str">
        <f>IF(ISNUMBER($B1347),('INPUT | Operations'!$C1351+'INPUT | Operations'!$C1352)/2,"")</f>
        <v/>
      </c>
      <c r="D1347" s="28" t="str">
        <f t="shared" si="317"/>
        <v/>
      </c>
      <c r="E1347" s="26" t="str">
        <f>IF(ISNUMBER($B1347),'INPUT | Operations'!$B1352-'INPUT | Operations'!$B1351,"")</f>
        <v/>
      </c>
      <c r="F1347" s="32" t="str">
        <f>IF(ISNUMBER($B1347),IF('INPUT | Operations'!$B1352&lt;MainEngine_BurnTime,1,IF('INPUT | Operations'!$B1351&lt;=MainEngine_BurnTime,(MainEngine_BurnTime-'INPUT | Operations'!$B1351)/('INPUT | Operations'!$B1352-'INPUT | Operations'!$B1351),0))*'INPUT | Operations'!$D1351*NumberOfMainEngines*NumberOfOps*$E1347,"")</f>
        <v/>
      </c>
      <c r="G1347" s="34" t="str">
        <f t="shared" si="310"/>
        <v/>
      </c>
      <c r="H1347" s="27" t="str">
        <f t="shared" si="311"/>
        <v/>
      </c>
      <c r="I1347" s="27" t="str">
        <f t="shared" si="312"/>
        <v/>
      </c>
      <c r="J1347" s="27" t="str">
        <f t="shared" si="313"/>
        <v/>
      </c>
      <c r="K1347" s="27" t="str">
        <f t="shared" si="314"/>
        <v/>
      </c>
      <c r="L1347" s="27" t="str">
        <f t="shared" si="315"/>
        <v/>
      </c>
      <c r="M1347" s="32" t="str">
        <f t="shared" si="316"/>
        <v/>
      </c>
      <c r="N1347" s="27" t="str">
        <f t="shared" si="318"/>
        <v/>
      </c>
      <c r="O1347" s="27" t="str">
        <f t="shared" si="319"/>
        <v/>
      </c>
      <c r="P1347" s="27" t="str">
        <f t="shared" si="320"/>
        <v/>
      </c>
      <c r="Q1347" s="27" t="str">
        <f t="shared" si="321"/>
        <v/>
      </c>
      <c r="R1347" s="27" t="str">
        <f t="shared" si="322"/>
        <v/>
      </c>
      <c r="S1347" s="27" t="str">
        <f t="shared" si="323"/>
        <v/>
      </c>
      <c r="T1347" s="32" t="str">
        <f t="shared" si="324"/>
        <v/>
      </c>
      <c r="U1347" s="10"/>
    </row>
    <row r="1348" spans="1:21" x14ac:dyDescent="0.25">
      <c r="A1348" s="10"/>
      <c r="B1348" s="4" t="str">
        <f>IF(ISBLANK('INPUT | Operations'!$B1353),"",COUNT('INPUT | Operations'!$B$12:$B1352))</f>
        <v/>
      </c>
      <c r="C1348" s="27" t="str">
        <f>IF(ISNUMBER($B1348),('INPUT | Operations'!$C1352+'INPUT | Operations'!$C1353)/2,"")</f>
        <v/>
      </c>
      <c r="D1348" s="28" t="str">
        <f t="shared" si="317"/>
        <v/>
      </c>
      <c r="E1348" s="26" t="str">
        <f>IF(ISNUMBER($B1348),'INPUT | Operations'!$B1353-'INPUT | Operations'!$B1352,"")</f>
        <v/>
      </c>
      <c r="F1348" s="32" t="str">
        <f>IF(ISNUMBER($B1348),IF('INPUT | Operations'!$B1353&lt;MainEngine_BurnTime,1,IF('INPUT | Operations'!$B1352&lt;=MainEngine_BurnTime,(MainEngine_BurnTime-'INPUT | Operations'!$B1352)/('INPUT | Operations'!$B1353-'INPUT | Operations'!$B1352),0))*'INPUT | Operations'!$D1352*NumberOfMainEngines*NumberOfOps*$E1348,"")</f>
        <v/>
      </c>
      <c r="G1348" s="34" t="str">
        <f t="shared" si="310"/>
        <v/>
      </c>
      <c r="H1348" s="27" t="str">
        <f t="shared" si="311"/>
        <v/>
      </c>
      <c r="I1348" s="27" t="str">
        <f t="shared" si="312"/>
        <v/>
      </c>
      <c r="J1348" s="27" t="str">
        <f t="shared" si="313"/>
        <v/>
      </c>
      <c r="K1348" s="27" t="str">
        <f t="shared" si="314"/>
        <v/>
      </c>
      <c r="L1348" s="27" t="str">
        <f t="shared" si="315"/>
        <v/>
      </c>
      <c r="M1348" s="32" t="str">
        <f t="shared" si="316"/>
        <v/>
      </c>
      <c r="N1348" s="27" t="str">
        <f t="shared" si="318"/>
        <v/>
      </c>
      <c r="O1348" s="27" t="str">
        <f t="shared" si="319"/>
        <v/>
      </c>
      <c r="P1348" s="27" t="str">
        <f t="shared" si="320"/>
        <v/>
      </c>
      <c r="Q1348" s="27" t="str">
        <f t="shared" si="321"/>
        <v/>
      </c>
      <c r="R1348" s="27" t="str">
        <f t="shared" si="322"/>
        <v/>
      </c>
      <c r="S1348" s="27" t="str">
        <f t="shared" si="323"/>
        <v/>
      </c>
      <c r="T1348" s="32" t="str">
        <f t="shared" si="324"/>
        <v/>
      </c>
      <c r="U1348" s="10"/>
    </row>
    <row r="1349" spans="1:21" x14ac:dyDescent="0.25">
      <c r="A1349" s="10"/>
      <c r="B1349" s="4" t="str">
        <f>IF(ISBLANK('INPUT | Operations'!$B1354),"",COUNT('INPUT | Operations'!$B$12:$B1353))</f>
        <v/>
      </c>
      <c r="C1349" s="27" t="str">
        <f>IF(ISNUMBER($B1349),('INPUT | Operations'!$C1353+'INPUT | Operations'!$C1354)/2,"")</f>
        <v/>
      </c>
      <c r="D1349" s="28" t="str">
        <f t="shared" si="317"/>
        <v/>
      </c>
      <c r="E1349" s="26" t="str">
        <f>IF(ISNUMBER($B1349),'INPUT | Operations'!$B1354-'INPUT | Operations'!$B1353,"")</f>
        <v/>
      </c>
      <c r="F1349" s="32" t="str">
        <f>IF(ISNUMBER($B1349),IF('INPUT | Operations'!$B1354&lt;MainEngine_BurnTime,1,IF('INPUT | Operations'!$B1353&lt;=MainEngine_BurnTime,(MainEngine_BurnTime-'INPUT | Operations'!$B1353)/('INPUT | Operations'!$B1354-'INPUT | Operations'!$B1353),0))*'INPUT | Operations'!$D1353*NumberOfMainEngines*NumberOfOps*$E1349,"")</f>
        <v/>
      </c>
      <c r="G1349" s="34" t="str">
        <f t="shared" si="310"/>
        <v/>
      </c>
      <c r="H1349" s="27" t="str">
        <f t="shared" si="311"/>
        <v/>
      </c>
      <c r="I1349" s="27" t="str">
        <f t="shared" si="312"/>
        <v/>
      </c>
      <c r="J1349" s="27" t="str">
        <f t="shared" si="313"/>
        <v/>
      </c>
      <c r="K1349" s="27" t="str">
        <f t="shared" si="314"/>
        <v/>
      </c>
      <c r="L1349" s="27" t="str">
        <f t="shared" si="315"/>
        <v/>
      </c>
      <c r="M1349" s="32" t="str">
        <f t="shared" si="316"/>
        <v/>
      </c>
      <c r="N1349" s="27" t="str">
        <f t="shared" si="318"/>
        <v/>
      </c>
      <c r="O1349" s="27" t="str">
        <f t="shared" si="319"/>
        <v/>
      </c>
      <c r="P1349" s="27" t="str">
        <f t="shared" si="320"/>
        <v/>
      </c>
      <c r="Q1349" s="27" t="str">
        <f t="shared" si="321"/>
        <v/>
      </c>
      <c r="R1349" s="27" t="str">
        <f t="shared" si="322"/>
        <v/>
      </c>
      <c r="S1349" s="27" t="str">
        <f t="shared" si="323"/>
        <v/>
      </c>
      <c r="T1349" s="32" t="str">
        <f t="shared" si="324"/>
        <v/>
      </c>
      <c r="U1349" s="10"/>
    </row>
    <row r="1350" spans="1:21" x14ac:dyDescent="0.25">
      <c r="A1350" s="10"/>
      <c r="B1350" s="4" t="str">
        <f>IF(ISBLANK('INPUT | Operations'!$B1355),"",COUNT('INPUT | Operations'!$B$12:$B1354))</f>
        <v/>
      </c>
      <c r="C1350" s="27" t="str">
        <f>IF(ISNUMBER($B1350),('INPUT | Operations'!$C1354+'INPUT | Operations'!$C1355)/2,"")</f>
        <v/>
      </c>
      <c r="D1350" s="28" t="str">
        <f t="shared" si="317"/>
        <v/>
      </c>
      <c r="E1350" s="26" t="str">
        <f>IF(ISNUMBER($B1350),'INPUT | Operations'!$B1355-'INPUT | Operations'!$B1354,"")</f>
        <v/>
      </c>
      <c r="F1350" s="32" t="str">
        <f>IF(ISNUMBER($B1350),IF('INPUT | Operations'!$B1355&lt;MainEngine_BurnTime,1,IF('INPUT | Operations'!$B1354&lt;=MainEngine_BurnTime,(MainEngine_BurnTime-'INPUT | Operations'!$B1354)/('INPUT | Operations'!$B1355-'INPUT | Operations'!$B1354),0))*'INPUT | Operations'!$D1354*NumberOfMainEngines*NumberOfOps*$E1350,"")</f>
        <v/>
      </c>
      <c r="G1350" s="34" t="str">
        <f t="shared" si="310"/>
        <v/>
      </c>
      <c r="H1350" s="27" t="str">
        <f t="shared" si="311"/>
        <v/>
      </c>
      <c r="I1350" s="27" t="str">
        <f t="shared" si="312"/>
        <v/>
      </c>
      <c r="J1350" s="27" t="str">
        <f t="shared" si="313"/>
        <v/>
      </c>
      <c r="K1350" s="27" t="str">
        <f t="shared" si="314"/>
        <v/>
      </c>
      <c r="L1350" s="27" t="str">
        <f t="shared" si="315"/>
        <v/>
      </c>
      <c r="M1350" s="32" t="str">
        <f t="shared" si="316"/>
        <v/>
      </c>
      <c r="N1350" s="27" t="str">
        <f t="shared" si="318"/>
        <v/>
      </c>
      <c r="O1350" s="27" t="str">
        <f t="shared" si="319"/>
        <v/>
      </c>
      <c r="P1350" s="27" t="str">
        <f t="shared" si="320"/>
        <v/>
      </c>
      <c r="Q1350" s="27" t="str">
        <f t="shared" si="321"/>
        <v/>
      </c>
      <c r="R1350" s="27" t="str">
        <f t="shared" si="322"/>
        <v/>
      </c>
      <c r="S1350" s="27" t="str">
        <f t="shared" si="323"/>
        <v/>
      </c>
      <c r="T1350" s="32" t="str">
        <f t="shared" si="324"/>
        <v/>
      </c>
      <c r="U1350" s="10"/>
    </row>
    <row r="1351" spans="1:21" x14ac:dyDescent="0.25">
      <c r="A1351" s="10"/>
      <c r="B1351" s="4" t="str">
        <f>IF(ISBLANK('INPUT | Operations'!$B1356),"",COUNT('INPUT | Operations'!$B$12:$B1355))</f>
        <v/>
      </c>
      <c r="C1351" s="27" t="str">
        <f>IF(ISNUMBER($B1351),('INPUT | Operations'!$C1355+'INPUT | Operations'!$C1356)/2,"")</f>
        <v/>
      </c>
      <c r="D1351" s="28" t="str">
        <f t="shared" si="317"/>
        <v/>
      </c>
      <c r="E1351" s="26" t="str">
        <f>IF(ISNUMBER($B1351),'INPUT | Operations'!$B1356-'INPUT | Operations'!$B1355,"")</f>
        <v/>
      </c>
      <c r="F1351" s="32" t="str">
        <f>IF(ISNUMBER($B1351),IF('INPUT | Operations'!$B1356&lt;MainEngine_BurnTime,1,IF('INPUT | Operations'!$B1355&lt;=MainEngine_BurnTime,(MainEngine_BurnTime-'INPUT | Operations'!$B1355)/('INPUT | Operations'!$B1356-'INPUT | Operations'!$B1355),0))*'INPUT | Operations'!$D1355*NumberOfMainEngines*NumberOfOps*$E1351,"")</f>
        <v/>
      </c>
      <c r="G1351" s="34" t="str">
        <f t="shared" si="310"/>
        <v/>
      </c>
      <c r="H1351" s="27" t="str">
        <f t="shared" si="311"/>
        <v/>
      </c>
      <c r="I1351" s="27" t="str">
        <f t="shared" si="312"/>
        <v/>
      </c>
      <c r="J1351" s="27" t="str">
        <f t="shared" si="313"/>
        <v/>
      </c>
      <c r="K1351" s="27" t="str">
        <f t="shared" si="314"/>
        <v/>
      </c>
      <c r="L1351" s="27" t="str">
        <f t="shared" si="315"/>
        <v/>
      </c>
      <c r="M1351" s="32" t="str">
        <f t="shared" si="316"/>
        <v/>
      </c>
      <c r="N1351" s="27" t="str">
        <f t="shared" si="318"/>
        <v/>
      </c>
      <c r="O1351" s="27" t="str">
        <f t="shared" si="319"/>
        <v/>
      </c>
      <c r="P1351" s="27" t="str">
        <f t="shared" si="320"/>
        <v/>
      </c>
      <c r="Q1351" s="27" t="str">
        <f t="shared" si="321"/>
        <v/>
      </c>
      <c r="R1351" s="27" t="str">
        <f t="shared" si="322"/>
        <v/>
      </c>
      <c r="S1351" s="27" t="str">
        <f t="shared" si="323"/>
        <v/>
      </c>
      <c r="T1351" s="32" t="str">
        <f t="shared" si="324"/>
        <v/>
      </c>
      <c r="U1351" s="10"/>
    </row>
    <row r="1352" spans="1:21" x14ac:dyDescent="0.25">
      <c r="A1352" s="10"/>
      <c r="B1352" s="4" t="str">
        <f>IF(ISBLANK('INPUT | Operations'!$B1357),"",COUNT('INPUT | Operations'!$B$12:$B1356))</f>
        <v/>
      </c>
      <c r="C1352" s="27" t="str">
        <f>IF(ISNUMBER($B1352),('INPUT | Operations'!$C1356+'INPUT | Operations'!$C1357)/2,"")</f>
        <v/>
      </c>
      <c r="D1352" s="28" t="str">
        <f t="shared" si="317"/>
        <v/>
      </c>
      <c r="E1352" s="26" t="str">
        <f>IF(ISNUMBER($B1352),'INPUT | Operations'!$B1357-'INPUT | Operations'!$B1356,"")</f>
        <v/>
      </c>
      <c r="F1352" s="32" t="str">
        <f>IF(ISNUMBER($B1352),IF('INPUT | Operations'!$B1357&lt;MainEngine_BurnTime,1,IF('INPUT | Operations'!$B1356&lt;=MainEngine_BurnTime,(MainEngine_BurnTime-'INPUT | Operations'!$B1356)/('INPUT | Operations'!$B1357-'INPUT | Operations'!$B1356),0))*'INPUT | Operations'!$D1356*NumberOfMainEngines*NumberOfOps*$E1352,"")</f>
        <v/>
      </c>
      <c r="G1352" s="34" t="str">
        <f t="shared" ref="G1352:G1415" si="325">IF(ISNUMBER($B1352),MainEngine_H2O+MW_H2O/MW_H*MainEngine_H+MW_H2O/MW_H2*MainEngine_H2+MainEngine_OH,"")</f>
        <v/>
      </c>
      <c r="H1352" s="27" t="str">
        <f t="shared" ref="H1352:H1415" si="326">IF(ISNUMBER($B1352),MainEngine_CO2+MW_CO2/MW_CO*(MainEngine_CO-$I1352),"")</f>
        <v/>
      </c>
      <c r="I1352" s="27" t="str">
        <f t="shared" ref="I1352:I1415" si="327">IF(ISNUMBER($B1352),MIN(0.0025*EXP(0.067*$D1352)*(MainEngine_CO+MainEngine_CO2),MainEngine_CO),"")</f>
        <v/>
      </c>
      <c r="J1352" s="27" t="str">
        <f t="shared" ref="J1352:J1415" si="328">IF(ISNUMBER($B1352),MainEngine_Al2O3,"")</f>
        <v/>
      </c>
      <c r="K1352" s="27" t="str">
        <f t="shared" ref="K1352:K1415" si="329">IF(ISNUMBER($B1352),MainEngine_HCl+MainEngine_Cl+MainEngine_Cl2,"")</f>
        <v/>
      </c>
      <c r="L1352" s="27" t="str">
        <f t="shared" ref="L1352:L1415" si="330">IF(ISNUMBER($B1352),MainEngine_NOx+33*EXP(-0.26*$D1352),"")</f>
        <v/>
      </c>
      <c r="M1352" s="32" t="str">
        <f t="shared" ref="M1352:M1415" si="331">IF(ISNUMBER($B1352),MainEngine_BC*MAX(0.04,MIN(1,0.04*EXP(0.12*($D1352-15)))),"")</f>
        <v/>
      </c>
      <c r="N1352" s="27" t="str">
        <f t="shared" si="318"/>
        <v/>
      </c>
      <c r="O1352" s="27" t="str">
        <f t="shared" si="319"/>
        <v/>
      </c>
      <c r="P1352" s="27" t="str">
        <f t="shared" si="320"/>
        <v/>
      </c>
      <c r="Q1352" s="27" t="str">
        <f t="shared" si="321"/>
        <v/>
      </c>
      <c r="R1352" s="27" t="str">
        <f t="shared" si="322"/>
        <v/>
      </c>
      <c r="S1352" s="27" t="str">
        <f t="shared" si="323"/>
        <v/>
      </c>
      <c r="T1352" s="32" t="str">
        <f t="shared" si="324"/>
        <v/>
      </c>
      <c r="U1352" s="10"/>
    </row>
    <row r="1353" spans="1:21" x14ac:dyDescent="0.25">
      <c r="A1353" s="10"/>
      <c r="B1353" s="4" t="str">
        <f>IF(ISBLANK('INPUT | Operations'!$B1358),"",COUNT('INPUT | Operations'!$B$12:$B1357))</f>
        <v/>
      </c>
      <c r="C1353" s="27" t="str">
        <f>IF(ISNUMBER($B1353),('INPUT | Operations'!$C1357+'INPUT | Operations'!$C1358)/2,"")</f>
        <v/>
      </c>
      <c r="D1353" s="28" t="str">
        <f t="shared" si="317"/>
        <v/>
      </c>
      <c r="E1353" s="26" t="str">
        <f>IF(ISNUMBER($B1353),'INPUT | Operations'!$B1358-'INPUT | Operations'!$B1357,"")</f>
        <v/>
      </c>
      <c r="F1353" s="32" t="str">
        <f>IF(ISNUMBER($B1353),IF('INPUT | Operations'!$B1358&lt;MainEngine_BurnTime,1,IF('INPUT | Operations'!$B1357&lt;=MainEngine_BurnTime,(MainEngine_BurnTime-'INPUT | Operations'!$B1357)/('INPUT | Operations'!$B1358-'INPUT | Operations'!$B1357),0))*'INPUT | Operations'!$D1357*NumberOfMainEngines*NumberOfOps*$E1353,"")</f>
        <v/>
      </c>
      <c r="G1353" s="34" t="str">
        <f t="shared" si="325"/>
        <v/>
      </c>
      <c r="H1353" s="27" t="str">
        <f t="shared" si="326"/>
        <v/>
      </c>
      <c r="I1353" s="27" t="str">
        <f t="shared" si="327"/>
        <v/>
      </c>
      <c r="J1353" s="27" t="str">
        <f t="shared" si="328"/>
        <v/>
      </c>
      <c r="K1353" s="27" t="str">
        <f t="shared" si="329"/>
        <v/>
      </c>
      <c r="L1353" s="27" t="str">
        <f t="shared" si="330"/>
        <v/>
      </c>
      <c r="M1353" s="32" t="str">
        <f t="shared" si="331"/>
        <v/>
      </c>
      <c r="N1353" s="27" t="str">
        <f t="shared" si="318"/>
        <v/>
      </c>
      <c r="O1353" s="27" t="str">
        <f t="shared" si="319"/>
        <v/>
      </c>
      <c r="P1353" s="27" t="str">
        <f t="shared" si="320"/>
        <v/>
      </c>
      <c r="Q1353" s="27" t="str">
        <f t="shared" si="321"/>
        <v/>
      </c>
      <c r="R1353" s="27" t="str">
        <f t="shared" si="322"/>
        <v/>
      </c>
      <c r="S1353" s="27" t="str">
        <f t="shared" si="323"/>
        <v/>
      </c>
      <c r="T1353" s="32" t="str">
        <f t="shared" si="324"/>
        <v/>
      </c>
      <c r="U1353" s="10"/>
    </row>
    <row r="1354" spans="1:21" x14ac:dyDescent="0.25">
      <c r="A1354" s="10"/>
      <c r="B1354" s="4" t="str">
        <f>IF(ISBLANK('INPUT | Operations'!$B1359),"",COUNT('INPUT | Operations'!$B$12:$B1358))</f>
        <v/>
      </c>
      <c r="C1354" s="27" t="str">
        <f>IF(ISNUMBER($B1354),('INPUT | Operations'!$C1358+'INPUT | Operations'!$C1359)/2,"")</f>
        <v/>
      </c>
      <c r="D1354" s="28" t="str">
        <f t="shared" si="317"/>
        <v/>
      </c>
      <c r="E1354" s="26" t="str">
        <f>IF(ISNUMBER($B1354),'INPUT | Operations'!$B1359-'INPUT | Operations'!$B1358,"")</f>
        <v/>
      </c>
      <c r="F1354" s="32" t="str">
        <f>IF(ISNUMBER($B1354),IF('INPUT | Operations'!$B1359&lt;MainEngine_BurnTime,1,IF('INPUT | Operations'!$B1358&lt;=MainEngine_BurnTime,(MainEngine_BurnTime-'INPUT | Operations'!$B1358)/('INPUT | Operations'!$B1359-'INPUT | Operations'!$B1358),0))*'INPUT | Operations'!$D1358*NumberOfMainEngines*NumberOfOps*$E1354,"")</f>
        <v/>
      </c>
      <c r="G1354" s="34" t="str">
        <f t="shared" si="325"/>
        <v/>
      </c>
      <c r="H1354" s="27" t="str">
        <f t="shared" si="326"/>
        <v/>
      </c>
      <c r="I1354" s="27" t="str">
        <f t="shared" si="327"/>
        <v/>
      </c>
      <c r="J1354" s="27" t="str">
        <f t="shared" si="328"/>
        <v/>
      </c>
      <c r="K1354" s="27" t="str">
        <f t="shared" si="329"/>
        <v/>
      </c>
      <c r="L1354" s="27" t="str">
        <f t="shared" si="330"/>
        <v/>
      </c>
      <c r="M1354" s="32" t="str">
        <f t="shared" si="331"/>
        <v/>
      </c>
      <c r="N1354" s="27" t="str">
        <f t="shared" si="318"/>
        <v/>
      </c>
      <c r="O1354" s="27" t="str">
        <f t="shared" si="319"/>
        <v/>
      </c>
      <c r="P1354" s="27" t="str">
        <f t="shared" si="320"/>
        <v/>
      </c>
      <c r="Q1354" s="27" t="str">
        <f t="shared" si="321"/>
        <v/>
      </c>
      <c r="R1354" s="27" t="str">
        <f t="shared" si="322"/>
        <v/>
      </c>
      <c r="S1354" s="27" t="str">
        <f t="shared" si="323"/>
        <v/>
      </c>
      <c r="T1354" s="32" t="str">
        <f t="shared" si="324"/>
        <v/>
      </c>
      <c r="U1354" s="10"/>
    </row>
    <row r="1355" spans="1:21" x14ac:dyDescent="0.25">
      <c r="A1355" s="10"/>
      <c r="B1355" s="4" t="str">
        <f>IF(ISBLANK('INPUT | Operations'!$B1360),"",COUNT('INPUT | Operations'!$B$12:$B1359))</f>
        <v/>
      </c>
      <c r="C1355" s="27" t="str">
        <f>IF(ISNUMBER($B1355),('INPUT | Operations'!$C1359+'INPUT | Operations'!$C1360)/2,"")</f>
        <v/>
      </c>
      <c r="D1355" s="28" t="str">
        <f t="shared" si="317"/>
        <v/>
      </c>
      <c r="E1355" s="26" t="str">
        <f>IF(ISNUMBER($B1355),'INPUT | Operations'!$B1360-'INPUT | Operations'!$B1359,"")</f>
        <v/>
      </c>
      <c r="F1355" s="32" t="str">
        <f>IF(ISNUMBER($B1355),IF('INPUT | Operations'!$B1360&lt;MainEngine_BurnTime,1,IF('INPUT | Operations'!$B1359&lt;=MainEngine_BurnTime,(MainEngine_BurnTime-'INPUT | Operations'!$B1359)/('INPUT | Operations'!$B1360-'INPUT | Operations'!$B1359),0))*'INPUT | Operations'!$D1359*NumberOfMainEngines*NumberOfOps*$E1355,"")</f>
        <v/>
      </c>
      <c r="G1355" s="34" t="str">
        <f t="shared" si="325"/>
        <v/>
      </c>
      <c r="H1355" s="27" t="str">
        <f t="shared" si="326"/>
        <v/>
      </c>
      <c r="I1355" s="27" t="str">
        <f t="shared" si="327"/>
        <v/>
      </c>
      <c r="J1355" s="27" t="str">
        <f t="shared" si="328"/>
        <v/>
      </c>
      <c r="K1355" s="27" t="str">
        <f t="shared" si="329"/>
        <v/>
      </c>
      <c r="L1355" s="27" t="str">
        <f t="shared" si="330"/>
        <v/>
      </c>
      <c r="M1355" s="32" t="str">
        <f t="shared" si="331"/>
        <v/>
      </c>
      <c r="N1355" s="27" t="str">
        <f t="shared" si="318"/>
        <v/>
      </c>
      <c r="O1355" s="27" t="str">
        <f t="shared" si="319"/>
        <v/>
      </c>
      <c r="P1355" s="27" t="str">
        <f t="shared" si="320"/>
        <v/>
      </c>
      <c r="Q1355" s="27" t="str">
        <f t="shared" si="321"/>
        <v/>
      </c>
      <c r="R1355" s="27" t="str">
        <f t="shared" si="322"/>
        <v/>
      </c>
      <c r="S1355" s="27" t="str">
        <f t="shared" si="323"/>
        <v/>
      </c>
      <c r="T1355" s="32" t="str">
        <f t="shared" si="324"/>
        <v/>
      </c>
      <c r="U1355" s="10"/>
    </row>
    <row r="1356" spans="1:21" x14ac:dyDescent="0.25">
      <c r="A1356" s="10"/>
      <c r="B1356" s="4" t="str">
        <f>IF(ISBLANK('INPUT | Operations'!$B1361),"",COUNT('INPUT | Operations'!$B$12:$B1360))</f>
        <v/>
      </c>
      <c r="C1356" s="27" t="str">
        <f>IF(ISNUMBER($B1356),('INPUT | Operations'!$C1360+'INPUT | Operations'!$C1361)/2,"")</f>
        <v/>
      </c>
      <c r="D1356" s="28" t="str">
        <f t="shared" si="317"/>
        <v/>
      </c>
      <c r="E1356" s="26" t="str">
        <f>IF(ISNUMBER($B1356),'INPUT | Operations'!$B1361-'INPUT | Operations'!$B1360,"")</f>
        <v/>
      </c>
      <c r="F1356" s="32" t="str">
        <f>IF(ISNUMBER($B1356),IF('INPUT | Operations'!$B1361&lt;MainEngine_BurnTime,1,IF('INPUT | Operations'!$B1360&lt;=MainEngine_BurnTime,(MainEngine_BurnTime-'INPUT | Operations'!$B1360)/('INPUT | Operations'!$B1361-'INPUT | Operations'!$B1360),0))*'INPUT | Operations'!$D1360*NumberOfMainEngines*NumberOfOps*$E1356,"")</f>
        <v/>
      </c>
      <c r="G1356" s="34" t="str">
        <f t="shared" si="325"/>
        <v/>
      </c>
      <c r="H1356" s="27" t="str">
        <f t="shared" si="326"/>
        <v/>
      </c>
      <c r="I1356" s="27" t="str">
        <f t="shared" si="327"/>
        <v/>
      </c>
      <c r="J1356" s="27" t="str">
        <f t="shared" si="328"/>
        <v/>
      </c>
      <c r="K1356" s="27" t="str">
        <f t="shared" si="329"/>
        <v/>
      </c>
      <c r="L1356" s="27" t="str">
        <f t="shared" si="330"/>
        <v/>
      </c>
      <c r="M1356" s="32" t="str">
        <f t="shared" si="331"/>
        <v/>
      </c>
      <c r="N1356" s="27" t="str">
        <f t="shared" si="318"/>
        <v/>
      </c>
      <c r="O1356" s="27" t="str">
        <f t="shared" si="319"/>
        <v/>
      </c>
      <c r="P1356" s="27" t="str">
        <f t="shared" si="320"/>
        <v/>
      </c>
      <c r="Q1356" s="27" t="str">
        <f t="shared" si="321"/>
        <v/>
      </c>
      <c r="R1356" s="27" t="str">
        <f t="shared" si="322"/>
        <v/>
      </c>
      <c r="S1356" s="27" t="str">
        <f t="shared" si="323"/>
        <v/>
      </c>
      <c r="T1356" s="32" t="str">
        <f t="shared" si="324"/>
        <v/>
      </c>
      <c r="U1356" s="10"/>
    </row>
    <row r="1357" spans="1:21" x14ac:dyDescent="0.25">
      <c r="A1357" s="10"/>
      <c r="B1357" s="4" t="str">
        <f>IF(ISBLANK('INPUT | Operations'!$B1362),"",COUNT('INPUT | Operations'!$B$12:$B1361))</f>
        <v/>
      </c>
      <c r="C1357" s="27" t="str">
        <f>IF(ISNUMBER($B1357),('INPUT | Operations'!$C1361+'INPUT | Operations'!$C1362)/2,"")</f>
        <v/>
      </c>
      <c r="D1357" s="28" t="str">
        <f t="shared" si="317"/>
        <v/>
      </c>
      <c r="E1357" s="26" t="str">
        <f>IF(ISNUMBER($B1357),'INPUT | Operations'!$B1362-'INPUT | Operations'!$B1361,"")</f>
        <v/>
      </c>
      <c r="F1357" s="32" t="str">
        <f>IF(ISNUMBER($B1357),IF('INPUT | Operations'!$B1362&lt;MainEngine_BurnTime,1,IF('INPUT | Operations'!$B1361&lt;=MainEngine_BurnTime,(MainEngine_BurnTime-'INPUT | Operations'!$B1361)/('INPUT | Operations'!$B1362-'INPUT | Operations'!$B1361),0))*'INPUT | Operations'!$D1361*NumberOfMainEngines*NumberOfOps*$E1357,"")</f>
        <v/>
      </c>
      <c r="G1357" s="34" t="str">
        <f t="shared" si="325"/>
        <v/>
      </c>
      <c r="H1357" s="27" t="str">
        <f t="shared" si="326"/>
        <v/>
      </c>
      <c r="I1357" s="27" t="str">
        <f t="shared" si="327"/>
        <v/>
      </c>
      <c r="J1357" s="27" t="str">
        <f t="shared" si="328"/>
        <v/>
      </c>
      <c r="K1357" s="27" t="str">
        <f t="shared" si="329"/>
        <v/>
      </c>
      <c r="L1357" s="27" t="str">
        <f t="shared" si="330"/>
        <v/>
      </c>
      <c r="M1357" s="32" t="str">
        <f t="shared" si="331"/>
        <v/>
      </c>
      <c r="N1357" s="27" t="str">
        <f t="shared" si="318"/>
        <v/>
      </c>
      <c r="O1357" s="27" t="str">
        <f t="shared" si="319"/>
        <v/>
      </c>
      <c r="P1357" s="27" t="str">
        <f t="shared" si="320"/>
        <v/>
      </c>
      <c r="Q1357" s="27" t="str">
        <f t="shared" si="321"/>
        <v/>
      </c>
      <c r="R1357" s="27" t="str">
        <f t="shared" si="322"/>
        <v/>
      </c>
      <c r="S1357" s="27" t="str">
        <f t="shared" si="323"/>
        <v/>
      </c>
      <c r="T1357" s="32" t="str">
        <f t="shared" si="324"/>
        <v/>
      </c>
      <c r="U1357" s="10"/>
    </row>
    <row r="1358" spans="1:21" x14ac:dyDescent="0.25">
      <c r="A1358" s="10"/>
      <c r="B1358" s="4" t="str">
        <f>IF(ISBLANK('INPUT | Operations'!$B1363),"",COUNT('INPUT | Operations'!$B$12:$B1362))</f>
        <v/>
      </c>
      <c r="C1358" s="27" t="str">
        <f>IF(ISNUMBER($B1358),('INPUT | Operations'!$C1362+'INPUT | Operations'!$C1363)/2,"")</f>
        <v/>
      </c>
      <c r="D1358" s="28" t="str">
        <f t="shared" si="317"/>
        <v/>
      </c>
      <c r="E1358" s="26" t="str">
        <f>IF(ISNUMBER($B1358),'INPUT | Operations'!$B1363-'INPUT | Operations'!$B1362,"")</f>
        <v/>
      </c>
      <c r="F1358" s="32" t="str">
        <f>IF(ISNUMBER($B1358),IF('INPUT | Operations'!$B1363&lt;MainEngine_BurnTime,1,IF('INPUT | Operations'!$B1362&lt;=MainEngine_BurnTime,(MainEngine_BurnTime-'INPUT | Operations'!$B1362)/('INPUT | Operations'!$B1363-'INPUT | Operations'!$B1362),0))*'INPUT | Operations'!$D1362*NumberOfMainEngines*NumberOfOps*$E1358,"")</f>
        <v/>
      </c>
      <c r="G1358" s="34" t="str">
        <f t="shared" si="325"/>
        <v/>
      </c>
      <c r="H1358" s="27" t="str">
        <f t="shared" si="326"/>
        <v/>
      </c>
      <c r="I1358" s="27" t="str">
        <f t="shared" si="327"/>
        <v/>
      </c>
      <c r="J1358" s="27" t="str">
        <f t="shared" si="328"/>
        <v/>
      </c>
      <c r="K1358" s="27" t="str">
        <f t="shared" si="329"/>
        <v/>
      </c>
      <c r="L1358" s="27" t="str">
        <f t="shared" si="330"/>
        <v/>
      </c>
      <c r="M1358" s="32" t="str">
        <f t="shared" si="331"/>
        <v/>
      </c>
      <c r="N1358" s="27" t="str">
        <f t="shared" si="318"/>
        <v/>
      </c>
      <c r="O1358" s="27" t="str">
        <f t="shared" si="319"/>
        <v/>
      </c>
      <c r="P1358" s="27" t="str">
        <f t="shared" si="320"/>
        <v/>
      </c>
      <c r="Q1358" s="27" t="str">
        <f t="shared" si="321"/>
        <v/>
      </c>
      <c r="R1358" s="27" t="str">
        <f t="shared" si="322"/>
        <v/>
      </c>
      <c r="S1358" s="27" t="str">
        <f t="shared" si="323"/>
        <v/>
      </c>
      <c r="T1358" s="32" t="str">
        <f t="shared" si="324"/>
        <v/>
      </c>
      <c r="U1358" s="10"/>
    </row>
    <row r="1359" spans="1:21" x14ac:dyDescent="0.25">
      <c r="A1359" s="10"/>
      <c r="B1359" s="4" t="str">
        <f>IF(ISBLANK('INPUT | Operations'!$B1364),"",COUNT('INPUT | Operations'!$B$12:$B1363))</f>
        <v/>
      </c>
      <c r="C1359" s="27" t="str">
        <f>IF(ISNUMBER($B1359),('INPUT | Operations'!$C1363+'INPUT | Operations'!$C1364)/2,"")</f>
        <v/>
      </c>
      <c r="D1359" s="28" t="str">
        <f t="shared" si="317"/>
        <v/>
      </c>
      <c r="E1359" s="26" t="str">
        <f>IF(ISNUMBER($B1359),'INPUT | Operations'!$B1364-'INPUT | Operations'!$B1363,"")</f>
        <v/>
      </c>
      <c r="F1359" s="32" t="str">
        <f>IF(ISNUMBER($B1359),IF('INPUT | Operations'!$B1364&lt;MainEngine_BurnTime,1,IF('INPUT | Operations'!$B1363&lt;=MainEngine_BurnTime,(MainEngine_BurnTime-'INPUT | Operations'!$B1363)/('INPUT | Operations'!$B1364-'INPUT | Operations'!$B1363),0))*'INPUT | Operations'!$D1363*NumberOfMainEngines*NumberOfOps*$E1359,"")</f>
        <v/>
      </c>
      <c r="G1359" s="34" t="str">
        <f t="shared" si="325"/>
        <v/>
      </c>
      <c r="H1359" s="27" t="str">
        <f t="shared" si="326"/>
        <v/>
      </c>
      <c r="I1359" s="27" t="str">
        <f t="shared" si="327"/>
        <v/>
      </c>
      <c r="J1359" s="27" t="str">
        <f t="shared" si="328"/>
        <v/>
      </c>
      <c r="K1359" s="27" t="str">
        <f t="shared" si="329"/>
        <v/>
      </c>
      <c r="L1359" s="27" t="str">
        <f t="shared" si="330"/>
        <v/>
      </c>
      <c r="M1359" s="32" t="str">
        <f t="shared" si="331"/>
        <v/>
      </c>
      <c r="N1359" s="27" t="str">
        <f t="shared" si="318"/>
        <v/>
      </c>
      <c r="O1359" s="27" t="str">
        <f t="shared" si="319"/>
        <v/>
      </c>
      <c r="P1359" s="27" t="str">
        <f t="shared" si="320"/>
        <v/>
      </c>
      <c r="Q1359" s="27" t="str">
        <f t="shared" si="321"/>
        <v/>
      </c>
      <c r="R1359" s="27" t="str">
        <f t="shared" si="322"/>
        <v/>
      </c>
      <c r="S1359" s="27" t="str">
        <f t="shared" si="323"/>
        <v/>
      </c>
      <c r="T1359" s="32" t="str">
        <f t="shared" si="324"/>
        <v/>
      </c>
      <c r="U1359" s="10"/>
    </row>
    <row r="1360" spans="1:21" x14ac:dyDescent="0.25">
      <c r="A1360" s="10"/>
      <c r="B1360" s="4" t="str">
        <f>IF(ISBLANK('INPUT | Operations'!$B1365),"",COUNT('INPUT | Operations'!$B$12:$B1364))</f>
        <v/>
      </c>
      <c r="C1360" s="27" t="str">
        <f>IF(ISNUMBER($B1360),('INPUT | Operations'!$C1364+'INPUT | Operations'!$C1365)/2,"")</f>
        <v/>
      </c>
      <c r="D1360" s="28" t="str">
        <f t="shared" si="317"/>
        <v/>
      </c>
      <c r="E1360" s="26" t="str">
        <f>IF(ISNUMBER($B1360),'INPUT | Operations'!$B1365-'INPUT | Operations'!$B1364,"")</f>
        <v/>
      </c>
      <c r="F1360" s="32" t="str">
        <f>IF(ISNUMBER($B1360),IF('INPUT | Operations'!$B1365&lt;MainEngine_BurnTime,1,IF('INPUT | Operations'!$B1364&lt;=MainEngine_BurnTime,(MainEngine_BurnTime-'INPUT | Operations'!$B1364)/('INPUT | Operations'!$B1365-'INPUT | Operations'!$B1364),0))*'INPUT | Operations'!$D1364*NumberOfMainEngines*NumberOfOps*$E1360,"")</f>
        <v/>
      </c>
      <c r="G1360" s="34" t="str">
        <f t="shared" si="325"/>
        <v/>
      </c>
      <c r="H1360" s="27" t="str">
        <f t="shared" si="326"/>
        <v/>
      </c>
      <c r="I1360" s="27" t="str">
        <f t="shared" si="327"/>
        <v/>
      </c>
      <c r="J1360" s="27" t="str">
        <f t="shared" si="328"/>
        <v/>
      </c>
      <c r="K1360" s="27" t="str">
        <f t="shared" si="329"/>
        <v/>
      </c>
      <c r="L1360" s="27" t="str">
        <f t="shared" si="330"/>
        <v/>
      </c>
      <c r="M1360" s="32" t="str">
        <f t="shared" si="331"/>
        <v/>
      </c>
      <c r="N1360" s="27" t="str">
        <f t="shared" si="318"/>
        <v/>
      </c>
      <c r="O1360" s="27" t="str">
        <f t="shared" si="319"/>
        <v/>
      </c>
      <c r="P1360" s="27" t="str">
        <f t="shared" si="320"/>
        <v/>
      </c>
      <c r="Q1360" s="27" t="str">
        <f t="shared" si="321"/>
        <v/>
      </c>
      <c r="R1360" s="27" t="str">
        <f t="shared" si="322"/>
        <v/>
      </c>
      <c r="S1360" s="27" t="str">
        <f t="shared" si="323"/>
        <v/>
      </c>
      <c r="T1360" s="32" t="str">
        <f t="shared" si="324"/>
        <v/>
      </c>
      <c r="U1360" s="10"/>
    </row>
    <row r="1361" spans="1:21" x14ac:dyDescent="0.25">
      <c r="A1361" s="10"/>
      <c r="B1361" s="4" t="str">
        <f>IF(ISBLANK('INPUT | Operations'!$B1366),"",COUNT('INPUT | Operations'!$B$12:$B1365))</f>
        <v/>
      </c>
      <c r="C1361" s="27" t="str">
        <f>IF(ISNUMBER($B1361),('INPUT | Operations'!$C1365+'INPUT | Operations'!$C1366)/2,"")</f>
        <v/>
      </c>
      <c r="D1361" s="28" t="str">
        <f t="shared" si="317"/>
        <v/>
      </c>
      <c r="E1361" s="26" t="str">
        <f>IF(ISNUMBER($B1361),'INPUT | Operations'!$B1366-'INPUT | Operations'!$B1365,"")</f>
        <v/>
      </c>
      <c r="F1361" s="32" t="str">
        <f>IF(ISNUMBER($B1361),IF('INPUT | Operations'!$B1366&lt;MainEngine_BurnTime,1,IF('INPUT | Operations'!$B1365&lt;=MainEngine_BurnTime,(MainEngine_BurnTime-'INPUT | Operations'!$B1365)/('INPUT | Operations'!$B1366-'INPUT | Operations'!$B1365),0))*'INPUT | Operations'!$D1365*NumberOfMainEngines*NumberOfOps*$E1361,"")</f>
        <v/>
      </c>
      <c r="G1361" s="34" t="str">
        <f t="shared" si="325"/>
        <v/>
      </c>
      <c r="H1361" s="27" t="str">
        <f t="shared" si="326"/>
        <v/>
      </c>
      <c r="I1361" s="27" t="str">
        <f t="shared" si="327"/>
        <v/>
      </c>
      <c r="J1361" s="27" t="str">
        <f t="shared" si="328"/>
        <v/>
      </c>
      <c r="K1361" s="27" t="str">
        <f t="shared" si="329"/>
        <v/>
      </c>
      <c r="L1361" s="27" t="str">
        <f t="shared" si="330"/>
        <v/>
      </c>
      <c r="M1361" s="32" t="str">
        <f t="shared" si="331"/>
        <v/>
      </c>
      <c r="N1361" s="27" t="str">
        <f t="shared" si="318"/>
        <v/>
      </c>
      <c r="O1361" s="27" t="str">
        <f t="shared" si="319"/>
        <v/>
      </c>
      <c r="P1361" s="27" t="str">
        <f t="shared" si="320"/>
        <v/>
      </c>
      <c r="Q1361" s="27" t="str">
        <f t="shared" si="321"/>
        <v/>
      </c>
      <c r="R1361" s="27" t="str">
        <f t="shared" si="322"/>
        <v/>
      </c>
      <c r="S1361" s="27" t="str">
        <f t="shared" si="323"/>
        <v/>
      </c>
      <c r="T1361" s="32" t="str">
        <f t="shared" si="324"/>
        <v/>
      </c>
      <c r="U1361" s="10"/>
    </row>
    <row r="1362" spans="1:21" x14ac:dyDescent="0.25">
      <c r="A1362" s="10"/>
      <c r="B1362" s="4" t="str">
        <f>IF(ISBLANK('INPUT | Operations'!$B1367),"",COUNT('INPUT | Operations'!$B$12:$B1366))</f>
        <v/>
      </c>
      <c r="C1362" s="27" t="str">
        <f>IF(ISNUMBER($B1362),('INPUT | Operations'!$C1366+'INPUT | Operations'!$C1367)/2,"")</f>
        <v/>
      </c>
      <c r="D1362" s="28" t="str">
        <f t="shared" si="317"/>
        <v/>
      </c>
      <c r="E1362" s="26" t="str">
        <f>IF(ISNUMBER($B1362),'INPUT | Operations'!$B1367-'INPUT | Operations'!$B1366,"")</f>
        <v/>
      </c>
      <c r="F1362" s="32" t="str">
        <f>IF(ISNUMBER($B1362),IF('INPUT | Operations'!$B1367&lt;MainEngine_BurnTime,1,IF('INPUT | Operations'!$B1366&lt;=MainEngine_BurnTime,(MainEngine_BurnTime-'INPUT | Operations'!$B1366)/('INPUT | Operations'!$B1367-'INPUT | Operations'!$B1366),0))*'INPUT | Operations'!$D1366*NumberOfMainEngines*NumberOfOps*$E1362,"")</f>
        <v/>
      </c>
      <c r="G1362" s="34" t="str">
        <f t="shared" si="325"/>
        <v/>
      </c>
      <c r="H1362" s="27" t="str">
        <f t="shared" si="326"/>
        <v/>
      </c>
      <c r="I1362" s="27" t="str">
        <f t="shared" si="327"/>
        <v/>
      </c>
      <c r="J1362" s="27" t="str">
        <f t="shared" si="328"/>
        <v/>
      </c>
      <c r="K1362" s="27" t="str">
        <f t="shared" si="329"/>
        <v/>
      </c>
      <c r="L1362" s="27" t="str">
        <f t="shared" si="330"/>
        <v/>
      </c>
      <c r="M1362" s="32" t="str">
        <f t="shared" si="331"/>
        <v/>
      </c>
      <c r="N1362" s="27" t="str">
        <f t="shared" si="318"/>
        <v/>
      </c>
      <c r="O1362" s="27" t="str">
        <f t="shared" si="319"/>
        <v/>
      </c>
      <c r="P1362" s="27" t="str">
        <f t="shared" si="320"/>
        <v/>
      </c>
      <c r="Q1362" s="27" t="str">
        <f t="shared" si="321"/>
        <v/>
      </c>
      <c r="R1362" s="27" t="str">
        <f t="shared" si="322"/>
        <v/>
      </c>
      <c r="S1362" s="27" t="str">
        <f t="shared" si="323"/>
        <v/>
      </c>
      <c r="T1362" s="32" t="str">
        <f t="shared" si="324"/>
        <v/>
      </c>
      <c r="U1362" s="10"/>
    </row>
    <row r="1363" spans="1:21" x14ac:dyDescent="0.25">
      <c r="A1363" s="10"/>
      <c r="B1363" s="4" t="str">
        <f>IF(ISBLANK('INPUT | Operations'!$B1368),"",COUNT('INPUT | Operations'!$B$12:$B1367))</f>
        <v/>
      </c>
      <c r="C1363" s="27" t="str">
        <f>IF(ISNUMBER($B1363),('INPUT | Operations'!$C1367+'INPUT | Operations'!$C1368)/2,"")</f>
        <v/>
      </c>
      <c r="D1363" s="28" t="str">
        <f t="shared" si="317"/>
        <v/>
      </c>
      <c r="E1363" s="26" t="str">
        <f>IF(ISNUMBER($B1363),'INPUT | Operations'!$B1368-'INPUT | Operations'!$B1367,"")</f>
        <v/>
      </c>
      <c r="F1363" s="32" t="str">
        <f>IF(ISNUMBER($B1363),IF('INPUT | Operations'!$B1368&lt;MainEngine_BurnTime,1,IF('INPUT | Operations'!$B1367&lt;=MainEngine_BurnTime,(MainEngine_BurnTime-'INPUT | Operations'!$B1367)/('INPUT | Operations'!$B1368-'INPUT | Operations'!$B1367),0))*'INPUT | Operations'!$D1367*NumberOfMainEngines*NumberOfOps*$E1363,"")</f>
        <v/>
      </c>
      <c r="G1363" s="34" t="str">
        <f t="shared" si="325"/>
        <v/>
      </c>
      <c r="H1363" s="27" t="str">
        <f t="shared" si="326"/>
        <v/>
      </c>
      <c r="I1363" s="27" t="str">
        <f t="shared" si="327"/>
        <v/>
      </c>
      <c r="J1363" s="27" t="str">
        <f t="shared" si="328"/>
        <v/>
      </c>
      <c r="K1363" s="27" t="str">
        <f t="shared" si="329"/>
        <v/>
      </c>
      <c r="L1363" s="27" t="str">
        <f t="shared" si="330"/>
        <v/>
      </c>
      <c r="M1363" s="32" t="str">
        <f t="shared" si="331"/>
        <v/>
      </c>
      <c r="N1363" s="27" t="str">
        <f t="shared" si="318"/>
        <v/>
      </c>
      <c r="O1363" s="27" t="str">
        <f t="shared" si="319"/>
        <v/>
      </c>
      <c r="P1363" s="27" t="str">
        <f t="shared" si="320"/>
        <v/>
      </c>
      <c r="Q1363" s="27" t="str">
        <f t="shared" si="321"/>
        <v/>
      </c>
      <c r="R1363" s="27" t="str">
        <f t="shared" si="322"/>
        <v/>
      </c>
      <c r="S1363" s="27" t="str">
        <f t="shared" si="323"/>
        <v/>
      </c>
      <c r="T1363" s="32" t="str">
        <f t="shared" si="324"/>
        <v/>
      </c>
      <c r="U1363" s="10"/>
    </row>
    <row r="1364" spans="1:21" x14ac:dyDescent="0.25">
      <c r="A1364" s="10"/>
      <c r="B1364" s="4" t="str">
        <f>IF(ISBLANK('INPUT | Operations'!$B1369),"",COUNT('INPUT | Operations'!$B$12:$B1368))</f>
        <v/>
      </c>
      <c r="C1364" s="27" t="str">
        <f>IF(ISNUMBER($B1364),('INPUT | Operations'!$C1368+'INPUT | Operations'!$C1369)/2,"")</f>
        <v/>
      </c>
      <c r="D1364" s="28" t="str">
        <f t="shared" si="317"/>
        <v/>
      </c>
      <c r="E1364" s="26" t="str">
        <f>IF(ISNUMBER($B1364),'INPUT | Operations'!$B1369-'INPUT | Operations'!$B1368,"")</f>
        <v/>
      </c>
      <c r="F1364" s="32" t="str">
        <f>IF(ISNUMBER($B1364),IF('INPUT | Operations'!$B1369&lt;MainEngine_BurnTime,1,IF('INPUT | Operations'!$B1368&lt;=MainEngine_BurnTime,(MainEngine_BurnTime-'INPUT | Operations'!$B1368)/('INPUT | Operations'!$B1369-'INPUT | Operations'!$B1368),0))*'INPUT | Operations'!$D1368*NumberOfMainEngines*NumberOfOps*$E1364,"")</f>
        <v/>
      </c>
      <c r="G1364" s="34" t="str">
        <f t="shared" si="325"/>
        <v/>
      </c>
      <c r="H1364" s="27" t="str">
        <f t="shared" si="326"/>
        <v/>
      </c>
      <c r="I1364" s="27" t="str">
        <f t="shared" si="327"/>
        <v/>
      </c>
      <c r="J1364" s="27" t="str">
        <f t="shared" si="328"/>
        <v/>
      </c>
      <c r="K1364" s="27" t="str">
        <f t="shared" si="329"/>
        <v/>
      </c>
      <c r="L1364" s="27" t="str">
        <f t="shared" si="330"/>
        <v/>
      </c>
      <c r="M1364" s="32" t="str">
        <f t="shared" si="331"/>
        <v/>
      </c>
      <c r="N1364" s="27" t="str">
        <f t="shared" si="318"/>
        <v/>
      </c>
      <c r="O1364" s="27" t="str">
        <f t="shared" si="319"/>
        <v/>
      </c>
      <c r="P1364" s="27" t="str">
        <f t="shared" si="320"/>
        <v/>
      </c>
      <c r="Q1364" s="27" t="str">
        <f t="shared" si="321"/>
        <v/>
      </c>
      <c r="R1364" s="27" t="str">
        <f t="shared" si="322"/>
        <v/>
      </c>
      <c r="S1364" s="27" t="str">
        <f t="shared" si="323"/>
        <v/>
      </c>
      <c r="T1364" s="32" t="str">
        <f t="shared" si="324"/>
        <v/>
      </c>
      <c r="U1364" s="10"/>
    </row>
    <row r="1365" spans="1:21" x14ac:dyDescent="0.25">
      <c r="A1365" s="10"/>
      <c r="B1365" s="4" t="str">
        <f>IF(ISBLANK('INPUT | Operations'!$B1370),"",COUNT('INPUT | Operations'!$B$12:$B1369))</f>
        <v/>
      </c>
      <c r="C1365" s="27" t="str">
        <f>IF(ISNUMBER($B1365),('INPUT | Operations'!$C1369+'INPUT | Operations'!$C1370)/2,"")</f>
        <v/>
      </c>
      <c r="D1365" s="28" t="str">
        <f t="shared" si="317"/>
        <v/>
      </c>
      <c r="E1365" s="26" t="str">
        <f>IF(ISNUMBER($B1365),'INPUT | Operations'!$B1370-'INPUT | Operations'!$B1369,"")</f>
        <v/>
      </c>
      <c r="F1365" s="32" t="str">
        <f>IF(ISNUMBER($B1365),IF('INPUT | Operations'!$B1370&lt;MainEngine_BurnTime,1,IF('INPUT | Operations'!$B1369&lt;=MainEngine_BurnTime,(MainEngine_BurnTime-'INPUT | Operations'!$B1369)/('INPUT | Operations'!$B1370-'INPUT | Operations'!$B1369),0))*'INPUT | Operations'!$D1369*NumberOfMainEngines*NumberOfOps*$E1365,"")</f>
        <v/>
      </c>
      <c r="G1365" s="34" t="str">
        <f t="shared" si="325"/>
        <v/>
      </c>
      <c r="H1365" s="27" t="str">
        <f t="shared" si="326"/>
        <v/>
      </c>
      <c r="I1365" s="27" t="str">
        <f t="shared" si="327"/>
        <v/>
      </c>
      <c r="J1365" s="27" t="str">
        <f t="shared" si="328"/>
        <v/>
      </c>
      <c r="K1365" s="27" t="str">
        <f t="shared" si="329"/>
        <v/>
      </c>
      <c r="L1365" s="27" t="str">
        <f t="shared" si="330"/>
        <v/>
      </c>
      <c r="M1365" s="32" t="str">
        <f t="shared" si="331"/>
        <v/>
      </c>
      <c r="N1365" s="27" t="str">
        <f t="shared" si="318"/>
        <v/>
      </c>
      <c r="O1365" s="27" t="str">
        <f t="shared" si="319"/>
        <v/>
      </c>
      <c r="P1365" s="27" t="str">
        <f t="shared" si="320"/>
        <v/>
      </c>
      <c r="Q1365" s="27" t="str">
        <f t="shared" si="321"/>
        <v/>
      </c>
      <c r="R1365" s="27" t="str">
        <f t="shared" si="322"/>
        <v/>
      </c>
      <c r="S1365" s="27" t="str">
        <f t="shared" si="323"/>
        <v/>
      </c>
      <c r="T1365" s="32" t="str">
        <f t="shared" si="324"/>
        <v/>
      </c>
      <c r="U1365" s="10"/>
    </row>
    <row r="1366" spans="1:21" x14ac:dyDescent="0.25">
      <c r="A1366" s="10"/>
      <c r="B1366" s="4" t="str">
        <f>IF(ISBLANK('INPUT | Operations'!$B1371),"",COUNT('INPUT | Operations'!$B$12:$B1370))</f>
        <v/>
      </c>
      <c r="C1366" s="27" t="str">
        <f>IF(ISNUMBER($B1366),('INPUT | Operations'!$C1370+'INPUT | Operations'!$C1371)/2,"")</f>
        <v/>
      </c>
      <c r="D1366" s="28" t="str">
        <f t="shared" si="317"/>
        <v/>
      </c>
      <c r="E1366" s="26" t="str">
        <f>IF(ISNUMBER($B1366),'INPUT | Operations'!$B1371-'INPUT | Operations'!$B1370,"")</f>
        <v/>
      </c>
      <c r="F1366" s="32" t="str">
        <f>IF(ISNUMBER($B1366),IF('INPUT | Operations'!$B1371&lt;MainEngine_BurnTime,1,IF('INPUT | Operations'!$B1370&lt;=MainEngine_BurnTime,(MainEngine_BurnTime-'INPUT | Operations'!$B1370)/('INPUT | Operations'!$B1371-'INPUT | Operations'!$B1370),0))*'INPUT | Operations'!$D1370*NumberOfMainEngines*NumberOfOps*$E1366,"")</f>
        <v/>
      </c>
      <c r="G1366" s="34" t="str">
        <f t="shared" si="325"/>
        <v/>
      </c>
      <c r="H1366" s="27" t="str">
        <f t="shared" si="326"/>
        <v/>
      </c>
      <c r="I1366" s="27" t="str">
        <f t="shared" si="327"/>
        <v/>
      </c>
      <c r="J1366" s="27" t="str">
        <f t="shared" si="328"/>
        <v/>
      </c>
      <c r="K1366" s="27" t="str">
        <f t="shared" si="329"/>
        <v/>
      </c>
      <c r="L1366" s="27" t="str">
        <f t="shared" si="330"/>
        <v/>
      </c>
      <c r="M1366" s="32" t="str">
        <f t="shared" si="331"/>
        <v/>
      </c>
      <c r="N1366" s="27" t="str">
        <f t="shared" si="318"/>
        <v/>
      </c>
      <c r="O1366" s="27" t="str">
        <f t="shared" si="319"/>
        <v/>
      </c>
      <c r="P1366" s="27" t="str">
        <f t="shared" si="320"/>
        <v/>
      </c>
      <c r="Q1366" s="27" t="str">
        <f t="shared" si="321"/>
        <v/>
      </c>
      <c r="R1366" s="27" t="str">
        <f t="shared" si="322"/>
        <v/>
      </c>
      <c r="S1366" s="27" t="str">
        <f t="shared" si="323"/>
        <v/>
      </c>
      <c r="T1366" s="32" t="str">
        <f t="shared" si="324"/>
        <v/>
      </c>
      <c r="U1366" s="10"/>
    </row>
    <row r="1367" spans="1:21" x14ac:dyDescent="0.25">
      <c r="A1367" s="10"/>
      <c r="B1367" s="4" t="str">
        <f>IF(ISBLANK('INPUT | Operations'!$B1372),"",COUNT('INPUT | Operations'!$B$12:$B1371))</f>
        <v/>
      </c>
      <c r="C1367" s="27" t="str">
        <f>IF(ISNUMBER($B1367),('INPUT | Operations'!$C1371+'INPUT | Operations'!$C1372)/2,"")</f>
        <v/>
      </c>
      <c r="D1367" s="28" t="str">
        <f t="shared" si="317"/>
        <v/>
      </c>
      <c r="E1367" s="26" t="str">
        <f>IF(ISNUMBER($B1367),'INPUT | Operations'!$B1372-'INPUT | Operations'!$B1371,"")</f>
        <v/>
      </c>
      <c r="F1367" s="32" t="str">
        <f>IF(ISNUMBER($B1367),IF('INPUT | Operations'!$B1372&lt;MainEngine_BurnTime,1,IF('INPUT | Operations'!$B1371&lt;=MainEngine_BurnTime,(MainEngine_BurnTime-'INPUT | Operations'!$B1371)/('INPUT | Operations'!$B1372-'INPUT | Operations'!$B1371),0))*'INPUT | Operations'!$D1371*NumberOfMainEngines*NumberOfOps*$E1367,"")</f>
        <v/>
      </c>
      <c r="G1367" s="34" t="str">
        <f t="shared" si="325"/>
        <v/>
      </c>
      <c r="H1367" s="27" t="str">
        <f t="shared" si="326"/>
        <v/>
      </c>
      <c r="I1367" s="27" t="str">
        <f t="shared" si="327"/>
        <v/>
      </c>
      <c r="J1367" s="27" t="str">
        <f t="shared" si="328"/>
        <v/>
      </c>
      <c r="K1367" s="27" t="str">
        <f t="shared" si="329"/>
        <v/>
      </c>
      <c r="L1367" s="27" t="str">
        <f t="shared" si="330"/>
        <v/>
      </c>
      <c r="M1367" s="32" t="str">
        <f t="shared" si="331"/>
        <v/>
      </c>
      <c r="N1367" s="27" t="str">
        <f t="shared" si="318"/>
        <v/>
      </c>
      <c r="O1367" s="27" t="str">
        <f t="shared" si="319"/>
        <v/>
      </c>
      <c r="P1367" s="27" t="str">
        <f t="shared" si="320"/>
        <v/>
      </c>
      <c r="Q1367" s="27" t="str">
        <f t="shared" si="321"/>
        <v/>
      </c>
      <c r="R1367" s="27" t="str">
        <f t="shared" si="322"/>
        <v/>
      </c>
      <c r="S1367" s="27" t="str">
        <f t="shared" si="323"/>
        <v/>
      </c>
      <c r="T1367" s="32" t="str">
        <f t="shared" si="324"/>
        <v/>
      </c>
      <c r="U1367" s="10"/>
    </row>
    <row r="1368" spans="1:21" x14ac:dyDescent="0.25">
      <c r="A1368" s="10"/>
      <c r="B1368" s="4" t="str">
        <f>IF(ISBLANK('INPUT | Operations'!$B1373),"",COUNT('INPUT | Operations'!$B$12:$B1372))</f>
        <v/>
      </c>
      <c r="C1368" s="27" t="str">
        <f>IF(ISNUMBER($B1368),('INPUT | Operations'!$C1372+'INPUT | Operations'!$C1373)/2,"")</f>
        <v/>
      </c>
      <c r="D1368" s="28" t="str">
        <f t="shared" si="317"/>
        <v/>
      </c>
      <c r="E1368" s="26" t="str">
        <f>IF(ISNUMBER($B1368),'INPUT | Operations'!$B1373-'INPUT | Operations'!$B1372,"")</f>
        <v/>
      </c>
      <c r="F1368" s="32" t="str">
        <f>IF(ISNUMBER($B1368),IF('INPUT | Operations'!$B1373&lt;MainEngine_BurnTime,1,IF('INPUT | Operations'!$B1372&lt;=MainEngine_BurnTime,(MainEngine_BurnTime-'INPUT | Operations'!$B1372)/('INPUT | Operations'!$B1373-'INPUT | Operations'!$B1372),0))*'INPUT | Operations'!$D1372*NumberOfMainEngines*NumberOfOps*$E1368,"")</f>
        <v/>
      </c>
      <c r="G1368" s="34" t="str">
        <f t="shared" si="325"/>
        <v/>
      </c>
      <c r="H1368" s="27" t="str">
        <f t="shared" si="326"/>
        <v/>
      </c>
      <c r="I1368" s="27" t="str">
        <f t="shared" si="327"/>
        <v/>
      </c>
      <c r="J1368" s="27" t="str">
        <f t="shared" si="328"/>
        <v/>
      </c>
      <c r="K1368" s="27" t="str">
        <f t="shared" si="329"/>
        <v/>
      </c>
      <c r="L1368" s="27" t="str">
        <f t="shared" si="330"/>
        <v/>
      </c>
      <c r="M1368" s="32" t="str">
        <f t="shared" si="331"/>
        <v/>
      </c>
      <c r="N1368" s="27" t="str">
        <f t="shared" si="318"/>
        <v/>
      </c>
      <c r="O1368" s="27" t="str">
        <f t="shared" si="319"/>
        <v/>
      </c>
      <c r="P1368" s="27" t="str">
        <f t="shared" si="320"/>
        <v/>
      </c>
      <c r="Q1368" s="27" t="str">
        <f t="shared" si="321"/>
        <v/>
      </c>
      <c r="R1368" s="27" t="str">
        <f t="shared" si="322"/>
        <v/>
      </c>
      <c r="S1368" s="27" t="str">
        <f t="shared" si="323"/>
        <v/>
      </c>
      <c r="T1368" s="32" t="str">
        <f t="shared" si="324"/>
        <v/>
      </c>
      <c r="U1368" s="10"/>
    </row>
    <row r="1369" spans="1:21" x14ac:dyDescent="0.25">
      <c r="A1369" s="10"/>
      <c r="B1369" s="4" t="str">
        <f>IF(ISBLANK('INPUT | Operations'!$B1374),"",COUNT('INPUT | Operations'!$B$12:$B1373))</f>
        <v/>
      </c>
      <c r="C1369" s="27" t="str">
        <f>IF(ISNUMBER($B1369),('INPUT | Operations'!$C1373+'INPUT | Operations'!$C1374)/2,"")</f>
        <v/>
      </c>
      <c r="D1369" s="28" t="str">
        <f t="shared" si="317"/>
        <v/>
      </c>
      <c r="E1369" s="26" t="str">
        <f>IF(ISNUMBER($B1369),'INPUT | Operations'!$B1374-'INPUT | Operations'!$B1373,"")</f>
        <v/>
      </c>
      <c r="F1369" s="32" t="str">
        <f>IF(ISNUMBER($B1369),IF('INPUT | Operations'!$B1374&lt;MainEngine_BurnTime,1,IF('INPUT | Operations'!$B1373&lt;=MainEngine_BurnTime,(MainEngine_BurnTime-'INPUT | Operations'!$B1373)/('INPUT | Operations'!$B1374-'INPUT | Operations'!$B1373),0))*'INPUT | Operations'!$D1373*NumberOfMainEngines*NumberOfOps*$E1369,"")</f>
        <v/>
      </c>
      <c r="G1369" s="34" t="str">
        <f t="shared" si="325"/>
        <v/>
      </c>
      <c r="H1369" s="27" t="str">
        <f t="shared" si="326"/>
        <v/>
      </c>
      <c r="I1369" s="27" t="str">
        <f t="shared" si="327"/>
        <v/>
      </c>
      <c r="J1369" s="27" t="str">
        <f t="shared" si="328"/>
        <v/>
      </c>
      <c r="K1369" s="27" t="str">
        <f t="shared" si="329"/>
        <v/>
      </c>
      <c r="L1369" s="27" t="str">
        <f t="shared" si="330"/>
        <v/>
      </c>
      <c r="M1369" s="32" t="str">
        <f t="shared" si="331"/>
        <v/>
      </c>
      <c r="N1369" s="27" t="str">
        <f t="shared" si="318"/>
        <v/>
      </c>
      <c r="O1369" s="27" t="str">
        <f t="shared" si="319"/>
        <v/>
      </c>
      <c r="P1369" s="27" t="str">
        <f t="shared" si="320"/>
        <v/>
      </c>
      <c r="Q1369" s="27" t="str">
        <f t="shared" si="321"/>
        <v/>
      </c>
      <c r="R1369" s="27" t="str">
        <f t="shared" si="322"/>
        <v/>
      </c>
      <c r="S1369" s="27" t="str">
        <f t="shared" si="323"/>
        <v/>
      </c>
      <c r="T1369" s="32" t="str">
        <f t="shared" si="324"/>
        <v/>
      </c>
      <c r="U1369" s="10"/>
    </row>
    <row r="1370" spans="1:21" x14ac:dyDescent="0.25">
      <c r="A1370" s="10"/>
      <c r="B1370" s="4" t="str">
        <f>IF(ISBLANK('INPUT | Operations'!$B1375),"",COUNT('INPUT | Operations'!$B$12:$B1374))</f>
        <v/>
      </c>
      <c r="C1370" s="27" t="str">
        <f>IF(ISNUMBER($B1370),('INPUT | Operations'!$C1374+'INPUT | Operations'!$C1375)/2,"")</f>
        <v/>
      </c>
      <c r="D1370" s="28" t="str">
        <f t="shared" si="317"/>
        <v/>
      </c>
      <c r="E1370" s="26" t="str">
        <f>IF(ISNUMBER($B1370),'INPUT | Operations'!$B1375-'INPUT | Operations'!$B1374,"")</f>
        <v/>
      </c>
      <c r="F1370" s="32" t="str">
        <f>IF(ISNUMBER($B1370),IF('INPUT | Operations'!$B1375&lt;MainEngine_BurnTime,1,IF('INPUT | Operations'!$B1374&lt;=MainEngine_BurnTime,(MainEngine_BurnTime-'INPUT | Operations'!$B1374)/('INPUT | Operations'!$B1375-'INPUT | Operations'!$B1374),0))*'INPUT | Operations'!$D1374*NumberOfMainEngines*NumberOfOps*$E1370,"")</f>
        <v/>
      </c>
      <c r="G1370" s="34" t="str">
        <f t="shared" si="325"/>
        <v/>
      </c>
      <c r="H1370" s="27" t="str">
        <f t="shared" si="326"/>
        <v/>
      </c>
      <c r="I1370" s="27" t="str">
        <f t="shared" si="327"/>
        <v/>
      </c>
      <c r="J1370" s="27" t="str">
        <f t="shared" si="328"/>
        <v/>
      </c>
      <c r="K1370" s="27" t="str">
        <f t="shared" si="329"/>
        <v/>
      </c>
      <c r="L1370" s="27" t="str">
        <f t="shared" si="330"/>
        <v/>
      </c>
      <c r="M1370" s="32" t="str">
        <f t="shared" si="331"/>
        <v/>
      </c>
      <c r="N1370" s="27" t="str">
        <f t="shared" si="318"/>
        <v/>
      </c>
      <c r="O1370" s="27" t="str">
        <f t="shared" si="319"/>
        <v/>
      </c>
      <c r="P1370" s="27" t="str">
        <f t="shared" si="320"/>
        <v/>
      </c>
      <c r="Q1370" s="27" t="str">
        <f t="shared" si="321"/>
        <v/>
      </c>
      <c r="R1370" s="27" t="str">
        <f t="shared" si="322"/>
        <v/>
      </c>
      <c r="S1370" s="27" t="str">
        <f t="shared" si="323"/>
        <v/>
      </c>
      <c r="T1370" s="32" t="str">
        <f t="shared" si="324"/>
        <v/>
      </c>
      <c r="U1370" s="10"/>
    </row>
    <row r="1371" spans="1:21" x14ac:dyDescent="0.25">
      <c r="A1371" s="10"/>
      <c r="B1371" s="4" t="str">
        <f>IF(ISBLANK('INPUT | Operations'!$B1376),"",COUNT('INPUT | Operations'!$B$12:$B1375))</f>
        <v/>
      </c>
      <c r="C1371" s="27" t="str">
        <f>IF(ISNUMBER($B1371),('INPUT | Operations'!$C1375+'INPUT | Operations'!$C1376)/2,"")</f>
        <v/>
      </c>
      <c r="D1371" s="28" t="str">
        <f t="shared" si="317"/>
        <v/>
      </c>
      <c r="E1371" s="26" t="str">
        <f>IF(ISNUMBER($B1371),'INPUT | Operations'!$B1376-'INPUT | Operations'!$B1375,"")</f>
        <v/>
      </c>
      <c r="F1371" s="32" t="str">
        <f>IF(ISNUMBER($B1371),IF('INPUT | Operations'!$B1376&lt;MainEngine_BurnTime,1,IF('INPUT | Operations'!$B1375&lt;=MainEngine_BurnTime,(MainEngine_BurnTime-'INPUT | Operations'!$B1375)/('INPUT | Operations'!$B1376-'INPUT | Operations'!$B1375),0))*'INPUT | Operations'!$D1375*NumberOfMainEngines*NumberOfOps*$E1371,"")</f>
        <v/>
      </c>
      <c r="G1371" s="34" t="str">
        <f t="shared" si="325"/>
        <v/>
      </c>
      <c r="H1371" s="27" t="str">
        <f t="shared" si="326"/>
        <v/>
      </c>
      <c r="I1371" s="27" t="str">
        <f t="shared" si="327"/>
        <v/>
      </c>
      <c r="J1371" s="27" t="str">
        <f t="shared" si="328"/>
        <v/>
      </c>
      <c r="K1371" s="27" t="str">
        <f t="shared" si="329"/>
        <v/>
      </c>
      <c r="L1371" s="27" t="str">
        <f t="shared" si="330"/>
        <v/>
      </c>
      <c r="M1371" s="32" t="str">
        <f t="shared" si="331"/>
        <v/>
      </c>
      <c r="N1371" s="27" t="str">
        <f t="shared" si="318"/>
        <v/>
      </c>
      <c r="O1371" s="27" t="str">
        <f t="shared" si="319"/>
        <v/>
      </c>
      <c r="P1371" s="27" t="str">
        <f t="shared" si="320"/>
        <v/>
      </c>
      <c r="Q1371" s="27" t="str">
        <f t="shared" si="321"/>
        <v/>
      </c>
      <c r="R1371" s="27" t="str">
        <f t="shared" si="322"/>
        <v/>
      </c>
      <c r="S1371" s="27" t="str">
        <f t="shared" si="323"/>
        <v/>
      </c>
      <c r="T1371" s="32" t="str">
        <f t="shared" si="324"/>
        <v/>
      </c>
      <c r="U1371" s="10"/>
    </row>
    <row r="1372" spans="1:21" x14ac:dyDescent="0.25">
      <c r="A1372" s="10"/>
      <c r="B1372" s="4" t="str">
        <f>IF(ISBLANK('INPUT | Operations'!$B1377),"",COUNT('INPUT | Operations'!$B$12:$B1376))</f>
        <v/>
      </c>
      <c r="C1372" s="27" t="str">
        <f>IF(ISNUMBER($B1372),('INPUT | Operations'!$C1376+'INPUT | Operations'!$C1377)/2,"")</f>
        <v/>
      </c>
      <c r="D1372" s="28" t="str">
        <f t="shared" si="317"/>
        <v/>
      </c>
      <c r="E1372" s="26" t="str">
        <f>IF(ISNUMBER($B1372),'INPUT | Operations'!$B1377-'INPUT | Operations'!$B1376,"")</f>
        <v/>
      </c>
      <c r="F1372" s="32" t="str">
        <f>IF(ISNUMBER($B1372),IF('INPUT | Operations'!$B1377&lt;MainEngine_BurnTime,1,IF('INPUT | Operations'!$B1376&lt;=MainEngine_BurnTime,(MainEngine_BurnTime-'INPUT | Operations'!$B1376)/('INPUT | Operations'!$B1377-'INPUT | Operations'!$B1376),0))*'INPUT | Operations'!$D1376*NumberOfMainEngines*NumberOfOps*$E1372,"")</f>
        <v/>
      </c>
      <c r="G1372" s="34" t="str">
        <f t="shared" si="325"/>
        <v/>
      </c>
      <c r="H1372" s="27" t="str">
        <f t="shared" si="326"/>
        <v/>
      </c>
      <c r="I1372" s="27" t="str">
        <f t="shared" si="327"/>
        <v/>
      </c>
      <c r="J1372" s="27" t="str">
        <f t="shared" si="328"/>
        <v/>
      </c>
      <c r="K1372" s="27" t="str">
        <f t="shared" si="329"/>
        <v/>
      </c>
      <c r="L1372" s="27" t="str">
        <f t="shared" si="330"/>
        <v/>
      </c>
      <c r="M1372" s="32" t="str">
        <f t="shared" si="331"/>
        <v/>
      </c>
      <c r="N1372" s="27" t="str">
        <f t="shared" si="318"/>
        <v/>
      </c>
      <c r="O1372" s="27" t="str">
        <f t="shared" si="319"/>
        <v/>
      </c>
      <c r="P1372" s="27" t="str">
        <f t="shared" si="320"/>
        <v/>
      </c>
      <c r="Q1372" s="27" t="str">
        <f t="shared" si="321"/>
        <v/>
      </c>
      <c r="R1372" s="27" t="str">
        <f t="shared" si="322"/>
        <v/>
      </c>
      <c r="S1372" s="27" t="str">
        <f t="shared" si="323"/>
        <v/>
      </c>
      <c r="T1372" s="32" t="str">
        <f t="shared" si="324"/>
        <v/>
      </c>
      <c r="U1372" s="10"/>
    </row>
    <row r="1373" spans="1:21" x14ac:dyDescent="0.25">
      <c r="A1373" s="10"/>
      <c r="B1373" s="4" t="str">
        <f>IF(ISBLANK('INPUT | Operations'!$B1378),"",COUNT('INPUT | Operations'!$B$12:$B1377))</f>
        <v/>
      </c>
      <c r="C1373" s="27" t="str">
        <f>IF(ISNUMBER($B1373),('INPUT | Operations'!$C1377+'INPUT | Operations'!$C1378)/2,"")</f>
        <v/>
      </c>
      <c r="D1373" s="28" t="str">
        <f t="shared" si="317"/>
        <v/>
      </c>
      <c r="E1373" s="26" t="str">
        <f>IF(ISNUMBER($B1373),'INPUT | Operations'!$B1378-'INPUT | Operations'!$B1377,"")</f>
        <v/>
      </c>
      <c r="F1373" s="32" t="str">
        <f>IF(ISNUMBER($B1373),IF('INPUT | Operations'!$B1378&lt;MainEngine_BurnTime,1,IF('INPUT | Operations'!$B1377&lt;=MainEngine_BurnTime,(MainEngine_BurnTime-'INPUT | Operations'!$B1377)/('INPUT | Operations'!$B1378-'INPUT | Operations'!$B1377),0))*'INPUT | Operations'!$D1377*NumberOfMainEngines*NumberOfOps*$E1373,"")</f>
        <v/>
      </c>
      <c r="G1373" s="34" t="str">
        <f t="shared" si="325"/>
        <v/>
      </c>
      <c r="H1373" s="27" t="str">
        <f t="shared" si="326"/>
        <v/>
      </c>
      <c r="I1373" s="27" t="str">
        <f t="shared" si="327"/>
        <v/>
      </c>
      <c r="J1373" s="27" t="str">
        <f t="shared" si="328"/>
        <v/>
      </c>
      <c r="K1373" s="27" t="str">
        <f t="shared" si="329"/>
        <v/>
      </c>
      <c r="L1373" s="27" t="str">
        <f t="shared" si="330"/>
        <v/>
      </c>
      <c r="M1373" s="32" t="str">
        <f t="shared" si="331"/>
        <v/>
      </c>
      <c r="N1373" s="27" t="str">
        <f t="shared" si="318"/>
        <v/>
      </c>
      <c r="O1373" s="27" t="str">
        <f t="shared" si="319"/>
        <v/>
      </c>
      <c r="P1373" s="27" t="str">
        <f t="shared" si="320"/>
        <v/>
      </c>
      <c r="Q1373" s="27" t="str">
        <f t="shared" si="321"/>
        <v/>
      </c>
      <c r="R1373" s="27" t="str">
        <f t="shared" si="322"/>
        <v/>
      </c>
      <c r="S1373" s="27" t="str">
        <f t="shared" si="323"/>
        <v/>
      </c>
      <c r="T1373" s="32" t="str">
        <f t="shared" si="324"/>
        <v/>
      </c>
      <c r="U1373" s="10"/>
    </row>
    <row r="1374" spans="1:21" x14ac:dyDescent="0.25">
      <c r="A1374" s="10"/>
      <c r="B1374" s="4" t="str">
        <f>IF(ISBLANK('INPUT | Operations'!$B1379),"",COUNT('INPUT | Operations'!$B$12:$B1378))</f>
        <v/>
      </c>
      <c r="C1374" s="27" t="str">
        <f>IF(ISNUMBER($B1374),('INPUT | Operations'!$C1378+'INPUT | Operations'!$C1379)/2,"")</f>
        <v/>
      </c>
      <c r="D1374" s="28" t="str">
        <f t="shared" si="317"/>
        <v/>
      </c>
      <c r="E1374" s="26" t="str">
        <f>IF(ISNUMBER($B1374),'INPUT | Operations'!$B1379-'INPUT | Operations'!$B1378,"")</f>
        <v/>
      </c>
      <c r="F1374" s="32" t="str">
        <f>IF(ISNUMBER($B1374),IF('INPUT | Operations'!$B1379&lt;MainEngine_BurnTime,1,IF('INPUT | Operations'!$B1378&lt;=MainEngine_BurnTime,(MainEngine_BurnTime-'INPUT | Operations'!$B1378)/('INPUT | Operations'!$B1379-'INPUT | Operations'!$B1378),0))*'INPUT | Operations'!$D1378*NumberOfMainEngines*NumberOfOps*$E1374,"")</f>
        <v/>
      </c>
      <c r="G1374" s="34" t="str">
        <f t="shared" si="325"/>
        <v/>
      </c>
      <c r="H1374" s="27" t="str">
        <f t="shared" si="326"/>
        <v/>
      </c>
      <c r="I1374" s="27" t="str">
        <f t="shared" si="327"/>
        <v/>
      </c>
      <c r="J1374" s="27" t="str">
        <f t="shared" si="328"/>
        <v/>
      </c>
      <c r="K1374" s="27" t="str">
        <f t="shared" si="329"/>
        <v/>
      </c>
      <c r="L1374" s="27" t="str">
        <f t="shared" si="330"/>
        <v/>
      </c>
      <c r="M1374" s="32" t="str">
        <f t="shared" si="331"/>
        <v/>
      </c>
      <c r="N1374" s="27" t="str">
        <f t="shared" si="318"/>
        <v/>
      </c>
      <c r="O1374" s="27" t="str">
        <f t="shared" si="319"/>
        <v/>
      </c>
      <c r="P1374" s="27" t="str">
        <f t="shared" si="320"/>
        <v/>
      </c>
      <c r="Q1374" s="27" t="str">
        <f t="shared" si="321"/>
        <v/>
      </c>
      <c r="R1374" s="27" t="str">
        <f t="shared" si="322"/>
        <v/>
      </c>
      <c r="S1374" s="27" t="str">
        <f t="shared" si="323"/>
        <v/>
      </c>
      <c r="T1374" s="32" t="str">
        <f t="shared" si="324"/>
        <v/>
      </c>
      <c r="U1374" s="10"/>
    </row>
    <row r="1375" spans="1:21" x14ac:dyDescent="0.25">
      <c r="A1375" s="10"/>
      <c r="B1375" s="4" t="str">
        <f>IF(ISBLANK('INPUT | Operations'!$B1380),"",COUNT('INPUT | Operations'!$B$12:$B1379))</f>
        <v/>
      </c>
      <c r="C1375" s="27" t="str">
        <f>IF(ISNUMBER($B1375),('INPUT | Operations'!$C1379+'INPUT | Operations'!$C1380)/2,"")</f>
        <v/>
      </c>
      <c r="D1375" s="28" t="str">
        <f t="shared" si="317"/>
        <v/>
      </c>
      <c r="E1375" s="26" t="str">
        <f>IF(ISNUMBER($B1375),'INPUT | Operations'!$B1380-'INPUT | Operations'!$B1379,"")</f>
        <v/>
      </c>
      <c r="F1375" s="32" t="str">
        <f>IF(ISNUMBER($B1375),IF('INPUT | Operations'!$B1380&lt;MainEngine_BurnTime,1,IF('INPUT | Operations'!$B1379&lt;=MainEngine_BurnTime,(MainEngine_BurnTime-'INPUT | Operations'!$B1379)/('INPUT | Operations'!$B1380-'INPUT | Operations'!$B1379),0))*'INPUT | Operations'!$D1379*NumberOfMainEngines*NumberOfOps*$E1375,"")</f>
        <v/>
      </c>
      <c r="G1375" s="34" t="str">
        <f t="shared" si="325"/>
        <v/>
      </c>
      <c r="H1375" s="27" t="str">
        <f t="shared" si="326"/>
        <v/>
      </c>
      <c r="I1375" s="27" t="str">
        <f t="shared" si="327"/>
        <v/>
      </c>
      <c r="J1375" s="27" t="str">
        <f t="shared" si="328"/>
        <v/>
      </c>
      <c r="K1375" s="27" t="str">
        <f t="shared" si="329"/>
        <v/>
      </c>
      <c r="L1375" s="27" t="str">
        <f t="shared" si="330"/>
        <v/>
      </c>
      <c r="M1375" s="32" t="str">
        <f t="shared" si="331"/>
        <v/>
      </c>
      <c r="N1375" s="27" t="str">
        <f t="shared" si="318"/>
        <v/>
      </c>
      <c r="O1375" s="27" t="str">
        <f t="shared" si="319"/>
        <v/>
      </c>
      <c r="P1375" s="27" t="str">
        <f t="shared" si="320"/>
        <v/>
      </c>
      <c r="Q1375" s="27" t="str">
        <f t="shared" si="321"/>
        <v/>
      </c>
      <c r="R1375" s="27" t="str">
        <f t="shared" si="322"/>
        <v/>
      </c>
      <c r="S1375" s="27" t="str">
        <f t="shared" si="323"/>
        <v/>
      </c>
      <c r="T1375" s="32" t="str">
        <f t="shared" si="324"/>
        <v/>
      </c>
      <c r="U1375" s="10"/>
    </row>
    <row r="1376" spans="1:21" x14ac:dyDescent="0.25">
      <c r="A1376" s="10"/>
      <c r="B1376" s="4" t="str">
        <f>IF(ISBLANK('INPUT | Operations'!$B1381),"",COUNT('INPUT | Operations'!$B$12:$B1380))</f>
        <v/>
      </c>
      <c r="C1376" s="27" t="str">
        <f>IF(ISNUMBER($B1376),('INPUT | Operations'!$C1380+'INPUT | Operations'!$C1381)/2,"")</f>
        <v/>
      </c>
      <c r="D1376" s="28" t="str">
        <f t="shared" si="317"/>
        <v/>
      </c>
      <c r="E1376" s="26" t="str">
        <f>IF(ISNUMBER($B1376),'INPUT | Operations'!$B1381-'INPUT | Operations'!$B1380,"")</f>
        <v/>
      </c>
      <c r="F1376" s="32" t="str">
        <f>IF(ISNUMBER($B1376),IF('INPUT | Operations'!$B1381&lt;MainEngine_BurnTime,1,IF('INPUT | Operations'!$B1380&lt;=MainEngine_BurnTime,(MainEngine_BurnTime-'INPUT | Operations'!$B1380)/('INPUT | Operations'!$B1381-'INPUT | Operations'!$B1380),0))*'INPUT | Operations'!$D1380*NumberOfMainEngines*NumberOfOps*$E1376,"")</f>
        <v/>
      </c>
      <c r="G1376" s="34" t="str">
        <f t="shared" si="325"/>
        <v/>
      </c>
      <c r="H1376" s="27" t="str">
        <f t="shared" si="326"/>
        <v/>
      </c>
      <c r="I1376" s="27" t="str">
        <f t="shared" si="327"/>
        <v/>
      </c>
      <c r="J1376" s="27" t="str">
        <f t="shared" si="328"/>
        <v/>
      </c>
      <c r="K1376" s="27" t="str">
        <f t="shared" si="329"/>
        <v/>
      </c>
      <c r="L1376" s="27" t="str">
        <f t="shared" si="330"/>
        <v/>
      </c>
      <c r="M1376" s="32" t="str">
        <f t="shared" si="331"/>
        <v/>
      </c>
      <c r="N1376" s="27" t="str">
        <f t="shared" si="318"/>
        <v/>
      </c>
      <c r="O1376" s="27" t="str">
        <f t="shared" si="319"/>
        <v/>
      </c>
      <c r="P1376" s="27" t="str">
        <f t="shared" si="320"/>
        <v/>
      </c>
      <c r="Q1376" s="27" t="str">
        <f t="shared" si="321"/>
        <v/>
      </c>
      <c r="R1376" s="27" t="str">
        <f t="shared" si="322"/>
        <v/>
      </c>
      <c r="S1376" s="27" t="str">
        <f t="shared" si="323"/>
        <v/>
      </c>
      <c r="T1376" s="32" t="str">
        <f t="shared" si="324"/>
        <v/>
      </c>
      <c r="U1376" s="10"/>
    </row>
    <row r="1377" spans="1:21" x14ac:dyDescent="0.25">
      <c r="A1377" s="10"/>
      <c r="B1377" s="4" t="str">
        <f>IF(ISBLANK('INPUT | Operations'!$B1382),"",COUNT('INPUT | Operations'!$B$12:$B1381))</f>
        <v/>
      </c>
      <c r="C1377" s="27" t="str">
        <f>IF(ISNUMBER($B1377),('INPUT | Operations'!$C1381+'INPUT | Operations'!$C1382)/2,"")</f>
        <v/>
      </c>
      <c r="D1377" s="28" t="str">
        <f t="shared" si="317"/>
        <v/>
      </c>
      <c r="E1377" s="26" t="str">
        <f>IF(ISNUMBER($B1377),'INPUT | Operations'!$B1382-'INPUT | Operations'!$B1381,"")</f>
        <v/>
      </c>
      <c r="F1377" s="32" t="str">
        <f>IF(ISNUMBER($B1377),IF('INPUT | Operations'!$B1382&lt;MainEngine_BurnTime,1,IF('INPUT | Operations'!$B1381&lt;=MainEngine_BurnTime,(MainEngine_BurnTime-'INPUT | Operations'!$B1381)/('INPUT | Operations'!$B1382-'INPUT | Operations'!$B1381),0))*'INPUT | Operations'!$D1381*NumberOfMainEngines*NumberOfOps*$E1377,"")</f>
        <v/>
      </c>
      <c r="G1377" s="34" t="str">
        <f t="shared" si="325"/>
        <v/>
      </c>
      <c r="H1377" s="27" t="str">
        <f t="shared" si="326"/>
        <v/>
      </c>
      <c r="I1377" s="27" t="str">
        <f t="shared" si="327"/>
        <v/>
      </c>
      <c r="J1377" s="27" t="str">
        <f t="shared" si="328"/>
        <v/>
      </c>
      <c r="K1377" s="27" t="str">
        <f t="shared" si="329"/>
        <v/>
      </c>
      <c r="L1377" s="27" t="str">
        <f t="shared" si="330"/>
        <v/>
      </c>
      <c r="M1377" s="32" t="str">
        <f t="shared" si="331"/>
        <v/>
      </c>
      <c r="N1377" s="27" t="str">
        <f t="shared" si="318"/>
        <v/>
      </c>
      <c r="O1377" s="27" t="str">
        <f t="shared" si="319"/>
        <v/>
      </c>
      <c r="P1377" s="27" t="str">
        <f t="shared" si="320"/>
        <v/>
      </c>
      <c r="Q1377" s="27" t="str">
        <f t="shared" si="321"/>
        <v/>
      </c>
      <c r="R1377" s="27" t="str">
        <f t="shared" si="322"/>
        <v/>
      </c>
      <c r="S1377" s="27" t="str">
        <f t="shared" si="323"/>
        <v/>
      </c>
      <c r="T1377" s="32" t="str">
        <f t="shared" si="324"/>
        <v/>
      </c>
      <c r="U1377" s="10"/>
    </row>
    <row r="1378" spans="1:21" x14ac:dyDescent="0.25">
      <c r="A1378" s="10"/>
      <c r="B1378" s="4" t="str">
        <f>IF(ISBLANK('INPUT | Operations'!$B1383),"",COUNT('INPUT | Operations'!$B$12:$B1382))</f>
        <v/>
      </c>
      <c r="C1378" s="27" t="str">
        <f>IF(ISNUMBER($B1378),('INPUT | Operations'!$C1382+'INPUT | Operations'!$C1383)/2,"")</f>
        <v/>
      </c>
      <c r="D1378" s="28" t="str">
        <f t="shared" si="317"/>
        <v/>
      </c>
      <c r="E1378" s="26" t="str">
        <f>IF(ISNUMBER($B1378),'INPUT | Operations'!$B1383-'INPUT | Operations'!$B1382,"")</f>
        <v/>
      </c>
      <c r="F1378" s="32" t="str">
        <f>IF(ISNUMBER($B1378),IF('INPUT | Operations'!$B1383&lt;MainEngine_BurnTime,1,IF('INPUT | Operations'!$B1382&lt;=MainEngine_BurnTime,(MainEngine_BurnTime-'INPUT | Operations'!$B1382)/('INPUT | Operations'!$B1383-'INPUT | Operations'!$B1382),0))*'INPUT | Operations'!$D1382*NumberOfMainEngines*NumberOfOps*$E1378,"")</f>
        <v/>
      </c>
      <c r="G1378" s="34" t="str">
        <f t="shared" si="325"/>
        <v/>
      </c>
      <c r="H1378" s="27" t="str">
        <f t="shared" si="326"/>
        <v/>
      </c>
      <c r="I1378" s="27" t="str">
        <f t="shared" si="327"/>
        <v/>
      </c>
      <c r="J1378" s="27" t="str">
        <f t="shared" si="328"/>
        <v/>
      </c>
      <c r="K1378" s="27" t="str">
        <f t="shared" si="329"/>
        <v/>
      </c>
      <c r="L1378" s="27" t="str">
        <f t="shared" si="330"/>
        <v/>
      </c>
      <c r="M1378" s="32" t="str">
        <f t="shared" si="331"/>
        <v/>
      </c>
      <c r="N1378" s="27" t="str">
        <f t="shared" si="318"/>
        <v/>
      </c>
      <c r="O1378" s="27" t="str">
        <f t="shared" si="319"/>
        <v/>
      </c>
      <c r="P1378" s="27" t="str">
        <f t="shared" si="320"/>
        <v/>
      </c>
      <c r="Q1378" s="27" t="str">
        <f t="shared" si="321"/>
        <v/>
      </c>
      <c r="R1378" s="27" t="str">
        <f t="shared" si="322"/>
        <v/>
      </c>
      <c r="S1378" s="27" t="str">
        <f t="shared" si="323"/>
        <v/>
      </c>
      <c r="T1378" s="32" t="str">
        <f t="shared" si="324"/>
        <v/>
      </c>
      <c r="U1378" s="10"/>
    </row>
    <row r="1379" spans="1:21" x14ac:dyDescent="0.25">
      <c r="A1379" s="10"/>
      <c r="B1379" s="4" t="str">
        <f>IF(ISBLANK('INPUT | Operations'!$B1384),"",COUNT('INPUT | Operations'!$B$12:$B1383))</f>
        <v/>
      </c>
      <c r="C1379" s="27" t="str">
        <f>IF(ISNUMBER($B1379),('INPUT | Operations'!$C1383+'INPUT | Operations'!$C1384)/2,"")</f>
        <v/>
      </c>
      <c r="D1379" s="28" t="str">
        <f t="shared" si="317"/>
        <v/>
      </c>
      <c r="E1379" s="26" t="str">
        <f>IF(ISNUMBER($B1379),'INPUT | Operations'!$B1384-'INPUT | Operations'!$B1383,"")</f>
        <v/>
      </c>
      <c r="F1379" s="32" t="str">
        <f>IF(ISNUMBER($B1379),IF('INPUT | Operations'!$B1384&lt;MainEngine_BurnTime,1,IF('INPUT | Operations'!$B1383&lt;=MainEngine_BurnTime,(MainEngine_BurnTime-'INPUT | Operations'!$B1383)/('INPUT | Operations'!$B1384-'INPUT | Operations'!$B1383),0))*'INPUT | Operations'!$D1383*NumberOfMainEngines*NumberOfOps*$E1379,"")</f>
        <v/>
      </c>
      <c r="G1379" s="34" t="str">
        <f t="shared" si="325"/>
        <v/>
      </c>
      <c r="H1379" s="27" t="str">
        <f t="shared" si="326"/>
        <v/>
      </c>
      <c r="I1379" s="27" t="str">
        <f t="shared" si="327"/>
        <v/>
      </c>
      <c r="J1379" s="27" t="str">
        <f t="shared" si="328"/>
        <v/>
      </c>
      <c r="K1379" s="27" t="str">
        <f t="shared" si="329"/>
        <v/>
      </c>
      <c r="L1379" s="27" t="str">
        <f t="shared" si="330"/>
        <v/>
      </c>
      <c r="M1379" s="32" t="str">
        <f t="shared" si="331"/>
        <v/>
      </c>
      <c r="N1379" s="27" t="str">
        <f t="shared" si="318"/>
        <v/>
      </c>
      <c r="O1379" s="27" t="str">
        <f t="shared" si="319"/>
        <v/>
      </c>
      <c r="P1379" s="27" t="str">
        <f t="shared" si="320"/>
        <v/>
      </c>
      <c r="Q1379" s="27" t="str">
        <f t="shared" si="321"/>
        <v/>
      </c>
      <c r="R1379" s="27" t="str">
        <f t="shared" si="322"/>
        <v/>
      </c>
      <c r="S1379" s="27" t="str">
        <f t="shared" si="323"/>
        <v/>
      </c>
      <c r="T1379" s="32" t="str">
        <f t="shared" si="324"/>
        <v/>
      </c>
      <c r="U1379" s="10"/>
    </row>
    <row r="1380" spans="1:21" x14ac:dyDescent="0.25">
      <c r="A1380" s="10"/>
      <c r="B1380" s="4" t="str">
        <f>IF(ISBLANK('INPUT | Operations'!$B1385),"",COUNT('INPUT | Operations'!$B$12:$B1384))</f>
        <v/>
      </c>
      <c r="C1380" s="27" t="str">
        <f>IF(ISNUMBER($B1380),('INPUT | Operations'!$C1384+'INPUT | Operations'!$C1385)/2,"")</f>
        <v/>
      </c>
      <c r="D1380" s="28" t="str">
        <f t="shared" si="317"/>
        <v/>
      </c>
      <c r="E1380" s="26" t="str">
        <f>IF(ISNUMBER($B1380),'INPUT | Operations'!$B1385-'INPUT | Operations'!$B1384,"")</f>
        <v/>
      </c>
      <c r="F1380" s="32" t="str">
        <f>IF(ISNUMBER($B1380),IF('INPUT | Operations'!$B1385&lt;MainEngine_BurnTime,1,IF('INPUT | Operations'!$B1384&lt;=MainEngine_BurnTime,(MainEngine_BurnTime-'INPUT | Operations'!$B1384)/('INPUT | Operations'!$B1385-'INPUT | Operations'!$B1384),0))*'INPUT | Operations'!$D1384*NumberOfMainEngines*NumberOfOps*$E1380,"")</f>
        <v/>
      </c>
      <c r="G1380" s="34" t="str">
        <f t="shared" si="325"/>
        <v/>
      </c>
      <c r="H1380" s="27" t="str">
        <f t="shared" si="326"/>
        <v/>
      </c>
      <c r="I1380" s="27" t="str">
        <f t="shared" si="327"/>
        <v/>
      </c>
      <c r="J1380" s="27" t="str">
        <f t="shared" si="328"/>
        <v/>
      </c>
      <c r="K1380" s="27" t="str">
        <f t="shared" si="329"/>
        <v/>
      </c>
      <c r="L1380" s="27" t="str">
        <f t="shared" si="330"/>
        <v/>
      </c>
      <c r="M1380" s="32" t="str">
        <f t="shared" si="331"/>
        <v/>
      </c>
      <c r="N1380" s="27" t="str">
        <f t="shared" si="318"/>
        <v/>
      </c>
      <c r="O1380" s="27" t="str">
        <f t="shared" si="319"/>
        <v/>
      </c>
      <c r="P1380" s="27" t="str">
        <f t="shared" si="320"/>
        <v/>
      </c>
      <c r="Q1380" s="27" t="str">
        <f t="shared" si="321"/>
        <v/>
      </c>
      <c r="R1380" s="27" t="str">
        <f t="shared" si="322"/>
        <v/>
      </c>
      <c r="S1380" s="27" t="str">
        <f t="shared" si="323"/>
        <v/>
      </c>
      <c r="T1380" s="32" t="str">
        <f t="shared" si="324"/>
        <v/>
      </c>
      <c r="U1380" s="10"/>
    </row>
    <row r="1381" spans="1:21" x14ac:dyDescent="0.25">
      <c r="A1381" s="10"/>
      <c r="B1381" s="4" t="str">
        <f>IF(ISBLANK('INPUT | Operations'!$B1386),"",COUNT('INPUT | Operations'!$B$12:$B1385))</f>
        <v/>
      </c>
      <c r="C1381" s="27" t="str">
        <f>IF(ISNUMBER($B1381),('INPUT | Operations'!$C1385+'INPUT | Operations'!$C1386)/2,"")</f>
        <v/>
      </c>
      <c r="D1381" s="28" t="str">
        <f t="shared" si="317"/>
        <v/>
      </c>
      <c r="E1381" s="26" t="str">
        <f>IF(ISNUMBER($B1381),'INPUT | Operations'!$B1386-'INPUT | Operations'!$B1385,"")</f>
        <v/>
      </c>
      <c r="F1381" s="32" t="str">
        <f>IF(ISNUMBER($B1381),IF('INPUT | Operations'!$B1386&lt;MainEngine_BurnTime,1,IF('INPUT | Operations'!$B1385&lt;=MainEngine_BurnTime,(MainEngine_BurnTime-'INPUT | Operations'!$B1385)/('INPUT | Operations'!$B1386-'INPUT | Operations'!$B1385),0))*'INPUT | Operations'!$D1385*NumberOfMainEngines*NumberOfOps*$E1381,"")</f>
        <v/>
      </c>
      <c r="G1381" s="34" t="str">
        <f t="shared" si="325"/>
        <v/>
      </c>
      <c r="H1381" s="27" t="str">
        <f t="shared" si="326"/>
        <v/>
      </c>
      <c r="I1381" s="27" t="str">
        <f t="shared" si="327"/>
        <v/>
      </c>
      <c r="J1381" s="27" t="str">
        <f t="shared" si="328"/>
        <v/>
      </c>
      <c r="K1381" s="27" t="str">
        <f t="shared" si="329"/>
        <v/>
      </c>
      <c r="L1381" s="27" t="str">
        <f t="shared" si="330"/>
        <v/>
      </c>
      <c r="M1381" s="32" t="str">
        <f t="shared" si="331"/>
        <v/>
      </c>
      <c r="N1381" s="27" t="str">
        <f t="shared" si="318"/>
        <v/>
      </c>
      <c r="O1381" s="27" t="str">
        <f t="shared" si="319"/>
        <v/>
      </c>
      <c r="P1381" s="27" t="str">
        <f t="shared" si="320"/>
        <v/>
      </c>
      <c r="Q1381" s="27" t="str">
        <f t="shared" si="321"/>
        <v/>
      </c>
      <c r="R1381" s="27" t="str">
        <f t="shared" si="322"/>
        <v/>
      </c>
      <c r="S1381" s="27" t="str">
        <f t="shared" si="323"/>
        <v/>
      </c>
      <c r="T1381" s="32" t="str">
        <f t="shared" si="324"/>
        <v/>
      </c>
      <c r="U1381" s="10"/>
    </row>
    <row r="1382" spans="1:21" x14ac:dyDescent="0.25">
      <c r="A1382" s="10"/>
      <c r="B1382" s="4" t="str">
        <f>IF(ISBLANK('INPUT | Operations'!$B1387),"",COUNT('INPUT | Operations'!$B$12:$B1386))</f>
        <v/>
      </c>
      <c r="C1382" s="27" t="str">
        <f>IF(ISNUMBER($B1382),('INPUT | Operations'!$C1386+'INPUT | Operations'!$C1387)/2,"")</f>
        <v/>
      </c>
      <c r="D1382" s="28" t="str">
        <f t="shared" si="317"/>
        <v/>
      </c>
      <c r="E1382" s="26" t="str">
        <f>IF(ISNUMBER($B1382),'INPUT | Operations'!$B1387-'INPUT | Operations'!$B1386,"")</f>
        <v/>
      </c>
      <c r="F1382" s="32" t="str">
        <f>IF(ISNUMBER($B1382),IF('INPUT | Operations'!$B1387&lt;MainEngine_BurnTime,1,IF('INPUT | Operations'!$B1386&lt;=MainEngine_BurnTime,(MainEngine_BurnTime-'INPUT | Operations'!$B1386)/('INPUT | Operations'!$B1387-'INPUT | Operations'!$B1386),0))*'INPUT | Operations'!$D1386*NumberOfMainEngines*NumberOfOps*$E1382,"")</f>
        <v/>
      </c>
      <c r="G1382" s="34" t="str">
        <f t="shared" si="325"/>
        <v/>
      </c>
      <c r="H1382" s="27" t="str">
        <f t="shared" si="326"/>
        <v/>
      </c>
      <c r="I1382" s="27" t="str">
        <f t="shared" si="327"/>
        <v/>
      </c>
      <c r="J1382" s="27" t="str">
        <f t="shared" si="328"/>
        <v/>
      </c>
      <c r="K1382" s="27" t="str">
        <f t="shared" si="329"/>
        <v/>
      </c>
      <c r="L1382" s="27" t="str">
        <f t="shared" si="330"/>
        <v/>
      </c>
      <c r="M1382" s="32" t="str">
        <f t="shared" si="331"/>
        <v/>
      </c>
      <c r="N1382" s="27" t="str">
        <f t="shared" si="318"/>
        <v/>
      </c>
      <c r="O1382" s="27" t="str">
        <f t="shared" si="319"/>
        <v/>
      </c>
      <c r="P1382" s="27" t="str">
        <f t="shared" si="320"/>
        <v/>
      </c>
      <c r="Q1382" s="27" t="str">
        <f t="shared" si="321"/>
        <v/>
      </c>
      <c r="R1382" s="27" t="str">
        <f t="shared" si="322"/>
        <v/>
      </c>
      <c r="S1382" s="27" t="str">
        <f t="shared" si="323"/>
        <v/>
      </c>
      <c r="T1382" s="32" t="str">
        <f t="shared" si="324"/>
        <v/>
      </c>
      <c r="U1382" s="10"/>
    </row>
    <row r="1383" spans="1:21" x14ac:dyDescent="0.25">
      <c r="A1383" s="10"/>
      <c r="B1383" s="4" t="str">
        <f>IF(ISBLANK('INPUT | Operations'!$B1388),"",COUNT('INPUT | Operations'!$B$12:$B1387))</f>
        <v/>
      </c>
      <c r="C1383" s="27" t="str">
        <f>IF(ISNUMBER($B1383),('INPUT | Operations'!$C1387+'INPUT | Operations'!$C1388)/2,"")</f>
        <v/>
      </c>
      <c r="D1383" s="28" t="str">
        <f t="shared" si="317"/>
        <v/>
      </c>
      <c r="E1383" s="26" t="str">
        <f>IF(ISNUMBER($B1383),'INPUT | Operations'!$B1388-'INPUT | Operations'!$B1387,"")</f>
        <v/>
      </c>
      <c r="F1383" s="32" t="str">
        <f>IF(ISNUMBER($B1383),IF('INPUT | Operations'!$B1388&lt;MainEngine_BurnTime,1,IF('INPUT | Operations'!$B1387&lt;=MainEngine_BurnTime,(MainEngine_BurnTime-'INPUT | Operations'!$B1387)/('INPUT | Operations'!$B1388-'INPUT | Operations'!$B1387),0))*'INPUT | Operations'!$D1387*NumberOfMainEngines*NumberOfOps*$E1383,"")</f>
        <v/>
      </c>
      <c r="G1383" s="34" t="str">
        <f t="shared" si="325"/>
        <v/>
      </c>
      <c r="H1383" s="27" t="str">
        <f t="shared" si="326"/>
        <v/>
      </c>
      <c r="I1383" s="27" t="str">
        <f t="shared" si="327"/>
        <v/>
      </c>
      <c r="J1383" s="27" t="str">
        <f t="shared" si="328"/>
        <v/>
      </c>
      <c r="K1383" s="27" t="str">
        <f t="shared" si="329"/>
        <v/>
      </c>
      <c r="L1383" s="27" t="str">
        <f t="shared" si="330"/>
        <v/>
      </c>
      <c r="M1383" s="32" t="str">
        <f t="shared" si="331"/>
        <v/>
      </c>
      <c r="N1383" s="27" t="str">
        <f t="shared" si="318"/>
        <v/>
      </c>
      <c r="O1383" s="27" t="str">
        <f t="shared" si="319"/>
        <v/>
      </c>
      <c r="P1383" s="27" t="str">
        <f t="shared" si="320"/>
        <v/>
      </c>
      <c r="Q1383" s="27" t="str">
        <f t="shared" si="321"/>
        <v/>
      </c>
      <c r="R1383" s="27" t="str">
        <f t="shared" si="322"/>
        <v/>
      </c>
      <c r="S1383" s="27" t="str">
        <f t="shared" si="323"/>
        <v/>
      </c>
      <c r="T1383" s="32" t="str">
        <f t="shared" si="324"/>
        <v/>
      </c>
      <c r="U1383" s="10"/>
    </row>
    <row r="1384" spans="1:21" x14ac:dyDescent="0.25">
      <c r="A1384" s="10"/>
      <c r="B1384" s="4" t="str">
        <f>IF(ISBLANK('INPUT | Operations'!$B1389),"",COUNT('INPUT | Operations'!$B$12:$B1388))</f>
        <v/>
      </c>
      <c r="C1384" s="27" t="str">
        <f>IF(ISNUMBER($B1384),('INPUT | Operations'!$C1388+'INPUT | Operations'!$C1389)/2,"")</f>
        <v/>
      </c>
      <c r="D1384" s="28" t="str">
        <f t="shared" si="317"/>
        <v/>
      </c>
      <c r="E1384" s="26" t="str">
        <f>IF(ISNUMBER($B1384),'INPUT | Operations'!$B1389-'INPUT | Operations'!$B1388,"")</f>
        <v/>
      </c>
      <c r="F1384" s="32" t="str">
        <f>IF(ISNUMBER($B1384),IF('INPUT | Operations'!$B1389&lt;MainEngine_BurnTime,1,IF('INPUT | Operations'!$B1388&lt;=MainEngine_BurnTime,(MainEngine_BurnTime-'INPUT | Operations'!$B1388)/('INPUT | Operations'!$B1389-'INPUT | Operations'!$B1388),0))*'INPUT | Operations'!$D1388*NumberOfMainEngines*NumberOfOps*$E1384,"")</f>
        <v/>
      </c>
      <c r="G1384" s="34" t="str">
        <f t="shared" si="325"/>
        <v/>
      </c>
      <c r="H1384" s="27" t="str">
        <f t="shared" si="326"/>
        <v/>
      </c>
      <c r="I1384" s="27" t="str">
        <f t="shared" si="327"/>
        <v/>
      </c>
      <c r="J1384" s="27" t="str">
        <f t="shared" si="328"/>
        <v/>
      </c>
      <c r="K1384" s="27" t="str">
        <f t="shared" si="329"/>
        <v/>
      </c>
      <c r="L1384" s="27" t="str">
        <f t="shared" si="330"/>
        <v/>
      </c>
      <c r="M1384" s="32" t="str">
        <f t="shared" si="331"/>
        <v/>
      </c>
      <c r="N1384" s="27" t="str">
        <f t="shared" si="318"/>
        <v/>
      </c>
      <c r="O1384" s="27" t="str">
        <f t="shared" si="319"/>
        <v/>
      </c>
      <c r="P1384" s="27" t="str">
        <f t="shared" si="320"/>
        <v/>
      </c>
      <c r="Q1384" s="27" t="str">
        <f t="shared" si="321"/>
        <v/>
      </c>
      <c r="R1384" s="27" t="str">
        <f t="shared" si="322"/>
        <v/>
      </c>
      <c r="S1384" s="27" t="str">
        <f t="shared" si="323"/>
        <v/>
      </c>
      <c r="T1384" s="32" t="str">
        <f t="shared" si="324"/>
        <v/>
      </c>
      <c r="U1384" s="10"/>
    </row>
    <row r="1385" spans="1:21" x14ac:dyDescent="0.25">
      <c r="A1385" s="10"/>
      <c r="B1385" s="4" t="str">
        <f>IF(ISBLANK('INPUT | Operations'!$B1390),"",COUNT('INPUT | Operations'!$B$12:$B1389))</f>
        <v/>
      </c>
      <c r="C1385" s="27" t="str">
        <f>IF(ISNUMBER($B1385),('INPUT | Operations'!$C1389+'INPUT | Operations'!$C1390)/2,"")</f>
        <v/>
      </c>
      <c r="D1385" s="28" t="str">
        <f t="shared" si="317"/>
        <v/>
      </c>
      <c r="E1385" s="26" t="str">
        <f>IF(ISNUMBER($B1385),'INPUT | Operations'!$B1390-'INPUT | Operations'!$B1389,"")</f>
        <v/>
      </c>
      <c r="F1385" s="32" t="str">
        <f>IF(ISNUMBER($B1385),IF('INPUT | Operations'!$B1390&lt;MainEngine_BurnTime,1,IF('INPUT | Operations'!$B1389&lt;=MainEngine_BurnTime,(MainEngine_BurnTime-'INPUT | Operations'!$B1389)/('INPUT | Operations'!$B1390-'INPUT | Operations'!$B1389),0))*'INPUT | Operations'!$D1389*NumberOfMainEngines*NumberOfOps*$E1385,"")</f>
        <v/>
      </c>
      <c r="G1385" s="34" t="str">
        <f t="shared" si="325"/>
        <v/>
      </c>
      <c r="H1385" s="27" t="str">
        <f t="shared" si="326"/>
        <v/>
      </c>
      <c r="I1385" s="27" t="str">
        <f t="shared" si="327"/>
        <v/>
      </c>
      <c r="J1385" s="27" t="str">
        <f t="shared" si="328"/>
        <v/>
      </c>
      <c r="K1385" s="27" t="str">
        <f t="shared" si="329"/>
        <v/>
      </c>
      <c r="L1385" s="27" t="str">
        <f t="shared" si="330"/>
        <v/>
      </c>
      <c r="M1385" s="32" t="str">
        <f t="shared" si="331"/>
        <v/>
      </c>
      <c r="N1385" s="27" t="str">
        <f t="shared" si="318"/>
        <v/>
      </c>
      <c r="O1385" s="27" t="str">
        <f t="shared" si="319"/>
        <v/>
      </c>
      <c r="P1385" s="27" t="str">
        <f t="shared" si="320"/>
        <v/>
      </c>
      <c r="Q1385" s="27" t="str">
        <f t="shared" si="321"/>
        <v/>
      </c>
      <c r="R1385" s="27" t="str">
        <f t="shared" si="322"/>
        <v/>
      </c>
      <c r="S1385" s="27" t="str">
        <f t="shared" si="323"/>
        <v/>
      </c>
      <c r="T1385" s="32" t="str">
        <f t="shared" si="324"/>
        <v/>
      </c>
      <c r="U1385" s="10"/>
    </row>
    <row r="1386" spans="1:21" x14ac:dyDescent="0.25">
      <c r="A1386" s="10"/>
      <c r="B1386" s="4" t="str">
        <f>IF(ISBLANK('INPUT | Operations'!$B1391),"",COUNT('INPUT | Operations'!$B$12:$B1390))</f>
        <v/>
      </c>
      <c r="C1386" s="27" t="str">
        <f>IF(ISNUMBER($B1386),('INPUT | Operations'!$C1390+'INPUT | Operations'!$C1391)/2,"")</f>
        <v/>
      </c>
      <c r="D1386" s="28" t="str">
        <f t="shared" si="317"/>
        <v/>
      </c>
      <c r="E1386" s="26" t="str">
        <f>IF(ISNUMBER($B1386),'INPUT | Operations'!$B1391-'INPUT | Operations'!$B1390,"")</f>
        <v/>
      </c>
      <c r="F1386" s="32" t="str">
        <f>IF(ISNUMBER($B1386),IF('INPUT | Operations'!$B1391&lt;MainEngine_BurnTime,1,IF('INPUT | Operations'!$B1390&lt;=MainEngine_BurnTime,(MainEngine_BurnTime-'INPUT | Operations'!$B1390)/('INPUT | Operations'!$B1391-'INPUT | Operations'!$B1390),0))*'INPUT | Operations'!$D1390*NumberOfMainEngines*NumberOfOps*$E1386,"")</f>
        <v/>
      </c>
      <c r="G1386" s="34" t="str">
        <f t="shared" si="325"/>
        <v/>
      </c>
      <c r="H1386" s="27" t="str">
        <f t="shared" si="326"/>
        <v/>
      </c>
      <c r="I1386" s="27" t="str">
        <f t="shared" si="327"/>
        <v/>
      </c>
      <c r="J1386" s="27" t="str">
        <f t="shared" si="328"/>
        <v/>
      </c>
      <c r="K1386" s="27" t="str">
        <f t="shared" si="329"/>
        <v/>
      </c>
      <c r="L1386" s="27" t="str">
        <f t="shared" si="330"/>
        <v/>
      </c>
      <c r="M1386" s="32" t="str">
        <f t="shared" si="331"/>
        <v/>
      </c>
      <c r="N1386" s="27" t="str">
        <f t="shared" si="318"/>
        <v/>
      </c>
      <c r="O1386" s="27" t="str">
        <f t="shared" si="319"/>
        <v/>
      </c>
      <c r="P1386" s="27" t="str">
        <f t="shared" si="320"/>
        <v/>
      </c>
      <c r="Q1386" s="27" t="str">
        <f t="shared" si="321"/>
        <v/>
      </c>
      <c r="R1386" s="27" t="str">
        <f t="shared" si="322"/>
        <v/>
      </c>
      <c r="S1386" s="27" t="str">
        <f t="shared" si="323"/>
        <v/>
      </c>
      <c r="T1386" s="32" t="str">
        <f t="shared" si="324"/>
        <v/>
      </c>
      <c r="U1386" s="10"/>
    </row>
    <row r="1387" spans="1:21" x14ac:dyDescent="0.25">
      <c r="A1387" s="10"/>
      <c r="B1387" s="4" t="str">
        <f>IF(ISBLANK('INPUT | Operations'!$B1392),"",COUNT('INPUT | Operations'!$B$12:$B1391))</f>
        <v/>
      </c>
      <c r="C1387" s="27" t="str">
        <f>IF(ISNUMBER($B1387),('INPUT | Operations'!$C1391+'INPUT | Operations'!$C1392)/2,"")</f>
        <v/>
      </c>
      <c r="D1387" s="28" t="str">
        <f t="shared" si="317"/>
        <v/>
      </c>
      <c r="E1387" s="26" t="str">
        <f>IF(ISNUMBER($B1387),'INPUT | Operations'!$B1392-'INPUT | Operations'!$B1391,"")</f>
        <v/>
      </c>
      <c r="F1387" s="32" t="str">
        <f>IF(ISNUMBER($B1387),IF('INPUT | Operations'!$B1392&lt;MainEngine_BurnTime,1,IF('INPUT | Operations'!$B1391&lt;=MainEngine_BurnTime,(MainEngine_BurnTime-'INPUT | Operations'!$B1391)/('INPUT | Operations'!$B1392-'INPUT | Operations'!$B1391),0))*'INPUT | Operations'!$D1391*NumberOfMainEngines*NumberOfOps*$E1387,"")</f>
        <v/>
      </c>
      <c r="G1387" s="34" t="str">
        <f t="shared" si="325"/>
        <v/>
      </c>
      <c r="H1387" s="27" t="str">
        <f t="shared" si="326"/>
        <v/>
      </c>
      <c r="I1387" s="27" t="str">
        <f t="shared" si="327"/>
        <v/>
      </c>
      <c r="J1387" s="27" t="str">
        <f t="shared" si="328"/>
        <v/>
      </c>
      <c r="K1387" s="27" t="str">
        <f t="shared" si="329"/>
        <v/>
      </c>
      <c r="L1387" s="27" t="str">
        <f t="shared" si="330"/>
        <v/>
      </c>
      <c r="M1387" s="32" t="str">
        <f t="shared" si="331"/>
        <v/>
      </c>
      <c r="N1387" s="27" t="str">
        <f t="shared" si="318"/>
        <v/>
      </c>
      <c r="O1387" s="27" t="str">
        <f t="shared" si="319"/>
        <v/>
      </c>
      <c r="P1387" s="27" t="str">
        <f t="shared" si="320"/>
        <v/>
      </c>
      <c r="Q1387" s="27" t="str">
        <f t="shared" si="321"/>
        <v/>
      </c>
      <c r="R1387" s="27" t="str">
        <f t="shared" si="322"/>
        <v/>
      </c>
      <c r="S1387" s="27" t="str">
        <f t="shared" si="323"/>
        <v/>
      </c>
      <c r="T1387" s="32" t="str">
        <f t="shared" si="324"/>
        <v/>
      </c>
      <c r="U1387" s="10"/>
    </row>
    <row r="1388" spans="1:21" x14ac:dyDescent="0.25">
      <c r="A1388" s="10"/>
      <c r="B1388" s="4" t="str">
        <f>IF(ISBLANK('INPUT | Operations'!$B1393),"",COUNT('INPUT | Operations'!$B$12:$B1392))</f>
        <v/>
      </c>
      <c r="C1388" s="27" t="str">
        <f>IF(ISNUMBER($B1388),('INPUT | Operations'!$C1392+'INPUT | Operations'!$C1393)/2,"")</f>
        <v/>
      </c>
      <c r="D1388" s="28" t="str">
        <f t="shared" si="317"/>
        <v/>
      </c>
      <c r="E1388" s="26" t="str">
        <f>IF(ISNUMBER($B1388),'INPUT | Operations'!$B1393-'INPUT | Operations'!$B1392,"")</f>
        <v/>
      </c>
      <c r="F1388" s="32" t="str">
        <f>IF(ISNUMBER($B1388),IF('INPUT | Operations'!$B1393&lt;MainEngine_BurnTime,1,IF('INPUT | Operations'!$B1392&lt;=MainEngine_BurnTime,(MainEngine_BurnTime-'INPUT | Operations'!$B1392)/('INPUT | Operations'!$B1393-'INPUT | Operations'!$B1392),0))*'INPUT | Operations'!$D1392*NumberOfMainEngines*NumberOfOps*$E1388,"")</f>
        <v/>
      </c>
      <c r="G1388" s="34" t="str">
        <f t="shared" si="325"/>
        <v/>
      </c>
      <c r="H1388" s="27" t="str">
        <f t="shared" si="326"/>
        <v/>
      </c>
      <c r="I1388" s="27" t="str">
        <f t="shared" si="327"/>
        <v/>
      </c>
      <c r="J1388" s="27" t="str">
        <f t="shared" si="328"/>
        <v/>
      </c>
      <c r="K1388" s="27" t="str">
        <f t="shared" si="329"/>
        <v/>
      </c>
      <c r="L1388" s="27" t="str">
        <f t="shared" si="330"/>
        <v/>
      </c>
      <c r="M1388" s="32" t="str">
        <f t="shared" si="331"/>
        <v/>
      </c>
      <c r="N1388" s="27" t="str">
        <f t="shared" si="318"/>
        <v/>
      </c>
      <c r="O1388" s="27" t="str">
        <f t="shared" si="319"/>
        <v/>
      </c>
      <c r="P1388" s="27" t="str">
        <f t="shared" si="320"/>
        <v/>
      </c>
      <c r="Q1388" s="27" t="str">
        <f t="shared" si="321"/>
        <v/>
      </c>
      <c r="R1388" s="27" t="str">
        <f t="shared" si="322"/>
        <v/>
      </c>
      <c r="S1388" s="27" t="str">
        <f t="shared" si="323"/>
        <v/>
      </c>
      <c r="T1388" s="32" t="str">
        <f t="shared" si="324"/>
        <v/>
      </c>
      <c r="U1388" s="10"/>
    </row>
    <row r="1389" spans="1:21" x14ac:dyDescent="0.25">
      <c r="A1389" s="10"/>
      <c r="B1389" s="4" t="str">
        <f>IF(ISBLANK('INPUT | Operations'!$B1394),"",COUNT('INPUT | Operations'!$B$12:$B1393))</f>
        <v/>
      </c>
      <c r="C1389" s="27" t="str">
        <f>IF(ISNUMBER($B1389),('INPUT | Operations'!$C1393+'INPUT | Operations'!$C1394)/2,"")</f>
        <v/>
      </c>
      <c r="D1389" s="28" t="str">
        <f t="shared" si="317"/>
        <v/>
      </c>
      <c r="E1389" s="26" t="str">
        <f>IF(ISNUMBER($B1389),'INPUT | Operations'!$B1394-'INPUT | Operations'!$B1393,"")</f>
        <v/>
      </c>
      <c r="F1389" s="32" t="str">
        <f>IF(ISNUMBER($B1389),IF('INPUT | Operations'!$B1394&lt;MainEngine_BurnTime,1,IF('INPUT | Operations'!$B1393&lt;=MainEngine_BurnTime,(MainEngine_BurnTime-'INPUT | Operations'!$B1393)/('INPUT | Operations'!$B1394-'INPUT | Operations'!$B1393),0))*'INPUT | Operations'!$D1393*NumberOfMainEngines*NumberOfOps*$E1389,"")</f>
        <v/>
      </c>
      <c r="G1389" s="34" t="str">
        <f t="shared" si="325"/>
        <v/>
      </c>
      <c r="H1389" s="27" t="str">
        <f t="shared" si="326"/>
        <v/>
      </c>
      <c r="I1389" s="27" t="str">
        <f t="shared" si="327"/>
        <v/>
      </c>
      <c r="J1389" s="27" t="str">
        <f t="shared" si="328"/>
        <v/>
      </c>
      <c r="K1389" s="27" t="str">
        <f t="shared" si="329"/>
        <v/>
      </c>
      <c r="L1389" s="27" t="str">
        <f t="shared" si="330"/>
        <v/>
      </c>
      <c r="M1389" s="32" t="str">
        <f t="shared" si="331"/>
        <v/>
      </c>
      <c r="N1389" s="27" t="str">
        <f t="shared" si="318"/>
        <v/>
      </c>
      <c r="O1389" s="27" t="str">
        <f t="shared" si="319"/>
        <v/>
      </c>
      <c r="P1389" s="27" t="str">
        <f t="shared" si="320"/>
        <v/>
      </c>
      <c r="Q1389" s="27" t="str">
        <f t="shared" si="321"/>
        <v/>
      </c>
      <c r="R1389" s="27" t="str">
        <f t="shared" si="322"/>
        <v/>
      </c>
      <c r="S1389" s="27" t="str">
        <f t="shared" si="323"/>
        <v/>
      </c>
      <c r="T1389" s="32" t="str">
        <f t="shared" si="324"/>
        <v/>
      </c>
      <c r="U1389" s="10"/>
    </row>
    <row r="1390" spans="1:21" x14ac:dyDescent="0.25">
      <c r="A1390" s="10"/>
      <c r="B1390" s="4" t="str">
        <f>IF(ISBLANK('INPUT | Operations'!$B1395),"",COUNT('INPUT | Operations'!$B$12:$B1394))</f>
        <v/>
      </c>
      <c r="C1390" s="27" t="str">
        <f>IF(ISNUMBER($B1390),('INPUT | Operations'!$C1394+'INPUT | Operations'!$C1395)/2,"")</f>
        <v/>
      </c>
      <c r="D1390" s="28" t="str">
        <f t="shared" si="317"/>
        <v/>
      </c>
      <c r="E1390" s="26" t="str">
        <f>IF(ISNUMBER($B1390),'INPUT | Operations'!$B1395-'INPUT | Operations'!$B1394,"")</f>
        <v/>
      </c>
      <c r="F1390" s="32" t="str">
        <f>IF(ISNUMBER($B1390),IF('INPUT | Operations'!$B1395&lt;MainEngine_BurnTime,1,IF('INPUT | Operations'!$B1394&lt;=MainEngine_BurnTime,(MainEngine_BurnTime-'INPUT | Operations'!$B1394)/('INPUT | Operations'!$B1395-'INPUT | Operations'!$B1394),0))*'INPUT | Operations'!$D1394*NumberOfMainEngines*NumberOfOps*$E1390,"")</f>
        <v/>
      </c>
      <c r="G1390" s="34" t="str">
        <f t="shared" si="325"/>
        <v/>
      </c>
      <c r="H1390" s="27" t="str">
        <f t="shared" si="326"/>
        <v/>
      </c>
      <c r="I1390" s="27" t="str">
        <f t="shared" si="327"/>
        <v/>
      </c>
      <c r="J1390" s="27" t="str">
        <f t="shared" si="328"/>
        <v/>
      </c>
      <c r="K1390" s="27" t="str">
        <f t="shared" si="329"/>
        <v/>
      </c>
      <c r="L1390" s="27" t="str">
        <f t="shared" si="330"/>
        <v/>
      </c>
      <c r="M1390" s="32" t="str">
        <f t="shared" si="331"/>
        <v/>
      </c>
      <c r="N1390" s="27" t="str">
        <f t="shared" si="318"/>
        <v/>
      </c>
      <c r="O1390" s="27" t="str">
        <f t="shared" si="319"/>
        <v/>
      </c>
      <c r="P1390" s="27" t="str">
        <f t="shared" si="320"/>
        <v/>
      </c>
      <c r="Q1390" s="27" t="str">
        <f t="shared" si="321"/>
        <v/>
      </c>
      <c r="R1390" s="27" t="str">
        <f t="shared" si="322"/>
        <v/>
      </c>
      <c r="S1390" s="27" t="str">
        <f t="shared" si="323"/>
        <v/>
      </c>
      <c r="T1390" s="32" t="str">
        <f t="shared" si="324"/>
        <v/>
      </c>
      <c r="U1390" s="10"/>
    </row>
    <row r="1391" spans="1:21" x14ac:dyDescent="0.25">
      <c r="A1391" s="10"/>
      <c r="B1391" s="4" t="str">
        <f>IF(ISBLANK('INPUT | Operations'!$B1396),"",COUNT('INPUT | Operations'!$B$12:$B1395))</f>
        <v/>
      </c>
      <c r="C1391" s="27" t="str">
        <f>IF(ISNUMBER($B1391),('INPUT | Operations'!$C1395+'INPUT | Operations'!$C1396)/2,"")</f>
        <v/>
      </c>
      <c r="D1391" s="28" t="str">
        <f t="shared" si="317"/>
        <v/>
      </c>
      <c r="E1391" s="26" t="str">
        <f>IF(ISNUMBER($B1391),'INPUT | Operations'!$B1396-'INPUT | Operations'!$B1395,"")</f>
        <v/>
      </c>
      <c r="F1391" s="32" t="str">
        <f>IF(ISNUMBER($B1391),IF('INPUT | Operations'!$B1396&lt;MainEngine_BurnTime,1,IF('INPUT | Operations'!$B1395&lt;=MainEngine_BurnTime,(MainEngine_BurnTime-'INPUT | Operations'!$B1395)/('INPUT | Operations'!$B1396-'INPUT | Operations'!$B1395),0))*'INPUT | Operations'!$D1395*NumberOfMainEngines*NumberOfOps*$E1391,"")</f>
        <v/>
      </c>
      <c r="G1391" s="34" t="str">
        <f t="shared" si="325"/>
        <v/>
      </c>
      <c r="H1391" s="27" t="str">
        <f t="shared" si="326"/>
        <v/>
      </c>
      <c r="I1391" s="27" t="str">
        <f t="shared" si="327"/>
        <v/>
      </c>
      <c r="J1391" s="27" t="str">
        <f t="shared" si="328"/>
        <v/>
      </c>
      <c r="K1391" s="27" t="str">
        <f t="shared" si="329"/>
        <v/>
      </c>
      <c r="L1391" s="27" t="str">
        <f t="shared" si="330"/>
        <v/>
      </c>
      <c r="M1391" s="32" t="str">
        <f t="shared" si="331"/>
        <v/>
      </c>
      <c r="N1391" s="27" t="str">
        <f t="shared" si="318"/>
        <v/>
      </c>
      <c r="O1391" s="27" t="str">
        <f t="shared" si="319"/>
        <v/>
      </c>
      <c r="P1391" s="27" t="str">
        <f t="shared" si="320"/>
        <v/>
      </c>
      <c r="Q1391" s="27" t="str">
        <f t="shared" si="321"/>
        <v/>
      </c>
      <c r="R1391" s="27" t="str">
        <f t="shared" si="322"/>
        <v/>
      </c>
      <c r="S1391" s="27" t="str">
        <f t="shared" si="323"/>
        <v/>
      </c>
      <c r="T1391" s="32" t="str">
        <f t="shared" si="324"/>
        <v/>
      </c>
      <c r="U1391" s="10"/>
    </row>
    <row r="1392" spans="1:21" x14ac:dyDescent="0.25">
      <c r="A1392" s="10"/>
      <c r="B1392" s="4" t="str">
        <f>IF(ISBLANK('INPUT | Operations'!$B1397),"",COUNT('INPUT | Operations'!$B$12:$B1396))</f>
        <v/>
      </c>
      <c r="C1392" s="27" t="str">
        <f>IF(ISNUMBER($B1392),('INPUT | Operations'!$C1396+'INPUT | Operations'!$C1397)/2,"")</f>
        <v/>
      </c>
      <c r="D1392" s="28" t="str">
        <f t="shared" si="317"/>
        <v/>
      </c>
      <c r="E1392" s="26" t="str">
        <f>IF(ISNUMBER($B1392),'INPUT | Operations'!$B1397-'INPUT | Operations'!$B1396,"")</f>
        <v/>
      </c>
      <c r="F1392" s="32" t="str">
        <f>IF(ISNUMBER($B1392),IF('INPUT | Operations'!$B1397&lt;MainEngine_BurnTime,1,IF('INPUT | Operations'!$B1396&lt;=MainEngine_BurnTime,(MainEngine_BurnTime-'INPUT | Operations'!$B1396)/('INPUT | Operations'!$B1397-'INPUT | Operations'!$B1396),0))*'INPUT | Operations'!$D1396*NumberOfMainEngines*NumberOfOps*$E1392,"")</f>
        <v/>
      </c>
      <c r="G1392" s="34" t="str">
        <f t="shared" si="325"/>
        <v/>
      </c>
      <c r="H1392" s="27" t="str">
        <f t="shared" si="326"/>
        <v/>
      </c>
      <c r="I1392" s="27" t="str">
        <f t="shared" si="327"/>
        <v/>
      </c>
      <c r="J1392" s="27" t="str">
        <f t="shared" si="328"/>
        <v/>
      </c>
      <c r="K1392" s="27" t="str">
        <f t="shared" si="329"/>
        <v/>
      </c>
      <c r="L1392" s="27" t="str">
        <f t="shared" si="330"/>
        <v/>
      </c>
      <c r="M1392" s="32" t="str">
        <f t="shared" si="331"/>
        <v/>
      </c>
      <c r="N1392" s="27" t="str">
        <f t="shared" si="318"/>
        <v/>
      </c>
      <c r="O1392" s="27" t="str">
        <f t="shared" si="319"/>
        <v/>
      </c>
      <c r="P1392" s="27" t="str">
        <f t="shared" si="320"/>
        <v/>
      </c>
      <c r="Q1392" s="27" t="str">
        <f t="shared" si="321"/>
        <v/>
      </c>
      <c r="R1392" s="27" t="str">
        <f t="shared" si="322"/>
        <v/>
      </c>
      <c r="S1392" s="27" t="str">
        <f t="shared" si="323"/>
        <v/>
      </c>
      <c r="T1392" s="32" t="str">
        <f t="shared" si="324"/>
        <v/>
      </c>
      <c r="U1392" s="10"/>
    </row>
    <row r="1393" spans="1:21" x14ac:dyDescent="0.25">
      <c r="A1393" s="10"/>
      <c r="B1393" s="4" t="str">
        <f>IF(ISBLANK('INPUT | Operations'!$B1398),"",COUNT('INPUT | Operations'!$B$12:$B1397))</f>
        <v/>
      </c>
      <c r="C1393" s="27" t="str">
        <f>IF(ISNUMBER($B1393),('INPUT | Operations'!$C1397+'INPUT | Operations'!$C1398)/2,"")</f>
        <v/>
      </c>
      <c r="D1393" s="28" t="str">
        <f t="shared" si="317"/>
        <v/>
      </c>
      <c r="E1393" s="26" t="str">
        <f>IF(ISNUMBER($B1393),'INPUT | Operations'!$B1398-'INPUT | Operations'!$B1397,"")</f>
        <v/>
      </c>
      <c r="F1393" s="32" t="str">
        <f>IF(ISNUMBER($B1393),IF('INPUT | Operations'!$B1398&lt;MainEngine_BurnTime,1,IF('INPUT | Operations'!$B1397&lt;=MainEngine_BurnTime,(MainEngine_BurnTime-'INPUT | Operations'!$B1397)/('INPUT | Operations'!$B1398-'INPUT | Operations'!$B1397),0))*'INPUT | Operations'!$D1397*NumberOfMainEngines*NumberOfOps*$E1393,"")</f>
        <v/>
      </c>
      <c r="G1393" s="34" t="str">
        <f t="shared" si="325"/>
        <v/>
      </c>
      <c r="H1393" s="27" t="str">
        <f t="shared" si="326"/>
        <v/>
      </c>
      <c r="I1393" s="27" t="str">
        <f t="shared" si="327"/>
        <v/>
      </c>
      <c r="J1393" s="27" t="str">
        <f t="shared" si="328"/>
        <v/>
      </c>
      <c r="K1393" s="27" t="str">
        <f t="shared" si="329"/>
        <v/>
      </c>
      <c r="L1393" s="27" t="str">
        <f t="shared" si="330"/>
        <v/>
      </c>
      <c r="M1393" s="32" t="str">
        <f t="shared" si="331"/>
        <v/>
      </c>
      <c r="N1393" s="27" t="str">
        <f t="shared" si="318"/>
        <v/>
      </c>
      <c r="O1393" s="27" t="str">
        <f t="shared" si="319"/>
        <v/>
      </c>
      <c r="P1393" s="27" t="str">
        <f t="shared" si="320"/>
        <v/>
      </c>
      <c r="Q1393" s="27" t="str">
        <f t="shared" si="321"/>
        <v/>
      </c>
      <c r="R1393" s="27" t="str">
        <f t="shared" si="322"/>
        <v/>
      </c>
      <c r="S1393" s="27" t="str">
        <f t="shared" si="323"/>
        <v/>
      </c>
      <c r="T1393" s="32" t="str">
        <f t="shared" si="324"/>
        <v/>
      </c>
      <c r="U1393" s="10"/>
    </row>
    <row r="1394" spans="1:21" x14ac:dyDescent="0.25">
      <c r="A1394" s="10"/>
      <c r="B1394" s="4" t="str">
        <f>IF(ISBLANK('INPUT | Operations'!$B1399),"",COUNT('INPUT | Operations'!$B$12:$B1398))</f>
        <v/>
      </c>
      <c r="C1394" s="27" t="str">
        <f>IF(ISNUMBER($B1394),('INPUT | Operations'!$C1398+'INPUT | Operations'!$C1399)/2,"")</f>
        <v/>
      </c>
      <c r="D1394" s="28" t="str">
        <f t="shared" si="317"/>
        <v/>
      </c>
      <c r="E1394" s="26" t="str">
        <f>IF(ISNUMBER($B1394),'INPUT | Operations'!$B1399-'INPUT | Operations'!$B1398,"")</f>
        <v/>
      </c>
      <c r="F1394" s="32" t="str">
        <f>IF(ISNUMBER($B1394),IF('INPUT | Operations'!$B1399&lt;MainEngine_BurnTime,1,IF('INPUT | Operations'!$B1398&lt;=MainEngine_BurnTime,(MainEngine_BurnTime-'INPUT | Operations'!$B1398)/('INPUT | Operations'!$B1399-'INPUT | Operations'!$B1398),0))*'INPUT | Operations'!$D1398*NumberOfMainEngines*NumberOfOps*$E1394,"")</f>
        <v/>
      </c>
      <c r="G1394" s="34" t="str">
        <f t="shared" si="325"/>
        <v/>
      </c>
      <c r="H1394" s="27" t="str">
        <f t="shared" si="326"/>
        <v/>
      </c>
      <c r="I1394" s="27" t="str">
        <f t="shared" si="327"/>
        <v/>
      </c>
      <c r="J1394" s="27" t="str">
        <f t="shared" si="328"/>
        <v/>
      </c>
      <c r="K1394" s="27" t="str">
        <f t="shared" si="329"/>
        <v/>
      </c>
      <c r="L1394" s="27" t="str">
        <f t="shared" si="330"/>
        <v/>
      </c>
      <c r="M1394" s="32" t="str">
        <f t="shared" si="331"/>
        <v/>
      </c>
      <c r="N1394" s="27" t="str">
        <f t="shared" si="318"/>
        <v/>
      </c>
      <c r="O1394" s="27" t="str">
        <f t="shared" si="319"/>
        <v/>
      </c>
      <c r="P1394" s="27" t="str">
        <f t="shared" si="320"/>
        <v/>
      </c>
      <c r="Q1394" s="27" t="str">
        <f t="shared" si="321"/>
        <v/>
      </c>
      <c r="R1394" s="27" t="str">
        <f t="shared" si="322"/>
        <v/>
      </c>
      <c r="S1394" s="27" t="str">
        <f t="shared" si="323"/>
        <v/>
      </c>
      <c r="T1394" s="32" t="str">
        <f t="shared" si="324"/>
        <v/>
      </c>
      <c r="U1394" s="10"/>
    </row>
    <row r="1395" spans="1:21" x14ac:dyDescent="0.25">
      <c r="A1395" s="10"/>
      <c r="B1395" s="4" t="str">
        <f>IF(ISBLANK('INPUT | Operations'!$B1400),"",COUNT('INPUT | Operations'!$B$12:$B1399))</f>
        <v/>
      </c>
      <c r="C1395" s="27" t="str">
        <f>IF(ISNUMBER($B1395),('INPUT | Operations'!$C1399+'INPUT | Operations'!$C1400)/2,"")</f>
        <v/>
      </c>
      <c r="D1395" s="28" t="str">
        <f t="shared" si="317"/>
        <v/>
      </c>
      <c r="E1395" s="26" t="str">
        <f>IF(ISNUMBER($B1395),'INPUT | Operations'!$B1400-'INPUT | Operations'!$B1399,"")</f>
        <v/>
      </c>
      <c r="F1395" s="32" t="str">
        <f>IF(ISNUMBER($B1395),IF('INPUT | Operations'!$B1400&lt;MainEngine_BurnTime,1,IF('INPUT | Operations'!$B1399&lt;=MainEngine_BurnTime,(MainEngine_BurnTime-'INPUT | Operations'!$B1399)/('INPUT | Operations'!$B1400-'INPUT | Operations'!$B1399),0))*'INPUT | Operations'!$D1399*NumberOfMainEngines*NumberOfOps*$E1395,"")</f>
        <v/>
      </c>
      <c r="G1395" s="34" t="str">
        <f t="shared" si="325"/>
        <v/>
      </c>
      <c r="H1395" s="27" t="str">
        <f t="shared" si="326"/>
        <v/>
      </c>
      <c r="I1395" s="27" t="str">
        <f t="shared" si="327"/>
        <v/>
      </c>
      <c r="J1395" s="27" t="str">
        <f t="shared" si="328"/>
        <v/>
      </c>
      <c r="K1395" s="27" t="str">
        <f t="shared" si="329"/>
        <v/>
      </c>
      <c r="L1395" s="27" t="str">
        <f t="shared" si="330"/>
        <v/>
      </c>
      <c r="M1395" s="32" t="str">
        <f t="shared" si="331"/>
        <v/>
      </c>
      <c r="N1395" s="27" t="str">
        <f t="shared" si="318"/>
        <v/>
      </c>
      <c r="O1395" s="27" t="str">
        <f t="shared" si="319"/>
        <v/>
      </c>
      <c r="P1395" s="27" t="str">
        <f t="shared" si="320"/>
        <v/>
      </c>
      <c r="Q1395" s="27" t="str">
        <f t="shared" si="321"/>
        <v/>
      </c>
      <c r="R1395" s="27" t="str">
        <f t="shared" si="322"/>
        <v/>
      </c>
      <c r="S1395" s="27" t="str">
        <f t="shared" si="323"/>
        <v/>
      </c>
      <c r="T1395" s="32" t="str">
        <f t="shared" si="324"/>
        <v/>
      </c>
      <c r="U1395" s="10"/>
    </row>
    <row r="1396" spans="1:21" x14ac:dyDescent="0.25">
      <c r="A1396" s="10"/>
      <c r="B1396" s="4" t="str">
        <f>IF(ISBLANK('INPUT | Operations'!$B1401),"",COUNT('INPUT | Operations'!$B$12:$B1400))</f>
        <v/>
      </c>
      <c r="C1396" s="27" t="str">
        <f>IF(ISNUMBER($B1396),('INPUT | Operations'!$C1400+'INPUT | Operations'!$C1401)/2,"")</f>
        <v/>
      </c>
      <c r="D1396" s="28" t="str">
        <f t="shared" si="317"/>
        <v/>
      </c>
      <c r="E1396" s="26" t="str">
        <f>IF(ISNUMBER($B1396),'INPUT | Operations'!$B1401-'INPUT | Operations'!$B1400,"")</f>
        <v/>
      </c>
      <c r="F1396" s="32" t="str">
        <f>IF(ISNUMBER($B1396),IF('INPUT | Operations'!$B1401&lt;MainEngine_BurnTime,1,IF('INPUT | Operations'!$B1400&lt;=MainEngine_BurnTime,(MainEngine_BurnTime-'INPUT | Operations'!$B1400)/('INPUT | Operations'!$B1401-'INPUT | Operations'!$B1400),0))*'INPUT | Operations'!$D1400*NumberOfMainEngines*NumberOfOps*$E1396,"")</f>
        <v/>
      </c>
      <c r="G1396" s="34" t="str">
        <f t="shared" si="325"/>
        <v/>
      </c>
      <c r="H1396" s="27" t="str">
        <f t="shared" si="326"/>
        <v/>
      </c>
      <c r="I1396" s="27" t="str">
        <f t="shared" si="327"/>
        <v/>
      </c>
      <c r="J1396" s="27" t="str">
        <f t="shared" si="328"/>
        <v/>
      </c>
      <c r="K1396" s="27" t="str">
        <f t="shared" si="329"/>
        <v/>
      </c>
      <c r="L1396" s="27" t="str">
        <f t="shared" si="330"/>
        <v/>
      </c>
      <c r="M1396" s="32" t="str">
        <f t="shared" si="331"/>
        <v/>
      </c>
      <c r="N1396" s="27" t="str">
        <f t="shared" si="318"/>
        <v/>
      </c>
      <c r="O1396" s="27" t="str">
        <f t="shared" si="319"/>
        <v/>
      </c>
      <c r="P1396" s="27" t="str">
        <f t="shared" si="320"/>
        <v/>
      </c>
      <c r="Q1396" s="27" t="str">
        <f t="shared" si="321"/>
        <v/>
      </c>
      <c r="R1396" s="27" t="str">
        <f t="shared" si="322"/>
        <v/>
      </c>
      <c r="S1396" s="27" t="str">
        <f t="shared" si="323"/>
        <v/>
      </c>
      <c r="T1396" s="32" t="str">
        <f t="shared" si="324"/>
        <v/>
      </c>
      <c r="U1396" s="10"/>
    </row>
    <row r="1397" spans="1:21" x14ac:dyDescent="0.25">
      <c r="A1397" s="10"/>
      <c r="B1397" s="4" t="str">
        <f>IF(ISBLANK('INPUT | Operations'!$B1402),"",COUNT('INPUT | Operations'!$B$12:$B1401))</f>
        <v/>
      </c>
      <c r="C1397" s="27" t="str">
        <f>IF(ISNUMBER($B1397),('INPUT | Operations'!$C1401+'INPUT | Operations'!$C1402)/2,"")</f>
        <v/>
      </c>
      <c r="D1397" s="28" t="str">
        <f t="shared" ref="D1397:D1460" si="332">IF(ISNUMBER($B1397),C1397*0.3048/1000,"")</f>
        <v/>
      </c>
      <c r="E1397" s="26" t="str">
        <f>IF(ISNUMBER($B1397),'INPUT | Operations'!$B1402-'INPUT | Operations'!$B1401,"")</f>
        <v/>
      </c>
      <c r="F1397" s="32" t="str">
        <f>IF(ISNUMBER($B1397),IF('INPUT | Operations'!$B1402&lt;MainEngine_BurnTime,1,IF('INPUT | Operations'!$B1401&lt;=MainEngine_BurnTime,(MainEngine_BurnTime-'INPUT | Operations'!$B1401)/('INPUT | Operations'!$B1402-'INPUT | Operations'!$B1401),0))*'INPUT | Operations'!$D1401*NumberOfMainEngines*NumberOfOps*$E1397,"")</f>
        <v/>
      </c>
      <c r="G1397" s="34" t="str">
        <f t="shared" si="325"/>
        <v/>
      </c>
      <c r="H1397" s="27" t="str">
        <f t="shared" si="326"/>
        <v/>
      </c>
      <c r="I1397" s="27" t="str">
        <f t="shared" si="327"/>
        <v/>
      </c>
      <c r="J1397" s="27" t="str">
        <f t="shared" si="328"/>
        <v/>
      </c>
      <c r="K1397" s="27" t="str">
        <f t="shared" si="329"/>
        <v/>
      </c>
      <c r="L1397" s="27" t="str">
        <f t="shared" si="330"/>
        <v/>
      </c>
      <c r="M1397" s="32" t="str">
        <f t="shared" si="331"/>
        <v/>
      </c>
      <c r="N1397" s="27" t="str">
        <f t="shared" ref="N1397:N1460" si="333">IFERROR($F1397*G1397/1000,"")</f>
        <v/>
      </c>
      <c r="O1397" s="27" t="str">
        <f t="shared" ref="O1397:O1460" si="334">IFERROR($F1397*H1397/1000,"")</f>
        <v/>
      </c>
      <c r="P1397" s="27" t="str">
        <f t="shared" ref="P1397:P1460" si="335">IFERROR($F1397*I1397/1000,"")</f>
        <v/>
      </c>
      <c r="Q1397" s="27" t="str">
        <f t="shared" ref="Q1397:Q1460" si="336">IFERROR($F1397*J1397/1000,"")</f>
        <v/>
      </c>
      <c r="R1397" s="27" t="str">
        <f t="shared" ref="R1397:R1460" si="337">IFERROR($F1397*K1397/1000,"")</f>
        <v/>
      </c>
      <c r="S1397" s="27" t="str">
        <f t="shared" ref="S1397:S1460" si="338">IFERROR($F1397*L1397/1000,"")</f>
        <v/>
      </c>
      <c r="T1397" s="32" t="str">
        <f t="shared" ref="T1397:T1460" si="339">IFERROR($F1397*M1397/1000,"")</f>
        <v/>
      </c>
      <c r="U1397" s="10"/>
    </row>
    <row r="1398" spans="1:21" x14ac:dyDescent="0.25">
      <c r="A1398" s="10"/>
      <c r="B1398" s="4" t="str">
        <f>IF(ISBLANK('INPUT | Operations'!$B1403),"",COUNT('INPUT | Operations'!$B$12:$B1402))</f>
        <v/>
      </c>
      <c r="C1398" s="27" t="str">
        <f>IF(ISNUMBER($B1398),('INPUT | Operations'!$C1402+'INPUT | Operations'!$C1403)/2,"")</f>
        <v/>
      </c>
      <c r="D1398" s="28" t="str">
        <f t="shared" si="332"/>
        <v/>
      </c>
      <c r="E1398" s="26" t="str">
        <f>IF(ISNUMBER($B1398),'INPUT | Operations'!$B1403-'INPUT | Operations'!$B1402,"")</f>
        <v/>
      </c>
      <c r="F1398" s="32" t="str">
        <f>IF(ISNUMBER($B1398),IF('INPUT | Operations'!$B1403&lt;MainEngine_BurnTime,1,IF('INPUT | Operations'!$B1402&lt;=MainEngine_BurnTime,(MainEngine_BurnTime-'INPUT | Operations'!$B1402)/('INPUT | Operations'!$B1403-'INPUT | Operations'!$B1402),0))*'INPUT | Operations'!$D1402*NumberOfMainEngines*NumberOfOps*$E1398,"")</f>
        <v/>
      </c>
      <c r="G1398" s="34" t="str">
        <f t="shared" si="325"/>
        <v/>
      </c>
      <c r="H1398" s="27" t="str">
        <f t="shared" si="326"/>
        <v/>
      </c>
      <c r="I1398" s="27" t="str">
        <f t="shared" si="327"/>
        <v/>
      </c>
      <c r="J1398" s="27" t="str">
        <f t="shared" si="328"/>
        <v/>
      </c>
      <c r="K1398" s="27" t="str">
        <f t="shared" si="329"/>
        <v/>
      </c>
      <c r="L1398" s="27" t="str">
        <f t="shared" si="330"/>
        <v/>
      </c>
      <c r="M1398" s="32" t="str">
        <f t="shared" si="331"/>
        <v/>
      </c>
      <c r="N1398" s="27" t="str">
        <f t="shared" si="333"/>
        <v/>
      </c>
      <c r="O1398" s="27" t="str">
        <f t="shared" si="334"/>
        <v/>
      </c>
      <c r="P1398" s="27" t="str">
        <f t="shared" si="335"/>
        <v/>
      </c>
      <c r="Q1398" s="27" t="str">
        <f t="shared" si="336"/>
        <v/>
      </c>
      <c r="R1398" s="27" t="str">
        <f t="shared" si="337"/>
        <v/>
      </c>
      <c r="S1398" s="27" t="str">
        <f t="shared" si="338"/>
        <v/>
      </c>
      <c r="T1398" s="32" t="str">
        <f t="shared" si="339"/>
        <v/>
      </c>
      <c r="U1398" s="10"/>
    </row>
    <row r="1399" spans="1:21" x14ac:dyDescent="0.25">
      <c r="A1399" s="10"/>
      <c r="B1399" s="4" t="str">
        <f>IF(ISBLANK('INPUT | Operations'!$B1404),"",COUNT('INPUT | Operations'!$B$12:$B1403))</f>
        <v/>
      </c>
      <c r="C1399" s="27" t="str">
        <f>IF(ISNUMBER($B1399),('INPUT | Operations'!$C1403+'INPUT | Operations'!$C1404)/2,"")</f>
        <v/>
      </c>
      <c r="D1399" s="28" t="str">
        <f t="shared" si="332"/>
        <v/>
      </c>
      <c r="E1399" s="26" t="str">
        <f>IF(ISNUMBER($B1399),'INPUT | Operations'!$B1404-'INPUT | Operations'!$B1403,"")</f>
        <v/>
      </c>
      <c r="F1399" s="32" t="str">
        <f>IF(ISNUMBER($B1399),IF('INPUT | Operations'!$B1404&lt;MainEngine_BurnTime,1,IF('INPUT | Operations'!$B1403&lt;=MainEngine_BurnTime,(MainEngine_BurnTime-'INPUT | Operations'!$B1403)/('INPUT | Operations'!$B1404-'INPUT | Operations'!$B1403),0))*'INPUT | Operations'!$D1403*NumberOfMainEngines*NumberOfOps*$E1399,"")</f>
        <v/>
      </c>
      <c r="G1399" s="34" t="str">
        <f t="shared" si="325"/>
        <v/>
      </c>
      <c r="H1399" s="27" t="str">
        <f t="shared" si="326"/>
        <v/>
      </c>
      <c r="I1399" s="27" t="str">
        <f t="shared" si="327"/>
        <v/>
      </c>
      <c r="J1399" s="27" t="str">
        <f t="shared" si="328"/>
        <v/>
      </c>
      <c r="K1399" s="27" t="str">
        <f t="shared" si="329"/>
        <v/>
      </c>
      <c r="L1399" s="27" t="str">
        <f t="shared" si="330"/>
        <v/>
      </c>
      <c r="M1399" s="32" t="str">
        <f t="shared" si="331"/>
        <v/>
      </c>
      <c r="N1399" s="27" t="str">
        <f t="shared" si="333"/>
        <v/>
      </c>
      <c r="O1399" s="27" t="str">
        <f t="shared" si="334"/>
        <v/>
      </c>
      <c r="P1399" s="27" t="str">
        <f t="shared" si="335"/>
        <v/>
      </c>
      <c r="Q1399" s="27" t="str">
        <f t="shared" si="336"/>
        <v/>
      </c>
      <c r="R1399" s="27" t="str">
        <f t="shared" si="337"/>
        <v/>
      </c>
      <c r="S1399" s="27" t="str">
        <f t="shared" si="338"/>
        <v/>
      </c>
      <c r="T1399" s="32" t="str">
        <f t="shared" si="339"/>
        <v/>
      </c>
      <c r="U1399" s="10"/>
    </row>
    <row r="1400" spans="1:21" x14ac:dyDescent="0.25">
      <c r="A1400" s="10"/>
      <c r="B1400" s="4" t="str">
        <f>IF(ISBLANK('INPUT | Operations'!$B1405),"",COUNT('INPUT | Operations'!$B$12:$B1404))</f>
        <v/>
      </c>
      <c r="C1400" s="27" t="str">
        <f>IF(ISNUMBER($B1400),('INPUT | Operations'!$C1404+'INPUT | Operations'!$C1405)/2,"")</f>
        <v/>
      </c>
      <c r="D1400" s="28" t="str">
        <f t="shared" si="332"/>
        <v/>
      </c>
      <c r="E1400" s="26" t="str">
        <f>IF(ISNUMBER($B1400),'INPUT | Operations'!$B1405-'INPUT | Operations'!$B1404,"")</f>
        <v/>
      </c>
      <c r="F1400" s="32" t="str">
        <f>IF(ISNUMBER($B1400),IF('INPUT | Operations'!$B1405&lt;MainEngine_BurnTime,1,IF('INPUT | Operations'!$B1404&lt;=MainEngine_BurnTime,(MainEngine_BurnTime-'INPUT | Operations'!$B1404)/('INPUT | Operations'!$B1405-'INPUT | Operations'!$B1404),0))*'INPUT | Operations'!$D1404*NumberOfMainEngines*NumberOfOps*$E1400,"")</f>
        <v/>
      </c>
      <c r="G1400" s="34" t="str">
        <f t="shared" si="325"/>
        <v/>
      </c>
      <c r="H1400" s="27" t="str">
        <f t="shared" si="326"/>
        <v/>
      </c>
      <c r="I1400" s="27" t="str">
        <f t="shared" si="327"/>
        <v/>
      </c>
      <c r="J1400" s="27" t="str">
        <f t="shared" si="328"/>
        <v/>
      </c>
      <c r="K1400" s="27" t="str">
        <f t="shared" si="329"/>
        <v/>
      </c>
      <c r="L1400" s="27" t="str">
        <f t="shared" si="330"/>
        <v/>
      </c>
      <c r="M1400" s="32" t="str">
        <f t="shared" si="331"/>
        <v/>
      </c>
      <c r="N1400" s="27" t="str">
        <f t="shared" si="333"/>
        <v/>
      </c>
      <c r="O1400" s="27" t="str">
        <f t="shared" si="334"/>
        <v/>
      </c>
      <c r="P1400" s="27" t="str">
        <f t="shared" si="335"/>
        <v/>
      </c>
      <c r="Q1400" s="27" t="str">
        <f t="shared" si="336"/>
        <v/>
      </c>
      <c r="R1400" s="27" t="str">
        <f t="shared" si="337"/>
        <v/>
      </c>
      <c r="S1400" s="27" t="str">
        <f t="shared" si="338"/>
        <v/>
      </c>
      <c r="T1400" s="32" t="str">
        <f t="shared" si="339"/>
        <v/>
      </c>
      <c r="U1400" s="10"/>
    </row>
    <row r="1401" spans="1:21" x14ac:dyDescent="0.25">
      <c r="A1401" s="10"/>
      <c r="B1401" s="4" t="str">
        <f>IF(ISBLANK('INPUT | Operations'!$B1406),"",COUNT('INPUT | Operations'!$B$12:$B1405))</f>
        <v/>
      </c>
      <c r="C1401" s="27" t="str">
        <f>IF(ISNUMBER($B1401),('INPUT | Operations'!$C1405+'INPUT | Operations'!$C1406)/2,"")</f>
        <v/>
      </c>
      <c r="D1401" s="28" t="str">
        <f t="shared" si="332"/>
        <v/>
      </c>
      <c r="E1401" s="26" t="str">
        <f>IF(ISNUMBER($B1401),'INPUT | Operations'!$B1406-'INPUT | Operations'!$B1405,"")</f>
        <v/>
      </c>
      <c r="F1401" s="32" t="str">
        <f>IF(ISNUMBER($B1401),IF('INPUT | Operations'!$B1406&lt;MainEngine_BurnTime,1,IF('INPUT | Operations'!$B1405&lt;=MainEngine_BurnTime,(MainEngine_BurnTime-'INPUT | Operations'!$B1405)/('INPUT | Operations'!$B1406-'INPUT | Operations'!$B1405),0))*'INPUT | Operations'!$D1405*NumberOfMainEngines*NumberOfOps*$E1401,"")</f>
        <v/>
      </c>
      <c r="G1401" s="34" t="str">
        <f t="shared" si="325"/>
        <v/>
      </c>
      <c r="H1401" s="27" t="str">
        <f t="shared" si="326"/>
        <v/>
      </c>
      <c r="I1401" s="27" t="str">
        <f t="shared" si="327"/>
        <v/>
      </c>
      <c r="J1401" s="27" t="str">
        <f t="shared" si="328"/>
        <v/>
      </c>
      <c r="K1401" s="27" t="str">
        <f t="shared" si="329"/>
        <v/>
      </c>
      <c r="L1401" s="27" t="str">
        <f t="shared" si="330"/>
        <v/>
      </c>
      <c r="M1401" s="32" t="str">
        <f t="shared" si="331"/>
        <v/>
      </c>
      <c r="N1401" s="27" t="str">
        <f t="shared" si="333"/>
        <v/>
      </c>
      <c r="O1401" s="27" t="str">
        <f t="shared" si="334"/>
        <v/>
      </c>
      <c r="P1401" s="27" t="str">
        <f t="shared" si="335"/>
        <v/>
      </c>
      <c r="Q1401" s="27" t="str">
        <f t="shared" si="336"/>
        <v/>
      </c>
      <c r="R1401" s="27" t="str">
        <f t="shared" si="337"/>
        <v/>
      </c>
      <c r="S1401" s="27" t="str">
        <f t="shared" si="338"/>
        <v/>
      </c>
      <c r="T1401" s="32" t="str">
        <f t="shared" si="339"/>
        <v/>
      </c>
      <c r="U1401" s="10"/>
    </row>
    <row r="1402" spans="1:21" x14ac:dyDescent="0.25">
      <c r="A1402" s="10"/>
      <c r="B1402" s="4" t="str">
        <f>IF(ISBLANK('INPUT | Operations'!$B1407),"",COUNT('INPUT | Operations'!$B$12:$B1406))</f>
        <v/>
      </c>
      <c r="C1402" s="27" t="str">
        <f>IF(ISNUMBER($B1402),('INPUT | Operations'!$C1406+'INPUT | Operations'!$C1407)/2,"")</f>
        <v/>
      </c>
      <c r="D1402" s="28" t="str">
        <f t="shared" si="332"/>
        <v/>
      </c>
      <c r="E1402" s="26" t="str">
        <f>IF(ISNUMBER($B1402),'INPUT | Operations'!$B1407-'INPUT | Operations'!$B1406,"")</f>
        <v/>
      </c>
      <c r="F1402" s="32" t="str">
        <f>IF(ISNUMBER($B1402),IF('INPUT | Operations'!$B1407&lt;MainEngine_BurnTime,1,IF('INPUT | Operations'!$B1406&lt;=MainEngine_BurnTime,(MainEngine_BurnTime-'INPUT | Operations'!$B1406)/('INPUT | Operations'!$B1407-'INPUT | Operations'!$B1406),0))*'INPUT | Operations'!$D1406*NumberOfMainEngines*NumberOfOps*$E1402,"")</f>
        <v/>
      </c>
      <c r="G1402" s="34" t="str">
        <f t="shared" si="325"/>
        <v/>
      </c>
      <c r="H1402" s="27" t="str">
        <f t="shared" si="326"/>
        <v/>
      </c>
      <c r="I1402" s="27" t="str">
        <f t="shared" si="327"/>
        <v/>
      </c>
      <c r="J1402" s="27" t="str">
        <f t="shared" si="328"/>
        <v/>
      </c>
      <c r="K1402" s="27" t="str">
        <f t="shared" si="329"/>
        <v/>
      </c>
      <c r="L1402" s="27" t="str">
        <f t="shared" si="330"/>
        <v/>
      </c>
      <c r="M1402" s="32" t="str">
        <f t="shared" si="331"/>
        <v/>
      </c>
      <c r="N1402" s="27" t="str">
        <f t="shared" si="333"/>
        <v/>
      </c>
      <c r="O1402" s="27" t="str">
        <f t="shared" si="334"/>
        <v/>
      </c>
      <c r="P1402" s="27" t="str">
        <f t="shared" si="335"/>
        <v/>
      </c>
      <c r="Q1402" s="27" t="str">
        <f t="shared" si="336"/>
        <v/>
      </c>
      <c r="R1402" s="27" t="str">
        <f t="shared" si="337"/>
        <v/>
      </c>
      <c r="S1402" s="27" t="str">
        <f t="shared" si="338"/>
        <v/>
      </c>
      <c r="T1402" s="32" t="str">
        <f t="shared" si="339"/>
        <v/>
      </c>
      <c r="U1402" s="10"/>
    </row>
    <row r="1403" spans="1:21" x14ac:dyDescent="0.25">
      <c r="A1403" s="10"/>
      <c r="B1403" s="4" t="str">
        <f>IF(ISBLANK('INPUT | Operations'!$B1408),"",COUNT('INPUT | Operations'!$B$12:$B1407))</f>
        <v/>
      </c>
      <c r="C1403" s="27" t="str">
        <f>IF(ISNUMBER($B1403),('INPUT | Operations'!$C1407+'INPUT | Operations'!$C1408)/2,"")</f>
        <v/>
      </c>
      <c r="D1403" s="28" t="str">
        <f t="shared" si="332"/>
        <v/>
      </c>
      <c r="E1403" s="26" t="str">
        <f>IF(ISNUMBER($B1403),'INPUT | Operations'!$B1408-'INPUT | Operations'!$B1407,"")</f>
        <v/>
      </c>
      <c r="F1403" s="32" t="str">
        <f>IF(ISNUMBER($B1403),IF('INPUT | Operations'!$B1408&lt;MainEngine_BurnTime,1,IF('INPUT | Operations'!$B1407&lt;=MainEngine_BurnTime,(MainEngine_BurnTime-'INPUT | Operations'!$B1407)/('INPUT | Operations'!$B1408-'INPUT | Operations'!$B1407),0))*'INPUT | Operations'!$D1407*NumberOfMainEngines*NumberOfOps*$E1403,"")</f>
        <v/>
      </c>
      <c r="G1403" s="34" t="str">
        <f t="shared" si="325"/>
        <v/>
      </c>
      <c r="H1403" s="27" t="str">
        <f t="shared" si="326"/>
        <v/>
      </c>
      <c r="I1403" s="27" t="str">
        <f t="shared" si="327"/>
        <v/>
      </c>
      <c r="J1403" s="27" t="str">
        <f t="shared" si="328"/>
        <v/>
      </c>
      <c r="K1403" s="27" t="str">
        <f t="shared" si="329"/>
        <v/>
      </c>
      <c r="L1403" s="27" t="str">
        <f t="shared" si="330"/>
        <v/>
      </c>
      <c r="M1403" s="32" t="str">
        <f t="shared" si="331"/>
        <v/>
      </c>
      <c r="N1403" s="27" t="str">
        <f t="shared" si="333"/>
        <v/>
      </c>
      <c r="O1403" s="27" t="str">
        <f t="shared" si="334"/>
        <v/>
      </c>
      <c r="P1403" s="27" t="str">
        <f t="shared" si="335"/>
        <v/>
      </c>
      <c r="Q1403" s="27" t="str">
        <f t="shared" si="336"/>
        <v/>
      </c>
      <c r="R1403" s="27" t="str">
        <f t="shared" si="337"/>
        <v/>
      </c>
      <c r="S1403" s="27" t="str">
        <f t="shared" si="338"/>
        <v/>
      </c>
      <c r="T1403" s="32" t="str">
        <f t="shared" si="339"/>
        <v/>
      </c>
      <c r="U1403" s="10"/>
    </row>
    <row r="1404" spans="1:21" x14ac:dyDescent="0.25">
      <c r="A1404" s="10"/>
      <c r="B1404" s="4" t="str">
        <f>IF(ISBLANK('INPUT | Operations'!$B1409),"",COUNT('INPUT | Operations'!$B$12:$B1408))</f>
        <v/>
      </c>
      <c r="C1404" s="27" t="str">
        <f>IF(ISNUMBER($B1404),('INPUT | Operations'!$C1408+'INPUT | Operations'!$C1409)/2,"")</f>
        <v/>
      </c>
      <c r="D1404" s="28" t="str">
        <f t="shared" si="332"/>
        <v/>
      </c>
      <c r="E1404" s="26" t="str">
        <f>IF(ISNUMBER($B1404),'INPUT | Operations'!$B1409-'INPUT | Operations'!$B1408,"")</f>
        <v/>
      </c>
      <c r="F1404" s="32" t="str">
        <f>IF(ISNUMBER($B1404),IF('INPUT | Operations'!$B1409&lt;MainEngine_BurnTime,1,IF('INPUT | Operations'!$B1408&lt;=MainEngine_BurnTime,(MainEngine_BurnTime-'INPUT | Operations'!$B1408)/('INPUT | Operations'!$B1409-'INPUT | Operations'!$B1408),0))*'INPUT | Operations'!$D1408*NumberOfMainEngines*NumberOfOps*$E1404,"")</f>
        <v/>
      </c>
      <c r="G1404" s="34" t="str">
        <f t="shared" si="325"/>
        <v/>
      </c>
      <c r="H1404" s="27" t="str">
        <f t="shared" si="326"/>
        <v/>
      </c>
      <c r="I1404" s="27" t="str">
        <f t="shared" si="327"/>
        <v/>
      </c>
      <c r="J1404" s="27" t="str">
        <f t="shared" si="328"/>
        <v/>
      </c>
      <c r="K1404" s="27" t="str">
        <f t="shared" si="329"/>
        <v/>
      </c>
      <c r="L1404" s="27" t="str">
        <f t="shared" si="330"/>
        <v/>
      </c>
      <c r="M1404" s="32" t="str">
        <f t="shared" si="331"/>
        <v/>
      </c>
      <c r="N1404" s="27" t="str">
        <f t="shared" si="333"/>
        <v/>
      </c>
      <c r="O1404" s="27" t="str">
        <f t="shared" si="334"/>
        <v/>
      </c>
      <c r="P1404" s="27" t="str">
        <f t="shared" si="335"/>
        <v/>
      </c>
      <c r="Q1404" s="27" t="str">
        <f t="shared" si="336"/>
        <v/>
      </c>
      <c r="R1404" s="27" t="str">
        <f t="shared" si="337"/>
        <v/>
      </c>
      <c r="S1404" s="27" t="str">
        <f t="shared" si="338"/>
        <v/>
      </c>
      <c r="T1404" s="32" t="str">
        <f t="shared" si="339"/>
        <v/>
      </c>
      <c r="U1404" s="10"/>
    </row>
    <row r="1405" spans="1:21" x14ac:dyDescent="0.25">
      <c r="A1405" s="10"/>
      <c r="B1405" s="4" t="str">
        <f>IF(ISBLANK('INPUT | Operations'!$B1410),"",COUNT('INPUT | Operations'!$B$12:$B1409))</f>
        <v/>
      </c>
      <c r="C1405" s="27" t="str">
        <f>IF(ISNUMBER($B1405),('INPUT | Operations'!$C1409+'INPUT | Operations'!$C1410)/2,"")</f>
        <v/>
      </c>
      <c r="D1405" s="28" t="str">
        <f t="shared" si="332"/>
        <v/>
      </c>
      <c r="E1405" s="26" t="str">
        <f>IF(ISNUMBER($B1405),'INPUT | Operations'!$B1410-'INPUT | Operations'!$B1409,"")</f>
        <v/>
      </c>
      <c r="F1405" s="32" t="str">
        <f>IF(ISNUMBER($B1405),IF('INPUT | Operations'!$B1410&lt;MainEngine_BurnTime,1,IF('INPUT | Operations'!$B1409&lt;=MainEngine_BurnTime,(MainEngine_BurnTime-'INPUT | Operations'!$B1409)/('INPUT | Operations'!$B1410-'INPUT | Operations'!$B1409),0))*'INPUT | Operations'!$D1409*NumberOfMainEngines*NumberOfOps*$E1405,"")</f>
        <v/>
      </c>
      <c r="G1405" s="34" t="str">
        <f t="shared" si="325"/>
        <v/>
      </c>
      <c r="H1405" s="27" t="str">
        <f t="shared" si="326"/>
        <v/>
      </c>
      <c r="I1405" s="27" t="str">
        <f t="shared" si="327"/>
        <v/>
      </c>
      <c r="J1405" s="27" t="str">
        <f t="shared" si="328"/>
        <v/>
      </c>
      <c r="K1405" s="27" t="str">
        <f t="shared" si="329"/>
        <v/>
      </c>
      <c r="L1405" s="27" t="str">
        <f t="shared" si="330"/>
        <v/>
      </c>
      <c r="M1405" s="32" t="str">
        <f t="shared" si="331"/>
        <v/>
      </c>
      <c r="N1405" s="27" t="str">
        <f t="shared" si="333"/>
        <v/>
      </c>
      <c r="O1405" s="27" t="str">
        <f t="shared" si="334"/>
        <v/>
      </c>
      <c r="P1405" s="27" t="str">
        <f t="shared" si="335"/>
        <v/>
      </c>
      <c r="Q1405" s="27" t="str">
        <f t="shared" si="336"/>
        <v/>
      </c>
      <c r="R1405" s="27" t="str">
        <f t="shared" si="337"/>
        <v/>
      </c>
      <c r="S1405" s="27" t="str">
        <f t="shared" si="338"/>
        <v/>
      </c>
      <c r="T1405" s="32" t="str">
        <f t="shared" si="339"/>
        <v/>
      </c>
      <c r="U1405" s="10"/>
    </row>
    <row r="1406" spans="1:21" x14ac:dyDescent="0.25">
      <c r="A1406" s="10"/>
      <c r="B1406" s="4" t="str">
        <f>IF(ISBLANK('INPUT | Operations'!$B1411),"",COUNT('INPUT | Operations'!$B$12:$B1410))</f>
        <v/>
      </c>
      <c r="C1406" s="27" t="str">
        <f>IF(ISNUMBER($B1406),('INPUT | Operations'!$C1410+'INPUT | Operations'!$C1411)/2,"")</f>
        <v/>
      </c>
      <c r="D1406" s="28" t="str">
        <f t="shared" si="332"/>
        <v/>
      </c>
      <c r="E1406" s="26" t="str">
        <f>IF(ISNUMBER($B1406),'INPUT | Operations'!$B1411-'INPUT | Operations'!$B1410,"")</f>
        <v/>
      </c>
      <c r="F1406" s="32" t="str">
        <f>IF(ISNUMBER($B1406),IF('INPUT | Operations'!$B1411&lt;MainEngine_BurnTime,1,IF('INPUT | Operations'!$B1410&lt;=MainEngine_BurnTime,(MainEngine_BurnTime-'INPUT | Operations'!$B1410)/('INPUT | Operations'!$B1411-'INPUT | Operations'!$B1410),0))*'INPUT | Operations'!$D1410*NumberOfMainEngines*NumberOfOps*$E1406,"")</f>
        <v/>
      </c>
      <c r="G1406" s="34" t="str">
        <f t="shared" si="325"/>
        <v/>
      </c>
      <c r="H1406" s="27" t="str">
        <f t="shared" si="326"/>
        <v/>
      </c>
      <c r="I1406" s="27" t="str">
        <f t="shared" si="327"/>
        <v/>
      </c>
      <c r="J1406" s="27" t="str">
        <f t="shared" si="328"/>
        <v/>
      </c>
      <c r="K1406" s="27" t="str">
        <f t="shared" si="329"/>
        <v/>
      </c>
      <c r="L1406" s="27" t="str">
        <f t="shared" si="330"/>
        <v/>
      </c>
      <c r="M1406" s="32" t="str">
        <f t="shared" si="331"/>
        <v/>
      </c>
      <c r="N1406" s="27" t="str">
        <f t="shared" si="333"/>
        <v/>
      </c>
      <c r="O1406" s="27" t="str">
        <f t="shared" si="334"/>
        <v/>
      </c>
      <c r="P1406" s="27" t="str">
        <f t="shared" si="335"/>
        <v/>
      </c>
      <c r="Q1406" s="27" t="str">
        <f t="shared" si="336"/>
        <v/>
      </c>
      <c r="R1406" s="27" t="str">
        <f t="shared" si="337"/>
        <v/>
      </c>
      <c r="S1406" s="27" t="str">
        <f t="shared" si="338"/>
        <v/>
      </c>
      <c r="T1406" s="32" t="str">
        <f t="shared" si="339"/>
        <v/>
      </c>
      <c r="U1406" s="10"/>
    </row>
    <row r="1407" spans="1:21" x14ac:dyDescent="0.25">
      <c r="A1407" s="10"/>
      <c r="B1407" s="4" t="str">
        <f>IF(ISBLANK('INPUT | Operations'!$B1412),"",COUNT('INPUT | Operations'!$B$12:$B1411))</f>
        <v/>
      </c>
      <c r="C1407" s="27" t="str">
        <f>IF(ISNUMBER($B1407),('INPUT | Operations'!$C1411+'INPUT | Operations'!$C1412)/2,"")</f>
        <v/>
      </c>
      <c r="D1407" s="28" t="str">
        <f t="shared" si="332"/>
        <v/>
      </c>
      <c r="E1407" s="26" t="str">
        <f>IF(ISNUMBER($B1407),'INPUT | Operations'!$B1412-'INPUT | Operations'!$B1411,"")</f>
        <v/>
      </c>
      <c r="F1407" s="32" t="str">
        <f>IF(ISNUMBER($B1407),IF('INPUT | Operations'!$B1412&lt;MainEngine_BurnTime,1,IF('INPUT | Operations'!$B1411&lt;=MainEngine_BurnTime,(MainEngine_BurnTime-'INPUT | Operations'!$B1411)/('INPUT | Operations'!$B1412-'INPUT | Operations'!$B1411),0))*'INPUT | Operations'!$D1411*NumberOfMainEngines*NumberOfOps*$E1407,"")</f>
        <v/>
      </c>
      <c r="G1407" s="34" t="str">
        <f t="shared" si="325"/>
        <v/>
      </c>
      <c r="H1407" s="27" t="str">
        <f t="shared" si="326"/>
        <v/>
      </c>
      <c r="I1407" s="27" t="str">
        <f t="shared" si="327"/>
        <v/>
      </c>
      <c r="J1407" s="27" t="str">
        <f t="shared" si="328"/>
        <v/>
      </c>
      <c r="K1407" s="27" t="str">
        <f t="shared" si="329"/>
        <v/>
      </c>
      <c r="L1407" s="27" t="str">
        <f t="shared" si="330"/>
        <v/>
      </c>
      <c r="M1407" s="32" t="str">
        <f t="shared" si="331"/>
        <v/>
      </c>
      <c r="N1407" s="27" t="str">
        <f t="shared" si="333"/>
        <v/>
      </c>
      <c r="O1407" s="27" t="str">
        <f t="shared" si="334"/>
        <v/>
      </c>
      <c r="P1407" s="27" t="str">
        <f t="shared" si="335"/>
        <v/>
      </c>
      <c r="Q1407" s="27" t="str">
        <f t="shared" si="336"/>
        <v/>
      </c>
      <c r="R1407" s="27" t="str">
        <f t="shared" si="337"/>
        <v/>
      </c>
      <c r="S1407" s="27" t="str">
        <f t="shared" si="338"/>
        <v/>
      </c>
      <c r="T1407" s="32" t="str">
        <f t="shared" si="339"/>
        <v/>
      </c>
      <c r="U1407" s="10"/>
    </row>
    <row r="1408" spans="1:21" x14ac:dyDescent="0.25">
      <c r="A1408" s="10"/>
      <c r="B1408" s="4" t="str">
        <f>IF(ISBLANK('INPUT | Operations'!$B1413),"",COUNT('INPUT | Operations'!$B$12:$B1412))</f>
        <v/>
      </c>
      <c r="C1408" s="27" t="str">
        <f>IF(ISNUMBER($B1408),('INPUT | Operations'!$C1412+'INPUT | Operations'!$C1413)/2,"")</f>
        <v/>
      </c>
      <c r="D1408" s="28" t="str">
        <f t="shared" si="332"/>
        <v/>
      </c>
      <c r="E1408" s="26" t="str">
        <f>IF(ISNUMBER($B1408),'INPUT | Operations'!$B1413-'INPUT | Operations'!$B1412,"")</f>
        <v/>
      </c>
      <c r="F1408" s="32" t="str">
        <f>IF(ISNUMBER($B1408),IF('INPUT | Operations'!$B1413&lt;MainEngine_BurnTime,1,IF('INPUT | Operations'!$B1412&lt;=MainEngine_BurnTime,(MainEngine_BurnTime-'INPUT | Operations'!$B1412)/('INPUT | Operations'!$B1413-'INPUT | Operations'!$B1412),0))*'INPUT | Operations'!$D1412*NumberOfMainEngines*NumberOfOps*$E1408,"")</f>
        <v/>
      </c>
      <c r="G1408" s="34" t="str">
        <f t="shared" si="325"/>
        <v/>
      </c>
      <c r="H1408" s="27" t="str">
        <f t="shared" si="326"/>
        <v/>
      </c>
      <c r="I1408" s="27" t="str">
        <f t="shared" si="327"/>
        <v/>
      </c>
      <c r="J1408" s="27" t="str">
        <f t="shared" si="328"/>
        <v/>
      </c>
      <c r="K1408" s="27" t="str">
        <f t="shared" si="329"/>
        <v/>
      </c>
      <c r="L1408" s="27" t="str">
        <f t="shared" si="330"/>
        <v/>
      </c>
      <c r="M1408" s="32" t="str">
        <f t="shared" si="331"/>
        <v/>
      </c>
      <c r="N1408" s="27" t="str">
        <f t="shared" si="333"/>
        <v/>
      </c>
      <c r="O1408" s="27" t="str">
        <f t="shared" si="334"/>
        <v/>
      </c>
      <c r="P1408" s="27" t="str">
        <f t="shared" si="335"/>
        <v/>
      </c>
      <c r="Q1408" s="27" t="str">
        <f t="shared" si="336"/>
        <v/>
      </c>
      <c r="R1408" s="27" t="str">
        <f t="shared" si="337"/>
        <v/>
      </c>
      <c r="S1408" s="27" t="str">
        <f t="shared" si="338"/>
        <v/>
      </c>
      <c r="T1408" s="32" t="str">
        <f t="shared" si="339"/>
        <v/>
      </c>
      <c r="U1408" s="10"/>
    </row>
    <row r="1409" spans="1:21" x14ac:dyDescent="0.25">
      <c r="A1409" s="10"/>
      <c r="B1409" s="4" t="str">
        <f>IF(ISBLANK('INPUT | Operations'!$B1414),"",COUNT('INPUT | Operations'!$B$12:$B1413))</f>
        <v/>
      </c>
      <c r="C1409" s="27" t="str">
        <f>IF(ISNUMBER($B1409),('INPUT | Operations'!$C1413+'INPUT | Operations'!$C1414)/2,"")</f>
        <v/>
      </c>
      <c r="D1409" s="28" t="str">
        <f t="shared" si="332"/>
        <v/>
      </c>
      <c r="E1409" s="26" t="str">
        <f>IF(ISNUMBER($B1409),'INPUT | Operations'!$B1414-'INPUT | Operations'!$B1413,"")</f>
        <v/>
      </c>
      <c r="F1409" s="32" t="str">
        <f>IF(ISNUMBER($B1409),IF('INPUT | Operations'!$B1414&lt;MainEngine_BurnTime,1,IF('INPUT | Operations'!$B1413&lt;=MainEngine_BurnTime,(MainEngine_BurnTime-'INPUT | Operations'!$B1413)/('INPUT | Operations'!$B1414-'INPUT | Operations'!$B1413),0))*'INPUT | Operations'!$D1413*NumberOfMainEngines*NumberOfOps*$E1409,"")</f>
        <v/>
      </c>
      <c r="G1409" s="34" t="str">
        <f t="shared" si="325"/>
        <v/>
      </c>
      <c r="H1409" s="27" t="str">
        <f t="shared" si="326"/>
        <v/>
      </c>
      <c r="I1409" s="27" t="str">
        <f t="shared" si="327"/>
        <v/>
      </c>
      <c r="J1409" s="27" t="str">
        <f t="shared" si="328"/>
        <v/>
      </c>
      <c r="K1409" s="27" t="str">
        <f t="shared" si="329"/>
        <v/>
      </c>
      <c r="L1409" s="27" t="str">
        <f t="shared" si="330"/>
        <v/>
      </c>
      <c r="M1409" s="32" t="str">
        <f t="shared" si="331"/>
        <v/>
      </c>
      <c r="N1409" s="27" t="str">
        <f t="shared" si="333"/>
        <v/>
      </c>
      <c r="O1409" s="27" t="str">
        <f t="shared" si="334"/>
        <v/>
      </c>
      <c r="P1409" s="27" t="str">
        <f t="shared" si="335"/>
        <v/>
      </c>
      <c r="Q1409" s="27" t="str">
        <f t="shared" si="336"/>
        <v/>
      </c>
      <c r="R1409" s="27" t="str">
        <f t="shared" si="337"/>
        <v/>
      </c>
      <c r="S1409" s="27" t="str">
        <f t="shared" si="338"/>
        <v/>
      </c>
      <c r="T1409" s="32" t="str">
        <f t="shared" si="339"/>
        <v/>
      </c>
      <c r="U1409" s="10"/>
    </row>
    <row r="1410" spans="1:21" x14ac:dyDescent="0.25">
      <c r="A1410" s="10"/>
      <c r="B1410" s="4" t="str">
        <f>IF(ISBLANK('INPUT | Operations'!$B1415),"",COUNT('INPUT | Operations'!$B$12:$B1414))</f>
        <v/>
      </c>
      <c r="C1410" s="27" t="str">
        <f>IF(ISNUMBER($B1410),('INPUT | Operations'!$C1414+'INPUT | Operations'!$C1415)/2,"")</f>
        <v/>
      </c>
      <c r="D1410" s="28" t="str">
        <f t="shared" si="332"/>
        <v/>
      </c>
      <c r="E1410" s="26" t="str">
        <f>IF(ISNUMBER($B1410),'INPUT | Operations'!$B1415-'INPUT | Operations'!$B1414,"")</f>
        <v/>
      </c>
      <c r="F1410" s="32" t="str">
        <f>IF(ISNUMBER($B1410),IF('INPUT | Operations'!$B1415&lt;MainEngine_BurnTime,1,IF('INPUT | Operations'!$B1414&lt;=MainEngine_BurnTime,(MainEngine_BurnTime-'INPUT | Operations'!$B1414)/('INPUT | Operations'!$B1415-'INPUT | Operations'!$B1414),0))*'INPUT | Operations'!$D1414*NumberOfMainEngines*NumberOfOps*$E1410,"")</f>
        <v/>
      </c>
      <c r="G1410" s="34" t="str">
        <f t="shared" si="325"/>
        <v/>
      </c>
      <c r="H1410" s="27" t="str">
        <f t="shared" si="326"/>
        <v/>
      </c>
      <c r="I1410" s="27" t="str">
        <f t="shared" si="327"/>
        <v/>
      </c>
      <c r="J1410" s="27" t="str">
        <f t="shared" si="328"/>
        <v/>
      </c>
      <c r="K1410" s="27" t="str">
        <f t="shared" si="329"/>
        <v/>
      </c>
      <c r="L1410" s="27" t="str">
        <f t="shared" si="330"/>
        <v/>
      </c>
      <c r="M1410" s="32" t="str">
        <f t="shared" si="331"/>
        <v/>
      </c>
      <c r="N1410" s="27" t="str">
        <f t="shared" si="333"/>
        <v/>
      </c>
      <c r="O1410" s="27" t="str">
        <f t="shared" si="334"/>
        <v/>
      </c>
      <c r="P1410" s="27" t="str">
        <f t="shared" si="335"/>
        <v/>
      </c>
      <c r="Q1410" s="27" t="str">
        <f t="shared" si="336"/>
        <v/>
      </c>
      <c r="R1410" s="27" t="str">
        <f t="shared" si="337"/>
        <v/>
      </c>
      <c r="S1410" s="27" t="str">
        <f t="shared" si="338"/>
        <v/>
      </c>
      <c r="T1410" s="32" t="str">
        <f t="shared" si="339"/>
        <v/>
      </c>
      <c r="U1410" s="10"/>
    </row>
    <row r="1411" spans="1:21" x14ac:dyDescent="0.25">
      <c r="A1411" s="10"/>
      <c r="B1411" s="4" t="str">
        <f>IF(ISBLANK('INPUT | Operations'!$B1416),"",COUNT('INPUT | Operations'!$B$12:$B1415))</f>
        <v/>
      </c>
      <c r="C1411" s="27" t="str">
        <f>IF(ISNUMBER($B1411),('INPUT | Operations'!$C1415+'INPUT | Operations'!$C1416)/2,"")</f>
        <v/>
      </c>
      <c r="D1411" s="28" t="str">
        <f t="shared" si="332"/>
        <v/>
      </c>
      <c r="E1411" s="26" t="str">
        <f>IF(ISNUMBER($B1411),'INPUT | Operations'!$B1416-'INPUT | Operations'!$B1415,"")</f>
        <v/>
      </c>
      <c r="F1411" s="32" t="str">
        <f>IF(ISNUMBER($B1411),IF('INPUT | Operations'!$B1416&lt;MainEngine_BurnTime,1,IF('INPUT | Operations'!$B1415&lt;=MainEngine_BurnTime,(MainEngine_BurnTime-'INPUT | Operations'!$B1415)/('INPUT | Operations'!$B1416-'INPUT | Operations'!$B1415),0))*'INPUT | Operations'!$D1415*NumberOfMainEngines*NumberOfOps*$E1411,"")</f>
        <v/>
      </c>
      <c r="G1411" s="34" t="str">
        <f t="shared" si="325"/>
        <v/>
      </c>
      <c r="H1411" s="27" t="str">
        <f t="shared" si="326"/>
        <v/>
      </c>
      <c r="I1411" s="27" t="str">
        <f t="shared" si="327"/>
        <v/>
      </c>
      <c r="J1411" s="27" t="str">
        <f t="shared" si="328"/>
        <v/>
      </c>
      <c r="K1411" s="27" t="str">
        <f t="shared" si="329"/>
        <v/>
      </c>
      <c r="L1411" s="27" t="str">
        <f t="shared" si="330"/>
        <v/>
      </c>
      <c r="M1411" s="32" t="str">
        <f t="shared" si="331"/>
        <v/>
      </c>
      <c r="N1411" s="27" t="str">
        <f t="shared" si="333"/>
        <v/>
      </c>
      <c r="O1411" s="27" t="str">
        <f t="shared" si="334"/>
        <v/>
      </c>
      <c r="P1411" s="27" t="str">
        <f t="shared" si="335"/>
        <v/>
      </c>
      <c r="Q1411" s="27" t="str">
        <f t="shared" si="336"/>
        <v/>
      </c>
      <c r="R1411" s="27" t="str">
        <f t="shared" si="337"/>
        <v/>
      </c>
      <c r="S1411" s="27" t="str">
        <f t="shared" si="338"/>
        <v/>
      </c>
      <c r="T1411" s="32" t="str">
        <f t="shared" si="339"/>
        <v/>
      </c>
      <c r="U1411" s="10"/>
    </row>
    <row r="1412" spans="1:21" x14ac:dyDescent="0.25">
      <c r="A1412" s="10"/>
      <c r="B1412" s="4" t="str">
        <f>IF(ISBLANK('INPUT | Operations'!$B1417),"",COUNT('INPUT | Operations'!$B$12:$B1416))</f>
        <v/>
      </c>
      <c r="C1412" s="27" t="str">
        <f>IF(ISNUMBER($B1412),('INPUT | Operations'!$C1416+'INPUT | Operations'!$C1417)/2,"")</f>
        <v/>
      </c>
      <c r="D1412" s="28" t="str">
        <f t="shared" si="332"/>
        <v/>
      </c>
      <c r="E1412" s="26" t="str">
        <f>IF(ISNUMBER($B1412),'INPUT | Operations'!$B1417-'INPUT | Operations'!$B1416,"")</f>
        <v/>
      </c>
      <c r="F1412" s="32" t="str">
        <f>IF(ISNUMBER($B1412),IF('INPUT | Operations'!$B1417&lt;MainEngine_BurnTime,1,IF('INPUT | Operations'!$B1416&lt;=MainEngine_BurnTime,(MainEngine_BurnTime-'INPUT | Operations'!$B1416)/('INPUT | Operations'!$B1417-'INPUT | Operations'!$B1416),0))*'INPUT | Operations'!$D1416*NumberOfMainEngines*NumberOfOps*$E1412,"")</f>
        <v/>
      </c>
      <c r="G1412" s="34" t="str">
        <f t="shared" si="325"/>
        <v/>
      </c>
      <c r="H1412" s="27" t="str">
        <f t="shared" si="326"/>
        <v/>
      </c>
      <c r="I1412" s="27" t="str">
        <f t="shared" si="327"/>
        <v/>
      </c>
      <c r="J1412" s="27" t="str">
        <f t="shared" si="328"/>
        <v/>
      </c>
      <c r="K1412" s="27" t="str">
        <f t="shared" si="329"/>
        <v/>
      </c>
      <c r="L1412" s="27" t="str">
        <f t="shared" si="330"/>
        <v/>
      </c>
      <c r="M1412" s="32" t="str">
        <f t="shared" si="331"/>
        <v/>
      </c>
      <c r="N1412" s="27" t="str">
        <f t="shared" si="333"/>
        <v/>
      </c>
      <c r="O1412" s="27" t="str">
        <f t="shared" si="334"/>
        <v/>
      </c>
      <c r="P1412" s="27" t="str">
        <f t="shared" si="335"/>
        <v/>
      </c>
      <c r="Q1412" s="27" t="str">
        <f t="shared" si="336"/>
        <v/>
      </c>
      <c r="R1412" s="27" t="str">
        <f t="shared" si="337"/>
        <v/>
      </c>
      <c r="S1412" s="27" t="str">
        <f t="shared" si="338"/>
        <v/>
      </c>
      <c r="T1412" s="32" t="str">
        <f t="shared" si="339"/>
        <v/>
      </c>
      <c r="U1412" s="10"/>
    </row>
    <row r="1413" spans="1:21" x14ac:dyDescent="0.25">
      <c r="A1413" s="10"/>
      <c r="B1413" s="4" t="str">
        <f>IF(ISBLANK('INPUT | Operations'!$B1418),"",COUNT('INPUT | Operations'!$B$12:$B1417))</f>
        <v/>
      </c>
      <c r="C1413" s="27" t="str">
        <f>IF(ISNUMBER($B1413),('INPUT | Operations'!$C1417+'INPUT | Operations'!$C1418)/2,"")</f>
        <v/>
      </c>
      <c r="D1413" s="28" t="str">
        <f t="shared" si="332"/>
        <v/>
      </c>
      <c r="E1413" s="26" t="str">
        <f>IF(ISNUMBER($B1413),'INPUT | Operations'!$B1418-'INPUT | Operations'!$B1417,"")</f>
        <v/>
      </c>
      <c r="F1413" s="32" t="str">
        <f>IF(ISNUMBER($B1413),IF('INPUT | Operations'!$B1418&lt;MainEngine_BurnTime,1,IF('INPUT | Operations'!$B1417&lt;=MainEngine_BurnTime,(MainEngine_BurnTime-'INPUT | Operations'!$B1417)/('INPUT | Operations'!$B1418-'INPUT | Operations'!$B1417),0))*'INPUT | Operations'!$D1417*NumberOfMainEngines*NumberOfOps*$E1413,"")</f>
        <v/>
      </c>
      <c r="G1413" s="34" t="str">
        <f t="shared" si="325"/>
        <v/>
      </c>
      <c r="H1413" s="27" t="str">
        <f t="shared" si="326"/>
        <v/>
      </c>
      <c r="I1413" s="27" t="str">
        <f t="shared" si="327"/>
        <v/>
      </c>
      <c r="J1413" s="27" t="str">
        <f t="shared" si="328"/>
        <v/>
      </c>
      <c r="K1413" s="27" t="str">
        <f t="shared" si="329"/>
        <v/>
      </c>
      <c r="L1413" s="27" t="str">
        <f t="shared" si="330"/>
        <v/>
      </c>
      <c r="M1413" s="32" t="str">
        <f t="shared" si="331"/>
        <v/>
      </c>
      <c r="N1413" s="27" t="str">
        <f t="shared" si="333"/>
        <v/>
      </c>
      <c r="O1413" s="27" t="str">
        <f t="shared" si="334"/>
        <v/>
      </c>
      <c r="P1413" s="27" t="str">
        <f t="shared" si="335"/>
        <v/>
      </c>
      <c r="Q1413" s="27" t="str">
        <f t="shared" si="336"/>
        <v/>
      </c>
      <c r="R1413" s="27" t="str">
        <f t="shared" si="337"/>
        <v/>
      </c>
      <c r="S1413" s="27" t="str">
        <f t="shared" si="338"/>
        <v/>
      </c>
      <c r="T1413" s="32" t="str">
        <f t="shared" si="339"/>
        <v/>
      </c>
      <c r="U1413" s="10"/>
    </row>
    <row r="1414" spans="1:21" x14ac:dyDescent="0.25">
      <c r="A1414" s="10"/>
      <c r="B1414" s="4" t="str">
        <f>IF(ISBLANK('INPUT | Operations'!$B1419),"",COUNT('INPUT | Operations'!$B$12:$B1418))</f>
        <v/>
      </c>
      <c r="C1414" s="27" t="str">
        <f>IF(ISNUMBER($B1414),('INPUT | Operations'!$C1418+'INPUT | Operations'!$C1419)/2,"")</f>
        <v/>
      </c>
      <c r="D1414" s="28" t="str">
        <f t="shared" si="332"/>
        <v/>
      </c>
      <c r="E1414" s="26" t="str">
        <f>IF(ISNUMBER($B1414),'INPUT | Operations'!$B1419-'INPUT | Operations'!$B1418,"")</f>
        <v/>
      </c>
      <c r="F1414" s="32" t="str">
        <f>IF(ISNUMBER($B1414),IF('INPUT | Operations'!$B1419&lt;MainEngine_BurnTime,1,IF('INPUT | Operations'!$B1418&lt;=MainEngine_BurnTime,(MainEngine_BurnTime-'INPUT | Operations'!$B1418)/('INPUT | Operations'!$B1419-'INPUT | Operations'!$B1418),0))*'INPUT | Operations'!$D1418*NumberOfMainEngines*NumberOfOps*$E1414,"")</f>
        <v/>
      </c>
      <c r="G1414" s="34" t="str">
        <f t="shared" si="325"/>
        <v/>
      </c>
      <c r="H1414" s="27" t="str">
        <f t="shared" si="326"/>
        <v/>
      </c>
      <c r="I1414" s="27" t="str">
        <f t="shared" si="327"/>
        <v/>
      </c>
      <c r="J1414" s="27" t="str">
        <f t="shared" si="328"/>
        <v/>
      </c>
      <c r="K1414" s="27" t="str">
        <f t="shared" si="329"/>
        <v/>
      </c>
      <c r="L1414" s="27" t="str">
        <f t="shared" si="330"/>
        <v/>
      </c>
      <c r="M1414" s="32" t="str">
        <f t="shared" si="331"/>
        <v/>
      </c>
      <c r="N1414" s="27" t="str">
        <f t="shared" si="333"/>
        <v/>
      </c>
      <c r="O1414" s="27" t="str">
        <f t="shared" si="334"/>
        <v/>
      </c>
      <c r="P1414" s="27" t="str">
        <f t="shared" si="335"/>
        <v/>
      </c>
      <c r="Q1414" s="27" t="str">
        <f t="shared" si="336"/>
        <v/>
      </c>
      <c r="R1414" s="27" t="str">
        <f t="shared" si="337"/>
        <v/>
      </c>
      <c r="S1414" s="27" t="str">
        <f t="shared" si="338"/>
        <v/>
      </c>
      <c r="T1414" s="32" t="str">
        <f t="shared" si="339"/>
        <v/>
      </c>
      <c r="U1414" s="10"/>
    </row>
    <row r="1415" spans="1:21" x14ac:dyDescent="0.25">
      <c r="A1415" s="10"/>
      <c r="B1415" s="4" t="str">
        <f>IF(ISBLANK('INPUT | Operations'!$B1420),"",COUNT('INPUT | Operations'!$B$12:$B1419))</f>
        <v/>
      </c>
      <c r="C1415" s="27" t="str">
        <f>IF(ISNUMBER($B1415),('INPUT | Operations'!$C1419+'INPUT | Operations'!$C1420)/2,"")</f>
        <v/>
      </c>
      <c r="D1415" s="28" t="str">
        <f t="shared" si="332"/>
        <v/>
      </c>
      <c r="E1415" s="26" t="str">
        <f>IF(ISNUMBER($B1415),'INPUT | Operations'!$B1420-'INPUT | Operations'!$B1419,"")</f>
        <v/>
      </c>
      <c r="F1415" s="32" t="str">
        <f>IF(ISNUMBER($B1415),IF('INPUT | Operations'!$B1420&lt;MainEngine_BurnTime,1,IF('INPUT | Operations'!$B1419&lt;=MainEngine_BurnTime,(MainEngine_BurnTime-'INPUT | Operations'!$B1419)/('INPUT | Operations'!$B1420-'INPUT | Operations'!$B1419),0))*'INPUT | Operations'!$D1419*NumberOfMainEngines*NumberOfOps*$E1415,"")</f>
        <v/>
      </c>
      <c r="G1415" s="34" t="str">
        <f t="shared" si="325"/>
        <v/>
      </c>
      <c r="H1415" s="27" t="str">
        <f t="shared" si="326"/>
        <v/>
      </c>
      <c r="I1415" s="27" t="str">
        <f t="shared" si="327"/>
        <v/>
      </c>
      <c r="J1415" s="27" t="str">
        <f t="shared" si="328"/>
        <v/>
      </c>
      <c r="K1415" s="27" t="str">
        <f t="shared" si="329"/>
        <v/>
      </c>
      <c r="L1415" s="27" t="str">
        <f t="shared" si="330"/>
        <v/>
      </c>
      <c r="M1415" s="32" t="str">
        <f t="shared" si="331"/>
        <v/>
      </c>
      <c r="N1415" s="27" t="str">
        <f t="shared" si="333"/>
        <v/>
      </c>
      <c r="O1415" s="27" t="str">
        <f t="shared" si="334"/>
        <v/>
      </c>
      <c r="P1415" s="27" t="str">
        <f t="shared" si="335"/>
        <v/>
      </c>
      <c r="Q1415" s="27" t="str">
        <f t="shared" si="336"/>
        <v/>
      </c>
      <c r="R1415" s="27" t="str">
        <f t="shared" si="337"/>
        <v/>
      </c>
      <c r="S1415" s="27" t="str">
        <f t="shared" si="338"/>
        <v/>
      </c>
      <c r="T1415" s="32" t="str">
        <f t="shared" si="339"/>
        <v/>
      </c>
      <c r="U1415" s="10"/>
    </row>
    <row r="1416" spans="1:21" x14ac:dyDescent="0.25">
      <c r="A1416" s="10"/>
      <c r="B1416" s="4" t="str">
        <f>IF(ISBLANK('INPUT | Operations'!$B1421),"",COUNT('INPUT | Operations'!$B$12:$B1420))</f>
        <v/>
      </c>
      <c r="C1416" s="27" t="str">
        <f>IF(ISNUMBER($B1416),('INPUT | Operations'!$C1420+'INPUT | Operations'!$C1421)/2,"")</f>
        <v/>
      </c>
      <c r="D1416" s="28" t="str">
        <f t="shared" si="332"/>
        <v/>
      </c>
      <c r="E1416" s="26" t="str">
        <f>IF(ISNUMBER($B1416),'INPUT | Operations'!$B1421-'INPUT | Operations'!$B1420,"")</f>
        <v/>
      </c>
      <c r="F1416" s="32" t="str">
        <f>IF(ISNUMBER($B1416),IF('INPUT | Operations'!$B1421&lt;MainEngine_BurnTime,1,IF('INPUT | Operations'!$B1420&lt;=MainEngine_BurnTime,(MainEngine_BurnTime-'INPUT | Operations'!$B1420)/('INPUT | Operations'!$B1421-'INPUT | Operations'!$B1420),0))*'INPUT | Operations'!$D1420*NumberOfMainEngines*NumberOfOps*$E1416,"")</f>
        <v/>
      </c>
      <c r="G1416" s="34" t="str">
        <f t="shared" ref="G1416:G1479" si="340">IF(ISNUMBER($B1416),MainEngine_H2O+MW_H2O/MW_H*MainEngine_H+MW_H2O/MW_H2*MainEngine_H2+MainEngine_OH,"")</f>
        <v/>
      </c>
      <c r="H1416" s="27" t="str">
        <f t="shared" ref="H1416:H1479" si="341">IF(ISNUMBER($B1416),MainEngine_CO2+MW_CO2/MW_CO*(MainEngine_CO-$I1416),"")</f>
        <v/>
      </c>
      <c r="I1416" s="27" t="str">
        <f t="shared" ref="I1416:I1479" si="342">IF(ISNUMBER($B1416),MIN(0.0025*EXP(0.067*$D1416)*(MainEngine_CO+MainEngine_CO2),MainEngine_CO),"")</f>
        <v/>
      </c>
      <c r="J1416" s="27" t="str">
        <f t="shared" ref="J1416:J1479" si="343">IF(ISNUMBER($B1416),MainEngine_Al2O3,"")</f>
        <v/>
      </c>
      <c r="K1416" s="27" t="str">
        <f t="shared" ref="K1416:K1479" si="344">IF(ISNUMBER($B1416),MainEngine_HCl+MainEngine_Cl+MainEngine_Cl2,"")</f>
        <v/>
      </c>
      <c r="L1416" s="27" t="str">
        <f t="shared" ref="L1416:L1479" si="345">IF(ISNUMBER($B1416),MainEngine_NOx+33*EXP(-0.26*$D1416),"")</f>
        <v/>
      </c>
      <c r="M1416" s="32" t="str">
        <f t="shared" ref="M1416:M1479" si="346">IF(ISNUMBER($B1416),MainEngine_BC*MAX(0.04,MIN(1,0.04*EXP(0.12*($D1416-15)))),"")</f>
        <v/>
      </c>
      <c r="N1416" s="27" t="str">
        <f t="shared" si="333"/>
        <v/>
      </c>
      <c r="O1416" s="27" t="str">
        <f t="shared" si="334"/>
        <v/>
      </c>
      <c r="P1416" s="27" t="str">
        <f t="shared" si="335"/>
        <v/>
      </c>
      <c r="Q1416" s="27" t="str">
        <f t="shared" si="336"/>
        <v/>
      </c>
      <c r="R1416" s="27" t="str">
        <f t="shared" si="337"/>
        <v/>
      </c>
      <c r="S1416" s="27" t="str">
        <f t="shared" si="338"/>
        <v/>
      </c>
      <c r="T1416" s="32" t="str">
        <f t="shared" si="339"/>
        <v/>
      </c>
      <c r="U1416" s="10"/>
    </row>
    <row r="1417" spans="1:21" x14ac:dyDescent="0.25">
      <c r="A1417" s="10"/>
      <c r="B1417" s="4" t="str">
        <f>IF(ISBLANK('INPUT | Operations'!$B1422),"",COUNT('INPUT | Operations'!$B$12:$B1421))</f>
        <v/>
      </c>
      <c r="C1417" s="27" t="str">
        <f>IF(ISNUMBER($B1417),('INPUT | Operations'!$C1421+'INPUT | Operations'!$C1422)/2,"")</f>
        <v/>
      </c>
      <c r="D1417" s="28" t="str">
        <f t="shared" si="332"/>
        <v/>
      </c>
      <c r="E1417" s="26" t="str">
        <f>IF(ISNUMBER($B1417),'INPUT | Operations'!$B1422-'INPUT | Operations'!$B1421,"")</f>
        <v/>
      </c>
      <c r="F1417" s="32" t="str">
        <f>IF(ISNUMBER($B1417),IF('INPUT | Operations'!$B1422&lt;MainEngine_BurnTime,1,IF('INPUT | Operations'!$B1421&lt;=MainEngine_BurnTime,(MainEngine_BurnTime-'INPUT | Operations'!$B1421)/('INPUT | Operations'!$B1422-'INPUT | Operations'!$B1421),0))*'INPUT | Operations'!$D1421*NumberOfMainEngines*NumberOfOps*$E1417,"")</f>
        <v/>
      </c>
      <c r="G1417" s="34" t="str">
        <f t="shared" si="340"/>
        <v/>
      </c>
      <c r="H1417" s="27" t="str">
        <f t="shared" si="341"/>
        <v/>
      </c>
      <c r="I1417" s="27" t="str">
        <f t="shared" si="342"/>
        <v/>
      </c>
      <c r="J1417" s="27" t="str">
        <f t="shared" si="343"/>
        <v/>
      </c>
      <c r="K1417" s="27" t="str">
        <f t="shared" si="344"/>
        <v/>
      </c>
      <c r="L1417" s="27" t="str">
        <f t="shared" si="345"/>
        <v/>
      </c>
      <c r="M1417" s="32" t="str">
        <f t="shared" si="346"/>
        <v/>
      </c>
      <c r="N1417" s="27" t="str">
        <f t="shared" si="333"/>
        <v/>
      </c>
      <c r="O1417" s="27" t="str">
        <f t="shared" si="334"/>
        <v/>
      </c>
      <c r="P1417" s="27" t="str">
        <f t="shared" si="335"/>
        <v/>
      </c>
      <c r="Q1417" s="27" t="str">
        <f t="shared" si="336"/>
        <v/>
      </c>
      <c r="R1417" s="27" t="str">
        <f t="shared" si="337"/>
        <v/>
      </c>
      <c r="S1417" s="27" t="str">
        <f t="shared" si="338"/>
        <v/>
      </c>
      <c r="T1417" s="32" t="str">
        <f t="shared" si="339"/>
        <v/>
      </c>
      <c r="U1417" s="10"/>
    </row>
    <row r="1418" spans="1:21" x14ac:dyDescent="0.25">
      <c r="A1418" s="10"/>
      <c r="B1418" s="4" t="str">
        <f>IF(ISBLANK('INPUT | Operations'!$B1423),"",COUNT('INPUT | Operations'!$B$12:$B1422))</f>
        <v/>
      </c>
      <c r="C1418" s="27" t="str">
        <f>IF(ISNUMBER($B1418),('INPUT | Operations'!$C1422+'INPUT | Operations'!$C1423)/2,"")</f>
        <v/>
      </c>
      <c r="D1418" s="28" t="str">
        <f t="shared" si="332"/>
        <v/>
      </c>
      <c r="E1418" s="26" t="str">
        <f>IF(ISNUMBER($B1418),'INPUT | Operations'!$B1423-'INPUT | Operations'!$B1422,"")</f>
        <v/>
      </c>
      <c r="F1418" s="32" t="str">
        <f>IF(ISNUMBER($B1418),IF('INPUT | Operations'!$B1423&lt;MainEngine_BurnTime,1,IF('INPUT | Operations'!$B1422&lt;=MainEngine_BurnTime,(MainEngine_BurnTime-'INPUT | Operations'!$B1422)/('INPUT | Operations'!$B1423-'INPUT | Operations'!$B1422),0))*'INPUT | Operations'!$D1422*NumberOfMainEngines*NumberOfOps*$E1418,"")</f>
        <v/>
      </c>
      <c r="G1418" s="34" t="str">
        <f t="shared" si="340"/>
        <v/>
      </c>
      <c r="H1418" s="27" t="str">
        <f t="shared" si="341"/>
        <v/>
      </c>
      <c r="I1418" s="27" t="str">
        <f t="shared" si="342"/>
        <v/>
      </c>
      <c r="J1418" s="27" t="str">
        <f t="shared" si="343"/>
        <v/>
      </c>
      <c r="K1418" s="27" t="str">
        <f t="shared" si="344"/>
        <v/>
      </c>
      <c r="L1418" s="27" t="str">
        <f t="shared" si="345"/>
        <v/>
      </c>
      <c r="M1418" s="32" t="str">
        <f t="shared" si="346"/>
        <v/>
      </c>
      <c r="N1418" s="27" t="str">
        <f t="shared" si="333"/>
        <v/>
      </c>
      <c r="O1418" s="27" t="str">
        <f t="shared" si="334"/>
        <v/>
      </c>
      <c r="P1418" s="27" t="str">
        <f t="shared" si="335"/>
        <v/>
      </c>
      <c r="Q1418" s="27" t="str">
        <f t="shared" si="336"/>
        <v/>
      </c>
      <c r="R1418" s="27" t="str">
        <f t="shared" si="337"/>
        <v/>
      </c>
      <c r="S1418" s="27" t="str">
        <f t="shared" si="338"/>
        <v/>
      </c>
      <c r="T1418" s="32" t="str">
        <f t="shared" si="339"/>
        <v/>
      </c>
      <c r="U1418" s="10"/>
    </row>
    <row r="1419" spans="1:21" x14ac:dyDescent="0.25">
      <c r="A1419" s="10"/>
      <c r="B1419" s="4" t="str">
        <f>IF(ISBLANK('INPUT | Operations'!$B1424),"",COUNT('INPUT | Operations'!$B$12:$B1423))</f>
        <v/>
      </c>
      <c r="C1419" s="27" t="str">
        <f>IF(ISNUMBER($B1419),('INPUT | Operations'!$C1423+'INPUT | Operations'!$C1424)/2,"")</f>
        <v/>
      </c>
      <c r="D1419" s="28" t="str">
        <f t="shared" si="332"/>
        <v/>
      </c>
      <c r="E1419" s="26" t="str">
        <f>IF(ISNUMBER($B1419),'INPUT | Operations'!$B1424-'INPUT | Operations'!$B1423,"")</f>
        <v/>
      </c>
      <c r="F1419" s="32" t="str">
        <f>IF(ISNUMBER($B1419),IF('INPUT | Operations'!$B1424&lt;MainEngine_BurnTime,1,IF('INPUT | Operations'!$B1423&lt;=MainEngine_BurnTime,(MainEngine_BurnTime-'INPUT | Operations'!$B1423)/('INPUT | Operations'!$B1424-'INPUT | Operations'!$B1423),0))*'INPUT | Operations'!$D1423*NumberOfMainEngines*NumberOfOps*$E1419,"")</f>
        <v/>
      </c>
      <c r="G1419" s="34" t="str">
        <f t="shared" si="340"/>
        <v/>
      </c>
      <c r="H1419" s="27" t="str">
        <f t="shared" si="341"/>
        <v/>
      </c>
      <c r="I1419" s="27" t="str">
        <f t="shared" si="342"/>
        <v/>
      </c>
      <c r="J1419" s="27" t="str">
        <f t="shared" si="343"/>
        <v/>
      </c>
      <c r="K1419" s="27" t="str">
        <f t="shared" si="344"/>
        <v/>
      </c>
      <c r="L1419" s="27" t="str">
        <f t="shared" si="345"/>
        <v/>
      </c>
      <c r="M1419" s="32" t="str">
        <f t="shared" si="346"/>
        <v/>
      </c>
      <c r="N1419" s="27" t="str">
        <f t="shared" si="333"/>
        <v/>
      </c>
      <c r="O1419" s="27" t="str">
        <f t="shared" si="334"/>
        <v/>
      </c>
      <c r="P1419" s="27" t="str">
        <f t="shared" si="335"/>
        <v/>
      </c>
      <c r="Q1419" s="27" t="str">
        <f t="shared" si="336"/>
        <v/>
      </c>
      <c r="R1419" s="27" t="str">
        <f t="shared" si="337"/>
        <v/>
      </c>
      <c r="S1419" s="27" t="str">
        <f t="shared" si="338"/>
        <v/>
      </c>
      <c r="T1419" s="32" t="str">
        <f t="shared" si="339"/>
        <v/>
      </c>
      <c r="U1419" s="10"/>
    </row>
    <row r="1420" spans="1:21" x14ac:dyDescent="0.25">
      <c r="A1420" s="10"/>
      <c r="B1420" s="4" t="str">
        <f>IF(ISBLANK('INPUT | Operations'!$B1425),"",COUNT('INPUT | Operations'!$B$12:$B1424))</f>
        <v/>
      </c>
      <c r="C1420" s="27" t="str">
        <f>IF(ISNUMBER($B1420),('INPUT | Operations'!$C1424+'INPUT | Operations'!$C1425)/2,"")</f>
        <v/>
      </c>
      <c r="D1420" s="28" t="str">
        <f t="shared" si="332"/>
        <v/>
      </c>
      <c r="E1420" s="26" t="str">
        <f>IF(ISNUMBER($B1420),'INPUT | Operations'!$B1425-'INPUT | Operations'!$B1424,"")</f>
        <v/>
      </c>
      <c r="F1420" s="32" t="str">
        <f>IF(ISNUMBER($B1420),IF('INPUT | Operations'!$B1425&lt;MainEngine_BurnTime,1,IF('INPUT | Operations'!$B1424&lt;=MainEngine_BurnTime,(MainEngine_BurnTime-'INPUT | Operations'!$B1424)/('INPUT | Operations'!$B1425-'INPUT | Operations'!$B1424),0))*'INPUT | Operations'!$D1424*NumberOfMainEngines*NumberOfOps*$E1420,"")</f>
        <v/>
      </c>
      <c r="G1420" s="34" t="str">
        <f t="shared" si="340"/>
        <v/>
      </c>
      <c r="H1420" s="27" t="str">
        <f t="shared" si="341"/>
        <v/>
      </c>
      <c r="I1420" s="27" t="str">
        <f t="shared" si="342"/>
        <v/>
      </c>
      <c r="J1420" s="27" t="str">
        <f t="shared" si="343"/>
        <v/>
      </c>
      <c r="K1420" s="27" t="str">
        <f t="shared" si="344"/>
        <v/>
      </c>
      <c r="L1420" s="27" t="str">
        <f t="shared" si="345"/>
        <v/>
      </c>
      <c r="M1420" s="32" t="str">
        <f t="shared" si="346"/>
        <v/>
      </c>
      <c r="N1420" s="27" t="str">
        <f t="shared" si="333"/>
        <v/>
      </c>
      <c r="O1420" s="27" t="str">
        <f t="shared" si="334"/>
        <v/>
      </c>
      <c r="P1420" s="27" t="str">
        <f t="shared" si="335"/>
        <v/>
      </c>
      <c r="Q1420" s="27" t="str">
        <f t="shared" si="336"/>
        <v/>
      </c>
      <c r="R1420" s="27" t="str">
        <f t="shared" si="337"/>
        <v/>
      </c>
      <c r="S1420" s="27" t="str">
        <f t="shared" si="338"/>
        <v/>
      </c>
      <c r="T1420" s="32" t="str">
        <f t="shared" si="339"/>
        <v/>
      </c>
      <c r="U1420" s="10"/>
    </row>
    <row r="1421" spans="1:21" x14ac:dyDescent="0.25">
      <c r="A1421" s="10"/>
      <c r="B1421" s="4" t="str">
        <f>IF(ISBLANK('INPUT | Operations'!$B1426),"",COUNT('INPUT | Operations'!$B$12:$B1425))</f>
        <v/>
      </c>
      <c r="C1421" s="27" t="str">
        <f>IF(ISNUMBER($B1421),('INPUT | Operations'!$C1425+'INPUT | Operations'!$C1426)/2,"")</f>
        <v/>
      </c>
      <c r="D1421" s="28" t="str">
        <f t="shared" si="332"/>
        <v/>
      </c>
      <c r="E1421" s="26" t="str">
        <f>IF(ISNUMBER($B1421),'INPUT | Operations'!$B1426-'INPUT | Operations'!$B1425,"")</f>
        <v/>
      </c>
      <c r="F1421" s="32" t="str">
        <f>IF(ISNUMBER($B1421),IF('INPUT | Operations'!$B1426&lt;MainEngine_BurnTime,1,IF('INPUT | Operations'!$B1425&lt;=MainEngine_BurnTime,(MainEngine_BurnTime-'INPUT | Operations'!$B1425)/('INPUT | Operations'!$B1426-'INPUT | Operations'!$B1425),0))*'INPUT | Operations'!$D1425*NumberOfMainEngines*NumberOfOps*$E1421,"")</f>
        <v/>
      </c>
      <c r="G1421" s="34" t="str">
        <f t="shared" si="340"/>
        <v/>
      </c>
      <c r="H1421" s="27" t="str">
        <f t="shared" si="341"/>
        <v/>
      </c>
      <c r="I1421" s="27" t="str">
        <f t="shared" si="342"/>
        <v/>
      </c>
      <c r="J1421" s="27" t="str">
        <f t="shared" si="343"/>
        <v/>
      </c>
      <c r="K1421" s="27" t="str">
        <f t="shared" si="344"/>
        <v/>
      </c>
      <c r="L1421" s="27" t="str">
        <f t="shared" si="345"/>
        <v/>
      </c>
      <c r="M1421" s="32" t="str">
        <f t="shared" si="346"/>
        <v/>
      </c>
      <c r="N1421" s="27" t="str">
        <f t="shared" si="333"/>
        <v/>
      </c>
      <c r="O1421" s="27" t="str">
        <f t="shared" si="334"/>
        <v/>
      </c>
      <c r="P1421" s="27" t="str">
        <f t="shared" si="335"/>
        <v/>
      </c>
      <c r="Q1421" s="27" t="str">
        <f t="shared" si="336"/>
        <v/>
      </c>
      <c r="R1421" s="27" t="str">
        <f t="shared" si="337"/>
        <v/>
      </c>
      <c r="S1421" s="27" t="str">
        <f t="shared" si="338"/>
        <v/>
      </c>
      <c r="T1421" s="32" t="str">
        <f t="shared" si="339"/>
        <v/>
      </c>
      <c r="U1421" s="10"/>
    </row>
    <row r="1422" spans="1:21" x14ac:dyDescent="0.25">
      <c r="A1422" s="10"/>
      <c r="B1422" s="4" t="str">
        <f>IF(ISBLANK('INPUT | Operations'!$B1427),"",COUNT('INPUT | Operations'!$B$12:$B1426))</f>
        <v/>
      </c>
      <c r="C1422" s="27" t="str">
        <f>IF(ISNUMBER($B1422),('INPUT | Operations'!$C1426+'INPUT | Operations'!$C1427)/2,"")</f>
        <v/>
      </c>
      <c r="D1422" s="28" t="str">
        <f t="shared" si="332"/>
        <v/>
      </c>
      <c r="E1422" s="26" t="str">
        <f>IF(ISNUMBER($B1422),'INPUT | Operations'!$B1427-'INPUT | Operations'!$B1426,"")</f>
        <v/>
      </c>
      <c r="F1422" s="32" t="str">
        <f>IF(ISNUMBER($B1422),IF('INPUT | Operations'!$B1427&lt;MainEngine_BurnTime,1,IF('INPUT | Operations'!$B1426&lt;=MainEngine_BurnTime,(MainEngine_BurnTime-'INPUT | Operations'!$B1426)/('INPUT | Operations'!$B1427-'INPUT | Operations'!$B1426),0))*'INPUT | Operations'!$D1426*NumberOfMainEngines*NumberOfOps*$E1422,"")</f>
        <v/>
      </c>
      <c r="G1422" s="34" t="str">
        <f t="shared" si="340"/>
        <v/>
      </c>
      <c r="H1422" s="27" t="str">
        <f t="shared" si="341"/>
        <v/>
      </c>
      <c r="I1422" s="27" t="str">
        <f t="shared" si="342"/>
        <v/>
      </c>
      <c r="J1422" s="27" t="str">
        <f t="shared" si="343"/>
        <v/>
      </c>
      <c r="K1422" s="27" t="str">
        <f t="shared" si="344"/>
        <v/>
      </c>
      <c r="L1422" s="27" t="str">
        <f t="shared" si="345"/>
        <v/>
      </c>
      <c r="M1422" s="32" t="str">
        <f t="shared" si="346"/>
        <v/>
      </c>
      <c r="N1422" s="27" t="str">
        <f t="shared" si="333"/>
        <v/>
      </c>
      <c r="O1422" s="27" t="str">
        <f t="shared" si="334"/>
        <v/>
      </c>
      <c r="P1422" s="27" t="str">
        <f t="shared" si="335"/>
        <v/>
      </c>
      <c r="Q1422" s="27" t="str">
        <f t="shared" si="336"/>
        <v/>
      </c>
      <c r="R1422" s="27" t="str">
        <f t="shared" si="337"/>
        <v/>
      </c>
      <c r="S1422" s="27" t="str">
        <f t="shared" si="338"/>
        <v/>
      </c>
      <c r="T1422" s="32" t="str">
        <f t="shared" si="339"/>
        <v/>
      </c>
      <c r="U1422" s="10"/>
    </row>
    <row r="1423" spans="1:21" x14ac:dyDescent="0.25">
      <c r="A1423" s="10"/>
      <c r="B1423" s="4" t="str">
        <f>IF(ISBLANK('INPUT | Operations'!$B1428),"",COUNT('INPUT | Operations'!$B$12:$B1427))</f>
        <v/>
      </c>
      <c r="C1423" s="27" t="str">
        <f>IF(ISNUMBER($B1423),('INPUT | Operations'!$C1427+'INPUT | Operations'!$C1428)/2,"")</f>
        <v/>
      </c>
      <c r="D1423" s="28" t="str">
        <f t="shared" si="332"/>
        <v/>
      </c>
      <c r="E1423" s="26" t="str">
        <f>IF(ISNUMBER($B1423),'INPUT | Operations'!$B1428-'INPUT | Operations'!$B1427,"")</f>
        <v/>
      </c>
      <c r="F1423" s="32" t="str">
        <f>IF(ISNUMBER($B1423),IF('INPUT | Operations'!$B1428&lt;MainEngine_BurnTime,1,IF('INPUT | Operations'!$B1427&lt;=MainEngine_BurnTime,(MainEngine_BurnTime-'INPUT | Operations'!$B1427)/('INPUT | Operations'!$B1428-'INPUT | Operations'!$B1427),0))*'INPUT | Operations'!$D1427*NumberOfMainEngines*NumberOfOps*$E1423,"")</f>
        <v/>
      </c>
      <c r="G1423" s="34" t="str">
        <f t="shared" si="340"/>
        <v/>
      </c>
      <c r="H1423" s="27" t="str">
        <f t="shared" si="341"/>
        <v/>
      </c>
      <c r="I1423" s="27" t="str">
        <f t="shared" si="342"/>
        <v/>
      </c>
      <c r="J1423" s="27" t="str">
        <f t="shared" si="343"/>
        <v/>
      </c>
      <c r="K1423" s="27" t="str">
        <f t="shared" si="344"/>
        <v/>
      </c>
      <c r="L1423" s="27" t="str">
        <f t="shared" si="345"/>
        <v/>
      </c>
      <c r="M1423" s="32" t="str">
        <f t="shared" si="346"/>
        <v/>
      </c>
      <c r="N1423" s="27" t="str">
        <f t="shared" si="333"/>
        <v/>
      </c>
      <c r="O1423" s="27" t="str">
        <f t="shared" si="334"/>
        <v/>
      </c>
      <c r="P1423" s="27" t="str">
        <f t="shared" si="335"/>
        <v/>
      </c>
      <c r="Q1423" s="27" t="str">
        <f t="shared" si="336"/>
        <v/>
      </c>
      <c r="R1423" s="27" t="str">
        <f t="shared" si="337"/>
        <v/>
      </c>
      <c r="S1423" s="27" t="str">
        <f t="shared" si="338"/>
        <v/>
      </c>
      <c r="T1423" s="32" t="str">
        <f t="shared" si="339"/>
        <v/>
      </c>
      <c r="U1423" s="10"/>
    </row>
    <row r="1424" spans="1:21" x14ac:dyDescent="0.25">
      <c r="A1424" s="10"/>
      <c r="B1424" s="4" t="str">
        <f>IF(ISBLANK('INPUT | Operations'!$B1429),"",COUNT('INPUT | Operations'!$B$12:$B1428))</f>
        <v/>
      </c>
      <c r="C1424" s="27" t="str">
        <f>IF(ISNUMBER($B1424),('INPUT | Operations'!$C1428+'INPUT | Operations'!$C1429)/2,"")</f>
        <v/>
      </c>
      <c r="D1424" s="28" t="str">
        <f t="shared" si="332"/>
        <v/>
      </c>
      <c r="E1424" s="26" t="str">
        <f>IF(ISNUMBER($B1424),'INPUT | Operations'!$B1429-'INPUT | Operations'!$B1428,"")</f>
        <v/>
      </c>
      <c r="F1424" s="32" t="str">
        <f>IF(ISNUMBER($B1424),IF('INPUT | Operations'!$B1429&lt;MainEngine_BurnTime,1,IF('INPUT | Operations'!$B1428&lt;=MainEngine_BurnTime,(MainEngine_BurnTime-'INPUT | Operations'!$B1428)/('INPUT | Operations'!$B1429-'INPUT | Operations'!$B1428),0))*'INPUT | Operations'!$D1428*NumberOfMainEngines*NumberOfOps*$E1424,"")</f>
        <v/>
      </c>
      <c r="G1424" s="34" t="str">
        <f t="shared" si="340"/>
        <v/>
      </c>
      <c r="H1424" s="27" t="str">
        <f t="shared" si="341"/>
        <v/>
      </c>
      <c r="I1424" s="27" t="str">
        <f t="shared" si="342"/>
        <v/>
      </c>
      <c r="J1424" s="27" t="str">
        <f t="shared" si="343"/>
        <v/>
      </c>
      <c r="K1424" s="27" t="str">
        <f t="shared" si="344"/>
        <v/>
      </c>
      <c r="L1424" s="27" t="str">
        <f t="shared" si="345"/>
        <v/>
      </c>
      <c r="M1424" s="32" t="str">
        <f t="shared" si="346"/>
        <v/>
      </c>
      <c r="N1424" s="27" t="str">
        <f t="shared" si="333"/>
        <v/>
      </c>
      <c r="O1424" s="27" t="str">
        <f t="shared" si="334"/>
        <v/>
      </c>
      <c r="P1424" s="27" t="str">
        <f t="shared" si="335"/>
        <v/>
      </c>
      <c r="Q1424" s="27" t="str">
        <f t="shared" si="336"/>
        <v/>
      </c>
      <c r="R1424" s="27" t="str">
        <f t="shared" si="337"/>
        <v/>
      </c>
      <c r="S1424" s="27" t="str">
        <f t="shared" si="338"/>
        <v/>
      </c>
      <c r="T1424" s="32" t="str">
        <f t="shared" si="339"/>
        <v/>
      </c>
      <c r="U1424" s="10"/>
    </row>
    <row r="1425" spans="1:21" x14ac:dyDescent="0.25">
      <c r="A1425" s="10"/>
      <c r="B1425" s="4" t="str">
        <f>IF(ISBLANK('INPUT | Operations'!$B1430),"",COUNT('INPUT | Operations'!$B$12:$B1429))</f>
        <v/>
      </c>
      <c r="C1425" s="27" t="str">
        <f>IF(ISNUMBER($B1425),('INPUT | Operations'!$C1429+'INPUT | Operations'!$C1430)/2,"")</f>
        <v/>
      </c>
      <c r="D1425" s="28" t="str">
        <f t="shared" si="332"/>
        <v/>
      </c>
      <c r="E1425" s="26" t="str">
        <f>IF(ISNUMBER($B1425),'INPUT | Operations'!$B1430-'INPUT | Operations'!$B1429,"")</f>
        <v/>
      </c>
      <c r="F1425" s="32" t="str">
        <f>IF(ISNUMBER($B1425),IF('INPUT | Operations'!$B1430&lt;MainEngine_BurnTime,1,IF('INPUT | Operations'!$B1429&lt;=MainEngine_BurnTime,(MainEngine_BurnTime-'INPUT | Operations'!$B1429)/('INPUT | Operations'!$B1430-'INPUT | Operations'!$B1429),0))*'INPUT | Operations'!$D1429*NumberOfMainEngines*NumberOfOps*$E1425,"")</f>
        <v/>
      </c>
      <c r="G1425" s="34" t="str">
        <f t="shared" si="340"/>
        <v/>
      </c>
      <c r="H1425" s="27" t="str">
        <f t="shared" si="341"/>
        <v/>
      </c>
      <c r="I1425" s="27" t="str">
        <f t="shared" si="342"/>
        <v/>
      </c>
      <c r="J1425" s="27" t="str">
        <f t="shared" si="343"/>
        <v/>
      </c>
      <c r="K1425" s="27" t="str">
        <f t="shared" si="344"/>
        <v/>
      </c>
      <c r="L1425" s="27" t="str">
        <f t="shared" si="345"/>
        <v/>
      </c>
      <c r="M1425" s="32" t="str">
        <f t="shared" si="346"/>
        <v/>
      </c>
      <c r="N1425" s="27" t="str">
        <f t="shared" si="333"/>
        <v/>
      </c>
      <c r="O1425" s="27" t="str">
        <f t="shared" si="334"/>
        <v/>
      </c>
      <c r="P1425" s="27" t="str">
        <f t="shared" si="335"/>
        <v/>
      </c>
      <c r="Q1425" s="27" t="str">
        <f t="shared" si="336"/>
        <v/>
      </c>
      <c r="R1425" s="27" t="str">
        <f t="shared" si="337"/>
        <v/>
      </c>
      <c r="S1425" s="27" t="str">
        <f t="shared" si="338"/>
        <v/>
      </c>
      <c r="T1425" s="32" t="str">
        <f t="shared" si="339"/>
        <v/>
      </c>
      <c r="U1425" s="10"/>
    </row>
    <row r="1426" spans="1:21" x14ac:dyDescent="0.25">
      <c r="A1426" s="10"/>
      <c r="B1426" s="4" t="str">
        <f>IF(ISBLANK('INPUT | Operations'!$B1431),"",COUNT('INPUT | Operations'!$B$12:$B1430))</f>
        <v/>
      </c>
      <c r="C1426" s="27" t="str">
        <f>IF(ISNUMBER($B1426),('INPUT | Operations'!$C1430+'INPUT | Operations'!$C1431)/2,"")</f>
        <v/>
      </c>
      <c r="D1426" s="28" t="str">
        <f t="shared" si="332"/>
        <v/>
      </c>
      <c r="E1426" s="26" t="str">
        <f>IF(ISNUMBER($B1426),'INPUT | Operations'!$B1431-'INPUT | Operations'!$B1430,"")</f>
        <v/>
      </c>
      <c r="F1426" s="32" t="str">
        <f>IF(ISNUMBER($B1426),IF('INPUT | Operations'!$B1431&lt;MainEngine_BurnTime,1,IF('INPUT | Operations'!$B1430&lt;=MainEngine_BurnTime,(MainEngine_BurnTime-'INPUT | Operations'!$B1430)/('INPUT | Operations'!$B1431-'INPUT | Operations'!$B1430),0))*'INPUT | Operations'!$D1430*NumberOfMainEngines*NumberOfOps*$E1426,"")</f>
        <v/>
      </c>
      <c r="G1426" s="34" t="str">
        <f t="shared" si="340"/>
        <v/>
      </c>
      <c r="H1426" s="27" t="str">
        <f t="shared" si="341"/>
        <v/>
      </c>
      <c r="I1426" s="27" t="str">
        <f t="shared" si="342"/>
        <v/>
      </c>
      <c r="J1426" s="27" t="str">
        <f t="shared" si="343"/>
        <v/>
      </c>
      <c r="K1426" s="27" t="str">
        <f t="shared" si="344"/>
        <v/>
      </c>
      <c r="L1426" s="27" t="str">
        <f t="shared" si="345"/>
        <v/>
      </c>
      <c r="M1426" s="32" t="str">
        <f t="shared" si="346"/>
        <v/>
      </c>
      <c r="N1426" s="27" t="str">
        <f t="shared" si="333"/>
        <v/>
      </c>
      <c r="O1426" s="27" t="str">
        <f t="shared" si="334"/>
        <v/>
      </c>
      <c r="P1426" s="27" t="str">
        <f t="shared" si="335"/>
        <v/>
      </c>
      <c r="Q1426" s="27" t="str">
        <f t="shared" si="336"/>
        <v/>
      </c>
      <c r="R1426" s="27" t="str">
        <f t="shared" si="337"/>
        <v/>
      </c>
      <c r="S1426" s="27" t="str">
        <f t="shared" si="338"/>
        <v/>
      </c>
      <c r="T1426" s="32" t="str">
        <f t="shared" si="339"/>
        <v/>
      </c>
      <c r="U1426" s="10"/>
    </row>
    <row r="1427" spans="1:21" x14ac:dyDescent="0.25">
      <c r="A1427" s="10"/>
      <c r="B1427" s="4" t="str">
        <f>IF(ISBLANK('INPUT | Operations'!$B1432),"",COUNT('INPUT | Operations'!$B$12:$B1431))</f>
        <v/>
      </c>
      <c r="C1427" s="27" t="str">
        <f>IF(ISNUMBER($B1427),('INPUT | Operations'!$C1431+'INPUT | Operations'!$C1432)/2,"")</f>
        <v/>
      </c>
      <c r="D1427" s="28" t="str">
        <f t="shared" si="332"/>
        <v/>
      </c>
      <c r="E1427" s="26" t="str">
        <f>IF(ISNUMBER($B1427),'INPUT | Operations'!$B1432-'INPUT | Operations'!$B1431,"")</f>
        <v/>
      </c>
      <c r="F1427" s="32" t="str">
        <f>IF(ISNUMBER($B1427),IF('INPUT | Operations'!$B1432&lt;MainEngine_BurnTime,1,IF('INPUT | Operations'!$B1431&lt;=MainEngine_BurnTime,(MainEngine_BurnTime-'INPUT | Operations'!$B1431)/('INPUT | Operations'!$B1432-'INPUT | Operations'!$B1431),0))*'INPUT | Operations'!$D1431*NumberOfMainEngines*NumberOfOps*$E1427,"")</f>
        <v/>
      </c>
      <c r="G1427" s="34" t="str">
        <f t="shared" si="340"/>
        <v/>
      </c>
      <c r="H1427" s="27" t="str">
        <f t="shared" si="341"/>
        <v/>
      </c>
      <c r="I1427" s="27" t="str">
        <f t="shared" si="342"/>
        <v/>
      </c>
      <c r="J1427" s="27" t="str">
        <f t="shared" si="343"/>
        <v/>
      </c>
      <c r="K1427" s="27" t="str">
        <f t="shared" si="344"/>
        <v/>
      </c>
      <c r="L1427" s="27" t="str">
        <f t="shared" si="345"/>
        <v/>
      </c>
      <c r="M1427" s="32" t="str">
        <f t="shared" si="346"/>
        <v/>
      </c>
      <c r="N1427" s="27" t="str">
        <f t="shared" si="333"/>
        <v/>
      </c>
      <c r="O1427" s="27" t="str">
        <f t="shared" si="334"/>
        <v/>
      </c>
      <c r="P1427" s="27" t="str">
        <f t="shared" si="335"/>
        <v/>
      </c>
      <c r="Q1427" s="27" t="str">
        <f t="shared" si="336"/>
        <v/>
      </c>
      <c r="R1427" s="27" t="str">
        <f t="shared" si="337"/>
        <v/>
      </c>
      <c r="S1427" s="27" t="str">
        <f t="shared" si="338"/>
        <v/>
      </c>
      <c r="T1427" s="32" t="str">
        <f t="shared" si="339"/>
        <v/>
      </c>
      <c r="U1427" s="10"/>
    </row>
    <row r="1428" spans="1:21" x14ac:dyDescent="0.25">
      <c r="A1428" s="10"/>
      <c r="B1428" s="4" t="str">
        <f>IF(ISBLANK('INPUT | Operations'!$B1433),"",COUNT('INPUT | Operations'!$B$12:$B1432))</f>
        <v/>
      </c>
      <c r="C1428" s="27" t="str">
        <f>IF(ISNUMBER($B1428),('INPUT | Operations'!$C1432+'INPUT | Operations'!$C1433)/2,"")</f>
        <v/>
      </c>
      <c r="D1428" s="28" t="str">
        <f t="shared" si="332"/>
        <v/>
      </c>
      <c r="E1428" s="26" t="str">
        <f>IF(ISNUMBER($B1428),'INPUT | Operations'!$B1433-'INPUT | Operations'!$B1432,"")</f>
        <v/>
      </c>
      <c r="F1428" s="32" t="str">
        <f>IF(ISNUMBER($B1428),IF('INPUT | Operations'!$B1433&lt;MainEngine_BurnTime,1,IF('INPUT | Operations'!$B1432&lt;=MainEngine_BurnTime,(MainEngine_BurnTime-'INPUT | Operations'!$B1432)/('INPUT | Operations'!$B1433-'INPUT | Operations'!$B1432),0))*'INPUT | Operations'!$D1432*NumberOfMainEngines*NumberOfOps*$E1428,"")</f>
        <v/>
      </c>
      <c r="G1428" s="34" t="str">
        <f t="shared" si="340"/>
        <v/>
      </c>
      <c r="H1428" s="27" t="str">
        <f t="shared" si="341"/>
        <v/>
      </c>
      <c r="I1428" s="27" t="str">
        <f t="shared" si="342"/>
        <v/>
      </c>
      <c r="J1428" s="27" t="str">
        <f t="shared" si="343"/>
        <v/>
      </c>
      <c r="K1428" s="27" t="str">
        <f t="shared" si="344"/>
        <v/>
      </c>
      <c r="L1428" s="27" t="str">
        <f t="shared" si="345"/>
        <v/>
      </c>
      <c r="M1428" s="32" t="str">
        <f t="shared" si="346"/>
        <v/>
      </c>
      <c r="N1428" s="27" t="str">
        <f t="shared" si="333"/>
        <v/>
      </c>
      <c r="O1428" s="27" t="str">
        <f t="shared" si="334"/>
        <v/>
      </c>
      <c r="P1428" s="27" t="str">
        <f t="shared" si="335"/>
        <v/>
      </c>
      <c r="Q1428" s="27" t="str">
        <f t="shared" si="336"/>
        <v/>
      </c>
      <c r="R1428" s="27" t="str">
        <f t="shared" si="337"/>
        <v/>
      </c>
      <c r="S1428" s="27" t="str">
        <f t="shared" si="338"/>
        <v/>
      </c>
      <c r="T1428" s="32" t="str">
        <f t="shared" si="339"/>
        <v/>
      </c>
      <c r="U1428" s="10"/>
    </row>
    <row r="1429" spans="1:21" x14ac:dyDescent="0.25">
      <c r="A1429" s="10"/>
      <c r="B1429" s="4" t="str">
        <f>IF(ISBLANK('INPUT | Operations'!$B1434),"",COUNT('INPUT | Operations'!$B$12:$B1433))</f>
        <v/>
      </c>
      <c r="C1429" s="27" t="str">
        <f>IF(ISNUMBER($B1429),('INPUT | Operations'!$C1433+'INPUT | Operations'!$C1434)/2,"")</f>
        <v/>
      </c>
      <c r="D1429" s="28" t="str">
        <f t="shared" si="332"/>
        <v/>
      </c>
      <c r="E1429" s="26" t="str">
        <f>IF(ISNUMBER($B1429),'INPUT | Operations'!$B1434-'INPUT | Operations'!$B1433,"")</f>
        <v/>
      </c>
      <c r="F1429" s="32" t="str">
        <f>IF(ISNUMBER($B1429),IF('INPUT | Operations'!$B1434&lt;MainEngine_BurnTime,1,IF('INPUT | Operations'!$B1433&lt;=MainEngine_BurnTime,(MainEngine_BurnTime-'INPUT | Operations'!$B1433)/('INPUT | Operations'!$B1434-'INPUT | Operations'!$B1433),0))*'INPUT | Operations'!$D1433*NumberOfMainEngines*NumberOfOps*$E1429,"")</f>
        <v/>
      </c>
      <c r="G1429" s="34" t="str">
        <f t="shared" si="340"/>
        <v/>
      </c>
      <c r="H1429" s="27" t="str">
        <f t="shared" si="341"/>
        <v/>
      </c>
      <c r="I1429" s="27" t="str">
        <f t="shared" si="342"/>
        <v/>
      </c>
      <c r="J1429" s="27" t="str">
        <f t="shared" si="343"/>
        <v/>
      </c>
      <c r="K1429" s="27" t="str">
        <f t="shared" si="344"/>
        <v/>
      </c>
      <c r="L1429" s="27" t="str">
        <f t="shared" si="345"/>
        <v/>
      </c>
      <c r="M1429" s="32" t="str">
        <f t="shared" si="346"/>
        <v/>
      </c>
      <c r="N1429" s="27" t="str">
        <f t="shared" si="333"/>
        <v/>
      </c>
      <c r="O1429" s="27" t="str">
        <f t="shared" si="334"/>
        <v/>
      </c>
      <c r="P1429" s="27" t="str">
        <f t="shared" si="335"/>
        <v/>
      </c>
      <c r="Q1429" s="27" t="str">
        <f t="shared" si="336"/>
        <v/>
      </c>
      <c r="R1429" s="27" t="str">
        <f t="shared" si="337"/>
        <v/>
      </c>
      <c r="S1429" s="27" t="str">
        <f t="shared" si="338"/>
        <v/>
      </c>
      <c r="T1429" s="32" t="str">
        <f t="shared" si="339"/>
        <v/>
      </c>
      <c r="U1429" s="10"/>
    </row>
    <row r="1430" spans="1:21" x14ac:dyDescent="0.25">
      <c r="A1430" s="10"/>
      <c r="B1430" s="4" t="str">
        <f>IF(ISBLANK('INPUT | Operations'!$B1435),"",COUNT('INPUT | Operations'!$B$12:$B1434))</f>
        <v/>
      </c>
      <c r="C1430" s="27" t="str">
        <f>IF(ISNUMBER($B1430),('INPUT | Operations'!$C1434+'INPUT | Operations'!$C1435)/2,"")</f>
        <v/>
      </c>
      <c r="D1430" s="28" t="str">
        <f t="shared" si="332"/>
        <v/>
      </c>
      <c r="E1430" s="26" t="str">
        <f>IF(ISNUMBER($B1430),'INPUT | Operations'!$B1435-'INPUT | Operations'!$B1434,"")</f>
        <v/>
      </c>
      <c r="F1430" s="32" t="str">
        <f>IF(ISNUMBER($B1430),IF('INPUT | Operations'!$B1435&lt;MainEngine_BurnTime,1,IF('INPUT | Operations'!$B1434&lt;=MainEngine_BurnTime,(MainEngine_BurnTime-'INPUT | Operations'!$B1434)/('INPUT | Operations'!$B1435-'INPUT | Operations'!$B1434),0))*'INPUT | Operations'!$D1434*NumberOfMainEngines*NumberOfOps*$E1430,"")</f>
        <v/>
      </c>
      <c r="G1430" s="34" t="str">
        <f t="shared" si="340"/>
        <v/>
      </c>
      <c r="H1430" s="27" t="str">
        <f t="shared" si="341"/>
        <v/>
      </c>
      <c r="I1430" s="27" t="str">
        <f t="shared" si="342"/>
        <v/>
      </c>
      <c r="J1430" s="27" t="str">
        <f t="shared" si="343"/>
        <v/>
      </c>
      <c r="K1430" s="27" t="str">
        <f t="shared" si="344"/>
        <v/>
      </c>
      <c r="L1430" s="27" t="str">
        <f t="shared" si="345"/>
        <v/>
      </c>
      <c r="M1430" s="32" t="str">
        <f t="shared" si="346"/>
        <v/>
      </c>
      <c r="N1430" s="27" t="str">
        <f t="shared" si="333"/>
        <v/>
      </c>
      <c r="O1430" s="27" t="str">
        <f t="shared" si="334"/>
        <v/>
      </c>
      <c r="P1430" s="27" t="str">
        <f t="shared" si="335"/>
        <v/>
      </c>
      <c r="Q1430" s="27" t="str">
        <f t="shared" si="336"/>
        <v/>
      </c>
      <c r="R1430" s="27" t="str">
        <f t="shared" si="337"/>
        <v/>
      </c>
      <c r="S1430" s="27" t="str">
        <f t="shared" si="338"/>
        <v/>
      </c>
      <c r="T1430" s="32" t="str">
        <f t="shared" si="339"/>
        <v/>
      </c>
      <c r="U1430" s="10"/>
    </row>
    <row r="1431" spans="1:21" x14ac:dyDescent="0.25">
      <c r="A1431" s="10"/>
      <c r="B1431" s="4" t="str">
        <f>IF(ISBLANK('INPUT | Operations'!$B1436),"",COUNT('INPUT | Operations'!$B$12:$B1435))</f>
        <v/>
      </c>
      <c r="C1431" s="27" t="str">
        <f>IF(ISNUMBER($B1431),('INPUT | Operations'!$C1435+'INPUT | Operations'!$C1436)/2,"")</f>
        <v/>
      </c>
      <c r="D1431" s="28" t="str">
        <f t="shared" si="332"/>
        <v/>
      </c>
      <c r="E1431" s="26" t="str">
        <f>IF(ISNUMBER($B1431),'INPUT | Operations'!$B1436-'INPUT | Operations'!$B1435,"")</f>
        <v/>
      </c>
      <c r="F1431" s="32" t="str">
        <f>IF(ISNUMBER($B1431),IF('INPUT | Operations'!$B1436&lt;MainEngine_BurnTime,1,IF('INPUT | Operations'!$B1435&lt;=MainEngine_BurnTime,(MainEngine_BurnTime-'INPUT | Operations'!$B1435)/('INPUT | Operations'!$B1436-'INPUT | Operations'!$B1435),0))*'INPUT | Operations'!$D1435*NumberOfMainEngines*NumberOfOps*$E1431,"")</f>
        <v/>
      </c>
      <c r="G1431" s="34" t="str">
        <f t="shared" si="340"/>
        <v/>
      </c>
      <c r="H1431" s="27" t="str">
        <f t="shared" si="341"/>
        <v/>
      </c>
      <c r="I1431" s="27" t="str">
        <f t="shared" si="342"/>
        <v/>
      </c>
      <c r="J1431" s="27" t="str">
        <f t="shared" si="343"/>
        <v/>
      </c>
      <c r="K1431" s="27" t="str">
        <f t="shared" si="344"/>
        <v/>
      </c>
      <c r="L1431" s="27" t="str">
        <f t="shared" si="345"/>
        <v/>
      </c>
      <c r="M1431" s="32" t="str">
        <f t="shared" si="346"/>
        <v/>
      </c>
      <c r="N1431" s="27" t="str">
        <f t="shared" si="333"/>
        <v/>
      </c>
      <c r="O1431" s="27" t="str">
        <f t="shared" si="334"/>
        <v/>
      </c>
      <c r="P1431" s="27" t="str">
        <f t="shared" si="335"/>
        <v/>
      </c>
      <c r="Q1431" s="27" t="str">
        <f t="shared" si="336"/>
        <v/>
      </c>
      <c r="R1431" s="27" t="str">
        <f t="shared" si="337"/>
        <v/>
      </c>
      <c r="S1431" s="27" t="str">
        <f t="shared" si="338"/>
        <v/>
      </c>
      <c r="T1431" s="32" t="str">
        <f t="shared" si="339"/>
        <v/>
      </c>
      <c r="U1431" s="10"/>
    </row>
    <row r="1432" spans="1:21" x14ac:dyDescent="0.25">
      <c r="A1432" s="10"/>
      <c r="B1432" s="4" t="str">
        <f>IF(ISBLANK('INPUT | Operations'!$B1437),"",COUNT('INPUT | Operations'!$B$12:$B1436))</f>
        <v/>
      </c>
      <c r="C1432" s="27" t="str">
        <f>IF(ISNUMBER($B1432),('INPUT | Operations'!$C1436+'INPUT | Operations'!$C1437)/2,"")</f>
        <v/>
      </c>
      <c r="D1432" s="28" t="str">
        <f t="shared" si="332"/>
        <v/>
      </c>
      <c r="E1432" s="26" t="str">
        <f>IF(ISNUMBER($B1432),'INPUT | Operations'!$B1437-'INPUT | Operations'!$B1436,"")</f>
        <v/>
      </c>
      <c r="F1432" s="32" t="str">
        <f>IF(ISNUMBER($B1432),IF('INPUT | Operations'!$B1437&lt;MainEngine_BurnTime,1,IF('INPUT | Operations'!$B1436&lt;=MainEngine_BurnTime,(MainEngine_BurnTime-'INPUT | Operations'!$B1436)/('INPUT | Operations'!$B1437-'INPUT | Operations'!$B1436),0))*'INPUT | Operations'!$D1436*NumberOfMainEngines*NumberOfOps*$E1432,"")</f>
        <v/>
      </c>
      <c r="G1432" s="34" t="str">
        <f t="shared" si="340"/>
        <v/>
      </c>
      <c r="H1432" s="27" t="str">
        <f t="shared" si="341"/>
        <v/>
      </c>
      <c r="I1432" s="27" t="str">
        <f t="shared" si="342"/>
        <v/>
      </c>
      <c r="J1432" s="27" t="str">
        <f t="shared" si="343"/>
        <v/>
      </c>
      <c r="K1432" s="27" t="str">
        <f t="shared" si="344"/>
        <v/>
      </c>
      <c r="L1432" s="27" t="str">
        <f t="shared" si="345"/>
        <v/>
      </c>
      <c r="M1432" s="32" t="str">
        <f t="shared" si="346"/>
        <v/>
      </c>
      <c r="N1432" s="27" t="str">
        <f t="shared" si="333"/>
        <v/>
      </c>
      <c r="O1432" s="27" t="str">
        <f t="shared" si="334"/>
        <v/>
      </c>
      <c r="P1432" s="27" t="str">
        <f t="shared" si="335"/>
        <v/>
      </c>
      <c r="Q1432" s="27" t="str">
        <f t="shared" si="336"/>
        <v/>
      </c>
      <c r="R1432" s="27" t="str">
        <f t="shared" si="337"/>
        <v/>
      </c>
      <c r="S1432" s="27" t="str">
        <f t="shared" si="338"/>
        <v/>
      </c>
      <c r="T1432" s="32" t="str">
        <f t="shared" si="339"/>
        <v/>
      </c>
      <c r="U1432" s="10"/>
    </row>
    <row r="1433" spans="1:21" x14ac:dyDescent="0.25">
      <c r="A1433" s="10"/>
      <c r="B1433" s="4" t="str">
        <f>IF(ISBLANK('INPUT | Operations'!$B1438),"",COUNT('INPUT | Operations'!$B$12:$B1437))</f>
        <v/>
      </c>
      <c r="C1433" s="27" t="str">
        <f>IF(ISNUMBER($B1433),('INPUT | Operations'!$C1437+'INPUT | Operations'!$C1438)/2,"")</f>
        <v/>
      </c>
      <c r="D1433" s="28" t="str">
        <f t="shared" si="332"/>
        <v/>
      </c>
      <c r="E1433" s="26" t="str">
        <f>IF(ISNUMBER($B1433),'INPUT | Operations'!$B1438-'INPUT | Operations'!$B1437,"")</f>
        <v/>
      </c>
      <c r="F1433" s="32" t="str">
        <f>IF(ISNUMBER($B1433),IF('INPUT | Operations'!$B1438&lt;MainEngine_BurnTime,1,IF('INPUT | Operations'!$B1437&lt;=MainEngine_BurnTime,(MainEngine_BurnTime-'INPUT | Operations'!$B1437)/('INPUT | Operations'!$B1438-'INPUT | Operations'!$B1437),0))*'INPUT | Operations'!$D1437*NumberOfMainEngines*NumberOfOps*$E1433,"")</f>
        <v/>
      </c>
      <c r="G1433" s="34" t="str">
        <f t="shared" si="340"/>
        <v/>
      </c>
      <c r="H1433" s="27" t="str">
        <f t="shared" si="341"/>
        <v/>
      </c>
      <c r="I1433" s="27" t="str">
        <f t="shared" si="342"/>
        <v/>
      </c>
      <c r="J1433" s="27" t="str">
        <f t="shared" si="343"/>
        <v/>
      </c>
      <c r="K1433" s="27" t="str">
        <f t="shared" si="344"/>
        <v/>
      </c>
      <c r="L1433" s="27" t="str">
        <f t="shared" si="345"/>
        <v/>
      </c>
      <c r="M1433" s="32" t="str">
        <f t="shared" si="346"/>
        <v/>
      </c>
      <c r="N1433" s="27" t="str">
        <f t="shared" si="333"/>
        <v/>
      </c>
      <c r="O1433" s="27" t="str">
        <f t="shared" si="334"/>
        <v/>
      </c>
      <c r="P1433" s="27" t="str">
        <f t="shared" si="335"/>
        <v/>
      </c>
      <c r="Q1433" s="27" t="str">
        <f t="shared" si="336"/>
        <v/>
      </c>
      <c r="R1433" s="27" t="str">
        <f t="shared" si="337"/>
        <v/>
      </c>
      <c r="S1433" s="27" t="str">
        <f t="shared" si="338"/>
        <v/>
      </c>
      <c r="T1433" s="32" t="str">
        <f t="shared" si="339"/>
        <v/>
      </c>
      <c r="U1433" s="10"/>
    </row>
    <row r="1434" spans="1:21" x14ac:dyDescent="0.25">
      <c r="A1434" s="10"/>
      <c r="B1434" s="4" t="str">
        <f>IF(ISBLANK('INPUT | Operations'!$B1439),"",COUNT('INPUT | Operations'!$B$12:$B1438))</f>
        <v/>
      </c>
      <c r="C1434" s="27" t="str">
        <f>IF(ISNUMBER($B1434),('INPUT | Operations'!$C1438+'INPUT | Operations'!$C1439)/2,"")</f>
        <v/>
      </c>
      <c r="D1434" s="28" t="str">
        <f t="shared" si="332"/>
        <v/>
      </c>
      <c r="E1434" s="26" t="str">
        <f>IF(ISNUMBER($B1434),'INPUT | Operations'!$B1439-'INPUT | Operations'!$B1438,"")</f>
        <v/>
      </c>
      <c r="F1434" s="32" t="str">
        <f>IF(ISNUMBER($B1434),IF('INPUT | Operations'!$B1439&lt;MainEngine_BurnTime,1,IF('INPUT | Operations'!$B1438&lt;=MainEngine_BurnTime,(MainEngine_BurnTime-'INPUT | Operations'!$B1438)/('INPUT | Operations'!$B1439-'INPUT | Operations'!$B1438),0))*'INPUT | Operations'!$D1438*NumberOfMainEngines*NumberOfOps*$E1434,"")</f>
        <v/>
      </c>
      <c r="G1434" s="34" t="str">
        <f t="shared" si="340"/>
        <v/>
      </c>
      <c r="H1434" s="27" t="str">
        <f t="shared" si="341"/>
        <v/>
      </c>
      <c r="I1434" s="27" t="str">
        <f t="shared" si="342"/>
        <v/>
      </c>
      <c r="J1434" s="27" t="str">
        <f t="shared" si="343"/>
        <v/>
      </c>
      <c r="K1434" s="27" t="str">
        <f t="shared" si="344"/>
        <v/>
      </c>
      <c r="L1434" s="27" t="str">
        <f t="shared" si="345"/>
        <v/>
      </c>
      <c r="M1434" s="32" t="str">
        <f t="shared" si="346"/>
        <v/>
      </c>
      <c r="N1434" s="27" t="str">
        <f t="shared" si="333"/>
        <v/>
      </c>
      <c r="O1434" s="27" t="str">
        <f t="shared" si="334"/>
        <v/>
      </c>
      <c r="P1434" s="27" t="str">
        <f t="shared" si="335"/>
        <v/>
      </c>
      <c r="Q1434" s="27" t="str">
        <f t="shared" si="336"/>
        <v/>
      </c>
      <c r="R1434" s="27" t="str">
        <f t="shared" si="337"/>
        <v/>
      </c>
      <c r="S1434" s="27" t="str">
        <f t="shared" si="338"/>
        <v/>
      </c>
      <c r="T1434" s="32" t="str">
        <f t="shared" si="339"/>
        <v/>
      </c>
      <c r="U1434" s="10"/>
    </row>
    <row r="1435" spans="1:21" x14ac:dyDescent="0.25">
      <c r="A1435" s="10"/>
      <c r="B1435" s="4" t="str">
        <f>IF(ISBLANK('INPUT | Operations'!$B1440),"",COUNT('INPUT | Operations'!$B$12:$B1439))</f>
        <v/>
      </c>
      <c r="C1435" s="27" t="str">
        <f>IF(ISNUMBER($B1435),('INPUT | Operations'!$C1439+'INPUT | Operations'!$C1440)/2,"")</f>
        <v/>
      </c>
      <c r="D1435" s="28" t="str">
        <f t="shared" si="332"/>
        <v/>
      </c>
      <c r="E1435" s="26" t="str">
        <f>IF(ISNUMBER($B1435),'INPUT | Operations'!$B1440-'INPUT | Operations'!$B1439,"")</f>
        <v/>
      </c>
      <c r="F1435" s="32" t="str">
        <f>IF(ISNUMBER($B1435),IF('INPUT | Operations'!$B1440&lt;MainEngine_BurnTime,1,IF('INPUT | Operations'!$B1439&lt;=MainEngine_BurnTime,(MainEngine_BurnTime-'INPUT | Operations'!$B1439)/('INPUT | Operations'!$B1440-'INPUT | Operations'!$B1439),0))*'INPUT | Operations'!$D1439*NumberOfMainEngines*NumberOfOps*$E1435,"")</f>
        <v/>
      </c>
      <c r="G1435" s="34" t="str">
        <f t="shared" si="340"/>
        <v/>
      </c>
      <c r="H1435" s="27" t="str">
        <f t="shared" si="341"/>
        <v/>
      </c>
      <c r="I1435" s="27" t="str">
        <f t="shared" si="342"/>
        <v/>
      </c>
      <c r="J1435" s="27" t="str">
        <f t="shared" si="343"/>
        <v/>
      </c>
      <c r="K1435" s="27" t="str">
        <f t="shared" si="344"/>
        <v/>
      </c>
      <c r="L1435" s="27" t="str">
        <f t="shared" si="345"/>
        <v/>
      </c>
      <c r="M1435" s="32" t="str">
        <f t="shared" si="346"/>
        <v/>
      </c>
      <c r="N1435" s="27" t="str">
        <f t="shared" si="333"/>
        <v/>
      </c>
      <c r="O1435" s="27" t="str">
        <f t="shared" si="334"/>
        <v/>
      </c>
      <c r="P1435" s="27" t="str">
        <f t="shared" si="335"/>
        <v/>
      </c>
      <c r="Q1435" s="27" t="str">
        <f t="shared" si="336"/>
        <v/>
      </c>
      <c r="R1435" s="27" t="str">
        <f t="shared" si="337"/>
        <v/>
      </c>
      <c r="S1435" s="27" t="str">
        <f t="shared" si="338"/>
        <v/>
      </c>
      <c r="T1435" s="32" t="str">
        <f t="shared" si="339"/>
        <v/>
      </c>
      <c r="U1435" s="10"/>
    </row>
    <row r="1436" spans="1:21" x14ac:dyDescent="0.25">
      <c r="A1436" s="10"/>
      <c r="B1436" s="4" t="str">
        <f>IF(ISBLANK('INPUT | Operations'!$B1441),"",COUNT('INPUT | Operations'!$B$12:$B1440))</f>
        <v/>
      </c>
      <c r="C1436" s="27" t="str">
        <f>IF(ISNUMBER($B1436),('INPUT | Operations'!$C1440+'INPUT | Operations'!$C1441)/2,"")</f>
        <v/>
      </c>
      <c r="D1436" s="28" t="str">
        <f t="shared" si="332"/>
        <v/>
      </c>
      <c r="E1436" s="26" t="str">
        <f>IF(ISNUMBER($B1436),'INPUT | Operations'!$B1441-'INPUT | Operations'!$B1440,"")</f>
        <v/>
      </c>
      <c r="F1436" s="32" t="str">
        <f>IF(ISNUMBER($B1436),IF('INPUT | Operations'!$B1441&lt;MainEngine_BurnTime,1,IF('INPUT | Operations'!$B1440&lt;=MainEngine_BurnTime,(MainEngine_BurnTime-'INPUT | Operations'!$B1440)/('INPUT | Operations'!$B1441-'INPUT | Operations'!$B1440),0))*'INPUT | Operations'!$D1440*NumberOfMainEngines*NumberOfOps*$E1436,"")</f>
        <v/>
      </c>
      <c r="G1436" s="34" t="str">
        <f t="shared" si="340"/>
        <v/>
      </c>
      <c r="H1436" s="27" t="str">
        <f t="shared" si="341"/>
        <v/>
      </c>
      <c r="I1436" s="27" t="str">
        <f t="shared" si="342"/>
        <v/>
      </c>
      <c r="J1436" s="27" t="str">
        <f t="shared" si="343"/>
        <v/>
      </c>
      <c r="K1436" s="27" t="str">
        <f t="shared" si="344"/>
        <v/>
      </c>
      <c r="L1436" s="27" t="str">
        <f t="shared" si="345"/>
        <v/>
      </c>
      <c r="M1436" s="32" t="str">
        <f t="shared" si="346"/>
        <v/>
      </c>
      <c r="N1436" s="27" t="str">
        <f t="shared" si="333"/>
        <v/>
      </c>
      <c r="O1436" s="27" t="str">
        <f t="shared" si="334"/>
        <v/>
      </c>
      <c r="P1436" s="27" t="str">
        <f t="shared" si="335"/>
        <v/>
      </c>
      <c r="Q1436" s="27" t="str">
        <f t="shared" si="336"/>
        <v/>
      </c>
      <c r="R1436" s="27" t="str">
        <f t="shared" si="337"/>
        <v/>
      </c>
      <c r="S1436" s="27" t="str">
        <f t="shared" si="338"/>
        <v/>
      </c>
      <c r="T1436" s="32" t="str">
        <f t="shared" si="339"/>
        <v/>
      </c>
      <c r="U1436" s="10"/>
    </row>
    <row r="1437" spans="1:21" x14ac:dyDescent="0.25">
      <c r="A1437" s="10"/>
      <c r="B1437" s="4" t="str">
        <f>IF(ISBLANK('INPUT | Operations'!$B1442),"",COUNT('INPUT | Operations'!$B$12:$B1441))</f>
        <v/>
      </c>
      <c r="C1437" s="27" t="str">
        <f>IF(ISNUMBER($B1437),('INPUT | Operations'!$C1441+'INPUT | Operations'!$C1442)/2,"")</f>
        <v/>
      </c>
      <c r="D1437" s="28" t="str">
        <f t="shared" si="332"/>
        <v/>
      </c>
      <c r="E1437" s="26" t="str">
        <f>IF(ISNUMBER($B1437),'INPUT | Operations'!$B1442-'INPUT | Operations'!$B1441,"")</f>
        <v/>
      </c>
      <c r="F1437" s="32" t="str">
        <f>IF(ISNUMBER($B1437),IF('INPUT | Operations'!$B1442&lt;MainEngine_BurnTime,1,IF('INPUT | Operations'!$B1441&lt;=MainEngine_BurnTime,(MainEngine_BurnTime-'INPUT | Operations'!$B1441)/('INPUT | Operations'!$B1442-'INPUT | Operations'!$B1441),0))*'INPUT | Operations'!$D1441*NumberOfMainEngines*NumberOfOps*$E1437,"")</f>
        <v/>
      </c>
      <c r="G1437" s="34" t="str">
        <f t="shared" si="340"/>
        <v/>
      </c>
      <c r="H1437" s="27" t="str">
        <f t="shared" si="341"/>
        <v/>
      </c>
      <c r="I1437" s="27" t="str">
        <f t="shared" si="342"/>
        <v/>
      </c>
      <c r="J1437" s="27" t="str">
        <f t="shared" si="343"/>
        <v/>
      </c>
      <c r="K1437" s="27" t="str">
        <f t="shared" si="344"/>
        <v/>
      </c>
      <c r="L1437" s="27" t="str">
        <f t="shared" si="345"/>
        <v/>
      </c>
      <c r="M1437" s="32" t="str">
        <f t="shared" si="346"/>
        <v/>
      </c>
      <c r="N1437" s="27" t="str">
        <f t="shared" si="333"/>
        <v/>
      </c>
      <c r="O1437" s="27" t="str">
        <f t="shared" si="334"/>
        <v/>
      </c>
      <c r="P1437" s="27" t="str">
        <f t="shared" si="335"/>
        <v/>
      </c>
      <c r="Q1437" s="27" t="str">
        <f t="shared" si="336"/>
        <v/>
      </c>
      <c r="R1437" s="27" t="str">
        <f t="shared" si="337"/>
        <v/>
      </c>
      <c r="S1437" s="27" t="str">
        <f t="shared" si="338"/>
        <v/>
      </c>
      <c r="T1437" s="32" t="str">
        <f t="shared" si="339"/>
        <v/>
      </c>
      <c r="U1437" s="10"/>
    </row>
    <row r="1438" spans="1:21" x14ac:dyDescent="0.25">
      <c r="A1438" s="10"/>
      <c r="B1438" s="4" t="str">
        <f>IF(ISBLANK('INPUT | Operations'!$B1443),"",COUNT('INPUT | Operations'!$B$12:$B1442))</f>
        <v/>
      </c>
      <c r="C1438" s="27" t="str">
        <f>IF(ISNUMBER($B1438),('INPUT | Operations'!$C1442+'INPUT | Operations'!$C1443)/2,"")</f>
        <v/>
      </c>
      <c r="D1438" s="28" t="str">
        <f t="shared" si="332"/>
        <v/>
      </c>
      <c r="E1438" s="26" t="str">
        <f>IF(ISNUMBER($B1438),'INPUT | Operations'!$B1443-'INPUT | Operations'!$B1442,"")</f>
        <v/>
      </c>
      <c r="F1438" s="32" t="str">
        <f>IF(ISNUMBER($B1438),IF('INPUT | Operations'!$B1443&lt;MainEngine_BurnTime,1,IF('INPUT | Operations'!$B1442&lt;=MainEngine_BurnTime,(MainEngine_BurnTime-'INPUT | Operations'!$B1442)/('INPUT | Operations'!$B1443-'INPUT | Operations'!$B1442),0))*'INPUT | Operations'!$D1442*NumberOfMainEngines*NumberOfOps*$E1438,"")</f>
        <v/>
      </c>
      <c r="G1438" s="34" t="str">
        <f t="shared" si="340"/>
        <v/>
      </c>
      <c r="H1438" s="27" t="str">
        <f t="shared" si="341"/>
        <v/>
      </c>
      <c r="I1438" s="27" t="str">
        <f t="shared" si="342"/>
        <v/>
      </c>
      <c r="J1438" s="27" t="str">
        <f t="shared" si="343"/>
        <v/>
      </c>
      <c r="K1438" s="27" t="str">
        <f t="shared" si="344"/>
        <v/>
      </c>
      <c r="L1438" s="27" t="str">
        <f t="shared" si="345"/>
        <v/>
      </c>
      <c r="M1438" s="32" t="str">
        <f t="shared" si="346"/>
        <v/>
      </c>
      <c r="N1438" s="27" t="str">
        <f t="shared" si="333"/>
        <v/>
      </c>
      <c r="O1438" s="27" t="str">
        <f t="shared" si="334"/>
        <v/>
      </c>
      <c r="P1438" s="27" t="str">
        <f t="shared" si="335"/>
        <v/>
      </c>
      <c r="Q1438" s="27" t="str">
        <f t="shared" si="336"/>
        <v/>
      </c>
      <c r="R1438" s="27" t="str">
        <f t="shared" si="337"/>
        <v/>
      </c>
      <c r="S1438" s="27" t="str">
        <f t="shared" si="338"/>
        <v/>
      </c>
      <c r="T1438" s="32" t="str">
        <f t="shared" si="339"/>
        <v/>
      </c>
      <c r="U1438" s="10"/>
    </row>
    <row r="1439" spans="1:21" x14ac:dyDescent="0.25">
      <c r="A1439" s="10"/>
      <c r="B1439" s="4" t="str">
        <f>IF(ISBLANK('INPUT | Operations'!$B1444),"",COUNT('INPUT | Operations'!$B$12:$B1443))</f>
        <v/>
      </c>
      <c r="C1439" s="27" t="str">
        <f>IF(ISNUMBER($B1439),('INPUT | Operations'!$C1443+'INPUT | Operations'!$C1444)/2,"")</f>
        <v/>
      </c>
      <c r="D1439" s="28" t="str">
        <f t="shared" si="332"/>
        <v/>
      </c>
      <c r="E1439" s="26" t="str">
        <f>IF(ISNUMBER($B1439),'INPUT | Operations'!$B1444-'INPUT | Operations'!$B1443,"")</f>
        <v/>
      </c>
      <c r="F1439" s="32" t="str">
        <f>IF(ISNUMBER($B1439),IF('INPUT | Operations'!$B1444&lt;MainEngine_BurnTime,1,IF('INPUT | Operations'!$B1443&lt;=MainEngine_BurnTime,(MainEngine_BurnTime-'INPUT | Operations'!$B1443)/('INPUT | Operations'!$B1444-'INPUT | Operations'!$B1443),0))*'INPUT | Operations'!$D1443*NumberOfMainEngines*NumberOfOps*$E1439,"")</f>
        <v/>
      </c>
      <c r="G1439" s="34" t="str">
        <f t="shared" si="340"/>
        <v/>
      </c>
      <c r="H1439" s="27" t="str">
        <f t="shared" si="341"/>
        <v/>
      </c>
      <c r="I1439" s="27" t="str">
        <f t="shared" si="342"/>
        <v/>
      </c>
      <c r="J1439" s="27" t="str">
        <f t="shared" si="343"/>
        <v/>
      </c>
      <c r="K1439" s="27" t="str">
        <f t="shared" si="344"/>
        <v/>
      </c>
      <c r="L1439" s="27" t="str">
        <f t="shared" si="345"/>
        <v/>
      </c>
      <c r="M1439" s="32" t="str">
        <f t="shared" si="346"/>
        <v/>
      </c>
      <c r="N1439" s="27" t="str">
        <f t="shared" si="333"/>
        <v/>
      </c>
      <c r="O1439" s="27" t="str">
        <f t="shared" si="334"/>
        <v/>
      </c>
      <c r="P1439" s="27" t="str">
        <f t="shared" si="335"/>
        <v/>
      </c>
      <c r="Q1439" s="27" t="str">
        <f t="shared" si="336"/>
        <v/>
      </c>
      <c r="R1439" s="27" t="str">
        <f t="shared" si="337"/>
        <v/>
      </c>
      <c r="S1439" s="27" t="str">
        <f t="shared" si="338"/>
        <v/>
      </c>
      <c r="T1439" s="32" t="str">
        <f t="shared" si="339"/>
        <v/>
      </c>
      <c r="U1439" s="10"/>
    </row>
    <row r="1440" spans="1:21" x14ac:dyDescent="0.25">
      <c r="A1440" s="10"/>
      <c r="B1440" s="4" t="str">
        <f>IF(ISBLANK('INPUT | Operations'!$B1445),"",COUNT('INPUT | Operations'!$B$12:$B1444))</f>
        <v/>
      </c>
      <c r="C1440" s="27" t="str">
        <f>IF(ISNUMBER($B1440),('INPUT | Operations'!$C1444+'INPUT | Operations'!$C1445)/2,"")</f>
        <v/>
      </c>
      <c r="D1440" s="28" t="str">
        <f t="shared" si="332"/>
        <v/>
      </c>
      <c r="E1440" s="26" t="str">
        <f>IF(ISNUMBER($B1440),'INPUT | Operations'!$B1445-'INPUT | Operations'!$B1444,"")</f>
        <v/>
      </c>
      <c r="F1440" s="32" t="str">
        <f>IF(ISNUMBER($B1440),IF('INPUT | Operations'!$B1445&lt;MainEngine_BurnTime,1,IF('INPUT | Operations'!$B1444&lt;=MainEngine_BurnTime,(MainEngine_BurnTime-'INPUT | Operations'!$B1444)/('INPUT | Operations'!$B1445-'INPUT | Operations'!$B1444),0))*'INPUT | Operations'!$D1444*NumberOfMainEngines*NumberOfOps*$E1440,"")</f>
        <v/>
      </c>
      <c r="G1440" s="34" t="str">
        <f t="shared" si="340"/>
        <v/>
      </c>
      <c r="H1440" s="27" t="str">
        <f t="shared" si="341"/>
        <v/>
      </c>
      <c r="I1440" s="27" t="str">
        <f t="shared" si="342"/>
        <v/>
      </c>
      <c r="J1440" s="27" t="str">
        <f t="shared" si="343"/>
        <v/>
      </c>
      <c r="K1440" s="27" t="str">
        <f t="shared" si="344"/>
        <v/>
      </c>
      <c r="L1440" s="27" t="str">
        <f t="shared" si="345"/>
        <v/>
      </c>
      <c r="M1440" s="32" t="str">
        <f t="shared" si="346"/>
        <v/>
      </c>
      <c r="N1440" s="27" t="str">
        <f t="shared" si="333"/>
        <v/>
      </c>
      <c r="O1440" s="27" t="str">
        <f t="shared" si="334"/>
        <v/>
      </c>
      <c r="P1440" s="27" t="str">
        <f t="shared" si="335"/>
        <v/>
      </c>
      <c r="Q1440" s="27" t="str">
        <f t="shared" si="336"/>
        <v/>
      </c>
      <c r="R1440" s="27" t="str">
        <f t="shared" si="337"/>
        <v/>
      </c>
      <c r="S1440" s="27" t="str">
        <f t="shared" si="338"/>
        <v/>
      </c>
      <c r="T1440" s="32" t="str">
        <f t="shared" si="339"/>
        <v/>
      </c>
      <c r="U1440" s="10"/>
    </row>
    <row r="1441" spans="1:21" x14ac:dyDescent="0.25">
      <c r="A1441" s="10"/>
      <c r="B1441" s="4" t="str">
        <f>IF(ISBLANK('INPUT | Operations'!$B1446),"",COUNT('INPUT | Operations'!$B$12:$B1445))</f>
        <v/>
      </c>
      <c r="C1441" s="27" t="str">
        <f>IF(ISNUMBER($B1441),('INPUT | Operations'!$C1445+'INPUT | Operations'!$C1446)/2,"")</f>
        <v/>
      </c>
      <c r="D1441" s="28" t="str">
        <f t="shared" si="332"/>
        <v/>
      </c>
      <c r="E1441" s="26" t="str">
        <f>IF(ISNUMBER($B1441),'INPUT | Operations'!$B1446-'INPUT | Operations'!$B1445,"")</f>
        <v/>
      </c>
      <c r="F1441" s="32" t="str">
        <f>IF(ISNUMBER($B1441),IF('INPUT | Operations'!$B1446&lt;MainEngine_BurnTime,1,IF('INPUT | Operations'!$B1445&lt;=MainEngine_BurnTime,(MainEngine_BurnTime-'INPUT | Operations'!$B1445)/('INPUT | Operations'!$B1446-'INPUT | Operations'!$B1445),0))*'INPUT | Operations'!$D1445*NumberOfMainEngines*NumberOfOps*$E1441,"")</f>
        <v/>
      </c>
      <c r="G1441" s="34" t="str">
        <f t="shared" si="340"/>
        <v/>
      </c>
      <c r="H1441" s="27" t="str">
        <f t="shared" si="341"/>
        <v/>
      </c>
      <c r="I1441" s="27" t="str">
        <f t="shared" si="342"/>
        <v/>
      </c>
      <c r="J1441" s="27" t="str">
        <f t="shared" si="343"/>
        <v/>
      </c>
      <c r="K1441" s="27" t="str">
        <f t="shared" si="344"/>
        <v/>
      </c>
      <c r="L1441" s="27" t="str">
        <f t="shared" si="345"/>
        <v/>
      </c>
      <c r="M1441" s="32" t="str">
        <f t="shared" si="346"/>
        <v/>
      </c>
      <c r="N1441" s="27" t="str">
        <f t="shared" si="333"/>
        <v/>
      </c>
      <c r="O1441" s="27" t="str">
        <f t="shared" si="334"/>
        <v/>
      </c>
      <c r="P1441" s="27" t="str">
        <f t="shared" si="335"/>
        <v/>
      </c>
      <c r="Q1441" s="27" t="str">
        <f t="shared" si="336"/>
        <v/>
      </c>
      <c r="R1441" s="27" t="str">
        <f t="shared" si="337"/>
        <v/>
      </c>
      <c r="S1441" s="27" t="str">
        <f t="shared" si="338"/>
        <v/>
      </c>
      <c r="T1441" s="32" t="str">
        <f t="shared" si="339"/>
        <v/>
      </c>
      <c r="U1441" s="10"/>
    </row>
    <row r="1442" spans="1:21" x14ac:dyDescent="0.25">
      <c r="A1442" s="10"/>
      <c r="B1442" s="4" t="str">
        <f>IF(ISBLANK('INPUT | Operations'!$B1447),"",COUNT('INPUT | Operations'!$B$12:$B1446))</f>
        <v/>
      </c>
      <c r="C1442" s="27" t="str">
        <f>IF(ISNUMBER($B1442),('INPUT | Operations'!$C1446+'INPUT | Operations'!$C1447)/2,"")</f>
        <v/>
      </c>
      <c r="D1442" s="28" t="str">
        <f t="shared" si="332"/>
        <v/>
      </c>
      <c r="E1442" s="26" t="str">
        <f>IF(ISNUMBER($B1442),'INPUT | Operations'!$B1447-'INPUT | Operations'!$B1446,"")</f>
        <v/>
      </c>
      <c r="F1442" s="32" t="str">
        <f>IF(ISNUMBER($B1442),IF('INPUT | Operations'!$B1447&lt;MainEngine_BurnTime,1,IF('INPUT | Operations'!$B1446&lt;=MainEngine_BurnTime,(MainEngine_BurnTime-'INPUT | Operations'!$B1446)/('INPUT | Operations'!$B1447-'INPUT | Operations'!$B1446),0))*'INPUT | Operations'!$D1446*NumberOfMainEngines*NumberOfOps*$E1442,"")</f>
        <v/>
      </c>
      <c r="G1442" s="34" t="str">
        <f t="shared" si="340"/>
        <v/>
      </c>
      <c r="H1442" s="27" t="str">
        <f t="shared" si="341"/>
        <v/>
      </c>
      <c r="I1442" s="27" t="str">
        <f t="shared" si="342"/>
        <v/>
      </c>
      <c r="J1442" s="27" t="str">
        <f t="shared" si="343"/>
        <v/>
      </c>
      <c r="K1442" s="27" t="str">
        <f t="shared" si="344"/>
        <v/>
      </c>
      <c r="L1442" s="27" t="str">
        <f t="shared" si="345"/>
        <v/>
      </c>
      <c r="M1442" s="32" t="str">
        <f t="shared" si="346"/>
        <v/>
      </c>
      <c r="N1442" s="27" t="str">
        <f t="shared" si="333"/>
        <v/>
      </c>
      <c r="O1442" s="27" t="str">
        <f t="shared" si="334"/>
        <v/>
      </c>
      <c r="P1442" s="27" t="str">
        <f t="shared" si="335"/>
        <v/>
      </c>
      <c r="Q1442" s="27" t="str">
        <f t="shared" si="336"/>
        <v/>
      </c>
      <c r="R1442" s="27" t="str">
        <f t="shared" si="337"/>
        <v/>
      </c>
      <c r="S1442" s="27" t="str">
        <f t="shared" si="338"/>
        <v/>
      </c>
      <c r="T1442" s="32" t="str">
        <f t="shared" si="339"/>
        <v/>
      </c>
      <c r="U1442" s="10"/>
    </row>
    <row r="1443" spans="1:21" x14ac:dyDescent="0.25">
      <c r="A1443" s="10"/>
      <c r="B1443" s="4" t="str">
        <f>IF(ISBLANK('INPUT | Operations'!$B1448),"",COUNT('INPUT | Operations'!$B$12:$B1447))</f>
        <v/>
      </c>
      <c r="C1443" s="27" t="str">
        <f>IF(ISNUMBER($B1443),('INPUT | Operations'!$C1447+'INPUT | Operations'!$C1448)/2,"")</f>
        <v/>
      </c>
      <c r="D1443" s="28" t="str">
        <f t="shared" si="332"/>
        <v/>
      </c>
      <c r="E1443" s="26" t="str">
        <f>IF(ISNUMBER($B1443),'INPUT | Operations'!$B1448-'INPUT | Operations'!$B1447,"")</f>
        <v/>
      </c>
      <c r="F1443" s="32" t="str">
        <f>IF(ISNUMBER($B1443),IF('INPUT | Operations'!$B1448&lt;MainEngine_BurnTime,1,IF('INPUT | Operations'!$B1447&lt;=MainEngine_BurnTime,(MainEngine_BurnTime-'INPUT | Operations'!$B1447)/('INPUT | Operations'!$B1448-'INPUT | Operations'!$B1447),0))*'INPUT | Operations'!$D1447*NumberOfMainEngines*NumberOfOps*$E1443,"")</f>
        <v/>
      </c>
      <c r="G1443" s="34" t="str">
        <f t="shared" si="340"/>
        <v/>
      </c>
      <c r="H1443" s="27" t="str">
        <f t="shared" si="341"/>
        <v/>
      </c>
      <c r="I1443" s="27" t="str">
        <f t="shared" si="342"/>
        <v/>
      </c>
      <c r="J1443" s="27" t="str">
        <f t="shared" si="343"/>
        <v/>
      </c>
      <c r="K1443" s="27" t="str">
        <f t="shared" si="344"/>
        <v/>
      </c>
      <c r="L1443" s="27" t="str">
        <f t="shared" si="345"/>
        <v/>
      </c>
      <c r="M1443" s="32" t="str">
        <f t="shared" si="346"/>
        <v/>
      </c>
      <c r="N1443" s="27" t="str">
        <f t="shared" si="333"/>
        <v/>
      </c>
      <c r="O1443" s="27" t="str">
        <f t="shared" si="334"/>
        <v/>
      </c>
      <c r="P1443" s="27" t="str">
        <f t="shared" si="335"/>
        <v/>
      </c>
      <c r="Q1443" s="27" t="str">
        <f t="shared" si="336"/>
        <v/>
      </c>
      <c r="R1443" s="27" t="str">
        <f t="shared" si="337"/>
        <v/>
      </c>
      <c r="S1443" s="27" t="str">
        <f t="shared" si="338"/>
        <v/>
      </c>
      <c r="T1443" s="32" t="str">
        <f t="shared" si="339"/>
        <v/>
      </c>
      <c r="U1443" s="10"/>
    </row>
    <row r="1444" spans="1:21" x14ac:dyDescent="0.25">
      <c r="A1444" s="10"/>
      <c r="B1444" s="4" t="str">
        <f>IF(ISBLANK('INPUT | Operations'!$B1449),"",COUNT('INPUT | Operations'!$B$12:$B1448))</f>
        <v/>
      </c>
      <c r="C1444" s="27" t="str">
        <f>IF(ISNUMBER($B1444),('INPUT | Operations'!$C1448+'INPUT | Operations'!$C1449)/2,"")</f>
        <v/>
      </c>
      <c r="D1444" s="28" t="str">
        <f t="shared" si="332"/>
        <v/>
      </c>
      <c r="E1444" s="26" t="str">
        <f>IF(ISNUMBER($B1444),'INPUT | Operations'!$B1449-'INPUT | Operations'!$B1448,"")</f>
        <v/>
      </c>
      <c r="F1444" s="32" t="str">
        <f>IF(ISNUMBER($B1444),IF('INPUT | Operations'!$B1449&lt;MainEngine_BurnTime,1,IF('INPUT | Operations'!$B1448&lt;=MainEngine_BurnTime,(MainEngine_BurnTime-'INPUT | Operations'!$B1448)/('INPUT | Operations'!$B1449-'INPUT | Operations'!$B1448),0))*'INPUT | Operations'!$D1448*NumberOfMainEngines*NumberOfOps*$E1444,"")</f>
        <v/>
      </c>
      <c r="G1444" s="34" t="str">
        <f t="shared" si="340"/>
        <v/>
      </c>
      <c r="H1444" s="27" t="str">
        <f t="shared" si="341"/>
        <v/>
      </c>
      <c r="I1444" s="27" t="str">
        <f t="shared" si="342"/>
        <v/>
      </c>
      <c r="J1444" s="27" t="str">
        <f t="shared" si="343"/>
        <v/>
      </c>
      <c r="K1444" s="27" t="str">
        <f t="shared" si="344"/>
        <v/>
      </c>
      <c r="L1444" s="27" t="str">
        <f t="shared" si="345"/>
        <v/>
      </c>
      <c r="M1444" s="32" t="str">
        <f t="shared" si="346"/>
        <v/>
      </c>
      <c r="N1444" s="27" t="str">
        <f t="shared" si="333"/>
        <v/>
      </c>
      <c r="O1444" s="27" t="str">
        <f t="shared" si="334"/>
        <v/>
      </c>
      <c r="P1444" s="27" t="str">
        <f t="shared" si="335"/>
        <v/>
      </c>
      <c r="Q1444" s="27" t="str">
        <f t="shared" si="336"/>
        <v/>
      </c>
      <c r="R1444" s="27" t="str">
        <f t="shared" si="337"/>
        <v/>
      </c>
      <c r="S1444" s="27" t="str">
        <f t="shared" si="338"/>
        <v/>
      </c>
      <c r="T1444" s="32" t="str">
        <f t="shared" si="339"/>
        <v/>
      </c>
      <c r="U1444" s="10"/>
    </row>
    <row r="1445" spans="1:21" x14ac:dyDescent="0.25">
      <c r="A1445" s="10"/>
      <c r="B1445" s="4" t="str">
        <f>IF(ISBLANK('INPUT | Operations'!$B1450),"",COUNT('INPUT | Operations'!$B$12:$B1449))</f>
        <v/>
      </c>
      <c r="C1445" s="27" t="str">
        <f>IF(ISNUMBER($B1445),('INPUT | Operations'!$C1449+'INPUT | Operations'!$C1450)/2,"")</f>
        <v/>
      </c>
      <c r="D1445" s="28" t="str">
        <f t="shared" si="332"/>
        <v/>
      </c>
      <c r="E1445" s="26" t="str">
        <f>IF(ISNUMBER($B1445),'INPUT | Operations'!$B1450-'INPUT | Operations'!$B1449,"")</f>
        <v/>
      </c>
      <c r="F1445" s="32" t="str">
        <f>IF(ISNUMBER($B1445),IF('INPUT | Operations'!$B1450&lt;MainEngine_BurnTime,1,IF('INPUT | Operations'!$B1449&lt;=MainEngine_BurnTime,(MainEngine_BurnTime-'INPUT | Operations'!$B1449)/('INPUT | Operations'!$B1450-'INPUT | Operations'!$B1449),0))*'INPUT | Operations'!$D1449*NumberOfMainEngines*NumberOfOps*$E1445,"")</f>
        <v/>
      </c>
      <c r="G1445" s="34" t="str">
        <f t="shared" si="340"/>
        <v/>
      </c>
      <c r="H1445" s="27" t="str">
        <f t="shared" si="341"/>
        <v/>
      </c>
      <c r="I1445" s="27" t="str">
        <f t="shared" si="342"/>
        <v/>
      </c>
      <c r="J1445" s="27" t="str">
        <f t="shared" si="343"/>
        <v/>
      </c>
      <c r="K1445" s="27" t="str">
        <f t="shared" si="344"/>
        <v/>
      </c>
      <c r="L1445" s="27" t="str">
        <f t="shared" si="345"/>
        <v/>
      </c>
      <c r="M1445" s="32" t="str">
        <f t="shared" si="346"/>
        <v/>
      </c>
      <c r="N1445" s="27" t="str">
        <f t="shared" si="333"/>
        <v/>
      </c>
      <c r="O1445" s="27" t="str">
        <f t="shared" si="334"/>
        <v/>
      </c>
      <c r="P1445" s="27" t="str">
        <f t="shared" si="335"/>
        <v/>
      </c>
      <c r="Q1445" s="27" t="str">
        <f t="shared" si="336"/>
        <v/>
      </c>
      <c r="R1445" s="27" t="str">
        <f t="shared" si="337"/>
        <v/>
      </c>
      <c r="S1445" s="27" t="str">
        <f t="shared" si="338"/>
        <v/>
      </c>
      <c r="T1445" s="32" t="str">
        <f t="shared" si="339"/>
        <v/>
      </c>
      <c r="U1445" s="10"/>
    </row>
    <row r="1446" spans="1:21" x14ac:dyDescent="0.25">
      <c r="A1446" s="10"/>
      <c r="B1446" s="4" t="str">
        <f>IF(ISBLANK('INPUT | Operations'!$B1451),"",COUNT('INPUT | Operations'!$B$12:$B1450))</f>
        <v/>
      </c>
      <c r="C1446" s="27" t="str">
        <f>IF(ISNUMBER($B1446),('INPUT | Operations'!$C1450+'INPUT | Operations'!$C1451)/2,"")</f>
        <v/>
      </c>
      <c r="D1446" s="28" t="str">
        <f t="shared" si="332"/>
        <v/>
      </c>
      <c r="E1446" s="26" t="str">
        <f>IF(ISNUMBER($B1446),'INPUT | Operations'!$B1451-'INPUT | Operations'!$B1450,"")</f>
        <v/>
      </c>
      <c r="F1446" s="32" t="str">
        <f>IF(ISNUMBER($B1446),IF('INPUT | Operations'!$B1451&lt;MainEngine_BurnTime,1,IF('INPUT | Operations'!$B1450&lt;=MainEngine_BurnTime,(MainEngine_BurnTime-'INPUT | Operations'!$B1450)/('INPUT | Operations'!$B1451-'INPUT | Operations'!$B1450),0))*'INPUT | Operations'!$D1450*NumberOfMainEngines*NumberOfOps*$E1446,"")</f>
        <v/>
      </c>
      <c r="G1446" s="34" t="str">
        <f t="shared" si="340"/>
        <v/>
      </c>
      <c r="H1446" s="27" t="str">
        <f t="shared" si="341"/>
        <v/>
      </c>
      <c r="I1446" s="27" t="str">
        <f t="shared" si="342"/>
        <v/>
      </c>
      <c r="J1446" s="27" t="str">
        <f t="shared" si="343"/>
        <v/>
      </c>
      <c r="K1446" s="27" t="str">
        <f t="shared" si="344"/>
        <v/>
      </c>
      <c r="L1446" s="27" t="str">
        <f t="shared" si="345"/>
        <v/>
      </c>
      <c r="M1446" s="32" t="str">
        <f t="shared" si="346"/>
        <v/>
      </c>
      <c r="N1446" s="27" t="str">
        <f t="shared" si="333"/>
        <v/>
      </c>
      <c r="O1446" s="27" t="str">
        <f t="shared" si="334"/>
        <v/>
      </c>
      <c r="P1446" s="27" t="str">
        <f t="shared" si="335"/>
        <v/>
      </c>
      <c r="Q1446" s="27" t="str">
        <f t="shared" si="336"/>
        <v/>
      </c>
      <c r="R1446" s="27" t="str">
        <f t="shared" si="337"/>
        <v/>
      </c>
      <c r="S1446" s="27" t="str">
        <f t="shared" si="338"/>
        <v/>
      </c>
      <c r="T1446" s="32" t="str">
        <f t="shared" si="339"/>
        <v/>
      </c>
      <c r="U1446" s="10"/>
    </row>
    <row r="1447" spans="1:21" x14ac:dyDescent="0.25">
      <c r="A1447" s="10"/>
      <c r="B1447" s="4" t="str">
        <f>IF(ISBLANK('INPUT | Operations'!$B1452),"",COUNT('INPUT | Operations'!$B$12:$B1451))</f>
        <v/>
      </c>
      <c r="C1447" s="27" t="str">
        <f>IF(ISNUMBER($B1447),('INPUT | Operations'!$C1451+'INPUT | Operations'!$C1452)/2,"")</f>
        <v/>
      </c>
      <c r="D1447" s="28" t="str">
        <f t="shared" si="332"/>
        <v/>
      </c>
      <c r="E1447" s="26" t="str">
        <f>IF(ISNUMBER($B1447),'INPUT | Operations'!$B1452-'INPUT | Operations'!$B1451,"")</f>
        <v/>
      </c>
      <c r="F1447" s="32" t="str">
        <f>IF(ISNUMBER($B1447),IF('INPUT | Operations'!$B1452&lt;MainEngine_BurnTime,1,IF('INPUT | Operations'!$B1451&lt;=MainEngine_BurnTime,(MainEngine_BurnTime-'INPUT | Operations'!$B1451)/('INPUT | Operations'!$B1452-'INPUT | Operations'!$B1451),0))*'INPUT | Operations'!$D1451*NumberOfMainEngines*NumberOfOps*$E1447,"")</f>
        <v/>
      </c>
      <c r="G1447" s="34" t="str">
        <f t="shared" si="340"/>
        <v/>
      </c>
      <c r="H1447" s="27" t="str">
        <f t="shared" si="341"/>
        <v/>
      </c>
      <c r="I1447" s="27" t="str">
        <f t="shared" si="342"/>
        <v/>
      </c>
      <c r="J1447" s="27" t="str">
        <f t="shared" si="343"/>
        <v/>
      </c>
      <c r="K1447" s="27" t="str">
        <f t="shared" si="344"/>
        <v/>
      </c>
      <c r="L1447" s="27" t="str">
        <f t="shared" si="345"/>
        <v/>
      </c>
      <c r="M1447" s="32" t="str">
        <f t="shared" si="346"/>
        <v/>
      </c>
      <c r="N1447" s="27" t="str">
        <f t="shared" si="333"/>
        <v/>
      </c>
      <c r="O1447" s="27" t="str">
        <f t="shared" si="334"/>
        <v/>
      </c>
      <c r="P1447" s="27" t="str">
        <f t="shared" si="335"/>
        <v/>
      </c>
      <c r="Q1447" s="27" t="str">
        <f t="shared" si="336"/>
        <v/>
      </c>
      <c r="R1447" s="27" t="str">
        <f t="shared" si="337"/>
        <v/>
      </c>
      <c r="S1447" s="27" t="str">
        <f t="shared" si="338"/>
        <v/>
      </c>
      <c r="T1447" s="32" t="str">
        <f t="shared" si="339"/>
        <v/>
      </c>
      <c r="U1447" s="10"/>
    </row>
    <row r="1448" spans="1:21" x14ac:dyDescent="0.25">
      <c r="A1448" s="10"/>
      <c r="B1448" s="4" t="str">
        <f>IF(ISBLANK('INPUT | Operations'!$B1453),"",COUNT('INPUT | Operations'!$B$12:$B1452))</f>
        <v/>
      </c>
      <c r="C1448" s="27" t="str">
        <f>IF(ISNUMBER($B1448),('INPUT | Operations'!$C1452+'INPUT | Operations'!$C1453)/2,"")</f>
        <v/>
      </c>
      <c r="D1448" s="28" t="str">
        <f t="shared" si="332"/>
        <v/>
      </c>
      <c r="E1448" s="26" t="str">
        <f>IF(ISNUMBER($B1448),'INPUT | Operations'!$B1453-'INPUT | Operations'!$B1452,"")</f>
        <v/>
      </c>
      <c r="F1448" s="32" t="str">
        <f>IF(ISNUMBER($B1448),IF('INPUT | Operations'!$B1453&lt;MainEngine_BurnTime,1,IF('INPUT | Operations'!$B1452&lt;=MainEngine_BurnTime,(MainEngine_BurnTime-'INPUT | Operations'!$B1452)/('INPUT | Operations'!$B1453-'INPUT | Operations'!$B1452),0))*'INPUT | Operations'!$D1452*NumberOfMainEngines*NumberOfOps*$E1448,"")</f>
        <v/>
      </c>
      <c r="G1448" s="34" t="str">
        <f t="shared" si="340"/>
        <v/>
      </c>
      <c r="H1448" s="27" t="str">
        <f t="shared" si="341"/>
        <v/>
      </c>
      <c r="I1448" s="27" t="str">
        <f t="shared" si="342"/>
        <v/>
      </c>
      <c r="J1448" s="27" t="str">
        <f t="shared" si="343"/>
        <v/>
      </c>
      <c r="K1448" s="27" t="str">
        <f t="shared" si="344"/>
        <v/>
      </c>
      <c r="L1448" s="27" t="str">
        <f t="shared" si="345"/>
        <v/>
      </c>
      <c r="M1448" s="32" t="str">
        <f t="shared" si="346"/>
        <v/>
      </c>
      <c r="N1448" s="27" t="str">
        <f t="shared" si="333"/>
        <v/>
      </c>
      <c r="O1448" s="27" t="str">
        <f t="shared" si="334"/>
        <v/>
      </c>
      <c r="P1448" s="27" t="str">
        <f t="shared" si="335"/>
        <v/>
      </c>
      <c r="Q1448" s="27" t="str">
        <f t="shared" si="336"/>
        <v/>
      </c>
      <c r="R1448" s="27" t="str">
        <f t="shared" si="337"/>
        <v/>
      </c>
      <c r="S1448" s="27" t="str">
        <f t="shared" si="338"/>
        <v/>
      </c>
      <c r="T1448" s="32" t="str">
        <f t="shared" si="339"/>
        <v/>
      </c>
      <c r="U1448" s="10"/>
    </row>
    <row r="1449" spans="1:21" x14ac:dyDescent="0.25">
      <c r="A1449" s="10"/>
      <c r="B1449" s="4" t="str">
        <f>IF(ISBLANK('INPUT | Operations'!$B1454),"",COUNT('INPUT | Operations'!$B$12:$B1453))</f>
        <v/>
      </c>
      <c r="C1449" s="27" t="str">
        <f>IF(ISNUMBER($B1449),('INPUT | Operations'!$C1453+'INPUT | Operations'!$C1454)/2,"")</f>
        <v/>
      </c>
      <c r="D1449" s="28" t="str">
        <f t="shared" si="332"/>
        <v/>
      </c>
      <c r="E1449" s="26" t="str">
        <f>IF(ISNUMBER($B1449),'INPUT | Operations'!$B1454-'INPUT | Operations'!$B1453,"")</f>
        <v/>
      </c>
      <c r="F1449" s="32" t="str">
        <f>IF(ISNUMBER($B1449),IF('INPUT | Operations'!$B1454&lt;MainEngine_BurnTime,1,IF('INPUT | Operations'!$B1453&lt;=MainEngine_BurnTime,(MainEngine_BurnTime-'INPUT | Operations'!$B1453)/('INPUT | Operations'!$B1454-'INPUT | Operations'!$B1453),0))*'INPUT | Operations'!$D1453*NumberOfMainEngines*NumberOfOps*$E1449,"")</f>
        <v/>
      </c>
      <c r="G1449" s="34" t="str">
        <f t="shared" si="340"/>
        <v/>
      </c>
      <c r="H1449" s="27" t="str">
        <f t="shared" si="341"/>
        <v/>
      </c>
      <c r="I1449" s="27" t="str">
        <f t="shared" si="342"/>
        <v/>
      </c>
      <c r="J1449" s="27" t="str">
        <f t="shared" si="343"/>
        <v/>
      </c>
      <c r="K1449" s="27" t="str">
        <f t="shared" si="344"/>
        <v/>
      </c>
      <c r="L1449" s="27" t="str">
        <f t="shared" si="345"/>
        <v/>
      </c>
      <c r="M1449" s="32" t="str">
        <f t="shared" si="346"/>
        <v/>
      </c>
      <c r="N1449" s="27" t="str">
        <f t="shared" si="333"/>
        <v/>
      </c>
      <c r="O1449" s="27" t="str">
        <f t="shared" si="334"/>
        <v/>
      </c>
      <c r="P1449" s="27" t="str">
        <f t="shared" si="335"/>
        <v/>
      </c>
      <c r="Q1449" s="27" t="str">
        <f t="shared" si="336"/>
        <v/>
      </c>
      <c r="R1449" s="27" t="str">
        <f t="shared" si="337"/>
        <v/>
      </c>
      <c r="S1449" s="27" t="str">
        <f t="shared" si="338"/>
        <v/>
      </c>
      <c r="T1449" s="32" t="str">
        <f t="shared" si="339"/>
        <v/>
      </c>
      <c r="U1449" s="10"/>
    </row>
    <row r="1450" spans="1:21" x14ac:dyDescent="0.25">
      <c r="A1450" s="10"/>
      <c r="B1450" s="4" t="str">
        <f>IF(ISBLANK('INPUT | Operations'!$B1455),"",COUNT('INPUT | Operations'!$B$12:$B1454))</f>
        <v/>
      </c>
      <c r="C1450" s="27" t="str">
        <f>IF(ISNUMBER($B1450),('INPUT | Operations'!$C1454+'INPUT | Operations'!$C1455)/2,"")</f>
        <v/>
      </c>
      <c r="D1450" s="28" t="str">
        <f t="shared" si="332"/>
        <v/>
      </c>
      <c r="E1450" s="26" t="str">
        <f>IF(ISNUMBER($B1450),'INPUT | Operations'!$B1455-'INPUT | Operations'!$B1454,"")</f>
        <v/>
      </c>
      <c r="F1450" s="32" t="str">
        <f>IF(ISNUMBER($B1450),IF('INPUT | Operations'!$B1455&lt;MainEngine_BurnTime,1,IF('INPUT | Operations'!$B1454&lt;=MainEngine_BurnTime,(MainEngine_BurnTime-'INPUT | Operations'!$B1454)/('INPUT | Operations'!$B1455-'INPUT | Operations'!$B1454),0))*'INPUT | Operations'!$D1454*NumberOfMainEngines*NumberOfOps*$E1450,"")</f>
        <v/>
      </c>
      <c r="G1450" s="34" t="str">
        <f t="shared" si="340"/>
        <v/>
      </c>
      <c r="H1450" s="27" t="str">
        <f t="shared" si="341"/>
        <v/>
      </c>
      <c r="I1450" s="27" t="str">
        <f t="shared" si="342"/>
        <v/>
      </c>
      <c r="J1450" s="27" t="str">
        <f t="shared" si="343"/>
        <v/>
      </c>
      <c r="K1450" s="27" t="str">
        <f t="shared" si="344"/>
        <v/>
      </c>
      <c r="L1450" s="27" t="str">
        <f t="shared" si="345"/>
        <v/>
      </c>
      <c r="M1450" s="32" t="str">
        <f t="shared" si="346"/>
        <v/>
      </c>
      <c r="N1450" s="27" t="str">
        <f t="shared" si="333"/>
        <v/>
      </c>
      <c r="O1450" s="27" t="str">
        <f t="shared" si="334"/>
        <v/>
      </c>
      <c r="P1450" s="27" t="str">
        <f t="shared" si="335"/>
        <v/>
      </c>
      <c r="Q1450" s="27" t="str">
        <f t="shared" si="336"/>
        <v/>
      </c>
      <c r="R1450" s="27" t="str">
        <f t="shared" si="337"/>
        <v/>
      </c>
      <c r="S1450" s="27" t="str">
        <f t="shared" si="338"/>
        <v/>
      </c>
      <c r="T1450" s="32" t="str">
        <f t="shared" si="339"/>
        <v/>
      </c>
      <c r="U1450" s="10"/>
    </row>
    <row r="1451" spans="1:21" x14ac:dyDescent="0.25">
      <c r="A1451" s="10"/>
      <c r="B1451" s="4" t="str">
        <f>IF(ISBLANK('INPUT | Operations'!$B1456),"",COUNT('INPUT | Operations'!$B$12:$B1455))</f>
        <v/>
      </c>
      <c r="C1451" s="27" t="str">
        <f>IF(ISNUMBER($B1451),('INPUT | Operations'!$C1455+'INPUT | Operations'!$C1456)/2,"")</f>
        <v/>
      </c>
      <c r="D1451" s="28" t="str">
        <f t="shared" si="332"/>
        <v/>
      </c>
      <c r="E1451" s="26" t="str">
        <f>IF(ISNUMBER($B1451),'INPUT | Operations'!$B1456-'INPUT | Operations'!$B1455,"")</f>
        <v/>
      </c>
      <c r="F1451" s="32" t="str">
        <f>IF(ISNUMBER($B1451),IF('INPUT | Operations'!$B1456&lt;MainEngine_BurnTime,1,IF('INPUT | Operations'!$B1455&lt;=MainEngine_BurnTime,(MainEngine_BurnTime-'INPUT | Operations'!$B1455)/('INPUT | Operations'!$B1456-'INPUT | Operations'!$B1455),0))*'INPUT | Operations'!$D1455*NumberOfMainEngines*NumberOfOps*$E1451,"")</f>
        <v/>
      </c>
      <c r="G1451" s="34" t="str">
        <f t="shared" si="340"/>
        <v/>
      </c>
      <c r="H1451" s="27" t="str">
        <f t="shared" si="341"/>
        <v/>
      </c>
      <c r="I1451" s="27" t="str">
        <f t="shared" si="342"/>
        <v/>
      </c>
      <c r="J1451" s="27" t="str">
        <f t="shared" si="343"/>
        <v/>
      </c>
      <c r="K1451" s="27" t="str">
        <f t="shared" si="344"/>
        <v/>
      </c>
      <c r="L1451" s="27" t="str">
        <f t="shared" si="345"/>
        <v/>
      </c>
      <c r="M1451" s="32" t="str">
        <f t="shared" si="346"/>
        <v/>
      </c>
      <c r="N1451" s="27" t="str">
        <f t="shared" si="333"/>
        <v/>
      </c>
      <c r="O1451" s="27" t="str">
        <f t="shared" si="334"/>
        <v/>
      </c>
      <c r="P1451" s="27" t="str">
        <f t="shared" si="335"/>
        <v/>
      </c>
      <c r="Q1451" s="27" t="str">
        <f t="shared" si="336"/>
        <v/>
      </c>
      <c r="R1451" s="27" t="str">
        <f t="shared" si="337"/>
        <v/>
      </c>
      <c r="S1451" s="27" t="str">
        <f t="shared" si="338"/>
        <v/>
      </c>
      <c r="T1451" s="32" t="str">
        <f t="shared" si="339"/>
        <v/>
      </c>
      <c r="U1451" s="10"/>
    </row>
    <row r="1452" spans="1:21" x14ac:dyDescent="0.25">
      <c r="A1452" s="10"/>
      <c r="B1452" s="4" t="str">
        <f>IF(ISBLANK('INPUT | Operations'!$B1457),"",COUNT('INPUT | Operations'!$B$12:$B1456))</f>
        <v/>
      </c>
      <c r="C1452" s="27" t="str">
        <f>IF(ISNUMBER($B1452),('INPUT | Operations'!$C1456+'INPUT | Operations'!$C1457)/2,"")</f>
        <v/>
      </c>
      <c r="D1452" s="28" t="str">
        <f t="shared" si="332"/>
        <v/>
      </c>
      <c r="E1452" s="26" t="str">
        <f>IF(ISNUMBER($B1452),'INPUT | Operations'!$B1457-'INPUT | Operations'!$B1456,"")</f>
        <v/>
      </c>
      <c r="F1452" s="32" t="str">
        <f>IF(ISNUMBER($B1452),IF('INPUT | Operations'!$B1457&lt;MainEngine_BurnTime,1,IF('INPUT | Operations'!$B1456&lt;=MainEngine_BurnTime,(MainEngine_BurnTime-'INPUT | Operations'!$B1456)/('INPUT | Operations'!$B1457-'INPUT | Operations'!$B1456),0))*'INPUT | Operations'!$D1456*NumberOfMainEngines*NumberOfOps*$E1452,"")</f>
        <v/>
      </c>
      <c r="G1452" s="34" t="str">
        <f t="shared" si="340"/>
        <v/>
      </c>
      <c r="H1452" s="27" t="str">
        <f t="shared" si="341"/>
        <v/>
      </c>
      <c r="I1452" s="27" t="str">
        <f t="shared" si="342"/>
        <v/>
      </c>
      <c r="J1452" s="27" t="str">
        <f t="shared" si="343"/>
        <v/>
      </c>
      <c r="K1452" s="27" t="str">
        <f t="shared" si="344"/>
        <v/>
      </c>
      <c r="L1452" s="27" t="str">
        <f t="shared" si="345"/>
        <v/>
      </c>
      <c r="M1452" s="32" t="str">
        <f t="shared" si="346"/>
        <v/>
      </c>
      <c r="N1452" s="27" t="str">
        <f t="shared" si="333"/>
        <v/>
      </c>
      <c r="O1452" s="27" t="str">
        <f t="shared" si="334"/>
        <v/>
      </c>
      <c r="P1452" s="27" t="str">
        <f t="shared" si="335"/>
        <v/>
      </c>
      <c r="Q1452" s="27" t="str">
        <f t="shared" si="336"/>
        <v/>
      </c>
      <c r="R1452" s="27" t="str">
        <f t="shared" si="337"/>
        <v/>
      </c>
      <c r="S1452" s="27" t="str">
        <f t="shared" si="338"/>
        <v/>
      </c>
      <c r="T1452" s="32" t="str">
        <f t="shared" si="339"/>
        <v/>
      </c>
      <c r="U1452" s="10"/>
    </row>
    <row r="1453" spans="1:21" x14ac:dyDescent="0.25">
      <c r="A1453" s="10"/>
      <c r="B1453" s="4" t="str">
        <f>IF(ISBLANK('INPUT | Operations'!$B1458),"",COUNT('INPUT | Operations'!$B$12:$B1457))</f>
        <v/>
      </c>
      <c r="C1453" s="27" t="str">
        <f>IF(ISNUMBER($B1453),('INPUT | Operations'!$C1457+'INPUT | Operations'!$C1458)/2,"")</f>
        <v/>
      </c>
      <c r="D1453" s="28" t="str">
        <f t="shared" si="332"/>
        <v/>
      </c>
      <c r="E1453" s="26" t="str">
        <f>IF(ISNUMBER($B1453),'INPUT | Operations'!$B1458-'INPUT | Operations'!$B1457,"")</f>
        <v/>
      </c>
      <c r="F1453" s="32" t="str">
        <f>IF(ISNUMBER($B1453),IF('INPUT | Operations'!$B1458&lt;MainEngine_BurnTime,1,IF('INPUT | Operations'!$B1457&lt;=MainEngine_BurnTime,(MainEngine_BurnTime-'INPUT | Operations'!$B1457)/('INPUT | Operations'!$B1458-'INPUT | Operations'!$B1457),0))*'INPUT | Operations'!$D1457*NumberOfMainEngines*NumberOfOps*$E1453,"")</f>
        <v/>
      </c>
      <c r="G1453" s="34" t="str">
        <f t="shared" si="340"/>
        <v/>
      </c>
      <c r="H1453" s="27" t="str">
        <f t="shared" si="341"/>
        <v/>
      </c>
      <c r="I1453" s="27" t="str">
        <f t="shared" si="342"/>
        <v/>
      </c>
      <c r="J1453" s="27" t="str">
        <f t="shared" si="343"/>
        <v/>
      </c>
      <c r="K1453" s="27" t="str">
        <f t="shared" si="344"/>
        <v/>
      </c>
      <c r="L1453" s="27" t="str">
        <f t="shared" si="345"/>
        <v/>
      </c>
      <c r="M1453" s="32" t="str">
        <f t="shared" si="346"/>
        <v/>
      </c>
      <c r="N1453" s="27" t="str">
        <f t="shared" si="333"/>
        <v/>
      </c>
      <c r="O1453" s="27" t="str">
        <f t="shared" si="334"/>
        <v/>
      </c>
      <c r="P1453" s="27" t="str">
        <f t="shared" si="335"/>
        <v/>
      </c>
      <c r="Q1453" s="27" t="str">
        <f t="shared" si="336"/>
        <v/>
      </c>
      <c r="R1453" s="27" t="str">
        <f t="shared" si="337"/>
        <v/>
      </c>
      <c r="S1453" s="27" t="str">
        <f t="shared" si="338"/>
        <v/>
      </c>
      <c r="T1453" s="32" t="str">
        <f t="shared" si="339"/>
        <v/>
      </c>
      <c r="U1453" s="10"/>
    </row>
    <row r="1454" spans="1:21" x14ac:dyDescent="0.25">
      <c r="A1454" s="10"/>
      <c r="B1454" s="4" t="str">
        <f>IF(ISBLANK('INPUT | Operations'!$B1459),"",COUNT('INPUT | Operations'!$B$12:$B1458))</f>
        <v/>
      </c>
      <c r="C1454" s="27" t="str">
        <f>IF(ISNUMBER($B1454),('INPUT | Operations'!$C1458+'INPUT | Operations'!$C1459)/2,"")</f>
        <v/>
      </c>
      <c r="D1454" s="28" t="str">
        <f t="shared" si="332"/>
        <v/>
      </c>
      <c r="E1454" s="26" t="str">
        <f>IF(ISNUMBER($B1454),'INPUT | Operations'!$B1459-'INPUT | Operations'!$B1458,"")</f>
        <v/>
      </c>
      <c r="F1454" s="32" t="str">
        <f>IF(ISNUMBER($B1454),IF('INPUT | Operations'!$B1459&lt;MainEngine_BurnTime,1,IF('INPUT | Operations'!$B1458&lt;=MainEngine_BurnTime,(MainEngine_BurnTime-'INPUT | Operations'!$B1458)/('INPUT | Operations'!$B1459-'INPUT | Operations'!$B1458),0))*'INPUT | Operations'!$D1458*NumberOfMainEngines*NumberOfOps*$E1454,"")</f>
        <v/>
      </c>
      <c r="G1454" s="34" t="str">
        <f t="shared" si="340"/>
        <v/>
      </c>
      <c r="H1454" s="27" t="str">
        <f t="shared" si="341"/>
        <v/>
      </c>
      <c r="I1454" s="27" t="str">
        <f t="shared" si="342"/>
        <v/>
      </c>
      <c r="J1454" s="27" t="str">
        <f t="shared" si="343"/>
        <v/>
      </c>
      <c r="K1454" s="27" t="str">
        <f t="shared" si="344"/>
        <v/>
      </c>
      <c r="L1454" s="27" t="str">
        <f t="shared" si="345"/>
        <v/>
      </c>
      <c r="M1454" s="32" t="str">
        <f t="shared" si="346"/>
        <v/>
      </c>
      <c r="N1454" s="27" t="str">
        <f t="shared" si="333"/>
        <v/>
      </c>
      <c r="O1454" s="27" t="str">
        <f t="shared" si="334"/>
        <v/>
      </c>
      <c r="P1454" s="27" t="str">
        <f t="shared" si="335"/>
        <v/>
      </c>
      <c r="Q1454" s="27" t="str">
        <f t="shared" si="336"/>
        <v/>
      </c>
      <c r="R1454" s="27" t="str">
        <f t="shared" si="337"/>
        <v/>
      </c>
      <c r="S1454" s="27" t="str">
        <f t="shared" si="338"/>
        <v/>
      </c>
      <c r="T1454" s="32" t="str">
        <f t="shared" si="339"/>
        <v/>
      </c>
      <c r="U1454" s="10"/>
    </row>
    <row r="1455" spans="1:21" x14ac:dyDescent="0.25">
      <c r="A1455" s="10"/>
      <c r="B1455" s="4" t="str">
        <f>IF(ISBLANK('INPUT | Operations'!$B1460),"",COUNT('INPUT | Operations'!$B$12:$B1459))</f>
        <v/>
      </c>
      <c r="C1455" s="27" t="str">
        <f>IF(ISNUMBER($B1455),('INPUT | Operations'!$C1459+'INPUT | Operations'!$C1460)/2,"")</f>
        <v/>
      </c>
      <c r="D1455" s="28" t="str">
        <f t="shared" si="332"/>
        <v/>
      </c>
      <c r="E1455" s="26" t="str">
        <f>IF(ISNUMBER($B1455),'INPUT | Operations'!$B1460-'INPUT | Operations'!$B1459,"")</f>
        <v/>
      </c>
      <c r="F1455" s="32" t="str">
        <f>IF(ISNUMBER($B1455),IF('INPUT | Operations'!$B1460&lt;MainEngine_BurnTime,1,IF('INPUT | Operations'!$B1459&lt;=MainEngine_BurnTime,(MainEngine_BurnTime-'INPUT | Operations'!$B1459)/('INPUT | Operations'!$B1460-'INPUT | Operations'!$B1459),0))*'INPUT | Operations'!$D1459*NumberOfMainEngines*NumberOfOps*$E1455,"")</f>
        <v/>
      </c>
      <c r="G1455" s="34" t="str">
        <f t="shared" si="340"/>
        <v/>
      </c>
      <c r="H1455" s="27" t="str">
        <f t="shared" si="341"/>
        <v/>
      </c>
      <c r="I1455" s="27" t="str">
        <f t="shared" si="342"/>
        <v/>
      </c>
      <c r="J1455" s="27" t="str">
        <f t="shared" si="343"/>
        <v/>
      </c>
      <c r="K1455" s="27" t="str">
        <f t="shared" si="344"/>
        <v/>
      </c>
      <c r="L1455" s="27" t="str">
        <f t="shared" si="345"/>
        <v/>
      </c>
      <c r="M1455" s="32" t="str">
        <f t="shared" si="346"/>
        <v/>
      </c>
      <c r="N1455" s="27" t="str">
        <f t="shared" si="333"/>
        <v/>
      </c>
      <c r="O1455" s="27" t="str">
        <f t="shared" si="334"/>
        <v/>
      </c>
      <c r="P1455" s="27" t="str">
        <f t="shared" si="335"/>
        <v/>
      </c>
      <c r="Q1455" s="27" t="str">
        <f t="shared" si="336"/>
        <v/>
      </c>
      <c r="R1455" s="27" t="str">
        <f t="shared" si="337"/>
        <v/>
      </c>
      <c r="S1455" s="27" t="str">
        <f t="shared" si="338"/>
        <v/>
      </c>
      <c r="T1455" s="32" t="str">
        <f t="shared" si="339"/>
        <v/>
      </c>
      <c r="U1455" s="10"/>
    </row>
    <row r="1456" spans="1:21" x14ac:dyDescent="0.25">
      <c r="A1456" s="10"/>
      <c r="B1456" s="4" t="str">
        <f>IF(ISBLANK('INPUT | Operations'!$B1461),"",COUNT('INPUT | Operations'!$B$12:$B1460))</f>
        <v/>
      </c>
      <c r="C1456" s="27" t="str">
        <f>IF(ISNUMBER($B1456),('INPUT | Operations'!$C1460+'INPUT | Operations'!$C1461)/2,"")</f>
        <v/>
      </c>
      <c r="D1456" s="28" t="str">
        <f t="shared" si="332"/>
        <v/>
      </c>
      <c r="E1456" s="26" t="str">
        <f>IF(ISNUMBER($B1456),'INPUT | Operations'!$B1461-'INPUT | Operations'!$B1460,"")</f>
        <v/>
      </c>
      <c r="F1456" s="32" t="str">
        <f>IF(ISNUMBER($B1456),IF('INPUT | Operations'!$B1461&lt;MainEngine_BurnTime,1,IF('INPUT | Operations'!$B1460&lt;=MainEngine_BurnTime,(MainEngine_BurnTime-'INPUT | Operations'!$B1460)/('INPUT | Operations'!$B1461-'INPUT | Operations'!$B1460),0))*'INPUT | Operations'!$D1460*NumberOfMainEngines*NumberOfOps*$E1456,"")</f>
        <v/>
      </c>
      <c r="G1456" s="34" t="str">
        <f t="shared" si="340"/>
        <v/>
      </c>
      <c r="H1456" s="27" t="str">
        <f t="shared" si="341"/>
        <v/>
      </c>
      <c r="I1456" s="27" t="str">
        <f t="shared" si="342"/>
        <v/>
      </c>
      <c r="J1456" s="27" t="str">
        <f t="shared" si="343"/>
        <v/>
      </c>
      <c r="K1456" s="27" t="str">
        <f t="shared" si="344"/>
        <v/>
      </c>
      <c r="L1456" s="27" t="str">
        <f t="shared" si="345"/>
        <v/>
      </c>
      <c r="M1456" s="32" t="str">
        <f t="shared" si="346"/>
        <v/>
      </c>
      <c r="N1456" s="27" t="str">
        <f t="shared" si="333"/>
        <v/>
      </c>
      <c r="O1456" s="27" t="str">
        <f t="shared" si="334"/>
        <v/>
      </c>
      <c r="P1456" s="27" t="str">
        <f t="shared" si="335"/>
        <v/>
      </c>
      <c r="Q1456" s="27" t="str">
        <f t="shared" si="336"/>
        <v/>
      </c>
      <c r="R1456" s="27" t="str">
        <f t="shared" si="337"/>
        <v/>
      </c>
      <c r="S1456" s="27" t="str">
        <f t="shared" si="338"/>
        <v/>
      </c>
      <c r="T1456" s="32" t="str">
        <f t="shared" si="339"/>
        <v/>
      </c>
      <c r="U1456" s="10"/>
    </row>
    <row r="1457" spans="1:21" x14ac:dyDescent="0.25">
      <c r="A1457" s="10"/>
      <c r="B1457" s="4" t="str">
        <f>IF(ISBLANK('INPUT | Operations'!$B1462),"",COUNT('INPUT | Operations'!$B$12:$B1461))</f>
        <v/>
      </c>
      <c r="C1457" s="27" t="str">
        <f>IF(ISNUMBER($B1457),('INPUT | Operations'!$C1461+'INPUT | Operations'!$C1462)/2,"")</f>
        <v/>
      </c>
      <c r="D1457" s="28" t="str">
        <f t="shared" si="332"/>
        <v/>
      </c>
      <c r="E1457" s="26" t="str">
        <f>IF(ISNUMBER($B1457),'INPUT | Operations'!$B1462-'INPUT | Operations'!$B1461,"")</f>
        <v/>
      </c>
      <c r="F1457" s="32" t="str">
        <f>IF(ISNUMBER($B1457),IF('INPUT | Operations'!$B1462&lt;MainEngine_BurnTime,1,IF('INPUT | Operations'!$B1461&lt;=MainEngine_BurnTime,(MainEngine_BurnTime-'INPUT | Operations'!$B1461)/('INPUT | Operations'!$B1462-'INPUT | Operations'!$B1461),0))*'INPUT | Operations'!$D1461*NumberOfMainEngines*NumberOfOps*$E1457,"")</f>
        <v/>
      </c>
      <c r="G1457" s="34" t="str">
        <f t="shared" si="340"/>
        <v/>
      </c>
      <c r="H1457" s="27" t="str">
        <f t="shared" si="341"/>
        <v/>
      </c>
      <c r="I1457" s="27" t="str">
        <f t="shared" si="342"/>
        <v/>
      </c>
      <c r="J1457" s="27" t="str">
        <f t="shared" si="343"/>
        <v/>
      </c>
      <c r="K1457" s="27" t="str">
        <f t="shared" si="344"/>
        <v/>
      </c>
      <c r="L1457" s="27" t="str">
        <f t="shared" si="345"/>
        <v/>
      </c>
      <c r="M1457" s="32" t="str">
        <f t="shared" si="346"/>
        <v/>
      </c>
      <c r="N1457" s="27" t="str">
        <f t="shared" si="333"/>
        <v/>
      </c>
      <c r="O1457" s="27" t="str">
        <f t="shared" si="334"/>
        <v/>
      </c>
      <c r="P1457" s="27" t="str">
        <f t="shared" si="335"/>
        <v/>
      </c>
      <c r="Q1457" s="27" t="str">
        <f t="shared" si="336"/>
        <v/>
      </c>
      <c r="R1457" s="27" t="str">
        <f t="shared" si="337"/>
        <v/>
      </c>
      <c r="S1457" s="27" t="str">
        <f t="shared" si="338"/>
        <v/>
      </c>
      <c r="T1457" s="32" t="str">
        <f t="shared" si="339"/>
        <v/>
      </c>
      <c r="U1457" s="10"/>
    </row>
    <row r="1458" spans="1:21" x14ac:dyDescent="0.25">
      <c r="A1458" s="10"/>
      <c r="B1458" s="4" t="str">
        <f>IF(ISBLANK('INPUT | Operations'!$B1463),"",COUNT('INPUT | Operations'!$B$12:$B1462))</f>
        <v/>
      </c>
      <c r="C1458" s="27" t="str">
        <f>IF(ISNUMBER($B1458),('INPUT | Operations'!$C1462+'INPUT | Operations'!$C1463)/2,"")</f>
        <v/>
      </c>
      <c r="D1458" s="28" t="str">
        <f t="shared" si="332"/>
        <v/>
      </c>
      <c r="E1458" s="26" t="str">
        <f>IF(ISNUMBER($B1458),'INPUT | Operations'!$B1463-'INPUT | Operations'!$B1462,"")</f>
        <v/>
      </c>
      <c r="F1458" s="32" t="str">
        <f>IF(ISNUMBER($B1458),IF('INPUT | Operations'!$B1463&lt;MainEngine_BurnTime,1,IF('INPUT | Operations'!$B1462&lt;=MainEngine_BurnTime,(MainEngine_BurnTime-'INPUT | Operations'!$B1462)/('INPUT | Operations'!$B1463-'INPUT | Operations'!$B1462),0))*'INPUT | Operations'!$D1462*NumberOfMainEngines*NumberOfOps*$E1458,"")</f>
        <v/>
      </c>
      <c r="G1458" s="34" t="str">
        <f t="shared" si="340"/>
        <v/>
      </c>
      <c r="H1458" s="27" t="str">
        <f t="shared" si="341"/>
        <v/>
      </c>
      <c r="I1458" s="27" t="str">
        <f t="shared" si="342"/>
        <v/>
      </c>
      <c r="J1458" s="27" t="str">
        <f t="shared" si="343"/>
        <v/>
      </c>
      <c r="K1458" s="27" t="str">
        <f t="shared" si="344"/>
        <v/>
      </c>
      <c r="L1458" s="27" t="str">
        <f t="shared" si="345"/>
        <v/>
      </c>
      <c r="M1458" s="32" t="str">
        <f t="shared" si="346"/>
        <v/>
      </c>
      <c r="N1458" s="27" t="str">
        <f t="shared" si="333"/>
        <v/>
      </c>
      <c r="O1458" s="27" t="str">
        <f t="shared" si="334"/>
        <v/>
      </c>
      <c r="P1458" s="27" t="str">
        <f t="shared" si="335"/>
        <v/>
      </c>
      <c r="Q1458" s="27" t="str">
        <f t="shared" si="336"/>
        <v/>
      </c>
      <c r="R1458" s="27" t="str">
        <f t="shared" si="337"/>
        <v/>
      </c>
      <c r="S1458" s="27" t="str">
        <f t="shared" si="338"/>
        <v/>
      </c>
      <c r="T1458" s="32" t="str">
        <f t="shared" si="339"/>
        <v/>
      </c>
      <c r="U1458" s="10"/>
    </row>
    <row r="1459" spans="1:21" x14ac:dyDescent="0.25">
      <c r="A1459" s="10"/>
      <c r="B1459" s="4" t="str">
        <f>IF(ISBLANK('INPUT | Operations'!$B1464),"",COUNT('INPUT | Operations'!$B$12:$B1463))</f>
        <v/>
      </c>
      <c r="C1459" s="27" t="str">
        <f>IF(ISNUMBER($B1459),('INPUT | Operations'!$C1463+'INPUT | Operations'!$C1464)/2,"")</f>
        <v/>
      </c>
      <c r="D1459" s="28" t="str">
        <f t="shared" si="332"/>
        <v/>
      </c>
      <c r="E1459" s="26" t="str">
        <f>IF(ISNUMBER($B1459),'INPUT | Operations'!$B1464-'INPUT | Operations'!$B1463,"")</f>
        <v/>
      </c>
      <c r="F1459" s="32" t="str">
        <f>IF(ISNUMBER($B1459),IF('INPUT | Operations'!$B1464&lt;MainEngine_BurnTime,1,IF('INPUT | Operations'!$B1463&lt;=MainEngine_BurnTime,(MainEngine_BurnTime-'INPUT | Operations'!$B1463)/('INPUT | Operations'!$B1464-'INPUT | Operations'!$B1463),0))*'INPUT | Operations'!$D1463*NumberOfMainEngines*NumberOfOps*$E1459,"")</f>
        <v/>
      </c>
      <c r="G1459" s="34" t="str">
        <f t="shared" si="340"/>
        <v/>
      </c>
      <c r="H1459" s="27" t="str">
        <f t="shared" si="341"/>
        <v/>
      </c>
      <c r="I1459" s="27" t="str">
        <f t="shared" si="342"/>
        <v/>
      </c>
      <c r="J1459" s="27" t="str">
        <f t="shared" si="343"/>
        <v/>
      </c>
      <c r="K1459" s="27" t="str">
        <f t="shared" si="344"/>
        <v/>
      </c>
      <c r="L1459" s="27" t="str">
        <f t="shared" si="345"/>
        <v/>
      </c>
      <c r="M1459" s="32" t="str">
        <f t="shared" si="346"/>
        <v/>
      </c>
      <c r="N1459" s="27" t="str">
        <f t="shared" si="333"/>
        <v/>
      </c>
      <c r="O1459" s="27" t="str">
        <f t="shared" si="334"/>
        <v/>
      </c>
      <c r="P1459" s="27" t="str">
        <f t="shared" si="335"/>
        <v/>
      </c>
      <c r="Q1459" s="27" t="str">
        <f t="shared" si="336"/>
        <v/>
      </c>
      <c r="R1459" s="27" t="str">
        <f t="shared" si="337"/>
        <v/>
      </c>
      <c r="S1459" s="27" t="str">
        <f t="shared" si="338"/>
        <v/>
      </c>
      <c r="T1459" s="32" t="str">
        <f t="shared" si="339"/>
        <v/>
      </c>
      <c r="U1459" s="10"/>
    </row>
    <row r="1460" spans="1:21" x14ac:dyDescent="0.25">
      <c r="A1460" s="10"/>
      <c r="B1460" s="4" t="str">
        <f>IF(ISBLANK('INPUT | Operations'!$B1465),"",COUNT('INPUT | Operations'!$B$12:$B1464))</f>
        <v/>
      </c>
      <c r="C1460" s="27" t="str">
        <f>IF(ISNUMBER($B1460),('INPUT | Operations'!$C1464+'INPUT | Operations'!$C1465)/2,"")</f>
        <v/>
      </c>
      <c r="D1460" s="28" t="str">
        <f t="shared" si="332"/>
        <v/>
      </c>
      <c r="E1460" s="26" t="str">
        <f>IF(ISNUMBER($B1460),'INPUT | Operations'!$B1465-'INPUT | Operations'!$B1464,"")</f>
        <v/>
      </c>
      <c r="F1460" s="32" t="str">
        <f>IF(ISNUMBER($B1460),IF('INPUT | Operations'!$B1465&lt;MainEngine_BurnTime,1,IF('INPUT | Operations'!$B1464&lt;=MainEngine_BurnTime,(MainEngine_BurnTime-'INPUT | Operations'!$B1464)/('INPUT | Operations'!$B1465-'INPUT | Operations'!$B1464),0))*'INPUT | Operations'!$D1464*NumberOfMainEngines*NumberOfOps*$E1460,"")</f>
        <v/>
      </c>
      <c r="G1460" s="34" t="str">
        <f t="shared" si="340"/>
        <v/>
      </c>
      <c r="H1460" s="27" t="str">
        <f t="shared" si="341"/>
        <v/>
      </c>
      <c r="I1460" s="27" t="str">
        <f t="shared" si="342"/>
        <v/>
      </c>
      <c r="J1460" s="27" t="str">
        <f t="shared" si="343"/>
        <v/>
      </c>
      <c r="K1460" s="27" t="str">
        <f t="shared" si="344"/>
        <v/>
      </c>
      <c r="L1460" s="27" t="str">
        <f t="shared" si="345"/>
        <v/>
      </c>
      <c r="M1460" s="32" t="str">
        <f t="shared" si="346"/>
        <v/>
      </c>
      <c r="N1460" s="27" t="str">
        <f t="shared" si="333"/>
        <v/>
      </c>
      <c r="O1460" s="27" t="str">
        <f t="shared" si="334"/>
        <v/>
      </c>
      <c r="P1460" s="27" t="str">
        <f t="shared" si="335"/>
        <v/>
      </c>
      <c r="Q1460" s="27" t="str">
        <f t="shared" si="336"/>
        <v/>
      </c>
      <c r="R1460" s="27" t="str">
        <f t="shared" si="337"/>
        <v/>
      </c>
      <c r="S1460" s="27" t="str">
        <f t="shared" si="338"/>
        <v/>
      </c>
      <c r="T1460" s="32" t="str">
        <f t="shared" si="339"/>
        <v/>
      </c>
      <c r="U1460" s="10"/>
    </row>
    <row r="1461" spans="1:21" x14ac:dyDescent="0.25">
      <c r="A1461" s="10"/>
      <c r="B1461" s="4" t="str">
        <f>IF(ISBLANK('INPUT | Operations'!$B1466),"",COUNT('INPUT | Operations'!$B$12:$B1465))</f>
        <v/>
      </c>
      <c r="C1461" s="27" t="str">
        <f>IF(ISNUMBER($B1461),('INPUT | Operations'!$C1465+'INPUT | Operations'!$C1466)/2,"")</f>
        <v/>
      </c>
      <c r="D1461" s="28" t="str">
        <f t="shared" ref="D1461:D1524" si="347">IF(ISNUMBER($B1461),C1461*0.3048/1000,"")</f>
        <v/>
      </c>
      <c r="E1461" s="26" t="str">
        <f>IF(ISNUMBER($B1461),'INPUT | Operations'!$B1466-'INPUT | Operations'!$B1465,"")</f>
        <v/>
      </c>
      <c r="F1461" s="32" t="str">
        <f>IF(ISNUMBER($B1461),IF('INPUT | Operations'!$B1466&lt;MainEngine_BurnTime,1,IF('INPUT | Operations'!$B1465&lt;=MainEngine_BurnTime,(MainEngine_BurnTime-'INPUT | Operations'!$B1465)/('INPUT | Operations'!$B1466-'INPUT | Operations'!$B1465),0))*'INPUT | Operations'!$D1465*NumberOfMainEngines*NumberOfOps*$E1461,"")</f>
        <v/>
      </c>
      <c r="G1461" s="34" t="str">
        <f t="shared" si="340"/>
        <v/>
      </c>
      <c r="H1461" s="27" t="str">
        <f t="shared" si="341"/>
        <v/>
      </c>
      <c r="I1461" s="27" t="str">
        <f t="shared" si="342"/>
        <v/>
      </c>
      <c r="J1461" s="27" t="str">
        <f t="shared" si="343"/>
        <v/>
      </c>
      <c r="K1461" s="27" t="str">
        <f t="shared" si="344"/>
        <v/>
      </c>
      <c r="L1461" s="27" t="str">
        <f t="shared" si="345"/>
        <v/>
      </c>
      <c r="M1461" s="32" t="str">
        <f t="shared" si="346"/>
        <v/>
      </c>
      <c r="N1461" s="27" t="str">
        <f t="shared" ref="N1461:N1524" si="348">IFERROR($F1461*G1461/1000,"")</f>
        <v/>
      </c>
      <c r="O1461" s="27" t="str">
        <f t="shared" ref="O1461:O1524" si="349">IFERROR($F1461*H1461/1000,"")</f>
        <v/>
      </c>
      <c r="P1461" s="27" t="str">
        <f t="shared" ref="P1461:P1524" si="350">IFERROR($F1461*I1461/1000,"")</f>
        <v/>
      </c>
      <c r="Q1461" s="27" t="str">
        <f t="shared" ref="Q1461:Q1524" si="351">IFERROR($F1461*J1461/1000,"")</f>
        <v/>
      </c>
      <c r="R1461" s="27" t="str">
        <f t="shared" ref="R1461:R1524" si="352">IFERROR($F1461*K1461/1000,"")</f>
        <v/>
      </c>
      <c r="S1461" s="27" t="str">
        <f t="shared" ref="S1461:S1524" si="353">IFERROR($F1461*L1461/1000,"")</f>
        <v/>
      </c>
      <c r="T1461" s="32" t="str">
        <f t="shared" ref="T1461:T1524" si="354">IFERROR($F1461*M1461/1000,"")</f>
        <v/>
      </c>
      <c r="U1461" s="10"/>
    </row>
    <row r="1462" spans="1:21" x14ac:dyDescent="0.25">
      <c r="A1462" s="10"/>
      <c r="B1462" s="4" t="str">
        <f>IF(ISBLANK('INPUT | Operations'!$B1467),"",COUNT('INPUT | Operations'!$B$12:$B1466))</f>
        <v/>
      </c>
      <c r="C1462" s="27" t="str">
        <f>IF(ISNUMBER($B1462),('INPUT | Operations'!$C1466+'INPUT | Operations'!$C1467)/2,"")</f>
        <v/>
      </c>
      <c r="D1462" s="28" t="str">
        <f t="shared" si="347"/>
        <v/>
      </c>
      <c r="E1462" s="26" t="str">
        <f>IF(ISNUMBER($B1462),'INPUT | Operations'!$B1467-'INPUT | Operations'!$B1466,"")</f>
        <v/>
      </c>
      <c r="F1462" s="32" t="str">
        <f>IF(ISNUMBER($B1462),IF('INPUT | Operations'!$B1467&lt;MainEngine_BurnTime,1,IF('INPUT | Operations'!$B1466&lt;=MainEngine_BurnTime,(MainEngine_BurnTime-'INPUT | Operations'!$B1466)/('INPUT | Operations'!$B1467-'INPUT | Operations'!$B1466),0))*'INPUT | Operations'!$D1466*NumberOfMainEngines*NumberOfOps*$E1462,"")</f>
        <v/>
      </c>
      <c r="G1462" s="34" t="str">
        <f t="shared" si="340"/>
        <v/>
      </c>
      <c r="H1462" s="27" t="str">
        <f t="shared" si="341"/>
        <v/>
      </c>
      <c r="I1462" s="27" t="str">
        <f t="shared" si="342"/>
        <v/>
      </c>
      <c r="J1462" s="27" t="str">
        <f t="shared" si="343"/>
        <v/>
      </c>
      <c r="K1462" s="27" t="str">
        <f t="shared" si="344"/>
        <v/>
      </c>
      <c r="L1462" s="27" t="str">
        <f t="shared" si="345"/>
        <v/>
      </c>
      <c r="M1462" s="32" t="str">
        <f t="shared" si="346"/>
        <v/>
      </c>
      <c r="N1462" s="27" t="str">
        <f t="shared" si="348"/>
        <v/>
      </c>
      <c r="O1462" s="27" t="str">
        <f t="shared" si="349"/>
        <v/>
      </c>
      <c r="P1462" s="27" t="str">
        <f t="shared" si="350"/>
        <v/>
      </c>
      <c r="Q1462" s="27" t="str">
        <f t="shared" si="351"/>
        <v/>
      </c>
      <c r="R1462" s="27" t="str">
        <f t="shared" si="352"/>
        <v/>
      </c>
      <c r="S1462" s="27" t="str">
        <f t="shared" si="353"/>
        <v/>
      </c>
      <c r="T1462" s="32" t="str">
        <f t="shared" si="354"/>
        <v/>
      </c>
      <c r="U1462" s="10"/>
    </row>
    <row r="1463" spans="1:21" x14ac:dyDescent="0.25">
      <c r="A1463" s="10"/>
      <c r="B1463" s="4" t="str">
        <f>IF(ISBLANK('INPUT | Operations'!$B1468),"",COUNT('INPUT | Operations'!$B$12:$B1467))</f>
        <v/>
      </c>
      <c r="C1463" s="27" t="str">
        <f>IF(ISNUMBER($B1463),('INPUT | Operations'!$C1467+'INPUT | Operations'!$C1468)/2,"")</f>
        <v/>
      </c>
      <c r="D1463" s="28" t="str">
        <f t="shared" si="347"/>
        <v/>
      </c>
      <c r="E1463" s="26" t="str">
        <f>IF(ISNUMBER($B1463),'INPUT | Operations'!$B1468-'INPUT | Operations'!$B1467,"")</f>
        <v/>
      </c>
      <c r="F1463" s="32" t="str">
        <f>IF(ISNUMBER($B1463),IF('INPUT | Operations'!$B1468&lt;MainEngine_BurnTime,1,IF('INPUT | Operations'!$B1467&lt;=MainEngine_BurnTime,(MainEngine_BurnTime-'INPUT | Operations'!$B1467)/('INPUT | Operations'!$B1468-'INPUT | Operations'!$B1467),0))*'INPUT | Operations'!$D1467*NumberOfMainEngines*NumberOfOps*$E1463,"")</f>
        <v/>
      </c>
      <c r="G1463" s="34" t="str">
        <f t="shared" si="340"/>
        <v/>
      </c>
      <c r="H1463" s="27" t="str">
        <f t="shared" si="341"/>
        <v/>
      </c>
      <c r="I1463" s="27" t="str">
        <f t="shared" si="342"/>
        <v/>
      </c>
      <c r="J1463" s="27" t="str">
        <f t="shared" si="343"/>
        <v/>
      </c>
      <c r="K1463" s="27" t="str">
        <f t="shared" si="344"/>
        <v/>
      </c>
      <c r="L1463" s="27" t="str">
        <f t="shared" si="345"/>
        <v/>
      </c>
      <c r="M1463" s="32" t="str">
        <f t="shared" si="346"/>
        <v/>
      </c>
      <c r="N1463" s="27" t="str">
        <f t="shared" si="348"/>
        <v/>
      </c>
      <c r="O1463" s="27" t="str">
        <f t="shared" si="349"/>
        <v/>
      </c>
      <c r="P1463" s="27" t="str">
        <f t="shared" si="350"/>
        <v/>
      </c>
      <c r="Q1463" s="27" t="str">
        <f t="shared" si="351"/>
        <v/>
      </c>
      <c r="R1463" s="27" t="str">
        <f t="shared" si="352"/>
        <v/>
      </c>
      <c r="S1463" s="27" t="str">
        <f t="shared" si="353"/>
        <v/>
      </c>
      <c r="T1463" s="32" t="str">
        <f t="shared" si="354"/>
        <v/>
      </c>
      <c r="U1463" s="10"/>
    </row>
    <row r="1464" spans="1:21" x14ac:dyDescent="0.25">
      <c r="A1464" s="10"/>
      <c r="B1464" s="4" t="str">
        <f>IF(ISBLANK('INPUT | Operations'!$B1469),"",COUNT('INPUT | Operations'!$B$12:$B1468))</f>
        <v/>
      </c>
      <c r="C1464" s="27" t="str">
        <f>IF(ISNUMBER($B1464),('INPUT | Operations'!$C1468+'INPUT | Operations'!$C1469)/2,"")</f>
        <v/>
      </c>
      <c r="D1464" s="28" t="str">
        <f t="shared" si="347"/>
        <v/>
      </c>
      <c r="E1464" s="26" t="str">
        <f>IF(ISNUMBER($B1464),'INPUT | Operations'!$B1469-'INPUT | Operations'!$B1468,"")</f>
        <v/>
      </c>
      <c r="F1464" s="32" t="str">
        <f>IF(ISNUMBER($B1464),IF('INPUT | Operations'!$B1469&lt;MainEngine_BurnTime,1,IF('INPUT | Operations'!$B1468&lt;=MainEngine_BurnTime,(MainEngine_BurnTime-'INPUT | Operations'!$B1468)/('INPUT | Operations'!$B1469-'INPUT | Operations'!$B1468),0))*'INPUT | Operations'!$D1468*NumberOfMainEngines*NumberOfOps*$E1464,"")</f>
        <v/>
      </c>
      <c r="G1464" s="34" t="str">
        <f t="shared" si="340"/>
        <v/>
      </c>
      <c r="H1464" s="27" t="str">
        <f t="shared" si="341"/>
        <v/>
      </c>
      <c r="I1464" s="27" t="str">
        <f t="shared" si="342"/>
        <v/>
      </c>
      <c r="J1464" s="27" t="str">
        <f t="shared" si="343"/>
        <v/>
      </c>
      <c r="K1464" s="27" t="str">
        <f t="shared" si="344"/>
        <v/>
      </c>
      <c r="L1464" s="27" t="str">
        <f t="shared" si="345"/>
        <v/>
      </c>
      <c r="M1464" s="32" t="str">
        <f t="shared" si="346"/>
        <v/>
      </c>
      <c r="N1464" s="27" t="str">
        <f t="shared" si="348"/>
        <v/>
      </c>
      <c r="O1464" s="27" t="str">
        <f t="shared" si="349"/>
        <v/>
      </c>
      <c r="P1464" s="27" t="str">
        <f t="shared" si="350"/>
        <v/>
      </c>
      <c r="Q1464" s="27" t="str">
        <f t="shared" si="351"/>
        <v/>
      </c>
      <c r="R1464" s="27" t="str">
        <f t="shared" si="352"/>
        <v/>
      </c>
      <c r="S1464" s="27" t="str">
        <f t="shared" si="353"/>
        <v/>
      </c>
      <c r="T1464" s="32" t="str">
        <f t="shared" si="354"/>
        <v/>
      </c>
      <c r="U1464" s="10"/>
    </row>
    <row r="1465" spans="1:21" x14ac:dyDescent="0.25">
      <c r="A1465" s="10"/>
      <c r="B1465" s="4" t="str">
        <f>IF(ISBLANK('INPUT | Operations'!$B1470),"",COUNT('INPUT | Operations'!$B$12:$B1469))</f>
        <v/>
      </c>
      <c r="C1465" s="27" t="str">
        <f>IF(ISNUMBER($B1465),('INPUT | Operations'!$C1469+'INPUT | Operations'!$C1470)/2,"")</f>
        <v/>
      </c>
      <c r="D1465" s="28" t="str">
        <f t="shared" si="347"/>
        <v/>
      </c>
      <c r="E1465" s="26" t="str">
        <f>IF(ISNUMBER($B1465),'INPUT | Operations'!$B1470-'INPUT | Operations'!$B1469,"")</f>
        <v/>
      </c>
      <c r="F1465" s="32" t="str">
        <f>IF(ISNUMBER($B1465),IF('INPUT | Operations'!$B1470&lt;MainEngine_BurnTime,1,IF('INPUT | Operations'!$B1469&lt;=MainEngine_BurnTime,(MainEngine_BurnTime-'INPUT | Operations'!$B1469)/('INPUT | Operations'!$B1470-'INPUT | Operations'!$B1469),0))*'INPUT | Operations'!$D1469*NumberOfMainEngines*NumberOfOps*$E1465,"")</f>
        <v/>
      </c>
      <c r="G1465" s="34" t="str">
        <f t="shared" si="340"/>
        <v/>
      </c>
      <c r="H1465" s="27" t="str">
        <f t="shared" si="341"/>
        <v/>
      </c>
      <c r="I1465" s="27" t="str">
        <f t="shared" si="342"/>
        <v/>
      </c>
      <c r="J1465" s="27" t="str">
        <f t="shared" si="343"/>
        <v/>
      </c>
      <c r="K1465" s="27" t="str">
        <f t="shared" si="344"/>
        <v/>
      </c>
      <c r="L1465" s="27" t="str">
        <f t="shared" si="345"/>
        <v/>
      </c>
      <c r="M1465" s="32" t="str">
        <f t="shared" si="346"/>
        <v/>
      </c>
      <c r="N1465" s="27" t="str">
        <f t="shared" si="348"/>
        <v/>
      </c>
      <c r="O1465" s="27" t="str">
        <f t="shared" si="349"/>
        <v/>
      </c>
      <c r="P1465" s="27" t="str">
        <f t="shared" si="350"/>
        <v/>
      </c>
      <c r="Q1465" s="27" t="str">
        <f t="shared" si="351"/>
        <v/>
      </c>
      <c r="R1465" s="27" t="str">
        <f t="shared" si="352"/>
        <v/>
      </c>
      <c r="S1465" s="27" t="str">
        <f t="shared" si="353"/>
        <v/>
      </c>
      <c r="T1465" s="32" t="str">
        <f t="shared" si="354"/>
        <v/>
      </c>
      <c r="U1465" s="10"/>
    </row>
    <row r="1466" spans="1:21" x14ac:dyDescent="0.25">
      <c r="A1466" s="10"/>
      <c r="B1466" s="4" t="str">
        <f>IF(ISBLANK('INPUT | Operations'!$B1471),"",COUNT('INPUT | Operations'!$B$12:$B1470))</f>
        <v/>
      </c>
      <c r="C1466" s="27" t="str">
        <f>IF(ISNUMBER($B1466),('INPUT | Operations'!$C1470+'INPUT | Operations'!$C1471)/2,"")</f>
        <v/>
      </c>
      <c r="D1466" s="28" t="str">
        <f t="shared" si="347"/>
        <v/>
      </c>
      <c r="E1466" s="26" t="str">
        <f>IF(ISNUMBER($B1466),'INPUT | Operations'!$B1471-'INPUT | Operations'!$B1470,"")</f>
        <v/>
      </c>
      <c r="F1466" s="32" t="str">
        <f>IF(ISNUMBER($B1466),IF('INPUT | Operations'!$B1471&lt;MainEngine_BurnTime,1,IF('INPUT | Operations'!$B1470&lt;=MainEngine_BurnTime,(MainEngine_BurnTime-'INPUT | Operations'!$B1470)/('INPUT | Operations'!$B1471-'INPUT | Operations'!$B1470),0))*'INPUT | Operations'!$D1470*NumberOfMainEngines*NumberOfOps*$E1466,"")</f>
        <v/>
      </c>
      <c r="G1466" s="34" t="str">
        <f t="shared" si="340"/>
        <v/>
      </c>
      <c r="H1466" s="27" t="str">
        <f t="shared" si="341"/>
        <v/>
      </c>
      <c r="I1466" s="27" t="str">
        <f t="shared" si="342"/>
        <v/>
      </c>
      <c r="J1466" s="27" t="str">
        <f t="shared" si="343"/>
        <v/>
      </c>
      <c r="K1466" s="27" t="str">
        <f t="shared" si="344"/>
        <v/>
      </c>
      <c r="L1466" s="27" t="str">
        <f t="shared" si="345"/>
        <v/>
      </c>
      <c r="M1466" s="32" t="str">
        <f t="shared" si="346"/>
        <v/>
      </c>
      <c r="N1466" s="27" t="str">
        <f t="shared" si="348"/>
        <v/>
      </c>
      <c r="O1466" s="27" t="str">
        <f t="shared" si="349"/>
        <v/>
      </c>
      <c r="P1466" s="27" t="str">
        <f t="shared" si="350"/>
        <v/>
      </c>
      <c r="Q1466" s="27" t="str">
        <f t="shared" si="351"/>
        <v/>
      </c>
      <c r="R1466" s="27" t="str">
        <f t="shared" si="352"/>
        <v/>
      </c>
      <c r="S1466" s="27" t="str">
        <f t="shared" si="353"/>
        <v/>
      </c>
      <c r="T1466" s="32" t="str">
        <f t="shared" si="354"/>
        <v/>
      </c>
      <c r="U1466" s="10"/>
    </row>
    <row r="1467" spans="1:21" x14ac:dyDescent="0.25">
      <c r="A1467" s="10"/>
      <c r="B1467" s="4" t="str">
        <f>IF(ISBLANK('INPUT | Operations'!$B1472),"",COUNT('INPUT | Operations'!$B$12:$B1471))</f>
        <v/>
      </c>
      <c r="C1467" s="27" t="str">
        <f>IF(ISNUMBER($B1467),('INPUT | Operations'!$C1471+'INPUT | Operations'!$C1472)/2,"")</f>
        <v/>
      </c>
      <c r="D1467" s="28" t="str">
        <f t="shared" si="347"/>
        <v/>
      </c>
      <c r="E1467" s="26" t="str">
        <f>IF(ISNUMBER($B1467),'INPUT | Operations'!$B1472-'INPUT | Operations'!$B1471,"")</f>
        <v/>
      </c>
      <c r="F1467" s="32" t="str">
        <f>IF(ISNUMBER($B1467),IF('INPUT | Operations'!$B1472&lt;MainEngine_BurnTime,1,IF('INPUT | Operations'!$B1471&lt;=MainEngine_BurnTime,(MainEngine_BurnTime-'INPUT | Operations'!$B1471)/('INPUT | Operations'!$B1472-'INPUT | Operations'!$B1471),0))*'INPUT | Operations'!$D1471*NumberOfMainEngines*NumberOfOps*$E1467,"")</f>
        <v/>
      </c>
      <c r="G1467" s="34" t="str">
        <f t="shared" si="340"/>
        <v/>
      </c>
      <c r="H1467" s="27" t="str">
        <f t="shared" si="341"/>
        <v/>
      </c>
      <c r="I1467" s="27" t="str">
        <f t="shared" si="342"/>
        <v/>
      </c>
      <c r="J1467" s="27" t="str">
        <f t="shared" si="343"/>
        <v/>
      </c>
      <c r="K1467" s="27" t="str">
        <f t="shared" si="344"/>
        <v/>
      </c>
      <c r="L1467" s="27" t="str">
        <f t="shared" si="345"/>
        <v/>
      </c>
      <c r="M1467" s="32" t="str">
        <f t="shared" si="346"/>
        <v/>
      </c>
      <c r="N1467" s="27" t="str">
        <f t="shared" si="348"/>
        <v/>
      </c>
      <c r="O1467" s="27" t="str">
        <f t="shared" si="349"/>
        <v/>
      </c>
      <c r="P1467" s="27" t="str">
        <f t="shared" si="350"/>
        <v/>
      </c>
      <c r="Q1467" s="27" t="str">
        <f t="shared" si="351"/>
        <v/>
      </c>
      <c r="R1467" s="27" t="str">
        <f t="shared" si="352"/>
        <v/>
      </c>
      <c r="S1467" s="27" t="str">
        <f t="shared" si="353"/>
        <v/>
      </c>
      <c r="T1467" s="32" t="str">
        <f t="shared" si="354"/>
        <v/>
      </c>
      <c r="U1467" s="10"/>
    </row>
    <row r="1468" spans="1:21" x14ac:dyDescent="0.25">
      <c r="A1468" s="10"/>
      <c r="B1468" s="4" t="str">
        <f>IF(ISBLANK('INPUT | Operations'!$B1473),"",COUNT('INPUT | Operations'!$B$12:$B1472))</f>
        <v/>
      </c>
      <c r="C1468" s="27" t="str">
        <f>IF(ISNUMBER($B1468),('INPUT | Operations'!$C1472+'INPUT | Operations'!$C1473)/2,"")</f>
        <v/>
      </c>
      <c r="D1468" s="28" t="str">
        <f t="shared" si="347"/>
        <v/>
      </c>
      <c r="E1468" s="26" t="str">
        <f>IF(ISNUMBER($B1468),'INPUT | Operations'!$B1473-'INPUT | Operations'!$B1472,"")</f>
        <v/>
      </c>
      <c r="F1468" s="32" t="str">
        <f>IF(ISNUMBER($B1468),IF('INPUT | Operations'!$B1473&lt;MainEngine_BurnTime,1,IF('INPUT | Operations'!$B1472&lt;=MainEngine_BurnTime,(MainEngine_BurnTime-'INPUT | Operations'!$B1472)/('INPUT | Operations'!$B1473-'INPUT | Operations'!$B1472),0))*'INPUT | Operations'!$D1472*NumberOfMainEngines*NumberOfOps*$E1468,"")</f>
        <v/>
      </c>
      <c r="G1468" s="34" t="str">
        <f t="shared" si="340"/>
        <v/>
      </c>
      <c r="H1468" s="27" t="str">
        <f t="shared" si="341"/>
        <v/>
      </c>
      <c r="I1468" s="27" t="str">
        <f t="shared" si="342"/>
        <v/>
      </c>
      <c r="J1468" s="27" t="str">
        <f t="shared" si="343"/>
        <v/>
      </c>
      <c r="K1468" s="27" t="str">
        <f t="shared" si="344"/>
        <v/>
      </c>
      <c r="L1468" s="27" t="str">
        <f t="shared" si="345"/>
        <v/>
      </c>
      <c r="M1468" s="32" t="str">
        <f t="shared" si="346"/>
        <v/>
      </c>
      <c r="N1468" s="27" t="str">
        <f t="shared" si="348"/>
        <v/>
      </c>
      <c r="O1468" s="27" t="str">
        <f t="shared" si="349"/>
        <v/>
      </c>
      <c r="P1468" s="27" t="str">
        <f t="shared" si="350"/>
        <v/>
      </c>
      <c r="Q1468" s="27" t="str">
        <f t="shared" si="351"/>
        <v/>
      </c>
      <c r="R1468" s="27" t="str">
        <f t="shared" si="352"/>
        <v/>
      </c>
      <c r="S1468" s="27" t="str">
        <f t="shared" si="353"/>
        <v/>
      </c>
      <c r="T1468" s="32" t="str">
        <f t="shared" si="354"/>
        <v/>
      </c>
      <c r="U1468" s="10"/>
    </row>
    <row r="1469" spans="1:21" x14ac:dyDescent="0.25">
      <c r="A1469" s="10"/>
      <c r="B1469" s="4" t="str">
        <f>IF(ISBLANK('INPUT | Operations'!$B1474),"",COUNT('INPUT | Operations'!$B$12:$B1473))</f>
        <v/>
      </c>
      <c r="C1469" s="27" t="str">
        <f>IF(ISNUMBER($B1469),('INPUT | Operations'!$C1473+'INPUT | Operations'!$C1474)/2,"")</f>
        <v/>
      </c>
      <c r="D1469" s="28" t="str">
        <f t="shared" si="347"/>
        <v/>
      </c>
      <c r="E1469" s="26" t="str">
        <f>IF(ISNUMBER($B1469),'INPUT | Operations'!$B1474-'INPUT | Operations'!$B1473,"")</f>
        <v/>
      </c>
      <c r="F1469" s="32" t="str">
        <f>IF(ISNUMBER($B1469),IF('INPUT | Operations'!$B1474&lt;MainEngine_BurnTime,1,IF('INPUT | Operations'!$B1473&lt;=MainEngine_BurnTime,(MainEngine_BurnTime-'INPUT | Operations'!$B1473)/('INPUT | Operations'!$B1474-'INPUT | Operations'!$B1473),0))*'INPUT | Operations'!$D1473*NumberOfMainEngines*NumberOfOps*$E1469,"")</f>
        <v/>
      </c>
      <c r="G1469" s="34" t="str">
        <f t="shared" si="340"/>
        <v/>
      </c>
      <c r="H1469" s="27" t="str">
        <f t="shared" si="341"/>
        <v/>
      </c>
      <c r="I1469" s="27" t="str">
        <f t="shared" si="342"/>
        <v/>
      </c>
      <c r="J1469" s="27" t="str">
        <f t="shared" si="343"/>
        <v/>
      </c>
      <c r="K1469" s="27" t="str">
        <f t="shared" si="344"/>
        <v/>
      </c>
      <c r="L1469" s="27" t="str">
        <f t="shared" si="345"/>
        <v/>
      </c>
      <c r="M1469" s="32" t="str">
        <f t="shared" si="346"/>
        <v/>
      </c>
      <c r="N1469" s="27" t="str">
        <f t="shared" si="348"/>
        <v/>
      </c>
      <c r="O1469" s="27" t="str">
        <f t="shared" si="349"/>
        <v/>
      </c>
      <c r="P1469" s="27" t="str">
        <f t="shared" si="350"/>
        <v/>
      </c>
      <c r="Q1469" s="27" t="str">
        <f t="shared" si="351"/>
        <v/>
      </c>
      <c r="R1469" s="27" t="str">
        <f t="shared" si="352"/>
        <v/>
      </c>
      <c r="S1469" s="27" t="str">
        <f t="shared" si="353"/>
        <v/>
      </c>
      <c r="T1469" s="32" t="str">
        <f t="shared" si="354"/>
        <v/>
      </c>
      <c r="U1469" s="10"/>
    </row>
    <row r="1470" spans="1:21" x14ac:dyDescent="0.25">
      <c r="A1470" s="10"/>
      <c r="B1470" s="4" t="str">
        <f>IF(ISBLANK('INPUT | Operations'!$B1475),"",COUNT('INPUT | Operations'!$B$12:$B1474))</f>
        <v/>
      </c>
      <c r="C1470" s="27" t="str">
        <f>IF(ISNUMBER($B1470),('INPUT | Operations'!$C1474+'INPUT | Operations'!$C1475)/2,"")</f>
        <v/>
      </c>
      <c r="D1470" s="28" t="str">
        <f t="shared" si="347"/>
        <v/>
      </c>
      <c r="E1470" s="26" t="str">
        <f>IF(ISNUMBER($B1470),'INPUT | Operations'!$B1475-'INPUT | Operations'!$B1474,"")</f>
        <v/>
      </c>
      <c r="F1470" s="32" t="str">
        <f>IF(ISNUMBER($B1470),IF('INPUT | Operations'!$B1475&lt;MainEngine_BurnTime,1,IF('INPUT | Operations'!$B1474&lt;=MainEngine_BurnTime,(MainEngine_BurnTime-'INPUT | Operations'!$B1474)/('INPUT | Operations'!$B1475-'INPUT | Operations'!$B1474),0))*'INPUT | Operations'!$D1474*NumberOfMainEngines*NumberOfOps*$E1470,"")</f>
        <v/>
      </c>
      <c r="G1470" s="34" t="str">
        <f t="shared" si="340"/>
        <v/>
      </c>
      <c r="H1470" s="27" t="str">
        <f t="shared" si="341"/>
        <v/>
      </c>
      <c r="I1470" s="27" t="str">
        <f t="shared" si="342"/>
        <v/>
      </c>
      <c r="J1470" s="27" t="str">
        <f t="shared" si="343"/>
        <v/>
      </c>
      <c r="K1470" s="27" t="str">
        <f t="shared" si="344"/>
        <v/>
      </c>
      <c r="L1470" s="27" t="str">
        <f t="shared" si="345"/>
        <v/>
      </c>
      <c r="M1470" s="32" t="str">
        <f t="shared" si="346"/>
        <v/>
      </c>
      <c r="N1470" s="27" t="str">
        <f t="shared" si="348"/>
        <v/>
      </c>
      <c r="O1470" s="27" t="str">
        <f t="shared" si="349"/>
        <v/>
      </c>
      <c r="P1470" s="27" t="str">
        <f t="shared" si="350"/>
        <v/>
      </c>
      <c r="Q1470" s="27" t="str">
        <f t="shared" si="351"/>
        <v/>
      </c>
      <c r="R1470" s="27" t="str">
        <f t="shared" si="352"/>
        <v/>
      </c>
      <c r="S1470" s="27" t="str">
        <f t="shared" si="353"/>
        <v/>
      </c>
      <c r="T1470" s="32" t="str">
        <f t="shared" si="354"/>
        <v/>
      </c>
      <c r="U1470" s="10"/>
    </row>
    <row r="1471" spans="1:21" x14ac:dyDescent="0.25">
      <c r="A1471" s="10"/>
      <c r="B1471" s="4" t="str">
        <f>IF(ISBLANK('INPUT | Operations'!$B1476),"",COUNT('INPUT | Operations'!$B$12:$B1475))</f>
        <v/>
      </c>
      <c r="C1471" s="27" t="str">
        <f>IF(ISNUMBER($B1471),('INPUT | Operations'!$C1475+'INPUT | Operations'!$C1476)/2,"")</f>
        <v/>
      </c>
      <c r="D1471" s="28" t="str">
        <f t="shared" si="347"/>
        <v/>
      </c>
      <c r="E1471" s="26" t="str">
        <f>IF(ISNUMBER($B1471),'INPUT | Operations'!$B1476-'INPUT | Operations'!$B1475,"")</f>
        <v/>
      </c>
      <c r="F1471" s="32" t="str">
        <f>IF(ISNUMBER($B1471),IF('INPUT | Operations'!$B1476&lt;MainEngine_BurnTime,1,IF('INPUT | Operations'!$B1475&lt;=MainEngine_BurnTime,(MainEngine_BurnTime-'INPUT | Operations'!$B1475)/('INPUT | Operations'!$B1476-'INPUT | Operations'!$B1475),0))*'INPUT | Operations'!$D1475*NumberOfMainEngines*NumberOfOps*$E1471,"")</f>
        <v/>
      </c>
      <c r="G1471" s="34" t="str">
        <f t="shared" si="340"/>
        <v/>
      </c>
      <c r="H1471" s="27" t="str">
        <f t="shared" si="341"/>
        <v/>
      </c>
      <c r="I1471" s="27" t="str">
        <f t="shared" si="342"/>
        <v/>
      </c>
      <c r="J1471" s="27" t="str">
        <f t="shared" si="343"/>
        <v/>
      </c>
      <c r="K1471" s="27" t="str">
        <f t="shared" si="344"/>
        <v/>
      </c>
      <c r="L1471" s="27" t="str">
        <f t="shared" si="345"/>
        <v/>
      </c>
      <c r="M1471" s="32" t="str">
        <f t="shared" si="346"/>
        <v/>
      </c>
      <c r="N1471" s="27" t="str">
        <f t="shared" si="348"/>
        <v/>
      </c>
      <c r="O1471" s="27" t="str">
        <f t="shared" si="349"/>
        <v/>
      </c>
      <c r="P1471" s="27" t="str">
        <f t="shared" si="350"/>
        <v/>
      </c>
      <c r="Q1471" s="27" t="str">
        <f t="shared" si="351"/>
        <v/>
      </c>
      <c r="R1471" s="27" t="str">
        <f t="shared" si="352"/>
        <v/>
      </c>
      <c r="S1471" s="27" t="str">
        <f t="shared" si="353"/>
        <v/>
      </c>
      <c r="T1471" s="32" t="str">
        <f t="shared" si="354"/>
        <v/>
      </c>
      <c r="U1471" s="10"/>
    </row>
    <row r="1472" spans="1:21" x14ac:dyDescent="0.25">
      <c r="A1472" s="10"/>
      <c r="B1472" s="4" t="str">
        <f>IF(ISBLANK('INPUT | Operations'!$B1477),"",COUNT('INPUT | Operations'!$B$12:$B1476))</f>
        <v/>
      </c>
      <c r="C1472" s="27" t="str">
        <f>IF(ISNUMBER($B1472),('INPUT | Operations'!$C1476+'INPUT | Operations'!$C1477)/2,"")</f>
        <v/>
      </c>
      <c r="D1472" s="28" t="str">
        <f t="shared" si="347"/>
        <v/>
      </c>
      <c r="E1472" s="26" t="str">
        <f>IF(ISNUMBER($B1472),'INPUT | Operations'!$B1477-'INPUT | Operations'!$B1476,"")</f>
        <v/>
      </c>
      <c r="F1472" s="32" t="str">
        <f>IF(ISNUMBER($B1472),IF('INPUT | Operations'!$B1477&lt;MainEngine_BurnTime,1,IF('INPUT | Operations'!$B1476&lt;=MainEngine_BurnTime,(MainEngine_BurnTime-'INPUT | Operations'!$B1476)/('INPUT | Operations'!$B1477-'INPUT | Operations'!$B1476),0))*'INPUT | Operations'!$D1476*NumberOfMainEngines*NumberOfOps*$E1472,"")</f>
        <v/>
      </c>
      <c r="G1472" s="34" t="str">
        <f t="shared" si="340"/>
        <v/>
      </c>
      <c r="H1472" s="27" t="str">
        <f t="shared" si="341"/>
        <v/>
      </c>
      <c r="I1472" s="27" t="str">
        <f t="shared" si="342"/>
        <v/>
      </c>
      <c r="J1472" s="27" t="str">
        <f t="shared" si="343"/>
        <v/>
      </c>
      <c r="K1472" s="27" t="str">
        <f t="shared" si="344"/>
        <v/>
      </c>
      <c r="L1472" s="27" t="str">
        <f t="shared" si="345"/>
        <v/>
      </c>
      <c r="M1472" s="32" t="str">
        <f t="shared" si="346"/>
        <v/>
      </c>
      <c r="N1472" s="27" t="str">
        <f t="shared" si="348"/>
        <v/>
      </c>
      <c r="O1472" s="27" t="str">
        <f t="shared" si="349"/>
        <v/>
      </c>
      <c r="P1472" s="27" t="str">
        <f t="shared" si="350"/>
        <v/>
      </c>
      <c r="Q1472" s="27" t="str">
        <f t="shared" si="351"/>
        <v/>
      </c>
      <c r="R1472" s="27" t="str">
        <f t="shared" si="352"/>
        <v/>
      </c>
      <c r="S1472" s="27" t="str">
        <f t="shared" si="353"/>
        <v/>
      </c>
      <c r="T1472" s="32" t="str">
        <f t="shared" si="354"/>
        <v/>
      </c>
      <c r="U1472" s="10"/>
    </row>
    <row r="1473" spans="1:21" x14ac:dyDescent="0.25">
      <c r="A1473" s="10"/>
      <c r="B1473" s="4" t="str">
        <f>IF(ISBLANK('INPUT | Operations'!$B1478),"",COUNT('INPUT | Operations'!$B$12:$B1477))</f>
        <v/>
      </c>
      <c r="C1473" s="27" t="str">
        <f>IF(ISNUMBER($B1473),('INPUT | Operations'!$C1477+'INPUT | Operations'!$C1478)/2,"")</f>
        <v/>
      </c>
      <c r="D1473" s="28" t="str">
        <f t="shared" si="347"/>
        <v/>
      </c>
      <c r="E1473" s="26" t="str">
        <f>IF(ISNUMBER($B1473),'INPUT | Operations'!$B1478-'INPUT | Operations'!$B1477,"")</f>
        <v/>
      </c>
      <c r="F1473" s="32" t="str">
        <f>IF(ISNUMBER($B1473),IF('INPUT | Operations'!$B1478&lt;MainEngine_BurnTime,1,IF('INPUT | Operations'!$B1477&lt;=MainEngine_BurnTime,(MainEngine_BurnTime-'INPUT | Operations'!$B1477)/('INPUT | Operations'!$B1478-'INPUT | Operations'!$B1477),0))*'INPUT | Operations'!$D1477*NumberOfMainEngines*NumberOfOps*$E1473,"")</f>
        <v/>
      </c>
      <c r="G1473" s="34" t="str">
        <f t="shared" si="340"/>
        <v/>
      </c>
      <c r="H1473" s="27" t="str">
        <f t="shared" si="341"/>
        <v/>
      </c>
      <c r="I1473" s="27" t="str">
        <f t="shared" si="342"/>
        <v/>
      </c>
      <c r="J1473" s="27" t="str">
        <f t="shared" si="343"/>
        <v/>
      </c>
      <c r="K1473" s="27" t="str">
        <f t="shared" si="344"/>
        <v/>
      </c>
      <c r="L1473" s="27" t="str">
        <f t="shared" si="345"/>
        <v/>
      </c>
      <c r="M1473" s="32" t="str">
        <f t="shared" si="346"/>
        <v/>
      </c>
      <c r="N1473" s="27" t="str">
        <f t="shared" si="348"/>
        <v/>
      </c>
      <c r="O1473" s="27" t="str">
        <f t="shared" si="349"/>
        <v/>
      </c>
      <c r="P1473" s="27" t="str">
        <f t="shared" si="350"/>
        <v/>
      </c>
      <c r="Q1473" s="27" t="str">
        <f t="shared" si="351"/>
        <v/>
      </c>
      <c r="R1473" s="27" t="str">
        <f t="shared" si="352"/>
        <v/>
      </c>
      <c r="S1473" s="27" t="str">
        <f t="shared" si="353"/>
        <v/>
      </c>
      <c r="T1473" s="32" t="str">
        <f t="shared" si="354"/>
        <v/>
      </c>
      <c r="U1473" s="10"/>
    </row>
    <row r="1474" spans="1:21" x14ac:dyDescent="0.25">
      <c r="A1474" s="10"/>
      <c r="B1474" s="4" t="str">
        <f>IF(ISBLANK('INPUT | Operations'!$B1479),"",COUNT('INPUT | Operations'!$B$12:$B1478))</f>
        <v/>
      </c>
      <c r="C1474" s="27" t="str">
        <f>IF(ISNUMBER($B1474),('INPUT | Operations'!$C1478+'INPUT | Operations'!$C1479)/2,"")</f>
        <v/>
      </c>
      <c r="D1474" s="28" t="str">
        <f t="shared" si="347"/>
        <v/>
      </c>
      <c r="E1474" s="26" t="str">
        <f>IF(ISNUMBER($B1474),'INPUT | Operations'!$B1479-'INPUT | Operations'!$B1478,"")</f>
        <v/>
      </c>
      <c r="F1474" s="32" t="str">
        <f>IF(ISNUMBER($B1474),IF('INPUT | Operations'!$B1479&lt;MainEngine_BurnTime,1,IF('INPUT | Operations'!$B1478&lt;=MainEngine_BurnTime,(MainEngine_BurnTime-'INPUT | Operations'!$B1478)/('INPUT | Operations'!$B1479-'INPUT | Operations'!$B1478),0))*'INPUT | Operations'!$D1478*NumberOfMainEngines*NumberOfOps*$E1474,"")</f>
        <v/>
      </c>
      <c r="G1474" s="34" t="str">
        <f t="shared" si="340"/>
        <v/>
      </c>
      <c r="H1474" s="27" t="str">
        <f t="shared" si="341"/>
        <v/>
      </c>
      <c r="I1474" s="27" t="str">
        <f t="shared" si="342"/>
        <v/>
      </c>
      <c r="J1474" s="27" t="str">
        <f t="shared" si="343"/>
        <v/>
      </c>
      <c r="K1474" s="27" t="str">
        <f t="shared" si="344"/>
        <v/>
      </c>
      <c r="L1474" s="27" t="str">
        <f t="shared" si="345"/>
        <v/>
      </c>
      <c r="M1474" s="32" t="str">
        <f t="shared" si="346"/>
        <v/>
      </c>
      <c r="N1474" s="27" t="str">
        <f t="shared" si="348"/>
        <v/>
      </c>
      <c r="O1474" s="27" t="str">
        <f t="shared" si="349"/>
        <v/>
      </c>
      <c r="P1474" s="27" t="str">
        <f t="shared" si="350"/>
        <v/>
      </c>
      <c r="Q1474" s="27" t="str">
        <f t="shared" si="351"/>
        <v/>
      </c>
      <c r="R1474" s="27" t="str">
        <f t="shared" si="352"/>
        <v/>
      </c>
      <c r="S1474" s="27" t="str">
        <f t="shared" si="353"/>
        <v/>
      </c>
      <c r="T1474" s="32" t="str">
        <f t="shared" si="354"/>
        <v/>
      </c>
      <c r="U1474" s="10"/>
    </row>
    <row r="1475" spans="1:21" x14ac:dyDescent="0.25">
      <c r="A1475" s="10"/>
      <c r="B1475" s="4" t="str">
        <f>IF(ISBLANK('INPUT | Operations'!$B1480),"",COUNT('INPUT | Operations'!$B$12:$B1479))</f>
        <v/>
      </c>
      <c r="C1475" s="27" t="str">
        <f>IF(ISNUMBER($B1475),('INPUT | Operations'!$C1479+'INPUT | Operations'!$C1480)/2,"")</f>
        <v/>
      </c>
      <c r="D1475" s="28" t="str">
        <f t="shared" si="347"/>
        <v/>
      </c>
      <c r="E1475" s="26" t="str">
        <f>IF(ISNUMBER($B1475),'INPUT | Operations'!$B1480-'INPUT | Operations'!$B1479,"")</f>
        <v/>
      </c>
      <c r="F1475" s="32" t="str">
        <f>IF(ISNUMBER($B1475),IF('INPUT | Operations'!$B1480&lt;MainEngine_BurnTime,1,IF('INPUT | Operations'!$B1479&lt;=MainEngine_BurnTime,(MainEngine_BurnTime-'INPUT | Operations'!$B1479)/('INPUT | Operations'!$B1480-'INPUT | Operations'!$B1479),0))*'INPUT | Operations'!$D1479*NumberOfMainEngines*NumberOfOps*$E1475,"")</f>
        <v/>
      </c>
      <c r="G1475" s="34" t="str">
        <f t="shared" si="340"/>
        <v/>
      </c>
      <c r="H1475" s="27" t="str">
        <f t="shared" si="341"/>
        <v/>
      </c>
      <c r="I1475" s="27" t="str">
        <f t="shared" si="342"/>
        <v/>
      </c>
      <c r="J1475" s="27" t="str">
        <f t="shared" si="343"/>
        <v/>
      </c>
      <c r="K1475" s="27" t="str">
        <f t="shared" si="344"/>
        <v/>
      </c>
      <c r="L1475" s="27" t="str">
        <f t="shared" si="345"/>
        <v/>
      </c>
      <c r="M1475" s="32" t="str">
        <f t="shared" si="346"/>
        <v/>
      </c>
      <c r="N1475" s="27" t="str">
        <f t="shared" si="348"/>
        <v/>
      </c>
      <c r="O1475" s="27" t="str">
        <f t="shared" si="349"/>
        <v/>
      </c>
      <c r="P1475" s="27" t="str">
        <f t="shared" si="350"/>
        <v/>
      </c>
      <c r="Q1475" s="27" t="str">
        <f t="shared" si="351"/>
        <v/>
      </c>
      <c r="R1475" s="27" t="str">
        <f t="shared" si="352"/>
        <v/>
      </c>
      <c r="S1475" s="27" t="str">
        <f t="shared" si="353"/>
        <v/>
      </c>
      <c r="T1475" s="32" t="str">
        <f t="shared" si="354"/>
        <v/>
      </c>
      <c r="U1475" s="10"/>
    </row>
    <row r="1476" spans="1:21" x14ac:dyDescent="0.25">
      <c r="A1476" s="10"/>
      <c r="B1476" s="4" t="str">
        <f>IF(ISBLANK('INPUT | Operations'!$B1481),"",COUNT('INPUT | Operations'!$B$12:$B1480))</f>
        <v/>
      </c>
      <c r="C1476" s="27" t="str">
        <f>IF(ISNUMBER($B1476),('INPUT | Operations'!$C1480+'INPUT | Operations'!$C1481)/2,"")</f>
        <v/>
      </c>
      <c r="D1476" s="28" t="str">
        <f t="shared" si="347"/>
        <v/>
      </c>
      <c r="E1476" s="26" t="str">
        <f>IF(ISNUMBER($B1476),'INPUT | Operations'!$B1481-'INPUT | Operations'!$B1480,"")</f>
        <v/>
      </c>
      <c r="F1476" s="32" t="str">
        <f>IF(ISNUMBER($B1476),IF('INPUT | Operations'!$B1481&lt;MainEngine_BurnTime,1,IF('INPUT | Operations'!$B1480&lt;=MainEngine_BurnTime,(MainEngine_BurnTime-'INPUT | Operations'!$B1480)/('INPUT | Operations'!$B1481-'INPUT | Operations'!$B1480),0))*'INPUT | Operations'!$D1480*NumberOfMainEngines*NumberOfOps*$E1476,"")</f>
        <v/>
      </c>
      <c r="G1476" s="34" t="str">
        <f t="shared" si="340"/>
        <v/>
      </c>
      <c r="H1476" s="27" t="str">
        <f t="shared" si="341"/>
        <v/>
      </c>
      <c r="I1476" s="27" t="str">
        <f t="shared" si="342"/>
        <v/>
      </c>
      <c r="J1476" s="27" t="str">
        <f t="shared" si="343"/>
        <v/>
      </c>
      <c r="K1476" s="27" t="str">
        <f t="shared" si="344"/>
        <v/>
      </c>
      <c r="L1476" s="27" t="str">
        <f t="shared" si="345"/>
        <v/>
      </c>
      <c r="M1476" s="32" t="str">
        <f t="shared" si="346"/>
        <v/>
      </c>
      <c r="N1476" s="27" t="str">
        <f t="shared" si="348"/>
        <v/>
      </c>
      <c r="O1476" s="27" t="str">
        <f t="shared" si="349"/>
        <v/>
      </c>
      <c r="P1476" s="27" t="str">
        <f t="shared" si="350"/>
        <v/>
      </c>
      <c r="Q1476" s="27" t="str">
        <f t="shared" si="351"/>
        <v/>
      </c>
      <c r="R1476" s="27" t="str">
        <f t="shared" si="352"/>
        <v/>
      </c>
      <c r="S1476" s="27" t="str">
        <f t="shared" si="353"/>
        <v/>
      </c>
      <c r="T1476" s="32" t="str">
        <f t="shared" si="354"/>
        <v/>
      </c>
      <c r="U1476" s="10"/>
    </row>
    <row r="1477" spans="1:21" x14ac:dyDescent="0.25">
      <c r="A1477" s="10"/>
      <c r="B1477" s="4" t="str">
        <f>IF(ISBLANK('INPUT | Operations'!$B1482),"",COUNT('INPUT | Operations'!$B$12:$B1481))</f>
        <v/>
      </c>
      <c r="C1477" s="27" t="str">
        <f>IF(ISNUMBER($B1477),('INPUT | Operations'!$C1481+'INPUT | Operations'!$C1482)/2,"")</f>
        <v/>
      </c>
      <c r="D1477" s="28" t="str">
        <f t="shared" si="347"/>
        <v/>
      </c>
      <c r="E1477" s="26" t="str">
        <f>IF(ISNUMBER($B1477),'INPUT | Operations'!$B1482-'INPUT | Operations'!$B1481,"")</f>
        <v/>
      </c>
      <c r="F1477" s="32" t="str">
        <f>IF(ISNUMBER($B1477),IF('INPUT | Operations'!$B1482&lt;MainEngine_BurnTime,1,IF('INPUT | Operations'!$B1481&lt;=MainEngine_BurnTime,(MainEngine_BurnTime-'INPUT | Operations'!$B1481)/('INPUT | Operations'!$B1482-'INPUT | Operations'!$B1481),0))*'INPUT | Operations'!$D1481*NumberOfMainEngines*NumberOfOps*$E1477,"")</f>
        <v/>
      </c>
      <c r="G1477" s="34" t="str">
        <f t="shared" si="340"/>
        <v/>
      </c>
      <c r="H1477" s="27" t="str">
        <f t="shared" si="341"/>
        <v/>
      </c>
      <c r="I1477" s="27" t="str">
        <f t="shared" si="342"/>
        <v/>
      </c>
      <c r="J1477" s="27" t="str">
        <f t="shared" si="343"/>
        <v/>
      </c>
      <c r="K1477" s="27" t="str">
        <f t="shared" si="344"/>
        <v/>
      </c>
      <c r="L1477" s="27" t="str">
        <f t="shared" si="345"/>
        <v/>
      </c>
      <c r="M1477" s="32" t="str">
        <f t="shared" si="346"/>
        <v/>
      </c>
      <c r="N1477" s="27" t="str">
        <f t="shared" si="348"/>
        <v/>
      </c>
      <c r="O1477" s="27" t="str">
        <f t="shared" si="349"/>
        <v/>
      </c>
      <c r="P1477" s="27" t="str">
        <f t="shared" si="350"/>
        <v/>
      </c>
      <c r="Q1477" s="27" t="str">
        <f t="shared" si="351"/>
        <v/>
      </c>
      <c r="R1477" s="27" t="str">
        <f t="shared" si="352"/>
        <v/>
      </c>
      <c r="S1477" s="27" t="str">
        <f t="shared" si="353"/>
        <v/>
      </c>
      <c r="T1477" s="32" t="str">
        <f t="shared" si="354"/>
        <v/>
      </c>
      <c r="U1477" s="10"/>
    </row>
    <row r="1478" spans="1:21" x14ac:dyDescent="0.25">
      <c r="A1478" s="10"/>
      <c r="B1478" s="4" t="str">
        <f>IF(ISBLANK('INPUT | Operations'!$B1483),"",COUNT('INPUT | Operations'!$B$12:$B1482))</f>
        <v/>
      </c>
      <c r="C1478" s="27" t="str">
        <f>IF(ISNUMBER($B1478),('INPUT | Operations'!$C1482+'INPUT | Operations'!$C1483)/2,"")</f>
        <v/>
      </c>
      <c r="D1478" s="28" t="str">
        <f t="shared" si="347"/>
        <v/>
      </c>
      <c r="E1478" s="26" t="str">
        <f>IF(ISNUMBER($B1478),'INPUT | Operations'!$B1483-'INPUT | Operations'!$B1482,"")</f>
        <v/>
      </c>
      <c r="F1478" s="32" t="str">
        <f>IF(ISNUMBER($B1478),IF('INPUT | Operations'!$B1483&lt;MainEngine_BurnTime,1,IF('INPUT | Operations'!$B1482&lt;=MainEngine_BurnTime,(MainEngine_BurnTime-'INPUT | Operations'!$B1482)/('INPUT | Operations'!$B1483-'INPUT | Operations'!$B1482),0))*'INPUT | Operations'!$D1482*NumberOfMainEngines*NumberOfOps*$E1478,"")</f>
        <v/>
      </c>
      <c r="G1478" s="34" t="str">
        <f t="shared" si="340"/>
        <v/>
      </c>
      <c r="H1478" s="27" t="str">
        <f t="shared" si="341"/>
        <v/>
      </c>
      <c r="I1478" s="27" t="str">
        <f t="shared" si="342"/>
        <v/>
      </c>
      <c r="J1478" s="27" t="str">
        <f t="shared" si="343"/>
        <v/>
      </c>
      <c r="K1478" s="27" t="str">
        <f t="shared" si="344"/>
        <v/>
      </c>
      <c r="L1478" s="27" t="str">
        <f t="shared" si="345"/>
        <v/>
      </c>
      <c r="M1478" s="32" t="str">
        <f t="shared" si="346"/>
        <v/>
      </c>
      <c r="N1478" s="27" t="str">
        <f t="shared" si="348"/>
        <v/>
      </c>
      <c r="O1478" s="27" t="str">
        <f t="shared" si="349"/>
        <v/>
      </c>
      <c r="P1478" s="27" t="str">
        <f t="shared" si="350"/>
        <v/>
      </c>
      <c r="Q1478" s="27" t="str">
        <f t="shared" si="351"/>
        <v/>
      </c>
      <c r="R1478" s="27" t="str">
        <f t="shared" si="352"/>
        <v/>
      </c>
      <c r="S1478" s="27" t="str">
        <f t="shared" si="353"/>
        <v/>
      </c>
      <c r="T1478" s="32" t="str">
        <f t="shared" si="354"/>
        <v/>
      </c>
      <c r="U1478" s="10"/>
    </row>
    <row r="1479" spans="1:21" x14ac:dyDescent="0.25">
      <c r="A1479" s="10"/>
      <c r="B1479" s="4" t="str">
        <f>IF(ISBLANK('INPUT | Operations'!$B1484),"",COUNT('INPUT | Operations'!$B$12:$B1483))</f>
        <v/>
      </c>
      <c r="C1479" s="27" t="str">
        <f>IF(ISNUMBER($B1479),('INPUT | Operations'!$C1483+'INPUT | Operations'!$C1484)/2,"")</f>
        <v/>
      </c>
      <c r="D1479" s="28" t="str">
        <f t="shared" si="347"/>
        <v/>
      </c>
      <c r="E1479" s="26" t="str">
        <f>IF(ISNUMBER($B1479),'INPUT | Operations'!$B1484-'INPUT | Operations'!$B1483,"")</f>
        <v/>
      </c>
      <c r="F1479" s="32" t="str">
        <f>IF(ISNUMBER($B1479),IF('INPUT | Operations'!$B1484&lt;MainEngine_BurnTime,1,IF('INPUT | Operations'!$B1483&lt;=MainEngine_BurnTime,(MainEngine_BurnTime-'INPUT | Operations'!$B1483)/('INPUT | Operations'!$B1484-'INPUT | Operations'!$B1483),0))*'INPUT | Operations'!$D1483*NumberOfMainEngines*NumberOfOps*$E1479,"")</f>
        <v/>
      </c>
      <c r="G1479" s="34" t="str">
        <f t="shared" si="340"/>
        <v/>
      </c>
      <c r="H1479" s="27" t="str">
        <f t="shared" si="341"/>
        <v/>
      </c>
      <c r="I1479" s="27" t="str">
        <f t="shared" si="342"/>
        <v/>
      </c>
      <c r="J1479" s="27" t="str">
        <f t="shared" si="343"/>
        <v/>
      </c>
      <c r="K1479" s="27" t="str">
        <f t="shared" si="344"/>
        <v/>
      </c>
      <c r="L1479" s="27" t="str">
        <f t="shared" si="345"/>
        <v/>
      </c>
      <c r="M1479" s="32" t="str">
        <f t="shared" si="346"/>
        <v/>
      </c>
      <c r="N1479" s="27" t="str">
        <f t="shared" si="348"/>
        <v/>
      </c>
      <c r="O1479" s="27" t="str">
        <f t="shared" si="349"/>
        <v/>
      </c>
      <c r="P1479" s="27" t="str">
        <f t="shared" si="350"/>
        <v/>
      </c>
      <c r="Q1479" s="27" t="str">
        <f t="shared" si="351"/>
        <v/>
      </c>
      <c r="R1479" s="27" t="str">
        <f t="shared" si="352"/>
        <v/>
      </c>
      <c r="S1479" s="27" t="str">
        <f t="shared" si="353"/>
        <v/>
      </c>
      <c r="T1479" s="32" t="str">
        <f t="shared" si="354"/>
        <v/>
      </c>
      <c r="U1479" s="10"/>
    </row>
    <row r="1480" spans="1:21" x14ac:dyDescent="0.25">
      <c r="A1480" s="10"/>
      <c r="B1480" s="4" t="str">
        <f>IF(ISBLANK('INPUT | Operations'!$B1485),"",COUNT('INPUT | Operations'!$B$12:$B1484))</f>
        <v/>
      </c>
      <c r="C1480" s="27" t="str">
        <f>IF(ISNUMBER($B1480),('INPUT | Operations'!$C1484+'INPUT | Operations'!$C1485)/2,"")</f>
        <v/>
      </c>
      <c r="D1480" s="28" t="str">
        <f t="shared" si="347"/>
        <v/>
      </c>
      <c r="E1480" s="26" t="str">
        <f>IF(ISNUMBER($B1480),'INPUT | Operations'!$B1485-'INPUT | Operations'!$B1484,"")</f>
        <v/>
      </c>
      <c r="F1480" s="32" t="str">
        <f>IF(ISNUMBER($B1480),IF('INPUT | Operations'!$B1485&lt;MainEngine_BurnTime,1,IF('INPUT | Operations'!$B1484&lt;=MainEngine_BurnTime,(MainEngine_BurnTime-'INPUT | Operations'!$B1484)/('INPUT | Operations'!$B1485-'INPUT | Operations'!$B1484),0))*'INPUT | Operations'!$D1484*NumberOfMainEngines*NumberOfOps*$E1480,"")</f>
        <v/>
      </c>
      <c r="G1480" s="34" t="str">
        <f t="shared" ref="G1480:G1543" si="355">IF(ISNUMBER($B1480),MainEngine_H2O+MW_H2O/MW_H*MainEngine_H+MW_H2O/MW_H2*MainEngine_H2+MainEngine_OH,"")</f>
        <v/>
      </c>
      <c r="H1480" s="27" t="str">
        <f t="shared" ref="H1480:H1543" si="356">IF(ISNUMBER($B1480),MainEngine_CO2+MW_CO2/MW_CO*(MainEngine_CO-$I1480),"")</f>
        <v/>
      </c>
      <c r="I1480" s="27" t="str">
        <f t="shared" ref="I1480:I1543" si="357">IF(ISNUMBER($B1480),MIN(0.0025*EXP(0.067*$D1480)*(MainEngine_CO+MainEngine_CO2),MainEngine_CO),"")</f>
        <v/>
      </c>
      <c r="J1480" s="27" t="str">
        <f t="shared" ref="J1480:J1543" si="358">IF(ISNUMBER($B1480),MainEngine_Al2O3,"")</f>
        <v/>
      </c>
      <c r="K1480" s="27" t="str">
        <f t="shared" ref="K1480:K1543" si="359">IF(ISNUMBER($B1480),MainEngine_HCl+MainEngine_Cl+MainEngine_Cl2,"")</f>
        <v/>
      </c>
      <c r="L1480" s="27" t="str">
        <f t="shared" ref="L1480:L1543" si="360">IF(ISNUMBER($B1480),MainEngine_NOx+33*EXP(-0.26*$D1480),"")</f>
        <v/>
      </c>
      <c r="M1480" s="32" t="str">
        <f t="shared" ref="M1480:M1543" si="361">IF(ISNUMBER($B1480),MainEngine_BC*MAX(0.04,MIN(1,0.04*EXP(0.12*($D1480-15)))),"")</f>
        <v/>
      </c>
      <c r="N1480" s="27" t="str">
        <f t="shared" si="348"/>
        <v/>
      </c>
      <c r="O1480" s="27" t="str">
        <f t="shared" si="349"/>
        <v/>
      </c>
      <c r="P1480" s="27" t="str">
        <f t="shared" si="350"/>
        <v/>
      </c>
      <c r="Q1480" s="27" t="str">
        <f t="shared" si="351"/>
        <v/>
      </c>
      <c r="R1480" s="27" t="str">
        <f t="shared" si="352"/>
        <v/>
      </c>
      <c r="S1480" s="27" t="str">
        <f t="shared" si="353"/>
        <v/>
      </c>
      <c r="T1480" s="32" t="str">
        <f t="shared" si="354"/>
        <v/>
      </c>
      <c r="U1480" s="10"/>
    </row>
    <row r="1481" spans="1:21" x14ac:dyDescent="0.25">
      <c r="A1481" s="10"/>
      <c r="B1481" s="4" t="str">
        <f>IF(ISBLANK('INPUT | Operations'!$B1486),"",COUNT('INPUT | Operations'!$B$12:$B1485))</f>
        <v/>
      </c>
      <c r="C1481" s="27" t="str">
        <f>IF(ISNUMBER($B1481),('INPUT | Operations'!$C1485+'INPUT | Operations'!$C1486)/2,"")</f>
        <v/>
      </c>
      <c r="D1481" s="28" t="str">
        <f t="shared" si="347"/>
        <v/>
      </c>
      <c r="E1481" s="26" t="str">
        <f>IF(ISNUMBER($B1481),'INPUT | Operations'!$B1486-'INPUT | Operations'!$B1485,"")</f>
        <v/>
      </c>
      <c r="F1481" s="32" t="str">
        <f>IF(ISNUMBER($B1481),IF('INPUT | Operations'!$B1486&lt;MainEngine_BurnTime,1,IF('INPUT | Operations'!$B1485&lt;=MainEngine_BurnTime,(MainEngine_BurnTime-'INPUT | Operations'!$B1485)/('INPUT | Operations'!$B1486-'INPUT | Operations'!$B1485),0))*'INPUT | Operations'!$D1485*NumberOfMainEngines*NumberOfOps*$E1481,"")</f>
        <v/>
      </c>
      <c r="G1481" s="34" t="str">
        <f t="shared" si="355"/>
        <v/>
      </c>
      <c r="H1481" s="27" t="str">
        <f t="shared" si="356"/>
        <v/>
      </c>
      <c r="I1481" s="27" t="str">
        <f t="shared" si="357"/>
        <v/>
      </c>
      <c r="J1481" s="27" t="str">
        <f t="shared" si="358"/>
        <v/>
      </c>
      <c r="K1481" s="27" t="str">
        <f t="shared" si="359"/>
        <v/>
      </c>
      <c r="L1481" s="27" t="str">
        <f t="shared" si="360"/>
        <v/>
      </c>
      <c r="M1481" s="32" t="str">
        <f t="shared" si="361"/>
        <v/>
      </c>
      <c r="N1481" s="27" t="str">
        <f t="shared" si="348"/>
        <v/>
      </c>
      <c r="O1481" s="27" t="str">
        <f t="shared" si="349"/>
        <v/>
      </c>
      <c r="P1481" s="27" t="str">
        <f t="shared" si="350"/>
        <v/>
      </c>
      <c r="Q1481" s="27" t="str">
        <f t="shared" si="351"/>
        <v/>
      </c>
      <c r="R1481" s="27" t="str">
        <f t="shared" si="352"/>
        <v/>
      </c>
      <c r="S1481" s="27" t="str">
        <f t="shared" si="353"/>
        <v/>
      </c>
      <c r="T1481" s="32" t="str">
        <f t="shared" si="354"/>
        <v/>
      </c>
      <c r="U1481" s="10"/>
    </row>
    <row r="1482" spans="1:21" x14ac:dyDescent="0.25">
      <c r="A1482" s="10"/>
      <c r="B1482" s="4" t="str">
        <f>IF(ISBLANK('INPUT | Operations'!$B1487),"",COUNT('INPUT | Operations'!$B$12:$B1486))</f>
        <v/>
      </c>
      <c r="C1482" s="27" t="str">
        <f>IF(ISNUMBER($B1482),('INPUT | Operations'!$C1486+'INPUT | Operations'!$C1487)/2,"")</f>
        <v/>
      </c>
      <c r="D1482" s="28" t="str">
        <f t="shared" si="347"/>
        <v/>
      </c>
      <c r="E1482" s="26" t="str">
        <f>IF(ISNUMBER($B1482),'INPUT | Operations'!$B1487-'INPUT | Operations'!$B1486,"")</f>
        <v/>
      </c>
      <c r="F1482" s="32" t="str">
        <f>IF(ISNUMBER($B1482),IF('INPUT | Operations'!$B1487&lt;MainEngine_BurnTime,1,IF('INPUT | Operations'!$B1486&lt;=MainEngine_BurnTime,(MainEngine_BurnTime-'INPUT | Operations'!$B1486)/('INPUT | Operations'!$B1487-'INPUT | Operations'!$B1486),0))*'INPUT | Operations'!$D1486*NumberOfMainEngines*NumberOfOps*$E1482,"")</f>
        <v/>
      </c>
      <c r="G1482" s="34" t="str">
        <f t="shared" si="355"/>
        <v/>
      </c>
      <c r="H1482" s="27" t="str">
        <f t="shared" si="356"/>
        <v/>
      </c>
      <c r="I1482" s="27" t="str">
        <f t="shared" si="357"/>
        <v/>
      </c>
      <c r="J1482" s="27" t="str">
        <f t="shared" si="358"/>
        <v/>
      </c>
      <c r="K1482" s="27" t="str">
        <f t="shared" si="359"/>
        <v/>
      </c>
      <c r="L1482" s="27" t="str">
        <f t="shared" si="360"/>
        <v/>
      </c>
      <c r="M1482" s="32" t="str">
        <f t="shared" si="361"/>
        <v/>
      </c>
      <c r="N1482" s="27" t="str">
        <f t="shared" si="348"/>
        <v/>
      </c>
      <c r="O1482" s="27" t="str">
        <f t="shared" si="349"/>
        <v/>
      </c>
      <c r="P1482" s="27" t="str">
        <f t="shared" si="350"/>
        <v/>
      </c>
      <c r="Q1482" s="27" t="str">
        <f t="shared" si="351"/>
        <v/>
      </c>
      <c r="R1482" s="27" t="str">
        <f t="shared" si="352"/>
        <v/>
      </c>
      <c r="S1482" s="27" t="str">
        <f t="shared" si="353"/>
        <v/>
      </c>
      <c r="T1482" s="32" t="str">
        <f t="shared" si="354"/>
        <v/>
      </c>
      <c r="U1482" s="10"/>
    </row>
    <row r="1483" spans="1:21" x14ac:dyDescent="0.25">
      <c r="A1483" s="10"/>
      <c r="B1483" s="4" t="str">
        <f>IF(ISBLANK('INPUT | Operations'!$B1488),"",COUNT('INPUT | Operations'!$B$12:$B1487))</f>
        <v/>
      </c>
      <c r="C1483" s="27" t="str">
        <f>IF(ISNUMBER($B1483),('INPUT | Operations'!$C1487+'INPUT | Operations'!$C1488)/2,"")</f>
        <v/>
      </c>
      <c r="D1483" s="28" t="str">
        <f t="shared" si="347"/>
        <v/>
      </c>
      <c r="E1483" s="26" t="str">
        <f>IF(ISNUMBER($B1483),'INPUT | Operations'!$B1488-'INPUT | Operations'!$B1487,"")</f>
        <v/>
      </c>
      <c r="F1483" s="32" t="str">
        <f>IF(ISNUMBER($B1483),IF('INPUT | Operations'!$B1488&lt;MainEngine_BurnTime,1,IF('INPUT | Operations'!$B1487&lt;=MainEngine_BurnTime,(MainEngine_BurnTime-'INPUT | Operations'!$B1487)/('INPUT | Operations'!$B1488-'INPUT | Operations'!$B1487),0))*'INPUT | Operations'!$D1487*NumberOfMainEngines*NumberOfOps*$E1483,"")</f>
        <v/>
      </c>
      <c r="G1483" s="34" t="str">
        <f t="shared" si="355"/>
        <v/>
      </c>
      <c r="H1483" s="27" t="str">
        <f t="shared" si="356"/>
        <v/>
      </c>
      <c r="I1483" s="27" t="str">
        <f t="shared" si="357"/>
        <v/>
      </c>
      <c r="J1483" s="27" t="str">
        <f t="shared" si="358"/>
        <v/>
      </c>
      <c r="K1483" s="27" t="str">
        <f t="shared" si="359"/>
        <v/>
      </c>
      <c r="L1483" s="27" t="str">
        <f t="shared" si="360"/>
        <v/>
      </c>
      <c r="M1483" s="32" t="str">
        <f t="shared" si="361"/>
        <v/>
      </c>
      <c r="N1483" s="27" t="str">
        <f t="shared" si="348"/>
        <v/>
      </c>
      <c r="O1483" s="27" t="str">
        <f t="shared" si="349"/>
        <v/>
      </c>
      <c r="P1483" s="27" t="str">
        <f t="shared" si="350"/>
        <v/>
      </c>
      <c r="Q1483" s="27" t="str">
        <f t="shared" si="351"/>
        <v/>
      </c>
      <c r="R1483" s="27" t="str">
        <f t="shared" si="352"/>
        <v/>
      </c>
      <c r="S1483" s="27" t="str">
        <f t="shared" si="353"/>
        <v/>
      </c>
      <c r="T1483" s="32" t="str">
        <f t="shared" si="354"/>
        <v/>
      </c>
      <c r="U1483" s="10"/>
    </row>
    <row r="1484" spans="1:21" x14ac:dyDescent="0.25">
      <c r="A1484" s="10"/>
      <c r="B1484" s="4" t="str">
        <f>IF(ISBLANK('INPUT | Operations'!$B1489),"",COUNT('INPUT | Operations'!$B$12:$B1488))</f>
        <v/>
      </c>
      <c r="C1484" s="27" t="str">
        <f>IF(ISNUMBER($B1484),('INPUT | Operations'!$C1488+'INPUT | Operations'!$C1489)/2,"")</f>
        <v/>
      </c>
      <c r="D1484" s="28" t="str">
        <f t="shared" si="347"/>
        <v/>
      </c>
      <c r="E1484" s="26" t="str">
        <f>IF(ISNUMBER($B1484),'INPUT | Operations'!$B1489-'INPUT | Operations'!$B1488,"")</f>
        <v/>
      </c>
      <c r="F1484" s="32" t="str">
        <f>IF(ISNUMBER($B1484),IF('INPUT | Operations'!$B1489&lt;MainEngine_BurnTime,1,IF('INPUT | Operations'!$B1488&lt;=MainEngine_BurnTime,(MainEngine_BurnTime-'INPUT | Operations'!$B1488)/('INPUT | Operations'!$B1489-'INPUT | Operations'!$B1488),0))*'INPUT | Operations'!$D1488*NumberOfMainEngines*NumberOfOps*$E1484,"")</f>
        <v/>
      </c>
      <c r="G1484" s="34" t="str">
        <f t="shared" si="355"/>
        <v/>
      </c>
      <c r="H1484" s="27" t="str">
        <f t="shared" si="356"/>
        <v/>
      </c>
      <c r="I1484" s="27" t="str">
        <f t="shared" si="357"/>
        <v/>
      </c>
      <c r="J1484" s="27" t="str">
        <f t="shared" si="358"/>
        <v/>
      </c>
      <c r="K1484" s="27" t="str">
        <f t="shared" si="359"/>
        <v/>
      </c>
      <c r="L1484" s="27" t="str">
        <f t="shared" si="360"/>
        <v/>
      </c>
      <c r="M1484" s="32" t="str">
        <f t="shared" si="361"/>
        <v/>
      </c>
      <c r="N1484" s="27" t="str">
        <f t="shared" si="348"/>
        <v/>
      </c>
      <c r="O1484" s="27" t="str">
        <f t="shared" si="349"/>
        <v/>
      </c>
      <c r="P1484" s="27" t="str">
        <f t="shared" si="350"/>
        <v/>
      </c>
      <c r="Q1484" s="27" t="str">
        <f t="shared" si="351"/>
        <v/>
      </c>
      <c r="R1484" s="27" t="str">
        <f t="shared" si="352"/>
        <v/>
      </c>
      <c r="S1484" s="27" t="str">
        <f t="shared" si="353"/>
        <v/>
      </c>
      <c r="T1484" s="32" t="str">
        <f t="shared" si="354"/>
        <v/>
      </c>
      <c r="U1484" s="10"/>
    </row>
    <row r="1485" spans="1:21" x14ac:dyDescent="0.25">
      <c r="A1485" s="10"/>
      <c r="B1485" s="4" t="str">
        <f>IF(ISBLANK('INPUT | Operations'!$B1490),"",COUNT('INPUT | Operations'!$B$12:$B1489))</f>
        <v/>
      </c>
      <c r="C1485" s="27" t="str">
        <f>IF(ISNUMBER($B1485),('INPUT | Operations'!$C1489+'INPUT | Operations'!$C1490)/2,"")</f>
        <v/>
      </c>
      <c r="D1485" s="28" t="str">
        <f t="shared" si="347"/>
        <v/>
      </c>
      <c r="E1485" s="26" t="str">
        <f>IF(ISNUMBER($B1485),'INPUT | Operations'!$B1490-'INPUT | Operations'!$B1489,"")</f>
        <v/>
      </c>
      <c r="F1485" s="32" t="str">
        <f>IF(ISNUMBER($B1485),IF('INPUT | Operations'!$B1490&lt;MainEngine_BurnTime,1,IF('INPUT | Operations'!$B1489&lt;=MainEngine_BurnTime,(MainEngine_BurnTime-'INPUT | Operations'!$B1489)/('INPUT | Operations'!$B1490-'INPUT | Operations'!$B1489),0))*'INPUT | Operations'!$D1489*NumberOfMainEngines*NumberOfOps*$E1485,"")</f>
        <v/>
      </c>
      <c r="G1485" s="34" t="str">
        <f t="shared" si="355"/>
        <v/>
      </c>
      <c r="H1485" s="27" t="str">
        <f t="shared" si="356"/>
        <v/>
      </c>
      <c r="I1485" s="27" t="str">
        <f t="shared" si="357"/>
        <v/>
      </c>
      <c r="J1485" s="27" t="str">
        <f t="shared" si="358"/>
        <v/>
      </c>
      <c r="K1485" s="27" t="str">
        <f t="shared" si="359"/>
        <v/>
      </c>
      <c r="L1485" s="27" t="str">
        <f t="shared" si="360"/>
        <v/>
      </c>
      <c r="M1485" s="32" t="str">
        <f t="shared" si="361"/>
        <v/>
      </c>
      <c r="N1485" s="27" t="str">
        <f t="shared" si="348"/>
        <v/>
      </c>
      <c r="O1485" s="27" t="str">
        <f t="shared" si="349"/>
        <v/>
      </c>
      <c r="P1485" s="27" t="str">
        <f t="shared" si="350"/>
        <v/>
      </c>
      <c r="Q1485" s="27" t="str">
        <f t="shared" si="351"/>
        <v/>
      </c>
      <c r="R1485" s="27" t="str">
        <f t="shared" si="352"/>
        <v/>
      </c>
      <c r="S1485" s="27" t="str">
        <f t="shared" si="353"/>
        <v/>
      </c>
      <c r="T1485" s="32" t="str">
        <f t="shared" si="354"/>
        <v/>
      </c>
      <c r="U1485" s="10"/>
    </row>
    <row r="1486" spans="1:21" x14ac:dyDescent="0.25">
      <c r="A1486" s="10"/>
      <c r="B1486" s="4" t="str">
        <f>IF(ISBLANK('INPUT | Operations'!$B1491),"",COUNT('INPUT | Operations'!$B$12:$B1490))</f>
        <v/>
      </c>
      <c r="C1486" s="27" t="str">
        <f>IF(ISNUMBER($B1486),('INPUT | Operations'!$C1490+'INPUT | Operations'!$C1491)/2,"")</f>
        <v/>
      </c>
      <c r="D1486" s="28" t="str">
        <f t="shared" si="347"/>
        <v/>
      </c>
      <c r="E1486" s="26" t="str">
        <f>IF(ISNUMBER($B1486),'INPUT | Operations'!$B1491-'INPUT | Operations'!$B1490,"")</f>
        <v/>
      </c>
      <c r="F1486" s="32" t="str">
        <f>IF(ISNUMBER($B1486),IF('INPUT | Operations'!$B1491&lt;MainEngine_BurnTime,1,IF('INPUT | Operations'!$B1490&lt;=MainEngine_BurnTime,(MainEngine_BurnTime-'INPUT | Operations'!$B1490)/('INPUT | Operations'!$B1491-'INPUT | Operations'!$B1490),0))*'INPUT | Operations'!$D1490*NumberOfMainEngines*NumberOfOps*$E1486,"")</f>
        <v/>
      </c>
      <c r="G1486" s="34" t="str">
        <f t="shared" si="355"/>
        <v/>
      </c>
      <c r="H1486" s="27" t="str">
        <f t="shared" si="356"/>
        <v/>
      </c>
      <c r="I1486" s="27" t="str">
        <f t="shared" si="357"/>
        <v/>
      </c>
      <c r="J1486" s="27" t="str">
        <f t="shared" si="358"/>
        <v/>
      </c>
      <c r="K1486" s="27" t="str">
        <f t="shared" si="359"/>
        <v/>
      </c>
      <c r="L1486" s="27" t="str">
        <f t="shared" si="360"/>
        <v/>
      </c>
      <c r="M1486" s="32" t="str">
        <f t="shared" si="361"/>
        <v/>
      </c>
      <c r="N1486" s="27" t="str">
        <f t="shared" si="348"/>
        <v/>
      </c>
      <c r="O1486" s="27" t="str">
        <f t="shared" si="349"/>
        <v/>
      </c>
      <c r="P1486" s="27" t="str">
        <f t="shared" si="350"/>
        <v/>
      </c>
      <c r="Q1486" s="27" t="str">
        <f t="shared" si="351"/>
        <v/>
      </c>
      <c r="R1486" s="27" t="str">
        <f t="shared" si="352"/>
        <v/>
      </c>
      <c r="S1486" s="27" t="str">
        <f t="shared" si="353"/>
        <v/>
      </c>
      <c r="T1486" s="32" t="str">
        <f t="shared" si="354"/>
        <v/>
      </c>
      <c r="U1486" s="10"/>
    </row>
    <row r="1487" spans="1:21" x14ac:dyDescent="0.25">
      <c r="A1487" s="10"/>
      <c r="B1487" s="4" t="str">
        <f>IF(ISBLANK('INPUT | Operations'!$B1492),"",COUNT('INPUT | Operations'!$B$12:$B1491))</f>
        <v/>
      </c>
      <c r="C1487" s="27" t="str">
        <f>IF(ISNUMBER($B1487),('INPUT | Operations'!$C1491+'INPUT | Operations'!$C1492)/2,"")</f>
        <v/>
      </c>
      <c r="D1487" s="28" t="str">
        <f t="shared" si="347"/>
        <v/>
      </c>
      <c r="E1487" s="26" t="str">
        <f>IF(ISNUMBER($B1487),'INPUT | Operations'!$B1492-'INPUT | Operations'!$B1491,"")</f>
        <v/>
      </c>
      <c r="F1487" s="32" t="str">
        <f>IF(ISNUMBER($B1487),IF('INPUT | Operations'!$B1492&lt;MainEngine_BurnTime,1,IF('INPUT | Operations'!$B1491&lt;=MainEngine_BurnTime,(MainEngine_BurnTime-'INPUT | Operations'!$B1491)/('INPUT | Operations'!$B1492-'INPUT | Operations'!$B1491),0))*'INPUT | Operations'!$D1491*NumberOfMainEngines*NumberOfOps*$E1487,"")</f>
        <v/>
      </c>
      <c r="G1487" s="34" t="str">
        <f t="shared" si="355"/>
        <v/>
      </c>
      <c r="H1487" s="27" t="str">
        <f t="shared" si="356"/>
        <v/>
      </c>
      <c r="I1487" s="27" t="str">
        <f t="shared" si="357"/>
        <v/>
      </c>
      <c r="J1487" s="27" t="str">
        <f t="shared" si="358"/>
        <v/>
      </c>
      <c r="K1487" s="27" t="str">
        <f t="shared" si="359"/>
        <v/>
      </c>
      <c r="L1487" s="27" t="str">
        <f t="shared" si="360"/>
        <v/>
      </c>
      <c r="M1487" s="32" t="str">
        <f t="shared" si="361"/>
        <v/>
      </c>
      <c r="N1487" s="27" t="str">
        <f t="shared" si="348"/>
        <v/>
      </c>
      <c r="O1487" s="27" t="str">
        <f t="shared" si="349"/>
        <v/>
      </c>
      <c r="P1487" s="27" t="str">
        <f t="shared" si="350"/>
        <v/>
      </c>
      <c r="Q1487" s="27" t="str">
        <f t="shared" si="351"/>
        <v/>
      </c>
      <c r="R1487" s="27" t="str">
        <f t="shared" si="352"/>
        <v/>
      </c>
      <c r="S1487" s="27" t="str">
        <f t="shared" si="353"/>
        <v/>
      </c>
      <c r="T1487" s="32" t="str">
        <f t="shared" si="354"/>
        <v/>
      </c>
      <c r="U1487" s="10"/>
    </row>
    <row r="1488" spans="1:21" x14ac:dyDescent="0.25">
      <c r="A1488" s="10"/>
      <c r="B1488" s="4" t="str">
        <f>IF(ISBLANK('INPUT | Operations'!$B1493),"",COUNT('INPUT | Operations'!$B$12:$B1492))</f>
        <v/>
      </c>
      <c r="C1488" s="27" t="str">
        <f>IF(ISNUMBER($B1488),('INPUT | Operations'!$C1492+'INPUT | Operations'!$C1493)/2,"")</f>
        <v/>
      </c>
      <c r="D1488" s="28" t="str">
        <f t="shared" si="347"/>
        <v/>
      </c>
      <c r="E1488" s="26" t="str">
        <f>IF(ISNUMBER($B1488),'INPUT | Operations'!$B1493-'INPUT | Operations'!$B1492,"")</f>
        <v/>
      </c>
      <c r="F1488" s="32" t="str">
        <f>IF(ISNUMBER($B1488),IF('INPUT | Operations'!$B1493&lt;MainEngine_BurnTime,1,IF('INPUT | Operations'!$B1492&lt;=MainEngine_BurnTime,(MainEngine_BurnTime-'INPUT | Operations'!$B1492)/('INPUT | Operations'!$B1493-'INPUT | Operations'!$B1492),0))*'INPUT | Operations'!$D1492*NumberOfMainEngines*NumberOfOps*$E1488,"")</f>
        <v/>
      </c>
      <c r="G1488" s="34" t="str">
        <f t="shared" si="355"/>
        <v/>
      </c>
      <c r="H1488" s="27" t="str">
        <f t="shared" si="356"/>
        <v/>
      </c>
      <c r="I1488" s="27" t="str">
        <f t="shared" si="357"/>
        <v/>
      </c>
      <c r="J1488" s="27" t="str">
        <f t="shared" si="358"/>
        <v/>
      </c>
      <c r="K1488" s="27" t="str">
        <f t="shared" si="359"/>
        <v/>
      </c>
      <c r="L1488" s="27" t="str">
        <f t="shared" si="360"/>
        <v/>
      </c>
      <c r="M1488" s="32" t="str">
        <f t="shared" si="361"/>
        <v/>
      </c>
      <c r="N1488" s="27" t="str">
        <f t="shared" si="348"/>
        <v/>
      </c>
      <c r="O1488" s="27" t="str">
        <f t="shared" si="349"/>
        <v/>
      </c>
      <c r="P1488" s="27" t="str">
        <f t="shared" si="350"/>
        <v/>
      </c>
      <c r="Q1488" s="27" t="str">
        <f t="shared" si="351"/>
        <v/>
      </c>
      <c r="R1488" s="27" t="str">
        <f t="shared" si="352"/>
        <v/>
      </c>
      <c r="S1488" s="27" t="str">
        <f t="shared" si="353"/>
        <v/>
      </c>
      <c r="T1488" s="32" t="str">
        <f t="shared" si="354"/>
        <v/>
      </c>
      <c r="U1488" s="10"/>
    </row>
    <row r="1489" spans="1:21" x14ac:dyDescent="0.25">
      <c r="A1489" s="10"/>
      <c r="B1489" s="4" t="str">
        <f>IF(ISBLANK('INPUT | Operations'!$B1494),"",COUNT('INPUT | Operations'!$B$12:$B1493))</f>
        <v/>
      </c>
      <c r="C1489" s="27" t="str">
        <f>IF(ISNUMBER($B1489),('INPUT | Operations'!$C1493+'INPUT | Operations'!$C1494)/2,"")</f>
        <v/>
      </c>
      <c r="D1489" s="28" t="str">
        <f t="shared" si="347"/>
        <v/>
      </c>
      <c r="E1489" s="26" t="str">
        <f>IF(ISNUMBER($B1489),'INPUT | Operations'!$B1494-'INPUT | Operations'!$B1493,"")</f>
        <v/>
      </c>
      <c r="F1489" s="32" t="str">
        <f>IF(ISNUMBER($B1489),IF('INPUT | Operations'!$B1494&lt;MainEngine_BurnTime,1,IF('INPUT | Operations'!$B1493&lt;=MainEngine_BurnTime,(MainEngine_BurnTime-'INPUT | Operations'!$B1493)/('INPUT | Operations'!$B1494-'INPUT | Operations'!$B1493),0))*'INPUT | Operations'!$D1493*NumberOfMainEngines*NumberOfOps*$E1489,"")</f>
        <v/>
      </c>
      <c r="G1489" s="34" t="str">
        <f t="shared" si="355"/>
        <v/>
      </c>
      <c r="H1489" s="27" t="str">
        <f t="shared" si="356"/>
        <v/>
      </c>
      <c r="I1489" s="27" t="str">
        <f t="shared" si="357"/>
        <v/>
      </c>
      <c r="J1489" s="27" t="str">
        <f t="shared" si="358"/>
        <v/>
      </c>
      <c r="K1489" s="27" t="str">
        <f t="shared" si="359"/>
        <v/>
      </c>
      <c r="L1489" s="27" t="str">
        <f t="shared" si="360"/>
        <v/>
      </c>
      <c r="M1489" s="32" t="str">
        <f t="shared" si="361"/>
        <v/>
      </c>
      <c r="N1489" s="27" t="str">
        <f t="shared" si="348"/>
        <v/>
      </c>
      <c r="O1489" s="27" t="str">
        <f t="shared" si="349"/>
        <v/>
      </c>
      <c r="P1489" s="27" t="str">
        <f t="shared" si="350"/>
        <v/>
      </c>
      <c r="Q1489" s="27" t="str">
        <f t="shared" si="351"/>
        <v/>
      </c>
      <c r="R1489" s="27" t="str">
        <f t="shared" si="352"/>
        <v/>
      </c>
      <c r="S1489" s="27" t="str">
        <f t="shared" si="353"/>
        <v/>
      </c>
      <c r="T1489" s="32" t="str">
        <f t="shared" si="354"/>
        <v/>
      </c>
      <c r="U1489" s="10"/>
    </row>
    <row r="1490" spans="1:21" x14ac:dyDescent="0.25">
      <c r="A1490" s="10"/>
      <c r="B1490" s="4" t="str">
        <f>IF(ISBLANK('INPUT | Operations'!$B1495),"",COUNT('INPUT | Operations'!$B$12:$B1494))</f>
        <v/>
      </c>
      <c r="C1490" s="27" t="str">
        <f>IF(ISNUMBER($B1490),('INPUT | Operations'!$C1494+'INPUT | Operations'!$C1495)/2,"")</f>
        <v/>
      </c>
      <c r="D1490" s="28" t="str">
        <f t="shared" si="347"/>
        <v/>
      </c>
      <c r="E1490" s="26" t="str">
        <f>IF(ISNUMBER($B1490),'INPUT | Operations'!$B1495-'INPUT | Operations'!$B1494,"")</f>
        <v/>
      </c>
      <c r="F1490" s="32" t="str">
        <f>IF(ISNUMBER($B1490),IF('INPUT | Operations'!$B1495&lt;MainEngine_BurnTime,1,IF('INPUT | Operations'!$B1494&lt;=MainEngine_BurnTime,(MainEngine_BurnTime-'INPUT | Operations'!$B1494)/('INPUT | Operations'!$B1495-'INPUT | Operations'!$B1494),0))*'INPUT | Operations'!$D1494*NumberOfMainEngines*NumberOfOps*$E1490,"")</f>
        <v/>
      </c>
      <c r="G1490" s="34" t="str">
        <f t="shared" si="355"/>
        <v/>
      </c>
      <c r="H1490" s="27" t="str">
        <f t="shared" si="356"/>
        <v/>
      </c>
      <c r="I1490" s="27" t="str">
        <f t="shared" si="357"/>
        <v/>
      </c>
      <c r="J1490" s="27" t="str">
        <f t="shared" si="358"/>
        <v/>
      </c>
      <c r="K1490" s="27" t="str">
        <f t="shared" si="359"/>
        <v/>
      </c>
      <c r="L1490" s="27" t="str">
        <f t="shared" si="360"/>
        <v/>
      </c>
      <c r="M1490" s="32" t="str">
        <f t="shared" si="361"/>
        <v/>
      </c>
      <c r="N1490" s="27" t="str">
        <f t="shared" si="348"/>
        <v/>
      </c>
      <c r="O1490" s="27" t="str">
        <f t="shared" si="349"/>
        <v/>
      </c>
      <c r="P1490" s="27" t="str">
        <f t="shared" si="350"/>
        <v/>
      </c>
      <c r="Q1490" s="27" t="str">
        <f t="shared" si="351"/>
        <v/>
      </c>
      <c r="R1490" s="27" t="str">
        <f t="shared" si="352"/>
        <v/>
      </c>
      <c r="S1490" s="27" t="str">
        <f t="shared" si="353"/>
        <v/>
      </c>
      <c r="T1490" s="32" t="str">
        <f t="shared" si="354"/>
        <v/>
      </c>
      <c r="U1490" s="10"/>
    </row>
    <row r="1491" spans="1:21" x14ac:dyDescent="0.25">
      <c r="A1491" s="10"/>
      <c r="B1491" s="4" t="str">
        <f>IF(ISBLANK('INPUT | Operations'!$B1496),"",COUNT('INPUT | Operations'!$B$12:$B1495))</f>
        <v/>
      </c>
      <c r="C1491" s="27" t="str">
        <f>IF(ISNUMBER($B1491),('INPUT | Operations'!$C1495+'INPUT | Operations'!$C1496)/2,"")</f>
        <v/>
      </c>
      <c r="D1491" s="28" t="str">
        <f t="shared" si="347"/>
        <v/>
      </c>
      <c r="E1491" s="26" t="str">
        <f>IF(ISNUMBER($B1491),'INPUT | Operations'!$B1496-'INPUT | Operations'!$B1495,"")</f>
        <v/>
      </c>
      <c r="F1491" s="32" t="str">
        <f>IF(ISNUMBER($B1491),IF('INPUT | Operations'!$B1496&lt;MainEngine_BurnTime,1,IF('INPUT | Operations'!$B1495&lt;=MainEngine_BurnTime,(MainEngine_BurnTime-'INPUT | Operations'!$B1495)/('INPUT | Operations'!$B1496-'INPUT | Operations'!$B1495),0))*'INPUT | Operations'!$D1495*NumberOfMainEngines*NumberOfOps*$E1491,"")</f>
        <v/>
      </c>
      <c r="G1491" s="34" t="str">
        <f t="shared" si="355"/>
        <v/>
      </c>
      <c r="H1491" s="27" t="str">
        <f t="shared" si="356"/>
        <v/>
      </c>
      <c r="I1491" s="27" t="str">
        <f t="shared" si="357"/>
        <v/>
      </c>
      <c r="J1491" s="27" t="str">
        <f t="shared" si="358"/>
        <v/>
      </c>
      <c r="K1491" s="27" t="str">
        <f t="shared" si="359"/>
        <v/>
      </c>
      <c r="L1491" s="27" t="str">
        <f t="shared" si="360"/>
        <v/>
      </c>
      <c r="M1491" s="32" t="str">
        <f t="shared" si="361"/>
        <v/>
      </c>
      <c r="N1491" s="27" t="str">
        <f t="shared" si="348"/>
        <v/>
      </c>
      <c r="O1491" s="27" t="str">
        <f t="shared" si="349"/>
        <v/>
      </c>
      <c r="P1491" s="27" t="str">
        <f t="shared" si="350"/>
        <v/>
      </c>
      <c r="Q1491" s="27" t="str">
        <f t="shared" si="351"/>
        <v/>
      </c>
      <c r="R1491" s="27" t="str">
        <f t="shared" si="352"/>
        <v/>
      </c>
      <c r="S1491" s="27" t="str">
        <f t="shared" si="353"/>
        <v/>
      </c>
      <c r="T1491" s="32" t="str">
        <f t="shared" si="354"/>
        <v/>
      </c>
      <c r="U1491" s="10"/>
    </row>
    <row r="1492" spans="1:21" x14ac:dyDescent="0.25">
      <c r="A1492" s="10"/>
      <c r="B1492" s="4" t="str">
        <f>IF(ISBLANK('INPUT | Operations'!$B1497),"",COUNT('INPUT | Operations'!$B$12:$B1496))</f>
        <v/>
      </c>
      <c r="C1492" s="27" t="str">
        <f>IF(ISNUMBER($B1492),('INPUT | Operations'!$C1496+'INPUT | Operations'!$C1497)/2,"")</f>
        <v/>
      </c>
      <c r="D1492" s="28" t="str">
        <f t="shared" si="347"/>
        <v/>
      </c>
      <c r="E1492" s="26" t="str">
        <f>IF(ISNUMBER($B1492),'INPUT | Operations'!$B1497-'INPUT | Operations'!$B1496,"")</f>
        <v/>
      </c>
      <c r="F1492" s="32" t="str">
        <f>IF(ISNUMBER($B1492),IF('INPUT | Operations'!$B1497&lt;MainEngine_BurnTime,1,IF('INPUT | Operations'!$B1496&lt;=MainEngine_BurnTime,(MainEngine_BurnTime-'INPUT | Operations'!$B1496)/('INPUT | Operations'!$B1497-'INPUT | Operations'!$B1496),0))*'INPUT | Operations'!$D1496*NumberOfMainEngines*NumberOfOps*$E1492,"")</f>
        <v/>
      </c>
      <c r="G1492" s="34" t="str">
        <f t="shared" si="355"/>
        <v/>
      </c>
      <c r="H1492" s="27" t="str">
        <f t="shared" si="356"/>
        <v/>
      </c>
      <c r="I1492" s="27" t="str">
        <f t="shared" si="357"/>
        <v/>
      </c>
      <c r="J1492" s="27" t="str">
        <f t="shared" si="358"/>
        <v/>
      </c>
      <c r="K1492" s="27" t="str">
        <f t="shared" si="359"/>
        <v/>
      </c>
      <c r="L1492" s="27" t="str">
        <f t="shared" si="360"/>
        <v/>
      </c>
      <c r="M1492" s="32" t="str">
        <f t="shared" si="361"/>
        <v/>
      </c>
      <c r="N1492" s="27" t="str">
        <f t="shared" si="348"/>
        <v/>
      </c>
      <c r="O1492" s="27" t="str">
        <f t="shared" si="349"/>
        <v/>
      </c>
      <c r="P1492" s="27" t="str">
        <f t="shared" si="350"/>
        <v/>
      </c>
      <c r="Q1492" s="27" t="str">
        <f t="shared" si="351"/>
        <v/>
      </c>
      <c r="R1492" s="27" t="str">
        <f t="shared" si="352"/>
        <v/>
      </c>
      <c r="S1492" s="27" t="str">
        <f t="shared" si="353"/>
        <v/>
      </c>
      <c r="T1492" s="32" t="str">
        <f t="shared" si="354"/>
        <v/>
      </c>
      <c r="U1492" s="10"/>
    </row>
    <row r="1493" spans="1:21" x14ac:dyDescent="0.25">
      <c r="A1493" s="10"/>
      <c r="B1493" s="4" t="str">
        <f>IF(ISBLANK('INPUT | Operations'!$B1498),"",COUNT('INPUT | Operations'!$B$12:$B1497))</f>
        <v/>
      </c>
      <c r="C1493" s="27" t="str">
        <f>IF(ISNUMBER($B1493),('INPUT | Operations'!$C1497+'INPUT | Operations'!$C1498)/2,"")</f>
        <v/>
      </c>
      <c r="D1493" s="28" t="str">
        <f t="shared" si="347"/>
        <v/>
      </c>
      <c r="E1493" s="26" t="str">
        <f>IF(ISNUMBER($B1493),'INPUT | Operations'!$B1498-'INPUT | Operations'!$B1497,"")</f>
        <v/>
      </c>
      <c r="F1493" s="32" t="str">
        <f>IF(ISNUMBER($B1493),IF('INPUT | Operations'!$B1498&lt;MainEngine_BurnTime,1,IF('INPUT | Operations'!$B1497&lt;=MainEngine_BurnTime,(MainEngine_BurnTime-'INPUT | Operations'!$B1497)/('INPUT | Operations'!$B1498-'INPUT | Operations'!$B1497),0))*'INPUT | Operations'!$D1497*NumberOfMainEngines*NumberOfOps*$E1493,"")</f>
        <v/>
      </c>
      <c r="G1493" s="34" t="str">
        <f t="shared" si="355"/>
        <v/>
      </c>
      <c r="H1493" s="27" t="str">
        <f t="shared" si="356"/>
        <v/>
      </c>
      <c r="I1493" s="27" t="str">
        <f t="shared" si="357"/>
        <v/>
      </c>
      <c r="J1493" s="27" t="str">
        <f t="shared" si="358"/>
        <v/>
      </c>
      <c r="K1493" s="27" t="str">
        <f t="shared" si="359"/>
        <v/>
      </c>
      <c r="L1493" s="27" t="str">
        <f t="shared" si="360"/>
        <v/>
      </c>
      <c r="M1493" s="32" t="str">
        <f t="shared" si="361"/>
        <v/>
      </c>
      <c r="N1493" s="27" t="str">
        <f t="shared" si="348"/>
        <v/>
      </c>
      <c r="O1493" s="27" t="str">
        <f t="shared" si="349"/>
        <v/>
      </c>
      <c r="P1493" s="27" t="str">
        <f t="shared" si="350"/>
        <v/>
      </c>
      <c r="Q1493" s="27" t="str">
        <f t="shared" si="351"/>
        <v/>
      </c>
      <c r="R1493" s="27" t="str">
        <f t="shared" si="352"/>
        <v/>
      </c>
      <c r="S1493" s="27" t="str">
        <f t="shared" si="353"/>
        <v/>
      </c>
      <c r="T1493" s="32" t="str">
        <f t="shared" si="354"/>
        <v/>
      </c>
      <c r="U1493" s="10"/>
    </row>
    <row r="1494" spans="1:21" x14ac:dyDescent="0.25">
      <c r="A1494" s="10"/>
      <c r="B1494" s="4" t="str">
        <f>IF(ISBLANK('INPUT | Operations'!$B1499),"",COUNT('INPUT | Operations'!$B$12:$B1498))</f>
        <v/>
      </c>
      <c r="C1494" s="27" t="str">
        <f>IF(ISNUMBER($B1494),('INPUT | Operations'!$C1498+'INPUT | Operations'!$C1499)/2,"")</f>
        <v/>
      </c>
      <c r="D1494" s="28" t="str">
        <f t="shared" si="347"/>
        <v/>
      </c>
      <c r="E1494" s="26" t="str">
        <f>IF(ISNUMBER($B1494),'INPUT | Operations'!$B1499-'INPUT | Operations'!$B1498,"")</f>
        <v/>
      </c>
      <c r="F1494" s="32" t="str">
        <f>IF(ISNUMBER($B1494),IF('INPUT | Operations'!$B1499&lt;MainEngine_BurnTime,1,IF('INPUT | Operations'!$B1498&lt;=MainEngine_BurnTime,(MainEngine_BurnTime-'INPUT | Operations'!$B1498)/('INPUT | Operations'!$B1499-'INPUT | Operations'!$B1498),0))*'INPUT | Operations'!$D1498*NumberOfMainEngines*NumberOfOps*$E1494,"")</f>
        <v/>
      </c>
      <c r="G1494" s="34" t="str">
        <f t="shared" si="355"/>
        <v/>
      </c>
      <c r="H1494" s="27" t="str">
        <f t="shared" si="356"/>
        <v/>
      </c>
      <c r="I1494" s="27" t="str">
        <f t="shared" si="357"/>
        <v/>
      </c>
      <c r="J1494" s="27" t="str">
        <f t="shared" si="358"/>
        <v/>
      </c>
      <c r="K1494" s="27" t="str">
        <f t="shared" si="359"/>
        <v/>
      </c>
      <c r="L1494" s="27" t="str">
        <f t="shared" si="360"/>
        <v/>
      </c>
      <c r="M1494" s="32" t="str">
        <f t="shared" si="361"/>
        <v/>
      </c>
      <c r="N1494" s="27" t="str">
        <f t="shared" si="348"/>
        <v/>
      </c>
      <c r="O1494" s="27" t="str">
        <f t="shared" si="349"/>
        <v/>
      </c>
      <c r="P1494" s="27" t="str">
        <f t="shared" si="350"/>
        <v/>
      </c>
      <c r="Q1494" s="27" t="str">
        <f t="shared" si="351"/>
        <v/>
      </c>
      <c r="R1494" s="27" t="str">
        <f t="shared" si="352"/>
        <v/>
      </c>
      <c r="S1494" s="27" t="str">
        <f t="shared" si="353"/>
        <v/>
      </c>
      <c r="T1494" s="32" t="str">
        <f t="shared" si="354"/>
        <v/>
      </c>
      <c r="U1494" s="10"/>
    </row>
    <row r="1495" spans="1:21" x14ac:dyDescent="0.25">
      <c r="A1495" s="10"/>
      <c r="B1495" s="4" t="str">
        <f>IF(ISBLANK('INPUT | Operations'!$B1500),"",COUNT('INPUT | Operations'!$B$12:$B1499))</f>
        <v/>
      </c>
      <c r="C1495" s="27" t="str">
        <f>IF(ISNUMBER($B1495),('INPUT | Operations'!$C1499+'INPUT | Operations'!$C1500)/2,"")</f>
        <v/>
      </c>
      <c r="D1495" s="28" t="str">
        <f t="shared" si="347"/>
        <v/>
      </c>
      <c r="E1495" s="26" t="str">
        <f>IF(ISNUMBER($B1495),'INPUT | Operations'!$B1500-'INPUT | Operations'!$B1499,"")</f>
        <v/>
      </c>
      <c r="F1495" s="32" t="str">
        <f>IF(ISNUMBER($B1495),IF('INPUT | Operations'!$B1500&lt;MainEngine_BurnTime,1,IF('INPUT | Operations'!$B1499&lt;=MainEngine_BurnTime,(MainEngine_BurnTime-'INPUT | Operations'!$B1499)/('INPUT | Operations'!$B1500-'INPUT | Operations'!$B1499),0))*'INPUT | Operations'!$D1499*NumberOfMainEngines*NumberOfOps*$E1495,"")</f>
        <v/>
      </c>
      <c r="G1495" s="34" t="str">
        <f t="shared" si="355"/>
        <v/>
      </c>
      <c r="H1495" s="27" t="str">
        <f t="shared" si="356"/>
        <v/>
      </c>
      <c r="I1495" s="27" t="str">
        <f t="shared" si="357"/>
        <v/>
      </c>
      <c r="J1495" s="27" t="str">
        <f t="shared" si="358"/>
        <v/>
      </c>
      <c r="K1495" s="27" t="str">
        <f t="shared" si="359"/>
        <v/>
      </c>
      <c r="L1495" s="27" t="str">
        <f t="shared" si="360"/>
        <v/>
      </c>
      <c r="M1495" s="32" t="str">
        <f t="shared" si="361"/>
        <v/>
      </c>
      <c r="N1495" s="27" t="str">
        <f t="shared" si="348"/>
        <v/>
      </c>
      <c r="O1495" s="27" t="str">
        <f t="shared" si="349"/>
        <v/>
      </c>
      <c r="P1495" s="27" t="str">
        <f t="shared" si="350"/>
        <v/>
      </c>
      <c r="Q1495" s="27" t="str">
        <f t="shared" si="351"/>
        <v/>
      </c>
      <c r="R1495" s="27" t="str">
        <f t="shared" si="352"/>
        <v/>
      </c>
      <c r="S1495" s="27" t="str">
        <f t="shared" si="353"/>
        <v/>
      </c>
      <c r="T1495" s="32" t="str">
        <f t="shared" si="354"/>
        <v/>
      </c>
      <c r="U1495" s="10"/>
    </row>
    <row r="1496" spans="1:21" x14ac:dyDescent="0.25">
      <c r="A1496" s="10"/>
      <c r="B1496" s="4" t="str">
        <f>IF(ISBLANK('INPUT | Operations'!$B1501),"",COUNT('INPUT | Operations'!$B$12:$B1500))</f>
        <v/>
      </c>
      <c r="C1496" s="27" t="str">
        <f>IF(ISNUMBER($B1496),('INPUT | Operations'!$C1500+'INPUT | Operations'!$C1501)/2,"")</f>
        <v/>
      </c>
      <c r="D1496" s="28" t="str">
        <f t="shared" si="347"/>
        <v/>
      </c>
      <c r="E1496" s="26" t="str">
        <f>IF(ISNUMBER($B1496),'INPUT | Operations'!$B1501-'INPUT | Operations'!$B1500,"")</f>
        <v/>
      </c>
      <c r="F1496" s="32" t="str">
        <f>IF(ISNUMBER($B1496),IF('INPUT | Operations'!$B1501&lt;MainEngine_BurnTime,1,IF('INPUT | Operations'!$B1500&lt;=MainEngine_BurnTime,(MainEngine_BurnTime-'INPUT | Operations'!$B1500)/('INPUT | Operations'!$B1501-'INPUT | Operations'!$B1500),0))*'INPUT | Operations'!$D1500*NumberOfMainEngines*NumberOfOps*$E1496,"")</f>
        <v/>
      </c>
      <c r="G1496" s="34" t="str">
        <f t="shared" si="355"/>
        <v/>
      </c>
      <c r="H1496" s="27" t="str">
        <f t="shared" si="356"/>
        <v/>
      </c>
      <c r="I1496" s="27" t="str">
        <f t="shared" si="357"/>
        <v/>
      </c>
      <c r="J1496" s="27" t="str">
        <f t="shared" si="358"/>
        <v/>
      </c>
      <c r="K1496" s="27" t="str">
        <f t="shared" si="359"/>
        <v/>
      </c>
      <c r="L1496" s="27" t="str">
        <f t="shared" si="360"/>
        <v/>
      </c>
      <c r="M1496" s="32" t="str">
        <f t="shared" si="361"/>
        <v/>
      </c>
      <c r="N1496" s="27" t="str">
        <f t="shared" si="348"/>
        <v/>
      </c>
      <c r="O1496" s="27" t="str">
        <f t="shared" si="349"/>
        <v/>
      </c>
      <c r="P1496" s="27" t="str">
        <f t="shared" si="350"/>
        <v/>
      </c>
      <c r="Q1496" s="27" t="str">
        <f t="shared" si="351"/>
        <v/>
      </c>
      <c r="R1496" s="27" t="str">
        <f t="shared" si="352"/>
        <v/>
      </c>
      <c r="S1496" s="27" t="str">
        <f t="shared" si="353"/>
        <v/>
      </c>
      <c r="T1496" s="32" t="str">
        <f t="shared" si="354"/>
        <v/>
      </c>
      <c r="U1496" s="10"/>
    </row>
    <row r="1497" spans="1:21" x14ac:dyDescent="0.25">
      <c r="A1497" s="10"/>
      <c r="B1497" s="4" t="str">
        <f>IF(ISBLANK('INPUT | Operations'!$B1502),"",COUNT('INPUT | Operations'!$B$12:$B1501))</f>
        <v/>
      </c>
      <c r="C1497" s="27" t="str">
        <f>IF(ISNUMBER($B1497),('INPUT | Operations'!$C1501+'INPUT | Operations'!$C1502)/2,"")</f>
        <v/>
      </c>
      <c r="D1497" s="28" t="str">
        <f t="shared" si="347"/>
        <v/>
      </c>
      <c r="E1497" s="26" t="str">
        <f>IF(ISNUMBER($B1497),'INPUT | Operations'!$B1502-'INPUT | Operations'!$B1501,"")</f>
        <v/>
      </c>
      <c r="F1497" s="32" t="str">
        <f>IF(ISNUMBER($B1497),IF('INPUT | Operations'!$B1502&lt;MainEngine_BurnTime,1,IF('INPUT | Operations'!$B1501&lt;=MainEngine_BurnTime,(MainEngine_BurnTime-'INPUT | Operations'!$B1501)/('INPUT | Operations'!$B1502-'INPUT | Operations'!$B1501),0))*'INPUT | Operations'!$D1501*NumberOfMainEngines*NumberOfOps*$E1497,"")</f>
        <v/>
      </c>
      <c r="G1497" s="34" t="str">
        <f t="shared" si="355"/>
        <v/>
      </c>
      <c r="H1497" s="27" t="str">
        <f t="shared" si="356"/>
        <v/>
      </c>
      <c r="I1497" s="27" t="str">
        <f t="shared" si="357"/>
        <v/>
      </c>
      <c r="J1497" s="27" t="str">
        <f t="shared" si="358"/>
        <v/>
      </c>
      <c r="K1497" s="27" t="str">
        <f t="shared" si="359"/>
        <v/>
      </c>
      <c r="L1497" s="27" t="str">
        <f t="shared" si="360"/>
        <v/>
      </c>
      <c r="M1497" s="32" t="str">
        <f t="shared" si="361"/>
        <v/>
      </c>
      <c r="N1497" s="27" t="str">
        <f t="shared" si="348"/>
        <v/>
      </c>
      <c r="O1497" s="27" t="str">
        <f t="shared" si="349"/>
        <v/>
      </c>
      <c r="P1497" s="27" t="str">
        <f t="shared" si="350"/>
        <v/>
      </c>
      <c r="Q1497" s="27" t="str">
        <f t="shared" si="351"/>
        <v/>
      </c>
      <c r="R1497" s="27" t="str">
        <f t="shared" si="352"/>
        <v/>
      </c>
      <c r="S1497" s="27" t="str">
        <f t="shared" si="353"/>
        <v/>
      </c>
      <c r="T1497" s="32" t="str">
        <f t="shared" si="354"/>
        <v/>
      </c>
      <c r="U1497" s="10"/>
    </row>
    <row r="1498" spans="1:21" x14ac:dyDescent="0.25">
      <c r="A1498" s="10"/>
      <c r="B1498" s="4" t="str">
        <f>IF(ISBLANK('INPUT | Operations'!$B1503),"",COUNT('INPUT | Operations'!$B$12:$B1502))</f>
        <v/>
      </c>
      <c r="C1498" s="27" t="str">
        <f>IF(ISNUMBER($B1498),('INPUT | Operations'!$C1502+'INPUT | Operations'!$C1503)/2,"")</f>
        <v/>
      </c>
      <c r="D1498" s="28" t="str">
        <f t="shared" si="347"/>
        <v/>
      </c>
      <c r="E1498" s="26" t="str">
        <f>IF(ISNUMBER($B1498),'INPUT | Operations'!$B1503-'INPUT | Operations'!$B1502,"")</f>
        <v/>
      </c>
      <c r="F1498" s="32" t="str">
        <f>IF(ISNUMBER($B1498),IF('INPUT | Operations'!$B1503&lt;MainEngine_BurnTime,1,IF('INPUT | Operations'!$B1502&lt;=MainEngine_BurnTime,(MainEngine_BurnTime-'INPUT | Operations'!$B1502)/('INPUT | Operations'!$B1503-'INPUT | Operations'!$B1502),0))*'INPUT | Operations'!$D1502*NumberOfMainEngines*NumberOfOps*$E1498,"")</f>
        <v/>
      </c>
      <c r="G1498" s="34" t="str">
        <f t="shared" si="355"/>
        <v/>
      </c>
      <c r="H1498" s="27" t="str">
        <f t="shared" si="356"/>
        <v/>
      </c>
      <c r="I1498" s="27" t="str">
        <f t="shared" si="357"/>
        <v/>
      </c>
      <c r="J1498" s="27" t="str">
        <f t="shared" si="358"/>
        <v/>
      </c>
      <c r="K1498" s="27" t="str">
        <f t="shared" si="359"/>
        <v/>
      </c>
      <c r="L1498" s="27" t="str">
        <f t="shared" si="360"/>
        <v/>
      </c>
      <c r="M1498" s="32" t="str">
        <f t="shared" si="361"/>
        <v/>
      </c>
      <c r="N1498" s="27" t="str">
        <f t="shared" si="348"/>
        <v/>
      </c>
      <c r="O1498" s="27" t="str">
        <f t="shared" si="349"/>
        <v/>
      </c>
      <c r="P1498" s="27" t="str">
        <f t="shared" si="350"/>
        <v/>
      </c>
      <c r="Q1498" s="27" t="str">
        <f t="shared" si="351"/>
        <v/>
      </c>
      <c r="R1498" s="27" t="str">
        <f t="shared" si="352"/>
        <v/>
      </c>
      <c r="S1498" s="27" t="str">
        <f t="shared" si="353"/>
        <v/>
      </c>
      <c r="T1498" s="32" t="str">
        <f t="shared" si="354"/>
        <v/>
      </c>
      <c r="U1498" s="10"/>
    </row>
    <row r="1499" spans="1:21" x14ac:dyDescent="0.25">
      <c r="A1499" s="10"/>
      <c r="B1499" s="4" t="str">
        <f>IF(ISBLANK('INPUT | Operations'!$B1504),"",COUNT('INPUT | Operations'!$B$12:$B1503))</f>
        <v/>
      </c>
      <c r="C1499" s="27" t="str">
        <f>IF(ISNUMBER($B1499),('INPUT | Operations'!$C1503+'INPUT | Operations'!$C1504)/2,"")</f>
        <v/>
      </c>
      <c r="D1499" s="28" t="str">
        <f t="shared" si="347"/>
        <v/>
      </c>
      <c r="E1499" s="26" t="str">
        <f>IF(ISNUMBER($B1499),'INPUT | Operations'!$B1504-'INPUT | Operations'!$B1503,"")</f>
        <v/>
      </c>
      <c r="F1499" s="32" t="str">
        <f>IF(ISNUMBER($B1499),IF('INPUT | Operations'!$B1504&lt;MainEngine_BurnTime,1,IF('INPUT | Operations'!$B1503&lt;=MainEngine_BurnTime,(MainEngine_BurnTime-'INPUT | Operations'!$B1503)/('INPUT | Operations'!$B1504-'INPUT | Operations'!$B1503),0))*'INPUT | Operations'!$D1503*NumberOfMainEngines*NumberOfOps*$E1499,"")</f>
        <v/>
      </c>
      <c r="G1499" s="34" t="str">
        <f t="shared" si="355"/>
        <v/>
      </c>
      <c r="H1499" s="27" t="str">
        <f t="shared" si="356"/>
        <v/>
      </c>
      <c r="I1499" s="27" t="str">
        <f t="shared" si="357"/>
        <v/>
      </c>
      <c r="J1499" s="27" t="str">
        <f t="shared" si="358"/>
        <v/>
      </c>
      <c r="K1499" s="27" t="str">
        <f t="shared" si="359"/>
        <v/>
      </c>
      <c r="L1499" s="27" t="str">
        <f t="shared" si="360"/>
        <v/>
      </c>
      <c r="M1499" s="32" t="str">
        <f t="shared" si="361"/>
        <v/>
      </c>
      <c r="N1499" s="27" t="str">
        <f t="shared" si="348"/>
        <v/>
      </c>
      <c r="O1499" s="27" t="str">
        <f t="shared" si="349"/>
        <v/>
      </c>
      <c r="P1499" s="27" t="str">
        <f t="shared" si="350"/>
        <v/>
      </c>
      <c r="Q1499" s="27" t="str">
        <f t="shared" si="351"/>
        <v/>
      </c>
      <c r="R1499" s="27" t="str">
        <f t="shared" si="352"/>
        <v/>
      </c>
      <c r="S1499" s="27" t="str">
        <f t="shared" si="353"/>
        <v/>
      </c>
      <c r="T1499" s="32" t="str">
        <f t="shared" si="354"/>
        <v/>
      </c>
      <c r="U1499" s="10"/>
    </row>
    <row r="1500" spans="1:21" x14ac:dyDescent="0.25">
      <c r="A1500" s="10"/>
      <c r="B1500" s="4" t="str">
        <f>IF(ISBLANK('INPUT | Operations'!$B1505),"",COUNT('INPUT | Operations'!$B$12:$B1504))</f>
        <v/>
      </c>
      <c r="C1500" s="27" t="str">
        <f>IF(ISNUMBER($B1500),('INPUT | Operations'!$C1504+'INPUT | Operations'!$C1505)/2,"")</f>
        <v/>
      </c>
      <c r="D1500" s="28" t="str">
        <f t="shared" si="347"/>
        <v/>
      </c>
      <c r="E1500" s="26" t="str">
        <f>IF(ISNUMBER($B1500),'INPUT | Operations'!$B1505-'INPUT | Operations'!$B1504,"")</f>
        <v/>
      </c>
      <c r="F1500" s="32" t="str">
        <f>IF(ISNUMBER($B1500),IF('INPUT | Operations'!$B1505&lt;MainEngine_BurnTime,1,IF('INPUT | Operations'!$B1504&lt;=MainEngine_BurnTime,(MainEngine_BurnTime-'INPUT | Operations'!$B1504)/('INPUT | Operations'!$B1505-'INPUT | Operations'!$B1504),0))*'INPUT | Operations'!$D1504*NumberOfMainEngines*NumberOfOps*$E1500,"")</f>
        <v/>
      </c>
      <c r="G1500" s="34" t="str">
        <f t="shared" si="355"/>
        <v/>
      </c>
      <c r="H1500" s="27" t="str">
        <f t="shared" si="356"/>
        <v/>
      </c>
      <c r="I1500" s="27" t="str">
        <f t="shared" si="357"/>
        <v/>
      </c>
      <c r="J1500" s="27" t="str">
        <f t="shared" si="358"/>
        <v/>
      </c>
      <c r="K1500" s="27" t="str">
        <f t="shared" si="359"/>
        <v/>
      </c>
      <c r="L1500" s="27" t="str">
        <f t="shared" si="360"/>
        <v/>
      </c>
      <c r="M1500" s="32" t="str">
        <f t="shared" si="361"/>
        <v/>
      </c>
      <c r="N1500" s="27" t="str">
        <f t="shared" si="348"/>
        <v/>
      </c>
      <c r="O1500" s="27" t="str">
        <f t="shared" si="349"/>
        <v/>
      </c>
      <c r="P1500" s="27" t="str">
        <f t="shared" si="350"/>
        <v/>
      </c>
      <c r="Q1500" s="27" t="str">
        <f t="shared" si="351"/>
        <v/>
      </c>
      <c r="R1500" s="27" t="str">
        <f t="shared" si="352"/>
        <v/>
      </c>
      <c r="S1500" s="27" t="str">
        <f t="shared" si="353"/>
        <v/>
      </c>
      <c r="T1500" s="32" t="str">
        <f t="shared" si="354"/>
        <v/>
      </c>
      <c r="U1500" s="10"/>
    </row>
    <row r="1501" spans="1:21" x14ac:dyDescent="0.25">
      <c r="A1501" s="10"/>
      <c r="B1501" s="4" t="str">
        <f>IF(ISBLANK('INPUT | Operations'!$B1506),"",COUNT('INPUT | Operations'!$B$12:$B1505))</f>
        <v/>
      </c>
      <c r="C1501" s="27" t="str">
        <f>IF(ISNUMBER($B1501),('INPUT | Operations'!$C1505+'INPUT | Operations'!$C1506)/2,"")</f>
        <v/>
      </c>
      <c r="D1501" s="28" t="str">
        <f t="shared" si="347"/>
        <v/>
      </c>
      <c r="E1501" s="26" t="str">
        <f>IF(ISNUMBER($B1501),'INPUT | Operations'!$B1506-'INPUT | Operations'!$B1505,"")</f>
        <v/>
      </c>
      <c r="F1501" s="32" t="str">
        <f>IF(ISNUMBER($B1501),IF('INPUT | Operations'!$B1506&lt;MainEngine_BurnTime,1,IF('INPUT | Operations'!$B1505&lt;=MainEngine_BurnTime,(MainEngine_BurnTime-'INPUT | Operations'!$B1505)/('INPUT | Operations'!$B1506-'INPUT | Operations'!$B1505),0))*'INPUT | Operations'!$D1505*NumberOfMainEngines*NumberOfOps*$E1501,"")</f>
        <v/>
      </c>
      <c r="G1501" s="34" t="str">
        <f t="shared" si="355"/>
        <v/>
      </c>
      <c r="H1501" s="27" t="str">
        <f t="shared" si="356"/>
        <v/>
      </c>
      <c r="I1501" s="27" t="str">
        <f t="shared" si="357"/>
        <v/>
      </c>
      <c r="J1501" s="27" t="str">
        <f t="shared" si="358"/>
        <v/>
      </c>
      <c r="K1501" s="27" t="str">
        <f t="shared" si="359"/>
        <v/>
      </c>
      <c r="L1501" s="27" t="str">
        <f t="shared" si="360"/>
        <v/>
      </c>
      <c r="M1501" s="32" t="str">
        <f t="shared" si="361"/>
        <v/>
      </c>
      <c r="N1501" s="27" t="str">
        <f t="shared" si="348"/>
        <v/>
      </c>
      <c r="O1501" s="27" t="str">
        <f t="shared" si="349"/>
        <v/>
      </c>
      <c r="P1501" s="27" t="str">
        <f t="shared" si="350"/>
        <v/>
      </c>
      <c r="Q1501" s="27" t="str">
        <f t="shared" si="351"/>
        <v/>
      </c>
      <c r="R1501" s="27" t="str">
        <f t="shared" si="352"/>
        <v/>
      </c>
      <c r="S1501" s="27" t="str">
        <f t="shared" si="353"/>
        <v/>
      </c>
      <c r="T1501" s="32" t="str">
        <f t="shared" si="354"/>
        <v/>
      </c>
      <c r="U1501" s="10"/>
    </row>
    <row r="1502" spans="1:21" x14ac:dyDescent="0.25">
      <c r="A1502" s="10"/>
      <c r="B1502" s="4" t="str">
        <f>IF(ISBLANK('INPUT | Operations'!$B1507),"",COUNT('INPUT | Operations'!$B$12:$B1506))</f>
        <v/>
      </c>
      <c r="C1502" s="27" t="str">
        <f>IF(ISNUMBER($B1502),('INPUT | Operations'!$C1506+'INPUT | Operations'!$C1507)/2,"")</f>
        <v/>
      </c>
      <c r="D1502" s="28" t="str">
        <f t="shared" si="347"/>
        <v/>
      </c>
      <c r="E1502" s="26" t="str">
        <f>IF(ISNUMBER($B1502),'INPUT | Operations'!$B1507-'INPUT | Operations'!$B1506,"")</f>
        <v/>
      </c>
      <c r="F1502" s="32" t="str">
        <f>IF(ISNUMBER($B1502),IF('INPUT | Operations'!$B1507&lt;MainEngine_BurnTime,1,IF('INPUT | Operations'!$B1506&lt;=MainEngine_BurnTime,(MainEngine_BurnTime-'INPUT | Operations'!$B1506)/('INPUT | Operations'!$B1507-'INPUT | Operations'!$B1506),0))*'INPUT | Operations'!$D1506*NumberOfMainEngines*NumberOfOps*$E1502,"")</f>
        <v/>
      </c>
      <c r="G1502" s="34" t="str">
        <f t="shared" si="355"/>
        <v/>
      </c>
      <c r="H1502" s="27" t="str">
        <f t="shared" si="356"/>
        <v/>
      </c>
      <c r="I1502" s="27" t="str">
        <f t="shared" si="357"/>
        <v/>
      </c>
      <c r="J1502" s="27" t="str">
        <f t="shared" si="358"/>
        <v/>
      </c>
      <c r="K1502" s="27" t="str">
        <f t="shared" si="359"/>
        <v/>
      </c>
      <c r="L1502" s="27" t="str">
        <f t="shared" si="360"/>
        <v/>
      </c>
      <c r="M1502" s="32" t="str">
        <f t="shared" si="361"/>
        <v/>
      </c>
      <c r="N1502" s="27" t="str">
        <f t="shared" si="348"/>
        <v/>
      </c>
      <c r="O1502" s="27" t="str">
        <f t="shared" si="349"/>
        <v/>
      </c>
      <c r="P1502" s="27" t="str">
        <f t="shared" si="350"/>
        <v/>
      </c>
      <c r="Q1502" s="27" t="str">
        <f t="shared" si="351"/>
        <v/>
      </c>
      <c r="R1502" s="27" t="str">
        <f t="shared" si="352"/>
        <v/>
      </c>
      <c r="S1502" s="27" t="str">
        <f t="shared" si="353"/>
        <v/>
      </c>
      <c r="T1502" s="32" t="str">
        <f t="shared" si="354"/>
        <v/>
      </c>
      <c r="U1502" s="10"/>
    </row>
    <row r="1503" spans="1:21" x14ac:dyDescent="0.25">
      <c r="A1503" s="10"/>
      <c r="B1503" s="4" t="str">
        <f>IF(ISBLANK('INPUT | Operations'!$B1508),"",COUNT('INPUT | Operations'!$B$12:$B1507))</f>
        <v/>
      </c>
      <c r="C1503" s="27" t="str">
        <f>IF(ISNUMBER($B1503),('INPUT | Operations'!$C1507+'INPUT | Operations'!$C1508)/2,"")</f>
        <v/>
      </c>
      <c r="D1503" s="28" t="str">
        <f t="shared" si="347"/>
        <v/>
      </c>
      <c r="E1503" s="26" t="str">
        <f>IF(ISNUMBER($B1503),'INPUT | Operations'!$B1508-'INPUT | Operations'!$B1507,"")</f>
        <v/>
      </c>
      <c r="F1503" s="32" t="str">
        <f>IF(ISNUMBER($B1503),IF('INPUT | Operations'!$B1508&lt;MainEngine_BurnTime,1,IF('INPUT | Operations'!$B1507&lt;=MainEngine_BurnTime,(MainEngine_BurnTime-'INPUT | Operations'!$B1507)/('INPUT | Operations'!$B1508-'INPUT | Operations'!$B1507),0))*'INPUT | Operations'!$D1507*NumberOfMainEngines*NumberOfOps*$E1503,"")</f>
        <v/>
      </c>
      <c r="G1503" s="34" t="str">
        <f t="shared" si="355"/>
        <v/>
      </c>
      <c r="H1503" s="27" t="str">
        <f t="shared" si="356"/>
        <v/>
      </c>
      <c r="I1503" s="27" t="str">
        <f t="shared" si="357"/>
        <v/>
      </c>
      <c r="J1503" s="27" t="str">
        <f t="shared" si="358"/>
        <v/>
      </c>
      <c r="K1503" s="27" t="str">
        <f t="shared" si="359"/>
        <v/>
      </c>
      <c r="L1503" s="27" t="str">
        <f t="shared" si="360"/>
        <v/>
      </c>
      <c r="M1503" s="32" t="str">
        <f t="shared" si="361"/>
        <v/>
      </c>
      <c r="N1503" s="27" t="str">
        <f t="shared" si="348"/>
        <v/>
      </c>
      <c r="O1503" s="27" t="str">
        <f t="shared" si="349"/>
        <v/>
      </c>
      <c r="P1503" s="27" t="str">
        <f t="shared" si="350"/>
        <v/>
      </c>
      <c r="Q1503" s="27" t="str">
        <f t="shared" si="351"/>
        <v/>
      </c>
      <c r="R1503" s="27" t="str">
        <f t="shared" si="352"/>
        <v/>
      </c>
      <c r="S1503" s="27" t="str">
        <f t="shared" si="353"/>
        <v/>
      </c>
      <c r="T1503" s="32" t="str">
        <f t="shared" si="354"/>
        <v/>
      </c>
      <c r="U1503" s="10"/>
    </row>
    <row r="1504" spans="1:21" x14ac:dyDescent="0.25">
      <c r="A1504" s="10"/>
      <c r="B1504" s="4" t="str">
        <f>IF(ISBLANK('INPUT | Operations'!$B1509),"",COUNT('INPUT | Operations'!$B$12:$B1508))</f>
        <v/>
      </c>
      <c r="C1504" s="27" t="str">
        <f>IF(ISNUMBER($B1504),('INPUT | Operations'!$C1508+'INPUT | Operations'!$C1509)/2,"")</f>
        <v/>
      </c>
      <c r="D1504" s="28" t="str">
        <f t="shared" si="347"/>
        <v/>
      </c>
      <c r="E1504" s="26" t="str">
        <f>IF(ISNUMBER($B1504),'INPUT | Operations'!$B1509-'INPUT | Operations'!$B1508,"")</f>
        <v/>
      </c>
      <c r="F1504" s="32" t="str">
        <f>IF(ISNUMBER($B1504),IF('INPUT | Operations'!$B1509&lt;MainEngine_BurnTime,1,IF('INPUT | Operations'!$B1508&lt;=MainEngine_BurnTime,(MainEngine_BurnTime-'INPUT | Operations'!$B1508)/('INPUT | Operations'!$B1509-'INPUT | Operations'!$B1508),0))*'INPUT | Operations'!$D1508*NumberOfMainEngines*NumberOfOps*$E1504,"")</f>
        <v/>
      </c>
      <c r="G1504" s="34" t="str">
        <f t="shared" si="355"/>
        <v/>
      </c>
      <c r="H1504" s="27" t="str">
        <f t="shared" si="356"/>
        <v/>
      </c>
      <c r="I1504" s="27" t="str">
        <f t="shared" si="357"/>
        <v/>
      </c>
      <c r="J1504" s="27" t="str">
        <f t="shared" si="358"/>
        <v/>
      </c>
      <c r="K1504" s="27" t="str">
        <f t="shared" si="359"/>
        <v/>
      </c>
      <c r="L1504" s="27" t="str">
        <f t="shared" si="360"/>
        <v/>
      </c>
      <c r="M1504" s="32" t="str">
        <f t="shared" si="361"/>
        <v/>
      </c>
      <c r="N1504" s="27" t="str">
        <f t="shared" si="348"/>
        <v/>
      </c>
      <c r="O1504" s="27" t="str">
        <f t="shared" si="349"/>
        <v/>
      </c>
      <c r="P1504" s="27" t="str">
        <f t="shared" si="350"/>
        <v/>
      </c>
      <c r="Q1504" s="27" t="str">
        <f t="shared" si="351"/>
        <v/>
      </c>
      <c r="R1504" s="27" t="str">
        <f t="shared" si="352"/>
        <v/>
      </c>
      <c r="S1504" s="27" t="str">
        <f t="shared" si="353"/>
        <v/>
      </c>
      <c r="T1504" s="32" t="str">
        <f t="shared" si="354"/>
        <v/>
      </c>
      <c r="U1504" s="10"/>
    </row>
    <row r="1505" spans="1:21" x14ac:dyDescent="0.25">
      <c r="A1505" s="10"/>
      <c r="B1505" s="4" t="str">
        <f>IF(ISBLANK('INPUT | Operations'!$B1510),"",COUNT('INPUT | Operations'!$B$12:$B1509))</f>
        <v/>
      </c>
      <c r="C1505" s="27" t="str">
        <f>IF(ISNUMBER($B1505),('INPUT | Operations'!$C1509+'INPUT | Operations'!$C1510)/2,"")</f>
        <v/>
      </c>
      <c r="D1505" s="28" t="str">
        <f t="shared" si="347"/>
        <v/>
      </c>
      <c r="E1505" s="26" t="str">
        <f>IF(ISNUMBER($B1505),'INPUT | Operations'!$B1510-'INPUT | Operations'!$B1509,"")</f>
        <v/>
      </c>
      <c r="F1505" s="32" t="str">
        <f>IF(ISNUMBER($B1505),IF('INPUT | Operations'!$B1510&lt;MainEngine_BurnTime,1,IF('INPUT | Operations'!$B1509&lt;=MainEngine_BurnTime,(MainEngine_BurnTime-'INPUT | Operations'!$B1509)/('INPUT | Operations'!$B1510-'INPUT | Operations'!$B1509),0))*'INPUT | Operations'!$D1509*NumberOfMainEngines*NumberOfOps*$E1505,"")</f>
        <v/>
      </c>
      <c r="G1505" s="34" t="str">
        <f t="shared" si="355"/>
        <v/>
      </c>
      <c r="H1505" s="27" t="str">
        <f t="shared" si="356"/>
        <v/>
      </c>
      <c r="I1505" s="27" t="str">
        <f t="shared" si="357"/>
        <v/>
      </c>
      <c r="J1505" s="27" t="str">
        <f t="shared" si="358"/>
        <v/>
      </c>
      <c r="K1505" s="27" t="str">
        <f t="shared" si="359"/>
        <v/>
      </c>
      <c r="L1505" s="27" t="str">
        <f t="shared" si="360"/>
        <v/>
      </c>
      <c r="M1505" s="32" t="str">
        <f t="shared" si="361"/>
        <v/>
      </c>
      <c r="N1505" s="27" t="str">
        <f t="shared" si="348"/>
        <v/>
      </c>
      <c r="O1505" s="27" t="str">
        <f t="shared" si="349"/>
        <v/>
      </c>
      <c r="P1505" s="27" t="str">
        <f t="shared" si="350"/>
        <v/>
      </c>
      <c r="Q1505" s="27" t="str">
        <f t="shared" si="351"/>
        <v/>
      </c>
      <c r="R1505" s="27" t="str">
        <f t="shared" si="352"/>
        <v/>
      </c>
      <c r="S1505" s="27" t="str">
        <f t="shared" si="353"/>
        <v/>
      </c>
      <c r="T1505" s="32" t="str">
        <f t="shared" si="354"/>
        <v/>
      </c>
      <c r="U1505" s="10"/>
    </row>
    <row r="1506" spans="1:21" x14ac:dyDescent="0.25">
      <c r="A1506" s="10"/>
      <c r="B1506" s="4" t="str">
        <f>IF(ISBLANK('INPUT | Operations'!$B1511),"",COUNT('INPUT | Operations'!$B$12:$B1510))</f>
        <v/>
      </c>
      <c r="C1506" s="27" t="str">
        <f>IF(ISNUMBER($B1506),('INPUT | Operations'!$C1510+'INPUT | Operations'!$C1511)/2,"")</f>
        <v/>
      </c>
      <c r="D1506" s="28" t="str">
        <f t="shared" si="347"/>
        <v/>
      </c>
      <c r="E1506" s="26" t="str">
        <f>IF(ISNUMBER($B1506),'INPUT | Operations'!$B1511-'INPUT | Operations'!$B1510,"")</f>
        <v/>
      </c>
      <c r="F1506" s="32" t="str">
        <f>IF(ISNUMBER($B1506),IF('INPUT | Operations'!$B1511&lt;MainEngine_BurnTime,1,IF('INPUT | Operations'!$B1510&lt;=MainEngine_BurnTime,(MainEngine_BurnTime-'INPUT | Operations'!$B1510)/('INPUT | Operations'!$B1511-'INPUT | Operations'!$B1510),0))*'INPUT | Operations'!$D1510*NumberOfMainEngines*NumberOfOps*$E1506,"")</f>
        <v/>
      </c>
      <c r="G1506" s="34" t="str">
        <f t="shared" si="355"/>
        <v/>
      </c>
      <c r="H1506" s="27" t="str">
        <f t="shared" si="356"/>
        <v/>
      </c>
      <c r="I1506" s="27" t="str">
        <f t="shared" si="357"/>
        <v/>
      </c>
      <c r="J1506" s="27" t="str">
        <f t="shared" si="358"/>
        <v/>
      </c>
      <c r="K1506" s="27" t="str">
        <f t="shared" si="359"/>
        <v/>
      </c>
      <c r="L1506" s="27" t="str">
        <f t="shared" si="360"/>
        <v/>
      </c>
      <c r="M1506" s="32" t="str">
        <f t="shared" si="361"/>
        <v/>
      </c>
      <c r="N1506" s="27" t="str">
        <f t="shared" si="348"/>
        <v/>
      </c>
      <c r="O1506" s="27" t="str">
        <f t="shared" si="349"/>
        <v/>
      </c>
      <c r="P1506" s="27" t="str">
        <f t="shared" si="350"/>
        <v/>
      </c>
      <c r="Q1506" s="27" t="str">
        <f t="shared" si="351"/>
        <v/>
      </c>
      <c r="R1506" s="27" t="str">
        <f t="shared" si="352"/>
        <v/>
      </c>
      <c r="S1506" s="27" t="str">
        <f t="shared" si="353"/>
        <v/>
      </c>
      <c r="T1506" s="32" t="str">
        <f t="shared" si="354"/>
        <v/>
      </c>
      <c r="U1506" s="10"/>
    </row>
    <row r="1507" spans="1:21" x14ac:dyDescent="0.25">
      <c r="A1507" s="10"/>
      <c r="B1507" s="4" t="str">
        <f>IF(ISBLANK('INPUT | Operations'!$B1512),"",COUNT('INPUT | Operations'!$B$12:$B1511))</f>
        <v/>
      </c>
      <c r="C1507" s="27" t="str">
        <f>IF(ISNUMBER($B1507),('INPUT | Operations'!$C1511+'INPUT | Operations'!$C1512)/2,"")</f>
        <v/>
      </c>
      <c r="D1507" s="28" t="str">
        <f t="shared" si="347"/>
        <v/>
      </c>
      <c r="E1507" s="26" t="str">
        <f>IF(ISNUMBER($B1507),'INPUT | Operations'!$B1512-'INPUT | Operations'!$B1511,"")</f>
        <v/>
      </c>
      <c r="F1507" s="32" t="str">
        <f>IF(ISNUMBER($B1507),IF('INPUT | Operations'!$B1512&lt;MainEngine_BurnTime,1,IF('INPUT | Operations'!$B1511&lt;=MainEngine_BurnTime,(MainEngine_BurnTime-'INPUT | Operations'!$B1511)/('INPUT | Operations'!$B1512-'INPUT | Operations'!$B1511),0))*'INPUT | Operations'!$D1511*NumberOfMainEngines*NumberOfOps*$E1507,"")</f>
        <v/>
      </c>
      <c r="G1507" s="34" t="str">
        <f t="shared" si="355"/>
        <v/>
      </c>
      <c r="H1507" s="27" t="str">
        <f t="shared" si="356"/>
        <v/>
      </c>
      <c r="I1507" s="27" t="str">
        <f t="shared" si="357"/>
        <v/>
      </c>
      <c r="J1507" s="27" t="str">
        <f t="shared" si="358"/>
        <v/>
      </c>
      <c r="K1507" s="27" t="str">
        <f t="shared" si="359"/>
        <v/>
      </c>
      <c r="L1507" s="27" t="str">
        <f t="shared" si="360"/>
        <v/>
      </c>
      <c r="M1507" s="32" t="str">
        <f t="shared" si="361"/>
        <v/>
      </c>
      <c r="N1507" s="27" t="str">
        <f t="shared" si="348"/>
        <v/>
      </c>
      <c r="O1507" s="27" t="str">
        <f t="shared" si="349"/>
        <v/>
      </c>
      <c r="P1507" s="27" t="str">
        <f t="shared" si="350"/>
        <v/>
      </c>
      <c r="Q1507" s="27" t="str">
        <f t="shared" si="351"/>
        <v/>
      </c>
      <c r="R1507" s="27" t="str">
        <f t="shared" si="352"/>
        <v/>
      </c>
      <c r="S1507" s="27" t="str">
        <f t="shared" si="353"/>
        <v/>
      </c>
      <c r="T1507" s="32" t="str">
        <f t="shared" si="354"/>
        <v/>
      </c>
      <c r="U1507" s="10"/>
    </row>
    <row r="1508" spans="1:21" x14ac:dyDescent="0.25">
      <c r="A1508" s="10"/>
      <c r="B1508" s="4" t="str">
        <f>IF(ISBLANK('INPUT | Operations'!$B1513),"",COUNT('INPUT | Operations'!$B$12:$B1512))</f>
        <v/>
      </c>
      <c r="C1508" s="27" t="str">
        <f>IF(ISNUMBER($B1508),('INPUT | Operations'!$C1512+'INPUT | Operations'!$C1513)/2,"")</f>
        <v/>
      </c>
      <c r="D1508" s="28" t="str">
        <f t="shared" si="347"/>
        <v/>
      </c>
      <c r="E1508" s="26" t="str">
        <f>IF(ISNUMBER($B1508),'INPUT | Operations'!$B1513-'INPUT | Operations'!$B1512,"")</f>
        <v/>
      </c>
      <c r="F1508" s="32" t="str">
        <f>IF(ISNUMBER($B1508),IF('INPUT | Operations'!$B1513&lt;MainEngine_BurnTime,1,IF('INPUT | Operations'!$B1512&lt;=MainEngine_BurnTime,(MainEngine_BurnTime-'INPUT | Operations'!$B1512)/('INPUT | Operations'!$B1513-'INPUT | Operations'!$B1512),0))*'INPUT | Operations'!$D1512*NumberOfMainEngines*NumberOfOps*$E1508,"")</f>
        <v/>
      </c>
      <c r="G1508" s="34" t="str">
        <f t="shared" si="355"/>
        <v/>
      </c>
      <c r="H1508" s="27" t="str">
        <f t="shared" si="356"/>
        <v/>
      </c>
      <c r="I1508" s="27" t="str">
        <f t="shared" si="357"/>
        <v/>
      </c>
      <c r="J1508" s="27" t="str">
        <f t="shared" si="358"/>
        <v/>
      </c>
      <c r="K1508" s="27" t="str">
        <f t="shared" si="359"/>
        <v/>
      </c>
      <c r="L1508" s="27" t="str">
        <f t="shared" si="360"/>
        <v/>
      </c>
      <c r="M1508" s="32" t="str">
        <f t="shared" si="361"/>
        <v/>
      </c>
      <c r="N1508" s="27" t="str">
        <f t="shared" si="348"/>
        <v/>
      </c>
      <c r="O1508" s="27" t="str">
        <f t="shared" si="349"/>
        <v/>
      </c>
      <c r="P1508" s="27" t="str">
        <f t="shared" si="350"/>
        <v/>
      </c>
      <c r="Q1508" s="27" t="str">
        <f t="shared" si="351"/>
        <v/>
      </c>
      <c r="R1508" s="27" t="str">
        <f t="shared" si="352"/>
        <v/>
      </c>
      <c r="S1508" s="27" t="str">
        <f t="shared" si="353"/>
        <v/>
      </c>
      <c r="T1508" s="32" t="str">
        <f t="shared" si="354"/>
        <v/>
      </c>
      <c r="U1508" s="10"/>
    </row>
    <row r="1509" spans="1:21" x14ac:dyDescent="0.25">
      <c r="A1509" s="10"/>
      <c r="B1509" s="4" t="str">
        <f>IF(ISBLANK('INPUT | Operations'!$B1514),"",COUNT('INPUT | Operations'!$B$12:$B1513))</f>
        <v/>
      </c>
      <c r="C1509" s="27" t="str">
        <f>IF(ISNUMBER($B1509),('INPUT | Operations'!$C1513+'INPUT | Operations'!$C1514)/2,"")</f>
        <v/>
      </c>
      <c r="D1509" s="28" t="str">
        <f t="shared" si="347"/>
        <v/>
      </c>
      <c r="E1509" s="26" t="str">
        <f>IF(ISNUMBER($B1509),'INPUT | Operations'!$B1514-'INPUT | Operations'!$B1513,"")</f>
        <v/>
      </c>
      <c r="F1509" s="32" t="str">
        <f>IF(ISNUMBER($B1509),IF('INPUT | Operations'!$B1514&lt;MainEngine_BurnTime,1,IF('INPUT | Operations'!$B1513&lt;=MainEngine_BurnTime,(MainEngine_BurnTime-'INPUT | Operations'!$B1513)/('INPUT | Operations'!$B1514-'INPUT | Operations'!$B1513),0))*'INPUT | Operations'!$D1513*NumberOfMainEngines*NumberOfOps*$E1509,"")</f>
        <v/>
      </c>
      <c r="G1509" s="34" t="str">
        <f t="shared" si="355"/>
        <v/>
      </c>
      <c r="H1509" s="27" t="str">
        <f t="shared" si="356"/>
        <v/>
      </c>
      <c r="I1509" s="27" t="str">
        <f t="shared" si="357"/>
        <v/>
      </c>
      <c r="J1509" s="27" t="str">
        <f t="shared" si="358"/>
        <v/>
      </c>
      <c r="K1509" s="27" t="str">
        <f t="shared" si="359"/>
        <v/>
      </c>
      <c r="L1509" s="27" t="str">
        <f t="shared" si="360"/>
        <v/>
      </c>
      <c r="M1509" s="32" t="str">
        <f t="shared" si="361"/>
        <v/>
      </c>
      <c r="N1509" s="27" t="str">
        <f t="shared" si="348"/>
        <v/>
      </c>
      <c r="O1509" s="27" t="str">
        <f t="shared" si="349"/>
        <v/>
      </c>
      <c r="P1509" s="27" t="str">
        <f t="shared" si="350"/>
        <v/>
      </c>
      <c r="Q1509" s="27" t="str">
        <f t="shared" si="351"/>
        <v/>
      </c>
      <c r="R1509" s="27" t="str">
        <f t="shared" si="352"/>
        <v/>
      </c>
      <c r="S1509" s="27" t="str">
        <f t="shared" si="353"/>
        <v/>
      </c>
      <c r="T1509" s="32" t="str">
        <f t="shared" si="354"/>
        <v/>
      </c>
      <c r="U1509" s="10"/>
    </row>
    <row r="1510" spans="1:21" x14ac:dyDescent="0.25">
      <c r="A1510" s="10"/>
      <c r="B1510" s="4" t="str">
        <f>IF(ISBLANK('INPUT | Operations'!$B1515),"",COUNT('INPUT | Operations'!$B$12:$B1514))</f>
        <v/>
      </c>
      <c r="C1510" s="27" t="str">
        <f>IF(ISNUMBER($B1510),('INPUT | Operations'!$C1514+'INPUT | Operations'!$C1515)/2,"")</f>
        <v/>
      </c>
      <c r="D1510" s="28" t="str">
        <f t="shared" si="347"/>
        <v/>
      </c>
      <c r="E1510" s="26" t="str">
        <f>IF(ISNUMBER($B1510),'INPUT | Operations'!$B1515-'INPUT | Operations'!$B1514,"")</f>
        <v/>
      </c>
      <c r="F1510" s="32" t="str">
        <f>IF(ISNUMBER($B1510),IF('INPUT | Operations'!$B1515&lt;MainEngine_BurnTime,1,IF('INPUT | Operations'!$B1514&lt;=MainEngine_BurnTime,(MainEngine_BurnTime-'INPUT | Operations'!$B1514)/('INPUT | Operations'!$B1515-'INPUT | Operations'!$B1514),0))*'INPUT | Operations'!$D1514*NumberOfMainEngines*NumberOfOps*$E1510,"")</f>
        <v/>
      </c>
      <c r="G1510" s="34" t="str">
        <f t="shared" si="355"/>
        <v/>
      </c>
      <c r="H1510" s="27" t="str">
        <f t="shared" si="356"/>
        <v/>
      </c>
      <c r="I1510" s="27" t="str">
        <f t="shared" si="357"/>
        <v/>
      </c>
      <c r="J1510" s="27" t="str">
        <f t="shared" si="358"/>
        <v/>
      </c>
      <c r="K1510" s="27" t="str">
        <f t="shared" si="359"/>
        <v/>
      </c>
      <c r="L1510" s="27" t="str">
        <f t="shared" si="360"/>
        <v/>
      </c>
      <c r="M1510" s="32" t="str">
        <f t="shared" si="361"/>
        <v/>
      </c>
      <c r="N1510" s="27" t="str">
        <f t="shared" si="348"/>
        <v/>
      </c>
      <c r="O1510" s="27" t="str">
        <f t="shared" si="349"/>
        <v/>
      </c>
      <c r="P1510" s="27" t="str">
        <f t="shared" si="350"/>
        <v/>
      </c>
      <c r="Q1510" s="27" t="str">
        <f t="shared" si="351"/>
        <v/>
      </c>
      <c r="R1510" s="27" t="str">
        <f t="shared" si="352"/>
        <v/>
      </c>
      <c r="S1510" s="27" t="str">
        <f t="shared" si="353"/>
        <v/>
      </c>
      <c r="T1510" s="32" t="str">
        <f t="shared" si="354"/>
        <v/>
      </c>
      <c r="U1510" s="10"/>
    </row>
    <row r="1511" spans="1:21" x14ac:dyDescent="0.25">
      <c r="A1511" s="10"/>
      <c r="B1511" s="4" t="str">
        <f>IF(ISBLANK('INPUT | Operations'!$B1516),"",COUNT('INPUT | Operations'!$B$12:$B1515))</f>
        <v/>
      </c>
      <c r="C1511" s="27" t="str">
        <f>IF(ISNUMBER($B1511),('INPUT | Operations'!$C1515+'INPUT | Operations'!$C1516)/2,"")</f>
        <v/>
      </c>
      <c r="D1511" s="28" t="str">
        <f t="shared" si="347"/>
        <v/>
      </c>
      <c r="E1511" s="26" t="str">
        <f>IF(ISNUMBER($B1511),'INPUT | Operations'!$B1516-'INPUT | Operations'!$B1515,"")</f>
        <v/>
      </c>
      <c r="F1511" s="32" t="str">
        <f>IF(ISNUMBER($B1511),IF('INPUT | Operations'!$B1516&lt;MainEngine_BurnTime,1,IF('INPUT | Operations'!$B1515&lt;=MainEngine_BurnTime,(MainEngine_BurnTime-'INPUT | Operations'!$B1515)/('INPUT | Operations'!$B1516-'INPUT | Operations'!$B1515),0))*'INPUT | Operations'!$D1515*NumberOfMainEngines*NumberOfOps*$E1511,"")</f>
        <v/>
      </c>
      <c r="G1511" s="34" t="str">
        <f t="shared" si="355"/>
        <v/>
      </c>
      <c r="H1511" s="27" t="str">
        <f t="shared" si="356"/>
        <v/>
      </c>
      <c r="I1511" s="27" t="str">
        <f t="shared" si="357"/>
        <v/>
      </c>
      <c r="J1511" s="27" t="str">
        <f t="shared" si="358"/>
        <v/>
      </c>
      <c r="K1511" s="27" t="str">
        <f t="shared" si="359"/>
        <v/>
      </c>
      <c r="L1511" s="27" t="str">
        <f t="shared" si="360"/>
        <v/>
      </c>
      <c r="M1511" s="32" t="str">
        <f t="shared" si="361"/>
        <v/>
      </c>
      <c r="N1511" s="27" t="str">
        <f t="shared" si="348"/>
        <v/>
      </c>
      <c r="O1511" s="27" t="str">
        <f t="shared" si="349"/>
        <v/>
      </c>
      <c r="P1511" s="27" t="str">
        <f t="shared" si="350"/>
        <v/>
      </c>
      <c r="Q1511" s="27" t="str">
        <f t="shared" si="351"/>
        <v/>
      </c>
      <c r="R1511" s="27" t="str">
        <f t="shared" si="352"/>
        <v/>
      </c>
      <c r="S1511" s="27" t="str">
        <f t="shared" si="353"/>
        <v/>
      </c>
      <c r="T1511" s="32" t="str">
        <f t="shared" si="354"/>
        <v/>
      </c>
      <c r="U1511" s="10"/>
    </row>
    <row r="1512" spans="1:21" x14ac:dyDescent="0.25">
      <c r="A1512" s="10"/>
      <c r="B1512" s="4" t="str">
        <f>IF(ISBLANK('INPUT | Operations'!$B1517),"",COUNT('INPUT | Operations'!$B$12:$B1516))</f>
        <v/>
      </c>
      <c r="C1512" s="27" t="str">
        <f>IF(ISNUMBER($B1512),('INPUT | Operations'!$C1516+'INPUT | Operations'!$C1517)/2,"")</f>
        <v/>
      </c>
      <c r="D1512" s="28" t="str">
        <f t="shared" si="347"/>
        <v/>
      </c>
      <c r="E1512" s="26" t="str">
        <f>IF(ISNUMBER($B1512),'INPUT | Operations'!$B1517-'INPUT | Operations'!$B1516,"")</f>
        <v/>
      </c>
      <c r="F1512" s="32" t="str">
        <f>IF(ISNUMBER($B1512),IF('INPUT | Operations'!$B1517&lt;MainEngine_BurnTime,1,IF('INPUT | Operations'!$B1516&lt;=MainEngine_BurnTime,(MainEngine_BurnTime-'INPUT | Operations'!$B1516)/('INPUT | Operations'!$B1517-'INPUT | Operations'!$B1516),0))*'INPUT | Operations'!$D1516*NumberOfMainEngines*NumberOfOps*$E1512,"")</f>
        <v/>
      </c>
      <c r="G1512" s="34" t="str">
        <f t="shared" si="355"/>
        <v/>
      </c>
      <c r="H1512" s="27" t="str">
        <f t="shared" si="356"/>
        <v/>
      </c>
      <c r="I1512" s="27" t="str">
        <f t="shared" si="357"/>
        <v/>
      </c>
      <c r="J1512" s="27" t="str">
        <f t="shared" si="358"/>
        <v/>
      </c>
      <c r="K1512" s="27" t="str">
        <f t="shared" si="359"/>
        <v/>
      </c>
      <c r="L1512" s="27" t="str">
        <f t="shared" si="360"/>
        <v/>
      </c>
      <c r="M1512" s="32" t="str">
        <f t="shared" si="361"/>
        <v/>
      </c>
      <c r="N1512" s="27" t="str">
        <f t="shared" si="348"/>
        <v/>
      </c>
      <c r="O1512" s="27" t="str">
        <f t="shared" si="349"/>
        <v/>
      </c>
      <c r="P1512" s="27" t="str">
        <f t="shared" si="350"/>
        <v/>
      </c>
      <c r="Q1512" s="27" t="str">
        <f t="shared" si="351"/>
        <v/>
      </c>
      <c r="R1512" s="27" t="str">
        <f t="shared" si="352"/>
        <v/>
      </c>
      <c r="S1512" s="27" t="str">
        <f t="shared" si="353"/>
        <v/>
      </c>
      <c r="T1512" s="32" t="str">
        <f t="shared" si="354"/>
        <v/>
      </c>
      <c r="U1512" s="10"/>
    </row>
    <row r="1513" spans="1:21" x14ac:dyDescent="0.25">
      <c r="A1513" s="10"/>
      <c r="B1513" s="4" t="str">
        <f>IF(ISBLANK('INPUT | Operations'!$B1518),"",COUNT('INPUT | Operations'!$B$12:$B1517))</f>
        <v/>
      </c>
      <c r="C1513" s="27" t="str">
        <f>IF(ISNUMBER($B1513),('INPUT | Operations'!$C1517+'INPUT | Operations'!$C1518)/2,"")</f>
        <v/>
      </c>
      <c r="D1513" s="28" t="str">
        <f t="shared" si="347"/>
        <v/>
      </c>
      <c r="E1513" s="26" t="str">
        <f>IF(ISNUMBER($B1513),'INPUT | Operations'!$B1518-'INPUT | Operations'!$B1517,"")</f>
        <v/>
      </c>
      <c r="F1513" s="32" t="str">
        <f>IF(ISNUMBER($B1513),IF('INPUT | Operations'!$B1518&lt;MainEngine_BurnTime,1,IF('INPUT | Operations'!$B1517&lt;=MainEngine_BurnTime,(MainEngine_BurnTime-'INPUT | Operations'!$B1517)/('INPUT | Operations'!$B1518-'INPUT | Operations'!$B1517),0))*'INPUT | Operations'!$D1517*NumberOfMainEngines*NumberOfOps*$E1513,"")</f>
        <v/>
      </c>
      <c r="G1513" s="34" t="str">
        <f t="shared" si="355"/>
        <v/>
      </c>
      <c r="H1513" s="27" t="str">
        <f t="shared" si="356"/>
        <v/>
      </c>
      <c r="I1513" s="27" t="str">
        <f t="shared" si="357"/>
        <v/>
      </c>
      <c r="J1513" s="27" t="str">
        <f t="shared" si="358"/>
        <v/>
      </c>
      <c r="K1513" s="27" t="str">
        <f t="shared" si="359"/>
        <v/>
      </c>
      <c r="L1513" s="27" t="str">
        <f t="shared" si="360"/>
        <v/>
      </c>
      <c r="M1513" s="32" t="str">
        <f t="shared" si="361"/>
        <v/>
      </c>
      <c r="N1513" s="27" t="str">
        <f t="shared" si="348"/>
        <v/>
      </c>
      <c r="O1513" s="27" t="str">
        <f t="shared" si="349"/>
        <v/>
      </c>
      <c r="P1513" s="27" t="str">
        <f t="shared" si="350"/>
        <v/>
      </c>
      <c r="Q1513" s="27" t="str">
        <f t="shared" si="351"/>
        <v/>
      </c>
      <c r="R1513" s="27" t="str">
        <f t="shared" si="352"/>
        <v/>
      </c>
      <c r="S1513" s="27" t="str">
        <f t="shared" si="353"/>
        <v/>
      </c>
      <c r="T1513" s="32" t="str">
        <f t="shared" si="354"/>
        <v/>
      </c>
      <c r="U1513" s="10"/>
    </row>
    <row r="1514" spans="1:21" x14ac:dyDescent="0.25">
      <c r="A1514" s="10"/>
      <c r="B1514" s="4" t="str">
        <f>IF(ISBLANK('INPUT | Operations'!$B1519),"",COUNT('INPUT | Operations'!$B$12:$B1518))</f>
        <v/>
      </c>
      <c r="C1514" s="27" t="str">
        <f>IF(ISNUMBER($B1514),('INPUT | Operations'!$C1518+'INPUT | Operations'!$C1519)/2,"")</f>
        <v/>
      </c>
      <c r="D1514" s="28" t="str">
        <f t="shared" si="347"/>
        <v/>
      </c>
      <c r="E1514" s="26" t="str">
        <f>IF(ISNUMBER($B1514),'INPUT | Operations'!$B1519-'INPUT | Operations'!$B1518,"")</f>
        <v/>
      </c>
      <c r="F1514" s="32" t="str">
        <f>IF(ISNUMBER($B1514),IF('INPUT | Operations'!$B1519&lt;MainEngine_BurnTime,1,IF('INPUT | Operations'!$B1518&lt;=MainEngine_BurnTime,(MainEngine_BurnTime-'INPUT | Operations'!$B1518)/('INPUT | Operations'!$B1519-'INPUT | Operations'!$B1518),0))*'INPUT | Operations'!$D1518*NumberOfMainEngines*NumberOfOps*$E1514,"")</f>
        <v/>
      </c>
      <c r="G1514" s="34" t="str">
        <f t="shared" si="355"/>
        <v/>
      </c>
      <c r="H1514" s="27" t="str">
        <f t="shared" si="356"/>
        <v/>
      </c>
      <c r="I1514" s="27" t="str">
        <f t="shared" si="357"/>
        <v/>
      </c>
      <c r="J1514" s="27" t="str">
        <f t="shared" si="358"/>
        <v/>
      </c>
      <c r="K1514" s="27" t="str">
        <f t="shared" si="359"/>
        <v/>
      </c>
      <c r="L1514" s="27" t="str">
        <f t="shared" si="360"/>
        <v/>
      </c>
      <c r="M1514" s="32" t="str">
        <f t="shared" si="361"/>
        <v/>
      </c>
      <c r="N1514" s="27" t="str">
        <f t="shared" si="348"/>
        <v/>
      </c>
      <c r="O1514" s="27" t="str">
        <f t="shared" si="349"/>
        <v/>
      </c>
      <c r="P1514" s="27" t="str">
        <f t="shared" si="350"/>
        <v/>
      </c>
      <c r="Q1514" s="27" t="str">
        <f t="shared" si="351"/>
        <v/>
      </c>
      <c r="R1514" s="27" t="str">
        <f t="shared" si="352"/>
        <v/>
      </c>
      <c r="S1514" s="27" t="str">
        <f t="shared" si="353"/>
        <v/>
      </c>
      <c r="T1514" s="32" t="str">
        <f t="shared" si="354"/>
        <v/>
      </c>
      <c r="U1514" s="10"/>
    </row>
    <row r="1515" spans="1:21" x14ac:dyDescent="0.25">
      <c r="A1515" s="10"/>
      <c r="B1515" s="4" t="str">
        <f>IF(ISBLANK('INPUT | Operations'!$B1520),"",COUNT('INPUT | Operations'!$B$12:$B1519))</f>
        <v/>
      </c>
      <c r="C1515" s="27" t="str">
        <f>IF(ISNUMBER($B1515),('INPUT | Operations'!$C1519+'INPUT | Operations'!$C1520)/2,"")</f>
        <v/>
      </c>
      <c r="D1515" s="28" t="str">
        <f t="shared" si="347"/>
        <v/>
      </c>
      <c r="E1515" s="26" t="str">
        <f>IF(ISNUMBER($B1515),'INPUT | Operations'!$B1520-'INPUT | Operations'!$B1519,"")</f>
        <v/>
      </c>
      <c r="F1515" s="32" t="str">
        <f>IF(ISNUMBER($B1515),IF('INPUT | Operations'!$B1520&lt;MainEngine_BurnTime,1,IF('INPUT | Operations'!$B1519&lt;=MainEngine_BurnTime,(MainEngine_BurnTime-'INPUT | Operations'!$B1519)/('INPUT | Operations'!$B1520-'INPUT | Operations'!$B1519),0))*'INPUT | Operations'!$D1519*NumberOfMainEngines*NumberOfOps*$E1515,"")</f>
        <v/>
      </c>
      <c r="G1515" s="34" t="str">
        <f t="shared" si="355"/>
        <v/>
      </c>
      <c r="H1515" s="27" t="str">
        <f t="shared" si="356"/>
        <v/>
      </c>
      <c r="I1515" s="27" t="str">
        <f t="shared" si="357"/>
        <v/>
      </c>
      <c r="J1515" s="27" t="str">
        <f t="shared" si="358"/>
        <v/>
      </c>
      <c r="K1515" s="27" t="str">
        <f t="shared" si="359"/>
        <v/>
      </c>
      <c r="L1515" s="27" t="str">
        <f t="shared" si="360"/>
        <v/>
      </c>
      <c r="M1515" s="32" t="str">
        <f t="shared" si="361"/>
        <v/>
      </c>
      <c r="N1515" s="27" t="str">
        <f t="shared" si="348"/>
        <v/>
      </c>
      <c r="O1515" s="27" t="str">
        <f t="shared" si="349"/>
        <v/>
      </c>
      <c r="P1515" s="27" t="str">
        <f t="shared" si="350"/>
        <v/>
      </c>
      <c r="Q1515" s="27" t="str">
        <f t="shared" si="351"/>
        <v/>
      </c>
      <c r="R1515" s="27" t="str">
        <f t="shared" si="352"/>
        <v/>
      </c>
      <c r="S1515" s="27" t="str">
        <f t="shared" si="353"/>
        <v/>
      </c>
      <c r="T1515" s="32" t="str">
        <f t="shared" si="354"/>
        <v/>
      </c>
      <c r="U1515" s="10"/>
    </row>
    <row r="1516" spans="1:21" x14ac:dyDescent="0.25">
      <c r="A1516" s="10"/>
      <c r="B1516" s="4" t="str">
        <f>IF(ISBLANK('INPUT | Operations'!$B1521),"",COUNT('INPUT | Operations'!$B$12:$B1520))</f>
        <v/>
      </c>
      <c r="C1516" s="27" t="str">
        <f>IF(ISNUMBER($B1516),('INPUT | Operations'!$C1520+'INPUT | Operations'!$C1521)/2,"")</f>
        <v/>
      </c>
      <c r="D1516" s="28" t="str">
        <f t="shared" si="347"/>
        <v/>
      </c>
      <c r="E1516" s="26" t="str">
        <f>IF(ISNUMBER($B1516),'INPUT | Operations'!$B1521-'INPUT | Operations'!$B1520,"")</f>
        <v/>
      </c>
      <c r="F1516" s="32" t="str">
        <f>IF(ISNUMBER($B1516),IF('INPUT | Operations'!$B1521&lt;MainEngine_BurnTime,1,IF('INPUT | Operations'!$B1520&lt;=MainEngine_BurnTime,(MainEngine_BurnTime-'INPUT | Operations'!$B1520)/('INPUT | Operations'!$B1521-'INPUT | Operations'!$B1520),0))*'INPUT | Operations'!$D1520*NumberOfMainEngines*NumberOfOps*$E1516,"")</f>
        <v/>
      </c>
      <c r="G1516" s="34" t="str">
        <f t="shared" si="355"/>
        <v/>
      </c>
      <c r="H1516" s="27" t="str">
        <f t="shared" si="356"/>
        <v/>
      </c>
      <c r="I1516" s="27" t="str">
        <f t="shared" si="357"/>
        <v/>
      </c>
      <c r="J1516" s="27" t="str">
        <f t="shared" si="358"/>
        <v/>
      </c>
      <c r="K1516" s="27" t="str">
        <f t="shared" si="359"/>
        <v/>
      </c>
      <c r="L1516" s="27" t="str">
        <f t="shared" si="360"/>
        <v/>
      </c>
      <c r="M1516" s="32" t="str">
        <f t="shared" si="361"/>
        <v/>
      </c>
      <c r="N1516" s="27" t="str">
        <f t="shared" si="348"/>
        <v/>
      </c>
      <c r="O1516" s="27" t="str">
        <f t="shared" si="349"/>
        <v/>
      </c>
      <c r="P1516" s="27" t="str">
        <f t="shared" si="350"/>
        <v/>
      </c>
      <c r="Q1516" s="27" t="str">
        <f t="shared" si="351"/>
        <v/>
      </c>
      <c r="R1516" s="27" t="str">
        <f t="shared" si="352"/>
        <v/>
      </c>
      <c r="S1516" s="27" t="str">
        <f t="shared" si="353"/>
        <v/>
      </c>
      <c r="T1516" s="32" t="str">
        <f t="shared" si="354"/>
        <v/>
      </c>
      <c r="U1516" s="10"/>
    </row>
    <row r="1517" spans="1:21" x14ac:dyDescent="0.25">
      <c r="A1517" s="10"/>
      <c r="B1517" s="4" t="str">
        <f>IF(ISBLANK('INPUT | Operations'!$B1522),"",COUNT('INPUT | Operations'!$B$12:$B1521))</f>
        <v/>
      </c>
      <c r="C1517" s="27" t="str">
        <f>IF(ISNUMBER($B1517),('INPUT | Operations'!$C1521+'INPUT | Operations'!$C1522)/2,"")</f>
        <v/>
      </c>
      <c r="D1517" s="28" t="str">
        <f t="shared" si="347"/>
        <v/>
      </c>
      <c r="E1517" s="26" t="str">
        <f>IF(ISNUMBER($B1517),'INPUT | Operations'!$B1522-'INPUT | Operations'!$B1521,"")</f>
        <v/>
      </c>
      <c r="F1517" s="32" t="str">
        <f>IF(ISNUMBER($B1517),IF('INPUT | Operations'!$B1522&lt;MainEngine_BurnTime,1,IF('INPUT | Operations'!$B1521&lt;=MainEngine_BurnTime,(MainEngine_BurnTime-'INPUT | Operations'!$B1521)/('INPUT | Operations'!$B1522-'INPUT | Operations'!$B1521),0))*'INPUT | Operations'!$D1521*NumberOfMainEngines*NumberOfOps*$E1517,"")</f>
        <v/>
      </c>
      <c r="G1517" s="34" t="str">
        <f t="shared" si="355"/>
        <v/>
      </c>
      <c r="H1517" s="27" t="str">
        <f t="shared" si="356"/>
        <v/>
      </c>
      <c r="I1517" s="27" t="str">
        <f t="shared" si="357"/>
        <v/>
      </c>
      <c r="J1517" s="27" t="str">
        <f t="shared" si="358"/>
        <v/>
      </c>
      <c r="K1517" s="27" t="str">
        <f t="shared" si="359"/>
        <v/>
      </c>
      <c r="L1517" s="27" t="str">
        <f t="shared" si="360"/>
        <v/>
      </c>
      <c r="M1517" s="32" t="str">
        <f t="shared" si="361"/>
        <v/>
      </c>
      <c r="N1517" s="27" t="str">
        <f t="shared" si="348"/>
        <v/>
      </c>
      <c r="O1517" s="27" t="str">
        <f t="shared" si="349"/>
        <v/>
      </c>
      <c r="P1517" s="27" t="str">
        <f t="shared" si="350"/>
        <v/>
      </c>
      <c r="Q1517" s="27" t="str">
        <f t="shared" si="351"/>
        <v/>
      </c>
      <c r="R1517" s="27" t="str">
        <f t="shared" si="352"/>
        <v/>
      </c>
      <c r="S1517" s="27" t="str">
        <f t="shared" si="353"/>
        <v/>
      </c>
      <c r="T1517" s="32" t="str">
        <f t="shared" si="354"/>
        <v/>
      </c>
      <c r="U1517" s="10"/>
    </row>
    <row r="1518" spans="1:21" x14ac:dyDescent="0.25">
      <c r="A1518" s="10"/>
      <c r="B1518" s="4" t="str">
        <f>IF(ISBLANK('INPUT | Operations'!$B1523),"",COUNT('INPUT | Operations'!$B$12:$B1522))</f>
        <v/>
      </c>
      <c r="C1518" s="27" t="str">
        <f>IF(ISNUMBER($B1518),('INPUT | Operations'!$C1522+'INPUT | Operations'!$C1523)/2,"")</f>
        <v/>
      </c>
      <c r="D1518" s="28" t="str">
        <f t="shared" si="347"/>
        <v/>
      </c>
      <c r="E1518" s="26" t="str">
        <f>IF(ISNUMBER($B1518),'INPUT | Operations'!$B1523-'INPUT | Operations'!$B1522,"")</f>
        <v/>
      </c>
      <c r="F1518" s="32" t="str">
        <f>IF(ISNUMBER($B1518),IF('INPUT | Operations'!$B1523&lt;MainEngine_BurnTime,1,IF('INPUT | Operations'!$B1522&lt;=MainEngine_BurnTime,(MainEngine_BurnTime-'INPUT | Operations'!$B1522)/('INPUT | Operations'!$B1523-'INPUT | Operations'!$B1522),0))*'INPUT | Operations'!$D1522*NumberOfMainEngines*NumberOfOps*$E1518,"")</f>
        <v/>
      </c>
      <c r="G1518" s="34" t="str">
        <f t="shared" si="355"/>
        <v/>
      </c>
      <c r="H1518" s="27" t="str">
        <f t="shared" si="356"/>
        <v/>
      </c>
      <c r="I1518" s="27" t="str">
        <f t="shared" si="357"/>
        <v/>
      </c>
      <c r="J1518" s="27" t="str">
        <f t="shared" si="358"/>
        <v/>
      </c>
      <c r="K1518" s="27" t="str">
        <f t="shared" si="359"/>
        <v/>
      </c>
      <c r="L1518" s="27" t="str">
        <f t="shared" si="360"/>
        <v/>
      </c>
      <c r="M1518" s="32" t="str">
        <f t="shared" si="361"/>
        <v/>
      </c>
      <c r="N1518" s="27" t="str">
        <f t="shared" si="348"/>
        <v/>
      </c>
      <c r="O1518" s="27" t="str">
        <f t="shared" si="349"/>
        <v/>
      </c>
      <c r="P1518" s="27" t="str">
        <f t="shared" si="350"/>
        <v/>
      </c>
      <c r="Q1518" s="27" t="str">
        <f t="shared" si="351"/>
        <v/>
      </c>
      <c r="R1518" s="27" t="str">
        <f t="shared" si="352"/>
        <v/>
      </c>
      <c r="S1518" s="27" t="str">
        <f t="shared" si="353"/>
        <v/>
      </c>
      <c r="T1518" s="32" t="str">
        <f t="shared" si="354"/>
        <v/>
      </c>
      <c r="U1518" s="10"/>
    </row>
    <row r="1519" spans="1:21" x14ac:dyDescent="0.25">
      <c r="A1519" s="10"/>
      <c r="B1519" s="4" t="str">
        <f>IF(ISBLANK('INPUT | Operations'!$B1524),"",COUNT('INPUT | Operations'!$B$12:$B1523))</f>
        <v/>
      </c>
      <c r="C1519" s="27" t="str">
        <f>IF(ISNUMBER($B1519),('INPUT | Operations'!$C1523+'INPUT | Operations'!$C1524)/2,"")</f>
        <v/>
      </c>
      <c r="D1519" s="28" t="str">
        <f t="shared" si="347"/>
        <v/>
      </c>
      <c r="E1519" s="26" t="str">
        <f>IF(ISNUMBER($B1519),'INPUT | Operations'!$B1524-'INPUT | Operations'!$B1523,"")</f>
        <v/>
      </c>
      <c r="F1519" s="32" t="str">
        <f>IF(ISNUMBER($B1519),IF('INPUT | Operations'!$B1524&lt;MainEngine_BurnTime,1,IF('INPUT | Operations'!$B1523&lt;=MainEngine_BurnTime,(MainEngine_BurnTime-'INPUT | Operations'!$B1523)/('INPUT | Operations'!$B1524-'INPUT | Operations'!$B1523),0))*'INPUT | Operations'!$D1523*NumberOfMainEngines*NumberOfOps*$E1519,"")</f>
        <v/>
      </c>
      <c r="G1519" s="34" t="str">
        <f t="shared" si="355"/>
        <v/>
      </c>
      <c r="H1519" s="27" t="str">
        <f t="shared" si="356"/>
        <v/>
      </c>
      <c r="I1519" s="27" t="str">
        <f t="shared" si="357"/>
        <v/>
      </c>
      <c r="J1519" s="27" t="str">
        <f t="shared" si="358"/>
        <v/>
      </c>
      <c r="K1519" s="27" t="str">
        <f t="shared" si="359"/>
        <v/>
      </c>
      <c r="L1519" s="27" t="str">
        <f t="shared" si="360"/>
        <v/>
      </c>
      <c r="M1519" s="32" t="str">
        <f t="shared" si="361"/>
        <v/>
      </c>
      <c r="N1519" s="27" t="str">
        <f t="shared" si="348"/>
        <v/>
      </c>
      <c r="O1519" s="27" t="str">
        <f t="shared" si="349"/>
        <v/>
      </c>
      <c r="P1519" s="27" t="str">
        <f t="shared" si="350"/>
        <v/>
      </c>
      <c r="Q1519" s="27" t="str">
        <f t="shared" si="351"/>
        <v/>
      </c>
      <c r="R1519" s="27" t="str">
        <f t="shared" si="352"/>
        <v/>
      </c>
      <c r="S1519" s="27" t="str">
        <f t="shared" si="353"/>
        <v/>
      </c>
      <c r="T1519" s="32" t="str">
        <f t="shared" si="354"/>
        <v/>
      </c>
      <c r="U1519" s="10"/>
    </row>
    <row r="1520" spans="1:21" x14ac:dyDescent="0.25">
      <c r="A1520" s="10"/>
      <c r="B1520" s="4" t="str">
        <f>IF(ISBLANK('INPUT | Operations'!$B1525),"",COUNT('INPUT | Operations'!$B$12:$B1524))</f>
        <v/>
      </c>
      <c r="C1520" s="27" t="str">
        <f>IF(ISNUMBER($B1520),('INPUT | Operations'!$C1524+'INPUT | Operations'!$C1525)/2,"")</f>
        <v/>
      </c>
      <c r="D1520" s="28" t="str">
        <f t="shared" si="347"/>
        <v/>
      </c>
      <c r="E1520" s="26" t="str">
        <f>IF(ISNUMBER($B1520),'INPUT | Operations'!$B1525-'INPUT | Operations'!$B1524,"")</f>
        <v/>
      </c>
      <c r="F1520" s="32" t="str">
        <f>IF(ISNUMBER($B1520),IF('INPUT | Operations'!$B1525&lt;MainEngine_BurnTime,1,IF('INPUT | Operations'!$B1524&lt;=MainEngine_BurnTime,(MainEngine_BurnTime-'INPUT | Operations'!$B1524)/('INPUT | Operations'!$B1525-'INPUT | Operations'!$B1524),0))*'INPUT | Operations'!$D1524*NumberOfMainEngines*NumberOfOps*$E1520,"")</f>
        <v/>
      </c>
      <c r="G1520" s="34" t="str">
        <f t="shared" si="355"/>
        <v/>
      </c>
      <c r="H1520" s="27" t="str">
        <f t="shared" si="356"/>
        <v/>
      </c>
      <c r="I1520" s="27" t="str">
        <f t="shared" si="357"/>
        <v/>
      </c>
      <c r="J1520" s="27" t="str">
        <f t="shared" si="358"/>
        <v/>
      </c>
      <c r="K1520" s="27" t="str">
        <f t="shared" si="359"/>
        <v/>
      </c>
      <c r="L1520" s="27" t="str">
        <f t="shared" si="360"/>
        <v/>
      </c>
      <c r="M1520" s="32" t="str">
        <f t="shared" si="361"/>
        <v/>
      </c>
      <c r="N1520" s="27" t="str">
        <f t="shared" si="348"/>
        <v/>
      </c>
      <c r="O1520" s="27" t="str">
        <f t="shared" si="349"/>
        <v/>
      </c>
      <c r="P1520" s="27" t="str">
        <f t="shared" si="350"/>
        <v/>
      </c>
      <c r="Q1520" s="27" t="str">
        <f t="shared" si="351"/>
        <v/>
      </c>
      <c r="R1520" s="27" t="str">
        <f t="shared" si="352"/>
        <v/>
      </c>
      <c r="S1520" s="27" t="str">
        <f t="shared" si="353"/>
        <v/>
      </c>
      <c r="T1520" s="32" t="str">
        <f t="shared" si="354"/>
        <v/>
      </c>
      <c r="U1520" s="10"/>
    </row>
    <row r="1521" spans="1:21" x14ac:dyDescent="0.25">
      <c r="A1521" s="10"/>
      <c r="B1521" s="4" t="str">
        <f>IF(ISBLANK('INPUT | Operations'!$B1526),"",COUNT('INPUT | Operations'!$B$12:$B1525))</f>
        <v/>
      </c>
      <c r="C1521" s="27" t="str">
        <f>IF(ISNUMBER($B1521),('INPUT | Operations'!$C1525+'INPUT | Operations'!$C1526)/2,"")</f>
        <v/>
      </c>
      <c r="D1521" s="28" t="str">
        <f t="shared" si="347"/>
        <v/>
      </c>
      <c r="E1521" s="26" t="str">
        <f>IF(ISNUMBER($B1521),'INPUT | Operations'!$B1526-'INPUT | Operations'!$B1525,"")</f>
        <v/>
      </c>
      <c r="F1521" s="32" t="str">
        <f>IF(ISNUMBER($B1521),IF('INPUT | Operations'!$B1526&lt;MainEngine_BurnTime,1,IF('INPUT | Operations'!$B1525&lt;=MainEngine_BurnTime,(MainEngine_BurnTime-'INPUT | Operations'!$B1525)/('INPUT | Operations'!$B1526-'INPUT | Operations'!$B1525),0))*'INPUT | Operations'!$D1525*NumberOfMainEngines*NumberOfOps*$E1521,"")</f>
        <v/>
      </c>
      <c r="G1521" s="34" t="str">
        <f t="shared" si="355"/>
        <v/>
      </c>
      <c r="H1521" s="27" t="str">
        <f t="shared" si="356"/>
        <v/>
      </c>
      <c r="I1521" s="27" t="str">
        <f t="shared" si="357"/>
        <v/>
      </c>
      <c r="J1521" s="27" t="str">
        <f t="shared" si="358"/>
        <v/>
      </c>
      <c r="K1521" s="27" t="str">
        <f t="shared" si="359"/>
        <v/>
      </c>
      <c r="L1521" s="27" t="str">
        <f t="shared" si="360"/>
        <v/>
      </c>
      <c r="M1521" s="32" t="str">
        <f t="shared" si="361"/>
        <v/>
      </c>
      <c r="N1521" s="27" t="str">
        <f t="shared" si="348"/>
        <v/>
      </c>
      <c r="O1521" s="27" t="str">
        <f t="shared" si="349"/>
        <v/>
      </c>
      <c r="P1521" s="27" t="str">
        <f t="shared" si="350"/>
        <v/>
      </c>
      <c r="Q1521" s="27" t="str">
        <f t="shared" si="351"/>
        <v/>
      </c>
      <c r="R1521" s="27" t="str">
        <f t="shared" si="352"/>
        <v/>
      </c>
      <c r="S1521" s="27" t="str">
        <f t="shared" si="353"/>
        <v/>
      </c>
      <c r="T1521" s="32" t="str">
        <f t="shared" si="354"/>
        <v/>
      </c>
      <c r="U1521" s="10"/>
    </row>
    <row r="1522" spans="1:21" x14ac:dyDescent="0.25">
      <c r="A1522" s="10"/>
      <c r="B1522" s="4" t="str">
        <f>IF(ISBLANK('INPUT | Operations'!$B1527),"",COUNT('INPUT | Operations'!$B$12:$B1526))</f>
        <v/>
      </c>
      <c r="C1522" s="27" t="str">
        <f>IF(ISNUMBER($B1522),('INPUT | Operations'!$C1526+'INPUT | Operations'!$C1527)/2,"")</f>
        <v/>
      </c>
      <c r="D1522" s="28" t="str">
        <f t="shared" si="347"/>
        <v/>
      </c>
      <c r="E1522" s="26" t="str">
        <f>IF(ISNUMBER($B1522),'INPUT | Operations'!$B1527-'INPUT | Operations'!$B1526,"")</f>
        <v/>
      </c>
      <c r="F1522" s="32" t="str">
        <f>IF(ISNUMBER($B1522),IF('INPUT | Operations'!$B1527&lt;MainEngine_BurnTime,1,IF('INPUT | Operations'!$B1526&lt;=MainEngine_BurnTime,(MainEngine_BurnTime-'INPUT | Operations'!$B1526)/('INPUT | Operations'!$B1527-'INPUT | Operations'!$B1526),0))*'INPUT | Operations'!$D1526*NumberOfMainEngines*NumberOfOps*$E1522,"")</f>
        <v/>
      </c>
      <c r="G1522" s="34" t="str">
        <f t="shared" si="355"/>
        <v/>
      </c>
      <c r="H1522" s="27" t="str">
        <f t="shared" si="356"/>
        <v/>
      </c>
      <c r="I1522" s="27" t="str">
        <f t="shared" si="357"/>
        <v/>
      </c>
      <c r="J1522" s="27" t="str">
        <f t="shared" si="358"/>
        <v/>
      </c>
      <c r="K1522" s="27" t="str">
        <f t="shared" si="359"/>
        <v/>
      </c>
      <c r="L1522" s="27" t="str">
        <f t="shared" si="360"/>
        <v/>
      </c>
      <c r="M1522" s="32" t="str">
        <f t="shared" si="361"/>
        <v/>
      </c>
      <c r="N1522" s="27" t="str">
        <f t="shared" si="348"/>
        <v/>
      </c>
      <c r="O1522" s="27" t="str">
        <f t="shared" si="349"/>
        <v/>
      </c>
      <c r="P1522" s="27" t="str">
        <f t="shared" si="350"/>
        <v/>
      </c>
      <c r="Q1522" s="27" t="str">
        <f t="shared" si="351"/>
        <v/>
      </c>
      <c r="R1522" s="27" t="str">
        <f t="shared" si="352"/>
        <v/>
      </c>
      <c r="S1522" s="27" t="str">
        <f t="shared" si="353"/>
        <v/>
      </c>
      <c r="T1522" s="32" t="str">
        <f t="shared" si="354"/>
        <v/>
      </c>
      <c r="U1522" s="10"/>
    </row>
    <row r="1523" spans="1:21" x14ac:dyDescent="0.25">
      <c r="A1523" s="10"/>
      <c r="B1523" s="4" t="str">
        <f>IF(ISBLANK('INPUT | Operations'!$B1528),"",COUNT('INPUT | Operations'!$B$12:$B1527))</f>
        <v/>
      </c>
      <c r="C1523" s="27" t="str">
        <f>IF(ISNUMBER($B1523),('INPUT | Operations'!$C1527+'INPUT | Operations'!$C1528)/2,"")</f>
        <v/>
      </c>
      <c r="D1523" s="28" t="str">
        <f t="shared" si="347"/>
        <v/>
      </c>
      <c r="E1523" s="26" t="str">
        <f>IF(ISNUMBER($B1523),'INPUT | Operations'!$B1528-'INPUT | Operations'!$B1527,"")</f>
        <v/>
      </c>
      <c r="F1523" s="32" t="str">
        <f>IF(ISNUMBER($B1523),IF('INPUT | Operations'!$B1528&lt;MainEngine_BurnTime,1,IF('INPUT | Operations'!$B1527&lt;=MainEngine_BurnTime,(MainEngine_BurnTime-'INPUT | Operations'!$B1527)/('INPUT | Operations'!$B1528-'INPUT | Operations'!$B1527),0))*'INPUT | Operations'!$D1527*NumberOfMainEngines*NumberOfOps*$E1523,"")</f>
        <v/>
      </c>
      <c r="G1523" s="34" t="str">
        <f t="shared" si="355"/>
        <v/>
      </c>
      <c r="H1523" s="27" t="str">
        <f t="shared" si="356"/>
        <v/>
      </c>
      <c r="I1523" s="27" t="str">
        <f t="shared" si="357"/>
        <v/>
      </c>
      <c r="J1523" s="27" t="str">
        <f t="shared" si="358"/>
        <v/>
      </c>
      <c r="K1523" s="27" t="str">
        <f t="shared" si="359"/>
        <v/>
      </c>
      <c r="L1523" s="27" t="str">
        <f t="shared" si="360"/>
        <v/>
      </c>
      <c r="M1523" s="32" t="str">
        <f t="shared" si="361"/>
        <v/>
      </c>
      <c r="N1523" s="27" t="str">
        <f t="shared" si="348"/>
        <v/>
      </c>
      <c r="O1523" s="27" t="str">
        <f t="shared" si="349"/>
        <v/>
      </c>
      <c r="P1523" s="27" t="str">
        <f t="shared" si="350"/>
        <v/>
      </c>
      <c r="Q1523" s="27" t="str">
        <f t="shared" si="351"/>
        <v/>
      </c>
      <c r="R1523" s="27" t="str">
        <f t="shared" si="352"/>
        <v/>
      </c>
      <c r="S1523" s="27" t="str">
        <f t="shared" si="353"/>
        <v/>
      </c>
      <c r="T1523" s="32" t="str">
        <f t="shared" si="354"/>
        <v/>
      </c>
      <c r="U1523" s="10"/>
    </row>
    <row r="1524" spans="1:21" x14ac:dyDescent="0.25">
      <c r="A1524" s="10"/>
      <c r="B1524" s="4" t="str">
        <f>IF(ISBLANK('INPUT | Operations'!$B1529),"",COUNT('INPUT | Operations'!$B$12:$B1528))</f>
        <v/>
      </c>
      <c r="C1524" s="27" t="str">
        <f>IF(ISNUMBER($B1524),('INPUT | Operations'!$C1528+'INPUT | Operations'!$C1529)/2,"")</f>
        <v/>
      </c>
      <c r="D1524" s="28" t="str">
        <f t="shared" si="347"/>
        <v/>
      </c>
      <c r="E1524" s="26" t="str">
        <f>IF(ISNUMBER($B1524),'INPUT | Operations'!$B1529-'INPUT | Operations'!$B1528,"")</f>
        <v/>
      </c>
      <c r="F1524" s="32" t="str">
        <f>IF(ISNUMBER($B1524),IF('INPUT | Operations'!$B1529&lt;MainEngine_BurnTime,1,IF('INPUT | Operations'!$B1528&lt;=MainEngine_BurnTime,(MainEngine_BurnTime-'INPUT | Operations'!$B1528)/('INPUT | Operations'!$B1529-'INPUT | Operations'!$B1528),0))*'INPUT | Operations'!$D1528*NumberOfMainEngines*NumberOfOps*$E1524,"")</f>
        <v/>
      </c>
      <c r="G1524" s="34" t="str">
        <f t="shared" si="355"/>
        <v/>
      </c>
      <c r="H1524" s="27" t="str">
        <f t="shared" si="356"/>
        <v/>
      </c>
      <c r="I1524" s="27" t="str">
        <f t="shared" si="357"/>
        <v/>
      </c>
      <c r="J1524" s="27" t="str">
        <f t="shared" si="358"/>
        <v/>
      </c>
      <c r="K1524" s="27" t="str">
        <f t="shared" si="359"/>
        <v/>
      </c>
      <c r="L1524" s="27" t="str">
        <f t="shared" si="360"/>
        <v/>
      </c>
      <c r="M1524" s="32" t="str">
        <f t="shared" si="361"/>
        <v/>
      </c>
      <c r="N1524" s="27" t="str">
        <f t="shared" si="348"/>
        <v/>
      </c>
      <c r="O1524" s="27" t="str">
        <f t="shared" si="349"/>
        <v/>
      </c>
      <c r="P1524" s="27" t="str">
        <f t="shared" si="350"/>
        <v/>
      </c>
      <c r="Q1524" s="27" t="str">
        <f t="shared" si="351"/>
        <v/>
      </c>
      <c r="R1524" s="27" t="str">
        <f t="shared" si="352"/>
        <v/>
      </c>
      <c r="S1524" s="27" t="str">
        <f t="shared" si="353"/>
        <v/>
      </c>
      <c r="T1524" s="32" t="str">
        <f t="shared" si="354"/>
        <v/>
      </c>
      <c r="U1524" s="10"/>
    </row>
    <row r="1525" spans="1:21" x14ac:dyDescent="0.25">
      <c r="A1525" s="10"/>
      <c r="B1525" s="4" t="str">
        <f>IF(ISBLANK('INPUT | Operations'!$B1530),"",COUNT('INPUT | Operations'!$B$12:$B1529))</f>
        <v/>
      </c>
      <c r="C1525" s="27" t="str">
        <f>IF(ISNUMBER($B1525),('INPUT | Operations'!$C1529+'INPUT | Operations'!$C1530)/2,"")</f>
        <v/>
      </c>
      <c r="D1525" s="28" t="str">
        <f t="shared" ref="D1525:D1588" si="362">IF(ISNUMBER($B1525),C1525*0.3048/1000,"")</f>
        <v/>
      </c>
      <c r="E1525" s="26" t="str">
        <f>IF(ISNUMBER($B1525),'INPUT | Operations'!$B1530-'INPUT | Operations'!$B1529,"")</f>
        <v/>
      </c>
      <c r="F1525" s="32" t="str">
        <f>IF(ISNUMBER($B1525),IF('INPUT | Operations'!$B1530&lt;MainEngine_BurnTime,1,IF('INPUT | Operations'!$B1529&lt;=MainEngine_BurnTime,(MainEngine_BurnTime-'INPUT | Operations'!$B1529)/('INPUT | Operations'!$B1530-'INPUT | Operations'!$B1529),0))*'INPUT | Operations'!$D1529*NumberOfMainEngines*NumberOfOps*$E1525,"")</f>
        <v/>
      </c>
      <c r="G1525" s="34" t="str">
        <f t="shared" si="355"/>
        <v/>
      </c>
      <c r="H1525" s="27" t="str">
        <f t="shared" si="356"/>
        <v/>
      </c>
      <c r="I1525" s="27" t="str">
        <f t="shared" si="357"/>
        <v/>
      </c>
      <c r="J1525" s="27" t="str">
        <f t="shared" si="358"/>
        <v/>
      </c>
      <c r="K1525" s="27" t="str">
        <f t="shared" si="359"/>
        <v/>
      </c>
      <c r="L1525" s="27" t="str">
        <f t="shared" si="360"/>
        <v/>
      </c>
      <c r="M1525" s="32" t="str">
        <f t="shared" si="361"/>
        <v/>
      </c>
      <c r="N1525" s="27" t="str">
        <f t="shared" ref="N1525:N1588" si="363">IFERROR($F1525*G1525/1000,"")</f>
        <v/>
      </c>
      <c r="O1525" s="27" t="str">
        <f t="shared" ref="O1525:O1588" si="364">IFERROR($F1525*H1525/1000,"")</f>
        <v/>
      </c>
      <c r="P1525" s="27" t="str">
        <f t="shared" ref="P1525:P1588" si="365">IFERROR($F1525*I1525/1000,"")</f>
        <v/>
      </c>
      <c r="Q1525" s="27" t="str">
        <f t="shared" ref="Q1525:Q1588" si="366">IFERROR($F1525*J1525/1000,"")</f>
        <v/>
      </c>
      <c r="R1525" s="27" t="str">
        <f t="shared" ref="R1525:R1588" si="367">IFERROR($F1525*K1525/1000,"")</f>
        <v/>
      </c>
      <c r="S1525" s="27" t="str">
        <f t="shared" ref="S1525:S1588" si="368">IFERROR($F1525*L1525/1000,"")</f>
        <v/>
      </c>
      <c r="T1525" s="32" t="str">
        <f t="shared" ref="T1525:T1588" si="369">IFERROR($F1525*M1525/1000,"")</f>
        <v/>
      </c>
      <c r="U1525" s="10"/>
    </row>
    <row r="1526" spans="1:21" x14ac:dyDescent="0.25">
      <c r="A1526" s="10"/>
      <c r="B1526" s="4" t="str">
        <f>IF(ISBLANK('INPUT | Operations'!$B1531),"",COUNT('INPUT | Operations'!$B$12:$B1530))</f>
        <v/>
      </c>
      <c r="C1526" s="27" t="str">
        <f>IF(ISNUMBER($B1526),('INPUT | Operations'!$C1530+'INPUT | Operations'!$C1531)/2,"")</f>
        <v/>
      </c>
      <c r="D1526" s="28" t="str">
        <f t="shared" si="362"/>
        <v/>
      </c>
      <c r="E1526" s="26" t="str">
        <f>IF(ISNUMBER($B1526),'INPUT | Operations'!$B1531-'INPUT | Operations'!$B1530,"")</f>
        <v/>
      </c>
      <c r="F1526" s="32" t="str">
        <f>IF(ISNUMBER($B1526),IF('INPUT | Operations'!$B1531&lt;MainEngine_BurnTime,1,IF('INPUT | Operations'!$B1530&lt;=MainEngine_BurnTime,(MainEngine_BurnTime-'INPUT | Operations'!$B1530)/('INPUT | Operations'!$B1531-'INPUT | Operations'!$B1530),0))*'INPUT | Operations'!$D1530*NumberOfMainEngines*NumberOfOps*$E1526,"")</f>
        <v/>
      </c>
      <c r="G1526" s="34" t="str">
        <f t="shared" si="355"/>
        <v/>
      </c>
      <c r="H1526" s="27" t="str">
        <f t="shared" si="356"/>
        <v/>
      </c>
      <c r="I1526" s="27" t="str">
        <f t="shared" si="357"/>
        <v/>
      </c>
      <c r="J1526" s="27" t="str">
        <f t="shared" si="358"/>
        <v/>
      </c>
      <c r="K1526" s="27" t="str">
        <f t="shared" si="359"/>
        <v/>
      </c>
      <c r="L1526" s="27" t="str">
        <f t="shared" si="360"/>
        <v/>
      </c>
      <c r="M1526" s="32" t="str">
        <f t="shared" si="361"/>
        <v/>
      </c>
      <c r="N1526" s="27" t="str">
        <f t="shared" si="363"/>
        <v/>
      </c>
      <c r="O1526" s="27" t="str">
        <f t="shared" si="364"/>
        <v/>
      </c>
      <c r="P1526" s="27" t="str">
        <f t="shared" si="365"/>
        <v/>
      </c>
      <c r="Q1526" s="27" t="str">
        <f t="shared" si="366"/>
        <v/>
      </c>
      <c r="R1526" s="27" t="str">
        <f t="shared" si="367"/>
        <v/>
      </c>
      <c r="S1526" s="27" t="str">
        <f t="shared" si="368"/>
        <v/>
      </c>
      <c r="T1526" s="32" t="str">
        <f t="shared" si="369"/>
        <v/>
      </c>
      <c r="U1526" s="10"/>
    </row>
    <row r="1527" spans="1:21" x14ac:dyDescent="0.25">
      <c r="A1527" s="10"/>
      <c r="B1527" s="4" t="str">
        <f>IF(ISBLANK('INPUT | Operations'!$B1532),"",COUNT('INPUT | Operations'!$B$12:$B1531))</f>
        <v/>
      </c>
      <c r="C1527" s="27" t="str">
        <f>IF(ISNUMBER($B1527),('INPUT | Operations'!$C1531+'INPUT | Operations'!$C1532)/2,"")</f>
        <v/>
      </c>
      <c r="D1527" s="28" t="str">
        <f t="shared" si="362"/>
        <v/>
      </c>
      <c r="E1527" s="26" t="str">
        <f>IF(ISNUMBER($B1527),'INPUT | Operations'!$B1532-'INPUT | Operations'!$B1531,"")</f>
        <v/>
      </c>
      <c r="F1527" s="32" t="str">
        <f>IF(ISNUMBER($B1527),IF('INPUT | Operations'!$B1532&lt;MainEngine_BurnTime,1,IF('INPUT | Operations'!$B1531&lt;=MainEngine_BurnTime,(MainEngine_BurnTime-'INPUT | Operations'!$B1531)/('INPUT | Operations'!$B1532-'INPUT | Operations'!$B1531),0))*'INPUT | Operations'!$D1531*NumberOfMainEngines*NumberOfOps*$E1527,"")</f>
        <v/>
      </c>
      <c r="G1527" s="34" t="str">
        <f t="shared" si="355"/>
        <v/>
      </c>
      <c r="H1527" s="27" t="str">
        <f t="shared" si="356"/>
        <v/>
      </c>
      <c r="I1527" s="27" t="str">
        <f t="shared" si="357"/>
        <v/>
      </c>
      <c r="J1527" s="27" t="str">
        <f t="shared" si="358"/>
        <v/>
      </c>
      <c r="K1527" s="27" t="str">
        <f t="shared" si="359"/>
        <v/>
      </c>
      <c r="L1527" s="27" t="str">
        <f t="shared" si="360"/>
        <v/>
      </c>
      <c r="M1527" s="32" t="str">
        <f t="shared" si="361"/>
        <v/>
      </c>
      <c r="N1527" s="27" t="str">
        <f t="shared" si="363"/>
        <v/>
      </c>
      <c r="O1527" s="27" t="str">
        <f t="shared" si="364"/>
        <v/>
      </c>
      <c r="P1527" s="27" t="str">
        <f t="shared" si="365"/>
        <v/>
      </c>
      <c r="Q1527" s="27" t="str">
        <f t="shared" si="366"/>
        <v/>
      </c>
      <c r="R1527" s="27" t="str">
        <f t="shared" si="367"/>
        <v/>
      </c>
      <c r="S1527" s="27" t="str">
        <f t="shared" si="368"/>
        <v/>
      </c>
      <c r="T1527" s="32" t="str">
        <f t="shared" si="369"/>
        <v/>
      </c>
      <c r="U1527" s="10"/>
    </row>
    <row r="1528" spans="1:21" x14ac:dyDescent="0.25">
      <c r="A1528" s="10"/>
      <c r="B1528" s="4" t="str">
        <f>IF(ISBLANK('INPUT | Operations'!$B1533),"",COUNT('INPUT | Operations'!$B$12:$B1532))</f>
        <v/>
      </c>
      <c r="C1528" s="27" t="str">
        <f>IF(ISNUMBER($B1528),('INPUT | Operations'!$C1532+'INPUT | Operations'!$C1533)/2,"")</f>
        <v/>
      </c>
      <c r="D1528" s="28" t="str">
        <f t="shared" si="362"/>
        <v/>
      </c>
      <c r="E1528" s="26" t="str">
        <f>IF(ISNUMBER($B1528),'INPUT | Operations'!$B1533-'INPUT | Operations'!$B1532,"")</f>
        <v/>
      </c>
      <c r="F1528" s="32" t="str">
        <f>IF(ISNUMBER($B1528),IF('INPUT | Operations'!$B1533&lt;MainEngine_BurnTime,1,IF('INPUT | Operations'!$B1532&lt;=MainEngine_BurnTime,(MainEngine_BurnTime-'INPUT | Operations'!$B1532)/('INPUT | Operations'!$B1533-'INPUT | Operations'!$B1532),0))*'INPUT | Operations'!$D1532*NumberOfMainEngines*NumberOfOps*$E1528,"")</f>
        <v/>
      </c>
      <c r="G1528" s="34" t="str">
        <f t="shared" si="355"/>
        <v/>
      </c>
      <c r="H1528" s="27" t="str">
        <f t="shared" si="356"/>
        <v/>
      </c>
      <c r="I1528" s="27" t="str">
        <f t="shared" si="357"/>
        <v/>
      </c>
      <c r="J1528" s="27" t="str">
        <f t="shared" si="358"/>
        <v/>
      </c>
      <c r="K1528" s="27" t="str">
        <f t="shared" si="359"/>
        <v/>
      </c>
      <c r="L1528" s="27" t="str">
        <f t="shared" si="360"/>
        <v/>
      </c>
      <c r="M1528" s="32" t="str">
        <f t="shared" si="361"/>
        <v/>
      </c>
      <c r="N1528" s="27" t="str">
        <f t="shared" si="363"/>
        <v/>
      </c>
      <c r="O1528" s="27" t="str">
        <f t="shared" si="364"/>
        <v/>
      </c>
      <c r="P1528" s="27" t="str">
        <f t="shared" si="365"/>
        <v/>
      </c>
      <c r="Q1528" s="27" t="str">
        <f t="shared" si="366"/>
        <v/>
      </c>
      <c r="R1528" s="27" t="str">
        <f t="shared" si="367"/>
        <v/>
      </c>
      <c r="S1528" s="27" t="str">
        <f t="shared" si="368"/>
        <v/>
      </c>
      <c r="T1528" s="32" t="str">
        <f t="shared" si="369"/>
        <v/>
      </c>
      <c r="U1528" s="10"/>
    </row>
    <row r="1529" spans="1:21" x14ac:dyDescent="0.25">
      <c r="A1529" s="10"/>
      <c r="B1529" s="4" t="str">
        <f>IF(ISBLANK('INPUT | Operations'!$B1534),"",COUNT('INPUT | Operations'!$B$12:$B1533))</f>
        <v/>
      </c>
      <c r="C1529" s="27" t="str">
        <f>IF(ISNUMBER($B1529),('INPUT | Operations'!$C1533+'INPUT | Operations'!$C1534)/2,"")</f>
        <v/>
      </c>
      <c r="D1529" s="28" t="str">
        <f t="shared" si="362"/>
        <v/>
      </c>
      <c r="E1529" s="26" t="str">
        <f>IF(ISNUMBER($B1529),'INPUT | Operations'!$B1534-'INPUT | Operations'!$B1533,"")</f>
        <v/>
      </c>
      <c r="F1529" s="32" t="str">
        <f>IF(ISNUMBER($B1529),IF('INPUT | Operations'!$B1534&lt;MainEngine_BurnTime,1,IF('INPUT | Operations'!$B1533&lt;=MainEngine_BurnTime,(MainEngine_BurnTime-'INPUT | Operations'!$B1533)/('INPUT | Operations'!$B1534-'INPUT | Operations'!$B1533),0))*'INPUT | Operations'!$D1533*NumberOfMainEngines*NumberOfOps*$E1529,"")</f>
        <v/>
      </c>
      <c r="G1529" s="34" t="str">
        <f t="shared" si="355"/>
        <v/>
      </c>
      <c r="H1529" s="27" t="str">
        <f t="shared" si="356"/>
        <v/>
      </c>
      <c r="I1529" s="27" t="str">
        <f t="shared" si="357"/>
        <v/>
      </c>
      <c r="J1529" s="27" t="str">
        <f t="shared" si="358"/>
        <v/>
      </c>
      <c r="K1529" s="27" t="str">
        <f t="shared" si="359"/>
        <v/>
      </c>
      <c r="L1529" s="27" t="str">
        <f t="shared" si="360"/>
        <v/>
      </c>
      <c r="M1529" s="32" t="str">
        <f t="shared" si="361"/>
        <v/>
      </c>
      <c r="N1529" s="27" t="str">
        <f t="shared" si="363"/>
        <v/>
      </c>
      <c r="O1529" s="27" t="str">
        <f t="shared" si="364"/>
        <v/>
      </c>
      <c r="P1529" s="27" t="str">
        <f t="shared" si="365"/>
        <v/>
      </c>
      <c r="Q1529" s="27" t="str">
        <f t="shared" si="366"/>
        <v/>
      </c>
      <c r="R1529" s="27" t="str">
        <f t="shared" si="367"/>
        <v/>
      </c>
      <c r="S1529" s="27" t="str">
        <f t="shared" si="368"/>
        <v/>
      </c>
      <c r="T1529" s="32" t="str">
        <f t="shared" si="369"/>
        <v/>
      </c>
      <c r="U1529" s="10"/>
    </row>
    <row r="1530" spans="1:21" x14ac:dyDescent="0.25">
      <c r="A1530" s="10"/>
      <c r="B1530" s="4" t="str">
        <f>IF(ISBLANK('INPUT | Operations'!$B1535),"",COUNT('INPUT | Operations'!$B$12:$B1534))</f>
        <v/>
      </c>
      <c r="C1530" s="27" t="str">
        <f>IF(ISNUMBER($B1530),('INPUT | Operations'!$C1534+'INPUT | Operations'!$C1535)/2,"")</f>
        <v/>
      </c>
      <c r="D1530" s="28" t="str">
        <f t="shared" si="362"/>
        <v/>
      </c>
      <c r="E1530" s="26" t="str">
        <f>IF(ISNUMBER($B1530),'INPUT | Operations'!$B1535-'INPUT | Operations'!$B1534,"")</f>
        <v/>
      </c>
      <c r="F1530" s="32" t="str">
        <f>IF(ISNUMBER($B1530),IF('INPUT | Operations'!$B1535&lt;MainEngine_BurnTime,1,IF('INPUT | Operations'!$B1534&lt;=MainEngine_BurnTime,(MainEngine_BurnTime-'INPUT | Operations'!$B1534)/('INPUT | Operations'!$B1535-'INPUT | Operations'!$B1534),0))*'INPUT | Operations'!$D1534*NumberOfMainEngines*NumberOfOps*$E1530,"")</f>
        <v/>
      </c>
      <c r="G1530" s="34" t="str">
        <f t="shared" si="355"/>
        <v/>
      </c>
      <c r="H1530" s="27" t="str">
        <f t="shared" si="356"/>
        <v/>
      </c>
      <c r="I1530" s="27" t="str">
        <f t="shared" si="357"/>
        <v/>
      </c>
      <c r="J1530" s="27" t="str">
        <f t="shared" si="358"/>
        <v/>
      </c>
      <c r="K1530" s="27" t="str">
        <f t="shared" si="359"/>
        <v/>
      </c>
      <c r="L1530" s="27" t="str">
        <f t="shared" si="360"/>
        <v/>
      </c>
      <c r="M1530" s="32" t="str">
        <f t="shared" si="361"/>
        <v/>
      </c>
      <c r="N1530" s="27" t="str">
        <f t="shared" si="363"/>
        <v/>
      </c>
      <c r="O1530" s="27" t="str">
        <f t="shared" si="364"/>
        <v/>
      </c>
      <c r="P1530" s="27" t="str">
        <f t="shared" si="365"/>
        <v/>
      </c>
      <c r="Q1530" s="27" t="str">
        <f t="shared" si="366"/>
        <v/>
      </c>
      <c r="R1530" s="27" t="str">
        <f t="shared" si="367"/>
        <v/>
      </c>
      <c r="S1530" s="27" t="str">
        <f t="shared" si="368"/>
        <v/>
      </c>
      <c r="T1530" s="32" t="str">
        <f t="shared" si="369"/>
        <v/>
      </c>
      <c r="U1530" s="10"/>
    </row>
    <row r="1531" spans="1:21" x14ac:dyDescent="0.25">
      <c r="A1531" s="10"/>
      <c r="B1531" s="4" t="str">
        <f>IF(ISBLANK('INPUT | Operations'!$B1536),"",COUNT('INPUT | Operations'!$B$12:$B1535))</f>
        <v/>
      </c>
      <c r="C1531" s="27" t="str">
        <f>IF(ISNUMBER($B1531),('INPUT | Operations'!$C1535+'INPUT | Operations'!$C1536)/2,"")</f>
        <v/>
      </c>
      <c r="D1531" s="28" t="str">
        <f t="shared" si="362"/>
        <v/>
      </c>
      <c r="E1531" s="26" t="str">
        <f>IF(ISNUMBER($B1531),'INPUT | Operations'!$B1536-'INPUT | Operations'!$B1535,"")</f>
        <v/>
      </c>
      <c r="F1531" s="32" t="str">
        <f>IF(ISNUMBER($B1531),IF('INPUT | Operations'!$B1536&lt;MainEngine_BurnTime,1,IF('INPUT | Operations'!$B1535&lt;=MainEngine_BurnTime,(MainEngine_BurnTime-'INPUT | Operations'!$B1535)/('INPUT | Operations'!$B1536-'INPUT | Operations'!$B1535),0))*'INPUT | Operations'!$D1535*NumberOfMainEngines*NumberOfOps*$E1531,"")</f>
        <v/>
      </c>
      <c r="G1531" s="34" t="str">
        <f t="shared" si="355"/>
        <v/>
      </c>
      <c r="H1531" s="27" t="str">
        <f t="shared" si="356"/>
        <v/>
      </c>
      <c r="I1531" s="27" t="str">
        <f t="shared" si="357"/>
        <v/>
      </c>
      <c r="J1531" s="27" t="str">
        <f t="shared" si="358"/>
        <v/>
      </c>
      <c r="K1531" s="27" t="str">
        <f t="shared" si="359"/>
        <v/>
      </c>
      <c r="L1531" s="27" t="str">
        <f t="shared" si="360"/>
        <v/>
      </c>
      <c r="M1531" s="32" t="str">
        <f t="shared" si="361"/>
        <v/>
      </c>
      <c r="N1531" s="27" t="str">
        <f t="shared" si="363"/>
        <v/>
      </c>
      <c r="O1531" s="27" t="str">
        <f t="shared" si="364"/>
        <v/>
      </c>
      <c r="P1531" s="27" t="str">
        <f t="shared" si="365"/>
        <v/>
      </c>
      <c r="Q1531" s="27" t="str">
        <f t="shared" si="366"/>
        <v/>
      </c>
      <c r="R1531" s="27" t="str">
        <f t="shared" si="367"/>
        <v/>
      </c>
      <c r="S1531" s="27" t="str">
        <f t="shared" si="368"/>
        <v/>
      </c>
      <c r="T1531" s="32" t="str">
        <f t="shared" si="369"/>
        <v/>
      </c>
      <c r="U1531" s="10"/>
    </row>
    <row r="1532" spans="1:21" x14ac:dyDescent="0.25">
      <c r="A1532" s="10"/>
      <c r="B1532" s="4" t="str">
        <f>IF(ISBLANK('INPUT | Operations'!$B1537),"",COUNT('INPUT | Operations'!$B$12:$B1536))</f>
        <v/>
      </c>
      <c r="C1532" s="27" t="str">
        <f>IF(ISNUMBER($B1532),('INPUT | Operations'!$C1536+'INPUT | Operations'!$C1537)/2,"")</f>
        <v/>
      </c>
      <c r="D1532" s="28" t="str">
        <f t="shared" si="362"/>
        <v/>
      </c>
      <c r="E1532" s="26" t="str">
        <f>IF(ISNUMBER($B1532),'INPUT | Operations'!$B1537-'INPUT | Operations'!$B1536,"")</f>
        <v/>
      </c>
      <c r="F1532" s="32" t="str">
        <f>IF(ISNUMBER($B1532),IF('INPUT | Operations'!$B1537&lt;MainEngine_BurnTime,1,IF('INPUT | Operations'!$B1536&lt;=MainEngine_BurnTime,(MainEngine_BurnTime-'INPUT | Operations'!$B1536)/('INPUT | Operations'!$B1537-'INPUT | Operations'!$B1536),0))*'INPUT | Operations'!$D1536*NumberOfMainEngines*NumberOfOps*$E1532,"")</f>
        <v/>
      </c>
      <c r="G1532" s="34" t="str">
        <f t="shared" si="355"/>
        <v/>
      </c>
      <c r="H1532" s="27" t="str">
        <f t="shared" si="356"/>
        <v/>
      </c>
      <c r="I1532" s="27" t="str">
        <f t="shared" si="357"/>
        <v/>
      </c>
      <c r="J1532" s="27" t="str">
        <f t="shared" si="358"/>
        <v/>
      </c>
      <c r="K1532" s="27" t="str">
        <f t="shared" si="359"/>
        <v/>
      </c>
      <c r="L1532" s="27" t="str">
        <f t="shared" si="360"/>
        <v/>
      </c>
      <c r="M1532" s="32" t="str">
        <f t="shared" si="361"/>
        <v/>
      </c>
      <c r="N1532" s="27" t="str">
        <f t="shared" si="363"/>
        <v/>
      </c>
      <c r="O1532" s="27" t="str">
        <f t="shared" si="364"/>
        <v/>
      </c>
      <c r="P1532" s="27" t="str">
        <f t="shared" si="365"/>
        <v/>
      </c>
      <c r="Q1532" s="27" t="str">
        <f t="shared" si="366"/>
        <v/>
      </c>
      <c r="R1532" s="27" t="str">
        <f t="shared" si="367"/>
        <v/>
      </c>
      <c r="S1532" s="27" t="str">
        <f t="shared" si="368"/>
        <v/>
      </c>
      <c r="T1532" s="32" t="str">
        <f t="shared" si="369"/>
        <v/>
      </c>
      <c r="U1532" s="10"/>
    </row>
    <row r="1533" spans="1:21" x14ac:dyDescent="0.25">
      <c r="A1533" s="10"/>
      <c r="B1533" s="4" t="str">
        <f>IF(ISBLANK('INPUT | Operations'!$B1538),"",COUNT('INPUT | Operations'!$B$12:$B1537))</f>
        <v/>
      </c>
      <c r="C1533" s="27" t="str">
        <f>IF(ISNUMBER($B1533),('INPUT | Operations'!$C1537+'INPUT | Operations'!$C1538)/2,"")</f>
        <v/>
      </c>
      <c r="D1533" s="28" t="str">
        <f t="shared" si="362"/>
        <v/>
      </c>
      <c r="E1533" s="26" t="str">
        <f>IF(ISNUMBER($B1533),'INPUT | Operations'!$B1538-'INPUT | Operations'!$B1537,"")</f>
        <v/>
      </c>
      <c r="F1533" s="32" t="str">
        <f>IF(ISNUMBER($B1533),IF('INPUT | Operations'!$B1538&lt;MainEngine_BurnTime,1,IF('INPUT | Operations'!$B1537&lt;=MainEngine_BurnTime,(MainEngine_BurnTime-'INPUT | Operations'!$B1537)/('INPUT | Operations'!$B1538-'INPUT | Operations'!$B1537),0))*'INPUT | Operations'!$D1537*NumberOfMainEngines*NumberOfOps*$E1533,"")</f>
        <v/>
      </c>
      <c r="G1533" s="34" t="str">
        <f t="shared" si="355"/>
        <v/>
      </c>
      <c r="H1533" s="27" t="str">
        <f t="shared" si="356"/>
        <v/>
      </c>
      <c r="I1533" s="27" t="str">
        <f t="shared" si="357"/>
        <v/>
      </c>
      <c r="J1533" s="27" t="str">
        <f t="shared" si="358"/>
        <v/>
      </c>
      <c r="K1533" s="27" t="str">
        <f t="shared" si="359"/>
        <v/>
      </c>
      <c r="L1533" s="27" t="str">
        <f t="shared" si="360"/>
        <v/>
      </c>
      <c r="M1533" s="32" t="str">
        <f t="shared" si="361"/>
        <v/>
      </c>
      <c r="N1533" s="27" t="str">
        <f t="shared" si="363"/>
        <v/>
      </c>
      <c r="O1533" s="27" t="str">
        <f t="shared" si="364"/>
        <v/>
      </c>
      <c r="P1533" s="27" t="str">
        <f t="shared" si="365"/>
        <v/>
      </c>
      <c r="Q1533" s="27" t="str">
        <f t="shared" si="366"/>
        <v/>
      </c>
      <c r="R1533" s="27" t="str">
        <f t="shared" si="367"/>
        <v/>
      </c>
      <c r="S1533" s="27" t="str">
        <f t="shared" si="368"/>
        <v/>
      </c>
      <c r="T1533" s="32" t="str">
        <f t="shared" si="369"/>
        <v/>
      </c>
      <c r="U1533" s="10"/>
    </row>
    <row r="1534" spans="1:21" x14ac:dyDescent="0.25">
      <c r="A1534" s="10"/>
      <c r="B1534" s="4" t="str">
        <f>IF(ISBLANK('INPUT | Operations'!$B1539),"",COUNT('INPUT | Operations'!$B$12:$B1538))</f>
        <v/>
      </c>
      <c r="C1534" s="27" t="str">
        <f>IF(ISNUMBER($B1534),('INPUT | Operations'!$C1538+'INPUT | Operations'!$C1539)/2,"")</f>
        <v/>
      </c>
      <c r="D1534" s="28" t="str">
        <f t="shared" si="362"/>
        <v/>
      </c>
      <c r="E1534" s="26" t="str">
        <f>IF(ISNUMBER($B1534),'INPUT | Operations'!$B1539-'INPUT | Operations'!$B1538,"")</f>
        <v/>
      </c>
      <c r="F1534" s="32" t="str">
        <f>IF(ISNUMBER($B1534),IF('INPUT | Operations'!$B1539&lt;MainEngine_BurnTime,1,IF('INPUT | Operations'!$B1538&lt;=MainEngine_BurnTime,(MainEngine_BurnTime-'INPUT | Operations'!$B1538)/('INPUT | Operations'!$B1539-'INPUT | Operations'!$B1538),0))*'INPUT | Operations'!$D1538*NumberOfMainEngines*NumberOfOps*$E1534,"")</f>
        <v/>
      </c>
      <c r="G1534" s="34" t="str">
        <f t="shared" si="355"/>
        <v/>
      </c>
      <c r="H1534" s="27" t="str">
        <f t="shared" si="356"/>
        <v/>
      </c>
      <c r="I1534" s="27" t="str">
        <f t="shared" si="357"/>
        <v/>
      </c>
      <c r="J1534" s="27" t="str">
        <f t="shared" si="358"/>
        <v/>
      </c>
      <c r="K1534" s="27" t="str">
        <f t="shared" si="359"/>
        <v/>
      </c>
      <c r="L1534" s="27" t="str">
        <f t="shared" si="360"/>
        <v/>
      </c>
      <c r="M1534" s="32" t="str">
        <f t="shared" si="361"/>
        <v/>
      </c>
      <c r="N1534" s="27" t="str">
        <f t="shared" si="363"/>
        <v/>
      </c>
      <c r="O1534" s="27" t="str">
        <f t="shared" si="364"/>
        <v/>
      </c>
      <c r="P1534" s="27" t="str">
        <f t="shared" si="365"/>
        <v/>
      </c>
      <c r="Q1534" s="27" t="str">
        <f t="shared" si="366"/>
        <v/>
      </c>
      <c r="R1534" s="27" t="str">
        <f t="shared" si="367"/>
        <v/>
      </c>
      <c r="S1534" s="27" t="str">
        <f t="shared" si="368"/>
        <v/>
      </c>
      <c r="T1534" s="32" t="str">
        <f t="shared" si="369"/>
        <v/>
      </c>
      <c r="U1534" s="10"/>
    </row>
    <row r="1535" spans="1:21" x14ac:dyDescent="0.25">
      <c r="A1535" s="10"/>
      <c r="B1535" s="4" t="str">
        <f>IF(ISBLANK('INPUT | Operations'!$B1540),"",COUNT('INPUT | Operations'!$B$12:$B1539))</f>
        <v/>
      </c>
      <c r="C1535" s="27" t="str">
        <f>IF(ISNUMBER($B1535),('INPUT | Operations'!$C1539+'INPUT | Operations'!$C1540)/2,"")</f>
        <v/>
      </c>
      <c r="D1535" s="28" t="str">
        <f t="shared" si="362"/>
        <v/>
      </c>
      <c r="E1535" s="26" t="str">
        <f>IF(ISNUMBER($B1535),'INPUT | Operations'!$B1540-'INPUT | Operations'!$B1539,"")</f>
        <v/>
      </c>
      <c r="F1535" s="32" t="str">
        <f>IF(ISNUMBER($B1535),IF('INPUT | Operations'!$B1540&lt;MainEngine_BurnTime,1,IF('INPUT | Operations'!$B1539&lt;=MainEngine_BurnTime,(MainEngine_BurnTime-'INPUT | Operations'!$B1539)/('INPUT | Operations'!$B1540-'INPUT | Operations'!$B1539),0))*'INPUT | Operations'!$D1539*NumberOfMainEngines*NumberOfOps*$E1535,"")</f>
        <v/>
      </c>
      <c r="G1535" s="34" t="str">
        <f t="shared" si="355"/>
        <v/>
      </c>
      <c r="H1535" s="27" t="str">
        <f t="shared" si="356"/>
        <v/>
      </c>
      <c r="I1535" s="27" t="str">
        <f t="shared" si="357"/>
        <v/>
      </c>
      <c r="J1535" s="27" t="str">
        <f t="shared" si="358"/>
        <v/>
      </c>
      <c r="K1535" s="27" t="str">
        <f t="shared" si="359"/>
        <v/>
      </c>
      <c r="L1535" s="27" t="str">
        <f t="shared" si="360"/>
        <v/>
      </c>
      <c r="M1535" s="32" t="str">
        <f t="shared" si="361"/>
        <v/>
      </c>
      <c r="N1535" s="27" t="str">
        <f t="shared" si="363"/>
        <v/>
      </c>
      <c r="O1535" s="27" t="str">
        <f t="shared" si="364"/>
        <v/>
      </c>
      <c r="P1535" s="27" t="str">
        <f t="shared" si="365"/>
        <v/>
      </c>
      <c r="Q1535" s="27" t="str">
        <f t="shared" si="366"/>
        <v/>
      </c>
      <c r="R1535" s="27" t="str">
        <f t="shared" si="367"/>
        <v/>
      </c>
      <c r="S1535" s="27" t="str">
        <f t="shared" si="368"/>
        <v/>
      </c>
      <c r="T1535" s="32" t="str">
        <f t="shared" si="369"/>
        <v/>
      </c>
      <c r="U1535" s="10"/>
    </row>
    <row r="1536" spans="1:21" x14ac:dyDescent="0.25">
      <c r="A1536" s="10"/>
      <c r="B1536" s="4" t="str">
        <f>IF(ISBLANK('INPUT | Operations'!$B1541),"",COUNT('INPUT | Operations'!$B$12:$B1540))</f>
        <v/>
      </c>
      <c r="C1536" s="27" t="str">
        <f>IF(ISNUMBER($B1536),('INPUT | Operations'!$C1540+'INPUT | Operations'!$C1541)/2,"")</f>
        <v/>
      </c>
      <c r="D1536" s="28" t="str">
        <f t="shared" si="362"/>
        <v/>
      </c>
      <c r="E1536" s="26" t="str">
        <f>IF(ISNUMBER($B1536),'INPUT | Operations'!$B1541-'INPUT | Operations'!$B1540,"")</f>
        <v/>
      </c>
      <c r="F1536" s="32" t="str">
        <f>IF(ISNUMBER($B1536),IF('INPUT | Operations'!$B1541&lt;MainEngine_BurnTime,1,IF('INPUT | Operations'!$B1540&lt;=MainEngine_BurnTime,(MainEngine_BurnTime-'INPUT | Operations'!$B1540)/('INPUT | Operations'!$B1541-'INPUT | Operations'!$B1540),0))*'INPUT | Operations'!$D1540*NumberOfMainEngines*NumberOfOps*$E1536,"")</f>
        <v/>
      </c>
      <c r="G1536" s="34" t="str">
        <f t="shared" si="355"/>
        <v/>
      </c>
      <c r="H1536" s="27" t="str">
        <f t="shared" si="356"/>
        <v/>
      </c>
      <c r="I1536" s="27" t="str">
        <f t="shared" si="357"/>
        <v/>
      </c>
      <c r="J1536" s="27" t="str">
        <f t="shared" si="358"/>
        <v/>
      </c>
      <c r="K1536" s="27" t="str">
        <f t="shared" si="359"/>
        <v/>
      </c>
      <c r="L1536" s="27" t="str">
        <f t="shared" si="360"/>
        <v/>
      </c>
      <c r="M1536" s="32" t="str">
        <f t="shared" si="361"/>
        <v/>
      </c>
      <c r="N1536" s="27" t="str">
        <f t="shared" si="363"/>
        <v/>
      </c>
      <c r="O1536" s="27" t="str">
        <f t="shared" si="364"/>
        <v/>
      </c>
      <c r="P1536" s="27" t="str">
        <f t="shared" si="365"/>
        <v/>
      </c>
      <c r="Q1536" s="27" t="str">
        <f t="shared" si="366"/>
        <v/>
      </c>
      <c r="R1536" s="27" t="str">
        <f t="shared" si="367"/>
        <v/>
      </c>
      <c r="S1536" s="27" t="str">
        <f t="shared" si="368"/>
        <v/>
      </c>
      <c r="T1536" s="32" t="str">
        <f t="shared" si="369"/>
        <v/>
      </c>
      <c r="U1536" s="10"/>
    </row>
    <row r="1537" spans="1:21" x14ac:dyDescent="0.25">
      <c r="A1537" s="10"/>
      <c r="B1537" s="4" t="str">
        <f>IF(ISBLANK('INPUT | Operations'!$B1542),"",COUNT('INPUT | Operations'!$B$12:$B1541))</f>
        <v/>
      </c>
      <c r="C1537" s="27" t="str">
        <f>IF(ISNUMBER($B1537),('INPUT | Operations'!$C1541+'INPUT | Operations'!$C1542)/2,"")</f>
        <v/>
      </c>
      <c r="D1537" s="28" t="str">
        <f t="shared" si="362"/>
        <v/>
      </c>
      <c r="E1537" s="26" t="str">
        <f>IF(ISNUMBER($B1537),'INPUT | Operations'!$B1542-'INPUT | Operations'!$B1541,"")</f>
        <v/>
      </c>
      <c r="F1537" s="32" t="str">
        <f>IF(ISNUMBER($B1537),IF('INPUT | Operations'!$B1542&lt;MainEngine_BurnTime,1,IF('INPUT | Operations'!$B1541&lt;=MainEngine_BurnTime,(MainEngine_BurnTime-'INPUT | Operations'!$B1541)/('INPUT | Operations'!$B1542-'INPUT | Operations'!$B1541),0))*'INPUT | Operations'!$D1541*NumberOfMainEngines*NumberOfOps*$E1537,"")</f>
        <v/>
      </c>
      <c r="G1537" s="34" t="str">
        <f t="shared" si="355"/>
        <v/>
      </c>
      <c r="H1537" s="27" t="str">
        <f t="shared" si="356"/>
        <v/>
      </c>
      <c r="I1537" s="27" t="str">
        <f t="shared" si="357"/>
        <v/>
      </c>
      <c r="J1537" s="27" t="str">
        <f t="shared" si="358"/>
        <v/>
      </c>
      <c r="K1537" s="27" t="str">
        <f t="shared" si="359"/>
        <v/>
      </c>
      <c r="L1537" s="27" t="str">
        <f t="shared" si="360"/>
        <v/>
      </c>
      <c r="M1537" s="32" t="str">
        <f t="shared" si="361"/>
        <v/>
      </c>
      <c r="N1537" s="27" t="str">
        <f t="shared" si="363"/>
        <v/>
      </c>
      <c r="O1537" s="27" t="str">
        <f t="shared" si="364"/>
        <v/>
      </c>
      <c r="P1537" s="27" t="str">
        <f t="shared" si="365"/>
        <v/>
      </c>
      <c r="Q1537" s="27" t="str">
        <f t="shared" si="366"/>
        <v/>
      </c>
      <c r="R1537" s="27" t="str">
        <f t="shared" si="367"/>
        <v/>
      </c>
      <c r="S1537" s="27" t="str">
        <f t="shared" si="368"/>
        <v/>
      </c>
      <c r="T1537" s="32" t="str">
        <f t="shared" si="369"/>
        <v/>
      </c>
      <c r="U1537" s="10"/>
    </row>
    <row r="1538" spans="1:21" x14ac:dyDescent="0.25">
      <c r="A1538" s="10"/>
      <c r="B1538" s="4" t="str">
        <f>IF(ISBLANK('INPUT | Operations'!$B1543),"",COUNT('INPUT | Operations'!$B$12:$B1542))</f>
        <v/>
      </c>
      <c r="C1538" s="27" t="str">
        <f>IF(ISNUMBER($B1538),('INPUT | Operations'!$C1542+'INPUT | Operations'!$C1543)/2,"")</f>
        <v/>
      </c>
      <c r="D1538" s="28" t="str">
        <f t="shared" si="362"/>
        <v/>
      </c>
      <c r="E1538" s="26" t="str">
        <f>IF(ISNUMBER($B1538),'INPUT | Operations'!$B1543-'INPUT | Operations'!$B1542,"")</f>
        <v/>
      </c>
      <c r="F1538" s="32" t="str">
        <f>IF(ISNUMBER($B1538),IF('INPUT | Operations'!$B1543&lt;MainEngine_BurnTime,1,IF('INPUT | Operations'!$B1542&lt;=MainEngine_BurnTime,(MainEngine_BurnTime-'INPUT | Operations'!$B1542)/('INPUT | Operations'!$B1543-'INPUT | Operations'!$B1542),0))*'INPUT | Operations'!$D1542*NumberOfMainEngines*NumberOfOps*$E1538,"")</f>
        <v/>
      </c>
      <c r="G1538" s="34" t="str">
        <f t="shared" si="355"/>
        <v/>
      </c>
      <c r="H1538" s="27" t="str">
        <f t="shared" si="356"/>
        <v/>
      </c>
      <c r="I1538" s="27" t="str">
        <f t="shared" si="357"/>
        <v/>
      </c>
      <c r="J1538" s="27" t="str">
        <f t="shared" si="358"/>
        <v/>
      </c>
      <c r="K1538" s="27" t="str">
        <f t="shared" si="359"/>
        <v/>
      </c>
      <c r="L1538" s="27" t="str">
        <f t="shared" si="360"/>
        <v/>
      </c>
      <c r="M1538" s="32" t="str">
        <f t="shared" si="361"/>
        <v/>
      </c>
      <c r="N1538" s="27" t="str">
        <f t="shared" si="363"/>
        <v/>
      </c>
      <c r="O1538" s="27" t="str">
        <f t="shared" si="364"/>
        <v/>
      </c>
      <c r="P1538" s="27" t="str">
        <f t="shared" si="365"/>
        <v/>
      </c>
      <c r="Q1538" s="27" t="str">
        <f t="shared" si="366"/>
        <v/>
      </c>
      <c r="R1538" s="27" t="str">
        <f t="shared" si="367"/>
        <v/>
      </c>
      <c r="S1538" s="27" t="str">
        <f t="shared" si="368"/>
        <v/>
      </c>
      <c r="T1538" s="32" t="str">
        <f t="shared" si="369"/>
        <v/>
      </c>
      <c r="U1538" s="10"/>
    </row>
    <row r="1539" spans="1:21" x14ac:dyDescent="0.25">
      <c r="A1539" s="10"/>
      <c r="B1539" s="4" t="str">
        <f>IF(ISBLANK('INPUT | Operations'!$B1544),"",COUNT('INPUT | Operations'!$B$12:$B1543))</f>
        <v/>
      </c>
      <c r="C1539" s="27" t="str">
        <f>IF(ISNUMBER($B1539),('INPUT | Operations'!$C1543+'INPUT | Operations'!$C1544)/2,"")</f>
        <v/>
      </c>
      <c r="D1539" s="28" t="str">
        <f t="shared" si="362"/>
        <v/>
      </c>
      <c r="E1539" s="26" t="str">
        <f>IF(ISNUMBER($B1539),'INPUT | Operations'!$B1544-'INPUT | Operations'!$B1543,"")</f>
        <v/>
      </c>
      <c r="F1539" s="32" t="str">
        <f>IF(ISNUMBER($B1539),IF('INPUT | Operations'!$B1544&lt;MainEngine_BurnTime,1,IF('INPUT | Operations'!$B1543&lt;=MainEngine_BurnTime,(MainEngine_BurnTime-'INPUT | Operations'!$B1543)/('INPUT | Operations'!$B1544-'INPUT | Operations'!$B1543),0))*'INPUT | Operations'!$D1543*NumberOfMainEngines*NumberOfOps*$E1539,"")</f>
        <v/>
      </c>
      <c r="G1539" s="34" t="str">
        <f t="shared" si="355"/>
        <v/>
      </c>
      <c r="H1539" s="27" t="str">
        <f t="shared" si="356"/>
        <v/>
      </c>
      <c r="I1539" s="27" t="str">
        <f t="shared" si="357"/>
        <v/>
      </c>
      <c r="J1539" s="27" t="str">
        <f t="shared" si="358"/>
        <v/>
      </c>
      <c r="K1539" s="27" t="str">
        <f t="shared" si="359"/>
        <v/>
      </c>
      <c r="L1539" s="27" t="str">
        <f t="shared" si="360"/>
        <v/>
      </c>
      <c r="M1539" s="32" t="str">
        <f t="shared" si="361"/>
        <v/>
      </c>
      <c r="N1539" s="27" t="str">
        <f t="shared" si="363"/>
        <v/>
      </c>
      <c r="O1539" s="27" t="str">
        <f t="shared" si="364"/>
        <v/>
      </c>
      <c r="P1539" s="27" t="str">
        <f t="shared" si="365"/>
        <v/>
      </c>
      <c r="Q1539" s="27" t="str">
        <f t="shared" si="366"/>
        <v/>
      </c>
      <c r="R1539" s="27" t="str">
        <f t="shared" si="367"/>
        <v/>
      </c>
      <c r="S1539" s="27" t="str">
        <f t="shared" si="368"/>
        <v/>
      </c>
      <c r="T1539" s="32" t="str">
        <f t="shared" si="369"/>
        <v/>
      </c>
      <c r="U1539" s="10"/>
    </row>
    <row r="1540" spans="1:21" x14ac:dyDescent="0.25">
      <c r="A1540" s="10"/>
      <c r="B1540" s="4" t="str">
        <f>IF(ISBLANK('INPUT | Operations'!$B1545),"",COUNT('INPUT | Operations'!$B$12:$B1544))</f>
        <v/>
      </c>
      <c r="C1540" s="27" t="str">
        <f>IF(ISNUMBER($B1540),('INPUT | Operations'!$C1544+'INPUT | Operations'!$C1545)/2,"")</f>
        <v/>
      </c>
      <c r="D1540" s="28" t="str">
        <f t="shared" si="362"/>
        <v/>
      </c>
      <c r="E1540" s="26" t="str">
        <f>IF(ISNUMBER($B1540),'INPUT | Operations'!$B1545-'INPUT | Operations'!$B1544,"")</f>
        <v/>
      </c>
      <c r="F1540" s="32" t="str">
        <f>IF(ISNUMBER($B1540),IF('INPUT | Operations'!$B1545&lt;MainEngine_BurnTime,1,IF('INPUT | Operations'!$B1544&lt;=MainEngine_BurnTime,(MainEngine_BurnTime-'INPUT | Operations'!$B1544)/('INPUT | Operations'!$B1545-'INPUT | Operations'!$B1544),0))*'INPUT | Operations'!$D1544*NumberOfMainEngines*NumberOfOps*$E1540,"")</f>
        <v/>
      </c>
      <c r="G1540" s="34" t="str">
        <f t="shared" si="355"/>
        <v/>
      </c>
      <c r="H1540" s="27" t="str">
        <f t="shared" si="356"/>
        <v/>
      </c>
      <c r="I1540" s="27" t="str">
        <f t="shared" si="357"/>
        <v/>
      </c>
      <c r="J1540" s="27" t="str">
        <f t="shared" si="358"/>
        <v/>
      </c>
      <c r="K1540" s="27" t="str">
        <f t="shared" si="359"/>
        <v/>
      </c>
      <c r="L1540" s="27" t="str">
        <f t="shared" si="360"/>
        <v/>
      </c>
      <c r="M1540" s="32" t="str">
        <f t="shared" si="361"/>
        <v/>
      </c>
      <c r="N1540" s="27" t="str">
        <f t="shared" si="363"/>
        <v/>
      </c>
      <c r="O1540" s="27" t="str">
        <f t="shared" si="364"/>
        <v/>
      </c>
      <c r="P1540" s="27" t="str">
        <f t="shared" si="365"/>
        <v/>
      </c>
      <c r="Q1540" s="27" t="str">
        <f t="shared" si="366"/>
        <v/>
      </c>
      <c r="R1540" s="27" t="str">
        <f t="shared" si="367"/>
        <v/>
      </c>
      <c r="S1540" s="27" t="str">
        <f t="shared" si="368"/>
        <v/>
      </c>
      <c r="T1540" s="32" t="str">
        <f t="shared" si="369"/>
        <v/>
      </c>
      <c r="U1540" s="10"/>
    </row>
    <row r="1541" spans="1:21" x14ac:dyDescent="0.25">
      <c r="A1541" s="10"/>
      <c r="B1541" s="4" t="str">
        <f>IF(ISBLANK('INPUT | Operations'!$B1546),"",COUNT('INPUT | Operations'!$B$12:$B1545))</f>
        <v/>
      </c>
      <c r="C1541" s="27" t="str">
        <f>IF(ISNUMBER($B1541),('INPUT | Operations'!$C1545+'INPUT | Operations'!$C1546)/2,"")</f>
        <v/>
      </c>
      <c r="D1541" s="28" t="str">
        <f t="shared" si="362"/>
        <v/>
      </c>
      <c r="E1541" s="26" t="str">
        <f>IF(ISNUMBER($B1541),'INPUT | Operations'!$B1546-'INPUT | Operations'!$B1545,"")</f>
        <v/>
      </c>
      <c r="F1541" s="32" t="str">
        <f>IF(ISNUMBER($B1541),IF('INPUT | Operations'!$B1546&lt;MainEngine_BurnTime,1,IF('INPUT | Operations'!$B1545&lt;=MainEngine_BurnTime,(MainEngine_BurnTime-'INPUT | Operations'!$B1545)/('INPUT | Operations'!$B1546-'INPUT | Operations'!$B1545),0))*'INPUT | Operations'!$D1545*NumberOfMainEngines*NumberOfOps*$E1541,"")</f>
        <v/>
      </c>
      <c r="G1541" s="34" t="str">
        <f t="shared" si="355"/>
        <v/>
      </c>
      <c r="H1541" s="27" t="str">
        <f t="shared" si="356"/>
        <v/>
      </c>
      <c r="I1541" s="27" t="str">
        <f t="shared" si="357"/>
        <v/>
      </c>
      <c r="J1541" s="27" t="str">
        <f t="shared" si="358"/>
        <v/>
      </c>
      <c r="K1541" s="27" t="str">
        <f t="shared" si="359"/>
        <v/>
      </c>
      <c r="L1541" s="27" t="str">
        <f t="shared" si="360"/>
        <v/>
      </c>
      <c r="M1541" s="32" t="str">
        <f t="shared" si="361"/>
        <v/>
      </c>
      <c r="N1541" s="27" t="str">
        <f t="shared" si="363"/>
        <v/>
      </c>
      <c r="O1541" s="27" t="str">
        <f t="shared" si="364"/>
        <v/>
      </c>
      <c r="P1541" s="27" t="str">
        <f t="shared" si="365"/>
        <v/>
      </c>
      <c r="Q1541" s="27" t="str">
        <f t="shared" si="366"/>
        <v/>
      </c>
      <c r="R1541" s="27" t="str">
        <f t="shared" si="367"/>
        <v/>
      </c>
      <c r="S1541" s="27" t="str">
        <f t="shared" si="368"/>
        <v/>
      </c>
      <c r="T1541" s="32" t="str">
        <f t="shared" si="369"/>
        <v/>
      </c>
      <c r="U1541" s="10"/>
    </row>
    <row r="1542" spans="1:21" x14ac:dyDescent="0.25">
      <c r="A1542" s="10"/>
      <c r="B1542" s="4" t="str">
        <f>IF(ISBLANK('INPUT | Operations'!$B1547),"",COUNT('INPUT | Operations'!$B$12:$B1546))</f>
        <v/>
      </c>
      <c r="C1542" s="27" t="str">
        <f>IF(ISNUMBER($B1542),('INPUT | Operations'!$C1546+'INPUT | Operations'!$C1547)/2,"")</f>
        <v/>
      </c>
      <c r="D1542" s="28" t="str">
        <f t="shared" si="362"/>
        <v/>
      </c>
      <c r="E1542" s="26" t="str">
        <f>IF(ISNUMBER($B1542),'INPUT | Operations'!$B1547-'INPUT | Operations'!$B1546,"")</f>
        <v/>
      </c>
      <c r="F1542" s="32" t="str">
        <f>IF(ISNUMBER($B1542),IF('INPUT | Operations'!$B1547&lt;MainEngine_BurnTime,1,IF('INPUT | Operations'!$B1546&lt;=MainEngine_BurnTime,(MainEngine_BurnTime-'INPUT | Operations'!$B1546)/('INPUT | Operations'!$B1547-'INPUT | Operations'!$B1546),0))*'INPUT | Operations'!$D1546*NumberOfMainEngines*NumberOfOps*$E1542,"")</f>
        <v/>
      </c>
      <c r="G1542" s="34" t="str">
        <f t="shared" si="355"/>
        <v/>
      </c>
      <c r="H1542" s="27" t="str">
        <f t="shared" si="356"/>
        <v/>
      </c>
      <c r="I1542" s="27" t="str">
        <f t="shared" si="357"/>
        <v/>
      </c>
      <c r="J1542" s="27" t="str">
        <f t="shared" si="358"/>
        <v/>
      </c>
      <c r="K1542" s="27" t="str">
        <f t="shared" si="359"/>
        <v/>
      </c>
      <c r="L1542" s="27" t="str">
        <f t="shared" si="360"/>
        <v/>
      </c>
      <c r="M1542" s="32" t="str">
        <f t="shared" si="361"/>
        <v/>
      </c>
      <c r="N1542" s="27" t="str">
        <f t="shared" si="363"/>
        <v/>
      </c>
      <c r="O1542" s="27" t="str">
        <f t="shared" si="364"/>
        <v/>
      </c>
      <c r="P1542" s="27" t="str">
        <f t="shared" si="365"/>
        <v/>
      </c>
      <c r="Q1542" s="27" t="str">
        <f t="shared" si="366"/>
        <v/>
      </c>
      <c r="R1542" s="27" t="str">
        <f t="shared" si="367"/>
        <v/>
      </c>
      <c r="S1542" s="27" t="str">
        <f t="shared" si="368"/>
        <v/>
      </c>
      <c r="T1542" s="32" t="str">
        <f t="shared" si="369"/>
        <v/>
      </c>
      <c r="U1542" s="10"/>
    </row>
    <row r="1543" spans="1:21" x14ac:dyDescent="0.25">
      <c r="A1543" s="10"/>
      <c r="B1543" s="4" t="str">
        <f>IF(ISBLANK('INPUT | Operations'!$B1548),"",COUNT('INPUT | Operations'!$B$12:$B1547))</f>
        <v/>
      </c>
      <c r="C1543" s="27" t="str">
        <f>IF(ISNUMBER($B1543),('INPUT | Operations'!$C1547+'INPUT | Operations'!$C1548)/2,"")</f>
        <v/>
      </c>
      <c r="D1543" s="28" t="str">
        <f t="shared" si="362"/>
        <v/>
      </c>
      <c r="E1543" s="26" t="str">
        <f>IF(ISNUMBER($B1543),'INPUT | Operations'!$B1548-'INPUT | Operations'!$B1547,"")</f>
        <v/>
      </c>
      <c r="F1543" s="32" t="str">
        <f>IF(ISNUMBER($B1543),IF('INPUT | Operations'!$B1548&lt;MainEngine_BurnTime,1,IF('INPUT | Operations'!$B1547&lt;=MainEngine_BurnTime,(MainEngine_BurnTime-'INPUT | Operations'!$B1547)/('INPUT | Operations'!$B1548-'INPUT | Operations'!$B1547),0))*'INPUT | Operations'!$D1547*NumberOfMainEngines*NumberOfOps*$E1543,"")</f>
        <v/>
      </c>
      <c r="G1543" s="34" t="str">
        <f t="shared" si="355"/>
        <v/>
      </c>
      <c r="H1543" s="27" t="str">
        <f t="shared" si="356"/>
        <v/>
      </c>
      <c r="I1543" s="27" t="str">
        <f t="shared" si="357"/>
        <v/>
      </c>
      <c r="J1543" s="27" t="str">
        <f t="shared" si="358"/>
        <v/>
      </c>
      <c r="K1543" s="27" t="str">
        <f t="shared" si="359"/>
        <v/>
      </c>
      <c r="L1543" s="27" t="str">
        <f t="shared" si="360"/>
        <v/>
      </c>
      <c r="M1543" s="32" t="str">
        <f t="shared" si="361"/>
        <v/>
      </c>
      <c r="N1543" s="27" t="str">
        <f t="shared" si="363"/>
        <v/>
      </c>
      <c r="O1543" s="27" t="str">
        <f t="shared" si="364"/>
        <v/>
      </c>
      <c r="P1543" s="27" t="str">
        <f t="shared" si="365"/>
        <v/>
      </c>
      <c r="Q1543" s="27" t="str">
        <f t="shared" si="366"/>
        <v/>
      </c>
      <c r="R1543" s="27" t="str">
        <f t="shared" si="367"/>
        <v/>
      </c>
      <c r="S1543" s="27" t="str">
        <f t="shared" si="368"/>
        <v/>
      </c>
      <c r="T1543" s="32" t="str">
        <f t="shared" si="369"/>
        <v/>
      </c>
      <c r="U1543" s="10"/>
    </row>
    <row r="1544" spans="1:21" x14ac:dyDescent="0.25">
      <c r="A1544" s="10"/>
      <c r="B1544" s="4" t="str">
        <f>IF(ISBLANK('INPUT | Operations'!$B1549),"",COUNT('INPUT | Operations'!$B$12:$B1548))</f>
        <v/>
      </c>
      <c r="C1544" s="27" t="str">
        <f>IF(ISNUMBER($B1544),('INPUT | Operations'!$C1548+'INPUT | Operations'!$C1549)/2,"")</f>
        <v/>
      </c>
      <c r="D1544" s="28" t="str">
        <f t="shared" si="362"/>
        <v/>
      </c>
      <c r="E1544" s="26" t="str">
        <f>IF(ISNUMBER($B1544),'INPUT | Operations'!$B1549-'INPUT | Operations'!$B1548,"")</f>
        <v/>
      </c>
      <c r="F1544" s="32" t="str">
        <f>IF(ISNUMBER($B1544),IF('INPUT | Operations'!$B1549&lt;MainEngine_BurnTime,1,IF('INPUT | Operations'!$B1548&lt;=MainEngine_BurnTime,(MainEngine_BurnTime-'INPUT | Operations'!$B1548)/('INPUT | Operations'!$B1549-'INPUT | Operations'!$B1548),0))*'INPUT | Operations'!$D1548*NumberOfMainEngines*NumberOfOps*$E1544,"")</f>
        <v/>
      </c>
      <c r="G1544" s="34" t="str">
        <f t="shared" ref="G1544:G1607" si="370">IF(ISNUMBER($B1544),MainEngine_H2O+MW_H2O/MW_H*MainEngine_H+MW_H2O/MW_H2*MainEngine_H2+MainEngine_OH,"")</f>
        <v/>
      </c>
      <c r="H1544" s="27" t="str">
        <f t="shared" ref="H1544:H1607" si="371">IF(ISNUMBER($B1544),MainEngine_CO2+MW_CO2/MW_CO*(MainEngine_CO-$I1544),"")</f>
        <v/>
      </c>
      <c r="I1544" s="27" t="str">
        <f t="shared" ref="I1544:I1607" si="372">IF(ISNUMBER($B1544),MIN(0.0025*EXP(0.067*$D1544)*(MainEngine_CO+MainEngine_CO2),MainEngine_CO),"")</f>
        <v/>
      </c>
      <c r="J1544" s="27" t="str">
        <f t="shared" ref="J1544:J1607" si="373">IF(ISNUMBER($B1544),MainEngine_Al2O3,"")</f>
        <v/>
      </c>
      <c r="K1544" s="27" t="str">
        <f t="shared" ref="K1544:K1607" si="374">IF(ISNUMBER($B1544),MainEngine_HCl+MainEngine_Cl+MainEngine_Cl2,"")</f>
        <v/>
      </c>
      <c r="L1544" s="27" t="str">
        <f t="shared" ref="L1544:L1607" si="375">IF(ISNUMBER($B1544),MainEngine_NOx+33*EXP(-0.26*$D1544),"")</f>
        <v/>
      </c>
      <c r="M1544" s="32" t="str">
        <f t="shared" ref="M1544:M1607" si="376">IF(ISNUMBER($B1544),MainEngine_BC*MAX(0.04,MIN(1,0.04*EXP(0.12*($D1544-15)))),"")</f>
        <v/>
      </c>
      <c r="N1544" s="27" t="str">
        <f t="shared" si="363"/>
        <v/>
      </c>
      <c r="O1544" s="27" t="str">
        <f t="shared" si="364"/>
        <v/>
      </c>
      <c r="P1544" s="27" t="str">
        <f t="shared" si="365"/>
        <v/>
      </c>
      <c r="Q1544" s="27" t="str">
        <f t="shared" si="366"/>
        <v/>
      </c>
      <c r="R1544" s="27" t="str">
        <f t="shared" si="367"/>
        <v/>
      </c>
      <c r="S1544" s="27" t="str">
        <f t="shared" si="368"/>
        <v/>
      </c>
      <c r="T1544" s="32" t="str">
        <f t="shared" si="369"/>
        <v/>
      </c>
      <c r="U1544" s="10"/>
    </row>
    <row r="1545" spans="1:21" x14ac:dyDescent="0.25">
      <c r="A1545" s="10"/>
      <c r="B1545" s="4" t="str">
        <f>IF(ISBLANK('INPUT | Operations'!$B1550),"",COUNT('INPUT | Operations'!$B$12:$B1549))</f>
        <v/>
      </c>
      <c r="C1545" s="27" t="str">
        <f>IF(ISNUMBER($B1545),('INPUT | Operations'!$C1549+'INPUT | Operations'!$C1550)/2,"")</f>
        <v/>
      </c>
      <c r="D1545" s="28" t="str">
        <f t="shared" si="362"/>
        <v/>
      </c>
      <c r="E1545" s="26" t="str">
        <f>IF(ISNUMBER($B1545),'INPUT | Operations'!$B1550-'INPUT | Operations'!$B1549,"")</f>
        <v/>
      </c>
      <c r="F1545" s="32" t="str">
        <f>IF(ISNUMBER($B1545),IF('INPUT | Operations'!$B1550&lt;MainEngine_BurnTime,1,IF('INPUT | Operations'!$B1549&lt;=MainEngine_BurnTime,(MainEngine_BurnTime-'INPUT | Operations'!$B1549)/('INPUT | Operations'!$B1550-'INPUT | Operations'!$B1549),0))*'INPUT | Operations'!$D1549*NumberOfMainEngines*NumberOfOps*$E1545,"")</f>
        <v/>
      </c>
      <c r="G1545" s="34" t="str">
        <f t="shared" si="370"/>
        <v/>
      </c>
      <c r="H1545" s="27" t="str">
        <f t="shared" si="371"/>
        <v/>
      </c>
      <c r="I1545" s="27" t="str">
        <f t="shared" si="372"/>
        <v/>
      </c>
      <c r="J1545" s="27" t="str">
        <f t="shared" si="373"/>
        <v/>
      </c>
      <c r="K1545" s="27" t="str">
        <f t="shared" si="374"/>
        <v/>
      </c>
      <c r="L1545" s="27" t="str">
        <f t="shared" si="375"/>
        <v/>
      </c>
      <c r="M1545" s="32" t="str">
        <f t="shared" si="376"/>
        <v/>
      </c>
      <c r="N1545" s="27" t="str">
        <f t="shared" si="363"/>
        <v/>
      </c>
      <c r="O1545" s="27" t="str">
        <f t="shared" si="364"/>
        <v/>
      </c>
      <c r="P1545" s="27" t="str">
        <f t="shared" si="365"/>
        <v/>
      </c>
      <c r="Q1545" s="27" t="str">
        <f t="shared" si="366"/>
        <v/>
      </c>
      <c r="R1545" s="27" t="str">
        <f t="shared" si="367"/>
        <v/>
      </c>
      <c r="S1545" s="27" t="str">
        <f t="shared" si="368"/>
        <v/>
      </c>
      <c r="T1545" s="32" t="str">
        <f t="shared" si="369"/>
        <v/>
      </c>
      <c r="U1545" s="10"/>
    </row>
    <row r="1546" spans="1:21" x14ac:dyDescent="0.25">
      <c r="A1546" s="10"/>
      <c r="B1546" s="4" t="str">
        <f>IF(ISBLANK('INPUT | Operations'!$B1551),"",COUNT('INPUT | Operations'!$B$12:$B1550))</f>
        <v/>
      </c>
      <c r="C1546" s="27" t="str">
        <f>IF(ISNUMBER($B1546),('INPUT | Operations'!$C1550+'INPUT | Operations'!$C1551)/2,"")</f>
        <v/>
      </c>
      <c r="D1546" s="28" t="str">
        <f t="shared" si="362"/>
        <v/>
      </c>
      <c r="E1546" s="26" t="str">
        <f>IF(ISNUMBER($B1546),'INPUT | Operations'!$B1551-'INPUT | Operations'!$B1550,"")</f>
        <v/>
      </c>
      <c r="F1546" s="32" t="str">
        <f>IF(ISNUMBER($B1546),IF('INPUT | Operations'!$B1551&lt;MainEngine_BurnTime,1,IF('INPUT | Operations'!$B1550&lt;=MainEngine_BurnTime,(MainEngine_BurnTime-'INPUT | Operations'!$B1550)/('INPUT | Operations'!$B1551-'INPUT | Operations'!$B1550),0))*'INPUT | Operations'!$D1550*NumberOfMainEngines*NumberOfOps*$E1546,"")</f>
        <v/>
      </c>
      <c r="G1546" s="34" t="str">
        <f t="shared" si="370"/>
        <v/>
      </c>
      <c r="H1546" s="27" t="str">
        <f t="shared" si="371"/>
        <v/>
      </c>
      <c r="I1546" s="27" t="str">
        <f t="shared" si="372"/>
        <v/>
      </c>
      <c r="J1546" s="27" t="str">
        <f t="shared" si="373"/>
        <v/>
      </c>
      <c r="K1546" s="27" t="str">
        <f t="shared" si="374"/>
        <v/>
      </c>
      <c r="L1546" s="27" t="str">
        <f t="shared" si="375"/>
        <v/>
      </c>
      <c r="M1546" s="32" t="str">
        <f t="shared" si="376"/>
        <v/>
      </c>
      <c r="N1546" s="27" t="str">
        <f t="shared" si="363"/>
        <v/>
      </c>
      <c r="O1546" s="27" t="str">
        <f t="shared" si="364"/>
        <v/>
      </c>
      <c r="P1546" s="27" t="str">
        <f t="shared" si="365"/>
        <v/>
      </c>
      <c r="Q1546" s="27" t="str">
        <f t="shared" si="366"/>
        <v/>
      </c>
      <c r="R1546" s="27" t="str">
        <f t="shared" si="367"/>
        <v/>
      </c>
      <c r="S1546" s="27" t="str">
        <f t="shared" si="368"/>
        <v/>
      </c>
      <c r="T1546" s="32" t="str">
        <f t="shared" si="369"/>
        <v/>
      </c>
      <c r="U1546" s="10"/>
    </row>
    <row r="1547" spans="1:21" x14ac:dyDescent="0.25">
      <c r="A1547" s="10"/>
      <c r="B1547" s="4" t="str">
        <f>IF(ISBLANK('INPUT | Operations'!$B1552),"",COUNT('INPUT | Operations'!$B$12:$B1551))</f>
        <v/>
      </c>
      <c r="C1547" s="27" t="str">
        <f>IF(ISNUMBER($B1547),('INPUT | Operations'!$C1551+'INPUT | Operations'!$C1552)/2,"")</f>
        <v/>
      </c>
      <c r="D1547" s="28" t="str">
        <f t="shared" si="362"/>
        <v/>
      </c>
      <c r="E1547" s="26" t="str">
        <f>IF(ISNUMBER($B1547),'INPUT | Operations'!$B1552-'INPUT | Operations'!$B1551,"")</f>
        <v/>
      </c>
      <c r="F1547" s="32" t="str">
        <f>IF(ISNUMBER($B1547),IF('INPUT | Operations'!$B1552&lt;MainEngine_BurnTime,1,IF('INPUT | Operations'!$B1551&lt;=MainEngine_BurnTime,(MainEngine_BurnTime-'INPUT | Operations'!$B1551)/('INPUT | Operations'!$B1552-'INPUT | Operations'!$B1551),0))*'INPUT | Operations'!$D1551*NumberOfMainEngines*NumberOfOps*$E1547,"")</f>
        <v/>
      </c>
      <c r="G1547" s="34" t="str">
        <f t="shared" si="370"/>
        <v/>
      </c>
      <c r="H1547" s="27" t="str">
        <f t="shared" si="371"/>
        <v/>
      </c>
      <c r="I1547" s="27" t="str">
        <f t="shared" si="372"/>
        <v/>
      </c>
      <c r="J1547" s="27" t="str">
        <f t="shared" si="373"/>
        <v/>
      </c>
      <c r="K1547" s="27" t="str">
        <f t="shared" si="374"/>
        <v/>
      </c>
      <c r="L1547" s="27" t="str">
        <f t="shared" si="375"/>
        <v/>
      </c>
      <c r="M1547" s="32" t="str">
        <f t="shared" si="376"/>
        <v/>
      </c>
      <c r="N1547" s="27" t="str">
        <f t="shared" si="363"/>
        <v/>
      </c>
      <c r="O1547" s="27" t="str">
        <f t="shared" si="364"/>
        <v/>
      </c>
      <c r="P1547" s="27" t="str">
        <f t="shared" si="365"/>
        <v/>
      </c>
      <c r="Q1547" s="27" t="str">
        <f t="shared" si="366"/>
        <v/>
      </c>
      <c r="R1547" s="27" t="str">
        <f t="shared" si="367"/>
        <v/>
      </c>
      <c r="S1547" s="27" t="str">
        <f t="shared" si="368"/>
        <v/>
      </c>
      <c r="T1547" s="32" t="str">
        <f t="shared" si="369"/>
        <v/>
      </c>
      <c r="U1547" s="10"/>
    </row>
    <row r="1548" spans="1:21" x14ac:dyDescent="0.25">
      <c r="A1548" s="10"/>
      <c r="B1548" s="4" t="str">
        <f>IF(ISBLANK('INPUT | Operations'!$B1553),"",COUNT('INPUT | Operations'!$B$12:$B1552))</f>
        <v/>
      </c>
      <c r="C1548" s="27" t="str">
        <f>IF(ISNUMBER($B1548),('INPUT | Operations'!$C1552+'INPUT | Operations'!$C1553)/2,"")</f>
        <v/>
      </c>
      <c r="D1548" s="28" t="str">
        <f t="shared" si="362"/>
        <v/>
      </c>
      <c r="E1548" s="26" t="str">
        <f>IF(ISNUMBER($B1548),'INPUT | Operations'!$B1553-'INPUT | Operations'!$B1552,"")</f>
        <v/>
      </c>
      <c r="F1548" s="32" t="str">
        <f>IF(ISNUMBER($B1548),IF('INPUT | Operations'!$B1553&lt;MainEngine_BurnTime,1,IF('INPUT | Operations'!$B1552&lt;=MainEngine_BurnTime,(MainEngine_BurnTime-'INPUT | Operations'!$B1552)/('INPUT | Operations'!$B1553-'INPUT | Operations'!$B1552),0))*'INPUT | Operations'!$D1552*NumberOfMainEngines*NumberOfOps*$E1548,"")</f>
        <v/>
      </c>
      <c r="G1548" s="34" t="str">
        <f t="shared" si="370"/>
        <v/>
      </c>
      <c r="H1548" s="27" t="str">
        <f t="shared" si="371"/>
        <v/>
      </c>
      <c r="I1548" s="27" t="str">
        <f t="shared" si="372"/>
        <v/>
      </c>
      <c r="J1548" s="27" t="str">
        <f t="shared" si="373"/>
        <v/>
      </c>
      <c r="K1548" s="27" t="str">
        <f t="shared" si="374"/>
        <v/>
      </c>
      <c r="L1548" s="27" t="str">
        <f t="shared" si="375"/>
        <v/>
      </c>
      <c r="M1548" s="32" t="str">
        <f t="shared" si="376"/>
        <v/>
      </c>
      <c r="N1548" s="27" t="str">
        <f t="shared" si="363"/>
        <v/>
      </c>
      <c r="O1548" s="27" t="str">
        <f t="shared" si="364"/>
        <v/>
      </c>
      <c r="P1548" s="27" t="str">
        <f t="shared" si="365"/>
        <v/>
      </c>
      <c r="Q1548" s="27" t="str">
        <f t="shared" si="366"/>
        <v/>
      </c>
      <c r="R1548" s="27" t="str">
        <f t="shared" si="367"/>
        <v/>
      </c>
      <c r="S1548" s="27" t="str">
        <f t="shared" si="368"/>
        <v/>
      </c>
      <c r="T1548" s="32" t="str">
        <f t="shared" si="369"/>
        <v/>
      </c>
      <c r="U1548" s="10"/>
    </row>
    <row r="1549" spans="1:21" x14ac:dyDescent="0.25">
      <c r="A1549" s="10"/>
      <c r="B1549" s="4" t="str">
        <f>IF(ISBLANK('INPUT | Operations'!$B1554),"",COUNT('INPUT | Operations'!$B$12:$B1553))</f>
        <v/>
      </c>
      <c r="C1549" s="27" t="str">
        <f>IF(ISNUMBER($B1549),('INPUT | Operations'!$C1553+'INPUT | Operations'!$C1554)/2,"")</f>
        <v/>
      </c>
      <c r="D1549" s="28" t="str">
        <f t="shared" si="362"/>
        <v/>
      </c>
      <c r="E1549" s="26" t="str">
        <f>IF(ISNUMBER($B1549),'INPUT | Operations'!$B1554-'INPUT | Operations'!$B1553,"")</f>
        <v/>
      </c>
      <c r="F1549" s="32" t="str">
        <f>IF(ISNUMBER($B1549),IF('INPUT | Operations'!$B1554&lt;MainEngine_BurnTime,1,IF('INPUT | Operations'!$B1553&lt;=MainEngine_BurnTime,(MainEngine_BurnTime-'INPUT | Operations'!$B1553)/('INPUT | Operations'!$B1554-'INPUT | Operations'!$B1553),0))*'INPUT | Operations'!$D1553*NumberOfMainEngines*NumberOfOps*$E1549,"")</f>
        <v/>
      </c>
      <c r="G1549" s="34" t="str">
        <f t="shared" si="370"/>
        <v/>
      </c>
      <c r="H1549" s="27" t="str">
        <f t="shared" si="371"/>
        <v/>
      </c>
      <c r="I1549" s="27" t="str">
        <f t="shared" si="372"/>
        <v/>
      </c>
      <c r="J1549" s="27" t="str">
        <f t="shared" si="373"/>
        <v/>
      </c>
      <c r="K1549" s="27" t="str">
        <f t="shared" si="374"/>
        <v/>
      </c>
      <c r="L1549" s="27" t="str">
        <f t="shared" si="375"/>
        <v/>
      </c>
      <c r="M1549" s="32" t="str">
        <f t="shared" si="376"/>
        <v/>
      </c>
      <c r="N1549" s="27" t="str">
        <f t="shared" si="363"/>
        <v/>
      </c>
      <c r="O1549" s="27" t="str">
        <f t="shared" si="364"/>
        <v/>
      </c>
      <c r="P1549" s="27" t="str">
        <f t="shared" si="365"/>
        <v/>
      </c>
      <c r="Q1549" s="27" t="str">
        <f t="shared" si="366"/>
        <v/>
      </c>
      <c r="R1549" s="27" t="str">
        <f t="shared" si="367"/>
        <v/>
      </c>
      <c r="S1549" s="27" t="str">
        <f t="shared" si="368"/>
        <v/>
      </c>
      <c r="T1549" s="32" t="str">
        <f t="shared" si="369"/>
        <v/>
      </c>
      <c r="U1549" s="10"/>
    </row>
    <row r="1550" spans="1:21" x14ac:dyDescent="0.25">
      <c r="A1550" s="10"/>
      <c r="B1550" s="4" t="str">
        <f>IF(ISBLANK('INPUT | Operations'!$B1555),"",COUNT('INPUT | Operations'!$B$12:$B1554))</f>
        <v/>
      </c>
      <c r="C1550" s="27" t="str">
        <f>IF(ISNUMBER($B1550),('INPUT | Operations'!$C1554+'INPUT | Operations'!$C1555)/2,"")</f>
        <v/>
      </c>
      <c r="D1550" s="28" t="str">
        <f t="shared" si="362"/>
        <v/>
      </c>
      <c r="E1550" s="26" t="str">
        <f>IF(ISNUMBER($B1550),'INPUT | Operations'!$B1555-'INPUT | Operations'!$B1554,"")</f>
        <v/>
      </c>
      <c r="F1550" s="32" t="str">
        <f>IF(ISNUMBER($B1550),IF('INPUT | Operations'!$B1555&lt;MainEngine_BurnTime,1,IF('INPUT | Operations'!$B1554&lt;=MainEngine_BurnTime,(MainEngine_BurnTime-'INPUT | Operations'!$B1554)/('INPUT | Operations'!$B1555-'INPUT | Operations'!$B1554),0))*'INPUT | Operations'!$D1554*NumberOfMainEngines*NumberOfOps*$E1550,"")</f>
        <v/>
      </c>
      <c r="G1550" s="34" t="str">
        <f t="shared" si="370"/>
        <v/>
      </c>
      <c r="H1550" s="27" t="str">
        <f t="shared" si="371"/>
        <v/>
      </c>
      <c r="I1550" s="27" t="str">
        <f t="shared" si="372"/>
        <v/>
      </c>
      <c r="J1550" s="27" t="str">
        <f t="shared" si="373"/>
        <v/>
      </c>
      <c r="K1550" s="27" t="str">
        <f t="shared" si="374"/>
        <v/>
      </c>
      <c r="L1550" s="27" t="str">
        <f t="shared" si="375"/>
        <v/>
      </c>
      <c r="M1550" s="32" t="str">
        <f t="shared" si="376"/>
        <v/>
      </c>
      <c r="N1550" s="27" t="str">
        <f t="shared" si="363"/>
        <v/>
      </c>
      <c r="O1550" s="27" t="str">
        <f t="shared" si="364"/>
        <v/>
      </c>
      <c r="P1550" s="27" t="str">
        <f t="shared" si="365"/>
        <v/>
      </c>
      <c r="Q1550" s="27" t="str">
        <f t="shared" si="366"/>
        <v/>
      </c>
      <c r="R1550" s="27" t="str">
        <f t="shared" si="367"/>
        <v/>
      </c>
      <c r="S1550" s="27" t="str">
        <f t="shared" si="368"/>
        <v/>
      </c>
      <c r="T1550" s="32" t="str">
        <f t="shared" si="369"/>
        <v/>
      </c>
      <c r="U1550" s="10"/>
    </row>
    <row r="1551" spans="1:21" x14ac:dyDescent="0.25">
      <c r="A1551" s="10"/>
      <c r="B1551" s="4" t="str">
        <f>IF(ISBLANK('INPUT | Operations'!$B1556),"",COUNT('INPUT | Operations'!$B$12:$B1555))</f>
        <v/>
      </c>
      <c r="C1551" s="27" t="str">
        <f>IF(ISNUMBER($B1551),('INPUT | Operations'!$C1555+'INPUT | Operations'!$C1556)/2,"")</f>
        <v/>
      </c>
      <c r="D1551" s="28" t="str">
        <f t="shared" si="362"/>
        <v/>
      </c>
      <c r="E1551" s="26" t="str">
        <f>IF(ISNUMBER($B1551),'INPUT | Operations'!$B1556-'INPUT | Operations'!$B1555,"")</f>
        <v/>
      </c>
      <c r="F1551" s="32" t="str">
        <f>IF(ISNUMBER($B1551),IF('INPUT | Operations'!$B1556&lt;MainEngine_BurnTime,1,IF('INPUT | Operations'!$B1555&lt;=MainEngine_BurnTime,(MainEngine_BurnTime-'INPUT | Operations'!$B1555)/('INPUT | Operations'!$B1556-'INPUT | Operations'!$B1555),0))*'INPUT | Operations'!$D1555*NumberOfMainEngines*NumberOfOps*$E1551,"")</f>
        <v/>
      </c>
      <c r="G1551" s="34" t="str">
        <f t="shared" si="370"/>
        <v/>
      </c>
      <c r="H1551" s="27" t="str">
        <f t="shared" si="371"/>
        <v/>
      </c>
      <c r="I1551" s="27" t="str">
        <f t="shared" si="372"/>
        <v/>
      </c>
      <c r="J1551" s="27" t="str">
        <f t="shared" si="373"/>
        <v/>
      </c>
      <c r="K1551" s="27" t="str">
        <f t="shared" si="374"/>
        <v/>
      </c>
      <c r="L1551" s="27" t="str">
        <f t="shared" si="375"/>
        <v/>
      </c>
      <c r="M1551" s="32" t="str">
        <f t="shared" si="376"/>
        <v/>
      </c>
      <c r="N1551" s="27" t="str">
        <f t="shared" si="363"/>
        <v/>
      </c>
      <c r="O1551" s="27" t="str">
        <f t="shared" si="364"/>
        <v/>
      </c>
      <c r="P1551" s="27" t="str">
        <f t="shared" si="365"/>
        <v/>
      </c>
      <c r="Q1551" s="27" t="str">
        <f t="shared" si="366"/>
        <v/>
      </c>
      <c r="R1551" s="27" t="str">
        <f t="shared" si="367"/>
        <v/>
      </c>
      <c r="S1551" s="27" t="str">
        <f t="shared" si="368"/>
        <v/>
      </c>
      <c r="T1551" s="32" t="str">
        <f t="shared" si="369"/>
        <v/>
      </c>
      <c r="U1551" s="10"/>
    </row>
    <row r="1552" spans="1:21" x14ac:dyDescent="0.25">
      <c r="A1552" s="10"/>
      <c r="B1552" s="4" t="str">
        <f>IF(ISBLANK('INPUT | Operations'!$B1557),"",COUNT('INPUT | Operations'!$B$12:$B1556))</f>
        <v/>
      </c>
      <c r="C1552" s="27" t="str">
        <f>IF(ISNUMBER($B1552),('INPUT | Operations'!$C1556+'INPUT | Operations'!$C1557)/2,"")</f>
        <v/>
      </c>
      <c r="D1552" s="28" t="str">
        <f t="shared" si="362"/>
        <v/>
      </c>
      <c r="E1552" s="26" t="str">
        <f>IF(ISNUMBER($B1552),'INPUT | Operations'!$B1557-'INPUT | Operations'!$B1556,"")</f>
        <v/>
      </c>
      <c r="F1552" s="32" t="str">
        <f>IF(ISNUMBER($B1552),IF('INPUT | Operations'!$B1557&lt;MainEngine_BurnTime,1,IF('INPUT | Operations'!$B1556&lt;=MainEngine_BurnTime,(MainEngine_BurnTime-'INPUT | Operations'!$B1556)/('INPUT | Operations'!$B1557-'INPUT | Operations'!$B1556),0))*'INPUT | Operations'!$D1556*NumberOfMainEngines*NumberOfOps*$E1552,"")</f>
        <v/>
      </c>
      <c r="G1552" s="34" t="str">
        <f t="shared" si="370"/>
        <v/>
      </c>
      <c r="H1552" s="27" t="str">
        <f t="shared" si="371"/>
        <v/>
      </c>
      <c r="I1552" s="27" t="str">
        <f t="shared" si="372"/>
        <v/>
      </c>
      <c r="J1552" s="27" t="str">
        <f t="shared" si="373"/>
        <v/>
      </c>
      <c r="K1552" s="27" t="str">
        <f t="shared" si="374"/>
        <v/>
      </c>
      <c r="L1552" s="27" t="str">
        <f t="shared" si="375"/>
        <v/>
      </c>
      <c r="M1552" s="32" t="str">
        <f t="shared" si="376"/>
        <v/>
      </c>
      <c r="N1552" s="27" t="str">
        <f t="shared" si="363"/>
        <v/>
      </c>
      <c r="O1552" s="27" t="str">
        <f t="shared" si="364"/>
        <v/>
      </c>
      <c r="P1552" s="27" t="str">
        <f t="shared" si="365"/>
        <v/>
      </c>
      <c r="Q1552" s="27" t="str">
        <f t="shared" si="366"/>
        <v/>
      </c>
      <c r="R1552" s="27" t="str">
        <f t="shared" si="367"/>
        <v/>
      </c>
      <c r="S1552" s="27" t="str">
        <f t="shared" si="368"/>
        <v/>
      </c>
      <c r="T1552" s="32" t="str">
        <f t="shared" si="369"/>
        <v/>
      </c>
      <c r="U1552" s="10"/>
    </row>
    <row r="1553" spans="1:21" x14ac:dyDescent="0.25">
      <c r="A1553" s="10"/>
      <c r="B1553" s="4" t="str">
        <f>IF(ISBLANK('INPUT | Operations'!$B1558),"",COUNT('INPUT | Operations'!$B$12:$B1557))</f>
        <v/>
      </c>
      <c r="C1553" s="27" t="str">
        <f>IF(ISNUMBER($B1553),('INPUT | Operations'!$C1557+'INPUT | Operations'!$C1558)/2,"")</f>
        <v/>
      </c>
      <c r="D1553" s="28" t="str">
        <f t="shared" si="362"/>
        <v/>
      </c>
      <c r="E1553" s="26" t="str">
        <f>IF(ISNUMBER($B1553),'INPUT | Operations'!$B1558-'INPUT | Operations'!$B1557,"")</f>
        <v/>
      </c>
      <c r="F1553" s="32" t="str">
        <f>IF(ISNUMBER($B1553),IF('INPUT | Operations'!$B1558&lt;MainEngine_BurnTime,1,IF('INPUT | Operations'!$B1557&lt;=MainEngine_BurnTime,(MainEngine_BurnTime-'INPUT | Operations'!$B1557)/('INPUT | Operations'!$B1558-'INPUT | Operations'!$B1557),0))*'INPUT | Operations'!$D1557*NumberOfMainEngines*NumberOfOps*$E1553,"")</f>
        <v/>
      </c>
      <c r="G1553" s="34" t="str">
        <f t="shared" si="370"/>
        <v/>
      </c>
      <c r="H1553" s="27" t="str">
        <f t="shared" si="371"/>
        <v/>
      </c>
      <c r="I1553" s="27" t="str">
        <f t="shared" si="372"/>
        <v/>
      </c>
      <c r="J1553" s="27" t="str">
        <f t="shared" si="373"/>
        <v/>
      </c>
      <c r="K1553" s="27" t="str">
        <f t="shared" si="374"/>
        <v/>
      </c>
      <c r="L1553" s="27" t="str">
        <f t="shared" si="375"/>
        <v/>
      </c>
      <c r="M1553" s="32" t="str">
        <f t="shared" si="376"/>
        <v/>
      </c>
      <c r="N1553" s="27" t="str">
        <f t="shared" si="363"/>
        <v/>
      </c>
      <c r="O1553" s="27" t="str">
        <f t="shared" si="364"/>
        <v/>
      </c>
      <c r="P1553" s="27" t="str">
        <f t="shared" si="365"/>
        <v/>
      </c>
      <c r="Q1553" s="27" t="str">
        <f t="shared" si="366"/>
        <v/>
      </c>
      <c r="R1553" s="27" t="str">
        <f t="shared" si="367"/>
        <v/>
      </c>
      <c r="S1553" s="27" t="str">
        <f t="shared" si="368"/>
        <v/>
      </c>
      <c r="T1553" s="32" t="str">
        <f t="shared" si="369"/>
        <v/>
      </c>
      <c r="U1553" s="10"/>
    </row>
    <row r="1554" spans="1:21" x14ac:dyDescent="0.25">
      <c r="A1554" s="10"/>
      <c r="B1554" s="4" t="str">
        <f>IF(ISBLANK('INPUT | Operations'!$B1559),"",COUNT('INPUT | Operations'!$B$12:$B1558))</f>
        <v/>
      </c>
      <c r="C1554" s="27" t="str">
        <f>IF(ISNUMBER($B1554),('INPUT | Operations'!$C1558+'INPUT | Operations'!$C1559)/2,"")</f>
        <v/>
      </c>
      <c r="D1554" s="28" t="str">
        <f t="shared" si="362"/>
        <v/>
      </c>
      <c r="E1554" s="26" t="str">
        <f>IF(ISNUMBER($B1554),'INPUT | Operations'!$B1559-'INPUT | Operations'!$B1558,"")</f>
        <v/>
      </c>
      <c r="F1554" s="32" t="str">
        <f>IF(ISNUMBER($B1554),IF('INPUT | Operations'!$B1559&lt;MainEngine_BurnTime,1,IF('INPUT | Operations'!$B1558&lt;=MainEngine_BurnTime,(MainEngine_BurnTime-'INPUT | Operations'!$B1558)/('INPUT | Operations'!$B1559-'INPUT | Operations'!$B1558),0))*'INPUT | Operations'!$D1558*NumberOfMainEngines*NumberOfOps*$E1554,"")</f>
        <v/>
      </c>
      <c r="G1554" s="34" t="str">
        <f t="shared" si="370"/>
        <v/>
      </c>
      <c r="H1554" s="27" t="str">
        <f t="shared" si="371"/>
        <v/>
      </c>
      <c r="I1554" s="27" t="str">
        <f t="shared" si="372"/>
        <v/>
      </c>
      <c r="J1554" s="27" t="str">
        <f t="shared" si="373"/>
        <v/>
      </c>
      <c r="K1554" s="27" t="str">
        <f t="shared" si="374"/>
        <v/>
      </c>
      <c r="L1554" s="27" t="str">
        <f t="shared" si="375"/>
        <v/>
      </c>
      <c r="M1554" s="32" t="str">
        <f t="shared" si="376"/>
        <v/>
      </c>
      <c r="N1554" s="27" t="str">
        <f t="shared" si="363"/>
        <v/>
      </c>
      <c r="O1554" s="27" t="str">
        <f t="shared" si="364"/>
        <v/>
      </c>
      <c r="P1554" s="27" t="str">
        <f t="shared" si="365"/>
        <v/>
      </c>
      <c r="Q1554" s="27" t="str">
        <f t="shared" si="366"/>
        <v/>
      </c>
      <c r="R1554" s="27" t="str">
        <f t="shared" si="367"/>
        <v/>
      </c>
      <c r="S1554" s="27" t="str">
        <f t="shared" si="368"/>
        <v/>
      </c>
      <c r="T1554" s="32" t="str">
        <f t="shared" si="369"/>
        <v/>
      </c>
      <c r="U1554" s="10"/>
    </row>
    <row r="1555" spans="1:21" x14ac:dyDescent="0.25">
      <c r="A1555" s="10"/>
      <c r="B1555" s="4" t="str">
        <f>IF(ISBLANK('INPUT | Operations'!$B1560),"",COUNT('INPUT | Operations'!$B$12:$B1559))</f>
        <v/>
      </c>
      <c r="C1555" s="27" t="str">
        <f>IF(ISNUMBER($B1555),('INPUT | Operations'!$C1559+'INPUT | Operations'!$C1560)/2,"")</f>
        <v/>
      </c>
      <c r="D1555" s="28" t="str">
        <f t="shared" si="362"/>
        <v/>
      </c>
      <c r="E1555" s="26" t="str">
        <f>IF(ISNUMBER($B1555),'INPUT | Operations'!$B1560-'INPUT | Operations'!$B1559,"")</f>
        <v/>
      </c>
      <c r="F1555" s="32" t="str">
        <f>IF(ISNUMBER($B1555),IF('INPUT | Operations'!$B1560&lt;MainEngine_BurnTime,1,IF('INPUT | Operations'!$B1559&lt;=MainEngine_BurnTime,(MainEngine_BurnTime-'INPUT | Operations'!$B1559)/('INPUT | Operations'!$B1560-'INPUT | Operations'!$B1559),0))*'INPUT | Operations'!$D1559*NumberOfMainEngines*NumberOfOps*$E1555,"")</f>
        <v/>
      </c>
      <c r="G1555" s="34" t="str">
        <f t="shared" si="370"/>
        <v/>
      </c>
      <c r="H1555" s="27" t="str">
        <f t="shared" si="371"/>
        <v/>
      </c>
      <c r="I1555" s="27" t="str">
        <f t="shared" si="372"/>
        <v/>
      </c>
      <c r="J1555" s="27" t="str">
        <f t="shared" si="373"/>
        <v/>
      </c>
      <c r="K1555" s="27" t="str">
        <f t="shared" si="374"/>
        <v/>
      </c>
      <c r="L1555" s="27" t="str">
        <f t="shared" si="375"/>
        <v/>
      </c>
      <c r="M1555" s="32" t="str">
        <f t="shared" si="376"/>
        <v/>
      </c>
      <c r="N1555" s="27" t="str">
        <f t="shared" si="363"/>
        <v/>
      </c>
      <c r="O1555" s="27" t="str">
        <f t="shared" si="364"/>
        <v/>
      </c>
      <c r="P1555" s="27" t="str">
        <f t="shared" si="365"/>
        <v/>
      </c>
      <c r="Q1555" s="27" t="str">
        <f t="shared" si="366"/>
        <v/>
      </c>
      <c r="R1555" s="27" t="str">
        <f t="shared" si="367"/>
        <v/>
      </c>
      <c r="S1555" s="27" t="str">
        <f t="shared" si="368"/>
        <v/>
      </c>
      <c r="T1555" s="32" t="str">
        <f t="shared" si="369"/>
        <v/>
      </c>
      <c r="U1555" s="10"/>
    </row>
    <row r="1556" spans="1:21" x14ac:dyDescent="0.25">
      <c r="A1556" s="10"/>
      <c r="B1556" s="4" t="str">
        <f>IF(ISBLANK('INPUT | Operations'!$B1561),"",COUNT('INPUT | Operations'!$B$12:$B1560))</f>
        <v/>
      </c>
      <c r="C1556" s="27" t="str">
        <f>IF(ISNUMBER($B1556),('INPUT | Operations'!$C1560+'INPUT | Operations'!$C1561)/2,"")</f>
        <v/>
      </c>
      <c r="D1556" s="28" t="str">
        <f t="shared" si="362"/>
        <v/>
      </c>
      <c r="E1556" s="26" t="str">
        <f>IF(ISNUMBER($B1556),'INPUT | Operations'!$B1561-'INPUT | Operations'!$B1560,"")</f>
        <v/>
      </c>
      <c r="F1556" s="32" t="str">
        <f>IF(ISNUMBER($B1556),IF('INPUT | Operations'!$B1561&lt;MainEngine_BurnTime,1,IF('INPUT | Operations'!$B1560&lt;=MainEngine_BurnTime,(MainEngine_BurnTime-'INPUT | Operations'!$B1560)/('INPUT | Operations'!$B1561-'INPUT | Operations'!$B1560),0))*'INPUT | Operations'!$D1560*NumberOfMainEngines*NumberOfOps*$E1556,"")</f>
        <v/>
      </c>
      <c r="G1556" s="34" t="str">
        <f t="shared" si="370"/>
        <v/>
      </c>
      <c r="H1556" s="27" t="str">
        <f t="shared" si="371"/>
        <v/>
      </c>
      <c r="I1556" s="27" t="str">
        <f t="shared" si="372"/>
        <v/>
      </c>
      <c r="J1556" s="27" t="str">
        <f t="shared" si="373"/>
        <v/>
      </c>
      <c r="K1556" s="27" t="str">
        <f t="shared" si="374"/>
        <v/>
      </c>
      <c r="L1556" s="27" t="str">
        <f t="shared" si="375"/>
        <v/>
      </c>
      <c r="M1556" s="32" t="str">
        <f t="shared" si="376"/>
        <v/>
      </c>
      <c r="N1556" s="27" t="str">
        <f t="shared" si="363"/>
        <v/>
      </c>
      <c r="O1556" s="27" t="str">
        <f t="shared" si="364"/>
        <v/>
      </c>
      <c r="P1556" s="27" t="str">
        <f t="shared" si="365"/>
        <v/>
      </c>
      <c r="Q1556" s="27" t="str">
        <f t="shared" si="366"/>
        <v/>
      </c>
      <c r="R1556" s="27" t="str">
        <f t="shared" si="367"/>
        <v/>
      </c>
      <c r="S1556" s="27" t="str">
        <f t="shared" si="368"/>
        <v/>
      </c>
      <c r="T1556" s="32" t="str">
        <f t="shared" si="369"/>
        <v/>
      </c>
      <c r="U1556" s="10"/>
    </row>
    <row r="1557" spans="1:21" x14ac:dyDescent="0.25">
      <c r="A1557" s="10"/>
      <c r="B1557" s="4" t="str">
        <f>IF(ISBLANK('INPUT | Operations'!$B1562),"",COUNT('INPUT | Operations'!$B$12:$B1561))</f>
        <v/>
      </c>
      <c r="C1557" s="27" t="str">
        <f>IF(ISNUMBER($B1557),('INPUT | Operations'!$C1561+'INPUT | Operations'!$C1562)/2,"")</f>
        <v/>
      </c>
      <c r="D1557" s="28" t="str">
        <f t="shared" si="362"/>
        <v/>
      </c>
      <c r="E1557" s="26" t="str">
        <f>IF(ISNUMBER($B1557),'INPUT | Operations'!$B1562-'INPUT | Operations'!$B1561,"")</f>
        <v/>
      </c>
      <c r="F1557" s="32" t="str">
        <f>IF(ISNUMBER($B1557),IF('INPUT | Operations'!$B1562&lt;MainEngine_BurnTime,1,IF('INPUT | Operations'!$B1561&lt;=MainEngine_BurnTime,(MainEngine_BurnTime-'INPUT | Operations'!$B1561)/('INPUT | Operations'!$B1562-'INPUT | Operations'!$B1561),0))*'INPUT | Operations'!$D1561*NumberOfMainEngines*NumberOfOps*$E1557,"")</f>
        <v/>
      </c>
      <c r="G1557" s="34" t="str">
        <f t="shared" si="370"/>
        <v/>
      </c>
      <c r="H1557" s="27" t="str">
        <f t="shared" si="371"/>
        <v/>
      </c>
      <c r="I1557" s="27" t="str">
        <f t="shared" si="372"/>
        <v/>
      </c>
      <c r="J1557" s="27" t="str">
        <f t="shared" si="373"/>
        <v/>
      </c>
      <c r="K1557" s="27" t="str">
        <f t="shared" si="374"/>
        <v/>
      </c>
      <c r="L1557" s="27" t="str">
        <f t="shared" si="375"/>
        <v/>
      </c>
      <c r="M1557" s="32" t="str">
        <f t="shared" si="376"/>
        <v/>
      </c>
      <c r="N1557" s="27" t="str">
        <f t="shared" si="363"/>
        <v/>
      </c>
      <c r="O1557" s="27" t="str">
        <f t="shared" si="364"/>
        <v/>
      </c>
      <c r="P1557" s="27" t="str">
        <f t="shared" si="365"/>
        <v/>
      </c>
      <c r="Q1557" s="27" t="str">
        <f t="shared" si="366"/>
        <v/>
      </c>
      <c r="R1557" s="27" t="str">
        <f t="shared" si="367"/>
        <v/>
      </c>
      <c r="S1557" s="27" t="str">
        <f t="shared" si="368"/>
        <v/>
      </c>
      <c r="T1557" s="32" t="str">
        <f t="shared" si="369"/>
        <v/>
      </c>
      <c r="U1557" s="10"/>
    </row>
    <row r="1558" spans="1:21" x14ac:dyDescent="0.25">
      <c r="A1558" s="10"/>
      <c r="B1558" s="4" t="str">
        <f>IF(ISBLANK('INPUT | Operations'!$B1563),"",COUNT('INPUT | Operations'!$B$12:$B1562))</f>
        <v/>
      </c>
      <c r="C1558" s="27" t="str">
        <f>IF(ISNUMBER($B1558),('INPUT | Operations'!$C1562+'INPUT | Operations'!$C1563)/2,"")</f>
        <v/>
      </c>
      <c r="D1558" s="28" t="str">
        <f t="shared" si="362"/>
        <v/>
      </c>
      <c r="E1558" s="26" t="str">
        <f>IF(ISNUMBER($B1558),'INPUT | Operations'!$B1563-'INPUT | Operations'!$B1562,"")</f>
        <v/>
      </c>
      <c r="F1558" s="32" t="str">
        <f>IF(ISNUMBER($B1558),IF('INPUT | Operations'!$B1563&lt;MainEngine_BurnTime,1,IF('INPUT | Operations'!$B1562&lt;=MainEngine_BurnTime,(MainEngine_BurnTime-'INPUT | Operations'!$B1562)/('INPUT | Operations'!$B1563-'INPUT | Operations'!$B1562),0))*'INPUT | Operations'!$D1562*NumberOfMainEngines*NumberOfOps*$E1558,"")</f>
        <v/>
      </c>
      <c r="G1558" s="34" t="str">
        <f t="shared" si="370"/>
        <v/>
      </c>
      <c r="H1558" s="27" t="str">
        <f t="shared" si="371"/>
        <v/>
      </c>
      <c r="I1558" s="27" t="str">
        <f t="shared" si="372"/>
        <v/>
      </c>
      <c r="J1558" s="27" t="str">
        <f t="shared" si="373"/>
        <v/>
      </c>
      <c r="K1558" s="27" t="str">
        <f t="shared" si="374"/>
        <v/>
      </c>
      <c r="L1558" s="27" t="str">
        <f t="shared" si="375"/>
        <v/>
      </c>
      <c r="M1558" s="32" t="str">
        <f t="shared" si="376"/>
        <v/>
      </c>
      <c r="N1558" s="27" t="str">
        <f t="shared" si="363"/>
        <v/>
      </c>
      <c r="O1558" s="27" t="str">
        <f t="shared" si="364"/>
        <v/>
      </c>
      <c r="P1558" s="27" t="str">
        <f t="shared" si="365"/>
        <v/>
      </c>
      <c r="Q1558" s="27" t="str">
        <f t="shared" si="366"/>
        <v/>
      </c>
      <c r="R1558" s="27" t="str">
        <f t="shared" si="367"/>
        <v/>
      </c>
      <c r="S1558" s="27" t="str">
        <f t="shared" si="368"/>
        <v/>
      </c>
      <c r="T1558" s="32" t="str">
        <f t="shared" si="369"/>
        <v/>
      </c>
      <c r="U1558" s="10"/>
    </row>
    <row r="1559" spans="1:21" x14ac:dyDescent="0.25">
      <c r="A1559" s="10"/>
      <c r="B1559" s="4" t="str">
        <f>IF(ISBLANK('INPUT | Operations'!$B1564),"",COUNT('INPUT | Operations'!$B$12:$B1563))</f>
        <v/>
      </c>
      <c r="C1559" s="27" t="str">
        <f>IF(ISNUMBER($B1559),('INPUT | Operations'!$C1563+'INPUT | Operations'!$C1564)/2,"")</f>
        <v/>
      </c>
      <c r="D1559" s="28" t="str">
        <f t="shared" si="362"/>
        <v/>
      </c>
      <c r="E1559" s="26" t="str">
        <f>IF(ISNUMBER($B1559),'INPUT | Operations'!$B1564-'INPUT | Operations'!$B1563,"")</f>
        <v/>
      </c>
      <c r="F1559" s="32" t="str">
        <f>IF(ISNUMBER($B1559),IF('INPUT | Operations'!$B1564&lt;MainEngine_BurnTime,1,IF('INPUT | Operations'!$B1563&lt;=MainEngine_BurnTime,(MainEngine_BurnTime-'INPUT | Operations'!$B1563)/('INPUT | Operations'!$B1564-'INPUT | Operations'!$B1563),0))*'INPUT | Operations'!$D1563*NumberOfMainEngines*NumberOfOps*$E1559,"")</f>
        <v/>
      </c>
      <c r="G1559" s="34" t="str">
        <f t="shared" si="370"/>
        <v/>
      </c>
      <c r="H1559" s="27" t="str">
        <f t="shared" si="371"/>
        <v/>
      </c>
      <c r="I1559" s="27" t="str">
        <f t="shared" si="372"/>
        <v/>
      </c>
      <c r="J1559" s="27" t="str">
        <f t="shared" si="373"/>
        <v/>
      </c>
      <c r="K1559" s="27" t="str">
        <f t="shared" si="374"/>
        <v/>
      </c>
      <c r="L1559" s="27" t="str">
        <f t="shared" si="375"/>
        <v/>
      </c>
      <c r="M1559" s="32" t="str">
        <f t="shared" si="376"/>
        <v/>
      </c>
      <c r="N1559" s="27" t="str">
        <f t="shared" si="363"/>
        <v/>
      </c>
      <c r="O1559" s="27" t="str">
        <f t="shared" si="364"/>
        <v/>
      </c>
      <c r="P1559" s="27" t="str">
        <f t="shared" si="365"/>
        <v/>
      </c>
      <c r="Q1559" s="27" t="str">
        <f t="shared" si="366"/>
        <v/>
      </c>
      <c r="R1559" s="27" t="str">
        <f t="shared" si="367"/>
        <v/>
      </c>
      <c r="S1559" s="27" t="str">
        <f t="shared" si="368"/>
        <v/>
      </c>
      <c r="T1559" s="32" t="str">
        <f t="shared" si="369"/>
        <v/>
      </c>
      <c r="U1559" s="10"/>
    </row>
    <row r="1560" spans="1:21" x14ac:dyDescent="0.25">
      <c r="A1560" s="10"/>
      <c r="B1560" s="4" t="str">
        <f>IF(ISBLANK('INPUT | Operations'!$B1565),"",COUNT('INPUT | Operations'!$B$12:$B1564))</f>
        <v/>
      </c>
      <c r="C1560" s="27" t="str">
        <f>IF(ISNUMBER($B1560),('INPUT | Operations'!$C1564+'INPUT | Operations'!$C1565)/2,"")</f>
        <v/>
      </c>
      <c r="D1560" s="28" t="str">
        <f t="shared" si="362"/>
        <v/>
      </c>
      <c r="E1560" s="26" t="str">
        <f>IF(ISNUMBER($B1560),'INPUT | Operations'!$B1565-'INPUT | Operations'!$B1564,"")</f>
        <v/>
      </c>
      <c r="F1560" s="32" t="str">
        <f>IF(ISNUMBER($B1560),IF('INPUT | Operations'!$B1565&lt;MainEngine_BurnTime,1,IF('INPUT | Operations'!$B1564&lt;=MainEngine_BurnTime,(MainEngine_BurnTime-'INPUT | Operations'!$B1564)/('INPUT | Operations'!$B1565-'INPUT | Operations'!$B1564),0))*'INPUT | Operations'!$D1564*NumberOfMainEngines*NumberOfOps*$E1560,"")</f>
        <v/>
      </c>
      <c r="G1560" s="34" t="str">
        <f t="shared" si="370"/>
        <v/>
      </c>
      <c r="H1560" s="27" t="str">
        <f t="shared" si="371"/>
        <v/>
      </c>
      <c r="I1560" s="27" t="str">
        <f t="shared" si="372"/>
        <v/>
      </c>
      <c r="J1560" s="27" t="str">
        <f t="shared" si="373"/>
        <v/>
      </c>
      <c r="K1560" s="27" t="str">
        <f t="shared" si="374"/>
        <v/>
      </c>
      <c r="L1560" s="27" t="str">
        <f t="shared" si="375"/>
        <v/>
      </c>
      <c r="M1560" s="32" t="str">
        <f t="shared" si="376"/>
        <v/>
      </c>
      <c r="N1560" s="27" t="str">
        <f t="shared" si="363"/>
        <v/>
      </c>
      <c r="O1560" s="27" t="str">
        <f t="shared" si="364"/>
        <v/>
      </c>
      <c r="P1560" s="27" t="str">
        <f t="shared" si="365"/>
        <v/>
      </c>
      <c r="Q1560" s="27" t="str">
        <f t="shared" si="366"/>
        <v/>
      </c>
      <c r="R1560" s="27" t="str">
        <f t="shared" si="367"/>
        <v/>
      </c>
      <c r="S1560" s="27" t="str">
        <f t="shared" si="368"/>
        <v/>
      </c>
      <c r="T1560" s="32" t="str">
        <f t="shared" si="369"/>
        <v/>
      </c>
      <c r="U1560" s="10"/>
    </row>
    <row r="1561" spans="1:21" x14ac:dyDescent="0.25">
      <c r="A1561" s="10"/>
      <c r="B1561" s="4" t="str">
        <f>IF(ISBLANK('INPUT | Operations'!$B1566),"",COUNT('INPUT | Operations'!$B$12:$B1565))</f>
        <v/>
      </c>
      <c r="C1561" s="27" t="str">
        <f>IF(ISNUMBER($B1561),('INPUT | Operations'!$C1565+'INPUT | Operations'!$C1566)/2,"")</f>
        <v/>
      </c>
      <c r="D1561" s="28" t="str">
        <f t="shared" si="362"/>
        <v/>
      </c>
      <c r="E1561" s="26" t="str">
        <f>IF(ISNUMBER($B1561),'INPUT | Operations'!$B1566-'INPUT | Operations'!$B1565,"")</f>
        <v/>
      </c>
      <c r="F1561" s="32" t="str">
        <f>IF(ISNUMBER($B1561),IF('INPUT | Operations'!$B1566&lt;MainEngine_BurnTime,1,IF('INPUT | Operations'!$B1565&lt;=MainEngine_BurnTime,(MainEngine_BurnTime-'INPUT | Operations'!$B1565)/('INPUT | Operations'!$B1566-'INPUT | Operations'!$B1565),0))*'INPUT | Operations'!$D1565*NumberOfMainEngines*NumberOfOps*$E1561,"")</f>
        <v/>
      </c>
      <c r="G1561" s="34" t="str">
        <f t="shared" si="370"/>
        <v/>
      </c>
      <c r="H1561" s="27" t="str">
        <f t="shared" si="371"/>
        <v/>
      </c>
      <c r="I1561" s="27" t="str">
        <f t="shared" si="372"/>
        <v/>
      </c>
      <c r="J1561" s="27" t="str">
        <f t="shared" si="373"/>
        <v/>
      </c>
      <c r="K1561" s="27" t="str">
        <f t="shared" si="374"/>
        <v/>
      </c>
      <c r="L1561" s="27" t="str">
        <f t="shared" si="375"/>
        <v/>
      </c>
      <c r="M1561" s="32" t="str">
        <f t="shared" si="376"/>
        <v/>
      </c>
      <c r="N1561" s="27" t="str">
        <f t="shared" si="363"/>
        <v/>
      </c>
      <c r="O1561" s="27" t="str">
        <f t="shared" si="364"/>
        <v/>
      </c>
      <c r="P1561" s="27" t="str">
        <f t="shared" si="365"/>
        <v/>
      </c>
      <c r="Q1561" s="27" t="str">
        <f t="shared" si="366"/>
        <v/>
      </c>
      <c r="R1561" s="27" t="str">
        <f t="shared" si="367"/>
        <v/>
      </c>
      <c r="S1561" s="27" t="str">
        <f t="shared" si="368"/>
        <v/>
      </c>
      <c r="T1561" s="32" t="str">
        <f t="shared" si="369"/>
        <v/>
      </c>
      <c r="U1561" s="10"/>
    </row>
    <row r="1562" spans="1:21" x14ac:dyDescent="0.25">
      <c r="A1562" s="10"/>
      <c r="B1562" s="4" t="str">
        <f>IF(ISBLANK('INPUT | Operations'!$B1567),"",COUNT('INPUT | Operations'!$B$12:$B1566))</f>
        <v/>
      </c>
      <c r="C1562" s="27" t="str">
        <f>IF(ISNUMBER($B1562),('INPUT | Operations'!$C1566+'INPUT | Operations'!$C1567)/2,"")</f>
        <v/>
      </c>
      <c r="D1562" s="28" t="str">
        <f t="shared" si="362"/>
        <v/>
      </c>
      <c r="E1562" s="26" t="str">
        <f>IF(ISNUMBER($B1562),'INPUT | Operations'!$B1567-'INPUT | Operations'!$B1566,"")</f>
        <v/>
      </c>
      <c r="F1562" s="32" t="str">
        <f>IF(ISNUMBER($B1562),IF('INPUT | Operations'!$B1567&lt;MainEngine_BurnTime,1,IF('INPUT | Operations'!$B1566&lt;=MainEngine_BurnTime,(MainEngine_BurnTime-'INPUT | Operations'!$B1566)/('INPUT | Operations'!$B1567-'INPUT | Operations'!$B1566),0))*'INPUT | Operations'!$D1566*NumberOfMainEngines*NumberOfOps*$E1562,"")</f>
        <v/>
      </c>
      <c r="G1562" s="34" t="str">
        <f t="shared" si="370"/>
        <v/>
      </c>
      <c r="H1562" s="27" t="str">
        <f t="shared" si="371"/>
        <v/>
      </c>
      <c r="I1562" s="27" t="str">
        <f t="shared" si="372"/>
        <v/>
      </c>
      <c r="J1562" s="27" t="str">
        <f t="shared" si="373"/>
        <v/>
      </c>
      <c r="K1562" s="27" t="str">
        <f t="shared" si="374"/>
        <v/>
      </c>
      <c r="L1562" s="27" t="str">
        <f t="shared" si="375"/>
        <v/>
      </c>
      <c r="M1562" s="32" t="str">
        <f t="shared" si="376"/>
        <v/>
      </c>
      <c r="N1562" s="27" t="str">
        <f t="shared" si="363"/>
        <v/>
      </c>
      <c r="O1562" s="27" t="str">
        <f t="shared" si="364"/>
        <v/>
      </c>
      <c r="P1562" s="27" t="str">
        <f t="shared" si="365"/>
        <v/>
      </c>
      <c r="Q1562" s="27" t="str">
        <f t="shared" si="366"/>
        <v/>
      </c>
      <c r="R1562" s="27" t="str">
        <f t="shared" si="367"/>
        <v/>
      </c>
      <c r="S1562" s="27" t="str">
        <f t="shared" si="368"/>
        <v/>
      </c>
      <c r="T1562" s="32" t="str">
        <f t="shared" si="369"/>
        <v/>
      </c>
      <c r="U1562" s="10"/>
    </row>
    <row r="1563" spans="1:21" x14ac:dyDescent="0.25">
      <c r="A1563" s="10"/>
      <c r="B1563" s="4" t="str">
        <f>IF(ISBLANK('INPUT | Operations'!$B1568),"",COUNT('INPUT | Operations'!$B$12:$B1567))</f>
        <v/>
      </c>
      <c r="C1563" s="27" t="str">
        <f>IF(ISNUMBER($B1563),('INPUT | Operations'!$C1567+'INPUT | Operations'!$C1568)/2,"")</f>
        <v/>
      </c>
      <c r="D1563" s="28" t="str">
        <f t="shared" si="362"/>
        <v/>
      </c>
      <c r="E1563" s="26" t="str">
        <f>IF(ISNUMBER($B1563),'INPUT | Operations'!$B1568-'INPUT | Operations'!$B1567,"")</f>
        <v/>
      </c>
      <c r="F1563" s="32" t="str">
        <f>IF(ISNUMBER($B1563),IF('INPUT | Operations'!$B1568&lt;MainEngine_BurnTime,1,IF('INPUT | Operations'!$B1567&lt;=MainEngine_BurnTime,(MainEngine_BurnTime-'INPUT | Operations'!$B1567)/('INPUT | Operations'!$B1568-'INPUT | Operations'!$B1567),0))*'INPUT | Operations'!$D1567*NumberOfMainEngines*NumberOfOps*$E1563,"")</f>
        <v/>
      </c>
      <c r="G1563" s="34" t="str">
        <f t="shared" si="370"/>
        <v/>
      </c>
      <c r="H1563" s="27" t="str">
        <f t="shared" si="371"/>
        <v/>
      </c>
      <c r="I1563" s="27" t="str">
        <f t="shared" si="372"/>
        <v/>
      </c>
      <c r="J1563" s="27" t="str">
        <f t="shared" si="373"/>
        <v/>
      </c>
      <c r="K1563" s="27" t="str">
        <f t="shared" si="374"/>
        <v/>
      </c>
      <c r="L1563" s="27" t="str">
        <f t="shared" si="375"/>
        <v/>
      </c>
      <c r="M1563" s="32" t="str">
        <f t="shared" si="376"/>
        <v/>
      </c>
      <c r="N1563" s="27" t="str">
        <f t="shared" si="363"/>
        <v/>
      </c>
      <c r="O1563" s="27" t="str">
        <f t="shared" si="364"/>
        <v/>
      </c>
      <c r="P1563" s="27" t="str">
        <f t="shared" si="365"/>
        <v/>
      </c>
      <c r="Q1563" s="27" t="str">
        <f t="shared" si="366"/>
        <v/>
      </c>
      <c r="R1563" s="27" t="str">
        <f t="shared" si="367"/>
        <v/>
      </c>
      <c r="S1563" s="27" t="str">
        <f t="shared" si="368"/>
        <v/>
      </c>
      <c r="T1563" s="32" t="str">
        <f t="shared" si="369"/>
        <v/>
      </c>
      <c r="U1563" s="10"/>
    </row>
    <row r="1564" spans="1:21" x14ac:dyDescent="0.25">
      <c r="A1564" s="10"/>
      <c r="B1564" s="4" t="str">
        <f>IF(ISBLANK('INPUT | Operations'!$B1569),"",COUNT('INPUT | Operations'!$B$12:$B1568))</f>
        <v/>
      </c>
      <c r="C1564" s="27" t="str">
        <f>IF(ISNUMBER($B1564),('INPUT | Operations'!$C1568+'INPUT | Operations'!$C1569)/2,"")</f>
        <v/>
      </c>
      <c r="D1564" s="28" t="str">
        <f t="shared" si="362"/>
        <v/>
      </c>
      <c r="E1564" s="26" t="str">
        <f>IF(ISNUMBER($B1564),'INPUT | Operations'!$B1569-'INPUT | Operations'!$B1568,"")</f>
        <v/>
      </c>
      <c r="F1564" s="32" t="str">
        <f>IF(ISNUMBER($B1564),IF('INPUT | Operations'!$B1569&lt;MainEngine_BurnTime,1,IF('INPUT | Operations'!$B1568&lt;=MainEngine_BurnTime,(MainEngine_BurnTime-'INPUT | Operations'!$B1568)/('INPUT | Operations'!$B1569-'INPUT | Operations'!$B1568),0))*'INPUT | Operations'!$D1568*NumberOfMainEngines*NumberOfOps*$E1564,"")</f>
        <v/>
      </c>
      <c r="G1564" s="34" t="str">
        <f t="shared" si="370"/>
        <v/>
      </c>
      <c r="H1564" s="27" t="str">
        <f t="shared" si="371"/>
        <v/>
      </c>
      <c r="I1564" s="27" t="str">
        <f t="shared" si="372"/>
        <v/>
      </c>
      <c r="J1564" s="27" t="str">
        <f t="shared" si="373"/>
        <v/>
      </c>
      <c r="K1564" s="27" t="str">
        <f t="shared" si="374"/>
        <v/>
      </c>
      <c r="L1564" s="27" t="str">
        <f t="shared" si="375"/>
        <v/>
      </c>
      <c r="M1564" s="32" t="str">
        <f t="shared" si="376"/>
        <v/>
      </c>
      <c r="N1564" s="27" t="str">
        <f t="shared" si="363"/>
        <v/>
      </c>
      <c r="O1564" s="27" t="str">
        <f t="shared" si="364"/>
        <v/>
      </c>
      <c r="P1564" s="27" t="str">
        <f t="shared" si="365"/>
        <v/>
      </c>
      <c r="Q1564" s="27" t="str">
        <f t="shared" si="366"/>
        <v/>
      </c>
      <c r="R1564" s="27" t="str">
        <f t="shared" si="367"/>
        <v/>
      </c>
      <c r="S1564" s="27" t="str">
        <f t="shared" si="368"/>
        <v/>
      </c>
      <c r="T1564" s="32" t="str">
        <f t="shared" si="369"/>
        <v/>
      </c>
      <c r="U1564" s="10"/>
    </row>
    <row r="1565" spans="1:21" x14ac:dyDescent="0.25">
      <c r="A1565" s="10"/>
      <c r="B1565" s="4" t="str">
        <f>IF(ISBLANK('INPUT | Operations'!$B1570),"",COUNT('INPUT | Operations'!$B$12:$B1569))</f>
        <v/>
      </c>
      <c r="C1565" s="27" t="str">
        <f>IF(ISNUMBER($B1565),('INPUT | Operations'!$C1569+'INPUT | Operations'!$C1570)/2,"")</f>
        <v/>
      </c>
      <c r="D1565" s="28" t="str">
        <f t="shared" si="362"/>
        <v/>
      </c>
      <c r="E1565" s="26" t="str">
        <f>IF(ISNUMBER($B1565),'INPUT | Operations'!$B1570-'INPUT | Operations'!$B1569,"")</f>
        <v/>
      </c>
      <c r="F1565" s="32" t="str">
        <f>IF(ISNUMBER($B1565),IF('INPUT | Operations'!$B1570&lt;MainEngine_BurnTime,1,IF('INPUT | Operations'!$B1569&lt;=MainEngine_BurnTime,(MainEngine_BurnTime-'INPUT | Operations'!$B1569)/('INPUT | Operations'!$B1570-'INPUT | Operations'!$B1569),0))*'INPUT | Operations'!$D1569*NumberOfMainEngines*NumberOfOps*$E1565,"")</f>
        <v/>
      </c>
      <c r="G1565" s="34" t="str">
        <f t="shared" si="370"/>
        <v/>
      </c>
      <c r="H1565" s="27" t="str">
        <f t="shared" si="371"/>
        <v/>
      </c>
      <c r="I1565" s="27" t="str">
        <f t="shared" si="372"/>
        <v/>
      </c>
      <c r="J1565" s="27" t="str">
        <f t="shared" si="373"/>
        <v/>
      </c>
      <c r="K1565" s="27" t="str">
        <f t="shared" si="374"/>
        <v/>
      </c>
      <c r="L1565" s="27" t="str">
        <f t="shared" si="375"/>
        <v/>
      </c>
      <c r="M1565" s="32" t="str">
        <f t="shared" si="376"/>
        <v/>
      </c>
      <c r="N1565" s="27" t="str">
        <f t="shared" si="363"/>
        <v/>
      </c>
      <c r="O1565" s="27" t="str">
        <f t="shared" si="364"/>
        <v/>
      </c>
      <c r="P1565" s="27" t="str">
        <f t="shared" si="365"/>
        <v/>
      </c>
      <c r="Q1565" s="27" t="str">
        <f t="shared" si="366"/>
        <v/>
      </c>
      <c r="R1565" s="27" t="str">
        <f t="shared" si="367"/>
        <v/>
      </c>
      <c r="S1565" s="27" t="str">
        <f t="shared" si="368"/>
        <v/>
      </c>
      <c r="T1565" s="32" t="str">
        <f t="shared" si="369"/>
        <v/>
      </c>
      <c r="U1565" s="10"/>
    </row>
    <row r="1566" spans="1:21" x14ac:dyDescent="0.25">
      <c r="A1566" s="10"/>
      <c r="B1566" s="4" t="str">
        <f>IF(ISBLANK('INPUT | Operations'!$B1571),"",COUNT('INPUT | Operations'!$B$12:$B1570))</f>
        <v/>
      </c>
      <c r="C1566" s="27" t="str">
        <f>IF(ISNUMBER($B1566),('INPUT | Operations'!$C1570+'INPUT | Operations'!$C1571)/2,"")</f>
        <v/>
      </c>
      <c r="D1566" s="28" t="str">
        <f t="shared" si="362"/>
        <v/>
      </c>
      <c r="E1566" s="26" t="str">
        <f>IF(ISNUMBER($B1566),'INPUT | Operations'!$B1571-'INPUT | Operations'!$B1570,"")</f>
        <v/>
      </c>
      <c r="F1566" s="32" t="str">
        <f>IF(ISNUMBER($B1566),IF('INPUT | Operations'!$B1571&lt;MainEngine_BurnTime,1,IF('INPUT | Operations'!$B1570&lt;=MainEngine_BurnTime,(MainEngine_BurnTime-'INPUT | Operations'!$B1570)/('INPUT | Operations'!$B1571-'INPUT | Operations'!$B1570),0))*'INPUT | Operations'!$D1570*NumberOfMainEngines*NumberOfOps*$E1566,"")</f>
        <v/>
      </c>
      <c r="G1566" s="34" t="str">
        <f t="shared" si="370"/>
        <v/>
      </c>
      <c r="H1566" s="27" t="str">
        <f t="shared" si="371"/>
        <v/>
      </c>
      <c r="I1566" s="27" t="str">
        <f t="shared" si="372"/>
        <v/>
      </c>
      <c r="J1566" s="27" t="str">
        <f t="shared" si="373"/>
        <v/>
      </c>
      <c r="K1566" s="27" t="str">
        <f t="shared" si="374"/>
        <v/>
      </c>
      <c r="L1566" s="27" t="str">
        <f t="shared" si="375"/>
        <v/>
      </c>
      <c r="M1566" s="32" t="str">
        <f t="shared" si="376"/>
        <v/>
      </c>
      <c r="N1566" s="27" t="str">
        <f t="shared" si="363"/>
        <v/>
      </c>
      <c r="O1566" s="27" t="str">
        <f t="shared" si="364"/>
        <v/>
      </c>
      <c r="P1566" s="27" t="str">
        <f t="shared" si="365"/>
        <v/>
      </c>
      <c r="Q1566" s="27" t="str">
        <f t="shared" si="366"/>
        <v/>
      </c>
      <c r="R1566" s="27" t="str">
        <f t="shared" si="367"/>
        <v/>
      </c>
      <c r="S1566" s="27" t="str">
        <f t="shared" si="368"/>
        <v/>
      </c>
      <c r="T1566" s="32" t="str">
        <f t="shared" si="369"/>
        <v/>
      </c>
      <c r="U1566" s="10"/>
    </row>
    <row r="1567" spans="1:21" x14ac:dyDescent="0.25">
      <c r="A1567" s="10"/>
      <c r="B1567" s="4" t="str">
        <f>IF(ISBLANK('INPUT | Operations'!$B1572),"",COUNT('INPUT | Operations'!$B$12:$B1571))</f>
        <v/>
      </c>
      <c r="C1567" s="27" t="str">
        <f>IF(ISNUMBER($B1567),('INPUT | Operations'!$C1571+'INPUT | Operations'!$C1572)/2,"")</f>
        <v/>
      </c>
      <c r="D1567" s="28" t="str">
        <f t="shared" si="362"/>
        <v/>
      </c>
      <c r="E1567" s="26" t="str">
        <f>IF(ISNUMBER($B1567),'INPUT | Operations'!$B1572-'INPUT | Operations'!$B1571,"")</f>
        <v/>
      </c>
      <c r="F1567" s="32" t="str">
        <f>IF(ISNUMBER($B1567),IF('INPUT | Operations'!$B1572&lt;MainEngine_BurnTime,1,IF('INPUT | Operations'!$B1571&lt;=MainEngine_BurnTime,(MainEngine_BurnTime-'INPUT | Operations'!$B1571)/('INPUT | Operations'!$B1572-'INPUT | Operations'!$B1571),0))*'INPUT | Operations'!$D1571*NumberOfMainEngines*NumberOfOps*$E1567,"")</f>
        <v/>
      </c>
      <c r="G1567" s="34" t="str">
        <f t="shared" si="370"/>
        <v/>
      </c>
      <c r="H1567" s="27" t="str">
        <f t="shared" si="371"/>
        <v/>
      </c>
      <c r="I1567" s="27" t="str">
        <f t="shared" si="372"/>
        <v/>
      </c>
      <c r="J1567" s="27" t="str">
        <f t="shared" si="373"/>
        <v/>
      </c>
      <c r="K1567" s="27" t="str">
        <f t="shared" si="374"/>
        <v/>
      </c>
      <c r="L1567" s="27" t="str">
        <f t="shared" si="375"/>
        <v/>
      </c>
      <c r="M1567" s="32" t="str">
        <f t="shared" si="376"/>
        <v/>
      </c>
      <c r="N1567" s="27" t="str">
        <f t="shared" si="363"/>
        <v/>
      </c>
      <c r="O1567" s="27" t="str">
        <f t="shared" si="364"/>
        <v/>
      </c>
      <c r="P1567" s="27" t="str">
        <f t="shared" si="365"/>
        <v/>
      </c>
      <c r="Q1567" s="27" t="str">
        <f t="shared" si="366"/>
        <v/>
      </c>
      <c r="R1567" s="27" t="str">
        <f t="shared" si="367"/>
        <v/>
      </c>
      <c r="S1567" s="27" t="str">
        <f t="shared" si="368"/>
        <v/>
      </c>
      <c r="T1567" s="32" t="str">
        <f t="shared" si="369"/>
        <v/>
      </c>
      <c r="U1567" s="10"/>
    </row>
    <row r="1568" spans="1:21" x14ac:dyDescent="0.25">
      <c r="A1568" s="10"/>
      <c r="B1568" s="4" t="str">
        <f>IF(ISBLANK('INPUT | Operations'!$B1573),"",COUNT('INPUT | Operations'!$B$12:$B1572))</f>
        <v/>
      </c>
      <c r="C1568" s="27" t="str">
        <f>IF(ISNUMBER($B1568),('INPUT | Operations'!$C1572+'INPUT | Operations'!$C1573)/2,"")</f>
        <v/>
      </c>
      <c r="D1568" s="28" t="str">
        <f t="shared" si="362"/>
        <v/>
      </c>
      <c r="E1568" s="26" t="str">
        <f>IF(ISNUMBER($B1568),'INPUT | Operations'!$B1573-'INPUT | Operations'!$B1572,"")</f>
        <v/>
      </c>
      <c r="F1568" s="32" t="str">
        <f>IF(ISNUMBER($B1568),IF('INPUT | Operations'!$B1573&lt;MainEngine_BurnTime,1,IF('INPUT | Operations'!$B1572&lt;=MainEngine_BurnTime,(MainEngine_BurnTime-'INPUT | Operations'!$B1572)/('INPUT | Operations'!$B1573-'INPUT | Operations'!$B1572),0))*'INPUT | Operations'!$D1572*NumberOfMainEngines*NumberOfOps*$E1568,"")</f>
        <v/>
      </c>
      <c r="G1568" s="34" t="str">
        <f t="shared" si="370"/>
        <v/>
      </c>
      <c r="H1568" s="27" t="str">
        <f t="shared" si="371"/>
        <v/>
      </c>
      <c r="I1568" s="27" t="str">
        <f t="shared" si="372"/>
        <v/>
      </c>
      <c r="J1568" s="27" t="str">
        <f t="shared" si="373"/>
        <v/>
      </c>
      <c r="K1568" s="27" t="str">
        <f t="shared" si="374"/>
        <v/>
      </c>
      <c r="L1568" s="27" t="str">
        <f t="shared" si="375"/>
        <v/>
      </c>
      <c r="M1568" s="32" t="str">
        <f t="shared" si="376"/>
        <v/>
      </c>
      <c r="N1568" s="27" t="str">
        <f t="shared" si="363"/>
        <v/>
      </c>
      <c r="O1568" s="27" t="str">
        <f t="shared" si="364"/>
        <v/>
      </c>
      <c r="P1568" s="27" t="str">
        <f t="shared" si="365"/>
        <v/>
      </c>
      <c r="Q1568" s="27" t="str">
        <f t="shared" si="366"/>
        <v/>
      </c>
      <c r="R1568" s="27" t="str">
        <f t="shared" si="367"/>
        <v/>
      </c>
      <c r="S1568" s="27" t="str">
        <f t="shared" si="368"/>
        <v/>
      </c>
      <c r="T1568" s="32" t="str">
        <f t="shared" si="369"/>
        <v/>
      </c>
      <c r="U1568" s="10"/>
    </row>
    <row r="1569" spans="1:21" x14ac:dyDescent="0.25">
      <c r="A1569" s="10"/>
      <c r="B1569" s="4" t="str">
        <f>IF(ISBLANK('INPUT | Operations'!$B1574),"",COUNT('INPUT | Operations'!$B$12:$B1573))</f>
        <v/>
      </c>
      <c r="C1569" s="27" t="str">
        <f>IF(ISNUMBER($B1569),('INPUT | Operations'!$C1573+'INPUT | Operations'!$C1574)/2,"")</f>
        <v/>
      </c>
      <c r="D1569" s="28" t="str">
        <f t="shared" si="362"/>
        <v/>
      </c>
      <c r="E1569" s="26" t="str">
        <f>IF(ISNUMBER($B1569),'INPUT | Operations'!$B1574-'INPUT | Operations'!$B1573,"")</f>
        <v/>
      </c>
      <c r="F1569" s="32" t="str">
        <f>IF(ISNUMBER($B1569),IF('INPUT | Operations'!$B1574&lt;MainEngine_BurnTime,1,IF('INPUT | Operations'!$B1573&lt;=MainEngine_BurnTime,(MainEngine_BurnTime-'INPUT | Operations'!$B1573)/('INPUT | Operations'!$B1574-'INPUT | Operations'!$B1573),0))*'INPUT | Operations'!$D1573*NumberOfMainEngines*NumberOfOps*$E1569,"")</f>
        <v/>
      </c>
      <c r="G1569" s="34" t="str">
        <f t="shared" si="370"/>
        <v/>
      </c>
      <c r="H1569" s="27" t="str">
        <f t="shared" si="371"/>
        <v/>
      </c>
      <c r="I1569" s="27" t="str">
        <f t="shared" si="372"/>
        <v/>
      </c>
      <c r="J1569" s="27" t="str">
        <f t="shared" si="373"/>
        <v/>
      </c>
      <c r="K1569" s="27" t="str">
        <f t="shared" si="374"/>
        <v/>
      </c>
      <c r="L1569" s="27" t="str">
        <f t="shared" si="375"/>
        <v/>
      </c>
      <c r="M1569" s="32" t="str">
        <f t="shared" si="376"/>
        <v/>
      </c>
      <c r="N1569" s="27" t="str">
        <f t="shared" si="363"/>
        <v/>
      </c>
      <c r="O1569" s="27" t="str">
        <f t="shared" si="364"/>
        <v/>
      </c>
      <c r="P1569" s="27" t="str">
        <f t="shared" si="365"/>
        <v/>
      </c>
      <c r="Q1569" s="27" t="str">
        <f t="shared" si="366"/>
        <v/>
      </c>
      <c r="R1569" s="27" t="str">
        <f t="shared" si="367"/>
        <v/>
      </c>
      <c r="S1569" s="27" t="str">
        <f t="shared" si="368"/>
        <v/>
      </c>
      <c r="T1569" s="32" t="str">
        <f t="shared" si="369"/>
        <v/>
      </c>
      <c r="U1569" s="10"/>
    </row>
    <row r="1570" spans="1:21" x14ac:dyDescent="0.25">
      <c r="A1570" s="10"/>
      <c r="B1570" s="4" t="str">
        <f>IF(ISBLANK('INPUT | Operations'!$B1575),"",COUNT('INPUT | Operations'!$B$12:$B1574))</f>
        <v/>
      </c>
      <c r="C1570" s="27" t="str">
        <f>IF(ISNUMBER($B1570),('INPUT | Operations'!$C1574+'INPUT | Operations'!$C1575)/2,"")</f>
        <v/>
      </c>
      <c r="D1570" s="28" t="str">
        <f t="shared" si="362"/>
        <v/>
      </c>
      <c r="E1570" s="26" t="str">
        <f>IF(ISNUMBER($B1570),'INPUT | Operations'!$B1575-'INPUT | Operations'!$B1574,"")</f>
        <v/>
      </c>
      <c r="F1570" s="32" t="str">
        <f>IF(ISNUMBER($B1570),IF('INPUT | Operations'!$B1575&lt;MainEngine_BurnTime,1,IF('INPUT | Operations'!$B1574&lt;=MainEngine_BurnTime,(MainEngine_BurnTime-'INPUT | Operations'!$B1574)/('INPUT | Operations'!$B1575-'INPUT | Operations'!$B1574),0))*'INPUT | Operations'!$D1574*NumberOfMainEngines*NumberOfOps*$E1570,"")</f>
        <v/>
      </c>
      <c r="G1570" s="34" t="str">
        <f t="shared" si="370"/>
        <v/>
      </c>
      <c r="H1570" s="27" t="str">
        <f t="shared" si="371"/>
        <v/>
      </c>
      <c r="I1570" s="27" t="str">
        <f t="shared" si="372"/>
        <v/>
      </c>
      <c r="J1570" s="27" t="str">
        <f t="shared" si="373"/>
        <v/>
      </c>
      <c r="K1570" s="27" t="str">
        <f t="shared" si="374"/>
        <v/>
      </c>
      <c r="L1570" s="27" t="str">
        <f t="shared" si="375"/>
        <v/>
      </c>
      <c r="M1570" s="32" t="str">
        <f t="shared" si="376"/>
        <v/>
      </c>
      <c r="N1570" s="27" t="str">
        <f t="shared" si="363"/>
        <v/>
      </c>
      <c r="O1570" s="27" t="str">
        <f t="shared" si="364"/>
        <v/>
      </c>
      <c r="P1570" s="27" t="str">
        <f t="shared" si="365"/>
        <v/>
      </c>
      <c r="Q1570" s="27" t="str">
        <f t="shared" si="366"/>
        <v/>
      </c>
      <c r="R1570" s="27" t="str">
        <f t="shared" si="367"/>
        <v/>
      </c>
      <c r="S1570" s="27" t="str">
        <f t="shared" si="368"/>
        <v/>
      </c>
      <c r="T1570" s="32" t="str">
        <f t="shared" si="369"/>
        <v/>
      </c>
      <c r="U1570" s="10"/>
    </row>
    <row r="1571" spans="1:21" x14ac:dyDescent="0.25">
      <c r="A1571" s="10"/>
      <c r="B1571" s="4" t="str">
        <f>IF(ISBLANK('INPUT | Operations'!$B1576),"",COUNT('INPUT | Operations'!$B$12:$B1575))</f>
        <v/>
      </c>
      <c r="C1571" s="27" t="str">
        <f>IF(ISNUMBER($B1571),('INPUT | Operations'!$C1575+'INPUT | Operations'!$C1576)/2,"")</f>
        <v/>
      </c>
      <c r="D1571" s="28" t="str">
        <f t="shared" si="362"/>
        <v/>
      </c>
      <c r="E1571" s="26" t="str">
        <f>IF(ISNUMBER($B1571),'INPUT | Operations'!$B1576-'INPUT | Operations'!$B1575,"")</f>
        <v/>
      </c>
      <c r="F1571" s="32" t="str">
        <f>IF(ISNUMBER($B1571),IF('INPUT | Operations'!$B1576&lt;MainEngine_BurnTime,1,IF('INPUT | Operations'!$B1575&lt;=MainEngine_BurnTime,(MainEngine_BurnTime-'INPUT | Operations'!$B1575)/('INPUT | Operations'!$B1576-'INPUT | Operations'!$B1575),0))*'INPUT | Operations'!$D1575*NumberOfMainEngines*NumberOfOps*$E1571,"")</f>
        <v/>
      </c>
      <c r="G1571" s="34" t="str">
        <f t="shared" si="370"/>
        <v/>
      </c>
      <c r="H1571" s="27" t="str">
        <f t="shared" si="371"/>
        <v/>
      </c>
      <c r="I1571" s="27" t="str">
        <f t="shared" si="372"/>
        <v/>
      </c>
      <c r="J1571" s="27" t="str">
        <f t="shared" si="373"/>
        <v/>
      </c>
      <c r="K1571" s="27" t="str">
        <f t="shared" si="374"/>
        <v/>
      </c>
      <c r="L1571" s="27" t="str">
        <f t="shared" si="375"/>
        <v/>
      </c>
      <c r="M1571" s="32" t="str">
        <f t="shared" si="376"/>
        <v/>
      </c>
      <c r="N1571" s="27" t="str">
        <f t="shared" si="363"/>
        <v/>
      </c>
      <c r="O1571" s="27" t="str">
        <f t="shared" si="364"/>
        <v/>
      </c>
      <c r="P1571" s="27" t="str">
        <f t="shared" si="365"/>
        <v/>
      </c>
      <c r="Q1571" s="27" t="str">
        <f t="shared" si="366"/>
        <v/>
      </c>
      <c r="R1571" s="27" t="str">
        <f t="shared" si="367"/>
        <v/>
      </c>
      <c r="S1571" s="27" t="str">
        <f t="shared" si="368"/>
        <v/>
      </c>
      <c r="T1571" s="32" t="str">
        <f t="shared" si="369"/>
        <v/>
      </c>
      <c r="U1571" s="10"/>
    </row>
    <row r="1572" spans="1:21" x14ac:dyDescent="0.25">
      <c r="A1572" s="10"/>
      <c r="B1572" s="4" t="str">
        <f>IF(ISBLANK('INPUT | Operations'!$B1577),"",COUNT('INPUT | Operations'!$B$12:$B1576))</f>
        <v/>
      </c>
      <c r="C1572" s="27" t="str">
        <f>IF(ISNUMBER($B1572),('INPUT | Operations'!$C1576+'INPUT | Operations'!$C1577)/2,"")</f>
        <v/>
      </c>
      <c r="D1572" s="28" t="str">
        <f t="shared" si="362"/>
        <v/>
      </c>
      <c r="E1572" s="26" t="str">
        <f>IF(ISNUMBER($B1572),'INPUT | Operations'!$B1577-'INPUT | Operations'!$B1576,"")</f>
        <v/>
      </c>
      <c r="F1572" s="32" t="str">
        <f>IF(ISNUMBER($B1572),IF('INPUT | Operations'!$B1577&lt;MainEngine_BurnTime,1,IF('INPUT | Operations'!$B1576&lt;=MainEngine_BurnTime,(MainEngine_BurnTime-'INPUT | Operations'!$B1576)/('INPUT | Operations'!$B1577-'INPUT | Operations'!$B1576),0))*'INPUT | Operations'!$D1576*NumberOfMainEngines*NumberOfOps*$E1572,"")</f>
        <v/>
      </c>
      <c r="G1572" s="34" t="str">
        <f t="shared" si="370"/>
        <v/>
      </c>
      <c r="H1572" s="27" t="str">
        <f t="shared" si="371"/>
        <v/>
      </c>
      <c r="I1572" s="27" t="str">
        <f t="shared" si="372"/>
        <v/>
      </c>
      <c r="J1572" s="27" t="str">
        <f t="shared" si="373"/>
        <v/>
      </c>
      <c r="K1572" s="27" t="str">
        <f t="shared" si="374"/>
        <v/>
      </c>
      <c r="L1572" s="27" t="str">
        <f t="shared" si="375"/>
        <v/>
      </c>
      <c r="M1572" s="32" t="str">
        <f t="shared" si="376"/>
        <v/>
      </c>
      <c r="N1572" s="27" t="str">
        <f t="shared" si="363"/>
        <v/>
      </c>
      <c r="O1572" s="27" t="str">
        <f t="shared" si="364"/>
        <v/>
      </c>
      <c r="P1572" s="27" t="str">
        <f t="shared" si="365"/>
        <v/>
      </c>
      <c r="Q1572" s="27" t="str">
        <f t="shared" si="366"/>
        <v/>
      </c>
      <c r="R1572" s="27" t="str">
        <f t="shared" si="367"/>
        <v/>
      </c>
      <c r="S1572" s="27" t="str">
        <f t="shared" si="368"/>
        <v/>
      </c>
      <c r="T1572" s="32" t="str">
        <f t="shared" si="369"/>
        <v/>
      </c>
      <c r="U1572" s="10"/>
    </row>
    <row r="1573" spans="1:21" x14ac:dyDescent="0.25">
      <c r="A1573" s="10"/>
      <c r="B1573" s="4" t="str">
        <f>IF(ISBLANK('INPUT | Operations'!$B1578),"",COUNT('INPUT | Operations'!$B$12:$B1577))</f>
        <v/>
      </c>
      <c r="C1573" s="27" t="str">
        <f>IF(ISNUMBER($B1573),('INPUT | Operations'!$C1577+'INPUT | Operations'!$C1578)/2,"")</f>
        <v/>
      </c>
      <c r="D1573" s="28" t="str">
        <f t="shared" si="362"/>
        <v/>
      </c>
      <c r="E1573" s="26" t="str">
        <f>IF(ISNUMBER($B1573),'INPUT | Operations'!$B1578-'INPUT | Operations'!$B1577,"")</f>
        <v/>
      </c>
      <c r="F1573" s="32" t="str">
        <f>IF(ISNUMBER($B1573),IF('INPUT | Operations'!$B1578&lt;MainEngine_BurnTime,1,IF('INPUT | Operations'!$B1577&lt;=MainEngine_BurnTime,(MainEngine_BurnTime-'INPUT | Operations'!$B1577)/('INPUT | Operations'!$B1578-'INPUT | Operations'!$B1577),0))*'INPUT | Operations'!$D1577*NumberOfMainEngines*NumberOfOps*$E1573,"")</f>
        <v/>
      </c>
      <c r="G1573" s="34" t="str">
        <f t="shared" si="370"/>
        <v/>
      </c>
      <c r="H1573" s="27" t="str">
        <f t="shared" si="371"/>
        <v/>
      </c>
      <c r="I1573" s="27" t="str">
        <f t="shared" si="372"/>
        <v/>
      </c>
      <c r="J1573" s="27" t="str">
        <f t="shared" si="373"/>
        <v/>
      </c>
      <c r="K1573" s="27" t="str">
        <f t="shared" si="374"/>
        <v/>
      </c>
      <c r="L1573" s="27" t="str">
        <f t="shared" si="375"/>
        <v/>
      </c>
      <c r="M1573" s="32" t="str">
        <f t="shared" si="376"/>
        <v/>
      </c>
      <c r="N1573" s="27" t="str">
        <f t="shared" si="363"/>
        <v/>
      </c>
      <c r="O1573" s="27" t="str">
        <f t="shared" si="364"/>
        <v/>
      </c>
      <c r="P1573" s="27" t="str">
        <f t="shared" si="365"/>
        <v/>
      </c>
      <c r="Q1573" s="27" t="str">
        <f t="shared" si="366"/>
        <v/>
      </c>
      <c r="R1573" s="27" t="str">
        <f t="shared" si="367"/>
        <v/>
      </c>
      <c r="S1573" s="27" t="str">
        <f t="shared" si="368"/>
        <v/>
      </c>
      <c r="T1573" s="32" t="str">
        <f t="shared" si="369"/>
        <v/>
      </c>
      <c r="U1573" s="10"/>
    </row>
    <row r="1574" spans="1:21" x14ac:dyDescent="0.25">
      <c r="A1574" s="10"/>
      <c r="B1574" s="4" t="str">
        <f>IF(ISBLANK('INPUT | Operations'!$B1579),"",COUNT('INPUT | Operations'!$B$12:$B1578))</f>
        <v/>
      </c>
      <c r="C1574" s="27" t="str">
        <f>IF(ISNUMBER($B1574),('INPUT | Operations'!$C1578+'INPUT | Operations'!$C1579)/2,"")</f>
        <v/>
      </c>
      <c r="D1574" s="28" t="str">
        <f t="shared" si="362"/>
        <v/>
      </c>
      <c r="E1574" s="26" t="str">
        <f>IF(ISNUMBER($B1574),'INPUT | Operations'!$B1579-'INPUT | Operations'!$B1578,"")</f>
        <v/>
      </c>
      <c r="F1574" s="32" t="str">
        <f>IF(ISNUMBER($B1574),IF('INPUT | Operations'!$B1579&lt;MainEngine_BurnTime,1,IF('INPUT | Operations'!$B1578&lt;=MainEngine_BurnTime,(MainEngine_BurnTime-'INPUT | Operations'!$B1578)/('INPUT | Operations'!$B1579-'INPUT | Operations'!$B1578),0))*'INPUT | Operations'!$D1578*NumberOfMainEngines*NumberOfOps*$E1574,"")</f>
        <v/>
      </c>
      <c r="G1574" s="34" t="str">
        <f t="shared" si="370"/>
        <v/>
      </c>
      <c r="H1574" s="27" t="str">
        <f t="shared" si="371"/>
        <v/>
      </c>
      <c r="I1574" s="27" t="str">
        <f t="shared" si="372"/>
        <v/>
      </c>
      <c r="J1574" s="27" t="str">
        <f t="shared" si="373"/>
        <v/>
      </c>
      <c r="K1574" s="27" t="str">
        <f t="shared" si="374"/>
        <v/>
      </c>
      <c r="L1574" s="27" t="str">
        <f t="shared" si="375"/>
        <v/>
      </c>
      <c r="M1574" s="32" t="str">
        <f t="shared" si="376"/>
        <v/>
      </c>
      <c r="N1574" s="27" t="str">
        <f t="shared" si="363"/>
        <v/>
      </c>
      <c r="O1574" s="27" t="str">
        <f t="shared" si="364"/>
        <v/>
      </c>
      <c r="P1574" s="27" t="str">
        <f t="shared" si="365"/>
        <v/>
      </c>
      <c r="Q1574" s="27" t="str">
        <f t="shared" si="366"/>
        <v/>
      </c>
      <c r="R1574" s="27" t="str">
        <f t="shared" si="367"/>
        <v/>
      </c>
      <c r="S1574" s="27" t="str">
        <f t="shared" si="368"/>
        <v/>
      </c>
      <c r="T1574" s="32" t="str">
        <f t="shared" si="369"/>
        <v/>
      </c>
      <c r="U1574" s="10"/>
    </row>
    <row r="1575" spans="1:21" x14ac:dyDescent="0.25">
      <c r="A1575" s="10"/>
      <c r="B1575" s="4" t="str">
        <f>IF(ISBLANK('INPUT | Operations'!$B1580),"",COUNT('INPUT | Operations'!$B$12:$B1579))</f>
        <v/>
      </c>
      <c r="C1575" s="27" t="str">
        <f>IF(ISNUMBER($B1575),('INPUT | Operations'!$C1579+'INPUT | Operations'!$C1580)/2,"")</f>
        <v/>
      </c>
      <c r="D1575" s="28" t="str">
        <f t="shared" si="362"/>
        <v/>
      </c>
      <c r="E1575" s="26" t="str">
        <f>IF(ISNUMBER($B1575),'INPUT | Operations'!$B1580-'INPUT | Operations'!$B1579,"")</f>
        <v/>
      </c>
      <c r="F1575" s="32" t="str">
        <f>IF(ISNUMBER($B1575),IF('INPUT | Operations'!$B1580&lt;MainEngine_BurnTime,1,IF('INPUT | Operations'!$B1579&lt;=MainEngine_BurnTime,(MainEngine_BurnTime-'INPUT | Operations'!$B1579)/('INPUT | Operations'!$B1580-'INPUT | Operations'!$B1579),0))*'INPUT | Operations'!$D1579*NumberOfMainEngines*NumberOfOps*$E1575,"")</f>
        <v/>
      </c>
      <c r="G1575" s="34" t="str">
        <f t="shared" si="370"/>
        <v/>
      </c>
      <c r="H1575" s="27" t="str">
        <f t="shared" si="371"/>
        <v/>
      </c>
      <c r="I1575" s="27" t="str">
        <f t="shared" si="372"/>
        <v/>
      </c>
      <c r="J1575" s="27" t="str">
        <f t="shared" si="373"/>
        <v/>
      </c>
      <c r="K1575" s="27" t="str">
        <f t="shared" si="374"/>
        <v/>
      </c>
      <c r="L1575" s="27" t="str">
        <f t="shared" si="375"/>
        <v/>
      </c>
      <c r="M1575" s="32" t="str">
        <f t="shared" si="376"/>
        <v/>
      </c>
      <c r="N1575" s="27" t="str">
        <f t="shared" si="363"/>
        <v/>
      </c>
      <c r="O1575" s="27" t="str">
        <f t="shared" si="364"/>
        <v/>
      </c>
      <c r="P1575" s="27" t="str">
        <f t="shared" si="365"/>
        <v/>
      </c>
      <c r="Q1575" s="27" t="str">
        <f t="shared" si="366"/>
        <v/>
      </c>
      <c r="R1575" s="27" t="str">
        <f t="shared" si="367"/>
        <v/>
      </c>
      <c r="S1575" s="27" t="str">
        <f t="shared" si="368"/>
        <v/>
      </c>
      <c r="T1575" s="32" t="str">
        <f t="shared" si="369"/>
        <v/>
      </c>
      <c r="U1575" s="10"/>
    </row>
    <row r="1576" spans="1:21" x14ac:dyDescent="0.25">
      <c r="A1576" s="10"/>
      <c r="B1576" s="4" t="str">
        <f>IF(ISBLANK('INPUT | Operations'!$B1581),"",COUNT('INPUT | Operations'!$B$12:$B1580))</f>
        <v/>
      </c>
      <c r="C1576" s="27" t="str">
        <f>IF(ISNUMBER($B1576),('INPUT | Operations'!$C1580+'INPUT | Operations'!$C1581)/2,"")</f>
        <v/>
      </c>
      <c r="D1576" s="28" t="str">
        <f t="shared" si="362"/>
        <v/>
      </c>
      <c r="E1576" s="26" t="str">
        <f>IF(ISNUMBER($B1576),'INPUT | Operations'!$B1581-'INPUT | Operations'!$B1580,"")</f>
        <v/>
      </c>
      <c r="F1576" s="32" t="str">
        <f>IF(ISNUMBER($B1576),IF('INPUT | Operations'!$B1581&lt;MainEngine_BurnTime,1,IF('INPUT | Operations'!$B1580&lt;=MainEngine_BurnTime,(MainEngine_BurnTime-'INPUT | Operations'!$B1580)/('INPUT | Operations'!$B1581-'INPUT | Operations'!$B1580),0))*'INPUT | Operations'!$D1580*NumberOfMainEngines*NumberOfOps*$E1576,"")</f>
        <v/>
      </c>
      <c r="G1576" s="34" t="str">
        <f t="shared" si="370"/>
        <v/>
      </c>
      <c r="H1576" s="27" t="str">
        <f t="shared" si="371"/>
        <v/>
      </c>
      <c r="I1576" s="27" t="str">
        <f t="shared" si="372"/>
        <v/>
      </c>
      <c r="J1576" s="27" t="str">
        <f t="shared" si="373"/>
        <v/>
      </c>
      <c r="K1576" s="27" t="str">
        <f t="shared" si="374"/>
        <v/>
      </c>
      <c r="L1576" s="27" t="str">
        <f t="shared" si="375"/>
        <v/>
      </c>
      <c r="M1576" s="32" t="str">
        <f t="shared" si="376"/>
        <v/>
      </c>
      <c r="N1576" s="27" t="str">
        <f t="shared" si="363"/>
        <v/>
      </c>
      <c r="O1576" s="27" t="str">
        <f t="shared" si="364"/>
        <v/>
      </c>
      <c r="P1576" s="27" t="str">
        <f t="shared" si="365"/>
        <v/>
      </c>
      <c r="Q1576" s="27" t="str">
        <f t="shared" si="366"/>
        <v/>
      </c>
      <c r="R1576" s="27" t="str">
        <f t="shared" si="367"/>
        <v/>
      </c>
      <c r="S1576" s="27" t="str">
        <f t="shared" si="368"/>
        <v/>
      </c>
      <c r="T1576" s="32" t="str">
        <f t="shared" si="369"/>
        <v/>
      </c>
      <c r="U1576" s="10"/>
    </row>
    <row r="1577" spans="1:21" x14ac:dyDescent="0.25">
      <c r="A1577" s="10"/>
      <c r="B1577" s="4" t="str">
        <f>IF(ISBLANK('INPUT | Operations'!$B1582),"",COUNT('INPUT | Operations'!$B$12:$B1581))</f>
        <v/>
      </c>
      <c r="C1577" s="27" t="str">
        <f>IF(ISNUMBER($B1577),('INPUT | Operations'!$C1581+'INPUT | Operations'!$C1582)/2,"")</f>
        <v/>
      </c>
      <c r="D1577" s="28" t="str">
        <f t="shared" si="362"/>
        <v/>
      </c>
      <c r="E1577" s="26" t="str">
        <f>IF(ISNUMBER($B1577),'INPUT | Operations'!$B1582-'INPUT | Operations'!$B1581,"")</f>
        <v/>
      </c>
      <c r="F1577" s="32" t="str">
        <f>IF(ISNUMBER($B1577),IF('INPUT | Operations'!$B1582&lt;MainEngine_BurnTime,1,IF('INPUT | Operations'!$B1581&lt;=MainEngine_BurnTime,(MainEngine_BurnTime-'INPUT | Operations'!$B1581)/('INPUT | Operations'!$B1582-'INPUT | Operations'!$B1581),0))*'INPUT | Operations'!$D1581*NumberOfMainEngines*NumberOfOps*$E1577,"")</f>
        <v/>
      </c>
      <c r="G1577" s="34" t="str">
        <f t="shared" si="370"/>
        <v/>
      </c>
      <c r="H1577" s="27" t="str">
        <f t="shared" si="371"/>
        <v/>
      </c>
      <c r="I1577" s="27" t="str">
        <f t="shared" si="372"/>
        <v/>
      </c>
      <c r="J1577" s="27" t="str">
        <f t="shared" si="373"/>
        <v/>
      </c>
      <c r="K1577" s="27" t="str">
        <f t="shared" si="374"/>
        <v/>
      </c>
      <c r="L1577" s="27" t="str">
        <f t="shared" si="375"/>
        <v/>
      </c>
      <c r="M1577" s="32" t="str">
        <f t="shared" si="376"/>
        <v/>
      </c>
      <c r="N1577" s="27" t="str">
        <f t="shared" si="363"/>
        <v/>
      </c>
      <c r="O1577" s="27" t="str">
        <f t="shared" si="364"/>
        <v/>
      </c>
      <c r="P1577" s="27" t="str">
        <f t="shared" si="365"/>
        <v/>
      </c>
      <c r="Q1577" s="27" t="str">
        <f t="shared" si="366"/>
        <v/>
      </c>
      <c r="R1577" s="27" t="str">
        <f t="shared" si="367"/>
        <v/>
      </c>
      <c r="S1577" s="27" t="str">
        <f t="shared" si="368"/>
        <v/>
      </c>
      <c r="T1577" s="32" t="str">
        <f t="shared" si="369"/>
        <v/>
      </c>
      <c r="U1577" s="10"/>
    </row>
    <row r="1578" spans="1:21" x14ac:dyDescent="0.25">
      <c r="A1578" s="10"/>
      <c r="B1578" s="4" t="str">
        <f>IF(ISBLANK('INPUT | Operations'!$B1583),"",COUNT('INPUT | Operations'!$B$12:$B1582))</f>
        <v/>
      </c>
      <c r="C1578" s="27" t="str">
        <f>IF(ISNUMBER($B1578),('INPUT | Operations'!$C1582+'INPUT | Operations'!$C1583)/2,"")</f>
        <v/>
      </c>
      <c r="D1578" s="28" t="str">
        <f t="shared" si="362"/>
        <v/>
      </c>
      <c r="E1578" s="26" t="str">
        <f>IF(ISNUMBER($B1578),'INPUT | Operations'!$B1583-'INPUT | Operations'!$B1582,"")</f>
        <v/>
      </c>
      <c r="F1578" s="32" t="str">
        <f>IF(ISNUMBER($B1578),IF('INPUT | Operations'!$B1583&lt;MainEngine_BurnTime,1,IF('INPUT | Operations'!$B1582&lt;=MainEngine_BurnTime,(MainEngine_BurnTime-'INPUT | Operations'!$B1582)/('INPUT | Operations'!$B1583-'INPUT | Operations'!$B1582),0))*'INPUT | Operations'!$D1582*NumberOfMainEngines*NumberOfOps*$E1578,"")</f>
        <v/>
      </c>
      <c r="G1578" s="34" t="str">
        <f t="shared" si="370"/>
        <v/>
      </c>
      <c r="H1578" s="27" t="str">
        <f t="shared" si="371"/>
        <v/>
      </c>
      <c r="I1578" s="27" t="str">
        <f t="shared" si="372"/>
        <v/>
      </c>
      <c r="J1578" s="27" t="str">
        <f t="shared" si="373"/>
        <v/>
      </c>
      <c r="K1578" s="27" t="str">
        <f t="shared" si="374"/>
        <v/>
      </c>
      <c r="L1578" s="27" t="str">
        <f t="shared" si="375"/>
        <v/>
      </c>
      <c r="M1578" s="32" t="str">
        <f t="shared" si="376"/>
        <v/>
      </c>
      <c r="N1578" s="27" t="str">
        <f t="shared" si="363"/>
        <v/>
      </c>
      <c r="O1578" s="27" t="str">
        <f t="shared" si="364"/>
        <v/>
      </c>
      <c r="P1578" s="27" t="str">
        <f t="shared" si="365"/>
        <v/>
      </c>
      <c r="Q1578" s="27" t="str">
        <f t="shared" si="366"/>
        <v/>
      </c>
      <c r="R1578" s="27" t="str">
        <f t="shared" si="367"/>
        <v/>
      </c>
      <c r="S1578" s="27" t="str">
        <f t="shared" si="368"/>
        <v/>
      </c>
      <c r="T1578" s="32" t="str">
        <f t="shared" si="369"/>
        <v/>
      </c>
      <c r="U1578" s="10"/>
    </row>
    <row r="1579" spans="1:21" x14ac:dyDescent="0.25">
      <c r="A1579" s="10"/>
      <c r="B1579" s="4" t="str">
        <f>IF(ISBLANK('INPUT | Operations'!$B1584),"",COUNT('INPUT | Operations'!$B$12:$B1583))</f>
        <v/>
      </c>
      <c r="C1579" s="27" t="str">
        <f>IF(ISNUMBER($B1579),('INPUT | Operations'!$C1583+'INPUT | Operations'!$C1584)/2,"")</f>
        <v/>
      </c>
      <c r="D1579" s="28" t="str">
        <f t="shared" si="362"/>
        <v/>
      </c>
      <c r="E1579" s="26" t="str">
        <f>IF(ISNUMBER($B1579),'INPUT | Operations'!$B1584-'INPUT | Operations'!$B1583,"")</f>
        <v/>
      </c>
      <c r="F1579" s="32" t="str">
        <f>IF(ISNUMBER($B1579),IF('INPUT | Operations'!$B1584&lt;MainEngine_BurnTime,1,IF('INPUT | Operations'!$B1583&lt;=MainEngine_BurnTime,(MainEngine_BurnTime-'INPUT | Operations'!$B1583)/('INPUT | Operations'!$B1584-'INPUT | Operations'!$B1583),0))*'INPUT | Operations'!$D1583*NumberOfMainEngines*NumberOfOps*$E1579,"")</f>
        <v/>
      </c>
      <c r="G1579" s="34" t="str">
        <f t="shared" si="370"/>
        <v/>
      </c>
      <c r="H1579" s="27" t="str">
        <f t="shared" si="371"/>
        <v/>
      </c>
      <c r="I1579" s="27" t="str">
        <f t="shared" si="372"/>
        <v/>
      </c>
      <c r="J1579" s="27" t="str">
        <f t="shared" si="373"/>
        <v/>
      </c>
      <c r="K1579" s="27" t="str">
        <f t="shared" si="374"/>
        <v/>
      </c>
      <c r="L1579" s="27" t="str">
        <f t="shared" si="375"/>
        <v/>
      </c>
      <c r="M1579" s="32" t="str">
        <f t="shared" si="376"/>
        <v/>
      </c>
      <c r="N1579" s="27" t="str">
        <f t="shared" si="363"/>
        <v/>
      </c>
      <c r="O1579" s="27" t="str">
        <f t="shared" si="364"/>
        <v/>
      </c>
      <c r="P1579" s="27" t="str">
        <f t="shared" si="365"/>
        <v/>
      </c>
      <c r="Q1579" s="27" t="str">
        <f t="shared" si="366"/>
        <v/>
      </c>
      <c r="R1579" s="27" t="str">
        <f t="shared" si="367"/>
        <v/>
      </c>
      <c r="S1579" s="27" t="str">
        <f t="shared" si="368"/>
        <v/>
      </c>
      <c r="T1579" s="32" t="str">
        <f t="shared" si="369"/>
        <v/>
      </c>
      <c r="U1579" s="10"/>
    </row>
    <row r="1580" spans="1:21" x14ac:dyDescent="0.25">
      <c r="A1580" s="10"/>
      <c r="B1580" s="4" t="str">
        <f>IF(ISBLANK('INPUT | Operations'!$B1585),"",COUNT('INPUT | Operations'!$B$12:$B1584))</f>
        <v/>
      </c>
      <c r="C1580" s="27" t="str">
        <f>IF(ISNUMBER($B1580),('INPUT | Operations'!$C1584+'INPUT | Operations'!$C1585)/2,"")</f>
        <v/>
      </c>
      <c r="D1580" s="28" t="str">
        <f t="shared" si="362"/>
        <v/>
      </c>
      <c r="E1580" s="26" t="str">
        <f>IF(ISNUMBER($B1580),'INPUT | Operations'!$B1585-'INPUT | Operations'!$B1584,"")</f>
        <v/>
      </c>
      <c r="F1580" s="32" t="str">
        <f>IF(ISNUMBER($B1580),IF('INPUT | Operations'!$B1585&lt;MainEngine_BurnTime,1,IF('INPUT | Operations'!$B1584&lt;=MainEngine_BurnTime,(MainEngine_BurnTime-'INPUT | Operations'!$B1584)/('INPUT | Operations'!$B1585-'INPUT | Operations'!$B1584),0))*'INPUT | Operations'!$D1584*NumberOfMainEngines*NumberOfOps*$E1580,"")</f>
        <v/>
      </c>
      <c r="G1580" s="34" t="str">
        <f t="shared" si="370"/>
        <v/>
      </c>
      <c r="H1580" s="27" t="str">
        <f t="shared" si="371"/>
        <v/>
      </c>
      <c r="I1580" s="27" t="str">
        <f t="shared" si="372"/>
        <v/>
      </c>
      <c r="J1580" s="27" t="str">
        <f t="shared" si="373"/>
        <v/>
      </c>
      <c r="K1580" s="27" t="str">
        <f t="shared" si="374"/>
        <v/>
      </c>
      <c r="L1580" s="27" t="str">
        <f t="shared" si="375"/>
        <v/>
      </c>
      <c r="M1580" s="32" t="str">
        <f t="shared" si="376"/>
        <v/>
      </c>
      <c r="N1580" s="27" t="str">
        <f t="shared" si="363"/>
        <v/>
      </c>
      <c r="O1580" s="27" t="str">
        <f t="shared" si="364"/>
        <v/>
      </c>
      <c r="P1580" s="27" t="str">
        <f t="shared" si="365"/>
        <v/>
      </c>
      <c r="Q1580" s="27" t="str">
        <f t="shared" si="366"/>
        <v/>
      </c>
      <c r="R1580" s="27" t="str">
        <f t="shared" si="367"/>
        <v/>
      </c>
      <c r="S1580" s="27" t="str">
        <f t="shared" si="368"/>
        <v/>
      </c>
      <c r="T1580" s="32" t="str">
        <f t="shared" si="369"/>
        <v/>
      </c>
      <c r="U1580" s="10"/>
    </row>
    <row r="1581" spans="1:21" x14ac:dyDescent="0.25">
      <c r="A1581" s="10"/>
      <c r="B1581" s="4" t="str">
        <f>IF(ISBLANK('INPUT | Operations'!$B1586),"",COUNT('INPUT | Operations'!$B$12:$B1585))</f>
        <v/>
      </c>
      <c r="C1581" s="27" t="str">
        <f>IF(ISNUMBER($B1581),('INPUT | Operations'!$C1585+'INPUT | Operations'!$C1586)/2,"")</f>
        <v/>
      </c>
      <c r="D1581" s="28" t="str">
        <f t="shared" si="362"/>
        <v/>
      </c>
      <c r="E1581" s="26" t="str">
        <f>IF(ISNUMBER($B1581),'INPUT | Operations'!$B1586-'INPUT | Operations'!$B1585,"")</f>
        <v/>
      </c>
      <c r="F1581" s="32" t="str">
        <f>IF(ISNUMBER($B1581),IF('INPUT | Operations'!$B1586&lt;MainEngine_BurnTime,1,IF('INPUT | Operations'!$B1585&lt;=MainEngine_BurnTime,(MainEngine_BurnTime-'INPUT | Operations'!$B1585)/('INPUT | Operations'!$B1586-'INPUT | Operations'!$B1585),0))*'INPUT | Operations'!$D1585*NumberOfMainEngines*NumberOfOps*$E1581,"")</f>
        <v/>
      </c>
      <c r="G1581" s="34" t="str">
        <f t="shared" si="370"/>
        <v/>
      </c>
      <c r="H1581" s="27" t="str">
        <f t="shared" si="371"/>
        <v/>
      </c>
      <c r="I1581" s="27" t="str">
        <f t="shared" si="372"/>
        <v/>
      </c>
      <c r="J1581" s="27" t="str">
        <f t="shared" si="373"/>
        <v/>
      </c>
      <c r="K1581" s="27" t="str">
        <f t="shared" si="374"/>
        <v/>
      </c>
      <c r="L1581" s="27" t="str">
        <f t="shared" si="375"/>
        <v/>
      </c>
      <c r="M1581" s="32" t="str">
        <f t="shared" si="376"/>
        <v/>
      </c>
      <c r="N1581" s="27" t="str">
        <f t="shared" si="363"/>
        <v/>
      </c>
      <c r="O1581" s="27" t="str">
        <f t="shared" si="364"/>
        <v/>
      </c>
      <c r="P1581" s="27" t="str">
        <f t="shared" si="365"/>
        <v/>
      </c>
      <c r="Q1581" s="27" t="str">
        <f t="shared" si="366"/>
        <v/>
      </c>
      <c r="R1581" s="27" t="str">
        <f t="shared" si="367"/>
        <v/>
      </c>
      <c r="S1581" s="27" t="str">
        <f t="shared" si="368"/>
        <v/>
      </c>
      <c r="T1581" s="32" t="str">
        <f t="shared" si="369"/>
        <v/>
      </c>
      <c r="U1581" s="10"/>
    </row>
    <row r="1582" spans="1:21" x14ac:dyDescent="0.25">
      <c r="A1582" s="10"/>
      <c r="B1582" s="4" t="str">
        <f>IF(ISBLANK('INPUT | Operations'!$B1587),"",COUNT('INPUT | Operations'!$B$12:$B1586))</f>
        <v/>
      </c>
      <c r="C1582" s="27" t="str">
        <f>IF(ISNUMBER($B1582),('INPUT | Operations'!$C1586+'INPUT | Operations'!$C1587)/2,"")</f>
        <v/>
      </c>
      <c r="D1582" s="28" t="str">
        <f t="shared" si="362"/>
        <v/>
      </c>
      <c r="E1582" s="26" t="str">
        <f>IF(ISNUMBER($B1582),'INPUT | Operations'!$B1587-'INPUT | Operations'!$B1586,"")</f>
        <v/>
      </c>
      <c r="F1582" s="32" t="str">
        <f>IF(ISNUMBER($B1582),IF('INPUT | Operations'!$B1587&lt;MainEngine_BurnTime,1,IF('INPUT | Operations'!$B1586&lt;=MainEngine_BurnTime,(MainEngine_BurnTime-'INPUT | Operations'!$B1586)/('INPUT | Operations'!$B1587-'INPUT | Operations'!$B1586),0))*'INPUT | Operations'!$D1586*NumberOfMainEngines*NumberOfOps*$E1582,"")</f>
        <v/>
      </c>
      <c r="G1582" s="34" t="str">
        <f t="shared" si="370"/>
        <v/>
      </c>
      <c r="H1582" s="27" t="str">
        <f t="shared" si="371"/>
        <v/>
      </c>
      <c r="I1582" s="27" t="str">
        <f t="shared" si="372"/>
        <v/>
      </c>
      <c r="J1582" s="27" t="str">
        <f t="shared" si="373"/>
        <v/>
      </c>
      <c r="K1582" s="27" t="str">
        <f t="shared" si="374"/>
        <v/>
      </c>
      <c r="L1582" s="27" t="str">
        <f t="shared" si="375"/>
        <v/>
      </c>
      <c r="M1582" s="32" t="str">
        <f t="shared" si="376"/>
        <v/>
      </c>
      <c r="N1582" s="27" t="str">
        <f t="shared" si="363"/>
        <v/>
      </c>
      <c r="O1582" s="27" t="str">
        <f t="shared" si="364"/>
        <v/>
      </c>
      <c r="P1582" s="27" t="str">
        <f t="shared" si="365"/>
        <v/>
      </c>
      <c r="Q1582" s="27" t="str">
        <f t="shared" si="366"/>
        <v/>
      </c>
      <c r="R1582" s="27" t="str">
        <f t="shared" si="367"/>
        <v/>
      </c>
      <c r="S1582" s="27" t="str">
        <f t="shared" si="368"/>
        <v/>
      </c>
      <c r="T1582" s="32" t="str">
        <f t="shared" si="369"/>
        <v/>
      </c>
      <c r="U1582" s="10"/>
    </row>
    <row r="1583" spans="1:21" x14ac:dyDescent="0.25">
      <c r="A1583" s="10"/>
      <c r="B1583" s="4" t="str">
        <f>IF(ISBLANK('INPUT | Operations'!$B1588),"",COUNT('INPUT | Operations'!$B$12:$B1587))</f>
        <v/>
      </c>
      <c r="C1583" s="27" t="str">
        <f>IF(ISNUMBER($B1583),('INPUT | Operations'!$C1587+'INPUT | Operations'!$C1588)/2,"")</f>
        <v/>
      </c>
      <c r="D1583" s="28" t="str">
        <f t="shared" si="362"/>
        <v/>
      </c>
      <c r="E1583" s="26" t="str">
        <f>IF(ISNUMBER($B1583),'INPUT | Operations'!$B1588-'INPUT | Operations'!$B1587,"")</f>
        <v/>
      </c>
      <c r="F1583" s="32" t="str">
        <f>IF(ISNUMBER($B1583),IF('INPUT | Operations'!$B1588&lt;MainEngine_BurnTime,1,IF('INPUT | Operations'!$B1587&lt;=MainEngine_BurnTime,(MainEngine_BurnTime-'INPUT | Operations'!$B1587)/('INPUT | Operations'!$B1588-'INPUT | Operations'!$B1587),0))*'INPUT | Operations'!$D1587*NumberOfMainEngines*NumberOfOps*$E1583,"")</f>
        <v/>
      </c>
      <c r="G1583" s="34" t="str">
        <f t="shared" si="370"/>
        <v/>
      </c>
      <c r="H1583" s="27" t="str">
        <f t="shared" si="371"/>
        <v/>
      </c>
      <c r="I1583" s="27" t="str">
        <f t="shared" si="372"/>
        <v/>
      </c>
      <c r="J1583" s="27" t="str">
        <f t="shared" si="373"/>
        <v/>
      </c>
      <c r="K1583" s="27" t="str">
        <f t="shared" si="374"/>
        <v/>
      </c>
      <c r="L1583" s="27" t="str">
        <f t="shared" si="375"/>
        <v/>
      </c>
      <c r="M1583" s="32" t="str">
        <f t="shared" si="376"/>
        <v/>
      </c>
      <c r="N1583" s="27" t="str">
        <f t="shared" si="363"/>
        <v/>
      </c>
      <c r="O1583" s="27" t="str">
        <f t="shared" si="364"/>
        <v/>
      </c>
      <c r="P1583" s="27" t="str">
        <f t="shared" si="365"/>
        <v/>
      </c>
      <c r="Q1583" s="27" t="str">
        <f t="shared" si="366"/>
        <v/>
      </c>
      <c r="R1583" s="27" t="str">
        <f t="shared" si="367"/>
        <v/>
      </c>
      <c r="S1583" s="27" t="str">
        <f t="shared" si="368"/>
        <v/>
      </c>
      <c r="T1583" s="32" t="str">
        <f t="shared" si="369"/>
        <v/>
      </c>
      <c r="U1583" s="10"/>
    </row>
    <row r="1584" spans="1:21" x14ac:dyDescent="0.25">
      <c r="A1584" s="10"/>
      <c r="B1584" s="4" t="str">
        <f>IF(ISBLANK('INPUT | Operations'!$B1589),"",COUNT('INPUT | Operations'!$B$12:$B1588))</f>
        <v/>
      </c>
      <c r="C1584" s="27" t="str">
        <f>IF(ISNUMBER($B1584),('INPUT | Operations'!$C1588+'INPUT | Operations'!$C1589)/2,"")</f>
        <v/>
      </c>
      <c r="D1584" s="28" t="str">
        <f t="shared" si="362"/>
        <v/>
      </c>
      <c r="E1584" s="26" t="str">
        <f>IF(ISNUMBER($B1584),'INPUT | Operations'!$B1589-'INPUT | Operations'!$B1588,"")</f>
        <v/>
      </c>
      <c r="F1584" s="32" t="str">
        <f>IF(ISNUMBER($B1584),IF('INPUT | Operations'!$B1589&lt;MainEngine_BurnTime,1,IF('INPUT | Operations'!$B1588&lt;=MainEngine_BurnTime,(MainEngine_BurnTime-'INPUT | Operations'!$B1588)/('INPUT | Operations'!$B1589-'INPUT | Operations'!$B1588),0))*'INPUT | Operations'!$D1588*NumberOfMainEngines*NumberOfOps*$E1584,"")</f>
        <v/>
      </c>
      <c r="G1584" s="34" t="str">
        <f t="shared" si="370"/>
        <v/>
      </c>
      <c r="H1584" s="27" t="str">
        <f t="shared" si="371"/>
        <v/>
      </c>
      <c r="I1584" s="27" t="str">
        <f t="shared" si="372"/>
        <v/>
      </c>
      <c r="J1584" s="27" t="str">
        <f t="shared" si="373"/>
        <v/>
      </c>
      <c r="K1584" s="27" t="str">
        <f t="shared" si="374"/>
        <v/>
      </c>
      <c r="L1584" s="27" t="str">
        <f t="shared" si="375"/>
        <v/>
      </c>
      <c r="M1584" s="32" t="str">
        <f t="shared" si="376"/>
        <v/>
      </c>
      <c r="N1584" s="27" t="str">
        <f t="shared" si="363"/>
        <v/>
      </c>
      <c r="O1584" s="27" t="str">
        <f t="shared" si="364"/>
        <v/>
      </c>
      <c r="P1584" s="27" t="str">
        <f t="shared" si="365"/>
        <v/>
      </c>
      <c r="Q1584" s="27" t="str">
        <f t="shared" si="366"/>
        <v/>
      </c>
      <c r="R1584" s="27" t="str">
        <f t="shared" si="367"/>
        <v/>
      </c>
      <c r="S1584" s="27" t="str">
        <f t="shared" si="368"/>
        <v/>
      </c>
      <c r="T1584" s="32" t="str">
        <f t="shared" si="369"/>
        <v/>
      </c>
      <c r="U1584" s="10"/>
    </row>
    <row r="1585" spans="1:21" x14ac:dyDescent="0.25">
      <c r="A1585" s="10"/>
      <c r="B1585" s="4" t="str">
        <f>IF(ISBLANK('INPUT | Operations'!$B1590),"",COUNT('INPUT | Operations'!$B$12:$B1589))</f>
        <v/>
      </c>
      <c r="C1585" s="27" t="str">
        <f>IF(ISNUMBER($B1585),('INPUT | Operations'!$C1589+'INPUT | Operations'!$C1590)/2,"")</f>
        <v/>
      </c>
      <c r="D1585" s="28" t="str">
        <f t="shared" si="362"/>
        <v/>
      </c>
      <c r="E1585" s="26" t="str">
        <f>IF(ISNUMBER($B1585),'INPUT | Operations'!$B1590-'INPUT | Operations'!$B1589,"")</f>
        <v/>
      </c>
      <c r="F1585" s="32" t="str">
        <f>IF(ISNUMBER($B1585),IF('INPUT | Operations'!$B1590&lt;MainEngine_BurnTime,1,IF('INPUT | Operations'!$B1589&lt;=MainEngine_BurnTime,(MainEngine_BurnTime-'INPUT | Operations'!$B1589)/('INPUT | Operations'!$B1590-'INPUT | Operations'!$B1589),0))*'INPUT | Operations'!$D1589*NumberOfMainEngines*NumberOfOps*$E1585,"")</f>
        <v/>
      </c>
      <c r="G1585" s="34" t="str">
        <f t="shared" si="370"/>
        <v/>
      </c>
      <c r="H1585" s="27" t="str">
        <f t="shared" si="371"/>
        <v/>
      </c>
      <c r="I1585" s="27" t="str">
        <f t="shared" si="372"/>
        <v/>
      </c>
      <c r="J1585" s="27" t="str">
        <f t="shared" si="373"/>
        <v/>
      </c>
      <c r="K1585" s="27" t="str">
        <f t="shared" si="374"/>
        <v/>
      </c>
      <c r="L1585" s="27" t="str">
        <f t="shared" si="375"/>
        <v/>
      </c>
      <c r="M1585" s="32" t="str">
        <f t="shared" si="376"/>
        <v/>
      </c>
      <c r="N1585" s="27" t="str">
        <f t="shared" si="363"/>
        <v/>
      </c>
      <c r="O1585" s="27" t="str">
        <f t="shared" si="364"/>
        <v/>
      </c>
      <c r="P1585" s="27" t="str">
        <f t="shared" si="365"/>
        <v/>
      </c>
      <c r="Q1585" s="27" t="str">
        <f t="shared" si="366"/>
        <v/>
      </c>
      <c r="R1585" s="27" t="str">
        <f t="shared" si="367"/>
        <v/>
      </c>
      <c r="S1585" s="27" t="str">
        <f t="shared" si="368"/>
        <v/>
      </c>
      <c r="T1585" s="32" t="str">
        <f t="shared" si="369"/>
        <v/>
      </c>
      <c r="U1585" s="10"/>
    </row>
    <row r="1586" spans="1:21" x14ac:dyDescent="0.25">
      <c r="A1586" s="10"/>
      <c r="B1586" s="4" t="str">
        <f>IF(ISBLANK('INPUT | Operations'!$B1591),"",COUNT('INPUT | Operations'!$B$12:$B1590))</f>
        <v/>
      </c>
      <c r="C1586" s="27" t="str">
        <f>IF(ISNUMBER($B1586),('INPUT | Operations'!$C1590+'INPUT | Operations'!$C1591)/2,"")</f>
        <v/>
      </c>
      <c r="D1586" s="28" t="str">
        <f t="shared" si="362"/>
        <v/>
      </c>
      <c r="E1586" s="26" t="str">
        <f>IF(ISNUMBER($B1586),'INPUT | Operations'!$B1591-'INPUT | Operations'!$B1590,"")</f>
        <v/>
      </c>
      <c r="F1586" s="32" t="str">
        <f>IF(ISNUMBER($B1586),IF('INPUT | Operations'!$B1591&lt;MainEngine_BurnTime,1,IF('INPUT | Operations'!$B1590&lt;=MainEngine_BurnTime,(MainEngine_BurnTime-'INPUT | Operations'!$B1590)/('INPUT | Operations'!$B1591-'INPUT | Operations'!$B1590),0))*'INPUT | Operations'!$D1590*NumberOfMainEngines*NumberOfOps*$E1586,"")</f>
        <v/>
      </c>
      <c r="G1586" s="34" t="str">
        <f t="shared" si="370"/>
        <v/>
      </c>
      <c r="H1586" s="27" t="str">
        <f t="shared" si="371"/>
        <v/>
      </c>
      <c r="I1586" s="27" t="str">
        <f t="shared" si="372"/>
        <v/>
      </c>
      <c r="J1586" s="27" t="str">
        <f t="shared" si="373"/>
        <v/>
      </c>
      <c r="K1586" s="27" t="str">
        <f t="shared" si="374"/>
        <v/>
      </c>
      <c r="L1586" s="27" t="str">
        <f t="shared" si="375"/>
        <v/>
      </c>
      <c r="M1586" s="32" t="str">
        <f t="shared" si="376"/>
        <v/>
      </c>
      <c r="N1586" s="27" t="str">
        <f t="shared" si="363"/>
        <v/>
      </c>
      <c r="O1586" s="27" t="str">
        <f t="shared" si="364"/>
        <v/>
      </c>
      <c r="P1586" s="27" t="str">
        <f t="shared" si="365"/>
        <v/>
      </c>
      <c r="Q1586" s="27" t="str">
        <f t="shared" si="366"/>
        <v/>
      </c>
      <c r="R1586" s="27" t="str">
        <f t="shared" si="367"/>
        <v/>
      </c>
      <c r="S1586" s="27" t="str">
        <f t="shared" si="368"/>
        <v/>
      </c>
      <c r="T1586" s="32" t="str">
        <f t="shared" si="369"/>
        <v/>
      </c>
      <c r="U1586" s="10"/>
    </row>
    <row r="1587" spans="1:21" x14ac:dyDescent="0.25">
      <c r="A1587" s="10"/>
      <c r="B1587" s="4" t="str">
        <f>IF(ISBLANK('INPUT | Operations'!$B1592),"",COUNT('INPUT | Operations'!$B$12:$B1591))</f>
        <v/>
      </c>
      <c r="C1587" s="27" t="str">
        <f>IF(ISNUMBER($B1587),('INPUT | Operations'!$C1591+'INPUT | Operations'!$C1592)/2,"")</f>
        <v/>
      </c>
      <c r="D1587" s="28" t="str">
        <f t="shared" si="362"/>
        <v/>
      </c>
      <c r="E1587" s="26" t="str">
        <f>IF(ISNUMBER($B1587),'INPUT | Operations'!$B1592-'INPUT | Operations'!$B1591,"")</f>
        <v/>
      </c>
      <c r="F1587" s="32" t="str">
        <f>IF(ISNUMBER($B1587),IF('INPUT | Operations'!$B1592&lt;MainEngine_BurnTime,1,IF('INPUT | Operations'!$B1591&lt;=MainEngine_BurnTime,(MainEngine_BurnTime-'INPUT | Operations'!$B1591)/('INPUT | Operations'!$B1592-'INPUT | Operations'!$B1591),0))*'INPUT | Operations'!$D1591*NumberOfMainEngines*NumberOfOps*$E1587,"")</f>
        <v/>
      </c>
      <c r="G1587" s="34" t="str">
        <f t="shared" si="370"/>
        <v/>
      </c>
      <c r="H1587" s="27" t="str">
        <f t="shared" si="371"/>
        <v/>
      </c>
      <c r="I1587" s="27" t="str">
        <f t="shared" si="372"/>
        <v/>
      </c>
      <c r="J1587" s="27" t="str">
        <f t="shared" si="373"/>
        <v/>
      </c>
      <c r="K1587" s="27" t="str">
        <f t="shared" si="374"/>
        <v/>
      </c>
      <c r="L1587" s="27" t="str">
        <f t="shared" si="375"/>
        <v/>
      </c>
      <c r="M1587" s="32" t="str">
        <f t="shared" si="376"/>
        <v/>
      </c>
      <c r="N1587" s="27" t="str">
        <f t="shared" si="363"/>
        <v/>
      </c>
      <c r="O1587" s="27" t="str">
        <f t="shared" si="364"/>
        <v/>
      </c>
      <c r="P1587" s="27" t="str">
        <f t="shared" si="365"/>
        <v/>
      </c>
      <c r="Q1587" s="27" t="str">
        <f t="shared" si="366"/>
        <v/>
      </c>
      <c r="R1587" s="27" t="str">
        <f t="shared" si="367"/>
        <v/>
      </c>
      <c r="S1587" s="27" t="str">
        <f t="shared" si="368"/>
        <v/>
      </c>
      <c r="T1587" s="32" t="str">
        <f t="shared" si="369"/>
        <v/>
      </c>
      <c r="U1587" s="10"/>
    </row>
    <row r="1588" spans="1:21" x14ac:dyDescent="0.25">
      <c r="A1588" s="10"/>
      <c r="B1588" s="4" t="str">
        <f>IF(ISBLANK('INPUT | Operations'!$B1593),"",COUNT('INPUT | Operations'!$B$12:$B1592))</f>
        <v/>
      </c>
      <c r="C1588" s="27" t="str">
        <f>IF(ISNUMBER($B1588),('INPUT | Operations'!$C1592+'INPUT | Operations'!$C1593)/2,"")</f>
        <v/>
      </c>
      <c r="D1588" s="28" t="str">
        <f t="shared" si="362"/>
        <v/>
      </c>
      <c r="E1588" s="26" t="str">
        <f>IF(ISNUMBER($B1588),'INPUT | Operations'!$B1593-'INPUT | Operations'!$B1592,"")</f>
        <v/>
      </c>
      <c r="F1588" s="32" t="str">
        <f>IF(ISNUMBER($B1588),IF('INPUT | Operations'!$B1593&lt;MainEngine_BurnTime,1,IF('INPUT | Operations'!$B1592&lt;=MainEngine_BurnTime,(MainEngine_BurnTime-'INPUT | Operations'!$B1592)/('INPUT | Operations'!$B1593-'INPUT | Operations'!$B1592),0))*'INPUT | Operations'!$D1592*NumberOfMainEngines*NumberOfOps*$E1588,"")</f>
        <v/>
      </c>
      <c r="G1588" s="34" t="str">
        <f t="shared" si="370"/>
        <v/>
      </c>
      <c r="H1588" s="27" t="str">
        <f t="shared" si="371"/>
        <v/>
      </c>
      <c r="I1588" s="27" t="str">
        <f t="shared" si="372"/>
        <v/>
      </c>
      <c r="J1588" s="27" t="str">
        <f t="shared" si="373"/>
        <v/>
      </c>
      <c r="K1588" s="27" t="str">
        <f t="shared" si="374"/>
        <v/>
      </c>
      <c r="L1588" s="27" t="str">
        <f t="shared" si="375"/>
        <v/>
      </c>
      <c r="M1588" s="32" t="str">
        <f t="shared" si="376"/>
        <v/>
      </c>
      <c r="N1588" s="27" t="str">
        <f t="shared" si="363"/>
        <v/>
      </c>
      <c r="O1588" s="27" t="str">
        <f t="shared" si="364"/>
        <v/>
      </c>
      <c r="P1588" s="27" t="str">
        <f t="shared" si="365"/>
        <v/>
      </c>
      <c r="Q1588" s="27" t="str">
        <f t="shared" si="366"/>
        <v/>
      </c>
      <c r="R1588" s="27" t="str">
        <f t="shared" si="367"/>
        <v/>
      </c>
      <c r="S1588" s="27" t="str">
        <f t="shared" si="368"/>
        <v/>
      </c>
      <c r="T1588" s="32" t="str">
        <f t="shared" si="369"/>
        <v/>
      </c>
      <c r="U1588" s="10"/>
    </row>
    <row r="1589" spans="1:21" x14ac:dyDescent="0.25">
      <c r="A1589" s="10"/>
      <c r="B1589" s="4" t="str">
        <f>IF(ISBLANK('INPUT | Operations'!$B1594),"",COUNT('INPUT | Operations'!$B$12:$B1593))</f>
        <v/>
      </c>
      <c r="C1589" s="27" t="str">
        <f>IF(ISNUMBER($B1589),('INPUT | Operations'!$C1593+'INPUT | Operations'!$C1594)/2,"")</f>
        <v/>
      </c>
      <c r="D1589" s="28" t="str">
        <f t="shared" ref="D1589:D1652" si="377">IF(ISNUMBER($B1589),C1589*0.3048/1000,"")</f>
        <v/>
      </c>
      <c r="E1589" s="26" t="str">
        <f>IF(ISNUMBER($B1589),'INPUT | Operations'!$B1594-'INPUT | Operations'!$B1593,"")</f>
        <v/>
      </c>
      <c r="F1589" s="32" t="str">
        <f>IF(ISNUMBER($B1589),IF('INPUT | Operations'!$B1594&lt;MainEngine_BurnTime,1,IF('INPUT | Operations'!$B1593&lt;=MainEngine_BurnTime,(MainEngine_BurnTime-'INPUT | Operations'!$B1593)/('INPUT | Operations'!$B1594-'INPUT | Operations'!$B1593),0))*'INPUT | Operations'!$D1593*NumberOfMainEngines*NumberOfOps*$E1589,"")</f>
        <v/>
      </c>
      <c r="G1589" s="34" t="str">
        <f t="shared" si="370"/>
        <v/>
      </c>
      <c r="H1589" s="27" t="str">
        <f t="shared" si="371"/>
        <v/>
      </c>
      <c r="I1589" s="27" t="str">
        <f t="shared" si="372"/>
        <v/>
      </c>
      <c r="J1589" s="27" t="str">
        <f t="shared" si="373"/>
        <v/>
      </c>
      <c r="K1589" s="27" t="str">
        <f t="shared" si="374"/>
        <v/>
      </c>
      <c r="L1589" s="27" t="str">
        <f t="shared" si="375"/>
        <v/>
      </c>
      <c r="M1589" s="32" t="str">
        <f t="shared" si="376"/>
        <v/>
      </c>
      <c r="N1589" s="27" t="str">
        <f t="shared" ref="N1589:N1652" si="378">IFERROR($F1589*G1589/1000,"")</f>
        <v/>
      </c>
      <c r="O1589" s="27" t="str">
        <f t="shared" ref="O1589:O1652" si="379">IFERROR($F1589*H1589/1000,"")</f>
        <v/>
      </c>
      <c r="P1589" s="27" t="str">
        <f t="shared" ref="P1589:P1652" si="380">IFERROR($F1589*I1589/1000,"")</f>
        <v/>
      </c>
      <c r="Q1589" s="27" t="str">
        <f t="shared" ref="Q1589:Q1652" si="381">IFERROR($F1589*J1589/1000,"")</f>
        <v/>
      </c>
      <c r="R1589" s="27" t="str">
        <f t="shared" ref="R1589:R1652" si="382">IFERROR($F1589*K1589/1000,"")</f>
        <v/>
      </c>
      <c r="S1589" s="27" t="str">
        <f t="shared" ref="S1589:S1652" si="383">IFERROR($F1589*L1589/1000,"")</f>
        <v/>
      </c>
      <c r="T1589" s="32" t="str">
        <f t="shared" ref="T1589:T1652" si="384">IFERROR($F1589*M1589/1000,"")</f>
        <v/>
      </c>
      <c r="U1589" s="10"/>
    </row>
    <row r="1590" spans="1:21" x14ac:dyDescent="0.25">
      <c r="A1590" s="10"/>
      <c r="B1590" s="4" t="str">
        <f>IF(ISBLANK('INPUT | Operations'!$B1595),"",COUNT('INPUT | Operations'!$B$12:$B1594))</f>
        <v/>
      </c>
      <c r="C1590" s="27" t="str">
        <f>IF(ISNUMBER($B1590),('INPUT | Operations'!$C1594+'INPUT | Operations'!$C1595)/2,"")</f>
        <v/>
      </c>
      <c r="D1590" s="28" t="str">
        <f t="shared" si="377"/>
        <v/>
      </c>
      <c r="E1590" s="26" t="str">
        <f>IF(ISNUMBER($B1590),'INPUT | Operations'!$B1595-'INPUT | Operations'!$B1594,"")</f>
        <v/>
      </c>
      <c r="F1590" s="32" t="str">
        <f>IF(ISNUMBER($B1590),IF('INPUT | Operations'!$B1595&lt;MainEngine_BurnTime,1,IF('INPUT | Operations'!$B1594&lt;=MainEngine_BurnTime,(MainEngine_BurnTime-'INPUT | Operations'!$B1594)/('INPUT | Operations'!$B1595-'INPUT | Operations'!$B1594),0))*'INPUT | Operations'!$D1594*NumberOfMainEngines*NumberOfOps*$E1590,"")</f>
        <v/>
      </c>
      <c r="G1590" s="34" t="str">
        <f t="shared" si="370"/>
        <v/>
      </c>
      <c r="H1590" s="27" t="str">
        <f t="shared" si="371"/>
        <v/>
      </c>
      <c r="I1590" s="27" t="str">
        <f t="shared" si="372"/>
        <v/>
      </c>
      <c r="J1590" s="27" t="str">
        <f t="shared" si="373"/>
        <v/>
      </c>
      <c r="K1590" s="27" t="str">
        <f t="shared" si="374"/>
        <v/>
      </c>
      <c r="L1590" s="27" t="str">
        <f t="shared" si="375"/>
        <v/>
      </c>
      <c r="M1590" s="32" t="str">
        <f t="shared" si="376"/>
        <v/>
      </c>
      <c r="N1590" s="27" t="str">
        <f t="shared" si="378"/>
        <v/>
      </c>
      <c r="O1590" s="27" t="str">
        <f t="shared" si="379"/>
        <v/>
      </c>
      <c r="P1590" s="27" t="str">
        <f t="shared" si="380"/>
        <v/>
      </c>
      <c r="Q1590" s="27" t="str">
        <f t="shared" si="381"/>
        <v/>
      </c>
      <c r="R1590" s="27" t="str">
        <f t="shared" si="382"/>
        <v/>
      </c>
      <c r="S1590" s="27" t="str">
        <f t="shared" si="383"/>
        <v/>
      </c>
      <c r="T1590" s="32" t="str">
        <f t="shared" si="384"/>
        <v/>
      </c>
      <c r="U1590" s="10"/>
    </row>
    <row r="1591" spans="1:21" x14ac:dyDescent="0.25">
      <c r="A1591" s="10"/>
      <c r="B1591" s="4" t="str">
        <f>IF(ISBLANK('INPUT | Operations'!$B1596),"",COUNT('INPUT | Operations'!$B$12:$B1595))</f>
        <v/>
      </c>
      <c r="C1591" s="27" t="str">
        <f>IF(ISNUMBER($B1591),('INPUT | Operations'!$C1595+'INPUT | Operations'!$C1596)/2,"")</f>
        <v/>
      </c>
      <c r="D1591" s="28" t="str">
        <f t="shared" si="377"/>
        <v/>
      </c>
      <c r="E1591" s="26" t="str">
        <f>IF(ISNUMBER($B1591),'INPUT | Operations'!$B1596-'INPUT | Operations'!$B1595,"")</f>
        <v/>
      </c>
      <c r="F1591" s="32" t="str">
        <f>IF(ISNUMBER($B1591),IF('INPUT | Operations'!$B1596&lt;MainEngine_BurnTime,1,IF('INPUT | Operations'!$B1595&lt;=MainEngine_BurnTime,(MainEngine_BurnTime-'INPUT | Operations'!$B1595)/('INPUT | Operations'!$B1596-'INPUT | Operations'!$B1595),0))*'INPUT | Operations'!$D1595*NumberOfMainEngines*NumberOfOps*$E1591,"")</f>
        <v/>
      </c>
      <c r="G1591" s="34" t="str">
        <f t="shared" si="370"/>
        <v/>
      </c>
      <c r="H1591" s="27" t="str">
        <f t="shared" si="371"/>
        <v/>
      </c>
      <c r="I1591" s="27" t="str">
        <f t="shared" si="372"/>
        <v/>
      </c>
      <c r="J1591" s="27" t="str">
        <f t="shared" si="373"/>
        <v/>
      </c>
      <c r="K1591" s="27" t="str">
        <f t="shared" si="374"/>
        <v/>
      </c>
      <c r="L1591" s="27" t="str">
        <f t="shared" si="375"/>
        <v/>
      </c>
      <c r="M1591" s="32" t="str">
        <f t="shared" si="376"/>
        <v/>
      </c>
      <c r="N1591" s="27" t="str">
        <f t="shared" si="378"/>
        <v/>
      </c>
      <c r="O1591" s="27" t="str">
        <f t="shared" si="379"/>
        <v/>
      </c>
      <c r="P1591" s="27" t="str">
        <f t="shared" si="380"/>
        <v/>
      </c>
      <c r="Q1591" s="27" t="str">
        <f t="shared" si="381"/>
        <v/>
      </c>
      <c r="R1591" s="27" t="str">
        <f t="shared" si="382"/>
        <v/>
      </c>
      <c r="S1591" s="27" t="str">
        <f t="shared" si="383"/>
        <v/>
      </c>
      <c r="T1591" s="32" t="str">
        <f t="shared" si="384"/>
        <v/>
      </c>
      <c r="U1591" s="10"/>
    </row>
    <row r="1592" spans="1:21" x14ac:dyDescent="0.25">
      <c r="A1592" s="10"/>
      <c r="B1592" s="4" t="str">
        <f>IF(ISBLANK('INPUT | Operations'!$B1597),"",COUNT('INPUT | Operations'!$B$12:$B1596))</f>
        <v/>
      </c>
      <c r="C1592" s="27" t="str">
        <f>IF(ISNUMBER($B1592),('INPUT | Operations'!$C1596+'INPUT | Operations'!$C1597)/2,"")</f>
        <v/>
      </c>
      <c r="D1592" s="28" t="str">
        <f t="shared" si="377"/>
        <v/>
      </c>
      <c r="E1592" s="26" t="str">
        <f>IF(ISNUMBER($B1592),'INPUT | Operations'!$B1597-'INPUT | Operations'!$B1596,"")</f>
        <v/>
      </c>
      <c r="F1592" s="32" t="str">
        <f>IF(ISNUMBER($B1592),IF('INPUT | Operations'!$B1597&lt;MainEngine_BurnTime,1,IF('INPUT | Operations'!$B1596&lt;=MainEngine_BurnTime,(MainEngine_BurnTime-'INPUT | Operations'!$B1596)/('INPUT | Operations'!$B1597-'INPUT | Operations'!$B1596),0))*'INPUT | Operations'!$D1596*NumberOfMainEngines*NumberOfOps*$E1592,"")</f>
        <v/>
      </c>
      <c r="G1592" s="34" t="str">
        <f t="shared" si="370"/>
        <v/>
      </c>
      <c r="H1592" s="27" t="str">
        <f t="shared" si="371"/>
        <v/>
      </c>
      <c r="I1592" s="27" t="str">
        <f t="shared" si="372"/>
        <v/>
      </c>
      <c r="J1592" s="27" t="str">
        <f t="shared" si="373"/>
        <v/>
      </c>
      <c r="K1592" s="27" t="str">
        <f t="shared" si="374"/>
        <v/>
      </c>
      <c r="L1592" s="27" t="str">
        <f t="shared" si="375"/>
        <v/>
      </c>
      <c r="M1592" s="32" t="str">
        <f t="shared" si="376"/>
        <v/>
      </c>
      <c r="N1592" s="27" t="str">
        <f t="shared" si="378"/>
        <v/>
      </c>
      <c r="O1592" s="27" t="str">
        <f t="shared" si="379"/>
        <v/>
      </c>
      <c r="P1592" s="27" t="str">
        <f t="shared" si="380"/>
        <v/>
      </c>
      <c r="Q1592" s="27" t="str">
        <f t="shared" si="381"/>
        <v/>
      </c>
      <c r="R1592" s="27" t="str">
        <f t="shared" si="382"/>
        <v/>
      </c>
      <c r="S1592" s="27" t="str">
        <f t="shared" si="383"/>
        <v/>
      </c>
      <c r="T1592" s="32" t="str">
        <f t="shared" si="384"/>
        <v/>
      </c>
      <c r="U1592" s="10"/>
    </row>
    <row r="1593" spans="1:21" x14ac:dyDescent="0.25">
      <c r="A1593" s="10"/>
      <c r="B1593" s="4" t="str">
        <f>IF(ISBLANK('INPUT | Operations'!$B1598),"",COUNT('INPUT | Operations'!$B$12:$B1597))</f>
        <v/>
      </c>
      <c r="C1593" s="27" t="str">
        <f>IF(ISNUMBER($B1593),('INPUT | Operations'!$C1597+'INPUT | Operations'!$C1598)/2,"")</f>
        <v/>
      </c>
      <c r="D1593" s="28" t="str">
        <f t="shared" si="377"/>
        <v/>
      </c>
      <c r="E1593" s="26" t="str">
        <f>IF(ISNUMBER($B1593),'INPUT | Operations'!$B1598-'INPUT | Operations'!$B1597,"")</f>
        <v/>
      </c>
      <c r="F1593" s="32" t="str">
        <f>IF(ISNUMBER($B1593),IF('INPUT | Operations'!$B1598&lt;MainEngine_BurnTime,1,IF('INPUT | Operations'!$B1597&lt;=MainEngine_BurnTime,(MainEngine_BurnTime-'INPUT | Operations'!$B1597)/('INPUT | Operations'!$B1598-'INPUT | Operations'!$B1597),0))*'INPUT | Operations'!$D1597*NumberOfMainEngines*NumberOfOps*$E1593,"")</f>
        <v/>
      </c>
      <c r="G1593" s="34" t="str">
        <f t="shared" si="370"/>
        <v/>
      </c>
      <c r="H1593" s="27" t="str">
        <f t="shared" si="371"/>
        <v/>
      </c>
      <c r="I1593" s="27" t="str">
        <f t="shared" si="372"/>
        <v/>
      </c>
      <c r="J1593" s="27" t="str">
        <f t="shared" si="373"/>
        <v/>
      </c>
      <c r="K1593" s="27" t="str">
        <f t="shared" si="374"/>
        <v/>
      </c>
      <c r="L1593" s="27" t="str">
        <f t="shared" si="375"/>
        <v/>
      </c>
      <c r="M1593" s="32" t="str">
        <f t="shared" si="376"/>
        <v/>
      </c>
      <c r="N1593" s="27" t="str">
        <f t="shared" si="378"/>
        <v/>
      </c>
      <c r="O1593" s="27" t="str">
        <f t="shared" si="379"/>
        <v/>
      </c>
      <c r="P1593" s="27" t="str">
        <f t="shared" si="380"/>
        <v/>
      </c>
      <c r="Q1593" s="27" t="str">
        <f t="shared" si="381"/>
        <v/>
      </c>
      <c r="R1593" s="27" t="str">
        <f t="shared" si="382"/>
        <v/>
      </c>
      <c r="S1593" s="27" t="str">
        <f t="shared" si="383"/>
        <v/>
      </c>
      <c r="T1593" s="32" t="str">
        <f t="shared" si="384"/>
        <v/>
      </c>
      <c r="U1593" s="10"/>
    </row>
    <row r="1594" spans="1:21" x14ac:dyDescent="0.25">
      <c r="A1594" s="10"/>
      <c r="B1594" s="4" t="str">
        <f>IF(ISBLANK('INPUT | Operations'!$B1599),"",COUNT('INPUT | Operations'!$B$12:$B1598))</f>
        <v/>
      </c>
      <c r="C1594" s="27" t="str">
        <f>IF(ISNUMBER($B1594),('INPUT | Operations'!$C1598+'INPUT | Operations'!$C1599)/2,"")</f>
        <v/>
      </c>
      <c r="D1594" s="28" t="str">
        <f t="shared" si="377"/>
        <v/>
      </c>
      <c r="E1594" s="26" t="str">
        <f>IF(ISNUMBER($B1594),'INPUT | Operations'!$B1599-'INPUT | Operations'!$B1598,"")</f>
        <v/>
      </c>
      <c r="F1594" s="32" t="str">
        <f>IF(ISNUMBER($B1594),IF('INPUT | Operations'!$B1599&lt;MainEngine_BurnTime,1,IF('INPUT | Operations'!$B1598&lt;=MainEngine_BurnTime,(MainEngine_BurnTime-'INPUT | Operations'!$B1598)/('INPUT | Operations'!$B1599-'INPUT | Operations'!$B1598),0))*'INPUT | Operations'!$D1598*NumberOfMainEngines*NumberOfOps*$E1594,"")</f>
        <v/>
      </c>
      <c r="G1594" s="34" t="str">
        <f t="shared" si="370"/>
        <v/>
      </c>
      <c r="H1594" s="27" t="str">
        <f t="shared" si="371"/>
        <v/>
      </c>
      <c r="I1594" s="27" t="str">
        <f t="shared" si="372"/>
        <v/>
      </c>
      <c r="J1594" s="27" t="str">
        <f t="shared" si="373"/>
        <v/>
      </c>
      <c r="K1594" s="27" t="str">
        <f t="shared" si="374"/>
        <v/>
      </c>
      <c r="L1594" s="27" t="str">
        <f t="shared" si="375"/>
        <v/>
      </c>
      <c r="M1594" s="32" t="str">
        <f t="shared" si="376"/>
        <v/>
      </c>
      <c r="N1594" s="27" t="str">
        <f t="shared" si="378"/>
        <v/>
      </c>
      <c r="O1594" s="27" t="str">
        <f t="shared" si="379"/>
        <v/>
      </c>
      <c r="P1594" s="27" t="str">
        <f t="shared" si="380"/>
        <v/>
      </c>
      <c r="Q1594" s="27" t="str">
        <f t="shared" si="381"/>
        <v/>
      </c>
      <c r="R1594" s="27" t="str">
        <f t="shared" si="382"/>
        <v/>
      </c>
      <c r="S1594" s="27" t="str">
        <f t="shared" si="383"/>
        <v/>
      </c>
      <c r="T1594" s="32" t="str">
        <f t="shared" si="384"/>
        <v/>
      </c>
      <c r="U1594" s="10"/>
    </row>
    <row r="1595" spans="1:21" x14ac:dyDescent="0.25">
      <c r="A1595" s="10"/>
      <c r="B1595" s="4" t="str">
        <f>IF(ISBLANK('INPUT | Operations'!$B1600),"",COUNT('INPUT | Operations'!$B$12:$B1599))</f>
        <v/>
      </c>
      <c r="C1595" s="27" t="str">
        <f>IF(ISNUMBER($B1595),('INPUT | Operations'!$C1599+'INPUT | Operations'!$C1600)/2,"")</f>
        <v/>
      </c>
      <c r="D1595" s="28" t="str">
        <f t="shared" si="377"/>
        <v/>
      </c>
      <c r="E1595" s="26" t="str">
        <f>IF(ISNUMBER($B1595),'INPUT | Operations'!$B1600-'INPUT | Operations'!$B1599,"")</f>
        <v/>
      </c>
      <c r="F1595" s="32" t="str">
        <f>IF(ISNUMBER($B1595),IF('INPUT | Operations'!$B1600&lt;MainEngine_BurnTime,1,IF('INPUT | Operations'!$B1599&lt;=MainEngine_BurnTime,(MainEngine_BurnTime-'INPUT | Operations'!$B1599)/('INPUT | Operations'!$B1600-'INPUT | Operations'!$B1599),0))*'INPUT | Operations'!$D1599*NumberOfMainEngines*NumberOfOps*$E1595,"")</f>
        <v/>
      </c>
      <c r="G1595" s="34" t="str">
        <f t="shared" si="370"/>
        <v/>
      </c>
      <c r="H1595" s="27" t="str">
        <f t="shared" si="371"/>
        <v/>
      </c>
      <c r="I1595" s="27" t="str">
        <f t="shared" si="372"/>
        <v/>
      </c>
      <c r="J1595" s="27" t="str">
        <f t="shared" si="373"/>
        <v/>
      </c>
      <c r="K1595" s="27" t="str">
        <f t="shared" si="374"/>
        <v/>
      </c>
      <c r="L1595" s="27" t="str">
        <f t="shared" si="375"/>
        <v/>
      </c>
      <c r="M1595" s="32" t="str">
        <f t="shared" si="376"/>
        <v/>
      </c>
      <c r="N1595" s="27" t="str">
        <f t="shared" si="378"/>
        <v/>
      </c>
      <c r="O1595" s="27" t="str">
        <f t="shared" si="379"/>
        <v/>
      </c>
      <c r="P1595" s="27" t="str">
        <f t="shared" si="380"/>
        <v/>
      </c>
      <c r="Q1595" s="27" t="str">
        <f t="shared" si="381"/>
        <v/>
      </c>
      <c r="R1595" s="27" t="str">
        <f t="shared" si="382"/>
        <v/>
      </c>
      <c r="S1595" s="27" t="str">
        <f t="shared" si="383"/>
        <v/>
      </c>
      <c r="T1595" s="32" t="str">
        <f t="shared" si="384"/>
        <v/>
      </c>
      <c r="U1595" s="10"/>
    </row>
    <row r="1596" spans="1:21" x14ac:dyDescent="0.25">
      <c r="A1596" s="10"/>
      <c r="B1596" s="4" t="str">
        <f>IF(ISBLANK('INPUT | Operations'!$B1601),"",COUNT('INPUT | Operations'!$B$12:$B1600))</f>
        <v/>
      </c>
      <c r="C1596" s="27" t="str">
        <f>IF(ISNUMBER($B1596),('INPUT | Operations'!$C1600+'INPUT | Operations'!$C1601)/2,"")</f>
        <v/>
      </c>
      <c r="D1596" s="28" t="str">
        <f t="shared" si="377"/>
        <v/>
      </c>
      <c r="E1596" s="26" t="str">
        <f>IF(ISNUMBER($B1596),'INPUT | Operations'!$B1601-'INPUT | Operations'!$B1600,"")</f>
        <v/>
      </c>
      <c r="F1596" s="32" t="str">
        <f>IF(ISNUMBER($B1596),IF('INPUT | Operations'!$B1601&lt;MainEngine_BurnTime,1,IF('INPUT | Operations'!$B1600&lt;=MainEngine_BurnTime,(MainEngine_BurnTime-'INPUT | Operations'!$B1600)/('INPUT | Operations'!$B1601-'INPUT | Operations'!$B1600),0))*'INPUT | Operations'!$D1600*NumberOfMainEngines*NumberOfOps*$E1596,"")</f>
        <v/>
      </c>
      <c r="G1596" s="34" t="str">
        <f t="shared" si="370"/>
        <v/>
      </c>
      <c r="H1596" s="27" t="str">
        <f t="shared" si="371"/>
        <v/>
      </c>
      <c r="I1596" s="27" t="str">
        <f t="shared" si="372"/>
        <v/>
      </c>
      <c r="J1596" s="27" t="str">
        <f t="shared" si="373"/>
        <v/>
      </c>
      <c r="K1596" s="27" t="str">
        <f t="shared" si="374"/>
        <v/>
      </c>
      <c r="L1596" s="27" t="str">
        <f t="shared" si="375"/>
        <v/>
      </c>
      <c r="M1596" s="32" t="str">
        <f t="shared" si="376"/>
        <v/>
      </c>
      <c r="N1596" s="27" t="str">
        <f t="shared" si="378"/>
        <v/>
      </c>
      <c r="O1596" s="27" t="str">
        <f t="shared" si="379"/>
        <v/>
      </c>
      <c r="P1596" s="27" t="str">
        <f t="shared" si="380"/>
        <v/>
      </c>
      <c r="Q1596" s="27" t="str">
        <f t="shared" si="381"/>
        <v/>
      </c>
      <c r="R1596" s="27" t="str">
        <f t="shared" si="382"/>
        <v/>
      </c>
      <c r="S1596" s="27" t="str">
        <f t="shared" si="383"/>
        <v/>
      </c>
      <c r="T1596" s="32" t="str">
        <f t="shared" si="384"/>
        <v/>
      </c>
      <c r="U1596" s="10"/>
    </row>
    <row r="1597" spans="1:21" x14ac:dyDescent="0.25">
      <c r="A1597" s="10"/>
      <c r="B1597" s="4" t="str">
        <f>IF(ISBLANK('INPUT | Operations'!$B1602),"",COUNT('INPUT | Operations'!$B$12:$B1601))</f>
        <v/>
      </c>
      <c r="C1597" s="27" t="str">
        <f>IF(ISNUMBER($B1597),('INPUT | Operations'!$C1601+'INPUT | Operations'!$C1602)/2,"")</f>
        <v/>
      </c>
      <c r="D1597" s="28" t="str">
        <f t="shared" si="377"/>
        <v/>
      </c>
      <c r="E1597" s="26" t="str">
        <f>IF(ISNUMBER($B1597),'INPUT | Operations'!$B1602-'INPUT | Operations'!$B1601,"")</f>
        <v/>
      </c>
      <c r="F1597" s="32" t="str">
        <f>IF(ISNUMBER($B1597),IF('INPUT | Operations'!$B1602&lt;MainEngine_BurnTime,1,IF('INPUT | Operations'!$B1601&lt;=MainEngine_BurnTime,(MainEngine_BurnTime-'INPUT | Operations'!$B1601)/('INPUT | Operations'!$B1602-'INPUT | Operations'!$B1601),0))*'INPUT | Operations'!$D1601*NumberOfMainEngines*NumberOfOps*$E1597,"")</f>
        <v/>
      </c>
      <c r="G1597" s="34" t="str">
        <f t="shared" si="370"/>
        <v/>
      </c>
      <c r="H1597" s="27" t="str">
        <f t="shared" si="371"/>
        <v/>
      </c>
      <c r="I1597" s="27" t="str">
        <f t="shared" si="372"/>
        <v/>
      </c>
      <c r="J1597" s="27" t="str">
        <f t="shared" si="373"/>
        <v/>
      </c>
      <c r="K1597" s="27" t="str">
        <f t="shared" si="374"/>
        <v/>
      </c>
      <c r="L1597" s="27" t="str">
        <f t="shared" si="375"/>
        <v/>
      </c>
      <c r="M1597" s="32" t="str">
        <f t="shared" si="376"/>
        <v/>
      </c>
      <c r="N1597" s="27" t="str">
        <f t="shared" si="378"/>
        <v/>
      </c>
      <c r="O1597" s="27" t="str">
        <f t="shared" si="379"/>
        <v/>
      </c>
      <c r="P1597" s="27" t="str">
        <f t="shared" si="380"/>
        <v/>
      </c>
      <c r="Q1597" s="27" t="str">
        <f t="shared" si="381"/>
        <v/>
      </c>
      <c r="R1597" s="27" t="str">
        <f t="shared" si="382"/>
        <v/>
      </c>
      <c r="S1597" s="27" t="str">
        <f t="shared" si="383"/>
        <v/>
      </c>
      <c r="T1597" s="32" t="str">
        <f t="shared" si="384"/>
        <v/>
      </c>
      <c r="U1597" s="10"/>
    </row>
    <row r="1598" spans="1:21" x14ac:dyDescent="0.25">
      <c r="A1598" s="10"/>
      <c r="B1598" s="4" t="str">
        <f>IF(ISBLANK('INPUT | Operations'!$B1603),"",COUNT('INPUT | Operations'!$B$12:$B1602))</f>
        <v/>
      </c>
      <c r="C1598" s="27" t="str">
        <f>IF(ISNUMBER($B1598),('INPUT | Operations'!$C1602+'INPUT | Operations'!$C1603)/2,"")</f>
        <v/>
      </c>
      <c r="D1598" s="28" t="str">
        <f t="shared" si="377"/>
        <v/>
      </c>
      <c r="E1598" s="26" t="str">
        <f>IF(ISNUMBER($B1598),'INPUT | Operations'!$B1603-'INPUT | Operations'!$B1602,"")</f>
        <v/>
      </c>
      <c r="F1598" s="32" t="str">
        <f>IF(ISNUMBER($B1598),IF('INPUT | Operations'!$B1603&lt;MainEngine_BurnTime,1,IF('INPUT | Operations'!$B1602&lt;=MainEngine_BurnTime,(MainEngine_BurnTime-'INPUT | Operations'!$B1602)/('INPUT | Operations'!$B1603-'INPUT | Operations'!$B1602),0))*'INPUT | Operations'!$D1602*NumberOfMainEngines*NumberOfOps*$E1598,"")</f>
        <v/>
      </c>
      <c r="G1598" s="34" t="str">
        <f t="shared" si="370"/>
        <v/>
      </c>
      <c r="H1598" s="27" t="str">
        <f t="shared" si="371"/>
        <v/>
      </c>
      <c r="I1598" s="27" t="str">
        <f t="shared" si="372"/>
        <v/>
      </c>
      <c r="J1598" s="27" t="str">
        <f t="shared" si="373"/>
        <v/>
      </c>
      <c r="K1598" s="27" t="str">
        <f t="shared" si="374"/>
        <v/>
      </c>
      <c r="L1598" s="27" t="str">
        <f t="shared" si="375"/>
        <v/>
      </c>
      <c r="M1598" s="32" t="str">
        <f t="shared" si="376"/>
        <v/>
      </c>
      <c r="N1598" s="27" t="str">
        <f t="shared" si="378"/>
        <v/>
      </c>
      <c r="O1598" s="27" t="str">
        <f t="shared" si="379"/>
        <v/>
      </c>
      <c r="P1598" s="27" t="str">
        <f t="shared" si="380"/>
        <v/>
      </c>
      <c r="Q1598" s="27" t="str">
        <f t="shared" si="381"/>
        <v/>
      </c>
      <c r="R1598" s="27" t="str">
        <f t="shared" si="382"/>
        <v/>
      </c>
      <c r="S1598" s="27" t="str">
        <f t="shared" si="383"/>
        <v/>
      </c>
      <c r="T1598" s="32" t="str">
        <f t="shared" si="384"/>
        <v/>
      </c>
      <c r="U1598" s="10"/>
    </row>
    <row r="1599" spans="1:21" x14ac:dyDescent="0.25">
      <c r="A1599" s="10"/>
      <c r="B1599" s="4" t="str">
        <f>IF(ISBLANK('INPUT | Operations'!$B1604),"",COUNT('INPUT | Operations'!$B$12:$B1603))</f>
        <v/>
      </c>
      <c r="C1599" s="27" t="str">
        <f>IF(ISNUMBER($B1599),('INPUT | Operations'!$C1603+'INPUT | Operations'!$C1604)/2,"")</f>
        <v/>
      </c>
      <c r="D1599" s="28" t="str">
        <f t="shared" si="377"/>
        <v/>
      </c>
      <c r="E1599" s="26" t="str">
        <f>IF(ISNUMBER($B1599),'INPUT | Operations'!$B1604-'INPUT | Operations'!$B1603,"")</f>
        <v/>
      </c>
      <c r="F1599" s="32" t="str">
        <f>IF(ISNUMBER($B1599),IF('INPUT | Operations'!$B1604&lt;MainEngine_BurnTime,1,IF('INPUT | Operations'!$B1603&lt;=MainEngine_BurnTime,(MainEngine_BurnTime-'INPUT | Operations'!$B1603)/('INPUT | Operations'!$B1604-'INPUT | Operations'!$B1603),0))*'INPUT | Operations'!$D1603*NumberOfMainEngines*NumberOfOps*$E1599,"")</f>
        <v/>
      </c>
      <c r="G1599" s="34" t="str">
        <f t="shared" si="370"/>
        <v/>
      </c>
      <c r="H1599" s="27" t="str">
        <f t="shared" si="371"/>
        <v/>
      </c>
      <c r="I1599" s="27" t="str">
        <f t="shared" si="372"/>
        <v/>
      </c>
      <c r="J1599" s="27" t="str">
        <f t="shared" si="373"/>
        <v/>
      </c>
      <c r="K1599" s="27" t="str">
        <f t="shared" si="374"/>
        <v/>
      </c>
      <c r="L1599" s="27" t="str">
        <f t="shared" si="375"/>
        <v/>
      </c>
      <c r="M1599" s="32" t="str">
        <f t="shared" si="376"/>
        <v/>
      </c>
      <c r="N1599" s="27" t="str">
        <f t="shared" si="378"/>
        <v/>
      </c>
      <c r="O1599" s="27" t="str">
        <f t="shared" si="379"/>
        <v/>
      </c>
      <c r="P1599" s="27" t="str">
        <f t="shared" si="380"/>
        <v/>
      </c>
      <c r="Q1599" s="27" t="str">
        <f t="shared" si="381"/>
        <v/>
      </c>
      <c r="R1599" s="27" t="str">
        <f t="shared" si="382"/>
        <v/>
      </c>
      <c r="S1599" s="27" t="str">
        <f t="shared" si="383"/>
        <v/>
      </c>
      <c r="T1599" s="32" t="str">
        <f t="shared" si="384"/>
        <v/>
      </c>
      <c r="U1599" s="10"/>
    </row>
    <row r="1600" spans="1:21" x14ac:dyDescent="0.25">
      <c r="A1600" s="10"/>
      <c r="B1600" s="4" t="str">
        <f>IF(ISBLANK('INPUT | Operations'!$B1605),"",COUNT('INPUT | Operations'!$B$12:$B1604))</f>
        <v/>
      </c>
      <c r="C1600" s="27" t="str">
        <f>IF(ISNUMBER($B1600),('INPUT | Operations'!$C1604+'INPUT | Operations'!$C1605)/2,"")</f>
        <v/>
      </c>
      <c r="D1600" s="28" t="str">
        <f t="shared" si="377"/>
        <v/>
      </c>
      <c r="E1600" s="26" t="str">
        <f>IF(ISNUMBER($B1600),'INPUT | Operations'!$B1605-'INPUT | Operations'!$B1604,"")</f>
        <v/>
      </c>
      <c r="F1600" s="32" t="str">
        <f>IF(ISNUMBER($B1600),IF('INPUT | Operations'!$B1605&lt;MainEngine_BurnTime,1,IF('INPUT | Operations'!$B1604&lt;=MainEngine_BurnTime,(MainEngine_BurnTime-'INPUT | Operations'!$B1604)/('INPUT | Operations'!$B1605-'INPUT | Operations'!$B1604),0))*'INPUT | Operations'!$D1604*NumberOfMainEngines*NumberOfOps*$E1600,"")</f>
        <v/>
      </c>
      <c r="G1600" s="34" t="str">
        <f t="shared" si="370"/>
        <v/>
      </c>
      <c r="H1600" s="27" t="str">
        <f t="shared" si="371"/>
        <v/>
      </c>
      <c r="I1600" s="27" t="str">
        <f t="shared" si="372"/>
        <v/>
      </c>
      <c r="J1600" s="27" t="str">
        <f t="shared" si="373"/>
        <v/>
      </c>
      <c r="K1600" s="27" t="str">
        <f t="shared" si="374"/>
        <v/>
      </c>
      <c r="L1600" s="27" t="str">
        <f t="shared" si="375"/>
        <v/>
      </c>
      <c r="M1600" s="32" t="str">
        <f t="shared" si="376"/>
        <v/>
      </c>
      <c r="N1600" s="27" t="str">
        <f t="shared" si="378"/>
        <v/>
      </c>
      <c r="O1600" s="27" t="str">
        <f t="shared" si="379"/>
        <v/>
      </c>
      <c r="P1600" s="27" t="str">
        <f t="shared" si="380"/>
        <v/>
      </c>
      <c r="Q1600" s="27" t="str">
        <f t="shared" si="381"/>
        <v/>
      </c>
      <c r="R1600" s="27" t="str">
        <f t="shared" si="382"/>
        <v/>
      </c>
      <c r="S1600" s="27" t="str">
        <f t="shared" si="383"/>
        <v/>
      </c>
      <c r="T1600" s="32" t="str">
        <f t="shared" si="384"/>
        <v/>
      </c>
      <c r="U1600" s="10"/>
    </row>
    <row r="1601" spans="1:21" x14ac:dyDescent="0.25">
      <c r="A1601" s="10"/>
      <c r="B1601" s="4" t="str">
        <f>IF(ISBLANK('INPUT | Operations'!$B1606),"",COUNT('INPUT | Operations'!$B$12:$B1605))</f>
        <v/>
      </c>
      <c r="C1601" s="27" t="str">
        <f>IF(ISNUMBER($B1601),('INPUT | Operations'!$C1605+'INPUT | Operations'!$C1606)/2,"")</f>
        <v/>
      </c>
      <c r="D1601" s="28" t="str">
        <f t="shared" si="377"/>
        <v/>
      </c>
      <c r="E1601" s="26" t="str">
        <f>IF(ISNUMBER($B1601),'INPUT | Operations'!$B1606-'INPUT | Operations'!$B1605,"")</f>
        <v/>
      </c>
      <c r="F1601" s="32" t="str">
        <f>IF(ISNUMBER($B1601),IF('INPUT | Operations'!$B1606&lt;MainEngine_BurnTime,1,IF('INPUT | Operations'!$B1605&lt;=MainEngine_BurnTime,(MainEngine_BurnTime-'INPUT | Operations'!$B1605)/('INPUT | Operations'!$B1606-'INPUT | Operations'!$B1605),0))*'INPUT | Operations'!$D1605*NumberOfMainEngines*NumberOfOps*$E1601,"")</f>
        <v/>
      </c>
      <c r="G1601" s="34" t="str">
        <f t="shared" si="370"/>
        <v/>
      </c>
      <c r="H1601" s="27" t="str">
        <f t="shared" si="371"/>
        <v/>
      </c>
      <c r="I1601" s="27" t="str">
        <f t="shared" si="372"/>
        <v/>
      </c>
      <c r="J1601" s="27" t="str">
        <f t="shared" si="373"/>
        <v/>
      </c>
      <c r="K1601" s="27" t="str">
        <f t="shared" si="374"/>
        <v/>
      </c>
      <c r="L1601" s="27" t="str">
        <f t="shared" si="375"/>
        <v/>
      </c>
      <c r="M1601" s="32" t="str">
        <f t="shared" si="376"/>
        <v/>
      </c>
      <c r="N1601" s="27" t="str">
        <f t="shared" si="378"/>
        <v/>
      </c>
      <c r="O1601" s="27" t="str">
        <f t="shared" si="379"/>
        <v/>
      </c>
      <c r="P1601" s="27" t="str">
        <f t="shared" si="380"/>
        <v/>
      </c>
      <c r="Q1601" s="27" t="str">
        <f t="shared" si="381"/>
        <v/>
      </c>
      <c r="R1601" s="27" t="str">
        <f t="shared" si="382"/>
        <v/>
      </c>
      <c r="S1601" s="27" t="str">
        <f t="shared" si="383"/>
        <v/>
      </c>
      <c r="T1601" s="32" t="str">
        <f t="shared" si="384"/>
        <v/>
      </c>
      <c r="U1601" s="10"/>
    </row>
    <row r="1602" spans="1:21" x14ac:dyDescent="0.25">
      <c r="A1602" s="10"/>
      <c r="B1602" s="4" t="str">
        <f>IF(ISBLANK('INPUT | Operations'!$B1607),"",COUNT('INPUT | Operations'!$B$12:$B1606))</f>
        <v/>
      </c>
      <c r="C1602" s="27" t="str">
        <f>IF(ISNUMBER($B1602),('INPUT | Operations'!$C1606+'INPUT | Operations'!$C1607)/2,"")</f>
        <v/>
      </c>
      <c r="D1602" s="28" t="str">
        <f t="shared" si="377"/>
        <v/>
      </c>
      <c r="E1602" s="26" t="str">
        <f>IF(ISNUMBER($B1602),'INPUT | Operations'!$B1607-'INPUT | Operations'!$B1606,"")</f>
        <v/>
      </c>
      <c r="F1602" s="32" t="str">
        <f>IF(ISNUMBER($B1602),IF('INPUT | Operations'!$B1607&lt;MainEngine_BurnTime,1,IF('INPUT | Operations'!$B1606&lt;=MainEngine_BurnTime,(MainEngine_BurnTime-'INPUT | Operations'!$B1606)/('INPUT | Operations'!$B1607-'INPUT | Operations'!$B1606),0))*'INPUT | Operations'!$D1606*NumberOfMainEngines*NumberOfOps*$E1602,"")</f>
        <v/>
      </c>
      <c r="G1602" s="34" t="str">
        <f t="shared" si="370"/>
        <v/>
      </c>
      <c r="H1602" s="27" t="str">
        <f t="shared" si="371"/>
        <v/>
      </c>
      <c r="I1602" s="27" t="str">
        <f t="shared" si="372"/>
        <v/>
      </c>
      <c r="J1602" s="27" t="str">
        <f t="shared" si="373"/>
        <v/>
      </c>
      <c r="K1602" s="27" t="str">
        <f t="shared" si="374"/>
        <v/>
      </c>
      <c r="L1602" s="27" t="str">
        <f t="shared" si="375"/>
        <v/>
      </c>
      <c r="M1602" s="32" t="str">
        <f t="shared" si="376"/>
        <v/>
      </c>
      <c r="N1602" s="27" t="str">
        <f t="shared" si="378"/>
        <v/>
      </c>
      <c r="O1602" s="27" t="str">
        <f t="shared" si="379"/>
        <v/>
      </c>
      <c r="P1602" s="27" t="str">
        <f t="shared" si="380"/>
        <v/>
      </c>
      <c r="Q1602" s="27" t="str">
        <f t="shared" si="381"/>
        <v/>
      </c>
      <c r="R1602" s="27" t="str">
        <f t="shared" si="382"/>
        <v/>
      </c>
      <c r="S1602" s="27" t="str">
        <f t="shared" si="383"/>
        <v/>
      </c>
      <c r="T1602" s="32" t="str">
        <f t="shared" si="384"/>
        <v/>
      </c>
      <c r="U1602" s="10"/>
    </row>
    <row r="1603" spans="1:21" x14ac:dyDescent="0.25">
      <c r="A1603" s="10"/>
      <c r="B1603" s="4" t="str">
        <f>IF(ISBLANK('INPUT | Operations'!$B1608),"",COUNT('INPUT | Operations'!$B$12:$B1607))</f>
        <v/>
      </c>
      <c r="C1603" s="27" t="str">
        <f>IF(ISNUMBER($B1603),('INPUT | Operations'!$C1607+'INPUT | Operations'!$C1608)/2,"")</f>
        <v/>
      </c>
      <c r="D1603" s="28" t="str">
        <f t="shared" si="377"/>
        <v/>
      </c>
      <c r="E1603" s="26" t="str">
        <f>IF(ISNUMBER($B1603),'INPUT | Operations'!$B1608-'INPUT | Operations'!$B1607,"")</f>
        <v/>
      </c>
      <c r="F1603" s="32" t="str">
        <f>IF(ISNUMBER($B1603),IF('INPUT | Operations'!$B1608&lt;MainEngine_BurnTime,1,IF('INPUT | Operations'!$B1607&lt;=MainEngine_BurnTime,(MainEngine_BurnTime-'INPUT | Operations'!$B1607)/('INPUT | Operations'!$B1608-'INPUT | Operations'!$B1607),0))*'INPUT | Operations'!$D1607*NumberOfMainEngines*NumberOfOps*$E1603,"")</f>
        <v/>
      </c>
      <c r="G1603" s="34" t="str">
        <f t="shared" si="370"/>
        <v/>
      </c>
      <c r="H1603" s="27" t="str">
        <f t="shared" si="371"/>
        <v/>
      </c>
      <c r="I1603" s="27" t="str">
        <f t="shared" si="372"/>
        <v/>
      </c>
      <c r="J1603" s="27" t="str">
        <f t="shared" si="373"/>
        <v/>
      </c>
      <c r="K1603" s="27" t="str">
        <f t="shared" si="374"/>
        <v/>
      </c>
      <c r="L1603" s="27" t="str">
        <f t="shared" si="375"/>
        <v/>
      </c>
      <c r="M1603" s="32" t="str">
        <f t="shared" si="376"/>
        <v/>
      </c>
      <c r="N1603" s="27" t="str">
        <f t="shared" si="378"/>
        <v/>
      </c>
      <c r="O1603" s="27" t="str">
        <f t="shared" si="379"/>
        <v/>
      </c>
      <c r="P1603" s="27" t="str">
        <f t="shared" si="380"/>
        <v/>
      </c>
      <c r="Q1603" s="27" t="str">
        <f t="shared" si="381"/>
        <v/>
      </c>
      <c r="R1603" s="27" t="str">
        <f t="shared" si="382"/>
        <v/>
      </c>
      <c r="S1603" s="27" t="str">
        <f t="shared" si="383"/>
        <v/>
      </c>
      <c r="T1603" s="32" t="str">
        <f t="shared" si="384"/>
        <v/>
      </c>
      <c r="U1603" s="10"/>
    </row>
    <row r="1604" spans="1:21" x14ac:dyDescent="0.25">
      <c r="A1604" s="10"/>
      <c r="B1604" s="4" t="str">
        <f>IF(ISBLANK('INPUT | Operations'!$B1609),"",COUNT('INPUT | Operations'!$B$12:$B1608))</f>
        <v/>
      </c>
      <c r="C1604" s="27" t="str">
        <f>IF(ISNUMBER($B1604),('INPUT | Operations'!$C1608+'INPUT | Operations'!$C1609)/2,"")</f>
        <v/>
      </c>
      <c r="D1604" s="28" t="str">
        <f t="shared" si="377"/>
        <v/>
      </c>
      <c r="E1604" s="26" t="str">
        <f>IF(ISNUMBER($B1604),'INPUT | Operations'!$B1609-'INPUT | Operations'!$B1608,"")</f>
        <v/>
      </c>
      <c r="F1604" s="32" t="str">
        <f>IF(ISNUMBER($B1604),IF('INPUT | Operations'!$B1609&lt;MainEngine_BurnTime,1,IF('INPUT | Operations'!$B1608&lt;=MainEngine_BurnTime,(MainEngine_BurnTime-'INPUT | Operations'!$B1608)/('INPUT | Operations'!$B1609-'INPUT | Operations'!$B1608),0))*'INPUT | Operations'!$D1608*NumberOfMainEngines*NumberOfOps*$E1604,"")</f>
        <v/>
      </c>
      <c r="G1604" s="34" t="str">
        <f t="shared" si="370"/>
        <v/>
      </c>
      <c r="H1604" s="27" t="str">
        <f t="shared" si="371"/>
        <v/>
      </c>
      <c r="I1604" s="27" t="str">
        <f t="shared" si="372"/>
        <v/>
      </c>
      <c r="J1604" s="27" t="str">
        <f t="shared" si="373"/>
        <v/>
      </c>
      <c r="K1604" s="27" t="str">
        <f t="shared" si="374"/>
        <v/>
      </c>
      <c r="L1604" s="27" t="str">
        <f t="shared" si="375"/>
        <v/>
      </c>
      <c r="M1604" s="32" t="str">
        <f t="shared" si="376"/>
        <v/>
      </c>
      <c r="N1604" s="27" t="str">
        <f t="shared" si="378"/>
        <v/>
      </c>
      <c r="O1604" s="27" t="str">
        <f t="shared" si="379"/>
        <v/>
      </c>
      <c r="P1604" s="27" t="str">
        <f t="shared" si="380"/>
        <v/>
      </c>
      <c r="Q1604" s="27" t="str">
        <f t="shared" si="381"/>
        <v/>
      </c>
      <c r="R1604" s="27" t="str">
        <f t="shared" si="382"/>
        <v/>
      </c>
      <c r="S1604" s="27" t="str">
        <f t="shared" si="383"/>
        <v/>
      </c>
      <c r="T1604" s="32" t="str">
        <f t="shared" si="384"/>
        <v/>
      </c>
      <c r="U1604" s="10"/>
    </row>
    <row r="1605" spans="1:21" x14ac:dyDescent="0.25">
      <c r="A1605" s="10"/>
      <c r="B1605" s="4" t="str">
        <f>IF(ISBLANK('INPUT | Operations'!$B1610),"",COUNT('INPUT | Operations'!$B$12:$B1609))</f>
        <v/>
      </c>
      <c r="C1605" s="27" t="str">
        <f>IF(ISNUMBER($B1605),('INPUT | Operations'!$C1609+'INPUT | Operations'!$C1610)/2,"")</f>
        <v/>
      </c>
      <c r="D1605" s="28" t="str">
        <f t="shared" si="377"/>
        <v/>
      </c>
      <c r="E1605" s="26" t="str">
        <f>IF(ISNUMBER($B1605),'INPUT | Operations'!$B1610-'INPUT | Operations'!$B1609,"")</f>
        <v/>
      </c>
      <c r="F1605" s="32" t="str">
        <f>IF(ISNUMBER($B1605),IF('INPUT | Operations'!$B1610&lt;MainEngine_BurnTime,1,IF('INPUT | Operations'!$B1609&lt;=MainEngine_BurnTime,(MainEngine_BurnTime-'INPUT | Operations'!$B1609)/('INPUT | Operations'!$B1610-'INPUT | Operations'!$B1609),0))*'INPUT | Operations'!$D1609*NumberOfMainEngines*NumberOfOps*$E1605,"")</f>
        <v/>
      </c>
      <c r="G1605" s="34" t="str">
        <f t="shared" si="370"/>
        <v/>
      </c>
      <c r="H1605" s="27" t="str">
        <f t="shared" si="371"/>
        <v/>
      </c>
      <c r="I1605" s="27" t="str">
        <f t="shared" si="372"/>
        <v/>
      </c>
      <c r="J1605" s="27" t="str">
        <f t="shared" si="373"/>
        <v/>
      </c>
      <c r="K1605" s="27" t="str">
        <f t="shared" si="374"/>
        <v/>
      </c>
      <c r="L1605" s="27" t="str">
        <f t="shared" si="375"/>
        <v/>
      </c>
      <c r="M1605" s="32" t="str">
        <f t="shared" si="376"/>
        <v/>
      </c>
      <c r="N1605" s="27" t="str">
        <f t="shared" si="378"/>
        <v/>
      </c>
      <c r="O1605" s="27" t="str">
        <f t="shared" si="379"/>
        <v/>
      </c>
      <c r="P1605" s="27" t="str">
        <f t="shared" si="380"/>
        <v/>
      </c>
      <c r="Q1605" s="27" t="str">
        <f t="shared" si="381"/>
        <v/>
      </c>
      <c r="R1605" s="27" t="str">
        <f t="shared" si="382"/>
        <v/>
      </c>
      <c r="S1605" s="27" t="str">
        <f t="shared" si="383"/>
        <v/>
      </c>
      <c r="T1605" s="32" t="str">
        <f t="shared" si="384"/>
        <v/>
      </c>
      <c r="U1605" s="10"/>
    </row>
    <row r="1606" spans="1:21" x14ac:dyDescent="0.25">
      <c r="A1606" s="10"/>
      <c r="B1606" s="4" t="str">
        <f>IF(ISBLANK('INPUT | Operations'!$B1611),"",COUNT('INPUT | Operations'!$B$12:$B1610))</f>
        <v/>
      </c>
      <c r="C1606" s="27" t="str">
        <f>IF(ISNUMBER($B1606),('INPUT | Operations'!$C1610+'INPUT | Operations'!$C1611)/2,"")</f>
        <v/>
      </c>
      <c r="D1606" s="28" t="str">
        <f t="shared" si="377"/>
        <v/>
      </c>
      <c r="E1606" s="26" t="str">
        <f>IF(ISNUMBER($B1606),'INPUT | Operations'!$B1611-'INPUT | Operations'!$B1610,"")</f>
        <v/>
      </c>
      <c r="F1606" s="32" t="str">
        <f>IF(ISNUMBER($B1606),IF('INPUT | Operations'!$B1611&lt;MainEngine_BurnTime,1,IF('INPUT | Operations'!$B1610&lt;=MainEngine_BurnTime,(MainEngine_BurnTime-'INPUT | Operations'!$B1610)/('INPUT | Operations'!$B1611-'INPUT | Operations'!$B1610),0))*'INPUT | Operations'!$D1610*NumberOfMainEngines*NumberOfOps*$E1606,"")</f>
        <v/>
      </c>
      <c r="G1606" s="34" t="str">
        <f t="shared" si="370"/>
        <v/>
      </c>
      <c r="H1606" s="27" t="str">
        <f t="shared" si="371"/>
        <v/>
      </c>
      <c r="I1606" s="27" t="str">
        <f t="shared" si="372"/>
        <v/>
      </c>
      <c r="J1606" s="27" t="str">
        <f t="shared" si="373"/>
        <v/>
      </c>
      <c r="K1606" s="27" t="str">
        <f t="shared" si="374"/>
        <v/>
      </c>
      <c r="L1606" s="27" t="str">
        <f t="shared" si="375"/>
        <v/>
      </c>
      <c r="M1606" s="32" t="str">
        <f t="shared" si="376"/>
        <v/>
      </c>
      <c r="N1606" s="27" t="str">
        <f t="shared" si="378"/>
        <v/>
      </c>
      <c r="O1606" s="27" t="str">
        <f t="shared" si="379"/>
        <v/>
      </c>
      <c r="P1606" s="27" t="str">
        <f t="shared" si="380"/>
        <v/>
      </c>
      <c r="Q1606" s="27" t="str">
        <f t="shared" si="381"/>
        <v/>
      </c>
      <c r="R1606" s="27" t="str">
        <f t="shared" si="382"/>
        <v/>
      </c>
      <c r="S1606" s="27" t="str">
        <f t="shared" si="383"/>
        <v/>
      </c>
      <c r="T1606" s="32" t="str">
        <f t="shared" si="384"/>
        <v/>
      </c>
      <c r="U1606" s="10"/>
    </row>
    <row r="1607" spans="1:21" x14ac:dyDescent="0.25">
      <c r="A1607" s="10"/>
      <c r="B1607" s="4" t="str">
        <f>IF(ISBLANK('INPUT | Operations'!$B1612),"",COUNT('INPUT | Operations'!$B$12:$B1611))</f>
        <v/>
      </c>
      <c r="C1607" s="27" t="str">
        <f>IF(ISNUMBER($B1607),('INPUT | Operations'!$C1611+'INPUT | Operations'!$C1612)/2,"")</f>
        <v/>
      </c>
      <c r="D1607" s="28" t="str">
        <f t="shared" si="377"/>
        <v/>
      </c>
      <c r="E1607" s="26" t="str">
        <f>IF(ISNUMBER($B1607),'INPUT | Operations'!$B1612-'INPUT | Operations'!$B1611,"")</f>
        <v/>
      </c>
      <c r="F1607" s="32" t="str">
        <f>IF(ISNUMBER($B1607),IF('INPUT | Operations'!$B1612&lt;MainEngine_BurnTime,1,IF('INPUT | Operations'!$B1611&lt;=MainEngine_BurnTime,(MainEngine_BurnTime-'INPUT | Operations'!$B1611)/('INPUT | Operations'!$B1612-'INPUT | Operations'!$B1611),0))*'INPUT | Operations'!$D1611*NumberOfMainEngines*NumberOfOps*$E1607,"")</f>
        <v/>
      </c>
      <c r="G1607" s="34" t="str">
        <f t="shared" si="370"/>
        <v/>
      </c>
      <c r="H1607" s="27" t="str">
        <f t="shared" si="371"/>
        <v/>
      </c>
      <c r="I1607" s="27" t="str">
        <f t="shared" si="372"/>
        <v/>
      </c>
      <c r="J1607" s="27" t="str">
        <f t="shared" si="373"/>
        <v/>
      </c>
      <c r="K1607" s="27" t="str">
        <f t="shared" si="374"/>
        <v/>
      </c>
      <c r="L1607" s="27" t="str">
        <f t="shared" si="375"/>
        <v/>
      </c>
      <c r="M1607" s="32" t="str">
        <f t="shared" si="376"/>
        <v/>
      </c>
      <c r="N1607" s="27" t="str">
        <f t="shared" si="378"/>
        <v/>
      </c>
      <c r="O1607" s="27" t="str">
        <f t="shared" si="379"/>
        <v/>
      </c>
      <c r="P1607" s="27" t="str">
        <f t="shared" si="380"/>
        <v/>
      </c>
      <c r="Q1607" s="27" t="str">
        <f t="shared" si="381"/>
        <v/>
      </c>
      <c r="R1607" s="27" t="str">
        <f t="shared" si="382"/>
        <v/>
      </c>
      <c r="S1607" s="27" t="str">
        <f t="shared" si="383"/>
        <v/>
      </c>
      <c r="T1607" s="32" t="str">
        <f t="shared" si="384"/>
        <v/>
      </c>
      <c r="U1607" s="10"/>
    </row>
    <row r="1608" spans="1:21" x14ac:dyDescent="0.25">
      <c r="A1608" s="10"/>
      <c r="B1608" s="4" t="str">
        <f>IF(ISBLANK('INPUT | Operations'!$B1613),"",COUNT('INPUT | Operations'!$B$12:$B1612))</f>
        <v/>
      </c>
      <c r="C1608" s="27" t="str">
        <f>IF(ISNUMBER($B1608),('INPUT | Operations'!$C1612+'INPUT | Operations'!$C1613)/2,"")</f>
        <v/>
      </c>
      <c r="D1608" s="28" t="str">
        <f t="shared" si="377"/>
        <v/>
      </c>
      <c r="E1608" s="26" t="str">
        <f>IF(ISNUMBER($B1608),'INPUT | Operations'!$B1613-'INPUT | Operations'!$B1612,"")</f>
        <v/>
      </c>
      <c r="F1608" s="32" t="str">
        <f>IF(ISNUMBER($B1608),IF('INPUT | Operations'!$B1613&lt;MainEngine_BurnTime,1,IF('INPUT | Operations'!$B1612&lt;=MainEngine_BurnTime,(MainEngine_BurnTime-'INPUT | Operations'!$B1612)/('INPUT | Operations'!$B1613-'INPUT | Operations'!$B1612),0))*'INPUT | Operations'!$D1612*NumberOfMainEngines*NumberOfOps*$E1608,"")</f>
        <v/>
      </c>
      <c r="G1608" s="34" t="str">
        <f t="shared" ref="G1608:G1671" si="385">IF(ISNUMBER($B1608),MainEngine_H2O+MW_H2O/MW_H*MainEngine_H+MW_H2O/MW_H2*MainEngine_H2+MainEngine_OH,"")</f>
        <v/>
      </c>
      <c r="H1608" s="27" t="str">
        <f t="shared" ref="H1608:H1671" si="386">IF(ISNUMBER($B1608),MainEngine_CO2+MW_CO2/MW_CO*(MainEngine_CO-$I1608),"")</f>
        <v/>
      </c>
      <c r="I1608" s="27" t="str">
        <f t="shared" ref="I1608:I1671" si="387">IF(ISNUMBER($B1608),MIN(0.0025*EXP(0.067*$D1608)*(MainEngine_CO+MainEngine_CO2),MainEngine_CO),"")</f>
        <v/>
      </c>
      <c r="J1608" s="27" t="str">
        <f t="shared" ref="J1608:J1671" si="388">IF(ISNUMBER($B1608),MainEngine_Al2O3,"")</f>
        <v/>
      </c>
      <c r="K1608" s="27" t="str">
        <f t="shared" ref="K1608:K1671" si="389">IF(ISNUMBER($B1608),MainEngine_HCl+MainEngine_Cl+MainEngine_Cl2,"")</f>
        <v/>
      </c>
      <c r="L1608" s="27" t="str">
        <f t="shared" ref="L1608:L1671" si="390">IF(ISNUMBER($B1608),MainEngine_NOx+33*EXP(-0.26*$D1608),"")</f>
        <v/>
      </c>
      <c r="M1608" s="32" t="str">
        <f t="shared" ref="M1608:M1671" si="391">IF(ISNUMBER($B1608),MainEngine_BC*MAX(0.04,MIN(1,0.04*EXP(0.12*($D1608-15)))),"")</f>
        <v/>
      </c>
      <c r="N1608" s="27" t="str">
        <f t="shared" si="378"/>
        <v/>
      </c>
      <c r="O1608" s="27" t="str">
        <f t="shared" si="379"/>
        <v/>
      </c>
      <c r="P1608" s="27" t="str">
        <f t="shared" si="380"/>
        <v/>
      </c>
      <c r="Q1608" s="27" t="str">
        <f t="shared" si="381"/>
        <v/>
      </c>
      <c r="R1608" s="27" t="str">
        <f t="shared" si="382"/>
        <v/>
      </c>
      <c r="S1608" s="27" t="str">
        <f t="shared" si="383"/>
        <v/>
      </c>
      <c r="T1608" s="32" t="str">
        <f t="shared" si="384"/>
        <v/>
      </c>
      <c r="U1608" s="10"/>
    </row>
    <row r="1609" spans="1:21" x14ac:dyDescent="0.25">
      <c r="A1609" s="10"/>
      <c r="B1609" s="4" t="str">
        <f>IF(ISBLANK('INPUT | Operations'!$B1614),"",COUNT('INPUT | Operations'!$B$12:$B1613))</f>
        <v/>
      </c>
      <c r="C1609" s="27" t="str">
        <f>IF(ISNUMBER($B1609),('INPUT | Operations'!$C1613+'INPUT | Operations'!$C1614)/2,"")</f>
        <v/>
      </c>
      <c r="D1609" s="28" t="str">
        <f t="shared" si="377"/>
        <v/>
      </c>
      <c r="E1609" s="26" t="str">
        <f>IF(ISNUMBER($B1609),'INPUT | Operations'!$B1614-'INPUT | Operations'!$B1613,"")</f>
        <v/>
      </c>
      <c r="F1609" s="32" t="str">
        <f>IF(ISNUMBER($B1609),IF('INPUT | Operations'!$B1614&lt;MainEngine_BurnTime,1,IF('INPUT | Operations'!$B1613&lt;=MainEngine_BurnTime,(MainEngine_BurnTime-'INPUT | Operations'!$B1613)/('INPUT | Operations'!$B1614-'INPUT | Operations'!$B1613),0))*'INPUT | Operations'!$D1613*NumberOfMainEngines*NumberOfOps*$E1609,"")</f>
        <v/>
      </c>
      <c r="G1609" s="34" t="str">
        <f t="shared" si="385"/>
        <v/>
      </c>
      <c r="H1609" s="27" t="str">
        <f t="shared" si="386"/>
        <v/>
      </c>
      <c r="I1609" s="27" t="str">
        <f t="shared" si="387"/>
        <v/>
      </c>
      <c r="J1609" s="27" t="str">
        <f t="shared" si="388"/>
        <v/>
      </c>
      <c r="K1609" s="27" t="str">
        <f t="shared" si="389"/>
        <v/>
      </c>
      <c r="L1609" s="27" t="str">
        <f t="shared" si="390"/>
        <v/>
      </c>
      <c r="M1609" s="32" t="str">
        <f t="shared" si="391"/>
        <v/>
      </c>
      <c r="N1609" s="27" t="str">
        <f t="shared" si="378"/>
        <v/>
      </c>
      <c r="O1609" s="27" t="str">
        <f t="shared" si="379"/>
        <v/>
      </c>
      <c r="P1609" s="27" t="str">
        <f t="shared" si="380"/>
        <v/>
      </c>
      <c r="Q1609" s="27" t="str">
        <f t="shared" si="381"/>
        <v/>
      </c>
      <c r="R1609" s="27" t="str">
        <f t="shared" si="382"/>
        <v/>
      </c>
      <c r="S1609" s="27" t="str">
        <f t="shared" si="383"/>
        <v/>
      </c>
      <c r="T1609" s="32" t="str">
        <f t="shared" si="384"/>
        <v/>
      </c>
      <c r="U1609" s="10"/>
    </row>
    <row r="1610" spans="1:21" x14ac:dyDescent="0.25">
      <c r="A1610" s="10"/>
      <c r="B1610" s="4" t="str">
        <f>IF(ISBLANK('INPUT | Operations'!$B1615),"",COUNT('INPUT | Operations'!$B$12:$B1614))</f>
        <v/>
      </c>
      <c r="C1610" s="27" t="str">
        <f>IF(ISNUMBER($B1610),('INPUT | Operations'!$C1614+'INPUT | Operations'!$C1615)/2,"")</f>
        <v/>
      </c>
      <c r="D1610" s="28" t="str">
        <f t="shared" si="377"/>
        <v/>
      </c>
      <c r="E1610" s="26" t="str">
        <f>IF(ISNUMBER($B1610),'INPUT | Operations'!$B1615-'INPUT | Operations'!$B1614,"")</f>
        <v/>
      </c>
      <c r="F1610" s="32" t="str">
        <f>IF(ISNUMBER($B1610),IF('INPUT | Operations'!$B1615&lt;MainEngine_BurnTime,1,IF('INPUT | Operations'!$B1614&lt;=MainEngine_BurnTime,(MainEngine_BurnTime-'INPUT | Operations'!$B1614)/('INPUT | Operations'!$B1615-'INPUT | Operations'!$B1614),0))*'INPUT | Operations'!$D1614*NumberOfMainEngines*NumberOfOps*$E1610,"")</f>
        <v/>
      </c>
      <c r="G1610" s="34" t="str">
        <f t="shared" si="385"/>
        <v/>
      </c>
      <c r="H1610" s="27" t="str">
        <f t="shared" si="386"/>
        <v/>
      </c>
      <c r="I1610" s="27" t="str">
        <f t="shared" si="387"/>
        <v/>
      </c>
      <c r="J1610" s="27" t="str">
        <f t="shared" si="388"/>
        <v/>
      </c>
      <c r="K1610" s="27" t="str">
        <f t="shared" si="389"/>
        <v/>
      </c>
      <c r="L1610" s="27" t="str">
        <f t="shared" si="390"/>
        <v/>
      </c>
      <c r="M1610" s="32" t="str">
        <f t="shared" si="391"/>
        <v/>
      </c>
      <c r="N1610" s="27" t="str">
        <f t="shared" si="378"/>
        <v/>
      </c>
      <c r="O1610" s="27" t="str">
        <f t="shared" si="379"/>
        <v/>
      </c>
      <c r="P1610" s="27" t="str">
        <f t="shared" si="380"/>
        <v/>
      </c>
      <c r="Q1610" s="27" t="str">
        <f t="shared" si="381"/>
        <v/>
      </c>
      <c r="R1610" s="27" t="str">
        <f t="shared" si="382"/>
        <v/>
      </c>
      <c r="S1610" s="27" t="str">
        <f t="shared" si="383"/>
        <v/>
      </c>
      <c r="T1610" s="32" t="str">
        <f t="shared" si="384"/>
        <v/>
      </c>
      <c r="U1610" s="10"/>
    </row>
    <row r="1611" spans="1:21" x14ac:dyDescent="0.25">
      <c r="A1611" s="10"/>
      <c r="B1611" s="4" t="str">
        <f>IF(ISBLANK('INPUT | Operations'!$B1616),"",COUNT('INPUT | Operations'!$B$12:$B1615))</f>
        <v/>
      </c>
      <c r="C1611" s="27" t="str">
        <f>IF(ISNUMBER($B1611),('INPUT | Operations'!$C1615+'INPUT | Operations'!$C1616)/2,"")</f>
        <v/>
      </c>
      <c r="D1611" s="28" t="str">
        <f t="shared" si="377"/>
        <v/>
      </c>
      <c r="E1611" s="26" t="str">
        <f>IF(ISNUMBER($B1611),'INPUT | Operations'!$B1616-'INPUT | Operations'!$B1615,"")</f>
        <v/>
      </c>
      <c r="F1611" s="32" t="str">
        <f>IF(ISNUMBER($B1611),IF('INPUT | Operations'!$B1616&lt;MainEngine_BurnTime,1,IF('INPUT | Operations'!$B1615&lt;=MainEngine_BurnTime,(MainEngine_BurnTime-'INPUT | Operations'!$B1615)/('INPUT | Operations'!$B1616-'INPUT | Operations'!$B1615),0))*'INPUT | Operations'!$D1615*NumberOfMainEngines*NumberOfOps*$E1611,"")</f>
        <v/>
      </c>
      <c r="G1611" s="34" t="str">
        <f t="shared" si="385"/>
        <v/>
      </c>
      <c r="H1611" s="27" t="str">
        <f t="shared" si="386"/>
        <v/>
      </c>
      <c r="I1611" s="27" t="str">
        <f t="shared" si="387"/>
        <v/>
      </c>
      <c r="J1611" s="27" t="str">
        <f t="shared" si="388"/>
        <v/>
      </c>
      <c r="K1611" s="27" t="str">
        <f t="shared" si="389"/>
        <v/>
      </c>
      <c r="L1611" s="27" t="str">
        <f t="shared" si="390"/>
        <v/>
      </c>
      <c r="M1611" s="32" t="str">
        <f t="shared" si="391"/>
        <v/>
      </c>
      <c r="N1611" s="27" t="str">
        <f t="shared" si="378"/>
        <v/>
      </c>
      <c r="O1611" s="27" t="str">
        <f t="shared" si="379"/>
        <v/>
      </c>
      <c r="P1611" s="27" t="str">
        <f t="shared" si="380"/>
        <v/>
      </c>
      <c r="Q1611" s="27" t="str">
        <f t="shared" si="381"/>
        <v/>
      </c>
      <c r="R1611" s="27" t="str">
        <f t="shared" si="382"/>
        <v/>
      </c>
      <c r="S1611" s="27" t="str">
        <f t="shared" si="383"/>
        <v/>
      </c>
      <c r="T1611" s="32" t="str">
        <f t="shared" si="384"/>
        <v/>
      </c>
      <c r="U1611" s="10"/>
    </row>
    <row r="1612" spans="1:21" x14ac:dyDescent="0.25">
      <c r="A1612" s="10"/>
      <c r="B1612" s="4" t="str">
        <f>IF(ISBLANK('INPUT | Operations'!$B1617),"",COUNT('INPUT | Operations'!$B$12:$B1616))</f>
        <v/>
      </c>
      <c r="C1612" s="27" t="str">
        <f>IF(ISNUMBER($B1612),('INPUT | Operations'!$C1616+'INPUT | Operations'!$C1617)/2,"")</f>
        <v/>
      </c>
      <c r="D1612" s="28" t="str">
        <f t="shared" si="377"/>
        <v/>
      </c>
      <c r="E1612" s="26" t="str">
        <f>IF(ISNUMBER($B1612),'INPUT | Operations'!$B1617-'INPUT | Operations'!$B1616,"")</f>
        <v/>
      </c>
      <c r="F1612" s="32" t="str">
        <f>IF(ISNUMBER($B1612),IF('INPUT | Operations'!$B1617&lt;MainEngine_BurnTime,1,IF('INPUT | Operations'!$B1616&lt;=MainEngine_BurnTime,(MainEngine_BurnTime-'INPUT | Operations'!$B1616)/('INPUT | Operations'!$B1617-'INPUT | Operations'!$B1616),0))*'INPUT | Operations'!$D1616*NumberOfMainEngines*NumberOfOps*$E1612,"")</f>
        <v/>
      </c>
      <c r="G1612" s="34" t="str">
        <f t="shared" si="385"/>
        <v/>
      </c>
      <c r="H1612" s="27" t="str">
        <f t="shared" si="386"/>
        <v/>
      </c>
      <c r="I1612" s="27" t="str">
        <f t="shared" si="387"/>
        <v/>
      </c>
      <c r="J1612" s="27" t="str">
        <f t="shared" si="388"/>
        <v/>
      </c>
      <c r="K1612" s="27" t="str">
        <f t="shared" si="389"/>
        <v/>
      </c>
      <c r="L1612" s="27" t="str">
        <f t="shared" si="390"/>
        <v/>
      </c>
      <c r="M1612" s="32" t="str">
        <f t="shared" si="391"/>
        <v/>
      </c>
      <c r="N1612" s="27" t="str">
        <f t="shared" si="378"/>
        <v/>
      </c>
      <c r="O1612" s="27" t="str">
        <f t="shared" si="379"/>
        <v/>
      </c>
      <c r="P1612" s="27" t="str">
        <f t="shared" si="380"/>
        <v/>
      </c>
      <c r="Q1612" s="27" t="str">
        <f t="shared" si="381"/>
        <v/>
      </c>
      <c r="R1612" s="27" t="str">
        <f t="shared" si="382"/>
        <v/>
      </c>
      <c r="S1612" s="27" t="str">
        <f t="shared" si="383"/>
        <v/>
      </c>
      <c r="T1612" s="32" t="str">
        <f t="shared" si="384"/>
        <v/>
      </c>
      <c r="U1612" s="10"/>
    </row>
    <row r="1613" spans="1:21" x14ac:dyDescent="0.25">
      <c r="A1613" s="10"/>
      <c r="B1613" s="4" t="str">
        <f>IF(ISBLANK('INPUT | Operations'!$B1618),"",COUNT('INPUT | Operations'!$B$12:$B1617))</f>
        <v/>
      </c>
      <c r="C1613" s="27" t="str">
        <f>IF(ISNUMBER($B1613),('INPUT | Operations'!$C1617+'INPUT | Operations'!$C1618)/2,"")</f>
        <v/>
      </c>
      <c r="D1613" s="28" t="str">
        <f t="shared" si="377"/>
        <v/>
      </c>
      <c r="E1613" s="26" t="str">
        <f>IF(ISNUMBER($B1613),'INPUT | Operations'!$B1618-'INPUT | Operations'!$B1617,"")</f>
        <v/>
      </c>
      <c r="F1613" s="32" t="str">
        <f>IF(ISNUMBER($B1613),IF('INPUT | Operations'!$B1618&lt;MainEngine_BurnTime,1,IF('INPUT | Operations'!$B1617&lt;=MainEngine_BurnTime,(MainEngine_BurnTime-'INPUT | Operations'!$B1617)/('INPUT | Operations'!$B1618-'INPUT | Operations'!$B1617),0))*'INPUT | Operations'!$D1617*NumberOfMainEngines*NumberOfOps*$E1613,"")</f>
        <v/>
      </c>
      <c r="G1613" s="34" t="str">
        <f t="shared" si="385"/>
        <v/>
      </c>
      <c r="H1613" s="27" t="str">
        <f t="shared" si="386"/>
        <v/>
      </c>
      <c r="I1613" s="27" t="str">
        <f t="shared" si="387"/>
        <v/>
      </c>
      <c r="J1613" s="27" t="str">
        <f t="shared" si="388"/>
        <v/>
      </c>
      <c r="K1613" s="27" t="str">
        <f t="shared" si="389"/>
        <v/>
      </c>
      <c r="L1613" s="27" t="str">
        <f t="shared" si="390"/>
        <v/>
      </c>
      <c r="M1613" s="32" t="str">
        <f t="shared" si="391"/>
        <v/>
      </c>
      <c r="N1613" s="27" t="str">
        <f t="shared" si="378"/>
        <v/>
      </c>
      <c r="O1613" s="27" t="str">
        <f t="shared" si="379"/>
        <v/>
      </c>
      <c r="P1613" s="27" t="str">
        <f t="shared" si="380"/>
        <v/>
      </c>
      <c r="Q1613" s="27" t="str">
        <f t="shared" si="381"/>
        <v/>
      </c>
      <c r="R1613" s="27" t="str">
        <f t="shared" si="382"/>
        <v/>
      </c>
      <c r="S1613" s="27" t="str">
        <f t="shared" si="383"/>
        <v/>
      </c>
      <c r="T1613" s="32" t="str">
        <f t="shared" si="384"/>
        <v/>
      </c>
      <c r="U1613" s="10"/>
    </row>
    <row r="1614" spans="1:21" x14ac:dyDescent="0.25">
      <c r="A1614" s="10"/>
      <c r="B1614" s="4" t="str">
        <f>IF(ISBLANK('INPUT | Operations'!$B1619),"",COUNT('INPUT | Operations'!$B$12:$B1618))</f>
        <v/>
      </c>
      <c r="C1614" s="27" t="str">
        <f>IF(ISNUMBER($B1614),('INPUT | Operations'!$C1618+'INPUT | Operations'!$C1619)/2,"")</f>
        <v/>
      </c>
      <c r="D1614" s="28" t="str">
        <f t="shared" si="377"/>
        <v/>
      </c>
      <c r="E1614" s="26" t="str">
        <f>IF(ISNUMBER($B1614),'INPUT | Operations'!$B1619-'INPUT | Operations'!$B1618,"")</f>
        <v/>
      </c>
      <c r="F1614" s="32" t="str">
        <f>IF(ISNUMBER($B1614),IF('INPUT | Operations'!$B1619&lt;MainEngine_BurnTime,1,IF('INPUT | Operations'!$B1618&lt;=MainEngine_BurnTime,(MainEngine_BurnTime-'INPUT | Operations'!$B1618)/('INPUT | Operations'!$B1619-'INPUT | Operations'!$B1618),0))*'INPUT | Operations'!$D1618*NumberOfMainEngines*NumberOfOps*$E1614,"")</f>
        <v/>
      </c>
      <c r="G1614" s="34" t="str">
        <f t="shared" si="385"/>
        <v/>
      </c>
      <c r="H1614" s="27" t="str">
        <f t="shared" si="386"/>
        <v/>
      </c>
      <c r="I1614" s="27" t="str">
        <f t="shared" si="387"/>
        <v/>
      </c>
      <c r="J1614" s="27" t="str">
        <f t="shared" si="388"/>
        <v/>
      </c>
      <c r="K1614" s="27" t="str">
        <f t="shared" si="389"/>
        <v/>
      </c>
      <c r="L1614" s="27" t="str">
        <f t="shared" si="390"/>
        <v/>
      </c>
      <c r="M1614" s="32" t="str">
        <f t="shared" si="391"/>
        <v/>
      </c>
      <c r="N1614" s="27" t="str">
        <f t="shared" si="378"/>
        <v/>
      </c>
      <c r="O1614" s="27" t="str">
        <f t="shared" si="379"/>
        <v/>
      </c>
      <c r="P1614" s="27" t="str">
        <f t="shared" si="380"/>
        <v/>
      </c>
      <c r="Q1614" s="27" t="str">
        <f t="shared" si="381"/>
        <v/>
      </c>
      <c r="R1614" s="27" t="str">
        <f t="shared" si="382"/>
        <v/>
      </c>
      <c r="S1614" s="27" t="str">
        <f t="shared" si="383"/>
        <v/>
      </c>
      <c r="T1614" s="32" t="str">
        <f t="shared" si="384"/>
        <v/>
      </c>
      <c r="U1614" s="10"/>
    </row>
    <row r="1615" spans="1:21" x14ac:dyDescent="0.25">
      <c r="A1615" s="10"/>
      <c r="B1615" s="4" t="str">
        <f>IF(ISBLANK('INPUT | Operations'!$B1620),"",COUNT('INPUT | Operations'!$B$12:$B1619))</f>
        <v/>
      </c>
      <c r="C1615" s="27" t="str">
        <f>IF(ISNUMBER($B1615),('INPUT | Operations'!$C1619+'INPUT | Operations'!$C1620)/2,"")</f>
        <v/>
      </c>
      <c r="D1615" s="28" t="str">
        <f t="shared" si="377"/>
        <v/>
      </c>
      <c r="E1615" s="26" t="str">
        <f>IF(ISNUMBER($B1615),'INPUT | Operations'!$B1620-'INPUT | Operations'!$B1619,"")</f>
        <v/>
      </c>
      <c r="F1615" s="32" t="str">
        <f>IF(ISNUMBER($B1615),IF('INPUT | Operations'!$B1620&lt;MainEngine_BurnTime,1,IF('INPUT | Operations'!$B1619&lt;=MainEngine_BurnTime,(MainEngine_BurnTime-'INPUT | Operations'!$B1619)/('INPUT | Operations'!$B1620-'INPUT | Operations'!$B1619),0))*'INPUT | Operations'!$D1619*NumberOfMainEngines*NumberOfOps*$E1615,"")</f>
        <v/>
      </c>
      <c r="G1615" s="34" t="str">
        <f t="shared" si="385"/>
        <v/>
      </c>
      <c r="H1615" s="27" t="str">
        <f t="shared" si="386"/>
        <v/>
      </c>
      <c r="I1615" s="27" t="str">
        <f t="shared" si="387"/>
        <v/>
      </c>
      <c r="J1615" s="27" t="str">
        <f t="shared" si="388"/>
        <v/>
      </c>
      <c r="K1615" s="27" t="str">
        <f t="shared" si="389"/>
        <v/>
      </c>
      <c r="L1615" s="27" t="str">
        <f t="shared" si="390"/>
        <v/>
      </c>
      <c r="M1615" s="32" t="str">
        <f t="shared" si="391"/>
        <v/>
      </c>
      <c r="N1615" s="27" t="str">
        <f t="shared" si="378"/>
        <v/>
      </c>
      <c r="O1615" s="27" t="str">
        <f t="shared" si="379"/>
        <v/>
      </c>
      <c r="P1615" s="27" t="str">
        <f t="shared" si="380"/>
        <v/>
      </c>
      <c r="Q1615" s="27" t="str">
        <f t="shared" si="381"/>
        <v/>
      </c>
      <c r="R1615" s="27" t="str">
        <f t="shared" si="382"/>
        <v/>
      </c>
      <c r="S1615" s="27" t="str">
        <f t="shared" si="383"/>
        <v/>
      </c>
      <c r="T1615" s="32" t="str">
        <f t="shared" si="384"/>
        <v/>
      </c>
      <c r="U1615" s="10"/>
    </row>
    <row r="1616" spans="1:21" x14ac:dyDescent="0.25">
      <c r="A1616" s="10"/>
      <c r="B1616" s="4" t="str">
        <f>IF(ISBLANK('INPUT | Operations'!$B1621),"",COUNT('INPUT | Operations'!$B$12:$B1620))</f>
        <v/>
      </c>
      <c r="C1616" s="27" t="str">
        <f>IF(ISNUMBER($B1616),('INPUT | Operations'!$C1620+'INPUT | Operations'!$C1621)/2,"")</f>
        <v/>
      </c>
      <c r="D1616" s="28" t="str">
        <f t="shared" si="377"/>
        <v/>
      </c>
      <c r="E1616" s="26" t="str">
        <f>IF(ISNUMBER($B1616),'INPUT | Operations'!$B1621-'INPUT | Operations'!$B1620,"")</f>
        <v/>
      </c>
      <c r="F1616" s="32" t="str">
        <f>IF(ISNUMBER($B1616),IF('INPUT | Operations'!$B1621&lt;MainEngine_BurnTime,1,IF('INPUT | Operations'!$B1620&lt;=MainEngine_BurnTime,(MainEngine_BurnTime-'INPUT | Operations'!$B1620)/('INPUT | Operations'!$B1621-'INPUT | Operations'!$B1620),0))*'INPUT | Operations'!$D1620*NumberOfMainEngines*NumberOfOps*$E1616,"")</f>
        <v/>
      </c>
      <c r="G1616" s="34" t="str">
        <f t="shared" si="385"/>
        <v/>
      </c>
      <c r="H1616" s="27" t="str">
        <f t="shared" si="386"/>
        <v/>
      </c>
      <c r="I1616" s="27" t="str">
        <f t="shared" si="387"/>
        <v/>
      </c>
      <c r="J1616" s="27" t="str">
        <f t="shared" si="388"/>
        <v/>
      </c>
      <c r="K1616" s="27" t="str">
        <f t="shared" si="389"/>
        <v/>
      </c>
      <c r="L1616" s="27" t="str">
        <f t="shared" si="390"/>
        <v/>
      </c>
      <c r="M1616" s="32" t="str">
        <f t="shared" si="391"/>
        <v/>
      </c>
      <c r="N1616" s="27" t="str">
        <f t="shared" si="378"/>
        <v/>
      </c>
      <c r="O1616" s="27" t="str">
        <f t="shared" si="379"/>
        <v/>
      </c>
      <c r="P1616" s="27" t="str">
        <f t="shared" si="380"/>
        <v/>
      </c>
      <c r="Q1616" s="27" t="str">
        <f t="shared" si="381"/>
        <v/>
      </c>
      <c r="R1616" s="27" t="str">
        <f t="shared" si="382"/>
        <v/>
      </c>
      <c r="S1616" s="27" t="str">
        <f t="shared" si="383"/>
        <v/>
      </c>
      <c r="T1616" s="32" t="str">
        <f t="shared" si="384"/>
        <v/>
      </c>
      <c r="U1616" s="10"/>
    </row>
    <row r="1617" spans="1:21" x14ac:dyDescent="0.25">
      <c r="A1617" s="10"/>
      <c r="B1617" s="4" t="str">
        <f>IF(ISBLANK('INPUT | Operations'!$B1622),"",COUNT('INPUT | Operations'!$B$12:$B1621))</f>
        <v/>
      </c>
      <c r="C1617" s="27" t="str">
        <f>IF(ISNUMBER($B1617),('INPUT | Operations'!$C1621+'INPUT | Operations'!$C1622)/2,"")</f>
        <v/>
      </c>
      <c r="D1617" s="28" t="str">
        <f t="shared" si="377"/>
        <v/>
      </c>
      <c r="E1617" s="26" t="str">
        <f>IF(ISNUMBER($B1617),'INPUT | Operations'!$B1622-'INPUT | Operations'!$B1621,"")</f>
        <v/>
      </c>
      <c r="F1617" s="32" t="str">
        <f>IF(ISNUMBER($B1617),IF('INPUT | Operations'!$B1622&lt;MainEngine_BurnTime,1,IF('INPUT | Operations'!$B1621&lt;=MainEngine_BurnTime,(MainEngine_BurnTime-'INPUT | Operations'!$B1621)/('INPUT | Operations'!$B1622-'INPUT | Operations'!$B1621),0))*'INPUT | Operations'!$D1621*NumberOfMainEngines*NumberOfOps*$E1617,"")</f>
        <v/>
      </c>
      <c r="G1617" s="34" t="str">
        <f t="shared" si="385"/>
        <v/>
      </c>
      <c r="H1617" s="27" t="str">
        <f t="shared" si="386"/>
        <v/>
      </c>
      <c r="I1617" s="27" t="str">
        <f t="shared" si="387"/>
        <v/>
      </c>
      <c r="J1617" s="27" t="str">
        <f t="shared" si="388"/>
        <v/>
      </c>
      <c r="K1617" s="27" t="str">
        <f t="shared" si="389"/>
        <v/>
      </c>
      <c r="L1617" s="27" t="str">
        <f t="shared" si="390"/>
        <v/>
      </c>
      <c r="M1617" s="32" t="str">
        <f t="shared" si="391"/>
        <v/>
      </c>
      <c r="N1617" s="27" t="str">
        <f t="shared" si="378"/>
        <v/>
      </c>
      <c r="O1617" s="27" t="str">
        <f t="shared" si="379"/>
        <v/>
      </c>
      <c r="P1617" s="27" t="str">
        <f t="shared" si="380"/>
        <v/>
      </c>
      <c r="Q1617" s="27" t="str">
        <f t="shared" si="381"/>
        <v/>
      </c>
      <c r="R1617" s="27" t="str">
        <f t="shared" si="382"/>
        <v/>
      </c>
      <c r="S1617" s="27" t="str">
        <f t="shared" si="383"/>
        <v/>
      </c>
      <c r="T1617" s="32" t="str">
        <f t="shared" si="384"/>
        <v/>
      </c>
      <c r="U1617" s="10"/>
    </row>
    <row r="1618" spans="1:21" x14ac:dyDescent="0.25">
      <c r="A1618" s="10"/>
      <c r="B1618" s="4" t="str">
        <f>IF(ISBLANK('INPUT | Operations'!$B1623),"",COUNT('INPUT | Operations'!$B$12:$B1622))</f>
        <v/>
      </c>
      <c r="C1618" s="27" t="str">
        <f>IF(ISNUMBER($B1618),('INPUT | Operations'!$C1622+'INPUT | Operations'!$C1623)/2,"")</f>
        <v/>
      </c>
      <c r="D1618" s="28" t="str">
        <f t="shared" si="377"/>
        <v/>
      </c>
      <c r="E1618" s="26" t="str">
        <f>IF(ISNUMBER($B1618),'INPUT | Operations'!$B1623-'INPUT | Operations'!$B1622,"")</f>
        <v/>
      </c>
      <c r="F1618" s="32" t="str">
        <f>IF(ISNUMBER($B1618),IF('INPUT | Operations'!$B1623&lt;MainEngine_BurnTime,1,IF('INPUT | Operations'!$B1622&lt;=MainEngine_BurnTime,(MainEngine_BurnTime-'INPUT | Operations'!$B1622)/('INPUT | Operations'!$B1623-'INPUT | Operations'!$B1622),0))*'INPUT | Operations'!$D1622*NumberOfMainEngines*NumberOfOps*$E1618,"")</f>
        <v/>
      </c>
      <c r="G1618" s="34" t="str">
        <f t="shared" si="385"/>
        <v/>
      </c>
      <c r="H1618" s="27" t="str">
        <f t="shared" si="386"/>
        <v/>
      </c>
      <c r="I1618" s="27" t="str">
        <f t="shared" si="387"/>
        <v/>
      </c>
      <c r="J1618" s="27" t="str">
        <f t="shared" si="388"/>
        <v/>
      </c>
      <c r="K1618" s="27" t="str">
        <f t="shared" si="389"/>
        <v/>
      </c>
      <c r="L1618" s="27" t="str">
        <f t="shared" si="390"/>
        <v/>
      </c>
      <c r="M1618" s="32" t="str">
        <f t="shared" si="391"/>
        <v/>
      </c>
      <c r="N1618" s="27" t="str">
        <f t="shared" si="378"/>
        <v/>
      </c>
      <c r="O1618" s="27" t="str">
        <f t="shared" si="379"/>
        <v/>
      </c>
      <c r="P1618" s="27" t="str">
        <f t="shared" si="380"/>
        <v/>
      </c>
      <c r="Q1618" s="27" t="str">
        <f t="shared" si="381"/>
        <v/>
      </c>
      <c r="R1618" s="27" t="str">
        <f t="shared" si="382"/>
        <v/>
      </c>
      <c r="S1618" s="27" t="str">
        <f t="shared" si="383"/>
        <v/>
      </c>
      <c r="T1618" s="32" t="str">
        <f t="shared" si="384"/>
        <v/>
      </c>
      <c r="U1618" s="10"/>
    </row>
    <row r="1619" spans="1:21" x14ac:dyDescent="0.25">
      <c r="A1619" s="10"/>
      <c r="B1619" s="4" t="str">
        <f>IF(ISBLANK('INPUT | Operations'!$B1624),"",COUNT('INPUT | Operations'!$B$12:$B1623))</f>
        <v/>
      </c>
      <c r="C1619" s="27" t="str">
        <f>IF(ISNUMBER($B1619),('INPUT | Operations'!$C1623+'INPUT | Operations'!$C1624)/2,"")</f>
        <v/>
      </c>
      <c r="D1619" s="28" t="str">
        <f t="shared" si="377"/>
        <v/>
      </c>
      <c r="E1619" s="26" t="str">
        <f>IF(ISNUMBER($B1619),'INPUT | Operations'!$B1624-'INPUT | Operations'!$B1623,"")</f>
        <v/>
      </c>
      <c r="F1619" s="32" t="str">
        <f>IF(ISNUMBER($B1619),IF('INPUT | Operations'!$B1624&lt;MainEngine_BurnTime,1,IF('INPUT | Operations'!$B1623&lt;=MainEngine_BurnTime,(MainEngine_BurnTime-'INPUT | Operations'!$B1623)/('INPUT | Operations'!$B1624-'INPUT | Operations'!$B1623),0))*'INPUT | Operations'!$D1623*NumberOfMainEngines*NumberOfOps*$E1619,"")</f>
        <v/>
      </c>
      <c r="G1619" s="34" t="str">
        <f t="shared" si="385"/>
        <v/>
      </c>
      <c r="H1619" s="27" t="str">
        <f t="shared" si="386"/>
        <v/>
      </c>
      <c r="I1619" s="27" t="str">
        <f t="shared" si="387"/>
        <v/>
      </c>
      <c r="J1619" s="27" t="str">
        <f t="shared" si="388"/>
        <v/>
      </c>
      <c r="K1619" s="27" t="str">
        <f t="shared" si="389"/>
        <v/>
      </c>
      <c r="L1619" s="27" t="str">
        <f t="shared" si="390"/>
        <v/>
      </c>
      <c r="M1619" s="32" t="str">
        <f t="shared" si="391"/>
        <v/>
      </c>
      <c r="N1619" s="27" t="str">
        <f t="shared" si="378"/>
        <v/>
      </c>
      <c r="O1619" s="27" t="str">
        <f t="shared" si="379"/>
        <v/>
      </c>
      <c r="P1619" s="27" t="str">
        <f t="shared" si="380"/>
        <v/>
      </c>
      <c r="Q1619" s="27" t="str">
        <f t="shared" si="381"/>
        <v/>
      </c>
      <c r="R1619" s="27" t="str">
        <f t="shared" si="382"/>
        <v/>
      </c>
      <c r="S1619" s="27" t="str">
        <f t="shared" si="383"/>
        <v/>
      </c>
      <c r="T1619" s="32" t="str">
        <f t="shared" si="384"/>
        <v/>
      </c>
      <c r="U1619" s="10"/>
    </row>
    <row r="1620" spans="1:21" x14ac:dyDescent="0.25">
      <c r="A1620" s="10"/>
      <c r="B1620" s="4" t="str">
        <f>IF(ISBLANK('INPUT | Operations'!$B1625),"",COUNT('INPUT | Operations'!$B$12:$B1624))</f>
        <v/>
      </c>
      <c r="C1620" s="27" t="str">
        <f>IF(ISNUMBER($B1620),('INPUT | Operations'!$C1624+'INPUT | Operations'!$C1625)/2,"")</f>
        <v/>
      </c>
      <c r="D1620" s="28" t="str">
        <f t="shared" si="377"/>
        <v/>
      </c>
      <c r="E1620" s="26" t="str">
        <f>IF(ISNUMBER($B1620),'INPUT | Operations'!$B1625-'INPUT | Operations'!$B1624,"")</f>
        <v/>
      </c>
      <c r="F1620" s="32" t="str">
        <f>IF(ISNUMBER($B1620),IF('INPUT | Operations'!$B1625&lt;MainEngine_BurnTime,1,IF('INPUT | Operations'!$B1624&lt;=MainEngine_BurnTime,(MainEngine_BurnTime-'INPUT | Operations'!$B1624)/('INPUT | Operations'!$B1625-'INPUT | Operations'!$B1624),0))*'INPUT | Operations'!$D1624*NumberOfMainEngines*NumberOfOps*$E1620,"")</f>
        <v/>
      </c>
      <c r="G1620" s="34" t="str">
        <f t="shared" si="385"/>
        <v/>
      </c>
      <c r="H1620" s="27" t="str">
        <f t="shared" si="386"/>
        <v/>
      </c>
      <c r="I1620" s="27" t="str">
        <f t="shared" si="387"/>
        <v/>
      </c>
      <c r="J1620" s="27" t="str">
        <f t="shared" si="388"/>
        <v/>
      </c>
      <c r="K1620" s="27" t="str">
        <f t="shared" si="389"/>
        <v/>
      </c>
      <c r="L1620" s="27" t="str">
        <f t="shared" si="390"/>
        <v/>
      </c>
      <c r="M1620" s="32" t="str">
        <f t="shared" si="391"/>
        <v/>
      </c>
      <c r="N1620" s="27" t="str">
        <f t="shared" si="378"/>
        <v/>
      </c>
      <c r="O1620" s="27" t="str">
        <f t="shared" si="379"/>
        <v/>
      </c>
      <c r="P1620" s="27" t="str">
        <f t="shared" si="380"/>
        <v/>
      </c>
      <c r="Q1620" s="27" t="str">
        <f t="shared" si="381"/>
        <v/>
      </c>
      <c r="R1620" s="27" t="str">
        <f t="shared" si="382"/>
        <v/>
      </c>
      <c r="S1620" s="27" t="str">
        <f t="shared" si="383"/>
        <v/>
      </c>
      <c r="T1620" s="32" t="str">
        <f t="shared" si="384"/>
        <v/>
      </c>
      <c r="U1620" s="10"/>
    </row>
    <row r="1621" spans="1:21" x14ac:dyDescent="0.25">
      <c r="A1621" s="10"/>
      <c r="B1621" s="4" t="str">
        <f>IF(ISBLANK('INPUT | Operations'!$B1626),"",COUNT('INPUT | Operations'!$B$12:$B1625))</f>
        <v/>
      </c>
      <c r="C1621" s="27" t="str">
        <f>IF(ISNUMBER($B1621),('INPUT | Operations'!$C1625+'INPUT | Operations'!$C1626)/2,"")</f>
        <v/>
      </c>
      <c r="D1621" s="28" t="str">
        <f t="shared" si="377"/>
        <v/>
      </c>
      <c r="E1621" s="26" t="str">
        <f>IF(ISNUMBER($B1621),'INPUT | Operations'!$B1626-'INPUT | Operations'!$B1625,"")</f>
        <v/>
      </c>
      <c r="F1621" s="32" t="str">
        <f>IF(ISNUMBER($B1621),IF('INPUT | Operations'!$B1626&lt;MainEngine_BurnTime,1,IF('INPUT | Operations'!$B1625&lt;=MainEngine_BurnTime,(MainEngine_BurnTime-'INPUT | Operations'!$B1625)/('INPUT | Operations'!$B1626-'INPUT | Operations'!$B1625),0))*'INPUT | Operations'!$D1625*NumberOfMainEngines*NumberOfOps*$E1621,"")</f>
        <v/>
      </c>
      <c r="G1621" s="34" t="str">
        <f t="shared" si="385"/>
        <v/>
      </c>
      <c r="H1621" s="27" t="str">
        <f t="shared" si="386"/>
        <v/>
      </c>
      <c r="I1621" s="27" t="str">
        <f t="shared" si="387"/>
        <v/>
      </c>
      <c r="J1621" s="27" t="str">
        <f t="shared" si="388"/>
        <v/>
      </c>
      <c r="K1621" s="27" t="str">
        <f t="shared" si="389"/>
        <v/>
      </c>
      <c r="L1621" s="27" t="str">
        <f t="shared" si="390"/>
        <v/>
      </c>
      <c r="M1621" s="32" t="str">
        <f t="shared" si="391"/>
        <v/>
      </c>
      <c r="N1621" s="27" t="str">
        <f t="shared" si="378"/>
        <v/>
      </c>
      <c r="O1621" s="27" t="str">
        <f t="shared" si="379"/>
        <v/>
      </c>
      <c r="P1621" s="27" t="str">
        <f t="shared" si="380"/>
        <v/>
      </c>
      <c r="Q1621" s="27" t="str">
        <f t="shared" si="381"/>
        <v/>
      </c>
      <c r="R1621" s="27" t="str">
        <f t="shared" si="382"/>
        <v/>
      </c>
      <c r="S1621" s="27" t="str">
        <f t="shared" si="383"/>
        <v/>
      </c>
      <c r="T1621" s="32" t="str">
        <f t="shared" si="384"/>
        <v/>
      </c>
      <c r="U1621" s="10"/>
    </row>
    <row r="1622" spans="1:21" x14ac:dyDescent="0.25">
      <c r="A1622" s="10"/>
      <c r="B1622" s="4" t="str">
        <f>IF(ISBLANK('INPUT | Operations'!$B1627),"",COUNT('INPUT | Operations'!$B$12:$B1626))</f>
        <v/>
      </c>
      <c r="C1622" s="27" t="str">
        <f>IF(ISNUMBER($B1622),('INPUT | Operations'!$C1626+'INPUT | Operations'!$C1627)/2,"")</f>
        <v/>
      </c>
      <c r="D1622" s="28" t="str">
        <f t="shared" si="377"/>
        <v/>
      </c>
      <c r="E1622" s="26" t="str">
        <f>IF(ISNUMBER($B1622),'INPUT | Operations'!$B1627-'INPUT | Operations'!$B1626,"")</f>
        <v/>
      </c>
      <c r="F1622" s="32" t="str">
        <f>IF(ISNUMBER($B1622),IF('INPUT | Operations'!$B1627&lt;MainEngine_BurnTime,1,IF('INPUT | Operations'!$B1626&lt;=MainEngine_BurnTime,(MainEngine_BurnTime-'INPUT | Operations'!$B1626)/('INPUT | Operations'!$B1627-'INPUT | Operations'!$B1626),0))*'INPUT | Operations'!$D1626*NumberOfMainEngines*NumberOfOps*$E1622,"")</f>
        <v/>
      </c>
      <c r="G1622" s="34" t="str">
        <f t="shared" si="385"/>
        <v/>
      </c>
      <c r="H1622" s="27" t="str">
        <f t="shared" si="386"/>
        <v/>
      </c>
      <c r="I1622" s="27" t="str">
        <f t="shared" si="387"/>
        <v/>
      </c>
      <c r="J1622" s="27" t="str">
        <f t="shared" si="388"/>
        <v/>
      </c>
      <c r="K1622" s="27" t="str">
        <f t="shared" si="389"/>
        <v/>
      </c>
      <c r="L1622" s="27" t="str">
        <f t="shared" si="390"/>
        <v/>
      </c>
      <c r="M1622" s="32" t="str">
        <f t="shared" si="391"/>
        <v/>
      </c>
      <c r="N1622" s="27" t="str">
        <f t="shared" si="378"/>
        <v/>
      </c>
      <c r="O1622" s="27" t="str">
        <f t="shared" si="379"/>
        <v/>
      </c>
      <c r="P1622" s="27" t="str">
        <f t="shared" si="380"/>
        <v/>
      </c>
      <c r="Q1622" s="27" t="str">
        <f t="shared" si="381"/>
        <v/>
      </c>
      <c r="R1622" s="27" t="str">
        <f t="shared" si="382"/>
        <v/>
      </c>
      <c r="S1622" s="27" t="str">
        <f t="shared" si="383"/>
        <v/>
      </c>
      <c r="T1622" s="32" t="str">
        <f t="shared" si="384"/>
        <v/>
      </c>
      <c r="U1622" s="10"/>
    </row>
    <row r="1623" spans="1:21" x14ac:dyDescent="0.25">
      <c r="A1623" s="10"/>
      <c r="B1623" s="4" t="str">
        <f>IF(ISBLANK('INPUT | Operations'!$B1628),"",COUNT('INPUT | Operations'!$B$12:$B1627))</f>
        <v/>
      </c>
      <c r="C1623" s="27" t="str">
        <f>IF(ISNUMBER($B1623),('INPUT | Operations'!$C1627+'INPUT | Operations'!$C1628)/2,"")</f>
        <v/>
      </c>
      <c r="D1623" s="28" t="str">
        <f t="shared" si="377"/>
        <v/>
      </c>
      <c r="E1623" s="26" t="str">
        <f>IF(ISNUMBER($B1623),'INPUT | Operations'!$B1628-'INPUT | Operations'!$B1627,"")</f>
        <v/>
      </c>
      <c r="F1623" s="32" t="str">
        <f>IF(ISNUMBER($B1623),IF('INPUT | Operations'!$B1628&lt;MainEngine_BurnTime,1,IF('INPUT | Operations'!$B1627&lt;=MainEngine_BurnTime,(MainEngine_BurnTime-'INPUT | Operations'!$B1627)/('INPUT | Operations'!$B1628-'INPUT | Operations'!$B1627),0))*'INPUT | Operations'!$D1627*NumberOfMainEngines*NumberOfOps*$E1623,"")</f>
        <v/>
      </c>
      <c r="G1623" s="34" t="str">
        <f t="shared" si="385"/>
        <v/>
      </c>
      <c r="H1623" s="27" t="str">
        <f t="shared" si="386"/>
        <v/>
      </c>
      <c r="I1623" s="27" t="str">
        <f t="shared" si="387"/>
        <v/>
      </c>
      <c r="J1623" s="27" t="str">
        <f t="shared" si="388"/>
        <v/>
      </c>
      <c r="K1623" s="27" t="str">
        <f t="shared" si="389"/>
        <v/>
      </c>
      <c r="L1623" s="27" t="str">
        <f t="shared" si="390"/>
        <v/>
      </c>
      <c r="M1623" s="32" t="str">
        <f t="shared" si="391"/>
        <v/>
      </c>
      <c r="N1623" s="27" t="str">
        <f t="shared" si="378"/>
        <v/>
      </c>
      <c r="O1623" s="27" t="str">
        <f t="shared" si="379"/>
        <v/>
      </c>
      <c r="P1623" s="27" t="str">
        <f t="shared" si="380"/>
        <v/>
      </c>
      <c r="Q1623" s="27" t="str">
        <f t="shared" si="381"/>
        <v/>
      </c>
      <c r="R1623" s="27" t="str">
        <f t="shared" si="382"/>
        <v/>
      </c>
      <c r="S1623" s="27" t="str">
        <f t="shared" si="383"/>
        <v/>
      </c>
      <c r="T1623" s="32" t="str">
        <f t="shared" si="384"/>
        <v/>
      </c>
      <c r="U1623" s="10"/>
    </row>
    <row r="1624" spans="1:21" x14ac:dyDescent="0.25">
      <c r="A1624" s="10"/>
      <c r="B1624" s="4" t="str">
        <f>IF(ISBLANK('INPUT | Operations'!$B1629),"",COUNT('INPUT | Operations'!$B$12:$B1628))</f>
        <v/>
      </c>
      <c r="C1624" s="27" t="str">
        <f>IF(ISNUMBER($B1624),('INPUT | Operations'!$C1628+'INPUT | Operations'!$C1629)/2,"")</f>
        <v/>
      </c>
      <c r="D1624" s="28" t="str">
        <f t="shared" si="377"/>
        <v/>
      </c>
      <c r="E1624" s="26" t="str">
        <f>IF(ISNUMBER($B1624),'INPUT | Operations'!$B1629-'INPUT | Operations'!$B1628,"")</f>
        <v/>
      </c>
      <c r="F1624" s="32" t="str">
        <f>IF(ISNUMBER($B1624),IF('INPUT | Operations'!$B1629&lt;MainEngine_BurnTime,1,IF('INPUT | Operations'!$B1628&lt;=MainEngine_BurnTime,(MainEngine_BurnTime-'INPUT | Operations'!$B1628)/('INPUT | Operations'!$B1629-'INPUT | Operations'!$B1628),0))*'INPUT | Operations'!$D1628*NumberOfMainEngines*NumberOfOps*$E1624,"")</f>
        <v/>
      </c>
      <c r="G1624" s="34" t="str">
        <f t="shared" si="385"/>
        <v/>
      </c>
      <c r="H1624" s="27" t="str">
        <f t="shared" si="386"/>
        <v/>
      </c>
      <c r="I1624" s="27" t="str">
        <f t="shared" si="387"/>
        <v/>
      </c>
      <c r="J1624" s="27" t="str">
        <f t="shared" si="388"/>
        <v/>
      </c>
      <c r="K1624" s="27" t="str">
        <f t="shared" si="389"/>
        <v/>
      </c>
      <c r="L1624" s="27" t="str">
        <f t="shared" si="390"/>
        <v/>
      </c>
      <c r="M1624" s="32" t="str">
        <f t="shared" si="391"/>
        <v/>
      </c>
      <c r="N1624" s="27" t="str">
        <f t="shared" si="378"/>
        <v/>
      </c>
      <c r="O1624" s="27" t="str">
        <f t="shared" si="379"/>
        <v/>
      </c>
      <c r="P1624" s="27" t="str">
        <f t="shared" si="380"/>
        <v/>
      </c>
      <c r="Q1624" s="27" t="str">
        <f t="shared" si="381"/>
        <v/>
      </c>
      <c r="R1624" s="27" t="str">
        <f t="shared" si="382"/>
        <v/>
      </c>
      <c r="S1624" s="27" t="str">
        <f t="shared" si="383"/>
        <v/>
      </c>
      <c r="T1624" s="32" t="str">
        <f t="shared" si="384"/>
        <v/>
      </c>
      <c r="U1624" s="10"/>
    </row>
    <row r="1625" spans="1:21" x14ac:dyDescent="0.25">
      <c r="A1625" s="10"/>
      <c r="B1625" s="4" t="str">
        <f>IF(ISBLANK('INPUT | Operations'!$B1630),"",COUNT('INPUT | Operations'!$B$12:$B1629))</f>
        <v/>
      </c>
      <c r="C1625" s="27" t="str">
        <f>IF(ISNUMBER($B1625),('INPUT | Operations'!$C1629+'INPUT | Operations'!$C1630)/2,"")</f>
        <v/>
      </c>
      <c r="D1625" s="28" t="str">
        <f t="shared" si="377"/>
        <v/>
      </c>
      <c r="E1625" s="26" t="str">
        <f>IF(ISNUMBER($B1625),'INPUT | Operations'!$B1630-'INPUT | Operations'!$B1629,"")</f>
        <v/>
      </c>
      <c r="F1625" s="32" t="str">
        <f>IF(ISNUMBER($B1625),IF('INPUT | Operations'!$B1630&lt;MainEngine_BurnTime,1,IF('INPUT | Operations'!$B1629&lt;=MainEngine_BurnTime,(MainEngine_BurnTime-'INPUT | Operations'!$B1629)/('INPUT | Operations'!$B1630-'INPUT | Operations'!$B1629),0))*'INPUT | Operations'!$D1629*NumberOfMainEngines*NumberOfOps*$E1625,"")</f>
        <v/>
      </c>
      <c r="G1625" s="34" t="str">
        <f t="shared" si="385"/>
        <v/>
      </c>
      <c r="H1625" s="27" t="str">
        <f t="shared" si="386"/>
        <v/>
      </c>
      <c r="I1625" s="27" t="str">
        <f t="shared" si="387"/>
        <v/>
      </c>
      <c r="J1625" s="27" t="str">
        <f t="shared" si="388"/>
        <v/>
      </c>
      <c r="K1625" s="27" t="str">
        <f t="shared" si="389"/>
        <v/>
      </c>
      <c r="L1625" s="27" t="str">
        <f t="shared" si="390"/>
        <v/>
      </c>
      <c r="M1625" s="32" t="str">
        <f t="shared" si="391"/>
        <v/>
      </c>
      <c r="N1625" s="27" t="str">
        <f t="shared" si="378"/>
        <v/>
      </c>
      <c r="O1625" s="27" t="str">
        <f t="shared" si="379"/>
        <v/>
      </c>
      <c r="P1625" s="27" t="str">
        <f t="shared" si="380"/>
        <v/>
      </c>
      <c r="Q1625" s="27" t="str">
        <f t="shared" si="381"/>
        <v/>
      </c>
      <c r="R1625" s="27" t="str">
        <f t="shared" si="382"/>
        <v/>
      </c>
      <c r="S1625" s="27" t="str">
        <f t="shared" si="383"/>
        <v/>
      </c>
      <c r="T1625" s="32" t="str">
        <f t="shared" si="384"/>
        <v/>
      </c>
      <c r="U1625" s="10"/>
    </row>
    <row r="1626" spans="1:21" x14ac:dyDescent="0.25">
      <c r="A1626" s="10"/>
      <c r="B1626" s="4" t="str">
        <f>IF(ISBLANK('INPUT | Operations'!$B1631),"",COUNT('INPUT | Operations'!$B$12:$B1630))</f>
        <v/>
      </c>
      <c r="C1626" s="27" t="str">
        <f>IF(ISNUMBER($B1626),('INPUT | Operations'!$C1630+'INPUT | Operations'!$C1631)/2,"")</f>
        <v/>
      </c>
      <c r="D1626" s="28" t="str">
        <f t="shared" si="377"/>
        <v/>
      </c>
      <c r="E1626" s="26" t="str">
        <f>IF(ISNUMBER($B1626),'INPUT | Operations'!$B1631-'INPUT | Operations'!$B1630,"")</f>
        <v/>
      </c>
      <c r="F1626" s="32" t="str">
        <f>IF(ISNUMBER($B1626),IF('INPUT | Operations'!$B1631&lt;MainEngine_BurnTime,1,IF('INPUT | Operations'!$B1630&lt;=MainEngine_BurnTime,(MainEngine_BurnTime-'INPUT | Operations'!$B1630)/('INPUT | Operations'!$B1631-'INPUT | Operations'!$B1630),0))*'INPUT | Operations'!$D1630*NumberOfMainEngines*NumberOfOps*$E1626,"")</f>
        <v/>
      </c>
      <c r="G1626" s="34" t="str">
        <f t="shared" si="385"/>
        <v/>
      </c>
      <c r="H1626" s="27" t="str">
        <f t="shared" si="386"/>
        <v/>
      </c>
      <c r="I1626" s="27" t="str">
        <f t="shared" si="387"/>
        <v/>
      </c>
      <c r="J1626" s="27" t="str">
        <f t="shared" si="388"/>
        <v/>
      </c>
      <c r="K1626" s="27" t="str">
        <f t="shared" si="389"/>
        <v/>
      </c>
      <c r="L1626" s="27" t="str">
        <f t="shared" si="390"/>
        <v/>
      </c>
      <c r="M1626" s="32" t="str">
        <f t="shared" si="391"/>
        <v/>
      </c>
      <c r="N1626" s="27" t="str">
        <f t="shared" si="378"/>
        <v/>
      </c>
      <c r="O1626" s="27" t="str">
        <f t="shared" si="379"/>
        <v/>
      </c>
      <c r="P1626" s="27" t="str">
        <f t="shared" si="380"/>
        <v/>
      </c>
      <c r="Q1626" s="27" t="str">
        <f t="shared" si="381"/>
        <v/>
      </c>
      <c r="R1626" s="27" t="str">
        <f t="shared" si="382"/>
        <v/>
      </c>
      <c r="S1626" s="27" t="str">
        <f t="shared" si="383"/>
        <v/>
      </c>
      <c r="T1626" s="32" t="str">
        <f t="shared" si="384"/>
        <v/>
      </c>
      <c r="U1626" s="10"/>
    </row>
    <row r="1627" spans="1:21" x14ac:dyDescent="0.25">
      <c r="A1627" s="10"/>
      <c r="B1627" s="4" t="str">
        <f>IF(ISBLANK('INPUT | Operations'!$B1632),"",COUNT('INPUT | Operations'!$B$12:$B1631))</f>
        <v/>
      </c>
      <c r="C1627" s="27" t="str">
        <f>IF(ISNUMBER($B1627),('INPUT | Operations'!$C1631+'INPUT | Operations'!$C1632)/2,"")</f>
        <v/>
      </c>
      <c r="D1627" s="28" t="str">
        <f t="shared" si="377"/>
        <v/>
      </c>
      <c r="E1627" s="26" t="str">
        <f>IF(ISNUMBER($B1627),'INPUT | Operations'!$B1632-'INPUT | Operations'!$B1631,"")</f>
        <v/>
      </c>
      <c r="F1627" s="32" t="str">
        <f>IF(ISNUMBER($B1627),IF('INPUT | Operations'!$B1632&lt;MainEngine_BurnTime,1,IF('INPUT | Operations'!$B1631&lt;=MainEngine_BurnTime,(MainEngine_BurnTime-'INPUT | Operations'!$B1631)/('INPUT | Operations'!$B1632-'INPUT | Operations'!$B1631),0))*'INPUT | Operations'!$D1631*NumberOfMainEngines*NumberOfOps*$E1627,"")</f>
        <v/>
      </c>
      <c r="G1627" s="34" t="str">
        <f t="shared" si="385"/>
        <v/>
      </c>
      <c r="H1627" s="27" t="str">
        <f t="shared" si="386"/>
        <v/>
      </c>
      <c r="I1627" s="27" t="str">
        <f t="shared" si="387"/>
        <v/>
      </c>
      <c r="J1627" s="27" t="str">
        <f t="shared" si="388"/>
        <v/>
      </c>
      <c r="K1627" s="27" t="str">
        <f t="shared" si="389"/>
        <v/>
      </c>
      <c r="L1627" s="27" t="str">
        <f t="shared" si="390"/>
        <v/>
      </c>
      <c r="M1627" s="32" t="str">
        <f t="shared" si="391"/>
        <v/>
      </c>
      <c r="N1627" s="27" t="str">
        <f t="shared" si="378"/>
        <v/>
      </c>
      <c r="O1627" s="27" t="str">
        <f t="shared" si="379"/>
        <v/>
      </c>
      <c r="P1627" s="27" t="str">
        <f t="shared" si="380"/>
        <v/>
      </c>
      <c r="Q1627" s="27" t="str">
        <f t="shared" si="381"/>
        <v/>
      </c>
      <c r="R1627" s="27" t="str">
        <f t="shared" si="382"/>
        <v/>
      </c>
      <c r="S1627" s="27" t="str">
        <f t="shared" si="383"/>
        <v/>
      </c>
      <c r="T1627" s="32" t="str">
        <f t="shared" si="384"/>
        <v/>
      </c>
      <c r="U1627" s="10"/>
    </row>
    <row r="1628" spans="1:21" x14ac:dyDescent="0.25">
      <c r="A1628" s="10"/>
      <c r="B1628" s="4" t="str">
        <f>IF(ISBLANK('INPUT | Operations'!$B1633),"",COUNT('INPUT | Operations'!$B$12:$B1632))</f>
        <v/>
      </c>
      <c r="C1628" s="27" t="str">
        <f>IF(ISNUMBER($B1628),('INPUT | Operations'!$C1632+'INPUT | Operations'!$C1633)/2,"")</f>
        <v/>
      </c>
      <c r="D1628" s="28" t="str">
        <f t="shared" si="377"/>
        <v/>
      </c>
      <c r="E1628" s="26" t="str">
        <f>IF(ISNUMBER($B1628),'INPUT | Operations'!$B1633-'INPUT | Operations'!$B1632,"")</f>
        <v/>
      </c>
      <c r="F1628" s="32" t="str">
        <f>IF(ISNUMBER($B1628),IF('INPUT | Operations'!$B1633&lt;MainEngine_BurnTime,1,IF('INPUT | Operations'!$B1632&lt;=MainEngine_BurnTime,(MainEngine_BurnTime-'INPUT | Operations'!$B1632)/('INPUT | Operations'!$B1633-'INPUT | Operations'!$B1632),0))*'INPUT | Operations'!$D1632*NumberOfMainEngines*NumberOfOps*$E1628,"")</f>
        <v/>
      </c>
      <c r="G1628" s="34" t="str">
        <f t="shared" si="385"/>
        <v/>
      </c>
      <c r="H1628" s="27" t="str">
        <f t="shared" si="386"/>
        <v/>
      </c>
      <c r="I1628" s="27" t="str">
        <f t="shared" si="387"/>
        <v/>
      </c>
      <c r="J1628" s="27" t="str">
        <f t="shared" si="388"/>
        <v/>
      </c>
      <c r="K1628" s="27" t="str">
        <f t="shared" si="389"/>
        <v/>
      </c>
      <c r="L1628" s="27" t="str">
        <f t="shared" si="390"/>
        <v/>
      </c>
      <c r="M1628" s="32" t="str">
        <f t="shared" si="391"/>
        <v/>
      </c>
      <c r="N1628" s="27" t="str">
        <f t="shared" si="378"/>
        <v/>
      </c>
      <c r="O1628" s="27" t="str">
        <f t="shared" si="379"/>
        <v/>
      </c>
      <c r="P1628" s="27" t="str">
        <f t="shared" si="380"/>
        <v/>
      </c>
      <c r="Q1628" s="27" t="str">
        <f t="shared" si="381"/>
        <v/>
      </c>
      <c r="R1628" s="27" t="str">
        <f t="shared" si="382"/>
        <v/>
      </c>
      <c r="S1628" s="27" t="str">
        <f t="shared" si="383"/>
        <v/>
      </c>
      <c r="T1628" s="32" t="str">
        <f t="shared" si="384"/>
        <v/>
      </c>
      <c r="U1628" s="10"/>
    </row>
    <row r="1629" spans="1:21" x14ac:dyDescent="0.25">
      <c r="A1629" s="10"/>
      <c r="B1629" s="4" t="str">
        <f>IF(ISBLANK('INPUT | Operations'!$B1634),"",COUNT('INPUT | Operations'!$B$12:$B1633))</f>
        <v/>
      </c>
      <c r="C1629" s="27" t="str">
        <f>IF(ISNUMBER($B1629),('INPUT | Operations'!$C1633+'INPUT | Operations'!$C1634)/2,"")</f>
        <v/>
      </c>
      <c r="D1629" s="28" t="str">
        <f t="shared" si="377"/>
        <v/>
      </c>
      <c r="E1629" s="26" t="str">
        <f>IF(ISNUMBER($B1629),'INPUT | Operations'!$B1634-'INPUT | Operations'!$B1633,"")</f>
        <v/>
      </c>
      <c r="F1629" s="32" t="str">
        <f>IF(ISNUMBER($B1629),IF('INPUT | Operations'!$B1634&lt;MainEngine_BurnTime,1,IF('INPUT | Operations'!$B1633&lt;=MainEngine_BurnTime,(MainEngine_BurnTime-'INPUT | Operations'!$B1633)/('INPUT | Operations'!$B1634-'INPUT | Operations'!$B1633),0))*'INPUT | Operations'!$D1633*NumberOfMainEngines*NumberOfOps*$E1629,"")</f>
        <v/>
      </c>
      <c r="G1629" s="34" t="str">
        <f t="shared" si="385"/>
        <v/>
      </c>
      <c r="H1629" s="27" t="str">
        <f t="shared" si="386"/>
        <v/>
      </c>
      <c r="I1629" s="27" t="str">
        <f t="shared" si="387"/>
        <v/>
      </c>
      <c r="J1629" s="27" t="str">
        <f t="shared" si="388"/>
        <v/>
      </c>
      <c r="K1629" s="27" t="str">
        <f t="shared" si="389"/>
        <v/>
      </c>
      <c r="L1629" s="27" t="str">
        <f t="shared" si="390"/>
        <v/>
      </c>
      <c r="M1629" s="32" t="str">
        <f t="shared" si="391"/>
        <v/>
      </c>
      <c r="N1629" s="27" t="str">
        <f t="shared" si="378"/>
        <v/>
      </c>
      <c r="O1629" s="27" t="str">
        <f t="shared" si="379"/>
        <v/>
      </c>
      <c r="P1629" s="27" t="str">
        <f t="shared" si="380"/>
        <v/>
      </c>
      <c r="Q1629" s="27" t="str">
        <f t="shared" si="381"/>
        <v/>
      </c>
      <c r="R1629" s="27" t="str">
        <f t="shared" si="382"/>
        <v/>
      </c>
      <c r="S1629" s="27" t="str">
        <f t="shared" si="383"/>
        <v/>
      </c>
      <c r="T1629" s="32" t="str">
        <f t="shared" si="384"/>
        <v/>
      </c>
      <c r="U1629" s="10"/>
    </row>
    <row r="1630" spans="1:21" x14ac:dyDescent="0.25">
      <c r="A1630" s="10"/>
      <c r="B1630" s="4" t="str">
        <f>IF(ISBLANK('INPUT | Operations'!$B1635),"",COUNT('INPUT | Operations'!$B$12:$B1634))</f>
        <v/>
      </c>
      <c r="C1630" s="27" t="str">
        <f>IF(ISNUMBER($B1630),('INPUT | Operations'!$C1634+'INPUT | Operations'!$C1635)/2,"")</f>
        <v/>
      </c>
      <c r="D1630" s="28" t="str">
        <f t="shared" si="377"/>
        <v/>
      </c>
      <c r="E1630" s="26" t="str">
        <f>IF(ISNUMBER($B1630),'INPUT | Operations'!$B1635-'INPUT | Operations'!$B1634,"")</f>
        <v/>
      </c>
      <c r="F1630" s="32" t="str">
        <f>IF(ISNUMBER($B1630),IF('INPUT | Operations'!$B1635&lt;MainEngine_BurnTime,1,IF('INPUT | Operations'!$B1634&lt;=MainEngine_BurnTime,(MainEngine_BurnTime-'INPUT | Operations'!$B1634)/('INPUT | Operations'!$B1635-'INPUT | Operations'!$B1634),0))*'INPUT | Operations'!$D1634*NumberOfMainEngines*NumberOfOps*$E1630,"")</f>
        <v/>
      </c>
      <c r="G1630" s="34" t="str">
        <f t="shared" si="385"/>
        <v/>
      </c>
      <c r="H1630" s="27" t="str">
        <f t="shared" si="386"/>
        <v/>
      </c>
      <c r="I1630" s="27" t="str">
        <f t="shared" si="387"/>
        <v/>
      </c>
      <c r="J1630" s="27" t="str">
        <f t="shared" si="388"/>
        <v/>
      </c>
      <c r="K1630" s="27" t="str">
        <f t="shared" si="389"/>
        <v/>
      </c>
      <c r="L1630" s="27" t="str">
        <f t="shared" si="390"/>
        <v/>
      </c>
      <c r="M1630" s="32" t="str">
        <f t="shared" si="391"/>
        <v/>
      </c>
      <c r="N1630" s="27" t="str">
        <f t="shared" si="378"/>
        <v/>
      </c>
      <c r="O1630" s="27" t="str">
        <f t="shared" si="379"/>
        <v/>
      </c>
      <c r="P1630" s="27" t="str">
        <f t="shared" si="380"/>
        <v/>
      </c>
      <c r="Q1630" s="27" t="str">
        <f t="shared" si="381"/>
        <v/>
      </c>
      <c r="R1630" s="27" t="str">
        <f t="shared" si="382"/>
        <v/>
      </c>
      <c r="S1630" s="27" t="str">
        <f t="shared" si="383"/>
        <v/>
      </c>
      <c r="T1630" s="32" t="str">
        <f t="shared" si="384"/>
        <v/>
      </c>
      <c r="U1630" s="10"/>
    </row>
    <row r="1631" spans="1:21" x14ac:dyDescent="0.25">
      <c r="A1631" s="10"/>
      <c r="B1631" s="4" t="str">
        <f>IF(ISBLANK('INPUT | Operations'!$B1636),"",COUNT('INPUT | Operations'!$B$12:$B1635))</f>
        <v/>
      </c>
      <c r="C1631" s="27" t="str">
        <f>IF(ISNUMBER($B1631),('INPUT | Operations'!$C1635+'INPUT | Operations'!$C1636)/2,"")</f>
        <v/>
      </c>
      <c r="D1631" s="28" t="str">
        <f t="shared" si="377"/>
        <v/>
      </c>
      <c r="E1631" s="26" t="str">
        <f>IF(ISNUMBER($B1631),'INPUT | Operations'!$B1636-'INPUT | Operations'!$B1635,"")</f>
        <v/>
      </c>
      <c r="F1631" s="32" t="str">
        <f>IF(ISNUMBER($B1631),IF('INPUT | Operations'!$B1636&lt;MainEngine_BurnTime,1,IF('INPUT | Operations'!$B1635&lt;=MainEngine_BurnTime,(MainEngine_BurnTime-'INPUT | Operations'!$B1635)/('INPUT | Operations'!$B1636-'INPUT | Operations'!$B1635),0))*'INPUT | Operations'!$D1635*NumberOfMainEngines*NumberOfOps*$E1631,"")</f>
        <v/>
      </c>
      <c r="G1631" s="34" t="str">
        <f t="shared" si="385"/>
        <v/>
      </c>
      <c r="H1631" s="27" t="str">
        <f t="shared" si="386"/>
        <v/>
      </c>
      <c r="I1631" s="27" t="str">
        <f t="shared" si="387"/>
        <v/>
      </c>
      <c r="J1631" s="27" t="str">
        <f t="shared" si="388"/>
        <v/>
      </c>
      <c r="K1631" s="27" t="str">
        <f t="shared" si="389"/>
        <v/>
      </c>
      <c r="L1631" s="27" t="str">
        <f t="shared" si="390"/>
        <v/>
      </c>
      <c r="M1631" s="32" t="str">
        <f t="shared" si="391"/>
        <v/>
      </c>
      <c r="N1631" s="27" t="str">
        <f t="shared" si="378"/>
        <v/>
      </c>
      <c r="O1631" s="27" t="str">
        <f t="shared" si="379"/>
        <v/>
      </c>
      <c r="P1631" s="27" t="str">
        <f t="shared" si="380"/>
        <v/>
      </c>
      <c r="Q1631" s="27" t="str">
        <f t="shared" si="381"/>
        <v/>
      </c>
      <c r="R1631" s="27" t="str">
        <f t="shared" si="382"/>
        <v/>
      </c>
      <c r="S1631" s="27" t="str">
        <f t="shared" si="383"/>
        <v/>
      </c>
      <c r="T1631" s="32" t="str">
        <f t="shared" si="384"/>
        <v/>
      </c>
      <c r="U1631" s="10"/>
    </row>
    <row r="1632" spans="1:21" x14ac:dyDescent="0.25">
      <c r="A1632" s="10"/>
      <c r="B1632" s="4" t="str">
        <f>IF(ISBLANK('INPUT | Operations'!$B1637),"",COUNT('INPUT | Operations'!$B$12:$B1636))</f>
        <v/>
      </c>
      <c r="C1632" s="27" t="str">
        <f>IF(ISNUMBER($B1632),('INPUT | Operations'!$C1636+'INPUT | Operations'!$C1637)/2,"")</f>
        <v/>
      </c>
      <c r="D1632" s="28" t="str">
        <f t="shared" si="377"/>
        <v/>
      </c>
      <c r="E1632" s="26" t="str">
        <f>IF(ISNUMBER($B1632),'INPUT | Operations'!$B1637-'INPUT | Operations'!$B1636,"")</f>
        <v/>
      </c>
      <c r="F1632" s="32" t="str">
        <f>IF(ISNUMBER($B1632),IF('INPUT | Operations'!$B1637&lt;MainEngine_BurnTime,1,IF('INPUT | Operations'!$B1636&lt;=MainEngine_BurnTime,(MainEngine_BurnTime-'INPUT | Operations'!$B1636)/('INPUT | Operations'!$B1637-'INPUT | Operations'!$B1636),0))*'INPUT | Operations'!$D1636*NumberOfMainEngines*NumberOfOps*$E1632,"")</f>
        <v/>
      </c>
      <c r="G1632" s="34" t="str">
        <f t="shared" si="385"/>
        <v/>
      </c>
      <c r="H1632" s="27" t="str">
        <f t="shared" si="386"/>
        <v/>
      </c>
      <c r="I1632" s="27" t="str">
        <f t="shared" si="387"/>
        <v/>
      </c>
      <c r="J1632" s="27" t="str">
        <f t="shared" si="388"/>
        <v/>
      </c>
      <c r="K1632" s="27" t="str">
        <f t="shared" si="389"/>
        <v/>
      </c>
      <c r="L1632" s="27" t="str">
        <f t="shared" si="390"/>
        <v/>
      </c>
      <c r="M1632" s="32" t="str">
        <f t="shared" si="391"/>
        <v/>
      </c>
      <c r="N1632" s="27" t="str">
        <f t="shared" si="378"/>
        <v/>
      </c>
      <c r="O1632" s="27" t="str">
        <f t="shared" si="379"/>
        <v/>
      </c>
      <c r="P1632" s="27" t="str">
        <f t="shared" si="380"/>
        <v/>
      </c>
      <c r="Q1632" s="27" t="str">
        <f t="shared" si="381"/>
        <v/>
      </c>
      <c r="R1632" s="27" t="str">
        <f t="shared" si="382"/>
        <v/>
      </c>
      <c r="S1632" s="27" t="str">
        <f t="shared" si="383"/>
        <v/>
      </c>
      <c r="T1632" s="32" t="str">
        <f t="shared" si="384"/>
        <v/>
      </c>
      <c r="U1632" s="10"/>
    </row>
    <row r="1633" spans="1:21" x14ac:dyDescent="0.25">
      <c r="A1633" s="10"/>
      <c r="B1633" s="4" t="str">
        <f>IF(ISBLANK('INPUT | Operations'!$B1638),"",COUNT('INPUT | Operations'!$B$12:$B1637))</f>
        <v/>
      </c>
      <c r="C1633" s="27" t="str">
        <f>IF(ISNUMBER($B1633),('INPUT | Operations'!$C1637+'INPUT | Operations'!$C1638)/2,"")</f>
        <v/>
      </c>
      <c r="D1633" s="28" t="str">
        <f t="shared" si="377"/>
        <v/>
      </c>
      <c r="E1633" s="26" t="str">
        <f>IF(ISNUMBER($B1633),'INPUT | Operations'!$B1638-'INPUT | Operations'!$B1637,"")</f>
        <v/>
      </c>
      <c r="F1633" s="32" t="str">
        <f>IF(ISNUMBER($B1633),IF('INPUT | Operations'!$B1638&lt;MainEngine_BurnTime,1,IF('INPUT | Operations'!$B1637&lt;=MainEngine_BurnTime,(MainEngine_BurnTime-'INPUT | Operations'!$B1637)/('INPUT | Operations'!$B1638-'INPUT | Operations'!$B1637),0))*'INPUT | Operations'!$D1637*NumberOfMainEngines*NumberOfOps*$E1633,"")</f>
        <v/>
      </c>
      <c r="G1633" s="34" t="str">
        <f t="shared" si="385"/>
        <v/>
      </c>
      <c r="H1633" s="27" t="str">
        <f t="shared" si="386"/>
        <v/>
      </c>
      <c r="I1633" s="27" t="str">
        <f t="shared" si="387"/>
        <v/>
      </c>
      <c r="J1633" s="27" t="str">
        <f t="shared" si="388"/>
        <v/>
      </c>
      <c r="K1633" s="27" t="str">
        <f t="shared" si="389"/>
        <v/>
      </c>
      <c r="L1633" s="27" t="str">
        <f t="shared" si="390"/>
        <v/>
      </c>
      <c r="M1633" s="32" t="str">
        <f t="shared" si="391"/>
        <v/>
      </c>
      <c r="N1633" s="27" t="str">
        <f t="shared" si="378"/>
        <v/>
      </c>
      <c r="O1633" s="27" t="str">
        <f t="shared" si="379"/>
        <v/>
      </c>
      <c r="P1633" s="27" t="str">
        <f t="shared" si="380"/>
        <v/>
      </c>
      <c r="Q1633" s="27" t="str">
        <f t="shared" si="381"/>
        <v/>
      </c>
      <c r="R1633" s="27" t="str">
        <f t="shared" si="382"/>
        <v/>
      </c>
      <c r="S1633" s="27" t="str">
        <f t="shared" si="383"/>
        <v/>
      </c>
      <c r="T1633" s="32" t="str">
        <f t="shared" si="384"/>
        <v/>
      </c>
      <c r="U1633" s="10"/>
    </row>
    <row r="1634" spans="1:21" x14ac:dyDescent="0.25">
      <c r="A1634" s="10"/>
      <c r="B1634" s="4" t="str">
        <f>IF(ISBLANK('INPUT | Operations'!$B1639),"",COUNT('INPUT | Operations'!$B$12:$B1638))</f>
        <v/>
      </c>
      <c r="C1634" s="27" t="str">
        <f>IF(ISNUMBER($B1634),('INPUT | Operations'!$C1638+'INPUT | Operations'!$C1639)/2,"")</f>
        <v/>
      </c>
      <c r="D1634" s="28" t="str">
        <f t="shared" si="377"/>
        <v/>
      </c>
      <c r="E1634" s="26" t="str">
        <f>IF(ISNUMBER($B1634),'INPUT | Operations'!$B1639-'INPUT | Operations'!$B1638,"")</f>
        <v/>
      </c>
      <c r="F1634" s="32" t="str">
        <f>IF(ISNUMBER($B1634),IF('INPUT | Operations'!$B1639&lt;MainEngine_BurnTime,1,IF('INPUT | Operations'!$B1638&lt;=MainEngine_BurnTime,(MainEngine_BurnTime-'INPUT | Operations'!$B1638)/('INPUT | Operations'!$B1639-'INPUT | Operations'!$B1638),0))*'INPUT | Operations'!$D1638*NumberOfMainEngines*NumberOfOps*$E1634,"")</f>
        <v/>
      </c>
      <c r="G1634" s="34" t="str">
        <f t="shared" si="385"/>
        <v/>
      </c>
      <c r="H1634" s="27" t="str">
        <f t="shared" si="386"/>
        <v/>
      </c>
      <c r="I1634" s="27" t="str">
        <f t="shared" si="387"/>
        <v/>
      </c>
      <c r="J1634" s="27" t="str">
        <f t="shared" si="388"/>
        <v/>
      </c>
      <c r="K1634" s="27" t="str">
        <f t="shared" si="389"/>
        <v/>
      </c>
      <c r="L1634" s="27" t="str">
        <f t="shared" si="390"/>
        <v/>
      </c>
      <c r="M1634" s="32" t="str">
        <f t="shared" si="391"/>
        <v/>
      </c>
      <c r="N1634" s="27" t="str">
        <f t="shared" si="378"/>
        <v/>
      </c>
      <c r="O1634" s="27" t="str">
        <f t="shared" si="379"/>
        <v/>
      </c>
      <c r="P1634" s="27" t="str">
        <f t="shared" si="380"/>
        <v/>
      </c>
      <c r="Q1634" s="27" t="str">
        <f t="shared" si="381"/>
        <v/>
      </c>
      <c r="R1634" s="27" t="str">
        <f t="shared" si="382"/>
        <v/>
      </c>
      <c r="S1634" s="27" t="str">
        <f t="shared" si="383"/>
        <v/>
      </c>
      <c r="T1634" s="32" t="str">
        <f t="shared" si="384"/>
        <v/>
      </c>
      <c r="U1634" s="10"/>
    </row>
    <row r="1635" spans="1:21" x14ac:dyDescent="0.25">
      <c r="A1635" s="10"/>
      <c r="B1635" s="4" t="str">
        <f>IF(ISBLANK('INPUT | Operations'!$B1640),"",COUNT('INPUT | Operations'!$B$12:$B1639))</f>
        <v/>
      </c>
      <c r="C1635" s="27" t="str">
        <f>IF(ISNUMBER($B1635),('INPUT | Operations'!$C1639+'INPUT | Operations'!$C1640)/2,"")</f>
        <v/>
      </c>
      <c r="D1635" s="28" t="str">
        <f t="shared" si="377"/>
        <v/>
      </c>
      <c r="E1635" s="26" t="str">
        <f>IF(ISNUMBER($B1635),'INPUT | Operations'!$B1640-'INPUT | Operations'!$B1639,"")</f>
        <v/>
      </c>
      <c r="F1635" s="32" t="str">
        <f>IF(ISNUMBER($B1635),IF('INPUT | Operations'!$B1640&lt;MainEngine_BurnTime,1,IF('INPUT | Operations'!$B1639&lt;=MainEngine_BurnTime,(MainEngine_BurnTime-'INPUT | Operations'!$B1639)/('INPUT | Operations'!$B1640-'INPUT | Operations'!$B1639),0))*'INPUT | Operations'!$D1639*NumberOfMainEngines*NumberOfOps*$E1635,"")</f>
        <v/>
      </c>
      <c r="G1635" s="34" t="str">
        <f t="shared" si="385"/>
        <v/>
      </c>
      <c r="H1635" s="27" t="str">
        <f t="shared" si="386"/>
        <v/>
      </c>
      <c r="I1635" s="27" t="str">
        <f t="shared" si="387"/>
        <v/>
      </c>
      <c r="J1635" s="27" t="str">
        <f t="shared" si="388"/>
        <v/>
      </c>
      <c r="K1635" s="27" t="str">
        <f t="shared" si="389"/>
        <v/>
      </c>
      <c r="L1635" s="27" t="str">
        <f t="shared" si="390"/>
        <v/>
      </c>
      <c r="M1635" s="32" t="str">
        <f t="shared" si="391"/>
        <v/>
      </c>
      <c r="N1635" s="27" t="str">
        <f t="shared" si="378"/>
        <v/>
      </c>
      <c r="O1635" s="27" t="str">
        <f t="shared" si="379"/>
        <v/>
      </c>
      <c r="P1635" s="27" t="str">
        <f t="shared" si="380"/>
        <v/>
      </c>
      <c r="Q1635" s="27" t="str">
        <f t="shared" si="381"/>
        <v/>
      </c>
      <c r="R1635" s="27" t="str">
        <f t="shared" si="382"/>
        <v/>
      </c>
      <c r="S1635" s="27" t="str">
        <f t="shared" si="383"/>
        <v/>
      </c>
      <c r="T1635" s="32" t="str">
        <f t="shared" si="384"/>
        <v/>
      </c>
      <c r="U1635" s="10"/>
    </row>
    <row r="1636" spans="1:21" x14ac:dyDescent="0.25">
      <c r="A1636" s="10"/>
      <c r="B1636" s="4" t="str">
        <f>IF(ISBLANK('INPUT | Operations'!$B1641),"",COUNT('INPUT | Operations'!$B$12:$B1640))</f>
        <v/>
      </c>
      <c r="C1636" s="27" t="str">
        <f>IF(ISNUMBER($B1636),('INPUT | Operations'!$C1640+'INPUT | Operations'!$C1641)/2,"")</f>
        <v/>
      </c>
      <c r="D1636" s="28" t="str">
        <f t="shared" si="377"/>
        <v/>
      </c>
      <c r="E1636" s="26" t="str">
        <f>IF(ISNUMBER($B1636),'INPUT | Operations'!$B1641-'INPUT | Operations'!$B1640,"")</f>
        <v/>
      </c>
      <c r="F1636" s="32" t="str">
        <f>IF(ISNUMBER($B1636),IF('INPUT | Operations'!$B1641&lt;MainEngine_BurnTime,1,IF('INPUT | Operations'!$B1640&lt;=MainEngine_BurnTime,(MainEngine_BurnTime-'INPUT | Operations'!$B1640)/('INPUT | Operations'!$B1641-'INPUT | Operations'!$B1640),0))*'INPUT | Operations'!$D1640*NumberOfMainEngines*NumberOfOps*$E1636,"")</f>
        <v/>
      </c>
      <c r="G1636" s="34" t="str">
        <f t="shared" si="385"/>
        <v/>
      </c>
      <c r="H1636" s="27" t="str">
        <f t="shared" si="386"/>
        <v/>
      </c>
      <c r="I1636" s="27" t="str">
        <f t="shared" si="387"/>
        <v/>
      </c>
      <c r="J1636" s="27" t="str">
        <f t="shared" si="388"/>
        <v/>
      </c>
      <c r="K1636" s="27" t="str">
        <f t="shared" si="389"/>
        <v/>
      </c>
      <c r="L1636" s="27" t="str">
        <f t="shared" si="390"/>
        <v/>
      </c>
      <c r="M1636" s="32" t="str">
        <f t="shared" si="391"/>
        <v/>
      </c>
      <c r="N1636" s="27" t="str">
        <f t="shared" si="378"/>
        <v/>
      </c>
      <c r="O1636" s="27" t="str">
        <f t="shared" si="379"/>
        <v/>
      </c>
      <c r="P1636" s="27" t="str">
        <f t="shared" si="380"/>
        <v/>
      </c>
      <c r="Q1636" s="27" t="str">
        <f t="shared" si="381"/>
        <v/>
      </c>
      <c r="R1636" s="27" t="str">
        <f t="shared" si="382"/>
        <v/>
      </c>
      <c r="S1636" s="27" t="str">
        <f t="shared" si="383"/>
        <v/>
      </c>
      <c r="T1636" s="32" t="str">
        <f t="shared" si="384"/>
        <v/>
      </c>
      <c r="U1636" s="10"/>
    </row>
    <row r="1637" spans="1:21" x14ac:dyDescent="0.25">
      <c r="A1637" s="10"/>
      <c r="B1637" s="4" t="str">
        <f>IF(ISBLANK('INPUT | Operations'!$B1642),"",COUNT('INPUT | Operations'!$B$12:$B1641))</f>
        <v/>
      </c>
      <c r="C1637" s="27" t="str">
        <f>IF(ISNUMBER($B1637),('INPUT | Operations'!$C1641+'INPUT | Operations'!$C1642)/2,"")</f>
        <v/>
      </c>
      <c r="D1637" s="28" t="str">
        <f t="shared" si="377"/>
        <v/>
      </c>
      <c r="E1637" s="26" t="str">
        <f>IF(ISNUMBER($B1637),'INPUT | Operations'!$B1642-'INPUT | Operations'!$B1641,"")</f>
        <v/>
      </c>
      <c r="F1637" s="32" t="str">
        <f>IF(ISNUMBER($B1637),IF('INPUT | Operations'!$B1642&lt;MainEngine_BurnTime,1,IF('INPUT | Operations'!$B1641&lt;=MainEngine_BurnTime,(MainEngine_BurnTime-'INPUT | Operations'!$B1641)/('INPUT | Operations'!$B1642-'INPUT | Operations'!$B1641),0))*'INPUT | Operations'!$D1641*NumberOfMainEngines*NumberOfOps*$E1637,"")</f>
        <v/>
      </c>
      <c r="G1637" s="34" t="str">
        <f t="shared" si="385"/>
        <v/>
      </c>
      <c r="H1637" s="27" t="str">
        <f t="shared" si="386"/>
        <v/>
      </c>
      <c r="I1637" s="27" t="str">
        <f t="shared" si="387"/>
        <v/>
      </c>
      <c r="J1637" s="27" t="str">
        <f t="shared" si="388"/>
        <v/>
      </c>
      <c r="K1637" s="27" t="str">
        <f t="shared" si="389"/>
        <v/>
      </c>
      <c r="L1637" s="27" t="str">
        <f t="shared" si="390"/>
        <v/>
      </c>
      <c r="M1637" s="32" t="str">
        <f t="shared" si="391"/>
        <v/>
      </c>
      <c r="N1637" s="27" t="str">
        <f t="shared" si="378"/>
        <v/>
      </c>
      <c r="O1637" s="27" t="str">
        <f t="shared" si="379"/>
        <v/>
      </c>
      <c r="P1637" s="27" t="str">
        <f t="shared" si="380"/>
        <v/>
      </c>
      <c r="Q1637" s="27" t="str">
        <f t="shared" si="381"/>
        <v/>
      </c>
      <c r="R1637" s="27" t="str">
        <f t="shared" si="382"/>
        <v/>
      </c>
      <c r="S1637" s="27" t="str">
        <f t="shared" si="383"/>
        <v/>
      </c>
      <c r="T1637" s="32" t="str">
        <f t="shared" si="384"/>
        <v/>
      </c>
      <c r="U1637" s="10"/>
    </row>
    <row r="1638" spans="1:21" x14ac:dyDescent="0.25">
      <c r="A1638" s="10"/>
      <c r="B1638" s="4" t="str">
        <f>IF(ISBLANK('INPUT | Operations'!$B1643),"",COUNT('INPUT | Operations'!$B$12:$B1642))</f>
        <v/>
      </c>
      <c r="C1638" s="27" t="str">
        <f>IF(ISNUMBER($B1638),('INPUT | Operations'!$C1642+'INPUT | Operations'!$C1643)/2,"")</f>
        <v/>
      </c>
      <c r="D1638" s="28" t="str">
        <f t="shared" si="377"/>
        <v/>
      </c>
      <c r="E1638" s="26" t="str">
        <f>IF(ISNUMBER($B1638),'INPUT | Operations'!$B1643-'INPUT | Operations'!$B1642,"")</f>
        <v/>
      </c>
      <c r="F1638" s="32" t="str">
        <f>IF(ISNUMBER($B1638),IF('INPUT | Operations'!$B1643&lt;MainEngine_BurnTime,1,IF('INPUT | Operations'!$B1642&lt;=MainEngine_BurnTime,(MainEngine_BurnTime-'INPUT | Operations'!$B1642)/('INPUT | Operations'!$B1643-'INPUT | Operations'!$B1642),0))*'INPUT | Operations'!$D1642*NumberOfMainEngines*NumberOfOps*$E1638,"")</f>
        <v/>
      </c>
      <c r="G1638" s="34" t="str">
        <f t="shared" si="385"/>
        <v/>
      </c>
      <c r="H1638" s="27" t="str">
        <f t="shared" si="386"/>
        <v/>
      </c>
      <c r="I1638" s="27" t="str">
        <f t="shared" si="387"/>
        <v/>
      </c>
      <c r="J1638" s="27" t="str">
        <f t="shared" si="388"/>
        <v/>
      </c>
      <c r="K1638" s="27" t="str">
        <f t="shared" si="389"/>
        <v/>
      </c>
      <c r="L1638" s="27" t="str">
        <f t="shared" si="390"/>
        <v/>
      </c>
      <c r="M1638" s="32" t="str">
        <f t="shared" si="391"/>
        <v/>
      </c>
      <c r="N1638" s="27" t="str">
        <f t="shared" si="378"/>
        <v/>
      </c>
      <c r="O1638" s="27" t="str">
        <f t="shared" si="379"/>
        <v/>
      </c>
      <c r="P1638" s="27" t="str">
        <f t="shared" si="380"/>
        <v/>
      </c>
      <c r="Q1638" s="27" t="str">
        <f t="shared" si="381"/>
        <v/>
      </c>
      <c r="R1638" s="27" t="str">
        <f t="shared" si="382"/>
        <v/>
      </c>
      <c r="S1638" s="27" t="str">
        <f t="shared" si="383"/>
        <v/>
      </c>
      <c r="T1638" s="32" t="str">
        <f t="shared" si="384"/>
        <v/>
      </c>
      <c r="U1638" s="10"/>
    </row>
    <row r="1639" spans="1:21" x14ac:dyDescent="0.25">
      <c r="A1639" s="10"/>
      <c r="B1639" s="4" t="str">
        <f>IF(ISBLANK('INPUT | Operations'!$B1644),"",COUNT('INPUT | Operations'!$B$12:$B1643))</f>
        <v/>
      </c>
      <c r="C1639" s="27" t="str">
        <f>IF(ISNUMBER($B1639),('INPUT | Operations'!$C1643+'INPUT | Operations'!$C1644)/2,"")</f>
        <v/>
      </c>
      <c r="D1639" s="28" t="str">
        <f t="shared" si="377"/>
        <v/>
      </c>
      <c r="E1639" s="26" t="str">
        <f>IF(ISNUMBER($B1639),'INPUT | Operations'!$B1644-'INPUT | Operations'!$B1643,"")</f>
        <v/>
      </c>
      <c r="F1639" s="32" t="str">
        <f>IF(ISNUMBER($B1639),IF('INPUT | Operations'!$B1644&lt;MainEngine_BurnTime,1,IF('INPUT | Operations'!$B1643&lt;=MainEngine_BurnTime,(MainEngine_BurnTime-'INPUT | Operations'!$B1643)/('INPUT | Operations'!$B1644-'INPUT | Operations'!$B1643),0))*'INPUT | Operations'!$D1643*NumberOfMainEngines*NumberOfOps*$E1639,"")</f>
        <v/>
      </c>
      <c r="G1639" s="34" t="str">
        <f t="shared" si="385"/>
        <v/>
      </c>
      <c r="H1639" s="27" t="str">
        <f t="shared" si="386"/>
        <v/>
      </c>
      <c r="I1639" s="27" t="str">
        <f t="shared" si="387"/>
        <v/>
      </c>
      <c r="J1639" s="27" t="str">
        <f t="shared" si="388"/>
        <v/>
      </c>
      <c r="K1639" s="27" t="str">
        <f t="shared" si="389"/>
        <v/>
      </c>
      <c r="L1639" s="27" t="str">
        <f t="shared" si="390"/>
        <v/>
      </c>
      <c r="M1639" s="32" t="str">
        <f t="shared" si="391"/>
        <v/>
      </c>
      <c r="N1639" s="27" t="str">
        <f t="shared" si="378"/>
        <v/>
      </c>
      <c r="O1639" s="27" t="str">
        <f t="shared" si="379"/>
        <v/>
      </c>
      <c r="P1639" s="27" t="str">
        <f t="shared" si="380"/>
        <v/>
      </c>
      <c r="Q1639" s="27" t="str">
        <f t="shared" si="381"/>
        <v/>
      </c>
      <c r="R1639" s="27" t="str">
        <f t="shared" si="382"/>
        <v/>
      </c>
      <c r="S1639" s="27" t="str">
        <f t="shared" si="383"/>
        <v/>
      </c>
      <c r="T1639" s="32" t="str">
        <f t="shared" si="384"/>
        <v/>
      </c>
      <c r="U1639" s="10"/>
    </row>
    <row r="1640" spans="1:21" x14ac:dyDescent="0.25">
      <c r="A1640" s="10"/>
      <c r="B1640" s="4" t="str">
        <f>IF(ISBLANK('INPUT | Operations'!$B1645),"",COUNT('INPUT | Operations'!$B$12:$B1644))</f>
        <v/>
      </c>
      <c r="C1640" s="27" t="str">
        <f>IF(ISNUMBER($B1640),('INPUT | Operations'!$C1644+'INPUT | Operations'!$C1645)/2,"")</f>
        <v/>
      </c>
      <c r="D1640" s="28" t="str">
        <f t="shared" si="377"/>
        <v/>
      </c>
      <c r="E1640" s="26" t="str">
        <f>IF(ISNUMBER($B1640),'INPUT | Operations'!$B1645-'INPUT | Operations'!$B1644,"")</f>
        <v/>
      </c>
      <c r="F1640" s="32" t="str">
        <f>IF(ISNUMBER($B1640),IF('INPUT | Operations'!$B1645&lt;MainEngine_BurnTime,1,IF('INPUT | Operations'!$B1644&lt;=MainEngine_BurnTime,(MainEngine_BurnTime-'INPUT | Operations'!$B1644)/('INPUT | Operations'!$B1645-'INPUT | Operations'!$B1644),0))*'INPUT | Operations'!$D1644*NumberOfMainEngines*NumberOfOps*$E1640,"")</f>
        <v/>
      </c>
      <c r="G1640" s="34" t="str">
        <f t="shared" si="385"/>
        <v/>
      </c>
      <c r="H1640" s="27" t="str">
        <f t="shared" si="386"/>
        <v/>
      </c>
      <c r="I1640" s="27" t="str">
        <f t="shared" si="387"/>
        <v/>
      </c>
      <c r="J1640" s="27" t="str">
        <f t="shared" si="388"/>
        <v/>
      </c>
      <c r="K1640" s="27" t="str">
        <f t="shared" si="389"/>
        <v/>
      </c>
      <c r="L1640" s="27" t="str">
        <f t="shared" si="390"/>
        <v/>
      </c>
      <c r="M1640" s="32" t="str">
        <f t="shared" si="391"/>
        <v/>
      </c>
      <c r="N1640" s="27" t="str">
        <f t="shared" si="378"/>
        <v/>
      </c>
      <c r="O1640" s="27" t="str">
        <f t="shared" si="379"/>
        <v/>
      </c>
      <c r="P1640" s="27" t="str">
        <f t="shared" si="380"/>
        <v/>
      </c>
      <c r="Q1640" s="27" t="str">
        <f t="shared" si="381"/>
        <v/>
      </c>
      <c r="R1640" s="27" t="str">
        <f t="shared" si="382"/>
        <v/>
      </c>
      <c r="S1640" s="27" t="str">
        <f t="shared" si="383"/>
        <v/>
      </c>
      <c r="T1640" s="32" t="str">
        <f t="shared" si="384"/>
        <v/>
      </c>
      <c r="U1640" s="10"/>
    </row>
    <row r="1641" spans="1:21" x14ac:dyDescent="0.25">
      <c r="A1641" s="10"/>
      <c r="B1641" s="4" t="str">
        <f>IF(ISBLANK('INPUT | Operations'!$B1646),"",COUNT('INPUT | Operations'!$B$12:$B1645))</f>
        <v/>
      </c>
      <c r="C1641" s="27" t="str">
        <f>IF(ISNUMBER($B1641),('INPUT | Operations'!$C1645+'INPUT | Operations'!$C1646)/2,"")</f>
        <v/>
      </c>
      <c r="D1641" s="28" t="str">
        <f t="shared" si="377"/>
        <v/>
      </c>
      <c r="E1641" s="26" t="str">
        <f>IF(ISNUMBER($B1641),'INPUT | Operations'!$B1646-'INPUT | Operations'!$B1645,"")</f>
        <v/>
      </c>
      <c r="F1641" s="32" t="str">
        <f>IF(ISNUMBER($B1641),IF('INPUT | Operations'!$B1646&lt;MainEngine_BurnTime,1,IF('INPUT | Operations'!$B1645&lt;=MainEngine_BurnTime,(MainEngine_BurnTime-'INPUT | Operations'!$B1645)/('INPUT | Operations'!$B1646-'INPUT | Operations'!$B1645),0))*'INPUT | Operations'!$D1645*NumberOfMainEngines*NumberOfOps*$E1641,"")</f>
        <v/>
      </c>
      <c r="G1641" s="34" t="str">
        <f t="shared" si="385"/>
        <v/>
      </c>
      <c r="H1641" s="27" t="str">
        <f t="shared" si="386"/>
        <v/>
      </c>
      <c r="I1641" s="27" t="str">
        <f t="shared" si="387"/>
        <v/>
      </c>
      <c r="J1641" s="27" t="str">
        <f t="shared" si="388"/>
        <v/>
      </c>
      <c r="K1641" s="27" t="str">
        <f t="shared" si="389"/>
        <v/>
      </c>
      <c r="L1641" s="27" t="str">
        <f t="shared" si="390"/>
        <v/>
      </c>
      <c r="M1641" s="32" t="str">
        <f t="shared" si="391"/>
        <v/>
      </c>
      <c r="N1641" s="27" t="str">
        <f t="shared" si="378"/>
        <v/>
      </c>
      <c r="O1641" s="27" t="str">
        <f t="shared" si="379"/>
        <v/>
      </c>
      <c r="P1641" s="27" t="str">
        <f t="shared" si="380"/>
        <v/>
      </c>
      <c r="Q1641" s="27" t="str">
        <f t="shared" si="381"/>
        <v/>
      </c>
      <c r="R1641" s="27" t="str">
        <f t="shared" si="382"/>
        <v/>
      </c>
      <c r="S1641" s="27" t="str">
        <f t="shared" si="383"/>
        <v/>
      </c>
      <c r="T1641" s="32" t="str">
        <f t="shared" si="384"/>
        <v/>
      </c>
      <c r="U1641" s="10"/>
    </row>
    <row r="1642" spans="1:21" x14ac:dyDescent="0.25">
      <c r="A1642" s="10"/>
      <c r="B1642" s="4" t="str">
        <f>IF(ISBLANK('INPUT | Operations'!$B1647),"",COUNT('INPUT | Operations'!$B$12:$B1646))</f>
        <v/>
      </c>
      <c r="C1642" s="27" t="str">
        <f>IF(ISNUMBER($B1642),('INPUT | Operations'!$C1646+'INPUT | Operations'!$C1647)/2,"")</f>
        <v/>
      </c>
      <c r="D1642" s="28" t="str">
        <f t="shared" si="377"/>
        <v/>
      </c>
      <c r="E1642" s="26" t="str">
        <f>IF(ISNUMBER($B1642),'INPUT | Operations'!$B1647-'INPUT | Operations'!$B1646,"")</f>
        <v/>
      </c>
      <c r="F1642" s="32" t="str">
        <f>IF(ISNUMBER($B1642),IF('INPUT | Operations'!$B1647&lt;MainEngine_BurnTime,1,IF('INPUT | Operations'!$B1646&lt;=MainEngine_BurnTime,(MainEngine_BurnTime-'INPUT | Operations'!$B1646)/('INPUT | Operations'!$B1647-'INPUT | Operations'!$B1646),0))*'INPUT | Operations'!$D1646*NumberOfMainEngines*NumberOfOps*$E1642,"")</f>
        <v/>
      </c>
      <c r="G1642" s="34" t="str">
        <f t="shared" si="385"/>
        <v/>
      </c>
      <c r="H1642" s="27" t="str">
        <f t="shared" si="386"/>
        <v/>
      </c>
      <c r="I1642" s="27" t="str">
        <f t="shared" si="387"/>
        <v/>
      </c>
      <c r="J1642" s="27" t="str">
        <f t="shared" si="388"/>
        <v/>
      </c>
      <c r="K1642" s="27" t="str">
        <f t="shared" si="389"/>
        <v/>
      </c>
      <c r="L1642" s="27" t="str">
        <f t="shared" si="390"/>
        <v/>
      </c>
      <c r="M1642" s="32" t="str">
        <f t="shared" si="391"/>
        <v/>
      </c>
      <c r="N1642" s="27" t="str">
        <f t="shared" si="378"/>
        <v/>
      </c>
      <c r="O1642" s="27" t="str">
        <f t="shared" si="379"/>
        <v/>
      </c>
      <c r="P1642" s="27" t="str">
        <f t="shared" si="380"/>
        <v/>
      </c>
      <c r="Q1642" s="27" t="str">
        <f t="shared" si="381"/>
        <v/>
      </c>
      <c r="R1642" s="27" t="str">
        <f t="shared" si="382"/>
        <v/>
      </c>
      <c r="S1642" s="27" t="str">
        <f t="shared" si="383"/>
        <v/>
      </c>
      <c r="T1642" s="32" t="str">
        <f t="shared" si="384"/>
        <v/>
      </c>
      <c r="U1642" s="10"/>
    </row>
    <row r="1643" spans="1:21" x14ac:dyDescent="0.25">
      <c r="A1643" s="10"/>
      <c r="B1643" s="4" t="str">
        <f>IF(ISBLANK('INPUT | Operations'!$B1648),"",COUNT('INPUT | Operations'!$B$12:$B1647))</f>
        <v/>
      </c>
      <c r="C1643" s="27" t="str">
        <f>IF(ISNUMBER($B1643),('INPUT | Operations'!$C1647+'INPUT | Operations'!$C1648)/2,"")</f>
        <v/>
      </c>
      <c r="D1643" s="28" t="str">
        <f t="shared" si="377"/>
        <v/>
      </c>
      <c r="E1643" s="26" t="str">
        <f>IF(ISNUMBER($B1643),'INPUT | Operations'!$B1648-'INPUT | Operations'!$B1647,"")</f>
        <v/>
      </c>
      <c r="F1643" s="32" t="str">
        <f>IF(ISNUMBER($B1643),IF('INPUT | Operations'!$B1648&lt;MainEngine_BurnTime,1,IF('INPUT | Operations'!$B1647&lt;=MainEngine_BurnTime,(MainEngine_BurnTime-'INPUT | Operations'!$B1647)/('INPUT | Operations'!$B1648-'INPUT | Operations'!$B1647),0))*'INPUT | Operations'!$D1647*NumberOfMainEngines*NumberOfOps*$E1643,"")</f>
        <v/>
      </c>
      <c r="G1643" s="34" t="str">
        <f t="shared" si="385"/>
        <v/>
      </c>
      <c r="H1643" s="27" t="str">
        <f t="shared" si="386"/>
        <v/>
      </c>
      <c r="I1643" s="27" t="str">
        <f t="shared" si="387"/>
        <v/>
      </c>
      <c r="J1643" s="27" t="str">
        <f t="shared" si="388"/>
        <v/>
      </c>
      <c r="K1643" s="27" t="str">
        <f t="shared" si="389"/>
        <v/>
      </c>
      <c r="L1643" s="27" t="str">
        <f t="shared" si="390"/>
        <v/>
      </c>
      <c r="M1643" s="32" t="str">
        <f t="shared" si="391"/>
        <v/>
      </c>
      <c r="N1643" s="27" t="str">
        <f t="shared" si="378"/>
        <v/>
      </c>
      <c r="O1643" s="27" t="str">
        <f t="shared" si="379"/>
        <v/>
      </c>
      <c r="P1643" s="27" t="str">
        <f t="shared" si="380"/>
        <v/>
      </c>
      <c r="Q1643" s="27" t="str">
        <f t="shared" si="381"/>
        <v/>
      </c>
      <c r="R1643" s="27" t="str">
        <f t="shared" si="382"/>
        <v/>
      </c>
      <c r="S1643" s="27" t="str">
        <f t="shared" si="383"/>
        <v/>
      </c>
      <c r="T1643" s="32" t="str">
        <f t="shared" si="384"/>
        <v/>
      </c>
      <c r="U1643" s="10"/>
    </row>
    <row r="1644" spans="1:21" x14ac:dyDescent="0.25">
      <c r="A1644" s="10"/>
      <c r="B1644" s="4" t="str">
        <f>IF(ISBLANK('INPUT | Operations'!$B1649),"",COUNT('INPUT | Operations'!$B$12:$B1648))</f>
        <v/>
      </c>
      <c r="C1644" s="27" t="str">
        <f>IF(ISNUMBER($B1644),('INPUT | Operations'!$C1648+'INPUT | Operations'!$C1649)/2,"")</f>
        <v/>
      </c>
      <c r="D1644" s="28" t="str">
        <f t="shared" si="377"/>
        <v/>
      </c>
      <c r="E1644" s="26" t="str">
        <f>IF(ISNUMBER($B1644),'INPUT | Operations'!$B1649-'INPUT | Operations'!$B1648,"")</f>
        <v/>
      </c>
      <c r="F1644" s="32" t="str">
        <f>IF(ISNUMBER($B1644),IF('INPUT | Operations'!$B1649&lt;MainEngine_BurnTime,1,IF('INPUT | Operations'!$B1648&lt;=MainEngine_BurnTime,(MainEngine_BurnTime-'INPUT | Operations'!$B1648)/('INPUT | Operations'!$B1649-'INPUT | Operations'!$B1648),0))*'INPUT | Operations'!$D1648*NumberOfMainEngines*NumberOfOps*$E1644,"")</f>
        <v/>
      </c>
      <c r="G1644" s="34" t="str">
        <f t="shared" si="385"/>
        <v/>
      </c>
      <c r="H1644" s="27" t="str">
        <f t="shared" si="386"/>
        <v/>
      </c>
      <c r="I1644" s="27" t="str">
        <f t="shared" si="387"/>
        <v/>
      </c>
      <c r="J1644" s="27" t="str">
        <f t="shared" si="388"/>
        <v/>
      </c>
      <c r="K1644" s="27" t="str">
        <f t="shared" si="389"/>
        <v/>
      </c>
      <c r="L1644" s="27" t="str">
        <f t="shared" si="390"/>
        <v/>
      </c>
      <c r="M1644" s="32" t="str">
        <f t="shared" si="391"/>
        <v/>
      </c>
      <c r="N1644" s="27" t="str">
        <f t="shared" si="378"/>
        <v/>
      </c>
      <c r="O1644" s="27" t="str">
        <f t="shared" si="379"/>
        <v/>
      </c>
      <c r="P1644" s="27" t="str">
        <f t="shared" si="380"/>
        <v/>
      </c>
      <c r="Q1644" s="27" t="str">
        <f t="shared" si="381"/>
        <v/>
      </c>
      <c r="R1644" s="27" t="str">
        <f t="shared" si="382"/>
        <v/>
      </c>
      <c r="S1644" s="27" t="str">
        <f t="shared" si="383"/>
        <v/>
      </c>
      <c r="T1644" s="32" t="str">
        <f t="shared" si="384"/>
        <v/>
      </c>
      <c r="U1644" s="10"/>
    </row>
    <row r="1645" spans="1:21" x14ac:dyDescent="0.25">
      <c r="A1645" s="10"/>
      <c r="B1645" s="4" t="str">
        <f>IF(ISBLANK('INPUT | Operations'!$B1650),"",COUNT('INPUT | Operations'!$B$12:$B1649))</f>
        <v/>
      </c>
      <c r="C1645" s="27" t="str">
        <f>IF(ISNUMBER($B1645),('INPUT | Operations'!$C1649+'INPUT | Operations'!$C1650)/2,"")</f>
        <v/>
      </c>
      <c r="D1645" s="28" t="str">
        <f t="shared" si="377"/>
        <v/>
      </c>
      <c r="E1645" s="26" t="str">
        <f>IF(ISNUMBER($B1645),'INPUT | Operations'!$B1650-'INPUT | Operations'!$B1649,"")</f>
        <v/>
      </c>
      <c r="F1645" s="32" t="str">
        <f>IF(ISNUMBER($B1645),IF('INPUT | Operations'!$B1650&lt;MainEngine_BurnTime,1,IF('INPUT | Operations'!$B1649&lt;=MainEngine_BurnTime,(MainEngine_BurnTime-'INPUT | Operations'!$B1649)/('INPUT | Operations'!$B1650-'INPUT | Operations'!$B1649),0))*'INPUT | Operations'!$D1649*NumberOfMainEngines*NumberOfOps*$E1645,"")</f>
        <v/>
      </c>
      <c r="G1645" s="34" t="str">
        <f t="shared" si="385"/>
        <v/>
      </c>
      <c r="H1645" s="27" t="str">
        <f t="shared" si="386"/>
        <v/>
      </c>
      <c r="I1645" s="27" t="str">
        <f t="shared" si="387"/>
        <v/>
      </c>
      <c r="J1645" s="27" t="str">
        <f t="shared" si="388"/>
        <v/>
      </c>
      <c r="K1645" s="27" t="str">
        <f t="shared" si="389"/>
        <v/>
      </c>
      <c r="L1645" s="27" t="str">
        <f t="shared" si="390"/>
        <v/>
      </c>
      <c r="M1645" s="32" t="str">
        <f t="shared" si="391"/>
        <v/>
      </c>
      <c r="N1645" s="27" t="str">
        <f t="shared" si="378"/>
        <v/>
      </c>
      <c r="O1645" s="27" t="str">
        <f t="shared" si="379"/>
        <v/>
      </c>
      <c r="P1645" s="27" t="str">
        <f t="shared" si="380"/>
        <v/>
      </c>
      <c r="Q1645" s="27" t="str">
        <f t="shared" si="381"/>
        <v/>
      </c>
      <c r="R1645" s="27" t="str">
        <f t="shared" si="382"/>
        <v/>
      </c>
      <c r="S1645" s="27" t="str">
        <f t="shared" si="383"/>
        <v/>
      </c>
      <c r="T1645" s="32" t="str">
        <f t="shared" si="384"/>
        <v/>
      </c>
      <c r="U1645" s="10"/>
    </row>
    <row r="1646" spans="1:21" x14ac:dyDescent="0.25">
      <c r="A1646" s="10"/>
      <c r="B1646" s="4" t="str">
        <f>IF(ISBLANK('INPUT | Operations'!$B1651),"",COUNT('INPUT | Operations'!$B$12:$B1650))</f>
        <v/>
      </c>
      <c r="C1646" s="27" t="str">
        <f>IF(ISNUMBER($B1646),('INPUT | Operations'!$C1650+'INPUT | Operations'!$C1651)/2,"")</f>
        <v/>
      </c>
      <c r="D1646" s="28" t="str">
        <f t="shared" si="377"/>
        <v/>
      </c>
      <c r="E1646" s="26" t="str">
        <f>IF(ISNUMBER($B1646),'INPUT | Operations'!$B1651-'INPUT | Operations'!$B1650,"")</f>
        <v/>
      </c>
      <c r="F1646" s="32" t="str">
        <f>IF(ISNUMBER($B1646),IF('INPUT | Operations'!$B1651&lt;MainEngine_BurnTime,1,IF('INPUT | Operations'!$B1650&lt;=MainEngine_BurnTime,(MainEngine_BurnTime-'INPUT | Operations'!$B1650)/('INPUT | Operations'!$B1651-'INPUT | Operations'!$B1650),0))*'INPUT | Operations'!$D1650*NumberOfMainEngines*NumberOfOps*$E1646,"")</f>
        <v/>
      </c>
      <c r="G1646" s="34" t="str">
        <f t="shared" si="385"/>
        <v/>
      </c>
      <c r="H1646" s="27" t="str">
        <f t="shared" si="386"/>
        <v/>
      </c>
      <c r="I1646" s="27" t="str">
        <f t="shared" si="387"/>
        <v/>
      </c>
      <c r="J1646" s="27" t="str">
        <f t="shared" si="388"/>
        <v/>
      </c>
      <c r="K1646" s="27" t="str">
        <f t="shared" si="389"/>
        <v/>
      </c>
      <c r="L1646" s="27" t="str">
        <f t="shared" si="390"/>
        <v/>
      </c>
      <c r="M1646" s="32" t="str">
        <f t="shared" si="391"/>
        <v/>
      </c>
      <c r="N1646" s="27" t="str">
        <f t="shared" si="378"/>
        <v/>
      </c>
      <c r="O1646" s="27" t="str">
        <f t="shared" si="379"/>
        <v/>
      </c>
      <c r="P1646" s="27" t="str">
        <f t="shared" si="380"/>
        <v/>
      </c>
      <c r="Q1646" s="27" t="str">
        <f t="shared" si="381"/>
        <v/>
      </c>
      <c r="R1646" s="27" t="str">
        <f t="shared" si="382"/>
        <v/>
      </c>
      <c r="S1646" s="27" t="str">
        <f t="shared" si="383"/>
        <v/>
      </c>
      <c r="T1646" s="32" t="str">
        <f t="shared" si="384"/>
        <v/>
      </c>
      <c r="U1646" s="10"/>
    </row>
    <row r="1647" spans="1:21" x14ac:dyDescent="0.25">
      <c r="A1647" s="10"/>
      <c r="B1647" s="4" t="str">
        <f>IF(ISBLANK('INPUT | Operations'!$B1652),"",COUNT('INPUT | Operations'!$B$12:$B1651))</f>
        <v/>
      </c>
      <c r="C1647" s="27" t="str">
        <f>IF(ISNUMBER($B1647),('INPUT | Operations'!$C1651+'INPUT | Operations'!$C1652)/2,"")</f>
        <v/>
      </c>
      <c r="D1647" s="28" t="str">
        <f t="shared" si="377"/>
        <v/>
      </c>
      <c r="E1647" s="26" t="str">
        <f>IF(ISNUMBER($B1647),'INPUT | Operations'!$B1652-'INPUT | Operations'!$B1651,"")</f>
        <v/>
      </c>
      <c r="F1647" s="32" t="str">
        <f>IF(ISNUMBER($B1647),IF('INPUT | Operations'!$B1652&lt;MainEngine_BurnTime,1,IF('INPUT | Operations'!$B1651&lt;=MainEngine_BurnTime,(MainEngine_BurnTime-'INPUT | Operations'!$B1651)/('INPUT | Operations'!$B1652-'INPUT | Operations'!$B1651),0))*'INPUT | Operations'!$D1651*NumberOfMainEngines*NumberOfOps*$E1647,"")</f>
        <v/>
      </c>
      <c r="G1647" s="34" t="str">
        <f t="shared" si="385"/>
        <v/>
      </c>
      <c r="H1647" s="27" t="str">
        <f t="shared" si="386"/>
        <v/>
      </c>
      <c r="I1647" s="27" t="str">
        <f t="shared" si="387"/>
        <v/>
      </c>
      <c r="J1647" s="27" t="str">
        <f t="shared" si="388"/>
        <v/>
      </c>
      <c r="K1647" s="27" t="str">
        <f t="shared" si="389"/>
        <v/>
      </c>
      <c r="L1647" s="27" t="str">
        <f t="shared" si="390"/>
        <v/>
      </c>
      <c r="M1647" s="32" t="str">
        <f t="shared" si="391"/>
        <v/>
      </c>
      <c r="N1647" s="27" t="str">
        <f t="shared" si="378"/>
        <v/>
      </c>
      <c r="O1647" s="27" t="str">
        <f t="shared" si="379"/>
        <v/>
      </c>
      <c r="P1647" s="27" t="str">
        <f t="shared" si="380"/>
        <v/>
      </c>
      <c r="Q1647" s="27" t="str">
        <f t="shared" si="381"/>
        <v/>
      </c>
      <c r="R1647" s="27" t="str">
        <f t="shared" si="382"/>
        <v/>
      </c>
      <c r="S1647" s="27" t="str">
        <f t="shared" si="383"/>
        <v/>
      </c>
      <c r="T1647" s="32" t="str">
        <f t="shared" si="384"/>
        <v/>
      </c>
      <c r="U1647" s="10"/>
    </row>
    <row r="1648" spans="1:21" x14ac:dyDescent="0.25">
      <c r="A1648" s="10"/>
      <c r="B1648" s="4" t="str">
        <f>IF(ISBLANK('INPUT | Operations'!$B1653),"",COUNT('INPUT | Operations'!$B$12:$B1652))</f>
        <v/>
      </c>
      <c r="C1648" s="27" t="str">
        <f>IF(ISNUMBER($B1648),('INPUT | Operations'!$C1652+'INPUT | Operations'!$C1653)/2,"")</f>
        <v/>
      </c>
      <c r="D1648" s="28" t="str">
        <f t="shared" si="377"/>
        <v/>
      </c>
      <c r="E1648" s="26" t="str">
        <f>IF(ISNUMBER($B1648),'INPUT | Operations'!$B1653-'INPUT | Operations'!$B1652,"")</f>
        <v/>
      </c>
      <c r="F1648" s="32" t="str">
        <f>IF(ISNUMBER($B1648),IF('INPUT | Operations'!$B1653&lt;MainEngine_BurnTime,1,IF('INPUT | Operations'!$B1652&lt;=MainEngine_BurnTime,(MainEngine_BurnTime-'INPUT | Operations'!$B1652)/('INPUT | Operations'!$B1653-'INPUT | Operations'!$B1652),0))*'INPUT | Operations'!$D1652*NumberOfMainEngines*NumberOfOps*$E1648,"")</f>
        <v/>
      </c>
      <c r="G1648" s="34" t="str">
        <f t="shared" si="385"/>
        <v/>
      </c>
      <c r="H1648" s="27" t="str">
        <f t="shared" si="386"/>
        <v/>
      </c>
      <c r="I1648" s="27" t="str">
        <f t="shared" si="387"/>
        <v/>
      </c>
      <c r="J1648" s="27" t="str">
        <f t="shared" si="388"/>
        <v/>
      </c>
      <c r="K1648" s="27" t="str">
        <f t="shared" si="389"/>
        <v/>
      </c>
      <c r="L1648" s="27" t="str">
        <f t="shared" si="390"/>
        <v/>
      </c>
      <c r="M1648" s="32" t="str">
        <f t="shared" si="391"/>
        <v/>
      </c>
      <c r="N1648" s="27" t="str">
        <f t="shared" si="378"/>
        <v/>
      </c>
      <c r="O1648" s="27" t="str">
        <f t="shared" si="379"/>
        <v/>
      </c>
      <c r="P1648" s="27" t="str">
        <f t="shared" si="380"/>
        <v/>
      </c>
      <c r="Q1648" s="27" t="str">
        <f t="shared" si="381"/>
        <v/>
      </c>
      <c r="R1648" s="27" t="str">
        <f t="shared" si="382"/>
        <v/>
      </c>
      <c r="S1648" s="27" t="str">
        <f t="shared" si="383"/>
        <v/>
      </c>
      <c r="T1648" s="32" t="str">
        <f t="shared" si="384"/>
        <v/>
      </c>
      <c r="U1648" s="10"/>
    </row>
    <row r="1649" spans="1:21" x14ac:dyDescent="0.25">
      <c r="A1649" s="10"/>
      <c r="B1649" s="4" t="str">
        <f>IF(ISBLANK('INPUT | Operations'!$B1654),"",COUNT('INPUT | Operations'!$B$12:$B1653))</f>
        <v/>
      </c>
      <c r="C1649" s="27" t="str">
        <f>IF(ISNUMBER($B1649),('INPUT | Operations'!$C1653+'INPUT | Operations'!$C1654)/2,"")</f>
        <v/>
      </c>
      <c r="D1649" s="28" t="str">
        <f t="shared" si="377"/>
        <v/>
      </c>
      <c r="E1649" s="26" t="str">
        <f>IF(ISNUMBER($B1649),'INPUT | Operations'!$B1654-'INPUT | Operations'!$B1653,"")</f>
        <v/>
      </c>
      <c r="F1649" s="32" t="str">
        <f>IF(ISNUMBER($B1649),IF('INPUT | Operations'!$B1654&lt;MainEngine_BurnTime,1,IF('INPUT | Operations'!$B1653&lt;=MainEngine_BurnTime,(MainEngine_BurnTime-'INPUT | Operations'!$B1653)/('INPUT | Operations'!$B1654-'INPUT | Operations'!$B1653),0))*'INPUT | Operations'!$D1653*NumberOfMainEngines*NumberOfOps*$E1649,"")</f>
        <v/>
      </c>
      <c r="G1649" s="34" t="str">
        <f t="shared" si="385"/>
        <v/>
      </c>
      <c r="H1649" s="27" t="str">
        <f t="shared" si="386"/>
        <v/>
      </c>
      <c r="I1649" s="27" t="str">
        <f t="shared" si="387"/>
        <v/>
      </c>
      <c r="J1649" s="27" t="str">
        <f t="shared" si="388"/>
        <v/>
      </c>
      <c r="K1649" s="27" t="str">
        <f t="shared" si="389"/>
        <v/>
      </c>
      <c r="L1649" s="27" t="str">
        <f t="shared" si="390"/>
        <v/>
      </c>
      <c r="M1649" s="32" t="str">
        <f t="shared" si="391"/>
        <v/>
      </c>
      <c r="N1649" s="27" t="str">
        <f t="shared" si="378"/>
        <v/>
      </c>
      <c r="O1649" s="27" t="str">
        <f t="shared" si="379"/>
        <v/>
      </c>
      <c r="P1649" s="27" t="str">
        <f t="shared" si="380"/>
        <v/>
      </c>
      <c r="Q1649" s="27" t="str">
        <f t="shared" si="381"/>
        <v/>
      </c>
      <c r="R1649" s="27" t="str">
        <f t="shared" si="382"/>
        <v/>
      </c>
      <c r="S1649" s="27" t="str">
        <f t="shared" si="383"/>
        <v/>
      </c>
      <c r="T1649" s="32" t="str">
        <f t="shared" si="384"/>
        <v/>
      </c>
      <c r="U1649" s="10"/>
    </row>
    <row r="1650" spans="1:21" x14ac:dyDescent="0.25">
      <c r="A1650" s="10"/>
      <c r="B1650" s="4" t="str">
        <f>IF(ISBLANK('INPUT | Operations'!$B1655),"",COUNT('INPUT | Operations'!$B$12:$B1654))</f>
        <v/>
      </c>
      <c r="C1650" s="27" t="str">
        <f>IF(ISNUMBER($B1650),('INPUT | Operations'!$C1654+'INPUT | Operations'!$C1655)/2,"")</f>
        <v/>
      </c>
      <c r="D1650" s="28" t="str">
        <f t="shared" si="377"/>
        <v/>
      </c>
      <c r="E1650" s="26" t="str">
        <f>IF(ISNUMBER($B1650),'INPUT | Operations'!$B1655-'INPUT | Operations'!$B1654,"")</f>
        <v/>
      </c>
      <c r="F1650" s="32" t="str">
        <f>IF(ISNUMBER($B1650),IF('INPUT | Operations'!$B1655&lt;MainEngine_BurnTime,1,IF('INPUT | Operations'!$B1654&lt;=MainEngine_BurnTime,(MainEngine_BurnTime-'INPUT | Operations'!$B1654)/('INPUT | Operations'!$B1655-'INPUT | Operations'!$B1654),0))*'INPUT | Operations'!$D1654*NumberOfMainEngines*NumberOfOps*$E1650,"")</f>
        <v/>
      </c>
      <c r="G1650" s="34" t="str">
        <f t="shared" si="385"/>
        <v/>
      </c>
      <c r="H1650" s="27" t="str">
        <f t="shared" si="386"/>
        <v/>
      </c>
      <c r="I1650" s="27" t="str">
        <f t="shared" si="387"/>
        <v/>
      </c>
      <c r="J1650" s="27" t="str">
        <f t="shared" si="388"/>
        <v/>
      </c>
      <c r="K1650" s="27" t="str">
        <f t="shared" si="389"/>
        <v/>
      </c>
      <c r="L1650" s="27" t="str">
        <f t="shared" si="390"/>
        <v/>
      </c>
      <c r="M1650" s="32" t="str">
        <f t="shared" si="391"/>
        <v/>
      </c>
      <c r="N1650" s="27" t="str">
        <f t="shared" si="378"/>
        <v/>
      </c>
      <c r="O1650" s="27" t="str">
        <f t="shared" si="379"/>
        <v/>
      </c>
      <c r="P1650" s="27" t="str">
        <f t="shared" si="380"/>
        <v/>
      </c>
      <c r="Q1650" s="27" t="str">
        <f t="shared" si="381"/>
        <v/>
      </c>
      <c r="R1650" s="27" t="str">
        <f t="shared" si="382"/>
        <v/>
      </c>
      <c r="S1650" s="27" t="str">
        <f t="shared" si="383"/>
        <v/>
      </c>
      <c r="T1650" s="32" t="str">
        <f t="shared" si="384"/>
        <v/>
      </c>
      <c r="U1650" s="10"/>
    </row>
    <row r="1651" spans="1:21" x14ac:dyDescent="0.25">
      <c r="A1651" s="10"/>
      <c r="B1651" s="4" t="str">
        <f>IF(ISBLANK('INPUT | Operations'!$B1656),"",COUNT('INPUT | Operations'!$B$12:$B1655))</f>
        <v/>
      </c>
      <c r="C1651" s="27" t="str">
        <f>IF(ISNUMBER($B1651),('INPUT | Operations'!$C1655+'INPUT | Operations'!$C1656)/2,"")</f>
        <v/>
      </c>
      <c r="D1651" s="28" t="str">
        <f t="shared" si="377"/>
        <v/>
      </c>
      <c r="E1651" s="26" t="str">
        <f>IF(ISNUMBER($B1651),'INPUT | Operations'!$B1656-'INPUT | Operations'!$B1655,"")</f>
        <v/>
      </c>
      <c r="F1651" s="32" t="str">
        <f>IF(ISNUMBER($B1651),IF('INPUT | Operations'!$B1656&lt;MainEngine_BurnTime,1,IF('INPUT | Operations'!$B1655&lt;=MainEngine_BurnTime,(MainEngine_BurnTime-'INPUT | Operations'!$B1655)/('INPUT | Operations'!$B1656-'INPUT | Operations'!$B1655),0))*'INPUT | Operations'!$D1655*NumberOfMainEngines*NumberOfOps*$E1651,"")</f>
        <v/>
      </c>
      <c r="G1651" s="34" t="str">
        <f t="shared" si="385"/>
        <v/>
      </c>
      <c r="H1651" s="27" t="str">
        <f t="shared" si="386"/>
        <v/>
      </c>
      <c r="I1651" s="27" t="str">
        <f t="shared" si="387"/>
        <v/>
      </c>
      <c r="J1651" s="27" t="str">
        <f t="shared" si="388"/>
        <v/>
      </c>
      <c r="K1651" s="27" t="str">
        <f t="shared" si="389"/>
        <v/>
      </c>
      <c r="L1651" s="27" t="str">
        <f t="shared" si="390"/>
        <v/>
      </c>
      <c r="M1651" s="32" t="str">
        <f t="shared" si="391"/>
        <v/>
      </c>
      <c r="N1651" s="27" t="str">
        <f t="shared" si="378"/>
        <v/>
      </c>
      <c r="O1651" s="27" t="str">
        <f t="shared" si="379"/>
        <v/>
      </c>
      <c r="P1651" s="27" t="str">
        <f t="shared" si="380"/>
        <v/>
      </c>
      <c r="Q1651" s="27" t="str">
        <f t="shared" si="381"/>
        <v/>
      </c>
      <c r="R1651" s="27" t="str">
        <f t="shared" si="382"/>
        <v/>
      </c>
      <c r="S1651" s="27" t="str">
        <f t="shared" si="383"/>
        <v/>
      </c>
      <c r="T1651" s="32" t="str">
        <f t="shared" si="384"/>
        <v/>
      </c>
      <c r="U1651" s="10"/>
    </row>
    <row r="1652" spans="1:21" x14ac:dyDescent="0.25">
      <c r="A1652" s="10"/>
      <c r="B1652" s="4" t="str">
        <f>IF(ISBLANK('INPUT | Operations'!$B1657),"",COUNT('INPUT | Operations'!$B$12:$B1656))</f>
        <v/>
      </c>
      <c r="C1652" s="27" t="str">
        <f>IF(ISNUMBER($B1652),('INPUT | Operations'!$C1656+'INPUT | Operations'!$C1657)/2,"")</f>
        <v/>
      </c>
      <c r="D1652" s="28" t="str">
        <f t="shared" si="377"/>
        <v/>
      </c>
      <c r="E1652" s="26" t="str">
        <f>IF(ISNUMBER($B1652),'INPUT | Operations'!$B1657-'INPUT | Operations'!$B1656,"")</f>
        <v/>
      </c>
      <c r="F1652" s="32" t="str">
        <f>IF(ISNUMBER($B1652),IF('INPUT | Operations'!$B1657&lt;MainEngine_BurnTime,1,IF('INPUT | Operations'!$B1656&lt;=MainEngine_BurnTime,(MainEngine_BurnTime-'INPUT | Operations'!$B1656)/('INPUT | Operations'!$B1657-'INPUT | Operations'!$B1656),0))*'INPUT | Operations'!$D1656*NumberOfMainEngines*NumberOfOps*$E1652,"")</f>
        <v/>
      </c>
      <c r="G1652" s="34" t="str">
        <f t="shared" si="385"/>
        <v/>
      </c>
      <c r="H1652" s="27" t="str">
        <f t="shared" si="386"/>
        <v/>
      </c>
      <c r="I1652" s="27" t="str">
        <f t="shared" si="387"/>
        <v/>
      </c>
      <c r="J1652" s="27" t="str">
        <f t="shared" si="388"/>
        <v/>
      </c>
      <c r="K1652" s="27" t="str">
        <f t="shared" si="389"/>
        <v/>
      </c>
      <c r="L1652" s="27" t="str">
        <f t="shared" si="390"/>
        <v/>
      </c>
      <c r="M1652" s="32" t="str">
        <f t="shared" si="391"/>
        <v/>
      </c>
      <c r="N1652" s="27" t="str">
        <f t="shared" si="378"/>
        <v/>
      </c>
      <c r="O1652" s="27" t="str">
        <f t="shared" si="379"/>
        <v/>
      </c>
      <c r="P1652" s="27" t="str">
        <f t="shared" si="380"/>
        <v/>
      </c>
      <c r="Q1652" s="27" t="str">
        <f t="shared" si="381"/>
        <v/>
      </c>
      <c r="R1652" s="27" t="str">
        <f t="shared" si="382"/>
        <v/>
      </c>
      <c r="S1652" s="27" t="str">
        <f t="shared" si="383"/>
        <v/>
      </c>
      <c r="T1652" s="32" t="str">
        <f t="shared" si="384"/>
        <v/>
      </c>
      <c r="U1652" s="10"/>
    </row>
    <row r="1653" spans="1:21" x14ac:dyDescent="0.25">
      <c r="A1653" s="10"/>
      <c r="B1653" s="4" t="str">
        <f>IF(ISBLANK('INPUT | Operations'!$B1658),"",COUNT('INPUT | Operations'!$B$12:$B1657))</f>
        <v/>
      </c>
      <c r="C1653" s="27" t="str">
        <f>IF(ISNUMBER($B1653),('INPUT | Operations'!$C1657+'INPUT | Operations'!$C1658)/2,"")</f>
        <v/>
      </c>
      <c r="D1653" s="28" t="str">
        <f t="shared" ref="D1653:D1716" si="392">IF(ISNUMBER($B1653),C1653*0.3048/1000,"")</f>
        <v/>
      </c>
      <c r="E1653" s="26" t="str">
        <f>IF(ISNUMBER($B1653),'INPUT | Operations'!$B1658-'INPUT | Operations'!$B1657,"")</f>
        <v/>
      </c>
      <c r="F1653" s="32" t="str">
        <f>IF(ISNUMBER($B1653),IF('INPUT | Operations'!$B1658&lt;MainEngine_BurnTime,1,IF('INPUT | Operations'!$B1657&lt;=MainEngine_BurnTime,(MainEngine_BurnTime-'INPUT | Operations'!$B1657)/('INPUT | Operations'!$B1658-'INPUT | Operations'!$B1657),0))*'INPUT | Operations'!$D1657*NumberOfMainEngines*NumberOfOps*$E1653,"")</f>
        <v/>
      </c>
      <c r="G1653" s="34" t="str">
        <f t="shared" si="385"/>
        <v/>
      </c>
      <c r="H1653" s="27" t="str">
        <f t="shared" si="386"/>
        <v/>
      </c>
      <c r="I1653" s="27" t="str">
        <f t="shared" si="387"/>
        <v/>
      </c>
      <c r="J1653" s="27" t="str">
        <f t="shared" si="388"/>
        <v/>
      </c>
      <c r="K1653" s="27" t="str">
        <f t="shared" si="389"/>
        <v/>
      </c>
      <c r="L1653" s="27" t="str">
        <f t="shared" si="390"/>
        <v/>
      </c>
      <c r="M1653" s="32" t="str">
        <f t="shared" si="391"/>
        <v/>
      </c>
      <c r="N1653" s="27" t="str">
        <f t="shared" ref="N1653:N1716" si="393">IFERROR($F1653*G1653/1000,"")</f>
        <v/>
      </c>
      <c r="O1653" s="27" t="str">
        <f t="shared" ref="O1653:O1716" si="394">IFERROR($F1653*H1653/1000,"")</f>
        <v/>
      </c>
      <c r="P1653" s="27" t="str">
        <f t="shared" ref="P1653:P1716" si="395">IFERROR($F1653*I1653/1000,"")</f>
        <v/>
      </c>
      <c r="Q1653" s="27" t="str">
        <f t="shared" ref="Q1653:Q1716" si="396">IFERROR($F1653*J1653/1000,"")</f>
        <v/>
      </c>
      <c r="R1653" s="27" t="str">
        <f t="shared" ref="R1653:R1716" si="397">IFERROR($F1653*K1653/1000,"")</f>
        <v/>
      </c>
      <c r="S1653" s="27" t="str">
        <f t="shared" ref="S1653:S1716" si="398">IFERROR($F1653*L1653/1000,"")</f>
        <v/>
      </c>
      <c r="T1653" s="32" t="str">
        <f t="shared" ref="T1653:T1716" si="399">IFERROR($F1653*M1653/1000,"")</f>
        <v/>
      </c>
      <c r="U1653" s="10"/>
    </row>
    <row r="1654" spans="1:21" x14ac:dyDescent="0.25">
      <c r="A1654" s="10"/>
      <c r="B1654" s="4" t="str">
        <f>IF(ISBLANK('INPUT | Operations'!$B1659),"",COUNT('INPUT | Operations'!$B$12:$B1658))</f>
        <v/>
      </c>
      <c r="C1654" s="27" t="str">
        <f>IF(ISNUMBER($B1654),('INPUT | Operations'!$C1658+'INPUT | Operations'!$C1659)/2,"")</f>
        <v/>
      </c>
      <c r="D1654" s="28" t="str">
        <f t="shared" si="392"/>
        <v/>
      </c>
      <c r="E1654" s="26" t="str">
        <f>IF(ISNUMBER($B1654),'INPUT | Operations'!$B1659-'INPUT | Operations'!$B1658,"")</f>
        <v/>
      </c>
      <c r="F1654" s="32" t="str">
        <f>IF(ISNUMBER($B1654),IF('INPUT | Operations'!$B1659&lt;MainEngine_BurnTime,1,IF('INPUT | Operations'!$B1658&lt;=MainEngine_BurnTime,(MainEngine_BurnTime-'INPUT | Operations'!$B1658)/('INPUT | Operations'!$B1659-'INPUT | Operations'!$B1658),0))*'INPUT | Operations'!$D1658*NumberOfMainEngines*NumberOfOps*$E1654,"")</f>
        <v/>
      </c>
      <c r="G1654" s="34" t="str">
        <f t="shared" si="385"/>
        <v/>
      </c>
      <c r="H1654" s="27" t="str">
        <f t="shared" si="386"/>
        <v/>
      </c>
      <c r="I1654" s="27" t="str">
        <f t="shared" si="387"/>
        <v/>
      </c>
      <c r="J1654" s="27" t="str">
        <f t="shared" si="388"/>
        <v/>
      </c>
      <c r="K1654" s="27" t="str">
        <f t="shared" si="389"/>
        <v/>
      </c>
      <c r="L1654" s="27" t="str">
        <f t="shared" si="390"/>
        <v/>
      </c>
      <c r="M1654" s="32" t="str">
        <f t="shared" si="391"/>
        <v/>
      </c>
      <c r="N1654" s="27" t="str">
        <f t="shared" si="393"/>
        <v/>
      </c>
      <c r="O1654" s="27" t="str">
        <f t="shared" si="394"/>
        <v/>
      </c>
      <c r="P1654" s="27" t="str">
        <f t="shared" si="395"/>
        <v/>
      </c>
      <c r="Q1654" s="27" t="str">
        <f t="shared" si="396"/>
        <v/>
      </c>
      <c r="R1654" s="27" t="str">
        <f t="shared" si="397"/>
        <v/>
      </c>
      <c r="S1654" s="27" t="str">
        <f t="shared" si="398"/>
        <v/>
      </c>
      <c r="T1654" s="32" t="str">
        <f t="shared" si="399"/>
        <v/>
      </c>
      <c r="U1654" s="10"/>
    </row>
    <row r="1655" spans="1:21" x14ac:dyDescent="0.25">
      <c r="A1655" s="10"/>
      <c r="B1655" s="4" t="str">
        <f>IF(ISBLANK('INPUT | Operations'!$B1660),"",COUNT('INPUT | Operations'!$B$12:$B1659))</f>
        <v/>
      </c>
      <c r="C1655" s="27" t="str">
        <f>IF(ISNUMBER($B1655),('INPUT | Operations'!$C1659+'INPUT | Operations'!$C1660)/2,"")</f>
        <v/>
      </c>
      <c r="D1655" s="28" t="str">
        <f t="shared" si="392"/>
        <v/>
      </c>
      <c r="E1655" s="26" t="str">
        <f>IF(ISNUMBER($B1655),'INPUT | Operations'!$B1660-'INPUT | Operations'!$B1659,"")</f>
        <v/>
      </c>
      <c r="F1655" s="32" t="str">
        <f>IF(ISNUMBER($B1655),IF('INPUT | Operations'!$B1660&lt;MainEngine_BurnTime,1,IF('INPUT | Operations'!$B1659&lt;=MainEngine_BurnTime,(MainEngine_BurnTime-'INPUT | Operations'!$B1659)/('INPUT | Operations'!$B1660-'INPUT | Operations'!$B1659),0))*'INPUT | Operations'!$D1659*NumberOfMainEngines*NumberOfOps*$E1655,"")</f>
        <v/>
      </c>
      <c r="G1655" s="34" t="str">
        <f t="shared" si="385"/>
        <v/>
      </c>
      <c r="H1655" s="27" t="str">
        <f t="shared" si="386"/>
        <v/>
      </c>
      <c r="I1655" s="27" t="str">
        <f t="shared" si="387"/>
        <v/>
      </c>
      <c r="J1655" s="27" t="str">
        <f t="shared" si="388"/>
        <v/>
      </c>
      <c r="K1655" s="27" t="str">
        <f t="shared" si="389"/>
        <v/>
      </c>
      <c r="L1655" s="27" t="str">
        <f t="shared" si="390"/>
        <v/>
      </c>
      <c r="M1655" s="32" t="str">
        <f t="shared" si="391"/>
        <v/>
      </c>
      <c r="N1655" s="27" t="str">
        <f t="shared" si="393"/>
        <v/>
      </c>
      <c r="O1655" s="27" t="str">
        <f t="shared" si="394"/>
        <v/>
      </c>
      <c r="P1655" s="27" t="str">
        <f t="shared" si="395"/>
        <v/>
      </c>
      <c r="Q1655" s="27" t="str">
        <f t="shared" si="396"/>
        <v/>
      </c>
      <c r="R1655" s="27" t="str">
        <f t="shared" si="397"/>
        <v/>
      </c>
      <c r="S1655" s="27" t="str">
        <f t="shared" si="398"/>
        <v/>
      </c>
      <c r="T1655" s="32" t="str">
        <f t="shared" si="399"/>
        <v/>
      </c>
      <c r="U1655" s="10"/>
    </row>
    <row r="1656" spans="1:21" x14ac:dyDescent="0.25">
      <c r="A1656" s="10"/>
      <c r="B1656" s="4" t="str">
        <f>IF(ISBLANK('INPUT | Operations'!$B1661),"",COUNT('INPUT | Operations'!$B$12:$B1660))</f>
        <v/>
      </c>
      <c r="C1656" s="27" t="str">
        <f>IF(ISNUMBER($B1656),('INPUT | Operations'!$C1660+'INPUT | Operations'!$C1661)/2,"")</f>
        <v/>
      </c>
      <c r="D1656" s="28" t="str">
        <f t="shared" si="392"/>
        <v/>
      </c>
      <c r="E1656" s="26" t="str">
        <f>IF(ISNUMBER($B1656),'INPUT | Operations'!$B1661-'INPUT | Operations'!$B1660,"")</f>
        <v/>
      </c>
      <c r="F1656" s="32" t="str">
        <f>IF(ISNUMBER($B1656),IF('INPUT | Operations'!$B1661&lt;MainEngine_BurnTime,1,IF('INPUT | Operations'!$B1660&lt;=MainEngine_BurnTime,(MainEngine_BurnTime-'INPUT | Operations'!$B1660)/('INPUT | Operations'!$B1661-'INPUT | Operations'!$B1660),0))*'INPUT | Operations'!$D1660*NumberOfMainEngines*NumberOfOps*$E1656,"")</f>
        <v/>
      </c>
      <c r="G1656" s="34" t="str">
        <f t="shared" si="385"/>
        <v/>
      </c>
      <c r="H1656" s="27" t="str">
        <f t="shared" si="386"/>
        <v/>
      </c>
      <c r="I1656" s="27" t="str">
        <f t="shared" si="387"/>
        <v/>
      </c>
      <c r="J1656" s="27" t="str">
        <f t="shared" si="388"/>
        <v/>
      </c>
      <c r="K1656" s="27" t="str">
        <f t="shared" si="389"/>
        <v/>
      </c>
      <c r="L1656" s="27" t="str">
        <f t="shared" si="390"/>
        <v/>
      </c>
      <c r="M1656" s="32" t="str">
        <f t="shared" si="391"/>
        <v/>
      </c>
      <c r="N1656" s="27" t="str">
        <f t="shared" si="393"/>
        <v/>
      </c>
      <c r="O1656" s="27" t="str">
        <f t="shared" si="394"/>
        <v/>
      </c>
      <c r="P1656" s="27" t="str">
        <f t="shared" si="395"/>
        <v/>
      </c>
      <c r="Q1656" s="27" t="str">
        <f t="shared" si="396"/>
        <v/>
      </c>
      <c r="R1656" s="27" t="str">
        <f t="shared" si="397"/>
        <v/>
      </c>
      <c r="S1656" s="27" t="str">
        <f t="shared" si="398"/>
        <v/>
      </c>
      <c r="T1656" s="32" t="str">
        <f t="shared" si="399"/>
        <v/>
      </c>
      <c r="U1656" s="10"/>
    </row>
    <row r="1657" spans="1:21" x14ac:dyDescent="0.25">
      <c r="A1657" s="10"/>
      <c r="B1657" s="4" t="str">
        <f>IF(ISBLANK('INPUT | Operations'!$B1662),"",COUNT('INPUT | Operations'!$B$12:$B1661))</f>
        <v/>
      </c>
      <c r="C1657" s="27" t="str">
        <f>IF(ISNUMBER($B1657),('INPUT | Operations'!$C1661+'INPUT | Operations'!$C1662)/2,"")</f>
        <v/>
      </c>
      <c r="D1657" s="28" t="str">
        <f t="shared" si="392"/>
        <v/>
      </c>
      <c r="E1657" s="26" t="str">
        <f>IF(ISNUMBER($B1657),'INPUT | Operations'!$B1662-'INPUT | Operations'!$B1661,"")</f>
        <v/>
      </c>
      <c r="F1657" s="32" t="str">
        <f>IF(ISNUMBER($B1657),IF('INPUT | Operations'!$B1662&lt;MainEngine_BurnTime,1,IF('INPUT | Operations'!$B1661&lt;=MainEngine_BurnTime,(MainEngine_BurnTime-'INPUT | Operations'!$B1661)/('INPUT | Operations'!$B1662-'INPUT | Operations'!$B1661),0))*'INPUT | Operations'!$D1661*NumberOfMainEngines*NumberOfOps*$E1657,"")</f>
        <v/>
      </c>
      <c r="G1657" s="34" t="str">
        <f t="shared" si="385"/>
        <v/>
      </c>
      <c r="H1657" s="27" t="str">
        <f t="shared" si="386"/>
        <v/>
      </c>
      <c r="I1657" s="27" t="str">
        <f t="shared" si="387"/>
        <v/>
      </c>
      <c r="J1657" s="27" t="str">
        <f t="shared" si="388"/>
        <v/>
      </c>
      <c r="K1657" s="27" t="str">
        <f t="shared" si="389"/>
        <v/>
      </c>
      <c r="L1657" s="27" t="str">
        <f t="shared" si="390"/>
        <v/>
      </c>
      <c r="M1657" s="32" t="str">
        <f t="shared" si="391"/>
        <v/>
      </c>
      <c r="N1657" s="27" t="str">
        <f t="shared" si="393"/>
        <v/>
      </c>
      <c r="O1657" s="27" t="str">
        <f t="shared" si="394"/>
        <v/>
      </c>
      <c r="P1657" s="27" t="str">
        <f t="shared" si="395"/>
        <v/>
      </c>
      <c r="Q1657" s="27" t="str">
        <f t="shared" si="396"/>
        <v/>
      </c>
      <c r="R1657" s="27" t="str">
        <f t="shared" si="397"/>
        <v/>
      </c>
      <c r="S1657" s="27" t="str">
        <f t="shared" si="398"/>
        <v/>
      </c>
      <c r="T1657" s="32" t="str">
        <f t="shared" si="399"/>
        <v/>
      </c>
      <c r="U1657" s="10"/>
    </row>
    <row r="1658" spans="1:21" x14ac:dyDescent="0.25">
      <c r="A1658" s="10"/>
      <c r="B1658" s="4" t="str">
        <f>IF(ISBLANK('INPUT | Operations'!$B1663),"",COUNT('INPUT | Operations'!$B$12:$B1662))</f>
        <v/>
      </c>
      <c r="C1658" s="27" t="str">
        <f>IF(ISNUMBER($B1658),('INPUT | Operations'!$C1662+'INPUT | Operations'!$C1663)/2,"")</f>
        <v/>
      </c>
      <c r="D1658" s="28" t="str">
        <f t="shared" si="392"/>
        <v/>
      </c>
      <c r="E1658" s="26" t="str">
        <f>IF(ISNUMBER($B1658),'INPUT | Operations'!$B1663-'INPUT | Operations'!$B1662,"")</f>
        <v/>
      </c>
      <c r="F1658" s="32" t="str">
        <f>IF(ISNUMBER($B1658),IF('INPUT | Operations'!$B1663&lt;MainEngine_BurnTime,1,IF('INPUT | Operations'!$B1662&lt;=MainEngine_BurnTime,(MainEngine_BurnTime-'INPUT | Operations'!$B1662)/('INPUT | Operations'!$B1663-'INPUT | Operations'!$B1662),0))*'INPUT | Operations'!$D1662*NumberOfMainEngines*NumberOfOps*$E1658,"")</f>
        <v/>
      </c>
      <c r="G1658" s="34" t="str">
        <f t="shared" si="385"/>
        <v/>
      </c>
      <c r="H1658" s="27" t="str">
        <f t="shared" si="386"/>
        <v/>
      </c>
      <c r="I1658" s="27" t="str">
        <f t="shared" si="387"/>
        <v/>
      </c>
      <c r="J1658" s="27" t="str">
        <f t="shared" si="388"/>
        <v/>
      </c>
      <c r="K1658" s="27" t="str">
        <f t="shared" si="389"/>
        <v/>
      </c>
      <c r="L1658" s="27" t="str">
        <f t="shared" si="390"/>
        <v/>
      </c>
      <c r="M1658" s="32" t="str">
        <f t="shared" si="391"/>
        <v/>
      </c>
      <c r="N1658" s="27" t="str">
        <f t="shared" si="393"/>
        <v/>
      </c>
      <c r="O1658" s="27" t="str">
        <f t="shared" si="394"/>
        <v/>
      </c>
      <c r="P1658" s="27" t="str">
        <f t="shared" si="395"/>
        <v/>
      </c>
      <c r="Q1658" s="27" t="str">
        <f t="shared" si="396"/>
        <v/>
      </c>
      <c r="R1658" s="27" t="str">
        <f t="shared" si="397"/>
        <v/>
      </c>
      <c r="S1658" s="27" t="str">
        <f t="shared" si="398"/>
        <v/>
      </c>
      <c r="T1658" s="32" t="str">
        <f t="shared" si="399"/>
        <v/>
      </c>
      <c r="U1658" s="10"/>
    </row>
    <row r="1659" spans="1:21" x14ac:dyDescent="0.25">
      <c r="A1659" s="10"/>
      <c r="B1659" s="4" t="str">
        <f>IF(ISBLANK('INPUT | Operations'!$B1664),"",COUNT('INPUT | Operations'!$B$12:$B1663))</f>
        <v/>
      </c>
      <c r="C1659" s="27" t="str">
        <f>IF(ISNUMBER($B1659),('INPUT | Operations'!$C1663+'INPUT | Operations'!$C1664)/2,"")</f>
        <v/>
      </c>
      <c r="D1659" s="28" t="str">
        <f t="shared" si="392"/>
        <v/>
      </c>
      <c r="E1659" s="26" t="str">
        <f>IF(ISNUMBER($B1659),'INPUT | Operations'!$B1664-'INPUT | Operations'!$B1663,"")</f>
        <v/>
      </c>
      <c r="F1659" s="32" t="str">
        <f>IF(ISNUMBER($B1659),IF('INPUT | Operations'!$B1664&lt;MainEngine_BurnTime,1,IF('INPUT | Operations'!$B1663&lt;=MainEngine_BurnTime,(MainEngine_BurnTime-'INPUT | Operations'!$B1663)/('INPUT | Operations'!$B1664-'INPUT | Operations'!$B1663),0))*'INPUT | Operations'!$D1663*NumberOfMainEngines*NumberOfOps*$E1659,"")</f>
        <v/>
      </c>
      <c r="G1659" s="34" t="str">
        <f t="shared" si="385"/>
        <v/>
      </c>
      <c r="H1659" s="27" t="str">
        <f t="shared" si="386"/>
        <v/>
      </c>
      <c r="I1659" s="27" t="str">
        <f t="shared" si="387"/>
        <v/>
      </c>
      <c r="J1659" s="27" t="str">
        <f t="shared" si="388"/>
        <v/>
      </c>
      <c r="K1659" s="27" t="str">
        <f t="shared" si="389"/>
        <v/>
      </c>
      <c r="L1659" s="27" t="str">
        <f t="shared" si="390"/>
        <v/>
      </c>
      <c r="M1659" s="32" t="str">
        <f t="shared" si="391"/>
        <v/>
      </c>
      <c r="N1659" s="27" t="str">
        <f t="shared" si="393"/>
        <v/>
      </c>
      <c r="O1659" s="27" t="str">
        <f t="shared" si="394"/>
        <v/>
      </c>
      <c r="P1659" s="27" t="str">
        <f t="shared" si="395"/>
        <v/>
      </c>
      <c r="Q1659" s="27" t="str">
        <f t="shared" si="396"/>
        <v/>
      </c>
      <c r="R1659" s="27" t="str">
        <f t="shared" si="397"/>
        <v/>
      </c>
      <c r="S1659" s="27" t="str">
        <f t="shared" si="398"/>
        <v/>
      </c>
      <c r="T1659" s="32" t="str">
        <f t="shared" si="399"/>
        <v/>
      </c>
      <c r="U1659" s="10"/>
    </row>
    <row r="1660" spans="1:21" x14ac:dyDescent="0.25">
      <c r="A1660" s="10"/>
      <c r="B1660" s="4" t="str">
        <f>IF(ISBLANK('INPUT | Operations'!$B1665),"",COUNT('INPUT | Operations'!$B$12:$B1664))</f>
        <v/>
      </c>
      <c r="C1660" s="27" t="str">
        <f>IF(ISNUMBER($B1660),('INPUT | Operations'!$C1664+'INPUT | Operations'!$C1665)/2,"")</f>
        <v/>
      </c>
      <c r="D1660" s="28" t="str">
        <f t="shared" si="392"/>
        <v/>
      </c>
      <c r="E1660" s="26" t="str">
        <f>IF(ISNUMBER($B1660),'INPUT | Operations'!$B1665-'INPUT | Operations'!$B1664,"")</f>
        <v/>
      </c>
      <c r="F1660" s="32" t="str">
        <f>IF(ISNUMBER($B1660),IF('INPUT | Operations'!$B1665&lt;MainEngine_BurnTime,1,IF('INPUT | Operations'!$B1664&lt;=MainEngine_BurnTime,(MainEngine_BurnTime-'INPUT | Operations'!$B1664)/('INPUT | Operations'!$B1665-'INPUT | Operations'!$B1664),0))*'INPUT | Operations'!$D1664*NumberOfMainEngines*NumberOfOps*$E1660,"")</f>
        <v/>
      </c>
      <c r="G1660" s="34" t="str">
        <f t="shared" si="385"/>
        <v/>
      </c>
      <c r="H1660" s="27" t="str">
        <f t="shared" si="386"/>
        <v/>
      </c>
      <c r="I1660" s="27" t="str">
        <f t="shared" si="387"/>
        <v/>
      </c>
      <c r="J1660" s="27" t="str">
        <f t="shared" si="388"/>
        <v/>
      </c>
      <c r="K1660" s="27" t="str">
        <f t="shared" si="389"/>
        <v/>
      </c>
      <c r="L1660" s="27" t="str">
        <f t="shared" si="390"/>
        <v/>
      </c>
      <c r="M1660" s="32" t="str">
        <f t="shared" si="391"/>
        <v/>
      </c>
      <c r="N1660" s="27" t="str">
        <f t="shared" si="393"/>
        <v/>
      </c>
      <c r="O1660" s="27" t="str">
        <f t="shared" si="394"/>
        <v/>
      </c>
      <c r="P1660" s="27" t="str">
        <f t="shared" si="395"/>
        <v/>
      </c>
      <c r="Q1660" s="27" t="str">
        <f t="shared" si="396"/>
        <v/>
      </c>
      <c r="R1660" s="27" t="str">
        <f t="shared" si="397"/>
        <v/>
      </c>
      <c r="S1660" s="27" t="str">
        <f t="shared" si="398"/>
        <v/>
      </c>
      <c r="T1660" s="32" t="str">
        <f t="shared" si="399"/>
        <v/>
      </c>
      <c r="U1660" s="10"/>
    </row>
    <row r="1661" spans="1:21" x14ac:dyDescent="0.25">
      <c r="A1661" s="10"/>
      <c r="B1661" s="4" t="str">
        <f>IF(ISBLANK('INPUT | Operations'!$B1666),"",COUNT('INPUT | Operations'!$B$12:$B1665))</f>
        <v/>
      </c>
      <c r="C1661" s="27" t="str">
        <f>IF(ISNUMBER($B1661),('INPUT | Operations'!$C1665+'INPUT | Operations'!$C1666)/2,"")</f>
        <v/>
      </c>
      <c r="D1661" s="28" t="str">
        <f t="shared" si="392"/>
        <v/>
      </c>
      <c r="E1661" s="26" t="str">
        <f>IF(ISNUMBER($B1661),'INPUT | Operations'!$B1666-'INPUT | Operations'!$B1665,"")</f>
        <v/>
      </c>
      <c r="F1661" s="32" t="str">
        <f>IF(ISNUMBER($B1661),IF('INPUT | Operations'!$B1666&lt;MainEngine_BurnTime,1,IF('INPUT | Operations'!$B1665&lt;=MainEngine_BurnTime,(MainEngine_BurnTime-'INPUT | Operations'!$B1665)/('INPUT | Operations'!$B1666-'INPUT | Operations'!$B1665),0))*'INPUT | Operations'!$D1665*NumberOfMainEngines*NumberOfOps*$E1661,"")</f>
        <v/>
      </c>
      <c r="G1661" s="34" t="str">
        <f t="shared" si="385"/>
        <v/>
      </c>
      <c r="H1661" s="27" t="str">
        <f t="shared" si="386"/>
        <v/>
      </c>
      <c r="I1661" s="27" t="str">
        <f t="shared" si="387"/>
        <v/>
      </c>
      <c r="J1661" s="27" t="str">
        <f t="shared" si="388"/>
        <v/>
      </c>
      <c r="K1661" s="27" t="str">
        <f t="shared" si="389"/>
        <v/>
      </c>
      <c r="L1661" s="27" t="str">
        <f t="shared" si="390"/>
        <v/>
      </c>
      <c r="M1661" s="32" t="str">
        <f t="shared" si="391"/>
        <v/>
      </c>
      <c r="N1661" s="27" t="str">
        <f t="shared" si="393"/>
        <v/>
      </c>
      <c r="O1661" s="27" t="str">
        <f t="shared" si="394"/>
        <v/>
      </c>
      <c r="P1661" s="27" t="str">
        <f t="shared" si="395"/>
        <v/>
      </c>
      <c r="Q1661" s="27" t="str">
        <f t="shared" si="396"/>
        <v/>
      </c>
      <c r="R1661" s="27" t="str">
        <f t="shared" si="397"/>
        <v/>
      </c>
      <c r="S1661" s="27" t="str">
        <f t="shared" si="398"/>
        <v/>
      </c>
      <c r="T1661" s="32" t="str">
        <f t="shared" si="399"/>
        <v/>
      </c>
      <c r="U1661" s="10"/>
    </row>
    <row r="1662" spans="1:21" x14ac:dyDescent="0.25">
      <c r="A1662" s="10"/>
      <c r="B1662" s="4" t="str">
        <f>IF(ISBLANK('INPUT | Operations'!$B1667),"",COUNT('INPUT | Operations'!$B$12:$B1666))</f>
        <v/>
      </c>
      <c r="C1662" s="27" t="str">
        <f>IF(ISNUMBER($B1662),('INPUT | Operations'!$C1666+'INPUT | Operations'!$C1667)/2,"")</f>
        <v/>
      </c>
      <c r="D1662" s="28" t="str">
        <f t="shared" si="392"/>
        <v/>
      </c>
      <c r="E1662" s="26" t="str">
        <f>IF(ISNUMBER($B1662),'INPUT | Operations'!$B1667-'INPUT | Operations'!$B1666,"")</f>
        <v/>
      </c>
      <c r="F1662" s="32" t="str">
        <f>IF(ISNUMBER($B1662),IF('INPUT | Operations'!$B1667&lt;MainEngine_BurnTime,1,IF('INPUT | Operations'!$B1666&lt;=MainEngine_BurnTime,(MainEngine_BurnTime-'INPUT | Operations'!$B1666)/('INPUT | Operations'!$B1667-'INPUT | Operations'!$B1666),0))*'INPUT | Operations'!$D1666*NumberOfMainEngines*NumberOfOps*$E1662,"")</f>
        <v/>
      </c>
      <c r="G1662" s="34" t="str">
        <f t="shared" si="385"/>
        <v/>
      </c>
      <c r="H1662" s="27" t="str">
        <f t="shared" si="386"/>
        <v/>
      </c>
      <c r="I1662" s="27" t="str">
        <f t="shared" si="387"/>
        <v/>
      </c>
      <c r="J1662" s="27" t="str">
        <f t="shared" si="388"/>
        <v/>
      </c>
      <c r="K1662" s="27" t="str">
        <f t="shared" si="389"/>
        <v/>
      </c>
      <c r="L1662" s="27" t="str">
        <f t="shared" si="390"/>
        <v/>
      </c>
      <c r="M1662" s="32" t="str">
        <f t="shared" si="391"/>
        <v/>
      </c>
      <c r="N1662" s="27" t="str">
        <f t="shared" si="393"/>
        <v/>
      </c>
      <c r="O1662" s="27" t="str">
        <f t="shared" si="394"/>
        <v/>
      </c>
      <c r="P1662" s="27" t="str">
        <f t="shared" si="395"/>
        <v/>
      </c>
      <c r="Q1662" s="27" t="str">
        <f t="shared" si="396"/>
        <v/>
      </c>
      <c r="R1662" s="27" t="str">
        <f t="shared" si="397"/>
        <v/>
      </c>
      <c r="S1662" s="27" t="str">
        <f t="shared" si="398"/>
        <v/>
      </c>
      <c r="T1662" s="32" t="str">
        <f t="shared" si="399"/>
        <v/>
      </c>
      <c r="U1662" s="10"/>
    </row>
    <row r="1663" spans="1:21" x14ac:dyDescent="0.25">
      <c r="A1663" s="10"/>
      <c r="B1663" s="4" t="str">
        <f>IF(ISBLANK('INPUT | Operations'!$B1668),"",COUNT('INPUT | Operations'!$B$12:$B1667))</f>
        <v/>
      </c>
      <c r="C1663" s="27" t="str">
        <f>IF(ISNUMBER($B1663),('INPUT | Operations'!$C1667+'INPUT | Operations'!$C1668)/2,"")</f>
        <v/>
      </c>
      <c r="D1663" s="28" t="str">
        <f t="shared" si="392"/>
        <v/>
      </c>
      <c r="E1663" s="26" t="str">
        <f>IF(ISNUMBER($B1663),'INPUT | Operations'!$B1668-'INPUT | Operations'!$B1667,"")</f>
        <v/>
      </c>
      <c r="F1663" s="32" t="str">
        <f>IF(ISNUMBER($B1663),IF('INPUT | Operations'!$B1668&lt;MainEngine_BurnTime,1,IF('INPUT | Operations'!$B1667&lt;=MainEngine_BurnTime,(MainEngine_BurnTime-'INPUT | Operations'!$B1667)/('INPUT | Operations'!$B1668-'INPUT | Operations'!$B1667),0))*'INPUT | Operations'!$D1667*NumberOfMainEngines*NumberOfOps*$E1663,"")</f>
        <v/>
      </c>
      <c r="G1663" s="34" t="str">
        <f t="shared" si="385"/>
        <v/>
      </c>
      <c r="H1663" s="27" t="str">
        <f t="shared" si="386"/>
        <v/>
      </c>
      <c r="I1663" s="27" t="str">
        <f t="shared" si="387"/>
        <v/>
      </c>
      <c r="J1663" s="27" t="str">
        <f t="shared" si="388"/>
        <v/>
      </c>
      <c r="K1663" s="27" t="str">
        <f t="shared" si="389"/>
        <v/>
      </c>
      <c r="L1663" s="27" t="str">
        <f t="shared" si="390"/>
        <v/>
      </c>
      <c r="M1663" s="32" t="str">
        <f t="shared" si="391"/>
        <v/>
      </c>
      <c r="N1663" s="27" t="str">
        <f t="shared" si="393"/>
        <v/>
      </c>
      <c r="O1663" s="27" t="str">
        <f t="shared" si="394"/>
        <v/>
      </c>
      <c r="P1663" s="27" t="str">
        <f t="shared" si="395"/>
        <v/>
      </c>
      <c r="Q1663" s="27" t="str">
        <f t="shared" si="396"/>
        <v/>
      </c>
      <c r="R1663" s="27" t="str">
        <f t="shared" si="397"/>
        <v/>
      </c>
      <c r="S1663" s="27" t="str">
        <f t="shared" si="398"/>
        <v/>
      </c>
      <c r="T1663" s="32" t="str">
        <f t="shared" si="399"/>
        <v/>
      </c>
      <c r="U1663" s="10"/>
    </row>
    <row r="1664" spans="1:21" x14ac:dyDescent="0.25">
      <c r="A1664" s="10"/>
      <c r="B1664" s="4" t="str">
        <f>IF(ISBLANK('INPUT | Operations'!$B1669),"",COUNT('INPUT | Operations'!$B$12:$B1668))</f>
        <v/>
      </c>
      <c r="C1664" s="27" t="str">
        <f>IF(ISNUMBER($B1664),('INPUT | Operations'!$C1668+'INPUT | Operations'!$C1669)/2,"")</f>
        <v/>
      </c>
      <c r="D1664" s="28" t="str">
        <f t="shared" si="392"/>
        <v/>
      </c>
      <c r="E1664" s="26" t="str">
        <f>IF(ISNUMBER($B1664),'INPUT | Operations'!$B1669-'INPUT | Operations'!$B1668,"")</f>
        <v/>
      </c>
      <c r="F1664" s="32" t="str">
        <f>IF(ISNUMBER($B1664),IF('INPUT | Operations'!$B1669&lt;MainEngine_BurnTime,1,IF('INPUT | Operations'!$B1668&lt;=MainEngine_BurnTime,(MainEngine_BurnTime-'INPUT | Operations'!$B1668)/('INPUT | Operations'!$B1669-'INPUT | Operations'!$B1668),0))*'INPUT | Operations'!$D1668*NumberOfMainEngines*NumberOfOps*$E1664,"")</f>
        <v/>
      </c>
      <c r="G1664" s="34" t="str">
        <f t="shared" si="385"/>
        <v/>
      </c>
      <c r="H1664" s="27" t="str">
        <f t="shared" si="386"/>
        <v/>
      </c>
      <c r="I1664" s="27" t="str">
        <f t="shared" si="387"/>
        <v/>
      </c>
      <c r="J1664" s="27" t="str">
        <f t="shared" si="388"/>
        <v/>
      </c>
      <c r="K1664" s="27" t="str">
        <f t="shared" si="389"/>
        <v/>
      </c>
      <c r="L1664" s="27" t="str">
        <f t="shared" si="390"/>
        <v/>
      </c>
      <c r="M1664" s="32" t="str">
        <f t="shared" si="391"/>
        <v/>
      </c>
      <c r="N1664" s="27" t="str">
        <f t="shared" si="393"/>
        <v/>
      </c>
      <c r="O1664" s="27" t="str">
        <f t="shared" si="394"/>
        <v/>
      </c>
      <c r="P1664" s="27" t="str">
        <f t="shared" si="395"/>
        <v/>
      </c>
      <c r="Q1664" s="27" t="str">
        <f t="shared" si="396"/>
        <v/>
      </c>
      <c r="R1664" s="27" t="str">
        <f t="shared" si="397"/>
        <v/>
      </c>
      <c r="S1664" s="27" t="str">
        <f t="shared" si="398"/>
        <v/>
      </c>
      <c r="T1664" s="32" t="str">
        <f t="shared" si="399"/>
        <v/>
      </c>
      <c r="U1664" s="10"/>
    </row>
    <row r="1665" spans="1:21" x14ac:dyDescent="0.25">
      <c r="A1665" s="10"/>
      <c r="B1665" s="4" t="str">
        <f>IF(ISBLANK('INPUT | Operations'!$B1670),"",COUNT('INPUT | Operations'!$B$12:$B1669))</f>
        <v/>
      </c>
      <c r="C1665" s="27" t="str">
        <f>IF(ISNUMBER($B1665),('INPUT | Operations'!$C1669+'INPUT | Operations'!$C1670)/2,"")</f>
        <v/>
      </c>
      <c r="D1665" s="28" t="str">
        <f t="shared" si="392"/>
        <v/>
      </c>
      <c r="E1665" s="26" t="str">
        <f>IF(ISNUMBER($B1665),'INPUT | Operations'!$B1670-'INPUT | Operations'!$B1669,"")</f>
        <v/>
      </c>
      <c r="F1665" s="32" t="str">
        <f>IF(ISNUMBER($B1665),IF('INPUT | Operations'!$B1670&lt;MainEngine_BurnTime,1,IF('INPUT | Operations'!$B1669&lt;=MainEngine_BurnTime,(MainEngine_BurnTime-'INPUT | Operations'!$B1669)/('INPUT | Operations'!$B1670-'INPUT | Operations'!$B1669),0))*'INPUT | Operations'!$D1669*NumberOfMainEngines*NumberOfOps*$E1665,"")</f>
        <v/>
      </c>
      <c r="G1665" s="34" t="str">
        <f t="shared" si="385"/>
        <v/>
      </c>
      <c r="H1665" s="27" t="str">
        <f t="shared" si="386"/>
        <v/>
      </c>
      <c r="I1665" s="27" t="str">
        <f t="shared" si="387"/>
        <v/>
      </c>
      <c r="J1665" s="27" t="str">
        <f t="shared" si="388"/>
        <v/>
      </c>
      <c r="K1665" s="27" t="str">
        <f t="shared" si="389"/>
        <v/>
      </c>
      <c r="L1665" s="27" t="str">
        <f t="shared" si="390"/>
        <v/>
      </c>
      <c r="M1665" s="32" t="str">
        <f t="shared" si="391"/>
        <v/>
      </c>
      <c r="N1665" s="27" t="str">
        <f t="shared" si="393"/>
        <v/>
      </c>
      <c r="O1665" s="27" t="str">
        <f t="shared" si="394"/>
        <v/>
      </c>
      <c r="P1665" s="27" t="str">
        <f t="shared" si="395"/>
        <v/>
      </c>
      <c r="Q1665" s="27" t="str">
        <f t="shared" si="396"/>
        <v/>
      </c>
      <c r="R1665" s="27" t="str">
        <f t="shared" si="397"/>
        <v/>
      </c>
      <c r="S1665" s="27" t="str">
        <f t="shared" si="398"/>
        <v/>
      </c>
      <c r="T1665" s="32" t="str">
        <f t="shared" si="399"/>
        <v/>
      </c>
      <c r="U1665" s="10"/>
    </row>
    <row r="1666" spans="1:21" x14ac:dyDescent="0.25">
      <c r="A1666" s="10"/>
      <c r="B1666" s="4" t="str">
        <f>IF(ISBLANK('INPUT | Operations'!$B1671),"",COUNT('INPUT | Operations'!$B$12:$B1670))</f>
        <v/>
      </c>
      <c r="C1666" s="27" t="str">
        <f>IF(ISNUMBER($B1666),('INPUT | Operations'!$C1670+'INPUT | Operations'!$C1671)/2,"")</f>
        <v/>
      </c>
      <c r="D1666" s="28" t="str">
        <f t="shared" si="392"/>
        <v/>
      </c>
      <c r="E1666" s="26" t="str">
        <f>IF(ISNUMBER($B1666),'INPUT | Operations'!$B1671-'INPUT | Operations'!$B1670,"")</f>
        <v/>
      </c>
      <c r="F1666" s="32" t="str">
        <f>IF(ISNUMBER($B1666),IF('INPUT | Operations'!$B1671&lt;MainEngine_BurnTime,1,IF('INPUT | Operations'!$B1670&lt;=MainEngine_BurnTime,(MainEngine_BurnTime-'INPUT | Operations'!$B1670)/('INPUT | Operations'!$B1671-'INPUT | Operations'!$B1670),0))*'INPUT | Operations'!$D1670*NumberOfMainEngines*NumberOfOps*$E1666,"")</f>
        <v/>
      </c>
      <c r="G1666" s="34" t="str">
        <f t="shared" si="385"/>
        <v/>
      </c>
      <c r="H1666" s="27" t="str">
        <f t="shared" si="386"/>
        <v/>
      </c>
      <c r="I1666" s="27" t="str">
        <f t="shared" si="387"/>
        <v/>
      </c>
      <c r="J1666" s="27" t="str">
        <f t="shared" si="388"/>
        <v/>
      </c>
      <c r="K1666" s="27" t="str">
        <f t="shared" si="389"/>
        <v/>
      </c>
      <c r="L1666" s="27" t="str">
        <f t="shared" si="390"/>
        <v/>
      </c>
      <c r="M1666" s="32" t="str">
        <f t="shared" si="391"/>
        <v/>
      </c>
      <c r="N1666" s="27" t="str">
        <f t="shared" si="393"/>
        <v/>
      </c>
      <c r="O1666" s="27" t="str">
        <f t="shared" si="394"/>
        <v/>
      </c>
      <c r="P1666" s="27" t="str">
        <f t="shared" si="395"/>
        <v/>
      </c>
      <c r="Q1666" s="27" t="str">
        <f t="shared" si="396"/>
        <v/>
      </c>
      <c r="R1666" s="27" t="str">
        <f t="shared" si="397"/>
        <v/>
      </c>
      <c r="S1666" s="27" t="str">
        <f t="shared" si="398"/>
        <v/>
      </c>
      <c r="T1666" s="32" t="str">
        <f t="shared" si="399"/>
        <v/>
      </c>
      <c r="U1666" s="10"/>
    </row>
    <row r="1667" spans="1:21" x14ac:dyDescent="0.25">
      <c r="A1667" s="10"/>
      <c r="B1667" s="4" t="str">
        <f>IF(ISBLANK('INPUT | Operations'!$B1672),"",COUNT('INPUT | Operations'!$B$12:$B1671))</f>
        <v/>
      </c>
      <c r="C1667" s="27" t="str">
        <f>IF(ISNUMBER($B1667),('INPUT | Operations'!$C1671+'INPUT | Operations'!$C1672)/2,"")</f>
        <v/>
      </c>
      <c r="D1667" s="28" t="str">
        <f t="shared" si="392"/>
        <v/>
      </c>
      <c r="E1667" s="26" t="str">
        <f>IF(ISNUMBER($B1667),'INPUT | Operations'!$B1672-'INPUT | Operations'!$B1671,"")</f>
        <v/>
      </c>
      <c r="F1667" s="32" t="str">
        <f>IF(ISNUMBER($B1667),IF('INPUT | Operations'!$B1672&lt;MainEngine_BurnTime,1,IF('INPUT | Operations'!$B1671&lt;=MainEngine_BurnTime,(MainEngine_BurnTime-'INPUT | Operations'!$B1671)/('INPUT | Operations'!$B1672-'INPUT | Operations'!$B1671),0))*'INPUT | Operations'!$D1671*NumberOfMainEngines*NumberOfOps*$E1667,"")</f>
        <v/>
      </c>
      <c r="G1667" s="34" t="str">
        <f t="shared" si="385"/>
        <v/>
      </c>
      <c r="H1667" s="27" t="str">
        <f t="shared" si="386"/>
        <v/>
      </c>
      <c r="I1667" s="27" t="str">
        <f t="shared" si="387"/>
        <v/>
      </c>
      <c r="J1667" s="27" t="str">
        <f t="shared" si="388"/>
        <v/>
      </c>
      <c r="K1667" s="27" t="str">
        <f t="shared" si="389"/>
        <v/>
      </c>
      <c r="L1667" s="27" t="str">
        <f t="shared" si="390"/>
        <v/>
      </c>
      <c r="M1667" s="32" t="str">
        <f t="shared" si="391"/>
        <v/>
      </c>
      <c r="N1667" s="27" t="str">
        <f t="shared" si="393"/>
        <v/>
      </c>
      <c r="O1667" s="27" t="str">
        <f t="shared" si="394"/>
        <v/>
      </c>
      <c r="P1667" s="27" t="str">
        <f t="shared" si="395"/>
        <v/>
      </c>
      <c r="Q1667" s="27" t="str">
        <f t="shared" si="396"/>
        <v/>
      </c>
      <c r="R1667" s="27" t="str">
        <f t="shared" si="397"/>
        <v/>
      </c>
      <c r="S1667" s="27" t="str">
        <f t="shared" si="398"/>
        <v/>
      </c>
      <c r="T1667" s="32" t="str">
        <f t="shared" si="399"/>
        <v/>
      </c>
      <c r="U1667" s="10"/>
    </row>
    <row r="1668" spans="1:21" x14ac:dyDescent="0.25">
      <c r="A1668" s="10"/>
      <c r="B1668" s="4" t="str">
        <f>IF(ISBLANK('INPUT | Operations'!$B1673),"",COUNT('INPUT | Operations'!$B$12:$B1672))</f>
        <v/>
      </c>
      <c r="C1668" s="27" t="str">
        <f>IF(ISNUMBER($B1668),('INPUT | Operations'!$C1672+'INPUT | Operations'!$C1673)/2,"")</f>
        <v/>
      </c>
      <c r="D1668" s="28" t="str">
        <f t="shared" si="392"/>
        <v/>
      </c>
      <c r="E1668" s="26" t="str">
        <f>IF(ISNUMBER($B1668),'INPUT | Operations'!$B1673-'INPUT | Operations'!$B1672,"")</f>
        <v/>
      </c>
      <c r="F1668" s="32" t="str">
        <f>IF(ISNUMBER($B1668),IF('INPUT | Operations'!$B1673&lt;MainEngine_BurnTime,1,IF('INPUT | Operations'!$B1672&lt;=MainEngine_BurnTime,(MainEngine_BurnTime-'INPUT | Operations'!$B1672)/('INPUT | Operations'!$B1673-'INPUT | Operations'!$B1672),0))*'INPUT | Operations'!$D1672*NumberOfMainEngines*NumberOfOps*$E1668,"")</f>
        <v/>
      </c>
      <c r="G1668" s="34" t="str">
        <f t="shared" si="385"/>
        <v/>
      </c>
      <c r="H1668" s="27" t="str">
        <f t="shared" si="386"/>
        <v/>
      </c>
      <c r="I1668" s="27" t="str">
        <f t="shared" si="387"/>
        <v/>
      </c>
      <c r="J1668" s="27" t="str">
        <f t="shared" si="388"/>
        <v/>
      </c>
      <c r="K1668" s="27" t="str">
        <f t="shared" si="389"/>
        <v/>
      </c>
      <c r="L1668" s="27" t="str">
        <f t="shared" si="390"/>
        <v/>
      </c>
      <c r="M1668" s="32" t="str">
        <f t="shared" si="391"/>
        <v/>
      </c>
      <c r="N1668" s="27" t="str">
        <f t="shared" si="393"/>
        <v/>
      </c>
      <c r="O1668" s="27" t="str">
        <f t="shared" si="394"/>
        <v/>
      </c>
      <c r="P1668" s="27" t="str">
        <f t="shared" si="395"/>
        <v/>
      </c>
      <c r="Q1668" s="27" t="str">
        <f t="shared" si="396"/>
        <v/>
      </c>
      <c r="R1668" s="27" t="str">
        <f t="shared" si="397"/>
        <v/>
      </c>
      <c r="S1668" s="27" t="str">
        <f t="shared" si="398"/>
        <v/>
      </c>
      <c r="T1668" s="32" t="str">
        <f t="shared" si="399"/>
        <v/>
      </c>
      <c r="U1668" s="10"/>
    </row>
    <row r="1669" spans="1:21" x14ac:dyDescent="0.25">
      <c r="A1669" s="10"/>
      <c r="B1669" s="4" t="str">
        <f>IF(ISBLANK('INPUT | Operations'!$B1674),"",COUNT('INPUT | Operations'!$B$12:$B1673))</f>
        <v/>
      </c>
      <c r="C1669" s="27" t="str">
        <f>IF(ISNUMBER($B1669),('INPUT | Operations'!$C1673+'INPUT | Operations'!$C1674)/2,"")</f>
        <v/>
      </c>
      <c r="D1669" s="28" t="str">
        <f t="shared" si="392"/>
        <v/>
      </c>
      <c r="E1669" s="26" t="str">
        <f>IF(ISNUMBER($B1669),'INPUT | Operations'!$B1674-'INPUT | Operations'!$B1673,"")</f>
        <v/>
      </c>
      <c r="F1669" s="32" t="str">
        <f>IF(ISNUMBER($B1669),IF('INPUT | Operations'!$B1674&lt;MainEngine_BurnTime,1,IF('INPUT | Operations'!$B1673&lt;=MainEngine_BurnTime,(MainEngine_BurnTime-'INPUT | Operations'!$B1673)/('INPUT | Operations'!$B1674-'INPUT | Operations'!$B1673),0))*'INPUT | Operations'!$D1673*NumberOfMainEngines*NumberOfOps*$E1669,"")</f>
        <v/>
      </c>
      <c r="G1669" s="34" t="str">
        <f t="shared" si="385"/>
        <v/>
      </c>
      <c r="H1669" s="27" t="str">
        <f t="shared" si="386"/>
        <v/>
      </c>
      <c r="I1669" s="27" t="str">
        <f t="shared" si="387"/>
        <v/>
      </c>
      <c r="J1669" s="27" t="str">
        <f t="shared" si="388"/>
        <v/>
      </c>
      <c r="K1669" s="27" t="str">
        <f t="shared" si="389"/>
        <v/>
      </c>
      <c r="L1669" s="27" t="str">
        <f t="shared" si="390"/>
        <v/>
      </c>
      <c r="M1669" s="32" t="str">
        <f t="shared" si="391"/>
        <v/>
      </c>
      <c r="N1669" s="27" t="str">
        <f t="shared" si="393"/>
        <v/>
      </c>
      <c r="O1669" s="27" t="str">
        <f t="shared" si="394"/>
        <v/>
      </c>
      <c r="P1669" s="27" t="str">
        <f t="shared" si="395"/>
        <v/>
      </c>
      <c r="Q1669" s="27" t="str">
        <f t="shared" si="396"/>
        <v/>
      </c>
      <c r="R1669" s="27" t="str">
        <f t="shared" si="397"/>
        <v/>
      </c>
      <c r="S1669" s="27" t="str">
        <f t="shared" si="398"/>
        <v/>
      </c>
      <c r="T1669" s="32" t="str">
        <f t="shared" si="399"/>
        <v/>
      </c>
      <c r="U1669" s="10"/>
    </row>
    <row r="1670" spans="1:21" x14ac:dyDescent="0.25">
      <c r="A1670" s="10"/>
      <c r="B1670" s="4" t="str">
        <f>IF(ISBLANK('INPUT | Operations'!$B1675),"",COUNT('INPUT | Operations'!$B$12:$B1674))</f>
        <v/>
      </c>
      <c r="C1670" s="27" t="str">
        <f>IF(ISNUMBER($B1670),('INPUT | Operations'!$C1674+'INPUT | Operations'!$C1675)/2,"")</f>
        <v/>
      </c>
      <c r="D1670" s="28" t="str">
        <f t="shared" si="392"/>
        <v/>
      </c>
      <c r="E1670" s="26" t="str">
        <f>IF(ISNUMBER($B1670),'INPUT | Operations'!$B1675-'INPUT | Operations'!$B1674,"")</f>
        <v/>
      </c>
      <c r="F1670" s="32" t="str">
        <f>IF(ISNUMBER($B1670),IF('INPUT | Operations'!$B1675&lt;MainEngine_BurnTime,1,IF('INPUT | Operations'!$B1674&lt;=MainEngine_BurnTime,(MainEngine_BurnTime-'INPUT | Operations'!$B1674)/('INPUT | Operations'!$B1675-'INPUT | Operations'!$B1674),0))*'INPUT | Operations'!$D1674*NumberOfMainEngines*NumberOfOps*$E1670,"")</f>
        <v/>
      </c>
      <c r="G1670" s="34" t="str">
        <f t="shared" si="385"/>
        <v/>
      </c>
      <c r="H1670" s="27" t="str">
        <f t="shared" si="386"/>
        <v/>
      </c>
      <c r="I1670" s="27" t="str">
        <f t="shared" si="387"/>
        <v/>
      </c>
      <c r="J1670" s="27" t="str">
        <f t="shared" si="388"/>
        <v/>
      </c>
      <c r="K1670" s="27" t="str">
        <f t="shared" si="389"/>
        <v/>
      </c>
      <c r="L1670" s="27" t="str">
        <f t="shared" si="390"/>
        <v/>
      </c>
      <c r="M1670" s="32" t="str">
        <f t="shared" si="391"/>
        <v/>
      </c>
      <c r="N1670" s="27" t="str">
        <f t="shared" si="393"/>
        <v/>
      </c>
      <c r="O1670" s="27" t="str">
        <f t="shared" si="394"/>
        <v/>
      </c>
      <c r="P1670" s="27" t="str">
        <f t="shared" si="395"/>
        <v/>
      </c>
      <c r="Q1670" s="27" t="str">
        <f t="shared" si="396"/>
        <v/>
      </c>
      <c r="R1670" s="27" t="str">
        <f t="shared" si="397"/>
        <v/>
      </c>
      <c r="S1670" s="27" t="str">
        <f t="shared" si="398"/>
        <v/>
      </c>
      <c r="T1670" s="32" t="str">
        <f t="shared" si="399"/>
        <v/>
      </c>
      <c r="U1670" s="10"/>
    </row>
    <row r="1671" spans="1:21" x14ac:dyDescent="0.25">
      <c r="A1671" s="10"/>
      <c r="B1671" s="4" t="str">
        <f>IF(ISBLANK('INPUT | Operations'!$B1676),"",COUNT('INPUT | Operations'!$B$12:$B1675))</f>
        <v/>
      </c>
      <c r="C1671" s="27" t="str">
        <f>IF(ISNUMBER($B1671),('INPUT | Operations'!$C1675+'INPUT | Operations'!$C1676)/2,"")</f>
        <v/>
      </c>
      <c r="D1671" s="28" t="str">
        <f t="shared" si="392"/>
        <v/>
      </c>
      <c r="E1671" s="26" t="str">
        <f>IF(ISNUMBER($B1671),'INPUT | Operations'!$B1676-'INPUT | Operations'!$B1675,"")</f>
        <v/>
      </c>
      <c r="F1671" s="32" t="str">
        <f>IF(ISNUMBER($B1671),IF('INPUT | Operations'!$B1676&lt;MainEngine_BurnTime,1,IF('INPUT | Operations'!$B1675&lt;=MainEngine_BurnTime,(MainEngine_BurnTime-'INPUT | Operations'!$B1675)/('INPUT | Operations'!$B1676-'INPUT | Operations'!$B1675),0))*'INPUT | Operations'!$D1675*NumberOfMainEngines*NumberOfOps*$E1671,"")</f>
        <v/>
      </c>
      <c r="G1671" s="34" t="str">
        <f t="shared" si="385"/>
        <v/>
      </c>
      <c r="H1671" s="27" t="str">
        <f t="shared" si="386"/>
        <v/>
      </c>
      <c r="I1671" s="27" t="str">
        <f t="shared" si="387"/>
        <v/>
      </c>
      <c r="J1671" s="27" t="str">
        <f t="shared" si="388"/>
        <v/>
      </c>
      <c r="K1671" s="27" t="str">
        <f t="shared" si="389"/>
        <v/>
      </c>
      <c r="L1671" s="27" t="str">
        <f t="shared" si="390"/>
        <v/>
      </c>
      <c r="M1671" s="32" t="str">
        <f t="shared" si="391"/>
        <v/>
      </c>
      <c r="N1671" s="27" t="str">
        <f t="shared" si="393"/>
        <v/>
      </c>
      <c r="O1671" s="27" t="str">
        <f t="shared" si="394"/>
        <v/>
      </c>
      <c r="P1671" s="27" t="str">
        <f t="shared" si="395"/>
        <v/>
      </c>
      <c r="Q1671" s="27" t="str">
        <f t="shared" si="396"/>
        <v/>
      </c>
      <c r="R1671" s="27" t="str">
        <f t="shared" si="397"/>
        <v/>
      </c>
      <c r="S1671" s="27" t="str">
        <f t="shared" si="398"/>
        <v/>
      </c>
      <c r="T1671" s="32" t="str">
        <f t="shared" si="399"/>
        <v/>
      </c>
      <c r="U1671" s="10"/>
    </row>
    <row r="1672" spans="1:21" x14ac:dyDescent="0.25">
      <c r="A1672" s="10"/>
      <c r="B1672" s="4" t="str">
        <f>IF(ISBLANK('INPUT | Operations'!$B1677),"",COUNT('INPUT | Operations'!$B$12:$B1676))</f>
        <v/>
      </c>
      <c r="C1672" s="27" t="str">
        <f>IF(ISNUMBER($B1672),('INPUT | Operations'!$C1676+'INPUT | Operations'!$C1677)/2,"")</f>
        <v/>
      </c>
      <c r="D1672" s="28" t="str">
        <f t="shared" si="392"/>
        <v/>
      </c>
      <c r="E1672" s="26" t="str">
        <f>IF(ISNUMBER($B1672),'INPUT | Operations'!$B1677-'INPUT | Operations'!$B1676,"")</f>
        <v/>
      </c>
      <c r="F1672" s="32" t="str">
        <f>IF(ISNUMBER($B1672),IF('INPUT | Operations'!$B1677&lt;MainEngine_BurnTime,1,IF('INPUT | Operations'!$B1676&lt;=MainEngine_BurnTime,(MainEngine_BurnTime-'INPUT | Operations'!$B1676)/('INPUT | Operations'!$B1677-'INPUT | Operations'!$B1676),0))*'INPUT | Operations'!$D1676*NumberOfMainEngines*NumberOfOps*$E1672,"")</f>
        <v/>
      </c>
      <c r="G1672" s="34" t="str">
        <f t="shared" ref="G1672:G1735" si="400">IF(ISNUMBER($B1672),MainEngine_H2O+MW_H2O/MW_H*MainEngine_H+MW_H2O/MW_H2*MainEngine_H2+MainEngine_OH,"")</f>
        <v/>
      </c>
      <c r="H1672" s="27" t="str">
        <f t="shared" ref="H1672:H1735" si="401">IF(ISNUMBER($B1672),MainEngine_CO2+MW_CO2/MW_CO*(MainEngine_CO-$I1672),"")</f>
        <v/>
      </c>
      <c r="I1672" s="27" t="str">
        <f t="shared" ref="I1672:I1735" si="402">IF(ISNUMBER($B1672),MIN(0.0025*EXP(0.067*$D1672)*(MainEngine_CO+MainEngine_CO2),MainEngine_CO),"")</f>
        <v/>
      </c>
      <c r="J1672" s="27" t="str">
        <f t="shared" ref="J1672:J1735" si="403">IF(ISNUMBER($B1672),MainEngine_Al2O3,"")</f>
        <v/>
      </c>
      <c r="K1672" s="27" t="str">
        <f t="shared" ref="K1672:K1735" si="404">IF(ISNUMBER($B1672),MainEngine_HCl+MainEngine_Cl+MainEngine_Cl2,"")</f>
        <v/>
      </c>
      <c r="L1672" s="27" t="str">
        <f t="shared" ref="L1672:L1735" si="405">IF(ISNUMBER($B1672),MainEngine_NOx+33*EXP(-0.26*$D1672),"")</f>
        <v/>
      </c>
      <c r="M1672" s="32" t="str">
        <f t="shared" ref="M1672:M1735" si="406">IF(ISNUMBER($B1672),MainEngine_BC*MAX(0.04,MIN(1,0.04*EXP(0.12*($D1672-15)))),"")</f>
        <v/>
      </c>
      <c r="N1672" s="27" t="str">
        <f t="shared" si="393"/>
        <v/>
      </c>
      <c r="O1672" s="27" t="str">
        <f t="shared" si="394"/>
        <v/>
      </c>
      <c r="P1672" s="27" t="str">
        <f t="shared" si="395"/>
        <v/>
      </c>
      <c r="Q1672" s="27" t="str">
        <f t="shared" si="396"/>
        <v/>
      </c>
      <c r="R1672" s="27" t="str">
        <f t="shared" si="397"/>
        <v/>
      </c>
      <c r="S1672" s="27" t="str">
        <f t="shared" si="398"/>
        <v/>
      </c>
      <c r="T1672" s="32" t="str">
        <f t="shared" si="399"/>
        <v/>
      </c>
      <c r="U1672" s="10"/>
    </row>
    <row r="1673" spans="1:21" x14ac:dyDescent="0.25">
      <c r="A1673" s="10"/>
      <c r="B1673" s="4" t="str">
        <f>IF(ISBLANK('INPUT | Operations'!$B1678),"",COUNT('INPUT | Operations'!$B$12:$B1677))</f>
        <v/>
      </c>
      <c r="C1673" s="27" t="str">
        <f>IF(ISNUMBER($B1673),('INPUT | Operations'!$C1677+'INPUT | Operations'!$C1678)/2,"")</f>
        <v/>
      </c>
      <c r="D1673" s="28" t="str">
        <f t="shared" si="392"/>
        <v/>
      </c>
      <c r="E1673" s="26" t="str">
        <f>IF(ISNUMBER($B1673),'INPUT | Operations'!$B1678-'INPUT | Operations'!$B1677,"")</f>
        <v/>
      </c>
      <c r="F1673" s="32" t="str">
        <f>IF(ISNUMBER($B1673),IF('INPUT | Operations'!$B1678&lt;MainEngine_BurnTime,1,IF('INPUT | Operations'!$B1677&lt;=MainEngine_BurnTime,(MainEngine_BurnTime-'INPUT | Operations'!$B1677)/('INPUT | Operations'!$B1678-'INPUT | Operations'!$B1677),0))*'INPUT | Operations'!$D1677*NumberOfMainEngines*NumberOfOps*$E1673,"")</f>
        <v/>
      </c>
      <c r="G1673" s="34" t="str">
        <f t="shared" si="400"/>
        <v/>
      </c>
      <c r="H1673" s="27" t="str">
        <f t="shared" si="401"/>
        <v/>
      </c>
      <c r="I1673" s="27" t="str">
        <f t="shared" si="402"/>
        <v/>
      </c>
      <c r="J1673" s="27" t="str">
        <f t="shared" si="403"/>
        <v/>
      </c>
      <c r="K1673" s="27" t="str">
        <f t="shared" si="404"/>
        <v/>
      </c>
      <c r="L1673" s="27" t="str">
        <f t="shared" si="405"/>
        <v/>
      </c>
      <c r="M1673" s="32" t="str">
        <f t="shared" si="406"/>
        <v/>
      </c>
      <c r="N1673" s="27" t="str">
        <f t="shared" si="393"/>
        <v/>
      </c>
      <c r="O1673" s="27" t="str">
        <f t="shared" si="394"/>
        <v/>
      </c>
      <c r="P1673" s="27" t="str">
        <f t="shared" si="395"/>
        <v/>
      </c>
      <c r="Q1673" s="27" t="str">
        <f t="shared" si="396"/>
        <v/>
      </c>
      <c r="R1673" s="27" t="str">
        <f t="shared" si="397"/>
        <v/>
      </c>
      <c r="S1673" s="27" t="str">
        <f t="shared" si="398"/>
        <v/>
      </c>
      <c r="T1673" s="32" t="str">
        <f t="shared" si="399"/>
        <v/>
      </c>
      <c r="U1673" s="10"/>
    </row>
    <row r="1674" spans="1:21" x14ac:dyDescent="0.25">
      <c r="A1674" s="10"/>
      <c r="B1674" s="4" t="str">
        <f>IF(ISBLANK('INPUT | Operations'!$B1679),"",COUNT('INPUT | Operations'!$B$12:$B1678))</f>
        <v/>
      </c>
      <c r="C1674" s="27" t="str">
        <f>IF(ISNUMBER($B1674),('INPUT | Operations'!$C1678+'INPUT | Operations'!$C1679)/2,"")</f>
        <v/>
      </c>
      <c r="D1674" s="28" t="str">
        <f t="shared" si="392"/>
        <v/>
      </c>
      <c r="E1674" s="26" t="str">
        <f>IF(ISNUMBER($B1674),'INPUT | Operations'!$B1679-'INPUT | Operations'!$B1678,"")</f>
        <v/>
      </c>
      <c r="F1674" s="32" t="str">
        <f>IF(ISNUMBER($B1674),IF('INPUT | Operations'!$B1679&lt;MainEngine_BurnTime,1,IF('INPUT | Operations'!$B1678&lt;=MainEngine_BurnTime,(MainEngine_BurnTime-'INPUT | Operations'!$B1678)/('INPUT | Operations'!$B1679-'INPUT | Operations'!$B1678),0))*'INPUT | Operations'!$D1678*NumberOfMainEngines*NumberOfOps*$E1674,"")</f>
        <v/>
      </c>
      <c r="G1674" s="34" t="str">
        <f t="shared" si="400"/>
        <v/>
      </c>
      <c r="H1674" s="27" t="str">
        <f t="shared" si="401"/>
        <v/>
      </c>
      <c r="I1674" s="27" t="str">
        <f t="shared" si="402"/>
        <v/>
      </c>
      <c r="J1674" s="27" t="str">
        <f t="shared" si="403"/>
        <v/>
      </c>
      <c r="K1674" s="27" t="str">
        <f t="shared" si="404"/>
        <v/>
      </c>
      <c r="L1674" s="27" t="str">
        <f t="shared" si="405"/>
        <v/>
      </c>
      <c r="M1674" s="32" t="str">
        <f t="shared" si="406"/>
        <v/>
      </c>
      <c r="N1674" s="27" t="str">
        <f t="shared" si="393"/>
        <v/>
      </c>
      <c r="O1674" s="27" t="str">
        <f t="shared" si="394"/>
        <v/>
      </c>
      <c r="P1674" s="27" t="str">
        <f t="shared" si="395"/>
        <v/>
      </c>
      <c r="Q1674" s="27" t="str">
        <f t="shared" si="396"/>
        <v/>
      </c>
      <c r="R1674" s="27" t="str">
        <f t="shared" si="397"/>
        <v/>
      </c>
      <c r="S1674" s="27" t="str">
        <f t="shared" si="398"/>
        <v/>
      </c>
      <c r="T1674" s="32" t="str">
        <f t="shared" si="399"/>
        <v/>
      </c>
      <c r="U1674" s="10"/>
    </row>
    <row r="1675" spans="1:21" x14ac:dyDescent="0.25">
      <c r="A1675" s="10"/>
      <c r="B1675" s="4" t="str">
        <f>IF(ISBLANK('INPUT | Operations'!$B1680),"",COUNT('INPUT | Operations'!$B$12:$B1679))</f>
        <v/>
      </c>
      <c r="C1675" s="27" t="str">
        <f>IF(ISNUMBER($B1675),('INPUT | Operations'!$C1679+'INPUT | Operations'!$C1680)/2,"")</f>
        <v/>
      </c>
      <c r="D1675" s="28" t="str">
        <f t="shared" si="392"/>
        <v/>
      </c>
      <c r="E1675" s="26" t="str">
        <f>IF(ISNUMBER($B1675),'INPUT | Operations'!$B1680-'INPUT | Operations'!$B1679,"")</f>
        <v/>
      </c>
      <c r="F1675" s="32" t="str">
        <f>IF(ISNUMBER($B1675),IF('INPUT | Operations'!$B1680&lt;MainEngine_BurnTime,1,IF('INPUT | Operations'!$B1679&lt;=MainEngine_BurnTime,(MainEngine_BurnTime-'INPUT | Operations'!$B1679)/('INPUT | Operations'!$B1680-'INPUT | Operations'!$B1679),0))*'INPUT | Operations'!$D1679*NumberOfMainEngines*NumberOfOps*$E1675,"")</f>
        <v/>
      </c>
      <c r="G1675" s="34" t="str">
        <f t="shared" si="400"/>
        <v/>
      </c>
      <c r="H1675" s="27" t="str">
        <f t="shared" si="401"/>
        <v/>
      </c>
      <c r="I1675" s="27" t="str">
        <f t="shared" si="402"/>
        <v/>
      </c>
      <c r="J1675" s="27" t="str">
        <f t="shared" si="403"/>
        <v/>
      </c>
      <c r="K1675" s="27" t="str">
        <f t="shared" si="404"/>
        <v/>
      </c>
      <c r="L1675" s="27" t="str">
        <f t="shared" si="405"/>
        <v/>
      </c>
      <c r="M1675" s="32" t="str">
        <f t="shared" si="406"/>
        <v/>
      </c>
      <c r="N1675" s="27" t="str">
        <f t="shared" si="393"/>
        <v/>
      </c>
      <c r="O1675" s="27" t="str">
        <f t="shared" si="394"/>
        <v/>
      </c>
      <c r="P1675" s="27" t="str">
        <f t="shared" si="395"/>
        <v/>
      </c>
      <c r="Q1675" s="27" t="str">
        <f t="shared" si="396"/>
        <v/>
      </c>
      <c r="R1675" s="27" t="str">
        <f t="shared" si="397"/>
        <v/>
      </c>
      <c r="S1675" s="27" t="str">
        <f t="shared" si="398"/>
        <v/>
      </c>
      <c r="T1675" s="32" t="str">
        <f t="shared" si="399"/>
        <v/>
      </c>
      <c r="U1675" s="10"/>
    </row>
    <row r="1676" spans="1:21" x14ac:dyDescent="0.25">
      <c r="A1676" s="10"/>
      <c r="B1676" s="4" t="str">
        <f>IF(ISBLANK('INPUT | Operations'!$B1681),"",COUNT('INPUT | Operations'!$B$12:$B1680))</f>
        <v/>
      </c>
      <c r="C1676" s="27" t="str">
        <f>IF(ISNUMBER($B1676),('INPUT | Operations'!$C1680+'INPUT | Operations'!$C1681)/2,"")</f>
        <v/>
      </c>
      <c r="D1676" s="28" t="str">
        <f t="shared" si="392"/>
        <v/>
      </c>
      <c r="E1676" s="26" t="str">
        <f>IF(ISNUMBER($B1676),'INPUT | Operations'!$B1681-'INPUT | Operations'!$B1680,"")</f>
        <v/>
      </c>
      <c r="F1676" s="32" t="str">
        <f>IF(ISNUMBER($B1676),IF('INPUT | Operations'!$B1681&lt;MainEngine_BurnTime,1,IF('INPUT | Operations'!$B1680&lt;=MainEngine_BurnTime,(MainEngine_BurnTime-'INPUT | Operations'!$B1680)/('INPUT | Operations'!$B1681-'INPUT | Operations'!$B1680),0))*'INPUT | Operations'!$D1680*NumberOfMainEngines*NumberOfOps*$E1676,"")</f>
        <v/>
      </c>
      <c r="G1676" s="34" t="str">
        <f t="shared" si="400"/>
        <v/>
      </c>
      <c r="H1676" s="27" t="str">
        <f t="shared" si="401"/>
        <v/>
      </c>
      <c r="I1676" s="27" t="str">
        <f t="shared" si="402"/>
        <v/>
      </c>
      <c r="J1676" s="27" t="str">
        <f t="shared" si="403"/>
        <v/>
      </c>
      <c r="K1676" s="27" t="str">
        <f t="shared" si="404"/>
        <v/>
      </c>
      <c r="L1676" s="27" t="str">
        <f t="shared" si="405"/>
        <v/>
      </c>
      <c r="M1676" s="32" t="str">
        <f t="shared" si="406"/>
        <v/>
      </c>
      <c r="N1676" s="27" t="str">
        <f t="shared" si="393"/>
        <v/>
      </c>
      <c r="O1676" s="27" t="str">
        <f t="shared" si="394"/>
        <v/>
      </c>
      <c r="P1676" s="27" t="str">
        <f t="shared" si="395"/>
        <v/>
      </c>
      <c r="Q1676" s="27" t="str">
        <f t="shared" si="396"/>
        <v/>
      </c>
      <c r="R1676" s="27" t="str">
        <f t="shared" si="397"/>
        <v/>
      </c>
      <c r="S1676" s="27" t="str">
        <f t="shared" si="398"/>
        <v/>
      </c>
      <c r="T1676" s="32" t="str">
        <f t="shared" si="399"/>
        <v/>
      </c>
      <c r="U1676" s="10"/>
    </row>
    <row r="1677" spans="1:21" x14ac:dyDescent="0.25">
      <c r="A1677" s="10"/>
      <c r="B1677" s="4" t="str">
        <f>IF(ISBLANK('INPUT | Operations'!$B1682),"",COUNT('INPUT | Operations'!$B$12:$B1681))</f>
        <v/>
      </c>
      <c r="C1677" s="27" t="str">
        <f>IF(ISNUMBER($B1677),('INPUT | Operations'!$C1681+'INPUT | Operations'!$C1682)/2,"")</f>
        <v/>
      </c>
      <c r="D1677" s="28" t="str">
        <f t="shared" si="392"/>
        <v/>
      </c>
      <c r="E1677" s="26" t="str">
        <f>IF(ISNUMBER($B1677),'INPUT | Operations'!$B1682-'INPUT | Operations'!$B1681,"")</f>
        <v/>
      </c>
      <c r="F1677" s="32" t="str">
        <f>IF(ISNUMBER($B1677),IF('INPUT | Operations'!$B1682&lt;MainEngine_BurnTime,1,IF('INPUT | Operations'!$B1681&lt;=MainEngine_BurnTime,(MainEngine_BurnTime-'INPUT | Operations'!$B1681)/('INPUT | Operations'!$B1682-'INPUT | Operations'!$B1681),0))*'INPUT | Operations'!$D1681*NumberOfMainEngines*NumberOfOps*$E1677,"")</f>
        <v/>
      </c>
      <c r="G1677" s="34" t="str">
        <f t="shared" si="400"/>
        <v/>
      </c>
      <c r="H1677" s="27" t="str">
        <f t="shared" si="401"/>
        <v/>
      </c>
      <c r="I1677" s="27" t="str">
        <f t="shared" si="402"/>
        <v/>
      </c>
      <c r="J1677" s="27" t="str">
        <f t="shared" si="403"/>
        <v/>
      </c>
      <c r="K1677" s="27" t="str">
        <f t="shared" si="404"/>
        <v/>
      </c>
      <c r="L1677" s="27" t="str">
        <f t="shared" si="405"/>
        <v/>
      </c>
      <c r="M1677" s="32" t="str">
        <f t="shared" si="406"/>
        <v/>
      </c>
      <c r="N1677" s="27" t="str">
        <f t="shared" si="393"/>
        <v/>
      </c>
      <c r="O1677" s="27" t="str">
        <f t="shared" si="394"/>
        <v/>
      </c>
      <c r="P1677" s="27" t="str">
        <f t="shared" si="395"/>
        <v/>
      </c>
      <c r="Q1677" s="27" t="str">
        <f t="shared" si="396"/>
        <v/>
      </c>
      <c r="R1677" s="27" t="str">
        <f t="shared" si="397"/>
        <v/>
      </c>
      <c r="S1677" s="27" t="str">
        <f t="shared" si="398"/>
        <v/>
      </c>
      <c r="T1677" s="32" t="str">
        <f t="shared" si="399"/>
        <v/>
      </c>
      <c r="U1677" s="10"/>
    </row>
    <row r="1678" spans="1:21" x14ac:dyDescent="0.25">
      <c r="A1678" s="10"/>
      <c r="B1678" s="4" t="str">
        <f>IF(ISBLANK('INPUT | Operations'!$B1683),"",COUNT('INPUT | Operations'!$B$12:$B1682))</f>
        <v/>
      </c>
      <c r="C1678" s="27" t="str">
        <f>IF(ISNUMBER($B1678),('INPUT | Operations'!$C1682+'INPUT | Operations'!$C1683)/2,"")</f>
        <v/>
      </c>
      <c r="D1678" s="28" t="str">
        <f t="shared" si="392"/>
        <v/>
      </c>
      <c r="E1678" s="26" t="str">
        <f>IF(ISNUMBER($B1678),'INPUT | Operations'!$B1683-'INPUT | Operations'!$B1682,"")</f>
        <v/>
      </c>
      <c r="F1678" s="32" t="str">
        <f>IF(ISNUMBER($B1678),IF('INPUT | Operations'!$B1683&lt;MainEngine_BurnTime,1,IF('INPUT | Operations'!$B1682&lt;=MainEngine_BurnTime,(MainEngine_BurnTime-'INPUT | Operations'!$B1682)/('INPUT | Operations'!$B1683-'INPUT | Operations'!$B1682),0))*'INPUT | Operations'!$D1682*NumberOfMainEngines*NumberOfOps*$E1678,"")</f>
        <v/>
      </c>
      <c r="G1678" s="34" t="str">
        <f t="shared" si="400"/>
        <v/>
      </c>
      <c r="H1678" s="27" t="str">
        <f t="shared" si="401"/>
        <v/>
      </c>
      <c r="I1678" s="27" t="str">
        <f t="shared" si="402"/>
        <v/>
      </c>
      <c r="J1678" s="27" t="str">
        <f t="shared" si="403"/>
        <v/>
      </c>
      <c r="K1678" s="27" t="str">
        <f t="shared" si="404"/>
        <v/>
      </c>
      <c r="L1678" s="27" t="str">
        <f t="shared" si="405"/>
        <v/>
      </c>
      <c r="M1678" s="32" t="str">
        <f t="shared" si="406"/>
        <v/>
      </c>
      <c r="N1678" s="27" t="str">
        <f t="shared" si="393"/>
        <v/>
      </c>
      <c r="O1678" s="27" t="str">
        <f t="shared" si="394"/>
        <v/>
      </c>
      <c r="P1678" s="27" t="str">
        <f t="shared" si="395"/>
        <v/>
      </c>
      <c r="Q1678" s="27" t="str">
        <f t="shared" si="396"/>
        <v/>
      </c>
      <c r="R1678" s="27" t="str">
        <f t="shared" si="397"/>
        <v/>
      </c>
      <c r="S1678" s="27" t="str">
        <f t="shared" si="398"/>
        <v/>
      </c>
      <c r="T1678" s="32" t="str">
        <f t="shared" si="399"/>
        <v/>
      </c>
      <c r="U1678" s="10"/>
    </row>
    <row r="1679" spans="1:21" x14ac:dyDescent="0.25">
      <c r="A1679" s="10"/>
      <c r="B1679" s="4" t="str">
        <f>IF(ISBLANK('INPUT | Operations'!$B1684),"",COUNT('INPUT | Operations'!$B$12:$B1683))</f>
        <v/>
      </c>
      <c r="C1679" s="27" t="str">
        <f>IF(ISNUMBER($B1679),('INPUT | Operations'!$C1683+'INPUT | Operations'!$C1684)/2,"")</f>
        <v/>
      </c>
      <c r="D1679" s="28" t="str">
        <f t="shared" si="392"/>
        <v/>
      </c>
      <c r="E1679" s="26" t="str">
        <f>IF(ISNUMBER($B1679),'INPUT | Operations'!$B1684-'INPUT | Operations'!$B1683,"")</f>
        <v/>
      </c>
      <c r="F1679" s="32" t="str">
        <f>IF(ISNUMBER($B1679),IF('INPUT | Operations'!$B1684&lt;MainEngine_BurnTime,1,IF('INPUT | Operations'!$B1683&lt;=MainEngine_BurnTime,(MainEngine_BurnTime-'INPUT | Operations'!$B1683)/('INPUT | Operations'!$B1684-'INPUT | Operations'!$B1683),0))*'INPUT | Operations'!$D1683*NumberOfMainEngines*NumberOfOps*$E1679,"")</f>
        <v/>
      </c>
      <c r="G1679" s="34" t="str">
        <f t="shared" si="400"/>
        <v/>
      </c>
      <c r="H1679" s="27" t="str">
        <f t="shared" si="401"/>
        <v/>
      </c>
      <c r="I1679" s="27" t="str">
        <f t="shared" si="402"/>
        <v/>
      </c>
      <c r="J1679" s="27" t="str">
        <f t="shared" si="403"/>
        <v/>
      </c>
      <c r="K1679" s="27" t="str">
        <f t="shared" si="404"/>
        <v/>
      </c>
      <c r="L1679" s="27" t="str">
        <f t="shared" si="405"/>
        <v/>
      </c>
      <c r="M1679" s="32" t="str">
        <f t="shared" si="406"/>
        <v/>
      </c>
      <c r="N1679" s="27" t="str">
        <f t="shared" si="393"/>
        <v/>
      </c>
      <c r="O1679" s="27" t="str">
        <f t="shared" si="394"/>
        <v/>
      </c>
      <c r="P1679" s="27" t="str">
        <f t="shared" si="395"/>
        <v/>
      </c>
      <c r="Q1679" s="27" t="str">
        <f t="shared" si="396"/>
        <v/>
      </c>
      <c r="R1679" s="27" t="str">
        <f t="shared" si="397"/>
        <v/>
      </c>
      <c r="S1679" s="27" t="str">
        <f t="shared" si="398"/>
        <v/>
      </c>
      <c r="T1679" s="32" t="str">
        <f t="shared" si="399"/>
        <v/>
      </c>
      <c r="U1679" s="10"/>
    </row>
    <row r="1680" spans="1:21" x14ac:dyDescent="0.25">
      <c r="A1680" s="10"/>
      <c r="B1680" s="4" t="str">
        <f>IF(ISBLANK('INPUT | Operations'!$B1685),"",COUNT('INPUT | Operations'!$B$12:$B1684))</f>
        <v/>
      </c>
      <c r="C1680" s="27" t="str">
        <f>IF(ISNUMBER($B1680),('INPUT | Operations'!$C1684+'INPUT | Operations'!$C1685)/2,"")</f>
        <v/>
      </c>
      <c r="D1680" s="28" t="str">
        <f t="shared" si="392"/>
        <v/>
      </c>
      <c r="E1680" s="26" t="str">
        <f>IF(ISNUMBER($B1680),'INPUT | Operations'!$B1685-'INPUT | Operations'!$B1684,"")</f>
        <v/>
      </c>
      <c r="F1680" s="32" t="str">
        <f>IF(ISNUMBER($B1680),IF('INPUT | Operations'!$B1685&lt;MainEngine_BurnTime,1,IF('INPUT | Operations'!$B1684&lt;=MainEngine_BurnTime,(MainEngine_BurnTime-'INPUT | Operations'!$B1684)/('INPUT | Operations'!$B1685-'INPUT | Operations'!$B1684),0))*'INPUT | Operations'!$D1684*NumberOfMainEngines*NumberOfOps*$E1680,"")</f>
        <v/>
      </c>
      <c r="G1680" s="34" t="str">
        <f t="shared" si="400"/>
        <v/>
      </c>
      <c r="H1680" s="27" t="str">
        <f t="shared" si="401"/>
        <v/>
      </c>
      <c r="I1680" s="27" t="str">
        <f t="shared" si="402"/>
        <v/>
      </c>
      <c r="J1680" s="27" t="str">
        <f t="shared" si="403"/>
        <v/>
      </c>
      <c r="K1680" s="27" t="str">
        <f t="shared" si="404"/>
        <v/>
      </c>
      <c r="L1680" s="27" t="str">
        <f t="shared" si="405"/>
        <v/>
      </c>
      <c r="M1680" s="32" t="str">
        <f t="shared" si="406"/>
        <v/>
      </c>
      <c r="N1680" s="27" t="str">
        <f t="shared" si="393"/>
        <v/>
      </c>
      <c r="O1680" s="27" t="str">
        <f t="shared" si="394"/>
        <v/>
      </c>
      <c r="P1680" s="27" t="str">
        <f t="shared" si="395"/>
        <v/>
      </c>
      <c r="Q1680" s="27" t="str">
        <f t="shared" si="396"/>
        <v/>
      </c>
      <c r="R1680" s="27" t="str">
        <f t="shared" si="397"/>
        <v/>
      </c>
      <c r="S1680" s="27" t="str">
        <f t="shared" si="398"/>
        <v/>
      </c>
      <c r="T1680" s="32" t="str">
        <f t="shared" si="399"/>
        <v/>
      </c>
      <c r="U1680" s="10"/>
    </row>
    <row r="1681" spans="1:21" x14ac:dyDescent="0.25">
      <c r="A1681" s="10"/>
      <c r="B1681" s="4" t="str">
        <f>IF(ISBLANK('INPUT | Operations'!$B1686),"",COUNT('INPUT | Operations'!$B$12:$B1685))</f>
        <v/>
      </c>
      <c r="C1681" s="27" t="str">
        <f>IF(ISNUMBER($B1681),('INPUT | Operations'!$C1685+'INPUT | Operations'!$C1686)/2,"")</f>
        <v/>
      </c>
      <c r="D1681" s="28" t="str">
        <f t="shared" si="392"/>
        <v/>
      </c>
      <c r="E1681" s="26" t="str">
        <f>IF(ISNUMBER($B1681),'INPUT | Operations'!$B1686-'INPUT | Operations'!$B1685,"")</f>
        <v/>
      </c>
      <c r="F1681" s="32" t="str">
        <f>IF(ISNUMBER($B1681),IF('INPUT | Operations'!$B1686&lt;MainEngine_BurnTime,1,IF('INPUT | Operations'!$B1685&lt;=MainEngine_BurnTime,(MainEngine_BurnTime-'INPUT | Operations'!$B1685)/('INPUT | Operations'!$B1686-'INPUT | Operations'!$B1685),0))*'INPUT | Operations'!$D1685*NumberOfMainEngines*NumberOfOps*$E1681,"")</f>
        <v/>
      </c>
      <c r="G1681" s="34" t="str">
        <f t="shared" si="400"/>
        <v/>
      </c>
      <c r="H1681" s="27" t="str">
        <f t="shared" si="401"/>
        <v/>
      </c>
      <c r="I1681" s="27" t="str">
        <f t="shared" si="402"/>
        <v/>
      </c>
      <c r="J1681" s="27" t="str">
        <f t="shared" si="403"/>
        <v/>
      </c>
      <c r="K1681" s="27" t="str">
        <f t="shared" si="404"/>
        <v/>
      </c>
      <c r="L1681" s="27" t="str">
        <f t="shared" si="405"/>
        <v/>
      </c>
      <c r="M1681" s="32" t="str">
        <f t="shared" si="406"/>
        <v/>
      </c>
      <c r="N1681" s="27" t="str">
        <f t="shared" si="393"/>
        <v/>
      </c>
      <c r="O1681" s="27" t="str">
        <f t="shared" si="394"/>
        <v/>
      </c>
      <c r="P1681" s="27" t="str">
        <f t="shared" si="395"/>
        <v/>
      </c>
      <c r="Q1681" s="27" t="str">
        <f t="shared" si="396"/>
        <v/>
      </c>
      <c r="R1681" s="27" t="str">
        <f t="shared" si="397"/>
        <v/>
      </c>
      <c r="S1681" s="27" t="str">
        <f t="shared" si="398"/>
        <v/>
      </c>
      <c r="T1681" s="32" t="str">
        <f t="shared" si="399"/>
        <v/>
      </c>
      <c r="U1681" s="10"/>
    </row>
    <row r="1682" spans="1:21" x14ac:dyDescent="0.25">
      <c r="A1682" s="10"/>
      <c r="B1682" s="4" t="str">
        <f>IF(ISBLANK('INPUT | Operations'!$B1687),"",COUNT('INPUT | Operations'!$B$12:$B1686))</f>
        <v/>
      </c>
      <c r="C1682" s="27" t="str">
        <f>IF(ISNUMBER($B1682),('INPUT | Operations'!$C1686+'INPUT | Operations'!$C1687)/2,"")</f>
        <v/>
      </c>
      <c r="D1682" s="28" t="str">
        <f t="shared" si="392"/>
        <v/>
      </c>
      <c r="E1682" s="26" t="str">
        <f>IF(ISNUMBER($B1682),'INPUT | Operations'!$B1687-'INPUT | Operations'!$B1686,"")</f>
        <v/>
      </c>
      <c r="F1682" s="32" t="str">
        <f>IF(ISNUMBER($B1682),IF('INPUT | Operations'!$B1687&lt;MainEngine_BurnTime,1,IF('INPUT | Operations'!$B1686&lt;=MainEngine_BurnTime,(MainEngine_BurnTime-'INPUT | Operations'!$B1686)/('INPUT | Operations'!$B1687-'INPUT | Operations'!$B1686),0))*'INPUT | Operations'!$D1686*NumberOfMainEngines*NumberOfOps*$E1682,"")</f>
        <v/>
      </c>
      <c r="G1682" s="34" t="str">
        <f t="shared" si="400"/>
        <v/>
      </c>
      <c r="H1682" s="27" t="str">
        <f t="shared" si="401"/>
        <v/>
      </c>
      <c r="I1682" s="27" t="str">
        <f t="shared" si="402"/>
        <v/>
      </c>
      <c r="J1682" s="27" t="str">
        <f t="shared" si="403"/>
        <v/>
      </c>
      <c r="K1682" s="27" t="str">
        <f t="shared" si="404"/>
        <v/>
      </c>
      <c r="L1682" s="27" t="str">
        <f t="shared" si="405"/>
        <v/>
      </c>
      <c r="M1682" s="32" t="str">
        <f t="shared" si="406"/>
        <v/>
      </c>
      <c r="N1682" s="27" t="str">
        <f t="shared" si="393"/>
        <v/>
      </c>
      <c r="O1682" s="27" t="str">
        <f t="shared" si="394"/>
        <v/>
      </c>
      <c r="P1682" s="27" t="str">
        <f t="shared" si="395"/>
        <v/>
      </c>
      <c r="Q1682" s="27" t="str">
        <f t="shared" si="396"/>
        <v/>
      </c>
      <c r="R1682" s="27" t="str">
        <f t="shared" si="397"/>
        <v/>
      </c>
      <c r="S1682" s="27" t="str">
        <f t="shared" si="398"/>
        <v/>
      </c>
      <c r="T1682" s="32" t="str">
        <f t="shared" si="399"/>
        <v/>
      </c>
      <c r="U1682" s="10"/>
    </row>
    <row r="1683" spans="1:21" x14ac:dyDescent="0.25">
      <c r="A1683" s="10"/>
      <c r="B1683" s="4" t="str">
        <f>IF(ISBLANK('INPUT | Operations'!$B1688),"",COUNT('INPUT | Operations'!$B$12:$B1687))</f>
        <v/>
      </c>
      <c r="C1683" s="27" t="str">
        <f>IF(ISNUMBER($B1683),('INPUT | Operations'!$C1687+'INPUT | Operations'!$C1688)/2,"")</f>
        <v/>
      </c>
      <c r="D1683" s="28" t="str">
        <f t="shared" si="392"/>
        <v/>
      </c>
      <c r="E1683" s="26" t="str">
        <f>IF(ISNUMBER($B1683),'INPUT | Operations'!$B1688-'INPUT | Operations'!$B1687,"")</f>
        <v/>
      </c>
      <c r="F1683" s="32" t="str">
        <f>IF(ISNUMBER($B1683),IF('INPUT | Operations'!$B1688&lt;MainEngine_BurnTime,1,IF('INPUT | Operations'!$B1687&lt;=MainEngine_BurnTime,(MainEngine_BurnTime-'INPUT | Operations'!$B1687)/('INPUT | Operations'!$B1688-'INPUT | Operations'!$B1687),0))*'INPUT | Operations'!$D1687*NumberOfMainEngines*NumberOfOps*$E1683,"")</f>
        <v/>
      </c>
      <c r="G1683" s="34" t="str">
        <f t="shared" si="400"/>
        <v/>
      </c>
      <c r="H1683" s="27" t="str">
        <f t="shared" si="401"/>
        <v/>
      </c>
      <c r="I1683" s="27" t="str">
        <f t="shared" si="402"/>
        <v/>
      </c>
      <c r="J1683" s="27" t="str">
        <f t="shared" si="403"/>
        <v/>
      </c>
      <c r="K1683" s="27" t="str">
        <f t="shared" si="404"/>
        <v/>
      </c>
      <c r="L1683" s="27" t="str">
        <f t="shared" si="405"/>
        <v/>
      </c>
      <c r="M1683" s="32" t="str">
        <f t="shared" si="406"/>
        <v/>
      </c>
      <c r="N1683" s="27" t="str">
        <f t="shared" si="393"/>
        <v/>
      </c>
      <c r="O1683" s="27" t="str">
        <f t="shared" si="394"/>
        <v/>
      </c>
      <c r="P1683" s="27" t="str">
        <f t="shared" si="395"/>
        <v/>
      </c>
      <c r="Q1683" s="27" t="str">
        <f t="shared" si="396"/>
        <v/>
      </c>
      <c r="R1683" s="27" t="str">
        <f t="shared" si="397"/>
        <v/>
      </c>
      <c r="S1683" s="27" t="str">
        <f t="shared" si="398"/>
        <v/>
      </c>
      <c r="T1683" s="32" t="str">
        <f t="shared" si="399"/>
        <v/>
      </c>
      <c r="U1683" s="10"/>
    </row>
    <row r="1684" spans="1:21" x14ac:dyDescent="0.25">
      <c r="A1684" s="10"/>
      <c r="B1684" s="4" t="str">
        <f>IF(ISBLANK('INPUT | Operations'!$B1689),"",COUNT('INPUT | Operations'!$B$12:$B1688))</f>
        <v/>
      </c>
      <c r="C1684" s="27" t="str">
        <f>IF(ISNUMBER($B1684),('INPUT | Operations'!$C1688+'INPUT | Operations'!$C1689)/2,"")</f>
        <v/>
      </c>
      <c r="D1684" s="28" t="str">
        <f t="shared" si="392"/>
        <v/>
      </c>
      <c r="E1684" s="26" t="str">
        <f>IF(ISNUMBER($B1684),'INPUT | Operations'!$B1689-'INPUT | Operations'!$B1688,"")</f>
        <v/>
      </c>
      <c r="F1684" s="32" t="str">
        <f>IF(ISNUMBER($B1684),IF('INPUT | Operations'!$B1689&lt;MainEngine_BurnTime,1,IF('INPUT | Operations'!$B1688&lt;=MainEngine_BurnTime,(MainEngine_BurnTime-'INPUT | Operations'!$B1688)/('INPUT | Operations'!$B1689-'INPUT | Operations'!$B1688),0))*'INPUT | Operations'!$D1688*NumberOfMainEngines*NumberOfOps*$E1684,"")</f>
        <v/>
      </c>
      <c r="G1684" s="34" t="str">
        <f t="shared" si="400"/>
        <v/>
      </c>
      <c r="H1684" s="27" t="str">
        <f t="shared" si="401"/>
        <v/>
      </c>
      <c r="I1684" s="27" t="str">
        <f t="shared" si="402"/>
        <v/>
      </c>
      <c r="J1684" s="27" t="str">
        <f t="shared" si="403"/>
        <v/>
      </c>
      <c r="K1684" s="27" t="str">
        <f t="shared" si="404"/>
        <v/>
      </c>
      <c r="L1684" s="27" t="str">
        <f t="shared" si="405"/>
        <v/>
      </c>
      <c r="M1684" s="32" t="str">
        <f t="shared" si="406"/>
        <v/>
      </c>
      <c r="N1684" s="27" t="str">
        <f t="shared" si="393"/>
        <v/>
      </c>
      <c r="O1684" s="27" t="str">
        <f t="shared" si="394"/>
        <v/>
      </c>
      <c r="P1684" s="27" t="str">
        <f t="shared" si="395"/>
        <v/>
      </c>
      <c r="Q1684" s="27" t="str">
        <f t="shared" si="396"/>
        <v/>
      </c>
      <c r="R1684" s="27" t="str">
        <f t="shared" si="397"/>
        <v/>
      </c>
      <c r="S1684" s="27" t="str">
        <f t="shared" si="398"/>
        <v/>
      </c>
      <c r="T1684" s="32" t="str">
        <f t="shared" si="399"/>
        <v/>
      </c>
      <c r="U1684" s="10"/>
    </row>
    <row r="1685" spans="1:21" x14ac:dyDescent="0.25">
      <c r="A1685" s="10"/>
      <c r="B1685" s="4" t="str">
        <f>IF(ISBLANK('INPUT | Operations'!$B1690),"",COUNT('INPUT | Operations'!$B$12:$B1689))</f>
        <v/>
      </c>
      <c r="C1685" s="27" t="str">
        <f>IF(ISNUMBER($B1685),('INPUT | Operations'!$C1689+'INPUT | Operations'!$C1690)/2,"")</f>
        <v/>
      </c>
      <c r="D1685" s="28" t="str">
        <f t="shared" si="392"/>
        <v/>
      </c>
      <c r="E1685" s="26" t="str">
        <f>IF(ISNUMBER($B1685),'INPUT | Operations'!$B1690-'INPUT | Operations'!$B1689,"")</f>
        <v/>
      </c>
      <c r="F1685" s="32" t="str">
        <f>IF(ISNUMBER($B1685),IF('INPUT | Operations'!$B1690&lt;MainEngine_BurnTime,1,IF('INPUT | Operations'!$B1689&lt;=MainEngine_BurnTime,(MainEngine_BurnTime-'INPUT | Operations'!$B1689)/('INPUT | Operations'!$B1690-'INPUT | Operations'!$B1689),0))*'INPUT | Operations'!$D1689*NumberOfMainEngines*NumberOfOps*$E1685,"")</f>
        <v/>
      </c>
      <c r="G1685" s="34" t="str">
        <f t="shared" si="400"/>
        <v/>
      </c>
      <c r="H1685" s="27" t="str">
        <f t="shared" si="401"/>
        <v/>
      </c>
      <c r="I1685" s="27" t="str">
        <f t="shared" si="402"/>
        <v/>
      </c>
      <c r="J1685" s="27" t="str">
        <f t="shared" si="403"/>
        <v/>
      </c>
      <c r="K1685" s="27" t="str">
        <f t="shared" si="404"/>
        <v/>
      </c>
      <c r="L1685" s="27" t="str">
        <f t="shared" si="405"/>
        <v/>
      </c>
      <c r="M1685" s="32" t="str">
        <f t="shared" si="406"/>
        <v/>
      </c>
      <c r="N1685" s="27" t="str">
        <f t="shared" si="393"/>
        <v/>
      </c>
      <c r="O1685" s="27" t="str">
        <f t="shared" si="394"/>
        <v/>
      </c>
      <c r="P1685" s="27" t="str">
        <f t="shared" si="395"/>
        <v/>
      </c>
      <c r="Q1685" s="27" t="str">
        <f t="shared" si="396"/>
        <v/>
      </c>
      <c r="R1685" s="27" t="str">
        <f t="shared" si="397"/>
        <v/>
      </c>
      <c r="S1685" s="27" t="str">
        <f t="shared" si="398"/>
        <v/>
      </c>
      <c r="T1685" s="32" t="str">
        <f t="shared" si="399"/>
        <v/>
      </c>
      <c r="U1685" s="10"/>
    </row>
    <row r="1686" spans="1:21" x14ac:dyDescent="0.25">
      <c r="A1686" s="10"/>
      <c r="B1686" s="4" t="str">
        <f>IF(ISBLANK('INPUT | Operations'!$B1691),"",COUNT('INPUT | Operations'!$B$12:$B1690))</f>
        <v/>
      </c>
      <c r="C1686" s="27" t="str">
        <f>IF(ISNUMBER($B1686),('INPUT | Operations'!$C1690+'INPUT | Operations'!$C1691)/2,"")</f>
        <v/>
      </c>
      <c r="D1686" s="28" t="str">
        <f t="shared" si="392"/>
        <v/>
      </c>
      <c r="E1686" s="26" t="str">
        <f>IF(ISNUMBER($B1686),'INPUT | Operations'!$B1691-'INPUT | Operations'!$B1690,"")</f>
        <v/>
      </c>
      <c r="F1686" s="32" t="str">
        <f>IF(ISNUMBER($B1686),IF('INPUT | Operations'!$B1691&lt;MainEngine_BurnTime,1,IF('INPUT | Operations'!$B1690&lt;=MainEngine_BurnTime,(MainEngine_BurnTime-'INPUT | Operations'!$B1690)/('INPUT | Operations'!$B1691-'INPUT | Operations'!$B1690),0))*'INPUT | Operations'!$D1690*NumberOfMainEngines*NumberOfOps*$E1686,"")</f>
        <v/>
      </c>
      <c r="G1686" s="34" t="str">
        <f t="shared" si="400"/>
        <v/>
      </c>
      <c r="H1686" s="27" t="str">
        <f t="shared" si="401"/>
        <v/>
      </c>
      <c r="I1686" s="27" t="str">
        <f t="shared" si="402"/>
        <v/>
      </c>
      <c r="J1686" s="27" t="str">
        <f t="shared" si="403"/>
        <v/>
      </c>
      <c r="K1686" s="27" t="str">
        <f t="shared" si="404"/>
        <v/>
      </c>
      <c r="L1686" s="27" t="str">
        <f t="shared" si="405"/>
        <v/>
      </c>
      <c r="M1686" s="32" t="str">
        <f t="shared" si="406"/>
        <v/>
      </c>
      <c r="N1686" s="27" t="str">
        <f t="shared" si="393"/>
        <v/>
      </c>
      <c r="O1686" s="27" t="str">
        <f t="shared" si="394"/>
        <v/>
      </c>
      <c r="P1686" s="27" t="str">
        <f t="shared" si="395"/>
        <v/>
      </c>
      <c r="Q1686" s="27" t="str">
        <f t="shared" si="396"/>
        <v/>
      </c>
      <c r="R1686" s="27" t="str">
        <f t="shared" si="397"/>
        <v/>
      </c>
      <c r="S1686" s="27" t="str">
        <f t="shared" si="398"/>
        <v/>
      </c>
      <c r="T1686" s="32" t="str">
        <f t="shared" si="399"/>
        <v/>
      </c>
      <c r="U1686" s="10"/>
    </row>
    <row r="1687" spans="1:21" x14ac:dyDescent="0.25">
      <c r="A1687" s="10"/>
      <c r="B1687" s="4" t="str">
        <f>IF(ISBLANK('INPUT | Operations'!$B1692),"",COUNT('INPUT | Operations'!$B$12:$B1691))</f>
        <v/>
      </c>
      <c r="C1687" s="27" t="str">
        <f>IF(ISNUMBER($B1687),('INPUT | Operations'!$C1691+'INPUT | Operations'!$C1692)/2,"")</f>
        <v/>
      </c>
      <c r="D1687" s="28" t="str">
        <f t="shared" si="392"/>
        <v/>
      </c>
      <c r="E1687" s="26" t="str">
        <f>IF(ISNUMBER($B1687),'INPUT | Operations'!$B1692-'INPUT | Operations'!$B1691,"")</f>
        <v/>
      </c>
      <c r="F1687" s="32" t="str">
        <f>IF(ISNUMBER($B1687),IF('INPUT | Operations'!$B1692&lt;MainEngine_BurnTime,1,IF('INPUT | Operations'!$B1691&lt;=MainEngine_BurnTime,(MainEngine_BurnTime-'INPUT | Operations'!$B1691)/('INPUT | Operations'!$B1692-'INPUT | Operations'!$B1691),0))*'INPUT | Operations'!$D1691*NumberOfMainEngines*NumberOfOps*$E1687,"")</f>
        <v/>
      </c>
      <c r="G1687" s="34" t="str">
        <f t="shared" si="400"/>
        <v/>
      </c>
      <c r="H1687" s="27" t="str">
        <f t="shared" si="401"/>
        <v/>
      </c>
      <c r="I1687" s="27" t="str">
        <f t="shared" si="402"/>
        <v/>
      </c>
      <c r="J1687" s="27" t="str">
        <f t="shared" si="403"/>
        <v/>
      </c>
      <c r="K1687" s="27" t="str">
        <f t="shared" si="404"/>
        <v/>
      </c>
      <c r="L1687" s="27" t="str">
        <f t="shared" si="405"/>
        <v/>
      </c>
      <c r="M1687" s="32" t="str">
        <f t="shared" si="406"/>
        <v/>
      </c>
      <c r="N1687" s="27" t="str">
        <f t="shared" si="393"/>
        <v/>
      </c>
      <c r="O1687" s="27" t="str">
        <f t="shared" si="394"/>
        <v/>
      </c>
      <c r="P1687" s="27" t="str">
        <f t="shared" si="395"/>
        <v/>
      </c>
      <c r="Q1687" s="27" t="str">
        <f t="shared" si="396"/>
        <v/>
      </c>
      <c r="R1687" s="27" t="str">
        <f t="shared" si="397"/>
        <v/>
      </c>
      <c r="S1687" s="27" t="str">
        <f t="shared" si="398"/>
        <v/>
      </c>
      <c r="T1687" s="32" t="str">
        <f t="shared" si="399"/>
        <v/>
      </c>
      <c r="U1687" s="10"/>
    </row>
    <row r="1688" spans="1:21" x14ac:dyDescent="0.25">
      <c r="A1688" s="10"/>
      <c r="B1688" s="4" t="str">
        <f>IF(ISBLANK('INPUT | Operations'!$B1693),"",COUNT('INPUT | Operations'!$B$12:$B1692))</f>
        <v/>
      </c>
      <c r="C1688" s="27" t="str">
        <f>IF(ISNUMBER($B1688),('INPUT | Operations'!$C1692+'INPUT | Operations'!$C1693)/2,"")</f>
        <v/>
      </c>
      <c r="D1688" s="28" t="str">
        <f t="shared" si="392"/>
        <v/>
      </c>
      <c r="E1688" s="26" t="str">
        <f>IF(ISNUMBER($B1688),'INPUT | Operations'!$B1693-'INPUT | Operations'!$B1692,"")</f>
        <v/>
      </c>
      <c r="F1688" s="32" t="str">
        <f>IF(ISNUMBER($B1688),IF('INPUT | Operations'!$B1693&lt;MainEngine_BurnTime,1,IF('INPUT | Operations'!$B1692&lt;=MainEngine_BurnTime,(MainEngine_BurnTime-'INPUT | Operations'!$B1692)/('INPUT | Operations'!$B1693-'INPUT | Operations'!$B1692),0))*'INPUT | Operations'!$D1692*NumberOfMainEngines*NumberOfOps*$E1688,"")</f>
        <v/>
      </c>
      <c r="G1688" s="34" t="str">
        <f t="shared" si="400"/>
        <v/>
      </c>
      <c r="H1688" s="27" t="str">
        <f t="shared" si="401"/>
        <v/>
      </c>
      <c r="I1688" s="27" t="str">
        <f t="shared" si="402"/>
        <v/>
      </c>
      <c r="J1688" s="27" t="str">
        <f t="shared" si="403"/>
        <v/>
      </c>
      <c r="K1688" s="27" t="str">
        <f t="shared" si="404"/>
        <v/>
      </c>
      <c r="L1688" s="27" t="str">
        <f t="shared" si="405"/>
        <v/>
      </c>
      <c r="M1688" s="32" t="str">
        <f t="shared" si="406"/>
        <v/>
      </c>
      <c r="N1688" s="27" t="str">
        <f t="shared" si="393"/>
        <v/>
      </c>
      <c r="O1688" s="27" t="str">
        <f t="shared" si="394"/>
        <v/>
      </c>
      <c r="P1688" s="27" t="str">
        <f t="shared" si="395"/>
        <v/>
      </c>
      <c r="Q1688" s="27" t="str">
        <f t="shared" si="396"/>
        <v/>
      </c>
      <c r="R1688" s="27" t="str">
        <f t="shared" si="397"/>
        <v/>
      </c>
      <c r="S1688" s="27" t="str">
        <f t="shared" si="398"/>
        <v/>
      </c>
      <c r="T1688" s="32" t="str">
        <f t="shared" si="399"/>
        <v/>
      </c>
      <c r="U1688" s="10"/>
    </row>
    <row r="1689" spans="1:21" x14ac:dyDescent="0.25">
      <c r="A1689" s="10"/>
      <c r="B1689" s="4" t="str">
        <f>IF(ISBLANK('INPUT | Operations'!$B1694),"",COUNT('INPUT | Operations'!$B$12:$B1693))</f>
        <v/>
      </c>
      <c r="C1689" s="27" t="str">
        <f>IF(ISNUMBER($B1689),('INPUT | Operations'!$C1693+'INPUT | Operations'!$C1694)/2,"")</f>
        <v/>
      </c>
      <c r="D1689" s="28" t="str">
        <f t="shared" si="392"/>
        <v/>
      </c>
      <c r="E1689" s="26" t="str">
        <f>IF(ISNUMBER($B1689),'INPUT | Operations'!$B1694-'INPUT | Operations'!$B1693,"")</f>
        <v/>
      </c>
      <c r="F1689" s="32" t="str">
        <f>IF(ISNUMBER($B1689),IF('INPUT | Operations'!$B1694&lt;MainEngine_BurnTime,1,IF('INPUT | Operations'!$B1693&lt;=MainEngine_BurnTime,(MainEngine_BurnTime-'INPUT | Operations'!$B1693)/('INPUT | Operations'!$B1694-'INPUT | Operations'!$B1693),0))*'INPUT | Operations'!$D1693*NumberOfMainEngines*NumberOfOps*$E1689,"")</f>
        <v/>
      </c>
      <c r="G1689" s="34" t="str">
        <f t="shared" si="400"/>
        <v/>
      </c>
      <c r="H1689" s="27" t="str">
        <f t="shared" si="401"/>
        <v/>
      </c>
      <c r="I1689" s="27" t="str">
        <f t="shared" si="402"/>
        <v/>
      </c>
      <c r="J1689" s="27" t="str">
        <f t="shared" si="403"/>
        <v/>
      </c>
      <c r="K1689" s="27" t="str">
        <f t="shared" si="404"/>
        <v/>
      </c>
      <c r="L1689" s="27" t="str">
        <f t="shared" si="405"/>
        <v/>
      </c>
      <c r="M1689" s="32" t="str">
        <f t="shared" si="406"/>
        <v/>
      </c>
      <c r="N1689" s="27" t="str">
        <f t="shared" si="393"/>
        <v/>
      </c>
      <c r="O1689" s="27" t="str">
        <f t="shared" si="394"/>
        <v/>
      </c>
      <c r="P1689" s="27" t="str">
        <f t="shared" si="395"/>
        <v/>
      </c>
      <c r="Q1689" s="27" t="str">
        <f t="shared" si="396"/>
        <v/>
      </c>
      <c r="R1689" s="27" t="str">
        <f t="shared" si="397"/>
        <v/>
      </c>
      <c r="S1689" s="27" t="str">
        <f t="shared" si="398"/>
        <v/>
      </c>
      <c r="T1689" s="32" t="str">
        <f t="shared" si="399"/>
        <v/>
      </c>
      <c r="U1689" s="10"/>
    </row>
    <row r="1690" spans="1:21" x14ac:dyDescent="0.25">
      <c r="A1690" s="10"/>
      <c r="B1690" s="4" t="str">
        <f>IF(ISBLANK('INPUT | Operations'!$B1695),"",COUNT('INPUT | Operations'!$B$12:$B1694))</f>
        <v/>
      </c>
      <c r="C1690" s="27" t="str">
        <f>IF(ISNUMBER($B1690),('INPUT | Operations'!$C1694+'INPUT | Operations'!$C1695)/2,"")</f>
        <v/>
      </c>
      <c r="D1690" s="28" t="str">
        <f t="shared" si="392"/>
        <v/>
      </c>
      <c r="E1690" s="26" t="str">
        <f>IF(ISNUMBER($B1690),'INPUT | Operations'!$B1695-'INPUT | Operations'!$B1694,"")</f>
        <v/>
      </c>
      <c r="F1690" s="32" t="str">
        <f>IF(ISNUMBER($B1690),IF('INPUT | Operations'!$B1695&lt;MainEngine_BurnTime,1,IF('INPUT | Operations'!$B1694&lt;=MainEngine_BurnTime,(MainEngine_BurnTime-'INPUT | Operations'!$B1694)/('INPUT | Operations'!$B1695-'INPUT | Operations'!$B1694),0))*'INPUT | Operations'!$D1694*NumberOfMainEngines*NumberOfOps*$E1690,"")</f>
        <v/>
      </c>
      <c r="G1690" s="34" t="str">
        <f t="shared" si="400"/>
        <v/>
      </c>
      <c r="H1690" s="27" t="str">
        <f t="shared" si="401"/>
        <v/>
      </c>
      <c r="I1690" s="27" t="str">
        <f t="shared" si="402"/>
        <v/>
      </c>
      <c r="J1690" s="27" t="str">
        <f t="shared" si="403"/>
        <v/>
      </c>
      <c r="K1690" s="27" t="str">
        <f t="shared" si="404"/>
        <v/>
      </c>
      <c r="L1690" s="27" t="str">
        <f t="shared" si="405"/>
        <v/>
      </c>
      <c r="M1690" s="32" t="str">
        <f t="shared" si="406"/>
        <v/>
      </c>
      <c r="N1690" s="27" t="str">
        <f t="shared" si="393"/>
        <v/>
      </c>
      <c r="O1690" s="27" t="str">
        <f t="shared" si="394"/>
        <v/>
      </c>
      <c r="P1690" s="27" t="str">
        <f t="shared" si="395"/>
        <v/>
      </c>
      <c r="Q1690" s="27" t="str">
        <f t="shared" si="396"/>
        <v/>
      </c>
      <c r="R1690" s="27" t="str">
        <f t="shared" si="397"/>
        <v/>
      </c>
      <c r="S1690" s="27" t="str">
        <f t="shared" si="398"/>
        <v/>
      </c>
      <c r="T1690" s="32" t="str">
        <f t="shared" si="399"/>
        <v/>
      </c>
      <c r="U1690" s="10"/>
    </row>
    <row r="1691" spans="1:21" x14ac:dyDescent="0.25">
      <c r="A1691" s="10"/>
      <c r="B1691" s="4" t="str">
        <f>IF(ISBLANK('INPUT | Operations'!$B1696),"",COUNT('INPUT | Operations'!$B$12:$B1695))</f>
        <v/>
      </c>
      <c r="C1691" s="27" t="str">
        <f>IF(ISNUMBER($B1691),('INPUT | Operations'!$C1695+'INPUT | Operations'!$C1696)/2,"")</f>
        <v/>
      </c>
      <c r="D1691" s="28" t="str">
        <f t="shared" si="392"/>
        <v/>
      </c>
      <c r="E1691" s="26" t="str">
        <f>IF(ISNUMBER($B1691),'INPUT | Operations'!$B1696-'INPUT | Operations'!$B1695,"")</f>
        <v/>
      </c>
      <c r="F1691" s="32" t="str">
        <f>IF(ISNUMBER($B1691),IF('INPUT | Operations'!$B1696&lt;MainEngine_BurnTime,1,IF('INPUT | Operations'!$B1695&lt;=MainEngine_BurnTime,(MainEngine_BurnTime-'INPUT | Operations'!$B1695)/('INPUT | Operations'!$B1696-'INPUT | Operations'!$B1695),0))*'INPUT | Operations'!$D1695*NumberOfMainEngines*NumberOfOps*$E1691,"")</f>
        <v/>
      </c>
      <c r="G1691" s="34" t="str">
        <f t="shared" si="400"/>
        <v/>
      </c>
      <c r="H1691" s="27" t="str">
        <f t="shared" si="401"/>
        <v/>
      </c>
      <c r="I1691" s="27" t="str">
        <f t="shared" si="402"/>
        <v/>
      </c>
      <c r="J1691" s="27" t="str">
        <f t="shared" si="403"/>
        <v/>
      </c>
      <c r="K1691" s="27" t="str">
        <f t="shared" si="404"/>
        <v/>
      </c>
      <c r="L1691" s="27" t="str">
        <f t="shared" si="405"/>
        <v/>
      </c>
      <c r="M1691" s="32" t="str">
        <f t="shared" si="406"/>
        <v/>
      </c>
      <c r="N1691" s="27" t="str">
        <f t="shared" si="393"/>
        <v/>
      </c>
      <c r="O1691" s="27" t="str">
        <f t="shared" si="394"/>
        <v/>
      </c>
      <c r="P1691" s="27" t="str">
        <f t="shared" si="395"/>
        <v/>
      </c>
      <c r="Q1691" s="27" t="str">
        <f t="shared" si="396"/>
        <v/>
      </c>
      <c r="R1691" s="27" t="str">
        <f t="shared" si="397"/>
        <v/>
      </c>
      <c r="S1691" s="27" t="str">
        <f t="shared" si="398"/>
        <v/>
      </c>
      <c r="T1691" s="32" t="str">
        <f t="shared" si="399"/>
        <v/>
      </c>
      <c r="U1691" s="10"/>
    </row>
    <row r="1692" spans="1:21" x14ac:dyDescent="0.25">
      <c r="A1692" s="10"/>
      <c r="B1692" s="4" t="str">
        <f>IF(ISBLANK('INPUT | Operations'!$B1697),"",COUNT('INPUT | Operations'!$B$12:$B1696))</f>
        <v/>
      </c>
      <c r="C1692" s="27" t="str">
        <f>IF(ISNUMBER($B1692),('INPUT | Operations'!$C1696+'INPUT | Operations'!$C1697)/2,"")</f>
        <v/>
      </c>
      <c r="D1692" s="28" t="str">
        <f t="shared" si="392"/>
        <v/>
      </c>
      <c r="E1692" s="26" t="str">
        <f>IF(ISNUMBER($B1692),'INPUT | Operations'!$B1697-'INPUT | Operations'!$B1696,"")</f>
        <v/>
      </c>
      <c r="F1692" s="32" t="str">
        <f>IF(ISNUMBER($B1692),IF('INPUT | Operations'!$B1697&lt;MainEngine_BurnTime,1,IF('INPUT | Operations'!$B1696&lt;=MainEngine_BurnTime,(MainEngine_BurnTime-'INPUT | Operations'!$B1696)/('INPUT | Operations'!$B1697-'INPUT | Operations'!$B1696),0))*'INPUT | Operations'!$D1696*NumberOfMainEngines*NumberOfOps*$E1692,"")</f>
        <v/>
      </c>
      <c r="G1692" s="34" t="str">
        <f t="shared" si="400"/>
        <v/>
      </c>
      <c r="H1692" s="27" t="str">
        <f t="shared" si="401"/>
        <v/>
      </c>
      <c r="I1692" s="27" t="str">
        <f t="shared" si="402"/>
        <v/>
      </c>
      <c r="J1692" s="27" t="str">
        <f t="shared" si="403"/>
        <v/>
      </c>
      <c r="K1692" s="27" t="str">
        <f t="shared" si="404"/>
        <v/>
      </c>
      <c r="L1692" s="27" t="str">
        <f t="shared" si="405"/>
        <v/>
      </c>
      <c r="M1692" s="32" t="str">
        <f t="shared" si="406"/>
        <v/>
      </c>
      <c r="N1692" s="27" t="str">
        <f t="shared" si="393"/>
        <v/>
      </c>
      <c r="O1692" s="27" t="str">
        <f t="shared" si="394"/>
        <v/>
      </c>
      <c r="P1692" s="27" t="str">
        <f t="shared" si="395"/>
        <v/>
      </c>
      <c r="Q1692" s="27" t="str">
        <f t="shared" si="396"/>
        <v/>
      </c>
      <c r="R1692" s="27" t="str">
        <f t="shared" si="397"/>
        <v/>
      </c>
      <c r="S1692" s="27" t="str">
        <f t="shared" si="398"/>
        <v/>
      </c>
      <c r="T1692" s="32" t="str">
        <f t="shared" si="399"/>
        <v/>
      </c>
      <c r="U1692" s="10"/>
    </row>
    <row r="1693" spans="1:21" x14ac:dyDescent="0.25">
      <c r="A1693" s="10"/>
      <c r="B1693" s="4" t="str">
        <f>IF(ISBLANK('INPUT | Operations'!$B1698),"",COUNT('INPUT | Operations'!$B$12:$B1697))</f>
        <v/>
      </c>
      <c r="C1693" s="27" t="str">
        <f>IF(ISNUMBER($B1693),('INPUT | Operations'!$C1697+'INPUT | Operations'!$C1698)/2,"")</f>
        <v/>
      </c>
      <c r="D1693" s="28" t="str">
        <f t="shared" si="392"/>
        <v/>
      </c>
      <c r="E1693" s="26" t="str">
        <f>IF(ISNUMBER($B1693),'INPUT | Operations'!$B1698-'INPUT | Operations'!$B1697,"")</f>
        <v/>
      </c>
      <c r="F1693" s="32" t="str">
        <f>IF(ISNUMBER($B1693),IF('INPUT | Operations'!$B1698&lt;MainEngine_BurnTime,1,IF('INPUT | Operations'!$B1697&lt;=MainEngine_BurnTime,(MainEngine_BurnTime-'INPUT | Operations'!$B1697)/('INPUT | Operations'!$B1698-'INPUT | Operations'!$B1697),0))*'INPUT | Operations'!$D1697*NumberOfMainEngines*NumberOfOps*$E1693,"")</f>
        <v/>
      </c>
      <c r="G1693" s="34" t="str">
        <f t="shared" si="400"/>
        <v/>
      </c>
      <c r="H1693" s="27" t="str">
        <f t="shared" si="401"/>
        <v/>
      </c>
      <c r="I1693" s="27" t="str">
        <f t="shared" si="402"/>
        <v/>
      </c>
      <c r="J1693" s="27" t="str">
        <f t="shared" si="403"/>
        <v/>
      </c>
      <c r="K1693" s="27" t="str">
        <f t="shared" si="404"/>
        <v/>
      </c>
      <c r="L1693" s="27" t="str">
        <f t="shared" si="405"/>
        <v/>
      </c>
      <c r="M1693" s="32" t="str">
        <f t="shared" si="406"/>
        <v/>
      </c>
      <c r="N1693" s="27" t="str">
        <f t="shared" si="393"/>
        <v/>
      </c>
      <c r="O1693" s="27" t="str">
        <f t="shared" si="394"/>
        <v/>
      </c>
      <c r="P1693" s="27" t="str">
        <f t="shared" si="395"/>
        <v/>
      </c>
      <c r="Q1693" s="27" t="str">
        <f t="shared" si="396"/>
        <v/>
      </c>
      <c r="R1693" s="27" t="str">
        <f t="shared" si="397"/>
        <v/>
      </c>
      <c r="S1693" s="27" t="str">
        <f t="shared" si="398"/>
        <v/>
      </c>
      <c r="T1693" s="32" t="str">
        <f t="shared" si="399"/>
        <v/>
      </c>
      <c r="U1693" s="10"/>
    </row>
    <row r="1694" spans="1:21" x14ac:dyDescent="0.25">
      <c r="A1694" s="10"/>
      <c r="B1694" s="4" t="str">
        <f>IF(ISBLANK('INPUT | Operations'!$B1699),"",COUNT('INPUT | Operations'!$B$12:$B1698))</f>
        <v/>
      </c>
      <c r="C1694" s="27" t="str">
        <f>IF(ISNUMBER($B1694),('INPUT | Operations'!$C1698+'INPUT | Operations'!$C1699)/2,"")</f>
        <v/>
      </c>
      <c r="D1694" s="28" t="str">
        <f t="shared" si="392"/>
        <v/>
      </c>
      <c r="E1694" s="26" t="str">
        <f>IF(ISNUMBER($B1694),'INPUT | Operations'!$B1699-'INPUT | Operations'!$B1698,"")</f>
        <v/>
      </c>
      <c r="F1694" s="32" t="str">
        <f>IF(ISNUMBER($B1694),IF('INPUT | Operations'!$B1699&lt;MainEngine_BurnTime,1,IF('INPUT | Operations'!$B1698&lt;=MainEngine_BurnTime,(MainEngine_BurnTime-'INPUT | Operations'!$B1698)/('INPUT | Operations'!$B1699-'INPUT | Operations'!$B1698),0))*'INPUT | Operations'!$D1698*NumberOfMainEngines*NumberOfOps*$E1694,"")</f>
        <v/>
      </c>
      <c r="G1694" s="34" t="str">
        <f t="shared" si="400"/>
        <v/>
      </c>
      <c r="H1694" s="27" t="str">
        <f t="shared" si="401"/>
        <v/>
      </c>
      <c r="I1694" s="27" t="str">
        <f t="shared" si="402"/>
        <v/>
      </c>
      <c r="J1694" s="27" t="str">
        <f t="shared" si="403"/>
        <v/>
      </c>
      <c r="K1694" s="27" t="str">
        <f t="shared" si="404"/>
        <v/>
      </c>
      <c r="L1694" s="27" t="str">
        <f t="shared" si="405"/>
        <v/>
      </c>
      <c r="M1694" s="32" t="str">
        <f t="shared" si="406"/>
        <v/>
      </c>
      <c r="N1694" s="27" t="str">
        <f t="shared" si="393"/>
        <v/>
      </c>
      <c r="O1694" s="27" t="str">
        <f t="shared" si="394"/>
        <v/>
      </c>
      <c r="P1694" s="27" t="str">
        <f t="shared" si="395"/>
        <v/>
      </c>
      <c r="Q1694" s="27" t="str">
        <f t="shared" si="396"/>
        <v/>
      </c>
      <c r="R1694" s="27" t="str">
        <f t="shared" si="397"/>
        <v/>
      </c>
      <c r="S1694" s="27" t="str">
        <f t="shared" si="398"/>
        <v/>
      </c>
      <c r="T1694" s="32" t="str">
        <f t="shared" si="399"/>
        <v/>
      </c>
      <c r="U1694" s="10"/>
    </row>
    <row r="1695" spans="1:21" x14ac:dyDescent="0.25">
      <c r="A1695" s="10"/>
      <c r="B1695" s="4" t="str">
        <f>IF(ISBLANK('INPUT | Operations'!$B1700),"",COUNT('INPUT | Operations'!$B$12:$B1699))</f>
        <v/>
      </c>
      <c r="C1695" s="27" t="str">
        <f>IF(ISNUMBER($B1695),('INPUT | Operations'!$C1699+'INPUT | Operations'!$C1700)/2,"")</f>
        <v/>
      </c>
      <c r="D1695" s="28" t="str">
        <f t="shared" si="392"/>
        <v/>
      </c>
      <c r="E1695" s="26" t="str">
        <f>IF(ISNUMBER($B1695),'INPUT | Operations'!$B1700-'INPUT | Operations'!$B1699,"")</f>
        <v/>
      </c>
      <c r="F1695" s="32" t="str">
        <f>IF(ISNUMBER($B1695),IF('INPUT | Operations'!$B1700&lt;MainEngine_BurnTime,1,IF('INPUT | Operations'!$B1699&lt;=MainEngine_BurnTime,(MainEngine_BurnTime-'INPUT | Operations'!$B1699)/('INPUT | Operations'!$B1700-'INPUT | Operations'!$B1699),0))*'INPUT | Operations'!$D1699*NumberOfMainEngines*NumberOfOps*$E1695,"")</f>
        <v/>
      </c>
      <c r="G1695" s="34" t="str">
        <f t="shared" si="400"/>
        <v/>
      </c>
      <c r="H1695" s="27" t="str">
        <f t="shared" si="401"/>
        <v/>
      </c>
      <c r="I1695" s="27" t="str">
        <f t="shared" si="402"/>
        <v/>
      </c>
      <c r="J1695" s="27" t="str">
        <f t="shared" si="403"/>
        <v/>
      </c>
      <c r="K1695" s="27" t="str">
        <f t="shared" si="404"/>
        <v/>
      </c>
      <c r="L1695" s="27" t="str">
        <f t="shared" si="405"/>
        <v/>
      </c>
      <c r="M1695" s="32" t="str">
        <f t="shared" si="406"/>
        <v/>
      </c>
      <c r="N1695" s="27" t="str">
        <f t="shared" si="393"/>
        <v/>
      </c>
      <c r="O1695" s="27" t="str">
        <f t="shared" si="394"/>
        <v/>
      </c>
      <c r="P1695" s="27" t="str">
        <f t="shared" si="395"/>
        <v/>
      </c>
      <c r="Q1695" s="27" t="str">
        <f t="shared" si="396"/>
        <v/>
      </c>
      <c r="R1695" s="27" t="str">
        <f t="shared" si="397"/>
        <v/>
      </c>
      <c r="S1695" s="27" t="str">
        <f t="shared" si="398"/>
        <v/>
      </c>
      <c r="T1695" s="32" t="str">
        <f t="shared" si="399"/>
        <v/>
      </c>
      <c r="U1695" s="10"/>
    </row>
    <row r="1696" spans="1:21" x14ac:dyDescent="0.25">
      <c r="A1696" s="10"/>
      <c r="B1696" s="4" t="str">
        <f>IF(ISBLANK('INPUT | Operations'!$B1701),"",COUNT('INPUT | Operations'!$B$12:$B1700))</f>
        <v/>
      </c>
      <c r="C1696" s="27" t="str">
        <f>IF(ISNUMBER($B1696),('INPUT | Operations'!$C1700+'INPUT | Operations'!$C1701)/2,"")</f>
        <v/>
      </c>
      <c r="D1696" s="28" t="str">
        <f t="shared" si="392"/>
        <v/>
      </c>
      <c r="E1696" s="26" t="str">
        <f>IF(ISNUMBER($B1696),'INPUT | Operations'!$B1701-'INPUT | Operations'!$B1700,"")</f>
        <v/>
      </c>
      <c r="F1696" s="32" t="str">
        <f>IF(ISNUMBER($B1696),IF('INPUT | Operations'!$B1701&lt;MainEngine_BurnTime,1,IF('INPUT | Operations'!$B1700&lt;=MainEngine_BurnTime,(MainEngine_BurnTime-'INPUT | Operations'!$B1700)/('INPUT | Operations'!$B1701-'INPUT | Operations'!$B1700),0))*'INPUT | Operations'!$D1700*NumberOfMainEngines*NumberOfOps*$E1696,"")</f>
        <v/>
      </c>
      <c r="G1696" s="34" t="str">
        <f t="shared" si="400"/>
        <v/>
      </c>
      <c r="H1696" s="27" t="str">
        <f t="shared" si="401"/>
        <v/>
      </c>
      <c r="I1696" s="27" t="str">
        <f t="shared" si="402"/>
        <v/>
      </c>
      <c r="J1696" s="27" t="str">
        <f t="shared" si="403"/>
        <v/>
      </c>
      <c r="K1696" s="27" t="str">
        <f t="shared" si="404"/>
        <v/>
      </c>
      <c r="L1696" s="27" t="str">
        <f t="shared" si="405"/>
        <v/>
      </c>
      <c r="M1696" s="32" t="str">
        <f t="shared" si="406"/>
        <v/>
      </c>
      <c r="N1696" s="27" t="str">
        <f t="shared" si="393"/>
        <v/>
      </c>
      <c r="O1696" s="27" t="str">
        <f t="shared" si="394"/>
        <v/>
      </c>
      <c r="P1696" s="27" t="str">
        <f t="shared" si="395"/>
        <v/>
      </c>
      <c r="Q1696" s="27" t="str">
        <f t="shared" si="396"/>
        <v/>
      </c>
      <c r="R1696" s="27" t="str">
        <f t="shared" si="397"/>
        <v/>
      </c>
      <c r="S1696" s="27" t="str">
        <f t="shared" si="398"/>
        <v/>
      </c>
      <c r="T1696" s="32" t="str">
        <f t="shared" si="399"/>
        <v/>
      </c>
      <c r="U1696" s="10"/>
    </row>
    <row r="1697" spans="1:21" x14ac:dyDescent="0.25">
      <c r="A1697" s="10"/>
      <c r="B1697" s="4" t="str">
        <f>IF(ISBLANK('INPUT | Operations'!$B1702),"",COUNT('INPUT | Operations'!$B$12:$B1701))</f>
        <v/>
      </c>
      <c r="C1697" s="27" t="str">
        <f>IF(ISNUMBER($B1697),('INPUT | Operations'!$C1701+'INPUT | Operations'!$C1702)/2,"")</f>
        <v/>
      </c>
      <c r="D1697" s="28" t="str">
        <f t="shared" si="392"/>
        <v/>
      </c>
      <c r="E1697" s="26" t="str">
        <f>IF(ISNUMBER($B1697),'INPUT | Operations'!$B1702-'INPUT | Operations'!$B1701,"")</f>
        <v/>
      </c>
      <c r="F1697" s="32" t="str">
        <f>IF(ISNUMBER($B1697),IF('INPUT | Operations'!$B1702&lt;MainEngine_BurnTime,1,IF('INPUT | Operations'!$B1701&lt;=MainEngine_BurnTime,(MainEngine_BurnTime-'INPUT | Operations'!$B1701)/('INPUT | Operations'!$B1702-'INPUT | Operations'!$B1701),0))*'INPUT | Operations'!$D1701*NumberOfMainEngines*NumberOfOps*$E1697,"")</f>
        <v/>
      </c>
      <c r="G1697" s="34" t="str">
        <f t="shared" si="400"/>
        <v/>
      </c>
      <c r="H1697" s="27" t="str">
        <f t="shared" si="401"/>
        <v/>
      </c>
      <c r="I1697" s="27" t="str">
        <f t="shared" si="402"/>
        <v/>
      </c>
      <c r="J1697" s="27" t="str">
        <f t="shared" si="403"/>
        <v/>
      </c>
      <c r="K1697" s="27" t="str">
        <f t="shared" si="404"/>
        <v/>
      </c>
      <c r="L1697" s="27" t="str">
        <f t="shared" si="405"/>
        <v/>
      </c>
      <c r="M1697" s="32" t="str">
        <f t="shared" si="406"/>
        <v/>
      </c>
      <c r="N1697" s="27" t="str">
        <f t="shared" si="393"/>
        <v/>
      </c>
      <c r="O1697" s="27" t="str">
        <f t="shared" si="394"/>
        <v/>
      </c>
      <c r="P1697" s="27" t="str">
        <f t="shared" si="395"/>
        <v/>
      </c>
      <c r="Q1697" s="27" t="str">
        <f t="shared" si="396"/>
        <v/>
      </c>
      <c r="R1697" s="27" t="str">
        <f t="shared" si="397"/>
        <v/>
      </c>
      <c r="S1697" s="27" t="str">
        <f t="shared" si="398"/>
        <v/>
      </c>
      <c r="T1697" s="32" t="str">
        <f t="shared" si="399"/>
        <v/>
      </c>
      <c r="U1697" s="10"/>
    </row>
    <row r="1698" spans="1:21" x14ac:dyDescent="0.25">
      <c r="A1698" s="10"/>
      <c r="B1698" s="4" t="str">
        <f>IF(ISBLANK('INPUT | Operations'!$B1703),"",COUNT('INPUT | Operations'!$B$12:$B1702))</f>
        <v/>
      </c>
      <c r="C1698" s="27" t="str">
        <f>IF(ISNUMBER($B1698),('INPUT | Operations'!$C1702+'INPUT | Operations'!$C1703)/2,"")</f>
        <v/>
      </c>
      <c r="D1698" s="28" t="str">
        <f t="shared" si="392"/>
        <v/>
      </c>
      <c r="E1698" s="26" t="str">
        <f>IF(ISNUMBER($B1698),'INPUT | Operations'!$B1703-'INPUT | Operations'!$B1702,"")</f>
        <v/>
      </c>
      <c r="F1698" s="32" t="str">
        <f>IF(ISNUMBER($B1698),IF('INPUT | Operations'!$B1703&lt;MainEngine_BurnTime,1,IF('INPUT | Operations'!$B1702&lt;=MainEngine_BurnTime,(MainEngine_BurnTime-'INPUT | Operations'!$B1702)/('INPUT | Operations'!$B1703-'INPUT | Operations'!$B1702),0))*'INPUT | Operations'!$D1702*NumberOfMainEngines*NumberOfOps*$E1698,"")</f>
        <v/>
      </c>
      <c r="G1698" s="34" t="str">
        <f t="shared" si="400"/>
        <v/>
      </c>
      <c r="H1698" s="27" t="str">
        <f t="shared" si="401"/>
        <v/>
      </c>
      <c r="I1698" s="27" t="str">
        <f t="shared" si="402"/>
        <v/>
      </c>
      <c r="J1698" s="27" t="str">
        <f t="shared" si="403"/>
        <v/>
      </c>
      <c r="K1698" s="27" t="str">
        <f t="shared" si="404"/>
        <v/>
      </c>
      <c r="L1698" s="27" t="str">
        <f t="shared" si="405"/>
        <v/>
      </c>
      <c r="M1698" s="32" t="str">
        <f t="shared" si="406"/>
        <v/>
      </c>
      <c r="N1698" s="27" t="str">
        <f t="shared" si="393"/>
        <v/>
      </c>
      <c r="O1698" s="27" t="str">
        <f t="shared" si="394"/>
        <v/>
      </c>
      <c r="P1698" s="27" t="str">
        <f t="shared" si="395"/>
        <v/>
      </c>
      <c r="Q1698" s="27" t="str">
        <f t="shared" si="396"/>
        <v/>
      </c>
      <c r="R1698" s="27" t="str">
        <f t="shared" si="397"/>
        <v/>
      </c>
      <c r="S1698" s="27" t="str">
        <f t="shared" si="398"/>
        <v/>
      </c>
      <c r="T1698" s="32" t="str">
        <f t="shared" si="399"/>
        <v/>
      </c>
      <c r="U1698" s="10"/>
    </row>
    <row r="1699" spans="1:21" x14ac:dyDescent="0.25">
      <c r="A1699" s="10"/>
      <c r="B1699" s="4" t="str">
        <f>IF(ISBLANK('INPUT | Operations'!$B1704),"",COUNT('INPUT | Operations'!$B$12:$B1703))</f>
        <v/>
      </c>
      <c r="C1699" s="27" t="str">
        <f>IF(ISNUMBER($B1699),('INPUT | Operations'!$C1703+'INPUT | Operations'!$C1704)/2,"")</f>
        <v/>
      </c>
      <c r="D1699" s="28" t="str">
        <f t="shared" si="392"/>
        <v/>
      </c>
      <c r="E1699" s="26" t="str">
        <f>IF(ISNUMBER($B1699),'INPUT | Operations'!$B1704-'INPUT | Operations'!$B1703,"")</f>
        <v/>
      </c>
      <c r="F1699" s="32" t="str">
        <f>IF(ISNUMBER($B1699),IF('INPUT | Operations'!$B1704&lt;MainEngine_BurnTime,1,IF('INPUT | Operations'!$B1703&lt;=MainEngine_BurnTime,(MainEngine_BurnTime-'INPUT | Operations'!$B1703)/('INPUT | Operations'!$B1704-'INPUT | Operations'!$B1703),0))*'INPUT | Operations'!$D1703*NumberOfMainEngines*NumberOfOps*$E1699,"")</f>
        <v/>
      </c>
      <c r="G1699" s="34" t="str">
        <f t="shared" si="400"/>
        <v/>
      </c>
      <c r="H1699" s="27" t="str">
        <f t="shared" si="401"/>
        <v/>
      </c>
      <c r="I1699" s="27" t="str">
        <f t="shared" si="402"/>
        <v/>
      </c>
      <c r="J1699" s="27" t="str">
        <f t="shared" si="403"/>
        <v/>
      </c>
      <c r="K1699" s="27" t="str">
        <f t="shared" si="404"/>
        <v/>
      </c>
      <c r="L1699" s="27" t="str">
        <f t="shared" si="405"/>
        <v/>
      </c>
      <c r="M1699" s="32" t="str">
        <f t="shared" si="406"/>
        <v/>
      </c>
      <c r="N1699" s="27" t="str">
        <f t="shared" si="393"/>
        <v/>
      </c>
      <c r="O1699" s="27" t="str">
        <f t="shared" si="394"/>
        <v/>
      </c>
      <c r="P1699" s="27" t="str">
        <f t="shared" si="395"/>
        <v/>
      </c>
      <c r="Q1699" s="27" t="str">
        <f t="shared" si="396"/>
        <v/>
      </c>
      <c r="R1699" s="27" t="str">
        <f t="shared" si="397"/>
        <v/>
      </c>
      <c r="S1699" s="27" t="str">
        <f t="shared" si="398"/>
        <v/>
      </c>
      <c r="T1699" s="32" t="str">
        <f t="shared" si="399"/>
        <v/>
      </c>
      <c r="U1699" s="10"/>
    </row>
    <row r="1700" spans="1:21" x14ac:dyDescent="0.25">
      <c r="A1700" s="10"/>
      <c r="B1700" s="4" t="str">
        <f>IF(ISBLANK('INPUT | Operations'!$B1705),"",COUNT('INPUT | Operations'!$B$12:$B1704))</f>
        <v/>
      </c>
      <c r="C1700" s="27" t="str">
        <f>IF(ISNUMBER($B1700),('INPUT | Operations'!$C1704+'INPUT | Operations'!$C1705)/2,"")</f>
        <v/>
      </c>
      <c r="D1700" s="28" t="str">
        <f t="shared" si="392"/>
        <v/>
      </c>
      <c r="E1700" s="26" t="str">
        <f>IF(ISNUMBER($B1700),'INPUT | Operations'!$B1705-'INPUT | Operations'!$B1704,"")</f>
        <v/>
      </c>
      <c r="F1700" s="32" t="str">
        <f>IF(ISNUMBER($B1700),IF('INPUT | Operations'!$B1705&lt;MainEngine_BurnTime,1,IF('INPUT | Operations'!$B1704&lt;=MainEngine_BurnTime,(MainEngine_BurnTime-'INPUT | Operations'!$B1704)/('INPUT | Operations'!$B1705-'INPUT | Operations'!$B1704),0))*'INPUT | Operations'!$D1704*NumberOfMainEngines*NumberOfOps*$E1700,"")</f>
        <v/>
      </c>
      <c r="G1700" s="34" t="str">
        <f t="shared" si="400"/>
        <v/>
      </c>
      <c r="H1700" s="27" t="str">
        <f t="shared" si="401"/>
        <v/>
      </c>
      <c r="I1700" s="27" t="str">
        <f t="shared" si="402"/>
        <v/>
      </c>
      <c r="J1700" s="27" t="str">
        <f t="shared" si="403"/>
        <v/>
      </c>
      <c r="K1700" s="27" t="str">
        <f t="shared" si="404"/>
        <v/>
      </c>
      <c r="L1700" s="27" t="str">
        <f t="shared" si="405"/>
        <v/>
      </c>
      <c r="M1700" s="32" t="str">
        <f t="shared" si="406"/>
        <v/>
      </c>
      <c r="N1700" s="27" t="str">
        <f t="shared" si="393"/>
        <v/>
      </c>
      <c r="O1700" s="27" t="str">
        <f t="shared" si="394"/>
        <v/>
      </c>
      <c r="P1700" s="27" t="str">
        <f t="shared" si="395"/>
        <v/>
      </c>
      <c r="Q1700" s="27" t="str">
        <f t="shared" si="396"/>
        <v/>
      </c>
      <c r="R1700" s="27" t="str">
        <f t="shared" si="397"/>
        <v/>
      </c>
      <c r="S1700" s="27" t="str">
        <f t="shared" si="398"/>
        <v/>
      </c>
      <c r="T1700" s="32" t="str">
        <f t="shared" si="399"/>
        <v/>
      </c>
      <c r="U1700" s="10"/>
    </row>
    <row r="1701" spans="1:21" x14ac:dyDescent="0.25">
      <c r="A1701" s="10"/>
      <c r="B1701" s="4" t="str">
        <f>IF(ISBLANK('INPUT | Operations'!$B1706),"",COUNT('INPUT | Operations'!$B$12:$B1705))</f>
        <v/>
      </c>
      <c r="C1701" s="27" t="str">
        <f>IF(ISNUMBER($B1701),('INPUT | Operations'!$C1705+'INPUT | Operations'!$C1706)/2,"")</f>
        <v/>
      </c>
      <c r="D1701" s="28" t="str">
        <f t="shared" si="392"/>
        <v/>
      </c>
      <c r="E1701" s="26" t="str">
        <f>IF(ISNUMBER($B1701),'INPUT | Operations'!$B1706-'INPUT | Operations'!$B1705,"")</f>
        <v/>
      </c>
      <c r="F1701" s="32" t="str">
        <f>IF(ISNUMBER($B1701),IF('INPUT | Operations'!$B1706&lt;MainEngine_BurnTime,1,IF('INPUT | Operations'!$B1705&lt;=MainEngine_BurnTime,(MainEngine_BurnTime-'INPUT | Operations'!$B1705)/('INPUT | Operations'!$B1706-'INPUT | Operations'!$B1705),0))*'INPUT | Operations'!$D1705*NumberOfMainEngines*NumberOfOps*$E1701,"")</f>
        <v/>
      </c>
      <c r="G1701" s="34" t="str">
        <f t="shared" si="400"/>
        <v/>
      </c>
      <c r="H1701" s="27" t="str">
        <f t="shared" si="401"/>
        <v/>
      </c>
      <c r="I1701" s="27" t="str">
        <f t="shared" si="402"/>
        <v/>
      </c>
      <c r="J1701" s="27" t="str">
        <f t="shared" si="403"/>
        <v/>
      </c>
      <c r="K1701" s="27" t="str">
        <f t="shared" si="404"/>
        <v/>
      </c>
      <c r="L1701" s="27" t="str">
        <f t="shared" si="405"/>
        <v/>
      </c>
      <c r="M1701" s="32" t="str">
        <f t="shared" si="406"/>
        <v/>
      </c>
      <c r="N1701" s="27" t="str">
        <f t="shared" si="393"/>
        <v/>
      </c>
      <c r="O1701" s="27" t="str">
        <f t="shared" si="394"/>
        <v/>
      </c>
      <c r="P1701" s="27" t="str">
        <f t="shared" si="395"/>
        <v/>
      </c>
      <c r="Q1701" s="27" t="str">
        <f t="shared" si="396"/>
        <v/>
      </c>
      <c r="R1701" s="27" t="str">
        <f t="shared" si="397"/>
        <v/>
      </c>
      <c r="S1701" s="27" t="str">
        <f t="shared" si="398"/>
        <v/>
      </c>
      <c r="T1701" s="32" t="str">
        <f t="shared" si="399"/>
        <v/>
      </c>
      <c r="U1701" s="10"/>
    </row>
    <row r="1702" spans="1:21" x14ac:dyDescent="0.25">
      <c r="A1702" s="10"/>
      <c r="B1702" s="4" t="str">
        <f>IF(ISBLANK('INPUT | Operations'!$B1707),"",COUNT('INPUT | Operations'!$B$12:$B1706))</f>
        <v/>
      </c>
      <c r="C1702" s="27" t="str">
        <f>IF(ISNUMBER($B1702),('INPUT | Operations'!$C1706+'INPUT | Operations'!$C1707)/2,"")</f>
        <v/>
      </c>
      <c r="D1702" s="28" t="str">
        <f t="shared" si="392"/>
        <v/>
      </c>
      <c r="E1702" s="26" t="str">
        <f>IF(ISNUMBER($B1702),'INPUT | Operations'!$B1707-'INPUT | Operations'!$B1706,"")</f>
        <v/>
      </c>
      <c r="F1702" s="32" t="str">
        <f>IF(ISNUMBER($B1702),IF('INPUT | Operations'!$B1707&lt;MainEngine_BurnTime,1,IF('INPUT | Operations'!$B1706&lt;=MainEngine_BurnTime,(MainEngine_BurnTime-'INPUT | Operations'!$B1706)/('INPUT | Operations'!$B1707-'INPUT | Operations'!$B1706),0))*'INPUT | Operations'!$D1706*NumberOfMainEngines*NumberOfOps*$E1702,"")</f>
        <v/>
      </c>
      <c r="G1702" s="34" t="str">
        <f t="shared" si="400"/>
        <v/>
      </c>
      <c r="H1702" s="27" t="str">
        <f t="shared" si="401"/>
        <v/>
      </c>
      <c r="I1702" s="27" t="str">
        <f t="shared" si="402"/>
        <v/>
      </c>
      <c r="J1702" s="27" t="str">
        <f t="shared" si="403"/>
        <v/>
      </c>
      <c r="K1702" s="27" t="str">
        <f t="shared" si="404"/>
        <v/>
      </c>
      <c r="L1702" s="27" t="str">
        <f t="shared" si="405"/>
        <v/>
      </c>
      <c r="M1702" s="32" t="str">
        <f t="shared" si="406"/>
        <v/>
      </c>
      <c r="N1702" s="27" t="str">
        <f t="shared" si="393"/>
        <v/>
      </c>
      <c r="O1702" s="27" t="str">
        <f t="shared" si="394"/>
        <v/>
      </c>
      <c r="P1702" s="27" t="str">
        <f t="shared" si="395"/>
        <v/>
      </c>
      <c r="Q1702" s="27" t="str">
        <f t="shared" si="396"/>
        <v/>
      </c>
      <c r="R1702" s="27" t="str">
        <f t="shared" si="397"/>
        <v/>
      </c>
      <c r="S1702" s="27" t="str">
        <f t="shared" si="398"/>
        <v/>
      </c>
      <c r="T1702" s="32" t="str">
        <f t="shared" si="399"/>
        <v/>
      </c>
      <c r="U1702" s="10"/>
    </row>
    <row r="1703" spans="1:21" x14ac:dyDescent="0.25">
      <c r="A1703" s="10"/>
      <c r="B1703" s="4" t="str">
        <f>IF(ISBLANK('INPUT | Operations'!$B1708),"",COUNT('INPUT | Operations'!$B$12:$B1707))</f>
        <v/>
      </c>
      <c r="C1703" s="27" t="str">
        <f>IF(ISNUMBER($B1703),('INPUT | Operations'!$C1707+'INPUT | Operations'!$C1708)/2,"")</f>
        <v/>
      </c>
      <c r="D1703" s="28" t="str">
        <f t="shared" si="392"/>
        <v/>
      </c>
      <c r="E1703" s="26" t="str">
        <f>IF(ISNUMBER($B1703),'INPUT | Operations'!$B1708-'INPUT | Operations'!$B1707,"")</f>
        <v/>
      </c>
      <c r="F1703" s="32" t="str">
        <f>IF(ISNUMBER($B1703),IF('INPUT | Operations'!$B1708&lt;MainEngine_BurnTime,1,IF('INPUT | Operations'!$B1707&lt;=MainEngine_BurnTime,(MainEngine_BurnTime-'INPUT | Operations'!$B1707)/('INPUT | Operations'!$B1708-'INPUT | Operations'!$B1707),0))*'INPUT | Operations'!$D1707*NumberOfMainEngines*NumberOfOps*$E1703,"")</f>
        <v/>
      </c>
      <c r="G1703" s="34" t="str">
        <f t="shared" si="400"/>
        <v/>
      </c>
      <c r="H1703" s="27" t="str">
        <f t="shared" si="401"/>
        <v/>
      </c>
      <c r="I1703" s="27" t="str">
        <f t="shared" si="402"/>
        <v/>
      </c>
      <c r="J1703" s="27" t="str">
        <f t="shared" si="403"/>
        <v/>
      </c>
      <c r="K1703" s="27" t="str">
        <f t="shared" si="404"/>
        <v/>
      </c>
      <c r="L1703" s="27" t="str">
        <f t="shared" si="405"/>
        <v/>
      </c>
      <c r="M1703" s="32" t="str">
        <f t="shared" si="406"/>
        <v/>
      </c>
      <c r="N1703" s="27" t="str">
        <f t="shared" si="393"/>
        <v/>
      </c>
      <c r="O1703" s="27" t="str">
        <f t="shared" si="394"/>
        <v/>
      </c>
      <c r="P1703" s="27" t="str">
        <f t="shared" si="395"/>
        <v/>
      </c>
      <c r="Q1703" s="27" t="str">
        <f t="shared" si="396"/>
        <v/>
      </c>
      <c r="R1703" s="27" t="str">
        <f t="shared" si="397"/>
        <v/>
      </c>
      <c r="S1703" s="27" t="str">
        <f t="shared" si="398"/>
        <v/>
      </c>
      <c r="T1703" s="32" t="str">
        <f t="shared" si="399"/>
        <v/>
      </c>
      <c r="U1703" s="10"/>
    </row>
    <row r="1704" spans="1:21" x14ac:dyDescent="0.25">
      <c r="A1704" s="10"/>
      <c r="B1704" s="4" t="str">
        <f>IF(ISBLANK('INPUT | Operations'!$B1709),"",COUNT('INPUT | Operations'!$B$12:$B1708))</f>
        <v/>
      </c>
      <c r="C1704" s="27" t="str">
        <f>IF(ISNUMBER($B1704),('INPUT | Operations'!$C1708+'INPUT | Operations'!$C1709)/2,"")</f>
        <v/>
      </c>
      <c r="D1704" s="28" t="str">
        <f t="shared" si="392"/>
        <v/>
      </c>
      <c r="E1704" s="26" t="str">
        <f>IF(ISNUMBER($B1704),'INPUT | Operations'!$B1709-'INPUT | Operations'!$B1708,"")</f>
        <v/>
      </c>
      <c r="F1704" s="32" t="str">
        <f>IF(ISNUMBER($B1704),IF('INPUT | Operations'!$B1709&lt;MainEngine_BurnTime,1,IF('INPUT | Operations'!$B1708&lt;=MainEngine_BurnTime,(MainEngine_BurnTime-'INPUT | Operations'!$B1708)/('INPUT | Operations'!$B1709-'INPUT | Operations'!$B1708),0))*'INPUT | Operations'!$D1708*NumberOfMainEngines*NumberOfOps*$E1704,"")</f>
        <v/>
      </c>
      <c r="G1704" s="34" t="str">
        <f t="shared" si="400"/>
        <v/>
      </c>
      <c r="H1704" s="27" t="str">
        <f t="shared" si="401"/>
        <v/>
      </c>
      <c r="I1704" s="27" t="str">
        <f t="shared" si="402"/>
        <v/>
      </c>
      <c r="J1704" s="27" t="str">
        <f t="shared" si="403"/>
        <v/>
      </c>
      <c r="K1704" s="27" t="str">
        <f t="shared" si="404"/>
        <v/>
      </c>
      <c r="L1704" s="27" t="str">
        <f t="shared" si="405"/>
        <v/>
      </c>
      <c r="M1704" s="32" t="str">
        <f t="shared" si="406"/>
        <v/>
      </c>
      <c r="N1704" s="27" t="str">
        <f t="shared" si="393"/>
        <v/>
      </c>
      <c r="O1704" s="27" t="str">
        <f t="shared" si="394"/>
        <v/>
      </c>
      <c r="P1704" s="27" t="str">
        <f t="shared" si="395"/>
        <v/>
      </c>
      <c r="Q1704" s="27" t="str">
        <f t="shared" si="396"/>
        <v/>
      </c>
      <c r="R1704" s="27" t="str">
        <f t="shared" si="397"/>
        <v/>
      </c>
      <c r="S1704" s="27" t="str">
        <f t="shared" si="398"/>
        <v/>
      </c>
      <c r="T1704" s="32" t="str">
        <f t="shared" si="399"/>
        <v/>
      </c>
      <c r="U1704" s="10"/>
    </row>
    <row r="1705" spans="1:21" x14ac:dyDescent="0.25">
      <c r="A1705" s="10"/>
      <c r="B1705" s="4" t="str">
        <f>IF(ISBLANK('INPUT | Operations'!$B1710),"",COUNT('INPUT | Operations'!$B$12:$B1709))</f>
        <v/>
      </c>
      <c r="C1705" s="27" t="str">
        <f>IF(ISNUMBER($B1705),('INPUT | Operations'!$C1709+'INPUT | Operations'!$C1710)/2,"")</f>
        <v/>
      </c>
      <c r="D1705" s="28" t="str">
        <f t="shared" si="392"/>
        <v/>
      </c>
      <c r="E1705" s="26" t="str">
        <f>IF(ISNUMBER($B1705),'INPUT | Operations'!$B1710-'INPUT | Operations'!$B1709,"")</f>
        <v/>
      </c>
      <c r="F1705" s="32" t="str">
        <f>IF(ISNUMBER($B1705),IF('INPUT | Operations'!$B1710&lt;MainEngine_BurnTime,1,IF('INPUT | Operations'!$B1709&lt;=MainEngine_BurnTime,(MainEngine_BurnTime-'INPUT | Operations'!$B1709)/('INPUT | Operations'!$B1710-'INPUT | Operations'!$B1709),0))*'INPUT | Operations'!$D1709*NumberOfMainEngines*NumberOfOps*$E1705,"")</f>
        <v/>
      </c>
      <c r="G1705" s="34" t="str">
        <f t="shared" si="400"/>
        <v/>
      </c>
      <c r="H1705" s="27" t="str">
        <f t="shared" si="401"/>
        <v/>
      </c>
      <c r="I1705" s="27" t="str">
        <f t="shared" si="402"/>
        <v/>
      </c>
      <c r="J1705" s="27" t="str">
        <f t="shared" si="403"/>
        <v/>
      </c>
      <c r="K1705" s="27" t="str">
        <f t="shared" si="404"/>
        <v/>
      </c>
      <c r="L1705" s="27" t="str">
        <f t="shared" si="405"/>
        <v/>
      </c>
      <c r="M1705" s="32" t="str">
        <f t="shared" si="406"/>
        <v/>
      </c>
      <c r="N1705" s="27" t="str">
        <f t="shared" si="393"/>
        <v/>
      </c>
      <c r="O1705" s="27" t="str">
        <f t="shared" si="394"/>
        <v/>
      </c>
      <c r="P1705" s="27" t="str">
        <f t="shared" si="395"/>
        <v/>
      </c>
      <c r="Q1705" s="27" t="str">
        <f t="shared" si="396"/>
        <v/>
      </c>
      <c r="R1705" s="27" t="str">
        <f t="shared" si="397"/>
        <v/>
      </c>
      <c r="S1705" s="27" t="str">
        <f t="shared" si="398"/>
        <v/>
      </c>
      <c r="T1705" s="32" t="str">
        <f t="shared" si="399"/>
        <v/>
      </c>
      <c r="U1705" s="10"/>
    </row>
    <row r="1706" spans="1:21" x14ac:dyDescent="0.25">
      <c r="A1706" s="10"/>
      <c r="B1706" s="4" t="str">
        <f>IF(ISBLANK('INPUT | Operations'!$B1711),"",COUNT('INPUT | Operations'!$B$12:$B1710))</f>
        <v/>
      </c>
      <c r="C1706" s="27" t="str">
        <f>IF(ISNUMBER($B1706),('INPUT | Operations'!$C1710+'INPUT | Operations'!$C1711)/2,"")</f>
        <v/>
      </c>
      <c r="D1706" s="28" t="str">
        <f t="shared" si="392"/>
        <v/>
      </c>
      <c r="E1706" s="26" t="str">
        <f>IF(ISNUMBER($B1706),'INPUT | Operations'!$B1711-'INPUT | Operations'!$B1710,"")</f>
        <v/>
      </c>
      <c r="F1706" s="32" t="str">
        <f>IF(ISNUMBER($B1706),IF('INPUT | Operations'!$B1711&lt;MainEngine_BurnTime,1,IF('INPUT | Operations'!$B1710&lt;=MainEngine_BurnTime,(MainEngine_BurnTime-'INPUT | Operations'!$B1710)/('INPUT | Operations'!$B1711-'INPUT | Operations'!$B1710),0))*'INPUT | Operations'!$D1710*NumberOfMainEngines*NumberOfOps*$E1706,"")</f>
        <v/>
      </c>
      <c r="G1706" s="34" t="str">
        <f t="shared" si="400"/>
        <v/>
      </c>
      <c r="H1706" s="27" t="str">
        <f t="shared" si="401"/>
        <v/>
      </c>
      <c r="I1706" s="27" t="str">
        <f t="shared" si="402"/>
        <v/>
      </c>
      <c r="J1706" s="27" t="str">
        <f t="shared" si="403"/>
        <v/>
      </c>
      <c r="K1706" s="27" t="str">
        <f t="shared" si="404"/>
        <v/>
      </c>
      <c r="L1706" s="27" t="str">
        <f t="shared" si="405"/>
        <v/>
      </c>
      <c r="M1706" s="32" t="str">
        <f t="shared" si="406"/>
        <v/>
      </c>
      <c r="N1706" s="27" t="str">
        <f t="shared" si="393"/>
        <v/>
      </c>
      <c r="O1706" s="27" t="str">
        <f t="shared" si="394"/>
        <v/>
      </c>
      <c r="P1706" s="27" t="str">
        <f t="shared" si="395"/>
        <v/>
      </c>
      <c r="Q1706" s="27" t="str">
        <f t="shared" si="396"/>
        <v/>
      </c>
      <c r="R1706" s="27" t="str">
        <f t="shared" si="397"/>
        <v/>
      </c>
      <c r="S1706" s="27" t="str">
        <f t="shared" si="398"/>
        <v/>
      </c>
      <c r="T1706" s="32" t="str">
        <f t="shared" si="399"/>
        <v/>
      </c>
      <c r="U1706" s="10"/>
    </row>
    <row r="1707" spans="1:21" x14ac:dyDescent="0.25">
      <c r="A1707" s="10"/>
      <c r="B1707" s="4" t="str">
        <f>IF(ISBLANK('INPUT | Operations'!$B1712),"",COUNT('INPUT | Operations'!$B$12:$B1711))</f>
        <v/>
      </c>
      <c r="C1707" s="27" t="str">
        <f>IF(ISNUMBER($B1707),('INPUT | Operations'!$C1711+'INPUT | Operations'!$C1712)/2,"")</f>
        <v/>
      </c>
      <c r="D1707" s="28" t="str">
        <f t="shared" si="392"/>
        <v/>
      </c>
      <c r="E1707" s="26" t="str">
        <f>IF(ISNUMBER($B1707),'INPUT | Operations'!$B1712-'INPUT | Operations'!$B1711,"")</f>
        <v/>
      </c>
      <c r="F1707" s="32" t="str">
        <f>IF(ISNUMBER($B1707),IF('INPUT | Operations'!$B1712&lt;MainEngine_BurnTime,1,IF('INPUT | Operations'!$B1711&lt;=MainEngine_BurnTime,(MainEngine_BurnTime-'INPUT | Operations'!$B1711)/('INPUT | Operations'!$B1712-'INPUT | Operations'!$B1711),0))*'INPUT | Operations'!$D1711*NumberOfMainEngines*NumberOfOps*$E1707,"")</f>
        <v/>
      </c>
      <c r="G1707" s="34" t="str">
        <f t="shared" si="400"/>
        <v/>
      </c>
      <c r="H1707" s="27" t="str">
        <f t="shared" si="401"/>
        <v/>
      </c>
      <c r="I1707" s="27" t="str">
        <f t="shared" si="402"/>
        <v/>
      </c>
      <c r="J1707" s="27" t="str">
        <f t="shared" si="403"/>
        <v/>
      </c>
      <c r="K1707" s="27" t="str">
        <f t="shared" si="404"/>
        <v/>
      </c>
      <c r="L1707" s="27" t="str">
        <f t="shared" si="405"/>
        <v/>
      </c>
      <c r="M1707" s="32" t="str">
        <f t="shared" si="406"/>
        <v/>
      </c>
      <c r="N1707" s="27" t="str">
        <f t="shared" si="393"/>
        <v/>
      </c>
      <c r="O1707" s="27" t="str">
        <f t="shared" si="394"/>
        <v/>
      </c>
      <c r="P1707" s="27" t="str">
        <f t="shared" si="395"/>
        <v/>
      </c>
      <c r="Q1707" s="27" t="str">
        <f t="shared" si="396"/>
        <v/>
      </c>
      <c r="R1707" s="27" t="str">
        <f t="shared" si="397"/>
        <v/>
      </c>
      <c r="S1707" s="27" t="str">
        <f t="shared" si="398"/>
        <v/>
      </c>
      <c r="T1707" s="32" t="str">
        <f t="shared" si="399"/>
        <v/>
      </c>
      <c r="U1707" s="10"/>
    </row>
    <row r="1708" spans="1:21" x14ac:dyDescent="0.25">
      <c r="A1708" s="10"/>
      <c r="B1708" s="4" t="str">
        <f>IF(ISBLANK('INPUT | Operations'!$B1713),"",COUNT('INPUT | Operations'!$B$12:$B1712))</f>
        <v/>
      </c>
      <c r="C1708" s="27" t="str">
        <f>IF(ISNUMBER($B1708),('INPUT | Operations'!$C1712+'INPUT | Operations'!$C1713)/2,"")</f>
        <v/>
      </c>
      <c r="D1708" s="28" t="str">
        <f t="shared" si="392"/>
        <v/>
      </c>
      <c r="E1708" s="26" t="str">
        <f>IF(ISNUMBER($B1708),'INPUT | Operations'!$B1713-'INPUT | Operations'!$B1712,"")</f>
        <v/>
      </c>
      <c r="F1708" s="32" t="str">
        <f>IF(ISNUMBER($B1708),IF('INPUT | Operations'!$B1713&lt;MainEngine_BurnTime,1,IF('INPUT | Operations'!$B1712&lt;=MainEngine_BurnTime,(MainEngine_BurnTime-'INPUT | Operations'!$B1712)/('INPUT | Operations'!$B1713-'INPUT | Operations'!$B1712),0))*'INPUT | Operations'!$D1712*NumberOfMainEngines*NumberOfOps*$E1708,"")</f>
        <v/>
      </c>
      <c r="G1708" s="34" t="str">
        <f t="shared" si="400"/>
        <v/>
      </c>
      <c r="H1708" s="27" t="str">
        <f t="shared" si="401"/>
        <v/>
      </c>
      <c r="I1708" s="27" t="str">
        <f t="shared" si="402"/>
        <v/>
      </c>
      <c r="J1708" s="27" t="str">
        <f t="shared" si="403"/>
        <v/>
      </c>
      <c r="K1708" s="27" t="str">
        <f t="shared" si="404"/>
        <v/>
      </c>
      <c r="L1708" s="27" t="str">
        <f t="shared" si="405"/>
        <v/>
      </c>
      <c r="M1708" s="32" t="str">
        <f t="shared" si="406"/>
        <v/>
      </c>
      <c r="N1708" s="27" t="str">
        <f t="shared" si="393"/>
        <v/>
      </c>
      <c r="O1708" s="27" t="str">
        <f t="shared" si="394"/>
        <v/>
      </c>
      <c r="P1708" s="27" t="str">
        <f t="shared" si="395"/>
        <v/>
      </c>
      <c r="Q1708" s="27" t="str">
        <f t="shared" si="396"/>
        <v/>
      </c>
      <c r="R1708" s="27" t="str">
        <f t="shared" si="397"/>
        <v/>
      </c>
      <c r="S1708" s="27" t="str">
        <f t="shared" si="398"/>
        <v/>
      </c>
      <c r="T1708" s="32" t="str">
        <f t="shared" si="399"/>
        <v/>
      </c>
      <c r="U1708" s="10"/>
    </row>
    <row r="1709" spans="1:21" x14ac:dyDescent="0.25">
      <c r="A1709" s="10"/>
      <c r="B1709" s="4" t="str">
        <f>IF(ISBLANK('INPUT | Operations'!$B1714),"",COUNT('INPUT | Operations'!$B$12:$B1713))</f>
        <v/>
      </c>
      <c r="C1709" s="27" t="str">
        <f>IF(ISNUMBER($B1709),('INPUT | Operations'!$C1713+'INPUT | Operations'!$C1714)/2,"")</f>
        <v/>
      </c>
      <c r="D1709" s="28" t="str">
        <f t="shared" si="392"/>
        <v/>
      </c>
      <c r="E1709" s="26" t="str">
        <f>IF(ISNUMBER($B1709),'INPUT | Operations'!$B1714-'INPUT | Operations'!$B1713,"")</f>
        <v/>
      </c>
      <c r="F1709" s="32" t="str">
        <f>IF(ISNUMBER($B1709),IF('INPUT | Operations'!$B1714&lt;MainEngine_BurnTime,1,IF('INPUT | Operations'!$B1713&lt;=MainEngine_BurnTime,(MainEngine_BurnTime-'INPUT | Operations'!$B1713)/('INPUT | Operations'!$B1714-'INPUT | Operations'!$B1713),0))*'INPUT | Operations'!$D1713*NumberOfMainEngines*NumberOfOps*$E1709,"")</f>
        <v/>
      </c>
      <c r="G1709" s="34" t="str">
        <f t="shared" si="400"/>
        <v/>
      </c>
      <c r="H1709" s="27" t="str">
        <f t="shared" si="401"/>
        <v/>
      </c>
      <c r="I1709" s="27" t="str">
        <f t="shared" si="402"/>
        <v/>
      </c>
      <c r="J1709" s="27" t="str">
        <f t="shared" si="403"/>
        <v/>
      </c>
      <c r="K1709" s="27" t="str">
        <f t="shared" si="404"/>
        <v/>
      </c>
      <c r="L1709" s="27" t="str">
        <f t="shared" si="405"/>
        <v/>
      </c>
      <c r="M1709" s="32" t="str">
        <f t="shared" si="406"/>
        <v/>
      </c>
      <c r="N1709" s="27" t="str">
        <f t="shared" si="393"/>
        <v/>
      </c>
      <c r="O1709" s="27" t="str">
        <f t="shared" si="394"/>
        <v/>
      </c>
      <c r="P1709" s="27" t="str">
        <f t="shared" si="395"/>
        <v/>
      </c>
      <c r="Q1709" s="27" t="str">
        <f t="shared" si="396"/>
        <v/>
      </c>
      <c r="R1709" s="27" t="str">
        <f t="shared" si="397"/>
        <v/>
      </c>
      <c r="S1709" s="27" t="str">
        <f t="shared" si="398"/>
        <v/>
      </c>
      <c r="T1709" s="32" t="str">
        <f t="shared" si="399"/>
        <v/>
      </c>
      <c r="U1709" s="10"/>
    </row>
    <row r="1710" spans="1:21" x14ac:dyDescent="0.25">
      <c r="A1710" s="10"/>
      <c r="B1710" s="4" t="str">
        <f>IF(ISBLANK('INPUT | Operations'!$B1715),"",COUNT('INPUT | Operations'!$B$12:$B1714))</f>
        <v/>
      </c>
      <c r="C1710" s="27" t="str">
        <f>IF(ISNUMBER($B1710),('INPUT | Operations'!$C1714+'INPUT | Operations'!$C1715)/2,"")</f>
        <v/>
      </c>
      <c r="D1710" s="28" t="str">
        <f t="shared" si="392"/>
        <v/>
      </c>
      <c r="E1710" s="26" t="str">
        <f>IF(ISNUMBER($B1710),'INPUT | Operations'!$B1715-'INPUT | Operations'!$B1714,"")</f>
        <v/>
      </c>
      <c r="F1710" s="32" t="str">
        <f>IF(ISNUMBER($B1710),IF('INPUT | Operations'!$B1715&lt;MainEngine_BurnTime,1,IF('INPUT | Operations'!$B1714&lt;=MainEngine_BurnTime,(MainEngine_BurnTime-'INPUT | Operations'!$B1714)/('INPUT | Operations'!$B1715-'INPUT | Operations'!$B1714),0))*'INPUT | Operations'!$D1714*NumberOfMainEngines*NumberOfOps*$E1710,"")</f>
        <v/>
      </c>
      <c r="G1710" s="34" t="str">
        <f t="shared" si="400"/>
        <v/>
      </c>
      <c r="H1710" s="27" t="str">
        <f t="shared" si="401"/>
        <v/>
      </c>
      <c r="I1710" s="27" t="str">
        <f t="shared" si="402"/>
        <v/>
      </c>
      <c r="J1710" s="27" t="str">
        <f t="shared" si="403"/>
        <v/>
      </c>
      <c r="K1710" s="27" t="str">
        <f t="shared" si="404"/>
        <v/>
      </c>
      <c r="L1710" s="27" t="str">
        <f t="shared" si="405"/>
        <v/>
      </c>
      <c r="M1710" s="32" t="str">
        <f t="shared" si="406"/>
        <v/>
      </c>
      <c r="N1710" s="27" t="str">
        <f t="shared" si="393"/>
        <v/>
      </c>
      <c r="O1710" s="27" t="str">
        <f t="shared" si="394"/>
        <v/>
      </c>
      <c r="P1710" s="27" t="str">
        <f t="shared" si="395"/>
        <v/>
      </c>
      <c r="Q1710" s="27" t="str">
        <f t="shared" si="396"/>
        <v/>
      </c>
      <c r="R1710" s="27" t="str">
        <f t="shared" si="397"/>
        <v/>
      </c>
      <c r="S1710" s="27" t="str">
        <f t="shared" si="398"/>
        <v/>
      </c>
      <c r="T1710" s="32" t="str">
        <f t="shared" si="399"/>
        <v/>
      </c>
      <c r="U1710" s="10"/>
    </row>
    <row r="1711" spans="1:21" x14ac:dyDescent="0.25">
      <c r="A1711" s="10"/>
      <c r="B1711" s="4" t="str">
        <f>IF(ISBLANK('INPUT | Operations'!$B1716),"",COUNT('INPUT | Operations'!$B$12:$B1715))</f>
        <v/>
      </c>
      <c r="C1711" s="27" t="str">
        <f>IF(ISNUMBER($B1711),('INPUT | Operations'!$C1715+'INPUT | Operations'!$C1716)/2,"")</f>
        <v/>
      </c>
      <c r="D1711" s="28" t="str">
        <f t="shared" si="392"/>
        <v/>
      </c>
      <c r="E1711" s="26" t="str">
        <f>IF(ISNUMBER($B1711),'INPUT | Operations'!$B1716-'INPUT | Operations'!$B1715,"")</f>
        <v/>
      </c>
      <c r="F1711" s="32" t="str">
        <f>IF(ISNUMBER($B1711),IF('INPUT | Operations'!$B1716&lt;MainEngine_BurnTime,1,IF('INPUT | Operations'!$B1715&lt;=MainEngine_BurnTime,(MainEngine_BurnTime-'INPUT | Operations'!$B1715)/('INPUT | Operations'!$B1716-'INPUT | Operations'!$B1715),0))*'INPUT | Operations'!$D1715*NumberOfMainEngines*NumberOfOps*$E1711,"")</f>
        <v/>
      </c>
      <c r="G1711" s="34" t="str">
        <f t="shared" si="400"/>
        <v/>
      </c>
      <c r="H1711" s="27" t="str">
        <f t="shared" si="401"/>
        <v/>
      </c>
      <c r="I1711" s="27" t="str">
        <f t="shared" si="402"/>
        <v/>
      </c>
      <c r="J1711" s="27" t="str">
        <f t="shared" si="403"/>
        <v/>
      </c>
      <c r="K1711" s="27" t="str">
        <f t="shared" si="404"/>
        <v/>
      </c>
      <c r="L1711" s="27" t="str">
        <f t="shared" si="405"/>
        <v/>
      </c>
      <c r="M1711" s="32" t="str">
        <f t="shared" si="406"/>
        <v/>
      </c>
      <c r="N1711" s="27" t="str">
        <f t="shared" si="393"/>
        <v/>
      </c>
      <c r="O1711" s="27" t="str">
        <f t="shared" si="394"/>
        <v/>
      </c>
      <c r="P1711" s="27" t="str">
        <f t="shared" si="395"/>
        <v/>
      </c>
      <c r="Q1711" s="27" t="str">
        <f t="shared" si="396"/>
        <v/>
      </c>
      <c r="R1711" s="27" t="str">
        <f t="shared" si="397"/>
        <v/>
      </c>
      <c r="S1711" s="27" t="str">
        <f t="shared" si="398"/>
        <v/>
      </c>
      <c r="T1711" s="32" t="str">
        <f t="shared" si="399"/>
        <v/>
      </c>
      <c r="U1711" s="10"/>
    </row>
    <row r="1712" spans="1:21" x14ac:dyDescent="0.25">
      <c r="A1712" s="10"/>
      <c r="B1712" s="4" t="str">
        <f>IF(ISBLANK('INPUT | Operations'!$B1717),"",COUNT('INPUT | Operations'!$B$12:$B1716))</f>
        <v/>
      </c>
      <c r="C1712" s="27" t="str">
        <f>IF(ISNUMBER($B1712),('INPUT | Operations'!$C1716+'INPUT | Operations'!$C1717)/2,"")</f>
        <v/>
      </c>
      <c r="D1712" s="28" t="str">
        <f t="shared" si="392"/>
        <v/>
      </c>
      <c r="E1712" s="26" t="str">
        <f>IF(ISNUMBER($B1712),'INPUT | Operations'!$B1717-'INPUT | Operations'!$B1716,"")</f>
        <v/>
      </c>
      <c r="F1712" s="32" t="str">
        <f>IF(ISNUMBER($B1712),IF('INPUT | Operations'!$B1717&lt;MainEngine_BurnTime,1,IF('INPUT | Operations'!$B1716&lt;=MainEngine_BurnTime,(MainEngine_BurnTime-'INPUT | Operations'!$B1716)/('INPUT | Operations'!$B1717-'INPUT | Operations'!$B1716),0))*'INPUT | Operations'!$D1716*NumberOfMainEngines*NumberOfOps*$E1712,"")</f>
        <v/>
      </c>
      <c r="G1712" s="34" t="str">
        <f t="shared" si="400"/>
        <v/>
      </c>
      <c r="H1712" s="27" t="str">
        <f t="shared" si="401"/>
        <v/>
      </c>
      <c r="I1712" s="27" t="str">
        <f t="shared" si="402"/>
        <v/>
      </c>
      <c r="J1712" s="27" t="str">
        <f t="shared" si="403"/>
        <v/>
      </c>
      <c r="K1712" s="27" t="str">
        <f t="shared" si="404"/>
        <v/>
      </c>
      <c r="L1712" s="27" t="str">
        <f t="shared" si="405"/>
        <v/>
      </c>
      <c r="M1712" s="32" t="str">
        <f t="shared" si="406"/>
        <v/>
      </c>
      <c r="N1712" s="27" t="str">
        <f t="shared" si="393"/>
        <v/>
      </c>
      <c r="O1712" s="27" t="str">
        <f t="shared" si="394"/>
        <v/>
      </c>
      <c r="P1712" s="27" t="str">
        <f t="shared" si="395"/>
        <v/>
      </c>
      <c r="Q1712" s="27" t="str">
        <f t="shared" si="396"/>
        <v/>
      </c>
      <c r="R1712" s="27" t="str">
        <f t="shared" si="397"/>
        <v/>
      </c>
      <c r="S1712" s="27" t="str">
        <f t="shared" si="398"/>
        <v/>
      </c>
      <c r="T1712" s="32" t="str">
        <f t="shared" si="399"/>
        <v/>
      </c>
      <c r="U1712" s="10"/>
    </row>
    <row r="1713" spans="1:21" x14ac:dyDescent="0.25">
      <c r="A1713" s="10"/>
      <c r="B1713" s="4" t="str">
        <f>IF(ISBLANK('INPUT | Operations'!$B1718),"",COUNT('INPUT | Operations'!$B$12:$B1717))</f>
        <v/>
      </c>
      <c r="C1713" s="27" t="str">
        <f>IF(ISNUMBER($B1713),('INPUT | Operations'!$C1717+'INPUT | Operations'!$C1718)/2,"")</f>
        <v/>
      </c>
      <c r="D1713" s="28" t="str">
        <f t="shared" si="392"/>
        <v/>
      </c>
      <c r="E1713" s="26" t="str">
        <f>IF(ISNUMBER($B1713),'INPUT | Operations'!$B1718-'INPUT | Operations'!$B1717,"")</f>
        <v/>
      </c>
      <c r="F1713" s="32" t="str">
        <f>IF(ISNUMBER($B1713),IF('INPUT | Operations'!$B1718&lt;MainEngine_BurnTime,1,IF('INPUT | Operations'!$B1717&lt;=MainEngine_BurnTime,(MainEngine_BurnTime-'INPUT | Operations'!$B1717)/('INPUT | Operations'!$B1718-'INPUT | Operations'!$B1717),0))*'INPUT | Operations'!$D1717*NumberOfMainEngines*NumberOfOps*$E1713,"")</f>
        <v/>
      </c>
      <c r="G1713" s="34" t="str">
        <f t="shared" si="400"/>
        <v/>
      </c>
      <c r="H1713" s="27" t="str">
        <f t="shared" si="401"/>
        <v/>
      </c>
      <c r="I1713" s="27" t="str">
        <f t="shared" si="402"/>
        <v/>
      </c>
      <c r="J1713" s="27" t="str">
        <f t="shared" si="403"/>
        <v/>
      </c>
      <c r="K1713" s="27" t="str">
        <f t="shared" si="404"/>
        <v/>
      </c>
      <c r="L1713" s="27" t="str">
        <f t="shared" si="405"/>
        <v/>
      </c>
      <c r="M1713" s="32" t="str">
        <f t="shared" si="406"/>
        <v/>
      </c>
      <c r="N1713" s="27" t="str">
        <f t="shared" si="393"/>
        <v/>
      </c>
      <c r="O1713" s="27" t="str">
        <f t="shared" si="394"/>
        <v/>
      </c>
      <c r="P1713" s="27" t="str">
        <f t="shared" si="395"/>
        <v/>
      </c>
      <c r="Q1713" s="27" t="str">
        <f t="shared" si="396"/>
        <v/>
      </c>
      <c r="R1713" s="27" t="str">
        <f t="shared" si="397"/>
        <v/>
      </c>
      <c r="S1713" s="27" t="str">
        <f t="shared" si="398"/>
        <v/>
      </c>
      <c r="T1713" s="32" t="str">
        <f t="shared" si="399"/>
        <v/>
      </c>
      <c r="U1713" s="10"/>
    </row>
    <row r="1714" spans="1:21" x14ac:dyDescent="0.25">
      <c r="A1714" s="10"/>
      <c r="B1714" s="4" t="str">
        <f>IF(ISBLANK('INPUT | Operations'!$B1719),"",COUNT('INPUT | Operations'!$B$12:$B1718))</f>
        <v/>
      </c>
      <c r="C1714" s="27" t="str">
        <f>IF(ISNUMBER($B1714),('INPUT | Operations'!$C1718+'INPUT | Operations'!$C1719)/2,"")</f>
        <v/>
      </c>
      <c r="D1714" s="28" t="str">
        <f t="shared" si="392"/>
        <v/>
      </c>
      <c r="E1714" s="26" t="str">
        <f>IF(ISNUMBER($B1714),'INPUT | Operations'!$B1719-'INPUT | Operations'!$B1718,"")</f>
        <v/>
      </c>
      <c r="F1714" s="32" t="str">
        <f>IF(ISNUMBER($B1714),IF('INPUT | Operations'!$B1719&lt;MainEngine_BurnTime,1,IF('INPUT | Operations'!$B1718&lt;=MainEngine_BurnTime,(MainEngine_BurnTime-'INPUT | Operations'!$B1718)/('INPUT | Operations'!$B1719-'INPUT | Operations'!$B1718),0))*'INPUT | Operations'!$D1718*NumberOfMainEngines*NumberOfOps*$E1714,"")</f>
        <v/>
      </c>
      <c r="G1714" s="34" t="str">
        <f t="shared" si="400"/>
        <v/>
      </c>
      <c r="H1714" s="27" t="str">
        <f t="shared" si="401"/>
        <v/>
      </c>
      <c r="I1714" s="27" t="str">
        <f t="shared" si="402"/>
        <v/>
      </c>
      <c r="J1714" s="27" t="str">
        <f t="shared" si="403"/>
        <v/>
      </c>
      <c r="K1714" s="27" t="str">
        <f t="shared" si="404"/>
        <v/>
      </c>
      <c r="L1714" s="27" t="str">
        <f t="shared" si="405"/>
        <v/>
      </c>
      <c r="M1714" s="32" t="str">
        <f t="shared" si="406"/>
        <v/>
      </c>
      <c r="N1714" s="27" t="str">
        <f t="shared" si="393"/>
        <v/>
      </c>
      <c r="O1714" s="27" t="str">
        <f t="shared" si="394"/>
        <v/>
      </c>
      <c r="P1714" s="27" t="str">
        <f t="shared" si="395"/>
        <v/>
      </c>
      <c r="Q1714" s="27" t="str">
        <f t="shared" si="396"/>
        <v/>
      </c>
      <c r="R1714" s="27" t="str">
        <f t="shared" si="397"/>
        <v/>
      </c>
      <c r="S1714" s="27" t="str">
        <f t="shared" si="398"/>
        <v/>
      </c>
      <c r="T1714" s="32" t="str">
        <f t="shared" si="399"/>
        <v/>
      </c>
      <c r="U1714" s="10"/>
    </row>
    <row r="1715" spans="1:21" x14ac:dyDescent="0.25">
      <c r="A1715" s="10"/>
      <c r="B1715" s="4" t="str">
        <f>IF(ISBLANK('INPUT | Operations'!$B1720),"",COUNT('INPUT | Operations'!$B$12:$B1719))</f>
        <v/>
      </c>
      <c r="C1715" s="27" t="str">
        <f>IF(ISNUMBER($B1715),('INPUT | Operations'!$C1719+'INPUT | Operations'!$C1720)/2,"")</f>
        <v/>
      </c>
      <c r="D1715" s="28" t="str">
        <f t="shared" si="392"/>
        <v/>
      </c>
      <c r="E1715" s="26" t="str">
        <f>IF(ISNUMBER($B1715),'INPUT | Operations'!$B1720-'INPUT | Operations'!$B1719,"")</f>
        <v/>
      </c>
      <c r="F1715" s="32" t="str">
        <f>IF(ISNUMBER($B1715),IF('INPUT | Operations'!$B1720&lt;MainEngine_BurnTime,1,IF('INPUT | Operations'!$B1719&lt;=MainEngine_BurnTime,(MainEngine_BurnTime-'INPUT | Operations'!$B1719)/('INPUT | Operations'!$B1720-'INPUT | Operations'!$B1719),0))*'INPUT | Operations'!$D1719*NumberOfMainEngines*NumberOfOps*$E1715,"")</f>
        <v/>
      </c>
      <c r="G1715" s="34" t="str">
        <f t="shared" si="400"/>
        <v/>
      </c>
      <c r="H1715" s="27" t="str">
        <f t="shared" si="401"/>
        <v/>
      </c>
      <c r="I1715" s="27" t="str">
        <f t="shared" si="402"/>
        <v/>
      </c>
      <c r="J1715" s="27" t="str">
        <f t="shared" si="403"/>
        <v/>
      </c>
      <c r="K1715" s="27" t="str">
        <f t="shared" si="404"/>
        <v/>
      </c>
      <c r="L1715" s="27" t="str">
        <f t="shared" si="405"/>
        <v/>
      </c>
      <c r="M1715" s="32" t="str">
        <f t="shared" si="406"/>
        <v/>
      </c>
      <c r="N1715" s="27" t="str">
        <f t="shared" si="393"/>
        <v/>
      </c>
      <c r="O1715" s="27" t="str">
        <f t="shared" si="394"/>
        <v/>
      </c>
      <c r="P1715" s="27" t="str">
        <f t="shared" si="395"/>
        <v/>
      </c>
      <c r="Q1715" s="27" t="str">
        <f t="shared" si="396"/>
        <v/>
      </c>
      <c r="R1715" s="27" t="str">
        <f t="shared" si="397"/>
        <v/>
      </c>
      <c r="S1715" s="27" t="str">
        <f t="shared" si="398"/>
        <v/>
      </c>
      <c r="T1715" s="32" t="str">
        <f t="shared" si="399"/>
        <v/>
      </c>
      <c r="U1715" s="10"/>
    </row>
    <row r="1716" spans="1:21" x14ac:dyDescent="0.25">
      <c r="A1716" s="10"/>
      <c r="B1716" s="4" t="str">
        <f>IF(ISBLANK('INPUT | Operations'!$B1721),"",COUNT('INPUT | Operations'!$B$12:$B1720))</f>
        <v/>
      </c>
      <c r="C1716" s="27" t="str">
        <f>IF(ISNUMBER($B1716),('INPUT | Operations'!$C1720+'INPUT | Operations'!$C1721)/2,"")</f>
        <v/>
      </c>
      <c r="D1716" s="28" t="str">
        <f t="shared" si="392"/>
        <v/>
      </c>
      <c r="E1716" s="26" t="str">
        <f>IF(ISNUMBER($B1716),'INPUT | Operations'!$B1721-'INPUT | Operations'!$B1720,"")</f>
        <v/>
      </c>
      <c r="F1716" s="32" t="str">
        <f>IF(ISNUMBER($B1716),IF('INPUT | Operations'!$B1721&lt;MainEngine_BurnTime,1,IF('INPUT | Operations'!$B1720&lt;=MainEngine_BurnTime,(MainEngine_BurnTime-'INPUT | Operations'!$B1720)/('INPUT | Operations'!$B1721-'INPUT | Operations'!$B1720),0))*'INPUT | Operations'!$D1720*NumberOfMainEngines*NumberOfOps*$E1716,"")</f>
        <v/>
      </c>
      <c r="G1716" s="34" t="str">
        <f t="shared" si="400"/>
        <v/>
      </c>
      <c r="H1716" s="27" t="str">
        <f t="shared" si="401"/>
        <v/>
      </c>
      <c r="I1716" s="27" t="str">
        <f t="shared" si="402"/>
        <v/>
      </c>
      <c r="J1716" s="27" t="str">
        <f t="shared" si="403"/>
        <v/>
      </c>
      <c r="K1716" s="27" t="str">
        <f t="shared" si="404"/>
        <v/>
      </c>
      <c r="L1716" s="27" t="str">
        <f t="shared" si="405"/>
        <v/>
      </c>
      <c r="M1716" s="32" t="str">
        <f t="shared" si="406"/>
        <v/>
      </c>
      <c r="N1716" s="27" t="str">
        <f t="shared" si="393"/>
        <v/>
      </c>
      <c r="O1716" s="27" t="str">
        <f t="shared" si="394"/>
        <v/>
      </c>
      <c r="P1716" s="27" t="str">
        <f t="shared" si="395"/>
        <v/>
      </c>
      <c r="Q1716" s="27" t="str">
        <f t="shared" si="396"/>
        <v/>
      </c>
      <c r="R1716" s="27" t="str">
        <f t="shared" si="397"/>
        <v/>
      </c>
      <c r="S1716" s="27" t="str">
        <f t="shared" si="398"/>
        <v/>
      </c>
      <c r="T1716" s="32" t="str">
        <f t="shared" si="399"/>
        <v/>
      </c>
      <c r="U1716" s="10"/>
    </row>
    <row r="1717" spans="1:21" x14ac:dyDescent="0.25">
      <c r="A1717" s="10"/>
      <c r="B1717" s="4" t="str">
        <f>IF(ISBLANK('INPUT | Operations'!$B1722),"",COUNT('INPUT | Operations'!$B$12:$B1721))</f>
        <v/>
      </c>
      <c r="C1717" s="27" t="str">
        <f>IF(ISNUMBER($B1717),('INPUT | Operations'!$C1721+'INPUT | Operations'!$C1722)/2,"")</f>
        <v/>
      </c>
      <c r="D1717" s="28" t="str">
        <f t="shared" ref="D1717:D1780" si="407">IF(ISNUMBER($B1717),C1717*0.3048/1000,"")</f>
        <v/>
      </c>
      <c r="E1717" s="26" t="str">
        <f>IF(ISNUMBER($B1717),'INPUT | Operations'!$B1722-'INPUT | Operations'!$B1721,"")</f>
        <v/>
      </c>
      <c r="F1717" s="32" t="str">
        <f>IF(ISNUMBER($B1717),IF('INPUT | Operations'!$B1722&lt;MainEngine_BurnTime,1,IF('INPUT | Operations'!$B1721&lt;=MainEngine_BurnTime,(MainEngine_BurnTime-'INPUT | Operations'!$B1721)/('INPUT | Operations'!$B1722-'INPUT | Operations'!$B1721),0))*'INPUT | Operations'!$D1721*NumberOfMainEngines*NumberOfOps*$E1717,"")</f>
        <v/>
      </c>
      <c r="G1717" s="34" t="str">
        <f t="shared" si="400"/>
        <v/>
      </c>
      <c r="H1717" s="27" t="str">
        <f t="shared" si="401"/>
        <v/>
      </c>
      <c r="I1717" s="27" t="str">
        <f t="shared" si="402"/>
        <v/>
      </c>
      <c r="J1717" s="27" t="str">
        <f t="shared" si="403"/>
        <v/>
      </c>
      <c r="K1717" s="27" t="str">
        <f t="shared" si="404"/>
        <v/>
      </c>
      <c r="L1717" s="27" t="str">
        <f t="shared" si="405"/>
        <v/>
      </c>
      <c r="M1717" s="32" t="str">
        <f t="shared" si="406"/>
        <v/>
      </c>
      <c r="N1717" s="27" t="str">
        <f t="shared" ref="N1717:N1780" si="408">IFERROR($F1717*G1717/1000,"")</f>
        <v/>
      </c>
      <c r="O1717" s="27" t="str">
        <f t="shared" ref="O1717:O1780" si="409">IFERROR($F1717*H1717/1000,"")</f>
        <v/>
      </c>
      <c r="P1717" s="27" t="str">
        <f t="shared" ref="P1717:P1780" si="410">IFERROR($F1717*I1717/1000,"")</f>
        <v/>
      </c>
      <c r="Q1717" s="27" t="str">
        <f t="shared" ref="Q1717:Q1780" si="411">IFERROR($F1717*J1717/1000,"")</f>
        <v/>
      </c>
      <c r="R1717" s="27" t="str">
        <f t="shared" ref="R1717:R1780" si="412">IFERROR($F1717*K1717/1000,"")</f>
        <v/>
      </c>
      <c r="S1717" s="27" t="str">
        <f t="shared" ref="S1717:S1780" si="413">IFERROR($F1717*L1717/1000,"")</f>
        <v/>
      </c>
      <c r="T1717" s="32" t="str">
        <f t="shared" ref="T1717:T1780" si="414">IFERROR($F1717*M1717/1000,"")</f>
        <v/>
      </c>
      <c r="U1717" s="10"/>
    </row>
    <row r="1718" spans="1:21" x14ac:dyDescent="0.25">
      <c r="A1718" s="10"/>
      <c r="B1718" s="4" t="str">
        <f>IF(ISBLANK('INPUT | Operations'!$B1723),"",COUNT('INPUT | Operations'!$B$12:$B1722))</f>
        <v/>
      </c>
      <c r="C1718" s="27" t="str">
        <f>IF(ISNUMBER($B1718),('INPUT | Operations'!$C1722+'INPUT | Operations'!$C1723)/2,"")</f>
        <v/>
      </c>
      <c r="D1718" s="28" t="str">
        <f t="shared" si="407"/>
        <v/>
      </c>
      <c r="E1718" s="26" t="str">
        <f>IF(ISNUMBER($B1718),'INPUT | Operations'!$B1723-'INPUT | Operations'!$B1722,"")</f>
        <v/>
      </c>
      <c r="F1718" s="32" t="str">
        <f>IF(ISNUMBER($B1718),IF('INPUT | Operations'!$B1723&lt;MainEngine_BurnTime,1,IF('INPUT | Operations'!$B1722&lt;=MainEngine_BurnTime,(MainEngine_BurnTime-'INPUT | Operations'!$B1722)/('INPUT | Operations'!$B1723-'INPUT | Operations'!$B1722),0))*'INPUT | Operations'!$D1722*NumberOfMainEngines*NumberOfOps*$E1718,"")</f>
        <v/>
      </c>
      <c r="G1718" s="34" t="str">
        <f t="shared" si="400"/>
        <v/>
      </c>
      <c r="H1718" s="27" t="str">
        <f t="shared" si="401"/>
        <v/>
      </c>
      <c r="I1718" s="27" t="str">
        <f t="shared" si="402"/>
        <v/>
      </c>
      <c r="J1718" s="27" t="str">
        <f t="shared" si="403"/>
        <v/>
      </c>
      <c r="K1718" s="27" t="str">
        <f t="shared" si="404"/>
        <v/>
      </c>
      <c r="L1718" s="27" t="str">
        <f t="shared" si="405"/>
        <v/>
      </c>
      <c r="M1718" s="32" t="str">
        <f t="shared" si="406"/>
        <v/>
      </c>
      <c r="N1718" s="27" t="str">
        <f t="shared" si="408"/>
        <v/>
      </c>
      <c r="O1718" s="27" t="str">
        <f t="shared" si="409"/>
        <v/>
      </c>
      <c r="P1718" s="27" t="str">
        <f t="shared" si="410"/>
        <v/>
      </c>
      <c r="Q1718" s="27" t="str">
        <f t="shared" si="411"/>
        <v/>
      </c>
      <c r="R1718" s="27" t="str">
        <f t="shared" si="412"/>
        <v/>
      </c>
      <c r="S1718" s="27" t="str">
        <f t="shared" si="413"/>
        <v/>
      </c>
      <c r="T1718" s="32" t="str">
        <f t="shared" si="414"/>
        <v/>
      </c>
      <c r="U1718" s="10"/>
    </row>
    <row r="1719" spans="1:21" x14ac:dyDescent="0.25">
      <c r="A1719" s="10"/>
      <c r="B1719" s="4" t="str">
        <f>IF(ISBLANK('INPUT | Operations'!$B1724),"",COUNT('INPUT | Operations'!$B$12:$B1723))</f>
        <v/>
      </c>
      <c r="C1719" s="27" t="str">
        <f>IF(ISNUMBER($B1719),('INPUT | Operations'!$C1723+'INPUT | Operations'!$C1724)/2,"")</f>
        <v/>
      </c>
      <c r="D1719" s="28" t="str">
        <f t="shared" si="407"/>
        <v/>
      </c>
      <c r="E1719" s="26" t="str">
        <f>IF(ISNUMBER($B1719),'INPUT | Operations'!$B1724-'INPUT | Operations'!$B1723,"")</f>
        <v/>
      </c>
      <c r="F1719" s="32" t="str">
        <f>IF(ISNUMBER($B1719),IF('INPUT | Operations'!$B1724&lt;MainEngine_BurnTime,1,IF('INPUT | Operations'!$B1723&lt;=MainEngine_BurnTime,(MainEngine_BurnTime-'INPUT | Operations'!$B1723)/('INPUT | Operations'!$B1724-'INPUT | Operations'!$B1723),0))*'INPUT | Operations'!$D1723*NumberOfMainEngines*NumberOfOps*$E1719,"")</f>
        <v/>
      </c>
      <c r="G1719" s="34" t="str">
        <f t="shared" si="400"/>
        <v/>
      </c>
      <c r="H1719" s="27" t="str">
        <f t="shared" si="401"/>
        <v/>
      </c>
      <c r="I1719" s="27" t="str">
        <f t="shared" si="402"/>
        <v/>
      </c>
      <c r="J1719" s="27" t="str">
        <f t="shared" si="403"/>
        <v/>
      </c>
      <c r="K1719" s="27" t="str">
        <f t="shared" si="404"/>
        <v/>
      </c>
      <c r="L1719" s="27" t="str">
        <f t="shared" si="405"/>
        <v/>
      </c>
      <c r="M1719" s="32" t="str">
        <f t="shared" si="406"/>
        <v/>
      </c>
      <c r="N1719" s="27" t="str">
        <f t="shared" si="408"/>
        <v/>
      </c>
      <c r="O1719" s="27" t="str">
        <f t="shared" si="409"/>
        <v/>
      </c>
      <c r="P1719" s="27" t="str">
        <f t="shared" si="410"/>
        <v/>
      </c>
      <c r="Q1719" s="27" t="str">
        <f t="shared" si="411"/>
        <v/>
      </c>
      <c r="R1719" s="27" t="str">
        <f t="shared" si="412"/>
        <v/>
      </c>
      <c r="S1719" s="27" t="str">
        <f t="shared" si="413"/>
        <v/>
      </c>
      <c r="T1719" s="32" t="str">
        <f t="shared" si="414"/>
        <v/>
      </c>
      <c r="U1719" s="10"/>
    </row>
    <row r="1720" spans="1:21" x14ac:dyDescent="0.25">
      <c r="A1720" s="10"/>
      <c r="B1720" s="4" t="str">
        <f>IF(ISBLANK('INPUT | Operations'!$B1725),"",COUNT('INPUT | Operations'!$B$12:$B1724))</f>
        <v/>
      </c>
      <c r="C1720" s="27" t="str">
        <f>IF(ISNUMBER($B1720),('INPUT | Operations'!$C1724+'INPUT | Operations'!$C1725)/2,"")</f>
        <v/>
      </c>
      <c r="D1720" s="28" t="str">
        <f t="shared" si="407"/>
        <v/>
      </c>
      <c r="E1720" s="26" t="str">
        <f>IF(ISNUMBER($B1720),'INPUT | Operations'!$B1725-'INPUT | Operations'!$B1724,"")</f>
        <v/>
      </c>
      <c r="F1720" s="32" t="str">
        <f>IF(ISNUMBER($B1720),IF('INPUT | Operations'!$B1725&lt;MainEngine_BurnTime,1,IF('INPUT | Operations'!$B1724&lt;=MainEngine_BurnTime,(MainEngine_BurnTime-'INPUT | Operations'!$B1724)/('INPUT | Operations'!$B1725-'INPUT | Operations'!$B1724),0))*'INPUT | Operations'!$D1724*NumberOfMainEngines*NumberOfOps*$E1720,"")</f>
        <v/>
      </c>
      <c r="G1720" s="34" t="str">
        <f t="shared" si="400"/>
        <v/>
      </c>
      <c r="H1720" s="27" t="str">
        <f t="shared" si="401"/>
        <v/>
      </c>
      <c r="I1720" s="27" t="str">
        <f t="shared" si="402"/>
        <v/>
      </c>
      <c r="J1720" s="27" t="str">
        <f t="shared" si="403"/>
        <v/>
      </c>
      <c r="K1720" s="27" t="str">
        <f t="shared" si="404"/>
        <v/>
      </c>
      <c r="L1720" s="27" t="str">
        <f t="shared" si="405"/>
        <v/>
      </c>
      <c r="M1720" s="32" t="str">
        <f t="shared" si="406"/>
        <v/>
      </c>
      <c r="N1720" s="27" t="str">
        <f t="shared" si="408"/>
        <v/>
      </c>
      <c r="O1720" s="27" t="str">
        <f t="shared" si="409"/>
        <v/>
      </c>
      <c r="P1720" s="27" t="str">
        <f t="shared" si="410"/>
        <v/>
      </c>
      <c r="Q1720" s="27" t="str">
        <f t="shared" si="411"/>
        <v/>
      </c>
      <c r="R1720" s="27" t="str">
        <f t="shared" si="412"/>
        <v/>
      </c>
      <c r="S1720" s="27" t="str">
        <f t="shared" si="413"/>
        <v/>
      </c>
      <c r="T1720" s="32" t="str">
        <f t="shared" si="414"/>
        <v/>
      </c>
      <c r="U1720" s="10"/>
    </row>
    <row r="1721" spans="1:21" x14ac:dyDescent="0.25">
      <c r="A1721" s="10"/>
      <c r="B1721" s="4" t="str">
        <f>IF(ISBLANK('INPUT | Operations'!$B1726),"",COUNT('INPUT | Operations'!$B$12:$B1725))</f>
        <v/>
      </c>
      <c r="C1721" s="27" t="str">
        <f>IF(ISNUMBER($B1721),('INPUT | Operations'!$C1725+'INPUT | Operations'!$C1726)/2,"")</f>
        <v/>
      </c>
      <c r="D1721" s="28" t="str">
        <f t="shared" si="407"/>
        <v/>
      </c>
      <c r="E1721" s="26" t="str">
        <f>IF(ISNUMBER($B1721),'INPUT | Operations'!$B1726-'INPUT | Operations'!$B1725,"")</f>
        <v/>
      </c>
      <c r="F1721" s="32" t="str">
        <f>IF(ISNUMBER($B1721),IF('INPUT | Operations'!$B1726&lt;MainEngine_BurnTime,1,IF('INPUT | Operations'!$B1725&lt;=MainEngine_BurnTime,(MainEngine_BurnTime-'INPUT | Operations'!$B1725)/('INPUT | Operations'!$B1726-'INPUT | Operations'!$B1725),0))*'INPUT | Operations'!$D1725*NumberOfMainEngines*NumberOfOps*$E1721,"")</f>
        <v/>
      </c>
      <c r="G1721" s="34" t="str">
        <f t="shared" si="400"/>
        <v/>
      </c>
      <c r="H1721" s="27" t="str">
        <f t="shared" si="401"/>
        <v/>
      </c>
      <c r="I1721" s="27" t="str">
        <f t="shared" si="402"/>
        <v/>
      </c>
      <c r="J1721" s="27" t="str">
        <f t="shared" si="403"/>
        <v/>
      </c>
      <c r="K1721" s="27" t="str">
        <f t="shared" si="404"/>
        <v/>
      </c>
      <c r="L1721" s="27" t="str">
        <f t="shared" si="405"/>
        <v/>
      </c>
      <c r="M1721" s="32" t="str">
        <f t="shared" si="406"/>
        <v/>
      </c>
      <c r="N1721" s="27" t="str">
        <f t="shared" si="408"/>
        <v/>
      </c>
      <c r="O1721" s="27" t="str">
        <f t="shared" si="409"/>
        <v/>
      </c>
      <c r="P1721" s="27" t="str">
        <f t="shared" si="410"/>
        <v/>
      </c>
      <c r="Q1721" s="27" t="str">
        <f t="shared" si="411"/>
        <v/>
      </c>
      <c r="R1721" s="27" t="str">
        <f t="shared" si="412"/>
        <v/>
      </c>
      <c r="S1721" s="27" t="str">
        <f t="shared" si="413"/>
        <v/>
      </c>
      <c r="T1721" s="32" t="str">
        <f t="shared" si="414"/>
        <v/>
      </c>
      <c r="U1721" s="10"/>
    </row>
    <row r="1722" spans="1:21" x14ac:dyDescent="0.25">
      <c r="A1722" s="10"/>
      <c r="B1722" s="4" t="str">
        <f>IF(ISBLANK('INPUT | Operations'!$B1727),"",COUNT('INPUT | Operations'!$B$12:$B1726))</f>
        <v/>
      </c>
      <c r="C1722" s="27" t="str">
        <f>IF(ISNUMBER($B1722),('INPUT | Operations'!$C1726+'INPUT | Operations'!$C1727)/2,"")</f>
        <v/>
      </c>
      <c r="D1722" s="28" t="str">
        <f t="shared" si="407"/>
        <v/>
      </c>
      <c r="E1722" s="26" t="str">
        <f>IF(ISNUMBER($B1722),'INPUT | Operations'!$B1727-'INPUT | Operations'!$B1726,"")</f>
        <v/>
      </c>
      <c r="F1722" s="32" t="str">
        <f>IF(ISNUMBER($B1722),IF('INPUT | Operations'!$B1727&lt;MainEngine_BurnTime,1,IF('INPUT | Operations'!$B1726&lt;=MainEngine_BurnTime,(MainEngine_BurnTime-'INPUT | Operations'!$B1726)/('INPUT | Operations'!$B1727-'INPUT | Operations'!$B1726),0))*'INPUT | Operations'!$D1726*NumberOfMainEngines*NumberOfOps*$E1722,"")</f>
        <v/>
      </c>
      <c r="G1722" s="34" t="str">
        <f t="shared" si="400"/>
        <v/>
      </c>
      <c r="H1722" s="27" t="str">
        <f t="shared" si="401"/>
        <v/>
      </c>
      <c r="I1722" s="27" t="str">
        <f t="shared" si="402"/>
        <v/>
      </c>
      <c r="J1722" s="27" t="str">
        <f t="shared" si="403"/>
        <v/>
      </c>
      <c r="K1722" s="27" t="str">
        <f t="shared" si="404"/>
        <v/>
      </c>
      <c r="L1722" s="27" t="str">
        <f t="shared" si="405"/>
        <v/>
      </c>
      <c r="M1722" s="32" t="str">
        <f t="shared" si="406"/>
        <v/>
      </c>
      <c r="N1722" s="27" t="str">
        <f t="shared" si="408"/>
        <v/>
      </c>
      <c r="O1722" s="27" t="str">
        <f t="shared" si="409"/>
        <v/>
      </c>
      <c r="P1722" s="27" t="str">
        <f t="shared" si="410"/>
        <v/>
      </c>
      <c r="Q1722" s="27" t="str">
        <f t="shared" si="411"/>
        <v/>
      </c>
      <c r="R1722" s="27" t="str">
        <f t="shared" si="412"/>
        <v/>
      </c>
      <c r="S1722" s="27" t="str">
        <f t="shared" si="413"/>
        <v/>
      </c>
      <c r="T1722" s="32" t="str">
        <f t="shared" si="414"/>
        <v/>
      </c>
      <c r="U1722" s="10"/>
    </row>
    <row r="1723" spans="1:21" x14ac:dyDescent="0.25">
      <c r="A1723" s="10"/>
      <c r="B1723" s="4" t="str">
        <f>IF(ISBLANK('INPUT | Operations'!$B1728),"",COUNT('INPUT | Operations'!$B$12:$B1727))</f>
        <v/>
      </c>
      <c r="C1723" s="27" t="str">
        <f>IF(ISNUMBER($B1723),('INPUT | Operations'!$C1727+'INPUT | Operations'!$C1728)/2,"")</f>
        <v/>
      </c>
      <c r="D1723" s="28" t="str">
        <f t="shared" si="407"/>
        <v/>
      </c>
      <c r="E1723" s="26" t="str">
        <f>IF(ISNUMBER($B1723),'INPUT | Operations'!$B1728-'INPUT | Operations'!$B1727,"")</f>
        <v/>
      </c>
      <c r="F1723" s="32" t="str">
        <f>IF(ISNUMBER($B1723),IF('INPUT | Operations'!$B1728&lt;MainEngine_BurnTime,1,IF('INPUT | Operations'!$B1727&lt;=MainEngine_BurnTime,(MainEngine_BurnTime-'INPUT | Operations'!$B1727)/('INPUT | Operations'!$B1728-'INPUT | Operations'!$B1727),0))*'INPUT | Operations'!$D1727*NumberOfMainEngines*NumberOfOps*$E1723,"")</f>
        <v/>
      </c>
      <c r="G1723" s="34" t="str">
        <f t="shared" si="400"/>
        <v/>
      </c>
      <c r="H1723" s="27" t="str">
        <f t="shared" si="401"/>
        <v/>
      </c>
      <c r="I1723" s="27" t="str">
        <f t="shared" si="402"/>
        <v/>
      </c>
      <c r="J1723" s="27" t="str">
        <f t="shared" si="403"/>
        <v/>
      </c>
      <c r="K1723" s="27" t="str">
        <f t="shared" si="404"/>
        <v/>
      </c>
      <c r="L1723" s="27" t="str">
        <f t="shared" si="405"/>
        <v/>
      </c>
      <c r="M1723" s="32" t="str">
        <f t="shared" si="406"/>
        <v/>
      </c>
      <c r="N1723" s="27" t="str">
        <f t="shared" si="408"/>
        <v/>
      </c>
      <c r="O1723" s="27" t="str">
        <f t="shared" si="409"/>
        <v/>
      </c>
      <c r="P1723" s="27" t="str">
        <f t="shared" si="410"/>
        <v/>
      </c>
      <c r="Q1723" s="27" t="str">
        <f t="shared" si="411"/>
        <v/>
      </c>
      <c r="R1723" s="27" t="str">
        <f t="shared" si="412"/>
        <v/>
      </c>
      <c r="S1723" s="27" t="str">
        <f t="shared" si="413"/>
        <v/>
      </c>
      <c r="T1723" s="32" t="str">
        <f t="shared" si="414"/>
        <v/>
      </c>
      <c r="U1723" s="10"/>
    </row>
    <row r="1724" spans="1:21" x14ac:dyDescent="0.25">
      <c r="A1724" s="10"/>
      <c r="B1724" s="4" t="str">
        <f>IF(ISBLANK('INPUT | Operations'!$B1729),"",COUNT('INPUT | Operations'!$B$12:$B1728))</f>
        <v/>
      </c>
      <c r="C1724" s="27" t="str">
        <f>IF(ISNUMBER($B1724),('INPUT | Operations'!$C1728+'INPUT | Operations'!$C1729)/2,"")</f>
        <v/>
      </c>
      <c r="D1724" s="28" t="str">
        <f t="shared" si="407"/>
        <v/>
      </c>
      <c r="E1724" s="26" t="str">
        <f>IF(ISNUMBER($B1724),'INPUT | Operations'!$B1729-'INPUT | Operations'!$B1728,"")</f>
        <v/>
      </c>
      <c r="F1724" s="32" t="str">
        <f>IF(ISNUMBER($B1724),IF('INPUT | Operations'!$B1729&lt;MainEngine_BurnTime,1,IF('INPUT | Operations'!$B1728&lt;=MainEngine_BurnTime,(MainEngine_BurnTime-'INPUT | Operations'!$B1728)/('INPUT | Operations'!$B1729-'INPUT | Operations'!$B1728),0))*'INPUT | Operations'!$D1728*NumberOfMainEngines*NumberOfOps*$E1724,"")</f>
        <v/>
      </c>
      <c r="G1724" s="34" t="str">
        <f t="shared" si="400"/>
        <v/>
      </c>
      <c r="H1724" s="27" t="str">
        <f t="shared" si="401"/>
        <v/>
      </c>
      <c r="I1724" s="27" t="str">
        <f t="shared" si="402"/>
        <v/>
      </c>
      <c r="J1724" s="27" t="str">
        <f t="shared" si="403"/>
        <v/>
      </c>
      <c r="K1724" s="27" t="str">
        <f t="shared" si="404"/>
        <v/>
      </c>
      <c r="L1724" s="27" t="str">
        <f t="shared" si="405"/>
        <v/>
      </c>
      <c r="M1724" s="32" t="str">
        <f t="shared" si="406"/>
        <v/>
      </c>
      <c r="N1724" s="27" t="str">
        <f t="shared" si="408"/>
        <v/>
      </c>
      <c r="O1724" s="27" t="str">
        <f t="shared" si="409"/>
        <v/>
      </c>
      <c r="P1724" s="27" t="str">
        <f t="shared" si="410"/>
        <v/>
      </c>
      <c r="Q1724" s="27" t="str">
        <f t="shared" si="411"/>
        <v/>
      </c>
      <c r="R1724" s="27" t="str">
        <f t="shared" si="412"/>
        <v/>
      </c>
      <c r="S1724" s="27" t="str">
        <f t="shared" si="413"/>
        <v/>
      </c>
      <c r="T1724" s="32" t="str">
        <f t="shared" si="414"/>
        <v/>
      </c>
      <c r="U1724" s="10"/>
    </row>
    <row r="1725" spans="1:21" x14ac:dyDescent="0.25">
      <c r="A1725" s="10"/>
      <c r="B1725" s="4" t="str">
        <f>IF(ISBLANK('INPUT | Operations'!$B1730),"",COUNT('INPUT | Operations'!$B$12:$B1729))</f>
        <v/>
      </c>
      <c r="C1725" s="27" t="str">
        <f>IF(ISNUMBER($B1725),('INPUT | Operations'!$C1729+'INPUT | Operations'!$C1730)/2,"")</f>
        <v/>
      </c>
      <c r="D1725" s="28" t="str">
        <f t="shared" si="407"/>
        <v/>
      </c>
      <c r="E1725" s="26" t="str">
        <f>IF(ISNUMBER($B1725),'INPUT | Operations'!$B1730-'INPUT | Operations'!$B1729,"")</f>
        <v/>
      </c>
      <c r="F1725" s="32" t="str">
        <f>IF(ISNUMBER($B1725),IF('INPUT | Operations'!$B1730&lt;MainEngine_BurnTime,1,IF('INPUT | Operations'!$B1729&lt;=MainEngine_BurnTime,(MainEngine_BurnTime-'INPUT | Operations'!$B1729)/('INPUT | Operations'!$B1730-'INPUT | Operations'!$B1729),0))*'INPUT | Operations'!$D1729*NumberOfMainEngines*NumberOfOps*$E1725,"")</f>
        <v/>
      </c>
      <c r="G1725" s="34" t="str">
        <f t="shared" si="400"/>
        <v/>
      </c>
      <c r="H1725" s="27" t="str">
        <f t="shared" si="401"/>
        <v/>
      </c>
      <c r="I1725" s="27" t="str">
        <f t="shared" si="402"/>
        <v/>
      </c>
      <c r="J1725" s="27" t="str">
        <f t="shared" si="403"/>
        <v/>
      </c>
      <c r="K1725" s="27" t="str">
        <f t="shared" si="404"/>
        <v/>
      </c>
      <c r="L1725" s="27" t="str">
        <f t="shared" si="405"/>
        <v/>
      </c>
      <c r="M1725" s="32" t="str">
        <f t="shared" si="406"/>
        <v/>
      </c>
      <c r="N1725" s="27" t="str">
        <f t="shared" si="408"/>
        <v/>
      </c>
      <c r="O1725" s="27" t="str">
        <f t="shared" si="409"/>
        <v/>
      </c>
      <c r="P1725" s="27" t="str">
        <f t="shared" si="410"/>
        <v/>
      </c>
      <c r="Q1725" s="27" t="str">
        <f t="shared" si="411"/>
        <v/>
      </c>
      <c r="R1725" s="27" t="str">
        <f t="shared" si="412"/>
        <v/>
      </c>
      <c r="S1725" s="27" t="str">
        <f t="shared" si="413"/>
        <v/>
      </c>
      <c r="T1725" s="32" t="str">
        <f t="shared" si="414"/>
        <v/>
      </c>
      <c r="U1725" s="10"/>
    </row>
    <row r="1726" spans="1:21" x14ac:dyDescent="0.25">
      <c r="A1726" s="10"/>
      <c r="B1726" s="4" t="str">
        <f>IF(ISBLANK('INPUT | Operations'!$B1731),"",COUNT('INPUT | Operations'!$B$12:$B1730))</f>
        <v/>
      </c>
      <c r="C1726" s="27" t="str">
        <f>IF(ISNUMBER($B1726),('INPUT | Operations'!$C1730+'INPUT | Operations'!$C1731)/2,"")</f>
        <v/>
      </c>
      <c r="D1726" s="28" t="str">
        <f t="shared" si="407"/>
        <v/>
      </c>
      <c r="E1726" s="26" t="str">
        <f>IF(ISNUMBER($B1726),'INPUT | Operations'!$B1731-'INPUT | Operations'!$B1730,"")</f>
        <v/>
      </c>
      <c r="F1726" s="32" t="str">
        <f>IF(ISNUMBER($B1726),IF('INPUT | Operations'!$B1731&lt;MainEngine_BurnTime,1,IF('INPUT | Operations'!$B1730&lt;=MainEngine_BurnTime,(MainEngine_BurnTime-'INPUT | Operations'!$B1730)/('INPUT | Operations'!$B1731-'INPUT | Operations'!$B1730),0))*'INPUT | Operations'!$D1730*NumberOfMainEngines*NumberOfOps*$E1726,"")</f>
        <v/>
      </c>
      <c r="G1726" s="34" t="str">
        <f t="shared" si="400"/>
        <v/>
      </c>
      <c r="H1726" s="27" t="str">
        <f t="shared" si="401"/>
        <v/>
      </c>
      <c r="I1726" s="27" t="str">
        <f t="shared" si="402"/>
        <v/>
      </c>
      <c r="J1726" s="27" t="str">
        <f t="shared" si="403"/>
        <v/>
      </c>
      <c r="K1726" s="27" t="str">
        <f t="shared" si="404"/>
        <v/>
      </c>
      <c r="L1726" s="27" t="str">
        <f t="shared" si="405"/>
        <v/>
      </c>
      <c r="M1726" s="32" t="str">
        <f t="shared" si="406"/>
        <v/>
      </c>
      <c r="N1726" s="27" t="str">
        <f t="shared" si="408"/>
        <v/>
      </c>
      <c r="O1726" s="27" t="str">
        <f t="shared" si="409"/>
        <v/>
      </c>
      <c r="P1726" s="27" t="str">
        <f t="shared" si="410"/>
        <v/>
      </c>
      <c r="Q1726" s="27" t="str">
        <f t="shared" si="411"/>
        <v/>
      </c>
      <c r="R1726" s="27" t="str">
        <f t="shared" si="412"/>
        <v/>
      </c>
      <c r="S1726" s="27" t="str">
        <f t="shared" si="413"/>
        <v/>
      </c>
      <c r="T1726" s="32" t="str">
        <f t="shared" si="414"/>
        <v/>
      </c>
      <c r="U1726" s="10"/>
    </row>
    <row r="1727" spans="1:21" x14ac:dyDescent="0.25">
      <c r="A1727" s="10"/>
      <c r="B1727" s="4" t="str">
        <f>IF(ISBLANK('INPUT | Operations'!$B1732),"",COUNT('INPUT | Operations'!$B$12:$B1731))</f>
        <v/>
      </c>
      <c r="C1727" s="27" t="str">
        <f>IF(ISNUMBER($B1727),('INPUT | Operations'!$C1731+'INPUT | Operations'!$C1732)/2,"")</f>
        <v/>
      </c>
      <c r="D1727" s="28" t="str">
        <f t="shared" si="407"/>
        <v/>
      </c>
      <c r="E1727" s="26" t="str">
        <f>IF(ISNUMBER($B1727),'INPUT | Operations'!$B1732-'INPUT | Operations'!$B1731,"")</f>
        <v/>
      </c>
      <c r="F1727" s="32" t="str">
        <f>IF(ISNUMBER($B1727),IF('INPUT | Operations'!$B1732&lt;MainEngine_BurnTime,1,IF('INPUT | Operations'!$B1731&lt;=MainEngine_BurnTime,(MainEngine_BurnTime-'INPUT | Operations'!$B1731)/('INPUT | Operations'!$B1732-'INPUT | Operations'!$B1731),0))*'INPUT | Operations'!$D1731*NumberOfMainEngines*NumberOfOps*$E1727,"")</f>
        <v/>
      </c>
      <c r="G1727" s="34" t="str">
        <f t="shared" si="400"/>
        <v/>
      </c>
      <c r="H1727" s="27" t="str">
        <f t="shared" si="401"/>
        <v/>
      </c>
      <c r="I1727" s="27" t="str">
        <f t="shared" si="402"/>
        <v/>
      </c>
      <c r="J1727" s="27" t="str">
        <f t="shared" si="403"/>
        <v/>
      </c>
      <c r="K1727" s="27" t="str">
        <f t="shared" si="404"/>
        <v/>
      </c>
      <c r="L1727" s="27" t="str">
        <f t="shared" si="405"/>
        <v/>
      </c>
      <c r="M1727" s="32" t="str">
        <f t="shared" si="406"/>
        <v/>
      </c>
      <c r="N1727" s="27" t="str">
        <f t="shared" si="408"/>
        <v/>
      </c>
      <c r="O1727" s="27" t="str">
        <f t="shared" si="409"/>
        <v/>
      </c>
      <c r="P1727" s="27" t="str">
        <f t="shared" si="410"/>
        <v/>
      </c>
      <c r="Q1727" s="27" t="str">
        <f t="shared" si="411"/>
        <v/>
      </c>
      <c r="R1727" s="27" t="str">
        <f t="shared" si="412"/>
        <v/>
      </c>
      <c r="S1727" s="27" t="str">
        <f t="shared" si="413"/>
        <v/>
      </c>
      <c r="T1727" s="32" t="str">
        <f t="shared" si="414"/>
        <v/>
      </c>
      <c r="U1727" s="10"/>
    </row>
    <row r="1728" spans="1:21" x14ac:dyDescent="0.25">
      <c r="A1728" s="10"/>
      <c r="B1728" s="4" t="str">
        <f>IF(ISBLANK('INPUT | Operations'!$B1733),"",COUNT('INPUT | Operations'!$B$12:$B1732))</f>
        <v/>
      </c>
      <c r="C1728" s="27" t="str">
        <f>IF(ISNUMBER($B1728),('INPUT | Operations'!$C1732+'INPUT | Operations'!$C1733)/2,"")</f>
        <v/>
      </c>
      <c r="D1728" s="28" t="str">
        <f t="shared" si="407"/>
        <v/>
      </c>
      <c r="E1728" s="26" t="str">
        <f>IF(ISNUMBER($B1728),'INPUT | Operations'!$B1733-'INPUT | Operations'!$B1732,"")</f>
        <v/>
      </c>
      <c r="F1728" s="32" t="str">
        <f>IF(ISNUMBER($B1728),IF('INPUT | Operations'!$B1733&lt;MainEngine_BurnTime,1,IF('INPUT | Operations'!$B1732&lt;=MainEngine_BurnTime,(MainEngine_BurnTime-'INPUT | Operations'!$B1732)/('INPUT | Operations'!$B1733-'INPUT | Operations'!$B1732),0))*'INPUT | Operations'!$D1732*NumberOfMainEngines*NumberOfOps*$E1728,"")</f>
        <v/>
      </c>
      <c r="G1728" s="34" t="str">
        <f t="shared" si="400"/>
        <v/>
      </c>
      <c r="H1728" s="27" t="str">
        <f t="shared" si="401"/>
        <v/>
      </c>
      <c r="I1728" s="27" t="str">
        <f t="shared" si="402"/>
        <v/>
      </c>
      <c r="J1728" s="27" t="str">
        <f t="shared" si="403"/>
        <v/>
      </c>
      <c r="K1728" s="27" t="str">
        <f t="shared" si="404"/>
        <v/>
      </c>
      <c r="L1728" s="27" t="str">
        <f t="shared" si="405"/>
        <v/>
      </c>
      <c r="M1728" s="32" t="str">
        <f t="shared" si="406"/>
        <v/>
      </c>
      <c r="N1728" s="27" t="str">
        <f t="shared" si="408"/>
        <v/>
      </c>
      <c r="O1728" s="27" t="str">
        <f t="shared" si="409"/>
        <v/>
      </c>
      <c r="P1728" s="27" t="str">
        <f t="shared" si="410"/>
        <v/>
      </c>
      <c r="Q1728" s="27" t="str">
        <f t="shared" si="411"/>
        <v/>
      </c>
      <c r="R1728" s="27" t="str">
        <f t="shared" si="412"/>
        <v/>
      </c>
      <c r="S1728" s="27" t="str">
        <f t="shared" si="413"/>
        <v/>
      </c>
      <c r="T1728" s="32" t="str">
        <f t="shared" si="414"/>
        <v/>
      </c>
      <c r="U1728" s="10"/>
    </row>
    <row r="1729" spans="1:21" x14ac:dyDescent="0.25">
      <c r="A1729" s="10"/>
      <c r="B1729" s="4" t="str">
        <f>IF(ISBLANK('INPUT | Operations'!$B1734),"",COUNT('INPUT | Operations'!$B$12:$B1733))</f>
        <v/>
      </c>
      <c r="C1729" s="27" t="str">
        <f>IF(ISNUMBER($B1729),('INPUT | Operations'!$C1733+'INPUT | Operations'!$C1734)/2,"")</f>
        <v/>
      </c>
      <c r="D1729" s="28" t="str">
        <f t="shared" si="407"/>
        <v/>
      </c>
      <c r="E1729" s="26" t="str">
        <f>IF(ISNUMBER($B1729),'INPUT | Operations'!$B1734-'INPUT | Operations'!$B1733,"")</f>
        <v/>
      </c>
      <c r="F1729" s="32" t="str">
        <f>IF(ISNUMBER($B1729),IF('INPUT | Operations'!$B1734&lt;MainEngine_BurnTime,1,IF('INPUT | Operations'!$B1733&lt;=MainEngine_BurnTime,(MainEngine_BurnTime-'INPUT | Operations'!$B1733)/('INPUT | Operations'!$B1734-'INPUT | Operations'!$B1733),0))*'INPUT | Operations'!$D1733*NumberOfMainEngines*NumberOfOps*$E1729,"")</f>
        <v/>
      </c>
      <c r="G1729" s="34" t="str">
        <f t="shared" si="400"/>
        <v/>
      </c>
      <c r="H1729" s="27" t="str">
        <f t="shared" si="401"/>
        <v/>
      </c>
      <c r="I1729" s="27" t="str">
        <f t="shared" si="402"/>
        <v/>
      </c>
      <c r="J1729" s="27" t="str">
        <f t="shared" si="403"/>
        <v/>
      </c>
      <c r="K1729" s="27" t="str">
        <f t="shared" si="404"/>
        <v/>
      </c>
      <c r="L1729" s="27" t="str">
        <f t="shared" si="405"/>
        <v/>
      </c>
      <c r="M1729" s="32" t="str">
        <f t="shared" si="406"/>
        <v/>
      </c>
      <c r="N1729" s="27" t="str">
        <f t="shared" si="408"/>
        <v/>
      </c>
      <c r="O1729" s="27" t="str">
        <f t="shared" si="409"/>
        <v/>
      </c>
      <c r="P1729" s="27" t="str">
        <f t="shared" si="410"/>
        <v/>
      </c>
      <c r="Q1729" s="27" t="str">
        <f t="shared" si="411"/>
        <v/>
      </c>
      <c r="R1729" s="27" t="str">
        <f t="shared" si="412"/>
        <v/>
      </c>
      <c r="S1729" s="27" t="str">
        <f t="shared" si="413"/>
        <v/>
      </c>
      <c r="T1729" s="32" t="str">
        <f t="shared" si="414"/>
        <v/>
      </c>
      <c r="U1729" s="10"/>
    </row>
    <row r="1730" spans="1:21" x14ac:dyDescent="0.25">
      <c r="A1730" s="10"/>
      <c r="B1730" s="4" t="str">
        <f>IF(ISBLANK('INPUT | Operations'!$B1735),"",COUNT('INPUT | Operations'!$B$12:$B1734))</f>
        <v/>
      </c>
      <c r="C1730" s="27" t="str">
        <f>IF(ISNUMBER($B1730),('INPUT | Operations'!$C1734+'INPUT | Operations'!$C1735)/2,"")</f>
        <v/>
      </c>
      <c r="D1730" s="28" t="str">
        <f t="shared" si="407"/>
        <v/>
      </c>
      <c r="E1730" s="26" t="str">
        <f>IF(ISNUMBER($B1730),'INPUT | Operations'!$B1735-'INPUT | Operations'!$B1734,"")</f>
        <v/>
      </c>
      <c r="F1730" s="32" t="str">
        <f>IF(ISNUMBER($B1730),IF('INPUT | Operations'!$B1735&lt;MainEngine_BurnTime,1,IF('INPUT | Operations'!$B1734&lt;=MainEngine_BurnTime,(MainEngine_BurnTime-'INPUT | Operations'!$B1734)/('INPUT | Operations'!$B1735-'INPUT | Operations'!$B1734),0))*'INPUT | Operations'!$D1734*NumberOfMainEngines*NumberOfOps*$E1730,"")</f>
        <v/>
      </c>
      <c r="G1730" s="34" t="str">
        <f t="shared" si="400"/>
        <v/>
      </c>
      <c r="H1730" s="27" t="str">
        <f t="shared" si="401"/>
        <v/>
      </c>
      <c r="I1730" s="27" t="str">
        <f t="shared" si="402"/>
        <v/>
      </c>
      <c r="J1730" s="27" t="str">
        <f t="shared" si="403"/>
        <v/>
      </c>
      <c r="K1730" s="27" t="str">
        <f t="shared" si="404"/>
        <v/>
      </c>
      <c r="L1730" s="27" t="str">
        <f t="shared" si="405"/>
        <v/>
      </c>
      <c r="M1730" s="32" t="str">
        <f t="shared" si="406"/>
        <v/>
      </c>
      <c r="N1730" s="27" t="str">
        <f t="shared" si="408"/>
        <v/>
      </c>
      <c r="O1730" s="27" t="str">
        <f t="shared" si="409"/>
        <v/>
      </c>
      <c r="P1730" s="27" t="str">
        <f t="shared" si="410"/>
        <v/>
      </c>
      <c r="Q1730" s="27" t="str">
        <f t="shared" si="411"/>
        <v/>
      </c>
      <c r="R1730" s="27" t="str">
        <f t="shared" si="412"/>
        <v/>
      </c>
      <c r="S1730" s="27" t="str">
        <f t="shared" si="413"/>
        <v/>
      </c>
      <c r="T1730" s="32" t="str">
        <f t="shared" si="414"/>
        <v/>
      </c>
      <c r="U1730" s="10"/>
    </row>
    <row r="1731" spans="1:21" x14ac:dyDescent="0.25">
      <c r="A1731" s="10"/>
      <c r="B1731" s="4" t="str">
        <f>IF(ISBLANK('INPUT | Operations'!$B1736),"",COUNT('INPUT | Operations'!$B$12:$B1735))</f>
        <v/>
      </c>
      <c r="C1731" s="27" t="str">
        <f>IF(ISNUMBER($B1731),('INPUT | Operations'!$C1735+'INPUT | Operations'!$C1736)/2,"")</f>
        <v/>
      </c>
      <c r="D1731" s="28" t="str">
        <f t="shared" si="407"/>
        <v/>
      </c>
      <c r="E1731" s="26" t="str">
        <f>IF(ISNUMBER($B1731),'INPUT | Operations'!$B1736-'INPUT | Operations'!$B1735,"")</f>
        <v/>
      </c>
      <c r="F1731" s="32" t="str">
        <f>IF(ISNUMBER($B1731),IF('INPUT | Operations'!$B1736&lt;MainEngine_BurnTime,1,IF('INPUT | Operations'!$B1735&lt;=MainEngine_BurnTime,(MainEngine_BurnTime-'INPUT | Operations'!$B1735)/('INPUT | Operations'!$B1736-'INPUT | Operations'!$B1735),0))*'INPUT | Operations'!$D1735*NumberOfMainEngines*NumberOfOps*$E1731,"")</f>
        <v/>
      </c>
      <c r="G1731" s="34" t="str">
        <f t="shared" si="400"/>
        <v/>
      </c>
      <c r="H1731" s="27" t="str">
        <f t="shared" si="401"/>
        <v/>
      </c>
      <c r="I1731" s="27" t="str">
        <f t="shared" si="402"/>
        <v/>
      </c>
      <c r="J1731" s="27" t="str">
        <f t="shared" si="403"/>
        <v/>
      </c>
      <c r="K1731" s="27" t="str">
        <f t="shared" si="404"/>
        <v/>
      </c>
      <c r="L1731" s="27" t="str">
        <f t="shared" si="405"/>
        <v/>
      </c>
      <c r="M1731" s="32" t="str">
        <f t="shared" si="406"/>
        <v/>
      </c>
      <c r="N1731" s="27" t="str">
        <f t="shared" si="408"/>
        <v/>
      </c>
      <c r="O1731" s="27" t="str">
        <f t="shared" si="409"/>
        <v/>
      </c>
      <c r="P1731" s="27" t="str">
        <f t="shared" si="410"/>
        <v/>
      </c>
      <c r="Q1731" s="27" t="str">
        <f t="shared" si="411"/>
        <v/>
      </c>
      <c r="R1731" s="27" t="str">
        <f t="shared" si="412"/>
        <v/>
      </c>
      <c r="S1731" s="27" t="str">
        <f t="shared" si="413"/>
        <v/>
      </c>
      <c r="T1731" s="32" t="str">
        <f t="shared" si="414"/>
        <v/>
      </c>
      <c r="U1731" s="10"/>
    </row>
    <row r="1732" spans="1:21" x14ac:dyDescent="0.25">
      <c r="A1732" s="10"/>
      <c r="B1732" s="4" t="str">
        <f>IF(ISBLANK('INPUT | Operations'!$B1737),"",COUNT('INPUT | Operations'!$B$12:$B1736))</f>
        <v/>
      </c>
      <c r="C1732" s="27" t="str">
        <f>IF(ISNUMBER($B1732),('INPUT | Operations'!$C1736+'INPUT | Operations'!$C1737)/2,"")</f>
        <v/>
      </c>
      <c r="D1732" s="28" t="str">
        <f t="shared" si="407"/>
        <v/>
      </c>
      <c r="E1732" s="26" t="str">
        <f>IF(ISNUMBER($B1732),'INPUT | Operations'!$B1737-'INPUT | Operations'!$B1736,"")</f>
        <v/>
      </c>
      <c r="F1732" s="32" t="str">
        <f>IF(ISNUMBER($B1732),IF('INPUT | Operations'!$B1737&lt;MainEngine_BurnTime,1,IF('INPUT | Operations'!$B1736&lt;=MainEngine_BurnTime,(MainEngine_BurnTime-'INPUT | Operations'!$B1736)/('INPUT | Operations'!$B1737-'INPUT | Operations'!$B1736),0))*'INPUT | Operations'!$D1736*NumberOfMainEngines*NumberOfOps*$E1732,"")</f>
        <v/>
      </c>
      <c r="G1732" s="34" t="str">
        <f t="shared" si="400"/>
        <v/>
      </c>
      <c r="H1732" s="27" t="str">
        <f t="shared" si="401"/>
        <v/>
      </c>
      <c r="I1732" s="27" t="str">
        <f t="shared" si="402"/>
        <v/>
      </c>
      <c r="J1732" s="27" t="str">
        <f t="shared" si="403"/>
        <v/>
      </c>
      <c r="K1732" s="27" t="str">
        <f t="shared" si="404"/>
        <v/>
      </c>
      <c r="L1732" s="27" t="str">
        <f t="shared" si="405"/>
        <v/>
      </c>
      <c r="M1732" s="32" t="str">
        <f t="shared" si="406"/>
        <v/>
      </c>
      <c r="N1732" s="27" t="str">
        <f t="shared" si="408"/>
        <v/>
      </c>
      <c r="O1732" s="27" t="str">
        <f t="shared" si="409"/>
        <v/>
      </c>
      <c r="P1732" s="27" t="str">
        <f t="shared" si="410"/>
        <v/>
      </c>
      <c r="Q1732" s="27" t="str">
        <f t="shared" si="411"/>
        <v/>
      </c>
      <c r="R1732" s="27" t="str">
        <f t="shared" si="412"/>
        <v/>
      </c>
      <c r="S1732" s="27" t="str">
        <f t="shared" si="413"/>
        <v/>
      </c>
      <c r="T1732" s="32" t="str">
        <f t="shared" si="414"/>
        <v/>
      </c>
      <c r="U1732" s="10"/>
    </row>
    <row r="1733" spans="1:21" x14ac:dyDescent="0.25">
      <c r="A1733" s="10"/>
      <c r="B1733" s="4" t="str">
        <f>IF(ISBLANK('INPUT | Operations'!$B1738),"",COUNT('INPUT | Operations'!$B$12:$B1737))</f>
        <v/>
      </c>
      <c r="C1733" s="27" t="str">
        <f>IF(ISNUMBER($B1733),('INPUT | Operations'!$C1737+'INPUT | Operations'!$C1738)/2,"")</f>
        <v/>
      </c>
      <c r="D1733" s="28" t="str">
        <f t="shared" si="407"/>
        <v/>
      </c>
      <c r="E1733" s="26" t="str">
        <f>IF(ISNUMBER($B1733),'INPUT | Operations'!$B1738-'INPUT | Operations'!$B1737,"")</f>
        <v/>
      </c>
      <c r="F1733" s="32" t="str">
        <f>IF(ISNUMBER($B1733),IF('INPUT | Operations'!$B1738&lt;MainEngine_BurnTime,1,IF('INPUT | Operations'!$B1737&lt;=MainEngine_BurnTime,(MainEngine_BurnTime-'INPUT | Operations'!$B1737)/('INPUT | Operations'!$B1738-'INPUT | Operations'!$B1737),0))*'INPUT | Operations'!$D1737*NumberOfMainEngines*NumberOfOps*$E1733,"")</f>
        <v/>
      </c>
      <c r="G1733" s="34" t="str">
        <f t="shared" si="400"/>
        <v/>
      </c>
      <c r="H1733" s="27" t="str">
        <f t="shared" si="401"/>
        <v/>
      </c>
      <c r="I1733" s="27" t="str">
        <f t="shared" si="402"/>
        <v/>
      </c>
      <c r="J1733" s="27" t="str">
        <f t="shared" si="403"/>
        <v/>
      </c>
      <c r="K1733" s="27" t="str">
        <f t="shared" si="404"/>
        <v/>
      </c>
      <c r="L1733" s="27" t="str">
        <f t="shared" si="405"/>
        <v/>
      </c>
      <c r="M1733" s="32" t="str">
        <f t="shared" si="406"/>
        <v/>
      </c>
      <c r="N1733" s="27" t="str">
        <f t="shared" si="408"/>
        <v/>
      </c>
      <c r="O1733" s="27" t="str">
        <f t="shared" si="409"/>
        <v/>
      </c>
      <c r="P1733" s="27" t="str">
        <f t="shared" si="410"/>
        <v/>
      </c>
      <c r="Q1733" s="27" t="str">
        <f t="shared" si="411"/>
        <v/>
      </c>
      <c r="R1733" s="27" t="str">
        <f t="shared" si="412"/>
        <v/>
      </c>
      <c r="S1733" s="27" t="str">
        <f t="shared" si="413"/>
        <v/>
      </c>
      <c r="T1733" s="32" t="str">
        <f t="shared" si="414"/>
        <v/>
      </c>
      <c r="U1733" s="10"/>
    </row>
    <row r="1734" spans="1:21" x14ac:dyDescent="0.25">
      <c r="A1734" s="10"/>
      <c r="B1734" s="4" t="str">
        <f>IF(ISBLANK('INPUT | Operations'!$B1739),"",COUNT('INPUT | Operations'!$B$12:$B1738))</f>
        <v/>
      </c>
      <c r="C1734" s="27" t="str">
        <f>IF(ISNUMBER($B1734),('INPUT | Operations'!$C1738+'INPUT | Operations'!$C1739)/2,"")</f>
        <v/>
      </c>
      <c r="D1734" s="28" t="str">
        <f t="shared" si="407"/>
        <v/>
      </c>
      <c r="E1734" s="26" t="str">
        <f>IF(ISNUMBER($B1734),'INPUT | Operations'!$B1739-'INPUT | Operations'!$B1738,"")</f>
        <v/>
      </c>
      <c r="F1734" s="32" t="str">
        <f>IF(ISNUMBER($B1734),IF('INPUT | Operations'!$B1739&lt;MainEngine_BurnTime,1,IF('INPUT | Operations'!$B1738&lt;=MainEngine_BurnTime,(MainEngine_BurnTime-'INPUT | Operations'!$B1738)/('INPUT | Operations'!$B1739-'INPUT | Operations'!$B1738),0))*'INPUT | Operations'!$D1738*NumberOfMainEngines*NumberOfOps*$E1734,"")</f>
        <v/>
      </c>
      <c r="G1734" s="34" t="str">
        <f t="shared" si="400"/>
        <v/>
      </c>
      <c r="H1734" s="27" t="str">
        <f t="shared" si="401"/>
        <v/>
      </c>
      <c r="I1734" s="27" t="str">
        <f t="shared" si="402"/>
        <v/>
      </c>
      <c r="J1734" s="27" t="str">
        <f t="shared" si="403"/>
        <v/>
      </c>
      <c r="K1734" s="27" t="str">
        <f t="shared" si="404"/>
        <v/>
      </c>
      <c r="L1734" s="27" t="str">
        <f t="shared" si="405"/>
        <v/>
      </c>
      <c r="M1734" s="32" t="str">
        <f t="shared" si="406"/>
        <v/>
      </c>
      <c r="N1734" s="27" t="str">
        <f t="shared" si="408"/>
        <v/>
      </c>
      <c r="O1734" s="27" t="str">
        <f t="shared" si="409"/>
        <v/>
      </c>
      <c r="P1734" s="27" t="str">
        <f t="shared" si="410"/>
        <v/>
      </c>
      <c r="Q1734" s="27" t="str">
        <f t="shared" si="411"/>
        <v/>
      </c>
      <c r="R1734" s="27" t="str">
        <f t="shared" si="412"/>
        <v/>
      </c>
      <c r="S1734" s="27" t="str">
        <f t="shared" si="413"/>
        <v/>
      </c>
      <c r="T1734" s="32" t="str">
        <f t="shared" si="414"/>
        <v/>
      </c>
      <c r="U1734" s="10"/>
    </row>
    <row r="1735" spans="1:21" x14ac:dyDescent="0.25">
      <c r="A1735" s="10"/>
      <c r="B1735" s="4" t="str">
        <f>IF(ISBLANK('INPUT | Operations'!$B1740),"",COUNT('INPUT | Operations'!$B$12:$B1739))</f>
        <v/>
      </c>
      <c r="C1735" s="27" t="str">
        <f>IF(ISNUMBER($B1735),('INPUT | Operations'!$C1739+'INPUT | Operations'!$C1740)/2,"")</f>
        <v/>
      </c>
      <c r="D1735" s="28" t="str">
        <f t="shared" si="407"/>
        <v/>
      </c>
      <c r="E1735" s="26" t="str">
        <f>IF(ISNUMBER($B1735),'INPUT | Operations'!$B1740-'INPUT | Operations'!$B1739,"")</f>
        <v/>
      </c>
      <c r="F1735" s="32" t="str">
        <f>IF(ISNUMBER($B1735),IF('INPUT | Operations'!$B1740&lt;MainEngine_BurnTime,1,IF('INPUT | Operations'!$B1739&lt;=MainEngine_BurnTime,(MainEngine_BurnTime-'INPUT | Operations'!$B1739)/('INPUT | Operations'!$B1740-'INPUT | Operations'!$B1739),0))*'INPUT | Operations'!$D1739*NumberOfMainEngines*NumberOfOps*$E1735,"")</f>
        <v/>
      </c>
      <c r="G1735" s="34" t="str">
        <f t="shared" si="400"/>
        <v/>
      </c>
      <c r="H1735" s="27" t="str">
        <f t="shared" si="401"/>
        <v/>
      </c>
      <c r="I1735" s="27" t="str">
        <f t="shared" si="402"/>
        <v/>
      </c>
      <c r="J1735" s="27" t="str">
        <f t="shared" si="403"/>
        <v/>
      </c>
      <c r="K1735" s="27" t="str">
        <f t="shared" si="404"/>
        <v/>
      </c>
      <c r="L1735" s="27" t="str">
        <f t="shared" si="405"/>
        <v/>
      </c>
      <c r="M1735" s="32" t="str">
        <f t="shared" si="406"/>
        <v/>
      </c>
      <c r="N1735" s="27" t="str">
        <f t="shared" si="408"/>
        <v/>
      </c>
      <c r="O1735" s="27" t="str">
        <f t="shared" si="409"/>
        <v/>
      </c>
      <c r="P1735" s="27" t="str">
        <f t="shared" si="410"/>
        <v/>
      </c>
      <c r="Q1735" s="27" t="str">
        <f t="shared" si="411"/>
        <v/>
      </c>
      <c r="R1735" s="27" t="str">
        <f t="shared" si="412"/>
        <v/>
      </c>
      <c r="S1735" s="27" t="str">
        <f t="shared" si="413"/>
        <v/>
      </c>
      <c r="T1735" s="32" t="str">
        <f t="shared" si="414"/>
        <v/>
      </c>
      <c r="U1735" s="10"/>
    </row>
    <row r="1736" spans="1:21" x14ac:dyDescent="0.25">
      <c r="A1736" s="10"/>
      <c r="B1736" s="4" t="str">
        <f>IF(ISBLANK('INPUT | Operations'!$B1741),"",COUNT('INPUT | Operations'!$B$12:$B1740))</f>
        <v/>
      </c>
      <c r="C1736" s="27" t="str">
        <f>IF(ISNUMBER($B1736),('INPUT | Operations'!$C1740+'INPUT | Operations'!$C1741)/2,"")</f>
        <v/>
      </c>
      <c r="D1736" s="28" t="str">
        <f t="shared" si="407"/>
        <v/>
      </c>
      <c r="E1736" s="26" t="str">
        <f>IF(ISNUMBER($B1736),'INPUT | Operations'!$B1741-'INPUT | Operations'!$B1740,"")</f>
        <v/>
      </c>
      <c r="F1736" s="32" t="str">
        <f>IF(ISNUMBER($B1736),IF('INPUT | Operations'!$B1741&lt;MainEngine_BurnTime,1,IF('INPUT | Operations'!$B1740&lt;=MainEngine_BurnTime,(MainEngine_BurnTime-'INPUT | Operations'!$B1740)/('INPUT | Operations'!$B1741-'INPUT | Operations'!$B1740),0))*'INPUT | Operations'!$D1740*NumberOfMainEngines*NumberOfOps*$E1736,"")</f>
        <v/>
      </c>
      <c r="G1736" s="34" t="str">
        <f t="shared" ref="G1736:G1799" si="415">IF(ISNUMBER($B1736),MainEngine_H2O+MW_H2O/MW_H*MainEngine_H+MW_H2O/MW_H2*MainEngine_H2+MainEngine_OH,"")</f>
        <v/>
      </c>
      <c r="H1736" s="27" t="str">
        <f t="shared" ref="H1736:H1799" si="416">IF(ISNUMBER($B1736),MainEngine_CO2+MW_CO2/MW_CO*(MainEngine_CO-$I1736),"")</f>
        <v/>
      </c>
      <c r="I1736" s="27" t="str">
        <f t="shared" ref="I1736:I1799" si="417">IF(ISNUMBER($B1736),MIN(0.0025*EXP(0.067*$D1736)*(MainEngine_CO+MainEngine_CO2),MainEngine_CO),"")</f>
        <v/>
      </c>
      <c r="J1736" s="27" t="str">
        <f t="shared" ref="J1736:J1799" si="418">IF(ISNUMBER($B1736),MainEngine_Al2O3,"")</f>
        <v/>
      </c>
      <c r="K1736" s="27" t="str">
        <f t="shared" ref="K1736:K1799" si="419">IF(ISNUMBER($B1736),MainEngine_HCl+MainEngine_Cl+MainEngine_Cl2,"")</f>
        <v/>
      </c>
      <c r="L1736" s="27" t="str">
        <f t="shared" ref="L1736:L1799" si="420">IF(ISNUMBER($B1736),MainEngine_NOx+33*EXP(-0.26*$D1736),"")</f>
        <v/>
      </c>
      <c r="M1736" s="32" t="str">
        <f t="shared" ref="M1736:M1799" si="421">IF(ISNUMBER($B1736),MainEngine_BC*MAX(0.04,MIN(1,0.04*EXP(0.12*($D1736-15)))),"")</f>
        <v/>
      </c>
      <c r="N1736" s="27" t="str">
        <f t="shared" si="408"/>
        <v/>
      </c>
      <c r="O1736" s="27" t="str">
        <f t="shared" si="409"/>
        <v/>
      </c>
      <c r="P1736" s="27" t="str">
        <f t="shared" si="410"/>
        <v/>
      </c>
      <c r="Q1736" s="27" t="str">
        <f t="shared" si="411"/>
        <v/>
      </c>
      <c r="R1736" s="27" t="str">
        <f t="shared" si="412"/>
        <v/>
      </c>
      <c r="S1736" s="27" t="str">
        <f t="shared" si="413"/>
        <v/>
      </c>
      <c r="T1736" s="32" t="str">
        <f t="shared" si="414"/>
        <v/>
      </c>
      <c r="U1736" s="10"/>
    </row>
    <row r="1737" spans="1:21" x14ac:dyDescent="0.25">
      <c r="A1737" s="10"/>
      <c r="B1737" s="4" t="str">
        <f>IF(ISBLANK('INPUT | Operations'!$B1742),"",COUNT('INPUT | Operations'!$B$12:$B1741))</f>
        <v/>
      </c>
      <c r="C1737" s="27" t="str">
        <f>IF(ISNUMBER($B1737),('INPUT | Operations'!$C1741+'INPUT | Operations'!$C1742)/2,"")</f>
        <v/>
      </c>
      <c r="D1737" s="28" t="str">
        <f t="shared" si="407"/>
        <v/>
      </c>
      <c r="E1737" s="26" t="str">
        <f>IF(ISNUMBER($B1737),'INPUT | Operations'!$B1742-'INPUT | Operations'!$B1741,"")</f>
        <v/>
      </c>
      <c r="F1737" s="32" t="str">
        <f>IF(ISNUMBER($B1737),IF('INPUT | Operations'!$B1742&lt;MainEngine_BurnTime,1,IF('INPUT | Operations'!$B1741&lt;=MainEngine_BurnTime,(MainEngine_BurnTime-'INPUT | Operations'!$B1741)/('INPUT | Operations'!$B1742-'INPUT | Operations'!$B1741),0))*'INPUT | Operations'!$D1741*NumberOfMainEngines*NumberOfOps*$E1737,"")</f>
        <v/>
      </c>
      <c r="G1737" s="34" t="str">
        <f t="shared" si="415"/>
        <v/>
      </c>
      <c r="H1737" s="27" t="str">
        <f t="shared" si="416"/>
        <v/>
      </c>
      <c r="I1737" s="27" t="str">
        <f t="shared" si="417"/>
        <v/>
      </c>
      <c r="J1737" s="27" t="str">
        <f t="shared" si="418"/>
        <v/>
      </c>
      <c r="K1737" s="27" t="str">
        <f t="shared" si="419"/>
        <v/>
      </c>
      <c r="L1737" s="27" t="str">
        <f t="shared" si="420"/>
        <v/>
      </c>
      <c r="M1737" s="32" t="str">
        <f t="shared" si="421"/>
        <v/>
      </c>
      <c r="N1737" s="27" t="str">
        <f t="shared" si="408"/>
        <v/>
      </c>
      <c r="O1737" s="27" t="str">
        <f t="shared" si="409"/>
        <v/>
      </c>
      <c r="P1737" s="27" t="str">
        <f t="shared" si="410"/>
        <v/>
      </c>
      <c r="Q1737" s="27" t="str">
        <f t="shared" si="411"/>
        <v/>
      </c>
      <c r="R1737" s="27" t="str">
        <f t="shared" si="412"/>
        <v/>
      </c>
      <c r="S1737" s="27" t="str">
        <f t="shared" si="413"/>
        <v/>
      </c>
      <c r="T1737" s="32" t="str">
        <f t="shared" si="414"/>
        <v/>
      </c>
      <c r="U1737" s="10"/>
    </row>
    <row r="1738" spans="1:21" x14ac:dyDescent="0.25">
      <c r="A1738" s="10"/>
      <c r="B1738" s="4" t="str">
        <f>IF(ISBLANK('INPUT | Operations'!$B1743),"",COUNT('INPUT | Operations'!$B$12:$B1742))</f>
        <v/>
      </c>
      <c r="C1738" s="27" t="str">
        <f>IF(ISNUMBER($B1738),('INPUT | Operations'!$C1742+'INPUT | Operations'!$C1743)/2,"")</f>
        <v/>
      </c>
      <c r="D1738" s="28" t="str">
        <f t="shared" si="407"/>
        <v/>
      </c>
      <c r="E1738" s="26" t="str">
        <f>IF(ISNUMBER($B1738),'INPUT | Operations'!$B1743-'INPUT | Operations'!$B1742,"")</f>
        <v/>
      </c>
      <c r="F1738" s="32" t="str">
        <f>IF(ISNUMBER($B1738),IF('INPUT | Operations'!$B1743&lt;MainEngine_BurnTime,1,IF('INPUT | Operations'!$B1742&lt;=MainEngine_BurnTime,(MainEngine_BurnTime-'INPUT | Operations'!$B1742)/('INPUT | Operations'!$B1743-'INPUT | Operations'!$B1742),0))*'INPUT | Operations'!$D1742*NumberOfMainEngines*NumberOfOps*$E1738,"")</f>
        <v/>
      </c>
      <c r="G1738" s="34" t="str">
        <f t="shared" si="415"/>
        <v/>
      </c>
      <c r="H1738" s="27" t="str">
        <f t="shared" si="416"/>
        <v/>
      </c>
      <c r="I1738" s="27" t="str">
        <f t="shared" si="417"/>
        <v/>
      </c>
      <c r="J1738" s="27" t="str">
        <f t="shared" si="418"/>
        <v/>
      </c>
      <c r="K1738" s="27" t="str">
        <f t="shared" si="419"/>
        <v/>
      </c>
      <c r="L1738" s="27" t="str">
        <f t="shared" si="420"/>
        <v/>
      </c>
      <c r="M1738" s="32" t="str">
        <f t="shared" si="421"/>
        <v/>
      </c>
      <c r="N1738" s="27" t="str">
        <f t="shared" si="408"/>
        <v/>
      </c>
      <c r="O1738" s="27" t="str">
        <f t="shared" si="409"/>
        <v/>
      </c>
      <c r="P1738" s="27" t="str">
        <f t="shared" si="410"/>
        <v/>
      </c>
      <c r="Q1738" s="27" t="str">
        <f t="shared" si="411"/>
        <v/>
      </c>
      <c r="R1738" s="27" t="str">
        <f t="shared" si="412"/>
        <v/>
      </c>
      <c r="S1738" s="27" t="str">
        <f t="shared" si="413"/>
        <v/>
      </c>
      <c r="T1738" s="32" t="str">
        <f t="shared" si="414"/>
        <v/>
      </c>
      <c r="U1738" s="10"/>
    </row>
    <row r="1739" spans="1:21" x14ac:dyDescent="0.25">
      <c r="A1739" s="10"/>
      <c r="B1739" s="4" t="str">
        <f>IF(ISBLANK('INPUT | Operations'!$B1744),"",COUNT('INPUT | Operations'!$B$12:$B1743))</f>
        <v/>
      </c>
      <c r="C1739" s="27" t="str">
        <f>IF(ISNUMBER($B1739),('INPUT | Operations'!$C1743+'INPUT | Operations'!$C1744)/2,"")</f>
        <v/>
      </c>
      <c r="D1739" s="28" t="str">
        <f t="shared" si="407"/>
        <v/>
      </c>
      <c r="E1739" s="26" t="str">
        <f>IF(ISNUMBER($B1739),'INPUT | Operations'!$B1744-'INPUT | Operations'!$B1743,"")</f>
        <v/>
      </c>
      <c r="F1739" s="32" t="str">
        <f>IF(ISNUMBER($B1739),IF('INPUT | Operations'!$B1744&lt;MainEngine_BurnTime,1,IF('INPUT | Operations'!$B1743&lt;=MainEngine_BurnTime,(MainEngine_BurnTime-'INPUT | Operations'!$B1743)/('INPUT | Operations'!$B1744-'INPUT | Operations'!$B1743),0))*'INPUT | Operations'!$D1743*NumberOfMainEngines*NumberOfOps*$E1739,"")</f>
        <v/>
      </c>
      <c r="G1739" s="34" t="str">
        <f t="shared" si="415"/>
        <v/>
      </c>
      <c r="H1739" s="27" t="str">
        <f t="shared" si="416"/>
        <v/>
      </c>
      <c r="I1739" s="27" t="str">
        <f t="shared" si="417"/>
        <v/>
      </c>
      <c r="J1739" s="27" t="str">
        <f t="shared" si="418"/>
        <v/>
      </c>
      <c r="K1739" s="27" t="str">
        <f t="shared" si="419"/>
        <v/>
      </c>
      <c r="L1739" s="27" t="str">
        <f t="shared" si="420"/>
        <v/>
      </c>
      <c r="M1739" s="32" t="str">
        <f t="shared" si="421"/>
        <v/>
      </c>
      <c r="N1739" s="27" t="str">
        <f t="shared" si="408"/>
        <v/>
      </c>
      <c r="O1739" s="27" t="str">
        <f t="shared" si="409"/>
        <v/>
      </c>
      <c r="P1739" s="27" t="str">
        <f t="shared" si="410"/>
        <v/>
      </c>
      <c r="Q1739" s="27" t="str">
        <f t="shared" si="411"/>
        <v/>
      </c>
      <c r="R1739" s="27" t="str">
        <f t="shared" si="412"/>
        <v/>
      </c>
      <c r="S1739" s="27" t="str">
        <f t="shared" si="413"/>
        <v/>
      </c>
      <c r="T1739" s="32" t="str">
        <f t="shared" si="414"/>
        <v/>
      </c>
      <c r="U1739" s="10"/>
    </row>
    <row r="1740" spans="1:21" x14ac:dyDescent="0.25">
      <c r="A1740" s="10"/>
      <c r="B1740" s="4" t="str">
        <f>IF(ISBLANK('INPUT | Operations'!$B1745),"",COUNT('INPUT | Operations'!$B$12:$B1744))</f>
        <v/>
      </c>
      <c r="C1740" s="27" t="str">
        <f>IF(ISNUMBER($B1740),('INPUT | Operations'!$C1744+'INPUT | Operations'!$C1745)/2,"")</f>
        <v/>
      </c>
      <c r="D1740" s="28" t="str">
        <f t="shared" si="407"/>
        <v/>
      </c>
      <c r="E1740" s="26" t="str">
        <f>IF(ISNUMBER($B1740),'INPUT | Operations'!$B1745-'INPUT | Operations'!$B1744,"")</f>
        <v/>
      </c>
      <c r="F1740" s="32" t="str">
        <f>IF(ISNUMBER($B1740),IF('INPUT | Operations'!$B1745&lt;MainEngine_BurnTime,1,IF('INPUT | Operations'!$B1744&lt;=MainEngine_BurnTime,(MainEngine_BurnTime-'INPUT | Operations'!$B1744)/('INPUT | Operations'!$B1745-'INPUT | Operations'!$B1744),0))*'INPUT | Operations'!$D1744*NumberOfMainEngines*NumberOfOps*$E1740,"")</f>
        <v/>
      </c>
      <c r="G1740" s="34" t="str">
        <f t="shared" si="415"/>
        <v/>
      </c>
      <c r="H1740" s="27" t="str">
        <f t="shared" si="416"/>
        <v/>
      </c>
      <c r="I1740" s="27" t="str">
        <f t="shared" si="417"/>
        <v/>
      </c>
      <c r="J1740" s="27" t="str">
        <f t="shared" si="418"/>
        <v/>
      </c>
      <c r="K1740" s="27" t="str">
        <f t="shared" si="419"/>
        <v/>
      </c>
      <c r="L1740" s="27" t="str">
        <f t="shared" si="420"/>
        <v/>
      </c>
      <c r="M1740" s="32" t="str">
        <f t="shared" si="421"/>
        <v/>
      </c>
      <c r="N1740" s="27" t="str">
        <f t="shared" si="408"/>
        <v/>
      </c>
      <c r="O1740" s="27" t="str">
        <f t="shared" si="409"/>
        <v/>
      </c>
      <c r="P1740" s="27" t="str">
        <f t="shared" si="410"/>
        <v/>
      </c>
      <c r="Q1740" s="27" t="str">
        <f t="shared" si="411"/>
        <v/>
      </c>
      <c r="R1740" s="27" t="str">
        <f t="shared" si="412"/>
        <v/>
      </c>
      <c r="S1740" s="27" t="str">
        <f t="shared" si="413"/>
        <v/>
      </c>
      <c r="T1740" s="32" t="str">
        <f t="shared" si="414"/>
        <v/>
      </c>
      <c r="U1740" s="10"/>
    </row>
    <row r="1741" spans="1:21" x14ac:dyDescent="0.25">
      <c r="A1741" s="10"/>
      <c r="B1741" s="4" t="str">
        <f>IF(ISBLANK('INPUT | Operations'!$B1746),"",COUNT('INPUT | Operations'!$B$12:$B1745))</f>
        <v/>
      </c>
      <c r="C1741" s="27" t="str">
        <f>IF(ISNUMBER($B1741),('INPUT | Operations'!$C1745+'INPUT | Operations'!$C1746)/2,"")</f>
        <v/>
      </c>
      <c r="D1741" s="28" t="str">
        <f t="shared" si="407"/>
        <v/>
      </c>
      <c r="E1741" s="26" t="str">
        <f>IF(ISNUMBER($B1741),'INPUT | Operations'!$B1746-'INPUT | Operations'!$B1745,"")</f>
        <v/>
      </c>
      <c r="F1741" s="32" t="str">
        <f>IF(ISNUMBER($B1741),IF('INPUT | Operations'!$B1746&lt;MainEngine_BurnTime,1,IF('INPUT | Operations'!$B1745&lt;=MainEngine_BurnTime,(MainEngine_BurnTime-'INPUT | Operations'!$B1745)/('INPUT | Operations'!$B1746-'INPUT | Operations'!$B1745),0))*'INPUT | Operations'!$D1745*NumberOfMainEngines*NumberOfOps*$E1741,"")</f>
        <v/>
      </c>
      <c r="G1741" s="34" t="str">
        <f t="shared" si="415"/>
        <v/>
      </c>
      <c r="H1741" s="27" t="str">
        <f t="shared" si="416"/>
        <v/>
      </c>
      <c r="I1741" s="27" t="str">
        <f t="shared" si="417"/>
        <v/>
      </c>
      <c r="J1741" s="27" t="str">
        <f t="shared" si="418"/>
        <v/>
      </c>
      <c r="K1741" s="27" t="str">
        <f t="shared" si="419"/>
        <v/>
      </c>
      <c r="L1741" s="27" t="str">
        <f t="shared" si="420"/>
        <v/>
      </c>
      <c r="M1741" s="32" t="str">
        <f t="shared" si="421"/>
        <v/>
      </c>
      <c r="N1741" s="27" t="str">
        <f t="shared" si="408"/>
        <v/>
      </c>
      <c r="O1741" s="27" t="str">
        <f t="shared" si="409"/>
        <v/>
      </c>
      <c r="P1741" s="27" t="str">
        <f t="shared" si="410"/>
        <v/>
      </c>
      <c r="Q1741" s="27" t="str">
        <f t="shared" si="411"/>
        <v/>
      </c>
      <c r="R1741" s="27" t="str">
        <f t="shared" si="412"/>
        <v/>
      </c>
      <c r="S1741" s="27" t="str">
        <f t="shared" si="413"/>
        <v/>
      </c>
      <c r="T1741" s="32" t="str">
        <f t="shared" si="414"/>
        <v/>
      </c>
      <c r="U1741" s="10"/>
    </row>
    <row r="1742" spans="1:21" x14ac:dyDescent="0.25">
      <c r="A1742" s="10"/>
      <c r="B1742" s="4" t="str">
        <f>IF(ISBLANK('INPUT | Operations'!$B1747),"",COUNT('INPUT | Operations'!$B$12:$B1746))</f>
        <v/>
      </c>
      <c r="C1742" s="27" t="str">
        <f>IF(ISNUMBER($B1742),('INPUT | Operations'!$C1746+'INPUT | Operations'!$C1747)/2,"")</f>
        <v/>
      </c>
      <c r="D1742" s="28" t="str">
        <f t="shared" si="407"/>
        <v/>
      </c>
      <c r="E1742" s="26" t="str">
        <f>IF(ISNUMBER($B1742),'INPUT | Operations'!$B1747-'INPUT | Operations'!$B1746,"")</f>
        <v/>
      </c>
      <c r="F1742" s="32" t="str">
        <f>IF(ISNUMBER($B1742),IF('INPUT | Operations'!$B1747&lt;MainEngine_BurnTime,1,IF('INPUT | Operations'!$B1746&lt;=MainEngine_BurnTime,(MainEngine_BurnTime-'INPUT | Operations'!$B1746)/('INPUT | Operations'!$B1747-'INPUT | Operations'!$B1746),0))*'INPUT | Operations'!$D1746*NumberOfMainEngines*NumberOfOps*$E1742,"")</f>
        <v/>
      </c>
      <c r="G1742" s="34" t="str">
        <f t="shared" si="415"/>
        <v/>
      </c>
      <c r="H1742" s="27" t="str">
        <f t="shared" si="416"/>
        <v/>
      </c>
      <c r="I1742" s="27" t="str">
        <f t="shared" si="417"/>
        <v/>
      </c>
      <c r="J1742" s="27" t="str">
        <f t="shared" si="418"/>
        <v/>
      </c>
      <c r="K1742" s="27" t="str">
        <f t="shared" si="419"/>
        <v/>
      </c>
      <c r="L1742" s="27" t="str">
        <f t="shared" si="420"/>
        <v/>
      </c>
      <c r="M1742" s="32" t="str">
        <f t="shared" si="421"/>
        <v/>
      </c>
      <c r="N1742" s="27" t="str">
        <f t="shared" si="408"/>
        <v/>
      </c>
      <c r="O1742" s="27" t="str">
        <f t="shared" si="409"/>
        <v/>
      </c>
      <c r="P1742" s="27" t="str">
        <f t="shared" si="410"/>
        <v/>
      </c>
      <c r="Q1742" s="27" t="str">
        <f t="shared" si="411"/>
        <v/>
      </c>
      <c r="R1742" s="27" t="str">
        <f t="shared" si="412"/>
        <v/>
      </c>
      <c r="S1742" s="27" t="str">
        <f t="shared" si="413"/>
        <v/>
      </c>
      <c r="T1742" s="32" t="str">
        <f t="shared" si="414"/>
        <v/>
      </c>
      <c r="U1742" s="10"/>
    </row>
    <row r="1743" spans="1:21" x14ac:dyDescent="0.25">
      <c r="A1743" s="10"/>
      <c r="B1743" s="4" t="str">
        <f>IF(ISBLANK('INPUT | Operations'!$B1748),"",COUNT('INPUT | Operations'!$B$12:$B1747))</f>
        <v/>
      </c>
      <c r="C1743" s="27" t="str">
        <f>IF(ISNUMBER($B1743),('INPUT | Operations'!$C1747+'INPUT | Operations'!$C1748)/2,"")</f>
        <v/>
      </c>
      <c r="D1743" s="28" t="str">
        <f t="shared" si="407"/>
        <v/>
      </c>
      <c r="E1743" s="26" t="str">
        <f>IF(ISNUMBER($B1743),'INPUT | Operations'!$B1748-'INPUT | Operations'!$B1747,"")</f>
        <v/>
      </c>
      <c r="F1743" s="32" t="str">
        <f>IF(ISNUMBER($B1743),IF('INPUT | Operations'!$B1748&lt;MainEngine_BurnTime,1,IF('INPUT | Operations'!$B1747&lt;=MainEngine_BurnTime,(MainEngine_BurnTime-'INPUT | Operations'!$B1747)/('INPUT | Operations'!$B1748-'INPUT | Operations'!$B1747),0))*'INPUT | Operations'!$D1747*NumberOfMainEngines*NumberOfOps*$E1743,"")</f>
        <v/>
      </c>
      <c r="G1743" s="34" t="str">
        <f t="shared" si="415"/>
        <v/>
      </c>
      <c r="H1743" s="27" t="str">
        <f t="shared" si="416"/>
        <v/>
      </c>
      <c r="I1743" s="27" t="str">
        <f t="shared" si="417"/>
        <v/>
      </c>
      <c r="J1743" s="27" t="str">
        <f t="shared" si="418"/>
        <v/>
      </c>
      <c r="K1743" s="27" t="str">
        <f t="shared" si="419"/>
        <v/>
      </c>
      <c r="L1743" s="27" t="str">
        <f t="shared" si="420"/>
        <v/>
      </c>
      <c r="M1743" s="32" t="str">
        <f t="shared" si="421"/>
        <v/>
      </c>
      <c r="N1743" s="27" t="str">
        <f t="shared" si="408"/>
        <v/>
      </c>
      <c r="O1743" s="27" t="str">
        <f t="shared" si="409"/>
        <v/>
      </c>
      <c r="P1743" s="27" t="str">
        <f t="shared" si="410"/>
        <v/>
      </c>
      <c r="Q1743" s="27" t="str">
        <f t="shared" si="411"/>
        <v/>
      </c>
      <c r="R1743" s="27" t="str">
        <f t="shared" si="412"/>
        <v/>
      </c>
      <c r="S1743" s="27" t="str">
        <f t="shared" si="413"/>
        <v/>
      </c>
      <c r="T1743" s="32" t="str">
        <f t="shared" si="414"/>
        <v/>
      </c>
      <c r="U1743" s="10"/>
    </row>
    <row r="1744" spans="1:21" x14ac:dyDescent="0.25">
      <c r="A1744" s="10"/>
      <c r="B1744" s="4" t="str">
        <f>IF(ISBLANK('INPUT | Operations'!$B1749),"",COUNT('INPUT | Operations'!$B$12:$B1748))</f>
        <v/>
      </c>
      <c r="C1744" s="27" t="str">
        <f>IF(ISNUMBER($B1744),('INPUT | Operations'!$C1748+'INPUT | Operations'!$C1749)/2,"")</f>
        <v/>
      </c>
      <c r="D1744" s="28" t="str">
        <f t="shared" si="407"/>
        <v/>
      </c>
      <c r="E1744" s="26" t="str">
        <f>IF(ISNUMBER($B1744),'INPUT | Operations'!$B1749-'INPUT | Operations'!$B1748,"")</f>
        <v/>
      </c>
      <c r="F1744" s="32" t="str">
        <f>IF(ISNUMBER($B1744),IF('INPUT | Operations'!$B1749&lt;MainEngine_BurnTime,1,IF('INPUT | Operations'!$B1748&lt;=MainEngine_BurnTime,(MainEngine_BurnTime-'INPUT | Operations'!$B1748)/('INPUT | Operations'!$B1749-'INPUT | Operations'!$B1748),0))*'INPUT | Operations'!$D1748*NumberOfMainEngines*NumberOfOps*$E1744,"")</f>
        <v/>
      </c>
      <c r="G1744" s="34" t="str">
        <f t="shared" si="415"/>
        <v/>
      </c>
      <c r="H1744" s="27" t="str">
        <f t="shared" si="416"/>
        <v/>
      </c>
      <c r="I1744" s="27" t="str">
        <f t="shared" si="417"/>
        <v/>
      </c>
      <c r="J1744" s="27" t="str">
        <f t="shared" si="418"/>
        <v/>
      </c>
      <c r="K1744" s="27" t="str">
        <f t="shared" si="419"/>
        <v/>
      </c>
      <c r="L1744" s="27" t="str">
        <f t="shared" si="420"/>
        <v/>
      </c>
      <c r="M1744" s="32" t="str">
        <f t="shared" si="421"/>
        <v/>
      </c>
      <c r="N1744" s="27" t="str">
        <f t="shared" si="408"/>
        <v/>
      </c>
      <c r="O1744" s="27" t="str">
        <f t="shared" si="409"/>
        <v/>
      </c>
      <c r="P1744" s="27" t="str">
        <f t="shared" si="410"/>
        <v/>
      </c>
      <c r="Q1744" s="27" t="str">
        <f t="shared" si="411"/>
        <v/>
      </c>
      <c r="R1744" s="27" t="str">
        <f t="shared" si="412"/>
        <v/>
      </c>
      <c r="S1744" s="27" t="str">
        <f t="shared" si="413"/>
        <v/>
      </c>
      <c r="T1744" s="32" t="str">
        <f t="shared" si="414"/>
        <v/>
      </c>
      <c r="U1744" s="10"/>
    </row>
    <row r="1745" spans="1:21" x14ac:dyDescent="0.25">
      <c r="A1745" s="10"/>
      <c r="B1745" s="4" t="str">
        <f>IF(ISBLANK('INPUT | Operations'!$B1750),"",COUNT('INPUT | Operations'!$B$12:$B1749))</f>
        <v/>
      </c>
      <c r="C1745" s="27" t="str">
        <f>IF(ISNUMBER($B1745),('INPUT | Operations'!$C1749+'INPUT | Operations'!$C1750)/2,"")</f>
        <v/>
      </c>
      <c r="D1745" s="28" t="str">
        <f t="shared" si="407"/>
        <v/>
      </c>
      <c r="E1745" s="26" t="str">
        <f>IF(ISNUMBER($B1745),'INPUT | Operations'!$B1750-'INPUT | Operations'!$B1749,"")</f>
        <v/>
      </c>
      <c r="F1745" s="32" t="str">
        <f>IF(ISNUMBER($B1745),IF('INPUT | Operations'!$B1750&lt;MainEngine_BurnTime,1,IF('INPUT | Operations'!$B1749&lt;=MainEngine_BurnTime,(MainEngine_BurnTime-'INPUT | Operations'!$B1749)/('INPUT | Operations'!$B1750-'INPUT | Operations'!$B1749),0))*'INPUT | Operations'!$D1749*NumberOfMainEngines*NumberOfOps*$E1745,"")</f>
        <v/>
      </c>
      <c r="G1745" s="34" t="str">
        <f t="shared" si="415"/>
        <v/>
      </c>
      <c r="H1745" s="27" t="str">
        <f t="shared" si="416"/>
        <v/>
      </c>
      <c r="I1745" s="27" t="str">
        <f t="shared" si="417"/>
        <v/>
      </c>
      <c r="J1745" s="27" t="str">
        <f t="shared" si="418"/>
        <v/>
      </c>
      <c r="K1745" s="27" t="str">
        <f t="shared" si="419"/>
        <v/>
      </c>
      <c r="L1745" s="27" t="str">
        <f t="shared" si="420"/>
        <v/>
      </c>
      <c r="M1745" s="32" t="str">
        <f t="shared" si="421"/>
        <v/>
      </c>
      <c r="N1745" s="27" t="str">
        <f t="shared" si="408"/>
        <v/>
      </c>
      <c r="O1745" s="27" t="str">
        <f t="shared" si="409"/>
        <v/>
      </c>
      <c r="P1745" s="27" t="str">
        <f t="shared" si="410"/>
        <v/>
      </c>
      <c r="Q1745" s="27" t="str">
        <f t="shared" si="411"/>
        <v/>
      </c>
      <c r="R1745" s="27" t="str">
        <f t="shared" si="412"/>
        <v/>
      </c>
      <c r="S1745" s="27" t="str">
        <f t="shared" si="413"/>
        <v/>
      </c>
      <c r="T1745" s="32" t="str">
        <f t="shared" si="414"/>
        <v/>
      </c>
      <c r="U1745" s="10"/>
    </row>
    <row r="1746" spans="1:21" x14ac:dyDescent="0.25">
      <c r="A1746" s="10"/>
      <c r="B1746" s="4" t="str">
        <f>IF(ISBLANK('INPUT | Operations'!$B1751),"",COUNT('INPUT | Operations'!$B$12:$B1750))</f>
        <v/>
      </c>
      <c r="C1746" s="27" t="str">
        <f>IF(ISNUMBER($B1746),('INPUT | Operations'!$C1750+'INPUT | Operations'!$C1751)/2,"")</f>
        <v/>
      </c>
      <c r="D1746" s="28" t="str">
        <f t="shared" si="407"/>
        <v/>
      </c>
      <c r="E1746" s="26" t="str">
        <f>IF(ISNUMBER($B1746),'INPUT | Operations'!$B1751-'INPUT | Operations'!$B1750,"")</f>
        <v/>
      </c>
      <c r="F1746" s="32" t="str">
        <f>IF(ISNUMBER($B1746),IF('INPUT | Operations'!$B1751&lt;MainEngine_BurnTime,1,IF('INPUT | Operations'!$B1750&lt;=MainEngine_BurnTime,(MainEngine_BurnTime-'INPUT | Operations'!$B1750)/('INPUT | Operations'!$B1751-'INPUT | Operations'!$B1750),0))*'INPUT | Operations'!$D1750*NumberOfMainEngines*NumberOfOps*$E1746,"")</f>
        <v/>
      </c>
      <c r="G1746" s="34" t="str">
        <f t="shared" si="415"/>
        <v/>
      </c>
      <c r="H1746" s="27" t="str">
        <f t="shared" si="416"/>
        <v/>
      </c>
      <c r="I1746" s="27" t="str">
        <f t="shared" si="417"/>
        <v/>
      </c>
      <c r="J1746" s="27" t="str">
        <f t="shared" si="418"/>
        <v/>
      </c>
      <c r="K1746" s="27" t="str">
        <f t="shared" si="419"/>
        <v/>
      </c>
      <c r="L1746" s="27" t="str">
        <f t="shared" si="420"/>
        <v/>
      </c>
      <c r="M1746" s="32" t="str">
        <f t="shared" si="421"/>
        <v/>
      </c>
      <c r="N1746" s="27" t="str">
        <f t="shared" si="408"/>
        <v/>
      </c>
      <c r="O1746" s="27" t="str">
        <f t="shared" si="409"/>
        <v/>
      </c>
      <c r="P1746" s="27" t="str">
        <f t="shared" si="410"/>
        <v/>
      </c>
      <c r="Q1746" s="27" t="str">
        <f t="shared" si="411"/>
        <v/>
      </c>
      <c r="R1746" s="27" t="str">
        <f t="shared" si="412"/>
        <v/>
      </c>
      <c r="S1746" s="27" t="str">
        <f t="shared" si="413"/>
        <v/>
      </c>
      <c r="T1746" s="32" t="str">
        <f t="shared" si="414"/>
        <v/>
      </c>
      <c r="U1746" s="10"/>
    </row>
    <row r="1747" spans="1:21" x14ac:dyDescent="0.25">
      <c r="A1747" s="10"/>
      <c r="B1747" s="4" t="str">
        <f>IF(ISBLANK('INPUT | Operations'!$B1752),"",COUNT('INPUT | Operations'!$B$12:$B1751))</f>
        <v/>
      </c>
      <c r="C1747" s="27" t="str">
        <f>IF(ISNUMBER($B1747),('INPUT | Operations'!$C1751+'INPUT | Operations'!$C1752)/2,"")</f>
        <v/>
      </c>
      <c r="D1747" s="28" t="str">
        <f t="shared" si="407"/>
        <v/>
      </c>
      <c r="E1747" s="26" t="str">
        <f>IF(ISNUMBER($B1747),'INPUT | Operations'!$B1752-'INPUT | Operations'!$B1751,"")</f>
        <v/>
      </c>
      <c r="F1747" s="32" t="str">
        <f>IF(ISNUMBER($B1747),IF('INPUT | Operations'!$B1752&lt;MainEngine_BurnTime,1,IF('INPUT | Operations'!$B1751&lt;=MainEngine_BurnTime,(MainEngine_BurnTime-'INPUT | Operations'!$B1751)/('INPUT | Operations'!$B1752-'INPUT | Operations'!$B1751),0))*'INPUT | Operations'!$D1751*NumberOfMainEngines*NumberOfOps*$E1747,"")</f>
        <v/>
      </c>
      <c r="G1747" s="34" t="str">
        <f t="shared" si="415"/>
        <v/>
      </c>
      <c r="H1747" s="27" t="str">
        <f t="shared" si="416"/>
        <v/>
      </c>
      <c r="I1747" s="27" t="str">
        <f t="shared" si="417"/>
        <v/>
      </c>
      <c r="J1747" s="27" t="str">
        <f t="shared" si="418"/>
        <v/>
      </c>
      <c r="K1747" s="27" t="str">
        <f t="shared" si="419"/>
        <v/>
      </c>
      <c r="L1747" s="27" t="str">
        <f t="shared" si="420"/>
        <v/>
      </c>
      <c r="M1747" s="32" t="str">
        <f t="shared" si="421"/>
        <v/>
      </c>
      <c r="N1747" s="27" t="str">
        <f t="shared" si="408"/>
        <v/>
      </c>
      <c r="O1747" s="27" t="str">
        <f t="shared" si="409"/>
        <v/>
      </c>
      <c r="P1747" s="27" t="str">
        <f t="shared" si="410"/>
        <v/>
      </c>
      <c r="Q1747" s="27" t="str">
        <f t="shared" si="411"/>
        <v/>
      </c>
      <c r="R1747" s="27" t="str">
        <f t="shared" si="412"/>
        <v/>
      </c>
      <c r="S1747" s="27" t="str">
        <f t="shared" si="413"/>
        <v/>
      </c>
      <c r="T1747" s="32" t="str">
        <f t="shared" si="414"/>
        <v/>
      </c>
      <c r="U1747" s="10"/>
    </row>
    <row r="1748" spans="1:21" x14ac:dyDescent="0.25">
      <c r="A1748" s="10"/>
      <c r="B1748" s="4" t="str">
        <f>IF(ISBLANK('INPUT | Operations'!$B1753),"",COUNT('INPUT | Operations'!$B$12:$B1752))</f>
        <v/>
      </c>
      <c r="C1748" s="27" t="str">
        <f>IF(ISNUMBER($B1748),('INPUT | Operations'!$C1752+'INPUT | Operations'!$C1753)/2,"")</f>
        <v/>
      </c>
      <c r="D1748" s="28" t="str">
        <f t="shared" si="407"/>
        <v/>
      </c>
      <c r="E1748" s="26" t="str">
        <f>IF(ISNUMBER($B1748),'INPUT | Operations'!$B1753-'INPUT | Operations'!$B1752,"")</f>
        <v/>
      </c>
      <c r="F1748" s="32" t="str">
        <f>IF(ISNUMBER($B1748),IF('INPUT | Operations'!$B1753&lt;MainEngine_BurnTime,1,IF('INPUT | Operations'!$B1752&lt;=MainEngine_BurnTime,(MainEngine_BurnTime-'INPUT | Operations'!$B1752)/('INPUT | Operations'!$B1753-'INPUT | Operations'!$B1752),0))*'INPUT | Operations'!$D1752*NumberOfMainEngines*NumberOfOps*$E1748,"")</f>
        <v/>
      </c>
      <c r="G1748" s="34" t="str">
        <f t="shared" si="415"/>
        <v/>
      </c>
      <c r="H1748" s="27" t="str">
        <f t="shared" si="416"/>
        <v/>
      </c>
      <c r="I1748" s="27" t="str">
        <f t="shared" si="417"/>
        <v/>
      </c>
      <c r="J1748" s="27" t="str">
        <f t="shared" si="418"/>
        <v/>
      </c>
      <c r="K1748" s="27" t="str">
        <f t="shared" si="419"/>
        <v/>
      </c>
      <c r="L1748" s="27" t="str">
        <f t="shared" si="420"/>
        <v/>
      </c>
      <c r="M1748" s="32" t="str">
        <f t="shared" si="421"/>
        <v/>
      </c>
      <c r="N1748" s="27" t="str">
        <f t="shared" si="408"/>
        <v/>
      </c>
      <c r="O1748" s="27" t="str">
        <f t="shared" si="409"/>
        <v/>
      </c>
      <c r="P1748" s="27" t="str">
        <f t="shared" si="410"/>
        <v/>
      </c>
      <c r="Q1748" s="27" t="str">
        <f t="shared" si="411"/>
        <v/>
      </c>
      <c r="R1748" s="27" t="str">
        <f t="shared" si="412"/>
        <v/>
      </c>
      <c r="S1748" s="27" t="str">
        <f t="shared" si="413"/>
        <v/>
      </c>
      <c r="T1748" s="32" t="str">
        <f t="shared" si="414"/>
        <v/>
      </c>
      <c r="U1748" s="10"/>
    </row>
    <row r="1749" spans="1:21" x14ac:dyDescent="0.25">
      <c r="A1749" s="10"/>
      <c r="B1749" s="4" t="str">
        <f>IF(ISBLANK('INPUT | Operations'!$B1754),"",COUNT('INPUT | Operations'!$B$12:$B1753))</f>
        <v/>
      </c>
      <c r="C1749" s="27" t="str">
        <f>IF(ISNUMBER($B1749),('INPUT | Operations'!$C1753+'INPUT | Operations'!$C1754)/2,"")</f>
        <v/>
      </c>
      <c r="D1749" s="28" t="str">
        <f t="shared" si="407"/>
        <v/>
      </c>
      <c r="E1749" s="26" t="str">
        <f>IF(ISNUMBER($B1749),'INPUT | Operations'!$B1754-'INPUT | Operations'!$B1753,"")</f>
        <v/>
      </c>
      <c r="F1749" s="32" t="str">
        <f>IF(ISNUMBER($B1749),IF('INPUT | Operations'!$B1754&lt;MainEngine_BurnTime,1,IF('INPUT | Operations'!$B1753&lt;=MainEngine_BurnTime,(MainEngine_BurnTime-'INPUT | Operations'!$B1753)/('INPUT | Operations'!$B1754-'INPUT | Operations'!$B1753),0))*'INPUT | Operations'!$D1753*NumberOfMainEngines*NumberOfOps*$E1749,"")</f>
        <v/>
      </c>
      <c r="G1749" s="34" t="str">
        <f t="shared" si="415"/>
        <v/>
      </c>
      <c r="H1749" s="27" t="str">
        <f t="shared" si="416"/>
        <v/>
      </c>
      <c r="I1749" s="27" t="str">
        <f t="shared" si="417"/>
        <v/>
      </c>
      <c r="J1749" s="27" t="str">
        <f t="shared" si="418"/>
        <v/>
      </c>
      <c r="K1749" s="27" t="str">
        <f t="shared" si="419"/>
        <v/>
      </c>
      <c r="L1749" s="27" t="str">
        <f t="shared" si="420"/>
        <v/>
      </c>
      <c r="M1749" s="32" t="str">
        <f t="shared" si="421"/>
        <v/>
      </c>
      <c r="N1749" s="27" t="str">
        <f t="shared" si="408"/>
        <v/>
      </c>
      <c r="O1749" s="27" t="str">
        <f t="shared" si="409"/>
        <v/>
      </c>
      <c r="P1749" s="27" t="str">
        <f t="shared" si="410"/>
        <v/>
      </c>
      <c r="Q1749" s="27" t="str">
        <f t="shared" si="411"/>
        <v/>
      </c>
      <c r="R1749" s="27" t="str">
        <f t="shared" si="412"/>
        <v/>
      </c>
      <c r="S1749" s="27" t="str">
        <f t="shared" si="413"/>
        <v/>
      </c>
      <c r="T1749" s="32" t="str">
        <f t="shared" si="414"/>
        <v/>
      </c>
      <c r="U1749" s="10"/>
    </row>
    <row r="1750" spans="1:21" x14ac:dyDescent="0.25">
      <c r="A1750" s="10"/>
      <c r="B1750" s="4" t="str">
        <f>IF(ISBLANK('INPUT | Operations'!$B1755),"",COUNT('INPUT | Operations'!$B$12:$B1754))</f>
        <v/>
      </c>
      <c r="C1750" s="27" t="str">
        <f>IF(ISNUMBER($B1750),('INPUT | Operations'!$C1754+'INPUT | Operations'!$C1755)/2,"")</f>
        <v/>
      </c>
      <c r="D1750" s="28" t="str">
        <f t="shared" si="407"/>
        <v/>
      </c>
      <c r="E1750" s="26" t="str">
        <f>IF(ISNUMBER($B1750),'INPUT | Operations'!$B1755-'INPUT | Operations'!$B1754,"")</f>
        <v/>
      </c>
      <c r="F1750" s="32" t="str">
        <f>IF(ISNUMBER($B1750),IF('INPUT | Operations'!$B1755&lt;MainEngine_BurnTime,1,IF('INPUT | Operations'!$B1754&lt;=MainEngine_BurnTime,(MainEngine_BurnTime-'INPUT | Operations'!$B1754)/('INPUT | Operations'!$B1755-'INPUT | Operations'!$B1754),0))*'INPUT | Operations'!$D1754*NumberOfMainEngines*NumberOfOps*$E1750,"")</f>
        <v/>
      </c>
      <c r="G1750" s="34" t="str">
        <f t="shared" si="415"/>
        <v/>
      </c>
      <c r="H1750" s="27" t="str">
        <f t="shared" si="416"/>
        <v/>
      </c>
      <c r="I1750" s="27" t="str">
        <f t="shared" si="417"/>
        <v/>
      </c>
      <c r="J1750" s="27" t="str">
        <f t="shared" si="418"/>
        <v/>
      </c>
      <c r="K1750" s="27" t="str">
        <f t="shared" si="419"/>
        <v/>
      </c>
      <c r="L1750" s="27" t="str">
        <f t="shared" si="420"/>
        <v/>
      </c>
      <c r="M1750" s="32" t="str">
        <f t="shared" si="421"/>
        <v/>
      </c>
      <c r="N1750" s="27" t="str">
        <f t="shared" si="408"/>
        <v/>
      </c>
      <c r="O1750" s="27" t="str">
        <f t="shared" si="409"/>
        <v/>
      </c>
      <c r="P1750" s="27" t="str">
        <f t="shared" si="410"/>
        <v/>
      </c>
      <c r="Q1750" s="27" t="str">
        <f t="shared" si="411"/>
        <v/>
      </c>
      <c r="R1750" s="27" t="str">
        <f t="shared" si="412"/>
        <v/>
      </c>
      <c r="S1750" s="27" t="str">
        <f t="shared" si="413"/>
        <v/>
      </c>
      <c r="T1750" s="32" t="str">
        <f t="shared" si="414"/>
        <v/>
      </c>
      <c r="U1750" s="10"/>
    </row>
    <row r="1751" spans="1:21" x14ac:dyDescent="0.25">
      <c r="A1751" s="10"/>
      <c r="B1751" s="4" t="str">
        <f>IF(ISBLANK('INPUT | Operations'!$B1756),"",COUNT('INPUT | Operations'!$B$12:$B1755))</f>
        <v/>
      </c>
      <c r="C1751" s="27" t="str">
        <f>IF(ISNUMBER($B1751),('INPUT | Operations'!$C1755+'INPUT | Operations'!$C1756)/2,"")</f>
        <v/>
      </c>
      <c r="D1751" s="28" t="str">
        <f t="shared" si="407"/>
        <v/>
      </c>
      <c r="E1751" s="26" t="str">
        <f>IF(ISNUMBER($B1751),'INPUT | Operations'!$B1756-'INPUT | Operations'!$B1755,"")</f>
        <v/>
      </c>
      <c r="F1751" s="32" t="str">
        <f>IF(ISNUMBER($B1751),IF('INPUT | Operations'!$B1756&lt;MainEngine_BurnTime,1,IF('INPUT | Operations'!$B1755&lt;=MainEngine_BurnTime,(MainEngine_BurnTime-'INPUT | Operations'!$B1755)/('INPUT | Operations'!$B1756-'INPUT | Operations'!$B1755),0))*'INPUT | Operations'!$D1755*NumberOfMainEngines*NumberOfOps*$E1751,"")</f>
        <v/>
      </c>
      <c r="G1751" s="34" t="str">
        <f t="shared" si="415"/>
        <v/>
      </c>
      <c r="H1751" s="27" t="str">
        <f t="shared" si="416"/>
        <v/>
      </c>
      <c r="I1751" s="27" t="str">
        <f t="shared" si="417"/>
        <v/>
      </c>
      <c r="J1751" s="27" t="str">
        <f t="shared" si="418"/>
        <v/>
      </c>
      <c r="K1751" s="27" t="str">
        <f t="shared" si="419"/>
        <v/>
      </c>
      <c r="L1751" s="27" t="str">
        <f t="shared" si="420"/>
        <v/>
      </c>
      <c r="M1751" s="32" t="str">
        <f t="shared" si="421"/>
        <v/>
      </c>
      <c r="N1751" s="27" t="str">
        <f t="shared" si="408"/>
        <v/>
      </c>
      <c r="O1751" s="27" t="str">
        <f t="shared" si="409"/>
        <v/>
      </c>
      <c r="P1751" s="27" t="str">
        <f t="shared" si="410"/>
        <v/>
      </c>
      <c r="Q1751" s="27" t="str">
        <f t="shared" si="411"/>
        <v/>
      </c>
      <c r="R1751" s="27" t="str">
        <f t="shared" si="412"/>
        <v/>
      </c>
      <c r="S1751" s="27" t="str">
        <f t="shared" si="413"/>
        <v/>
      </c>
      <c r="T1751" s="32" t="str">
        <f t="shared" si="414"/>
        <v/>
      </c>
      <c r="U1751" s="10"/>
    </row>
    <row r="1752" spans="1:21" x14ac:dyDescent="0.25">
      <c r="A1752" s="10"/>
      <c r="B1752" s="4" t="str">
        <f>IF(ISBLANK('INPUT | Operations'!$B1757),"",COUNT('INPUT | Operations'!$B$12:$B1756))</f>
        <v/>
      </c>
      <c r="C1752" s="27" t="str">
        <f>IF(ISNUMBER($B1752),('INPUT | Operations'!$C1756+'INPUT | Operations'!$C1757)/2,"")</f>
        <v/>
      </c>
      <c r="D1752" s="28" t="str">
        <f t="shared" si="407"/>
        <v/>
      </c>
      <c r="E1752" s="26" t="str">
        <f>IF(ISNUMBER($B1752),'INPUT | Operations'!$B1757-'INPUT | Operations'!$B1756,"")</f>
        <v/>
      </c>
      <c r="F1752" s="32" t="str">
        <f>IF(ISNUMBER($B1752),IF('INPUT | Operations'!$B1757&lt;MainEngine_BurnTime,1,IF('INPUT | Operations'!$B1756&lt;=MainEngine_BurnTime,(MainEngine_BurnTime-'INPUT | Operations'!$B1756)/('INPUT | Operations'!$B1757-'INPUT | Operations'!$B1756),0))*'INPUT | Operations'!$D1756*NumberOfMainEngines*NumberOfOps*$E1752,"")</f>
        <v/>
      </c>
      <c r="G1752" s="34" t="str">
        <f t="shared" si="415"/>
        <v/>
      </c>
      <c r="H1752" s="27" t="str">
        <f t="shared" si="416"/>
        <v/>
      </c>
      <c r="I1752" s="27" t="str">
        <f t="shared" si="417"/>
        <v/>
      </c>
      <c r="J1752" s="27" t="str">
        <f t="shared" si="418"/>
        <v/>
      </c>
      <c r="K1752" s="27" t="str">
        <f t="shared" si="419"/>
        <v/>
      </c>
      <c r="L1752" s="27" t="str">
        <f t="shared" si="420"/>
        <v/>
      </c>
      <c r="M1752" s="32" t="str">
        <f t="shared" si="421"/>
        <v/>
      </c>
      <c r="N1752" s="27" t="str">
        <f t="shared" si="408"/>
        <v/>
      </c>
      <c r="O1752" s="27" t="str">
        <f t="shared" si="409"/>
        <v/>
      </c>
      <c r="P1752" s="27" t="str">
        <f t="shared" si="410"/>
        <v/>
      </c>
      <c r="Q1752" s="27" t="str">
        <f t="shared" si="411"/>
        <v/>
      </c>
      <c r="R1752" s="27" t="str">
        <f t="shared" si="412"/>
        <v/>
      </c>
      <c r="S1752" s="27" t="str">
        <f t="shared" si="413"/>
        <v/>
      </c>
      <c r="T1752" s="32" t="str">
        <f t="shared" si="414"/>
        <v/>
      </c>
      <c r="U1752" s="10"/>
    </row>
    <row r="1753" spans="1:21" x14ac:dyDescent="0.25">
      <c r="A1753" s="10"/>
      <c r="B1753" s="4" t="str">
        <f>IF(ISBLANK('INPUT | Operations'!$B1758),"",COUNT('INPUT | Operations'!$B$12:$B1757))</f>
        <v/>
      </c>
      <c r="C1753" s="27" t="str">
        <f>IF(ISNUMBER($B1753),('INPUT | Operations'!$C1757+'INPUT | Operations'!$C1758)/2,"")</f>
        <v/>
      </c>
      <c r="D1753" s="28" t="str">
        <f t="shared" si="407"/>
        <v/>
      </c>
      <c r="E1753" s="26" t="str">
        <f>IF(ISNUMBER($B1753),'INPUT | Operations'!$B1758-'INPUT | Operations'!$B1757,"")</f>
        <v/>
      </c>
      <c r="F1753" s="32" t="str">
        <f>IF(ISNUMBER($B1753),IF('INPUT | Operations'!$B1758&lt;MainEngine_BurnTime,1,IF('INPUT | Operations'!$B1757&lt;=MainEngine_BurnTime,(MainEngine_BurnTime-'INPUT | Operations'!$B1757)/('INPUT | Operations'!$B1758-'INPUT | Operations'!$B1757),0))*'INPUT | Operations'!$D1757*NumberOfMainEngines*NumberOfOps*$E1753,"")</f>
        <v/>
      </c>
      <c r="G1753" s="34" t="str">
        <f t="shared" si="415"/>
        <v/>
      </c>
      <c r="H1753" s="27" t="str">
        <f t="shared" si="416"/>
        <v/>
      </c>
      <c r="I1753" s="27" t="str">
        <f t="shared" si="417"/>
        <v/>
      </c>
      <c r="J1753" s="27" t="str">
        <f t="shared" si="418"/>
        <v/>
      </c>
      <c r="K1753" s="27" t="str">
        <f t="shared" si="419"/>
        <v/>
      </c>
      <c r="L1753" s="27" t="str">
        <f t="shared" si="420"/>
        <v/>
      </c>
      <c r="M1753" s="32" t="str">
        <f t="shared" si="421"/>
        <v/>
      </c>
      <c r="N1753" s="27" t="str">
        <f t="shared" si="408"/>
        <v/>
      </c>
      <c r="O1753" s="27" t="str">
        <f t="shared" si="409"/>
        <v/>
      </c>
      <c r="P1753" s="27" t="str">
        <f t="shared" si="410"/>
        <v/>
      </c>
      <c r="Q1753" s="27" t="str">
        <f t="shared" si="411"/>
        <v/>
      </c>
      <c r="R1753" s="27" t="str">
        <f t="shared" si="412"/>
        <v/>
      </c>
      <c r="S1753" s="27" t="str">
        <f t="shared" si="413"/>
        <v/>
      </c>
      <c r="T1753" s="32" t="str">
        <f t="shared" si="414"/>
        <v/>
      </c>
      <c r="U1753" s="10"/>
    </row>
    <row r="1754" spans="1:21" x14ac:dyDescent="0.25">
      <c r="A1754" s="10"/>
      <c r="B1754" s="4" t="str">
        <f>IF(ISBLANK('INPUT | Operations'!$B1759),"",COUNT('INPUT | Operations'!$B$12:$B1758))</f>
        <v/>
      </c>
      <c r="C1754" s="27" t="str">
        <f>IF(ISNUMBER($B1754),('INPUT | Operations'!$C1758+'INPUT | Operations'!$C1759)/2,"")</f>
        <v/>
      </c>
      <c r="D1754" s="28" t="str">
        <f t="shared" si="407"/>
        <v/>
      </c>
      <c r="E1754" s="26" t="str">
        <f>IF(ISNUMBER($B1754),'INPUT | Operations'!$B1759-'INPUT | Operations'!$B1758,"")</f>
        <v/>
      </c>
      <c r="F1754" s="32" t="str">
        <f>IF(ISNUMBER($B1754),IF('INPUT | Operations'!$B1759&lt;MainEngine_BurnTime,1,IF('INPUT | Operations'!$B1758&lt;=MainEngine_BurnTime,(MainEngine_BurnTime-'INPUT | Operations'!$B1758)/('INPUT | Operations'!$B1759-'INPUT | Operations'!$B1758),0))*'INPUT | Operations'!$D1758*NumberOfMainEngines*NumberOfOps*$E1754,"")</f>
        <v/>
      </c>
      <c r="G1754" s="34" t="str">
        <f t="shared" si="415"/>
        <v/>
      </c>
      <c r="H1754" s="27" t="str">
        <f t="shared" si="416"/>
        <v/>
      </c>
      <c r="I1754" s="27" t="str">
        <f t="shared" si="417"/>
        <v/>
      </c>
      <c r="J1754" s="27" t="str">
        <f t="shared" si="418"/>
        <v/>
      </c>
      <c r="K1754" s="27" t="str">
        <f t="shared" si="419"/>
        <v/>
      </c>
      <c r="L1754" s="27" t="str">
        <f t="shared" si="420"/>
        <v/>
      </c>
      <c r="M1754" s="32" t="str">
        <f t="shared" si="421"/>
        <v/>
      </c>
      <c r="N1754" s="27" t="str">
        <f t="shared" si="408"/>
        <v/>
      </c>
      <c r="O1754" s="27" t="str">
        <f t="shared" si="409"/>
        <v/>
      </c>
      <c r="P1754" s="27" t="str">
        <f t="shared" si="410"/>
        <v/>
      </c>
      <c r="Q1754" s="27" t="str">
        <f t="shared" si="411"/>
        <v/>
      </c>
      <c r="R1754" s="27" t="str">
        <f t="shared" si="412"/>
        <v/>
      </c>
      <c r="S1754" s="27" t="str">
        <f t="shared" si="413"/>
        <v/>
      </c>
      <c r="T1754" s="32" t="str">
        <f t="shared" si="414"/>
        <v/>
      </c>
      <c r="U1754" s="10"/>
    </row>
    <row r="1755" spans="1:21" x14ac:dyDescent="0.25">
      <c r="A1755" s="10"/>
      <c r="B1755" s="4" t="str">
        <f>IF(ISBLANK('INPUT | Operations'!$B1760),"",COUNT('INPUT | Operations'!$B$12:$B1759))</f>
        <v/>
      </c>
      <c r="C1755" s="27" t="str">
        <f>IF(ISNUMBER($B1755),('INPUT | Operations'!$C1759+'INPUT | Operations'!$C1760)/2,"")</f>
        <v/>
      </c>
      <c r="D1755" s="28" t="str">
        <f t="shared" si="407"/>
        <v/>
      </c>
      <c r="E1755" s="26" t="str">
        <f>IF(ISNUMBER($B1755),'INPUT | Operations'!$B1760-'INPUT | Operations'!$B1759,"")</f>
        <v/>
      </c>
      <c r="F1755" s="32" t="str">
        <f>IF(ISNUMBER($B1755),IF('INPUT | Operations'!$B1760&lt;MainEngine_BurnTime,1,IF('INPUT | Operations'!$B1759&lt;=MainEngine_BurnTime,(MainEngine_BurnTime-'INPUT | Operations'!$B1759)/('INPUT | Operations'!$B1760-'INPUT | Operations'!$B1759),0))*'INPUT | Operations'!$D1759*NumberOfMainEngines*NumberOfOps*$E1755,"")</f>
        <v/>
      </c>
      <c r="G1755" s="34" t="str">
        <f t="shared" si="415"/>
        <v/>
      </c>
      <c r="H1755" s="27" t="str">
        <f t="shared" si="416"/>
        <v/>
      </c>
      <c r="I1755" s="27" t="str">
        <f t="shared" si="417"/>
        <v/>
      </c>
      <c r="J1755" s="27" t="str">
        <f t="shared" si="418"/>
        <v/>
      </c>
      <c r="K1755" s="27" t="str">
        <f t="shared" si="419"/>
        <v/>
      </c>
      <c r="L1755" s="27" t="str">
        <f t="shared" si="420"/>
        <v/>
      </c>
      <c r="M1755" s="32" t="str">
        <f t="shared" si="421"/>
        <v/>
      </c>
      <c r="N1755" s="27" t="str">
        <f t="shared" si="408"/>
        <v/>
      </c>
      <c r="O1755" s="27" t="str">
        <f t="shared" si="409"/>
        <v/>
      </c>
      <c r="P1755" s="27" t="str">
        <f t="shared" si="410"/>
        <v/>
      </c>
      <c r="Q1755" s="27" t="str">
        <f t="shared" si="411"/>
        <v/>
      </c>
      <c r="R1755" s="27" t="str">
        <f t="shared" si="412"/>
        <v/>
      </c>
      <c r="S1755" s="27" t="str">
        <f t="shared" si="413"/>
        <v/>
      </c>
      <c r="T1755" s="32" t="str">
        <f t="shared" si="414"/>
        <v/>
      </c>
      <c r="U1755" s="10"/>
    </row>
    <row r="1756" spans="1:21" x14ac:dyDescent="0.25">
      <c r="A1756" s="10"/>
      <c r="B1756" s="4" t="str">
        <f>IF(ISBLANK('INPUT | Operations'!$B1761),"",COUNT('INPUT | Operations'!$B$12:$B1760))</f>
        <v/>
      </c>
      <c r="C1756" s="27" t="str">
        <f>IF(ISNUMBER($B1756),('INPUT | Operations'!$C1760+'INPUT | Operations'!$C1761)/2,"")</f>
        <v/>
      </c>
      <c r="D1756" s="28" t="str">
        <f t="shared" si="407"/>
        <v/>
      </c>
      <c r="E1756" s="26" t="str">
        <f>IF(ISNUMBER($B1756),'INPUT | Operations'!$B1761-'INPUT | Operations'!$B1760,"")</f>
        <v/>
      </c>
      <c r="F1756" s="32" t="str">
        <f>IF(ISNUMBER($B1756),IF('INPUT | Operations'!$B1761&lt;MainEngine_BurnTime,1,IF('INPUT | Operations'!$B1760&lt;=MainEngine_BurnTime,(MainEngine_BurnTime-'INPUT | Operations'!$B1760)/('INPUT | Operations'!$B1761-'INPUT | Operations'!$B1760),0))*'INPUT | Operations'!$D1760*NumberOfMainEngines*NumberOfOps*$E1756,"")</f>
        <v/>
      </c>
      <c r="G1756" s="34" t="str">
        <f t="shared" si="415"/>
        <v/>
      </c>
      <c r="H1756" s="27" t="str">
        <f t="shared" si="416"/>
        <v/>
      </c>
      <c r="I1756" s="27" t="str">
        <f t="shared" si="417"/>
        <v/>
      </c>
      <c r="J1756" s="27" t="str">
        <f t="shared" si="418"/>
        <v/>
      </c>
      <c r="K1756" s="27" t="str">
        <f t="shared" si="419"/>
        <v/>
      </c>
      <c r="L1756" s="27" t="str">
        <f t="shared" si="420"/>
        <v/>
      </c>
      <c r="M1756" s="32" t="str">
        <f t="shared" si="421"/>
        <v/>
      </c>
      <c r="N1756" s="27" t="str">
        <f t="shared" si="408"/>
        <v/>
      </c>
      <c r="O1756" s="27" t="str">
        <f t="shared" si="409"/>
        <v/>
      </c>
      <c r="P1756" s="27" t="str">
        <f t="shared" si="410"/>
        <v/>
      </c>
      <c r="Q1756" s="27" t="str">
        <f t="shared" si="411"/>
        <v/>
      </c>
      <c r="R1756" s="27" t="str">
        <f t="shared" si="412"/>
        <v/>
      </c>
      <c r="S1756" s="27" t="str">
        <f t="shared" si="413"/>
        <v/>
      </c>
      <c r="T1756" s="32" t="str">
        <f t="shared" si="414"/>
        <v/>
      </c>
      <c r="U1756" s="10"/>
    </row>
    <row r="1757" spans="1:21" x14ac:dyDescent="0.25">
      <c r="A1757" s="10"/>
      <c r="B1757" s="4" t="str">
        <f>IF(ISBLANK('INPUT | Operations'!$B1762),"",COUNT('INPUT | Operations'!$B$12:$B1761))</f>
        <v/>
      </c>
      <c r="C1757" s="27" t="str">
        <f>IF(ISNUMBER($B1757),('INPUT | Operations'!$C1761+'INPUT | Operations'!$C1762)/2,"")</f>
        <v/>
      </c>
      <c r="D1757" s="28" t="str">
        <f t="shared" si="407"/>
        <v/>
      </c>
      <c r="E1757" s="26" t="str">
        <f>IF(ISNUMBER($B1757),'INPUT | Operations'!$B1762-'INPUT | Operations'!$B1761,"")</f>
        <v/>
      </c>
      <c r="F1757" s="32" t="str">
        <f>IF(ISNUMBER($B1757),IF('INPUT | Operations'!$B1762&lt;MainEngine_BurnTime,1,IF('INPUT | Operations'!$B1761&lt;=MainEngine_BurnTime,(MainEngine_BurnTime-'INPUT | Operations'!$B1761)/('INPUT | Operations'!$B1762-'INPUT | Operations'!$B1761),0))*'INPUT | Operations'!$D1761*NumberOfMainEngines*NumberOfOps*$E1757,"")</f>
        <v/>
      </c>
      <c r="G1757" s="34" t="str">
        <f t="shared" si="415"/>
        <v/>
      </c>
      <c r="H1757" s="27" t="str">
        <f t="shared" si="416"/>
        <v/>
      </c>
      <c r="I1757" s="27" t="str">
        <f t="shared" si="417"/>
        <v/>
      </c>
      <c r="J1757" s="27" t="str">
        <f t="shared" si="418"/>
        <v/>
      </c>
      <c r="K1757" s="27" t="str">
        <f t="shared" si="419"/>
        <v/>
      </c>
      <c r="L1757" s="27" t="str">
        <f t="shared" si="420"/>
        <v/>
      </c>
      <c r="M1757" s="32" t="str">
        <f t="shared" si="421"/>
        <v/>
      </c>
      <c r="N1757" s="27" t="str">
        <f t="shared" si="408"/>
        <v/>
      </c>
      <c r="O1757" s="27" t="str">
        <f t="shared" si="409"/>
        <v/>
      </c>
      <c r="P1757" s="27" t="str">
        <f t="shared" si="410"/>
        <v/>
      </c>
      <c r="Q1757" s="27" t="str">
        <f t="shared" si="411"/>
        <v/>
      </c>
      <c r="R1757" s="27" t="str">
        <f t="shared" si="412"/>
        <v/>
      </c>
      <c r="S1757" s="27" t="str">
        <f t="shared" si="413"/>
        <v/>
      </c>
      <c r="T1757" s="32" t="str">
        <f t="shared" si="414"/>
        <v/>
      </c>
      <c r="U1757" s="10"/>
    </row>
    <row r="1758" spans="1:21" x14ac:dyDescent="0.25">
      <c r="A1758" s="10"/>
      <c r="B1758" s="4" t="str">
        <f>IF(ISBLANK('INPUT | Operations'!$B1763),"",COUNT('INPUT | Operations'!$B$12:$B1762))</f>
        <v/>
      </c>
      <c r="C1758" s="27" t="str">
        <f>IF(ISNUMBER($B1758),('INPUT | Operations'!$C1762+'INPUT | Operations'!$C1763)/2,"")</f>
        <v/>
      </c>
      <c r="D1758" s="28" t="str">
        <f t="shared" si="407"/>
        <v/>
      </c>
      <c r="E1758" s="26" t="str">
        <f>IF(ISNUMBER($B1758),'INPUT | Operations'!$B1763-'INPUT | Operations'!$B1762,"")</f>
        <v/>
      </c>
      <c r="F1758" s="32" t="str">
        <f>IF(ISNUMBER($B1758),IF('INPUT | Operations'!$B1763&lt;MainEngine_BurnTime,1,IF('INPUT | Operations'!$B1762&lt;=MainEngine_BurnTime,(MainEngine_BurnTime-'INPUT | Operations'!$B1762)/('INPUT | Operations'!$B1763-'INPUT | Operations'!$B1762),0))*'INPUT | Operations'!$D1762*NumberOfMainEngines*NumberOfOps*$E1758,"")</f>
        <v/>
      </c>
      <c r="G1758" s="34" t="str">
        <f t="shared" si="415"/>
        <v/>
      </c>
      <c r="H1758" s="27" t="str">
        <f t="shared" si="416"/>
        <v/>
      </c>
      <c r="I1758" s="27" t="str">
        <f t="shared" si="417"/>
        <v/>
      </c>
      <c r="J1758" s="27" t="str">
        <f t="shared" si="418"/>
        <v/>
      </c>
      <c r="K1758" s="27" t="str">
        <f t="shared" si="419"/>
        <v/>
      </c>
      <c r="L1758" s="27" t="str">
        <f t="shared" si="420"/>
        <v/>
      </c>
      <c r="M1758" s="32" t="str">
        <f t="shared" si="421"/>
        <v/>
      </c>
      <c r="N1758" s="27" t="str">
        <f t="shared" si="408"/>
        <v/>
      </c>
      <c r="O1758" s="27" t="str">
        <f t="shared" si="409"/>
        <v/>
      </c>
      <c r="P1758" s="27" t="str">
        <f t="shared" si="410"/>
        <v/>
      </c>
      <c r="Q1758" s="27" t="str">
        <f t="shared" si="411"/>
        <v/>
      </c>
      <c r="R1758" s="27" t="str">
        <f t="shared" si="412"/>
        <v/>
      </c>
      <c r="S1758" s="27" t="str">
        <f t="shared" si="413"/>
        <v/>
      </c>
      <c r="T1758" s="32" t="str">
        <f t="shared" si="414"/>
        <v/>
      </c>
      <c r="U1758" s="10"/>
    </row>
    <row r="1759" spans="1:21" x14ac:dyDescent="0.25">
      <c r="A1759" s="10"/>
      <c r="B1759" s="4" t="str">
        <f>IF(ISBLANK('INPUT | Operations'!$B1764),"",COUNT('INPUT | Operations'!$B$12:$B1763))</f>
        <v/>
      </c>
      <c r="C1759" s="27" t="str">
        <f>IF(ISNUMBER($B1759),('INPUT | Operations'!$C1763+'INPUT | Operations'!$C1764)/2,"")</f>
        <v/>
      </c>
      <c r="D1759" s="28" t="str">
        <f t="shared" si="407"/>
        <v/>
      </c>
      <c r="E1759" s="26" t="str">
        <f>IF(ISNUMBER($B1759),'INPUT | Operations'!$B1764-'INPUT | Operations'!$B1763,"")</f>
        <v/>
      </c>
      <c r="F1759" s="32" t="str">
        <f>IF(ISNUMBER($B1759),IF('INPUT | Operations'!$B1764&lt;MainEngine_BurnTime,1,IF('INPUT | Operations'!$B1763&lt;=MainEngine_BurnTime,(MainEngine_BurnTime-'INPUT | Operations'!$B1763)/('INPUT | Operations'!$B1764-'INPUT | Operations'!$B1763),0))*'INPUT | Operations'!$D1763*NumberOfMainEngines*NumberOfOps*$E1759,"")</f>
        <v/>
      </c>
      <c r="G1759" s="34" t="str">
        <f t="shared" si="415"/>
        <v/>
      </c>
      <c r="H1759" s="27" t="str">
        <f t="shared" si="416"/>
        <v/>
      </c>
      <c r="I1759" s="27" t="str">
        <f t="shared" si="417"/>
        <v/>
      </c>
      <c r="J1759" s="27" t="str">
        <f t="shared" si="418"/>
        <v/>
      </c>
      <c r="K1759" s="27" t="str">
        <f t="shared" si="419"/>
        <v/>
      </c>
      <c r="L1759" s="27" t="str">
        <f t="shared" si="420"/>
        <v/>
      </c>
      <c r="M1759" s="32" t="str">
        <f t="shared" si="421"/>
        <v/>
      </c>
      <c r="N1759" s="27" t="str">
        <f t="shared" si="408"/>
        <v/>
      </c>
      <c r="O1759" s="27" t="str">
        <f t="shared" si="409"/>
        <v/>
      </c>
      <c r="P1759" s="27" t="str">
        <f t="shared" si="410"/>
        <v/>
      </c>
      <c r="Q1759" s="27" t="str">
        <f t="shared" si="411"/>
        <v/>
      </c>
      <c r="R1759" s="27" t="str">
        <f t="shared" si="412"/>
        <v/>
      </c>
      <c r="S1759" s="27" t="str">
        <f t="shared" si="413"/>
        <v/>
      </c>
      <c r="T1759" s="32" t="str">
        <f t="shared" si="414"/>
        <v/>
      </c>
      <c r="U1759" s="10"/>
    </row>
    <row r="1760" spans="1:21" x14ac:dyDescent="0.25">
      <c r="A1760" s="10"/>
      <c r="B1760" s="4" t="str">
        <f>IF(ISBLANK('INPUT | Operations'!$B1765),"",COUNT('INPUT | Operations'!$B$12:$B1764))</f>
        <v/>
      </c>
      <c r="C1760" s="27" t="str">
        <f>IF(ISNUMBER($B1760),('INPUT | Operations'!$C1764+'INPUT | Operations'!$C1765)/2,"")</f>
        <v/>
      </c>
      <c r="D1760" s="28" t="str">
        <f t="shared" si="407"/>
        <v/>
      </c>
      <c r="E1760" s="26" t="str">
        <f>IF(ISNUMBER($B1760),'INPUT | Operations'!$B1765-'INPUT | Operations'!$B1764,"")</f>
        <v/>
      </c>
      <c r="F1760" s="32" t="str">
        <f>IF(ISNUMBER($B1760),IF('INPUT | Operations'!$B1765&lt;MainEngine_BurnTime,1,IF('INPUT | Operations'!$B1764&lt;=MainEngine_BurnTime,(MainEngine_BurnTime-'INPUT | Operations'!$B1764)/('INPUT | Operations'!$B1765-'INPUT | Operations'!$B1764),0))*'INPUT | Operations'!$D1764*NumberOfMainEngines*NumberOfOps*$E1760,"")</f>
        <v/>
      </c>
      <c r="G1760" s="34" t="str">
        <f t="shared" si="415"/>
        <v/>
      </c>
      <c r="H1760" s="27" t="str">
        <f t="shared" si="416"/>
        <v/>
      </c>
      <c r="I1760" s="27" t="str">
        <f t="shared" si="417"/>
        <v/>
      </c>
      <c r="J1760" s="27" t="str">
        <f t="shared" si="418"/>
        <v/>
      </c>
      <c r="K1760" s="27" t="str">
        <f t="shared" si="419"/>
        <v/>
      </c>
      <c r="L1760" s="27" t="str">
        <f t="shared" si="420"/>
        <v/>
      </c>
      <c r="M1760" s="32" t="str">
        <f t="shared" si="421"/>
        <v/>
      </c>
      <c r="N1760" s="27" t="str">
        <f t="shared" si="408"/>
        <v/>
      </c>
      <c r="O1760" s="27" t="str">
        <f t="shared" si="409"/>
        <v/>
      </c>
      <c r="P1760" s="27" t="str">
        <f t="shared" si="410"/>
        <v/>
      </c>
      <c r="Q1760" s="27" t="str">
        <f t="shared" si="411"/>
        <v/>
      </c>
      <c r="R1760" s="27" t="str">
        <f t="shared" si="412"/>
        <v/>
      </c>
      <c r="S1760" s="27" t="str">
        <f t="shared" si="413"/>
        <v/>
      </c>
      <c r="T1760" s="32" t="str">
        <f t="shared" si="414"/>
        <v/>
      </c>
      <c r="U1760" s="10"/>
    </row>
    <row r="1761" spans="1:21" x14ac:dyDescent="0.25">
      <c r="A1761" s="10"/>
      <c r="B1761" s="4" t="str">
        <f>IF(ISBLANK('INPUT | Operations'!$B1766),"",COUNT('INPUT | Operations'!$B$12:$B1765))</f>
        <v/>
      </c>
      <c r="C1761" s="27" t="str">
        <f>IF(ISNUMBER($B1761),('INPUT | Operations'!$C1765+'INPUT | Operations'!$C1766)/2,"")</f>
        <v/>
      </c>
      <c r="D1761" s="28" t="str">
        <f t="shared" si="407"/>
        <v/>
      </c>
      <c r="E1761" s="26" t="str">
        <f>IF(ISNUMBER($B1761),'INPUT | Operations'!$B1766-'INPUT | Operations'!$B1765,"")</f>
        <v/>
      </c>
      <c r="F1761" s="32" t="str">
        <f>IF(ISNUMBER($B1761),IF('INPUT | Operations'!$B1766&lt;MainEngine_BurnTime,1,IF('INPUT | Operations'!$B1765&lt;=MainEngine_BurnTime,(MainEngine_BurnTime-'INPUT | Operations'!$B1765)/('INPUT | Operations'!$B1766-'INPUT | Operations'!$B1765),0))*'INPUT | Operations'!$D1765*NumberOfMainEngines*NumberOfOps*$E1761,"")</f>
        <v/>
      </c>
      <c r="G1761" s="34" t="str">
        <f t="shared" si="415"/>
        <v/>
      </c>
      <c r="H1761" s="27" t="str">
        <f t="shared" si="416"/>
        <v/>
      </c>
      <c r="I1761" s="27" t="str">
        <f t="shared" si="417"/>
        <v/>
      </c>
      <c r="J1761" s="27" t="str">
        <f t="shared" si="418"/>
        <v/>
      </c>
      <c r="K1761" s="27" t="str">
        <f t="shared" si="419"/>
        <v/>
      </c>
      <c r="L1761" s="27" t="str">
        <f t="shared" si="420"/>
        <v/>
      </c>
      <c r="M1761" s="32" t="str">
        <f t="shared" si="421"/>
        <v/>
      </c>
      <c r="N1761" s="27" t="str">
        <f t="shared" si="408"/>
        <v/>
      </c>
      <c r="O1761" s="27" t="str">
        <f t="shared" si="409"/>
        <v/>
      </c>
      <c r="P1761" s="27" t="str">
        <f t="shared" si="410"/>
        <v/>
      </c>
      <c r="Q1761" s="27" t="str">
        <f t="shared" si="411"/>
        <v/>
      </c>
      <c r="R1761" s="27" t="str">
        <f t="shared" si="412"/>
        <v/>
      </c>
      <c r="S1761" s="27" t="str">
        <f t="shared" si="413"/>
        <v/>
      </c>
      <c r="T1761" s="32" t="str">
        <f t="shared" si="414"/>
        <v/>
      </c>
      <c r="U1761" s="10"/>
    </row>
    <row r="1762" spans="1:21" x14ac:dyDescent="0.25">
      <c r="A1762" s="10"/>
      <c r="B1762" s="4" t="str">
        <f>IF(ISBLANK('INPUT | Operations'!$B1767),"",COUNT('INPUT | Operations'!$B$12:$B1766))</f>
        <v/>
      </c>
      <c r="C1762" s="27" t="str">
        <f>IF(ISNUMBER($B1762),('INPUT | Operations'!$C1766+'INPUT | Operations'!$C1767)/2,"")</f>
        <v/>
      </c>
      <c r="D1762" s="28" t="str">
        <f t="shared" si="407"/>
        <v/>
      </c>
      <c r="E1762" s="26" t="str">
        <f>IF(ISNUMBER($B1762),'INPUT | Operations'!$B1767-'INPUT | Operations'!$B1766,"")</f>
        <v/>
      </c>
      <c r="F1762" s="32" t="str">
        <f>IF(ISNUMBER($B1762),IF('INPUT | Operations'!$B1767&lt;MainEngine_BurnTime,1,IF('INPUT | Operations'!$B1766&lt;=MainEngine_BurnTime,(MainEngine_BurnTime-'INPUT | Operations'!$B1766)/('INPUT | Operations'!$B1767-'INPUT | Operations'!$B1766),0))*'INPUT | Operations'!$D1766*NumberOfMainEngines*NumberOfOps*$E1762,"")</f>
        <v/>
      </c>
      <c r="G1762" s="34" t="str">
        <f t="shared" si="415"/>
        <v/>
      </c>
      <c r="H1762" s="27" t="str">
        <f t="shared" si="416"/>
        <v/>
      </c>
      <c r="I1762" s="27" t="str">
        <f t="shared" si="417"/>
        <v/>
      </c>
      <c r="J1762" s="27" t="str">
        <f t="shared" si="418"/>
        <v/>
      </c>
      <c r="K1762" s="27" t="str">
        <f t="shared" si="419"/>
        <v/>
      </c>
      <c r="L1762" s="27" t="str">
        <f t="shared" si="420"/>
        <v/>
      </c>
      <c r="M1762" s="32" t="str">
        <f t="shared" si="421"/>
        <v/>
      </c>
      <c r="N1762" s="27" t="str">
        <f t="shared" si="408"/>
        <v/>
      </c>
      <c r="O1762" s="27" t="str">
        <f t="shared" si="409"/>
        <v/>
      </c>
      <c r="P1762" s="27" t="str">
        <f t="shared" si="410"/>
        <v/>
      </c>
      <c r="Q1762" s="27" t="str">
        <f t="shared" si="411"/>
        <v/>
      </c>
      <c r="R1762" s="27" t="str">
        <f t="shared" si="412"/>
        <v/>
      </c>
      <c r="S1762" s="27" t="str">
        <f t="shared" si="413"/>
        <v/>
      </c>
      <c r="T1762" s="32" t="str">
        <f t="shared" si="414"/>
        <v/>
      </c>
      <c r="U1762" s="10"/>
    </row>
    <row r="1763" spans="1:21" x14ac:dyDescent="0.25">
      <c r="A1763" s="10"/>
      <c r="B1763" s="4" t="str">
        <f>IF(ISBLANK('INPUT | Operations'!$B1768),"",COUNT('INPUT | Operations'!$B$12:$B1767))</f>
        <v/>
      </c>
      <c r="C1763" s="27" t="str">
        <f>IF(ISNUMBER($B1763),('INPUT | Operations'!$C1767+'INPUT | Operations'!$C1768)/2,"")</f>
        <v/>
      </c>
      <c r="D1763" s="28" t="str">
        <f t="shared" si="407"/>
        <v/>
      </c>
      <c r="E1763" s="26" t="str">
        <f>IF(ISNUMBER($B1763),'INPUT | Operations'!$B1768-'INPUT | Operations'!$B1767,"")</f>
        <v/>
      </c>
      <c r="F1763" s="32" t="str">
        <f>IF(ISNUMBER($B1763),IF('INPUT | Operations'!$B1768&lt;MainEngine_BurnTime,1,IF('INPUT | Operations'!$B1767&lt;=MainEngine_BurnTime,(MainEngine_BurnTime-'INPUT | Operations'!$B1767)/('INPUT | Operations'!$B1768-'INPUT | Operations'!$B1767),0))*'INPUT | Operations'!$D1767*NumberOfMainEngines*NumberOfOps*$E1763,"")</f>
        <v/>
      </c>
      <c r="G1763" s="34" t="str">
        <f t="shared" si="415"/>
        <v/>
      </c>
      <c r="H1763" s="27" t="str">
        <f t="shared" si="416"/>
        <v/>
      </c>
      <c r="I1763" s="27" t="str">
        <f t="shared" si="417"/>
        <v/>
      </c>
      <c r="J1763" s="27" t="str">
        <f t="shared" si="418"/>
        <v/>
      </c>
      <c r="K1763" s="27" t="str">
        <f t="shared" si="419"/>
        <v/>
      </c>
      <c r="L1763" s="27" t="str">
        <f t="shared" si="420"/>
        <v/>
      </c>
      <c r="M1763" s="32" t="str">
        <f t="shared" si="421"/>
        <v/>
      </c>
      <c r="N1763" s="27" t="str">
        <f t="shared" si="408"/>
        <v/>
      </c>
      <c r="O1763" s="27" t="str">
        <f t="shared" si="409"/>
        <v/>
      </c>
      <c r="P1763" s="27" t="str">
        <f t="shared" si="410"/>
        <v/>
      </c>
      <c r="Q1763" s="27" t="str">
        <f t="shared" si="411"/>
        <v/>
      </c>
      <c r="R1763" s="27" t="str">
        <f t="shared" si="412"/>
        <v/>
      </c>
      <c r="S1763" s="27" t="str">
        <f t="shared" si="413"/>
        <v/>
      </c>
      <c r="T1763" s="32" t="str">
        <f t="shared" si="414"/>
        <v/>
      </c>
      <c r="U1763" s="10"/>
    </row>
    <row r="1764" spans="1:21" x14ac:dyDescent="0.25">
      <c r="A1764" s="10"/>
      <c r="B1764" s="4" t="str">
        <f>IF(ISBLANK('INPUT | Operations'!$B1769),"",COUNT('INPUT | Operations'!$B$12:$B1768))</f>
        <v/>
      </c>
      <c r="C1764" s="27" t="str">
        <f>IF(ISNUMBER($B1764),('INPUT | Operations'!$C1768+'INPUT | Operations'!$C1769)/2,"")</f>
        <v/>
      </c>
      <c r="D1764" s="28" t="str">
        <f t="shared" si="407"/>
        <v/>
      </c>
      <c r="E1764" s="26" t="str">
        <f>IF(ISNUMBER($B1764),'INPUT | Operations'!$B1769-'INPUT | Operations'!$B1768,"")</f>
        <v/>
      </c>
      <c r="F1764" s="32" t="str">
        <f>IF(ISNUMBER($B1764),IF('INPUT | Operations'!$B1769&lt;MainEngine_BurnTime,1,IF('INPUT | Operations'!$B1768&lt;=MainEngine_BurnTime,(MainEngine_BurnTime-'INPUT | Operations'!$B1768)/('INPUT | Operations'!$B1769-'INPUT | Operations'!$B1768),0))*'INPUT | Operations'!$D1768*NumberOfMainEngines*NumberOfOps*$E1764,"")</f>
        <v/>
      </c>
      <c r="G1764" s="34" t="str">
        <f t="shared" si="415"/>
        <v/>
      </c>
      <c r="H1764" s="27" t="str">
        <f t="shared" si="416"/>
        <v/>
      </c>
      <c r="I1764" s="27" t="str">
        <f t="shared" si="417"/>
        <v/>
      </c>
      <c r="J1764" s="27" t="str">
        <f t="shared" si="418"/>
        <v/>
      </c>
      <c r="K1764" s="27" t="str">
        <f t="shared" si="419"/>
        <v/>
      </c>
      <c r="L1764" s="27" t="str">
        <f t="shared" si="420"/>
        <v/>
      </c>
      <c r="M1764" s="32" t="str">
        <f t="shared" si="421"/>
        <v/>
      </c>
      <c r="N1764" s="27" t="str">
        <f t="shared" si="408"/>
        <v/>
      </c>
      <c r="O1764" s="27" t="str">
        <f t="shared" si="409"/>
        <v/>
      </c>
      <c r="P1764" s="27" t="str">
        <f t="shared" si="410"/>
        <v/>
      </c>
      <c r="Q1764" s="27" t="str">
        <f t="shared" si="411"/>
        <v/>
      </c>
      <c r="R1764" s="27" t="str">
        <f t="shared" si="412"/>
        <v/>
      </c>
      <c r="S1764" s="27" t="str">
        <f t="shared" si="413"/>
        <v/>
      </c>
      <c r="T1764" s="32" t="str">
        <f t="shared" si="414"/>
        <v/>
      </c>
      <c r="U1764" s="10"/>
    </row>
    <row r="1765" spans="1:21" x14ac:dyDescent="0.25">
      <c r="A1765" s="10"/>
      <c r="B1765" s="4" t="str">
        <f>IF(ISBLANK('INPUT | Operations'!$B1770),"",COUNT('INPUT | Operations'!$B$12:$B1769))</f>
        <v/>
      </c>
      <c r="C1765" s="27" t="str">
        <f>IF(ISNUMBER($B1765),('INPUT | Operations'!$C1769+'INPUT | Operations'!$C1770)/2,"")</f>
        <v/>
      </c>
      <c r="D1765" s="28" t="str">
        <f t="shared" si="407"/>
        <v/>
      </c>
      <c r="E1765" s="26" t="str">
        <f>IF(ISNUMBER($B1765),'INPUT | Operations'!$B1770-'INPUT | Operations'!$B1769,"")</f>
        <v/>
      </c>
      <c r="F1765" s="32" t="str">
        <f>IF(ISNUMBER($B1765),IF('INPUT | Operations'!$B1770&lt;MainEngine_BurnTime,1,IF('INPUT | Operations'!$B1769&lt;=MainEngine_BurnTime,(MainEngine_BurnTime-'INPUT | Operations'!$B1769)/('INPUT | Operations'!$B1770-'INPUT | Operations'!$B1769),0))*'INPUT | Operations'!$D1769*NumberOfMainEngines*NumberOfOps*$E1765,"")</f>
        <v/>
      </c>
      <c r="G1765" s="34" t="str">
        <f t="shared" si="415"/>
        <v/>
      </c>
      <c r="H1765" s="27" t="str">
        <f t="shared" si="416"/>
        <v/>
      </c>
      <c r="I1765" s="27" t="str">
        <f t="shared" si="417"/>
        <v/>
      </c>
      <c r="J1765" s="27" t="str">
        <f t="shared" si="418"/>
        <v/>
      </c>
      <c r="K1765" s="27" t="str">
        <f t="shared" si="419"/>
        <v/>
      </c>
      <c r="L1765" s="27" t="str">
        <f t="shared" si="420"/>
        <v/>
      </c>
      <c r="M1765" s="32" t="str">
        <f t="shared" si="421"/>
        <v/>
      </c>
      <c r="N1765" s="27" t="str">
        <f t="shared" si="408"/>
        <v/>
      </c>
      <c r="O1765" s="27" t="str">
        <f t="shared" si="409"/>
        <v/>
      </c>
      <c r="P1765" s="27" t="str">
        <f t="shared" si="410"/>
        <v/>
      </c>
      <c r="Q1765" s="27" t="str">
        <f t="shared" si="411"/>
        <v/>
      </c>
      <c r="R1765" s="27" t="str">
        <f t="shared" si="412"/>
        <v/>
      </c>
      <c r="S1765" s="27" t="str">
        <f t="shared" si="413"/>
        <v/>
      </c>
      <c r="T1765" s="32" t="str">
        <f t="shared" si="414"/>
        <v/>
      </c>
      <c r="U1765" s="10"/>
    </row>
    <row r="1766" spans="1:21" x14ac:dyDescent="0.25">
      <c r="A1766" s="10"/>
      <c r="B1766" s="4" t="str">
        <f>IF(ISBLANK('INPUT | Operations'!$B1771),"",COUNT('INPUT | Operations'!$B$12:$B1770))</f>
        <v/>
      </c>
      <c r="C1766" s="27" t="str">
        <f>IF(ISNUMBER($B1766),('INPUT | Operations'!$C1770+'INPUT | Operations'!$C1771)/2,"")</f>
        <v/>
      </c>
      <c r="D1766" s="28" t="str">
        <f t="shared" si="407"/>
        <v/>
      </c>
      <c r="E1766" s="26" t="str">
        <f>IF(ISNUMBER($B1766),'INPUT | Operations'!$B1771-'INPUT | Operations'!$B1770,"")</f>
        <v/>
      </c>
      <c r="F1766" s="32" t="str">
        <f>IF(ISNUMBER($B1766),IF('INPUT | Operations'!$B1771&lt;MainEngine_BurnTime,1,IF('INPUT | Operations'!$B1770&lt;=MainEngine_BurnTime,(MainEngine_BurnTime-'INPUT | Operations'!$B1770)/('INPUT | Operations'!$B1771-'INPUT | Operations'!$B1770),0))*'INPUT | Operations'!$D1770*NumberOfMainEngines*NumberOfOps*$E1766,"")</f>
        <v/>
      </c>
      <c r="G1766" s="34" t="str">
        <f t="shared" si="415"/>
        <v/>
      </c>
      <c r="H1766" s="27" t="str">
        <f t="shared" si="416"/>
        <v/>
      </c>
      <c r="I1766" s="27" t="str">
        <f t="shared" si="417"/>
        <v/>
      </c>
      <c r="J1766" s="27" t="str">
        <f t="shared" si="418"/>
        <v/>
      </c>
      <c r="K1766" s="27" t="str">
        <f t="shared" si="419"/>
        <v/>
      </c>
      <c r="L1766" s="27" t="str">
        <f t="shared" si="420"/>
        <v/>
      </c>
      <c r="M1766" s="32" t="str">
        <f t="shared" si="421"/>
        <v/>
      </c>
      <c r="N1766" s="27" t="str">
        <f t="shared" si="408"/>
        <v/>
      </c>
      <c r="O1766" s="27" t="str">
        <f t="shared" si="409"/>
        <v/>
      </c>
      <c r="P1766" s="27" t="str">
        <f t="shared" si="410"/>
        <v/>
      </c>
      <c r="Q1766" s="27" t="str">
        <f t="shared" si="411"/>
        <v/>
      </c>
      <c r="R1766" s="27" t="str">
        <f t="shared" si="412"/>
        <v/>
      </c>
      <c r="S1766" s="27" t="str">
        <f t="shared" si="413"/>
        <v/>
      </c>
      <c r="T1766" s="32" t="str">
        <f t="shared" si="414"/>
        <v/>
      </c>
      <c r="U1766" s="10"/>
    </row>
    <row r="1767" spans="1:21" x14ac:dyDescent="0.25">
      <c r="A1767" s="10"/>
      <c r="B1767" s="4" t="str">
        <f>IF(ISBLANK('INPUT | Operations'!$B1772),"",COUNT('INPUT | Operations'!$B$12:$B1771))</f>
        <v/>
      </c>
      <c r="C1767" s="27" t="str">
        <f>IF(ISNUMBER($B1767),('INPUT | Operations'!$C1771+'INPUT | Operations'!$C1772)/2,"")</f>
        <v/>
      </c>
      <c r="D1767" s="28" t="str">
        <f t="shared" si="407"/>
        <v/>
      </c>
      <c r="E1767" s="26" t="str">
        <f>IF(ISNUMBER($B1767),'INPUT | Operations'!$B1772-'INPUT | Operations'!$B1771,"")</f>
        <v/>
      </c>
      <c r="F1767" s="32" t="str">
        <f>IF(ISNUMBER($B1767),IF('INPUT | Operations'!$B1772&lt;MainEngine_BurnTime,1,IF('INPUT | Operations'!$B1771&lt;=MainEngine_BurnTime,(MainEngine_BurnTime-'INPUT | Operations'!$B1771)/('INPUT | Operations'!$B1772-'INPUT | Operations'!$B1771),0))*'INPUT | Operations'!$D1771*NumberOfMainEngines*NumberOfOps*$E1767,"")</f>
        <v/>
      </c>
      <c r="G1767" s="34" t="str">
        <f t="shared" si="415"/>
        <v/>
      </c>
      <c r="H1767" s="27" t="str">
        <f t="shared" si="416"/>
        <v/>
      </c>
      <c r="I1767" s="27" t="str">
        <f t="shared" si="417"/>
        <v/>
      </c>
      <c r="J1767" s="27" t="str">
        <f t="shared" si="418"/>
        <v/>
      </c>
      <c r="K1767" s="27" t="str">
        <f t="shared" si="419"/>
        <v/>
      </c>
      <c r="L1767" s="27" t="str">
        <f t="shared" si="420"/>
        <v/>
      </c>
      <c r="M1767" s="32" t="str">
        <f t="shared" si="421"/>
        <v/>
      </c>
      <c r="N1767" s="27" t="str">
        <f t="shared" si="408"/>
        <v/>
      </c>
      <c r="O1767" s="27" t="str">
        <f t="shared" si="409"/>
        <v/>
      </c>
      <c r="P1767" s="27" t="str">
        <f t="shared" si="410"/>
        <v/>
      </c>
      <c r="Q1767" s="27" t="str">
        <f t="shared" si="411"/>
        <v/>
      </c>
      <c r="R1767" s="27" t="str">
        <f t="shared" si="412"/>
        <v/>
      </c>
      <c r="S1767" s="27" t="str">
        <f t="shared" si="413"/>
        <v/>
      </c>
      <c r="T1767" s="32" t="str">
        <f t="shared" si="414"/>
        <v/>
      </c>
      <c r="U1767" s="10"/>
    </row>
    <row r="1768" spans="1:21" x14ac:dyDescent="0.25">
      <c r="A1768" s="10"/>
      <c r="B1768" s="4" t="str">
        <f>IF(ISBLANK('INPUT | Operations'!$B1773),"",COUNT('INPUT | Operations'!$B$12:$B1772))</f>
        <v/>
      </c>
      <c r="C1768" s="27" t="str">
        <f>IF(ISNUMBER($B1768),('INPUT | Operations'!$C1772+'INPUT | Operations'!$C1773)/2,"")</f>
        <v/>
      </c>
      <c r="D1768" s="28" t="str">
        <f t="shared" si="407"/>
        <v/>
      </c>
      <c r="E1768" s="26" t="str">
        <f>IF(ISNUMBER($B1768),'INPUT | Operations'!$B1773-'INPUT | Operations'!$B1772,"")</f>
        <v/>
      </c>
      <c r="F1768" s="32" t="str">
        <f>IF(ISNUMBER($B1768),IF('INPUT | Operations'!$B1773&lt;MainEngine_BurnTime,1,IF('INPUT | Operations'!$B1772&lt;=MainEngine_BurnTime,(MainEngine_BurnTime-'INPUT | Operations'!$B1772)/('INPUT | Operations'!$B1773-'INPUT | Operations'!$B1772),0))*'INPUT | Operations'!$D1772*NumberOfMainEngines*NumberOfOps*$E1768,"")</f>
        <v/>
      </c>
      <c r="G1768" s="34" t="str">
        <f t="shared" si="415"/>
        <v/>
      </c>
      <c r="H1768" s="27" t="str">
        <f t="shared" si="416"/>
        <v/>
      </c>
      <c r="I1768" s="27" t="str">
        <f t="shared" si="417"/>
        <v/>
      </c>
      <c r="J1768" s="27" t="str">
        <f t="shared" si="418"/>
        <v/>
      </c>
      <c r="K1768" s="27" t="str">
        <f t="shared" si="419"/>
        <v/>
      </c>
      <c r="L1768" s="27" t="str">
        <f t="shared" si="420"/>
        <v/>
      </c>
      <c r="M1768" s="32" t="str">
        <f t="shared" si="421"/>
        <v/>
      </c>
      <c r="N1768" s="27" t="str">
        <f t="shared" si="408"/>
        <v/>
      </c>
      <c r="O1768" s="27" t="str">
        <f t="shared" si="409"/>
        <v/>
      </c>
      <c r="P1768" s="27" t="str">
        <f t="shared" si="410"/>
        <v/>
      </c>
      <c r="Q1768" s="27" t="str">
        <f t="shared" si="411"/>
        <v/>
      </c>
      <c r="R1768" s="27" t="str">
        <f t="shared" si="412"/>
        <v/>
      </c>
      <c r="S1768" s="27" t="str">
        <f t="shared" si="413"/>
        <v/>
      </c>
      <c r="T1768" s="32" t="str">
        <f t="shared" si="414"/>
        <v/>
      </c>
      <c r="U1768" s="10"/>
    </row>
    <row r="1769" spans="1:21" x14ac:dyDescent="0.25">
      <c r="A1769" s="10"/>
      <c r="B1769" s="4" t="str">
        <f>IF(ISBLANK('INPUT | Operations'!$B1774),"",COUNT('INPUT | Operations'!$B$12:$B1773))</f>
        <v/>
      </c>
      <c r="C1769" s="27" t="str">
        <f>IF(ISNUMBER($B1769),('INPUT | Operations'!$C1773+'INPUT | Operations'!$C1774)/2,"")</f>
        <v/>
      </c>
      <c r="D1769" s="28" t="str">
        <f t="shared" si="407"/>
        <v/>
      </c>
      <c r="E1769" s="26" t="str">
        <f>IF(ISNUMBER($B1769),'INPUT | Operations'!$B1774-'INPUT | Operations'!$B1773,"")</f>
        <v/>
      </c>
      <c r="F1769" s="32" t="str">
        <f>IF(ISNUMBER($B1769),IF('INPUT | Operations'!$B1774&lt;MainEngine_BurnTime,1,IF('INPUT | Operations'!$B1773&lt;=MainEngine_BurnTime,(MainEngine_BurnTime-'INPUT | Operations'!$B1773)/('INPUT | Operations'!$B1774-'INPUT | Operations'!$B1773),0))*'INPUT | Operations'!$D1773*NumberOfMainEngines*NumberOfOps*$E1769,"")</f>
        <v/>
      </c>
      <c r="G1769" s="34" t="str">
        <f t="shared" si="415"/>
        <v/>
      </c>
      <c r="H1769" s="27" t="str">
        <f t="shared" si="416"/>
        <v/>
      </c>
      <c r="I1769" s="27" t="str">
        <f t="shared" si="417"/>
        <v/>
      </c>
      <c r="J1769" s="27" t="str">
        <f t="shared" si="418"/>
        <v/>
      </c>
      <c r="K1769" s="27" t="str">
        <f t="shared" si="419"/>
        <v/>
      </c>
      <c r="L1769" s="27" t="str">
        <f t="shared" si="420"/>
        <v/>
      </c>
      <c r="M1769" s="32" t="str">
        <f t="shared" si="421"/>
        <v/>
      </c>
      <c r="N1769" s="27" t="str">
        <f t="shared" si="408"/>
        <v/>
      </c>
      <c r="O1769" s="27" t="str">
        <f t="shared" si="409"/>
        <v/>
      </c>
      <c r="P1769" s="27" t="str">
        <f t="shared" si="410"/>
        <v/>
      </c>
      <c r="Q1769" s="27" t="str">
        <f t="shared" si="411"/>
        <v/>
      </c>
      <c r="R1769" s="27" t="str">
        <f t="shared" si="412"/>
        <v/>
      </c>
      <c r="S1769" s="27" t="str">
        <f t="shared" si="413"/>
        <v/>
      </c>
      <c r="T1769" s="32" t="str">
        <f t="shared" si="414"/>
        <v/>
      </c>
      <c r="U1769" s="10"/>
    </row>
    <row r="1770" spans="1:21" x14ac:dyDescent="0.25">
      <c r="A1770" s="10"/>
      <c r="B1770" s="4" t="str">
        <f>IF(ISBLANK('INPUT | Operations'!$B1775),"",COUNT('INPUT | Operations'!$B$12:$B1774))</f>
        <v/>
      </c>
      <c r="C1770" s="27" t="str">
        <f>IF(ISNUMBER($B1770),('INPUT | Operations'!$C1774+'INPUT | Operations'!$C1775)/2,"")</f>
        <v/>
      </c>
      <c r="D1770" s="28" t="str">
        <f t="shared" si="407"/>
        <v/>
      </c>
      <c r="E1770" s="26" t="str">
        <f>IF(ISNUMBER($B1770),'INPUT | Operations'!$B1775-'INPUT | Operations'!$B1774,"")</f>
        <v/>
      </c>
      <c r="F1770" s="32" t="str">
        <f>IF(ISNUMBER($B1770),IF('INPUT | Operations'!$B1775&lt;MainEngine_BurnTime,1,IF('INPUT | Operations'!$B1774&lt;=MainEngine_BurnTime,(MainEngine_BurnTime-'INPUT | Operations'!$B1774)/('INPUT | Operations'!$B1775-'INPUT | Operations'!$B1774),0))*'INPUT | Operations'!$D1774*NumberOfMainEngines*NumberOfOps*$E1770,"")</f>
        <v/>
      </c>
      <c r="G1770" s="34" t="str">
        <f t="shared" si="415"/>
        <v/>
      </c>
      <c r="H1770" s="27" t="str">
        <f t="shared" si="416"/>
        <v/>
      </c>
      <c r="I1770" s="27" t="str">
        <f t="shared" si="417"/>
        <v/>
      </c>
      <c r="J1770" s="27" t="str">
        <f t="shared" si="418"/>
        <v/>
      </c>
      <c r="K1770" s="27" t="str">
        <f t="shared" si="419"/>
        <v/>
      </c>
      <c r="L1770" s="27" t="str">
        <f t="shared" si="420"/>
        <v/>
      </c>
      <c r="M1770" s="32" t="str">
        <f t="shared" si="421"/>
        <v/>
      </c>
      <c r="N1770" s="27" t="str">
        <f t="shared" si="408"/>
        <v/>
      </c>
      <c r="O1770" s="27" t="str">
        <f t="shared" si="409"/>
        <v/>
      </c>
      <c r="P1770" s="27" t="str">
        <f t="shared" si="410"/>
        <v/>
      </c>
      <c r="Q1770" s="27" t="str">
        <f t="shared" si="411"/>
        <v/>
      </c>
      <c r="R1770" s="27" t="str">
        <f t="shared" si="412"/>
        <v/>
      </c>
      <c r="S1770" s="27" t="str">
        <f t="shared" si="413"/>
        <v/>
      </c>
      <c r="T1770" s="32" t="str">
        <f t="shared" si="414"/>
        <v/>
      </c>
      <c r="U1770" s="10"/>
    </row>
    <row r="1771" spans="1:21" x14ac:dyDescent="0.25">
      <c r="A1771" s="10"/>
      <c r="B1771" s="4" t="str">
        <f>IF(ISBLANK('INPUT | Operations'!$B1776),"",COUNT('INPUT | Operations'!$B$12:$B1775))</f>
        <v/>
      </c>
      <c r="C1771" s="27" t="str">
        <f>IF(ISNUMBER($B1771),('INPUT | Operations'!$C1775+'INPUT | Operations'!$C1776)/2,"")</f>
        <v/>
      </c>
      <c r="D1771" s="28" t="str">
        <f t="shared" si="407"/>
        <v/>
      </c>
      <c r="E1771" s="26" t="str">
        <f>IF(ISNUMBER($B1771),'INPUT | Operations'!$B1776-'INPUT | Operations'!$B1775,"")</f>
        <v/>
      </c>
      <c r="F1771" s="32" t="str">
        <f>IF(ISNUMBER($B1771),IF('INPUT | Operations'!$B1776&lt;MainEngine_BurnTime,1,IF('INPUT | Operations'!$B1775&lt;=MainEngine_BurnTime,(MainEngine_BurnTime-'INPUT | Operations'!$B1775)/('INPUT | Operations'!$B1776-'INPUT | Operations'!$B1775),0))*'INPUT | Operations'!$D1775*NumberOfMainEngines*NumberOfOps*$E1771,"")</f>
        <v/>
      </c>
      <c r="G1771" s="34" t="str">
        <f t="shared" si="415"/>
        <v/>
      </c>
      <c r="H1771" s="27" t="str">
        <f t="shared" si="416"/>
        <v/>
      </c>
      <c r="I1771" s="27" t="str">
        <f t="shared" si="417"/>
        <v/>
      </c>
      <c r="J1771" s="27" t="str">
        <f t="shared" si="418"/>
        <v/>
      </c>
      <c r="K1771" s="27" t="str">
        <f t="shared" si="419"/>
        <v/>
      </c>
      <c r="L1771" s="27" t="str">
        <f t="shared" si="420"/>
        <v/>
      </c>
      <c r="M1771" s="32" t="str">
        <f t="shared" si="421"/>
        <v/>
      </c>
      <c r="N1771" s="27" t="str">
        <f t="shared" si="408"/>
        <v/>
      </c>
      <c r="O1771" s="27" t="str">
        <f t="shared" si="409"/>
        <v/>
      </c>
      <c r="P1771" s="27" t="str">
        <f t="shared" si="410"/>
        <v/>
      </c>
      <c r="Q1771" s="27" t="str">
        <f t="shared" si="411"/>
        <v/>
      </c>
      <c r="R1771" s="27" t="str">
        <f t="shared" si="412"/>
        <v/>
      </c>
      <c r="S1771" s="27" t="str">
        <f t="shared" si="413"/>
        <v/>
      </c>
      <c r="T1771" s="32" t="str">
        <f t="shared" si="414"/>
        <v/>
      </c>
      <c r="U1771" s="10"/>
    </row>
    <row r="1772" spans="1:21" x14ac:dyDescent="0.25">
      <c r="A1772" s="10"/>
      <c r="B1772" s="4" t="str">
        <f>IF(ISBLANK('INPUT | Operations'!$B1777),"",COUNT('INPUT | Operations'!$B$12:$B1776))</f>
        <v/>
      </c>
      <c r="C1772" s="27" t="str">
        <f>IF(ISNUMBER($B1772),('INPUT | Operations'!$C1776+'INPUT | Operations'!$C1777)/2,"")</f>
        <v/>
      </c>
      <c r="D1772" s="28" t="str">
        <f t="shared" si="407"/>
        <v/>
      </c>
      <c r="E1772" s="26" t="str">
        <f>IF(ISNUMBER($B1772),'INPUT | Operations'!$B1777-'INPUT | Operations'!$B1776,"")</f>
        <v/>
      </c>
      <c r="F1772" s="32" t="str">
        <f>IF(ISNUMBER($B1772),IF('INPUT | Operations'!$B1777&lt;MainEngine_BurnTime,1,IF('INPUT | Operations'!$B1776&lt;=MainEngine_BurnTime,(MainEngine_BurnTime-'INPUT | Operations'!$B1776)/('INPUT | Operations'!$B1777-'INPUT | Operations'!$B1776),0))*'INPUT | Operations'!$D1776*NumberOfMainEngines*NumberOfOps*$E1772,"")</f>
        <v/>
      </c>
      <c r="G1772" s="34" t="str">
        <f t="shared" si="415"/>
        <v/>
      </c>
      <c r="H1772" s="27" t="str">
        <f t="shared" si="416"/>
        <v/>
      </c>
      <c r="I1772" s="27" t="str">
        <f t="shared" si="417"/>
        <v/>
      </c>
      <c r="J1772" s="27" t="str">
        <f t="shared" si="418"/>
        <v/>
      </c>
      <c r="K1772" s="27" t="str">
        <f t="shared" si="419"/>
        <v/>
      </c>
      <c r="L1772" s="27" t="str">
        <f t="shared" si="420"/>
        <v/>
      </c>
      <c r="M1772" s="32" t="str">
        <f t="shared" si="421"/>
        <v/>
      </c>
      <c r="N1772" s="27" t="str">
        <f t="shared" si="408"/>
        <v/>
      </c>
      <c r="O1772" s="27" t="str">
        <f t="shared" si="409"/>
        <v/>
      </c>
      <c r="P1772" s="27" t="str">
        <f t="shared" si="410"/>
        <v/>
      </c>
      <c r="Q1772" s="27" t="str">
        <f t="shared" si="411"/>
        <v/>
      </c>
      <c r="R1772" s="27" t="str">
        <f t="shared" si="412"/>
        <v/>
      </c>
      <c r="S1772" s="27" t="str">
        <f t="shared" si="413"/>
        <v/>
      </c>
      <c r="T1772" s="32" t="str">
        <f t="shared" si="414"/>
        <v/>
      </c>
      <c r="U1772" s="10"/>
    </row>
    <row r="1773" spans="1:21" x14ac:dyDescent="0.25">
      <c r="A1773" s="10"/>
      <c r="B1773" s="4" t="str">
        <f>IF(ISBLANK('INPUT | Operations'!$B1778),"",COUNT('INPUT | Operations'!$B$12:$B1777))</f>
        <v/>
      </c>
      <c r="C1773" s="27" t="str">
        <f>IF(ISNUMBER($B1773),('INPUT | Operations'!$C1777+'INPUT | Operations'!$C1778)/2,"")</f>
        <v/>
      </c>
      <c r="D1773" s="28" t="str">
        <f t="shared" si="407"/>
        <v/>
      </c>
      <c r="E1773" s="26" t="str">
        <f>IF(ISNUMBER($B1773),'INPUT | Operations'!$B1778-'INPUT | Operations'!$B1777,"")</f>
        <v/>
      </c>
      <c r="F1773" s="32" t="str">
        <f>IF(ISNUMBER($B1773),IF('INPUT | Operations'!$B1778&lt;MainEngine_BurnTime,1,IF('INPUT | Operations'!$B1777&lt;=MainEngine_BurnTime,(MainEngine_BurnTime-'INPUT | Operations'!$B1777)/('INPUT | Operations'!$B1778-'INPUT | Operations'!$B1777),0))*'INPUT | Operations'!$D1777*NumberOfMainEngines*NumberOfOps*$E1773,"")</f>
        <v/>
      </c>
      <c r="G1773" s="34" t="str">
        <f t="shared" si="415"/>
        <v/>
      </c>
      <c r="H1773" s="27" t="str">
        <f t="shared" si="416"/>
        <v/>
      </c>
      <c r="I1773" s="27" t="str">
        <f t="shared" si="417"/>
        <v/>
      </c>
      <c r="J1773" s="27" t="str">
        <f t="shared" si="418"/>
        <v/>
      </c>
      <c r="K1773" s="27" t="str">
        <f t="shared" si="419"/>
        <v/>
      </c>
      <c r="L1773" s="27" t="str">
        <f t="shared" si="420"/>
        <v/>
      </c>
      <c r="M1773" s="32" t="str">
        <f t="shared" si="421"/>
        <v/>
      </c>
      <c r="N1773" s="27" t="str">
        <f t="shared" si="408"/>
        <v/>
      </c>
      <c r="O1773" s="27" t="str">
        <f t="shared" si="409"/>
        <v/>
      </c>
      <c r="P1773" s="27" t="str">
        <f t="shared" si="410"/>
        <v/>
      </c>
      <c r="Q1773" s="27" t="str">
        <f t="shared" si="411"/>
        <v/>
      </c>
      <c r="R1773" s="27" t="str">
        <f t="shared" si="412"/>
        <v/>
      </c>
      <c r="S1773" s="27" t="str">
        <f t="shared" si="413"/>
        <v/>
      </c>
      <c r="T1773" s="32" t="str">
        <f t="shared" si="414"/>
        <v/>
      </c>
      <c r="U1773" s="10"/>
    </row>
    <row r="1774" spans="1:21" x14ac:dyDescent="0.25">
      <c r="A1774" s="10"/>
      <c r="B1774" s="4" t="str">
        <f>IF(ISBLANK('INPUT | Operations'!$B1779),"",COUNT('INPUT | Operations'!$B$12:$B1778))</f>
        <v/>
      </c>
      <c r="C1774" s="27" t="str">
        <f>IF(ISNUMBER($B1774),('INPUT | Operations'!$C1778+'INPUT | Operations'!$C1779)/2,"")</f>
        <v/>
      </c>
      <c r="D1774" s="28" t="str">
        <f t="shared" si="407"/>
        <v/>
      </c>
      <c r="E1774" s="26" t="str">
        <f>IF(ISNUMBER($B1774),'INPUT | Operations'!$B1779-'INPUT | Operations'!$B1778,"")</f>
        <v/>
      </c>
      <c r="F1774" s="32" t="str">
        <f>IF(ISNUMBER($B1774),IF('INPUT | Operations'!$B1779&lt;MainEngine_BurnTime,1,IF('INPUT | Operations'!$B1778&lt;=MainEngine_BurnTime,(MainEngine_BurnTime-'INPUT | Operations'!$B1778)/('INPUT | Operations'!$B1779-'INPUT | Operations'!$B1778),0))*'INPUT | Operations'!$D1778*NumberOfMainEngines*NumberOfOps*$E1774,"")</f>
        <v/>
      </c>
      <c r="G1774" s="34" t="str">
        <f t="shared" si="415"/>
        <v/>
      </c>
      <c r="H1774" s="27" t="str">
        <f t="shared" si="416"/>
        <v/>
      </c>
      <c r="I1774" s="27" t="str">
        <f t="shared" si="417"/>
        <v/>
      </c>
      <c r="J1774" s="27" t="str">
        <f t="shared" si="418"/>
        <v/>
      </c>
      <c r="K1774" s="27" t="str">
        <f t="shared" si="419"/>
        <v/>
      </c>
      <c r="L1774" s="27" t="str">
        <f t="shared" si="420"/>
        <v/>
      </c>
      <c r="M1774" s="32" t="str">
        <f t="shared" si="421"/>
        <v/>
      </c>
      <c r="N1774" s="27" t="str">
        <f t="shared" si="408"/>
        <v/>
      </c>
      <c r="O1774" s="27" t="str">
        <f t="shared" si="409"/>
        <v/>
      </c>
      <c r="P1774" s="27" t="str">
        <f t="shared" si="410"/>
        <v/>
      </c>
      <c r="Q1774" s="27" t="str">
        <f t="shared" si="411"/>
        <v/>
      </c>
      <c r="R1774" s="27" t="str">
        <f t="shared" si="412"/>
        <v/>
      </c>
      <c r="S1774" s="27" t="str">
        <f t="shared" si="413"/>
        <v/>
      </c>
      <c r="T1774" s="32" t="str">
        <f t="shared" si="414"/>
        <v/>
      </c>
      <c r="U1774" s="10"/>
    </row>
    <row r="1775" spans="1:21" x14ac:dyDescent="0.25">
      <c r="A1775" s="10"/>
      <c r="B1775" s="4" t="str">
        <f>IF(ISBLANK('INPUT | Operations'!$B1780),"",COUNT('INPUT | Operations'!$B$12:$B1779))</f>
        <v/>
      </c>
      <c r="C1775" s="27" t="str">
        <f>IF(ISNUMBER($B1775),('INPUT | Operations'!$C1779+'INPUT | Operations'!$C1780)/2,"")</f>
        <v/>
      </c>
      <c r="D1775" s="28" t="str">
        <f t="shared" si="407"/>
        <v/>
      </c>
      <c r="E1775" s="26" t="str">
        <f>IF(ISNUMBER($B1775),'INPUT | Operations'!$B1780-'INPUT | Operations'!$B1779,"")</f>
        <v/>
      </c>
      <c r="F1775" s="32" t="str">
        <f>IF(ISNUMBER($B1775),IF('INPUT | Operations'!$B1780&lt;MainEngine_BurnTime,1,IF('INPUT | Operations'!$B1779&lt;=MainEngine_BurnTime,(MainEngine_BurnTime-'INPUT | Operations'!$B1779)/('INPUT | Operations'!$B1780-'INPUT | Operations'!$B1779),0))*'INPUT | Operations'!$D1779*NumberOfMainEngines*NumberOfOps*$E1775,"")</f>
        <v/>
      </c>
      <c r="G1775" s="34" t="str">
        <f t="shared" si="415"/>
        <v/>
      </c>
      <c r="H1775" s="27" t="str">
        <f t="shared" si="416"/>
        <v/>
      </c>
      <c r="I1775" s="27" t="str">
        <f t="shared" si="417"/>
        <v/>
      </c>
      <c r="J1775" s="27" t="str">
        <f t="shared" si="418"/>
        <v/>
      </c>
      <c r="K1775" s="27" t="str">
        <f t="shared" si="419"/>
        <v/>
      </c>
      <c r="L1775" s="27" t="str">
        <f t="shared" si="420"/>
        <v/>
      </c>
      <c r="M1775" s="32" t="str">
        <f t="shared" si="421"/>
        <v/>
      </c>
      <c r="N1775" s="27" t="str">
        <f t="shared" si="408"/>
        <v/>
      </c>
      <c r="O1775" s="27" t="str">
        <f t="shared" si="409"/>
        <v/>
      </c>
      <c r="P1775" s="27" t="str">
        <f t="shared" si="410"/>
        <v/>
      </c>
      <c r="Q1775" s="27" t="str">
        <f t="shared" si="411"/>
        <v/>
      </c>
      <c r="R1775" s="27" t="str">
        <f t="shared" si="412"/>
        <v/>
      </c>
      <c r="S1775" s="27" t="str">
        <f t="shared" si="413"/>
        <v/>
      </c>
      <c r="T1775" s="32" t="str">
        <f t="shared" si="414"/>
        <v/>
      </c>
      <c r="U1775" s="10"/>
    </row>
    <row r="1776" spans="1:21" x14ac:dyDescent="0.25">
      <c r="A1776" s="10"/>
      <c r="B1776" s="4" t="str">
        <f>IF(ISBLANK('INPUT | Operations'!$B1781),"",COUNT('INPUT | Operations'!$B$12:$B1780))</f>
        <v/>
      </c>
      <c r="C1776" s="27" t="str">
        <f>IF(ISNUMBER($B1776),('INPUT | Operations'!$C1780+'INPUT | Operations'!$C1781)/2,"")</f>
        <v/>
      </c>
      <c r="D1776" s="28" t="str">
        <f t="shared" si="407"/>
        <v/>
      </c>
      <c r="E1776" s="26" t="str">
        <f>IF(ISNUMBER($B1776),'INPUT | Operations'!$B1781-'INPUT | Operations'!$B1780,"")</f>
        <v/>
      </c>
      <c r="F1776" s="32" t="str">
        <f>IF(ISNUMBER($B1776),IF('INPUT | Operations'!$B1781&lt;MainEngine_BurnTime,1,IF('INPUT | Operations'!$B1780&lt;=MainEngine_BurnTime,(MainEngine_BurnTime-'INPUT | Operations'!$B1780)/('INPUT | Operations'!$B1781-'INPUT | Operations'!$B1780),0))*'INPUT | Operations'!$D1780*NumberOfMainEngines*NumberOfOps*$E1776,"")</f>
        <v/>
      </c>
      <c r="G1776" s="34" t="str">
        <f t="shared" si="415"/>
        <v/>
      </c>
      <c r="H1776" s="27" t="str">
        <f t="shared" si="416"/>
        <v/>
      </c>
      <c r="I1776" s="27" t="str">
        <f t="shared" si="417"/>
        <v/>
      </c>
      <c r="J1776" s="27" t="str">
        <f t="shared" si="418"/>
        <v/>
      </c>
      <c r="K1776" s="27" t="str">
        <f t="shared" si="419"/>
        <v/>
      </c>
      <c r="L1776" s="27" t="str">
        <f t="shared" si="420"/>
        <v/>
      </c>
      <c r="M1776" s="32" t="str">
        <f t="shared" si="421"/>
        <v/>
      </c>
      <c r="N1776" s="27" t="str">
        <f t="shared" si="408"/>
        <v/>
      </c>
      <c r="O1776" s="27" t="str">
        <f t="shared" si="409"/>
        <v/>
      </c>
      <c r="P1776" s="27" t="str">
        <f t="shared" si="410"/>
        <v/>
      </c>
      <c r="Q1776" s="27" t="str">
        <f t="shared" si="411"/>
        <v/>
      </c>
      <c r="R1776" s="27" t="str">
        <f t="shared" si="412"/>
        <v/>
      </c>
      <c r="S1776" s="27" t="str">
        <f t="shared" si="413"/>
        <v/>
      </c>
      <c r="T1776" s="32" t="str">
        <f t="shared" si="414"/>
        <v/>
      </c>
      <c r="U1776" s="10"/>
    </row>
    <row r="1777" spans="1:21" x14ac:dyDescent="0.25">
      <c r="A1777" s="10"/>
      <c r="B1777" s="4" t="str">
        <f>IF(ISBLANK('INPUT | Operations'!$B1782),"",COUNT('INPUT | Operations'!$B$12:$B1781))</f>
        <v/>
      </c>
      <c r="C1777" s="27" t="str">
        <f>IF(ISNUMBER($B1777),('INPUT | Operations'!$C1781+'INPUT | Operations'!$C1782)/2,"")</f>
        <v/>
      </c>
      <c r="D1777" s="28" t="str">
        <f t="shared" si="407"/>
        <v/>
      </c>
      <c r="E1777" s="26" t="str">
        <f>IF(ISNUMBER($B1777),'INPUT | Operations'!$B1782-'INPUT | Operations'!$B1781,"")</f>
        <v/>
      </c>
      <c r="F1777" s="32" t="str">
        <f>IF(ISNUMBER($B1777),IF('INPUT | Operations'!$B1782&lt;MainEngine_BurnTime,1,IF('INPUT | Operations'!$B1781&lt;=MainEngine_BurnTime,(MainEngine_BurnTime-'INPUT | Operations'!$B1781)/('INPUT | Operations'!$B1782-'INPUT | Operations'!$B1781),0))*'INPUT | Operations'!$D1781*NumberOfMainEngines*NumberOfOps*$E1777,"")</f>
        <v/>
      </c>
      <c r="G1777" s="34" t="str">
        <f t="shared" si="415"/>
        <v/>
      </c>
      <c r="H1777" s="27" t="str">
        <f t="shared" si="416"/>
        <v/>
      </c>
      <c r="I1777" s="27" t="str">
        <f t="shared" si="417"/>
        <v/>
      </c>
      <c r="J1777" s="27" t="str">
        <f t="shared" si="418"/>
        <v/>
      </c>
      <c r="K1777" s="27" t="str">
        <f t="shared" si="419"/>
        <v/>
      </c>
      <c r="L1777" s="27" t="str">
        <f t="shared" si="420"/>
        <v/>
      </c>
      <c r="M1777" s="32" t="str">
        <f t="shared" si="421"/>
        <v/>
      </c>
      <c r="N1777" s="27" t="str">
        <f t="shared" si="408"/>
        <v/>
      </c>
      <c r="O1777" s="27" t="str">
        <f t="shared" si="409"/>
        <v/>
      </c>
      <c r="P1777" s="27" t="str">
        <f t="shared" si="410"/>
        <v/>
      </c>
      <c r="Q1777" s="27" t="str">
        <f t="shared" si="411"/>
        <v/>
      </c>
      <c r="R1777" s="27" t="str">
        <f t="shared" si="412"/>
        <v/>
      </c>
      <c r="S1777" s="27" t="str">
        <f t="shared" si="413"/>
        <v/>
      </c>
      <c r="T1777" s="32" t="str">
        <f t="shared" si="414"/>
        <v/>
      </c>
      <c r="U1777" s="10"/>
    </row>
    <row r="1778" spans="1:21" x14ac:dyDescent="0.25">
      <c r="A1778" s="10"/>
      <c r="B1778" s="4" t="str">
        <f>IF(ISBLANK('INPUT | Operations'!$B1783),"",COUNT('INPUT | Operations'!$B$12:$B1782))</f>
        <v/>
      </c>
      <c r="C1778" s="27" t="str">
        <f>IF(ISNUMBER($B1778),('INPUT | Operations'!$C1782+'INPUT | Operations'!$C1783)/2,"")</f>
        <v/>
      </c>
      <c r="D1778" s="28" t="str">
        <f t="shared" si="407"/>
        <v/>
      </c>
      <c r="E1778" s="26" t="str">
        <f>IF(ISNUMBER($B1778),'INPUT | Operations'!$B1783-'INPUT | Operations'!$B1782,"")</f>
        <v/>
      </c>
      <c r="F1778" s="32" t="str">
        <f>IF(ISNUMBER($B1778),IF('INPUT | Operations'!$B1783&lt;MainEngine_BurnTime,1,IF('INPUT | Operations'!$B1782&lt;=MainEngine_BurnTime,(MainEngine_BurnTime-'INPUT | Operations'!$B1782)/('INPUT | Operations'!$B1783-'INPUT | Operations'!$B1782),0))*'INPUT | Operations'!$D1782*NumberOfMainEngines*NumberOfOps*$E1778,"")</f>
        <v/>
      </c>
      <c r="G1778" s="34" t="str">
        <f t="shared" si="415"/>
        <v/>
      </c>
      <c r="H1778" s="27" t="str">
        <f t="shared" si="416"/>
        <v/>
      </c>
      <c r="I1778" s="27" t="str">
        <f t="shared" si="417"/>
        <v/>
      </c>
      <c r="J1778" s="27" t="str">
        <f t="shared" si="418"/>
        <v/>
      </c>
      <c r="K1778" s="27" t="str">
        <f t="shared" si="419"/>
        <v/>
      </c>
      <c r="L1778" s="27" t="str">
        <f t="shared" si="420"/>
        <v/>
      </c>
      <c r="M1778" s="32" t="str">
        <f t="shared" si="421"/>
        <v/>
      </c>
      <c r="N1778" s="27" t="str">
        <f t="shared" si="408"/>
        <v/>
      </c>
      <c r="O1778" s="27" t="str">
        <f t="shared" si="409"/>
        <v/>
      </c>
      <c r="P1778" s="27" t="str">
        <f t="shared" si="410"/>
        <v/>
      </c>
      <c r="Q1778" s="27" t="str">
        <f t="shared" si="411"/>
        <v/>
      </c>
      <c r="R1778" s="27" t="str">
        <f t="shared" si="412"/>
        <v/>
      </c>
      <c r="S1778" s="27" t="str">
        <f t="shared" si="413"/>
        <v/>
      </c>
      <c r="T1778" s="32" t="str">
        <f t="shared" si="414"/>
        <v/>
      </c>
      <c r="U1778" s="10"/>
    </row>
    <row r="1779" spans="1:21" x14ac:dyDescent="0.25">
      <c r="A1779" s="10"/>
      <c r="B1779" s="4" t="str">
        <f>IF(ISBLANK('INPUT | Operations'!$B1784),"",COUNT('INPUT | Operations'!$B$12:$B1783))</f>
        <v/>
      </c>
      <c r="C1779" s="27" t="str">
        <f>IF(ISNUMBER($B1779),('INPUT | Operations'!$C1783+'INPUT | Operations'!$C1784)/2,"")</f>
        <v/>
      </c>
      <c r="D1779" s="28" t="str">
        <f t="shared" si="407"/>
        <v/>
      </c>
      <c r="E1779" s="26" t="str">
        <f>IF(ISNUMBER($B1779),'INPUT | Operations'!$B1784-'INPUT | Operations'!$B1783,"")</f>
        <v/>
      </c>
      <c r="F1779" s="32" t="str">
        <f>IF(ISNUMBER($B1779),IF('INPUT | Operations'!$B1784&lt;MainEngine_BurnTime,1,IF('INPUT | Operations'!$B1783&lt;=MainEngine_BurnTime,(MainEngine_BurnTime-'INPUT | Operations'!$B1783)/('INPUT | Operations'!$B1784-'INPUT | Operations'!$B1783),0))*'INPUT | Operations'!$D1783*NumberOfMainEngines*NumberOfOps*$E1779,"")</f>
        <v/>
      </c>
      <c r="G1779" s="34" t="str">
        <f t="shared" si="415"/>
        <v/>
      </c>
      <c r="H1779" s="27" t="str">
        <f t="shared" si="416"/>
        <v/>
      </c>
      <c r="I1779" s="27" t="str">
        <f t="shared" si="417"/>
        <v/>
      </c>
      <c r="J1779" s="27" t="str">
        <f t="shared" si="418"/>
        <v/>
      </c>
      <c r="K1779" s="27" t="str">
        <f t="shared" si="419"/>
        <v/>
      </c>
      <c r="L1779" s="27" t="str">
        <f t="shared" si="420"/>
        <v/>
      </c>
      <c r="M1779" s="32" t="str">
        <f t="shared" si="421"/>
        <v/>
      </c>
      <c r="N1779" s="27" t="str">
        <f t="shared" si="408"/>
        <v/>
      </c>
      <c r="O1779" s="27" t="str">
        <f t="shared" si="409"/>
        <v/>
      </c>
      <c r="P1779" s="27" t="str">
        <f t="shared" si="410"/>
        <v/>
      </c>
      <c r="Q1779" s="27" t="str">
        <f t="shared" si="411"/>
        <v/>
      </c>
      <c r="R1779" s="27" t="str">
        <f t="shared" si="412"/>
        <v/>
      </c>
      <c r="S1779" s="27" t="str">
        <f t="shared" si="413"/>
        <v/>
      </c>
      <c r="T1779" s="32" t="str">
        <f t="shared" si="414"/>
        <v/>
      </c>
      <c r="U1779" s="10"/>
    </row>
    <row r="1780" spans="1:21" x14ac:dyDescent="0.25">
      <c r="A1780" s="10"/>
      <c r="B1780" s="4" t="str">
        <f>IF(ISBLANK('INPUT | Operations'!$B1785),"",COUNT('INPUT | Operations'!$B$12:$B1784))</f>
        <v/>
      </c>
      <c r="C1780" s="27" t="str">
        <f>IF(ISNUMBER($B1780),('INPUT | Operations'!$C1784+'INPUT | Operations'!$C1785)/2,"")</f>
        <v/>
      </c>
      <c r="D1780" s="28" t="str">
        <f t="shared" si="407"/>
        <v/>
      </c>
      <c r="E1780" s="26" t="str">
        <f>IF(ISNUMBER($B1780),'INPUT | Operations'!$B1785-'INPUT | Operations'!$B1784,"")</f>
        <v/>
      </c>
      <c r="F1780" s="32" t="str">
        <f>IF(ISNUMBER($B1780),IF('INPUT | Operations'!$B1785&lt;MainEngine_BurnTime,1,IF('INPUT | Operations'!$B1784&lt;=MainEngine_BurnTime,(MainEngine_BurnTime-'INPUT | Operations'!$B1784)/('INPUT | Operations'!$B1785-'INPUT | Operations'!$B1784),0))*'INPUT | Operations'!$D1784*NumberOfMainEngines*NumberOfOps*$E1780,"")</f>
        <v/>
      </c>
      <c r="G1780" s="34" t="str">
        <f t="shared" si="415"/>
        <v/>
      </c>
      <c r="H1780" s="27" t="str">
        <f t="shared" si="416"/>
        <v/>
      </c>
      <c r="I1780" s="27" t="str">
        <f t="shared" si="417"/>
        <v/>
      </c>
      <c r="J1780" s="27" t="str">
        <f t="shared" si="418"/>
        <v/>
      </c>
      <c r="K1780" s="27" t="str">
        <f t="shared" si="419"/>
        <v/>
      </c>
      <c r="L1780" s="27" t="str">
        <f t="shared" si="420"/>
        <v/>
      </c>
      <c r="M1780" s="32" t="str">
        <f t="shared" si="421"/>
        <v/>
      </c>
      <c r="N1780" s="27" t="str">
        <f t="shared" si="408"/>
        <v/>
      </c>
      <c r="O1780" s="27" t="str">
        <f t="shared" si="409"/>
        <v/>
      </c>
      <c r="P1780" s="27" t="str">
        <f t="shared" si="410"/>
        <v/>
      </c>
      <c r="Q1780" s="27" t="str">
        <f t="shared" si="411"/>
        <v/>
      </c>
      <c r="R1780" s="27" t="str">
        <f t="shared" si="412"/>
        <v/>
      </c>
      <c r="S1780" s="27" t="str">
        <f t="shared" si="413"/>
        <v/>
      </c>
      <c r="T1780" s="32" t="str">
        <f t="shared" si="414"/>
        <v/>
      </c>
      <c r="U1780" s="10"/>
    </row>
    <row r="1781" spans="1:21" x14ac:dyDescent="0.25">
      <c r="A1781" s="10"/>
      <c r="B1781" s="4" t="str">
        <f>IF(ISBLANK('INPUT | Operations'!$B1786),"",COUNT('INPUT | Operations'!$B$12:$B1785))</f>
        <v/>
      </c>
      <c r="C1781" s="27" t="str">
        <f>IF(ISNUMBER($B1781),('INPUT | Operations'!$C1785+'INPUT | Operations'!$C1786)/2,"")</f>
        <v/>
      </c>
      <c r="D1781" s="28" t="str">
        <f t="shared" ref="D1781:D1844" si="422">IF(ISNUMBER($B1781),C1781*0.3048/1000,"")</f>
        <v/>
      </c>
      <c r="E1781" s="26" t="str">
        <f>IF(ISNUMBER($B1781),'INPUT | Operations'!$B1786-'INPUT | Operations'!$B1785,"")</f>
        <v/>
      </c>
      <c r="F1781" s="32" t="str">
        <f>IF(ISNUMBER($B1781),IF('INPUT | Operations'!$B1786&lt;MainEngine_BurnTime,1,IF('INPUT | Operations'!$B1785&lt;=MainEngine_BurnTime,(MainEngine_BurnTime-'INPUT | Operations'!$B1785)/('INPUT | Operations'!$B1786-'INPUT | Operations'!$B1785),0))*'INPUT | Operations'!$D1785*NumberOfMainEngines*NumberOfOps*$E1781,"")</f>
        <v/>
      </c>
      <c r="G1781" s="34" t="str">
        <f t="shared" si="415"/>
        <v/>
      </c>
      <c r="H1781" s="27" t="str">
        <f t="shared" si="416"/>
        <v/>
      </c>
      <c r="I1781" s="27" t="str">
        <f t="shared" si="417"/>
        <v/>
      </c>
      <c r="J1781" s="27" t="str">
        <f t="shared" si="418"/>
        <v/>
      </c>
      <c r="K1781" s="27" t="str">
        <f t="shared" si="419"/>
        <v/>
      </c>
      <c r="L1781" s="27" t="str">
        <f t="shared" si="420"/>
        <v/>
      </c>
      <c r="M1781" s="32" t="str">
        <f t="shared" si="421"/>
        <v/>
      </c>
      <c r="N1781" s="27" t="str">
        <f t="shared" ref="N1781:N1844" si="423">IFERROR($F1781*G1781/1000,"")</f>
        <v/>
      </c>
      <c r="O1781" s="27" t="str">
        <f t="shared" ref="O1781:O1844" si="424">IFERROR($F1781*H1781/1000,"")</f>
        <v/>
      </c>
      <c r="P1781" s="27" t="str">
        <f t="shared" ref="P1781:P1844" si="425">IFERROR($F1781*I1781/1000,"")</f>
        <v/>
      </c>
      <c r="Q1781" s="27" t="str">
        <f t="shared" ref="Q1781:Q1844" si="426">IFERROR($F1781*J1781/1000,"")</f>
        <v/>
      </c>
      <c r="R1781" s="27" t="str">
        <f t="shared" ref="R1781:R1844" si="427">IFERROR($F1781*K1781/1000,"")</f>
        <v/>
      </c>
      <c r="S1781" s="27" t="str">
        <f t="shared" ref="S1781:S1844" si="428">IFERROR($F1781*L1781/1000,"")</f>
        <v/>
      </c>
      <c r="T1781" s="32" t="str">
        <f t="shared" ref="T1781:T1844" si="429">IFERROR($F1781*M1781/1000,"")</f>
        <v/>
      </c>
      <c r="U1781" s="10"/>
    </row>
    <row r="1782" spans="1:21" x14ac:dyDescent="0.25">
      <c r="A1782" s="10"/>
      <c r="B1782" s="4" t="str">
        <f>IF(ISBLANK('INPUT | Operations'!$B1787),"",COUNT('INPUT | Operations'!$B$12:$B1786))</f>
        <v/>
      </c>
      <c r="C1782" s="27" t="str">
        <f>IF(ISNUMBER($B1782),('INPUT | Operations'!$C1786+'INPUT | Operations'!$C1787)/2,"")</f>
        <v/>
      </c>
      <c r="D1782" s="28" t="str">
        <f t="shared" si="422"/>
        <v/>
      </c>
      <c r="E1782" s="26" t="str">
        <f>IF(ISNUMBER($B1782),'INPUT | Operations'!$B1787-'INPUT | Operations'!$B1786,"")</f>
        <v/>
      </c>
      <c r="F1782" s="32" t="str">
        <f>IF(ISNUMBER($B1782),IF('INPUT | Operations'!$B1787&lt;MainEngine_BurnTime,1,IF('INPUT | Operations'!$B1786&lt;=MainEngine_BurnTime,(MainEngine_BurnTime-'INPUT | Operations'!$B1786)/('INPUT | Operations'!$B1787-'INPUT | Operations'!$B1786),0))*'INPUT | Operations'!$D1786*NumberOfMainEngines*NumberOfOps*$E1782,"")</f>
        <v/>
      </c>
      <c r="G1782" s="34" t="str">
        <f t="shared" si="415"/>
        <v/>
      </c>
      <c r="H1782" s="27" t="str">
        <f t="shared" si="416"/>
        <v/>
      </c>
      <c r="I1782" s="27" t="str">
        <f t="shared" si="417"/>
        <v/>
      </c>
      <c r="J1782" s="27" t="str">
        <f t="shared" si="418"/>
        <v/>
      </c>
      <c r="K1782" s="27" t="str">
        <f t="shared" si="419"/>
        <v/>
      </c>
      <c r="L1782" s="27" t="str">
        <f t="shared" si="420"/>
        <v/>
      </c>
      <c r="M1782" s="32" t="str">
        <f t="shared" si="421"/>
        <v/>
      </c>
      <c r="N1782" s="27" t="str">
        <f t="shared" si="423"/>
        <v/>
      </c>
      <c r="O1782" s="27" t="str">
        <f t="shared" si="424"/>
        <v/>
      </c>
      <c r="P1782" s="27" t="str">
        <f t="shared" si="425"/>
        <v/>
      </c>
      <c r="Q1782" s="27" t="str">
        <f t="shared" si="426"/>
        <v/>
      </c>
      <c r="R1782" s="27" t="str">
        <f t="shared" si="427"/>
        <v/>
      </c>
      <c r="S1782" s="27" t="str">
        <f t="shared" si="428"/>
        <v/>
      </c>
      <c r="T1782" s="32" t="str">
        <f t="shared" si="429"/>
        <v/>
      </c>
      <c r="U1782" s="10"/>
    </row>
    <row r="1783" spans="1:21" x14ac:dyDescent="0.25">
      <c r="A1783" s="10"/>
      <c r="B1783" s="4" t="str">
        <f>IF(ISBLANK('INPUT | Operations'!$B1788),"",COUNT('INPUT | Operations'!$B$12:$B1787))</f>
        <v/>
      </c>
      <c r="C1783" s="27" t="str">
        <f>IF(ISNUMBER($B1783),('INPUT | Operations'!$C1787+'INPUT | Operations'!$C1788)/2,"")</f>
        <v/>
      </c>
      <c r="D1783" s="28" t="str">
        <f t="shared" si="422"/>
        <v/>
      </c>
      <c r="E1783" s="26" t="str">
        <f>IF(ISNUMBER($B1783),'INPUT | Operations'!$B1788-'INPUT | Operations'!$B1787,"")</f>
        <v/>
      </c>
      <c r="F1783" s="32" t="str">
        <f>IF(ISNUMBER($B1783),IF('INPUT | Operations'!$B1788&lt;MainEngine_BurnTime,1,IF('INPUT | Operations'!$B1787&lt;=MainEngine_BurnTime,(MainEngine_BurnTime-'INPUT | Operations'!$B1787)/('INPUT | Operations'!$B1788-'INPUT | Operations'!$B1787),0))*'INPUT | Operations'!$D1787*NumberOfMainEngines*NumberOfOps*$E1783,"")</f>
        <v/>
      </c>
      <c r="G1783" s="34" t="str">
        <f t="shared" si="415"/>
        <v/>
      </c>
      <c r="H1783" s="27" t="str">
        <f t="shared" si="416"/>
        <v/>
      </c>
      <c r="I1783" s="27" t="str">
        <f t="shared" si="417"/>
        <v/>
      </c>
      <c r="J1783" s="27" t="str">
        <f t="shared" si="418"/>
        <v/>
      </c>
      <c r="K1783" s="27" t="str">
        <f t="shared" si="419"/>
        <v/>
      </c>
      <c r="L1783" s="27" t="str">
        <f t="shared" si="420"/>
        <v/>
      </c>
      <c r="M1783" s="32" t="str">
        <f t="shared" si="421"/>
        <v/>
      </c>
      <c r="N1783" s="27" t="str">
        <f t="shared" si="423"/>
        <v/>
      </c>
      <c r="O1783" s="27" t="str">
        <f t="shared" si="424"/>
        <v/>
      </c>
      <c r="P1783" s="27" t="str">
        <f t="shared" si="425"/>
        <v/>
      </c>
      <c r="Q1783" s="27" t="str">
        <f t="shared" si="426"/>
        <v/>
      </c>
      <c r="R1783" s="27" t="str">
        <f t="shared" si="427"/>
        <v/>
      </c>
      <c r="S1783" s="27" t="str">
        <f t="shared" si="428"/>
        <v/>
      </c>
      <c r="T1783" s="32" t="str">
        <f t="shared" si="429"/>
        <v/>
      </c>
      <c r="U1783" s="10"/>
    </row>
    <row r="1784" spans="1:21" x14ac:dyDescent="0.25">
      <c r="A1784" s="10"/>
      <c r="B1784" s="4" t="str">
        <f>IF(ISBLANK('INPUT | Operations'!$B1789),"",COUNT('INPUT | Operations'!$B$12:$B1788))</f>
        <v/>
      </c>
      <c r="C1784" s="27" t="str">
        <f>IF(ISNUMBER($B1784),('INPUT | Operations'!$C1788+'INPUT | Operations'!$C1789)/2,"")</f>
        <v/>
      </c>
      <c r="D1784" s="28" t="str">
        <f t="shared" si="422"/>
        <v/>
      </c>
      <c r="E1784" s="26" t="str">
        <f>IF(ISNUMBER($B1784),'INPUT | Operations'!$B1789-'INPUT | Operations'!$B1788,"")</f>
        <v/>
      </c>
      <c r="F1784" s="32" t="str">
        <f>IF(ISNUMBER($B1784),IF('INPUT | Operations'!$B1789&lt;MainEngine_BurnTime,1,IF('INPUT | Operations'!$B1788&lt;=MainEngine_BurnTime,(MainEngine_BurnTime-'INPUT | Operations'!$B1788)/('INPUT | Operations'!$B1789-'INPUT | Operations'!$B1788),0))*'INPUT | Operations'!$D1788*NumberOfMainEngines*NumberOfOps*$E1784,"")</f>
        <v/>
      </c>
      <c r="G1784" s="34" t="str">
        <f t="shared" si="415"/>
        <v/>
      </c>
      <c r="H1784" s="27" t="str">
        <f t="shared" si="416"/>
        <v/>
      </c>
      <c r="I1784" s="27" t="str">
        <f t="shared" si="417"/>
        <v/>
      </c>
      <c r="J1784" s="27" t="str">
        <f t="shared" si="418"/>
        <v/>
      </c>
      <c r="K1784" s="27" t="str">
        <f t="shared" si="419"/>
        <v/>
      </c>
      <c r="L1784" s="27" t="str">
        <f t="shared" si="420"/>
        <v/>
      </c>
      <c r="M1784" s="32" t="str">
        <f t="shared" si="421"/>
        <v/>
      </c>
      <c r="N1784" s="27" t="str">
        <f t="shared" si="423"/>
        <v/>
      </c>
      <c r="O1784" s="27" t="str">
        <f t="shared" si="424"/>
        <v/>
      </c>
      <c r="P1784" s="27" t="str">
        <f t="shared" si="425"/>
        <v/>
      </c>
      <c r="Q1784" s="27" t="str">
        <f t="shared" si="426"/>
        <v/>
      </c>
      <c r="R1784" s="27" t="str">
        <f t="shared" si="427"/>
        <v/>
      </c>
      <c r="S1784" s="27" t="str">
        <f t="shared" si="428"/>
        <v/>
      </c>
      <c r="T1784" s="32" t="str">
        <f t="shared" si="429"/>
        <v/>
      </c>
      <c r="U1784" s="10"/>
    </row>
    <row r="1785" spans="1:21" x14ac:dyDescent="0.25">
      <c r="A1785" s="10"/>
      <c r="B1785" s="4" t="str">
        <f>IF(ISBLANK('INPUT | Operations'!$B1790),"",COUNT('INPUT | Operations'!$B$12:$B1789))</f>
        <v/>
      </c>
      <c r="C1785" s="27" t="str">
        <f>IF(ISNUMBER($B1785),('INPUT | Operations'!$C1789+'INPUT | Operations'!$C1790)/2,"")</f>
        <v/>
      </c>
      <c r="D1785" s="28" t="str">
        <f t="shared" si="422"/>
        <v/>
      </c>
      <c r="E1785" s="26" t="str">
        <f>IF(ISNUMBER($B1785),'INPUT | Operations'!$B1790-'INPUT | Operations'!$B1789,"")</f>
        <v/>
      </c>
      <c r="F1785" s="32" t="str">
        <f>IF(ISNUMBER($B1785),IF('INPUT | Operations'!$B1790&lt;MainEngine_BurnTime,1,IF('INPUT | Operations'!$B1789&lt;=MainEngine_BurnTime,(MainEngine_BurnTime-'INPUT | Operations'!$B1789)/('INPUT | Operations'!$B1790-'INPUT | Operations'!$B1789),0))*'INPUT | Operations'!$D1789*NumberOfMainEngines*NumberOfOps*$E1785,"")</f>
        <v/>
      </c>
      <c r="G1785" s="34" t="str">
        <f t="shared" si="415"/>
        <v/>
      </c>
      <c r="H1785" s="27" t="str">
        <f t="shared" si="416"/>
        <v/>
      </c>
      <c r="I1785" s="27" t="str">
        <f t="shared" si="417"/>
        <v/>
      </c>
      <c r="J1785" s="27" t="str">
        <f t="shared" si="418"/>
        <v/>
      </c>
      <c r="K1785" s="27" t="str">
        <f t="shared" si="419"/>
        <v/>
      </c>
      <c r="L1785" s="27" t="str">
        <f t="shared" si="420"/>
        <v/>
      </c>
      <c r="M1785" s="32" t="str">
        <f t="shared" si="421"/>
        <v/>
      </c>
      <c r="N1785" s="27" t="str">
        <f t="shared" si="423"/>
        <v/>
      </c>
      <c r="O1785" s="27" t="str">
        <f t="shared" si="424"/>
        <v/>
      </c>
      <c r="P1785" s="27" t="str">
        <f t="shared" si="425"/>
        <v/>
      </c>
      <c r="Q1785" s="27" t="str">
        <f t="shared" si="426"/>
        <v/>
      </c>
      <c r="R1785" s="27" t="str">
        <f t="shared" si="427"/>
        <v/>
      </c>
      <c r="S1785" s="27" t="str">
        <f t="shared" si="428"/>
        <v/>
      </c>
      <c r="T1785" s="32" t="str">
        <f t="shared" si="429"/>
        <v/>
      </c>
      <c r="U1785" s="10"/>
    </row>
    <row r="1786" spans="1:21" x14ac:dyDescent="0.25">
      <c r="A1786" s="10"/>
      <c r="B1786" s="4" t="str">
        <f>IF(ISBLANK('INPUT | Operations'!$B1791),"",COUNT('INPUT | Operations'!$B$12:$B1790))</f>
        <v/>
      </c>
      <c r="C1786" s="27" t="str">
        <f>IF(ISNUMBER($B1786),('INPUT | Operations'!$C1790+'INPUT | Operations'!$C1791)/2,"")</f>
        <v/>
      </c>
      <c r="D1786" s="28" t="str">
        <f t="shared" si="422"/>
        <v/>
      </c>
      <c r="E1786" s="26" t="str">
        <f>IF(ISNUMBER($B1786),'INPUT | Operations'!$B1791-'INPUT | Operations'!$B1790,"")</f>
        <v/>
      </c>
      <c r="F1786" s="32" t="str">
        <f>IF(ISNUMBER($B1786),IF('INPUT | Operations'!$B1791&lt;MainEngine_BurnTime,1,IF('INPUT | Operations'!$B1790&lt;=MainEngine_BurnTime,(MainEngine_BurnTime-'INPUT | Operations'!$B1790)/('INPUT | Operations'!$B1791-'INPUT | Operations'!$B1790),0))*'INPUT | Operations'!$D1790*NumberOfMainEngines*NumberOfOps*$E1786,"")</f>
        <v/>
      </c>
      <c r="G1786" s="34" t="str">
        <f t="shared" si="415"/>
        <v/>
      </c>
      <c r="H1786" s="27" t="str">
        <f t="shared" si="416"/>
        <v/>
      </c>
      <c r="I1786" s="27" t="str">
        <f t="shared" si="417"/>
        <v/>
      </c>
      <c r="J1786" s="27" t="str">
        <f t="shared" si="418"/>
        <v/>
      </c>
      <c r="K1786" s="27" t="str">
        <f t="shared" si="419"/>
        <v/>
      </c>
      <c r="L1786" s="27" t="str">
        <f t="shared" si="420"/>
        <v/>
      </c>
      <c r="M1786" s="32" t="str">
        <f t="shared" si="421"/>
        <v/>
      </c>
      <c r="N1786" s="27" t="str">
        <f t="shared" si="423"/>
        <v/>
      </c>
      <c r="O1786" s="27" t="str">
        <f t="shared" si="424"/>
        <v/>
      </c>
      <c r="P1786" s="27" t="str">
        <f t="shared" si="425"/>
        <v/>
      </c>
      <c r="Q1786" s="27" t="str">
        <f t="shared" si="426"/>
        <v/>
      </c>
      <c r="R1786" s="27" t="str">
        <f t="shared" si="427"/>
        <v/>
      </c>
      <c r="S1786" s="27" t="str">
        <f t="shared" si="428"/>
        <v/>
      </c>
      <c r="T1786" s="32" t="str">
        <f t="shared" si="429"/>
        <v/>
      </c>
      <c r="U1786" s="10"/>
    </row>
    <row r="1787" spans="1:21" x14ac:dyDescent="0.25">
      <c r="A1787" s="10"/>
      <c r="B1787" s="4" t="str">
        <f>IF(ISBLANK('INPUT | Operations'!$B1792),"",COUNT('INPUT | Operations'!$B$12:$B1791))</f>
        <v/>
      </c>
      <c r="C1787" s="27" t="str">
        <f>IF(ISNUMBER($B1787),('INPUT | Operations'!$C1791+'INPUT | Operations'!$C1792)/2,"")</f>
        <v/>
      </c>
      <c r="D1787" s="28" t="str">
        <f t="shared" si="422"/>
        <v/>
      </c>
      <c r="E1787" s="26" t="str">
        <f>IF(ISNUMBER($B1787),'INPUT | Operations'!$B1792-'INPUT | Operations'!$B1791,"")</f>
        <v/>
      </c>
      <c r="F1787" s="32" t="str">
        <f>IF(ISNUMBER($B1787),IF('INPUT | Operations'!$B1792&lt;MainEngine_BurnTime,1,IF('INPUT | Operations'!$B1791&lt;=MainEngine_BurnTime,(MainEngine_BurnTime-'INPUT | Operations'!$B1791)/('INPUT | Operations'!$B1792-'INPUT | Operations'!$B1791),0))*'INPUT | Operations'!$D1791*NumberOfMainEngines*NumberOfOps*$E1787,"")</f>
        <v/>
      </c>
      <c r="G1787" s="34" t="str">
        <f t="shared" si="415"/>
        <v/>
      </c>
      <c r="H1787" s="27" t="str">
        <f t="shared" si="416"/>
        <v/>
      </c>
      <c r="I1787" s="27" t="str">
        <f t="shared" si="417"/>
        <v/>
      </c>
      <c r="J1787" s="27" t="str">
        <f t="shared" si="418"/>
        <v/>
      </c>
      <c r="K1787" s="27" t="str">
        <f t="shared" si="419"/>
        <v/>
      </c>
      <c r="L1787" s="27" t="str">
        <f t="shared" si="420"/>
        <v/>
      </c>
      <c r="M1787" s="32" t="str">
        <f t="shared" si="421"/>
        <v/>
      </c>
      <c r="N1787" s="27" t="str">
        <f t="shared" si="423"/>
        <v/>
      </c>
      <c r="O1787" s="27" t="str">
        <f t="shared" si="424"/>
        <v/>
      </c>
      <c r="P1787" s="27" t="str">
        <f t="shared" si="425"/>
        <v/>
      </c>
      <c r="Q1787" s="27" t="str">
        <f t="shared" si="426"/>
        <v/>
      </c>
      <c r="R1787" s="27" t="str">
        <f t="shared" si="427"/>
        <v/>
      </c>
      <c r="S1787" s="27" t="str">
        <f t="shared" si="428"/>
        <v/>
      </c>
      <c r="T1787" s="32" t="str">
        <f t="shared" si="429"/>
        <v/>
      </c>
      <c r="U1787" s="10"/>
    </row>
    <row r="1788" spans="1:21" x14ac:dyDescent="0.25">
      <c r="A1788" s="10"/>
      <c r="B1788" s="4" t="str">
        <f>IF(ISBLANK('INPUT | Operations'!$B1793),"",COUNT('INPUT | Operations'!$B$12:$B1792))</f>
        <v/>
      </c>
      <c r="C1788" s="27" t="str">
        <f>IF(ISNUMBER($B1788),('INPUT | Operations'!$C1792+'INPUT | Operations'!$C1793)/2,"")</f>
        <v/>
      </c>
      <c r="D1788" s="28" t="str">
        <f t="shared" si="422"/>
        <v/>
      </c>
      <c r="E1788" s="26" t="str">
        <f>IF(ISNUMBER($B1788),'INPUT | Operations'!$B1793-'INPUT | Operations'!$B1792,"")</f>
        <v/>
      </c>
      <c r="F1788" s="32" t="str">
        <f>IF(ISNUMBER($B1788),IF('INPUT | Operations'!$B1793&lt;MainEngine_BurnTime,1,IF('INPUT | Operations'!$B1792&lt;=MainEngine_BurnTime,(MainEngine_BurnTime-'INPUT | Operations'!$B1792)/('INPUT | Operations'!$B1793-'INPUT | Operations'!$B1792),0))*'INPUT | Operations'!$D1792*NumberOfMainEngines*NumberOfOps*$E1788,"")</f>
        <v/>
      </c>
      <c r="G1788" s="34" t="str">
        <f t="shared" si="415"/>
        <v/>
      </c>
      <c r="H1788" s="27" t="str">
        <f t="shared" si="416"/>
        <v/>
      </c>
      <c r="I1788" s="27" t="str">
        <f t="shared" si="417"/>
        <v/>
      </c>
      <c r="J1788" s="27" t="str">
        <f t="shared" si="418"/>
        <v/>
      </c>
      <c r="K1788" s="27" t="str">
        <f t="shared" si="419"/>
        <v/>
      </c>
      <c r="L1788" s="27" t="str">
        <f t="shared" si="420"/>
        <v/>
      </c>
      <c r="M1788" s="32" t="str">
        <f t="shared" si="421"/>
        <v/>
      </c>
      <c r="N1788" s="27" t="str">
        <f t="shared" si="423"/>
        <v/>
      </c>
      <c r="O1788" s="27" t="str">
        <f t="shared" si="424"/>
        <v/>
      </c>
      <c r="P1788" s="27" t="str">
        <f t="shared" si="425"/>
        <v/>
      </c>
      <c r="Q1788" s="27" t="str">
        <f t="shared" si="426"/>
        <v/>
      </c>
      <c r="R1788" s="27" t="str">
        <f t="shared" si="427"/>
        <v/>
      </c>
      <c r="S1788" s="27" t="str">
        <f t="shared" si="428"/>
        <v/>
      </c>
      <c r="T1788" s="32" t="str">
        <f t="shared" si="429"/>
        <v/>
      </c>
      <c r="U1788" s="10"/>
    </row>
    <row r="1789" spans="1:21" x14ac:dyDescent="0.25">
      <c r="A1789" s="10"/>
      <c r="B1789" s="4" t="str">
        <f>IF(ISBLANK('INPUT | Operations'!$B1794),"",COUNT('INPUT | Operations'!$B$12:$B1793))</f>
        <v/>
      </c>
      <c r="C1789" s="27" t="str">
        <f>IF(ISNUMBER($B1789),('INPUT | Operations'!$C1793+'INPUT | Operations'!$C1794)/2,"")</f>
        <v/>
      </c>
      <c r="D1789" s="28" t="str">
        <f t="shared" si="422"/>
        <v/>
      </c>
      <c r="E1789" s="26" t="str">
        <f>IF(ISNUMBER($B1789),'INPUT | Operations'!$B1794-'INPUT | Operations'!$B1793,"")</f>
        <v/>
      </c>
      <c r="F1789" s="32" t="str">
        <f>IF(ISNUMBER($B1789),IF('INPUT | Operations'!$B1794&lt;MainEngine_BurnTime,1,IF('INPUT | Operations'!$B1793&lt;=MainEngine_BurnTime,(MainEngine_BurnTime-'INPUT | Operations'!$B1793)/('INPUT | Operations'!$B1794-'INPUT | Operations'!$B1793),0))*'INPUT | Operations'!$D1793*NumberOfMainEngines*NumberOfOps*$E1789,"")</f>
        <v/>
      </c>
      <c r="G1789" s="34" t="str">
        <f t="shared" si="415"/>
        <v/>
      </c>
      <c r="H1789" s="27" t="str">
        <f t="shared" si="416"/>
        <v/>
      </c>
      <c r="I1789" s="27" t="str">
        <f t="shared" si="417"/>
        <v/>
      </c>
      <c r="J1789" s="27" t="str">
        <f t="shared" si="418"/>
        <v/>
      </c>
      <c r="K1789" s="27" t="str">
        <f t="shared" si="419"/>
        <v/>
      </c>
      <c r="L1789" s="27" t="str">
        <f t="shared" si="420"/>
        <v/>
      </c>
      <c r="M1789" s="32" t="str">
        <f t="shared" si="421"/>
        <v/>
      </c>
      <c r="N1789" s="27" t="str">
        <f t="shared" si="423"/>
        <v/>
      </c>
      <c r="O1789" s="27" t="str">
        <f t="shared" si="424"/>
        <v/>
      </c>
      <c r="P1789" s="27" t="str">
        <f t="shared" si="425"/>
        <v/>
      </c>
      <c r="Q1789" s="27" t="str">
        <f t="shared" si="426"/>
        <v/>
      </c>
      <c r="R1789" s="27" t="str">
        <f t="shared" si="427"/>
        <v/>
      </c>
      <c r="S1789" s="27" t="str">
        <f t="shared" si="428"/>
        <v/>
      </c>
      <c r="T1789" s="32" t="str">
        <f t="shared" si="429"/>
        <v/>
      </c>
      <c r="U1789" s="10"/>
    </row>
    <row r="1790" spans="1:21" x14ac:dyDescent="0.25">
      <c r="A1790" s="10"/>
      <c r="B1790" s="4" t="str">
        <f>IF(ISBLANK('INPUT | Operations'!$B1795),"",COUNT('INPUT | Operations'!$B$12:$B1794))</f>
        <v/>
      </c>
      <c r="C1790" s="27" t="str">
        <f>IF(ISNUMBER($B1790),('INPUT | Operations'!$C1794+'INPUT | Operations'!$C1795)/2,"")</f>
        <v/>
      </c>
      <c r="D1790" s="28" t="str">
        <f t="shared" si="422"/>
        <v/>
      </c>
      <c r="E1790" s="26" t="str">
        <f>IF(ISNUMBER($B1790),'INPUT | Operations'!$B1795-'INPUT | Operations'!$B1794,"")</f>
        <v/>
      </c>
      <c r="F1790" s="32" t="str">
        <f>IF(ISNUMBER($B1790),IF('INPUT | Operations'!$B1795&lt;MainEngine_BurnTime,1,IF('INPUT | Operations'!$B1794&lt;=MainEngine_BurnTime,(MainEngine_BurnTime-'INPUT | Operations'!$B1794)/('INPUT | Operations'!$B1795-'INPUT | Operations'!$B1794),0))*'INPUT | Operations'!$D1794*NumberOfMainEngines*NumberOfOps*$E1790,"")</f>
        <v/>
      </c>
      <c r="G1790" s="34" t="str">
        <f t="shared" si="415"/>
        <v/>
      </c>
      <c r="H1790" s="27" t="str">
        <f t="shared" si="416"/>
        <v/>
      </c>
      <c r="I1790" s="27" t="str">
        <f t="shared" si="417"/>
        <v/>
      </c>
      <c r="J1790" s="27" t="str">
        <f t="shared" si="418"/>
        <v/>
      </c>
      <c r="K1790" s="27" t="str">
        <f t="shared" si="419"/>
        <v/>
      </c>
      <c r="L1790" s="27" t="str">
        <f t="shared" si="420"/>
        <v/>
      </c>
      <c r="M1790" s="32" t="str">
        <f t="shared" si="421"/>
        <v/>
      </c>
      <c r="N1790" s="27" t="str">
        <f t="shared" si="423"/>
        <v/>
      </c>
      <c r="O1790" s="27" t="str">
        <f t="shared" si="424"/>
        <v/>
      </c>
      <c r="P1790" s="27" t="str">
        <f t="shared" si="425"/>
        <v/>
      </c>
      <c r="Q1790" s="27" t="str">
        <f t="shared" si="426"/>
        <v/>
      </c>
      <c r="R1790" s="27" t="str">
        <f t="shared" si="427"/>
        <v/>
      </c>
      <c r="S1790" s="27" t="str">
        <f t="shared" si="428"/>
        <v/>
      </c>
      <c r="T1790" s="32" t="str">
        <f t="shared" si="429"/>
        <v/>
      </c>
      <c r="U1790" s="10"/>
    </row>
    <row r="1791" spans="1:21" x14ac:dyDescent="0.25">
      <c r="A1791" s="10"/>
      <c r="B1791" s="4" t="str">
        <f>IF(ISBLANK('INPUT | Operations'!$B1796),"",COUNT('INPUT | Operations'!$B$12:$B1795))</f>
        <v/>
      </c>
      <c r="C1791" s="27" t="str">
        <f>IF(ISNUMBER($B1791),('INPUT | Operations'!$C1795+'INPUT | Operations'!$C1796)/2,"")</f>
        <v/>
      </c>
      <c r="D1791" s="28" t="str">
        <f t="shared" si="422"/>
        <v/>
      </c>
      <c r="E1791" s="26" t="str">
        <f>IF(ISNUMBER($B1791),'INPUT | Operations'!$B1796-'INPUT | Operations'!$B1795,"")</f>
        <v/>
      </c>
      <c r="F1791" s="32" t="str">
        <f>IF(ISNUMBER($B1791),IF('INPUT | Operations'!$B1796&lt;MainEngine_BurnTime,1,IF('INPUT | Operations'!$B1795&lt;=MainEngine_BurnTime,(MainEngine_BurnTime-'INPUT | Operations'!$B1795)/('INPUT | Operations'!$B1796-'INPUT | Operations'!$B1795),0))*'INPUT | Operations'!$D1795*NumberOfMainEngines*NumberOfOps*$E1791,"")</f>
        <v/>
      </c>
      <c r="G1791" s="34" t="str">
        <f t="shared" si="415"/>
        <v/>
      </c>
      <c r="H1791" s="27" t="str">
        <f t="shared" si="416"/>
        <v/>
      </c>
      <c r="I1791" s="27" t="str">
        <f t="shared" si="417"/>
        <v/>
      </c>
      <c r="J1791" s="27" t="str">
        <f t="shared" si="418"/>
        <v/>
      </c>
      <c r="K1791" s="27" t="str">
        <f t="shared" si="419"/>
        <v/>
      </c>
      <c r="L1791" s="27" t="str">
        <f t="shared" si="420"/>
        <v/>
      </c>
      <c r="M1791" s="32" t="str">
        <f t="shared" si="421"/>
        <v/>
      </c>
      <c r="N1791" s="27" t="str">
        <f t="shared" si="423"/>
        <v/>
      </c>
      <c r="O1791" s="27" t="str">
        <f t="shared" si="424"/>
        <v/>
      </c>
      <c r="P1791" s="27" t="str">
        <f t="shared" si="425"/>
        <v/>
      </c>
      <c r="Q1791" s="27" t="str">
        <f t="shared" si="426"/>
        <v/>
      </c>
      <c r="R1791" s="27" t="str">
        <f t="shared" si="427"/>
        <v/>
      </c>
      <c r="S1791" s="27" t="str">
        <f t="shared" si="428"/>
        <v/>
      </c>
      <c r="T1791" s="32" t="str">
        <f t="shared" si="429"/>
        <v/>
      </c>
      <c r="U1791" s="10"/>
    </row>
    <row r="1792" spans="1:21" x14ac:dyDescent="0.25">
      <c r="A1792" s="10"/>
      <c r="B1792" s="4" t="str">
        <f>IF(ISBLANK('INPUT | Operations'!$B1797),"",COUNT('INPUT | Operations'!$B$12:$B1796))</f>
        <v/>
      </c>
      <c r="C1792" s="27" t="str">
        <f>IF(ISNUMBER($B1792),('INPUT | Operations'!$C1796+'INPUT | Operations'!$C1797)/2,"")</f>
        <v/>
      </c>
      <c r="D1792" s="28" t="str">
        <f t="shared" si="422"/>
        <v/>
      </c>
      <c r="E1792" s="26" t="str">
        <f>IF(ISNUMBER($B1792),'INPUT | Operations'!$B1797-'INPUT | Operations'!$B1796,"")</f>
        <v/>
      </c>
      <c r="F1792" s="32" t="str">
        <f>IF(ISNUMBER($B1792),IF('INPUT | Operations'!$B1797&lt;MainEngine_BurnTime,1,IF('INPUT | Operations'!$B1796&lt;=MainEngine_BurnTime,(MainEngine_BurnTime-'INPUT | Operations'!$B1796)/('INPUT | Operations'!$B1797-'INPUT | Operations'!$B1796),0))*'INPUT | Operations'!$D1796*NumberOfMainEngines*NumberOfOps*$E1792,"")</f>
        <v/>
      </c>
      <c r="G1792" s="34" t="str">
        <f t="shared" si="415"/>
        <v/>
      </c>
      <c r="H1792" s="27" t="str">
        <f t="shared" si="416"/>
        <v/>
      </c>
      <c r="I1792" s="27" t="str">
        <f t="shared" si="417"/>
        <v/>
      </c>
      <c r="J1792" s="27" t="str">
        <f t="shared" si="418"/>
        <v/>
      </c>
      <c r="K1792" s="27" t="str">
        <f t="shared" si="419"/>
        <v/>
      </c>
      <c r="L1792" s="27" t="str">
        <f t="shared" si="420"/>
        <v/>
      </c>
      <c r="M1792" s="32" t="str">
        <f t="shared" si="421"/>
        <v/>
      </c>
      <c r="N1792" s="27" t="str">
        <f t="shared" si="423"/>
        <v/>
      </c>
      <c r="O1792" s="27" t="str">
        <f t="shared" si="424"/>
        <v/>
      </c>
      <c r="P1792" s="27" t="str">
        <f t="shared" si="425"/>
        <v/>
      </c>
      <c r="Q1792" s="27" t="str">
        <f t="shared" si="426"/>
        <v/>
      </c>
      <c r="R1792" s="27" t="str">
        <f t="shared" si="427"/>
        <v/>
      </c>
      <c r="S1792" s="27" t="str">
        <f t="shared" si="428"/>
        <v/>
      </c>
      <c r="T1792" s="32" t="str">
        <f t="shared" si="429"/>
        <v/>
      </c>
      <c r="U1792" s="10"/>
    </row>
    <row r="1793" spans="1:21" x14ac:dyDescent="0.25">
      <c r="A1793" s="10"/>
      <c r="B1793" s="4" t="str">
        <f>IF(ISBLANK('INPUT | Operations'!$B1798),"",COUNT('INPUT | Operations'!$B$12:$B1797))</f>
        <v/>
      </c>
      <c r="C1793" s="27" t="str">
        <f>IF(ISNUMBER($B1793),('INPUT | Operations'!$C1797+'INPUT | Operations'!$C1798)/2,"")</f>
        <v/>
      </c>
      <c r="D1793" s="28" t="str">
        <f t="shared" si="422"/>
        <v/>
      </c>
      <c r="E1793" s="26" t="str">
        <f>IF(ISNUMBER($B1793),'INPUT | Operations'!$B1798-'INPUT | Operations'!$B1797,"")</f>
        <v/>
      </c>
      <c r="F1793" s="32" t="str">
        <f>IF(ISNUMBER($B1793),IF('INPUT | Operations'!$B1798&lt;MainEngine_BurnTime,1,IF('INPUT | Operations'!$B1797&lt;=MainEngine_BurnTime,(MainEngine_BurnTime-'INPUT | Operations'!$B1797)/('INPUT | Operations'!$B1798-'INPUT | Operations'!$B1797),0))*'INPUT | Operations'!$D1797*NumberOfMainEngines*NumberOfOps*$E1793,"")</f>
        <v/>
      </c>
      <c r="G1793" s="34" t="str">
        <f t="shared" si="415"/>
        <v/>
      </c>
      <c r="H1793" s="27" t="str">
        <f t="shared" si="416"/>
        <v/>
      </c>
      <c r="I1793" s="27" t="str">
        <f t="shared" si="417"/>
        <v/>
      </c>
      <c r="J1793" s="27" t="str">
        <f t="shared" si="418"/>
        <v/>
      </c>
      <c r="K1793" s="27" t="str">
        <f t="shared" si="419"/>
        <v/>
      </c>
      <c r="L1793" s="27" t="str">
        <f t="shared" si="420"/>
        <v/>
      </c>
      <c r="M1793" s="32" t="str">
        <f t="shared" si="421"/>
        <v/>
      </c>
      <c r="N1793" s="27" t="str">
        <f t="shared" si="423"/>
        <v/>
      </c>
      <c r="O1793" s="27" t="str">
        <f t="shared" si="424"/>
        <v/>
      </c>
      <c r="P1793" s="27" t="str">
        <f t="shared" si="425"/>
        <v/>
      </c>
      <c r="Q1793" s="27" t="str">
        <f t="shared" si="426"/>
        <v/>
      </c>
      <c r="R1793" s="27" t="str">
        <f t="shared" si="427"/>
        <v/>
      </c>
      <c r="S1793" s="27" t="str">
        <f t="shared" si="428"/>
        <v/>
      </c>
      <c r="T1793" s="32" t="str">
        <f t="shared" si="429"/>
        <v/>
      </c>
      <c r="U1793" s="10"/>
    </row>
    <row r="1794" spans="1:21" x14ac:dyDescent="0.25">
      <c r="A1794" s="10"/>
      <c r="B1794" s="4" t="str">
        <f>IF(ISBLANK('INPUT | Operations'!$B1799),"",COUNT('INPUT | Operations'!$B$12:$B1798))</f>
        <v/>
      </c>
      <c r="C1794" s="27" t="str">
        <f>IF(ISNUMBER($B1794),('INPUT | Operations'!$C1798+'INPUT | Operations'!$C1799)/2,"")</f>
        <v/>
      </c>
      <c r="D1794" s="28" t="str">
        <f t="shared" si="422"/>
        <v/>
      </c>
      <c r="E1794" s="26" t="str">
        <f>IF(ISNUMBER($B1794),'INPUT | Operations'!$B1799-'INPUT | Operations'!$B1798,"")</f>
        <v/>
      </c>
      <c r="F1794" s="32" t="str">
        <f>IF(ISNUMBER($B1794),IF('INPUT | Operations'!$B1799&lt;MainEngine_BurnTime,1,IF('INPUT | Operations'!$B1798&lt;=MainEngine_BurnTime,(MainEngine_BurnTime-'INPUT | Operations'!$B1798)/('INPUT | Operations'!$B1799-'INPUT | Operations'!$B1798),0))*'INPUT | Operations'!$D1798*NumberOfMainEngines*NumberOfOps*$E1794,"")</f>
        <v/>
      </c>
      <c r="G1794" s="34" t="str">
        <f t="shared" si="415"/>
        <v/>
      </c>
      <c r="H1794" s="27" t="str">
        <f t="shared" si="416"/>
        <v/>
      </c>
      <c r="I1794" s="27" t="str">
        <f t="shared" si="417"/>
        <v/>
      </c>
      <c r="J1794" s="27" t="str">
        <f t="shared" si="418"/>
        <v/>
      </c>
      <c r="K1794" s="27" t="str">
        <f t="shared" si="419"/>
        <v/>
      </c>
      <c r="L1794" s="27" t="str">
        <f t="shared" si="420"/>
        <v/>
      </c>
      <c r="M1794" s="32" t="str">
        <f t="shared" si="421"/>
        <v/>
      </c>
      <c r="N1794" s="27" t="str">
        <f t="shared" si="423"/>
        <v/>
      </c>
      <c r="O1794" s="27" t="str">
        <f t="shared" si="424"/>
        <v/>
      </c>
      <c r="P1794" s="27" t="str">
        <f t="shared" si="425"/>
        <v/>
      </c>
      <c r="Q1794" s="27" t="str">
        <f t="shared" si="426"/>
        <v/>
      </c>
      <c r="R1794" s="27" t="str">
        <f t="shared" si="427"/>
        <v/>
      </c>
      <c r="S1794" s="27" t="str">
        <f t="shared" si="428"/>
        <v/>
      </c>
      <c r="T1794" s="32" t="str">
        <f t="shared" si="429"/>
        <v/>
      </c>
      <c r="U1794" s="10"/>
    </row>
    <row r="1795" spans="1:21" x14ac:dyDescent="0.25">
      <c r="A1795" s="10"/>
      <c r="B1795" s="4" t="str">
        <f>IF(ISBLANK('INPUT | Operations'!$B1800),"",COUNT('INPUT | Operations'!$B$12:$B1799))</f>
        <v/>
      </c>
      <c r="C1795" s="27" t="str">
        <f>IF(ISNUMBER($B1795),('INPUT | Operations'!$C1799+'INPUT | Operations'!$C1800)/2,"")</f>
        <v/>
      </c>
      <c r="D1795" s="28" t="str">
        <f t="shared" si="422"/>
        <v/>
      </c>
      <c r="E1795" s="26" t="str">
        <f>IF(ISNUMBER($B1795),'INPUT | Operations'!$B1800-'INPUT | Operations'!$B1799,"")</f>
        <v/>
      </c>
      <c r="F1795" s="32" t="str">
        <f>IF(ISNUMBER($B1795),IF('INPUT | Operations'!$B1800&lt;MainEngine_BurnTime,1,IF('INPUT | Operations'!$B1799&lt;=MainEngine_BurnTime,(MainEngine_BurnTime-'INPUT | Operations'!$B1799)/('INPUT | Operations'!$B1800-'INPUT | Operations'!$B1799),0))*'INPUT | Operations'!$D1799*NumberOfMainEngines*NumberOfOps*$E1795,"")</f>
        <v/>
      </c>
      <c r="G1795" s="34" t="str">
        <f t="shared" si="415"/>
        <v/>
      </c>
      <c r="H1795" s="27" t="str">
        <f t="shared" si="416"/>
        <v/>
      </c>
      <c r="I1795" s="27" t="str">
        <f t="shared" si="417"/>
        <v/>
      </c>
      <c r="J1795" s="27" t="str">
        <f t="shared" si="418"/>
        <v/>
      </c>
      <c r="K1795" s="27" t="str">
        <f t="shared" si="419"/>
        <v/>
      </c>
      <c r="L1795" s="27" t="str">
        <f t="shared" si="420"/>
        <v/>
      </c>
      <c r="M1795" s="32" t="str">
        <f t="shared" si="421"/>
        <v/>
      </c>
      <c r="N1795" s="27" t="str">
        <f t="shared" si="423"/>
        <v/>
      </c>
      <c r="O1795" s="27" t="str">
        <f t="shared" si="424"/>
        <v/>
      </c>
      <c r="P1795" s="27" t="str">
        <f t="shared" si="425"/>
        <v/>
      </c>
      <c r="Q1795" s="27" t="str">
        <f t="shared" si="426"/>
        <v/>
      </c>
      <c r="R1795" s="27" t="str">
        <f t="shared" si="427"/>
        <v/>
      </c>
      <c r="S1795" s="27" t="str">
        <f t="shared" si="428"/>
        <v/>
      </c>
      <c r="T1795" s="32" t="str">
        <f t="shared" si="429"/>
        <v/>
      </c>
      <c r="U1795" s="10"/>
    </row>
    <row r="1796" spans="1:21" x14ac:dyDescent="0.25">
      <c r="A1796" s="10"/>
      <c r="B1796" s="4" t="str">
        <f>IF(ISBLANK('INPUT | Operations'!$B1801),"",COUNT('INPUT | Operations'!$B$12:$B1800))</f>
        <v/>
      </c>
      <c r="C1796" s="27" t="str">
        <f>IF(ISNUMBER($B1796),('INPUT | Operations'!$C1800+'INPUT | Operations'!$C1801)/2,"")</f>
        <v/>
      </c>
      <c r="D1796" s="28" t="str">
        <f t="shared" si="422"/>
        <v/>
      </c>
      <c r="E1796" s="26" t="str">
        <f>IF(ISNUMBER($B1796),'INPUT | Operations'!$B1801-'INPUT | Operations'!$B1800,"")</f>
        <v/>
      </c>
      <c r="F1796" s="32" t="str">
        <f>IF(ISNUMBER($B1796),IF('INPUT | Operations'!$B1801&lt;MainEngine_BurnTime,1,IF('INPUT | Operations'!$B1800&lt;=MainEngine_BurnTime,(MainEngine_BurnTime-'INPUT | Operations'!$B1800)/('INPUT | Operations'!$B1801-'INPUT | Operations'!$B1800),0))*'INPUT | Operations'!$D1800*NumberOfMainEngines*NumberOfOps*$E1796,"")</f>
        <v/>
      </c>
      <c r="G1796" s="34" t="str">
        <f t="shared" si="415"/>
        <v/>
      </c>
      <c r="H1796" s="27" t="str">
        <f t="shared" si="416"/>
        <v/>
      </c>
      <c r="I1796" s="27" t="str">
        <f t="shared" si="417"/>
        <v/>
      </c>
      <c r="J1796" s="27" t="str">
        <f t="shared" si="418"/>
        <v/>
      </c>
      <c r="K1796" s="27" t="str">
        <f t="shared" si="419"/>
        <v/>
      </c>
      <c r="L1796" s="27" t="str">
        <f t="shared" si="420"/>
        <v/>
      </c>
      <c r="M1796" s="32" t="str">
        <f t="shared" si="421"/>
        <v/>
      </c>
      <c r="N1796" s="27" t="str">
        <f t="shared" si="423"/>
        <v/>
      </c>
      <c r="O1796" s="27" t="str">
        <f t="shared" si="424"/>
        <v/>
      </c>
      <c r="P1796" s="27" t="str">
        <f t="shared" si="425"/>
        <v/>
      </c>
      <c r="Q1796" s="27" t="str">
        <f t="shared" si="426"/>
        <v/>
      </c>
      <c r="R1796" s="27" t="str">
        <f t="shared" si="427"/>
        <v/>
      </c>
      <c r="S1796" s="27" t="str">
        <f t="shared" si="428"/>
        <v/>
      </c>
      <c r="T1796" s="32" t="str">
        <f t="shared" si="429"/>
        <v/>
      </c>
      <c r="U1796" s="10"/>
    </row>
    <row r="1797" spans="1:21" x14ac:dyDescent="0.25">
      <c r="A1797" s="10"/>
      <c r="B1797" s="4" t="str">
        <f>IF(ISBLANK('INPUT | Operations'!$B1802),"",COUNT('INPUT | Operations'!$B$12:$B1801))</f>
        <v/>
      </c>
      <c r="C1797" s="27" t="str">
        <f>IF(ISNUMBER($B1797),('INPUT | Operations'!$C1801+'INPUT | Operations'!$C1802)/2,"")</f>
        <v/>
      </c>
      <c r="D1797" s="28" t="str">
        <f t="shared" si="422"/>
        <v/>
      </c>
      <c r="E1797" s="26" t="str">
        <f>IF(ISNUMBER($B1797),'INPUT | Operations'!$B1802-'INPUT | Operations'!$B1801,"")</f>
        <v/>
      </c>
      <c r="F1797" s="32" t="str">
        <f>IF(ISNUMBER($B1797),IF('INPUT | Operations'!$B1802&lt;MainEngine_BurnTime,1,IF('INPUT | Operations'!$B1801&lt;=MainEngine_BurnTime,(MainEngine_BurnTime-'INPUT | Operations'!$B1801)/('INPUT | Operations'!$B1802-'INPUT | Operations'!$B1801),0))*'INPUT | Operations'!$D1801*NumberOfMainEngines*NumberOfOps*$E1797,"")</f>
        <v/>
      </c>
      <c r="G1797" s="34" t="str">
        <f t="shared" si="415"/>
        <v/>
      </c>
      <c r="H1797" s="27" t="str">
        <f t="shared" si="416"/>
        <v/>
      </c>
      <c r="I1797" s="27" t="str">
        <f t="shared" si="417"/>
        <v/>
      </c>
      <c r="J1797" s="27" t="str">
        <f t="shared" si="418"/>
        <v/>
      </c>
      <c r="K1797" s="27" t="str">
        <f t="shared" si="419"/>
        <v/>
      </c>
      <c r="L1797" s="27" t="str">
        <f t="shared" si="420"/>
        <v/>
      </c>
      <c r="M1797" s="32" t="str">
        <f t="shared" si="421"/>
        <v/>
      </c>
      <c r="N1797" s="27" t="str">
        <f t="shared" si="423"/>
        <v/>
      </c>
      <c r="O1797" s="27" t="str">
        <f t="shared" si="424"/>
        <v/>
      </c>
      <c r="P1797" s="27" t="str">
        <f t="shared" si="425"/>
        <v/>
      </c>
      <c r="Q1797" s="27" t="str">
        <f t="shared" si="426"/>
        <v/>
      </c>
      <c r="R1797" s="27" t="str">
        <f t="shared" si="427"/>
        <v/>
      </c>
      <c r="S1797" s="27" t="str">
        <f t="shared" si="428"/>
        <v/>
      </c>
      <c r="T1797" s="32" t="str">
        <f t="shared" si="429"/>
        <v/>
      </c>
      <c r="U1797" s="10"/>
    </row>
    <row r="1798" spans="1:21" x14ac:dyDescent="0.25">
      <c r="A1798" s="10"/>
      <c r="B1798" s="4" t="str">
        <f>IF(ISBLANK('INPUT | Operations'!$B1803),"",COUNT('INPUT | Operations'!$B$12:$B1802))</f>
        <v/>
      </c>
      <c r="C1798" s="27" t="str">
        <f>IF(ISNUMBER($B1798),('INPUT | Operations'!$C1802+'INPUT | Operations'!$C1803)/2,"")</f>
        <v/>
      </c>
      <c r="D1798" s="28" t="str">
        <f t="shared" si="422"/>
        <v/>
      </c>
      <c r="E1798" s="26" t="str">
        <f>IF(ISNUMBER($B1798),'INPUT | Operations'!$B1803-'INPUT | Operations'!$B1802,"")</f>
        <v/>
      </c>
      <c r="F1798" s="32" t="str">
        <f>IF(ISNUMBER($B1798),IF('INPUT | Operations'!$B1803&lt;MainEngine_BurnTime,1,IF('INPUT | Operations'!$B1802&lt;=MainEngine_BurnTime,(MainEngine_BurnTime-'INPUT | Operations'!$B1802)/('INPUT | Operations'!$B1803-'INPUT | Operations'!$B1802),0))*'INPUT | Operations'!$D1802*NumberOfMainEngines*NumberOfOps*$E1798,"")</f>
        <v/>
      </c>
      <c r="G1798" s="34" t="str">
        <f t="shared" si="415"/>
        <v/>
      </c>
      <c r="H1798" s="27" t="str">
        <f t="shared" si="416"/>
        <v/>
      </c>
      <c r="I1798" s="27" t="str">
        <f t="shared" si="417"/>
        <v/>
      </c>
      <c r="J1798" s="27" t="str">
        <f t="shared" si="418"/>
        <v/>
      </c>
      <c r="K1798" s="27" t="str">
        <f t="shared" si="419"/>
        <v/>
      </c>
      <c r="L1798" s="27" t="str">
        <f t="shared" si="420"/>
        <v/>
      </c>
      <c r="M1798" s="32" t="str">
        <f t="shared" si="421"/>
        <v/>
      </c>
      <c r="N1798" s="27" t="str">
        <f t="shared" si="423"/>
        <v/>
      </c>
      <c r="O1798" s="27" t="str">
        <f t="shared" si="424"/>
        <v/>
      </c>
      <c r="P1798" s="27" t="str">
        <f t="shared" si="425"/>
        <v/>
      </c>
      <c r="Q1798" s="27" t="str">
        <f t="shared" si="426"/>
        <v/>
      </c>
      <c r="R1798" s="27" t="str">
        <f t="shared" si="427"/>
        <v/>
      </c>
      <c r="S1798" s="27" t="str">
        <f t="shared" si="428"/>
        <v/>
      </c>
      <c r="T1798" s="32" t="str">
        <f t="shared" si="429"/>
        <v/>
      </c>
      <c r="U1798" s="10"/>
    </row>
    <row r="1799" spans="1:21" x14ac:dyDescent="0.25">
      <c r="A1799" s="10"/>
      <c r="B1799" s="4" t="str">
        <f>IF(ISBLANK('INPUT | Operations'!$B1804),"",COUNT('INPUT | Operations'!$B$12:$B1803))</f>
        <v/>
      </c>
      <c r="C1799" s="27" t="str">
        <f>IF(ISNUMBER($B1799),('INPUT | Operations'!$C1803+'INPUT | Operations'!$C1804)/2,"")</f>
        <v/>
      </c>
      <c r="D1799" s="28" t="str">
        <f t="shared" si="422"/>
        <v/>
      </c>
      <c r="E1799" s="26" t="str">
        <f>IF(ISNUMBER($B1799),'INPUT | Operations'!$B1804-'INPUT | Operations'!$B1803,"")</f>
        <v/>
      </c>
      <c r="F1799" s="32" t="str">
        <f>IF(ISNUMBER($B1799),IF('INPUT | Operations'!$B1804&lt;MainEngine_BurnTime,1,IF('INPUT | Operations'!$B1803&lt;=MainEngine_BurnTime,(MainEngine_BurnTime-'INPUT | Operations'!$B1803)/('INPUT | Operations'!$B1804-'INPUT | Operations'!$B1803),0))*'INPUT | Operations'!$D1803*NumberOfMainEngines*NumberOfOps*$E1799,"")</f>
        <v/>
      </c>
      <c r="G1799" s="34" t="str">
        <f t="shared" si="415"/>
        <v/>
      </c>
      <c r="H1799" s="27" t="str">
        <f t="shared" si="416"/>
        <v/>
      </c>
      <c r="I1799" s="27" t="str">
        <f t="shared" si="417"/>
        <v/>
      </c>
      <c r="J1799" s="27" t="str">
        <f t="shared" si="418"/>
        <v/>
      </c>
      <c r="K1799" s="27" t="str">
        <f t="shared" si="419"/>
        <v/>
      </c>
      <c r="L1799" s="27" t="str">
        <f t="shared" si="420"/>
        <v/>
      </c>
      <c r="M1799" s="32" t="str">
        <f t="shared" si="421"/>
        <v/>
      </c>
      <c r="N1799" s="27" t="str">
        <f t="shared" si="423"/>
        <v/>
      </c>
      <c r="O1799" s="27" t="str">
        <f t="shared" si="424"/>
        <v/>
      </c>
      <c r="P1799" s="27" t="str">
        <f t="shared" si="425"/>
        <v/>
      </c>
      <c r="Q1799" s="27" t="str">
        <f t="shared" si="426"/>
        <v/>
      </c>
      <c r="R1799" s="27" t="str">
        <f t="shared" si="427"/>
        <v/>
      </c>
      <c r="S1799" s="27" t="str">
        <f t="shared" si="428"/>
        <v/>
      </c>
      <c r="T1799" s="32" t="str">
        <f t="shared" si="429"/>
        <v/>
      </c>
      <c r="U1799" s="10"/>
    </row>
    <row r="1800" spans="1:21" x14ac:dyDescent="0.25">
      <c r="A1800" s="10"/>
      <c r="B1800" s="4" t="str">
        <f>IF(ISBLANK('INPUT | Operations'!$B1805),"",COUNT('INPUT | Operations'!$B$12:$B1804))</f>
        <v/>
      </c>
      <c r="C1800" s="27" t="str">
        <f>IF(ISNUMBER($B1800),('INPUT | Operations'!$C1804+'INPUT | Operations'!$C1805)/2,"")</f>
        <v/>
      </c>
      <c r="D1800" s="28" t="str">
        <f t="shared" si="422"/>
        <v/>
      </c>
      <c r="E1800" s="26" t="str">
        <f>IF(ISNUMBER($B1800),'INPUT | Operations'!$B1805-'INPUT | Operations'!$B1804,"")</f>
        <v/>
      </c>
      <c r="F1800" s="32" t="str">
        <f>IF(ISNUMBER($B1800),IF('INPUT | Operations'!$B1805&lt;MainEngine_BurnTime,1,IF('INPUT | Operations'!$B1804&lt;=MainEngine_BurnTime,(MainEngine_BurnTime-'INPUT | Operations'!$B1804)/('INPUT | Operations'!$B1805-'INPUT | Operations'!$B1804),0))*'INPUT | Operations'!$D1804*NumberOfMainEngines*NumberOfOps*$E1800,"")</f>
        <v/>
      </c>
      <c r="G1800" s="34" t="str">
        <f t="shared" ref="G1800:G1863" si="430">IF(ISNUMBER($B1800),MainEngine_H2O+MW_H2O/MW_H*MainEngine_H+MW_H2O/MW_H2*MainEngine_H2+MainEngine_OH,"")</f>
        <v/>
      </c>
      <c r="H1800" s="27" t="str">
        <f t="shared" ref="H1800:H1863" si="431">IF(ISNUMBER($B1800),MainEngine_CO2+MW_CO2/MW_CO*(MainEngine_CO-$I1800),"")</f>
        <v/>
      </c>
      <c r="I1800" s="27" t="str">
        <f t="shared" ref="I1800:I1863" si="432">IF(ISNUMBER($B1800),MIN(0.0025*EXP(0.067*$D1800)*(MainEngine_CO+MainEngine_CO2),MainEngine_CO),"")</f>
        <v/>
      </c>
      <c r="J1800" s="27" t="str">
        <f t="shared" ref="J1800:J1863" si="433">IF(ISNUMBER($B1800),MainEngine_Al2O3,"")</f>
        <v/>
      </c>
      <c r="K1800" s="27" t="str">
        <f t="shared" ref="K1800:K1863" si="434">IF(ISNUMBER($B1800),MainEngine_HCl+MainEngine_Cl+MainEngine_Cl2,"")</f>
        <v/>
      </c>
      <c r="L1800" s="27" t="str">
        <f t="shared" ref="L1800:L1863" si="435">IF(ISNUMBER($B1800),MainEngine_NOx+33*EXP(-0.26*$D1800),"")</f>
        <v/>
      </c>
      <c r="M1800" s="32" t="str">
        <f t="shared" ref="M1800:M1863" si="436">IF(ISNUMBER($B1800),MainEngine_BC*MAX(0.04,MIN(1,0.04*EXP(0.12*($D1800-15)))),"")</f>
        <v/>
      </c>
      <c r="N1800" s="27" t="str">
        <f t="shared" si="423"/>
        <v/>
      </c>
      <c r="O1800" s="27" t="str">
        <f t="shared" si="424"/>
        <v/>
      </c>
      <c r="P1800" s="27" t="str">
        <f t="shared" si="425"/>
        <v/>
      </c>
      <c r="Q1800" s="27" t="str">
        <f t="shared" si="426"/>
        <v/>
      </c>
      <c r="R1800" s="27" t="str">
        <f t="shared" si="427"/>
        <v/>
      </c>
      <c r="S1800" s="27" t="str">
        <f t="shared" si="428"/>
        <v/>
      </c>
      <c r="T1800" s="32" t="str">
        <f t="shared" si="429"/>
        <v/>
      </c>
      <c r="U1800" s="10"/>
    </row>
    <row r="1801" spans="1:21" x14ac:dyDescent="0.25">
      <c r="A1801" s="10"/>
      <c r="B1801" s="4" t="str">
        <f>IF(ISBLANK('INPUT | Operations'!$B1806),"",COUNT('INPUT | Operations'!$B$12:$B1805))</f>
        <v/>
      </c>
      <c r="C1801" s="27" t="str">
        <f>IF(ISNUMBER($B1801),('INPUT | Operations'!$C1805+'INPUT | Operations'!$C1806)/2,"")</f>
        <v/>
      </c>
      <c r="D1801" s="28" t="str">
        <f t="shared" si="422"/>
        <v/>
      </c>
      <c r="E1801" s="26" t="str">
        <f>IF(ISNUMBER($B1801),'INPUT | Operations'!$B1806-'INPUT | Operations'!$B1805,"")</f>
        <v/>
      </c>
      <c r="F1801" s="32" t="str">
        <f>IF(ISNUMBER($B1801),IF('INPUT | Operations'!$B1806&lt;MainEngine_BurnTime,1,IF('INPUT | Operations'!$B1805&lt;=MainEngine_BurnTime,(MainEngine_BurnTime-'INPUT | Operations'!$B1805)/('INPUT | Operations'!$B1806-'INPUT | Operations'!$B1805),0))*'INPUT | Operations'!$D1805*NumberOfMainEngines*NumberOfOps*$E1801,"")</f>
        <v/>
      </c>
      <c r="G1801" s="34" t="str">
        <f t="shared" si="430"/>
        <v/>
      </c>
      <c r="H1801" s="27" t="str">
        <f t="shared" si="431"/>
        <v/>
      </c>
      <c r="I1801" s="27" t="str">
        <f t="shared" si="432"/>
        <v/>
      </c>
      <c r="J1801" s="27" t="str">
        <f t="shared" si="433"/>
        <v/>
      </c>
      <c r="K1801" s="27" t="str">
        <f t="shared" si="434"/>
        <v/>
      </c>
      <c r="L1801" s="27" t="str">
        <f t="shared" si="435"/>
        <v/>
      </c>
      <c r="M1801" s="32" t="str">
        <f t="shared" si="436"/>
        <v/>
      </c>
      <c r="N1801" s="27" t="str">
        <f t="shared" si="423"/>
        <v/>
      </c>
      <c r="O1801" s="27" t="str">
        <f t="shared" si="424"/>
        <v/>
      </c>
      <c r="P1801" s="27" t="str">
        <f t="shared" si="425"/>
        <v/>
      </c>
      <c r="Q1801" s="27" t="str">
        <f t="shared" si="426"/>
        <v/>
      </c>
      <c r="R1801" s="27" t="str">
        <f t="shared" si="427"/>
        <v/>
      </c>
      <c r="S1801" s="27" t="str">
        <f t="shared" si="428"/>
        <v/>
      </c>
      <c r="T1801" s="32" t="str">
        <f t="shared" si="429"/>
        <v/>
      </c>
      <c r="U1801" s="10"/>
    </row>
    <row r="1802" spans="1:21" x14ac:dyDescent="0.25">
      <c r="A1802" s="10"/>
      <c r="B1802" s="4" t="str">
        <f>IF(ISBLANK('INPUT | Operations'!$B1807),"",COUNT('INPUT | Operations'!$B$12:$B1806))</f>
        <v/>
      </c>
      <c r="C1802" s="27" t="str">
        <f>IF(ISNUMBER($B1802),('INPUT | Operations'!$C1806+'INPUT | Operations'!$C1807)/2,"")</f>
        <v/>
      </c>
      <c r="D1802" s="28" t="str">
        <f t="shared" si="422"/>
        <v/>
      </c>
      <c r="E1802" s="26" t="str">
        <f>IF(ISNUMBER($B1802),'INPUT | Operations'!$B1807-'INPUT | Operations'!$B1806,"")</f>
        <v/>
      </c>
      <c r="F1802" s="32" t="str">
        <f>IF(ISNUMBER($B1802),IF('INPUT | Operations'!$B1807&lt;MainEngine_BurnTime,1,IF('INPUT | Operations'!$B1806&lt;=MainEngine_BurnTime,(MainEngine_BurnTime-'INPUT | Operations'!$B1806)/('INPUT | Operations'!$B1807-'INPUT | Operations'!$B1806),0))*'INPUT | Operations'!$D1806*NumberOfMainEngines*NumberOfOps*$E1802,"")</f>
        <v/>
      </c>
      <c r="G1802" s="34" t="str">
        <f t="shared" si="430"/>
        <v/>
      </c>
      <c r="H1802" s="27" t="str">
        <f t="shared" si="431"/>
        <v/>
      </c>
      <c r="I1802" s="27" t="str">
        <f t="shared" si="432"/>
        <v/>
      </c>
      <c r="J1802" s="27" t="str">
        <f t="shared" si="433"/>
        <v/>
      </c>
      <c r="K1802" s="27" t="str">
        <f t="shared" si="434"/>
        <v/>
      </c>
      <c r="L1802" s="27" t="str">
        <f t="shared" si="435"/>
        <v/>
      </c>
      <c r="M1802" s="32" t="str">
        <f t="shared" si="436"/>
        <v/>
      </c>
      <c r="N1802" s="27" t="str">
        <f t="shared" si="423"/>
        <v/>
      </c>
      <c r="O1802" s="27" t="str">
        <f t="shared" si="424"/>
        <v/>
      </c>
      <c r="P1802" s="27" t="str">
        <f t="shared" si="425"/>
        <v/>
      </c>
      <c r="Q1802" s="27" t="str">
        <f t="shared" si="426"/>
        <v/>
      </c>
      <c r="R1802" s="27" t="str">
        <f t="shared" si="427"/>
        <v/>
      </c>
      <c r="S1802" s="27" t="str">
        <f t="shared" si="428"/>
        <v/>
      </c>
      <c r="T1802" s="32" t="str">
        <f t="shared" si="429"/>
        <v/>
      </c>
      <c r="U1802" s="10"/>
    </row>
    <row r="1803" spans="1:21" x14ac:dyDescent="0.25">
      <c r="A1803" s="10"/>
      <c r="B1803" s="4" t="str">
        <f>IF(ISBLANK('INPUT | Operations'!$B1808),"",COUNT('INPUT | Operations'!$B$12:$B1807))</f>
        <v/>
      </c>
      <c r="C1803" s="27" t="str">
        <f>IF(ISNUMBER($B1803),('INPUT | Operations'!$C1807+'INPUT | Operations'!$C1808)/2,"")</f>
        <v/>
      </c>
      <c r="D1803" s="28" t="str">
        <f t="shared" si="422"/>
        <v/>
      </c>
      <c r="E1803" s="26" t="str">
        <f>IF(ISNUMBER($B1803),'INPUT | Operations'!$B1808-'INPUT | Operations'!$B1807,"")</f>
        <v/>
      </c>
      <c r="F1803" s="32" t="str">
        <f>IF(ISNUMBER($B1803),IF('INPUT | Operations'!$B1808&lt;MainEngine_BurnTime,1,IF('INPUT | Operations'!$B1807&lt;=MainEngine_BurnTime,(MainEngine_BurnTime-'INPUT | Operations'!$B1807)/('INPUT | Operations'!$B1808-'INPUT | Operations'!$B1807),0))*'INPUT | Operations'!$D1807*NumberOfMainEngines*NumberOfOps*$E1803,"")</f>
        <v/>
      </c>
      <c r="G1803" s="34" t="str">
        <f t="shared" si="430"/>
        <v/>
      </c>
      <c r="H1803" s="27" t="str">
        <f t="shared" si="431"/>
        <v/>
      </c>
      <c r="I1803" s="27" t="str">
        <f t="shared" si="432"/>
        <v/>
      </c>
      <c r="J1803" s="27" t="str">
        <f t="shared" si="433"/>
        <v/>
      </c>
      <c r="K1803" s="27" t="str">
        <f t="shared" si="434"/>
        <v/>
      </c>
      <c r="L1803" s="27" t="str">
        <f t="shared" si="435"/>
        <v/>
      </c>
      <c r="M1803" s="32" t="str">
        <f t="shared" si="436"/>
        <v/>
      </c>
      <c r="N1803" s="27" t="str">
        <f t="shared" si="423"/>
        <v/>
      </c>
      <c r="O1803" s="27" t="str">
        <f t="shared" si="424"/>
        <v/>
      </c>
      <c r="P1803" s="27" t="str">
        <f t="shared" si="425"/>
        <v/>
      </c>
      <c r="Q1803" s="27" t="str">
        <f t="shared" si="426"/>
        <v/>
      </c>
      <c r="R1803" s="27" t="str">
        <f t="shared" si="427"/>
        <v/>
      </c>
      <c r="S1803" s="27" t="str">
        <f t="shared" si="428"/>
        <v/>
      </c>
      <c r="T1803" s="32" t="str">
        <f t="shared" si="429"/>
        <v/>
      </c>
      <c r="U1803" s="10"/>
    </row>
    <row r="1804" spans="1:21" x14ac:dyDescent="0.25">
      <c r="A1804" s="10"/>
      <c r="B1804" s="4" t="str">
        <f>IF(ISBLANK('INPUT | Operations'!$B1809),"",COUNT('INPUT | Operations'!$B$12:$B1808))</f>
        <v/>
      </c>
      <c r="C1804" s="27" t="str">
        <f>IF(ISNUMBER($B1804),('INPUT | Operations'!$C1808+'INPUT | Operations'!$C1809)/2,"")</f>
        <v/>
      </c>
      <c r="D1804" s="28" t="str">
        <f t="shared" si="422"/>
        <v/>
      </c>
      <c r="E1804" s="26" t="str">
        <f>IF(ISNUMBER($B1804),'INPUT | Operations'!$B1809-'INPUT | Operations'!$B1808,"")</f>
        <v/>
      </c>
      <c r="F1804" s="32" t="str">
        <f>IF(ISNUMBER($B1804),IF('INPUT | Operations'!$B1809&lt;MainEngine_BurnTime,1,IF('INPUT | Operations'!$B1808&lt;=MainEngine_BurnTime,(MainEngine_BurnTime-'INPUT | Operations'!$B1808)/('INPUT | Operations'!$B1809-'INPUT | Operations'!$B1808),0))*'INPUT | Operations'!$D1808*NumberOfMainEngines*NumberOfOps*$E1804,"")</f>
        <v/>
      </c>
      <c r="G1804" s="34" t="str">
        <f t="shared" si="430"/>
        <v/>
      </c>
      <c r="H1804" s="27" t="str">
        <f t="shared" si="431"/>
        <v/>
      </c>
      <c r="I1804" s="27" t="str">
        <f t="shared" si="432"/>
        <v/>
      </c>
      <c r="J1804" s="27" t="str">
        <f t="shared" si="433"/>
        <v/>
      </c>
      <c r="K1804" s="27" t="str">
        <f t="shared" si="434"/>
        <v/>
      </c>
      <c r="L1804" s="27" t="str">
        <f t="shared" si="435"/>
        <v/>
      </c>
      <c r="M1804" s="32" t="str">
        <f t="shared" si="436"/>
        <v/>
      </c>
      <c r="N1804" s="27" t="str">
        <f t="shared" si="423"/>
        <v/>
      </c>
      <c r="O1804" s="27" t="str">
        <f t="shared" si="424"/>
        <v/>
      </c>
      <c r="P1804" s="27" t="str">
        <f t="shared" si="425"/>
        <v/>
      </c>
      <c r="Q1804" s="27" t="str">
        <f t="shared" si="426"/>
        <v/>
      </c>
      <c r="R1804" s="27" t="str">
        <f t="shared" si="427"/>
        <v/>
      </c>
      <c r="S1804" s="27" t="str">
        <f t="shared" si="428"/>
        <v/>
      </c>
      <c r="T1804" s="32" t="str">
        <f t="shared" si="429"/>
        <v/>
      </c>
      <c r="U1804" s="10"/>
    </row>
    <row r="1805" spans="1:21" x14ac:dyDescent="0.25">
      <c r="A1805" s="10"/>
      <c r="B1805" s="4" t="str">
        <f>IF(ISBLANK('INPUT | Operations'!$B1810),"",COUNT('INPUT | Operations'!$B$12:$B1809))</f>
        <v/>
      </c>
      <c r="C1805" s="27" t="str">
        <f>IF(ISNUMBER($B1805),('INPUT | Operations'!$C1809+'INPUT | Operations'!$C1810)/2,"")</f>
        <v/>
      </c>
      <c r="D1805" s="28" t="str">
        <f t="shared" si="422"/>
        <v/>
      </c>
      <c r="E1805" s="26" t="str">
        <f>IF(ISNUMBER($B1805),'INPUT | Operations'!$B1810-'INPUT | Operations'!$B1809,"")</f>
        <v/>
      </c>
      <c r="F1805" s="32" t="str">
        <f>IF(ISNUMBER($B1805),IF('INPUT | Operations'!$B1810&lt;MainEngine_BurnTime,1,IF('INPUT | Operations'!$B1809&lt;=MainEngine_BurnTime,(MainEngine_BurnTime-'INPUT | Operations'!$B1809)/('INPUT | Operations'!$B1810-'INPUT | Operations'!$B1809),0))*'INPUT | Operations'!$D1809*NumberOfMainEngines*NumberOfOps*$E1805,"")</f>
        <v/>
      </c>
      <c r="G1805" s="34" t="str">
        <f t="shared" si="430"/>
        <v/>
      </c>
      <c r="H1805" s="27" t="str">
        <f t="shared" si="431"/>
        <v/>
      </c>
      <c r="I1805" s="27" t="str">
        <f t="shared" si="432"/>
        <v/>
      </c>
      <c r="J1805" s="27" t="str">
        <f t="shared" si="433"/>
        <v/>
      </c>
      <c r="K1805" s="27" t="str">
        <f t="shared" si="434"/>
        <v/>
      </c>
      <c r="L1805" s="27" t="str">
        <f t="shared" si="435"/>
        <v/>
      </c>
      <c r="M1805" s="32" t="str">
        <f t="shared" si="436"/>
        <v/>
      </c>
      <c r="N1805" s="27" t="str">
        <f t="shared" si="423"/>
        <v/>
      </c>
      <c r="O1805" s="27" t="str">
        <f t="shared" si="424"/>
        <v/>
      </c>
      <c r="P1805" s="27" t="str">
        <f t="shared" si="425"/>
        <v/>
      </c>
      <c r="Q1805" s="27" t="str">
        <f t="shared" si="426"/>
        <v/>
      </c>
      <c r="R1805" s="27" t="str">
        <f t="shared" si="427"/>
        <v/>
      </c>
      <c r="S1805" s="27" t="str">
        <f t="shared" si="428"/>
        <v/>
      </c>
      <c r="T1805" s="32" t="str">
        <f t="shared" si="429"/>
        <v/>
      </c>
      <c r="U1805" s="10"/>
    </row>
    <row r="1806" spans="1:21" x14ac:dyDescent="0.25">
      <c r="A1806" s="10"/>
      <c r="B1806" s="4" t="str">
        <f>IF(ISBLANK('INPUT | Operations'!$B1811),"",COUNT('INPUT | Operations'!$B$12:$B1810))</f>
        <v/>
      </c>
      <c r="C1806" s="27" t="str">
        <f>IF(ISNUMBER($B1806),('INPUT | Operations'!$C1810+'INPUT | Operations'!$C1811)/2,"")</f>
        <v/>
      </c>
      <c r="D1806" s="28" t="str">
        <f t="shared" si="422"/>
        <v/>
      </c>
      <c r="E1806" s="26" t="str">
        <f>IF(ISNUMBER($B1806),'INPUT | Operations'!$B1811-'INPUT | Operations'!$B1810,"")</f>
        <v/>
      </c>
      <c r="F1806" s="32" t="str">
        <f>IF(ISNUMBER($B1806),IF('INPUT | Operations'!$B1811&lt;MainEngine_BurnTime,1,IF('INPUT | Operations'!$B1810&lt;=MainEngine_BurnTime,(MainEngine_BurnTime-'INPUT | Operations'!$B1810)/('INPUT | Operations'!$B1811-'INPUT | Operations'!$B1810),0))*'INPUT | Operations'!$D1810*NumberOfMainEngines*NumberOfOps*$E1806,"")</f>
        <v/>
      </c>
      <c r="G1806" s="34" t="str">
        <f t="shared" si="430"/>
        <v/>
      </c>
      <c r="H1806" s="27" t="str">
        <f t="shared" si="431"/>
        <v/>
      </c>
      <c r="I1806" s="27" t="str">
        <f t="shared" si="432"/>
        <v/>
      </c>
      <c r="J1806" s="27" t="str">
        <f t="shared" si="433"/>
        <v/>
      </c>
      <c r="K1806" s="27" t="str">
        <f t="shared" si="434"/>
        <v/>
      </c>
      <c r="L1806" s="27" t="str">
        <f t="shared" si="435"/>
        <v/>
      </c>
      <c r="M1806" s="32" t="str">
        <f t="shared" si="436"/>
        <v/>
      </c>
      <c r="N1806" s="27" t="str">
        <f t="shared" si="423"/>
        <v/>
      </c>
      <c r="O1806" s="27" t="str">
        <f t="shared" si="424"/>
        <v/>
      </c>
      <c r="P1806" s="27" t="str">
        <f t="shared" si="425"/>
        <v/>
      </c>
      <c r="Q1806" s="27" t="str">
        <f t="shared" si="426"/>
        <v/>
      </c>
      <c r="R1806" s="27" t="str">
        <f t="shared" si="427"/>
        <v/>
      </c>
      <c r="S1806" s="27" t="str">
        <f t="shared" si="428"/>
        <v/>
      </c>
      <c r="T1806" s="32" t="str">
        <f t="shared" si="429"/>
        <v/>
      </c>
      <c r="U1806" s="10"/>
    </row>
    <row r="1807" spans="1:21" x14ac:dyDescent="0.25">
      <c r="A1807" s="10"/>
      <c r="B1807" s="4" t="str">
        <f>IF(ISBLANK('INPUT | Operations'!$B1812),"",COUNT('INPUT | Operations'!$B$12:$B1811))</f>
        <v/>
      </c>
      <c r="C1807" s="27" t="str">
        <f>IF(ISNUMBER($B1807),('INPUT | Operations'!$C1811+'INPUT | Operations'!$C1812)/2,"")</f>
        <v/>
      </c>
      <c r="D1807" s="28" t="str">
        <f t="shared" si="422"/>
        <v/>
      </c>
      <c r="E1807" s="26" t="str">
        <f>IF(ISNUMBER($B1807),'INPUT | Operations'!$B1812-'INPUT | Operations'!$B1811,"")</f>
        <v/>
      </c>
      <c r="F1807" s="32" t="str">
        <f>IF(ISNUMBER($B1807),IF('INPUT | Operations'!$B1812&lt;MainEngine_BurnTime,1,IF('INPUT | Operations'!$B1811&lt;=MainEngine_BurnTime,(MainEngine_BurnTime-'INPUT | Operations'!$B1811)/('INPUT | Operations'!$B1812-'INPUT | Operations'!$B1811),0))*'INPUT | Operations'!$D1811*NumberOfMainEngines*NumberOfOps*$E1807,"")</f>
        <v/>
      </c>
      <c r="G1807" s="34" t="str">
        <f t="shared" si="430"/>
        <v/>
      </c>
      <c r="H1807" s="27" t="str">
        <f t="shared" si="431"/>
        <v/>
      </c>
      <c r="I1807" s="27" t="str">
        <f t="shared" si="432"/>
        <v/>
      </c>
      <c r="J1807" s="27" t="str">
        <f t="shared" si="433"/>
        <v/>
      </c>
      <c r="K1807" s="27" t="str">
        <f t="shared" si="434"/>
        <v/>
      </c>
      <c r="L1807" s="27" t="str">
        <f t="shared" si="435"/>
        <v/>
      </c>
      <c r="M1807" s="32" t="str">
        <f t="shared" si="436"/>
        <v/>
      </c>
      <c r="N1807" s="27" t="str">
        <f t="shared" si="423"/>
        <v/>
      </c>
      <c r="O1807" s="27" t="str">
        <f t="shared" si="424"/>
        <v/>
      </c>
      <c r="P1807" s="27" t="str">
        <f t="shared" si="425"/>
        <v/>
      </c>
      <c r="Q1807" s="27" t="str">
        <f t="shared" si="426"/>
        <v/>
      </c>
      <c r="R1807" s="27" t="str">
        <f t="shared" si="427"/>
        <v/>
      </c>
      <c r="S1807" s="27" t="str">
        <f t="shared" si="428"/>
        <v/>
      </c>
      <c r="T1807" s="32" t="str">
        <f t="shared" si="429"/>
        <v/>
      </c>
      <c r="U1807" s="10"/>
    </row>
    <row r="1808" spans="1:21" x14ac:dyDescent="0.25">
      <c r="A1808" s="10"/>
      <c r="B1808" s="4" t="str">
        <f>IF(ISBLANK('INPUT | Operations'!$B1813),"",COUNT('INPUT | Operations'!$B$12:$B1812))</f>
        <v/>
      </c>
      <c r="C1808" s="27" t="str">
        <f>IF(ISNUMBER($B1808),('INPUT | Operations'!$C1812+'INPUT | Operations'!$C1813)/2,"")</f>
        <v/>
      </c>
      <c r="D1808" s="28" t="str">
        <f t="shared" si="422"/>
        <v/>
      </c>
      <c r="E1808" s="26" t="str">
        <f>IF(ISNUMBER($B1808),'INPUT | Operations'!$B1813-'INPUT | Operations'!$B1812,"")</f>
        <v/>
      </c>
      <c r="F1808" s="32" t="str">
        <f>IF(ISNUMBER($B1808),IF('INPUT | Operations'!$B1813&lt;MainEngine_BurnTime,1,IF('INPUT | Operations'!$B1812&lt;=MainEngine_BurnTime,(MainEngine_BurnTime-'INPUT | Operations'!$B1812)/('INPUT | Operations'!$B1813-'INPUT | Operations'!$B1812),0))*'INPUT | Operations'!$D1812*NumberOfMainEngines*NumberOfOps*$E1808,"")</f>
        <v/>
      </c>
      <c r="G1808" s="34" t="str">
        <f t="shared" si="430"/>
        <v/>
      </c>
      <c r="H1808" s="27" t="str">
        <f t="shared" si="431"/>
        <v/>
      </c>
      <c r="I1808" s="27" t="str">
        <f t="shared" si="432"/>
        <v/>
      </c>
      <c r="J1808" s="27" t="str">
        <f t="shared" si="433"/>
        <v/>
      </c>
      <c r="K1808" s="27" t="str">
        <f t="shared" si="434"/>
        <v/>
      </c>
      <c r="L1808" s="27" t="str">
        <f t="shared" si="435"/>
        <v/>
      </c>
      <c r="M1808" s="32" t="str">
        <f t="shared" si="436"/>
        <v/>
      </c>
      <c r="N1808" s="27" t="str">
        <f t="shared" si="423"/>
        <v/>
      </c>
      <c r="O1808" s="27" t="str">
        <f t="shared" si="424"/>
        <v/>
      </c>
      <c r="P1808" s="27" t="str">
        <f t="shared" si="425"/>
        <v/>
      </c>
      <c r="Q1808" s="27" t="str">
        <f t="shared" si="426"/>
        <v/>
      </c>
      <c r="R1808" s="27" t="str">
        <f t="shared" si="427"/>
        <v/>
      </c>
      <c r="S1808" s="27" t="str">
        <f t="shared" si="428"/>
        <v/>
      </c>
      <c r="T1808" s="32" t="str">
        <f t="shared" si="429"/>
        <v/>
      </c>
      <c r="U1808" s="10"/>
    </row>
    <row r="1809" spans="1:21" x14ac:dyDescent="0.25">
      <c r="A1809" s="10"/>
      <c r="B1809" s="4" t="str">
        <f>IF(ISBLANK('INPUT | Operations'!$B1814),"",COUNT('INPUT | Operations'!$B$12:$B1813))</f>
        <v/>
      </c>
      <c r="C1809" s="27" t="str">
        <f>IF(ISNUMBER($B1809),('INPUT | Operations'!$C1813+'INPUT | Operations'!$C1814)/2,"")</f>
        <v/>
      </c>
      <c r="D1809" s="28" t="str">
        <f t="shared" si="422"/>
        <v/>
      </c>
      <c r="E1809" s="26" t="str">
        <f>IF(ISNUMBER($B1809),'INPUT | Operations'!$B1814-'INPUT | Operations'!$B1813,"")</f>
        <v/>
      </c>
      <c r="F1809" s="32" t="str">
        <f>IF(ISNUMBER($B1809),IF('INPUT | Operations'!$B1814&lt;MainEngine_BurnTime,1,IF('INPUT | Operations'!$B1813&lt;=MainEngine_BurnTime,(MainEngine_BurnTime-'INPUT | Operations'!$B1813)/('INPUT | Operations'!$B1814-'INPUT | Operations'!$B1813),0))*'INPUT | Operations'!$D1813*NumberOfMainEngines*NumberOfOps*$E1809,"")</f>
        <v/>
      </c>
      <c r="G1809" s="34" t="str">
        <f t="shared" si="430"/>
        <v/>
      </c>
      <c r="H1809" s="27" t="str">
        <f t="shared" si="431"/>
        <v/>
      </c>
      <c r="I1809" s="27" t="str">
        <f t="shared" si="432"/>
        <v/>
      </c>
      <c r="J1809" s="27" t="str">
        <f t="shared" si="433"/>
        <v/>
      </c>
      <c r="K1809" s="27" t="str">
        <f t="shared" si="434"/>
        <v/>
      </c>
      <c r="L1809" s="27" t="str">
        <f t="shared" si="435"/>
        <v/>
      </c>
      <c r="M1809" s="32" t="str">
        <f t="shared" si="436"/>
        <v/>
      </c>
      <c r="N1809" s="27" t="str">
        <f t="shared" si="423"/>
        <v/>
      </c>
      <c r="O1809" s="27" t="str">
        <f t="shared" si="424"/>
        <v/>
      </c>
      <c r="P1809" s="27" t="str">
        <f t="shared" si="425"/>
        <v/>
      </c>
      <c r="Q1809" s="27" t="str">
        <f t="shared" si="426"/>
        <v/>
      </c>
      <c r="R1809" s="27" t="str">
        <f t="shared" si="427"/>
        <v/>
      </c>
      <c r="S1809" s="27" t="str">
        <f t="shared" si="428"/>
        <v/>
      </c>
      <c r="T1809" s="32" t="str">
        <f t="shared" si="429"/>
        <v/>
      </c>
      <c r="U1809" s="10"/>
    </row>
    <row r="1810" spans="1:21" x14ac:dyDescent="0.25">
      <c r="A1810" s="10"/>
      <c r="B1810" s="4" t="str">
        <f>IF(ISBLANK('INPUT | Operations'!$B1815),"",COUNT('INPUT | Operations'!$B$12:$B1814))</f>
        <v/>
      </c>
      <c r="C1810" s="27" t="str">
        <f>IF(ISNUMBER($B1810),('INPUT | Operations'!$C1814+'INPUT | Operations'!$C1815)/2,"")</f>
        <v/>
      </c>
      <c r="D1810" s="28" t="str">
        <f t="shared" si="422"/>
        <v/>
      </c>
      <c r="E1810" s="26" t="str">
        <f>IF(ISNUMBER($B1810),'INPUT | Operations'!$B1815-'INPUT | Operations'!$B1814,"")</f>
        <v/>
      </c>
      <c r="F1810" s="32" t="str">
        <f>IF(ISNUMBER($B1810),IF('INPUT | Operations'!$B1815&lt;MainEngine_BurnTime,1,IF('INPUT | Operations'!$B1814&lt;=MainEngine_BurnTime,(MainEngine_BurnTime-'INPUT | Operations'!$B1814)/('INPUT | Operations'!$B1815-'INPUT | Operations'!$B1814),0))*'INPUT | Operations'!$D1814*NumberOfMainEngines*NumberOfOps*$E1810,"")</f>
        <v/>
      </c>
      <c r="G1810" s="34" t="str">
        <f t="shared" si="430"/>
        <v/>
      </c>
      <c r="H1810" s="27" t="str">
        <f t="shared" si="431"/>
        <v/>
      </c>
      <c r="I1810" s="27" t="str">
        <f t="shared" si="432"/>
        <v/>
      </c>
      <c r="J1810" s="27" t="str">
        <f t="shared" si="433"/>
        <v/>
      </c>
      <c r="K1810" s="27" t="str">
        <f t="shared" si="434"/>
        <v/>
      </c>
      <c r="L1810" s="27" t="str">
        <f t="shared" si="435"/>
        <v/>
      </c>
      <c r="M1810" s="32" t="str">
        <f t="shared" si="436"/>
        <v/>
      </c>
      <c r="N1810" s="27" t="str">
        <f t="shared" si="423"/>
        <v/>
      </c>
      <c r="O1810" s="27" t="str">
        <f t="shared" si="424"/>
        <v/>
      </c>
      <c r="P1810" s="27" t="str">
        <f t="shared" si="425"/>
        <v/>
      </c>
      <c r="Q1810" s="27" t="str">
        <f t="shared" si="426"/>
        <v/>
      </c>
      <c r="R1810" s="27" t="str">
        <f t="shared" si="427"/>
        <v/>
      </c>
      <c r="S1810" s="27" t="str">
        <f t="shared" si="428"/>
        <v/>
      </c>
      <c r="T1810" s="32" t="str">
        <f t="shared" si="429"/>
        <v/>
      </c>
      <c r="U1810" s="10"/>
    </row>
    <row r="1811" spans="1:21" x14ac:dyDescent="0.25">
      <c r="A1811" s="10"/>
      <c r="B1811" s="4" t="str">
        <f>IF(ISBLANK('INPUT | Operations'!$B1816),"",COUNT('INPUT | Operations'!$B$12:$B1815))</f>
        <v/>
      </c>
      <c r="C1811" s="27" t="str">
        <f>IF(ISNUMBER($B1811),('INPUT | Operations'!$C1815+'INPUT | Operations'!$C1816)/2,"")</f>
        <v/>
      </c>
      <c r="D1811" s="28" t="str">
        <f t="shared" si="422"/>
        <v/>
      </c>
      <c r="E1811" s="26" t="str">
        <f>IF(ISNUMBER($B1811),'INPUT | Operations'!$B1816-'INPUT | Operations'!$B1815,"")</f>
        <v/>
      </c>
      <c r="F1811" s="32" t="str">
        <f>IF(ISNUMBER($B1811),IF('INPUT | Operations'!$B1816&lt;MainEngine_BurnTime,1,IF('INPUT | Operations'!$B1815&lt;=MainEngine_BurnTime,(MainEngine_BurnTime-'INPUT | Operations'!$B1815)/('INPUT | Operations'!$B1816-'INPUT | Operations'!$B1815),0))*'INPUT | Operations'!$D1815*NumberOfMainEngines*NumberOfOps*$E1811,"")</f>
        <v/>
      </c>
      <c r="G1811" s="34" t="str">
        <f t="shared" si="430"/>
        <v/>
      </c>
      <c r="H1811" s="27" t="str">
        <f t="shared" si="431"/>
        <v/>
      </c>
      <c r="I1811" s="27" t="str">
        <f t="shared" si="432"/>
        <v/>
      </c>
      <c r="J1811" s="27" t="str">
        <f t="shared" si="433"/>
        <v/>
      </c>
      <c r="K1811" s="27" t="str">
        <f t="shared" si="434"/>
        <v/>
      </c>
      <c r="L1811" s="27" t="str">
        <f t="shared" si="435"/>
        <v/>
      </c>
      <c r="M1811" s="32" t="str">
        <f t="shared" si="436"/>
        <v/>
      </c>
      <c r="N1811" s="27" t="str">
        <f t="shared" si="423"/>
        <v/>
      </c>
      <c r="O1811" s="27" t="str">
        <f t="shared" si="424"/>
        <v/>
      </c>
      <c r="P1811" s="27" t="str">
        <f t="shared" si="425"/>
        <v/>
      </c>
      <c r="Q1811" s="27" t="str">
        <f t="shared" si="426"/>
        <v/>
      </c>
      <c r="R1811" s="27" t="str">
        <f t="shared" si="427"/>
        <v/>
      </c>
      <c r="S1811" s="27" t="str">
        <f t="shared" si="428"/>
        <v/>
      </c>
      <c r="T1811" s="32" t="str">
        <f t="shared" si="429"/>
        <v/>
      </c>
      <c r="U1811" s="10"/>
    </row>
    <row r="1812" spans="1:21" x14ac:dyDescent="0.25">
      <c r="A1812" s="10"/>
      <c r="B1812" s="4" t="str">
        <f>IF(ISBLANK('INPUT | Operations'!$B1817),"",COUNT('INPUT | Operations'!$B$12:$B1816))</f>
        <v/>
      </c>
      <c r="C1812" s="27" t="str">
        <f>IF(ISNUMBER($B1812),('INPUT | Operations'!$C1816+'INPUT | Operations'!$C1817)/2,"")</f>
        <v/>
      </c>
      <c r="D1812" s="28" t="str">
        <f t="shared" si="422"/>
        <v/>
      </c>
      <c r="E1812" s="26" t="str">
        <f>IF(ISNUMBER($B1812),'INPUT | Operations'!$B1817-'INPUT | Operations'!$B1816,"")</f>
        <v/>
      </c>
      <c r="F1812" s="32" t="str">
        <f>IF(ISNUMBER($B1812),IF('INPUT | Operations'!$B1817&lt;MainEngine_BurnTime,1,IF('INPUT | Operations'!$B1816&lt;=MainEngine_BurnTime,(MainEngine_BurnTime-'INPUT | Operations'!$B1816)/('INPUT | Operations'!$B1817-'INPUT | Operations'!$B1816),0))*'INPUT | Operations'!$D1816*NumberOfMainEngines*NumberOfOps*$E1812,"")</f>
        <v/>
      </c>
      <c r="G1812" s="34" t="str">
        <f t="shared" si="430"/>
        <v/>
      </c>
      <c r="H1812" s="27" t="str">
        <f t="shared" si="431"/>
        <v/>
      </c>
      <c r="I1812" s="27" t="str">
        <f t="shared" si="432"/>
        <v/>
      </c>
      <c r="J1812" s="27" t="str">
        <f t="shared" si="433"/>
        <v/>
      </c>
      <c r="K1812" s="27" t="str">
        <f t="shared" si="434"/>
        <v/>
      </c>
      <c r="L1812" s="27" t="str">
        <f t="shared" si="435"/>
        <v/>
      </c>
      <c r="M1812" s="32" t="str">
        <f t="shared" si="436"/>
        <v/>
      </c>
      <c r="N1812" s="27" t="str">
        <f t="shared" si="423"/>
        <v/>
      </c>
      <c r="O1812" s="27" t="str">
        <f t="shared" si="424"/>
        <v/>
      </c>
      <c r="P1812" s="27" t="str">
        <f t="shared" si="425"/>
        <v/>
      </c>
      <c r="Q1812" s="27" t="str">
        <f t="shared" si="426"/>
        <v/>
      </c>
      <c r="R1812" s="27" t="str">
        <f t="shared" si="427"/>
        <v/>
      </c>
      <c r="S1812" s="27" t="str">
        <f t="shared" si="428"/>
        <v/>
      </c>
      <c r="T1812" s="32" t="str">
        <f t="shared" si="429"/>
        <v/>
      </c>
      <c r="U1812" s="10"/>
    </row>
    <row r="1813" spans="1:21" x14ac:dyDescent="0.25">
      <c r="A1813" s="10"/>
      <c r="B1813" s="4" t="str">
        <f>IF(ISBLANK('INPUT | Operations'!$B1818),"",COUNT('INPUT | Operations'!$B$12:$B1817))</f>
        <v/>
      </c>
      <c r="C1813" s="27" t="str">
        <f>IF(ISNUMBER($B1813),('INPUT | Operations'!$C1817+'INPUT | Operations'!$C1818)/2,"")</f>
        <v/>
      </c>
      <c r="D1813" s="28" t="str">
        <f t="shared" si="422"/>
        <v/>
      </c>
      <c r="E1813" s="26" t="str">
        <f>IF(ISNUMBER($B1813),'INPUT | Operations'!$B1818-'INPUT | Operations'!$B1817,"")</f>
        <v/>
      </c>
      <c r="F1813" s="32" t="str">
        <f>IF(ISNUMBER($B1813),IF('INPUT | Operations'!$B1818&lt;MainEngine_BurnTime,1,IF('INPUT | Operations'!$B1817&lt;=MainEngine_BurnTime,(MainEngine_BurnTime-'INPUT | Operations'!$B1817)/('INPUT | Operations'!$B1818-'INPUT | Operations'!$B1817),0))*'INPUT | Operations'!$D1817*NumberOfMainEngines*NumberOfOps*$E1813,"")</f>
        <v/>
      </c>
      <c r="G1813" s="34" t="str">
        <f t="shared" si="430"/>
        <v/>
      </c>
      <c r="H1813" s="27" t="str">
        <f t="shared" si="431"/>
        <v/>
      </c>
      <c r="I1813" s="27" t="str">
        <f t="shared" si="432"/>
        <v/>
      </c>
      <c r="J1813" s="27" t="str">
        <f t="shared" si="433"/>
        <v/>
      </c>
      <c r="K1813" s="27" t="str">
        <f t="shared" si="434"/>
        <v/>
      </c>
      <c r="L1813" s="27" t="str">
        <f t="shared" si="435"/>
        <v/>
      </c>
      <c r="M1813" s="32" t="str">
        <f t="shared" si="436"/>
        <v/>
      </c>
      <c r="N1813" s="27" t="str">
        <f t="shared" si="423"/>
        <v/>
      </c>
      <c r="O1813" s="27" t="str">
        <f t="shared" si="424"/>
        <v/>
      </c>
      <c r="P1813" s="27" t="str">
        <f t="shared" si="425"/>
        <v/>
      </c>
      <c r="Q1813" s="27" t="str">
        <f t="shared" si="426"/>
        <v/>
      </c>
      <c r="R1813" s="27" t="str">
        <f t="shared" si="427"/>
        <v/>
      </c>
      <c r="S1813" s="27" t="str">
        <f t="shared" si="428"/>
        <v/>
      </c>
      <c r="T1813" s="32" t="str">
        <f t="shared" si="429"/>
        <v/>
      </c>
      <c r="U1813" s="10"/>
    </row>
    <row r="1814" spans="1:21" x14ac:dyDescent="0.25">
      <c r="A1814" s="10"/>
      <c r="B1814" s="4" t="str">
        <f>IF(ISBLANK('INPUT | Operations'!$B1819),"",COUNT('INPUT | Operations'!$B$12:$B1818))</f>
        <v/>
      </c>
      <c r="C1814" s="27" t="str">
        <f>IF(ISNUMBER($B1814),('INPUT | Operations'!$C1818+'INPUT | Operations'!$C1819)/2,"")</f>
        <v/>
      </c>
      <c r="D1814" s="28" t="str">
        <f t="shared" si="422"/>
        <v/>
      </c>
      <c r="E1814" s="26" t="str">
        <f>IF(ISNUMBER($B1814),'INPUT | Operations'!$B1819-'INPUT | Operations'!$B1818,"")</f>
        <v/>
      </c>
      <c r="F1814" s="32" t="str">
        <f>IF(ISNUMBER($B1814),IF('INPUT | Operations'!$B1819&lt;MainEngine_BurnTime,1,IF('INPUT | Operations'!$B1818&lt;=MainEngine_BurnTime,(MainEngine_BurnTime-'INPUT | Operations'!$B1818)/('INPUT | Operations'!$B1819-'INPUT | Operations'!$B1818),0))*'INPUT | Operations'!$D1818*NumberOfMainEngines*NumberOfOps*$E1814,"")</f>
        <v/>
      </c>
      <c r="G1814" s="34" t="str">
        <f t="shared" si="430"/>
        <v/>
      </c>
      <c r="H1814" s="27" t="str">
        <f t="shared" si="431"/>
        <v/>
      </c>
      <c r="I1814" s="27" t="str">
        <f t="shared" si="432"/>
        <v/>
      </c>
      <c r="J1814" s="27" t="str">
        <f t="shared" si="433"/>
        <v/>
      </c>
      <c r="K1814" s="27" t="str">
        <f t="shared" si="434"/>
        <v/>
      </c>
      <c r="L1814" s="27" t="str">
        <f t="shared" si="435"/>
        <v/>
      </c>
      <c r="M1814" s="32" t="str">
        <f t="shared" si="436"/>
        <v/>
      </c>
      <c r="N1814" s="27" t="str">
        <f t="shared" si="423"/>
        <v/>
      </c>
      <c r="O1814" s="27" t="str">
        <f t="shared" si="424"/>
        <v/>
      </c>
      <c r="P1814" s="27" t="str">
        <f t="shared" si="425"/>
        <v/>
      </c>
      <c r="Q1814" s="27" t="str">
        <f t="shared" si="426"/>
        <v/>
      </c>
      <c r="R1814" s="27" t="str">
        <f t="shared" si="427"/>
        <v/>
      </c>
      <c r="S1814" s="27" t="str">
        <f t="shared" si="428"/>
        <v/>
      </c>
      <c r="T1814" s="32" t="str">
        <f t="shared" si="429"/>
        <v/>
      </c>
      <c r="U1814" s="10"/>
    </row>
    <row r="1815" spans="1:21" x14ac:dyDescent="0.25">
      <c r="A1815" s="10"/>
      <c r="B1815" s="4" t="str">
        <f>IF(ISBLANK('INPUT | Operations'!$B1820),"",COUNT('INPUT | Operations'!$B$12:$B1819))</f>
        <v/>
      </c>
      <c r="C1815" s="27" t="str">
        <f>IF(ISNUMBER($B1815),('INPUT | Operations'!$C1819+'INPUT | Operations'!$C1820)/2,"")</f>
        <v/>
      </c>
      <c r="D1815" s="28" t="str">
        <f t="shared" si="422"/>
        <v/>
      </c>
      <c r="E1815" s="26" t="str">
        <f>IF(ISNUMBER($B1815),'INPUT | Operations'!$B1820-'INPUT | Operations'!$B1819,"")</f>
        <v/>
      </c>
      <c r="F1815" s="32" t="str">
        <f>IF(ISNUMBER($B1815),IF('INPUT | Operations'!$B1820&lt;MainEngine_BurnTime,1,IF('INPUT | Operations'!$B1819&lt;=MainEngine_BurnTime,(MainEngine_BurnTime-'INPUT | Operations'!$B1819)/('INPUT | Operations'!$B1820-'INPUT | Operations'!$B1819),0))*'INPUT | Operations'!$D1819*NumberOfMainEngines*NumberOfOps*$E1815,"")</f>
        <v/>
      </c>
      <c r="G1815" s="34" t="str">
        <f t="shared" si="430"/>
        <v/>
      </c>
      <c r="H1815" s="27" t="str">
        <f t="shared" si="431"/>
        <v/>
      </c>
      <c r="I1815" s="27" t="str">
        <f t="shared" si="432"/>
        <v/>
      </c>
      <c r="J1815" s="27" t="str">
        <f t="shared" si="433"/>
        <v/>
      </c>
      <c r="K1815" s="27" t="str">
        <f t="shared" si="434"/>
        <v/>
      </c>
      <c r="L1815" s="27" t="str">
        <f t="shared" si="435"/>
        <v/>
      </c>
      <c r="M1815" s="32" t="str">
        <f t="shared" si="436"/>
        <v/>
      </c>
      <c r="N1815" s="27" t="str">
        <f t="shared" si="423"/>
        <v/>
      </c>
      <c r="O1815" s="27" t="str">
        <f t="shared" si="424"/>
        <v/>
      </c>
      <c r="P1815" s="27" t="str">
        <f t="shared" si="425"/>
        <v/>
      </c>
      <c r="Q1815" s="27" t="str">
        <f t="shared" si="426"/>
        <v/>
      </c>
      <c r="R1815" s="27" t="str">
        <f t="shared" si="427"/>
        <v/>
      </c>
      <c r="S1815" s="27" t="str">
        <f t="shared" si="428"/>
        <v/>
      </c>
      <c r="T1815" s="32" t="str">
        <f t="shared" si="429"/>
        <v/>
      </c>
      <c r="U1815" s="10"/>
    </row>
    <row r="1816" spans="1:21" x14ac:dyDescent="0.25">
      <c r="A1816" s="10"/>
      <c r="B1816" s="4" t="str">
        <f>IF(ISBLANK('INPUT | Operations'!$B1821),"",COUNT('INPUT | Operations'!$B$12:$B1820))</f>
        <v/>
      </c>
      <c r="C1816" s="27" t="str">
        <f>IF(ISNUMBER($B1816),('INPUT | Operations'!$C1820+'INPUT | Operations'!$C1821)/2,"")</f>
        <v/>
      </c>
      <c r="D1816" s="28" t="str">
        <f t="shared" si="422"/>
        <v/>
      </c>
      <c r="E1816" s="26" t="str">
        <f>IF(ISNUMBER($B1816),'INPUT | Operations'!$B1821-'INPUT | Operations'!$B1820,"")</f>
        <v/>
      </c>
      <c r="F1816" s="32" t="str">
        <f>IF(ISNUMBER($B1816),IF('INPUT | Operations'!$B1821&lt;MainEngine_BurnTime,1,IF('INPUT | Operations'!$B1820&lt;=MainEngine_BurnTime,(MainEngine_BurnTime-'INPUT | Operations'!$B1820)/('INPUT | Operations'!$B1821-'INPUT | Operations'!$B1820),0))*'INPUT | Operations'!$D1820*NumberOfMainEngines*NumberOfOps*$E1816,"")</f>
        <v/>
      </c>
      <c r="G1816" s="34" t="str">
        <f t="shared" si="430"/>
        <v/>
      </c>
      <c r="H1816" s="27" t="str">
        <f t="shared" si="431"/>
        <v/>
      </c>
      <c r="I1816" s="27" t="str">
        <f t="shared" si="432"/>
        <v/>
      </c>
      <c r="J1816" s="27" t="str">
        <f t="shared" si="433"/>
        <v/>
      </c>
      <c r="K1816" s="27" t="str">
        <f t="shared" si="434"/>
        <v/>
      </c>
      <c r="L1816" s="27" t="str">
        <f t="shared" si="435"/>
        <v/>
      </c>
      <c r="M1816" s="32" t="str">
        <f t="shared" si="436"/>
        <v/>
      </c>
      <c r="N1816" s="27" t="str">
        <f t="shared" si="423"/>
        <v/>
      </c>
      <c r="O1816" s="27" t="str">
        <f t="shared" si="424"/>
        <v/>
      </c>
      <c r="P1816" s="27" t="str">
        <f t="shared" si="425"/>
        <v/>
      </c>
      <c r="Q1816" s="27" t="str">
        <f t="shared" si="426"/>
        <v/>
      </c>
      <c r="R1816" s="27" t="str">
        <f t="shared" si="427"/>
        <v/>
      </c>
      <c r="S1816" s="27" t="str">
        <f t="shared" si="428"/>
        <v/>
      </c>
      <c r="T1816" s="32" t="str">
        <f t="shared" si="429"/>
        <v/>
      </c>
      <c r="U1816" s="10"/>
    </row>
    <row r="1817" spans="1:21" x14ac:dyDescent="0.25">
      <c r="A1817" s="10"/>
      <c r="B1817" s="4" t="str">
        <f>IF(ISBLANK('INPUT | Operations'!$B1822),"",COUNT('INPUT | Operations'!$B$12:$B1821))</f>
        <v/>
      </c>
      <c r="C1817" s="27" t="str">
        <f>IF(ISNUMBER($B1817),('INPUT | Operations'!$C1821+'INPUT | Operations'!$C1822)/2,"")</f>
        <v/>
      </c>
      <c r="D1817" s="28" t="str">
        <f t="shared" si="422"/>
        <v/>
      </c>
      <c r="E1817" s="26" t="str">
        <f>IF(ISNUMBER($B1817),'INPUT | Operations'!$B1822-'INPUT | Operations'!$B1821,"")</f>
        <v/>
      </c>
      <c r="F1817" s="32" t="str">
        <f>IF(ISNUMBER($B1817),IF('INPUT | Operations'!$B1822&lt;MainEngine_BurnTime,1,IF('INPUT | Operations'!$B1821&lt;=MainEngine_BurnTime,(MainEngine_BurnTime-'INPUT | Operations'!$B1821)/('INPUT | Operations'!$B1822-'INPUT | Operations'!$B1821),0))*'INPUT | Operations'!$D1821*NumberOfMainEngines*NumberOfOps*$E1817,"")</f>
        <v/>
      </c>
      <c r="G1817" s="34" t="str">
        <f t="shared" si="430"/>
        <v/>
      </c>
      <c r="H1817" s="27" t="str">
        <f t="shared" si="431"/>
        <v/>
      </c>
      <c r="I1817" s="27" t="str">
        <f t="shared" si="432"/>
        <v/>
      </c>
      <c r="J1817" s="27" t="str">
        <f t="shared" si="433"/>
        <v/>
      </c>
      <c r="K1817" s="27" t="str">
        <f t="shared" si="434"/>
        <v/>
      </c>
      <c r="L1817" s="27" t="str">
        <f t="shared" si="435"/>
        <v/>
      </c>
      <c r="M1817" s="32" t="str">
        <f t="shared" si="436"/>
        <v/>
      </c>
      <c r="N1817" s="27" t="str">
        <f t="shared" si="423"/>
        <v/>
      </c>
      <c r="O1817" s="27" t="str">
        <f t="shared" si="424"/>
        <v/>
      </c>
      <c r="P1817" s="27" t="str">
        <f t="shared" si="425"/>
        <v/>
      </c>
      <c r="Q1817" s="27" t="str">
        <f t="shared" si="426"/>
        <v/>
      </c>
      <c r="R1817" s="27" t="str">
        <f t="shared" si="427"/>
        <v/>
      </c>
      <c r="S1817" s="27" t="str">
        <f t="shared" si="428"/>
        <v/>
      </c>
      <c r="T1817" s="32" t="str">
        <f t="shared" si="429"/>
        <v/>
      </c>
      <c r="U1817" s="10"/>
    </row>
    <row r="1818" spans="1:21" x14ac:dyDescent="0.25">
      <c r="A1818" s="10"/>
      <c r="B1818" s="4" t="str">
        <f>IF(ISBLANK('INPUT | Operations'!$B1823),"",COUNT('INPUT | Operations'!$B$12:$B1822))</f>
        <v/>
      </c>
      <c r="C1818" s="27" t="str">
        <f>IF(ISNUMBER($B1818),('INPUT | Operations'!$C1822+'INPUT | Operations'!$C1823)/2,"")</f>
        <v/>
      </c>
      <c r="D1818" s="28" t="str">
        <f t="shared" si="422"/>
        <v/>
      </c>
      <c r="E1818" s="26" t="str">
        <f>IF(ISNUMBER($B1818),'INPUT | Operations'!$B1823-'INPUT | Operations'!$B1822,"")</f>
        <v/>
      </c>
      <c r="F1818" s="32" t="str">
        <f>IF(ISNUMBER($B1818),IF('INPUT | Operations'!$B1823&lt;MainEngine_BurnTime,1,IF('INPUT | Operations'!$B1822&lt;=MainEngine_BurnTime,(MainEngine_BurnTime-'INPUT | Operations'!$B1822)/('INPUT | Operations'!$B1823-'INPUT | Operations'!$B1822),0))*'INPUT | Operations'!$D1822*NumberOfMainEngines*NumberOfOps*$E1818,"")</f>
        <v/>
      </c>
      <c r="G1818" s="34" t="str">
        <f t="shared" si="430"/>
        <v/>
      </c>
      <c r="H1818" s="27" t="str">
        <f t="shared" si="431"/>
        <v/>
      </c>
      <c r="I1818" s="27" t="str">
        <f t="shared" si="432"/>
        <v/>
      </c>
      <c r="J1818" s="27" t="str">
        <f t="shared" si="433"/>
        <v/>
      </c>
      <c r="K1818" s="27" t="str">
        <f t="shared" si="434"/>
        <v/>
      </c>
      <c r="L1818" s="27" t="str">
        <f t="shared" si="435"/>
        <v/>
      </c>
      <c r="M1818" s="32" t="str">
        <f t="shared" si="436"/>
        <v/>
      </c>
      <c r="N1818" s="27" t="str">
        <f t="shared" si="423"/>
        <v/>
      </c>
      <c r="O1818" s="27" t="str">
        <f t="shared" si="424"/>
        <v/>
      </c>
      <c r="P1818" s="27" t="str">
        <f t="shared" si="425"/>
        <v/>
      </c>
      <c r="Q1818" s="27" t="str">
        <f t="shared" si="426"/>
        <v/>
      </c>
      <c r="R1818" s="27" t="str">
        <f t="shared" si="427"/>
        <v/>
      </c>
      <c r="S1818" s="27" t="str">
        <f t="shared" si="428"/>
        <v/>
      </c>
      <c r="T1818" s="32" t="str">
        <f t="shared" si="429"/>
        <v/>
      </c>
      <c r="U1818" s="10"/>
    </row>
    <row r="1819" spans="1:21" x14ac:dyDescent="0.25">
      <c r="A1819" s="10"/>
      <c r="B1819" s="4" t="str">
        <f>IF(ISBLANK('INPUT | Operations'!$B1824),"",COUNT('INPUT | Operations'!$B$12:$B1823))</f>
        <v/>
      </c>
      <c r="C1819" s="27" t="str">
        <f>IF(ISNUMBER($B1819),('INPUT | Operations'!$C1823+'INPUT | Operations'!$C1824)/2,"")</f>
        <v/>
      </c>
      <c r="D1819" s="28" t="str">
        <f t="shared" si="422"/>
        <v/>
      </c>
      <c r="E1819" s="26" t="str">
        <f>IF(ISNUMBER($B1819),'INPUT | Operations'!$B1824-'INPUT | Operations'!$B1823,"")</f>
        <v/>
      </c>
      <c r="F1819" s="32" t="str">
        <f>IF(ISNUMBER($B1819),IF('INPUT | Operations'!$B1824&lt;MainEngine_BurnTime,1,IF('INPUT | Operations'!$B1823&lt;=MainEngine_BurnTime,(MainEngine_BurnTime-'INPUT | Operations'!$B1823)/('INPUT | Operations'!$B1824-'INPUT | Operations'!$B1823),0))*'INPUT | Operations'!$D1823*NumberOfMainEngines*NumberOfOps*$E1819,"")</f>
        <v/>
      </c>
      <c r="G1819" s="34" t="str">
        <f t="shared" si="430"/>
        <v/>
      </c>
      <c r="H1819" s="27" t="str">
        <f t="shared" si="431"/>
        <v/>
      </c>
      <c r="I1819" s="27" t="str">
        <f t="shared" si="432"/>
        <v/>
      </c>
      <c r="J1819" s="27" t="str">
        <f t="shared" si="433"/>
        <v/>
      </c>
      <c r="K1819" s="27" t="str">
        <f t="shared" si="434"/>
        <v/>
      </c>
      <c r="L1819" s="27" t="str">
        <f t="shared" si="435"/>
        <v/>
      </c>
      <c r="M1819" s="32" t="str">
        <f t="shared" si="436"/>
        <v/>
      </c>
      <c r="N1819" s="27" t="str">
        <f t="shared" si="423"/>
        <v/>
      </c>
      <c r="O1819" s="27" t="str">
        <f t="shared" si="424"/>
        <v/>
      </c>
      <c r="P1819" s="27" t="str">
        <f t="shared" si="425"/>
        <v/>
      </c>
      <c r="Q1819" s="27" t="str">
        <f t="shared" si="426"/>
        <v/>
      </c>
      <c r="R1819" s="27" t="str">
        <f t="shared" si="427"/>
        <v/>
      </c>
      <c r="S1819" s="27" t="str">
        <f t="shared" si="428"/>
        <v/>
      </c>
      <c r="T1819" s="32" t="str">
        <f t="shared" si="429"/>
        <v/>
      </c>
      <c r="U1819" s="10"/>
    </row>
    <row r="1820" spans="1:21" x14ac:dyDescent="0.25">
      <c r="A1820" s="10"/>
      <c r="B1820" s="4" t="str">
        <f>IF(ISBLANK('INPUT | Operations'!$B1825),"",COUNT('INPUT | Operations'!$B$12:$B1824))</f>
        <v/>
      </c>
      <c r="C1820" s="27" t="str">
        <f>IF(ISNUMBER($B1820),('INPUT | Operations'!$C1824+'INPUT | Operations'!$C1825)/2,"")</f>
        <v/>
      </c>
      <c r="D1820" s="28" t="str">
        <f t="shared" si="422"/>
        <v/>
      </c>
      <c r="E1820" s="26" t="str">
        <f>IF(ISNUMBER($B1820),'INPUT | Operations'!$B1825-'INPUT | Operations'!$B1824,"")</f>
        <v/>
      </c>
      <c r="F1820" s="32" t="str">
        <f>IF(ISNUMBER($B1820),IF('INPUT | Operations'!$B1825&lt;MainEngine_BurnTime,1,IF('INPUT | Operations'!$B1824&lt;=MainEngine_BurnTime,(MainEngine_BurnTime-'INPUT | Operations'!$B1824)/('INPUT | Operations'!$B1825-'INPUT | Operations'!$B1824),0))*'INPUT | Operations'!$D1824*NumberOfMainEngines*NumberOfOps*$E1820,"")</f>
        <v/>
      </c>
      <c r="G1820" s="34" t="str">
        <f t="shared" si="430"/>
        <v/>
      </c>
      <c r="H1820" s="27" t="str">
        <f t="shared" si="431"/>
        <v/>
      </c>
      <c r="I1820" s="27" t="str">
        <f t="shared" si="432"/>
        <v/>
      </c>
      <c r="J1820" s="27" t="str">
        <f t="shared" si="433"/>
        <v/>
      </c>
      <c r="K1820" s="27" t="str">
        <f t="shared" si="434"/>
        <v/>
      </c>
      <c r="L1820" s="27" t="str">
        <f t="shared" si="435"/>
        <v/>
      </c>
      <c r="M1820" s="32" t="str">
        <f t="shared" si="436"/>
        <v/>
      </c>
      <c r="N1820" s="27" t="str">
        <f t="shared" si="423"/>
        <v/>
      </c>
      <c r="O1820" s="27" t="str">
        <f t="shared" si="424"/>
        <v/>
      </c>
      <c r="P1820" s="27" t="str">
        <f t="shared" si="425"/>
        <v/>
      </c>
      <c r="Q1820" s="27" t="str">
        <f t="shared" si="426"/>
        <v/>
      </c>
      <c r="R1820" s="27" t="str">
        <f t="shared" si="427"/>
        <v/>
      </c>
      <c r="S1820" s="27" t="str">
        <f t="shared" si="428"/>
        <v/>
      </c>
      <c r="T1820" s="32" t="str">
        <f t="shared" si="429"/>
        <v/>
      </c>
      <c r="U1820" s="10"/>
    </row>
    <row r="1821" spans="1:21" x14ac:dyDescent="0.25">
      <c r="A1821" s="10"/>
      <c r="B1821" s="4" t="str">
        <f>IF(ISBLANK('INPUT | Operations'!$B1826),"",COUNT('INPUT | Operations'!$B$12:$B1825))</f>
        <v/>
      </c>
      <c r="C1821" s="27" t="str">
        <f>IF(ISNUMBER($B1821),('INPUT | Operations'!$C1825+'INPUT | Operations'!$C1826)/2,"")</f>
        <v/>
      </c>
      <c r="D1821" s="28" t="str">
        <f t="shared" si="422"/>
        <v/>
      </c>
      <c r="E1821" s="26" t="str">
        <f>IF(ISNUMBER($B1821),'INPUT | Operations'!$B1826-'INPUT | Operations'!$B1825,"")</f>
        <v/>
      </c>
      <c r="F1821" s="32" t="str">
        <f>IF(ISNUMBER($B1821),IF('INPUT | Operations'!$B1826&lt;MainEngine_BurnTime,1,IF('INPUT | Operations'!$B1825&lt;=MainEngine_BurnTime,(MainEngine_BurnTime-'INPUT | Operations'!$B1825)/('INPUT | Operations'!$B1826-'INPUT | Operations'!$B1825),0))*'INPUT | Operations'!$D1825*NumberOfMainEngines*NumberOfOps*$E1821,"")</f>
        <v/>
      </c>
      <c r="G1821" s="34" t="str">
        <f t="shared" si="430"/>
        <v/>
      </c>
      <c r="H1821" s="27" t="str">
        <f t="shared" si="431"/>
        <v/>
      </c>
      <c r="I1821" s="27" t="str">
        <f t="shared" si="432"/>
        <v/>
      </c>
      <c r="J1821" s="27" t="str">
        <f t="shared" si="433"/>
        <v/>
      </c>
      <c r="K1821" s="27" t="str">
        <f t="shared" si="434"/>
        <v/>
      </c>
      <c r="L1821" s="27" t="str">
        <f t="shared" si="435"/>
        <v/>
      </c>
      <c r="M1821" s="32" t="str">
        <f t="shared" si="436"/>
        <v/>
      </c>
      <c r="N1821" s="27" t="str">
        <f t="shared" si="423"/>
        <v/>
      </c>
      <c r="O1821" s="27" t="str">
        <f t="shared" si="424"/>
        <v/>
      </c>
      <c r="P1821" s="27" t="str">
        <f t="shared" si="425"/>
        <v/>
      </c>
      <c r="Q1821" s="27" t="str">
        <f t="shared" si="426"/>
        <v/>
      </c>
      <c r="R1821" s="27" t="str">
        <f t="shared" si="427"/>
        <v/>
      </c>
      <c r="S1821" s="27" t="str">
        <f t="shared" si="428"/>
        <v/>
      </c>
      <c r="T1821" s="32" t="str">
        <f t="shared" si="429"/>
        <v/>
      </c>
      <c r="U1821" s="10"/>
    </row>
    <row r="1822" spans="1:21" x14ac:dyDescent="0.25">
      <c r="A1822" s="10"/>
      <c r="B1822" s="4" t="str">
        <f>IF(ISBLANK('INPUT | Operations'!$B1827),"",COUNT('INPUT | Operations'!$B$12:$B1826))</f>
        <v/>
      </c>
      <c r="C1822" s="27" t="str">
        <f>IF(ISNUMBER($B1822),('INPUT | Operations'!$C1826+'INPUT | Operations'!$C1827)/2,"")</f>
        <v/>
      </c>
      <c r="D1822" s="28" t="str">
        <f t="shared" si="422"/>
        <v/>
      </c>
      <c r="E1822" s="26" t="str">
        <f>IF(ISNUMBER($B1822),'INPUT | Operations'!$B1827-'INPUT | Operations'!$B1826,"")</f>
        <v/>
      </c>
      <c r="F1822" s="32" t="str">
        <f>IF(ISNUMBER($B1822),IF('INPUT | Operations'!$B1827&lt;MainEngine_BurnTime,1,IF('INPUT | Operations'!$B1826&lt;=MainEngine_BurnTime,(MainEngine_BurnTime-'INPUT | Operations'!$B1826)/('INPUT | Operations'!$B1827-'INPUT | Operations'!$B1826),0))*'INPUT | Operations'!$D1826*NumberOfMainEngines*NumberOfOps*$E1822,"")</f>
        <v/>
      </c>
      <c r="G1822" s="34" t="str">
        <f t="shared" si="430"/>
        <v/>
      </c>
      <c r="H1822" s="27" t="str">
        <f t="shared" si="431"/>
        <v/>
      </c>
      <c r="I1822" s="27" t="str">
        <f t="shared" si="432"/>
        <v/>
      </c>
      <c r="J1822" s="27" t="str">
        <f t="shared" si="433"/>
        <v/>
      </c>
      <c r="K1822" s="27" t="str">
        <f t="shared" si="434"/>
        <v/>
      </c>
      <c r="L1822" s="27" t="str">
        <f t="shared" si="435"/>
        <v/>
      </c>
      <c r="M1822" s="32" t="str">
        <f t="shared" si="436"/>
        <v/>
      </c>
      <c r="N1822" s="27" t="str">
        <f t="shared" si="423"/>
        <v/>
      </c>
      <c r="O1822" s="27" t="str">
        <f t="shared" si="424"/>
        <v/>
      </c>
      <c r="P1822" s="27" t="str">
        <f t="shared" si="425"/>
        <v/>
      </c>
      <c r="Q1822" s="27" t="str">
        <f t="shared" si="426"/>
        <v/>
      </c>
      <c r="R1822" s="27" t="str">
        <f t="shared" si="427"/>
        <v/>
      </c>
      <c r="S1822" s="27" t="str">
        <f t="shared" si="428"/>
        <v/>
      </c>
      <c r="T1822" s="32" t="str">
        <f t="shared" si="429"/>
        <v/>
      </c>
      <c r="U1822" s="10"/>
    </row>
    <row r="1823" spans="1:21" x14ac:dyDescent="0.25">
      <c r="A1823" s="10"/>
      <c r="B1823" s="4" t="str">
        <f>IF(ISBLANK('INPUT | Operations'!$B1828),"",COUNT('INPUT | Operations'!$B$12:$B1827))</f>
        <v/>
      </c>
      <c r="C1823" s="27" t="str">
        <f>IF(ISNUMBER($B1823),('INPUT | Operations'!$C1827+'INPUT | Operations'!$C1828)/2,"")</f>
        <v/>
      </c>
      <c r="D1823" s="28" t="str">
        <f t="shared" si="422"/>
        <v/>
      </c>
      <c r="E1823" s="26" t="str">
        <f>IF(ISNUMBER($B1823),'INPUT | Operations'!$B1828-'INPUT | Operations'!$B1827,"")</f>
        <v/>
      </c>
      <c r="F1823" s="32" t="str">
        <f>IF(ISNUMBER($B1823),IF('INPUT | Operations'!$B1828&lt;MainEngine_BurnTime,1,IF('INPUT | Operations'!$B1827&lt;=MainEngine_BurnTime,(MainEngine_BurnTime-'INPUT | Operations'!$B1827)/('INPUT | Operations'!$B1828-'INPUT | Operations'!$B1827),0))*'INPUT | Operations'!$D1827*NumberOfMainEngines*NumberOfOps*$E1823,"")</f>
        <v/>
      </c>
      <c r="G1823" s="34" t="str">
        <f t="shared" si="430"/>
        <v/>
      </c>
      <c r="H1823" s="27" t="str">
        <f t="shared" si="431"/>
        <v/>
      </c>
      <c r="I1823" s="27" t="str">
        <f t="shared" si="432"/>
        <v/>
      </c>
      <c r="J1823" s="27" t="str">
        <f t="shared" si="433"/>
        <v/>
      </c>
      <c r="K1823" s="27" t="str">
        <f t="shared" si="434"/>
        <v/>
      </c>
      <c r="L1823" s="27" t="str">
        <f t="shared" si="435"/>
        <v/>
      </c>
      <c r="M1823" s="32" t="str">
        <f t="shared" si="436"/>
        <v/>
      </c>
      <c r="N1823" s="27" t="str">
        <f t="shared" si="423"/>
        <v/>
      </c>
      <c r="O1823" s="27" t="str">
        <f t="shared" si="424"/>
        <v/>
      </c>
      <c r="P1823" s="27" t="str">
        <f t="shared" si="425"/>
        <v/>
      </c>
      <c r="Q1823" s="27" t="str">
        <f t="shared" si="426"/>
        <v/>
      </c>
      <c r="R1823" s="27" t="str">
        <f t="shared" si="427"/>
        <v/>
      </c>
      <c r="S1823" s="27" t="str">
        <f t="shared" si="428"/>
        <v/>
      </c>
      <c r="T1823" s="32" t="str">
        <f t="shared" si="429"/>
        <v/>
      </c>
      <c r="U1823" s="10"/>
    </row>
    <row r="1824" spans="1:21" x14ac:dyDescent="0.25">
      <c r="A1824" s="10"/>
      <c r="B1824" s="4" t="str">
        <f>IF(ISBLANK('INPUT | Operations'!$B1829),"",COUNT('INPUT | Operations'!$B$12:$B1828))</f>
        <v/>
      </c>
      <c r="C1824" s="27" t="str">
        <f>IF(ISNUMBER($B1824),('INPUT | Operations'!$C1828+'INPUT | Operations'!$C1829)/2,"")</f>
        <v/>
      </c>
      <c r="D1824" s="28" t="str">
        <f t="shared" si="422"/>
        <v/>
      </c>
      <c r="E1824" s="26" t="str">
        <f>IF(ISNUMBER($B1824),'INPUT | Operations'!$B1829-'INPUT | Operations'!$B1828,"")</f>
        <v/>
      </c>
      <c r="F1824" s="32" t="str">
        <f>IF(ISNUMBER($B1824),IF('INPUT | Operations'!$B1829&lt;MainEngine_BurnTime,1,IF('INPUT | Operations'!$B1828&lt;=MainEngine_BurnTime,(MainEngine_BurnTime-'INPUT | Operations'!$B1828)/('INPUT | Operations'!$B1829-'INPUT | Operations'!$B1828),0))*'INPUT | Operations'!$D1828*NumberOfMainEngines*NumberOfOps*$E1824,"")</f>
        <v/>
      </c>
      <c r="G1824" s="34" t="str">
        <f t="shared" si="430"/>
        <v/>
      </c>
      <c r="H1824" s="27" t="str">
        <f t="shared" si="431"/>
        <v/>
      </c>
      <c r="I1824" s="27" t="str">
        <f t="shared" si="432"/>
        <v/>
      </c>
      <c r="J1824" s="27" t="str">
        <f t="shared" si="433"/>
        <v/>
      </c>
      <c r="K1824" s="27" t="str">
        <f t="shared" si="434"/>
        <v/>
      </c>
      <c r="L1824" s="27" t="str">
        <f t="shared" si="435"/>
        <v/>
      </c>
      <c r="M1824" s="32" t="str">
        <f t="shared" si="436"/>
        <v/>
      </c>
      <c r="N1824" s="27" t="str">
        <f t="shared" si="423"/>
        <v/>
      </c>
      <c r="O1824" s="27" t="str">
        <f t="shared" si="424"/>
        <v/>
      </c>
      <c r="P1824" s="27" t="str">
        <f t="shared" si="425"/>
        <v/>
      </c>
      <c r="Q1824" s="27" t="str">
        <f t="shared" si="426"/>
        <v/>
      </c>
      <c r="R1824" s="27" t="str">
        <f t="shared" si="427"/>
        <v/>
      </c>
      <c r="S1824" s="27" t="str">
        <f t="shared" si="428"/>
        <v/>
      </c>
      <c r="T1824" s="32" t="str">
        <f t="shared" si="429"/>
        <v/>
      </c>
      <c r="U1824" s="10"/>
    </row>
    <row r="1825" spans="1:21" x14ac:dyDescent="0.25">
      <c r="A1825" s="10"/>
      <c r="B1825" s="4" t="str">
        <f>IF(ISBLANK('INPUT | Operations'!$B1830),"",COUNT('INPUT | Operations'!$B$12:$B1829))</f>
        <v/>
      </c>
      <c r="C1825" s="27" t="str">
        <f>IF(ISNUMBER($B1825),('INPUT | Operations'!$C1829+'INPUT | Operations'!$C1830)/2,"")</f>
        <v/>
      </c>
      <c r="D1825" s="28" t="str">
        <f t="shared" si="422"/>
        <v/>
      </c>
      <c r="E1825" s="26" t="str">
        <f>IF(ISNUMBER($B1825),'INPUT | Operations'!$B1830-'INPUT | Operations'!$B1829,"")</f>
        <v/>
      </c>
      <c r="F1825" s="32" t="str">
        <f>IF(ISNUMBER($B1825),IF('INPUT | Operations'!$B1830&lt;MainEngine_BurnTime,1,IF('INPUT | Operations'!$B1829&lt;=MainEngine_BurnTime,(MainEngine_BurnTime-'INPUT | Operations'!$B1829)/('INPUT | Operations'!$B1830-'INPUT | Operations'!$B1829),0))*'INPUT | Operations'!$D1829*NumberOfMainEngines*NumberOfOps*$E1825,"")</f>
        <v/>
      </c>
      <c r="G1825" s="34" t="str">
        <f t="shared" si="430"/>
        <v/>
      </c>
      <c r="H1825" s="27" t="str">
        <f t="shared" si="431"/>
        <v/>
      </c>
      <c r="I1825" s="27" t="str">
        <f t="shared" si="432"/>
        <v/>
      </c>
      <c r="J1825" s="27" t="str">
        <f t="shared" si="433"/>
        <v/>
      </c>
      <c r="K1825" s="27" t="str">
        <f t="shared" si="434"/>
        <v/>
      </c>
      <c r="L1825" s="27" t="str">
        <f t="shared" si="435"/>
        <v/>
      </c>
      <c r="M1825" s="32" t="str">
        <f t="shared" si="436"/>
        <v/>
      </c>
      <c r="N1825" s="27" t="str">
        <f t="shared" si="423"/>
        <v/>
      </c>
      <c r="O1825" s="27" t="str">
        <f t="shared" si="424"/>
        <v/>
      </c>
      <c r="P1825" s="27" t="str">
        <f t="shared" si="425"/>
        <v/>
      </c>
      <c r="Q1825" s="27" t="str">
        <f t="shared" si="426"/>
        <v/>
      </c>
      <c r="R1825" s="27" t="str">
        <f t="shared" si="427"/>
        <v/>
      </c>
      <c r="S1825" s="27" t="str">
        <f t="shared" si="428"/>
        <v/>
      </c>
      <c r="T1825" s="32" t="str">
        <f t="shared" si="429"/>
        <v/>
      </c>
      <c r="U1825" s="10"/>
    </row>
    <row r="1826" spans="1:21" x14ac:dyDescent="0.25">
      <c r="A1826" s="10"/>
      <c r="B1826" s="4" t="str">
        <f>IF(ISBLANK('INPUT | Operations'!$B1831),"",COUNT('INPUT | Operations'!$B$12:$B1830))</f>
        <v/>
      </c>
      <c r="C1826" s="27" t="str">
        <f>IF(ISNUMBER($B1826),('INPUT | Operations'!$C1830+'INPUT | Operations'!$C1831)/2,"")</f>
        <v/>
      </c>
      <c r="D1826" s="28" t="str">
        <f t="shared" si="422"/>
        <v/>
      </c>
      <c r="E1826" s="26" t="str">
        <f>IF(ISNUMBER($B1826),'INPUT | Operations'!$B1831-'INPUT | Operations'!$B1830,"")</f>
        <v/>
      </c>
      <c r="F1826" s="32" t="str">
        <f>IF(ISNUMBER($B1826),IF('INPUT | Operations'!$B1831&lt;MainEngine_BurnTime,1,IF('INPUT | Operations'!$B1830&lt;=MainEngine_BurnTime,(MainEngine_BurnTime-'INPUT | Operations'!$B1830)/('INPUT | Operations'!$B1831-'INPUT | Operations'!$B1830),0))*'INPUT | Operations'!$D1830*NumberOfMainEngines*NumberOfOps*$E1826,"")</f>
        <v/>
      </c>
      <c r="G1826" s="34" t="str">
        <f t="shared" si="430"/>
        <v/>
      </c>
      <c r="H1826" s="27" t="str">
        <f t="shared" si="431"/>
        <v/>
      </c>
      <c r="I1826" s="27" t="str">
        <f t="shared" si="432"/>
        <v/>
      </c>
      <c r="J1826" s="27" t="str">
        <f t="shared" si="433"/>
        <v/>
      </c>
      <c r="K1826" s="27" t="str">
        <f t="shared" si="434"/>
        <v/>
      </c>
      <c r="L1826" s="27" t="str">
        <f t="shared" si="435"/>
        <v/>
      </c>
      <c r="M1826" s="32" t="str">
        <f t="shared" si="436"/>
        <v/>
      </c>
      <c r="N1826" s="27" t="str">
        <f t="shared" si="423"/>
        <v/>
      </c>
      <c r="O1826" s="27" t="str">
        <f t="shared" si="424"/>
        <v/>
      </c>
      <c r="P1826" s="27" t="str">
        <f t="shared" si="425"/>
        <v/>
      </c>
      <c r="Q1826" s="27" t="str">
        <f t="shared" si="426"/>
        <v/>
      </c>
      <c r="R1826" s="27" t="str">
        <f t="shared" si="427"/>
        <v/>
      </c>
      <c r="S1826" s="27" t="str">
        <f t="shared" si="428"/>
        <v/>
      </c>
      <c r="T1826" s="32" t="str">
        <f t="shared" si="429"/>
        <v/>
      </c>
      <c r="U1826" s="10"/>
    </row>
    <row r="1827" spans="1:21" x14ac:dyDescent="0.25">
      <c r="A1827" s="10"/>
      <c r="B1827" s="4" t="str">
        <f>IF(ISBLANK('INPUT | Operations'!$B1832),"",COUNT('INPUT | Operations'!$B$12:$B1831))</f>
        <v/>
      </c>
      <c r="C1827" s="27" t="str">
        <f>IF(ISNUMBER($B1827),('INPUT | Operations'!$C1831+'INPUT | Operations'!$C1832)/2,"")</f>
        <v/>
      </c>
      <c r="D1827" s="28" t="str">
        <f t="shared" si="422"/>
        <v/>
      </c>
      <c r="E1827" s="26" t="str">
        <f>IF(ISNUMBER($B1827),'INPUT | Operations'!$B1832-'INPUT | Operations'!$B1831,"")</f>
        <v/>
      </c>
      <c r="F1827" s="32" t="str">
        <f>IF(ISNUMBER($B1827),IF('INPUT | Operations'!$B1832&lt;MainEngine_BurnTime,1,IF('INPUT | Operations'!$B1831&lt;=MainEngine_BurnTime,(MainEngine_BurnTime-'INPUT | Operations'!$B1831)/('INPUT | Operations'!$B1832-'INPUT | Operations'!$B1831),0))*'INPUT | Operations'!$D1831*NumberOfMainEngines*NumberOfOps*$E1827,"")</f>
        <v/>
      </c>
      <c r="G1827" s="34" t="str">
        <f t="shared" si="430"/>
        <v/>
      </c>
      <c r="H1827" s="27" t="str">
        <f t="shared" si="431"/>
        <v/>
      </c>
      <c r="I1827" s="27" t="str">
        <f t="shared" si="432"/>
        <v/>
      </c>
      <c r="J1827" s="27" t="str">
        <f t="shared" si="433"/>
        <v/>
      </c>
      <c r="K1827" s="27" t="str">
        <f t="shared" si="434"/>
        <v/>
      </c>
      <c r="L1827" s="27" t="str">
        <f t="shared" si="435"/>
        <v/>
      </c>
      <c r="M1827" s="32" t="str">
        <f t="shared" si="436"/>
        <v/>
      </c>
      <c r="N1827" s="27" t="str">
        <f t="shared" si="423"/>
        <v/>
      </c>
      <c r="O1827" s="27" t="str">
        <f t="shared" si="424"/>
        <v/>
      </c>
      <c r="P1827" s="27" t="str">
        <f t="shared" si="425"/>
        <v/>
      </c>
      <c r="Q1827" s="27" t="str">
        <f t="shared" si="426"/>
        <v/>
      </c>
      <c r="R1827" s="27" t="str">
        <f t="shared" si="427"/>
        <v/>
      </c>
      <c r="S1827" s="27" t="str">
        <f t="shared" si="428"/>
        <v/>
      </c>
      <c r="T1827" s="32" t="str">
        <f t="shared" si="429"/>
        <v/>
      </c>
      <c r="U1827" s="10"/>
    </row>
    <row r="1828" spans="1:21" x14ac:dyDescent="0.25">
      <c r="A1828" s="10"/>
      <c r="B1828" s="4" t="str">
        <f>IF(ISBLANK('INPUT | Operations'!$B1833),"",COUNT('INPUT | Operations'!$B$12:$B1832))</f>
        <v/>
      </c>
      <c r="C1828" s="27" t="str">
        <f>IF(ISNUMBER($B1828),('INPUT | Operations'!$C1832+'INPUT | Operations'!$C1833)/2,"")</f>
        <v/>
      </c>
      <c r="D1828" s="28" t="str">
        <f t="shared" si="422"/>
        <v/>
      </c>
      <c r="E1828" s="26" t="str">
        <f>IF(ISNUMBER($B1828),'INPUT | Operations'!$B1833-'INPUT | Operations'!$B1832,"")</f>
        <v/>
      </c>
      <c r="F1828" s="32" t="str">
        <f>IF(ISNUMBER($B1828),IF('INPUT | Operations'!$B1833&lt;MainEngine_BurnTime,1,IF('INPUT | Operations'!$B1832&lt;=MainEngine_BurnTime,(MainEngine_BurnTime-'INPUT | Operations'!$B1832)/('INPUT | Operations'!$B1833-'INPUT | Operations'!$B1832),0))*'INPUT | Operations'!$D1832*NumberOfMainEngines*NumberOfOps*$E1828,"")</f>
        <v/>
      </c>
      <c r="G1828" s="34" t="str">
        <f t="shared" si="430"/>
        <v/>
      </c>
      <c r="H1828" s="27" t="str">
        <f t="shared" si="431"/>
        <v/>
      </c>
      <c r="I1828" s="27" t="str">
        <f t="shared" si="432"/>
        <v/>
      </c>
      <c r="J1828" s="27" t="str">
        <f t="shared" si="433"/>
        <v/>
      </c>
      <c r="K1828" s="27" t="str">
        <f t="shared" si="434"/>
        <v/>
      </c>
      <c r="L1828" s="27" t="str">
        <f t="shared" si="435"/>
        <v/>
      </c>
      <c r="M1828" s="32" t="str">
        <f t="shared" si="436"/>
        <v/>
      </c>
      <c r="N1828" s="27" t="str">
        <f t="shared" si="423"/>
        <v/>
      </c>
      <c r="O1828" s="27" t="str">
        <f t="shared" si="424"/>
        <v/>
      </c>
      <c r="P1828" s="27" t="str">
        <f t="shared" si="425"/>
        <v/>
      </c>
      <c r="Q1828" s="27" t="str">
        <f t="shared" si="426"/>
        <v/>
      </c>
      <c r="R1828" s="27" t="str">
        <f t="shared" si="427"/>
        <v/>
      </c>
      <c r="S1828" s="27" t="str">
        <f t="shared" si="428"/>
        <v/>
      </c>
      <c r="T1828" s="32" t="str">
        <f t="shared" si="429"/>
        <v/>
      </c>
      <c r="U1828" s="10"/>
    </row>
    <row r="1829" spans="1:21" x14ac:dyDescent="0.25">
      <c r="A1829" s="10"/>
      <c r="B1829" s="4" t="str">
        <f>IF(ISBLANK('INPUT | Operations'!$B1834),"",COUNT('INPUT | Operations'!$B$12:$B1833))</f>
        <v/>
      </c>
      <c r="C1829" s="27" t="str">
        <f>IF(ISNUMBER($B1829),('INPUT | Operations'!$C1833+'INPUT | Operations'!$C1834)/2,"")</f>
        <v/>
      </c>
      <c r="D1829" s="28" t="str">
        <f t="shared" si="422"/>
        <v/>
      </c>
      <c r="E1829" s="26" t="str">
        <f>IF(ISNUMBER($B1829),'INPUT | Operations'!$B1834-'INPUT | Operations'!$B1833,"")</f>
        <v/>
      </c>
      <c r="F1829" s="32" t="str">
        <f>IF(ISNUMBER($B1829),IF('INPUT | Operations'!$B1834&lt;MainEngine_BurnTime,1,IF('INPUT | Operations'!$B1833&lt;=MainEngine_BurnTime,(MainEngine_BurnTime-'INPUT | Operations'!$B1833)/('INPUT | Operations'!$B1834-'INPUT | Operations'!$B1833),0))*'INPUT | Operations'!$D1833*NumberOfMainEngines*NumberOfOps*$E1829,"")</f>
        <v/>
      </c>
      <c r="G1829" s="34" t="str">
        <f t="shared" si="430"/>
        <v/>
      </c>
      <c r="H1829" s="27" t="str">
        <f t="shared" si="431"/>
        <v/>
      </c>
      <c r="I1829" s="27" t="str">
        <f t="shared" si="432"/>
        <v/>
      </c>
      <c r="J1829" s="27" t="str">
        <f t="shared" si="433"/>
        <v/>
      </c>
      <c r="K1829" s="27" t="str">
        <f t="shared" si="434"/>
        <v/>
      </c>
      <c r="L1829" s="27" t="str">
        <f t="shared" si="435"/>
        <v/>
      </c>
      <c r="M1829" s="32" t="str">
        <f t="shared" si="436"/>
        <v/>
      </c>
      <c r="N1829" s="27" t="str">
        <f t="shared" si="423"/>
        <v/>
      </c>
      <c r="O1829" s="27" t="str">
        <f t="shared" si="424"/>
        <v/>
      </c>
      <c r="P1829" s="27" t="str">
        <f t="shared" si="425"/>
        <v/>
      </c>
      <c r="Q1829" s="27" t="str">
        <f t="shared" si="426"/>
        <v/>
      </c>
      <c r="R1829" s="27" t="str">
        <f t="shared" si="427"/>
        <v/>
      </c>
      <c r="S1829" s="27" t="str">
        <f t="shared" si="428"/>
        <v/>
      </c>
      <c r="T1829" s="32" t="str">
        <f t="shared" si="429"/>
        <v/>
      </c>
      <c r="U1829" s="10"/>
    </row>
    <row r="1830" spans="1:21" x14ac:dyDescent="0.25">
      <c r="A1830" s="10"/>
      <c r="B1830" s="4" t="str">
        <f>IF(ISBLANK('INPUT | Operations'!$B1835),"",COUNT('INPUT | Operations'!$B$12:$B1834))</f>
        <v/>
      </c>
      <c r="C1830" s="27" t="str">
        <f>IF(ISNUMBER($B1830),('INPUT | Operations'!$C1834+'INPUT | Operations'!$C1835)/2,"")</f>
        <v/>
      </c>
      <c r="D1830" s="28" t="str">
        <f t="shared" si="422"/>
        <v/>
      </c>
      <c r="E1830" s="26" t="str">
        <f>IF(ISNUMBER($B1830),'INPUT | Operations'!$B1835-'INPUT | Operations'!$B1834,"")</f>
        <v/>
      </c>
      <c r="F1830" s="32" t="str">
        <f>IF(ISNUMBER($B1830),IF('INPUT | Operations'!$B1835&lt;MainEngine_BurnTime,1,IF('INPUT | Operations'!$B1834&lt;=MainEngine_BurnTime,(MainEngine_BurnTime-'INPUT | Operations'!$B1834)/('INPUT | Operations'!$B1835-'INPUT | Operations'!$B1834),0))*'INPUT | Operations'!$D1834*NumberOfMainEngines*NumberOfOps*$E1830,"")</f>
        <v/>
      </c>
      <c r="G1830" s="34" t="str">
        <f t="shared" si="430"/>
        <v/>
      </c>
      <c r="H1830" s="27" t="str">
        <f t="shared" si="431"/>
        <v/>
      </c>
      <c r="I1830" s="27" t="str">
        <f t="shared" si="432"/>
        <v/>
      </c>
      <c r="J1830" s="27" t="str">
        <f t="shared" si="433"/>
        <v/>
      </c>
      <c r="K1830" s="27" t="str">
        <f t="shared" si="434"/>
        <v/>
      </c>
      <c r="L1830" s="27" t="str">
        <f t="shared" si="435"/>
        <v/>
      </c>
      <c r="M1830" s="32" t="str">
        <f t="shared" si="436"/>
        <v/>
      </c>
      <c r="N1830" s="27" t="str">
        <f t="shared" si="423"/>
        <v/>
      </c>
      <c r="O1830" s="27" t="str">
        <f t="shared" si="424"/>
        <v/>
      </c>
      <c r="P1830" s="27" t="str">
        <f t="shared" si="425"/>
        <v/>
      </c>
      <c r="Q1830" s="27" t="str">
        <f t="shared" si="426"/>
        <v/>
      </c>
      <c r="R1830" s="27" t="str">
        <f t="shared" si="427"/>
        <v/>
      </c>
      <c r="S1830" s="27" t="str">
        <f t="shared" si="428"/>
        <v/>
      </c>
      <c r="T1830" s="32" t="str">
        <f t="shared" si="429"/>
        <v/>
      </c>
      <c r="U1830" s="10"/>
    </row>
    <row r="1831" spans="1:21" x14ac:dyDescent="0.25">
      <c r="A1831" s="10"/>
      <c r="B1831" s="4" t="str">
        <f>IF(ISBLANK('INPUT | Operations'!$B1836),"",COUNT('INPUT | Operations'!$B$12:$B1835))</f>
        <v/>
      </c>
      <c r="C1831" s="27" t="str">
        <f>IF(ISNUMBER($B1831),('INPUT | Operations'!$C1835+'INPUT | Operations'!$C1836)/2,"")</f>
        <v/>
      </c>
      <c r="D1831" s="28" t="str">
        <f t="shared" si="422"/>
        <v/>
      </c>
      <c r="E1831" s="26" t="str">
        <f>IF(ISNUMBER($B1831),'INPUT | Operations'!$B1836-'INPUT | Operations'!$B1835,"")</f>
        <v/>
      </c>
      <c r="F1831" s="32" t="str">
        <f>IF(ISNUMBER($B1831),IF('INPUT | Operations'!$B1836&lt;MainEngine_BurnTime,1,IF('INPUT | Operations'!$B1835&lt;=MainEngine_BurnTime,(MainEngine_BurnTime-'INPUT | Operations'!$B1835)/('INPUT | Operations'!$B1836-'INPUT | Operations'!$B1835),0))*'INPUT | Operations'!$D1835*NumberOfMainEngines*NumberOfOps*$E1831,"")</f>
        <v/>
      </c>
      <c r="G1831" s="34" t="str">
        <f t="shared" si="430"/>
        <v/>
      </c>
      <c r="H1831" s="27" t="str">
        <f t="shared" si="431"/>
        <v/>
      </c>
      <c r="I1831" s="27" t="str">
        <f t="shared" si="432"/>
        <v/>
      </c>
      <c r="J1831" s="27" t="str">
        <f t="shared" si="433"/>
        <v/>
      </c>
      <c r="K1831" s="27" t="str">
        <f t="shared" si="434"/>
        <v/>
      </c>
      <c r="L1831" s="27" t="str">
        <f t="shared" si="435"/>
        <v/>
      </c>
      <c r="M1831" s="32" t="str">
        <f t="shared" si="436"/>
        <v/>
      </c>
      <c r="N1831" s="27" t="str">
        <f t="shared" si="423"/>
        <v/>
      </c>
      <c r="O1831" s="27" t="str">
        <f t="shared" si="424"/>
        <v/>
      </c>
      <c r="P1831" s="27" t="str">
        <f t="shared" si="425"/>
        <v/>
      </c>
      <c r="Q1831" s="27" t="str">
        <f t="shared" si="426"/>
        <v/>
      </c>
      <c r="R1831" s="27" t="str">
        <f t="shared" si="427"/>
        <v/>
      </c>
      <c r="S1831" s="27" t="str">
        <f t="shared" si="428"/>
        <v/>
      </c>
      <c r="T1831" s="32" t="str">
        <f t="shared" si="429"/>
        <v/>
      </c>
      <c r="U1831" s="10"/>
    </row>
    <row r="1832" spans="1:21" x14ac:dyDescent="0.25">
      <c r="A1832" s="10"/>
      <c r="B1832" s="4" t="str">
        <f>IF(ISBLANK('INPUT | Operations'!$B1837),"",COUNT('INPUT | Operations'!$B$12:$B1836))</f>
        <v/>
      </c>
      <c r="C1832" s="27" t="str">
        <f>IF(ISNUMBER($B1832),('INPUT | Operations'!$C1836+'INPUT | Operations'!$C1837)/2,"")</f>
        <v/>
      </c>
      <c r="D1832" s="28" t="str">
        <f t="shared" si="422"/>
        <v/>
      </c>
      <c r="E1832" s="26" t="str">
        <f>IF(ISNUMBER($B1832),'INPUT | Operations'!$B1837-'INPUT | Operations'!$B1836,"")</f>
        <v/>
      </c>
      <c r="F1832" s="32" t="str">
        <f>IF(ISNUMBER($B1832),IF('INPUT | Operations'!$B1837&lt;MainEngine_BurnTime,1,IF('INPUT | Operations'!$B1836&lt;=MainEngine_BurnTime,(MainEngine_BurnTime-'INPUT | Operations'!$B1836)/('INPUT | Operations'!$B1837-'INPUT | Operations'!$B1836),0))*'INPUT | Operations'!$D1836*NumberOfMainEngines*NumberOfOps*$E1832,"")</f>
        <v/>
      </c>
      <c r="G1832" s="34" t="str">
        <f t="shared" si="430"/>
        <v/>
      </c>
      <c r="H1832" s="27" t="str">
        <f t="shared" si="431"/>
        <v/>
      </c>
      <c r="I1832" s="27" t="str">
        <f t="shared" si="432"/>
        <v/>
      </c>
      <c r="J1832" s="27" t="str">
        <f t="shared" si="433"/>
        <v/>
      </c>
      <c r="K1832" s="27" t="str">
        <f t="shared" si="434"/>
        <v/>
      </c>
      <c r="L1832" s="27" t="str">
        <f t="shared" si="435"/>
        <v/>
      </c>
      <c r="M1832" s="32" t="str">
        <f t="shared" si="436"/>
        <v/>
      </c>
      <c r="N1832" s="27" t="str">
        <f t="shared" si="423"/>
        <v/>
      </c>
      <c r="O1832" s="27" t="str">
        <f t="shared" si="424"/>
        <v/>
      </c>
      <c r="P1832" s="27" t="str">
        <f t="shared" si="425"/>
        <v/>
      </c>
      <c r="Q1832" s="27" t="str">
        <f t="shared" si="426"/>
        <v/>
      </c>
      <c r="R1832" s="27" t="str">
        <f t="shared" si="427"/>
        <v/>
      </c>
      <c r="S1832" s="27" t="str">
        <f t="shared" si="428"/>
        <v/>
      </c>
      <c r="T1832" s="32" t="str">
        <f t="shared" si="429"/>
        <v/>
      </c>
      <c r="U1832" s="10"/>
    </row>
    <row r="1833" spans="1:21" x14ac:dyDescent="0.25">
      <c r="A1833" s="10"/>
      <c r="B1833" s="4" t="str">
        <f>IF(ISBLANK('INPUT | Operations'!$B1838),"",COUNT('INPUT | Operations'!$B$12:$B1837))</f>
        <v/>
      </c>
      <c r="C1833" s="27" t="str">
        <f>IF(ISNUMBER($B1833),('INPUT | Operations'!$C1837+'INPUT | Operations'!$C1838)/2,"")</f>
        <v/>
      </c>
      <c r="D1833" s="28" t="str">
        <f t="shared" si="422"/>
        <v/>
      </c>
      <c r="E1833" s="26" t="str">
        <f>IF(ISNUMBER($B1833),'INPUT | Operations'!$B1838-'INPUT | Operations'!$B1837,"")</f>
        <v/>
      </c>
      <c r="F1833" s="32" t="str">
        <f>IF(ISNUMBER($B1833),IF('INPUT | Operations'!$B1838&lt;MainEngine_BurnTime,1,IF('INPUT | Operations'!$B1837&lt;=MainEngine_BurnTime,(MainEngine_BurnTime-'INPUT | Operations'!$B1837)/('INPUT | Operations'!$B1838-'INPUT | Operations'!$B1837),0))*'INPUT | Operations'!$D1837*NumberOfMainEngines*NumberOfOps*$E1833,"")</f>
        <v/>
      </c>
      <c r="G1833" s="34" t="str">
        <f t="shared" si="430"/>
        <v/>
      </c>
      <c r="H1833" s="27" t="str">
        <f t="shared" si="431"/>
        <v/>
      </c>
      <c r="I1833" s="27" t="str">
        <f t="shared" si="432"/>
        <v/>
      </c>
      <c r="J1833" s="27" t="str">
        <f t="shared" si="433"/>
        <v/>
      </c>
      <c r="K1833" s="27" t="str">
        <f t="shared" si="434"/>
        <v/>
      </c>
      <c r="L1833" s="27" t="str">
        <f t="shared" si="435"/>
        <v/>
      </c>
      <c r="M1833" s="32" t="str">
        <f t="shared" si="436"/>
        <v/>
      </c>
      <c r="N1833" s="27" t="str">
        <f t="shared" si="423"/>
        <v/>
      </c>
      <c r="O1833" s="27" t="str">
        <f t="shared" si="424"/>
        <v/>
      </c>
      <c r="P1833" s="27" t="str">
        <f t="shared" si="425"/>
        <v/>
      </c>
      <c r="Q1833" s="27" t="str">
        <f t="shared" si="426"/>
        <v/>
      </c>
      <c r="R1833" s="27" t="str">
        <f t="shared" si="427"/>
        <v/>
      </c>
      <c r="S1833" s="27" t="str">
        <f t="shared" si="428"/>
        <v/>
      </c>
      <c r="T1833" s="32" t="str">
        <f t="shared" si="429"/>
        <v/>
      </c>
      <c r="U1833" s="10"/>
    </row>
    <row r="1834" spans="1:21" x14ac:dyDescent="0.25">
      <c r="A1834" s="10"/>
      <c r="B1834" s="4" t="str">
        <f>IF(ISBLANK('INPUT | Operations'!$B1839),"",COUNT('INPUT | Operations'!$B$12:$B1838))</f>
        <v/>
      </c>
      <c r="C1834" s="27" t="str">
        <f>IF(ISNUMBER($B1834),('INPUT | Operations'!$C1838+'INPUT | Operations'!$C1839)/2,"")</f>
        <v/>
      </c>
      <c r="D1834" s="28" t="str">
        <f t="shared" si="422"/>
        <v/>
      </c>
      <c r="E1834" s="26" t="str">
        <f>IF(ISNUMBER($B1834),'INPUT | Operations'!$B1839-'INPUT | Operations'!$B1838,"")</f>
        <v/>
      </c>
      <c r="F1834" s="32" t="str">
        <f>IF(ISNUMBER($B1834),IF('INPUT | Operations'!$B1839&lt;MainEngine_BurnTime,1,IF('INPUT | Operations'!$B1838&lt;=MainEngine_BurnTime,(MainEngine_BurnTime-'INPUT | Operations'!$B1838)/('INPUT | Operations'!$B1839-'INPUT | Operations'!$B1838),0))*'INPUT | Operations'!$D1838*NumberOfMainEngines*NumberOfOps*$E1834,"")</f>
        <v/>
      </c>
      <c r="G1834" s="34" t="str">
        <f t="shared" si="430"/>
        <v/>
      </c>
      <c r="H1834" s="27" t="str">
        <f t="shared" si="431"/>
        <v/>
      </c>
      <c r="I1834" s="27" t="str">
        <f t="shared" si="432"/>
        <v/>
      </c>
      <c r="J1834" s="27" t="str">
        <f t="shared" si="433"/>
        <v/>
      </c>
      <c r="K1834" s="27" t="str">
        <f t="shared" si="434"/>
        <v/>
      </c>
      <c r="L1834" s="27" t="str">
        <f t="shared" si="435"/>
        <v/>
      </c>
      <c r="M1834" s="32" t="str">
        <f t="shared" si="436"/>
        <v/>
      </c>
      <c r="N1834" s="27" t="str">
        <f t="shared" si="423"/>
        <v/>
      </c>
      <c r="O1834" s="27" t="str">
        <f t="shared" si="424"/>
        <v/>
      </c>
      <c r="P1834" s="27" t="str">
        <f t="shared" si="425"/>
        <v/>
      </c>
      <c r="Q1834" s="27" t="str">
        <f t="shared" si="426"/>
        <v/>
      </c>
      <c r="R1834" s="27" t="str">
        <f t="shared" si="427"/>
        <v/>
      </c>
      <c r="S1834" s="27" t="str">
        <f t="shared" si="428"/>
        <v/>
      </c>
      <c r="T1834" s="32" t="str">
        <f t="shared" si="429"/>
        <v/>
      </c>
      <c r="U1834" s="10"/>
    </row>
    <row r="1835" spans="1:21" x14ac:dyDescent="0.25">
      <c r="A1835" s="10"/>
      <c r="B1835" s="4" t="str">
        <f>IF(ISBLANK('INPUT | Operations'!$B1840),"",COUNT('INPUT | Operations'!$B$12:$B1839))</f>
        <v/>
      </c>
      <c r="C1835" s="27" t="str">
        <f>IF(ISNUMBER($B1835),('INPUT | Operations'!$C1839+'INPUT | Operations'!$C1840)/2,"")</f>
        <v/>
      </c>
      <c r="D1835" s="28" t="str">
        <f t="shared" si="422"/>
        <v/>
      </c>
      <c r="E1835" s="26" t="str">
        <f>IF(ISNUMBER($B1835),'INPUT | Operations'!$B1840-'INPUT | Operations'!$B1839,"")</f>
        <v/>
      </c>
      <c r="F1835" s="32" t="str">
        <f>IF(ISNUMBER($B1835),IF('INPUT | Operations'!$B1840&lt;MainEngine_BurnTime,1,IF('INPUT | Operations'!$B1839&lt;=MainEngine_BurnTime,(MainEngine_BurnTime-'INPUT | Operations'!$B1839)/('INPUT | Operations'!$B1840-'INPUT | Operations'!$B1839),0))*'INPUT | Operations'!$D1839*NumberOfMainEngines*NumberOfOps*$E1835,"")</f>
        <v/>
      </c>
      <c r="G1835" s="34" t="str">
        <f t="shared" si="430"/>
        <v/>
      </c>
      <c r="H1835" s="27" t="str">
        <f t="shared" si="431"/>
        <v/>
      </c>
      <c r="I1835" s="27" t="str">
        <f t="shared" si="432"/>
        <v/>
      </c>
      <c r="J1835" s="27" t="str">
        <f t="shared" si="433"/>
        <v/>
      </c>
      <c r="K1835" s="27" t="str">
        <f t="shared" si="434"/>
        <v/>
      </c>
      <c r="L1835" s="27" t="str">
        <f t="shared" si="435"/>
        <v/>
      </c>
      <c r="M1835" s="32" t="str">
        <f t="shared" si="436"/>
        <v/>
      </c>
      <c r="N1835" s="27" t="str">
        <f t="shared" si="423"/>
        <v/>
      </c>
      <c r="O1835" s="27" t="str">
        <f t="shared" si="424"/>
        <v/>
      </c>
      <c r="P1835" s="27" t="str">
        <f t="shared" si="425"/>
        <v/>
      </c>
      <c r="Q1835" s="27" t="str">
        <f t="shared" si="426"/>
        <v/>
      </c>
      <c r="R1835" s="27" t="str">
        <f t="shared" si="427"/>
        <v/>
      </c>
      <c r="S1835" s="27" t="str">
        <f t="shared" si="428"/>
        <v/>
      </c>
      <c r="T1835" s="32" t="str">
        <f t="shared" si="429"/>
        <v/>
      </c>
      <c r="U1835" s="10"/>
    </row>
    <row r="1836" spans="1:21" x14ac:dyDescent="0.25">
      <c r="A1836" s="10"/>
      <c r="B1836" s="4" t="str">
        <f>IF(ISBLANK('INPUT | Operations'!$B1841),"",COUNT('INPUT | Operations'!$B$12:$B1840))</f>
        <v/>
      </c>
      <c r="C1836" s="27" t="str">
        <f>IF(ISNUMBER($B1836),('INPUT | Operations'!$C1840+'INPUT | Operations'!$C1841)/2,"")</f>
        <v/>
      </c>
      <c r="D1836" s="28" t="str">
        <f t="shared" si="422"/>
        <v/>
      </c>
      <c r="E1836" s="26" t="str">
        <f>IF(ISNUMBER($B1836),'INPUT | Operations'!$B1841-'INPUT | Operations'!$B1840,"")</f>
        <v/>
      </c>
      <c r="F1836" s="32" t="str">
        <f>IF(ISNUMBER($B1836),IF('INPUT | Operations'!$B1841&lt;MainEngine_BurnTime,1,IF('INPUT | Operations'!$B1840&lt;=MainEngine_BurnTime,(MainEngine_BurnTime-'INPUT | Operations'!$B1840)/('INPUT | Operations'!$B1841-'INPUT | Operations'!$B1840),0))*'INPUT | Operations'!$D1840*NumberOfMainEngines*NumberOfOps*$E1836,"")</f>
        <v/>
      </c>
      <c r="G1836" s="34" t="str">
        <f t="shared" si="430"/>
        <v/>
      </c>
      <c r="H1836" s="27" t="str">
        <f t="shared" si="431"/>
        <v/>
      </c>
      <c r="I1836" s="27" t="str">
        <f t="shared" si="432"/>
        <v/>
      </c>
      <c r="J1836" s="27" t="str">
        <f t="shared" si="433"/>
        <v/>
      </c>
      <c r="K1836" s="27" t="str">
        <f t="shared" si="434"/>
        <v/>
      </c>
      <c r="L1836" s="27" t="str">
        <f t="shared" si="435"/>
        <v/>
      </c>
      <c r="M1836" s="32" t="str">
        <f t="shared" si="436"/>
        <v/>
      </c>
      <c r="N1836" s="27" t="str">
        <f t="shared" si="423"/>
        <v/>
      </c>
      <c r="O1836" s="27" t="str">
        <f t="shared" si="424"/>
        <v/>
      </c>
      <c r="P1836" s="27" t="str">
        <f t="shared" si="425"/>
        <v/>
      </c>
      <c r="Q1836" s="27" t="str">
        <f t="shared" si="426"/>
        <v/>
      </c>
      <c r="R1836" s="27" t="str">
        <f t="shared" si="427"/>
        <v/>
      </c>
      <c r="S1836" s="27" t="str">
        <f t="shared" si="428"/>
        <v/>
      </c>
      <c r="T1836" s="32" t="str">
        <f t="shared" si="429"/>
        <v/>
      </c>
      <c r="U1836" s="10"/>
    </row>
    <row r="1837" spans="1:21" x14ac:dyDescent="0.25">
      <c r="A1837" s="10"/>
      <c r="B1837" s="4" t="str">
        <f>IF(ISBLANK('INPUT | Operations'!$B1842),"",COUNT('INPUT | Operations'!$B$12:$B1841))</f>
        <v/>
      </c>
      <c r="C1837" s="27" t="str">
        <f>IF(ISNUMBER($B1837),('INPUT | Operations'!$C1841+'INPUT | Operations'!$C1842)/2,"")</f>
        <v/>
      </c>
      <c r="D1837" s="28" t="str">
        <f t="shared" si="422"/>
        <v/>
      </c>
      <c r="E1837" s="26" t="str">
        <f>IF(ISNUMBER($B1837),'INPUT | Operations'!$B1842-'INPUT | Operations'!$B1841,"")</f>
        <v/>
      </c>
      <c r="F1837" s="32" t="str">
        <f>IF(ISNUMBER($B1837),IF('INPUT | Operations'!$B1842&lt;MainEngine_BurnTime,1,IF('INPUT | Operations'!$B1841&lt;=MainEngine_BurnTime,(MainEngine_BurnTime-'INPUT | Operations'!$B1841)/('INPUT | Operations'!$B1842-'INPUT | Operations'!$B1841),0))*'INPUT | Operations'!$D1841*NumberOfMainEngines*NumberOfOps*$E1837,"")</f>
        <v/>
      </c>
      <c r="G1837" s="34" t="str">
        <f t="shared" si="430"/>
        <v/>
      </c>
      <c r="H1837" s="27" t="str">
        <f t="shared" si="431"/>
        <v/>
      </c>
      <c r="I1837" s="27" t="str">
        <f t="shared" si="432"/>
        <v/>
      </c>
      <c r="J1837" s="27" t="str">
        <f t="shared" si="433"/>
        <v/>
      </c>
      <c r="K1837" s="27" t="str">
        <f t="shared" si="434"/>
        <v/>
      </c>
      <c r="L1837" s="27" t="str">
        <f t="shared" si="435"/>
        <v/>
      </c>
      <c r="M1837" s="32" t="str">
        <f t="shared" si="436"/>
        <v/>
      </c>
      <c r="N1837" s="27" t="str">
        <f t="shared" si="423"/>
        <v/>
      </c>
      <c r="O1837" s="27" t="str">
        <f t="shared" si="424"/>
        <v/>
      </c>
      <c r="P1837" s="27" t="str">
        <f t="shared" si="425"/>
        <v/>
      </c>
      <c r="Q1837" s="27" t="str">
        <f t="shared" si="426"/>
        <v/>
      </c>
      <c r="R1837" s="27" t="str">
        <f t="shared" si="427"/>
        <v/>
      </c>
      <c r="S1837" s="27" t="str">
        <f t="shared" si="428"/>
        <v/>
      </c>
      <c r="T1837" s="32" t="str">
        <f t="shared" si="429"/>
        <v/>
      </c>
      <c r="U1837" s="10"/>
    </row>
    <row r="1838" spans="1:21" x14ac:dyDescent="0.25">
      <c r="A1838" s="10"/>
      <c r="B1838" s="4" t="str">
        <f>IF(ISBLANK('INPUT | Operations'!$B1843),"",COUNT('INPUT | Operations'!$B$12:$B1842))</f>
        <v/>
      </c>
      <c r="C1838" s="27" t="str">
        <f>IF(ISNUMBER($B1838),('INPUT | Operations'!$C1842+'INPUT | Operations'!$C1843)/2,"")</f>
        <v/>
      </c>
      <c r="D1838" s="28" t="str">
        <f t="shared" si="422"/>
        <v/>
      </c>
      <c r="E1838" s="26" t="str">
        <f>IF(ISNUMBER($B1838),'INPUT | Operations'!$B1843-'INPUT | Operations'!$B1842,"")</f>
        <v/>
      </c>
      <c r="F1838" s="32" t="str">
        <f>IF(ISNUMBER($B1838),IF('INPUT | Operations'!$B1843&lt;MainEngine_BurnTime,1,IF('INPUT | Operations'!$B1842&lt;=MainEngine_BurnTime,(MainEngine_BurnTime-'INPUT | Operations'!$B1842)/('INPUT | Operations'!$B1843-'INPUT | Operations'!$B1842),0))*'INPUT | Operations'!$D1842*NumberOfMainEngines*NumberOfOps*$E1838,"")</f>
        <v/>
      </c>
      <c r="G1838" s="34" t="str">
        <f t="shared" si="430"/>
        <v/>
      </c>
      <c r="H1838" s="27" t="str">
        <f t="shared" si="431"/>
        <v/>
      </c>
      <c r="I1838" s="27" t="str">
        <f t="shared" si="432"/>
        <v/>
      </c>
      <c r="J1838" s="27" t="str">
        <f t="shared" si="433"/>
        <v/>
      </c>
      <c r="K1838" s="27" t="str">
        <f t="shared" si="434"/>
        <v/>
      </c>
      <c r="L1838" s="27" t="str">
        <f t="shared" si="435"/>
        <v/>
      </c>
      <c r="M1838" s="32" t="str">
        <f t="shared" si="436"/>
        <v/>
      </c>
      <c r="N1838" s="27" t="str">
        <f t="shared" si="423"/>
        <v/>
      </c>
      <c r="O1838" s="27" t="str">
        <f t="shared" si="424"/>
        <v/>
      </c>
      <c r="P1838" s="27" t="str">
        <f t="shared" si="425"/>
        <v/>
      </c>
      <c r="Q1838" s="27" t="str">
        <f t="shared" si="426"/>
        <v/>
      </c>
      <c r="R1838" s="27" t="str">
        <f t="shared" si="427"/>
        <v/>
      </c>
      <c r="S1838" s="27" t="str">
        <f t="shared" si="428"/>
        <v/>
      </c>
      <c r="T1838" s="32" t="str">
        <f t="shared" si="429"/>
        <v/>
      </c>
      <c r="U1838" s="10"/>
    </row>
    <row r="1839" spans="1:21" x14ac:dyDescent="0.25">
      <c r="A1839" s="10"/>
      <c r="B1839" s="4" t="str">
        <f>IF(ISBLANK('INPUT | Operations'!$B1844),"",COUNT('INPUT | Operations'!$B$12:$B1843))</f>
        <v/>
      </c>
      <c r="C1839" s="27" t="str">
        <f>IF(ISNUMBER($B1839),('INPUT | Operations'!$C1843+'INPUT | Operations'!$C1844)/2,"")</f>
        <v/>
      </c>
      <c r="D1839" s="28" t="str">
        <f t="shared" si="422"/>
        <v/>
      </c>
      <c r="E1839" s="26" t="str">
        <f>IF(ISNUMBER($B1839),'INPUT | Operations'!$B1844-'INPUT | Operations'!$B1843,"")</f>
        <v/>
      </c>
      <c r="F1839" s="32" t="str">
        <f>IF(ISNUMBER($B1839),IF('INPUT | Operations'!$B1844&lt;MainEngine_BurnTime,1,IF('INPUT | Operations'!$B1843&lt;=MainEngine_BurnTime,(MainEngine_BurnTime-'INPUT | Operations'!$B1843)/('INPUT | Operations'!$B1844-'INPUT | Operations'!$B1843),0))*'INPUT | Operations'!$D1843*NumberOfMainEngines*NumberOfOps*$E1839,"")</f>
        <v/>
      </c>
      <c r="G1839" s="34" t="str">
        <f t="shared" si="430"/>
        <v/>
      </c>
      <c r="H1839" s="27" t="str">
        <f t="shared" si="431"/>
        <v/>
      </c>
      <c r="I1839" s="27" t="str">
        <f t="shared" si="432"/>
        <v/>
      </c>
      <c r="J1839" s="27" t="str">
        <f t="shared" si="433"/>
        <v/>
      </c>
      <c r="K1839" s="27" t="str">
        <f t="shared" si="434"/>
        <v/>
      </c>
      <c r="L1839" s="27" t="str">
        <f t="shared" si="435"/>
        <v/>
      </c>
      <c r="M1839" s="32" t="str">
        <f t="shared" si="436"/>
        <v/>
      </c>
      <c r="N1839" s="27" t="str">
        <f t="shared" si="423"/>
        <v/>
      </c>
      <c r="O1839" s="27" t="str">
        <f t="shared" si="424"/>
        <v/>
      </c>
      <c r="P1839" s="27" t="str">
        <f t="shared" si="425"/>
        <v/>
      </c>
      <c r="Q1839" s="27" t="str">
        <f t="shared" si="426"/>
        <v/>
      </c>
      <c r="R1839" s="27" t="str">
        <f t="shared" si="427"/>
        <v/>
      </c>
      <c r="S1839" s="27" t="str">
        <f t="shared" si="428"/>
        <v/>
      </c>
      <c r="T1839" s="32" t="str">
        <f t="shared" si="429"/>
        <v/>
      </c>
      <c r="U1839" s="10"/>
    </row>
    <row r="1840" spans="1:21" x14ac:dyDescent="0.25">
      <c r="A1840" s="10"/>
      <c r="B1840" s="4" t="str">
        <f>IF(ISBLANK('INPUT | Operations'!$B1845),"",COUNT('INPUT | Operations'!$B$12:$B1844))</f>
        <v/>
      </c>
      <c r="C1840" s="27" t="str">
        <f>IF(ISNUMBER($B1840),('INPUT | Operations'!$C1844+'INPUT | Operations'!$C1845)/2,"")</f>
        <v/>
      </c>
      <c r="D1840" s="28" t="str">
        <f t="shared" si="422"/>
        <v/>
      </c>
      <c r="E1840" s="26" t="str">
        <f>IF(ISNUMBER($B1840),'INPUT | Operations'!$B1845-'INPUT | Operations'!$B1844,"")</f>
        <v/>
      </c>
      <c r="F1840" s="32" t="str">
        <f>IF(ISNUMBER($B1840),IF('INPUT | Operations'!$B1845&lt;MainEngine_BurnTime,1,IF('INPUT | Operations'!$B1844&lt;=MainEngine_BurnTime,(MainEngine_BurnTime-'INPUT | Operations'!$B1844)/('INPUT | Operations'!$B1845-'INPUT | Operations'!$B1844),0))*'INPUT | Operations'!$D1844*NumberOfMainEngines*NumberOfOps*$E1840,"")</f>
        <v/>
      </c>
      <c r="G1840" s="34" t="str">
        <f t="shared" si="430"/>
        <v/>
      </c>
      <c r="H1840" s="27" t="str">
        <f t="shared" si="431"/>
        <v/>
      </c>
      <c r="I1840" s="27" t="str">
        <f t="shared" si="432"/>
        <v/>
      </c>
      <c r="J1840" s="27" t="str">
        <f t="shared" si="433"/>
        <v/>
      </c>
      <c r="K1840" s="27" t="str">
        <f t="shared" si="434"/>
        <v/>
      </c>
      <c r="L1840" s="27" t="str">
        <f t="shared" si="435"/>
        <v/>
      </c>
      <c r="M1840" s="32" t="str">
        <f t="shared" si="436"/>
        <v/>
      </c>
      <c r="N1840" s="27" t="str">
        <f t="shared" si="423"/>
        <v/>
      </c>
      <c r="O1840" s="27" t="str">
        <f t="shared" si="424"/>
        <v/>
      </c>
      <c r="P1840" s="27" t="str">
        <f t="shared" si="425"/>
        <v/>
      </c>
      <c r="Q1840" s="27" t="str">
        <f t="shared" si="426"/>
        <v/>
      </c>
      <c r="R1840" s="27" t="str">
        <f t="shared" si="427"/>
        <v/>
      </c>
      <c r="S1840" s="27" t="str">
        <f t="shared" si="428"/>
        <v/>
      </c>
      <c r="T1840" s="32" t="str">
        <f t="shared" si="429"/>
        <v/>
      </c>
      <c r="U1840" s="10"/>
    </row>
    <row r="1841" spans="1:21" x14ac:dyDescent="0.25">
      <c r="A1841" s="10"/>
      <c r="B1841" s="4" t="str">
        <f>IF(ISBLANK('INPUT | Operations'!$B1846),"",COUNT('INPUT | Operations'!$B$12:$B1845))</f>
        <v/>
      </c>
      <c r="C1841" s="27" t="str">
        <f>IF(ISNUMBER($B1841),('INPUT | Operations'!$C1845+'INPUT | Operations'!$C1846)/2,"")</f>
        <v/>
      </c>
      <c r="D1841" s="28" t="str">
        <f t="shared" si="422"/>
        <v/>
      </c>
      <c r="E1841" s="26" t="str">
        <f>IF(ISNUMBER($B1841),'INPUT | Operations'!$B1846-'INPUT | Operations'!$B1845,"")</f>
        <v/>
      </c>
      <c r="F1841" s="32" t="str">
        <f>IF(ISNUMBER($B1841),IF('INPUT | Operations'!$B1846&lt;MainEngine_BurnTime,1,IF('INPUT | Operations'!$B1845&lt;=MainEngine_BurnTime,(MainEngine_BurnTime-'INPUT | Operations'!$B1845)/('INPUT | Operations'!$B1846-'INPUT | Operations'!$B1845),0))*'INPUT | Operations'!$D1845*NumberOfMainEngines*NumberOfOps*$E1841,"")</f>
        <v/>
      </c>
      <c r="G1841" s="34" t="str">
        <f t="shared" si="430"/>
        <v/>
      </c>
      <c r="H1841" s="27" t="str">
        <f t="shared" si="431"/>
        <v/>
      </c>
      <c r="I1841" s="27" t="str">
        <f t="shared" si="432"/>
        <v/>
      </c>
      <c r="J1841" s="27" t="str">
        <f t="shared" si="433"/>
        <v/>
      </c>
      <c r="K1841" s="27" t="str">
        <f t="shared" si="434"/>
        <v/>
      </c>
      <c r="L1841" s="27" t="str">
        <f t="shared" si="435"/>
        <v/>
      </c>
      <c r="M1841" s="32" t="str">
        <f t="shared" si="436"/>
        <v/>
      </c>
      <c r="N1841" s="27" t="str">
        <f t="shared" si="423"/>
        <v/>
      </c>
      <c r="O1841" s="27" t="str">
        <f t="shared" si="424"/>
        <v/>
      </c>
      <c r="P1841" s="27" t="str">
        <f t="shared" si="425"/>
        <v/>
      </c>
      <c r="Q1841" s="27" t="str">
        <f t="shared" si="426"/>
        <v/>
      </c>
      <c r="R1841" s="27" t="str">
        <f t="shared" si="427"/>
        <v/>
      </c>
      <c r="S1841" s="27" t="str">
        <f t="shared" si="428"/>
        <v/>
      </c>
      <c r="T1841" s="32" t="str">
        <f t="shared" si="429"/>
        <v/>
      </c>
      <c r="U1841" s="10"/>
    </row>
    <row r="1842" spans="1:21" x14ac:dyDescent="0.25">
      <c r="A1842" s="10"/>
      <c r="B1842" s="4" t="str">
        <f>IF(ISBLANK('INPUT | Operations'!$B1847),"",COUNT('INPUT | Operations'!$B$12:$B1846))</f>
        <v/>
      </c>
      <c r="C1842" s="27" t="str">
        <f>IF(ISNUMBER($B1842),('INPUT | Operations'!$C1846+'INPUT | Operations'!$C1847)/2,"")</f>
        <v/>
      </c>
      <c r="D1842" s="28" t="str">
        <f t="shared" si="422"/>
        <v/>
      </c>
      <c r="E1842" s="26" t="str">
        <f>IF(ISNUMBER($B1842),'INPUT | Operations'!$B1847-'INPUT | Operations'!$B1846,"")</f>
        <v/>
      </c>
      <c r="F1842" s="32" t="str">
        <f>IF(ISNUMBER($B1842),IF('INPUT | Operations'!$B1847&lt;MainEngine_BurnTime,1,IF('INPUT | Operations'!$B1846&lt;=MainEngine_BurnTime,(MainEngine_BurnTime-'INPUT | Operations'!$B1846)/('INPUT | Operations'!$B1847-'INPUT | Operations'!$B1846),0))*'INPUT | Operations'!$D1846*NumberOfMainEngines*NumberOfOps*$E1842,"")</f>
        <v/>
      </c>
      <c r="G1842" s="34" t="str">
        <f t="shared" si="430"/>
        <v/>
      </c>
      <c r="H1842" s="27" t="str">
        <f t="shared" si="431"/>
        <v/>
      </c>
      <c r="I1842" s="27" t="str">
        <f t="shared" si="432"/>
        <v/>
      </c>
      <c r="J1842" s="27" t="str">
        <f t="shared" si="433"/>
        <v/>
      </c>
      <c r="K1842" s="27" t="str">
        <f t="shared" si="434"/>
        <v/>
      </c>
      <c r="L1842" s="27" t="str">
        <f t="shared" si="435"/>
        <v/>
      </c>
      <c r="M1842" s="32" t="str">
        <f t="shared" si="436"/>
        <v/>
      </c>
      <c r="N1842" s="27" t="str">
        <f t="shared" si="423"/>
        <v/>
      </c>
      <c r="O1842" s="27" t="str">
        <f t="shared" si="424"/>
        <v/>
      </c>
      <c r="P1842" s="27" t="str">
        <f t="shared" si="425"/>
        <v/>
      </c>
      <c r="Q1842" s="27" t="str">
        <f t="shared" si="426"/>
        <v/>
      </c>
      <c r="R1842" s="27" t="str">
        <f t="shared" si="427"/>
        <v/>
      </c>
      <c r="S1842" s="27" t="str">
        <f t="shared" si="428"/>
        <v/>
      </c>
      <c r="T1842" s="32" t="str">
        <f t="shared" si="429"/>
        <v/>
      </c>
      <c r="U1842" s="10"/>
    </row>
    <row r="1843" spans="1:21" x14ac:dyDescent="0.25">
      <c r="A1843" s="10"/>
      <c r="B1843" s="4" t="str">
        <f>IF(ISBLANK('INPUT | Operations'!$B1848),"",COUNT('INPUT | Operations'!$B$12:$B1847))</f>
        <v/>
      </c>
      <c r="C1843" s="27" t="str">
        <f>IF(ISNUMBER($B1843),('INPUT | Operations'!$C1847+'INPUT | Operations'!$C1848)/2,"")</f>
        <v/>
      </c>
      <c r="D1843" s="28" t="str">
        <f t="shared" si="422"/>
        <v/>
      </c>
      <c r="E1843" s="26" t="str">
        <f>IF(ISNUMBER($B1843),'INPUT | Operations'!$B1848-'INPUT | Operations'!$B1847,"")</f>
        <v/>
      </c>
      <c r="F1843" s="32" t="str">
        <f>IF(ISNUMBER($B1843),IF('INPUT | Operations'!$B1848&lt;MainEngine_BurnTime,1,IF('INPUT | Operations'!$B1847&lt;=MainEngine_BurnTime,(MainEngine_BurnTime-'INPUT | Operations'!$B1847)/('INPUT | Operations'!$B1848-'INPUT | Operations'!$B1847),0))*'INPUT | Operations'!$D1847*NumberOfMainEngines*NumberOfOps*$E1843,"")</f>
        <v/>
      </c>
      <c r="G1843" s="34" t="str">
        <f t="shared" si="430"/>
        <v/>
      </c>
      <c r="H1843" s="27" t="str">
        <f t="shared" si="431"/>
        <v/>
      </c>
      <c r="I1843" s="27" t="str">
        <f t="shared" si="432"/>
        <v/>
      </c>
      <c r="J1843" s="27" t="str">
        <f t="shared" si="433"/>
        <v/>
      </c>
      <c r="K1843" s="27" t="str">
        <f t="shared" si="434"/>
        <v/>
      </c>
      <c r="L1843" s="27" t="str">
        <f t="shared" si="435"/>
        <v/>
      </c>
      <c r="M1843" s="32" t="str">
        <f t="shared" si="436"/>
        <v/>
      </c>
      <c r="N1843" s="27" t="str">
        <f t="shared" si="423"/>
        <v/>
      </c>
      <c r="O1843" s="27" t="str">
        <f t="shared" si="424"/>
        <v/>
      </c>
      <c r="P1843" s="27" t="str">
        <f t="shared" si="425"/>
        <v/>
      </c>
      <c r="Q1843" s="27" t="str">
        <f t="shared" si="426"/>
        <v/>
      </c>
      <c r="R1843" s="27" t="str">
        <f t="shared" si="427"/>
        <v/>
      </c>
      <c r="S1843" s="27" t="str">
        <f t="shared" si="428"/>
        <v/>
      </c>
      <c r="T1843" s="32" t="str">
        <f t="shared" si="429"/>
        <v/>
      </c>
      <c r="U1843" s="10"/>
    </row>
    <row r="1844" spans="1:21" x14ac:dyDescent="0.25">
      <c r="A1844" s="10"/>
      <c r="B1844" s="4" t="str">
        <f>IF(ISBLANK('INPUT | Operations'!$B1849),"",COUNT('INPUT | Operations'!$B$12:$B1848))</f>
        <v/>
      </c>
      <c r="C1844" s="27" t="str">
        <f>IF(ISNUMBER($B1844),('INPUT | Operations'!$C1848+'INPUT | Operations'!$C1849)/2,"")</f>
        <v/>
      </c>
      <c r="D1844" s="28" t="str">
        <f t="shared" si="422"/>
        <v/>
      </c>
      <c r="E1844" s="26" t="str">
        <f>IF(ISNUMBER($B1844),'INPUT | Operations'!$B1849-'INPUT | Operations'!$B1848,"")</f>
        <v/>
      </c>
      <c r="F1844" s="32" t="str">
        <f>IF(ISNUMBER($B1844),IF('INPUT | Operations'!$B1849&lt;MainEngine_BurnTime,1,IF('INPUT | Operations'!$B1848&lt;=MainEngine_BurnTime,(MainEngine_BurnTime-'INPUT | Operations'!$B1848)/('INPUT | Operations'!$B1849-'INPUT | Operations'!$B1848),0))*'INPUT | Operations'!$D1848*NumberOfMainEngines*NumberOfOps*$E1844,"")</f>
        <v/>
      </c>
      <c r="G1844" s="34" t="str">
        <f t="shared" si="430"/>
        <v/>
      </c>
      <c r="H1844" s="27" t="str">
        <f t="shared" si="431"/>
        <v/>
      </c>
      <c r="I1844" s="27" t="str">
        <f t="shared" si="432"/>
        <v/>
      </c>
      <c r="J1844" s="27" t="str">
        <f t="shared" si="433"/>
        <v/>
      </c>
      <c r="K1844" s="27" t="str">
        <f t="shared" si="434"/>
        <v/>
      </c>
      <c r="L1844" s="27" t="str">
        <f t="shared" si="435"/>
        <v/>
      </c>
      <c r="M1844" s="32" t="str">
        <f t="shared" si="436"/>
        <v/>
      </c>
      <c r="N1844" s="27" t="str">
        <f t="shared" si="423"/>
        <v/>
      </c>
      <c r="O1844" s="27" t="str">
        <f t="shared" si="424"/>
        <v/>
      </c>
      <c r="P1844" s="27" t="str">
        <f t="shared" si="425"/>
        <v/>
      </c>
      <c r="Q1844" s="27" t="str">
        <f t="shared" si="426"/>
        <v/>
      </c>
      <c r="R1844" s="27" t="str">
        <f t="shared" si="427"/>
        <v/>
      </c>
      <c r="S1844" s="27" t="str">
        <f t="shared" si="428"/>
        <v/>
      </c>
      <c r="T1844" s="32" t="str">
        <f t="shared" si="429"/>
        <v/>
      </c>
      <c r="U1844" s="10"/>
    </row>
    <row r="1845" spans="1:21" x14ac:dyDescent="0.25">
      <c r="A1845" s="10"/>
      <c r="B1845" s="4" t="str">
        <f>IF(ISBLANK('INPUT | Operations'!$B1850),"",COUNT('INPUT | Operations'!$B$12:$B1849))</f>
        <v/>
      </c>
      <c r="C1845" s="27" t="str">
        <f>IF(ISNUMBER($B1845),('INPUT | Operations'!$C1849+'INPUT | Operations'!$C1850)/2,"")</f>
        <v/>
      </c>
      <c r="D1845" s="28" t="str">
        <f t="shared" ref="D1845:D1908" si="437">IF(ISNUMBER($B1845),C1845*0.3048/1000,"")</f>
        <v/>
      </c>
      <c r="E1845" s="26" t="str">
        <f>IF(ISNUMBER($B1845),'INPUT | Operations'!$B1850-'INPUT | Operations'!$B1849,"")</f>
        <v/>
      </c>
      <c r="F1845" s="32" t="str">
        <f>IF(ISNUMBER($B1845),IF('INPUT | Operations'!$B1850&lt;MainEngine_BurnTime,1,IF('INPUT | Operations'!$B1849&lt;=MainEngine_BurnTime,(MainEngine_BurnTime-'INPUT | Operations'!$B1849)/('INPUT | Operations'!$B1850-'INPUT | Operations'!$B1849),0))*'INPUT | Operations'!$D1849*NumberOfMainEngines*NumberOfOps*$E1845,"")</f>
        <v/>
      </c>
      <c r="G1845" s="34" t="str">
        <f t="shared" si="430"/>
        <v/>
      </c>
      <c r="H1845" s="27" t="str">
        <f t="shared" si="431"/>
        <v/>
      </c>
      <c r="I1845" s="27" t="str">
        <f t="shared" si="432"/>
        <v/>
      </c>
      <c r="J1845" s="27" t="str">
        <f t="shared" si="433"/>
        <v/>
      </c>
      <c r="K1845" s="27" t="str">
        <f t="shared" si="434"/>
        <v/>
      </c>
      <c r="L1845" s="27" t="str">
        <f t="shared" si="435"/>
        <v/>
      </c>
      <c r="M1845" s="32" t="str">
        <f t="shared" si="436"/>
        <v/>
      </c>
      <c r="N1845" s="27" t="str">
        <f t="shared" ref="N1845:N1908" si="438">IFERROR($F1845*G1845/1000,"")</f>
        <v/>
      </c>
      <c r="O1845" s="27" t="str">
        <f t="shared" ref="O1845:O1908" si="439">IFERROR($F1845*H1845/1000,"")</f>
        <v/>
      </c>
      <c r="P1845" s="27" t="str">
        <f t="shared" ref="P1845:P1908" si="440">IFERROR($F1845*I1845/1000,"")</f>
        <v/>
      </c>
      <c r="Q1845" s="27" t="str">
        <f t="shared" ref="Q1845:Q1908" si="441">IFERROR($F1845*J1845/1000,"")</f>
        <v/>
      </c>
      <c r="R1845" s="27" t="str">
        <f t="shared" ref="R1845:R1908" si="442">IFERROR($F1845*K1845/1000,"")</f>
        <v/>
      </c>
      <c r="S1845" s="27" t="str">
        <f t="shared" ref="S1845:S1908" si="443">IFERROR($F1845*L1845/1000,"")</f>
        <v/>
      </c>
      <c r="T1845" s="32" t="str">
        <f t="shared" ref="T1845:T1908" si="444">IFERROR($F1845*M1845/1000,"")</f>
        <v/>
      </c>
      <c r="U1845" s="10"/>
    </row>
    <row r="1846" spans="1:21" x14ac:dyDescent="0.25">
      <c r="A1846" s="10"/>
      <c r="B1846" s="4" t="str">
        <f>IF(ISBLANK('INPUT | Operations'!$B1851),"",COUNT('INPUT | Operations'!$B$12:$B1850))</f>
        <v/>
      </c>
      <c r="C1846" s="27" t="str">
        <f>IF(ISNUMBER($B1846),('INPUT | Operations'!$C1850+'INPUT | Operations'!$C1851)/2,"")</f>
        <v/>
      </c>
      <c r="D1846" s="28" t="str">
        <f t="shared" si="437"/>
        <v/>
      </c>
      <c r="E1846" s="26" t="str">
        <f>IF(ISNUMBER($B1846),'INPUT | Operations'!$B1851-'INPUT | Operations'!$B1850,"")</f>
        <v/>
      </c>
      <c r="F1846" s="32" t="str">
        <f>IF(ISNUMBER($B1846),IF('INPUT | Operations'!$B1851&lt;MainEngine_BurnTime,1,IF('INPUT | Operations'!$B1850&lt;=MainEngine_BurnTime,(MainEngine_BurnTime-'INPUT | Operations'!$B1850)/('INPUT | Operations'!$B1851-'INPUT | Operations'!$B1850),0))*'INPUT | Operations'!$D1850*NumberOfMainEngines*NumberOfOps*$E1846,"")</f>
        <v/>
      </c>
      <c r="G1846" s="34" t="str">
        <f t="shared" si="430"/>
        <v/>
      </c>
      <c r="H1846" s="27" t="str">
        <f t="shared" si="431"/>
        <v/>
      </c>
      <c r="I1846" s="27" t="str">
        <f t="shared" si="432"/>
        <v/>
      </c>
      <c r="J1846" s="27" t="str">
        <f t="shared" si="433"/>
        <v/>
      </c>
      <c r="K1846" s="27" t="str">
        <f t="shared" si="434"/>
        <v/>
      </c>
      <c r="L1846" s="27" t="str">
        <f t="shared" si="435"/>
        <v/>
      </c>
      <c r="M1846" s="32" t="str">
        <f t="shared" si="436"/>
        <v/>
      </c>
      <c r="N1846" s="27" t="str">
        <f t="shared" si="438"/>
        <v/>
      </c>
      <c r="O1846" s="27" t="str">
        <f t="shared" si="439"/>
        <v/>
      </c>
      <c r="P1846" s="27" t="str">
        <f t="shared" si="440"/>
        <v/>
      </c>
      <c r="Q1846" s="27" t="str">
        <f t="shared" si="441"/>
        <v/>
      </c>
      <c r="R1846" s="27" t="str">
        <f t="shared" si="442"/>
        <v/>
      </c>
      <c r="S1846" s="27" t="str">
        <f t="shared" si="443"/>
        <v/>
      </c>
      <c r="T1846" s="32" t="str">
        <f t="shared" si="444"/>
        <v/>
      </c>
      <c r="U1846" s="10"/>
    </row>
    <row r="1847" spans="1:21" x14ac:dyDescent="0.25">
      <c r="A1847" s="10"/>
      <c r="B1847" s="4" t="str">
        <f>IF(ISBLANK('INPUT | Operations'!$B1852),"",COUNT('INPUT | Operations'!$B$12:$B1851))</f>
        <v/>
      </c>
      <c r="C1847" s="27" t="str">
        <f>IF(ISNUMBER($B1847),('INPUT | Operations'!$C1851+'INPUT | Operations'!$C1852)/2,"")</f>
        <v/>
      </c>
      <c r="D1847" s="28" t="str">
        <f t="shared" si="437"/>
        <v/>
      </c>
      <c r="E1847" s="26" t="str">
        <f>IF(ISNUMBER($B1847),'INPUT | Operations'!$B1852-'INPUT | Operations'!$B1851,"")</f>
        <v/>
      </c>
      <c r="F1847" s="32" t="str">
        <f>IF(ISNUMBER($B1847),IF('INPUT | Operations'!$B1852&lt;MainEngine_BurnTime,1,IF('INPUT | Operations'!$B1851&lt;=MainEngine_BurnTime,(MainEngine_BurnTime-'INPUT | Operations'!$B1851)/('INPUT | Operations'!$B1852-'INPUT | Operations'!$B1851),0))*'INPUT | Operations'!$D1851*NumberOfMainEngines*NumberOfOps*$E1847,"")</f>
        <v/>
      </c>
      <c r="G1847" s="34" t="str">
        <f t="shared" si="430"/>
        <v/>
      </c>
      <c r="H1847" s="27" t="str">
        <f t="shared" si="431"/>
        <v/>
      </c>
      <c r="I1847" s="27" t="str">
        <f t="shared" si="432"/>
        <v/>
      </c>
      <c r="J1847" s="27" t="str">
        <f t="shared" si="433"/>
        <v/>
      </c>
      <c r="K1847" s="27" t="str">
        <f t="shared" si="434"/>
        <v/>
      </c>
      <c r="L1847" s="27" t="str">
        <f t="shared" si="435"/>
        <v/>
      </c>
      <c r="M1847" s="32" t="str">
        <f t="shared" si="436"/>
        <v/>
      </c>
      <c r="N1847" s="27" t="str">
        <f t="shared" si="438"/>
        <v/>
      </c>
      <c r="O1847" s="27" t="str">
        <f t="shared" si="439"/>
        <v/>
      </c>
      <c r="P1847" s="27" t="str">
        <f t="shared" si="440"/>
        <v/>
      </c>
      <c r="Q1847" s="27" t="str">
        <f t="shared" si="441"/>
        <v/>
      </c>
      <c r="R1847" s="27" t="str">
        <f t="shared" si="442"/>
        <v/>
      </c>
      <c r="S1847" s="27" t="str">
        <f t="shared" si="443"/>
        <v/>
      </c>
      <c r="T1847" s="32" t="str">
        <f t="shared" si="444"/>
        <v/>
      </c>
      <c r="U1847" s="10"/>
    </row>
    <row r="1848" spans="1:21" x14ac:dyDescent="0.25">
      <c r="A1848" s="10"/>
      <c r="B1848" s="4" t="str">
        <f>IF(ISBLANK('INPUT | Operations'!$B1853),"",COUNT('INPUT | Operations'!$B$12:$B1852))</f>
        <v/>
      </c>
      <c r="C1848" s="27" t="str">
        <f>IF(ISNUMBER($B1848),('INPUT | Operations'!$C1852+'INPUT | Operations'!$C1853)/2,"")</f>
        <v/>
      </c>
      <c r="D1848" s="28" t="str">
        <f t="shared" si="437"/>
        <v/>
      </c>
      <c r="E1848" s="26" t="str">
        <f>IF(ISNUMBER($B1848),'INPUT | Operations'!$B1853-'INPUT | Operations'!$B1852,"")</f>
        <v/>
      </c>
      <c r="F1848" s="32" t="str">
        <f>IF(ISNUMBER($B1848),IF('INPUT | Operations'!$B1853&lt;MainEngine_BurnTime,1,IF('INPUT | Operations'!$B1852&lt;=MainEngine_BurnTime,(MainEngine_BurnTime-'INPUT | Operations'!$B1852)/('INPUT | Operations'!$B1853-'INPUT | Operations'!$B1852),0))*'INPUT | Operations'!$D1852*NumberOfMainEngines*NumberOfOps*$E1848,"")</f>
        <v/>
      </c>
      <c r="G1848" s="34" t="str">
        <f t="shared" si="430"/>
        <v/>
      </c>
      <c r="H1848" s="27" t="str">
        <f t="shared" si="431"/>
        <v/>
      </c>
      <c r="I1848" s="27" t="str">
        <f t="shared" si="432"/>
        <v/>
      </c>
      <c r="J1848" s="27" t="str">
        <f t="shared" si="433"/>
        <v/>
      </c>
      <c r="K1848" s="27" t="str">
        <f t="shared" si="434"/>
        <v/>
      </c>
      <c r="L1848" s="27" t="str">
        <f t="shared" si="435"/>
        <v/>
      </c>
      <c r="M1848" s="32" t="str">
        <f t="shared" si="436"/>
        <v/>
      </c>
      <c r="N1848" s="27" t="str">
        <f t="shared" si="438"/>
        <v/>
      </c>
      <c r="O1848" s="27" t="str">
        <f t="shared" si="439"/>
        <v/>
      </c>
      <c r="P1848" s="27" t="str">
        <f t="shared" si="440"/>
        <v/>
      </c>
      <c r="Q1848" s="27" t="str">
        <f t="shared" si="441"/>
        <v/>
      </c>
      <c r="R1848" s="27" t="str">
        <f t="shared" si="442"/>
        <v/>
      </c>
      <c r="S1848" s="27" t="str">
        <f t="shared" si="443"/>
        <v/>
      </c>
      <c r="T1848" s="32" t="str">
        <f t="shared" si="444"/>
        <v/>
      </c>
      <c r="U1848" s="10"/>
    </row>
    <row r="1849" spans="1:21" x14ac:dyDescent="0.25">
      <c r="A1849" s="10"/>
      <c r="B1849" s="4" t="str">
        <f>IF(ISBLANK('INPUT | Operations'!$B1854),"",COUNT('INPUT | Operations'!$B$12:$B1853))</f>
        <v/>
      </c>
      <c r="C1849" s="27" t="str">
        <f>IF(ISNUMBER($B1849),('INPUT | Operations'!$C1853+'INPUT | Operations'!$C1854)/2,"")</f>
        <v/>
      </c>
      <c r="D1849" s="28" t="str">
        <f t="shared" si="437"/>
        <v/>
      </c>
      <c r="E1849" s="26" t="str">
        <f>IF(ISNUMBER($B1849),'INPUT | Operations'!$B1854-'INPUT | Operations'!$B1853,"")</f>
        <v/>
      </c>
      <c r="F1849" s="32" t="str">
        <f>IF(ISNUMBER($B1849),IF('INPUT | Operations'!$B1854&lt;MainEngine_BurnTime,1,IF('INPUT | Operations'!$B1853&lt;=MainEngine_BurnTime,(MainEngine_BurnTime-'INPUT | Operations'!$B1853)/('INPUT | Operations'!$B1854-'INPUT | Operations'!$B1853),0))*'INPUT | Operations'!$D1853*NumberOfMainEngines*NumberOfOps*$E1849,"")</f>
        <v/>
      </c>
      <c r="G1849" s="34" t="str">
        <f t="shared" si="430"/>
        <v/>
      </c>
      <c r="H1849" s="27" t="str">
        <f t="shared" si="431"/>
        <v/>
      </c>
      <c r="I1849" s="27" t="str">
        <f t="shared" si="432"/>
        <v/>
      </c>
      <c r="J1849" s="27" t="str">
        <f t="shared" si="433"/>
        <v/>
      </c>
      <c r="K1849" s="27" t="str">
        <f t="shared" si="434"/>
        <v/>
      </c>
      <c r="L1849" s="27" t="str">
        <f t="shared" si="435"/>
        <v/>
      </c>
      <c r="M1849" s="32" t="str">
        <f t="shared" si="436"/>
        <v/>
      </c>
      <c r="N1849" s="27" t="str">
        <f t="shared" si="438"/>
        <v/>
      </c>
      <c r="O1849" s="27" t="str">
        <f t="shared" si="439"/>
        <v/>
      </c>
      <c r="P1849" s="27" t="str">
        <f t="shared" si="440"/>
        <v/>
      </c>
      <c r="Q1849" s="27" t="str">
        <f t="shared" si="441"/>
        <v/>
      </c>
      <c r="R1849" s="27" t="str">
        <f t="shared" si="442"/>
        <v/>
      </c>
      <c r="S1849" s="27" t="str">
        <f t="shared" si="443"/>
        <v/>
      </c>
      <c r="T1849" s="32" t="str">
        <f t="shared" si="444"/>
        <v/>
      </c>
      <c r="U1849" s="10"/>
    </row>
    <row r="1850" spans="1:21" x14ac:dyDescent="0.25">
      <c r="A1850" s="10"/>
      <c r="B1850" s="4" t="str">
        <f>IF(ISBLANK('INPUT | Operations'!$B1855),"",COUNT('INPUT | Operations'!$B$12:$B1854))</f>
        <v/>
      </c>
      <c r="C1850" s="27" t="str">
        <f>IF(ISNUMBER($B1850),('INPUT | Operations'!$C1854+'INPUT | Operations'!$C1855)/2,"")</f>
        <v/>
      </c>
      <c r="D1850" s="28" t="str">
        <f t="shared" si="437"/>
        <v/>
      </c>
      <c r="E1850" s="26" t="str">
        <f>IF(ISNUMBER($B1850),'INPUT | Operations'!$B1855-'INPUT | Operations'!$B1854,"")</f>
        <v/>
      </c>
      <c r="F1850" s="32" t="str">
        <f>IF(ISNUMBER($B1850),IF('INPUT | Operations'!$B1855&lt;MainEngine_BurnTime,1,IF('INPUT | Operations'!$B1854&lt;=MainEngine_BurnTime,(MainEngine_BurnTime-'INPUT | Operations'!$B1854)/('INPUT | Operations'!$B1855-'INPUT | Operations'!$B1854),0))*'INPUT | Operations'!$D1854*NumberOfMainEngines*NumberOfOps*$E1850,"")</f>
        <v/>
      </c>
      <c r="G1850" s="34" t="str">
        <f t="shared" si="430"/>
        <v/>
      </c>
      <c r="H1850" s="27" t="str">
        <f t="shared" si="431"/>
        <v/>
      </c>
      <c r="I1850" s="27" t="str">
        <f t="shared" si="432"/>
        <v/>
      </c>
      <c r="J1850" s="27" t="str">
        <f t="shared" si="433"/>
        <v/>
      </c>
      <c r="K1850" s="27" t="str">
        <f t="shared" si="434"/>
        <v/>
      </c>
      <c r="L1850" s="27" t="str">
        <f t="shared" si="435"/>
        <v/>
      </c>
      <c r="M1850" s="32" t="str">
        <f t="shared" si="436"/>
        <v/>
      </c>
      <c r="N1850" s="27" t="str">
        <f t="shared" si="438"/>
        <v/>
      </c>
      <c r="O1850" s="27" t="str">
        <f t="shared" si="439"/>
        <v/>
      </c>
      <c r="P1850" s="27" t="str">
        <f t="shared" si="440"/>
        <v/>
      </c>
      <c r="Q1850" s="27" t="str">
        <f t="shared" si="441"/>
        <v/>
      </c>
      <c r="R1850" s="27" t="str">
        <f t="shared" si="442"/>
        <v/>
      </c>
      <c r="S1850" s="27" t="str">
        <f t="shared" si="443"/>
        <v/>
      </c>
      <c r="T1850" s="32" t="str">
        <f t="shared" si="444"/>
        <v/>
      </c>
      <c r="U1850" s="10"/>
    </row>
    <row r="1851" spans="1:21" x14ac:dyDescent="0.25">
      <c r="A1851" s="10"/>
      <c r="B1851" s="4" t="str">
        <f>IF(ISBLANK('INPUT | Operations'!$B1856),"",COUNT('INPUT | Operations'!$B$12:$B1855))</f>
        <v/>
      </c>
      <c r="C1851" s="27" t="str">
        <f>IF(ISNUMBER($B1851),('INPUT | Operations'!$C1855+'INPUT | Operations'!$C1856)/2,"")</f>
        <v/>
      </c>
      <c r="D1851" s="28" t="str">
        <f t="shared" si="437"/>
        <v/>
      </c>
      <c r="E1851" s="26" t="str">
        <f>IF(ISNUMBER($B1851),'INPUT | Operations'!$B1856-'INPUT | Operations'!$B1855,"")</f>
        <v/>
      </c>
      <c r="F1851" s="32" t="str">
        <f>IF(ISNUMBER($B1851),IF('INPUT | Operations'!$B1856&lt;MainEngine_BurnTime,1,IF('INPUT | Operations'!$B1855&lt;=MainEngine_BurnTime,(MainEngine_BurnTime-'INPUT | Operations'!$B1855)/('INPUT | Operations'!$B1856-'INPUT | Operations'!$B1855),0))*'INPUT | Operations'!$D1855*NumberOfMainEngines*NumberOfOps*$E1851,"")</f>
        <v/>
      </c>
      <c r="G1851" s="34" t="str">
        <f t="shared" si="430"/>
        <v/>
      </c>
      <c r="H1851" s="27" t="str">
        <f t="shared" si="431"/>
        <v/>
      </c>
      <c r="I1851" s="27" t="str">
        <f t="shared" si="432"/>
        <v/>
      </c>
      <c r="J1851" s="27" t="str">
        <f t="shared" si="433"/>
        <v/>
      </c>
      <c r="K1851" s="27" t="str">
        <f t="shared" si="434"/>
        <v/>
      </c>
      <c r="L1851" s="27" t="str">
        <f t="shared" si="435"/>
        <v/>
      </c>
      <c r="M1851" s="32" t="str">
        <f t="shared" si="436"/>
        <v/>
      </c>
      <c r="N1851" s="27" t="str">
        <f t="shared" si="438"/>
        <v/>
      </c>
      <c r="O1851" s="27" t="str">
        <f t="shared" si="439"/>
        <v/>
      </c>
      <c r="P1851" s="27" t="str">
        <f t="shared" si="440"/>
        <v/>
      </c>
      <c r="Q1851" s="27" t="str">
        <f t="shared" si="441"/>
        <v/>
      </c>
      <c r="R1851" s="27" t="str">
        <f t="shared" si="442"/>
        <v/>
      </c>
      <c r="S1851" s="27" t="str">
        <f t="shared" si="443"/>
        <v/>
      </c>
      <c r="T1851" s="32" t="str">
        <f t="shared" si="444"/>
        <v/>
      </c>
      <c r="U1851" s="10"/>
    </row>
    <row r="1852" spans="1:21" x14ac:dyDescent="0.25">
      <c r="A1852" s="10"/>
      <c r="B1852" s="4" t="str">
        <f>IF(ISBLANK('INPUT | Operations'!$B1857),"",COUNT('INPUT | Operations'!$B$12:$B1856))</f>
        <v/>
      </c>
      <c r="C1852" s="27" t="str">
        <f>IF(ISNUMBER($B1852),('INPUT | Operations'!$C1856+'INPUT | Operations'!$C1857)/2,"")</f>
        <v/>
      </c>
      <c r="D1852" s="28" t="str">
        <f t="shared" si="437"/>
        <v/>
      </c>
      <c r="E1852" s="26" t="str">
        <f>IF(ISNUMBER($B1852),'INPUT | Operations'!$B1857-'INPUT | Operations'!$B1856,"")</f>
        <v/>
      </c>
      <c r="F1852" s="32" t="str">
        <f>IF(ISNUMBER($B1852),IF('INPUT | Operations'!$B1857&lt;MainEngine_BurnTime,1,IF('INPUT | Operations'!$B1856&lt;=MainEngine_BurnTime,(MainEngine_BurnTime-'INPUT | Operations'!$B1856)/('INPUT | Operations'!$B1857-'INPUT | Operations'!$B1856),0))*'INPUT | Operations'!$D1856*NumberOfMainEngines*NumberOfOps*$E1852,"")</f>
        <v/>
      </c>
      <c r="G1852" s="34" t="str">
        <f t="shared" si="430"/>
        <v/>
      </c>
      <c r="H1852" s="27" t="str">
        <f t="shared" si="431"/>
        <v/>
      </c>
      <c r="I1852" s="27" t="str">
        <f t="shared" si="432"/>
        <v/>
      </c>
      <c r="J1852" s="27" t="str">
        <f t="shared" si="433"/>
        <v/>
      </c>
      <c r="K1852" s="27" t="str">
        <f t="shared" si="434"/>
        <v/>
      </c>
      <c r="L1852" s="27" t="str">
        <f t="shared" si="435"/>
        <v/>
      </c>
      <c r="M1852" s="32" t="str">
        <f t="shared" si="436"/>
        <v/>
      </c>
      <c r="N1852" s="27" t="str">
        <f t="shared" si="438"/>
        <v/>
      </c>
      <c r="O1852" s="27" t="str">
        <f t="shared" si="439"/>
        <v/>
      </c>
      <c r="P1852" s="27" t="str">
        <f t="shared" si="440"/>
        <v/>
      </c>
      <c r="Q1852" s="27" t="str">
        <f t="shared" si="441"/>
        <v/>
      </c>
      <c r="R1852" s="27" t="str">
        <f t="shared" si="442"/>
        <v/>
      </c>
      <c r="S1852" s="27" t="str">
        <f t="shared" si="443"/>
        <v/>
      </c>
      <c r="T1852" s="32" t="str">
        <f t="shared" si="444"/>
        <v/>
      </c>
      <c r="U1852" s="10"/>
    </row>
    <row r="1853" spans="1:21" x14ac:dyDescent="0.25">
      <c r="A1853" s="10"/>
      <c r="B1853" s="4" t="str">
        <f>IF(ISBLANK('INPUT | Operations'!$B1858),"",COUNT('INPUT | Operations'!$B$12:$B1857))</f>
        <v/>
      </c>
      <c r="C1853" s="27" t="str">
        <f>IF(ISNUMBER($B1853),('INPUT | Operations'!$C1857+'INPUT | Operations'!$C1858)/2,"")</f>
        <v/>
      </c>
      <c r="D1853" s="28" t="str">
        <f t="shared" si="437"/>
        <v/>
      </c>
      <c r="E1853" s="26" t="str">
        <f>IF(ISNUMBER($B1853),'INPUT | Operations'!$B1858-'INPUT | Operations'!$B1857,"")</f>
        <v/>
      </c>
      <c r="F1853" s="32" t="str">
        <f>IF(ISNUMBER($B1853),IF('INPUT | Operations'!$B1858&lt;MainEngine_BurnTime,1,IF('INPUT | Operations'!$B1857&lt;=MainEngine_BurnTime,(MainEngine_BurnTime-'INPUT | Operations'!$B1857)/('INPUT | Operations'!$B1858-'INPUT | Operations'!$B1857),0))*'INPUT | Operations'!$D1857*NumberOfMainEngines*NumberOfOps*$E1853,"")</f>
        <v/>
      </c>
      <c r="G1853" s="34" t="str">
        <f t="shared" si="430"/>
        <v/>
      </c>
      <c r="H1853" s="27" t="str">
        <f t="shared" si="431"/>
        <v/>
      </c>
      <c r="I1853" s="27" t="str">
        <f t="shared" si="432"/>
        <v/>
      </c>
      <c r="J1853" s="27" t="str">
        <f t="shared" si="433"/>
        <v/>
      </c>
      <c r="K1853" s="27" t="str">
        <f t="shared" si="434"/>
        <v/>
      </c>
      <c r="L1853" s="27" t="str">
        <f t="shared" si="435"/>
        <v/>
      </c>
      <c r="M1853" s="32" t="str">
        <f t="shared" si="436"/>
        <v/>
      </c>
      <c r="N1853" s="27" t="str">
        <f t="shared" si="438"/>
        <v/>
      </c>
      <c r="O1853" s="27" t="str">
        <f t="shared" si="439"/>
        <v/>
      </c>
      <c r="P1853" s="27" t="str">
        <f t="shared" si="440"/>
        <v/>
      </c>
      <c r="Q1853" s="27" t="str">
        <f t="shared" si="441"/>
        <v/>
      </c>
      <c r="R1853" s="27" t="str">
        <f t="shared" si="442"/>
        <v/>
      </c>
      <c r="S1853" s="27" t="str">
        <f t="shared" si="443"/>
        <v/>
      </c>
      <c r="T1853" s="32" t="str">
        <f t="shared" si="444"/>
        <v/>
      </c>
      <c r="U1853" s="10"/>
    </row>
    <row r="1854" spans="1:21" x14ac:dyDescent="0.25">
      <c r="A1854" s="10"/>
      <c r="B1854" s="4" t="str">
        <f>IF(ISBLANK('INPUT | Operations'!$B1859),"",COUNT('INPUT | Operations'!$B$12:$B1858))</f>
        <v/>
      </c>
      <c r="C1854" s="27" t="str">
        <f>IF(ISNUMBER($B1854),('INPUT | Operations'!$C1858+'INPUT | Operations'!$C1859)/2,"")</f>
        <v/>
      </c>
      <c r="D1854" s="28" t="str">
        <f t="shared" si="437"/>
        <v/>
      </c>
      <c r="E1854" s="26" t="str">
        <f>IF(ISNUMBER($B1854),'INPUT | Operations'!$B1859-'INPUT | Operations'!$B1858,"")</f>
        <v/>
      </c>
      <c r="F1854" s="32" t="str">
        <f>IF(ISNUMBER($B1854),IF('INPUT | Operations'!$B1859&lt;MainEngine_BurnTime,1,IF('INPUT | Operations'!$B1858&lt;=MainEngine_BurnTime,(MainEngine_BurnTime-'INPUT | Operations'!$B1858)/('INPUT | Operations'!$B1859-'INPUT | Operations'!$B1858),0))*'INPUT | Operations'!$D1858*NumberOfMainEngines*NumberOfOps*$E1854,"")</f>
        <v/>
      </c>
      <c r="G1854" s="34" t="str">
        <f t="shared" si="430"/>
        <v/>
      </c>
      <c r="H1854" s="27" t="str">
        <f t="shared" si="431"/>
        <v/>
      </c>
      <c r="I1854" s="27" t="str">
        <f t="shared" si="432"/>
        <v/>
      </c>
      <c r="J1854" s="27" t="str">
        <f t="shared" si="433"/>
        <v/>
      </c>
      <c r="K1854" s="27" t="str">
        <f t="shared" si="434"/>
        <v/>
      </c>
      <c r="L1854" s="27" t="str">
        <f t="shared" si="435"/>
        <v/>
      </c>
      <c r="M1854" s="32" t="str">
        <f t="shared" si="436"/>
        <v/>
      </c>
      <c r="N1854" s="27" t="str">
        <f t="shared" si="438"/>
        <v/>
      </c>
      <c r="O1854" s="27" t="str">
        <f t="shared" si="439"/>
        <v/>
      </c>
      <c r="P1854" s="27" t="str">
        <f t="shared" si="440"/>
        <v/>
      </c>
      <c r="Q1854" s="27" t="str">
        <f t="shared" si="441"/>
        <v/>
      </c>
      <c r="R1854" s="27" t="str">
        <f t="shared" si="442"/>
        <v/>
      </c>
      <c r="S1854" s="27" t="str">
        <f t="shared" si="443"/>
        <v/>
      </c>
      <c r="T1854" s="32" t="str">
        <f t="shared" si="444"/>
        <v/>
      </c>
      <c r="U1854" s="10"/>
    </row>
    <row r="1855" spans="1:21" x14ac:dyDescent="0.25">
      <c r="A1855" s="10"/>
      <c r="B1855" s="4" t="str">
        <f>IF(ISBLANK('INPUT | Operations'!$B1860),"",COUNT('INPUT | Operations'!$B$12:$B1859))</f>
        <v/>
      </c>
      <c r="C1855" s="27" t="str">
        <f>IF(ISNUMBER($B1855),('INPUT | Operations'!$C1859+'INPUT | Operations'!$C1860)/2,"")</f>
        <v/>
      </c>
      <c r="D1855" s="28" t="str">
        <f t="shared" si="437"/>
        <v/>
      </c>
      <c r="E1855" s="26" t="str">
        <f>IF(ISNUMBER($B1855),'INPUT | Operations'!$B1860-'INPUT | Operations'!$B1859,"")</f>
        <v/>
      </c>
      <c r="F1855" s="32" t="str">
        <f>IF(ISNUMBER($B1855),IF('INPUT | Operations'!$B1860&lt;MainEngine_BurnTime,1,IF('INPUT | Operations'!$B1859&lt;=MainEngine_BurnTime,(MainEngine_BurnTime-'INPUT | Operations'!$B1859)/('INPUT | Operations'!$B1860-'INPUT | Operations'!$B1859),0))*'INPUT | Operations'!$D1859*NumberOfMainEngines*NumberOfOps*$E1855,"")</f>
        <v/>
      </c>
      <c r="G1855" s="34" t="str">
        <f t="shared" si="430"/>
        <v/>
      </c>
      <c r="H1855" s="27" t="str">
        <f t="shared" si="431"/>
        <v/>
      </c>
      <c r="I1855" s="27" t="str">
        <f t="shared" si="432"/>
        <v/>
      </c>
      <c r="J1855" s="27" t="str">
        <f t="shared" si="433"/>
        <v/>
      </c>
      <c r="K1855" s="27" t="str">
        <f t="shared" si="434"/>
        <v/>
      </c>
      <c r="L1855" s="27" t="str">
        <f t="shared" si="435"/>
        <v/>
      </c>
      <c r="M1855" s="32" t="str">
        <f t="shared" si="436"/>
        <v/>
      </c>
      <c r="N1855" s="27" t="str">
        <f t="shared" si="438"/>
        <v/>
      </c>
      <c r="O1855" s="27" t="str">
        <f t="shared" si="439"/>
        <v/>
      </c>
      <c r="P1855" s="27" t="str">
        <f t="shared" si="440"/>
        <v/>
      </c>
      <c r="Q1855" s="27" t="str">
        <f t="shared" si="441"/>
        <v/>
      </c>
      <c r="R1855" s="27" t="str">
        <f t="shared" si="442"/>
        <v/>
      </c>
      <c r="S1855" s="27" t="str">
        <f t="shared" si="443"/>
        <v/>
      </c>
      <c r="T1855" s="32" t="str">
        <f t="shared" si="444"/>
        <v/>
      </c>
      <c r="U1855" s="10"/>
    </row>
    <row r="1856" spans="1:21" x14ac:dyDescent="0.25">
      <c r="A1856" s="10"/>
      <c r="B1856" s="4" t="str">
        <f>IF(ISBLANK('INPUT | Operations'!$B1861),"",COUNT('INPUT | Operations'!$B$12:$B1860))</f>
        <v/>
      </c>
      <c r="C1856" s="27" t="str">
        <f>IF(ISNUMBER($B1856),('INPUT | Operations'!$C1860+'INPUT | Operations'!$C1861)/2,"")</f>
        <v/>
      </c>
      <c r="D1856" s="28" t="str">
        <f t="shared" si="437"/>
        <v/>
      </c>
      <c r="E1856" s="26" t="str">
        <f>IF(ISNUMBER($B1856),'INPUT | Operations'!$B1861-'INPUT | Operations'!$B1860,"")</f>
        <v/>
      </c>
      <c r="F1856" s="32" t="str">
        <f>IF(ISNUMBER($B1856),IF('INPUT | Operations'!$B1861&lt;MainEngine_BurnTime,1,IF('INPUT | Operations'!$B1860&lt;=MainEngine_BurnTime,(MainEngine_BurnTime-'INPUT | Operations'!$B1860)/('INPUT | Operations'!$B1861-'INPUT | Operations'!$B1860),0))*'INPUT | Operations'!$D1860*NumberOfMainEngines*NumberOfOps*$E1856,"")</f>
        <v/>
      </c>
      <c r="G1856" s="34" t="str">
        <f t="shared" si="430"/>
        <v/>
      </c>
      <c r="H1856" s="27" t="str">
        <f t="shared" si="431"/>
        <v/>
      </c>
      <c r="I1856" s="27" t="str">
        <f t="shared" si="432"/>
        <v/>
      </c>
      <c r="J1856" s="27" t="str">
        <f t="shared" si="433"/>
        <v/>
      </c>
      <c r="K1856" s="27" t="str">
        <f t="shared" si="434"/>
        <v/>
      </c>
      <c r="L1856" s="27" t="str">
        <f t="shared" si="435"/>
        <v/>
      </c>
      <c r="M1856" s="32" t="str">
        <f t="shared" si="436"/>
        <v/>
      </c>
      <c r="N1856" s="27" t="str">
        <f t="shared" si="438"/>
        <v/>
      </c>
      <c r="O1856" s="27" t="str">
        <f t="shared" si="439"/>
        <v/>
      </c>
      <c r="P1856" s="27" t="str">
        <f t="shared" si="440"/>
        <v/>
      </c>
      <c r="Q1856" s="27" t="str">
        <f t="shared" si="441"/>
        <v/>
      </c>
      <c r="R1856" s="27" t="str">
        <f t="shared" si="442"/>
        <v/>
      </c>
      <c r="S1856" s="27" t="str">
        <f t="shared" si="443"/>
        <v/>
      </c>
      <c r="T1856" s="32" t="str">
        <f t="shared" si="444"/>
        <v/>
      </c>
      <c r="U1856" s="10"/>
    </row>
    <row r="1857" spans="1:21" x14ac:dyDescent="0.25">
      <c r="A1857" s="10"/>
      <c r="B1857" s="4" t="str">
        <f>IF(ISBLANK('INPUT | Operations'!$B1862),"",COUNT('INPUT | Operations'!$B$12:$B1861))</f>
        <v/>
      </c>
      <c r="C1857" s="27" t="str">
        <f>IF(ISNUMBER($B1857),('INPUT | Operations'!$C1861+'INPUT | Operations'!$C1862)/2,"")</f>
        <v/>
      </c>
      <c r="D1857" s="28" t="str">
        <f t="shared" si="437"/>
        <v/>
      </c>
      <c r="E1857" s="26" t="str">
        <f>IF(ISNUMBER($B1857),'INPUT | Operations'!$B1862-'INPUT | Operations'!$B1861,"")</f>
        <v/>
      </c>
      <c r="F1857" s="32" t="str">
        <f>IF(ISNUMBER($B1857),IF('INPUT | Operations'!$B1862&lt;MainEngine_BurnTime,1,IF('INPUT | Operations'!$B1861&lt;=MainEngine_BurnTime,(MainEngine_BurnTime-'INPUT | Operations'!$B1861)/('INPUT | Operations'!$B1862-'INPUT | Operations'!$B1861),0))*'INPUT | Operations'!$D1861*NumberOfMainEngines*NumberOfOps*$E1857,"")</f>
        <v/>
      </c>
      <c r="G1857" s="34" t="str">
        <f t="shared" si="430"/>
        <v/>
      </c>
      <c r="H1857" s="27" t="str">
        <f t="shared" si="431"/>
        <v/>
      </c>
      <c r="I1857" s="27" t="str">
        <f t="shared" si="432"/>
        <v/>
      </c>
      <c r="J1857" s="27" t="str">
        <f t="shared" si="433"/>
        <v/>
      </c>
      <c r="K1857" s="27" t="str">
        <f t="shared" si="434"/>
        <v/>
      </c>
      <c r="L1857" s="27" t="str">
        <f t="shared" si="435"/>
        <v/>
      </c>
      <c r="M1857" s="32" t="str">
        <f t="shared" si="436"/>
        <v/>
      </c>
      <c r="N1857" s="27" t="str">
        <f t="shared" si="438"/>
        <v/>
      </c>
      <c r="O1857" s="27" t="str">
        <f t="shared" si="439"/>
        <v/>
      </c>
      <c r="P1857" s="27" t="str">
        <f t="shared" si="440"/>
        <v/>
      </c>
      <c r="Q1857" s="27" t="str">
        <f t="shared" si="441"/>
        <v/>
      </c>
      <c r="R1857" s="27" t="str">
        <f t="shared" si="442"/>
        <v/>
      </c>
      <c r="S1857" s="27" t="str">
        <f t="shared" si="443"/>
        <v/>
      </c>
      <c r="T1857" s="32" t="str">
        <f t="shared" si="444"/>
        <v/>
      </c>
      <c r="U1857" s="10"/>
    </row>
    <row r="1858" spans="1:21" x14ac:dyDescent="0.25">
      <c r="A1858" s="10"/>
      <c r="B1858" s="4" t="str">
        <f>IF(ISBLANK('INPUT | Operations'!$B1863),"",COUNT('INPUT | Operations'!$B$12:$B1862))</f>
        <v/>
      </c>
      <c r="C1858" s="27" t="str">
        <f>IF(ISNUMBER($B1858),('INPUT | Operations'!$C1862+'INPUT | Operations'!$C1863)/2,"")</f>
        <v/>
      </c>
      <c r="D1858" s="28" t="str">
        <f t="shared" si="437"/>
        <v/>
      </c>
      <c r="E1858" s="26" t="str">
        <f>IF(ISNUMBER($B1858),'INPUT | Operations'!$B1863-'INPUT | Operations'!$B1862,"")</f>
        <v/>
      </c>
      <c r="F1858" s="32" t="str">
        <f>IF(ISNUMBER($B1858),IF('INPUT | Operations'!$B1863&lt;MainEngine_BurnTime,1,IF('INPUT | Operations'!$B1862&lt;=MainEngine_BurnTime,(MainEngine_BurnTime-'INPUT | Operations'!$B1862)/('INPUT | Operations'!$B1863-'INPUT | Operations'!$B1862),0))*'INPUT | Operations'!$D1862*NumberOfMainEngines*NumberOfOps*$E1858,"")</f>
        <v/>
      </c>
      <c r="G1858" s="34" t="str">
        <f t="shared" si="430"/>
        <v/>
      </c>
      <c r="H1858" s="27" t="str">
        <f t="shared" si="431"/>
        <v/>
      </c>
      <c r="I1858" s="27" t="str">
        <f t="shared" si="432"/>
        <v/>
      </c>
      <c r="J1858" s="27" t="str">
        <f t="shared" si="433"/>
        <v/>
      </c>
      <c r="K1858" s="27" t="str">
        <f t="shared" si="434"/>
        <v/>
      </c>
      <c r="L1858" s="27" t="str">
        <f t="shared" si="435"/>
        <v/>
      </c>
      <c r="M1858" s="32" t="str">
        <f t="shared" si="436"/>
        <v/>
      </c>
      <c r="N1858" s="27" t="str">
        <f t="shared" si="438"/>
        <v/>
      </c>
      <c r="O1858" s="27" t="str">
        <f t="shared" si="439"/>
        <v/>
      </c>
      <c r="P1858" s="27" t="str">
        <f t="shared" si="440"/>
        <v/>
      </c>
      <c r="Q1858" s="27" t="str">
        <f t="shared" si="441"/>
        <v/>
      </c>
      <c r="R1858" s="27" t="str">
        <f t="shared" si="442"/>
        <v/>
      </c>
      <c r="S1858" s="27" t="str">
        <f t="shared" si="443"/>
        <v/>
      </c>
      <c r="T1858" s="32" t="str">
        <f t="shared" si="444"/>
        <v/>
      </c>
      <c r="U1858" s="10"/>
    </row>
    <row r="1859" spans="1:21" x14ac:dyDescent="0.25">
      <c r="A1859" s="10"/>
      <c r="B1859" s="4" t="str">
        <f>IF(ISBLANK('INPUT | Operations'!$B1864),"",COUNT('INPUT | Operations'!$B$12:$B1863))</f>
        <v/>
      </c>
      <c r="C1859" s="27" t="str">
        <f>IF(ISNUMBER($B1859),('INPUT | Operations'!$C1863+'INPUT | Operations'!$C1864)/2,"")</f>
        <v/>
      </c>
      <c r="D1859" s="28" t="str">
        <f t="shared" si="437"/>
        <v/>
      </c>
      <c r="E1859" s="26" t="str">
        <f>IF(ISNUMBER($B1859),'INPUT | Operations'!$B1864-'INPUT | Operations'!$B1863,"")</f>
        <v/>
      </c>
      <c r="F1859" s="32" t="str">
        <f>IF(ISNUMBER($B1859),IF('INPUT | Operations'!$B1864&lt;MainEngine_BurnTime,1,IF('INPUT | Operations'!$B1863&lt;=MainEngine_BurnTime,(MainEngine_BurnTime-'INPUT | Operations'!$B1863)/('INPUT | Operations'!$B1864-'INPUT | Operations'!$B1863),0))*'INPUT | Operations'!$D1863*NumberOfMainEngines*NumberOfOps*$E1859,"")</f>
        <v/>
      </c>
      <c r="G1859" s="34" t="str">
        <f t="shared" si="430"/>
        <v/>
      </c>
      <c r="H1859" s="27" t="str">
        <f t="shared" si="431"/>
        <v/>
      </c>
      <c r="I1859" s="27" t="str">
        <f t="shared" si="432"/>
        <v/>
      </c>
      <c r="J1859" s="27" t="str">
        <f t="shared" si="433"/>
        <v/>
      </c>
      <c r="K1859" s="27" t="str">
        <f t="shared" si="434"/>
        <v/>
      </c>
      <c r="L1859" s="27" t="str">
        <f t="shared" si="435"/>
        <v/>
      </c>
      <c r="M1859" s="32" t="str">
        <f t="shared" si="436"/>
        <v/>
      </c>
      <c r="N1859" s="27" t="str">
        <f t="shared" si="438"/>
        <v/>
      </c>
      <c r="O1859" s="27" t="str">
        <f t="shared" si="439"/>
        <v/>
      </c>
      <c r="P1859" s="27" t="str">
        <f t="shared" si="440"/>
        <v/>
      </c>
      <c r="Q1859" s="27" t="str">
        <f t="shared" si="441"/>
        <v/>
      </c>
      <c r="R1859" s="27" t="str">
        <f t="shared" si="442"/>
        <v/>
      </c>
      <c r="S1859" s="27" t="str">
        <f t="shared" si="443"/>
        <v/>
      </c>
      <c r="T1859" s="32" t="str">
        <f t="shared" si="444"/>
        <v/>
      </c>
      <c r="U1859" s="10"/>
    </row>
    <row r="1860" spans="1:21" x14ac:dyDescent="0.25">
      <c r="A1860" s="10"/>
      <c r="B1860" s="4" t="str">
        <f>IF(ISBLANK('INPUT | Operations'!$B1865),"",COUNT('INPUT | Operations'!$B$12:$B1864))</f>
        <v/>
      </c>
      <c r="C1860" s="27" t="str">
        <f>IF(ISNUMBER($B1860),('INPUT | Operations'!$C1864+'INPUT | Operations'!$C1865)/2,"")</f>
        <v/>
      </c>
      <c r="D1860" s="28" t="str">
        <f t="shared" si="437"/>
        <v/>
      </c>
      <c r="E1860" s="26" t="str">
        <f>IF(ISNUMBER($B1860),'INPUT | Operations'!$B1865-'INPUT | Operations'!$B1864,"")</f>
        <v/>
      </c>
      <c r="F1860" s="32" t="str">
        <f>IF(ISNUMBER($B1860),IF('INPUT | Operations'!$B1865&lt;MainEngine_BurnTime,1,IF('INPUT | Operations'!$B1864&lt;=MainEngine_BurnTime,(MainEngine_BurnTime-'INPUT | Operations'!$B1864)/('INPUT | Operations'!$B1865-'INPUT | Operations'!$B1864),0))*'INPUT | Operations'!$D1864*NumberOfMainEngines*NumberOfOps*$E1860,"")</f>
        <v/>
      </c>
      <c r="G1860" s="34" t="str">
        <f t="shared" si="430"/>
        <v/>
      </c>
      <c r="H1860" s="27" t="str">
        <f t="shared" si="431"/>
        <v/>
      </c>
      <c r="I1860" s="27" t="str">
        <f t="shared" si="432"/>
        <v/>
      </c>
      <c r="J1860" s="27" t="str">
        <f t="shared" si="433"/>
        <v/>
      </c>
      <c r="K1860" s="27" t="str">
        <f t="shared" si="434"/>
        <v/>
      </c>
      <c r="L1860" s="27" t="str">
        <f t="shared" si="435"/>
        <v/>
      </c>
      <c r="M1860" s="32" t="str">
        <f t="shared" si="436"/>
        <v/>
      </c>
      <c r="N1860" s="27" t="str">
        <f t="shared" si="438"/>
        <v/>
      </c>
      <c r="O1860" s="27" t="str">
        <f t="shared" si="439"/>
        <v/>
      </c>
      <c r="P1860" s="27" t="str">
        <f t="shared" si="440"/>
        <v/>
      </c>
      <c r="Q1860" s="27" t="str">
        <f t="shared" si="441"/>
        <v/>
      </c>
      <c r="R1860" s="27" t="str">
        <f t="shared" si="442"/>
        <v/>
      </c>
      <c r="S1860" s="27" t="str">
        <f t="shared" si="443"/>
        <v/>
      </c>
      <c r="T1860" s="32" t="str">
        <f t="shared" si="444"/>
        <v/>
      </c>
      <c r="U1860" s="10"/>
    </row>
    <row r="1861" spans="1:21" x14ac:dyDescent="0.25">
      <c r="A1861" s="10"/>
      <c r="B1861" s="4" t="str">
        <f>IF(ISBLANK('INPUT | Operations'!$B1866),"",COUNT('INPUT | Operations'!$B$12:$B1865))</f>
        <v/>
      </c>
      <c r="C1861" s="27" t="str">
        <f>IF(ISNUMBER($B1861),('INPUT | Operations'!$C1865+'INPUT | Operations'!$C1866)/2,"")</f>
        <v/>
      </c>
      <c r="D1861" s="28" t="str">
        <f t="shared" si="437"/>
        <v/>
      </c>
      <c r="E1861" s="26" t="str">
        <f>IF(ISNUMBER($B1861),'INPUT | Operations'!$B1866-'INPUT | Operations'!$B1865,"")</f>
        <v/>
      </c>
      <c r="F1861" s="32" t="str">
        <f>IF(ISNUMBER($B1861),IF('INPUT | Operations'!$B1866&lt;MainEngine_BurnTime,1,IF('INPUT | Operations'!$B1865&lt;=MainEngine_BurnTime,(MainEngine_BurnTime-'INPUT | Operations'!$B1865)/('INPUT | Operations'!$B1866-'INPUT | Operations'!$B1865),0))*'INPUT | Operations'!$D1865*NumberOfMainEngines*NumberOfOps*$E1861,"")</f>
        <v/>
      </c>
      <c r="G1861" s="34" t="str">
        <f t="shared" si="430"/>
        <v/>
      </c>
      <c r="H1861" s="27" t="str">
        <f t="shared" si="431"/>
        <v/>
      </c>
      <c r="I1861" s="27" t="str">
        <f t="shared" si="432"/>
        <v/>
      </c>
      <c r="J1861" s="27" t="str">
        <f t="shared" si="433"/>
        <v/>
      </c>
      <c r="K1861" s="27" t="str">
        <f t="shared" si="434"/>
        <v/>
      </c>
      <c r="L1861" s="27" t="str">
        <f t="shared" si="435"/>
        <v/>
      </c>
      <c r="M1861" s="32" t="str">
        <f t="shared" si="436"/>
        <v/>
      </c>
      <c r="N1861" s="27" t="str">
        <f t="shared" si="438"/>
        <v/>
      </c>
      <c r="O1861" s="27" t="str">
        <f t="shared" si="439"/>
        <v/>
      </c>
      <c r="P1861" s="27" t="str">
        <f t="shared" si="440"/>
        <v/>
      </c>
      <c r="Q1861" s="27" t="str">
        <f t="shared" si="441"/>
        <v/>
      </c>
      <c r="R1861" s="27" t="str">
        <f t="shared" si="442"/>
        <v/>
      </c>
      <c r="S1861" s="27" t="str">
        <f t="shared" si="443"/>
        <v/>
      </c>
      <c r="T1861" s="32" t="str">
        <f t="shared" si="444"/>
        <v/>
      </c>
      <c r="U1861" s="10"/>
    </row>
    <row r="1862" spans="1:21" x14ac:dyDescent="0.25">
      <c r="A1862" s="10"/>
      <c r="B1862" s="4" t="str">
        <f>IF(ISBLANK('INPUT | Operations'!$B1867),"",COUNT('INPUT | Operations'!$B$12:$B1866))</f>
        <v/>
      </c>
      <c r="C1862" s="27" t="str">
        <f>IF(ISNUMBER($B1862),('INPUT | Operations'!$C1866+'INPUT | Operations'!$C1867)/2,"")</f>
        <v/>
      </c>
      <c r="D1862" s="28" t="str">
        <f t="shared" si="437"/>
        <v/>
      </c>
      <c r="E1862" s="26" t="str">
        <f>IF(ISNUMBER($B1862),'INPUT | Operations'!$B1867-'INPUT | Operations'!$B1866,"")</f>
        <v/>
      </c>
      <c r="F1862" s="32" t="str">
        <f>IF(ISNUMBER($B1862),IF('INPUT | Operations'!$B1867&lt;MainEngine_BurnTime,1,IF('INPUT | Operations'!$B1866&lt;=MainEngine_BurnTime,(MainEngine_BurnTime-'INPUT | Operations'!$B1866)/('INPUT | Operations'!$B1867-'INPUT | Operations'!$B1866),0))*'INPUT | Operations'!$D1866*NumberOfMainEngines*NumberOfOps*$E1862,"")</f>
        <v/>
      </c>
      <c r="G1862" s="34" t="str">
        <f t="shared" si="430"/>
        <v/>
      </c>
      <c r="H1862" s="27" t="str">
        <f t="shared" si="431"/>
        <v/>
      </c>
      <c r="I1862" s="27" t="str">
        <f t="shared" si="432"/>
        <v/>
      </c>
      <c r="J1862" s="27" t="str">
        <f t="shared" si="433"/>
        <v/>
      </c>
      <c r="K1862" s="27" t="str">
        <f t="shared" si="434"/>
        <v/>
      </c>
      <c r="L1862" s="27" t="str">
        <f t="shared" si="435"/>
        <v/>
      </c>
      <c r="M1862" s="32" t="str">
        <f t="shared" si="436"/>
        <v/>
      </c>
      <c r="N1862" s="27" t="str">
        <f t="shared" si="438"/>
        <v/>
      </c>
      <c r="O1862" s="27" t="str">
        <f t="shared" si="439"/>
        <v/>
      </c>
      <c r="P1862" s="27" t="str">
        <f t="shared" si="440"/>
        <v/>
      </c>
      <c r="Q1862" s="27" t="str">
        <f t="shared" si="441"/>
        <v/>
      </c>
      <c r="R1862" s="27" t="str">
        <f t="shared" si="442"/>
        <v/>
      </c>
      <c r="S1862" s="27" t="str">
        <f t="shared" si="443"/>
        <v/>
      </c>
      <c r="T1862" s="32" t="str">
        <f t="shared" si="444"/>
        <v/>
      </c>
      <c r="U1862" s="10"/>
    </row>
    <row r="1863" spans="1:21" x14ac:dyDescent="0.25">
      <c r="A1863" s="10"/>
      <c r="B1863" s="4" t="str">
        <f>IF(ISBLANK('INPUT | Operations'!$B1868),"",COUNT('INPUT | Operations'!$B$12:$B1867))</f>
        <v/>
      </c>
      <c r="C1863" s="27" t="str">
        <f>IF(ISNUMBER($B1863),('INPUT | Operations'!$C1867+'INPUT | Operations'!$C1868)/2,"")</f>
        <v/>
      </c>
      <c r="D1863" s="28" t="str">
        <f t="shared" si="437"/>
        <v/>
      </c>
      <c r="E1863" s="26" t="str">
        <f>IF(ISNUMBER($B1863),'INPUT | Operations'!$B1868-'INPUT | Operations'!$B1867,"")</f>
        <v/>
      </c>
      <c r="F1863" s="32" t="str">
        <f>IF(ISNUMBER($B1863),IF('INPUT | Operations'!$B1868&lt;MainEngine_BurnTime,1,IF('INPUT | Operations'!$B1867&lt;=MainEngine_BurnTime,(MainEngine_BurnTime-'INPUT | Operations'!$B1867)/('INPUT | Operations'!$B1868-'INPUT | Operations'!$B1867),0))*'INPUT | Operations'!$D1867*NumberOfMainEngines*NumberOfOps*$E1863,"")</f>
        <v/>
      </c>
      <c r="G1863" s="34" t="str">
        <f t="shared" si="430"/>
        <v/>
      </c>
      <c r="H1863" s="27" t="str">
        <f t="shared" si="431"/>
        <v/>
      </c>
      <c r="I1863" s="27" t="str">
        <f t="shared" si="432"/>
        <v/>
      </c>
      <c r="J1863" s="27" t="str">
        <f t="shared" si="433"/>
        <v/>
      </c>
      <c r="K1863" s="27" t="str">
        <f t="shared" si="434"/>
        <v/>
      </c>
      <c r="L1863" s="27" t="str">
        <f t="shared" si="435"/>
        <v/>
      </c>
      <c r="M1863" s="32" t="str">
        <f t="shared" si="436"/>
        <v/>
      </c>
      <c r="N1863" s="27" t="str">
        <f t="shared" si="438"/>
        <v/>
      </c>
      <c r="O1863" s="27" t="str">
        <f t="shared" si="439"/>
        <v/>
      </c>
      <c r="P1863" s="27" t="str">
        <f t="shared" si="440"/>
        <v/>
      </c>
      <c r="Q1863" s="27" t="str">
        <f t="shared" si="441"/>
        <v/>
      </c>
      <c r="R1863" s="27" t="str">
        <f t="shared" si="442"/>
        <v/>
      </c>
      <c r="S1863" s="27" t="str">
        <f t="shared" si="443"/>
        <v/>
      </c>
      <c r="T1863" s="32" t="str">
        <f t="shared" si="444"/>
        <v/>
      </c>
      <c r="U1863" s="10"/>
    </row>
    <row r="1864" spans="1:21" x14ac:dyDescent="0.25">
      <c r="A1864" s="10"/>
      <c r="B1864" s="4" t="str">
        <f>IF(ISBLANK('INPUT | Operations'!$B1869),"",COUNT('INPUT | Operations'!$B$12:$B1868))</f>
        <v/>
      </c>
      <c r="C1864" s="27" t="str">
        <f>IF(ISNUMBER($B1864),('INPUT | Operations'!$C1868+'INPUT | Operations'!$C1869)/2,"")</f>
        <v/>
      </c>
      <c r="D1864" s="28" t="str">
        <f t="shared" si="437"/>
        <v/>
      </c>
      <c r="E1864" s="26" t="str">
        <f>IF(ISNUMBER($B1864),'INPUT | Operations'!$B1869-'INPUT | Operations'!$B1868,"")</f>
        <v/>
      </c>
      <c r="F1864" s="32" t="str">
        <f>IF(ISNUMBER($B1864),IF('INPUT | Operations'!$B1869&lt;MainEngine_BurnTime,1,IF('INPUT | Operations'!$B1868&lt;=MainEngine_BurnTime,(MainEngine_BurnTime-'INPUT | Operations'!$B1868)/('INPUT | Operations'!$B1869-'INPUT | Operations'!$B1868),0))*'INPUT | Operations'!$D1868*NumberOfMainEngines*NumberOfOps*$E1864,"")</f>
        <v/>
      </c>
      <c r="G1864" s="34" t="str">
        <f t="shared" ref="G1864:G1927" si="445">IF(ISNUMBER($B1864),MainEngine_H2O+MW_H2O/MW_H*MainEngine_H+MW_H2O/MW_H2*MainEngine_H2+MainEngine_OH,"")</f>
        <v/>
      </c>
      <c r="H1864" s="27" t="str">
        <f t="shared" ref="H1864:H1927" si="446">IF(ISNUMBER($B1864),MainEngine_CO2+MW_CO2/MW_CO*(MainEngine_CO-$I1864),"")</f>
        <v/>
      </c>
      <c r="I1864" s="27" t="str">
        <f t="shared" ref="I1864:I1927" si="447">IF(ISNUMBER($B1864),MIN(0.0025*EXP(0.067*$D1864)*(MainEngine_CO+MainEngine_CO2),MainEngine_CO),"")</f>
        <v/>
      </c>
      <c r="J1864" s="27" t="str">
        <f t="shared" ref="J1864:J1927" si="448">IF(ISNUMBER($B1864),MainEngine_Al2O3,"")</f>
        <v/>
      </c>
      <c r="K1864" s="27" t="str">
        <f t="shared" ref="K1864:K1927" si="449">IF(ISNUMBER($B1864),MainEngine_HCl+MainEngine_Cl+MainEngine_Cl2,"")</f>
        <v/>
      </c>
      <c r="L1864" s="27" t="str">
        <f t="shared" ref="L1864:L1927" si="450">IF(ISNUMBER($B1864),MainEngine_NOx+33*EXP(-0.26*$D1864),"")</f>
        <v/>
      </c>
      <c r="M1864" s="32" t="str">
        <f t="shared" ref="M1864:M1927" si="451">IF(ISNUMBER($B1864),MainEngine_BC*MAX(0.04,MIN(1,0.04*EXP(0.12*($D1864-15)))),"")</f>
        <v/>
      </c>
      <c r="N1864" s="27" t="str">
        <f t="shared" si="438"/>
        <v/>
      </c>
      <c r="O1864" s="27" t="str">
        <f t="shared" si="439"/>
        <v/>
      </c>
      <c r="P1864" s="27" t="str">
        <f t="shared" si="440"/>
        <v/>
      </c>
      <c r="Q1864" s="27" t="str">
        <f t="shared" si="441"/>
        <v/>
      </c>
      <c r="R1864" s="27" t="str">
        <f t="shared" si="442"/>
        <v/>
      </c>
      <c r="S1864" s="27" t="str">
        <f t="shared" si="443"/>
        <v/>
      </c>
      <c r="T1864" s="32" t="str">
        <f t="shared" si="444"/>
        <v/>
      </c>
      <c r="U1864" s="10"/>
    </row>
    <row r="1865" spans="1:21" x14ac:dyDescent="0.25">
      <c r="A1865" s="10"/>
      <c r="B1865" s="4" t="str">
        <f>IF(ISBLANK('INPUT | Operations'!$B1870),"",COUNT('INPUT | Operations'!$B$12:$B1869))</f>
        <v/>
      </c>
      <c r="C1865" s="27" t="str">
        <f>IF(ISNUMBER($B1865),('INPUT | Operations'!$C1869+'INPUT | Operations'!$C1870)/2,"")</f>
        <v/>
      </c>
      <c r="D1865" s="28" t="str">
        <f t="shared" si="437"/>
        <v/>
      </c>
      <c r="E1865" s="26" t="str">
        <f>IF(ISNUMBER($B1865),'INPUT | Operations'!$B1870-'INPUT | Operations'!$B1869,"")</f>
        <v/>
      </c>
      <c r="F1865" s="32" t="str">
        <f>IF(ISNUMBER($B1865),IF('INPUT | Operations'!$B1870&lt;MainEngine_BurnTime,1,IF('INPUT | Operations'!$B1869&lt;=MainEngine_BurnTime,(MainEngine_BurnTime-'INPUT | Operations'!$B1869)/('INPUT | Operations'!$B1870-'INPUT | Operations'!$B1869),0))*'INPUT | Operations'!$D1869*NumberOfMainEngines*NumberOfOps*$E1865,"")</f>
        <v/>
      </c>
      <c r="G1865" s="34" t="str">
        <f t="shared" si="445"/>
        <v/>
      </c>
      <c r="H1865" s="27" t="str">
        <f t="shared" si="446"/>
        <v/>
      </c>
      <c r="I1865" s="27" t="str">
        <f t="shared" si="447"/>
        <v/>
      </c>
      <c r="J1865" s="27" t="str">
        <f t="shared" si="448"/>
        <v/>
      </c>
      <c r="K1865" s="27" t="str">
        <f t="shared" si="449"/>
        <v/>
      </c>
      <c r="L1865" s="27" t="str">
        <f t="shared" si="450"/>
        <v/>
      </c>
      <c r="M1865" s="32" t="str">
        <f t="shared" si="451"/>
        <v/>
      </c>
      <c r="N1865" s="27" t="str">
        <f t="shared" si="438"/>
        <v/>
      </c>
      <c r="O1865" s="27" t="str">
        <f t="shared" si="439"/>
        <v/>
      </c>
      <c r="P1865" s="27" t="str">
        <f t="shared" si="440"/>
        <v/>
      </c>
      <c r="Q1865" s="27" t="str">
        <f t="shared" si="441"/>
        <v/>
      </c>
      <c r="R1865" s="27" t="str">
        <f t="shared" si="442"/>
        <v/>
      </c>
      <c r="S1865" s="27" t="str">
        <f t="shared" si="443"/>
        <v/>
      </c>
      <c r="T1865" s="32" t="str">
        <f t="shared" si="444"/>
        <v/>
      </c>
      <c r="U1865" s="10"/>
    </row>
    <row r="1866" spans="1:21" x14ac:dyDescent="0.25">
      <c r="A1866" s="10"/>
      <c r="B1866" s="4" t="str">
        <f>IF(ISBLANK('INPUT | Operations'!$B1871),"",COUNT('INPUT | Operations'!$B$12:$B1870))</f>
        <v/>
      </c>
      <c r="C1866" s="27" t="str">
        <f>IF(ISNUMBER($B1866),('INPUT | Operations'!$C1870+'INPUT | Operations'!$C1871)/2,"")</f>
        <v/>
      </c>
      <c r="D1866" s="28" t="str">
        <f t="shared" si="437"/>
        <v/>
      </c>
      <c r="E1866" s="26" t="str">
        <f>IF(ISNUMBER($B1866),'INPUT | Operations'!$B1871-'INPUT | Operations'!$B1870,"")</f>
        <v/>
      </c>
      <c r="F1866" s="32" t="str">
        <f>IF(ISNUMBER($B1866),IF('INPUT | Operations'!$B1871&lt;MainEngine_BurnTime,1,IF('INPUT | Operations'!$B1870&lt;=MainEngine_BurnTime,(MainEngine_BurnTime-'INPUT | Operations'!$B1870)/('INPUT | Operations'!$B1871-'INPUT | Operations'!$B1870),0))*'INPUT | Operations'!$D1870*NumberOfMainEngines*NumberOfOps*$E1866,"")</f>
        <v/>
      </c>
      <c r="G1866" s="34" t="str">
        <f t="shared" si="445"/>
        <v/>
      </c>
      <c r="H1866" s="27" t="str">
        <f t="shared" si="446"/>
        <v/>
      </c>
      <c r="I1866" s="27" t="str">
        <f t="shared" si="447"/>
        <v/>
      </c>
      <c r="J1866" s="27" t="str">
        <f t="shared" si="448"/>
        <v/>
      </c>
      <c r="K1866" s="27" t="str">
        <f t="shared" si="449"/>
        <v/>
      </c>
      <c r="L1866" s="27" t="str">
        <f t="shared" si="450"/>
        <v/>
      </c>
      <c r="M1866" s="32" t="str">
        <f t="shared" si="451"/>
        <v/>
      </c>
      <c r="N1866" s="27" t="str">
        <f t="shared" si="438"/>
        <v/>
      </c>
      <c r="O1866" s="27" t="str">
        <f t="shared" si="439"/>
        <v/>
      </c>
      <c r="P1866" s="27" t="str">
        <f t="shared" si="440"/>
        <v/>
      </c>
      <c r="Q1866" s="27" t="str">
        <f t="shared" si="441"/>
        <v/>
      </c>
      <c r="R1866" s="27" t="str">
        <f t="shared" si="442"/>
        <v/>
      </c>
      <c r="S1866" s="27" t="str">
        <f t="shared" si="443"/>
        <v/>
      </c>
      <c r="T1866" s="32" t="str">
        <f t="shared" si="444"/>
        <v/>
      </c>
      <c r="U1866" s="10"/>
    </row>
    <row r="1867" spans="1:21" x14ac:dyDescent="0.25">
      <c r="A1867" s="10"/>
      <c r="B1867" s="4" t="str">
        <f>IF(ISBLANK('INPUT | Operations'!$B1872),"",COUNT('INPUT | Operations'!$B$12:$B1871))</f>
        <v/>
      </c>
      <c r="C1867" s="27" t="str">
        <f>IF(ISNUMBER($B1867),('INPUT | Operations'!$C1871+'INPUT | Operations'!$C1872)/2,"")</f>
        <v/>
      </c>
      <c r="D1867" s="28" t="str">
        <f t="shared" si="437"/>
        <v/>
      </c>
      <c r="E1867" s="26" t="str">
        <f>IF(ISNUMBER($B1867),'INPUT | Operations'!$B1872-'INPUT | Operations'!$B1871,"")</f>
        <v/>
      </c>
      <c r="F1867" s="32" t="str">
        <f>IF(ISNUMBER($B1867),IF('INPUT | Operations'!$B1872&lt;MainEngine_BurnTime,1,IF('INPUT | Operations'!$B1871&lt;=MainEngine_BurnTime,(MainEngine_BurnTime-'INPUT | Operations'!$B1871)/('INPUT | Operations'!$B1872-'INPUT | Operations'!$B1871),0))*'INPUT | Operations'!$D1871*NumberOfMainEngines*NumberOfOps*$E1867,"")</f>
        <v/>
      </c>
      <c r="G1867" s="34" t="str">
        <f t="shared" si="445"/>
        <v/>
      </c>
      <c r="H1867" s="27" t="str">
        <f t="shared" si="446"/>
        <v/>
      </c>
      <c r="I1867" s="27" t="str">
        <f t="shared" si="447"/>
        <v/>
      </c>
      <c r="J1867" s="27" t="str">
        <f t="shared" si="448"/>
        <v/>
      </c>
      <c r="K1867" s="27" t="str">
        <f t="shared" si="449"/>
        <v/>
      </c>
      <c r="L1867" s="27" t="str">
        <f t="shared" si="450"/>
        <v/>
      </c>
      <c r="M1867" s="32" t="str">
        <f t="shared" si="451"/>
        <v/>
      </c>
      <c r="N1867" s="27" t="str">
        <f t="shared" si="438"/>
        <v/>
      </c>
      <c r="O1867" s="27" t="str">
        <f t="shared" si="439"/>
        <v/>
      </c>
      <c r="P1867" s="27" t="str">
        <f t="shared" si="440"/>
        <v/>
      </c>
      <c r="Q1867" s="27" t="str">
        <f t="shared" si="441"/>
        <v/>
      </c>
      <c r="R1867" s="27" t="str">
        <f t="shared" si="442"/>
        <v/>
      </c>
      <c r="S1867" s="27" t="str">
        <f t="shared" si="443"/>
        <v/>
      </c>
      <c r="T1867" s="32" t="str">
        <f t="shared" si="444"/>
        <v/>
      </c>
      <c r="U1867" s="10"/>
    </row>
    <row r="1868" spans="1:21" x14ac:dyDescent="0.25">
      <c r="A1868" s="10"/>
      <c r="B1868" s="4" t="str">
        <f>IF(ISBLANK('INPUT | Operations'!$B1873),"",COUNT('INPUT | Operations'!$B$12:$B1872))</f>
        <v/>
      </c>
      <c r="C1868" s="27" t="str">
        <f>IF(ISNUMBER($B1868),('INPUT | Operations'!$C1872+'INPUT | Operations'!$C1873)/2,"")</f>
        <v/>
      </c>
      <c r="D1868" s="28" t="str">
        <f t="shared" si="437"/>
        <v/>
      </c>
      <c r="E1868" s="26" t="str">
        <f>IF(ISNUMBER($B1868),'INPUT | Operations'!$B1873-'INPUT | Operations'!$B1872,"")</f>
        <v/>
      </c>
      <c r="F1868" s="32" t="str">
        <f>IF(ISNUMBER($B1868),IF('INPUT | Operations'!$B1873&lt;MainEngine_BurnTime,1,IF('INPUT | Operations'!$B1872&lt;=MainEngine_BurnTime,(MainEngine_BurnTime-'INPUT | Operations'!$B1872)/('INPUT | Operations'!$B1873-'INPUT | Operations'!$B1872),0))*'INPUT | Operations'!$D1872*NumberOfMainEngines*NumberOfOps*$E1868,"")</f>
        <v/>
      </c>
      <c r="G1868" s="34" t="str">
        <f t="shared" si="445"/>
        <v/>
      </c>
      <c r="H1868" s="27" t="str">
        <f t="shared" si="446"/>
        <v/>
      </c>
      <c r="I1868" s="27" t="str">
        <f t="shared" si="447"/>
        <v/>
      </c>
      <c r="J1868" s="27" t="str">
        <f t="shared" si="448"/>
        <v/>
      </c>
      <c r="K1868" s="27" t="str">
        <f t="shared" si="449"/>
        <v/>
      </c>
      <c r="L1868" s="27" t="str">
        <f t="shared" si="450"/>
        <v/>
      </c>
      <c r="M1868" s="32" t="str">
        <f t="shared" si="451"/>
        <v/>
      </c>
      <c r="N1868" s="27" t="str">
        <f t="shared" si="438"/>
        <v/>
      </c>
      <c r="O1868" s="27" t="str">
        <f t="shared" si="439"/>
        <v/>
      </c>
      <c r="P1868" s="27" t="str">
        <f t="shared" si="440"/>
        <v/>
      </c>
      <c r="Q1868" s="27" t="str">
        <f t="shared" si="441"/>
        <v/>
      </c>
      <c r="R1868" s="27" t="str">
        <f t="shared" si="442"/>
        <v/>
      </c>
      <c r="S1868" s="27" t="str">
        <f t="shared" si="443"/>
        <v/>
      </c>
      <c r="T1868" s="32" t="str">
        <f t="shared" si="444"/>
        <v/>
      </c>
      <c r="U1868" s="10"/>
    </row>
    <row r="1869" spans="1:21" x14ac:dyDescent="0.25">
      <c r="A1869" s="10"/>
      <c r="B1869" s="4" t="str">
        <f>IF(ISBLANK('INPUT | Operations'!$B1874),"",COUNT('INPUT | Operations'!$B$12:$B1873))</f>
        <v/>
      </c>
      <c r="C1869" s="27" t="str">
        <f>IF(ISNUMBER($B1869),('INPUT | Operations'!$C1873+'INPUT | Operations'!$C1874)/2,"")</f>
        <v/>
      </c>
      <c r="D1869" s="28" t="str">
        <f t="shared" si="437"/>
        <v/>
      </c>
      <c r="E1869" s="26" t="str">
        <f>IF(ISNUMBER($B1869),'INPUT | Operations'!$B1874-'INPUT | Operations'!$B1873,"")</f>
        <v/>
      </c>
      <c r="F1869" s="32" t="str">
        <f>IF(ISNUMBER($B1869),IF('INPUT | Operations'!$B1874&lt;MainEngine_BurnTime,1,IF('INPUT | Operations'!$B1873&lt;=MainEngine_BurnTime,(MainEngine_BurnTime-'INPUT | Operations'!$B1873)/('INPUT | Operations'!$B1874-'INPUT | Operations'!$B1873),0))*'INPUT | Operations'!$D1873*NumberOfMainEngines*NumberOfOps*$E1869,"")</f>
        <v/>
      </c>
      <c r="G1869" s="34" t="str">
        <f t="shared" si="445"/>
        <v/>
      </c>
      <c r="H1869" s="27" t="str">
        <f t="shared" si="446"/>
        <v/>
      </c>
      <c r="I1869" s="27" t="str">
        <f t="shared" si="447"/>
        <v/>
      </c>
      <c r="J1869" s="27" t="str">
        <f t="shared" si="448"/>
        <v/>
      </c>
      <c r="K1869" s="27" t="str">
        <f t="shared" si="449"/>
        <v/>
      </c>
      <c r="L1869" s="27" t="str">
        <f t="shared" si="450"/>
        <v/>
      </c>
      <c r="M1869" s="32" t="str">
        <f t="shared" si="451"/>
        <v/>
      </c>
      <c r="N1869" s="27" t="str">
        <f t="shared" si="438"/>
        <v/>
      </c>
      <c r="O1869" s="27" t="str">
        <f t="shared" si="439"/>
        <v/>
      </c>
      <c r="P1869" s="27" t="str">
        <f t="shared" si="440"/>
        <v/>
      </c>
      <c r="Q1869" s="27" t="str">
        <f t="shared" si="441"/>
        <v/>
      </c>
      <c r="R1869" s="27" t="str">
        <f t="shared" si="442"/>
        <v/>
      </c>
      <c r="S1869" s="27" t="str">
        <f t="shared" si="443"/>
        <v/>
      </c>
      <c r="T1869" s="32" t="str">
        <f t="shared" si="444"/>
        <v/>
      </c>
      <c r="U1869" s="10"/>
    </row>
    <row r="1870" spans="1:21" x14ac:dyDescent="0.25">
      <c r="A1870" s="10"/>
      <c r="B1870" s="4" t="str">
        <f>IF(ISBLANK('INPUT | Operations'!$B1875),"",COUNT('INPUT | Operations'!$B$12:$B1874))</f>
        <v/>
      </c>
      <c r="C1870" s="27" t="str">
        <f>IF(ISNUMBER($B1870),('INPUT | Operations'!$C1874+'INPUT | Operations'!$C1875)/2,"")</f>
        <v/>
      </c>
      <c r="D1870" s="28" t="str">
        <f t="shared" si="437"/>
        <v/>
      </c>
      <c r="E1870" s="26" t="str">
        <f>IF(ISNUMBER($B1870),'INPUT | Operations'!$B1875-'INPUT | Operations'!$B1874,"")</f>
        <v/>
      </c>
      <c r="F1870" s="32" t="str">
        <f>IF(ISNUMBER($B1870),IF('INPUT | Operations'!$B1875&lt;MainEngine_BurnTime,1,IF('INPUT | Operations'!$B1874&lt;=MainEngine_BurnTime,(MainEngine_BurnTime-'INPUT | Operations'!$B1874)/('INPUT | Operations'!$B1875-'INPUT | Operations'!$B1874),0))*'INPUT | Operations'!$D1874*NumberOfMainEngines*NumberOfOps*$E1870,"")</f>
        <v/>
      </c>
      <c r="G1870" s="34" t="str">
        <f t="shared" si="445"/>
        <v/>
      </c>
      <c r="H1870" s="27" t="str">
        <f t="shared" si="446"/>
        <v/>
      </c>
      <c r="I1870" s="27" t="str">
        <f t="shared" si="447"/>
        <v/>
      </c>
      <c r="J1870" s="27" t="str">
        <f t="shared" si="448"/>
        <v/>
      </c>
      <c r="K1870" s="27" t="str">
        <f t="shared" si="449"/>
        <v/>
      </c>
      <c r="L1870" s="27" t="str">
        <f t="shared" si="450"/>
        <v/>
      </c>
      <c r="M1870" s="32" t="str">
        <f t="shared" si="451"/>
        <v/>
      </c>
      <c r="N1870" s="27" t="str">
        <f t="shared" si="438"/>
        <v/>
      </c>
      <c r="O1870" s="27" t="str">
        <f t="shared" si="439"/>
        <v/>
      </c>
      <c r="P1870" s="27" t="str">
        <f t="shared" si="440"/>
        <v/>
      </c>
      <c r="Q1870" s="27" t="str">
        <f t="shared" si="441"/>
        <v/>
      </c>
      <c r="R1870" s="27" t="str">
        <f t="shared" si="442"/>
        <v/>
      </c>
      <c r="S1870" s="27" t="str">
        <f t="shared" si="443"/>
        <v/>
      </c>
      <c r="T1870" s="32" t="str">
        <f t="shared" si="444"/>
        <v/>
      </c>
      <c r="U1870" s="10"/>
    </row>
    <row r="1871" spans="1:21" x14ac:dyDescent="0.25">
      <c r="A1871" s="10"/>
      <c r="B1871" s="4" t="str">
        <f>IF(ISBLANK('INPUT | Operations'!$B1876),"",COUNT('INPUT | Operations'!$B$12:$B1875))</f>
        <v/>
      </c>
      <c r="C1871" s="27" t="str">
        <f>IF(ISNUMBER($B1871),('INPUT | Operations'!$C1875+'INPUT | Operations'!$C1876)/2,"")</f>
        <v/>
      </c>
      <c r="D1871" s="28" t="str">
        <f t="shared" si="437"/>
        <v/>
      </c>
      <c r="E1871" s="26" t="str">
        <f>IF(ISNUMBER($B1871),'INPUT | Operations'!$B1876-'INPUT | Operations'!$B1875,"")</f>
        <v/>
      </c>
      <c r="F1871" s="32" t="str">
        <f>IF(ISNUMBER($B1871),IF('INPUT | Operations'!$B1876&lt;MainEngine_BurnTime,1,IF('INPUT | Operations'!$B1875&lt;=MainEngine_BurnTime,(MainEngine_BurnTime-'INPUT | Operations'!$B1875)/('INPUT | Operations'!$B1876-'INPUT | Operations'!$B1875),0))*'INPUT | Operations'!$D1875*NumberOfMainEngines*NumberOfOps*$E1871,"")</f>
        <v/>
      </c>
      <c r="G1871" s="34" t="str">
        <f t="shared" si="445"/>
        <v/>
      </c>
      <c r="H1871" s="27" t="str">
        <f t="shared" si="446"/>
        <v/>
      </c>
      <c r="I1871" s="27" t="str">
        <f t="shared" si="447"/>
        <v/>
      </c>
      <c r="J1871" s="27" t="str">
        <f t="shared" si="448"/>
        <v/>
      </c>
      <c r="K1871" s="27" t="str">
        <f t="shared" si="449"/>
        <v/>
      </c>
      <c r="L1871" s="27" t="str">
        <f t="shared" si="450"/>
        <v/>
      </c>
      <c r="M1871" s="32" t="str">
        <f t="shared" si="451"/>
        <v/>
      </c>
      <c r="N1871" s="27" t="str">
        <f t="shared" si="438"/>
        <v/>
      </c>
      <c r="O1871" s="27" t="str">
        <f t="shared" si="439"/>
        <v/>
      </c>
      <c r="P1871" s="27" t="str">
        <f t="shared" si="440"/>
        <v/>
      </c>
      <c r="Q1871" s="27" t="str">
        <f t="shared" si="441"/>
        <v/>
      </c>
      <c r="R1871" s="27" t="str">
        <f t="shared" si="442"/>
        <v/>
      </c>
      <c r="S1871" s="27" t="str">
        <f t="shared" si="443"/>
        <v/>
      </c>
      <c r="T1871" s="32" t="str">
        <f t="shared" si="444"/>
        <v/>
      </c>
      <c r="U1871" s="10"/>
    </row>
    <row r="1872" spans="1:21" x14ac:dyDescent="0.25">
      <c r="A1872" s="10"/>
      <c r="B1872" s="4" t="str">
        <f>IF(ISBLANK('INPUT | Operations'!$B1877),"",COUNT('INPUT | Operations'!$B$12:$B1876))</f>
        <v/>
      </c>
      <c r="C1872" s="27" t="str">
        <f>IF(ISNUMBER($B1872),('INPUT | Operations'!$C1876+'INPUT | Operations'!$C1877)/2,"")</f>
        <v/>
      </c>
      <c r="D1872" s="28" t="str">
        <f t="shared" si="437"/>
        <v/>
      </c>
      <c r="E1872" s="26" t="str">
        <f>IF(ISNUMBER($B1872),'INPUT | Operations'!$B1877-'INPUT | Operations'!$B1876,"")</f>
        <v/>
      </c>
      <c r="F1872" s="32" t="str">
        <f>IF(ISNUMBER($B1872),IF('INPUT | Operations'!$B1877&lt;MainEngine_BurnTime,1,IF('INPUT | Operations'!$B1876&lt;=MainEngine_BurnTime,(MainEngine_BurnTime-'INPUT | Operations'!$B1876)/('INPUT | Operations'!$B1877-'INPUT | Operations'!$B1876),0))*'INPUT | Operations'!$D1876*NumberOfMainEngines*NumberOfOps*$E1872,"")</f>
        <v/>
      </c>
      <c r="G1872" s="34" t="str">
        <f t="shared" si="445"/>
        <v/>
      </c>
      <c r="H1872" s="27" t="str">
        <f t="shared" si="446"/>
        <v/>
      </c>
      <c r="I1872" s="27" t="str">
        <f t="shared" si="447"/>
        <v/>
      </c>
      <c r="J1872" s="27" t="str">
        <f t="shared" si="448"/>
        <v/>
      </c>
      <c r="K1872" s="27" t="str">
        <f t="shared" si="449"/>
        <v/>
      </c>
      <c r="L1872" s="27" t="str">
        <f t="shared" si="450"/>
        <v/>
      </c>
      <c r="M1872" s="32" t="str">
        <f t="shared" si="451"/>
        <v/>
      </c>
      <c r="N1872" s="27" t="str">
        <f t="shared" si="438"/>
        <v/>
      </c>
      <c r="O1872" s="27" t="str">
        <f t="shared" si="439"/>
        <v/>
      </c>
      <c r="P1872" s="27" t="str">
        <f t="shared" si="440"/>
        <v/>
      </c>
      <c r="Q1872" s="27" t="str">
        <f t="shared" si="441"/>
        <v/>
      </c>
      <c r="R1872" s="27" t="str">
        <f t="shared" si="442"/>
        <v/>
      </c>
      <c r="S1872" s="27" t="str">
        <f t="shared" si="443"/>
        <v/>
      </c>
      <c r="T1872" s="32" t="str">
        <f t="shared" si="444"/>
        <v/>
      </c>
      <c r="U1872" s="10"/>
    </row>
    <row r="1873" spans="1:21" x14ac:dyDescent="0.25">
      <c r="A1873" s="10"/>
      <c r="B1873" s="4" t="str">
        <f>IF(ISBLANK('INPUT | Operations'!$B1878),"",COUNT('INPUT | Operations'!$B$12:$B1877))</f>
        <v/>
      </c>
      <c r="C1873" s="27" t="str">
        <f>IF(ISNUMBER($B1873),('INPUT | Operations'!$C1877+'INPUT | Operations'!$C1878)/2,"")</f>
        <v/>
      </c>
      <c r="D1873" s="28" t="str">
        <f t="shared" si="437"/>
        <v/>
      </c>
      <c r="E1873" s="26" t="str">
        <f>IF(ISNUMBER($B1873),'INPUT | Operations'!$B1878-'INPUT | Operations'!$B1877,"")</f>
        <v/>
      </c>
      <c r="F1873" s="32" t="str">
        <f>IF(ISNUMBER($B1873),IF('INPUT | Operations'!$B1878&lt;MainEngine_BurnTime,1,IF('INPUT | Operations'!$B1877&lt;=MainEngine_BurnTime,(MainEngine_BurnTime-'INPUT | Operations'!$B1877)/('INPUT | Operations'!$B1878-'INPUT | Operations'!$B1877),0))*'INPUT | Operations'!$D1877*NumberOfMainEngines*NumberOfOps*$E1873,"")</f>
        <v/>
      </c>
      <c r="G1873" s="34" t="str">
        <f t="shared" si="445"/>
        <v/>
      </c>
      <c r="H1873" s="27" t="str">
        <f t="shared" si="446"/>
        <v/>
      </c>
      <c r="I1873" s="27" t="str">
        <f t="shared" si="447"/>
        <v/>
      </c>
      <c r="J1873" s="27" t="str">
        <f t="shared" si="448"/>
        <v/>
      </c>
      <c r="K1873" s="27" t="str">
        <f t="shared" si="449"/>
        <v/>
      </c>
      <c r="L1873" s="27" t="str">
        <f t="shared" si="450"/>
        <v/>
      </c>
      <c r="M1873" s="32" t="str">
        <f t="shared" si="451"/>
        <v/>
      </c>
      <c r="N1873" s="27" t="str">
        <f t="shared" si="438"/>
        <v/>
      </c>
      <c r="O1873" s="27" t="str">
        <f t="shared" si="439"/>
        <v/>
      </c>
      <c r="P1873" s="27" t="str">
        <f t="shared" si="440"/>
        <v/>
      </c>
      <c r="Q1873" s="27" t="str">
        <f t="shared" si="441"/>
        <v/>
      </c>
      <c r="R1873" s="27" t="str">
        <f t="shared" si="442"/>
        <v/>
      </c>
      <c r="S1873" s="27" t="str">
        <f t="shared" si="443"/>
        <v/>
      </c>
      <c r="T1873" s="32" t="str">
        <f t="shared" si="444"/>
        <v/>
      </c>
      <c r="U1873" s="10"/>
    </row>
    <row r="1874" spans="1:21" x14ac:dyDescent="0.25">
      <c r="A1874" s="10"/>
      <c r="B1874" s="4" t="str">
        <f>IF(ISBLANK('INPUT | Operations'!$B1879),"",COUNT('INPUT | Operations'!$B$12:$B1878))</f>
        <v/>
      </c>
      <c r="C1874" s="27" t="str">
        <f>IF(ISNUMBER($B1874),('INPUT | Operations'!$C1878+'INPUT | Operations'!$C1879)/2,"")</f>
        <v/>
      </c>
      <c r="D1874" s="28" t="str">
        <f t="shared" si="437"/>
        <v/>
      </c>
      <c r="E1874" s="26" t="str">
        <f>IF(ISNUMBER($B1874),'INPUT | Operations'!$B1879-'INPUT | Operations'!$B1878,"")</f>
        <v/>
      </c>
      <c r="F1874" s="32" t="str">
        <f>IF(ISNUMBER($B1874),IF('INPUT | Operations'!$B1879&lt;MainEngine_BurnTime,1,IF('INPUT | Operations'!$B1878&lt;=MainEngine_BurnTime,(MainEngine_BurnTime-'INPUT | Operations'!$B1878)/('INPUT | Operations'!$B1879-'INPUT | Operations'!$B1878),0))*'INPUT | Operations'!$D1878*NumberOfMainEngines*NumberOfOps*$E1874,"")</f>
        <v/>
      </c>
      <c r="G1874" s="34" t="str">
        <f t="shared" si="445"/>
        <v/>
      </c>
      <c r="H1874" s="27" t="str">
        <f t="shared" si="446"/>
        <v/>
      </c>
      <c r="I1874" s="27" t="str">
        <f t="shared" si="447"/>
        <v/>
      </c>
      <c r="J1874" s="27" t="str">
        <f t="shared" si="448"/>
        <v/>
      </c>
      <c r="K1874" s="27" t="str">
        <f t="shared" si="449"/>
        <v/>
      </c>
      <c r="L1874" s="27" t="str">
        <f t="shared" si="450"/>
        <v/>
      </c>
      <c r="M1874" s="32" t="str">
        <f t="shared" si="451"/>
        <v/>
      </c>
      <c r="N1874" s="27" t="str">
        <f t="shared" si="438"/>
        <v/>
      </c>
      <c r="O1874" s="27" t="str">
        <f t="shared" si="439"/>
        <v/>
      </c>
      <c r="P1874" s="27" t="str">
        <f t="shared" si="440"/>
        <v/>
      </c>
      <c r="Q1874" s="27" t="str">
        <f t="shared" si="441"/>
        <v/>
      </c>
      <c r="R1874" s="27" t="str">
        <f t="shared" si="442"/>
        <v/>
      </c>
      <c r="S1874" s="27" t="str">
        <f t="shared" si="443"/>
        <v/>
      </c>
      <c r="T1874" s="32" t="str">
        <f t="shared" si="444"/>
        <v/>
      </c>
      <c r="U1874" s="10"/>
    </row>
    <row r="1875" spans="1:21" x14ac:dyDescent="0.25">
      <c r="A1875" s="10"/>
      <c r="B1875" s="4" t="str">
        <f>IF(ISBLANK('INPUT | Operations'!$B1880),"",COUNT('INPUT | Operations'!$B$12:$B1879))</f>
        <v/>
      </c>
      <c r="C1875" s="27" t="str">
        <f>IF(ISNUMBER($B1875),('INPUT | Operations'!$C1879+'INPUT | Operations'!$C1880)/2,"")</f>
        <v/>
      </c>
      <c r="D1875" s="28" t="str">
        <f t="shared" si="437"/>
        <v/>
      </c>
      <c r="E1875" s="26" t="str">
        <f>IF(ISNUMBER($B1875),'INPUT | Operations'!$B1880-'INPUT | Operations'!$B1879,"")</f>
        <v/>
      </c>
      <c r="F1875" s="32" t="str">
        <f>IF(ISNUMBER($B1875),IF('INPUT | Operations'!$B1880&lt;MainEngine_BurnTime,1,IF('INPUT | Operations'!$B1879&lt;=MainEngine_BurnTime,(MainEngine_BurnTime-'INPUT | Operations'!$B1879)/('INPUT | Operations'!$B1880-'INPUT | Operations'!$B1879),0))*'INPUT | Operations'!$D1879*NumberOfMainEngines*NumberOfOps*$E1875,"")</f>
        <v/>
      </c>
      <c r="G1875" s="34" t="str">
        <f t="shared" si="445"/>
        <v/>
      </c>
      <c r="H1875" s="27" t="str">
        <f t="shared" si="446"/>
        <v/>
      </c>
      <c r="I1875" s="27" t="str">
        <f t="shared" si="447"/>
        <v/>
      </c>
      <c r="J1875" s="27" t="str">
        <f t="shared" si="448"/>
        <v/>
      </c>
      <c r="K1875" s="27" t="str">
        <f t="shared" si="449"/>
        <v/>
      </c>
      <c r="L1875" s="27" t="str">
        <f t="shared" si="450"/>
        <v/>
      </c>
      <c r="M1875" s="32" t="str">
        <f t="shared" si="451"/>
        <v/>
      </c>
      <c r="N1875" s="27" t="str">
        <f t="shared" si="438"/>
        <v/>
      </c>
      <c r="O1875" s="27" t="str">
        <f t="shared" si="439"/>
        <v/>
      </c>
      <c r="P1875" s="27" t="str">
        <f t="shared" si="440"/>
        <v/>
      </c>
      <c r="Q1875" s="27" t="str">
        <f t="shared" si="441"/>
        <v/>
      </c>
      <c r="R1875" s="27" t="str">
        <f t="shared" si="442"/>
        <v/>
      </c>
      <c r="S1875" s="27" t="str">
        <f t="shared" si="443"/>
        <v/>
      </c>
      <c r="T1875" s="32" t="str">
        <f t="shared" si="444"/>
        <v/>
      </c>
      <c r="U1875" s="10"/>
    </row>
    <row r="1876" spans="1:21" x14ac:dyDescent="0.25">
      <c r="A1876" s="10"/>
      <c r="B1876" s="4" t="str">
        <f>IF(ISBLANK('INPUT | Operations'!$B1881),"",COUNT('INPUT | Operations'!$B$12:$B1880))</f>
        <v/>
      </c>
      <c r="C1876" s="27" t="str">
        <f>IF(ISNUMBER($B1876),('INPUT | Operations'!$C1880+'INPUT | Operations'!$C1881)/2,"")</f>
        <v/>
      </c>
      <c r="D1876" s="28" t="str">
        <f t="shared" si="437"/>
        <v/>
      </c>
      <c r="E1876" s="26" t="str">
        <f>IF(ISNUMBER($B1876),'INPUT | Operations'!$B1881-'INPUT | Operations'!$B1880,"")</f>
        <v/>
      </c>
      <c r="F1876" s="32" t="str">
        <f>IF(ISNUMBER($B1876),IF('INPUT | Operations'!$B1881&lt;MainEngine_BurnTime,1,IF('INPUT | Operations'!$B1880&lt;=MainEngine_BurnTime,(MainEngine_BurnTime-'INPUT | Operations'!$B1880)/('INPUT | Operations'!$B1881-'INPUT | Operations'!$B1880),0))*'INPUT | Operations'!$D1880*NumberOfMainEngines*NumberOfOps*$E1876,"")</f>
        <v/>
      </c>
      <c r="G1876" s="34" t="str">
        <f t="shared" si="445"/>
        <v/>
      </c>
      <c r="H1876" s="27" t="str">
        <f t="shared" si="446"/>
        <v/>
      </c>
      <c r="I1876" s="27" t="str">
        <f t="shared" si="447"/>
        <v/>
      </c>
      <c r="J1876" s="27" t="str">
        <f t="shared" si="448"/>
        <v/>
      </c>
      <c r="K1876" s="27" t="str">
        <f t="shared" si="449"/>
        <v/>
      </c>
      <c r="L1876" s="27" t="str">
        <f t="shared" si="450"/>
        <v/>
      </c>
      <c r="M1876" s="32" t="str">
        <f t="shared" si="451"/>
        <v/>
      </c>
      <c r="N1876" s="27" t="str">
        <f t="shared" si="438"/>
        <v/>
      </c>
      <c r="O1876" s="27" t="str">
        <f t="shared" si="439"/>
        <v/>
      </c>
      <c r="P1876" s="27" t="str">
        <f t="shared" si="440"/>
        <v/>
      </c>
      <c r="Q1876" s="27" t="str">
        <f t="shared" si="441"/>
        <v/>
      </c>
      <c r="R1876" s="27" t="str">
        <f t="shared" si="442"/>
        <v/>
      </c>
      <c r="S1876" s="27" t="str">
        <f t="shared" si="443"/>
        <v/>
      </c>
      <c r="T1876" s="32" t="str">
        <f t="shared" si="444"/>
        <v/>
      </c>
      <c r="U1876" s="10"/>
    </row>
    <row r="1877" spans="1:21" x14ac:dyDescent="0.25">
      <c r="A1877" s="10"/>
      <c r="B1877" s="4" t="str">
        <f>IF(ISBLANK('INPUT | Operations'!$B1882),"",COUNT('INPUT | Operations'!$B$12:$B1881))</f>
        <v/>
      </c>
      <c r="C1877" s="27" t="str">
        <f>IF(ISNUMBER($B1877),('INPUT | Operations'!$C1881+'INPUT | Operations'!$C1882)/2,"")</f>
        <v/>
      </c>
      <c r="D1877" s="28" t="str">
        <f t="shared" si="437"/>
        <v/>
      </c>
      <c r="E1877" s="26" t="str">
        <f>IF(ISNUMBER($B1877),'INPUT | Operations'!$B1882-'INPUT | Operations'!$B1881,"")</f>
        <v/>
      </c>
      <c r="F1877" s="32" t="str">
        <f>IF(ISNUMBER($B1877),IF('INPUT | Operations'!$B1882&lt;MainEngine_BurnTime,1,IF('INPUT | Operations'!$B1881&lt;=MainEngine_BurnTime,(MainEngine_BurnTime-'INPUT | Operations'!$B1881)/('INPUT | Operations'!$B1882-'INPUT | Operations'!$B1881),0))*'INPUT | Operations'!$D1881*NumberOfMainEngines*NumberOfOps*$E1877,"")</f>
        <v/>
      </c>
      <c r="G1877" s="34" t="str">
        <f t="shared" si="445"/>
        <v/>
      </c>
      <c r="H1877" s="27" t="str">
        <f t="shared" si="446"/>
        <v/>
      </c>
      <c r="I1877" s="27" t="str">
        <f t="shared" si="447"/>
        <v/>
      </c>
      <c r="J1877" s="27" t="str">
        <f t="shared" si="448"/>
        <v/>
      </c>
      <c r="K1877" s="27" t="str">
        <f t="shared" si="449"/>
        <v/>
      </c>
      <c r="L1877" s="27" t="str">
        <f t="shared" si="450"/>
        <v/>
      </c>
      <c r="M1877" s="32" t="str">
        <f t="shared" si="451"/>
        <v/>
      </c>
      <c r="N1877" s="27" t="str">
        <f t="shared" si="438"/>
        <v/>
      </c>
      <c r="O1877" s="27" t="str">
        <f t="shared" si="439"/>
        <v/>
      </c>
      <c r="P1877" s="27" t="str">
        <f t="shared" si="440"/>
        <v/>
      </c>
      <c r="Q1877" s="27" t="str">
        <f t="shared" si="441"/>
        <v/>
      </c>
      <c r="R1877" s="27" t="str">
        <f t="shared" si="442"/>
        <v/>
      </c>
      <c r="S1877" s="27" t="str">
        <f t="shared" si="443"/>
        <v/>
      </c>
      <c r="T1877" s="32" t="str">
        <f t="shared" si="444"/>
        <v/>
      </c>
      <c r="U1877" s="10"/>
    </row>
    <row r="1878" spans="1:21" x14ac:dyDescent="0.25">
      <c r="A1878" s="10"/>
      <c r="B1878" s="4" t="str">
        <f>IF(ISBLANK('INPUT | Operations'!$B1883),"",COUNT('INPUT | Operations'!$B$12:$B1882))</f>
        <v/>
      </c>
      <c r="C1878" s="27" t="str">
        <f>IF(ISNUMBER($B1878),('INPUT | Operations'!$C1882+'INPUT | Operations'!$C1883)/2,"")</f>
        <v/>
      </c>
      <c r="D1878" s="28" t="str">
        <f t="shared" si="437"/>
        <v/>
      </c>
      <c r="E1878" s="26" t="str">
        <f>IF(ISNUMBER($B1878),'INPUT | Operations'!$B1883-'INPUT | Operations'!$B1882,"")</f>
        <v/>
      </c>
      <c r="F1878" s="32" t="str">
        <f>IF(ISNUMBER($B1878),IF('INPUT | Operations'!$B1883&lt;MainEngine_BurnTime,1,IF('INPUT | Operations'!$B1882&lt;=MainEngine_BurnTime,(MainEngine_BurnTime-'INPUT | Operations'!$B1882)/('INPUT | Operations'!$B1883-'INPUT | Operations'!$B1882),0))*'INPUT | Operations'!$D1882*NumberOfMainEngines*NumberOfOps*$E1878,"")</f>
        <v/>
      </c>
      <c r="G1878" s="34" t="str">
        <f t="shared" si="445"/>
        <v/>
      </c>
      <c r="H1878" s="27" t="str">
        <f t="shared" si="446"/>
        <v/>
      </c>
      <c r="I1878" s="27" t="str">
        <f t="shared" si="447"/>
        <v/>
      </c>
      <c r="J1878" s="27" t="str">
        <f t="shared" si="448"/>
        <v/>
      </c>
      <c r="K1878" s="27" t="str">
        <f t="shared" si="449"/>
        <v/>
      </c>
      <c r="L1878" s="27" t="str">
        <f t="shared" si="450"/>
        <v/>
      </c>
      <c r="M1878" s="32" t="str">
        <f t="shared" si="451"/>
        <v/>
      </c>
      <c r="N1878" s="27" t="str">
        <f t="shared" si="438"/>
        <v/>
      </c>
      <c r="O1878" s="27" t="str">
        <f t="shared" si="439"/>
        <v/>
      </c>
      <c r="P1878" s="27" t="str">
        <f t="shared" si="440"/>
        <v/>
      </c>
      <c r="Q1878" s="27" t="str">
        <f t="shared" si="441"/>
        <v/>
      </c>
      <c r="R1878" s="27" t="str">
        <f t="shared" si="442"/>
        <v/>
      </c>
      <c r="S1878" s="27" t="str">
        <f t="shared" si="443"/>
        <v/>
      </c>
      <c r="T1878" s="32" t="str">
        <f t="shared" si="444"/>
        <v/>
      </c>
      <c r="U1878" s="10"/>
    </row>
    <row r="1879" spans="1:21" x14ac:dyDescent="0.25">
      <c r="A1879" s="10"/>
      <c r="B1879" s="4" t="str">
        <f>IF(ISBLANK('INPUT | Operations'!$B1884),"",COUNT('INPUT | Operations'!$B$12:$B1883))</f>
        <v/>
      </c>
      <c r="C1879" s="27" t="str">
        <f>IF(ISNUMBER($B1879),('INPUT | Operations'!$C1883+'INPUT | Operations'!$C1884)/2,"")</f>
        <v/>
      </c>
      <c r="D1879" s="28" t="str">
        <f t="shared" si="437"/>
        <v/>
      </c>
      <c r="E1879" s="26" t="str">
        <f>IF(ISNUMBER($B1879),'INPUT | Operations'!$B1884-'INPUT | Operations'!$B1883,"")</f>
        <v/>
      </c>
      <c r="F1879" s="32" t="str">
        <f>IF(ISNUMBER($B1879),IF('INPUT | Operations'!$B1884&lt;MainEngine_BurnTime,1,IF('INPUT | Operations'!$B1883&lt;=MainEngine_BurnTime,(MainEngine_BurnTime-'INPUT | Operations'!$B1883)/('INPUT | Operations'!$B1884-'INPUT | Operations'!$B1883),0))*'INPUT | Operations'!$D1883*NumberOfMainEngines*NumberOfOps*$E1879,"")</f>
        <v/>
      </c>
      <c r="G1879" s="34" t="str">
        <f t="shared" si="445"/>
        <v/>
      </c>
      <c r="H1879" s="27" t="str">
        <f t="shared" si="446"/>
        <v/>
      </c>
      <c r="I1879" s="27" t="str">
        <f t="shared" si="447"/>
        <v/>
      </c>
      <c r="J1879" s="27" t="str">
        <f t="shared" si="448"/>
        <v/>
      </c>
      <c r="K1879" s="27" t="str">
        <f t="shared" si="449"/>
        <v/>
      </c>
      <c r="L1879" s="27" t="str">
        <f t="shared" si="450"/>
        <v/>
      </c>
      <c r="M1879" s="32" t="str">
        <f t="shared" si="451"/>
        <v/>
      </c>
      <c r="N1879" s="27" t="str">
        <f t="shared" si="438"/>
        <v/>
      </c>
      <c r="O1879" s="27" t="str">
        <f t="shared" si="439"/>
        <v/>
      </c>
      <c r="P1879" s="27" t="str">
        <f t="shared" si="440"/>
        <v/>
      </c>
      <c r="Q1879" s="27" t="str">
        <f t="shared" si="441"/>
        <v/>
      </c>
      <c r="R1879" s="27" t="str">
        <f t="shared" si="442"/>
        <v/>
      </c>
      <c r="S1879" s="27" t="str">
        <f t="shared" si="443"/>
        <v/>
      </c>
      <c r="T1879" s="32" t="str">
        <f t="shared" si="444"/>
        <v/>
      </c>
      <c r="U1879" s="10"/>
    </row>
    <row r="1880" spans="1:21" x14ac:dyDescent="0.25">
      <c r="A1880" s="10"/>
      <c r="B1880" s="4" t="str">
        <f>IF(ISBLANK('INPUT | Operations'!$B1885),"",COUNT('INPUT | Operations'!$B$12:$B1884))</f>
        <v/>
      </c>
      <c r="C1880" s="27" t="str">
        <f>IF(ISNUMBER($B1880),('INPUT | Operations'!$C1884+'INPUT | Operations'!$C1885)/2,"")</f>
        <v/>
      </c>
      <c r="D1880" s="28" t="str">
        <f t="shared" si="437"/>
        <v/>
      </c>
      <c r="E1880" s="26" t="str">
        <f>IF(ISNUMBER($B1880),'INPUT | Operations'!$B1885-'INPUT | Operations'!$B1884,"")</f>
        <v/>
      </c>
      <c r="F1880" s="32" t="str">
        <f>IF(ISNUMBER($B1880),IF('INPUT | Operations'!$B1885&lt;MainEngine_BurnTime,1,IF('INPUT | Operations'!$B1884&lt;=MainEngine_BurnTime,(MainEngine_BurnTime-'INPUT | Operations'!$B1884)/('INPUT | Operations'!$B1885-'INPUT | Operations'!$B1884),0))*'INPUT | Operations'!$D1884*NumberOfMainEngines*NumberOfOps*$E1880,"")</f>
        <v/>
      </c>
      <c r="G1880" s="34" t="str">
        <f t="shared" si="445"/>
        <v/>
      </c>
      <c r="H1880" s="27" t="str">
        <f t="shared" si="446"/>
        <v/>
      </c>
      <c r="I1880" s="27" t="str">
        <f t="shared" si="447"/>
        <v/>
      </c>
      <c r="J1880" s="27" t="str">
        <f t="shared" si="448"/>
        <v/>
      </c>
      <c r="K1880" s="27" t="str">
        <f t="shared" si="449"/>
        <v/>
      </c>
      <c r="L1880" s="27" t="str">
        <f t="shared" si="450"/>
        <v/>
      </c>
      <c r="M1880" s="32" t="str">
        <f t="shared" si="451"/>
        <v/>
      </c>
      <c r="N1880" s="27" t="str">
        <f t="shared" si="438"/>
        <v/>
      </c>
      <c r="O1880" s="27" t="str">
        <f t="shared" si="439"/>
        <v/>
      </c>
      <c r="P1880" s="27" t="str">
        <f t="shared" si="440"/>
        <v/>
      </c>
      <c r="Q1880" s="27" t="str">
        <f t="shared" si="441"/>
        <v/>
      </c>
      <c r="R1880" s="27" t="str">
        <f t="shared" si="442"/>
        <v/>
      </c>
      <c r="S1880" s="27" t="str">
        <f t="shared" si="443"/>
        <v/>
      </c>
      <c r="T1880" s="32" t="str">
        <f t="shared" si="444"/>
        <v/>
      </c>
      <c r="U1880" s="10"/>
    </row>
    <row r="1881" spans="1:21" x14ac:dyDescent="0.25">
      <c r="A1881" s="10"/>
      <c r="B1881" s="4" t="str">
        <f>IF(ISBLANK('INPUT | Operations'!$B1886),"",COUNT('INPUT | Operations'!$B$12:$B1885))</f>
        <v/>
      </c>
      <c r="C1881" s="27" t="str">
        <f>IF(ISNUMBER($B1881),('INPUT | Operations'!$C1885+'INPUT | Operations'!$C1886)/2,"")</f>
        <v/>
      </c>
      <c r="D1881" s="28" t="str">
        <f t="shared" si="437"/>
        <v/>
      </c>
      <c r="E1881" s="26" t="str">
        <f>IF(ISNUMBER($B1881),'INPUT | Operations'!$B1886-'INPUT | Operations'!$B1885,"")</f>
        <v/>
      </c>
      <c r="F1881" s="32" t="str">
        <f>IF(ISNUMBER($B1881),IF('INPUT | Operations'!$B1886&lt;MainEngine_BurnTime,1,IF('INPUT | Operations'!$B1885&lt;=MainEngine_BurnTime,(MainEngine_BurnTime-'INPUT | Operations'!$B1885)/('INPUT | Operations'!$B1886-'INPUT | Operations'!$B1885),0))*'INPUT | Operations'!$D1885*NumberOfMainEngines*NumberOfOps*$E1881,"")</f>
        <v/>
      </c>
      <c r="G1881" s="34" t="str">
        <f t="shared" si="445"/>
        <v/>
      </c>
      <c r="H1881" s="27" t="str">
        <f t="shared" si="446"/>
        <v/>
      </c>
      <c r="I1881" s="27" t="str">
        <f t="shared" si="447"/>
        <v/>
      </c>
      <c r="J1881" s="27" t="str">
        <f t="shared" si="448"/>
        <v/>
      </c>
      <c r="K1881" s="27" t="str">
        <f t="shared" si="449"/>
        <v/>
      </c>
      <c r="L1881" s="27" t="str">
        <f t="shared" si="450"/>
        <v/>
      </c>
      <c r="M1881" s="32" t="str">
        <f t="shared" si="451"/>
        <v/>
      </c>
      <c r="N1881" s="27" t="str">
        <f t="shared" si="438"/>
        <v/>
      </c>
      <c r="O1881" s="27" t="str">
        <f t="shared" si="439"/>
        <v/>
      </c>
      <c r="P1881" s="27" t="str">
        <f t="shared" si="440"/>
        <v/>
      </c>
      <c r="Q1881" s="27" t="str">
        <f t="shared" si="441"/>
        <v/>
      </c>
      <c r="R1881" s="27" t="str">
        <f t="shared" si="442"/>
        <v/>
      </c>
      <c r="S1881" s="27" t="str">
        <f t="shared" si="443"/>
        <v/>
      </c>
      <c r="T1881" s="32" t="str">
        <f t="shared" si="444"/>
        <v/>
      </c>
      <c r="U1881" s="10"/>
    </row>
    <row r="1882" spans="1:21" x14ac:dyDescent="0.25">
      <c r="A1882" s="10"/>
      <c r="B1882" s="4" t="str">
        <f>IF(ISBLANK('INPUT | Operations'!$B1887),"",COUNT('INPUT | Operations'!$B$12:$B1886))</f>
        <v/>
      </c>
      <c r="C1882" s="27" t="str">
        <f>IF(ISNUMBER($B1882),('INPUT | Operations'!$C1886+'INPUT | Operations'!$C1887)/2,"")</f>
        <v/>
      </c>
      <c r="D1882" s="28" t="str">
        <f t="shared" si="437"/>
        <v/>
      </c>
      <c r="E1882" s="26" t="str">
        <f>IF(ISNUMBER($B1882),'INPUT | Operations'!$B1887-'INPUT | Operations'!$B1886,"")</f>
        <v/>
      </c>
      <c r="F1882" s="32" t="str">
        <f>IF(ISNUMBER($B1882),IF('INPUT | Operations'!$B1887&lt;MainEngine_BurnTime,1,IF('INPUT | Operations'!$B1886&lt;=MainEngine_BurnTime,(MainEngine_BurnTime-'INPUT | Operations'!$B1886)/('INPUT | Operations'!$B1887-'INPUT | Operations'!$B1886),0))*'INPUT | Operations'!$D1886*NumberOfMainEngines*NumberOfOps*$E1882,"")</f>
        <v/>
      </c>
      <c r="G1882" s="34" t="str">
        <f t="shared" si="445"/>
        <v/>
      </c>
      <c r="H1882" s="27" t="str">
        <f t="shared" si="446"/>
        <v/>
      </c>
      <c r="I1882" s="27" t="str">
        <f t="shared" si="447"/>
        <v/>
      </c>
      <c r="J1882" s="27" t="str">
        <f t="shared" si="448"/>
        <v/>
      </c>
      <c r="K1882" s="27" t="str">
        <f t="shared" si="449"/>
        <v/>
      </c>
      <c r="L1882" s="27" t="str">
        <f t="shared" si="450"/>
        <v/>
      </c>
      <c r="M1882" s="32" t="str">
        <f t="shared" si="451"/>
        <v/>
      </c>
      <c r="N1882" s="27" t="str">
        <f t="shared" si="438"/>
        <v/>
      </c>
      <c r="O1882" s="27" t="str">
        <f t="shared" si="439"/>
        <v/>
      </c>
      <c r="P1882" s="27" t="str">
        <f t="shared" si="440"/>
        <v/>
      </c>
      <c r="Q1882" s="27" t="str">
        <f t="shared" si="441"/>
        <v/>
      </c>
      <c r="R1882" s="27" t="str">
        <f t="shared" si="442"/>
        <v/>
      </c>
      <c r="S1882" s="27" t="str">
        <f t="shared" si="443"/>
        <v/>
      </c>
      <c r="T1882" s="32" t="str">
        <f t="shared" si="444"/>
        <v/>
      </c>
      <c r="U1882" s="10"/>
    </row>
    <row r="1883" spans="1:21" x14ac:dyDescent="0.25">
      <c r="A1883" s="10"/>
      <c r="B1883" s="4" t="str">
        <f>IF(ISBLANK('INPUT | Operations'!$B1888),"",COUNT('INPUT | Operations'!$B$12:$B1887))</f>
        <v/>
      </c>
      <c r="C1883" s="27" t="str">
        <f>IF(ISNUMBER($B1883),('INPUT | Operations'!$C1887+'INPUT | Operations'!$C1888)/2,"")</f>
        <v/>
      </c>
      <c r="D1883" s="28" t="str">
        <f t="shared" si="437"/>
        <v/>
      </c>
      <c r="E1883" s="26" t="str">
        <f>IF(ISNUMBER($B1883),'INPUT | Operations'!$B1888-'INPUT | Operations'!$B1887,"")</f>
        <v/>
      </c>
      <c r="F1883" s="32" t="str">
        <f>IF(ISNUMBER($B1883),IF('INPUT | Operations'!$B1888&lt;MainEngine_BurnTime,1,IF('INPUT | Operations'!$B1887&lt;=MainEngine_BurnTime,(MainEngine_BurnTime-'INPUT | Operations'!$B1887)/('INPUT | Operations'!$B1888-'INPUT | Operations'!$B1887),0))*'INPUT | Operations'!$D1887*NumberOfMainEngines*NumberOfOps*$E1883,"")</f>
        <v/>
      </c>
      <c r="G1883" s="34" t="str">
        <f t="shared" si="445"/>
        <v/>
      </c>
      <c r="H1883" s="27" t="str">
        <f t="shared" si="446"/>
        <v/>
      </c>
      <c r="I1883" s="27" t="str">
        <f t="shared" si="447"/>
        <v/>
      </c>
      <c r="J1883" s="27" t="str">
        <f t="shared" si="448"/>
        <v/>
      </c>
      <c r="K1883" s="27" t="str">
        <f t="shared" si="449"/>
        <v/>
      </c>
      <c r="L1883" s="27" t="str">
        <f t="shared" si="450"/>
        <v/>
      </c>
      <c r="M1883" s="32" t="str">
        <f t="shared" si="451"/>
        <v/>
      </c>
      <c r="N1883" s="27" t="str">
        <f t="shared" si="438"/>
        <v/>
      </c>
      <c r="O1883" s="27" t="str">
        <f t="shared" si="439"/>
        <v/>
      </c>
      <c r="P1883" s="27" t="str">
        <f t="shared" si="440"/>
        <v/>
      </c>
      <c r="Q1883" s="27" t="str">
        <f t="shared" si="441"/>
        <v/>
      </c>
      <c r="R1883" s="27" t="str">
        <f t="shared" si="442"/>
        <v/>
      </c>
      <c r="S1883" s="27" t="str">
        <f t="shared" si="443"/>
        <v/>
      </c>
      <c r="T1883" s="32" t="str">
        <f t="shared" si="444"/>
        <v/>
      </c>
      <c r="U1883" s="10"/>
    </row>
    <row r="1884" spans="1:21" x14ac:dyDescent="0.25">
      <c r="A1884" s="10"/>
      <c r="B1884" s="4" t="str">
        <f>IF(ISBLANK('INPUT | Operations'!$B1889),"",COUNT('INPUT | Operations'!$B$12:$B1888))</f>
        <v/>
      </c>
      <c r="C1884" s="27" t="str">
        <f>IF(ISNUMBER($B1884),('INPUT | Operations'!$C1888+'INPUT | Operations'!$C1889)/2,"")</f>
        <v/>
      </c>
      <c r="D1884" s="28" t="str">
        <f t="shared" si="437"/>
        <v/>
      </c>
      <c r="E1884" s="26" t="str">
        <f>IF(ISNUMBER($B1884),'INPUT | Operations'!$B1889-'INPUT | Operations'!$B1888,"")</f>
        <v/>
      </c>
      <c r="F1884" s="32" t="str">
        <f>IF(ISNUMBER($B1884),IF('INPUT | Operations'!$B1889&lt;MainEngine_BurnTime,1,IF('INPUT | Operations'!$B1888&lt;=MainEngine_BurnTime,(MainEngine_BurnTime-'INPUT | Operations'!$B1888)/('INPUT | Operations'!$B1889-'INPUT | Operations'!$B1888),0))*'INPUT | Operations'!$D1888*NumberOfMainEngines*NumberOfOps*$E1884,"")</f>
        <v/>
      </c>
      <c r="G1884" s="34" t="str">
        <f t="shared" si="445"/>
        <v/>
      </c>
      <c r="H1884" s="27" t="str">
        <f t="shared" si="446"/>
        <v/>
      </c>
      <c r="I1884" s="27" t="str">
        <f t="shared" si="447"/>
        <v/>
      </c>
      <c r="J1884" s="27" t="str">
        <f t="shared" si="448"/>
        <v/>
      </c>
      <c r="K1884" s="27" t="str">
        <f t="shared" si="449"/>
        <v/>
      </c>
      <c r="L1884" s="27" t="str">
        <f t="shared" si="450"/>
        <v/>
      </c>
      <c r="M1884" s="32" t="str">
        <f t="shared" si="451"/>
        <v/>
      </c>
      <c r="N1884" s="27" t="str">
        <f t="shared" si="438"/>
        <v/>
      </c>
      <c r="O1884" s="27" t="str">
        <f t="shared" si="439"/>
        <v/>
      </c>
      <c r="P1884" s="27" t="str">
        <f t="shared" si="440"/>
        <v/>
      </c>
      <c r="Q1884" s="27" t="str">
        <f t="shared" si="441"/>
        <v/>
      </c>
      <c r="R1884" s="27" t="str">
        <f t="shared" si="442"/>
        <v/>
      </c>
      <c r="S1884" s="27" t="str">
        <f t="shared" si="443"/>
        <v/>
      </c>
      <c r="T1884" s="32" t="str">
        <f t="shared" si="444"/>
        <v/>
      </c>
      <c r="U1884" s="10"/>
    </row>
    <row r="1885" spans="1:21" x14ac:dyDescent="0.25">
      <c r="A1885" s="10"/>
      <c r="B1885" s="4" t="str">
        <f>IF(ISBLANK('INPUT | Operations'!$B1890),"",COUNT('INPUT | Operations'!$B$12:$B1889))</f>
        <v/>
      </c>
      <c r="C1885" s="27" t="str">
        <f>IF(ISNUMBER($B1885),('INPUT | Operations'!$C1889+'INPUT | Operations'!$C1890)/2,"")</f>
        <v/>
      </c>
      <c r="D1885" s="28" t="str">
        <f t="shared" si="437"/>
        <v/>
      </c>
      <c r="E1885" s="26" t="str">
        <f>IF(ISNUMBER($B1885),'INPUT | Operations'!$B1890-'INPUT | Operations'!$B1889,"")</f>
        <v/>
      </c>
      <c r="F1885" s="32" t="str">
        <f>IF(ISNUMBER($B1885),IF('INPUT | Operations'!$B1890&lt;MainEngine_BurnTime,1,IF('INPUT | Operations'!$B1889&lt;=MainEngine_BurnTime,(MainEngine_BurnTime-'INPUT | Operations'!$B1889)/('INPUT | Operations'!$B1890-'INPUT | Operations'!$B1889),0))*'INPUT | Operations'!$D1889*NumberOfMainEngines*NumberOfOps*$E1885,"")</f>
        <v/>
      </c>
      <c r="G1885" s="34" t="str">
        <f t="shared" si="445"/>
        <v/>
      </c>
      <c r="H1885" s="27" t="str">
        <f t="shared" si="446"/>
        <v/>
      </c>
      <c r="I1885" s="27" t="str">
        <f t="shared" si="447"/>
        <v/>
      </c>
      <c r="J1885" s="27" t="str">
        <f t="shared" si="448"/>
        <v/>
      </c>
      <c r="K1885" s="27" t="str">
        <f t="shared" si="449"/>
        <v/>
      </c>
      <c r="L1885" s="27" t="str">
        <f t="shared" si="450"/>
        <v/>
      </c>
      <c r="M1885" s="32" t="str">
        <f t="shared" si="451"/>
        <v/>
      </c>
      <c r="N1885" s="27" t="str">
        <f t="shared" si="438"/>
        <v/>
      </c>
      <c r="O1885" s="27" t="str">
        <f t="shared" si="439"/>
        <v/>
      </c>
      <c r="P1885" s="27" t="str">
        <f t="shared" si="440"/>
        <v/>
      </c>
      <c r="Q1885" s="27" t="str">
        <f t="shared" si="441"/>
        <v/>
      </c>
      <c r="R1885" s="27" t="str">
        <f t="shared" si="442"/>
        <v/>
      </c>
      <c r="S1885" s="27" t="str">
        <f t="shared" si="443"/>
        <v/>
      </c>
      <c r="T1885" s="32" t="str">
        <f t="shared" si="444"/>
        <v/>
      </c>
      <c r="U1885" s="10"/>
    </row>
    <row r="1886" spans="1:21" x14ac:dyDescent="0.25">
      <c r="A1886" s="10"/>
      <c r="B1886" s="4" t="str">
        <f>IF(ISBLANK('INPUT | Operations'!$B1891),"",COUNT('INPUT | Operations'!$B$12:$B1890))</f>
        <v/>
      </c>
      <c r="C1886" s="27" t="str">
        <f>IF(ISNUMBER($B1886),('INPUT | Operations'!$C1890+'INPUT | Operations'!$C1891)/2,"")</f>
        <v/>
      </c>
      <c r="D1886" s="28" t="str">
        <f t="shared" si="437"/>
        <v/>
      </c>
      <c r="E1886" s="26" t="str">
        <f>IF(ISNUMBER($B1886),'INPUT | Operations'!$B1891-'INPUT | Operations'!$B1890,"")</f>
        <v/>
      </c>
      <c r="F1886" s="32" t="str">
        <f>IF(ISNUMBER($B1886),IF('INPUT | Operations'!$B1891&lt;MainEngine_BurnTime,1,IF('INPUT | Operations'!$B1890&lt;=MainEngine_BurnTime,(MainEngine_BurnTime-'INPUT | Operations'!$B1890)/('INPUT | Operations'!$B1891-'INPUT | Operations'!$B1890),0))*'INPUT | Operations'!$D1890*NumberOfMainEngines*NumberOfOps*$E1886,"")</f>
        <v/>
      </c>
      <c r="G1886" s="34" t="str">
        <f t="shared" si="445"/>
        <v/>
      </c>
      <c r="H1886" s="27" t="str">
        <f t="shared" si="446"/>
        <v/>
      </c>
      <c r="I1886" s="27" t="str">
        <f t="shared" si="447"/>
        <v/>
      </c>
      <c r="J1886" s="27" t="str">
        <f t="shared" si="448"/>
        <v/>
      </c>
      <c r="K1886" s="27" t="str">
        <f t="shared" si="449"/>
        <v/>
      </c>
      <c r="L1886" s="27" t="str">
        <f t="shared" si="450"/>
        <v/>
      </c>
      <c r="M1886" s="32" t="str">
        <f t="shared" si="451"/>
        <v/>
      </c>
      <c r="N1886" s="27" t="str">
        <f t="shared" si="438"/>
        <v/>
      </c>
      <c r="O1886" s="27" t="str">
        <f t="shared" si="439"/>
        <v/>
      </c>
      <c r="P1886" s="27" t="str">
        <f t="shared" si="440"/>
        <v/>
      </c>
      <c r="Q1886" s="27" t="str">
        <f t="shared" si="441"/>
        <v/>
      </c>
      <c r="R1886" s="27" t="str">
        <f t="shared" si="442"/>
        <v/>
      </c>
      <c r="S1886" s="27" t="str">
        <f t="shared" si="443"/>
        <v/>
      </c>
      <c r="T1886" s="32" t="str">
        <f t="shared" si="444"/>
        <v/>
      </c>
      <c r="U1886" s="10"/>
    </row>
    <row r="1887" spans="1:21" x14ac:dyDescent="0.25">
      <c r="A1887" s="10"/>
      <c r="B1887" s="4" t="str">
        <f>IF(ISBLANK('INPUT | Operations'!$B1892),"",COUNT('INPUT | Operations'!$B$12:$B1891))</f>
        <v/>
      </c>
      <c r="C1887" s="27" t="str">
        <f>IF(ISNUMBER($B1887),('INPUT | Operations'!$C1891+'INPUT | Operations'!$C1892)/2,"")</f>
        <v/>
      </c>
      <c r="D1887" s="28" t="str">
        <f t="shared" si="437"/>
        <v/>
      </c>
      <c r="E1887" s="26" t="str">
        <f>IF(ISNUMBER($B1887),'INPUT | Operations'!$B1892-'INPUT | Operations'!$B1891,"")</f>
        <v/>
      </c>
      <c r="F1887" s="32" t="str">
        <f>IF(ISNUMBER($B1887),IF('INPUT | Operations'!$B1892&lt;MainEngine_BurnTime,1,IF('INPUT | Operations'!$B1891&lt;=MainEngine_BurnTime,(MainEngine_BurnTime-'INPUT | Operations'!$B1891)/('INPUT | Operations'!$B1892-'INPUT | Operations'!$B1891),0))*'INPUT | Operations'!$D1891*NumberOfMainEngines*NumberOfOps*$E1887,"")</f>
        <v/>
      </c>
      <c r="G1887" s="34" t="str">
        <f t="shared" si="445"/>
        <v/>
      </c>
      <c r="H1887" s="27" t="str">
        <f t="shared" si="446"/>
        <v/>
      </c>
      <c r="I1887" s="27" t="str">
        <f t="shared" si="447"/>
        <v/>
      </c>
      <c r="J1887" s="27" t="str">
        <f t="shared" si="448"/>
        <v/>
      </c>
      <c r="K1887" s="27" t="str">
        <f t="shared" si="449"/>
        <v/>
      </c>
      <c r="L1887" s="27" t="str">
        <f t="shared" si="450"/>
        <v/>
      </c>
      <c r="M1887" s="32" t="str">
        <f t="shared" si="451"/>
        <v/>
      </c>
      <c r="N1887" s="27" t="str">
        <f t="shared" si="438"/>
        <v/>
      </c>
      <c r="O1887" s="27" t="str">
        <f t="shared" si="439"/>
        <v/>
      </c>
      <c r="P1887" s="27" t="str">
        <f t="shared" si="440"/>
        <v/>
      </c>
      <c r="Q1887" s="27" t="str">
        <f t="shared" si="441"/>
        <v/>
      </c>
      <c r="R1887" s="27" t="str">
        <f t="shared" si="442"/>
        <v/>
      </c>
      <c r="S1887" s="27" t="str">
        <f t="shared" si="443"/>
        <v/>
      </c>
      <c r="T1887" s="32" t="str">
        <f t="shared" si="444"/>
        <v/>
      </c>
      <c r="U1887" s="10"/>
    </row>
    <row r="1888" spans="1:21" x14ac:dyDescent="0.25">
      <c r="A1888" s="10"/>
      <c r="B1888" s="4" t="str">
        <f>IF(ISBLANK('INPUT | Operations'!$B1893),"",COUNT('INPUT | Operations'!$B$12:$B1892))</f>
        <v/>
      </c>
      <c r="C1888" s="27" t="str">
        <f>IF(ISNUMBER($B1888),('INPUT | Operations'!$C1892+'INPUT | Operations'!$C1893)/2,"")</f>
        <v/>
      </c>
      <c r="D1888" s="28" t="str">
        <f t="shared" si="437"/>
        <v/>
      </c>
      <c r="E1888" s="26" t="str">
        <f>IF(ISNUMBER($B1888),'INPUT | Operations'!$B1893-'INPUT | Operations'!$B1892,"")</f>
        <v/>
      </c>
      <c r="F1888" s="32" t="str">
        <f>IF(ISNUMBER($B1888),IF('INPUT | Operations'!$B1893&lt;MainEngine_BurnTime,1,IF('INPUT | Operations'!$B1892&lt;=MainEngine_BurnTime,(MainEngine_BurnTime-'INPUT | Operations'!$B1892)/('INPUT | Operations'!$B1893-'INPUT | Operations'!$B1892),0))*'INPUT | Operations'!$D1892*NumberOfMainEngines*NumberOfOps*$E1888,"")</f>
        <v/>
      </c>
      <c r="G1888" s="34" t="str">
        <f t="shared" si="445"/>
        <v/>
      </c>
      <c r="H1888" s="27" t="str">
        <f t="shared" si="446"/>
        <v/>
      </c>
      <c r="I1888" s="27" t="str">
        <f t="shared" si="447"/>
        <v/>
      </c>
      <c r="J1888" s="27" t="str">
        <f t="shared" si="448"/>
        <v/>
      </c>
      <c r="K1888" s="27" t="str">
        <f t="shared" si="449"/>
        <v/>
      </c>
      <c r="L1888" s="27" t="str">
        <f t="shared" si="450"/>
        <v/>
      </c>
      <c r="M1888" s="32" t="str">
        <f t="shared" si="451"/>
        <v/>
      </c>
      <c r="N1888" s="27" t="str">
        <f t="shared" si="438"/>
        <v/>
      </c>
      <c r="O1888" s="27" t="str">
        <f t="shared" si="439"/>
        <v/>
      </c>
      <c r="P1888" s="27" t="str">
        <f t="shared" si="440"/>
        <v/>
      </c>
      <c r="Q1888" s="27" t="str">
        <f t="shared" si="441"/>
        <v/>
      </c>
      <c r="R1888" s="27" t="str">
        <f t="shared" si="442"/>
        <v/>
      </c>
      <c r="S1888" s="27" t="str">
        <f t="shared" si="443"/>
        <v/>
      </c>
      <c r="T1888" s="32" t="str">
        <f t="shared" si="444"/>
        <v/>
      </c>
      <c r="U1888" s="10"/>
    </row>
    <row r="1889" spans="1:21" x14ac:dyDescent="0.25">
      <c r="A1889" s="10"/>
      <c r="B1889" s="4" t="str">
        <f>IF(ISBLANK('INPUT | Operations'!$B1894),"",COUNT('INPUT | Operations'!$B$12:$B1893))</f>
        <v/>
      </c>
      <c r="C1889" s="27" t="str">
        <f>IF(ISNUMBER($B1889),('INPUT | Operations'!$C1893+'INPUT | Operations'!$C1894)/2,"")</f>
        <v/>
      </c>
      <c r="D1889" s="28" t="str">
        <f t="shared" si="437"/>
        <v/>
      </c>
      <c r="E1889" s="26" t="str">
        <f>IF(ISNUMBER($B1889),'INPUT | Operations'!$B1894-'INPUT | Operations'!$B1893,"")</f>
        <v/>
      </c>
      <c r="F1889" s="32" t="str">
        <f>IF(ISNUMBER($B1889),IF('INPUT | Operations'!$B1894&lt;MainEngine_BurnTime,1,IF('INPUT | Operations'!$B1893&lt;=MainEngine_BurnTime,(MainEngine_BurnTime-'INPUT | Operations'!$B1893)/('INPUT | Operations'!$B1894-'INPUT | Operations'!$B1893),0))*'INPUT | Operations'!$D1893*NumberOfMainEngines*NumberOfOps*$E1889,"")</f>
        <v/>
      </c>
      <c r="G1889" s="34" t="str">
        <f t="shared" si="445"/>
        <v/>
      </c>
      <c r="H1889" s="27" t="str">
        <f t="shared" si="446"/>
        <v/>
      </c>
      <c r="I1889" s="27" t="str">
        <f t="shared" si="447"/>
        <v/>
      </c>
      <c r="J1889" s="27" t="str">
        <f t="shared" si="448"/>
        <v/>
      </c>
      <c r="K1889" s="27" t="str">
        <f t="shared" si="449"/>
        <v/>
      </c>
      <c r="L1889" s="27" t="str">
        <f t="shared" si="450"/>
        <v/>
      </c>
      <c r="M1889" s="32" t="str">
        <f t="shared" si="451"/>
        <v/>
      </c>
      <c r="N1889" s="27" t="str">
        <f t="shared" si="438"/>
        <v/>
      </c>
      <c r="O1889" s="27" t="str">
        <f t="shared" si="439"/>
        <v/>
      </c>
      <c r="P1889" s="27" t="str">
        <f t="shared" si="440"/>
        <v/>
      </c>
      <c r="Q1889" s="27" t="str">
        <f t="shared" si="441"/>
        <v/>
      </c>
      <c r="R1889" s="27" t="str">
        <f t="shared" si="442"/>
        <v/>
      </c>
      <c r="S1889" s="27" t="str">
        <f t="shared" si="443"/>
        <v/>
      </c>
      <c r="T1889" s="32" t="str">
        <f t="shared" si="444"/>
        <v/>
      </c>
      <c r="U1889" s="10"/>
    </row>
    <row r="1890" spans="1:21" x14ac:dyDescent="0.25">
      <c r="A1890" s="10"/>
      <c r="B1890" s="4" t="str">
        <f>IF(ISBLANK('INPUT | Operations'!$B1895),"",COUNT('INPUT | Operations'!$B$12:$B1894))</f>
        <v/>
      </c>
      <c r="C1890" s="27" t="str">
        <f>IF(ISNUMBER($B1890),('INPUT | Operations'!$C1894+'INPUT | Operations'!$C1895)/2,"")</f>
        <v/>
      </c>
      <c r="D1890" s="28" t="str">
        <f t="shared" si="437"/>
        <v/>
      </c>
      <c r="E1890" s="26" t="str">
        <f>IF(ISNUMBER($B1890),'INPUT | Operations'!$B1895-'INPUT | Operations'!$B1894,"")</f>
        <v/>
      </c>
      <c r="F1890" s="32" t="str">
        <f>IF(ISNUMBER($B1890),IF('INPUT | Operations'!$B1895&lt;MainEngine_BurnTime,1,IF('INPUT | Operations'!$B1894&lt;=MainEngine_BurnTime,(MainEngine_BurnTime-'INPUT | Operations'!$B1894)/('INPUT | Operations'!$B1895-'INPUT | Operations'!$B1894),0))*'INPUT | Operations'!$D1894*NumberOfMainEngines*NumberOfOps*$E1890,"")</f>
        <v/>
      </c>
      <c r="G1890" s="34" t="str">
        <f t="shared" si="445"/>
        <v/>
      </c>
      <c r="H1890" s="27" t="str">
        <f t="shared" si="446"/>
        <v/>
      </c>
      <c r="I1890" s="27" t="str">
        <f t="shared" si="447"/>
        <v/>
      </c>
      <c r="J1890" s="27" t="str">
        <f t="shared" si="448"/>
        <v/>
      </c>
      <c r="K1890" s="27" t="str">
        <f t="shared" si="449"/>
        <v/>
      </c>
      <c r="L1890" s="27" t="str">
        <f t="shared" si="450"/>
        <v/>
      </c>
      <c r="M1890" s="32" t="str">
        <f t="shared" si="451"/>
        <v/>
      </c>
      <c r="N1890" s="27" t="str">
        <f t="shared" si="438"/>
        <v/>
      </c>
      <c r="O1890" s="27" t="str">
        <f t="shared" si="439"/>
        <v/>
      </c>
      <c r="P1890" s="27" t="str">
        <f t="shared" si="440"/>
        <v/>
      </c>
      <c r="Q1890" s="27" t="str">
        <f t="shared" si="441"/>
        <v/>
      </c>
      <c r="R1890" s="27" t="str">
        <f t="shared" si="442"/>
        <v/>
      </c>
      <c r="S1890" s="27" t="str">
        <f t="shared" si="443"/>
        <v/>
      </c>
      <c r="T1890" s="32" t="str">
        <f t="shared" si="444"/>
        <v/>
      </c>
      <c r="U1890" s="10"/>
    </row>
    <row r="1891" spans="1:21" x14ac:dyDescent="0.25">
      <c r="A1891" s="10"/>
      <c r="B1891" s="4" t="str">
        <f>IF(ISBLANK('INPUT | Operations'!$B1896),"",COUNT('INPUT | Operations'!$B$12:$B1895))</f>
        <v/>
      </c>
      <c r="C1891" s="27" t="str">
        <f>IF(ISNUMBER($B1891),('INPUT | Operations'!$C1895+'INPUT | Operations'!$C1896)/2,"")</f>
        <v/>
      </c>
      <c r="D1891" s="28" t="str">
        <f t="shared" si="437"/>
        <v/>
      </c>
      <c r="E1891" s="26" t="str">
        <f>IF(ISNUMBER($B1891),'INPUT | Operations'!$B1896-'INPUT | Operations'!$B1895,"")</f>
        <v/>
      </c>
      <c r="F1891" s="32" t="str">
        <f>IF(ISNUMBER($B1891),IF('INPUT | Operations'!$B1896&lt;MainEngine_BurnTime,1,IF('INPUT | Operations'!$B1895&lt;=MainEngine_BurnTime,(MainEngine_BurnTime-'INPUT | Operations'!$B1895)/('INPUT | Operations'!$B1896-'INPUT | Operations'!$B1895),0))*'INPUT | Operations'!$D1895*NumberOfMainEngines*NumberOfOps*$E1891,"")</f>
        <v/>
      </c>
      <c r="G1891" s="34" t="str">
        <f t="shared" si="445"/>
        <v/>
      </c>
      <c r="H1891" s="27" t="str">
        <f t="shared" si="446"/>
        <v/>
      </c>
      <c r="I1891" s="27" t="str">
        <f t="shared" si="447"/>
        <v/>
      </c>
      <c r="J1891" s="27" t="str">
        <f t="shared" si="448"/>
        <v/>
      </c>
      <c r="K1891" s="27" t="str">
        <f t="shared" si="449"/>
        <v/>
      </c>
      <c r="L1891" s="27" t="str">
        <f t="shared" si="450"/>
        <v/>
      </c>
      <c r="M1891" s="32" t="str">
        <f t="shared" si="451"/>
        <v/>
      </c>
      <c r="N1891" s="27" t="str">
        <f t="shared" si="438"/>
        <v/>
      </c>
      <c r="O1891" s="27" t="str">
        <f t="shared" si="439"/>
        <v/>
      </c>
      <c r="P1891" s="27" t="str">
        <f t="shared" si="440"/>
        <v/>
      </c>
      <c r="Q1891" s="27" t="str">
        <f t="shared" si="441"/>
        <v/>
      </c>
      <c r="R1891" s="27" t="str">
        <f t="shared" si="442"/>
        <v/>
      </c>
      <c r="S1891" s="27" t="str">
        <f t="shared" si="443"/>
        <v/>
      </c>
      <c r="T1891" s="32" t="str">
        <f t="shared" si="444"/>
        <v/>
      </c>
      <c r="U1891" s="10"/>
    </row>
    <row r="1892" spans="1:21" x14ac:dyDescent="0.25">
      <c r="A1892" s="10"/>
      <c r="B1892" s="4" t="str">
        <f>IF(ISBLANK('INPUT | Operations'!$B1897),"",COUNT('INPUT | Operations'!$B$12:$B1896))</f>
        <v/>
      </c>
      <c r="C1892" s="27" t="str">
        <f>IF(ISNUMBER($B1892),('INPUT | Operations'!$C1896+'INPUT | Operations'!$C1897)/2,"")</f>
        <v/>
      </c>
      <c r="D1892" s="28" t="str">
        <f t="shared" si="437"/>
        <v/>
      </c>
      <c r="E1892" s="26" t="str">
        <f>IF(ISNUMBER($B1892),'INPUT | Operations'!$B1897-'INPUT | Operations'!$B1896,"")</f>
        <v/>
      </c>
      <c r="F1892" s="32" t="str">
        <f>IF(ISNUMBER($B1892),IF('INPUT | Operations'!$B1897&lt;MainEngine_BurnTime,1,IF('INPUT | Operations'!$B1896&lt;=MainEngine_BurnTime,(MainEngine_BurnTime-'INPUT | Operations'!$B1896)/('INPUT | Operations'!$B1897-'INPUT | Operations'!$B1896),0))*'INPUT | Operations'!$D1896*NumberOfMainEngines*NumberOfOps*$E1892,"")</f>
        <v/>
      </c>
      <c r="G1892" s="34" t="str">
        <f t="shared" si="445"/>
        <v/>
      </c>
      <c r="H1892" s="27" t="str">
        <f t="shared" si="446"/>
        <v/>
      </c>
      <c r="I1892" s="27" t="str">
        <f t="shared" si="447"/>
        <v/>
      </c>
      <c r="J1892" s="27" t="str">
        <f t="shared" si="448"/>
        <v/>
      </c>
      <c r="K1892" s="27" t="str">
        <f t="shared" si="449"/>
        <v/>
      </c>
      <c r="L1892" s="27" t="str">
        <f t="shared" si="450"/>
        <v/>
      </c>
      <c r="M1892" s="32" t="str">
        <f t="shared" si="451"/>
        <v/>
      </c>
      <c r="N1892" s="27" t="str">
        <f t="shared" si="438"/>
        <v/>
      </c>
      <c r="O1892" s="27" t="str">
        <f t="shared" si="439"/>
        <v/>
      </c>
      <c r="P1892" s="27" t="str">
        <f t="shared" si="440"/>
        <v/>
      </c>
      <c r="Q1892" s="27" t="str">
        <f t="shared" si="441"/>
        <v/>
      </c>
      <c r="R1892" s="27" t="str">
        <f t="shared" si="442"/>
        <v/>
      </c>
      <c r="S1892" s="27" t="str">
        <f t="shared" si="443"/>
        <v/>
      </c>
      <c r="T1892" s="32" t="str">
        <f t="shared" si="444"/>
        <v/>
      </c>
      <c r="U1892" s="10"/>
    </row>
    <row r="1893" spans="1:21" x14ac:dyDescent="0.25">
      <c r="A1893" s="10"/>
      <c r="B1893" s="4" t="str">
        <f>IF(ISBLANK('INPUT | Operations'!$B1898),"",COUNT('INPUT | Operations'!$B$12:$B1897))</f>
        <v/>
      </c>
      <c r="C1893" s="27" t="str">
        <f>IF(ISNUMBER($B1893),('INPUT | Operations'!$C1897+'INPUT | Operations'!$C1898)/2,"")</f>
        <v/>
      </c>
      <c r="D1893" s="28" t="str">
        <f t="shared" si="437"/>
        <v/>
      </c>
      <c r="E1893" s="26" t="str">
        <f>IF(ISNUMBER($B1893),'INPUT | Operations'!$B1898-'INPUT | Operations'!$B1897,"")</f>
        <v/>
      </c>
      <c r="F1893" s="32" t="str">
        <f>IF(ISNUMBER($B1893),IF('INPUT | Operations'!$B1898&lt;MainEngine_BurnTime,1,IF('INPUT | Operations'!$B1897&lt;=MainEngine_BurnTime,(MainEngine_BurnTime-'INPUT | Operations'!$B1897)/('INPUT | Operations'!$B1898-'INPUT | Operations'!$B1897),0))*'INPUT | Operations'!$D1897*NumberOfMainEngines*NumberOfOps*$E1893,"")</f>
        <v/>
      </c>
      <c r="G1893" s="34" t="str">
        <f t="shared" si="445"/>
        <v/>
      </c>
      <c r="H1893" s="27" t="str">
        <f t="shared" si="446"/>
        <v/>
      </c>
      <c r="I1893" s="27" t="str">
        <f t="shared" si="447"/>
        <v/>
      </c>
      <c r="J1893" s="27" t="str">
        <f t="shared" si="448"/>
        <v/>
      </c>
      <c r="K1893" s="27" t="str">
        <f t="shared" si="449"/>
        <v/>
      </c>
      <c r="L1893" s="27" t="str">
        <f t="shared" si="450"/>
        <v/>
      </c>
      <c r="M1893" s="32" t="str">
        <f t="shared" si="451"/>
        <v/>
      </c>
      <c r="N1893" s="27" t="str">
        <f t="shared" si="438"/>
        <v/>
      </c>
      <c r="O1893" s="27" t="str">
        <f t="shared" si="439"/>
        <v/>
      </c>
      <c r="P1893" s="27" t="str">
        <f t="shared" si="440"/>
        <v/>
      </c>
      <c r="Q1893" s="27" t="str">
        <f t="shared" si="441"/>
        <v/>
      </c>
      <c r="R1893" s="27" t="str">
        <f t="shared" si="442"/>
        <v/>
      </c>
      <c r="S1893" s="27" t="str">
        <f t="shared" si="443"/>
        <v/>
      </c>
      <c r="T1893" s="32" t="str">
        <f t="shared" si="444"/>
        <v/>
      </c>
      <c r="U1893" s="10"/>
    </row>
    <row r="1894" spans="1:21" x14ac:dyDescent="0.25">
      <c r="A1894" s="10"/>
      <c r="B1894" s="4" t="str">
        <f>IF(ISBLANK('INPUT | Operations'!$B1899),"",COUNT('INPUT | Operations'!$B$12:$B1898))</f>
        <v/>
      </c>
      <c r="C1894" s="27" t="str">
        <f>IF(ISNUMBER($B1894),('INPUT | Operations'!$C1898+'INPUT | Operations'!$C1899)/2,"")</f>
        <v/>
      </c>
      <c r="D1894" s="28" t="str">
        <f t="shared" si="437"/>
        <v/>
      </c>
      <c r="E1894" s="26" t="str">
        <f>IF(ISNUMBER($B1894),'INPUT | Operations'!$B1899-'INPUT | Operations'!$B1898,"")</f>
        <v/>
      </c>
      <c r="F1894" s="32" t="str">
        <f>IF(ISNUMBER($B1894),IF('INPUT | Operations'!$B1899&lt;MainEngine_BurnTime,1,IF('INPUT | Operations'!$B1898&lt;=MainEngine_BurnTime,(MainEngine_BurnTime-'INPUT | Operations'!$B1898)/('INPUT | Operations'!$B1899-'INPUT | Operations'!$B1898),0))*'INPUT | Operations'!$D1898*NumberOfMainEngines*NumberOfOps*$E1894,"")</f>
        <v/>
      </c>
      <c r="G1894" s="34" t="str">
        <f t="shared" si="445"/>
        <v/>
      </c>
      <c r="H1894" s="27" t="str">
        <f t="shared" si="446"/>
        <v/>
      </c>
      <c r="I1894" s="27" t="str">
        <f t="shared" si="447"/>
        <v/>
      </c>
      <c r="J1894" s="27" t="str">
        <f t="shared" si="448"/>
        <v/>
      </c>
      <c r="K1894" s="27" t="str">
        <f t="shared" si="449"/>
        <v/>
      </c>
      <c r="L1894" s="27" t="str">
        <f t="shared" si="450"/>
        <v/>
      </c>
      <c r="M1894" s="32" t="str">
        <f t="shared" si="451"/>
        <v/>
      </c>
      <c r="N1894" s="27" t="str">
        <f t="shared" si="438"/>
        <v/>
      </c>
      <c r="O1894" s="27" t="str">
        <f t="shared" si="439"/>
        <v/>
      </c>
      <c r="P1894" s="27" t="str">
        <f t="shared" si="440"/>
        <v/>
      </c>
      <c r="Q1894" s="27" t="str">
        <f t="shared" si="441"/>
        <v/>
      </c>
      <c r="R1894" s="27" t="str">
        <f t="shared" si="442"/>
        <v/>
      </c>
      <c r="S1894" s="27" t="str">
        <f t="shared" si="443"/>
        <v/>
      </c>
      <c r="T1894" s="32" t="str">
        <f t="shared" si="444"/>
        <v/>
      </c>
      <c r="U1894" s="10"/>
    </row>
    <row r="1895" spans="1:21" x14ac:dyDescent="0.25">
      <c r="A1895" s="10"/>
      <c r="B1895" s="4" t="str">
        <f>IF(ISBLANK('INPUT | Operations'!$B1900),"",COUNT('INPUT | Operations'!$B$12:$B1899))</f>
        <v/>
      </c>
      <c r="C1895" s="27" t="str">
        <f>IF(ISNUMBER($B1895),('INPUT | Operations'!$C1899+'INPUT | Operations'!$C1900)/2,"")</f>
        <v/>
      </c>
      <c r="D1895" s="28" t="str">
        <f t="shared" si="437"/>
        <v/>
      </c>
      <c r="E1895" s="26" t="str">
        <f>IF(ISNUMBER($B1895),'INPUT | Operations'!$B1900-'INPUT | Operations'!$B1899,"")</f>
        <v/>
      </c>
      <c r="F1895" s="32" t="str">
        <f>IF(ISNUMBER($B1895),IF('INPUT | Operations'!$B1900&lt;MainEngine_BurnTime,1,IF('INPUT | Operations'!$B1899&lt;=MainEngine_BurnTime,(MainEngine_BurnTime-'INPUT | Operations'!$B1899)/('INPUT | Operations'!$B1900-'INPUT | Operations'!$B1899),0))*'INPUT | Operations'!$D1899*NumberOfMainEngines*NumberOfOps*$E1895,"")</f>
        <v/>
      </c>
      <c r="G1895" s="34" t="str">
        <f t="shared" si="445"/>
        <v/>
      </c>
      <c r="H1895" s="27" t="str">
        <f t="shared" si="446"/>
        <v/>
      </c>
      <c r="I1895" s="27" t="str">
        <f t="shared" si="447"/>
        <v/>
      </c>
      <c r="J1895" s="27" t="str">
        <f t="shared" si="448"/>
        <v/>
      </c>
      <c r="K1895" s="27" t="str">
        <f t="shared" si="449"/>
        <v/>
      </c>
      <c r="L1895" s="27" t="str">
        <f t="shared" si="450"/>
        <v/>
      </c>
      <c r="M1895" s="32" t="str">
        <f t="shared" si="451"/>
        <v/>
      </c>
      <c r="N1895" s="27" t="str">
        <f t="shared" si="438"/>
        <v/>
      </c>
      <c r="O1895" s="27" t="str">
        <f t="shared" si="439"/>
        <v/>
      </c>
      <c r="P1895" s="27" t="str">
        <f t="shared" si="440"/>
        <v/>
      </c>
      <c r="Q1895" s="27" t="str">
        <f t="shared" si="441"/>
        <v/>
      </c>
      <c r="R1895" s="27" t="str">
        <f t="shared" si="442"/>
        <v/>
      </c>
      <c r="S1895" s="27" t="str">
        <f t="shared" si="443"/>
        <v/>
      </c>
      <c r="T1895" s="32" t="str">
        <f t="shared" si="444"/>
        <v/>
      </c>
      <c r="U1895" s="10"/>
    </row>
    <row r="1896" spans="1:21" x14ac:dyDescent="0.25">
      <c r="A1896" s="10"/>
      <c r="B1896" s="4" t="str">
        <f>IF(ISBLANK('INPUT | Operations'!$B1901),"",COUNT('INPUT | Operations'!$B$12:$B1900))</f>
        <v/>
      </c>
      <c r="C1896" s="27" t="str">
        <f>IF(ISNUMBER($B1896),('INPUT | Operations'!$C1900+'INPUT | Operations'!$C1901)/2,"")</f>
        <v/>
      </c>
      <c r="D1896" s="28" t="str">
        <f t="shared" si="437"/>
        <v/>
      </c>
      <c r="E1896" s="26" t="str">
        <f>IF(ISNUMBER($B1896),'INPUT | Operations'!$B1901-'INPUT | Operations'!$B1900,"")</f>
        <v/>
      </c>
      <c r="F1896" s="32" t="str">
        <f>IF(ISNUMBER($B1896),IF('INPUT | Operations'!$B1901&lt;MainEngine_BurnTime,1,IF('INPUT | Operations'!$B1900&lt;=MainEngine_BurnTime,(MainEngine_BurnTime-'INPUT | Operations'!$B1900)/('INPUT | Operations'!$B1901-'INPUT | Operations'!$B1900),0))*'INPUT | Operations'!$D1900*NumberOfMainEngines*NumberOfOps*$E1896,"")</f>
        <v/>
      </c>
      <c r="G1896" s="34" t="str">
        <f t="shared" si="445"/>
        <v/>
      </c>
      <c r="H1896" s="27" t="str">
        <f t="shared" si="446"/>
        <v/>
      </c>
      <c r="I1896" s="27" t="str">
        <f t="shared" si="447"/>
        <v/>
      </c>
      <c r="J1896" s="27" t="str">
        <f t="shared" si="448"/>
        <v/>
      </c>
      <c r="K1896" s="27" t="str">
        <f t="shared" si="449"/>
        <v/>
      </c>
      <c r="L1896" s="27" t="str">
        <f t="shared" si="450"/>
        <v/>
      </c>
      <c r="M1896" s="32" t="str">
        <f t="shared" si="451"/>
        <v/>
      </c>
      <c r="N1896" s="27" t="str">
        <f t="shared" si="438"/>
        <v/>
      </c>
      <c r="O1896" s="27" t="str">
        <f t="shared" si="439"/>
        <v/>
      </c>
      <c r="P1896" s="27" t="str">
        <f t="shared" si="440"/>
        <v/>
      </c>
      <c r="Q1896" s="27" t="str">
        <f t="shared" si="441"/>
        <v/>
      </c>
      <c r="R1896" s="27" t="str">
        <f t="shared" si="442"/>
        <v/>
      </c>
      <c r="S1896" s="27" t="str">
        <f t="shared" si="443"/>
        <v/>
      </c>
      <c r="T1896" s="32" t="str">
        <f t="shared" si="444"/>
        <v/>
      </c>
      <c r="U1896" s="10"/>
    </row>
    <row r="1897" spans="1:21" x14ac:dyDescent="0.25">
      <c r="A1897" s="10"/>
      <c r="B1897" s="4" t="str">
        <f>IF(ISBLANK('INPUT | Operations'!$B1902),"",COUNT('INPUT | Operations'!$B$12:$B1901))</f>
        <v/>
      </c>
      <c r="C1897" s="27" t="str">
        <f>IF(ISNUMBER($B1897),('INPUT | Operations'!$C1901+'INPUT | Operations'!$C1902)/2,"")</f>
        <v/>
      </c>
      <c r="D1897" s="28" t="str">
        <f t="shared" si="437"/>
        <v/>
      </c>
      <c r="E1897" s="26" t="str">
        <f>IF(ISNUMBER($B1897),'INPUT | Operations'!$B1902-'INPUT | Operations'!$B1901,"")</f>
        <v/>
      </c>
      <c r="F1897" s="32" t="str">
        <f>IF(ISNUMBER($B1897),IF('INPUT | Operations'!$B1902&lt;MainEngine_BurnTime,1,IF('INPUT | Operations'!$B1901&lt;=MainEngine_BurnTime,(MainEngine_BurnTime-'INPUT | Operations'!$B1901)/('INPUT | Operations'!$B1902-'INPUT | Operations'!$B1901),0))*'INPUT | Operations'!$D1901*NumberOfMainEngines*NumberOfOps*$E1897,"")</f>
        <v/>
      </c>
      <c r="G1897" s="34" t="str">
        <f t="shared" si="445"/>
        <v/>
      </c>
      <c r="H1897" s="27" t="str">
        <f t="shared" si="446"/>
        <v/>
      </c>
      <c r="I1897" s="27" t="str">
        <f t="shared" si="447"/>
        <v/>
      </c>
      <c r="J1897" s="27" t="str">
        <f t="shared" si="448"/>
        <v/>
      </c>
      <c r="K1897" s="27" t="str">
        <f t="shared" si="449"/>
        <v/>
      </c>
      <c r="L1897" s="27" t="str">
        <f t="shared" si="450"/>
        <v/>
      </c>
      <c r="M1897" s="32" t="str">
        <f t="shared" si="451"/>
        <v/>
      </c>
      <c r="N1897" s="27" t="str">
        <f t="shared" si="438"/>
        <v/>
      </c>
      <c r="O1897" s="27" t="str">
        <f t="shared" si="439"/>
        <v/>
      </c>
      <c r="P1897" s="27" t="str">
        <f t="shared" si="440"/>
        <v/>
      </c>
      <c r="Q1897" s="27" t="str">
        <f t="shared" si="441"/>
        <v/>
      </c>
      <c r="R1897" s="27" t="str">
        <f t="shared" si="442"/>
        <v/>
      </c>
      <c r="S1897" s="27" t="str">
        <f t="shared" si="443"/>
        <v/>
      </c>
      <c r="T1897" s="32" t="str">
        <f t="shared" si="444"/>
        <v/>
      </c>
      <c r="U1897" s="10"/>
    </row>
    <row r="1898" spans="1:21" x14ac:dyDescent="0.25">
      <c r="A1898" s="10"/>
      <c r="B1898" s="4" t="str">
        <f>IF(ISBLANK('INPUT | Operations'!$B1903),"",COUNT('INPUT | Operations'!$B$12:$B1902))</f>
        <v/>
      </c>
      <c r="C1898" s="27" t="str">
        <f>IF(ISNUMBER($B1898),('INPUT | Operations'!$C1902+'INPUT | Operations'!$C1903)/2,"")</f>
        <v/>
      </c>
      <c r="D1898" s="28" t="str">
        <f t="shared" si="437"/>
        <v/>
      </c>
      <c r="E1898" s="26" t="str">
        <f>IF(ISNUMBER($B1898),'INPUT | Operations'!$B1903-'INPUT | Operations'!$B1902,"")</f>
        <v/>
      </c>
      <c r="F1898" s="32" t="str">
        <f>IF(ISNUMBER($B1898),IF('INPUT | Operations'!$B1903&lt;MainEngine_BurnTime,1,IF('INPUT | Operations'!$B1902&lt;=MainEngine_BurnTime,(MainEngine_BurnTime-'INPUT | Operations'!$B1902)/('INPUT | Operations'!$B1903-'INPUT | Operations'!$B1902),0))*'INPUT | Operations'!$D1902*NumberOfMainEngines*NumberOfOps*$E1898,"")</f>
        <v/>
      </c>
      <c r="G1898" s="34" t="str">
        <f t="shared" si="445"/>
        <v/>
      </c>
      <c r="H1898" s="27" t="str">
        <f t="shared" si="446"/>
        <v/>
      </c>
      <c r="I1898" s="27" t="str">
        <f t="shared" si="447"/>
        <v/>
      </c>
      <c r="J1898" s="27" t="str">
        <f t="shared" si="448"/>
        <v/>
      </c>
      <c r="K1898" s="27" t="str">
        <f t="shared" si="449"/>
        <v/>
      </c>
      <c r="L1898" s="27" t="str">
        <f t="shared" si="450"/>
        <v/>
      </c>
      <c r="M1898" s="32" t="str">
        <f t="shared" si="451"/>
        <v/>
      </c>
      <c r="N1898" s="27" t="str">
        <f t="shared" si="438"/>
        <v/>
      </c>
      <c r="O1898" s="27" t="str">
        <f t="shared" si="439"/>
        <v/>
      </c>
      <c r="P1898" s="27" t="str">
        <f t="shared" si="440"/>
        <v/>
      </c>
      <c r="Q1898" s="27" t="str">
        <f t="shared" si="441"/>
        <v/>
      </c>
      <c r="R1898" s="27" t="str">
        <f t="shared" si="442"/>
        <v/>
      </c>
      <c r="S1898" s="27" t="str">
        <f t="shared" si="443"/>
        <v/>
      </c>
      <c r="T1898" s="32" t="str">
        <f t="shared" si="444"/>
        <v/>
      </c>
      <c r="U1898" s="10"/>
    </row>
    <row r="1899" spans="1:21" x14ac:dyDescent="0.25">
      <c r="A1899" s="10"/>
      <c r="B1899" s="4" t="str">
        <f>IF(ISBLANK('INPUT | Operations'!$B1904),"",COUNT('INPUT | Operations'!$B$12:$B1903))</f>
        <v/>
      </c>
      <c r="C1899" s="27" t="str">
        <f>IF(ISNUMBER($B1899),('INPUT | Operations'!$C1903+'INPUT | Operations'!$C1904)/2,"")</f>
        <v/>
      </c>
      <c r="D1899" s="28" t="str">
        <f t="shared" si="437"/>
        <v/>
      </c>
      <c r="E1899" s="26" t="str">
        <f>IF(ISNUMBER($B1899),'INPUT | Operations'!$B1904-'INPUT | Operations'!$B1903,"")</f>
        <v/>
      </c>
      <c r="F1899" s="32" t="str">
        <f>IF(ISNUMBER($B1899),IF('INPUT | Operations'!$B1904&lt;MainEngine_BurnTime,1,IF('INPUT | Operations'!$B1903&lt;=MainEngine_BurnTime,(MainEngine_BurnTime-'INPUT | Operations'!$B1903)/('INPUT | Operations'!$B1904-'INPUT | Operations'!$B1903),0))*'INPUT | Operations'!$D1903*NumberOfMainEngines*NumberOfOps*$E1899,"")</f>
        <v/>
      </c>
      <c r="G1899" s="34" t="str">
        <f t="shared" si="445"/>
        <v/>
      </c>
      <c r="H1899" s="27" t="str">
        <f t="shared" si="446"/>
        <v/>
      </c>
      <c r="I1899" s="27" t="str">
        <f t="shared" si="447"/>
        <v/>
      </c>
      <c r="J1899" s="27" t="str">
        <f t="shared" si="448"/>
        <v/>
      </c>
      <c r="K1899" s="27" t="str">
        <f t="shared" si="449"/>
        <v/>
      </c>
      <c r="L1899" s="27" t="str">
        <f t="shared" si="450"/>
        <v/>
      </c>
      <c r="M1899" s="32" t="str">
        <f t="shared" si="451"/>
        <v/>
      </c>
      <c r="N1899" s="27" t="str">
        <f t="shared" si="438"/>
        <v/>
      </c>
      <c r="O1899" s="27" t="str">
        <f t="shared" si="439"/>
        <v/>
      </c>
      <c r="P1899" s="27" t="str">
        <f t="shared" si="440"/>
        <v/>
      </c>
      <c r="Q1899" s="27" t="str">
        <f t="shared" si="441"/>
        <v/>
      </c>
      <c r="R1899" s="27" t="str">
        <f t="shared" si="442"/>
        <v/>
      </c>
      <c r="S1899" s="27" t="str">
        <f t="shared" si="443"/>
        <v/>
      </c>
      <c r="T1899" s="32" t="str">
        <f t="shared" si="444"/>
        <v/>
      </c>
      <c r="U1899" s="10"/>
    </row>
    <row r="1900" spans="1:21" x14ac:dyDescent="0.25">
      <c r="A1900" s="10"/>
      <c r="B1900" s="4" t="str">
        <f>IF(ISBLANK('INPUT | Operations'!$B1905),"",COUNT('INPUT | Operations'!$B$12:$B1904))</f>
        <v/>
      </c>
      <c r="C1900" s="27" t="str">
        <f>IF(ISNUMBER($B1900),('INPUT | Operations'!$C1904+'INPUT | Operations'!$C1905)/2,"")</f>
        <v/>
      </c>
      <c r="D1900" s="28" t="str">
        <f t="shared" si="437"/>
        <v/>
      </c>
      <c r="E1900" s="26" t="str">
        <f>IF(ISNUMBER($B1900),'INPUT | Operations'!$B1905-'INPUT | Operations'!$B1904,"")</f>
        <v/>
      </c>
      <c r="F1900" s="32" t="str">
        <f>IF(ISNUMBER($B1900),IF('INPUT | Operations'!$B1905&lt;MainEngine_BurnTime,1,IF('INPUT | Operations'!$B1904&lt;=MainEngine_BurnTime,(MainEngine_BurnTime-'INPUT | Operations'!$B1904)/('INPUT | Operations'!$B1905-'INPUT | Operations'!$B1904),0))*'INPUT | Operations'!$D1904*NumberOfMainEngines*NumberOfOps*$E1900,"")</f>
        <v/>
      </c>
      <c r="G1900" s="34" t="str">
        <f t="shared" si="445"/>
        <v/>
      </c>
      <c r="H1900" s="27" t="str">
        <f t="shared" si="446"/>
        <v/>
      </c>
      <c r="I1900" s="27" t="str">
        <f t="shared" si="447"/>
        <v/>
      </c>
      <c r="J1900" s="27" t="str">
        <f t="shared" si="448"/>
        <v/>
      </c>
      <c r="K1900" s="27" t="str">
        <f t="shared" si="449"/>
        <v/>
      </c>
      <c r="L1900" s="27" t="str">
        <f t="shared" si="450"/>
        <v/>
      </c>
      <c r="M1900" s="32" t="str">
        <f t="shared" si="451"/>
        <v/>
      </c>
      <c r="N1900" s="27" t="str">
        <f t="shared" si="438"/>
        <v/>
      </c>
      <c r="O1900" s="27" t="str">
        <f t="shared" si="439"/>
        <v/>
      </c>
      <c r="P1900" s="27" t="str">
        <f t="shared" si="440"/>
        <v/>
      </c>
      <c r="Q1900" s="27" t="str">
        <f t="shared" si="441"/>
        <v/>
      </c>
      <c r="R1900" s="27" t="str">
        <f t="shared" si="442"/>
        <v/>
      </c>
      <c r="S1900" s="27" t="str">
        <f t="shared" si="443"/>
        <v/>
      </c>
      <c r="T1900" s="32" t="str">
        <f t="shared" si="444"/>
        <v/>
      </c>
      <c r="U1900" s="10"/>
    </row>
    <row r="1901" spans="1:21" x14ac:dyDescent="0.25">
      <c r="A1901" s="10"/>
      <c r="B1901" s="4" t="str">
        <f>IF(ISBLANK('INPUT | Operations'!$B1906),"",COUNT('INPUT | Operations'!$B$12:$B1905))</f>
        <v/>
      </c>
      <c r="C1901" s="27" t="str">
        <f>IF(ISNUMBER($B1901),('INPUT | Operations'!$C1905+'INPUT | Operations'!$C1906)/2,"")</f>
        <v/>
      </c>
      <c r="D1901" s="28" t="str">
        <f t="shared" si="437"/>
        <v/>
      </c>
      <c r="E1901" s="26" t="str">
        <f>IF(ISNUMBER($B1901),'INPUT | Operations'!$B1906-'INPUT | Operations'!$B1905,"")</f>
        <v/>
      </c>
      <c r="F1901" s="32" t="str">
        <f>IF(ISNUMBER($B1901),IF('INPUT | Operations'!$B1906&lt;MainEngine_BurnTime,1,IF('INPUT | Operations'!$B1905&lt;=MainEngine_BurnTime,(MainEngine_BurnTime-'INPUT | Operations'!$B1905)/('INPUT | Operations'!$B1906-'INPUT | Operations'!$B1905),0))*'INPUT | Operations'!$D1905*NumberOfMainEngines*NumberOfOps*$E1901,"")</f>
        <v/>
      </c>
      <c r="G1901" s="34" t="str">
        <f t="shared" si="445"/>
        <v/>
      </c>
      <c r="H1901" s="27" t="str">
        <f t="shared" si="446"/>
        <v/>
      </c>
      <c r="I1901" s="27" t="str">
        <f t="shared" si="447"/>
        <v/>
      </c>
      <c r="J1901" s="27" t="str">
        <f t="shared" si="448"/>
        <v/>
      </c>
      <c r="K1901" s="27" t="str">
        <f t="shared" si="449"/>
        <v/>
      </c>
      <c r="L1901" s="27" t="str">
        <f t="shared" si="450"/>
        <v/>
      </c>
      <c r="M1901" s="32" t="str">
        <f t="shared" si="451"/>
        <v/>
      </c>
      <c r="N1901" s="27" t="str">
        <f t="shared" si="438"/>
        <v/>
      </c>
      <c r="O1901" s="27" t="str">
        <f t="shared" si="439"/>
        <v/>
      </c>
      <c r="P1901" s="27" t="str">
        <f t="shared" si="440"/>
        <v/>
      </c>
      <c r="Q1901" s="27" t="str">
        <f t="shared" si="441"/>
        <v/>
      </c>
      <c r="R1901" s="27" t="str">
        <f t="shared" si="442"/>
        <v/>
      </c>
      <c r="S1901" s="27" t="str">
        <f t="shared" si="443"/>
        <v/>
      </c>
      <c r="T1901" s="32" t="str">
        <f t="shared" si="444"/>
        <v/>
      </c>
      <c r="U1901" s="10"/>
    </row>
    <row r="1902" spans="1:21" x14ac:dyDescent="0.25">
      <c r="A1902" s="10"/>
      <c r="B1902" s="4" t="str">
        <f>IF(ISBLANK('INPUT | Operations'!$B1907),"",COUNT('INPUT | Operations'!$B$12:$B1906))</f>
        <v/>
      </c>
      <c r="C1902" s="27" t="str">
        <f>IF(ISNUMBER($B1902),('INPUT | Operations'!$C1906+'INPUT | Operations'!$C1907)/2,"")</f>
        <v/>
      </c>
      <c r="D1902" s="28" t="str">
        <f t="shared" si="437"/>
        <v/>
      </c>
      <c r="E1902" s="26" t="str">
        <f>IF(ISNUMBER($B1902),'INPUT | Operations'!$B1907-'INPUT | Operations'!$B1906,"")</f>
        <v/>
      </c>
      <c r="F1902" s="32" t="str">
        <f>IF(ISNUMBER($B1902),IF('INPUT | Operations'!$B1907&lt;MainEngine_BurnTime,1,IF('INPUT | Operations'!$B1906&lt;=MainEngine_BurnTime,(MainEngine_BurnTime-'INPUT | Operations'!$B1906)/('INPUT | Operations'!$B1907-'INPUT | Operations'!$B1906),0))*'INPUT | Operations'!$D1906*NumberOfMainEngines*NumberOfOps*$E1902,"")</f>
        <v/>
      </c>
      <c r="G1902" s="34" t="str">
        <f t="shared" si="445"/>
        <v/>
      </c>
      <c r="H1902" s="27" t="str">
        <f t="shared" si="446"/>
        <v/>
      </c>
      <c r="I1902" s="27" t="str">
        <f t="shared" si="447"/>
        <v/>
      </c>
      <c r="J1902" s="27" t="str">
        <f t="shared" si="448"/>
        <v/>
      </c>
      <c r="K1902" s="27" t="str">
        <f t="shared" si="449"/>
        <v/>
      </c>
      <c r="L1902" s="27" t="str">
        <f t="shared" si="450"/>
        <v/>
      </c>
      <c r="M1902" s="32" t="str">
        <f t="shared" si="451"/>
        <v/>
      </c>
      <c r="N1902" s="27" t="str">
        <f t="shared" si="438"/>
        <v/>
      </c>
      <c r="O1902" s="27" t="str">
        <f t="shared" si="439"/>
        <v/>
      </c>
      <c r="P1902" s="27" t="str">
        <f t="shared" si="440"/>
        <v/>
      </c>
      <c r="Q1902" s="27" t="str">
        <f t="shared" si="441"/>
        <v/>
      </c>
      <c r="R1902" s="27" t="str">
        <f t="shared" si="442"/>
        <v/>
      </c>
      <c r="S1902" s="27" t="str">
        <f t="shared" si="443"/>
        <v/>
      </c>
      <c r="T1902" s="32" t="str">
        <f t="shared" si="444"/>
        <v/>
      </c>
      <c r="U1902" s="10"/>
    </row>
    <row r="1903" spans="1:21" x14ac:dyDescent="0.25">
      <c r="A1903" s="10"/>
      <c r="B1903" s="4" t="str">
        <f>IF(ISBLANK('INPUT | Operations'!$B1908),"",COUNT('INPUT | Operations'!$B$12:$B1907))</f>
        <v/>
      </c>
      <c r="C1903" s="27" t="str">
        <f>IF(ISNUMBER($B1903),('INPUT | Operations'!$C1907+'INPUT | Operations'!$C1908)/2,"")</f>
        <v/>
      </c>
      <c r="D1903" s="28" t="str">
        <f t="shared" si="437"/>
        <v/>
      </c>
      <c r="E1903" s="26" t="str">
        <f>IF(ISNUMBER($B1903),'INPUT | Operations'!$B1908-'INPUT | Operations'!$B1907,"")</f>
        <v/>
      </c>
      <c r="F1903" s="32" t="str">
        <f>IF(ISNUMBER($B1903),IF('INPUT | Operations'!$B1908&lt;MainEngine_BurnTime,1,IF('INPUT | Operations'!$B1907&lt;=MainEngine_BurnTime,(MainEngine_BurnTime-'INPUT | Operations'!$B1907)/('INPUT | Operations'!$B1908-'INPUT | Operations'!$B1907),0))*'INPUT | Operations'!$D1907*NumberOfMainEngines*NumberOfOps*$E1903,"")</f>
        <v/>
      </c>
      <c r="G1903" s="34" t="str">
        <f t="shared" si="445"/>
        <v/>
      </c>
      <c r="H1903" s="27" t="str">
        <f t="shared" si="446"/>
        <v/>
      </c>
      <c r="I1903" s="27" t="str">
        <f t="shared" si="447"/>
        <v/>
      </c>
      <c r="J1903" s="27" t="str">
        <f t="shared" si="448"/>
        <v/>
      </c>
      <c r="K1903" s="27" t="str">
        <f t="shared" si="449"/>
        <v/>
      </c>
      <c r="L1903" s="27" t="str">
        <f t="shared" si="450"/>
        <v/>
      </c>
      <c r="M1903" s="32" t="str">
        <f t="shared" si="451"/>
        <v/>
      </c>
      <c r="N1903" s="27" t="str">
        <f t="shared" si="438"/>
        <v/>
      </c>
      <c r="O1903" s="27" t="str">
        <f t="shared" si="439"/>
        <v/>
      </c>
      <c r="P1903" s="27" t="str">
        <f t="shared" si="440"/>
        <v/>
      </c>
      <c r="Q1903" s="27" t="str">
        <f t="shared" si="441"/>
        <v/>
      </c>
      <c r="R1903" s="27" t="str">
        <f t="shared" si="442"/>
        <v/>
      </c>
      <c r="S1903" s="27" t="str">
        <f t="shared" si="443"/>
        <v/>
      </c>
      <c r="T1903" s="32" t="str">
        <f t="shared" si="444"/>
        <v/>
      </c>
      <c r="U1903" s="10"/>
    </row>
    <row r="1904" spans="1:21" x14ac:dyDescent="0.25">
      <c r="A1904" s="10"/>
      <c r="B1904" s="4" t="str">
        <f>IF(ISBLANK('INPUT | Operations'!$B1909),"",COUNT('INPUT | Operations'!$B$12:$B1908))</f>
        <v/>
      </c>
      <c r="C1904" s="27" t="str">
        <f>IF(ISNUMBER($B1904),('INPUT | Operations'!$C1908+'INPUT | Operations'!$C1909)/2,"")</f>
        <v/>
      </c>
      <c r="D1904" s="28" t="str">
        <f t="shared" si="437"/>
        <v/>
      </c>
      <c r="E1904" s="26" t="str">
        <f>IF(ISNUMBER($B1904),'INPUT | Operations'!$B1909-'INPUT | Operations'!$B1908,"")</f>
        <v/>
      </c>
      <c r="F1904" s="32" t="str">
        <f>IF(ISNUMBER($B1904),IF('INPUT | Operations'!$B1909&lt;MainEngine_BurnTime,1,IF('INPUT | Operations'!$B1908&lt;=MainEngine_BurnTime,(MainEngine_BurnTime-'INPUT | Operations'!$B1908)/('INPUT | Operations'!$B1909-'INPUT | Operations'!$B1908),0))*'INPUT | Operations'!$D1908*NumberOfMainEngines*NumberOfOps*$E1904,"")</f>
        <v/>
      </c>
      <c r="G1904" s="34" t="str">
        <f t="shared" si="445"/>
        <v/>
      </c>
      <c r="H1904" s="27" t="str">
        <f t="shared" si="446"/>
        <v/>
      </c>
      <c r="I1904" s="27" t="str">
        <f t="shared" si="447"/>
        <v/>
      </c>
      <c r="J1904" s="27" t="str">
        <f t="shared" si="448"/>
        <v/>
      </c>
      <c r="K1904" s="27" t="str">
        <f t="shared" si="449"/>
        <v/>
      </c>
      <c r="L1904" s="27" t="str">
        <f t="shared" si="450"/>
        <v/>
      </c>
      <c r="M1904" s="32" t="str">
        <f t="shared" si="451"/>
        <v/>
      </c>
      <c r="N1904" s="27" t="str">
        <f t="shared" si="438"/>
        <v/>
      </c>
      <c r="O1904" s="27" t="str">
        <f t="shared" si="439"/>
        <v/>
      </c>
      <c r="P1904" s="27" t="str">
        <f t="shared" si="440"/>
        <v/>
      </c>
      <c r="Q1904" s="27" t="str">
        <f t="shared" si="441"/>
        <v/>
      </c>
      <c r="R1904" s="27" t="str">
        <f t="shared" si="442"/>
        <v/>
      </c>
      <c r="S1904" s="27" t="str">
        <f t="shared" si="443"/>
        <v/>
      </c>
      <c r="T1904" s="32" t="str">
        <f t="shared" si="444"/>
        <v/>
      </c>
      <c r="U1904" s="10"/>
    </row>
    <row r="1905" spans="1:21" x14ac:dyDescent="0.25">
      <c r="A1905" s="10"/>
      <c r="B1905" s="4" t="str">
        <f>IF(ISBLANK('INPUT | Operations'!$B1910),"",COUNT('INPUT | Operations'!$B$12:$B1909))</f>
        <v/>
      </c>
      <c r="C1905" s="27" t="str">
        <f>IF(ISNUMBER($B1905),('INPUT | Operations'!$C1909+'INPUT | Operations'!$C1910)/2,"")</f>
        <v/>
      </c>
      <c r="D1905" s="28" t="str">
        <f t="shared" si="437"/>
        <v/>
      </c>
      <c r="E1905" s="26" t="str">
        <f>IF(ISNUMBER($B1905),'INPUT | Operations'!$B1910-'INPUT | Operations'!$B1909,"")</f>
        <v/>
      </c>
      <c r="F1905" s="32" t="str">
        <f>IF(ISNUMBER($B1905),IF('INPUT | Operations'!$B1910&lt;MainEngine_BurnTime,1,IF('INPUT | Operations'!$B1909&lt;=MainEngine_BurnTime,(MainEngine_BurnTime-'INPUT | Operations'!$B1909)/('INPUT | Operations'!$B1910-'INPUT | Operations'!$B1909),0))*'INPUT | Operations'!$D1909*NumberOfMainEngines*NumberOfOps*$E1905,"")</f>
        <v/>
      </c>
      <c r="G1905" s="34" t="str">
        <f t="shared" si="445"/>
        <v/>
      </c>
      <c r="H1905" s="27" t="str">
        <f t="shared" si="446"/>
        <v/>
      </c>
      <c r="I1905" s="27" t="str">
        <f t="shared" si="447"/>
        <v/>
      </c>
      <c r="J1905" s="27" t="str">
        <f t="shared" si="448"/>
        <v/>
      </c>
      <c r="K1905" s="27" t="str">
        <f t="shared" si="449"/>
        <v/>
      </c>
      <c r="L1905" s="27" t="str">
        <f t="shared" si="450"/>
        <v/>
      </c>
      <c r="M1905" s="32" t="str">
        <f t="shared" si="451"/>
        <v/>
      </c>
      <c r="N1905" s="27" t="str">
        <f t="shared" si="438"/>
        <v/>
      </c>
      <c r="O1905" s="27" t="str">
        <f t="shared" si="439"/>
        <v/>
      </c>
      <c r="P1905" s="27" t="str">
        <f t="shared" si="440"/>
        <v/>
      </c>
      <c r="Q1905" s="27" t="str">
        <f t="shared" si="441"/>
        <v/>
      </c>
      <c r="R1905" s="27" t="str">
        <f t="shared" si="442"/>
        <v/>
      </c>
      <c r="S1905" s="27" t="str">
        <f t="shared" si="443"/>
        <v/>
      </c>
      <c r="T1905" s="32" t="str">
        <f t="shared" si="444"/>
        <v/>
      </c>
      <c r="U1905" s="10"/>
    </row>
    <row r="1906" spans="1:21" x14ac:dyDescent="0.25">
      <c r="A1906" s="10"/>
      <c r="B1906" s="4" t="str">
        <f>IF(ISBLANK('INPUT | Operations'!$B1911),"",COUNT('INPUT | Operations'!$B$12:$B1910))</f>
        <v/>
      </c>
      <c r="C1906" s="27" t="str">
        <f>IF(ISNUMBER($B1906),('INPUT | Operations'!$C1910+'INPUT | Operations'!$C1911)/2,"")</f>
        <v/>
      </c>
      <c r="D1906" s="28" t="str">
        <f t="shared" si="437"/>
        <v/>
      </c>
      <c r="E1906" s="26" t="str">
        <f>IF(ISNUMBER($B1906),'INPUT | Operations'!$B1911-'INPUT | Operations'!$B1910,"")</f>
        <v/>
      </c>
      <c r="F1906" s="32" t="str">
        <f>IF(ISNUMBER($B1906),IF('INPUT | Operations'!$B1911&lt;MainEngine_BurnTime,1,IF('INPUT | Operations'!$B1910&lt;=MainEngine_BurnTime,(MainEngine_BurnTime-'INPUT | Operations'!$B1910)/('INPUT | Operations'!$B1911-'INPUT | Operations'!$B1910),0))*'INPUT | Operations'!$D1910*NumberOfMainEngines*NumberOfOps*$E1906,"")</f>
        <v/>
      </c>
      <c r="G1906" s="34" t="str">
        <f t="shared" si="445"/>
        <v/>
      </c>
      <c r="H1906" s="27" t="str">
        <f t="shared" si="446"/>
        <v/>
      </c>
      <c r="I1906" s="27" t="str">
        <f t="shared" si="447"/>
        <v/>
      </c>
      <c r="J1906" s="27" t="str">
        <f t="shared" si="448"/>
        <v/>
      </c>
      <c r="K1906" s="27" t="str">
        <f t="shared" si="449"/>
        <v/>
      </c>
      <c r="L1906" s="27" t="str">
        <f t="shared" si="450"/>
        <v/>
      </c>
      <c r="M1906" s="32" t="str">
        <f t="shared" si="451"/>
        <v/>
      </c>
      <c r="N1906" s="27" t="str">
        <f t="shared" si="438"/>
        <v/>
      </c>
      <c r="O1906" s="27" t="str">
        <f t="shared" si="439"/>
        <v/>
      </c>
      <c r="P1906" s="27" t="str">
        <f t="shared" si="440"/>
        <v/>
      </c>
      <c r="Q1906" s="27" t="str">
        <f t="shared" si="441"/>
        <v/>
      </c>
      <c r="R1906" s="27" t="str">
        <f t="shared" si="442"/>
        <v/>
      </c>
      <c r="S1906" s="27" t="str">
        <f t="shared" si="443"/>
        <v/>
      </c>
      <c r="T1906" s="32" t="str">
        <f t="shared" si="444"/>
        <v/>
      </c>
      <c r="U1906" s="10"/>
    </row>
    <row r="1907" spans="1:21" x14ac:dyDescent="0.25">
      <c r="A1907" s="10"/>
      <c r="B1907" s="4" t="str">
        <f>IF(ISBLANK('INPUT | Operations'!$B1912),"",COUNT('INPUT | Operations'!$B$12:$B1911))</f>
        <v/>
      </c>
      <c r="C1907" s="27" t="str">
        <f>IF(ISNUMBER($B1907),('INPUT | Operations'!$C1911+'INPUT | Operations'!$C1912)/2,"")</f>
        <v/>
      </c>
      <c r="D1907" s="28" t="str">
        <f t="shared" si="437"/>
        <v/>
      </c>
      <c r="E1907" s="26" t="str">
        <f>IF(ISNUMBER($B1907),'INPUT | Operations'!$B1912-'INPUT | Operations'!$B1911,"")</f>
        <v/>
      </c>
      <c r="F1907" s="32" t="str">
        <f>IF(ISNUMBER($B1907),IF('INPUT | Operations'!$B1912&lt;MainEngine_BurnTime,1,IF('INPUT | Operations'!$B1911&lt;=MainEngine_BurnTime,(MainEngine_BurnTime-'INPUT | Operations'!$B1911)/('INPUT | Operations'!$B1912-'INPUT | Operations'!$B1911),0))*'INPUT | Operations'!$D1911*NumberOfMainEngines*NumberOfOps*$E1907,"")</f>
        <v/>
      </c>
      <c r="G1907" s="34" t="str">
        <f t="shared" si="445"/>
        <v/>
      </c>
      <c r="H1907" s="27" t="str">
        <f t="shared" si="446"/>
        <v/>
      </c>
      <c r="I1907" s="27" t="str">
        <f t="shared" si="447"/>
        <v/>
      </c>
      <c r="J1907" s="27" t="str">
        <f t="shared" si="448"/>
        <v/>
      </c>
      <c r="K1907" s="27" t="str">
        <f t="shared" si="449"/>
        <v/>
      </c>
      <c r="L1907" s="27" t="str">
        <f t="shared" si="450"/>
        <v/>
      </c>
      <c r="M1907" s="32" t="str">
        <f t="shared" si="451"/>
        <v/>
      </c>
      <c r="N1907" s="27" t="str">
        <f t="shared" si="438"/>
        <v/>
      </c>
      <c r="O1907" s="27" t="str">
        <f t="shared" si="439"/>
        <v/>
      </c>
      <c r="P1907" s="27" t="str">
        <f t="shared" si="440"/>
        <v/>
      </c>
      <c r="Q1907" s="27" t="str">
        <f t="shared" si="441"/>
        <v/>
      </c>
      <c r="R1907" s="27" t="str">
        <f t="shared" si="442"/>
        <v/>
      </c>
      <c r="S1907" s="27" t="str">
        <f t="shared" si="443"/>
        <v/>
      </c>
      <c r="T1907" s="32" t="str">
        <f t="shared" si="444"/>
        <v/>
      </c>
      <c r="U1907" s="10"/>
    </row>
    <row r="1908" spans="1:21" x14ac:dyDescent="0.25">
      <c r="A1908" s="10"/>
      <c r="B1908" s="4" t="str">
        <f>IF(ISBLANK('INPUT | Operations'!$B1913),"",COUNT('INPUT | Operations'!$B$12:$B1912))</f>
        <v/>
      </c>
      <c r="C1908" s="27" t="str">
        <f>IF(ISNUMBER($B1908),('INPUT | Operations'!$C1912+'INPUT | Operations'!$C1913)/2,"")</f>
        <v/>
      </c>
      <c r="D1908" s="28" t="str">
        <f t="shared" si="437"/>
        <v/>
      </c>
      <c r="E1908" s="26" t="str">
        <f>IF(ISNUMBER($B1908),'INPUT | Operations'!$B1913-'INPUT | Operations'!$B1912,"")</f>
        <v/>
      </c>
      <c r="F1908" s="32" t="str">
        <f>IF(ISNUMBER($B1908),IF('INPUT | Operations'!$B1913&lt;MainEngine_BurnTime,1,IF('INPUT | Operations'!$B1912&lt;=MainEngine_BurnTime,(MainEngine_BurnTime-'INPUT | Operations'!$B1912)/('INPUT | Operations'!$B1913-'INPUT | Operations'!$B1912),0))*'INPUT | Operations'!$D1912*NumberOfMainEngines*NumberOfOps*$E1908,"")</f>
        <v/>
      </c>
      <c r="G1908" s="34" t="str">
        <f t="shared" si="445"/>
        <v/>
      </c>
      <c r="H1908" s="27" t="str">
        <f t="shared" si="446"/>
        <v/>
      </c>
      <c r="I1908" s="27" t="str">
        <f t="shared" si="447"/>
        <v/>
      </c>
      <c r="J1908" s="27" t="str">
        <f t="shared" si="448"/>
        <v/>
      </c>
      <c r="K1908" s="27" t="str">
        <f t="shared" si="449"/>
        <v/>
      </c>
      <c r="L1908" s="27" t="str">
        <f t="shared" si="450"/>
        <v/>
      </c>
      <c r="M1908" s="32" t="str">
        <f t="shared" si="451"/>
        <v/>
      </c>
      <c r="N1908" s="27" t="str">
        <f t="shared" si="438"/>
        <v/>
      </c>
      <c r="O1908" s="27" t="str">
        <f t="shared" si="439"/>
        <v/>
      </c>
      <c r="P1908" s="27" t="str">
        <f t="shared" si="440"/>
        <v/>
      </c>
      <c r="Q1908" s="27" t="str">
        <f t="shared" si="441"/>
        <v/>
      </c>
      <c r="R1908" s="27" t="str">
        <f t="shared" si="442"/>
        <v/>
      </c>
      <c r="S1908" s="27" t="str">
        <f t="shared" si="443"/>
        <v/>
      </c>
      <c r="T1908" s="32" t="str">
        <f t="shared" si="444"/>
        <v/>
      </c>
      <c r="U1908" s="10"/>
    </row>
    <row r="1909" spans="1:21" x14ac:dyDescent="0.25">
      <c r="A1909" s="10"/>
      <c r="B1909" s="4" t="str">
        <f>IF(ISBLANK('INPUT | Operations'!$B1914),"",COUNT('INPUT | Operations'!$B$12:$B1913))</f>
        <v/>
      </c>
      <c r="C1909" s="27" t="str">
        <f>IF(ISNUMBER($B1909),('INPUT | Operations'!$C1913+'INPUT | Operations'!$C1914)/2,"")</f>
        <v/>
      </c>
      <c r="D1909" s="28" t="str">
        <f t="shared" ref="D1909:D1972" si="452">IF(ISNUMBER($B1909),C1909*0.3048/1000,"")</f>
        <v/>
      </c>
      <c r="E1909" s="26" t="str">
        <f>IF(ISNUMBER($B1909),'INPUT | Operations'!$B1914-'INPUT | Operations'!$B1913,"")</f>
        <v/>
      </c>
      <c r="F1909" s="32" t="str">
        <f>IF(ISNUMBER($B1909),IF('INPUT | Operations'!$B1914&lt;MainEngine_BurnTime,1,IF('INPUT | Operations'!$B1913&lt;=MainEngine_BurnTime,(MainEngine_BurnTime-'INPUT | Operations'!$B1913)/('INPUT | Operations'!$B1914-'INPUT | Operations'!$B1913),0))*'INPUT | Operations'!$D1913*NumberOfMainEngines*NumberOfOps*$E1909,"")</f>
        <v/>
      </c>
      <c r="G1909" s="34" t="str">
        <f t="shared" si="445"/>
        <v/>
      </c>
      <c r="H1909" s="27" t="str">
        <f t="shared" si="446"/>
        <v/>
      </c>
      <c r="I1909" s="27" t="str">
        <f t="shared" si="447"/>
        <v/>
      </c>
      <c r="J1909" s="27" t="str">
        <f t="shared" si="448"/>
        <v/>
      </c>
      <c r="K1909" s="27" t="str">
        <f t="shared" si="449"/>
        <v/>
      </c>
      <c r="L1909" s="27" t="str">
        <f t="shared" si="450"/>
        <v/>
      </c>
      <c r="M1909" s="32" t="str">
        <f t="shared" si="451"/>
        <v/>
      </c>
      <c r="N1909" s="27" t="str">
        <f t="shared" ref="N1909:N1972" si="453">IFERROR($F1909*G1909/1000,"")</f>
        <v/>
      </c>
      <c r="O1909" s="27" t="str">
        <f t="shared" ref="O1909:O1972" si="454">IFERROR($F1909*H1909/1000,"")</f>
        <v/>
      </c>
      <c r="P1909" s="27" t="str">
        <f t="shared" ref="P1909:P1972" si="455">IFERROR($F1909*I1909/1000,"")</f>
        <v/>
      </c>
      <c r="Q1909" s="27" t="str">
        <f t="shared" ref="Q1909:Q1972" si="456">IFERROR($F1909*J1909/1000,"")</f>
        <v/>
      </c>
      <c r="R1909" s="27" t="str">
        <f t="shared" ref="R1909:R1972" si="457">IFERROR($F1909*K1909/1000,"")</f>
        <v/>
      </c>
      <c r="S1909" s="27" t="str">
        <f t="shared" ref="S1909:S1972" si="458">IFERROR($F1909*L1909/1000,"")</f>
        <v/>
      </c>
      <c r="T1909" s="32" t="str">
        <f t="shared" ref="T1909:T1972" si="459">IFERROR($F1909*M1909/1000,"")</f>
        <v/>
      </c>
      <c r="U1909" s="10"/>
    </row>
    <row r="1910" spans="1:21" x14ac:dyDescent="0.25">
      <c r="A1910" s="10"/>
      <c r="B1910" s="4" t="str">
        <f>IF(ISBLANK('INPUT | Operations'!$B1915),"",COUNT('INPUT | Operations'!$B$12:$B1914))</f>
        <v/>
      </c>
      <c r="C1910" s="27" t="str">
        <f>IF(ISNUMBER($B1910),('INPUT | Operations'!$C1914+'INPUT | Operations'!$C1915)/2,"")</f>
        <v/>
      </c>
      <c r="D1910" s="28" t="str">
        <f t="shared" si="452"/>
        <v/>
      </c>
      <c r="E1910" s="26" t="str">
        <f>IF(ISNUMBER($B1910),'INPUT | Operations'!$B1915-'INPUT | Operations'!$B1914,"")</f>
        <v/>
      </c>
      <c r="F1910" s="32" t="str">
        <f>IF(ISNUMBER($B1910),IF('INPUT | Operations'!$B1915&lt;MainEngine_BurnTime,1,IF('INPUT | Operations'!$B1914&lt;=MainEngine_BurnTime,(MainEngine_BurnTime-'INPUT | Operations'!$B1914)/('INPUT | Operations'!$B1915-'INPUT | Operations'!$B1914),0))*'INPUT | Operations'!$D1914*NumberOfMainEngines*NumberOfOps*$E1910,"")</f>
        <v/>
      </c>
      <c r="G1910" s="34" t="str">
        <f t="shared" si="445"/>
        <v/>
      </c>
      <c r="H1910" s="27" t="str">
        <f t="shared" si="446"/>
        <v/>
      </c>
      <c r="I1910" s="27" t="str">
        <f t="shared" si="447"/>
        <v/>
      </c>
      <c r="J1910" s="27" t="str">
        <f t="shared" si="448"/>
        <v/>
      </c>
      <c r="K1910" s="27" t="str">
        <f t="shared" si="449"/>
        <v/>
      </c>
      <c r="L1910" s="27" t="str">
        <f t="shared" si="450"/>
        <v/>
      </c>
      <c r="M1910" s="32" t="str">
        <f t="shared" si="451"/>
        <v/>
      </c>
      <c r="N1910" s="27" t="str">
        <f t="shared" si="453"/>
        <v/>
      </c>
      <c r="O1910" s="27" t="str">
        <f t="shared" si="454"/>
        <v/>
      </c>
      <c r="P1910" s="27" t="str">
        <f t="shared" si="455"/>
        <v/>
      </c>
      <c r="Q1910" s="27" t="str">
        <f t="shared" si="456"/>
        <v/>
      </c>
      <c r="R1910" s="27" t="str">
        <f t="shared" si="457"/>
        <v/>
      </c>
      <c r="S1910" s="27" t="str">
        <f t="shared" si="458"/>
        <v/>
      </c>
      <c r="T1910" s="32" t="str">
        <f t="shared" si="459"/>
        <v/>
      </c>
      <c r="U1910" s="10"/>
    </row>
    <row r="1911" spans="1:21" x14ac:dyDescent="0.25">
      <c r="A1911" s="10"/>
      <c r="B1911" s="4" t="str">
        <f>IF(ISBLANK('INPUT | Operations'!$B1916),"",COUNT('INPUT | Operations'!$B$12:$B1915))</f>
        <v/>
      </c>
      <c r="C1911" s="27" t="str">
        <f>IF(ISNUMBER($B1911),('INPUT | Operations'!$C1915+'INPUT | Operations'!$C1916)/2,"")</f>
        <v/>
      </c>
      <c r="D1911" s="28" t="str">
        <f t="shared" si="452"/>
        <v/>
      </c>
      <c r="E1911" s="26" t="str">
        <f>IF(ISNUMBER($B1911),'INPUT | Operations'!$B1916-'INPUT | Operations'!$B1915,"")</f>
        <v/>
      </c>
      <c r="F1911" s="32" t="str">
        <f>IF(ISNUMBER($B1911),IF('INPUT | Operations'!$B1916&lt;MainEngine_BurnTime,1,IF('INPUT | Operations'!$B1915&lt;=MainEngine_BurnTime,(MainEngine_BurnTime-'INPUT | Operations'!$B1915)/('INPUT | Operations'!$B1916-'INPUT | Operations'!$B1915),0))*'INPUT | Operations'!$D1915*NumberOfMainEngines*NumberOfOps*$E1911,"")</f>
        <v/>
      </c>
      <c r="G1911" s="34" t="str">
        <f t="shared" si="445"/>
        <v/>
      </c>
      <c r="H1911" s="27" t="str">
        <f t="shared" si="446"/>
        <v/>
      </c>
      <c r="I1911" s="27" t="str">
        <f t="shared" si="447"/>
        <v/>
      </c>
      <c r="J1911" s="27" t="str">
        <f t="shared" si="448"/>
        <v/>
      </c>
      <c r="K1911" s="27" t="str">
        <f t="shared" si="449"/>
        <v/>
      </c>
      <c r="L1911" s="27" t="str">
        <f t="shared" si="450"/>
        <v/>
      </c>
      <c r="M1911" s="32" t="str">
        <f t="shared" si="451"/>
        <v/>
      </c>
      <c r="N1911" s="27" t="str">
        <f t="shared" si="453"/>
        <v/>
      </c>
      <c r="O1911" s="27" t="str">
        <f t="shared" si="454"/>
        <v/>
      </c>
      <c r="P1911" s="27" t="str">
        <f t="shared" si="455"/>
        <v/>
      </c>
      <c r="Q1911" s="27" t="str">
        <f t="shared" si="456"/>
        <v/>
      </c>
      <c r="R1911" s="27" t="str">
        <f t="shared" si="457"/>
        <v/>
      </c>
      <c r="S1911" s="27" t="str">
        <f t="shared" si="458"/>
        <v/>
      </c>
      <c r="T1911" s="32" t="str">
        <f t="shared" si="459"/>
        <v/>
      </c>
      <c r="U1911" s="10"/>
    </row>
    <row r="1912" spans="1:21" x14ac:dyDescent="0.25">
      <c r="A1912" s="10"/>
      <c r="B1912" s="4" t="str">
        <f>IF(ISBLANK('INPUT | Operations'!$B1917),"",COUNT('INPUT | Operations'!$B$12:$B1916))</f>
        <v/>
      </c>
      <c r="C1912" s="27" t="str">
        <f>IF(ISNUMBER($B1912),('INPUT | Operations'!$C1916+'INPUT | Operations'!$C1917)/2,"")</f>
        <v/>
      </c>
      <c r="D1912" s="28" t="str">
        <f t="shared" si="452"/>
        <v/>
      </c>
      <c r="E1912" s="26" t="str">
        <f>IF(ISNUMBER($B1912),'INPUT | Operations'!$B1917-'INPUT | Operations'!$B1916,"")</f>
        <v/>
      </c>
      <c r="F1912" s="32" t="str">
        <f>IF(ISNUMBER($B1912),IF('INPUT | Operations'!$B1917&lt;MainEngine_BurnTime,1,IF('INPUT | Operations'!$B1916&lt;=MainEngine_BurnTime,(MainEngine_BurnTime-'INPUT | Operations'!$B1916)/('INPUT | Operations'!$B1917-'INPUT | Operations'!$B1916),0))*'INPUT | Operations'!$D1916*NumberOfMainEngines*NumberOfOps*$E1912,"")</f>
        <v/>
      </c>
      <c r="G1912" s="34" t="str">
        <f t="shared" si="445"/>
        <v/>
      </c>
      <c r="H1912" s="27" t="str">
        <f t="shared" si="446"/>
        <v/>
      </c>
      <c r="I1912" s="27" t="str">
        <f t="shared" si="447"/>
        <v/>
      </c>
      <c r="J1912" s="27" t="str">
        <f t="shared" si="448"/>
        <v/>
      </c>
      <c r="K1912" s="27" t="str">
        <f t="shared" si="449"/>
        <v/>
      </c>
      <c r="L1912" s="27" t="str">
        <f t="shared" si="450"/>
        <v/>
      </c>
      <c r="M1912" s="32" t="str">
        <f t="shared" si="451"/>
        <v/>
      </c>
      <c r="N1912" s="27" t="str">
        <f t="shared" si="453"/>
        <v/>
      </c>
      <c r="O1912" s="27" t="str">
        <f t="shared" si="454"/>
        <v/>
      </c>
      <c r="P1912" s="27" t="str">
        <f t="shared" si="455"/>
        <v/>
      </c>
      <c r="Q1912" s="27" t="str">
        <f t="shared" si="456"/>
        <v/>
      </c>
      <c r="R1912" s="27" t="str">
        <f t="shared" si="457"/>
        <v/>
      </c>
      <c r="S1912" s="27" t="str">
        <f t="shared" si="458"/>
        <v/>
      </c>
      <c r="T1912" s="32" t="str">
        <f t="shared" si="459"/>
        <v/>
      </c>
      <c r="U1912" s="10"/>
    </row>
    <row r="1913" spans="1:21" x14ac:dyDescent="0.25">
      <c r="A1913" s="10"/>
      <c r="B1913" s="4" t="str">
        <f>IF(ISBLANK('INPUT | Operations'!$B1918),"",COUNT('INPUT | Operations'!$B$12:$B1917))</f>
        <v/>
      </c>
      <c r="C1913" s="27" t="str">
        <f>IF(ISNUMBER($B1913),('INPUT | Operations'!$C1917+'INPUT | Operations'!$C1918)/2,"")</f>
        <v/>
      </c>
      <c r="D1913" s="28" t="str">
        <f t="shared" si="452"/>
        <v/>
      </c>
      <c r="E1913" s="26" t="str">
        <f>IF(ISNUMBER($B1913),'INPUT | Operations'!$B1918-'INPUT | Operations'!$B1917,"")</f>
        <v/>
      </c>
      <c r="F1913" s="32" t="str">
        <f>IF(ISNUMBER($B1913),IF('INPUT | Operations'!$B1918&lt;MainEngine_BurnTime,1,IF('INPUT | Operations'!$B1917&lt;=MainEngine_BurnTime,(MainEngine_BurnTime-'INPUT | Operations'!$B1917)/('INPUT | Operations'!$B1918-'INPUT | Operations'!$B1917),0))*'INPUT | Operations'!$D1917*NumberOfMainEngines*NumberOfOps*$E1913,"")</f>
        <v/>
      </c>
      <c r="G1913" s="34" t="str">
        <f t="shared" si="445"/>
        <v/>
      </c>
      <c r="H1913" s="27" t="str">
        <f t="shared" si="446"/>
        <v/>
      </c>
      <c r="I1913" s="27" t="str">
        <f t="shared" si="447"/>
        <v/>
      </c>
      <c r="J1913" s="27" t="str">
        <f t="shared" si="448"/>
        <v/>
      </c>
      <c r="K1913" s="27" t="str">
        <f t="shared" si="449"/>
        <v/>
      </c>
      <c r="L1913" s="27" t="str">
        <f t="shared" si="450"/>
        <v/>
      </c>
      <c r="M1913" s="32" t="str">
        <f t="shared" si="451"/>
        <v/>
      </c>
      <c r="N1913" s="27" t="str">
        <f t="shared" si="453"/>
        <v/>
      </c>
      <c r="O1913" s="27" t="str">
        <f t="shared" si="454"/>
        <v/>
      </c>
      <c r="P1913" s="27" t="str">
        <f t="shared" si="455"/>
        <v/>
      </c>
      <c r="Q1913" s="27" t="str">
        <f t="shared" si="456"/>
        <v/>
      </c>
      <c r="R1913" s="27" t="str">
        <f t="shared" si="457"/>
        <v/>
      </c>
      <c r="S1913" s="27" t="str">
        <f t="shared" si="458"/>
        <v/>
      </c>
      <c r="T1913" s="32" t="str">
        <f t="shared" si="459"/>
        <v/>
      </c>
      <c r="U1913" s="10"/>
    </row>
    <row r="1914" spans="1:21" x14ac:dyDescent="0.25">
      <c r="A1914" s="10"/>
      <c r="B1914" s="4" t="str">
        <f>IF(ISBLANK('INPUT | Operations'!$B1919),"",COUNT('INPUT | Operations'!$B$12:$B1918))</f>
        <v/>
      </c>
      <c r="C1914" s="27" t="str">
        <f>IF(ISNUMBER($B1914),('INPUT | Operations'!$C1918+'INPUT | Operations'!$C1919)/2,"")</f>
        <v/>
      </c>
      <c r="D1914" s="28" t="str">
        <f t="shared" si="452"/>
        <v/>
      </c>
      <c r="E1914" s="26" t="str">
        <f>IF(ISNUMBER($B1914),'INPUT | Operations'!$B1919-'INPUT | Operations'!$B1918,"")</f>
        <v/>
      </c>
      <c r="F1914" s="32" t="str">
        <f>IF(ISNUMBER($B1914),IF('INPUT | Operations'!$B1919&lt;MainEngine_BurnTime,1,IF('INPUT | Operations'!$B1918&lt;=MainEngine_BurnTime,(MainEngine_BurnTime-'INPUT | Operations'!$B1918)/('INPUT | Operations'!$B1919-'INPUT | Operations'!$B1918),0))*'INPUT | Operations'!$D1918*NumberOfMainEngines*NumberOfOps*$E1914,"")</f>
        <v/>
      </c>
      <c r="G1914" s="34" t="str">
        <f t="shared" si="445"/>
        <v/>
      </c>
      <c r="H1914" s="27" t="str">
        <f t="shared" si="446"/>
        <v/>
      </c>
      <c r="I1914" s="27" t="str">
        <f t="shared" si="447"/>
        <v/>
      </c>
      <c r="J1914" s="27" t="str">
        <f t="shared" si="448"/>
        <v/>
      </c>
      <c r="K1914" s="27" t="str">
        <f t="shared" si="449"/>
        <v/>
      </c>
      <c r="L1914" s="27" t="str">
        <f t="shared" si="450"/>
        <v/>
      </c>
      <c r="M1914" s="32" t="str">
        <f t="shared" si="451"/>
        <v/>
      </c>
      <c r="N1914" s="27" t="str">
        <f t="shared" si="453"/>
        <v/>
      </c>
      <c r="O1914" s="27" t="str">
        <f t="shared" si="454"/>
        <v/>
      </c>
      <c r="P1914" s="27" t="str">
        <f t="shared" si="455"/>
        <v/>
      </c>
      <c r="Q1914" s="27" t="str">
        <f t="shared" si="456"/>
        <v/>
      </c>
      <c r="R1914" s="27" t="str">
        <f t="shared" si="457"/>
        <v/>
      </c>
      <c r="S1914" s="27" t="str">
        <f t="shared" si="458"/>
        <v/>
      </c>
      <c r="T1914" s="32" t="str">
        <f t="shared" si="459"/>
        <v/>
      </c>
      <c r="U1914" s="10"/>
    </row>
    <row r="1915" spans="1:21" x14ac:dyDescent="0.25">
      <c r="A1915" s="10"/>
      <c r="B1915" s="4" t="str">
        <f>IF(ISBLANK('INPUT | Operations'!$B1920),"",COUNT('INPUT | Operations'!$B$12:$B1919))</f>
        <v/>
      </c>
      <c r="C1915" s="27" t="str">
        <f>IF(ISNUMBER($B1915),('INPUT | Operations'!$C1919+'INPUT | Operations'!$C1920)/2,"")</f>
        <v/>
      </c>
      <c r="D1915" s="28" t="str">
        <f t="shared" si="452"/>
        <v/>
      </c>
      <c r="E1915" s="26" t="str">
        <f>IF(ISNUMBER($B1915),'INPUT | Operations'!$B1920-'INPUT | Operations'!$B1919,"")</f>
        <v/>
      </c>
      <c r="F1915" s="32" t="str">
        <f>IF(ISNUMBER($B1915),IF('INPUT | Operations'!$B1920&lt;MainEngine_BurnTime,1,IF('INPUT | Operations'!$B1919&lt;=MainEngine_BurnTime,(MainEngine_BurnTime-'INPUT | Operations'!$B1919)/('INPUT | Operations'!$B1920-'INPUT | Operations'!$B1919),0))*'INPUT | Operations'!$D1919*NumberOfMainEngines*NumberOfOps*$E1915,"")</f>
        <v/>
      </c>
      <c r="G1915" s="34" t="str">
        <f t="shared" si="445"/>
        <v/>
      </c>
      <c r="H1915" s="27" t="str">
        <f t="shared" si="446"/>
        <v/>
      </c>
      <c r="I1915" s="27" t="str">
        <f t="shared" si="447"/>
        <v/>
      </c>
      <c r="J1915" s="27" t="str">
        <f t="shared" si="448"/>
        <v/>
      </c>
      <c r="K1915" s="27" t="str">
        <f t="shared" si="449"/>
        <v/>
      </c>
      <c r="L1915" s="27" t="str">
        <f t="shared" si="450"/>
        <v/>
      </c>
      <c r="M1915" s="32" t="str">
        <f t="shared" si="451"/>
        <v/>
      </c>
      <c r="N1915" s="27" t="str">
        <f t="shared" si="453"/>
        <v/>
      </c>
      <c r="O1915" s="27" t="str">
        <f t="shared" si="454"/>
        <v/>
      </c>
      <c r="P1915" s="27" t="str">
        <f t="shared" si="455"/>
        <v/>
      </c>
      <c r="Q1915" s="27" t="str">
        <f t="shared" si="456"/>
        <v/>
      </c>
      <c r="R1915" s="27" t="str">
        <f t="shared" si="457"/>
        <v/>
      </c>
      <c r="S1915" s="27" t="str">
        <f t="shared" si="458"/>
        <v/>
      </c>
      <c r="T1915" s="32" t="str">
        <f t="shared" si="459"/>
        <v/>
      </c>
      <c r="U1915" s="10"/>
    </row>
    <row r="1916" spans="1:21" x14ac:dyDescent="0.25">
      <c r="A1916" s="10"/>
      <c r="B1916" s="4" t="str">
        <f>IF(ISBLANK('INPUT | Operations'!$B1921),"",COUNT('INPUT | Operations'!$B$12:$B1920))</f>
        <v/>
      </c>
      <c r="C1916" s="27" t="str">
        <f>IF(ISNUMBER($B1916),('INPUT | Operations'!$C1920+'INPUT | Operations'!$C1921)/2,"")</f>
        <v/>
      </c>
      <c r="D1916" s="28" t="str">
        <f t="shared" si="452"/>
        <v/>
      </c>
      <c r="E1916" s="26" t="str">
        <f>IF(ISNUMBER($B1916),'INPUT | Operations'!$B1921-'INPUT | Operations'!$B1920,"")</f>
        <v/>
      </c>
      <c r="F1916" s="32" t="str">
        <f>IF(ISNUMBER($B1916),IF('INPUT | Operations'!$B1921&lt;MainEngine_BurnTime,1,IF('INPUT | Operations'!$B1920&lt;=MainEngine_BurnTime,(MainEngine_BurnTime-'INPUT | Operations'!$B1920)/('INPUT | Operations'!$B1921-'INPUT | Operations'!$B1920),0))*'INPUT | Operations'!$D1920*NumberOfMainEngines*NumberOfOps*$E1916,"")</f>
        <v/>
      </c>
      <c r="G1916" s="34" t="str">
        <f t="shared" si="445"/>
        <v/>
      </c>
      <c r="H1916" s="27" t="str">
        <f t="shared" si="446"/>
        <v/>
      </c>
      <c r="I1916" s="27" t="str">
        <f t="shared" si="447"/>
        <v/>
      </c>
      <c r="J1916" s="27" t="str">
        <f t="shared" si="448"/>
        <v/>
      </c>
      <c r="K1916" s="27" t="str">
        <f t="shared" si="449"/>
        <v/>
      </c>
      <c r="L1916" s="27" t="str">
        <f t="shared" si="450"/>
        <v/>
      </c>
      <c r="M1916" s="32" t="str">
        <f t="shared" si="451"/>
        <v/>
      </c>
      <c r="N1916" s="27" t="str">
        <f t="shared" si="453"/>
        <v/>
      </c>
      <c r="O1916" s="27" t="str">
        <f t="shared" si="454"/>
        <v/>
      </c>
      <c r="P1916" s="27" t="str">
        <f t="shared" si="455"/>
        <v/>
      </c>
      <c r="Q1916" s="27" t="str">
        <f t="shared" si="456"/>
        <v/>
      </c>
      <c r="R1916" s="27" t="str">
        <f t="shared" si="457"/>
        <v/>
      </c>
      <c r="S1916" s="27" t="str">
        <f t="shared" si="458"/>
        <v/>
      </c>
      <c r="T1916" s="32" t="str">
        <f t="shared" si="459"/>
        <v/>
      </c>
      <c r="U1916" s="10"/>
    </row>
    <row r="1917" spans="1:21" x14ac:dyDescent="0.25">
      <c r="A1917" s="10"/>
      <c r="B1917" s="4" t="str">
        <f>IF(ISBLANK('INPUT | Operations'!$B1922),"",COUNT('INPUT | Operations'!$B$12:$B1921))</f>
        <v/>
      </c>
      <c r="C1917" s="27" t="str">
        <f>IF(ISNUMBER($B1917),('INPUT | Operations'!$C1921+'INPUT | Operations'!$C1922)/2,"")</f>
        <v/>
      </c>
      <c r="D1917" s="28" t="str">
        <f t="shared" si="452"/>
        <v/>
      </c>
      <c r="E1917" s="26" t="str">
        <f>IF(ISNUMBER($B1917),'INPUT | Operations'!$B1922-'INPUT | Operations'!$B1921,"")</f>
        <v/>
      </c>
      <c r="F1917" s="32" t="str">
        <f>IF(ISNUMBER($B1917),IF('INPUT | Operations'!$B1922&lt;MainEngine_BurnTime,1,IF('INPUT | Operations'!$B1921&lt;=MainEngine_BurnTime,(MainEngine_BurnTime-'INPUT | Operations'!$B1921)/('INPUT | Operations'!$B1922-'INPUT | Operations'!$B1921),0))*'INPUT | Operations'!$D1921*NumberOfMainEngines*NumberOfOps*$E1917,"")</f>
        <v/>
      </c>
      <c r="G1917" s="34" t="str">
        <f t="shared" si="445"/>
        <v/>
      </c>
      <c r="H1917" s="27" t="str">
        <f t="shared" si="446"/>
        <v/>
      </c>
      <c r="I1917" s="27" t="str">
        <f t="shared" si="447"/>
        <v/>
      </c>
      <c r="J1917" s="27" t="str">
        <f t="shared" si="448"/>
        <v/>
      </c>
      <c r="K1917" s="27" t="str">
        <f t="shared" si="449"/>
        <v/>
      </c>
      <c r="L1917" s="27" t="str">
        <f t="shared" si="450"/>
        <v/>
      </c>
      <c r="M1917" s="32" t="str">
        <f t="shared" si="451"/>
        <v/>
      </c>
      <c r="N1917" s="27" t="str">
        <f t="shared" si="453"/>
        <v/>
      </c>
      <c r="O1917" s="27" t="str">
        <f t="shared" si="454"/>
        <v/>
      </c>
      <c r="P1917" s="27" t="str">
        <f t="shared" si="455"/>
        <v/>
      </c>
      <c r="Q1917" s="27" t="str">
        <f t="shared" si="456"/>
        <v/>
      </c>
      <c r="R1917" s="27" t="str">
        <f t="shared" si="457"/>
        <v/>
      </c>
      <c r="S1917" s="27" t="str">
        <f t="shared" si="458"/>
        <v/>
      </c>
      <c r="T1917" s="32" t="str">
        <f t="shared" si="459"/>
        <v/>
      </c>
      <c r="U1917" s="10"/>
    </row>
    <row r="1918" spans="1:21" x14ac:dyDescent="0.25">
      <c r="A1918" s="10"/>
      <c r="B1918" s="4" t="str">
        <f>IF(ISBLANK('INPUT | Operations'!$B1923),"",COUNT('INPUT | Operations'!$B$12:$B1922))</f>
        <v/>
      </c>
      <c r="C1918" s="27" t="str">
        <f>IF(ISNUMBER($B1918),('INPUT | Operations'!$C1922+'INPUT | Operations'!$C1923)/2,"")</f>
        <v/>
      </c>
      <c r="D1918" s="28" t="str">
        <f t="shared" si="452"/>
        <v/>
      </c>
      <c r="E1918" s="26" t="str">
        <f>IF(ISNUMBER($B1918),'INPUT | Operations'!$B1923-'INPUT | Operations'!$B1922,"")</f>
        <v/>
      </c>
      <c r="F1918" s="32" t="str">
        <f>IF(ISNUMBER($B1918),IF('INPUT | Operations'!$B1923&lt;MainEngine_BurnTime,1,IF('INPUT | Operations'!$B1922&lt;=MainEngine_BurnTime,(MainEngine_BurnTime-'INPUT | Operations'!$B1922)/('INPUT | Operations'!$B1923-'INPUT | Operations'!$B1922),0))*'INPUT | Operations'!$D1922*NumberOfMainEngines*NumberOfOps*$E1918,"")</f>
        <v/>
      </c>
      <c r="G1918" s="34" t="str">
        <f t="shared" si="445"/>
        <v/>
      </c>
      <c r="H1918" s="27" t="str">
        <f t="shared" si="446"/>
        <v/>
      </c>
      <c r="I1918" s="27" t="str">
        <f t="shared" si="447"/>
        <v/>
      </c>
      <c r="J1918" s="27" t="str">
        <f t="shared" si="448"/>
        <v/>
      </c>
      <c r="K1918" s="27" t="str">
        <f t="shared" si="449"/>
        <v/>
      </c>
      <c r="L1918" s="27" t="str">
        <f t="shared" si="450"/>
        <v/>
      </c>
      <c r="M1918" s="32" t="str">
        <f t="shared" si="451"/>
        <v/>
      </c>
      <c r="N1918" s="27" t="str">
        <f t="shared" si="453"/>
        <v/>
      </c>
      <c r="O1918" s="27" t="str">
        <f t="shared" si="454"/>
        <v/>
      </c>
      <c r="P1918" s="27" t="str">
        <f t="shared" si="455"/>
        <v/>
      </c>
      <c r="Q1918" s="27" t="str">
        <f t="shared" si="456"/>
        <v/>
      </c>
      <c r="R1918" s="27" t="str">
        <f t="shared" si="457"/>
        <v/>
      </c>
      <c r="S1918" s="27" t="str">
        <f t="shared" si="458"/>
        <v/>
      </c>
      <c r="T1918" s="32" t="str">
        <f t="shared" si="459"/>
        <v/>
      </c>
      <c r="U1918" s="10"/>
    </row>
    <row r="1919" spans="1:21" x14ac:dyDescent="0.25">
      <c r="A1919" s="10"/>
      <c r="B1919" s="4" t="str">
        <f>IF(ISBLANK('INPUT | Operations'!$B1924),"",COUNT('INPUT | Operations'!$B$12:$B1923))</f>
        <v/>
      </c>
      <c r="C1919" s="27" t="str">
        <f>IF(ISNUMBER($B1919),('INPUT | Operations'!$C1923+'INPUT | Operations'!$C1924)/2,"")</f>
        <v/>
      </c>
      <c r="D1919" s="28" t="str">
        <f t="shared" si="452"/>
        <v/>
      </c>
      <c r="E1919" s="26" t="str">
        <f>IF(ISNUMBER($B1919),'INPUT | Operations'!$B1924-'INPUT | Operations'!$B1923,"")</f>
        <v/>
      </c>
      <c r="F1919" s="32" t="str">
        <f>IF(ISNUMBER($B1919),IF('INPUT | Operations'!$B1924&lt;MainEngine_BurnTime,1,IF('INPUT | Operations'!$B1923&lt;=MainEngine_BurnTime,(MainEngine_BurnTime-'INPUT | Operations'!$B1923)/('INPUT | Operations'!$B1924-'INPUT | Operations'!$B1923),0))*'INPUT | Operations'!$D1923*NumberOfMainEngines*NumberOfOps*$E1919,"")</f>
        <v/>
      </c>
      <c r="G1919" s="34" t="str">
        <f t="shared" si="445"/>
        <v/>
      </c>
      <c r="H1919" s="27" t="str">
        <f t="shared" si="446"/>
        <v/>
      </c>
      <c r="I1919" s="27" t="str">
        <f t="shared" si="447"/>
        <v/>
      </c>
      <c r="J1919" s="27" t="str">
        <f t="shared" si="448"/>
        <v/>
      </c>
      <c r="K1919" s="27" t="str">
        <f t="shared" si="449"/>
        <v/>
      </c>
      <c r="L1919" s="27" t="str">
        <f t="shared" si="450"/>
        <v/>
      </c>
      <c r="M1919" s="32" t="str">
        <f t="shared" si="451"/>
        <v/>
      </c>
      <c r="N1919" s="27" t="str">
        <f t="shared" si="453"/>
        <v/>
      </c>
      <c r="O1919" s="27" t="str">
        <f t="shared" si="454"/>
        <v/>
      </c>
      <c r="P1919" s="27" t="str">
        <f t="shared" si="455"/>
        <v/>
      </c>
      <c r="Q1919" s="27" t="str">
        <f t="shared" si="456"/>
        <v/>
      </c>
      <c r="R1919" s="27" t="str">
        <f t="shared" si="457"/>
        <v/>
      </c>
      <c r="S1919" s="27" t="str">
        <f t="shared" si="458"/>
        <v/>
      </c>
      <c r="T1919" s="32" t="str">
        <f t="shared" si="459"/>
        <v/>
      </c>
      <c r="U1919" s="10"/>
    </row>
    <row r="1920" spans="1:21" x14ac:dyDescent="0.25">
      <c r="A1920" s="10"/>
      <c r="B1920" s="4" t="str">
        <f>IF(ISBLANK('INPUT | Operations'!$B1925),"",COUNT('INPUT | Operations'!$B$12:$B1924))</f>
        <v/>
      </c>
      <c r="C1920" s="27" t="str">
        <f>IF(ISNUMBER($B1920),('INPUT | Operations'!$C1924+'INPUT | Operations'!$C1925)/2,"")</f>
        <v/>
      </c>
      <c r="D1920" s="28" t="str">
        <f t="shared" si="452"/>
        <v/>
      </c>
      <c r="E1920" s="26" t="str">
        <f>IF(ISNUMBER($B1920),'INPUT | Operations'!$B1925-'INPUT | Operations'!$B1924,"")</f>
        <v/>
      </c>
      <c r="F1920" s="32" t="str">
        <f>IF(ISNUMBER($B1920),IF('INPUT | Operations'!$B1925&lt;MainEngine_BurnTime,1,IF('INPUT | Operations'!$B1924&lt;=MainEngine_BurnTime,(MainEngine_BurnTime-'INPUT | Operations'!$B1924)/('INPUT | Operations'!$B1925-'INPUT | Operations'!$B1924),0))*'INPUT | Operations'!$D1924*NumberOfMainEngines*NumberOfOps*$E1920,"")</f>
        <v/>
      </c>
      <c r="G1920" s="34" t="str">
        <f t="shared" si="445"/>
        <v/>
      </c>
      <c r="H1920" s="27" t="str">
        <f t="shared" si="446"/>
        <v/>
      </c>
      <c r="I1920" s="27" t="str">
        <f t="shared" si="447"/>
        <v/>
      </c>
      <c r="J1920" s="27" t="str">
        <f t="shared" si="448"/>
        <v/>
      </c>
      <c r="K1920" s="27" t="str">
        <f t="shared" si="449"/>
        <v/>
      </c>
      <c r="L1920" s="27" t="str">
        <f t="shared" si="450"/>
        <v/>
      </c>
      <c r="M1920" s="32" t="str">
        <f t="shared" si="451"/>
        <v/>
      </c>
      <c r="N1920" s="27" t="str">
        <f t="shared" si="453"/>
        <v/>
      </c>
      <c r="O1920" s="27" t="str">
        <f t="shared" si="454"/>
        <v/>
      </c>
      <c r="P1920" s="27" t="str">
        <f t="shared" si="455"/>
        <v/>
      </c>
      <c r="Q1920" s="27" t="str">
        <f t="shared" si="456"/>
        <v/>
      </c>
      <c r="R1920" s="27" t="str">
        <f t="shared" si="457"/>
        <v/>
      </c>
      <c r="S1920" s="27" t="str">
        <f t="shared" si="458"/>
        <v/>
      </c>
      <c r="T1920" s="32" t="str">
        <f t="shared" si="459"/>
        <v/>
      </c>
      <c r="U1920" s="10"/>
    </row>
    <row r="1921" spans="1:21" x14ac:dyDescent="0.25">
      <c r="A1921" s="10"/>
      <c r="B1921" s="4" t="str">
        <f>IF(ISBLANK('INPUT | Operations'!$B1926),"",COUNT('INPUT | Operations'!$B$12:$B1925))</f>
        <v/>
      </c>
      <c r="C1921" s="27" t="str">
        <f>IF(ISNUMBER($B1921),('INPUT | Operations'!$C1925+'INPUT | Operations'!$C1926)/2,"")</f>
        <v/>
      </c>
      <c r="D1921" s="28" t="str">
        <f t="shared" si="452"/>
        <v/>
      </c>
      <c r="E1921" s="26" t="str">
        <f>IF(ISNUMBER($B1921),'INPUT | Operations'!$B1926-'INPUT | Operations'!$B1925,"")</f>
        <v/>
      </c>
      <c r="F1921" s="32" t="str">
        <f>IF(ISNUMBER($B1921),IF('INPUT | Operations'!$B1926&lt;MainEngine_BurnTime,1,IF('INPUT | Operations'!$B1925&lt;=MainEngine_BurnTime,(MainEngine_BurnTime-'INPUT | Operations'!$B1925)/('INPUT | Operations'!$B1926-'INPUT | Operations'!$B1925),0))*'INPUT | Operations'!$D1925*NumberOfMainEngines*NumberOfOps*$E1921,"")</f>
        <v/>
      </c>
      <c r="G1921" s="34" t="str">
        <f t="shared" si="445"/>
        <v/>
      </c>
      <c r="H1921" s="27" t="str">
        <f t="shared" si="446"/>
        <v/>
      </c>
      <c r="I1921" s="27" t="str">
        <f t="shared" si="447"/>
        <v/>
      </c>
      <c r="J1921" s="27" t="str">
        <f t="shared" si="448"/>
        <v/>
      </c>
      <c r="K1921" s="27" t="str">
        <f t="shared" si="449"/>
        <v/>
      </c>
      <c r="L1921" s="27" t="str">
        <f t="shared" si="450"/>
        <v/>
      </c>
      <c r="M1921" s="32" t="str">
        <f t="shared" si="451"/>
        <v/>
      </c>
      <c r="N1921" s="27" t="str">
        <f t="shared" si="453"/>
        <v/>
      </c>
      <c r="O1921" s="27" t="str">
        <f t="shared" si="454"/>
        <v/>
      </c>
      <c r="P1921" s="27" t="str">
        <f t="shared" si="455"/>
        <v/>
      </c>
      <c r="Q1921" s="27" t="str">
        <f t="shared" si="456"/>
        <v/>
      </c>
      <c r="R1921" s="27" t="str">
        <f t="shared" si="457"/>
        <v/>
      </c>
      <c r="S1921" s="27" t="str">
        <f t="shared" si="458"/>
        <v/>
      </c>
      <c r="T1921" s="32" t="str">
        <f t="shared" si="459"/>
        <v/>
      </c>
      <c r="U1921" s="10"/>
    </row>
    <row r="1922" spans="1:21" x14ac:dyDescent="0.25">
      <c r="A1922" s="10"/>
      <c r="B1922" s="4" t="str">
        <f>IF(ISBLANK('INPUT | Operations'!$B1927),"",COUNT('INPUT | Operations'!$B$12:$B1926))</f>
        <v/>
      </c>
      <c r="C1922" s="27" t="str">
        <f>IF(ISNUMBER($B1922),('INPUT | Operations'!$C1926+'INPUT | Operations'!$C1927)/2,"")</f>
        <v/>
      </c>
      <c r="D1922" s="28" t="str">
        <f t="shared" si="452"/>
        <v/>
      </c>
      <c r="E1922" s="26" t="str">
        <f>IF(ISNUMBER($B1922),'INPUT | Operations'!$B1927-'INPUT | Operations'!$B1926,"")</f>
        <v/>
      </c>
      <c r="F1922" s="32" t="str">
        <f>IF(ISNUMBER($B1922),IF('INPUT | Operations'!$B1927&lt;MainEngine_BurnTime,1,IF('INPUT | Operations'!$B1926&lt;=MainEngine_BurnTime,(MainEngine_BurnTime-'INPUT | Operations'!$B1926)/('INPUT | Operations'!$B1927-'INPUT | Operations'!$B1926),0))*'INPUT | Operations'!$D1926*NumberOfMainEngines*NumberOfOps*$E1922,"")</f>
        <v/>
      </c>
      <c r="G1922" s="34" t="str">
        <f t="shared" si="445"/>
        <v/>
      </c>
      <c r="H1922" s="27" t="str">
        <f t="shared" si="446"/>
        <v/>
      </c>
      <c r="I1922" s="27" t="str">
        <f t="shared" si="447"/>
        <v/>
      </c>
      <c r="J1922" s="27" t="str">
        <f t="shared" si="448"/>
        <v/>
      </c>
      <c r="K1922" s="27" t="str">
        <f t="shared" si="449"/>
        <v/>
      </c>
      <c r="L1922" s="27" t="str">
        <f t="shared" si="450"/>
        <v/>
      </c>
      <c r="M1922" s="32" t="str">
        <f t="shared" si="451"/>
        <v/>
      </c>
      <c r="N1922" s="27" t="str">
        <f t="shared" si="453"/>
        <v/>
      </c>
      <c r="O1922" s="27" t="str">
        <f t="shared" si="454"/>
        <v/>
      </c>
      <c r="P1922" s="27" t="str">
        <f t="shared" si="455"/>
        <v/>
      </c>
      <c r="Q1922" s="27" t="str">
        <f t="shared" si="456"/>
        <v/>
      </c>
      <c r="R1922" s="27" t="str">
        <f t="shared" si="457"/>
        <v/>
      </c>
      <c r="S1922" s="27" t="str">
        <f t="shared" si="458"/>
        <v/>
      </c>
      <c r="T1922" s="32" t="str">
        <f t="shared" si="459"/>
        <v/>
      </c>
      <c r="U1922" s="10"/>
    </row>
    <row r="1923" spans="1:21" x14ac:dyDescent="0.25">
      <c r="A1923" s="10"/>
      <c r="B1923" s="4" t="str">
        <f>IF(ISBLANK('INPUT | Operations'!$B1928),"",COUNT('INPUT | Operations'!$B$12:$B1927))</f>
        <v/>
      </c>
      <c r="C1923" s="27" t="str">
        <f>IF(ISNUMBER($B1923),('INPUT | Operations'!$C1927+'INPUT | Operations'!$C1928)/2,"")</f>
        <v/>
      </c>
      <c r="D1923" s="28" t="str">
        <f t="shared" si="452"/>
        <v/>
      </c>
      <c r="E1923" s="26" t="str">
        <f>IF(ISNUMBER($B1923),'INPUT | Operations'!$B1928-'INPUT | Operations'!$B1927,"")</f>
        <v/>
      </c>
      <c r="F1923" s="32" t="str">
        <f>IF(ISNUMBER($B1923),IF('INPUT | Operations'!$B1928&lt;MainEngine_BurnTime,1,IF('INPUT | Operations'!$B1927&lt;=MainEngine_BurnTime,(MainEngine_BurnTime-'INPUT | Operations'!$B1927)/('INPUT | Operations'!$B1928-'INPUT | Operations'!$B1927),0))*'INPUT | Operations'!$D1927*NumberOfMainEngines*NumberOfOps*$E1923,"")</f>
        <v/>
      </c>
      <c r="G1923" s="34" t="str">
        <f t="shared" si="445"/>
        <v/>
      </c>
      <c r="H1923" s="27" t="str">
        <f t="shared" si="446"/>
        <v/>
      </c>
      <c r="I1923" s="27" t="str">
        <f t="shared" si="447"/>
        <v/>
      </c>
      <c r="J1923" s="27" t="str">
        <f t="shared" si="448"/>
        <v/>
      </c>
      <c r="K1923" s="27" t="str">
        <f t="shared" si="449"/>
        <v/>
      </c>
      <c r="L1923" s="27" t="str">
        <f t="shared" si="450"/>
        <v/>
      </c>
      <c r="M1923" s="32" t="str">
        <f t="shared" si="451"/>
        <v/>
      </c>
      <c r="N1923" s="27" t="str">
        <f t="shared" si="453"/>
        <v/>
      </c>
      <c r="O1923" s="27" t="str">
        <f t="shared" si="454"/>
        <v/>
      </c>
      <c r="P1923" s="27" t="str">
        <f t="shared" si="455"/>
        <v/>
      </c>
      <c r="Q1923" s="27" t="str">
        <f t="shared" si="456"/>
        <v/>
      </c>
      <c r="R1923" s="27" t="str">
        <f t="shared" si="457"/>
        <v/>
      </c>
      <c r="S1923" s="27" t="str">
        <f t="shared" si="458"/>
        <v/>
      </c>
      <c r="T1923" s="32" t="str">
        <f t="shared" si="459"/>
        <v/>
      </c>
      <c r="U1923" s="10"/>
    </row>
    <row r="1924" spans="1:21" x14ac:dyDescent="0.25">
      <c r="A1924" s="10"/>
      <c r="B1924" s="4" t="str">
        <f>IF(ISBLANK('INPUT | Operations'!$B1929),"",COUNT('INPUT | Operations'!$B$12:$B1928))</f>
        <v/>
      </c>
      <c r="C1924" s="27" t="str">
        <f>IF(ISNUMBER($B1924),('INPUT | Operations'!$C1928+'INPUT | Operations'!$C1929)/2,"")</f>
        <v/>
      </c>
      <c r="D1924" s="28" t="str">
        <f t="shared" si="452"/>
        <v/>
      </c>
      <c r="E1924" s="26" t="str">
        <f>IF(ISNUMBER($B1924),'INPUT | Operations'!$B1929-'INPUT | Operations'!$B1928,"")</f>
        <v/>
      </c>
      <c r="F1924" s="32" t="str">
        <f>IF(ISNUMBER($B1924),IF('INPUT | Operations'!$B1929&lt;MainEngine_BurnTime,1,IF('INPUT | Operations'!$B1928&lt;=MainEngine_BurnTime,(MainEngine_BurnTime-'INPUT | Operations'!$B1928)/('INPUT | Operations'!$B1929-'INPUT | Operations'!$B1928),0))*'INPUT | Operations'!$D1928*NumberOfMainEngines*NumberOfOps*$E1924,"")</f>
        <v/>
      </c>
      <c r="G1924" s="34" t="str">
        <f t="shared" si="445"/>
        <v/>
      </c>
      <c r="H1924" s="27" t="str">
        <f t="shared" si="446"/>
        <v/>
      </c>
      <c r="I1924" s="27" t="str">
        <f t="shared" si="447"/>
        <v/>
      </c>
      <c r="J1924" s="27" t="str">
        <f t="shared" si="448"/>
        <v/>
      </c>
      <c r="K1924" s="27" t="str">
        <f t="shared" si="449"/>
        <v/>
      </c>
      <c r="L1924" s="27" t="str">
        <f t="shared" si="450"/>
        <v/>
      </c>
      <c r="M1924" s="32" t="str">
        <f t="shared" si="451"/>
        <v/>
      </c>
      <c r="N1924" s="27" t="str">
        <f t="shared" si="453"/>
        <v/>
      </c>
      <c r="O1924" s="27" t="str">
        <f t="shared" si="454"/>
        <v/>
      </c>
      <c r="P1924" s="27" t="str">
        <f t="shared" si="455"/>
        <v/>
      </c>
      <c r="Q1924" s="27" t="str">
        <f t="shared" si="456"/>
        <v/>
      </c>
      <c r="R1924" s="27" t="str">
        <f t="shared" si="457"/>
        <v/>
      </c>
      <c r="S1924" s="27" t="str">
        <f t="shared" si="458"/>
        <v/>
      </c>
      <c r="T1924" s="32" t="str">
        <f t="shared" si="459"/>
        <v/>
      </c>
      <c r="U1924" s="10"/>
    </row>
    <row r="1925" spans="1:21" x14ac:dyDescent="0.25">
      <c r="A1925" s="10"/>
      <c r="B1925" s="4" t="str">
        <f>IF(ISBLANK('INPUT | Operations'!$B1930),"",COUNT('INPUT | Operations'!$B$12:$B1929))</f>
        <v/>
      </c>
      <c r="C1925" s="27" t="str">
        <f>IF(ISNUMBER($B1925),('INPUT | Operations'!$C1929+'INPUT | Operations'!$C1930)/2,"")</f>
        <v/>
      </c>
      <c r="D1925" s="28" t="str">
        <f t="shared" si="452"/>
        <v/>
      </c>
      <c r="E1925" s="26" t="str">
        <f>IF(ISNUMBER($B1925),'INPUT | Operations'!$B1930-'INPUT | Operations'!$B1929,"")</f>
        <v/>
      </c>
      <c r="F1925" s="32" t="str">
        <f>IF(ISNUMBER($B1925),IF('INPUT | Operations'!$B1930&lt;MainEngine_BurnTime,1,IF('INPUT | Operations'!$B1929&lt;=MainEngine_BurnTime,(MainEngine_BurnTime-'INPUT | Operations'!$B1929)/('INPUT | Operations'!$B1930-'INPUT | Operations'!$B1929),0))*'INPUT | Operations'!$D1929*NumberOfMainEngines*NumberOfOps*$E1925,"")</f>
        <v/>
      </c>
      <c r="G1925" s="34" t="str">
        <f t="shared" si="445"/>
        <v/>
      </c>
      <c r="H1925" s="27" t="str">
        <f t="shared" si="446"/>
        <v/>
      </c>
      <c r="I1925" s="27" t="str">
        <f t="shared" si="447"/>
        <v/>
      </c>
      <c r="J1925" s="27" t="str">
        <f t="shared" si="448"/>
        <v/>
      </c>
      <c r="K1925" s="27" t="str">
        <f t="shared" si="449"/>
        <v/>
      </c>
      <c r="L1925" s="27" t="str">
        <f t="shared" si="450"/>
        <v/>
      </c>
      <c r="M1925" s="32" t="str">
        <f t="shared" si="451"/>
        <v/>
      </c>
      <c r="N1925" s="27" t="str">
        <f t="shared" si="453"/>
        <v/>
      </c>
      <c r="O1925" s="27" t="str">
        <f t="shared" si="454"/>
        <v/>
      </c>
      <c r="P1925" s="27" t="str">
        <f t="shared" si="455"/>
        <v/>
      </c>
      <c r="Q1925" s="27" t="str">
        <f t="shared" si="456"/>
        <v/>
      </c>
      <c r="R1925" s="27" t="str">
        <f t="shared" si="457"/>
        <v/>
      </c>
      <c r="S1925" s="27" t="str">
        <f t="shared" si="458"/>
        <v/>
      </c>
      <c r="T1925" s="32" t="str">
        <f t="shared" si="459"/>
        <v/>
      </c>
      <c r="U1925" s="10"/>
    </row>
    <row r="1926" spans="1:21" x14ac:dyDescent="0.25">
      <c r="A1926" s="10"/>
      <c r="B1926" s="4" t="str">
        <f>IF(ISBLANK('INPUT | Operations'!$B1931),"",COUNT('INPUT | Operations'!$B$12:$B1930))</f>
        <v/>
      </c>
      <c r="C1926" s="27" t="str">
        <f>IF(ISNUMBER($B1926),('INPUT | Operations'!$C1930+'INPUT | Operations'!$C1931)/2,"")</f>
        <v/>
      </c>
      <c r="D1926" s="28" t="str">
        <f t="shared" si="452"/>
        <v/>
      </c>
      <c r="E1926" s="26" t="str">
        <f>IF(ISNUMBER($B1926),'INPUT | Operations'!$B1931-'INPUT | Operations'!$B1930,"")</f>
        <v/>
      </c>
      <c r="F1926" s="32" t="str">
        <f>IF(ISNUMBER($B1926),IF('INPUT | Operations'!$B1931&lt;MainEngine_BurnTime,1,IF('INPUT | Operations'!$B1930&lt;=MainEngine_BurnTime,(MainEngine_BurnTime-'INPUT | Operations'!$B1930)/('INPUT | Operations'!$B1931-'INPUT | Operations'!$B1930),0))*'INPUT | Operations'!$D1930*NumberOfMainEngines*NumberOfOps*$E1926,"")</f>
        <v/>
      </c>
      <c r="G1926" s="34" t="str">
        <f t="shared" si="445"/>
        <v/>
      </c>
      <c r="H1926" s="27" t="str">
        <f t="shared" si="446"/>
        <v/>
      </c>
      <c r="I1926" s="27" t="str">
        <f t="shared" si="447"/>
        <v/>
      </c>
      <c r="J1926" s="27" t="str">
        <f t="shared" si="448"/>
        <v/>
      </c>
      <c r="K1926" s="27" t="str">
        <f t="shared" si="449"/>
        <v/>
      </c>
      <c r="L1926" s="27" t="str">
        <f t="shared" si="450"/>
        <v/>
      </c>
      <c r="M1926" s="32" t="str">
        <f t="shared" si="451"/>
        <v/>
      </c>
      <c r="N1926" s="27" t="str">
        <f t="shared" si="453"/>
        <v/>
      </c>
      <c r="O1926" s="27" t="str">
        <f t="shared" si="454"/>
        <v/>
      </c>
      <c r="P1926" s="27" t="str">
        <f t="shared" si="455"/>
        <v/>
      </c>
      <c r="Q1926" s="27" t="str">
        <f t="shared" si="456"/>
        <v/>
      </c>
      <c r="R1926" s="27" t="str">
        <f t="shared" si="457"/>
        <v/>
      </c>
      <c r="S1926" s="27" t="str">
        <f t="shared" si="458"/>
        <v/>
      </c>
      <c r="T1926" s="32" t="str">
        <f t="shared" si="459"/>
        <v/>
      </c>
      <c r="U1926" s="10"/>
    </row>
    <row r="1927" spans="1:21" x14ac:dyDescent="0.25">
      <c r="A1927" s="10"/>
      <c r="B1927" s="4" t="str">
        <f>IF(ISBLANK('INPUT | Operations'!$B1932),"",COUNT('INPUT | Operations'!$B$12:$B1931))</f>
        <v/>
      </c>
      <c r="C1927" s="27" t="str">
        <f>IF(ISNUMBER($B1927),('INPUT | Operations'!$C1931+'INPUT | Operations'!$C1932)/2,"")</f>
        <v/>
      </c>
      <c r="D1927" s="28" t="str">
        <f t="shared" si="452"/>
        <v/>
      </c>
      <c r="E1927" s="26" t="str">
        <f>IF(ISNUMBER($B1927),'INPUT | Operations'!$B1932-'INPUT | Operations'!$B1931,"")</f>
        <v/>
      </c>
      <c r="F1927" s="32" t="str">
        <f>IF(ISNUMBER($B1927),IF('INPUT | Operations'!$B1932&lt;MainEngine_BurnTime,1,IF('INPUT | Operations'!$B1931&lt;=MainEngine_BurnTime,(MainEngine_BurnTime-'INPUT | Operations'!$B1931)/('INPUT | Operations'!$B1932-'INPUT | Operations'!$B1931),0))*'INPUT | Operations'!$D1931*NumberOfMainEngines*NumberOfOps*$E1927,"")</f>
        <v/>
      </c>
      <c r="G1927" s="34" t="str">
        <f t="shared" si="445"/>
        <v/>
      </c>
      <c r="H1927" s="27" t="str">
        <f t="shared" si="446"/>
        <v/>
      </c>
      <c r="I1927" s="27" t="str">
        <f t="shared" si="447"/>
        <v/>
      </c>
      <c r="J1927" s="27" t="str">
        <f t="shared" si="448"/>
        <v/>
      </c>
      <c r="K1927" s="27" t="str">
        <f t="shared" si="449"/>
        <v/>
      </c>
      <c r="L1927" s="27" t="str">
        <f t="shared" si="450"/>
        <v/>
      </c>
      <c r="M1927" s="32" t="str">
        <f t="shared" si="451"/>
        <v/>
      </c>
      <c r="N1927" s="27" t="str">
        <f t="shared" si="453"/>
        <v/>
      </c>
      <c r="O1927" s="27" t="str">
        <f t="shared" si="454"/>
        <v/>
      </c>
      <c r="P1927" s="27" t="str">
        <f t="shared" si="455"/>
        <v/>
      </c>
      <c r="Q1927" s="27" t="str">
        <f t="shared" si="456"/>
        <v/>
      </c>
      <c r="R1927" s="27" t="str">
        <f t="shared" si="457"/>
        <v/>
      </c>
      <c r="S1927" s="27" t="str">
        <f t="shared" si="458"/>
        <v/>
      </c>
      <c r="T1927" s="32" t="str">
        <f t="shared" si="459"/>
        <v/>
      </c>
      <c r="U1927" s="10"/>
    </row>
    <row r="1928" spans="1:21" x14ac:dyDescent="0.25">
      <c r="A1928" s="10"/>
      <c r="B1928" s="4" t="str">
        <f>IF(ISBLANK('INPUT | Operations'!$B1933),"",COUNT('INPUT | Operations'!$B$12:$B1932))</f>
        <v/>
      </c>
      <c r="C1928" s="27" t="str">
        <f>IF(ISNUMBER($B1928),('INPUT | Operations'!$C1932+'INPUT | Operations'!$C1933)/2,"")</f>
        <v/>
      </c>
      <c r="D1928" s="28" t="str">
        <f t="shared" si="452"/>
        <v/>
      </c>
      <c r="E1928" s="26" t="str">
        <f>IF(ISNUMBER($B1928),'INPUT | Operations'!$B1933-'INPUT | Operations'!$B1932,"")</f>
        <v/>
      </c>
      <c r="F1928" s="32" t="str">
        <f>IF(ISNUMBER($B1928),IF('INPUT | Operations'!$B1933&lt;MainEngine_BurnTime,1,IF('INPUT | Operations'!$B1932&lt;=MainEngine_BurnTime,(MainEngine_BurnTime-'INPUT | Operations'!$B1932)/('INPUT | Operations'!$B1933-'INPUT | Operations'!$B1932),0))*'INPUT | Operations'!$D1932*NumberOfMainEngines*NumberOfOps*$E1928,"")</f>
        <v/>
      </c>
      <c r="G1928" s="34" t="str">
        <f t="shared" ref="G1928:G1995" si="460">IF(ISNUMBER($B1928),MainEngine_H2O+MW_H2O/MW_H*MainEngine_H+MW_H2O/MW_H2*MainEngine_H2+MainEngine_OH,"")</f>
        <v/>
      </c>
      <c r="H1928" s="27" t="str">
        <f t="shared" ref="H1928:H1995" si="461">IF(ISNUMBER($B1928),MainEngine_CO2+MW_CO2/MW_CO*(MainEngine_CO-$I1928),"")</f>
        <v/>
      </c>
      <c r="I1928" s="27" t="str">
        <f t="shared" ref="I1928:I1995" si="462">IF(ISNUMBER($B1928),MIN(0.0025*EXP(0.067*$D1928)*(MainEngine_CO+MainEngine_CO2),MainEngine_CO),"")</f>
        <v/>
      </c>
      <c r="J1928" s="27" t="str">
        <f t="shared" ref="J1928:J1995" si="463">IF(ISNUMBER($B1928),MainEngine_Al2O3,"")</f>
        <v/>
      </c>
      <c r="K1928" s="27" t="str">
        <f t="shared" ref="K1928:K1995" si="464">IF(ISNUMBER($B1928),MainEngine_HCl+MainEngine_Cl+MainEngine_Cl2,"")</f>
        <v/>
      </c>
      <c r="L1928" s="27" t="str">
        <f t="shared" ref="L1928:L1995" si="465">IF(ISNUMBER($B1928),MainEngine_NOx+33*EXP(-0.26*$D1928),"")</f>
        <v/>
      </c>
      <c r="M1928" s="32" t="str">
        <f t="shared" ref="M1928:M1995" si="466">IF(ISNUMBER($B1928),MainEngine_BC*MAX(0.04,MIN(1,0.04*EXP(0.12*($D1928-15)))),"")</f>
        <v/>
      </c>
      <c r="N1928" s="27" t="str">
        <f t="shared" si="453"/>
        <v/>
      </c>
      <c r="O1928" s="27" t="str">
        <f t="shared" si="454"/>
        <v/>
      </c>
      <c r="P1928" s="27" t="str">
        <f t="shared" si="455"/>
        <v/>
      </c>
      <c r="Q1928" s="27" t="str">
        <f t="shared" si="456"/>
        <v/>
      </c>
      <c r="R1928" s="27" t="str">
        <f t="shared" si="457"/>
        <v/>
      </c>
      <c r="S1928" s="27" t="str">
        <f t="shared" si="458"/>
        <v/>
      </c>
      <c r="T1928" s="32" t="str">
        <f t="shared" si="459"/>
        <v/>
      </c>
      <c r="U1928" s="10"/>
    </row>
    <row r="1929" spans="1:21" x14ac:dyDescent="0.25">
      <c r="A1929" s="10"/>
      <c r="B1929" s="4" t="str">
        <f>IF(ISBLANK('INPUT | Operations'!$B1934),"",COUNT('INPUT | Operations'!$B$12:$B1933))</f>
        <v/>
      </c>
      <c r="C1929" s="27" t="str">
        <f>IF(ISNUMBER($B1929),('INPUT | Operations'!$C1933+'INPUT | Operations'!$C1934)/2,"")</f>
        <v/>
      </c>
      <c r="D1929" s="28" t="str">
        <f t="shared" si="452"/>
        <v/>
      </c>
      <c r="E1929" s="26" t="str">
        <f>IF(ISNUMBER($B1929),'INPUT | Operations'!$B1934-'INPUT | Operations'!$B1933,"")</f>
        <v/>
      </c>
      <c r="F1929" s="32" t="str">
        <f>IF(ISNUMBER($B1929),IF('INPUT | Operations'!$B1934&lt;MainEngine_BurnTime,1,IF('INPUT | Operations'!$B1933&lt;=MainEngine_BurnTime,(MainEngine_BurnTime-'INPUT | Operations'!$B1933)/('INPUT | Operations'!$B1934-'INPUT | Operations'!$B1933),0))*'INPUT | Operations'!$D1933*NumberOfMainEngines*NumberOfOps*$E1929,"")</f>
        <v/>
      </c>
      <c r="G1929" s="34" t="str">
        <f t="shared" si="460"/>
        <v/>
      </c>
      <c r="H1929" s="27" t="str">
        <f t="shared" si="461"/>
        <v/>
      </c>
      <c r="I1929" s="27" t="str">
        <f t="shared" si="462"/>
        <v/>
      </c>
      <c r="J1929" s="27" t="str">
        <f t="shared" si="463"/>
        <v/>
      </c>
      <c r="K1929" s="27" t="str">
        <f t="shared" si="464"/>
        <v/>
      </c>
      <c r="L1929" s="27" t="str">
        <f t="shared" si="465"/>
        <v/>
      </c>
      <c r="M1929" s="32" t="str">
        <f t="shared" si="466"/>
        <v/>
      </c>
      <c r="N1929" s="27" t="str">
        <f t="shared" si="453"/>
        <v/>
      </c>
      <c r="O1929" s="27" t="str">
        <f t="shared" si="454"/>
        <v/>
      </c>
      <c r="P1929" s="27" t="str">
        <f t="shared" si="455"/>
        <v/>
      </c>
      <c r="Q1929" s="27" t="str">
        <f t="shared" si="456"/>
        <v/>
      </c>
      <c r="R1929" s="27" t="str">
        <f t="shared" si="457"/>
        <v/>
      </c>
      <c r="S1929" s="27" t="str">
        <f t="shared" si="458"/>
        <v/>
      </c>
      <c r="T1929" s="32" t="str">
        <f t="shared" si="459"/>
        <v/>
      </c>
      <c r="U1929" s="10"/>
    </row>
    <row r="1930" spans="1:21" x14ac:dyDescent="0.25">
      <c r="A1930" s="10"/>
      <c r="B1930" s="4" t="str">
        <f>IF(ISBLANK('INPUT | Operations'!$B1935),"",COUNT('INPUT | Operations'!$B$12:$B1934))</f>
        <v/>
      </c>
      <c r="C1930" s="27" t="str">
        <f>IF(ISNUMBER($B1930),('INPUT | Operations'!$C1934+'INPUT | Operations'!$C1935)/2,"")</f>
        <v/>
      </c>
      <c r="D1930" s="28" t="str">
        <f t="shared" si="452"/>
        <v/>
      </c>
      <c r="E1930" s="26" t="str">
        <f>IF(ISNUMBER($B1930),'INPUT | Operations'!$B1935-'INPUT | Operations'!$B1934,"")</f>
        <v/>
      </c>
      <c r="F1930" s="32" t="str">
        <f>IF(ISNUMBER($B1930),IF('INPUT | Operations'!$B1935&lt;MainEngine_BurnTime,1,IF('INPUT | Operations'!$B1934&lt;=MainEngine_BurnTime,(MainEngine_BurnTime-'INPUT | Operations'!$B1934)/('INPUT | Operations'!$B1935-'INPUT | Operations'!$B1934),0))*'INPUT | Operations'!$D1934*NumberOfMainEngines*NumberOfOps*$E1930,"")</f>
        <v/>
      </c>
      <c r="G1930" s="34" t="str">
        <f t="shared" si="460"/>
        <v/>
      </c>
      <c r="H1930" s="27" t="str">
        <f t="shared" si="461"/>
        <v/>
      </c>
      <c r="I1930" s="27" t="str">
        <f t="shared" si="462"/>
        <v/>
      </c>
      <c r="J1930" s="27" t="str">
        <f t="shared" si="463"/>
        <v/>
      </c>
      <c r="K1930" s="27" t="str">
        <f t="shared" si="464"/>
        <v/>
      </c>
      <c r="L1930" s="27" t="str">
        <f t="shared" si="465"/>
        <v/>
      </c>
      <c r="M1930" s="32" t="str">
        <f t="shared" si="466"/>
        <v/>
      </c>
      <c r="N1930" s="27" t="str">
        <f t="shared" si="453"/>
        <v/>
      </c>
      <c r="O1930" s="27" t="str">
        <f t="shared" si="454"/>
        <v/>
      </c>
      <c r="P1930" s="27" t="str">
        <f t="shared" si="455"/>
        <v/>
      </c>
      <c r="Q1930" s="27" t="str">
        <f t="shared" si="456"/>
        <v/>
      </c>
      <c r="R1930" s="27" t="str">
        <f t="shared" si="457"/>
        <v/>
      </c>
      <c r="S1930" s="27" t="str">
        <f t="shared" si="458"/>
        <v/>
      </c>
      <c r="T1930" s="32" t="str">
        <f t="shared" si="459"/>
        <v/>
      </c>
      <c r="U1930" s="10"/>
    </row>
    <row r="1931" spans="1:21" x14ac:dyDescent="0.25">
      <c r="A1931" s="10"/>
      <c r="B1931" s="4" t="str">
        <f>IF(ISBLANK('INPUT | Operations'!$B1936),"",COUNT('INPUT | Operations'!$B$12:$B1935))</f>
        <v/>
      </c>
      <c r="C1931" s="27" t="str">
        <f>IF(ISNUMBER($B1931),('INPUT | Operations'!$C1935+'INPUT | Operations'!$C1936)/2,"")</f>
        <v/>
      </c>
      <c r="D1931" s="28" t="str">
        <f t="shared" si="452"/>
        <v/>
      </c>
      <c r="E1931" s="26" t="str">
        <f>IF(ISNUMBER($B1931),'INPUT | Operations'!$B1936-'INPUT | Operations'!$B1935,"")</f>
        <v/>
      </c>
      <c r="F1931" s="32" t="str">
        <f>IF(ISNUMBER($B1931),IF('INPUT | Operations'!$B1936&lt;MainEngine_BurnTime,1,IF('INPUT | Operations'!$B1935&lt;=MainEngine_BurnTime,(MainEngine_BurnTime-'INPUT | Operations'!$B1935)/('INPUT | Operations'!$B1936-'INPUT | Operations'!$B1935),0))*'INPUT | Operations'!$D1935*NumberOfMainEngines*NumberOfOps*$E1931,"")</f>
        <v/>
      </c>
      <c r="G1931" s="34" t="str">
        <f t="shared" si="460"/>
        <v/>
      </c>
      <c r="H1931" s="27" t="str">
        <f t="shared" si="461"/>
        <v/>
      </c>
      <c r="I1931" s="27" t="str">
        <f t="shared" si="462"/>
        <v/>
      </c>
      <c r="J1931" s="27" t="str">
        <f t="shared" si="463"/>
        <v/>
      </c>
      <c r="K1931" s="27" t="str">
        <f t="shared" si="464"/>
        <v/>
      </c>
      <c r="L1931" s="27" t="str">
        <f t="shared" si="465"/>
        <v/>
      </c>
      <c r="M1931" s="32" t="str">
        <f t="shared" si="466"/>
        <v/>
      </c>
      <c r="N1931" s="27" t="str">
        <f t="shared" si="453"/>
        <v/>
      </c>
      <c r="O1931" s="27" t="str">
        <f t="shared" si="454"/>
        <v/>
      </c>
      <c r="P1931" s="27" t="str">
        <f t="shared" si="455"/>
        <v/>
      </c>
      <c r="Q1931" s="27" t="str">
        <f t="shared" si="456"/>
        <v/>
      </c>
      <c r="R1931" s="27" t="str">
        <f t="shared" si="457"/>
        <v/>
      </c>
      <c r="S1931" s="27" t="str">
        <f t="shared" si="458"/>
        <v/>
      </c>
      <c r="T1931" s="32" t="str">
        <f t="shared" si="459"/>
        <v/>
      </c>
      <c r="U1931" s="10"/>
    </row>
    <row r="1932" spans="1:21" x14ac:dyDescent="0.25">
      <c r="A1932" s="10"/>
      <c r="B1932" s="4" t="str">
        <f>IF(ISBLANK('INPUT | Operations'!$B1937),"",COUNT('INPUT | Operations'!$B$12:$B1936))</f>
        <v/>
      </c>
      <c r="C1932" s="27" t="str">
        <f>IF(ISNUMBER($B1932),('INPUT | Operations'!$C1936+'INPUT | Operations'!$C1937)/2,"")</f>
        <v/>
      </c>
      <c r="D1932" s="28" t="str">
        <f t="shared" si="452"/>
        <v/>
      </c>
      <c r="E1932" s="26" t="str">
        <f>IF(ISNUMBER($B1932),'INPUT | Operations'!$B1937-'INPUT | Operations'!$B1936,"")</f>
        <v/>
      </c>
      <c r="F1932" s="32" t="str">
        <f>IF(ISNUMBER($B1932),IF('INPUT | Operations'!$B1937&lt;MainEngine_BurnTime,1,IF('INPUT | Operations'!$B1936&lt;=MainEngine_BurnTime,(MainEngine_BurnTime-'INPUT | Operations'!$B1936)/('INPUT | Operations'!$B1937-'INPUT | Operations'!$B1936),0))*'INPUT | Operations'!$D1936*NumberOfMainEngines*NumberOfOps*$E1932,"")</f>
        <v/>
      </c>
      <c r="G1932" s="34" t="str">
        <f t="shared" si="460"/>
        <v/>
      </c>
      <c r="H1932" s="27" t="str">
        <f t="shared" si="461"/>
        <v/>
      </c>
      <c r="I1932" s="27" t="str">
        <f t="shared" si="462"/>
        <v/>
      </c>
      <c r="J1932" s="27" t="str">
        <f t="shared" si="463"/>
        <v/>
      </c>
      <c r="K1932" s="27" t="str">
        <f t="shared" si="464"/>
        <v/>
      </c>
      <c r="L1932" s="27" t="str">
        <f t="shared" si="465"/>
        <v/>
      </c>
      <c r="M1932" s="32" t="str">
        <f t="shared" si="466"/>
        <v/>
      </c>
      <c r="N1932" s="27" t="str">
        <f t="shared" si="453"/>
        <v/>
      </c>
      <c r="O1932" s="27" t="str">
        <f t="shared" si="454"/>
        <v/>
      </c>
      <c r="P1932" s="27" t="str">
        <f t="shared" si="455"/>
        <v/>
      </c>
      <c r="Q1932" s="27" t="str">
        <f t="shared" si="456"/>
        <v/>
      </c>
      <c r="R1932" s="27" t="str">
        <f t="shared" si="457"/>
        <v/>
      </c>
      <c r="S1932" s="27" t="str">
        <f t="shared" si="458"/>
        <v/>
      </c>
      <c r="T1932" s="32" t="str">
        <f t="shared" si="459"/>
        <v/>
      </c>
      <c r="U1932" s="10"/>
    </row>
    <row r="1933" spans="1:21" x14ac:dyDescent="0.25">
      <c r="A1933" s="10"/>
      <c r="B1933" s="4" t="str">
        <f>IF(ISBLANK('INPUT | Operations'!$B1938),"",COUNT('INPUT | Operations'!$B$12:$B1937))</f>
        <v/>
      </c>
      <c r="C1933" s="27" t="str">
        <f>IF(ISNUMBER($B1933),('INPUT | Operations'!$C1937+'INPUT | Operations'!$C1938)/2,"")</f>
        <v/>
      </c>
      <c r="D1933" s="28" t="str">
        <f t="shared" si="452"/>
        <v/>
      </c>
      <c r="E1933" s="26" t="str">
        <f>IF(ISNUMBER($B1933),'INPUT | Operations'!$B1938-'INPUT | Operations'!$B1937,"")</f>
        <v/>
      </c>
      <c r="F1933" s="32" t="str">
        <f>IF(ISNUMBER($B1933),IF('INPUT | Operations'!$B1938&lt;MainEngine_BurnTime,1,IF('INPUT | Operations'!$B1937&lt;=MainEngine_BurnTime,(MainEngine_BurnTime-'INPUT | Operations'!$B1937)/('INPUT | Operations'!$B1938-'INPUT | Operations'!$B1937),0))*'INPUT | Operations'!$D1937*NumberOfMainEngines*NumberOfOps*$E1933,"")</f>
        <v/>
      </c>
      <c r="G1933" s="34" t="str">
        <f t="shared" si="460"/>
        <v/>
      </c>
      <c r="H1933" s="27" t="str">
        <f t="shared" si="461"/>
        <v/>
      </c>
      <c r="I1933" s="27" t="str">
        <f t="shared" si="462"/>
        <v/>
      </c>
      <c r="J1933" s="27" t="str">
        <f t="shared" si="463"/>
        <v/>
      </c>
      <c r="K1933" s="27" t="str">
        <f t="shared" si="464"/>
        <v/>
      </c>
      <c r="L1933" s="27" t="str">
        <f t="shared" si="465"/>
        <v/>
      </c>
      <c r="M1933" s="32" t="str">
        <f t="shared" si="466"/>
        <v/>
      </c>
      <c r="N1933" s="27" t="str">
        <f t="shared" si="453"/>
        <v/>
      </c>
      <c r="O1933" s="27" t="str">
        <f t="shared" si="454"/>
        <v/>
      </c>
      <c r="P1933" s="27" t="str">
        <f t="shared" si="455"/>
        <v/>
      </c>
      <c r="Q1933" s="27" t="str">
        <f t="shared" si="456"/>
        <v/>
      </c>
      <c r="R1933" s="27" t="str">
        <f t="shared" si="457"/>
        <v/>
      </c>
      <c r="S1933" s="27" t="str">
        <f t="shared" si="458"/>
        <v/>
      </c>
      <c r="T1933" s="32" t="str">
        <f t="shared" si="459"/>
        <v/>
      </c>
      <c r="U1933" s="10"/>
    </row>
    <row r="1934" spans="1:21" x14ac:dyDescent="0.25">
      <c r="A1934" s="10"/>
      <c r="B1934" s="4" t="str">
        <f>IF(ISBLANK('INPUT | Operations'!$B1939),"",COUNT('INPUT | Operations'!$B$12:$B1938))</f>
        <v/>
      </c>
      <c r="C1934" s="27" t="str">
        <f>IF(ISNUMBER($B1934),('INPUT | Operations'!$C1938+'INPUT | Operations'!$C1939)/2,"")</f>
        <v/>
      </c>
      <c r="D1934" s="28" t="str">
        <f t="shared" si="452"/>
        <v/>
      </c>
      <c r="E1934" s="26" t="str">
        <f>IF(ISNUMBER($B1934),'INPUT | Operations'!$B1939-'INPUT | Operations'!$B1938,"")</f>
        <v/>
      </c>
      <c r="F1934" s="32" t="str">
        <f>IF(ISNUMBER($B1934),IF('INPUT | Operations'!$B1939&lt;MainEngine_BurnTime,1,IF('INPUT | Operations'!$B1938&lt;=MainEngine_BurnTime,(MainEngine_BurnTime-'INPUT | Operations'!$B1938)/('INPUT | Operations'!$B1939-'INPUT | Operations'!$B1938),0))*'INPUT | Operations'!$D1938*NumberOfMainEngines*NumberOfOps*$E1934,"")</f>
        <v/>
      </c>
      <c r="G1934" s="34" t="str">
        <f t="shared" si="460"/>
        <v/>
      </c>
      <c r="H1934" s="27" t="str">
        <f t="shared" si="461"/>
        <v/>
      </c>
      <c r="I1934" s="27" t="str">
        <f t="shared" si="462"/>
        <v/>
      </c>
      <c r="J1934" s="27" t="str">
        <f t="shared" si="463"/>
        <v/>
      </c>
      <c r="K1934" s="27" t="str">
        <f t="shared" si="464"/>
        <v/>
      </c>
      <c r="L1934" s="27" t="str">
        <f t="shared" si="465"/>
        <v/>
      </c>
      <c r="M1934" s="32" t="str">
        <f t="shared" si="466"/>
        <v/>
      </c>
      <c r="N1934" s="27" t="str">
        <f t="shared" si="453"/>
        <v/>
      </c>
      <c r="O1934" s="27" t="str">
        <f t="shared" si="454"/>
        <v/>
      </c>
      <c r="P1934" s="27" t="str">
        <f t="shared" si="455"/>
        <v/>
      </c>
      <c r="Q1934" s="27" t="str">
        <f t="shared" si="456"/>
        <v/>
      </c>
      <c r="R1934" s="27" t="str">
        <f t="shared" si="457"/>
        <v/>
      </c>
      <c r="S1934" s="27" t="str">
        <f t="shared" si="458"/>
        <v/>
      </c>
      <c r="T1934" s="32" t="str">
        <f t="shared" si="459"/>
        <v/>
      </c>
      <c r="U1934" s="10"/>
    </row>
    <row r="1935" spans="1:21" x14ac:dyDescent="0.25">
      <c r="A1935" s="10"/>
      <c r="B1935" s="4" t="str">
        <f>IF(ISBLANK('INPUT | Operations'!$B1940),"",COUNT('INPUT | Operations'!$B$12:$B1939))</f>
        <v/>
      </c>
      <c r="C1935" s="27" t="str">
        <f>IF(ISNUMBER($B1935),('INPUT | Operations'!$C1939+'INPUT | Operations'!$C1940)/2,"")</f>
        <v/>
      </c>
      <c r="D1935" s="28" t="str">
        <f t="shared" si="452"/>
        <v/>
      </c>
      <c r="E1935" s="26" t="str">
        <f>IF(ISNUMBER($B1935),'INPUT | Operations'!$B1940-'INPUT | Operations'!$B1939,"")</f>
        <v/>
      </c>
      <c r="F1935" s="32" t="str">
        <f>IF(ISNUMBER($B1935),IF('INPUT | Operations'!$B1940&lt;MainEngine_BurnTime,1,IF('INPUT | Operations'!$B1939&lt;=MainEngine_BurnTime,(MainEngine_BurnTime-'INPUT | Operations'!$B1939)/('INPUT | Operations'!$B1940-'INPUT | Operations'!$B1939),0))*'INPUT | Operations'!$D1939*NumberOfMainEngines*NumberOfOps*$E1935,"")</f>
        <v/>
      </c>
      <c r="G1935" s="34" t="str">
        <f t="shared" si="460"/>
        <v/>
      </c>
      <c r="H1935" s="27" t="str">
        <f t="shared" si="461"/>
        <v/>
      </c>
      <c r="I1935" s="27" t="str">
        <f t="shared" si="462"/>
        <v/>
      </c>
      <c r="J1935" s="27" t="str">
        <f t="shared" si="463"/>
        <v/>
      </c>
      <c r="K1935" s="27" t="str">
        <f t="shared" si="464"/>
        <v/>
      </c>
      <c r="L1935" s="27" t="str">
        <f t="shared" si="465"/>
        <v/>
      </c>
      <c r="M1935" s="32" t="str">
        <f t="shared" si="466"/>
        <v/>
      </c>
      <c r="N1935" s="27" t="str">
        <f t="shared" si="453"/>
        <v/>
      </c>
      <c r="O1935" s="27" t="str">
        <f t="shared" si="454"/>
        <v/>
      </c>
      <c r="P1935" s="27" t="str">
        <f t="shared" si="455"/>
        <v/>
      </c>
      <c r="Q1935" s="27" t="str">
        <f t="shared" si="456"/>
        <v/>
      </c>
      <c r="R1935" s="27" t="str">
        <f t="shared" si="457"/>
        <v/>
      </c>
      <c r="S1935" s="27" t="str">
        <f t="shared" si="458"/>
        <v/>
      </c>
      <c r="T1935" s="32" t="str">
        <f t="shared" si="459"/>
        <v/>
      </c>
      <c r="U1935" s="10"/>
    </row>
    <row r="1936" spans="1:21" x14ac:dyDescent="0.25">
      <c r="A1936" s="10"/>
      <c r="B1936" s="4" t="str">
        <f>IF(ISBLANK('INPUT | Operations'!$B1941),"",COUNT('INPUT | Operations'!$B$12:$B1940))</f>
        <v/>
      </c>
      <c r="C1936" s="27" t="str">
        <f>IF(ISNUMBER($B1936),('INPUT | Operations'!$C1940+'INPUT | Operations'!$C1941)/2,"")</f>
        <v/>
      </c>
      <c r="D1936" s="28" t="str">
        <f t="shared" si="452"/>
        <v/>
      </c>
      <c r="E1936" s="26" t="str">
        <f>IF(ISNUMBER($B1936),'INPUT | Operations'!$B1941-'INPUT | Operations'!$B1940,"")</f>
        <v/>
      </c>
      <c r="F1936" s="32" t="str">
        <f>IF(ISNUMBER($B1936),IF('INPUT | Operations'!$B1941&lt;MainEngine_BurnTime,1,IF('INPUT | Operations'!$B1940&lt;=MainEngine_BurnTime,(MainEngine_BurnTime-'INPUT | Operations'!$B1940)/('INPUT | Operations'!$B1941-'INPUT | Operations'!$B1940),0))*'INPUT | Operations'!$D1940*NumberOfMainEngines*NumberOfOps*$E1936,"")</f>
        <v/>
      </c>
      <c r="G1936" s="34" t="str">
        <f t="shared" si="460"/>
        <v/>
      </c>
      <c r="H1936" s="27" t="str">
        <f t="shared" si="461"/>
        <v/>
      </c>
      <c r="I1936" s="27" t="str">
        <f t="shared" si="462"/>
        <v/>
      </c>
      <c r="J1936" s="27" t="str">
        <f t="shared" si="463"/>
        <v/>
      </c>
      <c r="K1936" s="27" t="str">
        <f t="shared" si="464"/>
        <v/>
      </c>
      <c r="L1936" s="27" t="str">
        <f t="shared" si="465"/>
        <v/>
      </c>
      <c r="M1936" s="32" t="str">
        <f t="shared" si="466"/>
        <v/>
      </c>
      <c r="N1936" s="27" t="str">
        <f t="shared" si="453"/>
        <v/>
      </c>
      <c r="O1936" s="27" t="str">
        <f t="shared" si="454"/>
        <v/>
      </c>
      <c r="P1936" s="27" t="str">
        <f t="shared" si="455"/>
        <v/>
      </c>
      <c r="Q1936" s="27" t="str">
        <f t="shared" si="456"/>
        <v/>
      </c>
      <c r="R1936" s="27" t="str">
        <f t="shared" si="457"/>
        <v/>
      </c>
      <c r="S1936" s="27" t="str">
        <f t="shared" si="458"/>
        <v/>
      </c>
      <c r="T1936" s="32" t="str">
        <f t="shared" si="459"/>
        <v/>
      </c>
      <c r="U1936" s="10"/>
    </row>
    <row r="1937" spans="1:21" x14ac:dyDescent="0.25">
      <c r="A1937" s="10"/>
      <c r="B1937" s="4" t="str">
        <f>IF(ISBLANK('INPUT | Operations'!$B1942),"",COUNT('INPUT | Operations'!$B$12:$B1941))</f>
        <v/>
      </c>
      <c r="C1937" s="27" t="str">
        <f>IF(ISNUMBER($B1937),('INPUT | Operations'!$C1941+'INPUT | Operations'!$C1942)/2,"")</f>
        <v/>
      </c>
      <c r="D1937" s="28" t="str">
        <f t="shared" si="452"/>
        <v/>
      </c>
      <c r="E1937" s="26" t="str">
        <f>IF(ISNUMBER($B1937),'INPUT | Operations'!$B1942-'INPUT | Operations'!$B1941,"")</f>
        <v/>
      </c>
      <c r="F1937" s="32" t="str">
        <f>IF(ISNUMBER($B1937),IF('INPUT | Operations'!$B1942&lt;MainEngine_BurnTime,1,IF('INPUT | Operations'!$B1941&lt;=MainEngine_BurnTime,(MainEngine_BurnTime-'INPUT | Operations'!$B1941)/('INPUT | Operations'!$B1942-'INPUT | Operations'!$B1941),0))*'INPUT | Operations'!$D1941*NumberOfMainEngines*NumberOfOps*$E1937,"")</f>
        <v/>
      </c>
      <c r="G1937" s="34" t="str">
        <f t="shared" si="460"/>
        <v/>
      </c>
      <c r="H1937" s="27" t="str">
        <f t="shared" si="461"/>
        <v/>
      </c>
      <c r="I1937" s="27" t="str">
        <f t="shared" si="462"/>
        <v/>
      </c>
      <c r="J1937" s="27" t="str">
        <f t="shared" si="463"/>
        <v/>
      </c>
      <c r="K1937" s="27" t="str">
        <f t="shared" si="464"/>
        <v/>
      </c>
      <c r="L1937" s="27" t="str">
        <f t="shared" si="465"/>
        <v/>
      </c>
      <c r="M1937" s="32" t="str">
        <f t="shared" si="466"/>
        <v/>
      </c>
      <c r="N1937" s="27" t="str">
        <f t="shared" si="453"/>
        <v/>
      </c>
      <c r="O1937" s="27" t="str">
        <f t="shared" si="454"/>
        <v/>
      </c>
      <c r="P1937" s="27" t="str">
        <f t="shared" si="455"/>
        <v/>
      </c>
      <c r="Q1937" s="27" t="str">
        <f t="shared" si="456"/>
        <v/>
      </c>
      <c r="R1937" s="27" t="str">
        <f t="shared" si="457"/>
        <v/>
      </c>
      <c r="S1937" s="27" t="str">
        <f t="shared" si="458"/>
        <v/>
      </c>
      <c r="T1937" s="32" t="str">
        <f t="shared" si="459"/>
        <v/>
      </c>
      <c r="U1937" s="10"/>
    </row>
    <row r="1938" spans="1:21" x14ac:dyDescent="0.25">
      <c r="A1938" s="10"/>
      <c r="B1938" s="4" t="str">
        <f>IF(ISBLANK('INPUT | Operations'!$B1943),"",COUNT('INPUT | Operations'!$B$12:$B1942))</f>
        <v/>
      </c>
      <c r="C1938" s="27" t="str">
        <f>IF(ISNUMBER($B1938),('INPUT | Operations'!$C1942+'INPUT | Operations'!$C1943)/2,"")</f>
        <v/>
      </c>
      <c r="D1938" s="28" t="str">
        <f t="shared" si="452"/>
        <v/>
      </c>
      <c r="E1938" s="26" t="str">
        <f>IF(ISNUMBER($B1938),'INPUT | Operations'!$B1943-'INPUT | Operations'!$B1942,"")</f>
        <v/>
      </c>
      <c r="F1938" s="32" t="str">
        <f>IF(ISNUMBER($B1938),IF('INPUT | Operations'!$B1943&lt;MainEngine_BurnTime,1,IF('INPUT | Operations'!$B1942&lt;=MainEngine_BurnTime,(MainEngine_BurnTime-'INPUT | Operations'!$B1942)/('INPUT | Operations'!$B1943-'INPUT | Operations'!$B1942),0))*'INPUT | Operations'!$D1942*NumberOfMainEngines*NumberOfOps*$E1938,"")</f>
        <v/>
      </c>
      <c r="G1938" s="34" t="str">
        <f t="shared" si="460"/>
        <v/>
      </c>
      <c r="H1938" s="27" t="str">
        <f t="shared" si="461"/>
        <v/>
      </c>
      <c r="I1938" s="27" t="str">
        <f t="shared" si="462"/>
        <v/>
      </c>
      <c r="J1938" s="27" t="str">
        <f t="shared" si="463"/>
        <v/>
      </c>
      <c r="K1938" s="27" t="str">
        <f t="shared" si="464"/>
        <v/>
      </c>
      <c r="L1938" s="27" t="str">
        <f t="shared" si="465"/>
        <v/>
      </c>
      <c r="M1938" s="32" t="str">
        <f t="shared" si="466"/>
        <v/>
      </c>
      <c r="N1938" s="27" t="str">
        <f t="shared" si="453"/>
        <v/>
      </c>
      <c r="O1938" s="27" t="str">
        <f t="shared" si="454"/>
        <v/>
      </c>
      <c r="P1938" s="27" t="str">
        <f t="shared" si="455"/>
        <v/>
      </c>
      <c r="Q1938" s="27" t="str">
        <f t="shared" si="456"/>
        <v/>
      </c>
      <c r="R1938" s="27" t="str">
        <f t="shared" si="457"/>
        <v/>
      </c>
      <c r="S1938" s="27" t="str">
        <f t="shared" si="458"/>
        <v/>
      </c>
      <c r="T1938" s="32" t="str">
        <f t="shared" si="459"/>
        <v/>
      </c>
      <c r="U1938" s="10"/>
    </row>
    <row r="1939" spans="1:21" x14ac:dyDescent="0.25">
      <c r="A1939" s="10"/>
      <c r="B1939" s="4" t="str">
        <f>IF(ISBLANK('INPUT | Operations'!$B1944),"",COUNT('INPUT | Operations'!$B$12:$B1943))</f>
        <v/>
      </c>
      <c r="C1939" s="27" t="str">
        <f>IF(ISNUMBER($B1939),('INPUT | Operations'!$C1943+'INPUT | Operations'!$C1944)/2,"")</f>
        <v/>
      </c>
      <c r="D1939" s="28" t="str">
        <f t="shared" si="452"/>
        <v/>
      </c>
      <c r="E1939" s="26" t="str">
        <f>IF(ISNUMBER($B1939),'INPUT | Operations'!$B1944-'INPUT | Operations'!$B1943,"")</f>
        <v/>
      </c>
      <c r="F1939" s="32" t="str">
        <f>IF(ISNUMBER($B1939),IF('INPUT | Operations'!$B1944&lt;MainEngine_BurnTime,1,IF('INPUT | Operations'!$B1943&lt;=MainEngine_BurnTime,(MainEngine_BurnTime-'INPUT | Operations'!$B1943)/('INPUT | Operations'!$B1944-'INPUT | Operations'!$B1943),0))*'INPUT | Operations'!$D1943*NumberOfMainEngines*NumberOfOps*$E1939,"")</f>
        <v/>
      </c>
      <c r="G1939" s="34" t="str">
        <f t="shared" si="460"/>
        <v/>
      </c>
      <c r="H1939" s="27" t="str">
        <f t="shared" si="461"/>
        <v/>
      </c>
      <c r="I1939" s="27" t="str">
        <f t="shared" si="462"/>
        <v/>
      </c>
      <c r="J1939" s="27" t="str">
        <f t="shared" si="463"/>
        <v/>
      </c>
      <c r="K1939" s="27" t="str">
        <f t="shared" si="464"/>
        <v/>
      </c>
      <c r="L1939" s="27" t="str">
        <f t="shared" si="465"/>
        <v/>
      </c>
      <c r="M1939" s="32" t="str">
        <f t="shared" si="466"/>
        <v/>
      </c>
      <c r="N1939" s="27" t="str">
        <f t="shared" si="453"/>
        <v/>
      </c>
      <c r="O1939" s="27" t="str">
        <f t="shared" si="454"/>
        <v/>
      </c>
      <c r="P1939" s="27" t="str">
        <f t="shared" si="455"/>
        <v/>
      </c>
      <c r="Q1939" s="27" t="str">
        <f t="shared" si="456"/>
        <v/>
      </c>
      <c r="R1939" s="27" t="str">
        <f t="shared" si="457"/>
        <v/>
      </c>
      <c r="S1939" s="27" t="str">
        <f t="shared" si="458"/>
        <v/>
      </c>
      <c r="T1939" s="32" t="str">
        <f t="shared" si="459"/>
        <v/>
      </c>
      <c r="U1939" s="10"/>
    </row>
    <row r="1940" spans="1:21" x14ac:dyDescent="0.25">
      <c r="A1940" s="10"/>
      <c r="B1940" s="4" t="str">
        <f>IF(ISBLANK('INPUT | Operations'!$B1945),"",COUNT('INPUT | Operations'!$B$12:$B1944))</f>
        <v/>
      </c>
      <c r="C1940" s="27" t="str">
        <f>IF(ISNUMBER($B1940),('INPUT | Operations'!$C1944+'INPUT | Operations'!$C1945)/2,"")</f>
        <v/>
      </c>
      <c r="D1940" s="28" t="str">
        <f t="shared" si="452"/>
        <v/>
      </c>
      <c r="E1940" s="26" t="str">
        <f>IF(ISNUMBER($B1940),'INPUT | Operations'!$B1945-'INPUT | Operations'!$B1944,"")</f>
        <v/>
      </c>
      <c r="F1940" s="32" t="str">
        <f>IF(ISNUMBER($B1940),IF('INPUT | Operations'!$B1945&lt;MainEngine_BurnTime,1,IF('INPUT | Operations'!$B1944&lt;=MainEngine_BurnTime,(MainEngine_BurnTime-'INPUT | Operations'!$B1944)/('INPUT | Operations'!$B1945-'INPUT | Operations'!$B1944),0))*'INPUT | Operations'!$D1944*NumberOfMainEngines*NumberOfOps*$E1940,"")</f>
        <v/>
      </c>
      <c r="G1940" s="34" t="str">
        <f t="shared" si="460"/>
        <v/>
      </c>
      <c r="H1940" s="27" t="str">
        <f t="shared" si="461"/>
        <v/>
      </c>
      <c r="I1940" s="27" t="str">
        <f t="shared" si="462"/>
        <v/>
      </c>
      <c r="J1940" s="27" t="str">
        <f t="shared" si="463"/>
        <v/>
      </c>
      <c r="K1940" s="27" t="str">
        <f t="shared" si="464"/>
        <v/>
      </c>
      <c r="L1940" s="27" t="str">
        <f t="shared" si="465"/>
        <v/>
      </c>
      <c r="M1940" s="32" t="str">
        <f t="shared" si="466"/>
        <v/>
      </c>
      <c r="N1940" s="27" t="str">
        <f t="shared" si="453"/>
        <v/>
      </c>
      <c r="O1940" s="27" t="str">
        <f t="shared" si="454"/>
        <v/>
      </c>
      <c r="P1940" s="27" t="str">
        <f t="shared" si="455"/>
        <v/>
      </c>
      <c r="Q1940" s="27" t="str">
        <f t="shared" si="456"/>
        <v/>
      </c>
      <c r="R1940" s="27" t="str">
        <f t="shared" si="457"/>
        <v/>
      </c>
      <c r="S1940" s="27" t="str">
        <f t="shared" si="458"/>
        <v/>
      </c>
      <c r="T1940" s="32" t="str">
        <f t="shared" si="459"/>
        <v/>
      </c>
      <c r="U1940" s="10"/>
    </row>
    <row r="1941" spans="1:21" x14ac:dyDescent="0.25">
      <c r="A1941" s="10"/>
      <c r="B1941" s="4" t="str">
        <f>IF(ISBLANK('INPUT | Operations'!$B1946),"",COUNT('INPUT | Operations'!$B$12:$B1945))</f>
        <v/>
      </c>
      <c r="C1941" s="27" t="str">
        <f>IF(ISNUMBER($B1941),('INPUT | Operations'!$C1945+'INPUT | Operations'!$C1946)/2,"")</f>
        <v/>
      </c>
      <c r="D1941" s="28" t="str">
        <f t="shared" si="452"/>
        <v/>
      </c>
      <c r="E1941" s="26" t="str">
        <f>IF(ISNUMBER($B1941),'INPUT | Operations'!$B1946-'INPUT | Operations'!$B1945,"")</f>
        <v/>
      </c>
      <c r="F1941" s="32" t="str">
        <f>IF(ISNUMBER($B1941),IF('INPUT | Operations'!$B1946&lt;MainEngine_BurnTime,1,IF('INPUT | Operations'!$B1945&lt;=MainEngine_BurnTime,(MainEngine_BurnTime-'INPUT | Operations'!$B1945)/('INPUT | Operations'!$B1946-'INPUT | Operations'!$B1945),0))*'INPUT | Operations'!$D1945*NumberOfMainEngines*NumberOfOps*$E1941,"")</f>
        <v/>
      </c>
      <c r="G1941" s="34" t="str">
        <f t="shared" si="460"/>
        <v/>
      </c>
      <c r="H1941" s="27" t="str">
        <f t="shared" si="461"/>
        <v/>
      </c>
      <c r="I1941" s="27" t="str">
        <f t="shared" si="462"/>
        <v/>
      </c>
      <c r="J1941" s="27" t="str">
        <f t="shared" si="463"/>
        <v/>
      </c>
      <c r="K1941" s="27" t="str">
        <f t="shared" si="464"/>
        <v/>
      </c>
      <c r="L1941" s="27" t="str">
        <f t="shared" si="465"/>
        <v/>
      </c>
      <c r="M1941" s="32" t="str">
        <f t="shared" si="466"/>
        <v/>
      </c>
      <c r="N1941" s="27" t="str">
        <f t="shared" si="453"/>
        <v/>
      </c>
      <c r="O1941" s="27" t="str">
        <f t="shared" si="454"/>
        <v/>
      </c>
      <c r="P1941" s="27" t="str">
        <f t="shared" si="455"/>
        <v/>
      </c>
      <c r="Q1941" s="27" t="str">
        <f t="shared" si="456"/>
        <v/>
      </c>
      <c r="R1941" s="27" t="str">
        <f t="shared" si="457"/>
        <v/>
      </c>
      <c r="S1941" s="27" t="str">
        <f t="shared" si="458"/>
        <v/>
      </c>
      <c r="T1941" s="32" t="str">
        <f t="shared" si="459"/>
        <v/>
      </c>
      <c r="U1941" s="10"/>
    </row>
    <row r="1942" spans="1:21" x14ac:dyDescent="0.25">
      <c r="A1942" s="10"/>
      <c r="B1942" s="4" t="str">
        <f>IF(ISBLANK('INPUT | Operations'!$B1947),"",COUNT('INPUT | Operations'!$B$12:$B1946))</f>
        <v/>
      </c>
      <c r="C1942" s="27" t="str">
        <f>IF(ISNUMBER($B1942),('INPUT | Operations'!$C1946+'INPUT | Operations'!$C1947)/2,"")</f>
        <v/>
      </c>
      <c r="D1942" s="28" t="str">
        <f t="shared" si="452"/>
        <v/>
      </c>
      <c r="E1942" s="26" t="str">
        <f>IF(ISNUMBER($B1942),'INPUT | Operations'!$B1947-'INPUT | Operations'!$B1946,"")</f>
        <v/>
      </c>
      <c r="F1942" s="32" t="str">
        <f>IF(ISNUMBER($B1942),IF('INPUT | Operations'!$B1947&lt;MainEngine_BurnTime,1,IF('INPUT | Operations'!$B1946&lt;=MainEngine_BurnTime,(MainEngine_BurnTime-'INPUT | Operations'!$B1946)/('INPUT | Operations'!$B1947-'INPUT | Operations'!$B1946),0))*'INPUT | Operations'!$D1946*NumberOfMainEngines*NumberOfOps*$E1942,"")</f>
        <v/>
      </c>
      <c r="G1942" s="34" t="str">
        <f t="shared" si="460"/>
        <v/>
      </c>
      <c r="H1942" s="27" t="str">
        <f t="shared" si="461"/>
        <v/>
      </c>
      <c r="I1942" s="27" t="str">
        <f t="shared" si="462"/>
        <v/>
      </c>
      <c r="J1942" s="27" t="str">
        <f t="shared" si="463"/>
        <v/>
      </c>
      <c r="K1942" s="27" t="str">
        <f t="shared" si="464"/>
        <v/>
      </c>
      <c r="L1942" s="27" t="str">
        <f t="shared" si="465"/>
        <v/>
      </c>
      <c r="M1942" s="32" t="str">
        <f t="shared" si="466"/>
        <v/>
      </c>
      <c r="N1942" s="27" t="str">
        <f t="shared" si="453"/>
        <v/>
      </c>
      <c r="O1942" s="27" t="str">
        <f t="shared" si="454"/>
        <v/>
      </c>
      <c r="P1942" s="27" t="str">
        <f t="shared" si="455"/>
        <v/>
      </c>
      <c r="Q1942" s="27" t="str">
        <f t="shared" si="456"/>
        <v/>
      </c>
      <c r="R1942" s="27" t="str">
        <f t="shared" si="457"/>
        <v/>
      </c>
      <c r="S1942" s="27" t="str">
        <f t="shared" si="458"/>
        <v/>
      </c>
      <c r="T1942" s="32" t="str">
        <f t="shared" si="459"/>
        <v/>
      </c>
      <c r="U1942" s="10"/>
    </row>
    <row r="1943" spans="1:21" x14ac:dyDescent="0.25">
      <c r="A1943" s="10"/>
      <c r="B1943" s="4" t="str">
        <f>IF(ISBLANK('INPUT | Operations'!$B1948),"",COUNT('INPUT | Operations'!$B$12:$B1947))</f>
        <v/>
      </c>
      <c r="C1943" s="27" t="str">
        <f>IF(ISNUMBER($B1943),('INPUT | Operations'!$C1947+'INPUT | Operations'!$C1948)/2,"")</f>
        <v/>
      </c>
      <c r="D1943" s="28" t="str">
        <f t="shared" si="452"/>
        <v/>
      </c>
      <c r="E1943" s="26" t="str">
        <f>IF(ISNUMBER($B1943),'INPUT | Operations'!$B1948-'INPUT | Operations'!$B1947,"")</f>
        <v/>
      </c>
      <c r="F1943" s="32" t="str">
        <f>IF(ISNUMBER($B1943),IF('INPUT | Operations'!$B1948&lt;MainEngine_BurnTime,1,IF('INPUT | Operations'!$B1947&lt;=MainEngine_BurnTime,(MainEngine_BurnTime-'INPUT | Operations'!$B1947)/('INPUT | Operations'!$B1948-'INPUT | Operations'!$B1947),0))*'INPUT | Operations'!$D1947*NumberOfMainEngines*NumberOfOps*$E1943,"")</f>
        <v/>
      </c>
      <c r="G1943" s="34" t="str">
        <f t="shared" si="460"/>
        <v/>
      </c>
      <c r="H1943" s="27" t="str">
        <f t="shared" si="461"/>
        <v/>
      </c>
      <c r="I1943" s="27" t="str">
        <f t="shared" si="462"/>
        <v/>
      </c>
      <c r="J1943" s="27" t="str">
        <f t="shared" si="463"/>
        <v/>
      </c>
      <c r="K1943" s="27" t="str">
        <f t="shared" si="464"/>
        <v/>
      </c>
      <c r="L1943" s="27" t="str">
        <f t="shared" si="465"/>
        <v/>
      </c>
      <c r="M1943" s="32" t="str">
        <f t="shared" si="466"/>
        <v/>
      </c>
      <c r="N1943" s="27" t="str">
        <f t="shared" si="453"/>
        <v/>
      </c>
      <c r="O1943" s="27" t="str">
        <f t="shared" si="454"/>
        <v/>
      </c>
      <c r="P1943" s="27" t="str">
        <f t="shared" si="455"/>
        <v/>
      </c>
      <c r="Q1943" s="27" t="str">
        <f t="shared" si="456"/>
        <v/>
      </c>
      <c r="R1943" s="27" t="str">
        <f t="shared" si="457"/>
        <v/>
      </c>
      <c r="S1943" s="27" t="str">
        <f t="shared" si="458"/>
        <v/>
      </c>
      <c r="T1943" s="32" t="str">
        <f t="shared" si="459"/>
        <v/>
      </c>
      <c r="U1943" s="10"/>
    </row>
    <row r="1944" spans="1:21" x14ac:dyDescent="0.25">
      <c r="A1944" s="10"/>
      <c r="B1944" s="4" t="str">
        <f>IF(ISBLANK('INPUT | Operations'!$B1949),"",COUNT('INPUT | Operations'!$B$12:$B1948))</f>
        <v/>
      </c>
      <c r="C1944" s="27" t="str">
        <f>IF(ISNUMBER($B1944),('INPUT | Operations'!$C1948+'INPUT | Operations'!$C1949)/2,"")</f>
        <v/>
      </c>
      <c r="D1944" s="28" t="str">
        <f t="shared" si="452"/>
        <v/>
      </c>
      <c r="E1944" s="26" t="str">
        <f>IF(ISNUMBER($B1944),'INPUT | Operations'!$B1949-'INPUT | Operations'!$B1948,"")</f>
        <v/>
      </c>
      <c r="F1944" s="32" t="str">
        <f>IF(ISNUMBER($B1944),IF('INPUT | Operations'!$B1949&lt;MainEngine_BurnTime,1,IF('INPUT | Operations'!$B1948&lt;=MainEngine_BurnTime,(MainEngine_BurnTime-'INPUT | Operations'!$B1948)/('INPUT | Operations'!$B1949-'INPUT | Operations'!$B1948),0))*'INPUT | Operations'!$D1948*NumberOfMainEngines*NumberOfOps*$E1944,"")</f>
        <v/>
      </c>
      <c r="G1944" s="34" t="str">
        <f t="shared" si="460"/>
        <v/>
      </c>
      <c r="H1944" s="27" t="str">
        <f t="shared" si="461"/>
        <v/>
      </c>
      <c r="I1944" s="27" t="str">
        <f t="shared" si="462"/>
        <v/>
      </c>
      <c r="J1944" s="27" t="str">
        <f t="shared" si="463"/>
        <v/>
      </c>
      <c r="K1944" s="27" t="str">
        <f t="shared" si="464"/>
        <v/>
      </c>
      <c r="L1944" s="27" t="str">
        <f t="shared" si="465"/>
        <v/>
      </c>
      <c r="M1944" s="32" t="str">
        <f t="shared" si="466"/>
        <v/>
      </c>
      <c r="N1944" s="27" t="str">
        <f t="shared" si="453"/>
        <v/>
      </c>
      <c r="O1944" s="27" t="str">
        <f t="shared" si="454"/>
        <v/>
      </c>
      <c r="P1944" s="27" t="str">
        <f t="shared" si="455"/>
        <v/>
      </c>
      <c r="Q1944" s="27" t="str">
        <f t="shared" si="456"/>
        <v/>
      </c>
      <c r="R1944" s="27" t="str">
        <f t="shared" si="457"/>
        <v/>
      </c>
      <c r="S1944" s="27" t="str">
        <f t="shared" si="458"/>
        <v/>
      </c>
      <c r="T1944" s="32" t="str">
        <f t="shared" si="459"/>
        <v/>
      </c>
      <c r="U1944" s="10"/>
    </row>
    <row r="1945" spans="1:21" x14ac:dyDescent="0.25">
      <c r="A1945" s="10"/>
      <c r="B1945" s="4" t="str">
        <f>IF(ISBLANK('INPUT | Operations'!$B1950),"",COUNT('INPUT | Operations'!$B$12:$B1949))</f>
        <v/>
      </c>
      <c r="C1945" s="27" t="str">
        <f>IF(ISNUMBER($B1945),('INPUT | Operations'!$C1949+'INPUT | Operations'!$C1950)/2,"")</f>
        <v/>
      </c>
      <c r="D1945" s="28" t="str">
        <f t="shared" si="452"/>
        <v/>
      </c>
      <c r="E1945" s="26" t="str">
        <f>IF(ISNUMBER($B1945),'INPUT | Operations'!$B1950-'INPUT | Operations'!$B1949,"")</f>
        <v/>
      </c>
      <c r="F1945" s="32" t="str">
        <f>IF(ISNUMBER($B1945),IF('INPUT | Operations'!$B1950&lt;MainEngine_BurnTime,1,IF('INPUT | Operations'!$B1949&lt;=MainEngine_BurnTime,(MainEngine_BurnTime-'INPUT | Operations'!$B1949)/('INPUT | Operations'!$B1950-'INPUT | Operations'!$B1949),0))*'INPUT | Operations'!$D1949*NumberOfMainEngines*NumberOfOps*$E1945,"")</f>
        <v/>
      </c>
      <c r="G1945" s="34" t="str">
        <f t="shared" si="460"/>
        <v/>
      </c>
      <c r="H1945" s="27" t="str">
        <f t="shared" si="461"/>
        <v/>
      </c>
      <c r="I1945" s="27" t="str">
        <f t="shared" si="462"/>
        <v/>
      </c>
      <c r="J1945" s="27" t="str">
        <f t="shared" si="463"/>
        <v/>
      </c>
      <c r="K1945" s="27" t="str">
        <f t="shared" si="464"/>
        <v/>
      </c>
      <c r="L1945" s="27" t="str">
        <f t="shared" si="465"/>
        <v/>
      </c>
      <c r="M1945" s="32" t="str">
        <f t="shared" si="466"/>
        <v/>
      </c>
      <c r="N1945" s="27" t="str">
        <f t="shared" si="453"/>
        <v/>
      </c>
      <c r="O1945" s="27" t="str">
        <f t="shared" si="454"/>
        <v/>
      </c>
      <c r="P1945" s="27" t="str">
        <f t="shared" si="455"/>
        <v/>
      </c>
      <c r="Q1945" s="27" t="str">
        <f t="shared" si="456"/>
        <v/>
      </c>
      <c r="R1945" s="27" t="str">
        <f t="shared" si="457"/>
        <v/>
      </c>
      <c r="S1945" s="27" t="str">
        <f t="shared" si="458"/>
        <v/>
      </c>
      <c r="T1945" s="32" t="str">
        <f t="shared" si="459"/>
        <v/>
      </c>
      <c r="U1945" s="10"/>
    </row>
    <row r="1946" spans="1:21" x14ac:dyDescent="0.25">
      <c r="A1946" s="10"/>
      <c r="B1946" s="4" t="str">
        <f>IF(ISBLANK('INPUT | Operations'!$B1951),"",COUNT('INPUT | Operations'!$B$12:$B1950))</f>
        <v/>
      </c>
      <c r="C1946" s="27" t="str">
        <f>IF(ISNUMBER($B1946),('INPUT | Operations'!$C1950+'INPUT | Operations'!$C1951)/2,"")</f>
        <v/>
      </c>
      <c r="D1946" s="28" t="str">
        <f t="shared" si="452"/>
        <v/>
      </c>
      <c r="E1946" s="26" t="str">
        <f>IF(ISNUMBER($B1946),'INPUT | Operations'!$B1951-'INPUT | Operations'!$B1950,"")</f>
        <v/>
      </c>
      <c r="F1946" s="32" t="str">
        <f>IF(ISNUMBER($B1946),IF('INPUT | Operations'!$B1951&lt;MainEngine_BurnTime,1,IF('INPUT | Operations'!$B1950&lt;=MainEngine_BurnTime,(MainEngine_BurnTime-'INPUT | Operations'!$B1950)/('INPUT | Operations'!$B1951-'INPUT | Operations'!$B1950),0))*'INPUT | Operations'!$D1950*NumberOfMainEngines*NumberOfOps*$E1946,"")</f>
        <v/>
      </c>
      <c r="G1946" s="34" t="str">
        <f t="shared" si="460"/>
        <v/>
      </c>
      <c r="H1946" s="27" t="str">
        <f t="shared" si="461"/>
        <v/>
      </c>
      <c r="I1946" s="27" t="str">
        <f t="shared" si="462"/>
        <v/>
      </c>
      <c r="J1946" s="27" t="str">
        <f t="shared" si="463"/>
        <v/>
      </c>
      <c r="K1946" s="27" t="str">
        <f t="shared" si="464"/>
        <v/>
      </c>
      <c r="L1946" s="27" t="str">
        <f t="shared" si="465"/>
        <v/>
      </c>
      <c r="M1946" s="32" t="str">
        <f t="shared" si="466"/>
        <v/>
      </c>
      <c r="N1946" s="27" t="str">
        <f t="shared" si="453"/>
        <v/>
      </c>
      <c r="O1946" s="27" t="str">
        <f t="shared" si="454"/>
        <v/>
      </c>
      <c r="P1946" s="27" t="str">
        <f t="shared" si="455"/>
        <v/>
      </c>
      <c r="Q1946" s="27" t="str">
        <f t="shared" si="456"/>
        <v/>
      </c>
      <c r="R1946" s="27" t="str">
        <f t="shared" si="457"/>
        <v/>
      </c>
      <c r="S1946" s="27" t="str">
        <f t="shared" si="458"/>
        <v/>
      </c>
      <c r="T1946" s="32" t="str">
        <f t="shared" si="459"/>
        <v/>
      </c>
      <c r="U1946" s="10"/>
    </row>
    <row r="1947" spans="1:21" x14ac:dyDescent="0.25">
      <c r="A1947" s="10"/>
      <c r="B1947" s="4" t="str">
        <f>IF(ISBLANK('INPUT | Operations'!$B1952),"",COUNT('INPUT | Operations'!$B$12:$B1951))</f>
        <v/>
      </c>
      <c r="C1947" s="27" t="str">
        <f>IF(ISNUMBER($B1947),('INPUT | Operations'!$C1951+'INPUT | Operations'!$C1952)/2,"")</f>
        <v/>
      </c>
      <c r="D1947" s="28" t="str">
        <f t="shared" si="452"/>
        <v/>
      </c>
      <c r="E1947" s="26" t="str">
        <f>IF(ISNUMBER($B1947),'INPUT | Operations'!$B1952-'INPUT | Operations'!$B1951,"")</f>
        <v/>
      </c>
      <c r="F1947" s="32" t="str">
        <f>IF(ISNUMBER($B1947),IF('INPUT | Operations'!$B1952&lt;MainEngine_BurnTime,1,IF('INPUT | Operations'!$B1951&lt;=MainEngine_BurnTime,(MainEngine_BurnTime-'INPUT | Operations'!$B1951)/('INPUT | Operations'!$B1952-'INPUT | Operations'!$B1951),0))*'INPUT | Operations'!$D1951*NumberOfMainEngines*NumberOfOps*$E1947,"")</f>
        <v/>
      </c>
      <c r="G1947" s="34" t="str">
        <f t="shared" si="460"/>
        <v/>
      </c>
      <c r="H1947" s="27" t="str">
        <f t="shared" si="461"/>
        <v/>
      </c>
      <c r="I1947" s="27" t="str">
        <f t="shared" si="462"/>
        <v/>
      </c>
      <c r="J1947" s="27" t="str">
        <f t="shared" si="463"/>
        <v/>
      </c>
      <c r="K1947" s="27" t="str">
        <f t="shared" si="464"/>
        <v/>
      </c>
      <c r="L1947" s="27" t="str">
        <f t="shared" si="465"/>
        <v/>
      </c>
      <c r="M1947" s="32" t="str">
        <f t="shared" si="466"/>
        <v/>
      </c>
      <c r="N1947" s="27" t="str">
        <f t="shared" si="453"/>
        <v/>
      </c>
      <c r="O1947" s="27" t="str">
        <f t="shared" si="454"/>
        <v/>
      </c>
      <c r="P1947" s="27" t="str">
        <f t="shared" si="455"/>
        <v/>
      </c>
      <c r="Q1947" s="27" t="str">
        <f t="shared" si="456"/>
        <v/>
      </c>
      <c r="R1947" s="27" t="str">
        <f t="shared" si="457"/>
        <v/>
      </c>
      <c r="S1947" s="27" t="str">
        <f t="shared" si="458"/>
        <v/>
      </c>
      <c r="T1947" s="32" t="str">
        <f t="shared" si="459"/>
        <v/>
      </c>
      <c r="U1947" s="10"/>
    </row>
    <row r="1948" spans="1:21" x14ac:dyDescent="0.25">
      <c r="A1948" s="10"/>
      <c r="B1948" s="4" t="str">
        <f>IF(ISBLANK('INPUT | Operations'!$B1953),"",COUNT('INPUT | Operations'!$B$12:$B1952))</f>
        <v/>
      </c>
      <c r="C1948" s="27" t="str">
        <f>IF(ISNUMBER($B1948),('INPUT | Operations'!$C1952+'INPUT | Operations'!$C1953)/2,"")</f>
        <v/>
      </c>
      <c r="D1948" s="28" t="str">
        <f t="shared" si="452"/>
        <v/>
      </c>
      <c r="E1948" s="26" t="str">
        <f>IF(ISNUMBER($B1948),'INPUT | Operations'!$B1953-'INPUT | Operations'!$B1952,"")</f>
        <v/>
      </c>
      <c r="F1948" s="32" t="str">
        <f>IF(ISNUMBER($B1948),IF('INPUT | Operations'!$B1953&lt;MainEngine_BurnTime,1,IF('INPUT | Operations'!$B1952&lt;=MainEngine_BurnTime,(MainEngine_BurnTime-'INPUT | Operations'!$B1952)/('INPUT | Operations'!$B1953-'INPUT | Operations'!$B1952),0))*'INPUT | Operations'!$D1952*NumberOfMainEngines*NumberOfOps*$E1948,"")</f>
        <v/>
      </c>
      <c r="G1948" s="34" t="str">
        <f t="shared" si="460"/>
        <v/>
      </c>
      <c r="H1948" s="27" t="str">
        <f t="shared" si="461"/>
        <v/>
      </c>
      <c r="I1948" s="27" t="str">
        <f t="shared" si="462"/>
        <v/>
      </c>
      <c r="J1948" s="27" t="str">
        <f t="shared" si="463"/>
        <v/>
      </c>
      <c r="K1948" s="27" t="str">
        <f t="shared" si="464"/>
        <v/>
      </c>
      <c r="L1948" s="27" t="str">
        <f t="shared" si="465"/>
        <v/>
      </c>
      <c r="M1948" s="32" t="str">
        <f t="shared" si="466"/>
        <v/>
      </c>
      <c r="N1948" s="27" t="str">
        <f t="shared" si="453"/>
        <v/>
      </c>
      <c r="O1948" s="27" t="str">
        <f t="shared" si="454"/>
        <v/>
      </c>
      <c r="P1948" s="27" t="str">
        <f t="shared" si="455"/>
        <v/>
      </c>
      <c r="Q1948" s="27" t="str">
        <f t="shared" si="456"/>
        <v/>
      </c>
      <c r="R1948" s="27" t="str">
        <f t="shared" si="457"/>
        <v/>
      </c>
      <c r="S1948" s="27" t="str">
        <f t="shared" si="458"/>
        <v/>
      </c>
      <c r="T1948" s="32" t="str">
        <f t="shared" si="459"/>
        <v/>
      </c>
      <c r="U1948" s="10"/>
    </row>
    <row r="1949" spans="1:21" x14ac:dyDescent="0.25">
      <c r="A1949" s="10"/>
      <c r="B1949" s="4" t="str">
        <f>IF(ISBLANK('INPUT | Operations'!$B1954),"",COUNT('INPUT | Operations'!$B$12:$B1953))</f>
        <v/>
      </c>
      <c r="C1949" s="27" t="str">
        <f>IF(ISNUMBER($B1949),('INPUT | Operations'!$C1953+'INPUT | Operations'!$C1954)/2,"")</f>
        <v/>
      </c>
      <c r="D1949" s="28" t="str">
        <f t="shared" si="452"/>
        <v/>
      </c>
      <c r="E1949" s="26" t="str">
        <f>IF(ISNUMBER($B1949),'INPUT | Operations'!$B1954-'INPUT | Operations'!$B1953,"")</f>
        <v/>
      </c>
      <c r="F1949" s="32" t="str">
        <f>IF(ISNUMBER($B1949),IF('INPUT | Operations'!$B1954&lt;MainEngine_BurnTime,1,IF('INPUT | Operations'!$B1953&lt;=MainEngine_BurnTime,(MainEngine_BurnTime-'INPUT | Operations'!$B1953)/('INPUT | Operations'!$B1954-'INPUT | Operations'!$B1953),0))*'INPUT | Operations'!$D1953*NumberOfMainEngines*NumberOfOps*$E1949,"")</f>
        <v/>
      </c>
      <c r="G1949" s="34" t="str">
        <f t="shared" si="460"/>
        <v/>
      </c>
      <c r="H1949" s="27" t="str">
        <f t="shared" si="461"/>
        <v/>
      </c>
      <c r="I1949" s="27" t="str">
        <f t="shared" si="462"/>
        <v/>
      </c>
      <c r="J1949" s="27" t="str">
        <f t="shared" si="463"/>
        <v/>
      </c>
      <c r="K1949" s="27" t="str">
        <f t="shared" si="464"/>
        <v/>
      </c>
      <c r="L1949" s="27" t="str">
        <f t="shared" si="465"/>
        <v/>
      </c>
      <c r="M1949" s="32" t="str">
        <f t="shared" si="466"/>
        <v/>
      </c>
      <c r="N1949" s="27" t="str">
        <f t="shared" si="453"/>
        <v/>
      </c>
      <c r="O1949" s="27" t="str">
        <f t="shared" si="454"/>
        <v/>
      </c>
      <c r="P1949" s="27" t="str">
        <f t="shared" si="455"/>
        <v/>
      </c>
      <c r="Q1949" s="27" t="str">
        <f t="shared" si="456"/>
        <v/>
      </c>
      <c r="R1949" s="27" t="str">
        <f t="shared" si="457"/>
        <v/>
      </c>
      <c r="S1949" s="27" t="str">
        <f t="shared" si="458"/>
        <v/>
      </c>
      <c r="T1949" s="32" t="str">
        <f t="shared" si="459"/>
        <v/>
      </c>
      <c r="U1949" s="10"/>
    </row>
    <row r="1950" spans="1:21" x14ac:dyDescent="0.25">
      <c r="A1950" s="10"/>
      <c r="B1950" s="4" t="str">
        <f>IF(ISBLANK('INPUT | Operations'!$B1955),"",COUNT('INPUT | Operations'!$B$12:$B1954))</f>
        <v/>
      </c>
      <c r="C1950" s="27" t="str">
        <f>IF(ISNUMBER($B1950),('INPUT | Operations'!$C1954+'INPUT | Operations'!$C1955)/2,"")</f>
        <v/>
      </c>
      <c r="D1950" s="28" t="str">
        <f t="shared" si="452"/>
        <v/>
      </c>
      <c r="E1950" s="26" t="str">
        <f>IF(ISNUMBER($B1950),'INPUT | Operations'!$B1955-'INPUT | Operations'!$B1954,"")</f>
        <v/>
      </c>
      <c r="F1950" s="32" t="str">
        <f>IF(ISNUMBER($B1950),IF('INPUT | Operations'!$B1955&lt;MainEngine_BurnTime,1,IF('INPUT | Operations'!$B1954&lt;=MainEngine_BurnTime,(MainEngine_BurnTime-'INPUT | Operations'!$B1954)/('INPUT | Operations'!$B1955-'INPUT | Operations'!$B1954),0))*'INPUT | Operations'!$D1954*NumberOfMainEngines*NumberOfOps*$E1950,"")</f>
        <v/>
      </c>
      <c r="G1950" s="34" t="str">
        <f t="shared" si="460"/>
        <v/>
      </c>
      <c r="H1950" s="27" t="str">
        <f t="shared" si="461"/>
        <v/>
      </c>
      <c r="I1950" s="27" t="str">
        <f t="shared" si="462"/>
        <v/>
      </c>
      <c r="J1950" s="27" t="str">
        <f t="shared" si="463"/>
        <v/>
      </c>
      <c r="K1950" s="27" t="str">
        <f t="shared" si="464"/>
        <v/>
      </c>
      <c r="L1950" s="27" t="str">
        <f t="shared" si="465"/>
        <v/>
      </c>
      <c r="M1950" s="32" t="str">
        <f t="shared" si="466"/>
        <v/>
      </c>
      <c r="N1950" s="27" t="str">
        <f t="shared" si="453"/>
        <v/>
      </c>
      <c r="O1950" s="27" t="str">
        <f t="shared" si="454"/>
        <v/>
      </c>
      <c r="P1950" s="27" t="str">
        <f t="shared" si="455"/>
        <v/>
      </c>
      <c r="Q1950" s="27" t="str">
        <f t="shared" si="456"/>
        <v/>
      </c>
      <c r="R1950" s="27" t="str">
        <f t="shared" si="457"/>
        <v/>
      </c>
      <c r="S1950" s="27" t="str">
        <f t="shared" si="458"/>
        <v/>
      </c>
      <c r="T1950" s="32" t="str">
        <f t="shared" si="459"/>
        <v/>
      </c>
      <c r="U1950" s="10"/>
    </row>
    <row r="1951" spans="1:21" x14ac:dyDescent="0.25">
      <c r="A1951" s="10"/>
      <c r="B1951" s="4" t="str">
        <f>IF(ISBLANK('INPUT | Operations'!$B1956),"",COUNT('INPUT | Operations'!$B$12:$B1955))</f>
        <v/>
      </c>
      <c r="C1951" s="27" t="str">
        <f>IF(ISNUMBER($B1951),('INPUT | Operations'!$C1955+'INPUT | Operations'!$C1956)/2,"")</f>
        <v/>
      </c>
      <c r="D1951" s="28" t="str">
        <f t="shared" si="452"/>
        <v/>
      </c>
      <c r="E1951" s="26" t="str">
        <f>IF(ISNUMBER($B1951),'INPUT | Operations'!$B1956-'INPUT | Operations'!$B1955,"")</f>
        <v/>
      </c>
      <c r="F1951" s="32" t="str">
        <f>IF(ISNUMBER($B1951),IF('INPUT | Operations'!$B1956&lt;MainEngine_BurnTime,1,IF('INPUT | Operations'!$B1955&lt;=MainEngine_BurnTime,(MainEngine_BurnTime-'INPUT | Operations'!$B1955)/('INPUT | Operations'!$B1956-'INPUT | Operations'!$B1955),0))*'INPUT | Operations'!$D1955*NumberOfMainEngines*NumberOfOps*$E1951,"")</f>
        <v/>
      </c>
      <c r="G1951" s="34" t="str">
        <f t="shared" si="460"/>
        <v/>
      </c>
      <c r="H1951" s="27" t="str">
        <f t="shared" si="461"/>
        <v/>
      </c>
      <c r="I1951" s="27" t="str">
        <f t="shared" si="462"/>
        <v/>
      </c>
      <c r="J1951" s="27" t="str">
        <f t="shared" si="463"/>
        <v/>
      </c>
      <c r="K1951" s="27" t="str">
        <f t="shared" si="464"/>
        <v/>
      </c>
      <c r="L1951" s="27" t="str">
        <f t="shared" si="465"/>
        <v/>
      </c>
      <c r="M1951" s="32" t="str">
        <f t="shared" si="466"/>
        <v/>
      </c>
      <c r="N1951" s="27" t="str">
        <f t="shared" si="453"/>
        <v/>
      </c>
      <c r="O1951" s="27" t="str">
        <f t="shared" si="454"/>
        <v/>
      </c>
      <c r="P1951" s="27" t="str">
        <f t="shared" si="455"/>
        <v/>
      </c>
      <c r="Q1951" s="27" t="str">
        <f t="shared" si="456"/>
        <v/>
      </c>
      <c r="R1951" s="27" t="str">
        <f t="shared" si="457"/>
        <v/>
      </c>
      <c r="S1951" s="27" t="str">
        <f t="shared" si="458"/>
        <v/>
      </c>
      <c r="T1951" s="32" t="str">
        <f t="shared" si="459"/>
        <v/>
      </c>
      <c r="U1951" s="10"/>
    </row>
    <row r="1952" spans="1:21" x14ac:dyDescent="0.25">
      <c r="A1952" s="10"/>
      <c r="B1952" s="4" t="str">
        <f>IF(ISBLANK('INPUT | Operations'!$B1957),"",COUNT('INPUT | Operations'!$B$12:$B1956))</f>
        <v/>
      </c>
      <c r="C1952" s="27" t="str">
        <f>IF(ISNUMBER($B1952),('INPUT | Operations'!$C1956+'INPUT | Operations'!$C1957)/2,"")</f>
        <v/>
      </c>
      <c r="D1952" s="28" t="str">
        <f t="shared" si="452"/>
        <v/>
      </c>
      <c r="E1952" s="26" t="str">
        <f>IF(ISNUMBER($B1952),'INPUT | Operations'!$B1957-'INPUT | Operations'!$B1956,"")</f>
        <v/>
      </c>
      <c r="F1952" s="32" t="str">
        <f>IF(ISNUMBER($B1952),IF('INPUT | Operations'!$B1957&lt;MainEngine_BurnTime,1,IF('INPUT | Operations'!$B1956&lt;=MainEngine_BurnTime,(MainEngine_BurnTime-'INPUT | Operations'!$B1956)/('INPUT | Operations'!$B1957-'INPUT | Operations'!$B1956),0))*'INPUT | Operations'!$D1956*NumberOfMainEngines*NumberOfOps*$E1952,"")</f>
        <v/>
      </c>
      <c r="G1952" s="34" t="str">
        <f t="shared" si="460"/>
        <v/>
      </c>
      <c r="H1952" s="27" t="str">
        <f t="shared" si="461"/>
        <v/>
      </c>
      <c r="I1952" s="27" t="str">
        <f t="shared" si="462"/>
        <v/>
      </c>
      <c r="J1952" s="27" t="str">
        <f t="shared" si="463"/>
        <v/>
      </c>
      <c r="K1952" s="27" t="str">
        <f t="shared" si="464"/>
        <v/>
      </c>
      <c r="L1952" s="27" t="str">
        <f t="shared" si="465"/>
        <v/>
      </c>
      <c r="M1952" s="32" t="str">
        <f t="shared" si="466"/>
        <v/>
      </c>
      <c r="N1952" s="27" t="str">
        <f t="shared" si="453"/>
        <v/>
      </c>
      <c r="O1952" s="27" t="str">
        <f t="shared" si="454"/>
        <v/>
      </c>
      <c r="P1952" s="27" t="str">
        <f t="shared" si="455"/>
        <v/>
      </c>
      <c r="Q1952" s="27" t="str">
        <f t="shared" si="456"/>
        <v/>
      </c>
      <c r="R1952" s="27" t="str">
        <f t="shared" si="457"/>
        <v/>
      </c>
      <c r="S1952" s="27" t="str">
        <f t="shared" si="458"/>
        <v/>
      </c>
      <c r="T1952" s="32" t="str">
        <f t="shared" si="459"/>
        <v/>
      </c>
      <c r="U1952" s="10"/>
    </row>
    <row r="1953" spans="1:21" x14ac:dyDescent="0.25">
      <c r="A1953" s="10"/>
      <c r="B1953" s="4" t="str">
        <f>IF(ISBLANK('INPUT | Operations'!$B1958),"",COUNT('INPUT | Operations'!$B$12:$B1957))</f>
        <v/>
      </c>
      <c r="C1953" s="27" t="str">
        <f>IF(ISNUMBER($B1953),('INPUT | Operations'!$C1957+'INPUT | Operations'!$C1958)/2,"")</f>
        <v/>
      </c>
      <c r="D1953" s="28" t="str">
        <f t="shared" si="452"/>
        <v/>
      </c>
      <c r="E1953" s="26" t="str">
        <f>IF(ISNUMBER($B1953),'INPUT | Operations'!$B1958-'INPUT | Operations'!$B1957,"")</f>
        <v/>
      </c>
      <c r="F1953" s="32" t="str">
        <f>IF(ISNUMBER($B1953),IF('INPUT | Operations'!$B1958&lt;MainEngine_BurnTime,1,IF('INPUT | Operations'!$B1957&lt;=MainEngine_BurnTime,(MainEngine_BurnTime-'INPUT | Operations'!$B1957)/('INPUT | Operations'!$B1958-'INPUT | Operations'!$B1957),0))*'INPUT | Operations'!$D1957*NumberOfMainEngines*NumberOfOps*$E1953,"")</f>
        <v/>
      </c>
      <c r="G1953" s="34" t="str">
        <f t="shared" si="460"/>
        <v/>
      </c>
      <c r="H1953" s="27" t="str">
        <f t="shared" si="461"/>
        <v/>
      </c>
      <c r="I1953" s="27" t="str">
        <f t="shared" si="462"/>
        <v/>
      </c>
      <c r="J1953" s="27" t="str">
        <f t="shared" si="463"/>
        <v/>
      </c>
      <c r="K1953" s="27" t="str">
        <f t="shared" si="464"/>
        <v/>
      </c>
      <c r="L1953" s="27" t="str">
        <f t="shared" si="465"/>
        <v/>
      </c>
      <c r="M1953" s="32" t="str">
        <f t="shared" si="466"/>
        <v/>
      </c>
      <c r="N1953" s="27" t="str">
        <f t="shared" si="453"/>
        <v/>
      </c>
      <c r="O1953" s="27" t="str">
        <f t="shared" si="454"/>
        <v/>
      </c>
      <c r="P1953" s="27" t="str">
        <f t="shared" si="455"/>
        <v/>
      </c>
      <c r="Q1953" s="27" t="str">
        <f t="shared" si="456"/>
        <v/>
      </c>
      <c r="R1953" s="27" t="str">
        <f t="shared" si="457"/>
        <v/>
      </c>
      <c r="S1953" s="27" t="str">
        <f t="shared" si="458"/>
        <v/>
      </c>
      <c r="T1953" s="32" t="str">
        <f t="shared" si="459"/>
        <v/>
      </c>
      <c r="U1953" s="10"/>
    </row>
    <row r="1954" spans="1:21" x14ac:dyDescent="0.25">
      <c r="A1954" s="10"/>
      <c r="B1954" s="4" t="str">
        <f>IF(ISBLANK('INPUT | Operations'!$B1959),"",COUNT('INPUT | Operations'!$B$12:$B1958))</f>
        <v/>
      </c>
      <c r="C1954" s="27" t="str">
        <f>IF(ISNUMBER($B1954),('INPUT | Operations'!$C1958+'INPUT | Operations'!$C1959)/2,"")</f>
        <v/>
      </c>
      <c r="D1954" s="28" t="str">
        <f t="shared" si="452"/>
        <v/>
      </c>
      <c r="E1954" s="26" t="str">
        <f>IF(ISNUMBER($B1954),'INPUT | Operations'!$B1959-'INPUT | Operations'!$B1958,"")</f>
        <v/>
      </c>
      <c r="F1954" s="32" t="str">
        <f>IF(ISNUMBER($B1954),IF('INPUT | Operations'!$B1959&lt;MainEngine_BurnTime,1,IF('INPUT | Operations'!$B1958&lt;=MainEngine_BurnTime,(MainEngine_BurnTime-'INPUT | Operations'!$B1958)/('INPUT | Operations'!$B1959-'INPUT | Operations'!$B1958),0))*'INPUT | Operations'!$D1958*NumberOfMainEngines*NumberOfOps*$E1954,"")</f>
        <v/>
      </c>
      <c r="G1954" s="34" t="str">
        <f t="shared" si="460"/>
        <v/>
      </c>
      <c r="H1954" s="27" t="str">
        <f t="shared" si="461"/>
        <v/>
      </c>
      <c r="I1954" s="27" t="str">
        <f t="shared" si="462"/>
        <v/>
      </c>
      <c r="J1954" s="27" t="str">
        <f t="shared" si="463"/>
        <v/>
      </c>
      <c r="K1954" s="27" t="str">
        <f t="shared" si="464"/>
        <v/>
      </c>
      <c r="L1954" s="27" t="str">
        <f t="shared" si="465"/>
        <v/>
      </c>
      <c r="M1954" s="32" t="str">
        <f t="shared" si="466"/>
        <v/>
      </c>
      <c r="N1954" s="27" t="str">
        <f t="shared" si="453"/>
        <v/>
      </c>
      <c r="O1954" s="27" t="str">
        <f t="shared" si="454"/>
        <v/>
      </c>
      <c r="P1954" s="27" t="str">
        <f t="shared" si="455"/>
        <v/>
      </c>
      <c r="Q1954" s="27" t="str">
        <f t="shared" si="456"/>
        <v/>
      </c>
      <c r="R1954" s="27" t="str">
        <f t="shared" si="457"/>
        <v/>
      </c>
      <c r="S1954" s="27" t="str">
        <f t="shared" si="458"/>
        <v/>
      </c>
      <c r="T1954" s="32" t="str">
        <f t="shared" si="459"/>
        <v/>
      </c>
      <c r="U1954" s="10"/>
    </row>
    <row r="1955" spans="1:21" x14ac:dyDescent="0.25">
      <c r="A1955" s="10"/>
      <c r="B1955" s="4" t="str">
        <f>IF(ISBLANK('INPUT | Operations'!$B1960),"",COUNT('INPUT | Operations'!$B$12:$B1959))</f>
        <v/>
      </c>
      <c r="C1955" s="27" t="str">
        <f>IF(ISNUMBER($B1955),('INPUT | Operations'!$C1959+'INPUT | Operations'!$C1960)/2,"")</f>
        <v/>
      </c>
      <c r="D1955" s="28" t="str">
        <f t="shared" si="452"/>
        <v/>
      </c>
      <c r="E1955" s="26" t="str">
        <f>IF(ISNUMBER($B1955),'INPUT | Operations'!$B1960-'INPUT | Operations'!$B1959,"")</f>
        <v/>
      </c>
      <c r="F1955" s="32" t="str">
        <f>IF(ISNUMBER($B1955),IF('INPUT | Operations'!$B1960&lt;MainEngine_BurnTime,1,IF('INPUT | Operations'!$B1959&lt;=MainEngine_BurnTime,(MainEngine_BurnTime-'INPUT | Operations'!$B1959)/('INPUT | Operations'!$B1960-'INPUT | Operations'!$B1959),0))*'INPUT | Operations'!$D1959*NumberOfMainEngines*NumberOfOps*$E1955,"")</f>
        <v/>
      </c>
      <c r="G1955" s="34" t="str">
        <f t="shared" si="460"/>
        <v/>
      </c>
      <c r="H1955" s="27" t="str">
        <f t="shared" si="461"/>
        <v/>
      </c>
      <c r="I1955" s="27" t="str">
        <f t="shared" si="462"/>
        <v/>
      </c>
      <c r="J1955" s="27" t="str">
        <f t="shared" si="463"/>
        <v/>
      </c>
      <c r="K1955" s="27" t="str">
        <f t="shared" si="464"/>
        <v/>
      </c>
      <c r="L1955" s="27" t="str">
        <f t="shared" si="465"/>
        <v/>
      </c>
      <c r="M1955" s="32" t="str">
        <f t="shared" si="466"/>
        <v/>
      </c>
      <c r="N1955" s="27" t="str">
        <f t="shared" si="453"/>
        <v/>
      </c>
      <c r="O1955" s="27" t="str">
        <f t="shared" si="454"/>
        <v/>
      </c>
      <c r="P1955" s="27" t="str">
        <f t="shared" si="455"/>
        <v/>
      </c>
      <c r="Q1955" s="27" t="str">
        <f t="shared" si="456"/>
        <v/>
      </c>
      <c r="R1955" s="27" t="str">
        <f t="shared" si="457"/>
        <v/>
      </c>
      <c r="S1955" s="27" t="str">
        <f t="shared" si="458"/>
        <v/>
      </c>
      <c r="T1955" s="32" t="str">
        <f t="shared" si="459"/>
        <v/>
      </c>
      <c r="U1955" s="10"/>
    </row>
    <row r="1956" spans="1:21" x14ac:dyDescent="0.25">
      <c r="A1956" s="10"/>
      <c r="B1956" s="4" t="str">
        <f>IF(ISBLANK('INPUT | Operations'!$B1961),"",COUNT('INPUT | Operations'!$B$12:$B1960))</f>
        <v/>
      </c>
      <c r="C1956" s="27" t="str">
        <f>IF(ISNUMBER($B1956),('INPUT | Operations'!$C1960+'INPUT | Operations'!$C1961)/2,"")</f>
        <v/>
      </c>
      <c r="D1956" s="28" t="str">
        <f t="shared" si="452"/>
        <v/>
      </c>
      <c r="E1956" s="26" t="str">
        <f>IF(ISNUMBER($B1956),'INPUT | Operations'!$B1961-'INPUT | Operations'!$B1960,"")</f>
        <v/>
      </c>
      <c r="F1956" s="32" t="str">
        <f>IF(ISNUMBER($B1956),IF('INPUT | Operations'!$B1961&lt;MainEngine_BurnTime,1,IF('INPUT | Operations'!$B1960&lt;=MainEngine_BurnTime,(MainEngine_BurnTime-'INPUT | Operations'!$B1960)/('INPUT | Operations'!$B1961-'INPUT | Operations'!$B1960),0))*'INPUT | Operations'!$D1960*NumberOfMainEngines*NumberOfOps*$E1956,"")</f>
        <v/>
      </c>
      <c r="G1956" s="34" t="str">
        <f t="shared" si="460"/>
        <v/>
      </c>
      <c r="H1956" s="27" t="str">
        <f t="shared" si="461"/>
        <v/>
      </c>
      <c r="I1956" s="27" t="str">
        <f t="shared" si="462"/>
        <v/>
      </c>
      <c r="J1956" s="27" t="str">
        <f t="shared" si="463"/>
        <v/>
      </c>
      <c r="K1956" s="27" t="str">
        <f t="shared" si="464"/>
        <v/>
      </c>
      <c r="L1956" s="27" t="str">
        <f t="shared" si="465"/>
        <v/>
      </c>
      <c r="M1956" s="32" t="str">
        <f t="shared" si="466"/>
        <v/>
      </c>
      <c r="N1956" s="27" t="str">
        <f t="shared" si="453"/>
        <v/>
      </c>
      <c r="O1956" s="27" t="str">
        <f t="shared" si="454"/>
        <v/>
      </c>
      <c r="P1956" s="27" t="str">
        <f t="shared" si="455"/>
        <v/>
      </c>
      <c r="Q1956" s="27" t="str">
        <f t="shared" si="456"/>
        <v/>
      </c>
      <c r="R1956" s="27" t="str">
        <f t="shared" si="457"/>
        <v/>
      </c>
      <c r="S1956" s="27" t="str">
        <f t="shared" si="458"/>
        <v/>
      </c>
      <c r="T1956" s="32" t="str">
        <f t="shared" si="459"/>
        <v/>
      </c>
      <c r="U1956" s="10"/>
    </row>
    <row r="1957" spans="1:21" x14ac:dyDescent="0.25">
      <c r="A1957" s="10"/>
      <c r="B1957" s="4" t="str">
        <f>IF(ISBLANK('INPUT | Operations'!$B1962),"",COUNT('INPUT | Operations'!$B$12:$B1961))</f>
        <v/>
      </c>
      <c r="C1957" s="27" t="str">
        <f>IF(ISNUMBER($B1957),('INPUT | Operations'!$C1961+'INPUT | Operations'!$C1962)/2,"")</f>
        <v/>
      </c>
      <c r="D1957" s="28" t="str">
        <f t="shared" si="452"/>
        <v/>
      </c>
      <c r="E1957" s="26" t="str">
        <f>IF(ISNUMBER($B1957),'INPUT | Operations'!$B1962-'INPUT | Operations'!$B1961,"")</f>
        <v/>
      </c>
      <c r="F1957" s="32" t="str">
        <f>IF(ISNUMBER($B1957),IF('INPUT | Operations'!$B1962&lt;MainEngine_BurnTime,1,IF('INPUT | Operations'!$B1961&lt;=MainEngine_BurnTime,(MainEngine_BurnTime-'INPUT | Operations'!$B1961)/('INPUT | Operations'!$B1962-'INPUT | Operations'!$B1961),0))*'INPUT | Operations'!$D1961*NumberOfMainEngines*NumberOfOps*$E1957,"")</f>
        <v/>
      </c>
      <c r="G1957" s="34" t="str">
        <f t="shared" si="460"/>
        <v/>
      </c>
      <c r="H1957" s="27" t="str">
        <f t="shared" si="461"/>
        <v/>
      </c>
      <c r="I1957" s="27" t="str">
        <f t="shared" si="462"/>
        <v/>
      </c>
      <c r="J1957" s="27" t="str">
        <f t="shared" si="463"/>
        <v/>
      </c>
      <c r="K1957" s="27" t="str">
        <f t="shared" si="464"/>
        <v/>
      </c>
      <c r="L1957" s="27" t="str">
        <f t="shared" si="465"/>
        <v/>
      </c>
      <c r="M1957" s="32" t="str">
        <f t="shared" si="466"/>
        <v/>
      </c>
      <c r="N1957" s="27" t="str">
        <f t="shared" si="453"/>
        <v/>
      </c>
      <c r="O1957" s="27" t="str">
        <f t="shared" si="454"/>
        <v/>
      </c>
      <c r="P1957" s="27" t="str">
        <f t="shared" si="455"/>
        <v/>
      </c>
      <c r="Q1957" s="27" t="str">
        <f t="shared" si="456"/>
        <v/>
      </c>
      <c r="R1957" s="27" t="str">
        <f t="shared" si="457"/>
        <v/>
      </c>
      <c r="S1957" s="27" t="str">
        <f t="shared" si="458"/>
        <v/>
      </c>
      <c r="T1957" s="32" t="str">
        <f t="shared" si="459"/>
        <v/>
      </c>
      <c r="U1957" s="10"/>
    </row>
    <row r="1958" spans="1:21" x14ac:dyDescent="0.25">
      <c r="A1958" s="10"/>
      <c r="B1958" s="4" t="str">
        <f>IF(ISBLANK('INPUT | Operations'!$B1963),"",COUNT('INPUT | Operations'!$B$12:$B1962))</f>
        <v/>
      </c>
      <c r="C1958" s="27" t="str">
        <f>IF(ISNUMBER($B1958),('INPUT | Operations'!$C1962+'INPUT | Operations'!$C1963)/2,"")</f>
        <v/>
      </c>
      <c r="D1958" s="28" t="str">
        <f t="shared" si="452"/>
        <v/>
      </c>
      <c r="E1958" s="26" t="str">
        <f>IF(ISNUMBER($B1958),'INPUT | Operations'!$B1963-'INPUT | Operations'!$B1962,"")</f>
        <v/>
      </c>
      <c r="F1958" s="32" t="str">
        <f>IF(ISNUMBER($B1958),IF('INPUT | Operations'!$B1963&lt;MainEngine_BurnTime,1,IF('INPUT | Operations'!$B1962&lt;=MainEngine_BurnTime,(MainEngine_BurnTime-'INPUT | Operations'!$B1962)/('INPUT | Operations'!$B1963-'INPUT | Operations'!$B1962),0))*'INPUT | Operations'!$D1962*NumberOfMainEngines*NumberOfOps*$E1958,"")</f>
        <v/>
      </c>
      <c r="G1958" s="34" t="str">
        <f t="shared" si="460"/>
        <v/>
      </c>
      <c r="H1958" s="27" t="str">
        <f t="shared" si="461"/>
        <v/>
      </c>
      <c r="I1958" s="27" t="str">
        <f t="shared" si="462"/>
        <v/>
      </c>
      <c r="J1958" s="27" t="str">
        <f t="shared" si="463"/>
        <v/>
      </c>
      <c r="K1958" s="27" t="str">
        <f t="shared" si="464"/>
        <v/>
      </c>
      <c r="L1958" s="27" t="str">
        <f t="shared" si="465"/>
        <v/>
      </c>
      <c r="M1958" s="32" t="str">
        <f t="shared" si="466"/>
        <v/>
      </c>
      <c r="N1958" s="27" t="str">
        <f t="shared" si="453"/>
        <v/>
      </c>
      <c r="O1958" s="27" t="str">
        <f t="shared" si="454"/>
        <v/>
      </c>
      <c r="P1958" s="27" t="str">
        <f t="shared" si="455"/>
        <v/>
      </c>
      <c r="Q1958" s="27" t="str">
        <f t="shared" si="456"/>
        <v/>
      </c>
      <c r="R1958" s="27" t="str">
        <f t="shared" si="457"/>
        <v/>
      </c>
      <c r="S1958" s="27" t="str">
        <f t="shared" si="458"/>
        <v/>
      </c>
      <c r="T1958" s="32" t="str">
        <f t="shared" si="459"/>
        <v/>
      </c>
      <c r="U1958" s="10"/>
    </row>
    <row r="1959" spans="1:21" x14ac:dyDescent="0.25">
      <c r="A1959" s="10"/>
      <c r="B1959" s="4" t="str">
        <f>IF(ISBLANK('INPUT | Operations'!$B1964),"",COUNT('INPUT | Operations'!$B$12:$B1963))</f>
        <v/>
      </c>
      <c r="C1959" s="27" t="str">
        <f>IF(ISNUMBER($B1959),('INPUT | Operations'!$C1963+'INPUT | Operations'!$C1964)/2,"")</f>
        <v/>
      </c>
      <c r="D1959" s="28" t="str">
        <f t="shared" si="452"/>
        <v/>
      </c>
      <c r="E1959" s="26" t="str">
        <f>IF(ISNUMBER($B1959),'INPUT | Operations'!$B1964-'INPUT | Operations'!$B1963,"")</f>
        <v/>
      </c>
      <c r="F1959" s="32" t="str">
        <f>IF(ISNUMBER($B1959),IF('INPUT | Operations'!$B1964&lt;MainEngine_BurnTime,1,IF('INPUT | Operations'!$B1963&lt;=MainEngine_BurnTime,(MainEngine_BurnTime-'INPUT | Operations'!$B1963)/('INPUT | Operations'!$B1964-'INPUT | Operations'!$B1963),0))*'INPUT | Operations'!$D1963*NumberOfMainEngines*NumberOfOps*$E1959,"")</f>
        <v/>
      </c>
      <c r="G1959" s="34" t="str">
        <f t="shared" si="460"/>
        <v/>
      </c>
      <c r="H1959" s="27" t="str">
        <f t="shared" si="461"/>
        <v/>
      </c>
      <c r="I1959" s="27" t="str">
        <f t="shared" si="462"/>
        <v/>
      </c>
      <c r="J1959" s="27" t="str">
        <f t="shared" si="463"/>
        <v/>
      </c>
      <c r="K1959" s="27" t="str">
        <f t="shared" si="464"/>
        <v/>
      </c>
      <c r="L1959" s="27" t="str">
        <f t="shared" si="465"/>
        <v/>
      </c>
      <c r="M1959" s="32" t="str">
        <f t="shared" si="466"/>
        <v/>
      </c>
      <c r="N1959" s="27" t="str">
        <f t="shared" si="453"/>
        <v/>
      </c>
      <c r="O1959" s="27" t="str">
        <f t="shared" si="454"/>
        <v/>
      </c>
      <c r="P1959" s="27" t="str">
        <f t="shared" si="455"/>
        <v/>
      </c>
      <c r="Q1959" s="27" t="str">
        <f t="shared" si="456"/>
        <v/>
      </c>
      <c r="R1959" s="27" t="str">
        <f t="shared" si="457"/>
        <v/>
      </c>
      <c r="S1959" s="27" t="str">
        <f t="shared" si="458"/>
        <v/>
      </c>
      <c r="T1959" s="32" t="str">
        <f t="shared" si="459"/>
        <v/>
      </c>
      <c r="U1959" s="10"/>
    </row>
    <row r="1960" spans="1:21" x14ac:dyDescent="0.25">
      <c r="A1960" s="10"/>
      <c r="B1960" s="4" t="str">
        <f>IF(ISBLANK('INPUT | Operations'!$B1965),"",COUNT('INPUT | Operations'!$B$12:$B1964))</f>
        <v/>
      </c>
      <c r="C1960" s="27" t="str">
        <f>IF(ISNUMBER($B1960),('INPUT | Operations'!$C1964+'INPUT | Operations'!$C1965)/2,"")</f>
        <v/>
      </c>
      <c r="D1960" s="28" t="str">
        <f t="shared" si="452"/>
        <v/>
      </c>
      <c r="E1960" s="26" t="str">
        <f>IF(ISNUMBER($B1960),'INPUT | Operations'!$B1965-'INPUT | Operations'!$B1964,"")</f>
        <v/>
      </c>
      <c r="F1960" s="32" t="str">
        <f>IF(ISNUMBER($B1960),IF('INPUT | Operations'!$B1965&lt;MainEngine_BurnTime,1,IF('INPUT | Operations'!$B1964&lt;=MainEngine_BurnTime,(MainEngine_BurnTime-'INPUT | Operations'!$B1964)/('INPUT | Operations'!$B1965-'INPUT | Operations'!$B1964),0))*'INPUT | Operations'!$D1964*NumberOfMainEngines*NumberOfOps*$E1960,"")</f>
        <v/>
      </c>
      <c r="G1960" s="34" t="str">
        <f t="shared" si="460"/>
        <v/>
      </c>
      <c r="H1960" s="27" t="str">
        <f t="shared" si="461"/>
        <v/>
      </c>
      <c r="I1960" s="27" t="str">
        <f t="shared" si="462"/>
        <v/>
      </c>
      <c r="J1960" s="27" t="str">
        <f t="shared" si="463"/>
        <v/>
      </c>
      <c r="K1960" s="27" t="str">
        <f t="shared" si="464"/>
        <v/>
      </c>
      <c r="L1960" s="27" t="str">
        <f t="shared" si="465"/>
        <v/>
      </c>
      <c r="M1960" s="32" t="str">
        <f t="shared" si="466"/>
        <v/>
      </c>
      <c r="N1960" s="27" t="str">
        <f t="shared" si="453"/>
        <v/>
      </c>
      <c r="O1960" s="27" t="str">
        <f t="shared" si="454"/>
        <v/>
      </c>
      <c r="P1960" s="27" t="str">
        <f t="shared" si="455"/>
        <v/>
      </c>
      <c r="Q1960" s="27" t="str">
        <f t="shared" si="456"/>
        <v/>
      </c>
      <c r="R1960" s="27" t="str">
        <f t="shared" si="457"/>
        <v/>
      </c>
      <c r="S1960" s="27" t="str">
        <f t="shared" si="458"/>
        <v/>
      </c>
      <c r="T1960" s="32" t="str">
        <f t="shared" si="459"/>
        <v/>
      </c>
      <c r="U1960" s="10"/>
    </row>
    <row r="1961" spans="1:21" x14ac:dyDescent="0.25">
      <c r="A1961" s="10"/>
      <c r="B1961" s="4" t="str">
        <f>IF(ISBLANK('INPUT | Operations'!$B1966),"",COUNT('INPUT | Operations'!$B$12:$B1965))</f>
        <v/>
      </c>
      <c r="C1961" s="27" t="str">
        <f>IF(ISNUMBER($B1961),('INPUT | Operations'!$C1965+'INPUT | Operations'!$C1966)/2,"")</f>
        <v/>
      </c>
      <c r="D1961" s="28" t="str">
        <f t="shared" si="452"/>
        <v/>
      </c>
      <c r="E1961" s="26" t="str">
        <f>IF(ISNUMBER($B1961),'INPUT | Operations'!$B1966-'INPUT | Operations'!$B1965,"")</f>
        <v/>
      </c>
      <c r="F1961" s="32" t="str">
        <f>IF(ISNUMBER($B1961),IF('INPUT | Operations'!$B1966&lt;MainEngine_BurnTime,1,IF('INPUT | Operations'!$B1965&lt;=MainEngine_BurnTime,(MainEngine_BurnTime-'INPUT | Operations'!$B1965)/('INPUT | Operations'!$B1966-'INPUT | Operations'!$B1965),0))*'INPUT | Operations'!$D1965*NumberOfMainEngines*NumberOfOps*$E1961,"")</f>
        <v/>
      </c>
      <c r="G1961" s="34" t="str">
        <f t="shared" si="460"/>
        <v/>
      </c>
      <c r="H1961" s="27" t="str">
        <f t="shared" si="461"/>
        <v/>
      </c>
      <c r="I1961" s="27" t="str">
        <f t="shared" si="462"/>
        <v/>
      </c>
      <c r="J1961" s="27" t="str">
        <f t="shared" si="463"/>
        <v/>
      </c>
      <c r="K1961" s="27" t="str">
        <f t="shared" si="464"/>
        <v/>
      </c>
      <c r="L1961" s="27" t="str">
        <f t="shared" si="465"/>
        <v/>
      </c>
      <c r="M1961" s="32" t="str">
        <f t="shared" si="466"/>
        <v/>
      </c>
      <c r="N1961" s="27" t="str">
        <f t="shared" si="453"/>
        <v/>
      </c>
      <c r="O1961" s="27" t="str">
        <f t="shared" si="454"/>
        <v/>
      </c>
      <c r="P1961" s="27" t="str">
        <f t="shared" si="455"/>
        <v/>
      </c>
      <c r="Q1961" s="27" t="str">
        <f t="shared" si="456"/>
        <v/>
      </c>
      <c r="R1961" s="27" t="str">
        <f t="shared" si="457"/>
        <v/>
      </c>
      <c r="S1961" s="27" t="str">
        <f t="shared" si="458"/>
        <v/>
      </c>
      <c r="T1961" s="32" t="str">
        <f t="shared" si="459"/>
        <v/>
      </c>
      <c r="U1961" s="10"/>
    </row>
    <row r="1962" spans="1:21" x14ac:dyDescent="0.25">
      <c r="A1962" s="10"/>
      <c r="B1962" s="4" t="str">
        <f>IF(ISBLANK('INPUT | Operations'!$B1967),"",COUNT('INPUT | Operations'!$B$12:$B1966))</f>
        <v/>
      </c>
      <c r="C1962" s="27" t="str">
        <f>IF(ISNUMBER($B1962),('INPUT | Operations'!$C1966+'INPUT | Operations'!$C1967)/2,"")</f>
        <v/>
      </c>
      <c r="D1962" s="28" t="str">
        <f t="shared" si="452"/>
        <v/>
      </c>
      <c r="E1962" s="26" t="str">
        <f>IF(ISNUMBER($B1962),'INPUT | Operations'!$B1967-'INPUT | Operations'!$B1966,"")</f>
        <v/>
      </c>
      <c r="F1962" s="32" t="str">
        <f>IF(ISNUMBER($B1962),IF('INPUT | Operations'!$B1967&lt;MainEngine_BurnTime,1,IF('INPUT | Operations'!$B1966&lt;=MainEngine_BurnTime,(MainEngine_BurnTime-'INPUT | Operations'!$B1966)/('INPUT | Operations'!$B1967-'INPUT | Operations'!$B1966),0))*'INPUT | Operations'!$D1966*NumberOfMainEngines*NumberOfOps*$E1962,"")</f>
        <v/>
      </c>
      <c r="G1962" s="34" t="str">
        <f t="shared" si="460"/>
        <v/>
      </c>
      <c r="H1962" s="27" t="str">
        <f t="shared" si="461"/>
        <v/>
      </c>
      <c r="I1962" s="27" t="str">
        <f t="shared" si="462"/>
        <v/>
      </c>
      <c r="J1962" s="27" t="str">
        <f t="shared" si="463"/>
        <v/>
      </c>
      <c r="K1962" s="27" t="str">
        <f t="shared" si="464"/>
        <v/>
      </c>
      <c r="L1962" s="27" t="str">
        <f t="shared" si="465"/>
        <v/>
      </c>
      <c r="M1962" s="32" t="str">
        <f t="shared" si="466"/>
        <v/>
      </c>
      <c r="N1962" s="27" t="str">
        <f t="shared" si="453"/>
        <v/>
      </c>
      <c r="O1962" s="27" t="str">
        <f t="shared" si="454"/>
        <v/>
      </c>
      <c r="P1962" s="27" t="str">
        <f t="shared" si="455"/>
        <v/>
      </c>
      <c r="Q1962" s="27" t="str">
        <f t="shared" si="456"/>
        <v/>
      </c>
      <c r="R1962" s="27" t="str">
        <f t="shared" si="457"/>
        <v/>
      </c>
      <c r="S1962" s="27" t="str">
        <f t="shared" si="458"/>
        <v/>
      </c>
      <c r="T1962" s="32" t="str">
        <f t="shared" si="459"/>
        <v/>
      </c>
      <c r="U1962" s="10"/>
    </row>
    <row r="1963" spans="1:21" x14ac:dyDescent="0.25">
      <c r="A1963" s="10"/>
      <c r="B1963" s="4" t="str">
        <f>IF(ISBLANK('INPUT | Operations'!$B1968),"",COUNT('INPUT | Operations'!$B$12:$B1967))</f>
        <v/>
      </c>
      <c r="C1963" s="27" t="str">
        <f>IF(ISNUMBER($B1963),('INPUT | Operations'!$C1967+'INPUT | Operations'!$C1968)/2,"")</f>
        <v/>
      </c>
      <c r="D1963" s="28" t="str">
        <f t="shared" si="452"/>
        <v/>
      </c>
      <c r="E1963" s="26" t="str">
        <f>IF(ISNUMBER($B1963),'INPUT | Operations'!$B1968-'INPUT | Operations'!$B1967,"")</f>
        <v/>
      </c>
      <c r="F1963" s="32" t="str">
        <f>IF(ISNUMBER($B1963),IF('INPUT | Operations'!$B1968&lt;MainEngine_BurnTime,1,IF('INPUT | Operations'!$B1967&lt;=MainEngine_BurnTime,(MainEngine_BurnTime-'INPUT | Operations'!$B1967)/('INPUT | Operations'!$B1968-'INPUT | Operations'!$B1967),0))*'INPUT | Operations'!$D1967*NumberOfMainEngines*NumberOfOps*$E1963,"")</f>
        <v/>
      </c>
      <c r="G1963" s="34" t="str">
        <f t="shared" si="460"/>
        <v/>
      </c>
      <c r="H1963" s="27" t="str">
        <f t="shared" si="461"/>
        <v/>
      </c>
      <c r="I1963" s="27" t="str">
        <f t="shared" si="462"/>
        <v/>
      </c>
      <c r="J1963" s="27" t="str">
        <f t="shared" si="463"/>
        <v/>
      </c>
      <c r="K1963" s="27" t="str">
        <f t="shared" si="464"/>
        <v/>
      </c>
      <c r="L1963" s="27" t="str">
        <f t="shared" si="465"/>
        <v/>
      </c>
      <c r="M1963" s="32" t="str">
        <f t="shared" si="466"/>
        <v/>
      </c>
      <c r="N1963" s="27" t="str">
        <f t="shared" si="453"/>
        <v/>
      </c>
      <c r="O1963" s="27" t="str">
        <f t="shared" si="454"/>
        <v/>
      </c>
      <c r="P1963" s="27" t="str">
        <f t="shared" si="455"/>
        <v/>
      </c>
      <c r="Q1963" s="27" t="str">
        <f t="shared" si="456"/>
        <v/>
      </c>
      <c r="R1963" s="27" t="str">
        <f t="shared" si="457"/>
        <v/>
      </c>
      <c r="S1963" s="27" t="str">
        <f t="shared" si="458"/>
        <v/>
      </c>
      <c r="T1963" s="32" t="str">
        <f t="shared" si="459"/>
        <v/>
      </c>
      <c r="U1963" s="10"/>
    </row>
    <row r="1964" spans="1:21" x14ac:dyDescent="0.25">
      <c r="A1964" s="10"/>
      <c r="B1964" s="4" t="str">
        <f>IF(ISBLANK('INPUT | Operations'!$B1969),"",COUNT('INPUT | Operations'!$B$12:$B1968))</f>
        <v/>
      </c>
      <c r="C1964" s="27" t="str">
        <f>IF(ISNUMBER($B1964),('INPUT | Operations'!$C1968+'INPUT | Operations'!$C1969)/2,"")</f>
        <v/>
      </c>
      <c r="D1964" s="28" t="str">
        <f t="shared" si="452"/>
        <v/>
      </c>
      <c r="E1964" s="26" t="str">
        <f>IF(ISNUMBER($B1964),'INPUT | Operations'!$B1969-'INPUT | Operations'!$B1968,"")</f>
        <v/>
      </c>
      <c r="F1964" s="32" t="str">
        <f>IF(ISNUMBER($B1964),IF('INPUT | Operations'!$B1969&lt;MainEngine_BurnTime,1,IF('INPUT | Operations'!$B1968&lt;=MainEngine_BurnTime,(MainEngine_BurnTime-'INPUT | Operations'!$B1968)/('INPUT | Operations'!$B1969-'INPUT | Operations'!$B1968),0))*'INPUT | Operations'!$D1968*NumberOfMainEngines*NumberOfOps*$E1964,"")</f>
        <v/>
      </c>
      <c r="G1964" s="34" t="str">
        <f t="shared" si="460"/>
        <v/>
      </c>
      <c r="H1964" s="27" t="str">
        <f t="shared" si="461"/>
        <v/>
      </c>
      <c r="I1964" s="27" t="str">
        <f t="shared" si="462"/>
        <v/>
      </c>
      <c r="J1964" s="27" t="str">
        <f t="shared" si="463"/>
        <v/>
      </c>
      <c r="K1964" s="27" t="str">
        <f t="shared" si="464"/>
        <v/>
      </c>
      <c r="L1964" s="27" t="str">
        <f t="shared" si="465"/>
        <v/>
      </c>
      <c r="M1964" s="32" t="str">
        <f t="shared" si="466"/>
        <v/>
      </c>
      <c r="N1964" s="27" t="str">
        <f t="shared" si="453"/>
        <v/>
      </c>
      <c r="O1964" s="27" t="str">
        <f t="shared" si="454"/>
        <v/>
      </c>
      <c r="P1964" s="27" t="str">
        <f t="shared" si="455"/>
        <v/>
      </c>
      <c r="Q1964" s="27" t="str">
        <f t="shared" si="456"/>
        <v/>
      </c>
      <c r="R1964" s="27" t="str">
        <f t="shared" si="457"/>
        <v/>
      </c>
      <c r="S1964" s="27" t="str">
        <f t="shared" si="458"/>
        <v/>
      </c>
      <c r="T1964" s="32" t="str">
        <f t="shared" si="459"/>
        <v/>
      </c>
      <c r="U1964" s="10"/>
    </row>
    <row r="1965" spans="1:21" x14ac:dyDescent="0.25">
      <c r="A1965" s="10"/>
      <c r="B1965" s="4" t="str">
        <f>IF(ISBLANK('INPUT | Operations'!$B1970),"",COUNT('INPUT | Operations'!$B$12:$B1969))</f>
        <v/>
      </c>
      <c r="C1965" s="27" t="str">
        <f>IF(ISNUMBER($B1965),('INPUT | Operations'!$C1969+'INPUT | Operations'!$C1970)/2,"")</f>
        <v/>
      </c>
      <c r="D1965" s="28" t="str">
        <f t="shared" si="452"/>
        <v/>
      </c>
      <c r="E1965" s="26" t="str">
        <f>IF(ISNUMBER($B1965),'INPUT | Operations'!$B1970-'INPUT | Operations'!$B1969,"")</f>
        <v/>
      </c>
      <c r="F1965" s="32" t="str">
        <f>IF(ISNUMBER($B1965),IF('INPUT | Operations'!$B1970&lt;MainEngine_BurnTime,1,IF('INPUT | Operations'!$B1969&lt;=MainEngine_BurnTime,(MainEngine_BurnTime-'INPUT | Operations'!$B1969)/('INPUT | Operations'!$B1970-'INPUT | Operations'!$B1969),0))*'INPUT | Operations'!$D1969*NumberOfMainEngines*NumberOfOps*$E1965,"")</f>
        <v/>
      </c>
      <c r="G1965" s="34" t="str">
        <f t="shared" si="460"/>
        <v/>
      </c>
      <c r="H1965" s="27" t="str">
        <f t="shared" si="461"/>
        <v/>
      </c>
      <c r="I1965" s="27" t="str">
        <f t="shared" si="462"/>
        <v/>
      </c>
      <c r="J1965" s="27" t="str">
        <f t="shared" si="463"/>
        <v/>
      </c>
      <c r="K1965" s="27" t="str">
        <f t="shared" si="464"/>
        <v/>
      </c>
      <c r="L1965" s="27" t="str">
        <f t="shared" si="465"/>
        <v/>
      </c>
      <c r="M1965" s="32" t="str">
        <f t="shared" si="466"/>
        <v/>
      </c>
      <c r="N1965" s="27" t="str">
        <f t="shared" si="453"/>
        <v/>
      </c>
      <c r="O1965" s="27" t="str">
        <f t="shared" si="454"/>
        <v/>
      </c>
      <c r="P1965" s="27" t="str">
        <f t="shared" si="455"/>
        <v/>
      </c>
      <c r="Q1965" s="27" t="str">
        <f t="shared" si="456"/>
        <v/>
      </c>
      <c r="R1965" s="27" t="str">
        <f t="shared" si="457"/>
        <v/>
      </c>
      <c r="S1965" s="27" t="str">
        <f t="shared" si="458"/>
        <v/>
      </c>
      <c r="T1965" s="32" t="str">
        <f t="shared" si="459"/>
        <v/>
      </c>
      <c r="U1965" s="10"/>
    </row>
    <row r="1966" spans="1:21" x14ac:dyDescent="0.25">
      <c r="A1966" s="10"/>
      <c r="B1966" s="4" t="str">
        <f>IF(ISBLANK('INPUT | Operations'!$B1971),"",COUNT('INPUT | Operations'!$B$12:$B1970))</f>
        <v/>
      </c>
      <c r="C1966" s="27" t="str">
        <f>IF(ISNUMBER($B1966),('INPUT | Operations'!$C1970+'INPUT | Operations'!$C1971)/2,"")</f>
        <v/>
      </c>
      <c r="D1966" s="28" t="str">
        <f t="shared" si="452"/>
        <v/>
      </c>
      <c r="E1966" s="26" t="str">
        <f>IF(ISNUMBER($B1966),'INPUT | Operations'!$B1971-'INPUT | Operations'!$B1970,"")</f>
        <v/>
      </c>
      <c r="F1966" s="32" t="str">
        <f>IF(ISNUMBER($B1966),IF('INPUT | Operations'!$B1971&lt;MainEngine_BurnTime,1,IF('INPUT | Operations'!$B1970&lt;=MainEngine_BurnTime,(MainEngine_BurnTime-'INPUT | Operations'!$B1970)/('INPUT | Operations'!$B1971-'INPUT | Operations'!$B1970),0))*'INPUT | Operations'!$D1970*NumberOfMainEngines*NumberOfOps*$E1966,"")</f>
        <v/>
      </c>
      <c r="G1966" s="34" t="str">
        <f t="shared" si="460"/>
        <v/>
      </c>
      <c r="H1966" s="27" t="str">
        <f t="shared" si="461"/>
        <v/>
      </c>
      <c r="I1966" s="27" t="str">
        <f t="shared" si="462"/>
        <v/>
      </c>
      <c r="J1966" s="27" t="str">
        <f t="shared" si="463"/>
        <v/>
      </c>
      <c r="K1966" s="27" t="str">
        <f t="shared" si="464"/>
        <v/>
      </c>
      <c r="L1966" s="27" t="str">
        <f t="shared" si="465"/>
        <v/>
      </c>
      <c r="M1966" s="32" t="str">
        <f t="shared" si="466"/>
        <v/>
      </c>
      <c r="N1966" s="27" t="str">
        <f t="shared" si="453"/>
        <v/>
      </c>
      <c r="O1966" s="27" t="str">
        <f t="shared" si="454"/>
        <v/>
      </c>
      <c r="P1966" s="27" t="str">
        <f t="shared" si="455"/>
        <v/>
      </c>
      <c r="Q1966" s="27" t="str">
        <f t="shared" si="456"/>
        <v/>
      </c>
      <c r="R1966" s="27" t="str">
        <f t="shared" si="457"/>
        <v/>
      </c>
      <c r="S1966" s="27" t="str">
        <f t="shared" si="458"/>
        <v/>
      </c>
      <c r="T1966" s="32" t="str">
        <f t="shared" si="459"/>
        <v/>
      </c>
      <c r="U1966" s="10"/>
    </row>
    <row r="1967" spans="1:21" x14ac:dyDescent="0.25">
      <c r="A1967" s="10"/>
      <c r="B1967" s="4" t="str">
        <f>IF(ISBLANK('INPUT | Operations'!$B1972),"",COUNT('INPUT | Operations'!$B$12:$B1971))</f>
        <v/>
      </c>
      <c r="C1967" s="27" t="str">
        <f>IF(ISNUMBER($B1967),('INPUT | Operations'!$C1971+'INPUT | Operations'!$C1972)/2,"")</f>
        <v/>
      </c>
      <c r="D1967" s="28" t="str">
        <f t="shared" si="452"/>
        <v/>
      </c>
      <c r="E1967" s="26" t="str">
        <f>IF(ISNUMBER($B1967),'INPUT | Operations'!$B1972-'INPUT | Operations'!$B1971,"")</f>
        <v/>
      </c>
      <c r="F1967" s="32" t="str">
        <f>IF(ISNUMBER($B1967),IF('INPUT | Operations'!$B1972&lt;MainEngine_BurnTime,1,IF('INPUT | Operations'!$B1971&lt;=MainEngine_BurnTime,(MainEngine_BurnTime-'INPUT | Operations'!$B1971)/('INPUT | Operations'!$B1972-'INPUT | Operations'!$B1971),0))*'INPUT | Operations'!$D1971*NumberOfMainEngines*NumberOfOps*$E1967,"")</f>
        <v/>
      </c>
      <c r="G1967" s="34" t="str">
        <f t="shared" si="460"/>
        <v/>
      </c>
      <c r="H1967" s="27" t="str">
        <f t="shared" si="461"/>
        <v/>
      </c>
      <c r="I1967" s="27" t="str">
        <f t="shared" si="462"/>
        <v/>
      </c>
      <c r="J1967" s="27" t="str">
        <f t="shared" si="463"/>
        <v/>
      </c>
      <c r="K1967" s="27" t="str">
        <f t="shared" si="464"/>
        <v/>
      </c>
      <c r="L1967" s="27" t="str">
        <f t="shared" si="465"/>
        <v/>
      </c>
      <c r="M1967" s="32" t="str">
        <f t="shared" si="466"/>
        <v/>
      </c>
      <c r="N1967" s="27" t="str">
        <f t="shared" si="453"/>
        <v/>
      </c>
      <c r="O1967" s="27" t="str">
        <f t="shared" si="454"/>
        <v/>
      </c>
      <c r="P1967" s="27" t="str">
        <f t="shared" si="455"/>
        <v/>
      </c>
      <c r="Q1967" s="27" t="str">
        <f t="shared" si="456"/>
        <v/>
      </c>
      <c r="R1967" s="27" t="str">
        <f t="shared" si="457"/>
        <v/>
      </c>
      <c r="S1967" s="27" t="str">
        <f t="shared" si="458"/>
        <v/>
      </c>
      <c r="T1967" s="32" t="str">
        <f t="shared" si="459"/>
        <v/>
      </c>
      <c r="U1967" s="10"/>
    </row>
    <row r="1968" spans="1:21" x14ac:dyDescent="0.25">
      <c r="A1968" s="10"/>
      <c r="B1968" s="4" t="str">
        <f>IF(ISBLANK('INPUT | Operations'!$B1973),"",COUNT('INPUT | Operations'!$B$12:$B1972))</f>
        <v/>
      </c>
      <c r="C1968" s="27" t="str">
        <f>IF(ISNUMBER($B1968),('INPUT | Operations'!$C1972+'INPUT | Operations'!$C1973)/2,"")</f>
        <v/>
      </c>
      <c r="D1968" s="28" t="str">
        <f t="shared" si="452"/>
        <v/>
      </c>
      <c r="E1968" s="26" t="str">
        <f>IF(ISNUMBER($B1968),'INPUT | Operations'!$B1973-'INPUT | Operations'!$B1972,"")</f>
        <v/>
      </c>
      <c r="F1968" s="32" t="str">
        <f>IF(ISNUMBER($B1968),IF('INPUT | Operations'!$B1973&lt;MainEngine_BurnTime,1,IF('INPUT | Operations'!$B1972&lt;=MainEngine_BurnTime,(MainEngine_BurnTime-'INPUT | Operations'!$B1972)/('INPUT | Operations'!$B1973-'INPUT | Operations'!$B1972),0))*'INPUT | Operations'!$D1972*NumberOfMainEngines*NumberOfOps*$E1968,"")</f>
        <v/>
      </c>
      <c r="G1968" s="34" t="str">
        <f t="shared" si="460"/>
        <v/>
      </c>
      <c r="H1968" s="27" t="str">
        <f t="shared" si="461"/>
        <v/>
      </c>
      <c r="I1968" s="27" t="str">
        <f t="shared" si="462"/>
        <v/>
      </c>
      <c r="J1968" s="27" t="str">
        <f t="shared" si="463"/>
        <v/>
      </c>
      <c r="K1968" s="27" t="str">
        <f t="shared" si="464"/>
        <v/>
      </c>
      <c r="L1968" s="27" t="str">
        <f t="shared" si="465"/>
        <v/>
      </c>
      <c r="M1968" s="32" t="str">
        <f t="shared" si="466"/>
        <v/>
      </c>
      <c r="N1968" s="27" t="str">
        <f t="shared" si="453"/>
        <v/>
      </c>
      <c r="O1968" s="27" t="str">
        <f t="shared" si="454"/>
        <v/>
      </c>
      <c r="P1968" s="27" t="str">
        <f t="shared" si="455"/>
        <v/>
      </c>
      <c r="Q1968" s="27" t="str">
        <f t="shared" si="456"/>
        <v/>
      </c>
      <c r="R1968" s="27" t="str">
        <f t="shared" si="457"/>
        <v/>
      </c>
      <c r="S1968" s="27" t="str">
        <f t="shared" si="458"/>
        <v/>
      </c>
      <c r="T1968" s="32" t="str">
        <f t="shared" si="459"/>
        <v/>
      </c>
      <c r="U1968" s="10"/>
    </row>
    <row r="1969" spans="1:21" x14ac:dyDescent="0.25">
      <c r="A1969" s="10"/>
      <c r="B1969" s="4" t="str">
        <f>IF(ISBLANK('INPUT | Operations'!$B1974),"",COUNT('INPUT | Operations'!$B$12:$B1973))</f>
        <v/>
      </c>
      <c r="C1969" s="27" t="str">
        <f>IF(ISNUMBER($B1969),('INPUT | Operations'!$C1973+'INPUT | Operations'!$C1974)/2,"")</f>
        <v/>
      </c>
      <c r="D1969" s="28" t="str">
        <f t="shared" si="452"/>
        <v/>
      </c>
      <c r="E1969" s="26" t="str">
        <f>IF(ISNUMBER($B1969),'INPUT | Operations'!$B1974-'INPUT | Operations'!$B1973,"")</f>
        <v/>
      </c>
      <c r="F1969" s="32" t="str">
        <f>IF(ISNUMBER($B1969),IF('INPUT | Operations'!$B1974&lt;MainEngine_BurnTime,1,IF('INPUT | Operations'!$B1973&lt;=MainEngine_BurnTime,(MainEngine_BurnTime-'INPUT | Operations'!$B1973)/('INPUT | Operations'!$B1974-'INPUT | Operations'!$B1973),0))*'INPUT | Operations'!$D1973*NumberOfMainEngines*NumberOfOps*$E1969,"")</f>
        <v/>
      </c>
      <c r="G1969" s="34" t="str">
        <f t="shared" si="460"/>
        <v/>
      </c>
      <c r="H1969" s="27" t="str">
        <f t="shared" si="461"/>
        <v/>
      </c>
      <c r="I1969" s="27" t="str">
        <f t="shared" si="462"/>
        <v/>
      </c>
      <c r="J1969" s="27" t="str">
        <f t="shared" si="463"/>
        <v/>
      </c>
      <c r="K1969" s="27" t="str">
        <f t="shared" si="464"/>
        <v/>
      </c>
      <c r="L1969" s="27" t="str">
        <f t="shared" si="465"/>
        <v/>
      </c>
      <c r="M1969" s="32" t="str">
        <f t="shared" si="466"/>
        <v/>
      </c>
      <c r="N1969" s="27" t="str">
        <f t="shared" si="453"/>
        <v/>
      </c>
      <c r="O1969" s="27" t="str">
        <f t="shared" si="454"/>
        <v/>
      </c>
      <c r="P1969" s="27" t="str">
        <f t="shared" si="455"/>
        <v/>
      </c>
      <c r="Q1969" s="27" t="str">
        <f t="shared" si="456"/>
        <v/>
      </c>
      <c r="R1969" s="27" t="str">
        <f t="shared" si="457"/>
        <v/>
      </c>
      <c r="S1969" s="27" t="str">
        <f t="shared" si="458"/>
        <v/>
      </c>
      <c r="T1969" s="32" t="str">
        <f t="shared" si="459"/>
        <v/>
      </c>
      <c r="U1969" s="10"/>
    </row>
    <row r="1970" spans="1:21" x14ac:dyDescent="0.25">
      <c r="A1970" s="10"/>
      <c r="B1970" s="4" t="str">
        <f>IF(ISBLANK('INPUT | Operations'!$B1975),"",COUNT('INPUT | Operations'!$B$12:$B1974))</f>
        <v/>
      </c>
      <c r="C1970" s="27" t="str">
        <f>IF(ISNUMBER($B1970),('INPUT | Operations'!$C1974+'INPUT | Operations'!$C1975)/2,"")</f>
        <v/>
      </c>
      <c r="D1970" s="28" t="str">
        <f t="shared" si="452"/>
        <v/>
      </c>
      <c r="E1970" s="26" t="str">
        <f>IF(ISNUMBER($B1970),'INPUT | Operations'!$B1975-'INPUT | Operations'!$B1974,"")</f>
        <v/>
      </c>
      <c r="F1970" s="32" t="str">
        <f>IF(ISNUMBER($B1970),IF('INPUT | Operations'!$B1975&lt;MainEngine_BurnTime,1,IF('INPUT | Operations'!$B1974&lt;=MainEngine_BurnTime,(MainEngine_BurnTime-'INPUT | Operations'!$B1974)/('INPUT | Operations'!$B1975-'INPUT | Operations'!$B1974),0))*'INPUT | Operations'!$D1974*NumberOfMainEngines*NumberOfOps*$E1970,"")</f>
        <v/>
      </c>
      <c r="G1970" s="34" t="str">
        <f t="shared" si="460"/>
        <v/>
      </c>
      <c r="H1970" s="27" t="str">
        <f t="shared" si="461"/>
        <v/>
      </c>
      <c r="I1970" s="27" t="str">
        <f t="shared" si="462"/>
        <v/>
      </c>
      <c r="J1970" s="27" t="str">
        <f t="shared" si="463"/>
        <v/>
      </c>
      <c r="K1970" s="27" t="str">
        <f t="shared" si="464"/>
        <v/>
      </c>
      <c r="L1970" s="27" t="str">
        <f t="shared" si="465"/>
        <v/>
      </c>
      <c r="M1970" s="32" t="str">
        <f t="shared" si="466"/>
        <v/>
      </c>
      <c r="N1970" s="27" t="str">
        <f t="shared" si="453"/>
        <v/>
      </c>
      <c r="O1970" s="27" t="str">
        <f t="shared" si="454"/>
        <v/>
      </c>
      <c r="P1970" s="27" t="str">
        <f t="shared" si="455"/>
        <v/>
      </c>
      <c r="Q1970" s="27" t="str">
        <f t="shared" si="456"/>
        <v/>
      </c>
      <c r="R1970" s="27" t="str">
        <f t="shared" si="457"/>
        <v/>
      </c>
      <c r="S1970" s="27" t="str">
        <f t="shared" si="458"/>
        <v/>
      </c>
      <c r="T1970" s="32" t="str">
        <f t="shared" si="459"/>
        <v/>
      </c>
      <c r="U1970" s="10"/>
    </row>
    <row r="1971" spans="1:21" x14ac:dyDescent="0.25">
      <c r="A1971" s="10"/>
      <c r="B1971" s="4" t="str">
        <f>IF(ISBLANK('INPUT | Operations'!$B1976),"",COUNT('INPUT | Operations'!$B$12:$B1975))</f>
        <v/>
      </c>
      <c r="C1971" s="27" t="str">
        <f>IF(ISNUMBER($B1971),('INPUT | Operations'!$C1975+'INPUT | Operations'!$C1976)/2,"")</f>
        <v/>
      </c>
      <c r="D1971" s="28" t="str">
        <f t="shared" si="452"/>
        <v/>
      </c>
      <c r="E1971" s="26" t="str">
        <f>IF(ISNUMBER($B1971),'INPUT | Operations'!$B1976-'INPUT | Operations'!$B1975,"")</f>
        <v/>
      </c>
      <c r="F1971" s="32" t="str">
        <f>IF(ISNUMBER($B1971),IF('INPUT | Operations'!$B1976&lt;MainEngine_BurnTime,1,IF('INPUT | Operations'!$B1975&lt;=MainEngine_BurnTime,(MainEngine_BurnTime-'INPUT | Operations'!$B1975)/('INPUT | Operations'!$B1976-'INPUT | Operations'!$B1975),0))*'INPUT | Operations'!$D1975*NumberOfMainEngines*NumberOfOps*$E1971,"")</f>
        <v/>
      </c>
      <c r="G1971" s="34" t="str">
        <f t="shared" si="460"/>
        <v/>
      </c>
      <c r="H1971" s="27" t="str">
        <f t="shared" si="461"/>
        <v/>
      </c>
      <c r="I1971" s="27" t="str">
        <f t="shared" si="462"/>
        <v/>
      </c>
      <c r="J1971" s="27" t="str">
        <f t="shared" si="463"/>
        <v/>
      </c>
      <c r="K1971" s="27" t="str">
        <f t="shared" si="464"/>
        <v/>
      </c>
      <c r="L1971" s="27" t="str">
        <f t="shared" si="465"/>
        <v/>
      </c>
      <c r="M1971" s="32" t="str">
        <f t="shared" si="466"/>
        <v/>
      </c>
      <c r="N1971" s="27" t="str">
        <f t="shared" si="453"/>
        <v/>
      </c>
      <c r="O1971" s="27" t="str">
        <f t="shared" si="454"/>
        <v/>
      </c>
      <c r="P1971" s="27" t="str">
        <f t="shared" si="455"/>
        <v/>
      </c>
      <c r="Q1971" s="27" t="str">
        <f t="shared" si="456"/>
        <v/>
      </c>
      <c r="R1971" s="27" t="str">
        <f t="shared" si="457"/>
        <v/>
      </c>
      <c r="S1971" s="27" t="str">
        <f t="shared" si="458"/>
        <v/>
      </c>
      <c r="T1971" s="32" t="str">
        <f t="shared" si="459"/>
        <v/>
      </c>
      <c r="U1971" s="10"/>
    </row>
    <row r="1972" spans="1:21" x14ac:dyDescent="0.25">
      <c r="A1972" s="10"/>
      <c r="B1972" s="4" t="str">
        <f>IF(ISBLANK('INPUT | Operations'!$B1977),"",COUNT('INPUT | Operations'!$B$12:$B1976))</f>
        <v/>
      </c>
      <c r="C1972" s="27" t="str">
        <f>IF(ISNUMBER($B1972),('INPUT | Operations'!$C1976+'INPUT | Operations'!$C1977)/2,"")</f>
        <v/>
      </c>
      <c r="D1972" s="28" t="str">
        <f t="shared" si="452"/>
        <v/>
      </c>
      <c r="E1972" s="26" t="str">
        <f>IF(ISNUMBER($B1972),'INPUT | Operations'!$B1977-'INPUT | Operations'!$B1976,"")</f>
        <v/>
      </c>
      <c r="F1972" s="32" t="str">
        <f>IF(ISNUMBER($B1972),IF('INPUT | Operations'!$B1977&lt;MainEngine_BurnTime,1,IF('INPUT | Operations'!$B1976&lt;=MainEngine_BurnTime,(MainEngine_BurnTime-'INPUT | Operations'!$B1976)/('INPUT | Operations'!$B1977-'INPUT | Operations'!$B1976),0))*'INPUT | Operations'!$D1976*NumberOfMainEngines*NumberOfOps*$E1972,"")</f>
        <v/>
      </c>
      <c r="G1972" s="34" t="str">
        <f t="shared" si="460"/>
        <v/>
      </c>
      <c r="H1972" s="27" t="str">
        <f t="shared" si="461"/>
        <v/>
      </c>
      <c r="I1972" s="27" t="str">
        <f t="shared" si="462"/>
        <v/>
      </c>
      <c r="J1972" s="27" t="str">
        <f t="shared" si="463"/>
        <v/>
      </c>
      <c r="K1972" s="27" t="str">
        <f t="shared" si="464"/>
        <v/>
      </c>
      <c r="L1972" s="27" t="str">
        <f t="shared" si="465"/>
        <v/>
      </c>
      <c r="M1972" s="32" t="str">
        <f t="shared" si="466"/>
        <v/>
      </c>
      <c r="N1972" s="27" t="str">
        <f t="shared" si="453"/>
        <v/>
      </c>
      <c r="O1972" s="27" t="str">
        <f t="shared" si="454"/>
        <v/>
      </c>
      <c r="P1972" s="27" t="str">
        <f t="shared" si="455"/>
        <v/>
      </c>
      <c r="Q1972" s="27" t="str">
        <f t="shared" si="456"/>
        <v/>
      </c>
      <c r="R1972" s="27" t="str">
        <f t="shared" si="457"/>
        <v/>
      </c>
      <c r="S1972" s="27" t="str">
        <f t="shared" si="458"/>
        <v/>
      </c>
      <c r="T1972" s="32" t="str">
        <f t="shared" si="459"/>
        <v/>
      </c>
      <c r="U1972" s="10"/>
    </row>
    <row r="1973" spans="1:21" x14ac:dyDescent="0.25">
      <c r="A1973" s="10"/>
      <c r="B1973" s="4" t="str">
        <f>IF(ISBLANK('INPUT | Operations'!$B1978),"",COUNT('INPUT | Operations'!$B$12:$B1977))</f>
        <v/>
      </c>
      <c r="C1973" s="27" t="str">
        <f>IF(ISNUMBER($B1973),('INPUT | Operations'!$C1977+'INPUT | Operations'!$C1978)/2,"")</f>
        <v/>
      </c>
      <c r="D1973" s="28" t="str">
        <f t="shared" ref="D1973:D1995" si="467">IF(ISNUMBER($B1973),C1973*0.3048/1000,"")</f>
        <v/>
      </c>
      <c r="E1973" s="26" t="str">
        <f>IF(ISNUMBER($B1973),'INPUT | Operations'!$B1978-'INPUT | Operations'!$B1977,"")</f>
        <v/>
      </c>
      <c r="F1973" s="32" t="str">
        <f>IF(ISNUMBER($B1973),IF('INPUT | Operations'!$B1978&lt;MainEngine_BurnTime,1,IF('INPUT | Operations'!$B1977&lt;=MainEngine_BurnTime,(MainEngine_BurnTime-'INPUT | Operations'!$B1977)/('INPUT | Operations'!$B1978-'INPUT | Operations'!$B1977),0))*'INPUT | Operations'!$D1977*NumberOfMainEngines*NumberOfOps*$E1973,"")</f>
        <v/>
      </c>
      <c r="G1973" s="34" t="str">
        <f t="shared" si="460"/>
        <v/>
      </c>
      <c r="H1973" s="27" t="str">
        <f t="shared" si="461"/>
        <v/>
      </c>
      <c r="I1973" s="27" t="str">
        <f t="shared" si="462"/>
        <v/>
      </c>
      <c r="J1973" s="27" t="str">
        <f t="shared" si="463"/>
        <v/>
      </c>
      <c r="K1973" s="27" t="str">
        <f t="shared" si="464"/>
        <v/>
      </c>
      <c r="L1973" s="27" t="str">
        <f t="shared" si="465"/>
        <v/>
      </c>
      <c r="M1973" s="32" t="str">
        <f t="shared" si="466"/>
        <v/>
      </c>
      <c r="N1973" s="27" t="str">
        <f t="shared" ref="N1973:N1995" si="468">IFERROR($F1973*G1973/1000,"")</f>
        <v/>
      </c>
      <c r="O1973" s="27" t="str">
        <f t="shared" ref="O1973:O1995" si="469">IFERROR($F1973*H1973/1000,"")</f>
        <v/>
      </c>
      <c r="P1973" s="27" t="str">
        <f t="shared" ref="P1973:P1995" si="470">IFERROR($F1973*I1973/1000,"")</f>
        <v/>
      </c>
      <c r="Q1973" s="27" t="str">
        <f t="shared" ref="Q1973:Q1995" si="471">IFERROR($F1973*J1973/1000,"")</f>
        <v/>
      </c>
      <c r="R1973" s="27" t="str">
        <f t="shared" ref="R1973:R1995" si="472">IFERROR($F1973*K1973/1000,"")</f>
        <v/>
      </c>
      <c r="S1973" s="27" t="str">
        <f t="shared" ref="S1973:S1995" si="473">IFERROR($F1973*L1973/1000,"")</f>
        <v/>
      </c>
      <c r="T1973" s="32" t="str">
        <f t="shared" ref="T1973:T1995" si="474">IFERROR($F1973*M1973/1000,"")</f>
        <v/>
      </c>
      <c r="U1973" s="10"/>
    </row>
    <row r="1974" spans="1:21" x14ac:dyDescent="0.25">
      <c r="A1974" s="10"/>
      <c r="B1974" s="4" t="str">
        <f>IF(ISBLANK('INPUT | Operations'!$B1979),"",COUNT('INPUT | Operations'!$B$12:$B1978))</f>
        <v/>
      </c>
      <c r="C1974" s="27" t="str">
        <f>IF(ISNUMBER($B1974),('INPUT | Operations'!$C1978+'INPUT | Operations'!$C1979)/2,"")</f>
        <v/>
      </c>
      <c r="D1974" s="28" t="str">
        <f t="shared" si="467"/>
        <v/>
      </c>
      <c r="E1974" s="26" t="str">
        <f>IF(ISNUMBER($B1974),'INPUT | Operations'!$B1979-'INPUT | Operations'!$B1978,"")</f>
        <v/>
      </c>
      <c r="F1974" s="32" t="str">
        <f>IF(ISNUMBER($B1974),IF('INPUT | Operations'!$B1979&lt;MainEngine_BurnTime,1,IF('INPUT | Operations'!$B1978&lt;=MainEngine_BurnTime,(MainEngine_BurnTime-'INPUT | Operations'!$B1978)/('INPUT | Operations'!$B1979-'INPUT | Operations'!$B1978),0))*'INPUT | Operations'!$D1978*NumberOfMainEngines*NumberOfOps*$E1974,"")</f>
        <v/>
      </c>
      <c r="G1974" s="34" t="str">
        <f t="shared" si="460"/>
        <v/>
      </c>
      <c r="H1974" s="27" t="str">
        <f t="shared" si="461"/>
        <v/>
      </c>
      <c r="I1974" s="27" t="str">
        <f t="shared" si="462"/>
        <v/>
      </c>
      <c r="J1974" s="27" t="str">
        <f t="shared" si="463"/>
        <v/>
      </c>
      <c r="K1974" s="27" t="str">
        <f t="shared" si="464"/>
        <v/>
      </c>
      <c r="L1974" s="27" t="str">
        <f t="shared" si="465"/>
        <v/>
      </c>
      <c r="M1974" s="32" t="str">
        <f t="shared" si="466"/>
        <v/>
      </c>
      <c r="N1974" s="27" t="str">
        <f t="shared" si="468"/>
        <v/>
      </c>
      <c r="O1974" s="27" t="str">
        <f t="shared" si="469"/>
        <v/>
      </c>
      <c r="P1974" s="27" t="str">
        <f t="shared" si="470"/>
        <v/>
      </c>
      <c r="Q1974" s="27" t="str">
        <f t="shared" si="471"/>
        <v/>
      </c>
      <c r="R1974" s="27" t="str">
        <f t="shared" si="472"/>
        <v/>
      </c>
      <c r="S1974" s="27" t="str">
        <f t="shared" si="473"/>
        <v/>
      </c>
      <c r="T1974" s="32" t="str">
        <f t="shared" si="474"/>
        <v/>
      </c>
      <c r="U1974" s="10"/>
    </row>
    <row r="1975" spans="1:21" x14ac:dyDescent="0.25">
      <c r="A1975" s="10"/>
      <c r="B1975" s="4" t="str">
        <f>IF(ISBLANK('INPUT | Operations'!$B1980),"",COUNT('INPUT | Operations'!$B$12:$B1979))</f>
        <v/>
      </c>
      <c r="C1975" s="27" t="str">
        <f>IF(ISNUMBER($B1975),('INPUT | Operations'!$C1979+'INPUT | Operations'!$C1980)/2,"")</f>
        <v/>
      </c>
      <c r="D1975" s="28" t="str">
        <f t="shared" si="467"/>
        <v/>
      </c>
      <c r="E1975" s="26" t="str">
        <f>IF(ISNUMBER($B1975),'INPUT | Operations'!$B1980-'INPUT | Operations'!$B1979,"")</f>
        <v/>
      </c>
      <c r="F1975" s="32" t="str">
        <f>IF(ISNUMBER($B1975),IF('INPUT | Operations'!$B1980&lt;MainEngine_BurnTime,1,IF('INPUT | Operations'!$B1979&lt;=MainEngine_BurnTime,(MainEngine_BurnTime-'INPUT | Operations'!$B1979)/('INPUT | Operations'!$B1980-'INPUT | Operations'!$B1979),0))*'INPUT | Operations'!$D1979*NumberOfMainEngines*NumberOfOps*$E1975,"")</f>
        <v/>
      </c>
      <c r="G1975" s="34" t="str">
        <f t="shared" si="460"/>
        <v/>
      </c>
      <c r="H1975" s="27" t="str">
        <f t="shared" si="461"/>
        <v/>
      </c>
      <c r="I1975" s="27" t="str">
        <f t="shared" si="462"/>
        <v/>
      </c>
      <c r="J1975" s="27" t="str">
        <f t="shared" si="463"/>
        <v/>
      </c>
      <c r="K1975" s="27" t="str">
        <f t="shared" si="464"/>
        <v/>
      </c>
      <c r="L1975" s="27" t="str">
        <f t="shared" si="465"/>
        <v/>
      </c>
      <c r="M1975" s="32" t="str">
        <f t="shared" si="466"/>
        <v/>
      </c>
      <c r="N1975" s="27" t="str">
        <f t="shared" si="468"/>
        <v/>
      </c>
      <c r="O1975" s="27" t="str">
        <f t="shared" si="469"/>
        <v/>
      </c>
      <c r="P1975" s="27" t="str">
        <f t="shared" si="470"/>
        <v/>
      </c>
      <c r="Q1975" s="27" t="str">
        <f t="shared" si="471"/>
        <v/>
      </c>
      <c r="R1975" s="27" t="str">
        <f t="shared" si="472"/>
        <v/>
      </c>
      <c r="S1975" s="27" t="str">
        <f t="shared" si="473"/>
        <v/>
      </c>
      <c r="T1975" s="32" t="str">
        <f t="shared" si="474"/>
        <v/>
      </c>
      <c r="U1975" s="10"/>
    </row>
    <row r="1976" spans="1:21" x14ac:dyDescent="0.25">
      <c r="A1976" s="10"/>
      <c r="B1976" s="4" t="str">
        <f>IF(ISBLANK('INPUT | Operations'!$B1981),"",COUNT('INPUT | Operations'!$B$12:$B1980))</f>
        <v/>
      </c>
      <c r="C1976" s="27" t="str">
        <f>IF(ISNUMBER($B1976),('INPUT | Operations'!$C1980+'INPUT | Operations'!$C1981)/2,"")</f>
        <v/>
      </c>
      <c r="D1976" s="28" t="str">
        <f t="shared" si="467"/>
        <v/>
      </c>
      <c r="E1976" s="26" t="str">
        <f>IF(ISNUMBER($B1976),'INPUT | Operations'!$B1981-'INPUT | Operations'!$B1980,"")</f>
        <v/>
      </c>
      <c r="F1976" s="32" t="str">
        <f>IF(ISNUMBER($B1976),IF('INPUT | Operations'!$B1981&lt;MainEngine_BurnTime,1,IF('INPUT | Operations'!$B1980&lt;=MainEngine_BurnTime,(MainEngine_BurnTime-'INPUT | Operations'!$B1980)/('INPUT | Operations'!$B1981-'INPUT | Operations'!$B1980),0))*'INPUT | Operations'!$D1980*NumberOfMainEngines*NumberOfOps*$E1976,"")</f>
        <v/>
      </c>
      <c r="G1976" s="34" t="str">
        <f t="shared" si="460"/>
        <v/>
      </c>
      <c r="H1976" s="27" t="str">
        <f t="shared" si="461"/>
        <v/>
      </c>
      <c r="I1976" s="27" t="str">
        <f t="shared" si="462"/>
        <v/>
      </c>
      <c r="J1976" s="27" t="str">
        <f t="shared" si="463"/>
        <v/>
      </c>
      <c r="K1976" s="27" t="str">
        <f t="shared" si="464"/>
        <v/>
      </c>
      <c r="L1976" s="27" t="str">
        <f t="shared" si="465"/>
        <v/>
      </c>
      <c r="M1976" s="32" t="str">
        <f t="shared" si="466"/>
        <v/>
      </c>
      <c r="N1976" s="27" t="str">
        <f t="shared" si="468"/>
        <v/>
      </c>
      <c r="O1976" s="27" t="str">
        <f t="shared" si="469"/>
        <v/>
      </c>
      <c r="P1976" s="27" t="str">
        <f t="shared" si="470"/>
        <v/>
      </c>
      <c r="Q1976" s="27" t="str">
        <f t="shared" si="471"/>
        <v/>
      </c>
      <c r="R1976" s="27" t="str">
        <f t="shared" si="472"/>
        <v/>
      </c>
      <c r="S1976" s="27" t="str">
        <f t="shared" si="473"/>
        <v/>
      </c>
      <c r="T1976" s="32" t="str">
        <f t="shared" si="474"/>
        <v/>
      </c>
      <c r="U1976" s="10"/>
    </row>
    <row r="1977" spans="1:21" x14ac:dyDescent="0.25">
      <c r="A1977" s="10"/>
      <c r="B1977" s="4" t="str">
        <f>IF(ISBLANK('INPUT | Operations'!$B1982),"",COUNT('INPUT | Operations'!$B$12:$B1981))</f>
        <v/>
      </c>
      <c r="C1977" s="27" t="str">
        <f>IF(ISNUMBER($B1977),('INPUT | Operations'!$C1981+'INPUT | Operations'!$C1982)/2,"")</f>
        <v/>
      </c>
      <c r="D1977" s="28" t="str">
        <f t="shared" si="467"/>
        <v/>
      </c>
      <c r="E1977" s="26" t="str">
        <f>IF(ISNUMBER($B1977),'INPUT | Operations'!$B1982-'INPUT | Operations'!$B1981,"")</f>
        <v/>
      </c>
      <c r="F1977" s="32" t="str">
        <f>IF(ISNUMBER($B1977),IF('INPUT | Operations'!$B1982&lt;MainEngine_BurnTime,1,IF('INPUT | Operations'!$B1981&lt;=MainEngine_BurnTime,(MainEngine_BurnTime-'INPUT | Operations'!$B1981)/('INPUT | Operations'!$B1982-'INPUT | Operations'!$B1981),0))*'INPUT | Operations'!$D1981*NumberOfMainEngines*NumberOfOps*$E1977,"")</f>
        <v/>
      </c>
      <c r="G1977" s="34" t="str">
        <f t="shared" si="460"/>
        <v/>
      </c>
      <c r="H1977" s="27" t="str">
        <f t="shared" si="461"/>
        <v/>
      </c>
      <c r="I1977" s="27" t="str">
        <f t="shared" si="462"/>
        <v/>
      </c>
      <c r="J1977" s="27" t="str">
        <f t="shared" si="463"/>
        <v/>
      </c>
      <c r="K1977" s="27" t="str">
        <f t="shared" si="464"/>
        <v/>
      </c>
      <c r="L1977" s="27" t="str">
        <f t="shared" si="465"/>
        <v/>
      </c>
      <c r="M1977" s="32" t="str">
        <f t="shared" si="466"/>
        <v/>
      </c>
      <c r="N1977" s="27" t="str">
        <f t="shared" si="468"/>
        <v/>
      </c>
      <c r="O1977" s="27" t="str">
        <f t="shared" si="469"/>
        <v/>
      </c>
      <c r="P1977" s="27" t="str">
        <f t="shared" si="470"/>
        <v/>
      </c>
      <c r="Q1977" s="27" t="str">
        <f t="shared" si="471"/>
        <v/>
      </c>
      <c r="R1977" s="27" t="str">
        <f t="shared" si="472"/>
        <v/>
      </c>
      <c r="S1977" s="27" t="str">
        <f t="shared" si="473"/>
        <v/>
      </c>
      <c r="T1977" s="32" t="str">
        <f t="shared" si="474"/>
        <v/>
      </c>
      <c r="U1977" s="10"/>
    </row>
    <row r="1978" spans="1:21" x14ac:dyDescent="0.25">
      <c r="A1978" s="10"/>
      <c r="B1978" s="4" t="str">
        <f>IF(ISBLANK('INPUT | Operations'!$B1983),"",COUNT('INPUT | Operations'!$B$12:$B1982))</f>
        <v/>
      </c>
      <c r="C1978" s="27" t="str">
        <f>IF(ISNUMBER($B1978),('INPUT | Operations'!$C1982+'INPUT | Operations'!$C1983)/2,"")</f>
        <v/>
      </c>
      <c r="D1978" s="28" t="str">
        <f t="shared" si="467"/>
        <v/>
      </c>
      <c r="E1978" s="26" t="str">
        <f>IF(ISNUMBER($B1978),'INPUT | Operations'!$B1983-'INPUT | Operations'!$B1982,"")</f>
        <v/>
      </c>
      <c r="F1978" s="32" t="str">
        <f>IF(ISNUMBER($B1978),IF('INPUT | Operations'!$B1983&lt;MainEngine_BurnTime,1,IF('INPUT | Operations'!$B1982&lt;=MainEngine_BurnTime,(MainEngine_BurnTime-'INPUT | Operations'!$B1982)/('INPUT | Operations'!$B1983-'INPUT | Operations'!$B1982),0))*'INPUT | Operations'!$D1982*NumberOfMainEngines*NumberOfOps*$E1978,"")</f>
        <v/>
      </c>
      <c r="G1978" s="34" t="str">
        <f t="shared" si="460"/>
        <v/>
      </c>
      <c r="H1978" s="27" t="str">
        <f t="shared" si="461"/>
        <v/>
      </c>
      <c r="I1978" s="27" t="str">
        <f t="shared" si="462"/>
        <v/>
      </c>
      <c r="J1978" s="27" t="str">
        <f t="shared" si="463"/>
        <v/>
      </c>
      <c r="K1978" s="27" t="str">
        <f t="shared" si="464"/>
        <v/>
      </c>
      <c r="L1978" s="27" t="str">
        <f t="shared" si="465"/>
        <v/>
      </c>
      <c r="M1978" s="32" t="str">
        <f t="shared" si="466"/>
        <v/>
      </c>
      <c r="N1978" s="27" t="str">
        <f t="shared" si="468"/>
        <v/>
      </c>
      <c r="O1978" s="27" t="str">
        <f t="shared" si="469"/>
        <v/>
      </c>
      <c r="P1978" s="27" t="str">
        <f t="shared" si="470"/>
        <v/>
      </c>
      <c r="Q1978" s="27" t="str">
        <f t="shared" si="471"/>
        <v/>
      </c>
      <c r="R1978" s="27" t="str">
        <f t="shared" si="472"/>
        <v/>
      </c>
      <c r="S1978" s="27" t="str">
        <f t="shared" si="473"/>
        <v/>
      </c>
      <c r="T1978" s="32" t="str">
        <f t="shared" si="474"/>
        <v/>
      </c>
      <c r="U1978" s="10"/>
    </row>
    <row r="1979" spans="1:21" x14ac:dyDescent="0.25">
      <c r="A1979" s="10"/>
      <c r="B1979" s="4" t="str">
        <f>IF(ISBLANK('INPUT | Operations'!$B1984),"",COUNT('INPUT | Operations'!$B$12:$B1983))</f>
        <v/>
      </c>
      <c r="C1979" s="27" t="str">
        <f>IF(ISNUMBER($B1979),('INPUT | Operations'!$C1983+'INPUT | Operations'!$C1984)/2,"")</f>
        <v/>
      </c>
      <c r="D1979" s="28" t="str">
        <f t="shared" si="467"/>
        <v/>
      </c>
      <c r="E1979" s="26" t="str">
        <f>IF(ISNUMBER($B1979),'INPUT | Operations'!$B1984-'INPUT | Operations'!$B1983,"")</f>
        <v/>
      </c>
      <c r="F1979" s="32" t="str">
        <f>IF(ISNUMBER($B1979),IF('INPUT | Operations'!$B1984&lt;MainEngine_BurnTime,1,IF('INPUT | Operations'!$B1983&lt;=MainEngine_BurnTime,(MainEngine_BurnTime-'INPUT | Operations'!$B1983)/('INPUT | Operations'!$B1984-'INPUT | Operations'!$B1983),0))*'INPUT | Operations'!$D1983*NumberOfMainEngines*NumberOfOps*$E1979,"")</f>
        <v/>
      </c>
      <c r="G1979" s="34" t="str">
        <f t="shared" si="460"/>
        <v/>
      </c>
      <c r="H1979" s="27" t="str">
        <f t="shared" si="461"/>
        <v/>
      </c>
      <c r="I1979" s="27" t="str">
        <f t="shared" si="462"/>
        <v/>
      </c>
      <c r="J1979" s="27" t="str">
        <f t="shared" si="463"/>
        <v/>
      </c>
      <c r="K1979" s="27" t="str">
        <f t="shared" si="464"/>
        <v/>
      </c>
      <c r="L1979" s="27" t="str">
        <f t="shared" si="465"/>
        <v/>
      </c>
      <c r="M1979" s="32" t="str">
        <f t="shared" si="466"/>
        <v/>
      </c>
      <c r="N1979" s="27" t="str">
        <f t="shared" si="468"/>
        <v/>
      </c>
      <c r="O1979" s="27" t="str">
        <f t="shared" si="469"/>
        <v/>
      </c>
      <c r="P1979" s="27" t="str">
        <f t="shared" si="470"/>
        <v/>
      </c>
      <c r="Q1979" s="27" t="str">
        <f t="shared" si="471"/>
        <v/>
      </c>
      <c r="R1979" s="27" t="str">
        <f t="shared" si="472"/>
        <v/>
      </c>
      <c r="S1979" s="27" t="str">
        <f t="shared" si="473"/>
        <v/>
      </c>
      <c r="T1979" s="32" t="str">
        <f t="shared" si="474"/>
        <v/>
      </c>
      <c r="U1979" s="10"/>
    </row>
    <row r="1980" spans="1:21" x14ac:dyDescent="0.25">
      <c r="A1980" s="10"/>
      <c r="B1980" s="4" t="str">
        <f>IF(ISBLANK('INPUT | Operations'!$B1985),"",COUNT('INPUT | Operations'!$B$12:$B1984))</f>
        <v/>
      </c>
      <c r="C1980" s="27" t="str">
        <f>IF(ISNUMBER($B1980),('INPUT | Operations'!$C1984+'INPUT | Operations'!$C1985)/2,"")</f>
        <v/>
      </c>
      <c r="D1980" s="28" t="str">
        <f t="shared" si="467"/>
        <v/>
      </c>
      <c r="E1980" s="26" t="str">
        <f>IF(ISNUMBER($B1980),'INPUT | Operations'!$B1985-'INPUT | Operations'!$B1984,"")</f>
        <v/>
      </c>
      <c r="F1980" s="32" t="str">
        <f>IF(ISNUMBER($B1980),IF('INPUT | Operations'!$B1985&lt;MainEngine_BurnTime,1,IF('INPUT | Operations'!$B1984&lt;=MainEngine_BurnTime,(MainEngine_BurnTime-'INPUT | Operations'!$B1984)/('INPUT | Operations'!$B1985-'INPUT | Operations'!$B1984),0))*'INPUT | Operations'!$D1984*NumberOfMainEngines*NumberOfOps*$E1980,"")</f>
        <v/>
      </c>
      <c r="G1980" s="34" t="str">
        <f t="shared" si="460"/>
        <v/>
      </c>
      <c r="H1980" s="27" t="str">
        <f t="shared" si="461"/>
        <v/>
      </c>
      <c r="I1980" s="27" t="str">
        <f t="shared" si="462"/>
        <v/>
      </c>
      <c r="J1980" s="27" t="str">
        <f t="shared" si="463"/>
        <v/>
      </c>
      <c r="K1980" s="27" t="str">
        <f t="shared" si="464"/>
        <v/>
      </c>
      <c r="L1980" s="27" t="str">
        <f t="shared" si="465"/>
        <v/>
      </c>
      <c r="M1980" s="32" t="str">
        <f t="shared" si="466"/>
        <v/>
      </c>
      <c r="N1980" s="27" t="str">
        <f t="shared" si="468"/>
        <v/>
      </c>
      <c r="O1980" s="27" t="str">
        <f t="shared" si="469"/>
        <v/>
      </c>
      <c r="P1980" s="27" t="str">
        <f t="shared" si="470"/>
        <v/>
      </c>
      <c r="Q1980" s="27" t="str">
        <f t="shared" si="471"/>
        <v/>
      </c>
      <c r="R1980" s="27" t="str">
        <f t="shared" si="472"/>
        <v/>
      </c>
      <c r="S1980" s="27" t="str">
        <f t="shared" si="473"/>
        <v/>
      </c>
      <c r="T1980" s="32" t="str">
        <f t="shared" si="474"/>
        <v/>
      </c>
      <c r="U1980" s="10"/>
    </row>
    <row r="1981" spans="1:21" x14ac:dyDescent="0.25">
      <c r="A1981" s="10"/>
      <c r="B1981" s="4" t="str">
        <f>IF(ISBLANK('INPUT | Operations'!$B1986),"",COUNT('INPUT | Operations'!$B$12:$B1985))</f>
        <v/>
      </c>
      <c r="C1981" s="27" t="str">
        <f>IF(ISNUMBER($B1981),('INPUT | Operations'!$C1985+'INPUT | Operations'!$C1986)/2,"")</f>
        <v/>
      </c>
      <c r="D1981" s="28" t="str">
        <f t="shared" si="467"/>
        <v/>
      </c>
      <c r="E1981" s="26" t="str">
        <f>IF(ISNUMBER($B1981),'INPUT | Operations'!$B1986-'INPUT | Operations'!$B1985,"")</f>
        <v/>
      </c>
      <c r="F1981" s="32" t="str">
        <f>IF(ISNUMBER($B1981),IF('INPUT | Operations'!$B1986&lt;MainEngine_BurnTime,1,IF('INPUT | Operations'!$B1985&lt;=MainEngine_BurnTime,(MainEngine_BurnTime-'INPUT | Operations'!$B1985)/('INPUT | Operations'!$B1986-'INPUT | Operations'!$B1985),0))*'INPUT | Operations'!$D1985*NumberOfMainEngines*NumberOfOps*$E1981,"")</f>
        <v/>
      </c>
      <c r="G1981" s="34" t="str">
        <f t="shared" si="460"/>
        <v/>
      </c>
      <c r="H1981" s="27" t="str">
        <f t="shared" si="461"/>
        <v/>
      </c>
      <c r="I1981" s="27" t="str">
        <f t="shared" si="462"/>
        <v/>
      </c>
      <c r="J1981" s="27" t="str">
        <f t="shared" si="463"/>
        <v/>
      </c>
      <c r="K1981" s="27" t="str">
        <f t="shared" si="464"/>
        <v/>
      </c>
      <c r="L1981" s="27" t="str">
        <f t="shared" si="465"/>
        <v/>
      </c>
      <c r="M1981" s="32" t="str">
        <f t="shared" si="466"/>
        <v/>
      </c>
      <c r="N1981" s="27" t="str">
        <f t="shared" si="468"/>
        <v/>
      </c>
      <c r="O1981" s="27" t="str">
        <f t="shared" si="469"/>
        <v/>
      </c>
      <c r="P1981" s="27" t="str">
        <f t="shared" si="470"/>
        <v/>
      </c>
      <c r="Q1981" s="27" t="str">
        <f t="shared" si="471"/>
        <v/>
      </c>
      <c r="R1981" s="27" t="str">
        <f t="shared" si="472"/>
        <v/>
      </c>
      <c r="S1981" s="27" t="str">
        <f t="shared" si="473"/>
        <v/>
      </c>
      <c r="T1981" s="32" t="str">
        <f t="shared" si="474"/>
        <v/>
      </c>
      <c r="U1981" s="10"/>
    </row>
    <row r="1982" spans="1:21" x14ac:dyDescent="0.25">
      <c r="A1982" s="10"/>
      <c r="B1982" s="4" t="str">
        <f>IF(ISBLANK('INPUT | Operations'!$B1987),"",COUNT('INPUT | Operations'!$B$12:$B1986))</f>
        <v/>
      </c>
      <c r="C1982" s="27" t="str">
        <f>IF(ISNUMBER($B1982),('INPUT | Operations'!$C1986+'INPUT | Operations'!$C1987)/2,"")</f>
        <v/>
      </c>
      <c r="D1982" s="28" t="str">
        <f t="shared" si="467"/>
        <v/>
      </c>
      <c r="E1982" s="26" t="str">
        <f>IF(ISNUMBER($B1982),'INPUT | Operations'!$B1987-'INPUT | Operations'!$B1986,"")</f>
        <v/>
      </c>
      <c r="F1982" s="32" t="str">
        <f>IF(ISNUMBER($B1982),IF('INPUT | Operations'!$B1987&lt;MainEngine_BurnTime,1,IF('INPUT | Operations'!$B1986&lt;=MainEngine_BurnTime,(MainEngine_BurnTime-'INPUT | Operations'!$B1986)/('INPUT | Operations'!$B1987-'INPUT | Operations'!$B1986),0))*'INPUT | Operations'!$D1986*NumberOfMainEngines*NumberOfOps*$E1982,"")</f>
        <v/>
      </c>
      <c r="G1982" s="34" t="str">
        <f t="shared" si="460"/>
        <v/>
      </c>
      <c r="H1982" s="27" t="str">
        <f t="shared" si="461"/>
        <v/>
      </c>
      <c r="I1982" s="27" t="str">
        <f t="shared" si="462"/>
        <v/>
      </c>
      <c r="J1982" s="27" t="str">
        <f t="shared" si="463"/>
        <v/>
      </c>
      <c r="K1982" s="27" t="str">
        <f t="shared" si="464"/>
        <v/>
      </c>
      <c r="L1982" s="27" t="str">
        <f t="shared" si="465"/>
        <v/>
      </c>
      <c r="M1982" s="32" t="str">
        <f t="shared" si="466"/>
        <v/>
      </c>
      <c r="N1982" s="27" t="str">
        <f t="shared" si="468"/>
        <v/>
      </c>
      <c r="O1982" s="27" t="str">
        <f t="shared" si="469"/>
        <v/>
      </c>
      <c r="P1982" s="27" t="str">
        <f t="shared" si="470"/>
        <v/>
      </c>
      <c r="Q1982" s="27" t="str">
        <f t="shared" si="471"/>
        <v/>
      </c>
      <c r="R1982" s="27" t="str">
        <f t="shared" si="472"/>
        <v/>
      </c>
      <c r="S1982" s="27" t="str">
        <f t="shared" si="473"/>
        <v/>
      </c>
      <c r="T1982" s="32" t="str">
        <f t="shared" si="474"/>
        <v/>
      </c>
      <c r="U1982" s="10"/>
    </row>
    <row r="1983" spans="1:21" x14ac:dyDescent="0.25">
      <c r="A1983" s="10"/>
      <c r="B1983" s="4" t="str">
        <f>IF(ISBLANK('INPUT | Operations'!$B1988),"",COUNT('INPUT | Operations'!$B$12:$B1987))</f>
        <v/>
      </c>
      <c r="C1983" s="27" t="str">
        <f>IF(ISNUMBER($B1983),('INPUT | Operations'!$C1987+'INPUT | Operations'!$C1988)/2,"")</f>
        <v/>
      </c>
      <c r="D1983" s="28" t="str">
        <f t="shared" si="467"/>
        <v/>
      </c>
      <c r="E1983" s="26" t="str">
        <f>IF(ISNUMBER($B1983),'INPUT | Operations'!$B1988-'INPUT | Operations'!$B1987,"")</f>
        <v/>
      </c>
      <c r="F1983" s="32" t="str">
        <f>IF(ISNUMBER($B1983),IF('INPUT | Operations'!$B1988&lt;MainEngine_BurnTime,1,IF('INPUT | Operations'!$B1987&lt;=MainEngine_BurnTime,(MainEngine_BurnTime-'INPUT | Operations'!$B1987)/('INPUT | Operations'!$B1988-'INPUT | Operations'!$B1987),0))*'INPUT | Operations'!$D1987*NumberOfMainEngines*NumberOfOps*$E1983,"")</f>
        <v/>
      </c>
      <c r="G1983" s="34" t="str">
        <f t="shared" si="460"/>
        <v/>
      </c>
      <c r="H1983" s="27" t="str">
        <f t="shared" si="461"/>
        <v/>
      </c>
      <c r="I1983" s="27" t="str">
        <f t="shared" si="462"/>
        <v/>
      </c>
      <c r="J1983" s="27" t="str">
        <f t="shared" si="463"/>
        <v/>
      </c>
      <c r="K1983" s="27" t="str">
        <f t="shared" si="464"/>
        <v/>
      </c>
      <c r="L1983" s="27" t="str">
        <f t="shared" si="465"/>
        <v/>
      </c>
      <c r="M1983" s="32" t="str">
        <f t="shared" si="466"/>
        <v/>
      </c>
      <c r="N1983" s="27" t="str">
        <f t="shared" si="468"/>
        <v/>
      </c>
      <c r="O1983" s="27" t="str">
        <f t="shared" si="469"/>
        <v/>
      </c>
      <c r="P1983" s="27" t="str">
        <f t="shared" si="470"/>
        <v/>
      </c>
      <c r="Q1983" s="27" t="str">
        <f t="shared" si="471"/>
        <v/>
      </c>
      <c r="R1983" s="27" t="str">
        <f t="shared" si="472"/>
        <v/>
      </c>
      <c r="S1983" s="27" t="str">
        <f t="shared" si="473"/>
        <v/>
      </c>
      <c r="T1983" s="32" t="str">
        <f t="shared" si="474"/>
        <v/>
      </c>
      <c r="U1983" s="10"/>
    </row>
    <row r="1984" spans="1:21" x14ac:dyDescent="0.25">
      <c r="A1984" s="10"/>
      <c r="B1984" s="4" t="str">
        <f>IF(ISBLANK('INPUT | Operations'!$B1989),"",COUNT('INPUT | Operations'!$B$12:$B1988))</f>
        <v/>
      </c>
      <c r="C1984" s="27" t="str">
        <f>IF(ISNUMBER($B1984),('INPUT | Operations'!$C1988+'INPUT | Operations'!$C1989)/2,"")</f>
        <v/>
      </c>
      <c r="D1984" s="28" t="str">
        <f t="shared" si="467"/>
        <v/>
      </c>
      <c r="E1984" s="26" t="str">
        <f>IF(ISNUMBER($B1984),'INPUT | Operations'!$B1989-'INPUT | Operations'!$B1988,"")</f>
        <v/>
      </c>
      <c r="F1984" s="32" t="str">
        <f>IF(ISNUMBER($B1984),IF('INPUT | Operations'!$B1989&lt;MainEngine_BurnTime,1,IF('INPUT | Operations'!$B1988&lt;=MainEngine_BurnTime,(MainEngine_BurnTime-'INPUT | Operations'!$B1988)/('INPUT | Operations'!$B1989-'INPUT | Operations'!$B1988),0))*'INPUT | Operations'!$D1988*NumberOfMainEngines*NumberOfOps*$E1984,"")</f>
        <v/>
      </c>
      <c r="G1984" s="34" t="str">
        <f t="shared" si="460"/>
        <v/>
      </c>
      <c r="H1984" s="27" t="str">
        <f t="shared" si="461"/>
        <v/>
      </c>
      <c r="I1984" s="27" t="str">
        <f t="shared" si="462"/>
        <v/>
      </c>
      <c r="J1984" s="27" t="str">
        <f t="shared" si="463"/>
        <v/>
      </c>
      <c r="K1984" s="27" t="str">
        <f t="shared" si="464"/>
        <v/>
      </c>
      <c r="L1984" s="27" t="str">
        <f t="shared" si="465"/>
        <v/>
      </c>
      <c r="M1984" s="32" t="str">
        <f t="shared" si="466"/>
        <v/>
      </c>
      <c r="N1984" s="27" t="str">
        <f t="shared" si="468"/>
        <v/>
      </c>
      <c r="O1984" s="27" t="str">
        <f t="shared" si="469"/>
        <v/>
      </c>
      <c r="P1984" s="27" t="str">
        <f t="shared" si="470"/>
        <v/>
      </c>
      <c r="Q1984" s="27" t="str">
        <f t="shared" si="471"/>
        <v/>
      </c>
      <c r="R1984" s="27" t="str">
        <f t="shared" si="472"/>
        <v/>
      </c>
      <c r="S1984" s="27" t="str">
        <f t="shared" si="473"/>
        <v/>
      </c>
      <c r="T1984" s="32" t="str">
        <f t="shared" si="474"/>
        <v/>
      </c>
      <c r="U1984" s="10"/>
    </row>
    <row r="1985" spans="1:21" x14ac:dyDescent="0.25">
      <c r="A1985" s="10"/>
      <c r="B1985" s="4" t="str">
        <f>IF(ISBLANK('INPUT | Operations'!$B1990),"",COUNT('INPUT | Operations'!$B$12:$B1989))</f>
        <v/>
      </c>
      <c r="C1985" s="27" t="str">
        <f>IF(ISNUMBER($B1985),('INPUT | Operations'!$C1989+'INPUT | Operations'!$C1990)/2,"")</f>
        <v/>
      </c>
      <c r="D1985" s="28" t="str">
        <f t="shared" si="467"/>
        <v/>
      </c>
      <c r="E1985" s="26" t="str">
        <f>IF(ISNUMBER($B1985),'INPUT | Operations'!$B1990-'INPUT | Operations'!$B1989,"")</f>
        <v/>
      </c>
      <c r="F1985" s="32" t="str">
        <f>IF(ISNUMBER($B1985),IF('INPUT | Operations'!$B1990&lt;MainEngine_BurnTime,1,IF('INPUT | Operations'!$B1989&lt;=MainEngine_BurnTime,(MainEngine_BurnTime-'INPUT | Operations'!$B1989)/('INPUT | Operations'!$B1990-'INPUT | Operations'!$B1989),0))*'INPUT | Operations'!$D1989*NumberOfMainEngines*NumberOfOps*$E1985,"")</f>
        <v/>
      </c>
      <c r="G1985" s="34" t="str">
        <f t="shared" si="460"/>
        <v/>
      </c>
      <c r="H1985" s="27" t="str">
        <f t="shared" si="461"/>
        <v/>
      </c>
      <c r="I1985" s="27" t="str">
        <f t="shared" si="462"/>
        <v/>
      </c>
      <c r="J1985" s="27" t="str">
        <f t="shared" si="463"/>
        <v/>
      </c>
      <c r="K1985" s="27" t="str">
        <f t="shared" si="464"/>
        <v/>
      </c>
      <c r="L1985" s="27" t="str">
        <f t="shared" si="465"/>
        <v/>
      </c>
      <c r="M1985" s="32" t="str">
        <f t="shared" si="466"/>
        <v/>
      </c>
      <c r="N1985" s="27" t="str">
        <f t="shared" si="468"/>
        <v/>
      </c>
      <c r="O1985" s="27" t="str">
        <f t="shared" si="469"/>
        <v/>
      </c>
      <c r="P1985" s="27" t="str">
        <f t="shared" si="470"/>
        <v/>
      </c>
      <c r="Q1985" s="27" t="str">
        <f t="shared" si="471"/>
        <v/>
      </c>
      <c r="R1985" s="27" t="str">
        <f t="shared" si="472"/>
        <v/>
      </c>
      <c r="S1985" s="27" t="str">
        <f t="shared" si="473"/>
        <v/>
      </c>
      <c r="T1985" s="32" t="str">
        <f t="shared" si="474"/>
        <v/>
      </c>
      <c r="U1985" s="10"/>
    </row>
    <row r="1986" spans="1:21" x14ac:dyDescent="0.25">
      <c r="A1986" s="10"/>
      <c r="B1986" s="4" t="str">
        <f>IF(ISBLANK('INPUT | Operations'!$B1991),"",COUNT('INPUT | Operations'!$B$12:$B1990))</f>
        <v/>
      </c>
      <c r="C1986" s="27" t="str">
        <f>IF(ISNUMBER($B1986),('INPUT | Operations'!$C1990+'INPUT | Operations'!$C1991)/2,"")</f>
        <v/>
      </c>
      <c r="D1986" s="28" t="str">
        <f t="shared" si="467"/>
        <v/>
      </c>
      <c r="E1986" s="26" t="str">
        <f>IF(ISNUMBER($B1986),'INPUT | Operations'!$B1991-'INPUT | Operations'!$B1990,"")</f>
        <v/>
      </c>
      <c r="F1986" s="32" t="str">
        <f>IF(ISNUMBER($B1986),IF('INPUT | Operations'!$B1991&lt;MainEngine_BurnTime,1,IF('INPUT | Operations'!$B1990&lt;=MainEngine_BurnTime,(MainEngine_BurnTime-'INPUT | Operations'!$B1990)/('INPUT | Operations'!$B1991-'INPUT | Operations'!$B1990),0))*'INPUT | Operations'!$D1990*NumberOfMainEngines*NumberOfOps*$E1986,"")</f>
        <v/>
      </c>
      <c r="G1986" s="34" t="str">
        <f t="shared" si="460"/>
        <v/>
      </c>
      <c r="H1986" s="27" t="str">
        <f t="shared" si="461"/>
        <v/>
      </c>
      <c r="I1986" s="27" t="str">
        <f t="shared" si="462"/>
        <v/>
      </c>
      <c r="J1986" s="27" t="str">
        <f t="shared" si="463"/>
        <v/>
      </c>
      <c r="K1986" s="27" t="str">
        <f t="shared" si="464"/>
        <v/>
      </c>
      <c r="L1986" s="27" t="str">
        <f t="shared" si="465"/>
        <v/>
      </c>
      <c r="M1986" s="32" t="str">
        <f t="shared" si="466"/>
        <v/>
      </c>
      <c r="N1986" s="27" t="str">
        <f t="shared" si="468"/>
        <v/>
      </c>
      <c r="O1986" s="27" t="str">
        <f t="shared" si="469"/>
        <v/>
      </c>
      <c r="P1986" s="27" t="str">
        <f t="shared" si="470"/>
        <v/>
      </c>
      <c r="Q1986" s="27" t="str">
        <f t="shared" si="471"/>
        <v/>
      </c>
      <c r="R1986" s="27" t="str">
        <f t="shared" si="472"/>
        <v/>
      </c>
      <c r="S1986" s="27" t="str">
        <f t="shared" si="473"/>
        <v/>
      </c>
      <c r="T1986" s="32" t="str">
        <f t="shared" si="474"/>
        <v/>
      </c>
      <c r="U1986" s="10"/>
    </row>
    <row r="1987" spans="1:21" x14ac:dyDescent="0.25">
      <c r="A1987" s="10"/>
      <c r="B1987" s="4" t="str">
        <f>IF(ISBLANK('INPUT | Operations'!$B1992),"",COUNT('INPUT | Operations'!$B$12:$B1991))</f>
        <v/>
      </c>
      <c r="C1987" s="27" t="str">
        <f>IF(ISNUMBER($B1987),('INPUT | Operations'!$C1991+'INPUT | Operations'!$C1992)/2,"")</f>
        <v/>
      </c>
      <c r="D1987" s="28" t="str">
        <f t="shared" si="467"/>
        <v/>
      </c>
      <c r="E1987" s="26" t="str">
        <f>IF(ISNUMBER($B1987),'INPUT | Operations'!$B1992-'INPUT | Operations'!$B1991,"")</f>
        <v/>
      </c>
      <c r="F1987" s="32" t="str">
        <f>IF(ISNUMBER($B1987),IF('INPUT | Operations'!$B1992&lt;MainEngine_BurnTime,1,IF('INPUT | Operations'!$B1991&lt;=MainEngine_BurnTime,(MainEngine_BurnTime-'INPUT | Operations'!$B1991)/('INPUT | Operations'!$B1992-'INPUT | Operations'!$B1991),0))*'INPUT | Operations'!$D1991*NumberOfMainEngines*NumberOfOps*$E1987,"")</f>
        <v/>
      </c>
      <c r="G1987" s="34" t="str">
        <f t="shared" si="460"/>
        <v/>
      </c>
      <c r="H1987" s="27" t="str">
        <f t="shared" si="461"/>
        <v/>
      </c>
      <c r="I1987" s="27" t="str">
        <f t="shared" si="462"/>
        <v/>
      </c>
      <c r="J1987" s="27" t="str">
        <f t="shared" si="463"/>
        <v/>
      </c>
      <c r="K1987" s="27" t="str">
        <f t="shared" si="464"/>
        <v/>
      </c>
      <c r="L1987" s="27" t="str">
        <f t="shared" si="465"/>
        <v/>
      </c>
      <c r="M1987" s="32" t="str">
        <f t="shared" si="466"/>
        <v/>
      </c>
      <c r="N1987" s="27" t="str">
        <f t="shared" si="468"/>
        <v/>
      </c>
      <c r="O1987" s="27" t="str">
        <f t="shared" si="469"/>
        <v/>
      </c>
      <c r="P1987" s="27" t="str">
        <f t="shared" si="470"/>
        <v/>
      </c>
      <c r="Q1987" s="27" t="str">
        <f t="shared" si="471"/>
        <v/>
      </c>
      <c r="R1987" s="27" t="str">
        <f t="shared" si="472"/>
        <v/>
      </c>
      <c r="S1987" s="27" t="str">
        <f t="shared" si="473"/>
        <v/>
      </c>
      <c r="T1987" s="32" t="str">
        <f t="shared" si="474"/>
        <v/>
      </c>
      <c r="U1987" s="10"/>
    </row>
    <row r="1988" spans="1:21" x14ac:dyDescent="0.25">
      <c r="A1988" s="10"/>
      <c r="B1988" s="4" t="str">
        <f>IF(ISBLANK('INPUT | Operations'!$B1993),"",COUNT('INPUT | Operations'!$B$12:$B1992))</f>
        <v/>
      </c>
      <c r="C1988" s="27" t="str">
        <f>IF(ISNUMBER($B1988),('INPUT | Operations'!$C1992+'INPUT | Operations'!$C1993)/2,"")</f>
        <v/>
      </c>
      <c r="D1988" s="28" t="str">
        <f t="shared" si="467"/>
        <v/>
      </c>
      <c r="E1988" s="26" t="str">
        <f>IF(ISNUMBER($B1988),'INPUT | Operations'!$B1993-'INPUT | Operations'!$B1992,"")</f>
        <v/>
      </c>
      <c r="F1988" s="32" t="str">
        <f>IF(ISNUMBER($B1988),IF('INPUT | Operations'!$B1993&lt;MainEngine_BurnTime,1,IF('INPUT | Operations'!$B1992&lt;=MainEngine_BurnTime,(MainEngine_BurnTime-'INPUT | Operations'!$B1992)/('INPUT | Operations'!$B1993-'INPUT | Operations'!$B1992),0))*'INPUT | Operations'!$D1992*NumberOfMainEngines*NumberOfOps*$E1988,"")</f>
        <v/>
      </c>
      <c r="G1988" s="34" t="str">
        <f t="shared" si="460"/>
        <v/>
      </c>
      <c r="H1988" s="27" t="str">
        <f t="shared" si="461"/>
        <v/>
      </c>
      <c r="I1988" s="27" t="str">
        <f t="shared" si="462"/>
        <v/>
      </c>
      <c r="J1988" s="27" t="str">
        <f t="shared" si="463"/>
        <v/>
      </c>
      <c r="K1988" s="27" t="str">
        <f t="shared" si="464"/>
        <v/>
      </c>
      <c r="L1988" s="27" t="str">
        <f t="shared" si="465"/>
        <v/>
      </c>
      <c r="M1988" s="32" t="str">
        <f t="shared" si="466"/>
        <v/>
      </c>
      <c r="N1988" s="27" t="str">
        <f t="shared" si="468"/>
        <v/>
      </c>
      <c r="O1988" s="27" t="str">
        <f t="shared" si="469"/>
        <v/>
      </c>
      <c r="P1988" s="27" t="str">
        <f t="shared" si="470"/>
        <v/>
      </c>
      <c r="Q1988" s="27" t="str">
        <f t="shared" si="471"/>
        <v/>
      </c>
      <c r="R1988" s="27" t="str">
        <f t="shared" si="472"/>
        <v/>
      </c>
      <c r="S1988" s="27" t="str">
        <f t="shared" si="473"/>
        <v/>
      </c>
      <c r="T1988" s="32" t="str">
        <f t="shared" si="474"/>
        <v/>
      </c>
      <c r="U1988" s="10"/>
    </row>
    <row r="1989" spans="1:21" x14ac:dyDescent="0.25">
      <c r="A1989" s="10"/>
      <c r="B1989" s="4" t="str">
        <f>IF(ISBLANK('INPUT | Operations'!$B1994),"",COUNT('INPUT | Operations'!$B$12:$B1993))</f>
        <v/>
      </c>
      <c r="C1989" s="27" t="str">
        <f>IF(ISNUMBER($B1989),('INPUT | Operations'!$C1993+'INPUT | Operations'!$C1994)/2,"")</f>
        <v/>
      </c>
      <c r="D1989" s="28" t="str">
        <f t="shared" si="467"/>
        <v/>
      </c>
      <c r="E1989" s="26" t="str">
        <f>IF(ISNUMBER($B1989),'INPUT | Operations'!$B1994-'INPUT | Operations'!$B1993,"")</f>
        <v/>
      </c>
      <c r="F1989" s="32" t="str">
        <f>IF(ISNUMBER($B1989),IF('INPUT | Operations'!$B1994&lt;MainEngine_BurnTime,1,IF('INPUT | Operations'!$B1993&lt;=MainEngine_BurnTime,(MainEngine_BurnTime-'INPUT | Operations'!$B1993)/('INPUT | Operations'!$B1994-'INPUT | Operations'!$B1993),0))*'INPUT | Operations'!$D1993*NumberOfMainEngines*NumberOfOps*$E1989,"")</f>
        <v/>
      </c>
      <c r="G1989" s="34" t="str">
        <f t="shared" si="460"/>
        <v/>
      </c>
      <c r="H1989" s="27" t="str">
        <f t="shared" si="461"/>
        <v/>
      </c>
      <c r="I1989" s="27" t="str">
        <f t="shared" si="462"/>
        <v/>
      </c>
      <c r="J1989" s="27" t="str">
        <f t="shared" si="463"/>
        <v/>
      </c>
      <c r="K1989" s="27" t="str">
        <f t="shared" si="464"/>
        <v/>
      </c>
      <c r="L1989" s="27" t="str">
        <f t="shared" si="465"/>
        <v/>
      </c>
      <c r="M1989" s="32" t="str">
        <f t="shared" si="466"/>
        <v/>
      </c>
      <c r="N1989" s="27" t="str">
        <f t="shared" si="468"/>
        <v/>
      </c>
      <c r="O1989" s="27" t="str">
        <f t="shared" si="469"/>
        <v/>
      </c>
      <c r="P1989" s="27" t="str">
        <f t="shared" si="470"/>
        <v/>
      </c>
      <c r="Q1989" s="27" t="str">
        <f t="shared" si="471"/>
        <v/>
      </c>
      <c r="R1989" s="27" t="str">
        <f t="shared" si="472"/>
        <v/>
      </c>
      <c r="S1989" s="27" t="str">
        <f t="shared" si="473"/>
        <v/>
      </c>
      <c r="T1989" s="32" t="str">
        <f t="shared" si="474"/>
        <v/>
      </c>
      <c r="U1989" s="10"/>
    </row>
    <row r="1990" spans="1:21" x14ac:dyDescent="0.25">
      <c r="A1990" s="10"/>
      <c r="B1990" s="4" t="str">
        <f>IF(ISBLANK('INPUT | Operations'!$B1995),"",COUNT('INPUT | Operations'!$B$12:$B1994))</f>
        <v/>
      </c>
      <c r="C1990" s="27" t="str">
        <f>IF(ISNUMBER($B1990),('INPUT | Operations'!$C1994+'INPUT | Operations'!$C1995)/2,"")</f>
        <v/>
      </c>
      <c r="D1990" s="28" t="str">
        <f t="shared" si="467"/>
        <v/>
      </c>
      <c r="E1990" s="26" t="str">
        <f>IF(ISNUMBER($B1990),'INPUT | Operations'!$B1995-'INPUT | Operations'!$B1994,"")</f>
        <v/>
      </c>
      <c r="F1990" s="32" t="str">
        <f>IF(ISNUMBER($B1990),IF('INPUT | Operations'!$B1995&lt;MainEngine_BurnTime,1,IF('INPUT | Operations'!$B1994&lt;=MainEngine_BurnTime,(MainEngine_BurnTime-'INPUT | Operations'!$B1994)/('INPUT | Operations'!$B1995-'INPUT | Operations'!$B1994),0))*'INPUT | Operations'!$D1994*NumberOfMainEngines*NumberOfOps*$E1990,"")</f>
        <v/>
      </c>
      <c r="G1990" s="34" t="str">
        <f t="shared" si="460"/>
        <v/>
      </c>
      <c r="H1990" s="27" t="str">
        <f t="shared" si="461"/>
        <v/>
      </c>
      <c r="I1990" s="27" t="str">
        <f t="shared" si="462"/>
        <v/>
      </c>
      <c r="J1990" s="27" t="str">
        <f t="shared" si="463"/>
        <v/>
      </c>
      <c r="K1990" s="27" t="str">
        <f t="shared" si="464"/>
        <v/>
      </c>
      <c r="L1990" s="27" t="str">
        <f t="shared" si="465"/>
        <v/>
      </c>
      <c r="M1990" s="32" t="str">
        <f t="shared" si="466"/>
        <v/>
      </c>
      <c r="N1990" s="27" t="str">
        <f t="shared" si="468"/>
        <v/>
      </c>
      <c r="O1990" s="27" t="str">
        <f t="shared" si="469"/>
        <v/>
      </c>
      <c r="P1990" s="27" t="str">
        <f t="shared" si="470"/>
        <v/>
      </c>
      <c r="Q1990" s="27" t="str">
        <f t="shared" si="471"/>
        <v/>
      </c>
      <c r="R1990" s="27" t="str">
        <f t="shared" si="472"/>
        <v/>
      </c>
      <c r="S1990" s="27" t="str">
        <f t="shared" si="473"/>
        <v/>
      </c>
      <c r="T1990" s="32" t="str">
        <f t="shared" si="474"/>
        <v/>
      </c>
      <c r="U1990" s="10"/>
    </row>
    <row r="1991" spans="1:21" x14ac:dyDescent="0.25">
      <c r="A1991" s="10"/>
      <c r="B1991" s="4" t="str">
        <f>IF(ISBLANK('INPUT | Operations'!$B1996),"",COUNT('INPUT | Operations'!$B$12:$B1995))</f>
        <v/>
      </c>
      <c r="C1991" s="27" t="str">
        <f>IF(ISNUMBER($B1991),('INPUT | Operations'!$C1995+'INPUT | Operations'!$C1996)/2,"")</f>
        <v/>
      </c>
      <c r="D1991" s="28" t="str">
        <f t="shared" si="467"/>
        <v/>
      </c>
      <c r="E1991" s="26" t="str">
        <f>IF(ISNUMBER($B1991),'INPUT | Operations'!$B1996-'INPUT | Operations'!$B1995,"")</f>
        <v/>
      </c>
      <c r="F1991" s="32" t="str">
        <f>IF(ISNUMBER($B1991),IF('INPUT | Operations'!$B1996&lt;MainEngine_BurnTime,1,IF('INPUT | Operations'!$B1995&lt;=MainEngine_BurnTime,(MainEngine_BurnTime-'INPUT | Operations'!$B1995)/('INPUT | Operations'!$B1996-'INPUT | Operations'!$B1995),0))*'INPUT | Operations'!$D1995*NumberOfMainEngines*NumberOfOps*$E1991,"")</f>
        <v/>
      </c>
      <c r="G1991" s="34" t="str">
        <f t="shared" si="460"/>
        <v/>
      </c>
      <c r="H1991" s="27" t="str">
        <f t="shared" si="461"/>
        <v/>
      </c>
      <c r="I1991" s="27" t="str">
        <f t="shared" si="462"/>
        <v/>
      </c>
      <c r="J1991" s="27" t="str">
        <f t="shared" si="463"/>
        <v/>
      </c>
      <c r="K1991" s="27" t="str">
        <f t="shared" si="464"/>
        <v/>
      </c>
      <c r="L1991" s="27" t="str">
        <f t="shared" si="465"/>
        <v/>
      </c>
      <c r="M1991" s="32" t="str">
        <f t="shared" si="466"/>
        <v/>
      </c>
      <c r="N1991" s="27" t="str">
        <f t="shared" si="468"/>
        <v/>
      </c>
      <c r="O1991" s="27" t="str">
        <f t="shared" si="469"/>
        <v/>
      </c>
      <c r="P1991" s="27" t="str">
        <f t="shared" si="470"/>
        <v/>
      </c>
      <c r="Q1991" s="27" t="str">
        <f t="shared" si="471"/>
        <v/>
      </c>
      <c r="R1991" s="27" t="str">
        <f t="shared" si="472"/>
        <v/>
      </c>
      <c r="S1991" s="27" t="str">
        <f t="shared" si="473"/>
        <v/>
      </c>
      <c r="T1991" s="32" t="str">
        <f t="shared" si="474"/>
        <v/>
      </c>
      <c r="U1991" s="10"/>
    </row>
    <row r="1992" spans="1:21" x14ac:dyDescent="0.25">
      <c r="A1992" s="10"/>
      <c r="B1992" s="4" t="str">
        <f>IF(ISBLANK('INPUT | Operations'!$B1997),"",COUNT('INPUT | Operations'!$B$12:$B1996))</f>
        <v/>
      </c>
      <c r="C1992" s="27" t="str">
        <f>IF(ISNUMBER($B1992),('INPUT | Operations'!$C1996+'INPUT | Operations'!$C1997)/2,"")</f>
        <v/>
      </c>
      <c r="D1992" s="28" t="str">
        <f t="shared" si="467"/>
        <v/>
      </c>
      <c r="E1992" s="26" t="str">
        <f>IF(ISNUMBER($B1992),'INPUT | Operations'!$B1997-'INPUT | Operations'!$B1996,"")</f>
        <v/>
      </c>
      <c r="F1992" s="32" t="str">
        <f>IF(ISNUMBER($B1992),IF('INPUT | Operations'!$B1997&lt;MainEngine_BurnTime,1,IF('INPUT | Operations'!$B1996&lt;=MainEngine_BurnTime,(MainEngine_BurnTime-'INPUT | Operations'!$B1996)/('INPUT | Operations'!$B1997-'INPUT | Operations'!$B1996),0))*'INPUT | Operations'!$D1996*NumberOfMainEngines*NumberOfOps*$E1992,"")</f>
        <v/>
      </c>
      <c r="G1992" s="34" t="str">
        <f t="shared" si="460"/>
        <v/>
      </c>
      <c r="H1992" s="27" t="str">
        <f t="shared" si="461"/>
        <v/>
      </c>
      <c r="I1992" s="27" t="str">
        <f t="shared" si="462"/>
        <v/>
      </c>
      <c r="J1992" s="27" t="str">
        <f t="shared" si="463"/>
        <v/>
      </c>
      <c r="K1992" s="27" t="str">
        <f t="shared" si="464"/>
        <v/>
      </c>
      <c r="L1992" s="27" t="str">
        <f t="shared" si="465"/>
        <v/>
      </c>
      <c r="M1992" s="32" t="str">
        <f t="shared" si="466"/>
        <v/>
      </c>
      <c r="N1992" s="27" t="str">
        <f t="shared" si="468"/>
        <v/>
      </c>
      <c r="O1992" s="27" t="str">
        <f t="shared" si="469"/>
        <v/>
      </c>
      <c r="P1992" s="27" t="str">
        <f t="shared" si="470"/>
        <v/>
      </c>
      <c r="Q1992" s="27" t="str">
        <f t="shared" si="471"/>
        <v/>
      </c>
      <c r="R1992" s="27" t="str">
        <f t="shared" si="472"/>
        <v/>
      </c>
      <c r="S1992" s="27" t="str">
        <f t="shared" si="473"/>
        <v/>
      </c>
      <c r="T1992" s="32" t="str">
        <f t="shared" si="474"/>
        <v/>
      </c>
      <c r="U1992" s="10"/>
    </row>
    <row r="1993" spans="1:21" x14ac:dyDescent="0.25">
      <c r="A1993" s="10"/>
      <c r="B1993" s="4" t="str">
        <f>IF(ISBLANK('INPUT | Operations'!$B1998),"",COUNT('INPUT | Operations'!$B$12:$B1997))</f>
        <v/>
      </c>
      <c r="C1993" s="27" t="str">
        <f>IF(ISNUMBER($B1993),('INPUT | Operations'!$C1997+'INPUT | Operations'!$C1998)/2,"")</f>
        <v/>
      </c>
      <c r="D1993" s="28" t="str">
        <f t="shared" si="467"/>
        <v/>
      </c>
      <c r="E1993" s="26" t="str">
        <f>IF(ISNUMBER($B1993),'INPUT | Operations'!$B1998-'INPUT | Operations'!$B1997,"")</f>
        <v/>
      </c>
      <c r="F1993" s="32" t="str">
        <f>IF(ISNUMBER($B1993),IF('INPUT | Operations'!$B1998&lt;MainEngine_BurnTime,1,IF('INPUT | Operations'!$B1997&lt;=MainEngine_BurnTime,(MainEngine_BurnTime-'INPUT | Operations'!$B1997)/('INPUT | Operations'!$B1998-'INPUT | Operations'!$B1997),0))*'INPUT | Operations'!$D1997*NumberOfMainEngines*NumberOfOps*$E1993,"")</f>
        <v/>
      </c>
      <c r="G1993" s="34" t="str">
        <f t="shared" si="460"/>
        <v/>
      </c>
      <c r="H1993" s="27" t="str">
        <f t="shared" si="461"/>
        <v/>
      </c>
      <c r="I1993" s="27" t="str">
        <f t="shared" si="462"/>
        <v/>
      </c>
      <c r="J1993" s="27" t="str">
        <f t="shared" si="463"/>
        <v/>
      </c>
      <c r="K1993" s="27" t="str">
        <f t="shared" si="464"/>
        <v/>
      </c>
      <c r="L1993" s="27" t="str">
        <f t="shared" si="465"/>
        <v/>
      </c>
      <c r="M1993" s="32" t="str">
        <f t="shared" si="466"/>
        <v/>
      </c>
      <c r="N1993" s="27" t="str">
        <f t="shared" si="468"/>
        <v/>
      </c>
      <c r="O1993" s="27" t="str">
        <f t="shared" si="469"/>
        <v/>
      </c>
      <c r="P1993" s="27" t="str">
        <f t="shared" si="470"/>
        <v/>
      </c>
      <c r="Q1993" s="27" t="str">
        <f t="shared" si="471"/>
        <v/>
      </c>
      <c r="R1993" s="27" t="str">
        <f t="shared" si="472"/>
        <v/>
      </c>
      <c r="S1993" s="27" t="str">
        <f t="shared" si="473"/>
        <v/>
      </c>
      <c r="T1993" s="32" t="str">
        <f t="shared" si="474"/>
        <v/>
      </c>
      <c r="U1993" s="10"/>
    </row>
    <row r="1994" spans="1:21" x14ac:dyDescent="0.25">
      <c r="A1994" s="10"/>
      <c r="B1994" s="4" t="str">
        <f>IF(ISBLANK('INPUT | Operations'!$B1999),"",COUNT('INPUT | Operations'!$B$12:$B1998))</f>
        <v/>
      </c>
      <c r="C1994" s="27" t="str">
        <f>IF(ISNUMBER($B1994),('INPUT | Operations'!$C1998+'INPUT | Operations'!$C1999)/2,"")</f>
        <v/>
      </c>
      <c r="D1994" s="28" t="str">
        <f t="shared" si="467"/>
        <v/>
      </c>
      <c r="E1994" s="26" t="str">
        <f>IF(ISNUMBER($B1994),'INPUT | Operations'!$B1999-'INPUT | Operations'!$B1998,"")</f>
        <v/>
      </c>
      <c r="F1994" s="32" t="str">
        <f>IF(ISNUMBER($B1994),IF('INPUT | Operations'!$B1999&lt;MainEngine_BurnTime,1,IF('INPUT | Operations'!$B1998&lt;=MainEngine_BurnTime,(MainEngine_BurnTime-'INPUT | Operations'!$B1998)/('INPUT | Operations'!$B1999-'INPUT | Operations'!$B1998),0))*'INPUT | Operations'!$D1998*NumberOfMainEngines*NumberOfOps*$E1994,"")</f>
        <v/>
      </c>
      <c r="G1994" s="34" t="str">
        <f t="shared" si="460"/>
        <v/>
      </c>
      <c r="H1994" s="27" t="str">
        <f t="shared" si="461"/>
        <v/>
      </c>
      <c r="I1994" s="27" t="str">
        <f t="shared" si="462"/>
        <v/>
      </c>
      <c r="J1994" s="27" t="str">
        <f t="shared" si="463"/>
        <v/>
      </c>
      <c r="K1994" s="27" t="str">
        <f t="shared" si="464"/>
        <v/>
      </c>
      <c r="L1994" s="27" t="str">
        <f t="shared" si="465"/>
        <v/>
      </c>
      <c r="M1994" s="32" t="str">
        <f t="shared" si="466"/>
        <v/>
      </c>
      <c r="N1994" s="27" t="str">
        <f t="shared" si="468"/>
        <v/>
      </c>
      <c r="O1994" s="27" t="str">
        <f t="shared" si="469"/>
        <v/>
      </c>
      <c r="P1994" s="27" t="str">
        <f t="shared" si="470"/>
        <v/>
      </c>
      <c r="Q1994" s="27" t="str">
        <f t="shared" si="471"/>
        <v/>
      </c>
      <c r="R1994" s="27" t="str">
        <f t="shared" si="472"/>
        <v/>
      </c>
      <c r="S1994" s="27" t="str">
        <f t="shared" si="473"/>
        <v/>
      </c>
      <c r="T1994" s="32" t="str">
        <f t="shared" si="474"/>
        <v/>
      </c>
      <c r="U1994" s="10"/>
    </row>
    <row r="1995" spans="1:21" ht="15.75" thickBot="1" x14ac:dyDescent="0.3">
      <c r="A1995" s="10"/>
      <c r="B1995" s="7" t="str">
        <f>IF(ISBLANK('INPUT | Operations'!$B2000),"",COUNT('INPUT | Operations'!$B$12:$B1999))</f>
        <v/>
      </c>
      <c r="C1995" s="29" t="str">
        <f>IF(ISNUMBER($B1995),('INPUT | Operations'!$C1999+'INPUT | Operations'!$C2000)/2,"")</f>
        <v/>
      </c>
      <c r="D1995" s="30" t="str">
        <f t="shared" si="467"/>
        <v/>
      </c>
      <c r="E1995" s="31" t="str">
        <f>IF(ISNUMBER($B1995),'INPUT | Operations'!$B2000-'INPUT | Operations'!$B1999,"")</f>
        <v/>
      </c>
      <c r="F1995" s="33" t="str">
        <f>IF(ISNUMBER($B1995),IF('INPUT | Operations'!$B2000&lt;MainEngine_BurnTime,1,IF('INPUT | Operations'!$B1999&lt;=MainEngine_BurnTime,(MainEngine_BurnTime-'INPUT | Operations'!$B1999)/('INPUT | Operations'!$B2000-'INPUT | Operations'!$B1999),0))*'INPUT | Operations'!$D1999*NumberOfMainEngines*NumberOfOps*$E1995,"")</f>
        <v/>
      </c>
      <c r="G1995" s="35" t="str">
        <f t="shared" si="460"/>
        <v/>
      </c>
      <c r="H1995" s="29" t="str">
        <f t="shared" si="461"/>
        <v/>
      </c>
      <c r="I1995" s="29" t="str">
        <f t="shared" si="462"/>
        <v/>
      </c>
      <c r="J1995" s="29" t="str">
        <f t="shared" si="463"/>
        <v/>
      </c>
      <c r="K1995" s="29" t="str">
        <f t="shared" si="464"/>
        <v/>
      </c>
      <c r="L1995" s="29" t="str">
        <f t="shared" si="465"/>
        <v/>
      </c>
      <c r="M1995" s="33" t="str">
        <f t="shared" si="466"/>
        <v/>
      </c>
      <c r="N1995" s="29" t="str">
        <f t="shared" si="468"/>
        <v/>
      </c>
      <c r="O1995" s="29" t="str">
        <f t="shared" si="469"/>
        <v/>
      </c>
      <c r="P1995" s="29" t="str">
        <f t="shared" si="470"/>
        <v/>
      </c>
      <c r="Q1995" s="29" t="str">
        <f t="shared" si="471"/>
        <v/>
      </c>
      <c r="R1995" s="29" t="str">
        <f t="shared" si="472"/>
        <v/>
      </c>
      <c r="S1995" s="29" t="str">
        <f t="shared" si="473"/>
        <v/>
      </c>
      <c r="T1995" s="33" t="str">
        <f t="shared" si="474"/>
        <v/>
      </c>
      <c r="U1995" s="10"/>
    </row>
    <row r="1996" spans="1:21" ht="6" customHeight="1" x14ac:dyDescent="0.25">
      <c r="A1996" s="10"/>
      <c r="B1996" s="10"/>
      <c r="C1996" s="10"/>
      <c r="D1996" s="10"/>
      <c r="E1996" s="10"/>
      <c r="F1996" s="10"/>
      <c r="G1996" s="10"/>
      <c r="H1996" s="10"/>
      <c r="I1996" s="10"/>
      <c r="J1996" s="10"/>
      <c r="K1996" s="10"/>
      <c r="L1996" s="10"/>
      <c r="M1996" s="10"/>
      <c r="N1996" s="10"/>
      <c r="O1996" s="10"/>
      <c r="P1996" s="10"/>
      <c r="Q1996" s="10"/>
      <c r="R1996" s="10"/>
      <c r="S1996" s="10"/>
      <c r="T1996" s="10"/>
      <c r="U1996" s="10"/>
    </row>
  </sheetData>
  <sheetProtection sheet="1" objects="1" scenarios="1"/>
  <mergeCells count="5">
    <mergeCell ref="B1:T1"/>
    <mergeCell ref="B3:T3"/>
    <mergeCell ref="B4:F4"/>
    <mergeCell ref="G4:M4"/>
    <mergeCell ref="N4:T4"/>
  </mergeCells>
  <conditionalFormatting sqref="B8:T1995">
    <cfRule type="expression" dxfId="4" priority="1">
      <formula>MOD(ROW(),2)=0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U1996"/>
  <sheetViews>
    <sheetView workbookViewId="0">
      <pane ySplit="7" topLeftCell="A8" activePane="bottomLeft" state="frozen"/>
      <selection pane="bottomLeft" activeCell="B8" sqref="B8"/>
    </sheetView>
  </sheetViews>
  <sheetFormatPr defaultColWidth="0" defaultRowHeight="15" zeroHeight="1" x14ac:dyDescent="0.25"/>
  <cols>
    <col min="1" max="1" width="1.140625" customWidth="1"/>
    <col min="2" max="2" width="10.7109375" customWidth="1"/>
    <col min="3" max="6" width="15.7109375" customWidth="1"/>
    <col min="7" max="20" width="10.7109375" customWidth="1"/>
    <col min="21" max="21" width="1.140625" customWidth="1"/>
    <col min="22" max="16384" width="9.140625" hidden="1"/>
  </cols>
  <sheetData>
    <row r="1" spans="1:21" ht="26.25" x14ac:dyDescent="0.4">
      <c r="A1" s="25"/>
      <c r="B1" s="161" t="s">
        <v>89</v>
      </c>
      <c r="C1" s="161"/>
      <c r="D1" s="161"/>
      <c r="E1" s="161"/>
      <c r="F1" s="161"/>
      <c r="G1" s="161"/>
      <c r="H1" s="161"/>
      <c r="I1" s="161"/>
      <c r="J1" s="161"/>
      <c r="K1" s="161"/>
      <c r="L1" s="161"/>
      <c r="M1" s="161"/>
      <c r="N1" s="161"/>
      <c r="O1" s="161"/>
      <c r="P1" s="161"/>
      <c r="Q1" s="161"/>
      <c r="R1" s="161"/>
      <c r="S1" s="161"/>
      <c r="T1" s="161"/>
      <c r="U1" s="25"/>
    </row>
    <row r="2" spans="1:21" ht="15.75" thickBot="1" x14ac:dyDescent="0.3">
      <c r="A2" s="10"/>
      <c r="B2" s="10"/>
      <c r="C2" s="10"/>
      <c r="D2" s="10"/>
      <c r="E2" s="10"/>
      <c r="F2" s="10"/>
      <c r="G2" s="10"/>
      <c r="H2" s="10"/>
      <c r="I2" s="10"/>
      <c r="J2" s="10"/>
      <c r="K2" s="10"/>
      <c r="L2" s="10"/>
      <c r="M2" s="10"/>
      <c r="N2" s="10"/>
      <c r="O2" s="10"/>
      <c r="P2" s="10"/>
      <c r="Q2" s="10"/>
      <c r="R2" s="10"/>
      <c r="S2" s="10"/>
      <c r="T2" s="10"/>
      <c r="U2" s="10"/>
    </row>
    <row r="3" spans="1:21" ht="16.5" thickBot="1" x14ac:dyDescent="0.3">
      <c r="A3" s="10"/>
      <c r="B3" s="162" t="s">
        <v>45</v>
      </c>
      <c r="C3" s="163"/>
      <c r="D3" s="163"/>
      <c r="E3" s="163"/>
      <c r="F3" s="163"/>
      <c r="G3" s="163"/>
      <c r="H3" s="163"/>
      <c r="I3" s="163"/>
      <c r="J3" s="163"/>
      <c r="K3" s="163"/>
      <c r="L3" s="163"/>
      <c r="M3" s="163"/>
      <c r="N3" s="163"/>
      <c r="O3" s="163"/>
      <c r="P3" s="163"/>
      <c r="Q3" s="163"/>
      <c r="R3" s="163"/>
      <c r="S3" s="163"/>
      <c r="T3" s="164"/>
      <c r="U3" s="10"/>
    </row>
    <row r="4" spans="1:21" ht="15.75" thickBot="1" x14ac:dyDescent="0.3">
      <c r="A4" s="10"/>
      <c r="B4" s="165"/>
      <c r="C4" s="166"/>
      <c r="D4" s="166"/>
      <c r="E4" s="166"/>
      <c r="F4" s="167"/>
      <c r="G4" s="165" t="s">
        <v>59</v>
      </c>
      <c r="H4" s="166"/>
      <c r="I4" s="166"/>
      <c r="J4" s="166"/>
      <c r="K4" s="166"/>
      <c r="L4" s="166"/>
      <c r="M4" s="167"/>
      <c r="N4" s="165" t="s">
        <v>60</v>
      </c>
      <c r="O4" s="166"/>
      <c r="P4" s="166"/>
      <c r="Q4" s="166"/>
      <c r="R4" s="166"/>
      <c r="S4" s="166"/>
      <c r="T4" s="167"/>
      <c r="U4" s="10"/>
    </row>
    <row r="5" spans="1:21" x14ac:dyDescent="0.25">
      <c r="A5" s="10"/>
      <c r="B5" s="38" t="s">
        <v>46</v>
      </c>
      <c r="C5" s="36" t="s">
        <v>48</v>
      </c>
      <c r="D5" s="36" t="s">
        <v>48</v>
      </c>
      <c r="E5" s="36" t="s">
        <v>49</v>
      </c>
      <c r="F5" s="37" t="s">
        <v>50</v>
      </c>
      <c r="G5" s="38" t="s">
        <v>18</v>
      </c>
      <c r="H5" s="36" t="s">
        <v>17</v>
      </c>
      <c r="I5" s="36" t="s">
        <v>16</v>
      </c>
      <c r="J5" s="36" t="s">
        <v>14</v>
      </c>
      <c r="K5" s="36" t="s">
        <v>52</v>
      </c>
      <c r="L5" s="36" t="s">
        <v>25</v>
      </c>
      <c r="M5" s="37" t="s">
        <v>53</v>
      </c>
      <c r="N5" s="36" t="s">
        <v>18</v>
      </c>
      <c r="O5" s="36" t="s">
        <v>17</v>
      </c>
      <c r="P5" s="36" t="s">
        <v>16</v>
      </c>
      <c r="Q5" s="36" t="s">
        <v>14</v>
      </c>
      <c r="R5" s="36" t="s">
        <v>52</v>
      </c>
      <c r="S5" s="36" t="s">
        <v>25</v>
      </c>
      <c r="T5" s="37" t="s">
        <v>53</v>
      </c>
      <c r="U5" s="10"/>
    </row>
    <row r="6" spans="1:21" ht="15.75" thickBot="1" x14ac:dyDescent="0.3">
      <c r="A6" s="10"/>
      <c r="B6" s="45"/>
      <c r="C6" s="46" t="s">
        <v>40</v>
      </c>
      <c r="D6" s="46" t="s">
        <v>47</v>
      </c>
      <c r="E6" s="46" t="s">
        <v>39</v>
      </c>
      <c r="F6" s="47" t="s">
        <v>51</v>
      </c>
      <c r="G6" s="48" t="s">
        <v>58</v>
      </c>
      <c r="H6" s="46" t="s">
        <v>58</v>
      </c>
      <c r="I6" s="46" t="s">
        <v>58</v>
      </c>
      <c r="J6" s="46" t="s">
        <v>58</v>
      </c>
      <c r="K6" s="46" t="s">
        <v>58</v>
      </c>
      <c r="L6" s="46" t="s">
        <v>58</v>
      </c>
      <c r="M6" s="47" t="s">
        <v>58</v>
      </c>
      <c r="N6" s="46" t="s">
        <v>51</v>
      </c>
      <c r="O6" s="46" t="s">
        <v>51</v>
      </c>
      <c r="P6" s="46" t="s">
        <v>51</v>
      </c>
      <c r="Q6" s="46" t="s">
        <v>51</v>
      </c>
      <c r="R6" s="46" t="s">
        <v>51</v>
      </c>
      <c r="S6" s="46" t="s">
        <v>51</v>
      </c>
      <c r="T6" s="47" t="s">
        <v>51</v>
      </c>
      <c r="U6" s="10"/>
    </row>
    <row r="7" spans="1:21" ht="15.75" thickBot="1" x14ac:dyDescent="0.3">
      <c r="A7" s="10"/>
      <c r="B7" s="39" t="s">
        <v>54</v>
      </c>
      <c r="C7" s="67" t="s">
        <v>90</v>
      </c>
      <c r="D7" s="67" t="s">
        <v>90</v>
      </c>
      <c r="E7" s="41">
        <f>SUM(E$8:E$1995)</f>
        <v>517</v>
      </c>
      <c r="F7" s="42">
        <f>SUM(F$8:F$1995)</f>
        <v>1003999.7999999981</v>
      </c>
      <c r="G7" s="70" t="s">
        <v>90</v>
      </c>
      <c r="H7" s="68" t="s">
        <v>90</v>
      </c>
      <c r="I7" s="68" t="s">
        <v>90</v>
      </c>
      <c r="J7" s="68" t="s">
        <v>90</v>
      </c>
      <c r="K7" s="68" t="s">
        <v>90</v>
      </c>
      <c r="L7" s="68" t="s">
        <v>90</v>
      </c>
      <c r="M7" s="69" t="s">
        <v>90</v>
      </c>
      <c r="N7" s="44">
        <f>SUM(N$8:N$1995)</f>
        <v>281979.61882875004</v>
      </c>
      <c r="O7" s="44">
        <f t="shared" ref="O7:T7" si="0">SUM(O$8:O$1995)</f>
        <v>409061.54311440303</v>
      </c>
      <c r="P7" s="44">
        <f t="shared" si="0"/>
        <v>3339.4940123930505</v>
      </c>
      <c r="Q7" s="44">
        <f t="shared" si="0"/>
        <v>302203.93980000052</v>
      </c>
      <c r="R7" s="44">
        <f t="shared" si="0"/>
        <v>215859.95700000026</v>
      </c>
      <c r="S7" s="44">
        <f t="shared" si="0"/>
        <v>8150.6392703621868</v>
      </c>
      <c r="T7" s="42">
        <f t="shared" si="0"/>
        <v>4779.9546311082395</v>
      </c>
      <c r="U7" s="10"/>
    </row>
    <row r="8" spans="1:21" x14ac:dyDescent="0.25">
      <c r="A8" s="10"/>
      <c r="B8" s="4">
        <f>IF(ISBLANK('INPUT | Operations'!$B13),"",COUNT('INPUT | Operations'!$B$12:$B12))</f>
        <v>1</v>
      </c>
      <c r="C8" s="27">
        <f>IF(ISNUMBER($B8),('INPUT | Operations'!$C12+'INPUT | Operations'!$C13)/2,"")</f>
        <v>11.5</v>
      </c>
      <c r="D8" s="28">
        <f t="shared" ref="D8:D71" si="1">IF(ISNUMBER($B8),C8*0.3048/1000,"")</f>
        <v>3.5052000000000004E-3</v>
      </c>
      <c r="E8" s="26">
        <f>IF(ISNUMBER($B8),'INPUT | Operations'!$B13-'INPUT | Operations'!$B12,"")</f>
        <v>1</v>
      </c>
      <c r="F8" s="32">
        <f>IF(ISNUMBER($B8),IF('INPUT | Operations'!$B13&lt;Booster_BurnTime,1,IF('INPUT | Operations'!$B12&lt;=Booster_BurnTime,(Booster_BurnTime-'INPUT | Operations'!$B12)/('INPUT | Operations'!$B13-'INPUT | Operations'!$B12),0))*'INPUT | Operations'!$E12*NumberOfBoosters*NumberOfOps*$E8,"")</f>
        <v>8162.6</v>
      </c>
      <c r="G8" s="34">
        <f t="shared" ref="G8:G71" si="2">IF(ISNUMBER($B8),Booster_H2O+MW_H2O/MW_H*Booster_H+MW_H2O/MW_H2*Booster_H2+Booster_OH,"")</f>
        <v>280.85624999999999</v>
      </c>
      <c r="H8" s="27">
        <f t="shared" ref="H8:H71" si="3">IF(ISNUMBER($B8),Booster_CO2+MW_CO2/MW_CO*(Booster_CO-$I8),"")</f>
        <v>411.57753965043474</v>
      </c>
      <c r="I8" s="27">
        <f t="shared" ref="I8:I71" si="4">IF(ISNUMBER($B8),MIN(0.0025*EXP(0.067*$D8)*(Booster_CO+Booster_CO2),Booster_CO),"")</f>
        <v>0.68766147723559312</v>
      </c>
      <c r="J8" s="27">
        <f t="shared" ref="J8:J71" si="5">IF(ISNUMBER($B8),Booster_Al2O3,"")</f>
        <v>301</v>
      </c>
      <c r="K8" s="27">
        <f t="shared" ref="K8:K71" si="6">IF(ISNUMBER($B8),Booster_HCl+Booster_Cl+Booster_Cl2,"")</f>
        <v>215</v>
      </c>
      <c r="L8" s="27">
        <f t="shared" ref="L8:L71" si="7">IF(ISNUMBER($B8),Booster_NOx+33*EXP(-0.26*$D8),"")</f>
        <v>32.969939084118529</v>
      </c>
      <c r="M8" s="32">
        <f t="shared" ref="M8:M71" si="8">IF(ISNUMBER($B8),Booster_BC*MAX(0.04,MIN(1,0.04*EXP(0.12*($D8-15)))),"")</f>
        <v>1</v>
      </c>
      <c r="N8" s="27">
        <f t="shared" ref="N8:T8" si="9">IFERROR($F8*G8/1000,"")</f>
        <v>2292.51722625</v>
      </c>
      <c r="O8" s="27">
        <f t="shared" si="9"/>
        <v>3359.5428251506387</v>
      </c>
      <c r="P8" s="27">
        <f t="shared" si="9"/>
        <v>5.6131055740832529</v>
      </c>
      <c r="Q8" s="27">
        <f t="shared" si="9"/>
        <v>2456.9426000000003</v>
      </c>
      <c r="R8" s="27">
        <f t="shared" si="9"/>
        <v>1754.9590000000001</v>
      </c>
      <c r="S8" s="27">
        <f t="shared" si="9"/>
        <v>269.12042476802594</v>
      </c>
      <c r="T8" s="32">
        <f t="shared" si="9"/>
        <v>8.1626000000000012</v>
      </c>
      <c r="U8" s="10"/>
    </row>
    <row r="9" spans="1:21" x14ac:dyDescent="0.25">
      <c r="A9" s="10"/>
      <c r="B9" s="4">
        <f>IF(ISBLANK('INPUT | Operations'!$B14),"",COUNT('INPUT | Operations'!$B$12:$B13))</f>
        <v>2</v>
      </c>
      <c r="C9" s="27">
        <f>IF(ISNUMBER($B9),('INPUT | Operations'!$C13+'INPUT | Operations'!$C14)/2,"")</f>
        <v>38</v>
      </c>
      <c r="D9" s="28">
        <f t="shared" si="1"/>
        <v>1.15824E-2</v>
      </c>
      <c r="E9" s="26">
        <f>IF(ISNUMBER($B9),'INPUT | Operations'!$B14-'INPUT | Operations'!$B13,"")</f>
        <v>1</v>
      </c>
      <c r="F9" s="32">
        <f>IF(ISNUMBER($B9),IF('INPUT | Operations'!$B14&lt;Booster_BurnTime,1,IF('INPUT | Operations'!$B13&lt;=Booster_BurnTime,(Booster_BurnTime-'INPUT | Operations'!$B13)/('INPUT | Operations'!$B14-'INPUT | Operations'!$B13),0))*'INPUT | Operations'!$E13*NumberOfBoosters*NumberOfOps*$E9,"")</f>
        <v>8162.6</v>
      </c>
      <c r="G9" s="34">
        <f t="shared" si="2"/>
        <v>280.85624999999999</v>
      </c>
      <c r="H9" s="27">
        <f t="shared" si="3"/>
        <v>411.57695478233143</v>
      </c>
      <c r="I9" s="27">
        <f t="shared" si="4"/>
        <v>0.68803372136265517</v>
      </c>
      <c r="J9" s="27">
        <f t="shared" si="5"/>
        <v>301</v>
      </c>
      <c r="K9" s="27">
        <f t="shared" si="6"/>
        <v>215</v>
      </c>
      <c r="L9" s="27">
        <f t="shared" si="7"/>
        <v>32.900772491039461</v>
      </c>
      <c r="M9" s="32">
        <f t="shared" si="8"/>
        <v>1</v>
      </c>
      <c r="N9" s="27">
        <f t="shared" ref="N9:T45" si="10">IFERROR($F9*G9/1000,"")</f>
        <v>2292.51722625</v>
      </c>
      <c r="O9" s="27">
        <f t="shared" si="10"/>
        <v>3359.5380511062585</v>
      </c>
      <c r="P9" s="27">
        <f t="shared" si="10"/>
        <v>5.6161440539948089</v>
      </c>
      <c r="Q9" s="27">
        <f t="shared" si="10"/>
        <v>2456.9426000000003</v>
      </c>
      <c r="R9" s="27">
        <f t="shared" si="10"/>
        <v>1754.9590000000001</v>
      </c>
      <c r="S9" s="27">
        <f t="shared" si="10"/>
        <v>268.55584553535869</v>
      </c>
      <c r="T9" s="32">
        <f t="shared" si="10"/>
        <v>8.1626000000000012</v>
      </c>
      <c r="U9" s="10"/>
    </row>
    <row r="10" spans="1:21" x14ac:dyDescent="0.25">
      <c r="A10" s="10"/>
      <c r="B10" s="4">
        <f>IF(ISBLANK('INPUT | Operations'!$B15),"",COUNT('INPUT | Operations'!$B$12:$B14))</f>
        <v>3</v>
      </c>
      <c r="C10" s="27">
        <f>IF(ISNUMBER($B10),('INPUT | Operations'!$C14+'INPUT | Operations'!$C15)/2,"")</f>
        <v>80</v>
      </c>
      <c r="D10" s="28">
        <f t="shared" si="1"/>
        <v>2.4383999999999999E-2</v>
      </c>
      <c r="E10" s="26">
        <f>IF(ISNUMBER($B10),'INPUT | Operations'!$B15-'INPUT | Operations'!$B14,"")</f>
        <v>1</v>
      </c>
      <c r="F10" s="32">
        <f>IF(ISNUMBER($B10),IF('INPUT | Operations'!$B15&lt;Booster_BurnTime,1,IF('INPUT | Operations'!$B14&lt;=Booster_BurnTime,(Booster_BurnTime-'INPUT | Operations'!$B14)/('INPUT | Operations'!$B15-'INPUT | Operations'!$B14),0))*'INPUT | Operations'!$E14*NumberOfBoosters*NumberOfOps*$E10,"")</f>
        <v>8162.6</v>
      </c>
      <c r="G10" s="34">
        <f t="shared" si="2"/>
        <v>280.85624999999999</v>
      </c>
      <c r="H10" s="27">
        <f t="shared" si="3"/>
        <v>411.57602717296663</v>
      </c>
      <c r="I10" s="27">
        <f t="shared" si="4"/>
        <v>0.68862410599169055</v>
      </c>
      <c r="J10" s="27">
        <f t="shared" si="5"/>
        <v>301</v>
      </c>
      <c r="K10" s="27">
        <f t="shared" si="6"/>
        <v>215</v>
      </c>
      <c r="L10" s="27">
        <f t="shared" si="7"/>
        <v>32.791447074629296</v>
      </c>
      <c r="M10" s="32">
        <f t="shared" si="8"/>
        <v>1</v>
      </c>
      <c r="N10" s="27">
        <f t="shared" si="10"/>
        <v>2292.51722625</v>
      </c>
      <c r="O10" s="27">
        <f t="shared" si="10"/>
        <v>3359.5304794020572</v>
      </c>
      <c r="P10" s="27">
        <f t="shared" si="10"/>
        <v>5.6209631275677738</v>
      </c>
      <c r="Q10" s="27">
        <f t="shared" si="10"/>
        <v>2456.9426000000003</v>
      </c>
      <c r="R10" s="27">
        <f t="shared" si="10"/>
        <v>1754.9590000000001</v>
      </c>
      <c r="S10" s="27">
        <f t="shared" si="10"/>
        <v>267.66346589136907</v>
      </c>
      <c r="T10" s="32">
        <f t="shared" si="10"/>
        <v>8.1626000000000012</v>
      </c>
      <c r="U10" s="10"/>
    </row>
    <row r="11" spans="1:21" x14ac:dyDescent="0.25">
      <c r="A11" s="10"/>
      <c r="B11" s="4">
        <f>IF(ISBLANK('INPUT | Operations'!$B16),"",COUNT('INPUT | Operations'!$B$12:$B15))</f>
        <v>4</v>
      </c>
      <c r="C11" s="27">
        <f>IF(ISNUMBER($B11),('INPUT | Operations'!$C15+'INPUT | Operations'!$C16)/2,"")</f>
        <v>138.5</v>
      </c>
      <c r="D11" s="28">
        <f t="shared" si="1"/>
        <v>4.2214800000000004E-2</v>
      </c>
      <c r="E11" s="26">
        <f>IF(ISNUMBER($B11),'INPUT | Operations'!$B16-'INPUT | Operations'!$B15,"")</f>
        <v>1</v>
      </c>
      <c r="F11" s="32">
        <f>IF(ISNUMBER($B11),IF('INPUT | Operations'!$B16&lt;Booster_BurnTime,1,IF('INPUT | Operations'!$B15&lt;=Booster_BurnTime,(Booster_BurnTime-'INPUT | Operations'!$B15)/('INPUT | Operations'!$B16-'INPUT | Operations'!$B15),0))*'INPUT | Operations'!$E15*NumberOfBoosters*NumberOfOps*$E11,"")</f>
        <v>8162.6</v>
      </c>
      <c r="G11" s="34">
        <f t="shared" si="2"/>
        <v>280.85624999999999</v>
      </c>
      <c r="H11" s="27">
        <f t="shared" si="3"/>
        <v>411.57473381905976</v>
      </c>
      <c r="I11" s="27">
        <f t="shared" si="4"/>
        <v>0.68944727175038245</v>
      </c>
      <c r="J11" s="27">
        <f t="shared" si="5"/>
        <v>301</v>
      </c>
      <c r="K11" s="27">
        <f t="shared" si="6"/>
        <v>215</v>
      </c>
      <c r="L11" s="27">
        <f t="shared" si="7"/>
        <v>32.639777505973861</v>
      </c>
      <c r="M11" s="32">
        <f t="shared" si="8"/>
        <v>1</v>
      </c>
      <c r="N11" s="27">
        <f t="shared" si="10"/>
        <v>2292.51722625</v>
      </c>
      <c r="O11" s="27">
        <f t="shared" si="10"/>
        <v>3359.5199222714573</v>
      </c>
      <c r="P11" s="27">
        <f t="shared" si="10"/>
        <v>5.6276823003896723</v>
      </c>
      <c r="Q11" s="27">
        <f t="shared" si="10"/>
        <v>2456.9426000000003</v>
      </c>
      <c r="R11" s="27">
        <f t="shared" si="10"/>
        <v>1754.9590000000001</v>
      </c>
      <c r="S11" s="27">
        <f t="shared" si="10"/>
        <v>266.42544787026225</v>
      </c>
      <c r="T11" s="32">
        <f t="shared" si="10"/>
        <v>8.1626000000000012</v>
      </c>
      <c r="U11" s="10"/>
    </row>
    <row r="12" spans="1:21" x14ac:dyDescent="0.25">
      <c r="A12" s="10"/>
      <c r="B12" s="4">
        <f>IF(ISBLANK('INPUT | Operations'!$B17),"",COUNT('INPUT | Operations'!$B$12:$B16))</f>
        <v>5</v>
      </c>
      <c r="C12" s="27">
        <f>IF(ISNUMBER($B12),('INPUT | Operations'!$C16+'INPUT | Operations'!$C17)/2,"")</f>
        <v>215</v>
      </c>
      <c r="D12" s="28">
        <f t="shared" si="1"/>
        <v>6.5531999999999993E-2</v>
      </c>
      <c r="E12" s="26">
        <f>IF(ISNUMBER($B12),'INPUT | Operations'!$B17-'INPUT | Operations'!$B16,"")</f>
        <v>1</v>
      </c>
      <c r="F12" s="32">
        <f>IF(ISNUMBER($B12),IF('INPUT | Operations'!$B17&lt;Booster_BurnTime,1,IF('INPUT | Operations'!$B16&lt;=Booster_BurnTime,(Booster_BurnTime-'INPUT | Operations'!$B16)/('INPUT | Operations'!$B17-'INPUT | Operations'!$B16),0))*'INPUT | Operations'!$E16*NumberOfBoosters*NumberOfOps*$E12,"")</f>
        <v>8162.6</v>
      </c>
      <c r="G12" s="34">
        <f t="shared" si="2"/>
        <v>280.85624999999999</v>
      </c>
      <c r="H12" s="27">
        <f t="shared" si="3"/>
        <v>411.57304017702722</v>
      </c>
      <c r="I12" s="27">
        <f t="shared" si="4"/>
        <v>0.69052520418737995</v>
      </c>
      <c r="J12" s="27">
        <f t="shared" si="5"/>
        <v>301</v>
      </c>
      <c r="K12" s="27">
        <f t="shared" si="6"/>
        <v>215</v>
      </c>
      <c r="L12" s="27">
        <f t="shared" si="7"/>
        <v>32.442498372594429</v>
      </c>
      <c r="M12" s="32">
        <f t="shared" si="8"/>
        <v>1</v>
      </c>
      <c r="N12" s="27">
        <f t="shared" si="10"/>
        <v>2292.51722625</v>
      </c>
      <c r="O12" s="27">
        <f t="shared" si="10"/>
        <v>3359.5060977490029</v>
      </c>
      <c r="P12" s="27">
        <f t="shared" si="10"/>
        <v>5.6364810316999083</v>
      </c>
      <c r="Q12" s="27">
        <f t="shared" si="10"/>
        <v>2456.9426000000003</v>
      </c>
      <c r="R12" s="27">
        <f t="shared" si="10"/>
        <v>1754.9590000000001</v>
      </c>
      <c r="S12" s="27">
        <f t="shared" si="10"/>
        <v>264.81513721613931</v>
      </c>
      <c r="T12" s="32">
        <f t="shared" si="10"/>
        <v>8.1626000000000012</v>
      </c>
      <c r="U12" s="10"/>
    </row>
    <row r="13" spans="1:21" x14ac:dyDescent="0.25">
      <c r="A13" s="10"/>
      <c r="B13" s="4">
        <f>IF(ISBLANK('INPUT | Operations'!$B18),"",COUNT('INPUT | Operations'!$B$12:$B17))</f>
        <v>6</v>
      </c>
      <c r="C13" s="27">
        <f>IF(ISNUMBER($B13),('INPUT | Operations'!$C17+'INPUT | Operations'!$C18)/2,"")</f>
        <v>309.5</v>
      </c>
      <c r="D13" s="28">
        <f t="shared" si="1"/>
        <v>9.4335600000000006E-2</v>
      </c>
      <c r="E13" s="26">
        <f>IF(ISNUMBER($B13),'INPUT | Operations'!$B18-'INPUT | Operations'!$B17,"")</f>
        <v>1</v>
      </c>
      <c r="F13" s="32">
        <f>IF(ISNUMBER($B13),IF('INPUT | Operations'!$B18&lt;Booster_BurnTime,1,IF('INPUT | Operations'!$B17&lt;=Booster_BurnTime,(Booster_BurnTime-'INPUT | Operations'!$B17)/('INPUT | Operations'!$B18-'INPUT | Operations'!$B17),0))*'INPUT | Operations'!$E17*NumberOfBoosters*NumberOfOps*$E13,"")</f>
        <v>8162.6</v>
      </c>
      <c r="G13" s="34">
        <f t="shared" si="2"/>
        <v>280.85624999999999</v>
      </c>
      <c r="H13" s="27">
        <f t="shared" si="3"/>
        <v>411.57094437469897</v>
      </c>
      <c r="I13" s="27">
        <f t="shared" si="4"/>
        <v>0.69185909486066532</v>
      </c>
      <c r="J13" s="27">
        <f t="shared" si="5"/>
        <v>301</v>
      </c>
      <c r="K13" s="27">
        <f t="shared" si="6"/>
        <v>215</v>
      </c>
      <c r="L13" s="27">
        <f t="shared" si="7"/>
        <v>32.200446066988647</v>
      </c>
      <c r="M13" s="32">
        <f t="shared" si="8"/>
        <v>1</v>
      </c>
      <c r="N13" s="27">
        <f t="shared" si="10"/>
        <v>2292.51722625</v>
      </c>
      <c r="O13" s="27">
        <f t="shared" si="10"/>
        <v>3359.488990552918</v>
      </c>
      <c r="P13" s="27">
        <f t="shared" si="10"/>
        <v>5.6473690477096667</v>
      </c>
      <c r="Q13" s="27">
        <f t="shared" si="10"/>
        <v>2456.9426000000003</v>
      </c>
      <c r="R13" s="27">
        <f t="shared" si="10"/>
        <v>1754.9590000000001</v>
      </c>
      <c r="S13" s="27">
        <f t="shared" si="10"/>
        <v>262.83936106640152</v>
      </c>
      <c r="T13" s="32">
        <f t="shared" si="10"/>
        <v>8.1626000000000012</v>
      </c>
      <c r="U13" s="10"/>
    </row>
    <row r="14" spans="1:21" x14ac:dyDescent="0.25">
      <c r="A14" s="10"/>
      <c r="B14" s="4">
        <f>IF(ISBLANK('INPUT | Operations'!$B19),"",COUNT('INPUT | Operations'!$B$12:$B18))</f>
        <v>7</v>
      </c>
      <c r="C14" s="27">
        <f>IF(ISNUMBER($B14),('INPUT | Operations'!$C18+'INPUT | Operations'!$C19)/2,"")</f>
        <v>422.5</v>
      </c>
      <c r="D14" s="28">
        <f t="shared" si="1"/>
        <v>0.12877800000000003</v>
      </c>
      <c r="E14" s="26">
        <f>IF(ISNUMBER($B14),'INPUT | Operations'!$B19-'INPUT | Operations'!$B18,"")</f>
        <v>1</v>
      </c>
      <c r="F14" s="32">
        <f>IF(ISNUMBER($B14),IF('INPUT | Operations'!$B19&lt;Booster_BurnTime,1,IF('INPUT | Operations'!$B18&lt;=Booster_BurnTime,(Booster_BurnTime-'INPUT | Operations'!$B18)/('INPUT | Operations'!$B19-'INPUT | Operations'!$B18),0))*'INPUT | Operations'!$E18*NumberOfBoosters*NumberOfOps*$E14,"")</f>
        <v>8162.6</v>
      </c>
      <c r="G14" s="34">
        <f t="shared" si="2"/>
        <v>280.85624999999999</v>
      </c>
      <c r="H14" s="27">
        <f t="shared" si="3"/>
        <v>411.56843296747036</v>
      </c>
      <c r="I14" s="27">
        <f t="shared" si="4"/>
        <v>0.69345750069976153</v>
      </c>
      <c r="J14" s="27">
        <f t="shared" si="5"/>
        <v>301</v>
      </c>
      <c r="K14" s="27">
        <f t="shared" si="6"/>
        <v>215</v>
      </c>
      <c r="L14" s="27">
        <f t="shared" si="7"/>
        <v>31.913377570676502</v>
      </c>
      <c r="M14" s="32">
        <f t="shared" si="8"/>
        <v>1</v>
      </c>
      <c r="N14" s="27">
        <f t="shared" si="10"/>
        <v>2292.51722625</v>
      </c>
      <c r="O14" s="27">
        <f t="shared" si="10"/>
        <v>3359.4684909402736</v>
      </c>
      <c r="P14" s="27">
        <f t="shared" si="10"/>
        <v>5.6604161952118739</v>
      </c>
      <c r="Q14" s="27">
        <f t="shared" si="10"/>
        <v>2456.9426000000003</v>
      </c>
      <c r="R14" s="27">
        <f t="shared" si="10"/>
        <v>1754.9590000000001</v>
      </c>
      <c r="S14" s="27">
        <f t="shared" si="10"/>
        <v>260.49613575840402</v>
      </c>
      <c r="T14" s="32">
        <f t="shared" si="10"/>
        <v>8.1626000000000012</v>
      </c>
      <c r="U14" s="10"/>
    </row>
    <row r="15" spans="1:21" x14ac:dyDescent="0.25">
      <c r="A15" s="10"/>
      <c r="B15" s="4">
        <f>IF(ISBLANK('INPUT | Operations'!$B20),"",COUNT('INPUT | Operations'!$B$12:$B19))</f>
        <v>8</v>
      </c>
      <c r="C15" s="27">
        <f>IF(ISNUMBER($B15),('INPUT | Operations'!$C19+'INPUT | Operations'!$C20)/2,"")</f>
        <v>555.5</v>
      </c>
      <c r="D15" s="28">
        <f t="shared" si="1"/>
        <v>0.16931640000000001</v>
      </c>
      <c r="E15" s="26">
        <f>IF(ISNUMBER($B15),'INPUT | Operations'!$B20-'INPUT | Operations'!$B19,"")</f>
        <v>1</v>
      </c>
      <c r="F15" s="32">
        <f>IF(ISNUMBER($B15),IF('INPUT | Operations'!$B20&lt;Booster_BurnTime,1,IF('INPUT | Operations'!$B19&lt;=Booster_BurnTime,(Booster_BurnTime-'INPUT | Operations'!$B19)/('INPUT | Operations'!$B20-'INPUT | Operations'!$B19),0))*'INPUT | Operations'!$E19*NumberOfBoosters*NumberOfOps*$E15,"")</f>
        <v>8162.6</v>
      </c>
      <c r="G15" s="34">
        <f t="shared" si="2"/>
        <v>280.85624999999999</v>
      </c>
      <c r="H15" s="27">
        <f t="shared" si="3"/>
        <v>411.56546962899318</v>
      </c>
      <c r="I15" s="27">
        <f t="shared" si="4"/>
        <v>0.69534354190852976</v>
      </c>
      <c r="J15" s="27">
        <f t="shared" si="5"/>
        <v>301</v>
      </c>
      <c r="K15" s="27">
        <f t="shared" si="6"/>
        <v>215</v>
      </c>
      <c r="L15" s="27">
        <f t="shared" si="7"/>
        <v>31.578777518881228</v>
      </c>
      <c r="M15" s="32">
        <f t="shared" si="8"/>
        <v>1</v>
      </c>
      <c r="N15" s="27">
        <f t="shared" si="10"/>
        <v>2292.51722625</v>
      </c>
      <c r="O15" s="27">
        <f t="shared" si="10"/>
        <v>3359.4443023936201</v>
      </c>
      <c r="P15" s="27">
        <f t="shared" si="10"/>
        <v>5.6758111951825647</v>
      </c>
      <c r="Q15" s="27">
        <f t="shared" si="10"/>
        <v>2456.9426000000003</v>
      </c>
      <c r="R15" s="27">
        <f t="shared" si="10"/>
        <v>1754.9590000000001</v>
      </c>
      <c r="S15" s="27">
        <f t="shared" si="10"/>
        <v>257.76492937561994</v>
      </c>
      <c r="T15" s="32">
        <f t="shared" si="10"/>
        <v>8.1626000000000012</v>
      </c>
      <c r="U15" s="10"/>
    </row>
    <row r="16" spans="1:21" x14ac:dyDescent="0.25">
      <c r="A16" s="10"/>
      <c r="B16" s="4">
        <f>IF(ISBLANK('INPUT | Operations'!$B21),"",COUNT('INPUT | Operations'!$B$12:$B20))</f>
        <v>9</v>
      </c>
      <c r="C16" s="27">
        <f>IF(ISNUMBER($B16),('INPUT | Operations'!$C20+'INPUT | Operations'!$C21)/2,"")</f>
        <v>708.5</v>
      </c>
      <c r="D16" s="28">
        <f t="shared" si="1"/>
        <v>0.21595080000000003</v>
      </c>
      <c r="E16" s="26">
        <f>IF(ISNUMBER($B16),'INPUT | Operations'!$B21-'INPUT | Operations'!$B20,"")</f>
        <v>1</v>
      </c>
      <c r="F16" s="32">
        <f>IF(ISNUMBER($B16),IF('INPUT | Operations'!$B21&lt;Booster_BurnTime,1,IF('INPUT | Operations'!$B20&lt;=Booster_BurnTime,(Booster_BurnTime-'INPUT | Operations'!$B20)/('INPUT | Operations'!$B21-'INPUT | Operations'!$B20),0))*'INPUT | Operations'!$E20*NumberOfBoosters*NumberOfOps*$E16,"")</f>
        <v>8162.6</v>
      </c>
      <c r="G16" s="34">
        <f t="shared" si="2"/>
        <v>280.85624999999999</v>
      </c>
      <c r="H16" s="27">
        <f t="shared" si="3"/>
        <v>411.56205070568939</v>
      </c>
      <c r="I16" s="27">
        <f t="shared" si="4"/>
        <v>0.69751954383683346</v>
      </c>
      <c r="J16" s="27">
        <f t="shared" si="5"/>
        <v>301</v>
      </c>
      <c r="K16" s="27">
        <f t="shared" si="6"/>
        <v>215</v>
      </c>
      <c r="L16" s="27">
        <f t="shared" si="7"/>
        <v>31.198198521922947</v>
      </c>
      <c r="M16" s="32">
        <f t="shared" si="8"/>
        <v>1</v>
      </c>
      <c r="N16" s="27">
        <f t="shared" si="10"/>
        <v>2292.51722625</v>
      </c>
      <c r="O16" s="27">
        <f t="shared" si="10"/>
        <v>3359.4163950902607</v>
      </c>
      <c r="P16" s="27">
        <f t="shared" si="10"/>
        <v>5.693573028522537</v>
      </c>
      <c r="Q16" s="27">
        <f t="shared" si="10"/>
        <v>2456.9426000000003</v>
      </c>
      <c r="R16" s="27">
        <f t="shared" si="10"/>
        <v>1754.9590000000001</v>
      </c>
      <c r="S16" s="27">
        <f t="shared" si="10"/>
        <v>254.65841525504825</v>
      </c>
      <c r="T16" s="32">
        <f t="shared" si="10"/>
        <v>8.1626000000000012</v>
      </c>
      <c r="U16" s="10"/>
    </row>
    <row r="17" spans="1:21" x14ac:dyDescent="0.25">
      <c r="A17" s="10"/>
      <c r="B17" s="4">
        <f>IF(ISBLANK('INPUT | Operations'!$B22),"",COUNT('INPUT | Operations'!$B$12:$B21))</f>
        <v>10</v>
      </c>
      <c r="C17" s="27">
        <f>IF(ISNUMBER($B17),('INPUT | Operations'!$C21+'INPUT | Operations'!$C22)/2,"")</f>
        <v>881.5</v>
      </c>
      <c r="D17" s="28">
        <f t="shared" si="1"/>
        <v>0.26868120000000001</v>
      </c>
      <c r="E17" s="26">
        <f>IF(ISNUMBER($B17),'INPUT | Operations'!$B22-'INPUT | Operations'!$B21,"")</f>
        <v>1</v>
      </c>
      <c r="F17" s="32">
        <f>IF(ISNUMBER($B17),IF('INPUT | Operations'!$B22&lt;Booster_BurnTime,1,IF('INPUT | Operations'!$B21&lt;=Booster_BurnTime,(Booster_BurnTime-'INPUT | Operations'!$B21)/('INPUT | Operations'!$B22-'INPUT | Operations'!$B21),0))*'INPUT | Operations'!$E21*NumberOfBoosters*NumberOfOps*$E17,"")</f>
        <v>8162.6</v>
      </c>
      <c r="G17" s="34">
        <f t="shared" si="2"/>
        <v>280.85624999999999</v>
      </c>
      <c r="H17" s="27">
        <f t="shared" si="3"/>
        <v>411.55817197411938</v>
      </c>
      <c r="I17" s="27">
        <f t="shared" si="4"/>
        <v>0.6999881945276758</v>
      </c>
      <c r="J17" s="27">
        <f t="shared" si="5"/>
        <v>301</v>
      </c>
      <c r="K17" s="27">
        <f t="shared" si="6"/>
        <v>215</v>
      </c>
      <c r="L17" s="27">
        <f t="shared" si="7"/>
        <v>30.773392891324828</v>
      </c>
      <c r="M17" s="32">
        <f t="shared" si="8"/>
        <v>1</v>
      </c>
      <c r="N17" s="27">
        <f t="shared" si="10"/>
        <v>2292.51722625</v>
      </c>
      <c r="O17" s="27">
        <f t="shared" si="10"/>
        <v>3359.384734555947</v>
      </c>
      <c r="P17" s="27">
        <f t="shared" si="10"/>
        <v>5.7137236366516069</v>
      </c>
      <c r="Q17" s="27">
        <f t="shared" si="10"/>
        <v>2456.9426000000003</v>
      </c>
      <c r="R17" s="27">
        <f t="shared" si="10"/>
        <v>1754.9590000000001</v>
      </c>
      <c r="S17" s="27">
        <f t="shared" si="10"/>
        <v>251.19089681472806</v>
      </c>
      <c r="T17" s="32">
        <f t="shared" si="10"/>
        <v>8.1626000000000012</v>
      </c>
      <c r="U17" s="10"/>
    </row>
    <row r="18" spans="1:21" x14ac:dyDescent="0.25">
      <c r="A18" s="10"/>
      <c r="B18" s="4">
        <f>IF(ISBLANK('INPUT | Operations'!$B23),"",COUNT('INPUT | Operations'!$B$12:$B22))</f>
        <v>11</v>
      </c>
      <c r="C18" s="27">
        <f>IF(ISNUMBER($B18),('INPUT | Operations'!$C22+'INPUT | Operations'!$C23)/2,"")</f>
        <v>1131.5</v>
      </c>
      <c r="D18" s="28">
        <f t="shared" si="1"/>
        <v>0.34488120000000005</v>
      </c>
      <c r="E18" s="26">
        <f>IF(ISNUMBER($B18),'INPUT | Operations'!$B23-'INPUT | Operations'!$B22,"")</f>
        <v>1</v>
      </c>
      <c r="F18" s="32">
        <f>IF(ISNUMBER($B18),IF('INPUT | Operations'!$B23&lt;Booster_BurnTime,1,IF('INPUT | Operations'!$B22&lt;=Booster_BurnTime,(Booster_BurnTime-'INPUT | Operations'!$B22)/('INPUT | Operations'!$B23-'INPUT | Operations'!$B22),0))*'INPUT | Operations'!$E22*NumberOfBoosters*NumberOfOps*$E18,"")</f>
        <v>8162.6</v>
      </c>
      <c r="G18" s="34">
        <f t="shared" si="2"/>
        <v>280.85624999999999</v>
      </c>
      <c r="H18" s="27">
        <f t="shared" si="3"/>
        <v>411.55254260576515</v>
      </c>
      <c r="I18" s="27">
        <f t="shared" si="4"/>
        <v>0.70357105243510243</v>
      </c>
      <c r="J18" s="27">
        <f t="shared" si="5"/>
        <v>301</v>
      </c>
      <c r="K18" s="27">
        <f t="shared" si="6"/>
        <v>215</v>
      </c>
      <c r="L18" s="27">
        <f t="shared" si="7"/>
        <v>30.169710257626853</v>
      </c>
      <c r="M18" s="32">
        <f t="shared" si="8"/>
        <v>1</v>
      </c>
      <c r="N18" s="27">
        <f t="shared" si="10"/>
        <v>2292.51722625</v>
      </c>
      <c r="O18" s="27">
        <f t="shared" si="10"/>
        <v>3359.3387842738184</v>
      </c>
      <c r="P18" s="27">
        <f t="shared" si="10"/>
        <v>5.7429690726067673</v>
      </c>
      <c r="Q18" s="27">
        <f t="shared" si="10"/>
        <v>2456.9426000000003</v>
      </c>
      <c r="R18" s="27">
        <f t="shared" si="10"/>
        <v>1754.9590000000001</v>
      </c>
      <c r="S18" s="27">
        <f t="shared" si="10"/>
        <v>246.26327694890497</v>
      </c>
      <c r="T18" s="32">
        <f t="shared" si="10"/>
        <v>8.1626000000000012</v>
      </c>
      <c r="U18" s="10"/>
    </row>
    <row r="19" spans="1:21" x14ac:dyDescent="0.25">
      <c r="A19" s="10"/>
      <c r="B19" s="4">
        <f>IF(ISBLANK('INPUT | Operations'!$B24),"",COUNT('INPUT | Operations'!$B$12:$B23))</f>
        <v>12</v>
      </c>
      <c r="C19" s="27">
        <f>IF(ISNUMBER($B19),('INPUT | Operations'!$C23+'INPUT | Operations'!$C24)/2,"")</f>
        <v>1469.5</v>
      </c>
      <c r="D19" s="28">
        <f t="shared" si="1"/>
        <v>0.44790360000000001</v>
      </c>
      <c r="E19" s="26">
        <f>IF(ISNUMBER($B19),'INPUT | Operations'!$B24-'INPUT | Operations'!$B23,"")</f>
        <v>1</v>
      </c>
      <c r="F19" s="32">
        <f>IF(ISNUMBER($B19),IF('INPUT | Operations'!$B24&lt;Booster_BurnTime,1,IF('INPUT | Operations'!$B23&lt;=Booster_BurnTime,(Booster_BurnTime-'INPUT | Operations'!$B23)/('INPUT | Operations'!$B24-'INPUT | Operations'!$B23),0))*'INPUT | Operations'!$E23*NumberOfBoosters*NumberOfOps*$E19,"")</f>
        <v>8162.6</v>
      </c>
      <c r="G19" s="34">
        <f t="shared" si="2"/>
        <v>280.85624999999999</v>
      </c>
      <c r="H19" s="27">
        <f t="shared" si="3"/>
        <v>411.54488585991186</v>
      </c>
      <c r="I19" s="27">
        <f t="shared" si="4"/>
        <v>0.70844425146908852</v>
      </c>
      <c r="J19" s="27">
        <f t="shared" si="5"/>
        <v>301</v>
      </c>
      <c r="K19" s="27">
        <f t="shared" si="6"/>
        <v>215</v>
      </c>
      <c r="L19" s="27">
        <f t="shared" si="7"/>
        <v>29.37231680449116</v>
      </c>
      <c r="M19" s="32">
        <f t="shared" si="8"/>
        <v>1</v>
      </c>
      <c r="N19" s="27">
        <f t="shared" si="10"/>
        <v>2292.51722625</v>
      </c>
      <c r="O19" s="27">
        <f t="shared" si="10"/>
        <v>3359.2762853201166</v>
      </c>
      <c r="P19" s="27">
        <f t="shared" si="10"/>
        <v>5.7827470470415818</v>
      </c>
      <c r="Q19" s="27">
        <f t="shared" si="10"/>
        <v>2456.9426000000003</v>
      </c>
      <c r="R19" s="27">
        <f t="shared" si="10"/>
        <v>1754.9590000000001</v>
      </c>
      <c r="S19" s="27">
        <f t="shared" si="10"/>
        <v>239.75447314833954</v>
      </c>
      <c r="T19" s="32">
        <f t="shared" si="10"/>
        <v>8.1626000000000012</v>
      </c>
      <c r="U19" s="10"/>
    </row>
    <row r="20" spans="1:21" x14ac:dyDescent="0.25">
      <c r="A20" s="10"/>
      <c r="B20" s="4">
        <f>IF(ISBLANK('INPUT | Operations'!$B25),"",COUNT('INPUT | Operations'!$B$12:$B24))</f>
        <v>13</v>
      </c>
      <c r="C20" s="27">
        <f>IF(ISNUMBER($B20),('INPUT | Operations'!$C24+'INPUT | Operations'!$C25)/2,"")</f>
        <v>1782.5</v>
      </c>
      <c r="D20" s="28">
        <f t="shared" si="1"/>
        <v>0.54330600000000007</v>
      </c>
      <c r="E20" s="26">
        <f>IF(ISNUMBER($B20),'INPUT | Operations'!$B25-'INPUT | Operations'!$B24,"")</f>
        <v>1</v>
      </c>
      <c r="F20" s="32">
        <f>IF(ISNUMBER($B20),IF('INPUT | Operations'!$B25&lt;Booster_BurnTime,1,IF('INPUT | Operations'!$B24&lt;=Booster_BurnTime,(Booster_BurnTime-'INPUT | Operations'!$B24)/('INPUT | Operations'!$B25-'INPUT | Operations'!$B24),0))*'INPUT | Operations'!$E24*NumberOfBoosters*NumberOfOps*$E20,"")</f>
        <v>8162.6</v>
      </c>
      <c r="G20" s="34">
        <f t="shared" si="2"/>
        <v>280.85624999999999</v>
      </c>
      <c r="H20" s="27">
        <f t="shared" si="3"/>
        <v>411.53774815478982</v>
      </c>
      <c r="I20" s="27">
        <f t="shared" si="4"/>
        <v>0.71298710274979349</v>
      </c>
      <c r="J20" s="27">
        <f t="shared" si="5"/>
        <v>301</v>
      </c>
      <c r="K20" s="27">
        <f t="shared" si="6"/>
        <v>215</v>
      </c>
      <c r="L20" s="27">
        <f t="shared" si="7"/>
        <v>28.652709223546989</v>
      </c>
      <c r="M20" s="32">
        <f t="shared" si="8"/>
        <v>1</v>
      </c>
      <c r="N20" s="27">
        <f t="shared" si="10"/>
        <v>2292.51722625</v>
      </c>
      <c r="O20" s="27">
        <f t="shared" si="10"/>
        <v>3359.2180230882877</v>
      </c>
      <c r="P20" s="27">
        <f t="shared" si="10"/>
        <v>5.8198285249054642</v>
      </c>
      <c r="Q20" s="27">
        <f t="shared" si="10"/>
        <v>2456.9426000000003</v>
      </c>
      <c r="R20" s="27">
        <f t="shared" si="10"/>
        <v>1754.9590000000001</v>
      </c>
      <c r="S20" s="27">
        <f t="shared" si="10"/>
        <v>233.88060430812467</v>
      </c>
      <c r="T20" s="32">
        <f t="shared" si="10"/>
        <v>8.1626000000000012</v>
      </c>
      <c r="U20" s="10"/>
    </row>
    <row r="21" spans="1:21" x14ac:dyDescent="0.25">
      <c r="A21" s="10"/>
      <c r="B21" s="4">
        <f>IF(ISBLANK('INPUT | Operations'!$B26),"",COUNT('INPUT | Operations'!$B$12:$B25))</f>
        <v>14</v>
      </c>
      <c r="C21" s="27">
        <f>IF(ISNUMBER($B21),('INPUT | Operations'!$C25+'INPUT | Operations'!$C26)/2,"")</f>
        <v>2059.5</v>
      </c>
      <c r="D21" s="28">
        <f t="shared" si="1"/>
        <v>0.62773559999999995</v>
      </c>
      <c r="E21" s="26">
        <f>IF(ISNUMBER($B21),'INPUT | Operations'!$B26-'INPUT | Operations'!$B25,"")</f>
        <v>1</v>
      </c>
      <c r="F21" s="32">
        <f>IF(ISNUMBER($B21),IF('INPUT | Operations'!$B26&lt;Booster_BurnTime,1,IF('INPUT | Operations'!$B25&lt;=Booster_BurnTime,(Booster_BurnTime-'INPUT | Operations'!$B25)/('INPUT | Operations'!$B26-'INPUT | Operations'!$B25),0))*'INPUT | Operations'!$E25*NumberOfBoosters*NumberOfOps*$E21,"")</f>
        <v>8162.6</v>
      </c>
      <c r="G21" s="34">
        <f t="shared" si="2"/>
        <v>280.85624999999999</v>
      </c>
      <c r="H21" s="27">
        <f t="shared" si="3"/>
        <v>411.53139323278339</v>
      </c>
      <c r="I21" s="27">
        <f t="shared" si="4"/>
        <v>0.71703174526191493</v>
      </c>
      <c r="J21" s="27">
        <f t="shared" si="5"/>
        <v>301</v>
      </c>
      <c r="K21" s="27">
        <f t="shared" si="6"/>
        <v>215</v>
      </c>
      <c r="L21" s="27">
        <f t="shared" si="7"/>
        <v>28.030586962468188</v>
      </c>
      <c r="M21" s="32">
        <f t="shared" si="8"/>
        <v>1</v>
      </c>
      <c r="N21" s="27">
        <f t="shared" si="10"/>
        <v>2292.51722625</v>
      </c>
      <c r="O21" s="27">
        <f t="shared" si="10"/>
        <v>3359.1661504019175</v>
      </c>
      <c r="P21" s="27">
        <f t="shared" si="10"/>
        <v>5.8528433238749065</v>
      </c>
      <c r="Q21" s="27">
        <f t="shared" si="10"/>
        <v>2456.9426000000003</v>
      </c>
      <c r="R21" s="27">
        <f t="shared" si="10"/>
        <v>1754.9590000000001</v>
      </c>
      <c r="S21" s="27">
        <f t="shared" si="10"/>
        <v>228.80246913984283</v>
      </c>
      <c r="T21" s="32">
        <f t="shared" si="10"/>
        <v>8.1626000000000012</v>
      </c>
      <c r="U21" s="10"/>
    </row>
    <row r="22" spans="1:21" x14ac:dyDescent="0.25">
      <c r="A22" s="10"/>
      <c r="B22" s="4">
        <f>IF(ISBLANK('INPUT | Operations'!$B27),"",COUNT('INPUT | Operations'!$B$12:$B26))</f>
        <v>15</v>
      </c>
      <c r="C22" s="27">
        <f>IF(ISNUMBER($B22),('INPUT | Operations'!$C26+'INPUT | Operations'!$C27)/2,"")</f>
        <v>2357.5</v>
      </c>
      <c r="D22" s="28">
        <f t="shared" si="1"/>
        <v>0.71856600000000004</v>
      </c>
      <c r="E22" s="26">
        <f>IF(ISNUMBER($B22),'INPUT | Operations'!$B27-'INPUT | Operations'!$B26,"")</f>
        <v>1</v>
      </c>
      <c r="F22" s="32">
        <f>IF(ISNUMBER($B22),IF('INPUT | Operations'!$B27&lt;Booster_BurnTime,1,IF('INPUT | Operations'!$B26&lt;=Booster_BurnTime,(Booster_BurnTime-'INPUT | Operations'!$B26)/('INPUT | Operations'!$B27-'INPUT | Operations'!$B26),0))*'INPUT | Operations'!$E26*NumberOfBoosters*NumberOfOps*$E22,"")</f>
        <v>8162.6</v>
      </c>
      <c r="G22" s="34">
        <f t="shared" si="2"/>
        <v>280.85624999999999</v>
      </c>
      <c r="H22" s="27">
        <f t="shared" si="3"/>
        <v>411.52451627045838</v>
      </c>
      <c r="I22" s="27">
        <f t="shared" si="4"/>
        <v>0.72140864463942156</v>
      </c>
      <c r="J22" s="27">
        <f t="shared" si="5"/>
        <v>301</v>
      </c>
      <c r="K22" s="27">
        <f t="shared" si="6"/>
        <v>215</v>
      </c>
      <c r="L22" s="27">
        <f t="shared" si="7"/>
        <v>27.376374624415639</v>
      </c>
      <c r="M22" s="32">
        <f t="shared" si="8"/>
        <v>1</v>
      </c>
      <c r="N22" s="27">
        <f t="shared" si="10"/>
        <v>2292.51722625</v>
      </c>
      <c r="O22" s="27">
        <f t="shared" si="10"/>
        <v>3359.1100165092439</v>
      </c>
      <c r="P22" s="27">
        <f t="shared" si="10"/>
        <v>5.8885702027337432</v>
      </c>
      <c r="Q22" s="27">
        <f t="shared" si="10"/>
        <v>2456.9426000000003</v>
      </c>
      <c r="R22" s="27">
        <f t="shared" si="10"/>
        <v>1754.9590000000001</v>
      </c>
      <c r="S22" s="27">
        <f t="shared" si="10"/>
        <v>223.46239550925512</v>
      </c>
      <c r="T22" s="32">
        <f t="shared" si="10"/>
        <v>8.1626000000000012</v>
      </c>
      <c r="U22" s="10"/>
    </row>
    <row r="23" spans="1:21" x14ac:dyDescent="0.25">
      <c r="A23" s="10"/>
      <c r="B23" s="4">
        <f>IF(ISBLANK('INPUT | Operations'!$B28),"",COUNT('INPUT | Operations'!$B$12:$B27))</f>
        <v>16</v>
      </c>
      <c r="C23" s="27">
        <f>IF(ISNUMBER($B23),('INPUT | Operations'!$C27+'INPUT | Operations'!$C28)/2,"")</f>
        <v>2676</v>
      </c>
      <c r="D23" s="28">
        <f t="shared" si="1"/>
        <v>0.81564480000000006</v>
      </c>
      <c r="E23" s="26">
        <f>IF(ISNUMBER($B23),'INPUT | Operations'!$B28-'INPUT | Operations'!$B27,"")</f>
        <v>1</v>
      </c>
      <c r="F23" s="32">
        <f>IF(ISNUMBER($B23),IF('INPUT | Operations'!$B28&lt;Booster_BurnTime,1,IF('INPUT | Operations'!$B27&lt;=Booster_BurnTime,(Booster_BurnTime-'INPUT | Operations'!$B27)/('INPUT | Operations'!$B28-'INPUT | Operations'!$B27),0))*'INPUT | Operations'!$E27*NumberOfBoosters*NumberOfOps*$E23,"")</f>
        <v>8162.6</v>
      </c>
      <c r="G23" s="34">
        <f t="shared" si="2"/>
        <v>280.85624999999999</v>
      </c>
      <c r="H23" s="27">
        <f t="shared" si="3"/>
        <v>411.51711981274485</v>
      </c>
      <c r="I23" s="27">
        <f t="shared" si="4"/>
        <v>0.72611618114055654</v>
      </c>
      <c r="J23" s="27">
        <f t="shared" si="5"/>
        <v>301</v>
      </c>
      <c r="K23" s="27">
        <f t="shared" si="6"/>
        <v>215</v>
      </c>
      <c r="L23" s="27">
        <f t="shared" si="7"/>
        <v>26.694029160929137</v>
      </c>
      <c r="M23" s="32">
        <f t="shared" si="8"/>
        <v>1</v>
      </c>
      <c r="N23" s="27">
        <f t="shared" si="10"/>
        <v>2292.51722625</v>
      </c>
      <c r="O23" s="27">
        <f t="shared" si="10"/>
        <v>3359.049642183511</v>
      </c>
      <c r="P23" s="27">
        <f t="shared" si="10"/>
        <v>5.9269959401779069</v>
      </c>
      <c r="Q23" s="27">
        <f t="shared" si="10"/>
        <v>2456.9426000000003</v>
      </c>
      <c r="R23" s="27">
        <f t="shared" si="10"/>
        <v>1754.9590000000001</v>
      </c>
      <c r="S23" s="27">
        <f t="shared" si="10"/>
        <v>217.89268242900019</v>
      </c>
      <c r="T23" s="32">
        <f t="shared" si="10"/>
        <v>8.1626000000000012</v>
      </c>
      <c r="U23" s="10"/>
    </row>
    <row r="24" spans="1:21" x14ac:dyDescent="0.25">
      <c r="A24" s="10"/>
      <c r="B24" s="4">
        <f>IF(ISBLANK('INPUT | Operations'!$B29),"",COUNT('INPUT | Operations'!$B$12:$B28))</f>
        <v>17</v>
      </c>
      <c r="C24" s="27">
        <f>IF(ISNUMBER($B24),('INPUT | Operations'!$C28+'INPUT | Operations'!$C29)/2,"")</f>
        <v>3015</v>
      </c>
      <c r="D24" s="28">
        <f t="shared" si="1"/>
        <v>0.91897200000000012</v>
      </c>
      <c r="E24" s="26">
        <f>IF(ISNUMBER($B24),'INPUT | Operations'!$B29-'INPUT | Operations'!$B28,"")</f>
        <v>1</v>
      </c>
      <c r="F24" s="32">
        <f>IF(ISNUMBER($B24),IF('INPUT | Operations'!$B29&lt;Booster_BurnTime,1,IF('INPUT | Operations'!$B28&lt;=Booster_BurnTime,(Booster_BurnTime-'INPUT | Operations'!$B28)/('INPUT | Operations'!$B29-'INPUT | Operations'!$B28),0))*'INPUT | Operations'!$E28*NumberOfBoosters*NumberOfOps*$E24,"")</f>
        <v>8162.6</v>
      </c>
      <c r="G24" s="34">
        <f t="shared" si="2"/>
        <v>280.85624999999999</v>
      </c>
      <c r="H24" s="27">
        <f t="shared" si="3"/>
        <v>411.50919425523279</v>
      </c>
      <c r="I24" s="27">
        <f t="shared" si="4"/>
        <v>0.73116046757135655</v>
      </c>
      <c r="J24" s="27">
        <f t="shared" si="5"/>
        <v>301</v>
      </c>
      <c r="K24" s="27">
        <f t="shared" si="6"/>
        <v>215</v>
      </c>
      <c r="L24" s="27">
        <f t="shared" si="7"/>
        <v>25.986439427129589</v>
      </c>
      <c r="M24" s="32">
        <f t="shared" si="8"/>
        <v>1</v>
      </c>
      <c r="N24" s="27">
        <f t="shared" si="10"/>
        <v>2292.51722625</v>
      </c>
      <c r="O24" s="27">
        <f t="shared" si="10"/>
        <v>3358.9849490277634</v>
      </c>
      <c r="P24" s="27">
        <f t="shared" si="10"/>
        <v>5.9681704325979554</v>
      </c>
      <c r="Q24" s="27">
        <f t="shared" si="10"/>
        <v>2456.9426000000003</v>
      </c>
      <c r="R24" s="27">
        <f t="shared" si="10"/>
        <v>1754.9590000000001</v>
      </c>
      <c r="S24" s="27">
        <f t="shared" si="10"/>
        <v>212.116910467888</v>
      </c>
      <c r="T24" s="32">
        <f t="shared" si="10"/>
        <v>8.1626000000000012</v>
      </c>
      <c r="U24" s="10"/>
    </row>
    <row r="25" spans="1:21" x14ac:dyDescent="0.25">
      <c r="A25" s="10"/>
      <c r="B25" s="4">
        <f>IF(ISBLANK('INPUT | Operations'!$B30),"",COUNT('INPUT | Operations'!$B$12:$B29))</f>
        <v>18</v>
      </c>
      <c r="C25" s="27">
        <f>IF(ISNUMBER($B25),('INPUT | Operations'!$C29+'INPUT | Operations'!$C30)/2,"")</f>
        <v>3375</v>
      </c>
      <c r="D25" s="28">
        <f t="shared" si="1"/>
        <v>1.0286999999999999</v>
      </c>
      <c r="E25" s="26">
        <f>IF(ISNUMBER($B25),'INPUT | Operations'!$B30-'INPUT | Operations'!$B29,"")</f>
        <v>1</v>
      </c>
      <c r="F25" s="32">
        <f>IF(ISNUMBER($B25),IF('INPUT | Operations'!$B30&lt;Booster_BurnTime,1,IF('INPUT | Operations'!$B29&lt;=Booster_BurnTime,(Booster_BurnTime-'INPUT | Operations'!$B29)/('INPUT | Operations'!$B30-'INPUT | Operations'!$B29),0))*'INPUT | Operations'!$E29*NumberOfBoosters*NumberOfOps*$E25,"")</f>
        <v>8162.6</v>
      </c>
      <c r="G25" s="34">
        <f t="shared" si="2"/>
        <v>280.85624999999999</v>
      </c>
      <c r="H25" s="27">
        <f t="shared" si="3"/>
        <v>411.50071744528043</v>
      </c>
      <c r="I25" s="27">
        <f t="shared" si="4"/>
        <v>0.73655560316323354</v>
      </c>
      <c r="J25" s="27">
        <f t="shared" si="5"/>
        <v>301</v>
      </c>
      <c r="K25" s="27">
        <f t="shared" si="6"/>
        <v>215</v>
      </c>
      <c r="L25" s="27">
        <f t="shared" si="7"/>
        <v>25.255540602861888</v>
      </c>
      <c r="M25" s="32">
        <f t="shared" si="8"/>
        <v>1</v>
      </c>
      <c r="N25" s="27">
        <f t="shared" si="10"/>
        <v>2292.51722625</v>
      </c>
      <c r="O25" s="27">
        <f t="shared" si="10"/>
        <v>3358.9157562188461</v>
      </c>
      <c r="P25" s="27">
        <f t="shared" si="10"/>
        <v>6.0122087663802102</v>
      </c>
      <c r="Q25" s="27">
        <f t="shared" si="10"/>
        <v>2456.9426000000003</v>
      </c>
      <c r="R25" s="27">
        <f t="shared" si="10"/>
        <v>1754.9590000000001</v>
      </c>
      <c r="S25" s="27">
        <f t="shared" si="10"/>
        <v>206.15087572492044</v>
      </c>
      <c r="T25" s="32">
        <f t="shared" si="10"/>
        <v>8.1626000000000012</v>
      </c>
      <c r="U25" s="10"/>
    </row>
    <row r="26" spans="1:21" x14ac:dyDescent="0.25">
      <c r="A26" s="10"/>
      <c r="B26" s="4">
        <f>IF(ISBLANK('INPUT | Operations'!$B31),"",COUNT('INPUT | Operations'!$B$12:$B30))</f>
        <v>19</v>
      </c>
      <c r="C26" s="27">
        <f>IF(ISNUMBER($B26),('INPUT | Operations'!$C30+'INPUT | Operations'!$C31)/2,"")</f>
        <v>3756.5</v>
      </c>
      <c r="D26" s="28">
        <f t="shared" si="1"/>
        <v>1.1449811999999999</v>
      </c>
      <c r="E26" s="26">
        <f>IF(ISNUMBER($B26),'INPUT | Operations'!$B31-'INPUT | Operations'!$B30,"")</f>
        <v>1</v>
      </c>
      <c r="F26" s="32">
        <f>IF(ISNUMBER($B26),IF('INPUT | Operations'!$B31&lt;Booster_BurnTime,1,IF('INPUT | Operations'!$B30&lt;=Booster_BurnTime,(Booster_BurnTime-'INPUT | Operations'!$B30)/('INPUT | Operations'!$B31-'INPUT | Operations'!$B30),0))*'INPUT | Operations'!$E30*NumberOfBoosters*NumberOfOps*$E26,"")</f>
        <v>8162.6</v>
      </c>
      <c r="G26" s="34">
        <f t="shared" si="2"/>
        <v>280.85624999999999</v>
      </c>
      <c r="H26" s="27">
        <f t="shared" si="3"/>
        <v>411.49166610722091</v>
      </c>
      <c r="I26" s="27">
        <f t="shared" si="4"/>
        <v>0.74231640190633219</v>
      </c>
      <c r="J26" s="27">
        <f t="shared" si="5"/>
        <v>301</v>
      </c>
      <c r="K26" s="27">
        <f t="shared" si="6"/>
        <v>215</v>
      </c>
      <c r="L26" s="27">
        <f t="shared" si="7"/>
        <v>24.503413869762056</v>
      </c>
      <c r="M26" s="32">
        <f t="shared" si="8"/>
        <v>1</v>
      </c>
      <c r="N26" s="27">
        <f t="shared" si="10"/>
        <v>2292.51722625</v>
      </c>
      <c r="O26" s="27">
        <f t="shared" si="10"/>
        <v>3358.8418737668012</v>
      </c>
      <c r="P26" s="27">
        <f t="shared" si="10"/>
        <v>6.0592318622006278</v>
      </c>
      <c r="Q26" s="27">
        <f t="shared" si="10"/>
        <v>2456.9426000000003</v>
      </c>
      <c r="R26" s="27">
        <f t="shared" si="10"/>
        <v>1754.9590000000001</v>
      </c>
      <c r="S26" s="27">
        <f t="shared" si="10"/>
        <v>200.01156605331977</v>
      </c>
      <c r="T26" s="32">
        <f t="shared" si="10"/>
        <v>8.1626000000000012</v>
      </c>
      <c r="U26" s="10"/>
    </row>
    <row r="27" spans="1:21" x14ac:dyDescent="0.25">
      <c r="A27" s="10"/>
      <c r="B27" s="4">
        <f>IF(ISBLANK('INPUT | Operations'!$B32),"",COUNT('INPUT | Operations'!$B$12:$B31))</f>
        <v>20</v>
      </c>
      <c r="C27" s="27">
        <f>IF(ISNUMBER($B27),('INPUT | Operations'!$C31+'INPUT | Operations'!$C32)/2,"")</f>
        <v>4160</v>
      </c>
      <c r="D27" s="28">
        <f t="shared" si="1"/>
        <v>1.267968</v>
      </c>
      <c r="E27" s="26">
        <f>IF(ISNUMBER($B27),'INPUT | Operations'!$B32-'INPUT | Operations'!$B31,"")</f>
        <v>1</v>
      </c>
      <c r="F27" s="32">
        <f>IF(ISNUMBER($B27),IF('INPUT | Operations'!$B32&lt;Booster_BurnTime,1,IF('INPUT | Operations'!$B31&lt;=Booster_BurnTime,(Booster_BurnTime-'INPUT | Operations'!$B31)/('INPUT | Operations'!$B32-'INPUT | Operations'!$B31),0))*'INPUT | Operations'!$E31*NumberOfBoosters*NumberOfOps*$E27,"")</f>
        <v>8162.6</v>
      </c>
      <c r="G27" s="34">
        <f t="shared" si="2"/>
        <v>280.85624999999999</v>
      </c>
      <c r="H27" s="27">
        <f t="shared" si="3"/>
        <v>411.48201575886509</v>
      </c>
      <c r="I27" s="27">
        <f t="shared" si="4"/>
        <v>0.74845844569178432</v>
      </c>
      <c r="J27" s="27">
        <f t="shared" si="5"/>
        <v>301</v>
      </c>
      <c r="K27" s="27">
        <f t="shared" si="6"/>
        <v>215</v>
      </c>
      <c r="L27" s="27">
        <f t="shared" si="7"/>
        <v>23.732273704397542</v>
      </c>
      <c r="M27" s="32">
        <f t="shared" si="8"/>
        <v>1</v>
      </c>
      <c r="N27" s="27">
        <f t="shared" si="10"/>
        <v>2292.51722625</v>
      </c>
      <c r="O27" s="27">
        <f t="shared" si="10"/>
        <v>3358.7631018333122</v>
      </c>
      <c r="P27" s="27">
        <f t="shared" si="10"/>
        <v>6.109366908803759</v>
      </c>
      <c r="Q27" s="27">
        <f t="shared" si="10"/>
        <v>2456.9426000000003</v>
      </c>
      <c r="R27" s="27">
        <f t="shared" si="10"/>
        <v>1754.9590000000001</v>
      </c>
      <c r="S27" s="27">
        <f t="shared" si="10"/>
        <v>193.71705733951538</v>
      </c>
      <c r="T27" s="32">
        <f t="shared" si="10"/>
        <v>8.1626000000000012</v>
      </c>
      <c r="U27" s="10"/>
    </row>
    <row r="28" spans="1:21" x14ac:dyDescent="0.25">
      <c r="A28" s="10"/>
      <c r="B28" s="4">
        <f>IF(ISBLANK('INPUT | Operations'!$B33),"",COUNT('INPUT | Operations'!$B$12:$B32))</f>
        <v>21</v>
      </c>
      <c r="C28" s="27">
        <f>IF(ISNUMBER($B28),('INPUT | Operations'!$C32+'INPUT | Operations'!$C33)/2,"")</f>
        <v>4585.5</v>
      </c>
      <c r="D28" s="28">
        <f t="shared" si="1"/>
        <v>1.3976603999999999</v>
      </c>
      <c r="E28" s="26">
        <f>IF(ISNUMBER($B28),'INPUT | Operations'!$B33-'INPUT | Operations'!$B32,"")</f>
        <v>1</v>
      </c>
      <c r="F28" s="32">
        <f>IF(ISNUMBER($B28),IF('INPUT | Operations'!$B33&lt;Booster_BurnTime,1,IF('INPUT | Operations'!$B32&lt;=Booster_BurnTime,(Booster_BurnTime-'INPUT | Operations'!$B32)/('INPUT | Operations'!$B33-'INPUT | Operations'!$B32),0))*'INPUT | Operations'!$E32*NumberOfBoosters*NumberOfOps*$E28,"")</f>
        <v>8162.6</v>
      </c>
      <c r="G28" s="34">
        <f t="shared" si="2"/>
        <v>280.85624999999999</v>
      </c>
      <c r="H28" s="27">
        <f t="shared" si="3"/>
        <v>411.47175273475216</v>
      </c>
      <c r="I28" s="27">
        <f t="shared" si="4"/>
        <v>0.75499043201486193</v>
      </c>
      <c r="J28" s="27">
        <f t="shared" si="5"/>
        <v>301</v>
      </c>
      <c r="K28" s="27">
        <f t="shared" si="6"/>
        <v>215</v>
      </c>
      <c r="L28" s="27">
        <f t="shared" si="7"/>
        <v>22.945362754591134</v>
      </c>
      <c r="M28" s="32">
        <f t="shared" si="8"/>
        <v>1</v>
      </c>
      <c r="N28" s="27">
        <f t="shared" si="10"/>
        <v>2292.51722625</v>
      </c>
      <c r="O28" s="27">
        <f t="shared" si="10"/>
        <v>3358.6793288726881</v>
      </c>
      <c r="P28" s="27">
        <f t="shared" si="10"/>
        <v>6.1626849003645123</v>
      </c>
      <c r="Q28" s="27">
        <f t="shared" si="10"/>
        <v>2456.9426000000003</v>
      </c>
      <c r="R28" s="27">
        <f t="shared" si="10"/>
        <v>1754.9590000000001</v>
      </c>
      <c r="S28" s="27">
        <f t="shared" si="10"/>
        <v>187.29381802062559</v>
      </c>
      <c r="T28" s="32">
        <f t="shared" si="10"/>
        <v>8.1626000000000012</v>
      </c>
      <c r="U28" s="10"/>
    </row>
    <row r="29" spans="1:21" x14ac:dyDescent="0.25">
      <c r="A29" s="10"/>
      <c r="B29" s="4">
        <f>IF(ISBLANK('INPUT | Operations'!$B34),"",COUNT('INPUT | Operations'!$B$12:$B33))</f>
        <v>22</v>
      </c>
      <c r="C29" s="27">
        <f>IF(ISNUMBER($B29),('INPUT | Operations'!$C33+'INPUT | Operations'!$C34)/2,"")</f>
        <v>5033.5</v>
      </c>
      <c r="D29" s="28">
        <f t="shared" si="1"/>
        <v>1.5342108000000001</v>
      </c>
      <c r="E29" s="26">
        <f>IF(ISNUMBER($B29),'INPUT | Operations'!$B34-'INPUT | Operations'!$B33,"")</f>
        <v>1</v>
      </c>
      <c r="F29" s="32">
        <f>IF(ISNUMBER($B29),IF('INPUT | Operations'!$B34&lt;Booster_BurnTime,1,IF('INPUT | Operations'!$B33&lt;=Booster_BurnTime,(Booster_BurnTime-'INPUT | Operations'!$B33)/('INPUT | Operations'!$B34-'INPUT | Operations'!$B33),0))*'INPUT | Operations'!$E33*NumberOfBoosters*NumberOfOps*$E29,"")</f>
        <v>8162.6</v>
      </c>
      <c r="G29" s="34">
        <f t="shared" si="2"/>
        <v>280.85624999999999</v>
      </c>
      <c r="H29" s="27">
        <f t="shared" si="3"/>
        <v>411.46085020004784</v>
      </c>
      <c r="I29" s="27">
        <f t="shared" si="4"/>
        <v>0.76192944012707153</v>
      </c>
      <c r="J29" s="27">
        <f t="shared" si="5"/>
        <v>301</v>
      </c>
      <c r="K29" s="27">
        <f t="shared" si="6"/>
        <v>215</v>
      </c>
      <c r="L29" s="27">
        <f t="shared" si="7"/>
        <v>22.145022501353683</v>
      </c>
      <c r="M29" s="32">
        <f t="shared" si="8"/>
        <v>1</v>
      </c>
      <c r="N29" s="27">
        <f t="shared" si="10"/>
        <v>2292.51722625</v>
      </c>
      <c r="O29" s="27">
        <f t="shared" si="10"/>
        <v>3358.5903358429105</v>
      </c>
      <c r="P29" s="27">
        <f t="shared" si="10"/>
        <v>6.2193252479812342</v>
      </c>
      <c r="Q29" s="27">
        <f t="shared" si="10"/>
        <v>2456.9426000000003</v>
      </c>
      <c r="R29" s="27">
        <f t="shared" si="10"/>
        <v>1754.9590000000001</v>
      </c>
      <c r="S29" s="27">
        <f t="shared" si="10"/>
        <v>180.76096066954958</v>
      </c>
      <c r="T29" s="32">
        <f t="shared" si="10"/>
        <v>8.1626000000000012</v>
      </c>
      <c r="U29" s="10"/>
    </row>
    <row r="30" spans="1:21" x14ac:dyDescent="0.25">
      <c r="A30" s="10"/>
      <c r="B30" s="4">
        <f>IF(ISBLANK('INPUT | Operations'!$B35),"",COUNT('INPUT | Operations'!$B$12:$B34))</f>
        <v>23</v>
      </c>
      <c r="C30" s="27">
        <f>IF(ISNUMBER($B30),('INPUT | Operations'!$C34+'INPUT | Operations'!$C35)/2,"")</f>
        <v>5504</v>
      </c>
      <c r="D30" s="28">
        <f t="shared" si="1"/>
        <v>1.6776192000000001</v>
      </c>
      <c r="E30" s="26">
        <f>IF(ISNUMBER($B30),'INPUT | Operations'!$B35-'INPUT | Operations'!$B34,"")</f>
        <v>1</v>
      </c>
      <c r="F30" s="32">
        <f>IF(ISNUMBER($B30),IF('INPUT | Operations'!$B35&lt;Booster_BurnTime,1,IF('INPUT | Operations'!$B34&lt;=Booster_BurnTime,(Booster_BurnTime-'INPUT | Operations'!$B34)/('INPUT | Operations'!$B35-'INPUT | Operations'!$B34),0))*'INPUT | Operations'!$E34*NumberOfBoosters*NumberOfOps*$E30,"")</f>
        <v>8162.6</v>
      </c>
      <c r="G30" s="34">
        <f t="shared" si="2"/>
        <v>280.85624999999999</v>
      </c>
      <c r="H30" s="27">
        <f t="shared" si="3"/>
        <v>411.44929220962354</v>
      </c>
      <c r="I30" s="27">
        <f t="shared" si="4"/>
        <v>0.76928561843699039</v>
      </c>
      <c r="J30" s="27">
        <f t="shared" si="5"/>
        <v>301</v>
      </c>
      <c r="K30" s="27">
        <f t="shared" si="6"/>
        <v>215</v>
      </c>
      <c r="L30" s="27">
        <f t="shared" si="7"/>
        <v>21.334523228381006</v>
      </c>
      <c r="M30" s="32">
        <f t="shared" si="8"/>
        <v>1</v>
      </c>
      <c r="N30" s="27">
        <f t="shared" si="10"/>
        <v>2292.51722625</v>
      </c>
      <c r="O30" s="27">
        <f t="shared" si="10"/>
        <v>3358.4959925902731</v>
      </c>
      <c r="P30" s="27">
        <f t="shared" si="10"/>
        <v>6.279370789053778</v>
      </c>
      <c r="Q30" s="27">
        <f t="shared" si="10"/>
        <v>2456.9426000000003</v>
      </c>
      <c r="R30" s="27">
        <f t="shared" si="10"/>
        <v>1754.9590000000001</v>
      </c>
      <c r="S30" s="27">
        <f t="shared" si="10"/>
        <v>174.14517930398279</v>
      </c>
      <c r="T30" s="32">
        <f t="shared" si="10"/>
        <v>8.1626000000000012</v>
      </c>
      <c r="U30" s="10"/>
    </row>
    <row r="31" spans="1:21" x14ac:dyDescent="0.25">
      <c r="A31" s="10"/>
      <c r="B31" s="4">
        <f>IF(ISBLANK('INPUT | Operations'!$B36),"",COUNT('INPUT | Operations'!$B$12:$B35))</f>
        <v>24</v>
      </c>
      <c r="C31" s="27">
        <f>IF(ISNUMBER($B31),('INPUT | Operations'!$C35+'INPUT | Operations'!$C36)/2,"")</f>
        <v>5996.5</v>
      </c>
      <c r="D31" s="28">
        <f t="shared" si="1"/>
        <v>1.8277332000000002</v>
      </c>
      <c r="E31" s="26">
        <f>IF(ISNUMBER($B31),'INPUT | Operations'!$B36-'INPUT | Operations'!$B35,"")</f>
        <v>1</v>
      </c>
      <c r="F31" s="32">
        <f>IF(ISNUMBER($B31),IF('INPUT | Operations'!$B36&lt;Booster_BurnTime,1,IF('INPUT | Operations'!$B35&lt;=Booster_BurnTime,(Booster_BurnTime-'INPUT | Operations'!$B35)/('INPUT | Operations'!$B36-'INPUT | Operations'!$B35),0))*'INPUT | Operations'!$E35*NumberOfBoosters*NumberOfOps*$E31,"")</f>
        <v>8162.6</v>
      </c>
      <c r="G31" s="34">
        <f t="shared" si="2"/>
        <v>280.85624999999999</v>
      </c>
      <c r="H31" s="27">
        <f t="shared" si="3"/>
        <v>411.43707422666392</v>
      </c>
      <c r="I31" s="27">
        <f t="shared" si="4"/>
        <v>0.77706185443816689</v>
      </c>
      <c r="J31" s="27">
        <f t="shared" si="5"/>
        <v>301</v>
      </c>
      <c r="K31" s="27">
        <f t="shared" si="6"/>
        <v>215</v>
      </c>
      <c r="L31" s="27">
        <f t="shared" si="7"/>
        <v>20.517884685080126</v>
      </c>
      <c r="M31" s="32">
        <f t="shared" si="8"/>
        <v>1</v>
      </c>
      <c r="N31" s="27">
        <f t="shared" si="10"/>
        <v>2292.51722625</v>
      </c>
      <c r="O31" s="27">
        <f t="shared" si="10"/>
        <v>3358.3962620825669</v>
      </c>
      <c r="P31" s="27">
        <f t="shared" si="10"/>
        <v>6.3428450930369813</v>
      </c>
      <c r="Q31" s="27">
        <f t="shared" si="10"/>
        <v>2456.9426000000003</v>
      </c>
      <c r="R31" s="27">
        <f t="shared" si="10"/>
        <v>1754.9590000000001</v>
      </c>
      <c r="S31" s="27">
        <f t="shared" si="10"/>
        <v>167.47928553043505</v>
      </c>
      <c r="T31" s="32">
        <f t="shared" si="10"/>
        <v>8.1626000000000012</v>
      </c>
      <c r="U31" s="10"/>
    </row>
    <row r="32" spans="1:21" x14ac:dyDescent="0.25">
      <c r="A32" s="10"/>
      <c r="B32" s="4">
        <f>IF(ISBLANK('INPUT | Operations'!$B37),"",COUNT('INPUT | Operations'!$B$12:$B36))</f>
        <v>25</v>
      </c>
      <c r="C32" s="27">
        <f>IF(ISNUMBER($B32),('INPUT | Operations'!$C36+'INPUT | Operations'!$C37)/2,"")</f>
        <v>6510</v>
      </c>
      <c r="D32" s="28">
        <f t="shared" si="1"/>
        <v>1.984248</v>
      </c>
      <c r="E32" s="26">
        <f>IF(ISNUMBER($B32),'INPUT | Operations'!$B37-'INPUT | Operations'!$B36,"")</f>
        <v>1</v>
      </c>
      <c r="F32" s="32">
        <f>IF(ISNUMBER($B32),IF('INPUT | Operations'!$B37&lt;Booster_BurnTime,1,IF('INPUT | Operations'!$B36&lt;=Booster_BurnTime,(Booster_BurnTime-'INPUT | Operations'!$B36)/('INPUT | Operations'!$B37-'INPUT | Operations'!$B36),0))*'INPUT | Operations'!$E36*NumberOfBoosters*NumberOfOps*$E32,"")</f>
        <v>8162.6</v>
      </c>
      <c r="G32" s="34">
        <f t="shared" si="2"/>
        <v>280.85624999999999</v>
      </c>
      <c r="H32" s="27">
        <f t="shared" si="3"/>
        <v>411.42420373941474</v>
      </c>
      <c r="I32" s="27">
        <f t="shared" si="4"/>
        <v>0.785253382174811</v>
      </c>
      <c r="J32" s="27">
        <f t="shared" si="5"/>
        <v>301</v>
      </c>
      <c r="K32" s="27">
        <f t="shared" si="6"/>
        <v>215</v>
      </c>
      <c r="L32" s="27">
        <f t="shared" si="7"/>
        <v>19.699693583117039</v>
      </c>
      <c r="M32" s="32">
        <f t="shared" si="8"/>
        <v>1</v>
      </c>
      <c r="N32" s="27">
        <f t="shared" si="10"/>
        <v>2292.51722625</v>
      </c>
      <c r="O32" s="27">
        <f t="shared" si="10"/>
        <v>3358.2912054433468</v>
      </c>
      <c r="P32" s="27">
        <f t="shared" si="10"/>
        <v>6.4097092573401122</v>
      </c>
      <c r="Q32" s="27">
        <f t="shared" si="10"/>
        <v>2456.9426000000003</v>
      </c>
      <c r="R32" s="27">
        <f t="shared" si="10"/>
        <v>1754.9590000000001</v>
      </c>
      <c r="S32" s="27">
        <f t="shared" si="10"/>
        <v>160.80071884155117</v>
      </c>
      <c r="T32" s="32">
        <f t="shared" si="10"/>
        <v>8.1626000000000012</v>
      </c>
      <c r="U32" s="10"/>
    </row>
    <row r="33" spans="1:21" x14ac:dyDescent="0.25">
      <c r="A33" s="10"/>
      <c r="B33" s="4">
        <f>IF(ISBLANK('INPUT | Operations'!$B38),"",COUNT('INPUT | Operations'!$B$12:$B37))</f>
        <v>26</v>
      </c>
      <c r="C33" s="27">
        <f>IF(ISNUMBER($B33),('INPUT | Operations'!$C37+'INPUT | Operations'!$C38)/2,"")</f>
        <v>7045</v>
      </c>
      <c r="D33" s="28">
        <f t="shared" si="1"/>
        <v>2.1473160000000004</v>
      </c>
      <c r="E33" s="26">
        <f>IF(ISNUMBER($B33),'INPUT | Operations'!$B38-'INPUT | Operations'!$B37,"")</f>
        <v>1</v>
      </c>
      <c r="F33" s="32">
        <f>IF(ISNUMBER($B33),IF('INPUT | Operations'!$B38&lt;Booster_BurnTime,1,IF('INPUT | Operations'!$B37&lt;=Booster_BurnTime,(Booster_BurnTime-'INPUT | Operations'!$B37)/('INPUT | Operations'!$B38-'INPUT | Operations'!$B37),0))*'INPUT | Operations'!$E37*NumberOfBoosters*NumberOfOps*$E33,"")</f>
        <v>8162.6</v>
      </c>
      <c r="G33" s="34">
        <f t="shared" si="2"/>
        <v>280.85624999999999</v>
      </c>
      <c r="H33" s="27">
        <f t="shared" si="3"/>
        <v>411.41065003344488</v>
      </c>
      <c r="I33" s="27">
        <f t="shared" si="4"/>
        <v>0.79387975009984824</v>
      </c>
      <c r="J33" s="27">
        <f t="shared" si="5"/>
        <v>301</v>
      </c>
      <c r="K33" s="27">
        <f t="shared" si="6"/>
        <v>215</v>
      </c>
      <c r="L33" s="27">
        <f t="shared" si="7"/>
        <v>18.881930404024786</v>
      </c>
      <c r="M33" s="32">
        <f t="shared" si="8"/>
        <v>1</v>
      </c>
      <c r="N33" s="27">
        <f t="shared" si="10"/>
        <v>2292.51722625</v>
      </c>
      <c r="O33" s="27">
        <f t="shared" si="10"/>
        <v>3358.1805719629974</v>
      </c>
      <c r="P33" s="27">
        <f t="shared" si="10"/>
        <v>6.4801228481650215</v>
      </c>
      <c r="Q33" s="27">
        <f t="shared" si="10"/>
        <v>2456.9426000000003</v>
      </c>
      <c r="R33" s="27">
        <f t="shared" si="10"/>
        <v>1754.9590000000001</v>
      </c>
      <c r="S33" s="27">
        <f t="shared" si="10"/>
        <v>154.12564511589272</v>
      </c>
      <c r="T33" s="32">
        <f t="shared" si="10"/>
        <v>8.1626000000000012</v>
      </c>
      <c r="U33" s="10"/>
    </row>
    <row r="34" spans="1:21" x14ac:dyDescent="0.25">
      <c r="A34" s="10"/>
      <c r="B34" s="4">
        <f>IF(ISBLANK('INPUT | Operations'!$B39),"",COUNT('INPUT | Operations'!$B$12:$B38))</f>
        <v>27</v>
      </c>
      <c r="C34" s="27">
        <f>IF(ISNUMBER($B34),('INPUT | Operations'!$C38+'INPUT | Operations'!$C39)/2,"")</f>
        <v>7601</v>
      </c>
      <c r="D34" s="28">
        <f t="shared" si="1"/>
        <v>2.3167847999999998</v>
      </c>
      <c r="E34" s="26">
        <f>IF(ISNUMBER($B34),'INPUT | Operations'!$B39-'INPUT | Operations'!$B38,"")</f>
        <v>1</v>
      </c>
      <c r="F34" s="32">
        <f>IF(ISNUMBER($B34),IF('INPUT | Operations'!$B39&lt;Booster_BurnTime,1,IF('INPUT | Operations'!$B38&lt;=Booster_BurnTime,(Booster_BurnTime-'INPUT | Operations'!$B38)/('INPUT | Operations'!$B39-'INPUT | Operations'!$B38),0))*'INPUT | Operations'!$E38*NumberOfBoosters*NumberOfOps*$E34,"")</f>
        <v>8162.6</v>
      </c>
      <c r="G34" s="34">
        <f t="shared" si="2"/>
        <v>280.85624999999999</v>
      </c>
      <c r="H34" s="27">
        <f t="shared" si="3"/>
        <v>411.39640651522444</v>
      </c>
      <c r="I34" s="27">
        <f t="shared" si="4"/>
        <v>0.80294515471981831</v>
      </c>
      <c r="J34" s="27">
        <f t="shared" si="5"/>
        <v>301</v>
      </c>
      <c r="K34" s="27">
        <f t="shared" si="6"/>
        <v>215</v>
      </c>
      <c r="L34" s="27">
        <f t="shared" si="7"/>
        <v>18.068019796650891</v>
      </c>
      <c r="M34" s="32">
        <f t="shared" si="8"/>
        <v>1</v>
      </c>
      <c r="N34" s="27">
        <f t="shared" si="10"/>
        <v>2292.51722625</v>
      </c>
      <c r="O34" s="27">
        <f t="shared" si="10"/>
        <v>3358.0643078211715</v>
      </c>
      <c r="P34" s="27">
        <f t="shared" si="10"/>
        <v>6.5541201199159893</v>
      </c>
      <c r="Q34" s="27">
        <f t="shared" si="10"/>
        <v>2456.9426000000003</v>
      </c>
      <c r="R34" s="27">
        <f t="shared" si="10"/>
        <v>1754.9590000000001</v>
      </c>
      <c r="S34" s="27">
        <f t="shared" si="10"/>
        <v>147.48201839214258</v>
      </c>
      <c r="T34" s="32">
        <f t="shared" si="10"/>
        <v>8.1626000000000012</v>
      </c>
      <c r="U34" s="10"/>
    </row>
    <row r="35" spans="1:21" x14ac:dyDescent="0.25">
      <c r="A35" s="10"/>
      <c r="B35" s="4">
        <f>IF(ISBLANK('INPUT | Operations'!$B40),"",COUNT('INPUT | Operations'!$B$12:$B39))</f>
        <v>28</v>
      </c>
      <c r="C35" s="27">
        <f>IF(ISNUMBER($B35),('INPUT | Operations'!$C39+'INPUT | Operations'!$C40)/2,"")</f>
        <v>8177.5</v>
      </c>
      <c r="D35" s="28">
        <f t="shared" si="1"/>
        <v>2.492502</v>
      </c>
      <c r="E35" s="26">
        <f>IF(ISNUMBER($B35),'INPUT | Operations'!$B40-'INPUT | Operations'!$B39,"")</f>
        <v>1</v>
      </c>
      <c r="F35" s="32">
        <f>IF(ISNUMBER($B35),IF('INPUT | Operations'!$B40&lt;Booster_BurnTime,1,IF('INPUT | Operations'!$B39&lt;=Booster_BurnTime,(Booster_BurnTime-'INPUT | Operations'!$B39)/('INPUT | Operations'!$B40-'INPUT | Operations'!$B39),0))*'INPUT | Operations'!$E39*NumberOfBoosters*NumberOfOps*$E35,"")</f>
        <v>8162.6</v>
      </c>
      <c r="G35" s="34">
        <f t="shared" si="2"/>
        <v>280.85624999999999</v>
      </c>
      <c r="H35" s="27">
        <f t="shared" si="3"/>
        <v>411.38146605294855</v>
      </c>
      <c r="I35" s="27">
        <f t="shared" si="4"/>
        <v>0.81245413513074083</v>
      </c>
      <c r="J35" s="27">
        <f t="shared" si="5"/>
        <v>301</v>
      </c>
      <c r="K35" s="27">
        <f t="shared" si="6"/>
        <v>215</v>
      </c>
      <c r="L35" s="27">
        <f t="shared" si="7"/>
        <v>17.261128078164113</v>
      </c>
      <c r="M35" s="32">
        <f t="shared" si="8"/>
        <v>1</v>
      </c>
      <c r="N35" s="27">
        <f t="shared" si="10"/>
        <v>2292.51722625</v>
      </c>
      <c r="O35" s="27">
        <f t="shared" si="10"/>
        <v>3357.9423548037976</v>
      </c>
      <c r="P35" s="27">
        <f t="shared" si="10"/>
        <v>6.6317381234181854</v>
      </c>
      <c r="Q35" s="27">
        <f t="shared" si="10"/>
        <v>2456.9426000000003</v>
      </c>
      <c r="R35" s="27">
        <f t="shared" si="10"/>
        <v>1754.9590000000001</v>
      </c>
      <c r="S35" s="27">
        <f t="shared" si="10"/>
        <v>140.89568405082241</v>
      </c>
      <c r="T35" s="32">
        <f t="shared" si="10"/>
        <v>8.1626000000000012</v>
      </c>
      <c r="U35" s="10"/>
    </row>
    <row r="36" spans="1:21" x14ac:dyDescent="0.25">
      <c r="A36" s="10"/>
      <c r="B36" s="4">
        <f>IF(ISBLANK('INPUT | Operations'!$B41),"",COUNT('INPUT | Operations'!$B$12:$B40))</f>
        <v>29</v>
      </c>
      <c r="C36" s="27">
        <f>IF(ISNUMBER($B36),('INPUT | Operations'!$C40+'INPUT | Operations'!$C41)/2,"")</f>
        <v>8775</v>
      </c>
      <c r="D36" s="28">
        <f t="shared" si="1"/>
        <v>2.6746200000000004</v>
      </c>
      <c r="E36" s="26">
        <f>IF(ISNUMBER($B36),'INPUT | Operations'!$B41-'INPUT | Operations'!$B40,"")</f>
        <v>1</v>
      </c>
      <c r="F36" s="32">
        <f>IF(ISNUMBER($B36),IF('INPUT | Operations'!$B41&lt;Booster_BurnTime,1,IF('INPUT | Operations'!$B40&lt;=Booster_BurnTime,(Booster_BurnTime-'INPUT | Operations'!$B40)/('INPUT | Operations'!$B41-'INPUT | Operations'!$B40),0))*'INPUT | Operations'!$E40*NumberOfBoosters*NumberOfOps*$E36,"")</f>
        <v>8162.6</v>
      </c>
      <c r="G36" s="34">
        <f t="shared" si="2"/>
        <v>280.85624999999999</v>
      </c>
      <c r="H36" s="27">
        <f t="shared" si="3"/>
        <v>411.36579461254723</v>
      </c>
      <c r="I36" s="27">
        <f t="shared" si="4"/>
        <v>0.82242835259699554</v>
      </c>
      <c r="J36" s="27">
        <f t="shared" si="5"/>
        <v>301</v>
      </c>
      <c r="K36" s="27">
        <f t="shared" si="6"/>
        <v>215</v>
      </c>
      <c r="L36" s="27">
        <f t="shared" si="7"/>
        <v>16.462850562744439</v>
      </c>
      <c r="M36" s="32">
        <f t="shared" si="8"/>
        <v>1</v>
      </c>
      <c r="N36" s="27">
        <f t="shared" si="10"/>
        <v>2292.51722625</v>
      </c>
      <c r="O36" s="27">
        <f t="shared" si="10"/>
        <v>3357.8144351043779</v>
      </c>
      <c r="P36" s="27">
        <f t="shared" si="10"/>
        <v>6.7131536709082358</v>
      </c>
      <c r="Q36" s="27">
        <f t="shared" si="10"/>
        <v>2456.9426000000003</v>
      </c>
      <c r="R36" s="27">
        <f t="shared" si="10"/>
        <v>1754.9590000000001</v>
      </c>
      <c r="S36" s="27">
        <f t="shared" si="10"/>
        <v>134.37966400345775</v>
      </c>
      <c r="T36" s="32">
        <f t="shared" si="10"/>
        <v>8.1626000000000012</v>
      </c>
      <c r="U36" s="10"/>
    </row>
    <row r="37" spans="1:21" x14ac:dyDescent="0.25">
      <c r="A37" s="10"/>
      <c r="B37" s="4">
        <f>IF(ISBLANK('INPUT | Operations'!$B42),"",COUNT('INPUT | Operations'!$B$12:$B41))</f>
        <v>30</v>
      </c>
      <c r="C37" s="27">
        <f>IF(ISNUMBER($B37),('INPUT | Operations'!$C41+'INPUT | Operations'!$C42)/2,"")</f>
        <v>9392.5</v>
      </c>
      <c r="D37" s="28">
        <f t="shared" si="1"/>
        <v>2.8628340000000003</v>
      </c>
      <c r="E37" s="26">
        <f>IF(ISNUMBER($B37),'INPUT | Operations'!$B42-'INPUT | Operations'!$B41,"")</f>
        <v>1</v>
      </c>
      <c r="F37" s="32">
        <f>IF(ISNUMBER($B37),IF('INPUT | Operations'!$B42&lt;Booster_BurnTime,1,IF('INPUT | Operations'!$B41&lt;=Booster_BurnTime,(Booster_BurnTime-'INPUT | Operations'!$B41)/('INPUT | Operations'!$B42-'INPUT | Operations'!$B41),0))*'INPUT | Operations'!$E41*NumberOfBoosters*NumberOfOps*$E37,"")</f>
        <v>8162.6</v>
      </c>
      <c r="G37" s="34">
        <f t="shared" si="2"/>
        <v>280.85624999999999</v>
      </c>
      <c r="H37" s="27">
        <f t="shared" si="3"/>
        <v>411.34939641698571</v>
      </c>
      <c r="I37" s="27">
        <f t="shared" si="4"/>
        <v>0.8328651193776615</v>
      </c>
      <c r="J37" s="27">
        <f t="shared" si="5"/>
        <v>301</v>
      </c>
      <c r="K37" s="27">
        <f t="shared" si="6"/>
        <v>215</v>
      </c>
      <c r="L37" s="27">
        <f t="shared" si="7"/>
        <v>15.676624561981241</v>
      </c>
      <c r="M37" s="32">
        <f t="shared" si="8"/>
        <v>1</v>
      </c>
      <c r="N37" s="27">
        <f t="shared" si="10"/>
        <v>2292.51722625</v>
      </c>
      <c r="O37" s="27">
        <f t="shared" si="10"/>
        <v>3357.6805831932879</v>
      </c>
      <c r="P37" s="27">
        <f t="shared" si="10"/>
        <v>6.7983448234321004</v>
      </c>
      <c r="Q37" s="27">
        <f t="shared" si="10"/>
        <v>2456.9426000000003</v>
      </c>
      <c r="R37" s="27">
        <f t="shared" si="10"/>
        <v>1754.9590000000001</v>
      </c>
      <c r="S37" s="27">
        <f t="shared" si="10"/>
        <v>127.96201564962809</v>
      </c>
      <c r="T37" s="32">
        <f t="shared" si="10"/>
        <v>8.1626000000000012</v>
      </c>
      <c r="U37" s="10"/>
    </row>
    <row r="38" spans="1:21" x14ac:dyDescent="0.25">
      <c r="A38" s="10"/>
      <c r="B38" s="4">
        <f>IF(ISBLANK('INPUT | Operations'!$B43),"",COUNT('INPUT | Operations'!$B$12:$B42))</f>
        <v>31</v>
      </c>
      <c r="C38" s="27">
        <f>IF(ISNUMBER($B38),('INPUT | Operations'!$C42+'INPUT | Operations'!$C43)/2,"")</f>
        <v>10029.5</v>
      </c>
      <c r="D38" s="28">
        <f t="shared" si="1"/>
        <v>3.0569916000000004</v>
      </c>
      <c r="E38" s="26">
        <f>IF(ISNUMBER($B38),'INPUT | Operations'!$B43-'INPUT | Operations'!$B42,"")</f>
        <v>1</v>
      </c>
      <c r="F38" s="32">
        <f>IF(ISNUMBER($B38),IF('INPUT | Operations'!$B43&lt;Booster_BurnTime,1,IF('INPUT | Operations'!$B42&lt;=Booster_BurnTime,(Booster_BurnTime-'INPUT | Operations'!$B42)/('INPUT | Operations'!$B43-'INPUT | Operations'!$B42),0))*'INPUT | Operations'!$E42*NumberOfBoosters*NumberOfOps*$E38,"")</f>
        <v>8162.6</v>
      </c>
      <c r="G38" s="34">
        <f t="shared" si="2"/>
        <v>280.85624999999999</v>
      </c>
      <c r="H38" s="27">
        <f t="shared" si="3"/>
        <v>411.33226229757412</v>
      </c>
      <c r="I38" s="27">
        <f t="shared" si="4"/>
        <v>0.84377027096092583</v>
      </c>
      <c r="J38" s="27">
        <f t="shared" si="5"/>
        <v>301</v>
      </c>
      <c r="K38" s="27">
        <f t="shared" si="6"/>
        <v>215</v>
      </c>
      <c r="L38" s="27">
        <f t="shared" si="7"/>
        <v>14.904895938667979</v>
      </c>
      <c r="M38" s="32">
        <f t="shared" si="8"/>
        <v>1</v>
      </c>
      <c r="N38" s="27">
        <f t="shared" si="10"/>
        <v>2292.51722625</v>
      </c>
      <c r="O38" s="27">
        <f t="shared" si="10"/>
        <v>3357.5407242301785</v>
      </c>
      <c r="P38" s="27">
        <f t="shared" si="10"/>
        <v>6.8873592137456532</v>
      </c>
      <c r="Q38" s="27">
        <f t="shared" si="10"/>
        <v>2456.9426000000003</v>
      </c>
      <c r="R38" s="27">
        <f t="shared" si="10"/>
        <v>1754.9590000000001</v>
      </c>
      <c r="S38" s="27">
        <f t="shared" si="10"/>
        <v>121.66270358897124</v>
      </c>
      <c r="T38" s="32">
        <f t="shared" si="10"/>
        <v>8.1626000000000012</v>
      </c>
      <c r="U38" s="10"/>
    </row>
    <row r="39" spans="1:21" x14ac:dyDescent="0.25">
      <c r="A39" s="10"/>
      <c r="B39" s="4">
        <f>IF(ISBLANK('INPUT | Operations'!$B44),"",COUNT('INPUT | Operations'!$B$12:$B43))</f>
        <v>32</v>
      </c>
      <c r="C39" s="27">
        <f>IF(ISNUMBER($B39),('INPUT | Operations'!$C43+'INPUT | Operations'!$C44)/2,"")</f>
        <v>10686</v>
      </c>
      <c r="D39" s="28">
        <f t="shared" si="1"/>
        <v>3.2570928000000006</v>
      </c>
      <c r="E39" s="26">
        <f>IF(ISNUMBER($B39),'INPUT | Operations'!$B44-'INPUT | Operations'!$B43,"")</f>
        <v>1</v>
      </c>
      <c r="F39" s="32">
        <f>IF(ISNUMBER($B39),IF('INPUT | Operations'!$B44&lt;Booster_BurnTime,1,IF('INPUT | Operations'!$B43&lt;=Booster_BurnTime,(Booster_BurnTime-'INPUT | Operations'!$B43)/('INPUT | Operations'!$B44-'INPUT | Operations'!$B43),0))*'INPUT | Operations'!$E43*NumberOfBoosters*NumberOfOps*$E39,"")</f>
        <v>8162.6</v>
      </c>
      <c r="G39" s="34">
        <f t="shared" si="2"/>
        <v>280.85624999999999</v>
      </c>
      <c r="H39" s="27">
        <f t="shared" si="3"/>
        <v>411.31436888005129</v>
      </c>
      <c r="I39" s="27">
        <f t="shared" si="4"/>
        <v>0.85515868408808982</v>
      </c>
      <c r="J39" s="27">
        <f t="shared" si="5"/>
        <v>301</v>
      </c>
      <c r="K39" s="27">
        <f t="shared" si="6"/>
        <v>215</v>
      </c>
      <c r="L39" s="27">
        <f t="shared" si="7"/>
        <v>14.149275671227432</v>
      </c>
      <c r="M39" s="32">
        <f t="shared" si="8"/>
        <v>1</v>
      </c>
      <c r="N39" s="27">
        <f t="shared" si="10"/>
        <v>2292.51722625</v>
      </c>
      <c r="O39" s="27">
        <f t="shared" si="10"/>
        <v>3357.3946674203066</v>
      </c>
      <c r="P39" s="27">
        <f t="shared" si="10"/>
        <v>6.9803182747374422</v>
      </c>
      <c r="Q39" s="27">
        <f t="shared" si="10"/>
        <v>2456.9426000000003</v>
      </c>
      <c r="R39" s="27">
        <f t="shared" si="10"/>
        <v>1754.9590000000001</v>
      </c>
      <c r="S39" s="27">
        <f t="shared" si="10"/>
        <v>115.49487759396105</v>
      </c>
      <c r="T39" s="32">
        <f t="shared" si="10"/>
        <v>8.1626000000000012</v>
      </c>
      <c r="U39" s="10"/>
    </row>
    <row r="40" spans="1:21" x14ac:dyDescent="0.25">
      <c r="A40" s="10"/>
      <c r="B40" s="4">
        <f>IF(ISBLANK('INPUT | Operations'!$B45),"",COUNT('INPUT | Operations'!$B$12:$B44))</f>
        <v>33</v>
      </c>
      <c r="C40" s="27">
        <f>IF(ISNUMBER($B40),('INPUT | Operations'!$C44+'INPUT | Operations'!$C45)/2,"")</f>
        <v>11362</v>
      </c>
      <c r="D40" s="28">
        <f t="shared" si="1"/>
        <v>3.4631376</v>
      </c>
      <c r="E40" s="26">
        <f>IF(ISNUMBER($B40),'INPUT | Operations'!$B45-'INPUT | Operations'!$B44,"")</f>
        <v>1</v>
      </c>
      <c r="F40" s="32">
        <f>IF(ISNUMBER($B40),IF('INPUT | Operations'!$B45&lt;Booster_BurnTime,1,IF('INPUT | Operations'!$B44&lt;=Booster_BurnTime,(Booster_BurnTime-'INPUT | Operations'!$B44)/('INPUT | Operations'!$B45-'INPUT | Operations'!$B44),0))*'INPUT | Operations'!$E44*NumberOfBoosters*NumberOfOps*$E40,"")</f>
        <v>8162.6</v>
      </c>
      <c r="G40" s="34">
        <f t="shared" si="2"/>
        <v>280.85624999999999</v>
      </c>
      <c r="H40" s="27">
        <f t="shared" si="3"/>
        <v>411.29569156602219</v>
      </c>
      <c r="I40" s="27">
        <f t="shared" si="4"/>
        <v>0.86704601461051201</v>
      </c>
      <c r="J40" s="27">
        <f t="shared" si="5"/>
        <v>301</v>
      </c>
      <c r="K40" s="27">
        <f t="shared" si="6"/>
        <v>215</v>
      </c>
      <c r="L40" s="27">
        <f t="shared" si="7"/>
        <v>13.411221548031941</v>
      </c>
      <c r="M40" s="32">
        <f t="shared" si="8"/>
        <v>1</v>
      </c>
      <c r="N40" s="27">
        <f t="shared" si="10"/>
        <v>2292.51722625</v>
      </c>
      <c r="O40" s="27">
        <f t="shared" si="10"/>
        <v>3357.2422119768125</v>
      </c>
      <c r="P40" s="27">
        <f t="shared" si="10"/>
        <v>7.0773497988597658</v>
      </c>
      <c r="Q40" s="27">
        <f t="shared" si="10"/>
        <v>2456.9426000000003</v>
      </c>
      <c r="R40" s="27">
        <f t="shared" si="10"/>
        <v>1754.9590000000001</v>
      </c>
      <c r="S40" s="27">
        <f t="shared" si="10"/>
        <v>109.47043700796551</v>
      </c>
      <c r="T40" s="32">
        <f t="shared" si="10"/>
        <v>8.1626000000000012</v>
      </c>
      <c r="U40" s="10"/>
    </row>
    <row r="41" spans="1:21" x14ac:dyDescent="0.25">
      <c r="A41" s="10"/>
      <c r="B41" s="4">
        <f>IF(ISBLANK('INPUT | Operations'!$B46),"",COUNT('INPUT | Operations'!$B$12:$B45))</f>
        <v>34</v>
      </c>
      <c r="C41" s="27">
        <f>IF(ISNUMBER($B41),('INPUT | Operations'!$C45+'INPUT | Operations'!$C46)/2,"")</f>
        <v>12057.5</v>
      </c>
      <c r="D41" s="28">
        <f t="shared" si="1"/>
        <v>3.6751260000000001</v>
      </c>
      <c r="E41" s="26">
        <f>IF(ISNUMBER($B41),'INPUT | Operations'!$B46-'INPUT | Operations'!$B45,"")</f>
        <v>1</v>
      </c>
      <c r="F41" s="32">
        <f>IF(ISNUMBER($B41),IF('INPUT | Operations'!$B46&lt;Booster_BurnTime,1,IF('INPUT | Operations'!$B45&lt;=Booster_BurnTime,(Booster_BurnTime-'INPUT | Operations'!$B45)/('INPUT | Operations'!$B46-'INPUT | Operations'!$B45),0))*'INPUT | Operations'!$E45*NumberOfBoosters*NumberOfOps*$E41,"")</f>
        <v>8162.6</v>
      </c>
      <c r="G41" s="34">
        <f t="shared" si="2"/>
        <v>280.85624999999999</v>
      </c>
      <c r="H41" s="27">
        <f t="shared" si="3"/>
        <v>411.27620447697541</v>
      </c>
      <c r="I41" s="27">
        <f t="shared" si="4"/>
        <v>0.87944873312011373</v>
      </c>
      <c r="J41" s="27">
        <f t="shared" si="5"/>
        <v>301</v>
      </c>
      <c r="K41" s="27">
        <f t="shared" si="6"/>
        <v>215</v>
      </c>
      <c r="L41" s="27">
        <f t="shared" si="7"/>
        <v>12.692037159000675</v>
      </c>
      <c r="M41" s="32">
        <f t="shared" si="8"/>
        <v>1</v>
      </c>
      <c r="N41" s="27">
        <f t="shared" si="10"/>
        <v>2292.51722625</v>
      </c>
      <c r="O41" s="27">
        <f t="shared" si="10"/>
        <v>3357.0831466637596</v>
      </c>
      <c r="P41" s="27">
        <f t="shared" si="10"/>
        <v>7.1785882289662402</v>
      </c>
      <c r="Q41" s="27">
        <f t="shared" si="10"/>
        <v>2456.9426000000003</v>
      </c>
      <c r="R41" s="27">
        <f t="shared" si="10"/>
        <v>1754.9590000000001</v>
      </c>
      <c r="S41" s="27">
        <f t="shared" si="10"/>
        <v>103.60002251405892</v>
      </c>
      <c r="T41" s="32">
        <f t="shared" si="10"/>
        <v>8.1626000000000012</v>
      </c>
      <c r="U41" s="10"/>
    </row>
    <row r="42" spans="1:21" x14ac:dyDescent="0.25">
      <c r="A42" s="10"/>
      <c r="B42" s="4">
        <f>IF(ISBLANK('INPUT | Operations'!$B47),"",COUNT('INPUT | Operations'!$B$12:$B46))</f>
        <v>35</v>
      </c>
      <c r="C42" s="27">
        <f>IF(ISNUMBER($B42),('INPUT | Operations'!$C46+'INPUT | Operations'!$C47)/2,"")</f>
        <v>12957.5</v>
      </c>
      <c r="D42" s="28">
        <f t="shared" si="1"/>
        <v>3.9494460000000005</v>
      </c>
      <c r="E42" s="26">
        <f>IF(ISNUMBER($B42),'INPUT | Operations'!$B47-'INPUT | Operations'!$B46,"")</f>
        <v>1</v>
      </c>
      <c r="F42" s="32">
        <f>IF(ISNUMBER($B42),IF('INPUT | Operations'!$B47&lt;Booster_BurnTime,1,IF('INPUT | Operations'!$B46&lt;=Booster_BurnTime,(Booster_BurnTime-'INPUT | Operations'!$B46)/('INPUT | Operations'!$B47-'INPUT | Operations'!$B46),0))*'INPUT | Operations'!$E46*NumberOfBoosters*NumberOfOps*$E42,"")</f>
        <v>8162.6</v>
      </c>
      <c r="G42" s="34">
        <f t="shared" si="2"/>
        <v>280.85624999999999</v>
      </c>
      <c r="H42" s="27">
        <f t="shared" si="3"/>
        <v>411.25057321187921</v>
      </c>
      <c r="I42" s="27">
        <f t="shared" si="4"/>
        <v>0.89576196313972123</v>
      </c>
      <c r="J42" s="27">
        <f t="shared" si="5"/>
        <v>301</v>
      </c>
      <c r="K42" s="27">
        <f t="shared" si="6"/>
        <v>215</v>
      </c>
      <c r="L42" s="27">
        <f t="shared" si="7"/>
        <v>11.818328645930702</v>
      </c>
      <c r="M42" s="32">
        <f t="shared" si="8"/>
        <v>1</v>
      </c>
      <c r="N42" s="27">
        <f t="shared" si="10"/>
        <v>2292.51722625</v>
      </c>
      <c r="O42" s="27">
        <f t="shared" si="10"/>
        <v>3356.8739288992856</v>
      </c>
      <c r="P42" s="27">
        <f t="shared" si="10"/>
        <v>7.3117466003242892</v>
      </c>
      <c r="Q42" s="27">
        <f t="shared" si="10"/>
        <v>2456.9426000000003</v>
      </c>
      <c r="R42" s="27">
        <f t="shared" si="10"/>
        <v>1754.9590000000001</v>
      </c>
      <c r="S42" s="27">
        <f t="shared" si="10"/>
        <v>96.468289405273964</v>
      </c>
      <c r="T42" s="32">
        <f t="shared" si="10"/>
        <v>8.1626000000000012</v>
      </c>
      <c r="U42" s="10"/>
    </row>
    <row r="43" spans="1:21" x14ac:dyDescent="0.25">
      <c r="A43" s="10"/>
      <c r="B43" s="4">
        <f>IF(ISBLANK('INPUT | Operations'!$B48),"",COUNT('INPUT | Operations'!$B$12:$B47))</f>
        <v>36</v>
      </c>
      <c r="C43" s="27">
        <f>IF(ISNUMBER($B43),('INPUT | Operations'!$C47+'INPUT | Operations'!$C48)/2,"")</f>
        <v>14070.5</v>
      </c>
      <c r="D43" s="28">
        <f t="shared" si="1"/>
        <v>4.2886883999999998</v>
      </c>
      <c r="E43" s="26">
        <f>IF(ISNUMBER($B43),'INPUT | Operations'!$B48-'INPUT | Operations'!$B47,"")</f>
        <v>1</v>
      </c>
      <c r="F43" s="32">
        <f>IF(ISNUMBER($B43),IF('INPUT | Operations'!$B48&lt;Booster_BurnTime,1,IF('INPUT | Operations'!$B47&lt;=Booster_BurnTime,(Booster_BurnTime-'INPUT | Operations'!$B47)/('INPUT | Operations'!$B48-'INPUT | Operations'!$B47),0))*'INPUT | Operations'!$E47*NumberOfBoosters*NumberOfOps*$E43,"")</f>
        <v>8162.6</v>
      </c>
      <c r="G43" s="34">
        <f t="shared" si="2"/>
        <v>280.85624999999999</v>
      </c>
      <c r="H43" s="27">
        <f t="shared" si="3"/>
        <v>411.21821738003672</v>
      </c>
      <c r="I43" s="27">
        <f t="shared" si="4"/>
        <v>0.91635509911417523</v>
      </c>
      <c r="J43" s="27">
        <f t="shared" si="5"/>
        <v>301</v>
      </c>
      <c r="K43" s="27">
        <f t="shared" si="6"/>
        <v>215</v>
      </c>
      <c r="L43" s="27">
        <f t="shared" si="7"/>
        <v>10.820565944601395</v>
      </c>
      <c r="M43" s="32">
        <f t="shared" si="8"/>
        <v>1</v>
      </c>
      <c r="N43" s="27">
        <f t="shared" si="10"/>
        <v>2292.51722625</v>
      </c>
      <c r="O43" s="27">
        <f t="shared" si="10"/>
        <v>3356.6098211862877</v>
      </c>
      <c r="P43" s="27">
        <f t="shared" si="10"/>
        <v>7.4798401320293673</v>
      </c>
      <c r="Q43" s="27">
        <f t="shared" si="10"/>
        <v>2456.9426000000003</v>
      </c>
      <c r="R43" s="27">
        <f t="shared" si="10"/>
        <v>1754.9590000000001</v>
      </c>
      <c r="S43" s="27">
        <f t="shared" si="10"/>
        <v>88.323951579403357</v>
      </c>
      <c r="T43" s="32">
        <f t="shared" si="10"/>
        <v>8.1626000000000012</v>
      </c>
      <c r="U43" s="10"/>
    </row>
    <row r="44" spans="1:21" x14ac:dyDescent="0.25">
      <c r="A44" s="10"/>
      <c r="B44" s="4">
        <f>IF(ISBLANK('INPUT | Operations'!$B49),"",COUNT('INPUT | Operations'!$B$12:$B48))</f>
        <v>37</v>
      </c>
      <c r="C44" s="27">
        <f>IF(ISNUMBER($B44),('INPUT | Operations'!$C48+'INPUT | Operations'!$C49)/2,"")</f>
        <v>15024</v>
      </c>
      <c r="D44" s="28">
        <f t="shared" si="1"/>
        <v>4.5793151999999999</v>
      </c>
      <c r="E44" s="26">
        <f>IF(ISNUMBER($B44),'INPUT | Operations'!$B49-'INPUT | Operations'!$B48,"")</f>
        <v>1</v>
      </c>
      <c r="F44" s="32">
        <f>IF(ISNUMBER($B44),IF('INPUT | Operations'!$B49&lt;Booster_BurnTime,1,IF('INPUT | Operations'!$B48&lt;=Booster_BurnTime,(Booster_BurnTime-'INPUT | Operations'!$B48)/('INPUT | Operations'!$B49-'INPUT | Operations'!$B48),0))*'INPUT | Operations'!$E48*NumberOfBoosters*NumberOfOps*$E44,"")</f>
        <v>8162.6</v>
      </c>
      <c r="G44" s="34">
        <f t="shared" si="2"/>
        <v>280.85624999999999</v>
      </c>
      <c r="H44" s="27">
        <f t="shared" si="3"/>
        <v>411.1899074042862</v>
      </c>
      <c r="I44" s="27">
        <f t="shared" si="4"/>
        <v>0.93437321661776707</v>
      </c>
      <c r="J44" s="27">
        <f t="shared" si="5"/>
        <v>301</v>
      </c>
      <c r="K44" s="27">
        <f t="shared" si="6"/>
        <v>215</v>
      </c>
      <c r="L44" s="27">
        <f t="shared" si="7"/>
        <v>10.033059691741871</v>
      </c>
      <c r="M44" s="32">
        <f t="shared" si="8"/>
        <v>1</v>
      </c>
      <c r="N44" s="27">
        <f t="shared" si="10"/>
        <v>2292.51722625</v>
      </c>
      <c r="O44" s="27">
        <f t="shared" si="10"/>
        <v>3356.3787381782267</v>
      </c>
      <c r="P44" s="27">
        <f t="shared" si="10"/>
        <v>7.6269148179641864</v>
      </c>
      <c r="Q44" s="27">
        <f t="shared" si="10"/>
        <v>2456.9426000000003</v>
      </c>
      <c r="R44" s="27">
        <f t="shared" si="10"/>
        <v>1754.9590000000001</v>
      </c>
      <c r="S44" s="27">
        <f t="shared" si="10"/>
        <v>81.895853039812195</v>
      </c>
      <c r="T44" s="32">
        <f t="shared" si="10"/>
        <v>8.1626000000000012</v>
      </c>
      <c r="U44" s="10"/>
    </row>
    <row r="45" spans="1:21" x14ac:dyDescent="0.25">
      <c r="A45" s="10"/>
      <c r="B45" s="4">
        <f>IF(ISBLANK('INPUT | Operations'!$B50),"",COUNT('INPUT | Operations'!$B$12:$B49))</f>
        <v>38</v>
      </c>
      <c r="C45" s="27">
        <f>IF(ISNUMBER($B45),('INPUT | Operations'!$C49+'INPUT | Operations'!$C50)/2,"")</f>
        <v>15807.5</v>
      </c>
      <c r="D45" s="28">
        <f t="shared" si="1"/>
        <v>4.8181260000000004</v>
      </c>
      <c r="E45" s="26">
        <f>IF(ISNUMBER($B45),'INPUT | Operations'!$B50-'INPUT | Operations'!$B49,"")</f>
        <v>1</v>
      </c>
      <c r="F45" s="32">
        <f>IF(ISNUMBER($B45),IF('INPUT | Operations'!$B50&lt;Booster_BurnTime,1,IF('INPUT | Operations'!$B49&lt;=Booster_BurnTime,(Booster_BurnTime-'INPUT | Operations'!$B49)/('INPUT | Operations'!$B50-'INPUT | Operations'!$B49),0))*'INPUT | Operations'!$E49*NumberOfBoosters*NumberOfOps*$E45,"")</f>
        <v>8162.6</v>
      </c>
      <c r="G45" s="34">
        <f t="shared" si="2"/>
        <v>280.85624999999999</v>
      </c>
      <c r="H45" s="27">
        <f t="shared" si="3"/>
        <v>411.16622868065718</v>
      </c>
      <c r="I45" s="27">
        <f t="shared" si="4"/>
        <v>0.94944373552041916</v>
      </c>
      <c r="J45" s="27">
        <f t="shared" si="5"/>
        <v>301</v>
      </c>
      <c r="K45" s="27">
        <f t="shared" si="6"/>
        <v>215</v>
      </c>
      <c r="L45" s="27">
        <f t="shared" si="7"/>
        <v>9.4290448348407345</v>
      </c>
      <c r="M45" s="32">
        <f t="shared" si="8"/>
        <v>1</v>
      </c>
      <c r="N45" s="27">
        <f t="shared" si="10"/>
        <v>2292.51722625</v>
      </c>
      <c r="O45" s="27">
        <f t="shared" si="10"/>
        <v>3356.1854582287324</v>
      </c>
      <c r="P45" s="27">
        <f t="shared" si="10"/>
        <v>7.7499294355589736</v>
      </c>
      <c r="Q45" s="27">
        <f t="shared" ref="N45:T81" si="11">IFERROR($F45*J45/1000,"")</f>
        <v>2456.9426000000003</v>
      </c>
      <c r="R45" s="27">
        <f t="shared" si="11"/>
        <v>1754.9590000000001</v>
      </c>
      <c r="S45" s="27">
        <f t="shared" si="11"/>
        <v>76.965521368870981</v>
      </c>
      <c r="T45" s="32">
        <f t="shared" si="11"/>
        <v>8.1626000000000012</v>
      </c>
      <c r="U45" s="10"/>
    </row>
    <row r="46" spans="1:21" x14ac:dyDescent="0.25">
      <c r="A46" s="10"/>
      <c r="B46" s="4">
        <f>IF(ISBLANK('INPUT | Operations'!$B51),"",COUNT('INPUT | Operations'!$B$12:$B50))</f>
        <v>39</v>
      </c>
      <c r="C46" s="27">
        <f>IF(ISNUMBER($B46),('INPUT | Operations'!$C50+'INPUT | Operations'!$C51)/2,"")</f>
        <v>16605.5</v>
      </c>
      <c r="D46" s="28">
        <f t="shared" si="1"/>
        <v>5.0613564000000002</v>
      </c>
      <c r="E46" s="26">
        <f>IF(ISNUMBER($B46),'INPUT | Operations'!$B51-'INPUT | Operations'!$B50,"")</f>
        <v>1</v>
      </c>
      <c r="F46" s="32">
        <f>IF(ISNUMBER($B46),IF('INPUT | Operations'!$B51&lt;Booster_BurnTime,1,IF('INPUT | Operations'!$B50&lt;=Booster_BurnTime,(Booster_BurnTime-'INPUT | Operations'!$B50)/('INPUT | Operations'!$B51-'INPUT | Operations'!$B50),0))*'INPUT | Operations'!$E50*NumberOfBoosters*NumberOfOps*$E46,"")</f>
        <v>8162.6</v>
      </c>
      <c r="G46" s="34">
        <f t="shared" si="2"/>
        <v>280.85624999999999</v>
      </c>
      <c r="H46" s="27">
        <f t="shared" si="3"/>
        <v>411.14171912123146</v>
      </c>
      <c r="I46" s="27">
        <f t="shared" si="4"/>
        <v>0.965043046716765</v>
      </c>
      <c r="J46" s="27">
        <f t="shared" si="5"/>
        <v>301</v>
      </c>
      <c r="K46" s="27">
        <f t="shared" si="6"/>
        <v>215</v>
      </c>
      <c r="L46" s="27">
        <f t="shared" si="7"/>
        <v>8.8512164138418807</v>
      </c>
      <c r="M46" s="32">
        <f t="shared" si="8"/>
        <v>1</v>
      </c>
      <c r="N46" s="27">
        <f t="shared" si="11"/>
        <v>2292.51722625</v>
      </c>
      <c r="O46" s="27">
        <f t="shared" si="11"/>
        <v>3355.9853964989643</v>
      </c>
      <c r="P46" s="27">
        <f t="shared" si="11"/>
        <v>7.8772603731302659</v>
      </c>
      <c r="Q46" s="27">
        <f t="shared" si="11"/>
        <v>2456.9426000000003</v>
      </c>
      <c r="R46" s="27">
        <f t="shared" si="11"/>
        <v>1754.9590000000001</v>
      </c>
      <c r="S46" s="27">
        <f t="shared" si="11"/>
        <v>72.248939099625744</v>
      </c>
      <c r="T46" s="32">
        <f t="shared" si="11"/>
        <v>8.1626000000000012</v>
      </c>
      <c r="U46" s="10"/>
    </row>
    <row r="47" spans="1:21" x14ac:dyDescent="0.25">
      <c r="A47" s="10"/>
      <c r="B47" s="4">
        <f>IF(ISBLANK('INPUT | Operations'!$B52),"",COUNT('INPUT | Operations'!$B$12:$B51))</f>
        <v>40</v>
      </c>
      <c r="C47" s="27">
        <f>IF(ISNUMBER($B47),('INPUT | Operations'!$C51+'INPUT | Operations'!$C52)/2,"")</f>
        <v>17417</v>
      </c>
      <c r="D47" s="28">
        <f t="shared" si="1"/>
        <v>5.3087016</v>
      </c>
      <c r="E47" s="26">
        <f>IF(ISNUMBER($B47),'INPUT | Operations'!$B52-'INPUT | Operations'!$B51,"")</f>
        <v>1</v>
      </c>
      <c r="F47" s="32">
        <f>IF(ISNUMBER($B47),IF('INPUT | Operations'!$B52&lt;Booster_BurnTime,1,IF('INPUT | Operations'!$B51&lt;=Booster_BurnTime,(Booster_BurnTime-'INPUT | Operations'!$B51)/('INPUT | Operations'!$B52-'INPUT | Operations'!$B51),0))*'INPUT | Operations'!$E51*NumberOfBoosters*NumberOfOps*$E47,"")</f>
        <v>8162.6</v>
      </c>
      <c r="G47" s="34">
        <f t="shared" si="2"/>
        <v>280.85624999999999</v>
      </c>
      <c r="H47" s="27">
        <f t="shared" si="3"/>
        <v>411.11638192122609</v>
      </c>
      <c r="I47" s="27">
        <f t="shared" si="4"/>
        <v>0.98116911658453221</v>
      </c>
      <c r="J47" s="27">
        <f t="shared" si="5"/>
        <v>301</v>
      </c>
      <c r="K47" s="27">
        <f t="shared" si="6"/>
        <v>215</v>
      </c>
      <c r="L47" s="27">
        <f t="shared" si="7"/>
        <v>8.2999139349568214</v>
      </c>
      <c r="M47" s="32">
        <f t="shared" si="8"/>
        <v>1</v>
      </c>
      <c r="N47" s="27">
        <f t="shared" si="11"/>
        <v>2292.51722625</v>
      </c>
      <c r="O47" s="27">
        <f t="shared" si="11"/>
        <v>3355.7785790702001</v>
      </c>
      <c r="P47" s="27">
        <f t="shared" si="11"/>
        <v>8.0088910310329027</v>
      </c>
      <c r="Q47" s="27">
        <f t="shared" si="11"/>
        <v>2456.9426000000003</v>
      </c>
      <c r="R47" s="27">
        <f t="shared" si="11"/>
        <v>1754.9590000000001</v>
      </c>
      <c r="S47" s="27">
        <f t="shared" si="11"/>
        <v>67.748877485478559</v>
      </c>
      <c r="T47" s="32">
        <f t="shared" si="11"/>
        <v>8.1626000000000012</v>
      </c>
      <c r="U47" s="10"/>
    </row>
    <row r="48" spans="1:21" x14ac:dyDescent="0.25">
      <c r="A48" s="10"/>
      <c r="B48" s="4">
        <f>IF(ISBLANK('INPUT | Operations'!$B53),"",COUNT('INPUT | Operations'!$B$12:$B52))</f>
        <v>41</v>
      </c>
      <c r="C48" s="27">
        <f>IF(ISNUMBER($B48),('INPUT | Operations'!$C52+'INPUT | Operations'!$C53)/2,"")</f>
        <v>18242</v>
      </c>
      <c r="D48" s="28">
        <f t="shared" si="1"/>
        <v>5.5601616000000007</v>
      </c>
      <c r="E48" s="26">
        <f>IF(ISNUMBER($B48),'INPUT | Operations'!$B53-'INPUT | Operations'!$B52,"")</f>
        <v>1</v>
      </c>
      <c r="F48" s="32">
        <f>IF(ISNUMBER($B48),IF('INPUT | Operations'!$B53&lt;Booster_BurnTime,1,IF('INPUT | Operations'!$B52&lt;=Booster_BurnTime,(Booster_BurnTime-'INPUT | Operations'!$B52)/('INPUT | Operations'!$B53-'INPUT | Operations'!$B52),0))*'INPUT | Operations'!$E52*NumberOfBoosters*NumberOfOps*$E48,"")</f>
        <v>8162.6</v>
      </c>
      <c r="G48" s="34">
        <f t="shared" si="2"/>
        <v>280.85624999999999</v>
      </c>
      <c r="H48" s="27">
        <f t="shared" si="3"/>
        <v>411.09018916142156</v>
      </c>
      <c r="I48" s="27">
        <f t="shared" si="4"/>
        <v>0.99783971454123943</v>
      </c>
      <c r="J48" s="27">
        <f t="shared" si="5"/>
        <v>301</v>
      </c>
      <c r="K48" s="27">
        <f t="shared" si="6"/>
        <v>215</v>
      </c>
      <c r="L48" s="27">
        <f t="shared" si="7"/>
        <v>7.7746274884682602</v>
      </c>
      <c r="M48" s="32">
        <f t="shared" si="8"/>
        <v>1</v>
      </c>
      <c r="N48" s="27">
        <f t="shared" si="11"/>
        <v>2292.51722625</v>
      </c>
      <c r="O48" s="27">
        <f t="shared" si="11"/>
        <v>3355.5647780490194</v>
      </c>
      <c r="P48" s="27">
        <f t="shared" si="11"/>
        <v>8.1449664539143214</v>
      </c>
      <c r="Q48" s="27">
        <f t="shared" si="11"/>
        <v>2456.9426000000003</v>
      </c>
      <c r="R48" s="27">
        <f t="shared" si="11"/>
        <v>1754.9590000000001</v>
      </c>
      <c r="S48" s="27">
        <f t="shared" si="11"/>
        <v>63.461174337371027</v>
      </c>
      <c r="T48" s="32">
        <f t="shared" si="11"/>
        <v>8.1626000000000012</v>
      </c>
      <c r="U48" s="10"/>
    </row>
    <row r="49" spans="1:21" x14ac:dyDescent="0.25">
      <c r="A49" s="10"/>
      <c r="B49" s="4">
        <f>IF(ISBLANK('INPUT | Operations'!$B54),"",COUNT('INPUT | Operations'!$B$12:$B53))</f>
        <v>42</v>
      </c>
      <c r="C49" s="27">
        <f>IF(ISNUMBER($B49),('INPUT | Operations'!$C53+'INPUT | Operations'!$C54)/2,"")</f>
        <v>19081</v>
      </c>
      <c r="D49" s="28">
        <f t="shared" si="1"/>
        <v>5.8158888000000006</v>
      </c>
      <c r="E49" s="26">
        <f>IF(ISNUMBER($B49),'INPUT | Operations'!$B54-'INPUT | Operations'!$B53,"")</f>
        <v>1</v>
      </c>
      <c r="F49" s="32">
        <f>IF(ISNUMBER($B49),IF('INPUT | Operations'!$B54&lt;Booster_BurnTime,1,IF('INPUT | Operations'!$B53&lt;=Booster_BurnTime,(Booster_BurnTime-'INPUT | Operations'!$B53)/('INPUT | Operations'!$B54-'INPUT | Operations'!$B53),0))*'INPUT | Operations'!$E53*NumberOfBoosters*NumberOfOps*$E49,"")</f>
        <v>8162.6</v>
      </c>
      <c r="G49" s="34">
        <f t="shared" si="2"/>
        <v>280.85624999999999</v>
      </c>
      <c r="H49" s="27">
        <f t="shared" si="3"/>
        <v>411.06309545337899</v>
      </c>
      <c r="I49" s="27">
        <f t="shared" si="4"/>
        <v>1.0150837284330454</v>
      </c>
      <c r="J49" s="27">
        <f t="shared" si="5"/>
        <v>301</v>
      </c>
      <c r="K49" s="27">
        <f t="shared" si="6"/>
        <v>215</v>
      </c>
      <c r="L49" s="27">
        <f t="shared" si="7"/>
        <v>7.2745101209692322</v>
      </c>
      <c r="M49" s="32">
        <f t="shared" si="8"/>
        <v>1</v>
      </c>
      <c r="N49" s="27">
        <f t="shared" si="11"/>
        <v>2292.51722625</v>
      </c>
      <c r="O49" s="27">
        <f t="shared" si="11"/>
        <v>3355.3436229477516</v>
      </c>
      <c r="P49" s="27">
        <f t="shared" si="11"/>
        <v>8.2857224417075752</v>
      </c>
      <c r="Q49" s="27">
        <f t="shared" si="11"/>
        <v>2456.9426000000003</v>
      </c>
      <c r="R49" s="27">
        <f t="shared" si="11"/>
        <v>1754.9590000000001</v>
      </c>
      <c r="S49" s="27">
        <f t="shared" si="11"/>
        <v>59.378916313423453</v>
      </c>
      <c r="T49" s="32">
        <f t="shared" si="11"/>
        <v>8.1626000000000012</v>
      </c>
      <c r="U49" s="10"/>
    </row>
    <row r="50" spans="1:21" x14ac:dyDescent="0.25">
      <c r="A50" s="10"/>
      <c r="B50" s="4">
        <f>IF(ISBLANK('INPUT | Operations'!$B55),"",COUNT('INPUT | Operations'!$B$12:$B54))</f>
        <v>43</v>
      </c>
      <c r="C50" s="27">
        <f>IF(ISNUMBER($B50),('INPUT | Operations'!$C54+'INPUT | Operations'!$C55)/2,"")</f>
        <v>19933.5</v>
      </c>
      <c r="D50" s="28">
        <f t="shared" si="1"/>
        <v>6.0757308000000005</v>
      </c>
      <c r="E50" s="26">
        <f>IF(ISNUMBER($B50),'INPUT | Operations'!$B55-'INPUT | Operations'!$B54,"")</f>
        <v>1</v>
      </c>
      <c r="F50" s="32">
        <f>IF(ISNUMBER($B50),IF('INPUT | Operations'!$B55&lt;Booster_BurnTime,1,IF('INPUT | Operations'!$B54&lt;=Booster_BurnTime,(Booster_BurnTime-'INPUT | Operations'!$B54)/('INPUT | Operations'!$B55-'INPUT | Operations'!$B54),0))*'INPUT | Operations'!$E54*NumberOfBoosters*NumberOfOps*$E50,"")</f>
        <v>8162.6</v>
      </c>
      <c r="G50" s="34">
        <f t="shared" si="2"/>
        <v>280.85624999999999</v>
      </c>
      <c r="H50" s="27">
        <f t="shared" si="3"/>
        <v>411.0350861703194</v>
      </c>
      <c r="I50" s="27">
        <f t="shared" si="4"/>
        <v>1.0329104675939942</v>
      </c>
      <c r="J50" s="27">
        <f t="shared" si="5"/>
        <v>301</v>
      </c>
      <c r="K50" s="27">
        <f t="shared" si="6"/>
        <v>215</v>
      </c>
      <c r="L50" s="27">
        <f t="shared" si="7"/>
        <v>6.7992856382596694</v>
      </c>
      <c r="M50" s="32">
        <f t="shared" si="8"/>
        <v>1</v>
      </c>
      <c r="N50" s="27">
        <f t="shared" si="11"/>
        <v>2292.51722625</v>
      </c>
      <c r="O50" s="27">
        <f t="shared" si="11"/>
        <v>3355.1149943738492</v>
      </c>
      <c r="P50" s="27">
        <f t="shared" si="11"/>
        <v>8.4312349827827369</v>
      </c>
      <c r="Q50" s="27">
        <f t="shared" si="11"/>
        <v>2456.9426000000003</v>
      </c>
      <c r="R50" s="27">
        <f t="shared" si="11"/>
        <v>1754.9590000000001</v>
      </c>
      <c r="S50" s="27">
        <f t="shared" si="11"/>
        <v>55.499848950858379</v>
      </c>
      <c r="T50" s="32">
        <f t="shared" si="11"/>
        <v>8.1626000000000012</v>
      </c>
      <c r="U50" s="10"/>
    </row>
    <row r="51" spans="1:21" x14ac:dyDescent="0.25">
      <c r="A51" s="10"/>
      <c r="B51" s="4">
        <f>IF(ISBLANK('INPUT | Operations'!$B56),"",COUNT('INPUT | Operations'!$B$12:$B55))</f>
        <v>44</v>
      </c>
      <c r="C51" s="27">
        <f>IF(ISNUMBER($B51),('INPUT | Operations'!$C55+'INPUT | Operations'!$C56)/2,"")</f>
        <v>20799</v>
      </c>
      <c r="D51" s="28">
        <f t="shared" si="1"/>
        <v>6.3395352000000003</v>
      </c>
      <c r="E51" s="26">
        <f>IF(ISNUMBER($B51),'INPUT | Operations'!$B56-'INPUT | Operations'!$B55,"")</f>
        <v>1</v>
      </c>
      <c r="F51" s="32">
        <f>IF(ISNUMBER($B51),IF('INPUT | Operations'!$B56&lt;Booster_BurnTime,1,IF('INPUT | Operations'!$B55&lt;=Booster_BurnTime,(Booster_BurnTime-'INPUT | Operations'!$B55)/('INPUT | Operations'!$B56-'INPUT | Operations'!$B55),0))*'INPUT | Operations'!$E55*NumberOfBoosters*NumberOfOps*$E51,"")</f>
        <v>8162.6</v>
      </c>
      <c r="G51" s="34">
        <f t="shared" si="2"/>
        <v>280.85624999999999</v>
      </c>
      <c r="H51" s="27">
        <f t="shared" si="3"/>
        <v>411.00614651818154</v>
      </c>
      <c r="I51" s="27">
        <f t="shared" si="4"/>
        <v>1.0513293478264805</v>
      </c>
      <c r="J51" s="27">
        <f t="shared" si="5"/>
        <v>301</v>
      </c>
      <c r="K51" s="27">
        <f t="shared" si="6"/>
        <v>215</v>
      </c>
      <c r="L51" s="27">
        <f t="shared" si="7"/>
        <v>6.3485625009014459</v>
      </c>
      <c r="M51" s="32">
        <f t="shared" si="8"/>
        <v>1</v>
      </c>
      <c r="N51" s="27">
        <f t="shared" si="11"/>
        <v>2292.51722625</v>
      </c>
      <c r="O51" s="27">
        <f t="shared" si="11"/>
        <v>3354.8787715693088</v>
      </c>
      <c r="P51" s="27">
        <f t="shared" si="11"/>
        <v>8.5815809345684304</v>
      </c>
      <c r="Q51" s="27">
        <f t="shared" si="11"/>
        <v>2456.9426000000003</v>
      </c>
      <c r="R51" s="27">
        <f t="shared" si="11"/>
        <v>1754.9590000000001</v>
      </c>
      <c r="S51" s="27">
        <f t="shared" si="11"/>
        <v>51.820776269858143</v>
      </c>
      <c r="T51" s="32">
        <f t="shared" si="11"/>
        <v>8.1626000000000012</v>
      </c>
      <c r="U51" s="10"/>
    </row>
    <row r="52" spans="1:21" x14ac:dyDescent="0.25">
      <c r="A52" s="10"/>
      <c r="B52" s="4">
        <f>IF(ISBLANK('INPUT | Operations'!$B57),"",COUNT('INPUT | Operations'!$B$12:$B56))</f>
        <v>45</v>
      </c>
      <c r="C52" s="27">
        <f>IF(ISNUMBER($B52),('INPUT | Operations'!$C56+'INPUT | Operations'!$C57)/2,"")</f>
        <v>21677</v>
      </c>
      <c r="D52" s="28">
        <f t="shared" si="1"/>
        <v>6.6071496000000005</v>
      </c>
      <c r="E52" s="26">
        <f>IF(ISNUMBER($B52),'INPUT | Operations'!$B57-'INPUT | Operations'!$B56,"")</f>
        <v>1</v>
      </c>
      <c r="F52" s="32">
        <f>IF(ISNUMBER($B52),IF('INPUT | Operations'!$B57&lt;Booster_BurnTime,1,IF('INPUT | Operations'!$B56&lt;=Booster_BurnTime,(Booster_BurnTime-'INPUT | Operations'!$B56)/('INPUT | Operations'!$B57-'INPUT | Operations'!$B56),0))*'INPUT | Operations'!$E56*NumberOfBoosters*NumberOfOps*$E52,"")</f>
        <v>8162.6</v>
      </c>
      <c r="G52" s="34">
        <f t="shared" si="2"/>
        <v>280.85624999999999</v>
      </c>
      <c r="H52" s="27">
        <f t="shared" si="3"/>
        <v>410.97626157358042</v>
      </c>
      <c r="I52" s="27">
        <f t="shared" si="4"/>
        <v>1.0703498672418164</v>
      </c>
      <c r="J52" s="27">
        <f t="shared" si="5"/>
        <v>301</v>
      </c>
      <c r="K52" s="27">
        <f t="shared" si="6"/>
        <v>215</v>
      </c>
      <c r="L52" s="27">
        <f t="shared" si="7"/>
        <v>5.9218486106661734</v>
      </c>
      <c r="M52" s="32">
        <f t="shared" si="8"/>
        <v>1</v>
      </c>
      <c r="N52" s="27">
        <f t="shared" si="11"/>
        <v>2292.51722625</v>
      </c>
      <c r="O52" s="27">
        <f t="shared" si="11"/>
        <v>3354.6348327205078</v>
      </c>
      <c r="P52" s="27">
        <f t="shared" si="11"/>
        <v>8.7368378263480491</v>
      </c>
      <c r="Q52" s="27">
        <f t="shared" si="11"/>
        <v>2456.9426000000003</v>
      </c>
      <c r="R52" s="27">
        <f t="shared" si="11"/>
        <v>1754.9590000000001</v>
      </c>
      <c r="S52" s="27">
        <f t="shared" si="11"/>
        <v>48.337681469423714</v>
      </c>
      <c r="T52" s="32">
        <f t="shared" si="11"/>
        <v>8.1626000000000012</v>
      </c>
      <c r="U52" s="10"/>
    </row>
    <row r="53" spans="1:21" x14ac:dyDescent="0.25">
      <c r="A53" s="10"/>
      <c r="B53" s="4">
        <f>IF(ISBLANK('INPUT | Operations'!$B58),"",COUNT('INPUT | Operations'!$B$12:$B57))</f>
        <v>46</v>
      </c>
      <c r="C53" s="27">
        <f>IF(ISNUMBER($B53),('INPUT | Operations'!$C57+'INPUT | Operations'!$C58)/2,"")</f>
        <v>22568</v>
      </c>
      <c r="D53" s="28">
        <f t="shared" si="1"/>
        <v>6.8787264000000006</v>
      </c>
      <c r="E53" s="26">
        <f>IF(ISNUMBER($B53),'INPUT | Operations'!$B58-'INPUT | Operations'!$B57,"")</f>
        <v>1</v>
      </c>
      <c r="F53" s="32">
        <f>IF(ISNUMBER($B53),IF('INPUT | Operations'!$B58&lt;Booster_BurnTime,1,IF('INPUT | Operations'!$B57&lt;=Booster_BurnTime,(Booster_BurnTime-'INPUT | Operations'!$B57)/('INPUT | Operations'!$B58-'INPUT | Operations'!$B57),0))*'INPUT | Operations'!$E57*NumberOfBoosters*NumberOfOps*$E53,"")</f>
        <v>8162.6</v>
      </c>
      <c r="G53" s="34">
        <f t="shared" si="2"/>
        <v>280.85624999999999</v>
      </c>
      <c r="H53" s="27">
        <f t="shared" si="3"/>
        <v>410.94538134994576</v>
      </c>
      <c r="I53" s="27">
        <f t="shared" si="4"/>
        <v>1.0900038402048802</v>
      </c>
      <c r="J53" s="27">
        <f t="shared" si="5"/>
        <v>301</v>
      </c>
      <c r="K53" s="27">
        <f t="shared" si="6"/>
        <v>215</v>
      </c>
      <c r="L53" s="27">
        <f t="shared" si="7"/>
        <v>5.5181281386704981</v>
      </c>
      <c r="M53" s="32">
        <f t="shared" si="8"/>
        <v>1</v>
      </c>
      <c r="N53" s="27">
        <f t="shared" si="11"/>
        <v>2292.51722625</v>
      </c>
      <c r="O53" s="27">
        <f t="shared" si="11"/>
        <v>3354.3827698070672</v>
      </c>
      <c r="P53" s="27">
        <f t="shared" si="11"/>
        <v>8.897265346056356</v>
      </c>
      <c r="Q53" s="27">
        <f t="shared" si="11"/>
        <v>2456.9426000000003</v>
      </c>
      <c r="R53" s="27">
        <f t="shared" si="11"/>
        <v>1754.9590000000001</v>
      </c>
      <c r="S53" s="27">
        <f t="shared" si="11"/>
        <v>45.042272744711809</v>
      </c>
      <c r="T53" s="32">
        <f t="shared" si="11"/>
        <v>8.1626000000000012</v>
      </c>
      <c r="U53" s="10"/>
    </row>
    <row r="54" spans="1:21" x14ac:dyDescent="0.25">
      <c r="A54" s="10"/>
      <c r="B54" s="4">
        <f>IF(ISBLANK('INPUT | Operations'!$B59),"",COUNT('INPUT | Operations'!$B$12:$B58))</f>
        <v>47</v>
      </c>
      <c r="C54" s="27">
        <f>IF(ISNUMBER($B54),('INPUT | Operations'!$C58+'INPUT | Operations'!$C59)/2,"")</f>
        <v>23472</v>
      </c>
      <c r="D54" s="28">
        <f t="shared" si="1"/>
        <v>7.1542656000000004</v>
      </c>
      <c r="E54" s="26">
        <f>IF(ISNUMBER($B54),'INPUT | Operations'!$B59-'INPUT | Operations'!$B58,"")</f>
        <v>1</v>
      </c>
      <c r="F54" s="32">
        <f>IF(ISNUMBER($B54),IF('INPUT | Operations'!$B59&lt;Booster_BurnTime,1,IF('INPUT | Operations'!$B58&lt;=Booster_BurnTime,(Booster_BurnTime-'INPUT | Operations'!$B58)/('INPUT | Operations'!$B59-'INPUT | Operations'!$B58),0))*'INPUT | Operations'!$E58*NumberOfBoosters*NumberOfOps*$E54,"")</f>
        <v>8162.6</v>
      </c>
      <c r="G54" s="34">
        <f t="shared" si="2"/>
        <v>280.85624999999999</v>
      </c>
      <c r="H54" s="27">
        <f t="shared" si="3"/>
        <v>410.91347102282509</v>
      </c>
      <c r="I54" s="27">
        <f t="shared" si="4"/>
        <v>1.1103134310256015</v>
      </c>
      <c r="J54" s="27">
        <f t="shared" si="5"/>
        <v>301</v>
      </c>
      <c r="K54" s="27">
        <f t="shared" si="6"/>
        <v>215</v>
      </c>
      <c r="L54" s="27">
        <f t="shared" si="7"/>
        <v>5.1366365905572282</v>
      </c>
      <c r="M54" s="32">
        <f t="shared" si="8"/>
        <v>1</v>
      </c>
      <c r="N54" s="27">
        <f t="shared" si="11"/>
        <v>2292.51722625</v>
      </c>
      <c r="O54" s="27">
        <f t="shared" si="11"/>
        <v>3354.1222985709123</v>
      </c>
      <c r="P54" s="27">
        <f t="shared" si="11"/>
        <v>9.0630444120895746</v>
      </c>
      <c r="Q54" s="27">
        <f t="shared" si="11"/>
        <v>2456.9426000000003</v>
      </c>
      <c r="R54" s="27">
        <f t="shared" si="11"/>
        <v>1754.9590000000001</v>
      </c>
      <c r="S54" s="27">
        <f t="shared" si="11"/>
        <v>41.928309834082434</v>
      </c>
      <c r="T54" s="32">
        <f t="shared" si="11"/>
        <v>8.1626000000000012</v>
      </c>
      <c r="U54" s="10"/>
    </row>
    <row r="55" spans="1:21" x14ac:dyDescent="0.25">
      <c r="A55" s="10"/>
      <c r="B55" s="4">
        <f>IF(ISBLANK('INPUT | Operations'!$B60),"",COUNT('INPUT | Operations'!$B$12:$B59))</f>
        <v>48</v>
      </c>
      <c r="C55" s="27">
        <f>IF(ISNUMBER($B55),('INPUT | Operations'!$C59+'INPUT | Operations'!$C60)/2,"")</f>
        <v>24388</v>
      </c>
      <c r="D55" s="28">
        <f t="shared" si="1"/>
        <v>7.4334624000000007</v>
      </c>
      <c r="E55" s="26">
        <f>IF(ISNUMBER($B55),'INPUT | Operations'!$B60-'INPUT | Operations'!$B59,"")</f>
        <v>1</v>
      </c>
      <c r="F55" s="32">
        <f>IF(ISNUMBER($B55),IF('INPUT | Operations'!$B60&lt;Booster_BurnTime,1,IF('INPUT | Operations'!$B59&lt;=Booster_BurnTime,(Booster_BurnTime-'INPUT | Operations'!$B59)/('INPUT | Operations'!$B60-'INPUT | Operations'!$B59),0))*'INPUT | Operations'!$E59*NumberOfBoosters*NumberOfOps*$E55,"")</f>
        <v>8162.6</v>
      </c>
      <c r="G55" s="34">
        <f t="shared" si="2"/>
        <v>280.85624999999999</v>
      </c>
      <c r="H55" s="27">
        <f t="shared" si="3"/>
        <v>410.88053059438391</v>
      </c>
      <c r="I55" s="27">
        <f t="shared" si="4"/>
        <v>1.1312786383256983</v>
      </c>
      <c r="J55" s="27">
        <f t="shared" si="5"/>
        <v>301</v>
      </c>
      <c r="K55" s="27">
        <f t="shared" si="6"/>
        <v>215</v>
      </c>
      <c r="L55" s="27">
        <f t="shared" si="7"/>
        <v>4.776974218880766</v>
      </c>
      <c r="M55" s="32">
        <f t="shared" si="8"/>
        <v>1</v>
      </c>
      <c r="N55" s="27">
        <f t="shared" si="11"/>
        <v>2292.51722625</v>
      </c>
      <c r="O55" s="27">
        <f t="shared" si="11"/>
        <v>3353.8534190297182</v>
      </c>
      <c r="P55" s="27">
        <f t="shared" si="11"/>
        <v>9.2341750131973459</v>
      </c>
      <c r="Q55" s="27">
        <f t="shared" si="11"/>
        <v>2456.9426000000003</v>
      </c>
      <c r="R55" s="27">
        <f t="shared" si="11"/>
        <v>1754.9590000000001</v>
      </c>
      <c r="S55" s="27">
        <f t="shared" si="11"/>
        <v>38.992529759036145</v>
      </c>
      <c r="T55" s="32">
        <f t="shared" si="11"/>
        <v>8.1626000000000012</v>
      </c>
      <c r="U55" s="10"/>
    </row>
    <row r="56" spans="1:21" x14ac:dyDescent="0.25">
      <c r="A56" s="10"/>
      <c r="B56" s="4">
        <f>IF(ISBLANK('INPUT | Operations'!$B61),"",COUNT('INPUT | Operations'!$B$12:$B60))</f>
        <v>49</v>
      </c>
      <c r="C56" s="27">
        <f>IF(ISNUMBER($B56),('INPUT | Operations'!$C60+'INPUT | Operations'!$C61)/2,"")</f>
        <v>25317</v>
      </c>
      <c r="D56" s="28">
        <f t="shared" si="1"/>
        <v>7.7166216000000007</v>
      </c>
      <c r="E56" s="26">
        <f>IF(ISNUMBER($B56),'INPUT | Operations'!$B61-'INPUT | Operations'!$B60,"")</f>
        <v>1</v>
      </c>
      <c r="F56" s="32">
        <f>IF(ISNUMBER($B56),IF('INPUT | Operations'!$B61&lt;Booster_BurnTime,1,IF('INPUT | Operations'!$B60&lt;=Booster_BurnTime,(Booster_BurnTime-'INPUT | Operations'!$B60)/('INPUT | Operations'!$B61-'INPUT | Operations'!$B60),0))*'INPUT | Operations'!$E60*NumberOfBoosters*NumberOfOps*$E56,"")</f>
        <v>8162.6</v>
      </c>
      <c r="G56" s="34">
        <f t="shared" si="2"/>
        <v>280.85624999999999</v>
      </c>
      <c r="H56" s="27">
        <f t="shared" si="3"/>
        <v>410.84648732146474</v>
      </c>
      <c r="I56" s="27">
        <f t="shared" si="4"/>
        <v>1.1529457600876609</v>
      </c>
      <c r="J56" s="27">
        <f t="shared" si="5"/>
        <v>301</v>
      </c>
      <c r="K56" s="27">
        <f t="shared" si="6"/>
        <v>215</v>
      </c>
      <c r="L56" s="27">
        <f t="shared" si="7"/>
        <v>4.4379206535123963</v>
      </c>
      <c r="M56" s="32">
        <f t="shared" si="8"/>
        <v>1</v>
      </c>
      <c r="N56" s="27">
        <f t="shared" si="11"/>
        <v>2292.51722625</v>
      </c>
      <c r="O56" s="27">
        <f t="shared" si="11"/>
        <v>3353.5755374101882</v>
      </c>
      <c r="P56" s="27">
        <f t="shared" si="11"/>
        <v>9.4110350612915408</v>
      </c>
      <c r="Q56" s="27">
        <f t="shared" si="11"/>
        <v>2456.9426000000003</v>
      </c>
      <c r="R56" s="27">
        <f t="shared" si="11"/>
        <v>1754.9590000000001</v>
      </c>
      <c r="S56" s="27">
        <f t="shared" si="11"/>
        <v>36.224971126360288</v>
      </c>
      <c r="T56" s="32">
        <f t="shared" si="11"/>
        <v>8.1626000000000012</v>
      </c>
      <c r="U56" s="10"/>
    </row>
    <row r="57" spans="1:21" x14ac:dyDescent="0.25">
      <c r="A57" s="10"/>
      <c r="B57" s="4">
        <f>IF(ISBLANK('INPUT | Operations'!$B62),"",COUNT('INPUT | Operations'!$B$12:$B61))</f>
        <v>50</v>
      </c>
      <c r="C57" s="27">
        <f>IF(ISNUMBER($B57),('INPUT | Operations'!$C61+'INPUT | Operations'!$C62)/2,"")</f>
        <v>26259.5</v>
      </c>
      <c r="D57" s="28">
        <f t="shared" si="1"/>
        <v>8.0038955999999999</v>
      </c>
      <c r="E57" s="26">
        <f>IF(ISNUMBER($B57),'INPUT | Operations'!$B62-'INPUT | Operations'!$B61,"")</f>
        <v>1</v>
      </c>
      <c r="F57" s="32">
        <f>IF(ISNUMBER($B57),IF('INPUT | Operations'!$B62&lt;Booster_BurnTime,1,IF('INPUT | Operations'!$B61&lt;=Booster_BurnTime,(Booster_BurnTime-'INPUT | Operations'!$B61)/('INPUT | Operations'!$B62-'INPUT | Operations'!$B61),0))*'INPUT | Operations'!$E61*NumberOfBoosters*NumberOfOps*$E57,"")</f>
        <v>8162.6</v>
      </c>
      <c r="G57" s="34">
        <f t="shared" si="2"/>
        <v>280.85624999999999</v>
      </c>
      <c r="H57" s="27">
        <f t="shared" si="3"/>
        <v>410.81128297408691</v>
      </c>
      <c r="I57" s="27">
        <f t="shared" si="4"/>
        <v>1.1753518572627384</v>
      </c>
      <c r="J57" s="27">
        <f t="shared" si="5"/>
        <v>301</v>
      </c>
      <c r="K57" s="27">
        <f t="shared" si="6"/>
        <v>215</v>
      </c>
      <c r="L57" s="27">
        <f t="shared" si="7"/>
        <v>4.11852341813481</v>
      </c>
      <c r="M57" s="32">
        <f t="shared" si="8"/>
        <v>1</v>
      </c>
      <c r="N57" s="27">
        <f t="shared" si="11"/>
        <v>2292.51722625</v>
      </c>
      <c r="O57" s="27">
        <f t="shared" si="11"/>
        <v>3353.288178404282</v>
      </c>
      <c r="P57" s="27">
        <f t="shared" si="11"/>
        <v>9.5939270700928283</v>
      </c>
      <c r="Q57" s="27">
        <f t="shared" si="11"/>
        <v>2456.9426000000003</v>
      </c>
      <c r="R57" s="27">
        <f t="shared" si="11"/>
        <v>1754.9590000000001</v>
      </c>
      <c r="S57" s="27">
        <f t="shared" si="11"/>
        <v>33.617859252867198</v>
      </c>
      <c r="T57" s="32">
        <f t="shared" si="11"/>
        <v>8.1626000000000012</v>
      </c>
      <c r="U57" s="10"/>
    </row>
    <row r="58" spans="1:21" x14ac:dyDescent="0.25">
      <c r="A58" s="10"/>
      <c r="B58" s="4">
        <f>IF(ISBLANK('INPUT | Operations'!$B63),"",COUNT('INPUT | Operations'!$B$12:$B62))</f>
        <v>51</v>
      </c>
      <c r="C58" s="27">
        <f>IF(ISNUMBER($B58),('INPUT | Operations'!$C62+'INPUT | Operations'!$C63)/2,"")</f>
        <v>27216</v>
      </c>
      <c r="D58" s="28">
        <f t="shared" si="1"/>
        <v>8.2954368000000009</v>
      </c>
      <c r="E58" s="26">
        <f>IF(ISNUMBER($B58),'INPUT | Operations'!$B63-'INPUT | Operations'!$B62,"")</f>
        <v>1</v>
      </c>
      <c r="F58" s="32">
        <f>IF(ISNUMBER($B58),IF('INPUT | Operations'!$B63&lt;Booster_BurnTime,1,IF('INPUT | Operations'!$B62&lt;=Booster_BurnTime,(Booster_BurnTime-'INPUT | Operations'!$B62)/('INPUT | Operations'!$B63-'INPUT | Operations'!$B62),0))*'INPUT | Operations'!$E62*NumberOfBoosters*NumberOfOps*$E58,"")</f>
        <v>8162.6</v>
      </c>
      <c r="G58" s="34">
        <f t="shared" si="2"/>
        <v>280.85624999999999</v>
      </c>
      <c r="H58" s="27">
        <f t="shared" si="3"/>
        <v>410.77485615757485</v>
      </c>
      <c r="I58" s="27">
        <f t="shared" si="4"/>
        <v>1.1985360049984606</v>
      </c>
      <c r="J58" s="27">
        <f t="shared" si="5"/>
        <v>301</v>
      </c>
      <c r="K58" s="27">
        <f t="shared" si="6"/>
        <v>215</v>
      </c>
      <c r="L58" s="27">
        <f t="shared" si="7"/>
        <v>3.8178750318912726</v>
      </c>
      <c r="M58" s="32">
        <f t="shared" si="8"/>
        <v>1</v>
      </c>
      <c r="N58" s="27">
        <f t="shared" si="11"/>
        <v>2292.51722625</v>
      </c>
      <c r="O58" s="27">
        <f t="shared" si="11"/>
        <v>3352.9908408718206</v>
      </c>
      <c r="P58" s="27">
        <f t="shared" si="11"/>
        <v>9.7831699944004349</v>
      </c>
      <c r="Q58" s="27">
        <f t="shared" si="11"/>
        <v>2456.9426000000003</v>
      </c>
      <c r="R58" s="27">
        <f t="shared" si="11"/>
        <v>1754.9590000000001</v>
      </c>
      <c r="S58" s="27">
        <f t="shared" si="11"/>
        <v>31.163786735315703</v>
      </c>
      <c r="T58" s="32">
        <f t="shared" si="11"/>
        <v>8.1626000000000012</v>
      </c>
      <c r="U58" s="10"/>
    </row>
    <row r="59" spans="1:21" x14ac:dyDescent="0.25">
      <c r="A59" s="10"/>
      <c r="B59" s="4">
        <f>IF(ISBLANK('INPUT | Operations'!$B64),"",COUNT('INPUT | Operations'!$B$12:$B63))</f>
        <v>52</v>
      </c>
      <c r="C59" s="27">
        <f>IF(ISNUMBER($B59),('INPUT | Operations'!$C63+'INPUT | Operations'!$C64)/2,"")</f>
        <v>28188</v>
      </c>
      <c r="D59" s="28">
        <f t="shared" si="1"/>
        <v>8.5917024000000008</v>
      </c>
      <c r="E59" s="26">
        <f>IF(ISNUMBER($B59),'INPUT | Operations'!$B64-'INPUT | Operations'!$B63,"")</f>
        <v>1</v>
      </c>
      <c r="F59" s="32">
        <f>IF(ISNUMBER($B59),IF('INPUT | Operations'!$B64&lt;Booster_BurnTime,1,IF('INPUT | Operations'!$B63&lt;=Booster_BurnTime,(Booster_BurnTime-'INPUT | Operations'!$B63)/('INPUT | Operations'!$B64-'INPUT | Operations'!$B63),0))*'INPUT | Operations'!$E63*NumberOfBoosters*NumberOfOps*$E59,"")</f>
        <v>8162.6</v>
      </c>
      <c r="G59" s="34">
        <f t="shared" si="2"/>
        <v>280.85624999999999</v>
      </c>
      <c r="H59" s="27">
        <f t="shared" si="3"/>
        <v>410.73710288043566</v>
      </c>
      <c r="I59" s="27">
        <f t="shared" si="4"/>
        <v>1.2225643895380036</v>
      </c>
      <c r="J59" s="27">
        <f t="shared" si="5"/>
        <v>301</v>
      </c>
      <c r="K59" s="27">
        <f t="shared" si="6"/>
        <v>215</v>
      </c>
      <c r="L59" s="27">
        <f t="shared" si="7"/>
        <v>3.5348290448808211</v>
      </c>
      <c r="M59" s="32">
        <f t="shared" si="8"/>
        <v>1</v>
      </c>
      <c r="N59" s="27">
        <f t="shared" si="11"/>
        <v>2292.51722625</v>
      </c>
      <c r="O59" s="27">
        <f t="shared" si="11"/>
        <v>3352.6826759718442</v>
      </c>
      <c r="P59" s="27">
        <f t="shared" si="11"/>
        <v>9.9793040860429088</v>
      </c>
      <c r="Q59" s="27">
        <f t="shared" si="11"/>
        <v>2456.9426000000003</v>
      </c>
      <c r="R59" s="27">
        <f t="shared" si="11"/>
        <v>1754.9590000000001</v>
      </c>
      <c r="S59" s="27">
        <f t="shared" si="11"/>
        <v>28.85339556174419</v>
      </c>
      <c r="T59" s="32">
        <f t="shared" si="11"/>
        <v>8.1626000000000012</v>
      </c>
      <c r="U59" s="10"/>
    </row>
    <row r="60" spans="1:21" x14ac:dyDescent="0.25">
      <c r="A60" s="10"/>
      <c r="B60" s="4">
        <f>IF(ISBLANK('INPUT | Operations'!$B65),"",COUNT('INPUT | Operations'!$B$12:$B64))</f>
        <v>53</v>
      </c>
      <c r="C60" s="27">
        <f>IF(ISNUMBER($B60),('INPUT | Operations'!$C64+'INPUT | Operations'!$C65)/2,"")</f>
        <v>29176.5</v>
      </c>
      <c r="D60" s="28">
        <f t="shared" si="1"/>
        <v>8.8929971999999999</v>
      </c>
      <c r="E60" s="26">
        <f>IF(ISNUMBER($B60),'INPUT | Operations'!$B65-'INPUT | Operations'!$B64,"")</f>
        <v>1</v>
      </c>
      <c r="F60" s="32">
        <f>IF(ISNUMBER($B60),IF('INPUT | Operations'!$B65&lt;Booster_BurnTime,1,IF('INPUT | Operations'!$B64&lt;=Booster_BurnTime,(Booster_BurnTime-'INPUT | Operations'!$B64)/('INPUT | Operations'!$B65-'INPUT | Operations'!$B64),0))*'INPUT | Operations'!$E64*NumberOfBoosters*NumberOfOps*$E60,"")</f>
        <v>8162.6</v>
      </c>
      <c r="G60" s="34">
        <f t="shared" si="2"/>
        <v>280.85624999999999</v>
      </c>
      <c r="H60" s="27">
        <f t="shared" si="3"/>
        <v>410.69793237868294</v>
      </c>
      <c r="I60" s="27">
        <f t="shared" si="4"/>
        <v>1.2474947783689563</v>
      </c>
      <c r="J60" s="27">
        <f t="shared" si="5"/>
        <v>301</v>
      </c>
      <c r="K60" s="27">
        <f t="shared" si="6"/>
        <v>215</v>
      </c>
      <c r="L60" s="27">
        <f t="shared" si="7"/>
        <v>3.2684906043697848</v>
      </c>
      <c r="M60" s="32">
        <f t="shared" si="8"/>
        <v>1</v>
      </c>
      <c r="N60" s="27">
        <f t="shared" si="11"/>
        <v>2292.51722625</v>
      </c>
      <c r="O60" s="27">
        <f t="shared" si="11"/>
        <v>3352.3629428342374</v>
      </c>
      <c r="P60" s="27">
        <f t="shared" si="11"/>
        <v>10.182800877914444</v>
      </c>
      <c r="Q60" s="27">
        <f t="shared" si="11"/>
        <v>2456.9426000000003</v>
      </c>
      <c r="R60" s="27">
        <f t="shared" si="11"/>
        <v>1754.9590000000001</v>
      </c>
      <c r="S60" s="27">
        <f t="shared" si="11"/>
        <v>26.679381407228806</v>
      </c>
      <c r="T60" s="32">
        <f t="shared" si="11"/>
        <v>8.1626000000000012</v>
      </c>
      <c r="U60" s="10"/>
    </row>
    <row r="61" spans="1:21" x14ac:dyDescent="0.25">
      <c r="A61" s="10"/>
      <c r="B61" s="4">
        <f>IF(ISBLANK('INPUT | Operations'!$B66),"",COUNT('INPUT | Operations'!$B$12:$B65))</f>
        <v>54</v>
      </c>
      <c r="C61" s="27">
        <f>IF(ISNUMBER($B61),('INPUT | Operations'!$C65+'INPUT | Operations'!$C66)/2,"")</f>
        <v>30182</v>
      </c>
      <c r="D61" s="28">
        <f t="shared" si="1"/>
        <v>9.199473600000001</v>
      </c>
      <c r="E61" s="26">
        <f>IF(ISNUMBER($B61),'INPUT | Operations'!$B66-'INPUT | Operations'!$B65,"")</f>
        <v>1</v>
      </c>
      <c r="F61" s="32">
        <f>IF(ISNUMBER($B61),IF('INPUT | Operations'!$B66&lt;Booster_BurnTime,1,IF('INPUT | Operations'!$B65&lt;=Booster_BurnTime,(Booster_BurnTime-'INPUT | Operations'!$B65)/('INPUT | Operations'!$B66-'INPUT | Operations'!$B65),0))*'INPUT | Operations'!$E65*NumberOfBoosters*NumberOfOps*$E61,"")</f>
        <v>8162.6</v>
      </c>
      <c r="G61" s="34">
        <f t="shared" si="2"/>
        <v>280.85624999999999</v>
      </c>
      <c r="H61" s="27">
        <f t="shared" si="3"/>
        <v>410.6572686524359</v>
      </c>
      <c r="I61" s="27">
        <f t="shared" si="4"/>
        <v>1.2733755422420234</v>
      </c>
      <c r="J61" s="27">
        <f t="shared" si="5"/>
        <v>301</v>
      </c>
      <c r="K61" s="27">
        <f t="shared" si="6"/>
        <v>215</v>
      </c>
      <c r="L61" s="27">
        <f t="shared" si="7"/>
        <v>3.0181511003170387</v>
      </c>
      <c r="M61" s="32">
        <f t="shared" si="8"/>
        <v>1</v>
      </c>
      <c r="N61" s="27">
        <f t="shared" si="11"/>
        <v>2292.51722625</v>
      </c>
      <c r="O61" s="27">
        <f t="shared" si="11"/>
        <v>3352.0310211023734</v>
      </c>
      <c r="P61" s="27">
        <f t="shared" si="11"/>
        <v>10.39405520110474</v>
      </c>
      <c r="Q61" s="27">
        <f t="shared" si="11"/>
        <v>2456.9426000000003</v>
      </c>
      <c r="R61" s="27">
        <f t="shared" si="11"/>
        <v>1754.9590000000001</v>
      </c>
      <c r="S61" s="27">
        <f t="shared" si="11"/>
        <v>24.635960171447859</v>
      </c>
      <c r="T61" s="32">
        <f t="shared" si="11"/>
        <v>8.1626000000000012</v>
      </c>
      <c r="U61" s="10"/>
    </row>
    <row r="62" spans="1:21" x14ac:dyDescent="0.25">
      <c r="A62" s="10"/>
      <c r="B62" s="4">
        <f>IF(ISBLANK('INPUT | Operations'!$B67),"",COUNT('INPUT | Operations'!$B$12:$B66))</f>
        <v>55</v>
      </c>
      <c r="C62" s="27">
        <f>IF(ISNUMBER($B62),('INPUT | Operations'!$C66+'INPUT | Operations'!$C67)/2,"")</f>
        <v>31205</v>
      </c>
      <c r="D62" s="28">
        <f t="shared" si="1"/>
        <v>9.5112839999999998</v>
      </c>
      <c r="E62" s="26">
        <f>IF(ISNUMBER($B62),'INPUT | Operations'!$B67-'INPUT | Operations'!$B66,"")</f>
        <v>1</v>
      </c>
      <c r="F62" s="32">
        <f>IF(ISNUMBER($B62),IF('INPUT | Operations'!$B67&lt;Booster_BurnTime,1,IF('INPUT | Operations'!$B66&lt;=Booster_BurnTime,(Booster_BurnTime-'INPUT | Operations'!$B66)/('INPUT | Operations'!$B67-'INPUT | Operations'!$B66),0))*'INPUT | Operations'!$E66*NumberOfBoosters*NumberOfOps*$E62,"")</f>
        <v>8162.6</v>
      </c>
      <c r="G62" s="34">
        <f t="shared" si="2"/>
        <v>280.85624999999999</v>
      </c>
      <c r="H62" s="27">
        <f t="shared" si="3"/>
        <v>410.61503133078776</v>
      </c>
      <c r="I62" s="27">
        <f t="shared" si="4"/>
        <v>1.3002578338836288</v>
      </c>
      <c r="J62" s="27">
        <f t="shared" si="5"/>
        <v>301</v>
      </c>
      <c r="K62" s="27">
        <f t="shared" si="6"/>
        <v>215</v>
      </c>
      <c r="L62" s="27">
        <f t="shared" si="7"/>
        <v>2.7831231196452677</v>
      </c>
      <c r="M62" s="32">
        <f t="shared" si="8"/>
        <v>1</v>
      </c>
      <c r="N62" s="27">
        <f t="shared" si="11"/>
        <v>2292.51722625</v>
      </c>
      <c r="O62" s="27">
        <f t="shared" si="11"/>
        <v>3351.6862547406886</v>
      </c>
      <c r="P62" s="27">
        <f t="shared" si="11"/>
        <v>10.613484594858511</v>
      </c>
      <c r="Q62" s="27">
        <f t="shared" si="11"/>
        <v>2456.9426000000003</v>
      </c>
      <c r="R62" s="27">
        <f t="shared" si="11"/>
        <v>1754.9590000000001</v>
      </c>
      <c r="S62" s="27">
        <f t="shared" si="11"/>
        <v>22.717520776416464</v>
      </c>
      <c r="T62" s="32">
        <f t="shared" si="11"/>
        <v>8.1626000000000012</v>
      </c>
      <c r="U62" s="10"/>
    </row>
    <row r="63" spans="1:21" x14ac:dyDescent="0.25">
      <c r="A63" s="10"/>
      <c r="B63" s="4">
        <f>IF(ISBLANK('INPUT | Operations'!$B68),"",COUNT('INPUT | Operations'!$B$12:$B67))</f>
        <v>56</v>
      </c>
      <c r="C63" s="27">
        <f>IF(ISNUMBER($B63),('INPUT | Operations'!$C67+'INPUT | Operations'!$C68)/2,"")</f>
        <v>32245.5</v>
      </c>
      <c r="D63" s="28">
        <f t="shared" si="1"/>
        <v>9.8284284</v>
      </c>
      <c r="E63" s="26">
        <f>IF(ISNUMBER($B63),'INPUT | Operations'!$B68-'INPUT | Operations'!$B67,"")</f>
        <v>1</v>
      </c>
      <c r="F63" s="32">
        <f>IF(ISNUMBER($B63),IF('INPUT | Operations'!$B68&lt;Booster_BurnTime,1,IF('INPUT | Operations'!$B67&lt;=Booster_BurnTime,(Booster_BurnTime-'INPUT | Operations'!$B67)/('INPUT | Operations'!$B68-'INPUT | Operations'!$B67),0))*'INPUT | Operations'!$E67*NumberOfBoosters*NumberOfOps*$E63,"")</f>
        <v>8162.6</v>
      </c>
      <c r="G63" s="34">
        <f t="shared" si="2"/>
        <v>280.85624999999999</v>
      </c>
      <c r="H63" s="27">
        <f t="shared" si="3"/>
        <v>410.57115667999523</v>
      </c>
      <c r="I63" s="27">
        <f t="shared" si="4"/>
        <v>1.3281822171601942</v>
      </c>
      <c r="J63" s="27">
        <f t="shared" si="5"/>
        <v>301</v>
      </c>
      <c r="K63" s="27">
        <f t="shared" si="6"/>
        <v>215</v>
      </c>
      <c r="L63" s="27">
        <f t="shared" si="7"/>
        <v>2.5628404071756594</v>
      </c>
      <c r="M63" s="32">
        <f t="shared" si="8"/>
        <v>1</v>
      </c>
      <c r="N63" s="27">
        <f t="shared" si="11"/>
        <v>2292.51722625</v>
      </c>
      <c r="O63" s="27">
        <f t="shared" si="11"/>
        <v>3351.3281235161294</v>
      </c>
      <c r="P63" s="27">
        <f t="shared" si="11"/>
        <v>10.841420165791803</v>
      </c>
      <c r="Q63" s="27">
        <f t="shared" si="11"/>
        <v>2456.9426000000003</v>
      </c>
      <c r="R63" s="27">
        <f t="shared" si="11"/>
        <v>1754.9590000000001</v>
      </c>
      <c r="S63" s="27">
        <f t="shared" si="11"/>
        <v>20.919441107612037</v>
      </c>
      <c r="T63" s="32">
        <f t="shared" si="11"/>
        <v>8.1626000000000012</v>
      </c>
      <c r="U63" s="10"/>
    </row>
    <row r="64" spans="1:21" x14ac:dyDescent="0.25">
      <c r="A64" s="10"/>
      <c r="B64" s="4">
        <f>IF(ISBLANK('INPUT | Operations'!$B69),"",COUNT('INPUT | Operations'!$B$12:$B68))</f>
        <v>57</v>
      </c>
      <c r="C64" s="27">
        <f>IF(ISNUMBER($B64),('INPUT | Operations'!$C68+'INPUT | Operations'!$C69)/2,"")</f>
        <v>33304</v>
      </c>
      <c r="D64" s="28">
        <f t="shared" si="1"/>
        <v>10.151059199999999</v>
      </c>
      <c r="E64" s="26">
        <f>IF(ISNUMBER($B64),'INPUT | Operations'!$B69-'INPUT | Operations'!$B68,"")</f>
        <v>1</v>
      </c>
      <c r="F64" s="32">
        <f>IF(ISNUMBER($B64),IF('INPUT | Operations'!$B69&lt;Booster_BurnTime,1,IF('INPUT | Operations'!$B68&lt;=Booster_BurnTime,(Booster_BurnTime-'INPUT | Operations'!$B68)/('INPUT | Operations'!$B69-'INPUT | Operations'!$B68),0))*'INPUT | Operations'!$E68*NumberOfBoosters*NumberOfOps*$E64,"")</f>
        <v>8162.6</v>
      </c>
      <c r="G64" s="34">
        <f t="shared" si="2"/>
        <v>280.85624999999999</v>
      </c>
      <c r="H64" s="27">
        <f t="shared" si="3"/>
        <v>410.52555606090021</v>
      </c>
      <c r="I64" s="27">
        <f t="shared" si="4"/>
        <v>1.3572051071948092</v>
      </c>
      <c r="J64" s="27">
        <f t="shared" si="5"/>
        <v>301</v>
      </c>
      <c r="K64" s="27">
        <f t="shared" si="6"/>
        <v>215</v>
      </c>
      <c r="L64" s="27">
        <f t="shared" si="7"/>
        <v>2.3566289089886698</v>
      </c>
      <c r="M64" s="32">
        <f t="shared" si="8"/>
        <v>1</v>
      </c>
      <c r="N64" s="27">
        <f t="shared" si="11"/>
        <v>2292.51722625</v>
      </c>
      <c r="O64" s="27">
        <f t="shared" si="11"/>
        <v>3350.9559039027044</v>
      </c>
      <c r="P64" s="27">
        <f t="shared" si="11"/>
        <v>11.078322407988351</v>
      </c>
      <c r="Q64" s="27">
        <f t="shared" si="11"/>
        <v>2456.9426000000003</v>
      </c>
      <c r="R64" s="27">
        <f t="shared" si="11"/>
        <v>1754.9590000000001</v>
      </c>
      <c r="S64" s="27">
        <f t="shared" si="11"/>
        <v>19.236219132510914</v>
      </c>
      <c r="T64" s="32">
        <f t="shared" si="11"/>
        <v>8.1626000000000012</v>
      </c>
      <c r="U64" s="10"/>
    </row>
    <row r="65" spans="1:21" x14ac:dyDescent="0.25">
      <c r="A65" s="10"/>
      <c r="B65" s="4">
        <f>IF(ISBLANK('INPUT | Operations'!$B70),"",COUNT('INPUT | Operations'!$B$12:$B69))</f>
        <v>58</v>
      </c>
      <c r="C65" s="27">
        <f>IF(ISNUMBER($B65),('INPUT | Operations'!$C69+'INPUT | Operations'!$C70)/2,"")</f>
        <v>34381.5</v>
      </c>
      <c r="D65" s="28">
        <f t="shared" si="1"/>
        <v>10.4794812</v>
      </c>
      <c r="E65" s="26">
        <f>IF(ISNUMBER($B65),'INPUT | Operations'!$B70-'INPUT | Operations'!$B69,"")</f>
        <v>1</v>
      </c>
      <c r="F65" s="32">
        <f>IF(ISNUMBER($B65),IF('INPUT | Operations'!$B70&lt;Booster_BurnTime,1,IF('INPUT | Operations'!$B69&lt;=Booster_BurnTime,(Booster_BurnTime-'INPUT | Operations'!$B69)/('INPUT | Operations'!$B70-'INPUT | Operations'!$B69),0))*'INPUT | Operations'!$E69*NumberOfBoosters*NumberOfOps*$E65,"")</f>
        <v>8162.6</v>
      </c>
      <c r="G65" s="34">
        <f t="shared" si="2"/>
        <v>280.85624999999999</v>
      </c>
      <c r="H65" s="27">
        <f t="shared" si="3"/>
        <v>410.47811334517661</v>
      </c>
      <c r="I65" s="27">
        <f t="shared" si="4"/>
        <v>1.3874004148181296</v>
      </c>
      <c r="J65" s="27">
        <f t="shared" si="5"/>
        <v>301</v>
      </c>
      <c r="K65" s="27">
        <f t="shared" si="6"/>
        <v>215</v>
      </c>
      <c r="L65" s="27">
        <f t="shared" si="7"/>
        <v>2.1637491820122055</v>
      </c>
      <c r="M65" s="32">
        <f t="shared" si="8"/>
        <v>1</v>
      </c>
      <c r="N65" s="27">
        <f t="shared" si="11"/>
        <v>2292.51722625</v>
      </c>
      <c r="O65" s="27">
        <f t="shared" si="11"/>
        <v>3350.5686479913388</v>
      </c>
      <c r="P65" s="27">
        <f t="shared" si="11"/>
        <v>11.324794625994466</v>
      </c>
      <c r="Q65" s="27">
        <f t="shared" si="11"/>
        <v>2456.9426000000003</v>
      </c>
      <c r="R65" s="27">
        <f t="shared" si="11"/>
        <v>1754.9590000000001</v>
      </c>
      <c r="S65" s="27">
        <f t="shared" si="11"/>
        <v>17.661819073092829</v>
      </c>
      <c r="T65" s="32">
        <f t="shared" si="11"/>
        <v>8.1626000000000012</v>
      </c>
      <c r="U65" s="10"/>
    </row>
    <row r="66" spans="1:21" x14ac:dyDescent="0.25">
      <c r="A66" s="10"/>
      <c r="B66" s="4">
        <f>IF(ISBLANK('INPUT | Operations'!$B71),"",COUNT('INPUT | Operations'!$B$12:$B70))</f>
        <v>59</v>
      </c>
      <c r="C66" s="27">
        <f>IF(ISNUMBER($B66),('INPUT | Operations'!$C70+'INPUT | Operations'!$C71)/2,"")</f>
        <v>35760.5</v>
      </c>
      <c r="D66" s="28">
        <f t="shared" si="1"/>
        <v>10.8998004</v>
      </c>
      <c r="E66" s="26">
        <f>IF(ISNUMBER($B66),'INPUT | Operations'!$B71-'INPUT | Operations'!$B70,"")</f>
        <v>1</v>
      </c>
      <c r="F66" s="32">
        <f>IF(ISNUMBER($B66),IF('INPUT | Operations'!$B71&lt;Booster_BurnTime,1,IF('INPUT | Operations'!$B70&lt;=Booster_BurnTime,(Booster_BurnTime-'INPUT | Operations'!$B70)/('INPUT | Operations'!$B71-'INPUT | Operations'!$B70),0))*'INPUT | Operations'!$E70*NumberOfBoosters*NumberOfOps*$E66,"")</f>
        <v>8162.6</v>
      </c>
      <c r="G66" s="34">
        <f t="shared" si="2"/>
        <v>280.85624999999999</v>
      </c>
      <c r="H66" s="27">
        <f t="shared" si="3"/>
        <v>410.41585243684818</v>
      </c>
      <c r="I66" s="27">
        <f t="shared" si="4"/>
        <v>1.4270268833119957</v>
      </c>
      <c r="J66" s="27">
        <f t="shared" si="5"/>
        <v>301</v>
      </c>
      <c r="K66" s="27">
        <f t="shared" si="6"/>
        <v>215</v>
      </c>
      <c r="L66" s="27">
        <f t="shared" si="7"/>
        <v>1.9397506957390998</v>
      </c>
      <c r="M66" s="32">
        <f t="shared" si="8"/>
        <v>1</v>
      </c>
      <c r="N66" s="27">
        <f t="shared" si="11"/>
        <v>2292.51722625</v>
      </c>
      <c r="O66" s="27">
        <f t="shared" si="11"/>
        <v>3350.0604371010172</v>
      </c>
      <c r="P66" s="27">
        <f t="shared" si="11"/>
        <v>11.648249637722497</v>
      </c>
      <c r="Q66" s="27">
        <f t="shared" si="11"/>
        <v>2456.9426000000003</v>
      </c>
      <c r="R66" s="27">
        <f t="shared" si="11"/>
        <v>1754.9590000000001</v>
      </c>
      <c r="S66" s="27">
        <f t="shared" si="11"/>
        <v>15.833409029039977</v>
      </c>
      <c r="T66" s="32">
        <f t="shared" si="11"/>
        <v>8.1626000000000012</v>
      </c>
      <c r="U66" s="10"/>
    </row>
    <row r="67" spans="1:21" x14ac:dyDescent="0.25">
      <c r="A67" s="10"/>
      <c r="B67" s="4">
        <f>IF(ISBLANK('INPUT | Operations'!$B72),"",COUNT('INPUT | Operations'!$B$12:$B71))</f>
        <v>60</v>
      </c>
      <c r="C67" s="27">
        <f>IF(ISNUMBER($B67),('INPUT | Operations'!$C71+'INPUT | Operations'!$C72)/2,"")</f>
        <v>37452</v>
      </c>
      <c r="D67" s="28">
        <f t="shared" si="1"/>
        <v>11.4153696</v>
      </c>
      <c r="E67" s="26">
        <f>IF(ISNUMBER($B67),'INPUT | Operations'!$B72-'INPUT | Operations'!$B71,"")</f>
        <v>1</v>
      </c>
      <c r="F67" s="32">
        <f>IF(ISNUMBER($B67),IF('INPUT | Operations'!$B72&lt;Booster_BurnTime,1,IF('INPUT | Operations'!$B71&lt;=Booster_BurnTime,(Booster_BurnTime-'INPUT | Operations'!$B71)/('INPUT | Operations'!$B72-'INPUT | Operations'!$B71),0))*'INPUT | Operations'!$E71*NumberOfBoosters*NumberOfOps*$E67,"")</f>
        <v>8162.6</v>
      </c>
      <c r="G67" s="34">
        <f t="shared" si="2"/>
        <v>280.85624999999999</v>
      </c>
      <c r="H67" s="27">
        <f t="shared" si="3"/>
        <v>410.33704874873308</v>
      </c>
      <c r="I67" s="27">
        <f t="shared" si="4"/>
        <v>1.4771821404088601</v>
      </c>
      <c r="J67" s="27">
        <f t="shared" si="5"/>
        <v>301</v>
      </c>
      <c r="K67" s="27">
        <f t="shared" si="6"/>
        <v>215</v>
      </c>
      <c r="L67" s="27">
        <f t="shared" si="7"/>
        <v>1.6964052704654422</v>
      </c>
      <c r="M67" s="32">
        <f t="shared" si="8"/>
        <v>1</v>
      </c>
      <c r="N67" s="27">
        <f t="shared" si="11"/>
        <v>2292.51722625</v>
      </c>
      <c r="O67" s="27">
        <f t="shared" si="11"/>
        <v>3349.4171941164091</v>
      </c>
      <c r="P67" s="27">
        <f t="shared" si="11"/>
        <v>12.057646939301362</v>
      </c>
      <c r="Q67" s="27">
        <f t="shared" si="11"/>
        <v>2456.9426000000003</v>
      </c>
      <c r="R67" s="27">
        <f t="shared" si="11"/>
        <v>1754.9590000000001</v>
      </c>
      <c r="S67" s="27">
        <f t="shared" si="11"/>
        <v>13.847077660701219</v>
      </c>
      <c r="T67" s="32">
        <f t="shared" si="11"/>
        <v>8.1626000000000012</v>
      </c>
      <c r="U67" s="10"/>
    </row>
    <row r="68" spans="1:21" x14ac:dyDescent="0.25">
      <c r="A68" s="10"/>
      <c r="B68" s="4">
        <f>IF(ISBLANK('INPUT | Operations'!$B73),"",COUNT('INPUT | Operations'!$B$12:$B72))</f>
        <v>61</v>
      </c>
      <c r="C68" s="27">
        <f>IF(ISNUMBER($B68),('INPUT | Operations'!$C72+'INPUT | Operations'!$C73)/2,"")</f>
        <v>38893</v>
      </c>
      <c r="D68" s="28">
        <f t="shared" si="1"/>
        <v>11.854586400000001</v>
      </c>
      <c r="E68" s="26">
        <f>IF(ISNUMBER($B68),'INPUT | Operations'!$B73-'INPUT | Operations'!$B72,"")</f>
        <v>1</v>
      </c>
      <c r="F68" s="32">
        <f>IF(ISNUMBER($B68),IF('INPUT | Operations'!$B73&lt;Booster_BurnTime,1,IF('INPUT | Operations'!$B72&lt;=Booster_BurnTime,(Booster_BurnTime-'INPUT | Operations'!$B72)/('INPUT | Operations'!$B73-'INPUT | Operations'!$B72),0))*'INPUT | Operations'!$E72*NumberOfBoosters*NumberOfOps*$E68,"")</f>
        <v>8162.6</v>
      </c>
      <c r="G68" s="34">
        <f t="shared" si="2"/>
        <v>280.85624999999999</v>
      </c>
      <c r="H68" s="27">
        <f t="shared" si="3"/>
        <v>410.26773431919963</v>
      </c>
      <c r="I68" s="27">
        <f t="shared" si="4"/>
        <v>1.5212978806353075</v>
      </c>
      <c r="J68" s="27">
        <f t="shared" si="5"/>
        <v>301</v>
      </c>
      <c r="K68" s="27">
        <f t="shared" si="6"/>
        <v>215</v>
      </c>
      <c r="L68" s="27">
        <f t="shared" si="7"/>
        <v>1.51333389944319</v>
      </c>
      <c r="M68" s="32">
        <f t="shared" si="8"/>
        <v>1</v>
      </c>
      <c r="N68" s="27">
        <f t="shared" si="11"/>
        <v>2292.51722625</v>
      </c>
      <c r="O68" s="27">
        <f t="shared" si="11"/>
        <v>3348.8514081538992</v>
      </c>
      <c r="P68" s="27">
        <f t="shared" si="11"/>
        <v>12.417746080473762</v>
      </c>
      <c r="Q68" s="27">
        <f t="shared" si="11"/>
        <v>2456.9426000000003</v>
      </c>
      <c r="R68" s="27">
        <f t="shared" si="11"/>
        <v>1754.9590000000001</v>
      </c>
      <c r="S68" s="27">
        <f t="shared" si="11"/>
        <v>12.352739287594982</v>
      </c>
      <c r="T68" s="32">
        <f t="shared" si="11"/>
        <v>8.1626000000000012</v>
      </c>
      <c r="U68" s="10"/>
    </row>
    <row r="69" spans="1:21" x14ac:dyDescent="0.25">
      <c r="A69" s="10"/>
      <c r="B69" s="4">
        <f>IF(ISBLANK('INPUT | Operations'!$B74),"",COUNT('INPUT | Operations'!$B$12:$B73))</f>
        <v>62</v>
      </c>
      <c r="C69" s="27">
        <f>IF(ISNUMBER($B69),('INPUT | Operations'!$C73+'INPUT | Operations'!$C74)/2,"")</f>
        <v>40074</v>
      </c>
      <c r="D69" s="28">
        <f t="shared" si="1"/>
        <v>12.214555200000001</v>
      </c>
      <c r="E69" s="26">
        <f>IF(ISNUMBER($B69),'INPUT | Operations'!$B74-'INPUT | Operations'!$B73,"")</f>
        <v>1</v>
      </c>
      <c r="F69" s="32">
        <f>IF(ISNUMBER($B69),IF('INPUT | Operations'!$B74&lt;Booster_BurnTime,1,IF('INPUT | Operations'!$B73&lt;=Booster_BurnTime,(Booster_BurnTime-'INPUT | Operations'!$B73)/('INPUT | Operations'!$B74-'INPUT | Operations'!$B73),0))*'INPUT | Operations'!$E73*NumberOfBoosters*NumberOfOps*$E69,"")</f>
        <v>8162.6</v>
      </c>
      <c r="G69" s="34">
        <f t="shared" si="2"/>
        <v>280.85624999999999</v>
      </c>
      <c r="H69" s="27">
        <f t="shared" si="3"/>
        <v>410.2093855541039</v>
      </c>
      <c r="I69" s="27">
        <f t="shared" si="4"/>
        <v>1.558434433310149</v>
      </c>
      <c r="J69" s="27">
        <f t="shared" si="5"/>
        <v>301</v>
      </c>
      <c r="K69" s="27">
        <f t="shared" si="6"/>
        <v>215</v>
      </c>
      <c r="L69" s="27">
        <f t="shared" si="7"/>
        <v>1.3781240763994098</v>
      </c>
      <c r="M69" s="32">
        <f t="shared" si="8"/>
        <v>1</v>
      </c>
      <c r="N69" s="27">
        <f t="shared" si="11"/>
        <v>2292.51722625</v>
      </c>
      <c r="O69" s="27">
        <f t="shared" si="11"/>
        <v>3348.3751305239284</v>
      </c>
      <c r="P69" s="27">
        <f t="shared" si="11"/>
        <v>12.720876905337422</v>
      </c>
      <c r="Q69" s="27">
        <f t="shared" si="11"/>
        <v>2456.9426000000003</v>
      </c>
      <c r="R69" s="27">
        <f t="shared" si="11"/>
        <v>1754.9590000000001</v>
      </c>
      <c r="S69" s="27">
        <f t="shared" si="11"/>
        <v>11.249075586017824</v>
      </c>
      <c r="T69" s="32">
        <f t="shared" si="11"/>
        <v>8.1626000000000012</v>
      </c>
      <c r="U69" s="10"/>
    </row>
    <row r="70" spans="1:21" x14ac:dyDescent="0.25">
      <c r="A70" s="10"/>
      <c r="B70" s="4">
        <f>IF(ISBLANK('INPUT | Operations'!$B75),"",COUNT('INPUT | Operations'!$B$12:$B74))</f>
        <v>63</v>
      </c>
      <c r="C70" s="27">
        <f>IF(ISNUMBER($B70),('INPUT | Operations'!$C74+'INPUT | Operations'!$C75)/2,"")</f>
        <v>41277</v>
      </c>
      <c r="D70" s="28">
        <f t="shared" si="1"/>
        <v>12.5812296</v>
      </c>
      <c r="E70" s="26">
        <f>IF(ISNUMBER($B70),'INPUT | Operations'!$B75-'INPUT | Operations'!$B74,"")</f>
        <v>1</v>
      </c>
      <c r="F70" s="32">
        <f>IF(ISNUMBER($B70),IF('INPUT | Operations'!$B75&lt;Booster_BurnTime,1,IF('INPUT | Operations'!$B74&lt;=Booster_BurnTime,(Booster_BurnTime-'INPUT | Operations'!$B74)/('INPUT | Operations'!$B75-'INPUT | Operations'!$B74),0))*'INPUT | Operations'!$E74*NumberOfBoosters*NumberOfOps*$E70,"")</f>
        <v>8162.6</v>
      </c>
      <c r="G70" s="34">
        <f t="shared" si="2"/>
        <v>280.85624999999999</v>
      </c>
      <c r="H70" s="27">
        <f t="shared" si="3"/>
        <v>410.14848522655876</v>
      </c>
      <c r="I70" s="27">
        <f t="shared" si="4"/>
        <v>1.5971949489454986</v>
      </c>
      <c r="J70" s="27">
        <f t="shared" si="5"/>
        <v>301</v>
      </c>
      <c r="K70" s="27">
        <f t="shared" si="6"/>
        <v>215</v>
      </c>
      <c r="L70" s="27">
        <f t="shared" si="7"/>
        <v>1.2528085431380203</v>
      </c>
      <c r="M70" s="32">
        <f t="shared" si="8"/>
        <v>1</v>
      </c>
      <c r="N70" s="27">
        <f t="shared" si="11"/>
        <v>2292.51722625</v>
      </c>
      <c r="O70" s="27">
        <f t="shared" si="11"/>
        <v>3347.8780255103088</v>
      </c>
      <c r="P70" s="27">
        <f t="shared" si="11"/>
        <v>13.037263490262527</v>
      </c>
      <c r="Q70" s="27">
        <f t="shared" si="11"/>
        <v>2456.9426000000003</v>
      </c>
      <c r="R70" s="27">
        <f t="shared" si="11"/>
        <v>1754.9590000000001</v>
      </c>
      <c r="S70" s="27">
        <f t="shared" si="11"/>
        <v>10.226175014218404</v>
      </c>
      <c r="T70" s="32">
        <f t="shared" si="11"/>
        <v>8.1626000000000012</v>
      </c>
      <c r="U70" s="10"/>
    </row>
    <row r="71" spans="1:21" x14ac:dyDescent="0.25">
      <c r="A71" s="10"/>
      <c r="B71" s="4">
        <f>IF(ISBLANK('INPUT | Operations'!$B76),"",COUNT('INPUT | Operations'!$B$12:$B75))</f>
        <v>64</v>
      </c>
      <c r="C71" s="27">
        <f>IF(ISNUMBER($B71),('INPUT | Operations'!$C75+'INPUT | Operations'!$C76)/2,"")</f>
        <v>42502</v>
      </c>
      <c r="D71" s="28">
        <f t="shared" si="1"/>
        <v>12.9546096</v>
      </c>
      <c r="E71" s="26">
        <f>IF(ISNUMBER($B71),'INPUT | Operations'!$B76-'INPUT | Operations'!$B75,"")</f>
        <v>1</v>
      </c>
      <c r="F71" s="32">
        <f>IF(ISNUMBER($B71),IF('INPUT | Operations'!$B76&lt;Booster_BurnTime,1,IF('INPUT | Operations'!$B75&lt;=Booster_BurnTime,(Booster_BurnTime-'INPUT | Operations'!$B75)/('INPUT | Operations'!$B76-'INPUT | Operations'!$B75),0))*'INPUT | Operations'!$E75*NumberOfBoosters*NumberOfOps*$E71,"")</f>
        <v>8162.6</v>
      </c>
      <c r="G71" s="34">
        <f t="shared" si="2"/>
        <v>280.85624999999999</v>
      </c>
      <c r="H71" s="27">
        <f t="shared" si="3"/>
        <v>410.08491446055132</v>
      </c>
      <c r="I71" s="27">
        <f t="shared" si="4"/>
        <v>1.6376550871599522</v>
      </c>
      <c r="J71" s="27">
        <f t="shared" si="5"/>
        <v>301</v>
      </c>
      <c r="K71" s="27">
        <f t="shared" si="6"/>
        <v>215</v>
      </c>
      <c r="L71" s="27">
        <f t="shared" si="7"/>
        <v>1.1369043262692138</v>
      </c>
      <c r="M71" s="32">
        <f t="shared" si="8"/>
        <v>1</v>
      </c>
      <c r="N71" s="27">
        <f t="shared" si="11"/>
        <v>2292.51722625</v>
      </c>
      <c r="O71" s="27">
        <f t="shared" si="11"/>
        <v>3347.3591227756961</v>
      </c>
      <c r="P71" s="27">
        <f t="shared" si="11"/>
        <v>13.367523414451828</v>
      </c>
      <c r="Q71" s="27">
        <f t="shared" si="11"/>
        <v>2456.9426000000003</v>
      </c>
      <c r="R71" s="27">
        <f t="shared" si="11"/>
        <v>1754.9590000000001</v>
      </c>
      <c r="S71" s="27">
        <f t="shared" si="11"/>
        <v>9.2800952536050847</v>
      </c>
      <c r="T71" s="32">
        <f t="shared" si="11"/>
        <v>8.1626000000000012</v>
      </c>
      <c r="U71" s="10"/>
    </row>
    <row r="72" spans="1:21" x14ac:dyDescent="0.25">
      <c r="A72" s="10"/>
      <c r="B72" s="4">
        <f>IF(ISBLANK('INPUT | Operations'!$B77),"",COUNT('INPUT | Operations'!$B$12:$B76))</f>
        <v>65</v>
      </c>
      <c r="C72" s="27">
        <f>IF(ISNUMBER($B72),('INPUT | Operations'!$C76+'INPUT | Operations'!$C77)/2,"")</f>
        <v>43749.5</v>
      </c>
      <c r="D72" s="28">
        <f t="shared" ref="D72:D135" si="12">IF(ISNUMBER($B72),C72*0.3048/1000,"")</f>
        <v>13.334847600000002</v>
      </c>
      <c r="E72" s="26">
        <f>IF(ISNUMBER($B72),'INPUT | Operations'!$B77-'INPUT | Operations'!$B76,"")</f>
        <v>1</v>
      </c>
      <c r="F72" s="32">
        <f>IF(ISNUMBER($B72),IF('INPUT | Operations'!$B77&lt;Booster_BurnTime,1,IF('INPUT | Operations'!$B76&lt;=Booster_BurnTime,(Booster_BurnTime-'INPUT | Operations'!$B76)/('INPUT | Operations'!$B77-'INPUT | Operations'!$B76),0))*'INPUT | Operations'!$E76*NumberOfBoosters*NumberOfOps*$E72,"")</f>
        <v>8162.6</v>
      </c>
      <c r="G72" s="34">
        <f t="shared" ref="G72:G135" si="13">IF(ISNUMBER($B72),Booster_H2O+MW_H2O/MW_H*Booster_H+MW_H2O/MW_H2*Booster_H2+Booster_OH,"")</f>
        <v>280.85624999999999</v>
      </c>
      <c r="H72" s="27">
        <f t="shared" ref="H72:H135" si="14">IF(ISNUMBER($B72),Booster_CO2+MW_CO2/MW_CO*(Booster_CO-$I72),"")</f>
        <v>410.0185207995533</v>
      </c>
      <c r="I72" s="27">
        <f t="shared" ref="I72:I135" si="15">IF(ISNUMBER($B72),MIN(0.0025*EXP(0.067*$D72)*(Booster_CO+Booster_CO2),Booster_CO),"")</f>
        <v>1.6799118801680726</v>
      </c>
      <c r="J72" s="27">
        <f t="shared" ref="J72:J135" si="16">IF(ISNUMBER($B72),Booster_Al2O3,"")</f>
        <v>301</v>
      </c>
      <c r="K72" s="27">
        <f t="shared" ref="K72:K135" si="17">IF(ISNUMBER($B72),Booster_HCl+Booster_Cl+Booster_Cl2,"")</f>
        <v>215</v>
      </c>
      <c r="L72" s="27">
        <f t="shared" ref="L72:L135" si="18">IF(ISNUMBER($B72),Booster_NOx+33*EXP(-0.26*$D72),"")</f>
        <v>1.0298850411374714</v>
      </c>
      <c r="M72" s="32">
        <f t="shared" ref="M72:M135" si="19">IF(ISNUMBER($B72),Booster_BC*MAX(0.04,MIN(1,0.04*EXP(0.12*($D72-15)))),"")</f>
        <v>1</v>
      </c>
      <c r="N72" s="27">
        <f t="shared" si="11"/>
        <v>2292.51722625</v>
      </c>
      <c r="O72" s="27">
        <f t="shared" si="11"/>
        <v>3346.817177878434</v>
      </c>
      <c r="P72" s="27">
        <f t="shared" si="11"/>
        <v>13.71244871305991</v>
      </c>
      <c r="Q72" s="27">
        <f t="shared" si="11"/>
        <v>2456.9426000000003</v>
      </c>
      <c r="R72" s="27">
        <f t="shared" si="11"/>
        <v>1754.9590000000001</v>
      </c>
      <c r="S72" s="27">
        <f t="shared" si="11"/>
        <v>8.4065396367887235</v>
      </c>
      <c r="T72" s="32">
        <f t="shared" si="11"/>
        <v>8.1626000000000012</v>
      </c>
      <c r="U72" s="10"/>
    </row>
    <row r="73" spans="1:21" x14ac:dyDescent="0.25">
      <c r="A73" s="10"/>
      <c r="B73" s="4">
        <f>IF(ISBLANK('INPUT | Operations'!$B78),"",COUNT('INPUT | Operations'!$B$12:$B77))</f>
        <v>66</v>
      </c>
      <c r="C73" s="27">
        <f>IF(ISNUMBER($B73),('INPUT | Operations'!$C77+'INPUT | Operations'!$C78)/2,"")</f>
        <v>45020</v>
      </c>
      <c r="D73" s="28">
        <f t="shared" si="12"/>
        <v>13.722096000000001</v>
      </c>
      <c r="E73" s="26">
        <f>IF(ISNUMBER($B73),'INPUT | Operations'!$B78-'INPUT | Operations'!$B77,"")</f>
        <v>1</v>
      </c>
      <c r="F73" s="32">
        <f>IF(ISNUMBER($B73),IF('INPUT | Operations'!$B78&lt;Booster_BurnTime,1,IF('INPUT | Operations'!$B77&lt;=Booster_BurnTime,(Booster_BurnTime-'INPUT | Operations'!$B77)/('INPUT | Operations'!$B78-'INPUT | Operations'!$B77),0))*'INPUT | Operations'!$E77*NumberOfBoosters*NumberOfOps*$E73,"")</f>
        <v>8162.6</v>
      </c>
      <c r="G73" s="34">
        <f t="shared" si="13"/>
        <v>280.85624999999999</v>
      </c>
      <c r="H73" s="27">
        <f t="shared" si="14"/>
        <v>409.94914192909448</v>
      </c>
      <c r="I73" s="27">
        <f t="shared" si="15"/>
        <v>1.7240686343528282</v>
      </c>
      <c r="J73" s="27">
        <f t="shared" si="16"/>
        <v>301</v>
      </c>
      <c r="K73" s="27">
        <f t="shared" si="17"/>
        <v>215</v>
      </c>
      <c r="L73" s="27">
        <f t="shared" si="18"/>
        <v>0.93124079068598864</v>
      </c>
      <c r="M73" s="32">
        <f t="shared" si="19"/>
        <v>1</v>
      </c>
      <c r="N73" s="27">
        <f t="shared" si="11"/>
        <v>2292.51722625</v>
      </c>
      <c r="O73" s="27">
        <f t="shared" si="11"/>
        <v>3346.2508659104269</v>
      </c>
      <c r="P73" s="27">
        <f t="shared" si="11"/>
        <v>14.072882634768396</v>
      </c>
      <c r="Q73" s="27">
        <f t="shared" si="11"/>
        <v>2456.9426000000003</v>
      </c>
      <c r="R73" s="27">
        <f t="shared" si="11"/>
        <v>1754.9590000000001</v>
      </c>
      <c r="S73" s="27">
        <f t="shared" si="11"/>
        <v>7.6013460780534512</v>
      </c>
      <c r="T73" s="32">
        <f t="shared" si="11"/>
        <v>8.1626000000000012</v>
      </c>
      <c r="U73" s="10"/>
    </row>
    <row r="74" spans="1:21" x14ac:dyDescent="0.25">
      <c r="A74" s="10"/>
      <c r="B74" s="4">
        <f>IF(ISBLANK('INPUT | Operations'!$B79),"",COUNT('INPUT | Operations'!$B$12:$B78))</f>
        <v>67</v>
      </c>
      <c r="C74" s="27">
        <f>IF(ISNUMBER($B74),('INPUT | Operations'!$C78+'INPUT | Operations'!$C79)/2,"")</f>
        <v>46314</v>
      </c>
      <c r="D74" s="28">
        <f t="shared" si="12"/>
        <v>14.116507199999999</v>
      </c>
      <c r="E74" s="26">
        <f>IF(ISNUMBER($B74),'INPUT | Operations'!$B79-'INPUT | Operations'!$B78,"")</f>
        <v>1</v>
      </c>
      <c r="F74" s="32">
        <f>IF(ISNUMBER($B74),IF('INPUT | Operations'!$B79&lt;Booster_BurnTime,1,IF('INPUT | Operations'!$B78&lt;=Booster_BurnTime,(Booster_BurnTime-'INPUT | Operations'!$B78)/('INPUT | Operations'!$B79-'INPUT | Operations'!$B78),0))*'INPUT | Operations'!$E78*NumberOfBoosters*NumberOfOps*$E74,"")</f>
        <v>8162.6</v>
      </c>
      <c r="G74" s="34">
        <f t="shared" si="13"/>
        <v>280.85624999999999</v>
      </c>
      <c r="H74" s="27">
        <f t="shared" si="14"/>
        <v>409.87660493631103</v>
      </c>
      <c r="I74" s="27">
        <f t="shared" si="15"/>
        <v>1.7702354015321984</v>
      </c>
      <c r="J74" s="27">
        <f t="shared" si="16"/>
        <v>301</v>
      </c>
      <c r="K74" s="27">
        <f t="shared" si="17"/>
        <v>215</v>
      </c>
      <c r="L74" s="27">
        <f t="shared" si="18"/>
        <v>0.84047816039550127</v>
      </c>
      <c r="M74" s="32">
        <f t="shared" si="19"/>
        <v>1</v>
      </c>
      <c r="N74" s="27">
        <f t="shared" si="11"/>
        <v>2292.51722625</v>
      </c>
      <c r="O74" s="27">
        <f t="shared" si="11"/>
        <v>3345.6587754531324</v>
      </c>
      <c r="P74" s="27">
        <f t="shared" si="11"/>
        <v>14.449723488546722</v>
      </c>
      <c r="Q74" s="27">
        <f t="shared" si="11"/>
        <v>2456.9426000000003</v>
      </c>
      <c r="R74" s="27">
        <f t="shared" si="11"/>
        <v>1754.9590000000001</v>
      </c>
      <c r="S74" s="27">
        <f t="shared" si="11"/>
        <v>6.8604870320443192</v>
      </c>
      <c r="T74" s="32">
        <f t="shared" si="11"/>
        <v>8.1626000000000012</v>
      </c>
      <c r="U74" s="10"/>
    </row>
    <row r="75" spans="1:21" x14ac:dyDescent="0.25">
      <c r="A75" s="10"/>
      <c r="B75" s="4">
        <f>IF(ISBLANK('INPUT | Operations'!$B80),"",COUNT('INPUT | Operations'!$B$12:$B79))</f>
        <v>68</v>
      </c>
      <c r="C75" s="27">
        <f>IF(ISNUMBER($B75),('INPUT | Operations'!$C79+'INPUT | Operations'!$C80)/2,"")</f>
        <v>47631.5</v>
      </c>
      <c r="D75" s="28">
        <f t="shared" si="12"/>
        <v>14.518081200000001</v>
      </c>
      <c r="E75" s="26">
        <f>IF(ISNUMBER($B75),'INPUT | Operations'!$B80-'INPUT | Operations'!$B79,"")</f>
        <v>1</v>
      </c>
      <c r="F75" s="32">
        <f>IF(ISNUMBER($B75),IF('INPUT | Operations'!$B80&lt;Booster_BurnTime,1,IF('INPUT | Operations'!$B79&lt;=Booster_BurnTime,(Booster_BurnTime-'INPUT | Operations'!$B79)/('INPUT | Operations'!$B80-'INPUT | Operations'!$B79),0))*'INPUT | Operations'!$E79*NumberOfBoosters*NumberOfOps*$E75,"")</f>
        <v>8162.6</v>
      </c>
      <c r="G75" s="34">
        <f t="shared" si="13"/>
        <v>280.85624999999999</v>
      </c>
      <c r="H75" s="27">
        <f t="shared" si="14"/>
        <v>409.80075468242694</v>
      </c>
      <c r="I75" s="27">
        <f t="shared" si="15"/>
        <v>1.8185109210594252</v>
      </c>
      <c r="J75" s="27">
        <f t="shared" si="16"/>
        <v>301</v>
      </c>
      <c r="K75" s="27">
        <f t="shared" si="17"/>
        <v>215</v>
      </c>
      <c r="L75" s="27">
        <f t="shared" si="18"/>
        <v>0.75715026049443779</v>
      </c>
      <c r="M75" s="32">
        <f t="shared" si="19"/>
        <v>1</v>
      </c>
      <c r="N75" s="27">
        <f t="shared" si="11"/>
        <v>2292.51722625</v>
      </c>
      <c r="O75" s="27">
        <f t="shared" si="11"/>
        <v>3345.0396401707781</v>
      </c>
      <c r="P75" s="27">
        <f t="shared" si="11"/>
        <v>14.843777244239666</v>
      </c>
      <c r="Q75" s="27">
        <f t="shared" si="11"/>
        <v>2456.9426000000003</v>
      </c>
      <c r="R75" s="27">
        <f t="shared" si="11"/>
        <v>1754.9590000000001</v>
      </c>
      <c r="S75" s="27">
        <f t="shared" si="11"/>
        <v>6.1803147163118988</v>
      </c>
      <c r="T75" s="32">
        <f t="shared" si="11"/>
        <v>8.1626000000000012</v>
      </c>
      <c r="U75" s="10"/>
    </row>
    <row r="76" spans="1:21" x14ac:dyDescent="0.25">
      <c r="A76" s="10"/>
      <c r="B76" s="4">
        <f>IF(ISBLANK('INPUT | Operations'!$B81),"",COUNT('INPUT | Operations'!$B$12:$B80))</f>
        <v>69</v>
      </c>
      <c r="C76" s="27">
        <f>IF(ISNUMBER($B76),('INPUT | Operations'!$C80+'INPUT | Operations'!$C81)/2,"")</f>
        <v>48972.5</v>
      </c>
      <c r="D76" s="28">
        <f t="shared" si="12"/>
        <v>14.926818000000001</v>
      </c>
      <c r="E76" s="26">
        <f>IF(ISNUMBER($B76),'INPUT | Operations'!$B81-'INPUT | Operations'!$B80,"")</f>
        <v>1</v>
      </c>
      <c r="F76" s="32">
        <f>IF(ISNUMBER($B76),IF('INPUT | Operations'!$B81&lt;Booster_BurnTime,1,IF('INPUT | Operations'!$B80&lt;=Booster_BurnTime,(Booster_BurnTime-'INPUT | Operations'!$B80)/('INPUT | Operations'!$B81-'INPUT | Operations'!$B80),0))*'INPUT | Operations'!$E80*NumberOfBoosters*NumberOfOps*$E76,"")</f>
        <v>8162.6</v>
      </c>
      <c r="G76" s="34">
        <f t="shared" si="13"/>
        <v>280.85624999999999</v>
      </c>
      <c r="H76" s="27">
        <f t="shared" si="14"/>
        <v>409.72142699994583</v>
      </c>
      <c r="I76" s="27">
        <f t="shared" si="15"/>
        <v>1.8689996786911984</v>
      </c>
      <c r="J76" s="27">
        <f t="shared" si="16"/>
        <v>301</v>
      </c>
      <c r="K76" s="27">
        <f t="shared" si="17"/>
        <v>215</v>
      </c>
      <c r="L76" s="27">
        <f t="shared" si="18"/>
        <v>0.68081469399395045</v>
      </c>
      <c r="M76" s="32">
        <f t="shared" si="19"/>
        <v>1</v>
      </c>
      <c r="N76" s="27">
        <f t="shared" si="11"/>
        <v>2292.51722625</v>
      </c>
      <c r="O76" s="27">
        <f t="shared" si="11"/>
        <v>3344.3921200297582</v>
      </c>
      <c r="P76" s="27">
        <f t="shared" si="11"/>
        <v>15.255896777284777</v>
      </c>
      <c r="Q76" s="27">
        <f t="shared" si="11"/>
        <v>2456.9426000000003</v>
      </c>
      <c r="R76" s="27">
        <f t="shared" si="11"/>
        <v>1754.9590000000001</v>
      </c>
      <c r="S76" s="27">
        <f t="shared" si="11"/>
        <v>5.5572180211950197</v>
      </c>
      <c r="T76" s="32">
        <f t="shared" si="11"/>
        <v>8.1626000000000012</v>
      </c>
      <c r="U76" s="10"/>
    </row>
    <row r="77" spans="1:21" x14ac:dyDescent="0.25">
      <c r="A77" s="10"/>
      <c r="B77" s="4">
        <f>IF(ISBLANK('INPUT | Operations'!$B82),"",COUNT('INPUT | Operations'!$B$12:$B81))</f>
        <v>70</v>
      </c>
      <c r="C77" s="27">
        <f>IF(ISNUMBER($B77),('INPUT | Operations'!$C81+'INPUT | Operations'!$C82)/2,"")</f>
        <v>50338</v>
      </c>
      <c r="D77" s="28">
        <f t="shared" si="12"/>
        <v>15.343022400000002</v>
      </c>
      <c r="E77" s="26">
        <f>IF(ISNUMBER($B77),'INPUT | Operations'!$B82-'INPUT | Operations'!$B81,"")</f>
        <v>1</v>
      </c>
      <c r="F77" s="32">
        <f>IF(ISNUMBER($B77),IF('INPUT | Operations'!$B82&lt;Booster_BurnTime,1,IF('INPUT | Operations'!$B81&lt;=Booster_BurnTime,(Booster_BurnTime-'INPUT | Operations'!$B81)/('INPUT | Operations'!$B82-'INPUT | Operations'!$B81),0))*'INPUT | Operations'!$E81*NumberOfBoosters*NumberOfOps*$E77,"")</f>
        <v>8162.6</v>
      </c>
      <c r="G77" s="34">
        <f t="shared" si="13"/>
        <v>280.85624999999999</v>
      </c>
      <c r="H77" s="27">
        <f t="shared" si="14"/>
        <v>409.63838646235359</v>
      </c>
      <c r="I77" s="27">
        <f t="shared" si="15"/>
        <v>1.9218515135738041</v>
      </c>
      <c r="J77" s="27">
        <f t="shared" si="16"/>
        <v>301</v>
      </c>
      <c r="K77" s="27">
        <f t="shared" si="17"/>
        <v>215</v>
      </c>
      <c r="L77" s="27">
        <f t="shared" si="18"/>
        <v>0.61098781511776035</v>
      </c>
      <c r="M77" s="32">
        <f t="shared" si="19"/>
        <v>1.0420216161691251</v>
      </c>
      <c r="N77" s="27">
        <f t="shared" si="11"/>
        <v>2292.51722625</v>
      </c>
      <c r="O77" s="27">
        <f t="shared" si="11"/>
        <v>3343.7142933376076</v>
      </c>
      <c r="P77" s="27">
        <f t="shared" si="11"/>
        <v>15.687305164697534</v>
      </c>
      <c r="Q77" s="27">
        <f t="shared" si="11"/>
        <v>2456.9426000000003</v>
      </c>
      <c r="R77" s="27">
        <f t="shared" si="11"/>
        <v>1754.9590000000001</v>
      </c>
      <c r="S77" s="27">
        <f t="shared" si="11"/>
        <v>4.9872491396802303</v>
      </c>
      <c r="T77" s="32">
        <f t="shared" si="11"/>
        <v>8.5056056441421006</v>
      </c>
      <c r="U77" s="10"/>
    </row>
    <row r="78" spans="1:21" x14ac:dyDescent="0.25">
      <c r="A78" s="10"/>
      <c r="B78" s="4">
        <f>IF(ISBLANK('INPUT | Operations'!$B83),"",COUNT('INPUT | Operations'!$B$12:$B82))</f>
        <v>71</v>
      </c>
      <c r="C78" s="27">
        <f>IF(ISNUMBER($B78),('INPUT | Operations'!$C82+'INPUT | Operations'!$C83)/2,"")</f>
        <v>51727.5</v>
      </c>
      <c r="D78" s="28">
        <f t="shared" si="12"/>
        <v>15.766542000000001</v>
      </c>
      <c r="E78" s="26">
        <f>IF(ISNUMBER($B78),'INPUT | Operations'!$B83-'INPUT | Operations'!$B82,"")</f>
        <v>1</v>
      </c>
      <c r="F78" s="32">
        <f>IF(ISNUMBER($B78),IF('INPUT | Operations'!$B83&lt;Booster_BurnTime,1,IF('INPUT | Operations'!$B82&lt;=Booster_BurnTime,(Booster_BurnTime-'INPUT | Operations'!$B82)/('INPUT | Operations'!$B83-'INPUT | Operations'!$B82),0))*'INPUT | Operations'!$E82*NumberOfBoosters*NumberOfOps*$E78,"")</f>
        <v>8162.6</v>
      </c>
      <c r="G78" s="34">
        <f t="shared" si="13"/>
        <v>280.85624999999999</v>
      </c>
      <c r="H78" s="27">
        <f t="shared" si="14"/>
        <v>409.55147550598667</v>
      </c>
      <c r="I78" s="27">
        <f t="shared" si="15"/>
        <v>1.9771667084000648</v>
      </c>
      <c r="J78" s="27">
        <f t="shared" si="16"/>
        <v>301</v>
      </c>
      <c r="K78" s="27">
        <f t="shared" si="17"/>
        <v>215</v>
      </c>
      <c r="L78" s="27">
        <f t="shared" si="18"/>
        <v>0.54728074758273282</v>
      </c>
      <c r="M78" s="32">
        <f t="shared" si="19"/>
        <v>1.0963484205857623</v>
      </c>
      <c r="N78" s="27">
        <f t="shared" si="11"/>
        <v>2292.51722625</v>
      </c>
      <c r="O78" s="27">
        <f t="shared" si="11"/>
        <v>3343.004873965167</v>
      </c>
      <c r="P78" s="27">
        <f t="shared" si="11"/>
        <v>16.13882097398637</v>
      </c>
      <c r="Q78" s="27">
        <f t="shared" si="11"/>
        <v>2456.9426000000003</v>
      </c>
      <c r="R78" s="27">
        <f t="shared" si="11"/>
        <v>1754.9590000000001</v>
      </c>
      <c r="S78" s="27">
        <f t="shared" si="11"/>
        <v>4.4672338302188157</v>
      </c>
      <c r="T78" s="32">
        <f t="shared" si="11"/>
        <v>8.9490536178733429</v>
      </c>
      <c r="U78" s="10"/>
    </row>
    <row r="79" spans="1:21" x14ac:dyDescent="0.25">
      <c r="A79" s="10"/>
      <c r="B79" s="4">
        <f>IF(ISBLANK('INPUT | Operations'!$B84),"",COUNT('INPUT | Operations'!$B$12:$B83))</f>
        <v>72</v>
      </c>
      <c r="C79" s="27">
        <f>IF(ISNUMBER($B79),('INPUT | Operations'!$C83+'INPUT | Operations'!$C84)/2,"")</f>
        <v>53141</v>
      </c>
      <c r="D79" s="28">
        <f t="shared" si="12"/>
        <v>16.197376800000001</v>
      </c>
      <c r="E79" s="26">
        <f>IF(ISNUMBER($B79),'INPUT | Operations'!$B84-'INPUT | Operations'!$B83,"")</f>
        <v>1</v>
      </c>
      <c r="F79" s="32">
        <f>IF(ISNUMBER($B79),IF('INPUT | Operations'!$B84&lt;Booster_BurnTime,1,IF('INPUT | Operations'!$B83&lt;=Booster_BurnTime,(Booster_BurnTime-'INPUT | Operations'!$B83)/('INPUT | Operations'!$B84-'INPUT | Operations'!$B83),0))*'INPUT | Operations'!$E83*NumberOfBoosters*NumberOfOps*$E79,"")</f>
        <v>8162.6</v>
      </c>
      <c r="G79" s="34">
        <f t="shared" si="13"/>
        <v>280.85624999999999</v>
      </c>
      <c r="H79" s="27">
        <f t="shared" si="14"/>
        <v>409.46049629098991</v>
      </c>
      <c r="I79" s="27">
        <f t="shared" si="15"/>
        <v>2.0350711799771366</v>
      </c>
      <c r="J79" s="27">
        <f t="shared" si="16"/>
        <v>301</v>
      </c>
      <c r="K79" s="27">
        <f t="shared" si="17"/>
        <v>215</v>
      </c>
      <c r="L79" s="27">
        <f t="shared" si="18"/>
        <v>0.48928486821730943</v>
      </c>
      <c r="M79" s="32">
        <f t="shared" si="19"/>
        <v>1.154520626697829</v>
      </c>
      <c r="N79" s="27">
        <f t="shared" si="11"/>
        <v>2292.51722625</v>
      </c>
      <c r="O79" s="27">
        <f t="shared" si="11"/>
        <v>3342.2622470248343</v>
      </c>
      <c r="P79" s="27">
        <f t="shared" si="11"/>
        <v>16.611472013681379</v>
      </c>
      <c r="Q79" s="27">
        <f t="shared" si="11"/>
        <v>2456.9426000000003</v>
      </c>
      <c r="R79" s="27">
        <f t="shared" si="11"/>
        <v>1754.9590000000001</v>
      </c>
      <c r="S79" s="27">
        <f t="shared" si="11"/>
        <v>3.9938366653106101</v>
      </c>
      <c r="T79" s="32">
        <f t="shared" si="11"/>
        <v>9.4238900674836987</v>
      </c>
      <c r="U79" s="10"/>
    </row>
    <row r="80" spans="1:21" x14ac:dyDescent="0.25">
      <c r="A80" s="10"/>
      <c r="B80" s="4">
        <f>IF(ISBLANK('INPUT | Operations'!$B85),"",COUNT('INPUT | Operations'!$B$12:$B84))</f>
        <v>73</v>
      </c>
      <c r="C80" s="27">
        <f>IF(ISNUMBER($B80),('INPUT | Operations'!$C84+'INPUT | Operations'!$C85)/2,"")</f>
        <v>54579</v>
      </c>
      <c r="D80" s="28">
        <f t="shared" si="12"/>
        <v>16.635679200000002</v>
      </c>
      <c r="E80" s="26">
        <f>IF(ISNUMBER($B80),'INPUT | Operations'!$B85-'INPUT | Operations'!$B84,"")</f>
        <v>1</v>
      </c>
      <c r="F80" s="32">
        <f>IF(ISNUMBER($B80),IF('INPUT | Operations'!$B85&lt;Booster_BurnTime,1,IF('INPUT | Operations'!$B84&lt;=Booster_BurnTime,(Booster_BurnTime-'INPUT | Operations'!$B84)/('INPUT | Operations'!$B85-'INPUT | Operations'!$B84),0))*'INPUT | Operations'!$E84*NumberOfBoosters*NumberOfOps*$E80,"")</f>
        <v>8162.6</v>
      </c>
      <c r="G80" s="34">
        <f t="shared" si="13"/>
        <v>280.85624999999999</v>
      </c>
      <c r="H80" s="27">
        <f t="shared" si="14"/>
        <v>409.36520554088901</v>
      </c>
      <c r="I80" s="27">
        <f t="shared" si="15"/>
        <v>2.095719763623118</v>
      </c>
      <c r="J80" s="27">
        <f t="shared" si="16"/>
        <v>301</v>
      </c>
      <c r="K80" s="27">
        <f t="shared" si="17"/>
        <v>215</v>
      </c>
      <c r="L80" s="27">
        <f t="shared" si="18"/>
        <v>0.43658638018412949</v>
      </c>
      <c r="M80" s="32">
        <f t="shared" si="19"/>
        <v>1.2168694107303335</v>
      </c>
      <c r="N80" s="27">
        <f t="shared" si="11"/>
        <v>2292.51722625</v>
      </c>
      <c r="O80" s="27">
        <f t="shared" si="11"/>
        <v>3341.4844267480607</v>
      </c>
      <c r="P80" s="27">
        <f t="shared" si="11"/>
        <v>17.106522142550062</v>
      </c>
      <c r="Q80" s="27">
        <f t="shared" si="11"/>
        <v>2456.9426000000003</v>
      </c>
      <c r="R80" s="27">
        <f t="shared" si="11"/>
        <v>1754.9590000000001</v>
      </c>
      <c r="S80" s="27">
        <f t="shared" si="11"/>
        <v>3.5636799868909756</v>
      </c>
      <c r="T80" s="32">
        <f t="shared" si="11"/>
        <v>9.9328182520274204</v>
      </c>
      <c r="U80" s="10"/>
    </row>
    <row r="81" spans="1:21" x14ac:dyDescent="0.25">
      <c r="A81" s="10"/>
      <c r="B81" s="4">
        <f>IF(ISBLANK('INPUT | Operations'!$B86),"",COUNT('INPUT | Operations'!$B$12:$B85))</f>
        <v>74</v>
      </c>
      <c r="C81" s="27">
        <f>IF(ISNUMBER($B81),('INPUT | Operations'!$C85+'INPUT | Operations'!$C86)/2,"")</f>
        <v>56040.5</v>
      </c>
      <c r="D81" s="28">
        <f t="shared" si="12"/>
        <v>17.081144399999999</v>
      </c>
      <c r="E81" s="26">
        <f>IF(ISNUMBER($B81),'INPUT | Operations'!$B86-'INPUT | Operations'!$B85,"")</f>
        <v>1</v>
      </c>
      <c r="F81" s="32">
        <f>IF(ISNUMBER($B81),IF('INPUT | Operations'!$B86&lt;Booster_BurnTime,1,IF('INPUT | Operations'!$B85&lt;=Booster_BurnTime,(Booster_BurnTime-'INPUT | Operations'!$B85)/('INPUT | Operations'!$B86-'INPUT | Operations'!$B85),0))*'INPUT | Operations'!$E85*NumberOfBoosters*NumberOfOps*$E81,"")</f>
        <v>8162.6</v>
      </c>
      <c r="G81" s="34">
        <f t="shared" si="13"/>
        <v>280.85624999999999</v>
      </c>
      <c r="H81" s="27">
        <f t="shared" si="14"/>
        <v>409.26544724790767</v>
      </c>
      <c r="I81" s="27">
        <f t="shared" si="15"/>
        <v>2.1592117517736429</v>
      </c>
      <c r="J81" s="27">
        <f t="shared" si="16"/>
        <v>301</v>
      </c>
      <c r="K81" s="27">
        <f t="shared" si="17"/>
        <v>215</v>
      </c>
      <c r="L81" s="27">
        <f t="shared" si="18"/>
        <v>0.388838968990454</v>
      </c>
      <c r="M81" s="32">
        <f t="shared" si="19"/>
        <v>1.2836881834562919</v>
      </c>
      <c r="N81" s="27">
        <f t="shared" si="11"/>
        <v>2292.51722625</v>
      </c>
      <c r="O81" s="27">
        <f t="shared" si="11"/>
        <v>3340.6701397057709</v>
      </c>
      <c r="P81" s="27">
        <f t="shared" si="11"/>
        <v>17.624781845027538</v>
      </c>
      <c r="Q81" s="27">
        <f t="shared" si="11"/>
        <v>2456.9426000000003</v>
      </c>
      <c r="R81" s="27">
        <f t="shared" si="11"/>
        <v>1754.9590000000001</v>
      </c>
      <c r="S81" s="27">
        <f t="shared" si="11"/>
        <v>3.1739369682814798</v>
      </c>
      <c r="T81" s="32">
        <f t="shared" ref="N81:T118" si="20">IFERROR($F81*M81/1000,"")</f>
        <v>10.478233166280328</v>
      </c>
      <c r="U81" s="10"/>
    </row>
    <row r="82" spans="1:21" x14ac:dyDescent="0.25">
      <c r="A82" s="10"/>
      <c r="B82" s="4">
        <f>IF(ISBLANK('INPUT | Operations'!$B87),"",COUNT('INPUT | Operations'!$B$12:$B86))</f>
        <v>75</v>
      </c>
      <c r="C82" s="27">
        <f>IF(ISNUMBER($B82),('INPUT | Operations'!$C86+'INPUT | Operations'!$C87)/2,"")</f>
        <v>57525.5</v>
      </c>
      <c r="D82" s="28">
        <f t="shared" si="12"/>
        <v>17.5337724</v>
      </c>
      <c r="E82" s="26">
        <f>IF(ISNUMBER($B82),'INPUT | Operations'!$B87-'INPUT | Operations'!$B86,"")</f>
        <v>1</v>
      </c>
      <c r="F82" s="32">
        <f>IF(ISNUMBER($B82),IF('INPUT | Operations'!$B87&lt;Booster_BurnTime,1,IF('INPUT | Operations'!$B86&lt;=Booster_BurnTime,(Booster_BurnTime-'INPUT | Operations'!$B86)/('INPUT | Operations'!$B87-'INPUT | Operations'!$B86),0))*'INPUT | Operations'!$E86*NumberOfBoosters*NumberOfOps*$E82,"")</f>
        <v>8162.6</v>
      </c>
      <c r="G82" s="34">
        <f t="shared" si="13"/>
        <v>280.85624999999999</v>
      </c>
      <c r="H82" s="27">
        <f t="shared" si="14"/>
        <v>409.1609888399658</v>
      </c>
      <c r="I82" s="27">
        <f t="shared" si="15"/>
        <v>2.2256951668468106</v>
      </c>
      <c r="J82" s="27">
        <f t="shared" si="16"/>
        <v>301</v>
      </c>
      <c r="K82" s="27">
        <f t="shared" si="17"/>
        <v>215</v>
      </c>
      <c r="L82" s="27">
        <f t="shared" si="18"/>
        <v>0.34566911983271348</v>
      </c>
      <c r="M82" s="32">
        <f t="shared" si="19"/>
        <v>1.3553404643868627</v>
      </c>
      <c r="N82" s="27">
        <f t="shared" si="20"/>
        <v>2292.51722625</v>
      </c>
      <c r="O82" s="27">
        <f t="shared" si="20"/>
        <v>3339.817487505105</v>
      </c>
      <c r="P82" s="27">
        <f t="shared" si="20"/>
        <v>18.167459368903774</v>
      </c>
      <c r="Q82" s="27">
        <f t="shared" si="20"/>
        <v>2456.9426000000003</v>
      </c>
      <c r="R82" s="27">
        <f t="shared" si="20"/>
        <v>1754.9590000000001</v>
      </c>
      <c r="S82" s="27">
        <f t="shared" si="20"/>
        <v>2.8215587575465069</v>
      </c>
      <c r="T82" s="32">
        <f t="shared" si="20"/>
        <v>11.063102074604206</v>
      </c>
      <c r="U82" s="10"/>
    </row>
    <row r="83" spans="1:21" x14ac:dyDescent="0.25">
      <c r="A83" s="10"/>
      <c r="B83" s="4">
        <f>IF(ISBLANK('INPUT | Operations'!$B88),"",COUNT('INPUT | Operations'!$B$12:$B87))</f>
        <v>76</v>
      </c>
      <c r="C83" s="27">
        <f>IF(ISNUMBER($B83),('INPUT | Operations'!$C87+'INPUT | Operations'!$C88)/2,"")</f>
        <v>59034.5</v>
      </c>
      <c r="D83" s="28">
        <f t="shared" si="12"/>
        <v>17.993715599999998</v>
      </c>
      <c r="E83" s="26">
        <f>IF(ISNUMBER($B83),'INPUT | Operations'!$B88-'INPUT | Operations'!$B87,"")</f>
        <v>1</v>
      </c>
      <c r="F83" s="32">
        <f>IF(ISNUMBER($B83),IF('INPUT | Operations'!$B88&lt;Booster_BurnTime,1,IF('INPUT | Operations'!$B87&lt;=Booster_BurnTime,(Booster_BurnTime-'INPUT | Operations'!$B87)/('INPUT | Operations'!$B88-'INPUT | Operations'!$B87),0))*'INPUT | Operations'!$E87*NumberOfBoosters*NumberOfOps*$E83,"")</f>
        <v>8162.6</v>
      </c>
      <c r="G83" s="34">
        <f t="shared" si="13"/>
        <v>280.85624999999999</v>
      </c>
      <c r="H83" s="27">
        <f t="shared" si="14"/>
        <v>409.05154694450187</v>
      </c>
      <c r="I83" s="27">
        <f t="shared" si="15"/>
        <v>2.2953503636459733</v>
      </c>
      <c r="J83" s="27">
        <f t="shared" si="16"/>
        <v>301</v>
      </c>
      <c r="K83" s="27">
        <f t="shared" si="17"/>
        <v>215</v>
      </c>
      <c r="L83" s="27">
        <f t="shared" si="18"/>
        <v>0.30670819308725566</v>
      </c>
      <c r="M83" s="32">
        <f t="shared" si="19"/>
        <v>1.4322489081868595</v>
      </c>
      <c r="N83" s="27">
        <f t="shared" si="20"/>
        <v>2292.51722625</v>
      </c>
      <c r="O83" s="27">
        <f t="shared" si="20"/>
        <v>3338.9241570891909</v>
      </c>
      <c r="P83" s="27">
        <f t="shared" si="20"/>
        <v>18.736026878296624</v>
      </c>
      <c r="Q83" s="27">
        <f t="shared" si="20"/>
        <v>2456.9426000000003</v>
      </c>
      <c r="R83" s="27">
        <f t="shared" si="20"/>
        <v>1754.9590000000001</v>
      </c>
      <c r="S83" s="27">
        <f t="shared" si="20"/>
        <v>2.5035362968940329</v>
      </c>
      <c r="T83" s="32">
        <f t="shared" si="20"/>
        <v>11.690874937966059</v>
      </c>
      <c r="U83" s="10"/>
    </row>
    <row r="84" spans="1:21" x14ac:dyDescent="0.25">
      <c r="A84" s="10"/>
      <c r="B84" s="4">
        <f>IF(ISBLANK('INPUT | Operations'!$B89),"",COUNT('INPUT | Operations'!$B$12:$B88))</f>
        <v>77</v>
      </c>
      <c r="C84" s="27">
        <f>IF(ISNUMBER($B84),('INPUT | Operations'!$C88+'INPUT | Operations'!$C89)/2,"")</f>
        <v>60566.5</v>
      </c>
      <c r="D84" s="28">
        <f t="shared" si="12"/>
        <v>18.460669200000002</v>
      </c>
      <c r="E84" s="26">
        <f>IF(ISNUMBER($B84),'INPUT | Operations'!$B89-'INPUT | Operations'!$B88,"")</f>
        <v>1</v>
      </c>
      <c r="F84" s="32">
        <f>IF(ISNUMBER($B84),IF('INPUT | Operations'!$B89&lt;Booster_BurnTime,1,IF('INPUT | Operations'!$B88&lt;=Booster_BurnTime,(Booster_BurnTime-'INPUT | Operations'!$B88)/('INPUT | Operations'!$B89-'INPUT | Operations'!$B88),0))*'INPUT | Operations'!$E88*NumberOfBoosters*NumberOfOps*$E84,"")</f>
        <v>8162.6</v>
      </c>
      <c r="G84" s="34">
        <f t="shared" si="13"/>
        <v>280.85624999999999</v>
      </c>
      <c r="H84" s="27">
        <f t="shared" si="14"/>
        <v>408.9369326049902</v>
      </c>
      <c r="I84" s="27">
        <f t="shared" si="15"/>
        <v>2.3682976051100297</v>
      </c>
      <c r="J84" s="27">
        <f t="shared" si="16"/>
        <v>301</v>
      </c>
      <c r="K84" s="27">
        <f t="shared" si="17"/>
        <v>215</v>
      </c>
      <c r="L84" s="27">
        <f t="shared" si="18"/>
        <v>0.2716430391804715</v>
      </c>
      <c r="M84" s="32">
        <f t="shared" si="19"/>
        <v>1.5147952843660129</v>
      </c>
      <c r="N84" s="27">
        <f t="shared" si="20"/>
        <v>2292.51722625</v>
      </c>
      <c r="O84" s="27">
        <f t="shared" si="20"/>
        <v>3337.9886060814933</v>
      </c>
      <c r="P84" s="27">
        <f t="shared" si="20"/>
        <v>19.33146603147113</v>
      </c>
      <c r="Q84" s="27">
        <f t="shared" si="20"/>
        <v>2456.9426000000003</v>
      </c>
      <c r="R84" s="27">
        <f t="shared" si="20"/>
        <v>1754.9590000000001</v>
      </c>
      <c r="S84" s="27">
        <f t="shared" si="20"/>
        <v>2.2173134716145166</v>
      </c>
      <c r="T84" s="32">
        <f t="shared" si="20"/>
        <v>12.364667988166017</v>
      </c>
      <c r="U84" s="10"/>
    </row>
    <row r="85" spans="1:21" x14ac:dyDescent="0.25">
      <c r="A85" s="10"/>
      <c r="B85" s="4">
        <f>IF(ISBLANK('INPUT | Operations'!$B90),"",COUNT('INPUT | Operations'!$B$12:$B89))</f>
        <v>78</v>
      </c>
      <c r="C85" s="27">
        <f>IF(ISNUMBER($B85),('INPUT | Operations'!$C89+'INPUT | Operations'!$C90)/2,"")</f>
        <v>62121.5</v>
      </c>
      <c r="D85" s="28">
        <f t="shared" si="12"/>
        <v>18.9346332</v>
      </c>
      <c r="E85" s="26">
        <f>IF(ISNUMBER($B85),'INPUT | Operations'!$B90-'INPUT | Operations'!$B89,"")</f>
        <v>1</v>
      </c>
      <c r="F85" s="32">
        <f>IF(ISNUMBER($B85),IF('INPUT | Operations'!$B90&lt;Booster_BurnTime,1,IF('INPUT | Operations'!$B89&lt;=Booster_BurnTime,(Booster_BurnTime-'INPUT | Operations'!$B89)/('INPUT | Operations'!$B90-'INPUT | Operations'!$B89),0))*'INPUT | Operations'!$E89*NumberOfBoosters*NumberOfOps*$E85,"")</f>
        <v>8162.6</v>
      </c>
      <c r="G85" s="34">
        <f t="shared" si="13"/>
        <v>280.85624999999999</v>
      </c>
      <c r="H85" s="27">
        <f t="shared" si="14"/>
        <v>408.81687203435376</v>
      </c>
      <c r="I85" s="27">
        <f t="shared" si="15"/>
        <v>2.444711145281774</v>
      </c>
      <c r="J85" s="27">
        <f t="shared" si="16"/>
        <v>301</v>
      </c>
      <c r="K85" s="27">
        <f t="shared" si="17"/>
        <v>215</v>
      </c>
      <c r="L85" s="27">
        <f t="shared" si="18"/>
        <v>0.24014867445677696</v>
      </c>
      <c r="M85" s="32">
        <f t="shared" si="19"/>
        <v>1.6034474763719959</v>
      </c>
      <c r="N85" s="27">
        <f t="shared" si="20"/>
        <v>2292.51722625</v>
      </c>
      <c r="O85" s="27">
        <f t="shared" si="20"/>
        <v>3337.0085996676162</v>
      </c>
      <c r="P85" s="27">
        <f t="shared" si="20"/>
        <v>19.955199194477007</v>
      </c>
      <c r="Q85" s="27">
        <f t="shared" si="20"/>
        <v>2456.9426000000003</v>
      </c>
      <c r="R85" s="27">
        <f t="shared" si="20"/>
        <v>1754.9590000000001</v>
      </c>
      <c r="S85" s="27">
        <f t="shared" si="20"/>
        <v>1.9602375701208878</v>
      </c>
      <c r="T85" s="32">
        <f t="shared" si="20"/>
        <v>13.088300370634055</v>
      </c>
      <c r="U85" s="10"/>
    </row>
    <row r="86" spans="1:21" x14ac:dyDescent="0.25">
      <c r="A86" s="10"/>
      <c r="B86" s="4">
        <f>IF(ISBLANK('INPUT | Operations'!$B91),"",COUNT('INPUT | Operations'!$B$12:$B90))</f>
        <v>79</v>
      </c>
      <c r="C86" s="27">
        <f>IF(ISNUMBER($B86),('INPUT | Operations'!$C90+'INPUT | Operations'!$C91)/2,"")</f>
        <v>63700</v>
      </c>
      <c r="D86" s="28">
        <f t="shared" si="12"/>
        <v>19.415760000000002</v>
      </c>
      <c r="E86" s="26">
        <f>IF(ISNUMBER($B86),'INPUT | Operations'!$B91-'INPUT | Operations'!$B90,"")</f>
        <v>1</v>
      </c>
      <c r="F86" s="32">
        <f>IF(ISNUMBER($B86),IF('INPUT | Operations'!$B91&lt;Booster_BurnTime,1,IF('INPUT | Operations'!$B90&lt;=Booster_BurnTime,(Booster_BurnTime-'INPUT | Operations'!$B90)/('INPUT | Operations'!$B91-'INPUT | Operations'!$B90),0))*'INPUT | Operations'!$E90*NumberOfBoosters*NumberOfOps*$E86,"")</f>
        <v>8162.6</v>
      </c>
      <c r="G86" s="34">
        <f t="shared" si="13"/>
        <v>280.85624999999999</v>
      </c>
      <c r="H86" s="27">
        <f t="shared" si="14"/>
        <v>408.69103437285099</v>
      </c>
      <c r="I86" s="27">
        <f t="shared" si="15"/>
        <v>2.5248015625718638</v>
      </c>
      <c r="J86" s="27">
        <f t="shared" si="16"/>
        <v>301</v>
      </c>
      <c r="K86" s="27">
        <f t="shared" si="17"/>
        <v>215</v>
      </c>
      <c r="L86" s="27">
        <f t="shared" si="18"/>
        <v>0.21191075953260377</v>
      </c>
      <c r="M86" s="32">
        <f t="shared" si="19"/>
        <v>1.6987474748385134</v>
      </c>
      <c r="N86" s="27">
        <f t="shared" si="20"/>
        <v>2292.51722625</v>
      </c>
      <c r="O86" s="27">
        <f t="shared" si="20"/>
        <v>3335.9814371718335</v>
      </c>
      <c r="P86" s="27">
        <f t="shared" si="20"/>
        <v>20.608945234649099</v>
      </c>
      <c r="Q86" s="27">
        <f t="shared" si="20"/>
        <v>2456.9426000000003</v>
      </c>
      <c r="R86" s="27">
        <f t="shared" si="20"/>
        <v>1754.9590000000001</v>
      </c>
      <c r="S86" s="27">
        <f t="shared" si="20"/>
        <v>1.7297427657608315</v>
      </c>
      <c r="T86" s="32">
        <f t="shared" si="20"/>
        <v>13.86619613811685</v>
      </c>
      <c r="U86" s="10"/>
    </row>
    <row r="87" spans="1:21" x14ac:dyDescent="0.25">
      <c r="A87" s="10"/>
      <c r="B87" s="4">
        <f>IF(ISBLANK('INPUT | Operations'!$B92),"",COUNT('INPUT | Operations'!$B$12:$B91))</f>
        <v>80</v>
      </c>
      <c r="C87" s="27">
        <f>IF(ISNUMBER($B87),('INPUT | Operations'!$C91+'INPUT | Operations'!$C92)/2,"")</f>
        <v>65301</v>
      </c>
      <c r="D87" s="28">
        <f t="shared" si="12"/>
        <v>19.903744800000002</v>
      </c>
      <c r="E87" s="26">
        <f>IF(ISNUMBER($B87),'INPUT | Operations'!$B92-'INPUT | Operations'!$B91,"")</f>
        <v>1</v>
      </c>
      <c r="F87" s="32">
        <f>IF(ISNUMBER($B87),IF('INPUT | Operations'!$B92&lt;Booster_BurnTime,1,IF('INPUT | Operations'!$B91&lt;=Booster_BurnTime,(Booster_BurnTime-'INPUT | Operations'!$B91)/('INPUT | Operations'!$B92-'INPUT | Operations'!$B91),0))*'INPUT | Operations'!$E91*NumberOfBoosters*NumberOfOps*$E87,"")</f>
        <v>8162.6</v>
      </c>
      <c r="G87" s="34">
        <f t="shared" si="13"/>
        <v>280.85624999999999</v>
      </c>
      <c r="H87" s="27">
        <f t="shared" si="14"/>
        <v>408.55919127510145</v>
      </c>
      <c r="I87" s="27">
        <f t="shared" si="15"/>
        <v>2.6087141892805703</v>
      </c>
      <c r="J87" s="27">
        <f t="shared" si="16"/>
        <v>301</v>
      </c>
      <c r="K87" s="27">
        <f t="shared" si="17"/>
        <v>215</v>
      </c>
      <c r="L87" s="27">
        <f t="shared" si="18"/>
        <v>0.18666007696199008</v>
      </c>
      <c r="M87" s="32">
        <f t="shared" si="19"/>
        <v>1.8011932753309163</v>
      </c>
      <c r="N87" s="27">
        <f t="shared" si="20"/>
        <v>2292.51722625</v>
      </c>
      <c r="O87" s="27">
        <f t="shared" si="20"/>
        <v>3334.9052547021433</v>
      </c>
      <c r="P87" s="27">
        <f t="shared" si="20"/>
        <v>21.293890441421585</v>
      </c>
      <c r="Q87" s="27">
        <f t="shared" si="20"/>
        <v>2456.9426000000003</v>
      </c>
      <c r="R87" s="27">
        <f t="shared" si="20"/>
        <v>1754.9590000000001</v>
      </c>
      <c r="S87" s="27">
        <f t="shared" si="20"/>
        <v>1.5236315442099404</v>
      </c>
      <c r="T87" s="32">
        <f t="shared" si="20"/>
        <v>14.702420229216139</v>
      </c>
      <c r="U87" s="10"/>
    </row>
    <row r="88" spans="1:21" x14ac:dyDescent="0.25">
      <c r="A88" s="10"/>
      <c r="B88" s="4">
        <f>IF(ISBLANK('INPUT | Operations'!$B93),"",COUNT('INPUT | Operations'!$B$12:$B92))</f>
        <v>81</v>
      </c>
      <c r="C88" s="27">
        <f>IF(ISNUMBER($B88),('INPUT | Operations'!$C92+'INPUT | Operations'!$C93)/2,"")</f>
        <v>66924</v>
      </c>
      <c r="D88" s="28">
        <f t="shared" si="12"/>
        <v>20.398435200000002</v>
      </c>
      <c r="E88" s="26">
        <f>IF(ISNUMBER($B88),'INPUT | Operations'!$B93-'INPUT | Operations'!$B92,"")</f>
        <v>1</v>
      </c>
      <c r="F88" s="32">
        <f>IF(ISNUMBER($B88),IF('INPUT | Operations'!$B93&lt;Booster_BurnTime,1,IF('INPUT | Operations'!$B92&lt;=Booster_BurnTime,(Booster_BurnTime-'INPUT | Operations'!$B92)/('INPUT | Operations'!$B93-'INPUT | Operations'!$B92),0))*'INPUT | Operations'!$E92*NumberOfBoosters*NumberOfOps*$E88,"")</f>
        <v>8162.6</v>
      </c>
      <c r="G88" s="34">
        <f t="shared" si="13"/>
        <v>280.85624999999999</v>
      </c>
      <c r="H88" s="27">
        <f t="shared" si="14"/>
        <v>408.42106320923307</v>
      </c>
      <c r="I88" s="27">
        <f t="shared" si="15"/>
        <v>2.6966269357728403</v>
      </c>
      <c r="J88" s="27">
        <f t="shared" si="16"/>
        <v>301</v>
      </c>
      <c r="K88" s="27">
        <f t="shared" si="17"/>
        <v>215</v>
      </c>
      <c r="L88" s="27">
        <f t="shared" si="18"/>
        <v>0.1641317876652397</v>
      </c>
      <c r="M88" s="32">
        <f t="shared" si="19"/>
        <v>1.9113546356575579</v>
      </c>
      <c r="N88" s="27">
        <f t="shared" si="20"/>
        <v>2292.51722625</v>
      </c>
      <c r="O88" s="27">
        <f t="shared" si="20"/>
        <v>3333.777770551686</v>
      </c>
      <c r="P88" s="27">
        <f t="shared" si="20"/>
        <v>22.011487025939388</v>
      </c>
      <c r="Q88" s="27">
        <f t="shared" si="20"/>
        <v>2456.9426000000003</v>
      </c>
      <c r="R88" s="27">
        <f t="shared" si="20"/>
        <v>1754.9590000000001</v>
      </c>
      <c r="S88" s="27">
        <f t="shared" si="20"/>
        <v>1.3397421299962857</v>
      </c>
      <c r="T88" s="32">
        <f t="shared" si="20"/>
        <v>15.601623349018382</v>
      </c>
      <c r="U88" s="10"/>
    </row>
    <row r="89" spans="1:21" x14ac:dyDescent="0.25">
      <c r="A89" s="10"/>
      <c r="B89" s="4">
        <f>IF(ISBLANK('INPUT | Operations'!$B94),"",COUNT('INPUT | Operations'!$B$12:$B93))</f>
        <v>82</v>
      </c>
      <c r="C89" s="27">
        <f>IF(ISNUMBER($B89),('INPUT | Operations'!$C93+'INPUT | Operations'!$C94)/2,"")</f>
        <v>68568.5</v>
      </c>
      <c r="D89" s="28">
        <f t="shared" si="12"/>
        <v>20.8996788</v>
      </c>
      <c r="E89" s="26">
        <f>IF(ISNUMBER($B89),'INPUT | Operations'!$B94-'INPUT | Operations'!$B93,"")</f>
        <v>1</v>
      </c>
      <c r="F89" s="32">
        <f>IF(ISNUMBER($B89),IF('INPUT | Operations'!$B94&lt;Booster_BurnTime,1,IF('INPUT | Operations'!$B93&lt;=Booster_BurnTime,(Booster_BurnTime-'INPUT | Operations'!$B93)/('INPUT | Operations'!$B94-'INPUT | Operations'!$B93),0))*'INPUT | Operations'!$E93*NumberOfBoosters*NumberOfOps*$E89,"")</f>
        <v>8162.6</v>
      </c>
      <c r="G89" s="34">
        <f t="shared" si="13"/>
        <v>280.85624999999999</v>
      </c>
      <c r="H89" s="27">
        <f t="shared" si="14"/>
        <v>408.27635687954762</v>
      </c>
      <c r="I89" s="27">
        <f t="shared" si="15"/>
        <v>2.7887264725142198</v>
      </c>
      <c r="J89" s="27">
        <f t="shared" si="16"/>
        <v>301</v>
      </c>
      <c r="K89" s="27">
        <f t="shared" si="17"/>
        <v>215</v>
      </c>
      <c r="L89" s="27">
        <f t="shared" si="18"/>
        <v>0.14407678007575866</v>
      </c>
      <c r="M89" s="32">
        <f t="shared" si="19"/>
        <v>2.0298491013897459</v>
      </c>
      <c r="N89" s="27">
        <f t="shared" si="20"/>
        <v>2292.51722625</v>
      </c>
      <c r="O89" s="27">
        <f t="shared" si="20"/>
        <v>3332.5965906649953</v>
      </c>
      <c r="P89" s="27">
        <f t="shared" si="20"/>
        <v>22.763258704544572</v>
      </c>
      <c r="Q89" s="27">
        <f t="shared" si="20"/>
        <v>2456.9426000000003</v>
      </c>
      <c r="R89" s="27">
        <f t="shared" si="20"/>
        <v>1754.9590000000001</v>
      </c>
      <c r="S89" s="27">
        <f t="shared" si="20"/>
        <v>1.1760411250463878</v>
      </c>
      <c r="T89" s="32">
        <f t="shared" si="20"/>
        <v>16.568846275003938</v>
      </c>
      <c r="U89" s="10"/>
    </row>
    <row r="90" spans="1:21" x14ac:dyDescent="0.25">
      <c r="A90" s="10"/>
      <c r="B90" s="4">
        <f>IF(ISBLANK('INPUT | Operations'!$B95),"",COUNT('INPUT | Operations'!$B$12:$B94))</f>
        <v>83</v>
      </c>
      <c r="C90" s="27">
        <f>IF(ISNUMBER($B90),('INPUT | Operations'!$C94+'INPUT | Operations'!$C95)/2,"")</f>
        <v>70658</v>
      </c>
      <c r="D90" s="28">
        <f t="shared" si="12"/>
        <v>21.536558400000001</v>
      </c>
      <c r="E90" s="26">
        <f>IF(ISNUMBER($B90),'INPUT | Operations'!$B95-'INPUT | Operations'!$B94,"")</f>
        <v>1</v>
      </c>
      <c r="F90" s="32">
        <f>IF(ISNUMBER($B90),IF('INPUT | Operations'!$B95&lt;Booster_BurnTime,1,IF('INPUT | Operations'!$B94&lt;=Booster_BurnTime,(Booster_BurnTime-'INPUT | Operations'!$B94)/('INPUT | Operations'!$B95-'INPUT | Operations'!$B94),0))*'INPUT | Operations'!$E94*NumberOfBoosters*NumberOfOps*$E90,"")</f>
        <v>8162.6</v>
      </c>
      <c r="G90" s="34">
        <f t="shared" si="13"/>
        <v>280.85624999999999</v>
      </c>
      <c r="H90" s="27">
        <f t="shared" si="14"/>
        <v>408.08534210233699</v>
      </c>
      <c r="I90" s="27">
        <f t="shared" si="15"/>
        <v>2.910299402531126</v>
      </c>
      <c r="J90" s="27">
        <f t="shared" si="16"/>
        <v>301</v>
      </c>
      <c r="K90" s="27">
        <f t="shared" si="17"/>
        <v>215</v>
      </c>
      <c r="L90" s="27">
        <f t="shared" si="18"/>
        <v>0.12208989973580828</v>
      </c>
      <c r="M90" s="32">
        <f t="shared" si="19"/>
        <v>2.1910634246421798</v>
      </c>
      <c r="N90" s="27">
        <f t="shared" si="20"/>
        <v>2292.51722625</v>
      </c>
      <c r="O90" s="27">
        <f t="shared" si="20"/>
        <v>3331.0374134445365</v>
      </c>
      <c r="P90" s="27">
        <f t="shared" si="20"/>
        <v>23.75560990310057</v>
      </c>
      <c r="Q90" s="27">
        <f t="shared" si="20"/>
        <v>2456.9426000000003</v>
      </c>
      <c r="R90" s="27">
        <f t="shared" si="20"/>
        <v>1754.9590000000001</v>
      </c>
      <c r="S90" s="27">
        <f t="shared" si="20"/>
        <v>0.99657101558350869</v>
      </c>
      <c r="T90" s="32">
        <f t="shared" si="20"/>
        <v>17.884774309984259</v>
      </c>
      <c r="U90" s="10"/>
    </row>
    <row r="91" spans="1:21" x14ac:dyDescent="0.25">
      <c r="A91" s="10"/>
      <c r="B91" s="4">
        <f>IF(ISBLANK('INPUT | Operations'!$B96),"",COUNT('INPUT | Operations'!$B$12:$B95))</f>
        <v>84</v>
      </c>
      <c r="C91" s="27">
        <f>IF(ISNUMBER($B91),('INPUT | Operations'!$C95+'INPUT | Operations'!$C96)/2,"")</f>
        <v>73202</v>
      </c>
      <c r="D91" s="28">
        <f t="shared" si="12"/>
        <v>22.311969600000001</v>
      </c>
      <c r="E91" s="26">
        <f>IF(ISNUMBER($B91),'INPUT | Operations'!$B96-'INPUT | Operations'!$B95,"")</f>
        <v>1</v>
      </c>
      <c r="F91" s="32">
        <f>IF(ISNUMBER($B91),IF('INPUT | Operations'!$B96&lt;Booster_BurnTime,1,IF('INPUT | Operations'!$B95&lt;=Booster_BurnTime,(Booster_BurnTime-'INPUT | Operations'!$B95)/('INPUT | Operations'!$B96-'INPUT | Operations'!$B95),0))*'INPUT | Operations'!$E95*NumberOfBoosters*NumberOfOps*$E91,"")</f>
        <v>8162.6</v>
      </c>
      <c r="G91" s="34">
        <f t="shared" si="13"/>
        <v>280.85624999999999</v>
      </c>
      <c r="H91" s="27">
        <f t="shared" si="14"/>
        <v>407.84150217615536</v>
      </c>
      <c r="I91" s="27">
        <f t="shared" si="15"/>
        <v>3.0654933341939379</v>
      </c>
      <c r="J91" s="27">
        <f t="shared" si="16"/>
        <v>301</v>
      </c>
      <c r="K91" s="27">
        <f t="shared" si="17"/>
        <v>215</v>
      </c>
      <c r="L91" s="27">
        <f t="shared" si="18"/>
        <v>9.9798259616068807E-2</v>
      </c>
      <c r="M91" s="32">
        <f t="shared" si="19"/>
        <v>2.4047269240080684</v>
      </c>
      <c r="N91" s="27">
        <f t="shared" si="20"/>
        <v>2292.51722625</v>
      </c>
      <c r="O91" s="27">
        <f t="shared" si="20"/>
        <v>3329.0470456630856</v>
      </c>
      <c r="P91" s="27">
        <f t="shared" si="20"/>
        <v>25.022395889691438</v>
      </c>
      <c r="Q91" s="27">
        <f t="shared" si="20"/>
        <v>2456.9426000000003</v>
      </c>
      <c r="R91" s="27">
        <f t="shared" si="20"/>
        <v>1754.9590000000001</v>
      </c>
      <c r="S91" s="27">
        <f t="shared" si="20"/>
        <v>0.81461327394212335</v>
      </c>
      <c r="T91" s="32">
        <f t="shared" si="20"/>
        <v>19.628823989908263</v>
      </c>
      <c r="U91" s="10"/>
    </row>
    <row r="92" spans="1:21" x14ac:dyDescent="0.25">
      <c r="A92" s="10"/>
      <c r="B92" s="4">
        <f>IF(ISBLANK('INPUT | Operations'!$B97),"",COUNT('INPUT | Operations'!$B$12:$B96))</f>
        <v>85</v>
      </c>
      <c r="C92" s="27">
        <f>IF(ISNUMBER($B92),('INPUT | Operations'!$C96+'INPUT | Operations'!$C97)/2,"")</f>
        <v>75351.5</v>
      </c>
      <c r="D92" s="28">
        <f t="shared" si="12"/>
        <v>22.9671372</v>
      </c>
      <c r="E92" s="26">
        <f>IF(ISNUMBER($B92),'INPUT | Operations'!$B97-'INPUT | Operations'!$B96,"")</f>
        <v>1</v>
      </c>
      <c r="F92" s="32">
        <f>IF(ISNUMBER($B92),IF('INPUT | Operations'!$B97&lt;Booster_BurnTime,1,IF('INPUT | Operations'!$B96&lt;=Booster_BurnTime,(Booster_BurnTime-'INPUT | Operations'!$B96)/('INPUT | Operations'!$B97-'INPUT | Operations'!$B96),0))*'INPUT | Operations'!$E96*NumberOfBoosters*NumberOfOps*$E92,"")</f>
        <v>8162.6</v>
      </c>
      <c r="G92" s="34">
        <f t="shared" si="13"/>
        <v>280.85624999999999</v>
      </c>
      <c r="H92" s="27">
        <f t="shared" si="14"/>
        <v>407.62536748192014</v>
      </c>
      <c r="I92" s="27">
        <f t="shared" si="15"/>
        <v>3.2030540425339238</v>
      </c>
      <c r="J92" s="27">
        <f t="shared" si="16"/>
        <v>301</v>
      </c>
      <c r="K92" s="27">
        <f t="shared" si="17"/>
        <v>215</v>
      </c>
      <c r="L92" s="27">
        <f t="shared" si="18"/>
        <v>8.4167357543279281E-2</v>
      </c>
      <c r="M92" s="32">
        <f t="shared" si="19"/>
        <v>2.6014174355582145</v>
      </c>
      <c r="N92" s="27">
        <f t="shared" si="20"/>
        <v>2292.51722625</v>
      </c>
      <c r="O92" s="27">
        <f t="shared" si="20"/>
        <v>3327.2828246079212</v>
      </c>
      <c r="P92" s="27">
        <f t="shared" si="20"/>
        <v>26.145248927587406</v>
      </c>
      <c r="Q92" s="27">
        <f t="shared" si="20"/>
        <v>2456.9426000000003</v>
      </c>
      <c r="R92" s="27">
        <f t="shared" si="20"/>
        <v>1754.9590000000001</v>
      </c>
      <c r="S92" s="27">
        <f t="shared" si="20"/>
        <v>0.68702447268277145</v>
      </c>
      <c r="T92" s="32">
        <f t="shared" si="20"/>
        <v>21.234329959487482</v>
      </c>
      <c r="U92" s="10"/>
    </row>
    <row r="93" spans="1:21" x14ac:dyDescent="0.25">
      <c r="A93" s="10"/>
      <c r="B93" s="4">
        <f>IF(ISBLANK('INPUT | Operations'!$B98),"",COUNT('INPUT | Operations'!$B$12:$B97))</f>
        <v>86</v>
      </c>
      <c r="C93" s="27">
        <f>IF(ISNUMBER($B93),('INPUT | Operations'!$C97+'INPUT | Operations'!$C98)/2,"")</f>
        <v>77096.5</v>
      </c>
      <c r="D93" s="28">
        <f t="shared" si="12"/>
        <v>23.4990132</v>
      </c>
      <c r="E93" s="26">
        <f>IF(ISNUMBER($B93),'INPUT | Operations'!$B98-'INPUT | Operations'!$B97,"")</f>
        <v>1</v>
      </c>
      <c r="F93" s="32">
        <f>IF(ISNUMBER($B93),IF('INPUT | Operations'!$B98&lt;Booster_BurnTime,1,IF('INPUT | Operations'!$B97&lt;=Booster_BurnTime,(Booster_BurnTime-'INPUT | Operations'!$B97)/('INPUT | Operations'!$B98-'INPUT | Operations'!$B97),0))*'INPUT | Operations'!$E97*NumberOfBoosters*NumberOfOps*$E93,"")</f>
        <v>8162.6</v>
      </c>
      <c r="G93" s="34">
        <f t="shared" si="13"/>
        <v>280.85624999999999</v>
      </c>
      <c r="H93" s="27">
        <f t="shared" si="14"/>
        <v>407.44279273090376</v>
      </c>
      <c r="I93" s="27">
        <f t="shared" si="15"/>
        <v>3.3192552482851294</v>
      </c>
      <c r="J93" s="27">
        <f t="shared" si="16"/>
        <v>301</v>
      </c>
      <c r="K93" s="27">
        <f t="shared" si="17"/>
        <v>215</v>
      </c>
      <c r="L93" s="27">
        <f t="shared" si="18"/>
        <v>7.3296980069667297E-2</v>
      </c>
      <c r="M93" s="32">
        <f t="shared" si="19"/>
        <v>2.7728663927757138</v>
      </c>
      <c r="N93" s="27">
        <f t="shared" si="20"/>
        <v>2292.51722625</v>
      </c>
      <c r="O93" s="27">
        <f t="shared" si="20"/>
        <v>3325.7925399452752</v>
      </c>
      <c r="P93" s="27">
        <f t="shared" si="20"/>
        <v>27.093752889652198</v>
      </c>
      <c r="Q93" s="27">
        <f t="shared" si="20"/>
        <v>2456.9426000000003</v>
      </c>
      <c r="R93" s="27">
        <f t="shared" si="20"/>
        <v>1754.9590000000001</v>
      </c>
      <c r="S93" s="27">
        <f t="shared" si="20"/>
        <v>0.59829392951666627</v>
      </c>
      <c r="T93" s="32">
        <f t="shared" si="20"/>
        <v>22.633799217671044</v>
      </c>
      <c r="U93" s="10"/>
    </row>
    <row r="94" spans="1:21" x14ac:dyDescent="0.25">
      <c r="A94" s="10"/>
      <c r="B94" s="4">
        <f>IF(ISBLANK('INPUT | Operations'!$B99),"",COUNT('INPUT | Operations'!$B$12:$B98))</f>
        <v>87</v>
      </c>
      <c r="C94" s="27">
        <f>IF(ISNUMBER($B94),('INPUT | Operations'!$C98+'INPUT | Operations'!$C99)/2,"")</f>
        <v>78860.5</v>
      </c>
      <c r="D94" s="28">
        <f t="shared" si="12"/>
        <v>24.036680400000002</v>
      </c>
      <c r="E94" s="26">
        <f>IF(ISNUMBER($B94),'INPUT | Operations'!$B99-'INPUT | Operations'!$B98,"")</f>
        <v>1</v>
      </c>
      <c r="F94" s="32">
        <f>IF(ISNUMBER($B94),IF('INPUT | Operations'!$B99&lt;Booster_BurnTime,1,IF('INPUT | Operations'!$B98&lt;=Booster_BurnTime,(Booster_BurnTime-'INPUT | Operations'!$B98)/('INPUT | Operations'!$B99-'INPUT | Operations'!$B98),0))*'INPUT | Operations'!$E98*NumberOfBoosters*NumberOfOps*$E94,"")</f>
        <v>8162.6</v>
      </c>
      <c r="G94" s="34">
        <f t="shared" si="13"/>
        <v>280.85624999999999</v>
      </c>
      <c r="H94" s="27">
        <f t="shared" si="14"/>
        <v>407.25149711832745</v>
      </c>
      <c r="I94" s="27">
        <f t="shared" si="15"/>
        <v>3.441006918286265</v>
      </c>
      <c r="J94" s="27">
        <f t="shared" si="16"/>
        <v>301</v>
      </c>
      <c r="K94" s="27">
        <f t="shared" si="17"/>
        <v>215</v>
      </c>
      <c r="L94" s="27">
        <f t="shared" si="18"/>
        <v>6.3734494852014031E-2</v>
      </c>
      <c r="M94" s="32">
        <f t="shared" si="19"/>
        <v>2.9576695616763127</v>
      </c>
      <c r="N94" s="27">
        <f t="shared" si="20"/>
        <v>2292.51722625</v>
      </c>
      <c r="O94" s="27">
        <f t="shared" si="20"/>
        <v>3324.2310703780599</v>
      </c>
      <c r="P94" s="27">
        <f t="shared" si="20"/>
        <v>28.087563071203469</v>
      </c>
      <c r="Q94" s="27">
        <f t="shared" si="20"/>
        <v>2456.9426000000003</v>
      </c>
      <c r="R94" s="27">
        <f t="shared" si="20"/>
        <v>1754.9590000000001</v>
      </c>
      <c r="S94" s="27">
        <f t="shared" si="20"/>
        <v>0.52023918767904975</v>
      </c>
      <c r="T94" s="32">
        <f t="shared" si="20"/>
        <v>24.142273564139071</v>
      </c>
      <c r="U94" s="10"/>
    </row>
    <row r="95" spans="1:21" x14ac:dyDescent="0.25">
      <c r="A95" s="10"/>
      <c r="B95" s="4">
        <f>IF(ISBLANK('INPUT | Operations'!$B100),"",COUNT('INPUT | Operations'!$B$12:$B99))</f>
        <v>88</v>
      </c>
      <c r="C95" s="27">
        <f>IF(ISNUMBER($B95),('INPUT | Operations'!$C99+'INPUT | Operations'!$C100)/2,"")</f>
        <v>80643</v>
      </c>
      <c r="D95" s="28">
        <f t="shared" si="12"/>
        <v>24.579986400000003</v>
      </c>
      <c r="E95" s="26">
        <f>IF(ISNUMBER($B95),'INPUT | Operations'!$B100-'INPUT | Operations'!$B99,"")</f>
        <v>1</v>
      </c>
      <c r="F95" s="32">
        <f>IF(ISNUMBER($B95),IF('INPUT | Operations'!$B100&lt;Booster_BurnTime,1,IF('INPUT | Operations'!$B99&lt;=Booster_BurnTime,(Booster_BurnTime-'INPUT | Operations'!$B99)/('INPUT | Operations'!$B100-'INPUT | Operations'!$B99),0))*'INPUT | Operations'!$E99*NumberOfBoosters*NumberOfOps*$E95,"")</f>
        <v>8162.6</v>
      </c>
      <c r="G95" s="34">
        <f t="shared" si="13"/>
        <v>280.85624999999999</v>
      </c>
      <c r="H95" s="27">
        <f t="shared" si="14"/>
        <v>407.05106680950757</v>
      </c>
      <c r="I95" s="27">
        <f t="shared" si="15"/>
        <v>3.5685724410340653</v>
      </c>
      <c r="J95" s="27">
        <f t="shared" si="16"/>
        <v>301</v>
      </c>
      <c r="K95" s="27">
        <f t="shared" si="17"/>
        <v>215</v>
      </c>
      <c r="L95" s="27">
        <f t="shared" si="18"/>
        <v>5.5338362075891233E-2</v>
      </c>
      <c r="M95" s="32">
        <f t="shared" si="19"/>
        <v>3.1569247330422732</v>
      </c>
      <c r="N95" s="27">
        <f t="shared" si="20"/>
        <v>2292.51722625</v>
      </c>
      <c r="O95" s="27">
        <f t="shared" si="20"/>
        <v>3322.5950379392866</v>
      </c>
      <c r="P95" s="27">
        <f t="shared" si="20"/>
        <v>29.128829407184664</v>
      </c>
      <c r="Q95" s="27">
        <f t="shared" si="20"/>
        <v>2456.9426000000003</v>
      </c>
      <c r="R95" s="27">
        <f t="shared" si="20"/>
        <v>1754.9590000000001</v>
      </c>
      <c r="S95" s="27">
        <f t="shared" si="20"/>
        <v>0.45170491428066983</v>
      </c>
      <c r="T95" s="32">
        <f t="shared" si="20"/>
        <v>25.76871382593086</v>
      </c>
      <c r="U95" s="10"/>
    </row>
    <row r="96" spans="1:21" x14ac:dyDescent="0.25">
      <c r="A96" s="10"/>
      <c r="B96" s="4">
        <f>IF(ISBLANK('INPUT | Operations'!$B101),"",COUNT('INPUT | Operations'!$B$12:$B100))</f>
        <v>89</v>
      </c>
      <c r="C96" s="27">
        <f>IF(ISNUMBER($B96),('INPUT | Operations'!$C100+'INPUT | Operations'!$C101)/2,"")</f>
        <v>82443.5</v>
      </c>
      <c r="D96" s="28">
        <f t="shared" si="12"/>
        <v>25.128778799999999</v>
      </c>
      <c r="E96" s="26">
        <f>IF(ISNUMBER($B96),'INPUT | Operations'!$B101-'INPUT | Operations'!$B100,"")</f>
        <v>1</v>
      </c>
      <c r="F96" s="32">
        <f>IF(ISNUMBER($B96),IF('INPUT | Operations'!$B101&lt;Booster_BurnTime,1,IF('INPUT | Operations'!$B100&lt;=Booster_BurnTime,(Booster_BurnTime-'INPUT | Operations'!$B100)/('INPUT | Operations'!$B101-'INPUT | Operations'!$B100),0))*'INPUT | Operations'!$E100*NumberOfBoosters*NumberOfOps*$E96,"")</f>
        <v>8162.6</v>
      </c>
      <c r="G96" s="34">
        <f t="shared" si="13"/>
        <v>280.85624999999999</v>
      </c>
      <c r="H96" s="27">
        <f t="shared" si="14"/>
        <v>406.84106827602818</v>
      </c>
      <c r="I96" s="27">
        <f t="shared" si="15"/>
        <v>3.7022277392636971</v>
      </c>
      <c r="J96" s="27">
        <f t="shared" si="16"/>
        <v>301</v>
      </c>
      <c r="K96" s="27">
        <f t="shared" si="17"/>
        <v>215</v>
      </c>
      <c r="L96" s="27">
        <f t="shared" si="18"/>
        <v>4.7979812640244389E-2</v>
      </c>
      <c r="M96" s="32">
        <f t="shared" si="19"/>
        <v>3.3718226909431008</v>
      </c>
      <c r="N96" s="27">
        <f t="shared" si="20"/>
        <v>2292.51722625</v>
      </c>
      <c r="O96" s="27">
        <f t="shared" si="20"/>
        <v>3320.8809039099078</v>
      </c>
      <c r="P96" s="27">
        <f t="shared" si="20"/>
        <v>30.219804144513855</v>
      </c>
      <c r="Q96" s="27">
        <f t="shared" si="20"/>
        <v>2456.9426000000003</v>
      </c>
      <c r="R96" s="27">
        <f t="shared" si="20"/>
        <v>1754.9590000000001</v>
      </c>
      <c r="S96" s="27">
        <f t="shared" si="20"/>
        <v>0.39164001865725884</v>
      </c>
      <c r="T96" s="32">
        <f t="shared" si="20"/>
        <v>27.522839897092155</v>
      </c>
      <c r="U96" s="10"/>
    </row>
    <row r="97" spans="1:21" x14ac:dyDescent="0.25">
      <c r="A97" s="10"/>
      <c r="B97" s="4">
        <f>IF(ISBLANK('INPUT | Operations'!$B102),"",COUNT('INPUT | Operations'!$B$12:$B101))</f>
        <v>90</v>
      </c>
      <c r="C97" s="27">
        <f>IF(ISNUMBER($B97),('INPUT | Operations'!$C101+'INPUT | Operations'!$C102)/2,"")</f>
        <v>84262</v>
      </c>
      <c r="D97" s="28">
        <f t="shared" si="12"/>
        <v>25.683057600000001</v>
      </c>
      <c r="E97" s="26">
        <f>IF(ISNUMBER($B97),'INPUT | Operations'!$B102-'INPUT | Operations'!$B101,"")</f>
        <v>1</v>
      </c>
      <c r="F97" s="32">
        <f>IF(ISNUMBER($B97),IF('INPUT | Operations'!$B102&lt;Booster_BurnTime,1,IF('INPUT | Operations'!$B101&lt;=Booster_BurnTime,(Booster_BurnTime-'INPUT | Operations'!$B101)/('INPUT | Operations'!$B102-'INPUT | Operations'!$B101),0))*'INPUT | Operations'!$E101*NumberOfBoosters*NumberOfOps*$E97,"")</f>
        <v>8162.6</v>
      </c>
      <c r="G97" s="34">
        <f t="shared" si="13"/>
        <v>280.85624999999999</v>
      </c>
      <c r="H97" s="27">
        <f t="shared" si="14"/>
        <v>406.62098584872751</v>
      </c>
      <c r="I97" s="27">
        <f t="shared" si="15"/>
        <v>3.8423010148651797</v>
      </c>
      <c r="J97" s="27">
        <f t="shared" si="16"/>
        <v>301</v>
      </c>
      <c r="K97" s="27">
        <f t="shared" si="17"/>
        <v>215</v>
      </c>
      <c r="L97" s="27">
        <f t="shared" si="18"/>
        <v>4.1540458853401255E-2</v>
      </c>
      <c r="M97" s="32">
        <f t="shared" si="19"/>
        <v>3.6037209612058989</v>
      </c>
      <c r="N97" s="27">
        <f t="shared" si="20"/>
        <v>2292.51722625</v>
      </c>
      <c r="O97" s="27">
        <f t="shared" si="20"/>
        <v>3319.0844590888232</v>
      </c>
      <c r="P97" s="27">
        <f t="shared" si="20"/>
        <v>31.363166263938517</v>
      </c>
      <c r="Q97" s="27">
        <f t="shared" si="20"/>
        <v>2456.9426000000003</v>
      </c>
      <c r="R97" s="27">
        <f t="shared" si="20"/>
        <v>1754.9590000000001</v>
      </c>
      <c r="S97" s="27">
        <f t="shared" si="20"/>
        <v>0.33907814943677311</v>
      </c>
      <c r="T97" s="32">
        <f t="shared" si="20"/>
        <v>29.415732717939271</v>
      </c>
      <c r="U97" s="10"/>
    </row>
    <row r="98" spans="1:21" x14ac:dyDescent="0.25">
      <c r="A98" s="10"/>
      <c r="B98" s="4">
        <f>IF(ISBLANK('INPUT | Operations'!$B103),"",COUNT('INPUT | Operations'!$B$12:$B102))</f>
        <v>91</v>
      </c>
      <c r="C98" s="27">
        <f>IF(ISNUMBER($B98),('INPUT | Operations'!$C102+'INPUT | Operations'!$C103)/2,"")</f>
        <v>86098</v>
      </c>
      <c r="D98" s="28">
        <f t="shared" si="12"/>
        <v>26.242670400000002</v>
      </c>
      <c r="E98" s="26">
        <f>IF(ISNUMBER($B98),'INPUT | Operations'!$B103-'INPUT | Operations'!$B102,"")</f>
        <v>1</v>
      </c>
      <c r="F98" s="32">
        <f>IF(ISNUMBER($B98),IF('INPUT | Operations'!$B103&lt;Booster_BurnTime,1,IF('INPUT | Operations'!$B102&lt;=Booster_BurnTime,(Booster_BurnTime-'INPUT | Operations'!$B102)/('INPUT | Operations'!$B103-'INPUT | Operations'!$B102),0))*'INPUT | Operations'!$E102*NumberOfBoosters*NumberOfOps*$E98,"")</f>
        <v>8162.6</v>
      </c>
      <c r="G98" s="34">
        <f t="shared" si="13"/>
        <v>280.85624999999999</v>
      </c>
      <c r="H98" s="27">
        <f t="shared" si="14"/>
        <v>406.39033711214148</v>
      </c>
      <c r="I98" s="27">
        <f t="shared" si="15"/>
        <v>3.9890993051385593</v>
      </c>
      <c r="J98" s="27">
        <f t="shared" si="16"/>
        <v>301</v>
      </c>
      <c r="K98" s="27">
        <f t="shared" si="17"/>
        <v>215</v>
      </c>
      <c r="L98" s="27">
        <f t="shared" si="18"/>
        <v>3.5915484888881528E-2</v>
      </c>
      <c r="M98" s="32">
        <f t="shared" si="19"/>
        <v>3.8540342159940439</v>
      </c>
      <c r="N98" s="27">
        <f t="shared" si="20"/>
        <v>2292.51722625</v>
      </c>
      <c r="O98" s="27">
        <f t="shared" si="20"/>
        <v>3317.2017657115662</v>
      </c>
      <c r="P98" s="27">
        <f t="shared" si="20"/>
        <v>32.561421988124003</v>
      </c>
      <c r="Q98" s="27">
        <f t="shared" si="20"/>
        <v>2456.9426000000003</v>
      </c>
      <c r="R98" s="27">
        <f t="shared" si="20"/>
        <v>1754.9590000000001</v>
      </c>
      <c r="S98" s="27">
        <f t="shared" si="20"/>
        <v>0.29316373695398434</v>
      </c>
      <c r="T98" s="32">
        <f t="shared" si="20"/>
        <v>31.458939691472985</v>
      </c>
      <c r="U98" s="10"/>
    </row>
    <row r="99" spans="1:21" x14ac:dyDescent="0.25">
      <c r="A99" s="10"/>
      <c r="B99" s="4">
        <f>IF(ISBLANK('INPUT | Operations'!$B104),"",COUNT('INPUT | Operations'!$B$12:$B103))</f>
        <v>92</v>
      </c>
      <c r="C99" s="27">
        <f>IF(ISNUMBER($B99),('INPUT | Operations'!$C103+'INPUT | Operations'!$C104)/2,"")</f>
        <v>87951</v>
      </c>
      <c r="D99" s="28">
        <f t="shared" si="12"/>
        <v>26.807464800000002</v>
      </c>
      <c r="E99" s="26">
        <f>IF(ISNUMBER($B99),'INPUT | Operations'!$B104-'INPUT | Operations'!$B103,"")</f>
        <v>1</v>
      </c>
      <c r="F99" s="32">
        <f>IF(ISNUMBER($B99),IF('INPUT | Operations'!$B104&lt;Booster_BurnTime,1,IF('INPUT | Operations'!$B103&lt;=Booster_BurnTime,(Booster_BurnTime-'INPUT | Operations'!$B103)/('INPUT | Operations'!$B104-'INPUT | Operations'!$B103),0))*'INPUT | Operations'!$E103*NumberOfBoosters*NumberOfOps*$E99,"")</f>
        <v>8162.6</v>
      </c>
      <c r="G99" s="34">
        <f t="shared" si="13"/>
        <v>280.85624999999999</v>
      </c>
      <c r="H99" s="27">
        <f t="shared" si="14"/>
        <v>406.14861680107225</v>
      </c>
      <c r="I99" s="27">
        <f t="shared" si="15"/>
        <v>4.1429441902852595</v>
      </c>
      <c r="J99" s="27">
        <f t="shared" si="16"/>
        <v>301</v>
      </c>
      <c r="K99" s="27">
        <f t="shared" si="17"/>
        <v>215</v>
      </c>
      <c r="L99" s="27">
        <f t="shared" si="18"/>
        <v>3.1010380164347654E-2</v>
      </c>
      <c r="M99" s="32">
        <f t="shared" si="19"/>
        <v>4.1242978041540281</v>
      </c>
      <c r="N99" s="27">
        <f t="shared" si="20"/>
        <v>2292.51722625</v>
      </c>
      <c r="O99" s="27">
        <f t="shared" si="20"/>
        <v>3315.2286995004329</v>
      </c>
      <c r="P99" s="27">
        <f t="shared" si="20"/>
        <v>33.817196247622455</v>
      </c>
      <c r="Q99" s="27">
        <f t="shared" si="20"/>
        <v>2456.9426000000003</v>
      </c>
      <c r="R99" s="27">
        <f t="shared" si="20"/>
        <v>1754.9590000000001</v>
      </c>
      <c r="S99" s="27">
        <f t="shared" si="20"/>
        <v>0.25312532912950414</v>
      </c>
      <c r="T99" s="32">
        <f t="shared" si="20"/>
        <v>33.664993256187671</v>
      </c>
      <c r="U99" s="10"/>
    </row>
    <row r="100" spans="1:21" x14ac:dyDescent="0.25">
      <c r="A100" s="10"/>
      <c r="B100" s="4">
        <f>IF(ISBLANK('INPUT | Operations'!$B105),"",COUNT('INPUT | Operations'!$B$12:$B104))</f>
        <v>93</v>
      </c>
      <c r="C100" s="27">
        <f>IF(ISNUMBER($B100),('INPUT | Operations'!$C104+'INPUT | Operations'!$C105)/2,"")</f>
        <v>89822</v>
      </c>
      <c r="D100" s="28">
        <f t="shared" si="12"/>
        <v>27.377745600000001</v>
      </c>
      <c r="E100" s="26">
        <f>IF(ISNUMBER($B100),'INPUT | Operations'!$B105-'INPUT | Operations'!$B104,"")</f>
        <v>1</v>
      </c>
      <c r="F100" s="32">
        <f>IF(ISNUMBER($B100),IF('INPUT | Operations'!$B105&lt;Booster_BurnTime,1,IF('INPUT | Operations'!$B104&lt;=Booster_BurnTime,(Booster_BurnTime-'INPUT | Operations'!$B104)/('INPUT | Operations'!$B105-'INPUT | Operations'!$B104),0))*'INPUT | Operations'!$E104*NumberOfBoosters*NumberOfOps*$E100,"")</f>
        <v>8162.6</v>
      </c>
      <c r="G100" s="34">
        <f t="shared" si="13"/>
        <v>280.85624999999999</v>
      </c>
      <c r="H100" s="27">
        <f t="shared" si="14"/>
        <v>405.89508871695944</v>
      </c>
      <c r="I100" s="27">
        <f t="shared" si="15"/>
        <v>4.3043042299495546</v>
      </c>
      <c r="J100" s="27">
        <f t="shared" si="16"/>
        <v>301</v>
      </c>
      <c r="K100" s="27">
        <f t="shared" si="17"/>
        <v>215</v>
      </c>
      <c r="L100" s="27">
        <f t="shared" si="18"/>
        <v>2.6737016324071831E-2</v>
      </c>
      <c r="M100" s="32">
        <f t="shared" si="19"/>
        <v>4.4164202599155944</v>
      </c>
      <c r="N100" s="27">
        <f t="shared" si="20"/>
        <v>2292.51722625</v>
      </c>
      <c r="O100" s="27">
        <f t="shared" si="20"/>
        <v>3313.1592511610534</v>
      </c>
      <c r="P100" s="27">
        <f t="shared" si="20"/>
        <v>35.134313707386241</v>
      </c>
      <c r="Q100" s="27">
        <f t="shared" si="20"/>
        <v>2456.9426000000003</v>
      </c>
      <c r="R100" s="27">
        <f t="shared" si="20"/>
        <v>1754.9590000000001</v>
      </c>
      <c r="S100" s="27">
        <f t="shared" si="20"/>
        <v>0.21824356944686873</v>
      </c>
      <c r="T100" s="32">
        <f t="shared" si="20"/>
        <v>36.049472013587028</v>
      </c>
      <c r="U100" s="10"/>
    </row>
    <row r="101" spans="1:21" x14ac:dyDescent="0.25">
      <c r="A101" s="10"/>
      <c r="B101" s="4">
        <f>IF(ISBLANK('INPUT | Operations'!$B106),"",COUNT('INPUT | Operations'!$B$12:$B105))</f>
        <v>94</v>
      </c>
      <c r="C101" s="27">
        <f>IF(ISNUMBER($B101),('INPUT | Operations'!$C105+'INPUT | Operations'!$C106)/2,"")</f>
        <v>91710</v>
      </c>
      <c r="D101" s="28">
        <f t="shared" si="12"/>
        <v>27.953208000000004</v>
      </c>
      <c r="E101" s="26">
        <f>IF(ISNUMBER($B101),'INPUT | Operations'!$B106-'INPUT | Operations'!$B105,"")</f>
        <v>1</v>
      </c>
      <c r="F101" s="32">
        <f>IF(ISNUMBER($B101),IF('INPUT | Operations'!$B106&lt;Booster_BurnTime,1,IF('INPUT | Operations'!$B105&lt;=Booster_BurnTime,(Booster_BurnTime-'INPUT | Operations'!$B105)/('INPUT | Operations'!$B106-'INPUT | Operations'!$B105),0))*'INPUT | Operations'!$E105*NumberOfBoosters*NumberOfOps*$E101,"")</f>
        <v>8162.6</v>
      </c>
      <c r="G101" s="34">
        <f t="shared" si="13"/>
        <v>280.85624999999999</v>
      </c>
      <c r="H101" s="27">
        <f t="shared" si="14"/>
        <v>405.62924645562617</v>
      </c>
      <c r="I101" s="27">
        <f t="shared" si="15"/>
        <v>4.4735017292455188</v>
      </c>
      <c r="J101" s="27">
        <f t="shared" si="16"/>
        <v>301</v>
      </c>
      <c r="K101" s="27">
        <f t="shared" si="17"/>
        <v>215</v>
      </c>
      <c r="L101" s="27">
        <f t="shared" si="18"/>
        <v>2.3021504570872032E-2</v>
      </c>
      <c r="M101" s="32">
        <f t="shared" si="19"/>
        <v>4.7321751529399512</v>
      </c>
      <c r="N101" s="27">
        <f t="shared" si="20"/>
        <v>2292.51722625</v>
      </c>
      <c r="O101" s="27">
        <f t="shared" si="20"/>
        <v>3310.9892871186944</v>
      </c>
      <c r="P101" s="27">
        <f t="shared" si="20"/>
        <v>36.515405215139474</v>
      </c>
      <c r="Q101" s="27">
        <f t="shared" si="20"/>
        <v>2456.9426000000003</v>
      </c>
      <c r="R101" s="27">
        <f t="shared" si="20"/>
        <v>1754.9590000000001</v>
      </c>
      <c r="S101" s="27">
        <f t="shared" si="20"/>
        <v>0.18791533321020007</v>
      </c>
      <c r="T101" s="32">
        <f t="shared" si="20"/>
        <v>38.62685290338765</v>
      </c>
      <c r="U101" s="10"/>
    </row>
    <row r="102" spans="1:21" x14ac:dyDescent="0.25">
      <c r="A102" s="10"/>
      <c r="B102" s="4">
        <f>IF(ISBLANK('INPUT | Operations'!$B107),"",COUNT('INPUT | Operations'!$B$12:$B106))</f>
        <v>95</v>
      </c>
      <c r="C102" s="27">
        <f>IF(ISNUMBER($B102),('INPUT | Operations'!$C106+'INPUT | Operations'!$C107)/2,"")</f>
        <v>93614.5</v>
      </c>
      <c r="D102" s="28">
        <f t="shared" si="12"/>
        <v>28.533699599999998</v>
      </c>
      <c r="E102" s="26">
        <f>IF(ISNUMBER($B102),'INPUT | Operations'!$B107-'INPUT | Operations'!$B106,"")</f>
        <v>1</v>
      </c>
      <c r="F102" s="32">
        <f>IF(ISNUMBER($B102),IF('INPUT | Operations'!$B107&lt;Booster_BurnTime,1,IF('INPUT | Operations'!$B106&lt;=Booster_BurnTime,(Booster_BurnTime-'INPUT | Operations'!$B106)/('INPUT | Operations'!$B107-'INPUT | Operations'!$B106),0))*'INPUT | Operations'!$E106*NumberOfBoosters*NumberOfOps*$E102,"")</f>
        <v>8162.6</v>
      </c>
      <c r="G102" s="34">
        <f t="shared" si="13"/>
        <v>280.85624999999999</v>
      </c>
      <c r="H102" s="27">
        <f t="shared" si="14"/>
        <v>405.35049233200164</v>
      </c>
      <c r="I102" s="27">
        <f t="shared" si="15"/>
        <v>4.6509170897648442</v>
      </c>
      <c r="J102" s="27">
        <f t="shared" si="16"/>
        <v>301</v>
      </c>
      <c r="K102" s="27">
        <f t="shared" si="17"/>
        <v>215</v>
      </c>
      <c r="L102" s="27">
        <f t="shared" si="18"/>
        <v>1.979641665790309E-2</v>
      </c>
      <c r="M102" s="32">
        <f t="shared" si="19"/>
        <v>5.0735661449850005</v>
      </c>
      <c r="N102" s="27">
        <f t="shared" si="20"/>
        <v>2292.51722625</v>
      </c>
      <c r="O102" s="27">
        <f t="shared" si="20"/>
        <v>3308.7139287091968</v>
      </c>
      <c r="P102" s="27">
        <f t="shared" si="20"/>
        <v>37.963575836914522</v>
      </c>
      <c r="Q102" s="27">
        <f t="shared" si="20"/>
        <v>2456.9426000000003</v>
      </c>
      <c r="R102" s="27">
        <f t="shared" si="20"/>
        <v>1754.9590000000001</v>
      </c>
      <c r="S102" s="27">
        <f t="shared" si="20"/>
        <v>0.16159023061179978</v>
      </c>
      <c r="T102" s="32">
        <f t="shared" si="20"/>
        <v>41.413491015054568</v>
      </c>
      <c r="U102" s="10"/>
    </row>
    <row r="103" spans="1:21" x14ac:dyDescent="0.25">
      <c r="A103" s="10"/>
      <c r="B103" s="4">
        <f>IF(ISBLANK('INPUT | Operations'!$B108),"",COUNT('INPUT | Operations'!$B$12:$B107))</f>
        <v>96</v>
      </c>
      <c r="C103" s="27">
        <f>IF(ISNUMBER($B103),('INPUT | Operations'!$C107+'INPUT | Operations'!$C108)/2,"")</f>
        <v>95535</v>
      </c>
      <c r="D103" s="28">
        <f t="shared" si="12"/>
        <v>29.119068000000002</v>
      </c>
      <c r="E103" s="26">
        <f>IF(ISNUMBER($B103),'INPUT | Operations'!$B108-'INPUT | Operations'!$B107,"")</f>
        <v>1</v>
      </c>
      <c r="F103" s="32">
        <f>IF(ISNUMBER($B103),IF('INPUT | Operations'!$B108&lt;Booster_BurnTime,1,IF('INPUT | Operations'!$B107&lt;=Booster_BurnTime,(Booster_BurnTime-'INPUT | Operations'!$B107)/('INPUT | Operations'!$B108-'INPUT | Operations'!$B107),0))*'INPUT | Operations'!$E107*NumberOfBoosters*NumberOfOps*$E103,"")</f>
        <v>8162.6</v>
      </c>
      <c r="G103" s="34">
        <f t="shared" si="13"/>
        <v>280.85624999999999</v>
      </c>
      <c r="H103" s="27">
        <f t="shared" si="14"/>
        <v>405.05820025932843</v>
      </c>
      <c r="I103" s="27">
        <f t="shared" si="15"/>
        <v>4.8369487895868151</v>
      </c>
      <c r="J103" s="27">
        <f t="shared" si="16"/>
        <v>301</v>
      </c>
      <c r="K103" s="27">
        <f t="shared" si="17"/>
        <v>215</v>
      </c>
      <c r="L103" s="27">
        <f t="shared" si="18"/>
        <v>1.7001560950330116E-2</v>
      </c>
      <c r="M103" s="32">
        <f t="shared" si="19"/>
        <v>5.442770204373379</v>
      </c>
      <c r="N103" s="27">
        <f t="shared" si="20"/>
        <v>2292.51722625</v>
      </c>
      <c r="O103" s="27">
        <f t="shared" si="20"/>
        <v>3306.3280654367945</v>
      </c>
      <c r="P103" s="27">
        <f t="shared" si="20"/>
        <v>39.482078189881335</v>
      </c>
      <c r="Q103" s="27">
        <f t="shared" si="20"/>
        <v>2456.9426000000003</v>
      </c>
      <c r="R103" s="27">
        <f t="shared" si="20"/>
        <v>1754.9590000000001</v>
      </c>
      <c r="S103" s="27">
        <f t="shared" si="20"/>
        <v>0.13877694141316463</v>
      </c>
      <c r="T103" s="32">
        <f t="shared" si="20"/>
        <v>44.427156070218146</v>
      </c>
      <c r="U103" s="10"/>
    </row>
    <row r="104" spans="1:21" x14ac:dyDescent="0.25">
      <c r="A104" s="10"/>
      <c r="B104" s="4">
        <f>IF(ISBLANK('INPUT | Operations'!$B109),"",COUNT('INPUT | Operations'!$B$12:$B108))</f>
        <v>97</v>
      </c>
      <c r="C104" s="27">
        <f>IF(ISNUMBER($B104),('INPUT | Operations'!$C108+'INPUT | Operations'!$C109)/2,"")</f>
        <v>97471.5</v>
      </c>
      <c r="D104" s="28">
        <f t="shared" si="12"/>
        <v>29.7093132</v>
      </c>
      <c r="E104" s="26">
        <f>IF(ISNUMBER($B104),'INPUT | Operations'!$B109-'INPUT | Operations'!$B108,"")</f>
        <v>1</v>
      </c>
      <c r="F104" s="32">
        <f>IF(ISNUMBER($B104),IF('INPUT | Operations'!$B109&lt;Booster_BurnTime,1,IF('INPUT | Operations'!$B108&lt;=Booster_BurnTime,(Booster_BurnTime-'INPUT | Operations'!$B108)/('INPUT | Operations'!$B109-'INPUT | Operations'!$B108),0))*'INPUT | Operations'!$E108*NumberOfBoosters*NumberOfOps*$E104,"")</f>
        <v>8162.6</v>
      </c>
      <c r="G104" s="34">
        <f t="shared" si="13"/>
        <v>280.85624999999999</v>
      </c>
      <c r="H104" s="27">
        <f t="shared" si="14"/>
        <v>404.75163387191702</v>
      </c>
      <c r="I104" s="27">
        <f t="shared" si="15"/>
        <v>5.0320654947264094</v>
      </c>
      <c r="J104" s="27">
        <f t="shared" si="16"/>
        <v>301</v>
      </c>
      <c r="K104" s="27">
        <f t="shared" si="17"/>
        <v>215</v>
      </c>
      <c r="L104" s="27">
        <f t="shared" si="18"/>
        <v>1.4582780406715115E-2</v>
      </c>
      <c r="M104" s="32">
        <f t="shared" si="19"/>
        <v>5.8422592739145109</v>
      </c>
      <c r="N104" s="27">
        <f t="shared" si="20"/>
        <v>2292.51722625</v>
      </c>
      <c r="O104" s="27">
        <f t="shared" si="20"/>
        <v>3303.8256866429101</v>
      </c>
      <c r="P104" s="27">
        <f t="shared" si="20"/>
        <v>41.07473780725379</v>
      </c>
      <c r="Q104" s="27">
        <f t="shared" si="20"/>
        <v>2456.9426000000003</v>
      </c>
      <c r="R104" s="27">
        <f t="shared" si="20"/>
        <v>1754.9590000000001</v>
      </c>
      <c r="S104" s="27">
        <f t="shared" si="20"/>
        <v>0.1190334033478528</v>
      </c>
      <c r="T104" s="32">
        <f t="shared" si="20"/>
        <v>47.68802554925459</v>
      </c>
      <c r="U104" s="10"/>
    </row>
    <row r="105" spans="1:21" x14ac:dyDescent="0.25">
      <c r="A105" s="10"/>
      <c r="B105" s="4">
        <f>IF(ISBLANK('INPUT | Operations'!$B110),"",COUNT('INPUT | Operations'!$B$12:$B109))</f>
        <v>98</v>
      </c>
      <c r="C105" s="27">
        <f>IF(ISNUMBER($B105),('INPUT | Operations'!$C109+'INPUT | Operations'!$C110)/2,"")</f>
        <v>99423.5</v>
      </c>
      <c r="D105" s="28">
        <f t="shared" si="12"/>
        <v>30.304282799999999</v>
      </c>
      <c r="E105" s="26">
        <f>IF(ISNUMBER($B105),'INPUT | Operations'!$B110-'INPUT | Operations'!$B109,"")</f>
        <v>1</v>
      </c>
      <c r="F105" s="32">
        <f>IF(ISNUMBER($B105),IF('INPUT | Operations'!$B110&lt;Booster_BurnTime,1,IF('INPUT | Operations'!$B109&lt;=Booster_BurnTime,(Booster_BurnTime-'INPUT | Operations'!$B109)/('INPUT | Operations'!$B110-'INPUT | Operations'!$B109),0))*'INPUT | Operations'!$E109*NumberOfBoosters*NumberOfOps*$E105,"")</f>
        <v>8162.6</v>
      </c>
      <c r="G105" s="34">
        <f t="shared" si="13"/>
        <v>280.85624999999999</v>
      </c>
      <c r="H105" s="27">
        <f t="shared" si="14"/>
        <v>404.43009696231621</v>
      </c>
      <c r="I105" s="27">
        <f t="shared" si="15"/>
        <v>5.2367103121567338</v>
      </c>
      <c r="J105" s="27">
        <f t="shared" si="16"/>
        <v>301</v>
      </c>
      <c r="K105" s="27">
        <f t="shared" si="17"/>
        <v>215</v>
      </c>
      <c r="L105" s="27">
        <f t="shared" si="18"/>
        <v>1.2492760449008268E-2</v>
      </c>
      <c r="M105" s="32">
        <f t="shared" si="19"/>
        <v>6.274626341038628</v>
      </c>
      <c r="N105" s="27">
        <f t="shared" si="20"/>
        <v>2292.51722625</v>
      </c>
      <c r="O105" s="27">
        <f t="shared" si="20"/>
        <v>3301.2011094646027</v>
      </c>
      <c r="P105" s="27">
        <f t="shared" si="20"/>
        <v>42.745171594010557</v>
      </c>
      <c r="Q105" s="27">
        <f t="shared" si="20"/>
        <v>2456.9426000000003</v>
      </c>
      <c r="R105" s="27">
        <f t="shared" si="20"/>
        <v>1754.9590000000001</v>
      </c>
      <c r="S105" s="27">
        <f t="shared" si="20"/>
        <v>0.1019734064410749</v>
      </c>
      <c r="T105" s="32">
        <f t="shared" si="20"/>
        <v>51.217264971361914</v>
      </c>
      <c r="U105" s="10"/>
    </row>
    <row r="106" spans="1:21" x14ac:dyDescent="0.25">
      <c r="A106" s="10"/>
      <c r="B106" s="4">
        <f>IF(ISBLANK('INPUT | Operations'!$B111),"",COUNT('INPUT | Operations'!$B$12:$B110))</f>
        <v>99</v>
      </c>
      <c r="C106" s="27">
        <f>IF(ISNUMBER($B106),('INPUT | Operations'!$C110+'INPUT | Operations'!$C111)/2,"")</f>
        <v>101390.5</v>
      </c>
      <c r="D106" s="28">
        <f t="shared" si="12"/>
        <v>30.903824400000001</v>
      </c>
      <c r="E106" s="26">
        <f>IF(ISNUMBER($B106),'INPUT | Operations'!$B111-'INPUT | Operations'!$B110,"")</f>
        <v>1</v>
      </c>
      <c r="F106" s="32">
        <f>IF(ISNUMBER($B106),IF('INPUT | Operations'!$B111&lt;Booster_BurnTime,1,IF('INPUT | Operations'!$B110&lt;=Booster_BurnTime,(Booster_BurnTime-'INPUT | Operations'!$B110)/('INPUT | Operations'!$B111-'INPUT | Operations'!$B110),0))*'INPUT | Operations'!$E110*NumberOfBoosters*NumberOfOps*$E106,"")</f>
        <v>8162.6</v>
      </c>
      <c r="G106" s="34">
        <f t="shared" si="13"/>
        <v>280.85624999999999</v>
      </c>
      <c r="H106" s="27">
        <f t="shared" si="14"/>
        <v>404.09286043706038</v>
      </c>
      <c r="I106" s="27">
        <f t="shared" si="15"/>
        <v>5.4513472794259012</v>
      </c>
      <c r="J106" s="27">
        <f t="shared" si="16"/>
        <v>301</v>
      </c>
      <c r="K106" s="27">
        <f t="shared" si="17"/>
        <v>215</v>
      </c>
      <c r="L106" s="27">
        <f t="shared" si="18"/>
        <v>1.0689569965040578E-2</v>
      </c>
      <c r="M106" s="32">
        <f t="shared" si="19"/>
        <v>6.7426898173177925</v>
      </c>
      <c r="N106" s="27">
        <f t="shared" si="20"/>
        <v>2292.51722625</v>
      </c>
      <c r="O106" s="27">
        <f t="shared" si="20"/>
        <v>3298.4483826035494</v>
      </c>
      <c r="P106" s="27">
        <f t="shared" si="20"/>
        <v>44.497167303041863</v>
      </c>
      <c r="Q106" s="27">
        <f t="shared" si="20"/>
        <v>2456.9426000000003</v>
      </c>
      <c r="R106" s="27">
        <f t="shared" si="20"/>
        <v>1754.9590000000001</v>
      </c>
      <c r="S106" s="27">
        <f t="shared" si="20"/>
        <v>8.7254683796640226E-2</v>
      </c>
      <c r="T106" s="32">
        <f t="shared" si="20"/>
        <v>55.037879902838213</v>
      </c>
      <c r="U106" s="10"/>
    </row>
    <row r="107" spans="1:21" x14ac:dyDescent="0.25">
      <c r="A107" s="10"/>
      <c r="B107" s="4">
        <f>IF(ISBLANK('INPUT | Operations'!$B112),"",COUNT('INPUT | Operations'!$B$12:$B111))</f>
        <v>100</v>
      </c>
      <c r="C107" s="27">
        <f>IF(ISNUMBER($B107),('INPUT | Operations'!$C111+'INPUT | Operations'!$C112)/2,"")</f>
        <v>103373</v>
      </c>
      <c r="D107" s="28">
        <f t="shared" si="12"/>
        <v>31.5080904</v>
      </c>
      <c r="E107" s="26">
        <f>IF(ISNUMBER($B107),'INPUT | Operations'!$B112-'INPUT | Operations'!$B111,"")</f>
        <v>1</v>
      </c>
      <c r="F107" s="32">
        <f>IF(ISNUMBER($B107),IF('INPUT | Operations'!$B112&lt;Booster_BurnTime,1,IF('INPUT | Operations'!$B111&lt;=Booster_BurnTime,(Booster_BurnTime-'INPUT | Operations'!$B111)/('INPUT | Operations'!$B112-'INPUT | Operations'!$B111),0))*'INPUT | Operations'!$E111*NumberOfBoosters*NumberOfOps*$E107,"")</f>
        <v>8162.6</v>
      </c>
      <c r="G107" s="34">
        <f t="shared" si="13"/>
        <v>280.85624999999999</v>
      </c>
      <c r="H107" s="27">
        <f t="shared" si="14"/>
        <v>403.73897887278071</v>
      </c>
      <c r="I107" s="27">
        <f t="shared" si="15"/>
        <v>5.6765781190327145</v>
      </c>
      <c r="J107" s="27">
        <f t="shared" si="16"/>
        <v>301</v>
      </c>
      <c r="K107" s="27">
        <f t="shared" si="17"/>
        <v>215</v>
      </c>
      <c r="L107" s="27">
        <f t="shared" si="18"/>
        <v>9.1354215590880271E-3</v>
      </c>
      <c r="M107" s="32">
        <f t="shared" si="19"/>
        <v>7.2497780021161713</v>
      </c>
      <c r="N107" s="27">
        <f t="shared" si="20"/>
        <v>2292.51722625</v>
      </c>
      <c r="O107" s="27">
        <f t="shared" si="20"/>
        <v>3295.55978894696</v>
      </c>
      <c r="P107" s="27">
        <f t="shared" si="20"/>
        <v>46.335636554416439</v>
      </c>
      <c r="Q107" s="27">
        <f t="shared" si="20"/>
        <v>2456.9426000000003</v>
      </c>
      <c r="R107" s="27">
        <f t="shared" si="20"/>
        <v>1754.9590000000001</v>
      </c>
      <c r="S107" s="27">
        <f t="shared" si="20"/>
        <v>7.4568792018211941E-2</v>
      </c>
      <c r="T107" s="32">
        <f t="shared" si="20"/>
        <v>59.17703792007346</v>
      </c>
      <c r="U107" s="10"/>
    </row>
    <row r="108" spans="1:21" x14ac:dyDescent="0.25">
      <c r="A108" s="10"/>
      <c r="B108" s="4">
        <f>IF(ISBLANK('INPUT | Operations'!$B113),"",COUNT('INPUT | Operations'!$B$12:$B112))</f>
        <v>101</v>
      </c>
      <c r="C108" s="27">
        <f>IF(ISNUMBER($B108),('INPUT | Operations'!$C112+'INPUT | Operations'!$C113)/2,"")</f>
        <v>105369.5</v>
      </c>
      <c r="D108" s="28">
        <f t="shared" si="12"/>
        <v>32.116623600000004</v>
      </c>
      <c r="E108" s="26">
        <f>IF(ISNUMBER($B108),'INPUT | Operations'!$B113-'INPUT | Operations'!$B112,"")</f>
        <v>1</v>
      </c>
      <c r="F108" s="32">
        <f>IF(ISNUMBER($B108),IF('INPUT | Operations'!$B113&lt;Booster_BurnTime,1,IF('INPUT | Operations'!$B112&lt;=Booster_BurnTime,(Booster_BurnTime-'INPUT | Operations'!$B112)/('INPUT | Operations'!$B113-'INPUT | Operations'!$B112),0))*'INPUT | Operations'!$E112*NumberOfBoosters*NumberOfOps*$E108,"")</f>
        <v>8162.6</v>
      </c>
      <c r="G108" s="34">
        <f t="shared" si="13"/>
        <v>280.85624999999999</v>
      </c>
      <c r="H108" s="27">
        <f t="shared" si="14"/>
        <v>403.36782044254505</v>
      </c>
      <c r="I108" s="27">
        <f t="shared" si="15"/>
        <v>5.9128049624380319</v>
      </c>
      <c r="J108" s="27">
        <f t="shared" si="16"/>
        <v>301</v>
      </c>
      <c r="K108" s="27">
        <f t="shared" si="17"/>
        <v>215</v>
      </c>
      <c r="L108" s="27">
        <f t="shared" si="18"/>
        <v>7.7985725025148294E-3</v>
      </c>
      <c r="M108" s="32">
        <f t="shared" si="19"/>
        <v>7.7989946315729837</v>
      </c>
      <c r="N108" s="27">
        <f t="shared" si="20"/>
        <v>2292.51722625</v>
      </c>
      <c r="O108" s="27">
        <f t="shared" si="20"/>
        <v>3292.5301711443185</v>
      </c>
      <c r="P108" s="27">
        <f t="shared" si="20"/>
        <v>48.263861786396681</v>
      </c>
      <c r="Q108" s="27">
        <f t="shared" si="20"/>
        <v>2456.9426000000003</v>
      </c>
      <c r="R108" s="27">
        <f t="shared" si="20"/>
        <v>1754.9590000000001</v>
      </c>
      <c r="S108" s="27">
        <f t="shared" si="20"/>
        <v>6.3656627909027555E-2</v>
      </c>
      <c r="T108" s="32">
        <f t="shared" si="20"/>
        <v>63.660073579677643</v>
      </c>
      <c r="U108" s="10"/>
    </row>
    <row r="109" spans="1:21" x14ac:dyDescent="0.25">
      <c r="A109" s="10"/>
      <c r="B109" s="4">
        <f>IF(ISBLANK('INPUT | Operations'!$B114),"",COUNT('INPUT | Operations'!$B$12:$B113))</f>
        <v>102</v>
      </c>
      <c r="C109" s="27">
        <f>IF(ISNUMBER($B109),('INPUT | Operations'!$C113+'INPUT | Operations'!$C114)/2,"")</f>
        <v>107380</v>
      </c>
      <c r="D109" s="28">
        <f t="shared" si="12"/>
        <v>32.729424000000002</v>
      </c>
      <c r="E109" s="26">
        <f>IF(ISNUMBER($B109),'INPUT | Operations'!$B114-'INPUT | Operations'!$B113,"")</f>
        <v>1</v>
      </c>
      <c r="F109" s="32">
        <f>IF(ISNUMBER($B109),IF('INPUT | Operations'!$B114&lt;Booster_BurnTime,1,IF('INPUT | Operations'!$B113&lt;=Booster_BurnTime,(Booster_BurnTime-'INPUT | Operations'!$B113)/('INPUT | Operations'!$B114-'INPUT | Operations'!$B113),0))*'INPUT | Operations'!$E113*NumberOfBoosters*NumberOfOps*$E109,"")</f>
        <v>8162.6</v>
      </c>
      <c r="G109" s="34">
        <f t="shared" si="13"/>
        <v>280.85624999999999</v>
      </c>
      <c r="H109" s="27">
        <f t="shared" si="14"/>
        <v>402.9784495045638</v>
      </c>
      <c r="I109" s="27">
        <f t="shared" si="15"/>
        <v>6.1606233065739371</v>
      </c>
      <c r="J109" s="27">
        <f t="shared" si="16"/>
        <v>301</v>
      </c>
      <c r="K109" s="27">
        <f t="shared" si="17"/>
        <v>215</v>
      </c>
      <c r="L109" s="27">
        <f t="shared" si="18"/>
        <v>6.6499717095028534E-3</v>
      </c>
      <c r="M109" s="32">
        <f t="shared" si="19"/>
        <v>8.3941151252431911</v>
      </c>
      <c r="N109" s="27">
        <f t="shared" si="20"/>
        <v>2292.51722625</v>
      </c>
      <c r="O109" s="27">
        <f t="shared" si="20"/>
        <v>3289.3518919259523</v>
      </c>
      <c r="P109" s="27">
        <f t="shared" si="20"/>
        <v>50.286703802240424</v>
      </c>
      <c r="Q109" s="27">
        <f t="shared" si="20"/>
        <v>2456.9426000000003</v>
      </c>
      <c r="R109" s="27">
        <f t="shared" si="20"/>
        <v>1754.9590000000001</v>
      </c>
      <c r="S109" s="27">
        <f t="shared" si="20"/>
        <v>5.4281059075987993E-2</v>
      </c>
      <c r="T109" s="32">
        <f t="shared" si="20"/>
        <v>68.517804121310078</v>
      </c>
      <c r="U109" s="10"/>
    </row>
    <row r="110" spans="1:21" x14ac:dyDescent="0.25">
      <c r="A110" s="10"/>
      <c r="B110" s="4">
        <f>IF(ISBLANK('INPUT | Operations'!$B115),"",COUNT('INPUT | Operations'!$B$12:$B114))</f>
        <v>103</v>
      </c>
      <c r="C110" s="27">
        <f>IF(ISNUMBER($B110),('INPUT | Operations'!$C114+'INPUT | Operations'!$C115)/2,"")</f>
        <v>109404.5</v>
      </c>
      <c r="D110" s="28">
        <f t="shared" si="12"/>
        <v>33.3464916</v>
      </c>
      <c r="E110" s="26">
        <f>IF(ISNUMBER($B110),'INPUT | Operations'!$B115-'INPUT | Operations'!$B114,"")</f>
        <v>1</v>
      </c>
      <c r="F110" s="32">
        <f>IF(ISNUMBER($B110),IF('INPUT | Operations'!$B115&lt;Booster_BurnTime,1,IF('INPUT | Operations'!$B114&lt;=Booster_BurnTime,(Booster_BurnTime-'INPUT | Operations'!$B114)/('INPUT | Operations'!$B115-'INPUT | Operations'!$B114),0))*'INPUT | Operations'!$E114*NumberOfBoosters*NumberOfOps*$E110,"")</f>
        <v>8162.6</v>
      </c>
      <c r="G110" s="34">
        <f t="shared" si="13"/>
        <v>280.85624999999999</v>
      </c>
      <c r="H110" s="27">
        <f t="shared" si="14"/>
        <v>402.56987539113936</v>
      </c>
      <c r="I110" s="27">
        <f t="shared" si="15"/>
        <v>6.4206636700653545</v>
      </c>
      <c r="J110" s="27">
        <f t="shared" si="16"/>
        <v>301</v>
      </c>
      <c r="K110" s="27">
        <f t="shared" si="17"/>
        <v>215</v>
      </c>
      <c r="L110" s="27">
        <f t="shared" si="18"/>
        <v>5.6642530055265603E-3</v>
      </c>
      <c r="M110" s="32">
        <f t="shared" si="19"/>
        <v>9.0392751801263582</v>
      </c>
      <c r="N110" s="27">
        <f t="shared" si="20"/>
        <v>2292.51722625</v>
      </c>
      <c r="O110" s="27">
        <f t="shared" si="20"/>
        <v>3286.016864867714</v>
      </c>
      <c r="P110" s="27">
        <f t="shared" si="20"/>
        <v>52.409309273275468</v>
      </c>
      <c r="Q110" s="27">
        <f t="shared" si="20"/>
        <v>2456.9426000000003</v>
      </c>
      <c r="R110" s="27">
        <f t="shared" si="20"/>
        <v>1754.9590000000001</v>
      </c>
      <c r="S110" s="27">
        <f t="shared" si="20"/>
        <v>4.6235031582911104E-2</v>
      </c>
      <c r="T110" s="32">
        <f t="shared" si="20"/>
        <v>73.783987585299414</v>
      </c>
      <c r="U110" s="10"/>
    </row>
    <row r="111" spans="1:21" x14ac:dyDescent="0.25">
      <c r="A111" s="10"/>
      <c r="B111" s="4">
        <f>IF(ISBLANK('INPUT | Operations'!$B116),"",COUNT('INPUT | Operations'!$B$12:$B115))</f>
        <v>104</v>
      </c>
      <c r="C111" s="27">
        <f>IF(ISNUMBER($B111),('INPUT | Operations'!$C115+'INPUT | Operations'!$C116)/2,"")</f>
        <v>111442</v>
      </c>
      <c r="D111" s="28">
        <f t="shared" si="12"/>
        <v>33.967521599999998</v>
      </c>
      <c r="E111" s="26">
        <f>IF(ISNUMBER($B111),'INPUT | Operations'!$B116-'INPUT | Operations'!$B115,"")</f>
        <v>1</v>
      </c>
      <c r="F111" s="32">
        <f>IF(ISNUMBER($B111),IF('INPUT | Operations'!$B116&lt;Booster_BurnTime,1,IF('INPUT | Operations'!$B115&lt;=Booster_BurnTime,(Booster_BurnTime-'INPUT | Operations'!$B115)/('INPUT | Operations'!$B116-'INPUT | Operations'!$B115),0))*'INPUT | Operations'!$E115*NumberOfBoosters*NumberOfOps*$E111,"")</f>
        <v>8162.6</v>
      </c>
      <c r="G111" s="34">
        <f t="shared" si="13"/>
        <v>280.85624999999999</v>
      </c>
      <c r="H111" s="27">
        <f t="shared" si="14"/>
        <v>402.14126371598974</v>
      </c>
      <c r="I111" s="27">
        <f t="shared" si="15"/>
        <v>6.6934571049415865</v>
      </c>
      <c r="J111" s="27">
        <f t="shared" si="16"/>
        <v>301</v>
      </c>
      <c r="K111" s="27">
        <f t="shared" si="17"/>
        <v>215</v>
      </c>
      <c r="L111" s="27">
        <f t="shared" si="18"/>
        <v>4.8196784993037936E-3</v>
      </c>
      <c r="M111" s="32">
        <f t="shared" si="19"/>
        <v>9.7386508535735672</v>
      </c>
      <c r="N111" s="27">
        <f t="shared" si="20"/>
        <v>2292.51722625</v>
      </c>
      <c r="O111" s="27">
        <f t="shared" si="20"/>
        <v>3282.5182792081382</v>
      </c>
      <c r="P111" s="27">
        <f t="shared" si="20"/>
        <v>54.636012964796194</v>
      </c>
      <c r="Q111" s="27">
        <f t="shared" si="20"/>
        <v>2456.9426000000003</v>
      </c>
      <c r="R111" s="27">
        <f t="shared" si="20"/>
        <v>1754.9590000000001</v>
      </c>
      <c r="S111" s="27">
        <f t="shared" si="20"/>
        <v>3.9341107718417152E-2</v>
      </c>
      <c r="T111" s="32">
        <f t="shared" si="20"/>
        <v>79.492711457379599</v>
      </c>
      <c r="U111" s="10"/>
    </row>
    <row r="112" spans="1:21" x14ac:dyDescent="0.25">
      <c r="A112" s="10"/>
      <c r="B112" s="4">
        <f>IF(ISBLANK('INPUT | Operations'!$B117),"",COUNT('INPUT | Operations'!$B$12:$B116))</f>
        <v>105</v>
      </c>
      <c r="C112" s="27">
        <f>IF(ISNUMBER($B112),('INPUT | Operations'!$C116+'INPUT | Operations'!$C117)/2,"")</f>
        <v>113492.5</v>
      </c>
      <c r="D112" s="28">
        <f t="shared" si="12"/>
        <v>34.592514000000001</v>
      </c>
      <c r="E112" s="26">
        <f>IF(ISNUMBER($B112),'INPUT | Operations'!$B117-'INPUT | Operations'!$B116,"")</f>
        <v>1</v>
      </c>
      <c r="F112" s="32">
        <f>IF(ISNUMBER($B112),IF('INPUT | Operations'!$B117&lt;Booster_BurnTime,1,IF('INPUT | Operations'!$B116&lt;=Booster_BurnTime,(Booster_BurnTime-'INPUT | Operations'!$B116)/('INPUT | Operations'!$B117-'INPUT | Operations'!$B116),0))*'INPUT | Operations'!$E116*NumberOfBoosters*NumberOfOps*$E112,"")</f>
        <v>8162.6</v>
      </c>
      <c r="G112" s="34">
        <f t="shared" si="13"/>
        <v>280.85624999999999</v>
      </c>
      <c r="H112" s="27">
        <f t="shared" si="14"/>
        <v>401.69153070560594</v>
      </c>
      <c r="I112" s="27">
        <f t="shared" si="15"/>
        <v>6.9796933877889877</v>
      </c>
      <c r="J112" s="27">
        <f t="shared" si="16"/>
        <v>301</v>
      </c>
      <c r="K112" s="27">
        <f t="shared" si="17"/>
        <v>215</v>
      </c>
      <c r="L112" s="27">
        <f t="shared" si="18"/>
        <v>4.0968123694148642E-3</v>
      </c>
      <c r="M112" s="32">
        <f t="shared" si="19"/>
        <v>10.497127832681095</v>
      </c>
      <c r="N112" s="27">
        <f t="shared" si="20"/>
        <v>2292.51722625</v>
      </c>
      <c r="O112" s="27">
        <f t="shared" si="20"/>
        <v>3278.8472885375791</v>
      </c>
      <c r="P112" s="27">
        <f t="shared" si="20"/>
        <v>56.972445247166398</v>
      </c>
      <c r="Q112" s="27">
        <f t="shared" si="20"/>
        <v>2456.9426000000003</v>
      </c>
      <c r="R112" s="27">
        <f t="shared" si="20"/>
        <v>1754.9590000000001</v>
      </c>
      <c r="S112" s="27">
        <f t="shared" si="20"/>
        <v>3.3440640646585772E-2</v>
      </c>
      <c r="T112" s="32">
        <f t="shared" si="20"/>
        <v>85.683855647042719</v>
      </c>
      <c r="U112" s="10"/>
    </row>
    <row r="113" spans="1:21" x14ac:dyDescent="0.25">
      <c r="A113" s="10"/>
      <c r="B113" s="4">
        <f>IF(ISBLANK('INPUT | Operations'!$B118),"",COUNT('INPUT | Operations'!$B$12:$B117))</f>
        <v>106</v>
      </c>
      <c r="C113" s="27">
        <f>IF(ISNUMBER($B113),('INPUT | Operations'!$C117+'INPUT | Operations'!$C118)/2,"")</f>
        <v>115555</v>
      </c>
      <c r="D113" s="28">
        <f t="shared" si="12"/>
        <v>35.221164000000002</v>
      </c>
      <c r="E113" s="26">
        <f>IF(ISNUMBER($B113),'INPUT | Operations'!$B118-'INPUT | Operations'!$B117,"")</f>
        <v>1</v>
      </c>
      <c r="F113" s="32">
        <f>IF(ISNUMBER($B113),IF('INPUT | Operations'!$B118&lt;Booster_BurnTime,1,IF('INPUT | Operations'!$B117&lt;=Booster_BurnTime,(Booster_BurnTime-'INPUT | Operations'!$B117)/('INPUT | Operations'!$B118-'INPUT | Operations'!$B117),0))*'INPUT | Operations'!$E117*NumberOfBoosters*NumberOfOps*$E113,"")</f>
        <v>8162.6</v>
      </c>
      <c r="G113" s="34">
        <f t="shared" si="13"/>
        <v>280.85624999999999</v>
      </c>
      <c r="H113" s="27">
        <f t="shared" si="14"/>
        <v>401.2197627959485</v>
      </c>
      <c r="I113" s="27">
        <f t="shared" si="15"/>
        <v>7.2799539639735213</v>
      </c>
      <c r="J113" s="27">
        <f t="shared" si="16"/>
        <v>301</v>
      </c>
      <c r="K113" s="27">
        <f t="shared" si="17"/>
        <v>215</v>
      </c>
      <c r="L113" s="27">
        <f t="shared" si="18"/>
        <v>3.4790532439934151E-3</v>
      </c>
      <c r="M113" s="32">
        <f t="shared" si="19"/>
        <v>11.319644639364494</v>
      </c>
      <c r="N113" s="27">
        <f t="shared" si="20"/>
        <v>2292.51722625</v>
      </c>
      <c r="O113" s="27">
        <f t="shared" si="20"/>
        <v>3274.9964357982089</v>
      </c>
      <c r="P113" s="27">
        <f t="shared" si="20"/>
        <v>59.423352226330266</v>
      </c>
      <c r="Q113" s="27">
        <f t="shared" si="20"/>
        <v>2456.9426000000003</v>
      </c>
      <c r="R113" s="27">
        <f t="shared" si="20"/>
        <v>1754.9590000000001</v>
      </c>
      <c r="S113" s="27">
        <f t="shared" si="20"/>
        <v>2.8398120009420651E-2</v>
      </c>
      <c r="T113" s="32">
        <f t="shared" si="20"/>
        <v>92.397731333276624</v>
      </c>
      <c r="U113" s="10"/>
    </row>
    <row r="114" spans="1:21" x14ac:dyDescent="0.25">
      <c r="A114" s="10"/>
      <c r="B114" s="4">
        <f>IF(ISBLANK('INPUT | Operations'!$B119),"",COUNT('INPUT | Operations'!$B$12:$B118))</f>
        <v>107</v>
      </c>
      <c r="C114" s="27">
        <f>IF(ISNUMBER($B114),('INPUT | Operations'!$C118+'INPUT | Operations'!$C119)/2,"")</f>
        <v>118151.5</v>
      </c>
      <c r="D114" s="28">
        <f t="shared" si="12"/>
        <v>36.012577200000003</v>
      </c>
      <c r="E114" s="26">
        <f>IF(ISNUMBER($B114),'INPUT | Operations'!$B119-'INPUT | Operations'!$B118,"")</f>
        <v>1</v>
      </c>
      <c r="F114" s="32">
        <f>IF(ISNUMBER($B114),IF('INPUT | Operations'!$B119&lt;Booster_BurnTime,1,IF('INPUT | Operations'!$B118&lt;=Booster_BurnTime,(Booster_BurnTime-'INPUT | Operations'!$B118)/('INPUT | Operations'!$B119-'INPUT | Operations'!$B118),0))*'INPUT | Operations'!$E118*NumberOfBoosters*NumberOfOps*$E114,"")</f>
        <v>8162.6</v>
      </c>
      <c r="G114" s="34">
        <f t="shared" si="13"/>
        <v>280.85624999999999</v>
      </c>
      <c r="H114" s="27">
        <f t="shared" si="14"/>
        <v>400.59688643587327</v>
      </c>
      <c r="I114" s="27">
        <f t="shared" si="15"/>
        <v>7.6763887594298756</v>
      </c>
      <c r="J114" s="27">
        <f t="shared" si="16"/>
        <v>301</v>
      </c>
      <c r="K114" s="27">
        <f t="shared" si="17"/>
        <v>215</v>
      </c>
      <c r="L114" s="27">
        <f t="shared" si="18"/>
        <v>2.832027166422048E-3</v>
      </c>
      <c r="M114" s="32">
        <f t="shared" si="19"/>
        <v>12.447368859628856</v>
      </c>
      <c r="N114" s="27">
        <f t="shared" si="20"/>
        <v>2292.51722625</v>
      </c>
      <c r="O114" s="27">
        <f t="shared" si="20"/>
        <v>3269.912145221459</v>
      </c>
      <c r="P114" s="27">
        <f t="shared" si="20"/>
        <v>62.659290887722307</v>
      </c>
      <c r="Q114" s="27">
        <f t="shared" si="20"/>
        <v>2456.9426000000003</v>
      </c>
      <c r="R114" s="27">
        <f t="shared" si="20"/>
        <v>1754.9590000000001</v>
      </c>
      <c r="S114" s="27">
        <f t="shared" si="20"/>
        <v>2.3116704948636609E-2</v>
      </c>
      <c r="T114" s="32">
        <f t="shared" si="20"/>
        <v>101.60289305360651</v>
      </c>
      <c r="U114" s="10"/>
    </row>
    <row r="115" spans="1:21" x14ac:dyDescent="0.25">
      <c r="A115" s="10"/>
      <c r="B115" s="4">
        <f>IF(ISBLANK('INPUT | Operations'!$B120),"",COUNT('INPUT | Operations'!$B$12:$B119))</f>
        <v>108</v>
      </c>
      <c r="C115" s="27">
        <f>IF(ISNUMBER($B115),('INPUT | Operations'!$C119+'INPUT | Operations'!$C120)/2,"")</f>
        <v>121287</v>
      </c>
      <c r="D115" s="28">
        <f t="shared" si="12"/>
        <v>36.9682776</v>
      </c>
      <c r="E115" s="26">
        <f>IF(ISNUMBER($B115),'INPUT | Operations'!$B120-'INPUT | Operations'!$B119,"")</f>
        <v>1</v>
      </c>
      <c r="F115" s="32">
        <f>IF(ISNUMBER($B115),IF('INPUT | Operations'!$B120&lt;Booster_BurnTime,1,IF('INPUT | Operations'!$B119&lt;=Booster_BurnTime,(Booster_BurnTime-'INPUT | Operations'!$B119)/('INPUT | Operations'!$B120-'INPUT | Operations'!$B119),0))*'INPUT | Operations'!$E119*NumberOfBoosters*NumberOfOps*$E115,"")</f>
        <v>8162.6</v>
      </c>
      <c r="G115" s="34">
        <f t="shared" si="13"/>
        <v>280.85624999999999</v>
      </c>
      <c r="H115" s="27">
        <f t="shared" si="14"/>
        <v>399.79932864616234</v>
      </c>
      <c r="I115" s="27">
        <f t="shared" si="15"/>
        <v>8.1840009911582783</v>
      </c>
      <c r="J115" s="27">
        <f t="shared" si="16"/>
        <v>301</v>
      </c>
      <c r="K115" s="27">
        <f t="shared" si="17"/>
        <v>215</v>
      </c>
      <c r="L115" s="27">
        <f t="shared" si="18"/>
        <v>2.2089353656290999E-3</v>
      </c>
      <c r="M115" s="32">
        <f t="shared" si="19"/>
        <v>13.959961116788353</v>
      </c>
      <c r="N115" s="27">
        <f t="shared" si="20"/>
        <v>2292.51722625</v>
      </c>
      <c r="O115" s="27">
        <f t="shared" si="20"/>
        <v>3263.4020000071646</v>
      </c>
      <c r="P115" s="27">
        <f t="shared" si="20"/>
        <v>66.802726490428569</v>
      </c>
      <c r="Q115" s="27">
        <f t="shared" si="20"/>
        <v>2456.9426000000003</v>
      </c>
      <c r="R115" s="27">
        <f t="shared" si="20"/>
        <v>1754.9590000000001</v>
      </c>
      <c r="S115" s="27">
        <f t="shared" si="20"/>
        <v>1.8030655815484093E-2</v>
      </c>
      <c r="T115" s="32">
        <f t="shared" si="20"/>
        <v>113.94957861189663</v>
      </c>
      <c r="U115" s="10"/>
    </row>
    <row r="116" spans="1:21" x14ac:dyDescent="0.25">
      <c r="A116" s="10"/>
      <c r="B116" s="4">
        <f>IF(ISBLANK('INPUT | Operations'!$B121),"",COUNT('INPUT | Operations'!$B$12:$B120))</f>
        <v>109</v>
      </c>
      <c r="C116" s="27">
        <f>IF(ISNUMBER($B116),('INPUT | Operations'!$C120+'INPUT | Operations'!$C121)/2,"")</f>
        <v>123915.5</v>
      </c>
      <c r="D116" s="28">
        <f t="shared" si="12"/>
        <v>37.769444399999998</v>
      </c>
      <c r="E116" s="26">
        <f>IF(ISNUMBER($B116),'INPUT | Operations'!$B121-'INPUT | Operations'!$B120,"")</f>
        <v>1</v>
      </c>
      <c r="F116" s="32">
        <f>IF(ISNUMBER($B116),IF('INPUT | Operations'!$B121&lt;Booster_BurnTime,1,IF('INPUT | Operations'!$B120&lt;=Booster_BurnTime,(Booster_BurnTime-'INPUT | Operations'!$B120)/('INPUT | Operations'!$B121-'INPUT | Operations'!$B120),0))*'INPUT | Operations'!$E120*NumberOfBoosters*NumberOfOps*$E116,"")</f>
        <v>8162.6</v>
      </c>
      <c r="G116" s="34">
        <f t="shared" si="13"/>
        <v>280.85624999999999</v>
      </c>
      <c r="H116" s="27">
        <f t="shared" si="14"/>
        <v>399.0902380779367</v>
      </c>
      <c r="I116" s="27">
        <f t="shared" si="15"/>
        <v>8.635307530293268</v>
      </c>
      <c r="J116" s="27">
        <f t="shared" si="16"/>
        <v>301</v>
      </c>
      <c r="K116" s="27">
        <f t="shared" si="17"/>
        <v>215</v>
      </c>
      <c r="L116" s="27">
        <f t="shared" si="18"/>
        <v>1.7935686537291409E-3</v>
      </c>
      <c r="M116" s="32">
        <f t="shared" si="19"/>
        <v>15.368705446329345</v>
      </c>
      <c r="N116" s="27">
        <f t="shared" si="20"/>
        <v>2292.51722625</v>
      </c>
      <c r="O116" s="27">
        <f t="shared" si="20"/>
        <v>3257.6139773349664</v>
      </c>
      <c r="P116" s="27">
        <f t="shared" si="20"/>
        <v>70.486561246771828</v>
      </c>
      <c r="Q116" s="27">
        <f t="shared" si="20"/>
        <v>2456.9426000000003</v>
      </c>
      <c r="R116" s="27">
        <f t="shared" si="20"/>
        <v>1754.9590000000001</v>
      </c>
      <c r="S116" s="27">
        <f t="shared" si="20"/>
        <v>1.4640183492929486E-2</v>
      </c>
      <c r="T116" s="32">
        <f t="shared" si="20"/>
        <v>125.44859507620791</v>
      </c>
      <c r="U116" s="10"/>
    </row>
    <row r="117" spans="1:21" x14ac:dyDescent="0.25">
      <c r="A117" s="10"/>
      <c r="B117" s="4">
        <f>IF(ISBLANK('INPUT | Operations'!$B122),"",COUNT('INPUT | Operations'!$B$12:$B121))</f>
        <v>110</v>
      </c>
      <c r="C117" s="27">
        <f>IF(ISNUMBER($B117),('INPUT | Operations'!$C121+'INPUT | Operations'!$C122)/2,"")</f>
        <v>126030.5</v>
      </c>
      <c r="D117" s="28">
        <f t="shared" si="12"/>
        <v>38.414096400000005</v>
      </c>
      <c r="E117" s="26">
        <f>IF(ISNUMBER($B117),'INPUT | Operations'!$B122-'INPUT | Operations'!$B121,"")</f>
        <v>1</v>
      </c>
      <c r="F117" s="32">
        <f>IF(ISNUMBER($B117),IF('INPUT | Operations'!$B122&lt;Booster_BurnTime,1,IF('INPUT | Operations'!$B121&lt;=Booster_BurnTime,(Booster_BurnTime-'INPUT | Operations'!$B121)/('INPUT | Operations'!$B122-'INPUT | Operations'!$B121),0))*'INPUT | Operations'!$E121*NumberOfBoosters*NumberOfOps*$E117,"")</f>
        <v>8162.6</v>
      </c>
      <c r="G117" s="34">
        <f t="shared" si="13"/>
        <v>280.85624999999999</v>
      </c>
      <c r="H117" s="27">
        <f t="shared" si="14"/>
        <v>398.49138437317981</v>
      </c>
      <c r="I117" s="27">
        <f t="shared" si="15"/>
        <v>9.0164529086872722</v>
      </c>
      <c r="J117" s="27">
        <f t="shared" si="16"/>
        <v>301</v>
      </c>
      <c r="K117" s="27">
        <f t="shared" si="17"/>
        <v>215</v>
      </c>
      <c r="L117" s="27">
        <f t="shared" si="18"/>
        <v>1.5167923006365583E-3</v>
      </c>
      <c r="M117" s="32">
        <f t="shared" si="19"/>
        <v>16.604795978462676</v>
      </c>
      <c r="N117" s="27">
        <f t="shared" si="20"/>
        <v>2292.51722625</v>
      </c>
      <c r="O117" s="27">
        <f t="shared" si="20"/>
        <v>3252.7257740845175</v>
      </c>
      <c r="P117" s="27">
        <f t="shared" si="20"/>
        <v>73.597698512450734</v>
      </c>
      <c r="Q117" s="27">
        <f t="shared" si="20"/>
        <v>2456.9426000000003</v>
      </c>
      <c r="R117" s="27">
        <f t="shared" si="20"/>
        <v>1754.9590000000001</v>
      </c>
      <c r="S117" s="27">
        <f t="shared" si="20"/>
        <v>1.2380968833175972E-2</v>
      </c>
      <c r="T117" s="32">
        <f t="shared" si="20"/>
        <v>135.53830765379945</v>
      </c>
      <c r="U117" s="10"/>
    </row>
    <row r="118" spans="1:21" x14ac:dyDescent="0.25">
      <c r="A118" s="10"/>
      <c r="B118" s="4">
        <f>IF(ISBLANK('INPUT | Operations'!$B123),"",COUNT('INPUT | Operations'!$B$12:$B122))</f>
        <v>111</v>
      </c>
      <c r="C118" s="27">
        <f>IF(ISNUMBER($B118),('INPUT | Operations'!$C122+'INPUT | Operations'!$C123)/2,"")</f>
        <v>128152.5</v>
      </c>
      <c r="D118" s="28">
        <f t="shared" si="12"/>
        <v>39.060882000000007</v>
      </c>
      <c r="E118" s="26">
        <f>IF(ISNUMBER($B118),'INPUT | Operations'!$B123-'INPUT | Operations'!$B122,"")</f>
        <v>1</v>
      </c>
      <c r="F118" s="32">
        <f>IF(ISNUMBER($B118),IF('INPUT | Operations'!$B123&lt;Booster_BurnTime,1,IF('INPUT | Operations'!$B122&lt;=Booster_BurnTime,(Booster_BurnTime-'INPUT | Operations'!$B122)/('INPUT | Operations'!$B123-'INPUT | Operations'!$B122),0))*'INPUT | Operations'!$E122*NumberOfBoosters*NumberOfOps*$E118,"")</f>
        <v>8162.6</v>
      </c>
      <c r="G118" s="34">
        <f t="shared" si="13"/>
        <v>280.85624999999999</v>
      </c>
      <c r="H118" s="27">
        <f t="shared" si="14"/>
        <v>397.86398378171447</v>
      </c>
      <c r="I118" s="27">
        <f t="shared" si="15"/>
        <v>9.4157671885175738</v>
      </c>
      <c r="J118" s="27">
        <f t="shared" si="16"/>
        <v>301</v>
      </c>
      <c r="K118" s="27">
        <f t="shared" si="17"/>
        <v>215</v>
      </c>
      <c r="L118" s="27">
        <f t="shared" si="18"/>
        <v>1.2820155917148881E-3</v>
      </c>
      <c r="M118" s="32">
        <f t="shared" si="19"/>
        <v>17.944897990150661</v>
      </c>
      <c r="N118" s="27">
        <f t="shared" si="20"/>
        <v>2292.51722625</v>
      </c>
      <c r="O118" s="27">
        <f t="shared" si="20"/>
        <v>3247.6045540166228</v>
      </c>
      <c r="P118" s="27">
        <f t="shared" ref="N118:T154" si="21">IFERROR($F118*I118/1000,"")</f>
        <v>76.857141252993543</v>
      </c>
      <c r="Q118" s="27">
        <f t="shared" si="21"/>
        <v>2456.9426000000003</v>
      </c>
      <c r="R118" s="27">
        <f t="shared" si="21"/>
        <v>1754.9590000000001</v>
      </c>
      <c r="S118" s="27">
        <f t="shared" si="21"/>
        <v>1.0464580468931945E-2</v>
      </c>
      <c r="T118" s="32">
        <f t="shared" si="21"/>
        <v>146.47702433440381</v>
      </c>
      <c r="U118" s="10"/>
    </row>
    <row r="119" spans="1:21" x14ac:dyDescent="0.25">
      <c r="A119" s="10"/>
      <c r="B119" s="4">
        <f>IF(ISBLANK('INPUT | Operations'!$B124),"",COUNT('INPUT | Operations'!$B$12:$B123))</f>
        <v>112</v>
      </c>
      <c r="C119" s="27">
        <f>IF(ISNUMBER($B119),('INPUT | Operations'!$C123+'INPUT | Operations'!$C124)/2,"")</f>
        <v>130279.5</v>
      </c>
      <c r="D119" s="28">
        <f t="shared" si="12"/>
        <v>39.709191600000004</v>
      </c>
      <c r="E119" s="26">
        <f>IF(ISNUMBER($B119),'INPUT | Operations'!$B124-'INPUT | Operations'!$B123,"")</f>
        <v>1</v>
      </c>
      <c r="F119" s="32">
        <f>IF(ISNUMBER($B119),IF('INPUT | Operations'!$B124&lt;Booster_BurnTime,1,IF('INPUT | Operations'!$B123&lt;=Booster_BurnTime,(Booster_BurnTime-'INPUT | Operations'!$B123)/('INPUT | Operations'!$B124-'INPUT | Operations'!$B123),0))*'INPUT | Operations'!$E123*NumberOfBoosters*NumberOfOps*$E119,"")</f>
        <v>8162.6</v>
      </c>
      <c r="G119" s="34">
        <f t="shared" si="13"/>
        <v>280.85624999999999</v>
      </c>
      <c r="H119" s="27">
        <f t="shared" si="14"/>
        <v>397.20721975056148</v>
      </c>
      <c r="I119" s="27">
        <f t="shared" si="15"/>
        <v>9.8337700716608101</v>
      </c>
      <c r="J119" s="27">
        <f t="shared" si="16"/>
        <v>301</v>
      </c>
      <c r="K119" s="27">
        <f t="shared" si="17"/>
        <v>215</v>
      </c>
      <c r="L119" s="27">
        <f t="shared" si="18"/>
        <v>1.0831495254346685E-3</v>
      </c>
      <c r="M119" s="32">
        <f t="shared" si="19"/>
        <v>19.396700843614354</v>
      </c>
      <c r="N119" s="27">
        <f t="shared" si="21"/>
        <v>2292.51722625</v>
      </c>
      <c r="O119" s="27">
        <f t="shared" si="21"/>
        <v>3242.243651935933</v>
      </c>
      <c r="P119" s="27">
        <f t="shared" si="21"/>
        <v>80.269131586938528</v>
      </c>
      <c r="Q119" s="27">
        <f t="shared" si="21"/>
        <v>2456.9426000000003</v>
      </c>
      <c r="R119" s="27">
        <f t="shared" si="21"/>
        <v>1754.9590000000001</v>
      </c>
      <c r="S119" s="27">
        <f t="shared" si="21"/>
        <v>8.8413163163130245E-3</v>
      </c>
      <c r="T119" s="32">
        <f t="shared" si="21"/>
        <v>158.32751030608654</v>
      </c>
      <c r="U119" s="10"/>
    </row>
    <row r="120" spans="1:21" x14ac:dyDescent="0.25">
      <c r="A120" s="10"/>
      <c r="B120" s="4">
        <f>IF(ISBLANK('INPUT | Operations'!$B125),"",COUNT('INPUT | Operations'!$B$12:$B124))</f>
        <v>113</v>
      </c>
      <c r="C120" s="27">
        <f>IF(ISNUMBER($B120),('INPUT | Operations'!$C124+'INPUT | Operations'!$C125)/2,"")</f>
        <v>132408.5</v>
      </c>
      <c r="D120" s="28">
        <f t="shared" si="12"/>
        <v>40.358110800000006</v>
      </c>
      <c r="E120" s="26">
        <f>IF(ISNUMBER($B120),'INPUT | Operations'!$B125-'INPUT | Operations'!$B124,"")</f>
        <v>1</v>
      </c>
      <c r="F120" s="32">
        <f>IF(ISNUMBER($B120),IF('INPUT | Operations'!$B125&lt;Booster_BurnTime,1,IF('INPUT | Operations'!$B124&lt;=Booster_BurnTime,(Booster_BurnTime-'INPUT | Operations'!$B124)/('INPUT | Operations'!$B125-'INPUT | Operations'!$B124),0))*'INPUT | Operations'!$E124*NumberOfBoosters*NumberOfOps*$E120,"")</f>
        <v>8162.6</v>
      </c>
      <c r="G120" s="34">
        <f t="shared" si="13"/>
        <v>280.85624999999999</v>
      </c>
      <c r="H120" s="27">
        <f t="shared" si="14"/>
        <v>396.52064029728081</v>
      </c>
      <c r="I120" s="27">
        <f t="shared" si="15"/>
        <v>10.270749226067894</v>
      </c>
      <c r="J120" s="27">
        <f t="shared" si="16"/>
        <v>301</v>
      </c>
      <c r="K120" s="27">
        <f t="shared" si="17"/>
        <v>215</v>
      </c>
      <c r="L120" s="27">
        <f t="shared" si="18"/>
        <v>9.1498650033162228E-4</v>
      </c>
      <c r="M120" s="32">
        <f t="shared" si="19"/>
        <v>20.967493209122072</v>
      </c>
      <c r="N120" s="27">
        <f t="shared" si="21"/>
        <v>2292.51722625</v>
      </c>
      <c r="O120" s="27">
        <f t="shared" si="21"/>
        <v>3236.6393784905845</v>
      </c>
      <c r="P120" s="27">
        <f t="shared" si="21"/>
        <v>83.836017632701797</v>
      </c>
      <c r="Q120" s="27">
        <f t="shared" si="21"/>
        <v>2456.9426000000003</v>
      </c>
      <c r="R120" s="27">
        <f t="shared" si="21"/>
        <v>1754.9590000000001</v>
      </c>
      <c r="S120" s="27">
        <f t="shared" si="21"/>
        <v>7.468668807606901E-3</v>
      </c>
      <c r="T120" s="32">
        <f t="shared" si="21"/>
        <v>171.14926006877985</v>
      </c>
      <c r="U120" s="10"/>
    </row>
    <row r="121" spans="1:21" x14ac:dyDescent="0.25">
      <c r="A121" s="10"/>
      <c r="B121" s="4">
        <f>IF(ISBLANK('INPUT | Operations'!$B126),"",COUNT('INPUT | Operations'!$B$12:$B125))</f>
        <v>114</v>
      </c>
      <c r="C121" s="27">
        <f>IF(ISNUMBER($B121),('INPUT | Operations'!$C125+'INPUT | Operations'!$C126)/2,"")</f>
        <v>134536.5</v>
      </c>
      <c r="D121" s="28">
        <f t="shared" si="12"/>
        <v>41.006725199999998</v>
      </c>
      <c r="E121" s="26">
        <f>IF(ISNUMBER($B121),'INPUT | Operations'!$B126-'INPUT | Operations'!$B125,"")</f>
        <v>1</v>
      </c>
      <c r="F121" s="32">
        <f>IF(ISNUMBER($B121),IF('INPUT | Operations'!$B126&lt;Booster_BurnTime,1,IF('INPUT | Operations'!$B125&lt;=Booster_BurnTime,(Booster_BurnTime-'INPUT | Operations'!$B125)/('INPUT | Operations'!$B126-'INPUT | Operations'!$B125),0))*'INPUT | Operations'!$E125*NumberOfBoosters*NumberOfOps*$E121,"")</f>
        <v>8162.6</v>
      </c>
      <c r="G121" s="34">
        <f t="shared" si="13"/>
        <v>280.85624999999999</v>
      </c>
      <c r="H121" s="27">
        <f t="shared" si="14"/>
        <v>395.80389578921495</v>
      </c>
      <c r="I121" s="27">
        <f t="shared" si="15"/>
        <v>10.726927178326729</v>
      </c>
      <c r="J121" s="27">
        <f t="shared" si="16"/>
        <v>301</v>
      </c>
      <c r="K121" s="27">
        <f t="shared" si="17"/>
        <v>215</v>
      </c>
      <c r="L121" s="27">
        <f t="shared" si="18"/>
        <v>7.7299267110063873E-4</v>
      </c>
      <c r="M121" s="32">
        <f t="shared" si="19"/>
        <v>22.664663191699457</v>
      </c>
      <c r="N121" s="27">
        <f t="shared" si="21"/>
        <v>2292.51722625</v>
      </c>
      <c r="O121" s="27">
        <f t="shared" si="21"/>
        <v>3230.7888797690457</v>
      </c>
      <c r="P121" s="27">
        <f t="shared" si="21"/>
        <v>87.559615785809754</v>
      </c>
      <c r="Q121" s="27">
        <f t="shared" si="21"/>
        <v>2456.9426000000003</v>
      </c>
      <c r="R121" s="27">
        <f t="shared" si="21"/>
        <v>1754.9590000000001</v>
      </c>
      <c r="S121" s="27">
        <f t="shared" si="21"/>
        <v>6.3096299771260734E-3</v>
      </c>
      <c r="T121" s="32">
        <f t="shared" si="21"/>
        <v>185.00257976856599</v>
      </c>
      <c r="U121" s="10"/>
    </row>
    <row r="122" spans="1:21" x14ac:dyDescent="0.25">
      <c r="A122" s="10"/>
      <c r="B122" s="4">
        <f>IF(ISBLANK('INPUT | Operations'!$B127),"",COUNT('INPUT | Operations'!$B$12:$B126))</f>
        <v>115</v>
      </c>
      <c r="C122" s="27">
        <f>IF(ISNUMBER($B122),('INPUT | Operations'!$C126+'INPUT | Operations'!$C127)/2,"")</f>
        <v>136661.5</v>
      </c>
      <c r="D122" s="28">
        <f t="shared" si="12"/>
        <v>41.654425200000006</v>
      </c>
      <c r="E122" s="26">
        <f>IF(ISNUMBER($B122),'INPUT | Operations'!$B127-'INPUT | Operations'!$B126,"")</f>
        <v>1</v>
      </c>
      <c r="F122" s="32">
        <f>IF(ISNUMBER($B122),IF('INPUT | Operations'!$B127&lt;Booster_BurnTime,1,IF('INPUT | Operations'!$B126&lt;=Booster_BurnTime,(Booster_BurnTime-'INPUT | Operations'!$B126)/('INPUT | Operations'!$B127-'INPUT | Operations'!$B126),0))*'INPUT | Operations'!$E126*NumberOfBoosters*NumberOfOps*$E122,"")</f>
        <v>8162.6</v>
      </c>
      <c r="G122" s="34">
        <f t="shared" si="13"/>
        <v>280.85624999999999</v>
      </c>
      <c r="H122" s="27">
        <f t="shared" si="14"/>
        <v>395.05639528181882</v>
      </c>
      <c r="I122" s="27">
        <f t="shared" si="15"/>
        <v>11.202680039965736</v>
      </c>
      <c r="J122" s="27">
        <f t="shared" si="16"/>
        <v>301</v>
      </c>
      <c r="K122" s="27">
        <f t="shared" si="17"/>
        <v>215</v>
      </c>
      <c r="L122" s="27">
        <f t="shared" si="18"/>
        <v>6.5318968365912506E-4</v>
      </c>
      <c r="M122" s="32">
        <f t="shared" si="19"/>
        <v>24.496518955331183</v>
      </c>
      <c r="N122" s="27">
        <f t="shared" si="21"/>
        <v>2292.51722625</v>
      </c>
      <c r="O122" s="27">
        <f t="shared" si="21"/>
        <v>3224.6873321273747</v>
      </c>
      <c r="P122" s="27">
        <f t="shared" si="21"/>
        <v>91.442996094224313</v>
      </c>
      <c r="Q122" s="27">
        <f t="shared" si="21"/>
        <v>2456.9426000000003</v>
      </c>
      <c r="R122" s="27">
        <f t="shared" si="21"/>
        <v>1754.9590000000001</v>
      </c>
      <c r="S122" s="27">
        <f t="shared" si="21"/>
        <v>5.3317261118359747E-3</v>
      </c>
      <c r="T122" s="32">
        <f t="shared" si="21"/>
        <v>199.95528562478634</v>
      </c>
      <c r="U122" s="10"/>
    </row>
    <row r="123" spans="1:21" x14ac:dyDescent="0.25">
      <c r="A123" s="10"/>
      <c r="B123" s="4">
        <f>IF(ISBLANK('INPUT | Operations'!$B128),"",COUNT('INPUT | Operations'!$B$12:$B127))</f>
        <v>116</v>
      </c>
      <c r="C123" s="27">
        <f>IF(ISNUMBER($B123),('INPUT | Operations'!$C127+'INPUT | Operations'!$C128)/2,"")</f>
        <v>138781.5</v>
      </c>
      <c r="D123" s="28">
        <f t="shared" si="12"/>
        <v>42.300601200000003</v>
      </c>
      <c r="E123" s="26">
        <f>IF(ISNUMBER($B123),'INPUT | Operations'!$B128-'INPUT | Operations'!$B127,"")</f>
        <v>1</v>
      </c>
      <c r="F123" s="32">
        <f>IF(ISNUMBER($B123),IF('INPUT | Operations'!$B128&lt;Booster_BurnTime,1,IF('INPUT | Operations'!$B127&lt;=Booster_BurnTime,(Booster_BurnTime-'INPUT | Operations'!$B127)/('INPUT | Operations'!$B128-'INPUT | Operations'!$B127),0))*'INPUT | Operations'!$E127*NumberOfBoosters*NumberOfOps*$E123,"")</f>
        <v>8162.6</v>
      </c>
      <c r="G123" s="34">
        <f t="shared" si="13"/>
        <v>280.85624999999999</v>
      </c>
      <c r="H123" s="27">
        <f t="shared" si="14"/>
        <v>394.27761905506185</v>
      </c>
      <c r="I123" s="27">
        <f t="shared" si="15"/>
        <v>11.698338591083919</v>
      </c>
      <c r="J123" s="27">
        <f t="shared" si="16"/>
        <v>301</v>
      </c>
      <c r="K123" s="27">
        <f t="shared" si="17"/>
        <v>215</v>
      </c>
      <c r="L123" s="27">
        <f t="shared" si="18"/>
        <v>5.5217322333077432E-4</v>
      </c>
      <c r="M123" s="32">
        <f t="shared" si="19"/>
        <v>25</v>
      </c>
      <c r="N123" s="27">
        <f t="shared" si="21"/>
        <v>2292.51722625</v>
      </c>
      <c r="O123" s="27">
        <f t="shared" si="21"/>
        <v>3218.3304932988481</v>
      </c>
      <c r="P123" s="27">
        <f t="shared" si="21"/>
        <v>95.488858583581603</v>
      </c>
      <c r="Q123" s="27">
        <f t="shared" si="21"/>
        <v>2456.9426000000003</v>
      </c>
      <c r="R123" s="27">
        <f t="shared" si="21"/>
        <v>1754.9590000000001</v>
      </c>
      <c r="S123" s="27">
        <f t="shared" si="21"/>
        <v>4.507169152759778E-3</v>
      </c>
      <c r="T123" s="32">
        <f t="shared" si="21"/>
        <v>204.065</v>
      </c>
      <c r="U123" s="10"/>
    </row>
    <row r="124" spans="1:21" x14ac:dyDescent="0.25">
      <c r="A124" s="10"/>
      <c r="B124" s="4">
        <f>IF(ISBLANK('INPUT | Operations'!$B129),"",COUNT('INPUT | Operations'!$B$12:$B128))</f>
        <v>117</v>
      </c>
      <c r="C124" s="27">
        <f>IF(ISNUMBER($B124),('INPUT | Operations'!$C128+'INPUT | Operations'!$C129)/2,"")</f>
        <v>140895</v>
      </c>
      <c r="D124" s="28">
        <f t="shared" si="12"/>
        <v>42.944796000000004</v>
      </c>
      <c r="E124" s="26">
        <f>IF(ISNUMBER($B124),'INPUT | Operations'!$B129-'INPUT | Operations'!$B128,"")</f>
        <v>1</v>
      </c>
      <c r="F124" s="32">
        <f>IF(ISNUMBER($B124),IF('INPUT | Operations'!$B129&lt;Booster_BurnTime,1,IF('INPUT | Operations'!$B128&lt;=Booster_BurnTime,(Booster_BurnTime-'INPUT | Operations'!$B128)/('INPUT | Operations'!$B129-'INPUT | Operations'!$B128),0))*'INPUT | Operations'!$E128*NumberOfBoosters*NumberOfOps*$E124,"")</f>
        <v>8162.6</v>
      </c>
      <c r="G124" s="34">
        <f t="shared" si="13"/>
        <v>280.85624999999999</v>
      </c>
      <c r="H124" s="27">
        <f t="shared" si="14"/>
        <v>393.46693375166598</v>
      </c>
      <c r="I124" s="27">
        <f t="shared" si="15"/>
        <v>12.214305937143402</v>
      </c>
      <c r="J124" s="27">
        <f t="shared" si="16"/>
        <v>301</v>
      </c>
      <c r="K124" s="27">
        <f t="shared" si="17"/>
        <v>215</v>
      </c>
      <c r="L124" s="27">
        <f t="shared" si="18"/>
        <v>4.670195685327615E-4</v>
      </c>
      <c r="M124" s="32">
        <f t="shared" si="19"/>
        <v>25</v>
      </c>
      <c r="N124" s="27">
        <f t="shared" si="21"/>
        <v>2292.51722625</v>
      </c>
      <c r="O124" s="27">
        <f t="shared" si="21"/>
        <v>3211.7131934413487</v>
      </c>
      <c r="P124" s="27">
        <f t="shared" si="21"/>
        <v>99.700493642526737</v>
      </c>
      <c r="Q124" s="27">
        <f t="shared" si="21"/>
        <v>2456.9426000000003</v>
      </c>
      <c r="R124" s="27">
        <f t="shared" si="21"/>
        <v>1754.9590000000001</v>
      </c>
      <c r="S124" s="27">
        <f t="shared" si="21"/>
        <v>3.8120939301055194E-3</v>
      </c>
      <c r="T124" s="32">
        <f t="shared" si="21"/>
        <v>204.065</v>
      </c>
      <c r="U124" s="10"/>
    </row>
    <row r="125" spans="1:21" x14ac:dyDescent="0.25">
      <c r="A125" s="10"/>
      <c r="B125" s="4">
        <f>IF(ISBLANK('INPUT | Operations'!$B130),"",COUNT('INPUT | Operations'!$B$12:$B129))</f>
        <v>118</v>
      </c>
      <c r="C125" s="27">
        <f>IF(ISNUMBER($B125),('INPUT | Operations'!$C129+'INPUT | Operations'!$C130)/2,"")</f>
        <v>143000.5</v>
      </c>
      <c r="D125" s="28">
        <f t="shared" si="12"/>
        <v>43.586552400000002</v>
      </c>
      <c r="E125" s="26">
        <f>IF(ISNUMBER($B125),'INPUT | Operations'!$B130-'INPUT | Operations'!$B129,"")</f>
        <v>1</v>
      </c>
      <c r="F125" s="32">
        <f>IF(ISNUMBER($B125),IF('INPUT | Operations'!$B130&lt;Booster_BurnTime,1,IF('INPUT | Operations'!$B129&lt;=Booster_BurnTime,(Booster_BurnTime-'INPUT | Operations'!$B129)/('INPUT | Operations'!$B130-'INPUT | Operations'!$B129),0))*'INPUT | Operations'!$E129*NumberOfBoosters*NumberOfOps*$E125,"")</f>
        <v>8162.6</v>
      </c>
      <c r="G125" s="34">
        <f t="shared" si="13"/>
        <v>280.85624999999999</v>
      </c>
      <c r="H125" s="27">
        <f t="shared" si="14"/>
        <v>392.62376564757619</v>
      </c>
      <c r="I125" s="27">
        <f t="shared" si="15"/>
        <v>12.750947229549759</v>
      </c>
      <c r="J125" s="27">
        <f t="shared" si="16"/>
        <v>301</v>
      </c>
      <c r="K125" s="27">
        <f t="shared" si="17"/>
        <v>215</v>
      </c>
      <c r="L125" s="27">
        <f t="shared" si="18"/>
        <v>3.9524842664772969E-4</v>
      </c>
      <c r="M125" s="32">
        <f t="shared" si="19"/>
        <v>25</v>
      </c>
      <c r="N125" s="27">
        <f t="shared" si="21"/>
        <v>2292.51722625</v>
      </c>
      <c r="O125" s="27">
        <f t="shared" si="21"/>
        <v>3204.8307494749056</v>
      </c>
      <c r="P125" s="27">
        <f t="shared" si="21"/>
        <v>104.08088185592287</v>
      </c>
      <c r="Q125" s="27">
        <f t="shared" si="21"/>
        <v>2456.9426000000003</v>
      </c>
      <c r="R125" s="27">
        <f t="shared" si="21"/>
        <v>1754.9590000000001</v>
      </c>
      <c r="S125" s="27">
        <f t="shared" si="21"/>
        <v>3.2262548073547586E-3</v>
      </c>
      <c r="T125" s="32">
        <f t="shared" si="21"/>
        <v>204.065</v>
      </c>
      <c r="U125" s="10"/>
    </row>
    <row r="126" spans="1:21" x14ac:dyDescent="0.25">
      <c r="A126" s="10"/>
      <c r="B126" s="4">
        <f>IF(ISBLANK('INPUT | Operations'!$B131),"",COUNT('INPUT | Operations'!$B$12:$B130))</f>
        <v>119</v>
      </c>
      <c r="C126" s="27">
        <f>IF(ISNUMBER($B126),('INPUT | Operations'!$C130+'INPUT | Operations'!$C131)/2,"")</f>
        <v>145096.5</v>
      </c>
      <c r="D126" s="28">
        <f t="shared" si="12"/>
        <v>44.225413200000006</v>
      </c>
      <c r="E126" s="26">
        <f>IF(ISNUMBER($B126),'INPUT | Operations'!$B131-'INPUT | Operations'!$B130,"")</f>
        <v>1</v>
      </c>
      <c r="F126" s="32">
        <f>IF(ISNUMBER($B126),IF('INPUT | Operations'!$B131&lt;Booster_BurnTime,1,IF('INPUT | Operations'!$B130&lt;=Booster_BurnTime,(Booster_BurnTime-'INPUT | Operations'!$B130)/('INPUT | Operations'!$B131-'INPUT | Operations'!$B130),0))*'INPUT | Operations'!$E130*NumberOfBoosters*NumberOfOps*$E126,"")</f>
        <v>8162.6</v>
      </c>
      <c r="G126" s="34">
        <f t="shared" si="13"/>
        <v>280.85624999999999</v>
      </c>
      <c r="H126" s="27">
        <f t="shared" si="14"/>
        <v>391.74760967117902</v>
      </c>
      <c r="I126" s="27">
        <f t="shared" si="15"/>
        <v>13.308583925296093</v>
      </c>
      <c r="J126" s="27">
        <f t="shared" si="16"/>
        <v>301</v>
      </c>
      <c r="K126" s="27">
        <f t="shared" si="17"/>
        <v>215</v>
      </c>
      <c r="L126" s="27">
        <f t="shared" si="18"/>
        <v>3.3475893890155437E-4</v>
      </c>
      <c r="M126" s="32">
        <f t="shared" si="19"/>
        <v>25</v>
      </c>
      <c r="N126" s="27">
        <f t="shared" si="21"/>
        <v>2292.51722625</v>
      </c>
      <c r="O126" s="27">
        <f t="shared" si="21"/>
        <v>3197.679038701966</v>
      </c>
      <c r="P126" s="27">
        <f t="shared" si="21"/>
        <v>108.6326471486219</v>
      </c>
      <c r="Q126" s="27">
        <f t="shared" si="21"/>
        <v>2456.9426000000003</v>
      </c>
      <c r="R126" s="27">
        <f t="shared" si="21"/>
        <v>1754.9590000000001</v>
      </c>
      <c r="S126" s="27">
        <f t="shared" si="21"/>
        <v>2.7325033146778279E-3</v>
      </c>
      <c r="T126" s="32">
        <f t="shared" si="21"/>
        <v>204.065</v>
      </c>
      <c r="U126" s="10"/>
    </row>
    <row r="127" spans="1:21" x14ac:dyDescent="0.25">
      <c r="A127" s="10"/>
      <c r="B127" s="4">
        <f>IF(ISBLANK('INPUT | Operations'!$B132),"",COUNT('INPUT | Operations'!$B$12:$B131))</f>
        <v>120</v>
      </c>
      <c r="C127" s="27">
        <f>IF(ISNUMBER($B127),('INPUT | Operations'!$C131+'INPUT | Operations'!$C132)/2,"")</f>
        <v>147182</v>
      </c>
      <c r="D127" s="28">
        <f t="shared" si="12"/>
        <v>44.861073600000005</v>
      </c>
      <c r="E127" s="26">
        <f>IF(ISNUMBER($B127),'INPUT | Operations'!$B132-'INPUT | Operations'!$B131,"")</f>
        <v>1</v>
      </c>
      <c r="F127" s="32">
        <f>IF(ISNUMBER($B127),IF('INPUT | Operations'!$B132&lt;Booster_BurnTime,1,IF('INPUT | Operations'!$B131&lt;=Booster_BurnTime,(Booster_BurnTime-'INPUT | Operations'!$B131)/('INPUT | Operations'!$B132-'INPUT | Operations'!$B131),0))*'INPUT | Operations'!$E131*NumberOfBoosters*NumberOfOps*$E127,"")</f>
        <v>8162.6</v>
      </c>
      <c r="G127" s="34">
        <f t="shared" si="13"/>
        <v>280.85624999999999</v>
      </c>
      <c r="H127" s="27">
        <f t="shared" si="14"/>
        <v>390.83781613011843</v>
      </c>
      <c r="I127" s="27">
        <f t="shared" si="15"/>
        <v>13.887629526439614</v>
      </c>
      <c r="J127" s="27">
        <f t="shared" si="16"/>
        <v>301</v>
      </c>
      <c r="K127" s="27">
        <f t="shared" si="17"/>
        <v>215</v>
      </c>
      <c r="L127" s="27">
        <f t="shared" si="18"/>
        <v>2.8376288669534102E-4</v>
      </c>
      <c r="M127" s="32">
        <f t="shared" si="19"/>
        <v>25</v>
      </c>
      <c r="N127" s="27">
        <f t="shared" si="21"/>
        <v>2292.51722625</v>
      </c>
      <c r="O127" s="27">
        <f t="shared" si="21"/>
        <v>3190.2527579437046</v>
      </c>
      <c r="P127" s="27">
        <f t="shared" si="21"/>
        <v>113.359164772516</v>
      </c>
      <c r="Q127" s="27">
        <f t="shared" si="21"/>
        <v>2456.9426000000003</v>
      </c>
      <c r="R127" s="27">
        <f t="shared" si="21"/>
        <v>1754.9590000000001</v>
      </c>
      <c r="S127" s="27">
        <f t="shared" si="21"/>
        <v>2.3162429389393907E-3</v>
      </c>
      <c r="T127" s="32">
        <f t="shared" si="21"/>
        <v>204.065</v>
      </c>
      <c r="U127" s="10"/>
    </row>
    <row r="128" spans="1:21" x14ac:dyDescent="0.25">
      <c r="A128" s="10"/>
      <c r="B128" s="4">
        <f>IF(ISBLANK('INPUT | Operations'!$B133),"",COUNT('INPUT | Operations'!$B$12:$B132))</f>
        <v>121</v>
      </c>
      <c r="C128" s="27">
        <f>IF(ISNUMBER($B128),('INPUT | Operations'!$C132+'INPUT | Operations'!$C133)/2,"")</f>
        <v>149257</v>
      </c>
      <c r="D128" s="28">
        <f t="shared" si="12"/>
        <v>45.493533599999999</v>
      </c>
      <c r="E128" s="26">
        <f>IF(ISNUMBER($B128),'INPUT | Operations'!$B133-'INPUT | Operations'!$B132,"")</f>
        <v>1</v>
      </c>
      <c r="F128" s="32">
        <f>IF(ISNUMBER($B128),IF('INPUT | Operations'!$B133&lt;Booster_BurnTime,1,IF('INPUT | Operations'!$B132&lt;=Booster_BurnTime,(Booster_BurnTime-'INPUT | Operations'!$B132)/('INPUT | Operations'!$B133-'INPUT | Operations'!$B132),0))*'INPUT | Operations'!$E132*NumberOfBoosters*NumberOfOps*$E128,"")</f>
        <v>8162.6</v>
      </c>
      <c r="G128" s="34">
        <f t="shared" si="13"/>
        <v>280.85624999999999</v>
      </c>
      <c r="H128" s="27">
        <f t="shared" si="14"/>
        <v>389.89332009491648</v>
      </c>
      <c r="I128" s="27">
        <f t="shared" si="15"/>
        <v>14.488761816127706</v>
      </c>
      <c r="J128" s="27">
        <f t="shared" si="16"/>
        <v>301</v>
      </c>
      <c r="K128" s="27">
        <f t="shared" si="17"/>
        <v>215</v>
      </c>
      <c r="L128" s="27">
        <f t="shared" si="18"/>
        <v>2.4073563553871725E-4</v>
      </c>
      <c r="M128" s="32">
        <f t="shared" si="19"/>
        <v>25</v>
      </c>
      <c r="N128" s="27">
        <f t="shared" si="21"/>
        <v>2292.51722625</v>
      </c>
      <c r="O128" s="27">
        <f t="shared" si="21"/>
        <v>3182.5432146067651</v>
      </c>
      <c r="P128" s="27">
        <f t="shared" si="21"/>
        <v>118.26596720032401</v>
      </c>
      <c r="Q128" s="27">
        <f t="shared" si="21"/>
        <v>2456.9426000000003</v>
      </c>
      <c r="R128" s="27">
        <f t="shared" si="21"/>
        <v>1754.9590000000001</v>
      </c>
      <c r="S128" s="27">
        <f t="shared" si="21"/>
        <v>1.9650286986483338E-3</v>
      </c>
      <c r="T128" s="32">
        <f t="shared" si="21"/>
        <v>204.065</v>
      </c>
      <c r="U128" s="10"/>
    </row>
    <row r="129" spans="1:21" x14ac:dyDescent="0.25">
      <c r="A129" s="10"/>
      <c r="B129" s="4">
        <f>IF(ISBLANK('INPUT | Operations'!$B134),"",COUNT('INPUT | Operations'!$B$12:$B133))</f>
        <v>122</v>
      </c>
      <c r="C129" s="27">
        <f>IF(ISNUMBER($B129),('INPUT | Operations'!$C133+'INPUT | Operations'!$C134)/2,"")</f>
        <v>151320.5</v>
      </c>
      <c r="D129" s="28">
        <f t="shared" si="12"/>
        <v>46.122488400000002</v>
      </c>
      <c r="E129" s="26">
        <f>IF(ISNUMBER($B129),'INPUT | Operations'!$B134-'INPUT | Operations'!$B133,"")</f>
        <v>1</v>
      </c>
      <c r="F129" s="32">
        <f>IF(ISNUMBER($B129),IF('INPUT | Operations'!$B134&lt;Booster_BurnTime,1,IF('INPUT | Operations'!$B133&lt;=Booster_BurnTime,(Booster_BurnTime-'INPUT | Operations'!$B133)/('INPUT | Operations'!$B134-'INPUT | Operations'!$B133),0))*'INPUT | Operations'!$E133*NumberOfBoosters*NumberOfOps*$E129,"")</f>
        <v>8162.6</v>
      </c>
      <c r="G129" s="34">
        <f t="shared" si="13"/>
        <v>280.85624999999999</v>
      </c>
      <c r="H129" s="27">
        <f t="shared" si="14"/>
        <v>388.91351813012216</v>
      </c>
      <c r="I129" s="27">
        <f t="shared" si="15"/>
        <v>15.112364855828934</v>
      </c>
      <c r="J129" s="27">
        <f t="shared" si="16"/>
        <v>301</v>
      </c>
      <c r="K129" s="27">
        <f t="shared" si="17"/>
        <v>215</v>
      </c>
      <c r="L129" s="27">
        <f t="shared" si="18"/>
        <v>2.0441886230975246E-4</v>
      </c>
      <c r="M129" s="32">
        <f t="shared" si="19"/>
        <v>25</v>
      </c>
      <c r="N129" s="27">
        <f t="shared" si="21"/>
        <v>2292.51722625</v>
      </c>
      <c r="O129" s="27">
        <f t="shared" si="21"/>
        <v>3174.5454830889353</v>
      </c>
      <c r="P129" s="27">
        <f t="shared" si="21"/>
        <v>123.35618937218928</v>
      </c>
      <c r="Q129" s="27">
        <f t="shared" si="21"/>
        <v>2456.9426000000003</v>
      </c>
      <c r="R129" s="27">
        <f t="shared" si="21"/>
        <v>1754.9590000000001</v>
      </c>
      <c r="S129" s="27">
        <f t="shared" si="21"/>
        <v>1.6685894054895855E-3</v>
      </c>
      <c r="T129" s="32">
        <f t="shared" si="21"/>
        <v>204.065</v>
      </c>
      <c r="U129" s="10"/>
    </row>
    <row r="130" spans="1:21" x14ac:dyDescent="0.25">
      <c r="A130" s="10"/>
      <c r="B130" s="4">
        <f>IF(ISBLANK('INPUT | Operations'!$B135),"",COUNT('INPUT | Operations'!$B$12:$B134))</f>
        <v>123</v>
      </c>
      <c r="C130" s="27">
        <f>IF(ISNUMBER($B130),('INPUT | Operations'!$C134+'INPUT | Operations'!$C135)/2,"")</f>
        <v>153711.25</v>
      </c>
      <c r="D130" s="28">
        <f t="shared" si="12"/>
        <v>46.851189000000005</v>
      </c>
      <c r="E130" s="26">
        <f>IF(ISNUMBER($B130),'INPUT | Operations'!$B135-'INPUT | Operations'!$B134,"")</f>
        <v>1</v>
      </c>
      <c r="F130" s="32">
        <f>IF(ISNUMBER($B130),IF('INPUT | Operations'!$B135&lt;Booster_BurnTime,1,IF('INPUT | Operations'!$B134&lt;=Booster_BurnTime,(Booster_BurnTime-'INPUT | Operations'!$B134)/('INPUT | Operations'!$B135-'INPUT | Operations'!$B134),0))*'INPUT | Operations'!$E134*NumberOfBoosters*NumberOfOps*$E130,"")</f>
        <v>8162.6</v>
      </c>
      <c r="G130" s="34">
        <f t="shared" si="13"/>
        <v>280.85624999999999</v>
      </c>
      <c r="H130" s="27">
        <f t="shared" si="14"/>
        <v>387.72547736569493</v>
      </c>
      <c r="I130" s="27">
        <f t="shared" si="15"/>
        <v>15.868503196642807</v>
      </c>
      <c r="J130" s="27">
        <f t="shared" si="16"/>
        <v>301</v>
      </c>
      <c r="K130" s="27">
        <f t="shared" si="17"/>
        <v>215</v>
      </c>
      <c r="L130" s="27">
        <f t="shared" si="18"/>
        <v>1.6913699019344882E-4</v>
      </c>
      <c r="M130" s="32">
        <f t="shared" si="19"/>
        <v>25</v>
      </c>
      <c r="N130" s="27">
        <f t="shared" si="21"/>
        <v>2292.51722625</v>
      </c>
      <c r="O130" s="27">
        <f t="shared" si="21"/>
        <v>3164.8479815452215</v>
      </c>
      <c r="P130" s="27">
        <f t="shared" si="21"/>
        <v>129.52824419291659</v>
      </c>
      <c r="Q130" s="27">
        <f t="shared" si="21"/>
        <v>2456.9426000000003</v>
      </c>
      <c r="R130" s="27">
        <f t="shared" si="21"/>
        <v>1754.9590000000001</v>
      </c>
      <c r="S130" s="27">
        <f t="shared" si="21"/>
        <v>1.3805975961530454E-3</v>
      </c>
      <c r="T130" s="32">
        <f t="shared" si="21"/>
        <v>204.065</v>
      </c>
      <c r="U130" s="10"/>
    </row>
    <row r="131" spans="1:21" x14ac:dyDescent="0.25">
      <c r="A131" s="10"/>
      <c r="B131" s="4">
        <f>IF(ISBLANK('INPUT | Operations'!$B136),"",COUNT('INPUT | Operations'!$B$12:$B135))</f>
        <v>124</v>
      </c>
      <c r="C131" s="27">
        <f>IF(ISNUMBER($B131),('INPUT | Operations'!$C135+'INPUT | Operations'!$C136)/2,"")</f>
        <v>155412.75</v>
      </c>
      <c r="D131" s="28">
        <f t="shared" si="12"/>
        <v>47.369806199999999</v>
      </c>
      <c r="E131" s="26">
        <f>IF(ISNUMBER($B131),'INPUT | Operations'!$B136-'INPUT | Operations'!$B135,"")</f>
        <v>1</v>
      </c>
      <c r="F131" s="32">
        <f>IF(ISNUMBER($B131),IF('INPUT | Operations'!$B136&lt;Booster_BurnTime,1,IF('INPUT | Operations'!$B135&lt;=Booster_BurnTime,(Booster_BurnTime-'INPUT | Operations'!$B135)/('INPUT | Operations'!$B136-'INPUT | Operations'!$B135),0))*'INPUT | Operations'!$E135*NumberOfBoosters*NumberOfOps*$E131,"")</f>
        <v>0</v>
      </c>
      <c r="G131" s="34">
        <f t="shared" si="13"/>
        <v>280.85624999999999</v>
      </c>
      <c r="H131" s="27">
        <f t="shared" si="14"/>
        <v>386.84391121816515</v>
      </c>
      <c r="I131" s="27">
        <f t="shared" si="15"/>
        <v>16.429583240417458</v>
      </c>
      <c r="J131" s="27">
        <f t="shared" si="16"/>
        <v>301</v>
      </c>
      <c r="K131" s="27">
        <f t="shared" si="17"/>
        <v>215</v>
      </c>
      <c r="L131" s="27">
        <f t="shared" si="18"/>
        <v>1.4780125614521919E-4</v>
      </c>
      <c r="M131" s="32">
        <f t="shared" si="19"/>
        <v>25</v>
      </c>
      <c r="N131" s="27">
        <f t="shared" si="21"/>
        <v>0</v>
      </c>
      <c r="O131" s="27">
        <f t="shared" si="21"/>
        <v>0</v>
      </c>
      <c r="P131" s="27">
        <f t="shared" si="21"/>
        <v>0</v>
      </c>
      <c r="Q131" s="27">
        <f t="shared" si="21"/>
        <v>0</v>
      </c>
      <c r="R131" s="27">
        <f t="shared" si="21"/>
        <v>0</v>
      </c>
      <c r="S131" s="27">
        <f t="shared" si="21"/>
        <v>0</v>
      </c>
      <c r="T131" s="32">
        <f t="shared" si="21"/>
        <v>0</v>
      </c>
      <c r="U131" s="10"/>
    </row>
    <row r="132" spans="1:21" x14ac:dyDescent="0.25">
      <c r="A132" s="10"/>
      <c r="B132" s="4">
        <f>IF(ISBLANK('INPUT | Operations'!$B137),"",COUNT('INPUT | Operations'!$B$12:$B136))</f>
        <v>125</v>
      </c>
      <c r="C132" s="27">
        <f>IF(ISNUMBER($B132),('INPUT | Operations'!$C136+'INPUT | Operations'!$C137)/2,"")</f>
        <v>156764.5</v>
      </c>
      <c r="D132" s="28">
        <f t="shared" si="12"/>
        <v>47.781819600000006</v>
      </c>
      <c r="E132" s="26">
        <f>IF(ISNUMBER($B132),'INPUT | Operations'!$B137-'INPUT | Operations'!$B136,"")</f>
        <v>1</v>
      </c>
      <c r="F132" s="32">
        <f>IF(ISNUMBER($B132),IF('INPUT | Operations'!$B137&lt;Booster_BurnTime,1,IF('INPUT | Operations'!$B136&lt;=Booster_BurnTime,(Booster_BurnTime-'INPUT | Operations'!$B136)/('INPUT | Operations'!$B137-'INPUT | Operations'!$B136),0))*'INPUT | Operations'!$E136*NumberOfBoosters*NumberOfOps*$E132,"")</f>
        <v>0</v>
      </c>
      <c r="G132" s="34">
        <f t="shared" si="13"/>
        <v>280.85624999999999</v>
      </c>
      <c r="H132" s="27">
        <f t="shared" si="14"/>
        <v>386.12138952670682</v>
      </c>
      <c r="I132" s="27">
        <f t="shared" si="15"/>
        <v>16.889438128683658</v>
      </c>
      <c r="J132" s="27">
        <f t="shared" si="16"/>
        <v>301</v>
      </c>
      <c r="K132" s="27">
        <f t="shared" si="17"/>
        <v>215</v>
      </c>
      <c r="L132" s="27">
        <f t="shared" si="18"/>
        <v>1.3278682508595816E-4</v>
      </c>
      <c r="M132" s="32">
        <f t="shared" si="19"/>
        <v>25</v>
      </c>
      <c r="N132" s="27">
        <f t="shared" si="21"/>
        <v>0</v>
      </c>
      <c r="O132" s="27">
        <f t="shared" si="21"/>
        <v>0</v>
      </c>
      <c r="P132" s="27">
        <f t="shared" si="21"/>
        <v>0</v>
      </c>
      <c r="Q132" s="27">
        <f t="shared" si="21"/>
        <v>0</v>
      </c>
      <c r="R132" s="27">
        <f t="shared" si="21"/>
        <v>0</v>
      </c>
      <c r="S132" s="27">
        <f t="shared" si="21"/>
        <v>0</v>
      </c>
      <c r="T132" s="32">
        <f t="shared" si="21"/>
        <v>0</v>
      </c>
      <c r="U132" s="10"/>
    </row>
    <row r="133" spans="1:21" x14ac:dyDescent="0.25">
      <c r="A133" s="10"/>
      <c r="B133" s="4">
        <f>IF(ISBLANK('INPUT | Operations'!$B138),"",COUNT('INPUT | Operations'!$B$12:$B137))</f>
        <v>126</v>
      </c>
      <c r="C133" s="27">
        <f>IF(ISNUMBER($B133),('INPUT | Operations'!$C137+'INPUT | Operations'!$C138)/2,"")</f>
        <v>158784.5</v>
      </c>
      <c r="D133" s="28">
        <f t="shared" si="12"/>
        <v>48.397515599999998</v>
      </c>
      <c r="E133" s="26">
        <f>IF(ISNUMBER($B133),'INPUT | Operations'!$B138-'INPUT | Operations'!$B137,"")</f>
        <v>1</v>
      </c>
      <c r="F133" s="32">
        <f>IF(ISNUMBER($B133),IF('INPUT | Operations'!$B138&lt;Booster_BurnTime,1,IF('INPUT | Operations'!$B137&lt;=Booster_BurnTime,(Booster_BurnTime-'INPUT | Operations'!$B137)/('INPUT | Operations'!$B138-'INPUT | Operations'!$B137),0))*'INPUT | Operations'!$E137*NumberOfBoosters*NumberOfOps*$E133,"")</f>
        <v>0</v>
      </c>
      <c r="G133" s="34">
        <f t="shared" si="13"/>
        <v>280.85624999999999</v>
      </c>
      <c r="H133" s="27">
        <f t="shared" si="14"/>
        <v>385.00381912775703</v>
      </c>
      <c r="I133" s="27">
        <f t="shared" si="15"/>
        <v>17.600725024308023</v>
      </c>
      <c r="J133" s="27">
        <f t="shared" si="16"/>
        <v>301</v>
      </c>
      <c r="K133" s="27">
        <f t="shared" si="17"/>
        <v>215</v>
      </c>
      <c r="L133" s="27">
        <f t="shared" si="18"/>
        <v>1.1314430771957593E-4</v>
      </c>
      <c r="M133" s="32">
        <f t="shared" si="19"/>
        <v>25</v>
      </c>
      <c r="N133" s="27">
        <f t="shared" si="21"/>
        <v>0</v>
      </c>
      <c r="O133" s="27">
        <f t="shared" si="21"/>
        <v>0</v>
      </c>
      <c r="P133" s="27">
        <f t="shared" si="21"/>
        <v>0</v>
      </c>
      <c r="Q133" s="27">
        <f t="shared" si="21"/>
        <v>0</v>
      </c>
      <c r="R133" s="27">
        <f t="shared" si="21"/>
        <v>0</v>
      </c>
      <c r="S133" s="27">
        <f t="shared" si="21"/>
        <v>0</v>
      </c>
      <c r="T133" s="32">
        <f t="shared" si="21"/>
        <v>0</v>
      </c>
      <c r="U133" s="10"/>
    </row>
    <row r="134" spans="1:21" x14ac:dyDescent="0.25">
      <c r="A134" s="10"/>
      <c r="B134" s="4">
        <f>IF(ISBLANK('INPUT | Operations'!$B139),"",COUNT('INPUT | Operations'!$B$12:$B138))</f>
        <v>127</v>
      </c>
      <c r="C134" s="27">
        <f>IF(ISNUMBER($B134),('INPUT | Operations'!$C138+'INPUT | Operations'!$C139)/2,"")</f>
        <v>160794</v>
      </c>
      <c r="D134" s="28">
        <f t="shared" si="12"/>
        <v>49.010011200000001</v>
      </c>
      <c r="E134" s="26">
        <f>IF(ISNUMBER($B134),'INPUT | Operations'!$B139-'INPUT | Operations'!$B138,"")</f>
        <v>1</v>
      </c>
      <c r="F134" s="32">
        <f>IF(ISNUMBER($B134),IF('INPUT | Operations'!$B139&lt;Booster_BurnTime,1,IF('INPUT | Operations'!$B138&lt;=Booster_BurnTime,(Booster_BurnTime-'INPUT | Operations'!$B138)/('INPUT | Operations'!$B139-'INPUT | Operations'!$B138),0))*'INPUT | Operations'!$E138*NumberOfBoosters*NumberOfOps*$E134,"")</f>
        <v>0</v>
      </c>
      <c r="G134" s="34">
        <f t="shared" si="13"/>
        <v>280.85624999999999</v>
      </c>
      <c r="H134" s="27">
        <f t="shared" si="14"/>
        <v>383.84536189373262</v>
      </c>
      <c r="I134" s="27">
        <f t="shared" si="15"/>
        <v>18.338034683258485</v>
      </c>
      <c r="J134" s="27">
        <f t="shared" si="16"/>
        <v>301</v>
      </c>
      <c r="K134" s="27">
        <f t="shared" si="17"/>
        <v>215</v>
      </c>
      <c r="L134" s="27">
        <f t="shared" si="18"/>
        <v>9.6487667999818234E-5</v>
      </c>
      <c r="M134" s="32">
        <f t="shared" si="19"/>
        <v>25</v>
      </c>
      <c r="N134" s="27">
        <f t="shared" si="21"/>
        <v>0</v>
      </c>
      <c r="O134" s="27">
        <f t="shared" si="21"/>
        <v>0</v>
      </c>
      <c r="P134" s="27">
        <f t="shared" si="21"/>
        <v>0</v>
      </c>
      <c r="Q134" s="27">
        <f t="shared" si="21"/>
        <v>0</v>
      </c>
      <c r="R134" s="27">
        <f t="shared" si="21"/>
        <v>0</v>
      </c>
      <c r="S134" s="27">
        <f t="shared" si="21"/>
        <v>0</v>
      </c>
      <c r="T134" s="32">
        <f t="shared" si="21"/>
        <v>0</v>
      </c>
      <c r="U134" s="10"/>
    </row>
    <row r="135" spans="1:21" x14ac:dyDescent="0.25">
      <c r="A135" s="10"/>
      <c r="B135" s="4">
        <f>IF(ISBLANK('INPUT | Operations'!$B140),"",COUNT('INPUT | Operations'!$B$12:$B139))</f>
        <v>128</v>
      </c>
      <c r="C135" s="27">
        <f>IF(ISNUMBER($B135),('INPUT | Operations'!$C139+'INPUT | Operations'!$C140)/2,"")</f>
        <v>162793</v>
      </c>
      <c r="D135" s="28">
        <f t="shared" si="12"/>
        <v>49.619306399999999</v>
      </c>
      <c r="E135" s="26">
        <f>IF(ISNUMBER($B135),'INPUT | Operations'!$B140-'INPUT | Operations'!$B139,"")</f>
        <v>1</v>
      </c>
      <c r="F135" s="32">
        <f>IF(ISNUMBER($B135),IF('INPUT | Operations'!$B140&lt;Booster_BurnTime,1,IF('INPUT | Operations'!$B139&lt;=Booster_BurnTime,(Booster_BurnTime-'INPUT | Operations'!$B139)/('INPUT | Operations'!$B140-'INPUT | Operations'!$B139),0))*'INPUT | Operations'!$E139*NumberOfBoosters*NumberOfOps*$E135,"")</f>
        <v>0</v>
      </c>
      <c r="G135" s="34">
        <f t="shared" si="13"/>
        <v>280.85624999999999</v>
      </c>
      <c r="H135" s="27">
        <f t="shared" si="14"/>
        <v>382.6448121996487</v>
      </c>
      <c r="I135" s="27">
        <f t="shared" si="15"/>
        <v>19.102134435497984</v>
      </c>
      <c r="J135" s="27">
        <f t="shared" si="16"/>
        <v>301</v>
      </c>
      <c r="K135" s="27">
        <f t="shared" si="17"/>
        <v>215</v>
      </c>
      <c r="L135" s="27">
        <f t="shared" si="18"/>
        <v>8.2351646918233268E-5</v>
      </c>
      <c r="M135" s="32">
        <f t="shared" si="19"/>
        <v>25</v>
      </c>
      <c r="N135" s="27">
        <f t="shared" si="21"/>
        <v>0</v>
      </c>
      <c r="O135" s="27">
        <f t="shared" si="21"/>
        <v>0</v>
      </c>
      <c r="P135" s="27">
        <f t="shared" si="21"/>
        <v>0</v>
      </c>
      <c r="Q135" s="27">
        <f t="shared" si="21"/>
        <v>0</v>
      </c>
      <c r="R135" s="27">
        <f t="shared" si="21"/>
        <v>0</v>
      </c>
      <c r="S135" s="27">
        <f t="shared" si="21"/>
        <v>0</v>
      </c>
      <c r="T135" s="32">
        <f t="shared" si="21"/>
        <v>0</v>
      </c>
      <c r="U135" s="10"/>
    </row>
    <row r="136" spans="1:21" x14ac:dyDescent="0.25">
      <c r="A136" s="10"/>
      <c r="B136" s="4">
        <f>IF(ISBLANK('INPUT | Operations'!$B141),"",COUNT('INPUT | Operations'!$B$12:$B140))</f>
        <v>129</v>
      </c>
      <c r="C136" s="27">
        <f>IF(ISNUMBER($B136),('INPUT | Operations'!$C140+'INPUT | Operations'!$C141)/2,"")</f>
        <v>164781.5</v>
      </c>
      <c r="D136" s="28">
        <f t="shared" ref="D136:D199" si="22">IF(ISNUMBER($B136),C136*0.3048/1000,"")</f>
        <v>50.2254012</v>
      </c>
      <c r="E136" s="26">
        <f>IF(ISNUMBER($B136),'INPUT | Operations'!$B141-'INPUT | Operations'!$B140,"")</f>
        <v>1</v>
      </c>
      <c r="F136" s="32">
        <f>IF(ISNUMBER($B136),IF('INPUT | Operations'!$B141&lt;Booster_BurnTime,1,IF('INPUT | Operations'!$B140&lt;=Booster_BurnTime,(Booster_BurnTime-'INPUT | Operations'!$B140)/('INPUT | Operations'!$B141-'INPUT | Operations'!$B140),0))*'INPUT | Operations'!$E140*NumberOfBoosters*NumberOfOps*$E136,"")</f>
        <v>0</v>
      </c>
      <c r="G136" s="34">
        <f t="shared" ref="G136:G199" si="23">IF(ISNUMBER($B136),Booster_H2O+MW_H2O/MW_H*Booster_H+MW_H2O/MW_H2*Booster_H2+Booster_OH,"")</f>
        <v>280.85624999999999</v>
      </c>
      <c r="H136" s="27">
        <f t="shared" ref="H136:H199" si="24">IF(ISNUMBER($B136),Booster_CO2+MW_CO2/MW_CO*(Booster_CO-$I136),"")</f>
        <v>381.40094168880631</v>
      </c>
      <c r="I136" s="27">
        <f t="shared" ref="I136:I199" si="25">IF(ISNUMBER($B136),MIN(0.0025*EXP(0.067*$D136)*(Booster_CO+Booster_CO2),Booster_CO),"")</f>
        <v>19.89380607877629</v>
      </c>
      <c r="J136" s="27">
        <f t="shared" ref="J136:J199" si="26">IF(ISNUMBER($B136),Booster_Al2O3,"")</f>
        <v>301</v>
      </c>
      <c r="K136" s="27">
        <f t="shared" ref="K136:K199" si="27">IF(ISNUMBER($B136),Booster_HCl+Booster_Cl+Booster_Cl2,"")</f>
        <v>215</v>
      </c>
      <c r="L136" s="27">
        <f t="shared" ref="L136:L199" si="28">IF(ISNUMBER($B136),Booster_NOx+33*EXP(-0.26*$D136),"")</f>
        <v>7.0345147696628045E-5</v>
      </c>
      <c r="M136" s="32">
        <f t="shared" ref="M136:M199" si="29">IF(ISNUMBER($B136),Booster_BC*MAX(0.04,MIN(1,0.04*EXP(0.12*($D136-15)))),"")</f>
        <v>25</v>
      </c>
      <c r="N136" s="27">
        <f t="shared" si="21"/>
        <v>0</v>
      </c>
      <c r="O136" s="27">
        <f t="shared" si="21"/>
        <v>0</v>
      </c>
      <c r="P136" s="27">
        <f t="shared" si="21"/>
        <v>0</v>
      </c>
      <c r="Q136" s="27">
        <f t="shared" si="21"/>
        <v>0</v>
      </c>
      <c r="R136" s="27">
        <f t="shared" si="21"/>
        <v>0</v>
      </c>
      <c r="S136" s="27">
        <f t="shared" si="21"/>
        <v>0</v>
      </c>
      <c r="T136" s="32">
        <f t="shared" si="21"/>
        <v>0</v>
      </c>
      <c r="U136" s="10"/>
    </row>
    <row r="137" spans="1:21" x14ac:dyDescent="0.25">
      <c r="A137" s="10"/>
      <c r="B137" s="4">
        <f>IF(ISBLANK('INPUT | Operations'!$B142),"",COUNT('INPUT | Operations'!$B$12:$B141))</f>
        <v>130</v>
      </c>
      <c r="C137" s="27">
        <f>IF(ISNUMBER($B137),('INPUT | Operations'!$C141+'INPUT | Operations'!$C142)/2,"")</f>
        <v>166759.5</v>
      </c>
      <c r="D137" s="28">
        <f t="shared" si="22"/>
        <v>50.828295600000004</v>
      </c>
      <c r="E137" s="26">
        <f>IF(ISNUMBER($B137),'INPUT | Operations'!$B142-'INPUT | Operations'!$B141,"")</f>
        <v>1</v>
      </c>
      <c r="F137" s="32">
        <f>IF(ISNUMBER($B137),IF('INPUT | Operations'!$B142&lt;Booster_BurnTime,1,IF('INPUT | Operations'!$B141&lt;=Booster_BurnTime,(Booster_BurnTime-'INPUT | Operations'!$B141)/('INPUT | Operations'!$B142-'INPUT | Operations'!$B141),0))*'INPUT | Operations'!$E141*NumberOfBoosters*NumberOfOps*$E137,"")</f>
        <v>0</v>
      </c>
      <c r="G137" s="34">
        <f t="shared" si="23"/>
        <v>280.85624999999999</v>
      </c>
      <c r="H137" s="27">
        <f t="shared" si="24"/>
        <v>380.1124994008847</v>
      </c>
      <c r="I137" s="27">
        <f t="shared" si="25"/>
        <v>20.71384579710465</v>
      </c>
      <c r="J137" s="27">
        <f t="shared" si="26"/>
        <v>301</v>
      </c>
      <c r="K137" s="27">
        <f t="shared" si="27"/>
        <v>215</v>
      </c>
      <c r="L137" s="27">
        <f t="shared" si="28"/>
        <v>6.0139163210065656E-5</v>
      </c>
      <c r="M137" s="32">
        <f t="shared" si="29"/>
        <v>25</v>
      </c>
      <c r="N137" s="27">
        <f t="shared" si="21"/>
        <v>0</v>
      </c>
      <c r="O137" s="27">
        <f t="shared" si="21"/>
        <v>0</v>
      </c>
      <c r="P137" s="27">
        <f t="shared" si="21"/>
        <v>0</v>
      </c>
      <c r="Q137" s="27">
        <f t="shared" si="21"/>
        <v>0</v>
      </c>
      <c r="R137" s="27">
        <f t="shared" si="21"/>
        <v>0</v>
      </c>
      <c r="S137" s="27">
        <f t="shared" si="21"/>
        <v>0</v>
      </c>
      <c r="T137" s="32">
        <f t="shared" si="21"/>
        <v>0</v>
      </c>
      <c r="U137" s="10"/>
    </row>
    <row r="138" spans="1:21" x14ac:dyDescent="0.25">
      <c r="A138" s="10"/>
      <c r="B138" s="4">
        <f>IF(ISBLANK('INPUT | Operations'!$B143),"",COUNT('INPUT | Operations'!$B$12:$B142))</f>
        <v>131</v>
      </c>
      <c r="C138" s="27">
        <f>IF(ISNUMBER($B138),('INPUT | Operations'!$C142+'INPUT | Operations'!$C143)/2,"")</f>
        <v>168727.5</v>
      </c>
      <c r="D138" s="28">
        <f t="shared" si="22"/>
        <v>51.428142000000001</v>
      </c>
      <c r="E138" s="26">
        <f>IF(ISNUMBER($B138),'INPUT | Operations'!$B143-'INPUT | Operations'!$B142,"")</f>
        <v>1</v>
      </c>
      <c r="F138" s="32">
        <f>IF(ISNUMBER($B138),IF('INPUT | Operations'!$B143&lt;Booster_BurnTime,1,IF('INPUT | Operations'!$B142&lt;=Booster_BurnTime,(Booster_BurnTime-'INPUT | Operations'!$B142)/('INPUT | Operations'!$B143-'INPUT | Operations'!$B142),0))*'INPUT | Operations'!$E142*NumberOfBoosters*NumberOfOps*$E138,"")</f>
        <v>0</v>
      </c>
      <c r="G138" s="34">
        <f t="shared" si="23"/>
        <v>280.85624999999999</v>
      </c>
      <c r="H138" s="27">
        <f t="shared" si="24"/>
        <v>378.77786598868221</v>
      </c>
      <c r="I138" s="27">
        <f t="shared" si="25"/>
        <v>21.563284237362357</v>
      </c>
      <c r="J138" s="27">
        <f t="shared" si="26"/>
        <v>301</v>
      </c>
      <c r="K138" s="27">
        <f t="shared" si="27"/>
        <v>215</v>
      </c>
      <c r="L138" s="27">
        <f t="shared" si="28"/>
        <v>5.1454668638209557E-5</v>
      </c>
      <c r="M138" s="32">
        <f t="shared" si="29"/>
        <v>25</v>
      </c>
      <c r="N138" s="27">
        <f t="shared" si="21"/>
        <v>0</v>
      </c>
      <c r="O138" s="27">
        <f t="shared" si="21"/>
        <v>0</v>
      </c>
      <c r="P138" s="27">
        <f t="shared" si="21"/>
        <v>0</v>
      </c>
      <c r="Q138" s="27">
        <f t="shared" si="21"/>
        <v>0</v>
      </c>
      <c r="R138" s="27">
        <f t="shared" si="21"/>
        <v>0</v>
      </c>
      <c r="S138" s="27">
        <f t="shared" si="21"/>
        <v>0</v>
      </c>
      <c r="T138" s="32">
        <f t="shared" si="21"/>
        <v>0</v>
      </c>
      <c r="U138" s="10"/>
    </row>
    <row r="139" spans="1:21" x14ac:dyDescent="0.25">
      <c r="A139" s="10"/>
      <c r="B139" s="4">
        <f>IF(ISBLANK('INPUT | Operations'!$B144),"",COUNT('INPUT | Operations'!$B$12:$B143))</f>
        <v>132</v>
      </c>
      <c r="C139" s="27">
        <f>IF(ISNUMBER($B139),('INPUT | Operations'!$C143+'INPUT | Operations'!$C144)/2,"")</f>
        <v>170685.5</v>
      </c>
      <c r="D139" s="28">
        <f t="shared" si="22"/>
        <v>52.024940399999998</v>
      </c>
      <c r="E139" s="26">
        <f>IF(ISNUMBER($B139),'INPUT | Operations'!$B144-'INPUT | Operations'!$B143,"")</f>
        <v>1</v>
      </c>
      <c r="F139" s="32">
        <f>IF(ISNUMBER($B139),IF('INPUT | Operations'!$B144&lt;Booster_BurnTime,1,IF('INPUT | Operations'!$B143&lt;=Booster_BurnTime,(Booster_BurnTime-'INPUT | Operations'!$B143)/('INPUT | Operations'!$B144-'INPUT | Operations'!$B143),0))*'INPUT | Operations'!$E143*NumberOfBoosters*NumberOfOps*$E139,"")</f>
        <v>0</v>
      </c>
      <c r="G139" s="34">
        <f t="shared" si="23"/>
        <v>280.85624999999999</v>
      </c>
      <c r="H139" s="27">
        <f t="shared" si="24"/>
        <v>377.39570346244574</v>
      </c>
      <c r="I139" s="27">
        <f t="shared" si="25"/>
        <v>22.44297297416043</v>
      </c>
      <c r="J139" s="27">
        <f t="shared" si="26"/>
        <v>301</v>
      </c>
      <c r="K139" s="27">
        <f t="shared" si="27"/>
        <v>215</v>
      </c>
      <c r="L139" s="27">
        <f t="shared" si="28"/>
        <v>4.4059174942656891E-5</v>
      </c>
      <c r="M139" s="32">
        <f t="shared" si="29"/>
        <v>25</v>
      </c>
      <c r="N139" s="27">
        <f t="shared" si="21"/>
        <v>0</v>
      </c>
      <c r="O139" s="27">
        <f t="shared" si="21"/>
        <v>0</v>
      </c>
      <c r="P139" s="27">
        <f t="shared" si="21"/>
        <v>0</v>
      </c>
      <c r="Q139" s="27">
        <f t="shared" si="21"/>
        <v>0</v>
      </c>
      <c r="R139" s="27">
        <f t="shared" si="21"/>
        <v>0</v>
      </c>
      <c r="S139" s="27">
        <f t="shared" si="21"/>
        <v>0</v>
      </c>
      <c r="T139" s="32">
        <f t="shared" si="21"/>
        <v>0</v>
      </c>
      <c r="U139" s="10"/>
    </row>
    <row r="140" spans="1:21" x14ac:dyDescent="0.25">
      <c r="A140" s="10"/>
      <c r="B140" s="4">
        <f>IF(ISBLANK('INPUT | Operations'!$B145),"",COUNT('INPUT | Operations'!$B$12:$B144))</f>
        <v>133</v>
      </c>
      <c r="C140" s="27">
        <f>IF(ISNUMBER($B140),('INPUT | Operations'!$C144+'INPUT | Operations'!$C145)/2,"")</f>
        <v>172632.5</v>
      </c>
      <c r="D140" s="28">
        <f t="shared" si="22"/>
        <v>52.618386000000008</v>
      </c>
      <c r="E140" s="26">
        <f>IF(ISNUMBER($B140),'INPUT | Operations'!$B145-'INPUT | Operations'!$B144,"")</f>
        <v>1</v>
      </c>
      <c r="F140" s="32">
        <f>IF(ISNUMBER($B140),IF('INPUT | Operations'!$B145&lt;Booster_BurnTime,1,IF('INPUT | Operations'!$B144&lt;=Booster_BurnTime,(Booster_BurnTime-'INPUT | Operations'!$B144)/('INPUT | Operations'!$B145-'INPUT | Operations'!$B144),0))*'INPUT | Operations'!$E144*NumberOfBoosters*NumberOfOps*$E140,"")</f>
        <v>0</v>
      </c>
      <c r="G140" s="34">
        <f t="shared" si="23"/>
        <v>280.85624999999999</v>
      </c>
      <c r="H140" s="27">
        <f t="shared" si="24"/>
        <v>375.96539814453325</v>
      </c>
      <c r="I140" s="27">
        <f t="shared" si="25"/>
        <v>23.353302587694433</v>
      </c>
      <c r="J140" s="27">
        <f t="shared" si="26"/>
        <v>301</v>
      </c>
      <c r="K140" s="27">
        <f t="shared" si="27"/>
        <v>215</v>
      </c>
      <c r="L140" s="27">
        <f t="shared" si="28"/>
        <v>3.7759524912463121E-5</v>
      </c>
      <c r="M140" s="32">
        <f t="shared" si="29"/>
        <v>25</v>
      </c>
      <c r="N140" s="27">
        <f t="shared" si="21"/>
        <v>0</v>
      </c>
      <c r="O140" s="27">
        <f t="shared" si="21"/>
        <v>0</v>
      </c>
      <c r="P140" s="27">
        <f t="shared" si="21"/>
        <v>0</v>
      </c>
      <c r="Q140" s="27">
        <f t="shared" si="21"/>
        <v>0</v>
      </c>
      <c r="R140" s="27">
        <f t="shared" si="21"/>
        <v>0</v>
      </c>
      <c r="S140" s="27">
        <f t="shared" si="21"/>
        <v>0</v>
      </c>
      <c r="T140" s="32">
        <f t="shared" si="21"/>
        <v>0</v>
      </c>
      <c r="U140" s="10"/>
    </row>
    <row r="141" spans="1:21" x14ac:dyDescent="0.25">
      <c r="A141" s="10"/>
      <c r="B141" s="4">
        <f>IF(ISBLANK('INPUT | Operations'!$B146),"",COUNT('INPUT | Operations'!$B$12:$B145))</f>
        <v>134</v>
      </c>
      <c r="C141" s="27">
        <f>IF(ISNUMBER($B141),('INPUT | Operations'!$C145+'INPUT | Operations'!$C146)/2,"")</f>
        <v>174568.5</v>
      </c>
      <c r="D141" s="28">
        <f t="shared" si="22"/>
        <v>53.208478800000002</v>
      </c>
      <c r="E141" s="26">
        <f>IF(ISNUMBER($B141),'INPUT | Operations'!$B146-'INPUT | Operations'!$B145,"")</f>
        <v>1</v>
      </c>
      <c r="F141" s="32">
        <f>IF(ISNUMBER($B141),IF('INPUT | Operations'!$B146&lt;Booster_BurnTime,1,IF('INPUT | Operations'!$B145&lt;=Booster_BurnTime,(Booster_BurnTime-'INPUT | Operations'!$B145)/('INPUT | Operations'!$B146-'INPUT | Operations'!$B145),0))*'INPUT | Operations'!$E145*NumberOfBoosters*NumberOfOps*$E141,"")</f>
        <v>0</v>
      </c>
      <c r="G141" s="34">
        <f t="shared" si="23"/>
        <v>280.85624999999999</v>
      </c>
      <c r="H141" s="27">
        <f t="shared" si="24"/>
        <v>374.48565283149469</v>
      </c>
      <c r="I141" s="27">
        <f t="shared" si="25"/>
        <v>24.295098693796533</v>
      </c>
      <c r="J141" s="27">
        <f t="shared" si="26"/>
        <v>301</v>
      </c>
      <c r="K141" s="27">
        <f t="shared" si="27"/>
        <v>215</v>
      </c>
      <c r="L141" s="27">
        <f t="shared" si="28"/>
        <v>3.2388830685344305E-5</v>
      </c>
      <c r="M141" s="32">
        <f t="shared" si="29"/>
        <v>25</v>
      </c>
      <c r="N141" s="27">
        <f t="shared" si="21"/>
        <v>0</v>
      </c>
      <c r="O141" s="27">
        <f t="shared" si="21"/>
        <v>0</v>
      </c>
      <c r="P141" s="27">
        <f t="shared" si="21"/>
        <v>0</v>
      </c>
      <c r="Q141" s="27">
        <f t="shared" si="21"/>
        <v>0</v>
      </c>
      <c r="R141" s="27">
        <f t="shared" si="21"/>
        <v>0</v>
      </c>
      <c r="S141" s="27">
        <f t="shared" si="21"/>
        <v>0</v>
      </c>
      <c r="T141" s="32">
        <f t="shared" si="21"/>
        <v>0</v>
      </c>
      <c r="U141" s="10"/>
    </row>
    <row r="142" spans="1:21" x14ac:dyDescent="0.25">
      <c r="A142" s="10"/>
      <c r="B142" s="4">
        <f>IF(ISBLANK('INPUT | Operations'!$B147),"",COUNT('INPUT | Operations'!$B$12:$B146))</f>
        <v>135</v>
      </c>
      <c r="C142" s="27">
        <f>IF(ISNUMBER($B142),('INPUT | Operations'!$C146+'INPUT | Operations'!$C147)/2,"")</f>
        <v>176493.5</v>
      </c>
      <c r="D142" s="28">
        <f t="shared" si="22"/>
        <v>53.795218800000001</v>
      </c>
      <c r="E142" s="26">
        <f>IF(ISNUMBER($B142),'INPUT | Operations'!$B147-'INPUT | Operations'!$B146,"")</f>
        <v>1</v>
      </c>
      <c r="F142" s="32">
        <f>IF(ISNUMBER($B142),IF('INPUT | Operations'!$B147&lt;Booster_BurnTime,1,IF('INPUT | Operations'!$B146&lt;=Booster_BurnTime,(Booster_BurnTime-'INPUT | Operations'!$B146)/('INPUT | Operations'!$B147-'INPUT | Operations'!$B146),0))*'INPUT | Operations'!$E146*NumberOfBoosters*NumberOfOps*$E142,"")</f>
        <v>0</v>
      </c>
      <c r="G142" s="34">
        <f t="shared" si="23"/>
        <v>280.85624999999999</v>
      </c>
      <c r="H142" s="27">
        <f t="shared" si="24"/>
        <v>372.95515184053164</v>
      </c>
      <c r="I142" s="27">
        <f t="shared" si="25"/>
        <v>25.269198669632619</v>
      </c>
      <c r="J142" s="27">
        <f t="shared" si="26"/>
        <v>301</v>
      </c>
      <c r="K142" s="27">
        <f t="shared" si="27"/>
        <v>215</v>
      </c>
      <c r="L142" s="27">
        <f t="shared" si="28"/>
        <v>2.7806261563468907E-5</v>
      </c>
      <c r="M142" s="32">
        <f t="shared" si="29"/>
        <v>25</v>
      </c>
      <c r="N142" s="27">
        <f t="shared" si="21"/>
        <v>0</v>
      </c>
      <c r="O142" s="27">
        <f t="shared" si="21"/>
        <v>0</v>
      </c>
      <c r="P142" s="27">
        <f t="shared" si="21"/>
        <v>0</v>
      </c>
      <c r="Q142" s="27">
        <f t="shared" si="21"/>
        <v>0</v>
      </c>
      <c r="R142" s="27">
        <f t="shared" si="21"/>
        <v>0</v>
      </c>
      <c r="S142" s="27">
        <f t="shared" si="21"/>
        <v>0</v>
      </c>
      <c r="T142" s="32">
        <f t="shared" si="21"/>
        <v>0</v>
      </c>
      <c r="U142" s="10"/>
    </row>
    <row r="143" spans="1:21" x14ac:dyDescent="0.25">
      <c r="A143" s="10"/>
      <c r="B143" s="4">
        <f>IF(ISBLANK('INPUT | Operations'!$B148),"",COUNT('INPUT | Operations'!$B$12:$B147))</f>
        <v>136</v>
      </c>
      <c r="C143" s="27">
        <f>IF(ISNUMBER($B143),('INPUT | Operations'!$C147+'INPUT | Operations'!$C148)/2,"")</f>
        <v>178407</v>
      </c>
      <c r="D143" s="28">
        <f t="shared" si="22"/>
        <v>54.3784536</v>
      </c>
      <c r="E143" s="26">
        <f>IF(ISNUMBER($B143),'INPUT | Operations'!$B148-'INPUT | Operations'!$B147,"")</f>
        <v>1</v>
      </c>
      <c r="F143" s="32">
        <f>IF(ISNUMBER($B143),IF('INPUT | Operations'!$B148&lt;Booster_BurnTime,1,IF('INPUT | Operations'!$B147&lt;=Booster_BurnTime,(Booster_BurnTime-'INPUT | Operations'!$B147)/('INPUT | Operations'!$B148-'INPUT | Operations'!$B147),0))*'INPUT | Operations'!$E147*NumberOfBoosters*NumberOfOps*$E143,"")</f>
        <v>0</v>
      </c>
      <c r="G143" s="34">
        <f t="shared" si="23"/>
        <v>280.85624999999999</v>
      </c>
      <c r="H143" s="27">
        <f t="shared" si="24"/>
        <v>371.37298302509987</v>
      </c>
      <c r="I143" s="27">
        <f t="shared" si="25"/>
        <v>26.276183058392125</v>
      </c>
      <c r="J143" s="27">
        <f t="shared" si="26"/>
        <v>301</v>
      </c>
      <c r="K143" s="27">
        <f t="shared" si="27"/>
        <v>215</v>
      </c>
      <c r="L143" s="27">
        <f t="shared" si="28"/>
        <v>2.389382801246052E-5</v>
      </c>
      <c r="M143" s="32">
        <f t="shared" si="29"/>
        <v>25</v>
      </c>
      <c r="N143" s="27">
        <f t="shared" si="21"/>
        <v>0</v>
      </c>
      <c r="O143" s="27">
        <f t="shared" si="21"/>
        <v>0</v>
      </c>
      <c r="P143" s="27">
        <f t="shared" si="21"/>
        <v>0</v>
      </c>
      <c r="Q143" s="27">
        <f t="shared" si="21"/>
        <v>0</v>
      </c>
      <c r="R143" s="27">
        <f t="shared" si="21"/>
        <v>0</v>
      </c>
      <c r="S143" s="27">
        <f t="shared" si="21"/>
        <v>0</v>
      </c>
      <c r="T143" s="32">
        <f t="shared" si="21"/>
        <v>0</v>
      </c>
      <c r="U143" s="10"/>
    </row>
    <row r="144" spans="1:21" x14ac:dyDescent="0.25">
      <c r="A144" s="10"/>
      <c r="B144" s="4">
        <f>IF(ISBLANK('INPUT | Operations'!$B149),"",COUNT('INPUT | Operations'!$B$12:$B148))</f>
        <v>137</v>
      </c>
      <c r="C144" s="27">
        <f>IF(ISNUMBER($B144),('INPUT | Operations'!$C148+'INPUT | Operations'!$C149)/2,"")</f>
        <v>180309.5</v>
      </c>
      <c r="D144" s="28">
        <f t="shared" si="22"/>
        <v>54.958335600000005</v>
      </c>
      <c r="E144" s="26">
        <f>IF(ISNUMBER($B144),'INPUT | Operations'!$B149-'INPUT | Operations'!$B148,"")</f>
        <v>1</v>
      </c>
      <c r="F144" s="32">
        <f>IF(ISNUMBER($B144),IF('INPUT | Operations'!$B149&lt;Booster_BurnTime,1,IF('INPUT | Operations'!$B148&lt;=Booster_BurnTime,(Booster_BurnTime-'INPUT | Operations'!$B148)/('INPUT | Operations'!$B149-'INPUT | Operations'!$B148),0))*'INPUT | Operations'!$E148*NumberOfBoosters*NumberOfOps*$E144,"")</f>
        <v>0</v>
      </c>
      <c r="G144" s="34">
        <f t="shared" si="23"/>
        <v>280.85624999999999</v>
      </c>
      <c r="H144" s="27">
        <f t="shared" si="24"/>
        <v>369.73740701498809</v>
      </c>
      <c r="I144" s="27">
        <f t="shared" si="25"/>
        <v>27.317158896588381</v>
      </c>
      <c r="J144" s="27">
        <f t="shared" si="26"/>
        <v>301</v>
      </c>
      <c r="K144" s="27">
        <f t="shared" si="27"/>
        <v>215</v>
      </c>
      <c r="L144" s="27">
        <f t="shared" si="28"/>
        <v>2.0549792908182332E-5</v>
      </c>
      <c r="M144" s="32">
        <f t="shared" si="29"/>
        <v>25</v>
      </c>
      <c r="N144" s="27">
        <f t="shared" si="21"/>
        <v>0</v>
      </c>
      <c r="O144" s="27">
        <f t="shared" si="21"/>
        <v>0</v>
      </c>
      <c r="P144" s="27">
        <f t="shared" si="21"/>
        <v>0</v>
      </c>
      <c r="Q144" s="27">
        <f t="shared" si="21"/>
        <v>0</v>
      </c>
      <c r="R144" s="27">
        <f t="shared" si="21"/>
        <v>0</v>
      </c>
      <c r="S144" s="27">
        <f t="shared" si="21"/>
        <v>0</v>
      </c>
      <c r="T144" s="32">
        <f t="shared" si="21"/>
        <v>0</v>
      </c>
      <c r="U144" s="10"/>
    </row>
    <row r="145" spans="1:21" x14ac:dyDescent="0.25">
      <c r="A145" s="10"/>
      <c r="B145" s="4">
        <f>IF(ISBLANK('INPUT | Operations'!$B150),"",COUNT('INPUT | Operations'!$B$12:$B149))</f>
        <v>138</v>
      </c>
      <c r="C145" s="27">
        <f>IF(ISNUMBER($B145),('INPUT | Operations'!$C149+'INPUT | Operations'!$C150)/2,"")</f>
        <v>182201</v>
      </c>
      <c r="D145" s="28">
        <f t="shared" si="22"/>
        <v>55.534864800000001</v>
      </c>
      <c r="E145" s="26">
        <f>IF(ISNUMBER($B145),'INPUT | Operations'!$B150-'INPUT | Operations'!$B149,"")</f>
        <v>1</v>
      </c>
      <c r="F145" s="32">
        <f>IF(ISNUMBER($B145),IF('INPUT | Operations'!$B150&lt;Booster_BurnTime,1,IF('INPUT | Operations'!$B149&lt;=Booster_BurnTime,(Booster_BurnTime-'INPUT | Operations'!$B149)/('INPUT | Operations'!$B150-'INPUT | Operations'!$B149),0))*'INPUT | Operations'!$E149*NumberOfBoosters*NumberOfOps*$E145,"")</f>
        <v>0</v>
      </c>
      <c r="G145" s="34">
        <f t="shared" si="23"/>
        <v>280.85624999999999</v>
      </c>
      <c r="H145" s="27">
        <f t="shared" si="24"/>
        <v>368.04705728825184</v>
      </c>
      <c r="I145" s="27">
        <f t="shared" si="25"/>
        <v>28.392995918381001</v>
      </c>
      <c r="J145" s="27">
        <f t="shared" si="26"/>
        <v>301</v>
      </c>
      <c r="K145" s="27">
        <f t="shared" si="27"/>
        <v>215</v>
      </c>
      <c r="L145" s="27">
        <f t="shared" si="28"/>
        <v>1.7689182090961632E-5</v>
      </c>
      <c r="M145" s="32">
        <f t="shared" si="29"/>
        <v>25</v>
      </c>
      <c r="N145" s="27">
        <f t="shared" si="21"/>
        <v>0</v>
      </c>
      <c r="O145" s="27">
        <f t="shared" si="21"/>
        <v>0</v>
      </c>
      <c r="P145" s="27">
        <f t="shared" si="21"/>
        <v>0</v>
      </c>
      <c r="Q145" s="27">
        <f t="shared" si="21"/>
        <v>0</v>
      </c>
      <c r="R145" s="27">
        <f t="shared" si="21"/>
        <v>0</v>
      </c>
      <c r="S145" s="27">
        <f t="shared" si="21"/>
        <v>0</v>
      </c>
      <c r="T145" s="32">
        <f t="shared" si="21"/>
        <v>0</v>
      </c>
      <c r="U145" s="10"/>
    </row>
    <row r="146" spans="1:21" x14ac:dyDescent="0.25">
      <c r="A146" s="10"/>
      <c r="B146" s="4">
        <f>IF(ISBLANK('INPUT | Operations'!$B151),"",COUNT('INPUT | Operations'!$B$12:$B150))</f>
        <v>139</v>
      </c>
      <c r="C146" s="27">
        <f>IF(ISNUMBER($B146),('INPUT | Operations'!$C150+'INPUT | Operations'!$C151)/2,"")</f>
        <v>184081</v>
      </c>
      <c r="D146" s="28">
        <f t="shared" si="22"/>
        <v>56.107888799999998</v>
      </c>
      <c r="E146" s="26">
        <f>IF(ISNUMBER($B146),'INPUT | Operations'!$B151-'INPUT | Operations'!$B150,"")</f>
        <v>1</v>
      </c>
      <c r="F146" s="32">
        <f>IF(ISNUMBER($B146),IF('INPUT | Operations'!$B151&lt;Booster_BurnTime,1,IF('INPUT | Operations'!$B150&lt;=Booster_BurnTime,(Booster_BurnTime-'INPUT | Operations'!$B150)/('INPUT | Operations'!$B151-'INPUT | Operations'!$B150),0))*'INPUT | Operations'!$E150*NumberOfBoosters*NumberOfOps*$E146,"")</f>
        <v>0</v>
      </c>
      <c r="G146" s="34">
        <f t="shared" si="23"/>
        <v>280.85624999999999</v>
      </c>
      <c r="H146" s="27">
        <f t="shared" si="24"/>
        <v>366.30102432467038</v>
      </c>
      <c r="I146" s="27">
        <f t="shared" si="25"/>
        <v>29.504272995414098</v>
      </c>
      <c r="J146" s="27">
        <f t="shared" si="26"/>
        <v>301</v>
      </c>
      <c r="K146" s="27">
        <f t="shared" si="27"/>
        <v>215</v>
      </c>
      <c r="L146" s="27">
        <f t="shared" si="28"/>
        <v>1.5240662667471824E-5</v>
      </c>
      <c r="M146" s="32">
        <f t="shared" si="29"/>
        <v>25</v>
      </c>
      <c r="N146" s="27">
        <f t="shared" si="21"/>
        <v>0</v>
      </c>
      <c r="O146" s="27">
        <f t="shared" si="21"/>
        <v>0</v>
      </c>
      <c r="P146" s="27">
        <f t="shared" si="21"/>
        <v>0</v>
      </c>
      <c r="Q146" s="27">
        <f t="shared" si="21"/>
        <v>0</v>
      </c>
      <c r="R146" s="27">
        <f t="shared" si="21"/>
        <v>0</v>
      </c>
      <c r="S146" s="27">
        <f t="shared" si="21"/>
        <v>0</v>
      </c>
      <c r="T146" s="32">
        <f t="shared" si="21"/>
        <v>0</v>
      </c>
      <c r="U146" s="10"/>
    </row>
    <row r="147" spans="1:21" x14ac:dyDescent="0.25">
      <c r="A147" s="10"/>
      <c r="B147" s="4">
        <f>IF(ISBLANK('INPUT | Operations'!$B152),"",COUNT('INPUT | Operations'!$B$12:$B151))</f>
        <v>140</v>
      </c>
      <c r="C147" s="27">
        <f>IF(ISNUMBER($B147),('INPUT | Operations'!$C151+'INPUT | Operations'!$C152)/2,"")</f>
        <v>185950</v>
      </c>
      <c r="D147" s="28">
        <f t="shared" si="22"/>
        <v>56.677560000000007</v>
      </c>
      <c r="E147" s="26">
        <f>IF(ISNUMBER($B147),'INPUT | Operations'!$B152-'INPUT | Operations'!$B151,"")</f>
        <v>1</v>
      </c>
      <c r="F147" s="32">
        <f>IF(ISNUMBER($B147),IF('INPUT | Operations'!$B152&lt;Booster_BurnTime,1,IF('INPUT | Operations'!$B151&lt;=Booster_BurnTime,(Booster_BurnTime-'INPUT | Operations'!$B151)/('INPUT | Operations'!$B152-'INPUT | Operations'!$B151),0))*'INPUT | Operations'!$E151*NumberOfBoosters*NumberOfOps*$E147,"")</f>
        <v>0</v>
      </c>
      <c r="G147" s="34">
        <f t="shared" si="23"/>
        <v>280.85624999999999</v>
      </c>
      <c r="H147" s="27">
        <f t="shared" si="24"/>
        <v>364.49747303309931</v>
      </c>
      <c r="I147" s="27">
        <f t="shared" si="25"/>
        <v>30.652158086578311</v>
      </c>
      <c r="J147" s="27">
        <f t="shared" si="26"/>
        <v>301</v>
      </c>
      <c r="K147" s="27">
        <f t="shared" si="27"/>
        <v>215</v>
      </c>
      <c r="L147" s="27">
        <f t="shared" si="28"/>
        <v>1.3142516634726255E-5</v>
      </c>
      <c r="M147" s="32">
        <f t="shared" si="29"/>
        <v>25</v>
      </c>
      <c r="N147" s="27">
        <f t="shared" si="21"/>
        <v>0</v>
      </c>
      <c r="O147" s="27">
        <f t="shared" si="21"/>
        <v>0</v>
      </c>
      <c r="P147" s="27">
        <f t="shared" si="21"/>
        <v>0</v>
      </c>
      <c r="Q147" s="27">
        <f t="shared" si="21"/>
        <v>0</v>
      </c>
      <c r="R147" s="27">
        <f t="shared" si="21"/>
        <v>0</v>
      </c>
      <c r="S147" s="27">
        <f t="shared" si="21"/>
        <v>0</v>
      </c>
      <c r="T147" s="32">
        <f t="shared" si="21"/>
        <v>0</v>
      </c>
      <c r="U147" s="10"/>
    </row>
    <row r="148" spans="1:21" x14ac:dyDescent="0.25">
      <c r="A148" s="10"/>
      <c r="B148" s="4">
        <f>IF(ISBLANK('INPUT | Operations'!$B153),"",COUNT('INPUT | Operations'!$B$12:$B152))</f>
        <v>141</v>
      </c>
      <c r="C148" s="27">
        <f>IF(ISNUMBER($B148),('INPUT | Operations'!$C152+'INPUT | Operations'!$C153)/2,"")</f>
        <v>187808.5</v>
      </c>
      <c r="D148" s="28">
        <f t="shared" si="22"/>
        <v>57.244030799999997</v>
      </c>
      <c r="E148" s="26">
        <f>IF(ISNUMBER($B148),'INPUT | Operations'!$B153-'INPUT | Operations'!$B152,"")</f>
        <v>1</v>
      </c>
      <c r="F148" s="32">
        <f>IF(ISNUMBER($B148),IF('INPUT | Operations'!$B153&lt;Booster_BurnTime,1,IF('INPUT | Operations'!$B152&lt;=Booster_BurnTime,(Booster_BurnTime-'INPUT | Operations'!$B152)/('INPUT | Operations'!$B153-'INPUT | Operations'!$B152),0))*'INPUT | Operations'!$E152*NumberOfBoosters*NumberOfOps*$E148,"")</f>
        <v>0</v>
      </c>
      <c r="G148" s="34">
        <f t="shared" si="23"/>
        <v>280.85624999999999</v>
      </c>
      <c r="H148" s="27">
        <f t="shared" si="24"/>
        <v>362.63448080449615</v>
      </c>
      <c r="I148" s="27">
        <f t="shared" si="25"/>
        <v>31.83787485225205</v>
      </c>
      <c r="J148" s="27">
        <f t="shared" si="26"/>
        <v>301</v>
      </c>
      <c r="K148" s="27">
        <f t="shared" si="27"/>
        <v>215</v>
      </c>
      <c r="L148" s="27">
        <f t="shared" si="28"/>
        <v>1.1342651750902229E-5</v>
      </c>
      <c r="M148" s="32">
        <f t="shared" si="29"/>
        <v>25</v>
      </c>
      <c r="N148" s="27">
        <f t="shared" si="21"/>
        <v>0</v>
      </c>
      <c r="O148" s="27">
        <f t="shared" si="21"/>
        <v>0</v>
      </c>
      <c r="P148" s="27">
        <f t="shared" si="21"/>
        <v>0</v>
      </c>
      <c r="Q148" s="27">
        <f t="shared" si="21"/>
        <v>0</v>
      </c>
      <c r="R148" s="27">
        <f t="shared" si="21"/>
        <v>0</v>
      </c>
      <c r="S148" s="27">
        <f t="shared" si="21"/>
        <v>0</v>
      </c>
      <c r="T148" s="32">
        <f t="shared" si="21"/>
        <v>0</v>
      </c>
      <c r="U148" s="10"/>
    </row>
    <row r="149" spans="1:21" x14ac:dyDescent="0.25">
      <c r="A149" s="10"/>
      <c r="B149" s="4">
        <f>IF(ISBLANK('INPUT | Operations'!$B154),"",COUNT('INPUT | Operations'!$B$12:$B153))</f>
        <v>142</v>
      </c>
      <c r="C149" s="27">
        <f>IF(ISNUMBER($B149),('INPUT | Operations'!$C153+'INPUT | Operations'!$C154)/2,"")</f>
        <v>189655.5</v>
      </c>
      <c r="D149" s="28">
        <f t="shared" si="22"/>
        <v>57.806996400000003</v>
      </c>
      <c r="E149" s="26">
        <f>IF(ISNUMBER($B149),'INPUT | Operations'!$B154-'INPUT | Operations'!$B153,"")</f>
        <v>1</v>
      </c>
      <c r="F149" s="32">
        <f>IF(ISNUMBER($B149),IF('INPUT | Operations'!$B154&lt;Booster_BurnTime,1,IF('INPUT | Operations'!$B153&lt;=Booster_BurnTime,(Booster_BurnTime-'INPUT | Operations'!$B153)/('INPUT | Operations'!$B154-'INPUT | Operations'!$B153),0))*'INPUT | Operations'!$E153*NumberOfBoosters*NumberOfOps*$E149,"")</f>
        <v>0</v>
      </c>
      <c r="G149" s="34">
        <f t="shared" si="23"/>
        <v>280.85624999999999</v>
      </c>
      <c r="H149" s="27">
        <f t="shared" si="24"/>
        <v>360.71162344164958</v>
      </c>
      <c r="I149" s="27">
        <f t="shared" si="25"/>
        <v>33.061693276248299</v>
      </c>
      <c r="J149" s="27">
        <f t="shared" si="26"/>
        <v>301</v>
      </c>
      <c r="K149" s="27">
        <f t="shared" si="27"/>
        <v>215</v>
      </c>
      <c r="L149" s="27">
        <f t="shared" si="28"/>
        <v>9.7982035282702532E-6</v>
      </c>
      <c r="M149" s="32">
        <f t="shared" si="29"/>
        <v>25</v>
      </c>
      <c r="N149" s="27">
        <f t="shared" si="21"/>
        <v>0</v>
      </c>
      <c r="O149" s="27">
        <f t="shared" si="21"/>
        <v>0</v>
      </c>
      <c r="P149" s="27">
        <f t="shared" si="21"/>
        <v>0</v>
      </c>
      <c r="Q149" s="27">
        <f t="shared" si="21"/>
        <v>0</v>
      </c>
      <c r="R149" s="27">
        <f t="shared" si="21"/>
        <v>0</v>
      </c>
      <c r="S149" s="27">
        <f t="shared" si="21"/>
        <v>0</v>
      </c>
      <c r="T149" s="32">
        <f t="shared" si="21"/>
        <v>0</v>
      </c>
      <c r="U149" s="10"/>
    </row>
    <row r="150" spans="1:21" x14ac:dyDescent="0.25">
      <c r="A150" s="10"/>
      <c r="B150" s="4">
        <f>IF(ISBLANK('INPUT | Operations'!$B155),"",COUNT('INPUT | Operations'!$B$12:$B154))</f>
        <v>143</v>
      </c>
      <c r="C150" s="27">
        <f>IF(ISNUMBER($B150),('INPUT | Operations'!$C154+'INPUT | Operations'!$C155)/2,"")</f>
        <v>191491</v>
      </c>
      <c r="D150" s="28">
        <f t="shared" si="22"/>
        <v>58.366456800000002</v>
      </c>
      <c r="E150" s="26">
        <f>IF(ISNUMBER($B150),'INPUT | Operations'!$B155-'INPUT | Operations'!$B154,"")</f>
        <v>1</v>
      </c>
      <c r="F150" s="32">
        <f>IF(ISNUMBER($B150),IF('INPUT | Operations'!$B155&lt;Booster_BurnTime,1,IF('INPUT | Operations'!$B154&lt;=Booster_BurnTime,(Booster_BurnTime-'INPUT | Operations'!$B154)/('INPUT | Operations'!$B155-'INPUT | Operations'!$B154),0))*'INPUT | Operations'!$E154*NumberOfBoosters*NumberOfOps*$E150,"")</f>
        <v>0</v>
      </c>
      <c r="G150" s="34">
        <f t="shared" si="23"/>
        <v>280.85624999999999</v>
      </c>
      <c r="H150" s="27">
        <f t="shared" si="24"/>
        <v>358.72752019442459</v>
      </c>
      <c r="I150" s="27">
        <f t="shared" si="25"/>
        <v>34.324492148375818</v>
      </c>
      <c r="J150" s="27">
        <f t="shared" si="26"/>
        <v>301</v>
      </c>
      <c r="K150" s="27">
        <f t="shared" si="27"/>
        <v>215</v>
      </c>
      <c r="L150" s="27">
        <f t="shared" si="28"/>
        <v>8.4717690829583807E-6</v>
      </c>
      <c r="M150" s="32">
        <f t="shared" si="29"/>
        <v>25</v>
      </c>
      <c r="N150" s="27">
        <f t="shared" si="21"/>
        <v>0</v>
      </c>
      <c r="O150" s="27">
        <f t="shared" si="21"/>
        <v>0</v>
      </c>
      <c r="P150" s="27">
        <f t="shared" si="21"/>
        <v>0</v>
      </c>
      <c r="Q150" s="27">
        <f t="shared" si="21"/>
        <v>0</v>
      </c>
      <c r="R150" s="27">
        <f t="shared" si="21"/>
        <v>0</v>
      </c>
      <c r="S150" s="27">
        <f t="shared" si="21"/>
        <v>0</v>
      </c>
      <c r="T150" s="32">
        <f t="shared" si="21"/>
        <v>0</v>
      </c>
      <c r="U150" s="10"/>
    </row>
    <row r="151" spans="1:21" x14ac:dyDescent="0.25">
      <c r="A151" s="10"/>
      <c r="B151" s="4">
        <f>IF(ISBLANK('INPUT | Operations'!$B156),"",COUNT('INPUT | Operations'!$B$12:$B155))</f>
        <v>144</v>
      </c>
      <c r="C151" s="27">
        <f>IF(ISNUMBER($B151),('INPUT | Operations'!$C155+'INPUT | Operations'!$C156)/2,"")</f>
        <v>193315.5</v>
      </c>
      <c r="D151" s="28">
        <f t="shared" si="22"/>
        <v>58.922564400000006</v>
      </c>
      <c r="E151" s="26">
        <f>IF(ISNUMBER($B151),'INPUT | Operations'!$B156-'INPUT | Operations'!$B155,"")</f>
        <v>1</v>
      </c>
      <c r="F151" s="32">
        <f>IF(ISNUMBER($B151),IF('INPUT | Operations'!$B156&lt;Booster_BurnTime,1,IF('INPUT | Operations'!$B155&lt;=Booster_BurnTime,(Booster_BurnTime-'INPUT | Operations'!$B155)/('INPUT | Operations'!$B156-'INPUT | Operations'!$B155),0))*'INPUT | Operations'!$E155*NumberOfBoosters*NumberOfOps*$E151,"")</f>
        <v>0</v>
      </c>
      <c r="G151" s="34">
        <f t="shared" si="23"/>
        <v>280.85624999999999</v>
      </c>
      <c r="H151" s="27">
        <f t="shared" si="24"/>
        <v>356.6802098003941</v>
      </c>
      <c r="I151" s="27">
        <f t="shared" si="25"/>
        <v>35.627519730278379</v>
      </c>
      <c r="J151" s="27">
        <f t="shared" si="26"/>
        <v>301</v>
      </c>
      <c r="K151" s="27">
        <f t="shared" si="27"/>
        <v>215</v>
      </c>
      <c r="L151" s="27">
        <f t="shared" si="28"/>
        <v>7.3312891637235095E-6</v>
      </c>
      <c r="M151" s="32">
        <f t="shared" si="29"/>
        <v>25</v>
      </c>
      <c r="N151" s="27">
        <f t="shared" si="21"/>
        <v>0</v>
      </c>
      <c r="O151" s="27">
        <f t="shared" si="21"/>
        <v>0</v>
      </c>
      <c r="P151" s="27">
        <f t="shared" si="21"/>
        <v>0</v>
      </c>
      <c r="Q151" s="27">
        <f t="shared" si="21"/>
        <v>0</v>
      </c>
      <c r="R151" s="27">
        <f t="shared" si="21"/>
        <v>0</v>
      </c>
      <c r="S151" s="27">
        <f t="shared" si="21"/>
        <v>0</v>
      </c>
      <c r="T151" s="32">
        <f t="shared" si="21"/>
        <v>0</v>
      </c>
      <c r="U151" s="10"/>
    </row>
    <row r="152" spans="1:21" x14ac:dyDescent="0.25">
      <c r="A152" s="10"/>
      <c r="B152" s="4">
        <f>IF(ISBLANK('INPUT | Operations'!$B157),"",COUNT('INPUT | Operations'!$B$12:$B156))</f>
        <v>145</v>
      </c>
      <c r="C152" s="27">
        <f>IF(ISNUMBER($B152),('INPUT | Operations'!$C156+'INPUT | Operations'!$C157)/2,"")</f>
        <v>195128.5</v>
      </c>
      <c r="D152" s="28">
        <f t="shared" si="22"/>
        <v>59.475166800000004</v>
      </c>
      <c r="E152" s="26">
        <f>IF(ISNUMBER($B152),'INPUT | Operations'!$B157-'INPUT | Operations'!$B156,"")</f>
        <v>1</v>
      </c>
      <c r="F152" s="32">
        <f>IF(ISNUMBER($B152),IF('INPUT | Operations'!$B157&lt;Booster_BurnTime,1,IF('INPUT | Operations'!$B156&lt;=Booster_BurnTime,(Booster_BurnTime-'INPUT | Operations'!$B156)/('INPUT | Operations'!$B157-'INPUT | Operations'!$B156),0))*'INPUT | Operations'!$E156*NumberOfBoosters*NumberOfOps*$E152,"")</f>
        <v>0</v>
      </c>
      <c r="G152" s="34">
        <f t="shared" si="23"/>
        <v>280.85624999999999</v>
      </c>
      <c r="H152" s="27">
        <f t="shared" si="24"/>
        <v>354.56882308688608</v>
      </c>
      <c r="I152" s="27">
        <f t="shared" si="25"/>
        <v>36.971329214070131</v>
      </c>
      <c r="J152" s="27">
        <f t="shared" si="26"/>
        <v>301</v>
      </c>
      <c r="K152" s="27">
        <f t="shared" si="27"/>
        <v>215</v>
      </c>
      <c r="L152" s="27">
        <f t="shared" si="28"/>
        <v>6.3501266109032812E-6</v>
      </c>
      <c r="M152" s="32">
        <f t="shared" si="29"/>
        <v>25</v>
      </c>
      <c r="N152" s="27">
        <f t="shared" si="21"/>
        <v>0</v>
      </c>
      <c r="O152" s="27">
        <f t="shared" si="21"/>
        <v>0</v>
      </c>
      <c r="P152" s="27">
        <f t="shared" si="21"/>
        <v>0</v>
      </c>
      <c r="Q152" s="27">
        <f t="shared" si="21"/>
        <v>0</v>
      </c>
      <c r="R152" s="27">
        <f t="shared" si="21"/>
        <v>0</v>
      </c>
      <c r="S152" s="27">
        <f t="shared" si="21"/>
        <v>0</v>
      </c>
      <c r="T152" s="32">
        <f t="shared" si="21"/>
        <v>0</v>
      </c>
      <c r="U152" s="10"/>
    </row>
    <row r="153" spans="1:21" x14ac:dyDescent="0.25">
      <c r="A153" s="10"/>
      <c r="B153" s="4">
        <f>IF(ISBLANK('INPUT | Operations'!$B158),"",COUNT('INPUT | Operations'!$B$12:$B157))</f>
        <v>146</v>
      </c>
      <c r="C153" s="27">
        <f>IF(ISNUMBER($B153),('INPUT | Operations'!$C157+'INPUT | Operations'!$C158)/2,"")</f>
        <v>196930</v>
      </c>
      <c r="D153" s="28">
        <f t="shared" si="22"/>
        <v>60.024264000000002</v>
      </c>
      <c r="E153" s="26">
        <f>IF(ISNUMBER($B153),'INPUT | Operations'!$B158-'INPUT | Operations'!$B157,"")</f>
        <v>1</v>
      </c>
      <c r="F153" s="32">
        <f>IF(ISNUMBER($B153),IF('INPUT | Operations'!$B158&lt;Booster_BurnTime,1,IF('INPUT | Operations'!$B157&lt;=Booster_BurnTime,(Booster_BurnTime-'INPUT | Operations'!$B157)/('INPUT | Operations'!$B158-'INPUT | Operations'!$B157),0))*'INPUT | Operations'!$E157*NumberOfBoosters*NumberOfOps*$E153,"")</f>
        <v>0</v>
      </c>
      <c r="G153" s="34">
        <f t="shared" si="23"/>
        <v>280.85624999999999</v>
      </c>
      <c r="H153" s="27">
        <f t="shared" si="24"/>
        <v>352.39195349983078</v>
      </c>
      <c r="I153" s="27">
        <f t="shared" si="25"/>
        <v>38.356815812686833</v>
      </c>
      <c r="J153" s="27">
        <f t="shared" si="26"/>
        <v>301</v>
      </c>
      <c r="K153" s="27">
        <f t="shared" si="27"/>
        <v>215</v>
      </c>
      <c r="L153" s="27">
        <f t="shared" si="28"/>
        <v>5.5052901721021928E-6</v>
      </c>
      <c r="M153" s="32">
        <f t="shared" si="29"/>
        <v>25</v>
      </c>
      <c r="N153" s="27">
        <f t="shared" si="21"/>
        <v>0</v>
      </c>
      <c r="O153" s="27">
        <f t="shared" si="21"/>
        <v>0</v>
      </c>
      <c r="P153" s="27">
        <f t="shared" si="21"/>
        <v>0</v>
      </c>
      <c r="Q153" s="27">
        <f t="shared" si="21"/>
        <v>0</v>
      </c>
      <c r="R153" s="27">
        <f t="shared" si="21"/>
        <v>0</v>
      </c>
      <c r="S153" s="27">
        <f t="shared" si="21"/>
        <v>0</v>
      </c>
      <c r="T153" s="32">
        <f t="shared" si="21"/>
        <v>0</v>
      </c>
      <c r="U153" s="10"/>
    </row>
    <row r="154" spans="1:21" x14ac:dyDescent="0.25">
      <c r="A154" s="10"/>
      <c r="B154" s="4">
        <f>IF(ISBLANK('INPUT | Operations'!$B159),"",COUNT('INPUT | Operations'!$B$12:$B158))</f>
        <v>147</v>
      </c>
      <c r="C154" s="27">
        <f>IF(ISNUMBER($B154),('INPUT | Operations'!$C158+'INPUT | Operations'!$C159)/2,"")</f>
        <v>199163.75</v>
      </c>
      <c r="D154" s="28">
        <f t="shared" si="22"/>
        <v>60.705111000000002</v>
      </c>
      <c r="E154" s="26">
        <f>IF(ISNUMBER($B154),'INPUT | Operations'!$B159-'INPUT | Operations'!$B158,"")</f>
        <v>1</v>
      </c>
      <c r="F154" s="32">
        <f>IF(ISNUMBER($B154),IF('INPUT | Operations'!$B159&lt;Booster_BurnTime,1,IF('INPUT | Operations'!$B158&lt;=Booster_BurnTime,(Booster_BurnTime-'INPUT | Operations'!$B158)/('INPUT | Operations'!$B159-'INPUT | Operations'!$B158),0))*'INPUT | Operations'!$E158*NumberOfBoosters*NumberOfOps*$E154,"")</f>
        <v>0</v>
      </c>
      <c r="G154" s="34">
        <f t="shared" si="23"/>
        <v>280.85624999999999</v>
      </c>
      <c r="H154" s="27">
        <f t="shared" si="24"/>
        <v>349.57914499861823</v>
      </c>
      <c r="I154" s="27">
        <f t="shared" si="25"/>
        <v>40.147050977015986</v>
      </c>
      <c r="J154" s="27">
        <f t="shared" si="26"/>
        <v>301</v>
      </c>
      <c r="K154" s="27">
        <f t="shared" si="27"/>
        <v>215</v>
      </c>
      <c r="L154" s="27">
        <f t="shared" si="28"/>
        <v>4.6121275559583157E-6</v>
      </c>
      <c r="M154" s="32">
        <f t="shared" si="29"/>
        <v>25</v>
      </c>
      <c r="N154" s="27">
        <f t="shared" si="21"/>
        <v>0</v>
      </c>
      <c r="O154" s="27">
        <f t="shared" si="21"/>
        <v>0</v>
      </c>
      <c r="P154" s="27">
        <f t="shared" si="21"/>
        <v>0</v>
      </c>
      <c r="Q154" s="27">
        <f t="shared" si="21"/>
        <v>0</v>
      </c>
      <c r="R154" s="27">
        <f t="shared" si="21"/>
        <v>0</v>
      </c>
      <c r="S154" s="27">
        <f t="shared" ref="N154:T191" si="30">IFERROR($F154*L154/1000,"")</f>
        <v>0</v>
      </c>
      <c r="T154" s="32">
        <f t="shared" si="30"/>
        <v>0</v>
      </c>
      <c r="U154" s="10"/>
    </row>
    <row r="155" spans="1:21" x14ac:dyDescent="0.25">
      <c r="A155" s="10"/>
      <c r="B155" s="4">
        <f>IF(ISBLANK('INPUT | Operations'!$B160),"",COUNT('INPUT | Operations'!$B$12:$B159))</f>
        <v>148</v>
      </c>
      <c r="C155" s="27">
        <f>IF(ISNUMBER($B155),('INPUT | Operations'!$C159+'INPUT | Operations'!$C160)/2,"")</f>
        <v>201823.75</v>
      </c>
      <c r="D155" s="28">
        <f t="shared" si="22"/>
        <v>61.515878999999998</v>
      </c>
      <c r="E155" s="26">
        <f>IF(ISNUMBER($B155),'INPUT | Operations'!$B160-'INPUT | Operations'!$B159,"")</f>
        <v>1</v>
      </c>
      <c r="F155" s="32">
        <f>IF(ISNUMBER($B155),IF('INPUT | Operations'!$B160&lt;Booster_BurnTime,1,IF('INPUT | Operations'!$B159&lt;=Booster_BurnTime,(Booster_BurnTime-'INPUT | Operations'!$B159)/('INPUT | Operations'!$B160-'INPUT | Operations'!$B159),0))*'INPUT | Operations'!$E159*NumberOfBoosters*NumberOfOps*$E155,"")</f>
        <v>0</v>
      </c>
      <c r="G155" s="34">
        <f t="shared" si="23"/>
        <v>280.85624999999999</v>
      </c>
      <c r="H155" s="27">
        <f t="shared" si="24"/>
        <v>346.05783480547353</v>
      </c>
      <c r="I155" s="27">
        <f t="shared" si="25"/>
        <v>42.388217885307441</v>
      </c>
      <c r="J155" s="27">
        <f t="shared" si="26"/>
        <v>301</v>
      </c>
      <c r="K155" s="27">
        <f t="shared" si="27"/>
        <v>215</v>
      </c>
      <c r="L155" s="27">
        <f t="shared" si="28"/>
        <v>3.7355295142910212E-6</v>
      </c>
      <c r="M155" s="32">
        <f t="shared" si="29"/>
        <v>25</v>
      </c>
      <c r="N155" s="27">
        <f t="shared" si="30"/>
        <v>0</v>
      </c>
      <c r="O155" s="27">
        <f t="shared" si="30"/>
        <v>0</v>
      </c>
      <c r="P155" s="27">
        <f t="shared" si="30"/>
        <v>0</v>
      </c>
      <c r="Q155" s="27">
        <f t="shared" si="30"/>
        <v>0</v>
      </c>
      <c r="R155" s="27">
        <f t="shared" si="30"/>
        <v>0</v>
      </c>
      <c r="S155" s="27">
        <f t="shared" si="30"/>
        <v>0</v>
      </c>
      <c r="T155" s="32">
        <f t="shared" si="30"/>
        <v>0</v>
      </c>
      <c r="U155" s="10"/>
    </row>
    <row r="156" spans="1:21" x14ac:dyDescent="0.25">
      <c r="A156" s="10"/>
      <c r="B156" s="4">
        <f>IF(ISBLANK('INPUT | Operations'!$B161),"",COUNT('INPUT | Operations'!$B$12:$B160))</f>
        <v>149</v>
      </c>
      <c r="C156" s="27">
        <f>IF(ISNUMBER($B156),('INPUT | Operations'!$C160+'INPUT | Operations'!$C161)/2,"")</f>
        <v>204023.5</v>
      </c>
      <c r="D156" s="28">
        <f t="shared" si="22"/>
        <v>62.186362800000005</v>
      </c>
      <c r="E156" s="26">
        <f>IF(ISNUMBER($B156),'INPUT | Operations'!$B161-'INPUT | Operations'!$B160,"")</f>
        <v>1</v>
      </c>
      <c r="F156" s="32">
        <f>IF(ISNUMBER($B156),IF('INPUT | Operations'!$B161&lt;Booster_BurnTime,1,IF('INPUT | Operations'!$B160&lt;=Booster_BurnTime,(Booster_BurnTime-'INPUT | Operations'!$B160)/('INPUT | Operations'!$B161-'INPUT | Operations'!$B160),0))*'INPUT | Operations'!$E160*NumberOfBoosters*NumberOfOps*$E156,"")</f>
        <v>0</v>
      </c>
      <c r="G156" s="34">
        <f t="shared" si="23"/>
        <v>280.85624999999999</v>
      </c>
      <c r="H156" s="27">
        <f t="shared" si="24"/>
        <v>342.99777702154029</v>
      </c>
      <c r="I156" s="27">
        <f t="shared" si="25"/>
        <v>44.335816894381431</v>
      </c>
      <c r="J156" s="27">
        <f t="shared" si="26"/>
        <v>301</v>
      </c>
      <c r="K156" s="27">
        <f t="shared" si="27"/>
        <v>215</v>
      </c>
      <c r="L156" s="27">
        <f t="shared" si="28"/>
        <v>3.1379313950322335E-6</v>
      </c>
      <c r="M156" s="32">
        <f t="shared" si="29"/>
        <v>25</v>
      </c>
      <c r="N156" s="27">
        <f t="shared" si="30"/>
        <v>0</v>
      </c>
      <c r="O156" s="27">
        <f t="shared" si="30"/>
        <v>0</v>
      </c>
      <c r="P156" s="27">
        <f t="shared" si="30"/>
        <v>0</v>
      </c>
      <c r="Q156" s="27">
        <f t="shared" si="30"/>
        <v>0</v>
      </c>
      <c r="R156" s="27">
        <f t="shared" si="30"/>
        <v>0</v>
      </c>
      <c r="S156" s="27">
        <f t="shared" si="30"/>
        <v>0</v>
      </c>
      <c r="T156" s="32">
        <f t="shared" si="30"/>
        <v>0</v>
      </c>
      <c r="U156" s="10"/>
    </row>
    <row r="157" spans="1:21" x14ac:dyDescent="0.25">
      <c r="A157" s="10"/>
      <c r="B157" s="4">
        <f>IF(ISBLANK('INPUT | Operations'!$B162),"",COUNT('INPUT | Operations'!$B$12:$B161))</f>
        <v>150</v>
      </c>
      <c r="C157" s="27">
        <f>IF(ISNUMBER($B157),('INPUT | Operations'!$C161+'INPUT | Operations'!$C162)/2,"")</f>
        <v>205769</v>
      </c>
      <c r="D157" s="28">
        <f t="shared" si="22"/>
        <v>62.718391200000006</v>
      </c>
      <c r="E157" s="26">
        <f>IF(ISNUMBER($B157),'INPUT | Operations'!$B162-'INPUT | Operations'!$B161,"")</f>
        <v>1</v>
      </c>
      <c r="F157" s="32">
        <f>IF(ISNUMBER($B157),IF('INPUT | Operations'!$B162&lt;Booster_BurnTime,1,IF('INPUT | Operations'!$B161&lt;=Booster_BurnTime,(Booster_BurnTime-'INPUT | Operations'!$B161)/('INPUT | Operations'!$B162-'INPUT | Operations'!$B161),0))*'INPUT | Operations'!$E161*NumberOfBoosters*NumberOfOps*$E157,"")</f>
        <v>0</v>
      </c>
      <c r="G157" s="34">
        <f t="shared" si="23"/>
        <v>280.85624999999999</v>
      </c>
      <c r="H157" s="27">
        <f t="shared" si="24"/>
        <v>340.46988908190974</v>
      </c>
      <c r="I157" s="27">
        <f t="shared" si="25"/>
        <v>45.944712017906319</v>
      </c>
      <c r="J157" s="27">
        <f t="shared" si="26"/>
        <v>301</v>
      </c>
      <c r="K157" s="27">
        <f t="shared" si="27"/>
        <v>215</v>
      </c>
      <c r="L157" s="27">
        <f t="shared" si="28"/>
        <v>2.7325531923524266E-6</v>
      </c>
      <c r="M157" s="32">
        <f t="shared" si="29"/>
        <v>25</v>
      </c>
      <c r="N157" s="27">
        <f t="shared" si="30"/>
        <v>0</v>
      </c>
      <c r="O157" s="27">
        <f t="shared" si="30"/>
        <v>0</v>
      </c>
      <c r="P157" s="27">
        <f t="shared" si="30"/>
        <v>0</v>
      </c>
      <c r="Q157" s="27">
        <f t="shared" si="30"/>
        <v>0</v>
      </c>
      <c r="R157" s="27">
        <f t="shared" si="30"/>
        <v>0</v>
      </c>
      <c r="S157" s="27">
        <f t="shared" si="30"/>
        <v>0</v>
      </c>
      <c r="T157" s="32">
        <f t="shared" si="30"/>
        <v>0</v>
      </c>
      <c r="U157" s="10"/>
    </row>
    <row r="158" spans="1:21" x14ac:dyDescent="0.25">
      <c r="A158" s="10"/>
      <c r="B158" s="4">
        <f>IF(ISBLANK('INPUT | Operations'!$B163),"",COUNT('INPUT | Operations'!$B$12:$B162))</f>
        <v>151</v>
      </c>
      <c r="C158" s="27">
        <f>IF(ISNUMBER($B158),('INPUT | Operations'!$C162+'INPUT | Operations'!$C163)/2,"")</f>
        <v>207503.5</v>
      </c>
      <c r="D158" s="28">
        <f t="shared" si="22"/>
        <v>63.247066799999999</v>
      </c>
      <c r="E158" s="26">
        <f>IF(ISNUMBER($B158),'INPUT | Operations'!$B163-'INPUT | Operations'!$B162,"")</f>
        <v>1</v>
      </c>
      <c r="F158" s="32">
        <f>IF(ISNUMBER($B158),IF('INPUT | Operations'!$B163&lt;Booster_BurnTime,1,IF('INPUT | Operations'!$B162&lt;=Booster_BurnTime,(Booster_BurnTime-'INPUT | Operations'!$B162)/('INPUT | Operations'!$B163-'INPUT | Operations'!$B162),0))*'INPUT | Operations'!$E162*NumberOfBoosters*NumberOfOps*$E158,"")</f>
        <v>0</v>
      </c>
      <c r="G158" s="34">
        <f t="shared" si="23"/>
        <v>280.85624999999999</v>
      </c>
      <c r="H158" s="27">
        <f t="shared" si="24"/>
        <v>337.8670697750934</v>
      </c>
      <c r="I158" s="27">
        <f t="shared" si="25"/>
        <v>47.601297827942354</v>
      </c>
      <c r="J158" s="27">
        <f t="shared" si="26"/>
        <v>301</v>
      </c>
      <c r="K158" s="27">
        <f t="shared" si="27"/>
        <v>215</v>
      </c>
      <c r="L158" s="27">
        <f t="shared" si="28"/>
        <v>2.3816195785265668E-6</v>
      </c>
      <c r="M158" s="32">
        <f t="shared" si="29"/>
        <v>25</v>
      </c>
      <c r="N158" s="27">
        <f t="shared" si="30"/>
        <v>0</v>
      </c>
      <c r="O158" s="27">
        <f t="shared" si="30"/>
        <v>0</v>
      </c>
      <c r="P158" s="27">
        <f t="shared" si="30"/>
        <v>0</v>
      </c>
      <c r="Q158" s="27">
        <f t="shared" si="30"/>
        <v>0</v>
      </c>
      <c r="R158" s="27">
        <f t="shared" si="30"/>
        <v>0</v>
      </c>
      <c r="S158" s="27">
        <f t="shared" si="30"/>
        <v>0</v>
      </c>
      <c r="T158" s="32">
        <f t="shared" si="30"/>
        <v>0</v>
      </c>
      <c r="U158" s="10"/>
    </row>
    <row r="159" spans="1:21" x14ac:dyDescent="0.25">
      <c r="A159" s="10"/>
      <c r="B159" s="4">
        <f>IF(ISBLANK('INPUT | Operations'!$B164),"",COUNT('INPUT | Operations'!$B$12:$B163))</f>
        <v>152</v>
      </c>
      <c r="C159" s="27">
        <f>IF(ISNUMBER($B159),('INPUT | Operations'!$C163+'INPUT | Operations'!$C164)/2,"")</f>
        <v>209226.5</v>
      </c>
      <c r="D159" s="28">
        <f t="shared" si="22"/>
        <v>63.772237200000006</v>
      </c>
      <c r="E159" s="26">
        <f>IF(ISNUMBER($B159),'INPUT | Operations'!$B164-'INPUT | Operations'!$B163,"")</f>
        <v>1</v>
      </c>
      <c r="F159" s="32">
        <f>IF(ISNUMBER($B159),IF('INPUT | Operations'!$B164&lt;Booster_BurnTime,1,IF('INPUT | Operations'!$B163&lt;=Booster_BurnTime,(Booster_BurnTime-'INPUT | Operations'!$B163)/('INPUT | Operations'!$B164-'INPUT | Operations'!$B163),0))*'INPUT | Operations'!$E163*NumberOfBoosters*NumberOfOps*$E159,"")</f>
        <v>0</v>
      </c>
      <c r="G159" s="34">
        <f t="shared" si="23"/>
        <v>280.85624999999999</v>
      </c>
      <c r="H159" s="27">
        <f t="shared" si="24"/>
        <v>335.18859872900174</v>
      </c>
      <c r="I159" s="27">
        <f t="shared" si="25"/>
        <v>49.306032811245949</v>
      </c>
      <c r="J159" s="27">
        <f t="shared" si="26"/>
        <v>301</v>
      </c>
      <c r="K159" s="27">
        <f t="shared" si="27"/>
        <v>215</v>
      </c>
      <c r="L159" s="27">
        <f t="shared" si="28"/>
        <v>2.077647922607989E-6</v>
      </c>
      <c r="M159" s="32">
        <f t="shared" si="29"/>
        <v>25</v>
      </c>
      <c r="N159" s="27">
        <f t="shared" si="30"/>
        <v>0</v>
      </c>
      <c r="O159" s="27">
        <f t="shared" si="30"/>
        <v>0</v>
      </c>
      <c r="P159" s="27">
        <f t="shared" si="30"/>
        <v>0</v>
      </c>
      <c r="Q159" s="27">
        <f t="shared" si="30"/>
        <v>0</v>
      </c>
      <c r="R159" s="27">
        <f t="shared" si="30"/>
        <v>0</v>
      </c>
      <c r="S159" s="27">
        <f t="shared" si="30"/>
        <v>0</v>
      </c>
      <c r="T159" s="32">
        <f t="shared" si="30"/>
        <v>0</v>
      </c>
      <c r="U159" s="10"/>
    </row>
    <row r="160" spans="1:21" x14ac:dyDescent="0.25">
      <c r="A160" s="10"/>
      <c r="B160" s="4">
        <f>IF(ISBLANK('INPUT | Operations'!$B165),"",COUNT('INPUT | Operations'!$B$12:$B164))</f>
        <v>153</v>
      </c>
      <c r="C160" s="27">
        <f>IF(ISNUMBER($B160),('INPUT | Operations'!$C164+'INPUT | Operations'!$C165)/2,"")</f>
        <v>210938</v>
      </c>
      <c r="D160" s="28">
        <f t="shared" si="22"/>
        <v>64.293902400000007</v>
      </c>
      <c r="E160" s="26">
        <f>IF(ISNUMBER($B160),'INPUT | Operations'!$B165-'INPUT | Operations'!$B164,"")</f>
        <v>1</v>
      </c>
      <c r="F160" s="32">
        <f>IF(ISNUMBER($B160),IF('INPUT | Operations'!$B165&lt;Booster_BurnTime,1,IF('INPUT | Operations'!$B164&lt;=Booster_BurnTime,(Booster_BurnTime-'INPUT | Operations'!$B164)/('INPUT | Operations'!$B165-'INPUT | Operations'!$B164),0))*'INPUT | Operations'!$E164*NumberOfBoosters*NumberOfOps*$E160,"")</f>
        <v>0</v>
      </c>
      <c r="G160" s="34">
        <f t="shared" si="23"/>
        <v>280.85624999999999</v>
      </c>
      <c r="H160" s="27">
        <f t="shared" si="24"/>
        <v>332.43304709065859</v>
      </c>
      <c r="I160" s="27">
        <f t="shared" si="25"/>
        <v>51.059826373075794</v>
      </c>
      <c r="J160" s="27">
        <f t="shared" si="26"/>
        <v>301</v>
      </c>
      <c r="K160" s="27">
        <f t="shared" si="27"/>
        <v>215</v>
      </c>
      <c r="L160" s="27">
        <f t="shared" si="28"/>
        <v>1.8141254310767191E-6</v>
      </c>
      <c r="M160" s="32">
        <f t="shared" si="29"/>
        <v>25</v>
      </c>
      <c r="N160" s="27">
        <f t="shared" si="30"/>
        <v>0</v>
      </c>
      <c r="O160" s="27">
        <f t="shared" si="30"/>
        <v>0</v>
      </c>
      <c r="P160" s="27">
        <f t="shared" si="30"/>
        <v>0</v>
      </c>
      <c r="Q160" s="27">
        <f t="shared" si="30"/>
        <v>0</v>
      </c>
      <c r="R160" s="27">
        <f t="shared" si="30"/>
        <v>0</v>
      </c>
      <c r="S160" s="27">
        <f t="shared" si="30"/>
        <v>0</v>
      </c>
      <c r="T160" s="32">
        <f t="shared" si="30"/>
        <v>0</v>
      </c>
      <c r="U160" s="10"/>
    </row>
    <row r="161" spans="1:21" x14ac:dyDescent="0.25">
      <c r="A161" s="10"/>
      <c r="B161" s="4">
        <f>IF(ISBLANK('INPUT | Operations'!$B166),"",COUNT('INPUT | Operations'!$B$12:$B165))</f>
        <v>154</v>
      </c>
      <c r="C161" s="27">
        <f>IF(ISNUMBER($B161),('INPUT | Operations'!$C165+'INPUT | Operations'!$C166)/2,"")</f>
        <v>212638.5</v>
      </c>
      <c r="D161" s="28">
        <f t="shared" si="22"/>
        <v>64.812214800000007</v>
      </c>
      <c r="E161" s="26">
        <f>IF(ISNUMBER($B161),'INPUT | Operations'!$B166-'INPUT | Operations'!$B165,"")</f>
        <v>1</v>
      </c>
      <c r="F161" s="32">
        <f>IF(ISNUMBER($B161),IF('INPUT | Operations'!$B166&lt;Booster_BurnTime,1,IF('INPUT | Operations'!$B165&lt;=Booster_BurnTime,(Booster_BurnTime-'INPUT | Operations'!$B165)/('INPUT | Operations'!$B166-'INPUT | Operations'!$B165),0))*'INPUT | Operations'!$E165*NumberOfBoosters*NumberOfOps*$E161,"")</f>
        <v>0</v>
      </c>
      <c r="G161" s="34">
        <f t="shared" si="23"/>
        <v>280.85624999999999</v>
      </c>
      <c r="H161" s="27">
        <f t="shared" si="24"/>
        <v>329.59814217215347</v>
      </c>
      <c r="I161" s="27">
        <f t="shared" si="25"/>
        <v>52.864124984392468</v>
      </c>
      <c r="J161" s="27">
        <f t="shared" si="26"/>
        <v>301</v>
      </c>
      <c r="K161" s="27">
        <f t="shared" si="27"/>
        <v>215</v>
      </c>
      <c r="L161" s="27">
        <f t="shared" si="28"/>
        <v>1.585408767301829E-6</v>
      </c>
      <c r="M161" s="32">
        <f t="shared" si="29"/>
        <v>25</v>
      </c>
      <c r="N161" s="27">
        <f t="shared" si="30"/>
        <v>0</v>
      </c>
      <c r="O161" s="27">
        <f t="shared" si="30"/>
        <v>0</v>
      </c>
      <c r="P161" s="27">
        <f t="shared" si="30"/>
        <v>0</v>
      </c>
      <c r="Q161" s="27">
        <f t="shared" si="30"/>
        <v>0</v>
      </c>
      <c r="R161" s="27">
        <f t="shared" si="30"/>
        <v>0</v>
      </c>
      <c r="S161" s="27">
        <f t="shared" si="30"/>
        <v>0</v>
      </c>
      <c r="T161" s="32">
        <f t="shared" si="30"/>
        <v>0</v>
      </c>
      <c r="U161" s="10"/>
    </row>
    <row r="162" spans="1:21" x14ac:dyDescent="0.25">
      <c r="A162" s="10"/>
      <c r="B162" s="4">
        <f>IF(ISBLANK('INPUT | Operations'!$B167),"",COUNT('INPUT | Operations'!$B$12:$B166))</f>
        <v>155</v>
      </c>
      <c r="C162" s="27">
        <f>IF(ISNUMBER($B162),('INPUT | Operations'!$C166+'INPUT | Operations'!$C167)/2,"")</f>
        <v>214327.5</v>
      </c>
      <c r="D162" s="28">
        <f t="shared" si="22"/>
        <v>65.327021999999999</v>
      </c>
      <c r="E162" s="26">
        <f>IF(ISNUMBER($B162),'INPUT | Operations'!$B167-'INPUT | Operations'!$B166,"")</f>
        <v>1</v>
      </c>
      <c r="F162" s="32">
        <f>IF(ISNUMBER($B162),IF('INPUT | Operations'!$B167&lt;Booster_BurnTime,1,IF('INPUT | Operations'!$B166&lt;=Booster_BurnTime,(Booster_BurnTime-'INPUT | Operations'!$B166)/('INPUT | Operations'!$B167-'INPUT | Operations'!$B166),0))*'INPUT | Operations'!$E166*NumberOfBoosters*NumberOfOps*$E162,"")</f>
        <v>0</v>
      </c>
      <c r="G162" s="34">
        <f t="shared" si="23"/>
        <v>280.85624999999999</v>
      </c>
      <c r="H162" s="27">
        <f t="shared" si="24"/>
        <v>326.68325375618724</v>
      </c>
      <c r="I162" s="27">
        <f t="shared" si="25"/>
        <v>54.719329752192685</v>
      </c>
      <c r="J162" s="27">
        <f t="shared" si="26"/>
        <v>301</v>
      </c>
      <c r="K162" s="27">
        <f t="shared" si="27"/>
        <v>215</v>
      </c>
      <c r="L162" s="27">
        <f t="shared" si="28"/>
        <v>1.3867909367397024E-6</v>
      </c>
      <c r="M162" s="32">
        <f t="shared" si="29"/>
        <v>25</v>
      </c>
      <c r="N162" s="27">
        <f t="shared" si="30"/>
        <v>0</v>
      </c>
      <c r="O162" s="27">
        <f t="shared" si="30"/>
        <v>0</v>
      </c>
      <c r="P162" s="27">
        <f t="shared" si="30"/>
        <v>0</v>
      </c>
      <c r="Q162" s="27">
        <f t="shared" si="30"/>
        <v>0</v>
      </c>
      <c r="R162" s="27">
        <f t="shared" si="30"/>
        <v>0</v>
      </c>
      <c r="S162" s="27">
        <f t="shared" si="30"/>
        <v>0</v>
      </c>
      <c r="T162" s="32">
        <f t="shared" si="30"/>
        <v>0</v>
      </c>
      <c r="U162" s="10"/>
    </row>
    <row r="163" spans="1:21" x14ac:dyDescent="0.25">
      <c r="A163" s="10"/>
      <c r="B163" s="4">
        <f>IF(ISBLANK('INPUT | Operations'!$B168),"",COUNT('INPUT | Operations'!$B$12:$B167))</f>
        <v>156</v>
      </c>
      <c r="C163" s="27">
        <f>IF(ISNUMBER($B163),('INPUT | Operations'!$C167+'INPUT | Operations'!$C168)/2,"")</f>
        <v>216005</v>
      </c>
      <c r="D163" s="28">
        <f t="shared" si="22"/>
        <v>65.838324000000014</v>
      </c>
      <c r="E163" s="26">
        <f>IF(ISNUMBER($B163),'INPUT | Operations'!$B168-'INPUT | Operations'!$B167,"")</f>
        <v>1</v>
      </c>
      <c r="F163" s="32">
        <f>IF(ISNUMBER($B163),IF('INPUT | Operations'!$B168&lt;Booster_BurnTime,1,IF('INPUT | Operations'!$B167&lt;=Booster_BurnTime,(Booster_BurnTime-'INPUT | Operations'!$B167)/('INPUT | Operations'!$B168-'INPUT | Operations'!$B167),0))*'INPUT | Operations'!$E167*NumberOfBoosters*NumberOfOps*$E163,"")</f>
        <v>0</v>
      </c>
      <c r="G163" s="34">
        <f t="shared" si="23"/>
        <v>280.85624999999999</v>
      </c>
      <c r="H163" s="27">
        <f t="shared" si="24"/>
        <v>323.68696788917725</v>
      </c>
      <c r="I163" s="27">
        <f t="shared" si="25"/>
        <v>56.626340598893229</v>
      </c>
      <c r="J163" s="27">
        <f t="shared" si="26"/>
        <v>301</v>
      </c>
      <c r="K163" s="27">
        <f t="shared" si="27"/>
        <v>215</v>
      </c>
      <c r="L163" s="27">
        <f t="shared" si="28"/>
        <v>1.2141616995351245E-6</v>
      </c>
      <c r="M163" s="32">
        <f t="shared" si="29"/>
        <v>25</v>
      </c>
      <c r="N163" s="27">
        <f t="shared" si="30"/>
        <v>0</v>
      </c>
      <c r="O163" s="27">
        <f t="shared" si="30"/>
        <v>0</v>
      </c>
      <c r="P163" s="27">
        <f t="shared" si="30"/>
        <v>0</v>
      </c>
      <c r="Q163" s="27">
        <f t="shared" si="30"/>
        <v>0</v>
      </c>
      <c r="R163" s="27">
        <f t="shared" si="30"/>
        <v>0</v>
      </c>
      <c r="S163" s="27">
        <f t="shared" si="30"/>
        <v>0</v>
      </c>
      <c r="T163" s="32">
        <f t="shared" si="30"/>
        <v>0</v>
      </c>
      <c r="U163" s="10"/>
    </row>
    <row r="164" spans="1:21" x14ac:dyDescent="0.25">
      <c r="A164" s="10"/>
      <c r="B164" s="4">
        <f>IF(ISBLANK('INPUT | Operations'!$B169),"",COUNT('INPUT | Operations'!$B$12:$B168))</f>
        <v>157</v>
      </c>
      <c r="C164" s="27">
        <f>IF(ISNUMBER($B164),('INPUT | Operations'!$C168+'INPUT | Operations'!$C169)/2,"")</f>
        <v>217672</v>
      </c>
      <c r="D164" s="28">
        <f t="shared" si="22"/>
        <v>66.346425600000003</v>
      </c>
      <c r="E164" s="26">
        <f>IF(ISNUMBER($B164),'INPUT | Operations'!$B169-'INPUT | Operations'!$B168,"")</f>
        <v>1</v>
      </c>
      <c r="F164" s="32">
        <f>IF(ISNUMBER($B164),IF('INPUT | Operations'!$B169&lt;Booster_BurnTime,1,IF('INPUT | Operations'!$B168&lt;=Booster_BurnTime,(Booster_BurnTime-'INPUT | Operations'!$B168)/('INPUT | Operations'!$B169-'INPUT | Operations'!$B168),0))*'INPUT | Operations'!$E168*NumberOfBoosters*NumberOfOps*$E164,"")</f>
        <v>0</v>
      </c>
      <c r="G164" s="34">
        <f t="shared" si="23"/>
        <v>280.85624999999999</v>
      </c>
      <c r="H164" s="27">
        <f t="shared" si="24"/>
        <v>320.60599967874958</v>
      </c>
      <c r="I164" s="27">
        <f t="shared" si="25"/>
        <v>58.587248221331876</v>
      </c>
      <c r="J164" s="27">
        <f t="shared" si="26"/>
        <v>301</v>
      </c>
      <c r="K164" s="27">
        <f t="shared" si="27"/>
        <v>215</v>
      </c>
      <c r="L164" s="27">
        <f t="shared" si="28"/>
        <v>1.0639064492649238E-6</v>
      </c>
      <c r="M164" s="32">
        <f t="shared" si="29"/>
        <v>25</v>
      </c>
      <c r="N164" s="27">
        <f t="shared" si="30"/>
        <v>0</v>
      </c>
      <c r="O164" s="27">
        <f t="shared" si="30"/>
        <v>0</v>
      </c>
      <c r="P164" s="27">
        <f t="shared" si="30"/>
        <v>0</v>
      </c>
      <c r="Q164" s="27">
        <f t="shared" si="30"/>
        <v>0</v>
      </c>
      <c r="R164" s="27">
        <f t="shared" si="30"/>
        <v>0</v>
      </c>
      <c r="S164" s="27">
        <f t="shared" si="30"/>
        <v>0</v>
      </c>
      <c r="T164" s="32">
        <f t="shared" si="30"/>
        <v>0</v>
      </c>
      <c r="U164" s="10"/>
    </row>
    <row r="165" spans="1:21" x14ac:dyDescent="0.25">
      <c r="A165" s="10"/>
      <c r="B165" s="4">
        <f>IF(ISBLANK('INPUT | Operations'!$B170),"",COUNT('INPUT | Operations'!$B$12:$B169))</f>
        <v>158</v>
      </c>
      <c r="C165" s="27">
        <f>IF(ISNUMBER($B165),('INPUT | Operations'!$C169+'INPUT | Operations'!$C170)/2,"")</f>
        <v>219328</v>
      </c>
      <c r="D165" s="28">
        <f t="shared" si="22"/>
        <v>66.851174400000005</v>
      </c>
      <c r="E165" s="26">
        <f>IF(ISNUMBER($B165),'INPUT | Operations'!$B170-'INPUT | Operations'!$B169,"")</f>
        <v>1</v>
      </c>
      <c r="F165" s="32">
        <f>IF(ISNUMBER($B165),IF('INPUT | Operations'!$B170&lt;Booster_BurnTime,1,IF('INPUT | Operations'!$B169&lt;=Booster_BurnTime,(Booster_BurnTime-'INPUT | Operations'!$B169)/('INPUT | Operations'!$B170-'INPUT | Operations'!$B169),0))*'INPUT | Operations'!$E169*NumberOfBoosters*NumberOfOps*$E165,"")</f>
        <v>0</v>
      </c>
      <c r="G165" s="34">
        <f t="shared" si="23"/>
        <v>280.85624999999999</v>
      </c>
      <c r="H165" s="27">
        <f t="shared" si="24"/>
        <v>317.43973294595281</v>
      </c>
      <c r="I165" s="27">
        <f t="shared" si="25"/>
        <v>60.602444791683148</v>
      </c>
      <c r="J165" s="27">
        <f t="shared" si="26"/>
        <v>301</v>
      </c>
      <c r="K165" s="27">
        <f t="shared" si="27"/>
        <v>215</v>
      </c>
      <c r="L165" s="27">
        <f t="shared" si="28"/>
        <v>9.3305864421963461E-7</v>
      </c>
      <c r="M165" s="32">
        <f t="shared" si="29"/>
        <v>25</v>
      </c>
      <c r="N165" s="27">
        <f t="shared" si="30"/>
        <v>0</v>
      </c>
      <c r="O165" s="27">
        <f t="shared" si="30"/>
        <v>0</v>
      </c>
      <c r="P165" s="27">
        <f t="shared" si="30"/>
        <v>0</v>
      </c>
      <c r="Q165" s="27">
        <f t="shared" si="30"/>
        <v>0</v>
      </c>
      <c r="R165" s="27">
        <f t="shared" si="30"/>
        <v>0</v>
      </c>
      <c r="S165" s="27">
        <f t="shared" si="30"/>
        <v>0</v>
      </c>
      <c r="T165" s="32">
        <f t="shared" si="30"/>
        <v>0</v>
      </c>
      <c r="U165" s="10"/>
    </row>
    <row r="166" spans="1:21" x14ac:dyDescent="0.25">
      <c r="A166" s="10"/>
      <c r="B166" s="4">
        <f>IF(ISBLANK('INPUT | Operations'!$B171),"",COUNT('INPUT | Operations'!$B$12:$B170))</f>
        <v>159</v>
      </c>
      <c r="C166" s="27">
        <f>IF(ISNUMBER($B166),('INPUT | Operations'!$C170+'INPUT | Operations'!$C171)/2,"")</f>
        <v>220972.5</v>
      </c>
      <c r="D166" s="28">
        <f t="shared" si="22"/>
        <v>67.352418</v>
      </c>
      <c r="E166" s="26">
        <f>IF(ISNUMBER($B166),'INPUT | Operations'!$B171-'INPUT | Operations'!$B170,"")</f>
        <v>1</v>
      </c>
      <c r="F166" s="32">
        <f>IF(ISNUMBER($B166),IF('INPUT | Operations'!$B171&lt;Booster_BurnTime,1,IF('INPUT | Operations'!$B170&lt;=Booster_BurnTime,(Booster_BurnTime-'INPUT | Operations'!$B170)/('INPUT | Operations'!$B171-'INPUT | Operations'!$B170),0))*'INPUT | Operations'!$E170*NumberOfBoosters*NumberOfOps*$E166,"")</f>
        <v>0</v>
      </c>
      <c r="G166" s="34">
        <f t="shared" si="23"/>
        <v>280.85624999999999</v>
      </c>
      <c r="H166" s="27">
        <f t="shared" si="24"/>
        <v>314.18768601301065</v>
      </c>
      <c r="I166" s="27">
        <f t="shared" si="25"/>
        <v>62.672236877739529</v>
      </c>
      <c r="J166" s="27">
        <f t="shared" si="26"/>
        <v>301</v>
      </c>
      <c r="K166" s="27">
        <f t="shared" si="27"/>
        <v>215</v>
      </c>
      <c r="L166" s="27">
        <f t="shared" si="28"/>
        <v>8.190496612100709E-7</v>
      </c>
      <c r="M166" s="32">
        <f t="shared" si="29"/>
        <v>25</v>
      </c>
      <c r="N166" s="27">
        <f t="shared" si="30"/>
        <v>0</v>
      </c>
      <c r="O166" s="27">
        <f t="shared" si="30"/>
        <v>0</v>
      </c>
      <c r="P166" s="27">
        <f t="shared" si="30"/>
        <v>0</v>
      </c>
      <c r="Q166" s="27">
        <f t="shared" si="30"/>
        <v>0</v>
      </c>
      <c r="R166" s="27">
        <f t="shared" si="30"/>
        <v>0</v>
      </c>
      <c r="S166" s="27">
        <f t="shared" si="30"/>
        <v>0</v>
      </c>
      <c r="T166" s="32">
        <f t="shared" si="30"/>
        <v>0</v>
      </c>
      <c r="U166" s="10"/>
    </row>
    <row r="167" spans="1:21" x14ac:dyDescent="0.25">
      <c r="A167" s="10"/>
      <c r="B167" s="4">
        <f>IF(ISBLANK('INPUT | Operations'!$B172),"",COUNT('INPUT | Operations'!$B$12:$B171))</f>
        <v>160</v>
      </c>
      <c r="C167" s="27">
        <f>IF(ISNUMBER($B167),('INPUT | Operations'!$C171+'INPUT | Operations'!$C172)/2,"")</f>
        <v>222605.5</v>
      </c>
      <c r="D167" s="28">
        <f t="shared" si="22"/>
        <v>67.850156400000003</v>
      </c>
      <c r="E167" s="26">
        <f>IF(ISNUMBER($B167),'INPUT | Operations'!$B172-'INPUT | Operations'!$B171,"")</f>
        <v>1</v>
      </c>
      <c r="F167" s="32">
        <f>IF(ISNUMBER($B167),IF('INPUT | Operations'!$B172&lt;Booster_BurnTime,1,IF('INPUT | Operations'!$B171&lt;=Booster_BurnTime,(Booster_BurnTime-'INPUT | Operations'!$B171)/('INPUT | Operations'!$B172-'INPUT | Operations'!$B171),0))*'INPUT | Operations'!$E171*NumberOfBoosters*NumberOfOps*$E167,"")</f>
        <v>0</v>
      </c>
      <c r="G167" s="34">
        <f t="shared" si="23"/>
        <v>280.85624999999999</v>
      </c>
      <c r="H167" s="27">
        <f t="shared" si="24"/>
        <v>310.84848255470894</v>
      </c>
      <c r="I167" s="27">
        <f t="shared" si="25"/>
        <v>64.797500453032455</v>
      </c>
      <c r="J167" s="27">
        <f t="shared" si="26"/>
        <v>301</v>
      </c>
      <c r="K167" s="27">
        <f t="shared" si="27"/>
        <v>215</v>
      </c>
      <c r="L167" s="27">
        <f t="shared" si="28"/>
        <v>7.1962679288813136E-7</v>
      </c>
      <c r="M167" s="32">
        <f t="shared" si="29"/>
        <v>25</v>
      </c>
      <c r="N167" s="27">
        <f t="shared" si="30"/>
        <v>0</v>
      </c>
      <c r="O167" s="27">
        <f t="shared" si="30"/>
        <v>0</v>
      </c>
      <c r="P167" s="27">
        <f t="shared" si="30"/>
        <v>0</v>
      </c>
      <c r="Q167" s="27">
        <f t="shared" si="30"/>
        <v>0</v>
      </c>
      <c r="R167" s="27">
        <f t="shared" si="30"/>
        <v>0</v>
      </c>
      <c r="S167" s="27">
        <f t="shared" si="30"/>
        <v>0</v>
      </c>
      <c r="T167" s="32">
        <f t="shared" si="30"/>
        <v>0</v>
      </c>
      <c r="U167" s="10"/>
    </row>
    <row r="168" spans="1:21" x14ac:dyDescent="0.25">
      <c r="A168" s="10"/>
      <c r="B168" s="4">
        <f>IF(ISBLANK('INPUT | Operations'!$B173),"",COUNT('INPUT | Operations'!$B$12:$B172))</f>
        <v>161</v>
      </c>
      <c r="C168" s="27">
        <f>IF(ISNUMBER($B168),('INPUT | Operations'!$C172+'INPUT | Operations'!$C173)/2,"")</f>
        <v>224227.5</v>
      </c>
      <c r="D168" s="28">
        <f t="shared" si="22"/>
        <v>68.344542000000004</v>
      </c>
      <c r="E168" s="26">
        <f>IF(ISNUMBER($B168),'INPUT | Operations'!$B173-'INPUT | Operations'!$B172,"")</f>
        <v>1</v>
      </c>
      <c r="F168" s="32">
        <f>IF(ISNUMBER($B168),IF('INPUT | Operations'!$B173&lt;Booster_BurnTime,1,IF('INPUT | Operations'!$B172&lt;=Booster_BurnTime,(Booster_BurnTime-'INPUT | Operations'!$B172)/('INPUT | Operations'!$B173-'INPUT | Operations'!$B172),0))*'INPUT | Operations'!$E172*NumberOfBoosters*NumberOfOps*$E168,"")</f>
        <v>0</v>
      </c>
      <c r="G168" s="34">
        <f t="shared" si="23"/>
        <v>280.85624999999999</v>
      </c>
      <c r="H168" s="27">
        <f t="shared" si="24"/>
        <v>307.41968728366203</v>
      </c>
      <c r="I168" s="27">
        <f t="shared" si="25"/>
        <v>66.97978547629927</v>
      </c>
      <c r="J168" s="27">
        <f t="shared" si="26"/>
        <v>301</v>
      </c>
      <c r="K168" s="27">
        <f t="shared" si="27"/>
        <v>215</v>
      </c>
      <c r="L168" s="27">
        <f t="shared" si="28"/>
        <v>6.3282408606631497E-7</v>
      </c>
      <c r="M168" s="32">
        <f t="shared" si="29"/>
        <v>25</v>
      </c>
      <c r="N168" s="27">
        <f t="shared" si="30"/>
        <v>0</v>
      </c>
      <c r="O168" s="27">
        <f t="shared" si="30"/>
        <v>0</v>
      </c>
      <c r="P168" s="27">
        <f t="shared" si="30"/>
        <v>0</v>
      </c>
      <c r="Q168" s="27">
        <f t="shared" si="30"/>
        <v>0</v>
      </c>
      <c r="R168" s="27">
        <f t="shared" si="30"/>
        <v>0</v>
      </c>
      <c r="S168" s="27">
        <f t="shared" si="30"/>
        <v>0</v>
      </c>
      <c r="T168" s="32">
        <f t="shared" si="30"/>
        <v>0</v>
      </c>
      <c r="U168" s="10"/>
    </row>
    <row r="169" spans="1:21" x14ac:dyDescent="0.25">
      <c r="A169" s="10"/>
      <c r="B169" s="4">
        <f>IF(ISBLANK('INPUT | Operations'!$B174),"",COUNT('INPUT | Operations'!$B$12:$B173))</f>
        <v>162</v>
      </c>
      <c r="C169" s="27">
        <f>IF(ISNUMBER($B169),('INPUT | Operations'!$C173+'INPUT | Operations'!$C174)/2,"")</f>
        <v>225838.5</v>
      </c>
      <c r="D169" s="28">
        <f t="shared" si="22"/>
        <v>68.835574800000003</v>
      </c>
      <c r="E169" s="26">
        <f>IF(ISNUMBER($B169),'INPUT | Operations'!$B174-'INPUT | Operations'!$B173,"")</f>
        <v>1</v>
      </c>
      <c r="F169" s="32">
        <f>IF(ISNUMBER($B169),IF('INPUT | Operations'!$B174&lt;Booster_BurnTime,1,IF('INPUT | Operations'!$B173&lt;=Booster_BurnTime,(Booster_BurnTime-'INPUT | Operations'!$B173)/('INPUT | Operations'!$B174-'INPUT | Operations'!$B173),0))*'INPUT | Operations'!$E173*NumberOfBoosters*NumberOfOps*$E169,"")</f>
        <v>0</v>
      </c>
      <c r="G169" s="34">
        <f t="shared" si="23"/>
        <v>280.85624999999999</v>
      </c>
      <c r="H169" s="27">
        <f t="shared" si="24"/>
        <v>303.89984911587004</v>
      </c>
      <c r="I169" s="27">
        <f t="shared" si="25"/>
        <v>69.220015501917032</v>
      </c>
      <c r="J169" s="27">
        <f t="shared" si="26"/>
        <v>301</v>
      </c>
      <c r="K169" s="27">
        <f t="shared" si="27"/>
        <v>215</v>
      </c>
      <c r="L169" s="27">
        <f t="shared" si="28"/>
        <v>5.5697700221527017E-7</v>
      </c>
      <c r="M169" s="32">
        <f t="shared" si="29"/>
        <v>25</v>
      </c>
      <c r="N169" s="27">
        <f t="shared" si="30"/>
        <v>0</v>
      </c>
      <c r="O169" s="27">
        <f t="shared" si="30"/>
        <v>0</v>
      </c>
      <c r="P169" s="27">
        <f t="shared" si="30"/>
        <v>0</v>
      </c>
      <c r="Q169" s="27">
        <f t="shared" si="30"/>
        <v>0</v>
      </c>
      <c r="R169" s="27">
        <f t="shared" si="30"/>
        <v>0</v>
      </c>
      <c r="S169" s="27">
        <f t="shared" si="30"/>
        <v>0</v>
      </c>
      <c r="T169" s="32">
        <f t="shared" si="30"/>
        <v>0</v>
      </c>
      <c r="U169" s="10"/>
    </row>
    <row r="170" spans="1:21" x14ac:dyDescent="0.25">
      <c r="A170" s="10"/>
      <c r="B170" s="4">
        <f>IF(ISBLANK('INPUT | Operations'!$B175),"",COUNT('INPUT | Operations'!$B$12:$B174))</f>
        <v>163</v>
      </c>
      <c r="C170" s="27">
        <f>IF(ISNUMBER($B170),('INPUT | Operations'!$C174+'INPUT | Operations'!$C175)/2,"")</f>
        <v>227438.5</v>
      </c>
      <c r="D170" s="28">
        <f t="shared" si="22"/>
        <v>69.323254800000015</v>
      </c>
      <c r="E170" s="26">
        <f>IF(ISNUMBER($B170),'INPUT | Operations'!$B175-'INPUT | Operations'!$B174,"")</f>
        <v>1</v>
      </c>
      <c r="F170" s="32">
        <f>IF(ISNUMBER($B170),IF('INPUT | Operations'!$B175&lt;Booster_BurnTime,1,IF('INPUT | Operations'!$B174&lt;=Booster_BurnTime,(Booster_BurnTime-'INPUT | Operations'!$B174)/('INPUT | Operations'!$B175-'INPUT | Operations'!$B174),0))*'INPUT | Operations'!$E174*NumberOfBoosters*NumberOfOps*$E170,"")</f>
        <v>0</v>
      </c>
      <c r="G170" s="34">
        <f t="shared" si="23"/>
        <v>280.85624999999999</v>
      </c>
      <c r="H170" s="27">
        <f t="shared" si="24"/>
        <v>300.28753063887933</v>
      </c>
      <c r="I170" s="27">
        <f t="shared" si="25"/>
        <v>71.519105382894352</v>
      </c>
      <c r="J170" s="27">
        <f t="shared" si="26"/>
        <v>301</v>
      </c>
      <c r="K170" s="27">
        <f t="shared" si="27"/>
        <v>215</v>
      </c>
      <c r="L170" s="27">
        <f t="shared" si="28"/>
        <v>4.9064809027634902E-7</v>
      </c>
      <c r="M170" s="32">
        <f t="shared" si="29"/>
        <v>25</v>
      </c>
      <c r="N170" s="27">
        <f t="shared" si="30"/>
        <v>0</v>
      </c>
      <c r="O170" s="27">
        <f t="shared" si="30"/>
        <v>0</v>
      </c>
      <c r="P170" s="27">
        <f t="shared" si="30"/>
        <v>0</v>
      </c>
      <c r="Q170" s="27">
        <f t="shared" si="30"/>
        <v>0</v>
      </c>
      <c r="R170" s="27">
        <f t="shared" si="30"/>
        <v>0</v>
      </c>
      <c r="S170" s="27">
        <f t="shared" si="30"/>
        <v>0</v>
      </c>
      <c r="T170" s="32">
        <f t="shared" si="30"/>
        <v>0</v>
      </c>
      <c r="U170" s="10"/>
    </row>
    <row r="171" spans="1:21" x14ac:dyDescent="0.25">
      <c r="A171" s="10"/>
      <c r="B171" s="4">
        <f>IF(ISBLANK('INPUT | Operations'!$B176),"",COUNT('INPUT | Operations'!$B$12:$B175))</f>
        <v>164</v>
      </c>
      <c r="C171" s="27">
        <f>IF(ISNUMBER($B171),('INPUT | Operations'!$C175+'INPUT | Operations'!$C176)/2,"")</f>
        <v>229027.5</v>
      </c>
      <c r="D171" s="28">
        <f t="shared" si="22"/>
        <v>69.807582000000011</v>
      </c>
      <c r="E171" s="26">
        <f>IF(ISNUMBER($B171),'INPUT | Operations'!$B176-'INPUT | Operations'!$B175,"")</f>
        <v>1</v>
      </c>
      <c r="F171" s="32">
        <f>IF(ISNUMBER($B171),IF('INPUT | Operations'!$B176&lt;Booster_BurnTime,1,IF('INPUT | Operations'!$B175&lt;=Booster_BurnTime,(Booster_BurnTime-'INPUT | Operations'!$B175)/('INPUT | Operations'!$B176-'INPUT | Operations'!$B175),0))*'INPUT | Operations'!$E175*NumberOfBoosters*NumberOfOps*$E171,"")</f>
        <v>0</v>
      </c>
      <c r="G171" s="34">
        <f t="shared" si="23"/>
        <v>280.85624999999999</v>
      </c>
      <c r="H171" s="27">
        <f t="shared" si="24"/>
        <v>296.58130988185775</v>
      </c>
      <c r="I171" s="27">
        <f t="shared" si="25"/>
        <v>73.877960144292587</v>
      </c>
      <c r="J171" s="27">
        <f t="shared" si="26"/>
        <v>301</v>
      </c>
      <c r="K171" s="27">
        <f t="shared" si="27"/>
        <v>215</v>
      </c>
      <c r="L171" s="27">
        <f t="shared" si="28"/>
        <v>4.3259505320139807E-7</v>
      </c>
      <c r="M171" s="32">
        <f t="shared" si="29"/>
        <v>25</v>
      </c>
      <c r="N171" s="27">
        <f t="shared" si="30"/>
        <v>0</v>
      </c>
      <c r="O171" s="27">
        <f t="shared" si="30"/>
        <v>0</v>
      </c>
      <c r="P171" s="27">
        <f t="shared" si="30"/>
        <v>0</v>
      </c>
      <c r="Q171" s="27">
        <f t="shared" si="30"/>
        <v>0</v>
      </c>
      <c r="R171" s="27">
        <f t="shared" si="30"/>
        <v>0</v>
      </c>
      <c r="S171" s="27">
        <f t="shared" si="30"/>
        <v>0</v>
      </c>
      <c r="T171" s="32">
        <f t="shared" si="30"/>
        <v>0</v>
      </c>
      <c r="U171" s="10"/>
    </row>
    <row r="172" spans="1:21" x14ac:dyDescent="0.25">
      <c r="A172" s="10"/>
      <c r="B172" s="4">
        <f>IF(ISBLANK('INPUT | Operations'!$B177),"",COUNT('INPUT | Operations'!$B$12:$B176))</f>
        <v>165</v>
      </c>
      <c r="C172" s="27">
        <f>IF(ISNUMBER($B172),('INPUT | Operations'!$C176+'INPUT | Operations'!$C177)/2,"")</f>
        <v>230605</v>
      </c>
      <c r="D172" s="28">
        <f t="shared" si="22"/>
        <v>70.288404000000014</v>
      </c>
      <c r="E172" s="26">
        <f>IF(ISNUMBER($B172),'INPUT | Operations'!$B177-'INPUT | Operations'!$B176,"")</f>
        <v>1</v>
      </c>
      <c r="F172" s="32">
        <f>IF(ISNUMBER($B172),IF('INPUT | Operations'!$B177&lt;Booster_BurnTime,1,IF('INPUT | Operations'!$B176&lt;=Booster_BurnTime,(Booster_BurnTime-'INPUT | Operations'!$B176)/('INPUT | Operations'!$B177-'INPUT | Operations'!$B176),0))*'INPUT | Operations'!$E176*NumberOfBoosters*NumberOfOps*$E172,"")</f>
        <v>0</v>
      </c>
      <c r="G172" s="34">
        <f t="shared" si="23"/>
        <v>280.85624999999999</v>
      </c>
      <c r="H172" s="27">
        <f t="shared" si="24"/>
        <v>292.78100617318654</v>
      </c>
      <c r="I172" s="27">
        <f t="shared" si="25"/>
        <v>76.296694776053329</v>
      </c>
      <c r="J172" s="27">
        <f t="shared" si="26"/>
        <v>301</v>
      </c>
      <c r="K172" s="27">
        <f t="shared" si="27"/>
        <v>215</v>
      </c>
      <c r="L172" s="27">
        <f t="shared" si="28"/>
        <v>3.8175855676032155E-7</v>
      </c>
      <c r="M172" s="32">
        <f t="shared" si="29"/>
        <v>25</v>
      </c>
      <c r="N172" s="27">
        <f t="shared" si="30"/>
        <v>0</v>
      </c>
      <c r="O172" s="27">
        <f t="shared" si="30"/>
        <v>0</v>
      </c>
      <c r="P172" s="27">
        <f t="shared" si="30"/>
        <v>0</v>
      </c>
      <c r="Q172" s="27">
        <f t="shared" si="30"/>
        <v>0</v>
      </c>
      <c r="R172" s="27">
        <f t="shared" si="30"/>
        <v>0</v>
      </c>
      <c r="S172" s="27">
        <f t="shared" si="30"/>
        <v>0</v>
      </c>
      <c r="T172" s="32">
        <f t="shared" si="30"/>
        <v>0</v>
      </c>
      <c r="U172" s="10"/>
    </row>
    <row r="173" spans="1:21" x14ac:dyDescent="0.25">
      <c r="A173" s="10"/>
      <c r="B173" s="4">
        <f>IF(ISBLANK('INPUT | Operations'!$B178),"",COUNT('INPUT | Operations'!$B$12:$B177))</f>
        <v>166</v>
      </c>
      <c r="C173" s="27">
        <f>IF(ISNUMBER($B173),('INPUT | Operations'!$C177+'INPUT | Operations'!$C178)/2,"")</f>
        <v>232171.5</v>
      </c>
      <c r="D173" s="28">
        <f t="shared" si="22"/>
        <v>70.765873200000001</v>
      </c>
      <c r="E173" s="26">
        <f>IF(ISNUMBER($B173),'INPUT | Operations'!$B178-'INPUT | Operations'!$B177,"")</f>
        <v>1</v>
      </c>
      <c r="F173" s="32">
        <f>IF(ISNUMBER($B173),IF('INPUT | Operations'!$B178&lt;Booster_BurnTime,1,IF('INPUT | Operations'!$B177&lt;=Booster_BurnTime,(Booster_BurnTime-'INPUT | Operations'!$B177)/('INPUT | Operations'!$B178-'INPUT | Operations'!$B177),0))*'INPUT | Operations'!$E177*NumberOfBoosters*NumberOfOps*$E173,"")</f>
        <v>0</v>
      </c>
      <c r="G173" s="34">
        <f t="shared" si="23"/>
        <v>280.85624999999999</v>
      </c>
      <c r="H173" s="27">
        <f t="shared" si="24"/>
        <v>288.88408944827722</v>
      </c>
      <c r="I173" s="27">
        <f t="shared" si="25"/>
        <v>78.776919558646114</v>
      </c>
      <c r="J173" s="27">
        <f t="shared" si="26"/>
        <v>301</v>
      </c>
      <c r="K173" s="27">
        <f t="shared" si="27"/>
        <v>215</v>
      </c>
      <c r="L173" s="27">
        <f t="shared" si="28"/>
        <v>3.3718993145448821E-7</v>
      </c>
      <c r="M173" s="32">
        <f t="shared" si="29"/>
        <v>25</v>
      </c>
      <c r="N173" s="27">
        <f t="shared" si="30"/>
        <v>0</v>
      </c>
      <c r="O173" s="27">
        <f t="shared" si="30"/>
        <v>0</v>
      </c>
      <c r="P173" s="27">
        <f t="shared" si="30"/>
        <v>0</v>
      </c>
      <c r="Q173" s="27">
        <f t="shared" si="30"/>
        <v>0</v>
      </c>
      <c r="R173" s="27">
        <f t="shared" si="30"/>
        <v>0</v>
      </c>
      <c r="S173" s="27">
        <f t="shared" si="30"/>
        <v>0</v>
      </c>
      <c r="T173" s="32">
        <f t="shared" si="30"/>
        <v>0</v>
      </c>
      <c r="U173" s="10"/>
    </row>
    <row r="174" spans="1:21" x14ac:dyDescent="0.25">
      <c r="A174" s="10"/>
      <c r="B174" s="4">
        <f>IF(ISBLANK('INPUT | Operations'!$B179),"",COUNT('INPUT | Operations'!$B$12:$B178))</f>
        <v>167</v>
      </c>
      <c r="C174" s="27">
        <f>IF(ISNUMBER($B174),('INPUT | Operations'!$C178+'INPUT | Operations'!$C179)/2,"")</f>
        <v>233727</v>
      </c>
      <c r="D174" s="28">
        <f t="shared" si="22"/>
        <v>71.239989600000001</v>
      </c>
      <c r="E174" s="26">
        <f>IF(ISNUMBER($B174),'INPUT | Operations'!$B179-'INPUT | Operations'!$B178,"")</f>
        <v>1</v>
      </c>
      <c r="F174" s="32">
        <f>IF(ISNUMBER($B174),IF('INPUT | Operations'!$B179&lt;Booster_BurnTime,1,IF('INPUT | Operations'!$B178&lt;=Booster_BurnTime,(Booster_BurnTime-'INPUT | Operations'!$B178)/('INPUT | Operations'!$B179-'INPUT | Operations'!$B178),0))*'INPUT | Operations'!$E178*NumberOfBoosters*NumberOfOps*$E174,"")</f>
        <v>0</v>
      </c>
      <c r="G174" s="34">
        <f t="shared" si="23"/>
        <v>280.85624999999999</v>
      </c>
      <c r="H174" s="27">
        <f t="shared" si="24"/>
        <v>284.88919809206931</v>
      </c>
      <c r="I174" s="27">
        <f t="shared" si="25"/>
        <v>81.31950110320382</v>
      </c>
      <c r="J174" s="27">
        <f t="shared" si="26"/>
        <v>301</v>
      </c>
      <c r="K174" s="27">
        <f t="shared" si="27"/>
        <v>215</v>
      </c>
      <c r="L174" s="27">
        <f t="shared" si="28"/>
        <v>2.9808423144244292E-7</v>
      </c>
      <c r="M174" s="32">
        <f t="shared" si="29"/>
        <v>25</v>
      </c>
      <c r="N174" s="27">
        <f t="shared" si="30"/>
        <v>0</v>
      </c>
      <c r="O174" s="27">
        <f t="shared" si="30"/>
        <v>0</v>
      </c>
      <c r="P174" s="27">
        <f t="shared" si="30"/>
        <v>0</v>
      </c>
      <c r="Q174" s="27">
        <f t="shared" si="30"/>
        <v>0</v>
      </c>
      <c r="R174" s="27">
        <f t="shared" si="30"/>
        <v>0</v>
      </c>
      <c r="S174" s="27">
        <f t="shared" si="30"/>
        <v>0</v>
      </c>
      <c r="T174" s="32">
        <f t="shared" si="30"/>
        <v>0</v>
      </c>
      <c r="U174" s="10"/>
    </row>
    <row r="175" spans="1:21" x14ac:dyDescent="0.25">
      <c r="A175" s="10"/>
      <c r="B175" s="4">
        <f>IF(ISBLANK('INPUT | Operations'!$B180),"",COUNT('INPUT | Operations'!$B$12:$B179))</f>
        <v>168</v>
      </c>
      <c r="C175" s="27">
        <f>IF(ISNUMBER($B175),('INPUT | Operations'!$C179+'INPUT | Operations'!$C180)/2,"")</f>
        <v>235271.5</v>
      </c>
      <c r="D175" s="28">
        <f t="shared" si="22"/>
        <v>71.710753200000013</v>
      </c>
      <c r="E175" s="26">
        <f>IF(ISNUMBER($B175),'INPUT | Operations'!$B180-'INPUT | Operations'!$B179,"")</f>
        <v>1</v>
      </c>
      <c r="F175" s="32">
        <f>IF(ISNUMBER($B175),IF('INPUT | Operations'!$B180&lt;Booster_BurnTime,1,IF('INPUT | Operations'!$B179&lt;=Booster_BurnTime,(Booster_BurnTime-'INPUT | Operations'!$B179)/('INPUT | Operations'!$B180-'INPUT | Operations'!$B179),0))*'INPUT | Operations'!$E179*NumberOfBoosters*NumberOfOps*$E175,"")</f>
        <v>0</v>
      </c>
      <c r="G175" s="34">
        <f t="shared" si="23"/>
        <v>280.85624999999999</v>
      </c>
      <c r="H175" s="27">
        <f t="shared" si="24"/>
        <v>280.79499346821467</v>
      </c>
      <c r="I175" s="27">
        <f t="shared" si="25"/>
        <v>83.925291395868243</v>
      </c>
      <c r="J175" s="27">
        <f t="shared" si="26"/>
        <v>301</v>
      </c>
      <c r="K175" s="27">
        <f t="shared" si="27"/>
        <v>215</v>
      </c>
      <c r="L175" s="27">
        <f t="shared" si="28"/>
        <v>2.6374363885467442E-7</v>
      </c>
      <c r="M175" s="32">
        <f t="shared" si="29"/>
        <v>25</v>
      </c>
      <c r="N175" s="27">
        <f t="shared" si="30"/>
        <v>0</v>
      </c>
      <c r="O175" s="27">
        <f t="shared" si="30"/>
        <v>0</v>
      </c>
      <c r="P175" s="27">
        <f t="shared" si="30"/>
        <v>0</v>
      </c>
      <c r="Q175" s="27">
        <f t="shared" si="30"/>
        <v>0</v>
      </c>
      <c r="R175" s="27">
        <f t="shared" si="30"/>
        <v>0</v>
      </c>
      <c r="S175" s="27">
        <f t="shared" si="30"/>
        <v>0</v>
      </c>
      <c r="T175" s="32">
        <f t="shared" si="30"/>
        <v>0</v>
      </c>
      <c r="U175" s="10"/>
    </row>
    <row r="176" spans="1:21" x14ac:dyDescent="0.25">
      <c r="A176" s="10"/>
      <c r="B176" s="4">
        <f>IF(ISBLANK('INPUT | Operations'!$B181),"",COUNT('INPUT | Operations'!$B$12:$B180))</f>
        <v>169</v>
      </c>
      <c r="C176" s="27">
        <f>IF(ISNUMBER($B176),('INPUT | Operations'!$C180+'INPUT | Operations'!$C181)/2,"")</f>
        <v>236805.5</v>
      </c>
      <c r="D176" s="28">
        <f t="shared" si="22"/>
        <v>72.178316400000014</v>
      </c>
      <c r="E176" s="26">
        <f>IF(ISNUMBER($B176),'INPUT | Operations'!$B181-'INPUT | Operations'!$B180,"")</f>
        <v>1</v>
      </c>
      <c r="F176" s="32">
        <f>IF(ISNUMBER($B176),IF('INPUT | Operations'!$B181&lt;Booster_BurnTime,1,IF('INPUT | Operations'!$B180&lt;=Booster_BurnTime,(Booster_BurnTime-'INPUT | Operations'!$B180)/('INPUT | Operations'!$B181-'INPUT | Operations'!$B180),0))*'INPUT | Operations'!$E180*NumberOfBoosters*NumberOfOps*$E176,"")</f>
        <v>0</v>
      </c>
      <c r="G176" s="34">
        <f t="shared" si="23"/>
        <v>280.85624999999999</v>
      </c>
      <c r="H176" s="27">
        <f t="shared" si="24"/>
        <v>276.59877261624609</v>
      </c>
      <c r="I176" s="27">
        <f t="shared" si="25"/>
        <v>86.596010758116748</v>
      </c>
      <c r="J176" s="27">
        <f t="shared" si="26"/>
        <v>301</v>
      </c>
      <c r="K176" s="27">
        <f t="shared" si="27"/>
        <v>215</v>
      </c>
      <c r="L176" s="27">
        <f t="shared" si="28"/>
        <v>2.3355349100648767E-7</v>
      </c>
      <c r="M176" s="32">
        <f t="shared" si="29"/>
        <v>25</v>
      </c>
      <c r="N176" s="27">
        <f t="shared" si="30"/>
        <v>0</v>
      </c>
      <c r="O176" s="27">
        <f t="shared" si="30"/>
        <v>0</v>
      </c>
      <c r="P176" s="27">
        <f t="shared" si="30"/>
        <v>0</v>
      </c>
      <c r="Q176" s="27">
        <f t="shared" si="30"/>
        <v>0</v>
      </c>
      <c r="R176" s="27">
        <f t="shared" si="30"/>
        <v>0</v>
      </c>
      <c r="S176" s="27">
        <f t="shared" si="30"/>
        <v>0</v>
      </c>
      <c r="T176" s="32">
        <f t="shared" si="30"/>
        <v>0</v>
      </c>
      <c r="U176" s="10"/>
    </row>
    <row r="177" spans="1:21" x14ac:dyDescent="0.25">
      <c r="A177" s="10"/>
      <c r="B177" s="4">
        <f>IF(ISBLANK('INPUT | Operations'!$B182),"",COUNT('INPUT | Operations'!$B$12:$B181))</f>
        <v>170</v>
      </c>
      <c r="C177" s="27">
        <f>IF(ISNUMBER($B177),('INPUT | Operations'!$C181+'INPUT | Operations'!$C182)/2,"")</f>
        <v>238328.5</v>
      </c>
      <c r="D177" s="28">
        <f t="shared" si="22"/>
        <v>72.642526800000013</v>
      </c>
      <c r="E177" s="26">
        <f>IF(ISNUMBER($B177),'INPUT | Operations'!$B182-'INPUT | Operations'!$B181,"")</f>
        <v>1</v>
      </c>
      <c r="F177" s="32">
        <f>IF(ISNUMBER($B177),IF('INPUT | Operations'!$B182&lt;Booster_BurnTime,1,IF('INPUT | Operations'!$B181&lt;=Booster_BurnTime,(Booster_BurnTime-'INPUT | Operations'!$B181)/('INPUT | Operations'!$B182-'INPUT | Operations'!$B181),0))*'INPUT | Operations'!$E181*NumberOfBoosters*NumberOfOps*$E177,"")</f>
        <v>0</v>
      </c>
      <c r="G177" s="34">
        <f t="shared" si="23"/>
        <v>280.85624999999999</v>
      </c>
      <c r="H177" s="27">
        <f t="shared" si="24"/>
        <v>272.30055028738559</v>
      </c>
      <c r="I177" s="27">
        <f t="shared" si="25"/>
        <v>89.331649801412382</v>
      </c>
      <c r="J177" s="27">
        <f t="shared" si="26"/>
        <v>301</v>
      </c>
      <c r="K177" s="27">
        <f t="shared" si="27"/>
        <v>215</v>
      </c>
      <c r="L177" s="27">
        <f t="shared" si="28"/>
        <v>2.0699951089011432E-7</v>
      </c>
      <c r="M177" s="32">
        <f t="shared" si="29"/>
        <v>25</v>
      </c>
      <c r="N177" s="27">
        <f t="shared" si="30"/>
        <v>0</v>
      </c>
      <c r="O177" s="27">
        <f t="shared" si="30"/>
        <v>0</v>
      </c>
      <c r="P177" s="27">
        <f t="shared" si="30"/>
        <v>0</v>
      </c>
      <c r="Q177" s="27">
        <f t="shared" si="30"/>
        <v>0</v>
      </c>
      <c r="R177" s="27">
        <f t="shared" si="30"/>
        <v>0</v>
      </c>
      <c r="S177" s="27">
        <f t="shared" si="30"/>
        <v>0</v>
      </c>
      <c r="T177" s="32">
        <f t="shared" si="30"/>
        <v>0</v>
      </c>
      <c r="U177" s="10"/>
    </row>
    <row r="178" spans="1:21" x14ac:dyDescent="0.25">
      <c r="A178" s="10"/>
      <c r="B178" s="4">
        <f>IF(ISBLANK('INPUT | Operations'!$B183),"",COUNT('INPUT | Operations'!$B$12:$B182))</f>
        <v>171</v>
      </c>
      <c r="C178" s="27">
        <f>IF(ISNUMBER($B178),('INPUT | Operations'!$C182+'INPUT | Operations'!$C183)/2,"")</f>
        <v>240213.75</v>
      </c>
      <c r="D178" s="28">
        <f t="shared" si="22"/>
        <v>73.217151000000001</v>
      </c>
      <c r="E178" s="26">
        <f>IF(ISNUMBER($B178),'INPUT | Operations'!$B183-'INPUT | Operations'!$B182,"")</f>
        <v>1</v>
      </c>
      <c r="F178" s="32">
        <f>IF(ISNUMBER($B178),IF('INPUT | Operations'!$B183&lt;Booster_BurnTime,1,IF('INPUT | Operations'!$B182&lt;=Booster_BurnTime,(Booster_BurnTime-'INPUT | Operations'!$B182)/('INPUT | Operations'!$B183-'INPUT | Operations'!$B182),0))*'INPUT | Operations'!$E182*NumberOfBoosters*NumberOfOps*$E178,"")</f>
        <v>0</v>
      </c>
      <c r="G178" s="34">
        <f t="shared" si="23"/>
        <v>280.85624999999999</v>
      </c>
      <c r="H178" s="27">
        <f t="shared" si="24"/>
        <v>266.79144460347851</v>
      </c>
      <c r="I178" s="27">
        <f t="shared" si="25"/>
        <v>92.837965540675995</v>
      </c>
      <c r="J178" s="27">
        <f t="shared" si="26"/>
        <v>301</v>
      </c>
      <c r="K178" s="27">
        <f t="shared" si="27"/>
        <v>215</v>
      </c>
      <c r="L178" s="27">
        <f t="shared" si="28"/>
        <v>1.7827265329221971E-7</v>
      </c>
      <c r="M178" s="32">
        <f t="shared" si="29"/>
        <v>25</v>
      </c>
      <c r="N178" s="27">
        <f t="shared" si="30"/>
        <v>0</v>
      </c>
      <c r="O178" s="27">
        <f t="shared" si="30"/>
        <v>0</v>
      </c>
      <c r="P178" s="27">
        <f t="shared" si="30"/>
        <v>0</v>
      </c>
      <c r="Q178" s="27">
        <f t="shared" si="30"/>
        <v>0</v>
      </c>
      <c r="R178" s="27">
        <f t="shared" si="30"/>
        <v>0</v>
      </c>
      <c r="S178" s="27">
        <f t="shared" si="30"/>
        <v>0</v>
      </c>
      <c r="T178" s="32">
        <f t="shared" si="30"/>
        <v>0</v>
      </c>
      <c r="U178" s="10"/>
    </row>
    <row r="179" spans="1:21" x14ac:dyDescent="0.25">
      <c r="A179" s="10"/>
      <c r="B179" s="4">
        <f>IF(ISBLANK('INPUT | Operations'!$B184),"",COUNT('INPUT | Operations'!$B$12:$B183))</f>
        <v>172</v>
      </c>
      <c r="C179" s="27">
        <f>IF(ISNUMBER($B179),('INPUT | Operations'!$C183+'INPUT | Operations'!$C184)/2,"")</f>
        <v>242456.25</v>
      </c>
      <c r="D179" s="28">
        <f t="shared" si="22"/>
        <v>73.900665000000004</v>
      </c>
      <c r="E179" s="26">
        <f>IF(ISNUMBER($B179),'INPUT | Operations'!$B184-'INPUT | Operations'!$B183,"")</f>
        <v>1</v>
      </c>
      <c r="F179" s="32">
        <f>IF(ISNUMBER($B179),IF('INPUT | Operations'!$B184&lt;Booster_BurnTime,1,IF('INPUT | Operations'!$B183&lt;=Booster_BurnTime,(Booster_BurnTime-'INPUT | Operations'!$B183)/('INPUT | Operations'!$B184-'INPUT | Operations'!$B183),0))*'INPUT | Operations'!$E183*NumberOfBoosters*NumberOfOps*$E179,"")</f>
        <v>0</v>
      </c>
      <c r="G179" s="34">
        <f t="shared" si="23"/>
        <v>280.85624999999999</v>
      </c>
      <c r="H179" s="27">
        <f t="shared" si="24"/>
        <v>259.95610310335951</v>
      </c>
      <c r="I179" s="27">
        <f t="shared" si="25"/>
        <v>97.188375000984621</v>
      </c>
      <c r="J179" s="27">
        <f t="shared" si="26"/>
        <v>301</v>
      </c>
      <c r="K179" s="27">
        <f t="shared" si="27"/>
        <v>215</v>
      </c>
      <c r="L179" s="27">
        <f t="shared" si="28"/>
        <v>1.4924667864837827E-7</v>
      </c>
      <c r="M179" s="32">
        <f t="shared" si="29"/>
        <v>25</v>
      </c>
      <c r="N179" s="27">
        <f t="shared" si="30"/>
        <v>0</v>
      </c>
      <c r="O179" s="27">
        <f t="shared" si="30"/>
        <v>0</v>
      </c>
      <c r="P179" s="27">
        <f t="shared" si="30"/>
        <v>0</v>
      </c>
      <c r="Q179" s="27">
        <f t="shared" si="30"/>
        <v>0</v>
      </c>
      <c r="R179" s="27">
        <f t="shared" si="30"/>
        <v>0</v>
      </c>
      <c r="S179" s="27">
        <f t="shared" si="30"/>
        <v>0</v>
      </c>
      <c r="T179" s="32">
        <f t="shared" si="30"/>
        <v>0</v>
      </c>
      <c r="U179" s="10"/>
    </row>
    <row r="180" spans="1:21" x14ac:dyDescent="0.25">
      <c r="A180" s="10"/>
      <c r="B180" s="4">
        <f>IF(ISBLANK('INPUT | Operations'!$B185),"",COUNT('INPUT | Operations'!$B$12:$B184))</f>
        <v>173</v>
      </c>
      <c r="C180" s="27">
        <f>IF(ISNUMBER($B180),('INPUT | Operations'!$C184+'INPUT | Operations'!$C185)/2,"")</f>
        <v>244309</v>
      </c>
      <c r="D180" s="28">
        <f t="shared" si="22"/>
        <v>74.465383199999991</v>
      </c>
      <c r="E180" s="26">
        <f>IF(ISNUMBER($B180),'INPUT | Operations'!$B185-'INPUT | Operations'!$B184,"")</f>
        <v>1</v>
      </c>
      <c r="F180" s="32">
        <f>IF(ISNUMBER($B180),IF('INPUT | Operations'!$B185&lt;Booster_BurnTime,1,IF('INPUT | Operations'!$B184&lt;=Booster_BurnTime,(Booster_BurnTime-'INPUT | Operations'!$B184)/('INPUT | Operations'!$B185-'INPUT | Operations'!$B184),0))*'INPUT | Operations'!$E184*NumberOfBoosters*NumberOfOps*$E180,"")</f>
        <v>0</v>
      </c>
      <c r="G180" s="34">
        <f t="shared" si="23"/>
        <v>280.85624999999999</v>
      </c>
      <c r="H180" s="27">
        <f t="shared" si="24"/>
        <v>254.0677627557545</v>
      </c>
      <c r="I180" s="27">
        <f t="shared" si="25"/>
        <v>100.93605776903529</v>
      </c>
      <c r="J180" s="27">
        <f t="shared" si="26"/>
        <v>301</v>
      </c>
      <c r="K180" s="27">
        <f t="shared" si="27"/>
        <v>215</v>
      </c>
      <c r="L180" s="27">
        <f t="shared" si="28"/>
        <v>1.288660852611109E-7</v>
      </c>
      <c r="M180" s="32">
        <f t="shared" si="29"/>
        <v>25</v>
      </c>
      <c r="N180" s="27">
        <f t="shared" si="30"/>
        <v>0</v>
      </c>
      <c r="O180" s="27">
        <f t="shared" si="30"/>
        <v>0</v>
      </c>
      <c r="P180" s="27">
        <f t="shared" si="30"/>
        <v>0</v>
      </c>
      <c r="Q180" s="27">
        <f t="shared" si="30"/>
        <v>0</v>
      </c>
      <c r="R180" s="27">
        <f t="shared" si="30"/>
        <v>0</v>
      </c>
      <c r="S180" s="27">
        <f t="shared" si="30"/>
        <v>0</v>
      </c>
      <c r="T180" s="32">
        <f t="shared" si="30"/>
        <v>0</v>
      </c>
      <c r="U180" s="10"/>
    </row>
    <row r="181" spans="1:21" x14ac:dyDescent="0.25">
      <c r="A181" s="10"/>
      <c r="B181" s="4">
        <f>IF(ISBLANK('INPUT | Operations'!$B186),"",COUNT('INPUT | Operations'!$B$12:$B185))</f>
        <v>174</v>
      </c>
      <c r="C181" s="27">
        <f>IF(ISNUMBER($B181),('INPUT | Operations'!$C185+'INPUT | Operations'!$C186)/2,"")</f>
        <v>245777</v>
      </c>
      <c r="D181" s="28">
        <f t="shared" si="22"/>
        <v>74.912829599999995</v>
      </c>
      <c r="E181" s="26">
        <f>IF(ISNUMBER($B181),'INPUT | Operations'!$B186-'INPUT | Operations'!$B185,"")</f>
        <v>1</v>
      </c>
      <c r="F181" s="32">
        <f>IF(ISNUMBER($B181),IF('INPUT | Operations'!$B186&lt;Booster_BurnTime,1,IF('INPUT | Operations'!$B185&lt;=Booster_BurnTime,(Booster_BurnTime-'INPUT | Operations'!$B185)/('INPUT | Operations'!$B186-'INPUT | Operations'!$B185),0))*'INPUT | Operations'!$E185*NumberOfBoosters*NumberOfOps*$E181,"")</f>
        <v>0</v>
      </c>
      <c r="G181" s="34">
        <f t="shared" si="23"/>
        <v>280.85624999999999</v>
      </c>
      <c r="H181" s="27">
        <f t="shared" si="24"/>
        <v>249.24141798611927</v>
      </c>
      <c r="I181" s="27">
        <f t="shared" si="25"/>
        <v>104.00782469453074</v>
      </c>
      <c r="J181" s="27">
        <f t="shared" si="26"/>
        <v>301</v>
      </c>
      <c r="K181" s="27">
        <f t="shared" si="27"/>
        <v>215</v>
      </c>
      <c r="L181" s="27">
        <f t="shared" si="28"/>
        <v>1.1471349849266088E-7</v>
      </c>
      <c r="M181" s="32">
        <f t="shared" si="29"/>
        <v>25</v>
      </c>
      <c r="N181" s="27">
        <f t="shared" si="30"/>
        <v>0</v>
      </c>
      <c r="O181" s="27">
        <f t="shared" si="30"/>
        <v>0</v>
      </c>
      <c r="P181" s="27">
        <f t="shared" si="30"/>
        <v>0</v>
      </c>
      <c r="Q181" s="27">
        <f t="shared" si="30"/>
        <v>0</v>
      </c>
      <c r="R181" s="27">
        <f t="shared" si="30"/>
        <v>0</v>
      </c>
      <c r="S181" s="27">
        <f t="shared" si="30"/>
        <v>0</v>
      </c>
      <c r="T181" s="32">
        <f t="shared" si="30"/>
        <v>0</v>
      </c>
      <c r="U181" s="10"/>
    </row>
    <row r="182" spans="1:21" x14ac:dyDescent="0.25">
      <c r="A182" s="10"/>
      <c r="B182" s="4">
        <f>IF(ISBLANK('INPUT | Operations'!$B187),"",COUNT('INPUT | Operations'!$B$12:$B186))</f>
        <v>175</v>
      </c>
      <c r="C182" s="27">
        <f>IF(ISNUMBER($B182),('INPUT | Operations'!$C186+'INPUT | Operations'!$C187)/2,"")</f>
        <v>247234</v>
      </c>
      <c r="D182" s="28">
        <f t="shared" si="22"/>
        <v>75.356923200000011</v>
      </c>
      <c r="E182" s="26">
        <f>IF(ISNUMBER($B182),'INPUT | Operations'!$B187-'INPUT | Operations'!$B186,"")</f>
        <v>1</v>
      </c>
      <c r="F182" s="32">
        <f>IF(ISNUMBER($B182),IF('INPUT | Operations'!$B187&lt;Booster_BurnTime,1,IF('INPUT | Operations'!$B186&lt;=Booster_BurnTime,(Booster_BurnTime-'INPUT | Operations'!$B186)/('INPUT | Operations'!$B187-'INPUT | Operations'!$B186),0))*'INPUT | Operations'!$E186*NumberOfBoosters*NumberOfOps*$E182,"")</f>
        <v>0</v>
      </c>
      <c r="G182" s="34">
        <f t="shared" si="23"/>
        <v>280.85624999999999</v>
      </c>
      <c r="H182" s="27">
        <f t="shared" si="24"/>
        <v>244.30601645947516</v>
      </c>
      <c r="I182" s="27">
        <f t="shared" si="25"/>
        <v>107.14900169227992</v>
      </c>
      <c r="J182" s="27">
        <f t="shared" si="26"/>
        <v>301</v>
      </c>
      <c r="K182" s="27">
        <f t="shared" si="27"/>
        <v>215</v>
      </c>
      <c r="L182" s="27">
        <f t="shared" si="28"/>
        <v>1.0220426066815376E-7</v>
      </c>
      <c r="M182" s="32">
        <f t="shared" si="29"/>
        <v>25</v>
      </c>
      <c r="N182" s="27">
        <f t="shared" si="30"/>
        <v>0</v>
      </c>
      <c r="O182" s="27">
        <f t="shared" si="30"/>
        <v>0</v>
      </c>
      <c r="P182" s="27">
        <f t="shared" si="30"/>
        <v>0</v>
      </c>
      <c r="Q182" s="27">
        <f t="shared" si="30"/>
        <v>0</v>
      </c>
      <c r="R182" s="27">
        <f t="shared" si="30"/>
        <v>0</v>
      </c>
      <c r="S182" s="27">
        <f t="shared" si="30"/>
        <v>0</v>
      </c>
      <c r="T182" s="32">
        <f t="shared" si="30"/>
        <v>0</v>
      </c>
      <c r="U182" s="10"/>
    </row>
    <row r="183" spans="1:21" x14ac:dyDescent="0.25">
      <c r="A183" s="10"/>
      <c r="B183" s="4">
        <f>IF(ISBLANK('INPUT | Operations'!$B188),"",COUNT('INPUT | Operations'!$B$12:$B187))</f>
        <v>176</v>
      </c>
      <c r="C183" s="27">
        <f>IF(ISNUMBER($B183),('INPUT | Operations'!$C187+'INPUT | Operations'!$C188)/2,"")</f>
        <v>248680.5</v>
      </c>
      <c r="D183" s="28">
        <f t="shared" si="22"/>
        <v>75.797816400000016</v>
      </c>
      <c r="E183" s="26">
        <f>IF(ISNUMBER($B183),'INPUT | Operations'!$B188-'INPUT | Operations'!$B187,"")</f>
        <v>1</v>
      </c>
      <c r="F183" s="32">
        <f>IF(ISNUMBER($B183),IF('INPUT | Operations'!$B188&lt;Booster_BurnTime,1,IF('INPUT | Operations'!$B187&lt;=Booster_BurnTime,(Booster_BurnTime-'INPUT | Operations'!$B187)/('INPUT | Operations'!$B188-'INPUT | Operations'!$B187),0))*'INPUT | Operations'!$E187*NumberOfBoosters*NumberOfOps*$E183,"")</f>
        <v>0</v>
      </c>
      <c r="G183" s="34">
        <f t="shared" si="23"/>
        <v>280.85624999999999</v>
      </c>
      <c r="H183" s="27">
        <f t="shared" si="24"/>
        <v>239.25874456251745</v>
      </c>
      <c r="I183" s="27">
        <f t="shared" si="25"/>
        <v>110.36137950967095</v>
      </c>
      <c r="J183" s="27">
        <f t="shared" si="26"/>
        <v>301</v>
      </c>
      <c r="K183" s="27">
        <f t="shared" si="27"/>
        <v>215</v>
      </c>
      <c r="L183" s="27">
        <f t="shared" si="28"/>
        <v>9.1134928070452818E-8</v>
      </c>
      <c r="M183" s="32">
        <f t="shared" si="29"/>
        <v>25</v>
      </c>
      <c r="N183" s="27">
        <f t="shared" si="30"/>
        <v>0</v>
      </c>
      <c r="O183" s="27">
        <f t="shared" si="30"/>
        <v>0</v>
      </c>
      <c r="P183" s="27">
        <f t="shared" si="30"/>
        <v>0</v>
      </c>
      <c r="Q183" s="27">
        <f t="shared" si="30"/>
        <v>0</v>
      </c>
      <c r="R183" s="27">
        <f t="shared" si="30"/>
        <v>0</v>
      </c>
      <c r="S183" s="27">
        <f t="shared" si="30"/>
        <v>0</v>
      </c>
      <c r="T183" s="32">
        <f t="shared" si="30"/>
        <v>0</v>
      </c>
      <c r="U183" s="10"/>
    </row>
    <row r="184" spans="1:21" x14ac:dyDescent="0.25">
      <c r="A184" s="10"/>
      <c r="B184" s="4">
        <f>IF(ISBLANK('INPUT | Operations'!$B189),"",COUNT('INPUT | Operations'!$B$12:$B188))</f>
        <v>177</v>
      </c>
      <c r="C184" s="27">
        <f>IF(ISNUMBER($B184),('INPUT | Operations'!$C188+'INPUT | Operations'!$C189)/2,"")</f>
        <v>250116</v>
      </c>
      <c r="D184" s="28">
        <f t="shared" si="22"/>
        <v>76.235356800000005</v>
      </c>
      <c r="E184" s="26">
        <f>IF(ISNUMBER($B184),'INPUT | Operations'!$B189-'INPUT | Operations'!$B188,"")</f>
        <v>1</v>
      </c>
      <c r="F184" s="32">
        <f>IF(ISNUMBER($B184),IF('INPUT | Operations'!$B189&lt;Booster_BurnTime,1,IF('INPUT | Operations'!$B188&lt;=Booster_BurnTime,(Booster_BurnTime-'INPUT | Operations'!$B188)/('INPUT | Operations'!$B189-'INPUT | Operations'!$B188),0))*'INPUT | Operations'!$E188*NumberOfBoosters*NumberOfOps*$E184,"")</f>
        <v>0</v>
      </c>
      <c r="G184" s="34">
        <f t="shared" si="23"/>
        <v>280.85624999999999</v>
      </c>
      <c r="H184" s="27">
        <f t="shared" si="24"/>
        <v>234.10026834722464</v>
      </c>
      <c r="I184" s="27">
        <f t="shared" si="25"/>
        <v>113.64453423243</v>
      </c>
      <c r="J184" s="27">
        <f t="shared" si="26"/>
        <v>301</v>
      </c>
      <c r="K184" s="27">
        <f t="shared" si="27"/>
        <v>215</v>
      </c>
      <c r="L184" s="27">
        <f t="shared" si="28"/>
        <v>8.1335341786205473E-8</v>
      </c>
      <c r="M184" s="32">
        <f t="shared" si="29"/>
        <v>25</v>
      </c>
      <c r="N184" s="27">
        <f t="shared" si="30"/>
        <v>0</v>
      </c>
      <c r="O184" s="27">
        <f t="shared" si="30"/>
        <v>0</v>
      </c>
      <c r="P184" s="27">
        <f t="shared" si="30"/>
        <v>0</v>
      </c>
      <c r="Q184" s="27">
        <f t="shared" si="30"/>
        <v>0</v>
      </c>
      <c r="R184" s="27">
        <f t="shared" si="30"/>
        <v>0</v>
      </c>
      <c r="S184" s="27">
        <f t="shared" si="30"/>
        <v>0</v>
      </c>
      <c r="T184" s="32">
        <f t="shared" si="30"/>
        <v>0</v>
      </c>
      <c r="U184" s="10"/>
    </row>
    <row r="185" spans="1:21" x14ac:dyDescent="0.25">
      <c r="A185" s="10"/>
      <c r="B185" s="4">
        <f>IF(ISBLANK('INPUT | Operations'!$B190),"",COUNT('INPUT | Operations'!$B$12:$B189))</f>
        <v>178</v>
      </c>
      <c r="C185" s="27">
        <f>IF(ISNUMBER($B185),('INPUT | Operations'!$C189+'INPUT | Operations'!$C190)/2,"")</f>
        <v>251540.5</v>
      </c>
      <c r="D185" s="28">
        <f t="shared" si="22"/>
        <v>76.669544399999992</v>
      </c>
      <c r="E185" s="26">
        <f>IF(ISNUMBER($B185),'INPUT | Operations'!$B190-'INPUT | Operations'!$B189,"")</f>
        <v>1</v>
      </c>
      <c r="F185" s="32">
        <f>IF(ISNUMBER($B185),IF('INPUT | Operations'!$B190&lt;Booster_BurnTime,1,IF('INPUT | Operations'!$B189&lt;=Booster_BurnTime,(Booster_BurnTime-'INPUT | Operations'!$B189)/('INPUT | Operations'!$B190-'INPUT | Operations'!$B189),0))*'INPUT | Operations'!$E189*NumberOfBoosters*NumberOfOps*$E185,"")</f>
        <v>0</v>
      </c>
      <c r="G185" s="34">
        <f t="shared" si="23"/>
        <v>280.85624999999999</v>
      </c>
      <c r="H185" s="27">
        <f t="shared" si="24"/>
        <v>228.82963136637636</v>
      </c>
      <c r="I185" s="27">
        <f t="shared" si="25"/>
        <v>116.99907459927715</v>
      </c>
      <c r="J185" s="27">
        <f t="shared" si="26"/>
        <v>301</v>
      </c>
      <c r="K185" s="27">
        <f t="shared" si="27"/>
        <v>215</v>
      </c>
      <c r="L185" s="27">
        <f t="shared" si="28"/>
        <v>7.2652794492156982E-8</v>
      </c>
      <c r="M185" s="32">
        <f t="shared" si="29"/>
        <v>25</v>
      </c>
      <c r="N185" s="27">
        <f t="shared" si="30"/>
        <v>0</v>
      </c>
      <c r="O185" s="27">
        <f t="shared" si="30"/>
        <v>0</v>
      </c>
      <c r="P185" s="27">
        <f t="shared" si="30"/>
        <v>0</v>
      </c>
      <c r="Q185" s="27">
        <f t="shared" si="30"/>
        <v>0</v>
      </c>
      <c r="R185" s="27">
        <f t="shared" si="30"/>
        <v>0</v>
      </c>
      <c r="S185" s="27">
        <f t="shared" si="30"/>
        <v>0</v>
      </c>
      <c r="T185" s="32">
        <f t="shared" si="30"/>
        <v>0</v>
      </c>
      <c r="U185" s="10"/>
    </row>
    <row r="186" spans="1:21" x14ac:dyDescent="0.25">
      <c r="A186" s="10"/>
      <c r="B186" s="4">
        <f>IF(ISBLANK('INPUT | Operations'!$B191),"",COUNT('INPUT | Operations'!$B$12:$B190))</f>
        <v>179</v>
      </c>
      <c r="C186" s="27">
        <f>IF(ISNUMBER($B186),('INPUT | Operations'!$C190+'INPUT | Operations'!$C191)/2,"")</f>
        <v>252954</v>
      </c>
      <c r="D186" s="28">
        <f t="shared" si="22"/>
        <v>77.100379200000006</v>
      </c>
      <c r="E186" s="26">
        <f>IF(ISNUMBER($B186),'INPUT | Operations'!$B191-'INPUT | Operations'!$B190,"")</f>
        <v>1</v>
      </c>
      <c r="F186" s="32">
        <f>IF(ISNUMBER($B186),IF('INPUT | Operations'!$B191&lt;Booster_BurnTime,1,IF('INPUT | Operations'!$B190&lt;=Booster_BurnTime,(Booster_BurnTime-'INPUT | Operations'!$B190)/('INPUT | Operations'!$B191-'INPUT | Operations'!$B190),0))*'INPUT | Operations'!$E190*NumberOfBoosters*NumberOfOps*$E186,"")</f>
        <v>0</v>
      </c>
      <c r="G186" s="34">
        <f t="shared" si="23"/>
        <v>280.85624999999999</v>
      </c>
      <c r="H186" s="27">
        <f t="shared" si="24"/>
        <v>223.44592552247209</v>
      </c>
      <c r="I186" s="27">
        <f t="shared" si="25"/>
        <v>120.42557857635454</v>
      </c>
      <c r="J186" s="27">
        <f t="shared" si="26"/>
        <v>301</v>
      </c>
      <c r="K186" s="27">
        <f t="shared" si="27"/>
        <v>215</v>
      </c>
      <c r="L186" s="27">
        <f t="shared" si="28"/>
        <v>6.4953706366841095E-8</v>
      </c>
      <c r="M186" s="32">
        <f t="shared" si="29"/>
        <v>25</v>
      </c>
      <c r="N186" s="27">
        <f t="shared" si="30"/>
        <v>0</v>
      </c>
      <c r="O186" s="27">
        <f t="shared" si="30"/>
        <v>0</v>
      </c>
      <c r="P186" s="27">
        <f t="shared" si="30"/>
        <v>0</v>
      </c>
      <c r="Q186" s="27">
        <f t="shared" si="30"/>
        <v>0</v>
      </c>
      <c r="R186" s="27">
        <f t="shared" si="30"/>
        <v>0</v>
      </c>
      <c r="S186" s="27">
        <f t="shared" si="30"/>
        <v>0</v>
      </c>
      <c r="T186" s="32">
        <f t="shared" si="30"/>
        <v>0</v>
      </c>
      <c r="U186" s="10"/>
    </row>
    <row r="187" spans="1:21" x14ac:dyDescent="0.25">
      <c r="A187" s="10"/>
      <c r="B187" s="4">
        <f>IF(ISBLANK('INPUT | Operations'!$B192),"",COUNT('INPUT | Operations'!$B$12:$B191))</f>
        <v>180</v>
      </c>
      <c r="C187" s="27">
        <f>IF(ISNUMBER($B187),('INPUT | Operations'!$C191+'INPUT | Operations'!$C192)/2,"")</f>
        <v>254357</v>
      </c>
      <c r="D187" s="28">
        <f t="shared" si="22"/>
        <v>77.528013600000008</v>
      </c>
      <c r="E187" s="26">
        <f>IF(ISNUMBER($B187),'INPUT | Operations'!$B192-'INPUT | Operations'!$B191,"")</f>
        <v>1</v>
      </c>
      <c r="F187" s="32">
        <f>IF(ISNUMBER($B187),IF('INPUT | Operations'!$B192&lt;Booster_BurnTime,1,IF('INPUT | Operations'!$B191&lt;=Booster_BurnTime,(Booster_BurnTime-'INPUT | Operations'!$B191)/('INPUT | Operations'!$B192-'INPUT | Operations'!$B191),0))*'INPUT | Operations'!$E191*NumberOfBoosters*NumberOfOps*$E187,"")</f>
        <v>0</v>
      </c>
      <c r="G187" s="34">
        <f t="shared" si="23"/>
        <v>280.85624999999999</v>
      </c>
      <c r="H187" s="27">
        <f t="shared" si="24"/>
        <v>217.94630517069777</v>
      </c>
      <c r="I187" s="27">
        <f t="shared" si="25"/>
        <v>123.92585729776856</v>
      </c>
      <c r="J187" s="27">
        <f t="shared" si="26"/>
        <v>301</v>
      </c>
      <c r="K187" s="27">
        <f t="shared" si="27"/>
        <v>215</v>
      </c>
      <c r="L187" s="27">
        <f t="shared" si="28"/>
        <v>5.8118838989668531E-8</v>
      </c>
      <c r="M187" s="32">
        <f t="shared" si="29"/>
        <v>25</v>
      </c>
      <c r="N187" s="27">
        <f t="shared" si="30"/>
        <v>0</v>
      </c>
      <c r="O187" s="27">
        <f t="shared" si="30"/>
        <v>0</v>
      </c>
      <c r="P187" s="27">
        <f t="shared" si="30"/>
        <v>0</v>
      </c>
      <c r="Q187" s="27">
        <f t="shared" si="30"/>
        <v>0</v>
      </c>
      <c r="R187" s="27">
        <f t="shared" si="30"/>
        <v>0</v>
      </c>
      <c r="S187" s="27">
        <f t="shared" si="30"/>
        <v>0</v>
      </c>
      <c r="T187" s="32">
        <f t="shared" si="30"/>
        <v>0</v>
      </c>
      <c r="U187" s="10"/>
    </row>
    <row r="188" spans="1:21" x14ac:dyDescent="0.25">
      <c r="A188" s="10"/>
      <c r="B188" s="4">
        <f>IF(ISBLANK('INPUT | Operations'!$B193),"",COUNT('INPUT | Operations'!$B$12:$B192))</f>
        <v>181</v>
      </c>
      <c r="C188" s="27">
        <f>IF(ISNUMBER($B188),('INPUT | Operations'!$C192+'INPUT | Operations'!$C193)/2,"")</f>
        <v>255749.5</v>
      </c>
      <c r="D188" s="28">
        <f t="shared" si="22"/>
        <v>77.952447599999999</v>
      </c>
      <c r="E188" s="26">
        <f>IF(ISNUMBER($B188),'INPUT | Operations'!$B193-'INPUT | Operations'!$B192,"")</f>
        <v>1</v>
      </c>
      <c r="F188" s="32">
        <f>IF(ISNUMBER($B188),IF('INPUT | Operations'!$B193&lt;Booster_BurnTime,1,IF('INPUT | Operations'!$B192&lt;=Booster_BurnTime,(Booster_BurnTime-'INPUT | Operations'!$B192)/('INPUT | Operations'!$B193-'INPUT | Operations'!$B192),0))*'INPUT | Operations'!$E192*NumberOfBoosters*NumberOfOps*$E188,"")</f>
        <v>0</v>
      </c>
      <c r="G188" s="34">
        <f t="shared" si="23"/>
        <v>280.85624999999999</v>
      </c>
      <c r="H188" s="27">
        <f t="shared" si="24"/>
        <v>212.3297937025954</v>
      </c>
      <c r="I188" s="27">
        <f t="shared" si="25"/>
        <v>127.50053233402518</v>
      </c>
      <c r="J188" s="27">
        <f t="shared" si="26"/>
        <v>301</v>
      </c>
      <c r="K188" s="27">
        <f t="shared" si="27"/>
        <v>215</v>
      </c>
      <c r="L188" s="27">
        <f t="shared" si="28"/>
        <v>5.204647255320054E-8</v>
      </c>
      <c r="M188" s="32">
        <f t="shared" si="29"/>
        <v>25</v>
      </c>
      <c r="N188" s="27">
        <f t="shared" si="30"/>
        <v>0</v>
      </c>
      <c r="O188" s="27">
        <f t="shared" si="30"/>
        <v>0</v>
      </c>
      <c r="P188" s="27">
        <f t="shared" si="30"/>
        <v>0</v>
      </c>
      <c r="Q188" s="27">
        <f t="shared" si="30"/>
        <v>0</v>
      </c>
      <c r="R188" s="27">
        <f t="shared" si="30"/>
        <v>0</v>
      </c>
      <c r="S188" s="27">
        <f t="shared" si="30"/>
        <v>0</v>
      </c>
      <c r="T188" s="32">
        <f t="shared" si="30"/>
        <v>0</v>
      </c>
      <c r="U188" s="10"/>
    </row>
    <row r="189" spans="1:21" x14ac:dyDescent="0.25">
      <c r="A189" s="10"/>
      <c r="B189" s="4">
        <f>IF(ISBLANK('INPUT | Operations'!$B194),"",COUNT('INPUT | Operations'!$B$12:$B193))</f>
        <v>182</v>
      </c>
      <c r="C189" s="27">
        <f>IF(ISNUMBER($B189),('INPUT | Operations'!$C193+'INPUT | Operations'!$C194)/2,"")</f>
        <v>257131</v>
      </c>
      <c r="D189" s="28">
        <f t="shared" si="22"/>
        <v>78.373528800000003</v>
      </c>
      <c r="E189" s="26">
        <f>IF(ISNUMBER($B189),'INPUT | Operations'!$B194-'INPUT | Operations'!$B193,"")</f>
        <v>1</v>
      </c>
      <c r="F189" s="32">
        <f>IF(ISNUMBER($B189),IF('INPUT | Operations'!$B194&lt;Booster_BurnTime,1,IF('INPUT | Operations'!$B193&lt;=Booster_BurnTime,(Booster_BurnTime-'INPUT | Operations'!$B193)/('INPUT | Operations'!$B194-'INPUT | Operations'!$B193),0))*'INPUT | Operations'!$E193*NumberOfBoosters*NumberOfOps*$E189,"")</f>
        <v>0</v>
      </c>
      <c r="G189" s="34">
        <f t="shared" si="23"/>
        <v>280.85624999999999</v>
      </c>
      <c r="H189" s="27">
        <f t="shared" si="24"/>
        <v>206.5975665531156</v>
      </c>
      <c r="I189" s="27">
        <f t="shared" si="25"/>
        <v>131.14885556985774</v>
      </c>
      <c r="J189" s="27">
        <f t="shared" si="26"/>
        <v>301</v>
      </c>
      <c r="K189" s="27">
        <f t="shared" si="27"/>
        <v>215</v>
      </c>
      <c r="L189" s="27">
        <f t="shared" si="28"/>
        <v>4.6649206169280768E-8</v>
      </c>
      <c r="M189" s="32">
        <f t="shared" si="29"/>
        <v>25</v>
      </c>
      <c r="N189" s="27">
        <f t="shared" si="30"/>
        <v>0</v>
      </c>
      <c r="O189" s="27">
        <f t="shared" si="30"/>
        <v>0</v>
      </c>
      <c r="P189" s="27">
        <f t="shared" si="30"/>
        <v>0</v>
      </c>
      <c r="Q189" s="27">
        <f t="shared" si="30"/>
        <v>0</v>
      </c>
      <c r="R189" s="27">
        <f t="shared" si="30"/>
        <v>0</v>
      </c>
      <c r="S189" s="27">
        <f t="shared" si="30"/>
        <v>0</v>
      </c>
      <c r="T189" s="32">
        <f t="shared" si="30"/>
        <v>0</v>
      </c>
      <c r="U189" s="10"/>
    </row>
    <row r="190" spans="1:21" x14ac:dyDescent="0.25">
      <c r="A190" s="10"/>
      <c r="B190" s="4">
        <f>IF(ISBLANK('INPUT | Operations'!$B195),"",COUNT('INPUT | Operations'!$B$12:$B194))</f>
        <v>183</v>
      </c>
      <c r="C190" s="27">
        <f>IF(ISNUMBER($B190),('INPUT | Operations'!$C194+'INPUT | Operations'!$C195)/2,"")</f>
        <v>258501.5</v>
      </c>
      <c r="D190" s="28">
        <f t="shared" si="22"/>
        <v>78.791257200000004</v>
      </c>
      <c r="E190" s="26">
        <f>IF(ISNUMBER($B190),'INPUT | Operations'!$B195-'INPUT | Operations'!$B194,"")</f>
        <v>1</v>
      </c>
      <c r="F190" s="32">
        <f>IF(ISNUMBER($B190),IF('INPUT | Operations'!$B195&lt;Booster_BurnTime,1,IF('INPUT | Operations'!$B194&lt;=Booster_BurnTime,(Booster_BurnTime-'INPUT | Operations'!$B194)/('INPUT | Operations'!$B195-'INPUT | Operations'!$B194),0))*'INPUT | Operations'!$E194*NumberOfBoosters*NumberOfOps*$E190,"")</f>
        <v>0</v>
      </c>
      <c r="G190" s="34">
        <f t="shared" si="23"/>
        <v>280.85624999999999</v>
      </c>
      <c r="H190" s="27">
        <f t="shared" si="24"/>
        <v>200.74892451272567</v>
      </c>
      <c r="I190" s="27">
        <f t="shared" si="25"/>
        <v>134.87127202293883</v>
      </c>
      <c r="J190" s="27">
        <f t="shared" si="26"/>
        <v>301</v>
      </c>
      <c r="K190" s="27">
        <f t="shared" si="27"/>
        <v>215</v>
      </c>
      <c r="L190" s="27">
        <f t="shared" si="28"/>
        <v>4.1848105471512923E-8</v>
      </c>
      <c r="M190" s="32">
        <f t="shared" si="29"/>
        <v>25</v>
      </c>
      <c r="N190" s="27">
        <f t="shared" si="30"/>
        <v>0</v>
      </c>
      <c r="O190" s="27">
        <f t="shared" si="30"/>
        <v>0</v>
      </c>
      <c r="P190" s="27">
        <f t="shared" si="30"/>
        <v>0</v>
      </c>
      <c r="Q190" s="27">
        <f t="shared" si="30"/>
        <v>0</v>
      </c>
      <c r="R190" s="27">
        <f t="shared" si="30"/>
        <v>0</v>
      </c>
      <c r="S190" s="27">
        <f t="shared" si="30"/>
        <v>0</v>
      </c>
      <c r="T190" s="32">
        <f t="shared" si="30"/>
        <v>0</v>
      </c>
      <c r="U190" s="10"/>
    </row>
    <row r="191" spans="1:21" x14ac:dyDescent="0.25">
      <c r="A191" s="10"/>
      <c r="B191" s="4">
        <f>IF(ISBLANK('INPUT | Operations'!$B196),"",COUNT('INPUT | Operations'!$B$12:$B195))</f>
        <v>184</v>
      </c>
      <c r="C191" s="27">
        <f>IF(ISNUMBER($B191),('INPUT | Operations'!$C195+'INPUT | Operations'!$C196)/2,"")</f>
        <v>259861.5</v>
      </c>
      <c r="D191" s="28">
        <f t="shared" si="22"/>
        <v>79.205785199999994</v>
      </c>
      <c r="E191" s="26">
        <f>IF(ISNUMBER($B191),'INPUT | Operations'!$B196-'INPUT | Operations'!$B195,"")</f>
        <v>1</v>
      </c>
      <c r="F191" s="32">
        <f>IF(ISNUMBER($B191),IF('INPUT | Operations'!$B196&lt;Booster_BurnTime,1,IF('INPUT | Operations'!$B195&lt;=Booster_BurnTime,(Booster_BurnTime-'INPUT | Operations'!$B195)/('INPUT | Operations'!$B196-'INPUT | Operations'!$B195),0))*'INPUT | Operations'!$E195*NumberOfBoosters*NumberOfOps*$E191,"")</f>
        <v>0</v>
      </c>
      <c r="G191" s="34">
        <f t="shared" si="23"/>
        <v>280.85624999999999</v>
      </c>
      <c r="H191" s="27">
        <f t="shared" si="24"/>
        <v>194.7810033151913</v>
      </c>
      <c r="I191" s="27">
        <f t="shared" si="25"/>
        <v>138.66960467913131</v>
      </c>
      <c r="J191" s="27">
        <f t="shared" si="26"/>
        <v>301</v>
      </c>
      <c r="K191" s="27">
        <f t="shared" si="27"/>
        <v>215</v>
      </c>
      <c r="L191" s="27">
        <f t="shared" si="28"/>
        <v>3.7572381518568651E-8</v>
      </c>
      <c r="M191" s="32">
        <f t="shared" si="29"/>
        <v>25</v>
      </c>
      <c r="N191" s="27">
        <f t="shared" si="30"/>
        <v>0</v>
      </c>
      <c r="O191" s="27">
        <f t="shared" ref="N191:T227" si="31">IFERROR($F191*H191/1000,"")</f>
        <v>0</v>
      </c>
      <c r="P191" s="27">
        <f t="shared" si="31"/>
        <v>0</v>
      </c>
      <c r="Q191" s="27">
        <f t="shared" si="31"/>
        <v>0</v>
      </c>
      <c r="R191" s="27">
        <f t="shared" si="31"/>
        <v>0</v>
      </c>
      <c r="S191" s="27">
        <f t="shared" si="31"/>
        <v>0</v>
      </c>
      <c r="T191" s="32">
        <f t="shared" si="31"/>
        <v>0</v>
      </c>
      <c r="U191" s="10"/>
    </row>
    <row r="192" spans="1:21" x14ac:dyDescent="0.25">
      <c r="A192" s="10"/>
      <c r="B192" s="4">
        <f>IF(ISBLANK('INPUT | Operations'!$B197),"",COUNT('INPUT | Operations'!$B$12:$B196))</f>
        <v>185</v>
      </c>
      <c r="C192" s="27">
        <f>IF(ISNUMBER($B192),('INPUT | Operations'!$C196+'INPUT | Operations'!$C197)/2,"")</f>
        <v>261211</v>
      </c>
      <c r="D192" s="28">
        <f t="shared" si="22"/>
        <v>79.617112800000001</v>
      </c>
      <c r="E192" s="26">
        <f>IF(ISNUMBER($B192),'INPUT | Operations'!$B197-'INPUT | Operations'!$B196,"")</f>
        <v>1</v>
      </c>
      <c r="F192" s="32">
        <f>IF(ISNUMBER($B192),IF('INPUT | Operations'!$B197&lt;Booster_BurnTime,1,IF('INPUT | Operations'!$B196&lt;=Booster_BurnTime,(Booster_BurnTime-'INPUT | Operations'!$B196)/('INPUT | Operations'!$B197-'INPUT | Operations'!$B196),0))*'INPUT | Operations'!$E196*NumberOfBoosters*NumberOfOps*$E192,"")</f>
        <v>0</v>
      </c>
      <c r="G192" s="34">
        <f t="shared" si="23"/>
        <v>280.85624999999999</v>
      </c>
      <c r="H192" s="27">
        <f t="shared" si="24"/>
        <v>188.69303886864938</v>
      </c>
      <c r="I192" s="27">
        <f t="shared" si="25"/>
        <v>142.54433985100201</v>
      </c>
      <c r="J192" s="27">
        <f t="shared" si="26"/>
        <v>301</v>
      </c>
      <c r="K192" s="27">
        <f t="shared" si="27"/>
        <v>215</v>
      </c>
      <c r="L192" s="27">
        <f t="shared" si="28"/>
        <v>3.3761600285057119E-8</v>
      </c>
      <c r="M192" s="32">
        <f t="shared" si="29"/>
        <v>25</v>
      </c>
      <c r="N192" s="27">
        <f t="shared" si="31"/>
        <v>0</v>
      </c>
      <c r="O192" s="27">
        <f t="shared" si="31"/>
        <v>0</v>
      </c>
      <c r="P192" s="27">
        <f t="shared" si="31"/>
        <v>0</v>
      </c>
      <c r="Q192" s="27">
        <f t="shared" si="31"/>
        <v>0</v>
      </c>
      <c r="R192" s="27">
        <f t="shared" si="31"/>
        <v>0</v>
      </c>
      <c r="S192" s="27">
        <f t="shared" si="31"/>
        <v>0</v>
      </c>
      <c r="T192" s="32">
        <f t="shared" si="31"/>
        <v>0</v>
      </c>
      <c r="U192" s="10"/>
    </row>
    <row r="193" spans="1:21" x14ac:dyDescent="0.25">
      <c r="A193" s="10"/>
      <c r="B193" s="4">
        <f>IF(ISBLANK('INPUT | Operations'!$B198),"",COUNT('INPUT | Operations'!$B$12:$B197))</f>
        <v>186</v>
      </c>
      <c r="C193" s="27">
        <f>IF(ISNUMBER($B193),('INPUT | Operations'!$C197+'INPUT | Operations'!$C198)/2,"")</f>
        <v>262549.5</v>
      </c>
      <c r="D193" s="28">
        <f t="shared" si="22"/>
        <v>80.025087599999992</v>
      </c>
      <c r="E193" s="26">
        <f>IF(ISNUMBER($B193),'INPUT | Operations'!$B198-'INPUT | Operations'!$B197,"")</f>
        <v>1</v>
      </c>
      <c r="F193" s="32">
        <f>IF(ISNUMBER($B193),IF('INPUT | Operations'!$B198&lt;Booster_BurnTime,1,IF('INPUT | Operations'!$B197&lt;=Booster_BurnTime,(Booster_BurnTime-'INPUT | Operations'!$B197)/('INPUT | Operations'!$B198-'INPUT | Operations'!$B197),0))*'INPUT | Operations'!$E197*NumberOfBoosters*NumberOfOps*$E193,"")</f>
        <v>0</v>
      </c>
      <c r="G193" s="34">
        <f t="shared" si="23"/>
        <v>280.85624999999999</v>
      </c>
      <c r="H193" s="27">
        <f t="shared" si="24"/>
        <v>182.48667418279118</v>
      </c>
      <c r="I193" s="27">
        <f t="shared" si="25"/>
        <v>146.494431831485</v>
      </c>
      <c r="J193" s="27">
        <f t="shared" si="26"/>
        <v>301</v>
      </c>
      <c r="K193" s="27">
        <f t="shared" si="27"/>
        <v>215</v>
      </c>
      <c r="L193" s="27">
        <f t="shared" si="28"/>
        <v>3.0363785213668873E-8</v>
      </c>
      <c r="M193" s="32">
        <f t="shared" si="29"/>
        <v>25</v>
      </c>
      <c r="N193" s="27">
        <f t="shared" si="31"/>
        <v>0</v>
      </c>
      <c r="O193" s="27">
        <f t="shared" si="31"/>
        <v>0</v>
      </c>
      <c r="P193" s="27">
        <f t="shared" si="31"/>
        <v>0</v>
      </c>
      <c r="Q193" s="27">
        <f t="shared" si="31"/>
        <v>0</v>
      </c>
      <c r="R193" s="27">
        <f t="shared" si="31"/>
        <v>0</v>
      </c>
      <c r="S193" s="27">
        <f t="shared" si="31"/>
        <v>0</v>
      </c>
      <c r="T193" s="32">
        <f t="shared" si="31"/>
        <v>0</v>
      </c>
      <c r="U193" s="10"/>
    </row>
    <row r="194" spans="1:21" x14ac:dyDescent="0.25">
      <c r="A194" s="10"/>
      <c r="B194" s="4">
        <f>IF(ISBLANK('INPUT | Operations'!$B199),"",COUNT('INPUT | Operations'!$B$12:$B198))</f>
        <v>187</v>
      </c>
      <c r="C194" s="27">
        <f>IF(ISNUMBER($B194),('INPUT | Operations'!$C198+'INPUT | Operations'!$C199)/2,"")</f>
        <v>263877.5</v>
      </c>
      <c r="D194" s="28">
        <f t="shared" si="22"/>
        <v>80.429862000000014</v>
      </c>
      <c r="E194" s="26">
        <f>IF(ISNUMBER($B194),'INPUT | Operations'!$B199-'INPUT | Operations'!$B198,"")</f>
        <v>1</v>
      </c>
      <c r="F194" s="32">
        <f>IF(ISNUMBER($B194),IF('INPUT | Operations'!$B199&lt;Booster_BurnTime,1,IF('INPUT | Operations'!$B198&lt;=Booster_BurnTime,(Booster_BurnTime-'INPUT | Operations'!$B198)/('INPUT | Operations'!$B199-'INPUT | Operations'!$B198),0))*'INPUT | Operations'!$E198*NumberOfBoosters*NumberOfOps*$E194,"")</f>
        <v>0</v>
      </c>
      <c r="G194" s="34">
        <f t="shared" si="23"/>
        <v>280.85624999999999</v>
      </c>
      <c r="H194" s="27">
        <f t="shared" si="24"/>
        <v>176.15904008229469</v>
      </c>
      <c r="I194" s="27">
        <f t="shared" si="25"/>
        <v>150.52170673087255</v>
      </c>
      <c r="J194" s="27">
        <f t="shared" si="26"/>
        <v>301</v>
      </c>
      <c r="K194" s="27">
        <f t="shared" si="27"/>
        <v>215</v>
      </c>
      <c r="L194" s="27">
        <f t="shared" si="28"/>
        <v>2.7330663538719463E-8</v>
      </c>
      <c r="M194" s="32">
        <f t="shared" si="29"/>
        <v>25</v>
      </c>
      <c r="N194" s="27">
        <f t="shared" si="31"/>
        <v>0</v>
      </c>
      <c r="O194" s="27">
        <f t="shared" si="31"/>
        <v>0</v>
      </c>
      <c r="P194" s="27">
        <f t="shared" si="31"/>
        <v>0</v>
      </c>
      <c r="Q194" s="27">
        <f t="shared" si="31"/>
        <v>0</v>
      </c>
      <c r="R194" s="27">
        <f t="shared" si="31"/>
        <v>0</v>
      </c>
      <c r="S194" s="27">
        <f t="shared" si="31"/>
        <v>0</v>
      </c>
      <c r="T194" s="32">
        <f t="shared" si="31"/>
        <v>0</v>
      </c>
      <c r="U194" s="10"/>
    </row>
    <row r="195" spans="1:21" x14ac:dyDescent="0.25">
      <c r="A195" s="10"/>
      <c r="B195" s="4">
        <f>IF(ISBLANK('INPUT | Operations'!$B200),"",COUNT('INPUT | Operations'!$B$12:$B199))</f>
        <v>188</v>
      </c>
      <c r="C195" s="27">
        <f>IF(ISNUMBER($B195),('INPUT | Operations'!$C199+'INPUT | Operations'!$C200)/2,"")</f>
        <v>265195</v>
      </c>
      <c r="D195" s="28">
        <f t="shared" si="22"/>
        <v>80.831435999999997</v>
      </c>
      <c r="E195" s="26">
        <f>IF(ISNUMBER($B195),'INPUT | Operations'!$B200-'INPUT | Operations'!$B199,"")</f>
        <v>1</v>
      </c>
      <c r="F195" s="32">
        <f>IF(ISNUMBER($B195),IF('INPUT | Operations'!$B200&lt;Booster_BurnTime,1,IF('INPUT | Operations'!$B199&lt;=Booster_BurnTime,(Booster_BurnTime-'INPUT | Operations'!$B199)/('INPUT | Operations'!$B200-'INPUT | Operations'!$B199),0))*'INPUT | Operations'!$E199*NumberOfBoosters*NumberOfOps*$E195,"")</f>
        <v>0</v>
      </c>
      <c r="G195" s="34">
        <f t="shared" si="23"/>
        <v>280.85624999999999</v>
      </c>
      <c r="H195" s="27">
        <f t="shared" si="24"/>
        <v>169.70955338650018</v>
      </c>
      <c r="I195" s="27">
        <f t="shared" si="25"/>
        <v>154.62653571930429</v>
      </c>
      <c r="J195" s="27">
        <f t="shared" si="26"/>
        <v>301</v>
      </c>
      <c r="K195" s="27">
        <f t="shared" si="27"/>
        <v>215</v>
      </c>
      <c r="L195" s="27">
        <f t="shared" si="28"/>
        <v>2.4621007413315459E-8</v>
      </c>
      <c r="M195" s="32">
        <f t="shared" si="29"/>
        <v>25</v>
      </c>
      <c r="N195" s="27">
        <f t="shared" si="31"/>
        <v>0</v>
      </c>
      <c r="O195" s="27">
        <f t="shared" si="31"/>
        <v>0</v>
      </c>
      <c r="P195" s="27">
        <f t="shared" si="31"/>
        <v>0</v>
      </c>
      <c r="Q195" s="27">
        <f t="shared" si="31"/>
        <v>0</v>
      </c>
      <c r="R195" s="27">
        <f t="shared" si="31"/>
        <v>0</v>
      </c>
      <c r="S195" s="27">
        <f t="shared" si="31"/>
        <v>0</v>
      </c>
      <c r="T195" s="32">
        <f t="shared" si="31"/>
        <v>0</v>
      </c>
      <c r="U195" s="10"/>
    </row>
    <row r="196" spans="1:21" x14ac:dyDescent="0.25">
      <c r="A196" s="10"/>
      <c r="B196" s="4">
        <f>IF(ISBLANK('INPUT | Operations'!$B201),"",COUNT('INPUT | Operations'!$B$12:$B200))</f>
        <v>189</v>
      </c>
      <c r="C196" s="27">
        <f>IF(ISNUMBER($B196),('INPUT | Operations'!$C200+'INPUT | Operations'!$C201)/2,"")</f>
        <v>266502</v>
      </c>
      <c r="D196" s="28">
        <f t="shared" si="22"/>
        <v>81.22980960000001</v>
      </c>
      <c r="E196" s="26">
        <f>IF(ISNUMBER($B196),'INPUT | Operations'!$B201-'INPUT | Operations'!$B200,"")</f>
        <v>1</v>
      </c>
      <c r="F196" s="32">
        <f>IF(ISNUMBER($B196),IF('INPUT | Operations'!$B201&lt;Booster_BurnTime,1,IF('INPUT | Operations'!$B200&lt;=Booster_BurnTime,(Booster_BurnTime-'INPUT | Operations'!$B200)/('INPUT | Operations'!$B201-'INPUT | Operations'!$B200),0))*'INPUT | Operations'!$E200*NumberOfBoosters*NumberOfOps*$E196,"")</f>
        <v>0</v>
      </c>
      <c r="G196" s="34">
        <f t="shared" si="23"/>
        <v>280.85624999999999</v>
      </c>
      <c r="H196" s="27">
        <f t="shared" si="24"/>
        <v>163.13769439133623</v>
      </c>
      <c r="I196" s="27">
        <f t="shared" si="25"/>
        <v>158.8092495667218</v>
      </c>
      <c r="J196" s="27">
        <f t="shared" si="26"/>
        <v>301</v>
      </c>
      <c r="K196" s="27">
        <f t="shared" si="27"/>
        <v>215</v>
      </c>
      <c r="L196" s="27">
        <f t="shared" si="28"/>
        <v>2.2198459673908871E-8</v>
      </c>
      <c r="M196" s="32">
        <f t="shared" si="29"/>
        <v>25</v>
      </c>
      <c r="N196" s="27">
        <f t="shared" si="31"/>
        <v>0</v>
      </c>
      <c r="O196" s="27">
        <f t="shared" si="31"/>
        <v>0</v>
      </c>
      <c r="P196" s="27">
        <f t="shared" si="31"/>
        <v>0</v>
      </c>
      <c r="Q196" s="27">
        <f t="shared" si="31"/>
        <v>0</v>
      </c>
      <c r="R196" s="27">
        <f t="shared" si="31"/>
        <v>0</v>
      </c>
      <c r="S196" s="27">
        <f t="shared" si="31"/>
        <v>0</v>
      </c>
      <c r="T196" s="32">
        <f t="shared" si="31"/>
        <v>0</v>
      </c>
      <c r="U196" s="10"/>
    </row>
    <row r="197" spans="1:21" x14ac:dyDescent="0.25">
      <c r="A197" s="10"/>
      <c r="B197" s="4">
        <f>IF(ISBLANK('INPUT | Operations'!$B202),"",COUNT('INPUT | Operations'!$B$12:$B201))</f>
        <v>190</v>
      </c>
      <c r="C197" s="27">
        <f>IF(ISNUMBER($B197),('INPUT | Operations'!$C201+'INPUT | Operations'!$C202)/2,"")</f>
        <v>267798.5</v>
      </c>
      <c r="D197" s="28">
        <f t="shared" si="22"/>
        <v>81.624982799999998</v>
      </c>
      <c r="E197" s="26">
        <f>IF(ISNUMBER($B197),'INPUT | Operations'!$B202-'INPUT | Operations'!$B201,"")</f>
        <v>1</v>
      </c>
      <c r="F197" s="32">
        <f>IF(ISNUMBER($B197),IF('INPUT | Operations'!$B202&lt;Booster_BurnTime,1,IF('INPUT | Operations'!$B201&lt;=Booster_BurnTime,(Booster_BurnTime-'INPUT | Operations'!$B201)/('INPUT | Operations'!$B202-'INPUT | Operations'!$B201),0))*'INPUT | Operations'!$E201*NumberOfBoosters*NumberOfOps*$E197,"")</f>
        <v>0</v>
      </c>
      <c r="G197" s="34">
        <f t="shared" si="23"/>
        <v>280.85624999999999</v>
      </c>
      <c r="H197" s="27">
        <f t="shared" si="24"/>
        <v>156.44300905198003</v>
      </c>
      <c r="I197" s="27">
        <f t="shared" si="25"/>
        <v>163.07013725369654</v>
      </c>
      <c r="J197" s="27">
        <f t="shared" si="26"/>
        <v>301</v>
      </c>
      <c r="K197" s="27">
        <f t="shared" si="27"/>
        <v>215</v>
      </c>
      <c r="L197" s="27">
        <f t="shared" si="28"/>
        <v>2.0030935838186706E-8</v>
      </c>
      <c r="M197" s="32">
        <f t="shared" si="29"/>
        <v>25</v>
      </c>
      <c r="N197" s="27">
        <f t="shared" si="31"/>
        <v>0</v>
      </c>
      <c r="O197" s="27">
        <f t="shared" si="31"/>
        <v>0</v>
      </c>
      <c r="P197" s="27">
        <f t="shared" si="31"/>
        <v>0</v>
      </c>
      <c r="Q197" s="27">
        <f t="shared" si="31"/>
        <v>0</v>
      </c>
      <c r="R197" s="27">
        <f t="shared" si="31"/>
        <v>0</v>
      </c>
      <c r="S197" s="27">
        <f t="shared" si="31"/>
        <v>0</v>
      </c>
      <c r="T197" s="32">
        <f t="shared" si="31"/>
        <v>0</v>
      </c>
      <c r="U197" s="10"/>
    </row>
    <row r="198" spans="1:21" x14ac:dyDescent="0.25">
      <c r="A198" s="10"/>
      <c r="B198" s="4">
        <f>IF(ISBLANK('INPUT | Operations'!$B203),"",COUNT('INPUT | Operations'!$B$12:$B202))</f>
        <v>191</v>
      </c>
      <c r="C198" s="27">
        <f>IF(ISNUMBER($B198),('INPUT | Operations'!$C202+'INPUT | Operations'!$C203)/2,"")</f>
        <v>269084</v>
      </c>
      <c r="D198" s="28">
        <f t="shared" si="22"/>
        <v>82.016803200000012</v>
      </c>
      <c r="E198" s="26">
        <f>IF(ISNUMBER($B198),'INPUT | Operations'!$B203-'INPUT | Operations'!$B202,"")</f>
        <v>1</v>
      </c>
      <c r="F198" s="32">
        <f>IF(ISNUMBER($B198),IF('INPUT | Operations'!$B203&lt;Booster_BurnTime,1,IF('INPUT | Operations'!$B202&lt;=Booster_BurnTime,(Booster_BurnTime-'INPUT | Operations'!$B202)/('INPUT | Operations'!$B203-'INPUT | Operations'!$B202),0))*'INPUT | Operations'!$E202*NumberOfBoosters*NumberOfOps*$E198,"")</f>
        <v>0</v>
      </c>
      <c r="G198" s="34">
        <f t="shared" si="23"/>
        <v>280.85624999999999</v>
      </c>
      <c r="H198" s="27">
        <f t="shared" si="24"/>
        <v>149.62779691585854</v>
      </c>
      <c r="I198" s="27">
        <f t="shared" si="25"/>
        <v>167.40773521430711</v>
      </c>
      <c r="J198" s="27">
        <f t="shared" si="26"/>
        <v>301</v>
      </c>
      <c r="K198" s="27">
        <f t="shared" si="27"/>
        <v>215</v>
      </c>
      <c r="L198" s="27">
        <f t="shared" si="28"/>
        <v>1.809081889866721E-8</v>
      </c>
      <c r="M198" s="32">
        <f t="shared" si="29"/>
        <v>25</v>
      </c>
      <c r="N198" s="27">
        <f t="shared" si="31"/>
        <v>0</v>
      </c>
      <c r="O198" s="27">
        <f t="shared" si="31"/>
        <v>0</v>
      </c>
      <c r="P198" s="27">
        <f t="shared" si="31"/>
        <v>0</v>
      </c>
      <c r="Q198" s="27">
        <f t="shared" si="31"/>
        <v>0</v>
      </c>
      <c r="R198" s="27">
        <f t="shared" si="31"/>
        <v>0</v>
      </c>
      <c r="S198" s="27">
        <f t="shared" si="31"/>
        <v>0</v>
      </c>
      <c r="T198" s="32">
        <f t="shared" si="31"/>
        <v>0</v>
      </c>
      <c r="U198" s="10"/>
    </row>
    <row r="199" spans="1:21" x14ac:dyDescent="0.25">
      <c r="A199" s="10"/>
      <c r="B199" s="4">
        <f>IF(ISBLANK('INPUT | Operations'!$B204),"",COUNT('INPUT | Operations'!$B$12:$B203))</f>
        <v>192</v>
      </c>
      <c r="C199" s="27">
        <f>IF(ISNUMBER($B199),('INPUT | Operations'!$C203+'INPUT | Operations'!$C204)/2,"")</f>
        <v>270359</v>
      </c>
      <c r="D199" s="28">
        <f t="shared" si="22"/>
        <v>82.405423200000001</v>
      </c>
      <c r="E199" s="26">
        <f>IF(ISNUMBER($B199),'INPUT | Operations'!$B204-'INPUT | Operations'!$B203,"")</f>
        <v>1</v>
      </c>
      <c r="F199" s="32">
        <f>IF(ISNUMBER($B199),IF('INPUT | Operations'!$B204&lt;Booster_BurnTime,1,IF('INPUT | Operations'!$B203&lt;=Booster_BurnTime,(Booster_BurnTime-'INPUT | Operations'!$B203)/('INPUT | Operations'!$B204-'INPUT | Operations'!$B203),0))*'INPUT | Operations'!$E203*NumberOfBoosters*NumberOfOps*$E199,"")</f>
        <v>0</v>
      </c>
      <c r="G199" s="34">
        <f t="shared" si="23"/>
        <v>280.85624999999999</v>
      </c>
      <c r="H199" s="27">
        <f t="shared" si="24"/>
        <v>142.68919771698944</v>
      </c>
      <c r="I199" s="27">
        <f t="shared" si="25"/>
        <v>171.82386388842301</v>
      </c>
      <c r="J199" s="27">
        <f t="shared" si="26"/>
        <v>301</v>
      </c>
      <c r="K199" s="27">
        <f t="shared" si="27"/>
        <v>215</v>
      </c>
      <c r="L199" s="27">
        <f t="shared" si="28"/>
        <v>1.6352215069321705E-8</v>
      </c>
      <c r="M199" s="32">
        <f t="shared" si="29"/>
        <v>25</v>
      </c>
      <c r="N199" s="27">
        <f t="shared" si="31"/>
        <v>0</v>
      </c>
      <c r="O199" s="27">
        <f t="shared" si="31"/>
        <v>0</v>
      </c>
      <c r="P199" s="27">
        <f t="shared" si="31"/>
        <v>0</v>
      </c>
      <c r="Q199" s="27">
        <f t="shared" si="31"/>
        <v>0</v>
      </c>
      <c r="R199" s="27">
        <f t="shared" si="31"/>
        <v>0</v>
      </c>
      <c r="S199" s="27">
        <f t="shared" si="31"/>
        <v>0</v>
      </c>
      <c r="T199" s="32">
        <f t="shared" si="31"/>
        <v>0</v>
      </c>
      <c r="U199" s="10"/>
    </row>
    <row r="200" spans="1:21" x14ac:dyDescent="0.25">
      <c r="A200" s="10"/>
      <c r="B200" s="4">
        <f>IF(ISBLANK('INPUT | Operations'!$B205),"",COUNT('INPUT | Operations'!$B$12:$B204))</f>
        <v>193</v>
      </c>
      <c r="C200" s="27">
        <f>IF(ISNUMBER($B200),('INPUT | Operations'!$C204+'INPUT | Operations'!$C205)/2,"")</f>
        <v>271624</v>
      </c>
      <c r="D200" s="28">
        <f t="shared" ref="D200:D263" si="32">IF(ISNUMBER($B200),C200*0.3048/1000,"")</f>
        <v>82.790995200000012</v>
      </c>
      <c r="E200" s="26">
        <f>IF(ISNUMBER($B200),'INPUT | Operations'!$B205-'INPUT | Operations'!$B204,"")</f>
        <v>1</v>
      </c>
      <c r="F200" s="32">
        <f>IF(ISNUMBER($B200),IF('INPUT | Operations'!$B205&lt;Booster_BurnTime,1,IF('INPUT | Operations'!$B204&lt;=Booster_BurnTime,(Booster_BurnTime-'INPUT | Operations'!$B204)/('INPUT | Operations'!$B205-'INPUT | Operations'!$B204),0))*'INPUT | Operations'!$E204*NumberOfBoosters*NumberOfOps*$E200,"")</f>
        <v>0</v>
      </c>
      <c r="G200" s="34">
        <f t="shared" ref="G200:G263" si="33">IF(ISNUMBER($B200),Booster_H2O+MW_H2O/MW_H*Booster_H+MW_H2O/MW_H2*Booster_H2+Booster_OH,"")</f>
        <v>280.85624999999999</v>
      </c>
      <c r="H200" s="27">
        <f t="shared" ref="H200:H263" si="34">IF(ISNUMBER($B200),Booster_CO2+MW_CO2/MW_CO*(Booster_CO-$I200),"")</f>
        <v>135.62414241428135</v>
      </c>
      <c r="I200" s="27">
        <f t="shared" ref="I200:I263" si="35">IF(ISNUMBER($B200),MIN(0.0025*EXP(0.067*$D200)*(Booster_CO+Booster_CO2),Booster_CO),"")</f>
        <v>176.32047659255338</v>
      </c>
      <c r="J200" s="27">
        <f t="shared" ref="J200:J263" si="36">IF(ISNUMBER($B200),Booster_Al2O3,"")</f>
        <v>301</v>
      </c>
      <c r="K200" s="27">
        <f t="shared" ref="K200:K263" si="37">IF(ISNUMBER($B200),Booster_HCl+Booster_Cl+Booster_Cl2,"")</f>
        <v>215</v>
      </c>
      <c r="L200" s="27">
        <f t="shared" ref="L200:L263" si="38">IF(ISNUMBER($B200),Booster_NOx+33*EXP(-0.26*$D200),"")</f>
        <v>1.4792416435098479E-8</v>
      </c>
      <c r="M200" s="32">
        <f t="shared" ref="M200:M263" si="39">IF(ISNUMBER($B200),Booster_BC*MAX(0.04,MIN(1,0.04*EXP(0.12*($D200-15)))),"")</f>
        <v>25</v>
      </c>
      <c r="N200" s="27">
        <f t="shared" si="31"/>
        <v>0</v>
      </c>
      <c r="O200" s="27">
        <f t="shared" si="31"/>
        <v>0</v>
      </c>
      <c r="P200" s="27">
        <f t="shared" si="31"/>
        <v>0</v>
      </c>
      <c r="Q200" s="27">
        <f t="shared" si="31"/>
        <v>0</v>
      </c>
      <c r="R200" s="27">
        <f t="shared" si="31"/>
        <v>0</v>
      </c>
      <c r="S200" s="27">
        <f t="shared" si="31"/>
        <v>0</v>
      </c>
      <c r="T200" s="32">
        <f t="shared" si="31"/>
        <v>0</v>
      </c>
      <c r="U200" s="10"/>
    </row>
    <row r="201" spans="1:21" x14ac:dyDescent="0.25">
      <c r="A201" s="10"/>
      <c r="B201" s="4">
        <f>IF(ISBLANK('INPUT | Operations'!$B206),"",COUNT('INPUT | Operations'!$B$12:$B205))</f>
        <v>194</v>
      </c>
      <c r="C201" s="27">
        <f>IF(ISNUMBER($B201),('INPUT | Operations'!$C205+'INPUT | Operations'!$C206)/2,"")</f>
        <v>272878.5</v>
      </c>
      <c r="D201" s="28">
        <f t="shared" si="32"/>
        <v>83.173366799999997</v>
      </c>
      <c r="E201" s="26">
        <f>IF(ISNUMBER($B201),'INPUT | Operations'!$B206-'INPUT | Operations'!$B205,"")</f>
        <v>1</v>
      </c>
      <c r="F201" s="32">
        <f>IF(ISNUMBER($B201),IF('INPUT | Operations'!$B206&lt;Booster_BurnTime,1,IF('INPUT | Operations'!$B205&lt;=Booster_BurnTime,(Booster_BurnTime-'INPUT | Operations'!$B205)/('INPUT | Operations'!$B206-'INPUT | Operations'!$B205),0))*'INPUT | Operations'!$E205*NumberOfBoosters*NumberOfOps*$E201,"")</f>
        <v>0</v>
      </c>
      <c r="G201" s="34">
        <f t="shared" si="33"/>
        <v>280.85624999999999</v>
      </c>
      <c r="H201" s="27">
        <f t="shared" si="34"/>
        <v>128.43514687607691</v>
      </c>
      <c r="I201" s="27">
        <f t="shared" si="35"/>
        <v>180.89597208154635</v>
      </c>
      <c r="J201" s="27">
        <f t="shared" si="36"/>
        <v>301</v>
      </c>
      <c r="K201" s="27">
        <f t="shared" si="37"/>
        <v>215</v>
      </c>
      <c r="L201" s="27">
        <f t="shared" si="38"/>
        <v>1.3392542610180308E-8</v>
      </c>
      <c r="M201" s="32">
        <f t="shared" si="39"/>
        <v>25</v>
      </c>
      <c r="N201" s="27">
        <f t="shared" si="31"/>
        <v>0</v>
      </c>
      <c r="O201" s="27">
        <f t="shared" si="31"/>
        <v>0</v>
      </c>
      <c r="P201" s="27">
        <f t="shared" si="31"/>
        <v>0</v>
      </c>
      <c r="Q201" s="27">
        <f t="shared" si="31"/>
        <v>0</v>
      </c>
      <c r="R201" s="27">
        <f t="shared" si="31"/>
        <v>0</v>
      </c>
      <c r="S201" s="27">
        <f t="shared" si="31"/>
        <v>0</v>
      </c>
      <c r="T201" s="32">
        <f t="shared" si="31"/>
        <v>0</v>
      </c>
      <c r="U201" s="10"/>
    </row>
    <row r="202" spans="1:21" x14ac:dyDescent="0.25">
      <c r="A202" s="10"/>
      <c r="B202" s="4">
        <f>IF(ISBLANK('INPUT | Operations'!$B207),"",COUNT('INPUT | Operations'!$B$12:$B206))</f>
        <v>195</v>
      </c>
      <c r="C202" s="27">
        <f>IF(ISNUMBER($B202),('INPUT | Operations'!$C206+'INPUT | Operations'!$C207)/2,"")</f>
        <v>274429</v>
      </c>
      <c r="D202" s="28">
        <f t="shared" si="32"/>
        <v>83.645959199999993</v>
      </c>
      <c r="E202" s="26">
        <f>IF(ISNUMBER($B202),'INPUT | Operations'!$B207-'INPUT | Operations'!$B206,"")</f>
        <v>1</v>
      </c>
      <c r="F202" s="32">
        <f>IF(ISNUMBER($B202),IF('INPUT | Operations'!$B207&lt;Booster_BurnTime,1,IF('INPUT | Operations'!$B206&lt;=Booster_BurnTime,(Booster_BurnTime-'INPUT | Operations'!$B206)/('INPUT | Operations'!$B207-'INPUT | Operations'!$B206),0))*'INPUT | Operations'!$E206*NumberOfBoosters*NumberOfOps*$E202,"")</f>
        <v>0</v>
      </c>
      <c r="G202" s="34">
        <f t="shared" si="33"/>
        <v>280.85624999999999</v>
      </c>
      <c r="H202" s="27">
        <f t="shared" si="34"/>
        <v>119.29160747554631</v>
      </c>
      <c r="I202" s="27">
        <f t="shared" si="35"/>
        <v>186.71545312840848</v>
      </c>
      <c r="J202" s="27">
        <f t="shared" si="36"/>
        <v>301</v>
      </c>
      <c r="K202" s="27">
        <f t="shared" si="37"/>
        <v>215</v>
      </c>
      <c r="L202" s="27">
        <f t="shared" si="38"/>
        <v>1.1844030749119414E-8</v>
      </c>
      <c r="M202" s="32">
        <f t="shared" si="39"/>
        <v>25</v>
      </c>
      <c r="N202" s="27">
        <f t="shared" si="31"/>
        <v>0</v>
      </c>
      <c r="O202" s="27">
        <f t="shared" si="31"/>
        <v>0</v>
      </c>
      <c r="P202" s="27">
        <f t="shared" si="31"/>
        <v>0</v>
      </c>
      <c r="Q202" s="27">
        <f t="shared" si="31"/>
        <v>0</v>
      </c>
      <c r="R202" s="27">
        <f t="shared" si="31"/>
        <v>0</v>
      </c>
      <c r="S202" s="27">
        <f t="shared" si="31"/>
        <v>0</v>
      </c>
      <c r="T202" s="32">
        <f t="shared" si="31"/>
        <v>0</v>
      </c>
      <c r="U202" s="10"/>
    </row>
    <row r="203" spans="1:21" x14ac:dyDescent="0.25">
      <c r="A203" s="10"/>
      <c r="B203" s="4">
        <f>IF(ISBLANK('INPUT | Operations'!$B208),"",COUNT('INPUT | Operations'!$B$12:$B207))</f>
        <v>196</v>
      </c>
      <c r="C203" s="27">
        <f>IF(ISNUMBER($B203),('INPUT | Operations'!$C207+'INPUT | Operations'!$C208)/2,"")</f>
        <v>276271</v>
      </c>
      <c r="D203" s="28">
        <f t="shared" si="32"/>
        <v>84.207400800000002</v>
      </c>
      <c r="E203" s="26">
        <f>IF(ISNUMBER($B203),'INPUT | Operations'!$B208-'INPUT | Operations'!$B207,"")</f>
        <v>1</v>
      </c>
      <c r="F203" s="32">
        <f>IF(ISNUMBER($B203),IF('INPUT | Operations'!$B208&lt;Booster_BurnTime,1,IF('INPUT | Operations'!$B207&lt;=Booster_BurnTime,(Booster_BurnTime-'INPUT | Operations'!$B207)/('INPUT | Operations'!$B208-'INPUT | Operations'!$B207),0))*'INPUT | Operations'!$E207*NumberOfBoosters*NumberOfOps*$E203,"")</f>
        <v>0</v>
      </c>
      <c r="G203" s="34">
        <f t="shared" si="33"/>
        <v>280.85624999999999</v>
      </c>
      <c r="H203" s="27">
        <f t="shared" si="34"/>
        <v>108.04598033489847</v>
      </c>
      <c r="I203" s="27">
        <f t="shared" si="35"/>
        <v>193.87282525077075</v>
      </c>
      <c r="J203" s="27">
        <f t="shared" si="36"/>
        <v>301</v>
      </c>
      <c r="K203" s="27">
        <f t="shared" si="37"/>
        <v>215</v>
      </c>
      <c r="L203" s="27">
        <f t="shared" si="38"/>
        <v>1.0235368172873575E-8</v>
      </c>
      <c r="M203" s="32">
        <f t="shared" si="39"/>
        <v>25</v>
      </c>
      <c r="N203" s="27">
        <f t="shared" si="31"/>
        <v>0</v>
      </c>
      <c r="O203" s="27">
        <f t="shared" si="31"/>
        <v>0</v>
      </c>
      <c r="P203" s="27">
        <f t="shared" si="31"/>
        <v>0</v>
      </c>
      <c r="Q203" s="27">
        <f t="shared" si="31"/>
        <v>0</v>
      </c>
      <c r="R203" s="27">
        <f t="shared" si="31"/>
        <v>0</v>
      </c>
      <c r="S203" s="27">
        <f t="shared" si="31"/>
        <v>0</v>
      </c>
      <c r="T203" s="32">
        <f t="shared" si="31"/>
        <v>0</v>
      </c>
      <c r="U203" s="10"/>
    </row>
    <row r="204" spans="1:21" x14ac:dyDescent="0.25">
      <c r="A204" s="10"/>
      <c r="B204" s="4">
        <f>IF(ISBLANK('INPUT | Operations'!$B209),"",COUNT('INPUT | Operations'!$B$12:$B208))</f>
        <v>197</v>
      </c>
      <c r="C204" s="27">
        <f>IF(ISNUMBER($B204),('INPUT | Operations'!$C208+'INPUT | Operations'!$C209)/2,"")</f>
        <v>277790.5</v>
      </c>
      <c r="D204" s="28">
        <f t="shared" si="32"/>
        <v>84.670544399999997</v>
      </c>
      <c r="E204" s="26">
        <f>IF(ISNUMBER($B204),'INPUT | Operations'!$B209-'INPUT | Operations'!$B208,"")</f>
        <v>1</v>
      </c>
      <c r="F204" s="32">
        <f>IF(ISNUMBER($B204),IF('INPUT | Operations'!$B209&lt;Booster_BurnTime,1,IF('INPUT | Operations'!$B208&lt;=Booster_BurnTime,(Booster_BurnTime-'INPUT | Operations'!$B208)/('INPUT | Operations'!$B209-'INPUT | Operations'!$B208),0))*'INPUT | Operations'!$E208*NumberOfBoosters*NumberOfOps*$E204,"")</f>
        <v>0</v>
      </c>
      <c r="G204" s="34">
        <f t="shared" si="33"/>
        <v>280.85624999999999</v>
      </c>
      <c r="H204" s="27">
        <f t="shared" si="34"/>
        <v>98.445496307221191</v>
      </c>
      <c r="I204" s="27">
        <f t="shared" si="35"/>
        <v>199.98313247343427</v>
      </c>
      <c r="J204" s="27">
        <f t="shared" si="36"/>
        <v>301</v>
      </c>
      <c r="K204" s="27">
        <f t="shared" si="37"/>
        <v>215</v>
      </c>
      <c r="L204" s="27">
        <f t="shared" si="38"/>
        <v>9.0741694419367353E-9</v>
      </c>
      <c r="M204" s="32">
        <f t="shared" si="39"/>
        <v>25</v>
      </c>
      <c r="N204" s="27">
        <f t="shared" si="31"/>
        <v>0</v>
      </c>
      <c r="O204" s="27">
        <f t="shared" si="31"/>
        <v>0</v>
      </c>
      <c r="P204" s="27">
        <f t="shared" si="31"/>
        <v>0</v>
      </c>
      <c r="Q204" s="27">
        <f t="shared" si="31"/>
        <v>0</v>
      </c>
      <c r="R204" s="27">
        <f t="shared" si="31"/>
        <v>0</v>
      </c>
      <c r="S204" s="27">
        <f t="shared" si="31"/>
        <v>0</v>
      </c>
      <c r="T204" s="32">
        <f t="shared" si="31"/>
        <v>0</v>
      </c>
      <c r="U204" s="10"/>
    </row>
    <row r="205" spans="1:21" x14ac:dyDescent="0.25">
      <c r="A205" s="10"/>
      <c r="B205" s="4">
        <f>IF(ISBLANK('INPUT | Operations'!$B210),"",COUNT('INPUT | Operations'!$B$12:$B209))</f>
        <v>198</v>
      </c>
      <c r="C205" s="27">
        <f>IF(ISNUMBER($B205),('INPUT | Operations'!$C209+'INPUT | Operations'!$C210)/2,"")</f>
        <v>278992.5</v>
      </c>
      <c r="D205" s="28">
        <f t="shared" si="32"/>
        <v>85.03691400000001</v>
      </c>
      <c r="E205" s="26">
        <f>IF(ISNUMBER($B205),'INPUT | Operations'!$B210-'INPUT | Operations'!$B209,"")</f>
        <v>1</v>
      </c>
      <c r="F205" s="32">
        <f>IF(ISNUMBER($B205),IF('INPUT | Operations'!$B210&lt;Booster_BurnTime,1,IF('INPUT | Operations'!$B209&lt;=Booster_BurnTime,(Booster_BurnTime-'INPUT | Operations'!$B209)/('INPUT | Operations'!$B210-'INPUT | Operations'!$B209),0))*'INPUT | Operations'!$E209*NumberOfBoosters*NumberOfOps*$E205,"")</f>
        <v>0</v>
      </c>
      <c r="G205" s="34">
        <f t="shared" si="33"/>
        <v>280.85624999999999</v>
      </c>
      <c r="H205" s="27">
        <f t="shared" si="34"/>
        <v>90.637153934937089</v>
      </c>
      <c r="I205" s="27">
        <f t="shared" si="35"/>
        <v>204.95281636196009</v>
      </c>
      <c r="J205" s="27">
        <f t="shared" si="36"/>
        <v>301</v>
      </c>
      <c r="K205" s="27">
        <f t="shared" si="37"/>
        <v>215</v>
      </c>
      <c r="L205" s="27">
        <f t="shared" si="38"/>
        <v>8.249691109829715E-9</v>
      </c>
      <c r="M205" s="32">
        <f t="shared" si="39"/>
        <v>25</v>
      </c>
      <c r="N205" s="27">
        <f t="shared" si="31"/>
        <v>0</v>
      </c>
      <c r="O205" s="27">
        <f t="shared" si="31"/>
        <v>0</v>
      </c>
      <c r="P205" s="27">
        <f t="shared" si="31"/>
        <v>0</v>
      </c>
      <c r="Q205" s="27">
        <f t="shared" si="31"/>
        <v>0</v>
      </c>
      <c r="R205" s="27">
        <f t="shared" si="31"/>
        <v>0</v>
      </c>
      <c r="S205" s="27">
        <f t="shared" si="31"/>
        <v>0</v>
      </c>
      <c r="T205" s="32">
        <f t="shared" si="31"/>
        <v>0</v>
      </c>
      <c r="U205" s="10"/>
    </row>
    <row r="206" spans="1:21" x14ac:dyDescent="0.25">
      <c r="A206" s="10"/>
      <c r="B206" s="4">
        <f>IF(ISBLANK('INPUT | Operations'!$B211),"",COUNT('INPUT | Operations'!$B$12:$B210))</f>
        <v>199</v>
      </c>
      <c r="C206" s="27">
        <f>IF(ISNUMBER($B206),('INPUT | Operations'!$C210+'INPUT | Operations'!$C211)/2,"")</f>
        <v>280184</v>
      </c>
      <c r="D206" s="28">
        <f t="shared" si="32"/>
        <v>85.400083200000012</v>
      </c>
      <c r="E206" s="26">
        <f>IF(ISNUMBER($B206),'INPUT | Operations'!$B211-'INPUT | Operations'!$B210,"")</f>
        <v>1</v>
      </c>
      <c r="F206" s="32">
        <f>IF(ISNUMBER($B206),IF('INPUT | Operations'!$B211&lt;Booster_BurnTime,1,IF('INPUT | Operations'!$B210&lt;=Booster_BurnTime,(Booster_BurnTime-'INPUT | Operations'!$B210)/('INPUT | Operations'!$B211-'INPUT | Operations'!$B210),0))*'INPUT | Operations'!$E210*NumberOfBoosters*NumberOfOps*$E206,"")</f>
        <v>0</v>
      </c>
      <c r="G206" s="34">
        <f t="shared" si="33"/>
        <v>280.85624999999999</v>
      </c>
      <c r="H206" s="27">
        <f t="shared" si="34"/>
        <v>82.705528467667364</v>
      </c>
      <c r="I206" s="27">
        <f t="shared" si="35"/>
        <v>210.00096479285182</v>
      </c>
      <c r="J206" s="27">
        <f t="shared" si="36"/>
        <v>301</v>
      </c>
      <c r="K206" s="27">
        <f t="shared" si="37"/>
        <v>215</v>
      </c>
      <c r="L206" s="27">
        <f t="shared" si="38"/>
        <v>7.5063682961799222E-9</v>
      </c>
      <c r="M206" s="32">
        <f t="shared" si="39"/>
        <v>25</v>
      </c>
      <c r="N206" s="27">
        <f t="shared" si="31"/>
        <v>0</v>
      </c>
      <c r="O206" s="27">
        <f t="shared" si="31"/>
        <v>0</v>
      </c>
      <c r="P206" s="27">
        <f t="shared" si="31"/>
        <v>0</v>
      </c>
      <c r="Q206" s="27">
        <f t="shared" si="31"/>
        <v>0</v>
      </c>
      <c r="R206" s="27">
        <f t="shared" si="31"/>
        <v>0</v>
      </c>
      <c r="S206" s="27">
        <f t="shared" si="31"/>
        <v>0</v>
      </c>
      <c r="T206" s="32">
        <f t="shared" si="31"/>
        <v>0</v>
      </c>
      <c r="U206" s="10"/>
    </row>
    <row r="207" spans="1:21" x14ac:dyDescent="0.25">
      <c r="A207" s="10"/>
      <c r="B207" s="4">
        <f>IF(ISBLANK('INPUT | Operations'!$B212),"",COUNT('INPUT | Operations'!$B$12:$B211))</f>
        <v>200</v>
      </c>
      <c r="C207" s="27">
        <f>IF(ISNUMBER($B207),('INPUT | Operations'!$C211+'INPUT | Operations'!$C212)/2,"")</f>
        <v>281365.5</v>
      </c>
      <c r="D207" s="28">
        <f t="shared" si="32"/>
        <v>85.760204400000006</v>
      </c>
      <c r="E207" s="26">
        <f>IF(ISNUMBER($B207),'INPUT | Operations'!$B212-'INPUT | Operations'!$B211,"")</f>
        <v>1</v>
      </c>
      <c r="F207" s="32">
        <f>IF(ISNUMBER($B207),IF('INPUT | Operations'!$B212&lt;Booster_BurnTime,1,IF('INPUT | Operations'!$B211&lt;=Booster_BurnTime,(Booster_BurnTime-'INPUT | Operations'!$B211)/('INPUT | Operations'!$B212-'INPUT | Operations'!$B211),0))*'INPUT | Operations'!$E211*NumberOfBoosters*NumberOfOps*$E207,"")</f>
        <v>0</v>
      </c>
      <c r="G207" s="34">
        <f t="shared" si="33"/>
        <v>280.85624999999999</v>
      </c>
      <c r="H207" s="27">
        <f t="shared" si="34"/>
        <v>74.647575034941127</v>
      </c>
      <c r="I207" s="27">
        <f t="shared" si="35"/>
        <v>215.12951569902791</v>
      </c>
      <c r="J207" s="27">
        <f t="shared" si="36"/>
        <v>301</v>
      </c>
      <c r="K207" s="27">
        <f t="shared" si="37"/>
        <v>215</v>
      </c>
      <c r="L207" s="27">
        <f t="shared" si="38"/>
        <v>6.8354359791638875E-9</v>
      </c>
      <c r="M207" s="32">
        <f t="shared" si="39"/>
        <v>25</v>
      </c>
      <c r="N207" s="27">
        <f t="shared" si="31"/>
        <v>0</v>
      </c>
      <c r="O207" s="27">
        <f t="shared" si="31"/>
        <v>0</v>
      </c>
      <c r="P207" s="27">
        <f t="shared" si="31"/>
        <v>0</v>
      </c>
      <c r="Q207" s="27">
        <f t="shared" si="31"/>
        <v>0</v>
      </c>
      <c r="R207" s="27">
        <f t="shared" si="31"/>
        <v>0</v>
      </c>
      <c r="S207" s="27">
        <f t="shared" si="31"/>
        <v>0</v>
      </c>
      <c r="T207" s="32">
        <f t="shared" si="31"/>
        <v>0</v>
      </c>
      <c r="U207" s="10"/>
    </row>
    <row r="208" spans="1:21" x14ac:dyDescent="0.25">
      <c r="A208" s="10"/>
      <c r="B208" s="4">
        <f>IF(ISBLANK('INPUT | Operations'!$B213),"",COUNT('INPUT | Operations'!$B$12:$B212))</f>
        <v>201</v>
      </c>
      <c r="C208" s="27">
        <f>IF(ISNUMBER($B208),('INPUT | Operations'!$C212+'INPUT | Operations'!$C213)/2,"")</f>
        <v>282536.5</v>
      </c>
      <c r="D208" s="28">
        <f t="shared" si="32"/>
        <v>86.117125200000004</v>
      </c>
      <c r="E208" s="26">
        <f>IF(ISNUMBER($B208),'INPUT | Operations'!$B213-'INPUT | Operations'!$B212,"")</f>
        <v>1</v>
      </c>
      <c r="F208" s="32">
        <f>IF(ISNUMBER($B208),IF('INPUT | Operations'!$B213&lt;Booster_BurnTime,1,IF('INPUT | Operations'!$B212&lt;=Booster_BurnTime,(Booster_BurnTime-'INPUT | Operations'!$B212)/('INPUT | Operations'!$B213-'INPUT | Operations'!$B212),0))*'INPUT | Operations'!$E212*NumberOfBoosters*NumberOfOps*$E208,"")</f>
        <v>0</v>
      </c>
      <c r="G208" s="34">
        <f t="shared" si="33"/>
        <v>280.85624999999999</v>
      </c>
      <c r="H208" s="27">
        <f t="shared" si="34"/>
        <v>66.467074388290683</v>
      </c>
      <c r="I208" s="27">
        <f t="shared" si="35"/>
        <v>220.33606279000048</v>
      </c>
      <c r="J208" s="27">
        <f t="shared" si="36"/>
        <v>301</v>
      </c>
      <c r="K208" s="27">
        <f t="shared" si="37"/>
        <v>215</v>
      </c>
      <c r="L208" s="27">
        <f t="shared" si="38"/>
        <v>6.2296543294023665E-9</v>
      </c>
      <c r="M208" s="32">
        <f t="shared" si="39"/>
        <v>25</v>
      </c>
      <c r="N208" s="27">
        <f t="shared" si="31"/>
        <v>0</v>
      </c>
      <c r="O208" s="27">
        <f t="shared" si="31"/>
        <v>0</v>
      </c>
      <c r="P208" s="27">
        <f t="shared" si="31"/>
        <v>0</v>
      </c>
      <c r="Q208" s="27">
        <f t="shared" si="31"/>
        <v>0</v>
      </c>
      <c r="R208" s="27">
        <f t="shared" si="31"/>
        <v>0</v>
      </c>
      <c r="S208" s="27">
        <f t="shared" si="31"/>
        <v>0</v>
      </c>
      <c r="T208" s="32">
        <f t="shared" si="31"/>
        <v>0</v>
      </c>
      <c r="U208" s="10"/>
    </row>
    <row r="209" spans="1:21" x14ac:dyDescent="0.25">
      <c r="A209" s="10"/>
      <c r="B209" s="4">
        <f>IF(ISBLANK('INPUT | Operations'!$B214),"",COUNT('INPUT | Operations'!$B$12:$B213))</f>
        <v>202</v>
      </c>
      <c r="C209" s="27">
        <f>IF(ISNUMBER($B209),('INPUT | Operations'!$C213+'INPUT | Operations'!$C214)/2,"")</f>
        <v>283697</v>
      </c>
      <c r="D209" s="28">
        <f t="shared" si="32"/>
        <v>86.470845600000004</v>
      </c>
      <c r="E209" s="26">
        <f>IF(ISNUMBER($B209),'INPUT | Operations'!$B214-'INPUT | Operations'!$B213,"")</f>
        <v>1</v>
      </c>
      <c r="F209" s="32">
        <f>IF(ISNUMBER($B209),IF('INPUT | Operations'!$B214&lt;Booster_BurnTime,1,IF('INPUT | Operations'!$B213&lt;=Booster_BurnTime,(Booster_BurnTime-'INPUT | Operations'!$B213)/('INPUT | Operations'!$B214-'INPUT | Operations'!$B213),0))*'INPUT | Operations'!$E213*NumberOfBoosters*NumberOfOps*$E209,"")</f>
        <v>0</v>
      </c>
      <c r="G209" s="34">
        <f t="shared" si="33"/>
        <v>280.85624999999999</v>
      </c>
      <c r="H209" s="27">
        <f t="shared" si="34"/>
        <v>58.164610959516921</v>
      </c>
      <c r="I209" s="27">
        <f t="shared" si="35"/>
        <v>225.62023409933079</v>
      </c>
      <c r="J209" s="27">
        <f t="shared" si="36"/>
        <v>301</v>
      </c>
      <c r="K209" s="27">
        <f t="shared" si="37"/>
        <v>215</v>
      </c>
      <c r="L209" s="27">
        <f t="shared" si="38"/>
        <v>5.6822855787058143E-9</v>
      </c>
      <c r="M209" s="32">
        <f t="shared" si="39"/>
        <v>25</v>
      </c>
      <c r="N209" s="27">
        <f t="shared" si="31"/>
        <v>0</v>
      </c>
      <c r="O209" s="27">
        <f t="shared" si="31"/>
        <v>0</v>
      </c>
      <c r="P209" s="27">
        <f t="shared" si="31"/>
        <v>0</v>
      </c>
      <c r="Q209" s="27">
        <f t="shared" si="31"/>
        <v>0</v>
      </c>
      <c r="R209" s="27">
        <f t="shared" si="31"/>
        <v>0</v>
      </c>
      <c r="S209" s="27">
        <f t="shared" si="31"/>
        <v>0</v>
      </c>
      <c r="T209" s="32">
        <f t="shared" si="31"/>
        <v>0</v>
      </c>
      <c r="U209" s="10"/>
    </row>
    <row r="210" spans="1:21" x14ac:dyDescent="0.25">
      <c r="A210" s="10"/>
      <c r="B210" s="4">
        <f>IF(ISBLANK('INPUT | Operations'!$B215),"",COUNT('INPUT | Operations'!$B$12:$B214))</f>
        <v>203</v>
      </c>
      <c r="C210" s="27">
        <f>IF(ISNUMBER($B210),('INPUT | Operations'!$C214+'INPUT | Operations'!$C215)/2,"")</f>
        <v>284847.5</v>
      </c>
      <c r="D210" s="28">
        <f t="shared" si="32"/>
        <v>86.821518000000012</v>
      </c>
      <c r="E210" s="26">
        <f>IF(ISNUMBER($B210),'INPUT | Operations'!$B215-'INPUT | Operations'!$B214,"")</f>
        <v>1</v>
      </c>
      <c r="F210" s="32">
        <f>IF(ISNUMBER($B210),IF('INPUT | Operations'!$B215&lt;Booster_BurnTime,1,IF('INPUT | Operations'!$B214&lt;=Booster_BurnTime,(Booster_BurnTime-'INPUT | Operations'!$B214)/('INPUT | Operations'!$B215-'INPUT | Operations'!$B214),0))*'INPUT | Operations'!$E214*NumberOfBoosters*NumberOfOps*$E210,"")</f>
        <v>0</v>
      </c>
      <c r="G210" s="34">
        <f t="shared" si="33"/>
        <v>280.85624999999999</v>
      </c>
      <c r="H210" s="27">
        <f t="shared" si="34"/>
        <v>49.73715695435952</v>
      </c>
      <c r="I210" s="27">
        <f t="shared" si="35"/>
        <v>230.98395669164225</v>
      </c>
      <c r="J210" s="27">
        <f t="shared" si="36"/>
        <v>301</v>
      </c>
      <c r="K210" s="27">
        <f t="shared" si="37"/>
        <v>215</v>
      </c>
      <c r="L210" s="27">
        <f t="shared" si="38"/>
        <v>5.1871204593259948E-9</v>
      </c>
      <c r="M210" s="32">
        <f t="shared" si="39"/>
        <v>25</v>
      </c>
      <c r="N210" s="27">
        <f t="shared" si="31"/>
        <v>0</v>
      </c>
      <c r="O210" s="27">
        <f t="shared" si="31"/>
        <v>0</v>
      </c>
      <c r="P210" s="27">
        <f t="shared" si="31"/>
        <v>0</v>
      </c>
      <c r="Q210" s="27">
        <f t="shared" si="31"/>
        <v>0</v>
      </c>
      <c r="R210" s="27">
        <f t="shared" si="31"/>
        <v>0</v>
      </c>
      <c r="S210" s="27">
        <f t="shared" si="31"/>
        <v>0</v>
      </c>
      <c r="T210" s="32">
        <f t="shared" si="31"/>
        <v>0</v>
      </c>
      <c r="U210" s="10"/>
    </row>
    <row r="211" spans="1:21" x14ac:dyDescent="0.25">
      <c r="A211" s="10"/>
      <c r="B211" s="4">
        <f>IF(ISBLANK('INPUT | Operations'!$B216),"",COUNT('INPUT | Operations'!$B$12:$B215))</f>
        <v>204</v>
      </c>
      <c r="C211" s="27">
        <f>IF(ISNUMBER($B211),('INPUT | Operations'!$C215+'INPUT | Operations'!$C216)/2,"")</f>
        <v>285987.5</v>
      </c>
      <c r="D211" s="28">
        <f t="shared" si="32"/>
        <v>87.168990000000008</v>
      </c>
      <c r="E211" s="26">
        <f>IF(ISNUMBER($B211),'INPUT | Operations'!$B216-'INPUT | Operations'!$B215,"")</f>
        <v>1</v>
      </c>
      <c r="F211" s="32">
        <f>IF(ISNUMBER($B211),IF('INPUT | Operations'!$B216&lt;Booster_BurnTime,1,IF('INPUT | Operations'!$B215&lt;=Booster_BurnTime,(Booster_BurnTime-'INPUT | Operations'!$B215)/('INPUT | Operations'!$B216-'INPUT | Operations'!$B215),0))*'INPUT | Operations'!$E215*NumberOfBoosters*NumberOfOps*$E211,"")</f>
        <v>0</v>
      </c>
      <c r="G211" s="34">
        <f t="shared" si="33"/>
        <v>280.85624999999999</v>
      </c>
      <c r="H211" s="27">
        <f t="shared" si="34"/>
        <v>41.189016557886085</v>
      </c>
      <c r="I211" s="27">
        <f t="shared" si="35"/>
        <v>236.42449113285733</v>
      </c>
      <c r="J211" s="27">
        <f t="shared" si="36"/>
        <v>301</v>
      </c>
      <c r="K211" s="27">
        <f t="shared" si="37"/>
        <v>215</v>
      </c>
      <c r="L211" s="27">
        <f t="shared" si="38"/>
        <v>4.7390467051007797E-9</v>
      </c>
      <c r="M211" s="32">
        <f t="shared" si="39"/>
        <v>25</v>
      </c>
      <c r="N211" s="27">
        <f t="shared" si="31"/>
        <v>0</v>
      </c>
      <c r="O211" s="27">
        <f t="shared" si="31"/>
        <v>0</v>
      </c>
      <c r="P211" s="27">
        <f t="shared" si="31"/>
        <v>0</v>
      </c>
      <c r="Q211" s="27">
        <f t="shared" si="31"/>
        <v>0</v>
      </c>
      <c r="R211" s="27">
        <f t="shared" si="31"/>
        <v>0</v>
      </c>
      <c r="S211" s="27">
        <f t="shared" si="31"/>
        <v>0</v>
      </c>
      <c r="T211" s="32">
        <f t="shared" si="31"/>
        <v>0</v>
      </c>
      <c r="U211" s="10"/>
    </row>
    <row r="212" spans="1:21" x14ac:dyDescent="0.25">
      <c r="A212" s="10"/>
      <c r="B212" s="4">
        <f>IF(ISBLANK('INPUT | Operations'!$B217),"",COUNT('INPUT | Operations'!$B$12:$B216))</f>
        <v>205</v>
      </c>
      <c r="C212" s="27">
        <f>IF(ISNUMBER($B212),('INPUT | Operations'!$C216+'INPUT | Operations'!$C217)/2,"")</f>
        <v>287117.5</v>
      </c>
      <c r="D212" s="28">
        <f t="shared" si="32"/>
        <v>87.513413999999997</v>
      </c>
      <c r="E212" s="26">
        <f>IF(ISNUMBER($B212),'INPUT | Operations'!$B217-'INPUT | Operations'!$B216,"")</f>
        <v>1</v>
      </c>
      <c r="F212" s="32">
        <f>IF(ISNUMBER($B212),IF('INPUT | Operations'!$B217&lt;Booster_BurnTime,1,IF('INPUT | Operations'!$B216&lt;=Booster_BurnTime,(Booster_BurnTime-'INPUT | Operations'!$B216)/('INPUT | Operations'!$B217-'INPUT | Operations'!$B216),0))*'INPUT | Operations'!$E216*NumberOfBoosters*NumberOfOps*$E212,"")</f>
        <v>0</v>
      </c>
      <c r="G212" s="34">
        <f t="shared" si="33"/>
        <v>280.85624999999999</v>
      </c>
      <c r="H212" s="27">
        <f t="shared" si="34"/>
        <v>34</v>
      </c>
      <c r="I212" s="27">
        <f t="shared" si="35"/>
        <v>241</v>
      </c>
      <c r="J212" s="27">
        <f t="shared" si="36"/>
        <v>301</v>
      </c>
      <c r="K212" s="27">
        <f t="shared" si="37"/>
        <v>215</v>
      </c>
      <c r="L212" s="27">
        <f t="shared" si="38"/>
        <v>4.3331109940552197E-9</v>
      </c>
      <c r="M212" s="32">
        <f t="shared" si="39"/>
        <v>25</v>
      </c>
      <c r="N212" s="27">
        <f t="shared" si="31"/>
        <v>0</v>
      </c>
      <c r="O212" s="27">
        <f t="shared" si="31"/>
        <v>0</v>
      </c>
      <c r="P212" s="27">
        <f t="shared" si="31"/>
        <v>0</v>
      </c>
      <c r="Q212" s="27">
        <f t="shared" si="31"/>
        <v>0</v>
      </c>
      <c r="R212" s="27">
        <f t="shared" si="31"/>
        <v>0</v>
      </c>
      <c r="S212" s="27">
        <f t="shared" si="31"/>
        <v>0</v>
      </c>
      <c r="T212" s="32">
        <f t="shared" si="31"/>
        <v>0</v>
      </c>
      <c r="U212" s="10"/>
    </row>
    <row r="213" spans="1:21" x14ac:dyDescent="0.25">
      <c r="A213" s="10"/>
      <c r="B213" s="4">
        <f>IF(ISBLANK('INPUT | Operations'!$B218),"",COUNT('INPUT | Operations'!$B$12:$B217))</f>
        <v>206</v>
      </c>
      <c r="C213" s="27">
        <f>IF(ISNUMBER($B213),('INPUT | Operations'!$C217+'INPUT | Operations'!$C218)/2,"")</f>
        <v>288237.5</v>
      </c>
      <c r="D213" s="28">
        <f t="shared" si="32"/>
        <v>87.854790000000008</v>
      </c>
      <c r="E213" s="26">
        <f>IF(ISNUMBER($B213),'INPUT | Operations'!$B218-'INPUT | Operations'!$B217,"")</f>
        <v>1</v>
      </c>
      <c r="F213" s="32">
        <f>IF(ISNUMBER($B213),IF('INPUT | Operations'!$B218&lt;Booster_BurnTime,1,IF('INPUT | Operations'!$B217&lt;=Booster_BurnTime,(Booster_BurnTime-'INPUT | Operations'!$B217)/('INPUT | Operations'!$B218-'INPUT | Operations'!$B217),0))*'INPUT | Operations'!$E217*NumberOfBoosters*NumberOfOps*$E213,"")</f>
        <v>0</v>
      </c>
      <c r="G213" s="34">
        <f t="shared" si="33"/>
        <v>280.85624999999999</v>
      </c>
      <c r="H213" s="27">
        <f t="shared" si="34"/>
        <v>34</v>
      </c>
      <c r="I213" s="27">
        <f t="shared" si="35"/>
        <v>241</v>
      </c>
      <c r="J213" s="27">
        <f t="shared" si="36"/>
        <v>301</v>
      </c>
      <c r="K213" s="27">
        <f t="shared" si="37"/>
        <v>215</v>
      </c>
      <c r="L213" s="27">
        <f t="shared" si="38"/>
        <v>3.9650877992599754E-9</v>
      </c>
      <c r="M213" s="32">
        <f t="shared" si="39"/>
        <v>25</v>
      </c>
      <c r="N213" s="27">
        <f t="shared" si="31"/>
        <v>0</v>
      </c>
      <c r="O213" s="27">
        <f t="shared" si="31"/>
        <v>0</v>
      </c>
      <c r="P213" s="27">
        <f t="shared" si="31"/>
        <v>0</v>
      </c>
      <c r="Q213" s="27">
        <f t="shared" si="31"/>
        <v>0</v>
      </c>
      <c r="R213" s="27">
        <f t="shared" si="31"/>
        <v>0</v>
      </c>
      <c r="S213" s="27">
        <f t="shared" si="31"/>
        <v>0</v>
      </c>
      <c r="T213" s="32">
        <f t="shared" si="31"/>
        <v>0</v>
      </c>
      <c r="U213" s="10"/>
    </row>
    <row r="214" spans="1:21" x14ac:dyDescent="0.25">
      <c r="A214" s="10"/>
      <c r="B214" s="4">
        <f>IF(ISBLANK('INPUT | Operations'!$B219),"",COUNT('INPUT | Operations'!$B$12:$B218))</f>
        <v>207</v>
      </c>
      <c r="C214" s="27">
        <f>IF(ISNUMBER($B214),('INPUT | Operations'!$C218+'INPUT | Operations'!$C219)/2,"")</f>
        <v>289347</v>
      </c>
      <c r="D214" s="28">
        <f t="shared" si="32"/>
        <v>88.192965600000008</v>
      </c>
      <c r="E214" s="26">
        <f>IF(ISNUMBER($B214),'INPUT | Operations'!$B219-'INPUT | Operations'!$B218,"")</f>
        <v>1</v>
      </c>
      <c r="F214" s="32">
        <f>IF(ISNUMBER($B214),IF('INPUT | Operations'!$B219&lt;Booster_BurnTime,1,IF('INPUT | Operations'!$B218&lt;=Booster_BurnTime,(Booster_BurnTime-'INPUT | Operations'!$B218)/('INPUT | Operations'!$B219-'INPUT | Operations'!$B218),0))*'INPUT | Operations'!$E218*NumberOfBoosters*NumberOfOps*$E214,"")</f>
        <v>0</v>
      </c>
      <c r="G214" s="34">
        <f t="shared" si="33"/>
        <v>280.85624999999999</v>
      </c>
      <c r="H214" s="27">
        <f t="shared" si="34"/>
        <v>34</v>
      </c>
      <c r="I214" s="27">
        <f t="shared" si="35"/>
        <v>241</v>
      </c>
      <c r="J214" s="27">
        <f t="shared" si="36"/>
        <v>301</v>
      </c>
      <c r="K214" s="27">
        <f t="shared" si="37"/>
        <v>215</v>
      </c>
      <c r="L214" s="27">
        <f t="shared" si="38"/>
        <v>3.631342237807586E-9</v>
      </c>
      <c r="M214" s="32">
        <f t="shared" si="39"/>
        <v>25</v>
      </c>
      <c r="N214" s="27">
        <f t="shared" si="31"/>
        <v>0</v>
      </c>
      <c r="O214" s="27">
        <f t="shared" si="31"/>
        <v>0</v>
      </c>
      <c r="P214" s="27">
        <f t="shared" si="31"/>
        <v>0</v>
      </c>
      <c r="Q214" s="27">
        <f t="shared" si="31"/>
        <v>0</v>
      </c>
      <c r="R214" s="27">
        <f t="shared" si="31"/>
        <v>0</v>
      </c>
      <c r="S214" s="27">
        <f t="shared" si="31"/>
        <v>0</v>
      </c>
      <c r="T214" s="32">
        <f t="shared" si="31"/>
        <v>0</v>
      </c>
      <c r="U214" s="10"/>
    </row>
    <row r="215" spans="1:21" x14ac:dyDescent="0.25">
      <c r="A215" s="10"/>
      <c r="B215" s="4">
        <f>IF(ISBLANK('INPUT | Operations'!$B220),"",COUNT('INPUT | Operations'!$B$12:$B219))</f>
        <v>208</v>
      </c>
      <c r="C215" s="27">
        <f>IF(ISNUMBER($B215),('INPUT | Operations'!$C219+'INPUT | Operations'!$C220)/2,"")</f>
        <v>290446.5</v>
      </c>
      <c r="D215" s="28">
        <f t="shared" si="32"/>
        <v>88.528093200000001</v>
      </c>
      <c r="E215" s="26">
        <f>IF(ISNUMBER($B215),'INPUT | Operations'!$B220-'INPUT | Operations'!$B219,"")</f>
        <v>1</v>
      </c>
      <c r="F215" s="32">
        <f>IF(ISNUMBER($B215),IF('INPUT | Operations'!$B220&lt;Booster_BurnTime,1,IF('INPUT | Operations'!$B219&lt;=Booster_BurnTime,(Booster_BurnTime-'INPUT | Operations'!$B219)/('INPUT | Operations'!$B220-'INPUT | Operations'!$B219),0))*'INPUT | Operations'!$E219*NumberOfBoosters*NumberOfOps*$E215,"")</f>
        <v>0</v>
      </c>
      <c r="G215" s="34">
        <f t="shared" si="33"/>
        <v>280.85624999999999</v>
      </c>
      <c r="H215" s="27">
        <f t="shared" si="34"/>
        <v>34</v>
      </c>
      <c r="I215" s="27">
        <f t="shared" si="35"/>
        <v>241</v>
      </c>
      <c r="J215" s="27">
        <f t="shared" si="36"/>
        <v>301</v>
      </c>
      <c r="K215" s="27">
        <f t="shared" si="37"/>
        <v>215</v>
      </c>
      <c r="L215" s="27">
        <f t="shared" si="38"/>
        <v>3.3283249732801723E-9</v>
      </c>
      <c r="M215" s="32">
        <f t="shared" si="39"/>
        <v>25</v>
      </c>
      <c r="N215" s="27">
        <f t="shared" si="31"/>
        <v>0</v>
      </c>
      <c r="O215" s="27">
        <f t="shared" si="31"/>
        <v>0</v>
      </c>
      <c r="P215" s="27">
        <f t="shared" si="31"/>
        <v>0</v>
      </c>
      <c r="Q215" s="27">
        <f t="shared" si="31"/>
        <v>0</v>
      </c>
      <c r="R215" s="27">
        <f t="shared" si="31"/>
        <v>0</v>
      </c>
      <c r="S215" s="27">
        <f t="shared" si="31"/>
        <v>0</v>
      </c>
      <c r="T215" s="32">
        <f t="shared" si="31"/>
        <v>0</v>
      </c>
      <c r="U215" s="10"/>
    </row>
    <row r="216" spans="1:21" x14ac:dyDescent="0.25">
      <c r="A216" s="10"/>
      <c r="B216" s="4">
        <f>IF(ISBLANK('INPUT | Operations'!$B221),"",COUNT('INPUT | Operations'!$B$12:$B220))</f>
        <v>209</v>
      </c>
      <c r="C216" s="27">
        <f>IF(ISNUMBER($B216),('INPUT | Operations'!$C220+'INPUT | Operations'!$C221)/2,"")</f>
        <v>291536</v>
      </c>
      <c r="D216" s="28">
        <f t="shared" si="32"/>
        <v>88.860172800000001</v>
      </c>
      <c r="E216" s="26">
        <f>IF(ISNUMBER($B216),'INPUT | Operations'!$B221-'INPUT | Operations'!$B220,"")</f>
        <v>1</v>
      </c>
      <c r="F216" s="32">
        <f>IF(ISNUMBER($B216),IF('INPUT | Operations'!$B221&lt;Booster_BurnTime,1,IF('INPUT | Operations'!$B220&lt;=Booster_BurnTime,(Booster_BurnTime-'INPUT | Operations'!$B220)/('INPUT | Operations'!$B221-'INPUT | Operations'!$B220),0))*'INPUT | Operations'!$E220*NumberOfBoosters*NumberOfOps*$E216,"")</f>
        <v>0</v>
      </c>
      <c r="G216" s="34">
        <f t="shared" si="33"/>
        <v>280.85624999999999</v>
      </c>
      <c r="H216" s="27">
        <f t="shared" si="34"/>
        <v>34</v>
      </c>
      <c r="I216" s="27">
        <f t="shared" si="35"/>
        <v>241</v>
      </c>
      <c r="J216" s="27">
        <f t="shared" si="36"/>
        <v>301</v>
      </c>
      <c r="K216" s="27">
        <f t="shared" si="37"/>
        <v>215</v>
      </c>
      <c r="L216" s="27">
        <f t="shared" si="38"/>
        <v>3.0530114691049783E-9</v>
      </c>
      <c r="M216" s="32">
        <f t="shared" si="39"/>
        <v>25</v>
      </c>
      <c r="N216" s="27">
        <f t="shared" si="31"/>
        <v>0</v>
      </c>
      <c r="O216" s="27">
        <f t="shared" si="31"/>
        <v>0</v>
      </c>
      <c r="P216" s="27">
        <f t="shared" si="31"/>
        <v>0</v>
      </c>
      <c r="Q216" s="27">
        <f t="shared" si="31"/>
        <v>0</v>
      </c>
      <c r="R216" s="27">
        <f t="shared" si="31"/>
        <v>0</v>
      </c>
      <c r="S216" s="27">
        <f t="shared" si="31"/>
        <v>0</v>
      </c>
      <c r="T216" s="32">
        <f t="shared" si="31"/>
        <v>0</v>
      </c>
      <c r="U216" s="10"/>
    </row>
    <row r="217" spans="1:21" x14ac:dyDescent="0.25">
      <c r="A217" s="10"/>
      <c r="B217" s="4">
        <f>IF(ISBLANK('INPUT | Operations'!$B222),"",COUNT('INPUT | Operations'!$B$12:$B221))</f>
        <v>210</v>
      </c>
      <c r="C217" s="27">
        <f>IF(ISNUMBER($B217),('INPUT | Operations'!$C221+'INPUT | Operations'!$C222)/2,"")</f>
        <v>292615</v>
      </c>
      <c r="D217" s="28">
        <f t="shared" si="32"/>
        <v>89.189052000000004</v>
      </c>
      <c r="E217" s="26">
        <f>IF(ISNUMBER($B217),'INPUT | Operations'!$B222-'INPUT | Operations'!$B221,"")</f>
        <v>1</v>
      </c>
      <c r="F217" s="32">
        <f>IF(ISNUMBER($B217),IF('INPUT | Operations'!$B222&lt;Booster_BurnTime,1,IF('INPUT | Operations'!$B221&lt;=Booster_BurnTime,(Booster_BurnTime-'INPUT | Operations'!$B221)/('INPUT | Operations'!$B222-'INPUT | Operations'!$B221),0))*'INPUT | Operations'!$E221*NumberOfBoosters*NumberOfOps*$E217,"")</f>
        <v>0</v>
      </c>
      <c r="G217" s="34">
        <f t="shared" si="33"/>
        <v>280.85624999999999</v>
      </c>
      <c r="H217" s="27">
        <f t="shared" si="34"/>
        <v>34</v>
      </c>
      <c r="I217" s="27">
        <f t="shared" si="35"/>
        <v>241</v>
      </c>
      <c r="J217" s="27">
        <f t="shared" si="36"/>
        <v>301</v>
      </c>
      <c r="K217" s="27">
        <f t="shared" si="37"/>
        <v>215</v>
      </c>
      <c r="L217" s="27">
        <f t="shared" si="38"/>
        <v>2.8028026932080253E-9</v>
      </c>
      <c r="M217" s="32">
        <f t="shared" si="39"/>
        <v>25</v>
      </c>
      <c r="N217" s="27">
        <f t="shared" si="31"/>
        <v>0</v>
      </c>
      <c r="O217" s="27">
        <f t="shared" si="31"/>
        <v>0</v>
      </c>
      <c r="P217" s="27">
        <f t="shared" si="31"/>
        <v>0</v>
      </c>
      <c r="Q217" s="27">
        <f t="shared" si="31"/>
        <v>0</v>
      </c>
      <c r="R217" s="27">
        <f t="shared" si="31"/>
        <v>0</v>
      </c>
      <c r="S217" s="27">
        <f t="shared" si="31"/>
        <v>0</v>
      </c>
      <c r="T217" s="32">
        <f t="shared" si="31"/>
        <v>0</v>
      </c>
      <c r="U217" s="10"/>
    </row>
    <row r="218" spans="1:21" x14ac:dyDescent="0.25">
      <c r="A218" s="10"/>
      <c r="B218" s="4">
        <f>IF(ISBLANK('INPUT | Operations'!$B223),"",COUNT('INPUT | Operations'!$B$12:$B222))</f>
        <v>211</v>
      </c>
      <c r="C218" s="27">
        <f>IF(ISNUMBER($B218),('INPUT | Operations'!$C222+'INPUT | Operations'!$C223)/2,"")</f>
        <v>293684</v>
      </c>
      <c r="D218" s="28">
        <f t="shared" si="32"/>
        <v>89.514883200000014</v>
      </c>
      <c r="E218" s="26">
        <f>IF(ISNUMBER($B218),'INPUT | Operations'!$B223-'INPUT | Operations'!$B222,"")</f>
        <v>1</v>
      </c>
      <c r="F218" s="32">
        <f>IF(ISNUMBER($B218),IF('INPUT | Operations'!$B223&lt;Booster_BurnTime,1,IF('INPUT | Operations'!$B222&lt;=Booster_BurnTime,(Booster_BurnTime-'INPUT | Operations'!$B222)/('INPUT | Operations'!$B223-'INPUT | Operations'!$B222),0))*'INPUT | Operations'!$E222*NumberOfBoosters*NumberOfOps*$E218,"")</f>
        <v>0</v>
      </c>
      <c r="G218" s="34">
        <f t="shared" si="33"/>
        <v>280.85624999999999</v>
      </c>
      <c r="H218" s="27">
        <f t="shared" si="34"/>
        <v>34</v>
      </c>
      <c r="I218" s="27">
        <f t="shared" si="35"/>
        <v>241</v>
      </c>
      <c r="J218" s="27">
        <f t="shared" si="36"/>
        <v>301</v>
      </c>
      <c r="K218" s="27">
        <f t="shared" si="37"/>
        <v>215</v>
      </c>
      <c r="L218" s="27">
        <f t="shared" si="38"/>
        <v>2.5751396519520484E-9</v>
      </c>
      <c r="M218" s="32">
        <f t="shared" si="39"/>
        <v>25</v>
      </c>
      <c r="N218" s="27">
        <f t="shared" si="31"/>
        <v>0</v>
      </c>
      <c r="O218" s="27">
        <f t="shared" si="31"/>
        <v>0</v>
      </c>
      <c r="P218" s="27">
        <f t="shared" si="31"/>
        <v>0</v>
      </c>
      <c r="Q218" s="27">
        <f t="shared" si="31"/>
        <v>0</v>
      </c>
      <c r="R218" s="27">
        <f t="shared" si="31"/>
        <v>0</v>
      </c>
      <c r="S218" s="27">
        <f t="shared" si="31"/>
        <v>0</v>
      </c>
      <c r="T218" s="32">
        <f t="shared" si="31"/>
        <v>0</v>
      </c>
      <c r="U218" s="10"/>
    </row>
    <row r="219" spans="1:21" x14ac:dyDescent="0.25">
      <c r="A219" s="10"/>
      <c r="B219" s="4">
        <f>IF(ISBLANK('INPUT | Operations'!$B224),"",COUNT('INPUT | Operations'!$B$12:$B223))</f>
        <v>212</v>
      </c>
      <c r="C219" s="27">
        <f>IF(ISNUMBER($B219),('INPUT | Operations'!$C223+'INPUT | Operations'!$C224)/2,"")</f>
        <v>294743</v>
      </c>
      <c r="D219" s="28">
        <f t="shared" si="32"/>
        <v>89.837666400000003</v>
      </c>
      <c r="E219" s="26">
        <f>IF(ISNUMBER($B219),'INPUT | Operations'!$B224-'INPUT | Operations'!$B223,"")</f>
        <v>1</v>
      </c>
      <c r="F219" s="32">
        <f>IF(ISNUMBER($B219),IF('INPUT | Operations'!$B224&lt;Booster_BurnTime,1,IF('INPUT | Operations'!$B223&lt;=Booster_BurnTime,(Booster_BurnTime-'INPUT | Operations'!$B223)/('INPUT | Operations'!$B224-'INPUT | Operations'!$B223),0))*'INPUT | Operations'!$E223*NumberOfBoosters*NumberOfOps*$E219,"")</f>
        <v>0</v>
      </c>
      <c r="G219" s="34">
        <f t="shared" si="33"/>
        <v>280.85624999999999</v>
      </c>
      <c r="H219" s="27">
        <f t="shared" si="34"/>
        <v>34</v>
      </c>
      <c r="I219" s="27">
        <f t="shared" si="35"/>
        <v>241</v>
      </c>
      <c r="J219" s="27">
        <f t="shared" si="36"/>
        <v>301</v>
      </c>
      <c r="K219" s="27">
        <f t="shared" si="37"/>
        <v>215</v>
      </c>
      <c r="L219" s="27">
        <f t="shared" si="38"/>
        <v>2.3678447054745632E-9</v>
      </c>
      <c r="M219" s="32">
        <f t="shared" si="39"/>
        <v>25</v>
      </c>
      <c r="N219" s="27">
        <f t="shared" si="31"/>
        <v>0</v>
      </c>
      <c r="O219" s="27">
        <f t="shared" si="31"/>
        <v>0</v>
      </c>
      <c r="P219" s="27">
        <f t="shared" si="31"/>
        <v>0</v>
      </c>
      <c r="Q219" s="27">
        <f t="shared" si="31"/>
        <v>0</v>
      </c>
      <c r="R219" s="27">
        <f t="shared" si="31"/>
        <v>0</v>
      </c>
      <c r="S219" s="27">
        <f t="shared" si="31"/>
        <v>0</v>
      </c>
      <c r="T219" s="32">
        <f t="shared" si="31"/>
        <v>0</v>
      </c>
      <c r="U219" s="10"/>
    </row>
    <row r="220" spans="1:21" x14ac:dyDescent="0.25">
      <c r="A220" s="10"/>
      <c r="B220" s="4">
        <f>IF(ISBLANK('INPUT | Operations'!$B225),"",COUNT('INPUT | Operations'!$B$12:$B224))</f>
        <v>213</v>
      </c>
      <c r="C220" s="27">
        <f>IF(ISNUMBER($B220),('INPUT | Operations'!$C224+'INPUT | Operations'!$C225)/2,"")</f>
        <v>295792</v>
      </c>
      <c r="D220" s="28">
        <f t="shared" si="32"/>
        <v>90.1574016</v>
      </c>
      <c r="E220" s="26">
        <f>IF(ISNUMBER($B220),'INPUT | Operations'!$B225-'INPUT | Operations'!$B224,"")</f>
        <v>1</v>
      </c>
      <c r="F220" s="32">
        <f>IF(ISNUMBER($B220),IF('INPUT | Operations'!$B225&lt;Booster_BurnTime,1,IF('INPUT | Operations'!$B224&lt;=Booster_BurnTime,(Booster_BurnTime-'INPUT | Operations'!$B224)/('INPUT | Operations'!$B225-'INPUT | Operations'!$B224),0))*'INPUT | Operations'!$E224*NumberOfBoosters*NumberOfOps*$E220,"")</f>
        <v>0</v>
      </c>
      <c r="G220" s="34">
        <f t="shared" si="33"/>
        <v>280.85624999999999</v>
      </c>
      <c r="H220" s="27">
        <f t="shared" si="34"/>
        <v>34</v>
      </c>
      <c r="I220" s="27">
        <f t="shared" si="35"/>
        <v>241</v>
      </c>
      <c r="J220" s="27">
        <f t="shared" si="36"/>
        <v>301</v>
      </c>
      <c r="K220" s="27">
        <f t="shared" si="37"/>
        <v>215</v>
      </c>
      <c r="L220" s="27">
        <f t="shared" si="38"/>
        <v>2.1789627970530311E-9</v>
      </c>
      <c r="M220" s="32">
        <f t="shared" si="39"/>
        <v>25</v>
      </c>
      <c r="N220" s="27">
        <f t="shared" si="31"/>
        <v>0</v>
      </c>
      <c r="O220" s="27">
        <f t="shared" si="31"/>
        <v>0</v>
      </c>
      <c r="P220" s="27">
        <f t="shared" si="31"/>
        <v>0</v>
      </c>
      <c r="Q220" s="27">
        <f t="shared" si="31"/>
        <v>0</v>
      </c>
      <c r="R220" s="27">
        <f t="shared" si="31"/>
        <v>0</v>
      </c>
      <c r="S220" s="27">
        <f t="shared" si="31"/>
        <v>0</v>
      </c>
      <c r="T220" s="32">
        <f t="shared" si="31"/>
        <v>0</v>
      </c>
      <c r="U220" s="10"/>
    </row>
    <row r="221" spans="1:21" x14ac:dyDescent="0.25">
      <c r="A221" s="10"/>
      <c r="B221" s="4">
        <f>IF(ISBLANK('INPUT | Operations'!$B226),"",COUNT('INPUT | Operations'!$B$12:$B225))</f>
        <v>214</v>
      </c>
      <c r="C221" s="27">
        <f>IF(ISNUMBER($B221),('INPUT | Operations'!$C225+'INPUT | Operations'!$C226)/2,"")</f>
        <v>296831</v>
      </c>
      <c r="D221" s="28">
        <f t="shared" si="32"/>
        <v>90.474088800000004</v>
      </c>
      <c r="E221" s="26">
        <f>IF(ISNUMBER($B221),'INPUT | Operations'!$B226-'INPUT | Operations'!$B225,"")</f>
        <v>1</v>
      </c>
      <c r="F221" s="32">
        <f>IF(ISNUMBER($B221),IF('INPUT | Operations'!$B226&lt;Booster_BurnTime,1,IF('INPUT | Operations'!$B225&lt;=Booster_BurnTime,(Booster_BurnTime-'INPUT | Operations'!$B225)/('INPUT | Operations'!$B226-'INPUT | Operations'!$B225),0))*'INPUT | Operations'!$E225*NumberOfBoosters*NumberOfOps*$E221,"")</f>
        <v>0</v>
      </c>
      <c r="G221" s="34">
        <f t="shared" si="33"/>
        <v>280.85624999999999</v>
      </c>
      <c r="H221" s="27">
        <f t="shared" si="34"/>
        <v>34</v>
      </c>
      <c r="I221" s="27">
        <f t="shared" si="35"/>
        <v>241</v>
      </c>
      <c r="J221" s="27">
        <f t="shared" si="36"/>
        <v>301</v>
      </c>
      <c r="K221" s="27">
        <f t="shared" si="37"/>
        <v>215</v>
      </c>
      <c r="L221" s="27">
        <f t="shared" si="38"/>
        <v>2.0067375830386873E-9</v>
      </c>
      <c r="M221" s="32">
        <f t="shared" si="39"/>
        <v>25</v>
      </c>
      <c r="N221" s="27">
        <f t="shared" si="31"/>
        <v>0</v>
      </c>
      <c r="O221" s="27">
        <f t="shared" si="31"/>
        <v>0</v>
      </c>
      <c r="P221" s="27">
        <f t="shared" si="31"/>
        <v>0</v>
      </c>
      <c r="Q221" s="27">
        <f t="shared" si="31"/>
        <v>0</v>
      </c>
      <c r="R221" s="27">
        <f t="shared" si="31"/>
        <v>0</v>
      </c>
      <c r="S221" s="27">
        <f t="shared" si="31"/>
        <v>0</v>
      </c>
      <c r="T221" s="32">
        <f t="shared" si="31"/>
        <v>0</v>
      </c>
      <c r="U221" s="10"/>
    </row>
    <row r="222" spans="1:21" x14ac:dyDescent="0.25">
      <c r="A222" s="10"/>
      <c r="B222" s="4">
        <f>IF(ISBLANK('INPUT | Operations'!$B227),"",COUNT('INPUT | Operations'!$B$12:$B226))</f>
        <v>215</v>
      </c>
      <c r="C222" s="27">
        <f>IF(ISNUMBER($B222),('INPUT | Operations'!$C226+'INPUT | Operations'!$C227)/2,"")</f>
        <v>297860</v>
      </c>
      <c r="D222" s="28">
        <f t="shared" si="32"/>
        <v>90.787728000000001</v>
      </c>
      <c r="E222" s="26">
        <f>IF(ISNUMBER($B222),'INPUT | Operations'!$B227-'INPUT | Operations'!$B226,"")</f>
        <v>1</v>
      </c>
      <c r="F222" s="32">
        <f>IF(ISNUMBER($B222),IF('INPUT | Operations'!$B227&lt;Booster_BurnTime,1,IF('INPUT | Operations'!$B226&lt;=Booster_BurnTime,(Booster_BurnTime-'INPUT | Operations'!$B226)/('INPUT | Operations'!$B227-'INPUT | Operations'!$B226),0))*'INPUT | Operations'!$E226*NumberOfBoosters*NumberOfOps*$E222,"")</f>
        <v>0</v>
      </c>
      <c r="G222" s="34">
        <f t="shared" si="33"/>
        <v>280.85624999999999</v>
      </c>
      <c r="H222" s="27">
        <f t="shared" si="34"/>
        <v>34</v>
      </c>
      <c r="I222" s="27">
        <f t="shared" si="35"/>
        <v>241</v>
      </c>
      <c r="J222" s="27">
        <f t="shared" si="36"/>
        <v>301</v>
      </c>
      <c r="K222" s="27">
        <f t="shared" si="37"/>
        <v>215</v>
      </c>
      <c r="L222" s="27">
        <f t="shared" si="38"/>
        <v>1.849590232134618E-9</v>
      </c>
      <c r="M222" s="32">
        <f t="shared" si="39"/>
        <v>25</v>
      </c>
      <c r="N222" s="27">
        <f t="shared" si="31"/>
        <v>0</v>
      </c>
      <c r="O222" s="27">
        <f t="shared" si="31"/>
        <v>0</v>
      </c>
      <c r="P222" s="27">
        <f t="shared" si="31"/>
        <v>0</v>
      </c>
      <c r="Q222" s="27">
        <f t="shared" si="31"/>
        <v>0</v>
      </c>
      <c r="R222" s="27">
        <f t="shared" si="31"/>
        <v>0</v>
      </c>
      <c r="S222" s="27">
        <f t="shared" si="31"/>
        <v>0</v>
      </c>
      <c r="T222" s="32">
        <f t="shared" si="31"/>
        <v>0</v>
      </c>
      <c r="U222" s="10"/>
    </row>
    <row r="223" spans="1:21" x14ac:dyDescent="0.25">
      <c r="A223" s="10"/>
      <c r="B223" s="4">
        <f>IF(ISBLANK('INPUT | Operations'!$B228),"",COUNT('INPUT | Operations'!$B$12:$B227))</f>
        <v>216</v>
      </c>
      <c r="C223" s="27">
        <f>IF(ISNUMBER($B223),('INPUT | Operations'!$C227+'INPUT | Operations'!$C228)/2,"")</f>
        <v>298879</v>
      </c>
      <c r="D223" s="28">
        <f t="shared" si="32"/>
        <v>91.098319199999992</v>
      </c>
      <c r="E223" s="26">
        <f>IF(ISNUMBER($B223),'INPUT | Operations'!$B228-'INPUT | Operations'!$B227,"")</f>
        <v>1</v>
      </c>
      <c r="F223" s="32">
        <f>IF(ISNUMBER($B223),IF('INPUT | Operations'!$B228&lt;Booster_BurnTime,1,IF('INPUT | Operations'!$B227&lt;=Booster_BurnTime,(Booster_BurnTime-'INPUT | Operations'!$B227)/('INPUT | Operations'!$B228-'INPUT | Operations'!$B227),0))*'INPUT | Operations'!$E227*NumberOfBoosters*NumberOfOps*$E223,"")</f>
        <v>0</v>
      </c>
      <c r="G223" s="34">
        <f t="shared" si="33"/>
        <v>280.85624999999999</v>
      </c>
      <c r="H223" s="27">
        <f t="shared" si="34"/>
        <v>34</v>
      </c>
      <c r="I223" s="27">
        <f t="shared" si="35"/>
        <v>241</v>
      </c>
      <c r="J223" s="27">
        <f t="shared" si="36"/>
        <v>301</v>
      </c>
      <c r="K223" s="27">
        <f t="shared" si="37"/>
        <v>215</v>
      </c>
      <c r="L223" s="27">
        <f t="shared" si="38"/>
        <v>1.7061005841929103E-9</v>
      </c>
      <c r="M223" s="32">
        <f t="shared" si="39"/>
        <v>25</v>
      </c>
      <c r="N223" s="27">
        <f t="shared" si="31"/>
        <v>0</v>
      </c>
      <c r="O223" s="27">
        <f t="shared" si="31"/>
        <v>0</v>
      </c>
      <c r="P223" s="27">
        <f t="shared" si="31"/>
        <v>0</v>
      </c>
      <c r="Q223" s="27">
        <f t="shared" si="31"/>
        <v>0</v>
      </c>
      <c r="R223" s="27">
        <f t="shared" si="31"/>
        <v>0</v>
      </c>
      <c r="S223" s="27">
        <f t="shared" si="31"/>
        <v>0</v>
      </c>
      <c r="T223" s="32">
        <f t="shared" si="31"/>
        <v>0</v>
      </c>
      <c r="U223" s="10"/>
    </row>
    <row r="224" spans="1:21" x14ac:dyDescent="0.25">
      <c r="A224" s="10"/>
      <c r="B224" s="4">
        <f>IF(ISBLANK('INPUT | Operations'!$B229),"",COUNT('INPUT | Operations'!$B$12:$B228))</f>
        <v>217</v>
      </c>
      <c r="C224" s="27">
        <f>IF(ISNUMBER($B224),('INPUT | Operations'!$C228+'INPUT | Operations'!$C229)/2,"")</f>
        <v>299888</v>
      </c>
      <c r="D224" s="28">
        <f t="shared" si="32"/>
        <v>91.405862400000004</v>
      </c>
      <c r="E224" s="26">
        <f>IF(ISNUMBER($B224),'INPUT | Operations'!$B229-'INPUT | Operations'!$B228,"")</f>
        <v>1</v>
      </c>
      <c r="F224" s="32">
        <f>IF(ISNUMBER($B224),IF('INPUT | Operations'!$B229&lt;Booster_BurnTime,1,IF('INPUT | Operations'!$B228&lt;=Booster_BurnTime,(Booster_BurnTime-'INPUT | Operations'!$B228)/('INPUT | Operations'!$B229-'INPUT | Operations'!$B228),0))*'INPUT | Operations'!$E228*NumberOfBoosters*NumberOfOps*$E224,"")</f>
        <v>0</v>
      </c>
      <c r="G224" s="34">
        <f t="shared" si="33"/>
        <v>280.85624999999999</v>
      </c>
      <c r="H224" s="27">
        <f t="shared" si="34"/>
        <v>34</v>
      </c>
      <c r="I224" s="27">
        <f t="shared" si="35"/>
        <v>241</v>
      </c>
      <c r="J224" s="27">
        <f t="shared" si="36"/>
        <v>301</v>
      </c>
      <c r="K224" s="27">
        <f t="shared" si="37"/>
        <v>215</v>
      </c>
      <c r="L224" s="27">
        <f t="shared" si="38"/>
        <v>1.5749903958923665E-9</v>
      </c>
      <c r="M224" s="32">
        <f t="shared" si="39"/>
        <v>25</v>
      </c>
      <c r="N224" s="27">
        <f t="shared" si="31"/>
        <v>0</v>
      </c>
      <c r="O224" s="27">
        <f t="shared" si="31"/>
        <v>0</v>
      </c>
      <c r="P224" s="27">
        <f t="shared" si="31"/>
        <v>0</v>
      </c>
      <c r="Q224" s="27">
        <f t="shared" si="31"/>
        <v>0</v>
      </c>
      <c r="R224" s="27">
        <f t="shared" si="31"/>
        <v>0</v>
      </c>
      <c r="S224" s="27">
        <f t="shared" si="31"/>
        <v>0</v>
      </c>
      <c r="T224" s="32">
        <f t="shared" si="31"/>
        <v>0</v>
      </c>
      <c r="U224" s="10"/>
    </row>
    <row r="225" spans="1:21" x14ac:dyDescent="0.25">
      <c r="A225" s="10"/>
      <c r="B225" s="4">
        <f>IF(ISBLANK('INPUT | Operations'!$B230),"",COUNT('INPUT | Operations'!$B$12:$B229))</f>
        <v>218</v>
      </c>
      <c r="C225" s="27">
        <f>IF(ISNUMBER($B225),('INPUT | Operations'!$C229+'INPUT | Operations'!$C230)/2,"")</f>
        <v>300887</v>
      </c>
      <c r="D225" s="28">
        <f t="shared" si="32"/>
        <v>91.710357600000009</v>
      </c>
      <c r="E225" s="26">
        <f>IF(ISNUMBER($B225),'INPUT | Operations'!$B230-'INPUT | Operations'!$B229,"")</f>
        <v>1</v>
      </c>
      <c r="F225" s="32">
        <f>IF(ISNUMBER($B225),IF('INPUT | Operations'!$B230&lt;Booster_BurnTime,1,IF('INPUT | Operations'!$B229&lt;=Booster_BurnTime,(Booster_BurnTime-'INPUT | Operations'!$B229)/('INPUT | Operations'!$B230-'INPUT | Operations'!$B229),0))*'INPUT | Operations'!$E229*NumberOfBoosters*NumberOfOps*$E225,"")</f>
        <v>0</v>
      </c>
      <c r="G225" s="34">
        <f t="shared" si="33"/>
        <v>280.85624999999999</v>
      </c>
      <c r="H225" s="27">
        <f t="shared" si="34"/>
        <v>34</v>
      </c>
      <c r="I225" s="27">
        <f t="shared" si="35"/>
        <v>241</v>
      </c>
      <c r="J225" s="27">
        <f t="shared" si="36"/>
        <v>301</v>
      </c>
      <c r="K225" s="27">
        <f t="shared" si="37"/>
        <v>215</v>
      </c>
      <c r="L225" s="27">
        <f t="shared" si="38"/>
        <v>1.4551084332438915E-9</v>
      </c>
      <c r="M225" s="32">
        <f t="shared" si="39"/>
        <v>25</v>
      </c>
      <c r="N225" s="27">
        <f t="shared" si="31"/>
        <v>0</v>
      </c>
      <c r="O225" s="27">
        <f t="shared" si="31"/>
        <v>0</v>
      </c>
      <c r="P225" s="27">
        <f t="shared" si="31"/>
        <v>0</v>
      </c>
      <c r="Q225" s="27">
        <f t="shared" si="31"/>
        <v>0</v>
      </c>
      <c r="R225" s="27">
        <f t="shared" si="31"/>
        <v>0</v>
      </c>
      <c r="S225" s="27">
        <f t="shared" si="31"/>
        <v>0</v>
      </c>
      <c r="T225" s="32">
        <f t="shared" si="31"/>
        <v>0</v>
      </c>
      <c r="U225" s="10"/>
    </row>
    <row r="226" spans="1:21" x14ac:dyDescent="0.25">
      <c r="A226" s="10"/>
      <c r="B226" s="4">
        <f>IF(ISBLANK('INPUT | Operations'!$B231),"",COUNT('INPUT | Operations'!$B$12:$B230))</f>
        <v>219</v>
      </c>
      <c r="C226" s="27">
        <f>IF(ISNUMBER($B226),('INPUT | Operations'!$C230+'INPUT | Operations'!$C231)/2,"")</f>
        <v>302119.5</v>
      </c>
      <c r="D226" s="28">
        <f t="shared" si="32"/>
        <v>92.086023600000004</v>
      </c>
      <c r="E226" s="26">
        <f>IF(ISNUMBER($B226),'INPUT | Operations'!$B231-'INPUT | Operations'!$B230,"")</f>
        <v>1</v>
      </c>
      <c r="F226" s="32">
        <f>IF(ISNUMBER($B226),IF('INPUT | Operations'!$B231&lt;Booster_BurnTime,1,IF('INPUT | Operations'!$B230&lt;=Booster_BurnTime,(Booster_BurnTime-'INPUT | Operations'!$B230)/('INPUT | Operations'!$B231-'INPUT | Operations'!$B230),0))*'INPUT | Operations'!$E230*NumberOfBoosters*NumberOfOps*$E226,"")</f>
        <v>0</v>
      </c>
      <c r="G226" s="34">
        <f t="shared" si="33"/>
        <v>280.85624999999999</v>
      </c>
      <c r="H226" s="27">
        <f t="shared" si="34"/>
        <v>34</v>
      </c>
      <c r="I226" s="27">
        <f t="shared" si="35"/>
        <v>241</v>
      </c>
      <c r="J226" s="27">
        <f t="shared" si="36"/>
        <v>301</v>
      </c>
      <c r="K226" s="27">
        <f t="shared" si="37"/>
        <v>215</v>
      </c>
      <c r="L226" s="27">
        <f t="shared" si="38"/>
        <v>1.3197037273293146E-9</v>
      </c>
      <c r="M226" s="32">
        <f t="shared" si="39"/>
        <v>25</v>
      </c>
      <c r="N226" s="27">
        <f t="shared" si="31"/>
        <v>0</v>
      </c>
      <c r="O226" s="27">
        <f t="shared" si="31"/>
        <v>0</v>
      </c>
      <c r="P226" s="27">
        <f t="shared" si="31"/>
        <v>0</v>
      </c>
      <c r="Q226" s="27">
        <f t="shared" si="31"/>
        <v>0</v>
      </c>
      <c r="R226" s="27">
        <f t="shared" si="31"/>
        <v>0</v>
      </c>
      <c r="S226" s="27">
        <f t="shared" si="31"/>
        <v>0</v>
      </c>
      <c r="T226" s="32">
        <f t="shared" si="31"/>
        <v>0</v>
      </c>
      <c r="U226" s="10"/>
    </row>
    <row r="227" spans="1:21" x14ac:dyDescent="0.25">
      <c r="A227" s="10"/>
      <c r="B227" s="4">
        <f>IF(ISBLANK('INPUT | Operations'!$B232),"",COUNT('INPUT | Operations'!$B$12:$B231))</f>
        <v>220</v>
      </c>
      <c r="C227" s="27">
        <f>IF(ISNUMBER($B227),('INPUT | Operations'!$C231+'INPUT | Operations'!$C232)/2,"")</f>
        <v>303581</v>
      </c>
      <c r="D227" s="28">
        <f t="shared" si="32"/>
        <v>92.531488800000005</v>
      </c>
      <c r="E227" s="26">
        <f>IF(ISNUMBER($B227),'INPUT | Operations'!$B232-'INPUT | Operations'!$B231,"")</f>
        <v>1</v>
      </c>
      <c r="F227" s="32">
        <f>IF(ISNUMBER($B227),IF('INPUT | Operations'!$B232&lt;Booster_BurnTime,1,IF('INPUT | Operations'!$B231&lt;=Booster_BurnTime,(Booster_BurnTime-'INPUT | Operations'!$B231)/('INPUT | Operations'!$B232-'INPUT | Operations'!$B231),0))*'INPUT | Operations'!$E231*NumberOfBoosters*NumberOfOps*$E227,"")</f>
        <v>0</v>
      </c>
      <c r="G227" s="34">
        <f t="shared" si="33"/>
        <v>280.85624999999999</v>
      </c>
      <c r="H227" s="27">
        <f t="shared" si="34"/>
        <v>34</v>
      </c>
      <c r="I227" s="27">
        <f t="shared" si="35"/>
        <v>241</v>
      </c>
      <c r="J227" s="27">
        <f t="shared" si="36"/>
        <v>301</v>
      </c>
      <c r="K227" s="27">
        <f t="shared" si="37"/>
        <v>215</v>
      </c>
      <c r="L227" s="27">
        <f t="shared" si="38"/>
        <v>1.1753739007872088E-9</v>
      </c>
      <c r="M227" s="32">
        <f t="shared" si="39"/>
        <v>25</v>
      </c>
      <c r="N227" s="27">
        <f t="shared" si="31"/>
        <v>0</v>
      </c>
      <c r="O227" s="27">
        <f t="shared" si="31"/>
        <v>0</v>
      </c>
      <c r="P227" s="27">
        <f t="shared" si="31"/>
        <v>0</v>
      </c>
      <c r="Q227" s="27">
        <f t="shared" si="31"/>
        <v>0</v>
      </c>
      <c r="R227" s="27">
        <f t="shared" ref="N227:T263" si="40">IFERROR($F227*K227/1000,"")</f>
        <v>0</v>
      </c>
      <c r="S227" s="27">
        <f t="shared" si="40"/>
        <v>0</v>
      </c>
      <c r="T227" s="32">
        <f t="shared" si="40"/>
        <v>0</v>
      </c>
      <c r="U227" s="10"/>
    </row>
    <row r="228" spans="1:21" x14ac:dyDescent="0.25">
      <c r="A228" s="10"/>
      <c r="B228" s="4">
        <f>IF(ISBLANK('INPUT | Operations'!$B233),"",COUNT('INPUT | Operations'!$B$12:$B232))</f>
        <v>221</v>
      </c>
      <c r="C228" s="27">
        <f>IF(ISNUMBER($B228),('INPUT | Operations'!$C232+'INPUT | Operations'!$C233)/2,"")</f>
        <v>304784</v>
      </c>
      <c r="D228" s="28">
        <f t="shared" si="32"/>
        <v>92.898163200000013</v>
      </c>
      <c r="E228" s="26">
        <f>IF(ISNUMBER($B228),'INPUT | Operations'!$B233-'INPUT | Operations'!$B232,"")</f>
        <v>1</v>
      </c>
      <c r="F228" s="32">
        <f>IF(ISNUMBER($B228),IF('INPUT | Operations'!$B233&lt;Booster_BurnTime,1,IF('INPUT | Operations'!$B232&lt;=Booster_BurnTime,(Booster_BurnTime-'INPUT | Operations'!$B232)/('INPUT | Operations'!$B233-'INPUT | Operations'!$B232),0))*'INPUT | Operations'!$E232*NumberOfBoosters*NumberOfOps*$E228,"")</f>
        <v>0</v>
      </c>
      <c r="G228" s="34">
        <f t="shared" si="33"/>
        <v>280.85624999999999</v>
      </c>
      <c r="H228" s="27">
        <f t="shared" si="34"/>
        <v>34</v>
      </c>
      <c r="I228" s="27">
        <f t="shared" si="35"/>
        <v>241</v>
      </c>
      <c r="J228" s="27">
        <f t="shared" si="36"/>
        <v>301</v>
      </c>
      <c r="K228" s="27">
        <f t="shared" si="37"/>
        <v>215</v>
      </c>
      <c r="L228" s="27">
        <f t="shared" si="38"/>
        <v>1.0684948398368375E-9</v>
      </c>
      <c r="M228" s="32">
        <f t="shared" si="39"/>
        <v>25</v>
      </c>
      <c r="N228" s="27">
        <f t="shared" si="40"/>
        <v>0</v>
      </c>
      <c r="O228" s="27">
        <f t="shared" si="40"/>
        <v>0</v>
      </c>
      <c r="P228" s="27">
        <f t="shared" si="40"/>
        <v>0</v>
      </c>
      <c r="Q228" s="27">
        <f t="shared" si="40"/>
        <v>0</v>
      </c>
      <c r="R228" s="27">
        <f t="shared" si="40"/>
        <v>0</v>
      </c>
      <c r="S228" s="27">
        <f t="shared" si="40"/>
        <v>0</v>
      </c>
      <c r="T228" s="32">
        <f t="shared" si="40"/>
        <v>0</v>
      </c>
      <c r="U228" s="10"/>
    </row>
    <row r="229" spans="1:21" x14ac:dyDescent="0.25">
      <c r="A229" s="10"/>
      <c r="B229" s="4">
        <f>IF(ISBLANK('INPUT | Operations'!$B234),"",COUNT('INPUT | Operations'!$B$12:$B233))</f>
        <v>222</v>
      </c>
      <c r="C229" s="27">
        <f>IF(ISNUMBER($B229),('INPUT | Operations'!$C233+'INPUT | Operations'!$C234)/2,"")</f>
        <v>305733.5</v>
      </c>
      <c r="D229" s="28">
        <f t="shared" si="32"/>
        <v>93.187570800000003</v>
      </c>
      <c r="E229" s="26">
        <f>IF(ISNUMBER($B229),'INPUT | Operations'!$B234-'INPUT | Operations'!$B233,"")</f>
        <v>1</v>
      </c>
      <c r="F229" s="32">
        <f>IF(ISNUMBER($B229),IF('INPUT | Operations'!$B234&lt;Booster_BurnTime,1,IF('INPUT | Operations'!$B233&lt;=Booster_BurnTime,(Booster_BurnTime-'INPUT | Operations'!$B233)/('INPUT | Operations'!$B234-'INPUT | Operations'!$B233),0))*'INPUT | Operations'!$E233*NumberOfBoosters*NumberOfOps*$E229,"")</f>
        <v>0</v>
      </c>
      <c r="G229" s="34">
        <f t="shared" si="33"/>
        <v>280.85624999999999</v>
      </c>
      <c r="H229" s="27">
        <f t="shared" si="34"/>
        <v>34</v>
      </c>
      <c r="I229" s="27">
        <f t="shared" si="35"/>
        <v>241</v>
      </c>
      <c r="J229" s="27">
        <f t="shared" si="36"/>
        <v>301</v>
      </c>
      <c r="K229" s="27">
        <f t="shared" si="37"/>
        <v>215</v>
      </c>
      <c r="L229" s="27">
        <f t="shared" si="38"/>
        <v>9.9104532448590576E-10</v>
      </c>
      <c r="M229" s="32">
        <f t="shared" si="39"/>
        <v>25</v>
      </c>
      <c r="N229" s="27">
        <f t="shared" si="40"/>
        <v>0</v>
      </c>
      <c r="O229" s="27">
        <f t="shared" si="40"/>
        <v>0</v>
      </c>
      <c r="P229" s="27">
        <f t="shared" si="40"/>
        <v>0</v>
      </c>
      <c r="Q229" s="27">
        <f t="shared" si="40"/>
        <v>0</v>
      </c>
      <c r="R229" s="27">
        <f t="shared" si="40"/>
        <v>0</v>
      </c>
      <c r="S229" s="27">
        <f t="shared" si="40"/>
        <v>0</v>
      </c>
      <c r="T229" s="32">
        <f t="shared" si="40"/>
        <v>0</v>
      </c>
      <c r="U229" s="10"/>
    </row>
    <row r="230" spans="1:21" x14ac:dyDescent="0.25">
      <c r="A230" s="10"/>
      <c r="B230" s="4">
        <f>IF(ISBLANK('INPUT | Operations'!$B235),"",COUNT('INPUT | Operations'!$B$12:$B234))</f>
        <v>223</v>
      </c>
      <c r="C230" s="27">
        <f>IF(ISNUMBER($B230),('INPUT | Operations'!$C234+'INPUT | Operations'!$C235)/2,"")</f>
        <v>306673.5</v>
      </c>
      <c r="D230" s="28">
        <f t="shared" si="32"/>
        <v>93.474082800000005</v>
      </c>
      <c r="E230" s="26">
        <f>IF(ISNUMBER($B230),'INPUT | Operations'!$B235-'INPUT | Operations'!$B234,"")</f>
        <v>1</v>
      </c>
      <c r="F230" s="32">
        <f>IF(ISNUMBER($B230),IF('INPUT | Operations'!$B235&lt;Booster_BurnTime,1,IF('INPUT | Operations'!$B234&lt;=Booster_BurnTime,(Booster_BurnTime-'INPUT | Operations'!$B234)/('INPUT | Operations'!$B235-'INPUT | Operations'!$B234),0))*'INPUT | Operations'!$E234*NumberOfBoosters*NumberOfOps*$E230,"")</f>
        <v>0</v>
      </c>
      <c r="G230" s="34">
        <f t="shared" si="33"/>
        <v>280.85624999999999</v>
      </c>
      <c r="H230" s="27">
        <f t="shared" si="34"/>
        <v>34</v>
      </c>
      <c r="I230" s="27">
        <f t="shared" si="35"/>
        <v>241</v>
      </c>
      <c r="J230" s="27">
        <f t="shared" si="36"/>
        <v>301</v>
      </c>
      <c r="K230" s="27">
        <f t="shared" si="37"/>
        <v>215</v>
      </c>
      <c r="L230" s="27">
        <f t="shared" si="38"/>
        <v>9.1990200622305657E-10</v>
      </c>
      <c r="M230" s="32">
        <f t="shared" si="39"/>
        <v>25</v>
      </c>
      <c r="N230" s="27">
        <f t="shared" si="40"/>
        <v>0</v>
      </c>
      <c r="O230" s="27">
        <f t="shared" si="40"/>
        <v>0</v>
      </c>
      <c r="P230" s="27">
        <f t="shared" si="40"/>
        <v>0</v>
      </c>
      <c r="Q230" s="27">
        <f t="shared" si="40"/>
        <v>0</v>
      </c>
      <c r="R230" s="27">
        <f t="shared" si="40"/>
        <v>0</v>
      </c>
      <c r="S230" s="27">
        <f t="shared" si="40"/>
        <v>0</v>
      </c>
      <c r="T230" s="32">
        <f t="shared" si="40"/>
        <v>0</v>
      </c>
      <c r="U230" s="10"/>
    </row>
    <row r="231" spans="1:21" x14ac:dyDescent="0.25">
      <c r="A231" s="10"/>
      <c r="B231" s="4">
        <f>IF(ISBLANK('INPUT | Operations'!$B236),"",COUNT('INPUT | Operations'!$B$12:$B235))</f>
        <v>224</v>
      </c>
      <c r="C231" s="27">
        <f>IF(ISNUMBER($B231),('INPUT | Operations'!$C235+'INPUT | Operations'!$C236)/2,"")</f>
        <v>307603.5</v>
      </c>
      <c r="D231" s="28">
        <f t="shared" si="32"/>
        <v>93.757546800000014</v>
      </c>
      <c r="E231" s="26">
        <f>IF(ISNUMBER($B231),'INPUT | Operations'!$B236-'INPUT | Operations'!$B235,"")</f>
        <v>1</v>
      </c>
      <c r="F231" s="32">
        <f>IF(ISNUMBER($B231),IF('INPUT | Operations'!$B236&lt;Booster_BurnTime,1,IF('INPUT | Operations'!$B235&lt;=Booster_BurnTime,(Booster_BurnTime-'INPUT | Operations'!$B235)/('INPUT | Operations'!$B236-'INPUT | Operations'!$B235),0))*'INPUT | Operations'!$E235*NumberOfBoosters*NumberOfOps*$E231,"")</f>
        <v>0</v>
      </c>
      <c r="G231" s="34">
        <f t="shared" si="33"/>
        <v>280.85624999999999</v>
      </c>
      <c r="H231" s="27">
        <f t="shared" si="34"/>
        <v>34</v>
      </c>
      <c r="I231" s="27">
        <f t="shared" si="35"/>
        <v>241</v>
      </c>
      <c r="J231" s="27">
        <f t="shared" si="36"/>
        <v>301</v>
      </c>
      <c r="K231" s="27">
        <f t="shared" si="37"/>
        <v>215</v>
      </c>
      <c r="L231" s="27">
        <f t="shared" si="38"/>
        <v>8.5454273191268279E-10</v>
      </c>
      <c r="M231" s="32">
        <f t="shared" si="39"/>
        <v>25</v>
      </c>
      <c r="N231" s="27">
        <f t="shared" si="40"/>
        <v>0</v>
      </c>
      <c r="O231" s="27">
        <f t="shared" si="40"/>
        <v>0</v>
      </c>
      <c r="P231" s="27">
        <f t="shared" si="40"/>
        <v>0</v>
      </c>
      <c r="Q231" s="27">
        <f t="shared" si="40"/>
        <v>0</v>
      </c>
      <c r="R231" s="27">
        <f t="shared" si="40"/>
        <v>0</v>
      </c>
      <c r="S231" s="27">
        <f t="shared" si="40"/>
        <v>0</v>
      </c>
      <c r="T231" s="32">
        <f t="shared" si="40"/>
        <v>0</v>
      </c>
      <c r="U231" s="10"/>
    </row>
    <row r="232" spans="1:21" x14ac:dyDescent="0.25">
      <c r="A232" s="10"/>
      <c r="B232" s="4">
        <f>IF(ISBLANK('INPUT | Operations'!$B237),"",COUNT('INPUT | Operations'!$B$12:$B236))</f>
        <v>225</v>
      </c>
      <c r="C232" s="27">
        <f>IF(ISNUMBER($B232),('INPUT | Operations'!$C236+'INPUT | Operations'!$C237)/2,"")</f>
        <v>308524</v>
      </c>
      <c r="D232" s="28">
        <f t="shared" si="32"/>
        <v>94.038115200000007</v>
      </c>
      <c r="E232" s="26">
        <f>IF(ISNUMBER($B232),'INPUT | Operations'!$B237-'INPUT | Operations'!$B236,"")</f>
        <v>1</v>
      </c>
      <c r="F232" s="32">
        <f>IF(ISNUMBER($B232),IF('INPUT | Operations'!$B237&lt;Booster_BurnTime,1,IF('INPUT | Operations'!$B236&lt;=Booster_BurnTime,(Booster_BurnTime-'INPUT | Operations'!$B236)/('INPUT | Operations'!$B237-'INPUT | Operations'!$B236),0))*'INPUT | Operations'!$E236*NumberOfBoosters*NumberOfOps*$E232,"")</f>
        <v>0</v>
      </c>
      <c r="G232" s="34">
        <f t="shared" si="33"/>
        <v>280.85624999999999</v>
      </c>
      <c r="H232" s="27">
        <f t="shared" si="34"/>
        <v>34</v>
      </c>
      <c r="I232" s="27">
        <f t="shared" si="35"/>
        <v>241</v>
      </c>
      <c r="J232" s="27">
        <f t="shared" si="36"/>
        <v>301</v>
      </c>
      <c r="K232" s="27">
        <f t="shared" si="37"/>
        <v>215</v>
      </c>
      <c r="L232" s="27">
        <f t="shared" si="38"/>
        <v>7.9442511349728215E-10</v>
      </c>
      <c r="M232" s="32">
        <f t="shared" si="39"/>
        <v>25</v>
      </c>
      <c r="N232" s="27">
        <f t="shared" si="40"/>
        <v>0</v>
      </c>
      <c r="O232" s="27">
        <f t="shared" si="40"/>
        <v>0</v>
      </c>
      <c r="P232" s="27">
        <f t="shared" si="40"/>
        <v>0</v>
      </c>
      <c r="Q232" s="27">
        <f t="shared" si="40"/>
        <v>0</v>
      </c>
      <c r="R232" s="27">
        <f t="shared" si="40"/>
        <v>0</v>
      </c>
      <c r="S232" s="27">
        <f t="shared" si="40"/>
        <v>0</v>
      </c>
      <c r="T232" s="32">
        <f t="shared" si="40"/>
        <v>0</v>
      </c>
      <c r="U232" s="10"/>
    </row>
    <row r="233" spans="1:21" x14ac:dyDescent="0.25">
      <c r="A233" s="10"/>
      <c r="B233" s="4">
        <f>IF(ISBLANK('INPUT | Operations'!$B238),"",COUNT('INPUT | Operations'!$B$12:$B237))</f>
        <v>226</v>
      </c>
      <c r="C233" s="27">
        <f>IF(ISNUMBER($B233),('INPUT | Operations'!$C237+'INPUT | Operations'!$C238)/2,"")</f>
        <v>309435</v>
      </c>
      <c r="D233" s="28">
        <f t="shared" si="32"/>
        <v>94.315787999999998</v>
      </c>
      <c r="E233" s="26">
        <f>IF(ISNUMBER($B233),'INPUT | Operations'!$B238-'INPUT | Operations'!$B237,"")</f>
        <v>1</v>
      </c>
      <c r="F233" s="32">
        <f>IF(ISNUMBER($B233),IF('INPUT | Operations'!$B238&lt;Booster_BurnTime,1,IF('INPUT | Operations'!$B237&lt;=Booster_BurnTime,(Booster_BurnTime-'INPUT | Operations'!$B237)/('INPUT | Operations'!$B238-'INPUT | Operations'!$B237),0))*'INPUT | Operations'!$E237*NumberOfBoosters*NumberOfOps*$E233,"")</f>
        <v>0</v>
      </c>
      <c r="G233" s="34">
        <f t="shared" si="33"/>
        <v>280.85624999999999</v>
      </c>
      <c r="H233" s="27">
        <f t="shared" si="34"/>
        <v>34</v>
      </c>
      <c r="I233" s="27">
        <f t="shared" si="35"/>
        <v>241</v>
      </c>
      <c r="J233" s="27">
        <f t="shared" si="36"/>
        <v>301</v>
      </c>
      <c r="K233" s="27">
        <f t="shared" si="37"/>
        <v>215</v>
      </c>
      <c r="L233" s="27">
        <f t="shared" si="38"/>
        <v>7.390930285491333E-10</v>
      </c>
      <c r="M233" s="32">
        <f t="shared" si="39"/>
        <v>25</v>
      </c>
      <c r="N233" s="27">
        <f t="shared" si="40"/>
        <v>0</v>
      </c>
      <c r="O233" s="27">
        <f t="shared" si="40"/>
        <v>0</v>
      </c>
      <c r="P233" s="27">
        <f t="shared" si="40"/>
        <v>0</v>
      </c>
      <c r="Q233" s="27">
        <f t="shared" si="40"/>
        <v>0</v>
      </c>
      <c r="R233" s="27">
        <f t="shared" si="40"/>
        <v>0</v>
      </c>
      <c r="S233" s="27">
        <f t="shared" si="40"/>
        <v>0</v>
      </c>
      <c r="T233" s="32">
        <f t="shared" si="40"/>
        <v>0</v>
      </c>
      <c r="U233" s="10"/>
    </row>
    <row r="234" spans="1:21" x14ac:dyDescent="0.25">
      <c r="A234" s="10"/>
      <c r="B234" s="4">
        <f>IF(ISBLANK('INPUT | Operations'!$B239),"",COUNT('INPUT | Operations'!$B$12:$B238))</f>
        <v>227</v>
      </c>
      <c r="C234" s="27">
        <f>IF(ISNUMBER($B234),('INPUT | Operations'!$C238+'INPUT | Operations'!$C239)/2,"")</f>
        <v>310336</v>
      </c>
      <c r="D234" s="28">
        <f t="shared" si="32"/>
        <v>94.59041280000001</v>
      </c>
      <c r="E234" s="26">
        <f>IF(ISNUMBER($B234),'INPUT | Operations'!$B239-'INPUT | Operations'!$B238,"")</f>
        <v>1</v>
      </c>
      <c r="F234" s="32">
        <f>IF(ISNUMBER($B234),IF('INPUT | Operations'!$B239&lt;Booster_BurnTime,1,IF('INPUT | Operations'!$B238&lt;=Booster_BurnTime,(Booster_BurnTime-'INPUT | Operations'!$B238)/('INPUT | Operations'!$B239-'INPUT | Operations'!$B238),0))*'INPUT | Operations'!$E238*NumberOfBoosters*NumberOfOps*$E234,"")</f>
        <v>0</v>
      </c>
      <c r="G234" s="34">
        <f t="shared" si="33"/>
        <v>280.85624999999999</v>
      </c>
      <c r="H234" s="27">
        <f t="shared" si="34"/>
        <v>34</v>
      </c>
      <c r="I234" s="27">
        <f t="shared" si="35"/>
        <v>241</v>
      </c>
      <c r="J234" s="27">
        <f t="shared" si="36"/>
        <v>301</v>
      </c>
      <c r="K234" s="27">
        <f t="shared" si="37"/>
        <v>215</v>
      </c>
      <c r="L234" s="27">
        <f t="shared" si="38"/>
        <v>6.881599864842607E-10</v>
      </c>
      <c r="M234" s="32">
        <f t="shared" si="39"/>
        <v>25</v>
      </c>
      <c r="N234" s="27">
        <f t="shared" si="40"/>
        <v>0</v>
      </c>
      <c r="O234" s="27">
        <f t="shared" si="40"/>
        <v>0</v>
      </c>
      <c r="P234" s="27">
        <f t="shared" si="40"/>
        <v>0</v>
      </c>
      <c r="Q234" s="27">
        <f t="shared" si="40"/>
        <v>0</v>
      </c>
      <c r="R234" s="27">
        <f t="shared" si="40"/>
        <v>0</v>
      </c>
      <c r="S234" s="27">
        <f t="shared" si="40"/>
        <v>0</v>
      </c>
      <c r="T234" s="32">
        <f t="shared" si="40"/>
        <v>0</v>
      </c>
      <c r="U234" s="10"/>
    </row>
    <row r="235" spans="1:21" x14ac:dyDescent="0.25">
      <c r="A235" s="10"/>
      <c r="B235" s="4">
        <f>IF(ISBLANK('INPUT | Operations'!$B240),"",COUNT('INPUT | Operations'!$B$12:$B239))</f>
        <v>228</v>
      </c>
      <c r="C235" s="27">
        <f>IF(ISNUMBER($B235),('INPUT | Operations'!$C239+'INPUT | Operations'!$C240)/2,"")</f>
        <v>311227</v>
      </c>
      <c r="D235" s="28">
        <f t="shared" si="32"/>
        <v>94.861989600000001</v>
      </c>
      <c r="E235" s="26">
        <f>IF(ISNUMBER($B235),'INPUT | Operations'!$B240-'INPUT | Operations'!$B239,"")</f>
        <v>1</v>
      </c>
      <c r="F235" s="32">
        <f>IF(ISNUMBER($B235),IF('INPUT | Operations'!$B240&lt;Booster_BurnTime,1,IF('INPUT | Operations'!$B239&lt;=Booster_BurnTime,(Booster_BurnTime-'INPUT | Operations'!$B239)/('INPUT | Operations'!$B240-'INPUT | Operations'!$B239),0))*'INPUT | Operations'!$E239*NumberOfBoosters*NumberOfOps*$E235,"")</f>
        <v>0</v>
      </c>
      <c r="G235" s="34">
        <f t="shared" si="33"/>
        <v>280.85624999999999</v>
      </c>
      <c r="H235" s="27">
        <f t="shared" si="34"/>
        <v>34</v>
      </c>
      <c r="I235" s="27">
        <f t="shared" si="35"/>
        <v>241</v>
      </c>
      <c r="J235" s="27">
        <f t="shared" si="36"/>
        <v>301</v>
      </c>
      <c r="K235" s="27">
        <f t="shared" si="37"/>
        <v>215</v>
      </c>
      <c r="L235" s="27">
        <f t="shared" si="38"/>
        <v>6.4124486034416606E-10</v>
      </c>
      <c r="M235" s="32">
        <f t="shared" si="39"/>
        <v>25</v>
      </c>
      <c r="N235" s="27">
        <f t="shared" si="40"/>
        <v>0</v>
      </c>
      <c r="O235" s="27">
        <f t="shared" si="40"/>
        <v>0</v>
      </c>
      <c r="P235" s="27">
        <f t="shared" si="40"/>
        <v>0</v>
      </c>
      <c r="Q235" s="27">
        <f t="shared" si="40"/>
        <v>0</v>
      </c>
      <c r="R235" s="27">
        <f t="shared" si="40"/>
        <v>0</v>
      </c>
      <c r="S235" s="27">
        <f t="shared" si="40"/>
        <v>0</v>
      </c>
      <c r="T235" s="32">
        <f t="shared" si="40"/>
        <v>0</v>
      </c>
      <c r="U235" s="10"/>
    </row>
    <row r="236" spans="1:21" x14ac:dyDescent="0.25">
      <c r="A236" s="10"/>
      <c r="B236" s="4">
        <f>IF(ISBLANK('INPUT | Operations'!$B241),"",COUNT('INPUT | Operations'!$B$12:$B240))</f>
        <v>229</v>
      </c>
      <c r="C236" s="27">
        <f>IF(ISNUMBER($B236),('INPUT | Operations'!$C240+'INPUT | Operations'!$C241)/2,"")</f>
        <v>312108.5</v>
      </c>
      <c r="D236" s="28">
        <f t="shared" si="32"/>
        <v>95.130670800000004</v>
      </c>
      <c r="E236" s="26">
        <f>IF(ISNUMBER($B236),'INPUT | Operations'!$B241-'INPUT | Operations'!$B240,"")</f>
        <v>1</v>
      </c>
      <c r="F236" s="32">
        <f>IF(ISNUMBER($B236),IF('INPUT | Operations'!$B241&lt;Booster_BurnTime,1,IF('INPUT | Operations'!$B240&lt;=Booster_BurnTime,(Booster_BurnTime-'INPUT | Operations'!$B240)/('INPUT | Operations'!$B241-'INPUT | Operations'!$B240),0))*'INPUT | Operations'!$E240*NumberOfBoosters*NumberOfOps*$E236,"")</f>
        <v>0</v>
      </c>
      <c r="G236" s="34">
        <f t="shared" si="33"/>
        <v>280.85624999999999</v>
      </c>
      <c r="H236" s="27">
        <f t="shared" si="34"/>
        <v>34</v>
      </c>
      <c r="I236" s="27">
        <f t="shared" si="35"/>
        <v>241</v>
      </c>
      <c r="J236" s="27">
        <f t="shared" si="36"/>
        <v>301</v>
      </c>
      <c r="K236" s="27">
        <f t="shared" si="37"/>
        <v>215</v>
      </c>
      <c r="L236" s="27">
        <f t="shared" si="38"/>
        <v>5.9797818263374906E-10</v>
      </c>
      <c r="M236" s="32">
        <f t="shared" si="39"/>
        <v>25</v>
      </c>
      <c r="N236" s="27">
        <f t="shared" si="40"/>
        <v>0</v>
      </c>
      <c r="O236" s="27">
        <f t="shared" si="40"/>
        <v>0</v>
      </c>
      <c r="P236" s="27">
        <f t="shared" si="40"/>
        <v>0</v>
      </c>
      <c r="Q236" s="27">
        <f t="shared" si="40"/>
        <v>0</v>
      </c>
      <c r="R236" s="27">
        <f t="shared" si="40"/>
        <v>0</v>
      </c>
      <c r="S236" s="27">
        <f t="shared" si="40"/>
        <v>0</v>
      </c>
      <c r="T236" s="32">
        <f t="shared" si="40"/>
        <v>0</v>
      </c>
      <c r="U236" s="10"/>
    </row>
    <row r="237" spans="1:21" x14ac:dyDescent="0.25">
      <c r="A237" s="10"/>
      <c r="B237" s="4">
        <f>IF(ISBLANK('INPUT | Operations'!$B242),"",COUNT('INPUT | Operations'!$B$12:$B241))</f>
        <v>230</v>
      </c>
      <c r="C237" s="27">
        <f>IF(ISNUMBER($B237),('INPUT | Operations'!$C241+'INPUT | Operations'!$C242)/2,"")</f>
        <v>312980.5</v>
      </c>
      <c r="D237" s="28">
        <f t="shared" si="32"/>
        <v>95.396456400000005</v>
      </c>
      <c r="E237" s="26">
        <f>IF(ISNUMBER($B237),'INPUT | Operations'!$B242-'INPUT | Operations'!$B241,"")</f>
        <v>1</v>
      </c>
      <c r="F237" s="32">
        <f>IF(ISNUMBER($B237),IF('INPUT | Operations'!$B242&lt;Booster_BurnTime,1,IF('INPUT | Operations'!$B241&lt;=Booster_BurnTime,(Booster_BurnTime-'INPUT | Operations'!$B241)/('INPUT | Operations'!$B242-'INPUT | Operations'!$B241),0))*'INPUT | Operations'!$E241*NumberOfBoosters*NumberOfOps*$E237,"")</f>
        <v>0</v>
      </c>
      <c r="G237" s="34">
        <f t="shared" si="33"/>
        <v>280.85624999999999</v>
      </c>
      <c r="H237" s="27">
        <f t="shared" si="34"/>
        <v>34</v>
      </c>
      <c r="I237" s="27">
        <f t="shared" si="35"/>
        <v>241</v>
      </c>
      <c r="J237" s="27">
        <f t="shared" si="36"/>
        <v>301</v>
      </c>
      <c r="K237" s="27">
        <f t="shared" si="37"/>
        <v>215</v>
      </c>
      <c r="L237" s="27">
        <f t="shared" si="38"/>
        <v>5.5805080877871419E-10</v>
      </c>
      <c r="M237" s="32">
        <f t="shared" si="39"/>
        <v>25</v>
      </c>
      <c r="N237" s="27">
        <f t="shared" si="40"/>
        <v>0</v>
      </c>
      <c r="O237" s="27">
        <f t="shared" si="40"/>
        <v>0</v>
      </c>
      <c r="P237" s="27">
        <f t="shared" si="40"/>
        <v>0</v>
      </c>
      <c r="Q237" s="27">
        <f t="shared" si="40"/>
        <v>0</v>
      </c>
      <c r="R237" s="27">
        <f t="shared" si="40"/>
        <v>0</v>
      </c>
      <c r="S237" s="27">
        <f t="shared" si="40"/>
        <v>0</v>
      </c>
      <c r="T237" s="32">
        <f t="shared" si="40"/>
        <v>0</v>
      </c>
      <c r="U237" s="10"/>
    </row>
    <row r="238" spans="1:21" x14ac:dyDescent="0.25">
      <c r="A238" s="10"/>
      <c r="B238" s="4">
        <f>IF(ISBLANK('INPUT | Operations'!$B243),"",COUNT('INPUT | Operations'!$B$12:$B242))</f>
        <v>231</v>
      </c>
      <c r="C238" s="27">
        <f>IF(ISNUMBER($B238),('INPUT | Operations'!$C242+'INPUT | Operations'!$C243)/2,"")</f>
        <v>313843</v>
      </c>
      <c r="D238" s="28">
        <f t="shared" si="32"/>
        <v>95.659346400000004</v>
      </c>
      <c r="E238" s="26">
        <f>IF(ISNUMBER($B238),'INPUT | Operations'!$B243-'INPUT | Operations'!$B242,"")</f>
        <v>1</v>
      </c>
      <c r="F238" s="32">
        <f>IF(ISNUMBER($B238),IF('INPUT | Operations'!$B243&lt;Booster_BurnTime,1,IF('INPUT | Operations'!$B242&lt;=Booster_BurnTime,(Booster_BurnTime-'INPUT | Operations'!$B242)/('INPUT | Operations'!$B243-'INPUT | Operations'!$B242),0))*'INPUT | Operations'!$E242*NumberOfBoosters*NumberOfOps*$E238,"")</f>
        <v>0</v>
      </c>
      <c r="G238" s="34">
        <f t="shared" si="33"/>
        <v>280.85624999999999</v>
      </c>
      <c r="H238" s="27">
        <f t="shared" si="34"/>
        <v>34</v>
      </c>
      <c r="I238" s="27">
        <f t="shared" si="35"/>
        <v>241</v>
      </c>
      <c r="J238" s="27">
        <f t="shared" si="36"/>
        <v>301</v>
      </c>
      <c r="K238" s="27">
        <f t="shared" si="37"/>
        <v>215</v>
      </c>
      <c r="L238" s="27">
        <f t="shared" si="38"/>
        <v>5.2118163748030293E-10</v>
      </c>
      <c r="M238" s="32">
        <f t="shared" si="39"/>
        <v>25</v>
      </c>
      <c r="N238" s="27">
        <f t="shared" si="40"/>
        <v>0</v>
      </c>
      <c r="O238" s="27">
        <f t="shared" si="40"/>
        <v>0</v>
      </c>
      <c r="P238" s="27">
        <f t="shared" si="40"/>
        <v>0</v>
      </c>
      <c r="Q238" s="27">
        <f t="shared" si="40"/>
        <v>0</v>
      </c>
      <c r="R238" s="27">
        <f t="shared" si="40"/>
        <v>0</v>
      </c>
      <c r="S238" s="27">
        <f t="shared" si="40"/>
        <v>0</v>
      </c>
      <c r="T238" s="32">
        <f t="shared" si="40"/>
        <v>0</v>
      </c>
      <c r="U238" s="10"/>
    </row>
    <row r="239" spans="1:21" x14ac:dyDescent="0.25">
      <c r="A239" s="10"/>
      <c r="B239" s="4">
        <f>IF(ISBLANK('INPUT | Operations'!$B244),"",COUNT('INPUT | Operations'!$B$12:$B243))</f>
        <v>232</v>
      </c>
      <c r="C239" s="27">
        <f>IF(ISNUMBER($B239),('INPUT | Operations'!$C243+'INPUT | Operations'!$C244)/2,"")</f>
        <v>314696</v>
      </c>
      <c r="D239" s="28">
        <f t="shared" si="32"/>
        <v>95.919340800000001</v>
      </c>
      <c r="E239" s="26">
        <f>IF(ISNUMBER($B239),'INPUT | Operations'!$B244-'INPUT | Operations'!$B243,"")</f>
        <v>1</v>
      </c>
      <c r="F239" s="32">
        <f>IF(ISNUMBER($B239),IF('INPUT | Operations'!$B244&lt;Booster_BurnTime,1,IF('INPUT | Operations'!$B243&lt;=Booster_BurnTime,(Booster_BurnTime-'INPUT | Operations'!$B243)/('INPUT | Operations'!$B244-'INPUT | Operations'!$B243),0))*'INPUT | Operations'!$E243*NumberOfBoosters*NumberOfOps*$E239,"")</f>
        <v>0</v>
      </c>
      <c r="G239" s="34">
        <f t="shared" si="33"/>
        <v>280.85624999999999</v>
      </c>
      <c r="H239" s="27">
        <f t="shared" si="34"/>
        <v>34</v>
      </c>
      <c r="I239" s="27">
        <f t="shared" si="35"/>
        <v>241</v>
      </c>
      <c r="J239" s="27">
        <f t="shared" si="36"/>
        <v>301</v>
      </c>
      <c r="K239" s="27">
        <f t="shared" si="37"/>
        <v>215</v>
      </c>
      <c r="L239" s="27">
        <f t="shared" si="38"/>
        <v>4.871149194110296E-10</v>
      </c>
      <c r="M239" s="32">
        <f t="shared" si="39"/>
        <v>25</v>
      </c>
      <c r="N239" s="27">
        <f t="shared" si="40"/>
        <v>0</v>
      </c>
      <c r="O239" s="27">
        <f t="shared" si="40"/>
        <v>0</v>
      </c>
      <c r="P239" s="27">
        <f t="shared" si="40"/>
        <v>0</v>
      </c>
      <c r="Q239" s="27">
        <f t="shared" si="40"/>
        <v>0</v>
      </c>
      <c r="R239" s="27">
        <f t="shared" si="40"/>
        <v>0</v>
      </c>
      <c r="S239" s="27">
        <f t="shared" si="40"/>
        <v>0</v>
      </c>
      <c r="T239" s="32">
        <f t="shared" si="40"/>
        <v>0</v>
      </c>
      <c r="U239" s="10"/>
    </row>
    <row r="240" spans="1:21" x14ac:dyDescent="0.25">
      <c r="A240" s="10"/>
      <c r="B240" s="4">
        <f>IF(ISBLANK('INPUT | Operations'!$B245),"",COUNT('INPUT | Operations'!$B$12:$B244))</f>
        <v>233</v>
      </c>
      <c r="C240" s="27">
        <f>IF(ISNUMBER($B240),('INPUT | Operations'!$C244+'INPUT | Operations'!$C245)/2,"")</f>
        <v>315539.5</v>
      </c>
      <c r="D240" s="28">
        <f t="shared" si="32"/>
        <v>96.176439599999995</v>
      </c>
      <c r="E240" s="26">
        <f>IF(ISNUMBER($B240),'INPUT | Operations'!$B245-'INPUT | Operations'!$B244,"")</f>
        <v>1</v>
      </c>
      <c r="F240" s="32">
        <f>IF(ISNUMBER($B240),IF('INPUT | Operations'!$B245&lt;Booster_BurnTime,1,IF('INPUT | Operations'!$B244&lt;=Booster_BurnTime,(Booster_BurnTime-'INPUT | Operations'!$B244)/('INPUT | Operations'!$B245-'INPUT | Operations'!$B244),0))*'INPUT | Operations'!$E244*NumberOfBoosters*NumberOfOps*$E240,"")</f>
        <v>0</v>
      </c>
      <c r="G240" s="34">
        <f t="shared" si="33"/>
        <v>280.85624999999999</v>
      </c>
      <c r="H240" s="27">
        <f t="shared" si="34"/>
        <v>34</v>
      </c>
      <c r="I240" s="27">
        <f t="shared" si="35"/>
        <v>241</v>
      </c>
      <c r="J240" s="27">
        <f t="shared" si="36"/>
        <v>301</v>
      </c>
      <c r="K240" s="27">
        <f t="shared" si="37"/>
        <v>215</v>
      </c>
      <c r="L240" s="27">
        <f t="shared" si="38"/>
        <v>4.5561783700806019E-10</v>
      </c>
      <c r="M240" s="32">
        <f t="shared" si="39"/>
        <v>25</v>
      </c>
      <c r="N240" s="27">
        <f t="shared" si="40"/>
        <v>0</v>
      </c>
      <c r="O240" s="27">
        <f t="shared" si="40"/>
        <v>0</v>
      </c>
      <c r="P240" s="27">
        <f t="shared" si="40"/>
        <v>0</v>
      </c>
      <c r="Q240" s="27">
        <f t="shared" si="40"/>
        <v>0</v>
      </c>
      <c r="R240" s="27">
        <f t="shared" si="40"/>
        <v>0</v>
      </c>
      <c r="S240" s="27">
        <f t="shared" si="40"/>
        <v>0</v>
      </c>
      <c r="T240" s="32">
        <f t="shared" si="40"/>
        <v>0</v>
      </c>
      <c r="U240" s="10"/>
    </row>
    <row r="241" spans="1:21" x14ac:dyDescent="0.25">
      <c r="A241" s="10"/>
      <c r="B241" s="4">
        <f>IF(ISBLANK('INPUT | Operations'!$B246),"",COUNT('INPUT | Operations'!$B$12:$B245))</f>
        <v>234</v>
      </c>
      <c r="C241" s="27">
        <f>IF(ISNUMBER($B241),('INPUT | Operations'!$C245+'INPUT | Operations'!$C246)/2,"")</f>
        <v>316373.5</v>
      </c>
      <c r="D241" s="28">
        <f t="shared" si="32"/>
        <v>96.430642800000001</v>
      </c>
      <c r="E241" s="26">
        <f>IF(ISNUMBER($B241),'INPUT | Operations'!$B246-'INPUT | Operations'!$B245,"")</f>
        <v>1</v>
      </c>
      <c r="F241" s="32">
        <f>IF(ISNUMBER($B241),IF('INPUT | Operations'!$B246&lt;Booster_BurnTime,1,IF('INPUT | Operations'!$B245&lt;=Booster_BurnTime,(Booster_BurnTime-'INPUT | Operations'!$B245)/('INPUT | Operations'!$B246-'INPUT | Operations'!$B245),0))*'INPUT | Operations'!$E245*NumberOfBoosters*NumberOfOps*$E241,"")</f>
        <v>0</v>
      </c>
      <c r="G241" s="34">
        <f t="shared" si="33"/>
        <v>280.85624999999999</v>
      </c>
      <c r="H241" s="27">
        <f t="shared" si="34"/>
        <v>34</v>
      </c>
      <c r="I241" s="27">
        <f t="shared" si="35"/>
        <v>241</v>
      </c>
      <c r="J241" s="27">
        <f t="shared" si="36"/>
        <v>301</v>
      </c>
      <c r="K241" s="27">
        <f t="shared" si="37"/>
        <v>215</v>
      </c>
      <c r="L241" s="27">
        <f t="shared" si="38"/>
        <v>4.2647832687128701E-10</v>
      </c>
      <c r="M241" s="32">
        <f t="shared" si="39"/>
        <v>25</v>
      </c>
      <c r="N241" s="27">
        <f t="shared" si="40"/>
        <v>0</v>
      </c>
      <c r="O241" s="27">
        <f t="shared" si="40"/>
        <v>0</v>
      </c>
      <c r="P241" s="27">
        <f t="shared" si="40"/>
        <v>0</v>
      </c>
      <c r="Q241" s="27">
        <f t="shared" si="40"/>
        <v>0</v>
      </c>
      <c r="R241" s="27">
        <f t="shared" si="40"/>
        <v>0</v>
      </c>
      <c r="S241" s="27">
        <f t="shared" si="40"/>
        <v>0</v>
      </c>
      <c r="T241" s="32">
        <f t="shared" si="40"/>
        <v>0</v>
      </c>
      <c r="U241" s="10"/>
    </row>
    <row r="242" spans="1:21" x14ac:dyDescent="0.25">
      <c r="A242" s="10"/>
      <c r="B242" s="4">
        <f>IF(ISBLANK('INPUT | Operations'!$B247),"",COUNT('INPUT | Operations'!$B$12:$B246))</f>
        <v>235</v>
      </c>
      <c r="C242" s="27">
        <f>IF(ISNUMBER($B242),('INPUT | Operations'!$C246+'INPUT | Operations'!$C247)/2,"")</f>
        <v>317197.5</v>
      </c>
      <c r="D242" s="28">
        <f t="shared" si="32"/>
        <v>96.681798000000015</v>
      </c>
      <c r="E242" s="26">
        <f>IF(ISNUMBER($B242),'INPUT | Operations'!$B247-'INPUT | Operations'!$B246,"")</f>
        <v>1</v>
      </c>
      <c r="F242" s="32">
        <f>IF(ISNUMBER($B242),IF('INPUT | Operations'!$B247&lt;Booster_BurnTime,1,IF('INPUT | Operations'!$B246&lt;=Booster_BurnTime,(Booster_BurnTime-'INPUT | Operations'!$B246)/('INPUT | Operations'!$B247-'INPUT | Operations'!$B246),0))*'INPUT | Operations'!$E246*NumberOfBoosters*NumberOfOps*$E242,"")</f>
        <v>0</v>
      </c>
      <c r="G242" s="34">
        <f t="shared" si="33"/>
        <v>280.85624999999999</v>
      </c>
      <c r="H242" s="27">
        <f t="shared" si="34"/>
        <v>34</v>
      </c>
      <c r="I242" s="27">
        <f t="shared" si="35"/>
        <v>241</v>
      </c>
      <c r="J242" s="27">
        <f t="shared" si="36"/>
        <v>301</v>
      </c>
      <c r="K242" s="27">
        <f t="shared" si="37"/>
        <v>215</v>
      </c>
      <c r="L242" s="27">
        <f t="shared" si="38"/>
        <v>3.9951894960879021E-10</v>
      </c>
      <c r="M242" s="32">
        <f t="shared" si="39"/>
        <v>25</v>
      </c>
      <c r="N242" s="27">
        <f t="shared" si="40"/>
        <v>0</v>
      </c>
      <c r="O242" s="27">
        <f t="shared" si="40"/>
        <v>0</v>
      </c>
      <c r="P242" s="27">
        <f t="shared" si="40"/>
        <v>0</v>
      </c>
      <c r="Q242" s="27">
        <f t="shared" si="40"/>
        <v>0</v>
      </c>
      <c r="R242" s="27">
        <f t="shared" si="40"/>
        <v>0</v>
      </c>
      <c r="S242" s="27">
        <f t="shared" si="40"/>
        <v>0</v>
      </c>
      <c r="T242" s="32">
        <f t="shared" si="40"/>
        <v>0</v>
      </c>
      <c r="U242" s="10"/>
    </row>
    <row r="243" spans="1:21" x14ac:dyDescent="0.25">
      <c r="A243" s="10"/>
      <c r="B243" s="4">
        <f>IF(ISBLANK('INPUT | Operations'!$B248),"",COUNT('INPUT | Operations'!$B$12:$B247))</f>
        <v>236</v>
      </c>
      <c r="C243" s="27">
        <f>IF(ISNUMBER($B243),('INPUT | Operations'!$C247+'INPUT | Operations'!$C248)/2,"")</f>
        <v>318012</v>
      </c>
      <c r="D243" s="28">
        <f t="shared" si="32"/>
        <v>96.930057599999998</v>
      </c>
      <c r="E243" s="26">
        <f>IF(ISNUMBER($B243),'INPUT | Operations'!$B248-'INPUT | Operations'!$B247,"")</f>
        <v>1</v>
      </c>
      <c r="F243" s="32">
        <f>IF(ISNUMBER($B243),IF('INPUT | Operations'!$B248&lt;Booster_BurnTime,1,IF('INPUT | Operations'!$B247&lt;=Booster_BurnTime,(Booster_BurnTime-'INPUT | Operations'!$B247)/('INPUT | Operations'!$B248-'INPUT | Operations'!$B247),0))*'INPUT | Operations'!$E247*NumberOfBoosters*NumberOfOps*$E243,"")</f>
        <v>0</v>
      </c>
      <c r="G243" s="34">
        <f t="shared" si="33"/>
        <v>280.85624999999999</v>
      </c>
      <c r="H243" s="27">
        <f t="shared" si="34"/>
        <v>34</v>
      </c>
      <c r="I243" s="27">
        <f t="shared" si="35"/>
        <v>241</v>
      </c>
      <c r="J243" s="27">
        <f t="shared" si="36"/>
        <v>301</v>
      </c>
      <c r="K243" s="27">
        <f t="shared" si="37"/>
        <v>215</v>
      </c>
      <c r="L243" s="27">
        <f t="shared" si="38"/>
        <v>3.7454565374744211E-10</v>
      </c>
      <c r="M243" s="32">
        <f t="shared" si="39"/>
        <v>25</v>
      </c>
      <c r="N243" s="27">
        <f t="shared" si="40"/>
        <v>0</v>
      </c>
      <c r="O243" s="27">
        <f t="shared" si="40"/>
        <v>0</v>
      </c>
      <c r="P243" s="27">
        <f t="shared" si="40"/>
        <v>0</v>
      </c>
      <c r="Q243" s="27">
        <f t="shared" si="40"/>
        <v>0</v>
      </c>
      <c r="R243" s="27">
        <f t="shared" si="40"/>
        <v>0</v>
      </c>
      <c r="S243" s="27">
        <f t="shared" si="40"/>
        <v>0</v>
      </c>
      <c r="T243" s="32">
        <f t="shared" si="40"/>
        <v>0</v>
      </c>
      <c r="U243" s="10"/>
    </row>
    <row r="244" spans="1:21" x14ac:dyDescent="0.25">
      <c r="A244" s="10"/>
      <c r="B244" s="4">
        <f>IF(ISBLANK('INPUT | Operations'!$B249),"",COUNT('INPUT | Operations'!$B$12:$B248))</f>
        <v>237</v>
      </c>
      <c r="C244" s="27">
        <f>IF(ISNUMBER($B244),('INPUT | Operations'!$C248+'INPUT | Operations'!$C249)/2,"")</f>
        <v>318817.5</v>
      </c>
      <c r="D244" s="28">
        <f t="shared" si="32"/>
        <v>97.175574000000012</v>
      </c>
      <c r="E244" s="26">
        <f>IF(ISNUMBER($B244),'INPUT | Operations'!$B249-'INPUT | Operations'!$B248,"")</f>
        <v>1</v>
      </c>
      <c r="F244" s="32">
        <f>IF(ISNUMBER($B244),IF('INPUT | Operations'!$B249&lt;Booster_BurnTime,1,IF('INPUT | Operations'!$B248&lt;=Booster_BurnTime,(Booster_BurnTime-'INPUT | Operations'!$B248)/('INPUT | Operations'!$B249-'INPUT | Operations'!$B248),0))*'INPUT | Operations'!$E248*NumberOfBoosters*NumberOfOps*$E244,"")</f>
        <v>0</v>
      </c>
      <c r="G244" s="34">
        <f t="shared" si="33"/>
        <v>280.85624999999999</v>
      </c>
      <c r="H244" s="27">
        <f t="shared" si="34"/>
        <v>34</v>
      </c>
      <c r="I244" s="27">
        <f t="shared" si="35"/>
        <v>241</v>
      </c>
      <c r="J244" s="27">
        <f t="shared" si="36"/>
        <v>301</v>
      </c>
      <c r="K244" s="27">
        <f t="shared" si="37"/>
        <v>215</v>
      </c>
      <c r="L244" s="27">
        <f t="shared" si="38"/>
        <v>3.5138392790856632E-10</v>
      </c>
      <c r="M244" s="32">
        <f t="shared" si="39"/>
        <v>25</v>
      </c>
      <c r="N244" s="27">
        <f t="shared" si="40"/>
        <v>0</v>
      </c>
      <c r="O244" s="27">
        <f t="shared" si="40"/>
        <v>0</v>
      </c>
      <c r="P244" s="27">
        <f t="shared" si="40"/>
        <v>0</v>
      </c>
      <c r="Q244" s="27">
        <f t="shared" si="40"/>
        <v>0</v>
      </c>
      <c r="R244" s="27">
        <f t="shared" si="40"/>
        <v>0</v>
      </c>
      <c r="S244" s="27">
        <f t="shared" si="40"/>
        <v>0</v>
      </c>
      <c r="T244" s="32">
        <f t="shared" si="40"/>
        <v>0</v>
      </c>
      <c r="U244" s="10"/>
    </row>
    <row r="245" spans="1:21" x14ac:dyDescent="0.25">
      <c r="A245" s="10"/>
      <c r="B245" s="4">
        <f>IF(ISBLANK('INPUT | Operations'!$B250),"",COUNT('INPUT | Operations'!$B$12:$B249))</f>
        <v>238</v>
      </c>
      <c r="C245" s="27">
        <f>IF(ISNUMBER($B245),('INPUT | Operations'!$C249+'INPUT | Operations'!$C250)/2,"")</f>
        <v>319613.5</v>
      </c>
      <c r="D245" s="28">
        <f t="shared" si="32"/>
        <v>97.418194800000009</v>
      </c>
      <c r="E245" s="26">
        <f>IF(ISNUMBER($B245),'INPUT | Operations'!$B250-'INPUT | Operations'!$B249,"")</f>
        <v>1</v>
      </c>
      <c r="F245" s="32">
        <f>IF(ISNUMBER($B245),IF('INPUT | Operations'!$B250&lt;Booster_BurnTime,1,IF('INPUT | Operations'!$B249&lt;=Booster_BurnTime,(Booster_BurnTime-'INPUT | Operations'!$B249)/('INPUT | Operations'!$B250-'INPUT | Operations'!$B249),0))*'INPUT | Operations'!$E249*NumberOfBoosters*NumberOfOps*$E245,"")</f>
        <v>0</v>
      </c>
      <c r="G245" s="34">
        <f t="shared" si="33"/>
        <v>280.85624999999999</v>
      </c>
      <c r="H245" s="27">
        <f t="shared" si="34"/>
        <v>34</v>
      </c>
      <c r="I245" s="27">
        <f t="shared" si="35"/>
        <v>241</v>
      </c>
      <c r="J245" s="27">
        <f t="shared" si="36"/>
        <v>301</v>
      </c>
      <c r="K245" s="27">
        <f t="shared" si="37"/>
        <v>215</v>
      </c>
      <c r="L245" s="27">
        <f t="shared" si="38"/>
        <v>3.2990278804962634E-10</v>
      </c>
      <c r="M245" s="32">
        <f t="shared" si="39"/>
        <v>25</v>
      </c>
      <c r="N245" s="27">
        <f t="shared" si="40"/>
        <v>0</v>
      </c>
      <c r="O245" s="27">
        <f t="shared" si="40"/>
        <v>0</v>
      </c>
      <c r="P245" s="27">
        <f t="shared" si="40"/>
        <v>0</v>
      </c>
      <c r="Q245" s="27">
        <f t="shared" si="40"/>
        <v>0</v>
      </c>
      <c r="R245" s="27">
        <f t="shared" si="40"/>
        <v>0</v>
      </c>
      <c r="S245" s="27">
        <f t="shared" si="40"/>
        <v>0</v>
      </c>
      <c r="T245" s="32">
        <f t="shared" si="40"/>
        <v>0</v>
      </c>
      <c r="U245" s="10"/>
    </row>
    <row r="246" spans="1:21" x14ac:dyDescent="0.25">
      <c r="A246" s="10"/>
      <c r="B246" s="4">
        <f>IF(ISBLANK('INPUT | Operations'!$B251),"",COUNT('INPUT | Operations'!$B$12:$B250))</f>
        <v>239</v>
      </c>
      <c r="C246" s="27">
        <f>IF(ISNUMBER($B246),('INPUT | Operations'!$C250+'INPUT | Operations'!$C251)/2,"")</f>
        <v>320400</v>
      </c>
      <c r="D246" s="28">
        <f t="shared" si="32"/>
        <v>97.657920000000004</v>
      </c>
      <c r="E246" s="26">
        <f>IF(ISNUMBER($B246),'INPUT | Operations'!$B251-'INPUT | Operations'!$B250,"")</f>
        <v>1</v>
      </c>
      <c r="F246" s="32">
        <f>IF(ISNUMBER($B246),IF('INPUT | Operations'!$B251&lt;Booster_BurnTime,1,IF('INPUT | Operations'!$B250&lt;=Booster_BurnTime,(Booster_BurnTime-'INPUT | Operations'!$B250)/('INPUT | Operations'!$B251-'INPUT | Operations'!$B250),0))*'INPUT | Operations'!$E250*NumberOfBoosters*NumberOfOps*$E246,"")</f>
        <v>0</v>
      </c>
      <c r="G246" s="34">
        <f t="shared" si="33"/>
        <v>280.85624999999999</v>
      </c>
      <c r="H246" s="27">
        <f t="shared" si="34"/>
        <v>34</v>
      </c>
      <c r="I246" s="27">
        <f t="shared" si="35"/>
        <v>241</v>
      </c>
      <c r="J246" s="27">
        <f t="shared" si="36"/>
        <v>301</v>
      </c>
      <c r="K246" s="27">
        <f t="shared" si="37"/>
        <v>215</v>
      </c>
      <c r="L246" s="27">
        <f t="shared" si="38"/>
        <v>3.0996812741250823E-10</v>
      </c>
      <c r="M246" s="32">
        <f t="shared" si="39"/>
        <v>25</v>
      </c>
      <c r="N246" s="27">
        <f t="shared" si="40"/>
        <v>0</v>
      </c>
      <c r="O246" s="27">
        <f t="shared" si="40"/>
        <v>0</v>
      </c>
      <c r="P246" s="27">
        <f t="shared" si="40"/>
        <v>0</v>
      </c>
      <c r="Q246" s="27">
        <f t="shared" si="40"/>
        <v>0</v>
      </c>
      <c r="R246" s="27">
        <f t="shared" si="40"/>
        <v>0</v>
      </c>
      <c r="S246" s="27">
        <f t="shared" si="40"/>
        <v>0</v>
      </c>
      <c r="T246" s="32">
        <f t="shared" si="40"/>
        <v>0</v>
      </c>
      <c r="U246" s="10"/>
    </row>
    <row r="247" spans="1:21" x14ac:dyDescent="0.25">
      <c r="A247" s="10"/>
      <c r="B247" s="4">
        <f>IF(ISBLANK('INPUT | Operations'!$B252),"",COUNT('INPUT | Operations'!$B$12:$B251))</f>
        <v>240</v>
      </c>
      <c r="C247" s="27">
        <f>IF(ISNUMBER($B247),('INPUT | Operations'!$C251+'INPUT | Operations'!$C252)/2,"")</f>
        <v>321177.5</v>
      </c>
      <c r="D247" s="28">
        <f t="shared" si="32"/>
        <v>97.894902000000002</v>
      </c>
      <c r="E247" s="26">
        <f>IF(ISNUMBER($B247),'INPUT | Operations'!$B252-'INPUT | Operations'!$B251,"")</f>
        <v>1</v>
      </c>
      <c r="F247" s="32">
        <f>IF(ISNUMBER($B247),IF('INPUT | Operations'!$B252&lt;Booster_BurnTime,1,IF('INPUT | Operations'!$B251&lt;=Booster_BurnTime,(Booster_BurnTime-'INPUT | Operations'!$B251)/('INPUT | Operations'!$B252-'INPUT | Operations'!$B251),0))*'INPUT | Operations'!$E251*NumberOfBoosters*NumberOfOps*$E247,"")</f>
        <v>0</v>
      </c>
      <c r="G247" s="34">
        <f t="shared" si="33"/>
        <v>280.85624999999999</v>
      </c>
      <c r="H247" s="27">
        <f t="shared" si="34"/>
        <v>34</v>
      </c>
      <c r="I247" s="27">
        <f t="shared" si="35"/>
        <v>241</v>
      </c>
      <c r="J247" s="27">
        <f t="shared" si="36"/>
        <v>301</v>
      </c>
      <c r="K247" s="27">
        <f t="shared" si="37"/>
        <v>215</v>
      </c>
      <c r="L247" s="27">
        <f t="shared" si="38"/>
        <v>2.9144583022654434E-10</v>
      </c>
      <c r="M247" s="32">
        <f t="shared" si="39"/>
        <v>25</v>
      </c>
      <c r="N247" s="27">
        <f t="shared" si="40"/>
        <v>0</v>
      </c>
      <c r="O247" s="27">
        <f t="shared" si="40"/>
        <v>0</v>
      </c>
      <c r="P247" s="27">
        <f t="shared" si="40"/>
        <v>0</v>
      </c>
      <c r="Q247" s="27">
        <f t="shared" si="40"/>
        <v>0</v>
      </c>
      <c r="R247" s="27">
        <f t="shared" si="40"/>
        <v>0</v>
      </c>
      <c r="S247" s="27">
        <f t="shared" si="40"/>
        <v>0</v>
      </c>
      <c r="T247" s="32">
        <f t="shared" si="40"/>
        <v>0</v>
      </c>
      <c r="U247" s="10"/>
    </row>
    <row r="248" spans="1:21" x14ac:dyDescent="0.25">
      <c r="A248" s="10"/>
      <c r="B248" s="4">
        <f>IF(ISBLANK('INPUT | Operations'!$B253),"",COUNT('INPUT | Operations'!$B$12:$B252))</f>
        <v>241</v>
      </c>
      <c r="C248" s="27">
        <f>IF(ISNUMBER($B248),('INPUT | Operations'!$C252+'INPUT | Operations'!$C253)/2,"")</f>
        <v>321945.5</v>
      </c>
      <c r="D248" s="28">
        <f t="shared" si="32"/>
        <v>98.128988399999997</v>
      </c>
      <c r="E248" s="26">
        <f>IF(ISNUMBER($B248),'INPUT | Operations'!$B253-'INPUT | Operations'!$B252,"")</f>
        <v>1</v>
      </c>
      <c r="F248" s="32">
        <f>IF(ISNUMBER($B248),IF('INPUT | Operations'!$B253&lt;Booster_BurnTime,1,IF('INPUT | Operations'!$B252&lt;=Booster_BurnTime,(Booster_BurnTime-'INPUT | Operations'!$B252)/('INPUT | Operations'!$B253-'INPUT | Operations'!$B252),0))*'INPUT | Operations'!$E252*NumberOfBoosters*NumberOfOps*$E248,"")</f>
        <v>0</v>
      </c>
      <c r="G248" s="34">
        <f t="shared" si="33"/>
        <v>280.85624999999999</v>
      </c>
      <c r="H248" s="27">
        <f t="shared" si="34"/>
        <v>34</v>
      </c>
      <c r="I248" s="27">
        <f t="shared" si="35"/>
        <v>241</v>
      </c>
      <c r="J248" s="27">
        <f t="shared" si="36"/>
        <v>301</v>
      </c>
      <c r="K248" s="27">
        <f t="shared" si="37"/>
        <v>215</v>
      </c>
      <c r="L248" s="27">
        <f t="shared" si="38"/>
        <v>2.7423672504152898E-10</v>
      </c>
      <c r="M248" s="32">
        <f t="shared" si="39"/>
        <v>25</v>
      </c>
      <c r="N248" s="27">
        <f t="shared" si="40"/>
        <v>0</v>
      </c>
      <c r="O248" s="27">
        <f t="shared" si="40"/>
        <v>0</v>
      </c>
      <c r="P248" s="27">
        <f t="shared" si="40"/>
        <v>0</v>
      </c>
      <c r="Q248" s="27">
        <f t="shared" si="40"/>
        <v>0</v>
      </c>
      <c r="R248" s="27">
        <f t="shared" si="40"/>
        <v>0</v>
      </c>
      <c r="S248" s="27">
        <f t="shared" si="40"/>
        <v>0</v>
      </c>
      <c r="T248" s="32">
        <f t="shared" si="40"/>
        <v>0</v>
      </c>
      <c r="U248" s="10"/>
    </row>
    <row r="249" spans="1:21" x14ac:dyDescent="0.25">
      <c r="A249" s="10"/>
      <c r="B249" s="4">
        <f>IF(ISBLANK('INPUT | Operations'!$B254),"",COUNT('INPUT | Operations'!$B$12:$B253))</f>
        <v>242</v>
      </c>
      <c r="C249" s="27">
        <f>IF(ISNUMBER($B249),('INPUT | Operations'!$C253+'INPUT | Operations'!$C254)/2,"")</f>
        <v>322704</v>
      </c>
      <c r="D249" s="28">
        <f t="shared" si="32"/>
        <v>98.360179200000005</v>
      </c>
      <c r="E249" s="26">
        <f>IF(ISNUMBER($B249),'INPUT | Operations'!$B254-'INPUT | Operations'!$B253,"")</f>
        <v>1</v>
      </c>
      <c r="F249" s="32">
        <f>IF(ISNUMBER($B249),IF('INPUT | Operations'!$B254&lt;Booster_BurnTime,1,IF('INPUT | Operations'!$B253&lt;=Booster_BurnTime,(Booster_BurnTime-'INPUT | Operations'!$B253)/('INPUT | Operations'!$B254-'INPUT | Operations'!$B253),0))*'INPUT | Operations'!$E253*NumberOfBoosters*NumberOfOps*$E249,"")</f>
        <v>0</v>
      </c>
      <c r="G249" s="34">
        <f t="shared" si="33"/>
        <v>280.85624999999999</v>
      </c>
      <c r="H249" s="27">
        <f t="shared" si="34"/>
        <v>34</v>
      </c>
      <c r="I249" s="27">
        <f t="shared" si="35"/>
        <v>241</v>
      </c>
      <c r="J249" s="27">
        <f t="shared" si="36"/>
        <v>301</v>
      </c>
      <c r="K249" s="27">
        <f t="shared" si="37"/>
        <v>215</v>
      </c>
      <c r="L249" s="27">
        <f t="shared" si="38"/>
        <v>2.5823811493582336E-10</v>
      </c>
      <c r="M249" s="32">
        <f t="shared" si="39"/>
        <v>25</v>
      </c>
      <c r="N249" s="27">
        <f t="shared" si="40"/>
        <v>0</v>
      </c>
      <c r="O249" s="27">
        <f t="shared" si="40"/>
        <v>0</v>
      </c>
      <c r="P249" s="27">
        <f t="shared" si="40"/>
        <v>0</v>
      </c>
      <c r="Q249" s="27">
        <f t="shared" si="40"/>
        <v>0</v>
      </c>
      <c r="R249" s="27">
        <f t="shared" si="40"/>
        <v>0</v>
      </c>
      <c r="S249" s="27">
        <f t="shared" si="40"/>
        <v>0</v>
      </c>
      <c r="T249" s="32">
        <f t="shared" si="40"/>
        <v>0</v>
      </c>
      <c r="U249" s="10"/>
    </row>
    <row r="250" spans="1:21" x14ac:dyDescent="0.25">
      <c r="A250" s="10"/>
      <c r="B250" s="4">
        <f>IF(ISBLANK('INPUT | Operations'!$B255),"",COUNT('INPUT | Operations'!$B$12:$B254))</f>
        <v>243</v>
      </c>
      <c r="C250" s="27">
        <f>IF(ISNUMBER($B250),('INPUT | Operations'!$C254+'INPUT | Operations'!$C255)/2,"")</f>
        <v>323637</v>
      </c>
      <c r="D250" s="28">
        <f t="shared" si="32"/>
        <v>98.644557599999999</v>
      </c>
      <c r="E250" s="26">
        <f>IF(ISNUMBER($B250),'INPUT | Operations'!$B255-'INPUT | Operations'!$B254,"")</f>
        <v>1</v>
      </c>
      <c r="F250" s="32">
        <f>IF(ISNUMBER($B250),IF('INPUT | Operations'!$B255&lt;Booster_BurnTime,1,IF('INPUT | Operations'!$B254&lt;=Booster_BurnTime,(Booster_BurnTime-'INPUT | Operations'!$B254)/('INPUT | Operations'!$B255-'INPUT | Operations'!$B254),0))*'INPUT | Operations'!$E254*NumberOfBoosters*NumberOfOps*$E250,"")</f>
        <v>0</v>
      </c>
      <c r="G250" s="34">
        <f t="shared" si="33"/>
        <v>280.85624999999999</v>
      </c>
      <c r="H250" s="27">
        <f t="shared" si="34"/>
        <v>34</v>
      </c>
      <c r="I250" s="27">
        <f t="shared" si="35"/>
        <v>241</v>
      </c>
      <c r="J250" s="27">
        <f t="shared" si="36"/>
        <v>301</v>
      </c>
      <c r="K250" s="27">
        <f t="shared" si="37"/>
        <v>215</v>
      </c>
      <c r="L250" s="27">
        <f t="shared" si="38"/>
        <v>2.3983320471931673E-10</v>
      </c>
      <c r="M250" s="32">
        <f t="shared" si="39"/>
        <v>25</v>
      </c>
      <c r="N250" s="27">
        <f t="shared" si="40"/>
        <v>0</v>
      </c>
      <c r="O250" s="27">
        <f t="shared" si="40"/>
        <v>0</v>
      </c>
      <c r="P250" s="27">
        <f t="shared" si="40"/>
        <v>0</v>
      </c>
      <c r="Q250" s="27">
        <f t="shared" si="40"/>
        <v>0</v>
      </c>
      <c r="R250" s="27">
        <f t="shared" si="40"/>
        <v>0</v>
      </c>
      <c r="S250" s="27">
        <f t="shared" si="40"/>
        <v>0</v>
      </c>
      <c r="T250" s="32">
        <f t="shared" si="40"/>
        <v>0</v>
      </c>
      <c r="U250" s="10"/>
    </row>
    <row r="251" spans="1:21" x14ac:dyDescent="0.25">
      <c r="A251" s="10"/>
      <c r="B251" s="4">
        <f>IF(ISBLANK('INPUT | Operations'!$B256),"",COUNT('INPUT | Operations'!$B$12:$B255))</f>
        <v>244</v>
      </c>
      <c r="C251" s="27">
        <f>IF(ISNUMBER($B251),('INPUT | Operations'!$C255+'INPUT | Operations'!$C256)/2,"")</f>
        <v>324740</v>
      </c>
      <c r="D251" s="28">
        <f t="shared" si="32"/>
        <v>98.98075200000001</v>
      </c>
      <c r="E251" s="26">
        <f>IF(ISNUMBER($B251),'INPUT | Operations'!$B256-'INPUT | Operations'!$B255,"")</f>
        <v>1</v>
      </c>
      <c r="F251" s="32">
        <f>IF(ISNUMBER($B251),IF('INPUT | Operations'!$B256&lt;Booster_BurnTime,1,IF('INPUT | Operations'!$B255&lt;=Booster_BurnTime,(Booster_BurnTime-'INPUT | Operations'!$B255)/('INPUT | Operations'!$B256-'INPUT | Operations'!$B255),0))*'INPUT | Operations'!$E255*NumberOfBoosters*NumberOfOps*$E251,"")</f>
        <v>0</v>
      </c>
      <c r="G251" s="34">
        <f t="shared" si="33"/>
        <v>280.85624999999999</v>
      </c>
      <c r="H251" s="27">
        <f t="shared" si="34"/>
        <v>34</v>
      </c>
      <c r="I251" s="27">
        <f t="shared" si="35"/>
        <v>241</v>
      </c>
      <c r="J251" s="27">
        <f t="shared" si="36"/>
        <v>301</v>
      </c>
      <c r="K251" s="27">
        <f t="shared" si="37"/>
        <v>215</v>
      </c>
      <c r="L251" s="27">
        <f t="shared" si="38"/>
        <v>2.1975936612693005E-10</v>
      </c>
      <c r="M251" s="32">
        <f t="shared" si="39"/>
        <v>25</v>
      </c>
      <c r="N251" s="27">
        <f t="shared" si="40"/>
        <v>0</v>
      </c>
      <c r="O251" s="27">
        <f t="shared" si="40"/>
        <v>0</v>
      </c>
      <c r="P251" s="27">
        <f t="shared" si="40"/>
        <v>0</v>
      </c>
      <c r="Q251" s="27">
        <f t="shared" si="40"/>
        <v>0</v>
      </c>
      <c r="R251" s="27">
        <f t="shared" si="40"/>
        <v>0</v>
      </c>
      <c r="S251" s="27">
        <f t="shared" si="40"/>
        <v>0</v>
      </c>
      <c r="T251" s="32">
        <f t="shared" si="40"/>
        <v>0</v>
      </c>
      <c r="U251" s="10"/>
    </row>
    <row r="252" spans="1:21" x14ac:dyDescent="0.25">
      <c r="A252" s="10"/>
      <c r="B252" s="4">
        <f>IF(ISBLANK('INPUT | Operations'!$B257),"",COUNT('INPUT | Operations'!$B$12:$B256))</f>
        <v>245</v>
      </c>
      <c r="C252" s="27">
        <f>IF(ISNUMBER($B252),('INPUT | Operations'!$C256+'INPUT | Operations'!$C257)/2,"")</f>
        <v>325645.5</v>
      </c>
      <c r="D252" s="28">
        <f t="shared" si="32"/>
        <v>99.256748400000006</v>
      </c>
      <c r="E252" s="26">
        <f>IF(ISNUMBER($B252),'INPUT | Operations'!$B257-'INPUT | Operations'!$B256,"")</f>
        <v>1</v>
      </c>
      <c r="F252" s="32">
        <f>IF(ISNUMBER($B252),IF('INPUT | Operations'!$B257&lt;Booster_BurnTime,1,IF('INPUT | Operations'!$B256&lt;=Booster_BurnTime,(Booster_BurnTime-'INPUT | Operations'!$B256)/('INPUT | Operations'!$B257-'INPUT | Operations'!$B256),0))*'INPUT | Operations'!$E256*NumberOfBoosters*NumberOfOps*$E252,"")</f>
        <v>0</v>
      </c>
      <c r="G252" s="34">
        <f t="shared" si="33"/>
        <v>280.85624999999999</v>
      </c>
      <c r="H252" s="27">
        <f t="shared" si="34"/>
        <v>34</v>
      </c>
      <c r="I252" s="27">
        <f t="shared" si="35"/>
        <v>241</v>
      </c>
      <c r="J252" s="27">
        <f t="shared" si="36"/>
        <v>301</v>
      </c>
      <c r="K252" s="27">
        <f t="shared" si="37"/>
        <v>215</v>
      </c>
      <c r="L252" s="27">
        <f t="shared" si="38"/>
        <v>2.0454215545738663E-10</v>
      </c>
      <c r="M252" s="32">
        <f t="shared" si="39"/>
        <v>25</v>
      </c>
      <c r="N252" s="27">
        <f t="shared" si="40"/>
        <v>0</v>
      </c>
      <c r="O252" s="27">
        <f t="shared" si="40"/>
        <v>0</v>
      </c>
      <c r="P252" s="27">
        <f t="shared" si="40"/>
        <v>0</v>
      </c>
      <c r="Q252" s="27">
        <f t="shared" si="40"/>
        <v>0</v>
      </c>
      <c r="R252" s="27">
        <f t="shared" si="40"/>
        <v>0</v>
      </c>
      <c r="S252" s="27">
        <f t="shared" si="40"/>
        <v>0</v>
      </c>
      <c r="T252" s="32">
        <f t="shared" si="40"/>
        <v>0</v>
      </c>
      <c r="U252" s="10"/>
    </row>
    <row r="253" spans="1:21" x14ac:dyDescent="0.25">
      <c r="A253" s="10"/>
      <c r="B253" s="4">
        <f>IF(ISBLANK('INPUT | Operations'!$B258),"",COUNT('INPUT | Operations'!$B$12:$B257))</f>
        <v>246</v>
      </c>
      <c r="C253" s="27">
        <f>IF(ISNUMBER($B253),('INPUT | Operations'!$C257+'INPUT | Operations'!$C258)/2,"")</f>
        <v>326358</v>
      </c>
      <c r="D253" s="28">
        <f t="shared" si="32"/>
        <v>99.473918400000017</v>
      </c>
      <c r="E253" s="26">
        <f>IF(ISNUMBER($B253),'INPUT | Operations'!$B258-'INPUT | Operations'!$B257,"")</f>
        <v>1</v>
      </c>
      <c r="F253" s="32">
        <f>IF(ISNUMBER($B253),IF('INPUT | Operations'!$B258&lt;Booster_BurnTime,1,IF('INPUT | Operations'!$B257&lt;=Booster_BurnTime,(Booster_BurnTime-'INPUT | Operations'!$B257)/('INPUT | Operations'!$B258-'INPUT | Operations'!$B257),0))*'INPUT | Operations'!$E257*NumberOfBoosters*NumberOfOps*$E253,"")</f>
        <v>0</v>
      </c>
      <c r="G253" s="34">
        <f t="shared" si="33"/>
        <v>280.85624999999999</v>
      </c>
      <c r="H253" s="27">
        <f t="shared" si="34"/>
        <v>34</v>
      </c>
      <c r="I253" s="27">
        <f t="shared" si="35"/>
        <v>241</v>
      </c>
      <c r="J253" s="27">
        <f t="shared" si="36"/>
        <v>301</v>
      </c>
      <c r="K253" s="27">
        <f t="shared" si="37"/>
        <v>215</v>
      </c>
      <c r="L253" s="27">
        <f t="shared" si="38"/>
        <v>1.9331285626554909E-10</v>
      </c>
      <c r="M253" s="32">
        <f t="shared" si="39"/>
        <v>25</v>
      </c>
      <c r="N253" s="27">
        <f t="shared" si="40"/>
        <v>0</v>
      </c>
      <c r="O253" s="27">
        <f t="shared" si="40"/>
        <v>0</v>
      </c>
      <c r="P253" s="27">
        <f t="shared" si="40"/>
        <v>0</v>
      </c>
      <c r="Q253" s="27">
        <f t="shared" si="40"/>
        <v>0</v>
      </c>
      <c r="R253" s="27">
        <f t="shared" si="40"/>
        <v>0</v>
      </c>
      <c r="S253" s="27">
        <f t="shared" si="40"/>
        <v>0</v>
      </c>
      <c r="T253" s="32">
        <f t="shared" si="40"/>
        <v>0</v>
      </c>
      <c r="U253" s="10"/>
    </row>
    <row r="254" spans="1:21" x14ac:dyDescent="0.25">
      <c r="A254" s="10"/>
      <c r="B254" s="4">
        <f>IF(ISBLANK('INPUT | Operations'!$B259),"",COUNT('INPUT | Operations'!$B$12:$B258))</f>
        <v>247</v>
      </c>
      <c r="C254" s="27">
        <f>IF(ISNUMBER($B254),('INPUT | Operations'!$C258+'INPUT | Operations'!$C259)/2,"")</f>
        <v>327061</v>
      </c>
      <c r="D254" s="28">
        <f t="shared" si="32"/>
        <v>99.68819280000001</v>
      </c>
      <c r="E254" s="26">
        <f>IF(ISNUMBER($B254),'INPUT | Operations'!$B259-'INPUT | Operations'!$B258,"")</f>
        <v>1</v>
      </c>
      <c r="F254" s="32">
        <f>IF(ISNUMBER($B254),IF('INPUT | Operations'!$B259&lt;Booster_BurnTime,1,IF('INPUT | Operations'!$B258&lt;=Booster_BurnTime,(Booster_BurnTime-'INPUT | Operations'!$B258)/('INPUT | Operations'!$B259-'INPUT | Operations'!$B258),0))*'INPUT | Operations'!$E258*NumberOfBoosters*NumberOfOps*$E254,"")</f>
        <v>0</v>
      </c>
      <c r="G254" s="34">
        <f t="shared" si="33"/>
        <v>280.85624999999999</v>
      </c>
      <c r="H254" s="27">
        <f t="shared" si="34"/>
        <v>34</v>
      </c>
      <c r="I254" s="27">
        <f t="shared" si="35"/>
        <v>241</v>
      </c>
      <c r="J254" s="27">
        <f t="shared" si="36"/>
        <v>301</v>
      </c>
      <c r="K254" s="27">
        <f t="shared" si="37"/>
        <v>215</v>
      </c>
      <c r="L254" s="27">
        <f t="shared" si="38"/>
        <v>1.8283764063533488E-10</v>
      </c>
      <c r="M254" s="32">
        <f t="shared" si="39"/>
        <v>25</v>
      </c>
      <c r="N254" s="27">
        <f t="shared" si="40"/>
        <v>0</v>
      </c>
      <c r="O254" s="27">
        <f t="shared" si="40"/>
        <v>0</v>
      </c>
      <c r="P254" s="27">
        <f t="shared" si="40"/>
        <v>0</v>
      </c>
      <c r="Q254" s="27">
        <f t="shared" si="40"/>
        <v>0</v>
      </c>
      <c r="R254" s="27">
        <f t="shared" si="40"/>
        <v>0</v>
      </c>
      <c r="S254" s="27">
        <f t="shared" si="40"/>
        <v>0</v>
      </c>
      <c r="T254" s="32">
        <f t="shared" si="40"/>
        <v>0</v>
      </c>
      <c r="U254" s="10"/>
    </row>
    <row r="255" spans="1:21" x14ac:dyDescent="0.25">
      <c r="A255" s="10"/>
      <c r="B255" s="4">
        <f>IF(ISBLANK('INPUT | Operations'!$B260),"",COUNT('INPUT | Operations'!$B$12:$B259))</f>
        <v>248</v>
      </c>
      <c r="C255" s="27">
        <f>IF(ISNUMBER($B255),('INPUT | Operations'!$C259+'INPUT | Operations'!$C260)/2,"")</f>
        <v>327755</v>
      </c>
      <c r="D255" s="28">
        <f t="shared" si="32"/>
        <v>99.899724000000006</v>
      </c>
      <c r="E255" s="26">
        <f>IF(ISNUMBER($B255),'INPUT | Operations'!$B260-'INPUT | Operations'!$B259,"")</f>
        <v>1</v>
      </c>
      <c r="F255" s="32">
        <f>IF(ISNUMBER($B255),IF('INPUT | Operations'!$B260&lt;Booster_BurnTime,1,IF('INPUT | Operations'!$B259&lt;=Booster_BurnTime,(Booster_BurnTime-'INPUT | Operations'!$B259)/('INPUT | Operations'!$B260-'INPUT | Operations'!$B259),0))*'INPUT | Operations'!$E259*NumberOfBoosters*NumberOfOps*$E255,"")</f>
        <v>0</v>
      </c>
      <c r="G255" s="34">
        <f t="shared" si="33"/>
        <v>280.85624999999999</v>
      </c>
      <c r="H255" s="27">
        <f t="shared" si="34"/>
        <v>34</v>
      </c>
      <c r="I255" s="27">
        <f t="shared" si="35"/>
        <v>241</v>
      </c>
      <c r="J255" s="27">
        <f t="shared" si="36"/>
        <v>301</v>
      </c>
      <c r="K255" s="27">
        <f t="shared" si="37"/>
        <v>215</v>
      </c>
      <c r="L255" s="27">
        <f t="shared" si="38"/>
        <v>1.7305343807278351E-10</v>
      </c>
      <c r="M255" s="32">
        <f t="shared" si="39"/>
        <v>25</v>
      </c>
      <c r="N255" s="27">
        <f t="shared" si="40"/>
        <v>0</v>
      </c>
      <c r="O255" s="27">
        <f t="shared" si="40"/>
        <v>0</v>
      </c>
      <c r="P255" s="27">
        <f t="shared" si="40"/>
        <v>0</v>
      </c>
      <c r="Q255" s="27">
        <f t="shared" si="40"/>
        <v>0</v>
      </c>
      <c r="R255" s="27">
        <f t="shared" si="40"/>
        <v>0</v>
      </c>
      <c r="S255" s="27">
        <f t="shared" si="40"/>
        <v>0</v>
      </c>
      <c r="T255" s="32">
        <f t="shared" si="40"/>
        <v>0</v>
      </c>
      <c r="U255" s="10"/>
    </row>
    <row r="256" spans="1:21" x14ac:dyDescent="0.25">
      <c r="A256" s="10"/>
      <c r="B256" s="4">
        <f>IF(ISBLANK('INPUT | Operations'!$B261),"",COUNT('INPUT | Operations'!$B$12:$B260))</f>
        <v>249</v>
      </c>
      <c r="C256" s="27">
        <f>IF(ISNUMBER($B256),('INPUT | Operations'!$C260+'INPUT | Operations'!$C261)/2,"")</f>
        <v>328440</v>
      </c>
      <c r="D256" s="28">
        <f t="shared" si="32"/>
        <v>100.108512</v>
      </c>
      <c r="E256" s="26">
        <f>IF(ISNUMBER($B256),'INPUT | Operations'!$B261-'INPUT | Operations'!$B260,"")</f>
        <v>1</v>
      </c>
      <c r="F256" s="32">
        <f>IF(ISNUMBER($B256),IF('INPUT | Operations'!$B261&lt;Booster_BurnTime,1,IF('INPUT | Operations'!$B260&lt;=Booster_BurnTime,(Booster_BurnTime-'INPUT | Operations'!$B260)/('INPUT | Operations'!$B261-'INPUT | Operations'!$B260),0))*'INPUT | Operations'!$E260*NumberOfBoosters*NumberOfOps*$E256,"")</f>
        <v>0</v>
      </c>
      <c r="G256" s="34">
        <f t="shared" si="33"/>
        <v>280.85624999999999</v>
      </c>
      <c r="H256" s="27">
        <f t="shared" si="34"/>
        <v>34</v>
      </c>
      <c r="I256" s="27">
        <f t="shared" si="35"/>
        <v>241</v>
      </c>
      <c r="J256" s="27">
        <f t="shared" si="36"/>
        <v>301</v>
      </c>
      <c r="K256" s="27">
        <f t="shared" si="37"/>
        <v>215</v>
      </c>
      <c r="L256" s="27">
        <f t="shared" si="38"/>
        <v>1.6390968212862177E-10</v>
      </c>
      <c r="M256" s="32">
        <f t="shared" si="39"/>
        <v>25</v>
      </c>
      <c r="N256" s="27">
        <f t="shared" si="40"/>
        <v>0</v>
      </c>
      <c r="O256" s="27">
        <f t="shared" si="40"/>
        <v>0</v>
      </c>
      <c r="P256" s="27">
        <f t="shared" si="40"/>
        <v>0</v>
      </c>
      <c r="Q256" s="27">
        <f t="shared" si="40"/>
        <v>0</v>
      </c>
      <c r="R256" s="27">
        <f t="shared" si="40"/>
        <v>0</v>
      </c>
      <c r="S256" s="27">
        <f t="shared" si="40"/>
        <v>0</v>
      </c>
      <c r="T256" s="32">
        <f t="shared" si="40"/>
        <v>0</v>
      </c>
      <c r="U256" s="10"/>
    </row>
    <row r="257" spans="1:21" x14ac:dyDescent="0.25">
      <c r="A257" s="10"/>
      <c r="B257" s="4">
        <f>IF(ISBLANK('INPUT | Operations'!$B262),"",COUNT('INPUT | Operations'!$B$12:$B261))</f>
        <v>250</v>
      </c>
      <c r="C257" s="27">
        <f>IF(ISNUMBER($B257),('INPUT | Operations'!$C261+'INPUT | Operations'!$C262)/2,"")</f>
        <v>329116</v>
      </c>
      <c r="D257" s="28">
        <f t="shared" si="32"/>
        <v>100.31455680000001</v>
      </c>
      <c r="E257" s="26">
        <f>IF(ISNUMBER($B257),'INPUT | Operations'!$B262-'INPUT | Operations'!$B261,"")</f>
        <v>1</v>
      </c>
      <c r="F257" s="32">
        <f>IF(ISNUMBER($B257),IF('INPUT | Operations'!$B262&lt;Booster_BurnTime,1,IF('INPUT | Operations'!$B261&lt;=Booster_BurnTime,(Booster_BurnTime-'INPUT | Operations'!$B261)/('INPUT | Operations'!$B262-'INPUT | Operations'!$B261),0))*'INPUT | Operations'!$E261*NumberOfBoosters*NumberOfOps*$E257,"")</f>
        <v>0</v>
      </c>
      <c r="G257" s="34">
        <f t="shared" si="33"/>
        <v>280.85624999999999</v>
      </c>
      <c r="H257" s="27">
        <f t="shared" si="34"/>
        <v>34</v>
      </c>
      <c r="I257" s="27">
        <f t="shared" si="35"/>
        <v>241</v>
      </c>
      <c r="J257" s="27">
        <f t="shared" si="36"/>
        <v>301</v>
      </c>
      <c r="K257" s="27">
        <f t="shared" si="37"/>
        <v>215</v>
      </c>
      <c r="L257" s="27">
        <f t="shared" si="38"/>
        <v>1.5535982985790168E-10</v>
      </c>
      <c r="M257" s="32">
        <f t="shared" si="39"/>
        <v>25</v>
      </c>
      <c r="N257" s="27">
        <f t="shared" si="40"/>
        <v>0</v>
      </c>
      <c r="O257" s="27">
        <f t="shared" si="40"/>
        <v>0</v>
      </c>
      <c r="P257" s="27">
        <f t="shared" si="40"/>
        <v>0</v>
      </c>
      <c r="Q257" s="27">
        <f t="shared" si="40"/>
        <v>0</v>
      </c>
      <c r="R257" s="27">
        <f t="shared" si="40"/>
        <v>0</v>
      </c>
      <c r="S257" s="27">
        <f t="shared" si="40"/>
        <v>0</v>
      </c>
      <c r="T257" s="32">
        <f t="shared" si="40"/>
        <v>0</v>
      </c>
      <c r="U257" s="10"/>
    </row>
    <row r="258" spans="1:21" x14ac:dyDescent="0.25">
      <c r="A258" s="10"/>
      <c r="B258" s="4">
        <f>IF(ISBLANK('INPUT | Operations'!$B263),"",COUNT('INPUT | Operations'!$B$12:$B262))</f>
        <v>251</v>
      </c>
      <c r="C258" s="27">
        <f>IF(ISNUMBER($B258),('INPUT | Operations'!$C262+'INPUT | Operations'!$C263)/2,"")</f>
        <v>329783</v>
      </c>
      <c r="D258" s="28">
        <f t="shared" si="32"/>
        <v>100.51785840000001</v>
      </c>
      <c r="E258" s="26">
        <f>IF(ISNUMBER($B258),'INPUT | Operations'!$B263-'INPUT | Operations'!$B262,"")</f>
        <v>1</v>
      </c>
      <c r="F258" s="32">
        <f>IF(ISNUMBER($B258),IF('INPUT | Operations'!$B263&lt;Booster_BurnTime,1,IF('INPUT | Operations'!$B262&lt;=Booster_BurnTime,(Booster_BurnTime-'INPUT | Operations'!$B262)/('INPUT | Operations'!$B263-'INPUT | Operations'!$B262),0))*'INPUT | Operations'!$E262*NumberOfBoosters*NumberOfOps*$E258,"")</f>
        <v>0</v>
      </c>
      <c r="G258" s="34">
        <f t="shared" si="33"/>
        <v>280.85624999999999</v>
      </c>
      <c r="H258" s="27">
        <f t="shared" si="34"/>
        <v>34</v>
      </c>
      <c r="I258" s="27">
        <f t="shared" si="35"/>
        <v>241</v>
      </c>
      <c r="J258" s="27">
        <f t="shared" si="36"/>
        <v>301</v>
      </c>
      <c r="K258" s="27">
        <f t="shared" si="37"/>
        <v>215</v>
      </c>
      <c r="L258" s="27">
        <f t="shared" si="38"/>
        <v>1.4736101986558932E-10</v>
      </c>
      <c r="M258" s="32">
        <f t="shared" si="39"/>
        <v>25</v>
      </c>
      <c r="N258" s="27">
        <f t="shared" si="40"/>
        <v>0</v>
      </c>
      <c r="O258" s="27">
        <f t="shared" si="40"/>
        <v>0</v>
      </c>
      <c r="P258" s="27">
        <f t="shared" si="40"/>
        <v>0</v>
      </c>
      <c r="Q258" s="27">
        <f t="shared" si="40"/>
        <v>0</v>
      </c>
      <c r="R258" s="27">
        <f t="shared" si="40"/>
        <v>0</v>
      </c>
      <c r="S258" s="27">
        <f t="shared" si="40"/>
        <v>0</v>
      </c>
      <c r="T258" s="32">
        <f t="shared" si="40"/>
        <v>0</v>
      </c>
      <c r="U258" s="10"/>
    </row>
    <row r="259" spans="1:21" x14ac:dyDescent="0.25">
      <c r="A259" s="10"/>
      <c r="B259" s="4">
        <f>IF(ISBLANK('INPUT | Operations'!$B264),"",COUNT('INPUT | Operations'!$B$12:$B263))</f>
        <v>252</v>
      </c>
      <c r="C259" s="27">
        <f>IF(ISNUMBER($B259),('INPUT | Operations'!$C263+'INPUT | Operations'!$C264)/2,"")</f>
        <v>330440.5</v>
      </c>
      <c r="D259" s="28">
        <f t="shared" si="32"/>
        <v>100.7182644</v>
      </c>
      <c r="E259" s="26">
        <f>IF(ISNUMBER($B259),'INPUT | Operations'!$B264-'INPUT | Operations'!$B263,"")</f>
        <v>1</v>
      </c>
      <c r="F259" s="32">
        <f>IF(ISNUMBER($B259),IF('INPUT | Operations'!$B264&lt;Booster_BurnTime,1,IF('INPUT | Operations'!$B263&lt;=Booster_BurnTime,(Booster_BurnTime-'INPUT | Operations'!$B263)/('INPUT | Operations'!$B264-'INPUT | Operations'!$B263),0))*'INPUT | Operations'!$E263*NumberOfBoosters*NumberOfOps*$E259,"")</f>
        <v>0</v>
      </c>
      <c r="G259" s="34">
        <f t="shared" si="33"/>
        <v>280.85624999999999</v>
      </c>
      <c r="H259" s="27">
        <f t="shared" si="34"/>
        <v>34</v>
      </c>
      <c r="I259" s="27">
        <f t="shared" si="35"/>
        <v>241</v>
      </c>
      <c r="J259" s="27">
        <f t="shared" si="36"/>
        <v>301</v>
      </c>
      <c r="K259" s="27">
        <f t="shared" si="37"/>
        <v>215</v>
      </c>
      <c r="L259" s="27">
        <f t="shared" si="38"/>
        <v>1.3987930356716932E-10</v>
      </c>
      <c r="M259" s="32">
        <f t="shared" si="39"/>
        <v>25</v>
      </c>
      <c r="N259" s="27">
        <f t="shared" si="40"/>
        <v>0</v>
      </c>
      <c r="O259" s="27">
        <f t="shared" si="40"/>
        <v>0</v>
      </c>
      <c r="P259" s="27">
        <f t="shared" si="40"/>
        <v>0</v>
      </c>
      <c r="Q259" s="27">
        <f t="shared" si="40"/>
        <v>0</v>
      </c>
      <c r="R259" s="27">
        <f t="shared" si="40"/>
        <v>0</v>
      </c>
      <c r="S259" s="27">
        <f t="shared" si="40"/>
        <v>0</v>
      </c>
      <c r="T259" s="32">
        <f t="shared" si="40"/>
        <v>0</v>
      </c>
      <c r="U259" s="10"/>
    </row>
    <row r="260" spans="1:21" x14ac:dyDescent="0.25">
      <c r="A260" s="10"/>
      <c r="B260" s="4">
        <f>IF(ISBLANK('INPUT | Operations'!$B265),"",COUNT('INPUT | Operations'!$B$12:$B264))</f>
        <v>253</v>
      </c>
      <c r="C260" s="27">
        <f>IF(ISNUMBER($B260),('INPUT | Operations'!$C264+'INPUT | Operations'!$C265)/2,"")</f>
        <v>331089.5</v>
      </c>
      <c r="D260" s="28">
        <f t="shared" si="32"/>
        <v>100.91607960000002</v>
      </c>
      <c r="E260" s="26">
        <f>IF(ISNUMBER($B260),'INPUT | Operations'!$B265-'INPUT | Operations'!$B264,"")</f>
        <v>1</v>
      </c>
      <c r="F260" s="32">
        <f>IF(ISNUMBER($B260),IF('INPUT | Operations'!$B265&lt;Booster_BurnTime,1,IF('INPUT | Operations'!$B264&lt;=Booster_BurnTime,(Booster_BurnTime-'INPUT | Operations'!$B264)/('INPUT | Operations'!$B265-'INPUT | Operations'!$B264),0))*'INPUT | Operations'!$E264*NumberOfBoosters*NumberOfOps*$E260,"")</f>
        <v>0</v>
      </c>
      <c r="G260" s="34">
        <f t="shared" si="33"/>
        <v>280.85624999999999</v>
      </c>
      <c r="H260" s="27">
        <f t="shared" si="34"/>
        <v>34</v>
      </c>
      <c r="I260" s="27">
        <f t="shared" si="35"/>
        <v>241</v>
      </c>
      <c r="J260" s="27">
        <f t="shared" si="36"/>
        <v>301</v>
      </c>
      <c r="K260" s="27">
        <f t="shared" si="37"/>
        <v>215</v>
      </c>
      <c r="L260" s="27">
        <f t="shared" si="38"/>
        <v>1.3286691410242294E-10</v>
      </c>
      <c r="M260" s="32">
        <f t="shared" si="39"/>
        <v>25</v>
      </c>
      <c r="N260" s="27">
        <f t="shared" si="40"/>
        <v>0</v>
      </c>
      <c r="O260" s="27">
        <f t="shared" si="40"/>
        <v>0</v>
      </c>
      <c r="P260" s="27">
        <f t="shared" si="40"/>
        <v>0</v>
      </c>
      <c r="Q260" s="27">
        <f t="shared" si="40"/>
        <v>0</v>
      </c>
      <c r="R260" s="27">
        <f t="shared" si="40"/>
        <v>0</v>
      </c>
      <c r="S260" s="27">
        <f t="shared" si="40"/>
        <v>0</v>
      </c>
      <c r="T260" s="32">
        <f t="shared" si="40"/>
        <v>0</v>
      </c>
      <c r="U260" s="10"/>
    </row>
    <row r="261" spans="1:21" x14ac:dyDescent="0.25">
      <c r="A261" s="10"/>
      <c r="B261" s="4">
        <f>IF(ISBLANK('INPUT | Operations'!$B266),"",COUNT('INPUT | Operations'!$B$12:$B265))</f>
        <v>254</v>
      </c>
      <c r="C261" s="27">
        <f>IF(ISNUMBER($B261),('INPUT | Operations'!$C265+'INPUT | Operations'!$C266)/2,"")</f>
        <v>331729.5</v>
      </c>
      <c r="D261" s="28">
        <f t="shared" si="32"/>
        <v>101.11115160000001</v>
      </c>
      <c r="E261" s="26">
        <f>IF(ISNUMBER($B261),'INPUT | Operations'!$B266-'INPUT | Operations'!$B265,"")</f>
        <v>1</v>
      </c>
      <c r="F261" s="32">
        <f>IF(ISNUMBER($B261),IF('INPUT | Operations'!$B266&lt;Booster_BurnTime,1,IF('INPUT | Operations'!$B265&lt;=Booster_BurnTime,(Booster_BurnTime-'INPUT | Operations'!$B265)/('INPUT | Operations'!$B266-'INPUT | Operations'!$B265),0))*'INPUT | Operations'!$E265*NumberOfBoosters*NumberOfOps*$E261,"")</f>
        <v>0</v>
      </c>
      <c r="G261" s="34">
        <f t="shared" si="33"/>
        <v>280.85624999999999</v>
      </c>
      <c r="H261" s="27">
        <f t="shared" si="34"/>
        <v>34</v>
      </c>
      <c r="I261" s="27">
        <f t="shared" si="35"/>
        <v>241</v>
      </c>
      <c r="J261" s="27">
        <f t="shared" si="36"/>
        <v>301</v>
      </c>
      <c r="K261" s="27">
        <f t="shared" si="37"/>
        <v>215</v>
      </c>
      <c r="L261" s="27">
        <f t="shared" si="38"/>
        <v>1.2629611406625408E-10</v>
      </c>
      <c r="M261" s="32">
        <f t="shared" si="39"/>
        <v>25</v>
      </c>
      <c r="N261" s="27">
        <f t="shared" si="40"/>
        <v>0</v>
      </c>
      <c r="O261" s="27">
        <f t="shared" si="40"/>
        <v>0</v>
      </c>
      <c r="P261" s="27">
        <f t="shared" si="40"/>
        <v>0</v>
      </c>
      <c r="Q261" s="27">
        <f t="shared" si="40"/>
        <v>0</v>
      </c>
      <c r="R261" s="27">
        <f t="shared" si="40"/>
        <v>0</v>
      </c>
      <c r="S261" s="27">
        <f t="shared" si="40"/>
        <v>0</v>
      </c>
      <c r="T261" s="32">
        <f t="shared" si="40"/>
        <v>0</v>
      </c>
      <c r="U261" s="10"/>
    </row>
    <row r="262" spans="1:21" x14ac:dyDescent="0.25">
      <c r="A262" s="10"/>
      <c r="B262" s="4">
        <f>IF(ISBLANK('INPUT | Operations'!$B267),"",COUNT('INPUT | Operations'!$B$12:$B266))</f>
        <v>255</v>
      </c>
      <c r="C262" s="27">
        <f>IF(ISNUMBER($B262),('INPUT | Operations'!$C266+'INPUT | Operations'!$C267)/2,"")</f>
        <v>332360.5</v>
      </c>
      <c r="D262" s="28">
        <f t="shared" si="32"/>
        <v>101.3034804</v>
      </c>
      <c r="E262" s="26">
        <f>IF(ISNUMBER($B262),'INPUT | Operations'!$B267-'INPUT | Operations'!$B266,"")</f>
        <v>1</v>
      </c>
      <c r="F262" s="32">
        <f>IF(ISNUMBER($B262),IF('INPUT | Operations'!$B267&lt;Booster_BurnTime,1,IF('INPUT | Operations'!$B266&lt;=Booster_BurnTime,(Booster_BurnTime-'INPUT | Operations'!$B266)/('INPUT | Operations'!$B267-'INPUT | Operations'!$B266),0))*'INPUT | Operations'!$E266*NumberOfBoosters*NumberOfOps*$E262,"")</f>
        <v>0</v>
      </c>
      <c r="G262" s="34">
        <f t="shared" si="33"/>
        <v>280.85624999999999</v>
      </c>
      <c r="H262" s="27">
        <f t="shared" si="34"/>
        <v>34</v>
      </c>
      <c r="I262" s="27">
        <f t="shared" si="35"/>
        <v>241</v>
      </c>
      <c r="J262" s="27">
        <f t="shared" si="36"/>
        <v>301</v>
      </c>
      <c r="K262" s="27">
        <f t="shared" si="37"/>
        <v>215</v>
      </c>
      <c r="L262" s="27">
        <f t="shared" si="38"/>
        <v>1.2013592059217848E-10</v>
      </c>
      <c r="M262" s="32">
        <f t="shared" si="39"/>
        <v>25</v>
      </c>
      <c r="N262" s="27">
        <f t="shared" si="40"/>
        <v>0</v>
      </c>
      <c r="O262" s="27">
        <f t="shared" si="40"/>
        <v>0</v>
      </c>
      <c r="P262" s="27">
        <f t="shared" si="40"/>
        <v>0</v>
      </c>
      <c r="Q262" s="27">
        <f t="shared" si="40"/>
        <v>0</v>
      </c>
      <c r="R262" s="27">
        <f t="shared" si="40"/>
        <v>0</v>
      </c>
      <c r="S262" s="27">
        <f t="shared" si="40"/>
        <v>0</v>
      </c>
      <c r="T262" s="32">
        <f t="shared" si="40"/>
        <v>0</v>
      </c>
      <c r="U262" s="10"/>
    </row>
    <row r="263" spans="1:21" x14ac:dyDescent="0.25">
      <c r="A263" s="10"/>
      <c r="B263" s="4">
        <f>IF(ISBLANK('INPUT | Operations'!$B268),"",COUNT('INPUT | Operations'!$B$12:$B267))</f>
        <v>256</v>
      </c>
      <c r="C263" s="27">
        <f>IF(ISNUMBER($B263),('INPUT | Operations'!$C267+'INPUT | Operations'!$C268)/2,"")</f>
        <v>332982.5</v>
      </c>
      <c r="D263" s="28">
        <f t="shared" si="32"/>
        <v>101.49306600000001</v>
      </c>
      <c r="E263" s="26">
        <f>IF(ISNUMBER($B263),'INPUT | Operations'!$B268-'INPUT | Operations'!$B267,"")</f>
        <v>1</v>
      </c>
      <c r="F263" s="32">
        <f>IF(ISNUMBER($B263),IF('INPUT | Operations'!$B268&lt;Booster_BurnTime,1,IF('INPUT | Operations'!$B267&lt;=Booster_BurnTime,(Booster_BurnTime-'INPUT | Operations'!$B267)/('INPUT | Operations'!$B268-'INPUT | Operations'!$B267),0))*'INPUT | Operations'!$E267*NumberOfBoosters*NumberOfOps*$E263,"")</f>
        <v>0</v>
      </c>
      <c r="G263" s="34">
        <f t="shared" si="33"/>
        <v>280.85624999999999</v>
      </c>
      <c r="H263" s="27">
        <f t="shared" si="34"/>
        <v>34</v>
      </c>
      <c r="I263" s="27">
        <f t="shared" si="35"/>
        <v>241</v>
      </c>
      <c r="J263" s="27">
        <f t="shared" si="36"/>
        <v>301</v>
      </c>
      <c r="K263" s="27">
        <f t="shared" si="37"/>
        <v>215</v>
      </c>
      <c r="L263" s="27">
        <f t="shared" si="38"/>
        <v>1.1435772996977301E-10</v>
      </c>
      <c r="M263" s="32">
        <f t="shared" si="39"/>
        <v>25</v>
      </c>
      <c r="N263" s="27">
        <f t="shared" si="40"/>
        <v>0</v>
      </c>
      <c r="O263" s="27">
        <f t="shared" si="40"/>
        <v>0</v>
      </c>
      <c r="P263" s="27">
        <f t="shared" si="40"/>
        <v>0</v>
      </c>
      <c r="Q263" s="27">
        <f t="shared" si="40"/>
        <v>0</v>
      </c>
      <c r="R263" s="27">
        <f t="shared" si="40"/>
        <v>0</v>
      </c>
      <c r="S263" s="27">
        <f t="shared" si="40"/>
        <v>0</v>
      </c>
      <c r="T263" s="32">
        <f t="shared" si="40"/>
        <v>0</v>
      </c>
      <c r="U263" s="10"/>
    </row>
    <row r="264" spans="1:21" x14ac:dyDescent="0.25">
      <c r="A264" s="10"/>
      <c r="B264" s="4">
        <f>IF(ISBLANK('INPUT | Operations'!$B269),"",COUNT('INPUT | Operations'!$B$12:$B268))</f>
        <v>257</v>
      </c>
      <c r="C264" s="27">
        <f>IF(ISNUMBER($B264),('INPUT | Operations'!$C268+'INPUT | Operations'!$C269)/2,"")</f>
        <v>333595.5</v>
      </c>
      <c r="D264" s="28">
        <f t="shared" ref="D264:D327" si="41">IF(ISNUMBER($B264),C264*0.3048/1000,"")</f>
        <v>101.6799084</v>
      </c>
      <c r="E264" s="26">
        <f>IF(ISNUMBER($B264),'INPUT | Operations'!$B269-'INPUT | Operations'!$B268,"")</f>
        <v>1</v>
      </c>
      <c r="F264" s="32">
        <f>IF(ISNUMBER($B264),IF('INPUT | Operations'!$B269&lt;Booster_BurnTime,1,IF('INPUT | Operations'!$B268&lt;=Booster_BurnTime,(Booster_BurnTime-'INPUT | Operations'!$B268)/('INPUT | Operations'!$B269-'INPUT | Operations'!$B268),0))*'INPUT | Operations'!$E268*NumberOfBoosters*NumberOfOps*$E264,"")</f>
        <v>0</v>
      </c>
      <c r="G264" s="34">
        <f t="shared" ref="G264:G327" si="42">IF(ISNUMBER($B264),Booster_H2O+MW_H2O/MW_H*Booster_H+MW_H2O/MW_H2*Booster_H2+Booster_OH,"")</f>
        <v>280.85624999999999</v>
      </c>
      <c r="H264" s="27">
        <f t="shared" ref="H264:H327" si="43">IF(ISNUMBER($B264),Booster_CO2+MW_CO2/MW_CO*(Booster_CO-$I264),"")</f>
        <v>34</v>
      </c>
      <c r="I264" s="27">
        <f t="shared" ref="I264:I327" si="44">IF(ISNUMBER($B264),MIN(0.0025*EXP(0.067*$D264)*(Booster_CO+Booster_CO2),Booster_CO),"")</f>
        <v>241</v>
      </c>
      <c r="J264" s="27">
        <f t="shared" ref="J264:J327" si="45">IF(ISNUMBER($B264),Booster_Al2O3,"")</f>
        <v>301</v>
      </c>
      <c r="K264" s="27">
        <f t="shared" ref="K264:K327" si="46">IF(ISNUMBER($B264),Booster_HCl+Booster_Cl+Booster_Cl2,"")</f>
        <v>215</v>
      </c>
      <c r="L264" s="27">
        <f t="shared" ref="L264:L327" si="47">IF(ISNUMBER($B264),Booster_NOx+33*EXP(-0.26*$D264),"")</f>
        <v>1.0893512193283605E-10</v>
      </c>
      <c r="M264" s="32">
        <f t="shared" ref="M264:M327" si="48">IF(ISNUMBER($B264),Booster_BC*MAX(0.04,MIN(1,0.04*EXP(0.12*($D264-15)))),"")</f>
        <v>25</v>
      </c>
      <c r="N264" s="27">
        <f t="shared" ref="N264:T300" si="49">IFERROR($F264*G264/1000,"")</f>
        <v>0</v>
      </c>
      <c r="O264" s="27">
        <f t="shared" si="49"/>
        <v>0</v>
      </c>
      <c r="P264" s="27">
        <f t="shared" si="49"/>
        <v>0</v>
      </c>
      <c r="Q264" s="27">
        <f t="shared" si="49"/>
        <v>0</v>
      </c>
      <c r="R264" s="27">
        <f t="shared" si="49"/>
        <v>0</v>
      </c>
      <c r="S264" s="27">
        <f t="shared" si="49"/>
        <v>0</v>
      </c>
      <c r="T264" s="32">
        <f t="shared" si="49"/>
        <v>0</v>
      </c>
      <c r="U264" s="10"/>
    </row>
    <row r="265" spans="1:21" x14ac:dyDescent="0.25">
      <c r="A265" s="10"/>
      <c r="B265" s="4">
        <f>IF(ISBLANK('INPUT | Operations'!$B270),"",COUNT('INPUT | Operations'!$B$12:$B269))</f>
        <v>258</v>
      </c>
      <c r="C265" s="27">
        <f>IF(ISNUMBER($B265),('INPUT | Operations'!$C269+'INPUT | Operations'!$C270)/2,"")</f>
        <v>334200</v>
      </c>
      <c r="D265" s="28">
        <f t="shared" si="41"/>
        <v>101.86416</v>
      </c>
      <c r="E265" s="26">
        <f>IF(ISNUMBER($B265),'INPUT | Operations'!$B270-'INPUT | Operations'!$B269,"")</f>
        <v>1</v>
      </c>
      <c r="F265" s="32">
        <f>IF(ISNUMBER($B265),IF('INPUT | Operations'!$B270&lt;Booster_BurnTime,1,IF('INPUT | Operations'!$B269&lt;=Booster_BurnTime,(Booster_BurnTime-'INPUT | Operations'!$B269)/('INPUT | Operations'!$B270-'INPUT | Operations'!$B269),0))*'INPUT | Operations'!$E269*NumberOfBoosters*NumberOfOps*$E265,"")</f>
        <v>0</v>
      </c>
      <c r="G265" s="34">
        <f t="shared" si="42"/>
        <v>280.85624999999999</v>
      </c>
      <c r="H265" s="27">
        <f t="shared" si="43"/>
        <v>34</v>
      </c>
      <c r="I265" s="27">
        <f t="shared" si="44"/>
        <v>241</v>
      </c>
      <c r="J265" s="27">
        <f t="shared" si="45"/>
        <v>301</v>
      </c>
      <c r="K265" s="27">
        <f t="shared" si="46"/>
        <v>215</v>
      </c>
      <c r="L265" s="27">
        <f t="shared" si="47"/>
        <v>1.0383956641067662E-10</v>
      </c>
      <c r="M265" s="32">
        <f t="shared" si="48"/>
        <v>25</v>
      </c>
      <c r="N265" s="27">
        <f t="shared" si="49"/>
        <v>0</v>
      </c>
      <c r="O265" s="27">
        <f t="shared" si="49"/>
        <v>0</v>
      </c>
      <c r="P265" s="27">
        <f t="shared" si="49"/>
        <v>0</v>
      </c>
      <c r="Q265" s="27">
        <f t="shared" si="49"/>
        <v>0</v>
      </c>
      <c r="R265" s="27">
        <f t="shared" si="49"/>
        <v>0</v>
      </c>
      <c r="S265" s="27">
        <f t="shared" si="49"/>
        <v>0</v>
      </c>
      <c r="T265" s="32">
        <f t="shared" si="49"/>
        <v>0</v>
      </c>
      <c r="U265" s="10"/>
    </row>
    <row r="266" spans="1:21" x14ac:dyDescent="0.25">
      <c r="A266" s="10"/>
      <c r="B266" s="4">
        <f>IF(ISBLANK('INPUT | Operations'!$B271),"",COUNT('INPUT | Operations'!$B$12:$B270))</f>
        <v>259</v>
      </c>
      <c r="C266" s="27">
        <f>IF(ISNUMBER($B266),('INPUT | Operations'!$C270+'INPUT | Operations'!$C271)/2,"")</f>
        <v>334795.5</v>
      </c>
      <c r="D266" s="28">
        <f t="shared" si="41"/>
        <v>102.04566840000001</v>
      </c>
      <c r="E266" s="26">
        <f>IF(ISNUMBER($B266),'INPUT | Operations'!$B271-'INPUT | Operations'!$B270,"")</f>
        <v>1</v>
      </c>
      <c r="F266" s="32">
        <f>IF(ISNUMBER($B266),IF('INPUT | Operations'!$B271&lt;Booster_BurnTime,1,IF('INPUT | Operations'!$B270&lt;=Booster_BurnTime,(Booster_BurnTime-'INPUT | Operations'!$B270)/('INPUT | Operations'!$B271-'INPUT | Operations'!$B270),0))*'INPUT | Operations'!$E270*NumberOfBoosters*NumberOfOps*$E266,"")</f>
        <v>0</v>
      </c>
      <c r="G266" s="34">
        <f t="shared" si="42"/>
        <v>280.85624999999999</v>
      </c>
      <c r="H266" s="27">
        <f t="shared" si="43"/>
        <v>34</v>
      </c>
      <c r="I266" s="27">
        <f t="shared" si="44"/>
        <v>241</v>
      </c>
      <c r="J266" s="27">
        <f t="shared" si="45"/>
        <v>301</v>
      </c>
      <c r="K266" s="27">
        <f t="shared" si="46"/>
        <v>215</v>
      </c>
      <c r="L266" s="27">
        <f t="shared" si="47"/>
        <v>9.9052983455739365E-11</v>
      </c>
      <c r="M266" s="32">
        <f t="shared" si="48"/>
        <v>25</v>
      </c>
      <c r="N266" s="27">
        <f t="shared" si="49"/>
        <v>0</v>
      </c>
      <c r="O266" s="27">
        <f t="shared" si="49"/>
        <v>0</v>
      </c>
      <c r="P266" s="27">
        <f t="shared" si="49"/>
        <v>0</v>
      </c>
      <c r="Q266" s="27">
        <f t="shared" si="49"/>
        <v>0</v>
      </c>
      <c r="R266" s="27">
        <f t="shared" si="49"/>
        <v>0</v>
      </c>
      <c r="S266" s="27">
        <f t="shared" si="49"/>
        <v>0</v>
      </c>
      <c r="T266" s="32">
        <f t="shared" si="49"/>
        <v>0</v>
      </c>
      <c r="U266" s="10"/>
    </row>
    <row r="267" spans="1:21" x14ac:dyDescent="0.25">
      <c r="A267" s="10"/>
      <c r="B267" s="4">
        <f>IF(ISBLANK('INPUT | Operations'!$B272),"",COUNT('INPUT | Operations'!$B$12:$B271))</f>
        <v>260</v>
      </c>
      <c r="C267" s="27">
        <f>IF(ISNUMBER($B267),('INPUT | Operations'!$C271+'INPUT | Operations'!$C272)/2,"")</f>
        <v>335382</v>
      </c>
      <c r="D267" s="28">
        <f t="shared" si="41"/>
        <v>102.2244336</v>
      </c>
      <c r="E267" s="26">
        <f>IF(ISNUMBER($B267),'INPUT | Operations'!$B272-'INPUT | Operations'!$B271,"")</f>
        <v>1</v>
      </c>
      <c r="F267" s="32">
        <f>IF(ISNUMBER($B267),IF('INPUT | Operations'!$B272&lt;Booster_BurnTime,1,IF('INPUT | Operations'!$B271&lt;=Booster_BurnTime,(Booster_BurnTime-'INPUT | Operations'!$B271)/('INPUT | Operations'!$B272-'INPUT | Operations'!$B271),0))*'INPUT | Operations'!$E271*NumberOfBoosters*NumberOfOps*$E267,"")</f>
        <v>0</v>
      </c>
      <c r="G267" s="34">
        <f t="shared" si="42"/>
        <v>280.85624999999999</v>
      </c>
      <c r="H267" s="27">
        <f t="shared" si="43"/>
        <v>34</v>
      </c>
      <c r="I267" s="27">
        <f t="shared" si="44"/>
        <v>241</v>
      </c>
      <c r="J267" s="27">
        <f t="shared" si="45"/>
        <v>301</v>
      </c>
      <c r="K267" s="27">
        <f t="shared" si="46"/>
        <v>215</v>
      </c>
      <c r="L267" s="27">
        <f t="shared" si="47"/>
        <v>9.4554457786855926E-11</v>
      </c>
      <c r="M267" s="32">
        <f t="shared" si="48"/>
        <v>25</v>
      </c>
      <c r="N267" s="27">
        <f t="shared" si="49"/>
        <v>0</v>
      </c>
      <c r="O267" s="27">
        <f t="shared" si="49"/>
        <v>0</v>
      </c>
      <c r="P267" s="27">
        <f t="shared" si="49"/>
        <v>0</v>
      </c>
      <c r="Q267" s="27">
        <f t="shared" si="49"/>
        <v>0</v>
      </c>
      <c r="R267" s="27">
        <f t="shared" si="49"/>
        <v>0</v>
      </c>
      <c r="S267" s="27">
        <f t="shared" si="49"/>
        <v>0</v>
      </c>
      <c r="T267" s="32">
        <f t="shared" si="49"/>
        <v>0</v>
      </c>
      <c r="U267" s="10"/>
    </row>
    <row r="268" spans="1:21" x14ac:dyDescent="0.25">
      <c r="A268" s="10"/>
      <c r="B268" s="4">
        <f>IF(ISBLANK('INPUT | Operations'!$B273),"",COUNT('INPUT | Operations'!$B$12:$B272))</f>
        <v>261</v>
      </c>
      <c r="C268" s="27">
        <f>IF(ISNUMBER($B268),('INPUT | Operations'!$C272+'INPUT | Operations'!$C273)/2,"")</f>
        <v>335960</v>
      </c>
      <c r="D268" s="28">
        <f t="shared" si="41"/>
        <v>102.40060800000001</v>
      </c>
      <c r="E268" s="26">
        <f>IF(ISNUMBER($B268),'INPUT | Operations'!$B273-'INPUT | Operations'!$B272,"")</f>
        <v>1</v>
      </c>
      <c r="F268" s="32">
        <f>IF(ISNUMBER($B268),IF('INPUT | Operations'!$B273&lt;Booster_BurnTime,1,IF('INPUT | Operations'!$B272&lt;=Booster_BurnTime,(Booster_BurnTime-'INPUT | Operations'!$B272)/('INPUT | Operations'!$B273-'INPUT | Operations'!$B272),0))*'INPUT | Operations'!$E272*NumberOfBoosters*NumberOfOps*$E268,"")</f>
        <v>0</v>
      </c>
      <c r="G268" s="34">
        <f t="shared" si="42"/>
        <v>280.85624999999999</v>
      </c>
      <c r="H268" s="27">
        <f t="shared" si="43"/>
        <v>34</v>
      </c>
      <c r="I268" s="27">
        <f t="shared" si="44"/>
        <v>241</v>
      </c>
      <c r="J268" s="27">
        <f t="shared" si="45"/>
        <v>301</v>
      </c>
      <c r="K268" s="27">
        <f t="shared" si="46"/>
        <v>215</v>
      </c>
      <c r="L268" s="27">
        <f t="shared" si="47"/>
        <v>9.032105472280132E-11</v>
      </c>
      <c r="M268" s="32">
        <f t="shared" si="48"/>
        <v>25</v>
      </c>
      <c r="N268" s="27">
        <f t="shared" si="49"/>
        <v>0</v>
      </c>
      <c r="O268" s="27">
        <f t="shared" si="49"/>
        <v>0</v>
      </c>
      <c r="P268" s="27">
        <f t="shared" si="49"/>
        <v>0</v>
      </c>
      <c r="Q268" s="27">
        <f t="shared" si="49"/>
        <v>0</v>
      </c>
      <c r="R268" s="27">
        <f t="shared" si="49"/>
        <v>0</v>
      </c>
      <c r="S268" s="27">
        <f t="shared" si="49"/>
        <v>0</v>
      </c>
      <c r="T268" s="32">
        <f t="shared" si="49"/>
        <v>0</v>
      </c>
      <c r="U268" s="10"/>
    </row>
    <row r="269" spans="1:21" x14ac:dyDescent="0.25">
      <c r="A269" s="10"/>
      <c r="B269" s="4">
        <f>IF(ISBLANK('INPUT | Operations'!$B274),"",COUNT('INPUT | Operations'!$B$12:$B273))</f>
        <v>262</v>
      </c>
      <c r="C269" s="27">
        <f>IF(ISNUMBER($B269),('INPUT | Operations'!$C273+'INPUT | Operations'!$C274)/2,"")</f>
        <v>336529.5</v>
      </c>
      <c r="D269" s="28">
        <f t="shared" si="41"/>
        <v>102.57419160000001</v>
      </c>
      <c r="E269" s="26">
        <f>IF(ISNUMBER($B269),'INPUT | Operations'!$B274-'INPUT | Operations'!$B273,"")</f>
        <v>1</v>
      </c>
      <c r="F269" s="32">
        <f>IF(ISNUMBER($B269),IF('INPUT | Operations'!$B274&lt;Booster_BurnTime,1,IF('INPUT | Operations'!$B273&lt;=Booster_BurnTime,(Booster_BurnTime-'INPUT | Operations'!$B273)/('INPUT | Operations'!$B274-'INPUT | Operations'!$B273),0))*'INPUT | Operations'!$E273*NumberOfBoosters*NumberOfOps*$E269,"")</f>
        <v>0</v>
      </c>
      <c r="G269" s="34">
        <f t="shared" si="42"/>
        <v>280.85624999999999</v>
      </c>
      <c r="H269" s="27">
        <f t="shared" si="43"/>
        <v>34</v>
      </c>
      <c r="I269" s="27">
        <f t="shared" si="44"/>
        <v>241</v>
      </c>
      <c r="J269" s="27">
        <f t="shared" si="45"/>
        <v>301</v>
      </c>
      <c r="K269" s="27">
        <f t="shared" si="46"/>
        <v>215</v>
      </c>
      <c r="L269" s="27">
        <f t="shared" si="47"/>
        <v>8.6335326651735074E-11</v>
      </c>
      <c r="M269" s="32">
        <f t="shared" si="48"/>
        <v>25</v>
      </c>
      <c r="N269" s="27">
        <f t="shared" si="49"/>
        <v>0</v>
      </c>
      <c r="O269" s="27">
        <f t="shared" si="49"/>
        <v>0</v>
      </c>
      <c r="P269" s="27">
        <f t="shared" si="49"/>
        <v>0</v>
      </c>
      <c r="Q269" s="27">
        <f t="shared" si="49"/>
        <v>0</v>
      </c>
      <c r="R269" s="27">
        <f t="shared" si="49"/>
        <v>0</v>
      </c>
      <c r="S269" s="27">
        <f t="shared" si="49"/>
        <v>0</v>
      </c>
      <c r="T269" s="32">
        <f t="shared" si="49"/>
        <v>0</v>
      </c>
      <c r="U269" s="10"/>
    </row>
    <row r="270" spans="1:21" x14ac:dyDescent="0.25">
      <c r="A270" s="10"/>
      <c r="B270" s="4">
        <f>IF(ISBLANK('INPUT | Operations'!$B275),"",COUNT('INPUT | Operations'!$B$12:$B274))</f>
        <v>263</v>
      </c>
      <c r="C270" s="27">
        <f>IF(ISNUMBER($B270),('INPUT | Operations'!$C274+'INPUT | Operations'!$C275)/2,"")</f>
        <v>337090</v>
      </c>
      <c r="D270" s="28">
        <f t="shared" si="41"/>
        <v>102.74503200000001</v>
      </c>
      <c r="E270" s="26">
        <f>IF(ISNUMBER($B270),'INPUT | Operations'!$B275-'INPUT | Operations'!$B274,"")</f>
        <v>1</v>
      </c>
      <c r="F270" s="32">
        <f>IF(ISNUMBER($B270),IF('INPUT | Operations'!$B275&lt;Booster_BurnTime,1,IF('INPUT | Operations'!$B274&lt;=Booster_BurnTime,(Booster_BurnTime-'INPUT | Operations'!$B274)/('INPUT | Operations'!$B275-'INPUT | Operations'!$B274),0))*'INPUT | Operations'!$E274*NumberOfBoosters*NumberOfOps*$E270,"")</f>
        <v>0</v>
      </c>
      <c r="G270" s="34">
        <f t="shared" si="42"/>
        <v>280.85624999999999</v>
      </c>
      <c r="H270" s="27">
        <f t="shared" si="43"/>
        <v>34</v>
      </c>
      <c r="I270" s="27">
        <f t="shared" si="44"/>
        <v>241</v>
      </c>
      <c r="J270" s="27">
        <f t="shared" si="45"/>
        <v>301</v>
      </c>
      <c r="K270" s="27">
        <f t="shared" si="46"/>
        <v>215</v>
      </c>
      <c r="L270" s="27">
        <f t="shared" si="47"/>
        <v>8.2584363389537295E-11</v>
      </c>
      <c r="M270" s="32">
        <f t="shared" si="48"/>
        <v>25</v>
      </c>
      <c r="N270" s="27">
        <f t="shared" si="49"/>
        <v>0</v>
      </c>
      <c r="O270" s="27">
        <f t="shared" si="49"/>
        <v>0</v>
      </c>
      <c r="P270" s="27">
        <f t="shared" si="49"/>
        <v>0</v>
      </c>
      <c r="Q270" s="27">
        <f t="shared" si="49"/>
        <v>0</v>
      </c>
      <c r="R270" s="27">
        <f t="shared" si="49"/>
        <v>0</v>
      </c>
      <c r="S270" s="27">
        <f t="shared" si="49"/>
        <v>0</v>
      </c>
      <c r="T270" s="32">
        <f t="shared" si="49"/>
        <v>0</v>
      </c>
      <c r="U270" s="10"/>
    </row>
    <row r="271" spans="1:21" x14ac:dyDescent="0.25">
      <c r="A271" s="10"/>
      <c r="B271" s="4">
        <f>IF(ISBLANK('INPUT | Operations'!$B276),"",COUNT('INPUT | Operations'!$B$12:$B275))</f>
        <v>264</v>
      </c>
      <c r="C271" s="27">
        <f>IF(ISNUMBER($B271),('INPUT | Operations'!$C275+'INPUT | Operations'!$C276)/2,"")</f>
        <v>337642</v>
      </c>
      <c r="D271" s="28">
        <f t="shared" si="41"/>
        <v>102.9132816</v>
      </c>
      <c r="E271" s="26">
        <f>IF(ISNUMBER($B271),'INPUT | Operations'!$B276-'INPUT | Operations'!$B275,"")</f>
        <v>1</v>
      </c>
      <c r="F271" s="32">
        <f>IF(ISNUMBER($B271),IF('INPUT | Operations'!$B276&lt;Booster_BurnTime,1,IF('INPUT | Operations'!$B275&lt;=Booster_BurnTime,(Booster_BurnTime-'INPUT | Operations'!$B275)/('INPUT | Operations'!$B276-'INPUT | Operations'!$B275),0))*'INPUT | Operations'!$E275*NumberOfBoosters*NumberOfOps*$E271,"")</f>
        <v>0</v>
      </c>
      <c r="G271" s="34">
        <f t="shared" si="42"/>
        <v>280.85624999999999</v>
      </c>
      <c r="H271" s="27">
        <f t="shared" si="43"/>
        <v>34</v>
      </c>
      <c r="I271" s="27">
        <f t="shared" si="44"/>
        <v>241</v>
      </c>
      <c r="J271" s="27">
        <f t="shared" si="45"/>
        <v>301</v>
      </c>
      <c r="K271" s="27">
        <f t="shared" si="46"/>
        <v>215</v>
      </c>
      <c r="L271" s="27">
        <f t="shared" si="47"/>
        <v>7.9049596667340031E-11</v>
      </c>
      <c r="M271" s="32">
        <f t="shared" si="48"/>
        <v>25</v>
      </c>
      <c r="N271" s="27">
        <f t="shared" si="49"/>
        <v>0</v>
      </c>
      <c r="O271" s="27">
        <f t="shared" si="49"/>
        <v>0</v>
      </c>
      <c r="P271" s="27">
        <f t="shared" si="49"/>
        <v>0</v>
      </c>
      <c r="Q271" s="27">
        <f t="shared" si="49"/>
        <v>0</v>
      </c>
      <c r="R271" s="27">
        <f t="shared" si="49"/>
        <v>0</v>
      </c>
      <c r="S271" s="27">
        <f t="shared" si="49"/>
        <v>0</v>
      </c>
      <c r="T271" s="32">
        <f t="shared" si="49"/>
        <v>0</v>
      </c>
      <c r="U271" s="10"/>
    </row>
    <row r="272" spans="1:21" x14ac:dyDescent="0.25">
      <c r="A272" s="10"/>
      <c r="B272" s="4">
        <f>IF(ISBLANK('INPUT | Operations'!$B277),"",COUNT('INPUT | Operations'!$B$12:$B276))</f>
        <v>265</v>
      </c>
      <c r="C272" s="27">
        <f>IF(ISNUMBER($B272),('INPUT | Operations'!$C276+'INPUT | Operations'!$C277)/2,"")</f>
        <v>338185.5</v>
      </c>
      <c r="D272" s="28">
        <f t="shared" si="41"/>
        <v>103.07894040000001</v>
      </c>
      <c r="E272" s="26">
        <f>IF(ISNUMBER($B272),'INPUT | Operations'!$B277-'INPUT | Operations'!$B276,"")</f>
        <v>1</v>
      </c>
      <c r="F272" s="32">
        <f>IF(ISNUMBER($B272),IF('INPUT | Operations'!$B277&lt;Booster_BurnTime,1,IF('INPUT | Operations'!$B276&lt;=Booster_BurnTime,(Booster_BurnTime-'INPUT | Operations'!$B276)/('INPUT | Operations'!$B277-'INPUT | Operations'!$B276),0))*'INPUT | Operations'!$E276*NumberOfBoosters*NumberOfOps*$E272,"")</f>
        <v>0</v>
      </c>
      <c r="G272" s="34">
        <f t="shared" si="42"/>
        <v>280.85624999999999</v>
      </c>
      <c r="H272" s="27">
        <f t="shared" si="43"/>
        <v>34</v>
      </c>
      <c r="I272" s="27">
        <f t="shared" si="44"/>
        <v>241</v>
      </c>
      <c r="J272" s="27">
        <f t="shared" si="45"/>
        <v>301</v>
      </c>
      <c r="K272" s="27">
        <f t="shared" si="46"/>
        <v>215</v>
      </c>
      <c r="L272" s="27">
        <f t="shared" si="47"/>
        <v>7.571711111403175E-11</v>
      </c>
      <c r="M272" s="32">
        <f t="shared" si="48"/>
        <v>25</v>
      </c>
      <c r="N272" s="27">
        <f t="shared" si="49"/>
        <v>0</v>
      </c>
      <c r="O272" s="27">
        <f t="shared" si="49"/>
        <v>0</v>
      </c>
      <c r="P272" s="27">
        <f t="shared" si="49"/>
        <v>0</v>
      </c>
      <c r="Q272" s="27">
        <f t="shared" si="49"/>
        <v>0</v>
      </c>
      <c r="R272" s="27">
        <f t="shared" si="49"/>
        <v>0</v>
      </c>
      <c r="S272" s="27">
        <f t="shared" si="49"/>
        <v>0</v>
      </c>
      <c r="T272" s="32">
        <f t="shared" si="49"/>
        <v>0</v>
      </c>
      <c r="U272" s="10"/>
    </row>
    <row r="273" spans="1:21" x14ac:dyDescent="0.25">
      <c r="A273" s="10"/>
      <c r="B273" s="4">
        <f>IF(ISBLANK('INPUT | Operations'!$B278),"",COUNT('INPUT | Operations'!$B$12:$B277))</f>
        <v>266</v>
      </c>
      <c r="C273" s="27">
        <f>IF(ISNUMBER($B273),('INPUT | Operations'!$C277+'INPUT | Operations'!$C278)/2,"")</f>
        <v>338720</v>
      </c>
      <c r="D273" s="28">
        <f t="shared" si="41"/>
        <v>103.241856</v>
      </c>
      <c r="E273" s="26">
        <f>IF(ISNUMBER($B273),'INPUT | Operations'!$B278-'INPUT | Operations'!$B277,"")</f>
        <v>1</v>
      </c>
      <c r="F273" s="32">
        <f>IF(ISNUMBER($B273),IF('INPUT | Operations'!$B278&lt;Booster_BurnTime,1,IF('INPUT | Operations'!$B277&lt;=Booster_BurnTime,(Booster_BurnTime-'INPUT | Operations'!$B277)/('INPUT | Operations'!$B278-'INPUT | Operations'!$B277),0))*'INPUT | Operations'!$E277*NumberOfBoosters*NumberOfOps*$E273,"")</f>
        <v>0</v>
      </c>
      <c r="G273" s="34">
        <f t="shared" si="42"/>
        <v>280.85624999999999</v>
      </c>
      <c r="H273" s="27">
        <f t="shared" si="43"/>
        <v>34</v>
      </c>
      <c r="I273" s="27">
        <f t="shared" si="44"/>
        <v>241</v>
      </c>
      <c r="J273" s="27">
        <f t="shared" si="45"/>
        <v>301</v>
      </c>
      <c r="K273" s="27">
        <f t="shared" si="46"/>
        <v>215</v>
      </c>
      <c r="L273" s="27">
        <f t="shared" si="47"/>
        <v>7.2576858486971106E-11</v>
      </c>
      <c r="M273" s="32">
        <f t="shared" si="48"/>
        <v>25</v>
      </c>
      <c r="N273" s="27">
        <f t="shared" si="49"/>
        <v>0</v>
      </c>
      <c r="O273" s="27">
        <f t="shared" si="49"/>
        <v>0</v>
      </c>
      <c r="P273" s="27">
        <f t="shared" si="49"/>
        <v>0</v>
      </c>
      <c r="Q273" s="27">
        <f t="shared" si="49"/>
        <v>0</v>
      </c>
      <c r="R273" s="27">
        <f t="shared" si="49"/>
        <v>0</v>
      </c>
      <c r="S273" s="27">
        <f t="shared" si="49"/>
        <v>0</v>
      </c>
      <c r="T273" s="32">
        <f t="shared" si="49"/>
        <v>0</v>
      </c>
      <c r="U273" s="10"/>
    </row>
    <row r="274" spans="1:21" x14ac:dyDescent="0.25">
      <c r="A274" s="10"/>
      <c r="B274" s="4">
        <f>IF(ISBLANK('INPUT | Operations'!$B279),"",COUNT('INPUT | Operations'!$B$12:$B278))</f>
        <v>267</v>
      </c>
      <c r="C274" s="27">
        <f>IF(ISNUMBER($B274),('INPUT | Operations'!$C278+'INPUT | Operations'!$C279)/2,"")</f>
        <v>339374.25</v>
      </c>
      <c r="D274" s="28">
        <f t="shared" si="41"/>
        <v>103.44127140000002</v>
      </c>
      <c r="E274" s="26">
        <f>IF(ISNUMBER($B274),'INPUT | Operations'!$B279-'INPUT | Operations'!$B278,"")</f>
        <v>1</v>
      </c>
      <c r="F274" s="32">
        <f>IF(ISNUMBER($B274),IF('INPUT | Operations'!$B279&lt;Booster_BurnTime,1,IF('INPUT | Operations'!$B278&lt;=Booster_BurnTime,(Booster_BurnTime-'INPUT | Operations'!$B278)/('INPUT | Operations'!$B279-'INPUT | Operations'!$B278),0))*'INPUT | Operations'!$E278*NumberOfBoosters*NumberOfOps*$E274,"")</f>
        <v>0</v>
      </c>
      <c r="G274" s="34">
        <f t="shared" si="42"/>
        <v>280.85624999999999</v>
      </c>
      <c r="H274" s="27">
        <f t="shared" si="43"/>
        <v>34</v>
      </c>
      <c r="I274" s="27">
        <f t="shared" si="44"/>
        <v>241</v>
      </c>
      <c r="J274" s="27">
        <f t="shared" si="45"/>
        <v>301</v>
      </c>
      <c r="K274" s="27">
        <f t="shared" si="46"/>
        <v>215</v>
      </c>
      <c r="L274" s="27">
        <f t="shared" si="47"/>
        <v>6.8909780041416184E-11</v>
      </c>
      <c r="M274" s="32">
        <f t="shared" si="48"/>
        <v>25</v>
      </c>
      <c r="N274" s="27">
        <f t="shared" si="49"/>
        <v>0</v>
      </c>
      <c r="O274" s="27">
        <f t="shared" si="49"/>
        <v>0</v>
      </c>
      <c r="P274" s="27">
        <f t="shared" si="49"/>
        <v>0</v>
      </c>
      <c r="Q274" s="27">
        <f t="shared" si="49"/>
        <v>0</v>
      </c>
      <c r="R274" s="27">
        <f t="shared" si="49"/>
        <v>0</v>
      </c>
      <c r="S274" s="27">
        <f t="shared" si="49"/>
        <v>0</v>
      </c>
      <c r="T274" s="32">
        <f t="shared" si="49"/>
        <v>0</v>
      </c>
      <c r="U274" s="10"/>
    </row>
    <row r="275" spans="1:21" x14ac:dyDescent="0.25">
      <c r="A275" s="10"/>
      <c r="B275" s="4">
        <f>IF(ISBLANK('INPUT | Operations'!$B280),"",COUNT('INPUT | Operations'!$B$12:$B279))</f>
        <v>268</v>
      </c>
      <c r="C275" s="27">
        <f>IF(ISNUMBER($B275),('INPUT | Operations'!$C279+'INPUT | Operations'!$C280)/2,"")</f>
        <v>340144.25</v>
      </c>
      <c r="D275" s="28">
        <f t="shared" si="41"/>
        <v>103.6759674</v>
      </c>
      <c r="E275" s="26">
        <f>IF(ISNUMBER($B275),'INPUT | Operations'!$B280-'INPUT | Operations'!$B279,"")</f>
        <v>1</v>
      </c>
      <c r="F275" s="32">
        <f>IF(ISNUMBER($B275),IF('INPUT | Operations'!$B280&lt;Booster_BurnTime,1,IF('INPUT | Operations'!$B279&lt;=Booster_BurnTime,(Booster_BurnTime-'INPUT | Operations'!$B279)/('INPUT | Operations'!$B280-'INPUT | Operations'!$B279),0))*'INPUT | Operations'!$E279*NumberOfBoosters*NumberOfOps*$E275,"")</f>
        <v>0</v>
      </c>
      <c r="G275" s="34">
        <f t="shared" si="42"/>
        <v>280.85624999999999</v>
      </c>
      <c r="H275" s="27">
        <f t="shared" si="43"/>
        <v>34</v>
      </c>
      <c r="I275" s="27">
        <f t="shared" si="44"/>
        <v>241</v>
      </c>
      <c r="J275" s="27">
        <f t="shared" si="45"/>
        <v>301</v>
      </c>
      <c r="K275" s="27">
        <f t="shared" si="46"/>
        <v>215</v>
      </c>
      <c r="L275" s="27">
        <f t="shared" si="47"/>
        <v>6.4830563647962685E-11</v>
      </c>
      <c r="M275" s="32">
        <f t="shared" si="48"/>
        <v>25</v>
      </c>
      <c r="N275" s="27">
        <f t="shared" si="49"/>
        <v>0</v>
      </c>
      <c r="O275" s="27">
        <f t="shared" si="49"/>
        <v>0</v>
      </c>
      <c r="P275" s="27">
        <f t="shared" si="49"/>
        <v>0</v>
      </c>
      <c r="Q275" s="27">
        <f t="shared" si="49"/>
        <v>0</v>
      </c>
      <c r="R275" s="27">
        <f t="shared" si="49"/>
        <v>0</v>
      </c>
      <c r="S275" s="27">
        <f t="shared" si="49"/>
        <v>0</v>
      </c>
      <c r="T275" s="32">
        <f t="shared" si="49"/>
        <v>0</v>
      </c>
      <c r="U275" s="10"/>
    </row>
    <row r="276" spans="1:21" x14ac:dyDescent="0.25">
      <c r="A276" s="10"/>
      <c r="B276" s="4">
        <f>IF(ISBLANK('INPUT | Operations'!$B281),"",COUNT('INPUT | Operations'!$B$12:$B280))</f>
        <v>269</v>
      </c>
      <c r="C276" s="27">
        <f>IF(ISNUMBER($B276),('INPUT | Operations'!$C280+'INPUT | Operations'!$C281)/2,"")</f>
        <v>340773</v>
      </c>
      <c r="D276" s="28">
        <f t="shared" si="41"/>
        <v>103.8676104</v>
      </c>
      <c r="E276" s="26">
        <f>IF(ISNUMBER($B276),'INPUT | Operations'!$B281-'INPUT | Operations'!$B280,"")</f>
        <v>1</v>
      </c>
      <c r="F276" s="32">
        <f>IF(ISNUMBER($B276),IF('INPUT | Operations'!$B281&lt;Booster_BurnTime,1,IF('INPUT | Operations'!$B280&lt;=Booster_BurnTime,(Booster_BurnTime-'INPUT | Operations'!$B280)/('INPUT | Operations'!$B281-'INPUT | Operations'!$B280),0))*'INPUT | Operations'!$E280*NumberOfBoosters*NumberOfOps*$E276,"")</f>
        <v>0</v>
      </c>
      <c r="G276" s="34">
        <f t="shared" si="42"/>
        <v>280.85624999999999</v>
      </c>
      <c r="H276" s="27">
        <f t="shared" si="43"/>
        <v>34</v>
      </c>
      <c r="I276" s="27">
        <f t="shared" si="44"/>
        <v>241</v>
      </c>
      <c r="J276" s="27">
        <f t="shared" si="45"/>
        <v>301</v>
      </c>
      <c r="K276" s="27">
        <f t="shared" si="46"/>
        <v>215</v>
      </c>
      <c r="L276" s="27">
        <f t="shared" si="47"/>
        <v>6.1679398261487562E-11</v>
      </c>
      <c r="M276" s="32">
        <f t="shared" si="48"/>
        <v>25</v>
      </c>
      <c r="N276" s="27">
        <f t="shared" si="49"/>
        <v>0</v>
      </c>
      <c r="O276" s="27">
        <f t="shared" si="49"/>
        <v>0</v>
      </c>
      <c r="P276" s="27">
        <f t="shared" si="49"/>
        <v>0</v>
      </c>
      <c r="Q276" s="27">
        <f t="shared" si="49"/>
        <v>0</v>
      </c>
      <c r="R276" s="27">
        <f t="shared" si="49"/>
        <v>0</v>
      </c>
      <c r="S276" s="27">
        <f t="shared" si="49"/>
        <v>0</v>
      </c>
      <c r="T276" s="32">
        <f t="shared" si="49"/>
        <v>0</v>
      </c>
      <c r="U276" s="10"/>
    </row>
    <row r="277" spans="1:21" x14ac:dyDescent="0.25">
      <c r="A277" s="10"/>
      <c r="B277" s="4">
        <f>IF(ISBLANK('INPUT | Operations'!$B282),"",COUNT('INPUT | Operations'!$B$12:$B281))</f>
        <v>270</v>
      </c>
      <c r="C277" s="27">
        <f>IF(ISNUMBER($B277),('INPUT | Operations'!$C281+'INPUT | Operations'!$C282)/2,"")</f>
        <v>341265</v>
      </c>
      <c r="D277" s="28">
        <f t="shared" si="41"/>
        <v>104.017572</v>
      </c>
      <c r="E277" s="26">
        <f>IF(ISNUMBER($B277),'INPUT | Operations'!$B282-'INPUT | Operations'!$B281,"")</f>
        <v>1</v>
      </c>
      <c r="F277" s="32">
        <f>IF(ISNUMBER($B277),IF('INPUT | Operations'!$B282&lt;Booster_BurnTime,1,IF('INPUT | Operations'!$B281&lt;=Booster_BurnTime,(Booster_BurnTime-'INPUT | Operations'!$B281)/('INPUT | Operations'!$B282-'INPUT | Operations'!$B281),0))*'INPUT | Operations'!$E281*NumberOfBoosters*NumberOfOps*$E277,"")</f>
        <v>0</v>
      </c>
      <c r="G277" s="34">
        <f t="shared" si="42"/>
        <v>280.85624999999999</v>
      </c>
      <c r="H277" s="27">
        <f t="shared" si="43"/>
        <v>34</v>
      </c>
      <c r="I277" s="27">
        <f t="shared" si="44"/>
        <v>241</v>
      </c>
      <c r="J277" s="27">
        <f t="shared" si="45"/>
        <v>301</v>
      </c>
      <c r="K277" s="27">
        <f t="shared" si="46"/>
        <v>215</v>
      </c>
      <c r="L277" s="27">
        <f t="shared" si="47"/>
        <v>5.9320797273590294E-11</v>
      </c>
      <c r="M277" s="32">
        <f t="shared" si="48"/>
        <v>25</v>
      </c>
      <c r="N277" s="27">
        <f t="shared" si="49"/>
        <v>0</v>
      </c>
      <c r="O277" s="27">
        <f t="shared" si="49"/>
        <v>0</v>
      </c>
      <c r="P277" s="27">
        <f t="shared" si="49"/>
        <v>0</v>
      </c>
      <c r="Q277" s="27">
        <f t="shared" si="49"/>
        <v>0</v>
      </c>
      <c r="R277" s="27">
        <f t="shared" si="49"/>
        <v>0</v>
      </c>
      <c r="S277" s="27">
        <f t="shared" si="49"/>
        <v>0</v>
      </c>
      <c r="T277" s="32">
        <f t="shared" si="49"/>
        <v>0</v>
      </c>
      <c r="U277" s="10"/>
    </row>
    <row r="278" spans="1:21" x14ac:dyDescent="0.25">
      <c r="A278" s="10"/>
      <c r="B278" s="4">
        <f>IF(ISBLANK('INPUT | Operations'!$B283),"",COUNT('INPUT | Operations'!$B$12:$B282))</f>
        <v>271</v>
      </c>
      <c r="C278" s="27">
        <f>IF(ISNUMBER($B278),('INPUT | Operations'!$C282+'INPUT | Operations'!$C283)/2,"")</f>
        <v>341748.5</v>
      </c>
      <c r="D278" s="28">
        <f t="shared" si="41"/>
        <v>104.16494280000001</v>
      </c>
      <c r="E278" s="26">
        <f>IF(ISNUMBER($B278),'INPUT | Operations'!$B283-'INPUT | Operations'!$B282,"")</f>
        <v>1</v>
      </c>
      <c r="F278" s="32">
        <f>IF(ISNUMBER($B278),IF('INPUT | Operations'!$B283&lt;Booster_BurnTime,1,IF('INPUT | Operations'!$B282&lt;=Booster_BurnTime,(Booster_BurnTime-'INPUT | Operations'!$B282)/('INPUT | Operations'!$B283-'INPUT | Operations'!$B282),0))*'INPUT | Operations'!$E282*NumberOfBoosters*NumberOfOps*$E278,"")</f>
        <v>0</v>
      </c>
      <c r="G278" s="34">
        <f t="shared" si="42"/>
        <v>280.85624999999999</v>
      </c>
      <c r="H278" s="27">
        <f t="shared" si="43"/>
        <v>34</v>
      </c>
      <c r="I278" s="27">
        <f t="shared" si="44"/>
        <v>241</v>
      </c>
      <c r="J278" s="27">
        <f t="shared" si="45"/>
        <v>301</v>
      </c>
      <c r="K278" s="27">
        <f t="shared" si="46"/>
        <v>215</v>
      </c>
      <c r="L278" s="27">
        <f t="shared" si="47"/>
        <v>5.7090832345090241E-11</v>
      </c>
      <c r="M278" s="32">
        <f t="shared" si="48"/>
        <v>25</v>
      </c>
      <c r="N278" s="27">
        <f t="shared" si="49"/>
        <v>0</v>
      </c>
      <c r="O278" s="27">
        <f t="shared" si="49"/>
        <v>0</v>
      </c>
      <c r="P278" s="27">
        <f t="shared" si="49"/>
        <v>0</v>
      </c>
      <c r="Q278" s="27">
        <f t="shared" si="49"/>
        <v>0</v>
      </c>
      <c r="R278" s="27">
        <f t="shared" si="49"/>
        <v>0</v>
      </c>
      <c r="S278" s="27">
        <f t="shared" si="49"/>
        <v>0</v>
      </c>
      <c r="T278" s="32">
        <f t="shared" si="49"/>
        <v>0</v>
      </c>
      <c r="U278" s="10"/>
    </row>
    <row r="279" spans="1:21" x14ac:dyDescent="0.25">
      <c r="A279" s="10"/>
      <c r="B279" s="4">
        <f>IF(ISBLANK('INPUT | Operations'!$B284),"",COUNT('INPUT | Operations'!$B$12:$B283))</f>
        <v>272</v>
      </c>
      <c r="C279" s="27">
        <f>IF(ISNUMBER($B279),('INPUT | Operations'!$C283+'INPUT | Operations'!$C284)/2,"")</f>
        <v>342223</v>
      </c>
      <c r="D279" s="28">
        <f t="shared" si="41"/>
        <v>104.30957040000001</v>
      </c>
      <c r="E279" s="26">
        <f>IF(ISNUMBER($B279),'INPUT | Operations'!$B284-'INPUT | Operations'!$B283,"")</f>
        <v>1</v>
      </c>
      <c r="F279" s="32">
        <f>IF(ISNUMBER($B279),IF('INPUT | Operations'!$B284&lt;Booster_BurnTime,1,IF('INPUT | Operations'!$B283&lt;=Booster_BurnTime,(Booster_BurnTime-'INPUT | Operations'!$B283)/('INPUT | Operations'!$B284-'INPUT | Operations'!$B283),0))*'INPUT | Operations'!$E283*NumberOfBoosters*NumberOfOps*$E279,"")</f>
        <v>0</v>
      </c>
      <c r="G279" s="34">
        <f t="shared" si="42"/>
        <v>280.85624999999999</v>
      </c>
      <c r="H279" s="27">
        <f t="shared" si="43"/>
        <v>34</v>
      </c>
      <c r="I279" s="27">
        <f t="shared" si="44"/>
        <v>241</v>
      </c>
      <c r="J279" s="27">
        <f t="shared" si="45"/>
        <v>301</v>
      </c>
      <c r="K279" s="27">
        <f t="shared" si="46"/>
        <v>215</v>
      </c>
      <c r="L279" s="27">
        <f t="shared" si="47"/>
        <v>5.4983897706526479E-11</v>
      </c>
      <c r="M279" s="32">
        <f t="shared" si="48"/>
        <v>25</v>
      </c>
      <c r="N279" s="27">
        <f t="shared" si="49"/>
        <v>0</v>
      </c>
      <c r="O279" s="27">
        <f t="shared" si="49"/>
        <v>0</v>
      </c>
      <c r="P279" s="27">
        <f t="shared" si="49"/>
        <v>0</v>
      </c>
      <c r="Q279" s="27">
        <f t="shared" si="49"/>
        <v>0</v>
      </c>
      <c r="R279" s="27">
        <f t="shared" si="49"/>
        <v>0</v>
      </c>
      <c r="S279" s="27">
        <f t="shared" si="49"/>
        <v>0</v>
      </c>
      <c r="T279" s="32">
        <f t="shared" si="49"/>
        <v>0</v>
      </c>
      <c r="U279" s="10"/>
    </row>
    <row r="280" spans="1:21" x14ac:dyDescent="0.25">
      <c r="A280" s="10"/>
      <c r="B280" s="4">
        <f>IF(ISBLANK('INPUT | Operations'!$B285),"",COUNT('INPUT | Operations'!$B$12:$B284))</f>
        <v>273</v>
      </c>
      <c r="C280" s="27">
        <f>IF(ISNUMBER($B280),('INPUT | Operations'!$C284+'INPUT | Operations'!$C285)/2,"")</f>
        <v>342689</v>
      </c>
      <c r="D280" s="28">
        <f t="shared" si="41"/>
        <v>104.4516072</v>
      </c>
      <c r="E280" s="26">
        <f>IF(ISNUMBER($B280),'INPUT | Operations'!$B285-'INPUT | Operations'!$B284,"")</f>
        <v>1</v>
      </c>
      <c r="F280" s="32">
        <f>IF(ISNUMBER($B280),IF('INPUT | Operations'!$B285&lt;Booster_BurnTime,1,IF('INPUT | Operations'!$B284&lt;=Booster_BurnTime,(Booster_BurnTime-'INPUT | Operations'!$B284)/('INPUT | Operations'!$B285-'INPUT | Operations'!$B284),0))*'INPUT | Operations'!$E284*NumberOfBoosters*NumberOfOps*$E280,"")</f>
        <v>0</v>
      </c>
      <c r="G280" s="34">
        <f t="shared" si="42"/>
        <v>280.85624999999999</v>
      </c>
      <c r="H280" s="27">
        <f t="shared" si="43"/>
        <v>34</v>
      </c>
      <c r="I280" s="27">
        <f t="shared" si="44"/>
        <v>241</v>
      </c>
      <c r="J280" s="27">
        <f t="shared" si="45"/>
        <v>301</v>
      </c>
      <c r="K280" s="27">
        <f t="shared" si="46"/>
        <v>215</v>
      </c>
      <c r="L280" s="27">
        <f t="shared" si="47"/>
        <v>5.2990402136825944E-11</v>
      </c>
      <c r="M280" s="32">
        <f t="shared" si="48"/>
        <v>25</v>
      </c>
      <c r="N280" s="27">
        <f t="shared" si="49"/>
        <v>0</v>
      </c>
      <c r="O280" s="27">
        <f t="shared" si="49"/>
        <v>0</v>
      </c>
      <c r="P280" s="27">
        <f t="shared" si="49"/>
        <v>0</v>
      </c>
      <c r="Q280" s="27">
        <f t="shared" si="49"/>
        <v>0</v>
      </c>
      <c r="R280" s="27">
        <f t="shared" si="49"/>
        <v>0</v>
      </c>
      <c r="S280" s="27">
        <f t="shared" si="49"/>
        <v>0</v>
      </c>
      <c r="T280" s="32">
        <f t="shared" si="49"/>
        <v>0</v>
      </c>
      <c r="U280" s="10"/>
    </row>
    <row r="281" spans="1:21" x14ac:dyDescent="0.25">
      <c r="A281" s="10"/>
      <c r="B281" s="4">
        <f>IF(ISBLANK('INPUT | Operations'!$B286),"",COUNT('INPUT | Operations'!$B$12:$B285))</f>
        <v>274</v>
      </c>
      <c r="C281" s="27">
        <f>IF(ISNUMBER($B281),('INPUT | Operations'!$C285+'INPUT | Operations'!$C286)/2,"")</f>
        <v>343147</v>
      </c>
      <c r="D281" s="28">
        <f t="shared" si="41"/>
        <v>104.5912056</v>
      </c>
      <c r="E281" s="26">
        <f>IF(ISNUMBER($B281),'INPUT | Operations'!$B286-'INPUT | Operations'!$B285,"")</f>
        <v>1</v>
      </c>
      <c r="F281" s="32">
        <f>IF(ISNUMBER($B281),IF('INPUT | Operations'!$B286&lt;Booster_BurnTime,1,IF('INPUT | Operations'!$B285&lt;=Booster_BurnTime,(Booster_BurnTime-'INPUT | Operations'!$B285)/('INPUT | Operations'!$B286-'INPUT | Operations'!$B285),0))*'INPUT | Operations'!$E285*NumberOfBoosters*NumberOfOps*$E281,"")</f>
        <v>0</v>
      </c>
      <c r="G281" s="34">
        <f t="shared" si="42"/>
        <v>280.85624999999999</v>
      </c>
      <c r="H281" s="27">
        <f t="shared" si="43"/>
        <v>34</v>
      </c>
      <c r="I281" s="27">
        <f t="shared" si="44"/>
        <v>241</v>
      </c>
      <c r="J281" s="27">
        <f t="shared" si="45"/>
        <v>301</v>
      </c>
      <c r="K281" s="27">
        <f t="shared" si="46"/>
        <v>215</v>
      </c>
      <c r="L281" s="27">
        <f t="shared" si="47"/>
        <v>5.1101570029991163E-11</v>
      </c>
      <c r="M281" s="32">
        <f t="shared" si="48"/>
        <v>25</v>
      </c>
      <c r="N281" s="27">
        <f t="shared" si="49"/>
        <v>0</v>
      </c>
      <c r="O281" s="27">
        <f t="shared" si="49"/>
        <v>0</v>
      </c>
      <c r="P281" s="27">
        <f t="shared" si="49"/>
        <v>0</v>
      </c>
      <c r="Q281" s="27">
        <f t="shared" si="49"/>
        <v>0</v>
      </c>
      <c r="R281" s="27">
        <f t="shared" si="49"/>
        <v>0</v>
      </c>
      <c r="S281" s="27">
        <f t="shared" si="49"/>
        <v>0</v>
      </c>
      <c r="T281" s="32">
        <f t="shared" si="49"/>
        <v>0</v>
      </c>
      <c r="U281" s="10"/>
    </row>
    <row r="282" spans="1:21" x14ac:dyDescent="0.25">
      <c r="A282" s="10"/>
      <c r="B282" s="4">
        <f>IF(ISBLANK('INPUT | Operations'!$B287),"",COUNT('INPUT | Operations'!$B$12:$B286))</f>
        <v>275</v>
      </c>
      <c r="C282" s="27">
        <f>IF(ISNUMBER($B282),('INPUT | Operations'!$C286+'INPUT | Operations'!$C287)/2,"")</f>
        <v>343596.5</v>
      </c>
      <c r="D282" s="28">
        <f t="shared" si="41"/>
        <v>104.7282132</v>
      </c>
      <c r="E282" s="26">
        <f>IF(ISNUMBER($B282),'INPUT | Operations'!$B287-'INPUT | Operations'!$B286,"")</f>
        <v>1</v>
      </c>
      <c r="F282" s="32">
        <f>IF(ISNUMBER($B282),IF('INPUT | Operations'!$B287&lt;Booster_BurnTime,1,IF('INPUT | Operations'!$B286&lt;=Booster_BurnTime,(Booster_BurnTime-'INPUT | Operations'!$B286)/('INPUT | Operations'!$B287-'INPUT | Operations'!$B286),0))*'INPUT | Operations'!$E286*NumberOfBoosters*NumberOfOps*$E282,"")</f>
        <v>0</v>
      </c>
      <c r="G282" s="34">
        <f t="shared" si="42"/>
        <v>280.85624999999999</v>
      </c>
      <c r="H282" s="27">
        <f t="shared" si="43"/>
        <v>34</v>
      </c>
      <c r="I282" s="27">
        <f t="shared" si="44"/>
        <v>241</v>
      </c>
      <c r="J282" s="27">
        <f t="shared" si="45"/>
        <v>301</v>
      </c>
      <c r="K282" s="27">
        <f t="shared" si="46"/>
        <v>215</v>
      </c>
      <c r="L282" s="27">
        <f t="shared" si="47"/>
        <v>4.9313271588315845E-11</v>
      </c>
      <c r="M282" s="32">
        <f t="shared" si="48"/>
        <v>25</v>
      </c>
      <c r="N282" s="27">
        <f t="shared" si="49"/>
        <v>0</v>
      </c>
      <c r="O282" s="27">
        <f t="shared" si="49"/>
        <v>0</v>
      </c>
      <c r="P282" s="27">
        <f t="shared" si="49"/>
        <v>0</v>
      </c>
      <c r="Q282" s="27">
        <f t="shared" si="49"/>
        <v>0</v>
      </c>
      <c r="R282" s="27">
        <f t="shared" si="49"/>
        <v>0</v>
      </c>
      <c r="S282" s="27">
        <f t="shared" si="49"/>
        <v>0</v>
      </c>
      <c r="T282" s="32">
        <f t="shared" si="49"/>
        <v>0</v>
      </c>
      <c r="U282" s="10"/>
    </row>
    <row r="283" spans="1:21" x14ac:dyDescent="0.25">
      <c r="A283" s="10"/>
      <c r="B283" s="4">
        <f>IF(ISBLANK('INPUT | Operations'!$B288),"",COUNT('INPUT | Operations'!$B$12:$B287))</f>
        <v>276</v>
      </c>
      <c r="C283" s="27">
        <f>IF(ISNUMBER($B283),('INPUT | Operations'!$C287+'INPUT | Operations'!$C288)/2,"")</f>
        <v>344037.5</v>
      </c>
      <c r="D283" s="28">
        <f t="shared" si="41"/>
        <v>104.86263000000001</v>
      </c>
      <c r="E283" s="26">
        <f>IF(ISNUMBER($B283),'INPUT | Operations'!$B288-'INPUT | Operations'!$B287,"")</f>
        <v>1</v>
      </c>
      <c r="F283" s="32">
        <f>IF(ISNUMBER($B283),IF('INPUT | Operations'!$B288&lt;Booster_BurnTime,1,IF('INPUT | Operations'!$B287&lt;=Booster_BurnTime,(Booster_BurnTime-'INPUT | Operations'!$B287)/('INPUT | Operations'!$B288-'INPUT | Operations'!$B287),0))*'INPUT | Operations'!$E287*NumberOfBoosters*NumberOfOps*$E283,"")</f>
        <v>0</v>
      </c>
      <c r="G283" s="34">
        <f t="shared" si="42"/>
        <v>280.85624999999999</v>
      </c>
      <c r="H283" s="27">
        <f t="shared" si="43"/>
        <v>34</v>
      </c>
      <c r="I283" s="27">
        <f t="shared" si="44"/>
        <v>241</v>
      </c>
      <c r="J283" s="27">
        <f t="shared" si="45"/>
        <v>301</v>
      </c>
      <c r="K283" s="27">
        <f t="shared" si="46"/>
        <v>215</v>
      </c>
      <c r="L283" s="27">
        <f t="shared" si="47"/>
        <v>4.7619620771844963E-11</v>
      </c>
      <c r="M283" s="32">
        <f t="shared" si="48"/>
        <v>25</v>
      </c>
      <c r="N283" s="27">
        <f t="shared" si="49"/>
        <v>0</v>
      </c>
      <c r="O283" s="27">
        <f t="shared" si="49"/>
        <v>0</v>
      </c>
      <c r="P283" s="27">
        <f t="shared" si="49"/>
        <v>0</v>
      </c>
      <c r="Q283" s="27">
        <f t="shared" si="49"/>
        <v>0</v>
      </c>
      <c r="R283" s="27">
        <f t="shared" si="49"/>
        <v>0</v>
      </c>
      <c r="S283" s="27">
        <f t="shared" si="49"/>
        <v>0</v>
      </c>
      <c r="T283" s="32">
        <f t="shared" si="49"/>
        <v>0</v>
      </c>
      <c r="U283" s="10"/>
    </row>
    <row r="284" spans="1:21" x14ac:dyDescent="0.25">
      <c r="A284" s="10"/>
      <c r="B284" s="4">
        <f>IF(ISBLANK('INPUT | Operations'!$B289),"",COUNT('INPUT | Operations'!$B$12:$B288))</f>
        <v>277</v>
      </c>
      <c r="C284" s="27">
        <f>IF(ISNUMBER($B284),('INPUT | Operations'!$C288+'INPUT | Operations'!$C289)/2,"")</f>
        <v>344470.5</v>
      </c>
      <c r="D284" s="28">
        <f t="shared" si="41"/>
        <v>104.99460840000002</v>
      </c>
      <c r="E284" s="26">
        <f>IF(ISNUMBER($B284),'INPUT | Operations'!$B289-'INPUT | Operations'!$B288,"")</f>
        <v>1</v>
      </c>
      <c r="F284" s="32">
        <f>IF(ISNUMBER($B284),IF('INPUT | Operations'!$B289&lt;Booster_BurnTime,1,IF('INPUT | Operations'!$B288&lt;=Booster_BurnTime,(Booster_BurnTime-'INPUT | Operations'!$B288)/('INPUT | Operations'!$B289-'INPUT | Operations'!$B288),0))*'INPUT | Operations'!$E288*NumberOfBoosters*NumberOfOps*$E284,"")</f>
        <v>0</v>
      </c>
      <c r="G284" s="34">
        <f t="shared" si="42"/>
        <v>280.85624999999999</v>
      </c>
      <c r="H284" s="27">
        <f t="shared" si="43"/>
        <v>34</v>
      </c>
      <c r="I284" s="27">
        <f t="shared" si="44"/>
        <v>241</v>
      </c>
      <c r="J284" s="27">
        <f t="shared" si="45"/>
        <v>301</v>
      </c>
      <c r="K284" s="27">
        <f t="shared" si="46"/>
        <v>215</v>
      </c>
      <c r="L284" s="27">
        <f t="shared" si="47"/>
        <v>4.6013300380129374E-11</v>
      </c>
      <c r="M284" s="32">
        <f t="shared" si="48"/>
        <v>25</v>
      </c>
      <c r="N284" s="27">
        <f t="shared" si="49"/>
        <v>0</v>
      </c>
      <c r="O284" s="27">
        <f t="shared" si="49"/>
        <v>0</v>
      </c>
      <c r="P284" s="27">
        <f t="shared" si="49"/>
        <v>0</v>
      </c>
      <c r="Q284" s="27">
        <f t="shared" si="49"/>
        <v>0</v>
      </c>
      <c r="R284" s="27">
        <f t="shared" si="49"/>
        <v>0</v>
      </c>
      <c r="S284" s="27">
        <f t="shared" si="49"/>
        <v>0</v>
      </c>
      <c r="T284" s="32">
        <f t="shared" si="49"/>
        <v>0</v>
      </c>
      <c r="U284" s="10"/>
    </row>
    <row r="285" spans="1:21" x14ac:dyDescent="0.25">
      <c r="A285" s="10"/>
      <c r="B285" s="4">
        <f>IF(ISBLANK('INPUT | Operations'!$B290),"",COUNT('INPUT | Operations'!$B$12:$B289))</f>
        <v>278</v>
      </c>
      <c r="C285" s="27">
        <f>IF(ISNUMBER($B285),('INPUT | Operations'!$C289+'INPUT | Operations'!$C290)/2,"")</f>
        <v>344895.5</v>
      </c>
      <c r="D285" s="28">
        <f t="shared" si="41"/>
        <v>105.12414840000001</v>
      </c>
      <c r="E285" s="26">
        <f>IF(ISNUMBER($B285),'INPUT | Operations'!$B290-'INPUT | Operations'!$B289,"")</f>
        <v>1</v>
      </c>
      <c r="F285" s="32">
        <f>IF(ISNUMBER($B285),IF('INPUT | Operations'!$B290&lt;Booster_BurnTime,1,IF('INPUT | Operations'!$B289&lt;=Booster_BurnTime,(Booster_BurnTime-'INPUT | Operations'!$B289)/('INPUT | Operations'!$B290-'INPUT | Operations'!$B289),0))*'INPUT | Operations'!$E289*NumberOfBoosters*NumberOfOps*$E285,"")</f>
        <v>0</v>
      </c>
      <c r="G285" s="34">
        <f t="shared" si="42"/>
        <v>280.85624999999999</v>
      </c>
      <c r="H285" s="27">
        <f t="shared" si="43"/>
        <v>34</v>
      </c>
      <c r="I285" s="27">
        <f t="shared" si="44"/>
        <v>241</v>
      </c>
      <c r="J285" s="27">
        <f t="shared" si="45"/>
        <v>301</v>
      </c>
      <c r="K285" s="27">
        <f t="shared" si="46"/>
        <v>215</v>
      </c>
      <c r="L285" s="27">
        <f t="shared" si="47"/>
        <v>4.4489361509775636E-11</v>
      </c>
      <c r="M285" s="32">
        <f t="shared" si="48"/>
        <v>25</v>
      </c>
      <c r="N285" s="27">
        <f t="shared" si="49"/>
        <v>0</v>
      </c>
      <c r="O285" s="27">
        <f t="shared" si="49"/>
        <v>0</v>
      </c>
      <c r="P285" s="27">
        <f t="shared" si="49"/>
        <v>0</v>
      </c>
      <c r="Q285" s="27">
        <f t="shared" si="49"/>
        <v>0</v>
      </c>
      <c r="R285" s="27">
        <f t="shared" si="49"/>
        <v>0</v>
      </c>
      <c r="S285" s="27">
        <f t="shared" si="49"/>
        <v>0</v>
      </c>
      <c r="T285" s="32">
        <f t="shared" si="49"/>
        <v>0</v>
      </c>
      <c r="U285" s="10"/>
    </row>
    <row r="286" spans="1:21" x14ac:dyDescent="0.25">
      <c r="A286" s="10"/>
      <c r="B286" s="4">
        <f>IF(ISBLANK('INPUT | Operations'!$B291),"",COUNT('INPUT | Operations'!$B$12:$B290))</f>
        <v>279</v>
      </c>
      <c r="C286" s="27">
        <f>IF(ISNUMBER($B286),('INPUT | Operations'!$C290+'INPUT | Operations'!$C291)/2,"")</f>
        <v>345312.5</v>
      </c>
      <c r="D286" s="28">
        <f t="shared" si="41"/>
        <v>105.25125</v>
      </c>
      <c r="E286" s="26">
        <f>IF(ISNUMBER($B286),'INPUT | Operations'!$B291-'INPUT | Operations'!$B290,"")</f>
        <v>1</v>
      </c>
      <c r="F286" s="32">
        <f>IF(ISNUMBER($B286),IF('INPUT | Operations'!$B291&lt;Booster_BurnTime,1,IF('INPUT | Operations'!$B290&lt;=Booster_BurnTime,(Booster_BurnTime-'INPUT | Operations'!$B290)/('INPUT | Operations'!$B291-'INPUT | Operations'!$B290),0))*'INPUT | Operations'!$E290*NumberOfBoosters*NumberOfOps*$E286,"")</f>
        <v>0</v>
      </c>
      <c r="G286" s="34">
        <f t="shared" si="42"/>
        <v>280.85624999999999</v>
      </c>
      <c r="H286" s="27">
        <f t="shared" si="43"/>
        <v>34</v>
      </c>
      <c r="I286" s="27">
        <f t="shared" si="44"/>
        <v>241</v>
      </c>
      <c r="J286" s="27">
        <f t="shared" si="45"/>
        <v>301</v>
      </c>
      <c r="K286" s="27">
        <f t="shared" si="46"/>
        <v>215</v>
      </c>
      <c r="L286" s="27">
        <f t="shared" si="47"/>
        <v>4.3043174813834187E-11</v>
      </c>
      <c r="M286" s="32">
        <f t="shared" si="48"/>
        <v>25</v>
      </c>
      <c r="N286" s="27">
        <f t="shared" si="49"/>
        <v>0</v>
      </c>
      <c r="O286" s="27">
        <f t="shared" si="49"/>
        <v>0</v>
      </c>
      <c r="P286" s="27">
        <f t="shared" si="49"/>
        <v>0</v>
      </c>
      <c r="Q286" s="27">
        <f t="shared" si="49"/>
        <v>0</v>
      </c>
      <c r="R286" s="27">
        <f t="shared" si="49"/>
        <v>0</v>
      </c>
      <c r="S286" s="27">
        <f t="shared" si="49"/>
        <v>0</v>
      </c>
      <c r="T286" s="32">
        <f t="shared" si="49"/>
        <v>0</v>
      </c>
      <c r="U286" s="10"/>
    </row>
    <row r="287" spans="1:21" x14ac:dyDescent="0.25">
      <c r="A287" s="10"/>
      <c r="B287" s="4">
        <f>IF(ISBLANK('INPUT | Operations'!$B292),"",COUNT('INPUT | Operations'!$B$12:$B291))</f>
        <v>280</v>
      </c>
      <c r="C287" s="27">
        <f>IF(ISNUMBER($B287),('INPUT | Operations'!$C291+'INPUT | Operations'!$C292)/2,"")</f>
        <v>345721.5</v>
      </c>
      <c r="D287" s="28">
        <f t="shared" si="41"/>
        <v>105.37591320000001</v>
      </c>
      <c r="E287" s="26">
        <f>IF(ISNUMBER($B287),'INPUT | Operations'!$B292-'INPUT | Operations'!$B291,"")</f>
        <v>1</v>
      </c>
      <c r="F287" s="32">
        <f>IF(ISNUMBER($B287),IF('INPUT | Operations'!$B292&lt;Booster_BurnTime,1,IF('INPUT | Operations'!$B291&lt;=Booster_BurnTime,(Booster_BurnTime-'INPUT | Operations'!$B291)/('INPUT | Operations'!$B292-'INPUT | Operations'!$B291),0))*'INPUT | Operations'!$E291*NumberOfBoosters*NumberOfOps*$E287,"")</f>
        <v>0</v>
      </c>
      <c r="G287" s="34">
        <f t="shared" si="42"/>
        <v>280.85624999999999</v>
      </c>
      <c r="H287" s="27">
        <f t="shared" si="43"/>
        <v>34</v>
      </c>
      <c r="I287" s="27">
        <f t="shared" si="44"/>
        <v>241</v>
      </c>
      <c r="J287" s="27">
        <f t="shared" si="45"/>
        <v>301</v>
      </c>
      <c r="K287" s="27">
        <f t="shared" si="46"/>
        <v>215</v>
      </c>
      <c r="L287" s="27">
        <f t="shared" si="47"/>
        <v>4.1670408366361821E-11</v>
      </c>
      <c r="M287" s="32">
        <f t="shared" si="48"/>
        <v>25</v>
      </c>
      <c r="N287" s="27">
        <f t="shared" si="49"/>
        <v>0</v>
      </c>
      <c r="O287" s="27">
        <f t="shared" si="49"/>
        <v>0</v>
      </c>
      <c r="P287" s="27">
        <f t="shared" si="49"/>
        <v>0</v>
      </c>
      <c r="Q287" s="27">
        <f t="shared" si="49"/>
        <v>0</v>
      </c>
      <c r="R287" s="27">
        <f t="shared" si="49"/>
        <v>0</v>
      </c>
      <c r="S287" s="27">
        <f t="shared" si="49"/>
        <v>0</v>
      </c>
      <c r="T287" s="32">
        <f t="shared" si="49"/>
        <v>0</v>
      </c>
      <c r="U287" s="10"/>
    </row>
    <row r="288" spans="1:21" x14ac:dyDescent="0.25">
      <c r="A288" s="10"/>
      <c r="B288" s="4">
        <f>IF(ISBLANK('INPUT | Operations'!$B293),"",COUNT('INPUT | Operations'!$B$12:$B292))</f>
        <v>281</v>
      </c>
      <c r="C288" s="27">
        <f>IF(ISNUMBER($B288),('INPUT | Operations'!$C292+'INPUT | Operations'!$C293)/2,"")</f>
        <v>346122.5</v>
      </c>
      <c r="D288" s="28">
        <f t="shared" si="41"/>
        <v>105.49813800000001</v>
      </c>
      <c r="E288" s="26">
        <f>IF(ISNUMBER($B288),'INPUT | Operations'!$B293-'INPUT | Operations'!$B292,"")</f>
        <v>1</v>
      </c>
      <c r="F288" s="32">
        <f>IF(ISNUMBER($B288),IF('INPUT | Operations'!$B293&lt;Booster_BurnTime,1,IF('INPUT | Operations'!$B292&lt;=Booster_BurnTime,(Booster_BurnTime-'INPUT | Operations'!$B292)/('INPUT | Operations'!$B293-'INPUT | Operations'!$B292),0))*'INPUT | Operations'!$E292*NumberOfBoosters*NumberOfOps*$E288,"")</f>
        <v>0</v>
      </c>
      <c r="G288" s="34">
        <f t="shared" si="42"/>
        <v>280.85624999999999</v>
      </c>
      <c r="H288" s="27">
        <f t="shared" si="43"/>
        <v>34</v>
      </c>
      <c r="I288" s="27">
        <f t="shared" si="44"/>
        <v>241</v>
      </c>
      <c r="J288" s="27">
        <f t="shared" si="45"/>
        <v>301</v>
      </c>
      <c r="K288" s="27">
        <f t="shared" si="46"/>
        <v>215</v>
      </c>
      <c r="L288" s="27">
        <f t="shared" si="47"/>
        <v>4.036700718128455E-11</v>
      </c>
      <c r="M288" s="32">
        <f t="shared" si="48"/>
        <v>25</v>
      </c>
      <c r="N288" s="27">
        <f t="shared" si="49"/>
        <v>0</v>
      </c>
      <c r="O288" s="27">
        <f t="shared" si="49"/>
        <v>0</v>
      </c>
      <c r="P288" s="27">
        <f t="shared" si="49"/>
        <v>0</v>
      </c>
      <c r="Q288" s="27">
        <f t="shared" si="49"/>
        <v>0</v>
      </c>
      <c r="R288" s="27">
        <f t="shared" si="49"/>
        <v>0</v>
      </c>
      <c r="S288" s="27">
        <f t="shared" si="49"/>
        <v>0</v>
      </c>
      <c r="T288" s="32">
        <f t="shared" si="49"/>
        <v>0</v>
      </c>
      <c r="U288" s="10"/>
    </row>
    <row r="289" spans="1:21" x14ac:dyDescent="0.25">
      <c r="A289" s="10"/>
      <c r="B289" s="4">
        <f>IF(ISBLANK('INPUT | Operations'!$B294),"",COUNT('INPUT | Operations'!$B$12:$B293))</f>
        <v>282</v>
      </c>
      <c r="C289" s="27">
        <f>IF(ISNUMBER($B289),('INPUT | Operations'!$C293+'INPUT | Operations'!$C294)/2,"")</f>
        <v>346515.5</v>
      </c>
      <c r="D289" s="28">
        <f t="shared" si="41"/>
        <v>105.61792440000001</v>
      </c>
      <c r="E289" s="26">
        <f>IF(ISNUMBER($B289),'INPUT | Operations'!$B294-'INPUT | Operations'!$B293,"")</f>
        <v>1</v>
      </c>
      <c r="F289" s="32">
        <f>IF(ISNUMBER($B289),IF('INPUT | Operations'!$B294&lt;Booster_BurnTime,1,IF('INPUT | Operations'!$B293&lt;=Booster_BurnTime,(Booster_BurnTime-'INPUT | Operations'!$B293)/('INPUT | Operations'!$B294-'INPUT | Operations'!$B293),0))*'INPUT | Operations'!$E293*NumberOfBoosters*NumberOfOps*$E289,"")</f>
        <v>0</v>
      </c>
      <c r="G289" s="34">
        <f t="shared" si="42"/>
        <v>280.85624999999999</v>
      </c>
      <c r="H289" s="27">
        <f t="shared" si="43"/>
        <v>34</v>
      </c>
      <c r="I289" s="27">
        <f t="shared" si="44"/>
        <v>241</v>
      </c>
      <c r="J289" s="27">
        <f t="shared" si="45"/>
        <v>301</v>
      </c>
      <c r="K289" s="27">
        <f t="shared" si="46"/>
        <v>215</v>
      </c>
      <c r="L289" s="27">
        <f t="shared" si="47"/>
        <v>3.9129174255080677E-11</v>
      </c>
      <c r="M289" s="32">
        <f t="shared" si="48"/>
        <v>25</v>
      </c>
      <c r="N289" s="27">
        <f t="shared" si="49"/>
        <v>0</v>
      </c>
      <c r="O289" s="27">
        <f t="shared" si="49"/>
        <v>0</v>
      </c>
      <c r="P289" s="27">
        <f t="shared" si="49"/>
        <v>0</v>
      </c>
      <c r="Q289" s="27">
        <f t="shared" si="49"/>
        <v>0</v>
      </c>
      <c r="R289" s="27">
        <f t="shared" si="49"/>
        <v>0</v>
      </c>
      <c r="S289" s="27">
        <f t="shared" si="49"/>
        <v>0</v>
      </c>
      <c r="T289" s="32">
        <f t="shared" si="49"/>
        <v>0</v>
      </c>
      <c r="U289" s="10"/>
    </row>
    <row r="290" spans="1:21" x14ac:dyDescent="0.25">
      <c r="A290" s="10"/>
      <c r="B290" s="4">
        <f>IF(ISBLANK('INPUT | Operations'!$B295),"",COUNT('INPUT | Operations'!$B$12:$B294))</f>
        <v>283</v>
      </c>
      <c r="C290" s="27">
        <f>IF(ISNUMBER($B290),('INPUT | Operations'!$C294+'INPUT | Operations'!$C295)/2,"")</f>
        <v>346900.5</v>
      </c>
      <c r="D290" s="28">
        <f t="shared" si="41"/>
        <v>105.7352724</v>
      </c>
      <c r="E290" s="26">
        <f>IF(ISNUMBER($B290),'INPUT | Operations'!$B295-'INPUT | Operations'!$B294,"")</f>
        <v>1</v>
      </c>
      <c r="F290" s="32">
        <f>IF(ISNUMBER($B290),IF('INPUT | Operations'!$B295&lt;Booster_BurnTime,1,IF('INPUT | Operations'!$B294&lt;=Booster_BurnTime,(Booster_BurnTime-'INPUT | Operations'!$B294)/('INPUT | Operations'!$B295-'INPUT | Operations'!$B294),0))*'INPUT | Operations'!$E294*NumberOfBoosters*NumberOfOps*$E290,"")</f>
        <v>0</v>
      </c>
      <c r="G290" s="34">
        <f t="shared" si="42"/>
        <v>280.85624999999999</v>
      </c>
      <c r="H290" s="27">
        <f t="shared" si="43"/>
        <v>34</v>
      </c>
      <c r="I290" s="27">
        <f t="shared" si="44"/>
        <v>241</v>
      </c>
      <c r="J290" s="27">
        <f t="shared" si="45"/>
        <v>301</v>
      </c>
      <c r="K290" s="27">
        <f t="shared" si="46"/>
        <v>215</v>
      </c>
      <c r="L290" s="27">
        <f t="shared" si="47"/>
        <v>3.7953353013667543E-11</v>
      </c>
      <c r="M290" s="32">
        <f t="shared" si="48"/>
        <v>25</v>
      </c>
      <c r="N290" s="27">
        <f t="shared" si="49"/>
        <v>0</v>
      </c>
      <c r="O290" s="27">
        <f t="shared" si="49"/>
        <v>0</v>
      </c>
      <c r="P290" s="27">
        <f t="shared" si="49"/>
        <v>0</v>
      </c>
      <c r="Q290" s="27">
        <f t="shared" si="49"/>
        <v>0</v>
      </c>
      <c r="R290" s="27">
        <f t="shared" si="49"/>
        <v>0</v>
      </c>
      <c r="S290" s="27">
        <f t="shared" si="49"/>
        <v>0</v>
      </c>
      <c r="T290" s="32">
        <f t="shared" si="49"/>
        <v>0</v>
      </c>
      <c r="U290" s="10"/>
    </row>
    <row r="291" spans="1:21" x14ac:dyDescent="0.25">
      <c r="A291" s="10"/>
      <c r="B291" s="4">
        <f>IF(ISBLANK('INPUT | Operations'!$B296),"",COUNT('INPUT | Operations'!$B$12:$B295))</f>
        <v>284</v>
      </c>
      <c r="C291" s="27">
        <f>IF(ISNUMBER($B291),('INPUT | Operations'!$C295+'INPUT | Operations'!$C296)/2,"")</f>
        <v>347277.5</v>
      </c>
      <c r="D291" s="28">
        <f t="shared" si="41"/>
        <v>105.850182</v>
      </c>
      <c r="E291" s="26">
        <f>IF(ISNUMBER($B291),'INPUT | Operations'!$B296-'INPUT | Operations'!$B295,"")</f>
        <v>1</v>
      </c>
      <c r="F291" s="32">
        <f>IF(ISNUMBER($B291),IF('INPUT | Operations'!$B296&lt;Booster_BurnTime,1,IF('INPUT | Operations'!$B295&lt;=Booster_BurnTime,(Booster_BurnTime-'INPUT | Operations'!$B295)/('INPUT | Operations'!$B296-'INPUT | Operations'!$B295),0))*'INPUT | Operations'!$E295*NumberOfBoosters*NumberOfOps*$E291,"")</f>
        <v>0</v>
      </c>
      <c r="G291" s="34">
        <f t="shared" si="42"/>
        <v>280.85624999999999</v>
      </c>
      <c r="H291" s="27">
        <f t="shared" si="43"/>
        <v>34</v>
      </c>
      <c r="I291" s="27">
        <f t="shared" si="44"/>
        <v>241</v>
      </c>
      <c r="J291" s="27">
        <f t="shared" si="45"/>
        <v>301</v>
      </c>
      <c r="K291" s="27">
        <f t="shared" si="46"/>
        <v>215</v>
      </c>
      <c r="L291" s="27">
        <f t="shared" si="47"/>
        <v>3.6836211053789283E-11</v>
      </c>
      <c r="M291" s="32">
        <f t="shared" si="48"/>
        <v>25</v>
      </c>
      <c r="N291" s="27">
        <f t="shared" si="49"/>
        <v>0</v>
      </c>
      <c r="O291" s="27">
        <f t="shared" si="49"/>
        <v>0</v>
      </c>
      <c r="P291" s="27">
        <f t="shared" si="49"/>
        <v>0</v>
      </c>
      <c r="Q291" s="27">
        <f t="shared" si="49"/>
        <v>0</v>
      </c>
      <c r="R291" s="27">
        <f t="shared" si="49"/>
        <v>0</v>
      </c>
      <c r="S291" s="27">
        <f t="shared" si="49"/>
        <v>0</v>
      </c>
      <c r="T291" s="32">
        <f t="shared" si="49"/>
        <v>0</v>
      </c>
      <c r="U291" s="10"/>
    </row>
    <row r="292" spans="1:21" x14ac:dyDescent="0.25">
      <c r="A292" s="10"/>
      <c r="B292" s="4">
        <f>IF(ISBLANK('INPUT | Operations'!$B297),"",COUNT('INPUT | Operations'!$B$12:$B296))</f>
        <v>285</v>
      </c>
      <c r="C292" s="27">
        <f>IF(ISNUMBER($B292),('INPUT | Operations'!$C296+'INPUT | Operations'!$C297)/2,"")</f>
        <v>347646.5</v>
      </c>
      <c r="D292" s="28">
        <f t="shared" si="41"/>
        <v>105.96265320000001</v>
      </c>
      <c r="E292" s="26">
        <f>IF(ISNUMBER($B292),'INPUT | Operations'!$B297-'INPUT | Operations'!$B296,"")</f>
        <v>1</v>
      </c>
      <c r="F292" s="32">
        <f>IF(ISNUMBER($B292),IF('INPUT | Operations'!$B297&lt;Booster_BurnTime,1,IF('INPUT | Operations'!$B296&lt;=Booster_BurnTime,(Booster_BurnTime-'INPUT | Operations'!$B296)/('INPUT | Operations'!$B297-'INPUT | Operations'!$B296),0))*'INPUT | Operations'!$E296*NumberOfBoosters*NumberOfOps*$E292,"")</f>
        <v>0</v>
      </c>
      <c r="G292" s="34">
        <f t="shared" si="42"/>
        <v>280.85624999999999</v>
      </c>
      <c r="H292" s="27">
        <f t="shared" si="43"/>
        <v>34</v>
      </c>
      <c r="I292" s="27">
        <f t="shared" si="44"/>
        <v>241</v>
      </c>
      <c r="J292" s="27">
        <f t="shared" si="45"/>
        <v>301</v>
      </c>
      <c r="K292" s="27">
        <f t="shared" si="46"/>
        <v>215</v>
      </c>
      <c r="L292" s="27">
        <f t="shared" si="47"/>
        <v>3.5774625078265759E-11</v>
      </c>
      <c r="M292" s="32">
        <f t="shared" si="48"/>
        <v>25</v>
      </c>
      <c r="N292" s="27">
        <f t="shared" si="49"/>
        <v>0</v>
      </c>
      <c r="O292" s="27">
        <f t="shared" si="49"/>
        <v>0</v>
      </c>
      <c r="P292" s="27">
        <f t="shared" si="49"/>
        <v>0</v>
      </c>
      <c r="Q292" s="27">
        <f t="shared" si="49"/>
        <v>0</v>
      </c>
      <c r="R292" s="27">
        <f t="shared" si="49"/>
        <v>0</v>
      </c>
      <c r="S292" s="27">
        <f t="shared" si="49"/>
        <v>0</v>
      </c>
      <c r="T292" s="32">
        <f t="shared" si="49"/>
        <v>0</v>
      </c>
      <c r="U292" s="10"/>
    </row>
    <row r="293" spans="1:21" x14ac:dyDescent="0.25">
      <c r="A293" s="10"/>
      <c r="B293" s="4">
        <f>IF(ISBLANK('INPUT | Operations'!$B298),"",COUNT('INPUT | Operations'!$B$12:$B297))</f>
        <v>286</v>
      </c>
      <c r="C293" s="27">
        <f>IF(ISNUMBER($B293),('INPUT | Operations'!$C297+'INPUT | Operations'!$C298)/2,"")</f>
        <v>348008</v>
      </c>
      <c r="D293" s="28">
        <f t="shared" si="41"/>
        <v>106.07283840000001</v>
      </c>
      <c r="E293" s="26">
        <f>IF(ISNUMBER($B293),'INPUT | Operations'!$B298-'INPUT | Operations'!$B297,"")</f>
        <v>1</v>
      </c>
      <c r="F293" s="32">
        <f>IF(ISNUMBER($B293),IF('INPUT | Operations'!$B298&lt;Booster_BurnTime,1,IF('INPUT | Operations'!$B297&lt;=Booster_BurnTime,(Booster_BurnTime-'INPUT | Operations'!$B297)/('INPUT | Operations'!$B298-'INPUT | Operations'!$B297),0))*'INPUT | Operations'!$E297*NumberOfBoosters*NumberOfOps*$E293,"")</f>
        <v>0</v>
      </c>
      <c r="G293" s="34">
        <f t="shared" si="42"/>
        <v>280.85624999999999</v>
      </c>
      <c r="H293" s="27">
        <f t="shared" si="43"/>
        <v>34</v>
      </c>
      <c r="I293" s="27">
        <f t="shared" si="44"/>
        <v>241</v>
      </c>
      <c r="J293" s="27">
        <f t="shared" si="45"/>
        <v>301</v>
      </c>
      <c r="K293" s="27">
        <f t="shared" si="46"/>
        <v>215</v>
      </c>
      <c r="L293" s="27">
        <f t="shared" si="47"/>
        <v>3.4764289405240557E-11</v>
      </c>
      <c r="M293" s="32">
        <f t="shared" si="48"/>
        <v>25</v>
      </c>
      <c r="N293" s="27">
        <f t="shared" si="49"/>
        <v>0</v>
      </c>
      <c r="O293" s="27">
        <f t="shared" si="49"/>
        <v>0</v>
      </c>
      <c r="P293" s="27">
        <f t="shared" si="49"/>
        <v>0</v>
      </c>
      <c r="Q293" s="27">
        <f t="shared" si="49"/>
        <v>0</v>
      </c>
      <c r="R293" s="27">
        <f t="shared" si="49"/>
        <v>0</v>
      </c>
      <c r="S293" s="27">
        <f t="shared" si="49"/>
        <v>0</v>
      </c>
      <c r="T293" s="32">
        <f t="shared" si="49"/>
        <v>0</v>
      </c>
      <c r="U293" s="10"/>
    </row>
    <row r="294" spans="1:21" x14ac:dyDescent="0.25">
      <c r="A294" s="10"/>
      <c r="B294" s="4">
        <f>IF(ISBLANK('INPUT | Operations'!$B299),"",COUNT('INPUT | Operations'!$B$12:$B298))</f>
        <v>287</v>
      </c>
      <c r="C294" s="27">
        <f>IF(ISNUMBER($B294),('INPUT | Operations'!$C298+'INPUT | Operations'!$C299)/2,"")</f>
        <v>348361.5</v>
      </c>
      <c r="D294" s="28">
        <f t="shared" si="41"/>
        <v>106.1805852</v>
      </c>
      <c r="E294" s="26">
        <f>IF(ISNUMBER($B294),'INPUT | Operations'!$B299-'INPUT | Operations'!$B298,"")</f>
        <v>1</v>
      </c>
      <c r="F294" s="32">
        <f>IF(ISNUMBER($B294),IF('INPUT | Operations'!$B299&lt;Booster_BurnTime,1,IF('INPUT | Operations'!$B298&lt;=Booster_BurnTime,(Booster_BurnTime-'INPUT | Operations'!$B298)/('INPUT | Operations'!$B299-'INPUT | Operations'!$B298),0))*'INPUT | Operations'!$E298*NumberOfBoosters*NumberOfOps*$E294,"")</f>
        <v>0</v>
      </c>
      <c r="G294" s="34">
        <f t="shared" si="42"/>
        <v>280.85624999999999</v>
      </c>
      <c r="H294" s="27">
        <f t="shared" si="43"/>
        <v>34</v>
      </c>
      <c r="I294" s="27">
        <f t="shared" si="44"/>
        <v>241</v>
      </c>
      <c r="J294" s="27">
        <f t="shared" si="45"/>
        <v>301</v>
      </c>
      <c r="K294" s="27">
        <f t="shared" si="46"/>
        <v>215</v>
      </c>
      <c r="L294" s="27">
        <f t="shared" si="47"/>
        <v>3.3803911660554615E-11</v>
      </c>
      <c r="M294" s="32">
        <f t="shared" si="48"/>
        <v>25</v>
      </c>
      <c r="N294" s="27">
        <f t="shared" si="49"/>
        <v>0</v>
      </c>
      <c r="O294" s="27">
        <f t="shared" si="49"/>
        <v>0</v>
      </c>
      <c r="P294" s="27">
        <f t="shared" si="49"/>
        <v>0</v>
      </c>
      <c r="Q294" s="27">
        <f t="shared" si="49"/>
        <v>0</v>
      </c>
      <c r="R294" s="27">
        <f t="shared" si="49"/>
        <v>0</v>
      </c>
      <c r="S294" s="27">
        <f t="shared" si="49"/>
        <v>0</v>
      </c>
      <c r="T294" s="32">
        <f t="shared" si="49"/>
        <v>0</v>
      </c>
      <c r="U294" s="10"/>
    </row>
    <row r="295" spans="1:21" x14ac:dyDescent="0.25">
      <c r="A295" s="10"/>
      <c r="B295" s="4">
        <f>IF(ISBLANK('INPUT | Operations'!$B300),"",COUNT('INPUT | Operations'!$B$12:$B299))</f>
        <v>288</v>
      </c>
      <c r="C295" s="27">
        <f>IF(ISNUMBER($B295),('INPUT | Operations'!$C299+'INPUT | Operations'!$C300)/2,"")</f>
        <v>348707</v>
      </c>
      <c r="D295" s="28">
        <f t="shared" si="41"/>
        <v>106.28589360000001</v>
      </c>
      <c r="E295" s="26">
        <f>IF(ISNUMBER($B295),'INPUT | Operations'!$B300-'INPUT | Operations'!$B299,"")</f>
        <v>1</v>
      </c>
      <c r="F295" s="32">
        <f>IF(ISNUMBER($B295),IF('INPUT | Operations'!$B300&lt;Booster_BurnTime,1,IF('INPUT | Operations'!$B299&lt;=Booster_BurnTime,(Booster_BurnTime-'INPUT | Operations'!$B299)/('INPUT | Operations'!$B300-'INPUT | Operations'!$B299),0))*'INPUT | Operations'!$E299*NumberOfBoosters*NumberOfOps*$E295,"")</f>
        <v>0</v>
      </c>
      <c r="G295" s="34">
        <f t="shared" si="42"/>
        <v>280.85624999999999</v>
      </c>
      <c r="H295" s="27">
        <f t="shared" si="43"/>
        <v>34</v>
      </c>
      <c r="I295" s="27">
        <f t="shared" si="44"/>
        <v>241</v>
      </c>
      <c r="J295" s="27">
        <f t="shared" si="45"/>
        <v>301</v>
      </c>
      <c r="K295" s="27">
        <f t="shared" si="46"/>
        <v>215</v>
      </c>
      <c r="L295" s="27">
        <f t="shared" si="47"/>
        <v>3.2890910447073683E-11</v>
      </c>
      <c r="M295" s="32">
        <f t="shared" si="48"/>
        <v>25</v>
      </c>
      <c r="N295" s="27">
        <f t="shared" si="49"/>
        <v>0</v>
      </c>
      <c r="O295" s="27">
        <f t="shared" si="49"/>
        <v>0</v>
      </c>
      <c r="P295" s="27">
        <f t="shared" si="49"/>
        <v>0</v>
      </c>
      <c r="Q295" s="27">
        <f t="shared" si="49"/>
        <v>0</v>
      </c>
      <c r="R295" s="27">
        <f t="shared" si="49"/>
        <v>0</v>
      </c>
      <c r="S295" s="27">
        <f t="shared" si="49"/>
        <v>0</v>
      </c>
      <c r="T295" s="32">
        <f t="shared" si="49"/>
        <v>0</v>
      </c>
      <c r="U295" s="10"/>
    </row>
    <row r="296" spans="1:21" x14ac:dyDescent="0.25">
      <c r="A296" s="10"/>
      <c r="B296" s="4">
        <f>IF(ISBLANK('INPUT | Operations'!$B301),"",COUNT('INPUT | Operations'!$B$12:$B300))</f>
        <v>289</v>
      </c>
      <c r="C296" s="27">
        <f>IF(ISNUMBER($B296),('INPUT | Operations'!$C300+'INPUT | Operations'!$C301)/2,"")</f>
        <v>349045</v>
      </c>
      <c r="D296" s="28">
        <f t="shared" si="41"/>
        <v>106.38891600000001</v>
      </c>
      <c r="E296" s="26">
        <f>IF(ISNUMBER($B296),'INPUT | Operations'!$B301-'INPUT | Operations'!$B300,"")</f>
        <v>1</v>
      </c>
      <c r="F296" s="32">
        <f>IF(ISNUMBER($B296),IF('INPUT | Operations'!$B301&lt;Booster_BurnTime,1,IF('INPUT | Operations'!$B300&lt;=Booster_BurnTime,(Booster_BurnTime-'INPUT | Operations'!$B300)/('INPUT | Operations'!$B301-'INPUT | Operations'!$B300),0))*'INPUT | Operations'!$E300*NumberOfBoosters*NumberOfOps*$E296,"")</f>
        <v>0</v>
      </c>
      <c r="G296" s="34">
        <f t="shared" si="42"/>
        <v>280.85624999999999</v>
      </c>
      <c r="H296" s="27">
        <f t="shared" si="43"/>
        <v>34</v>
      </c>
      <c r="I296" s="27">
        <f t="shared" si="44"/>
        <v>241</v>
      </c>
      <c r="J296" s="27">
        <f t="shared" si="45"/>
        <v>301</v>
      </c>
      <c r="K296" s="27">
        <f t="shared" si="46"/>
        <v>215</v>
      </c>
      <c r="L296" s="27">
        <f t="shared" si="47"/>
        <v>3.2021594950364872E-11</v>
      </c>
      <c r="M296" s="32">
        <f t="shared" si="48"/>
        <v>25</v>
      </c>
      <c r="N296" s="27">
        <f t="shared" si="49"/>
        <v>0</v>
      </c>
      <c r="O296" s="27">
        <f t="shared" si="49"/>
        <v>0</v>
      </c>
      <c r="P296" s="27">
        <f t="shared" si="49"/>
        <v>0</v>
      </c>
      <c r="Q296" s="27">
        <f t="shared" si="49"/>
        <v>0</v>
      </c>
      <c r="R296" s="27">
        <f t="shared" si="49"/>
        <v>0</v>
      </c>
      <c r="S296" s="27">
        <f t="shared" si="49"/>
        <v>0</v>
      </c>
      <c r="T296" s="32">
        <f t="shared" si="49"/>
        <v>0</v>
      </c>
      <c r="U296" s="10"/>
    </row>
    <row r="297" spans="1:21" x14ac:dyDescent="0.25">
      <c r="A297" s="10"/>
      <c r="B297" s="4">
        <f>IF(ISBLANK('INPUT | Operations'!$B302),"",COUNT('INPUT | Operations'!$B$12:$B301))</f>
        <v>290</v>
      </c>
      <c r="C297" s="27">
        <f>IF(ISNUMBER($B297),('INPUT | Operations'!$C301+'INPUT | Operations'!$C302)/2,"")</f>
        <v>349375.5</v>
      </c>
      <c r="D297" s="28">
        <f t="shared" si="41"/>
        <v>106.48965240000001</v>
      </c>
      <c r="E297" s="26">
        <f>IF(ISNUMBER($B297),'INPUT | Operations'!$B302-'INPUT | Operations'!$B301,"")</f>
        <v>1</v>
      </c>
      <c r="F297" s="32">
        <f>IF(ISNUMBER($B297),IF('INPUT | Operations'!$B302&lt;Booster_BurnTime,1,IF('INPUT | Operations'!$B301&lt;=Booster_BurnTime,(Booster_BurnTime-'INPUT | Operations'!$B301)/('INPUT | Operations'!$B302-'INPUT | Operations'!$B301),0))*'INPUT | Operations'!$E301*NumberOfBoosters*NumberOfOps*$E297,"")</f>
        <v>0</v>
      </c>
      <c r="G297" s="34">
        <f t="shared" si="42"/>
        <v>280.85624999999999</v>
      </c>
      <c r="H297" s="27">
        <f t="shared" si="43"/>
        <v>34</v>
      </c>
      <c r="I297" s="27">
        <f t="shared" si="44"/>
        <v>241</v>
      </c>
      <c r="J297" s="27">
        <f t="shared" si="45"/>
        <v>301</v>
      </c>
      <c r="K297" s="27">
        <f t="shared" si="46"/>
        <v>215</v>
      </c>
      <c r="L297" s="27">
        <f t="shared" si="47"/>
        <v>3.1193790525674916E-11</v>
      </c>
      <c r="M297" s="32">
        <f t="shared" si="48"/>
        <v>25</v>
      </c>
      <c r="N297" s="27">
        <f t="shared" si="49"/>
        <v>0</v>
      </c>
      <c r="O297" s="27">
        <f t="shared" si="49"/>
        <v>0</v>
      </c>
      <c r="P297" s="27">
        <f t="shared" si="49"/>
        <v>0</v>
      </c>
      <c r="Q297" s="27">
        <f t="shared" si="49"/>
        <v>0</v>
      </c>
      <c r="R297" s="27">
        <f t="shared" si="49"/>
        <v>0</v>
      </c>
      <c r="S297" s="27">
        <f t="shared" si="49"/>
        <v>0</v>
      </c>
      <c r="T297" s="32">
        <f t="shared" si="49"/>
        <v>0</v>
      </c>
      <c r="U297" s="10"/>
    </row>
    <row r="298" spans="1:21" x14ac:dyDescent="0.25">
      <c r="A298" s="10"/>
      <c r="B298" s="4">
        <f>IF(ISBLANK('INPUT | Operations'!$B303),"",COUNT('INPUT | Operations'!$B$12:$B302))</f>
        <v>291</v>
      </c>
      <c r="C298" s="27">
        <f>IF(ISNUMBER($B298),('INPUT | Operations'!$C302+'INPUT | Operations'!$C303)/2,"")</f>
        <v>349776.25</v>
      </c>
      <c r="D298" s="28">
        <f t="shared" si="41"/>
        <v>106.611801</v>
      </c>
      <c r="E298" s="26">
        <f>IF(ISNUMBER($B298),'INPUT | Operations'!$B303-'INPUT | Operations'!$B302,"")</f>
        <v>1</v>
      </c>
      <c r="F298" s="32">
        <f>IF(ISNUMBER($B298),IF('INPUT | Operations'!$B303&lt;Booster_BurnTime,1,IF('INPUT | Operations'!$B302&lt;=Booster_BurnTime,(Booster_BurnTime-'INPUT | Operations'!$B302)/('INPUT | Operations'!$B303-'INPUT | Operations'!$B302),0))*'INPUT | Operations'!$E302*NumberOfBoosters*NumberOfOps*$E298,"")</f>
        <v>0</v>
      </c>
      <c r="G298" s="34">
        <f t="shared" si="42"/>
        <v>280.85624999999999</v>
      </c>
      <c r="H298" s="27">
        <f t="shared" si="43"/>
        <v>34</v>
      </c>
      <c r="I298" s="27">
        <f t="shared" si="44"/>
        <v>241</v>
      </c>
      <c r="J298" s="27">
        <f t="shared" si="45"/>
        <v>301</v>
      </c>
      <c r="K298" s="27">
        <f t="shared" si="46"/>
        <v>215</v>
      </c>
      <c r="L298" s="27">
        <f t="shared" si="47"/>
        <v>3.0218684266477504E-11</v>
      </c>
      <c r="M298" s="32">
        <f t="shared" si="48"/>
        <v>25</v>
      </c>
      <c r="N298" s="27">
        <f t="shared" si="49"/>
        <v>0</v>
      </c>
      <c r="O298" s="27">
        <f t="shared" si="49"/>
        <v>0</v>
      </c>
      <c r="P298" s="27">
        <f t="shared" si="49"/>
        <v>0</v>
      </c>
      <c r="Q298" s="27">
        <f t="shared" si="49"/>
        <v>0</v>
      </c>
      <c r="R298" s="27">
        <f t="shared" si="49"/>
        <v>0</v>
      </c>
      <c r="S298" s="27">
        <f t="shared" si="49"/>
        <v>0</v>
      </c>
      <c r="T298" s="32">
        <f t="shared" si="49"/>
        <v>0</v>
      </c>
      <c r="U298" s="10"/>
    </row>
    <row r="299" spans="1:21" x14ac:dyDescent="0.25">
      <c r="A299" s="10"/>
      <c r="B299" s="4">
        <f>IF(ISBLANK('INPUT | Operations'!$B304),"",COUNT('INPUT | Operations'!$B$12:$B303))</f>
        <v>292</v>
      </c>
      <c r="C299" s="27">
        <f>IF(ISNUMBER($B299),('INPUT | Operations'!$C303+'INPUT | Operations'!$C304)/2,"")</f>
        <v>350243.25</v>
      </c>
      <c r="D299" s="28">
        <f t="shared" si="41"/>
        <v>106.75414260000001</v>
      </c>
      <c r="E299" s="26">
        <f>IF(ISNUMBER($B299),'INPUT | Operations'!$B304-'INPUT | Operations'!$B303,"")</f>
        <v>1</v>
      </c>
      <c r="F299" s="32">
        <f>IF(ISNUMBER($B299),IF('INPUT | Operations'!$B304&lt;Booster_BurnTime,1,IF('INPUT | Operations'!$B303&lt;=Booster_BurnTime,(Booster_BurnTime-'INPUT | Operations'!$B303)/('INPUT | Operations'!$B304-'INPUT | Operations'!$B303),0))*'INPUT | Operations'!$E303*NumberOfBoosters*NumberOfOps*$E299,"")</f>
        <v>0</v>
      </c>
      <c r="G299" s="34">
        <f t="shared" si="42"/>
        <v>280.85624999999999</v>
      </c>
      <c r="H299" s="27">
        <f t="shared" si="43"/>
        <v>34</v>
      </c>
      <c r="I299" s="27">
        <f t="shared" si="44"/>
        <v>241</v>
      </c>
      <c r="J299" s="27">
        <f t="shared" si="45"/>
        <v>301</v>
      </c>
      <c r="K299" s="27">
        <f t="shared" si="46"/>
        <v>215</v>
      </c>
      <c r="L299" s="27">
        <f t="shared" si="47"/>
        <v>2.9120768139428597E-11</v>
      </c>
      <c r="M299" s="32">
        <f t="shared" si="48"/>
        <v>25</v>
      </c>
      <c r="N299" s="27">
        <f t="shared" si="49"/>
        <v>0</v>
      </c>
      <c r="O299" s="27">
        <f t="shared" si="49"/>
        <v>0</v>
      </c>
      <c r="P299" s="27">
        <f t="shared" si="49"/>
        <v>0</v>
      </c>
      <c r="Q299" s="27">
        <f t="shared" si="49"/>
        <v>0</v>
      </c>
      <c r="R299" s="27">
        <f t="shared" si="49"/>
        <v>0</v>
      </c>
      <c r="S299" s="27">
        <f t="shared" si="49"/>
        <v>0</v>
      </c>
      <c r="T299" s="32">
        <f t="shared" si="49"/>
        <v>0</v>
      </c>
      <c r="U299" s="10"/>
    </row>
    <row r="300" spans="1:21" x14ac:dyDescent="0.25">
      <c r="A300" s="10"/>
      <c r="B300" s="4">
        <f>IF(ISBLANK('INPUT | Operations'!$B305),"",COUNT('INPUT | Operations'!$B$12:$B304))</f>
        <v>293</v>
      </c>
      <c r="C300" s="27">
        <f>IF(ISNUMBER($B300),('INPUT | Operations'!$C304+'INPUT | Operations'!$C305)/2,"")</f>
        <v>350621</v>
      </c>
      <c r="D300" s="28">
        <f t="shared" si="41"/>
        <v>106.86928080000001</v>
      </c>
      <c r="E300" s="26">
        <f>IF(ISNUMBER($B300),'INPUT | Operations'!$B305-'INPUT | Operations'!$B304,"")</f>
        <v>1</v>
      </c>
      <c r="F300" s="32">
        <f>IF(ISNUMBER($B300),IF('INPUT | Operations'!$B305&lt;Booster_BurnTime,1,IF('INPUT | Operations'!$B304&lt;=Booster_BurnTime,(Booster_BurnTime-'INPUT | Operations'!$B304)/('INPUT | Operations'!$B305-'INPUT | Operations'!$B304),0))*'INPUT | Operations'!$E304*NumberOfBoosters*NumberOfOps*$E300,"")</f>
        <v>0</v>
      </c>
      <c r="G300" s="34">
        <f t="shared" si="42"/>
        <v>280.85624999999999</v>
      </c>
      <c r="H300" s="27">
        <f t="shared" si="43"/>
        <v>34</v>
      </c>
      <c r="I300" s="27">
        <f t="shared" si="44"/>
        <v>241</v>
      </c>
      <c r="J300" s="27">
        <f t="shared" si="45"/>
        <v>301</v>
      </c>
      <c r="K300" s="27">
        <f t="shared" si="46"/>
        <v>215</v>
      </c>
      <c r="L300" s="27">
        <f t="shared" si="47"/>
        <v>2.8261930001739254E-11</v>
      </c>
      <c r="M300" s="32">
        <f t="shared" si="48"/>
        <v>25</v>
      </c>
      <c r="N300" s="27">
        <f t="shared" si="49"/>
        <v>0</v>
      </c>
      <c r="O300" s="27">
        <f t="shared" si="49"/>
        <v>0</v>
      </c>
      <c r="P300" s="27">
        <f t="shared" si="49"/>
        <v>0</v>
      </c>
      <c r="Q300" s="27">
        <f t="shared" ref="N300:T336" si="50">IFERROR($F300*J300/1000,"")</f>
        <v>0</v>
      </c>
      <c r="R300" s="27">
        <f t="shared" si="50"/>
        <v>0</v>
      </c>
      <c r="S300" s="27">
        <f t="shared" si="50"/>
        <v>0</v>
      </c>
      <c r="T300" s="32">
        <f t="shared" si="50"/>
        <v>0</v>
      </c>
      <c r="U300" s="10"/>
    </row>
    <row r="301" spans="1:21" x14ac:dyDescent="0.25">
      <c r="A301" s="10"/>
      <c r="B301" s="4">
        <f>IF(ISBLANK('INPUT | Operations'!$B306),"",COUNT('INPUT | Operations'!$B$12:$B305))</f>
        <v>294</v>
      </c>
      <c r="C301" s="27">
        <f>IF(ISNUMBER($B301),('INPUT | Operations'!$C305+'INPUT | Operations'!$C306)/2,"")</f>
        <v>350913.5</v>
      </c>
      <c r="D301" s="28">
        <f t="shared" si="41"/>
        <v>106.95843480000001</v>
      </c>
      <c r="E301" s="26">
        <f>IF(ISNUMBER($B301),'INPUT | Operations'!$B306-'INPUT | Operations'!$B305,"")</f>
        <v>1</v>
      </c>
      <c r="F301" s="32">
        <f>IF(ISNUMBER($B301),IF('INPUT | Operations'!$B306&lt;Booster_BurnTime,1,IF('INPUT | Operations'!$B305&lt;=Booster_BurnTime,(Booster_BurnTime-'INPUT | Operations'!$B305)/('INPUT | Operations'!$B306-'INPUT | Operations'!$B305),0))*'INPUT | Operations'!$E305*NumberOfBoosters*NumberOfOps*$E301,"")</f>
        <v>0</v>
      </c>
      <c r="G301" s="34">
        <f t="shared" si="42"/>
        <v>280.85624999999999</v>
      </c>
      <c r="H301" s="27">
        <f t="shared" si="43"/>
        <v>34</v>
      </c>
      <c r="I301" s="27">
        <f t="shared" si="44"/>
        <v>241</v>
      </c>
      <c r="J301" s="27">
        <f t="shared" si="45"/>
        <v>301</v>
      </c>
      <c r="K301" s="27">
        <f t="shared" si="46"/>
        <v>215</v>
      </c>
      <c r="L301" s="27">
        <f t="shared" si="47"/>
        <v>2.7614351774254666E-11</v>
      </c>
      <c r="M301" s="32">
        <f t="shared" si="48"/>
        <v>25</v>
      </c>
      <c r="N301" s="27">
        <f t="shared" si="50"/>
        <v>0</v>
      </c>
      <c r="O301" s="27">
        <f t="shared" si="50"/>
        <v>0</v>
      </c>
      <c r="P301" s="27">
        <f t="shared" si="50"/>
        <v>0</v>
      </c>
      <c r="Q301" s="27">
        <f t="shared" si="50"/>
        <v>0</v>
      </c>
      <c r="R301" s="27">
        <f t="shared" si="50"/>
        <v>0</v>
      </c>
      <c r="S301" s="27">
        <f t="shared" si="50"/>
        <v>0</v>
      </c>
      <c r="T301" s="32">
        <f t="shared" si="50"/>
        <v>0</v>
      </c>
      <c r="U301" s="10"/>
    </row>
    <row r="302" spans="1:21" x14ac:dyDescent="0.25">
      <c r="A302" s="10"/>
      <c r="B302" s="4">
        <f>IF(ISBLANK('INPUT | Operations'!$B307),"",COUNT('INPUT | Operations'!$B$12:$B306))</f>
        <v>295</v>
      </c>
      <c r="C302" s="27">
        <f>IF(ISNUMBER($B302),('INPUT | Operations'!$C306+'INPUT | Operations'!$C307)/2,"")</f>
        <v>351198.5</v>
      </c>
      <c r="D302" s="28">
        <f t="shared" si="41"/>
        <v>107.0453028</v>
      </c>
      <c r="E302" s="26">
        <f>IF(ISNUMBER($B302),'INPUT | Operations'!$B307-'INPUT | Operations'!$B306,"")</f>
        <v>1</v>
      </c>
      <c r="F302" s="32">
        <f>IF(ISNUMBER($B302),IF('INPUT | Operations'!$B307&lt;Booster_BurnTime,1,IF('INPUT | Operations'!$B306&lt;=Booster_BurnTime,(Booster_BurnTime-'INPUT | Operations'!$B306)/('INPUT | Operations'!$B307-'INPUT | Operations'!$B306),0))*'INPUT | Operations'!$E306*NumberOfBoosters*NumberOfOps*$E302,"")</f>
        <v>0</v>
      </c>
      <c r="G302" s="34">
        <f t="shared" si="42"/>
        <v>280.85624999999999</v>
      </c>
      <c r="H302" s="27">
        <f t="shared" si="43"/>
        <v>34</v>
      </c>
      <c r="I302" s="27">
        <f t="shared" si="44"/>
        <v>241</v>
      </c>
      <c r="J302" s="27">
        <f t="shared" si="45"/>
        <v>301</v>
      </c>
      <c r="K302" s="27">
        <f t="shared" si="46"/>
        <v>215</v>
      </c>
      <c r="L302" s="27">
        <f t="shared" si="47"/>
        <v>2.6997653353531646E-11</v>
      </c>
      <c r="M302" s="32">
        <f t="shared" si="48"/>
        <v>25</v>
      </c>
      <c r="N302" s="27">
        <f t="shared" si="50"/>
        <v>0</v>
      </c>
      <c r="O302" s="27">
        <f t="shared" si="50"/>
        <v>0</v>
      </c>
      <c r="P302" s="27">
        <f t="shared" si="50"/>
        <v>0</v>
      </c>
      <c r="Q302" s="27">
        <f t="shared" si="50"/>
        <v>0</v>
      </c>
      <c r="R302" s="27">
        <f t="shared" si="50"/>
        <v>0</v>
      </c>
      <c r="S302" s="27">
        <f t="shared" si="50"/>
        <v>0</v>
      </c>
      <c r="T302" s="32">
        <f t="shared" si="50"/>
        <v>0</v>
      </c>
      <c r="U302" s="10"/>
    </row>
    <row r="303" spans="1:21" x14ac:dyDescent="0.25">
      <c r="A303" s="10"/>
      <c r="B303" s="4">
        <f>IF(ISBLANK('INPUT | Operations'!$B308),"",COUNT('INPUT | Operations'!$B$12:$B307))</f>
        <v>296</v>
      </c>
      <c r="C303" s="27">
        <f>IF(ISNUMBER($B303),('INPUT | Operations'!$C307+'INPUT | Operations'!$C308)/2,"")</f>
        <v>351476</v>
      </c>
      <c r="D303" s="28">
        <f t="shared" si="41"/>
        <v>107.1298848</v>
      </c>
      <c r="E303" s="26">
        <f>IF(ISNUMBER($B303),'INPUT | Operations'!$B308-'INPUT | Operations'!$B307,"")</f>
        <v>1</v>
      </c>
      <c r="F303" s="32">
        <f>IF(ISNUMBER($B303),IF('INPUT | Operations'!$B308&lt;Booster_BurnTime,1,IF('INPUT | Operations'!$B307&lt;=Booster_BurnTime,(Booster_BurnTime-'INPUT | Operations'!$B307)/('INPUT | Operations'!$B308-'INPUT | Operations'!$B307),0))*'INPUT | Operations'!$E307*NumberOfBoosters*NumberOfOps*$E303,"")</f>
        <v>0</v>
      </c>
      <c r="G303" s="34">
        <f t="shared" si="42"/>
        <v>280.85624999999999</v>
      </c>
      <c r="H303" s="27">
        <f t="shared" si="43"/>
        <v>34</v>
      </c>
      <c r="I303" s="27">
        <f t="shared" si="44"/>
        <v>241</v>
      </c>
      <c r="J303" s="27">
        <f t="shared" si="45"/>
        <v>301</v>
      </c>
      <c r="K303" s="27">
        <f t="shared" si="46"/>
        <v>215</v>
      </c>
      <c r="L303" s="27">
        <f t="shared" si="47"/>
        <v>2.641042000384057E-11</v>
      </c>
      <c r="M303" s="32">
        <f t="shared" si="48"/>
        <v>25</v>
      </c>
      <c r="N303" s="27">
        <f t="shared" si="50"/>
        <v>0</v>
      </c>
      <c r="O303" s="27">
        <f t="shared" si="50"/>
        <v>0</v>
      </c>
      <c r="P303" s="27">
        <f t="shared" si="50"/>
        <v>0</v>
      </c>
      <c r="Q303" s="27">
        <f t="shared" si="50"/>
        <v>0</v>
      </c>
      <c r="R303" s="27">
        <f t="shared" si="50"/>
        <v>0</v>
      </c>
      <c r="S303" s="27">
        <f t="shared" si="50"/>
        <v>0</v>
      </c>
      <c r="T303" s="32">
        <f t="shared" si="50"/>
        <v>0</v>
      </c>
      <c r="U303" s="10"/>
    </row>
    <row r="304" spans="1:21" x14ac:dyDescent="0.25">
      <c r="A304" s="10"/>
      <c r="B304" s="4">
        <f>IF(ISBLANK('INPUT | Operations'!$B309),"",COUNT('INPUT | Operations'!$B$12:$B308))</f>
        <v>297</v>
      </c>
      <c r="C304" s="27">
        <f>IF(ISNUMBER($B304),('INPUT | Operations'!$C308+'INPUT | Operations'!$C309)/2,"")</f>
        <v>351746</v>
      </c>
      <c r="D304" s="28">
        <f t="shared" si="41"/>
        <v>107.2121808</v>
      </c>
      <c r="E304" s="26">
        <f>IF(ISNUMBER($B304),'INPUT | Operations'!$B309-'INPUT | Operations'!$B308,"")</f>
        <v>1</v>
      </c>
      <c r="F304" s="32">
        <f>IF(ISNUMBER($B304),IF('INPUT | Operations'!$B309&lt;Booster_BurnTime,1,IF('INPUT | Operations'!$B308&lt;=Booster_BurnTime,(Booster_BurnTime-'INPUT | Operations'!$B308)/('INPUT | Operations'!$B309-'INPUT | Operations'!$B308),0))*'INPUT | Operations'!$E308*NumberOfBoosters*NumberOfOps*$E304,"")</f>
        <v>0</v>
      </c>
      <c r="G304" s="34">
        <f t="shared" si="42"/>
        <v>280.85624999999999</v>
      </c>
      <c r="H304" s="27">
        <f t="shared" si="43"/>
        <v>34</v>
      </c>
      <c r="I304" s="27">
        <f t="shared" si="44"/>
        <v>241</v>
      </c>
      <c r="J304" s="27">
        <f t="shared" si="45"/>
        <v>301</v>
      </c>
      <c r="K304" s="27">
        <f t="shared" si="46"/>
        <v>215</v>
      </c>
      <c r="L304" s="27">
        <f t="shared" si="47"/>
        <v>2.5851320152898002E-11</v>
      </c>
      <c r="M304" s="32">
        <f t="shared" si="48"/>
        <v>25</v>
      </c>
      <c r="N304" s="27">
        <f t="shared" si="50"/>
        <v>0</v>
      </c>
      <c r="O304" s="27">
        <f t="shared" si="50"/>
        <v>0</v>
      </c>
      <c r="P304" s="27">
        <f t="shared" si="50"/>
        <v>0</v>
      </c>
      <c r="Q304" s="27">
        <f t="shared" si="50"/>
        <v>0</v>
      </c>
      <c r="R304" s="27">
        <f t="shared" si="50"/>
        <v>0</v>
      </c>
      <c r="S304" s="27">
        <f t="shared" si="50"/>
        <v>0</v>
      </c>
      <c r="T304" s="32">
        <f t="shared" si="50"/>
        <v>0</v>
      </c>
      <c r="U304" s="10"/>
    </row>
    <row r="305" spans="1:21" x14ac:dyDescent="0.25">
      <c r="A305" s="10"/>
      <c r="B305" s="4">
        <f>IF(ISBLANK('INPUT | Operations'!$B310),"",COUNT('INPUT | Operations'!$B$12:$B309))</f>
        <v>298</v>
      </c>
      <c r="C305" s="27">
        <f>IF(ISNUMBER($B305),('INPUT | Operations'!$C309+'INPUT | Operations'!$C310)/2,"")</f>
        <v>352009</v>
      </c>
      <c r="D305" s="28">
        <f t="shared" si="41"/>
        <v>107.2923432</v>
      </c>
      <c r="E305" s="26">
        <f>IF(ISNUMBER($B305),'INPUT | Operations'!$B310-'INPUT | Operations'!$B309,"")</f>
        <v>1</v>
      </c>
      <c r="F305" s="32">
        <f>IF(ISNUMBER($B305),IF('INPUT | Operations'!$B310&lt;Booster_BurnTime,1,IF('INPUT | Operations'!$B309&lt;=Booster_BurnTime,(Booster_BurnTime-'INPUT | Operations'!$B309)/('INPUT | Operations'!$B310-'INPUT | Operations'!$B309),0))*'INPUT | Operations'!$E309*NumberOfBoosters*NumberOfOps*$E305,"")</f>
        <v>0</v>
      </c>
      <c r="G305" s="34">
        <f t="shared" si="42"/>
        <v>280.85624999999999</v>
      </c>
      <c r="H305" s="27">
        <f t="shared" si="43"/>
        <v>34</v>
      </c>
      <c r="I305" s="27">
        <f t="shared" si="44"/>
        <v>241</v>
      </c>
      <c r="J305" s="27">
        <f t="shared" si="45"/>
        <v>301</v>
      </c>
      <c r="K305" s="27">
        <f t="shared" si="46"/>
        <v>215</v>
      </c>
      <c r="L305" s="27">
        <f t="shared" si="47"/>
        <v>2.5318097225873825E-11</v>
      </c>
      <c r="M305" s="32">
        <f t="shared" si="48"/>
        <v>25</v>
      </c>
      <c r="N305" s="27">
        <f t="shared" si="50"/>
        <v>0</v>
      </c>
      <c r="O305" s="27">
        <f t="shared" si="50"/>
        <v>0</v>
      </c>
      <c r="P305" s="27">
        <f t="shared" si="50"/>
        <v>0</v>
      </c>
      <c r="Q305" s="27">
        <f t="shared" si="50"/>
        <v>0</v>
      </c>
      <c r="R305" s="27">
        <f t="shared" si="50"/>
        <v>0</v>
      </c>
      <c r="S305" s="27">
        <f t="shared" si="50"/>
        <v>0</v>
      </c>
      <c r="T305" s="32">
        <f t="shared" si="50"/>
        <v>0</v>
      </c>
      <c r="U305" s="10"/>
    </row>
    <row r="306" spans="1:21" x14ac:dyDescent="0.25">
      <c r="A306" s="10"/>
      <c r="B306" s="4">
        <f>IF(ISBLANK('INPUT | Operations'!$B311),"",COUNT('INPUT | Operations'!$B$12:$B310))</f>
        <v>299</v>
      </c>
      <c r="C306" s="27">
        <f>IF(ISNUMBER($B306),('INPUT | Operations'!$C310+'INPUT | Operations'!$C311)/2,"")</f>
        <v>352265</v>
      </c>
      <c r="D306" s="28">
        <f t="shared" si="41"/>
        <v>107.370372</v>
      </c>
      <c r="E306" s="26">
        <f>IF(ISNUMBER($B306),'INPUT | Operations'!$B311-'INPUT | Operations'!$B310,"")</f>
        <v>1</v>
      </c>
      <c r="F306" s="32">
        <f>IF(ISNUMBER($B306),IF('INPUT | Operations'!$B311&lt;Booster_BurnTime,1,IF('INPUT | Operations'!$B310&lt;=Booster_BurnTime,(Booster_BurnTime-'INPUT | Operations'!$B310)/('INPUT | Operations'!$B311-'INPUT | Operations'!$B310),0))*'INPUT | Operations'!$E310*NumberOfBoosters*NumberOfOps*$E306,"")</f>
        <v>0</v>
      </c>
      <c r="G306" s="34">
        <f t="shared" si="42"/>
        <v>280.85624999999999</v>
      </c>
      <c r="H306" s="27">
        <f t="shared" si="43"/>
        <v>34</v>
      </c>
      <c r="I306" s="27">
        <f t="shared" si="44"/>
        <v>241</v>
      </c>
      <c r="J306" s="27">
        <f t="shared" si="45"/>
        <v>301</v>
      </c>
      <c r="K306" s="27">
        <f t="shared" si="46"/>
        <v>215</v>
      </c>
      <c r="L306" s="27">
        <f t="shared" si="47"/>
        <v>2.4809631814673574E-11</v>
      </c>
      <c r="M306" s="32">
        <f t="shared" si="48"/>
        <v>25</v>
      </c>
      <c r="N306" s="27">
        <f t="shared" si="50"/>
        <v>0</v>
      </c>
      <c r="O306" s="27">
        <f t="shared" si="50"/>
        <v>0</v>
      </c>
      <c r="P306" s="27">
        <f t="shared" si="50"/>
        <v>0</v>
      </c>
      <c r="Q306" s="27">
        <f t="shared" si="50"/>
        <v>0</v>
      </c>
      <c r="R306" s="27">
        <f t="shared" si="50"/>
        <v>0</v>
      </c>
      <c r="S306" s="27">
        <f t="shared" si="50"/>
        <v>0</v>
      </c>
      <c r="T306" s="32">
        <f t="shared" si="50"/>
        <v>0</v>
      </c>
      <c r="U306" s="10"/>
    </row>
    <row r="307" spans="1:21" x14ac:dyDescent="0.25">
      <c r="A307" s="10"/>
      <c r="B307" s="4">
        <f>IF(ISBLANK('INPUT | Operations'!$B312),"",COUNT('INPUT | Operations'!$B$12:$B311))</f>
        <v>300</v>
      </c>
      <c r="C307" s="27">
        <f>IF(ISNUMBER($B307),('INPUT | Operations'!$C311+'INPUT | Operations'!$C312)/2,"")</f>
        <v>352513</v>
      </c>
      <c r="D307" s="28">
        <f t="shared" si="41"/>
        <v>107.4459624</v>
      </c>
      <c r="E307" s="26">
        <f>IF(ISNUMBER($B307),'INPUT | Operations'!$B312-'INPUT | Operations'!$B311,"")</f>
        <v>1</v>
      </c>
      <c r="F307" s="32">
        <f>IF(ISNUMBER($B307),IF('INPUT | Operations'!$B312&lt;Booster_BurnTime,1,IF('INPUT | Operations'!$B311&lt;=Booster_BurnTime,(Booster_BurnTime-'INPUT | Operations'!$B311)/('INPUT | Operations'!$B312-'INPUT | Operations'!$B311),0))*'INPUT | Operations'!$E311*NumberOfBoosters*NumberOfOps*$E307,"")</f>
        <v>0</v>
      </c>
      <c r="G307" s="34">
        <f t="shared" si="42"/>
        <v>280.85624999999999</v>
      </c>
      <c r="H307" s="27">
        <f t="shared" si="43"/>
        <v>34</v>
      </c>
      <c r="I307" s="27">
        <f t="shared" si="44"/>
        <v>241</v>
      </c>
      <c r="J307" s="27">
        <f t="shared" si="45"/>
        <v>301</v>
      </c>
      <c r="K307" s="27">
        <f t="shared" si="46"/>
        <v>215</v>
      </c>
      <c r="L307" s="27">
        <f t="shared" si="47"/>
        <v>2.4326795867270441E-11</v>
      </c>
      <c r="M307" s="32">
        <f t="shared" si="48"/>
        <v>25</v>
      </c>
      <c r="N307" s="27">
        <f t="shared" si="50"/>
        <v>0</v>
      </c>
      <c r="O307" s="27">
        <f t="shared" si="50"/>
        <v>0</v>
      </c>
      <c r="P307" s="27">
        <f t="shared" si="50"/>
        <v>0</v>
      </c>
      <c r="Q307" s="27">
        <f t="shared" si="50"/>
        <v>0</v>
      </c>
      <c r="R307" s="27">
        <f t="shared" si="50"/>
        <v>0</v>
      </c>
      <c r="S307" s="27">
        <f t="shared" si="50"/>
        <v>0</v>
      </c>
      <c r="T307" s="32">
        <f t="shared" si="50"/>
        <v>0</v>
      </c>
      <c r="U307" s="10"/>
    </row>
    <row r="308" spans="1:21" x14ac:dyDescent="0.25">
      <c r="A308" s="10"/>
      <c r="B308" s="4">
        <f>IF(ISBLANK('INPUT | Operations'!$B313),"",COUNT('INPUT | Operations'!$B$12:$B312))</f>
        <v>301</v>
      </c>
      <c r="C308" s="27">
        <f>IF(ISNUMBER($B308),('INPUT | Operations'!$C312+'INPUT | Operations'!$C313)/2,"")</f>
        <v>352754</v>
      </c>
      <c r="D308" s="28">
        <f t="shared" si="41"/>
        <v>107.5194192</v>
      </c>
      <c r="E308" s="26">
        <f>IF(ISNUMBER($B308),'INPUT | Operations'!$B313-'INPUT | Operations'!$B312,"")</f>
        <v>1</v>
      </c>
      <c r="F308" s="32">
        <f>IF(ISNUMBER($B308),IF('INPUT | Operations'!$B313&lt;Booster_BurnTime,1,IF('INPUT | Operations'!$B312&lt;=Booster_BurnTime,(Booster_BurnTime-'INPUT | Operations'!$B312)/('INPUT | Operations'!$B313-'INPUT | Operations'!$B312),0))*'INPUT | Operations'!$E312*NumberOfBoosters*NumberOfOps*$E308,"")</f>
        <v>0</v>
      </c>
      <c r="G308" s="34">
        <f t="shared" si="42"/>
        <v>280.85624999999999</v>
      </c>
      <c r="H308" s="27">
        <f t="shared" si="43"/>
        <v>34</v>
      </c>
      <c r="I308" s="27">
        <f t="shared" si="44"/>
        <v>241</v>
      </c>
      <c r="J308" s="27">
        <f t="shared" si="45"/>
        <v>301</v>
      </c>
      <c r="K308" s="27">
        <f t="shared" si="46"/>
        <v>215</v>
      </c>
      <c r="L308" s="27">
        <f t="shared" si="47"/>
        <v>2.3866592682418675E-11</v>
      </c>
      <c r="M308" s="32">
        <f t="shared" si="48"/>
        <v>25</v>
      </c>
      <c r="N308" s="27">
        <f t="shared" si="50"/>
        <v>0</v>
      </c>
      <c r="O308" s="27">
        <f t="shared" si="50"/>
        <v>0</v>
      </c>
      <c r="P308" s="27">
        <f t="shared" si="50"/>
        <v>0</v>
      </c>
      <c r="Q308" s="27">
        <f t="shared" si="50"/>
        <v>0</v>
      </c>
      <c r="R308" s="27">
        <f t="shared" si="50"/>
        <v>0</v>
      </c>
      <c r="S308" s="27">
        <f t="shared" si="50"/>
        <v>0</v>
      </c>
      <c r="T308" s="32">
        <f t="shared" si="50"/>
        <v>0</v>
      </c>
      <c r="U308" s="10"/>
    </row>
    <row r="309" spans="1:21" x14ac:dyDescent="0.25">
      <c r="A309" s="10"/>
      <c r="B309" s="4">
        <f>IF(ISBLANK('INPUT | Operations'!$B314),"",COUNT('INPUT | Operations'!$B$12:$B313))</f>
        <v>302</v>
      </c>
      <c r="C309" s="27">
        <f>IF(ISNUMBER($B309),('INPUT | Operations'!$C313+'INPUT | Operations'!$C314)/2,"")</f>
        <v>352988.5</v>
      </c>
      <c r="D309" s="28">
        <f t="shared" si="41"/>
        <v>107.59089480000002</v>
      </c>
      <c r="E309" s="26">
        <f>IF(ISNUMBER($B309),'INPUT | Operations'!$B314-'INPUT | Operations'!$B313,"")</f>
        <v>1</v>
      </c>
      <c r="F309" s="32">
        <f>IF(ISNUMBER($B309),IF('INPUT | Operations'!$B314&lt;Booster_BurnTime,1,IF('INPUT | Operations'!$B313&lt;=Booster_BurnTime,(Booster_BurnTime-'INPUT | Operations'!$B313)/('INPUT | Operations'!$B314-'INPUT | Operations'!$B313),0))*'INPUT | Operations'!$E313*NumberOfBoosters*NumberOfOps*$E309,"")</f>
        <v>0</v>
      </c>
      <c r="G309" s="34">
        <f t="shared" si="42"/>
        <v>280.85624999999999</v>
      </c>
      <c r="H309" s="27">
        <f t="shared" si="43"/>
        <v>34</v>
      </c>
      <c r="I309" s="27">
        <f t="shared" si="44"/>
        <v>241</v>
      </c>
      <c r="J309" s="27">
        <f t="shared" si="45"/>
        <v>301</v>
      </c>
      <c r="K309" s="27">
        <f t="shared" si="46"/>
        <v>215</v>
      </c>
      <c r="L309" s="27">
        <f t="shared" si="47"/>
        <v>2.3427159914334215E-11</v>
      </c>
      <c r="M309" s="32">
        <f t="shared" si="48"/>
        <v>25</v>
      </c>
      <c r="N309" s="27">
        <f t="shared" si="50"/>
        <v>0</v>
      </c>
      <c r="O309" s="27">
        <f t="shared" si="50"/>
        <v>0</v>
      </c>
      <c r="P309" s="27">
        <f t="shared" si="50"/>
        <v>0</v>
      </c>
      <c r="Q309" s="27">
        <f t="shared" si="50"/>
        <v>0</v>
      </c>
      <c r="R309" s="27">
        <f t="shared" si="50"/>
        <v>0</v>
      </c>
      <c r="S309" s="27">
        <f t="shared" si="50"/>
        <v>0</v>
      </c>
      <c r="T309" s="32">
        <f t="shared" si="50"/>
        <v>0</v>
      </c>
      <c r="U309" s="10"/>
    </row>
    <row r="310" spans="1:21" x14ac:dyDescent="0.25">
      <c r="A310" s="10"/>
      <c r="B310" s="4">
        <f>IF(ISBLANK('INPUT | Operations'!$B315),"",COUNT('INPUT | Operations'!$B$12:$B314))</f>
        <v>303</v>
      </c>
      <c r="C310" s="27">
        <f>IF(ISNUMBER($B310),('INPUT | Operations'!$C314+'INPUT | Operations'!$C315)/2,"")</f>
        <v>353215.5</v>
      </c>
      <c r="D310" s="28">
        <f t="shared" si="41"/>
        <v>107.6600844</v>
      </c>
      <c r="E310" s="26">
        <f>IF(ISNUMBER($B310),'INPUT | Operations'!$B315-'INPUT | Operations'!$B314,"")</f>
        <v>1</v>
      </c>
      <c r="F310" s="32">
        <f>IF(ISNUMBER($B310),IF('INPUT | Operations'!$B315&lt;Booster_BurnTime,1,IF('INPUT | Operations'!$B314&lt;=Booster_BurnTime,(Booster_BurnTime-'INPUT | Operations'!$B314)/('INPUT | Operations'!$B315-'INPUT | Operations'!$B314),0))*'INPUT | Operations'!$E314*NumberOfBoosters*NumberOfOps*$E310,"")</f>
        <v>0</v>
      </c>
      <c r="G310" s="34">
        <f t="shared" si="42"/>
        <v>280.85624999999999</v>
      </c>
      <c r="H310" s="27">
        <f t="shared" si="43"/>
        <v>34</v>
      </c>
      <c r="I310" s="27">
        <f t="shared" si="44"/>
        <v>241</v>
      </c>
      <c r="J310" s="27">
        <f t="shared" si="45"/>
        <v>301</v>
      </c>
      <c r="K310" s="27">
        <f t="shared" si="46"/>
        <v>215</v>
      </c>
      <c r="L310" s="27">
        <f t="shared" si="47"/>
        <v>2.3009489858946871E-11</v>
      </c>
      <c r="M310" s="32">
        <f t="shared" si="48"/>
        <v>25</v>
      </c>
      <c r="N310" s="27">
        <f t="shared" si="50"/>
        <v>0</v>
      </c>
      <c r="O310" s="27">
        <f t="shared" si="50"/>
        <v>0</v>
      </c>
      <c r="P310" s="27">
        <f t="shared" si="50"/>
        <v>0</v>
      </c>
      <c r="Q310" s="27">
        <f t="shared" si="50"/>
        <v>0</v>
      </c>
      <c r="R310" s="27">
        <f t="shared" si="50"/>
        <v>0</v>
      </c>
      <c r="S310" s="27">
        <f t="shared" si="50"/>
        <v>0</v>
      </c>
      <c r="T310" s="32">
        <f t="shared" si="50"/>
        <v>0</v>
      </c>
      <c r="U310" s="10"/>
    </row>
    <row r="311" spans="1:21" x14ac:dyDescent="0.25">
      <c r="A311" s="10"/>
      <c r="B311" s="4">
        <f>IF(ISBLANK('INPUT | Operations'!$B316),"",COUNT('INPUT | Operations'!$B$12:$B315))</f>
        <v>304</v>
      </c>
      <c r="C311" s="27">
        <f>IF(ISNUMBER($B311),('INPUT | Operations'!$C315+'INPUT | Operations'!$C316)/2,"")</f>
        <v>353435</v>
      </c>
      <c r="D311" s="28">
        <f t="shared" si="41"/>
        <v>107.72698800000001</v>
      </c>
      <c r="E311" s="26">
        <f>IF(ISNUMBER($B311),'INPUT | Operations'!$B316-'INPUT | Operations'!$B315,"")</f>
        <v>1</v>
      </c>
      <c r="F311" s="32">
        <f>IF(ISNUMBER($B311),IF('INPUT | Operations'!$B316&lt;Booster_BurnTime,1,IF('INPUT | Operations'!$B315&lt;=Booster_BurnTime,(Booster_BurnTime-'INPUT | Operations'!$B315)/('INPUT | Operations'!$B316-'INPUT | Operations'!$B315),0))*'INPUT | Operations'!$E315*NumberOfBoosters*NumberOfOps*$E311,"")</f>
        <v>0</v>
      </c>
      <c r="G311" s="34">
        <f t="shared" si="42"/>
        <v>280.85624999999999</v>
      </c>
      <c r="H311" s="27">
        <f t="shared" si="43"/>
        <v>34</v>
      </c>
      <c r="I311" s="27">
        <f t="shared" si="44"/>
        <v>241</v>
      </c>
      <c r="J311" s="27">
        <f t="shared" si="45"/>
        <v>301</v>
      </c>
      <c r="K311" s="27">
        <f t="shared" si="46"/>
        <v>215</v>
      </c>
      <c r="L311" s="27">
        <f t="shared" si="47"/>
        <v>2.2612702307562088E-11</v>
      </c>
      <c r="M311" s="32">
        <f t="shared" si="48"/>
        <v>25</v>
      </c>
      <c r="N311" s="27">
        <f t="shared" si="50"/>
        <v>0</v>
      </c>
      <c r="O311" s="27">
        <f t="shared" si="50"/>
        <v>0</v>
      </c>
      <c r="P311" s="27">
        <f t="shared" si="50"/>
        <v>0</v>
      </c>
      <c r="Q311" s="27">
        <f t="shared" si="50"/>
        <v>0</v>
      </c>
      <c r="R311" s="27">
        <f t="shared" si="50"/>
        <v>0</v>
      </c>
      <c r="S311" s="27">
        <f t="shared" si="50"/>
        <v>0</v>
      </c>
      <c r="T311" s="32">
        <f t="shared" si="50"/>
        <v>0</v>
      </c>
      <c r="U311" s="10"/>
    </row>
    <row r="312" spans="1:21" x14ac:dyDescent="0.25">
      <c r="A312" s="10"/>
      <c r="B312" s="4">
        <f>IF(ISBLANK('INPUT | Operations'!$B317),"",COUNT('INPUT | Operations'!$B$12:$B316))</f>
        <v>305</v>
      </c>
      <c r="C312" s="27">
        <f>IF(ISNUMBER($B312),('INPUT | Operations'!$C316+'INPUT | Operations'!$C317)/2,"")</f>
        <v>353648</v>
      </c>
      <c r="D312" s="28">
        <f t="shared" si="41"/>
        <v>107.79191040000001</v>
      </c>
      <c r="E312" s="26">
        <f>IF(ISNUMBER($B312),'INPUT | Operations'!$B317-'INPUT | Operations'!$B316,"")</f>
        <v>1</v>
      </c>
      <c r="F312" s="32">
        <f>IF(ISNUMBER($B312),IF('INPUT | Operations'!$B317&lt;Booster_BurnTime,1,IF('INPUT | Operations'!$B316&lt;=Booster_BurnTime,(Booster_BurnTime-'INPUT | Operations'!$B316)/('INPUT | Operations'!$B317-'INPUT | Operations'!$B316),0))*'INPUT | Operations'!$E316*NumberOfBoosters*NumberOfOps*$E312,"")</f>
        <v>0</v>
      </c>
      <c r="G312" s="34">
        <f t="shared" si="42"/>
        <v>280.85624999999999</v>
      </c>
      <c r="H312" s="27">
        <f t="shared" si="43"/>
        <v>34</v>
      </c>
      <c r="I312" s="27">
        <f t="shared" si="44"/>
        <v>241</v>
      </c>
      <c r="J312" s="27">
        <f t="shared" si="45"/>
        <v>301</v>
      </c>
      <c r="K312" s="27">
        <f t="shared" si="46"/>
        <v>215</v>
      </c>
      <c r="L312" s="27">
        <f t="shared" si="47"/>
        <v>2.2234207323758459E-11</v>
      </c>
      <c r="M312" s="32">
        <f t="shared" si="48"/>
        <v>25</v>
      </c>
      <c r="N312" s="27">
        <f t="shared" si="50"/>
        <v>0</v>
      </c>
      <c r="O312" s="27">
        <f t="shared" si="50"/>
        <v>0</v>
      </c>
      <c r="P312" s="27">
        <f t="shared" si="50"/>
        <v>0</v>
      </c>
      <c r="Q312" s="27">
        <f t="shared" si="50"/>
        <v>0</v>
      </c>
      <c r="R312" s="27">
        <f t="shared" si="50"/>
        <v>0</v>
      </c>
      <c r="S312" s="27">
        <f t="shared" si="50"/>
        <v>0</v>
      </c>
      <c r="T312" s="32">
        <f t="shared" si="50"/>
        <v>0</v>
      </c>
      <c r="U312" s="10"/>
    </row>
    <row r="313" spans="1:21" x14ac:dyDescent="0.25">
      <c r="A313" s="10"/>
      <c r="B313" s="4">
        <f>IF(ISBLANK('INPUT | Operations'!$B318),"",COUNT('INPUT | Operations'!$B$12:$B317))</f>
        <v>306</v>
      </c>
      <c r="C313" s="27">
        <f>IF(ISNUMBER($B313),('INPUT | Operations'!$C317+'INPUT | Operations'!$C318)/2,"")</f>
        <v>353854</v>
      </c>
      <c r="D313" s="28">
        <f t="shared" si="41"/>
        <v>107.8546992</v>
      </c>
      <c r="E313" s="26">
        <f>IF(ISNUMBER($B313),'INPUT | Operations'!$B318-'INPUT | Operations'!$B317,"")</f>
        <v>1</v>
      </c>
      <c r="F313" s="32">
        <f>IF(ISNUMBER($B313),IF('INPUT | Operations'!$B318&lt;Booster_BurnTime,1,IF('INPUT | Operations'!$B317&lt;=Booster_BurnTime,(Booster_BurnTime-'INPUT | Operations'!$B317)/('INPUT | Operations'!$B318-'INPUT | Operations'!$B317),0))*'INPUT | Operations'!$E317*NumberOfBoosters*NumberOfOps*$E313,"")</f>
        <v>0</v>
      </c>
      <c r="G313" s="34">
        <f t="shared" si="42"/>
        <v>280.85624999999999</v>
      </c>
      <c r="H313" s="27">
        <f t="shared" si="43"/>
        <v>34</v>
      </c>
      <c r="I313" s="27">
        <f t="shared" si="44"/>
        <v>241</v>
      </c>
      <c r="J313" s="27">
        <f t="shared" si="45"/>
        <v>301</v>
      </c>
      <c r="K313" s="27">
        <f t="shared" si="46"/>
        <v>215</v>
      </c>
      <c r="L313" s="27">
        <f t="shared" si="47"/>
        <v>2.1874178678104923E-11</v>
      </c>
      <c r="M313" s="32">
        <f t="shared" si="48"/>
        <v>25</v>
      </c>
      <c r="N313" s="27">
        <f t="shared" si="50"/>
        <v>0</v>
      </c>
      <c r="O313" s="27">
        <f t="shared" si="50"/>
        <v>0</v>
      </c>
      <c r="P313" s="27">
        <f t="shared" si="50"/>
        <v>0</v>
      </c>
      <c r="Q313" s="27">
        <f t="shared" si="50"/>
        <v>0</v>
      </c>
      <c r="R313" s="27">
        <f t="shared" si="50"/>
        <v>0</v>
      </c>
      <c r="S313" s="27">
        <f t="shared" si="50"/>
        <v>0</v>
      </c>
      <c r="T313" s="32">
        <f t="shared" si="50"/>
        <v>0</v>
      </c>
      <c r="U313" s="10"/>
    </row>
    <row r="314" spans="1:21" x14ac:dyDescent="0.25">
      <c r="A314" s="10"/>
      <c r="B314" s="4">
        <f>IF(ISBLANK('INPUT | Operations'!$B319),"",COUNT('INPUT | Operations'!$B$12:$B318))</f>
        <v>307</v>
      </c>
      <c r="C314" s="27">
        <f>IF(ISNUMBER($B314),('INPUT | Operations'!$C318+'INPUT | Operations'!$C319)/2,"")</f>
        <v>354052.5</v>
      </c>
      <c r="D314" s="28">
        <f t="shared" si="41"/>
        <v>107.91520200000001</v>
      </c>
      <c r="E314" s="26">
        <f>IF(ISNUMBER($B314),'INPUT | Operations'!$B319-'INPUT | Operations'!$B318,"")</f>
        <v>1</v>
      </c>
      <c r="F314" s="32">
        <f>IF(ISNUMBER($B314),IF('INPUT | Operations'!$B319&lt;Booster_BurnTime,1,IF('INPUT | Operations'!$B318&lt;=Booster_BurnTime,(Booster_BurnTime-'INPUT | Operations'!$B318)/('INPUT | Operations'!$B319-'INPUT | Operations'!$B318),0))*'INPUT | Operations'!$E318*NumberOfBoosters*NumberOfOps*$E314,"")</f>
        <v>0</v>
      </c>
      <c r="G314" s="34">
        <f t="shared" si="42"/>
        <v>280.85624999999999</v>
      </c>
      <c r="H314" s="27">
        <f t="shared" si="43"/>
        <v>34</v>
      </c>
      <c r="I314" s="27">
        <f t="shared" si="44"/>
        <v>241</v>
      </c>
      <c r="J314" s="27">
        <f t="shared" si="45"/>
        <v>301</v>
      </c>
      <c r="K314" s="27">
        <f t="shared" si="46"/>
        <v>215</v>
      </c>
      <c r="L314" s="27">
        <f t="shared" si="47"/>
        <v>2.1532774233504377E-11</v>
      </c>
      <c r="M314" s="32">
        <f t="shared" si="48"/>
        <v>25</v>
      </c>
      <c r="N314" s="27">
        <f t="shared" si="50"/>
        <v>0</v>
      </c>
      <c r="O314" s="27">
        <f t="shared" si="50"/>
        <v>0</v>
      </c>
      <c r="P314" s="27">
        <f t="shared" si="50"/>
        <v>0</v>
      </c>
      <c r="Q314" s="27">
        <f t="shared" si="50"/>
        <v>0</v>
      </c>
      <c r="R314" s="27">
        <f t="shared" si="50"/>
        <v>0</v>
      </c>
      <c r="S314" s="27">
        <f t="shared" si="50"/>
        <v>0</v>
      </c>
      <c r="T314" s="32">
        <f t="shared" si="50"/>
        <v>0</v>
      </c>
      <c r="U314" s="10"/>
    </row>
    <row r="315" spans="1:21" x14ac:dyDescent="0.25">
      <c r="A315" s="10"/>
      <c r="B315" s="4">
        <f>IF(ISBLANK('INPUT | Operations'!$B320),"",COUNT('INPUT | Operations'!$B$12:$B319))</f>
        <v>308</v>
      </c>
      <c r="C315" s="27">
        <f>IF(ISNUMBER($B315),('INPUT | Operations'!$C319+'INPUT | Operations'!$C320)/2,"")</f>
        <v>354244.5</v>
      </c>
      <c r="D315" s="28">
        <f t="shared" si="41"/>
        <v>107.97372360000001</v>
      </c>
      <c r="E315" s="26">
        <f>IF(ISNUMBER($B315),'INPUT | Operations'!$B320-'INPUT | Operations'!$B319,"")</f>
        <v>1</v>
      </c>
      <c r="F315" s="32">
        <f>IF(ISNUMBER($B315),IF('INPUT | Operations'!$B320&lt;Booster_BurnTime,1,IF('INPUT | Operations'!$B319&lt;=Booster_BurnTime,(Booster_BurnTime-'INPUT | Operations'!$B319)/('INPUT | Operations'!$B320-'INPUT | Operations'!$B319),0))*'INPUT | Operations'!$E319*NumberOfBoosters*NumberOfOps*$E315,"")</f>
        <v>0</v>
      </c>
      <c r="G315" s="34">
        <f t="shared" si="42"/>
        <v>280.85624999999999</v>
      </c>
      <c r="H315" s="27">
        <f t="shared" si="43"/>
        <v>34</v>
      </c>
      <c r="I315" s="27">
        <f t="shared" si="44"/>
        <v>241</v>
      </c>
      <c r="J315" s="27">
        <f t="shared" si="45"/>
        <v>301</v>
      </c>
      <c r="K315" s="27">
        <f t="shared" si="46"/>
        <v>215</v>
      </c>
      <c r="L315" s="27">
        <f t="shared" si="47"/>
        <v>2.1207619795043336E-11</v>
      </c>
      <c r="M315" s="32">
        <f t="shared" si="48"/>
        <v>25</v>
      </c>
      <c r="N315" s="27">
        <f t="shared" si="50"/>
        <v>0</v>
      </c>
      <c r="O315" s="27">
        <f t="shared" si="50"/>
        <v>0</v>
      </c>
      <c r="P315" s="27">
        <f t="shared" si="50"/>
        <v>0</v>
      </c>
      <c r="Q315" s="27">
        <f t="shared" si="50"/>
        <v>0</v>
      </c>
      <c r="R315" s="27">
        <f t="shared" si="50"/>
        <v>0</v>
      </c>
      <c r="S315" s="27">
        <f t="shared" si="50"/>
        <v>0</v>
      </c>
      <c r="T315" s="32">
        <f t="shared" si="50"/>
        <v>0</v>
      </c>
      <c r="U315" s="10"/>
    </row>
    <row r="316" spans="1:21" x14ac:dyDescent="0.25">
      <c r="A316" s="10"/>
      <c r="B316" s="4">
        <f>IF(ISBLANK('INPUT | Operations'!$B321),"",COUNT('INPUT | Operations'!$B$12:$B320))</f>
        <v>309</v>
      </c>
      <c r="C316" s="27">
        <f>IF(ISNUMBER($B316),('INPUT | Operations'!$C320+'INPUT | Operations'!$C321)/2,"")</f>
        <v>354429.5</v>
      </c>
      <c r="D316" s="28">
        <f t="shared" si="41"/>
        <v>108.0301116</v>
      </c>
      <c r="E316" s="26">
        <f>IF(ISNUMBER($B316),'INPUT | Operations'!$B321-'INPUT | Operations'!$B320,"")</f>
        <v>1</v>
      </c>
      <c r="F316" s="32">
        <f>IF(ISNUMBER($B316),IF('INPUT | Operations'!$B321&lt;Booster_BurnTime,1,IF('INPUT | Operations'!$B320&lt;=Booster_BurnTime,(Booster_BurnTime-'INPUT | Operations'!$B320)/('INPUT | Operations'!$B321-'INPUT | Operations'!$B320),0))*'INPUT | Operations'!$E320*NumberOfBoosters*NumberOfOps*$E316,"")</f>
        <v>0</v>
      </c>
      <c r="G316" s="34">
        <f t="shared" si="42"/>
        <v>280.85624999999999</v>
      </c>
      <c r="H316" s="27">
        <f t="shared" si="43"/>
        <v>34</v>
      </c>
      <c r="I316" s="27">
        <f t="shared" si="44"/>
        <v>241</v>
      </c>
      <c r="J316" s="27">
        <f t="shared" si="45"/>
        <v>301</v>
      </c>
      <c r="K316" s="27">
        <f t="shared" si="46"/>
        <v>215</v>
      </c>
      <c r="L316" s="27">
        <f t="shared" si="47"/>
        <v>2.089896552626927E-11</v>
      </c>
      <c r="M316" s="32">
        <f t="shared" si="48"/>
        <v>25</v>
      </c>
      <c r="N316" s="27">
        <f t="shared" si="50"/>
        <v>0</v>
      </c>
      <c r="O316" s="27">
        <f t="shared" si="50"/>
        <v>0</v>
      </c>
      <c r="P316" s="27">
        <f t="shared" si="50"/>
        <v>0</v>
      </c>
      <c r="Q316" s="27">
        <f t="shared" si="50"/>
        <v>0</v>
      </c>
      <c r="R316" s="27">
        <f t="shared" si="50"/>
        <v>0</v>
      </c>
      <c r="S316" s="27">
        <f t="shared" si="50"/>
        <v>0</v>
      </c>
      <c r="T316" s="32">
        <f t="shared" si="50"/>
        <v>0</v>
      </c>
      <c r="U316" s="10"/>
    </row>
    <row r="317" spans="1:21" x14ac:dyDescent="0.25">
      <c r="A317" s="10"/>
      <c r="B317" s="4">
        <f>IF(ISBLANK('INPUT | Operations'!$B322),"",COUNT('INPUT | Operations'!$B$12:$B321))</f>
        <v>310</v>
      </c>
      <c r="C317" s="27">
        <f>IF(ISNUMBER($B317),('INPUT | Operations'!$C321+'INPUT | Operations'!$C322)/2,"")</f>
        <v>354607.5</v>
      </c>
      <c r="D317" s="28">
        <f t="shared" si="41"/>
        <v>108.084366</v>
      </c>
      <c r="E317" s="26">
        <f>IF(ISNUMBER($B317),'INPUT | Operations'!$B322-'INPUT | Operations'!$B321,"")</f>
        <v>1</v>
      </c>
      <c r="F317" s="32">
        <f>IF(ISNUMBER($B317),IF('INPUT | Operations'!$B322&lt;Booster_BurnTime,1,IF('INPUT | Operations'!$B321&lt;=Booster_BurnTime,(Booster_BurnTime-'INPUT | Operations'!$B321)/('INPUT | Operations'!$B322-'INPUT | Operations'!$B321),0))*'INPUT | Operations'!$E321*NumberOfBoosters*NumberOfOps*$E317,"")</f>
        <v>0</v>
      </c>
      <c r="G317" s="34">
        <f t="shared" si="42"/>
        <v>280.85624999999999</v>
      </c>
      <c r="H317" s="27">
        <f t="shared" si="43"/>
        <v>34</v>
      </c>
      <c r="I317" s="27">
        <f t="shared" si="44"/>
        <v>241</v>
      </c>
      <c r="J317" s="27">
        <f t="shared" si="45"/>
        <v>301</v>
      </c>
      <c r="K317" s="27">
        <f t="shared" si="46"/>
        <v>215</v>
      </c>
      <c r="L317" s="27">
        <f t="shared" si="47"/>
        <v>2.0606231239195032E-11</v>
      </c>
      <c r="M317" s="32">
        <f t="shared" si="48"/>
        <v>25</v>
      </c>
      <c r="N317" s="27">
        <f t="shared" si="50"/>
        <v>0</v>
      </c>
      <c r="O317" s="27">
        <f t="shared" si="50"/>
        <v>0</v>
      </c>
      <c r="P317" s="27">
        <f t="shared" si="50"/>
        <v>0</v>
      </c>
      <c r="Q317" s="27">
        <f t="shared" si="50"/>
        <v>0</v>
      </c>
      <c r="R317" s="27">
        <f t="shared" si="50"/>
        <v>0</v>
      </c>
      <c r="S317" s="27">
        <f t="shared" si="50"/>
        <v>0</v>
      </c>
      <c r="T317" s="32">
        <f t="shared" si="50"/>
        <v>0</v>
      </c>
      <c r="U317" s="10"/>
    </row>
    <row r="318" spans="1:21" x14ac:dyDescent="0.25">
      <c r="A318" s="10"/>
      <c r="B318" s="4">
        <f>IF(ISBLANK('INPUT | Operations'!$B323),"",COUNT('INPUT | Operations'!$B$12:$B322))</f>
        <v>311</v>
      </c>
      <c r="C318" s="27">
        <f>IF(ISNUMBER($B318),('INPUT | Operations'!$C322+'INPUT | Operations'!$C323)/2,"")</f>
        <v>354779</v>
      </c>
      <c r="D318" s="28">
        <f t="shared" si="41"/>
        <v>108.1366392</v>
      </c>
      <c r="E318" s="26">
        <f>IF(ISNUMBER($B318),'INPUT | Operations'!$B323-'INPUT | Operations'!$B322,"")</f>
        <v>1</v>
      </c>
      <c r="F318" s="32">
        <f>IF(ISNUMBER($B318),IF('INPUT | Operations'!$B323&lt;Booster_BurnTime,1,IF('INPUT | Operations'!$B322&lt;=Booster_BurnTime,(Booster_BurnTime-'INPUT | Operations'!$B322)/('INPUT | Operations'!$B323-'INPUT | Operations'!$B322),0))*'INPUT | Operations'!$E322*NumberOfBoosters*NumberOfOps*$E318,"")</f>
        <v>0</v>
      </c>
      <c r="G318" s="34">
        <f t="shared" si="42"/>
        <v>280.85624999999999</v>
      </c>
      <c r="H318" s="27">
        <f t="shared" si="43"/>
        <v>34</v>
      </c>
      <c r="I318" s="27">
        <f t="shared" si="44"/>
        <v>241</v>
      </c>
      <c r="J318" s="27">
        <f t="shared" si="45"/>
        <v>301</v>
      </c>
      <c r="K318" s="27">
        <f t="shared" si="46"/>
        <v>215</v>
      </c>
      <c r="L318" s="27">
        <f t="shared" si="47"/>
        <v>2.0328065850165661E-11</v>
      </c>
      <c r="M318" s="32">
        <f t="shared" si="48"/>
        <v>25</v>
      </c>
      <c r="N318" s="27">
        <f t="shared" si="50"/>
        <v>0</v>
      </c>
      <c r="O318" s="27">
        <f t="shared" si="50"/>
        <v>0</v>
      </c>
      <c r="P318" s="27">
        <f t="shared" si="50"/>
        <v>0</v>
      </c>
      <c r="Q318" s="27">
        <f t="shared" si="50"/>
        <v>0</v>
      </c>
      <c r="R318" s="27">
        <f t="shared" si="50"/>
        <v>0</v>
      </c>
      <c r="S318" s="27">
        <f t="shared" si="50"/>
        <v>0</v>
      </c>
      <c r="T318" s="32">
        <f t="shared" si="50"/>
        <v>0</v>
      </c>
      <c r="U318" s="10"/>
    </row>
    <row r="319" spans="1:21" x14ac:dyDescent="0.25">
      <c r="A319" s="10"/>
      <c r="B319" s="4">
        <f>IF(ISBLANK('INPUT | Operations'!$B324),"",COUNT('INPUT | Operations'!$B$12:$B323))</f>
        <v>312</v>
      </c>
      <c r="C319" s="27">
        <f>IF(ISNUMBER($B319),('INPUT | Operations'!$C323+'INPUT | Operations'!$C324)/2,"")</f>
        <v>354943.5</v>
      </c>
      <c r="D319" s="28">
        <f t="shared" si="41"/>
        <v>108.1867788</v>
      </c>
      <c r="E319" s="26">
        <f>IF(ISNUMBER($B319),'INPUT | Operations'!$B324-'INPUT | Operations'!$B323,"")</f>
        <v>1</v>
      </c>
      <c r="F319" s="32">
        <f>IF(ISNUMBER($B319),IF('INPUT | Operations'!$B324&lt;Booster_BurnTime,1,IF('INPUT | Operations'!$B323&lt;=Booster_BurnTime,(Booster_BurnTime-'INPUT | Operations'!$B323)/('INPUT | Operations'!$B324-'INPUT | Operations'!$B323),0))*'INPUT | Operations'!$E323*NumberOfBoosters*NumberOfOps*$E319,"")</f>
        <v>0</v>
      </c>
      <c r="G319" s="34">
        <f t="shared" si="42"/>
        <v>280.85624999999999</v>
      </c>
      <c r="H319" s="27">
        <f t="shared" si="43"/>
        <v>34</v>
      </c>
      <c r="I319" s="27">
        <f t="shared" si="44"/>
        <v>241</v>
      </c>
      <c r="J319" s="27">
        <f t="shared" si="45"/>
        <v>301</v>
      </c>
      <c r="K319" s="27">
        <f t="shared" si="46"/>
        <v>215</v>
      </c>
      <c r="L319" s="27">
        <f t="shared" si="47"/>
        <v>2.0064783011765211E-11</v>
      </c>
      <c r="M319" s="32">
        <f t="shared" si="48"/>
        <v>25</v>
      </c>
      <c r="N319" s="27">
        <f t="shared" si="50"/>
        <v>0</v>
      </c>
      <c r="O319" s="27">
        <f t="shared" si="50"/>
        <v>0</v>
      </c>
      <c r="P319" s="27">
        <f t="shared" si="50"/>
        <v>0</v>
      </c>
      <c r="Q319" s="27">
        <f t="shared" si="50"/>
        <v>0</v>
      </c>
      <c r="R319" s="27">
        <f t="shared" si="50"/>
        <v>0</v>
      </c>
      <c r="S319" s="27">
        <f t="shared" si="50"/>
        <v>0</v>
      </c>
      <c r="T319" s="32">
        <f t="shared" si="50"/>
        <v>0</v>
      </c>
      <c r="U319" s="10"/>
    </row>
    <row r="320" spans="1:21" x14ac:dyDescent="0.25">
      <c r="A320" s="10"/>
      <c r="B320" s="4">
        <f>IF(ISBLANK('INPUT | Operations'!$B325),"",COUNT('INPUT | Operations'!$B$12:$B324))</f>
        <v>313</v>
      </c>
      <c r="C320" s="27">
        <f>IF(ISNUMBER($B320),('INPUT | Operations'!$C324+'INPUT | Operations'!$C325)/2,"")</f>
        <v>355101.5</v>
      </c>
      <c r="D320" s="28">
        <f t="shared" si="41"/>
        <v>108.2349372</v>
      </c>
      <c r="E320" s="26">
        <f>IF(ISNUMBER($B320),'INPUT | Operations'!$B325-'INPUT | Operations'!$B324,"")</f>
        <v>1</v>
      </c>
      <c r="F320" s="32">
        <f>IF(ISNUMBER($B320),IF('INPUT | Operations'!$B325&lt;Booster_BurnTime,1,IF('INPUT | Operations'!$B324&lt;=Booster_BurnTime,(Booster_BurnTime-'INPUT | Operations'!$B324)/('INPUT | Operations'!$B325-'INPUT | Operations'!$B324),0))*'INPUT | Operations'!$E324*NumberOfBoosters*NumberOfOps*$E320,"")</f>
        <v>0</v>
      </c>
      <c r="G320" s="34">
        <f t="shared" si="42"/>
        <v>280.85624999999999</v>
      </c>
      <c r="H320" s="27">
        <f t="shared" si="43"/>
        <v>34</v>
      </c>
      <c r="I320" s="27">
        <f t="shared" si="44"/>
        <v>241</v>
      </c>
      <c r="J320" s="27">
        <f t="shared" si="45"/>
        <v>301</v>
      </c>
      <c r="K320" s="27">
        <f t="shared" si="46"/>
        <v>215</v>
      </c>
      <c r="L320" s="27">
        <f t="shared" si="47"/>
        <v>1.9815114506314205E-11</v>
      </c>
      <c r="M320" s="32">
        <f t="shared" si="48"/>
        <v>25</v>
      </c>
      <c r="N320" s="27">
        <f t="shared" si="50"/>
        <v>0</v>
      </c>
      <c r="O320" s="27">
        <f t="shared" si="50"/>
        <v>0</v>
      </c>
      <c r="P320" s="27">
        <f t="shared" si="50"/>
        <v>0</v>
      </c>
      <c r="Q320" s="27">
        <f t="shared" si="50"/>
        <v>0</v>
      </c>
      <c r="R320" s="27">
        <f t="shared" si="50"/>
        <v>0</v>
      </c>
      <c r="S320" s="27">
        <f t="shared" si="50"/>
        <v>0</v>
      </c>
      <c r="T320" s="32">
        <f t="shared" si="50"/>
        <v>0</v>
      </c>
      <c r="U320" s="10"/>
    </row>
    <row r="321" spans="1:21" x14ac:dyDescent="0.25">
      <c r="A321" s="10"/>
      <c r="B321" s="4">
        <f>IF(ISBLANK('INPUT | Operations'!$B326),"",COUNT('INPUT | Operations'!$B$12:$B325))</f>
        <v>314</v>
      </c>
      <c r="C321" s="27">
        <f>IF(ISNUMBER($B321),('INPUT | Operations'!$C325+'INPUT | Operations'!$C326)/2,"")</f>
        <v>355252.5</v>
      </c>
      <c r="D321" s="28">
        <f t="shared" si="41"/>
        <v>108.280962</v>
      </c>
      <c r="E321" s="26">
        <f>IF(ISNUMBER($B321),'INPUT | Operations'!$B326-'INPUT | Operations'!$B325,"")</f>
        <v>1</v>
      </c>
      <c r="F321" s="32">
        <f>IF(ISNUMBER($B321),IF('INPUT | Operations'!$B326&lt;Booster_BurnTime,1,IF('INPUT | Operations'!$B325&lt;=Booster_BurnTime,(Booster_BurnTime-'INPUT | Operations'!$B325)/('INPUT | Operations'!$B326-'INPUT | Operations'!$B325),0))*'INPUT | Operations'!$E325*NumberOfBoosters*NumberOfOps*$E321,"")</f>
        <v>0</v>
      </c>
      <c r="G321" s="34">
        <f t="shared" si="42"/>
        <v>280.85624999999999</v>
      </c>
      <c r="H321" s="27">
        <f t="shared" si="43"/>
        <v>34</v>
      </c>
      <c r="I321" s="27">
        <f t="shared" si="44"/>
        <v>241</v>
      </c>
      <c r="J321" s="27">
        <f t="shared" si="45"/>
        <v>301</v>
      </c>
      <c r="K321" s="27">
        <f t="shared" si="46"/>
        <v>215</v>
      </c>
      <c r="L321" s="27">
        <f t="shared" si="47"/>
        <v>1.9579411048188093E-11</v>
      </c>
      <c r="M321" s="32">
        <f t="shared" si="48"/>
        <v>25</v>
      </c>
      <c r="N321" s="27">
        <f t="shared" si="50"/>
        <v>0</v>
      </c>
      <c r="O321" s="27">
        <f t="shared" si="50"/>
        <v>0</v>
      </c>
      <c r="P321" s="27">
        <f t="shared" si="50"/>
        <v>0</v>
      </c>
      <c r="Q321" s="27">
        <f t="shared" si="50"/>
        <v>0</v>
      </c>
      <c r="R321" s="27">
        <f t="shared" si="50"/>
        <v>0</v>
      </c>
      <c r="S321" s="27">
        <f t="shared" si="50"/>
        <v>0</v>
      </c>
      <c r="T321" s="32">
        <f t="shared" si="50"/>
        <v>0</v>
      </c>
      <c r="U321" s="10"/>
    </row>
    <row r="322" spans="1:21" x14ac:dyDescent="0.25">
      <c r="A322" s="10"/>
      <c r="B322" s="4">
        <f>IF(ISBLANK('INPUT | Operations'!$B327),"",COUNT('INPUT | Operations'!$B$12:$B326))</f>
        <v>315</v>
      </c>
      <c r="C322" s="27">
        <f>IF(ISNUMBER($B322),('INPUT | Operations'!$C326+'INPUT | Operations'!$C327)/2,"")</f>
        <v>355430.25</v>
      </c>
      <c r="D322" s="28">
        <f t="shared" si="41"/>
        <v>108.33514020000001</v>
      </c>
      <c r="E322" s="26">
        <f>IF(ISNUMBER($B322),'INPUT | Operations'!$B327-'INPUT | Operations'!$B326,"")</f>
        <v>1</v>
      </c>
      <c r="F322" s="32">
        <f>IF(ISNUMBER($B322),IF('INPUT | Operations'!$B327&lt;Booster_BurnTime,1,IF('INPUT | Operations'!$B326&lt;=Booster_BurnTime,(Booster_BurnTime-'INPUT | Operations'!$B326)/('INPUT | Operations'!$B327-'INPUT | Operations'!$B326),0))*'INPUT | Operations'!$E326*NumberOfBoosters*NumberOfOps*$E322,"")</f>
        <v>0</v>
      </c>
      <c r="G322" s="34">
        <f t="shared" si="42"/>
        <v>280.85624999999999</v>
      </c>
      <c r="H322" s="27">
        <f t="shared" si="43"/>
        <v>34</v>
      </c>
      <c r="I322" s="27">
        <f t="shared" si="44"/>
        <v>241</v>
      </c>
      <c r="J322" s="27">
        <f t="shared" si="45"/>
        <v>301</v>
      </c>
      <c r="K322" s="27">
        <f t="shared" si="46"/>
        <v>215</v>
      </c>
      <c r="L322" s="27">
        <f t="shared" si="47"/>
        <v>1.9305542394699137E-11</v>
      </c>
      <c r="M322" s="32">
        <f t="shared" si="48"/>
        <v>25</v>
      </c>
      <c r="N322" s="27">
        <f t="shared" si="50"/>
        <v>0</v>
      </c>
      <c r="O322" s="27">
        <f t="shared" si="50"/>
        <v>0</v>
      </c>
      <c r="P322" s="27">
        <f t="shared" si="50"/>
        <v>0</v>
      </c>
      <c r="Q322" s="27">
        <f t="shared" si="50"/>
        <v>0</v>
      </c>
      <c r="R322" s="27">
        <f t="shared" si="50"/>
        <v>0</v>
      </c>
      <c r="S322" s="27">
        <f t="shared" si="50"/>
        <v>0</v>
      </c>
      <c r="T322" s="32">
        <f t="shared" si="50"/>
        <v>0</v>
      </c>
      <c r="U322" s="10"/>
    </row>
    <row r="323" spans="1:21" x14ac:dyDescent="0.25">
      <c r="A323" s="10"/>
      <c r="B323" s="4">
        <f>IF(ISBLANK('INPUT | Operations'!$B328),"",COUNT('INPUT | Operations'!$B$12:$B327))</f>
        <v>316</v>
      </c>
      <c r="C323" s="27">
        <f>IF(ISNUMBER($B323),('INPUT | Operations'!$C327+'INPUT | Operations'!$C328)/2,"")</f>
        <v>355632.25</v>
      </c>
      <c r="D323" s="28">
        <f t="shared" si="41"/>
        <v>108.39670980000001</v>
      </c>
      <c r="E323" s="26">
        <f>IF(ISNUMBER($B323),'INPUT | Operations'!$B328-'INPUT | Operations'!$B327,"")</f>
        <v>1</v>
      </c>
      <c r="F323" s="32">
        <f>IF(ISNUMBER($B323),IF('INPUT | Operations'!$B328&lt;Booster_BurnTime,1,IF('INPUT | Operations'!$B327&lt;=Booster_BurnTime,(Booster_BurnTime-'INPUT | Operations'!$B327)/('INPUT | Operations'!$B328-'INPUT | Operations'!$B327),0))*'INPUT | Operations'!$E327*NumberOfBoosters*NumberOfOps*$E323,"")</f>
        <v>0</v>
      </c>
      <c r="G323" s="34">
        <f t="shared" si="42"/>
        <v>280.85624999999999</v>
      </c>
      <c r="H323" s="27">
        <f t="shared" si="43"/>
        <v>34</v>
      </c>
      <c r="I323" s="27">
        <f t="shared" si="44"/>
        <v>241</v>
      </c>
      <c r="J323" s="27">
        <f t="shared" si="45"/>
        <v>301</v>
      </c>
      <c r="K323" s="27">
        <f t="shared" si="46"/>
        <v>215</v>
      </c>
      <c r="L323" s="27">
        <f t="shared" si="47"/>
        <v>1.8998957882923281E-11</v>
      </c>
      <c r="M323" s="32">
        <f t="shared" si="48"/>
        <v>25</v>
      </c>
      <c r="N323" s="27">
        <f t="shared" si="50"/>
        <v>0</v>
      </c>
      <c r="O323" s="27">
        <f t="shared" si="50"/>
        <v>0</v>
      </c>
      <c r="P323" s="27">
        <f t="shared" si="50"/>
        <v>0</v>
      </c>
      <c r="Q323" s="27">
        <f t="shared" si="50"/>
        <v>0</v>
      </c>
      <c r="R323" s="27">
        <f t="shared" si="50"/>
        <v>0</v>
      </c>
      <c r="S323" s="27">
        <f t="shared" si="50"/>
        <v>0</v>
      </c>
      <c r="T323" s="32">
        <f t="shared" si="50"/>
        <v>0</v>
      </c>
      <c r="U323" s="10"/>
    </row>
    <row r="324" spans="1:21" x14ac:dyDescent="0.25">
      <c r="A324" s="10"/>
      <c r="B324" s="4">
        <f>IF(ISBLANK('INPUT | Operations'!$B329),"",COUNT('INPUT | Operations'!$B$12:$B328))</f>
        <v>317</v>
      </c>
      <c r="C324" s="27">
        <f>IF(ISNUMBER($B324),('INPUT | Operations'!$C328+'INPUT | Operations'!$C329)/2,"")</f>
        <v>355790.5</v>
      </c>
      <c r="D324" s="28">
        <f t="shared" si="41"/>
        <v>108.44494440000001</v>
      </c>
      <c r="E324" s="26">
        <f>IF(ISNUMBER($B324),'INPUT | Operations'!$B329-'INPUT | Operations'!$B328,"")</f>
        <v>1</v>
      </c>
      <c r="F324" s="32">
        <f>IF(ISNUMBER($B324),IF('INPUT | Operations'!$B329&lt;Booster_BurnTime,1,IF('INPUT | Operations'!$B328&lt;=Booster_BurnTime,(Booster_BurnTime-'INPUT | Operations'!$B328)/('INPUT | Operations'!$B329-'INPUT | Operations'!$B328),0))*'INPUT | Operations'!$E328*NumberOfBoosters*NumberOfOps*$E324,"")</f>
        <v>0</v>
      </c>
      <c r="G324" s="34">
        <f t="shared" si="42"/>
        <v>280.85624999999999</v>
      </c>
      <c r="H324" s="27">
        <f t="shared" si="43"/>
        <v>34</v>
      </c>
      <c r="I324" s="27">
        <f t="shared" si="44"/>
        <v>241</v>
      </c>
      <c r="J324" s="27">
        <f t="shared" si="45"/>
        <v>301</v>
      </c>
      <c r="K324" s="27">
        <f t="shared" si="46"/>
        <v>215</v>
      </c>
      <c r="L324" s="27">
        <f t="shared" si="47"/>
        <v>1.876217984760151E-11</v>
      </c>
      <c r="M324" s="32">
        <f t="shared" si="48"/>
        <v>25</v>
      </c>
      <c r="N324" s="27">
        <f t="shared" si="50"/>
        <v>0</v>
      </c>
      <c r="O324" s="27">
        <f t="shared" si="50"/>
        <v>0</v>
      </c>
      <c r="P324" s="27">
        <f t="shared" si="50"/>
        <v>0</v>
      </c>
      <c r="Q324" s="27">
        <f t="shared" si="50"/>
        <v>0</v>
      </c>
      <c r="R324" s="27">
        <f t="shared" si="50"/>
        <v>0</v>
      </c>
      <c r="S324" s="27">
        <f t="shared" si="50"/>
        <v>0</v>
      </c>
      <c r="T324" s="32">
        <f t="shared" si="50"/>
        <v>0</v>
      </c>
      <c r="U324" s="10"/>
    </row>
    <row r="325" spans="1:21" x14ac:dyDescent="0.25">
      <c r="A325" s="10"/>
      <c r="B325" s="4">
        <f>IF(ISBLANK('INPUT | Operations'!$B330),"",COUNT('INPUT | Operations'!$B$12:$B329))</f>
        <v>318</v>
      </c>
      <c r="C325" s="27">
        <f>IF(ISNUMBER($B325),('INPUT | Operations'!$C329+'INPUT | Operations'!$C330)/2,"")</f>
        <v>355908.5</v>
      </c>
      <c r="D325" s="28">
        <f t="shared" si="41"/>
        <v>108.48091080000002</v>
      </c>
      <c r="E325" s="26">
        <f>IF(ISNUMBER($B325),'INPUT | Operations'!$B330-'INPUT | Operations'!$B329,"")</f>
        <v>1</v>
      </c>
      <c r="F325" s="32">
        <f>IF(ISNUMBER($B325),IF('INPUT | Operations'!$B330&lt;Booster_BurnTime,1,IF('INPUT | Operations'!$B329&lt;=Booster_BurnTime,(Booster_BurnTime-'INPUT | Operations'!$B329)/('INPUT | Operations'!$B330-'INPUT | Operations'!$B329),0))*'INPUT | Operations'!$E329*NumberOfBoosters*NumberOfOps*$E325,"")</f>
        <v>0</v>
      </c>
      <c r="G325" s="34">
        <f t="shared" si="42"/>
        <v>280.85624999999999</v>
      </c>
      <c r="H325" s="27">
        <f t="shared" si="43"/>
        <v>34</v>
      </c>
      <c r="I325" s="27">
        <f t="shared" si="44"/>
        <v>241</v>
      </c>
      <c r="J325" s="27">
        <f t="shared" si="45"/>
        <v>301</v>
      </c>
      <c r="K325" s="27">
        <f t="shared" si="46"/>
        <v>215</v>
      </c>
      <c r="L325" s="27">
        <f t="shared" si="47"/>
        <v>1.8587547539613411E-11</v>
      </c>
      <c r="M325" s="32">
        <f t="shared" si="48"/>
        <v>25</v>
      </c>
      <c r="N325" s="27">
        <f t="shared" si="50"/>
        <v>0</v>
      </c>
      <c r="O325" s="27">
        <f t="shared" si="50"/>
        <v>0</v>
      </c>
      <c r="P325" s="27">
        <f t="shared" si="50"/>
        <v>0</v>
      </c>
      <c r="Q325" s="27">
        <f t="shared" si="50"/>
        <v>0</v>
      </c>
      <c r="R325" s="27">
        <f t="shared" si="50"/>
        <v>0</v>
      </c>
      <c r="S325" s="27">
        <f t="shared" si="50"/>
        <v>0</v>
      </c>
      <c r="T325" s="32">
        <f t="shared" si="50"/>
        <v>0</v>
      </c>
      <c r="U325" s="10"/>
    </row>
    <row r="326" spans="1:21" x14ac:dyDescent="0.25">
      <c r="A326" s="10"/>
      <c r="B326" s="4">
        <f>IF(ISBLANK('INPUT | Operations'!$B331),"",COUNT('INPUT | Operations'!$B$12:$B330))</f>
        <v>319</v>
      </c>
      <c r="C326" s="27">
        <f>IF(ISNUMBER($B326),('INPUT | Operations'!$C330+'INPUT | Operations'!$C331)/2,"")</f>
        <v>356020.5</v>
      </c>
      <c r="D326" s="28">
        <f t="shared" si="41"/>
        <v>108.5150484</v>
      </c>
      <c r="E326" s="26">
        <f>IF(ISNUMBER($B326),'INPUT | Operations'!$B331-'INPUT | Operations'!$B330,"")</f>
        <v>1</v>
      </c>
      <c r="F326" s="32">
        <f>IF(ISNUMBER($B326),IF('INPUT | Operations'!$B331&lt;Booster_BurnTime,1,IF('INPUT | Operations'!$B330&lt;=Booster_BurnTime,(Booster_BurnTime-'INPUT | Operations'!$B330)/('INPUT | Operations'!$B331-'INPUT | Operations'!$B330),0))*'INPUT | Operations'!$E330*NumberOfBoosters*NumberOfOps*$E326,"")</f>
        <v>0</v>
      </c>
      <c r="G326" s="34">
        <f t="shared" si="42"/>
        <v>280.85624999999999</v>
      </c>
      <c r="H326" s="27">
        <f t="shared" si="43"/>
        <v>34</v>
      </c>
      <c r="I326" s="27">
        <f t="shared" si="44"/>
        <v>241</v>
      </c>
      <c r="J326" s="27">
        <f t="shared" si="45"/>
        <v>301</v>
      </c>
      <c r="K326" s="27">
        <f t="shared" si="46"/>
        <v>215</v>
      </c>
      <c r="L326" s="27">
        <f t="shared" si="47"/>
        <v>1.842329862782171E-11</v>
      </c>
      <c r="M326" s="32">
        <f t="shared" si="48"/>
        <v>25</v>
      </c>
      <c r="N326" s="27">
        <f t="shared" si="50"/>
        <v>0</v>
      </c>
      <c r="O326" s="27">
        <f t="shared" si="50"/>
        <v>0</v>
      </c>
      <c r="P326" s="27">
        <f t="shared" si="50"/>
        <v>0</v>
      </c>
      <c r="Q326" s="27">
        <f t="shared" si="50"/>
        <v>0</v>
      </c>
      <c r="R326" s="27">
        <f t="shared" si="50"/>
        <v>0</v>
      </c>
      <c r="S326" s="27">
        <f t="shared" si="50"/>
        <v>0</v>
      </c>
      <c r="T326" s="32">
        <f t="shared" si="50"/>
        <v>0</v>
      </c>
      <c r="U326" s="10"/>
    </row>
    <row r="327" spans="1:21" x14ac:dyDescent="0.25">
      <c r="A327" s="10"/>
      <c r="B327" s="4">
        <f>IF(ISBLANK('INPUT | Operations'!$B332),"",COUNT('INPUT | Operations'!$B$12:$B331))</f>
        <v>320</v>
      </c>
      <c r="C327" s="27">
        <f>IF(ISNUMBER($B327),('INPUT | Operations'!$C331+'INPUT | Operations'!$C332)/2,"")</f>
        <v>356126</v>
      </c>
      <c r="D327" s="28">
        <f t="shared" si="41"/>
        <v>108.5472048</v>
      </c>
      <c r="E327" s="26">
        <f>IF(ISNUMBER($B327),'INPUT | Operations'!$B332-'INPUT | Operations'!$B331,"")</f>
        <v>1</v>
      </c>
      <c r="F327" s="32">
        <f>IF(ISNUMBER($B327),IF('INPUT | Operations'!$B332&lt;Booster_BurnTime,1,IF('INPUT | Operations'!$B331&lt;=Booster_BurnTime,(Booster_BurnTime-'INPUT | Operations'!$B331)/('INPUT | Operations'!$B332-'INPUT | Operations'!$B331),0))*'INPUT | Operations'!$E331*NumberOfBoosters*NumberOfOps*$E327,"")</f>
        <v>0</v>
      </c>
      <c r="G327" s="34">
        <f t="shared" si="42"/>
        <v>280.85624999999999</v>
      </c>
      <c r="H327" s="27">
        <f t="shared" si="43"/>
        <v>34</v>
      </c>
      <c r="I327" s="27">
        <f t="shared" si="44"/>
        <v>241</v>
      </c>
      <c r="J327" s="27">
        <f t="shared" si="45"/>
        <v>301</v>
      </c>
      <c r="K327" s="27">
        <f t="shared" si="46"/>
        <v>215</v>
      </c>
      <c r="L327" s="27">
        <f t="shared" si="47"/>
        <v>1.8269909728246423E-11</v>
      </c>
      <c r="M327" s="32">
        <f t="shared" si="48"/>
        <v>25</v>
      </c>
      <c r="N327" s="27">
        <f t="shared" si="50"/>
        <v>0</v>
      </c>
      <c r="O327" s="27">
        <f t="shared" si="50"/>
        <v>0</v>
      </c>
      <c r="P327" s="27">
        <f t="shared" si="50"/>
        <v>0</v>
      </c>
      <c r="Q327" s="27">
        <f t="shared" si="50"/>
        <v>0</v>
      </c>
      <c r="R327" s="27">
        <f t="shared" si="50"/>
        <v>0</v>
      </c>
      <c r="S327" s="27">
        <f t="shared" si="50"/>
        <v>0</v>
      </c>
      <c r="T327" s="32">
        <f t="shared" si="50"/>
        <v>0</v>
      </c>
      <c r="U327" s="10"/>
    </row>
    <row r="328" spans="1:21" x14ac:dyDescent="0.25">
      <c r="A328" s="10"/>
      <c r="B328" s="4">
        <f>IF(ISBLANK('INPUT | Operations'!$B333),"",COUNT('INPUT | Operations'!$B$12:$B332))</f>
        <v>321</v>
      </c>
      <c r="C328" s="27">
        <f>IF(ISNUMBER($B328),('INPUT | Operations'!$C332+'INPUT | Operations'!$C333)/2,"")</f>
        <v>356225</v>
      </c>
      <c r="D328" s="28">
        <f t="shared" ref="D328:D391" si="51">IF(ISNUMBER($B328),C328*0.3048/1000,"")</f>
        <v>108.57738000000001</v>
      </c>
      <c r="E328" s="26">
        <f>IF(ISNUMBER($B328),'INPUT | Operations'!$B333-'INPUT | Operations'!$B332,"")</f>
        <v>1</v>
      </c>
      <c r="F328" s="32">
        <f>IF(ISNUMBER($B328),IF('INPUT | Operations'!$B333&lt;Booster_BurnTime,1,IF('INPUT | Operations'!$B332&lt;=Booster_BurnTime,(Booster_BurnTime-'INPUT | Operations'!$B332)/('INPUT | Operations'!$B333-'INPUT | Operations'!$B332),0))*'INPUT | Operations'!$E332*NumberOfBoosters*NumberOfOps*$E328,"")</f>
        <v>0</v>
      </c>
      <c r="G328" s="34">
        <f t="shared" ref="G328:G391" si="52">IF(ISNUMBER($B328),Booster_H2O+MW_H2O/MW_H*Booster_H+MW_H2O/MW_H2*Booster_H2+Booster_OH,"")</f>
        <v>280.85624999999999</v>
      </c>
      <c r="H328" s="27">
        <f t="shared" ref="H328:H391" si="53">IF(ISNUMBER($B328),Booster_CO2+MW_CO2/MW_CO*(Booster_CO-$I328),"")</f>
        <v>34</v>
      </c>
      <c r="I328" s="27">
        <f t="shared" ref="I328:I391" si="54">IF(ISNUMBER($B328),MIN(0.0025*EXP(0.067*$D328)*(Booster_CO+Booster_CO2),Booster_CO),"")</f>
        <v>241</v>
      </c>
      <c r="J328" s="27">
        <f t="shared" ref="J328:J391" si="55">IF(ISNUMBER($B328),Booster_Al2O3,"")</f>
        <v>301</v>
      </c>
      <c r="K328" s="27">
        <f t="shared" ref="K328:K391" si="56">IF(ISNUMBER($B328),Booster_HCl+Booster_Cl+Booster_Cl2,"")</f>
        <v>215</v>
      </c>
      <c r="L328" s="27">
        <f t="shared" ref="L328:L391" si="57">IF(ISNUMBER($B328),Booster_NOx+33*EXP(-0.26*$D328),"")</f>
        <v>1.812713301485951E-11</v>
      </c>
      <c r="M328" s="32">
        <f t="shared" ref="M328:M391" si="58">IF(ISNUMBER($B328),Booster_BC*MAX(0.04,MIN(1,0.04*EXP(0.12*($D328-15)))),"")</f>
        <v>25</v>
      </c>
      <c r="N328" s="27">
        <f t="shared" si="50"/>
        <v>0</v>
      </c>
      <c r="O328" s="27">
        <f t="shared" si="50"/>
        <v>0</v>
      </c>
      <c r="P328" s="27">
        <f t="shared" si="50"/>
        <v>0</v>
      </c>
      <c r="Q328" s="27">
        <f t="shared" si="50"/>
        <v>0</v>
      </c>
      <c r="R328" s="27">
        <f t="shared" si="50"/>
        <v>0</v>
      </c>
      <c r="S328" s="27">
        <f t="shared" si="50"/>
        <v>0</v>
      </c>
      <c r="T328" s="32">
        <f t="shared" si="50"/>
        <v>0</v>
      </c>
      <c r="U328" s="10"/>
    </row>
    <row r="329" spans="1:21" x14ac:dyDescent="0.25">
      <c r="A329" s="10"/>
      <c r="B329" s="4">
        <f>IF(ISBLANK('INPUT | Operations'!$B334),"",COUNT('INPUT | Operations'!$B$12:$B333))</f>
        <v>322</v>
      </c>
      <c r="C329" s="27">
        <f>IF(ISNUMBER($B329),('INPUT | Operations'!$C333+'INPUT | Operations'!$C334)/2,"")</f>
        <v>356317.5</v>
      </c>
      <c r="D329" s="28">
        <f t="shared" si="51"/>
        <v>108.605574</v>
      </c>
      <c r="E329" s="26">
        <f>IF(ISNUMBER($B329),'INPUT | Operations'!$B334-'INPUT | Operations'!$B333,"")</f>
        <v>1</v>
      </c>
      <c r="F329" s="32">
        <f>IF(ISNUMBER($B329),IF('INPUT | Operations'!$B334&lt;Booster_BurnTime,1,IF('INPUT | Operations'!$B333&lt;=Booster_BurnTime,(Booster_BurnTime-'INPUT | Operations'!$B333)/('INPUT | Operations'!$B334-'INPUT | Operations'!$B333),0))*'INPUT | Operations'!$E333*NumberOfBoosters*NumberOfOps*$E329,"")</f>
        <v>0</v>
      </c>
      <c r="G329" s="34">
        <f t="shared" si="52"/>
        <v>280.85624999999999</v>
      </c>
      <c r="H329" s="27">
        <f t="shared" si="53"/>
        <v>34</v>
      </c>
      <c r="I329" s="27">
        <f t="shared" si="54"/>
        <v>241</v>
      </c>
      <c r="J329" s="27">
        <f t="shared" si="55"/>
        <v>301</v>
      </c>
      <c r="K329" s="27">
        <f t="shared" si="56"/>
        <v>215</v>
      </c>
      <c r="L329" s="27">
        <f t="shared" si="57"/>
        <v>1.7994738999966027E-11</v>
      </c>
      <c r="M329" s="32">
        <f t="shared" si="58"/>
        <v>25</v>
      </c>
      <c r="N329" s="27">
        <f t="shared" si="50"/>
        <v>0</v>
      </c>
      <c r="O329" s="27">
        <f t="shared" si="50"/>
        <v>0</v>
      </c>
      <c r="P329" s="27">
        <f t="shared" si="50"/>
        <v>0</v>
      </c>
      <c r="Q329" s="27">
        <f t="shared" si="50"/>
        <v>0</v>
      </c>
      <c r="R329" s="27">
        <f t="shared" si="50"/>
        <v>0</v>
      </c>
      <c r="S329" s="27">
        <f t="shared" si="50"/>
        <v>0</v>
      </c>
      <c r="T329" s="32">
        <f t="shared" si="50"/>
        <v>0</v>
      </c>
      <c r="U329" s="10"/>
    </row>
    <row r="330" spans="1:21" x14ac:dyDescent="0.25">
      <c r="A330" s="10"/>
      <c r="B330" s="4">
        <f>IF(ISBLANK('INPUT | Operations'!$B335),"",COUNT('INPUT | Operations'!$B$12:$B334))</f>
        <v>323</v>
      </c>
      <c r="C330" s="27">
        <f>IF(ISNUMBER($B330),('INPUT | Operations'!$C334+'INPUT | Operations'!$C335)/2,"")</f>
        <v>356404</v>
      </c>
      <c r="D330" s="28">
        <f t="shared" si="51"/>
        <v>108.63193920000001</v>
      </c>
      <c r="E330" s="26">
        <f>IF(ISNUMBER($B330),'INPUT | Operations'!$B335-'INPUT | Operations'!$B334,"")</f>
        <v>1</v>
      </c>
      <c r="F330" s="32">
        <f>IF(ISNUMBER($B330),IF('INPUT | Operations'!$B335&lt;Booster_BurnTime,1,IF('INPUT | Operations'!$B334&lt;=Booster_BurnTime,(Booster_BurnTime-'INPUT | Operations'!$B334)/('INPUT | Operations'!$B335-'INPUT | Operations'!$B334),0))*'INPUT | Operations'!$E334*NumberOfBoosters*NumberOfOps*$E330,"")</f>
        <v>0</v>
      </c>
      <c r="G330" s="34">
        <f t="shared" si="52"/>
        <v>280.85624999999999</v>
      </c>
      <c r="H330" s="27">
        <f t="shared" si="53"/>
        <v>34</v>
      </c>
      <c r="I330" s="27">
        <f t="shared" si="54"/>
        <v>241</v>
      </c>
      <c r="J330" s="27">
        <f t="shared" si="55"/>
        <v>301</v>
      </c>
      <c r="K330" s="27">
        <f t="shared" si="56"/>
        <v>215</v>
      </c>
      <c r="L330" s="27">
        <f t="shared" si="57"/>
        <v>1.7871807753148547E-11</v>
      </c>
      <c r="M330" s="32">
        <f t="shared" si="58"/>
        <v>25</v>
      </c>
      <c r="N330" s="27">
        <f t="shared" si="50"/>
        <v>0</v>
      </c>
      <c r="O330" s="27">
        <f t="shared" si="50"/>
        <v>0</v>
      </c>
      <c r="P330" s="27">
        <f t="shared" si="50"/>
        <v>0</v>
      </c>
      <c r="Q330" s="27">
        <f t="shared" si="50"/>
        <v>0</v>
      </c>
      <c r="R330" s="27">
        <f t="shared" si="50"/>
        <v>0</v>
      </c>
      <c r="S330" s="27">
        <f t="shared" si="50"/>
        <v>0</v>
      </c>
      <c r="T330" s="32">
        <f t="shared" si="50"/>
        <v>0</v>
      </c>
      <c r="U330" s="10"/>
    </row>
    <row r="331" spans="1:21" x14ac:dyDescent="0.25">
      <c r="A331" s="10"/>
      <c r="B331" s="4">
        <f>IF(ISBLANK('INPUT | Operations'!$B336),"",COUNT('INPUT | Operations'!$B$12:$B335))</f>
        <v>324</v>
      </c>
      <c r="C331" s="27">
        <f>IF(ISNUMBER($B331),('INPUT | Operations'!$C335+'INPUT | Operations'!$C336)/2,"")</f>
        <v>356484.5</v>
      </c>
      <c r="D331" s="28">
        <f t="shared" si="51"/>
        <v>108.65647560000001</v>
      </c>
      <c r="E331" s="26">
        <f>IF(ISNUMBER($B331),'INPUT | Operations'!$B336-'INPUT | Operations'!$B335,"")</f>
        <v>1</v>
      </c>
      <c r="F331" s="32">
        <f>IF(ISNUMBER($B331),IF('INPUT | Operations'!$B336&lt;Booster_BurnTime,1,IF('INPUT | Operations'!$B335&lt;=Booster_BurnTime,(Booster_BurnTime-'INPUT | Operations'!$B335)/('INPUT | Operations'!$B336-'INPUT | Operations'!$B335),0))*'INPUT | Operations'!$E335*NumberOfBoosters*NumberOfOps*$E331,"")</f>
        <v>0</v>
      </c>
      <c r="G331" s="34">
        <f t="shared" si="52"/>
        <v>280.85624999999999</v>
      </c>
      <c r="H331" s="27">
        <f t="shared" si="53"/>
        <v>34</v>
      </c>
      <c r="I331" s="27">
        <f t="shared" si="54"/>
        <v>241</v>
      </c>
      <c r="J331" s="27">
        <f t="shared" si="55"/>
        <v>301</v>
      </c>
      <c r="K331" s="27">
        <f t="shared" si="56"/>
        <v>215</v>
      </c>
      <c r="L331" s="27">
        <f t="shared" si="57"/>
        <v>1.7758158096357828E-11</v>
      </c>
      <c r="M331" s="32">
        <f t="shared" si="58"/>
        <v>25</v>
      </c>
      <c r="N331" s="27">
        <f t="shared" si="50"/>
        <v>0</v>
      </c>
      <c r="O331" s="27">
        <f t="shared" si="50"/>
        <v>0</v>
      </c>
      <c r="P331" s="27">
        <f t="shared" si="50"/>
        <v>0</v>
      </c>
      <c r="Q331" s="27">
        <f t="shared" si="50"/>
        <v>0</v>
      </c>
      <c r="R331" s="27">
        <f t="shared" si="50"/>
        <v>0</v>
      </c>
      <c r="S331" s="27">
        <f t="shared" si="50"/>
        <v>0</v>
      </c>
      <c r="T331" s="32">
        <f t="shared" si="50"/>
        <v>0</v>
      </c>
      <c r="U331" s="10"/>
    </row>
    <row r="332" spans="1:21" x14ac:dyDescent="0.25">
      <c r="A332" s="10"/>
      <c r="B332" s="4">
        <f>IF(ISBLANK('INPUT | Operations'!$B337),"",COUNT('INPUT | Operations'!$B$12:$B336))</f>
        <v>325</v>
      </c>
      <c r="C332" s="27">
        <f>IF(ISNUMBER($B332),('INPUT | Operations'!$C336+'INPUT | Operations'!$C337)/2,"")</f>
        <v>356558</v>
      </c>
      <c r="D332" s="28">
        <f t="shared" si="51"/>
        <v>108.6788784</v>
      </c>
      <c r="E332" s="26">
        <f>IF(ISNUMBER($B332),'INPUT | Operations'!$B337-'INPUT | Operations'!$B336,"")</f>
        <v>1</v>
      </c>
      <c r="F332" s="32">
        <f>IF(ISNUMBER($B332),IF('INPUT | Operations'!$B337&lt;Booster_BurnTime,1,IF('INPUT | Operations'!$B336&lt;=Booster_BurnTime,(Booster_BurnTime-'INPUT | Operations'!$B336)/('INPUT | Operations'!$B337-'INPUT | Operations'!$B336),0))*'INPUT | Operations'!$E336*NumberOfBoosters*NumberOfOps*$E332,"")</f>
        <v>0</v>
      </c>
      <c r="G332" s="34">
        <f t="shared" si="52"/>
        <v>280.85624999999999</v>
      </c>
      <c r="H332" s="27">
        <f t="shared" si="53"/>
        <v>34</v>
      </c>
      <c r="I332" s="27">
        <f t="shared" si="54"/>
        <v>241</v>
      </c>
      <c r="J332" s="27">
        <f t="shared" si="55"/>
        <v>301</v>
      </c>
      <c r="K332" s="27">
        <f t="shared" si="56"/>
        <v>215</v>
      </c>
      <c r="L332" s="27">
        <f t="shared" si="57"/>
        <v>1.7655022316193255E-11</v>
      </c>
      <c r="M332" s="32">
        <f t="shared" si="58"/>
        <v>25</v>
      </c>
      <c r="N332" s="27">
        <f t="shared" si="50"/>
        <v>0</v>
      </c>
      <c r="O332" s="27">
        <f t="shared" si="50"/>
        <v>0</v>
      </c>
      <c r="P332" s="27">
        <f t="shared" si="50"/>
        <v>0</v>
      </c>
      <c r="Q332" s="27">
        <f t="shared" si="50"/>
        <v>0</v>
      </c>
      <c r="R332" s="27">
        <f t="shared" si="50"/>
        <v>0</v>
      </c>
      <c r="S332" s="27">
        <f t="shared" si="50"/>
        <v>0</v>
      </c>
      <c r="T332" s="32">
        <f t="shared" si="50"/>
        <v>0</v>
      </c>
      <c r="U332" s="10"/>
    </row>
    <row r="333" spans="1:21" x14ac:dyDescent="0.25">
      <c r="A333" s="10"/>
      <c r="B333" s="4">
        <f>IF(ISBLANK('INPUT | Operations'!$B338),"",COUNT('INPUT | Operations'!$B$12:$B337))</f>
        <v>326</v>
      </c>
      <c r="C333" s="27">
        <f>IF(ISNUMBER($B333),('INPUT | Operations'!$C337+'INPUT | Operations'!$C338)/2,"")</f>
        <v>356625.5</v>
      </c>
      <c r="D333" s="28">
        <f t="shared" si="51"/>
        <v>108.69945240000001</v>
      </c>
      <c r="E333" s="26">
        <f>IF(ISNUMBER($B333),'INPUT | Operations'!$B338-'INPUT | Operations'!$B337,"")</f>
        <v>1</v>
      </c>
      <c r="F333" s="32">
        <f>IF(ISNUMBER($B333),IF('INPUT | Operations'!$B338&lt;Booster_BurnTime,1,IF('INPUT | Operations'!$B337&lt;=Booster_BurnTime,(Booster_BurnTime-'INPUT | Operations'!$B337)/('INPUT | Operations'!$B338-'INPUT | Operations'!$B337),0))*'INPUT | Operations'!$E337*NumberOfBoosters*NumberOfOps*$E333,"")</f>
        <v>0</v>
      </c>
      <c r="G333" s="34">
        <f t="shared" si="52"/>
        <v>280.85624999999999</v>
      </c>
      <c r="H333" s="27">
        <f t="shared" si="53"/>
        <v>34</v>
      </c>
      <c r="I333" s="27">
        <f t="shared" si="54"/>
        <v>241</v>
      </c>
      <c r="J333" s="27">
        <f t="shared" si="55"/>
        <v>301</v>
      </c>
      <c r="K333" s="27">
        <f t="shared" si="56"/>
        <v>215</v>
      </c>
      <c r="L333" s="27">
        <f t="shared" si="57"/>
        <v>1.7560833508483379E-11</v>
      </c>
      <c r="M333" s="32">
        <f t="shared" si="58"/>
        <v>25</v>
      </c>
      <c r="N333" s="27">
        <f t="shared" si="50"/>
        <v>0</v>
      </c>
      <c r="O333" s="27">
        <f t="shared" si="50"/>
        <v>0</v>
      </c>
      <c r="P333" s="27">
        <f t="shared" si="50"/>
        <v>0</v>
      </c>
      <c r="Q333" s="27">
        <f t="shared" si="50"/>
        <v>0</v>
      </c>
      <c r="R333" s="27">
        <f t="shared" si="50"/>
        <v>0</v>
      </c>
      <c r="S333" s="27">
        <f t="shared" si="50"/>
        <v>0</v>
      </c>
      <c r="T333" s="32">
        <f t="shared" si="50"/>
        <v>0</v>
      </c>
      <c r="U333" s="10"/>
    </row>
    <row r="334" spans="1:21" x14ac:dyDescent="0.25">
      <c r="A334" s="10"/>
      <c r="B334" s="4">
        <f>IF(ISBLANK('INPUT | Operations'!$B339),"",COUNT('INPUT | Operations'!$B$12:$B338))</f>
        <v>327</v>
      </c>
      <c r="C334" s="27">
        <f>IF(ISNUMBER($B334),('INPUT | Operations'!$C338+'INPUT | Operations'!$C339)/2,"")</f>
        <v>356687.5</v>
      </c>
      <c r="D334" s="28">
        <f t="shared" si="51"/>
        <v>108.71835</v>
      </c>
      <c r="E334" s="26">
        <f>IF(ISNUMBER($B334),'INPUT | Operations'!$B339-'INPUT | Operations'!$B338,"")</f>
        <v>1</v>
      </c>
      <c r="F334" s="32">
        <f>IF(ISNUMBER($B334),IF('INPUT | Operations'!$B339&lt;Booster_BurnTime,1,IF('INPUT | Operations'!$B338&lt;=Booster_BurnTime,(Booster_BurnTime-'INPUT | Operations'!$B338)/('INPUT | Operations'!$B339-'INPUT | Operations'!$B338),0))*'INPUT | Operations'!$E338*NumberOfBoosters*NumberOfOps*$E334,"")</f>
        <v>0</v>
      </c>
      <c r="G334" s="34">
        <f t="shared" si="52"/>
        <v>280.85624999999999</v>
      </c>
      <c r="H334" s="27">
        <f t="shared" si="53"/>
        <v>34</v>
      </c>
      <c r="I334" s="27">
        <f t="shared" si="54"/>
        <v>241</v>
      </c>
      <c r="J334" s="27">
        <f t="shared" si="55"/>
        <v>301</v>
      </c>
      <c r="K334" s="27">
        <f t="shared" si="56"/>
        <v>215</v>
      </c>
      <c r="L334" s="27">
        <f t="shared" si="57"/>
        <v>1.7474762154201919E-11</v>
      </c>
      <c r="M334" s="32">
        <f t="shared" si="58"/>
        <v>25</v>
      </c>
      <c r="N334" s="27">
        <f t="shared" si="50"/>
        <v>0</v>
      </c>
      <c r="O334" s="27">
        <f t="shared" si="50"/>
        <v>0</v>
      </c>
      <c r="P334" s="27">
        <f t="shared" si="50"/>
        <v>0</v>
      </c>
      <c r="Q334" s="27">
        <f t="shared" si="50"/>
        <v>0</v>
      </c>
      <c r="R334" s="27">
        <f t="shared" si="50"/>
        <v>0</v>
      </c>
      <c r="S334" s="27">
        <f t="shared" si="50"/>
        <v>0</v>
      </c>
      <c r="T334" s="32">
        <f t="shared" si="50"/>
        <v>0</v>
      </c>
      <c r="U334" s="10"/>
    </row>
    <row r="335" spans="1:21" x14ac:dyDescent="0.25">
      <c r="A335" s="10"/>
      <c r="B335" s="4">
        <f>IF(ISBLANK('INPUT | Operations'!$B340),"",COUNT('INPUT | Operations'!$B$12:$B339))</f>
        <v>328</v>
      </c>
      <c r="C335" s="27">
        <f>IF(ISNUMBER($B335),('INPUT | Operations'!$C339+'INPUT | Operations'!$C340)/2,"")</f>
        <v>356743</v>
      </c>
      <c r="D335" s="28">
        <f t="shared" si="51"/>
        <v>108.73526640000001</v>
      </c>
      <c r="E335" s="26">
        <f>IF(ISNUMBER($B335),'INPUT | Operations'!$B340-'INPUT | Operations'!$B339,"")</f>
        <v>1</v>
      </c>
      <c r="F335" s="32">
        <f>IF(ISNUMBER($B335),IF('INPUT | Operations'!$B340&lt;Booster_BurnTime,1,IF('INPUT | Operations'!$B339&lt;=Booster_BurnTime,(Booster_BurnTime-'INPUT | Operations'!$B339)/('INPUT | Operations'!$B340-'INPUT | Operations'!$B339),0))*'INPUT | Operations'!$E339*NumberOfBoosters*NumberOfOps*$E335,"")</f>
        <v>0</v>
      </c>
      <c r="G335" s="34">
        <f t="shared" si="52"/>
        <v>280.85624999999999</v>
      </c>
      <c r="H335" s="27">
        <f t="shared" si="53"/>
        <v>34</v>
      </c>
      <c r="I335" s="27">
        <f t="shared" si="54"/>
        <v>241</v>
      </c>
      <c r="J335" s="27">
        <f t="shared" si="55"/>
        <v>301</v>
      </c>
      <c r="K335" s="27">
        <f t="shared" si="56"/>
        <v>215</v>
      </c>
      <c r="L335" s="27">
        <f t="shared" si="57"/>
        <v>1.7398072311625999E-11</v>
      </c>
      <c r="M335" s="32">
        <f t="shared" si="58"/>
        <v>25</v>
      </c>
      <c r="N335" s="27">
        <f t="shared" si="50"/>
        <v>0</v>
      </c>
      <c r="O335" s="27">
        <f t="shared" si="50"/>
        <v>0</v>
      </c>
      <c r="P335" s="27">
        <f t="shared" si="50"/>
        <v>0</v>
      </c>
      <c r="Q335" s="27">
        <f t="shared" si="50"/>
        <v>0</v>
      </c>
      <c r="R335" s="27">
        <f t="shared" si="50"/>
        <v>0</v>
      </c>
      <c r="S335" s="27">
        <f t="shared" si="50"/>
        <v>0</v>
      </c>
      <c r="T335" s="32">
        <f t="shared" si="50"/>
        <v>0</v>
      </c>
      <c r="U335" s="10"/>
    </row>
    <row r="336" spans="1:21" x14ac:dyDescent="0.25">
      <c r="A336" s="10"/>
      <c r="B336" s="4">
        <f>IF(ISBLANK('INPUT | Operations'!$B341),"",COUNT('INPUT | Operations'!$B$12:$B340))</f>
        <v>329</v>
      </c>
      <c r="C336" s="27">
        <f>IF(ISNUMBER($B336),('INPUT | Operations'!$C340+'INPUT | Operations'!$C341)/2,"")</f>
        <v>356792.5</v>
      </c>
      <c r="D336" s="28">
        <f t="shared" si="51"/>
        <v>108.750354</v>
      </c>
      <c r="E336" s="26">
        <f>IF(ISNUMBER($B336),'INPUT | Operations'!$B341-'INPUT | Operations'!$B340,"")</f>
        <v>1</v>
      </c>
      <c r="F336" s="32">
        <f>IF(ISNUMBER($B336),IF('INPUT | Operations'!$B341&lt;Booster_BurnTime,1,IF('INPUT | Operations'!$B340&lt;=Booster_BurnTime,(Booster_BurnTime-'INPUT | Operations'!$B340)/('INPUT | Operations'!$B341-'INPUT | Operations'!$B340),0))*'INPUT | Operations'!$E340*NumberOfBoosters*NumberOfOps*$E336,"")</f>
        <v>0</v>
      </c>
      <c r="G336" s="34">
        <f t="shared" si="52"/>
        <v>280.85624999999999</v>
      </c>
      <c r="H336" s="27">
        <f t="shared" si="53"/>
        <v>34</v>
      </c>
      <c r="I336" s="27">
        <f t="shared" si="54"/>
        <v>241</v>
      </c>
      <c r="J336" s="27">
        <f t="shared" si="55"/>
        <v>301</v>
      </c>
      <c r="K336" s="27">
        <f t="shared" si="56"/>
        <v>215</v>
      </c>
      <c r="L336" s="27">
        <f t="shared" si="57"/>
        <v>1.7329957258510709E-11</v>
      </c>
      <c r="M336" s="32">
        <f t="shared" si="58"/>
        <v>25</v>
      </c>
      <c r="N336" s="27">
        <f t="shared" si="50"/>
        <v>0</v>
      </c>
      <c r="O336" s="27">
        <f t="shared" si="50"/>
        <v>0</v>
      </c>
      <c r="P336" s="27">
        <f t="shared" si="50"/>
        <v>0</v>
      </c>
      <c r="Q336" s="27">
        <f t="shared" si="50"/>
        <v>0</v>
      </c>
      <c r="R336" s="27">
        <f t="shared" si="50"/>
        <v>0</v>
      </c>
      <c r="S336" s="27">
        <f t="shared" si="50"/>
        <v>0</v>
      </c>
      <c r="T336" s="32">
        <f t="shared" ref="N336:T373" si="59">IFERROR($F336*M336/1000,"")</f>
        <v>0</v>
      </c>
      <c r="U336" s="10"/>
    </row>
    <row r="337" spans="1:21" x14ac:dyDescent="0.25">
      <c r="A337" s="10"/>
      <c r="B337" s="4">
        <f>IF(ISBLANK('INPUT | Operations'!$B342),"",COUNT('INPUT | Operations'!$B$12:$B341))</f>
        <v>330</v>
      </c>
      <c r="C337" s="27">
        <f>IF(ISNUMBER($B337),('INPUT | Operations'!$C341+'INPUT | Operations'!$C342)/2,"")</f>
        <v>356836.5</v>
      </c>
      <c r="D337" s="28">
        <f t="shared" si="51"/>
        <v>108.76376520000001</v>
      </c>
      <c r="E337" s="26">
        <f>IF(ISNUMBER($B337),'INPUT | Operations'!$B342-'INPUT | Operations'!$B341,"")</f>
        <v>1</v>
      </c>
      <c r="F337" s="32">
        <f>IF(ISNUMBER($B337),IF('INPUT | Operations'!$B342&lt;Booster_BurnTime,1,IF('INPUT | Operations'!$B341&lt;=Booster_BurnTime,(Booster_BurnTime-'INPUT | Operations'!$B341)/('INPUT | Operations'!$B342-'INPUT | Operations'!$B341),0))*'INPUT | Operations'!$E341*NumberOfBoosters*NumberOfOps*$E337,"")</f>
        <v>0</v>
      </c>
      <c r="G337" s="34">
        <f t="shared" si="52"/>
        <v>280.85624999999999</v>
      </c>
      <c r="H337" s="27">
        <f t="shared" si="53"/>
        <v>34</v>
      </c>
      <c r="I337" s="27">
        <f t="shared" si="54"/>
        <v>241</v>
      </c>
      <c r="J337" s="27">
        <f t="shared" si="55"/>
        <v>301</v>
      </c>
      <c r="K337" s="27">
        <f t="shared" si="56"/>
        <v>215</v>
      </c>
      <c r="L337" s="27">
        <f t="shared" si="57"/>
        <v>1.7269634453862002E-11</v>
      </c>
      <c r="M337" s="32">
        <f t="shared" si="58"/>
        <v>25</v>
      </c>
      <c r="N337" s="27">
        <f t="shared" si="59"/>
        <v>0</v>
      </c>
      <c r="O337" s="27">
        <f t="shared" si="59"/>
        <v>0</v>
      </c>
      <c r="P337" s="27">
        <f t="shared" si="59"/>
        <v>0</v>
      </c>
      <c r="Q337" s="27">
        <f t="shared" si="59"/>
        <v>0</v>
      </c>
      <c r="R337" s="27">
        <f t="shared" si="59"/>
        <v>0</v>
      </c>
      <c r="S337" s="27">
        <f t="shared" si="59"/>
        <v>0</v>
      </c>
      <c r="T337" s="32">
        <f t="shared" si="59"/>
        <v>0</v>
      </c>
      <c r="U337" s="10"/>
    </row>
    <row r="338" spans="1:21" x14ac:dyDescent="0.25">
      <c r="A338" s="10"/>
      <c r="B338" s="4">
        <f>IF(ISBLANK('INPUT | Operations'!$B343),"",COUNT('INPUT | Operations'!$B$12:$B342))</f>
        <v>331</v>
      </c>
      <c r="C338" s="27">
        <f>IF(ISNUMBER($B338),('INPUT | Operations'!$C342+'INPUT | Operations'!$C343)/2,"")</f>
        <v>356874</v>
      </c>
      <c r="D338" s="28">
        <f t="shared" si="51"/>
        <v>108.7751952</v>
      </c>
      <c r="E338" s="26">
        <f>IF(ISNUMBER($B338),'INPUT | Operations'!$B343-'INPUT | Operations'!$B342,"")</f>
        <v>1</v>
      </c>
      <c r="F338" s="32">
        <f>IF(ISNUMBER($B338),IF('INPUT | Operations'!$B343&lt;Booster_BurnTime,1,IF('INPUT | Operations'!$B342&lt;=Booster_BurnTime,(Booster_BurnTime-'INPUT | Operations'!$B342)/('INPUT | Operations'!$B343-'INPUT | Operations'!$B342),0))*'INPUT | Operations'!$E342*NumberOfBoosters*NumberOfOps*$E338,"")</f>
        <v>0</v>
      </c>
      <c r="G338" s="34">
        <f t="shared" si="52"/>
        <v>280.85624999999999</v>
      </c>
      <c r="H338" s="27">
        <f t="shared" si="53"/>
        <v>34</v>
      </c>
      <c r="I338" s="27">
        <f t="shared" si="54"/>
        <v>241</v>
      </c>
      <c r="J338" s="27">
        <f t="shared" si="55"/>
        <v>301</v>
      </c>
      <c r="K338" s="27">
        <f t="shared" si="56"/>
        <v>215</v>
      </c>
      <c r="L338" s="27">
        <f t="shared" si="57"/>
        <v>1.7218388737916496E-11</v>
      </c>
      <c r="M338" s="32">
        <f t="shared" si="58"/>
        <v>25</v>
      </c>
      <c r="N338" s="27">
        <f t="shared" si="59"/>
        <v>0</v>
      </c>
      <c r="O338" s="27">
        <f t="shared" si="59"/>
        <v>0</v>
      </c>
      <c r="P338" s="27">
        <f t="shared" si="59"/>
        <v>0</v>
      </c>
      <c r="Q338" s="27">
        <f t="shared" si="59"/>
        <v>0</v>
      </c>
      <c r="R338" s="27">
        <f t="shared" si="59"/>
        <v>0</v>
      </c>
      <c r="S338" s="27">
        <f t="shared" si="59"/>
        <v>0</v>
      </c>
      <c r="T338" s="32">
        <f t="shared" si="59"/>
        <v>0</v>
      </c>
      <c r="U338" s="10"/>
    </row>
    <row r="339" spans="1:21" x14ac:dyDescent="0.25">
      <c r="A339" s="10"/>
      <c r="B339" s="4">
        <f>IF(ISBLANK('INPUT | Operations'!$B344),"",COUNT('INPUT | Operations'!$B$12:$B343))</f>
        <v>332</v>
      </c>
      <c r="C339" s="27">
        <f>IF(ISNUMBER($B339),('INPUT | Operations'!$C343+'INPUT | Operations'!$C344)/2,"")</f>
        <v>356905.5</v>
      </c>
      <c r="D339" s="28">
        <f t="shared" si="51"/>
        <v>108.7847964</v>
      </c>
      <c r="E339" s="26">
        <f>IF(ISNUMBER($B339),'INPUT | Operations'!$B344-'INPUT | Operations'!$B343,"")</f>
        <v>1</v>
      </c>
      <c r="F339" s="32">
        <f>IF(ISNUMBER($B339),IF('INPUT | Operations'!$B344&lt;Booster_BurnTime,1,IF('INPUT | Operations'!$B343&lt;=Booster_BurnTime,(Booster_BurnTime-'INPUT | Operations'!$B343)/('INPUT | Operations'!$B344-'INPUT | Operations'!$B343),0))*'INPUT | Operations'!$E343*NumberOfBoosters*NumberOfOps*$E339,"")</f>
        <v>0</v>
      </c>
      <c r="G339" s="34">
        <f t="shared" si="52"/>
        <v>280.85624999999999</v>
      </c>
      <c r="H339" s="27">
        <f t="shared" si="53"/>
        <v>34</v>
      </c>
      <c r="I339" s="27">
        <f t="shared" si="54"/>
        <v>241</v>
      </c>
      <c r="J339" s="27">
        <f t="shared" si="55"/>
        <v>301</v>
      </c>
      <c r="K339" s="27">
        <f t="shared" si="56"/>
        <v>215</v>
      </c>
      <c r="L339" s="27">
        <f t="shared" si="57"/>
        <v>1.7175459871704144E-11</v>
      </c>
      <c r="M339" s="32">
        <f t="shared" si="58"/>
        <v>25</v>
      </c>
      <c r="N339" s="27">
        <f t="shared" si="59"/>
        <v>0</v>
      </c>
      <c r="O339" s="27">
        <f t="shared" si="59"/>
        <v>0</v>
      </c>
      <c r="P339" s="27">
        <f t="shared" si="59"/>
        <v>0</v>
      </c>
      <c r="Q339" s="27">
        <f t="shared" si="59"/>
        <v>0</v>
      </c>
      <c r="R339" s="27">
        <f t="shared" si="59"/>
        <v>0</v>
      </c>
      <c r="S339" s="27">
        <f t="shared" si="59"/>
        <v>0</v>
      </c>
      <c r="T339" s="32">
        <f t="shared" si="59"/>
        <v>0</v>
      </c>
      <c r="U339" s="10"/>
    </row>
    <row r="340" spans="1:21" x14ac:dyDescent="0.25">
      <c r="A340" s="10"/>
      <c r="B340" s="4">
        <f>IF(ISBLANK('INPUT | Operations'!$B345),"",COUNT('INPUT | Operations'!$B$12:$B344))</f>
        <v>333</v>
      </c>
      <c r="C340" s="27">
        <f>IF(ISNUMBER($B340),('INPUT | Operations'!$C344+'INPUT | Operations'!$C345)/2,"")</f>
        <v>356931.5</v>
      </c>
      <c r="D340" s="28">
        <f t="shared" si="51"/>
        <v>108.7927212</v>
      </c>
      <c r="E340" s="26">
        <f>IF(ISNUMBER($B340),'INPUT | Operations'!$B345-'INPUT | Operations'!$B344,"")</f>
        <v>1</v>
      </c>
      <c r="F340" s="32">
        <f>IF(ISNUMBER($B340),IF('INPUT | Operations'!$B345&lt;Booster_BurnTime,1,IF('INPUT | Operations'!$B344&lt;=Booster_BurnTime,(Booster_BurnTime-'INPUT | Operations'!$B344)/('INPUT | Operations'!$B345-'INPUT | Operations'!$B344),0))*'INPUT | Operations'!$E344*NumberOfBoosters*NumberOfOps*$E340,"")</f>
        <v>0</v>
      </c>
      <c r="G340" s="34">
        <f t="shared" si="52"/>
        <v>280.85624999999999</v>
      </c>
      <c r="H340" s="27">
        <f t="shared" si="53"/>
        <v>34</v>
      </c>
      <c r="I340" s="27">
        <f t="shared" si="54"/>
        <v>241</v>
      </c>
      <c r="J340" s="27">
        <f t="shared" si="55"/>
        <v>301</v>
      </c>
      <c r="K340" s="27">
        <f t="shared" si="56"/>
        <v>215</v>
      </c>
      <c r="L340" s="27">
        <f t="shared" si="57"/>
        <v>1.7140107163478256E-11</v>
      </c>
      <c r="M340" s="32">
        <f t="shared" si="58"/>
        <v>25</v>
      </c>
      <c r="N340" s="27">
        <f t="shared" si="59"/>
        <v>0</v>
      </c>
      <c r="O340" s="27">
        <f t="shared" si="59"/>
        <v>0</v>
      </c>
      <c r="P340" s="27">
        <f t="shared" si="59"/>
        <v>0</v>
      </c>
      <c r="Q340" s="27">
        <f t="shared" si="59"/>
        <v>0</v>
      </c>
      <c r="R340" s="27">
        <f t="shared" si="59"/>
        <v>0</v>
      </c>
      <c r="S340" s="27">
        <f t="shared" si="59"/>
        <v>0</v>
      </c>
      <c r="T340" s="32">
        <f t="shared" si="59"/>
        <v>0</v>
      </c>
      <c r="U340" s="10"/>
    </row>
    <row r="341" spans="1:21" x14ac:dyDescent="0.25">
      <c r="A341" s="10"/>
      <c r="B341" s="4">
        <f>IF(ISBLANK('INPUT | Operations'!$B346),"",COUNT('INPUT | Operations'!$B$12:$B345))</f>
        <v>334</v>
      </c>
      <c r="C341" s="27">
        <f>IF(ISNUMBER($B341),('INPUT | Operations'!$C345+'INPUT | Operations'!$C346)/2,"")</f>
        <v>356951.5</v>
      </c>
      <c r="D341" s="28">
        <f t="shared" si="51"/>
        <v>108.7988172</v>
      </c>
      <c r="E341" s="26">
        <f>IF(ISNUMBER($B341),'INPUT | Operations'!$B346-'INPUT | Operations'!$B345,"")</f>
        <v>1</v>
      </c>
      <c r="F341" s="32">
        <f>IF(ISNUMBER($B341),IF('INPUT | Operations'!$B346&lt;Booster_BurnTime,1,IF('INPUT | Operations'!$B345&lt;=Booster_BurnTime,(Booster_BurnTime-'INPUT | Operations'!$B345)/('INPUT | Operations'!$B346-'INPUT | Operations'!$B345),0))*'INPUT | Operations'!$E345*NumberOfBoosters*NumberOfOps*$E341,"")</f>
        <v>0</v>
      </c>
      <c r="G341" s="34">
        <f t="shared" si="52"/>
        <v>280.85624999999999</v>
      </c>
      <c r="H341" s="27">
        <f t="shared" si="53"/>
        <v>34</v>
      </c>
      <c r="I341" s="27">
        <f t="shared" si="54"/>
        <v>241</v>
      </c>
      <c r="J341" s="27">
        <f t="shared" si="55"/>
        <v>301</v>
      </c>
      <c r="K341" s="27">
        <f t="shared" si="56"/>
        <v>215</v>
      </c>
      <c r="L341" s="27">
        <f t="shared" si="57"/>
        <v>1.7112962296675038E-11</v>
      </c>
      <c r="M341" s="32">
        <f t="shared" si="58"/>
        <v>25</v>
      </c>
      <c r="N341" s="27">
        <f t="shared" si="59"/>
        <v>0</v>
      </c>
      <c r="O341" s="27">
        <f t="shared" si="59"/>
        <v>0</v>
      </c>
      <c r="P341" s="27">
        <f t="shared" si="59"/>
        <v>0</v>
      </c>
      <c r="Q341" s="27">
        <f t="shared" si="59"/>
        <v>0</v>
      </c>
      <c r="R341" s="27">
        <f t="shared" si="59"/>
        <v>0</v>
      </c>
      <c r="S341" s="27">
        <f t="shared" si="59"/>
        <v>0</v>
      </c>
      <c r="T341" s="32">
        <f t="shared" si="59"/>
        <v>0</v>
      </c>
      <c r="U341" s="10"/>
    </row>
    <row r="342" spans="1:21" x14ac:dyDescent="0.25">
      <c r="A342" s="10"/>
      <c r="B342" s="4">
        <f>IF(ISBLANK('INPUT | Operations'!$B347),"",COUNT('INPUT | Operations'!$B$12:$B346))</f>
        <v>335</v>
      </c>
      <c r="C342" s="27">
        <f>IF(ISNUMBER($B342),('INPUT | Operations'!$C346+'INPUT | Operations'!$C347)/2,"")</f>
        <v>356966</v>
      </c>
      <c r="D342" s="28">
        <f t="shared" si="51"/>
        <v>108.80323679999999</v>
      </c>
      <c r="E342" s="26">
        <f>IF(ISNUMBER($B342),'INPUT | Operations'!$B347-'INPUT | Operations'!$B346,"")</f>
        <v>1</v>
      </c>
      <c r="F342" s="32">
        <f>IF(ISNUMBER($B342),IF('INPUT | Operations'!$B347&lt;Booster_BurnTime,1,IF('INPUT | Operations'!$B346&lt;=Booster_BurnTime,(Booster_BurnTime-'INPUT | Operations'!$B346)/('INPUT | Operations'!$B347-'INPUT | Operations'!$B346),0))*'INPUT | Operations'!$E346*NumberOfBoosters*NumberOfOps*$E342,"")</f>
        <v>0</v>
      </c>
      <c r="G342" s="34">
        <f t="shared" si="52"/>
        <v>280.85624999999999</v>
      </c>
      <c r="H342" s="27">
        <f t="shared" si="53"/>
        <v>34</v>
      </c>
      <c r="I342" s="27">
        <f t="shared" si="54"/>
        <v>241</v>
      </c>
      <c r="J342" s="27">
        <f t="shared" si="55"/>
        <v>301</v>
      </c>
      <c r="K342" s="27">
        <f t="shared" si="56"/>
        <v>215</v>
      </c>
      <c r="L342" s="27">
        <f t="shared" si="57"/>
        <v>1.7093309153988156E-11</v>
      </c>
      <c r="M342" s="32">
        <f t="shared" si="58"/>
        <v>25</v>
      </c>
      <c r="N342" s="27">
        <f t="shared" si="59"/>
        <v>0</v>
      </c>
      <c r="O342" s="27">
        <f t="shared" si="59"/>
        <v>0</v>
      </c>
      <c r="P342" s="27">
        <f t="shared" si="59"/>
        <v>0</v>
      </c>
      <c r="Q342" s="27">
        <f t="shared" si="59"/>
        <v>0</v>
      </c>
      <c r="R342" s="27">
        <f t="shared" si="59"/>
        <v>0</v>
      </c>
      <c r="S342" s="27">
        <f t="shared" si="59"/>
        <v>0</v>
      </c>
      <c r="T342" s="32">
        <f t="shared" si="59"/>
        <v>0</v>
      </c>
      <c r="U342" s="10"/>
    </row>
    <row r="343" spans="1:21" x14ac:dyDescent="0.25">
      <c r="A343" s="10"/>
      <c r="B343" s="4">
        <f>IF(ISBLANK('INPUT | Operations'!$B348),"",COUNT('INPUT | Operations'!$B$12:$B347))</f>
        <v>336</v>
      </c>
      <c r="C343" s="27">
        <f>IF(ISNUMBER($B343),('INPUT | Operations'!$C347+'INPUT | Operations'!$C348)/2,"")</f>
        <v>356975</v>
      </c>
      <c r="D343" s="28">
        <f t="shared" si="51"/>
        <v>108.80598000000001</v>
      </c>
      <c r="E343" s="26">
        <f>IF(ISNUMBER($B343),'INPUT | Operations'!$B348-'INPUT | Operations'!$B347,"")</f>
        <v>1</v>
      </c>
      <c r="F343" s="32">
        <f>IF(ISNUMBER($B343),IF('INPUT | Operations'!$B348&lt;Booster_BurnTime,1,IF('INPUT | Operations'!$B347&lt;=Booster_BurnTime,(Booster_BurnTime-'INPUT | Operations'!$B347)/('INPUT | Operations'!$B348-'INPUT | Operations'!$B347),0))*'INPUT | Operations'!$E347*NumberOfBoosters*NumberOfOps*$E343,"")</f>
        <v>0</v>
      </c>
      <c r="G343" s="34">
        <f t="shared" si="52"/>
        <v>280.85624999999999</v>
      </c>
      <c r="H343" s="27">
        <f t="shared" si="53"/>
        <v>34</v>
      </c>
      <c r="I343" s="27">
        <f t="shared" si="54"/>
        <v>241</v>
      </c>
      <c r="J343" s="27">
        <f t="shared" si="55"/>
        <v>301</v>
      </c>
      <c r="K343" s="27">
        <f t="shared" si="56"/>
        <v>215</v>
      </c>
      <c r="L343" s="27">
        <f t="shared" si="57"/>
        <v>1.7081122005562356E-11</v>
      </c>
      <c r="M343" s="32">
        <f t="shared" si="58"/>
        <v>25</v>
      </c>
      <c r="N343" s="27">
        <f t="shared" si="59"/>
        <v>0</v>
      </c>
      <c r="O343" s="27">
        <f t="shared" si="59"/>
        <v>0</v>
      </c>
      <c r="P343" s="27">
        <f t="shared" si="59"/>
        <v>0</v>
      </c>
      <c r="Q343" s="27">
        <f t="shared" si="59"/>
        <v>0</v>
      </c>
      <c r="R343" s="27">
        <f t="shared" si="59"/>
        <v>0</v>
      </c>
      <c r="S343" s="27">
        <f t="shared" si="59"/>
        <v>0</v>
      </c>
      <c r="T343" s="32">
        <f t="shared" si="59"/>
        <v>0</v>
      </c>
      <c r="U343" s="10"/>
    </row>
    <row r="344" spans="1:21" x14ac:dyDescent="0.25">
      <c r="A344" s="10"/>
      <c r="B344" s="4">
        <f>IF(ISBLANK('INPUT | Operations'!$B349),"",COUNT('INPUT | Operations'!$B$12:$B348))</f>
        <v>337</v>
      </c>
      <c r="C344" s="27">
        <f>IF(ISNUMBER($B344),('INPUT | Operations'!$C348+'INPUT | Operations'!$C349)/2,"")</f>
        <v>356975.5</v>
      </c>
      <c r="D344" s="28">
        <f t="shared" si="51"/>
        <v>108.8061324</v>
      </c>
      <c r="E344" s="26">
        <f>IF(ISNUMBER($B344),'INPUT | Operations'!$B349-'INPUT | Operations'!$B348,"")</f>
        <v>1</v>
      </c>
      <c r="F344" s="32">
        <f>IF(ISNUMBER($B344),IF('INPUT | Operations'!$B349&lt;Booster_BurnTime,1,IF('INPUT | Operations'!$B348&lt;=Booster_BurnTime,(Booster_BurnTime-'INPUT | Operations'!$B348)/('INPUT | Operations'!$B349-'INPUT | Operations'!$B348),0))*'INPUT | Operations'!$E348*NumberOfBoosters*NumberOfOps*$E344,"")</f>
        <v>0</v>
      </c>
      <c r="G344" s="34">
        <f t="shared" si="52"/>
        <v>280.85624999999999</v>
      </c>
      <c r="H344" s="27">
        <f t="shared" si="53"/>
        <v>34</v>
      </c>
      <c r="I344" s="27">
        <f t="shared" si="54"/>
        <v>241</v>
      </c>
      <c r="J344" s="27">
        <f t="shared" si="55"/>
        <v>301</v>
      </c>
      <c r="K344" s="27">
        <f t="shared" si="56"/>
        <v>215</v>
      </c>
      <c r="L344" s="27">
        <f t="shared" si="57"/>
        <v>1.7080445196593043E-11</v>
      </c>
      <c r="M344" s="32">
        <f t="shared" si="58"/>
        <v>25</v>
      </c>
      <c r="N344" s="27">
        <f t="shared" si="59"/>
        <v>0</v>
      </c>
      <c r="O344" s="27">
        <f t="shared" si="59"/>
        <v>0</v>
      </c>
      <c r="P344" s="27">
        <f t="shared" si="59"/>
        <v>0</v>
      </c>
      <c r="Q344" s="27">
        <f t="shared" si="59"/>
        <v>0</v>
      </c>
      <c r="R344" s="27">
        <f t="shared" si="59"/>
        <v>0</v>
      </c>
      <c r="S344" s="27">
        <f t="shared" si="59"/>
        <v>0</v>
      </c>
      <c r="T344" s="32">
        <f t="shared" si="59"/>
        <v>0</v>
      </c>
      <c r="U344" s="10"/>
    </row>
    <row r="345" spans="1:21" x14ac:dyDescent="0.25">
      <c r="A345" s="10"/>
      <c r="B345" s="4">
        <f>IF(ISBLANK('INPUT | Operations'!$B350),"",COUNT('INPUT | Operations'!$B$12:$B349))</f>
        <v>338</v>
      </c>
      <c r="C345" s="27">
        <f>IF(ISNUMBER($B345),('INPUT | Operations'!$C349+'INPUT | Operations'!$C350)/2,"")</f>
        <v>356963.5</v>
      </c>
      <c r="D345" s="28">
        <f t="shared" si="51"/>
        <v>108.80247480000001</v>
      </c>
      <c r="E345" s="26">
        <f>IF(ISNUMBER($B345),'INPUT | Operations'!$B350-'INPUT | Operations'!$B349,"")</f>
        <v>1</v>
      </c>
      <c r="F345" s="32">
        <f>IF(ISNUMBER($B345),IF('INPUT | Operations'!$B350&lt;Booster_BurnTime,1,IF('INPUT | Operations'!$B349&lt;=Booster_BurnTime,(Booster_BurnTime-'INPUT | Operations'!$B349)/('INPUT | Operations'!$B350-'INPUT | Operations'!$B349),0))*'INPUT | Operations'!$E349*NumberOfBoosters*NumberOfOps*$E345,"")</f>
        <v>0</v>
      </c>
      <c r="G345" s="34">
        <f t="shared" si="52"/>
        <v>280.85624999999999</v>
      </c>
      <c r="H345" s="27">
        <f t="shared" si="53"/>
        <v>34</v>
      </c>
      <c r="I345" s="27">
        <f t="shared" si="54"/>
        <v>241</v>
      </c>
      <c r="J345" s="27">
        <f t="shared" si="55"/>
        <v>301</v>
      </c>
      <c r="K345" s="27">
        <f t="shared" si="56"/>
        <v>215</v>
      </c>
      <c r="L345" s="27">
        <f t="shared" si="57"/>
        <v>1.709669601588909E-11</v>
      </c>
      <c r="M345" s="32">
        <f t="shared" si="58"/>
        <v>25</v>
      </c>
      <c r="N345" s="27">
        <f t="shared" si="59"/>
        <v>0</v>
      </c>
      <c r="O345" s="27">
        <f t="shared" si="59"/>
        <v>0</v>
      </c>
      <c r="P345" s="27">
        <f t="shared" si="59"/>
        <v>0</v>
      </c>
      <c r="Q345" s="27">
        <f t="shared" si="59"/>
        <v>0</v>
      </c>
      <c r="R345" s="27">
        <f t="shared" si="59"/>
        <v>0</v>
      </c>
      <c r="S345" s="27">
        <f t="shared" si="59"/>
        <v>0</v>
      </c>
      <c r="T345" s="32">
        <f t="shared" si="59"/>
        <v>0</v>
      </c>
      <c r="U345" s="10"/>
    </row>
    <row r="346" spans="1:21" x14ac:dyDescent="0.25">
      <c r="A346" s="10"/>
      <c r="B346" s="4">
        <f>IF(ISBLANK('INPUT | Operations'!$B351),"",COUNT('INPUT | Operations'!$B$12:$B350))</f>
        <v>339</v>
      </c>
      <c r="C346" s="27">
        <f>IF(ISNUMBER($B346),('INPUT | Operations'!$C350+'INPUT | Operations'!$C351)/2,"")</f>
        <v>356939</v>
      </c>
      <c r="D346" s="28">
        <f t="shared" si="51"/>
        <v>108.7950072</v>
      </c>
      <c r="E346" s="26">
        <f>IF(ISNUMBER($B346),'INPUT | Operations'!$B351-'INPUT | Operations'!$B350,"")</f>
        <v>1</v>
      </c>
      <c r="F346" s="32">
        <f>IF(ISNUMBER($B346),IF('INPUT | Operations'!$B351&lt;Booster_BurnTime,1,IF('INPUT | Operations'!$B350&lt;=Booster_BurnTime,(Booster_BurnTime-'INPUT | Operations'!$B350)/('INPUT | Operations'!$B351-'INPUT | Operations'!$B350),0))*'INPUT | Operations'!$E350*NumberOfBoosters*NumberOfOps*$E346,"")</f>
        <v>0</v>
      </c>
      <c r="G346" s="34">
        <f t="shared" si="52"/>
        <v>280.85624999999999</v>
      </c>
      <c r="H346" s="27">
        <f t="shared" si="53"/>
        <v>34</v>
      </c>
      <c r="I346" s="27">
        <f t="shared" si="54"/>
        <v>241</v>
      </c>
      <c r="J346" s="27">
        <f t="shared" si="55"/>
        <v>301</v>
      </c>
      <c r="K346" s="27">
        <f t="shared" si="56"/>
        <v>215</v>
      </c>
      <c r="L346" s="27">
        <f t="shared" si="57"/>
        <v>1.7129922796274615E-11</v>
      </c>
      <c r="M346" s="32">
        <f t="shared" si="58"/>
        <v>25</v>
      </c>
      <c r="N346" s="27">
        <f t="shared" si="59"/>
        <v>0</v>
      </c>
      <c r="O346" s="27">
        <f t="shared" si="59"/>
        <v>0</v>
      </c>
      <c r="P346" s="27">
        <f t="shared" si="59"/>
        <v>0</v>
      </c>
      <c r="Q346" s="27">
        <f t="shared" si="59"/>
        <v>0</v>
      </c>
      <c r="R346" s="27">
        <f t="shared" si="59"/>
        <v>0</v>
      </c>
      <c r="S346" s="27">
        <f t="shared" si="59"/>
        <v>0</v>
      </c>
      <c r="T346" s="32">
        <f t="shared" si="59"/>
        <v>0</v>
      </c>
      <c r="U346" s="10"/>
    </row>
    <row r="347" spans="1:21" x14ac:dyDescent="0.25">
      <c r="A347" s="10"/>
      <c r="B347" s="4">
        <f>IF(ISBLANK('INPUT | Operations'!$B352),"",COUNT('INPUT | Operations'!$B$12:$B351))</f>
        <v>340</v>
      </c>
      <c r="C347" s="27">
        <f>IF(ISNUMBER($B347),('INPUT | Operations'!$C351+'INPUT | Operations'!$C352)/2,"")</f>
        <v>356910.5</v>
      </c>
      <c r="D347" s="28">
        <f t="shared" si="51"/>
        <v>108.78632040000001</v>
      </c>
      <c r="E347" s="26">
        <f>IF(ISNUMBER($B347),'INPUT | Operations'!$B352-'INPUT | Operations'!$B351,"")</f>
        <v>1</v>
      </c>
      <c r="F347" s="32">
        <f>IF(ISNUMBER($B347),IF('INPUT | Operations'!$B352&lt;Booster_BurnTime,1,IF('INPUT | Operations'!$B351&lt;=Booster_BurnTime,(Booster_BurnTime-'INPUT | Operations'!$B351)/('INPUT | Operations'!$B352-'INPUT | Operations'!$B351),0))*'INPUT | Operations'!$E351*NumberOfBoosters*NumberOfOps*$E347,"")</f>
        <v>0</v>
      </c>
      <c r="G347" s="34">
        <f t="shared" si="52"/>
        <v>280.85624999999999</v>
      </c>
      <c r="H347" s="27">
        <f t="shared" si="53"/>
        <v>34</v>
      </c>
      <c r="I347" s="27">
        <f t="shared" si="54"/>
        <v>241</v>
      </c>
      <c r="J347" s="27">
        <f t="shared" si="55"/>
        <v>301</v>
      </c>
      <c r="K347" s="27">
        <f t="shared" si="56"/>
        <v>215</v>
      </c>
      <c r="L347" s="27">
        <f t="shared" si="57"/>
        <v>1.7168655615632806E-11</v>
      </c>
      <c r="M347" s="32">
        <f t="shared" si="58"/>
        <v>25</v>
      </c>
      <c r="N347" s="27">
        <f t="shared" si="59"/>
        <v>0</v>
      </c>
      <c r="O347" s="27">
        <f t="shared" si="59"/>
        <v>0</v>
      </c>
      <c r="P347" s="27">
        <f t="shared" si="59"/>
        <v>0</v>
      </c>
      <c r="Q347" s="27">
        <f t="shared" si="59"/>
        <v>0</v>
      </c>
      <c r="R347" s="27">
        <f t="shared" si="59"/>
        <v>0</v>
      </c>
      <c r="S347" s="27">
        <f t="shared" si="59"/>
        <v>0</v>
      </c>
      <c r="T347" s="32">
        <f t="shared" si="59"/>
        <v>0</v>
      </c>
      <c r="U347" s="10"/>
    </row>
    <row r="348" spans="1:21" x14ac:dyDescent="0.25">
      <c r="A348" s="10"/>
      <c r="B348" s="4">
        <f>IF(ISBLANK('INPUT | Operations'!$B353),"",COUNT('INPUT | Operations'!$B$12:$B352))</f>
        <v>341</v>
      </c>
      <c r="C348" s="27">
        <f>IF(ISNUMBER($B348),('INPUT | Operations'!$C352+'INPUT | Operations'!$C353)/2,"")</f>
        <v>356881</v>
      </c>
      <c r="D348" s="28">
        <f t="shared" si="51"/>
        <v>108.77732880000001</v>
      </c>
      <c r="E348" s="26">
        <f>IF(ISNUMBER($B348),'INPUT | Operations'!$B353-'INPUT | Operations'!$B352,"")</f>
        <v>1</v>
      </c>
      <c r="F348" s="32">
        <f>IF(ISNUMBER($B348),IF('INPUT | Operations'!$B353&lt;Booster_BurnTime,1,IF('INPUT | Operations'!$B352&lt;=Booster_BurnTime,(Booster_BurnTime-'INPUT | Operations'!$B352)/('INPUT | Operations'!$B353-'INPUT | Operations'!$B352),0))*'INPUT | Operations'!$E352*NumberOfBoosters*NumberOfOps*$E348,"")</f>
        <v>0</v>
      </c>
      <c r="G348" s="34">
        <f t="shared" si="52"/>
        <v>280.85624999999999</v>
      </c>
      <c r="H348" s="27">
        <f t="shared" si="53"/>
        <v>34</v>
      </c>
      <c r="I348" s="27">
        <f t="shared" si="54"/>
        <v>241</v>
      </c>
      <c r="J348" s="27">
        <f t="shared" si="55"/>
        <v>301</v>
      </c>
      <c r="K348" s="27">
        <f t="shared" si="56"/>
        <v>215</v>
      </c>
      <c r="L348" s="27">
        <f t="shared" si="57"/>
        <v>1.7208839726656587E-11</v>
      </c>
      <c r="M348" s="32">
        <f t="shared" si="58"/>
        <v>25</v>
      </c>
      <c r="N348" s="27">
        <f t="shared" si="59"/>
        <v>0</v>
      </c>
      <c r="O348" s="27">
        <f t="shared" si="59"/>
        <v>0</v>
      </c>
      <c r="P348" s="27">
        <f t="shared" si="59"/>
        <v>0</v>
      </c>
      <c r="Q348" s="27">
        <f t="shared" si="59"/>
        <v>0</v>
      </c>
      <c r="R348" s="27">
        <f t="shared" si="59"/>
        <v>0</v>
      </c>
      <c r="S348" s="27">
        <f t="shared" si="59"/>
        <v>0</v>
      </c>
      <c r="T348" s="32">
        <f t="shared" si="59"/>
        <v>0</v>
      </c>
      <c r="U348" s="10"/>
    </row>
    <row r="349" spans="1:21" x14ac:dyDescent="0.25">
      <c r="A349" s="10"/>
      <c r="B349" s="4">
        <f>IF(ISBLANK('INPUT | Operations'!$B354),"",COUNT('INPUT | Operations'!$B$12:$B353))</f>
        <v>342</v>
      </c>
      <c r="C349" s="27">
        <f>IF(ISNUMBER($B349),('INPUT | Operations'!$C353+'INPUT | Operations'!$C354)/2,"")</f>
        <v>356846</v>
      </c>
      <c r="D349" s="28">
        <f t="shared" si="51"/>
        <v>108.76666080000001</v>
      </c>
      <c r="E349" s="26">
        <f>IF(ISNUMBER($B349),'INPUT | Operations'!$B354-'INPUT | Operations'!$B353,"")</f>
        <v>1</v>
      </c>
      <c r="F349" s="32">
        <f>IF(ISNUMBER($B349),IF('INPUT | Operations'!$B354&lt;Booster_BurnTime,1,IF('INPUT | Operations'!$B353&lt;=Booster_BurnTime,(Booster_BurnTime-'INPUT | Operations'!$B353)/('INPUT | Operations'!$B354-'INPUT | Operations'!$B353),0))*'INPUT | Operations'!$E353*NumberOfBoosters*NumberOfOps*$E349,"")</f>
        <v>0</v>
      </c>
      <c r="G349" s="34">
        <f t="shared" si="52"/>
        <v>280.85624999999999</v>
      </c>
      <c r="H349" s="27">
        <f t="shared" si="53"/>
        <v>34</v>
      </c>
      <c r="I349" s="27">
        <f t="shared" si="54"/>
        <v>241</v>
      </c>
      <c r="J349" s="27">
        <f t="shared" si="55"/>
        <v>301</v>
      </c>
      <c r="K349" s="27">
        <f t="shared" si="56"/>
        <v>215</v>
      </c>
      <c r="L349" s="27">
        <f t="shared" si="57"/>
        <v>1.7256637798864289E-11</v>
      </c>
      <c r="M349" s="32">
        <f t="shared" si="58"/>
        <v>25</v>
      </c>
      <c r="N349" s="27">
        <f t="shared" si="59"/>
        <v>0</v>
      </c>
      <c r="O349" s="27">
        <f t="shared" si="59"/>
        <v>0</v>
      </c>
      <c r="P349" s="27">
        <f t="shared" si="59"/>
        <v>0</v>
      </c>
      <c r="Q349" s="27">
        <f t="shared" si="59"/>
        <v>0</v>
      </c>
      <c r="R349" s="27">
        <f t="shared" si="59"/>
        <v>0</v>
      </c>
      <c r="S349" s="27">
        <f t="shared" si="59"/>
        <v>0</v>
      </c>
      <c r="T349" s="32">
        <f t="shared" si="59"/>
        <v>0</v>
      </c>
      <c r="U349" s="10"/>
    </row>
    <row r="350" spans="1:21" x14ac:dyDescent="0.25">
      <c r="A350" s="10"/>
      <c r="B350" s="4">
        <f>IF(ISBLANK('INPUT | Operations'!$B355),"",COUNT('INPUT | Operations'!$B$12:$B354))</f>
        <v>343</v>
      </c>
      <c r="C350" s="27">
        <f>IF(ISNUMBER($B350),('INPUT | Operations'!$C354+'INPUT | Operations'!$C355)/2,"")</f>
        <v>356805.5</v>
      </c>
      <c r="D350" s="28">
        <f t="shared" si="51"/>
        <v>108.75431640000001</v>
      </c>
      <c r="E350" s="26">
        <f>IF(ISNUMBER($B350),'INPUT | Operations'!$B355-'INPUT | Operations'!$B354,"")</f>
        <v>1</v>
      </c>
      <c r="F350" s="32">
        <f>IF(ISNUMBER($B350),IF('INPUT | Operations'!$B355&lt;Booster_BurnTime,1,IF('INPUT | Operations'!$B354&lt;=Booster_BurnTime,(Booster_BurnTime-'INPUT | Operations'!$B354)/('INPUT | Operations'!$B355-'INPUT | Operations'!$B354),0))*'INPUT | Operations'!$E354*NumberOfBoosters*NumberOfOps*$E350,"")</f>
        <v>0</v>
      </c>
      <c r="G350" s="34">
        <f t="shared" si="52"/>
        <v>280.85624999999999</v>
      </c>
      <c r="H350" s="27">
        <f t="shared" si="53"/>
        <v>34</v>
      </c>
      <c r="I350" s="27">
        <f t="shared" si="54"/>
        <v>241</v>
      </c>
      <c r="J350" s="27">
        <f t="shared" si="55"/>
        <v>301</v>
      </c>
      <c r="K350" s="27">
        <f t="shared" si="56"/>
        <v>215</v>
      </c>
      <c r="L350" s="27">
        <f t="shared" si="57"/>
        <v>1.7312112714141235E-11</v>
      </c>
      <c r="M350" s="32">
        <f t="shared" si="58"/>
        <v>25</v>
      </c>
      <c r="N350" s="27">
        <f t="shared" si="59"/>
        <v>0</v>
      </c>
      <c r="O350" s="27">
        <f t="shared" si="59"/>
        <v>0</v>
      </c>
      <c r="P350" s="27">
        <f t="shared" si="59"/>
        <v>0</v>
      </c>
      <c r="Q350" s="27">
        <f t="shared" si="59"/>
        <v>0</v>
      </c>
      <c r="R350" s="27">
        <f t="shared" si="59"/>
        <v>0</v>
      </c>
      <c r="S350" s="27">
        <f t="shared" si="59"/>
        <v>0</v>
      </c>
      <c r="T350" s="32">
        <f t="shared" si="59"/>
        <v>0</v>
      </c>
      <c r="U350" s="10"/>
    </row>
    <row r="351" spans="1:21" x14ac:dyDescent="0.25">
      <c r="A351" s="10"/>
      <c r="B351" s="4">
        <f>IF(ISBLANK('INPUT | Operations'!$B356),"",COUNT('INPUT | Operations'!$B$12:$B355))</f>
        <v>344</v>
      </c>
      <c r="C351" s="27">
        <f>IF(ISNUMBER($B351),('INPUT | Operations'!$C355+'INPUT | Operations'!$C356)/2,"")</f>
        <v>356760</v>
      </c>
      <c r="D351" s="28">
        <f t="shared" si="51"/>
        <v>108.740448</v>
      </c>
      <c r="E351" s="26">
        <f>IF(ISNUMBER($B351),'INPUT | Operations'!$B356-'INPUT | Operations'!$B355,"")</f>
        <v>1</v>
      </c>
      <c r="F351" s="32">
        <f>IF(ISNUMBER($B351),IF('INPUT | Operations'!$B356&lt;Booster_BurnTime,1,IF('INPUT | Operations'!$B355&lt;=Booster_BurnTime,(Booster_BurnTime-'INPUT | Operations'!$B355)/('INPUT | Operations'!$B356-'INPUT | Operations'!$B355),0))*'INPUT | Operations'!$E355*NumberOfBoosters*NumberOfOps*$E351,"")</f>
        <v>0</v>
      </c>
      <c r="G351" s="34">
        <f t="shared" si="52"/>
        <v>280.85624999999999</v>
      </c>
      <c r="H351" s="27">
        <f t="shared" si="53"/>
        <v>34</v>
      </c>
      <c r="I351" s="27">
        <f t="shared" si="54"/>
        <v>241</v>
      </c>
      <c r="J351" s="27">
        <f t="shared" si="55"/>
        <v>301</v>
      </c>
      <c r="K351" s="27">
        <f t="shared" si="56"/>
        <v>215</v>
      </c>
      <c r="L351" s="27">
        <f t="shared" si="57"/>
        <v>1.7374649131822736E-11</v>
      </c>
      <c r="M351" s="32">
        <f t="shared" si="58"/>
        <v>25</v>
      </c>
      <c r="N351" s="27">
        <f t="shared" si="59"/>
        <v>0</v>
      </c>
      <c r="O351" s="27">
        <f t="shared" si="59"/>
        <v>0</v>
      </c>
      <c r="P351" s="27">
        <f t="shared" si="59"/>
        <v>0</v>
      </c>
      <c r="Q351" s="27">
        <f t="shared" si="59"/>
        <v>0</v>
      </c>
      <c r="R351" s="27">
        <f t="shared" si="59"/>
        <v>0</v>
      </c>
      <c r="S351" s="27">
        <f t="shared" si="59"/>
        <v>0</v>
      </c>
      <c r="T351" s="32">
        <f t="shared" si="59"/>
        <v>0</v>
      </c>
      <c r="U351" s="10"/>
    </row>
    <row r="352" spans="1:21" x14ac:dyDescent="0.25">
      <c r="A352" s="10"/>
      <c r="B352" s="4">
        <f>IF(ISBLANK('INPUT | Operations'!$B357),"",COUNT('INPUT | Operations'!$B$12:$B356))</f>
        <v>345</v>
      </c>
      <c r="C352" s="27">
        <f>IF(ISNUMBER($B352),('INPUT | Operations'!$C356+'INPUT | Operations'!$C357)/2,"")</f>
        <v>356709.5</v>
      </c>
      <c r="D352" s="28">
        <f t="shared" si="51"/>
        <v>108.7250556</v>
      </c>
      <c r="E352" s="26">
        <f>IF(ISNUMBER($B352),'INPUT | Operations'!$B357-'INPUT | Operations'!$B356,"")</f>
        <v>1</v>
      </c>
      <c r="F352" s="32">
        <f>IF(ISNUMBER($B352),IF('INPUT | Operations'!$B357&lt;Booster_BurnTime,1,IF('INPUT | Operations'!$B356&lt;=Booster_BurnTime,(Booster_BurnTime-'INPUT | Operations'!$B356)/('INPUT | Operations'!$B357-'INPUT | Operations'!$B356),0))*'INPUT | Operations'!$E356*NumberOfBoosters*NumberOfOps*$E352,"")</f>
        <v>0</v>
      </c>
      <c r="G352" s="34">
        <f t="shared" si="52"/>
        <v>280.85624999999999</v>
      </c>
      <c r="H352" s="27">
        <f t="shared" si="53"/>
        <v>34</v>
      </c>
      <c r="I352" s="27">
        <f t="shared" si="54"/>
        <v>241</v>
      </c>
      <c r="J352" s="27">
        <f t="shared" si="55"/>
        <v>301</v>
      </c>
      <c r="K352" s="27">
        <f t="shared" si="56"/>
        <v>215</v>
      </c>
      <c r="L352" s="27">
        <f t="shared" si="57"/>
        <v>1.7444322218330556E-11</v>
      </c>
      <c r="M352" s="32">
        <f t="shared" si="58"/>
        <v>25</v>
      </c>
      <c r="N352" s="27">
        <f t="shared" si="59"/>
        <v>0</v>
      </c>
      <c r="O352" s="27">
        <f t="shared" si="59"/>
        <v>0</v>
      </c>
      <c r="P352" s="27">
        <f t="shared" si="59"/>
        <v>0</v>
      </c>
      <c r="Q352" s="27">
        <f t="shared" si="59"/>
        <v>0</v>
      </c>
      <c r="R352" s="27">
        <f t="shared" si="59"/>
        <v>0</v>
      </c>
      <c r="S352" s="27">
        <f t="shared" si="59"/>
        <v>0</v>
      </c>
      <c r="T352" s="32">
        <f t="shared" si="59"/>
        <v>0</v>
      </c>
      <c r="U352" s="10"/>
    </row>
    <row r="353" spans="1:21" x14ac:dyDescent="0.25">
      <c r="A353" s="10"/>
      <c r="B353" s="4">
        <f>IF(ISBLANK('INPUT | Operations'!$B358),"",COUNT('INPUT | Operations'!$B$12:$B357))</f>
        <v>346</v>
      </c>
      <c r="C353" s="27">
        <f>IF(ISNUMBER($B353),('INPUT | Operations'!$C357+'INPUT | Operations'!$C358)/2,"")</f>
        <v>356654</v>
      </c>
      <c r="D353" s="28">
        <f t="shared" si="51"/>
        <v>108.70813920000001</v>
      </c>
      <c r="E353" s="26">
        <f>IF(ISNUMBER($B353),'INPUT | Operations'!$B358-'INPUT | Operations'!$B357,"")</f>
        <v>1</v>
      </c>
      <c r="F353" s="32">
        <f>IF(ISNUMBER($B353),IF('INPUT | Operations'!$B358&lt;Booster_BurnTime,1,IF('INPUT | Operations'!$B357&lt;=Booster_BurnTime,(Booster_BurnTime-'INPUT | Operations'!$B357)/('INPUT | Operations'!$B358-'INPUT | Operations'!$B357),0))*'INPUT | Operations'!$E357*NumberOfBoosters*NumberOfOps*$E353,"")</f>
        <v>0</v>
      </c>
      <c r="G353" s="34">
        <f t="shared" si="52"/>
        <v>280.85624999999999</v>
      </c>
      <c r="H353" s="27">
        <f t="shared" si="53"/>
        <v>34</v>
      </c>
      <c r="I353" s="27">
        <f t="shared" si="54"/>
        <v>241</v>
      </c>
      <c r="J353" s="27">
        <f t="shared" si="55"/>
        <v>301</v>
      </c>
      <c r="K353" s="27">
        <f t="shared" si="56"/>
        <v>215</v>
      </c>
      <c r="L353" s="27">
        <f t="shared" si="57"/>
        <v>1.7521215928208538E-11</v>
      </c>
      <c r="M353" s="32">
        <f t="shared" si="58"/>
        <v>25</v>
      </c>
      <c r="N353" s="27">
        <f t="shared" si="59"/>
        <v>0</v>
      </c>
      <c r="O353" s="27">
        <f t="shared" si="59"/>
        <v>0</v>
      </c>
      <c r="P353" s="27">
        <f t="shared" si="59"/>
        <v>0</v>
      </c>
      <c r="Q353" s="27">
        <f t="shared" si="59"/>
        <v>0</v>
      </c>
      <c r="R353" s="27">
        <f t="shared" si="59"/>
        <v>0</v>
      </c>
      <c r="S353" s="27">
        <f t="shared" si="59"/>
        <v>0</v>
      </c>
      <c r="T353" s="32">
        <f t="shared" si="59"/>
        <v>0</v>
      </c>
      <c r="U353" s="10"/>
    </row>
    <row r="354" spans="1:21" x14ac:dyDescent="0.25">
      <c r="A354" s="10"/>
      <c r="B354" s="4">
        <f>IF(ISBLANK('INPUT | Operations'!$B359),"",COUNT('INPUT | Operations'!$B$12:$B358))</f>
        <v>347</v>
      </c>
      <c r="C354" s="27">
        <f>IF(ISNUMBER($B354),('INPUT | Operations'!$C358+'INPUT | Operations'!$C359)/2,"")</f>
        <v>356593.5</v>
      </c>
      <c r="D354" s="28">
        <f t="shared" si="51"/>
        <v>108.6896988</v>
      </c>
      <c r="E354" s="26">
        <f>IF(ISNUMBER($B354),'INPUT | Operations'!$B359-'INPUT | Operations'!$B358,"")</f>
        <v>1</v>
      </c>
      <c r="F354" s="32">
        <f>IF(ISNUMBER($B354),IF('INPUT | Operations'!$B359&lt;Booster_BurnTime,1,IF('INPUT | Operations'!$B358&lt;=Booster_BurnTime,(Booster_BurnTime-'INPUT | Operations'!$B358)/('INPUT | Operations'!$B359-'INPUT | Operations'!$B358),0))*'INPUT | Operations'!$E358*NumberOfBoosters*NumberOfOps*$E354,"")</f>
        <v>0</v>
      </c>
      <c r="G354" s="34">
        <f t="shared" si="52"/>
        <v>280.85624999999999</v>
      </c>
      <c r="H354" s="27">
        <f t="shared" si="53"/>
        <v>34</v>
      </c>
      <c r="I354" s="27">
        <f t="shared" si="54"/>
        <v>241</v>
      </c>
      <c r="J354" s="27">
        <f t="shared" si="55"/>
        <v>301</v>
      </c>
      <c r="K354" s="27">
        <f t="shared" si="56"/>
        <v>215</v>
      </c>
      <c r="L354" s="27">
        <f t="shared" si="57"/>
        <v>1.7605423172738798E-11</v>
      </c>
      <c r="M354" s="32">
        <f t="shared" si="58"/>
        <v>25</v>
      </c>
      <c r="N354" s="27">
        <f t="shared" si="59"/>
        <v>0</v>
      </c>
      <c r="O354" s="27">
        <f t="shared" si="59"/>
        <v>0</v>
      </c>
      <c r="P354" s="27">
        <f t="shared" si="59"/>
        <v>0</v>
      </c>
      <c r="Q354" s="27">
        <f t="shared" si="59"/>
        <v>0</v>
      </c>
      <c r="R354" s="27">
        <f t="shared" si="59"/>
        <v>0</v>
      </c>
      <c r="S354" s="27">
        <f t="shared" si="59"/>
        <v>0</v>
      </c>
      <c r="T354" s="32">
        <f t="shared" si="59"/>
        <v>0</v>
      </c>
      <c r="U354" s="10"/>
    </row>
    <row r="355" spans="1:21" x14ac:dyDescent="0.25">
      <c r="A355" s="10"/>
      <c r="B355" s="4">
        <f>IF(ISBLANK('INPUT | Operations'!$B360),"",COUNT('INPUT | Operations'!$B$12:$B359))</f>
        <v>348</v>
      </c>
      <c r="C355" s="27">
        <f>IF(ISNUMBER($B355),('INPUT | Operations'!$C359+'INPUT | Operations'!$C360)/2,"")</f>
        <v>356528</v>
      </c>
      <c r="D355" s="28">
        <f t="shared" si="51"/>
        <v>108.6697344</v>
      </c>
      <c r="E355" s="26">
        <f>IF(ISNUMBER($B355),'INPUT | Operations'!$B360-'INPUT | Operations'!$B359,"")</f>
        <v>1</v>
      </c>
      <c r="F355" s="32">
        <f>IF(ISNUMBER($B355),IF('INPUT | Operations'!$B360&lt;Booster_BurnTime,1,IF('INPUT | Operations'!$B359&lt;=Booster_BurnTime,(Booster_BurnTime-'INPUT | Operations'!$B359)/('INPUT | Operations'!$B360-'INPUT | Operations'!$B359),0))*'INPUT | Operations'!$E359*NumberOfBoosters*NumberOfOps*$E355,"")</f>
        <v>0</v>
      </c>
      <c r="G355" s="34">
        <f t="shared" si="52"/>
        <v>280.85624999999999</v>
      </c>
      <c r="H355" s="27">
        <f t="shared" si="53"/>
        <v>34</v>
      </c>
      <c r="I355" s="27">
        <f t="shared" si="54"/>
        <v>241</v>
      </c>
      <c r="J355" s="27">
        <f t="shared" si="55"/>
        <v>301</v>
      </c>
      <c r="K355" s="27">
        <f t="shared" si="56"/>
        <v>215</v>
      </c>
      <c r="L355" s="27">
        <f t="shared" si="57"/>
        <v>1.7697046007056541E-11</v>
      </c>
      <c r="M355" s="32">
        <f t="shared" si="58"/>
        <v>25</v>
      </c>
      <c r="N355" s="27">
        <f t="shared" si="59"/>
        <v>0</v>
      </c>
      <c r="O355" s="27">
        <f t="shared" si="59"/>
        <v>0</v>
      </c>
      <c r="P355" s="27">
        <f t="shared" si="59"/>
        <v>0</v>
      </c>
      <c r="Q355" s="27">
        <f t="shared" si="59"/>
        <v>0</v>
      </c>
      <c r="R355" s="27">
        <f t="shared" si="59"/>
        <v>0</v>
      </c>
      <c r="S355" s="27">
        <f t="shared" si="59"/>
        <v>0</v>
      </c>
      <c r="T355" s="32">
        <f t="shared" si="59"/>
        <v>0</v>
      </c>
      <c r="U355" s="10"/>
    </row>
    <row r="356" spans="1:21" x14ac:dyDescent="0.25">
      <c r="A356" s="10"/>
      <c r="B356" s="4">
        <f>IF(ISBLANK('INPUT | Operations'!$B361),"",COUNT('INPUT | Operations'!$B$12:$B360))</f>
        <v>349</v>
      </c>
      <c r="C356" s="27">
        <f>IF(ISNUMBER($B356),('INPUT | Operations'!$C360+'INPUT | Operations'!$C361)/2,"")</f>
        <v>356457.5</v>
      </c>
      <c r="D356" s="28">
        <f t="shared" si="51"/>
        <v>108.648246</v>
      </c>
      <c r="E356" s="26">
        <f>IF(ISNUMBER($B356),'INPUT | Operations'!$B361-'INPUT | Operations'!$B360,"")</f>
        <v>1</v>
      </c>
      <c r="F356" s="32">
        <f>IF(ISNUMBER($B356),IF('INPUT | Operations'!$B361&lt;Booster_BurnTime,1,IF('INPUT | Operations'!$B360&lt;=Booster_BurnTime,(Booster_BurnTime-'INPUT | Operations'!$B360)/('INPUT | Operations'!$B361-'INPUT | Operations'!$B360),0))*'INPUT | Operations'!$E360*NumberOfBoosters*NumberOfOps*$E356,"")</f>
        <v>0</v>
      </c>
      <c r="G356" s="34">
        <f t="shared" si="52"/>
        <v>280.85624999999999</v>
      </c>
      <c r="H356" s="27">
        <f t="shared" si="53"/>
        <v>34</v>
      </c>
      <c r="I356" s="27">
        <f t="shared" si="54"/>
        <v>241</v>
      </c>
      <c r="J356" s="27">
        <f t="shared" si="55"/>
        <v>301</v>
      </c>
      <c r="K356" s="27">
        <f t="shared" si="56"/>
        <v>215</v>
      </c>
      <c r="L356" s="27">
        <f t="shared" si="57"/>
        <v>1.7796195836291626E-11</v>
      </c>
      <c r="M356" s="32">
        <f t="shared" si="58"/>
        <v>25</v>
      </c>
      <c r="N356" s="27">
        <f t="shared" si="59"/>
        <v>0</v>
      </c>
      <c r="O356" s="27">
        <f t="shared" si="59"/>
        <v>0</v>
      </c>
      <c r="P356" s="27">
        <f t="shared" si="59"/>
        <v>0</v>
      </c>
      <c r="Q356" s="27">
        <f t="shared" si="59"/>
        <v>0</v>
      </c>
      <c r="R356" s="27">
        <f t="shared" si="59"/>
        <v>0</v>
      </c>
      <c r="S356" s="27">
        <f t="shared" si="59"/>
        <v>0</v>
      </c>
      <c r="T356" s="32">
        <f t="shared" si="59"/>
        <v>0</v>
      </c>
      <c r="U356" s="10"/>
    </row>
    <row r="357" spans="1:21" x14ac:dyDescent="0.25">
      <c r="A357" s="10"/>
      <c r="B357" s="4">
        <f>IF(ISBLANK('INPUT | Operations'!$B362),"",COUNT('INPUT | Operations'!$B$12:$B361))</f>
        <v>350</v>
      </c>
      <c r="C357" s="27">
        <f>IF(ISNUMBER($B357),('INPUT | Operations'!$C361+'INPUT | Operations'!$C362)/2,"")</f>
        <v>356382</v>
      </c>
      <c r="D357" s="28">
        <f t="shared" si="51"/>
        <v>108.6252336</v>
      </c>
      <c r="E357" s="26">
        <f>IF(ISNUMBER($B357),'INPUT | Operations'!$B362-'INPUT | Operations'!$B361,"")</f>
        <v>1</v>
      </c>
      <c r="F357" s="32">
        <f>IF(ISNUMBER($B357),IF('INPUT | Operations'!$B362&lt;Booster_BurnTime,1,IF('INPUT | Operations'!$B361&lt;=Booster_BurnTime,(Booster_BurnTime-'INPUT | Operations'!$B361)/('INPUT | Operations'!$B362-'INPUT | Operations'!$B361),0))*'INPUT | Operations'!$E361*NumberOfBoosters*NumberOfOps*$E357,"")</f>
        <v>0</v>
      </c>
      <c r="G357" s="34">
        <f t="shared" si="52"/>
        <v>280.85624999999999</v>
      </c>
      <c r="H357" s="27">
        <f t="shared" si="53"/>
        <v>34</v>
      </c>
      <c r="I357" s="27">
        <f t="shared" si="54"/>
        <v>241</v>
      </c>
      <c r="J357" s="27">
        <f t="shared" si="55"/>
        <v>301</v>
      </c>
      <c r="K357" s="27">
        <f t="shared" si="56"/>
        <v>215</v>
      </c>
      <c r="L357" s="27">
        <f t="shared" si="57"/>
        <v>1.7902993641319055E-11</v>
      </c>
      <c r="M357" s="32">
        <f t="shared" si="58"/>
        <v>25</v>
      </c>
      <c r="N357" s="27">
        <f t="shared" si="59"/>
        <v>0</v>
      </c>
      <c r="O357" s="27">
        <f t="shared" si="59"/>
        <v>0</v>
      </c>
      <c r="P357" s="27">
        <f t="shared" si="59"/>
        <v>0</v>
      </c>
      <c r="Q357" s="27">
        <f t="shared" si="59"/>
        <v>0</v>
      </c>
      <c r="R357" s="27">
        <f t="shared" si="59"/>
        <v>0</v>
      </c>
      <c r="S357" s="27">
        <f t="shared" si="59"/>
        <v>0</v>
      </c>
      <c r="T357" s="32">
        <f t="shared" si="59"/>
        <v>0</v>
      </c>
      <c r="U357" s="10"/>
    </row>
    <row r="358" spans="1:21" x14ac:dyDescent="0.25">
      <c r="A358" s="10"/>
      <c r="B358" s="4">
        <f>IF(ISBLANK('INPUT | Operations'!$B363),"",COUNT('INPUT | Operations'!$B$12:$B362))</f>
        <v>351</v>
      </c>
      <c r="C358" s="27">
        <f>IF(ISNUMBER($B358),('INPUT | Operations'!$C362+'INPUT | Operations'!$C363)/2,"")</f>
        <v>356302</v>
      </c>
      <c r="D358" s="28">
        <f t="shared" si="51"/>
        <v>108.6008496</v>
      </c>
      <c r="E358" s="26">
        <f>IF(ISNUMBER($B358),'INPUT | Operations'!$B363-'INPUT | Operations'!$B362,"")</f>
        <v>1</v>
      </c>
      <c r="F358" s="32">
        <f>IF(ISNUMBER($B358),IF('INPUT | Operations'!$B363&lt;Booster_BurnTime,1,IF('INPUT | Operations'!$B362&lt;=Booster_BurnTime,(Booster_BurnTime-'INPUT | Operations'!$B362)/('INPUT | Operations'!$B363-'INPUT | Operations'!$B362),0))*'INPUT | Operations'!$E362*NumberOfBoosters*NumberOfOps*$E358,"")</f>
        <v>0</v>
      </c>
      <c r="G358" s="34">
        <f t="shared" si="52"/>
        <v>280.85624999999999</v>
      </c>
      <c r="H358" s="27">
        <f t="shared" si="53"/>
        <v>34</v>
      </c>
      <c r="I358" s="27">
        <f t="shared" si="54"/>
        <v>241</v>
      </c>
      <c r="J358" s="27">
        <f t="shared" si="55"/>
        <v>301</v>
      </c>
      <c r="K358" s="27">
        <f t="shared" si="56"/>
        <v>215</v>
      </c>
      <c r="L358" s="27">
        <f t="shared" si="57"/>
        <v>1.8016856310700254E-11</v>
      </c>
      <c r="M358" s="32">
        <f t="shared" si="58"/>
        <v>25</v>
      </c>
      <c r="N358" s="27">
        <f t="shared" si="59"/>
        <v>0</v>
      </c>
      <c r="O358" s="27">
        <f t="shared" si="59"/>
        <v>0</v>
      </c>
      <c r="P358" s="27">
        <f t="shared" si="59"/>
        <v>0</v>
      </c>
      <c r="Q358" s="27">
        <f t="shared" si="59"/>
        <v>0</v>
      </c>
      <c r="R358" s="27">
        <f t="shared" si="59"/>
        <v>0</v>
      </c>
      <c r="S358" s="27">
        <f t="shared" si="59"/>
        <v>0</v>
      </c>
      <c r="T358" s="32">
        <f t="shared" si="59"/>
        <v>0</v>
      </c>
      <c r="U358" s="10"/>
    </row>
    <row r="359" spans="1:21" x14ac:dyDescent="0.25">
      <c r="A359" s="10"/>
      <c r="B359" s="4">
        <f>IF(ISBLANK('INPUT | Operations'!$B364),"",COUNT('INPUT | Operations'!$B$12:$B363))</f>
        <v>352</v>
      </c>
      <c r="C359" s="27">
        <f>IF(ISNUMBER($B359),('INPUT | Operations'!$C363+'INPUT | Operations'!$C364)/2,"")</f>
        <v>356217.5</v>
      </c>
      <c r="D359" s="28">
        <f t="shared" si="51"/>
        <v>108.57509400000001</v>
      </c>
      <c r="E359" s="26">
        <f>IF(ISNUMBER($B359),'INPUT | Operations'!$B364-'INPUT | Operations'!$B363,"")</f>
        <v>1</v>
      </c>
      <c r="F359" s="32">
        <f>IF(ISNUMBER($B359),IF('INPUT | Operations'!$B364&lt;Booster_BurnTime,1,IF('INPUT | Operations'!$B363&lt;=Booster_BurnTime,(Booster_BurnTime-'INPUT | Operations'!$B363)/('INPUT | Operations'!$B364-'INPUT | Operations'!$B363),0))*'INPUT | Operations'!$E363*NumberOfBoosters*NumberOfOps*$E359,"")</f>
        <v>0</v>
      </c>
      <c r="G359" s="34">
        <f t="shared" si="52"/>
        <v>280.85624999999999</v>
      </c>
      <c r="H359" s="27">
        <f t="shared" si="53"/>
        <v>34</v>
      </c>
      <c r="I359" s="27">
        <f t="shared" si="54"/>
        <v>241</v>
      </c>
      <c r="J359" s="27">
        <f t="shared" si="55"/>
        <v>301</v>
      </c>
      <c r="K359" s="27">
        <f t="shared" si="56"/>
        <v>215</v>
      </c>
      <c r="L359" s="27">
        <f t="shared" si="57"/>
        <v>1.8137910260102717E-11</v>
      </c>
      <c r="M359" s="32">
        <f t="shared" si="58"/>
        <v>25</v>
      </c>
      <c r="N359" s="27">
        <f t="shared" si="59"/>
        <v>0</v>
      </c>
      <c r="O359" s="27">
        <f t="shared" si="59"/>
        <v>0</v>
      </c>
      <c r="P359" s="27">
        <f t="shared" si="59"/>
        <v>0</v>
      </c>
      <c r="Q359" s="27">
        <f t="shared" si="59"/>
        <v>0</v>
      </c>
      <c r="R359" s="27">
        <f t="shared" si="59"/>
        <v>0</v>
      </c>
      <c r="S359" s="27">
        <f t="shared" si="59"/>
        <v>0</v>
      </c>
      <c r="T359" s="32">
        <f t="shared" si="59"/>
        <v>0</v>
      </c>
      <c r="U359" s="10"/>
    </row>
    <row r="360" spans="1:21" x14ac:dyDescent="0.25">
      <c r="A360" s="10"/>
      <c r="B360" s="4">
        <f>IF(ISBLANK('INPUT | Operations'!$B365),"",COUNT('INPUT | Operations'!$B$12:$B364))</f>
        <v>353</v>
      </c>
      <c r="C360" s="27">
        <f>IF(ISNUMBER($B360),('INPUT | Operations'!$C364+'INPUT | Operations'!$C365)/2,"")</f>
        <v>356128</v>
      </c>
      <c r="D360" s="28">
        <f t="shared" si="51"/>
        <v>108.54781440000001</v>
      </c>
      <c r="E360" s="26">
        <f>IF(ISNUMBER($B360),'INPUT | Operations'!$B365-'INPUT | Operations'!$B364,"")</f>
        <v>1</v>
      </c>
      <c r="F360" s="32">
        <f>IF(ISNUMBER($B360),IF('INPUT | Operations'!$B365&lt;Booster_BurnTime,1,IF('INPUT | Operations'!$B364&lt;=Booster_BurnTime,(Booster_BurnTime-'INPUT | Operations'!$B364)/('INPUT | Operations'!$B365-'INPUT | Operations'!$B364),0))*'INPUT | Operations'!$E364*NumberOfBoosters*NumberOfOps*$E360,"")</f>
        <v>0</v>
      </c>
      <c r="G360" s="34">
        <f t="shared" si="52"/>
        <v>280.85624999999999</v>
      </c>
      <c r="H360" s="27">
        <f t="shared" si="53"/>
        <v>34</v>
      </c>
      <c r="I360" s="27">
        <f t="shared" si="54"/>
        <v>241</v>
      </c>
      <c r="J360" s="27">
        <f t="shared" si="55"/>
        <v>301</v>
      </c>
      <c r="K360" s="27">
        <f t="shared" si="56"/>
        <v>215</v>
      </c>
      <c r="L360" s="27">
        <f t="shared" si="57"/>
        <v>1.8267014250101031E-11</v>
      </c>
      <c r="M360" s="32">
        <f t="shared" si="58"/>
        <v>25</v>
      </c>
      <c r="N360" s="27">
        <f t="shared" si="59"/>
        <v>0</v>
      </c>
      <c r="O360" s="27">
        <f t="shared" si="59"/>
        <v>0</v>
      </c>
      <c r="P360" s="27">
        <f t="shared" si="59"/>
        <v>0</v>
      </c>
      <c r="Q360" s="27">
        <f t="shared" si="59"/>
        <v>0</v>
      </c>
      <c r="R360" s="27">
        <f t="shared" si="59"/>
        <v>0</v>
      </c>
      <c r="S360" s="27">
        <f t="shared" si="59"/>
        <v>0</v>
      </c>
      <c r="T360" s="32">
        <f t="shared" si="59"/>
        <v>0</v>
      </c>
      <c r="U360" s="10"/>
    </row>
    <row r="361" spans="1:21" x14ac:dyDescent="0.25">
      <c r="A361" s="10"/>
      <c r="B361" s="4">
        <f>IF(ISBLANK('INPUT | Operations'!$B366),"",COUNT('INPUT | Operations'!$B$12:$B365))</f>
        <v>354</v>
      </c>
      <c r="C361" s="27">
        <f>IF(ISNUMBER($B361),('INPUT | Operations'!$C365+'INPUT | Operations'!$C366)/2,"")</f>
        <v>356034</v>
      </c>
      <c r="D361" s="28">
        <f t="shared" si="51"/>
        <v>108.51916320000001</v>
      </c>
      <c r="E361" s="26">
        <f>IF(ISNUMBER($B361),'INPUT | Operations'!$B366-'INPUT | Operations'!$B365,"")</f>
        <v>1</v>
      </c>
      <c r="F361" s="32">
        <f>IF(ISNUMBER($B361),IF('INPUT | Operations'!$B366&lt;Booster_BurnTime,1,IF('INPUT | Operations'!$B365&lt;=Booster_BurnTime,(Booster_BurnTime-'INPUT | Operations'!$B365)/('INPUT | Operations'!$B366-'INPUT | Operations'!$B365),0))*'INPUT | Operations'!$E365*NumberOfBoosters*NumberOfOps*$E361,"")</f>
        <v>0</v>
      </c>
      <c r="G361" s="34">
        <f t="shared" si="52"/>
        <v>280.85624999999999</v>
      </c>
      <c r="H361" s="27">
        <f t="shared" si="53"/>
        <v>34</v>
      </c>
      <c r="I361" s="27">
        <f t="shared" si="54"/>
        <v>241</v>
      </c>
      <c r="J361" s="27">
        <f t="shared" si="55"/>
        <v>301</v>
      </c>
      <c r="K361" s="27">
        <f t="shared" si="56"/>
        <v>215</v>
      </c>
      <c r="L361" s="27">
        <f t="shared" si="57"/>
        <v>1.8403599038293463E-11</v>
      </c>
      <c r="M361" s="32">
        <f t="shared" si="58"/>
        <v>25</v>
      </c>
      <c r="N361" s="27">
        <f t="shared" si="59"/>
        <v>0</v>
      </c>
      <c r="O361" s="27">
        <f t="shared" si="59"/>
        <v>0</v>
      </c>
      <c r="P361" s="27">
        <f t="shared" si="59"/>
        <v>0</v>
      </c>
      <c r="Q361" s="27">
        <f t="shared" si="59"/>
        <v>0</v>
      </c>
      <c r="R361" s="27">
        <f t="shared" si="59"/>
        <v>0</v>
      </c>
      <c r="S361" s="27">
        <f t="shared" si="59"/>
        <v>0</v>
      </c>
      <c r="T361" s="32">
        <f t="shared" si="59"/>
        <v>0</v>
      </c>
      <c r="U361" s="10"/>
    </row>
    <row r="362" spans="1:21" x14ac:dyDescent="0.25">
      <c r="A362" s="10"/>
      <c r="B362" s="4">
        <f>IF(ISBLANK('INPUT | Operations'!$B367),"",COUNT('INPUT | Operations'!$B$12:$B366))</f>
        <v>355</v>
      </c>
      <c r="C362" s="27">
        <f>IF(ISNUMBER($B362),('INPUT | Operations'!$C366+'INPUT | Operations'!$C367)/2,"")</f>
        <v>355936.5</v>
      </c>
      <c r="D362" s="28">
        <f t="shared" si="51"/>
        <v>108.48944520000001</v>
      </c>
      <c r="E362" s="26">
        <f>IF(ISNUMBER($B362),'INPUT | Operations'!$B367-'INPUT | Operations'!$B366,"")</f>
        <v>1</v>
      </c>
      <c r="F362" s="32">
        <f>IF(ISNUMBER($B362),IF('INPUT | Operations'!$B367&lt;Booster_BurnTime,1,IF('INPUT | Operations'!$B366&lt;=Booster_BurnTime,(Booster_BurnTime-'INPUT | Operations'!$B366)/('INPUT | Operations'!$B367-'INPUT | Operations'!$B366),0))*'INPUT | Operations'!$E366*NumberOfBoosters*NumberOfOps*$E362,"")</f>
        <v>0</v>
      </c>
      <c r="G362" s="34">
        <f t="shared" si="52"/>
        <v>280.85624999999999</v>
      </c>
      <c r="H362" s="27">
        <f t="shared" si="53"/>
        <v>34</v>
      </c>
      <c r="I362" s="27">
        <f t="shared" si="54"/>
        <v>241</v>
      </c>
      <c r="J362" s="27">
        <f t="shared" si="55"/>
        <v>301</v>
      </c>
      <c r="K362" s="27">
        <f t="shared" si="56"/>
        <v>215</v>
      </c>
      <c r="L362" s="27">
        <f t="shared" si="57"/>
        <v>1.8546348538568177E-11</v>
      </c>
      <c r="M362" s="32">
        <f t="shared" si="58"/>
        <v>25</v>
      </c>
      <c r="N362" s="27">
        <f t="shared" si="59"/>
        <v>0</v>
      </c>
      <c r="O362" s="27">
        <f t="shared" si="59"/>
        <v>0</v>
      </c>
      <c r="P362" s="27">
        <f t="shared" si="59"/>
        <v>0</v>
      </c>
      <c r="Q362" s="27">
        <f t="shared" si="59"/>
        <v>0</v>
      </c>
      <c r="R362" s="27">
        <f t="shared" si="59"/>
        <v>0</v>
      </c>
      <c r="S362" s="27">
        <f t="shared" si="59"/>
        <v>0</v>
      </c>
      <c r="T362" s="32">
        <f t="shared" si="59"/>
        <v>0</v>
      </c>
      <c r="U362" s="10"/>
    </row>
    <row r="363" spans="1:21" x14ac:dyDescent="0.25">
      <c r="A363" s="10"/>
      <c r="B363" s="4">
        <f>IF(ISBLANK('INPUT | Operations'!$B368),"",COUNT('INPUT | Operations'!$B$12:$B367))</f>
        <v>356</v>
      </c>
      <c r="C363" s="27">
        <f>IF(ISNUMBER($B363),('INPUT | Operations'!$C367+'INPUT | Operations'!$C368)/2,"")</f>
        <v>355835</v>
      </c>
      <c r="D363" s="28">
        <f t="shared" si="51"/>
        <v>108.45850799999999</v>
      </c>
      <c r="E363" s="26">
        <f>IF(ISNUMBER($B363),'INPUT | Operations'!$B368-'INPUT | Operations'!$B367,"")</f>
        <v>1</v>
      </c>
      <c r="F363" s="32">
        <f>IF(ISNUMBER($B363),IF('INPUT | Operations'!$B368&lt;Booster_BurnTime,1,IF('INPUT | Operations'!$B367&lt;=Booster_BurnTime,(Booster_BurnTime-'INPUT | Operations'!$B367)/('INPUT | Operations'!$B368-'INPUT | Operations'!$B367),0))*'INPUT | Operations'!$E367*NumberOfBoosters*NumberOfOps*$E363,"")</f>
        <v>0</v>
      </c>
      <c r="G363" s="34">
        <f t="shared" si="52"/>
        <v>280.85624999999999</v>
      </c>
      <c r="H363" s="27">
        <f t="shared" si="53"/>
        <v>34</v>
      </c>
      <c r="I363" s="27">
        <f t="shared" si="54"/>
        <v>241</v>
      </c>
      <c r="J363" s="27">
        <f t="shared" si="55"/>
        <v>301</v>
      </c>
      <c r="K363" s="27">
        <f t="shared" si="56"/>
        <v>215</v>
      </c>
      <c r="L363" s="27">
        <f t="shared" si="57"/>
        <v>1.8696130875420884E-11</v>
      </c>
      <c r="M363" s="32">
        <f t="shared" si="58"/>
        <v>25</v>
      </c>
      <c r="N363" s="27">
        <f t="shared" si="59"/>
        <v>0</v>
      </c>
      <c r="O363" s="27">
        <f t="shared" si="59"/>
        <v>0</v>
      </c>
      <c r="P363" s="27">
        <f t="shared" si="59"/>
        <v>0</v>
      </c>
      <c r="Q363" s="27">
        <f t="shared" si="59"/>
        <v>0</v>
      </c>
      <c r="R363" s="27">
        <f t="shared" si="59"/>
        <v>0</v>
      </c>
      <c r="S363" s="27">
        <f t="shared" si="59"/>
        <v>0</v>
      </c>
      <c r="T363" s="32">
        <f t="shared" si="59"/>
        <v>0</v>
      </c>
      <c r="U363" s="10"/>
    </row>
    <row r="364" spans="1:21" x14ac:dyDescent="0.25">
      <c r="A364" s="10"/>
      <c r="B364" s="4">
        <f>IF(ISBLANK('INPUT | Operations'!$B369),"",COUNT('INPUT | Operations'!$B$12:$B368))</f>
        <v>357</v>
      </c>
      <c r="C364" s="27">
        <f>IF(ISNUMBER($B364),('INPUT | Operations'!$C368+'INPUT | Operations'!$C369)/2,"")</f>
        <v>355729</v>
      </c>
      <c r="D364" s="28">
        <f t="shared" si="51"/>
        <v>108.4261992</v>
      </c>
      <c r="E364" s="26">
        <f>IF(ISNUMBER($B364),'INPUT | Operations'!$B369-'INPUT | Operations'!$B368,"")</f>
        <v>1</v>
      </c>
      <c r="F364" s="32">
        <f>IF(ISNUMBER($B364),IF('INPUT | Operations'!$B369&lt;Booster_BurnTime,1,IF('INPUT | Operations'!$B368&lt;=Booster_BurnTime,(Booster_BurnTime-'INPUT | Operations'!$B368)/('INPUT | Operations'!$B369-'INPUT | Operations'!$B368),0))*'INPUT | Operations'!$E368*NumberOfBoosters*NumberOfOps*$E364,"")</f>
        <v>0</v>
      </c>
      <c r="G364" s="34">
        <f t="shared" si="52"/>
        <v>280.85624999999999</v>
      </c>
      <c r="H364" s="27">
        <f t="shared" si="53"/>
        <v>34</v>
      </c>
      <c r="I364" s="27">
        <f t="shared" si="54"/>
        <v>241</v>
      </c>
      <c r="J364" s="27">
        <f t="shared" si="55"/>
        <v>301</v>
      </c>
      <c r="K364" s="27">
        <f t="shared" si="56"/>
        <v>215</v>
      </c>
      <c r="L364" s="27">
        <f t="shared" si="57"/>
        <v>1.8853845254941864E-11</v>
      </c>
      <c r="M364" s="32">
        <f t="shared" si="58"/>
        <v>25</v>
      </c>
      <c r="N364" s="27">
        <f t="shared" si="59"/>
        <v>0</v>
      </c>
      <c r="O364" s="27">
        <f t="shared" si="59"/>
        <v>0</v>
      </c>
      <c r="P364" s="27">
        <f t="shared" si="59"/>
        <v>0</v>
      </c>
      <c r="Q364" s="27">
        <f t="shared" si="59"/>
        <v>0</v>
      </c>
      <c r="R364" s="27">
        <f t="shared" si="59"/>
        <v>0</v>
      </c>
      <c r="S364" s="27">
        <f t="shared" si="59"/>
        <v>0</v>
      </c>
      <c r="T364" s="32">
        <f t="shared" si="59"/>
        <v>0</v>
      </c>
      <c r="U364" s="10"/>
    </row>
    <row r="365" spans="1:21" x14ac:dyDescent="0.25">
      <c r="A365" s="10"/>
      <c r="B365" s="4">
        <f>IF(ISBLANK('INPUT | Operations'!$B370),"",COUNT('INPUT | Operations'!$B$12:$B369))</f>
        <v>358</v>
      </c>
      <c r="C365" s="27">
        <f>IF(ISNUMBER($B365),('INPUT | Operations'!$C369+'INPUT | Operations'!$C370)/2,"")</f>
        <v>355619.5</v>
      </c>
      <c r="D365" s="28">
        <f t="shared" si="51"/>
        <v>108.3928236</v>
      </c>
      <c r="E365" s="26">
        <f>IF(ISNUMBER($B365),'INPUT | Operations'!$B370-'INPUT | Operations'!$B369,"")</f>
        <v>1</v>
      </c>
      <c r="F365" s="32">
        <f>IF(ISNUMBER($B365),IF('INPUT | Operations'!$B370&lt;Booster_BurnTime,1,IF('INPUT | Operations'!$B369&lt;=Booster_BurnTime,(Booster_BurnTime-'INPUT | Operations'!$B369)/('INPUT | Operations'!$B370-'INPUT | Operations'!$B369),0))*'INPUT | Operations'!$E369*NumberOfBoosters*NumberOfOps*$E365,"")</f>
        <v>0</v>
      </c>
      <c r="G365" s="34">
        <f t="shared" si="52"/>
        <v>280.85624999999999</v>
      </c>
      <c r="H365" s="27">
        <f t="shared" si="53"/>
        <v>34</v>
      </c>
      <c r="I365" s="27">
        <f t="shared" si="54"/>
        <v>241</v>
      </c>
      <c r="J365" s="27">
        <f t="shared" si="55"/>
        <v>301</v>
      </c>
      <c r="K365" s="27">
        <f t="shared" si="56"/>
        <v>215</v>
      </c>
      <c r="L365" s="27">
        <f t="shared" si="57"/>
        <v>1.9018164359548926E-11</v>
      </c>
      <c r="M365" s="32">
        <f t="shared" si="58"/>
        <v>25</v>
      </c>
      <c r="N365" s="27">
        <f t="shared" si="59"/>
        <v>0</v>
      </c>
      <c r="O365" s="27">
        <f t="shared" si="59"/>
        <v>0</v>
      </c>
      <c r="P365" s="27">
        <f t="shared" si="59"/>
        <v>0</v>
      </c>
      <c r="Q365" s="27">
        <f t="shared" si="59"/>
        <v>0</v>
      </c>
      <c r="R365" s="27">
        <f t="shared" si="59"/>
        <v>0</v>
      </c>
      <c r="S365" s="27">
        <f t="shared" si="59"/>
        <v>0</v>
      </c>
      <c r="T365" s="32">
        <f t="shared" si="59"/>
        <v>0</v>
      </c>
      <c r="U365" s="10"/>
    </row>
    <row r="366" spans="1:21" x14ac:dyDescent="0.25">
      <c r="A366" s="10"/>
      <c r="B366" s="4">
        <f>IF(ISBLANK('INPUT | Operations'!$B371),"",COUNT('INPUT | Operations'!$B$12:$B370))</f>
        <v>359</v>
      </c>
      <c r="C366" s="27">
        <f>IF(ISNUMBER($B366),('INPUT | Operations'!$C370+'INPUT | Operations'!$C371)/2,"")</f>
        <v>355507</v>
      </c>
      <c r="D366" s="28">
        <f t="shared" si="51"/>
        <v>108.35853360000002</v>
      </c>
      <c r="E366" s="26">
        <f>IF(ISNUMBER($B366),'INPUT | Operations'!$B371-'INPUT | Operations'!$B370,"")</f>
        <v>1</v>
      </c>
      <c r="F366" s="32">
        <f>IF(ISNUMBER($B366),IF('INPUT | Operations'!$B371&lt;Booster_BurnTime,1,IF('INPUT | Operations'!$B370&lt;=Booster_BurnTime,(Booster_BurnTime-'INPUT | Operations'!$B370)/('INPUT | Operations'!$B371-'INPUT | Operations'!$B370),0))*'INPUT | Operations'!$E370*NumberOfBoosters*NumberOfOps*$E366,"")</f>
        <v>0</v>
      </c>
      <c r="G366" s="34">
        <f t="shared" si="52"/>
        <v>280.85624999999999</v>
      </c>
      <c r="H366" s="27">
        <f t="shared" si="53"/>
        <v>34</v>
      </c>
      <c r="I366" s="27">
        <f t="shared" si="54"/>
        <v>241</v>
      </c>
      <c r="J366" s="27">
        <f t="shared" si="55"/>
        <v>301</v>
      </c>
      <c r="K366" s="27">
        <f t="shared" si="56"/>
        <v>215</v>
      </c>
      <c r="L366" s="27">
        <f t="shared" si="57"/>
        <v>1.9188476976535129E-11</v>
      </c>
      <c r="M366" s="32">
        <f t="shared" si="58"/>
        <v>25</v>
      </c>
      <c r="N366" s="27">
        <f t="shared" si="59"/>
        <v>0</v>
      </c>
      <c r="O366" s="27">
        <f t="shared" si="59"/>
        <v>0</v>
      </c>
      <c r="P366" s="27">
        <f t="shared" si="59"/>
        <v>0</v>
      </c>
      <c r="Q366" s="27">
        <f t="shared" si="59"/>
        <v>0</v>
      </c>
      <c r="R366" s="27">
        <f t="shared" si="59"/>
        <v>0</v>
      </c>
      <c r="S366" s="27">
        <f t="shared" si="59"/>
        <v>0</v>
      </c>
      <c r="T366" s="32">
        <f t="shared" si="59"/>
        <v>0</v>
      </c>
      <c r="U366" s="10"/>
    </row>
    <row r="367" spans="1:21" x14ac:dyDescent="0.25">
      <c r="A367" s="10"/>
      <c r="B367" s="4">
        <f>IF(ISBLANK('INPUT | Operations'!$B372),"",COUNT('INPUT | Operations'!$B$12:$B371))</f>
        <v>360</v>
      </c>
      <c r="C367" s="27">
        <f>IF(ISNUMBER($B367),('INPUT | Operations'!$C371+'INPUT | Operations'!$C372)/2,"")</f>
        <v>355391</v>
      </c>
      <c r="D367" s="28">
        <f t="shared" si="51"/>
        <v>108.3231768</v>
      </c>
      <c r="E367" s="26">
        <f>IF(ISNUMBER($B367),'INPUT | Operations'!$B372-'INPUT | Operations'!$B371,"")</f>
        <v>1</v>
      </c>
      <c r="F367" s="32">
        <f>IF(ISNUMBER($B367),IF('INPUT | Operations'!$B372&lt;Booster_BurnTime,1,IF('INPUT | Operations'!$B371&lt;=Booster_BurnTime,(Booster_BurnTime-'INPUT | Operations'!$B371)/('INPUT | Operations'!$B372-'INPUT | Operations'!$B371),0))*'INPUT | Operations'!$E371*NumberOfBoosters*NumberOfOps*$E367,"")</f>
        <v>0</v>
      </c>
      <c r="G367" s="34">
        <f t="shared" si="52"/>
        <v>280.85624999999999</v>
      </c>
      <c r="H367" s="27">
        <f t="shared" si="53"/>
        <v>34</v>
      </c>
      <c r="I367" s="27">
        <f t="shared" si="54"/>
        <v>241</v>
      </c>
      <c r="J367" s="27">
        <f t="shared" si="55"/>
        <v>301</v>
      </c>
      <c r="K367" s="27">
        <f t="shared" si="56"/>
        <v>215</v>
      </c>
      <c r="L367" s="27">
        <f t="shared" si="57"/>
        <v>1.9365685463965684E-11</v>
      </c>
      <c r="M367" s="32">
        <f t="shared" si="58"/>
        <v>25</v>
      </c>
      <c r="N367" s="27">
        <f t="shared" si="59"/>
        <v>0</v>
      </c>
      <c r="O367" s="27">
        <f t="shared" si="59"/>
        <v>0</v>
      </c>
      <c r="P367" s="27">
        <f t="shared" si="59"/>
        <v>0</v>
      </c>
      <c r="Q367" s="27">
        <f t="shared" si="59"/>
        <v>0</v>
      </c>
      <c r="R367" s="27">
        <f t="shared" si="59"/>
        <v>0</v>
      </c>
      <c r="S367" s="27">
        <f t="shared" si="59"/>
        <v>0</v>
      </c>
      <c r="T367" s="32">
        <f t="shared" si="59"/>
        <v>0</v>
      </c>
      <c r="U367" s="10"/>
    </row>
    <row r="368" spans="1:21" x14ac:dyDescent="0.25">
      <c r="A368" s="10"/>
      <c r="B368" s="4">
        <f>IF(ISBLANK('INPUT | Operations'!$B373),"",COUNT('INPUT | Operations'!$B$12:$B372))</f>
        <v>361</v>
      </c>
      <c r="C368" s="27">
        <f>IF(ISNUMBER($B368),('INPUT | Operations'!$C372+'INPUT | Operations'!$C373)/2,"")</f>
        <v>355271.5</v>
      </c>
      <c r="D368" s="28">
        <f t="shared" si="51"/>
        <v>108.28675320000001</v>
      </c>
      <c r="E368" s="26">
        <f>IF(ISNUMBER($B368),'INPUT | Operations'!$B373-'INPUT | Operations'!$B372,"")</f>
        <v>1</v>
      </c>
      <c r="F368" s="32">
        <f>IF(ISNUMBER($B368),IF('INPUT | Operations'!$B373&lt;Booster_BurnTime,1,IF('INPUT | Operations'!$B372&lt;=Booster_BurnTime,(Booster_BurnTime-'INPUT | Operations'!$B372)/('INPUT | Operations'!$B373-'INPUT | Operations'!$B372),0))*'INPUT | Operations'!$E372*NumberOfBoosters*NumberOfOps*$E368,"")</f>
        <v>0</v>
      </c>
      <c r="G368" s="34">
        <f t="shared" si="52"/>
        <v>280.85624999999999</v>
      </c>
      <c r="H368" s="27">
        <f t="shared" si="53"/>
        <v>34</v>
      </c>
      <c r="I368" s="27">
        <f t="shared" si="54"/>
        <v>241</v>
      </c>
      <c r="J368" s="27">
        <f t="shared" si="55"/>
        <v>301</v>
      </c>
      <c r="K368" s="27">
        <f t="shared" si="56"/>
        <v>215</v>
      </c>
      <c r="L368" s="27">
        <f t="shared" si="57"/>
        <v>1.9549952277797611E-11</v>
      </c>
      <c r="M368" s="32">
        <f t="shared" si="58"/>
        <v>25</v>
      </c>
      <c r="N368" s="27">
        <f t="shared" si="59"/>
        <v>0</v>
      </c>
      <c r="O368" s="27">
        <f t="shared" si="59"/>
        <v>0</v>
      </c>
      <c r="P368" s="27">
        <f t="shared" si="59"/>
        <v>0</v>
      </c>
      <c r="Q368" s="27">
        <f t="shared" si="59"/>
        <v>0</v>
      </c>
      <c r="R368" s="27">
        <f t="shared" si="59"/>
        <v>0</v>
      </c>
      <c r="S368" s="27">
        <f t="shared" si="59"/>
        <v>0</v>
      </c>
      <c r="T368" s="32">
        <f t="shared" si="59"/>
        <v>0</v>
      </c>
      <c r="U368" s="10"/>
    </row>
    <row r="369" spans="1:21" x14ac:dyDescent="0.25">
      <c r="A369" s="10"/>
      <c r="B369" s="4">
        <f>IF(ISBLANK('INPUT | Operations'!$B374),"",COUNT('INPUT | Operations'!$B$12:$B373))</f>
        <v>362</v>
      </c>
      <c r="C369" s="27">
        <f>IF(ISNUMBER($B369),('INPUT | Operations'!$C373+'INPUT | Operations'!$C374)/2,"")</f>
        <v>355116.75</v>
      </c>
      <c r="D369" s="28">
        <f t="shared" si="51"/>
        <v>108.23958540000001</v>
      </c>
      <c r="E369" s="26">
        <f>IF(ISNUMBER($B369),'INPUT | Operations'!$B374-'INPUT | Operations'!$B373,"")</f>
        <v>1</v>
      </c>
      <c r="F369" s="32">
        <f>IF(ISNUMBER($B369),IF('INPUT | Operations'!$B374&lt;Booster_BurnTime,1,IF('INPUT | Operations'!$B373&lt;=Booster_BurnTime,(Booster_BurnTime-'INPUT | Operations'!$B373)/('INPUT | Operations'!$B374-'INPUT | Operations'!$B373),0))*'INPUT | Operations'!$E373*NumberOfBoosters*NumberOfOps*$E369,"")</f>
        <v>0</v>
      </c>
      <c r="G369" s="34">
        <f t="shared" si="52"/>
        <v>280.85624999999999</v>
      </c>
      <c r="H369" s="27">
        <f t="shared" si="53"/>
        <v>34</v>
      </c>
      <c r="I369" s="27">
        <f t="shared" si="54"/>
        <v>241</v>
      </c>
      <c r="J369" s="27">
        <f t="shared" si="55"/>
        <v>301</v>
      </c>
      <c r="K369" s="27">
        <f t="shared" si="56"/>
        <v>215</v>
      </c>
      <c r="L369" s="27">
        <f t="shared" si="57"/>
        <v>1.9791181771000745E-11</v>
      </c>
      <c r="M369" s="32">
        <f t="shared" si="58"/>
        <v>25</v>
      </c>
      <c r="N369" s="27">
        <f t="shared" si="59"/>
        <v>0</v>
      </c>
      <c r="O369" s="27">
        <f t="shared" si="59"/>
        <v>0</v>
      </c>
      <c r="P369" s="27">
        <f t="shared" si="59"/>
        <v>0</v>
      </c>
      <c r="Q369" s="27">
        <f t="shared" si="59"/>
        <v>0</v>
      </c>
      <c r="R369" s="27">
        <f t="shared" si="59"/>
        <v>0</v>
      </c>
      <c r="S369" s="27">
        <f t="shared" si="59"/>
        <v>0</v>
      </c>
      <c r="T369" s="32">
        <f t="shared" si="59"/>
        <v>0</v>
      </c>
      <c r="U369" s="10"/>
    </row>
    <row r="370" spans="1:21" x14ac:dyDescent="0.25">
      <c r="A370" s="10"/>
      <c r="B370" s="4">
        <f>IF(ISBLANK('INPUT | Operations'!$B375),"",COUNT('INPUT | Operations'!$B$12:$B374))</f>
        <v>363</v>
      </c>
      <c r="C370" s="27">
        <f>IF(ISNUMBER($B370),('INPUT | Operations'!$C374+'INPUT | Operations'!$C375)/2,"")</f>
        <v>354925.75</v>
      </c>
      <c r="D370" s="28">
        <f t="shared" si="51"/>
        <v>108.1813686</v>
      </c>
      <c r="E370" s="26">
        <f>IF(ISNUMBER($B370),'INPUT | Operations'!$B375-'INPUT | Operations'!$B374,"")</f>
        <v>1</v>
      </c>
      <c r="F370" s="32">
        <f>IF(ISNUMBER($B370),IF('INPUT | Operations'!$B375&lt;Booster_BurnTime,1,IF('INPUT | Operations'!$B374&lt;=Booster_BurnTime,(Booster_BurnTime-'INPUT | Operations'!$B374)/('INPUT | Operations'!$B375-'INPUT | Operations'!$B374),0))*'INPUT | Operations'!$E374*NumberOfBoosters*NumberOfOps*$E370,"")</f>
        <v>0</v>
      </c>
      <c r="G370" s="34">
        <f t="shared" si="52"/>
        <v>280.85624999999999</v>
      </c>
      <c r="H370" s="27">
        <f t="shared" si="53"/>
        <v>34</v>
      </c>
      <c r="I370" s="27">
        <f t="shared" si="54"/>
        <v>241</v>
      </c>
      <c r="J370" s="27">
        <f t="shared" si="55"/>
        <v>301</v>
      </c>
      <c r="K370" s="27">
        <f t="shared" si="56"/>
        <v>215</v>
      </c>
      <c r="L370" s="27">
        <f t="shared" si="57"/>
        <v>2.0093027039019855E-11</v>
      </c>
      <c r="M370" s="32">
        <f t="shared" si="58"/>
        <v>25</v>
      </c>
      <c r="N370" s="27">
        <f t="shared" si="59"/>
        <v>0</v>
      </c>
      <c r="O370" s="27">
        <f t="shared" si="59"/>
        <v>0</v>
      </c>
      <c r="P370" s="27">
        <f t="shared" si="59"/>
        <v>0</v>
      </c>
      <c r="Q370" s="27">
        <f t="shared" si="59"/>
        <v>0</v>
      </c>
      <c r="R370" s="27">
        <f t="shared" si="59"/>
        <v>0</v>
      </c>
      <c r="S370" s="27">
        <f t="shared" si="59"/>
        <v>0</v>
      </c>
      <c r="T370" s="32">
        <f t="shared" si="59"/>
        <v>0</v>
      </c>
      <c r="U370" s="10"/>
    </row>
    <row r="371" spans="1:21" x14ac:dyDescent="0.25">
      <c r="A371" s="10"/>
      <c r="B371" s="4">
        <f>IF(ISBLANK('INPUT | Operations'!$B376),"",COUNT('INPUT | Operations'!$B$12:$B375))</f>
        <v>364</v>
      </c>
      <c r="C371" s="27">
        <f>IF(ISNUMBER($B371),('INPUT | Operations'!$C375+'INPUT | Operations'!$C376)/2,"")</f>
        <v>354763</v>
      </c>
      <c r="D371" s="28">
        <f t="shared" si="51"/>
        <v>108.13176240000001</v>
      </c>
      <c r="E371" s="26">
        <f>IF(ISNUMBER($B371),'INPUT | Operations'!$B376-'INPUT | Operations'!$B375,"")</f>
        <v>1</v>
      </c>
      <c r="F371" s="32">
        <f>IF(ISNUMBER($B371),IF('INPUT | Operations'!$B376&lt;Booster_BurnTime,1,IF('INPUT | Operations'!$B375&lt;=Booster_BurnTime,(Booster_BurnTime-'INPUT | Operations'!$B375)/('INPUT | Operations'!$B376-'INPUT | Operations'!$B375),0))*'INPUT | Operations'!$E375*NumberOfBoosters*NumberOfOps*$E371,"")</f>
        <v>0</v>
      </c>
      <c r="G371" s="34">
        <f t="shared" si="52"/>
        <v>280.85624999999999</v>
      </c>
      <c r="H371" s="27">
        <f t="shared" si="53"/>
        <v>34</v>
      </c>
      <c r="I371" s="27">
        <f t="shared" si="54"/>
        <v>241</v>
      </c>
      <c r="J371" s="27">
        <f t="shared" si="55"/>
        <v>301</v>
      </c>
      <c r="K371" s="27">
        <f t="shared" si="56"/>
        <v>215</v>
      </c>
      <c r="L371" s="27">
        <f t="shared" si="57"/>
        <v>2.0353857535225632E-11</v>
      </c>
      <c r="M371" s="32">
        <f t="shared" si="58"/>
        <v>25</v>
      </c>
      <c r="N371" s="27">
        <f t="shared" si="59"/>
        <v>0</v>
      </c>
      <c r="O371" s="27">
        <f t="shared" si="59"/>
        <v>0</v>
      </c>
      <c r="P371" s="27">
        <f t="shared" si="59"/>
        <v>0</v>
      </c>
      <c r="Q371" s="27">
        <f t="shared" si="59"/>
        <v>0</v>
      </c>
      <c r="R371" s="27">
        <f t="shared" si="59"/>
        <v>0</v>
      </c>
      <c r="S371" s="27">
        <f t="shared" si="59"/>
        <v>0</v>
      </c>
      <c r="T371" s="32">
        <f t="shared" si="59"/>
        <v>0</v>
      </c>
      <c r="U371" s="10"/>
    </row>
    <row r="372" spans="1:21" x14ac:dyDescent="0.25">
      <c r="A372" s="10"/>
      <c r="B372" s="4">
        <f>IF(ISBLANK('INPUT | Operations'!$B377),"",COUNT('INPUT | Operations'!$B$12:$B376))</f>
        <v>365</v>
      </c>
      <c r="C372" s="27">
        <f>IF(ISNUMBER($B372),('INPUT | Operations'!$C376+'INPUT | Operations'!$C377)/2,"")</f>
        <v>354629.5</v>
      </c>
      <c r="D372" s="28">
        <f t="shared" si="51"/>
        <v>108.09107160000001</v>
      </c>
      <c r="E372" s="26">
        <f>IF(ISNUMBER($B372),'INPUT | Operations'!$B377-'INPUT | Operations'!$B376,"")</f>
        <v>1</v>
      </c>
      <c r="F372" s="32">
        <f>IF(ISNUMBER($B372),IF('INPUT | Operations'!$B377&lt;Booster_BurnTime,1,IF('INPUT | Operations'!$B376&lt;=Booster_BurnTime,(Booster_BurnTime-'INPUT | Operations'!$B376)/('INPUT | Operations'!$B377-'INPUT | Operations'!$B376),0))*'INPUT | Operations'!$E376*NumberOfBoosters*NumberOfOps*$E372,"")</f>
        <v>0</v>
      </c>
      <c r="G372" s="34">
        <f t="shared" si="52"/>
        <v>280.85624999999999</v>
      </c>
      <c r="H372" s="27">
        <f t="shared" si="53"/>
        <v>34</v>
      </c>
      <c r="I372" s="27">
        <f t="shared" si="54"/>
        <v>241</v>
      </c>
      <c r="J372" s="27">
        <f t="shared" si="55"/>
        <v>301</v>
      </c>
      <c r="K372" s="27">
        <f t="shared" si="56"/>
        <v>215</v>
      </c>
      <c r="L372" s="27">
        <f t="shared" si="57"/>
        <v>2.0570336481261403E-11</v>
      </c>
      <c r="M372" s="32">
        <f t="shared" si="58"/>
        <v>25</v>
      </c>
      <c r="N372" s="27">
        <f t="shared" si="59"/>
        <v>0</v>
      </c>
      <c r="O372" s="27">
        <f t="shared" si="59"/>
        <v>0</v>
      </c>
      <c r="P372" s="27">
        <f t="shared" si="59"/>
        <v>0</v>
      </c>
      <c r="Q372" s="27">
        <f t="shared" si="59"/>
        <v>0</v>
      </c>
      <c r="R372" s="27">
        <f t="shared" si="59"/>
        <v>0</v>
      </c>
      <c r="S372" s="27">
        <f t="shared" si="59"/>
        <v>0</v>
      </c>
      <c r="T372" s="32">
        <f t="shared" si="59"/>
        <v>0</v>
      </c>
      <c r="U372" s="10"/>
    </row>
    <row r="373" spans="1:21" x14ac:dyDescent="0.25">
      <c r="A373" s="10"/>
      <c r="B373" s="4">
        <f>IF(ISBLANK('INPUT | Operations'!$B378),"",COUNT('INPUT | Operations'!$B$12:$B377))</f>
        <v>366</v>
      </c>
      <c r="C373" s="27">
        <f>IF(ISNUMBER($B373),('INPUT | Operations'!$C377+'INPUT | Operations'!$C378)/2,"")</f>
        <v>354493.5</v>
      </c>
      <c r="D373" s="28">
        <f t="shared" si="51"/>
        <v>108.0496188</v>
      </c>
      <c r="E373" s="26">
        <f>IF(ISNUMBER($B373),'INPUT | Operations'!$B378-'INPUT | Operations'!$B377,"")</f>
        <v>1</v>
      </c>
      <c r="F373" s="32">
        <f>IF(ISNUMBER($B373),IF('INPUT | Operations'!$B378&lt;Booster_BurnTime,1,IF('INPUT | Operations'!$B377&lt;=Booster_BurnTime,(Booster_BurnTime-'INPUT | Operations'!$B377)/('INPUT | Operations'!$B378-'INPUT | Operations'!$B377),0))*'INPUT | Operations'!$E377*NumberOfBoosters*NumberOfOps*$E373,"")</f>
        <v>0</v>
      </c>
      <c r="G373" s="34">
        <f t="shared" si="52"/>
        <v>280.85624999999999</v>
      </c>
      <c r="H373" s="27">
        <f t="shared" si="53"/>
        <v>34</v>
      </c>
      <c r="I373" s="27">
        <f t="shared" si="54"/>
        <v>241</v>
      </c>
      <c r="J373" s="27">
        <f t="shared" si="55"/>
        <v>301</v>
      </c>
      <c r="K373" s="27">
        <f t="shared" si="56"/>
        <v>215</v>
      </c>
      <c r="L373" s="27">
        <f t="shared" si="57"/>
        <v>2.0793236995620296E-11</v>
      </c>
      <c r="M373" s="32">
        <f t="shared" si="58"/>
        <v>25</v>
      </c>
      <c r="N373" s="27">
        <f t="shared" si="59"/>
        <v>0</v>
      </c>
      <c r="O373" s="27">
        <f t="shared" si="59"/>
        <v>0</v>
      </c>
      <c r="P373" s="27">
        <f t="shared" ref="N373:T409" si="60">IFERROR($F373*I373/1000,"")</f>
        <v>0</v>
      </c>
      <c r="Q373" s="27">
        <f t="shared" si="60"/>
        <v>0</v>
      </c>
      <c r="R373" s="27">
        <f t="shared" si="60"/>
        <v>0</v>
      </c>
      <c r="S373" s="27">
        <f t="shared" si="60"/>
        <v>0</v>
      </c>
      <c r="T373" s="32">
        <f t="shared" si="60"/>
        <v>0</v>
      </c>
      <c r="U373" s="10"/>
    </row>
    <row r="374" spans="1:21" x14ac:dyDescent="0.25">
      <c r="A374" s="10"/>
      <c r="B374" s="4">
        <f>IF(ISBLANK('INPUT | Operations'!$B379),"",COUNT('INPUT | Operations'!$B$12:$B378))</f>
        <v>367</v>
      </c>
      <c r="C374" s="27">
        <f>IF(ISNUMBER($B374),('INPUT | Operations'!$C378+'INPUT | Operations'!$C379)/2,"")</f>
        <v>354355</v>
      </c>
      <c r="D374" s="28">
        <f t="shared" si="51"/>
        <v>108.00740400000001</v>
      </c>
      <c r="E374" s="26">
        <f>IF(ISNUMBER($B374),'INPUT | Operations'!$B379-'INPUT | Operations'!$B378,"")</f>
        <v>1</v>
      </c>
      <c r="F374" s="32">
        <f>IF(ISNUMBER($B374),IF('INPUT | Operations'!$B379&lt;Booster_BurnTime,1,IF('INPUT | Operations'!$B378&lt;=Booster_BurnTime,(Booster_BurnTime-'INPUT | Operations'!$B378)/('INPUT | Operations'!$B379-'INPUT | Operations'!$B378),0))*'INPUT | Operations'!$E378*NumberOfBoosters*NumberOfOps*$E374,"")</f>
        <v>0</v>
      </c>
      <c r="G374" s="34">
        <f t="shared" si="52"/>
        <v>280.85624999999999</v>
      </c>
      <c r="H374" s="27">
        <f t="shared" si="53"/>
        <v>34</v>
      </c>
      <c r="I374" s="27">
        <f t="shared" si="54"/>
        <v>241</v>
      </c>
      <c r="J374" s="27">
        <f t="shared" si="55"/>
        <v>301</v>
      </c>
      <c r="K374" s="27">
        <f t="shared" si="56"/>
        <v>215</v>
      </c>
      <c r="L374" s="27">
        <f t="shared" si="57"/>
        <v>2.1022717471952245E-11</v>
      </c>
      <c r="M374" s="32">
        <f t="shared" si="58"/>
        <v>25</v>
      </c>
      <c r="N374" s="27">
        <f t="shared" si="60"/>
        <v>0</v>
      </c>
      <c r="O374" s="27">
        <f t="shared" si="60"/>
        <v>0</v>
      </c>
      <c r="P374" s="27">
        <f t="shared" si="60"/>
        <v>0</v>
      </c>
      <c r="Q374" s="27">
        <f t="shared" si="60"/>
        <v>0</v>
      </c>
      <c r="R374" s="27">
        <f t="shared" si="60"/>
        <v>0</v>
      </c>
      <c r="S374" s="27">
        <f t="shared" si="60"/>
        <v>0</v>
      </c>
      <c r="T374" s="32">
        <f t="shared" si="60"/>
        <v>0</v>
      </c>
      <c r="U374" s="10"/>
    </row>
    <row r="375" spans="1:21" x14ac:dyDescent="0.25">
      <c r="A375" s="10"/>
      <c r="B375" s="4">
        <f>IF(ISBLANK('INPUT | Operations'!$B380),"",COUNT('INPUT | Operations'!$B$12:$B379))</f>
        <v>368</v>
      </c>
      <c r="C375" s="27">
        <f>IF(ISNUMBER($B375),('INPUT | Operations'!$C379+'INPUT | Operations'!$C380)/2,"")</f>
        <v>354214</v>
      </c>
      <c r="D375" s="28">
        <f t="shared" si="51"/>
        <v>107.9644272</v>
      </c>
      <c r="E375" s="26">
        <f>IF(ISNUMBER($B375),'INPUT | Operations'!$B380-'INPUT | Operations'!$B379,"")</f>
        <v>1</v>
      </c>
      <c r="F375" s="32">
        <f>IF(ISNUMBER($B375),IF('INPUT | Operations'!$B380&lt;Booster_BurnTime,1,IF('INPUT | Operations'!$B379&lt;=Booster_BurnTime,(Booster_BurnTime-'INPUT | Operations'!$B379)/('INPUT | Operations'!$B380-'INPUT | Operations'!$B379),0))*'INPUT | Operations'!$E379*NumberOfBoosters*NumberOfOps*$E375,"")</f>
        <v>0</v>
      </c>
      <c r="G375" s="34">
        <f t="shared" si="52"/>
        <v>280.85624999999999</v>
      </c>
      <c r="H375" s="27">
        <f t="shared" si="53"/>
        <v>34</v>
      </c>
      <c r="I375" s="27">
        <f t="shared" si="54"/>
        <v>241</v>
      </c>
      <c r="J375" s="27">
        <f t="shared" si="55"/>
        <v>301</v>
      </c>
      <c r="K375" s="27">
        <f t="shared" si="56"/>
        <v>215</v>
      </c>
      <c r="L375" s="27">
        <f t="shared" si="57"/>
        <v>2.1258941968878883E-11</v>
      </c>
      <c r="M375" s="32">
        <f t="shared" si="58"/>
        <v>25</v>
      </c>
      <c r="N375" s="27">
        <f t="shared" si="60"/>
        <v>0</v>
      </c>
      <c r="O375" s="27">
        <f t="shared" si="60"/>
        <v>0</v>
      </c>
      <c r="P375" s="27">
        <f t="shared" si="60"/>
        <v>0</v>
      </c>
      <c r="Q375" s="27">
        <f t="shared" si="60"/>
        <v>0</v>
      </c>
      <c r="R375" s="27">
        <f t="shared" si="60"/>
        <v>0</v>
      </c>
      <c r="S375" s="27">
        <f t="shared" si="60"/>
        <v>0</v>
      </c>
      <c r="T375" s="32">
        <f t="shared" si="60"/>
        <v>0</v>
      </c>
      <c r="U375" s="10"/>
    </row>
    <row r="376" spans="1:21" x14ac:dyDescent="0.25">
      <c r="A376" s="10"/>
      <c r="B376" s="4">
        <f>IF(ISBLANK('INPUT | Operations'!$B381),"",COUNT('INPUT | Operations'!$B$12:$B380))</f>
        <v>369</v>
      </c>
      <c r="C376" s="27">
        <f>IF(ISNUMBER($B376),('INPUT | Operations'!$C380+'INPUT | Operations'!$C381)/2,"")</f>
        <v>354071.5</v>
      </c>
      <c r="D376" s="28">
        <f t="shared" si="51"/>
        <v>107.92099320000001</v>
      </c>
      <c r="E376" s="26">
        <f>IF(ISNUMBER($B376),'INPUT | Operations'!$B381-'INPUT | Operations'!$B380,"")</f>
        <v>1</v>
      </c>
      <c r="F376" s="32">
        <f>IF(ISNUMBER($B376),IF('INPUT | Operations'!$B381&lt;Booster_BurnTime,1,IF('INPUT | Operations'!$B380&lt;=Booster_BurnTime,(Booster_BurnTime-'INPUT | Operations'!$B380)/('INPUT | Operations'!$B381-'INPUT | Operations'!$B380),0))*'INPUT | Operations'!$E380*NumberOfBoosters*NumberOfOps*$E376,"")</f>
        <v>0</v>
      </c>
      <c r="G376" s="34">
        <f t="shared" si="52"/>
        <v>280.85624999999999</v>
      </c>
      <c r="H376" s="27">
        <f t="shared" si="53"/>
        <v>34</v>
      </c>
      <c r="I376" s="27">
        <f t="shared" si="54"/>
        <v>241</v>
      </c>
      <c r="J376" s="27">
        <f t="shared" si="55"/>
        <v>301</v>
      </c>
      <c r="K376" s="27">
        <f t="shared" si="56"/>
        <v>215</v>
      </c>
      <c r="L376" s="27">
        <f t="shared" si="57"/>
        <v>2.1500376473916318E-11</v>
      </c>
      <c r="M376" s="32">
        <f t="shared" si="58"/>
        <v>25</v>
      </c>
      <c r="N376" s="27">
        <f t="shared" si="60"/>
        <v>0</v>
      </c>
      <c r="O376" s="27">
        <f t="shared" si="60"/>
        <v>0</v>
      </c>
      <c r="P376" s="27">
        <f t="shared" si="60"/>
        <v>0</v>
      </c>
      <c r="Q376" s="27">
        <f t="shared" si="60"/>
        <v>0</v>
      </c>
      <c r="R376" s="27">
        <f t="shared" si="60"/>
        <v>0</v>
      </c>
      <c r="S376" s="27">
        <f t="shared" si="60"/>
        <v>0</v>
      </c>
      <c r="T376" s="32">
        <f t="shared" si="60"/>
        <v>0</v>
      </c>
      <c r="U376" s="10"/>
    </row>
    <row r="377" spans="1:21" x14ac:dyDescent="0.25">
      <c r="A377" s="10"/>
      <c r="B377" s="4">
        <f>IF(ISBLANK('INPUT | Operations'!$B382),"",COUNT('INPUT | Operations'!$B$12:$B381))</f>
        <v>370</v>
      </c>
      <c r="C377" s="27">
        <f>IF(ISNUMBER($B377),('INPUT | Operations'!$C381+'INPUT | Operations'!$C382)/2,"")</f>
        <v>353927</v>
      </c>
      <c r="D377" s="28">
        <f t="shared" si="51"/>
        <v>107.8769496</v>
      </c>
      <c r="E377" s="26">
        <f>IF(ISNUMBER($B377),'INPUT | Operations'!$B382-'INPUT | Operations'!$B381,"")</f>
        <v>1</v>
      </c>
      <c r="F377" s="32">
        <f>IF(ISNUMBER($B377),IF('INPUT | Operations'!$B382&lt;Booster_BurnTime,1,IF('INPUT | Operations'!$B381&lt;=Booster_BurnTime,(Booster_BurnTime-'INPUT | Operations'!$B381)/('INPUT | Operations'!$B382-'INPUT | Operations'!$B381),0))*'INPUT | Operations'!$E381*NumberOfBoosters*NumberOfOps*$E377,"")</f>
        <v>0</v>
      </c>
      <c r="G377" s="34">
        <f t="shared" si="52"/>
        <v>280.85624999999999</v>
      </c>
      <c r="H377" s="27">
        <f t="shared" si="53"/>
        <v>34</v>
      </c>
      <c r="I377" s="27">
        <f t="shared" si="54"/>
        <v>241</v>
      </c>
      <c r="J377" s="27">
        <f t="shared" si="55"/>
        <v>301</v>
      </c>
      <c r="K377" s="27">
        <f t="shared" si="56"/>
        <v>215</v>
      </c>
      <c r="L377" s="27">
        <f t="shared" si="57"/>
        <v>2.1747999610957724E-11</v>
      </c>
      <c r="M377" s="32">
        <f t="shared" si="58"/>
        <v>25</v>
      </c>
      <c r="N377" s="27">
        <f t="shared" si="60"/>
        <v>0</v>
      </c>
      <c r="O377" s="27">
        <f t="shared" si="60"/>
        <v>0</v>
      </c>
      <c r="P377" s="27">
        <f t="shared" si="60"/>
        <v>0</v>
      </c>
      <c r="Q377" s="27">
        <f t="shared" si="60"/>
        <v>0</v>
      </c>
      <c r="R377" s="27">
        <f t="shared" si="60"/>
        <v>0</v>
      </c>
      <c r="S377" s="27">
        <f t="shared" si="60"/>
        <v>0</v>
      </c>
      <c r="T377" s="32">
        <f t="shared" si="60"/>
        <v>0</v>
      </c>
      <c r="U377" s="10"/>
    </row>
    <row r="378" spans="1:21" x14ac:dyDescent="0.25">
      <c r="A378" s="10"/>
      <c r="B378" s="4">
        <f>IF(ISBLANK('INPUT | Operations'!$B383),"",COUNT('INPUT | Operations'!$B$12:$B382))</f>
        <v>371</v>
      </c>
      <c r="C378" s="27">
        <f>IF(ISNUMBER($B378),('INPUT | Operations'!$C382+'INPUT | Operations'!$C383)/2,"")</f>
        <v>353780</v>
      </c>
      <c r="D378" s="28">
        <f t="shared" si="51"/>
        <v>107.832144</v>
      </c>
      <c r="E378" s="26">
        <f>IF(ISNUMBER($B378),'INPUT | Operations'!$B383-'INPUT | Operations'!$B382,"")</f>
        <v>1</v>
      </c>
      <c r="F378" s="32">
        <f>IF(ISNUMBER($B378),IF('INPUT | Operations'!$B383&lt;Booster_BurnTime,1,IF('INPUT | Operations'!$B382&lt;=Booster_BurnTime,(Booster_BurnTime-'INPUT | Operations'!$B382)/('INPUT | Operations'!$B383-'INPUT | Operations'!$B382),0))*'INPUT | Operations'!$E382*NumberOfBoosters*NumberOfOps*$E378,"")</f>
        <v>0</v>
      </c>
      <c r="G378" s="34">
        <f t="shared" si="52"/>
        <v>280.85624999999999</v>
      </c>
      <c r="H378" s="27">
        <f t="shared" si="53"/>
        <v>34</v>
      </c>
      <c r="I378" s="27">
        <f t="shared" si="54"/>
        <v>241</v>
      </c>
      <c r="J378" s="27">
        <f t="shared" si="55"/>
        <v>301</v>
      </c>
      <c r="K378" s="27">
        <f t="shared" si="56"/>
        <v>215</v>
      </c>
      <c r="L378" s="27">
        <f t="shared" si="57"/>
        <v>2.2002833431254123E-11</v>
      </c>
      <c r="M378" s="32">
        <f t="shared" si="58"/>
        <v>25</v>
      </c>
      <c r="N378" s="27">
        <f t="shared" si="60"/>
        <v>0</v>
      </c>
      <c r="O378" s="27">
        <f t="shared" si="60"/>
        <v>0</v>
      </c>
      <c r="P378" s="27">
        <f t="shared" si="60"/>
        <v>0</v>
      </c>
      <c r="Q378" s="27">
        <f t="shared" si="60"/>
        <v>0</v>
      </c>
      <c r="R378" s="27">
        <f t="shared" si="60"/>
        <v>0</v>
      </c>
      <c r="S378" s="27">
        <f t="shared" si="60"/>
        <v>0</v>
      </c>
      <c r="T378" s="32">
        <f t="shared" si="60"/>
        <v>0</v>
      </c>
      <c r="U378" s="10"/>
    </row>
    <row r="379" spans="1:21" x14ac:dyDescent="0.25">
      <c r="A379" s="10"/>
      <c r="B379" s="4">
        <f>IF(ISBLANK('INPUT | Operations'!$B384),"",COUNT('INPUT | Operations'!$B$12:$B383))</f>
        <v>372</v>
      </c>
      <c r="C379" s="27">
        <f>IF(ISNUMBER($B379),('INPUT | Operations'!$C383+'INPUT | Operations'!$C384)/2,"")</f>
        <v>353631.5</v>
      </c>
      <c r="D379" s="28">
        <f t="shared" si="51"/>
        <v>107.78688120000001</v>
      </c>
      <c r="E379" s="26">
        <f>IF(ISNUMBER($B379),'INPUT | Operations'!$B384-'INPUT | Operations'!$B383,"")</f>
        <v>1</v>
      </c>
      <c r="F379" s="32">
        <f>IF(ISNUMBER($B379),IF('INPUT | Operations'!$B384&lt;Booster_BurnTime,1,IF('INPUT | Operations'!$B383&lt;=Booster_BurnTime,(Booster_BurnTime-'INPUT | Operations'!$B383)/('INPUT | Operations'!$B384-'INPUT | Operations'!$B383),0))*'INPUT | Operations'!$E383*NumberOfBoosters*NumberOfOps*$E379,"")</f>
        <v>0</v>
      </c>
      <c r="G379" s="34">
        <f t="shared" si="52"/>
        <v>280.85624999999999</v>
      </c>
      <c r="H379" s="27">
        <f t="shared" si="53"/>
        <v>34</v>
      </c>
      <c r="I379" s="27">
        <f t="shared" si="54"/>
        <v>241</v>
      </c>
      <c r="J379" s="27">
        <f t="shared" si="55"/>
        <v>301</v>
      </c>
      <c r="K379" s="27">
        <f t="shared" si="56"/>
        <v>215</v>
      </c>
      <c r="L379" s="27">
        <f t="shared" si="57"/>
        <v>2.2263299611657567E-11</v>
      </c>
      <c r="M379" s="32">
        <f t="shared" si="58"/>
        <v>25</v>
      </c>
      <c r="N379" s="27">
        <f t="shared" si="60"/>
        <v>0</v>
      </c>
      <c r="O379" s="27">
        <f t="shared" si="60"/>
        <v>0</v>
      </c>
      <c r="P379" s="27">
        <f t="shared" si="60"/>
        <v>0</v>
      </c>
      <c r="Q379" s="27">
        <f t="shared" si="60"/>
        <v>0</v>
      </c>
      <c r="R379" s="27">
        <f t="shared" si="60"/>
        <v>0</v>
      </c>
      <c r="S379" s="27">
        <f t="shared" si="60"/>
        <v>0</v>
      </c>
      <c r="T379" s="32">
        <f t="shared" si="60"/>
        <v>0</v>
      </c>
      <c r="U379" s="10"/>
    </row>
    <row r="380" spans="1:21" x14ac:dyDescent="0.25">
      <c r="A380" s="10"/>
      <c r="B380" s="4">
        <f>IF(ISBLANK('INPUT | Operations'!$B385),"",COUNT('INPUT | Operations'!$B$12:$B384))</f>
        <v>373</v>
      </c>
      <c r="C380" s="27">
        <f>IF(ISNUMBER($B380),('INPUT | Operations'!$C384+'INPUT | Operations'!$C385)/2,"")</f>
        <v>353481.5</v>
      </c>
      <c r="D380" s="28">
        <f t="shared" si="51"/>
        <v>107.74116120000001</v>
      </c>
      <c r="E380" s="26">
        <f>IF(ISNUMBER($B380),'INPUT | Operations'!$B385-'INPUT | Operations'!$B384,"")</f>
        <v>1</v>
      </c>
      <c r="F380" s="32">
        <f>IF(ISNUMBER($B380),IF('INPUT | Operations'!$B385&lt;Booster_BurnTime,1,IF('INPUT | Operations'!$B384&lt;=Booster_BurnTime,(Booster_BurnTime-'INPUT | Operations'!$B384)/('INPUT | Operations'!$B385-'INPUT | Operations'!$B384),0))*'INPUT | Operations'!$E384*NumberOfBoosters*NumberOfOps*$E380,"")</f>
        <v>0</v>
      </c>
      <c r="G380" s="34">
        <f t="shared" si="52"/>
        <v>280.85624999999999</v>
      </c>
      <c r="H380" s="27">
        <f t="shared" si="53"/>
        <v>34</v>
      </c>
      <c r="I380" s="27">
        <f t="shared" si="54"/>
        <v>241</v>
      </c>
      <c r="J380" s="27">
        <f t="shared" si="55"/>
        <v>301</v>
      </c>
      <c r="K380" s="27">
        <f t="shared" si="56"/>
        <v>215</v>
      </c>
      <c r="L380" s="27">
        <f t="shared" si="57"/>
        <v>2.2529527121685774E-11</v>
      </c>
      <c r="M380" s="32">
        <f t="shared" si="58"/>
        <v>25</v>
      </c>
      <c r="N380" s="27">
        <f t="shared" si="60"/>
        <v>0</v>
      </c>
      <c r="O380" s="27">
        <f t="shared" si="60"/>
        <v>0</v>
      </c>
      <c r="P380" s="27">
        <f t="shared" si="60"/>
        <v>0</v>
      </c>
      <c r="Q380" s="27">
        <f t="shared" si="60"/>
        <v>0</v>
      </c>
      <c r="R380" s="27">
        <f t="shared" si="60"/>
        <v>0</v>
      </c>
      <c r="S380" s="27">
        <f t="shared" si="60"/>
        <v>0</v>
      </c>
      <c r="T380" s="32">
        <f t="shared" si="60"/>
        <v>0</v>
      </c>
      <c r="U380" s="10"/>
    </row>
    <row r="381" spans="1:21" x14ac:dyDescent="0.25">
      <c r="A381" s="10"/>
      <c r="B381" s="4">
        <f>IF(ISBLANK('INPUT | Operations'!$B386),"",COUNT('INPUT | Operations'!$B$12:$B385))</f>
        <v>374</v>
      </c>
      <c r="C381" s="27">
        <f>IF(ISNUMBER($B381),('INPUT | Operations'!$C385+'INPUT | Operations'!$C386)/2,"")</f>
        <v>353329.5</v>
      </c>
      <c r="D381" s="28">
        <f t="shared" si="51"/>
        <v>107.6948316</v>
      </c>
      <c r="E381" s="26">
        <f>IF(ISNUMBER($B381),'INPUT | Operations'!$B386-'INPUT | Operations'!$B385,"")</f>
        <v>1</v>
      </c>
      <c r="F381" s="32">
        <f>IF(ISNUMBER($B381),IF('INPUT | Operations'!$B386&lt;Booster_BurnTime,1,IF('INPUT | Operations'!$B385&lt;=Booster_BurnTime,(Booster_BurnTime-'INPUT | Operations'!$B385)/('INPUT | Operations'!$B386-'INPUT | Operations'!$B385),0))*'INPUT | Operations'!$E385*NumberOfBoosters*NumberOfOps*$E381,"")</f>
        <v>0</v>
      </c>
      <c r="G381" s="34">
        <f t="shared" si="52"/>
        <v>280.85624999999999</v>
      </c>
      <c r="H381" s="27">
        <f t="shared" si="53"/>
        <v>34</v>
      </c>
      <c r="I381" s="27">
        <f t="shared" si="54"/>
        <v>241</v>
      </c>
      <c r="J381" s="27">
        <f t="shared" si="55"/>
        <v>301</v>
      </c>
      <c r="K381" s="27">
        <f t="shared" si="56"/>
        <v>215</v>
      </c>
      <c r="L381" s="27">
        <f t="shared" si="57"/>
        <v>2.2802552042726235E-11</v>
      </c>
      <c r="M381" s="32">
        <f t="shared" si="58"/>
        <v>25</v>
      </c>
      <c r="N381" s="27">
        <f t="shared" si="60"/>
        <v>0</v>
      </c>
      <c r="O381" s="27">
        <f t="shared" si="60"/>
        <v>0</v>
      </c>
      <c r="P381" s="27">
        <f t="shared" si="60"/>
        <v>0</v>
      </c>
      <c r="Q381" s="27">
        <f t="shared" si="60"/>
        <v>0</v>
      </c>
      <c r="R381" s="27">
        <f t="shared" si="60"/>
        <v>0</v>
      </c>
      <c r="S381" s="27">
        <f t="shared" si="60"/>
        <v>0</v>
      </c>
      <c r="T381" s="32">
        <f t="shared" si="60"/>
        <v>0</v>
      </c>
      <c r="U381" s="10"/>
    </row>
    <row r="382" spans="1:21" x14ac:dyDescent="0.25">
      <c r="A382" s="10"/>
      <c r="B382" s="4">
        <f>IF(ISBLANK('INPUT | Operations'!$B387),"",COUNT('INPUT | Operations'!$B$12:$B386))</f>
        <v>375</v>
      </c>
      <c r="C382" s="27">
        <f>IF(ISNUMBER($B382),('INPUT | Operations'!$C386+'INPUT | Operations'!$C387)/2,"")</f>
        <v>353175.5</v>
      </c>
      <c r="D382" s="28">
        <f t="shared" si="51"/>
        <v>107.64789240000002</v>
      </c>
      <c r="E382" s="26">
        <f>IF(ISNUMBER($B382),'INPUT | Operations'!$B387-'INPUT | Operations'!$B386,"")</f>
        <v>1</v>
      </c>
      <c r="F382" s="32">
        <f>IF(ISNUMBER($B382),IF('INPUT | Operations'!$B387&lt;Booster_BurnTime,1,IF('INPUT | Operations'!$B386&lt;=Booster_BurnTime,(Booster_BurnTime-'INPUT | Operations'!$B386)/('INPUT | Operations'!$B387-'INPUT | Operations'!$B386),0))*'INPUT | Operations'!$E386*NumberOfBoosters*NumberOfOps*$E382,"")</f>
        <v>0</v>
      </c>
      <c r="G382" s="34">
        <f t="shared" si="52"/>
        <v>280.85624999999999</v>
      </c>
      <c r="H382" s="27">
        <f t="shared" si="53"/>
        <v>34</v>
      </c>
      <c r="I382" s="27">
        <f t="shared" si="54"/>
        <v>241</v>
      </c>
      <c r="J382" s="27">
        <f t="shared" si="55"/>
        <v>301</v>
      </c>
      <c r="K382" s="27">
        <f t="shared" si="56"/>
        <v>215</v>
      </c>
      <c r="L382" s="27">
        <f t="shared" si="57"/>
        <v>2.3082543827485565E-11</v>
      </c>
      <c r="M382" s="32">
        <f t="shared" si="58"/>
        <v>25</v>
      </c>
      <c r="N382" s="27">
        <f t="shared" si="60"/>
        <v>0</v>
      </c>
      <c r="O382" s="27">
        <f t="shared" si="60"/>
        <v>0</v>
      </c>
      <c r="P382" s="27">
        <f t="shared" si="60"/>
        <v>0</v>
      </c>
      <c r="Q382" s="27">
        <f t="shared" si="60"/>
        <v>0</v>
      </c>
      <c r="R382" s="27">
        <f t="shared" si="60"/>
        <v>0</v>
      </c>
      <c r="S382" s="27">
        <f t="shared" si="60"/>
        <v>0</v>
      </c>
      <c r="T382" s="32">
        <f t="shared" si="60"/>
        <v>0</v>
      </c>
      <c r="U382" s="10"/>
    </row>
    <row r="383" spans="1:21" x14ac:dyDescent="0.25">
      <c r="A383" s="10"/>
      <c r="B383" s="4">
        <f>IF(ISBLANK('INPUT | Operations'!$B388),"",COUNT('INPUT | Operations'!$B$12:$B387))</f>
        <v>376</v>
      </c>
      <c r="C383" s="27">
        <f>IF(ISNUMBER($B383),('INPUT | Operations'!$C387+'INPUT | Operations'!$C388)/2,"")</f>
        <v>353019.5</v>
      </c>
      <c r="D383" s="28">
        <f t="shared" si="51"/>
        <v>107.6003436</v>
      </c>
      <c r="E383" s="26">
        <f>IF(ISNUMBER($B383),'INPUT | Operations'!$B388-'INPUT | Operations'!$B387,"")</f>
        <v>1</v>
      </c>
      <c r="F383" s="32">
        <f>IF(ISNUMBER($B383),IF('INPUT | Operations'!$B388&lt;Booster_BurnTime,1,IF('INPUT | Operations'!$B387&lt;=Booster_BurnTime,(Booster_BurnTime-'INPUT | Operations'!$B387)/('INPUT | Operations'!$B388-'INPUT | Operations'!$B387),0))*'INPUT | Operations'!$E387*NumberOfBoosters*NumberOfOps*$E383,"")</f>
        <v>0</v>
      </c>
      <c r="G383" s="34">
        <f t="shared" si="52"/>
        <v>280.85624999999999</v>
      </c>
      <c r="H383" s="27">
        <f t="shared" si="53"/>
        <v>34</v>
      </c>
      <c r="I383" s="27">
        <f t="shared" si="54"/>
        <v>241</v>
      </c>
      <c r="J383" s="27">
        <f t="shared" si="55"/>
        <v>301</v>
      </c>
      <c r="K383" s="27">
        <f t="shared" si="56"/>
        <v>215</v>
      </c>
      <c r="L383" s="27">
        <f t="shared" si="57"/>
        <v>2.3369677328997964E-11</v>
      </c>
      <c r="M383" s="32">
        <f t="shared" si="58"/>
        <v>25</v>
      </c>
      <c r="N383" s="27">
        <f t="shared" si="60"/>
        <v>0</v>
      </c>
      <c r="O383" s="27">
        <f t="shared" si="60"/>
        <v>0</v>
      </c>
      <c r="P383" s="27">
        <f t="shared" si="60"/>
        <v>0</v>
      </c>
      <c r="Q383" s="27">
        <f t="shared" si="60"/>
        <v>0</v>
      </c>
      <c r="R383" s="27">
        <f t="shared" si="60"/>
        <v>0</v>
      </c>
      <c r="S383" s="27">
        <f t="shared" si="60"/>
        <v>0</v>
      </c>
      <c r="T383" s="32">
        <f t="shared" si="60"/>
        <v>0</v>
      </c>
      <c r="U383" s="10"/>
    </row>
    <row r="384" spans="1:21" x14ac:dyDescent="0.25">
      <c r="A384" s="10"/>
      <c r="B384" s="4">
        <f>IF(ISBLANK('INPUT | Operations'!$B389),"",COUNT('INPUT | Operations'!$B$12:$B388))</f>
        <v>377</v>
      </c>
      <c r="C384" s="27">
        <f>IF(ISNUMBER($B384),('INPUT | Operations'!$C388+'INPUT | Operations'!$C389)/2,"")</f>
        <v>352862</v>
      </c>
      <c r="D384" s="28">
        <f t="shared" si="51"/>
        <v>107.5523376</v>
      </c>
      <c r="E384" s="26">
        <f>IF(ISNUMBER($B384),'INPUT | Operations'!$B389-'INPUT | Operations'!$B388,"")</f>
        <v>1</v>
      </c>
      <c r="F384" s="32">
        <f>IF(ISNUMBER($B384),IF('INPUT | Operations'!$B389&lt;Booster_BurnTime,1,IF('INPUT | Operations'!$B388&lt;=Booster_BurnTime,(Booster_BurnTime-'INPUT | Operations'!$B388)/('INPUT | Operations'!$B389-'INPUT | Operations'!$B388),0))*'INPUT | Operations'!$E388*NumberOfBoosters*NumberOfOps*$E384,"")</f>
        <v>0</v>
      </c>
      <c r="G384" s="34">
        <f t="shared" si="52"/>
        <v>280.85624999999999</v>
      </c>
      <c r="H384" s="27">
        <f t="shared" si="53"/>
        <v>34</v>
      </c>
      <c r="I384" s="27">
        <f t="shared" si="54"/>
        <v>241</v>
      </c>
      <c r="J384" s="27">
        <f t="shared" si="55"/>
        <v>301</v>
      </c>
      <c r="K384" s="27">
        <f t="shared" si="56"/>
        <v>215</v>
      </c>
      <c r="L384" s="27">
        <f t="shared" si="57"/>
        <v>2.3663195329456013E-11</v>
      </c>
      <c r="M384" s="32">
        <f t="shared" si="58"/>
        <v>25</v>
      </c>
      <c r="N384" s="27">
        <f t="shared" si="60"/>
        <v>0</v>
      </c>
      <c r="O384" s="27">
        <f t="shared" si="60"/>
        <v>0</v>
      </c>
      <c r="P384" s="27">
        <f t="shared" si="60"/>
        <v>0</v>
      </c>
      <c r="Q384" s="27">
        <f t="shared" si="60"/>
        <v>0</v>
      </c>
      <c r="R384" s="27">
        <f t="shared" si="60"/>
        <v>0</v>
      </c>
      <c r="S384" s="27">
        <f t="shared" si="60"/>
        <v>0</v>
      </c>
      <c r="T384" s="32">
        <f t="shared" si="60"/>
        <v>0</v>
      </c>
      <c r="U384" s="10"/>
    </row>
    <row r="385" spans="1:21" x14ac:dyDescent="0.25">
      <c r="A385" s="10"/>
      <c r="B385" s="4">
        <f>IF(ISBLANK('INPUT | Operations'!$B390),"",COUNT('INPUT | Operations'!$B$12:$B389))</f>
        <v>378</v>
      </c>
      <c r="C385" s="27">
        <f>IF(ISNUMBER($B385),('INPUT | Operations'!$C389+'INPUT | Operations'!$C390)/2,"")</f>
        <v>352703</v>
      </c>
      <c r="D385" s="28">
        <f t="shared" si="51"/>
        <v>107.5038744</v>
      </c>
      <c r="E385" s="26">
        <f>IF(ISNUMBER($B385),'INPUT | Operations'!$B390-'INPUT | Operations'!$B389,"")</f>
        <v>1</v>
      </c>
      <c r="F385" s="32">
        <f>IF(ISNUMBER($B385),IF('INPUT | Operations'!$B390&lt;Booster_BurnTime,1,IF('INPUT | Operations'!$B389&lt;=Booster_BurnTime,(Booster_BurnTime-'INPUT | Operations'!$B389)/('INPUT | Operations'!$B390-'INPUT | Operations'!$B389),0))*'INPUT | Operations'!$E389*NumberOfBoosters*NumberOfOps*$E385,"")</f>
        <v>0</v>
      </c>
      <c r="G385" s="34">
        <f t="shared" si="52"/>
        <v>280.85624999999999</v>
      </c>
      <c r="H385" s="27">
        <f t="shared" si="53"/>
        <v>34</v>
      </c>
      <c r="I385" s="27">
        <f t="shared" si="54"/>
        <v>241</v>
      </c>
      <c r="J385" s="27">
        <f t="shared" si="55"/>
        <v>301</v>
      </c>
      <c r="K385" s="27">
        <f t="shared" si="56"/>
        <v>215</v>
      </c>
      <c r="L385" s="27">
        <f t="shared" si="57"/>
        <v>2.396324824130185E-11</v>
      </c>
      <c r="M385" s="32">
        <f t="shared" si="58"/>
        <v>25</v>
      </c>
      <c r="N385" s="27">
        <f t="shared" si="60"/>
        <v>0</v>
      </c>
      <c r="O385" s="27">
        <f t="shared" si="60"/>
        <v>0</v>
      </c>
      <c r="P385" s="27">
        <f t="shared" si="60"/>
        <v>0</v>
      </c>
      <c r="Q385" s="27">
        <f t="shared" si="60"/>
        <v>0</v>
      </c>
      <c r="R385" s="27">
        <f t="shared" si="60"/>
        <v>0</v>
      </c>
      <c r="S385" s="27">
        <f t="shared" si="60"/>
        <v>0</v>
      </c>
      <c r="T385" s="32">
        <f t="shared" si="60"/>
        <v>0</v>
      </c>
      <c r="U385" s="10"/>
    </row>
    <row r="386" spans="1:21" x14ac:dyDescent="0.25">
      <c r="A386" s="10"/>
      <c r="B386" s="4">
        <f>IF(ISBLANK('INPUT | Operations'!$B391),"",COUNT('INPUT | Operations'!$B$12:$B390))</f>
        <v>379</v>
      </c>
      <c r="C386" s="27">
        <f>IF(ISNUMBER($B386),('INPUT | Operations'!$C390+'INPUT | Operations'!$C391)/2,"")</f>
        <v>352542</v>
      </c>
      <c r="D386" s="28">
        <f t="shared" si="51"/>
        <v>107.45480160000001</v>
      </c>
      <c r="E386" s="26">
        <f>IF(ISNUMBER($B386),'INPUT | Operations'!$B391-'INPUT | Operations'!$B390,"")</f>
        <v>1</v>
      </c>
      <c r="F386" s="32">
        <f>IF(ISNUMBER($B386),IF('INPUT | Operations'!$B391&lt;Booster_BurnTime,1,IF('INPUT | Operations'!$B390&lt;=Booster_BurnTime,(Booster_BurnTime-'INPUT | Operations'!$B390)/('INPUT | Operations'!$B391-'INPUT | Operations'!$B390),0))*'INPUT | Operations'!$E390*NumberOfBoosters*NumberOfOps*$E386,"")</f>
        <v>0</v>
      </c>
      <c r="G386" s="34">
        <f t="shared" si="52"/>
        <v>280.85624999999999</v>
      </c>
      <c r="H386" s="27">
        <f t="shared" si="53"/>
        <v>34</v>
      </c>
      <c r="I386" s="27">
        <f t="shared" si="54"/>
        <v>241</v>
      </c>
      <c r="J386" s="27">
        <f t="shared" si="55"/>
        <v>301</v>
      </c>
      <c r="K386" s="27">
        <f t="shared" si="56"/>
        <v>215</v>
      </c>
      <c r="L386" s="27">
        <f t="shared" si="57"/>
        <v>2.4270952413690629E-11</v>
      </c>
      <c r="M386" s="32">
        <f t="shared" si="58"/>
        <v>25</v>
      </c>
      <c r="N386" s="27">
        <f t="shared" si="60"/>
        <v>0</v>
      </c>
      <c r="O386" s="27">
        <f t="shared" si="60"/>
        <v>0</v>
      </c>
      <c r="P386" s="27">
        <f t="shared" si="60"/>
        <v>0</v>
      </c>
      <c r="Q386" s="27">
        <f t="shared" si="60"/>
        <v>0</v>
      </c>
      <c r="R386" s="27">
        <f t="shared" si="60"/>
        <v>0</v>
      </c>
      <c r="S386" s="27">
        <f t="shared" si="60"/>
        <v>0</v>
      </c>
      <c r="T386" s="32">
        <f t="shared" si="60"/>
        <v>0</v>
      </c>
      <c r="U386" s="10"/>
    </row>
    <row r="387" spans="1:21" x14ac:dyDescent="0.25">
      <c r="A387" s="10"/>
      <c r="B387" s="4">
        <f>IF(ISBLANK('INPUT | Operations'!$B392),"",COUNT('INPUT | Operations'!$B$12:$B391))</f>
        <v>380</v>
      </c>
      <c r="C387" s="27">
        <f>IF(ISNUMBER($B387),('INPUT | Operations'!$C391+'INPUT | Operations'!$C392)/2,"")</f>
        <v>352379</v>
      </c>
      <c r="D387" s="28">
        <f t="shared" si="51"/>
        <v>107.4051192</v>
      </c>
      <c r="E387" s="26">
        <f>IF(ISNUMBER($B387),'INPUT | Operations'!$B392-'INPUT | Operations'!$B391,"")</f>
        <v>1</v>
      </c>
      <c r="F387" s="32">
        <f>IF(ISNUMBER($B387),IF('INPUT | Operations'!$B392&lt;Booster_BurnTime,1,IF('INPUT | Operations'!$B391&lt;=Booster_BurnTime,(Booster_BurnTime-'INPUT | Operations'!$B391)/('INPUT | Operations'!$B392-'INPUT | Operations'!$B391),0))*'INPUT | Operations'!$E391*NumberOfBoosters*NumberOfOps*$E387,"")</f>
        <v>0</v>
      </c>
      <c r="G387" s="34">
        <f t="shared" si="52"/>
        <v>280.85624999999999</v>
      </c>
      <c r="H387" s="27">
        <f t="shared" si="53"/>
        <v>34</v>
      </c>
      <c r="I387" s="27">
        <f t="shared" si="54"/>
        <v>241</v>
      </c>
      <c r="J387" s="27">
        <f t="shared" si="55"/>
        <v>301</v>
      </c>
      <c r="K387" s="27">
        <f t="shared" si="56"/>
        <v>215</v>
      </c>
      <c r="L387" s="27">
        <f t="shared" si="57"/>
        <v>2.4586504267716146E-11</v>
      </c>
      <c r="M387" s="32">
        <f t="shared" si="58"/>
        <v>25</v>
      </c>
      <c r="N387" s="27">
        <f t="shared" si="60"/>
        <v>0</v>
      </c>
      <c r="O387" s="27">
        <f t="shared" si="60"/>
        <v>0</v>
      </c>
      <c r="P387" s="27">
        <f t="shared" si="60"/>
        <v>0</v>
      </c>
      <c r="Q387" s="27">
        <f t="shared" si="60"/>
        <v>0</v>
      </c>
      <c r="R387" s="27">
        <f t="shared" si="60"/>
        <v>0</v>
      </c>
      <c r="S387" s="27">
        <f t="shared" si="60"/>
        <v>0</v>
      </c>
      <c r="T387" s="32">
        <f t="shared" si="60"/>
        <v>0</v>
      </c>
      <c r="U387" s="10"/>
    </row>
    <row r="388" spans="1:21" x14ac:dyDescent="0.25">
      <c r="A388" s="10"/>
      <c r="B388" s="4">
        <f>IF(ISBLANK('INPUT | Operations'!$B393),"",COUNT('INPUT | Operations'!$B$12:$B392))</f>
        <v>381</v>
      </c>
      <c r="C388" s="27">
        <f>IF(ISNUMBER($B388),('INPUT | Operations'!$C392+'INPUT | Operations'!$C393)/2,"")</f>
        <v>352214</v>
      </c>
      <c r="D388" s="28">
        <f t="shared" si="51"/>
        <v>107.3548272</v>
      </c>
      <c r="E388" s="26">
        <f>IF(ISNUMBER($B388),'INPUT | Operations'!$B393-'INPUT | Operations'!$B392,"")</f>
        <v>1</v>
      </c>
      <c r="F388" s="32">
        <f>IF(ISNUMBER($B388),IF('INPUT | Operations'!$B393&lt;Booster_BurnTime,1,IF('INPUT | Operations'!$B392&lt;=Booster_BurnTime,(Booster_BurnTime-'INPUT | Operations'!$B392)/('INPUT | Operations'!$B393-'INPUT | Operations'!$B392),0))*'INPUT | Operations'!$E392*NumberOfBoosters*NumberOfOps*$E388,"")</f>
        <v>0</v>
      </c>
      <c r="G388" s="34">
        <f t="shared" si="52"/>
        <v>280.85624999999999</v>
      </c>
      <c r="H388" s="27">
        <f t="shared" si="53"/>
        <v>34</v>
      </c>
      <c r="I388" s="27">
        <f t="shared" si="54"/>
        <v>241</v>
      </c>
      <c r="J388" s="27">
        <f t="shared" si="55"/>
        <v>301</v>
      </c>
      <c r="K388" s="27">
        <f t="shared" si="56"/>
        <v>215</v>
      </c>
      <c r="L388" s="27">
        <f t="shared" si="57"/>
        <v>2.4910106518400327E-11</v>
      </c>
      <c r="M388" s="32">
        <f t="shared" si="58"/>
        <v>25</v>
      </c>
      <c r="N388" s="27">
        <f t="shared" si="60"/>
        <v>0</v>
      </c>
      <c r="O388" s="27">
        <f t="shared" si="60"/>
        <v>0</v>
      </c>
      <c r="P388" s="27">
        <f t="shared" si="60"/>
        <v>0</v>
      </c>
      <c r="Q388" s="27">
        <f t="shared" si="60"/>
        <v>0</v>
      </c>
      <c r="R388" s="27">
        <f t="shared" si="60"/>
        <v>0</v>
      </c>
      <c r="S388" s="27">
        <f t="shared" si="60"/>
        <v>0</v>
      </c>
      <c r="T388" s="32">
        <f t="shared" si="60"/>
        <v>0</v>
      </c>
      <c r="U388" s="10"/>
    </row>
    <row r="389" spans="1:21" x14ac:dyDescent="0.25">
      <c r="A389" s="10"/>
      <c r="B389" s="4">
        <f>IF(ISBLANK('INPUT | Operations'!$B394),"",COUNT('INPUT | Operations'!$B$12:$B393))</f>
        <v>382</v>
      </c>
      <c r="C389" s="27">
        <f>IF(ISNUMBER($B389),('INPUT | Operations'!$C393+'INPUT | Operations'!$C394)/2,"")</f>
        <v>352047</v>
      </c>
      <c r="D389" s="28">
        <f t="shared" si="51"/>
        <v>107.3039256</v>
      </c>
      <c r="E389" s="26">
        <f>IF(ISNUMBER($B389),'INPUT | Operations'!$B394-'INPUT | Operations'!$B393,"")</f>
        <v>1</v>
      </c>
      <c r="F389" s="32">
        <f>IF(ISNUMBER($B389),IF('INPUT | Operations'!$B394&lt;Booster_BurnTime,1,IF('INPUT | Operations'!$B393&lt;=Booster_BurnTime,(Booster_BurnTime-'INPUT | Operations'!$B393)/('INPUT | Operations'!$B394-'INPUT | Operations'!$B393),0))*'INPUT | Operations'!$E393*NumberOfBoosters*NumberOfOps*$E389,"")</f>
        <v>0</v>
      </c>
      <c r="G389" s="34">
        <f t="shared" si="52"/>
        <v>280.85624999999999</v>
      </c>
      <c r="H389" s="27">
        <f t="shared" si="53"/>
        <v>34</v>
      </c>
      <c r="I389" s="27">
        <f t="shared" si="54"/>
        <v>241</v>
      </c>
      <c r="J389" s="27">
        <f t="shared" si="55"/>
        <v>301</v>
      </c>
      <c r="K389" s="27">
        <f t="shared" si="56"/>
        <v>215</v>
      </c>
      <c r="L389" s="27">
        <f t="shared" si="57"/>
        <v>2.5241968385893689E-11</v>
      </c>
      <c r="M389" s="32">
        <f t="shared" si="58"/>
        <v>25</v>
      </c>
      <c r="N389" s="27">
        <f t="shared" si="60"/>
        <v>0</v>
      </c>
      <c r="O389" s="27">
        <f t="shared" si="60"/>
        <v>0</v>
      </c>
      <c r="P389" s="27">
        <f t="shared" si="60"/>
        <v>0</v>
      </c>
      <c r="Q389" s="27">
        <f t="shared" si="60"/>
        <v>0</v>
      </c>
      <c r="R389" s="27">
        <f t="shared" si="60"/>
        <v>0</v>
      </c>
      <c r="S389" s="27">
        <f t="shared" si="60"/>
        <v>0</v>
      </c>
      <c r="T389" s="32">
        <f t="shared" si="60"/>
        <v>0</v>
      </c>
      <c r="U389" s="10"/>
    </row>
    <row r="390" spans="1:21" x14ac:dyDescent="0.25">
      <c r="A390" s="10"/>
      <c r="B390" s="4">
        <f>IF(ISBLANK('INPUT | Operations'!$B395),"",COUNT('INPUT | Operations'!$B$12:$B394))</f>
        <v>383</v>
      </c>
      <c r="C390" s="27">
        <f>IF(ISNUMBER($B390),('INPUT | Operations'!$C394+'INPUT | Operations'!$C395)/2,"")</f>
        <v>351878</v>
      </c>
      <c r="D390" s="28">
        <f t="shared" si="51"/>
        <v>107.25241440000001</v>
      </c>
      <c r="E390" s="26">
        <f>IF(ISNUMBER($B390),'INPUT | Operations'!$B395-'INPUT | Operations'!$B394,"")</f>
        <v>1</v>
      </c>
      <c r="F390" s="32">
        <f>IF(ISNUMBER($B390),IF('INPUT | Operations'!$B395&lt;Booster_BurnTime,1,IF('INPUT | Operations'!$B394&lt;=Booster_BurnTime,(Booster_BurnTime-'INPUT | Operations'!$B394)/('INPUT | Operations'!$B395-'INPUT | Operations'!$B394),0))*'INPUT | Operations'!$E394*NumberOfBoosters*NumberOfOps*$E390,"")</f>
        <v>0</v>
      </c>
      <c r="G390" s="34">
        <f t="shared" si="52"/>
        <v>280.85624999999999</v>
      </c>
      <c r="H390" s="27">
        <f t="shared" si="53"/>
        <v>34</v>
      </c>
      <c r="I390" s="27">
        <f t="shared" si="54"/>
        <v>241</v>
      </c>
      <c r="J390" s="27">
        <f t="shared" si="55"/>
        <v>301</v>
      </c>
      <c r="K390" s="27">
        <f t="shared" si="56"/>
        <v>215</v>
      </c>
      <c r="L390" s="27">
        <f t="shared" si="57"/>
        <v>2.5582305814628227E-11</v>
      </c>
      <c r="M390" s="32">
        <f t="shared" si="58"/>
        <v>25</v>
      </c>
      <c r="N390" s="27">
        <f t="shared" si="60"/>
        <v>0</v>
      </c>
      <c r="O390" s="27">
        <f t="shared" si="60"/>
        <v>0</v>
      </c>
      <c r="P390" s="27">
        <f t="shared" si="60"/>
        <v>0</v>
      </c>
      <c r="Q390" s="27">
        <f t="shared" si="60"/>
        <v>0</v>
      </c>
      <c r="R390" s="27">
        <f t="shared" si="60"/>
        <v>0</v>
      </c>
      <c r="S390" s="27">
        <f t="shared" si="60"/>
        <v>0</v>
      </c>
      <c r="T390" s="32">
        <f t="shared" si="60"/>
        <v>0</v>
      </c>
      <c r="U390" s="10"/>
    </row>
    <row r="391" spans="1:21" x14ac:dyDescent="0.25">
      <c r="A391" s="10"/>
      <c r="B391" s="4">
        <f>IF(ISBLANK('INPUT | Operations'!$B396),"",COUNT('INPUT | Operations'!$B$12:$B395))</f>
        <v>384</v>
      </c>
      <c r="C391" s="27">
        <f>IF(ISNUMBER($B391),('INPUT | Operations'!$C395+'INPUT | Operations'!$C396)/2,"")</f>
        <v>351706.5</v>
      </c>
      <c r="D391" s="28">
        <f t="shared" si="51"/>
        <v>107.2001412</v>
      </c>
      <c r="E391" s="26">
        <f>IF(ISNUMBER($B391),'INPUT | Operations'!$B396-'INPUT | Operations'!$B395,"")</f>
        <v>1</v>
      </c>
      <c r="F391" s="32">
        <f>IF(ISNUMBER($B391),IF('INPUT | Operations'!$B396&lt;Booster_BurnTime,1,IF('INPUT | Operations'!$B395&lt;=Booster_BurnTime,(Booster_BurnTime-'INPUT | Operations'!$B395)/('INPUT | Operations'!$B396-'INPUT | Operations'!$B395),0))*'INPUT | Operations'!$E395*NumberOfBoosters*NumberOfOps*$E391,"")</f>
        <v>0</v>
      </c>
      <c r="G391" s="34">
        <f t="shared" si="52"/>
        <v>280.85624999999999</v>
      </c>
      <c r="H391" s="27">
        <f t="shared" si="53"/>
        <v>34</v>
      </c>
      <c r="I391" s="27">
        <f t="shared" si="54"/>
        <v>241</v>
      </c>
      <c r="J391" s="27">
        <f t="shared" si="55"/>
        <v>301</v>
      </c>
      <c r="K391" s="27">
        <f t="shared" si="56"/>
        <v>215</v>
      </c>
      <c r="L391" s="27">
        <f t="shared" si="57"/>
        <v>2.5932369224578094E-11</v>
      </c>
      <c r="M391" s="32">
        <f t="shared" si="58"/>
        <v>25</v>
      </c>
      <c r="N391" s="27">
        <f t="shared" si="60"/>
        <v>0</v>
      </c>
      <c r="O391" s="27">
        <f t="shared" si="60"/>
        <v>0</v>
      </c>
      <c r="P391" s="27">
        <f t="shared" si="60"/>
        <v>0</v>
      </c>
      <c r="Q391" s="27">
        <f t="shared" si="60"/>
        <v>0</v>
      </c>
      <c r="R391" s="27">
        <f t="shared" si="60"/>
        <v>0</v>
      </c>
      <c r="S391" s="27">
        <f t="shared" si="60"/>
        <v>0</v>
      </c>
      <c r="T391" s="32">
        <f t="shared" si="60"/>
        <v>0</v>
      </c>
      <c r="U391" s="10"/>
    </row>
    <row r="392" spans="1:21" x14ac:dyDescent="0.25">
      <c r="A392" s="10"/>
      <c r="B392" s="4">
        <f>IF(ISBLANK('INPUT | Operations'!$B397),"",COUNT('INPUT | Operations'!$B$12:$B396))</f>
        <v>385</v>
      </c>
      <c r="C392" s="27">
        <f>IF(ISNUMBER($B392),('INPUT | Operations'!$C396+'INPUT | Operations'!$C397)/2,"")</f>
        <v>351532</v>
      </c>
      <c r="D392" s="28">
        <f t="shared" ref="D392:D455" si="61">IF(ISNUMBER($B392),C392*0.3048/1000,"")</f>
        <v>107.1469536</v>
      </c>
      <c r="E392" s="26">
        <f>IF(ISNUMBER($B392),'INPUT | Operations'!$B397-'INPUT | Operations'!$B396,"")</f>
        <v>1</v>
      </c>
      <c r="F392" s="32">
        <f>IF(ISNUMBER($B392),IF('INPUT | Operations'!$B397&lt;Booster_BurnTime,1,IF('INPUT | Operations'!$B396&lt;=Booster_BurnTime,(Booster_BurnTime-'INPUT | Operations'!$B396)/('INPUT | Operations'!$B397-'INPUT | Operations'!$B396),0))*'INPUT | Operations'!$E396*NumberOfBoosters*NumberOfOps*$E392,"")</f>
        <v>0</v>
      </c>
      <c r="G392" s="34">
        <f t="shared" ref="G392:G455" si="62">IF(ISNUMBER($B392),Booster_H2O+MW_H2O/MW_H*Booster_H+MW_H2O/MW_H2*Booster_H2+Booster_OH,"")</f>
        <v>280.85624999999999</v>
      </c>
      <c r="H392" s="27">
        <f t="shared" ref="H392:H455" si="63">IF(ISNUMBER($B392),Booster_CO2+MW_CO2/MW_CO*(Booster_CO-$I392),"")</f>
        <v>34</v>
      </c>
      <c r="I392" s="27">
        <f t="shared" ref="I392:I455" si="64">IF(ISNUMBER($B392),MIN(0.0025*EXP(0.067*$D392)*(Booster_CO+Booster_CO2),Booster_CO),"")</f>
        <v>241</v>
      </c>
      <c r="J392" s="27">
        <f t="shared" ref="J392:J455" si="65">IF(ISNUMBER($B392),Booster_Al2O3,"")</f>
        <v>301</v>
      </c>
      <c r="K392" s="27">
        <f t="shared" ref="K392:K455" si="66">IF(ISNUMBER($B392),Booster_HCl+Booster_Cl+Booster_Cl2,"")</f>
        <v>215</v>
      </c>
      <c r="L392" s="27">
        <f t="shared" ref="L392:L455" si="67">IF(ISNUMBER($B392),Booster_NOx+33*EXP(-0.26*$D392),"")</f>
        <v>2.629347320815852E-11</v>
      </c>
      <c r="M392" s="32">
        <f t="shared" ref="M392:M455" si="68">IF(ISNUMBER($B392),Booster_BC*MAX(0.04,MIN(1,0.04*EXP(0.12*($D392-15)))),"")</f>
        <v>25</v>
      </c>
      <c r="N392" s="27">
        <f t="shared" si="60"/>
        <v>0</v>
      </c>
      <c r="O392" s="27">
        <f t="shared" si="60"/>
        <v>0</v>
      </c>
      <c r="P392" s="27">
        <f t="shared" si="60"/>
        <v>0</v>
      </c>
      <c r="Q392" s="27">
        <f t="shared" si="60"/>
        <v>0</v>
      </c>
      <c r="R392" s="27">
        <f t="shared" si="60"/>
        <v>0</v>
      </c>
      <c r="S392" s="27">
        <f t="shared" si="60"/>
        <v>0</v>
      </c>
      <c r="T392" s="32">
        <f t="shared" si="60"/>
        <v>0</v>
      </c>
      <c r="U392" s="10"/>
    </row>
    <row r="393" spans="1:21" x14ac:dyDescent="0.25">
      <c r="A393" s="10"/>
      <c r="B393" s="4">
        <f>IF(ISBLANK('INPUT | Operations'!$B398),"",COUNT('INPUT | Operations'!$B$12:$B397))</f>
        <v>386</v>
      </c>
      <c r="C393" s="27">
        <f>IF(ISNUMBER($B393),('INPUT | Operations'!$C397+'INPUT | Operations'!$C398)/2,"")</f>
        <v>351309</v>
      </c>
      <c r="D393" s="28">
        <f t="shared" si="61"/>
        <v>107.0789832</v>
      </c>
      <c r="E393" s="26">
        <f>IF(ISNUMBER($B393),'INPUT | Operations'!$B398-'INPUT | Operations'!$B397,"")</f>
        <v>1</v>
      </c>
      <c r="F393" s="32">
        <f>IF(ISNUMBER($B393),IF('INPUT | Operations'!$B398&lt;Booster_BurnTime,1,IF('INPUT | Operations'!$B397&lt;=Booster_BurnTime,(Booster_BurnTime-'INPUT | Operations'!$B397)/('INPUT | Operations'!$B398-'INPUT | Operations'!$B397),0))*'INPUT | Operations'!$E397*NumberOfBoosters*NumberOfOps*$E393,"")</f>
        <v>0</v>
      </c>
      <c r="G393" s="34">
        <f t="shared" si="62"/>
        <v>280.85624999999999</v>
      </c>
      <c r="H393" s="27">
        <f t="shared" si="63"/>
        <v>34</v>
      </c>
      <c r="I393" s="27">
        <f t="shared" si="64"/>
        <v>241</v>
      </c>
      <c r="J393" s="27">
        <f t="shared" si="65"/>
        <v>301</v>
      </c>
      <c r="K393" s="27">
        <f t="shared" si="66"/>
        <v>215</v>
      </c>
      <c r="L393" s="27">
        <f t="shared" si="67"/>
        <v>2.6762269615454411E-11</v>
      </c>
      <c r="M393" s="32">
        <f t="shared" si="68"/>
        <v>25</v>
      </c>
      <c r="N393" s="27">
        <f t="shared" si="60"/>
        <v>0</v>
      </c>
      <c r="O393" s="27">
        <f t="shared" si="60"/>
        <v>0</v>
      </c>
      <c r="P393" s="27">
        <f t="shared" si="60"/>
        <v>0</v>
      </c>
      <c r="Q393" s="27">
        <f t="shared" si="60"/>
        <v>0</v>
      </c>
      <c r="R393" s="27">
        <f t="shared" si="60"/>
        <v>0</v>
      </c>
      <c r="S393" s="27">
        <f t="shared" si="60"/>
        <v>0</v>
      </c>
      <c r="T393" s="32">
        <f t="shared" si="60"/>
        <v>0</v>
      </c>
      <c r="U393" s="10"/>
    </row>
    <row r="394" spans="1:21" x14ac:dyDescent="0.25">
      <c r="A394" s="10"/>
      <c r="B394" s="4">
        <f>IF(ISBLANK('INPUT | Operations'!$B399),"",COUNT('INPUT | Operations'!$B$12:$B398))</f>
        <v>387</v>
      </c>
      <c r="C394" s="27">
        <f>IF(ISNUMBER($B394),('INPUT | Operations'!$C398+'INPUT | Operations'!$C399)/2,"")</f>
        <v>351036</v>
      </c>
      <c r="D394" s="28">
        <f t="shared" si="61"/>
        <v>106.99577280000001</v>
      </c>
      <c r="E394" s="26">
        <f>IF(ISNUMBER($B394),'INPUT | Operations'!$B399-'INPUT | Operations'!$B398,"")</f>
        <v>1</v>
      </c>
      <c r="F394" s="32">
        <f>IF(ISNUMBER($B394),IF('INPUT | Operations'!$B399&lt;Booster_BurnTime,1,IF('INPUT | Operations'!$B398&lt;=Booster_BurnTime,(Booster_BurnTime-'INPUT | Operations'!$B398)/('INPUT | Operations'!$B399-'INPUT | Operations'!$B398),0))*'INPUT | Operations'!$E398*NumberOfBoosters*NumberOfOps*$E394,"")</f>
        <v>0</v>
      </c>
      <c r="G394" s="34">
        <f t="shared" si="62"/>
        <v>280.85624999999999</v>
      </c>
      <c r="H394" s="27">
        <f t="shared" si="63"/>
        <v>34</v>
      </c>
      <c r="I394" s="27">
        <f t="shared" si="64"/>
        <v>241</v>
      </c>
      <c r="J394" s="27">
        <f t="shared" si="65"/>
        <v>301</v>
      </c>
      <c r="K394" s="27">
        <f t="shared" si="66"/>
        <v>215</v>
      </c>
      <c r="L394" s="27">
        <f t="shared" si="67"/>
        <v>2.7347571989194713E-11</v>
      </c>
      <c r="M394" s="32">
        <f t="shared" si="68"/>
        <v>25</v>
      </c>
      <c r="N394" s="27">
        <f t="shared" si="60"/>
        <v>0</v>
      </c>
      <c r="O394" s="27">
        <f t="shared" si="60"/>
        <v>0</v>
      </c>
      <c r="P394" s="27">
        <f t="shared" si="60"/>
        <v>0</v>
      </c>
      <c r="Q394" s="27">
        <f t="shared" si="60"/>
        <v>0</v>
      </c>
      <c r="R394" s="27">
        <f t="shared" si="60"/>
        <v>0</v>
      </c>
      <c r="S394" s="27">
        <f t="shared" si="60"/>
        <v>0</v>
      </c>
      <c r="T394" s="32">
        <f t="shared" si="60"/>
        <v>0</v>
      </c>
      <c r="U394" s="10"/>
    </row>
    <row r="395" spans="1:21" x14ac:dyDescent="0.25">
      <c r="A395" s="10"/>
      <c r="B395" s="4">
        <f>IF(ISBLANK('INPUT | Operations'!$B400),"",COUNT('INPUT | Operations'!$B$12:$B399))</f>
        <v>388</v>
      </c>
      <c r="C395" s="27">
        <f>IF(ISNUMBER($B395),('INPUT | Operations'!$C399+'INPUT | Operations'!$C400)/2,"")</f>
        <v>350804</v>
      </c>
      <c r="D395" s="28">
        <f t="shared" si="61"/>
        <v>106.92505920000001</v>
      </c>
      <c r="E395" s="26">
        <f>IF(ISNUMBER($B395),'INPUT | Operations'!$B400-'INPUT | Operations'!$B399,"")</f>
        <v>1</v>
      </c>
      <c r="F395" s="32">
        <f>IF(ISNUMBER($B395),IF('INPUT | Operations'!$B400&lt;Booster_BurnTime,1,IF('INPUT | Operations'!$B399&lt;=Booster_BurnTime,(Booster_BurnTime-'INPUT | Operations'!$B399)/('INPUT | Operations'!$B400-'INPUT | Operations'!$B399),0))*'INPUT | Operations'!$E399*NumberOfBoosters*NumberOfOps*$E395,"")</f>
        <v>0</v>
      </c>
      <c r="G395" s="34">
        <f t="shared" si="62"/>
        <v>280.85624999999999</v>
      </c>
      <c r="H395" s="27">
        <f t="shared" si="63"/>
        <v>34</v>
      </c>
      <c r="I395" s="27">
        <f t="shared" si="64"/>
        <v>241</v>
      </c>
      <c r="J395" s="27">
        <f t="shared" si="65"/>
        <v>301</v>
      </c>
      <c r="K395" s="27">
        <f t="shared" si="66"/>
        <v>215</v>
      </c>
      <c r="L395" s="27">
        <f t="shared" si="67"/>
        <v>2.7855022337553186E-11</v>
      </c>
      <c r="M395" s="32">
        <f t="shared" si="68"/>
        <v>25</v>
      </c>
      <c r="N395" s="27">
        <f t="shared" si="60"/>
        <v>0</v>
      </c>
      <c r="O395" s="27">
        <f t="shared" si="60"/>
        <v>0</v>
      </c>
      <c r="P395" s="27">
        <f t="shared" si="60"/>
        <v>0</v>
      </c>
      <c r="Q395" s="27">
        <f t="shared" si="60"/>
        <v>0</v>
      </c>
      <c r="R395" s="27">
        <f t="shared" si="60"/>
        <v>0</v>
      </c>
      <c r="S395" s="27">
        <f t="shared" si="60"/>
        <v>0</v>
      </c>
      <c r="T395" s="32">
        <f t="shared" si="60"/>
        <v>0</v>
      </c>
      <c r="U395" s="10"/>
    </row>
    <row r="396" spans="1:21" x14ac:dyDescent="0.25">
      <c r="A396" s="10"/>
      <c r="B396" s="4">
        <f>IF(ISBLANK('INPUT | Operations'!$B401),"",COUNT('INPUT | Operations'!$B$12:$B400))</f>
        <v>389</v>
      </c>
      <c r="C396" s="27">
        <f>IF(ISNUMBER($B396),('INPUT | Operations'!$C400+'INPUT | Operations'!$C401)/2,"")</f>
        <v>350614.5</v>
      </c>
      <c r="D396" s="28">
        <f t="shared" si="61"/>
        <v>106.8672996</v>
      </c>
      <c r="E396" s="26">
        <f>IF(ISNUMBER($B396),'INPUT | Operations'!$B401-'INPUT | Operations'!$B400,"")</f>
        <v>1</v>
      </c>
      <c r="F396" s="32">
        <f>IF(ISNUMBER($B396),IF('INPUT | Operations'!$B401&lt;Booster_BurnTime,1,IF('INPUT | Operations'!$B400&lt;=Booster_BurnTime,(Booster_BurnTime-'INPUT | Operations'!$B400)/('INPUT | Operations'!$B401-'INPUT | Operations'!$B400),0))*'INPUT | Operations'!$E400*NumberOfBoosters*NumberOfOps*$E396,"")</f>
        <v>0</v>
      </c>
      <c r="G396" s="34">
        <f t="shared" si="62"/>
        <v>280.85624999999999</v>
      </c>
      <c r="H396" s="27">
        <f t="shared" si="63"/>
        <v>34</v>
      </c>
      <c r="I396" s="27">
        <f t="shared" si="64"/>
        <v>241</v>
      </c>
      <c r="J396" s="27">
        <f t="shared" si="65"/>
        <v>301</v>
      </c>
      <c r="K396" s="27">
        <f t="shared" si="66"/>
        <v>215</v>
      </c>
      <c r="L396" s="27">
        <f t="shared" si="67"/>
        <v>2.8276491811185882E-11</v>
      </c>
      <c r="M396" s="32">
        <f t="shared" si="68"/>
        <v>25</v>
      </c>
      <c r="N396" s="27">
        <f t="shared" si="60"/>
        <v>0</v>
      </c>
      <c r="O396" s="27">
        <f t="shared" si="60"/>
        <v>0</v>
      </c>
      <c r="P396" s="27">
        <f t="shared" si="60"/>
        <v>0</v>
      </c>
      <c r="Q396" s="27">
        <f t="shared" si="60"/>
        <v>0</v>
      </c>
      <c r="R396" s="27">
        <f t="shared" si="60"/>
        <v>0</v>
      </c>
      <c r="S396" s="27">
        <f t="shared" si="60"/>
        <v>0</v>
      </c>
      <c r="T396" s="32">
        <f t="shared" si="60"/>
        <v>0</v>
      </c>
      <c r="U396" s="10"/>
    </row>
    <row r="397" spans="1:21" x14ac:dyDescent="0.25">
      <c r="A397" s="10"/>
      <c r="B397" s="4">
        <f>IF(ISBLANK('INPUT | Operations'!$B402),"",COUNT('INPUT | Operations'!$B$12:$B401))</f>
        <v>390</v>
      </c>
      <c r="C397" s="27">
        <f>IF(ISNUMBER($B397),('INPUT | Operations'!$C401+'INPUT | Operations'!$C402)/2,"")</f>
        <v>350422</v>
      </c>
      <c r="D397" s="28">
        <f t="shared" si="61"/>
        <v>106.8086256</v>
      </c>
      <c r="E397" s="26">
        <f>IF(ISNUMBER($B397),'INPUT | Operations'!$B402-'INPUT | Operations'!$B401,"")</f>
        <v>1</v>
      </c>
      <c r="F397" s="32">
        <f>IF(ISNUMBER($B397),IF('INPUT | Operations'!$B402&lt;Booster_BurnTime,1,IF('INPUT | Operations'!$B401&lt;=Booster_BurnTime,(Booster_BurnTime-'INPUT | Operations'!$B401)/('INPUT | Operations'!$B402-'INPUT | Operations'!$B401),0))*'INPUT | Operations'!$E401*NumberOfBoosters*NumberOfOps*$E397,"")</f>
        <v>0</v>
      </c>
      <c r="G397" s="34">
        <f t="shared" si="62"/>
        <v>280.85624999999999</v>
      </c>
      <c r="H397" s="27">
        <f t="shared" si="63"/>
        <v>34</v>
      </c>
      <c r="I397" s="27">
        <f t="shared" si="64"/>
        <v>241</v>
      </c>
      <c r="J397" s="27">
        <f t="shared" si="65"/>
        <v>301</v>
      </c>
      <c r="K397" s="27">
        <f t="shared" si="66"/>
        <v>215</v>
      </c>
      <c r="L397" s="27">
        <f t="shared" si="67"/>
        <v>2.8711163561271423E-11</v>
      </c>
      <c r="M397" s="32">
        <f t="shared" si="68"/>
        <v>25</v>
      </c>
      <c r="N397" s="27">
        <f t="shared" si="60"/>
        <v>0</v>
      </c>
      <c r="O397" s="27">
        <f t="shared" si="60"/>
        <v>0</v>
      </c>
      <c r="P397" s="27">
        <f t="shared" si="60"/>
        <v>0</v>
      </c>
      <c r="Q397" s="27">
        <f t="shared" si="60"/>
        <v>0</v>
      </c>
      <c r="R397" s="27">
        <f t="shared" si="60"/>
        <v>0</v>
      </c>
      <c r="S397" s="27">
        <f t="shared" si="60"/>
        <v>0</v>
      </c>
      <c r="T397" s="32">
        <f t="shared" si="60"/>
        <v>0</v>
      </c>
      <c r="U397" s="10"/>
    </row>
    <row r="398" spans="1:21" x14ac:dyDescent="0.25">
      <c r="A398" s="10"/>
      <c r="B398" s="4">
        <f>IF(ISBLANK('INPUT | Operations'!$B403),"",COUNT('INPUT | Operations'!$B$12:$B402))</f>
        <v>391</v>
      </c>
      <c r="C398" s="27">
        <f>IF(ISNUMBER($B398),('INPUT | Operations'!$C402+'INPUT | Operations'!$C403)/2,"")</f>
        <v>350227</v>
      </c>
      <c r="D398" s="28">
        <f t="shared" si="61"/>
        <v>106.74918960000001</v>
      </c>
      <c r="E398" s="26">
        <f>IF(ISNUMBER($B398),'INPUT | Operations'!$B403-'INPUT | Operations'!$B402,"")</f>
        <v>1</v>
      </c>
      <c r="F398" s="32">
        <f>IF(ISNUMBER($B398),IF('INPUT | Operations'!$B403&lt;Booster_BurnTime,1,IF('INPUT | Operations'!$B402&lt;=Booster_BurnTime,(Booster_BurnTime-'INPUT | Operations'!$B402)/('INPUT | Operations'!$B403-'INPUT | Operations'!$B402),0))*'INPUT | Operations'!$E402*NumberOfBoosters*NumberOfOps*$E398,"")</f>
        <v>0</v>
      </c>
      <c r="G398" s="34">
        <f t="shared" si="62"/>
        <v>280.85624999999999</v>
      </c>
      <c r="H398" s="27">
        <f t="shared" si="63"/>
        <v>34</v>
      </c>
      <c r="I398" s="27">
        <f t="shared" si="64"/>
        <v>241</v>
      </c>
      <c r="J398" s="27">
        <f t="shared" si="65"/>
        <v>301</v>
      </c>
      <c r="K398" s="27">
        <f t="shared" si="66"/>
        <v>215</v>
      </c>
      <c r="L398" s="27">
        <f t="shared" si="67"/>
        <v>2.9158293439202593E-11</v>
      </c>
      <c r="M398" s="32">
        <f t="shared" si="68"/>
        <v>25</v>
      </c>
      <c r="N398" s="27">
        <f t="shared" si="60"/>
        <v>0</v>
      </c>
      <c r="O398" s="27">
        <f t="shared" si="60"/>
        <v>0</v>
      </c>
      <c r="P398" s="27">
        <f t="shared" si="60"/>
        <v>0</v>
      </c>
      <c r="Q398" s="27">
        <f t="shared" si="60"/>
        <v>0</v>
      </c>
      <c r="R398" s="27">
        <f t="shared" si="60"/>
        <v>0</v>
      </c>
      <c r="S398" s="27">
        <f t="shared" si="60"/>
        <v>0</v>
      </c>
      <c r="T398" s="32">
        <f t="shared" si="60"/>
        <v>0</v>
      </c>
      <c r="U398" s="10"/>
    </row>
    <row r="399" spans="1:21" x14ac:dyDescent="0.25">
      <c r="A399" s="10"/>
      <c r="B399" s="4">
        <f>IF(ISBLANK('INPUT | Operations'!$B404),"",COUNT('INPUT | Operations'!$B$12:$B403))</f>
        <v>392</v>
      </c>
      <c r="C399" s="27">
        <f>IF(ISNUMBER($B399),('INPUT | Operations'!$C403+'INPUT | Operations'!$C404)/2,"")</f>
        <v>350030</v>
      </c>
      <c r="D399" s="28">
        <f t="shared" si="61"/>
        <v>106.689144</v>
      </c>
      <c r="E399" s="26">
        <f>IF(ISNUMBER($B399),'INPUT | Operations'!$B404-'INPUT | Operations'!$B403,"")</f>
        <v>1</v>
      </c>
      <c r="F399" s="32">
        <f>IF(ISNUMBER($B399),IF('INPUT | Operations'!$B404&lt;Booster_BurnTime,1,IF('INPUT | Operations'!$B403&lt;=Booster_BurnTime,(Booster_BurnTime-'INPUT | Operations'!$B403)/('INPUT | Operations'!$B404-'INPUT | Operations'!$B403),0))*'INPUT | Operations'!$E403*NumberOfBoosters*NumberOfOps*$E399,"")</f>
        <v>0</v>
      </c>
      <c r="G399" s="34">
        <f t="shared" si="62"/>
        <v>280.85624999999999</v>
      </c>
      <c r="H399" s="27">
        <f t="shared" si="63"/>
        <v>34</v>
      </c>
      <c r="I399" s="27">
        <f t="shared" si="64"/>
        <v>241</v>
      </c>
      <c r="J399" s="27">
        <f t="shared" si="65"/>
        <v>301</v>
      </c>
      <c r="K399" s="27">
        <f t="shared" si="66"/>
        <v>215</v>
      </c>
      <c r="L399" s="27">
        <f t="shared" si="67"/>
        <v>2.9617080457704273E-11</v>
      </c>
      <c r="M399" s="32">
        <f t="shared" si="68"/>
        <v>25</v>
      </c>
      <c r="N399" s="27">
        <f t="shared" si="60"/>
        <v>0</v>
      </c>
      <c r="O399" s="27">
        <f t="shared" si="60"/>
        <v>0</v>
      </c>
      <c r="P399" s="27">
        <f t="shared" si="60"/>
        <v>0</v>
      </c>
      <c r="Q399" s="27">
        <f t="shared" si="60"/>
        <v>0</v>
      </c>
      <c r="R399" s="27">
        <f t="shared" si="60"/>
        <v>0</v>
      </c>
      <c r="S399" s="27">
        <f t="shared" si="60"/>
        <v>0</v>
      </c>
      <c r="T399" s="32">
        <f t="shared" si="60"/>
        <v>0</v>
      </c>
      <c r="U399" s="10"/>
    </row>
    <row r="400" spans="1:21" x14ac:dyDescent="0.25">
      <c r="A400" s="10"/>
      <c r="B400" s="4">
        <f>IF(ISBLANK('INPUT | Operations'!$B405),"",COUNT('INPUT | Operations'!$B$12:$B404))</f>
        <v>393</v>
      </c>
      <c r="C400" s="27">
        <f>IF(ISNUMBER($B400),('INPUT | Operations'!$C404+'INPUT | Operations'!$C405)/2,"")</f>
        <v>349830.5</v>
      </c>
      <c r="D400" s="28">
        <f t="shared" si="61"/>
        <v>106.62833639999999</v>
      </c>
      <c r="E400" s="26">
        <f>IF(ISNUMBER($B400),'INPUT | Operations'!$B405-'INPUT | Operations'!$B404,"")</f>
        <v>1</v>
      </c>
      <c r="F400" s="32">
        <f>IF(ISNUMBER($B400),IF('INPUT | Operations'!$B405&lt;Booster_BurnTime,1,IF('INPUT | Operations'!$B404&lt;=Booster_BurnTime,(Booster_BurnTime-'INPUT | Operations'!$B404)/('INPUT | Operations'!$B405-'INPUT | Operations'!$B404),0))*'INPUT | Operations'!$E404*NumberOfBoosters*NumberOfOps*$E400,"")</f>
        <v>0</v>
      </c>
      <c r="G400" s="34">
        <f t="shared" si="62"/>
        <v>280.85624999999999</v>
      </c>
      <c r="H400" s="27">
        <f t="shared" si="63"/>
        <v>34</v>
      </c>
      <c r="I400" s="27">
        <f t="shared" si="64"/>
        <v>241</v>
      </c>
      <c r="J400" s="27">
        <f t="shared" si="65"/>
        <v>301</v>
      </c>
      <c r="K400" s="27">
        <f t="shared" si="66"/>
        <v>215</v>
      </c>
      <c r="L400" s="27">
        <f t="shared" si="67"/>
        <v>3.008904684673676E-11</v>
      </c>
      <c r="M400" s="32">
        <f t="shared" si="68"/>
        <v>25</v>
      </c>
      <c r="N400" s="27">
        <f t="shared" si="60"/>
        <v>0</v>
      </c>
      <c r="O400" s="27">
        <f t="shared" si="60"/>
        <v>0</v>
      </c>
      <c r="P400" s="27">
        <f t="shared" si="60"/>
        <v>0</v>
      </c>
      <c r="Q400" s="27">
        <f t="shared" si="60"/>
        <v>0</v>
      </c>
      <c r="R400" s="27">
        <f t="shared" si="60"/>
        <v>0</v>
      </c>
      <c r="S400" s="27">
        <f t="shared" si="60"/>
        <v>0</v>
      </c>
      <c r="T400" s="32">
        <f t="shared" si="60"/>
        <v>0</v>
      </c>
      <c r="U400" s="10"/>
    </row>
    <row r="401" spans="1:21" x14ac:dyDescent="0.25">
      <c r="A401" s="10"/>
      <c r="B401" s="4">
        <f>IF(ISBLANK('INPUT | Operations'!$B406),"",COUNT('INPUT | Operations'!$B$12:$B405))</f>
        <v>394</v>
      </c>
      <c r="C401" s="27">
        <f>IF(ISNUMBER($B401),('INPUT | Operations'!$C405+'INPUT | Operations'!$C406)/2,"")</f>
        <v>349629</v>
      </c>
      <c r="D401" s="28">
        <f t="shared" si="61"/>
        <v>106.5669192</v>
      </c>
      <c r="E401" s="26">
        <f>IF(ISNUMBER($B401),'INPUT | Operations'!$B406-'INPUT | Operations'!$B405,"")</f>
        <v>1</v>
      </c>
      <c r="F401" s="32">
        <f>IF(ISNUMBER($B401),IF('INPUT | Operations'!$B406&lt;Booster_BurnTime,1,IF('INPUT | Operations'!$B405&lt;=Booster_BurnTime,(Booster_BurnTime-'INPUT | Operations'!$B405)/('INPUT | Operations'!$B406-'INPUT | Operations'!$B405),0))*'INPUT | Operations'!$E405*NumberOfBoosters*NumberOfOps*$E401,"")</f>
        <v>0</v>
      </c>
      <c r="G401" s="34">
        <f t="shared" si="62"/>
        <v>280.85624999999999</v>
      </c>
      <c r="H401" s="27">
        <f t="shared" si="63"/>
        <v>34</v>
      </c>
      <c r="I401" s="27">
        <f t="shared" si="64"/>
        <v>241</v>
      </c>
      <c r="J401" s="27">
        <f t="shared" si="65"/>
        <v>301</v>
      </c>
      <c r="K401" s="27">
        <f t="shared" si="66"/>
        <v>215</v>
      </c>
      <c r="L401" s="27">
        <f t="shared" si="67"/>
        <v>3.0573379684786889E-11</v>
      </c>
      <c r="M401" s="32">
        <f t="shared" si="68"/>
        <v>25</v>
      </c>
      <c r="N401" s="27">
        <f t="shared" si="60"/>
        <v>0</v>
      </c>
      <c r="O401" s="27">
        <f t="shared" si="60"/>
        <v>0</v>
      </c>
      <c r="P401" s="27">
        <f t="shared" si="60"/>
        <v>0</v>
      </c>
      <c r="Q401" s="27">
        <f t="shared" si="60"/>
        <v>0</v>
      </c>
      <c r="R401" s="27">
        <f t="shared" si="60"/>
        <v>0</v>
      </c>
      <c r="S401" s="27">
        <f t="shared" si="60"/>
        <v>0</v>
      </c>
      <c r="T401" s="32">
        <f t="shared" si="60"/>
        <v>0</v>
      </c>
      <c r="U401" s="10"/>
    </row>
    <row r="402" spans="1:21" x14ac:dyDescent="0.25">
      <c r="A402" s="10"/>
      <c r="B402" s="4">
        <f>IF(ISBLANK('INPUT | Operations'!$B407),"",COUNT('INPUT | Operations'!$B$12:$B406))</f>
        <v>395</v>
      </c>
      <c r="C402" s="27">
        <f>IF(ISNUMBER($B402),('INPUT | Operations'!$C406+'INPUT | Operations'!$C407)/2,"")</f>
        <v>349425.5</v>
      </c>
      <c r="D402" s="28">
        <f t="shared" si="61"/>
        <v>106.50489240000002</v>
      </c>
      <c r="E402" s="26">
        <f>IF(ISNUMBER($B402),'INPUT | Operations'!$B407-'INPUT | Operations'!$B406,"")</f>
        <v>1</v>
      </c>
      <c r="F402" s="32">
        <f>IF(ISNUMBER($B402),IF('INPUT | Operations'!$B407&lt;Booster_BurnTime,1,IF('INPUT | Operations'!$B406&lt;=Booster_BurnTime,(Booster_BurnTime-'INPUT | Operations'!$B406)/('INPUT | Operations'!$B407-'INPUT | Operations'!$B406),0))*'INPUT | Operations'!$E406*NumberOfBoosters*NumberOfOps*$E402,"")</f>
        <v>0</v>
      </c>
      <c r="G402" s="34">
        <f t="shared" si="62"/>
        <v>280.85624999999999</v>
      </c>
      <c r="H402" s="27">
        <f t="shared" si="63"/>
        <v>34</v>
      </c>
      <c r="I402" s="27">
        <f t="shared" si="64"/>
        <v>241</v>
      </c>
      <c r="J402" s="27">
        <f t="shared" si="65"/>
        <v>301</v>
      </c>
      <c r="K402" s="27">
        <f t="shared" si="66"/>
        <v>215</v>
      </c>
      <c r="L402" s="27">
        <f t="shared" si="67"/>
        <v>3.1070432807805826E-11</v>
      </c>
      <c r="M402" s="32">
        <f t="shared" si="68"/>
        <v>25</v>
      </c>
      <c r="N402" s="27">
        <f t="shared" si="60"/>
        <v>0</v>
      </c>
      <c r="O402" s="27">
        <f t="shared" si="60"/>
        <v>0</v>
      </c>
      <c r="P402" s="27">
        <f t="shared" si="60"/>
        <v>0</v>
      </c>
      <c r="Q402" s="27">
        <f t="shared" si="60"/>
        <v>0</v>
      </c>
      <c r="R402" s="27">
        <f t="shared" si="60"/>
        <v>0</v>
      </c>
      <c r="S402" s="27">
        <f t="shared" si="60"/>
        <v>0</v>
      </c>
      <c r="T402" s="32">
        <f t="shared" si="60"/>
        <v>0</v>
      </c>
      <c r="U402" s="10"/>
    </row>
    <row r="403" spans="1:21" x14ac:dyDescent="0.25">
      <c r="A403" s="10"/>
      <c r="B403" s="4">
        <f>IF(ISBLANK('INPUT | Operations'!$B408),"",COUNT('INPUT | Operations'!$B$12:$B407))</f>
        <v>396</v>
      </c>
      <c r="C403" s="27">
        <f>IF(ISNUMBER($B403),('INPUT | Operations'!$C407+'INPUT | Operations'!$C408)/2,"")</f>
        <v>349220</v>
      </c>
      <c r="D403" s="28">
        <f t="shared" si="61"/>
        <v>106.44225600000001</v>
      </c>
      <c r="E403" s="26">
        <f>IF(ISNUMBER($B403),'INPUT | Operations'!$B408-'INPUT | Operations'!$B407,"")</f>
        <v>1</v>
      </c>
      <c r="F403" s="32">
        <f>IF(ISNUMBER($B403),IF('INPUT | Operations'!$B408&lt;Booster_BurnTime,1,IF('INPUT | Operations'!$B407&lt;=Booster_BurnTime,(Booster_BurnTime-'INPUT | Operations'!$B407)/('INPUT | Operations'!$B408-'INPUT | Operations'!$B407),0))*'INPUT | Operations'!$E407*NumberOfBoosters*NumberOfOps*$E403,"")</f>
        <v>0</v>
      </c>
      <c r="G403" s="34">
        <f t="shared" si="62"/>
        <v>280.85624999999999</v>
      </c>
      <c r="H403" s="27">
        <f t="shared" si="63"/>
        <v>34</v>
      </c>
      <c r="I403" s="27">
        <f t="shared" si="64"/>
        <v>241</v>
      </c>
      <c r="J403" s="27">
        <f t="shared" si="65"/>
        <v>301</v>
      </c>
      <c r="K403" s="27">
        <f t="shared" si="66"/>
        <v>215</v>
      </c>
      <c r="L403" s="27">
        <f t="shared" si="67"/>
        <v>3.1580571873740427E-11</v>
      </c>
      <c r="M403" s="32">
        <f t="shared" si="68"/>
        <v>25</v>
      </c>
      <c r="N403" s="27">
        <f t="shared" si="60"/>
        <v>0</v>
      </c>
      <c r="O403" s="27">
        <f t="shared" si="60"/>
        <v>0</v>
      </c>
      <c r="P403" s="27">
        <f t="shared" si="60"/>
        <v>0</v>
      </c>
      <c r="Q403" s="27">
        <f t="shared" si="60"/>
        <v>0</v>
      </c>
      <c r="R403" s="27">
        <f t="shared" si="60"/>
        <v>0</v>
      </c>
      <c r="S403" s="27">
        <f t="shared" si="60"/>
        <v>0</v>
      </c>
      <c r="T403" s="32">
        <f t="shared" si="60"/>
        <v>0</v>
      </c>
      <c r="U403" s="10"/>
    </row>
    <row r="404" spans="1:21" x14ac:dyDescent="0.25">
      <c r="A404" s="10"/>
      <c r="B404" s="4">
        <f>IF(ISBLANK('INPUT | Operations'!$B409),"",COUNT('INPUT | Operations'!$B$12:$B408))</f>
        <v>397</v>
      </c>
      <c r="C404" s="27">
        <f>IF(ISNUMBER($B404),('INPUT | Operations'!$C408+'INPUT | Operations'!$C409)/2,"")</f>
        <v>349012.5</v>
      </c>
      <c r="D404" s="28">
        <f t="shared" si="61"/>
        <v>106.37901000000001</v>
      </c>
      <c r="E404" s="26">
        <f>IF(ISNUMBER($B404),'INPUT | Operations'!$B409-'INPUT | Operations'!$B408,"")</f>
        <v>1</v>
      </c>
      <c r="F404" s="32">
        <f>IF(ISNUMBER($B404),IF('INPUT | Operations'!$B409&lt;Booster_BurnTime,1,IF('INPUT | Operations'!$B408&lt;=Booster_BurnTime,(Booster_BurnTime-'INPUT | Operations'!$B408)/('INPUT | Operations'!$B409-'INPUT | Operations'!$B408),0))*'INPUT | Operations'!$E408*NumberOfBoosters*NumberOfOps*$E404,"")</f>
        <v>0</v>
      </c>
      <c r="G404" s="34">
        <f t="shared" si="62"/>
        <v>280.85624999999999</v>
      </c>
      <c r="H404" s="27">
        <f t="shared" si="63"/>
        <v>34</v>
      </c>
      <c r="I404" s="27">
        <f t="shared" si="64"/>
        <v>241</v>
      </c>
      <c r="J404" s="27">
        <f t="shared" si="65"/>
        <v>301</v>
      </c>
      <c r="K404" s="27">
        <f t="shared" si="66"/>
        <v>215</v>
      </c>
      <c r="L404" s="27">
        <f t="shared" si="67"/>
        <v>3.2104174788469655E-11</v>
      </c>
      <c r="M404" s="32">
        <f t="shared" si="68"/>
        <v>25</v>
      </c>
      <c r="N404" s="27">
        <f t="shared" si="60"/>
        <v>0</v>
      </c>
      <c r="O404" s="27">
        <f t="shared" si="60"/>
        <v>0</v>
      </c>
      <c r="P404" s="27">
        <f t="shared" si="60"/>
        <v>0</v>
      </c>
      <c r="Q404" s="27">
        <f t="shared" si="60"/>
        <v>0</v>
      </c>
      <c r="R404" s="27">
        <f t="shared" si="60"/>
        <v>0</v>
      </c>
      <c r="S404" s="27">
        <f t="shared" si="60"/>
        <v>0</v>
      </c>
      <c r="T404" s="32">
        <f t="shared" si="60"/>
        <v>0</v>
      </c>
      <c r="U404" s="10"/>
    </row>
    <row r="405" spans="1:21" x14ac:dyDescent="0.25">
      <c r="A405" s="10"/>
      <c r="B405" s="4">
        <f>IF(ISBLANK('INPUT | Operations'!$B410),"",COUNT('INPUT | Operations'!$B$12:$B409))</f>
        <v>398</v>
      </c>
      <c r="C405" s="27">
        <f>IF(ISNUMBER($B405),('INPUT | Operations'!$C409+'INPUT | Operations'!$C410)/2,"")</f>
        <v>348803</v>
      </c>
      <c r="D405" s="28">
        <f t="shared" si="61"/>
        <v>106.3151544</v>
      </c>
      <c r="E405" s="26">
        <f>IF(ISNUMBER($B405),'INPUT | Operations'!$B410-'INPUT | Operations'!$B409,"")</f>
        <v>1</v>
      </c>
      <c r="F405" s="32">
        <f>IF(ISNUMBER($B405),IF('INPUT | Operations'!$B410&lt;Booster_BurnTime,1,IF('INPUT | Operations'!$B409&lt;=Booster_BurnTime,(Booster_BurnTime-'INPUT | Operations'!$B409)/('INPUT | Operations'!$B410-'INPUT | Operations'!$B409),0))*'INPUT | Operations'!$E409*NumberOfBoosters*NumberOfOps*$E405,"")</f>
        <v>0</v>
      </c>
      <c r="G405" s="34">
        <f t="shared" si="62"/>
        <v>280.85624999999999</v>
      </c>
      <c r="H405" s="27">
        <f t="shared" si="63"/>
        <v>34</v>
      </c>
      <c r="I405" s="27">
        <f t="shared" si="64"/>
        <v>241</v>
      </c>
      <c r="J405" s="27">
        <f t="shared" si="65"/>
        <v>301</v>
      </c>
      <c r="K405" s="27">
        <f t="shared" si="66"/>
        <v>215</v>
      </c>
      <c r="L405" s="27">
        <f t="shared" si="67"/>
        <v>3.2641632148489429E-11</v>
      </c>
      <c r="M405" s="32">
        <f t="shared" si="68"/>
        <v>25</v>
      </c>
      <c r="N405" s="27">
        <f t="shared" si="60"/>
        <v>0</v>
      </c>
      <c r="O405" s="27">
        <f t="shared" si="60"/>
        <v>0</v>
      </c>
      <c r="P405" s="27">
        <f t="shared" si="60"/>
        <v>0</v>
      </c>
      <c r="Q405" s="27">
        <f t="shared" si="60"/>
        <v>0</v>
      </c>
      <c r="R405" s="27">
        <f t="shared" si="60"/>
        <v>0</v>
      </c>
      <c r="S405" s="27">
        <f t="shared" si="60"/>
        <v>0</v>
      </c>
      <c r="T405" s="32">
        <f t="shared" si="60"/>
        <v>0</v>
      </c>
      <c r="U405" s="10"/>
    </row>
    <row r="406" spans="1:21" x14ac:dyDescent="0.25">
      <c r="A406" s="10"/>
      <c r="B406" s="4">
        <f>IF(ISBLANK('INPUT | Operations'!$B411),"",COUNT('INPUT | Operations'!$B$12:$B410))</f>
        <v>399</v>
      </c>
      <c r="C406" s="27">
        <f>IF(ISNUMBER($B406),('INPUT | Operations'!$C410+'INPUT | Operations'!$C411)/2,"")</f>
        <v>348591.5</v>
      </c>
      <c r="D406" s="28">
        <f t="shared" si="61"/>
        <v>106.25068920000001</v>
      </c>
      <c r="E406" s="26">
        <f>IF(ISNUMBER($B406),'INPUT | Operations'!$B411-'INPUT | Operations'!$B410,"")</f>
        <v>1</v>
      </c>
      <c r="F406" s="32">
        <f>IF(ISNUMBER($B406),IF('INPUT | Operations'!$B411&lt;Booster_BurnTime,1,IF('INPUT | Operations'!$B410&lt;=Booster_BurnTime,(Booster_BurnTime-'INPUT | Operations'!$B410)/('INPUT | Operations'!$B411-'INPUT | Operations'!$B410),0))*'INPUT | Operations'!$E410*NumberOfBoosters*NumberOfOps*$E406,"")</f>
        <v>0</v>
      </c>
      <c r="G406" s="34">
        <f t="shared" si="62"/>
        <v>280.85624999999999</v>
      </c>
      <c r="H406" s="27">
        <f t="shared" si="63"/>
        <v>34</v>
      </c>
      <c r="I406" s="27">
        <f t="shared" si="64"/>
        <v>241</v>
      </c>
      <c r="J406" s="27">
        <f t="shared" si="65"/>
        <v>301</v>
      </c>
      <c r="K406" s="27">
        <f t="shared" si="66"/>
        <v>215</v>
      </c>
      <c r="L406" s="27">
        <f t="shared" si="67"/>
        <v>3.3193347701040801E-11</v>
      </c>
      <c r="M406" s="32">
        <f t="shared" si="68"/>
        <v>25</v>
      </c>
      <c r="N406" s="27">
        <f t="shared" si="60"/>
        <v>0</v>
      </c>
      <c r="O406" s="27">
        <f t="shared" si="60"/>
        <v>0</v>
      </c>
      <c r="P406" s="27">
        <f t="shared" si="60"/>
        <v>0</v>
      </c>
      <c r="Q406" s="27">
        <f t="shared" si="60"/>
        <v>0</v>
      </c>
      <c r="R406" s="27">
        <f t="shared" si="60"/>
        <v>0</v>
      </c>
      <c r="S406" s="27">
        <f t="shared" si="60"/>
        <v>0</v>
      </c>
      <c r="T406" s="32">
        <f t="shared" si="60"/>
        <v>0</v>
      </c>
      <c r="U406" s="10"/>
    </row>
    <row r="407" spans="1:21" x14ac:dyDescent="0.25">
      <c r="A407" s="10"/>
      <c r="B407" s="4">
        <f>IF(ISBLANK('INPUT | Operations'!$B412),"",COUNT('INPUT | Operations'!$B$12:$B411))</f>
        <v>400</v>
      </c>
      <c r="C407" s="27">
        <f>IF(ISNUMBER($B407),('INPUT | Operations'!$C411+'INPUT | Operations'!$C412)/2,"")</f>
        <v>348378.5</v>
      </c>
      <c r="D407" s="28">
        <f t="shared" si="61"/>
        <v>106.18576680000001</v>
      </c>
      <c r="E407" s="26">
        <f>IF(ISNUMBER($B407),'INPUT | Operations'!$B412-'INPUT | Operations'!$B411,"")</f>
        <v>1</v>
      </c>
      <c r="F407" s="32">
        <f>IF(ISNUMBER($B407),IF('INPUT | Operations'!$B412&lt;Booster_BurnTime,1,IF('INPUT | Operations'!$B411&lt;=Booster_BurnTime,(Booster_BurnTime-'INPUT | Operations'!$B411)/('INPUT | Operations'!$B412-'INPUT | Operations'!$B411),0))*'INPUT | Operations'!$E411*NumberOfBoosters*NumberOfOps*$E407,"")</f>
        <v>0</v>
      </c>
      <c r="G407" s="34">
        <f t="shared" si="62"/>
        <v>280.85624999999999</v>
      </c>
      <c r="H407" s="27">
        <f t="shared" si="63"/>
        <v>34</v>
      </c>
      <c r="I407" s="27">
        <f t="shared" si="64"/>
        <v>241</v>
      </c>
      <c r="J407" s="27">
        <f t="shared" si="65"/>
        <v>301</v>
      </c>
      <c r="K407" s="27">
        <f t="shared" si="66"/>
        <v>215</v>
      </c>
      <c r="L407" s="27">
        <f t="shared" si="67"/>
        <v>3.3758401153028216E-11</v>
      </c>
      <c r="M407" s="32">
        <f t="shared" si="68"/>
        <v>25</v>
      </c>
      <c r="N407" s="27">
        <f t="shared" si="60"/>
        <v>0</v>
      </c>
      <c r="O407" s="27">
        <f t="shared" si="60"/>
        <v>0</v>
      </c>
      <c r="P407" s="27">
        <f t="shared" si="60"/>
        <v>0</v>
      </c>
      <c r="Q407" s="27">
        <f t="shared" si="60"/>
        <v>0</v>
      </c>
      <c r="R407" s="27">
        <f t="shared" si="60"/>
        <v>0</v>
      </c>
      <c r="S407" s="27">
        <f t="shared" si="60"/>
        <v>0</v>
      </c>
      <c r="T407" s="32">
        <f t="shared" si="60"/>
        <v>0</v>
      </c>
      <c r="U407" s="10"/>
    </row>
    <row r="408" spans="1:21" x14ac:dyDescent="0.25">
      <c r="A408" s="10"/>
      <c r="B408" s="4">
        <f>IF(ISBLANK('INPUT | Operations'!$B413),"",COUNT('INPUT | Operations'!$B$12:$B412))</f>
        <v>401</v>
      </c>
      <c r="C408" s="27">
        <f>IF(ISNUMBER($B408),('INPUT | Operations'!$C412+'INPUT | Operations'!$C413)/2,"")</f>
        <v>348164</v>
      </c>
      <c r="D408" s="28">
        <f t="shared" si="61"/>
        <v>106.12038720000001</v>
      </c>
      <c r="E408" s="26">
        <f>IF(ISNUMBER($B408),'INPUT | Operations'!$B413-'INPUT | Operations'!$B412,"")</f>
        <v>1</v>
      </c>
      <c r="F408" s="32">
        <f>IF(ISNUMBER($B408),IF('INPUT | Operations'!$B413&lt;Booster_BurnTime,1,IF('INPUT | Operations'!$B412&lt;=Booster_BurnTime,(Booster_BurnTime-'INPUT | Operations'!$B412)/('INPUT | Operations'!$B413-'INPUT | Operations'!$B412),0))*'INPUT | Operations'!$E412*NumberOfBoosters*NumberOfOps*$E408,"")</f>
        <v>0</v>
      </c>
      <c r="G408" s="34">
        <f t="shared" si="62"/>
        <v>280.85624999999999</v>
      </c>
      <c r="H408" s="27">
        <f t="shared" si="63"/>
        <v>34</v>
      </c>
      <c r="I408" s="27">
        <f t="shared" si="64"/>
        <v>241</v>
      </c>
      <c r="J408" s="27">
        <f t="shared" si="65"/>
        <v>301</v>
      </c>
      <c r="K408" s="27">
        <f t="shared" si="66"/>
        <v>215</v>
      </c>
      <c r="L408" s="27">
        <f t="shared" si="67"/>
        <v>3.4337155046302346E-11</v>
      </c>
      <c r="M408" s="32">
        <f t="shared" si="68"/>
        <v>25</v>
      </c>
      <c r="N408" s="27">
        <f t="shared" si="60"/>
        <v>0</v>
      </c>
      <c r="O408" s="27">
        <f t="shared" si="60"/>
        <v>0</v>
      </c>
      <c r="P408" s="27">
        <f t="shared" si="60"/>
        <v>0</v>
      </c>
      <c r="Q408" s="27">
        <f t="shared" si="60"/>
        <v>0</v>
      </c>
      <c r="R408" s="27">
        <f t="shared" si="60"/>
        <v>0</v>
      </c>
      <c r="S408" s="27">
        <f t="shared" si="60"/>
        <v>0</v>
      </c>
      <c r="T408" s="32">
        <f t="shared" si="60"/>
        <v>0</v>
      </c>
      <c r="U408" s="10"/>
    </row>
    <row r="409" spans="1:21" x14ac:dyDescent="0.25">
      <c r="A409" s="10"/>
      <c r="B409" s="4">
        <f>IF(ISBLANK('INPUT | Operations'!$B414),"",COUNT('INPUT | Operations'!$B$12:$B413))</f>
        <v>402</v>
      </c>
      <c r="C409" s="27">
        <f>IF(ISNUMBER($B409),('INPUT | Operations'!$C413+'INPUT | Operations'!$C414)/2,"")</f>
        <v>347947.5</v>
      </c>
      <c r="D409" s="28">
        <f t="shared" si="61"/>
        <v>106.05439800000001</v>
      </c>
      <c r="E409" s="26">
        <f>IF(ISNUMBER($B409),'INPUT | Operations'!$B414-'INPUT | Operations'!$B413,"")</f>
        <v>1</v>
      </c>
      <c r="F409" s="32">
        <f>IF(ISNUMBER($B409),IF('INPUT | Operations'!$B414&lt;Booster_BurnTime,1,IF('INPUT | Operations'!$B413&lt;=Booster_BurnTime,(Booster_BurnTime-'INPUT | Operations'!$B413)/('INPUT | Operations'!$B414-'INPUT | Operations'!$B413),0))*'INPUT | Operations'!$E413*NumberOfBoosters*NumberOfOps*$E409,"")</f>
        <v>0</v>
      </c>
      <c r="G409" s="34">
        <f t="shared" si="62"/>
        <v>280.85624999999999</v>
      </c>
      <c r="H409" s="27">
        <f t="shared" si="63"/>
        <v>34</v>
      </c>
      <c r="I409" s="27">
        <f t="shared" si="64"/>
        <v>241</v>
      </c>
      <c r="J409" s="27">
        <f t="shared" si="65"/>
        <v>301</v>
      </c>
      <c r="K409" s="27">
        <f t="shared" si="66"/>
        <v>215</v>
      </c>
      <c r="L409" s="27">
        <f t="shared" si="67"/>
        <v>3.4931367137223334E-11</v>
      </c>
      <c r="M409" s="32">
        <f t="shared" si="68"/>
        <v>25</v>
      </c>
      <c r="N409" s="27">
        <f t="shared" si="60"/>
        <v>0</v>
      </c>
      <c r="O409" s="27">
        <f t="shared" si="60"/>
        <v>0</v>
      </c>
      <c r="P409" s="27">
        <f t="shared" si="60"/>
        <v>0</v>
      </c>
      <c r="Q409" s="27">
        <f t="shared" si="60"/>
        <v>0</v>
      </c>
      <c r="R409" s="27">
        <f t="shared" si="60"/>
        <v>0</v>
      </c>
      <c r="S409" s="27">
        <f t="shared" ref="N409:T446" si="69">IFERROR($F409*L409/1000,"")</f>
        <v>0</v>
      </c>
      <c r="T409" s="32">
        <f t="shared" si="69"/>
        <v>0</v>
      </c>
      <c r="U409" s="10"/>
    </row>
    <row r="410" spans="1:21" x14ac:dyDescent="0.25">
      <c r="A410" s="10"/>
      <c r="B410" s="4">
        <f>IF(ISBLANK('INPUT | Operations'!$B415),"",COUNT('INPUT | Operations'!$B$12:$B414))</f>
        <v>403</v>
      </c>
      <c r="C410" s="27">
        <f>IF(ISNUMBER($B410),('INPUT | Operations'!$C414+'INPUT | Operations'!$C415)/2,"")</f>
        <v>347730</v>
      </c>
      <c r="D410" s="28">
        <f t="shared" si="61"/>
        <v>105.98810400000001</v>
      </c>
      <c r="E410" s="26">
        <f>IF(ISNUMBER($B410),'INPUT | Operations'!$B415-'INPUT | Operations'!$B414,"")</f>
        <v>1</v>
      </c>
      <c r="F410" s="32">
        <f>IF(ISNUMBER($B410),IF('INPUT | Operations'!$B415&lt;Booster_BurnTime,1,IF('INPUT | Operations'!$B414&lt;=Booster_BurnTime,(Booster_BurnTime-'INPUT | Operations'!$B414)/('INPUT | Operations'!$B415-'INPUT | Operations'!$B414),0))*'INPUT | Operations'!$E414*NumberOfBoosters*NumberOfOps*$E410,"")</f>
        <v>0</v>
      </c>
      <c r="G410" s="34">
        <f t="shared" si="62"/>
        <v>280.85624999999999</v>
      </c>
      <c r="H410" s="27">
        <f t="shared" si="63"/>
        <v>34</v>
      </c>
      <c r="I410" s="27">
        <f t="shared" si="64"/>
        <v>241</v>
      </c>
      <c r="J410" s="27">
        <f t="shared" si="65"/>
        <v>301</v>
      </c>
      <c r="K410" s="27">
        <f t="shared" si="66"/>
        <v>215</v>
      </c>
      <c r="L410" s="27">
        <f t="shared" si="67"/>
        <v>3.5538678457890378E-11</v>
      </c>
      <c r="M410" s="32">
        <f t="shared" si="68"/>
        <v>25</v>
      </c>
      <c r="N410" s="27">
        <f t="shared" si="69"/>
        <v>0</v>
      </c>
      <c r="O410" s="27">
        <f t="shared" si="69"/>
        <v>0</v>
      </c>
      <c r="P410" s="27">
        <f t="shared" si="69"/>
        <v>0</v>
      </c>
      <c r="Q410" s="27">
        <f t="shared" si="69"/>
        <v>0</v>
      </c>
      <c r="R410" s="27">
        <f t="shared" si="69"/>
        <v>0</v>
      </c>
      <c r="S410" s="27">
        <f t="shared" si="69"/>
        <v>0</v>
      </c>
      <c r="T410" s="32">
        <f t="shared" si="69"/>
        <v>0</v>
      </c>
      <c r="U410" s="10"/>
    </row>
    <row r="411" spans="1:21" x14ac:dyDescent="0.25">
      <c r="A411" s="10"/>
      <c r="B411" s="4">
        <f>IF(ISBLANK('INPUT | Operations'!$B416),"",COUNT('INPUT | Operations'!$B$12:$B415))</f>
        <v>404</v>
      </c>
      <c r="C411" s="27">
        <f>IF(ISNUMBER($B411),('INPUT | Operations'!$C415+'INPUT | Operations'!$C416)/2,"")</f>
        <v>347511.5</v>
      </c>
      <c r="D411" s="28">
        <f t="shared" si="61"/>
        <v>105.9215052</v>
      </c>
      <c r="E411" s="26">
        <f>IF(ISNUMBER($B411),'INPUT | Operations'!$B416-'INPUT | Operations'!$B415,"")</f>
        <v>1</v>
      </c>
      <c r="F411" s="32">
        <f>IF(ISNUMBER($B411),IF('INPUT | Operations'!$B416&lt;Booster_BurnTime,1,IF('INPUT | Operations'!$B415&lt;=Booster_BurnTime,(Booster_BurnTime-'INPUT | Operations'!$B415)/('INPUT | Operations'!$B416-'INPUT | Operations'!$B415),0))*'INPUT | Operations'!$E415*NumberOfBoosters*NumberOfOps*$E411,"")</f>
        <v>0</v>
      </c>
      <c r="G411" s="34">
        <f t="shared" si="62"/>
        <v>280.85624999999999</v>
      </c>
      <c r="H411" s="27">
        <f t="shared" si="63"/>
        <v>34</v>
      </c>
      <c r="I411" s="27">
        <f t="shared" si="64"/>
        <v>241</v>
      </c>
      <c r="J411" s="27">
        <f t="shared" si="65"/>
        <v>301</v>
      </c>
      <c r="K411" s="27">
        <f t="shared" si="66"/>
        <v>215</v>
      </c>
      <c r="L411" s="27">
        <f t="shared" si="67"/>
        <v>3.6159413846488008E-11</v>
      </c>
      <c r="M411" s="32">
        <f t="shared" si="68"/>
        <v>25</v>
      </c>
      <c r="N411" s="27">
        <f t="shared" si="69"/>
        <v>0</v>
      </c>
      <c r="O411" s="27">
        <f t="shared" si="69"/>
        <v>0</v>
      </c>
      <c r="P411" s="27">
        <f t="shared" si="69"/>
        <v>0</v>
      </c>
      <c r="Q411" s="27">
        <f t="shared" si="69"/>
        <v>0</v>
      </c>
      <c r="R411" s="27">
        <f t="shared" si="69"/>
        <v>0</v>
      </c>
      <c r="S411" s="27">
        <f t="shared" si="69"/>
        <v>0</v>
      </c>
      <c r="T411" s="32">
        <f t="shared" si="69"/>
        <v>0</v>
      </c>
      <c r="U411" s="10"/>
    </row>
    <row r="412" spans="1:21" x14ac:dyDescent="0.25">
      <c r="A412" s="10"/>
      <c r="B412" s="4">
        <f>IF(ISBLANK('INPUT | Operations'!$B417),"",COUNT('INPUT | Operations'!$B$12:$B416))</f>
        <v>405</v>
      </c>
      <c r="C412" s="27">
        <f>IF(ISNUMBER($B412),('INPUT | Operations'!$C416+'INPUT | Operations'!$C417)/2,"")</f>
        <v>347291.5</v>
      </c>
      <c r="D412" s="28">
        <f t="shared" si="61"/>
        <v>105.8544492</v>
      </c>
      <c r="E412" s="26">
        <f>IF(ISNUMBER($B412),'INPUT | Operations'!$B417-'INPUT | Operations'!$B416,"")</f>
        <v>1</v>
      </c>
      <c r="F412" s="32">
        <f>IF(ISNUMBER($B412),IF('INPUT | Operations'!$B417&lt;Booster_BurnTime,1,IF('INPUT | Operations'!$B416&lt;=Booster_BurnTime,(Booster_BurnTime-'INPUT | Operations'!$B416)/('INPUT | Operations'!$B417-'INPUT | Operations'!$B416),0))*'INPUT | Operations'!$E416*NumberOfBoosters*NumberOfOps*$E412,"")</f>
        <v>0</v>
      </c>
      <c r="G412" s="34">
        <f t="shared" si="62"/>
        <v>280.85624999999999</v>
      </c>
      <c r="H412" s="27">
        <f t="shared" si="63"/>
        <v>34</v>
      </c>
      <c r="I412" s="27">
        <f t="shared" si="64"/>
        <v>241</v>
      </c>
      <c r="J412" s="27">
        <f t="shared" si="65"/>
        <v>301</v>
      </c>
      <c r="K412" s="27">
        <f t="shared" si="66"/>
        <v>215</v>
      </c>
      <c r="L412" s="27">
        <f t="shared" si="67"/>
        <v>3.6795364972020931E-11</v>
      </c>
      <c r="M412" s="32">
        <f t="shared" si="68"/>
        <v>25</v>
      </c>
      <c r="N412" s="27">
        <f t="shared" si="69"/>
        <v>0</v>
      </c>
      <c r="O412" s="27">
        <f t="shared" si="69"/>
        <v>0</v>
      </c>
      <c r="P412" s="27">
        <f t="shared" si="69"/>
        <v>0</v>
      </c>
      <c r="Q412" s="27">
        <f t="shared" si="69"/>
        <v>0</v>
      </c>
      <c r="R412" s="27">
        <f t="shared" si="69"/>
        <v>0</v>
      </c>
      <c r="S412" s="27">
        <f t="shared" si="69"/>
        <v>0</v>
      </c>
      <c r="T412" s="32">
        <f t="shared" si="69"/>
        <v>0</v>
      </c>
      <c r="U412" s="10"/>
    </row>
    <row r="413" spans="1:21" x14ac:dyDescent="0.25">
      <c r="A413" s="10"/>
      <c r="B413" s="4">
        <f>IF(ISBLANK('INPUT | Operations'!$B418),"",COUNT('INPUT | Operations'!$B$12:$B417))</f>
        <v>406</v>
      </c>
      <c r="C413" s="27">
        <f>IF(ISNUMBER($B413),('INPUT | Operations'!$C417+'INPUT | Operations'!$C418)/2,"")</f>
        <v>347070</v>
      </c>
      <c r="D413" s="28">
        <f t="shared" si="61"/>
        <v>105.786936</v>
      </c>
      <c r="E413" s="26">
        <f>IF(ISNUMBER($B413),'INPUT | Operations'!$B418-'INPUT | Operations'!$B417,"")</f>
        <v>1</v>
      </c>
      <c r="F413" s="32">
        <f>IF(ISNUMBER($B413),IF('INPUT | Operations'!$B418&lt;Booster_BurnTime,1,IF('INPUT | Operations'!$B417&lt;=Booster_BurnTime,(Booster_BurnTime-'INPUT | Operations'!$B417)/('INPUT | Operations'!$B418-'INPUT | Operations'!$B417),0))*'INPUT | Operations'!$E417*NumberOfBoosters*NumberOfOps*$E413,"")</f>
        <v>0</v>
      </c>
      <c r="G413" s="34">
        <f t="shared" si="62"/>
        <v>280.85624999999999</v>
      </c>
      <c r="H413" s="27">
        <f t="shared" si="63"/>
        <v>34</v>
      </c>
      <c r="I413" s="27">
        <f t="shared" si="64"/>
        <v>241</v>
      </c>
      <c r="J413" s="27">
        <f t="shared" si="65"/>
        <v>301</v>
      </c>
      <c r="K413" s="27">
        <f t="shared" si="66"/>
        <v>215</v>
      </c>
      <c r="L413" s="27">
        <f t="shared" si="67"/>
        <v>3.7446951972365959E-11</v>
      </c>
      <c r="M413" s="32">
        <f t="shared" si="68"/>
        <v>25</v>
      </c>
      <c r="N413" s="27">
        <f t="shared" si="69"/>
        <v>0</v>
      </c>
      <c r="O413" s="27">
        <f t="shared" si="69"/>
        <v>0</v>
      </c>
      <c r="P413" s="27">
        <f t="shared" si="69"/>
        <v>0</v>
      </c>
      <c r="Q413" s="27">
        <f t="shared" si="69"/>
        <v>0</v>
      </c>
      <c r="R413" s="27">
        <f t="shared" si="69"/>
        <v>0</v>
      </c>
      <c r="S413" s="27">
        <f t="shared" si="69"/>
        <v>0</v>
      </c>
      <c r="T413" s="32">
        <f t="shared" si="69"/>
        <v>0</v>
      </c>
      <c r="U413" s="10"/>
    </row>
    <row r="414" spans="1:21" x14ac:dyDescent="0.25">
      <c r="A414" s="10"/>
      <c r="B414" s="4">
        <f>IF(ISBLANK('INPUT | Operations'!$B419),"",COUNT('INPUT | Operations'!$B$12:$B418))</f>
        <v>407</v>
      </c>
      <c r="C414" s="27">
        <f>IF(ISNUMBER($B414),('INPUT | Operations'!$C418+'INPUT | Operations'!$C419)/2,"")</f>
        <v>346848</v>
      </c>
      <c r="D414" s="28">
        <f t="shared" si="61"/>
        <v>105.71927040000001</v>
      </c>
      <c r="E414" s="26">
        <f>IF(ISNUMBER($B414),'INPUT | Operations'!$B419-'INPUT | Operations'!$B418,"")</f>
        <v>1</v>
      </c>
      <c r="F414" s="32">
        <f>IF(ISNUMBER($B414),IF('INPUT | Operations'!$B419&lt;Booster_BurnTime,1,IF('INPUT | Operations'!$B418&lt;=Booster_BurnTime,(Booster_BurnTime-'INPUT | Operations'!$B418)/('INPUT | Operations'!$B419-'INPUT | Operations'!$B418),0))*'INPUT | Operations'!$E418*NumberOfBoosters*NumberOfOps*$E414,"")</f>
        <v>0</v>
      </c>
      <c r="G414" s="34">
        <f t="shared" si="62"/>
        <v>280.85624999999999</v>
      </c>
      <c r="H414" s="27">
        <f t="shared" si="63"/>
        <v>34</v>
      </c>
      <c r="I414" s="27">
        <f t="shared" si="64"/>
        <v>241</v>
      </c>
      <c r="J414" s="27">
        <f t="shared" si="65"/>
        <v>301</v>
      </c>
      <c r="K414" s="27">
        <f t="shared" si="66"/>
        <v>215</v>
      </c>
      <c r="L414" s="27">
        <f t="shared" si="67"/>
        <v>3.8111587638856787E-11</v>
      </c>
      <c r="M414" s="32">
        <f t="shared" si="68"/>
        <v>25</v>
      </c>
      <c r="N414" s="27">
        <f t="shared" si="69"/>
        <v>0</v>
      </c>
      <c r="O414" s="27">
        <f t="shared" si="69"/>
        <v>0</v>
      </c>
      <c r="P414" s="27">
        <f t="shared" si="69"/>
        <v>0</v>
      </c>
      <c r="Q414" s="27">
        <f t="shared" si="69"/>
        <v>0</v>
      </c>
      <c r="R414" s="27">
        <f t="shared" si="69"/>
        <v>0</v>
      </c>
      <c r="S414" s="27">
        <f t="shared" si="69"/>
        <v>0</v>
      </c>
      <c r="T414" s="32">
        <f t="shared" si="69"/>
        <v>0</v>
      </c>
      <c r="U414" s="10"/>
    </row>
    <row r="415" spans="1:21" x14ac:dyDescent="0.25">
      <c r="A415" s="10"/>
      <c r="B415" s="4">
        <f>IF(ISBLANK('INPUT | Operations'!$B420),"",COUNT('INPUT | Operations'!$B$12:$B419))</f>
        <v>408</v>
      </c>
      <c r="C415" s="27">
        <f>IF(ISNUMBER($B415),('INPUT | Operations'!$C419+'INPUT | Operations'!$C420)/2,"")</f>
        <v>346625</v>
      </c>
      <c r="D415" s="28">
        <f t="shared" si="61"/>
        <v>105.65130000000001</v>
      </c>
      <c r="E415" s="26">
        <f>IF(ISNUMBER($B415),'INPUT | Operations'!$B420-'INPUT | Operations'!$B419,"")</f>
        <v>1</v>
      </c>
      <c r="F415" s="32">
        <f>IF(ISNUMBER($B415),IF('INPUT | Operations'!$B420&lt;Booster_BurnTime,1,IF('INPUT | Operations'!$B419&lt;=Booster_BurnTime,(Booster_BurnTime-'INPUT | Operations'!$B419)/('INPUT | Operations'!$B420-'INPUT | Operations'!$B419),0))*'INPUT | Operations'!$E419*NumberOfBoosters*NumberOfOps*$E415,"")</f>
        <v>0</v>
      </c>
      <c r="G415" s="34">
        <f t="shared" si="62"/>
        <v>280.85624999999999</v>
      </c>
      <c r="H415" s="27">
        <f t="shared" si="63"/>
        <v>34</v>
      </c>
      <c r="I415" s="27">
        <f t="shared" si="64"/>
        <v>241</v>
      </c>
      <c r="J415" s="27">
        <f t="shared" si="65"/>
        <v>301</v>
      </c>
      <c r="K415" s="27">
        <f t="shared" si="66"/>
        <v>215</v>
      </c>
      <c r="L415" s="27">
        <f t="shared" si="67"/>
        <v>3.8791093736054118E-11</v>
      </c>
      <c r="M415" s="32">
        <f t="shared" si="68"/>
        <v>25</v>
      </c>
      <c r="N415" s="27">
        <f t="shared" si="69"/>
        <v>0</v>
      </c>
      <c r="O415" s="27">
        <f t="shared" si="69"/>
        <v>0</v>
      </c>
      <c r="P415" s="27">
        <f t="shared" si="69"/>
        <v>0</v>
      </c>
      <c r="Q415" s="27">
        <f t="shared" si="69"/>
        <v>0</v>
      </c>
      <c r="R415" s="27">
        <f t="shared" si="69"/>
        <v>0</v>
      </c>
      <c r="S415" s="27">
        <f t="shared" si="69"/>
        <v>0</v>
      </c>
      <c r="T415" s="32">
        <f t="shared" si="69"/>
        <v>0</v>
      </c>
      <c r="U415" s="10"/>
    </row>
    <row r="416" spans="1:21" x14ac:dyDescent="0.25">
      <c r="A416" s="10"/>
      <c r="B416" s="4">
        <f>IF(ISBLANK('INPUT | Operations'!$B421),"",COUNT('INPUT | Operations'!$B$12:$B420))</f>
        <v>409</v>
      </c>
      <c r="C416" s="27">
        <f>IF(ISNUMBER($B416),('INPUT | Operations'!$C420+'INPUT | Operations'!$C421)/2,"")</f>
        <v>346401</v>
      </c>
      <c r="D416" s="28">
        <f t="shared" si="61"/>
        <v>105.5830248</v>
      </c>
      <c r="E416" s="26">
        <f>IF(ISNUMBER($B416),'INPUT | Operations'!$B421-'INPUT | Operations'!$B420,"")</f>
        <v>1</v>
      </c>
      <c r="F416" s="32">
        <f>IF(ISNUMBER($B416),IF('INPUT | Operations'!$B421&lt;Booster_BurnTime,1,IF('INPUT | Operations'!$B420&lt;=Booster_BurnTime,(Booster_BurnTime-'INPUT | Operations'!$B420)/('INPUT | Operations'!$B421-'INPUT | Operations'!$B420),0))*'INPUT | Operations'!$E420*NumberOfBoosters*NumberOfOps*$E416,"")</f>
        <v>0</v>
      </c>
      <c r="G416" s="34">
        <f t="shared" si="62"/>
        <v>280.85624999999999</v>
      </c>
      <c r="H416" s="27">
        <f t="shared" si="63"/>
        <v>34</v>
      </c>
      <c r="I416" s="27">
        <f t="shared" si="64"/>
        <v>241</v>
      </c>
      <c r="J416" s="27">
        <f t="shared" si="65"/>
        <v>301</v>
      </c>
      <c r="K416" s="27">
        <f t="shared" si="66"/>
        <v>215</v>
      </c>
      <c r="L416" s="27">
        <f t="shared" si="67"/>
        <v>3.9485844057971372E-11</v>
      </c>
      <c r="M416" s="32">
        <f t="shared" si="68"/>
        <v>25</v>
      </c>
      <c r="N416" s="27">
        <f t="shared" si="69"/>
        <v>0</v>
      </c>
      <c r="O416" s="27">
        <f t="shared" si="69"/>
        <v>0</v>
      </c>
      <c r="P416" s="27">
        <f t="shared" si="69"/>
        <v>0</v>
      </c>
      <c r="Q416" s="27">
        <f t="shared" si="69"/>
        <v>0</v>
      </c>
      <c r="R416" s="27">
        <f t="shared" si="69"/>
        <v>0</v>
      </c>
      <c r="S416" s="27">
        <f t="shared" si="69"/>
        <v>0</v>
      </c>
      <c r="T416" s="32">
        <f t="shared" si="69"/>
        <v>0</v>
      </c>
      <c r="U416" s="10"/>
    </row>
    <row r="417" spans="1:21" x14ac:dyDescent="0.25">
      <c r="A417" s="10"/>
      <c r="B417" s="4">
        <f>IF(ISBLANK('INPUT | Operations'!$B422),"",COUNT('INPUT | Operations'!$B$12:$B421))</f>
        <v>410</v>
      </c>
      <c r="C417" s="27">
        <f>IF(ISNUMBER($B417),('INPUT | Operations'!$C421+'INPUT | Operations'!$C422)/2,"")</f>
        <v>346120.5</v>
      </c>
      <c r="D417" s="28">
        <f t="shared" si="61"/>
        <v>105.49752840000001</v>
      </c>
      <c r="E417" s="26">
        <f>IF(ISNUMBER($B417),'INPUT | Operations'!$B422-'INPUT | Operations'!$B421,"")</f>
        <v>1</v>
      </c>
      <c r="F417" s="32">
        <f>IF(ISNUMBER($B417),IF('INPUT | Operations'!$B422&lt;Booster_BurnTime,1,IF('INPUT | Operations'!$B421&lt;=Booster_BurnTime,(Booster_BurnTime-'INPUT | Operations'!$B421)/('INPUT | Operations'!$B422-'INPUT | Operations'!$B421),0))*'INPUT | Operations'!$E421*NumberOfBoosters*NumberOfOps*$E417,"")</f>
        <v>0</v>
      </c>
      <c r="G417" s="34">
        <f t="shared" si="62"/>
        <v>280.85624999999999</v>
      </c>
      <c r="H417" s="27">
        <f t="shared" si="63"/>
        <v>34</v>
      </c>
      <c r="I417" s="27">
        <f t="shared" si="64"/>
        <v>241</v>
      </c>
      <c r="J417" s="27">
        <f t="shared" si="65"/>
        <v>301</v>
      </c>
      <c r="K417" s="27">
        <f t="shared" si="66"/>
        <v>215</v>
      </c>
      <c r="L417" s="27">
        <f t="shared" si="67"/>
        <v>4.037340569751101E-11</v>
      </c>
      <c r="M417" s="32">
        <f t="shared" si="68"/>
        <v>25</v>
      </c>
      <c r="N417" s="27">
        <f t="shared" si="69"/>
        <v>0</v>
      </c>
      <c r="O417" s="27">
        <f t="shared" si="69"/>
        <v>0</v>
      </c>
      <c r="P417" s="27">
        <f t="shared" si="69"/>
        <v>0</v>
      </c>
      <c r="Q417" s="27">
        <f t="shared" si="69"/>
        <v>0</v>
      </c>
      <c r="R417" s="27">
        <f t="shared" si="69"/>
        <v>0</v>
      </c>
      <c r="S417" s="27">
        <f t="shared" si="69"/>
        <v>0</v>
      </c>
      <c r="T417" s="32">
        <f t="shared" si="69"/>
        <v>0</v>
      </c>
      <c r="U417" s="10"/>
    </row>
    <row r="418" spans="1:21" x14ac:dyDescent="0.25">
      <c r="A418" s="10"/>
      <c r="B418" s="4">
        <f>IF(ISBLANK('INPUT | Operations'!$B423),"",COUNT('INPUT | Operations'!$B$12:$B422))</f>
        <v>411</v>
      </c>
      <c r="C418" s="27">
        <f>IF(ISNUMBER($B418),('INPUT | Operations'!$C422+'INPUT | Operations'!$C423)/2,"")</f>
        <v>345783</v>
      </c>
      <c r="D418" s="28">
        <f t="shared" si="61"/>
        <v>105.3946584</v>
      </c>
      <c r="E418" s="26">
        <f>IF(ISNUMBER($B418),'INPUT | Operations'!$B423-'INPUT | Operations'!$B422,"")</f>
        <v>1</v>
      </c>
      <c r="F418" s="32">
        <f>IF(ISNUMBER($B418),IF('INPUT | Operations'!$B423&lt;Booster_BurnTime,1,IF('INPUT | Operations'!$B422&lt;=Booster_BurnTime,(Booster_BurnTime-'INPUT | Operations'!$B422)/('INPUT | Operations'!$B423-'INPUT | Operations'!$B422),0))*'INPUT | Operations'!$E422*NumberOfBoosters*NumberOfOps*$E418,"")</f>
        <v>0</v>
      </c>
      <c r="G418" s="34">
        <f t="shared" si="62"/>
        <v>280.85624999999999</v>
      </c>
      <c r="H418" s="27">
        <f t="shared" si="63"/>
        <v>34</v>
      </c>
      <c r="I418" s="27">
        <f t="shared" si="64"/>
        <v>241</v>
      </c>
      <c r="J418" s="27">
        <f t="shared" si="65"/>
        <v>301</v>
      </c>
      <c r="K418" s="27">
        <f t="shared" si="66"/>
        <v>215</v>
      </c>
      <c r="L418" s="27">
        <f t="shared" si="67"/>
        <v>4.1467811235363448E-11</v>
      </c>
      <c r="M418" s="32">
        <f t="shared" si="68"/>
        <v>25</v>
      </c>
      <c r="N418" s="27">
        <f t="shared" si="69"/>
        <v>0</v>
      </c>
      <c r="O418" s="27">
        <f t="shared" si="69"/>
        <v>0</v>
      </c>
      <c r="P418" s="27">
        <f t="shared" si="69"/>
        <v>0</v>
      </c>
      <c r="Q418" s="27">
        <f t="shared" si="69"/>
        <v>0</v>
      </c>
      <c r="R418" s="27">
        <f t="shared" si="69"/>
        <v>0</v>
      </c>
      <c r="S418" s="27">
        <f t="shared" si="69"/>
        <v>0</v>
      </c>
      <c r="T418" s="32">
        <f t="shared" si="69"/>
        <v>0</v>
      </c>
      <c r="U418" s="10"/>
    </row>
    <row r="419" spans="1:21" x14ac:dyDescent="0.25">
      <c r="A419" s="10"/>
      <c r="B419" s="4">
        <f>IF(ISBLANK('INPUT | Operations'!$B424),"",COUNT('INPUT | Operations'!$B$12:$B423))</f>
        <v>412</v>
      </c>
      <c r="C419" s="27">
        <f>IF(ISNUMBER($B419),('INPUT | Operations'!$C423+'INPUT | Operations'!$C424)/2,"")</f>
        <v>345501.5</v>
      </c>
      <c r="D419" s="28">
        <f t="shared" si="61"/>
        <v>105.30885720000001</v>
      </c>
      <c r="E419" s="26">
        <f>IF(ISNUMBER($B419),'INPUT | Operations'!$B424-'INPUT | Operations'!$B423,"")</f>
        <v>1</v>
      </c>
      <c r="F419" s="32">
        <f>IF(ISNUMBER($B419),IF('INPUT | Operations'!$B424&lt;Booster_BurnTime,1,IF('INPUT | Operations'!$B423&lt;=Booster_BurnTime,(Booster_BurnTime-'INPUT | Operations'!$B423)/('INPUT | Operations'!$B424-'INPUT | Operations'!$B423),0))*'INPUT | Operations'!$E423*NumberOfBoosters*NumberOfOps*$E419,"")</f>
        <v>0</v>
      </c>
      <c r="G419" s="34">
        <f t="shared" si="62"/>
        <v>280.85624999999999</v>
      </c>
      <c r="H419" s="27">
        <f t="shared" si="63"/>
        <v>34</v>
      </c>
      <c r="I419" s="27">
        <f t="shared" si="64"/>
        <v>241</v>
      </c>
      <c r="J419" s="27">
        <f t="shared" si="65"/>
        <v>301</v>
      </c>
      <c r="K419" s="27">
        <f t="shared" si="66"/>
        <v>215</v>
      </c>
      <c r="L419" s="27">
        <f t="shared" si="67"/>
        <v>4.2403283717010739E-11</v>
      </c>
      <c r="M419" s="32">
        <f t="shared" si="68"/>
        <v>25</v>
      </c>
      <c r="N419" s="27">
        <f t="shared" si="69"/>
        <v>0</v>
      </c>
      <c r="O419" s="27">
        <f t="shared" si="69"/>
        <v>0</v>
      </c>
      <c r="P419" s="27">
        <f t="shared" si="69"/>
        <v>0</v>
      </c>
      <c r="Q419" s="27">
        <f t="shared" si="69"/>
        <v>0</v>
      </c>
      <c r="R419" s="27">
        <f t="shared" si="69"/>
        <v>0</v>
      </c>
      <c r="S419" s="27">
        <f t="shared" si="69"/>
        <v>0</v>
      </c>
      <c r="T419" s="32">
        <f t="shared" si="69"/>
        <v>0</v>
      </c>
      <c r="U419" s="10"/>
    </row>
    <row r="420" spans="1:21" x14ac:dyDescent="0.25">
      <c r="A420" s="10"/>
      <c r="B420" s="4">
        <f>IF(ISBLANK('INPUT | Operations'!$B425),"",COUNT('INPUT | Operations'!$B$12:$B424))</f>
        <v>413</v>
      </c>
      <c r="C420" s="27">
        <f>IF(ISNUMBER($B420),('INPUT | Operations'!$C424+'INPUT | Operations'!$C425)/2,"")</f>
        <v>345276</v>
      </c>
      <c r="D420" s="28">
        <f t="shared" si="61"/>
        <v>105.2401248</v>
      </c>
      <c r="E420" s="26">
        <f>IF(ISNUMBER($B420),'INPUT | Operations'!$B425-'INPUT | Operations'!$B424,"")</f>
        <v>1</v>
      </c>
      <c r="F420" s="32">
        <f>IF(ISNUMBER($B420),IF('INPUT | Operations'!$B425&lt;Booster_BurnTime,1,IF('INPUT | Operations'!$B424&lt;=Booster_BurnTime,(Booster_BurnTime-'INPUT | Operations'!$B424)/('INPUT | Operations'!$B425-'INPUT | Operations'!$B424),0))*'INPUT | Operations'!$E424*NumberOfBoosters*NumberOfOps*$E420,"")</f>
        <v>0</v>
      </c>
      <c r="G420" s="34">
        <f t="shared" si="62"/>
        <v>280.85624999999999</v>
      </c>
      <c r="H420" s="27">
        <f t="shared" si="63"/>
        <v>34</v>
      </c>
      <c r="I420" s="27">
        <f t="shared" si="64"/>
        <v>241</v>
      </c>
      <c r="J420" s="27">
        <f t="shared" si="65"/>
        <v>301</v>
      </c>
      <c r="K420" s="27">
        <f t="shared" si="66"/>
        <v>215</v>
      </c>
      <c r="L420" s="27">
        <f t="shared" si="67"/>
        <v>4.3167859677018402E-11</v>
      </c>
      <c r="M420" s="32">
        <f t="shared" si="68"/>
        <v>25</v>
      </c>
      <c r="N420" s="27">
        <f t="shared" si="69"/>
        <v>0</v>
      </c>
      <c r="O420" s="27">
        <f t="shared" si="69"/>
        <v>0</v>
      </c>
      <c r="P420" s="27">
        <f t="shared" si="69"/>
        <v>0</v>
      </c>
      <c r="Q420" s="27">
        <f t="shared" si="69"/>
        <v>0</v>
      </c>
      <c r="R420" s="27">
        <f t="shared" si="69"/>
        <v>0</v>
      </c>
      <c r="S420" s="27">
        <f t="shared" si="69"/>
        <v>0</v>
      </c>
      <c r="T420" s="32">
        <f t="shared" si="69"/>
        <v>0</v>
      </c>
      <c r="U420" s="10"/>
    </row>
    <row r="421" spans="1:21" x14ac:dyDescent="0.25">
      <c r="A421" s="10"/>
      <c r="B421" s="4">
        <f>IF(ISBLANK('INPUT | Operations'!$B426),"",COUNT('INPUT | Operations'!$B$12:$B425))</f>
        <v>414</v>
      </c>
      <c r="C421" s="27">
        <f>IF(ISNUMBER($B421),('INPUT | Operations'!$C425+'INPUT | Operations'!$C426)/2,"")</f>
        <v>345050</v>
      </c>
      <c r="D421" s="28">
        <f t="shared" si="61"/>
        <v>105.17124000000001</v>
      </c>
      <c r="E421" s="26">
        <f>IF(ISNUMBER($B421),'INPUT | Operations'!$B426-'INPUT | Operations'!$B425,"")</f>
        <v>1</v>
      </c>
      <c r="F421" s="32">
        <f>IF(ISNUMBER($B421),IF('INPUT | Operations'!$B426&lt;Booster_BurnTime,1,IF('INPUT | Operations'!$B425&lt;=Booster_BurnTime,(Booster_BurnTime-'INPUT | Operations'!$B425)/('INPUT | Operations'!$B426-'INPUT | Operations'!$B425),0))*'INPUT | Operations'!$E425*NumberOfBoosters*NumberOfOps*$E421,"")</f>
        <v>0</v>
      </c>
      <c r="G421" s="34">
        <f t="shared" si="62"/>
        <v>280.85624999999999</v>
      </c>
      <c r="H421" s="27">
        <f t="shared" si="63"/>
        <v>34</v>
      </c>
      <c r="I421" s="27">
        <f t="shared" si="64"/>
        <v>241</v>
      </c>
      <c r="J421" s="27">
        <f t="shared" si="65"/>
        <v>301</v>
      </c>
      <c r="K421" s="27">
        <f t="shared" si="66"/>
        <v>215</v>
      </c>
      <c r="L421" s="27">
        <f t="shared" si="67"/>
        <v>4.3947963108147779E-11</v>
      </c>
      <c r="M421" s="32">
        <f t="shared" si="68"/>
        <v>25</v>
      </c>
      <c r="N421" s="27">
        <f t="shared" si="69"/>
        <v>0</v>
      </c>
      <c r="O421" s="27">
        <f t="shared" si="69"/>
        <v>0</v>
      </c>
      <c r="P421" s="27">
        <f t="shared" si="69"/>
        <v>0</v>
      </c>
      <c r="Q421" s="27">
        <f t="shared" si="69"/>
        <v>0</v>
      </c>
      <c r="R421" s="27">
        <f t="shared" si="69"/>
        <v>0</v>
      </c>
      <c r="S421" s="27">
        <f t="shared" si="69"/>
        <v>0</v>
      </c>
      <c r="T421" s="32">
        <f t="shared" si="69"/>
        <v>0</v>
      </c>
      <c r="U421" s="10"/>
    </row>
    <row r="422" spans="1:21" x14ac:dyDescent="0.25">
      <c r="A422" s="10"/>
      <c r="B422" s="4">
        <f>IF(ISBLANK('INPUT | Operations'!$B427),"",COUNT('INPUT | Operations'!$B$12:$B426))</f>
        <v>415</v>
      </c>
      <c r="C422" s="27">
        <f>IF(ISNUMBER($B422),('INPUT | Operations'!$C426+'INPUT | Operations'!$C427)/2,"")</f>
        <v>344824.5</v>
      </c>
      <c r="D422" s="28">
        <f t="shared" si="61"/>
        <v>105.10250760000001</v>
      </c>
      <c r="E422" s="26">
        <f>IF(ISNUMBER($B422),'INPUT | Operations'!$B427-'INPUT | Operations'!$B426,"")</f>
        <v>1</v>
      </c>
      <c r="F422" s="32">
        <f>IF(ISNUMBER($B422),IF('INPUT | Operations'!$B427&lt;Booster_BurnTime,1,IF('INPUT | Operations'!$B426&lt;=Booster_BurnTime,(Booster_BurnTime-'INPUT | Operations'!$B426)/('INPUT | Operations'!$B427-'INPUT | Operations'!$B426),0))*'INPUT | Operations'!$E426*NumberOfBoosters*NumberOfOps*$E422,"")</f>
        <v>0</v>
      </c>
      <c r="G422" s="34">
        <f t="shared" si="62"/>
        <v>280.85624999999999</v>
      </c>
      <c r="H422" s="27">
        <f t="shared" si="63"/>
        <v>34</v>
      </c>
      <c r="I422" s="27">
        <f t="shared" si="64"/>
        <v>241</v>
      </c>
      <c r="J422" s="27">
        <f t="shared" si="65"/>
        <v>301</v>
      </c>
      <c r="K422" s="27">
        <f t="shared" si="66"/>
        <v>215</v>
      </c>
      <c r="L422" s="27">
        <f t="shared" si="67"/>
        <v>4.4740391267911113E-11</v>
      </c>
      <c r="M422" s="32">
        <f t="shared" si="68"/>
        <v>25</v>
      </c>
      <c r="N422" s="27">
        <f t="shared" si="69"/>
        <v>0</v>
      </c>
      <c r="O422" s="27">
        <f t="shared" si="69"/>
        <v>0</v>
      </c>
      <c r="P422" s="27">
        <f t="shared" si="69"/>
        <v>0</v>
      </c>
      <c r="Q422" s="27">
        <f t="shared" si="69"/>
        <v>0</v>
      </c>
      <c r="R422" s="27">
        <f t="shared" si="69"/>
        <v>0</v>
      </c>
      <c r="S422" s="27">
        <f t="shared" si="69"/>
        <v>0</v>
      </c>
      <c r="T422" s="32">
        <f t="shared" si="69"/>
        <v>0</v>
      </c>
      <c r="U422" s="10"/>
    </row>
    <row r="423" spans="1:21" x14ac:dyDescent="0.25">
      <c r="A423" s="10"/>
      <c r="B423" s="4">
        <f>IF(ISBLANK('INPUT | Operations'!$B428),"",COUNT('INPUT | Operations'!$B$12:$B427))</f>
        <v>416</v>
      </c>
      <c r="C423" s="27">
        <f>IF(ISNUMBER($B423),('INPUT | Operations'!$C427+'INPUT | Operations'!$C428)/2,"")</f>
        <v>344599.5</v>
      </c>
      <c r="D423" s="28">
        <f t="shared" si="61"/>
        <v>105.03392760000001</v>
      </c>
      <c r="E423" s="26">
        <f>IF(ISNUMBER($B423),'INPUT | Operations'!$B428-'INPUT | Operations'!$B427,"")</f>
        <v>1</v>
      </c>
      <c r="F423" s="32">
        <f>IF(ISNUMBER($B423),IF('INPUT | Operations'!$B428&lt;Booster_BurnTime,1,IF('INPUT | Operations'!$B427&lt;=Booster_BurnTime,(Booster_BurnTime-'INPUT | Operations'!$B427)/('INPUT | Operations'!$B428-'INPUT | Operations'!$B427),0))*'INPUT | Operations'!$E427*NumberOfBoosters*NumberOfOps*$E423,"")</f>
        <v>0</v>
      </c>
      <c r="G423" s="34">
        <f t="shared" si="62"/>
        <v>280.85624999999999</v>
      </c>
      <c r="H423" s="27">
        <f t="shared" si="63"/>
        <v>34</v>
      </c>
      <c r="I423" s="27">
        <f t="shared" si="64"/>
        <v>241</v>
      </c>
      <c r="J423" s="27">
        <f t="shared" si="65"/>
        <v>301</v>
      </c>
      <c r="K423" s="27">
        <f t="shared" si="66"/>
        <v>215</v>
      </c>
      <c r="L423" s="27">
        <f t="shared" si="67"/>
        <v>4.5545303020922309E-11</v>
      </c>
      <c r="M423" s="32">
        <f t="shared" si="68"/>
        <v>25</v>
      </c>
      <c r="N423" s="27">
        <f t="shared" si="69"/>
        <v>0</v>
      </c>
      <c r="O423" s="27">
        <f t="shared" si="69"/>
        <v>0</v>
      </c>
      <c r="P423" s="27">
        <f t="shared" si="69"/>
        <v>0</v>
      </c>
      <c r="Q423" s="27">
        <f t="shared" si="69"/>
        <v>0</v>
      </c>
      <c r="R423" s="27">
        <f t="shared" si="69"/>
        <v>0</v>
      </c>
      <c r="S423" s="27">
        <f t="shared" si="69"/>
        <v>0</v>
      </c>
      <c r="T423" s="32">
        <f t="shared" si="69"/>
        <v>0</v>
      </c>
      <c r="U423" s="10"/>
    </row>
    <row r="424" spans="1:21" x14ac:dyDescent="0.25">
      <c r="A424" s="10"/>
      <c r="B424" s="4">
        <f>IF(ISBLANK('INPUT | Operations'!$B429),"",COUNT('INPUT | Operations'!$B$12:$B428))</f>
        <v>417</v>
      </c>
      <c r="C424" s="27">
        <f>IF(ISNUMBER($B424),('INPUT | Operations'!$C428+'INPUT | Operations'!$C429)/2,"")</f>
        <v>344374.5</v>
      </c>
      <c r="D424" s="28">
        <f t="shared" si="61"/>
        <v>104.9653476</v>
      </c>
      <c r="E424" s="26">
        <f>IF(ISNUMBER($B424),'INPUT | Operations'!$B429-'INPUT | Operations'!$B428,"")</f>
        <v>1</v>
      </c>
      <c r="F424" s="32">
        <f>IF(ISNUMBER($B424),IF('INPUT | Operations'!$B429&lt;Booster_BurnTime,1,IF('INPUT | Operations'!$B428&lt;=Booster_BurnTime,(Booster_BurnTime-'INPUT | Operations'!$B428)/('INPUT | Operations'!$B429-'INPUT | Operations'!$B428),0))*'INPUT | Operations'!$E428*NumberOfBoosters*NumberOfOps*$E424,"")</f>
        <v>0</v>
      </c>
      <c r="G424" s="34">
        <f t="shared" si="62"/>
        <v>280.85624999999999</v>
      </c>
      <c r="H424" s="27">
        <f t="shared" si="63"/>
        <v>34</v>
      </c>
      <c r="I424" s="27">
        <f t="shared" si="64"/>
        <v>241</v>
      </c>
      <c r="J424" s="27">
        <f t="shared" si="65"/>
        <v>301</v>
      </c>
      <c r="K424" s="27">
        <f t="shared" si="66"/>
        <v>215</v>
      </c>
      <c r="L424" s="27">
        <f t="shared" si="67"/>
        <v>4.636469571412623E-11</v>
      </c>
      <c r="M424" s="32">
        <f t="shared" si="68"/>
        <v>25</v>
      </c>
      <c r="N424" s="27">
        <f t="shared" si="69"/>
        <v>0</v>
      </c>
      <c r="O424" s="27">
        <f t="shared" si="69"/>
        <v>0</v>
      </c>
      <c r="P424" s="27">
        <f t="shared" si="69"/>
        <v>0</v>
      </c>
      <c r="Q424" s="27">
        <f t="shared" si="69"/>
        <v>0</v>
      </c>
      <c r="R424" s="27">
        <f t="shared" si="69"/>
        <v>0</v>
      </c>
      <c r="S424" s="27">
        <f t="shared" si="69"/>
        <v>0</v>
      </c>
      <c r="T424" s="32">
        <f t="shared" si="69"/>
        <v>0</v>
      </c>
      <c r="U424" s="10"/>
    </row>
    <row r="425" spans="1:21" x14ac:dyDescent="0.25">
      <c r="A425" s="10"/>
      <c r="B425" s="4">
        <f>IF(ISBLANK('INPUT | Operations'!$B430),"",COUNT('INPUT | Operations'!$B$12:$B429))</f>
        <v>418</v>
      </c>
      <c r="C425" s="27">
        <f>IF(ISNUMBER($B425),('INPUT | Operations'!$C429+'INPUT | Operations'!$C430)/2,"")</f>
        <v>344150</v>
      </c>
      <c r="D425" s="28">
        <f t="shared" si="61"/>
        <v>104.89691999999999</v>
      </c>
      <c r="E425" s="26">
        <f>IF(ISNUMBER($B425),'INPUT | Operations'!$B430-'INPUT | Operations'!$B429,"")</f>
        <v>1</v>
      </c>
      <c r="F425" s="32">
        <f>IF(ISNUMBER($B425),IF('INPUT | Operations'!$B430&lt;Booster_BurnTime,1,IF('INPUT | Operations'!$B429&lt;=Booster_BurnTime,(Booster_BurnTime-'INPUT | Operations'!$B429)/('INPUT | Operations'!$B430-'INPUT | Operations'!$B429),0))*'INPUT | Operations'!$E429*NumberOfBoosters*NumberOfOps*$E425,"")</f>
        <v>0</v>
      </c>
      <c r="G425" s="34">
        <f t="shared" si="62"/>
        <v>280.85624999999999</v>
      </c>
      <c r="H425" s="27">
        <f t="shared" si="63"/>
        <v>34</v>
      </c>
      <c r="I425" s="27">
        <f t="shared" si="64"/>
        <v>241</v>
      </c>
      <c r="J425" s="27">
        <f t="shared" si="65"/>
        <v>301</v>
      </c>
      <c r="K425" s="27">
        <f t="shared" si="66"/>
        <v>215</v>
      </c>
      <c r="L425" s="27">
        <f t="shared" si="67"/>
        <v>4.7196959700647852E-11</v>
      </c>
      <c r="M425" s="32">
        <f t="shared" si="68"/>
        <v>25</v>
      </c>
      <c r="N425" s="27">
        <f t="shared" si="69"/>
        <v>0</v>
      </c>
      <c r="O425" s="27">
        <f t="shared" si="69"/>
        <v>0</v>
      </c>
      <c r="P425" s="27">
        <f t="shared" si="69"/>
        <v>0</v>
      </c>
      <c r="Q425" s="27">
        <f t="shared" si="69"/>
        <v>0</v>
      </c>
      <c r="R425" s="27">
        <f t="shared" si="69"/>
        <v>0</v>
      </c>
      <c r="S425" s="27">
        <f t="shared" si="69"/>
        <v>0</v>
      </c>
      <c r="T425" s="32">
        <f t="shared" si="69"/>
        <v>0</v>
      </c>
      <c r="U425" s="10"/>
    </row>
    <row r="426" spans="1:21" x14ac:dyDescent="0.25">
      <c r="A426" s="10"/>
      <c r="B426" s="4">
        <f>IF(ISBLANK('INPUT | Operations'!$B431),"",COUNT('INPUT | Operations'!$B$12:$B430))</f>
        <v>419</v>
      </c>
      <c r="C426" s="27">
        <f>IF(ISNUMBER($B426),('INPUT | Operations'!$C430+'INPUT | Operations'!$C431)/2,"")</f>
        <v>343926</v>
      </c>
      <c r="D426" s="28">
        <f t="shared" si="61"/>
        <v>104.82864480000001</v>
      </c>
      <c r="E426" s="26">
        <f>IF(ISNUMBER($B426),'INPUT | Operations'!$B431-'INPUT | Operations'!$B430,"")</f>
        <v>1</v>
      </c>
      <c r="F426" s="32">
        <f>IF(ISNUMBER($B426),IF('INPUT | Operations'!$B431&lt;Booster_BurnTime,1,IF('INPUT | Operations'!$B430&lt;=Booster_BurnTime,(Booster_BurnTime-'INPUT | Operations'!$B430)/('INPUT | Operations'!$B431-'INPUT | Operations'!$B430),0))*'INPUT | Operations'!$E430*NumberOfBoosters*NumberOfOps*$E426,"")</f>
        <v>0</v>
      </c>
      <c r="G426" s="34">
        <f t="shared" si="62"/>
        <v>280.85624999999999</v>
      </c>
      <c r="H426" s="27">
        <f t="shared" si="63"/>
        <v>34</v>
      </c>
      <c r="I426" s="27">
        <f t="shared" si="64"/>
        <v>241</v>
      </c>
      <c r="J426" s="27">
        <f t="shared" si="65"/>
        <v>301</v>
      </c>
      <c r="K426" s="27">
        <f t="shared" si="66"/>
        <v>215</v>
      </c>
      <c r="L426" s="27">
        <f t="shared" si="67"/>
        <v>4.8042259479216627E-11</v>
      </c>
      <c r="M426" s="32">
        <f t="shared" si="68"/>
        <v>25</v>
      </c>
      <c r="N426" s="27">
        <f t="shared" si="69"/>
        <v>0</v>
      </c>
      <c r="O426" s="27">
        <f t="shared" si="69"/>
        <v>0</v>
      </c>
      <c r="P426" s="27">
        <f t="shared" si="69"/>
        <v>0</v>
      </c>
      <c r="Q426" s="27">
        <f t="shared" si="69"/>
        <v>0</v>
      </c>
      <c r="R426" s="27">
        <f t="shared" si="69"/>
        <v>0</v>
      </c>
      <c r="S426" s="27">
        <f t="shared" si="69"/>
        <v>0</v>
      </c>
      <c r="T426" s="32">
        <f t="shared" si="69"/>
        <v>0</v>
      </c>
      <c r="U426" s="10"/>
    </row>
    <row r="427" spans="1:21" x14ac:dyDescent="0.25">
      <c r="A427" s="10"/>
      <c r="B427" s="4">
        <f>IF(ISBLANK('INPUT | Operations'!$B432),"",COUNT('INPUT | Operations'!$B$12:$B431))</f>
        <v>420</v>
      </c>
      <c r="C427" s="27">
        <f>IF(ISNUMBER($B427),('INPUT | Operations'!$C431+'INPUT | Operations'!$C432)/2,"")</f>
        <v>343702.5</v>
      </c>
      <c r="D427" s="28">
        <f t="shared" si="61"/>
        <v>104.76052200000001</v>
      </c>
      <c r="E427" s="26">
        <f>IF(ISNUMBER($B427),'INPUT | Operations'!$B432-'INPUT | Operations'!$B431,"")</f>
        <v>1</v>
      </c>
      <c r="F427" s="32">
        <f>IF(ISNUMBER($B427),IF('INPUT | Operations'!$B432&lt;Booster_BurnTime,1,IF('INPUT | Operations'!$B431&lt;=Booster_BurnTime,(Booster_BurnTime-'INPUT | Operations'!$B431)/('INPUT | Operations'!$B432-'INPUT | Operations'!$B431),0))*'INPUT | Operations'!$E431*NumberOfBoosters*NumberOfOps*$E427,"")</f>
        <v>0</v>
      </c>
      <c r="G427" s="34">
        <f t="shared" si="62"/>
        <v>280.85624999999999</v>
      </c>
      <c r="H427" s="27">
        <f t="shared" si="63"/>
        <v>34</v>
      </c>
      <c r="I427" s="27">
        <f t="shared" si="64"/>
        <v>241</v>
      </c>
      <c r="J427" s="27">
        <f t="shared" si="65"/>
        <v>301</v>
      </c>
      <c r="K427" s="27">
        <f t="shared" si="66"/>
        <v>215</v>
      </c>
      <c r="L427" s="27">
        <f t="shared" si="67"/>
        <v>4.8900760934624718E-11</v>
      </c>
      <c r="M427" s="32">
        <f t="shared" si="68"/>
        <v>25</v>
      </c>
      <c r="N427" s="27">
        <f t="shared" si="69"/>
        <v>0</v>
      </c>
      <c r="O427" s="27">
        <f t="shared" si="69"/>
        <v>0</v>
      </c>
      <c r="P427" s="27">
        <f t="shared" si="69"/>
        <v>0</v>
      </c>
      <c r="Q427" s="27">
        <f t="shared" si="69"/>
        <v>0</v>
      </c>
      <c r="R427" s="27">
        <f t="shared" si="69"/>
        <v>0</v>
      </c>
      <c r="S427" s="27">
        <f t="shared" si="69"/>
        <v>0</v>
      </c>
      <c r="T427" s="32">
        <f t="shared" si="69"/>
        <v>0</v>
      </c>
      <c r="U427" s="10"/>
    </row>
    <row r="428" spans="1:21" x14ac:dyDescent="0.25">
      <c r="A428" s="10"/>
      <c r="B428" s="4">
        <f>IF(ISBLANK('INPUT | Operations'!$B433),"",COUNT('INPUT | Operations'!$B$12:$B432))</f>
        <v>421</v>
      </c>
      <c r="C428" s="27">
        <f>IF(ISNUMBER($B428),('INPUT | Operations'!$C432+'INPUT | Operations'!$C433)/2,"")</f>
        <v>343480.5</v>
      </c>
      <c r="D428" s="28">
        <f t="shared" si="61"/>
        <v>104.69285640000001</v>
      </c>
      <c r="E428" s="26">
        <f>IF(ISNUMBER($B428),'INPUT | Operations'!$B433-'INPUT | Operations'!$B432,"")</f>
        <v>1</v>
      </c>
      <c r="F428" s="32">
        <f>IF(ISNUMBER($B428),IF('INPUT | Operations'!$B433&lt;Booster_BurnTime,1,IF('INPUT | Operations'!$B432&lt;=Booster_BurnTime,(Booster_BurnTime-'INPUT | Operations'!$B432)/('INPUT | Operations'!$B433-'INPUT | Operations'!$B432),0))*'INPUT | Operations'!$E432*NumberOfBoosters*NumberOfOps*$E428,"")</f>
        <v>0</v>
      </c>
      <c r="G428" s="34">
        <f t="shared" si="62"/>
        <v>280.85624999999999</v>
      </c>
      <c r="H428" s="27">
        <f t="shared" si="63"/>
        <v>34</v>
      </c>
      <c r="I428" s="27">
        <f t="shared" si="64"/>
        <v>241</v>
      </c>
      <c r="J428" s="27">
        <f t="shared" si="65"/>
        <v>301</v>
      </c>
      <c r="K428" s="27">
        <f t="shared" si="66"/>
        <v>215</v>
      </c>
      <c r="L428" s="27">
        <f t="shared" si="67"/>
        <v>4.9768687110824151E-11</v>
      </c>
      <c r="M428" s="32">
        <f t="shared" si="68"/>
        <v>25</v>
      </c>
      <c r="N428" s="27">
        <f t="shared" si="69"/>
        <v>0</v>
      </c>
      <c r="O428" s="27">
        <f t="shared" si="69"/>
        <v>0</v>
      </c>
      <c r="P428" s="27">
        <f t="shared" si="69"/>
        <v>0</v>
      </c>
      <c r="Q428" s="27">
        <f t="shared" si="69"/>
        <v>0</v>
      </c>
      <c r="R428" s="27">
        <f t="shared" si="69"/>
        <v>0</v>
      </c>
      <c r="S428" s="27">
        <f t="shared" si="69"/>
        <v>0</v>
      </c>
      <c r="T428" s="32">
        <f t="shared" si="69"/>
        <v>0</v>
      </c>
      <c r="U428" s="10"/>
    </row>
    <row r="429" spans="1:21" x14ac:dyDescent="0.25">
      <c r="A429" s="10"/>
      <c r="B429" s="4">
        <f>IF(ISBLANK('INPUT | Operations'!$B434),"",COUNT('INPUT | Operations'!$B$12:$B433))</f>
        <v>422</v>
      </c>
      <c r="C429" s="27">
        <f>IF(ISNUMBER($B429),('INPUT | Operations'!$C433+'INPUT | Operations'!$C434)/2,"")</f>
        <v>343259.5</v>
      </c>
      <c r="D429" s="28">
        <f t="shared" si="61"/>
        <v>104.62549560000001</v>
      </c>
      <c r="E429" s="26">
        <f>IF(ISNUMBER($B429),'INPUT | Operations'!$B434-'INPUT | Operations'!$B433,"")</f>
        <v>1</v>
      </c>
      <c r="F429" s="32">
        <f>IF(ISNUMBER($B429),IF('INPUT | Operations'!$B434&lt;Booster_BurnTime,1,IF('INPUT | Operations'!$B433&lt;=Booster_BurnTime,(Booster_BurnTime-'INPUT | Operations'!$B433)/('INPUT | Operations'!$B434-'INPUT | Operations'!$B433),0))*'INPUT | Operations'!$E433*NumberOfBoosters*NumberOfOps*$E429,"")</f>
        <v>0</v>
      </c>
      <c r="G429" s="34">
        <f t="shared" si="62"/>
        <v>280.85624999999999</v>
      </c>
      <c r="H429" s="27">
        <f t="shared" si="63"/>
        <v>34</v>
      </c>
      <c r="I429" s="27">
        <f t="shared" si="64"/>
        <v>241</v>
      </c>
      <c r="J429" s="27">
        <f t="shared" si="65"/>
        <v>301</v>
      </c>
      <c r="K429" s="27">
        <f t="shared" si="66"/>
        <v>215</v>
      </c>
      <c r="L429" s="27">
        <f t="shared" si="67"/>
        <v>5.0648003958303382E-11</v>
      </c>
      <c r="M429" s="32">
        <f t="shared" si="68"/>
        <v>25</v>
      </c>
      <c r="N429" s="27">
        <f t="shared" si="69"/>
        <v>0</v>
      </c>
      <c r="O429" s="27">
        <f t="shared" si="69"/>
        <v>0</v>
      </c>
      <c r="P429" s="27">
        <f t="shared" si="69"/>
        <v>0</v>
      </c>
      <c r="Q429" s="27">
        <f t="shared" si="69"/>
        <v>0</v>
      </c>
      <c r="R429" s="27">
        <f t="shared" si="69"/>
        <v>0</v>
      </c>
      <c r="S429" s="27">
        <f t="shared" si="69"/>
        <v>0</v>
      </c>
      <c r="T429" s="32">
        <f t="shared" si="69"/>
        <v>0</v>
      </c>
      <c r="U429" s="10"/>
    </row>
    <row r="430" spans="1:21" x14ac:dyDescent="0.25">
      <c r="A430" s="10"/>
      <c r="B430" s="4">
        <f>IF(ISBLANK('INPUT | Operations'!$B435),"",COUNT('INPUT | Operations'!$B$12:$B434))</f>
        <v>423</v>
      </c>
      <c r="C430" s="27">
        <f>IF(ISNUMBER($B430),('INPUT | Operations'!$C434+'INPUT | Operations'!$C435)/2,"")</f>
        <v>343039.5</v>
      </c>
      <c r="D430" s="28">
        <f t="shared" si="61"/>
        <v>104.55843960000001</v>
      </c>
      <c r="E430" s="26">
        <f>IF(ISNUMBER($B430),'INPUT | Operations'!$B435-'INPUT | Operations'!$B434,"")</f>
        <v>1</v>
      </c>
      <c r="F430" s="32">
        <f>IF(ISNUMBER($B430),IF('INPUT | Operations'!$B435&lt;Booster_BurnTime,1,IF('INPUT | Operations'!$B434&lt;=Booster_BurnTime,(Booster_BurnTime-'INPUT | Operations'!$B434)/('INPUT | Operations'!$B435-'INPUT | Operations'!$B434),0))*'INPUT | Operations'!$E434*NumberOfBoosters*NumberOfOps*$E430,"")</f>
        <v>0</v>
      </c>
      <c r="G430" s="34">
        <f t="shared" si="62"/>
        <v>280.85624999999999</v>
      </c>
      <c r="H430" s="27">
        <f t="shared" si="63"/>
        <v>34</v>
      </c>
      <c r="I430" s="27">
        <f t="shared" si="64"/>
        <v>241</v>
      </c>
      <c r="J430" s="27">
        <f t="shared" si="65"/>
        <v>301</v>
      </c>
      <c r="K430" s="27">
        <f t="shared" si="66"/>
        <v>215</v>
      </c>
      <c r="L430" s="27">
        <f t="shared" si="67"/>
        <v>5.1538772134469498E-11</v>
      </c>
      <c r="M430" s="32">
        <f t="shared" si="68"/>
        <v>25</v>
      </c>
      <c r="N430" s="27">
        <f t="shared" si="69"/>
        <v>0</v>
      </c>
      <c r="O430" s="27">
        <f t="shared" si="69"/>
        <v>0</v>
      </c>
      <c r="P430" s="27">
        <f t="shared" si="69"/>
        <v>0</v>
      </c>
      <c r="Q430" s="27">
        <f t="shared" si="69"/>
        <v>0</v>
      </c>
      <c r="R430" s="27">
        <f t="shared" si="69"/>
        <v>0</v>
      </c>
      <c r="S430" s="27">
        <f t="shared" si="69"/>
        <v>0</v>
      </c>
      <c r="T430" s="32">
        <f t="shared" si="69"/>
        <v>0</v>
      </c>
      <c r="U430" s="10"/>
    </row>
    <row r="431" spans="1:21" x14ac:dyDescent="0.25">
      <c r="A431" s="10"/>
      <c r="B431" s="4">
        <f>IF(ISBLANK('INPUT | Operations'!$B436),"",COUNT('INPUT | Operations'!$B$12:$B435))</f>
        <v>424</v>
      </c>
      <c r="C431" s="27">
        <f>IF(ISNUMBER($B431),('INPUT | Operations'!$C435+'INPUT | Operations'!$C436)/2,"")</f>
        <v>342821</v>
      </c>
      <c r="D431" s="28">
        <f t="shared" si="61"/>
        <v>104.49184080000001</v>
      </c>
      <c r="E431" s="26">
        <f>IF(ISNUMBER($B431),'INPUT | Operations'!$B436-'INPUT | Operations'!$B435,"")</f>
        <v>1</v>
      </c>
      <c r="F431" s="32">
        <f>IF(ISNUMBER($B431),IF('INPUT | Operations'!$B436&lt;Booster_BurnTime,1,IF('INPUT | Operations'!$B435&lt;=Booster_BurnTime,(Booster_BurnTime-'INPUT | Operations'!$B435)/('INPUT | Operations'!$B436-'INPUT | Operations'!$B435),0))*'INPUT | Operations'!$E435*NumberOfBoosters*NumberOfOps*$E431,"")</f>
        <v>0</v>
      </c>
      <c r="G431" s="34">
        <f t="shared" si="62"/>
        <v>280.85624999999999</v>
      </c>
      <c r="H431" s="27">
        <f t="shared" si="63"/>
        <v>34</v>
      </c>
      <c r="I431" s="27">
        <f t="shared" si="64"/>
        <v>241</v>
      </c>
      <c r="J431" s="27">
        <f t="shared" si="65"/>
        <v>301</v>
      </c>
      <c r="K431" s="27">
        <f t="shared" si="66"/>
        <v>215</v>
      </c>
      <c r="L431" s="27">
        <f t="shared" si="67"/>
        <v>5.2438972736657013E-11</v>
      </c>
      <c r="M431" s="32">
        <f t="shared" si="68"/>
        <v>25</v>
      </c>
      <c r="N431" s="27">
        <f t="shared" si="69"/>
        <v>0</v>
      </c>
      <c r="O431" s="27">
        <f t="shared" si="69"/>
        <v>0</v>
      </c>
      <c r="P431" s="27">
        <f t="shared" si="69"/>
        <v>0</v>
      </c>
      <c r="Q431" s="27">
        <f t="shared" si="69"/>
        <v>0</v>
      </c>
      <c r="R431" s="27">
        <f t="shared" si="69"/>
        <v>0</v>
      </c>
      <c r="S431" s="27">
        <f t="shared" si="69"/>
        <v>0</v>
      </c>
      <c r="T431" s="32">
        <f t="shared" si="69"/>
        <v>0</v>
      </c>
      <c r="U431" s="10"/>
    </row>
    <row r="432" spans="1:21" x14ac:dyDescent="0.25">
      <c r="A432" s="10"/>
      <c r="B432" s="4">
        <f>IF(ISBLANK('INPUT | Operations'!$B437),"",COUNT('INPUT | Operations'!$B$12:$B436))</f>
        <v>425</v>
      </c>
      <c r="C432" s="27">
        <f>IF(ISNUMBER($B432),('INPUT | Operations'!$C436+'INPUT | Operations'!$C437)/2,"")</f>
        <v>342604</v>
      </c>
      <c r="D432" s="28">
        <f t="shared" si="61"/>
        <v>104.4256992</v>
      </c>
      <c r="E432" s="26">
        <f>IF(ISNUMBER($B432),'INPUT | Operations'!$B437-'INPUT | Operations'!$B436,"")</f>
        <v>1</v>
      </c>
      <c r="F432" s="32">
        <f>IF(ISNUMBER($B432),IF('INPUT | Operations'!$B437&lt;Booster_BurnTime,1,IF('INPUT | Operations'!$B436&lt;=Booster_BurnTime,(Booster_BurnTime-'INPUT | Operations'!$B436)/('INPUT | Operations'!$B437-'INPUT | Operations'!$B436),0))*'INPUT | Operations'!$E436*NumberOfBoosters*NumberOfOps*$E432,"")</f>
        <v>0</v>
      </c>
      <c r="G432" s="34">
        <f t="shared" si="62"/>
        <v>280.85624999999999</v>
      </c>
      <c r="H432" s="27">
        <f t="shared" si="63"/>
        <v>34</v>
      </c>
      <c r="I432" s="27">
        <f t="shared" si="64"/>
        <v>241</v>
      </c>
      <c r="J432" s="27">
        <f t="shared" si="65"/>
        <v>301</v>
      </c>
      <c r="K432" s="27">
        <f t="shared" si="66"/>
        <v>215</v>
      </c>
      <c r="L432" s="27">
        <f t="shared" si="67"/>
        <v>5.3348554642560783E-11</v>
      </c>
      <c r="M432" s="32">
        <f t="shared" si="68"/>
        <v>25</v>
      </c>
      <c r="N432" s="27">
        <f t="shared" si="69"/>
        <v>0</v>
      </c>
      <c r="O432" s="27">
        <f t="shared" si="69"/>
        <v>0</v>
      </c>
      <c r="P432" s="27">
        <f t="shared" si="69"/>
        <v>0</v>
      </c>
      <c r="Q432" s="27">
        <f t="shared" si="69"/>
        <v>0</v>
      </c>
      <c r="R432" s="27">
        <f t="shared" si="69"/>
        <v>0</v>
      </c>
      <c r="S432" s="27">
        <f t="shared" si="69"/>
        <v>0</v>
      </c>
      <c r="T432" s="32">
        <f t="shared" si="69"/>
        <v>0</v>
      </c>
      <c r="U432" s="10"/>
    </row>
    <row r="433" spans="1:21" x14ac:dyDescent="0.25">
      <c r="A433" s="10"/>
      <c r="B433" s="4">
        <f>IF(ISBLANK('INPUT | Operations'!$B438),"",COUNT('INPUT | Operations'!$B$12:$B437))</f>
        <v>426</v>
      </c>
      <c r="C433" s="27">
        <f>IF(ISNUMBER($B433),('INPUT | Operations'!$C437+'INPUT | Operations'!$C438)/2,"")</f>
        <v>342388.5</v>
      </c>
      <c r="D433" s="28">
        <f t="shared" si="61"/>
        <v>104.3600148</v>
      </c>
      <c r="E433" s="26">
        <f>IF(ISNUMBER($B433),'INPUT | Operations'!$B438-'INPUT | Operations'!$B437,"")</f>
        <v>1</v>
      </c>
      <c r="F433" s="32">
        <f>IF(ISNUMBER($B433),IF('INPUT | Operations'!$B438&lt;Booster_BurnTime,1,IF('INPUT | Operations'!$B437&lt;=Booster_BurnTime,(Booster_BurnTime-'INPUT | Operations'!$B437)/('INPUT | Operations'!$B438-'INPUT | Operations'!$B437),0))*'INPUT | Operations'!$E437*NumberOfBoosters*NumberOfOps*$E433,"")</f>
        <v>0</v>
      </c>
      <c r="G433" s="34">
        <f t="shared" si="62"/>
        <v>280.85624999999999</v>
      </c>
      <c r="H433" s="27">
        <f t="shared" si="63"/>
        <v>34</v>
      </c>
      <c r="I433" s="27">
        <f t="shared" si="64"/>
        <v>241</v>
      </c>
      <c r="J433" s="27">
        <f t="shared" si="65"/>
        <v>301</v>
      </c>
      <c r="K433" s="27">
        <f t="shared" si="66"/>
        <v>215</v>
      </c>
      <c r="L433" s="27">
        <f t="shared" si="67"/>
        <v>5.4267462465747274E-11</v>
      </c>
      <c r="M433" s="32">
        <f t="shared" si="68"/>
        <v>25</v>
      </c>
      <c r="N433" s="27">
        <f t="shared" si="69"/>
        <v>0</v>
      </c>
      <c r="O433" s="27">
        <f t="shared" si="69"/>
        <v>0</v>
      </c>
      <c r="P433" s="27">
        <f t="shared" si="69"/>
        <v>0</v>
      </c>
      <c r="Q433" s="27">
        <f t="shared" si="69"/>
        <v>0</v>
      </c>
      <c r="R433" s="27">
        <f t="shared" si="69"/>
        <v>0</v>
      </c>
      <c r="S433" s="27">
        <f t="shared" si="69"/>
        <v>0</v>
      </c>
      <c r="T433" s="32">
        <f t="shared" si="69"/>
        <v>0</v>
      </c>
      <c r="U433" s="10"/>
    </row>
    <row r="434" spans="1:21" x14ac:dyDescent="0.25">
      <c r="A434" s="10"/>
      <c r="B434" s="4">
        <f>IF(ISBLANK('INPUT | Operations'!$B439),"",COUNT('INPUT | Operations'!$B$12:$B438))</f>
        <v>427</v>
      </c>
      <c r="C434" s="27">
        <f>IF(ISNUMBER($B434),('INPUT | Operations'!$C438+'INPUT | Operations'!$C439)/2,"")</f>
        <v>342174.5</v>
      </c>
      <c r="D434" s="28">
        <f t="shared" si="61"/>
        <v>104.29478760000001</v>
      </c>
      <c r="E434" s="26">
        <f>IF(ISNUMBER($B434),'INPUT | Operations'!$B439-'INPUT | Operations'!$B438,"")</f>
        <v>1</v>
      </c>
      <c r="F434" s="32">
        <f>IF(ISNUMBER($B434),IF('INPUT | Operations'!$B439&lt;Booster_BurnTime,1,IF('INPUT | Operations'!$B438&lt;=Booster_BurnTime,(Booster_BurnTime-'INPUT | Operations'!$B438)/('INPUT | Operations'!$B439-'INPUT | Operations'!$B438),0))*'INPUT | Operations'!$E438*NumberOfBoosters*NumberOfOps*$E434,"")</f>
        <v>0</v>
      </c>
      <c r="G434" s="34">
        <f t="shared" si="62"/>
        <v>280.85624999999999</v>
      </c>
      <c r="H434" s="27">
        <f t="shared" si="63"/>
        <v>34</v>
      </c>
      <c r="I434" s="27">
        <f t="shared" si="64"/>
        <v>241</v>
      </c>
      <c r="J434" s="27">
        <f t="shared" si="65"/>
        <v>301</v>
      </c>
      <c r="K434" s="27">
        <f t="shared" si="66"/>
        <v>215</v>
      </c>
      <c r="L434" s="27">
        <f t="shared" si="67"/>
        <v>5.5195636508254576E-11</v>
      </c>
      <c r="M434" s="32">
        <f t="shared" si="68"/>
        <v>25</v>
      </c>
      <c r="N434" s="27">
        <f t="shared" si="69"/>
        <v>0</v>
      </c>
      <c r="O434" s="27">
        <f t="shared" si="69"/>
        <v>0</v>
      </c>
      <c r="P434" s="27">
        <f t="shared" si="69"/>
        <v>0</v>
      </c>
      <c r="Q434" s="27">
        <f t="shared" si="69"/>
        <v>0</v>
      </c>
      <c r="R434" s="27">
        <f t="shared" si="69"/>
        <v>0</v>
      </c>
      <c r="S434" s="27">
        <f t="shared" si="69"/>
        <v>0</v>
      </c>
      <c r="T434" s="32">
        <f t="shared" si="69"/>
        <v>0</v>
      </c>
      <c r="U434" s="10"/>
    </row>
    <row r="435" spans="1:21" x14ac:dyDescent="0.25">
      <c r="A435" s="10"/>
      <c r="B435" s="4">
        <f>IF(ISBLANK('INPUT | Operations'!$B440),"",COUNT('INPUT | Operations'!$B$12:$B439))</f>
        <v>428</v>
      </c>
      <c r="C435" s="27">
        <f>IF(ISNUMBER($B435),('INPUT | Operations'!$C439+'INPUT | Operations'!$C440)/2,"")</f>
        <v>341962.5</v>
      </c>
      <c r="D435" s="28">
        <f t="shared" si="61"/>
        <v>104.23017</v>
      </c>
      <c r="E435" s="26">
        <f>IF(ISNUMBER($B435),'INPUT | Operations'!$B440-'INPUT | Operations'!$B439,"")</f>
        <v>1</v>
      </c>
      <c r="F435" s="32">
        <f>IF(ISNUMBER($B435),IF('INPUT | Operations'!$B440&lt;Booster_BurnTime,1,IF('INPUT | Operations'!$B439&lt;=Booster_BurnTime,(Booster_BurnTime-'INPUT | Operations'!$B439)/('INPUT | Operations'!$B440-'INPUT | Operations'!$B439),0))*'INPUT | Operations'!$E439*NumberOfBoosters*NumberOfOps*$E435,"")</f>
        <v>0</v>
      </c>
      <c r="G435" s="34">
        <f t="shared" si="62"/>
        <v>280.85624999999999</v>
      </c>
      <c r="H435" s="27">
        <f t="shared" si="63"/>
        <v>34</v>
      </c>
      <c r="I435" s="27">
        <f t="shared" si="64"/>
        <v>241</v>
      </c>
      <c r="J435" s="27">
        <f t="shared" si="65"/>
        <v>301</v>
      </c>
      <c r="K435" s="27">
        <f t="shared" si="66"/>
        <v>215</v>
      </c>
      <c r="L435" s="27">
        <f t="shared" si="67"/>
        <v>5.6130788544527782E-11</v>
      </c>
      <c r="M435" s="32">
        <f t="shared" si="68"/>
        <v>25</v>
      </c>
      <c r="N435" s="27">
        <f t="shared" si="69"/>
        <v>0</v>
      </c>
      <c r="O435" s="27">
        <f t="shared" si="69"/>
        <v>0</v>
      </c>
      <c r="P435" s="27">
        <f t="shared" si="69"/>
        <v>0</v>
      </c>
      <c r="Q435" s="27">
        <f t="shared" si="69"/>
        <v>0</v>
      </c>
      <c r="R435" s="27">
        <f t="shared" si="69"/>
        <v>0</v>
      </c>
      <c r="S435" s="27">
        <f t="shared" si="69"/>
        <v>0</v>
      </c>
      <c r="T435" s="32">
        <f t="shared" si="69"/>
        <v>0</v>
      </c>
      <c r="U435" s="10"/>
    </row>
    <row r="436" spans="1:21" x14ac:dyDescent="0.25">
      <c r="A436" s="10"/>
      <c r="B436" s="4">
        <f>IF(ISBLANK('INPUT | Operations'!$B441),"",COUNT('INPUT | Operations'!$B$12:$B440))</f>
        <v>429</v>
      </c>
      <c r="C436" s="27">
        <f>IF(ISNUMBER($B436),('INPUT | Operations'!$C440+'INPUT | Operations'!$C441)/2,"")</f>
        <v>341752.5</v>
      </c>
      <c r="D436" s="28">
        <f t="shared" si="61"/>
        <v>104.16616200000001</v>
      </c>
      <c r="E436" s="26">
        <f>IF(ISNUMBER($B436),'INPUT | Operations'!$B441-'INPUT | Operations'!$B440,"")</f>
        <v>1</v>
      </c>
      <c r="F436" s="32">
        <f>IF(ISNUMBER($B436),IF('INPUT | Operations'!$B441&lt;Booster_BurnTime,1,IF('INPUT | Operations'!$B440&lt;=Booster_BurnTime,(Booster_BurnTime-'INPUT | Operations'!$B440)/('INPUT | Operations'!$B441-'INPUT | Operations'!$B440),0))*'INPUT | Operations'!$E440*NumberOfBoosters*NumberOfOps*$E436,"")</f>
        <v>0</v>
      </c>
      <c r="G436" s="34">
        <f t="shared" si="62"/>
        <v>280.85624999999999</v>
      </c>
      <c r="H436" s="27">
        <f t="shared" si="63"/>
        <v>34</v>
      </c>
      <c r="I436" s="27">
        <f t="shared" si="64"/>
        <v>241</v>
      </c>
      <c r="J436" s="27">
        <f t="shared" si="65"/>
        <v>301</v>
      </c>
      <c r="K436" s="27">
        <f t="shared" si="66"/>
        <v>215</v>
      </c>
      <c r="L436" s="27">
        <f t="shared" si="67"/>
        <v>5.7072737876015682E-11</v>
      </c>
      <c r="M436" s="32">
        <f t="shared" si="68"/>
        <v>25</v>
      </c>
      <c r="N436" s="27">
        <f t="shared" si="69"/>
        <v>0</v>
      </c>
      <c r="O436" s="27">
        <f t="shared" si="69"/>
        <v>0</v>
      </c>
      <c r="P436" s="27">
        <f t="shared" si="69"/>
        <v>0</v>
      </c>
      <c r="Q436" s="27">
        <f t="shared" si="69"/>
        <v>0</v>
      </c>
      <c r="R436" s="27">
        <f t="shared" si="69"/>
        <v>0</v>
      </c>
      <c r="S436" s="27">
        <f t="shared" si="69"/>
        <v>0</v>
      </c>
      <c r="T436" s="32">
        <f t="shared" si="69"/>
        <v>0</v>
      </c>
      <c r="U436" s="10"/>
    </row>
    <row r="437" spans="1:21" x14ac:dyDescent="0.25">
      <c r="A437" s="10"/>
      <c r="B437" s="4">
        <f>IF(ISBLANK('INPUT | Operations'!$B442),"",COUNT('INPUT | Operations'!$B$12:$B441))</f>
        <v>430</v>
      </c>
      <c r="C437" s="27">
        <f>IF(ISNUMBER($B437),('INPUT | Operations'!$C441+'INPUT | Operations'!$C442)/2,"")</f>
        <v>341544</v>
      </c>
      <c r="D437" s="28">
        <f t="shared" si="61"/>
        <v>104.1026112</v>
      </c>
      <c r="E437" s="26">
        <f>IF(ISNUMBER($B437),'INPUT | Operations'!$B442-'INPUT | Operations'!$B441,"")</f>
        <v>1</v>
      </c>
      <c r="F437" s="32">
        <f>IF(ISNUMBER($B437),IF('INPUT | Operations'!$B442&lt;Booster_BurnTime,1,IF('INPUT | Operations'!$B441&lt;=Booster_BurnTime,(Booster_BurnTime-'INPUT | Operations'!$B441)/('INPUT | Operations'!$B442-'INPUT | Operations'!$B441),0))*'INPUT | Operations'!$E441*NumberOfBoosters*NumberOfOps*$E437,"")</f>
        <v>0</v>
      </c>
      <c r="G437" s="34">
        <f t="shared" si="62"/>
        <v>280.85624999999999</v>
      </c>
      <c r="H437" s="27">
        <f t="shared" si="63"/>
        <v>34</v>
      </c>
      <c r="I437" s="27">
        <f t="shared" si="64"/>
        <v>241</v>
      </c>
      <c r="J437" s="27">
        <f t="shared" si="65"/>
        <v>301</v>
      </c>
      <c r="K437" s="27">
        <f t="shared" si="66"/>
        <v>215</v>
      </c>
      <c r="L437" s="27">
        <f t="shared" si="67"/>
        <v>5.802359657990561E-11</v>
      </c>
      <c r="M437" s="32">
        <f t="shared" si="68"/>
        <v>25</v>
      </c>
      <c r="N437" s="27">
        <f t="shared" si="69"/>
        <v>0</v>
      </c>
      <c r="O437" s="27">
        <f t="shared" si="69"/>
        <v>0</v>
      </c>
      <c r="P437" s="27">
        <f t="shared" si="69"/>
        <v>0</v>
      </c>
      <c r="Q437" s="27">
        <f t="shared" si="69"/>
        <v>0</v>
      </c>
      <c r="R437" s="27">
        <f t="shared" si="69"/>
        <v>0</v>
      </c>
      <c r="S437" s="27">
        <f t="shared" si="69"/>
        <v>0</v>
      </c>
      <c r="T437" s="32">
        <f t="shared" si="69"/>
        <v>0</v>
      </c>
      <c r="U437" s="10"/>
    </row>
    <row r="438" spans="1:21" x14ac:dyDescent="0.25">
      <c r="A438" s="10"/>
      <c r="B438" s="4">
        <f>IF(ISBLANK('INPUT | Operations'!$B443),"",COUNT('INPUT | Operations'!$B$12:$B442))</f>
        <v>431</v>
      </c>
      <c r="C438" s="27">
        <f>IF(ISNUMBER($B438),('INPUT | Operations'!$C442+'INPUT | Operations'!$C443)/2,"")</f>
        <v>341337.5</v>
      </c>
      <c r="D438" s="28">
        <f t="shared" si="61"/>
        <v>104.03967</v>
      </c>
      <c r="E438" s="26">
        <f>IF(ISNUMBER($B438),'INPUT | Operations'!$B443-'INPUT | Operations'!$B442,"")</f>
        <v>1</v>
      </c>
      <c r="F438" s="32">
        <f>IF(ISNUMBER($B438),IF('INPUT | Operations'!$B443&lt;Booster_BurnTime,1,IF('INPUT | Operations'!$B442&lt;=Booster_BurnTime,(Booster_BurnTime-'INPUT | Operations'!$B442)/('INPUT | Operations'!$B443-'INPUT | Operations'!$B442),0))*'INPUT | Operations'!$E442*NumberOfBoosters*NumberOfOps*$E438,"")</f>
        <v>0</v>
      </c>
      <c r="G438" s="34">
        <f t="shared" si="62"/>
        <v>280.85624999999999</v>
      </c>
      <c r="H438" s="27">
        <f t="shared" si="63"/>
        <v>34</v>
      </c>
      <c r="I438" s="27">
        <f t="shared" si="64"/>
        <v>241</v>
      </c>
      <c r="J438" s="27">
        <f t="shared" si="65"/>
        <v>301</v>
      </c>
      <c r="K438" s="27">
        <f t="shared" si="66"/>
        <v>215</v>
      </c>
      <c r="L438" s="27">
        <f t="shared" si="67"/>
        <v>5.8980948052605175E-11</v>
      </c>
      <c r="M438" s="32">
        <f t="shared" si="68"/>
        <v>25</v>
      </c>
      <c r="N438" s="27">
        <f t="shared" si="69"/>
        <v>0</v>
      </c>
      <c r="O438" s="27">
        <f t="shared" si="69"/>
        <v>0</v>
      </c>
      <c r="P438" s="27">
        <f t="shared" si="69"/>
        <v>0</v>
      </c>
      <c r="Q438" s="27">
        <f t="shared" si="69"/>
        <v>0</v>
      </c>
      <c r="R438" s="27">
        <f t="shared" si="69"/>
        <v>0</v>
      </c>
      <c r="S438" s="27">
        <f t="shared" si="69"/>
        <v>0</v>
      </c>
      <c r="T438" s="32">
        <f t="shared" si="69"/>
        <v>0</v>
      </c>
      <c r="U438" s="10"/>
    </row>
    <row r="439" spans="1:21" x14ac:dyDescent="0.25">
      <c r="A439" s="10"/>
      <c r="B439" s="4">
        <f>IF(ISBLANK('INPUT | Operations'!$B444),"",COUNT('INPUT | Operations'!$B$12:$B443))</f>
        <v>432</v>
      </c>
      <c r="C439" s="27">
        <f>IF(ISNUMBER($B439),('INPUT | Operations'!$C443+'INPUT | Operations'!$C444)/2,"")</f>
        <v>341133.5</v>
      </c>
      <c r="D439" s="28">
        <f t="shared" si="61"/>
        <v>103.9774908</v>
      </c>
      <c r="E439" s="26">
        <f>IF(ISNUMBER($B439),'INPUT | Operations'!$B444-'INPUT | Operations'!$B443,"")</f>
        <v>1</v>
      </c>
      <c r="F439" s="32">
        <f>IF(ISNUMBER($B439),IF('INPUT | Operations'!$B444&lt;Booster_BurnTime,1,IF('INPUT | Operations'!$B443&lt;=Booster_BurnTime,(Booster_BurnTime-'INPUT | Operations'!$B443)/('INPUT | Operations'!$B444-'INPUT | Operations'!$B443),0))*'INPUT | Operations'!$E443*NumberOfBoosters*NumberOfOps*$E439,"")</f>
        <v>0</v>
      </c>
      <c r="G439" s="34">
        <f t="shared" si="62"/>
        <v>280.85624999999999</v>
      </c>
      <c r="H439" s="27">
        <f t="shared" si="63"/>
        <v>34</v>
      </c>
      <c r="I439" s="27">
        <f t="shared" si="64"/>
        <v>241</v>
      </c>
      <c r="J439" s="27">
        <f t="shared" si="65"/>
        <v>301</v>
      </c>
      <c r="K439" s="27">
        <f t="shared" si="66"/>
        <v>215</v>
      </c>
      <c r="L439" s="27">
        <f t="shared" si="67"/>
        <v>5.9942218270986284E-11</v>
      </c>
      <c r="M439" s="32">
        <f t="shared" si="68"/>
        <v>25</v>
      </c>
      <c r="N439" s="27">
        <f t="shared" si="69"/>
        <v>0</v>
      </c>
      <c r="O439" s="27">
        <f t="shared" si="69"/>
        <v>0</v>
      </c>
      <c r="P439" s="27">
        <f t="shared" si="69"/>
        <v>0</v>
      </c>
      <c r="Q439" s="27">
        <f t="shared" si="69"/>
        <v>0</v>
      </c>
      <c r="R439" s="27">
        <f t="shared" si="69"/>
        <v>0</v>
      </c>
      <c r="S439" s="27">
        <f t="shared" si="69"/>
        <v>0</v>
      </c>
      <c r="T439" s="32">
        <f t="shared" si="69"/>
        <v>0</v>
      </c>
      <c r="U439" s="10"/>
    </row>
    <row r="440" spans="1:21" x14ac:dyDescent="0.25">
      <c r="A440" s="10"/>
      <c r="B440" s="4">
        <f>IF(ISBLANK('INPUT | Operations'!$B445),"",COUNT('INPUT | Operations'!$B$12:$B444))</f>
        <v>433</v>
      </c>
      <c r="C440" s="27">
        <f>IF(ISNUMBER($B440),('INPUT | Operations'!$C444+'INPUT | Operations'!$C445)/2,"")</f>
        <v>340932</v>
      </c>
      <c r="D440" s="28">
        <f t="shared" si="61"/>
        <v>103.9160736</v>
      </c>
      <c r="E440" s="26">
        <f>IF(ISNUMBER($B440),'INPUT | Operations'!$B445-'INPUT | Operations'!$B444,"")</f>
        <v>1</v>
      </c>
      <c r="F440" s="32">
        <f>IF(ISNUMBER($B440),IF('INPUT | Operations'!$B445&lt;Booster_BurnTime,1,IF('INPUT | Operations'!$B444&lt;=Booster_BurnTime,(Booster_BurnTime-'INPUT | Operations'!$B444)/('INPUT | Operations'!$B445-'INPUT | Operations'!$B444),0))*'INPUT | Operations'!$E444*NumberOfBoosters*NumberOfOps*$E440,"")</f>
        <v>0</v>
      </c>
      <c r="G440" s="34">
        <f t="shared" si="62"/>
        <v>280.85624999999999</v>
      </c>
      <c r="H440" s="27">
        <f t="shared" si="63"/>
        <v>34</v>
      </c>
      <c r="I440" s="27">
        <f t="shared" si="64"/>
        <v>241</v>
      </c>
      <c r="J440" s="27">
        <f t="shared" si="65"/>
        <v>301</v>
      </c>
      <c r="K440" s="27">
        <f t="shared" si="66"/>
        <v>215</v>
      </c>
      <c r="L440" s="27">
        <f t="shared" si="67"/>
        <v>6.0907087143107511E-11</v>
      </c>
      <c r="M440" s="32">
        <f t="shared" si="68"/>
        <v>25</v>
      </c>
      <c r="N440" s="27">
        <f t="shared" si="69"/>
        <v>0</v>
      </c>
      <c r="O440" s="27">
        <f t="shared" si="69"/>
        <v>0</v>
      </c>
      <c r="P440" s="27">
        <f t="shared" si="69"/>
        <v>0</v>
      </c>
      <c r="Q440" s="27">
        <f t="shared" si="69"/>
        <v>0</v>
      </c>
      <c r="R440" s="27">
        <f t="shared" si="69"/>
        <v>0</v>
      </c>
      <c r="S440" s="27">
        <f t="shared" si="69"/>
        <v>0</v>
      </c>
      <c r="T440" s="32">
        <f t="shared" si="69"/>
        <v>0</v>
      </c>
      <c r="U440" s="10"/>
    </row>
    <row r="441" spans="1:21" x14ac:dyDescent="0.25">
      <c r="A441" s="10"/>
      <c r="B441" s="4">
        <f>IF(ISBLANK('INPUT | Operations'!$B446),"",COUNT('INPUT | Operations'!$B$12:$B445))</f>
        <v>434</v>
      </c>
      <c r="C441" s="27">
        <f>IF(ISNUMBER($B441),('INPUT | Operations'!$C445+'INPUT | Operations'!$C446)/2,"")</f>
        <v>340684.5</v>
      </c>
      <c r="D441" s="28">
        <f t="shared" si="61"/>
        <v>103.84063560000001</v>
      </c>
      <c r="E441" s="26">
        <f>IF(ISNUMBER($B441),'INPUT | Operations'!$B446-'INPUT | Operations'!$B445,"")</f>
        <v>1</v>
      </c>
      <c r="F441" s="32">
        <f>IF(ISNUMBER($B441),IF('INPUT | Operations'!$B446&lt;Booster_BurnTime,1,IF('INPUT | Operations'!$B445&lt;=Booster_BurnTime,(Booster_BurnTime-'INPUT | Operations'!$B445)/('INPUT | Operations'!$B446-'INPUT | Operations'!$B445),0))*'INPUT | Operations'!$E445*NumberOfBoosters*NumberOfOps*$E441,"")</f>
        <v>0</v>
      </c>
      <c r="G441" s="34">
        <f t="shared" si="62"/>
        <v>280.85624999999999</v>
      </c>
      <c r="H441" s="27">
        <f t="shared" si="63"/>
        <v>34</v>
      </c>
      <c r="I441" s="27">
        <f t="shared" si="64"/>
        <v>241</v>
      </c>
      <c r="J441" s="27">
        <f t="shared" si="65"/>
        <v>301</v>
      </c>
      <c r="K441" s="27">
        <f t="shared" si="66"/>
        <v>215</v>
      </c>
      <c r="L441" s="27">
        <f t="shared" si="67"/>
        <v>6.2113504023545605E-11</v>
      </c>
      <c r="M441" s="32">
        <f t="shared" si="68"/>
        <v>25</v>
      </c>
      <c r="N441" s="27">
        <f t="shared" si="69"/>
        <v>0</v>
      </c>
      <c r="O441" s="27">
        <f t="shared" si="69"/>
        <v>0</v>
      </c>
      <c r="P441" s="27">
        <f t="shared" si="69"/>
        <v>0</v>
      </c>
      <c r="Q441" s="27">
        <f t="shared" si="69"/>
        <v>0</v>
      </c>
      <c r="R441" s="27">
        <f t="shared" si="69"/>
        <v>0</v>
      </c>
      <c r="S441" s="27">
        <f t="shared" si="69"/>
        <v>0</v>
      </c>
      <c r="T441" s="32">
        <f t="shared" si="69"/>
        <v>0</v>
      </c>
      <c r="U441" s="10"/>
    </row>
    <row r="442" spans="1:21" x14ac:dyDescent="0.25">
      <c r="A442" s="10"/>
      <c r="B442" s="4">
        <f>IF(ISBLANK('INPUT | Operations'!$B447),"",COUNT('INPUT | Operations'!$B$12:$B446))</f>
        <v>435</v>
      </c>
      <c r="C442" s="27">
        <f>IF(ISNUMBER($B442),('INPUT | Operations'!$C446+'INPUT | Operations'!$C447)/2,"")</f>
        <v>340392.5</v>
      </c>
      <c r="D442" s="28">
        <f t="shared" si="61"/>
        <v>103.75163400000001</v>
      </c>
      <c r="E442" s="26">
        <f>IF(ISNUMBER($B442),'INPUT | Operations'!$B447-'INPUT | Operations'!$B446,"")</f>
        <v>1</v>
      </c>
      <c r="F442" s="32">
        <f>IF(ISNUMBER($B442),IF('INPUT | Operations'!$B447&lt;Booster_BurnTime,1,IF('INPUT | Operations'!$B446&lt;=Booster_BurnTime,(Booster_BurnTime-'INPUT | Operations'!$B446)/('INPUT | Operations'!$B447-'INPUT | Operations'!$B446),0))*'INPUT | Operations'!$E446*NumberOfBoosters*NumberOfOps*$E442,"")</f>
        <v>0</v>
      </c>
      <c r="G442" s="34">
        <f t="shared" si="62"/>
        <v>280.85624999999999</v>
      </c>
      <c r="H442" s="27">
        <f t="shared" si="63"/>
        <v>34</v>
      </c>
      <c r="I442" s="27">
        <f t="shared" si="64"/>
        <v>241</v>
      </c>
      <c r="J442" s="27">
        <f t="shared" si="65"/>
        <v>301</v>
      </c>
      <c r="K442" s="27">
        <f t="shared" si="66"/>
        <v>215</v>
      </c>
      <c r="L442" s="27">
        <f t="shared" si="67"/>
        <v>6.3567595602188993E-11</v>
      </c>
      <c r="M442" s="32">
        <f t="shared" si="68"/>
        <v>25</v>
      </c>
      <c r="N442" s="27">
        <f t="shared" si="69"/>
        <v>0</v>
      </c>
      <c r="O442" s="27">
        <f t="shared" si="69"/>
        <v>0</v>
      </c>
      <c r="P442" s="27">
        <f t="shared" si="69"/>
        <v>0</v>
      </c>
      <c r="Q442" s="27">
        <f t="shared" si="69"/>
        <v>0</v>
      </c>
      <c r="R442" s="27">
        <f t="shared" si="69"/>
        <v>0</v>
      </c>
      <c r="S442" s="27">
        <f t="shared" si="69"/>
        <v>0</v>
      </c>
      <c r="T442" s="32">
        <f t="shared" si="69"/>
        <v>0</v>
      </c>
      <c r="U442" s="10"/>
    </row>
    <row r="443" spans="1:21" x14ac:dyDescent="0.25">
      <c r="A443" s="10"/>
      <c r="B443" s="4">
        <f>IF(ISBLANK('INPUT | Operations'!$B448),"",COUNT('INPUT | Operations'!$B$12:$B447))</f>
        <v>436</v>
      </c>
      <c r="C443" s="27">
        <f>IF(ISNUMBER($B443),('INPUT | Operations'!$C447+'INPUT | Operations'!$C448)/2,"")</f>
        <v>340153.5</v>
      </c>
      <c r="D443" s="28">
        <f t="shared" si="61"/>
        <v>103.6787868</v>
      </c>
      <c r="E443" s="26">
        <f>IF(ISNUMBER($B443),'INPUT | Operations'!$B448-'INPUT | Operations'!$B447,"")</f>
        <v>1</v>
      </c>
      <c r="F443" s="32">
        <f>IF(ISNUMBER($B443),IF('INPUT | Operations'!$B448&lt;Booster_BurnTime,1,IF('INPUT | Operations'!$B447&lt;=Booster_BurnTime,(Booster_BurnTime-'INPUT | Operations'!$B447)/('INPUT | Operations'!$B448-'INPUT | Operations'!$B447),0))*'INPUT | Operations'!$E447*NumberOfBoosters*NumberOfOps*$E443,"")</f>
        <v>0</v>
      </c>
      <c r="G443" s="34">
        <f t="shared" si="62"/>
        <v>280.85624999999999</v>
      </c>
      <c r="H443" s="27">
        <f t="shared" si="63"/>
        <v>34</v>
      </c>
      <c r="I443" s="27">
        <f t="shared" si="64"/>
        <v>241</v>
      </c>
      <c r="J443" s="27">
        <f t="shared" si="65"/>
        <v>301</v>
      </c>
      <c r="K443" s="27">
        <f t="shared" si="66"/>
        <v>215</v>
      </c>
      <c r="L443" s="27">
        <f t="shared" si="67"/>
        <v>6.478305740647408E-11</v>
      </c>
      <c r="M443" s="32">
        <f t="shared" si="68"/>
        <v>25</v>
      </c>
      <c r="N443" s="27">
        <f t="shared" si="69"/>
        <v>0</v>
      </c>
      <c r="O443" s="27">
        <f t="shared" si="69"/>
        <v>0</v>
      </c>
      <c r="P443" s="27">
        <f t="shared" si="69"/>
        <v>0</v>
      </c>
      <c r="Q443" s="27">
        <f t="shared" si="69"/>
        <v>0</v>
      </c>
      <c r="R443" s="27">
        <f t="shared" si="69"/>
        <v>0</v>
      </c>
      <c r="S443" s="27">
        <f t="shared" si="69"/>
        <v>0</v>
      </c>
      <c r="T443" s="32">
        <f t="shared" si="69"/>
        <v>0</v>
      </c>
      <c r="U443" s="10"/>
    </row>
    <row r="444" spans="1:21" x14ac:dyDescent="0.25">
      <c r="A444" s="10"/>
      <c r="B444" s="4">
        <f>IF(ISBLANK('INPUT | Operations'!$B449),"",COUNT('INPUT | Operations'!$B$12:$B448))</f>
        <v>437</v>
      </c>
      <c r="C444" s="27">
        <f>IF(ISNUMBER($B444),('INPUT | Operations'!$C448+'INPUT | Operations'!$C449)/2,"")</f>
        <v>339966.5</v>
      </c>
      <c r="D444" s="28">
        <f t="shared" si="61"/>
        <v>103.62178919999999</v>
      </c>
      <c r="E444" s="26">
        <f>IF(ISNUMBER($B444),'INPUT | Operations'!$B449-'INPUT | Operations'!$B448,"")</f>
        <v>1</v>
      </c>
      <c r="F444" s="32">
        <f>IF(ISNUMBER($B444),IF('INPUT | Operations'!$B449&lt;Booster_BurnTime,1,IF('INPUT | Operations'!$B448&lt;=Booster_BurnTime,(Booster_BurnTime-'INPUT | Operations'!$B448)/('INPUT | Operations'!$B449-'INPUT | Operations'!$B448),0))*'INPUT | Operations'!$E448*NumberOfBoosters*NumberOfOps*$E444,"")</f>
        <v>0</v>
      </c>
      <c r="G444" s="34">
        <f t="shared" si="62"/>
        <v>280.85624999999999</v>
      </c>
      <c r="H444" s="27">
        <f t="shared" si="63"/>
        <v>34</v>
      </c>
      <c r="I444" s="27">
        <f t="shared" si="64"/>
        <v>241</v>
      </c>
      <c r="J444" s="27">
        <f t="shared" si="65"/>
        <v>301</v>
      </c>
      <c r="K444" s="27">
        <f t="shared" si="66"/>
        <v>215</v>
      </c>
      <c r="L444" s="27">
        <f t="shared" si="67"/>
        <v>6.5750250793146313E-11</v>
      </c>
      <c r="M444" s="32">
        <f t="shared" si="68"/>
        <v>25</v>
      </c>
      <c r="N444" s="27">
        <f t="shared" si="69"/>
        <v>0</v>
      </c>
      <c r="O444" s="27">
        <f t="shared" si="69"/>
        <v>0</v>
      </c>
      <c r="P444" s="27">
        <f t="shared" si="69"/>
        <v>0</v>
      </c>
      <c r="Q444" s="27">
        <f t="shared" si="69"/>
        <v>0</v>
      </c>
      <c r="R444" s="27">
        <f t="shared" si="69"/>
        <v>0</v>
      </c>
      <c r="S444" s="27">
        <f t="shared" si="69"/>
        <v>0</v>
      </c>
      <c r="T444" s="32">
        <f t="shared" si="69"/>
        <v>0</v>
      </c>
      <c r="U444" s="10"/>
    </row>
    <row r="445" spans="1:21" x14ac:dyDescent="0.25">
      <c r="A445" s="10"/>
      <c r="B445" s="4">
        <f>IF(ISBLANK('INPUT | Operations'!$B450),"",COUNT('INPUT | Operations'!$B$12:$B449))</f>
        <v>438</v>
      </c>
      <c r="C445" s="27">
        <f>IF(ISNUMBER($B445),('INPUT | Operations'!$C449+'INPUT | Operations'!$C450)/2,"")</f>
        <v>339783.5</v>
      </c>
      <c r="D445" s="28">
        <f t="shared" si="61"/>
        <v>103.5660108</v>
      </c>
      <c r="E445" s="26">
        <f>IF(ISNUMBER($B445),'INPUT | Operations'!$B450-'INPUT | Operations'!$B449,"")</f>
        <v>1</v>
      </c>
      <c r="F445" s="32">
        <f>IF(ISNUMBER($B445),IF('INPUT | Operations'!$B450&lt;Booster_BurnTime,1,IF('INPUT | Operations'!$B449&lt;=Booster_BurnTime,(Booster_BurnTime-'INPUT | Operations'!$B449)/('INPUT | Operations'!$B450-'INPUT | Operations'!$B449),0))*'INPUT | Operations'!$E449*NumberOfBoosters*NumberOfOps*$E445,"")</f>
        <v>0</v>
      </c>
      <c r="G445" s="34">
        <f t="shared" si="62"/>
        <v>280.85624999999999</v>
      </c>
      <c r="H445" s="27">
        <f t="shared" si="63"/>
        <v>34</v>
      </c>
      <c r="I445" s="27">
        <f t="shared" si="64"/>
        <v>241</v>
      </c>
      <c r="J445" s="27">
        <f t="shared" si="65"/>
        <v>301</v>
      </c>
      <c r="K445" s="27">
        <f t="shared" si="66"/>
        <v>215</v>
      </c>
      <c r="L445" s="27">
        <f t="shared" si="67"/>
        <v>6.6710733992393937E-11</v>
      </c>
      <c r="M445" s="32">
        <f t="shared" si="68"/>
        <v>25</v>
      </c>
      <c r="N445" s="27">
        <f t="shared" si="69"/>
        <v>0</v>
      </c>
      <c r="O445" s="27">
        <f t="shared" si="69"/>
        <v>0</v>
      </c>
      <c r="P445" s="27">
        <f t="shared" si="69"/>
        <v>0</v>
      </c>
      <c r="Q445" s="27">
        <f t="shared" si="69"/>
        <v>0</v>
      </c>
      <c r="R445" s="27">
        <f t="shared" si="69"/>
        <v>0</v>
      </c>
      <c r="S445" s="27">
        <f t="shared" si="69"/>
        <v>0</v>
      </c>
      <c r="T445" s="32">
        <f t="shared" si="69"/>
        <v>0</v>
      </c>
      <c r="U445" s="10"/>
    </row>
    <row r="446" spans="1:21" x14ac:dyDescent="0.25">
      <c r="A446" s="10"/>
      <c r="B446" s="4">
        <f>IF(ISBLANK('INPUT | Operations'!$B451),"",COUNT('INPUT | Operations'!$B$12:$B450))</f>
        <v>439</v>
      </c>
      <c r="C446" s="27">
        <f>IF(ISNUMBER($B446),('INPUT | Operations'!$C450+'INPUT | Operations'!$C451)/2,"")</f>
        <v>339604</v>
      </c>
      <c r="D446" s="28">
        <f t="shared" si="61"/>
        <v>103.51129920000001</v>
      </c>
      <c r="E446" s="26">
        <f>IF(ISNUMBER($B446),'INPUT | Operations'!$B451-'INPUT | Operations'!$B450,"")</f>
        <v>1</v>
      </c>
      <c r="F446" s="32">
        <f>IF(ISNUMBER($B446),IF('INPUT | Operations'!$B451&lt;Booster_BurnTime,1,IF('INPUT | Operations'!$B450&lt;=Booster_BurnTime,(Booster_BurnTime-'INPUT | Operations'!$B450)/('INPUT | Operations'!$B451-'INPUT | Operations'!$B450),0))*'INPUT | Operations'!$E450*NumberOfBoosters*NumberOfOps*$E446,"")</f>
        <v>0</v>
      </c>
      <c r="G446" s="34">
        <f t="shared" si="62"/>
        <v>280.85624999999999</v>
      </c>
      <c r="H446" s="27">
        <f t="shared" si="63"/>
        <v>34</v>
      </c>
      <c r="I446" s="27">
        <f t="shared" si="64"/>
        <v>241</v>
      </c>
      <c r="J446" s="27">
        <f t="shared" si="65"/>
        <v>301</v>
      </c>
      <c r="K446" s="27">
        <f t="shared" si="66"/>
        <v>215</v>
      </c>
      <c r="L446" s="27">
        <f t="shared" si="67"/>
        <v>6.7666476863377292E-11</v>
      </c>
      <c r="M446" s="32">
        <f t="shared" si="68"/>
        <v>25</v>
      </c>
      <c r="N446" s="27">
        <f t="shared" si="69"/>
        <v>0</v>
      </c>
      <c r="O446" s="27">
        <f t="shared" ref="N446:T482" si="70">IFERROR($F446*H446/1000,"")</f>
        <v>0</v>
      </c>
      <c r="P446" s="27">
        <f t="shared" si="70"/>
        <v>0</v>
      </c>
      <c r="Q446" s="27">
        <f t="shared" si="70"/>
        <v>0</v>
      </c>
      <c r="R446" s="27">
        <f t="shared" si="70"/>
        <v>0</v>
      </c>
      <c r="S446" s="27">
        <f t="shared" si="70"/>
        <v>0</v>
      </c>
      <c r="T446" s="32">
        <f t="shared" si="70"/>
        <v>0</v>
      </c>
      <c r="U446" s="10"/>
    </row>
    <row r="447" spans="1:21" x14ac:dyDescent="0.25">
      <c r="A447" s="10"/>
      <c r="B447" s="4">
        <f>IF(ISBLANK('INPUT | Operations'!$B452),"",COUNT('INPUT | Operations'!$B$12:$B451))</f>
        <v>440</v>
      </c>
      <c r="C447" s="27">
        <f>IF(ISNUMBER($B447),('INPUT | Operations'!$C451+'INPUT | Operations'!$C452)/2,"")</f>
        <v>339428</v>
      </c>
      <c r="D447" s="28">
        <f t="shared" si="61"/>
        <v>103.4576544</v>
      </c>
      <c r="E447" s="26">
        <f>IF(ISNUMBER($B447),'INPUT | Operations'!$B452-'INPUT | Operations'!$B451,"")</f>
        <v>1</v>
      </c>
      <c r="F447" s="32">
        <f>IF(ISNUMBER($B447),IF('INPUT | Operations'!$B452&lt;Booster_BurnTime,1,IF('INPUT | Operations'!$B451&lt;=Booster_BurnTime,(Booster_BurnTime-'INPUT | Operations'!$B451)/('INPUT | Operations'!$B452-'INPUT | Operations'!$B451),0))*'INPUT | Operations'!$E451*NumberOfBoosters*NumberOfOps*$E447,"")</f>
        <v>0</v>
      </c>
      <c r="G447" s="34">
        <f t="shared" si="62"/>
        <v>280.85624999999999</v>
      </c>
      <c r="H447" s="27">
        <f t="shared" si="63"/>
        <v>34</v>
      </c>
      <c r="I447" s="27">
        <f t="shared" si="64"/>
        <v>241</v>
      </c>
      <c r="J447" s="27">
        <f t="shared" si="65"/>
        <v>301</v>
      </c>
      <c r="K447" s="27">
        <f t="shared" si="66"/>
        <v>215</v>
      </c>
      <c r="L447" s="27">
        <f t="shared" si="67"/>
        <v>6.8616877584141279E-11</v>
      </c>
      <c r="M447" s="32">
        <f t="shared" si="68"/>
        <v>25</v>
      </c>
      <c r="N447" s="27">
        <f t="shared" si="70"/>
        <v>0</v>
      </c>
      <c r="O447" s="27">
        <f t="shared" si="70"/>
        <v>0</v>
      </c>
      <c r="P447" s="27">
        <f t="shared" si="70"/>
        <v>0</v>
      </c>
      <c r="Q447" s="27">
        <f t="shared" si="70"/>
        <v>0</v>
      </c>
      <c r="R447" s="27">
        <f t="shared" si="70"/>
        <v>0</v>
      </c>
      <c r="S447" s="27">
        <f t="shared" si="70"/>
        <v>0</v>
      </c>
      <c r="T447" s="32">
        <f t="shared" si="70"/>
        <v>0</v>
      </c>
      <c r="U447" s="10"/>
    </row>
    <row r="448" spans="1:21" x14ac:dyDescent="0.25">
      <c r="A448" s="10"/>
      <c r="B448" s="4">
        <f>IF(ISBLANK('INPUT | Operations'!$B453),"",COUNT('INPUT | Operations'!$B$12:$B452))</f>
        <v>441</v>
      </c>
      <c r="C448" s="27">
        <f>IF(ISNUMBER($B448),('INPUT | Operations'!$C452+'INPUT | Operations'!$C453)/2,"")</f>
        <v>339256.5</v>
      </c>
      <c r="D448" s="28">
        <f t="shared" si="61"/>
        <v>103.40538120000001</v>
      </c>
      <c r="E448" s="26">
        <f>IF(ISNUMBER($B448),'INPUT | Operations'!$B453-'INPUT | Operations'!$B452,"")</f>
        <v>1</v>
      </c>
      <c r="F448" s="32">
        <f>IF(ISNUMBER($B448),IF('INPUT | Operations'!$B453&lt;Booster_BurnTime,1,IF('INPUT | Operations'!$B452&lt;=Booster_BurnTime,(Booster_BurnTime-'INPUT | Operations'!$B452)/('INPUT | Operations'!$B453-'INPUT | Operations'!$B452),0))*'INPUT | Operations'!$E452*NumberOfBoosters*NumberOfOps*$E448,"")</f>
        <v>0</v>
      </c>
      <c r="G448" s="34">
        <f t="shared" si="62"/>
        <v>280.85624999999999</v>
      </c>
      <c r="H448" s="27">
        <f t="shared" si="63"/>
        <v>34</v>
      </c>
      <c r="I448" s="27">
        <f t="shared" si="64"/>
        <v>241</v>
      </c>
      <c r="J448" s="27">
        <f t="shared" si="65"/>
        <v>301</v>
      </c>
      <c r="K448" s="27">
        <f t="shared" si="66"/>
        <v>215</v>
      </c>
      <c r="L448" s="27">
        <f t="shared" si="67"/>
        <v>6.9555817893950101E-11</v>
      </c>
      <c r="M448" s="32">
        <f t="shared" si="68"/>
        <v>25</v>
      </c>
      <c r="N448" s="27">
        <f t="shared" si="70"/>
        <v>0</v>
      </c>
      <c r="O448" s="27">
        <f t="shared" si="70"/>
        <v>0</v>
      </c>
      <c r="P448" s="27">
        <f t="shared" si="70"/>
        <v>0</v>
      </c>
      <c r="Q448" s="27">
        <f t="shared" si="70"/>
        <v>0</v>
      </c>
      <c r="R448" s="27">
        <f t="shared" si="70"/>
        <v>0</v>
      </c>
      <c r="S448" s="27">
        <f t="shared" si="70"/>
        <v>0</v>
      </c>
      <c r="T448" s="32">
        <f t="shared" si="70"/>
        <v>0</v>
      </c>
      <c r="U448" s="10"/>
    </row>
    <row r="449" spans="1:21" x14ac:dyDescent="0.25">
      <c r="A449" s="10"/>
      <c r="B449" s="4">
        <f>IF(ISBLANK('INPUT | Operations'!$B454),"",COUNT('INPUT | Operations'!$B$12:$B453))</f>
        <v>442</v>
      </c>
      <c r="C449" s="27">
        <f>IF(ISNUMBER($B449),('INPUT | Operations'!$C453+'INPUT | Operations'!$C454)/2,"")</f>
        <v>339089</v>
      </c>
      <c r="D449" s="28">
        <f t="shared" si="61"/>
        <v>103.3543272</v>
      </c>
      <c r="E449" s="26">
        <f>IF(ISNUMBER($B449),'INPUT | Operations'!$B454-'INPUT | Operations'!$B453,"")</f>
        <v>1</v>
      </c>
      <c r="F449" s="32">
        <f>IF(ISNUMBER($B449),IF('INPUT | Operations'!$B454&lt;Booster_BurnTime,1,IF('INPUT | Operations'!$B453&lt;=Booster_BurnTime,(Booster_BurnTime-'INPUT | Operations'!$B453)/('INPUT | Operations'!$B454-'INPUT | Operations'!$B453),0))*'INPUT | Operations'!$E453*NumberOfBoosters*NumberOfOps*$E449,"")</f>
        <v>0</v>
      </c>
      <c r="G449" s="34">
        <f t="shared" si="62"/>
        <v>280.85624999999999</v>
      </c>
      <c r="H449" s="27">
        <f t="shared" si="63"/>
        <v>34</v>
      </c>
      <c r="I449" s="27">
        <f t="shared" si="64"/>
        <v>241</v>
      </c>
      <c r="J449" s="27">
        <f t="shared" si="65"/>
        <v>301</v>
      </c>
      <c r="K449" s="27">
        <f t="shared" si="66"/>
        <v>215</v>
      </c>
      <c r="L449" s="27">
        <f t="shared" si="67"/>
        <v>7.0485259679351666E-11</v>
      </c>
      <c r="M449" s="32">
        <f t="shared" si="68"/>
        <v>25</v>
      </c>
      <c r="N449" s="27">
        <f t="shared" si="70"/>
        <v>0</v>
      </c>
      <c r="O449" s="27">
        <f t="shared" si="70"/>
        <v>0</v>
      </c>
      <c r="P449" s="27">
        <f t="shared" si="70"/>
        <v>0</v>
      </c>
      <c r="Q449" s="27">
        <f t="shared" si="70"/>
        <v>0</v>
      </c>
      <c r="R449" s="27">
        <f t="shared" si="70"/>
        <v>0</v>
      </c>
      <c r="S449" s="27">
        <f t="shared" si="70"/>
        <v>0</v>
      </c>
      <c r="T449" s="32">
        <f t="shared" si="70"/>
        <v>0</v>
      </c>
      <c r="U449" s="10"/>
    </row>
    <row r="450" spans="1:21" x14ac:dyDescent="0.25">
      <c r="A450" s="10"/>
      <c r="B450" s="4">
        <f>IF(ISBLANK('INPUT | Operations'!$B455),"",COUNT('INPUT | Operations'!$B$12:$B454))</f>
        <v>443</v>
      </c>
      <c r="C450" s="27">
        <f>IF(ISNUMBER($B450),('INPUT | Operations'!$C454+'INPUT | Operations'!$C455)/2,"")</f>
        <v>338925</v>
      </c>
      <c r="D450" s="28">
        <f t="shared" si="61"/>
        <v>103.30434000000001</v>
      </c>
      <c r="E450" s="26">
        <f>IF(ISNUMBER($B450),'INPUT | Operations'!$B455-'INPUT | Operations'!$B454,"")</f>
        <v>1</v>
      </c>
      <c r="F450" s="32">
        <f>IF(ISNUMBER($B450),IF('INPUT | Operations'!$B455&lt;Booster_BurnTime,1,IF('INPUT | Operations'!$B454&lt;=Booster_BurnTime,(Booster_BurnTime-'INPUT | Operations'!$B454)/('INPUT | Operations'!$B455-'INPUT | Operations'!$B454),0))*'INPUT | Operations'!$E454*NumberOfBoosters*NumberOfOps*$E450,"")</f>
        <v>0</v>
      </c>
      <c r="G450" s="34">
        <f t="shared" si="62"/>
        <v>280.85624999999999</v>
      </c>
      <c r="H450" s="27">
        <f t="shared" si="63"/>
        <v>34</v>
      </c>
      <c r="I450" s="27">
        <f t="shared" si="64"/>
        <v>241</v>
      </c>
      <c r="J450" s="27">
        <f t="shared" si="65"/>
        <v>301</v>
      </c>
      <c r="K450" s="27">
        <f t="shared" si="66"/>
        <v>215</v>
      </c>
      <c r="L450" s="27">
        <f t="shared" si="67"/>
        <v>7.1407312309146619E-11</v>
      </c>
      <c r="M450" s="32">
        <f t="shared" si="68"/>
        <v>25</v>
      </c>
      <c r="N450" s="27">
        <f t="shared" si="70"/>
        <v>0</v>
      </c>
      <c r="O450" s="27">
        <f t="shared" si="70"/>
        <v>0</v>
      </c>
      <c r="P450" s="27">
        <f t="shared" si="70"/>
        <v>0</v>
      </c>
      <c r="Q450" s="27">
        <f t="shared" si="70"/>
        <v>0</v>
      </c>
      <c r="R450" s="27">
        <f t="shared" si="70"/>
        <v>0</v>
      </c>
      <c r="S450" s="27">
        <f t="shared" si="70"/>
        <v>0</v>
      </c>
      <c r="T450" s="32">
        <f t="shared" si="70"/>
        <v>0</v>
      </c>
      <c r="U450" s="10"/>
    </row>
    <row r="451" spans="1:21" x14ac:dyDescent="0.25">
      <c r="A451" s="10"/>
      <c r="B451" s="4">
        <f>IF(ISBLANK('INPUT | Operations'!$B456),"",COUNT('INPUT | Operations'!$B$12:$B455))</f>
        <v>444</v>
      </c>
      <c r="C451" s="27">
        <f>IF(ISNUMBER($B451),('INPUT | Operations'!$C455+'INPUT | Operations'!$C456)/2,"")</f>
        <v>338765.5</v>
      </c>
      <c r="D451" s="28">
        <f t="shared" si="61"/>
        <v>103.25572440000001</v>
      </c>
      <c r="E451" s="26">
        <f>IF(ISNUMBER($B451),'INPUT | Operations'!$B456-'INPUT | Operations'!$B455,"")</f>
        <v>1</v>
      </c>
      <c r="F451" s="32">
        <f>IF(ISNUMBER($B451),IF('INPUT | Operations'!$B456&lt;Booster_BurnTime,1,IF('INPUT | Operations'!$B455&lt;=Booster_BurnTime,(Booster_BurnTime-'INPUT | Operations'!$B455)/('INPUT | Operations'!$B456-'INPUT | Operations'!$B455),0))*'INPUT | Operations'!$E455*NumberOfBoosters*NumberOfOps*$E451,"")</f>
        <v>0</v>
      </c>
      <c r="G451" s="34">
        <f t="shared" si="62"/>
        <v>280.85624999999999</v>
      </c>
      <c r="H451" s="27">
        <f t="shared" si="63"/>
        <v>34</v>
      </c>
      <c r="I451" s="27">
        <f t="shared" si="64"/>
        <v>241</v>
      </c>
      <c r="J451" s="27">
        <f t="shared" si="65"/>
        <v>301</v>
      </c>
      <c r="K451" s="27">
        <f t="shared" si="66"/>
        <v>215</v>
      </c>
      <c r="L451" s="27">
        <f t="shared" si="67"/>
        <v>7.2315633255778432E-11</v>
      </c>
      <c r="M451" s="32">
        <f t="shared" si="68"/>
        <v>25</v>
      </c>
      <c r="N451" s="27">
        <f t="shared" si="70"/>
        <v>0</v>
      </c>
      <c r="O451" s="27">
        <f t="shared" si="70"/>
        <v>0</v>
      </c>
      <c r="P451" s="27">
        <f t="shared" si="70"/>
        <v>0</v>
      </c>
      <c r="Q451" s="27">
        <f t="shared" si="70"/>
        <v>0</v>
      </c>
      <c r="R451" s="27">
        <f t="shared" si="70"/>
        <v>0</v>
      </c>
      <c r="S451" s="27">
        <f t="shared" si="70"/>
        <v>0</v>
      </c>
      <c r="T451" s="32">
        <f t="shared" si="70"/>
        <v>0</v>
      </c>
      <c r="U451" s="10"/>
    </row>
    <row r="452" spans="1:21" x14ac:dyDescent="0.25">
      <c r="A452" s="10"/>
      <c r="B452" s="4">
        <f>IF(ISBLANK('INPUT | Operations'!$B457),"",COUNT('INPUT | Operations'!$B$12:$B456))</f>
        <v>445</v>
      </c>
      <c r="C452" s="27">
        <f>IF(ISNUMBER($B452),('INPUT | Operations'!$C456+'INPUT | Operations'!$C457)/2,"")</f>
        <v>338611</v>
      </c>
      <c r="D452" s="28">
        <f t="shared" si="61"/>
        <v>103.2086328</v>
      </c>
      <c r="E452" s="26">
        <f>IF(ISNUMBER($B452),'INPUT | Operations'!$B457-'INPUT | Operations'!$B456,"")</f>
        <v>1</v>
      </c>
      <c r="F452" s="32">
        <f>IF(ISNUMBER($B452),IF('INPUT | Operations'!$B457&lt;Booster_BurnTime,1,IF('INPUT | Operations'!$B456&lt;=Booster_BurnTime,(Booster_BurnTime-'INPUT | Operations'!$B456)/('INPUT | Operations'!$B457-'INPUT | Operations'!$B456),0))*'INPUT | Operations'!$E456*NumberOfBoosters*NumberOfOps*$E452,"")</f>
        <v>0</v>
      </c>
      <c r="G452" s="34">
        <f t="shared" si="62"/>
        <v>280.85624999999999</v>
      </c>
      <c r="H452" s="27">
        <f t="shared" si="63"/>
        <v>34</v>
      </c>
      <c r="I452" s="27">
        <f t="shared" si="64"/>
        <v>241</v>
      </c>
      <c r="J452" s="27">
        <f t="shared" si="65"/>
        <v>301</v>
      </c>
      <c r="K452" s="27">
        <f t="shared" si="66"/>
        <v>215</v>
      </c>
      <c r="L452" s="27">
        <f t="shared" si="67"/>
        <v>7.3206495209062595E-11</v>
      </c>
      <c r="M452" s="32">
        <f t="shared" si="68"/>
        <v>25</v>
      </c>
      <c r="N452" s="27">
        <f t="shared" si="70"/>
        <v>0</v>
      </c>
      <c r="O452" s="27">
        <f t="shared" si="70"/>
        <v>0</v>
      </c>
      <c r="P452" s="27">
        <f t="shared" si="70"/>
        <v>0</v>
      </c>
      <c r="Q452" s="27">
        <f t="shared" si="70"/>
        <v>0</v>
      </c>
      <c r="R452" s="27">
        <f t="shared" si="70"/>
        <v>0</v>
      </c>
      <c r="S452" s="27">
        <f t="shared" si="70"/>
        <v>0</v>
      </c>
      <c r="T452" s="32">
        <f t="shared" si="70"/>
        <v>0</v>
      </c>
      <c r="U452" s="10"/>
    </row>
    <row r="453" spans="1:21" x14ac:dyDescent="0.25">
      <c r="A453" s="10"/>
      <c r="B453" s="4">
        <f>IF(ISBLANK('INPUT | Operations'!$B458),"",COUNT('INPUT | Operations'!$B$12:$B457))</f>
        <v>446</v>
      </c>
      <c r="C453" s="27">
        <f>IF(ISNUMBER($B453),('INPUT | Operations'!$C457+'INPUT | Operations'!$C458)/2,"")</f>
        <v>338460.5</v>
      </c>
      <c r="D453" s="28">
        <f t="shared" si="61"/>
        <v>103.1627604</v>
      </c>
      <c r="E453" s="26">
        <f>IF(ISNUMBER($B453),'INPUT | Operations'!$B458-'INPUT | Operations'!$B457,"")</f>
        <v>1</v>
      </c>
      <c r="F453" s="32">
        <f>IF(ISNUMBER($B453),IF('INPUT | Operations'!$B458&lt;Booster_BurnTime,1,IF('INPUT | Operations'!$B457&lt;=Booster_BurnTime,(Booster_BurnTime-'INPUT | Operations'!$B457)/('INPUT | Operations'!$B458-'INPUT | Operations'!$B457),0))*'INPUT | Operations'!$E457*NumberOfBoosters*NumberOfOps*$E453,"")</f>
        <v>0</v>
      </c>
      <c r="G453" s="34">
        <f t="shared" si="62"/>
        <v>280.85624999999999</v>
      </c>
      <c r="H453" s="27">
        <f t="shared" si="63"/>
        <v>34</v>
      </c>
      <c r="I453" s="27">
        <f t="shared" si="64"/>
        <v>241</v>
      </c>
      <c r="J453" s="27">
        <f t="shared" si="65"/>
        <v>301</v>
      </c>
      <c r="K453" s="27">
        <f t="shared" si="66"/>
        <v>215</v>
      </c>
      <c r="L453" s="27">
        <f t="shared" si="67"/>
        <v>7.4084843735217711E-11</v>
      </c>
      <c r="M453" s="32">
        <f t="shared" si="68"/>
        <v>25</v>
      </c>
      <c r="N453" s="27">
        <f t="shared" si="70"/>
        <v>0</v>
      </c>
      <c r="O453" s="27">
        <f t="shared" si="70"/>
        <v>0</v>
      </c>
      <c r="P453" s="27">
        <f t="shared" si="70"/>
        <v>0</v>
      </c>
      <c r="Q453" s="27">
        <f t="shared" si="70"/>
        <v>0</v>
      </c>
      <c r="R453" s="27">
        <f t="shared" si="70"/>
        <v>0</v>
      </c>
      <c r="S453" s="27">
        <f t="shared" si="70"/>
        <v>0</v>
      </c>
      <c r="T453" s="32">
        <f t="shared" si="70"/>
        <v>0</v>
      </c>
      <c r="U453" s="10"/>
    </row>
    <row r="454" spans="1:21" x14ac:dyDescent="0.25">
      <c r="A454" s="10"/>
      <c r="B454" s="4">
        <f>IF(ISBLANK('INPUT | Operations'!$B459),"",COUNT('INPUT | Operations'!$B$12:$B458))</f>
        <v>447</v>
      </c>
      <c r="C454" s="27">
        <f>IF(ISNUMBER($B454),('INPUT | Operations'!$C458+'INPUT | Operations'!$C459)/2,"")</f>
        <v>338314.5</v>
      </c>
      <c r="D454" s="28">
        <f t="shared" si="61"/>
        <v>103.1182596</v>
      </c>
      <c r="E454" s="26">
        <f>IF(ISNUMBER($B454),'INPUT | Operations'!$B459-'INPUT | Operations'!$B458,"")</f>
        <v>1</v>
      </c>
      <c r="F454" s="32">
        <f>IF(ISNUMBER($B454),IF('INPUT | Operations'!$B459&lt;Booster_BurnTime,1,IF('INPUT | Operations'!$B458&lt;=Booster_BurnTime,(Booster_BurnTime-'INPUT | Operations'!$B458)/('INPUT | Operations'!$B459-'INPUT | Operations'!$B458),0))*'INPUT | Operations'!$E458*NumberOfBoosters*NumberOfOps*$E454,"")</f>
        <v>0</v>
      </c>
      <c r="G454" s="34">
        <f t="shared" si="62"/>
        <v>280.85624999999999</v>
      </c>
      <c r="H454" s="27">
        <f t="shared" si="63"/>
        <v>34</v>
      </c>
      <c r="I454" s="27">
        <f t="shared" si="64"/>
        <v>241</v>
      </c>
      <c r="J454" s="27">
        <f t="shared" si="65"/>
        <v>301</v>
      </c>
      <c r="K454" s="27">
        <f t="shared" si="66"/>
        <v>215</v>
      </c>
      <c r="L454" s="27">
        <f t="shared" si="67"/>
        <v>7.4946998825727873E-11</v>
      </c>
      <c r="M454" s="32">
        <f t="shared" si="68"/>
        <v>25</v>
      </c>
      <c r="N454" s="27">
        <f t="shared" si="70"/>
        <v>0</v>
      </c>
      <c r="O454" s="27">
        <f t="shared" si="70"/>
        <v>0</v>
      </c>
      <c r="P454" s="27">
        <f t="shared" si="70"/>
        <v>0</v>
      </c>
      <c r="Q454" s="27">
        <f t="shared" si="70"/>
        <v>0</v>
      </c>
      <c r="R454" s="27">
        <f t="shared" si="70"/>
        <v>0</v>
      </c>
      <c r="S454" s="27">
        <f t="shared" si="70"/>
        <v>0</v>
      </c>
      <c r="T454" s="32">
        <f t="shared" si="70"/>
        <v>0</v>
      </c>
      <c r="U454" s="10"/>
    </row>
    <row r="455" spans="1:21" x14ac:dyDescent="0.25">
      <c r="A455" s="10"/>
      <c r="B455" s="4">
        <f>IF(ISBLANK('INPUT | Operations'!$B460),"",COUNT('INPUT | Operations'!$B$12:$B459))</f>
        <v>448</v>
      </c>
      <c r="C455" s="27">
        <f>IF(ISNUMBER($B455),('INPUT | Operations'!$C459+'INPUT | Operations'!$C460)/2,"")</f>
        <v>338173.5</v>
      </c>
      <c r="D455" s="28">
        <f t="shared" si="61"/>
        <v>103.0752828</v>
      </c>
      <c r="E455" s="26">
        <f>IF(ISNUMBER($B455),'INPUT | Operations'!$B460-'INPUT | Operations'!$B459,"")</f>
        <v>1</v>
      </c>
      <c r="F455" s="32">
        <f>IF(ISNUMBER($B455),IF('INPUT | Operations'!$B460&lt;Booster_BurnTime,1,IF('INPUT | Operations'!$B459&lt;=Booster_BurnTime,(Booster_BurnTime-'INPUT | Operations'!$B459)/('INPUT | Operations'!$B460-'INPUT | Operations'!$B459),0))*'INPUT | Operations'!$E459*NumberOfBoosters*NumberOfOps*$E455,"")</f>
        <v>0</v>
      </c>
      <c r="G455" s="34">
        <f t="shared" si="62"/>
        <v>280.85624999999999</v>
      </c>
      <c r="H455" s="27">
        <f t="shared" si="63"/>
        <v>34</v>
      </c>
      <c r="I455" s="27">
        <f t="shared" si="64"/>
        <v>241</v>
      </c>
      <c r="J455" s="27">
        <f t="shared" si="65"/>
        <v>301</v>
      </c>
      <c r="K455" s="27">
        <f t="shared" si="66"/>
        <v>215</v>
      </c>
      <c r="L455" s="27">
        <f t="shared" si="67"/>
        <v>7.5789150517933665E-11</v>
      </c>
      <c r="M455" s="32">
        <f t="shared" si="68"/>
        <v>25</v>
      </c>
      <c r="N455" s="27">
        <f t="shared" si="70"/>
        <v>0</v>
      </c>
      <c r="O455" s="27">
        <f t="shared" si="70"/>
        <v>0</v>
      </c>
      <c r="P455" s="27">
        <f t="shared" si="70"/>
        <v>0</v>
      </c>
      <c r="Q455" s="27">
        <f t="shared" si="70"/>
        <v>0</v>
      </c>
      <c r="R455" s="27">
        <f t="shared" si="70"/>
        <v>0</v>
      </c>
      <c r="S455" s="27">
        <f t="shared" si="70"/>
        <v>0</v>
      </c>
      <c r="T455" s="32">
        <f t="shared" si="70"/>
        <v>0</v>
      </c>
      <c r="U455" s="10"/>
    </row>
    <row r="456" spans="1:21" x14ac:dyDescent="0.25">
      <c r="A456" s="10"/>
      <c r="B456" s="4">
        <f>IF(ISBLANK('INPUT | Operations'!$B461),"",COUNT('INPUT | Operations'!$B$12:$B460))</f>
        <v>449</v>
      </c>
      <c r="C456" s="27">
        <f>IF(ISNUMBER($B456),('INPUT | Operations'!$C460+'INPUT | Operations'!$C461)/2,"")</f>
        <v>338037</v>
      </c>
      <c r="D456" s="28">
        <f t="shared" ref="D456:D519" si="71">IF(ISNUMBER($B456),C456*0.3048/1000,"")</f>
        <v>103.0336776</v>
      </c>
      <c r="E456" s="26">
        <f>IF(ISNUMBER($B456),'INPUT | Operations'!$B461-'INPUT | Operations'!$B460,"")</f>
        <v>1</v>
      </c>
      <c r="F456" s="32">
        <f>IF(ISNUMBER($B456),IF('INPUT | Operations'!$B461&lt;Booster_BurnTime,1,IF('INPUT | Operations'!$B460&lt;=Booster_BurnTime,(Booster_BurnTime-'INPUT | Operations'!$B460)/('INPUT | Operations'!$B461-'INPUT | Operations'!$B460),0))*'INPUT | Operations'!$E460*NumberOfBoosters*NumberOfOps*$E456,"")</f>
        <v>0</v>
      </c>
      <c r="G456" s="34">
        <f t="shared" ref="G456:G519" si="72">IF(ISNUMBER($B456),Booster_H2O+MW_H2O/MW_H*Booster_H+MW_H2O/MW_H2*Booster_H2+Booster_OH,"")</f>
        <v>280.85624999999999</v>
      </c>
      <c r="H456" s="27">
        <f t="shared" ref="H456:H519" si="73">IF(ISNUMBER($B456),Booster_CO2+MW_CO2/MW_CO*(Booster_CO-$I456),"")</f>
        <v>34</v>
      </c>
      <c r="I456" s="27">
        <f t="shared" ref="I456:I519" si="74">IF(ISNUMBER($B456),MIN(0.0025*EXP(0.067*$D456)*(Booster_CO+Booster_CO2),Booster_CO),"")</f>
        <v>241</v>
      </c>
      <c r="J456" s="27">
        <f t="shared" ref="J456:J519" si="75">IF(ISNUMBER($B456),Booster_Al2O3,"")</f>
        <v>301</v>
      </c>
      <c r="K456" s="27">
        <f t="shared" ref="K456:K519" si="76">IF(ISNUMBER($B456),Booster_HCl+Booster_Cl+Booster_Cl2,"")</f>
        <v>215</v>
      </c>
      <c r="L456" s="27">
        <f t="shared" ref="L456:L519" si="77">IF(ISNUMBER($B456),Booster_NOx+33*EXP(-0.26*$D456),"")</f>
        <v>7.661343870677928E-11</v>
      </c>
      <c r="M456" s="32">
        <f t="shared" ref="M456:M519" si="78">IF(ISNUMBER($B456),Booster_BC*MAX(0.04,MIN(1,0.04*EXP(0.12*($D456-15)))),"")</f>
        <v>25</v>
      </c>
      <c r="N456" s="27">
        <f t="shared" si="70"/>
        <v>0</v>
      </c>
      <c r="O456" s="27">
        <f t="shared" si="70"/>
        <v>0</v>
      </c>
      <c r="P456" s="27">
        <f t="shared" si="70"/>
        <v>0</v>
      </c>
      <c r="Q456" s="27">
        <f t="shared" si="70"/>
        <v>0</v>
      </c>
      <c r="R456" s="27">
        <f t="shared" si="70"/>
        <v>0</v>
      </c>
      <c r="S456" s="27">
        <f t="shared" si="70"/>
        <v>0</v>
      </c>
      <c r="T456" s="32">
        <f t="shared" si="70"/>
        <v>0</v>
      </c>
      <c r="U456" s="10"/>
    </row>
    <row r="457" spans="1:21" x14ac:dyDescent="0.25">
      <c r="A457" s="10"/>
      <c r="B457" s="4">
        <f>IF(ISBLANK('INPUT | Operations'!$B462),"",COUNT('INPUT | Operations'!$B$12:$B461))</f>
        <v>450</v>
      </c>
      <c r="C457" s="27">
        <f>IF(ISNUMBER($B457),('INPUT | Operations'!$C461+'INPUT | Operations'!$C462)/2,"")</f>
        <v>337905.5</v>
      </c>
      <c r="D457" s="28">
        <f t="shared" si="71"/>
        <v>102.99359640000002</v>
      </c>
      <c r="E457" s="26">
        <f>IF(ISNUMBER($B457),'INPUT | Operations'!$B462-'INPUT | Operations'!$B461,"")</f>
        <v>1</v>
      </c>
      <c r="F457" s="32">
        <f>IF(ISNUMBER($B457),IF('INPUT | Operations'!$B462&lt;Booster_BurnTime,1,IF('INPUT | Operations'!$B461&lt;=Booster_BurnTime,(Booster_BurnTime-'INPUT | Operations'!$B461)/('INPUT | Operations'!$B462-'INPUT | Operations'!$B461),0))*'INPUT | Operations'!$E461*NumberOfBoosters*NumberOfOps*$E457,"")</f>
        <v>0</v>
      </c>
      <c r="G457" s="34">
        <f t="shared" si="72"/>
        <v>280.85624999999999</v>
      </c>
      <c r="H457" s="27">
        <f t="shared" si="73"/>
        <v>34</v>
      </c>
      <c r="I457" s="27">
        <f t="shared" si="74"/>
        <v>241</v>
      </c>
      <c r="J457" s="27">
        <f t="shared" si="75"/>
        <v>301</v>
      </c>
      <c r="K457" s="27">
        <f t="shared" si="76"/>
        <v>215</v>
      </c>
      <c r="L457" s="27">
        <f t="shared" si="77"/>
        <v>7.7416010514361843E-11</v>
      </c>
      <c r="M457" s="32">
        <f t="shared" si="78"/>
        <v>25</v>
      </c>
      <c r="N457" s="27">
        <f t="shared" si="70"/>
        <v>0</v>
      </c>
      <c r="O457" s="27">
        <f t="shared" si="70"/>
        <v>0</v>
      </c>
      <c r="P457" s="27">
        <f t="shared" si="70"/>
        <v>0</v>
      </c>
      <c r="Q457" s="27">
        <f t="shared" si="70"/>
        <v>0</v>
      </c>
      <c r="R457" s="27">
        <f t="shared" si="70"/>
        <v>0</v>
      </c>
      <c r="S457" s="27">
        <f t="shared" si="70"/>
        <v>0</v>
      </c>
      <c r="T457" s="32">
        <f t="shared" si="70"/>
        <v>0</v>
      </c>
      <c r="U457" s="10"/>
    </row>
    <row r="458" spans="1:21" x14ac:dyDescent="0.25">
      <c r="A458" s="10"/>
      <c r="B458" s="4">
        <f>IF(ISBLANK('INPUT | Operations'!$B463),"",COUNT('INPUT | Operations'!$B$12:$B462))</f>
        <v>451</v>
      </c>
      <c r="C458" s="27">
        <f>IF(ISNUMBER($B458),('INPUT | Operations'!$C462+'INPUT | Operations'!$C463)/2,"")</f>
        <v>337779</v>
      </c>
      <c r="D458" s="28">
        <f t="shared" si="71"/>
        <v>102.9550392</v>
      </c>
      <c r="E458" s="26">
        <f>IF(ISNUMBER($B458),'INPUT | Operations'!$B463-'INPUT | Operations'!$B462,"")</f>
        <v>1</v>
      </c>
      <c r="F458" s="32">
        <f>IF(ISNUMBER($B458),IF('INPUT | Operations'!$B463&lt;Booster_BurnTime,1,IF('INPUT | Operations'!$B462&lt;=Booster_BurnTime,(Booster_BurnTime-'INPUT | Operations'!$B462)/('INPUT | Operations'!$B463-'INPUT | Operations'!$B462),0))*'INPUT | Operations'!$E462*NumberOfBoosters*NumberOfOps*$E458,"")</f>
        <v>0</v>
      </c>
      <c r="G458" s="34">
        <f t="shared" si="72"/>
        <v>280.85624999999999</v>
      </c>
      <c r="H458" s="27">
        <f t="shared" si="73"/>
        <v>34</v>
      </c>
      <c r="I458" s="27">
        <f t="shared" si="74"/>
        <v>241</v>
      </c>
      <c r="J458" s="27">
        <f t="shared" si="75"/>
        <v>301</v>
      </c>
      <c r="K458" s="27">
        <f t="shared" si="76"/>
        <v>215</v>
      </c>
      <c r="L458" s="27">
        <f t="shared" si="77"/>
        <v>7.8195999221727259E-11</v>
      </c>
      <c r="M458" s="32">
        <f t="shared" si="78"/>
        <v>25</v>
      </c>
      <c r="N458" s="27">
        <f t="shared" si="70"/>
        <v>0</v>
      </c>
      <c r="O458" s="27">
        <f t="shared" si="70"/>
        <v>0</v>
      </c>
      <c r="P458" s="27">
        <f t="shared" si="70"/>
        <v>0</v>
      </c>
      <c r="Q458" s="27">
        <f t="shared" si="70"/>
        <v>0</v>
      </c>
      <c r="R458" s="27">
        <f t="shared" si="70"/>
        <v>0</v>
      </c>
      <c r="S458" s="27">
        <f t="shared" si="70"/>
        <v>0</v>
      </c>
      <c r="T458" s="32">
        <f t="shared" si="70"/>
        <v>0</v>
      </c>
      <c r="U458" s="10"/>
    </row>
    <row r="459" spans="1:21" x14ac:dyDescent="0.25">
      <c r="A459" s="10"/>
      <c r="B459" s="4">
        <f>IF(ISBLANK('INPUT | Operations'!$B464),"",COUNT('INPUT | Operations'!$B$12:$B463))</f>
        <v>452</v>
      </c>
      <c r="C459" s="27">
        <f>IF(ISNUMBER($B459),('INPUT | Operations'!$C463+'INPUT | Operations'!$C464)/2,"")</f>
        <v>337657.5</v>
      </c>
      <c r="D459" s="28">
        <f t="shared" si="71"/>
        <v>102.91800600000001</v>
      </c>
      <c r="E459" s="26">
        <f>IF(ISNUMBER($B459),'INPUT | Operations'!$B464-'INPUT | Operations'!$B463,"")</f>
        <v>1</v>
      </c>
      <c r="F459" s="32">
        <f>IF(ISNUMBER($B459),IF('INPUT | Operations'!$B464&lt;Booster_BurnTime,1,IF('INPUT | Operations'!$B463&lt;=Booster_BurnTime,(Booster_BurnTime-'INPUT | Operations'!$B463)/('INPUT | Operations'!$B464-'INPUT | Operations'!$B463),0))*'INPUT | Operations'!$E463*NumberOfBoosters*NumberOfOps*$E459,"")</f>
        <v>0</v>
      </c>
      <c r="G459" s="34">
        <f t="shared" si="72"/>
        <v>280.85624999999999</v>
      </c>
      <c r="H459" s="27">
        <f t="shared" si="73"/>
        <v>34</v>
      </c>
      <c r="I459" s="27">
        <f t="shared" si="74"/>
        <v>241</v>
      </c>
      <c r="J459" s="27">
        <f t="shared" si="75"/>
        <v>301</v>
      </c>
      <c r="K459" s="27">
        <f t="shared" si="76"/>
        <v>215</v>
      </c>
      <c r="L459" s="27">
        <f t="shared" si="77"/>
        <v>7.8952556181322021E-11</v>
      </c>
      <c r="M459" s="32">
        <f t="shared" si="78"/>
        <v>25</v>
      </c>
      <c r="N459" s="27">
        <f t="shared" si="70"/>
        <v>0</v>
      </c>
      <c r="O459" s="27">
        <f t="shared" si="70"/>
        <v>0</v>
      </c>
      <c r="P459" s="27">
        <f t="shared" si="70"/>
        <v>0</v>
      </c>
      <c r="Q459" s="27">
        <f t="shared" si="70"/>
        <v>0</v>
      </c>
      <c r="R459" s="27">
        <f t="shared" si="70"/>
        <v>0</v>
      </c>
      <c r="S459" s="27">
        <f t="shared" si="70"/>
        <v>0</v>
      </c>
      <c r="T459" s="32">
        <f t="shared" si="70"/>
        <v>0</v>
      </c>
      <c r="U459" s="10"/>
    </row>
    <row r="460" spans="1:21" x14ac:dyDescent="0.25">
      <c r="A460" s="10"/>
      <c r="B460" s="4">
        <f>IF(ISBLANK('INPUT | Operations'!$B465),"",COUNT('INPUT | Operations'!$B$12:$B464))</f>
        <v>453</v>
      </c>
      <c r="C460" s="27">
        <f>IF(ISNUMBER($B460),('INPUT | Operations'!$C464+'INPUT | Operations'!$C465)/2,"")</f>
        <v>337541.5</v>
      </c>
      <c r="D460" s="28">
        <f t="shared" si="71"/>
        <v>102.8826492</v>
      </c>
      <c r="E460" s="26">
        <f>IF(ISNUMBER($B460),'INPUT | Operations'!$B465-'INPUT | Operations'!$B464,"")</f>
        <v>1</v>
      </c>
      <c r="F460" s="32">
        <f>IF(ISNUMBER($B460),IF('INPUT | Operations'!$B465&lt;Booster_BurnTime,1,IF('INPUT | Operations'!$B464&lt;=Booster_BurnTime,(Booster_BurnTime-'INPUT | Operations'!$B464)/('INPUT | Operations'!$B465-'INPUT | Operations'!$B464),0))*'INPUT | Operations'!$E464*NumberOfBoosters*NumberOfOps*$E460,"")</f>
        <v>0</v>
      </c>
      <c r="G460" s="34">
        <f t="shared" si="72"/>
        <v>280.85624999999999</v>
      </c>
      <c r="H460" s="27">
        <f t="shared" si="73"/>
        <v>34</v>
      </c>
      <c r="I460" s="27">
        <f t="shared" si="74"/>
        <v>241</v>
      </c>
      <c r="J460" s="27">
        <f t="shared" si="75"/>
        <v>301</v>
      </c>
      <c r="K460" s="27">
        <f t="shared" si="76"/>
        <v>215</v>
      </c>
      <c r="L460" s="27">
        <f t="shared" si="77"/>
        <v>7.9681694980444642E-11</v>
      </c>
      <c r="M460" s="32">
        <f t="shared" si="78"/>
        <v>25</v>
      </c>
      <c r="N460" s="27">
        <f t="shared" si="70"/>
        <v>0</v>
      </c>
      <c r="O460" s="27">
        <f t="shared" si="70"/>
        <v>0</v>
      </c>
      <c r="P460" s="27">
        <f t="shared" si="70"/>
        <v>0</v>
      </c>
      <c r="Q460" s="27">
        <f t="shared" si="70"/>
        <v>0</v>
      </c>
      <c r="R460" s="27">
        <f t="shared" si="70"/>
        <v>0</v>
      </c>
      <c r="S460" s="27">
        <f t="shared" si="70"/>
        <v>0</v>
      </c>
      <c r="T460" s="32">
        <f t="shared" si="70"/>
        <v>0</v>
      </c>
      <c r="U460" s="10"/>
    </row>
    <row r="461" spans="1:21" x14ac:dyDescent="0.25">
      <c r="A461" s="10"/>
      <c r="B461" s="4">
        <f>IF(ISBLANK('INPUT | Operations'!$B466),"",COUNT('INPUT | Operations'!$B$12:$B465))</f>
        <v>454</v>
      </c>
      <c r="C461" s="27">
        <f>IF(ISNUMBER($B461),('INPUT | Operations'!$C465+'INPUT | Operations'!$C466)/2,"")</f>
        <v>337430.5</v>
      </c>
      <c r="D461" s="28">
        <f t="shared" si="71"/>
        <v>102.8488164</v>
      </c>
      <c r="E461" s="26">
        <f>IF(ISNUMBER($B461),'INPUT | Operations'!$B466-'INPUT | Operations'!$B465,"")</f>
        <v>1</v>
      </c>
      <c r="F461" s="32">
        <f>IF(ISNUMBER($B461),IF('INPUT | Operations'!$B466&lt;Booster_BurnTime,1,IF('INPUT | Operations'!$B465&lt;=Booster_BurnTime,(Booster_BurnTime-'INPUT | Operations'!$B465)/('INPUT | Operations'!$B466-'INPUT | Operations'!$B465),0))*'INPUT | Operations'!$E465*NumberOfBoosters*NumberOfOps*$E461,"")</f>
        <v>0</v>
      </c>
      <c r="G461" s="34">
        <f t="shared" si="72"/>
        <v>280.85624999999999</v>
      </c>
      <c r="H461" s="27">
        <f t="shared" si="73"/>
        <v>34</v>
      </c>
      <c r="I461" s="27">
        <f t="shared" si="74"/>
        <v>241</v>
      </c>
      <c r="J461" s="27">
        <f t="shared" si="75"/>
        <v>301</v>
      </c>
      <c r="K461" s="27">
        <f t="shared" si="76"/>
        <v>215</v>
      </c>
      <c r="L461" s="27">
        <f t="shared" si="77"/>
        <v>8.0385709141921437E-11</v>
      </c>
      <c r="M461" s="32">
        <f t="shared" si="78"/>
        <v>25</v>
      </c>
      <c r="N461" s="27">
        <f t="shared" si="70"/>
        <v>0</v>
      </c>
      <c r="O461" s="27">
        <f t="shared" si="70"/>
        <v>0</v>
      </c>
      <c r="P461" s="27">
        <f t="shared" si="70"/>
        <v>0</v>
      </c>
      <c r="Q461" s="27">
        <f t="shared" si="70"/>
        <v>0</v>
      </c>
      <c r="R461" s="27">
        <f t="shared" si="70"/>
        <v>0</v>
      </c>
      <c r="S461" s="27">
        <f t="shared" si="70"/>
        <v>0</v>
      </c>
      <c r="T461" s="32">
        <f t="shared" si="70"/>
        <v>0</v>
      </c>
      <c r="U461" s="10"/>
    </row>
    <row r="462" spans="1:21" x14ac:dyDescent="0.25">
      <c r="A462" s="10"/>
      <c r="B462" s="4">
        <f>IF(ISBLANK('INPUT | Operations'!$B467),"",COUNT('INPUT | Operations'!$B$12:$B466))</f>
        <v>455</v>
      </c>
      <c r="C462" s="27">
        <f>IF(ISNUMBER($B462),('INPUT | Operations'!$C466+'INPUT | Operations'!$C467)/2,"")</f>
        <v>337324.5</v>
      </c>
      <c r="D462" s="28">
        <f t="shared" si="71"/>
        <v>102.81650760000001</v>
      </c>
      <c r="E462" s="26">
        <f>IF(ISNUMBER($B462),'INPUT | Operations'!$B467-'INPUT | Operations'!$B466,"")</f>
        <v>1</v>
      </c>
      <c r="F462" s="32">
        <f>IF(ISNUMBER($B462),IF('INPUT | Operations'!$B467&lt;Booster_BurnTime,1,IF('INPUT | Operations'!$B466&lt;=Booster_BurnTime,(Booster_BurnTime-'INPUT | Operations'!$B466)/('INPUT | Operations'!$B467-'INPUT | Operations'!$B466),0))*'INPUT | Operations'!$E466*NumberOfBoosters*NumberOfOps*$E462,"")</f>
        <v>0</v>
      </c>
      <c r="G462" s="34">
        <f t="shared" si="72"/>
        <v>280.85624999999999</v>
      </c>
      <c r="H462" s="27">
        <f t="shared" si="73"/>
        <v>34</v>
      </c>
      <c r="I462" s="27">
        <f t="shared" si="74"/>
        <v>241</v>
      </c>
      <c r="J462" s="27">
        <f t="shared" si="75"/>
        <v>301</v>
      </c>
      <c r="K462" s="27">
        <f t="shared" si="76"/>
        <v>215</v>
      </c>
      <c r="L462" s="27">
        <f t="shared" si="77"/>
        <v>8.1063816410433586E-11</v>
      </c>
      <c r="M462" s="32">
        <f t="shared" si="78"/>
        <v>25</v>
      </c>
      <c r="N462" s="27">
        <f t="shared" si="70"/>
        <v>0</v>
      </c>
      <c r="O462" s="27">
        <f t="shared" si="70"/>
        <v>0</v>
      </c>
      <c r="P462" s="27">
        <f t="shared" si="70"/>
        <v>0</v>
      </c>
      <c r="Q462" s="27">
        <f t="shared" si="70"/>
        <v>0</v>
      </c>
      <c r="R462" s="27">
        <f t="shared" si="70"/>
        <v>0</v>
      </c>
      <c r="S462" s="27">
        <f t="shared" si="70"/>
        <v>0</v>
      </c>
      <c r="T462" s="32">
        <f t="shared" si="70"/>
        <v>0</v>
      </c>
      <c r="U462" s="10"/>
    </row>
    <row r="463" spans="1:21" x14ac:dyDescent="0.25">
      <c r="A463" s="10"/>
      <c r="B463" s="4">
        <f>IF(ISBLANK('INPUT | Operations'!$B468),"",COUNT('INPUT | Operations'!$B$12:$B467))</f>
        <v>456</v>
      </c>
      <c r="C463" s="27">
        <f>IF(ISNUMBER($B463),('INPUT | Operations'!$C467+'INPUT | Operations'!$C468)/2,"")</f>
        <v>337224.5</v>
      </c>
      <c r="D463" s="28">
        <f t="shared" si="71"/>
        <v>102.7860276</v>
      </c>
      <c r="E463" s="26">
        <f>IF(ISNUMBER($B463),'INPUT | Operations'!$B468-'INPUT | Operations'!$B467,"")</f>
        <v>1</v>
      </c>
      <c r="F463" s="32">
        <f>IF(ISNUMBER($B463),IF('INPUT | Operations'!$B468&lt;Booster_BurnTime,1,IF('INPUT | Operations'!$B467&lt;=Booster_BurnTime,(Booster_BurnTime-'INPUT | Operations'!$B467)/('INPUT | Operations'!$B468-'INPUT | Operations'!$B467),0))*'INPUT | Operations'!$E467*NumberOfBoosters*NumberOfOps*$E463,"")</f>
        <v>0</v>
      </c>
      <c r="G463" s="34">
        <f t="shared" si="72"/>
        <v>280.85624999999999</v>
      </c>
      <c r="H463" s="27">
        <f t="shared" si="73"/>
        <v>34</v>
      </c>
      <c r="I463" s="27">
        <f t="shared" si="74"/>
        <v>241</v>
      </c>
      <c r="J463" s="27">
        <f t="shared" si="75"/>
        <v>301</v>
      </c>
      <c r="K463" s="27">
        <f t="shared" si="76"/>
        <v>215</v>
      </c>
      <c r="L463" s="27">
        <f t="shared" si="77"/>
        <v>8.1708783183610609E-11</v>
      </c>
      <c r="M463" s="32">
        <f t="shared" si="78"/>
        <v>25</v>
      </c>
      <c r="N463" s="27">
        <f t="shared" si="70"/>
        <v>0</v>
      </c>
      <c r="O463" s="27">
        <f t="shared" si="70"/>
        <v>0</v>
      </c>
      <c r="P463" s="27">
        <f t="shared" si="70"/>
        <v>0</v>
      </c>
      <c r="Q463" s="27">
        <f t="shared" si="70"/>
        <v>0</v>
      </c>
      <c r="R463" s="27">
        <f t="shared" si="70"/>
        <v>0</v>
      </c>
      <c r="S463" s="27">
        <f t="shared" si="70"/>
        <v>0</v>
      </c>
      <c r="T463" s="32">
        <f t="shared" si="70"/>
        <v>0</v>
      </c>
      <c r="U463" s="10"/>
    </row>
    <row r="464" spans="1:21" x14ac:dyDescent="0.25">
      <c r="A464" s="10"/>
      <c r="B464" s="4">
        <f>IF(ISBLANK('INPUT | Operations'!$B469),"",COUNT('INPUT | Operations'!$B$12:$B468))</f>
        <v>457</v>
      </c>
      <c r="C464" s="27">
        <f>IF(ISNUMBER($B464),('INPUT | Operations'!$C468+'INPUT | Operations'!$C469)/2,"")</f>
        <v>337130</v>
      </c>
      <c r="D464" s="28">
        <f t="shared" si="71"/>
        <v>102.75722400000001</v>
      </c>
      <c r="E464" s="26">
        <f>IF(ISNUMBER($B464),'INPUT | Operations'!$B469-'INPUT | Operations'!$B468,"")</f>
        <v>1</v>
      </c>
      <c r="F464" s="32">
        <f>IF(ISNUMBER($B464),IF('INPUT | Operations'!$B469&lt;Booster_BurnTime,1,IF('INPUT | Operations'!$B468&lt;=Booster_BurnTime,(Booster_BurnTime-'INPUT | Operations'!$B468)/('INPUT | Operations'!$B469-'INPUT | Operations'!$B468),0))*'INPUT | Operations'!$E468*NumberOfBoosters*NumberOfOps*$E464,"")</f>
        <v>0</v>
      </c>
      <c r="G464" s="34">
        <f t="shared" si="72"/>
        <v>280.85624999999999</v>
      </c>
      <c r="H464" s="27">
        <f t="shared" si="73"/>
        <v>34</v>
      </c>
      <c r="I464" s="27">
        <f t="shared" si="74"/>
        <v>241</v>
      </c>
      <c r="J464" s="27">
        <f t="shared" si="75"/>
        <v>301</v>
      </c>
      <c r="K464" s="27">
        <f t="shared" si="76"/>
        <v>215</v>
      </c>
      <c r="L464" s="27">
        <f t="shared" si="77"/>
        <v>8.2322992046329018E-11</v>
      </c>
      <c r="M464" s="32">
        <f t="shared" si="78"/>
        <v>25</v>
      </c>
      <c r="N464" s="27">
        <f t="shared" si="70"/>
        <v>0</v>
      </c>
      <c r="O464" s="27">
        <f t="shared" si="70"/>
        <v>0</v>
      </c>
      <c r="P464" s="27">
        <f t="shared" si="70"/>
        <v>0</v>
      </c>
      <c r="Q464" s="27">
        <f t="shared" si="70"/>
        <v>0</v>
      </c>
      <c r="R464" s="27">
        <f t="shared" si="70"/>
        <v>0</v>
      </c>
      <c r="S464" s="27">
        <f t="shared" si="70"/>
        <v>0</v>
      </c>
      <c r="T464" s="32">
        <f t="shared" si="70"/>
        <v>0</v>
      </c>
      <c r="U464" s="10"/>
    </row>
    <row r="465" spans="1:21" x14ac:dyDescent="0.25">
      <c r="A465" s="10"/>
      <c r="B465" s="4">
        <f>IF(ISBLANK('INPUT | Operations'!$B470),"",COUNT('INPUT | Operations'!$B$12:$B469))</f>
        <v>458</v>
      </c>
      <c r="C465" s="27">
        <f>IF(ISNUMBER($B465),('INPUT | Operations'!$C469+'INPUT | Operations'!$C470)/2,"")</f>
        <v>337021</v>
      </c>
      <c r="D465" s="28">
        <f t="shared" si="71"/>
        <v>102.72400080000001</v>
      </c>
      <c r="E465" s="26">
        <f>IF(ISNUMBER($B465),'INPUT | Operations'!$B470-'INPUT | Operations'!$B469,"")</f>
        <v>1</v>
      </c>
      <c r="F465" s="32">
        <f>IF(ISNUMBER($B465),IF('INPUT | Operations'!$B470&lt;Booster_BurnTime,1,IF('INPUT | Operations'!$B469&lt;=Booster_BurnTime,(Booster_BurnTime-'INPUT | Operations'!$B469)/('INPUT | Operations'!$B470-'INPUT | Operations'!$B469),0))*'INPUT | Operations'!$E469*NumberOfBoosters*NumberOfOps*$E465,"")</f>
        <v>0</v>
      </c>
      <c r="G465" s="34">
        <f t="shared" si="72"/>
        <v>280.85624999999999</v>
      </c>
      <c r="H465" s="27">
        <f t="shared" si="73"/>
        <v>34</v>
      </c>
      <c r="I465" s="27">
        <f t="shared" si="74"/>
        <v>241</v>
      </c>
      <c r="J465" s="27">
        <f t="shared" si="75"/>
        <v>301</v>
      </c>
      <c r="K465" s="27">
        <f t="shared" si="76"/>
        <v>215</v>
      </c>
      <c r="L465" s="27">
        <f t="shared" si="77"/>
        <v>8.3037180837982783E-11</v>
      </c>
      <c r="M465" s="32">
        <f t="shared" si="78"/>
        <v>25</v>
      </c>
      <c r="N465" s="27">
        <f t="shared" si="70"/>
        <v>0</v>
      </c>
      <c r="O465" s="27">
        <f t="shared" si="70"/>
        <v>0</v>
      </c>
      <c r="P465" s="27">
        <f t="shared" si="70"/>
        <v>0</v>
      </c>
      <c r="Q465" s="27">
        <f t="shared" si="70"/>
        <v>0</v>
      </c>
      <c r="R465" s="27">
        <f t="shared" si="70"/>
        <v>0</v>
      </c>
      <c r="S465" s="27">
        <f t="shared" si="70"/>
        <v>0</v>
      </c>
      <c r="T465" s="32">
        <f t="shared" si="70"/>
        <v>0</v>
      </c>
      <c r="U465" s="10"/>
    </row>
    <row r="466" spans="1:21" x14ac:dyDescent="0.25">
      <c r="A466" s="10"/>
      <c r="B466" s="4">
        <f>IF(ISBLANK('INPUT | Operations'!$B471),"",COUNT('INPUT | Operations'!$B$12:$B470))</f>
        <v>459</v>
      </c>
      <c r="C466" s="27">
        <f>IF(ISNUMBER($B466),('INPUT | Operations'!$C470+'INPUT | Operations'!$C471)/2,"")</f>
        <v>336900.5</v>
      </c>
      <c r="D466" s="28">
        <f t="shared" si="71"/>
        <v>102.6872724</v>
      </c>
      <c r="E466" s="26">
        <f>IF(ISNUMBER($B466),'INPUT | Operations'!$B471-'INPUT | Operations'!$B470,"")</f>
        <v>1</v>
      </c>
      <c r="F466" s="32">
        <f>IF(ISNUMBER($B466),IF('INPUT | Operations'!$B471&lt;Booster_BurnTime,1,IF('INPUT | Operations'!$B470&lt;=Booster_BurnTime,(Booster_BurnTime-'INPUT | Operations'!$B470)/('INPUT | Operations'!$B471-'INPUT | Operations'!$B470),0))*'INPUT | Operations'!$E470*NumberOfBoosters*NumberOfOps*$E466,"")</f>
        <v>0</v>
      </c>
      <c r="G466" s="34">
        <f t="shared" si="72"/>
        <v>280.85624999999999</v>
      </c>
      <c r="H466" s="27">
        <f t="shared" si="73"/>
        <v>34</v>
      </c>
      <c r="I466" s="27">
        <f t="shared" si="74"/>
        <v>241</v>
      </c>
      <c r="J466" s="27">
        <f t="shared" si="75"/>
        <v>301</v>
      </c>
      <c r="K466" s="27">
        <f t="shared" si="76"/>
        <v>215</v>
      </c>
      <c r="L466" s="27">
        <f t="shared" si="77"/>
        <v>8.3833932955351439E-11</v>
      </c>
      <c r="M466" s="32">
        <f t="shared" si="78"/>
        <v>25</v>
      </c>
      <c r="N466" s="27">
        <f t="shared" si="70"/>
        <v>0</v>
      </c>
      <c r="O466" s="27">
        <f t="shared" si="70"/>
        <v>0</v>
      </c>
      <c r="P466" s="27">
        <f t="shared" si="70"/>
        <v>0</v>
      </c>
      <c r="Q466" s="27">
        <f t="shared" si="70"/>
        <v>0</v>
      </c>
      <c r="R466" s="27">
        <f t="shared" si="70"/>
        <v>0</v>
      </c>
      <c r="S466" s="27">
        <f t="shared" si="70"/>
        <v>0</v>
      </c>
      <c r="T466" s="32">
        <f t="shared" si="70"/>
        <v>0</v>
      </c>
      <c r="U466" s="10"/>
    </row>
    <row r="467" spans="1:21" x14ac:dyDescent="0.25">
      <c r="A467" s="10"/>
      <c r="B467" s="4">
        <f>IF(ISBLANK('INPUT | Operations'!$B472),"",COUNT('INPUT | Operations'!$B$12:$B471))</f>
        <v>460</v>
      </c>
      <c r="C467" s="27">
        <f>IF(ISNUMBER($B467),('INPUT | Operations'!$C471+'INPUT | Operations'!$C472)/2,"")</f>
        <v>336808</v>
      </c>
      <c r="D467" s="28">
        <f t="shared" si="71"/>
        <v>102.6590784</v>
      </c>
      <c r="E467" s="26">
        <f>IF(ISNUMBER($B467),'INPUT | Operations'!$B472-'INPUT | Operations'!$B471,"")</f>
        <v>1</v>
      </c>
      <c r="F467" s="32">
        <f>IF(ISNUMBER($B467),IF('INPUT | Operations'!$B472&lt;Booster_BurnTime,1,IF('INPUT | Operations'!$B471&lt;=Booster_BurnTime,(Booster_BurnTime-'INPUT | Operations'!$B471)/('INPUT | Operations'!$B472-'INPUT | Operations'!$B471),0))*'INPUT | Operations'!$E471*NumberOfBoosters*NumberOfOps*$E467,"")</f>
        <v>0</v>
      </c>
      <c r="G467" s="34">
        <f t="shared" si="72"/>
        <v>280.85624999999999</v>
      </c>
      <c r="H467" s="27">
        <f t="shared" si="73"/>
        <v>34</v>
      </c>
      <c r="I467" s="27">
        <f t="shared" si="74"/>
        <v>241</v>
      </c>
      <c r="J467" s="27">
        <f t="shared" si="75"/>
        <v>301</v>
      </c>
      <c r="K467" s="27">
        <f t="shared" si="76"/>
        <v>215</v>
      </c>
      <c r="L467" s="27">
        <f t="shared" si="77"/>
        <v>8.4450730507585526E-11</v>
      </c>
      <c r="M467" s="32">
        <f t="shared" si="78"/>
        <v>25</v>
      </c>
      <c r="N467" s="27">
        <f t="shared" si="70"/>
        <v>0</v>
      </c>
      <c r="O467" s="27">
        <f t="shared" si="70"/>
        <v>0</v>
      </c>
      <c r="P467" s="27">
        <f t="shared" si="70"/>
        <v>0</v>
      </c>
      <c r="Q467" s="27">
        <f t="shared" si="70"/>
        <v>0</v>
      </c>
      <c r="R467" s="27">
        <f t="shared" si="70"/>
        <v>0</v>
      </c>
      <c r="S467" s="27">
        <f t="shared" si="70"/>
        <v>0</v>
      </c>
      <c r="T467" s="32">
        <f t="shared" si="70"/>
        <v>0</v>
      </c>
      <c r="U467" s="10"/>
    </row>
    <row r="468" spans="1:21" x14ac:dyDescent="0.25">
      <c r="A468" s="10"/>
      <c r="B468" s="4">
        <f>IF(ISBLANK('INPUT | Operations'!$B473),"",COUNT('INPUT | Operations'!$B$12:$B472))</f>
        <v>461</v>
      </c>
      <c r="C468" s="27">
        <f>IF(ISNUMBER($B468),('INPUT | Operations'!$C472+'INPUT | Operations'!$C473)/2,"")</f>
        <v>336741.5</v>
      </c>
      <c r="D468" s="28">
        <f t="shared" si="71"/>
        <v>102.6388092</v>
      </c>
      <c r="E468" s="26">
        <f>IF(ISNUMBER($B468),'INPUT | Operations'!$B473-'INPUT | Operations'!$B472,"")</f>
        <v>1</v>
      </c>
      <c r="F468" s="32">
        <f>IF(ISNUMBER($B468),IF('INPUT | Operations'!$B473&lt;Booster_BurnTime,1,IF('INPUT | Operations'!$B472&lt;=Booster_BurnTime,(Booster_BurnTime-'INPUT | Operations'!$B472)/('INPUT | Operations'!$B473-'INPUT | Operations'!$B472),0))*'INPUT | Operations'!$E472*NumberOfBoosters*NumberOfOps*$E468,"")</f>
        <v>0</v>
      </c>
      <c r="G468" s="34">
        <f t="shared" si="72"/>
        <v>280.85624999999999</v>
      </c>
      <c r="H468" s="27">
        <f t="shared" si="73"/>
        <v>34</v>
      </c>
      <c r="I468" s="27">
        <f t="shared" si="74"/>
        <v>241</v>
      </c>
      <c r="J468" s="27">
        <f t="shared" si="75"/>
        <v>301</v>
      </c>
      <c r="K468" s="27">
        <f t="shared" si="76"/>
        <v>215</v>
      </c>
      <c r="L468" s="27">
        <f t="shared" si="77"/>
        <v>8.4896959961828021E-11</v>
      </c>
      <c r="M468" s="32">
        <f t="shared" si="78"/>
        <v>25</v>
      </c>
      <c r="N468" s="27">
        <f t="shared" si="70"/>
        <v>0</v>
      </c>
      <c r="O468" s="27">
        <f t="shared" si="70"/>
        <v>0</v>
      </c>
      <c r="P468" s="27">
        <f t="shared" si="70"/>
        <v>0</v>
      </c>
      <c r="Q468" s="27">
        <f t="shared" si="70"/>
        <v>0</v>
      </c>
      <c r="R468" s="27">
        <f t="shared" si="70"/>
        <v>0</v>
      </c>
      <c r="S468" s="27">
        <f t="shared" si="70"/>
        <v>0</v>
      </c>
      <c r="T468" s="32">
        <f t="shared" si="70"/>
        <v>0</v>
      </c>
      <c r="U468" s="10"/>
    </row>
    <row r="469" spans="1:21" x14ac:dyDescent="0.25">
      <c r="A469" s="10"/>
      <c r="B469" s="4">
        <f>IF(ISBLANK('INPUT | Operations'!$B474),"",COUNT('INPUT | Operations'!$B$12:$B473))</f>
        <v>462</v>
      </c>
      <c r="C469" s="27">
        <f>IF(ISNUMBER($B469),('INPUT | Operations'!$C473+'INPUT | Operations'!$C474)/2,"")</f>
        <v>336681</v>
      </c>
      <c r="D469" s="28">
        <f t="shared" si="71"/>
        <v>102.62036880000001</v>
      </c>
      <c r="E469" s="26">
        <f>IF(ISNUMBER($B469),'INPUT | Operations'!$B474-'INPUT | Operations'!$B473,"")</f>
        <v>1</v>
      </c>
      <c r="F469" s="32">
        <f>IF(ISNUMBER($B469),IF('INPUT | Operations'!$B474&lt;Booster_BurnTime,1,IF('INPUT | Operations'!$B473&lt;=Booster_BurnTime,(Booster_BurnTime-'INPUT | Operations'!$B473)/('INPUT | Operations'!$B474-'INPUT | Operations'!$B473),0))*'INPUT | Operations'!$E473*NumberOfBoosters*NumberOfOps*$E469,"")</f>
        <v>0</v>
      </c>
      <c r="G469" s="34">
        <f t="shared" si="72"/>
        <v>280.85624999999999</v>
      </c>
      <c r="H469" s="27">
        <f t="shared" si="73"/>
        <v>34</v>
      </c>
      <c r="I469" s="27">
        <f t="shared" si="74"/>
        <v>241</v>
      </c>
      <c r="J469" s="27">
        <f t="shared" si="75"/>
        <v>301</v>
      </c>
      <c r="K469" s="27">
        <f t="shared" si="76"/>
        <v>215</v>
      </c>
      <c r="L469" s="27">
        <f t="shared" si="77"/>
        <v>8.5304976111886487E-11</v>
      </c>
      <c r="M469" s="32">
        <f t="shared" si="78"/>
        <v>25</v>
      </c>
      <c r="N469" s="27">
        <f t="shared" si="70"/>
        <v>0</v>
      </c>
      <c r="O469" s="27">
        <f t="shared" si="70"/>
        <v>0</v>
      </c>
      <c r="P469" s="27">
        <f t="shared" si="70"/>
        <v>0</v>
      </c>
      <c r="Q469" s="27">
        <f t="shared" si="70"/>
        <v>0</v>
      </c>
      <c r="R469" s="27">
        <f t="shared" si="70"/>
        <v>0</v>
      </c>
      <c r="S469" s="27">
        <f t="shared" si="70"/>
        <v>0</v>
      </c>
      <c r="T469" s="32">
        <f t="shared" si="70"/>
        <v>0</v>
      </c>
      <c r="U469" s="10"/>
    </row>
    <row r="470" spans="1:21" x14ac:dyDescent="0.25">
      <c r="A470" s="10"/>
      <c r="B470" s="4">
        <f>IF(ISBLANK('INPUT | Operations'!$B475),"",COUNT('INPUT | Operations'!$B$12:$B474))</f>
        <v>463</v>
      </c>
      <c r="C470" s="27">
        <f>IF(ISNUMBER($B470),('INPUT | Operations'!$C474+'INPUT | Operations'!$C475)/2,"")</f>
        <v>336626</v>
      </c>
      <c r="D470" s="28">
        <f t="shared" si="71"/>
        <v>102.6036048</v>
      </c>
      <c r="E470" s="26">
        <f>IF(ISNUMBER($B470),'INPUT | Operations'!$B475-'INPUT | Operations'!$B474,"")</f>
        <v>1</v>
      </c>
      <c r="F470" s="32">
        <f>IF(ISNUMBER($B470),IF('INPUT | Operations'!$B475&lt;Booster_BurnTime,1,IF('INPUT | Operations'!$B474&lt;=Booster_BurnTime,(Booster_BurnTime-'INPUT | Operations'!$B474)/('INPUT | Operations'!$B475-'INPUT | Operations'!$B474),0))*'INPUT | Operations'!$E474*NumberOfBoosters*NumberOfOps*$E470,"")</f>
        <v>0</v>
      </c>
      <c r="G470" s="34">
        <f t="shared" si="72"/>
        <v>280.85624999999999</v>
      </c>
      <c r="H470" s="27">
        <f t="shared" si="73"/>
        <v>34</v>
      </c>
      <c r="I470" s="27">
        <f t="shared" si="74"/>
        <v>241</v>
      </c>
      <c r="J470" s="27">
        <f t="shared" si="75"/>
        <v>301</v>
      </c>
      <c r="K470" s="27">
        <f t="shared" si="76"/>
        <v>215</v>
      </c>
      <c r="L470" s="27">
        <f t="shared" si="77"/>
        <v>8.5677601272512559E-11</v>
      </c>
      <c r="M470" s="32">
        <f t="shared" si="78"/>
        <v>25</v>
      </c>
      <c r="N470" s="27">
        <f t="shared" si="70"/>
        <v>0</v>
      </c>
      <c r="O470" s="27">
        <f t="shared" si="70"/>
        <v>0</v>
      </c>
      <c r="P470" s="27">
        <f t="shared" si="70"/>
        <v>0</v>
      </c>
      <c r="Q470" s="27">
        <f t="shared" si="70"/>
        <v>0</v>
      </c>
      <c r="R470" s="27">
        <f t="shared" si="70"/>
        <v>0</v>
      </c>
      <c r="S470" s="27">
        <f t="shared" si="70"/>
        <v>0</v>
      </c>
      <c r="T470" s="32">
        <f t="shared" si="70"/>
        <v>0</v>
      </c>
      <c r="U470" s="10"/>
    </row>
    <row r="471" spans="1:21" x14ac:dyDescent="0.25">
      <c r="A471" s="10"/>
      <c r="B471" s="4">
        <f>IF(ISBLANK('INPUT | Operations'!$B476),"",COUNT('INPUT | Operations'!$B$12:$B475))</f>
        <v>464</v>
      </c>
      <c r="C471" s="27">
        <f>IF(ISNUMBER($B471),('INPUT | Operations'!$C475+'INPUT | Operations'!$C476)/2,"")</f>
        <v>336577</v>
      </c>
      <c r="D471" s="28">
        <f t="shared" si="71"/>
        <v>102.5886696</v>
      </c>
      <c r="E471" s="26">
        <f>IF(ISNUMBER($B471),'INPUT | Operations'!$B476-'INPUT | Operations'!$B475,"")</f>
        <v>1</v>
      </c>
      <c r="F471" s="32">
        <f>IF(ISNUMBER($B471),IF('INPUT | Operations'!$B476&lt;Booster_BurnTime,1,IF('INPUT | Operations'!$B475&lt;=Booster_BurnTime,(Booster_BurnTime-'INPUT | Operations'!$B475)/('INPUT | Operations'!$B476-'INPUT | Operations'!$B475),0))*'INPUT | Operations'!$E475*NumberOfBoosters*NumberOfOps*$E471,"")</f>
        <v>0</v>
      </c>
      <c r="G471" s="34">
        <f t="shared" si="72"/>
        <v>280.85624999999999</v>
      </c>
      <c r="H471" s="27">
        <f t="shared" si="73"/>
        <v>34</v>
      </c>
      <c r="I471" s="27">
        <f t="shared" si="74"/>
        <v>241</v>
      </c>
      <c r="J471" s="27">
        <f t="shared" si="75"/>
        <v>301</v>
      </c>
      <c r="K471" s="27">
        <f t="shared" si="76"/>
        <v>215</v>
      </c>
      <c r="L471" s="27">
        <f t="shared" si="77"/>
        <v>8.6010947218865042E-11</v>
      </c>
      <c r="M471" s="32">
        <f t="shared" si="78"/>
        <v>25</v>
      </c>
      <c r="N471" s="27">
        <f t="shared" si="70"/>
        <v>0</v>
      </c>
      <c r="O471" s="27">
        <f t="shared" si="70"/>
        <v>0</v>
      </c>
      <c r="P471" s="27">
        <f t="shared" si="70"/>
        <v>0</v>
      </c>
      <c r="Q471" s="27">
        <f t="shared" si="70"/>
        <v>0</v>
      </c>
      <c r="R471" s="27">
        <f t="shared" si="70"/>
        <v>0</v>
      </c>
      <c r="S471" s="27">
        <f t="shared" si="70"/>
        <v>0</v>
      </c>
      <c r="T471" s="32">
        <f t="shared" si="70"/>
        <v>0</v>
      </c>
      <c r="U471" s="10"/>
    </row>
    <row r="472" spans="1:21" x14ac:dyDescent="0.25">
      <c r="A472" s="10"/>
      <c r="B472" s="4">
        <f>IF(ISBLANK('INPUT | Operations'!$B477),"",COUNT('INPUT | Operations'!$B$12:$B476))</f>
        <v>465</v>
      </c>
      <c r="C472" s="27">
        <f>IF(ISNUMBER($B472),('INPUT | Operations'!$C476+'INPUT | Operations'!$C477)/2,"")</f>
        <v>336534</v>
      </c>
      <c r="D472" s="28">
        <f t="shared" si="71"/>
        <v>102.5755632</v>
      </c>
      <c r="E472" s="26">
        <f>IF(ISNUMBER($B472),'INPUT | Operations'!$B477-'INPUT | Operations'!$B476,"")</f>
        <v>1</v>
      </c>
      <c r="F472" s="32">
        <f>IF(ISNUMBER($B472),IF('INPUT | Operations'!$B477&lt;Booster_BurnTime,1,IF('INPUT | Operations'!$B476&lt;=Booster_BurnTime,(Booster_BurnTime-'INPUT | Operations'!$B476)/('INPUT | Operations'!$B477-'INPUT | Operations'!$B476),0))*'INPUT | Operations'!$E476*NumberOfBoosters*NumberOfOps*$E472,"")</f>
        <v>0</v>
      </c>
      <c r="G472" s="34">
        <f t="shared" si="72"/>
        <v>280.85624999999999</v>
      </c>
      <c r="H472" s="27">
        <f t="shared" si="73"/>
        <v>34</v>
      </c>
      <c r="I472" s="27">
        <f t="shared" si="74"/>
        <v>241</v>
      </c>
      <c r="J472" s="27">
        <f t="shared" si="75"/>
        <v>301</v>
      </c>
      <c r="K472" s="27">
        <f t="shared" si="76"/>
        <v>215</v>
      </c>
      <c r="L472" s="27">
        <f t="shared" si="77"/>
        <v>8.6304543582079857E-11</v>
      </c>
      <c r="M472" s="32">
        <f t="shared" si="78"/>
        <v>25</v>
      </c>
      <c r="N472" s="27">
        <f t="shared" si="70"/>
        <v>0</v>
      </c>
      <c r="O472" s="27">
        <f t="shared" si="70"/>
        <v>0</v>
      </c>
      <c r="P472" s="27">
        <f t="shared" si="70"/>
        <v>0</v>
      </c>
      <c r="Q472" s="27">
        <f t="shared" si="70"/>
        <v>0</v>
      </c>
      <c r="R472" s="27">
        <f t="shared" si="70"/>
        <v>0</v>
      </c>
      <c r="S472" s="27">
        <f t="shared" si="70"/>
        <v>0</v>
      </c>
      <c r="T472" s="32">
        <f t="shared" si="70"/>
        <v>0</v>
      </c>
      <c r="U472" s="10"/>
    </row>
    <row r="473" spans="1:21" x14ac:dyDescent="0.25">
      <c r="A473" s="10"/>
      <c r="B473" s="4">
        <f>IF(ISBLANK('INPUT | Operations'!$B478),"",COUNT('INPUT | Operations'!$B$12:$B477))</f>
        <v>466</v>
      </c>
      <c r="C473" s="27">
        <f>IF(ISNUMBER($B473),('INPUT | Operations'!$C477+'INPUT | Operations'!$C478)/2,"")</f>
        <v>336497.5</v>
      </c>
      <c r="D473" s="28">
        <f t="shared" si="71"/>
        <v>102.56443800000001</v>
      </c>
      <c r="E473" s="26">
        <f>IF(ISNUMBER($B473),'INPUT | Operations'!$B478-'INPUT | Operations'!$B477,"")</f>
        <v>1</v>
      </c>
      <c r="F473" s="32">
        <f>IF(ISNUMBER($B473),IF('INPUT | Operations'!$B478&lt;Booster_BurnTime,1,IF('INPUT | Operations'!$B477&lt;=Booster_BurnTime,(Booster_BurnTime-'INPUT | Operations'!$B477)/('INPUT | Operations'!$B478-'INPUT | Operations'!$B477),0))*'INPUT | Operations'!$E477*NumberOfBoosters*NumberOfOps*$E473,"")</f>
        <v>0</v>
      </c>
      <c r="G473" s="34">
        <f t="shared" si="72"/>
        <v>280.85624999999999</v>
      </c>
      <c r="H473" s="27">
        <f t="shared" si="73"/>
        <v>34</v>
      </c>
      <c r="I473" s="27">
        <f t="shared" si="74"/>
        <v>241</v>
      </c>
      <c r="J473" s="27">
        <f t="shared" si="75"/>
        <v>301</v>
      </c>
      <c r="K473" s="27">
        <f t="shared" si="76"/>
        <v>215</v>
      </c>
      <c r="L473" s="27">
        <f t="shared" si="77"/>
        <v>8.6554545359487066E-11</v>
      </c>
      <c r="M473" s="32">
        <f t="shared" si="78"/>
        <v>25</v>
      </c>
      <c r="N473" s="27">
        <f t="shared" si="70"/>
        <v>0</v>
      </c>
      <c r="O473" s="27">
        <f t="shared" si="70"/>
        <v>0</v>
      </c>
      <c r="P473" s="27">
        <f t="shared" si="70"/>
        <v>0</v>
      </c>
      <c r="Q473" s="27">
        <f t="shared" si="70"/>
        <v>0</v>
      </c>
      <c r="R473" s="27">
        <f t="shared" si="70"/>
        <v>0</v>
      </c>
      <c r="S473" s="27">
        <f t="shared" si="70"/>
        <v>0</v>
      </c>
      <c r="T473" s="32">
        <f t="shared" si="70"/>
        <v>0</v>
      </c>
      <c r="U473" s="10"/>
    </row>
    <row r="474" spans="1:21" x14ac:dyDescent="0.25">
      <c r="A474" s="10"/>
      <c r="B474" s="4">
        <f>IF(ISBLANK('INPUT | Operations'!$B479),"",COUNT('INPUT | Operations'!$B$12:$B478))</f>
        <v>467</v>
      </c>
      <c r="C474" s="27">
        <f>IF(ISNUMBER($B474),('INPUT | Operations'!$C478+'INPUT | Operations'!$C479)/2,"")</f>
        <v>336468</v>
      </c>
      <c r="D474" s="28">
        <f t="shared" si="71"/>
        <v>102.55544639999999</v>
      </c>
      <c r="E474" s="26">
        <f>IF(ISNUMBER($B474),'INPUT | Operations'!$B479-'INPUT | Operations'!$B478,"")</f>
        <v>1</v>
      </c>
      <c r="F474" s="32">
        <f>IF(ISNUMBER($B474),IF('INPUT | Operations'!$B479&lt;Booster_BurnTime,1,IF('INPUT | Operations'!$B478&lt;=Booster_BurnTime,(Booster_BurnTime-'INPUT | Operations'!$B478)/('INPUT | Operations'!$B479-'INPUT | Operations'!$B478),0))*'INPUT | Operations'!$E478*NumberOfBoosters*NumberOfOps*$E474,"")</f>
        <v>0</v>
      </c>
      <c r="G474" s="34">
        <f t="shared" si="72"/>
        <v>280.85624999999999</v>
      </c>
      <c r="H474" s="27">
        <f t="shared" si="73"/>
        <v>34</v>
      </c>
      <c r="I474" s="27">
        <f t="shared" si="74"/>
        <v>241</v>
      </c>
      <c r="J474" s="27">
        <f t="shared" si="75"/>
        <v>301</v>
      </c>
      <c r="K474" s="27">
        <f t="shared" si="76"/>
        <v>215</v>
      </c>
      <c r="L474" s="27">
        <f t="shared" si="77"/>
        <v>8.6757130671826339E-11</v>
      </c>
      <c r="M474" s="32">
        <f t="shared" si="78"/>
        <v>25</v>
      </c>
      <c r="N474" s="27">
        <f t="shared" si="70"/>
        <v>0</v>
      </c>
      <c r="O474" s="27">
        <f t="shared" si="70"/>
        <v>0</v>
      </c>
      <c r="P474" s="27">
        <f t="shared" si="70"/>
        <v>0</v>
      </c>
      <c r="Q474" s="27">
        <f t="shared" si="70"/>
        <v>0</v>
      </c>
      <c r="R474" s="27">
        <f t="shared" si="70"/>
        <v>0</v>
      </c>
      <c r="S474" s="27">
        <f t="shared" si="70"/>
        <v>0</v>
      </c>
      <c r="T474" s="32">
        <f t="shared" si="70"/>
        <v>0</v>
      </c>
      <c r="U474" s="10"/>
    </row>
    <row r="475" spans="1:21" x14ac:dyDescent="0.25">
      <c r="A475" s="10"/>
      <c r="B475" s="4">
        <f>IF(ISBLANK('INPUT | Operations'!$B480),"",COUNT('INPUT | Operations'!$B$12:$B479))</f>
        <v>468</v>
      </c>
      <c r="C475" s="27">
        <f>IF(ISNUMBER($B475),('INPUT | Operations'!$C479+'INPUT | Operations'!$C480)/2,"")</f>
        <v>336445</v>
      </c>
      <c r="D475" s="28">
        <f t="shared" si="71"/>
        <v>102.548436</v>
      </c>
      <c r="E475" s="26">
        <f>IF(ISNUMBER($B475),'INPUT | Operations'!$B480-'INPUT | Operations'!$B479,"")</f>
        <v>1</v>
      </c>
      <c r="F475" s="32">
        <f>IF(ISNUMBER($B475),IF('INPUT | Operations'!$B480&lt;Booster_BurnTime,1,IF('INPUT | Operations'!$B479&lt;=Booster_BurnTime,(Booster_BurnTime-'INPUT | Operations'!$B479)/('INPUT | Operations'!$B480-'INPUT | Operations'!$B479),0))*'INPUT | Operations'!$E479*NumberOfBoosters*NumberOfOps*$E475,"")</f>
        <v>0</v>
      </c>
      <c r="G475" s="34">
        <f t="shared" si="72"/>
        <v>280.85624999999999</v>
      </c>
      <c r="H475" s="27">
        <f t="shared" si="73"/>
        <v>34</v>
      </c>
      <c r="I475" s="27">
        <f t="shared" si="74"/>
        <v>241</v>
      </c>
      <c r="J475" s="27">
        <f t="shared" si="75"/>
        <v>301</v>
      </c>
      <c r="K475" s="27">
        <f t="shared" si="76"/>
        <v>215</v>
      </c>
      <c r="L475" s="27">
        <f t="shared" si="77"/>
        <v>8.6915407442962934E-11</v>
      </c>
      <c r="M475" s="32">
        <f t="shared" si="78"/>
        <v>25</v>
      </c>
      <c r="N475" s="27">
        <f t="shared" si="70"/>
        <v>0</v>
      </c>
      <c r="O475" s="27">
        <f t="shared" si="70"/>
        <v>0</v>
      </c>
      <c r="P475" s="27">
        <f t="shared" si="70"/>
        <v>0</v>
      </c>
      <c r="Q475" s="27">
        <f t="shared" si="70"/>
        <v>0</v>
      </c>
      <c r="R475" s="27">
        <f t="shared" si="70"/>
        <v>0</v>
      </c>
      <c r="S475" s="27">
        <f t="shared" si="70"/>
        <v>0</v>
      </c>
      <c r="T475" s="32">
        <f t="shared" si="70"/>
        <v>0</v>
      </c>
      <c r="U475" s="10"/>
    </row>
    <row r="476" spans="1:21" x14ac:dyDescent="0.25">
      <c r="A476" s="10"/>
      <c r="B476" s="4">
        <f>IF(ISBLANK('INPUT | Operations'!$B481),"",COUNT('INPUT | Operations'!$B$12:$B480))</f>
        <v>469</v>
      </c>
      <c r="C476" s="27">
        <f>IF(ISNUMBER($B476),('INPUT | Operations'!$C480+'INPUT | Operations'!$C481)/2,"")</f>
        <v>336428.5</v>
      </c>
      <c r="D476" s="28">
        <f t="shared" si="71"/>
        <v>102.54340680000001</v>
      </c>
      <c r="E476" s="26">
        <f>IF(ISNUMBER($B476),'INPUT | Operations'!$B481-'INPUT | Operations'!$B480,"")</f>
        <v>1</v>
      </c>
      <c r="F476" s="32">
        <f>IF(ISNUMBER($B476),IF('INPUT | Operations'!$B481&lt;Booster_BurnTime,1,IF('INPUT | Operations'!$B480&lt;=Booster_BurnTime,(Booster_BurnTime-'INPUT | Operations'!$B480)/('INPUT | Operations'!$B481-'INPUT | Operations'!$B480),0))*'INPUT | Operations'!$E480*NumberOfBoosters*NumberOfOps*$E476,"")</f>
        <v>0</v>
      </c>
      <c r="G476" s="34">
        <f t="shared" si="72"/>
        <v>280.85624999999999</v>
      </c>
      <c r="H476" s="27">
        <f t="shared" si="73"/>
        <v>34</v>
      </c>
      <c r="I476" s="27">
        <f t="shared" si="74"/>
        <v>241</v>
      </c>
      <c r="J476" s="27">
        <f t="shared" si="75"/>
        <v>301</v>
      </c>
      <c r="K476" s="27">
        <f t="shared" si="76"/>
        <v>215</v>
      </c>
      <c r="L476" s="27">
        <f t="shared" si="77"/>
        <v>8.7029131670652855E-11</v>
      </c>
      <c r="M476" s="32">
        <f t="shared" si="78"/>
        <v>25</v>
      </c>
      <c r="N476" s="27">
        <f t="shared" si="70"/>
        <v>0</v>
      </c>
      <c r="O476" s="27">
        <f t="shared" si="70"/>
        <v>0</v>
      </c>
      <c r="P476" s="27">
        <f t="shared" si="70"/>
        <v>0</v>
      </c>
      <c r="Q476" s="27">
        <f t="shared" si="70"/>
        <v>0</v>
      </c>
      <c r="R476" s="27">
        <f t="shared" si="70"/>
        <v>0</v>
      </c>
      <c r="S476" s="27">
        <f t="shared" si="70"/>
        <v>0</v>
      </c>
      <c r="T476" s="32">
        <f t="shared" si="70"/>
        <v>0</v>
      </c>
      <c r="U476" s="10"/>
    </row>
    <row r="477" spans="1:21" x14ac:dyDescent="0.25">
      <c r="A477" s="10"/>
      <c r="B477" s="4">
        <f>IF(ISBLANK('INPUT | Operations'!$B482),"",COUNT('INPUT | Operations'!$B$12:$B481))</f>
        <v>470</v>
      </c>
      <c r="C477" s="27">
        <f>IF(ISNUMBER($B477),('INPUT | Operations'!$C481+'INPUT | Operations'!$C482)/2,"")</f>
        <v>336419</v>
      </c>
      <c r="D477" s="28">
        <f t="shared" si="71"/>
        <v>102.54051120000001</v>
      </c>
      <c r="E477" s="26">
        <f>IF(ISNUMBER($B477),'INPUT | Operations'!$B482-'INPUT | Operations'!$B481,"")</f>
        <v>1</v>
      </c>
      <c r="F477" s="32">
        <f>IF(ISNUMBER($B477),IF('INPUT | Operations'!$B482&lt;Booster_BurnTime,1,IF('INPUT | Operations'!$B481&lt;=Booster_BurnTime,(Booster_BurnTime-'INPUT | Operations'!$B481)/('INPUT | Operations'!$B482-'INPUT | Operations'!$B481),0))*'INPUT | Operations'!$E481*NumberOfBoosters*NumberOfOps*$E477,"")</f>
        <v>0</v>
      </c>
      <c r="G477" s="34">
        <f t="shared" si="72"/>
        <v>280.85624999999999</v>
      </c>
      <c r="H477" s="27">
        <f t="shared" si="73"/>
        <v>34</v>
      </c>
      <c r="I477" s="27">
        <f t="shared" si="74"/>
        <v>241</v>
      </c>
      <c r="J477" s="27">
        <f t="shared" si="75"/>
        <v>301</v>
      </c>
      <c r="K477" s="27">
        <f t="shared" si="76"/>
        <v>215</v>
      </c>
      <c r="L477" s="27">
        <f t="shared" si="77"/>
        <v>8.7094676744511243E-11</v>
      </c>
      <c r="M477" s="32">
        <f t="shared" si="78"/>
        <v>25</v>
      </c>
      <c r="N477" s="27">
        <f t="shared" si="70"/>
        <v>0</v>
      </c>
      <c r="O477" s="27">
        <f t="shared" si="70"/>
        <v>0</v>
      </c>
      <c r="P477" s="27">
        <f t="shared" si="70"/>
        <v>0</v>
      </c>
      <c r="Q477" s="27">
        <f t="shared" si="70"/>
        <v>0</v>
      </c>
      <c r="R477" s="27">
        <f t="shared" si="70"/>
        <v>0</v>
      </c>
      <c r="S477" s="27">
        <f t="shared" si="70"/>
        <v>0</v>
      </c>
      <c r="T477" s="32">
        <f t="shared" si="70"/>
        <v>0</v>
      </c>
      <c r="U477" s="10"/>
    </row>
    <row r="478" spans="1:21" x14ac:dyDescent="0.25">
      <c r="A478" s="10"/>
      <c r="B478" s="4">
        <f>IF(ISBLANK('INPUT | Operations'!$B483),"",COUNT('INPUT | Operations'!$B$12:$B482))</f>
        <v>471</v>
      </c>
      <c r="C478" s="27">
        <f>IF(ISNUMBER($B478),('INPUT | Operations'!$C482+'INPUT | Operations'!$C483)/2,"")</f>
        <v>336416.5</v>
      </c>
      <c r="D478" s="28">
        <f t="shared" si="71"/>
        <v>102.5397492</v>
      </c>
      <c r="E478" s="26">
        <f>IF(ISNUMBER($B478),'INPUT | Operations'!$B483-'INPUT | Operations'!$B482,"")</f>
        <v>1</v>
      </c>
      <c r="F478" s="32">
        <f>IF(ISNUMBER($B478),IF('INPUT | Operations'!$B483&lt;Booster_BurnTime,1,IF('INPUT | Operations'!$B482&lt;=Booster_BurnTime,(Booster_BurnTime-'INPUT | Operations'!$B482)/('INPUT | Operations'!$B483-'INPUT | Operations'!$B482),0))*'INPUT | Operations'!$E482*NumberOfBoosters*NumberOfOps*$E478,"")</f>
        <v>0</v>
      </c>
      <c r="G478" s="34">
        <f t="shared" si="72"/>
        <v>280.85624999999999</v>
      </c>
      <c r="H478" s="27">
        <f t="shared" si="73"/>
        <v>34</v>
      </c>
      <c r="I478" s="27">
        <f t="shared" si="74"/>
        <v>241</v>
      </c>
      <c r="J478" s="27">
        <f t="shared" si="75"/>
        <v>301</v>
      </c>
      <c r="K478" s="27">
        <f t="shared" si="76"/>
        <v>215</v>
      </c>
      <c r="L478" s="27">
        <f t="shared" si="77"/>
        <v>8.7111933651280934E-11</v>
      </c>
      <c r="M478" s="32">
        <f t="shared" si="78"/>
        <v>25</v>
      </c>
      <c r="N478" s="27">
        <f t="shared" si="70"/>
        <v>0</v>
      </c>
      <c r="O478" s="27">
        <f t="shared" si="70"/>
        <v>0</v>
      </c>
      <c r="P478" s="27">
        <f t="shared" si="70"/>
        <v>0</v>
      </c>
      <c r="Q478" s="27">
        <f t="shared" si="70"/>
        <v>0</v>
      </c>
      <c r="R478" s="27">
        <f t="shared" si="70"/>
        <v>0</v>
      </c>
      <c r="S478" s="27">
        <f t="shared" si="70"/>
        <v>0</v>
      </c>
      <c r="T478" s="32">
        <f t="shared" si="70"/>
        <v>0</v>
      </c>
      <c r="U478" s="10"/>
    </row>
    <row r="479" spans="1:21" x14ac:dyDescent="0.25">
      <c r="A479" s="10"/>
      <c r="B479" s="4">
        <f>IF(ISBLANK('INPUT | Operations'!$B484),"",COUNT('INPUT | Operations'!$B$12:$B483))</f>
        <v>472</v>
      </c>
      <c r="C479" s="27">
        <f>IF(ISNUMBER($B479),('INPUT | Operations'!$C483+'INPUT | Operations'!$C484)/2,"")</f>
        <v>336421</v>
      </c>
      <c r="D479" s="28">
        <f t="shared" si="71"/>
        <v>102.5411208</v>
      </c>
      <c r="E479" s="26">
        <f>IF(ISNUMBER($B479),'INPUT | Operations'!$B484-'INPUT | Operations'!$B483,"")</f>
        <v>1</v>
      </c>
      <c r="F479" s="32">
        <f>IF(ISNUMBER($B479),IF('INPUT | Operations'!$B484&lt;Booster_BurnTime,1,IF('INPUT | Operations'!$B483&lt;=Booster_BurnTime,(Booster_BurnTime-'INPUT | Operations'!$B483)/('INPUT | Operations'!$B484-'INPUT | Operations'!$B483),0))*'INPUT | Operations'!$E483*NumberOfBoosters*NumberOfOps*$E479,"")</f>
        <v>0</v>
      </c>
      <c r="G479" s="34">
        <f t="shared" si="72"/>
        <v>280.85624999999999</v>
      </c>
      <c r="H479" s="27">
        <f t="shared" si="73"/>
        <v>34</v>
      </c>
      <c r="I479" s="27">
        <f t="shared" si="74"/>
        <v>241</v>
      </c>
      <c r="J479" s="27">
        <f t="shared" si="75"/>
        <v>301</v>
      </c>
      <c r="K479" s="27">
        <f t="shared" si="76"/>
        <v>215</v>
      </c>
      <c r="L479" s="27">
        <f t="shared" si="77"/>
        <v>8.7080873680520279E-11</v>
      </c>
      <c r="M479" s="32">
        <f t="shared" si="78"/>
        <v>25</v>
      </c>
      <c r="N479" s="27">
        <f t="shared" si="70"/>
        <v>0</v>
      </c>
      <c r="O479" s="27">
        <f t="shared" si="70"/>
        <v>0</v>
      </c>
      <c r="P479" s="27">
        <f t="shared" si="70"/>
        <v>0</v>
      </c>
      <c r="Q479" s="27">
        <f t="shared" si="70"/>
        <v>0</v>
      </c>
      <c r="R479" s="27">
        <f t="shared" si="70"/>
        <v>0</v>
      </c>
      <c r="S479" s="27">
        <f t="shared" si="70"/>
        <v>0</v>
      </c>
      <c r="T479" s="32">
        <f t="shared" si="70"/>
        <v>0</v>
      </c>
      <c r="U479" s="10"/>
    </row>
    <row r="480" spans="1:21" x14ac:dyDescent="0.25">
      <c r="A480" s="10"/>
      <c r="B480" s="4">
        <f>IF(ISBLANK('INPUT | Operations'!$B485),"",COUNT('INPUT | Operations'!$B$12:$B484))</f>
        <v>473</v>
      </c>
      <c r="C480" s="27">
        <f>IF(ISNUMBER($B480),('INPUT | Operations'!$C484+'INPUT | Operations'!$C485)/2,"")</f>
        <v>336433.5</v>
      </c>
      <c r="D480" s="28">
        <f t="shared" si="71"/>
        <v>102.5449308</v>
      </c>
      <c r="E480" s="26">
        <f>IF(ISNUMBER($B480),'INPUT | Operations'!$B485-'INPUT | Operations'!$B484,"")</f>
        <v>1</v>
      </c>
      <c r="F480" s="32">
        <f>IF(ISNUMBER($B480),IF('INPUT | Operations'!$B485&lt;Booster_BurnTime,1,IF('INPUT | Operations'!$B484&lt;=Booster_BurnTime,(Booster_BurnTime-'INPUT | Operations'!$B484)/('INPUT | Operations'!$B485-'INPUT | Operations'!$B484),0))*'INPUT | Operations'!$E484*NumberOfBoosters*NumberOfOps*$E480,"")</f>
        <v>0</v>
      </c>
      <c r="G480" s="34">
        <f t="shared" si="72"/>
        <v>280.85624999999999</v>
      </c>
      <c r="H480" s="27">
        <f t="shared" si="73"/>
        <v>34</v>
      </c>
      <c r="I480" s="27">
        <f t="shared" si="74"/>
        <v>241</v>
      </c>
      <c r="J480" s="27">
        <f t="shared" si="75"/>
        <v>301</v>
      </c>
      <c r="K480" s="27">
        <f t="shared" si="76"/>
        <v>215</v>
      </c>
      <c r="L480" s="27">
        <f t="shared" si="77"/>
        <v>8.6994654078671558E-11</v>
      </c>
      <c r="M480" s="32">
        <f t="shared" si="78"/>
        <v>25</v>
      </c>
      <c r="N480" s="27">
        <f t="shared" si="70"/>
        <v>0</v>
      </c>
      <c r="O480" s="27">
        <f t="shared" si="70"/>
        <v>0</v>
      </c>
      <c r="P480" s="27">
        <f t="shared" si="70"/>
        <v>0</v>
      </c>
      <c r="Q480" s="27">
        <f t="shared" si="70"/>
        <v>0</v>
      </c>
      <c r="R480" s="27">
        <f t="shared" si="70"/>
        <v>0</v>
      </c>
      <c r="S480" s="27">
        <f t="shared" si="70"/>
        <v>0</v>
      </c>
      <c r="T480" s="32">
        <f t="shared" si="70"/>
        <v>0</v>
      </c>
      <c r="U480" s="10"/>
    </row>
    <row r="481" spans="1:21" x14ac:dyDescent="0.25">
      <c r="A481" s="10"/>
      <c r="B481" s="4">
        <f>IF(ISBLANK('INPUT | Operations'!$B486),"",COUNT('INPUT | Operations'!$B$12:$B485))</f>
        <v>474</v>
      </c>
      <c r="C481" s="27">
        <f>IF(ISNUMBER($B481),('INPUT | Operations'!$C485+'INPUT | Operations'!$C486)/2,"")</f>
        <v>336453.5</v>
      </c>
      <c r="D481" s="28">
        <f t="shared" si="71"/>
        <v>102.5510268</v>
      </c>
      <c r="E481" s="26">
        <f>IF(ISNUMBER($B481),'INPUT | Operations'!$B486-'INPUT | Operations'!$B485,"")</f>
        <v>1</v>
      </c>
      <c r="F481" s="32">
        <f>IF(ISNUMBER($B481),IF('INPUT | Operations'!$B486&lt;Booster_BurnTime,1,IF('INPUT | Operations'!$B485&lt;=Booster_BurnTime,(Booster_BurnTime-'INPUT | Operations'!$B485)/('INPUT | Operations'!$B486-'INPUT | Operations'!$B485),0))*'INPUT | Operations'!$E485*NumberOfBoosters*NumberOfOps*$E481,"")</f>
        <v>0</v>
      </c>
      <c r="G481" s="34">
        <f t="shared" si="72"/>
        <v>280.85624999999999</v>
      </c>
      <c r="H481" s="27">
        <f t="shared" si="73"/>
        <v>34</v>
      </c>
      <c r="I481" s="27">
        <f t="shared" si="74"/>
        <v>241</v>
      </c>
      <c r="J481" s="27">
        <f t="shared" si="75"/>
        <v>301</v>
      </c>
      <c r="K481" s="27">
        <f t="shared" si="76"/>
        <v>215</v>
      </c>
      <c r="L481" s="27">
        <f t="shared" si="77"/>
        <v>8.6856880243593724E-11</v>
      </c>
      <c r="M481" s="32">
        <f t="shared" si="78"/>
        <v>25</v>
      </c>
      <c r="N481" s="27">
        <f t="shared" si="70"/>
        <v>0</v>
      </c>
      <c r="O481" s="27">
        <f t="shared" si="70"/>
        <v>0</v>
      </c>
      <c r="P481" s="27">
        <f t="shared" si="70"/>
        <v>0</v>
      </c>
      <c r="Q481" s="27">
        <f t="shared" si="70"/>
        <v>0</v>
      </c>
      <c r="R481" s="27">
        <f t="shared" si="70"/>
        <v>0</v>
      </c>
      <c r="S481" s="27">
        <f t="shared" si="70"/>
        <v>0</v>
      </c>
      <c r="T481" s="32">
        <f t="shared" si="70"/>
        <v>0</v>
      </c>
      <c r="U481" s="10"/>
    </row>
    <row r="482" spans="1:21" x14ac:dyDescent="0.25">
      <c r="A482" s="10"/>
      <c r="B482" s="4">
        <f>IF(ISBLANK('INPUT | Operations'!$B487),"",COUNT('INPUT | Operations'!$B$12:$B486))</f>
        <v>475</v>
      </c>
      <c r="C482" s="27">
        <f>IF(ISNUMBER($B482),('INPUT | Operations'!$C486+'INPUT | Operations'!$C487)/2,"")</f>
        <v>336481</v>
      </c>
      <c r="D482" s="28">
        <f t="shared" si="71"/>
        <v>102.5594088</v>
      </c>
      <c r="E482" s="26">
        <f>IF(ISNUMBER($B482),'INPUT | Operations'!$B487-'INPUT | Operations'!$B486,"")</f>
        <v>1</v>
      </c>
      <c r="F482" s="32">
        <f>IF(ISNUMBER($B482),IF('INPUT | Operations'!$B487&lt;Booster_BurnTime,1,IF('INPUT | Operations'!$B486&lt;=Booster_BurnTime,(Booster_BurnTime-'INPUT | Operations'!$B486)/('INPUT | Operations'!$B487-'INPUT | Operations'!$B486),0))*'INPUT | Operations'!$E486*NumberOfBoosters*NumberOfOps*$E482,"")</f>
        <v>0</v>
      </c>
      <c r="G482" s="34">
        <f t="shared" si="72"/>
        <v>280.85624999999999</v>
      </c>
      <c r="H482" s="27">
        <f t="shared" si="73"/>
        <v>34</v>
      </c>
      <c r="I482" s="27">
        <f t="shared" si="74"/>
        <v>241</v>
      </c>
      <c r="J482" s="27">
        <f t="shared" si="75"/>
        <v>301</v>
      </c>
      <c r="K482" s="27">
        <f t="shared" si="76"/>
        <v>215</v>
      </c>
      <c r="L482" s="27">
        <f t="shared" si="77"/>
        <v>8.6667797418169214E-11</v>
      </c>
      <c r="M482" s="32">
        <f t="shared" si="78"/>
        <v>25</v>
      </c>
      <c r="N482" s="27">
        <f t="shared" si="70"/>
        <v>0</v>
      </c>
      <c r="O482" s="27">
        <f t="shared" si="70"/>
        <v>0</v>
      </c>
      <c r="P482" s="27">
        <f t="shared" si="70"/>
        <v>0</v>
      </c>
      <c r="Q482" s="27">
        <f t="shared" si="70"/>
        <v>0</v>
      </c>
      <c r="R482" s="27">
        <f t="shared" ref="N482:T518" si="79">IFERROR($F482*K482/1000,"")</f>
        <v>0</v>
      </c>
      <c r="S482" s="27">
        <f t="shared" si="79"/>
        <v>0</v>
      </c>
      <c r="T482" s="32">
        <f t="shared" si="79"/>
        <v>0</v>
      </c>
      <c r="U482" s="10"/>
    </row>
    <row r="483" spans="1:21" x14ac:dyDescent="0.25">
      <c r="A483" s="10"/>
      <c r="B483" s="4">
        <f>IF(ISBLANK('INPUT | Operations'!$B488),"",COUNT('INPUT | Operations'!$B$12:$B487))</f>
        <v>476</v>
      </c>
      <c r="C483" s="27">
        <f>IF(ISNUMBER($B483),('INPUT | Operations'!$C487+'INPUT | Operations'!$C488)/2,"")</f>
        <v>336517</v>
      </c>
      <c r="D483" s="28">
        <f t="shared" si="71"/>
        <v>102.5703816</v>
      </c>
      <c r="E483" s="26">
        <f>IF(ISNUMBER($B483),'INPUT | Operations'!$B488-'INPUT | Operations'!$B487,"")</f>
        <v>1</v>
      </c>
      <c r="F483" s="32">
        <f>IF(ISNUMBER($B483),IF('INPUT | Operations'!$B488&lt;Booster_BurnTime,1,IF('INPUT | Operations'!$B487&lt;=Booster_BurnTime,(Booster_BurnTime-'INPUT | Operations'!$B487)/('INPUT | Operations'!$B488-'INPUT | Operations'!$B487),0))*'INPUT | Operations'!$E487*NumberOfBoosters*NumberOfOps*$E483,"")</f>
        <v>0</v>
      </c>
      <c r="G483" s="34">
        <f t="shared" si="72"/>
        <v>280.85624999999999</v>
      </c>
      <c r="H483" s="27">
        <f t="shared" si="73"/>
        <v>34</v>
      </c>
      <c r="I483" s="27">
        <f t="shared" si="74"/>
        <v>241</v>
      </c>
      <c r="J483" s="27">
        <f t="shared" si="75"/>
        <v>301</v>
      </c>
      <c r="K483" s="27">
        <f t="shared" si="76"/>
        <v>215</v>
      </c>
      <c r="L483" s="27">
        <f t="shared" si="77"/>
        <v>8.6420892800232666E-11</v>
      </c>
      <c r="M483" s="32">
        <f t="shared" si="78"/>
        <v>25</v>
      </c>
      <c r="N483" s="27">
        <f t="shared" si="79"/>
        <v>0</v>
      </c>
      <c r="O483" s="27">
        <f t="shared" si="79"/>
        <v>0</v>
      </c>
      <c r="P483" s="27">
        <f t="shared" si="79"/>
        <v>0</v>
      </c>
      <c r="Q483" s="27">
        <f t="shared" si="79"/>
        <v>0</v>
      </c>
      <c r="R483" s="27">
        <f t="shared" si="79"/>
        <v>0</v>
      </c>
      <c r="S483" s="27">
        <f t="shared" si="79"/>
        <v>0</v>
      </c>
      <c r="T483" s="32">
        <f t="shared" si="79"/>
        <v>0</v>
      </c>
      <c r="U483" s="10"/>
    </row>
    <row r="484" spans="1:21" x14ac:dyDescent="0.25">
      <c r="A484" s="10"/>
      <c r="B484" s="4">
        <f>IF(ISBLANK('INPUT | Operations'!$B489),"",COUNT('INPUT | Operations'!$B$12:$B488))</f>
        <v>477</v>
      </c>
      <c r="C484" s="27">
        <f>IF(ISNUMBER($B484),('INPUT | Operations'!$C488+'INPUT | Operations'!$C489)/2,"")</f>
        <v>336560.5</v>
      </c>
      <c r="D484" s="28">
        <f t="shared" si="71"/>
        <v>102.58364040000001</v>
      </c>
      <c r="E484" s="26">
        <f>IF(ISNUMBER($B484),'INPUT | Operations'!$B489-'INPUT | Operations'!$B488,"")</f>
        <v>1</v>
      </c>
      <c r="F484" s="32">
        <f>IF(ISNUMBER($B484),IF('INPUT | Operations'!$B489&lt;Booster_BurnTime,1,IF('INPUT | Operations'!$B488&lt;=Booster_BurnTime,(Booster_BurnTime-'INPUT | Operations'!$B488)/('INPUT | Operations'!$B489-'INPUT | Operations'!$B488),0))*'INPUT | Operations'!$E488*NumberOfBoosters*NumberOfOps*$E484,"")</f>
        <v>0</v>
      </c>
      <c r="G484" s="34">
        <f t="shared" si="72"/>
        <v>280.85624999999999</v>
      </c>
      <c r="H484" s="27">
        <f t="shared" si="73"/>
        <v>34</v>
      </c>
      <c r="I484" s="27">
        <f t="shared" si="74"/>
        <v>241</v>
      </c>
      <c r="J484" s="27">
        <f t="shared" si="75"/>
        <v>301</v>
      </c>
      <c r="K484" s="27">
        <f t="shared" si="76"/>
        <v>215</v>
      </c>
      <c r="L484" s="27">
        <f t="shared" si="77"/>
        <v>8.6123488008043484E-11</v>
      </c>
      <c r="M484" s="32">
        <f t="shared" si="78"/>
        <v>25</v>
      </c>
      <c r="N484" s="27">
        <f t="shared" si="79"/>
        <v>0</v>
      </c>
      <c r="O484" s="27">
        <f t="shared" si="79"/>
        <v>0</v>
      </c>
      <c r="P484" s="27">
        <f t="shared" si="79"/>
        <v>0</v>
      </c>
      <c r="Q484" s="27">
        <f t="shared" si="79"/>
        <v>0</v>
      </c>
      <c r="R484" s="27">
        <f t="shared" si="79"/>
        <v>0</v>
      </c>
      <c r="S484" s="27">
        <f t="shared" si="79"/>
        <v>0</v>
      </c>
      <c r="T484" s="32">
        <f t="shared" si="79"/>
        <v>0</v>
      </c>
      <c r="U484" s="10"/>
    </row>
    <row r="485" spans="1:21" x14ac:dyDescent="0.25">
      <c r="A485" s="10"/>
      <c r="B485" s="4">
        <f>IF(ISBLANK('INPUT | Operations'!$B490),"",COUNT('INPUT | Operations'!$B$12:$B489))</f>
        <v>478</v>
      </c>
      <c r="C485" s="27">
        <f>IF(ISNUMBER($B485),('INPUT | Operations'!$C489+'INPUT | Operations'!$C490)/2,"")</f>
        <v>336612</v>
      </c>
      <c r="D485" s="28">
        <f t="shared" si="71"/>
        <v>102.5993376</v>
      </c>
      <c r="E485" s="26">
        <f>IF(ISNUMBER($B485),'INPUT | Operations'!$B490-'INPUT | Operations'!$B489,"")</f>
        <v>1</v>
      </c>
      <c r="F485" s="32">
        <f>IF(ISNUMBER($B485),IF('INPUT | Operations'!$B490&lt;Booster_BurnTime,1,IF('INPUT | Operations'!$B489&lt;=Booster_BurnTime,(Booster_BurnTime-'INPUT | Operations'!$B489)/('INPUT | Operations'!$B490-'INPUT | Operations'!$B489),0))*'INPUT | Operations'!$E489*NumberOfBoosters*NumberOfOps*$E485,"")</f>
        <v>0</v>
      </c>
      <c r="G485" s="34">
        <f t="shared" si="72"/>
        <v>280.85624999999999</v>
      </c>
      <c r="H485" s="27">
        <f t="shared" si="73"/>
        <v>34</v>
      </c>
      <c r="I485" s="27">
        <f t="shared" si="74"/>
        <v>241</v>
      </c>
      <c r="J485" s="27">
        <f t="shared" si="75"/>
        <v>301</v>
      </c>
      <c r="K485" s="27">
        <f t="shared" si="76"/>
        <v>215</v>
      </c>
      <c r="L485" s="27">
        <f t="shared" si="77"/>
        <v>8.577271092314259E-11</v>
      </c>
      <c r="M485" s="32">
        <f t="shared" si="78"/>
        <v>25</v>
      </c>
      <c r="N485" s="27">
        <f t="shared" si="79"/>
        <v>0</v>
      </c>
      <c r="O485" s="27">
        <f t="shared" si="79"/>
        <v>0</v>
      </c>
      <c r="P485" s="27">
        <f t="shared" si="79"/>
        <v>0</v>
      </c>
      <c r="Q485" s="27">
        <f t="shared" si="79"/>
        <v>0</v>
      </c>
      <c r="R485" s="27">
        <f t="shared" si="79"/>
        <v>0</v>
      </c>
      <c r="S485" s="27">
        <f t="shared" si="79"/>
        <v>0</v>
      </c>
      <c r="T485" s="32">
        <f t="shared" si="79"/>
        <v>0</v>
      </c>
      <c r="U485" s="10"/>
    </row>
    <row r="486" spans="1:21" x14ac:dyDescent="0.25">
      <c r="A486" s="10"/>
      <c r="B486" s="4">
        <f>IF(ISBLANK('INPUT | Operations'!$B491),"",COUNT('INPUT | Operations'!$B$12:$B490))</f>
        <v>479</v>
      </c>
      <c r="C486" s="27">
        <f>IF(ISNUMBER($B486),('INPUT | Operations'!$C490+'INPUT | Operations'!$C491)/2,"")</f>
        <v>336672</v>
      </c>
      <c r="D486" s="28">
        <f t="shared" si="71"/>
        <v>102.6176256</v>
      </c>
      <c r="E486" s="26">
        <f>IF(ISNUMBER($B486),'INPUT | Operations'!$B491-'INPUT | Operations'!$B490,"")</f>
        <v>1</v>
      </c>
      <c r="F486" s="32">
        <f>IF(ISNUMBER($B486),IF('INPUT | Operations'!$B491&lt;Booster_BurnTime,1,IF('INPUT | Operations'!$B490&lt;=Booster_BurnTime,(Booster_BurnTime-'INPUT | Operations'!$B490)/('INPUT | Operations'!$B491-'INPUT | Operations'!$B490),0))*'INPUT | Operations'!$E490*NumberOfBoosters*NumberOfOps*$E486,"")</f>
        <v>0</v>
      </c>
      <c r="G486" s="34">
        <f t="shared" si="72"/>
        <v>280.85624999999999</v>
      </c>
      <c r="H486" s="27">
        <f t="shared" si="73"/>
        <v>34</v>
      </c>
      <c r="I486" s="27">
        <f t="shared" si="74"/>
        <v>241</v>
      </c>
      <c r="J486" s="27">
        <f t="shared" si="75"/>
        <v>301</v>
      </c>
      <c r="K486" s="27">
        <f t="shared" si="76"/>
        <v>215</v>
      </c>
      <c r="L486" s="27">
        <f t="shared" si="77"/>
        <v>8.5365840053084355E-11</v>
      </c>
      <c r="M486" s="32">
        <f t="shared" si="78"/>
        <v>25</v>
      </c>
      <c r="N486" s="27">
        <f t="shared" si="79"/>
        <v>0</v>
      </c>
      <c r="O486" s="27">
        <f t="shared" si="79"/>
        <v>0</v>
      </c>
      <c r="P486" s="27">
        <f t="shared" si="79"/>
        <v>0</v>
      </c>
      <c r="Q486" s="27">
        <f t="shared" si="79"/>
        <v>0</v>
      </c>
      <c r="R486" s="27">
        <f t="shared" si="79"/>
        <v>0</v>
      </c>
      <c r="S486" s="27">
        <f t="shared" si="79"/>
        <v>0</v>
      </c>
      <c r="T486" s="32">
        <f t="shared" si="79"/>
        <v>0</v>
      </c>
      <c r="U486" s="10"/>
    </row>
    <row r="487" spans="1:21" x14ac:dyDescent="0.25">
      <c r="A487" s="10"/>
      <c r="B487" s="4">
        <f>IF(ISBLANK('INPUT | Operations'!$B492),"",COUNT('INPUT | Operations'!$B$12:$B491))</f>
        <v>480</v>
      </c>
      <c r="C487" s="27">
        <f>IF(ISNUMBER($B487),('INPUT | Operations'!$C491+'INPUT | Operations'!$C492)/2,"")</f>
        <v>336740.5</v>
      </c>
      <c r="D487" s="28">
        <f t="shared" si="71"/>
        <v>102.6385044</v>
      </c>
      <c r="E487" s="26">
        <f>IF(ISNUMBER($B487),'INPUT | Operations'!$B492-'INPUT | Operations'!$B491,"")</f>
        <v>1</v>
      </c>
      <c r="F487" s="32">
        <f>IF(ISNUMBER($B487),IF('INPUT | Operations'!$B492&lt;Booster_BurnTime,1,IF('INPUT | Operations'!$B491&lt;=Booster_BurnTime,(Booster_BurnTime-'INPUT | Operations'!$B491)/('INPUT | Operations'!$B492-'INPUT | Operations'!$B491),0))*'INPUT | Operations'!$E491*NumberOfBoosters*NumberOfOps*$E487,"")</f>
        <v>0</v>
      </c>
      <c r="G487" s="34">
        <f t="shared" si="72"/>
        <v>280.85624999999999</v>
      </c>
      <c r="H487" s="27">
        <f t="shared" si="73"/>
        <v>34</v>
      </c>
      <c r="I487" s="27">
        <f t="shared" si="74"/>
        <v>241</v>
      </c>
      <c r="J487" s="27">
        <f t="shared" si="75"/>
        <v>301</v>
      </c>
      <c r="K487" s="27">
        <f t="shared" si="76"/>
        <v>215</v>
      </c>
      <c r="L487" s="27">
        <f t="shared" si="77"/>
        <v>8.4903688142704871E-11</v>
      </c>
      <c r="M487" s="32">
        <f t="shared" si="78"/>
        <v>25</v>
      </c>
      <c r="N487" s="27">
        <f t="shared" si="79"/>
        <v>0</v>
      </c>
      <c r="O487" s="27">
        <f t="shared" si="79"/>
        <v>0</v>
      </c>
      <c r="P487" s="27">
        <f t="shared" si="79"/>
        <v>0</v>
      </c>
      <c r="Q487" s="27">
        <f t="shared" si="79"/>
        <v>0</v>
      </c>
      <c r="R487" s="27">
        <f t="shared" si="79"/>
        <v>0</v>
      </c>
      <c r="S487" s="27">
        <f t="shared" si="79"/>
        <v>0</v>
      </c>
      <c r="T487" s="32">
        <f t="shared" si="79"/>
        <v>0</v>
      </c>
      <c r="U487" s="10"/>
    </row>
    <row r="488" spans="1:21" x14ac:dyDescent="0.25">
      <c r="A488" s="10"/>
      <c r="B488" s="4">
        <f>IF(ISBLANK('INPUT | Operations'!$B493),"",COUNT('INPUT | Operations'!$B$12:$B492))</f>
        <v>481</v>
      </c>
      <c r="C488" s="27">
        <f>IF(ISNUMBER($B488),('INPUT | Operations'!$C492+'INPUT | Operations'!$C493)/2,"")</f>
        <v>336817.5</v>
      </c>
      <c r="D488" s="28">
        <f t="shared" si="71"/>
        <v>102.661974</v>
      </c>
      <c r="E488" s="26">
        <f>IF(ISNUMBER($B488),'INPUT | Operations'!$B493-'INPUT | Operations'!$B492,"")</f>
        <v>1</v>
      </c>
      <c r="F488" s="32">
        <f>IF(ISNUMBER($B488),IF('INPUT | Operations'!$B493&lt;Booster_BurnTime,1,IF('INPUT | Operations'!$B492&lt;=Booster_BurnTime,(Booster_BurnTime-'INPUT | Operations'!$B492)/('INPUT | Operations'!$B493-'INPUT | Operations'!$B492),0))*'INPUT | Operations'!$E492*NumberOfBoosters*NumberOfOps*$E488,"")</f>
        <v>0</v>
      </c>
      <c r="G488" s="34">
        <f t="shared" si="72"/>
        <v>280.85624999999999</v>
      </c>
      <c r="H488" s="27">
        <f t="shared" si="73"/>
        <v>34</v>
      </c>
      <c r="I488" s="27">
        <f t="shared" si="74"/>
        <v>241</v>
      </c>
      <c r="J488" s="27">
        <f t="shared" si="75"/>
        <v>301</v>
      </c>
      <c r="K488" s="27">
        <f t="shared" si="76"/>
        <v>215</v>
      </c>
      <c r="L488" s="27">
        <f t="shared" si="77"/>
        <v>8.4387175195419284E-11</v>
      </c>
      <c r="M488" s="32">
        <f t="shared" si="78"/>
        <v>25</v>
      </c>
      <c r="N488" s="27">
        <f t="shared" si="79"/>
        <v>0</v>
      </c>
      <c r="O488" s="27">
        <f t="shared" si="79"/>
        <v>0</v>
      </c>
      <c r="P488" s="27">
        <f t="shared" si="79"/>
        <v>0</v>
      </c>
      <c r="Q488" s="27">
        <f t="shared" si="79"/>
        <v>0</v>
      </c>
      <c r="R488" s="27">
        <f t="shared" si="79"/>
        <v>0</v>
      </c>
      <c r="S488" s="27">
        <f t="shared" si="79"/>
        <v>0</v>
      </c>
      <c r="T488" s="32">
        <f t="shared" si="79"/>
        <v>0</v>
      </c>
      <c r="U488" s="10"/>
    </row>
    <row r="489" spans="1:21" x14ac:dyDescent="0.25">
      <c r="A489" s="10"/>
      <c r="B489" s="4">
        <f>IF(ISBLANK('INPUT | Operations'!$B494),"",COUNT('INPUT | Operations'!$B$12:$B493))</f>
        <v>482</v>
      </c>
      <c r="C489" s="27">
        <f>IF(ISNUMBER($B489),('INPUT | Operations'!$C493+'INPUT | Operations'!$C494)/2,"")</f>
        <v>336927.75</v>
      </c>
      <c r="D489" s="28">
        <f t="shared" si="71"/>
        <v>102.6955782</v>
      </c>
      <c r="E489" s="26">
        <f>IF(ISNUMBER($B489),'INPUT | Operations'!$B494-'INPUT | Operations'!$B493,"")</f>
        <v>1</v>
      </c>
      <c r="F489" s="32">
        <f>IF(ISNUMBER($B489),IF('INPUT | Operations'!$B494&lt;Booster_BurnTime,1,IF('INPUT | Operations'!$B493&lt;=Booster_BurnTime,(Booster_BurnTime-'INPUT | Operations'!$B493)/('INPUT | Operations'!$B494-'INPUT | Operations'!$B493),0))*'INPUT | Operations'!$E493*NumberOfBoosters*NumberOfOps*$E489,"")</f>
        <v>0</v>
      </c>
      <c r="G489" s="34">
        <f t="shared" si="72"/>
        <v>280.85624999999999</v>
      </c>
      <c r="H489" s="27">
        <f t="shared" si="73"/>
        <v>34</v>
      </c>
      <c r="I489" s="27">
        <f t="shared" si="74"/>
        <v>241</v>
      </c>
      <c r="J489" s="27">
        <f t="shared" si="75"/>
        <v>301</v>
      </c>
      <c r="K489" s="27">
        <f t="shared" si="76"/>
        <v>215</v>
      </c>
      <c r="L489" s="27">
        <f t="shared" si="77"/>
        <v>8.3653088244543E-11</v>
      </c>
      <c r="M489" s="32">
        <f t="shared" si="78"/>
        <v>25</v>
      </c>
      <c r="N489" s="27">
        <f t="shared" si="79"/>
        <v>0</v>
      </c>
      <c r="O489" s="27">
        <f t="shared" si="79"/>
        <v>0</v>
      </c>
      <c r="P489" s="27">
        <f t="shared" si="79"/>
        <v>0</v>
      </c>
      <c r="Q489" s="27">
        <f t="shared" si="79"/>
        <v>0</v>
      </c>
      <c r="R489" s="27">
        <f t="shared" si="79"/>
        <v>0</v>
      </c>
      <c r="S489" s="27">
        <f t="shared" si="79"/>
        <v>0</v>
      </c>
      <c r="T489" s="32">
        <f t="shared" si="79"/>
        <v>0</v>
      </c>
      <c r="U489" s="10"/>
    </row>
    <row r="490" spans="1:21" x14ac:dyDescent="0.25">
      <c r="A490" s="10"/>
      <c r="B490" s="4">
        <f>IF(ISBLANK('INPUT | Operations'!$B495),"",COUNT('INPUT | Operations'!$B$12:$B494))</f>
        <v>483</v>
      </c>
      <c r="C490" s="27">
        <f>IF(ISNUMBER($B490),('INPUT | Operations'!$C494+'INPUT | Operations'!$C495)/2,"")</f>
        <v>337076.25</v>
      </c>
      <c r="D490" s="28">
        <f t="shared" si="71"/>
        <v>102.740841</v>
      </c>
      <c r="E490" s="26">
        <f>IF(ISNUMBER($B490),'INPUT | Operations'!$B495-'INPUT | Operations'!$B494,"")</f>
        <v>1</v>
      </c>
      <c r="F490" s="32">
        <f>IF(ISNUMBER($B490),IF('INPUT | Operations'!$B495&lt;Booster_BurnTime,1,IF('INPUT | Operations'!$B494&lt;=Booster_BurnTime,(Booster_BurnTime-'INPUT | Operations'!$B494)/('INPUT | Operations'!$B495-'INPUT | Operations'!$B494),0))*'INPUT | Operations'!$E494*NumberOfBoosters*NumberOfOps*$E490,"")</f>
        <v>0</v>
      </c>
      <c r="G490" s="34">
        <f t="shared" si="72"/>
        <v>280.85624999999999</v>
      </c>
      <c r="H490" s="27">
        <f t="shared" si="73"/>
        <v>34</v>
      </c>
      <c r="I490" s="27">
        <f t="shared" si="74"/>
        <v>241</v>
      </c>
      <c r="J490" s="27">
        <f t="shared" si="75"/>
        <v>301</v>
      </c>
      <c r="K490" s="27">
        <f t="shared" si="76"/>
        <v>215</v>
      </c>
      <c r="L490" s="27">
        <f t="shared" si="77"/>
        <v>8.2674401313401607E-11</v>
      </c>
      <c r="M490" s="32">
        <f t="shared" si="78"/>
        <v>25</v>
      </c>
      <c r="N490" s="27">
        <f t="shared" si="79"/>
        <v>0</v>
      </c>
      <c r="O490" s="27">
        <f t="shared" si="79"/>
        <v>0</v>
      </c>
      <c r="P490" s="27">
        <f t="shared" si="79"/>
        <v>0</v>
      </c>
      <c r="Q490" s="27">
        <f t="shared" si="79"/>
        <v>0</v>
      </c>
      <c r="R490" s="27">
        <f t="shared" si="79"/>
        <v>0</v>
      </c>
      <c r="S490" s="27">
        <f t="shared" si="79"/>
        <v>0</v>
      </c>
      <c r="T490" s="32">
        <f t="shared" si="79"/>
        <v>0</v>
      </c>
      <c r="U490" s="10"/>
    </row>
    <row r="491" spans="1:21" x14ac:dyDescent="0.25">
      <c r="A491" s="10"/>
      <c r="B491" s="4">
        <f>IF(ISBLANK('INPUT | Operations'!$B496),"",COUNT('INPUT | Operations'!$B$12:$B495))</f>
        <v>484</v>
      </c>
      <c r="C491" s="27">
        <f>IF(ISNUMBER($B491),('INPUT | Operations'!$C495+'INPUT | Operations'!$C496)/2,"")</f>
        <v>337213</v>
      </c>
      <c r="D491" s="28">
        <f t="shared" si="71"/>
        <v>102.7825224</v>
      </c>
      <c r="E491" s="26">
        <f>IF(ISNUMBER($B491),'INPUT | Operations'!$B496-'INPUT | Operations'!$B495,"")</f>
        <v>1</v>
      </c>
      <c r="F491" s="32">
        <f>IF(ISNUMBER($B491),IF('INPUT | Operations'!$B496&lt;Booster_BurnTime,1,IF('INPUT | Operations'!$B495&lt;=Booster_BurnTime,(Booster_BurnTime-'INPUT | Operations'!$B495)/('INPUT | Operations'!$B496-'INPUT | Operations'!$B495),0))*'INPUT | Operations'!$E495*NumberOfBoosters*NumberOfOps*$E491,"")</f>
        <v>0</v>
      </c>
      <c r="G491" s="34">
        <f t="shared" si="72"/>
        <v>280.85624999999999</v>
      </c>
      <c r="H491" s="27">
        <f t="shared" si="73"/>
        <v>34</v>
      </c>
      <c r="I491" s="27">
        <f t="shared" si="74"/>
        <v>241</v>
      </c>
      <c r="J491" s="27">
        <f t="shared" si="75"/>
        <v>301</v>
      </c>
      <c r="K491" s="27">
        <f t="shared" si="76"/>
        <v>215</v>
      </c>
      <c r="L491" s="27">
        <f t="shared" si="77"/>
        <v>8.1783282589017189E-11</v>
      </c>
      <c r="M491" s="32">
        <f t="shared" si="78"/>
        <v>25</v>
      </c>
      <c r="N491" s="27">
        <f t="shared" si="79"/>
        <v>0</v>
      </c>
      <c r="O491" s="27">
        <f t="shared" si="79"/>
        <v>0</v>
      </c>
      <c r="P491" s="27">
        <f t="shared" si="79"/>
        <v>0</v>
      </c>
      <c r="Q491" s="27">
        <f t="shared" si="79"/>
        <v>0</v>
      </c>
      <c r="R491" s="27">
        <f t="shared" si="79"/>
        <v>0</v>
      </c>
      <c r="S491" s="27">
        <f t="shared" si="79"/>
        <v>0</v>
      </c>
      <c r="T491" s="32">
        <f t="shared" si="79"/>
        <v>0</v>
      </c>
      <c r="U491" s="10"/>
    </row>
    <row r="492" spans="1:21" x14ac:dyDescent="0.25">
      <c r="A492" s="10"/>
      <c r="B492" s="4">
        <f>IF(ISBLANK('INPUT | Operations'!$B497),"",COUNT('INPUT | Operations'!$B$12:$B496))</f>
        <v>485</v>
      </c>
      <c r="C492" s="27">
        <f>IF(ISNUMBER($B492),('INPUT | Operations'!$C496+'INPUT | Operations'!$C497)/2,"")</f>
        <v>337333.5</v>
      </c>
      <c r="D492" s="28">
        <f t="shared" si="71"/>
        <v>102.81925080000001</v>
      </c>
      <c r="E492" s="26">
        <f>IF(ISNUMBER($B492),'INPUT | Operations'!$B497-'INPUT | Operations'!$B496,"")</f>
        <v>1</v>
      </c>
      <c r="F492" s="32">
        <f>IF(ISNUMBER($B492),IF('INPUT | Operations'!$B497&lt;Booster_BurnTime,1,IF('INPUT | Operations'!$B496&lt;=Booster_BurnTime,(Booster_BurnTime-'INPUT | Operations'!$B496)/('INPUT | Operations'!$B497-'INPUT | Operations'!$B496),0))*'INPUT | Operations'!$E496*NumberOfBoosters*NumberOfOps*$E492,"")</f>
        <v>0</v>
      </c>
      <c r="G492" s="34">
        <f t="shared" si="72"/>
        <v>280.85624999999999</v>
      </c>
      <c r="H492" s="27">
        <f t="shared" si="73"/>
        <v>34</v>
      </c>
      <c r="I492" s="27">
        <f t="shared" si="74"/>
        <v>241</v>
      </c>
      <c r="J492" s="27">
        <f t="shared" si="75"/>
        <v>301</v>
      </c>
      <c r="K492" s="27">
        <f t="shared" si="76"/>
        <v>215</v>
      </c>
      <c r="L492" s="27">
        <f t="shared" si="77"/>
        <v>8.1006019716203641E-11</v>
      </c>
      <c r="M492" s="32">
        <f t="shared" si="78"/>
        <v>25</v>
      </c>
      <c r="N492" s="27">
        <f t="shared" si="79"/>
        <v>0</v>
      </c>
      <c r="O492" s="27">
        <f t="shared" si="79"/>
        <v>0</v>
      </c>
      <c r="P492" s="27">
        <f t="shared" si="79"/>
        <v>0</v>
      </c>
      <c r="Q492" s="27">
        <f t="shared" si="79"/>
        <v>0</v>
      </c>
      <c r="R492" s="27">
        <f t="shared" si="79"/>
        <v>0</v>
      </c>
      <c r="S492" s="27">
        <f t="shared" si="79"/>
        <v>0</v>
      </c>
      <c r="T492" s="32">
        <f t="shared" si="79"/>
        <v>0</v>
      </c>
      <c r="U492" s="10"/>
    </row>
    <row r="493" spans="1:21" x14ac:dyDescent="0.25">
      <c r="A493" s="10"/>
      <c r="B493" s="4">
        <f>IF(ISBLANK('INPUT | Operations'!$B498),"",COUNT('INPUT | Operations'!$B$12:$B497))</f>
        <v>486</v>
      </c>
      <c r="C493" s="27">
        <f>IF(ISNUMBER($B493),('INPUT | Operations'!$C497+'INPUT | Operations'!$C498)/2,"")</f>
        <v>337462.5</v>
      </c>
      <c r="D493" s="28">
        <f t="shared" si="71"/>
        <v>102.85857</v>
      </c>
      <c r="E493" s="26">
        <f>IF(ISNUMBER($B493),'INPUT | Operations'!$B498-'INPUT | Operations'!$B497,"")</f>
        <v>1</v>
      </c>
      <c r="F493" s="32">
        <f>IF(ISNUMBER($B493),IF('INPUT | Operations'!$B498&lt;Booster_BurnTime,1,IF('INPUT | Operations'!$B497&lt;=Booster_BurnTime,(Booster_BurnTime-'INPUT | Operations'!$B497)/('INPUT | Operations'!$B498-'INPUT | Operations'!$B497),0))*'INPUT | Operations'!$E497*NumberOfBoosters*NumberOfOps*$E493,"")</f>
        <v>0</v>
      </c>
      <c r="G493" s="34">
        <f t="shared" si="72"/>
        <v>280.85624999999999</v>
      </c>
      <c r="H493" s="27">
        <f t="shared" si="73"/>
        <v>34</v>
      </c>
      <c r="I493" s="27">
        <f t="shared" si="74"/>
        <v>241</v>
      </c>
      <c r="J493" s="27">
        <f t="shared" si="75"/>
        <v>301</v>
      </c>
      <c r="K493" s="27">
        <f t="shared" si="76"/>
        <v>215</v>
      </c>
      <c r="L493" s="27">
        <f t="shared" si="77"/>
        <v>8.0182114388964151E-11</v>
      </c>
      <c r="M493" s="32">
        <f t="shared" si="78"/>
        <v>25</v>
      </c>
      <c r="N493" s="27">
        <f t="shared" si="79"/>
        <v>0</v>
      </c>
      <c r="O493" s="27">
        <f t="shared" si="79"/>
        <v>0</v>
      </c>
      <c r="P493" s="27">
        <f t="shared" si="79"/>
        <v>0</v>
      </c>
      <c r="Q493" s="27">
        <f t="shared" si="79"/>
        <v>0</v>
      </c>
      <c r="R493" s="27">
        <f t="shared" si="79"/>
        <v>0</v>
      </c>
      <c r="S493" s="27">
        <f t="shared" si="79"/>
        <v>0</v>
      </c>
      <c r="T493" s="32">
        <f t="shared" si="79"/>
        <v>0</v>
      </c>
      <c r="U493" s="10"/>
    </row>
    <row r="494" spans="1:21" x14ac:dyDescent="0.25">
      <c r="A494" s="10"/>
      <c r="B494" s="4">
        <f>IF(ISBLANK('INPUT | Operations'!$B499),"",COUNT('INPUT | Operations'!$B$12:$B498))</f>
        <v>487</v>
      </c>
      <c r="C494" s="27">
        <f>IF(ISNUMBER($B494),('INPUT | Operations'!$C498+'INPUT | Operations'!$C499)/2,"")</f>
        <v>337600.5</v>
      </c>
      <c r="D494" s="28">
        <f t="shared" si="71"/>
        <v>102.90063240000001</v>
      </c>
      <c r="E494" s="26">
        <f>IF(ISNUMBER($B494),'INPUT | Operations'!$B499-'INPUT | Operations'!$B498,"")</f>
        <v>1</v>
      </c>
      <c r="F494" s="32">
        <f>IF(ISNUMBER($B494),IF('INPUT | Operations'!$B499&lt;Booster_BurnTime,1,IF('INPUT | Operations'!$B498&lt;=Booster_BurnTime,(Booster_BurnTime-'INPUT | Operations'!$B498)/('INPUT | Operations'!$B499-'INPUT | Operations'!$B498),0))*'INPUT | Operations'!$E498*NumberOfBoosters*NumberOfOps*$E494,"")</f>
        <v>0</v>
      </c>
      <c r="G494" s="34">
        <f t="shared" si="72"/>
        <v>280.85624999999999</v>
      </c>
      <c r="H494" s="27">
        <f t="shared" si="73"/>
        <v>34</v>
      </c>
      <c r="I494" s="27">
        <f t="shared" si="74"/>
        <v>241</v>
      </c>
      <c r="J494" s="27">
        <f t="shared" si="75"/>
        <v>301</v>
      </c>
      <c r="K494" s="27">
        <f t="shared" si="76"/>
        <v>215</v>
      </c>
      <c r="L494" s="27">
        <f t="shared" si="77"/>
        <v>7.9310002323766993E-11</v>
      </c>
      <c r="M494" s="32">
        <f t="shared" si="78"/>
        <v>25</v>
      </c>
      <c r="N494" s="27">
        <f t="shared" si="79"/>
        <v>0</v>
      </c>
      <c r="O494" s="27">
        <f t="shared" si="79"/>
        <v>0</v>
      </c>
      <c r="P494" s="27">
        <f t="shared" si="79"/>
        <v>0</v>
      </c>
      <c r="Q494" s="27">
        <f t="shared" si="79"/>
        <v>0</v>
      </c>
      <c r="R494" s="27">
        <f t="shared" si="79"/>
        <v>0</v>
      </c>
      <c r="S494" s="27">
        <f t="shared" si="79"/>
        <v>0</v>
      </c>
      <c r="T494" s="32">
        <f t="shared" si="79"/>
        <v>0</v>
      </c>
      <c r="U494" s="10"/>
    </row>
    <row r="495" spans="1:21" x14ac:dyDescent="0.25">
      <c r="A495" s="10"/>
      <c r="B495" s="4">
        <f>IF(ISBLANK('INPUT | Operations'!$B500),"",COUNT('INPUT | Operations'!$B$12:$B499))</f>
        <v>488</v>
      </c>
      <c r="C495" s="27">
        <f>IF(ISNUMBER($B495),('INPUT | Operations'!$C499+'INPUT | Operations'!$C500)/2,"")</f>
        <v>337747.5</v>
      </c>
      <c r="D495" s="28">
        <f t="shared" si="71"/>
        <v>102.94543800000001</v>
      </c>
      <c r="E495" s="26">
        <f>IF(ISNUMBER($B495),'INPUT | Operations'!$B500-'INPUT | Operations'!$B499,"")</f>
        <v>1</v>
      </c>
      <c r="F495" s="32">
        <f>IF(ISNUMBER($B495),IF('INPUT | Operations'!$B500&lt;Booster_BurnTime,1,IF('INPUT | Operations'!$B499&lt;=Booster_BurnTime,(Booster_BurnTime-'INPUT | Operations'!$B499)/('INPUT | Operations'!$B500-'INPUT | Operations'!$B499),0))*'INPUT | Operations'!$E499*NumberOfBoosters*NumberOfOps*$E495,"")</f>
        <v>0</v>
      </c>
      <c r="G495" s="34">
        <f t="shared" si="72"/>
        <v>280.85624999999999</v>
      </c>
      <c r="H495" s="27">
        <f t="shared" si="73"/>
        <v>34</v>
      </c>
      <c r="I495" s="27">
        <f t="shared" si="74"/>
        <v>241</v>
      </c>
      <c r="J495" s="27">
        <f t="shared" si="75"/>
        <v>301</v>
      </c>
      <c r="K495" s="27">
        <f t="shared" si="76"/>
        <v>215</v>
      </c>
      <c r="L495" s="27">
        <f t="shared" si="77"/>
        <v>7.8391444677860663E-11</v>
      </c>
      <c r="M495" s="32">
        <f t="shared" si="78"/>
        <v>25</v>
      </c>
      <c r="N495" s="27">
        <f t="shared" si="79"/>
        <v>0</v>
      </c>
      <c r="O495" s="27">
        <f t="shared" si="79"/>
        <v>0</v>
      </c>
      <c r="P495" s="27">
        <f t="shared" si="79"/>
        <v>0</v>
      </c>
      <c r="Q495" s="27">
        <f t="shared" si="79"/>
        <v>0</v>
      </c>
      <c r="R495" s="27">
        <f t="shared" si="79"/>
        <v>0</v>
      </c>
      <c r="S495" s="27">
        <f t="shared" si="79"/>
        <v>0</v>
      </c>
      <c r="T495" s="32">
        <f t="shared" si="79"/>
        <v>0</v>
      </c>
      <c r="U495" s="10"/>
    </row>
    <row r="496" spans="1:21" x14ac:dyDescent="0.25">
      <c r="A496" s="10"/>
      <c r="B496" s="4">
        <f>IF(ISBLANK('INPUT | Operations'!$B501),"",COUNT('INPUT | Operations'!$B$12:$B500))</f>
        <v>489</v>
      </c>
      <c r="C496" s="27">
        <f>IF(ISNUMBER($B496),('INPUT | Operations'!$C500+'INPUT | Operations'!$C501)/2,"")</f>
        <v>337903.5</v>
      </c>
      <c r="D496" s="28">
        <f t="shared" si="71"/>
        <v>102.9929868</v>
      </c>
      <c r="E496" s="26">
        <f>IF(ISNUMBER($B496),'INPUT | Operations'!$B501-'INPUT | Operations'!$B500,"")</f>
        <v>1</v>
      </c>
      <c r="F496" s="32">
        <f>IF(ISNUMBER($B496),IF('INPUT | Operations'!$B501&lt;Booster_BurnTime,1,IF('INPUT | Operations'!$B500&lt;=Booster_BurnTime,(Booster_BurnTime-'INPUT | Operations'!$B500)/('INPUT | Operations'!$B501-'INPUT | Operations'!$B500),0))*'INPUT | Operations'!$E500*NumberOfBoosters*NumberOfOps*$E496,"")</f>
        <v>0</v>
      </c>
      <c r="G496" s="34">
        <f t="shared" si="72"/>
        <v>280.85624999999999</v>
      </c>
      <c r="H496" s="27">
        <f t="shared" si="73"/>
        <v>34</v>
      </c>
      <c r="I496" s="27">
        <f t="shared" si="74"/>
        <v>241</v>
      </c>
      <c r="J496" s="27">
        <f t="shared" si="75"/>
        <v>301</v>
      </c>
      <c r="K496" s="27">
        <f t="shared" si="76"/>
        <v>215</v>
      </c>
      <c r="L496" s="27">
        <f t="shared" si="77"/>
        <v>7.7428281614799154E-11</v>
      </c>
      <c r="M496" s="32">
        <f t="shared" si="78"/>
        <v>25</v>
      </c>
      <c r="N496" s="27">
        <f t="shared" si="79"/>
        <v>0</v>
      </c>
      <c r="O496" s="27">
        <f t="shared" si="79"/>
        <v>0</v>
      </c>
      <c r="P496" s="27">
        <f t="shared" si="79"/>
        <v>0</v>
      </c>
      <c r="Q496" s="27">
        <f t="shared" si="79"/>
        <v>0</v>
      </c>
      <c r="R496" s="27">
        <f t="shared" si="79"/>
        <v>0</v>
      </c>
      <c r="S496" s="27">
        <f t="shared" si="79"/>
        <v>0</v>
      </c>
      <c r="T496" s="32">
        <f t="shared" si="79"/>
        <v>0</v>
      </c>
      <c r="U496" s="10"/>
    </row>
    <row r="497" spans="1:21" x14ac:dyDescent="0.25">
      <c r="A497" s="10"/>
      <c r="B497" s="4">
        <f>IF(ISBLANK('INPUT | Operations'!$B502),"",COUNT('INPUT | Operations'!$B$12:$B501))</f>
        <v>490</v>
      </c>
      <c r="C497" s="27">
        <f>IF(ISNUMBER($B497),('INPUT | Operations'!$C501+'INPUT | Operations'!$C502)/2,"")</f>
        <v>338069</v>
      </c>
      <c r="D497" s="28">
        <f t="shared" si="71"/>
        <v>103.0434312</v>
      </c>
      <c r="E497" s="26">
        <f>IF(ISNUMBER($B497),'INPUT | Operations'!$B502-'INPUT | Operations'!$B501,"")</f>
        <v>1</v>
      </c>
      <c r="F497" s="32">
        <f>IF(ISNUMBER($B497),IF('INPUT | Operations'!$B502&lt;Booster_BurnTime,1,IF('INPUT | Operations'!$B501&lt;=Booster_BurnTime,(Booster_BurnTime-'INPUT | Operations'!$B501)/('INPUT | Operations'!$B502-'INPUT | Operations'!$B501),0))*'INPUT | Operations'!$E501*NumberOfBoosters*NumberOfOps*$E497,"")</f>
        <v>0</v>
      </c>
      <c r="G497" s="34">
        <f t="shared" si="72"/>
        <v>280.85624999999999</v>
      </c>
      <c r="H497" s="27">
        <f t="shared" si="73"/>
        <v>34</v>
      </c>
      <c r="I497" s="27">
        <f t="shared" si="74"/>
        <v>241</v>
      </c>
      <c r="J497" s="27">
        <f t="shared" si="75"/>
        <v>301</v>
      </c>
      <c r="K497" s="27">
        <f t="shared" si="76"/>
        <v>215</v>
      </c>
      <c r="L497" s="27">
        <f t="shared" si="77"/>
        <v>7.6419398070785433E-11</v>
      </c>
      <c r="M497" s="32">
        <f t="shared" si="78"/>
        <v>25</v>
      </c>
      <c r="N497" s="27">
        <f t="shared" si="79"/>
        <v>0</v>
      </c>
      <c r="O497" s="27">
        <f t="shared" si="79"/>
        <v>0</v>
      </c>
      <c r="P497" s="27">
        <f t="shared" si="79"/>
        <v>0</v>
      </c>
      <c r="Q497" s="27">
        <f t="shared" si="79"/>
        <v>0</v>
      </c>
      <c r="R497" s="27">
        <f t="shared" si="79"/>
        <v>0</v>
      </c>
      <c r="S497" s="27">
        <f t="shared" si="79"/>
        <v>0</v>
      </c>
      <c r="T497" s="32">
        <f t="shared" si="79"/>
        <v>0</v>
      </c>
      <c r="U497" s="10"/>
    </row>
    <row r="498" spans="1:21" x14ac:dyDescent="0.25">
      <c r="A498" s="10"/>
      <c r="B498" s="4">
        <f>IF(ISBLANK('INPUT | Operations'!$B503),"",COUNT('INPUT | Operations'!$B$12:$B502))</f>
        <v>491</v>
      </c>
      <c r="C498" s="27">
        <f>IF(ISNUMBER($B498),('INPUT | Operations'!$C502+'INPUT | Operations'!$C503)/2,"")</f>
        <v>338244</v>
      </c>
      <c r="D498" s="28">
        <f t="shared" si="71"/>
        <v>103.09677120000001</v>
      </c>
      <c r="E498" s="26">
        <f>IF(ISNUMBER($B498),'INPUT | Operations'!$B503-'INPUT | Operations'!$B502,"")</f>
        <v>1</v>
      </c>
      <c r="F498" s="32">
        <f>IF(ISNUMBER($B498),IF('INPUT | Operations'!$B503&lt;Booster_BurnTime,1,IF('INPUT | Operations'!$B502&lt;=Booster_BurnTime,(Booster_BurnTime-'INPUT | Operations'!$B502)/('INPUT | Operations'!$B503-'INPUT | Operations'!$B502),0))*'INPUT | Operations'!$E502*NumberOfBoosters*NumberOfOps*$E498,"")</f>
        <v>0</v>
      </c>
      <c r="G498" s="34">
        <f t="shared" si="72"/>
        <v>280.85624999999999</v>
      </c>
      <c r="H498" s="27">
        <f t="shared" si="73"/>
        <v>34</v>
      </c>
      <c r="I498" s="27">
        <f t="shared" si="74"/>
        <v>241</v>
      </c>
      <c r="J498" s="27">
        <f t="shared" si="75"/>
        <v>301</v>
      </c>
      <c r="K498" s="27">
        <f t="shared" si="76"/>
        <v>215</v>
      </c>
      <c r="L498" s="27">
        <f t="shared" si="77"/>
        <v>7.5366898402882725E-11</v>
      </c>
      <c r="M498" s="32">
        <f t="shared" si="78"/>
        <v>25</v>
      </c>
      <c r="N498" s="27">
        <f t="shared" si="79"/>
        <v>0</v>
      </c>
      <c r="O498" s="27">
        <f t="shared" si="79"/>
        <v>0</v>
      </c>
      <c r="P498" s="27">
        <f t="shared" si="79"/>
        <v>0</v>
      </c>
      <c r="Q498" s="27">
        <f t="shared" si="79"/>
        <v>0</v>
      </c>
      <c r="R498" s="27">
        <f t="shared" si="79"/>
        <v>0</v>
      </c>
      <c r="S498" s="27">
        <f t="shared" si="79"/>
        <v>0</v>
      </c>
      <c r="T498" s="32">
        <f t="shared" si="79"/>
        <v>0</v>
      </c>
      <c r="U498" s="10"/>
    </row>
    <row r="499" spans="1:21" x14ac:dyDescent="0.25">
      <c r="A499" s="10"/>
      <c r="B499" s="4">
        <f>IF(ISBLANK('INPUT | Operations'!$B504),"",COUNT('INPUT | Operations'!$B$12:$B503))</f>
        <v>492</v>
      </c>
      <c r="C499" s="27">
        <f>IF(ISNUMBER($B499),('INPUT | Operations'!$C503+'INPUT | Operations'!$C504)/2,"")</f>
        <v>338428.5</v>
      </c>
      <c r="D499" s="28">
        <f t="shared" si="71"/>
        <v>103.1530068</v>
      </c>
      <c r="E499" s="26">
        <f>IF(ISNUMBER($B499),'INPUT | Operations'!$B504-'INPUT | Operations'!$B503,"")</f>
        <v>1</v>
      </c>
      <c r="F499" s="32">
        <f>IF(ISNUMBER($B499),IF('INPUT | Operations'!$B504&lt;Booster_BurnTime,1,IF('INPUT | Operations'!$B503&lt;=Booster_BurnTime,(Booster_BurnTime-'INPUT | Operations'!$B503)/('INPUT | Operations'!$B504-'INPUT | Operations'!$B503),0))*'INPUT | Operations'!$E503*NumberOfBoosters*NumberOfOps*$E499,"")</f>
        <v>0</v>
      </c>
      <c r="G499" s="34">
        <f t="shared" si="72"/>
        <v>280.85624999999999</v>
      </c>
      <c r="H499" s="27">
        <f t="shared" si="73"/>
        <v>34</v>
      </c>
      <c r="I499" s="27">
        <f t="shared" si="74"/>
        <v>241</v>
      </c>
      <c r="J499" s="27">
        <f t="shared" si="75"/>
        <v>301</v>
      </c>
      <c r="K499" s="27">
        <f t="shared" si="76"/>
        <v>215</v>
      </c>
      <c r="L499" s="27">
        <f t="shared" si="77"/>
        <v>7.4272956577752409E-11</v>
      </c>
      <c r="M499" s="32">
        <f t="shared" si="78"/>
        <v>25</v>
      </c>
      <c r="N499" s="27">
        <f t="shared" si="79"/>
        <v>0</v>
      </c>
      <c r="O499" s="27">
        <f t="shared" si="79"/>
        <v>0</v>
      </c>
      <c r="P499" s="27">
        <f t="shared" si="79"/>
        <v>0</v>
      </c>
      <c r="Q499" s="27">
        <f t="shared" si="79"/>
        <v>0</v>
      </c>
      <c r="R499" s="27">
        <f t="shared" si="79"/>
        <v>0</v>
      </c>
      <c r="S499" s="27">
        <f t="shared" si="79"/>
        <v>0</v>
      </c>
      <c r="T499" s="32">
        <f t="shared" si="79"/>
        <v>0</v>
      </c>
      <c r="U499" s="10"/>
    </row>
    <row r="500" spans="1:21" x14ac:dyDescent="0.25">
      <c r="A500" s="10"/>
      <c r="B500" s="4">
        <f>IF(ISBLANK('INPUT | Operations'!$B505),"",COUNT('INPUT | Operations'!$B$12:$B504))</f>
        <v>493</v>
      </c>
      <c r="C500" s="27">
        <f>IF(ISNUMBER($B500),('INPUT | Operations'!$C504+'INPUT | Operations'!$C505)/2,"")</f>
        <v>338675.25</v>
      </c>
      <c r="D500" s="28">
        <f t="shared" si="71"/>
        <v>103.22821620000001</v>
      </c>
      <c r="E500" s="26">
        <f>IF(ISNUMBER($B500),'INPUT | Operations'!$B505-'INPUT | Operations'!$B504,"")</f>
        <v>1</v>
      </c>
      <c r="F500" s="32">
        <f>IF(ISNUMBER($B500),IF('INPUT | Operations'!$B505&lt;Booster_BurnTime,1,IF('INPUT | Operations'!$B504&lt;=Booster_BurnTime,(Booster_BurnTime-'INPUT | Operations'!$B504)/('INPUT | Operations'!$B505-'INPUT | Operations'!$B504),0))*'INPUT | Operations'!$E504*NumberOfBoosters*NumberOfOps*$E500,"")</f>
        <v>0</v>
      </c>
      <c r="G500" s="34">
        <f t="shared" si="72"/>
        <v>280.85624999999999</v>
      </c>
      <c r="H500" s="27">
        <f t="shared" si="73"/>
        <v>34</v>
      </c>
      <c r="I500" s="27">
        <f t="shared" si="74"/>
        <v>241</v>
      </c>
      <c r="J500" s="27">
        <f t="shared" si="75"/>
        <v>301</v>
      </c>
      <c r="K500" s="27">
        <f t="shared" si="76"/>
        <v>215</v>
      </c>
      <c r="L500" s="27">
        <f t="shared" si="77"/>
        <v>7.2834698208374079E-11</v>
      </c>
      <c r="M500" s="32">
        <f t="shared" si="78"/>
        <v>25</v>
      </c>
      <c r="N500" s="27">
        <f t="shared" si="79"/>
        <v>0</v>
      </c>
      <c r="O500" s="27">
        <f t="shared" si="79"/>
        <v>0</v>
      </c>
      <c r="P500" s="27">
        <f t="shared" si="79"/>
        <v>0</v>
      </c>
      <c r="Q500" s="27">
        <f t="shared" si="79"/>
        <v>0</v>
      </c>
      <c r="R500" s="27">
        <f t="shared" si="79"/>
        <v>0</v>
      </c>
      <c r="S500" s="27">
        <f t="shared" si="79"/>
        <v>0</v>
      </c>
      <c r="T500" s="32">
        <f t="shared" si="79"/>
        <v>0</v>
      </c>
      <c r="U500" s="10"/>
    </row>
    <row r="501" spans="1:21" x14ac:dyDescent="0.25">
      <c r="A501" s="10"/>
      <c r="B501" s="4">
        <f>IF(ISBLANK('INPUT | Operations'!$B506),"",COUNT('INPUT | Operations'!$B$12:$B505))</f>
        <v>494</v>
      </c>
      <c r="C501" s="27">
        <f>IF(ISNUMBER($B501),('INPUT | Operations'!$C505+'INPUT | Operations'!$C506)/2,"")</f>
        <v>338915.75</v>
      </c>
      <c r="D501" s="28">
        <f t="shared" si="71"/>
        <v>103.3015206</v>
      </c>
      <c r="E501" s="26">
        <f>IF(ISNUMBER($B501),'INPUT | Operations'!$B506-'INPUT | Operations'!$B505,"")</f>
        <v>1</v>
      </c>
      <c r="F501" s="32">
        <f>IF(ISNUMBER($B501),IF('INPUT | Operations'!$B506&lt;Booster_BurnTime,1,IF('INPUT | Operations'!$B505&lt;=Booster_BurnTime,(Booster_BurnTime-'INPUT | Operations'!$B505)/('INPUT | Operations'!$B506-'INPUT | Operations'!$B505),0))*'INPUT | Operations'!$E505*NumberOfBoosters*NumberOfOps*$E501,"")</f>
        <v>0</v>
      </c>
      <c r="G501" s="34">
        <f t="shared" si="72"/>
        <v>280.85624999999999</v>
      </c>
      <c r="H501" s="27">
        <f t="shared" si="73"/>
        <v>34</v>
      </c>
      <c r="I501" s="27">
        <f t="shared" si="74"/>
        <v>241</v>
      </c>
      <c r="J501" s="27">
        <f t="shared" si="75"/>
        <v>301</v>
      </c>
      <c r="K501" s="27">
        <f t="shared" si="76"/>
        <v>215</v>
      </c>
      <c r="L501" s="27">
        <f t="shared" si="77"/>
        <v>7.1459676201164598E-11</v>
      </c>
      <c r="M501" s="32">
        <f t="shared" si="78"/>
        <v>25</v>
      </c>
      <c r="N501" s="27">
        <f t="shared" si="79"/>
        <v>0</v>
      </c>
      <c r="O501" s="27">
        <f t="shared" si="79"/>
        <v>0</v>
      </c>
      <c r="P501" s="27">
        <f t="shared" si="79"/>
        <v>0</v>
      </c>
      <c r="Q501" s="27">
        <f t="shared" si="79"/>
        <v>0</v>
      </c>
      <c r="R501" s="27">
        <f t="shared" si="79"/>
        <v>0</v>
      </c>
      <c r="S501" s="27">
        <f t="shared" si="79"/>
        <v>0</v>
      </c>
      <c r="T501" s="32">
        <f t="shared" si="79"/>
        <v>0</v>
      </c>
      <c r="U501" s="10"/>
    </row>
    <row r="502" spans="1:21" x14ac:dyDescent="0.25">
      <c r="A502" s="10"/>
      <c r="B502" s="4">
        <f>IF(ISBLANK('INPUT | Operations'!$B507),"",COUNT('INPUT | Operations'!$B$12:$B506))</f>
        <v>495</v>
      </c>
      <c r="C502" s="27">
        <f>IF(ISNUMBER($B502),('INPUT | Operations'!$C506+'INPUT | Operations'!$C507)/2,"")</f>
        <v>339116</v>
      </c>
      <c r="D502" s="28">
        <f t="shared" si="71"/>
        <v>103.36255680000001</v>
      </c>
      <c r="E502" s="26">
        <f>IF(ISNUMBER($B502),'INPUT | Operations'!$B507-'INPUT | Operations'!$B506,"")</f>
        <v>1</v>
      </c>
      <c r="F502" s="32">
        <f>IF(ISNUMBER($B502),IF('INPUT | Operations'!$B507&lt;Booster_BurnTime,1,IF('INPUT | Operations'!$B506&lt;=Booster_BurnTime,(Booster_BurnTime-'INPUT | Operations'!$B506)/('INPUT | Operations'!$B507-'INPUT | Operations'!$B506),0))*'INPUT | Operations'!$E506*NumberOfBoosters*NumberOfOps*$E502,"")</f>
        <v>0</v>
      </c>
      <c r="G502" s="34">
        <f t="shared" si="72"/>
        <v>280.85624999999999</v>
      </c>
      <c r="H502" s="27">
        <f t="shared" si="73"/>
        <v>34</v>
      </c>
      <c r="I502" s="27">
        <f t="shared" si="74"/>
        <v>241</v>
      </c>
      <c r="J502" s="27">
        <f t="shared" si="75"/>
        <v>301</v>
      </c>
      <c r="K502" s="27">
        <f t="shared" si="76"/>
        <v>215</v>
      </c>
      <c r="L502" s="27">
        <f t="shared" si="77"/>
        <v>7.0334603887433126E-11</v>
      </c>
      <c r="M502" s="32">
        <f t="shared" si="78"/>
        <v>25</v>
      </c>
      <c r="N502" s="27">
        <f t="shared" si="79"/>
        <v>0</v>
      </c>
      <c r="O502" s="27">
        <f t="shared" si="79"/>
        <v>0</v>
      </c>
      <c r="P502" s="27">
        <f t="shared" si="79"/>
        <v>0</v>
      </c>
      <c r="Q502" s="27">
        <f t="shared" si="79"/>
        <v>0</v>
      </c>
      <c r="R502" s="27">
        <f t="shared" si="79"/>
        <v>0</v>
      </c>
      <c r="S502" s="27">
        <f t="shared" si="79"/>
        <v>0</v>
      </c>
      <c r="T502" s="32">
        <f t="shared" si="79"/>
        <v>0</v>
      </c>
      <c r="U502" s="10"/>
    </row>
    <row r="503" spans="1:21" x14ac:dyDescent="0.25">
      <c r="A503" s="10"/>
      <c r="B503" s="4">
        <f>IF(ISBLANK('INPUT | Operations'!$B508),"",COUNT('INPUT | Operations'!$B$12:$B507))</f>
        <v>496</v>
      </c>
      <c r="C503" s="27">
        <f>IF(ISNUMBER($B503),('INPUT | Operations'!$C507+'INPUT | Operations'!$C508)/2,"")</f>
        <v>339344.5</v>
      </c>
      <c r="D503" s="28">
        <f t="shared" si="71"/>
        <v>103.43220360000001</v>
      </c>
      <c r="E503" s="26">
        <f>IF(ISNUMBER($B503),'INPUT | Operations'!$B508-'INPUT | Operations'!$B507,"")</f>
        <v>1</v>
      </c>
      <c r="F503" s="32">
        <f>IF(ISNUMBER($B503),IF('INPUT | Operations'!$B508&lt;Booster_BurnTime,1,IF('INPUT | Operations'!$B507&lt;=Booster_BurnTime,(Booster_BurnTime-'INPUT | Operations'!$B507)/('INPUT | Operations'!$B508-'INPUT | Operations'!$B507),0))*'INPUT | Operations'!$E507*NumberOfBoosters*NumberOfOps*$E503,"")</f>
        <v>0</v>
      </c>
      <c r="G503" s="34">
        <f t="shared" si="72"/>
        <v>280.85624999999999</v>
      </c>
      <c r="H503" s="27">
        <f t="shared" si="73"/>
        <v>34</v>
      </c>
      <c r="I503" s="27">
        <f t="shared" si="74"/>
        <v>241</v>
      </c>
      <c r="J503" s="27">
        <f t="shared" si="75"/>
        <v>301</v>
      </c>
      <c r="K503" s="27">
        <f t="shared" si="76"/>
        <v>215</v>
      </c>
      <c r="L503" s="27">
        <f t="shared" si="77"/>
        <v>6.9072435333309006E-11</v>
      </c>
      <c r="M503" s="32">
        <f t="shared" si="78"/>
        <v>25</v>
      </c>
      <c r="N503" s="27">
        <f t="shared" si="79"/>
        <v>0</v>
      </c>
      <c r="O503" s="27">
        <f t="shared" si="79"/>
        <v>0</v>
      </c>
      <c r="P503" s="27">
        <f t="shared" si="79"/>
        <v>0</v>
      </c>
      <c r="Q503" s="27">
        <f t="shared" si="79"/>
        <v>0</v>
      </c>
      <c r="R503" s="27">
        <f t="shared" si="79"/>
        <v>0</v>
      </c>
      <c r="S503" s="27">
        <f t="shared" si="79"/>
        <v>0</v>
      </c>
      <c r="T503" s="32">
        <f t="shared" si="79"/>
        <v>0</v>
      </c>
      <c r="U503" s="10"/>
    </row>
    <row r="504" spans="1:21" x14ac:dyDescent="0.25">
      <c r="A504" s="10"/>
      <c r="B504" s="4">
        <f>IF(ISBLANK('INPUT | Operations'!$B509),"",COUNT('INPUT | Operations'!$B$12:$B508))</f>
        <v>497</v>
      </c>
      <c r="C504" s="27">
        <f>IF(ISNUMBER($B504),('INPUT | Operations'!$C508+'INPUT | Operations'!$C509)/2,"")</f>
        <v>339583</v>
      </c>
      <c r="D504" s="28">
        <f t="shared" si="71"/>
        <v>103.5048984</v>
      </c>
      <c r="E504" s="26">
        <f>IF(ISNUMBER($B504),'INPUT | Operations'!$B509-'INPUT | Operations'!$B508,"")</f>
        <v>1</v>
      </c>
      <c r="F504" s="32">
        <f>IF(ISNUMBER($B504),IF('INPUT | Operations'!$B509&lt;Booster_BurnTime,1,IF('INPUT | Operations'!$B508&lt;=Booster_BurnTime,(Booster_BurnTime-'INPUT | Operations'!$B508)/('INPUT | Operations'!$B509-'INPUT | Operations'!$B508),0))*'INPUT | Operations'!$E508*NumberOfBoosters*NumberOfOps*$E504,"")</f>
        <v>0</v>
      </c>
      <c r="G504" s="34">
        <f t="shared" si="72"/>
        <v>280.85624999999999</v>
      </c>
      <c r="H504" s="27">
        <f t="shared" si="73"/>
        <v>34</v>
      </c>
      <c r="I504" s="27">
        <f t="shared" si="74"/>
        <v>241</v>
      </c>
      <c r="J504" s="27">
        <f t="shared" si="75"/>
        <v>301</v>
      </c>
      <c r="K504" s="27">
        <f t="shared" si="76"/>
        <v>215</v>
      </c>
      <c r="L504" s="27">
        <f t="shared" si="77"/>
        <v>6.7779181711648345E-11</v>
      </c>
      <c r="M504" s="32">
        <f t="shared" si="78"/>
        <v>25</v>
      </c>
      <c r="N504" s="27">
        <f t="shared" si="79"/>
        <v>0</v>
      </c>
      <c r="O504" s="27">
        <f t="shared" si="79"/>
        <v>0</v>
      </c>
      <c r="P504" s="27">
        <f t="shared" si="79"/>
        <v>0</v>
      </c>
      <c r="Q504" s="27">
        <f t="shared" si="79"/>
        <v>0</v>
      </c>
      <c r="R504" s="27">
        <f t="shared" si="79"/>
        <v>0</v>
      </c>
      <c r="S504" s="27">
        <f t="shared" si="79"/>
        <v>0</v>
      </c>
      <c r="T504" s="32">
        <f t="shared" si="79"/>
        <v>0</v>
      </c>
      <c r="U504" s="10"/>
    </row>
    <row r="505" spans="1:21" x14ac:dyDescent="0.25">
      <c r="A505" s="10"/>
      <c r="B505" s="4">
        <f>IF(ISBLANK('INPUT | Operations'!$B510),"",COUNT('INPUT | Operations'!$B$12:$B509))</f>
        <v>498</v>
      </c>
      <c r="C505" s="27">
        <f>IF(ISNUMBER($B505),('INPUT | Operations'!$C509+'INPUT | Operations'!$C510)/2,"")</f>
        <v>339832</v>
      </c>
      <c r="D505" s="28">
        <f t="shared" si="71"/>
        <v>103.58079360000001</v>
      </c>
      <c r="E505" s="26">
        <f>IF(ISNUMBER($B505),'INPUT | Operations'!$B510-'INPUT | Operations'!$B509,"")</f>
        <v>1</v>
      </c>
      <c r="F505" s="32">
        <f>IF(ISNUMBER($B505),IF('INPUT | Operations'!$B510&lt;Booster_BurnTime,1,IF('INPUT | Operations'!$B509&lt;=Booster_BurnTime,(Booster_BurnTime-'INPUT | Operations'!$B509)/('INPUT | Operations'!$B510-'INPUT | Operations'!$B509),0))*'INPUT | Operations'!$E509*NumberOfBoosters*NumberOfOps*$E505,"")</f>
        <v>0</v>
      </c>
      <c r="G505" s="34">
        <f t="shared" si="72"/>
        <v>280.85624999999999</v>
      </c>
      <c r="H505" s="27">
        <f t="shared" si="73"/>
        <v>34</v>
      </c>
      <c r="I505" s="27">
        <f t="shared" si="74"/>
        <v>241</v>
      </c>
      <c r="J505" s="27">
        <f t="shared" si="75"/>
        <v>301</v>
      </c>
      <c r="K505" s="27">
        <f t="shared" si="76"/>
        <v>215</v>
      </c>
      <c r="L505" s="27">
        <f t="shared" si="77"/>
        <v>6.645482153678115E-11</v>
      </c>
      <c r="M505" s="32">
        <f t="shared" si="78"/>
        <v>25</v>
      </c>
      <c r="N505" s="27">
        <f t="shared" si="79"/>
        <v>0</v>
      </c>
      <c r="O505" s="27">
        <f t="shared" si="79"/>
        <v>0</v>
      </c>
      <c r="P505" s="27">
        <f t="shared" si="79"/>
        <v>0</v>
      </c>
      <c r="Q505" s="27">
        <f t="shared" si="79"/>
        <v>0</v>
      </c>
      <c r="R505" s="27">
        <f t="shared" si="79"/>
        <v>0</v>
      </c>
      <c r="S505" s="27">
        <f t="shared" si="79"/>
        <v>0</v>
      </c>
      <c r="T505" s="32">
        <f t="shared" si="79"/>
        <v>0</v>
      </c>
      <c r="U505" s="10"/>
    </row>
    <row r="506" spans="1:21" x14ac:dyDescent="0.25">
      <c r="A506" s="10"/>
      <c r="B506" s="4">
        <f>IF(ISBLANK('INPUT | Operations'!$B511),"",COUNT('INPUT | Operations'!$B$12:$B510))</f>
        <v>499</v>
      </c>
      <c r="C506" s="27">
        <f>IF(ISNUMBER($B506),('INPUT | Operations'!$C510+'INPUT | Operations'!$C511)/2,"")</f>
        <v>340091</v>
      </c>
      <c r="D506" s="28">
        <f t="shared" si="71"/>
        <v>103.6597368</v>
      </c>
      <c r="E506" s="26">
        <f>IF(ISNUMBER($B506),'INPUT | Operations'!$B511-'INPUT | Operations'!$B510,"")</f>
        <v>1</v>
      </c>
      <c r="F506" s="32">
        <f>IF(ISNUMBER($B506),IF('INPUT | Operations'!$B511&lt;Booster_BurnTime,1,IF('INPUT | Operations'!$B510&lt;=Booster_BurnTime,(Booster_BurnTime-'INPUT | Operations'!$B510)/('INPUT | Operations'!$B511-'INPUT | Operations'!$B510),0))*'INPUT | Operations'!$E510*NumberOfBoosters*NumberOfOps*$E506,"")</f>
        <v>0</v>
      </c>
      <c r="G506" s="34">
        <f t="shared" si="72"/>
        <v>280.85624999999999</v>
      </c>
      <c r="H506" s="27">
        <f t="shared" si="73"/>
        <v>34</v>
      </c>
      <c r="I506" s="27">
        <f t="shared" si="74"/>
        <v>241</v>
      </c>
      <c r="J506" s="27">
        <f t="shared" si="75"/>
        <v>301</v>
      </c>
      <c r="K506" s="27">
        <f t="shared" si="76"/>
        <v>215</v>
      </c>
      <c r="L506" s="27">
        <f t="shared" si="77"/>
        <v>6.5104723839129876E-11</v>
      </c>
      <c r="M506" s="32">
        <f t="shared" si="78"/>
        <v>25</v>
      </c>
      <c r="N506" s="27">
        <f t="shared" si="79"/>
        <v>0</v>
      </c>
      <c r="O506" s="27">
        <f t="shared" si="79"/>
        <v>0</v>
      </c>
      <c r="P506" s="27">
        <f t="shared" si="79"/>
        <v>0</v>
      </c>
      <c r="Q506" s="27">
        <f t="shared" si="79"/>
        <v>0</v>
      </c>
      <c r="R506" s="27">
        <f t="shared" si="79"/>
        <v>0</v>
      </c>
      <c r="S506" s="27">
        <f t="shared" si="79"/>
        <v>0</v>
      </c>
      <c r="T506" s="32">
        <f t="shared" si="79"/>
        <v>0</v>
      </c>
      <c r="U506" s="10"/>
    </row>
    <row r="507" spans="1:21" x14ac:dyDescent="0.25">
      <c r="A507" s="10"/>
      <c r="B507" s="4">
        <f>IF(ISBLANK('INPUT | Operations'!$B512),"",COUNT('INPUT | Operations'!$B$12:$B511))</f>
        <v>500</v>
      </c>
      <c r="C507" s="27">
        <f>IF(ISNUMBER($B507),('INPUT | Operations'!$C511+'INPUT | Operations'!$C512)/2,"")</f>
        <v>340359.5</v>
      </c>
      <c r="D507" s="28">
        <f t="shared" si="71"/>
        <v>103.7415756</v>
      </c>
      <c r="E507" s="26">
        <f>IF(ISNUMBER($B507),'INPUT | Operations'!$B512-'INPUT | Operations'!$B511,"")</f>
        <v>1</v>
      </c>
      <c r="F507" s="32">
        <f>IF(ISNUMBER($B507),IF('INPUT | Operations'!$B512&lt;Booster_BurnTime,1,IF('INPUT | Operations'!$B511&lt;=Booster_BurnTime,(Booster_BurnTime-'INPUT | Operations'!$B511)/('INPUT | Operations'!$B512-'INPUT | Operations'!$B511),0))*'INPUT | Operations'!$E511*NumberOfBoosters*NumberOfOps*$E507,"")</f>
        <v>0</v>
      </c>
      <c r="G507" s="34">
        <f t="shared" si="72"/>
        <v>280.85624999999999</v>
      </c>
      <c r="H507" s="27">
        <f t="shared" si="73"/>
        <v>34</v>
      </c>
      <c r="I507" s="27">
        <f t="shared" si="74"/>
        <v>241</v>
      </c>
      <c r="J507" s="27">
        <f t="shared" si="75"/>
        <v>301</v>
      </c>
      <c r="K507" s="27">
        <f t="shared" si="76"/>
        <v>215</v>
      </c>
      <c r="L507" s="27">
        <f t="shared" si="77"/>
        <v>6.3734054126090408E-11</v>
      </c>
      <c r="M507" s="32">
        <f t="shared" si="78"/>
        <v>25</v>
      </c>
      <c r="N507" s="27">
        <f t="shared" si="79"/>
        <v>0</v>
      </c>
      <c r="O507" s="27">
        <f t="shared" si="79"/>
        <v>0</v>
      </c>
      <c r="P507" s="27">
        <f t="shared" si="79"/>
        <v>0</v>
      </c>
      <c r="Q507" s="27">
        <f t="shared" si="79"/>
        <v>0</v>
      </c>
      <c r="R507" s="27">
        <f t="shared" si="79"/>
        <v>0</v>
      </c>
      <c r="S507" s="27">
        <f t="shared" si="79"/>
        <v>0</v>
      </c>
      <c r="T507" s="32">
        <f t="shared" si="79"/>
        <v>0</v>
      </c>
      <c r="U507" s="10"/>
    </row>
    <row r="508" spans="1:21" x14ac:dyDescent="0.25">
      <c r="A508" s="10"/>
      <c r="B508" s="4">
        <f>IF(ISBLANK('INPUT | Operations'!$B513),"",COUNT('INPUT | Operations'!$B$12:$B512))</f>
        <v>501</v>
      </c>
      <c r="C508" s="27">
        <f>IF(ISNUMBER($B508),('INPUT | Operations'!$C512+'INPUT | Operations'!$C513)/2,"")</f>
        <v>340710.75</v>
      </c>
      <c r="D508" s="28">
        <f t="shared" si="71"/>
        <v>103.84863659999999</v>
      </c>
      <c r="E508" s="26">
        <f>IF(ISNUMBER($B508),'INPUT | Operations'!$B513-'INPUT | Operations'!$B512,"")</f>
        <v>1</v>
      </c>
      <c r="F508" s="32">
        <f>IF(ISNUMBER($B508),IF('INPUT | Operations'!$B513&lt;Booster_BurnTime,1,IF('INPUT | Operations'!$B512&lt;=Booster_BurnTime,(Booster_BurnTime-'INPUT | Operations'!$B512)/('INPUT | Operations'!$B513-'INPUT | Operations'!$B512),0))*'INPUT | Operations'!$E512*NumberOfBoosters*NumberOfOps*$E508,"")</f>
        <v>0</v>
      </c>
      <c r="G508" s="34">
        <f t="shared" si="72"/>
        <v>280.85624999999999</v>
      </c>
      <c r="H508" s="27">
        <f t="shared" si="73"/>
        <v>34</v>
      </c>
      <c r="I508" s="27">
        <f t="shared" si="74"/>
        <v>241</v>
      </c>
      <c r="J508" s="27">
        <f t="shared" si="75"/>
        <v>301</v>
      </c>
      <c r="K508" s="27">
        <f t="shared" si="76"/>
        <v>215</v>
      </c>
      <c r="L508" s="27">
        <f t="shared" si="77"/>
        <v>6.1984426090045328E-11</v>
      </c>
      <c r="M508" s="32">
        <f t="shared" si="78"/>
        <v>25</v>
      </c>
      <c r="N508" s="27">
        <f t="shared" si="79"/>
        <v>0</v>
      </c>
      <c r="O508" s="27">
        <f t="shared" si="79"/>
        <v>0</v>
      </c>
      <c r="P508" s="27">
        <f t="shared" si="79"/>
        <v>0</v>
      </c>
      <c r="Q508" s="27">
        <f t="shared" si="79"/>
        <v>0</v>
      </c>
      <c r="R508" s="27">
        <f t="shared" si="79"/>
        <v>0</v>
      </c>
      <c r="S508" s="27">
        <f t="shared" si="79"/>
        <v>0</v>
      </c>
      <c r="T508" s="32">
        <f t="shared" si="79"/>
        <v>0</v>
      </c>
      <c r="U508" s="10"/>
    </row>
    <row r="509" spans="1:21" x14ac:dyDescent="0.25">
      <c r="A509" s="10"/>
      <c r="B509" s="4">
        <f>IF(ISBLANK('INPUT | Operations'!$B514),"",COUNT('INPUT | Operations'!$B$12:$B513))</f>
        <v>502</v>
      </c>
      <c r="C509" s="27">
        <f>IF(ISNUMBER($B509),('INPUT | Operations'!$C513+'INPUT | Operations'!$C514)/2,"")</f>
        <v>341048.75</v>
      </c>
      <c r="D509" s="28">
        <f t="shared" si="71"/>
        <v>103.95165900000001</v>
      </c>
      <c r="E509" s="26">
        <f>IF(ISNUMBER($B509),'INPUT | Operations'!$B514-'INPUT | Operations'!$B513,"")</f>
        <v>1</v>
      </c>
      <c r="F509" s="32">
        <f>IF(ISNUMBER($B509),IF('INPUT | Operations'!$B514&lt;Booster_BurnTime,1,IF('INPUT | Operations'!$B513&lt;=Booster_BurnTime,(Booster_BurnTime-'INPUT | Operations'!$B513)/('INPUT | Operations'!$B514-'INPUT | Operations'!$B513),0))*'INPUT | Operations'!$E513*NumberOfBoosters*NumberOfOps*$E509,"")</f>
        <v>0</v>
      </c>
      <c r="G509" s="34">
        <f t="shared" si="72"/>
        <v>280.85624999999999</v>
      </c>
      <c r="H509" s="27">
        <f t="shared" si="73"/>
        <v>34</v>
      </c>
      <c r="I509" s="27">
        <f t="shared" si="74"/>
        <v>241</v>
      </c>
      <c r="J509" s="27">
        <f t="shared" si="75"/>
        <v>301</v>
      </c>
      <c r="K509" s="27">
        <f t="shared" si="76"/>
        <v>215</v>
      </c>
      <c r="L509" s="27">
        <f t="shared" si="77"/>
        <v>6.0346161249630136E-11</v>
      </c>
      <c r="M509" s="32">
        <f t="shared" si="78"/>
        <v>25</v>
      </c>
      <c r="N509" s="27">
        <f t="shared" si="79"/>
        <v>0</v>
      </c>
      <c r="O509" s="27">
        <f t="shared" si="79"/>
        <v>0</v>
      </c>
      <c r="P509" s="27">
        <f t="shared" si="79"/>
        <v>0</v>
      </c>
      <c r="Q509" s="27">
        <f t="shared" si="79"/>
        <v>0</v>
      </c>
      <c r="R509" s="27">
        <f t="shared" si="79"/>
        <v>0</v>
      </c>
      <c r="S509" s="27">
        <f t="shared" si="79"/>
        <v>0</v>
      </c>
      <c r="T509" s="32">
        <f t="shared" si="79"/>
        <v>0</v>
      </c>
      <c r="U509" s="10"/>
    </row>
    <row r="510" spans="1:21" x14ac:dyDescent="0.25">
      <c r="A510" s="10"/>
      <c r="B510" s="4">
        <f>IF(ISBLANK('INPUT | Operations'!$B515),"",COUNT('INPUT | Operations'!$B$12:$B514))</f>
        <v>503</v>
      </c>
      <c r="C510" s="27">
        <f>IF(ISNUMBER($B510),('INPUT | Operations'!$C514+'INPUT | Operations'!$C515)/2,"")</f>
        <v>341324</v>
      </c>
      <c r="D510" s="28">
        <f t="shared" si="71"/>
        <v>104.0355552</v>
      </c>
      <c r="E510" s="26">
        <f>IF(ISNUMBER($B510),'INPUT | Operations'!$B515-'INPUT | Operations'!$B514,"")</f>
        <v>1</v>
      </c>
      <c r="F510" s="32">
        <f>IF(ISNUMBER($B510),IF('INPUT | Operations'!$B515&lt;Booster_BurnTime,1,IF('INPUT | Operations'!$B514&lt;=Booster_BurnTime,(Booster_BurnTime-'INPUT | Operations'!$B514)/('INPUT | Operations'!$B515-'INPUT | Operations'!$B514),0))*'INPUT | Operations'!$E514*NumberOfBoosters*NumberOfOps*$E510,"")</f>
        <v>0</v>
      </c>
      <c r="G510" s="34">
        <f t="shared" si="72"/>
        <v>280.85624999999999</v>
      </c>
      <c r="H510" s="27">
        <f t="shared" si="73"/>
        <v>34</v>
      </c>
      <c r="I510" s="27">
        <f t="shared" si="74"/>
        <v>241</v>
      </c>
      <c r="J510" s="27">
        <f t="shared" si="75"/>
        <v>301</v>
      </c>
      <c r="K510" s="27">
        <f t="shared" si="76"/>
        <v>215</v>
      </c>
      <c r="L510" s="27">
        <f t="shared" si="77"/>
        <v>5.9044082468009564E-11</v>
      </c>
      <c r="M510" s="32">
        <f t="shared" si="78"/>
        <v>25</v>
      </c>
      <c r="N510" s="27">
        <f t="shared" si="79"/>
        <v>0</v>
      </c>
      <c r="O510" s="27">
        <f t="shared" si="79"/>
        <v>0</v>
      </c>
      <c r="P510" s="27">
        <f t="shared" si="79"/>
        <v>0</v>
      </c>
      <c r="Q510" s="27">
        <f t="shared" si="79"/>
        <v>0</v>
      </c>
      <c r="R510" s="27">
        <f t="shared" si="79"/>
        <v>0</v>
      </c>
      <c r="S510" s="27">
        <f t="shared" si="79"/>
        <v>0</v>
      </c>
      <c r="T510" s="32">
        <f t="shared" si="79"/>
        <v>0</v>
      </c>
      <c r="U510" s="10"/>
    </row>
    <row r="511" spans="1:21" x14ac:dyDescent="0.25">
      <c r="A511" s="10"/>
      <c r="B511" s="4">
        <f>IF(ISBLANK('INPUT | Operations'!$B516),"",COUNT('INPUT | Operations'!$B$12:$B515))</f>
        <v>504</v>
      </c>
      <c r="C511" s="27">
        <f>IF(ISNUMBER($B511),('INPUT | Operations'!$C515+'INPUT | Operations'!$C516)/2,"")</f>
        <v>341629.5</v>
      </c>
      <c r="D511" s="28">
        <f t="shared" si="71"/>
        <v>104.1286716</v>
      </c>
      <c r="E511" s="26">
        <f>IF(ISNUMBER($B511),'INPUT | Operations'!$B516-'INPUT | Operations'!$B515,"")</f>
        <v>1</v>
      </c>
      <c r="F511" s="32">
        <f>IF(ISNUMBER($B511),IF('INPUT | Operations'!$B516&lt;Booster_BurnTime,1,IF('INPUT | Operations'!$B515&lt;=Booster_BurnTime,(Booster_BurnTime-'INPUT | Operations'!$B515)/('INPUT | Operations'!$B516-'INPUT | Operations'!$B515),0))*'INPUT | Operations'!$E515*NumberOfBoosters*NumberOfOps*$E511,"")</f>
        <v>0</v>
      </c>
      <c r="G511" s="34">
        <f t="shared" si="72"/>
        <v>280.85624999999999</v>
      </c>
      <c r="H511" s="27">
        <f t="shared" si="73"/>
        <v>34</v>
      </c>
      <c r="I511" s="27">
        <f t="shared" si="74"/>
        <v>241</v>
      </c>
      <c r="J511" s="27">
        <f t="shared" si="75"/>
        <v>301</v>
      </c>
      <c r="K511" s="27">
        <f t="shared" si="76"/>
        <v>215</v>
      </c>
      <c r="L511" s="27">
        <f t="shared" si="77"/>
        <v>5.7631774797722096E-11</v>
      </c>
      <c r="M511" s="32">
        <f t="shared" si="78"/>
        <v>25</v>
      </c>
      <c r="N511" s="27">
        <f t="shared" si="79"/>
        <v>0</v>
      </c>
      <c r="O511" s="27">
        <f t="shared" si="79"/>
        <v>0</v>
      </c>
      <c r="P511" s="27">
        <f t="shared" si="79"/>
        <v>0</v>
      </c>
      <c r="Q511" s="27">
        <f t="shared" si="79"/>
        <v>0</v>
      </c>
      <c r="R511" s="27">
        <f t="shared" si="79"/>
        <v>0</v>
      </c>
      <c r="S511" s="27">
        <f t="shared" si="79"/>
        <v>0</v>
      </c>
      <c r="T511" s="32">
        <f t="shared" si="79"/>
        <v>0</v>
      </c>
      <c r="U511" s="10"/>
    </row>
    <row r="512" spans="1:21" x14ac:dyDescent="0.25">
      <c r="A512" s="10"/>
      <c r="B512" s="4">
        <f>IF(ISBLANK('INPUT | Operations'!$B517),"",COUNT('INPUT | Operations'!$B$12:$B516))</f>
        <v>505</v>
      </c>
      <c r="C512" s="27">
        <f>IF(ISNUMBER($B512),('INPUT | Operations'!$C516+'INPUT | Operations'!$C517)/2,"")</f>
        <v>341937</v>
      </c>
      <c r="D512" s="28">
        <f t="shared" si="71"/>
        <v>104.22239760000001</v>
      </c>
      <c r="E512" s="26">
        <f>IF(ISNUMBER($B512),'INPUT | Operations'!$B517-'INPUT | Operations'!$B516,"")</f>
        <v>1</v>
      </c>
      <c r="F512" s="32">
        <f>IF(ISNUMBER($B512),IF('INPUT | Operations'!$B517&lt;Booster_BurnTime,1,IF('INPUT | Operations'!$B516&lt;=Booster_BurnTime,(Booster_BurnTime-'INPUT | Operations'!$B516)/('INPUT | Operations'!$B517-'INPUT | Operations'!$B516),0))*'INPUT | Operations'!$E516*NumberOfBoosters*NumberOfOps*$E512,"")</f>
        <v>0</v>
      </c>
      <c r="G512" s="34">
        <f t="shared" si="72"/>
        <v>280.85624999999999</v>
      </c>
      <c r="H512" s="27">
        <f t="shared" si="73"/>
        <v>34</v>
      </c>
      <c r="I512" s="27">
        <f t="shared" si="74"/>
        <v>241</v>
      </c>
      <c r="J512" s="27">
        <f t="shared" si="75"/>
        <v>301</v>
      </c>
      <c r="K512" s="27">
        <f t="shared" si="76"/>
        <v>215</v>
      </c>
      <c r="L512" s="27">
        <f t="shared" si="77"/>
        <v>5.6244333677881871E-11</v>
      </c>
      <c r="M512" s="32">
        <f t="shared" si="78"/>
        <v>25</v>
      </c>
      <c r="N512" s="27">
        <f t="shared" si="79"/>
        <v>0</v>
      </c>
      <c r="O512" s="27">
        <f t="shared" si="79"/>
        <v>0</v>
      </c>
      <c r="P512" s="27">
        <f t="shared" si="79"/>
        <v>0</v>
      </c>
      <c r="Q512" s="27">
        <f t="shared" si="79"/>
        <v>0</v>
      </c>
      <c r="R512" s="27">
        <f t="shared" si="79"/>
        <v>0</v>
      </c>
      <c r="S512" s="27">
        <f t="shared" si="79"/>
        <v>0</v>
      </c>
      <c r="T512" s="32">
        <f t="shared" si="79"/>
        <v>0</v>
      </c>
      <c r="U512" s="10"/>
    </row>
    <row r="513" spans="1:21" x14ac:dyDescent="0.25">
      <c r="A513" s="10"/>
      <c r="B513" s="4">
        <f>IF(ISBLANK('INPUT | Operations'!$B518),"",COUNT('INPUT | Operations'!$B$12:$B517))</f>
        <v>506</v>
      </c>
      <c r="C513" s="27">
        <f>IF(ISNUMBER($B513),('INPUT | Operations'!$C517+'INPUT | Operations'!$C518)/2,"")</f>
        <v>342245.5</v>
      </c>
      <c r="D513" s="28">
        <f t="shared" si="71"/>
        <v>104.31642840000001</v>
      </c>
      <c r="E513" s="26">
        <f>IF(ISNUMBER($B513),'INPUT | Operations'!$B518-'INPUT | Operations'!$B517,"")</f>
        <v>1</v>
      </c>
      <c r="F513" s="32">
        <f>IF(ISNUMBER($B513),IF('INPUT | Operations'!$B518&lt;Booster_BurnTime,1,IF('INPUT | Operations'!$B517&lt;=Booster_BurnTime,(Booster_BurnTime-'INPUT | Operations'!$B517)/('INPUT | Operations'!$B518-'INPUT | Operations'!$B517),0))*'INPUT | Operations'!$E517*NumberOfBoosters*NumberOfOps*$E513,"")</f>
        <v>0</v>
      </c>
      <c r="G513" s="34">
        <f t="shared" si="72"/>
        <v>280.85624999999999</v>
      </c>
      <c r="H513" s="27">
        <f t="shared" si="73"/>
        <v>34</v>
      </c>
      <c r="I513" s="27">
        <f t="shared" si="74"/>
        <v>241</v>
      </c>
      <c r="J513" s="27">
        <f t="shared" si="75"/>
        <v>301</v>
      </c>
      <c r="K513" s="27">
        <f t="shared" si="76"/>
        <v>215</v>
      </c>
      <c r="L513" s="27">
        <f t="shared" si="77"/>
        <v>5.4885944373471241E-11</v>
      </c>
      <c r="M513" s="32">
        <f t="shared" si="78"/>
        <v>25</v>
      </c>
      <c r="N513" s="27">
        <f t="shared" si="79"/>
        <v>0</v>
      </c>
      <c r="O513" s="27">
        <f t="shared" si="79"/>
        <v>0</v>
      </c>
      <c r="P513" s="27">
        <f t="shared" si="79"/>
        <v>0</v>
      </c>
      <c r="Q513" s="27">
        <f t="shared" si="79"/>
        <v>0</v>
      </c>
      <c r="R513" s="27">
        <f t="shared" si="79"/>
        <v>0</v>
      </c>
      <c r="S513" s="27">
        <f t="shared" si="79"/>
        <v>0</v>
      </c>
      <c r="T513" s="32">
        <f t="shared" si="79"/>
        <v>0</v>
      </c>
      <c r="U513" s="10"/>
    </row>
    <row r="514" spans="1:21" x14ac:dyDescent="0.25">
      <c r="A514" s="10"/>
      <c r="B514" s="4">
        <f>IF(ISBLANK('INPUT | Operations'!$B519),"",COUNT('INPUT | Operations'!$B$12:$B518))</f>
        <v>507</v>
      </c>
      <c r="C514" s="27">
        <f>IF(ISNUMBER($B514),('INPUT | Operations'!$C518+'INPUT | Operations'!$C519)/2,"")</f>
        <v>342554.5</v>
      </c>
      <c r="D514" s="28">
        <f t="shared" si="71"/>
        <v>104.41061160000001</v>
      </c>
      <c r="E514" s="26">
        <f>IF(ISNUMBER($B514),'INPUT | Operations'!$B519-'INPUT | Operations'!$B518,"")</f>
        <v>1</v>
      </c>
      <c r="F514" s="32">
        <f>IF(ISNUMBER($B514),IF('INPUT | Operations'!$B519&lt;Booster_BurnTime,1,IF('INPUT | Operations'!$B518&lt;=Booster_BurnTime,(Booster_BurnTime-'INPUT | Operations'!$B518)/('INPUT | Operations'!$B519-'INPUT | Operations'!$B518),0))*'INPUT | Operations'!$E518*NumberOfBoosters*NumberOfOps*$E514,"")</f>
        <v>0</v>
      </c>
      <c r="G514" s="34">
        <f t="shared" si="72"/>
        <v>280.85624999999999</v>
      </c>
      <c r="H514" s="27">
        <f t="shared" si="73"/>
        <v>34</v>
      </c>
      <c r="I514" s="27">
        <f t="shared" si="74"/>
        <v>241</v>
      </c>
      <c r="J514" s="27">
        <f t="shared" si="75"/>
        <v>301</v>
      </c>
      <c r="K514" s="27">
        <f t="shared" si="76"/>
        <v>215</v>
      </c>
      <c r="L514" s="27">
        <f t="shared" si="77"/>
        <v>5.3558240077954295E-11</v>
      </c>
      <c r="M514" s="32">
        <f t="shared" si="78"/>
        <v>25</v>
      </c>
      <c r="N514" s="27">
        <f t="shared" si="79"/>
        <v>0</v>
      </c>
      <c r="O514" s="27">
        <f t="shared" si="79"/>
        <v>0</v>
      </c>
      <c r="P514" s="27">
        <f t="shared" si="79"/>
        <v>0</v>
      </c>
      <c r="Q514" s="27">
        <f t="shared" si="79"/>
        <v>0</v>
      </c>
      <c r="R514" s="27">
        <f t="shared" si="79"/>
        <v>0</v>
      </c>
      <c r="S514" s="27">
        <f t="shared" si="79"/>
        <v>0</v>
      </c>
      <c r="T514" s="32">
        <f t="shared" si="79"/>
        <v>0</v>
      </c>
      <c r="U514" s="10"/>
    </row>
    <row r="515" spans="1:21" x14ac:dyDescent="0.25">
      <c r="A515" s="10"/>
      <c r="B515" s="4">
        <f>IF(ISBLANK('INPUT | Operations'!$B520),"",COUNT('INPUT | Operations'!$B$12:$B519))</f>
        <v>508</v>
      </c>
      <c r="C515" s="27">
        <f>IF(ISNUMBER($B515),('INPUT | Operations'!$C519+'INPUT | Operations'!$C520)/2,"")</f>
        <v>342863.5</v>
      </c>
      <c r="D515" s="28">
        <f t="shared" si="71"/>
        <v>104.5047948</v>
      </c>
      <c r="E515" s="26">
        <f>IF(ISNUMBER($B515),'INPUT | Operations'!$B520-'INPUT | Operations'!$B519,"")</f>
        <v>1</v>
      </c>
      <c r="F515" s="32">
        <f>IF(ISNUMBER($B515),IF('INPUT | Operations'!$B520&lt;Booster_BurnTime,1,IF('INPUT | Operations'!$B519&lt;=Booster_BurnTime,(Booster_BurnTime-'INPUT | Operations'!$B519)/('INPUT | Operations'!$B520-'INPUT | Operations'!$B519),0))*'INPUT | Operations'!$E519*NumberOfBoosters*NumberOfOps*$E515,"")</f>
        <v>0</v>
      </c>
      <c r="G515" s="34">
        <f t="shared" si="72"/>
        <v>280.85624999999999</v>
      </c>
      <c r="H515" s="27">
        <f t="shared" si="73"/>
        <v>34</v>
      </c>
      <c r="I515" s="27">
        <f t="shared" si="74"/>
        <v>241</v>
      </c>
      <c r="J515" s="27">
        <f t="shared" si="75"/>
        <v>301</v>
      </c>
      <c r="K515" s="27">
        <f t="shared" si="76"/>
        <v>215</v>
      </c>
      <c r="L515" s="27">
        <f t="shared" si="77"/>
        <v>5.2262653271103666E-11</v>
      </c>
      <c r="M515" s="32">
        <f t="shared" si="78"/>
        <v>25</v>
      </c>
      <c r="N515" s="27">
        <f t="shared" si="79"/>
        <v>0</v>
      </c>
      <c r="O515" s="27">
        <f t="shared" si="79"/>
        <v>0</v>
      </c>
      <c r="P515" s="27">
        <f t="shared" si="79"/>
        <v>0</v>
      </c>
      <c r="Q515" s="27">
        <f t="shared" si="79"/>
        <v>0</v>
      </c>
      <c r="R515" s="27">
        <f t="shared" si="79"/>
        <v>0</v>
      </c>
      <c r="S515" s="27">
        <f t="shared" si="79"/>
        <v>0</v>
      </c>
      <c r="T515" s="32">
        <f t="shared" si="79"/>
        <v>0</v>
      </c>
      <c r="U515" s="10"/>
    </row>
    <row r="516" spans="1:21" x14ac:dyDescent="0.25">
      <c r="A516" s="10"/>
      <c r="B516" s="4">
        <f>IF(ISBLANK('INPUT | Operations'!$B521),"",COUNT('INPUT | Operations'!$B$12:$B520))</f>
        <v>509</v>
      </c>
      <c r="C516" s="27">
        <f>IF(ISNUMBER($B516),('INPUT | Operations'!$C520+'INPUT | Operations'!$C521)/2,"")</f>
        <v>343173</v>
      </c>
      <c r="D516" s="28">
        <f t="shared" si="71"/>
        <v>104.59913040000001</v>
      </c>
      <c r="E516" s="26">
        <f>IF(ISNUMBER($B516),'INPUT | Operations'!$B521-'INPUT | Operations'!$B520,"")</f>
        <v>1</v>
      </c>
      <c r="F516" s="32">
        <f>IF(ISNUMBER($B516),IF('INPUT | Operations'!$B521&lt;Booster_BurnTime,1,IF('INPUT | Operations'!$B520&lt;=Booster_BurnTime,(Booster_BurnTime-'INPUT | Operations'!$B520)/('INPUT | Operations'!$B521-'INPUT | Operations'!$B520),0))*'INPUT | Operations'!$E520*NumberOfBoosters*NumberOfOps*$E516,"")</f>
        <v>0</v>
      </c>
      <c r="G516" s="34">
        <f t="shared" si="72"/>
        <v>280.85624999999999</v>
      </c>
      <c r="H516" s="27">
        <f t="shared" si="73"/>
        <v>34</v>
      </c>
      <c r="I516" s="27">
        <f t="shared" si="74"/>
        <v>241</v>
      </c>
      <c r="J516" s="27">
        <f t="shared" si="75"/>
        <v>301</v>
      </c>
      <c r="K516" s="27">
        <f t="shared" si="76"/>
        <v>215</v>
      </c>
      <c r="L516" s="27">
        <f t="shared" si="77"/>
        <v>5.0996386302239304E-11</v>
      </c>
      <c r="M516" s="32">
        <f t="shared" si="78"/>
        <v>25</v>
      </c>
      <c r="N516" s="27">
        <f t="shared" si="79"/>
        <v>0</v>
      </c>
      <c r="O516" s="27">
        <f t="shared" si="79"/>
        <v>0</v>
      </c>
      <c r="P516" s="27">
        <f t="shared" si="79"/>
        <v>0</v>
      </c>
      <c r="Q516" s="27">
        <f t="shared" si="79"/>
        <v>0</v>
      </c>
      <c r="R516" s="27">
        <f t="shared" si="79"/>
        <v>0</v>
      </c>
      <c r="S516" s="27">
        <f t="shared" si="79"/>
        <v>0</v>
      </c>
      <c r="T516" s="32">
        <f t="shared" si="79"/>
        <v>0</v>
      </c>
      <c r="U516" s="10"/>
    </row>
    <row r="517" spans="1:21" x14ac:dyDescent="0.25">
      <c r="A517" s="10"/>
      <c r="B517" s="4">
        <f>IF(ISBLANK('INPUT | Operations'!$B522),"",COUNT('INPUT | Operations'!$B$12:$B521))</f>
        <v>510</v>
      </c>
      <c r="C517" s="27">
        <f>IF(ISNUMBER($B517),('INPUT | Operations'!$C521+'INPUT | Operations'!$C522)/2,"")</f>
        <v>343482.5</v>
      </c>
      <c r="D517" s="28">
        <f t="shared" si="71"/>
        <v>104.693466</v>
      </c>
      <c r="E517" s="26">
        <f>IF(ISNUMBER($B517),'INPUT | Operations'!$B522-'INPUT | Operations'!$B521,"")</f>
        <v>1</v>
      </c>
      <c r="F517" s="32">
        <f>IF(ISNUMBER($B517),IF('INPUT | Operations'!$B522&lt;Booster_BurnTime,1,IF('INPUT | Operations'!$B521&lt;=Booster_BurnTime,(Booster_BurnTime-'INPUT | Operations'!$B521)/('INPUT | Operations'!$B522-'INPUT | Operations'!$B521),0))*'INPUT | Operations'!$E521*NumberOfBoosters*NumberOfOps*$E517,"")</f>
        <v>0</v>
      </c>
      <c r="G517" s="34">
        <f t="shared" si="72"/>
        <v>280.85624999999999</v>
      </c>
      <c r="H517" s="27">
        <f t="shared" si="73"/>
        <v>34</v>
      </c>
      <c r="I517" s="27">
        <f t="shared" si="74"/>
        <v>241</v>
      </c>
      <c r="J517" s="27">
        <f t="shared" si="75"/>
        <v>301</v>
      </c>
      <c r="K517" s="27">
        <f t="shared" si="76"/>
        <v>215</v>
      </c>
      <c r="L517" s="27">
        <f t="shared" si="77"/>
        <v>4.9760799598078092E-11</v>
      </c>
      <c r="M517" s="32">
        <f t="shared" si="78"/>
        <v>25</v>
      </c>
      <c r="N517" s="27">
        <f t="shared" si="79"/>
        <v>0</v>
      </c>
      <c r="O517" s="27">
        <f t="shared" si="79"/>
        <v>0</v>
      </c>
      <c r="P517" s="27">
        <f t="shared" si="79"/>
        <v>0</v>
      </c>
      <c r="Q517" s="27">
        <f t="shared" si="79"/>
        <v>0</v>
      </c>
      <c r="R517" s="27">
        <f t="shared" si="79"/>
        <v>0</v>
      </c>
      <c r="S517" s="27">
        <f t="shared" si="79"/>
        <v>0</v>
      </c>
      <c r="T517" s="32">
        <f t="shared" si="79"/>
        <v>0</v>
      </c>
      <c r="U517" s="10"/>
    </row>
    <row r="518" spans="1:21" x14ac:dyDescent="0.25">
      <c r="A518" s="10"/>
      <c r="B518" s="4">
        <f>IF(ISBLANK('INPUT | Operations'!$B523),"",COUNT('INPUT | Operations'!$B$12:$B522))</f>
        <v>511</v>
      </c>
      <c r="C518" s="27">
        <f>IF(ISNUMBER($B518),('INPUT | Operations'!$C522+'INPUT | Operations'!$C523)/2,"")</f>
        <v>343792</v>
      </c>
      <c r="D518" s="28">
        <f t="shared" si="71"/>
        <v>104.78780160000001</v>
      </c>
      <c r="E518" s="26">
        <f>IF(ISNUMBER($B518),'INPUT | Operations'!$B523-'INPUT | Operations'!$B522,"")</f>
        <v>1</v>
      </c>
      <c r="F518" s="32">
        <f>IF(ISNUMBER($B518),IF('INPUT | Operations'!$B523&lt;Booster_BurnTime,1,IF('INPUT | Operations'!$B522&lt;=Booster_BurnTime,(Booster_BurnTime-'INPUT | Operations'!$B522)/('INPUT | Operations'!$B523-'INPUT | Operations'!$B522),0))*'INPUT | Operations'!$E522*NumberOfBoosters*NumberOfOps*$E518,"")</f>
        <v>0</v>
      </c>
      <c r="G518" s="34">
        <f t="shared" si="72"/>
        <v>280.85624999999999</v>
      </c>
      <c r="H518" s="27">
        <f t="shared" si="73"/>
        <v>34</v>
      </c>
      <c r="I518" s="27">
        <f t="shared" si="74"/>
        <v>241</v>
      </c>
      <c r="J518" s="27">
        <f t="shared" si="75"/>
        <v>301</v>
      </c>
      <c r="K518" s="27">
        <f t="shared" si="76"/>
        <v>215</v>
      </c>
      <c r="L518" s="27">
        <f t="shared" si="77"/>
        <v>4.8555149809337567E-11</v>
      </c>
      <c r="M518" s="32">
        <f t="shared" si="78"/>
        <v>25</v>
      </c>
      <c r="N518" s="27">
        <f t="shared" si="79"/>
        <v>0</v>
      </c>
      <c r="O518" s="27">
        <f t="shared" si="79"/>
        <v>0</v>
      </c>
      <c r="P518" s="27">
        <f t="shared" si="79"/>
        <v>0</v>
      </c>
      <c r="Q518" s="27">
        <f t="shared" si="79"/>
        <v>0</v>
      </c>
      <c r="R518" s="27">
        <f t="shared" si="79"/>
        <v>0</v>
      </c>
      <c r="S518" s="27">
        <f t="shared" si="79"/>
        <v>0</v>
      </c>
      <c r="T518" s="32">
        <f t="shared" si="79"/>
        <v>0</v>
      </c>
      <c r="U518" s="10"/>
    </row>
    <row r="519" spans="1:21" x14ac:dyDescent="0.25">
      <c r="A519" s="10"/>
      <c r="B519" s="4">
        <f>IF(ISBLANK('INPUT | Operations'!$B524),"",COUNT('INPUT | Operations'!$B$12:$B523))</f>
        <v>512</v>
      </c>
      <c r="C519" s="27">
        <f>IF(ISNUMBER($B519),('INPUT | Operations'!$C523+'INPUT | Operations'!$C524)/2,"")</f>
        <v>344179.5</v>
      </c>
      <c r="D519" s="28">
        <f t="shared" si="71"/>
        <v>104.90591160000001</v>
      </c>
      <c r="E519" s="26">
        <f>IF(ISNUMBER($B519),'INPUT | Operations'!$B524-'INPUT | Operations'!$B523,"")</f>
        <v>1</v>
      </c>
      <c r="F519" s="32">
        <f>IF(ISNUMBER($B519),IF('INPUT | Operations'!$B524&lt;Booster_BurnTime,1,IF('INPUT | Operations'!$B523&lt;=Booster_BurnTime,(Booster_BurnTime-'INPUT | Operations'!$B523)/('INPUT | Operations'!$B524-'INPUT | Operations'!$B523),0))*'INPUT | Operations'!$E523*NumberOfBoosters*NumberOfOps*$E519,"")</f>
        <v>0</v>
      </c>
      <c r="G519" s="34">
        <f t="shared" si="72"/>
        <v>280.85624999999999</v>
      </c>
      <c r="H519" s="27">
        <f t="shared" si="73"/>
        <v>34</v>
      </c>
      <c r="I519" s="27">
        <f t="shared" si="74"/>
        <v>241</v>
      </c>
      <c r="J519" s="27">
        <f t="shared" si="75"/>
        <v>301</v>
      </c>
      <c r="K519" s="27">
        <f t="shared" si="76"/>
        <v>215</v>
      </c>
      <c r="L519" s="27">
        <f t="shared" si="77"/>
        <v>4.7086750767406357E-11</v>
      </c>
      <c r="M519" s="32">
        <f t="shared" si="78"/>
        <v>25</v>
      </c>
      <c r="N519" s="27">
        <f t="shared" ref="N519:T555" si="80">IFERROR($F519*G519/1000,"")</f>
        <v>0</v>
      </c>
      <c r="O519" s="27">
        <f t="shared" si="80"/>
        <v>0</v>
      </c>
      <c r="P519" s="27">
        <f t="shared" si="80"/>
        <v>0</v>
      </c>
      <c r="Q519" s="27">
        <f t="shared" si="80"/>
        <v>0</v>
      </c>
      <c r="R519" s="27">
        <f t="shared" si="80"/>
        <v>0</v>
      </c>
      <c r="S519" s="27">
        <f t="shared" si="80"/>
        <v>0</v>
      </c>
      <c r="T519" s="32">
        <f t="shared" si="80"/>
        <v>0</v>
      </c>
      <c r="U519" s="10"/>
    </row>
    <row r="520" spans="1:21" x14ac:dyDescent="0.25">
      <c r="A520" s="10"/>
      <c r="B520" s="4">
        <f>IF(ISBLANK('INPUT | Operations'!$B525),"",COUNT('INPUT | Operations'!$B$12:$B524))</f>
        <v>513</v>
      </c>
      <c r="C520" s="27">
        <f>IF(ISNUMBER($B520),('INPUT | Operations'!$C524+'INPUT | Operations'!$C525)/2,"")</f>
        <v>344489.5</v>
      </c>
      <c r="D520" s="28">
        <f t="shared" ref="D520:D583" si="81">IF(ISNUMBER($B520),C520*0.3048/1000,"")</f>
        <v>105.00039960000001</v>
      </c>
      <c r="E520" s="26">
        <f>IF(ISNUMBER($B520),'INPUT | Operations'!$B525-'INPUT | Operations'!$B524,"")</f>
        <v>1</v>
      </c>
      <c r="F520" s="32">
        <f>IF(ISNUMBER($B520),IF('INPUT | Operations'!$B525&lt;Booster_BurnTime,1,IF('INPUT | Operations'!$B524&lt;=Booster_BurnTime,(Booster_BurnTime-'INPUT | Operations'!$B524)/('INPUT | Operations'!$B525-'INPUT | Operations'!$B524),0))*'INPUT | Operations'!$E524*NumberOfBoosters*NumberOfOps*$E520,"")</f>
        <v>0</v>
      </c>
      <c r="G520" s="34">
        <f t="shared" ref="G520:G583" si="82">IF(ISNUMBER($B520),Booster_H2O+MW_H2O/MW_H*Booster_H+MW_H2O/MW_H2*Booster_H2+Booster_OH,"")</f>
        <v>280.85624999999999</v>
      </c>
      <c r="H520" s="27">
        <f t="shared" ref="H520:H583" si="83">IF(ISNUMBER($B520),Booster_CO2+MW_CO2/MW_CO*(Booster_CO-$I520),"")</f>
        <v>34</v>
      </c>
      <c r="I520" s="27">
        <f t="shared" ref="I520:I583" si="84">IF(ISNUMBER($B520),MIN(0.0025*EXP(0.067*$D520)*(Booster_CO+Booster_CO2),Booster_CO),"")</f>
        <v>241</v>
      </c>
      <c r="J520" s="27">
        <f t="shared" ref="J520:J583" si="85">IF(ISNUMBER($B520),Booster_Al2O3,"")</f>
        <v>301</v>
      </c>
      <c r="K520" s="27">
        <f t="shared" ref="K520:K583" si="86">IF(ISNUMBER($B520),Booster_HCl+Booster_Cl+Booster_Cl2,"")</f>
        <v>215</v>
      </c>
      <c r="L520" s="27">
        <f t="shared" ref="L520:L583" si="87">IF(ISNUMBER($B520),Booster_NOx+33*EXP(-0.26*$D520),"")</f>
        <v>4.5944069735373654E-11</v>
      </c>
      <c r="M520" s="32">
        <f t="shared" ref="M520:M583" si="88">IF(ISNUMBER($B520),Booster_BC*MAX(0.04,MIN(1,0.04*EXP(0.12*($D520-15)))),"")</f>
        <v>25</v>
      </c>
      <c r="N520" s="27">
        <f t="shared" si="80"/>
        <v>0</v>
      </c>
      <c r="O520" s="27">
        <f t="shared" si="80"/>
        <v>0</v>
      </c>
      <c r="P520" s="27">
        <f t="shared" si="80"/>
        <v>0</v>
      </c>
      <c r="Q520" s="27">
        <f t="shared" si="80"/>
        <v>0</v>
      </c>
      <c r="R520" s="27">
        <f t="shared" si="80"/>
        <v>0</v>
      </c>
      <c r="S520" s="27">
        <f t="shared" si="80"/>
        <v>0</v>
      </c>
      <c r="T520" s="32">
        <f t="shared" si="80"/>
        <v>0</v>
      </c>
      <c r="U520" s="10"/>
    </row>
    <row r="521" spans="1:21" x14ac:dyDescent="0.25">
      <c r="A521" s="10"/>
      <c r="B521" s="4">
        <f>IF(ISBLANK('INPUT | Operations'!$B526),"",COUNT('INPUT | Operations'!$B$12:$B525))</f>
        <v>514</v>
      </c>
      <c r="C521" s="27">
        <f>IF(ISNUMBER($B521),('INPUT | Operations'!$C525+'INPUT | Operations'!$C526)/2,"")</f>
        <v>344644.5</v>
      </c>
      <c r="D521" s="28">
        <f t="shared" si="81"/>
        <v>105.04764360000001</v>
      </c>
      <c r="E521" s="26">
        <f>IF(ISNUMBER($B521),'INPUT | Operations'!$B526-'INPUT | Operations'!$B525,"")</f>
        <v>1</v>
      </c>
      <c r="F521" s="32">
        <f>IF(ISNUMBER($B521),IF('INPUT | Operations'!$B526&lt;Booster_BurnTime,1,IF('INPUT | Operations'!$B525&lt;=Booster_BurnTime,(Booster_BurnTime-'INPUT | Operations'!$B525)/('INPUT | Operations'!$B526-'INPUT | Operations'!$B525),0))*'INPUT | Operations'!$E525*NumberOfBoosters*NumberOfOps*$E521,"")</f>
        <v>0</v>
      </c>
      <c r="G521" s="34">
        <f t="shared" si="82"/>
        <v>280.85624999999999</v>
      </c>
      <c r="H521" s="27">
        <f t="shared" si="83"/>
        <v>34</v>
      </c>
      <c r="I521" s="27">
        <f t="shared" si="84"/>
        <v>241</v>
      </c>
      <c r="J521" s="27">
        <f t="shared" si="85"/>
        <v>301</v>
      </c>
      <c r="K521" s="27">
        <f t="shared" si="86"/>
        <v>215</v>
      </c>
      <c r="L521" s="27">
        <f t="shared" si="87"/>
        <v>4.5383170450272035E-11</v>
      </c>
      <c r="M521" s="32">
        <f t="shared" si="88"/>
        <v>25</v>
      </c>
      <c r="N521" s="27">
        <f t="shared" si="80"/>
        <v>0</v>
      </c>
      <c r="O521" s="27">
        <f t="shared" si="80"/>
        <v>0</v>
      </c>
      <c r="P521" s="27">
        <f t="shared" si="80"/>
        <v>0</v>
      </c>
      <c r="Q521" s="27">
        <f t="shared" si="80"/>
        <v>0</v>
      </c>
      <c r="R521" s="27">
        <f t="shared" si="80"/>
        <v>0</v>
      </c>
      <c r="S521" s="27">
        <f t="shared" si="80"/>
        <v>0</v>
      </c>
      <c r="T521" s="32">
        <f t="shared" si="80"/>
        <v>0</v>
      </c>
      <c r="U521" s="10"/>
    </row>
    <row r="522" spans="1:21" x14ac:dyDescent="0.25">
      <c r="A522" s="10"/>
      <c r="B522" s="4">
        <f>IF(ISBLANK('INPUT | Operations'!$B527),"",COUNT('INPUT | Operations'!$B$12:$B526))</f>
        <v>515</v>
      </c>
      <c r="C522" s="27">
        <f>IF(ISNUMBER($B522),('INPUT | Operations'!$C526+'INPUT | Operations'!$C527)/2,"")</f>
        <v>344799.5</v>
      </c>
      <c r="D522" s="28">
        <f t="shared" si="81"/>
        <v>105.09488760000001</v>
      </c>
      <c r="E522" s="26">
        <f>IF(ISNUMBER($B522),'INPUT | Operations'!$B527-'INPUT | Operations'!$B526,"")</f>
        <v>1</v>
      </c>
      <c r="F522" s="32">
        <f>IF(ISNUMBER($B522),IF('INPUT | Operations'!$B527&lt;Booster_BurnTime,1,IF('INPUT | Operations'!$B526&lt;=Booster_BurnTime,(Booster_BurnTime-'INPUT | Operations'!$B526)/('INPUT | Operations'!$B527-'INPUT | Operations'!$B526),0))*'INPUT | Operations'!$E526*NumberOfBoosters*NumberOfOps*$E522,"")</f>
        <v>0</v>
      </c>
      <c r="G522" s="34">
        <f t="shared" si="82"/>
        <v>280.85624999999999</v>
      </c>
      <c r="H522" s="27">
        <f t="shared" si="83"/>
        <v>34</v>
      </c>
      <c r="I522" s="27">
        <f t="shared" si="84"/>
        <v>241</v>
      </c>
      <c r="J522" s="27">
        <f t="shared" si="85"/>
        <v>301</v>
      </c>
      <c r="K522" s="27">
        <f t="shared" si="86"/>
        <v>215</v>
      </c>
      <c r="L522" s="27">
        <f t="shared" si="87"/>
        <v>4.4829118795557688E-11</v>
      </c>
      <c r="M522" s="32">
        <f t="shared" si="88"/>
        <v>25</v>
      </c>
      <c r="N522" s="27">
        <f t="shared" si="80"/>
        <v>0</v>
      </c>
      <c r="O522" s="27">
        <f t="shared" si="80"/>
        <v>0</v>
      </c>
      <c r="P522" s="27">
        <f t="shared" si="80"/>
        <v>0</v>
      </c>
      <c r="Q522" s="27">
        <f t="shared" si="80"/>
        <v>0</v>
      </c>
      <c r="R522" s="27">
        <f t="shared" si="80"/>
        <v>0</v>
      </c>
      <c r="S522" s="27">
        <f t="shared" si="80"/>
        <v>0</v>
      </c>
      <c r="T522" s="32">
        <f t="shared" si="80"/>
        <v>0</v>
      </c>
      <c r="U522" s="10"/>
    </row>
    <row r="523" spans="1:21" x14ac:dyDescent="0.25">
      <c r="A523" s="10"/>
      <c r="B523" s="4">
        <f>IF(ISBLANK('INPUT | Operations'!$B528),"",COUNT('INPUT | Operations'!$B$12:$B527))</f>
        <v>516</v>
      </c>
      <c r="C523" s="27">
        <f>IF(ISNUMBER($B523),('INPUT | Operations'!$C527+'INPUT | Operations'!$C528)/2,"")</f>
        <v>344954.5</v>
      </c>
      <c r="D523" s="28">
        <f t="shared" si="81"/>
        <v>105.14213160000001</v>
      </c>
      <c r="E523" s="26">
        <f>IF(ISNUMBER($B523),'INPUT | Operations'!$B528-'INPUT | Operations'!$B527,"")</f>
        <v>1</v>
      </c>
      <c r="F523" s="32">
        <f>IF(ISNUMBER($B523),IF('INPUT | Operations'!$B528&lt;Booster_BurnTime,1,IF('INPUT | Operations'!$B527&lt;=Booster_BurnTime,(Booster_BurnTime-'INPUT | Operations'!$B527)/('INPUT | Operations'!$B528-'INPUT | Operations'!$B527),0))*'INPUT | Operations'!$E527*NumberOfBoosters*NumberOfOps*$E523,"")</f>
        <v>0</v>
      </c>
      <c r="G523" s="34">
        <f t="shared" si="82"/>
        <v>280.85624999999999</v>
      </c>
      <c r="H523" s="27">
        <f t="shared" si="83"/>
        <v>34</v>
      </c>
      <c r="I523" s="27">
        <f t="shared" si="84"/>
        <v>241</v>
      </c>
      <c r="J523" s="27">
        <f t="shared" si="85"/>
        <v>301</v>
      </c>
      <c r="K523" s="27">
        <f t="shared" si="86"/>
        <v>215</v>
      </c>
      <c r="L523" s="27">
        <f t="shared" si="87"/>
        <v>4.4281831173259589E-11</v>
      </c>
      <c r="M523" s="32">
        <f t="shared" si="88"/>
        <v>25</v>
      </c>
      <c r="N523" s="27">
        <f t="shared" si="80"/>
        <v>0</v>
      </c>
      <c r="O523" s="27">
        <f t="shared" si="80"/>
        <v>0</v>
      </c>
      <c r="P523" s="27">
        <f t="shared" si="80"/>
        <v>0</v>
      </c>
      <c r="Q523" s="27">
        <f t="shared" si="80"/>
        <v>0</v>
      </c>
      <c r="R523" s="27">
        <f t="shared" si="80"/>
        <v>0</v>
      </c>
      <c r="S523" s="27">
        <f t="shared" si="80"/>
        <v>0</v>
      </c>
      <c r="T523" s="32">
        <f t="shared" si="80"/>
        <v>0</v>
      </c>
      <c r="U523" s="10"/>
    </row>
    <row r="524" spans="1:21" x14ac:dyDescent="0.25">
      <c r="A524" s="10"/>
      <c r="B524" s="4">
        <f>IF(ISBLANK('INPUT | Operations'!$B529),"",COUNT('INPUT | Operations'!$B$12:$B528))</f>
        <v>517</v>
      </c>
      <c r="C524" s="27">
        <f>IF(ISNUMBER($B524),('INPUT | Operations'!$C528+'INPUT | Operations'!$C529)/2,"")</f>
        <v>345109.5</v>
      </c>
      <c r="D524" s="28">
        <f t="shared" si="81"/>
        <v>105.18937560000001</v>
      </c>
      <c r="E524" s="26">
        <f>IF(ISNUMBER($B524),'INPUT | Operations'!$B529-'INPUT | Operations'!$B528,"")</f>
        <v>1</v>
      </c>
      <c r="F524" s="32">
        <f>IF(ISNUMBER($B524),IF('INPUT | Operations'!$B529&lt;Booster_BurnTime,1,IF('INPUT | Operations'!$B528&lt;=Booster_BurnTime,(Booster_BurnTime-'INPUT | Operations'!$B528)/('INPUT | Operations'!$B529-'INPUT | Operations'!$B528),0))*'INPUT | Operations'!$E528*NumberOfBoosters*NumberOfOps*$E524,"")</f>
        <v>0</v>
      </c>
      <c r="G524" s="34">
        <f t="shared" si="82"/>
        <v>280.85624999999999</v>
      </c>
      <c r="H524" s="27">
        <f t="shared" si="83"/>
        <v>34</v>
      </c>
      <c r="I524" s="27">
        <f t="shared" si="84"/>
        <v>241</v>
      </c>
      <c r="J524" s="27">
        <f t="shared" si="85"/>
        <v>301</v>
      </c>
      <c r="K524" s="27">
        <f t="shared" si="86"/>
        <v>215</v>
      </c>
      <c r="L524" s="27">
        <f t="shared" si="87"/>
        <v>4.3741225005997452E-11</v>
      </c>
      <c r="M524" s="32">
        <f t="shared" si="88"/>
        <v>25</v>
      </c>
      <c r="N524" s="27">
        <f t="shared" si="80"/>
        <v>0</v>
      </c>
      <c r="O524" s="27">
        <f t="shared" si="80"/>
        <v>0</v>
      </c>
      <c r="P524" s="27">
        <f t="shared" si="80"/>
        <v>0</v>
      </c>
      <c r="Q524" s="27">
        <f t="shared" si="80"/>
        <v>0</v>
      </c>
      <c r="R524" s="27">
        <f t="shared" si="80"/>
        <v>0</v>
      </c>
      <c r="S524" s="27">
        <f t="shared" si="80"/>
        <v>0</v>
      </c>
      <c r="T524" s="32">
        <f t="shared" si="80"/>
        <v>0</v>
      </c>
      <c r="U524" s="10"/>
    </row>
    <row r="525" spans="1:21" x14ac:dyDescent="0.25">
      <c r="A525" s="10"/>
      <c r="B525" s="4" t="str">
        <f>IF(ISBLANK('INPUT | Operations'!$B530),"",COUNT('INPUT | Operations'!$B$12:$B529))</f>
        <v/>
      </c>
      <c r="C525" s="27" t="str">
        <f>IF(ISNUMBER($B525),('INPUT | Operations'!$C529+'INPUT | Operations'!$C530)/2,"")</f>
        <v/>
      </c>
      <c r="D525" s="28" t="str">
        <f t="shared" si="81"/>
        <v/>
      </c>
      <c r="E525" s="26" t="str">
        <f>IF(ISNUMBER($B525),'INPUT | Operations'!$B530-'INPUT | Operations'!$B529,"")</f>
        <v/>
      </c>
      <c r="F525" s="32" t="str">
        <f>IF(ISNUMBER($B525),IF('INPUT | Operations'!$B530&lt;Booster_BurnTime,1,IF('INPUT | Operations'!$B529&lt;=Booster_BurnTime,(Booster_BurnTime-'INPUT | Operations'!$B529)/('INPUT | Operations'!$B530-'INPUT | Operations'!$B529),0))*'INPUT | Operations'!$E529*NumberOfBoosters*NumberOfOps*$E525,"")</f>
        <v/>
      </c>
      <c r="G525" s="34" t="str">
        <f t="shared" si="82"/>
        <v/>
      </c>
      <c r="H525" s="27" t="str">
        <f t="shared" si="83"/>
        <v/>
      </c>
      <c r="I525" s="27" t="str">
        <f t="shared" si="84"/>
        <v/>
      </c>
      <c r="J525" s="27" t="str">
        <f t="shared" si="85"/>
        <v/>
      </c>
      <c r="K525" s="27" t="str">
        <f t="shared" si="86"/>
        <v/>
      </c>
      <c r="L525" s="27" t="str">
        <f t="shared" si="87"/>
        <v/>
      </c>
      <c r="M525" s="32" t="str">
        <f t="shared" si="88"/>
        <v/>
      </c>
      <c r="N525" s="27" t="str">
        <f t="shared" si="80"/>
        <v/>
      </c>
      <c r="O525" s="27" t="str">
        <f t="shared" si="80"/>
        <v/>
      </c>
      <c r="P525" s="27" t="str">
        <f t="shared" si="80"/>
        <v/>
      </c>
      <c r="Q525" s="27" t="str">
        <f t="shared" si="80"/>
        <v/>
      </c>
      <c r="R525" s="27" t="str">
        <f t="shared" si="80"/>
        <v/>
      </c>
      <c r="S525" s="27" t="str">
        <f t="shared" si="80"/>
        <v/>
      </c>
      <c r="T525" s="32" t="str">
        <f t="shared" si="80"/>
        <v/>
      </c>
      <c r="U525" s="10"/>
    </row>
    <row r="526" spans="1:21" x14ac:dyDescent="0.25">
      <c r="A526" s="10"/>
      <c r="B526" s="4" t="str">
        <f>IF(ISBLANK('INPUT | Operations'!$B531),"",COUNT('INPUT | Operations'!$B$12:$B530))</f>
        <v/>
      </c>
      <c r="C526" s="27" t="str">
        <f>IF(ISNUMBER($B526),('INPUT | Operations'!$C530+'INPUT | Operations'!$C531)/2,"")</f>
        <v/>
      </c>
      <c r="D526" s="28" t="str">
        <f t="shared" si="81"/>
        <v/>
      </c>
      <c r="E526" s="26" t="str">
        <f>IF(ISNUMBER($B526),'INPUT | Operations'!$B531-'INPUT | Operations'!$B530,"")</f>
        <v/>
      </c>
      <c r="F526" s="32" t="str">
        <f>IF(ISNUMBER($B526),IF('INPUT | Operations'!$B531&lt;Booster_BurnTime,1,IF('INPUT | Operations'!$B530&lt;=Booster_BurnTime,(Booster_BurnTime-'INPUT | Operations'!$B530)/('INPUT | Operations'!$B531-'INPUT | Operations'!$B530),0))*'INPUT | Operations'!$E530*NumberOfBoosters*NumberOfOps*$E526,"")</f>
        <v/>
      </c>
      <c r="G526" s="34" t="str">
        <f t="shared" si="82"/>
        <v/>
      </c>
      <c r="H526" s="27" t="str">
        <f t="shared" si="83"/>
        <v/>
      </c>
      <c r="I526" s="27" t="str">
        <f t="shared" si="84"/>
        <v/>
      </c>
      <c r="J526" s="27" t="str">
        <f t="shared" si="85"/>
        <v/>
      </c>
      <c r="K526" s="27" t="str">
        <f t="shared" si="86"/>
        <v/>
      </c>
      <c r="L526" s="27" t="str">
        <f t="shared" si="87"/>
        <v/>
      </c>
      <c r="M526" s="32" t="str">
        <f t="shared" si="88"/>
        <v/>
      </c>
      <c r="N526" s="27" t="str">
        <f t="shared" si="80"/>
        <v/>
      </c>
      <c r="O526" s="27" t="str">
        <f t="shared" si="80"/>
        <v/>
      </c>
      <c r="P526" s="27" t="str">
        <f t="shared" si="80"/>
        <v/>
      </c>
      <c r="Q526" s="27" t="str">
        <f t="shared" si="80"/>
        <v/>
      </c>
      <c r="R526" s="27" t="str">
        <f t="shared" si="80"/>
        <v/>
      </c>
      <c r="S526" s="27" t="str">
        <f t="shared" si="80"/>
        <v/>
      </c>
      <c r="T526" s="32" t="str">
        <f t="shared" si="80"/>
        <v/>
      </c>
      <c r="U526" s="10"/>
    </row>
    <row r="527" spans="1:21" x14ac:dyDescent="0.25">
      <c r="A527" s="10"/>
      <c r="B527" s="4" t="str">
        <f>IF(ISBLANK('INPUT | Operations'!$B532),"",COUNT('INPUT | Operations'!$B$12:$B531))</f>
        <v/>
      </c>
      <c r="C527" s="27" t="str">
        <f>IF(ISNUMBER($B527),('INPUT | Operations'!$C531+'INPUT | Operations'!$C532)/2,"")</f>
        <v/>
      </c>
      <c r="D527" s="28" t="str">
        <f t="shared" si="81"/>
        <v/>
      </c>
      <c r="E527" s="26" t="str">
        <f>IF(ISNUMBER($B527),'INPUT | Operations'!$B532-'INPUT | Operations'!$B531,"")</f>
        <v/>
      </c>
      <c r="F527" s="32" t="str">
        <f>IF(ISNUMBER($B527),IF('INPUT | Operations'!$B532&lt;Booster_BurnTime,1,IF('INPUT | Operations'!$B531&lt;=Booster_BurnTime,(Booster_BurnTime-'INPUT | Operations'!$B531)/('INPUT | Operations'!$B532-'INPUT | Operations'!$B531),0))*'INPUT | Operations'!$E531*NumberOfBoosters*NumberOfOps*$E527,"")</f>
        <v/>
      </c>
      <c r="G527" s="34" t="str">
        <f t="shared" si="82"/>
        <v/>
      </c>
      <c r="H527" s="27" t="str">
        <f t="shared" si="83"/>
        <v/>
      </c>
      <c r="I527" s="27" t="str">
        <f t="shared" si="84"/>
        <v/>
      </c>
      <c r="J527" s="27" t="str">
        <f t="shared" si="85"/>
        <v/>
      </c>
      <c r="K527" s="27" t="str">
        <f t="shared" si="86"/>
        <v/>
      </c>
      <c r="L527" s="27" t="str">
        <f t="shared" si="87"/>
        <v/>
      </c>
      <c r="M527" s="32" t="str">
        <f t="shared" si="88"/>
        <v/>
      </c>
      <c r="N527" s="27" t="str">
        <f t="shared" si="80"/>
        <v/>
      </c>
      <c r="O527" s="27" t="str">
        <f t="shared" si="80"/>
        <v/>
      </c>
      <c r="P527" s="27" t="str">
        <f t="shared" si="80"/>
        <v/>
      </c>
      <c r="Q527" s="27" t="str">
        <f t="shared" si="80"/>
        <v/>
      </c>
      <c r="R527" s="27" t="str">
        <f t="shared" si="80"/>
        <v/>
      </c>
      <c r="S527" s="27" t="str">
        <f t="shared" si="80"/>
        <v/>
      </c>
      <c r="T527" s="32" t="str">
        <f t="shared" si="80"/>
        <v/>
      </c>
      <c r="U527" s="10"/>
    </row>
    <row r="528" spans="1:21" x14ac:dyDescent="0.25">
      <c r="A528" s="10"/>
      <c r="B528" s="4" t="str">
        <f>IF(ISBLANK('INPUT | Operations'!$B533),"",COUNT('INPUT | Operations'!$B$12:$B532))</f>
        <v/>
      </c>
      <c r="C528" s="27" t="str">
        <f>IF(ISNUMBER($B528),('INPUT | Operations'!$C532+'INPUT | Operations'!$C533)/2,"")</f>
        <v/>
      </c>
      <c r="D528" s="28" t="str">
        <f t="shared" si="81"/>
        <v/>
      </c>
      <c r="E528" s="26" t="str">
        <f>IF(ISNUMBER($B528),'INPUT | Operations'!$B533-'INPUT | Operations'!$B532,"")</f>
        <v/>
      </c>
      <c r="F528" s="32" t="str">
        <f>IF(ISNUMBER($B528),IF('INPUT | Operations'!$B533&lt;Booster_BurnTime,1,IF('INPUT | Operations'!$B532&lt;=Booster_BurnTime,(Booster_BurnTime-'INPUT | Operations'!$B532)/('INPUT | Operations'!$B533-'INPUT | Operations'!$B532),0))*'INPUT | Operations'!$E532*NumberOfBoosters*NumberOfOps*$E528,"")</f>
        <v/>
      </c>
      <c r="G528" s="34" t="str">
        <f t="shared" si="82"/>
        <v/>
      </c>
      <c r="H528" s="27" t="str">
        <f t="shared" si="83"/>
        <v/>
      </c>
      <c r="I528" s="27" t="str">
        <f t="shared" si="84"/>
        <v/>
      </c>
      <c r="J528" s="27" t="str">
        <f t="shared" si="85"/>
        <v/>
      </c>
      <c r="K528" s="27" t="str">
        <f t="shared" si="86"/>
        <v/>
      </c>
      <c r="L528" s="27" t="str">
        <f t="shared" si="87"/>
        <v/>
      </c>
      <c r="M528" s="32" t="str">
        <f t="shared" si="88"/>
        <v/>
      </c>
      <c r="N528" s="27" t="str">
        <f t="shared" si="80"/>
        <v/>
      </c>
      <c r="O528" s="27" t="str">
        <f t="shared" si="80"/>
        <v/>
      </c>
      <c r="P528" s="27" t="str">
        <f t="shared" si="80"/>
        <v/>
      </c>
      <c r="Q528" s="27" t="str">
        <f t="shared" si="80"/>
        <v/>
      </c>
      <c r="R528" s="27" t="str">
        <f t="shared" si="80"/>
        <v/>
      </c>
      <c r="S528" s="27" t="str">
        <f t="shared" si="80"/>
        <v/>
      </c>
      <c r="T528" s="32" t="str">
        <f t="shared" si="80"/>
        <v/>
      </c>
      <c r="U528" s="10"/>
    </row>
    <row r="529" spans="1:21" x14ac:dyDescent="0.25">
      <c r="A529" s="10"/>
      <c r="B529" s="4" t="str">
        <f>IF(ISBLANK('INPUT | Operations'!$B534),"",COUNT('INPUT | Operations'!$B$12:$B533))</f>
        <v/>
      </c>
      <c r="C529" s="27" t="str">
        <f>IF(ISNUMBER($B529),('INPUT | Operations'!$C533+'INPUT | Operations'!$C534)/2,"")</f>
        <v/>
      </c>
      <c r="D529" s="28" t="str">
        <f t="shared" si="81"/>
        <v/>
      </c>
      <c r="E529" s="26" t="str">
        <f>IF(ISNUMBER($B529),'INPUT | Operations'!$B534-'INPUT | Operations'!$B533,"")</f>
        <v/>
      </c>
      <c r="F529" s="32" t="str">
        <f>IF(ISNUMBER($B529),IF('INPUT | Operations'!$B534&lt;Booster_BurnTime,1,IF('INPUT | Operations'!$B533&lt;=Booster_BurnTime,(Booster_BurnTime-'INPUT | Operations'!$B533)/('INPUT | Operations'!$B534-'INPUT | Operations'!$B533),0))*'INPUT | Operations'!$E533*NumberOfBoosters*NumberOfOps*$E529,"")</f>
        <v/>
      </c>
      <c r="G529" s="34" t="str">
        <f t="shared" si="82"/>
        <v/>
      </c>
      <c r="H529" s="27" t="str">
        <f t="shared" si="83"/>
        <v/>
      </c>
      <c r="I529" s="27" t="str">
        <f t="shared" si="84"/>
        <v/>
      </c>
      <c r="J529" s="27" t="str">
        <f t="shared" si="85"/>
        <v/>
      </c>
      <c r="K529" s="27" t="str">
        <f t="shared" si="86"/>
        <v/>
      </c>
      <c r="L529" s="27" t="str">
        <f t="shared" si="87"/>
        <v/>
      </c>
      <c r="M529" s="32" t="str">
        <f t="shared" si="88"/>
        <v/>
      </c>
      <c r="N529" s="27" t="str">
        <f t="shared" si="80"/>
        <v/>
      </c>
      <c r="O529" s="27" t="str">
        <f t="shared" si="80"/>
        <v/>
      </c>
      <c r="P529" s="27" t="str">
        <f t="shared" si="80"/>
        <v/>
      </c>
      <c r="Q529" s="27" t="str">
        <f t="shared" si="80"/>
        <v/>
      </c>
      <c r="R529" s="27" t="str">
        <f t="shared" si="80"/>
        <v/>
      </c>
      <c r="S529" s="27" t="str">
        <f t="shared" si="80"/>
        <v/>
      </c>
      <c r="T529" s="32" t="str">
        <f t="shared" si="80"/>
        <v/>
      </c>
      <c r="U529" s="10"/>
    </row>
    <row r="530" spans="1:21" x14ac:dyDescent="0.25">
      <c r="A530" s="10"/>
      <c r="B530" s="4" t="str">
        <f>IF(ISBLANK('INPUT | Operations'!$B535),"",COUNT('INPUT | Operations'!$B$12:$B534))</f>
        <v/>
      </c>
      <c r="C530" s="27" t="str">
        <f>IF(ISNUMBER($B530),('INPUT | Operations'!$C534+'INPUT | Operations'!$C535)/2,"")</f>
        <v/>
      </c>
      <c r="D530" s="28" t="str">
        <f t="shared" si="81"/>
        <v/>
      </c>
      <c r="E530" s="26" t="str">
        <f>IF(ISNUMBER($B530),'INPUT | Operations'!$B535-'INPUT | Operations'!$B534,"")</f>
        <v/>
      </c>
      <c r="F530" s="32" t="str">
        <f>IF(ISNUMBER($B530),IF('INPUT | Operations'!$B535&lt;Booster_BurnTime,1,IF('INPUT | Operations'!$B534&lt;=Booster_BurnTime,(Booster_BurnTime-'INPUT | Operations'!$B534)/('INPUT | Operations'!$B535-'INPUT | Operations'!$B534),0))*'INPUT | Operations'!$E534*NumberOfBoosters*NumberOfOps*$E530,"")</f>
        <v/>
      </c>
      <c r="G530" s="34" t="str">
        <f t="shared" si="82"/>
        <v/>
      </c>
      <c r="H530" s="27" t="str">
        <f t="shared" si="83"/>
        <v/>
      </c>
      <c r="I530" s="27" t="str">
        <f t="shared" si="84"/>
        <v/>
      </c>
      <c r="J530" s="27" t="str">
        <f t="shared" si="85"/>
        <v/>
      </c>
      <c r="K530" s="27" t="str">
        <f t="shared" si="86"/>
        <v/>
      </c>
      <c r="L530" s="27" t="str">
        <f t="shared" si="87"/>
        <v/>
      </c>
      <c r="M530" s="32" t="str">
        <f t="shared" si="88"/>
        <v/>
      </c>
      <c r="N530" s="27" t="str">
        <f t="shared" si="80"/>
        <v/>
      </c>
      <c r="O530" s="27" t="str">
        <f t="shared" si="80"/>
        <v/>
      </c>
      <c r="P530" s="27" t="str">
        <f t="shared" si="80"/>
        <v/>
      </c>
      <c r="Q530" s="27" t="str">
        <f t="shared" si="80"/>
        <v/>
      </c>
      <c r="R530" s="27" t="str">
        <f t="shared" si="80"/>
        <v/>
      </c>
      <c r="S530" s="27" t="str">
        <f t="shared" si="80"/>
        <v/>
      </c>
      <c r="T530" s="32" t="str">
        <f t="shared" si="80"/>
        <v/>
      </c>
      <c r="U530" s="10"/>
    </row>
    <row r="531" spans="1:21" x14ac:dyDescent="0.25">
      <c r="A531" s="10"/>
      <c r="B531" s="4" t="str">
        <f>IF(ISBLANK('INPUT | Operations'!$B536),"",COUNT('INPUT | Operations'!$B$12:$B535))</f>
        <v/>
      </c>
      <c r="C531" s="27" t="str">
        <f>IF(ISNUMBER($B531),('INPUT | Operations'!$C535+'INPUT | Operations'!$C536)/2,"")</f>
        <v/>
      </c>
      <c r="D531" s="28" t="str">
        <f t="shared" si="81"/>
        <v/>
      </c>
      <c r="E531" s="26" t="str">
        <f>IF(ISNUMBER($B531),'INPUT | Operations'!$B536-'INPUT | Operations'!$B535,"")</f>
        <v/>
      </c>
      <c r="F531" s="32" t="str">
        <f>IF(ISNUMBER($B531),IF('INPUT | Operations'!$B536&lt;Booster_BurnTime,1,IF('INPUT | Operations'!$B535&lt;=Booster_BurnTime,(Booster_BurnTime-'INPUT | Operations'!$B535)/('INPUT | Operations'!$B536-'INPUT | Operations'!$B535),0))*'INPUT | Operations'!$E535*NumberOfBoosters*NumberOfOps*$E531,"")</f>
        <v/>
      </c>
      <c r="G531" s="34" t="str">
        <f t="shared" si="82"/>
        <v/>
      </c>
      <c r="H531" s="27" t="str">
        <f t="shared" si="83"/>
        <v/>
      </c>
      <c r="I531" s="27" t="str">
        <f t="shared" si="84"/>
        <v/>
      </c>
      <c r="J531" s="27" t="str">
        <f t="shared" si="85"/>
        <v/>
      </c>
      <c r="K531" s="27" t="str">
        <f t="shared" si="86"/>
        <v/>
      </c>
      <c r="L531" s="27" t="str">
        <f t="shared" si="87"/>
        <v/>
      </c>
      <c r="M531" s="32" t="str">
        <f t="shared" si="88"/>
        <v/>
      </c>
      <c r="N531" s="27" t="str">
        <f t="shared" si="80"/>
        <v/>
      </c>
      <c r="O531" s="27" t="str">
        <f t="shared" si="80"/>
        <v/>
      </c>
      <c r="P531" s="27" t="str">
        <f t="shared" si="80"/>
        <v/>
      </c>
      <c r="Q531" s="27" t="str">
        <f t="shared" si="80"/>
        <v/>
      </c>
      <c r="R531" s="27" t="str">
        <f t="shared" si="80"/>
        <v/>
      </c>
      <c r="S531" s="27" t="str">
        <f t="shared" si="80"/>
        <v/>
      </c>
      <c r="T531" s="32" t="str">
        <f t="shared" si="80"/>
        <v/>
      </c>
      <c r="U531" s="10"/>
    </row>
    <row r="532" spans="1:21" x14ac:dyDescent="0.25">
      <c r="A532" s="10"/>
      <c r="B532" s="4" t="str">
        <f>IF(ISBLANK('INPUT | Operations'!$B537),"",COUNT('INPUT | Operations'!$B$12:$B536))</f>
        <v/>
      </c>
      <c r="C532" s="27" t="str">
        <f>IF(ISNUMBER($B532),('INPUT | Operations'!$C536+'INPUT | Operations'!$C537)/2,"")</f>
        <v/>
      </c>
      <c r="D532" s="28" t="str">
        <f t="shared" si="81"/>
        <v/>
      </c>
      <c r="E532" s="26" t="str">
        <f>IF(ISNUMBER($B532),'INPUT | Operations'!$B537-'INPUT | Operations'!$B536,"")</f>
        <v/>
      </c>
      <c r="F532" s="32" t="str">
        <f>IF(ISNUMBER($B532),IF('INPUT | Operations'!$B537&lt;Booster_BurnTime,1,IF('INPUT | Operations'!$B536&lt;=Booster_BurnTime,(Booster_BurnTime-'INPUT | Operations'!$B536)/('INPUT | Operations'!$B537-'INPUT | Operations'!$B536),0))*'INPUT | Operations'!$E536*NumberOfBoosters*NumberOfOps*$E532,"")</f>
        <v/>
      </c>
      <c r="G532" s="34" t="str">
        <f t="shared" si="82"/>
        <v/>
      </c>
      <c r="H532" s="27" t="str">
        <f t="shared" si="83"/>
        <v/>
      </c>
      <c r="I532" s="27" t="str">
        <f t="shared" si="84"/>
        <v/>
      </c>
      <c r="J532" s="27" t="str">
        <f t="shared" si="85"/>
        <v/>
      </c>
      <c r="K532" s="27" t="str">
        <f t="shared" si="86"/>
        <v/>
      </c>
      <c r="L532" s="27" t="str">
        <f t="shared" si="87"/>
        <v/>
      </c>
      <c r="M532" s="32" t="str">
        <f t="shared" si="88"/>
        <v/>
      </c>
      <c r="N532" s="27" t="str">
        <f t="shared" si="80"/>
        <v/>
      </c>
      <c r="O532" s="27" t="str">
        <f t="shared" si="80"/>
        <v/>
      </c>
      <c r="P532" s="27" t="str">
        <f t="shared" si="80"/>
        <v/>
      </c>
      <c r="Q532" s="27" t="str">
        <f t="shared" si="80"/>
        <v/>
      </c>
      <c r="R532" s="27" t="str">
        <f t="shared" si="80"/>
        <v/>
      </c>
      <c r="S532" s="27" t="str">
        <f t="shared" si="80"/>
        <v/>
      </c>
      <c r="T532" s="32" t="str">
        <f t="shared" si="80"/>
        <v/>
      </c>
      <c r="U532" s="10"/>
    </row>
    <row r="533" spans="1:21" x14ac:dyDescent="0.25">
      <c r="A533" s="10"/>
      <c r="B533" s="4" t="str">
        <f>IF(ISBLANK('INPUT | Operations'!$B538),"",COUNT('INPUT | Operations'!$B$12:$B537))</f>
        <v/>
      </c>
      <c r="C533" s="27" t="str">
        <f>IF(ISNUMBER($B533),('INPUT | Operations'!$C537+'INPUT | Operations'!$C538)/2,"")</f>
        <v/>
      </c>
      <c r="D533" s="28" t="str">
        <f t="shared" si="81"/>
        <v/>
      </c>
      <c r="E533" s="26" t="str">
        <f>IF(ISNUMBER($B533),'INPUT | Operations'!$B538-'INPUT | Operations'!$B537,"")</f>
        <v/>
      </c>
      <c r="F533" s="32" t="str">
        <f>IF(ISNUMBER($B533),IF('INPUT | Operations'!$B538&lt;Booster_BurnTime,1,IF('INPUT | Operations'!$B537&lt;=Booster_BurnTime,(Booster_BurnTime-'INPUT | Operations'!$B537)/('INPUT | Operations'!$B538-'INPUT | Operations'!$B537),0))*'INPUT | Operations'!$E537*NumberOfBoosters*NumberOfOps*$E533,"")</f>
        <v/>
      </c>
      <c r="G533" s="34" t="str">
        <f t="shared" si="82"/>
        <v/>
      </c>
      <c r="H533" s="27" t="str">
        <f t="shared" si="83"/>
        <v/>
      </c>
      <c r="I533" s="27" t="str">
        <f t="shared" si="84"/>
        <v/>
      </c>
      <c r="J533" s="27" t="str">
        <f t="shared" si="85"/>
        <v/>
      </c>
      <c r="K533" s="27" t="str">
        <f t="shared" si="86"/>
        <v/>
      </c>
      <c r="L533" s="27" t="str">
        <f t="shared" si="87"/>
        <v/>
      </c>
      <c r="M533" s="32" t="str">
        <f t="shared" si="88"/>
        <v/>
      </c>
      <c r="N533" s="27" t="str">
        <f t="shared" si="80"/>
        <v/>
      </c>
      <c r="O533" s="27" t="str">
        <f t="shared" si="80"/>
        <v/>
      </c>
      <c r="P533" s="27" t="str">
        <f t="shared" si="80"/>
        <v/>
      </c>
      <c r="Q533" s="27" t="str">
        <f t="shared" si="80"/>
        <v/>
      </c>
      <c r="R533" s="27" t="str">
        <f t="shared" si="80"/>
        <v/>
      </c>
      <c r="S533" s="27" t="str">
        <f t="shared" si="80"/>
        <v/>
      </c>
      <c r="T533" s="32" t="str">
        <f t="shared" si="80"/>
        <v/>
      </c>
      <c r="U533" s="10"/>
    </row>
    <row r="534" spans="1:21" x14ac:dyDescent="0.25">
      <c r="A534" s="10"/>
      <c r="B534" s="4" t="str">
        <f>IF(ISBLANK('INPUT | Operations'!$B539),"",COUNT('INPUT | Operations'!$B$12:$B538))</f>
        <v/>
      </c>
      <c r="C534" s="27" t="str">
        <f>IF(ISNUMBER($B534),('INPUT | Operations'!$C538+'INPUT | Operations'!$C539)/2,"")</f>
        <v/>
      </c>
      <c r="D534" s="28" t="str">
        <f t="shared" si="81"/>
        <v/>
      </c>
      <c r="E534" s="26" t="str">
        <f>IF(ISNUMBER($B534),'INPUT | Operations'!$B539-'INPUT | Operations'!$B538,"")</f>
        <v/>
      </c>
      <c r="F534" s="32" t="str">
        <f>IF(ISNUMBER($B534),IF('INPUT | Operations'!$B539&lt;Booster_BurnTime,1,IF('INPUT | Operations'!$B538&lt;=Booster_BurnTime,(Booster_BurnTime-'INPUT | Operations'!$B538)/('INPUT | Operations'!$B539-'INPUT | Operations'!$B538),0))*'INPUT | Operations'!$E538*NumberOfBoosters*NumberOfOps*$E534,"")</f>
        <v/>
      </c>
      <c r="G534" s="34" t="str">
        <f t="shared" si="82"/>
        <v/>
      </c>
      <c r="H534" s="27" t="str">
        <f t="shared" si="83"/>
        <v/>
      </c>
      <c r="I534" s="27" t="str">
        <f t="shared" si="84"/>
        <v/>
      </c>
      <c r="J534" s="27" t="str">
        <f t="shared" si="85"/>
        <v/>
      </c>
      <c r="K534" s="27" t="str">
        <f t="shared" si="86"/>
        <v/>
      </c>
      <c r="L534" s="27" t="str">
        <f t="shared" si="87"/>
        <v/>
      </c>
      <c r="M534" s="32" t="str">
        <f t="shared" si="88"/>
        <v/>
      </c>
      <c r="N534" s="27" t="str">
        <f t="shared" si="80"/>
        <v/>
      </c>
      <c r="O534" s="27" t="str">
        <f t="shared" si="80"/>
        <v/>
      </c>
      <c r="P534" s="27" t="str">
        <f t="shared" si="80"/>
        <v/>
      </c>
      <c r="Q534" s="27" t="str">
        <f t="shared" si="80"/>
        <v/>
      </c>
      <c r="R534" s="27" t="str">
        <f t="shared" si="80"/>
        <v/>
      </c>
      <c r="S534" s="27" t="str">
        <f t="shared" si="80"/>
        <v/>
      </c>
      <c r="T534" s="32" t="str">
        <f t="shared" si="80"/>
        <v/>
      </c>
      <c r="U534" s="10"/>
    </row>
    <row r="535" spans="1:21" x14ac:dyDescent="0.25">
      <c r="A535" s="10"/>
      <c r="B535" s="4" t="str">
        <f>IF(ISBLANK('INPUT | Operations'!$B540),"",COUNT('INPUT | Operations'!$B$12:$B539))</f>
        <v/>
      </c>
      <c r="C535" s="27" t="str">
        <f>IF(ISNUMBER($B535),('INPUT | Operations'!$C539+'INPUT | Operations'!$C540)/2,"")</f>
        <v/>
      </c>
      <c r="D535" s="28" t="str">
        <f t="shared" si="81"/>
        <v/>
      </c>
      <c r="E535" s="26" t="str">
        <f>IF(ISNUMBER($B535),'INPUT | Operations'!$B540-'INPUT | Operations'!$B539,"")</f>
        <v/>
      </c>
      <c r="F535" s="32" t="str">
        <f>IF(ISNUMBER($B535),IF('INPUT | Operations'!$B540&lt;Booster_BurnTime,1,IF('INPUT | Operations'!$B539&lt;=Booster_BurnTime,(Booster_BurnTime-'INPUT | Operations'!$B539)/('INPUT | Operations'!$B540-'INPUT | Operations'!$B539),0))*'INPUT | Operations'!$E539*NumberOfBoosters*NumberOfOps*$E535,"")</f>
        <v/>
      </c>
      <c r="G535" s="34" t="str">
        <f t="shared" si="82"/>
        <v/>
      </c>
      <c r="H535" s="27" t="str">
        <f t="shared" si="83"/>
        <v/>
      </c>
      <c r="I535" s="27" t="str">
        <f t="shared" si="84"/>
        <v/>
      </c>
      <c r="J535" s="27" t="str">
        <f t="shared" si="85"/>
        <v/>
      </c>
      <c r="K535" s="27" t="str">
        <f t="shared" si="86"/>
        <v/>
      </c>
      <c r="L535" s="27" t="str">
        <f t="shared" si="87"/>
        <v/>
      </c>
      <c r="M535" s="32" t="str">
        <f t="shared" si="88"/>
        <v/>
      </c>
      <c r="N535" s="27" t="str">
        <f t="shared" si="80"/>
        <v/>
      </c>
      <c r="O535" s="27" t="str">
        <f t="shared" si="80"/>
        <v/>
      </c>
      <c r="P535" s="27" t="str">
        <f t="shared" si="80"/>
        <v/>
      </c>
      <c r="Q535" s="27" t="str">
        <f t="shared" si="80"/>
        <v/>
      </c>
      <c r="R535" s="27" t="str">
        <f t="shared" si="80"/>
        <v/>
      </c>
      <c r="S535" s="27" t="str">
        <f t="shared" si="80"/>
        <v/>
      </c>
      <c r="T535" s="32" t="str">
        <f t="shared" si="80"/>
        <v/>
      </c>
      <c r="U535" s="10"/>
    </row>
    <row r="536" spans="1:21" x14ac:dyDescent="0.25">
      <c r="A536" s="10"/>
      <c r="B536" s="4" t="str">
        <f>IF(ISBLANK('INPUT | Operations'!$B541),"",COUNT('INPUT | Operations'!$B$12:$B540))</f>
        <v/>
      </c>
      <c r="C536" s="27" t="str">
        <f>IF(ISNUMBER($B536),('INPUT | Operations'!$C540+'INPUT | Operations'!$C541)/2,"")</f>
        <v/>
      </c>
      <c r="D536" s="28" t="str">
        <f t="shared" si="81"/>
        <v/>
      </c>
      <c r="E536" s="26" t="str">
        <f>IF(ISNUMBER($B536),'INPUT | Operations'!$B541-'INPUT | Operations'!$B540,"")</f>
        <v/>
      </c>
      <c r="F536" s="32" t="str">
        <f>IF(ISNUMBER($B536),IF('INPUT | Operations'!$B541&lt;Booster_BurnTime,1,IF('INPUT | Operations'!$B540&lt;=Booster_BurnTime,(Booster_BurnTime-'INPUT | Operations'!$B540)/('INPUT | Operations'!$B541-'INPUT | Operations'!$B540),0))*'INPUT | Operations'!$E540*NumberOfBoosters*NumberOfOps*$E536,"")</f>
        <v/>
      </c>
      <c r="G536" s="34" t="str">
        <f t="shared" si="82"/>
        <v/>
      </c>
      <c r="H536" s="27" t="str">
        <f t="shared" si="83"/>
        <v/>
      </c>
      <c r="I536" s="27" t="str">
        <f t="shared" si="84"/>
        <v/>
      </c>
      <c r="J536" s="27" t="str">
        <f t="shared" si="85"/>
        <v/>
      </c>
      <c r="K536" s="27" t="str">
        <f t="shared" si="86"/>
        <v/>
      </c>
      <c r="L536" s="27" t="str">
        <f t="shared" si="87"/>
        <v/>
      </c>
      <c r="M536" s="32" t="str">
        <f t="shared" si="88"/>
        <v/>
      </c>
      <c r="N536" s="27" t="str">
        <f t="shared" si="80"/>
        <v/>
      </c>
      <c r="O536" s="27" t="str">
        <f t="shared" si="80"/>
        <v/>
      </c>
      <c r="P536" s="27" t="str">
        <f t="shared" si="80"/>
        <v/>
      </c>
      <c r="Q536" s="27" t="str">
        <f t="shared" si="80"/>
        <v/>
      </c>
      <c r="R536" s="27" t="str">
        <f t="shared" si="80"/>
        <v/>
      </c>
      <c r="S536" s="27" t="str">
        <f t="shared" si="80"/>
        <v/>
      </c>
      <c r="T536" s="32" t="str">
        <f t="shared" si="80"/>
        <v/>
      </c>
      <c r="U536" s="10"/>
    </row>
    <row r="537" spans="1:21" x14ac:dyDescent="0.25">
      <c r="A537" s="10"/>
      <c r="B537" s="4" t="str">
        <f>IF(ISBLANK('INPUT | Operations'!$B542),"",COUNT('INPUT | Operations'!$B$12:$B541))</f>
        <v/>
      </c>
      <c r="C537" s="27" t="str">
        <f>IF(ISNUMBER($B537),('INPUT | Operations'!$C541+'INPUT | Operations'!$C542)/2,"")</f>
        <v/>
      </c>
      <c r="D537" s="28" t="str">
        <f t="shared" si="81"/>
        <v/>
      </c>
      <c r="E537" s="26" t="str">
        <f>IF(ISNUMBER($B537),'INPUT | Operations'!$B542-'INPUT | Operations'!$B541,"")</f>
        <v/>
      </c>
      <c r="F537" s="32" t="str">
        <f>IF(ISNUMBER($B537),IF('INPUT | Operations'!$B542&lt;Booster_BurnTime,1,IF('INPUT | Operations'!$B541&lt;=Booster_BurnTime,(Booster_BurnTime-'INPUT | Operations'!$B541)/('INPUT | Operations'!$B542-'INPUT | Operations'!$B541),0))*'INPUT | Operations'!$E541*NumberOfBoosters*NumberOfOps*$E537,"")</f>
        <v/>
      </c>
      <c r="G537" s="34" t="str">
        <f t="shared" si="82"/>
        <v/>
      </c>
      <c r="H537" s="27" t="str">
        <f t="shared" si="83"/>
        <v/>
      </c>
      <c r="I537" s="27" t="str">
        <f t="shared" si="84"/>
        <v/>
      </c>
      <c r="J537" s="27" t="str">
        <f t="shared" si="85"/>
        <v/>
      </c>
      <c r="K537" s="27" t="str">
        <f t="shared" si="86"/>
        <v/>
      </c>
      <c r="L537" s="27" t="str">
        <f t="shared" si="87"/>
        <v/>
      </c>
      <c r="M537" s="32" t="str">
        <f t="shared" si="88"/>
        <v/>
      </c>
      <c r="N537" s="27" t="str">
        <f t="shared" si="80"/>
        <v/>
      </c>
      <c r="O537" s="27" t="str">
        <f t="shared" si="80"/>
        <v/>
      </c>
      <c r="P537" s="27" t="str">
        <f t="shared" si="80"/>
        <v/>
      </c>
      <c r="Q537" s="27" t="str">
        <f t="shared" si="80"/>
        <v/>
      </c>
      <c r="R537" s="27" t="str">
        <f t="shared" si="80"/>
        <v/>
      </c>
      <c r="S537" s="27" t="str">
        <f t="shared" si="80"/>
        <v/>
      </c>
      <c r="T537" s="32" t="str">
        <f t="shared" si="80"/>
        <v/>
      </c>
      <c r="U537" s="10"/>
    </row>
    <row r="538" spans="1:21" x14ac:dyDescent="0.25">
      <c r="A538" s="10"/>
      <c r="B538" s="4" t="str">
        <f>IF(ISBLANK('INPUT | Operations'!$B543),"",COUNT('INPUT | Operations'!$B$12:$B542))</f>
        <v/>
      </c>
      <c r="C538" s="27" t="str">
        <f>IF(ISNUMBER($B538),('INPUT | Operations'!$C542+'INPUT | Operations'!$C543)/2,"")</f>
        <v/>
      </c>
      <c r="D538" s="28" t="str">
        <f t="shared" si="81"/>
        <v/>
      </c>
      <c r="E538" s="26" t="str">
        <f>IF(ISNUMBER($B538),'INPUT | Operations'!$B543-'INPUT | Operations'!$B542,"")</f>
        <v/>
      </c>
      <c r="F538" s="32" t="str">
        <f>IF(ISNUMBER($B538),IF('INPUT | Operations'!$B543&lt;Booster_BurnTime,1,IF('INPUT | Operations'!$B542&lt;=Booster_BurnTime,(Booster_BurnTime-'INPUT | Operations'!$B542)/('INPUT | Operations'!$B543-'INPUT | Operations'!$B542),0))*'INPUT | Operations'!$E542*NumberOfBoosters*NumberOfOps*$E538,"")</f>
        <v/>
      </c>
      <c r="G538" s="34" t="str">
        <f t="shared" si="82"/>
        <v/>
      </c>
      <c r="H538" s="27" t="str">
        <f t="shared" si="83"/>
        <v/>
      </c>
      <c r="I538" s="27" t="str">
        <f t="shared" si="84"/>
        <v/>
      </c>
      <c r="J538" s="27" t="str">
        <f t="shared" si="85"/>
        <v/>
      </c>
      <c r="K538" s="27" t="str">
        <f t="shared" si="86"/>
        <v/>
      </c>
      <c r="L538" s="27" t="str">
        <f t="shared" si="87"/>
        <v/>
      </c>
      <c r="M538" s="32" t="str">
        <f t="shared" si="88"/>
        <v/>
      </c>
      <c r="N538" s="27" t="str">
        <f t="shared" si="80"/>
        <v/>
      </c>
      <c r="O538" s="27" t="str">
        <f t="shared" si="80"/>
        <v/>
      </c>
      <c r="P538" s="27" t="str">
        <f t="shared" si="80"/>
        <v/>
      </c>
      <c r="Q538" s="27" t="str">
        <f t="shared" si="80"/>
        <v/>
      </c>
      <c r="R538" s="27" t="str">
        <f t="shared" si="80"/>
        <v/>
      </c>
      <c r="S538" s="27" t="str">
        <f t="shared" si="80"/>
        <v/>
      </c>
      <c r="T538" s="32" t="str">
        <f t="shared" si="80"/>
        <v/>
      </c>
      <c r="U538" s="10"/>
    </row>
    <row r="539" spans="1:21" x14ac:dyDescent="0.25">
      <c r="A539" s="10"/>
      <c r="B539" s="4" t="str">
        <f>IF(ISBLANK('INPUT | Operations'!$B544),"",COUNT('INPUT | Operations'!$B$12:$B543))</f>
        <v/>
      </c>
      <c r="C539" s="27" t="str">
        <f>IF(ISNUMBER($B539),('INPUT | Operations'!$C543+'INPUT | Operations'!$C544)/2,"")</f>
        <v/>
      </c>
      <c r="D539" s="28" t="str">
        <f t="shared" si="81"/>
        <v/>
      </c>
      <c r="E539" s="26" t="str">
        <f>IF(ISNUMBER($B539),'INPUT | Operations'!$B544-'INPUT | Operations'!$B543,"")</f>
        <v/>
      </c>
      <c r="F539" s="32" t="str">
        <f>IF(ISNUMBER($B539),IF('INPUT | Operations'!$B544&lt;Booster_BurnTime,1,IF('INPUT | Operations'!$B543&lt;=Booster_BurnTime,(Booster_BurnTime-'INPUT | Operations'!$B543)/('INPUT | Operations'!$B544-'INPUT | Operations'!$B543),0))*'INPUT | Operations'!$E543*NumberOfBoosters*NumberOfOps*$E539,"")</f>
        <v/>
      </c>
      <c r="G539" s="34" t="str">
        <f t="shared" si="82"/>
        <v/>
      </c>
      <c r="H539" s="27" t="str">
        <f t="shared" si="83"/>
        <v/>
      </c>
      <c r="I539" s="27" t="str">
        <f t="shared" si="84"/>
        <v/>
      </c>
      <c r="J539" s="27" t="str">
        <f t="shared" si="85"/>
        <v/>
      </c>
      <c r="K539" s="27" t="str">
        <f t="shared" si="86"/>
        <v/>
      </c>
      <c r="L539" s="27" t="str">
        <f t="shared" si="87"/>
        <v/>
      </c>
      <c r="M539" s="32" t="str">
        <f t="shared" si="88"/>
        <v/>
      </c>
      <c r="N539" s="27" t="str">
        <f t="shared" si="80"/>
        <v/>
      </c>
      <c r="O539" s="27" t="str">
        <f t="shared" si="80"/>
        <v/>
      </c>
      <c r="P539" s="27" t="str">
        <f t="shared" si="80"/>
        <v/>
      </c>
      <c r="Q539" s="27" t="str">
        <f t="shared" si="80"/>
        <v/>
      </c>
      <c r="R539" s="27" t="str">
        <f t="shared" si="80"/>
        <v/>
      </c>
      <c r="S539" s="27" t="str">
        <f t="shared" si="80"/>
        <v/>
      </c>
      <c r="T539" s="32" t="str">
        <f t="shared" si="80"/>
        <v/>
      </c>
      <c r="U539" s="10"/>
    </row>
    <row r="540" spans="1:21" x14ac:dyDescent="0.25">
      <c r="A540" s="10"/>
      <c r="B540" s="4" t="str">
        <f>IF(ISBLANK('INPUT | Operations'!$B545),"",COUNT('INPUT | Operations'!$B$12:$B544))</f>
        <v/>
      </c>
      <c r="C540" s="27" t="str">
        <f>IF(ISNUMBER($B540),('INPUT | Operations'!$C544+'INPUT | Operations'!$C545)/2,"")</f>
        <v/>
      </c>
      <c r="D540" s="28" t="str">
        <f t="shared" si="81"/>
        <v/>
      </c>
      <c r="E540" s="26" t="str">
        <f>IF(ISNUMBER($B540),'INPUT | Operations'!$B545-'INPUT | Operations'!$B544,"")</f>
        <v/>
      </c>
      <c r="F540" s="32" t="str">
        <f>IF(ISNUMBER($B540),IF('INPUT | Operations'!$B545&lt;Booster_BurnTime,1,IF('INPUT | Operations'!$B544&lt;=Booster_BurnTime,(Booster_BurnTime-'INPUT | Operations'!$B544)/('INPUT | Operations'!$B545-'INPUT | Operations'!$B544),0))*'INPUT | Operations'!$E544*NumberOfBoosters*NumberOfOps*$E540,"")</f>
        <v/>
      </c>
      <c r="G540" s="34" t="str">
        <f t="shared" si="82"/>
        <v/>
      </c>
      <c r="H540" s="27" t="str">
        <f t="shared" si="83"/>
        <v/>
      </c>
      <c r="I540" s="27" t="str">
        <f t="shared" si="84"/>
        <v/>
      </c>
      <c r="J540" s="27" t="str">
        <f t="shared" si="85"/>
        <v/>
      </c>
      <c r="K540" s="27" t="str">
        <f t="shared" si="86"/>
        <v/>
      </c>
      <c r="L540" s="27" t="str">
        <f t="shared" si="87"/>
        <v/>
      </c>
      <c r="M540" s="32" t="str">
        <f t="shared" si="88"/>
        <v/>
      </c>
      <c r="N540" s="27" t="str">
        <f t="shared" si="80"/>
        <v/>
      </c>
      <c r="O540" s="27" t="str">
        <f t="shared" si="80"/>
        <v/>
      </c>
      <c r="P540" s="27" t="str">
        <f t="shared" si="80"/>
        <v/>
      </c>
      <c r="Q540" s="27" t="str">
        <f t="shared" si="80"/>
        <v/>
      </c>
      <c r="R540" s="27" t="str">
        <f t="shared" si="80"/>
        <v/>
      </c>
      <c r="S540" s="27" t="str">
        <f t="shared" si="80"/>
        <v/>
      </c>
      <c r="T540" s="32" t="str">
        <f t="shared" si="80"/>
        <v/>
      </c>
      <c r="U540" s="10"/>
    </row>
    <row r="541" spans="1:21" x14ac:dyDescent="0.25">
      <c r="A541" s="10"/>
      <c r="B541" s="4" t="str">
        <f>IF(ISBLANK('INPUT | Operations'!$B546),"",COUNT('INPUT | Operations'!$B$12:$B545))</f>
        <v/>
      </c>
      <c r="C541" s="27" t="str">
        <f>IF(ISNUMBER($B541),('INPUT | Operations'!$C545+'INPUT | Operations'!$C546)/2,"")</f>
        <v/>
      </c>
      <c r="D541" s="28" t="str">
        <f t="shared" si="81"/>
        <v/>
      </c>
      <c r="E541" s="26" t="str">
        <f>IF(ISNUMBER($B541),'INPUT | Operations'!$B546-'INPUT | Operations'!$B545,"")</f>
        <v/>
      </c>
      <c r="F541" s="32" t="str">
        <f>IF(ISNUMBER($B541),IF('INPUT | Operations'!$B546&lt;Booster_BurnTime,1,IF('INPUT | Operations'!$B545&lt;=Booster_BurnTime,(Booster_BurnTime-'INPUT | Operations'!$B545)/('INPUT | Operations'!$B546-'INPUT | Operations'!$B545),0))*'INPUT | Operations'!$E545*NumberOfBoosters*NumberOfOps*$E541,"")</f>
        <v/>
      </c>
      <c r="G541" s="34" t="str">
        <f t="shared" si="82"/>
        <v/>
      </c>
      <c r="H541" s="27" t="str">
        <f t="shared" si="83"/>
        <v/>
      </c>
      <c r="I541" s="27" t="str">
        <f t="shared" si="84"/>
        <v/>
      </c>
      <c r="J541" s="27" t="str">
        <f t="shared" si="85"/>
        <v/>
      </c>
      <c r="K541" s="27" t="str">
        <f t="shared" si="86"/>
        <v/>
      </c>
      <c r="L541" s="27" t="str">
        <f t="shared" si="87"/>
        <v/>
      </c>
      <c r="M541" s="32" t="str">
        <f t="shared" si="88"/>
        <v/>
      </c>
      <c r="N541" s="27" t="str">
        <f t="shared" si="80"/>
        <v/>
      </c>
      <c r="O541" s="27" t="str">
        <f t="shared" si="80"/>
        <v/>
      </c>
      <c r="P541" s="27" t="str">
        <f t="shared" si="80"/>
        <v/>
      </c>
      <c r="Q541" s="27" t="str">
        <f t="shared" si="80"/>
        <v/>
      </c>
      <c r="R541" s="27" t="str">
        <f t="shared" si="80"/>
        <v/>
      </c>
      <c r="S541" s="27" t="str">
        <f t="shared" si="80"/>
        <v/>
      </c>
      <c r="T541" s="32" t="str">
        <f t="shared" si="80"/>
        <v/>
      </c>
      <c r="U541" s="10"/>
    </row>
    <row r="542" spans="1:21" x14ac:dyDescent="0.25">
      <c r="A542" s="10"/>
      <c r="B542" s="4" t="str">
        <f>IF(ISBLANK('INPUT | Operations'!$B547),"",COUNT('INPUT | Operations'!$B$12:$B546))</f>
        <v/>
      </c>
      <c r="C542" s="27" t="str">
        <f>IF(ISNUMBER($B542),('INPUT | Operations'!$C546+'INPUT | Operations'!$C547)/2,"")</f>
        <v/>
      </c>
      <c r="D542" s="28" t="str">
        <f t="shared" si="81"/>
        <v/>
      </c>
      <c r="E542" s="26" t="str">
        <f>IF(ISNUMBER($B542),'INPUT | Operations'!$B547-'INPUT | Operations'!$B546,"")</f>
        <v/>
      </c>
      <c r="F542" s="32" t="str">
        <f>IF(ISNUMBER($B542),IF('INPUT | Operations'!$B547&lt;Booster_BurnTime,1,IF('INPUT | Operations'!$B546&lt;=Booster_BurnTime,(Booster_BurnTime-'INPUT | Operations'!$B546)/('INPUT | Operations'!$B547-'INPUT | Operations'!$B546),0))*'INPUT | Operations'!$E546*NumberOfBoosters*NumberOfOps*$E542,"")</f>
        <v/>
      </c>
      <c r="G542" s="34" t="str">
        <f t="shared" si="82"/>
        <v/>
      </c>
      <c r="H542" s="27" t="str">
        <f t="shared" si="83"/>
        <v/>
      </c>
      <c r="I542" s="27" t="str">
        <f t="shared" si="84"/>
        <v/>
      </c>
      <c r="J542" s="27" t="str">
        <f t="shared" si="85"/>
        <v/>
      </c>
      <c r="K542" s="27" t="str">
        <f t="shared" si="86"/>
        <v/>
      </c>
      <c r="L542" s="27" t="str">
        <f t="shared" si="87"/>
        <v/>
      </c>
      <c r="M542" s="32" t="str">
        <f t="shared" si="88"/>
        <v/>
      </c>
      <c r="N542" s="27" t="str">
        <f t="shared" si="80"/>
        <v/>
      </c>
      <c r="O542" s="27" t="str">
        <f t="shared" si="80"/>
        <v/>
      </c>
      <c r="P542" s="27" t="str">
        <f t="shared" si="80"/>
        <v/>
      </c>
      <c r="Q542" s="27" t="str">
        <f t="shared" si="80"/>
        <v/>
      </c>
      <c r="R542" s="27" t="str">
        <f t="shared" si="80"/>
        <v/>
      </c>
      <c r="S542" s="27" t="str">
        <f t="shared" si="80"/>
        <v/>
      </c>
      <c r="T542" s="32" t="str">
        <f t="shared" si="80"/>
        <v/>
      </c>
      <c r="U542" s="10"/>
    </row>
    <row r="543" spans="1:21" x14ac:dyDescent="0.25">
      <c r="A543" s="10"/>
      <c r="B543" s="4" t="str">
        <f>IF(ISBLANK('INPUT | Operations'!$B548),"",COUNT('INPUT | Operations'!$B$12:$B547))</f>
        <v/>
      </c>
      <c r="C543" s="27" t="str">
        <f>IF(ISNUMBER($B543),('INPUT | Operations'!$C547+'INPUT | Operations'!$C548)/2,"")</f>
        <v/>
      </c>
      <c r="D543" s="28" t="str">
        <f t="shared" si="81"/>
        <v/>
      </c>
      <c r="E543" s="26" t="str">
        <f>IF(ISNUMBER($B543),'INPUT | Operations'!$B548-'INPUT | Operations'!$B547,"")</f>
        <v/>
      </c>
      <c r="F543" s="32" t="str">
        <f>IF(ISNUMBER($B543),IF('INPUT | Operations'!$B548&lt;Booster_BurnTime,1,IF('INPUT | Operations'!$B547&lt;=Booster_BurnTime,(Booster_BurnTime-'INPUT | Operations'!$B547)/('INPUT | Operations'!$B548-'INPUT | Operations'!$B547),0))*'INPUT | Operations'!$E547*NumberOfBoosters*NumberOfOps*$E543,"")</f>
        <v/>
      </c>
      <c r="G543" s="34" t="str">
        <f t="shared" si="82"/>
        <v/>
      </c>
      <c r="H543" s="27" t="str">
        <f t="shared" si="83"/>
        <v/>
      </c>
      <c r="I543" s="27" t="str">
        <f t="shared" si="84"/>
        <v/>
      </c>
      <c r="J543" s="27" t="str">
        <f t="shared" si="85"/>
        <v/>
      </c>
      <c r="K543" s="27" t="str">
        <f t="shared" si="86"/>
        <v/>
      </c>
      <c r="L543" s="27" t="str">
        <f t="shared" si="87"/>
        <v/>
      </c>
      <c r="M543" s="32" t="str">
        <f t="shared" si="88"/>
        <v/>
      </c>
      <c r="N543" s="27" t="str">
        <f t="shared" si="80"/>
        <v/>
      </c>
      <c r="O543" s="27" t="str">
        <f t="shared" si="80"/>
        <v/>
      </c>
      <c r="P543" s="27" t="str">
        <f t="shared" si="80"/>
        <v/>
      </c>
      <c r="Q543" s="27" t="str">
        <f t="shared" si="80"/>
        <v/>
      </c>
      <c r="R543" s="27" t="str">
        <f t="shared" si="80"/>
        <v/>
      </c>
      <c r="S543" s="27" t="str">
        <f t="shared" si="80"/>
        <v/>
      </c>
      <c r="T543" s="32" t="str">
        <f t="shared" si="80"/>
        <v/>
      </c>
      <c r="U543" s="10"/>
    </row>
    <row r="544" spans="1:21" x14ac:dyDescent="0.25">
      <c r="A544" s="10"/>
      <c r="B544" s="4" t="str">
        <f>IF(ISBLANK('INPUT | Operations'!$B549),"",COUNT('INPUT | Operations'!$B$12:$B548))</f>
        <v/>
      </c>
      <c r="C544" s="27" t="str">
        <f>IF(ISNUMBER($B544),('INPUT | Operations'!$C548+'INPUT | Operations'!$C549)/2,"")</f>
        <v/>
      </c>
      <c r="D544" s="28" t="str">
        <f t="shared" si="81"/>
        <v/>
      </c>
      <c r="E544" s="26" t="str">
        <f>IF(ISNUMBER($B544),'INPUT | Operations'!$B549-'INPUT | Operations'!$B548,"")</f>
        <v/>
      </c>
      <c r="F544" s="32" t="str">
        <f>IF(ISNUMBER($B544),IF('INPUT | Operations'!$B549&lt;Booster_BurnTime,1,IF('INPUT | Operations'!$B548&lt;=Booster_BurnTime,(Booster_BurnTime-'INPUT | Operations'!$B548)/('INPUT | Operations'!$B549-'INPUT | Operations'!$B548),0))*'INPUT | Operations'!$E548*NumberOfBoosters*NumberOfOps*$E544,"")</f>
        <v/>
      </c>
      <c r="G544" s="34" t="str">
        <f t="shared" si="82"/>
        <v/>
      </c>
      <c r="H544" s="27" t="str">
        <f t="shared" si="83"/>
        <v/>
      </c>
      <c r="I544" s="27" t="str">
        <f t="shared" si="84"/>
        <v/>
      </c>
      <c r="J544" s="27" t="str">
        <f t="shared" si="85"/>
        <v/>
      </c>
      <c r="K544" s="27" t="str">
        <f t="shared" si="86"/>
        <v/>
      </c>
      <c r="L544" s="27" t="str">
        <f t="shared" si="87"/>
        <v/>
      </c>
      <c r="M544" s="32" t="str">
        <f t="shared" si="88"/>
        <v/>
      </c>
      <c r="N544" s="27" t="str">
        <f t="shared" si="80"/>
        <v/>
      </c>
      <c r="O544" s="27" t="str">
        <f t="shared" si="80"/>
        <v/>
      </c>
      <c r="P544" s="27" t="str">
        <f t="shared" si="80"/>
        <v/>
      </c>
      <c r="Q544" s="27" t="str">
        <f t="shared" si="80"/>
        <v/>
      </c>
      <c r="R544" s="27" t="str">
        <f t="shared" si="80"/>
        <v/>
      </c>
      <c r="S544" s="27" t="str">
        <f t="shared" si="80"/>
        <v/>
      </c>
      <c r="T544" s="32" t="str">
        <f t="shared" si="80"/>
        <v/>
      </c>
      <c r="U544" s="10"/>
    </row>
    <row r="545" spans="1:21" x14ac:dyDescent="0.25">
      <c r="A545" s="10"/>
      <c r="B545" s="4" t="str">
        <f>IF(ISBLANK('INPUT | Operations'!$B550),"",COUNT('INPUT | Operations'!$B$12:$B549))</f>
        <v/>
      </c>
      <c r="C545" s="27" t="str">
        <f>IF(ISNUMBER($B545),('INPUT | Operations'!$C549+'INPUT | Operations'!$C550)/2,"")</f>
        <v/>
      </c>
      <c r="D545" s="28" t="str">
        <f t="shared" si="81"/>
        <v/>
      </c>
      <c r="E545" s="26" t="str">
        <f>IF(ISNUMBER($B545),'INPUT | Operations'!$B550-'INPUT | Operations'!$B549,"")</f>
        <v/>
      </c>
      <c r="F545" s="32" t="str">
        <f>IF(ISNUMBER($B545),IF('INPUT | Operations'!$B550&lt;Booster_BurnTime,1,IF('INPUT | Operations'!$B549&lt;=Booster_BurnTime,(Booster_BurnTime-'INPUT | Operations'!$B549)/('INPUT | Operations'!$B550-'INPUT | Operations'!$B549),0))*'INPUT | Operations'!$E549*NumberOfBoosters*NumberOfOps*$E545,"")</f>
        <v/>
      </c>
      <c r="G545" s="34" t="str">
        <f t="shared" si="82"/>
        <v/>
      </c>
      <c r="H545" s="27" t="str">
        <f t="shared" si="83"/>
        <v/>
      </c>
      <c r="I545" s="27" t="str">
        <f t="shared" si="84"/>
        <v/>
      </c>
      <c r="J545" s="27" t="str">
        <f t="shared" si="85"/>
        <v/>
      </c>
      <c r="K545" s="27" t="str">
        <f t="shared" si="86"/>
        <v/>
      </c>
      <c r="L545" s="27" t="str">
        <f t="shared" si="87"/>
        <v/>
      </c>
      <c r="M545" s="32" t="str">
        <f t="shared" si="88"/>
        <v/>
      </c>
      <c r="N545" s="27" t="str">
        <f t="shared" si="80"/>
        <v/>
      </c>
      <c r="O545" s="27" t="str">
        <f t="shared" si="80"/>
        <v/>
      </c>
      <c r="P545" s="27" t="str">
        <f t="shared" si="80"/>
        <v/>
      </c>
      <c r="Q545" s="27" t="str">
        <f t="shared" si="80"/>
        <v/>
      </c>
      <c r="R545" s="27" t="str">
        <f t="shared" si="80"/>
        <v/>
      </c>
      <c r="S545" s="27" t="str">
        <f t="shared" si="80"/>
        <v/>
      </c>
      <c r="T545" s="32" t="str">
        <f t="shared" si="80"/>
        <v/>
      </c>
      <c r="U545" s="10"/>
    </row>
    <row r="546" spans="1:21" x14ac:dyDescent="0.25">
      <c r="A546" s="10"/>
      <c r="B546" s="4" t="str">
        <f>IF(ISBLANK('INPUT | Operations'!$B551),"",COUNT('INPUT | Operations'!$B$12:$B550))</f>
        <v/>
      </c>
      <c r="C546" s="27" t="str">
        <f>IF(ISNUMBER($B546),('INPUT | Operations'!$C550+'INPUT | Operations'!$C551)/2,"")</f>
        <v/>
      </c>
      <c r="D546" s="28" t="str">
        <f t="shared" si="81"/>
        <v/>
      </c>
      <c r="E546" s="26" t="str">
        <f>IF(ISNUMBER($B546),'INPUT | Operations'!$B551-'INPUT | Operations'!$B550,"")</f>
        <v/>
      </c>
      <c r="F546" s="32" t="str">
        <f>IF(ISNUMBER($B546),IF('INPUT | Operations'!$B551&lt;Booster_BurnTime,1,IF('INPUT | Operations'!$B550&lt;=Booster_BurnTime,(Booster_BurnTime-'INPUT | Operations'!$B550)/('INPUT | Operations'!$B551-'INPUT | Operations'!$B550),0))*'INPUT | Operations'!$E550*NumberOfBoosters*NumberOfOps*$E546,"")</f>
        <v/>
      </c>
      <c r="G546" s="34" t="str">
        <f t="shared" si="82"/>
        <v/>
      </c>
      <c r="H546" s="27" t="str">
        <f t="shared" si="83"/>
        <v/>
      </c>
      <c r="I546" s="27" t="str">
        <f t="shared" si="84"/>
        <v/>
      </c>
      <c r="J546" s="27" t="str">
        <f t="shared" si="85"/>
        <v/>
      </c>
      <c r="K546" s="27" t="str">
        <f t="shared" si="86"/>
        <v/>
      </c>
      <c r="L546" s="27" t="str">
        <f t="shared" si="87"/>
        <v/>
      </c>
      <c r="M546" s="32" t="str">
        <f t="shared" si="88"/>
        <v/>
      </c>
      <c r="N546" s="27" t="str">
        <f t="shared" si="80"/>
        <v/>
      </c>
      <c r="O546" s="27" t="str">
        <f t="shared" si="80"/>
        <v/>
      </c>
      <c r="P546" s="27" t="str">
        <f t="shared" si="80"/>
        <v/>
      </c>
      <c r="Q546" s="27" t="str">
        <f t="shared" si="80"/>
        <v/>
      </c>
      <c r="R546" s="27" t="str">
        <f t="shared" si="80"/>
        <v/>
      </c>
      <c r="S546" s="27" t="str">
        <f t="shared" si="80"/>
        <v/>
      </c>
      <c r="T546" s="32" t="str">
        <f t="shared" si="80"/>
        <v/>
      </c>
      <c r="U546" s="10"/>
    </row>
    <row r="547" spans="1:21" x14ac:dyDescent="0.25">
      <c r="A547" s="10"/>
      <c r="B547" s="4" t="str">
        <f>IF(ISBLANK('INPUT | Operations'!$B552),"",COUNT('INPUT | Operations'!$B$12:$B551))</f>
        <v/>
      </c>
      <c r="C547" s="27" t="str">
        <f>IF(ISNUMBER($B547),('INPUT | Operations'!$C551+'INPUT | Operations'!$C552)/2,"")</f>
        <v/>
      </c>
      <c r="D547" s="28" t="str">
        <f t="shared" si="81"/>
        <v/>
      </c>
      <c r="E547" s="26" t="str">
        <f>IF(ISNUMBER($B547),'INPUT | Operations'!$B552-'INPUT | Operations'!$B551,"")</f>
        <v/>
      </c>
      <c r="F547" s="32" t="str">
        <f>IF(ISNUMBER($B547),IF('INPUT | Operations'!$B552&lt;Booster_BurnTime,1,IF('INPUT | Operations'!$B551&lt;=Booster_BurnTime,(Booster_BurnTime-'INPUT | Operations'!$B551)/('INPUT | Operations'!$B552-'INPUT | Operations'!$B551),0))*'INPUT | Operations'!$E551*NumberOfBoosters*NumberOfOps*$E547,"")</f>
        <v/>
      </c>
      <c r="G547" s="34" t="str">
        <f t="shared" si="82"/>
        <v/>
      </c>
      <c r="H547" s="27" t="str">
        <f t="shared" si="83"/>
        <v/>
      </c>
      <c r="I547" s="27" t="str">
        <f t="shared" si="84"/>
        <v/>
      </c>
      <c r="J547" s="27" t="str">
        <f t="shared" si="85"/>
        <v/>
      </c>
      <c r="K547" s="27" t="str">
        <f t="shared" si="86"/>
        <v/>
      </c>
      <c r="L547" s="27" t="str">
        <f t="shared" si="87"/>
        <v/>
      </c>
      <c r="M547" s="32" t="str">
        <f t="shared" si="88"/>
        <v/>
      </c>
      <c r="N547" s="27" t="str">
        <f t="shared" si="80"/>
        <v/>
      </c>
      <c r="O547" s="27" t="str">
        <f t="shared" si="80"/>
        <v/>
      </c>
      <c r="P547" s="27" t="str">
        <f t="shared" si="80"/>
        <v/>
      </c>
      <c r="Q547" s="27" t="str">
        <f t="shared" si="80"/>
        <v/>
      </c>
      <c r="R547" s="27" t="str">
        <f t="shared" si="80"/>
        <v/>
      </c>
      <c r="S547" s="27" t="str">
        <f t="shared" si="80"/>
        <v/>
      </c>
      <c r="T547" s="32" t="str">
        <f t="shared" si="80"/>
        <v/>
      </c>
      <c r="U547" s="10"/>
    </row>
    <row r="548" spans="1:21" x14ac:dyDescent="0.25">
      <c r="A548" s="10"/>
      <c r="B548" s="4" t="str">
        <f>IF(ISBLANK('INPUT | Operations'!$B553),"",COUNT('INPUT | Operations'!$B$12:$B552))</f>
        <v/>
      </c>
      <c r="C548" s="27" t="str">
        <f>IF(ISNUMBER($B548),('INPUT | Operations'!$C552+'INPUT | Operations'!$C553)/2,"")</f>
        <v/>
      </c>
      <c r="D548" s="28" t="str">
        <f t="shared" si="81"/>
        <v/>
      </c>
      <c r="E548" s="26" t="str">
        <f>IF(ISNUMBER($B548),'INPUT | Operations'!$B553-'INPUT | Operations'!$B552,"")</f>
        <v/>
      </c>
      <c r="F548" s="32" t="str">
        <f>IF(ISNUMBER($B548),IF('INPUT | Operations'!$B553&lt;Booster_BurnTime,1,IF('INPUT | Operations'!$B552&lt;=Booster_BurnTime,(Booster_BurnTime-'INPUT | Operations'!$B552)/('INPUT | Operations'!$B553-'INPUT | Operations'!$B552),0))*'INPUT | Operations'!$E552*NumberOfBoosters*NumberOfOps*$E548,"")</f>
        <v/>
      </c>
      <c r="G548" s="34" t="str">
        <f t="shared" si="82"/>
        <v/>
      </c>
      <c r="H548" s="27" t="str">
        <f t="shared" si="83"/>
        <v/>
      </c>
      <c r="I548" s="27" t="str">
        <f t="shared" si="84"/>
        <v/>
      </c>
      <c r="J548" s="27" t="str">
        <f t="shared" si="85"/>
        <v/>
      </c>
      <c r="K548" s="27" t="str">
        <f t="shared" si="86"/>
        <v/>
      </c>
      <c r="L548" s="27" t="str">
        <f t="shared" si="87"/>
        <v/>
      </c>
      <c r="M548" s="32" t="str">
        <f t="shared" si="88"/>
        <v/>
      </c>
      <c r="N548" s="27" t="str">
        <f t="shared" si="80"/>
        <v/>
      </c>
      <c r="O548" s="27" t="str">
        <f t="shared" si="80"/>
        <v/>
      </c>
      <c r="P548" s="27" t="str">
        <f t="shared" si="80"/>
        <v/>
      </c>
      <c r="Q548" s="27" t="str">
        <f t="shared" si="80"/>
        <v/>
      </c>
      <c r="R548" s="27" t="str">
        <f t="shared" si="80"/>
        <v/>
      </c>
      <c r="S548" s="27" t="str">
        <f t="shared" si="80"/>
        <v/>
      </c>
      <c r="T548" s="32" t="str">
        <f t="shared" si="80"/>
        <v/>
      </c>
      <c r="U548" s="10"/>
    </row>
    <row r="549" spans="1:21" x14ac:dyDescent="0.25">
      <c r="A549" s="10"/>
      <c r="B549" s="4" t="str">
        <f>IF(ISBLANK('INPUT | Operations'!$B554),"",COUNT('INPUT | Operations'!$B$12:$B553))</f>
        <v/>
      </c>
      <c r="C549" s="27" t="str">
        <f>IF(ISNUMBER($B549),('INPUT | Operations'!$C553+'INPUT | Operations'!$C554)/2,"")</f>
        <v/>
      </c>
      <c r="D549" s="28" t="str">
        <f t="shared" si="81"/>
        <v/>
      </c>
      <c r="E549" s="26" t="str">
        <f>IF(ISNUMBER($B549),'INPUT | Operations'!$B554-'INPUT | Operations'!$B553,"")</f>
        <v/>
      </c>
      <c r="F549" s="32" t="str">
        <f>IF(ISNUMBER($B549),IF('INPUT | Operations'!$B554&lt;Booster_BurnTime,1,IF('INPUT | Operations'!$B553&lt;=Booster_BurnTime,(Booster_BurnTime-'INPUT | Operations'!$B553)/('INPUT | Operations'!$B554-'INPUT | Operations'!$B553),0))*'INPUT | Operations'!$E553*NumberOfBoosters*NumberOfOps*$E549,"")</f>
        <v/>
      </c>
      <c r="G549" s="34" t="str">
        <f t="shared" si="82"/>
        <v/>
      </c>
      <c r="H549" s="27" t="str">
        <f t="shared" si="83"/>
        <v/>
      </c>
      <c r="I549" s="27" t="str">
        <f t="shared" si="84"/>
        <v/>
      </c>
      <c r="J549" s="27" t="str">
        <f t="shared" si="85"/>
        <v/>
      </c>
      <c r="K549" s="27" t="str">
        <f t="shared" si="86"/>
        <v/>
      </c>
      <c r="L549" s="27" t="str">
        <f t="shared" si="87"/>
        <v/>
      </c>
      <c r="M549" s="32" t="str">
        <f t="shared" si="88"/>
        <v/>
      </c>
      <c r="N549" s="27" t="str">
        <f t="shared" si="80"/>
        <v/>
      </c>
      <c r="O549" s="27" t="str">
        <f t="shared" si="80"/>
        <v/>
      </c>
      <c r="P549" s="27" t="str">
        <f t="shared" si="80"/>
        <v/>
      </c>
      <c r="Q549" s="27" t="str">
        <f t="shared" si="80"/>
        <v/>
      </c>
      <c r="R549" s="27" t="str">
        <f t="shared" si="80"/>
        <v/>
      </c>
      <c r="S549" s="27" t="str">
        <f t="shared" si="80"/>
        <v/>
      </c>
      <c r="T549" s="32" t="str">
        <f t="shared" si="80"/>
        <v/>
      </c>
      <c r="U549" s="10"/>
    </row>
    <row r="550" spans="1:21" x14ac:dyDescent="0.25">
      <c r="A550" s="10"/>
      <c r="B550" s="4" t="str">
        <f>IF(ISBLANK('INPUT | Operations'!$B555),"",COUNT('INPUT | Operations'!$B$12:$B554))</f>
        <v/>
      </c>
      <c r="C550" s="27" t="str">
        <f>IF(ISNUMBER($B550),('INPUT | Operations'!$C554+'INPUT | Operations'!$C555)/2,"")</f>
        <v/>
      </c>
      <c r="D550" s="28" t="str">
        <f t="shared" si="81"/>
        <v/>
      </c>
      <c r="E550" s="26" t="str">
        <f>IF(ISNUMBER($B550),'INPUT | Operations'!$B555-'INPUT | Operations'!$B554,"")</f>
        <v/>
      </c>
      <c r="F550" s="32" t="str">
        <f>IF(ISNUMBER($B550),IF('INPUT | Operations'!$B555&lt;Booster_BurnTime,1,IF('INPUT | Operations'!$B554&lt;=Booster_BurnTime,(Booster_BurnTime-'INPUT | Operations'!$B554)/('INPUT | Operations'!$B555-'INPUT | Operations'!$B554),0))*'INPUT | Operations'!$E554*NumberOfBoosters*NumberOfOps*$E550,"")</f>
        <v/>
      </c>
      <c r="G550" s="34" t="str">
        <f t="shared" si="82"/>
        <v/>
      </c>
      <c r="H550" s="27" t="str">
        <f t="shared" si="83"/>
        <v/>
      </c>
      <c r="I550" s="27" t="str">
        <f t="shared" si="84"/>
        <v/>
      </c>
      <c r="J550" s="27" t="str">
        <f t="shared" si="85"/>
        <v/>
      </c>
      <c r="K550" s="27" t="str">
        <f t="shared" si="86"/>
        <v/>
      </c>
      <c r="L550" s="27" t="str">
        <f t="shared" si="87"/>
        <v/>
      </c>
      <c r="M550" s="32" t="str">
        <f t="shared" si="88"/>
        <v/>
      </c>
      <c r="N550" s="27" t="str">
        <f t="shared" si="80"/>
        <v/>
      </c>
      <c r="O550" s="27" t="str">
        <f t="shared" si="80"/>
        <v/>
      </c>
      <c r="P550" s="27" t="str">
        <f t="shared" si="80"/>
        <v/>
      </c>
      <c r="Q550" s="27" t="str">
        <f t="shared" si="80"/>
        <v/>
      </c>
      <c r="R550" s="27" t="str">
        <f t="shared" si="80"/>
        <v/>
      </c>
      <c r="S550" s="27" t="str">
        <f t="shared" si="80"/>
        <v/>
      </c>
      <c r="T550" s="32" t="str">
        <f t="shared" si="80"/>
        <v/>
      </c>
      <c r="U550" s="10"/>
    </row>
    <row r="551" spans="1:21" x14ac:dyDescent="0.25">
      <c r="A551" s="10"/>
      <c r="B551" s="4" t="str">
        <f>IF(ISBLANK('INPUT | Operations'!$B556),"",COUNT('INPUT | Operations'!$B$12:$B555))</f>
        <v/>
      </c>
      <c r="C551" s="27" t="str">
        <f>IF(ISNUMBER($B551),('INPUT | Operations'!$C555+'INPUT | Operations'!$C556)/2,"")</f>
        <v/>
      </c>
      <c r="D551" s="28" t="str">
        <f t="shared" si="81"/>
        <v/>
      </c>
      <c r="E551" s="26" t="str">
        <f>IF(ISNUMBER($B551),'INPUT | Operations'!$B556-'INPUT | Operations'!$B555,"")</f>
        <v/>
      </c>
      <c r="F551" s="32" t="str">
        <f>IF(ISNUMBER($B551),IF('INPUT | Operations'!$B556&lt;Booster_BurnTime,1,IF('INPUT | Operations'!$B555&lt;=Booster_BurnTime,(Booster_BurnTime-'INPUT | Operations'!$B555)/('INPUT | Operations'!$B556-'INPUT | Operations'!$B555),0))*'INPUT | Operations'!$E555*NumberOfBoosters*NumberOfOps*$E551,"")</f>
        <v/>
      </c>
      <c r="G551" s="34" t="str">
        <f t="shared" si="82"/>
        <v/>
      </c>
      <c r="H551" s="27" t="str">
        <f t="shared" si="83"/>
        <v/>
      </c>
      <c r="I551" s="27" t="str">
        <f t="shared" si="84"/>
        <v/>
      </c>
      <c r="J551" s="27" t="str">
        <f t="shared" si="85"/>
        <v/>
      </c>
      <c r="K551" s="27" t="str">
        <f t="shared" si="86"/>
        <v/>
      </c>
      <c r="L551" s="27" t="str">
        <f t="shared" si="87"/>
        <v/>
      </c>
      <c r="M551" s="32" t="str">
        <f t="shared" si="88"/>
        <v/>
      </c>
      <c r="N551" s="27" t="str">
        <f t="shared" si="80"/>
        <v/>
      </c>
      <c r="O551" s="27" t="str">
        <f t="shared" si="80"/>
        <v/>
      </c>
      <c r="P551" s="27" t="str">
        <f t="shared" si="80"/>
        <v/>
      </c>
      <c r="Q551" s="27" t="str">
        <f t="shared" si="80"/>
        <v/>
      </c>
      <c r="R551" s="27" t="str">
        <f t="shared" si="80"/>
        <v/>
      </c>
      <c r="S551" s="27" t="str">
        <f t="shared" si="80"/>
        <v/>
      </c>
      <c r="T551" s="32" t="str">
        <f t="shared" si="80"/>
        <v/>
      </c>
      <c r="U551" s="10"/>
    </row>
    <row r="552" spans="1:21" x14ac:dyDescent="0.25">
      <c r="A552" s="10"/>
      <c r="B552" s="4" t="str">
        <f>IF(ISBLANK('INPUT | Operations'!$B557),"",COUNT('INPUT | Operations'!$B$12:$B556))</f>
        <v/>
      </c>
      <c r="C552" s="27" t="str">
        <f>IF(ISNUMBER($B552),('INPUT | Operations'!$C556+'INPUT | Operations'!$C557)/2,"")</f>
        <v/>
      </c>
      <c r="D552" s="28" t="str">
        <f t="shared" si="81"/>
        <v/>
      </c>
      <c r="E552" s="26" t="str">
        <f>IF(ISNUMBER($B552),'INPUT | Operations'!$B557-'INPUT | Operations'!$B556,"")</f>
        <v/>
      </c>
      <c r="F552" s="32" t="str">
        <f>IF(ISNUMBER($B552),IF('INPUT | Operations'!$B557&lt;Booster_BurnTime,1,IF('INPUT | Operations'!$B556&lt;=Booster_BurnTime,(Booster_BurnTime-'INPUT | Operations'!$B556)/('INPUT | Operations'!$B557-'INPUT | Operations'!$B556),0))*'INPUT | Operations'!$E556*NumberOfBoosters*NumberOfOps*$E552,"")</f>
        <v/>
      </c>
      <c r="G552" s="34" t="str">
        <f t="shared" si="82"/>
        <v/>
      </c>
      <c r="H552" s="27" t="str">
        <f t="shared" si="83"/>
        <v/>
      </c>
      <c r="I552" s="27" t="str">
        <f t="shared" si="84"/>
        <v/>
      </c>
      <c r="J552" s="27" t="str">
        <f t="shared" si="85"/>
        <v/>
      </c>
      <c r="K552" s="27" t="str">
        <f t="shared" si="86"/>
        <v/>
      </c>
      <c r="L552" s="27" t="str">
        <f t="shared" si="87"/>
        <v/>
      </c>
      <c r="M552" s="32" t="str">
        <f t="shared" si="88"/>
        <v/>
      </c>
      <c r="N552" s="27" t="str">
        <f t="shared" si="80"/>
        <v/>
      </c>
      <c r="O552" s="27" t="str">
        <f t="shared" si="80"/>
        <v/>
      </c>
      <c r="P552" s="27" t="str">
        <f t="shared" si="80"/>
        <v/>
      </c>
      <c r="Q552" s="27" t="str">
        <f t="shared" si="80"/>
        <v/>
      </c>
      <c r="R552" s="27" t="str">
        <f t="shared" si="80"/>
        <v/>
      </c>
      <c r="S552" s="27" t="str">
        <f t="shared" si="80"/>
        <v/>
      </c>
      <c r="T552" s="32" t="str">
        <f t="shared" si="80"/>
        <v/>
      </c>
      <c r="U552" s="10"/>
    </row>
    <row r="553" spans="1:21" x14ac:dyDescent="0.25">
      <c r="A553" s="10"/>
      <c r="B553" s="4" t="str">
        <f>IF(ISBLANK('INPUT | Operations'!$B558),"",COUNT('INPUT | Operations'!$B$12:$B557))</f>
        <v/>
      </c>
      <c r="C553" s="27" t="str">
        <f>IF(ISNUMBER($B553),('INPUT | Operations'!$C557+'INPUT | Operations'!$C558)/2,"")</f>
        <v/>
      </c>
      <c r="D553" s="28" t="str">
        <f t="shared" si="81"/>
        <v/>
      </c>
      <c r="E553" s="26" t="str">
        <f>IF(ISNUMBER($B553),'INPUT | Operations'!$B558-'INPUT | Operations'!$B557,"")</f>
        <v/>
      </c>
      <c r="F553" s="32" t="str">
        <f>IF(ISNUMBER($B553),IF('INPUT | Operations'!$B558&lt;Booster_BurnTime,1,IF('INPUT | Operations'!$B557&lt;=Booster_BurnTime,(Booster_BurnTime-'INPUT | Operations'!$B557)/('INPUT | Operations'!$B558-'INPUT | Operations'!$B557),0))*'INPUT | Operations'!$E557*NumberOfBoosters*NumberOfOps*$E553,"")</f>
        <v/>
      </c>
      <c r="G553" s="34" t="str">
        <f t="shared" si="82"/>
        <v/>
      </c>
      <c r="H553" s="27" t="str">
        <f t="shared" si="83"/>
        <v/>
      </c>
      <c r="I553" s="27" t="str">
        <f t="shared" si="84"/>
        <v/>
      </c>
      <c r="J553" s="27" t="str">
        <f t="shared" si="85"/>
        <v/>
      </c>
      <c r="K553" s="27" t="str">
        <f t="shared" si="86"/>
        <v/>
      </c>
      <c r="L553" s="27" t="str">
        <f t="shared" si="87"/>
        <v/>
      </c>
      <c r="M553" s="32" t="str">
        <f t="shared" si="88"/>
        <v/>
      </c>
      <c r="N553" s="27" t="str">
        <f t="shared" si="80"/>
        <v/>
      </c>
      <c r="O553" s="27" t="str">
        <f t="shared" si="80"/>
        <v/>
      </c>
      <c r="P553" s="27" t="str">
        <f t="shared" si="80"/>
        <v/>
      </c>
      <c r="Q553" s="27" t="str">
        <f t="shared" si="80"/>
        <v/>
      </c>
      <c r="R553" s="27" t="str">
        <f t="shared" si="80"/>
        <v/>
      </c>
      <c r="S553" s="27" t="str">
        <f t="shared" si="80"/>
        <v/>
      </c>
      <c r="T553" s="32" t="str">
        <f t="shared" si="80"/>
        <v/>
      </c>
      <c r="U553" s="10"/>
    </row>
    <row r="554" spans="1:21" x14ac:dyDescent="0.25">
      <c r="A554" s="10"/>
      <c r="B554" s="4" t="str">
        <f>IF(ISBLANK('INPUT | Operations'!$B559),"",COUNT('INPUT | Operations'!$B$12:$B558))</f>
        <v/>
      </c>
      <c r="C554" s="27" t="str">
        <f>IF(ISNUMBER($B554),('INPUT | Operations'!$C558+'INPUT | Operations'!$C559)/2,"")</f>
        <v/>
      </c>
      <c r="D554" s="28" t="str">
        <f t="shared" si="81"/>
        <v/>
      </c>
      <c r="E554" s="26" t="str">
        <f>IF(ISNUMBER($B554),'INPUT | Operations'!$B559-'INPUT | Operations'!$B558,"")</f>
        <v/>
      </c>
      <c r="F554" s="32" t="str">
        <f>IF(ISNUMBER($B554),IF('INPUT | Operations'!$B559&lt;Booster_BurnTime,1,IF('INPUT | Operations'!$B558&lt;=Booster_BurnTime,(Booster_BurnTime-'INPUT | Operations'!$B558)/('INPUT | Operations'!$B559-'INPUT | Operations'!$B558),0))*'INPUT | Operations'!$E558*NumberOfBoosters*NumberOfOps*$E554,"")</f>
        <v/>
      </c>
      <c r="G554" s="34" t="str">
        <f t="shared" si="82"/>
        <v/>
      </c>
      <c r="H554" s="27" t="str">
        <f t="shared" si="83"/>
        <v/>
      </c>
      <c r="I554" s="27" t="str">
        <f t="shared" si="84"/>
        <v/>
      </c>
      <c r="J554" s="27" t="str">
        <f t="shared" si="85"/>
        <v/>
      </c>
      <c r="K554" s="27" t="str">
        <f t="shared" si="86"/>
        <v/>
      </c>
      <c r="L554" s="27" t="str">
        <f t="shared" si="87"/>
        <v/>
      </c>
      <c r="M554" s="32" t="str">
        <f t="shared" si="88"/>
        <v/>
      </c>
      <c r="N554" s="27" t="str">
        <f t="shared" si="80"/>
        <v/>
      </c>
      <c r="O554" s="27" t="str">
        <f t="shared" si="80"/>
        <v/>
      </c>
      <c r="P554" s="27" t="str">
        <f t="shared" si="80"/>
        <v/>
      </c>
      <c r="Q554" s="27" t="str">
        <f t="shared" si="80"/>
        <v/>
      </c>
      <c r="R554" s="27" t="str">
        <f t="shared" si="80"/>
        <v/>
      </c>
      <c r="S554" s="27" t="str">
        <f t="shared" si="80"/>
        <v/>
      </c>
      <c r="T554" s="32" t="str">
        <f t="shared" si="80"/>
        <v/>
      </c>
      <c r="U554" s="10"/>
    </row>
    <row r="555" spans="1:21" x14ac:dyDescent="0.25">
      <c r="A555" s="10"/>
      <c r="B555" s="4" t="str">
        <f>IF(ISBLANK('INPUT | Operations'!$B560),"",COUNT('INPUT | Operations'!$B$12:$B559))</f>
        <v/>
      </c>
      <c r="C555" s="27" t="str">
        <f>IF(ISNUMBER($B555),('INPUT | Operations'!$C559+'INPUT | Operations'!$C560)/2,"")</f>
        <v/>
      </c>
      <c r="D555" s="28" t="str">
        <f t="shared" si="81"/>
        <v/>
      </c>
      <c r="E555" s="26" t="str">
        <f>IF(ISNUMBER($B555),'INPUT | Operations'!$B560-'INPUT | Operations'!$B559,"")</f>
        <v/>
      </c>
      <c r="F555" s="32" t="str">
        <f>IF(ISNUMBER($B555),IF('INPUT | Operations'!$B560&lt;Booster_BurnTime,1,IF('INPUT | Operations'!$B559&lt;=Booster_BurnTime,(Booster_BurnTime-'INPUT | Operations'!$B559)/('INPUT | Operations'!$B560-'INPUT | Operations'!$B559),0))*'INPUT | Operations'!$E559*NumberOfBoosters*NumberOfOps*$E555,"")</f>
        <v/>
      </c>
      <c r="G555" s="34" t="str">
        <f t="shared" si="82"/>
        <v/>
      </c>
      <c r="H555" s="27" t="str">
        <f t="shared" si="83"/>
        <v/>
      </c>
      <c r="I555" s="27" t="str">
        <f t="shared" si="84"/>
        <v/>
      </c>
      <c r="J555" s="27" t="str">
        <f t="shared" si="85"/>
        <v/>
      </c>
      <c r="K555" s="27" t="str">
        <f t="shared" si="86"/>
        <v/>
      </c>
      <c r="L555" s="27" t="str">
        <f t="shared" si="87"/>
        <v/>
      </c>
      <c r="M555" s="32" t="str">
        <f t="shared" si="88"/>
        <v/>
      </c>
      <c r="N555" s="27" t="str">
        <f t="shared" si="80"/>
        <v/>
      </c>
      <c r="O555" s="27" t="str">
        <f t="shared" si="80"/>
        <v/>
      </c>
      <c r="P555" s="27" t="str">
        <f t="shared" si="80"/>
        <v/>
      </c>
      <c r="Q555" s="27" t="str">
        <f t="shared" ref="N555:T591" si="89">IFERROR($F555*J555/1000,"")</f>
        <v/>
      </c>
      <c r="R555" s="27" t="str">
        <f t="shared" si="89"/>
        <v/>
      </c>
      <c r="S555" s="27" t="str">
        <f t="shared" si="89"/>
        <v/>
      </c>
      <c r="T555" s="32" t="str">
        <f t="shared" si="89"/>
        <v/>
      </c>
      <c r="U555" s="10"/>
    </row>
    <row r="556" spans="1:21" x14ac:dyDescent="0.25">
      <c r="A556" s="10"/>
      <c r="B556" s="4" t="str">
        <f>IF(ISBLANK('INPUT | Operations'!$B561),"",COUNT('INPUT | Operations'!$B$12:$B560))</f>
        <v/>
      </c>
      <c r="C556" s="27" t="str">
        <f>IF(ISNUMBER($B556),('INPUT | Operations'!$C560+'INPUT | Operations'!$C561)/2,"")</f>
        <v/>
      </c>
      <c r="D556" s="28" t="str">
        <f t="shared" si="81"/>
        <v/>
      </c>
      <c r="E556" s="26" t="str">
        <f>IF(ISNUMBER($B556),'INPUT | Operations'!$B561-'INPUT | Operations'!$B560,"")</f>
        <v/>
      </c>
      <c r="F556" s="32" t="str">
        <f>IF(ISNUMBER($B556),IF('INPUT | Operations'!$B561&lt;Booster_BurnTime,1,IF('INPUT | Operations'!$B560&lt;=Booster_BurnTime,(Booster_BurnTime-'INPUT | Operations'!$B560)/('INPUT | Operations'!$B561-'INPUT | Operations'!$B560),0))*'INPUT | Operations'!$E560*NumberOfBoosters*NumberOfOps*$E556,"")</f>
        <v/>
      </c>
      <c r="G556" s="34" t="str">
        <f t="shared" si="82"/>
        <v/>
      </c>
      <c r="H556" s="27" t="str">
        <f t="shared" si="83"/>
        <v/>
      </c>
      <c r="I556" s="27" t="str">
        <f t="shared" si="84"/>
        <v/>
      </c>
      <c r="J556" s="27" t="str">
        <f t="shared" si="85"/>
        <v/>
      </c>
      <c r="K556" s="27" t="str">
        <f t="shared" si="86"/>
        <v/>
      </c>
      <c r="L556" s="27" t="str">
        <f t="shared" si="87"/>
        <v/>
      </c>
      <c r="M556" s="32" t="str">
        <f t="shared" si="88"/>
        <v/>
      </c>
      <c r="N556" s="27" t="str">
        <f t="shared" si="89"/>
        <v/>
      </c>
      <c r="O556" s="27" t="str">
        <f t="shared" si="89"/>
        <v/>
      </c>
      <c r="P556" s="27" t="str">
        <f t="shared" si="89"/>
        <v/>
      </c>
      <c r="Q556" s="27" t="str">
        <f t="shared" si="89"/>
        <v/>
      </c>
      <c r="R556" s="27" t="str">
        <f t="shared" si="89"/>
        <v/>
      </c>
      <c r="S556" s="27" t="str">
        <f t="shared" si="89"/>
        <v/>
      </c>
      <c r="T556" s="32" t="str">
        <f t="shared" si="89"/>
        <v/>
      </c>
      <c r="U556" s="10"/>
    </row>
    <row r="557" spans="1:21" x14ac:dyDescent="0.25">
      <c r="A557" s="10"/>
      <c r="B557" s="4" t="str">
        <f>IF(ISBLANK('INPUT | Operations'!$B562),"",COUNT('INPUT | Operations'!$B$12:$B561))</f>
        <v/>
      </c>
      <c r="C557" s="27" t="str">
        <f>IF(ISNUMBER($B557),('INPUT | Operations'!$C561+'INPUT | Operations'!$C562)/2,"")</f>
        <v/>
      </c>
      <c r="D557" s="28" t="str">
        <f t="shared" si="81"/>
        <v/>
      </c>
      <c r="E557" s="26" t="str">
        <f>IF(ISNUMBER($B557),'INPUT | Operations'!$B562-'INPUT | Operations'!$B561,"")</f>
        <v/>
      </c>
      <c r="F557" s="32" t="str">
        <f>IF(ISNUMBER($B557),IF('INPUT | Operations'!$B562&lt;Booster_BurnTime,1,IF('INPUT | Operations'!$B561&lt;=Booster_BurnTime,(Booster_BurnTime-'INPUT | Operations'!$B561)/('INPUT | Operations'!$B562-'INPUT | Operations'!$B561),0))*'INPUT | Operations'!$E561*NumberOfBoosters*NumberOfOps*$E557,"")</f>
        <v/>
      </c>
      <c r="G557" s="34" t="str">
        <f t="shared" si="82"/>
        <v/>
      </c>
      <c r="H557" s="27" t="str">
        <f t="shared" si="83"/>
        <v/>
      </c>
      <c r="I557" s="27" t="str">
        <f t="shared" si="84"/>
        <v/>
      </c>
      <c r="J557" s="27" t="str">
        <f t="shared" si="85"/>
        <v/>
      </c>
      <c r="K557" s="27" t="str">
        <f t="shared" si="86"/>
        <v/>
      </c>
      <c r="L557" s="27" t="str">
        <f t="shared" si="87"/>
        <v/>
      </c>
      <c r="M557" s="32" t="str">
        <f t="shared" si="88"/>
        <v/>
      </c>
      <c r="N557" s="27" t="str">
        <f t="shared" si="89"/>
        <v/>
      </c>
      <c r="O557" s="27" t="str">
        <f t="shared" si="89"/>
        <v/>
      </c>
      <c r="P557" s="27" t="str">
        <f t="shared" si="89"/>
        <v/>
      </c>
      <c r="Q557" s="27" t="str">
        <f t="shared" si="89"/>
        <v/>
      </c>
      <c r="R557" s="27" t="str">
        <f t="shared" si="89"/>
        <v/>
      </c>
      <c r="S557" s="27" t="str">
        <f t="shared" si="89"/>
        <v/>
      </c>
      <c r="T557" s="32" t="str">
        <f t="shared" si="89"/>
        <v/>
      </c>
      <c r="U557" s="10"/>
    </row>
    <row r="558" spans="1:21" x14ac:dyDescent="0.25">
      <c r="A558" s="10"/>
      <c r="B558" s="4" t="str">
        <f>IF(ISBLANK('INPUT | Operations'!$B563),"",COUNT('INPUT | Operations'!$B$12:$B562))</f>
        <v/>
      </c>
      <c r="C558" s="27" t="str">
        <f>IF(ISNUMBER($B558),('INPUT | Operations'!$C562+'INPUT | Operations'!$C563)/2,"")</f>
        <v/>
      </c>
      <c r="D558" s="28" t="str">
        <f t="shared" si="81"/>
        <v/>
      </c>
      <c r="E558" s="26" t="str">
        <f>IF(ISNUMBER($B558),'INPUT | Operations'!$B563-'INPUT | Operations'!$B562,"")</f>
        <v/>
      </c>
      <c r="F558" s="32" t="str">
        <f>IF(ISNUMBER($B558),IF('INPUT | Operations'!$B563&lt;Booster_BurnTime,1,IF('INPUT | Operations'!$B562&lt;=Booster_BurnTime,(Booster_BurnTime-'INPUT | Operations'!$B562)/('INPUT | Operations'!$B563-'INPUT | Operations'!$B562),0))*'INPUT | Operations'!$E562*NumberOfBoosters*NumberOfOps*$E558,"")</f>
        <v/>
      </c>
      <c r="G558" s="34" t="str">
        <f t="shared" si="82"/>
        <v/>
      </c>
      <c r="H558" s="27" t="str">
        <f t="shared" si="83"/>
        <v/>
      </c>
      <c r="I558" s="27" t="str">
        <f t="shared" si="84"/>
        <v/>
      </c>
      <c r="J558" s="27" t="str">
        <f t="shared" si="85"/>
        <v/>
      </c>
      <c r="K558" s="27" t="str">
        <f t="shared" si="86"/>
        <v/>
      </c>
      <c r="L558" s="27" t="str">
        <f t="shared" si="87"/>
        <v/>
      </c>
      <c r="M558" s="32" t="str">
        <f t="shared" si="88"/>
        <v/>
      </c>
      <c r="N558" s="27" t="str">
        <f t="shared" si="89"/>
        <v/>
      </c>
      <c r="O558" s="27" t="str">
        <f t="shared" si="89"/>
        <v/>
      </c>
      <c r="P558" s="27" t="str">
        <f t="shared" si="89"/>
        <v/>
      </c>
      <c r="Q558" s="27" t="str">
        <f t="shared" si="89"/>
        <v/>
      </c>
      <c r="R558" s="27" t="str">
        <f t="shared" si="89"/>
        <v/>
      </c>
      <c r="S558" s="27" t="str">
        <f t="shared" si="89"/>
        <v/>
      </c>
      <c r="T558" s="32" t="str">
        <f t="shared" si="89"/>
        <v/>
      </c>
      <c r="U558" s="10"/>
    </row>
    <row r="559" spans="1:21" x14ac:dyDescent="0.25">
      <c r="A559" s="10"/>
      <c r="B559" s="4" t="str">
        <f>IF(ISBLANK('INPUT | Operations'!$B564),"",COUNT('INPUT | Operations'!$B$12:$B563))</f>
        <v/>
      </c>
      <c r="C559" s="27" t="str">
        <f>IF(ISNUMBER($B559),('INPUT | Operations'!$C563+'INPUT | Operations'!$C564)/2,"")</f>
        <v/>
      </c>
      <c r="D559" s="28" t="str">
        <f t="shared" si="81"/>
        <v/>
      </c>
      <c r="E559" s="26" t="str">
        <f>IF(ISNUMBER($B559),'INPUT | Operations'!$B564-'INPUT | Operations'!$B563,"")</f>
        <v/>
      </c>
      <c r="F559" s="32" t="str">
        <f>IF(ISNUMBER($B559),IF('INPUT | Operations'!$B564&lt;Booster_BurnTime,1,IF('INPUT | Operations'!$B563&lt;=Booster_BurnTime,(Booster_BurnTime-'INPUT | Operations'!$B563)/('INPUT | Operations'!$B564-'INPUT | Operations'!$B563),0))*'INPUT | Operations'!$E563*NumberOfBoosters*NumberOfOps*$E559,"")</f>
        <v/>
      </c>
      <c r="G559" s="34" t="str">
        <f t="shared" si="82"/>
        <v/>
      </c>
      <c r="H559" s="27" t="str">
        <f t="shared" si="83"/>
        <v/>
      </c>
      <c r="I559" s="27" t="str">
        <f t="shared" si="84"/>
        <v/>
      </c>
      <c r="J559" s="27" t="str">
        <f t="shared" si="85"/>
        <v/>
      </c>
      <c r="K559" s="27" t="str">
        <f t="shared" si="86"/>
        <v/>
      </c>
      <c r="L559" s="27" t="str">
        <f t="shared" si="87"/>
        <v/>
      </c>
      <c r="M559" s="32" t="str">
        <f t="shared" si="88"/>
        <v/>
      </c>
      <c r="N559" s="27" t="str">
        <f t="shared" si="89"/>
        <v/>
      </c>
      <c r="O559" s="27" t="str">
        <f t="shared" si="89"/>
        <v/>
      </c>
      <c r="P559" s="27" t="str">
        <f t="shared" si="89"/>
        <v/>
      </c>
      <c r="Q559" s="27" t="str">
        <f t="shared" si="89"/>
        <v/>
      </c>
      <c r="R559" s="27" t="str">
        <f t="shared" si="89"/>
        <v/>
      </c>
      <c r="S559" s="27" t="str">
        <f t="shared" si="89"/>
        <v/>
      </c>
      <c r="T559" s="32" t="str">
        <f t="shared" si="89"/>
        <v/>
      </c>
      <c r="U559" s="10"/>
    </row>
    <row r="560" spans="1:21" x14ac:dyDescent="0.25">
      <c r="A560" s="10"/>
      <c r="B560" s="4" t="str">
        <f>IF(ISBLANK('INPUT | Operations'!$B565),"",COUNT('INPUT | Operations'!$B$12:$B564))</f>
        <v/>
      </c>
      <c r="C560" s="27" t="str">
        <f>IF(ISNUMBER($B560),('INPUT | Operations'!$C564+'INPUT | Operations'!$C565)/2,"")</f>
        <v/>
      </c>
      <c r="D560" s="28" t="str">
        <f t="shared" si="81"/>
        <v/>
      </c>
      <c r="E560" s="26" t="str">
        <f>IF(ISNUMBER($B560),'INPUT | Operations'!$B565-'INPUT | Operations'!$B564,"")</f>
        <v/>
      </c>
      <c r="F560" s="32" t="str">
        <f>IF(ISNUMBER($B560),IF('INPUT | Operations'!$B565&lt;Booster_BurnTime,1,IF('INPUT | Operations'!$B564&lt;=Booster_BurnTime,(Booster_BurnTime-'INPUT | Operations'!$B564)/('INPUT | Operations'!$B565-'INPUT | Operations'!$B564),0))*'INPUT | Operations'!$E564*NumberOfBoosters*NumberOfOps*$E560,"")</f>
        <v/>
      </c>
      <c r="G560" s="34" t="str">
        <f t="shared" si="82"/>
        <v/>
      </c>
      <c r="H560" s="27" t="str">
        <f t="shared" si="83"/>
        <v/>
      </c>
      <c r="I560" s="27" t="str">
        <f t="shared" si="84"/>
        <v/>
      </c>
      <c r="J560" s="27" t="str">
        <f t="shared" si="85"/>
        <v/>
      </c>
      <c r="K560" s="27" t="str">
        <f t="shared" si="86"/>
        <v/>
      </c>
      <c r="L560" s="27" t="str">
        <f t="shared" si="87"/>
        <v/>
      </c>
      <c r="M560" s="32" t="str">
        <f t="shared" si="88"/>
        <v/>
      </c>
      <c r="N560" s="27" t="str">
        <f t="shared" si="89"/>
        <v/>
      </c>
      <c r="O560" s="27" t="str">
        <f t="shared" si="89"/>
        <v/>
      </c>
      <c r="P560" s="27" t="str">
        <f t="shared" si="89"/>
        <v/>
      </c>
      <c r="Q560" s="27" t="str">
        <f t="shared" si="89"/>
        <v/>
      </c>
      <c r="R560" s="27" t="str">
        <f t="shared" si="89"/>
        <v/>
      </c>
      <c r="S560" s="27" t="str">
        <f t="shared" si="89"/>
        <v/>
      </c>
      <c r="T560" s="32" t="str">
        <f t="shared" si="89"/>
        <v/>
      </c>
      <c r="U560" s="10"/>
    </row>
    <row r="561" spans="1:21" x14ac:dyDescent="0.25">
      <c r="A561" s="10"/>
      <c r="B561" s="4" t="str">
        <f>IF(ISBLANK('INPUT | Operations'!$B566),"",COUNT('INPUT | Operations'!$B$12:$B565))</f>
        <v/>
      </c>
      <c r="C561" s="27" t="str">
        <f>IF(ISNUMBER($B561),('INPUT | Operations'!$C565+'INPUT | Operations'!$C566)/2,"")</f>
        <v/>
      </c>
      <c r="D561" s="28" t="str">
        <f t="shared" si="81"/>
        <v/>
      </c>
      <c r="E561" s="26" t="str">
        <f>IF(ISNUMBER($B561),'INPUT | Operations'!$B566-'INPUT | Operations'!$B565,"")</f>
        <v/>
      </c>
      <c r="F561" s="32" t="str">
        <f>IF(ISNUMBER($B561),IF('INPUT | Operations'!$B566&lt;Booster_BurnTime,1,IF('INPUT | Operations'!$B565&lt;=Booster_BurnTime,(Booster_BurnTime-'INPUT | Operations'!$B565)/('INPUT | Operations'!$B566-'INPUT | Operations'!$B565),0))*'INPUT | Operations'!$E565*NumberOfBoosters*NumberOfOps*$E561,"")</f>
        <v/>
      </c>
      <c r="G561" s="34" t="str">
        <f t="shared" si="82"/>
        <v/>
      </c>
      <c r="H561" s="27" t="str">
        <f t="shared" si="83"/>
        <v/>
      </c>
      <c r="I561" s="27" t="str">
        <f t="shared" si="84"/>
        <v/>
      </c>
      <c r="J561" s="27" t="str">
        <f t="shared" si="85"/>
        <v/>
      </c>
      <c r="K561" s="27" t="str">
        <f t="shared" si="86"/>
        <v/>
      </c>
      <c r="L561" s="27" t="str">
        <f t="shared" si="87"/>
        <v/>
      </c>
      <c r="M561" s="32" t="str">
        <f t="shared" si="88"/>
        <v/>
      </c>
      <c r="N561" s="27" t="str">
        <f t="shared" si="89"/>
        <v/>
      </c>
      <c r="O561" s="27" t="str">
        <f t="shared" si="89"/>
        <v/>
      </c>
      <c r="P561" s="27" t="str">
        <f t="shared" si="89"/>
        <v/>
      </c>
      <c r="Q561" s="27" t="str">
        <f t="shared" si="89"/>
        <v/>
      </c>
      <c r="R561" s="27" t="str">
        <f t="shared" si="89"/>
        <v/>
      </c>
      <c r="S561" s="27" t="str">
        <f t="shared" si="89"/>
        <v/>
      </c>
      <c r="T561" s="32" t="str">
        <f t="shared" si="89"/>
        <v/>
      </c>
      <c r="U561" s="10"/>
    </row>
    <row r="562" spans="1:21" x14ac:dyDescent="0.25">
      <c r="A562" s="10"/>
      <c r="B562" s="4" t="str">
        <f>IF(ISBLANK('INPUT | Operations'!$B567),"",COUNT('INPUT | Operations'!$B$12:$B566))</f>
        <v/>
      </c>
      <c r="C562" s="27" t="str">
        <f>IF(ISNUMBER($B562),('INPUT | Operations'!$C566+'INPUT | Operations'!$C567)/2,"")</f>
        <v/>
      </c>
      <c r="D562" s="28" t="str">
        <f t="shared" si="81"/>
        <v/>
      </c>
      <c r="E562" s="26" t="str">
        <f>IF(ISNUMBER($B562),'INPUT | Operations'!$B567-'INPUT | Operations'!$B566,"")</f>
        <v/>
      </c>
      <c r="F562" s="32" t="str">
        <f>IF(ISNUMBER($B562),IF('INPUT | Operations'!$B567&lt;Booster_BurnTime,1,IF('INPUT | Operations'!$B566&lt;=Booster_BurnTime,(Booster_BurnTime-'INPUT | Operations'!$B566)/('INPUT | Operations'!$B567-'INPUT | Operations'!$B566),0))*'INPUT | Operations'!$E566*NumberOfBoosters*NumberOfOps*$E562,"")</f>
        <v/>
      </c>
      <c r="G562" s="34" t="str">
        <f t="shared" si="82"/>
        <v/>
      </c>
      <c r="H562" s="27" t="str">
        <f t="shared" si="83"/>
        <v/>
      </c>
      <c r="I562" s="27" t="str">
        <f t="shared" si="84"/>
        <v/>
      </c>
      <c r="J562" s="27" t="str">
        <f t="shared" si="85"/>
        <v/>
      </c>
      <c r="K562" s="27" t="str">
        <f t="shared" si="86"/>
        <v/>
      </c>
      <c r="L562" s="27" t="str">
        <f t="shared" si="87"/>
        <v/>
      </c>
      <c r="M562" s="32" t="str">
        <f t="shared" si="88"/>
        <v/>
      </c>
      <c r="N562" s="27" t="str">
        <f t="shared" si="89"/>
        <v/>
      </c>
      <c r="O562" s="27" t="str">
        <f t="shared" si="89"/>
        <v/>
      </c>
      <c r="P562" s="27" t="str">
        <f t="shared" si="89"/>
        <v/>
      </c>
      <c r="Q562" s="27" t="str">
        <f t="shared" si="89"/>
        <v/>
      </c>
      <c r="R562" s="27" t="str">
        <f t="shared" si="89"/>
        <v/>
      </c>
      <c r="S562" s="27" t="str">
        <f t="shared" si="89"/>
        <v/>
      </c>
      <c r="T562" s="32" t="str">
        <f t="shared" si="89"/>
        <v/>
      </c>
      <c r="U562" s="10"/>
    </row>
    <row r="563" spans="1:21" x14ac:dyDescent="0.25">
      <c r="A563" s="10"/>
      <c r="B563" s="4" t="str">
        <f>IF(ISBLANK('INPUT | Operations'!$B568),"",COUNT('INPUT | Operations'!$B$12:$B567))</f>
        <v/>
      </c>
      <c r="C563" s="27" t="str">
        <f>IF(ISNUMBER($B563),('INPUT | Operations'!$C567+'INPUT | Operations'!$C568)/2,"")</f>
        <v/>
      </c>
      <c r="D563" s="28" t="str">
        <f t="shared" si="81"/>
        <v/>
      </c>
      <c r="E563" s="26" t="str">
        <f>IF(ISNUMBER($B563),'INPUT | Operations'!$B568-'INPUT | Operations'!$B567,"")</f>
        <v/>
      </c>
      <c r="F563" s="32" t="str">
        <f>IF(ISNUMBER($B563),IF('INPUT | Operations'!$B568&lt;Booster_BurnTime,1,IF('INPUT | Operations'!$B567&lt;=Booster_BurnTime,(Booster_BurnTime-'INPUT | Operations'!$B567)/('INPUT | Operations'!$B568-'INPUT | Operations'!$B567),0))*'INPUT | Operations'!$E567*NumberOfBoosters*NumberOfOps*$E563,"")</f>
        <v/>
      </c>
      <c r="G563" s="34" t="str">
        <f t="shared" si="82"/>
        <v/>
      </c>
      <c r="H563" s="27" t="str">
        <f t="shared" si="83"/>
        <v/>
      </c>
      <c r="I563" s="27" t="str">
        <f t="shared" si="84"/>
        <v/>
      </c>
      <c r="J563" s="27" t="str">
        <f t="shared" si="85"/>
        <v/>
      </c>
      <c r="K563" s="27" t="str">
        <f t="shared" si="86"/>
        <v/>
      </c>
      <c r="L563" s="27" t="str">
        <f t="shared" si="87"/>
        <v/>
      </c>
      <c r="M563" s="32" t="str">
        <f t="shared" si="88"/>
        <v/>
      </c>
      <c r="N563" s="27" t="str">
        <f t="shared" si="89"/>
        <v/>
      </c>
      <c r="O563" s="27" t="str">
        <f t="shared" si="89"/>
        <v/>
      </c>
      <c r="P563" s="27" t="str">
        <f t="shared" si="89"/>
        <v/>
      </c>
      <c r="Q563" s="27" t="str">
        <f t="shared" si="89"/>
        <v/>
      </c>
      <c r="R563" s="27" t="str">
        <f t="shared" si="89"/>
        <v/>
      </c>
      <c r="S563" s="27" t="str">
        <f t="shared" si="89"/>
        <v/>
      </c>
      <c r="T563" s="32" t="str">
        <f t="shared" si="89"/>
        <v/>
      </c>
      <c r="U563" s="10"/>
    </row>
    <row r="564" spans="1:21" x14ac:dyDescent="0.25">
      <c r="A564" s="10"/>
      <c r="B564" s="4" t="str">
        <f>IF(ISBLANK('INPUT | Operations'!$B569),"",COUNT('INPUT | Operations'!$B$12:$B568))</f>
        <v/>
      </c>
      <c r="C564" s="27" t="str">
        <f>IF(ISNUMBER($B564),('INPUT | Operations'!$C568+'INPUT | Operations'!$C569)/2,"")</f>
        <v/>
      </c>
      <c r="D564" s="28" t="str">
        <f t="shared" si="81"/>
        <v/>
      </c>
      <c r="E564" s="26" t="str">
        <f>IF(ISNUMBER($B564),'INPUT | Operations'!$B569-'INPUT | Operations'!$B568,"")</f>
        <v/>
      </c>
      <c r="F564" s="32" t="str">
        <f>IF(ISNUMBER($B564),IF('INPUT | Operations'!$B569&lt;Booster_BurnTime,1,IF('INPUT | Operations'!$B568&lt;=Booster_BurnTime,(Booster_BurnTime-'INPUT | Operations'!$B568)/('INPUT | Operations'!$B569-'INPUT | Operations'!$B568),0))*'INPUT | Operations'!$E568*NumberOfBoosters*NumberOfOps*$E564,"")</f>
        <v/>
      </c>
      <c r="G564" s="34" t="str">
        <f t="shared" si="82"/>
        <v/>
      </c>
      <c r="H564" s="27" t="str">
        <f t="shared" si="83"/>
        <v/>
      </c>
      <c r="I564" s="27" t="str">
        <f t="shared" si="84"/>
        <v/>
      </c>
      <c r="J564" s="27" t="str">
        <f t="shared" si="85"/>
        <v/>
      </c>
      <c r="K564" s="27" t="str">
        <f t="shared" si="86"/>
        <v/>
      </c>
      <c r="L564" s="27" t="str">
        <f t="shared" si="87"/>
        <v/>
      </c>
      <c r="M564" s="32" t="str">
        <f t="shared" si="88"/>
        <v/>
      </c>
      <c r="N564" s="27" t="str">
        <f t="shared" si="89"/>
        <v/>
      </c>
      <c r="O564" s="27" t="str">
        <f t="shared" si="89"/>
        <v/>
      </c>
      <c r="P564" s="27" t="str">
        <f t="shared" si="89"/>
        <v/>
      </c>
      <c r="Q564" s="27" t="str">
        <f t="shared" si="89"/>
        <v/>
      </c>
      <c r="R564" s="27" t="str">
        <f t="shared" si="89"/>
        <v/>
      </c>
      <c r="S564" s="27" t="str">
        <f t="shared" si="89"/>
        <v/>
      </c>
      <c r="T564" s="32" t="str">
        <f t="shared" si="89"/>
        <v/>
      </c>
      <c r="U564" s="10"/>
    </row>
    <row r="565" spans="1:21" x14ac:dyDescent="0.25">
      <c r="A565" s="10"/>
      <c r="B565" s="4" t="str">
        <f>IF(ISBLANK('INPUT | Operations'!$B570),"",COUNT('INPUT | Operations'!$B$12:$B569))</f>
        <v/>
      </c>
      <c r="C565" s="27" t="str">
        <f>IF(ISNUMBER($B565),('INPUT | Operations'!$C569+'INPUT | Operations'!$C570)/2,"")</f>
        <v/>
      </c>
      <c r="D565" s="28" t="str">
        <f t="shared" si="81"/>
        <v/>
      </c>
      <c r="E565" s="26" t="str">
        <f>IF(ISNUMBER($B565),'INPUT | Operations'!$B570-'INPUT | Operations'!$B569,"")</f>
        <v/>
      </c>
      <c r="F565" s="32" t="str">
        <f>IF(ISNUMBER($B565),IF('INPUT | Operations'!$B570&lt;Booster_BurnTime,1,IF('INPUT | Operations'!$B569&lt;=Booster_BurnTime,(Booster_BurnTime-'INPUT | Operations'!$B569)/('INPUT | Operations'!$B570-'INPUT | Operations'!$B569),0))*'INPUT | Operations'!$E569*NumberOfBoosters*NumberOfOps*$E565,"")</f>
        <v/>
      </c>
      <c r="G565" s="34" t="str">
        <f t="shared" si="82"/>
        <v/>
      </c>
      <c r="H565" s="27" t="str">
        <f t="shared" si="83"/>
        <v/>
      </c>
      <c r="I565" s="27" t="str">
        <f t="shared" si="84"/>
        <v/>
      </c>
      <c r="J565" s="27" t="str">
        <f t="shared" si="85"/>
        <v/>
      </c>
      <c r="K565" s="27" t="str">
        <f t="shared" si="86"/>
        <v/>
      </c>
      <c r="L565" s="27" t="str">
        <f t="shared" si="87"/>
        <v/>
      </c>
      <c r="M565" s="32" t="str">
        <f t="shared" si="88"/>
        <v/>
      </c>
      <c r="N565" s="27" t="str">
        <f t="shared" si="89"/>
        <v/>
      </c>
      <c r="O565" s="27" t="str">
        <f t="shared" si="89"/>
        <v/>
      </c>
      <c r="P565" s="27" t="str">
        <f t="shared" si="89"/>
        <v/>
      </c>
      <c r="Q565" s="27" t="str">
        <f t="shared" si="89"/>
        <v/>
      </c>
      <c r="R565" s="27" t="str">
        <f t="shared" si="89"/>
        <v/>
      </c>
      <c r="S565" s="27" t="str">
        <f t="shared" si="89"/>
        <v/>
      </c>
      <c r="T565" s="32" t="str">
        <f t="shared" si="89"/>
        <v/>
      </c>
      <c r="U565" s="10"/>
    </row>
    <row r="566" spans="1:21" x14ac:dyDescent="0.25">
      <c r="A566" s="10"/>
      <c r="B566" s="4" t="str">
        <f>IF(ISBLANK('INPUT | Operations'!$B571),"",COUNT('INPUT | Operations'!$B$12:$B570))</f>
        <v/>
      </c>
      <c r="C566" s="27" t="str">
        <f>IF(ISNUMBER($B566),('INPUT | Operations'!$C570+'INPUT | Operations'!$C571)/2,"")</f>
        <v/>
      </c>
      <c r="D566" s="28" t="str">
        <f t="shared" si="81"/>
        <v/>
      </c>
      <c r="E566" s="26" t="str">
        <f>IF(ISNUMBER($B566),'INPUT | Operations'!$B571-'INPUT | Operations'!$B570,"")</f>
        <v/>
      </c>
      <c r="F566" s="32" t="str">
        <f>IF(ISNUMBER($B566),IF('INPUT | Operations'!$B571&lt;Booster_BurnTime,1,IF('INPUT | Operations'!$B570&lt;=Booster_BurnTime,(Booster_BurnTime-'INPUT | Operations'!$B570)/('INPUT | Operations'!$B571-'INPUT | Operations'!$B570),0))*'INPUT | Operations'!$E570*NumberOfBoosters*NumberOfOps*$E566,"")</f>
        <v/>
      </c>
      <c r="G566" s="34" t="str">
        <f t="shared" si="82"/>
        <v/>
      </c>
      <c r="H566" s="27" t="str">
        <f t="shared" si="83"/>
        <v/>
      </c>
      <c r="I566" s="27" t="str">
        <f t="shared" si="84"/>
        <v/>
      </c>
      <c r="J566" s="27" t="str">
        <f t="shared" si="85"/>
        <v/>
      </c>
      <c r="K566" s="27" t="str">
        <f t="shared" si="86"/>
        <v/>
      </c>
      <c r="L566" s="27" t="str">
        <f t="shared" si="87"/>
        <v/>
      </c>
      <c r="M566" s="32" t="str">
        <f t="shared" si="88"/>
        <v/>
      </c>
      <c r="N566" s="27" t="str">
        <f t="shared" si="89"/>
        <v/>
      </c>
      <c r="O566" s="27" t="str">
        <f t="shared" si="89"/>
        <v/>
      </c>
      <c r="P566" s="27" t="str">
        <f t="shared" si="89"/>
        <v/>
      </c>
      <c r="Q566" s="27" t="str">
        <f t="shared" si="89"/>
        <v/>
      </c>
      <c r="R566" s="27" t="str">
        <f t="shared" si="89"/>
        <v/>
      </c>
      <c r="S566" s="27" t="str">
        <f t="shared" si="89"/>
        <v/>
      </c>
      <c r="T566" s="32" t="str">
        <f t="shared" si="89"/>
        <v/>
      </c>
      <c r="U566" s="10"/>
    </row>
    <row r="567" spans="1:21" x14ac:dyDescent="0.25">
      <c r="A567" s="10"/>
      <c r="B567" s="4" t="str">
        <f>IF(ISBLANK('INPUT | Operations'!$B572),"",COUNT('INPUT | Operations'!$B$12:$B571))</f>
        <v/>
      </c>
      <c r="C567" s="27" t="str">
        <f>IF(ISNUMBER($B567),('INPUT | Operations'!$C571+'INPUT | Operations'!$C572)/2,"")</f>
        <v/>
      </c>
      <c r="D567" s="28" t="str">
        <f t="shared" si="81"/>
        <v/>
      </c>
      <c r="E567" s="26" t="str">
        <f>IF(ISNUMBER($B567),'INPUT | Operations'!$B572-'INPUT | Operations'!$B571,"")</f>
        <v/>
      </c>
      <c r="F567" s="32" t="str">
        <f>IF(ISNUMBER($B567),IF('INPUT | Operations'!$B572&lt;Booster_BurnTime,1,IF('INPUT | Operations'!$B571&lt;=Booster_BurnTime,(Booster_BurnTime-'INPUT | Operations'!$B571)/('INPUT | Operations'!$B572-'INPUT | Operations'!$B571),0))*'INPUT | Operations'!$E571*NumberOfBoosters*NumberOfOps*$E567,"")</f>
        <v/>
      </c>
      <c r="G567" s="34" t="str">
        <f t="shared" si="82"/>
        <v/>
      </c>
      <c r="H567" s="27" t="str">
        <f t="shared" si="83"/>
        <v/>
      </c>
      <c r="I567" s="27" t="str">
        <f t="shared" si="84"/>
        <v/>
      </c>
      <c r="J567" s="27" t="str">
        <f t="shared" si="85"/>
        <v/>
      </c>
      <c r="K567" s="27" t="str">
        <f t="shared" si="86"/>
        <v/>
      </c>
      <c r="L567" s="27" t="str">
        <f t="shared" si="87"/>
        <v/>
      </c>
      <c r="M567" s="32" t="str">
        <f t="shared" si="88"/>
        <v/>
      </c>
      <c r="N567" s="27" t="str">
        <f t="shared" si="89"/>
        <v/>
      </c>
      <c r="O567" s="27" t="str">
        <f t="shared" si="89"/>
        <v/>
      </c>
      <c r="P567" s="27" t="str">
        <f t="shared" si="89"/>
        <v/>
      </c>
      <c r="Q567" s="27" t="str">
        <f t="shared" si="89"/>
        <v/>
      </c>
      <c r="R567" s="27" t="str">
        <f t="shared" si="89"/>
        <v/>
      </c>
      <c r="S567" s="27" t="str">
        <f t="shared" si="89"/>
        <v/>
      </c>
      <c r="T567" s="32" t="str">
        <f t="shared" si="89"/>
        <v/>
      </c>
      <c r="U567" s="10"/>
    </row>
    <row r="568" spans="1:21" x14ac:dyDescent="0.25">
      <c r="A568" s="10"/>
      <c r="B568" s="4" t="str">
        <f>IF(ISBLANK('INPUT | Operations'!$B573),"",COUNT('INPUT | Operations'!$B$12:$B572))</f>
        <v/>
      </c>
      <c r="C568" s="27" t="str">
        <f>IF(ISNUMBER($B568),('INPUT | Operations'!$C572+'INPUT | Operations'!$C573)/2,"")</f>
        <v/>
      </c>
      <c r="D568" s="28" t="str">
        <f t="shared" si="81"/>
        <v/>
      </c>
      <c r="E568" s="26" t="str">
        <f>IF(ISNUMBER($B568),'INPUT | Operations'!$B573-'INPUT | Operations'!$B572,"")</f>
        <v/>
      </c>
      <c r="F568" s="32" t="str">
        <f>IF(ISNUMBER($B568),IF('INPUT | Operations'!$B573&lt;Booster_BurnTime,1,IF('INPUT | Operations'!$B572&lt;=Booster_BurnTime,(Booster_BurnTime-'INPUT | Operations'!$B572)/('INPUT | Operations'!$B573-'INPUT | Operations'!$B572),0))*'INPUT | Operations'!$E572*NumberOfBoosters*NumberOfOps*$E568,"")</f>
        <v/>
      </c>
      <c r="G568" s="34" t="str">
        <f t="shared" si="82"/>
        <v/>
      </c>
      <c r="H568" s="27" t="str">
        <f t="shared" si="83"/>
        <v/>
      </c>
      <c r="I568" s="27" t="str">
        <f t="shared" si="84"/>
        <v/>
      </c>
      <c r="J568" s="27" t="str">
        <f t="shared" si="85"/>
        <v/>
      </c>
      <c r="K568" s="27" t="str">
        <f t="shared" si="86"/>
        <v/>
      </c>
      <c r="L568" s="27" t="str">
        <f t="shared" si="87"/>
        <v/>
      </c>
      <c r="M568" s="32" t="str">
        <f t="shared" si="88"/>
        <v/>
      </c>
      <c r="N568" s="27" t="str">
        <f t="shared" si="89"/>
        <v/>
      </c>
      <c r="O568" s="27" t="str">
        <f t="shared" si="89"/>
        <v/>
      </c>
      <c r="P568" s="27" t="str">
        <f t="shared" si="89"/>
        <v/>
      </c>
      <c r="Q568" s="27" t="str">
        <f t="shared" si="89"/>
        <v/>
      </c>
      <c r="R568" s="27" t="str">
        <f t="shared" si="89"/>
        <v/>
      </c>
      <c r="S568" s="27" t="str">
        <f t="shared" si="89"/>
        <v/>
      </c>
      <c r="T568" s="32" t="str">
        <f t="shared" si="89"/>
        <v/>
      </c>
      <c r="U568" s="10"/>
    </row>
    <row r="569" spans="1:21" x14ac:dyDescent="0.25">
      <c r="A569" s="10"/>
      <c r="B569" s="4" t="str">
        <f>IF(ISBLANK('INPUT | Operations'!$B574),"",COUNT('INPUT | Operations'!$B$12:$B573))</f>
        <v/>
      </c>
      <c r="C569" s="27" t="str">
        <f>IF(ISNUMBER($B569),('INPUT | Operations'!$C573+'INPUT | Operations'!$C574)/2,"")</f>
        <v/>
      </c>
      <c r="D569" s="28" t="str">
        <f t="shared" si="81"/>
        <v/>
      </c>
      <c r="E569" s="26" t="str">
        <f>IF(ISNUMBER($B569),'INPUT | Operations'!$B574-'INPUT | Operations'!$B573,"")</f>
        <v/>
      </c>
      <c r="F569" s="32" t="str">
        <f>IF(ISNUMBER($B569),IF('INPUT | Operations'!$B574&lt;Booster_BurnTime,1,IF('INPUT | Operations'!$B573&lt;=Booster_BurnTime,(Booster_BurnTime-'INPUT | Operations'!$B573)/('INPUT | Operations'!$B574-'INPUT | Operations'!$B573),0))*'INPUT | Operations'!$E573*NumberOfBoosters*NumberOfOps*$E569,"")</f>
        <v/>
      </c>
      <c r="G569" s="34" t="str">
        <f t="shared" si="82"/>
        <v/>
      </c>
      <c r="H569" s="27" t="str">
        <f t="shared" si="83"/>
        <v/>
      </c>
      <c r="I569" s="27" t="str">
        <f t="shared" si="84"/>
        <v/>
      </c>
      <c r="J569" s="27" t="str">
        <f t="shared" si="85"/>
        <v/>
      </c>
      <c r="K569" s="27" t="str">
        <f t="shared" si="86"/>
        <v/>
      </c>
      <c r="L569" s="27" t="str">
        <f t="shared" si="87"/>
        <v/>
      </c>
      <c r="M569" s="32" t="str">
        <f t="shared" si="88"/>
        <v/>
      </c>
      <c r="N569" s="27" t="str">
        <f t="shared" si="89"/>
        <v/>
      </c>
      <c r="O569" s="27" t="str">
        <f t="shared" si="89"/>
        <v/>
      </c>
      <c r="P569" s="27" t="str">
        <f t="shared" si="89"/>
        <v/>
      </c>
      <c r="Q569" s="27" t="str">
        <f t="shared" si="89"/>
        <v/>
      </c>
      <c r="R569" s="27" t="str">
        <f t="shared" si="89"/>
        <v/>
      </c>
      <c r="S569" s="27" t="str">
        <f t="shared" si="89"/>
        <v/>
      </c>
      <c r="T569" s="32" t="str">
        <f t="shared" si="89"/>
        <v/>
      </c>
      <c r="U569" s="10"/>
    </row>
    <row r="570" spans="1:21" x14ac:dyDescent="0.25">
      <c r="A570" s="10"/>
      <c r="B570" s="4" t="str">
        <f>IF(ISBLANK('INPUT | Operations'!$B575),"",COUNT('INPUT | Operations'!$B$12:$B574))</f>
        <v/>
      </c>
      <c r="C570" s="27" t="str">
        <f>IF(ISNUMBER($B570),('INPUT | Operations'!$C574+'INPUT | Operations'!$C575)/2,"")</f>
        <v/>
      </c>
      <c r="D570" s="28" t="str">
        <f t="shared" si="81"/>
        <v/>
      </c>
      <c r="E570" s="26" t="str">
        <f>IF(ISNUMBER($B570),'INPUT | Operations'!$B575-'INPUT | Operations'!$B574,"")</f>
        <v/>
      </c>
      <c r="F570" s="32" t="str">
        <f>IF(ISNUMBER($B570),IF('INPUT | Operations'!$B575&lt;Booster_BurnTime,1,IF('INPUT | Operations'!$B574&lt;=Booster_BurnTime,(Booster_BurnTime-'INPUT | Operations'!$B574)/('INPUT | Operations'!$B575-'INPUT | Operations'!$B574),0))*'INPUT | Operations'!$E574*NumberOfBoosters*NumberOfOps*$E570,"")</f>
        <v/>
      </c>
      <c r="G570" s="34" t="str">
        <f t="shared" si="82"/>
        <v/>
      </c>
      <c r="H570" s="27" t="str">
        <f t="shared" si="83"/>
        <v/>
      </c>
      <c r="I570" s="27" t="str">
        <f t="shared" si="84"/>
        <v/>
      </c>
      <c r="J570" s="27" t="str">
        <f t="shared" si="85"/>
        <v/>
      </c>
      <c r="K570" s="27" t="str">
        <f t="shared" si="86"/>
        <v/>
      </c>
      <c r="L570" s="27" t="str">
        <f t="shared" si="87"/>
        <v/>
      </c>
      <c r="M570" s="32" t="str">
        <f t="shared" si="88"/>
        <v/>
      </c>
      <c r="N570" s="27" t="str">
        <f t="shared" si="89"/>
        <v/>
      </c>
      <c r="O570" s="27" t="str">
        <f t="shared" si="89"/>
        <v/>
      </c>
      <c r="P570" s="27" t="str">
        <f t="shared" si="89"/>
        <v/>
      </c>
      <c r="Q570" s="27" t="str">
        <f t="shared" si="89"/>
        <v/>
      </c>
      <c r="R570" s="27" t="str">
        <f t="shared" si="89"/>
        <v/>
      </c>
      <c r="S570" s="27" t="str">
        <f t="shared" si="89"/>
        <v/>
      </c>
      <c r="T570" s="32" t="str">
        <f t="shared" si="89"/>
        <v/>
      </c>
      <c r="U570" s="10"/>
    </row>
    <row r="571" spans="1:21" x14ac:dyDescent="0.25">
      <c r="A571" s="10"/>
      <c r="B571" s="4" t="str">
        <f>IF(ISBLANK('INPUT | Operations'!$B576),"",COUNT('INPUT | Operations'!$B$12:$B575))</f>
        <v/>
      </c>
      <c r="C571" s="27" t="str">
        <f>IF(ISNUMBER($B571),('INPUT | Operations'!$C575+'INPUT | Operations'!$C576)/2,"")</f>
        <v/>
      </c>
      <c r="D571" s="28" t="str">
        <f t="shared" si="81"/>
        <v/>
      </c>
      <c r="E571" s="26" t="str">
        <f>IF(ISNUMBER($B571),'INPUT | Operations'!$B576-'INPUT | Operations'!$B575,"")</f>
        <v/>
      </c>
      <c r="F571" s="32" t="str">
        <f>IF(ISNUMBER($B571),IF('INPUT | Operations'!$B576&lt;Booster_BurnTime,1,IF('INPUT | Operations'!$B575&lt;=Booster_BurnTime,(Booster_BurnTime-'INPUT | Operations'!$B575)/('INPUT | Operations'!$B576-'INPUT | Operations'!$B575),0))*'INPUT | Operations'!$E575*NumberOfBoosters*NumberOfOps*$E571,"")</f>
        <v/>
      </c>
      <c r="G571" s="34" t="str">
        <f t="shared" si="82"/>
        <v/>
      </c>
      <c r="H571" s="27" t="str">
        <f t="shared" si="83"/>
        <v/>
      </c>
      <c r="I571" s="27" t="str">
        <f t="shared" si="84"/>
        <v/>
      </c>
      <c r="J571" s="27" t="str">
        <f t="shared" si="85"/>
        <v/>
      </c>
      <c r="K571" s="27" t="str">
        <f t="shared" si="86"/>
        <v/>
      </c>
      <c r="L571" s="27" t="str">
        <f t="shared" si="87"/>
        <v/>
      </c>
      <c r="M571" s="32" t="str">
        <f t="shared" si="88"/>
        <v/>
      </c>
      <c r="N571" s="27" t="str">
        <f t="shared" si="89"/>
        <v/>
      </c>
      <c r="O571" s="27" t="str">
        <f t="shared" si="89"/>
        <v/>
      </c>
      <c r="P571" s="27" t="str">
        <f t="shared" si="89"/>
        <v/>
      </c>
      <c r="Q571" s="27" t="str">
        <f t="shared" si="89"/>
        <v/>
      </c>
      <c r="R571" s="27" t="str">
        <f t="shared" si="89"/>
        <v/>
      </c>
      <c r="S571" s="27" t="str">
        <f t="shared" si="89"/>
        <v/>
      </c>
      <c r="T571" s="32" t="str">
        <f t="shared" si="89"/>
        <v/>
      </c>
      <c r="U571" s="10"/>
    </row>
    <row r="572" spans="1:21" x14ac:dyDescent="0.25">
      <c r="A572" s="10"/>
      <c r="B572" s="4" t="str">
        <f>IF(ISBLANK('INPUT | Operations'!$B577),"",COUNT('INPUT | Operations'!$B$12:$B576))</f>
        <v/>
      </c>
      <c r="C572" s="27" t="str">
        <f>IF(ISNUMBER($B572),('INPUT | Operations'!$C576+'INPUT | Operations'!$C577)/2,"")</f>
        <v/>
      </c>
      <c r="D572" s="28" t="str">
        <f t="shared" si="81"/>
        <v/>
      </c>
      <c r="E572" s="26" t="str">
        <f>IF(ISNUMBER($B572),'INPUT | Operations'!$B577-'INPUT | Operations'!$B576,"")</f>
        <v/>
      </c>
      <c r="F572" s="32" t="str">
        <f>IF(ISNUMBER($B572),IF('INPUT | Operations'!$B577&lt;Booster_BurnTime,1,IF('INPUT | Operations'!$B576&lt;=Booster_BurnTime,(Booster_BurnTime-'INPUT | Operations'!$B576)/('INPUT | Operations'!$B577-'INPUT | Operations'!$B576),0))*'INPUT | Operations'!$E576*NumberOfBoosters*NumberOfOps*$E572,"")</f>
        <v/>
      </c>
      <c r="G572" s="34" t="str">
        <f t="shared" si="82"/>
        <v/>
      </c>
      <c r="H572" s="27" t="str">
        <f t="shared" si="83"/>
        <v/>
      </c>
      <c r="I572" s="27" t="str">
        <f t="shared" si="84"/>
        <v/>
      </c>
      <c r="J572" s="27" t="str">
        <f t="shared" si="85"/>
        <v/>
      </c>
      <c r="K572" s="27" t="str">
        <f t="shared" si="86"/>
        <v/>
      </c>
      <c r="L572" s="27" t="str">
        <f t="shared" si="87"/>
        <v/>
      </c>
      <c r="M572" s="32" t="str">
        <f t="shared" si="88"/>
        <v/>
      </c>
      <c r="N572" s="27" t="str">
        <f t="shared" si="89"/>
        <v/>
      </c>
      <c r="O572" s="27" t="str">
        <f t="shared" si="89"/>
        <v/>
      </c>
      <c r="P572" s="27" t="str">
        <f t="shared" si="89"/>
        <v/>
      </c>
      <c r="Q572" s="27" t="str">
        <f t="shared" si="89"/>
        <v/>
      </c>
      <c r="R572" s="27" t="str">
        <f t="shared" si="89"/>
        <v/>
      </c>
      <c r="S572" s="27" t="str">
        <f t="shared" si="89"/>
        <v/>
      </c>
      <c r="T572" s="32" t="str">
        <f t="shared" si="89"/>
        <v/>
      </c>
      <c r="U572" s="10"/>
    </row>
    <row r="573" spans="1:21" x14ac:dyDescent="0.25">
      <c r="A573" s="10"/>
      <c r="B573" s="4" t="str">
        <f>IF(ISBLANK('INPUT | Operations'!$B578),"",COUNT('INPUT | Operations'!$B$12:$B577))</f>
        <v/>
      </c>
      <c r="C573" s="27" t="str">
        <f>IF(ISNUMBER($B573),('INPUT | Operations'!$C577+'INPUT | Operations'!$C578)/2,"")</f>
        <v/>
      </c>
      <c r="D573" s="28" t="str">
        <f t="shared" si="81"/>
        <v/>
      </c>
      <c r="E573" s="26" t="str">
        <f>IF(ISNUMBER($B573),'INPUT | Operations'!$B578-'INPUT | Operations'!$B577,"")</f>
        <v/>
      </c>
      <c r="F573" s="32" t="str">
        <f>IF(ISNUMBER($B573),IF('INPUT | Operations'!$B578&lt;Booster_BurnTime,1,IF('INPUT | Operations'!$B577&lt;=Booster_BurnTime,(Booster_BurnTime-'INPUT | Operations'!$B577)/('INPUT | Operations'!$B578-'INPUT | Operations'!$B577),0))*'INPUT | Operations'!$E577*NumberOfBoosters*NumberOfOps*$E573,"")</f>
        <v/>
      </c>
      <c r="G573" s="34" t="str">
        <f t="shared" si="82"/>
        <v/>
      </c>
      <c r="H573" s="27" t="str">
        <f t="shared" si="83"/>
        <v/>
      </c>
      <c r="I573" s="27" t="str">
        <f t="shared" si="84"/>
        <v/>
      </c>
      <c r="J573" s="27" t="str">
        <f t="shared" si="85"/>
        <v/>
      </c>
      <c r="K573" s="27" t="str">
        <f t="shared" si="86"/>
        <v/>
      </c>
      <c r="L573" s="27" t="str">
        <f t="shared" si="87"/>
        <v/>
      </c>
      <c r="M573" s="32" t="str">
        <f t="shared" si="88"/>
        <v/>
      </c>
      <c r="N573" s="27" t="str">
        <f t="shared" si="89"/>
        <v/>
      </c>
      <c r="O573" s="27" t="str">
        <f t="shared" si="89"/>
        <v/>
      </c>
      <c r="P573" s="27" t="str">
        <f t="shared" si="89"/>
        <v/>
      </c>
      <c r="Q573" s="27" t="str">
        <f t="shared" si="89"/>
        <v/>
      </c>
      <c r="R573" s="27" t="str">
        <f t="shared" si="89"/>
        <v/>
      </c>
      <c r="S573" s="27" t="str">
        <f t="shared" si="89"/>
        <v/>
      </c>
      <c r="T573" s="32" t="str">
        <f t="shared" si="89"/>
        <v/>
      </c>
      <c r="U573" s="10"/>
    </row>
    <row r="574" spans="1:21" x14ac:dyDescent="0.25">
      <c r="A574" s="10"/>
      <c r="B574" s="4" t="str">
        <f>IF(ISBLANK('INPUT | Operations'!$B579),"",COUNT('INPUT | Operations'!$B$12:$B578))</f>
        <v/>
      </c>
      <c r="C574" s="27" t="str">
        <f>IF(ISNUMBER($B574),('INPUT | Operations'!$C578+'INPUT | Operations'!$C579)/2,"")</f>
        <v/>
      </c>
      <c r="D574" s="28" t="str">
        <f t="shared" si="81"/>
        <v/>
      </c>
      <c r="E574" s="26" t="str">
        <f>IF(ISNUMBER($B574),'INPUT | Operations'!$B579-'INPUT | Operations'!$B578,"")</f>
        <v/>
      </c>
      <c r="F574" s="32" t="str">
        <f>IF(ISNUMBER($B574),IF('INPUT | Operations'!$B579&lt;Booster_BurnTime,1,IF('INPUT | Operations'!$B578&lt;=Booster_BurnTime,(Booster_BurnTime-'INPUT | Operations'!$B578)/('INPUT | Operations'!$B579-'INPUT | Operations'!$B578),0))*'INPUT | Operations'!$E578*NumberOfBoosters*NumberOfOps*$E574,"")</f>
        <v/>
      </c>
      <c r="G574" s="34" t="str">
        <f t="shared" si="82"/>
        <v/>
      </c>
      <c r="H574" s="27" t="str">
        <f t="shared" si="83"/>
        <v/>
      </c>
      <c r="I574" s="27" t="str">
        <f t="shared" si="84"/>
        <v/>
      </c>
      <c r="J574" s="27" t="str">
        <f t="shared" si="85"/>
        <v/>
      </c>
      <c r="K574" s="27" t="str">
        <f t="shared" si="86"/>
        <v/>
      </c>
      <c r="L574" s="27" t="str">
        <f t="shared" si="87"/>
        <v/>
      </c>
      <c r="M574" s="32" t="str">
        <f t="shared" si="88"/>
        <v/>
      </c>
      <c r="N574" s="27" t="str">
        <f t="shared" si="89"/>
        <v/>
      </c>
      <c r="O574" s="27" t="str">
        <f t="shared" si="89"/>
        <v/>
      </c>
      <c r="P574" s="27" t="str">
        <f t="shared" si="89"/>
        <v/>
      </c>
      <c r="Q574" s="27" t="str">
        <f t="shared" si="89"/>
        <v/>
      </c>
      <c r="R574" s="27" t="str">
        <f t="shared" si="89"/>
        <v/>
      </c>
      <c r="S574" s="27" t="str">
        <f t="shared" si="89"/>
        <v/>
      </c>
      <c r="T574" s="32" t="str">
        <f t="shared" si="89"/>
        <v/>
      </c>
      <c r="U574" s="10"/>
    </row>
    <row r="575" spans="1:21" x14ac:dyDescent="0.25">
      <c r="A575" s="10"/>
      <c r="B575" s="4" t="str">
        <f>IF(ISBLANK('INPUT | Operations'!$B580),"",COUNT('INPUT | Operations'!$B$12:$B579))</f>
        <v/>
      </c>
      <c r="C575" s="27" t="str">
        <f>IF(ISNUMBER($B575),('INPUT | Operations'!$C579+'INPUT | Operations'!$C580)/2,"")</f>
        <v/>
      </c>
      <c r="D575" s="28" t="str">
        <f t="shared" si="81"/>
        <v/>
      </c>
      <c r="E575" s="26" t="str">
        <f>IF(ISNUMBER($B575),'INPUT | Operations'!$B580-'INPUT | Operations'!$B579,"")</f>
        <v/>
      </c>
      <c r="F575" s="32" t="str">
        <f>IF(ISNUMBER($B575),IF('INPUT | Operations'!$B580&lt;Booster_BurnTime,1,IF('INPUT | Operations'!$B579&lt;=Booster_BurnTime,(Booster_BurnTime-'INPUT | Operations'!$B579)/('INPUT | Operations'!$B580-'INPUT | Operations'!$B579),0))*'INPUT | Operations'!$E579*NumberOfBoosters*NumberOfOps*$E575,"")</f>
        <v/>
      </c>
      <c r="G575" s="34" t="str">
        <f t="shared" si="82"/>
        <v/>
      </c>
      <c r="H575" s="27" t="str">
        <f t="shared" si="83"/>
        <v/>
      </c>
      <c r="I575" s="27" t="str">
        <f t="shared" si="84"/>
        <v/>
      </c>
      <c r="J575" s="27" t="str">
        <f t="shared" si="85"/>
        <v/>
      </c>
      <c r="K575" s="27" t="str">
        <f t="shared" si="86"/>
        <v/>
      </c>
      <c r="L575" s="27" t="str">
        <f t="shared" si="87"/>
        <v/>
      </c>
      <c r="M575" s="32" t="str">
        <f t="shared" si="88"/>
        <v/>
      </c>
      <c r="N575" s="27" t="str">
        <f t="shared" si="89"/>
        <v/>
      </c>
      <c r="O575" s="27" t="str">
        <f t="shared" si="89"/>
        <v/>
      </c>
      <c r="P575" s="27" t="str">
        <f t="shared" si="89"/>
        <v/>
      </c>
      <c r="Q575" s="27" t="str">
        <f t="shared" si="89"/>
        <v/>
      </c>
      <c r="R575" s="27" t="str">
        <f t="shared" si="89"/>
        <v/>
      </c>
      <c r="S575" s="27" t="str">
        <f t="shared" si="89"/>
        <v/>
      </c>
      <c r="T575" s="32" t="str">
        <f t="shared" si="89"/>
        <v/>
      </c>
      <c r="U575" s="10"/>
    </row>
    <row r="576" spans="1:21" x14ac:dyDescent="0.25">
      <c r="A576" s="10"/>
      <c r="B576" s="4" t="str">
        <f>IF(ISBLANK('INPUT | Operations'!$B581),"",COUNT('INPUT | Operations'!$B$12:$B580))</f>
        <v/>
      </c>
      <c r="C576" s="27" t="str">
        <f>IF(ISNUMBER($B576),('INPUT | Operations'!$C580+'INPUT | Operations'!$C581)/2,"")</f>
        <v/>
      </c>
      <c r="D576" s="28" t="str">
        <f t="shared" si="81"/>
        <v/>
      </c>
      <c r="E576" s="26" t="str">
        <f>IF(ISNUMBER($B576),'INPUT | Operations'!$B581-'INPUT | Operations'!$B580,"")</f>
        <v/>
      </c>
      <c r="F576" s="32" t="str">
        <f>IF(ISNUMBER($B576),IF('INPUT | Operations'!$B581&lt;Booster_BurnTime,1,IF('INPUT | Operations'!$B580&lt;=Booster_BurnTime,(Booster_BurnTime-'INPUT | Operations'!$B580)/('INPUT | Operations'!$B581-'INPUT | Operations'!$B580),0))*'INPUT | Operations'!$E580*NumberOfBoosters*NumberOfOps*$E576,"")</f>
        <v/>
      </c>
      <c r="G576" s="34" t="str">
        <f t="shared" si="82"/>
        <v/>
      </c>
      <c r="H576" s="27" t="str">
        <f t="shared" si="83"/>
        <v/>
      </c>
      <c r="I576" s="27" t="str">
        <f t="shared" si="84"/>
        <v/>
      </c>
      <c r="J576" s="27" t="str">
        <f t="shared" si="85"/>
        <v/>
      </c>
      <c r="K576" s="27" t="str">
        <f t="shared" si="86"/>
        <v/>
      </c>
      <c r="L576" s="27" t="str">
        <f t="shared" si="87"/>
        <v/>
      </c>
      <c r="M576" s="32" t="str">
        <f t="shared" si="88"/>
        <v/>
      </c>
      <c r="N576" s="27" t="str">
        <f t="shared" si="89"/>
        <v/>
      </c>
      <c r="O576" s="27" t="str">
        <f t="shared" si="89"/>
        <v/>
      </c>
      <c r="P576" s="27" t="str">
        <f t="shared" si="89"/>
        <v/>
      </c>
      <c r="Q576" s="27" t="str">
        <f t="shared" si="89"/>
        <v/>
      </c>
      <c r="R576" s="27" t="str">
        <f t="shared" si="89"/>
        <v/>
      </c>
      <c r="S576" s="27" t="str">
        <f t="shared" si="89"/>
        <v/>
      </c>
      <c r="T576" s="32" t="str">
        <f t="shared" si="89"/>
        <v/>
      </c>
      <c r="U576" s="10"/>
    </row>
    <row r="577" spans="1:21" x14ac:dyDescent="0.25">
      <c r="A577" s="10"/>
      <c r="B577" s="4" t="str">
        <f>IF(ISBLANK('INPUT | Operations'!$B582),"",COUNT('INPUT | Operations'!$B$12:$B581))</f>
        <v/>
      </c>
      <c r="C577" s="27" t="str">
        <f>IF(ISNUMBER($B577),('INPUT | Operations'!$C581+'INPUT | Operations'!$C582)/2,"")</f>
        <v/>
      </c>
      <c r="D577" s="28" t="str">
        <f t="shared" si="81"/>
        <v/>
      </c>
      <c r="E577" s="26" t="str">
        <f>IF(ISNUMBER($B577),'INPUT | Operations'!$B582-'INPUT | Operations'!$B581,"")</f>
        <v/>
      </c>
      <c r="F577" s="32" t="str">
        <f>IF(ISNUMBER($B577),IF('INPUT | Operations'!$B582&lt;Booster_BurnTime,1,IF('INPUT | Operations'!$B581&lt;=Booster_BurnTime,(Booster_BurnTime-'INPUT | Operations'!$B581)/('INPUT | Operations'!$B582-'INPUT | Operations'!$B581),0))*'INPUT | Operations'!$E581*NumberOfBoosters*NumberOfOps*$E577,"")</f>
        <v/>
      </c>
      <c r="G577" s="34" t="str">
        <f t="shared" si="82"/>
        <v/>
      </c>
      <c r="H577" s="27" t="str">
        <f t="shared" si="83"/>
        <v/>
      </c>
      <c r="I577" s="27" t="str">
        <f t="shared" si="84"/>
        <v/>
      </c>
      <c r="J577" s="27" t="str">
        <f t="shared" si="85"/>
        <v/>
      </c>
      <c r="K577" s="27" t="str">
        <f t="shared" si="86"/>
        <v/>
      </c>
      <c r="L577" s="27" t="str">
        <f t="shared" si="87"/>
        <v/>
      </c>
      <c r="M577" s="32" t="str">
        <f t="shared" si="88"/>
        <v/>
      </c>
      <c r="N577" s="27" t="str">
        <f t="shared" si="89"/>
        <v/>
      </c>
      <c r="O577" s="27" t="str">
        <f t="shared" si="89"/>
        <v/>
      </c>
      <c r="P577" s="27" t="str">
        <f t="shared" si="89"/>
        <v/>
      </c>
      <c r="Q577" s="27" t="str">
        <f t="shared" si="89"/>
        <v/>
      </c>
      <c r="R577" s="27" t="str">
        <f t="shared" si="89"/>
        <v/>
      </c>
      <c r="S577" s="27" t="str">
        <f t="shared" si="89"/>
        <v/>
      </c>
      <c r="T577" s="32" t="str">
        <f t="shared" si="89"/>
        <v/>
      </c>
      <c r="U577" s="10"/>
    </row>
    <row r="578" spans="1:21" x14ac:dyDescent="0.25">
      <c r="A578" s="10"/>
      <c r="B578" s="4" t="str">
        <f>IF(ISBLANK('INPUT | Operations'!$B583),"",COUNT('INPUT | Operations'!$B$12:$B582))</f>
        <v/>
      </c>
      <c r="C578" s="27" t="str">
        <f>IF(ISNUMBER($B578),('INPUT | Operations'!$C582+'INPUT | Operations'!$C583)/2,"")</f>
        <v/>
      </c>
      <c r="D578" s="28" t="str">
        <f t="shared" si="81"/>
        <v/>
      </c>
      <c r="E578" s="26" t="str">
        <f>IF(ISNUMBER($B578),'INPUT | Operations'!$B583-'INPUT | Operations'!$B582,"")</f>
        <v/>
      </c>
      <c r="F578" s="32" t="str">
        <f>IF(ISNUMBER($B578),IF('INPUT | Operations'!$B583&lt;Booster_BurnTime,1,IF('INPUT | Operations'!$B582&lt;=Booster_BurnTime,(Booster_BurnTime-'INPUT | Operations'!$B582)/('INPUT | Operations'!$B583-'INPUT | Operations'!$B582),0))*'INPUT | Operations'!$E582*NumberOfBoosters*NumberOfOps*$E578,"")</f>
        <v/>
      </c>
      <c r="G578" s="34" t="str">
        <f t="shared" si="82"/>
        <v/>
      </c>
      <c r="H578" s="27" t="str">
        <f t="shared" si="83"/>
        <v/>
      </c>
      <c r="I578" s="27" t="str">
        <f t="shared" si="84"/>
        <v/>
      </c>
      <c r="J578" s="27" t="str">
        <f t="shared" si="85"/>
        <v/>
      </c>
      <c r="K578" s="27" t="str">
        <f t="shared" si="86"/>
        <v/>
      </c>
      <c r="L578" s="27" t="str">
        <f t="shared" si="87"/>
        <v/>
      </c>
      <c r="M578" s="32" t="str">
        <f t="shared" si="88"/>
        <v/>
      </c>
      <c r="N578" s="27" t="str">
        <f t="shared" si="89"/>
        <v/>
      </c>
      <c r="O578" s="27" t="str">
        <f t="shared" si="89"/>
        <v/>
      </c>
      <c r="P578" s="27" t="str">
        <f t="shared" si="89"/>
        <v/>
      </c>
      <c r="Q578" s="27" t="str">
        <f t="shared" si="89"/>
        <v/>
      </c>
      <c r="R578" s="27" t="str">
        <f t="shared" si="89"/>
        <v/>
      </c>
      <c r="S578" s="27" t="str">
        <f t="shared" si="89"/>
        <v/>
      </c>
      <c r="T578" s="32" t="str">
        <f t="shared" si="89"/>
        <v/>
      </c>
      <c r="U578" s="10"/>
    </row>
    <row r="579" spans="1:21" x14ac:dyDescent="0.25">
      <c r="A579" s="10"/>
      <c r="B579" s="4" t="str">
        <f>IF(ISBLANK('INPUT | Operations'!$B584),"",COUNT('INPUT | Operations'!$B$12:$B583))</f>
        <v/>
      </c>
      <c r="C579" s="27" t="str">
        <f>IF(ISNUMBER($B579),('INPUT | Operations'!$C583+'INPUT | Operations'!$C584)/2,"")</f>
        <v/>
      </c>
      <c r="D579" s="28" t="str">
        <f t="shared" si="81"/>
        <v/>
      </c>
      <c r="E579" s="26" t="str">
        <f>IF(ISNUMBER($B579),'INPUT | Operations'!$B584-'INPUT | Operations'!$B583,"")</f>
        <v/>
      </c>
      <c r="F579" s="32" t="str">
        <f>IF(ISNUMBER($B579),IF('INPUT | Operations'!$B584&lt;Booster_BurnTime,1,IF('INPUT | Operations'!$B583&lt;=Booster_BurnTime,(Booster_BurnTime-'INPUT | Operations'!$B583)/('INPUT | Operations'!$B584-'INPUT | Operations'!$B583),0))*'INPUT | Operations'!$E583*NumberOfBoosters*NumberOfOps*$E579,"")</f>
        <v/>
      </c>
      <c r="G579" s="34" t="str">
        <f t="shared" si="82"/>
        <v/>
      </c>
      <c r="H579" s="27" t="str">
        <f t="shared" si="83"/>
        <v/>
      </c>
      <c r="I579" s="27" t="str">
        <f t="shared" si="84"/>
        <v/>
      </c>
      <c r="J579" s="27" t="str">
        <f t="shared" si="85"/>
        <v/>
      </c>
      <c r="K579" s="27" t="str">
        <f t="shared" si="86"/>
        <v/>
      </c>
      <c r="L579" s="27" t="str">
        <f t="shared" si="87"/>
        <v/>
      </c>
      <c r="M579" s="32" t="str">
        <f t="shared" si="88"/>
        <v/>
      </c>
      <c r="N579" s="27" t="str">
        <f t="shared" si="89"/>
        <v/>
      </c>
      <c r="O579" s="27" t="str">
        <f t="shared" si="89"/>
        <v/>
      </c>
      <c r="P579" s="27" t="str">
        <f t="shared" si="89"/>
        <v/>
      </c>
      <c r="Q579" s="27" t="str">
        <f t="shared" si="89"/>
        <v/>
      </c>
      <c r="R579" s="27" t="str">
        <f t="shared" si="89"/>
        <v/>
      </c>
      <c r="S579" s="27" t="str">
        <f t="shared" si="89"/>
        <v/>
      </c>
      <c r="T579" s="32" t="str">
        <f t="shared" si="89"/>
        <v/>
      </c>
      <c r="U579" s="10"/>
    </row>
    <row r="580" spans="1:21" x14ac:dyDescent="0.25">
      <c r="A580" s="10"/>
      <c r="B580" s="4" t="str">
        <f>IF(ISBLANK('INPUT | Operations'!$B585),"",COUNT('INPUT | Operations'!$B$12:$B584))</f>
        <v/>
      </c>
      <c r="C580" s="27" t="str">
        <f>IF(ISNUMBER($B580),('INPUT | Operations'!$C584+'INPUT | Operations'!$C585)/2,"")</f>
        <v/>
      </c>
      <c r="D580" s="28" t="str">
        <f t="shared" si="81"/>
        <v/>
      </c>
      <c r="E580" s="26" t="str">
        <f>IF(ISNUMBER($B580),'INPUT | Operations'!$B585-'INPUT | Operations'!$B584,"")</f>
        <v/>
      </c>
      <c r="F580" s="32" t="str">
        <f>IF(ISNUMBER($B580),IF('INPUT | Operations'!$B585&lt;Booster_BurnTime,1,IF('INPUT | Operations'!$B584&lt;=Booster_BurnTime,(Booster_BurnTime-'INPUT | Operations'!$B584)/('INPUT | Operations'!$B585-'INPUT | Operations'!$B584),0))*'INPUT | Operations'!$E584*NumberOfBoosters*NumberOfOps*$E580,"")</f>
        <v/>
      </c>
      <c r="G580" s="34" t="str">
        <f t="shared" si="82"/>
        <v/>
      </c>
      <c r="H580" s="27" t="str">
        <f t="shared" si="83"/>
        <v/>
      </c>
      <c r="I580" s="27" t="str">
        <f t="shared" si="84"/>
        <v/>
      </c>
      <c r="J580" s="27" t="str">
        <f t="shared" si="85"/>
        <v/>
      </c>
      <c r="K580" s="27" t="str">
        <f t="shared" si="86"/>
        <v/>
      </c>
      <c r="L580" s="27" t="str">
        <f t="shared" si="87"/>
        <v/>
      </c>
      <c r="M580" s="32" t="str">
        <f t="shared" si="88"/>
        <v/>
      </c>
      <c r="N580" s="27" t="str">
        <f t="shared" si="89"/>
        <v/>
      </c>
      <c r="O580" s="27" t="str">
        <f t="shared" si="89"/>
        <v/>
      </c>
      <c r="P580" s="27" t="str">
        <f t="shared" si="89"/>
        <v/>
      </c>
      <c r="Q580" s="27" t="str">
        <f t="shared" si="89"/>
        <v/>
      </c>
      <c r="R580" s="27" t="str">
        <f t="shared" si="89"/>
        <v/>
      </c>
      <c r="S580" s="27" t="str">
        <f t="shared" si="89"/>
        <v/>
      </c>
      <c r="T580" s="32" t="str">
        <f t="shared" si="89"/>
        <v/>
      </c>
      <c r="U580" s="10"/>
    </row>
    <row r="581" spans="1:21" x14ac:dyDescent="0.25">
      <c r="A581" s="10"/>
      <c r="B581" s="4" t="str">
        <f>IF(ISBLANK('INPUT | Operations'!$B586),"",COUNT('INPUT | Operations'!$B$12:$B585))</f>
        <v/>
      </c>
      <c r="C581" s="27" t="str">
        <f>IF(ISNUMBER($B581),('INPUT | Operations'!$C585+'INPUT | Operations'!$C586)/2,"")</f>
        <v/>
      </c>
      <c r="D581" s="28" t="str">
        <f t="shared" si="81"/>
        <v/>
      </c>
      <c r="E581" s="26" t="str">
        <f>IF(ISNUMBER($B581),'INPUT | Operations'!$B586-'INPUT | Operations'!$B585,"")</f>
        <v/>
      </c>
      <c r="F581" s="32" t="str">
        <f>IF(ISNUMBER($B581),IF('INPUT | Operations'!$B586&lt;Booster_BurnTime,1,IF('INPUT | Operations'!$B585&lt;=Booster_BurnTime,(Booster_BurnTime-'INPUT | Operations'!$B585)/('INPUT | Operations'!$B586-'INPUT | Operations'!$B585),0))*'INPUT | Operations'!$E585*NumberOfBoosters*NumberOfOps*$E581,"")</f>
        <v/>
      </c>
      <c r="G581" s="34" t="str">
        <f t="shared" si="82"/>
        <v/>
      </c>
      <c r="H581" s="27" t="str">
        <f t="shared" si="83"/>
        <v/>
      </c>
      <c r="I581" s="27" t="str">
        <f t="shared" si="84"/>
        <v/>
      </c>
      <c r="J581" s="27" t="str">
        <f t="shared" si="85"/>
        <v/>
      </c>
      <c r="K581" s="27" t="str">
        <f t="shared" si="86"/>
        <v/>
      </c>
      <c r="L581" s="27" t="str">
        <f t="shared" si="87"/>
        <v/>
      </c>
      <c r="M581" s="32" t="str">
        <f t="shared" si="88"/>
        <v/>
      </c>
      <c r="N581" s="27" t="str">
        <f t="shared" si="89"/>
        <v/>
      </c>
      <c r="O581" s="27" t="str">
        <f t="shared" si="89"/>
        <v/>
      </c>
      <c r="P581" s="27" t="str">
        <f t="shared" si="89"/>
        <v/>
      </c>
      <c r="Q581" s="27" t="str">
        <f t="shared" si="89"/>
        <v/>
      </c>
      <c r="R581" s="27" t="str">
        <f t="shared" si="89"/>
        <v/>
      </c>
      <c r="S581" s="27" t="str">
        <f t="shared" si="89"/>
        <v/>
      </c>
      <c r="T581" s="32" t="str">
        <f t="shared" si="89"/>
        <v/>
      </c>
      <c r="U581" s="10"/>
    </row>
    <row r="582" spans="1:21" x14ac:dyDescent="0.25">
      <c r="A582" s="10"/>
      <c r="B582" s="4" t="str">
        <f>IF(ISBLANK('INPUT | Operations'!$B587),"",COUNT('INPUT | Operations'!$B$12:$B586))</f>
        <v/>
      </c>
      <c r="C582" s="27" t="str">
        <f>IF(ISNUMBER($B582),('INPUT | Operations'!$C586+'INPUT | Operations'!$C587)/2,"")</f>
        <v/>
      </c>
      <c r="D582" s="28" t="str">
        <f t="shared" si="81"/>
        <v/>
      </c>
      <c r="E582" s="26" t="str">
        <f>IF(ISNUMBER($B582),'INPUT | Operations'!$B587-'INPUT | Operations'!$B586,"")</f>
        <v/>
      </c>
      <c r="F582" s="32" t="str">
        <f>IF(ISNUMBER($B582),IF('INPUT | Operations'!$B587&lt;Booster_BurnTime,1,IF('INPUT | Operations'!$B586&lt;=Booster_BurnTime,(Booster_BurnTime-'INPUT | Operations'!$B586)/('INPUT | Operations'!$B587-'INPUT | Operations'!$B586),0))*'INPUT | Operations'!$E586*NumberOfBoosters*NumberOfOps*$E582,"")</f>
        <v/>
      </c>
      <c r="G582" s="34" t="str">
        <f t="shared" si="82"/>
        <v/>
      </c>
      <c r="H582" s="27" t="str">
        <f t="shared" si="83"/>
        <v/>
      </c>
      <c r="I582" s="27" t="str">
        <f t="shared" si="84"/>
        <v/>
      </c>
      <c r="J582" s="27" t="str">
        <f t="shared" si="85"/>
        <v/>
      </c>
      <c r="K582" s="27" t="str">
        <f t="shared" si="86"/>
        <v/>
      </c>
      <c r="L582" s="27" t="str">
        <f t="shared" si="87"/>
        <v/>
      </c>
      <c r="M582" s="32" t="str">
        <f t="shared" si="88"/>
        <v/>
      </c>
      <c r="N582" s="27" t="str">
        <f t="shared" si="89"/>
        <v/>
      </c>
      <c r="O582" s="27" t="str">
        <f t="shared" si="89"/>
        <v/>
      </c>
      <c r="P582" s="27" t="str">
        <f t="shared" si="89"/>
        <v/>
      </c>
      <c r="Q582" s="27" t="str">
        <f t="shared" si="89"/>
        <v/>
      </c>
      <c r="R582" s="27" t="str">
        <f t="shared" si="89"/>
        <v/>
      </c>
      <c r="S582" s="27" t="str">
        <f t="shared" si="89"/>
        <v/>
      </c>
      <c r="T582" s="32" t="str">
        <f t="shared" si="89"/>
        <v/>
      </c>
      <c r="U582" s="10"/>
    </row>
    <row r="583" spans="1:21" x14ac:dyDescent="0.25">
      <c r="A583" s="10"/>
      <c r="B583" s="4" t="str">
        <f>IF(ISBLANK('INPUT | Operations'!$B588),"",COUNT('INPUT | Operations'!$B$12:$B587))</f>
        <v/>
      </c>
      <c r="C583" s="27" t="str">
        <f>IF(ISNUMBER($B583),('INPUT | Operations'!$C587+'INPUT | Operations'!$C588)/2,"")</f>
        <v/>
      </c>
      <c r="D583" s="28" t="str">
        <f t="shared" si="81"/>
        <v/>
      </c>
      <c r="E583" s="26" t="str">
        <f>IF(ISNUMBER($B583),'INPUT | Operations'!$B588-'INPUT | Operations'!$B587,"")</f>
        <v/>
      </c>
      <c r="F583" s="32" t="str">
        <f>IF(ISNUMBER($B583),IF('INPUT | Operations'!$B588&lt;Booster_BurnTime,1,IF('INPUT | Operations'!$B587&lt;=Booster_BurnTime,(Booster_BurnTime-'INPUT | Operations'!$B587)/('INPUT | Operations'!$B588-'INPUT | Operations'!$B587),0))*'INPUT | Operations'!$E587*NumberOfBoosters*NumberOfOps*$E583,"")</f>
        <v/>
      </c>
      <c r="G583" s="34" t="str">
        <f t="shared" si="82"/>
        <v/>
      </c>
      <c r="H583" s="27" t="str">
        <f t="shared" si="83"/>
        <v/>
      </c>
      <c r="I583" s="27" t="str">
        <f t="shared" si="84"/>
        <v/>
      </c>
      <c r="J583" s="27" t="str">
        <f t="shared" si="85"/>
        <v/>
      </c>
      <c r="K583" s="27" t="str">
        <f t="shared" si="86"/>
        <v/>
      </c>
      <c r="L583" s="27" t="str">
        <f t="shared" si="87"/>
        <v/>
      </c>
      <c r="M583" s="32" t="str">
        <f t="shared" si="88"/>
        <v/>
      </c>
      <c r="N583" s="27" t="str">
        <f t="shared" si="89"/>
        <v/>
      </c>
      <c r="O583" s="27" t="str">
        <f t="shared" si="89"/>
        <v/>
      </c>
      <c r="P583" s="27" t="str">
        <f t="shared" si="89"/>
        <v/>
      </c>
      <c r="Q583" s="27" t="str">
        <f t="shared" si="89"/>
        <v/>
      </c>
      <c r="R583" s="27" t="str">
        <f t="shared" si="89"/>
        <v/>
      </c>
      <c r="S583" s="27" t="str">
        <f t="shared" si="89"/>
        <v/>
      </c>
      <c r="T583" s="32" t="str">
        <f t="shared" si="89"/>
        <v/>
      </c>
      <c r="U583" s="10"/>
    </row>
    <row r="584" spans="1:21" x14ac:dyDescent="0.25">
      <c r="A584" s="10"/>
      <c r="B584" s="4" t="str">
        <f>IF(ISBLANK('INPUT | Operations'!$B589),"",COUNT('INPUT | Operations'!$B$12:$B588))</f>
        <v/>
      </c>
      <c r="C584" s="27" t="str">
        <f>IF(ISNUMBER($B584),('INPUT | Operations'!$C588+'INPUT | Operations'!$C589)/2,"")</f>
        <v/>
      </c>
      <c r="D584" s="28" t="str">
        <f t="shared" ref="D584:D647" si="90">IF(ISNUMBER($B584),C584*0.3048/1000,"")</f>
        <v/>
      </c>
      <c r="E584" s="26" t="str">
        <f>IF(ISNUMBER($B584),'INPUT | Operations'!$B589-'INPUT | Operations'!$B588,"")</f>
        <v/>
      </c>
      <c r="F584" s="32" t="str">
        <f>IF(ISNUMBER($B584),IF('INPUT | Operations'!$B589&lt;Booster_BurnTime,1,IF('INPUT | Operations'!$B588&lt;=Booster_BurnTime,(Booster_BurnTime-'INPUT | Operations'!$B588)/('INPUT | Operations'!$B589-'INPUT | Operations'!$B588),0))*'INPUT | Operations'!$E588*NumberOfBoosters*NumberOfOps*$E584,"")</f>
        <v/>
      </c>
      <c r="G584" s="34" t="str">
        <f t="shared" ref="G584:G647" si="91">IF(ISNUMBER($B584),Booster_H2O+MW_H2O/MW_H*Booster_H+MW_H2O/MW_H2*Booster_H2+Booster_OH,"")</f>
        <v/>
      </c>
      <c r="H584" s="27" t="str">
        <f t="shared" ref="H584:H647" si="92">IF(ISNUMBER($B584),Booster_CO2+MW_CO2/MW_CO*(Booster_CO-$I584),"")</f>
        <v/>
      </c>
      <c r="I584" s="27" t="str">
        <f t="shared" ref="I584:I647" si="93">IF(ISNUMBER($B584),MIN(0.0025*EXP(0.067*$D584)*(Booster_CO+Booster_CO2),Booster_CO),"")</f>
        <v/>
      </c>
      <c r="J584" s="27" t="str">
        <f t="shared" ref="J584:J647" si="94">IF(ISNUMBER($B584),Booster_Al2O3,"")</f>
        <v/>
      </c>
      <c r="K584" s="27" t="str">
        <f t="shared" ref="K584:K647" si="95">IF(ISNUMBER($B584),Booster_HCl+Booster_Cl+Booster_Cl2,"")</f>
        <v/>
      </c>
      <c r="L584" s="27" t="str">
        <f t="shared" ref="L584:L647" si="96">IF(ISNUMBER($B584),Booster_NOx+33*EXP(-0.26*$D584),"")</f>
        <v/>
      </c>
      <c r="M584" s="32" t="str">
        <f t="shared" ref="M584:M647" si="97">IF(ISNUMBER($B584),Booster_BC*MAX(0.04,MIN(1,0.04*EXP(0.12*($D584-15)))),"")</f>
        <v/>
      </c>
      <c r="N584" s="27" t="str">
        <f t="shared" si="89"/>
        <v/>
      </c>
      <c r="O584" s="27" t="str">
        <f t="shared" si="89"/>
        <v/>
      </c>
      <c r="P584" s="27" t="str">
        <f t="shared" si="89"/>
        <v/>
      </c>
      <c r="Q584" s="27" t="str">
        <f t="shared" si="89"/>
        <v/>
      </c>
      <c r="R584" s="27" t="str">
        <f t="shared" si="89"/>
        <v/>
      </c>
      <c r="S584" s="27" t="str">
        <f t="shared" si="89"/>
        <v/>
      </c>
      <c r="T584" s="32" t="str">
        <f t="shared" si="89"/>
        <v/>
      </c>
      <c r="U584" s="10"/>
    </row>
    <row r="585" spans="1:21" x14ac:dyDescent="0.25">
      <c r="A585" s="10"/>
      <c r="B585" s="4" t="str">
        <f>IF(ISBLANK('INPUT | Operations'!$B590),"",COUNT('INPUT | Operations'!$B$12:$B589))</f>
        <v/>
      </c>
      <c r="C585" s="27" t="str">
        <f>IF(ISNUMBER($B585),('INPUT | Operations'!$C589+'INPUT | Operations'!$C590)/2,"")</f>
        <v/>
      </c>
      <c r="D585" s="28" t="str">
        <f t="shared" si="90"/>
        <v/>
      </c>
      <c r="E585" s="26" t="str">
        <f>IF(ISNUMBER($B585),'INPUT | Operations'!$B590-'INPUT | Operations'!$B589,"")</f>
        <v/>
      </c>
      <c r="F585" s="32" t="str">
        <f>IF(ISNUMBER($B585),IF('INPUT | Operations'!$B590&lt;Booster_BurnTime,1,IF('INPUT | Operations'!$B589&lt;=Booster_BurnTime,(Booster_BurnTime-'INPUT | Operations'!$B589)/('INPUT | Operations'!$B590-'INPUT | Operations'!$B589),0))*'INPUT | Operations'!$E589*NumberOfBoosters*NumberOfOps*$E585,"")</f>
        <v/>
      </c>
      <c r="G585" s="34" t="str">
        <f t="shared" si="91"/>
        <v/>
      </c>
      <c r="H585" s="27" t="str">
        <f t="shared" si="92"/>
        <v/>
      </c>
      <c r="I585" s="27" t="str">
        <f t="shared" si="93"/>
        <v/>
      </c>
      <c r="J585" s="27" t="str">
        <f t="shared" si="94"/>
        <v/>
      </c>
      <c r="K585" s="27" t="str">
        <f t="shared" si="95"/>
        <v/>
      </c>
      <c r="L585" s="27" t="str">
        <f t="shared" si="96"/>
        <v/>
      </c>
      <c r="M585" s="32" t="str">
        <f t="shared" si="97"/>
        <v/>
      </c>
      <c r="N585" s="27" t="str">
        <f t="shared" si="89"/>
        <v/>
      </c>
      <c r="O585" s="27" t="str">
        <f t="shared" si="89"/>
        <v/>
      </c>
      <c r="P585" s="27" t="str">
        <f t="shared" si="89"/>
        <v/>
      </c>
      <c r="Q585" s="27" t="str">
        <f t="shared" si="89"/>
        <v/>
      </c>
      <c r="R585" s="27" t="str">
        <f t="shared" si="89"/>
        <v/>
      </c>
      <c r="S585" s="27" t="str">
        <f t="shared" si="89"/>
        <v/>
      </c>
      <c r="T585" s="32" t="str">
        <f t="shared" si="89"/>
        <v/>
      </c>
      <c r="U585" s="10"/>
    </row>
    <row r="586" spans="1:21" x14ac:dyDescent="0.25">
      <c r="A586" s="10"/>
      <c r="B586" s="4" t="str">
        <f>IF(ISBLANK('INPUT | Operations'!$B591),"",COUNT('INPUT | Operations'!$B$12:$B590))</f>
        <v/>
      </c>
      <c r="C586" s="27" t="str">
        <f>IF(ISNUMBER($B586),('INPUT | Operations'!$C590+'INPUT | Operations'!$C591)/2,"")</f>
        <v/>
      </c>
      <c r="D586" s="28" t="str">
        <f t="shared" si="90"/>
        <v/>
      </c>
      <c r="E586" s="26" t="str">
        <f>IF(ISNUMBER($B586),'INPUT | Operations'!$B591-'INPUT | Operations'!$B590,"")</f>
        <v/>
      </c>
      <c r="F586" s="32" t="str">
        <f>IF(ISNUMBER($B586),IF('INPUT | Operations'!$B591&lt;Booster_BurnTime,1,IF('INPUT | Operations'!$B590&lt;=Booster_BurnTime,(Booster_BurnTime-'INPUT | Operations'!$B590)/('INPUT | Operations'!$B591-'INPUT | Operations'!$B590),0))*'INPUT | Operations'!$E590*NumberOfBoosters*NumberOfOps*$E586,"")</f>
        <v/>
      </c>
      <c r="G586" s="34" t="str">
        <f t="shared" si="91"/>
        <v/>
      </c>
      <c r="H586" s="27" t="str">
        <f t="shared" si="92"/>
        <v/>
      </c>
      <c r="I586" s="27" t="str">
        <f t="shared" si="93"/>
        <v/>
      </c>
      <c r="J586" s="27" t="str">
        <f t="shared" si="94"/>
        <v/>
      </c>
      <c r="K586" s="27" t="str">
        <f t="shared" si="95"/>
        <v/>
      </c>
      <c r="L586" s="27" t="str">
        <f t="shared" si="96"/>
        <v/>
      </c>
      <c r="M586" s="32" t="str">
        <f t="shared" si="97"/>
        <v/>
      </c>
      <c r="N586" s="27" t="str">
        <f t="shared" si="89"/>
        <v/>
      </c>
      <c r="O586" s="27" t="str">
        <f t="shared" si="89"/>
        <v/>
      </c>
      <c r="P586" s="27" t="str">
        <f t="shared" si="89"/>
        <v/>
      </c>
      <c r="Q586" s="27" t="str">
        <f t="shared" si="89"/>
        <v/>
      </c>
      <c r="R586" s="27" t="str">
        <f t="shared" si="89"/>
        <v/>
      </c>
      <c r="S586" s="27" t="str">
        <f t="shared" si="89"/>
        <v/>
      </c>
      <c r="T586" s="32" t="str">
        <f t="shared" si="89"/>
        <v/>
      </c>
      <c r="U586" s="10"/>
    </row>
    <row r="587" spans="1:21" x14ac:dyDescent="0.25">
      <c r="A587" s="10"/>
      <c r="B587" s="4" t="str">
        <f>IF(ISBLANK('INPUT | Operations'!$B592),"",COUNT('INPUT | Operations'!$B$12:$B591))</f>
        <v/>
      </c>
      <c r="C587" s="27" t="str">
        <f>IF(ISNUMBER($B587),('INPUT | Operations'!$C591+'INPUT | Operations'!$C592)/2,"")</f>
        <v/>
      </c>
      <c r="D587" s="28" t="str">
        <f t="shared" si="90"/>
        <v/>
      </c>
      <c r="E587" s="26" t="str">
        <f>IF(ISNUMBER($B587),'INPUT | Operations'!$B592-'INPUT | Operations'!$B591,"")</f>
        <v/>
      </c>
      <c r="F587" s="32" t="str">
        <f>IF(ISNUMBER($B587),IF('INPUT | Operations'!$B592&lt;Booster_BurnTime,1,IF('INPUT | Operations'!$B591&lt;=Booster_BurnTime,(Booster_BurnTime-'INPUT | Operations'!$B591)/('INPUT | Operations'!$B592-'INPUT | Operations'!$B591),0))*'INPUT | Operations'!$E591*NumberOfBoosters*NumberOfOps*$E587,"")</f>
        <v/>
      </c>
      <c r="G587" s="34" t="str">
        <f t="shared" si="91"/>
        <v/>
      </c>
      <c r="H587" s="27" t="str">
        <f t="shared" si="92"/>
        <v/>
      </c>
      <c r="I587" s="27" t="str">
        <f t="shared" si="93"/>
        <v/>
      </c>
      <c r="J587" s="27" t="str">
        <f t="shared" si="94"/>
        <v/>
      </c>
      <c r="K587" s="27" t="str">
        <f t="shared" si="95"/>
        <v/>
      </c>
      <c r="L587" s="27" t="str">
        <f t="shared" si="96"/>
        <v/>
      </c>
      <c r="M587" s="32" t="str">
        <f t="shared" si="97"/>
        <v/>
      </c>
      <c r="N587" s="27" t="str">
        <f t="shared" si="89"/>
        <v/>
      </c>
      <c r="O587" s="27" t="str">
        <f t="shared" si="89"/>
        <v/>
      </c>
      <c r="P587" s="27" t="str">
        <f t="shared" si="89"/>
        <v/>
      </c>
      <c r="Q587" s="27" t="str">
        <f t="shared" si="89"/>
        <v/>
      </c>
      <c r="R587" s="27" t="str">
        <f t="shared" si="89"/>
        <v/>
      </c>
      <c r="S587" s="27" t="str">
        <f t="shared" si="89"/>
        <v/>
      </c>
      <c r="T587" s="32" t="str">
        <f t="shared" si="89"/>
        <v/>
      </c>
      <c r="U587" s="10"/>
    </row>
    <row r="588" spans="1:21" x14ac:dyDescent="0.25">
      <c r="A588" s="10"/>
      <c r="B588" s="4" t="str">
        <f>IF(ISBLANK('INPUT | Operations'!$B593),"",COUNT('INPUT | Operations'!$B$12:$B592))</f>
        <v/>
      </c>
      <c r="C588" s="27" t="str">
        <f>IF(ISNUMBER($B588),('INPUT | Operations'!$C592+'INPUT | Operations'!$C593)/2,"")</f>
        <v/>
      </c>
      <c r="D588" s="28" t="str">
        <f t="shared" si="90"/>
        <v/>
      </c>
      <c r="E588" s="26" t="str">
        <f>IF(ISNUMBER($B588),'INPUT | Operations'!$B593-'INPUT | Operations'!$B592,"")</f>
        <v/>
      </c>
      <c r="F588" s="32" t="str">
        <f>IF(ISNUMBER($B588),IF('INPUT | Operations'!$B593&lt;Booster_BurnTime,1,IF('INPUT | Operations'!$B592&lt;=Booster_BurnTime,(Booster_BurnTime-'INPUT | Operations'!$B592)/('INPUT | Operations'!$B593-'INPUT | Operations'!$B592),0))*'INPUT | Operations'!$E592*NumberOfBoosters*NumberOfOps*$E588,"")</f>
        <v/>
      </c>
      <c r="G588" s="34" t="str">
        <f t="shared" si="91"/>
        <v/>
      </c>
      <c r="H588" s="27" t="str">
        <f t="shared" si="92"/>
        <v/>
      </c>
      <c r="I588" s="27" t="str">
        <f t="shared" si="93"/>
        <v/>
      </c>
      <c r="J588" s="27" t="str">
        <f t="shared" si="94"/>
        <v/>
      </c>
      <c r="K588" s="27" t="str">
        <f t="shared" si="95"/>
        <v/>
      </c>
      <c r="L588" s="27" t="str">
        <f t="shared" si="96"/>
        <v/>
      </c>
      <c r="M588" s="32" t="str">
        <f t="shared" si="97"/>
        <v/>
      </c>
      <c r="N588" s="27" t="str">
        <f t="shared" si="89"/>
        <v/>
      </c>
      <c r="O588" s="27" t="str">
        <f t="shared" si="89"/>
        <v/>
      </c>
      <c r="P588" s="27" t="str">
        <f t="shared" si="89"/>
        <v/>
      </c>
      <c r="Q588" s="27" t="str">
        <f t="shared" si="89"/>
        <v/>
      </c>
      <c r="R588" s="27" t="str">
        <f t="shared" si="89"/>
        <v/>
      </c>
      <c r="S588" s="27" t="str">
        <f t="shared" si="89"/>
        <v/>
      </c>
      <c r="T588" s="32" t="str">
        <f t="shared" si="89"/>
        <v/>
      </c>
      <c r="U588" s="10"/>
    </row>
    <row r="589" spans="1:21" x14ac:dyDescent="0.25">
      <c r="A589" s="10"/>
      <c r="B589" s="4" t="str">
        <f>IF(ISBLANK('INPUT | Operations'!$B594),"",COUNT('INPUT | Operations'!$B$12:$B593))</f>
        <v/>
      </c>
      <c r="C589" s="27" t="str">
        <f>IF(ISNUMBER($B589),('INPUT | Operations'!$C593+'INPUT | Operations'!$C594)/2,"")</f>
        <v/>
      </c>
      <c r="D589" s="28" t="str">
        <f t="shared" si="90"/>
        <v/>
      </c>
      <c r="E589" s="26" t="str">
        <f>IF(ISNUMBER($B589),'INPUT | Operations'!$B594-'INPUT | Operations'!$B593,"")</f>
        <v/>
      </c>
      <c r="F589" s="32" t="str">
        <f>IF(ISNUMBER($B589),IF('INPUT | Operations'!$B594&lt;Booster_BurnTime,1,IF('INPUT | Operations'!$B593&lt;=Booster_BurnTime,(Booster_BurnTime-'INPUT | Operations'!$B593)/('INPUT | Operations'!$B594-'INPUT | Operations'!$B593),0))*'INPUT | Operations'!$E593*NumberOfBoosters*NumberOfOps*$E589,"")</f>
        <v/>
      </c>
      <c r="G589" s="34" t="str">
        <f t="shared" si="91"/>
        <v/>
      </c>
      <c r="H589" s="27" t="str">
        <f t="shared" si="92"/>
        <v/>
      </c>
      <c r="I589" s="27" t="str">
        <f t="shared" si="93"/>
        <v/>
      </c>
      <c r="J589" s="27" t="str">
        <f t="shared" si="94"/>
        <v/>
      </c>
      <c r="K589" s="27" t="str">
        <f t="shared" si="95"/>
        <v/>
      </c>
      <c r="L589" s="27" t="str">
        <f t="shared" si="96"/>
        <v/>
      </c>
      <c r="M589" s="32" t="str">
        <f t="shared" si="97"/>
        <v/>
      </c>
      <c r="N589" s="27" t="str">
        <f t="shared" si="89"/>
        <v/>
      </c>
      <c r="O589" s="27" t="str">
        <f t="shared" si="89"/>
        <v/>
      </c>
      <c r="P589" s="27" t="str">
        <f t="shared" si="89"/>
        <v/>
      </c>
      <c r="Q589" s="27" t="str">
        <f t="shared" si="89"/>
        <v/>
      </c>
      <c r="R589" s="27" t="str">
        <f t="shared" si="89"/>
        <v/>
      </c>
      <c r="S589" s="27" t="str">
        <f t="shared" si="89"/>
        <v/>
      </c>
      <c r="T589" s="32" t="str">
        <f t="shared" si="89"/>
        <v/>
      </c>
      <c r="U589" s="10"/>
    </row>
    <row r="590" spans="1:21" x14ac:dyDescent="0.25">
      <c r="A590" s="10"/>
      <c r="B590" s="4" t="str">
        <f>IF(ISBLANK('INPUT | Operations'!$B595),"",COUNT('INPUT | Operations'!$B$12:$B594))</f>
        <v/>
      </c>
      <c r="C590" s="27" t="str">
        <f>IF(ISNUMBER($B590),('INPUT | Operations'!$C594+'INPUT | Operations'!$C595)/2,"")</f>
        <v/>
      </c>
      <c r="D590" s="28" t="str">
        <f t="shared" si="90"/>
        <v/>
      </c>
      <c r="E590" s="26" t="str">
        <f>IF(ISNUMBER($B590),'INPUT | Operations'!$B595-'INPUT | Operations'!$B594,"")</f>
        <v/>
      </c>
      <c r="F590" s="32" t="str">
        <f>IF(ISNUMBER($B590),IF('INPUT | Operations'!$B595&lt;Booster_BurnTime,1,IF('INPUT | Operations'!$B594&lt;=Booster_BurnTime,(Booster_BurnTime-'INPUT | Operations'!$B594)/('INPUT | Operations'!$B595-'INPUT | Operations'!$B594),0))*'INPUT | Operations'!$E594*NumberOfBoosters*NumberOfOps*$E590,"")</f>
        <v/>
      </c>
      <c r="G590" s="34" t="str">
        <f t="shared" si="91"/>
        <v/>
      </c>
      <c r="H590" s="27" t="str">
        <f t="shared" si="92"/>
        <v/>
      </c>
      <c r="I590" s="27" t="str">
        <f t="shared" si="93"/>
        <v/>
      </c>
      <c r="J590" s="27" t="str">
        <f t="shared" si="94"/>
        <v/>
      </c>
      <c r="K590" s="27" t="str">
        <f t="shared" si="95"/>
        <v/>
      </c>
      <c r="L590" s="27" t="str">
        <f t="shared" si="96"/>
        <v/>
      </c>
      <c r="M590" s="32" t="str">
        <f t="shared" si="97"/>
        <v/>
      </c>
      <c r="N590" s="27" t="str">
        <f t="shared" si="89"/>
        <v/>
      </c>
      <c r="O590" s="27" t="str">
        <f t="shared" si="89"/>
        <v/>
      </c>
      <c r="P590" s="27" t="str">
        <f t="shared" si="89"/>
        <v/>
      </c>
      <c r="Q590" s="27" t="str">
        <f t="shared" si="89"/>
        <v/>
      </c>
      <c r="R590" s="27" t="str">
        <f t="shared" si="89"/>
        <v/>
      </c>
      <c r="S590" s="27" t="str">
        <f t="shared" si="89"/>
        <v/>
      </c>
      <c r="T590" s="32" t="str">
        <f t="shared" si="89"/>
        <v/>
      </c>
      <c r="U590" s="10"/>
    </row>
    <row r="591" spans="1:21" x14ac:dyDescent="0.25">
      <c r="A591" s="10"/>
      <c r="B591" s="4" t="str">
        <f>IF(ISBLANK('INPUT | Operations'!$B596),"",COUNT('INPUT | Operations'!$B$12:$B595))</f>
        <v/>
      </c>
      <c r="C591" s="27" t="str">
        <f>IF(ISNUMBER($B591),('INPUT | Operations'!$C595+'INPUT | Operations'!$C596)/2,"")</f>
        <v/>
      </c>
      <c r="D591" s="28" t="str">
        <f t="shared" si="90"/>
        <v/>
      </c>
      <c r="E591" s="26" t="str">
        <f>IF(ISNUMBER($B591),'INPUT | Operations'!$B596-'INPUT | Operations'!$B595,"")</f>
        <v/>
      </c>
      <c r="F591" s="32" t="str">
        <f>IF(ISNUMBER($B591),IF('INPUT | Operations'!$B596&lt;Booster_BurnTime,1,IF('INPUT | Operations'!$B595&lt;=Booster_BurnTime,(Booster_BurnTime-'INPUT | Operations'!$B595)/('INPUT | Operations'!$B596-'INPUT | Operations'!$B595),0))*'INPUT | Operations'!$E595*NumberOfBoosters*NumberOfOps*$E591,"")</f>
        <v/>
      </c>
      <c r="G591" s="34" t="str">
        <f t="shared" si="91"/>
        <v/>
      </c>
      <c r="H591" s="27" t="str">
        <f t="shared" si="92"/>
        <v/>
      </c>
      <c r="I591" s="27" t="str">
        <f t="shared" si="93"/>
        <v/>
      </c>
      <c r="J591" s="27" t="str">
        <f t="shared" si="94"/>
        <v/>
      </c>
      <c r="K591" s="27" t="str">
        <f t="shared" si="95"/>
        <v/>
      </c>
      <c r="L591" s="27" t="str">
        <f t="shared" si="96"/>
        <v/>
      </c>
      <c r="M591" s="32" t="str">
        <f t="shared" si="97"/>
        <v/>
      </c>
      <c r="N591" s="27" t="str">
        <f t="shared" si="89"/>
        <v/>
      </c>
      <c r="O591" s="27" t="str">
        <f t="shared" si="89"/>
        <v/>
      </c>
      <c r="P591" s="27" t="str">
        <f t="shared" si="89"/>
        <v/>
      </c>
      <c r="Q591" s="27" t="str">
        <f t="shared" si="89"/>
        <v/>
      </c>
      <c r="R591" s="27" t="str">
        <f t="shared" si="89"/>
        <v/>
      </c>
      <c r="S591" s="27" t="str">
        <f t="shared" si="89"/>
        <v/>
      </c>
      <c r="T591" s="32" t="str">
        <f t="shared" ref="N591:T628" si="98">IFERROR($F591*M591/1000,"")</f>
        <v/>
      </c>
      <c r="U591" s="10"/>
    </row>
    <row r="592" spans="1:21" x14ac:dyDescent="0.25">
      <c r="A592" s="10"/>
      <c r="B592" s="4" t="str">
        <f>IF(ISBLANK('INPUT | Operations'!$B597),"",COUNT('INPUT | Operations'!$B$12:$B596))</f>
        <v/>
      </c>
      <c r="C592" s="27" t="str">
        <f>IF(ISNUMBER($B592),('INPUT | Operations'!$C596+'INPUT | Operations'!$C597)/2,"")</f>
        <v/>
      </c>
      <c r="D592" s="28" t="str">
        <f t="shared" si="90"/>
        <v/>
      </c>
      <c r="E592" s="26" t="str">
        <f>IF(ISNUMBER($B592),'INPUT | Operations'!$B597-'INPUT | Operations'!$B596,"")</f>
        <v/>
      </c>
      <c r="F592" s="32" t="str">
        <f>IF(ISNUMBER($B592),IF('INPUT | Operations'!$B597&lt;Booster_BurnTime,1,IF('INPUT | Operations'!$B596&lt;=Booster_BurnTime,(Booster_BurnTime-'INPUT | Operations'!$B596)/('INPUT | Operations'!$B597-'INPUT | Operations'!$B596),0))*'INPUT | Operations'!$E596*NumberOfBoosters*NumberOfOps*$E592,"")</f>
        <v/>
      </c>
      <c r="G592" s="34" t="str">
        <f t="shared" si="91"/>
        <v/>
      </c>
      <c r="H592" s="27" t="str">
        <f t="shared" si="92"/>
        <v/>
      </c>
      <c r="I592" s="27" t="str">
        <f t="shared" si="93"/>
        <v/>
      </c>
      <c r="J592" s="27" t="str">
        <f t="shared" si="94"/>
        <v/>
      </c>
      <c r="K592" s="27" t="str">
        <f t="shared" si="95"/>
        <v/>
      </c>
      <c r="L592" s="27" t="str">
        <f t="shared" si="96"/>
        <v/>
      </c>
      <c r="M592" s="32" t="str">
        <f t="shared" si="97"/>
        <v/>
      </c>
      <c r="N592" s="27" t="str">
        <f t="shared" si="98"/>
        <v/>
      </c>
      <c r="O592" s="27" t="str">
        <f t="shared" si="98"/>
        <v/>
      </c>
      <c r="P592" s="27" t="str">
        <f t="shared" si="98"/>
        <v/>
      </c>
      <c r="Q592" s="27" t="str">
        <f t="shared" si="98"/>
        <v/>
      </c>
      <c r="R592" s="27" t="str">
        <f t="shared" si="98"/>
        <v/>
      </c>
      <c r="S592" s="27" t="str">
        <f t="shared" si="98"/>
        <v/>
      </c>
      <c r="T592" s="32" t="str">
        <f t="shared" si="98"/>
        <v/>
      </c>
      <c r="U592" s="10"/>
    </row>
    <row r="593" spans="1:21" x14ac:dyDescent="0.25">
      <c r="A593" s="10"/>
      <c r="B593" s="4" t="str">
        <f>IF(ISBLANK('INPUT | Operations'!$B598),"",COUNT('INPUT | Operations'!$B$12:$B597))</f>
        <v/>
      </c>
      <c r="C593" s="27" t="str">
        <f>IF(ISNUMBER($B593),('INPUT | Operations'!$C597+'INPUT | Operations'!$C598)/2,"")</f>
        <v/>
      </c>
      <c r="D593" s="28" t="str">
        <f t="shared" si="90"/>
        <v/>
      </c>
      <c r="E593" s="26" t="str">
        <f>IF(ISNUMBER($B593),'INPUT | Operations'!$B598-'INPUT | Operations'!$B597,"")</f>
        <v/>
      </c>
      <c r="F593" s="32" t="str">
        <f>IF(ISNUMBER($B593),IF('INPUT | Operations'!$B598&lt;Booster_BurnTime,1,IF('INPUT | Operations'!$B597&lt;=Booster_BurnTime,(Booster_BurnTime-'INPUT | Operations'!$B597)/('INPUT | Operations'!$B598-'INPUT | Operations'!$B597),0))*'INPUT | Operations'!$E597*NumberOfBoosters*NumberOfOps*$E593,"")</f>
        <v/>
      </c>
      <c r="G593" s="34" t="str">
        <f t="shared" si="91"/>
        <v/>
      </c>
      <c r="H593" s="27" t="str">
        <f t="shared" si="92"/>
        <v/>
      </c>
      <c r="I593" s="27" t="str">
        <f t="shared" si="93"/>
        <v/>
      </c>
      <c r="J593" s="27" t="str">
        <f t="shared" si="94"/>
        <v/>
      </c>
      <c r="K593" s="27" t="str">
        <f t="shared" si="95"/>
        <v/>
      </c>
      <c r="L593" s="27" t="str">
        <f t="shared" si="96"/>
        <v/>
      </c>
      <c r="M593" s="32" t="str">
        <f t="shared" si="97"/>
        <v/>
      </c>
      <c r="N593" s="27" t="str">
        <f t="shared" si="98"/>
        <v/>
      </c>
      <c r="O593" s="27" t="str">
        <f t="shared" si="98"/>
        <v/>
      </c>
      <c r="P593" s="27" t="str">
        <f t="shared" si="98"/>
        <v/>
      </c>
      <c r="Q593" s="27" t="str">
        <f t="shared" si="98"/>
        <v/>
      </c>
      <c r="R593" s="27" t="str">
        <f t="shared" si="98"/>
        <v/>
      </c>
      <c r="S593" s="27" t="str">
        <f t="shared" si="98"/>
        <v/>
      </c>
      <c r="T593" s="32" t="str">
        <f t="shared" si="98"/>
        <v/>
      </c>
      <c r="U593" s="10"/>
    </row>
    <row r="594" spans="1:21" x14ac:dyDescent="0.25">
      <c r="A594" s="10"/>
      <c r="B594" s="4" t="str">
        <f>IF(ISBLANK('INPUT | Operations'!$B599),"",COUNT('INPUT | Operations'!$B$12:$B598))</f>
        <v/>
      </c>
      <c r="C594" s="27" t="str">
        <f>IF(ISNUMBER($B594),('INPUT | Operations'!$C598+'INPUT | Operations'!$C599)/2,"")</f>
        <v/>
      </c>
      <c r="D594" s="28" t="str">
        <f t="shared" si="90"/>
        <v/>
      </c>
      <c r="E594" s="26" t="str">
        <f>IF(ISNUMBER($B594),'INPUT | Operations'!$B599-'INPUT | Operations'!$B598,"")</f>
        <v/>
      </c>
      <c r="F594" s="32" t="str">
        <f>IF(ISNUMBER($B594),IF('INPUT | Operations'!$B599&lt;Booster_BurnTime,1,IF('INPUT | Operations'!$B598&lt;=Booster_BurnTime,(Booster_BurnTime-'INPUT | Operations'!$B598)/('INPUT | Operations'!$B599-'INPUT | Operations'!$B598),0))*'INPUT | Operations'!$E598*NumberOfBoosters*NumberOfOps*$E594,"")</f>
        <v/>
      </c>
      <c r="G594" s="34" t="str">
        <f t="shared" si="91"/>
        <v/>
      </c>
      <c r="H594" s="27" t="str">
        <f t="shared" si="92"/>
        <v/>
      </c>
      <c r="I594" s="27" t="str">
        <f t="shared" si="93"/>
        <v/>
      </c>
      <c r="J594" s="27" t="str">
        <f t="shared" si="94"/>
        <v/>
      </c>
      <c r="K594" s="27" t="str">
        <f t="shared" si="95"/>
        <v/>
      </c>
      <c r="L594" s="27" t="str">
        <f t="shared" si="96"/>
        <v/>
      </c>
      <c r="M594" s="32" t="str">
        <f t="shared" si="97"/>
        <v/>
      </c>
      <c r="N594" s="27" t="str">
        <f t="shared" si="98"/>
        <v/>
      </c>
      <c r="O594" s="27" t="str">
        <f t="shared" si="98"/>
        <v/>
      </c>
      <c r="P594" s="27" t="str">
        <f t="shared" si="98"/>
        <v/>
      </c>
      <c r="Q594" s="27" t="str">
        <f t="shared" si="98"/>
        <v/>
      </c>
      <c r="R594" s="27" t="str">
        <f t="shared" si="98"/>
        <v/>
      </c>
      <c r="S594" s="27" t="str">
        <f t="shared" si="98"/>
        <v/>
      </c>
      <c r="T594" s="32" t="str">
        <f t="shared" si="98"/>
        <v/>
      </c>
      <c r="U594" s="10"/>
    </row>
    <row r="595" spans="1:21" x14ac:dyDescent="0.25">
      <c r="A595" s="10"/>
      <c r="B595" s="4" t="str">
        <f>IF(ISBLANK('INPUT | Operations'!$B600),"",COUNT('INPUT | Operations'!$B$12:$B599))</f>
        <v/>
      </c>
      <c r="C595" s="27" t="str">
        <f>IF(ISNUMBER($B595),('INPUT | Operations'!$C599+'INPUT | Operations'!$C600)/2,"")</f>
        <v/>
      </c>
      <c r="D595" s="28" t="str">
        <f t="shared" si="90"/>
        <v/>
      </c>
      <c r="E595" s="26" t="str">
        <f>IF(ISNUMBER($B595),'INPUT | Operations'!$B600-'INPUT | Operations'!$B599,"")</f>
        <v/>
      </c>
      <c r="F595" s="32" t="str">
        <f>IF(ISNUMBER($B595),IF('INPUT | Operations'!$B600&lt;Booster_BurnTime,1,IF('INPUT | Operations'!$B599&lt;=Booster_BurnTime,(Booster_BurnTime-'INPUT | Operations'!$B599)/('INPUT | Operations'!$B600-'INPUT | Operations'!$B599),0))*'INPUT | Operations'!$E599*NumberOfBoosters*NumberOfOps*$E595,"")</f>
        <v/>
      </c>
      <c r="G595" s="34" t="str">
        <f t="shared" si="91"/>
        <v/>
      </c>
      <c r="H595" s="27" t="str">
        <f t="shared" si="92"/>
        <v/>
      </c>
      <c r="I595" s="27" t="str">
        <f t="shared" si="93"/>
        <v/>
      </c>
      <c r="J595" s="27" t="str">
        <f t="shared" si="94"/>
        <v/>
      </c>
      <c r="K595" s="27" t="str">
        <f t="shared" si="95"/>
        <v/>
      </c>
      <c r="L595" s="27" t="str">
        <f t="shared" si="96"/>
        <v/>
      </c>
      <c r="M595" s="32" t="str">
        <f t="shared" si="97"/>
        <v/>
      </c>
      <c r="N595" s="27" t="str">
        <f t="shared" si="98"/>
        <v/>
      </c>
      <c r="O595" s="27" t="str">
        <f t="shared" si="98"/>
        <v/>
      </c>
      <c r="P595" s="27" t="str">
        <f t="shared" si="98"/>
        <v/>
      </c>
      <c r="Q595" s="27" t="str">
        <f t="shared" si="98"/>
        <v/>
      </c>
      <c r="R595" s="27" t="str">
        <f t="shared" si="98"/>
        <v/>
      </c>
      <c r="S595" s="27" t="str">
        <f t="shared" si="98"/>
        <v/>
      </c>
      <c r="T595" s="32" t="str">
        <f t="shared" si="98"/>
        <v/>
      </c>
      <c r="U595" s="10"/>
    </row>
    <row r="596" spans="1:21" x14ac:dyDescent="0.25">
      <c r="A596" s="10"/>
      <c r="B596" s="4" t="str">
        <f>IF(ISBLANK('INPUT | Operations'!$B601),"",COUNT('INPUT | Operations'!$B$12:$B600))</f>
        <v/>
      </c>
      <c r="C596" s="27" t="str">
        <f>IF(ISNUMBER($B596),('INPUT | Operations'!$C600+'INPUT | Operations'!$C601)/2,"")</f>
        <v/>
      </c>
      <c r="D596" s="28" t="str">
        <f t="shared" si="90"/>
        <v/>
      </c>
      <c r="E596" s="26" t="str">
        <f>IF(ISNUMBER($B596),'INPUT | Operations'!$B601-'INPUT | Operations'!$B600,"")</f>
        <v/>
      </c>
      <c r="F596" s="32" t="str">
        <f>IF(ISNUMBER($B596),IF('INPUT | Operations'!$B601&lt;Booster_BurnTime,1,IF('INPUT | Operations'!$B600&lt;=Booster_BurnTime,(Booster_BurnTime-'INPUT | Operations'!$B600)/('INPUT | Operations'!$B601-'INPUT | Operations'!$B600),0))*'INPUT | Operations'!$E600*NumberOfBoosters*NumberOfOps*$E596,"")</f>
        <v/>
      </c>
      <c r="G596" s="34" t="str">
        <f t="shared" si="91"/>
        <v/>
      </c>
      <c r="H596" s="27" t="str">
        <f t="shared" si="92"/>
        <v/>
      </c>
      <c r="I596" s="27" t="str">
        <f t="shared" si="93"/>
        <v/>
      </c>
      <c r="J596" s="27" t="str">
        <f t="shared" si="94"/>
        <v/>
      </c>
      <c r="K596" s="27" t="str">
        <f t="shared" si="95"/>
        <v/>
      </c>
      <c r="L596" s="27" t="str">
        <f t="shared" si="96"/>
        <v/>
      </c>
      <c r="M596" s="32" t="str">
        <f t="shared" si="97"/>
        <v/>
      </c>
      <c r="N596" s="27" t="str">
        <f t="shared" si="98"/>
        <v/>
      </c>
      <c r="O596" s="27" t="str">
        <f t="shared" si="98"/>
        <v/>
      </c>
      <c r="P596" s="27" t="str">
        <f t="shared" si="98"/>
        <v/>
      </c>
      <c r="Q596" s="27" t="str">
        <f t="shared" si="98"/>
        <v/>
      </c>
      <c r="R596" s="27" t="str">
        <f t="shared" si="98"/>
        <v/>
      </c>
      <c r="S596" s="27" t="str">
        <f t="shared" si="98"/>
        <v/>
      </c>
      <c r="T596" s="32" t="str">
        <f t="shared" si="98"/>
        <v/>
      </c>
      <c r="U596" s="10"/>
    </row>
    <row r="597" spans="1:21" x14ac:dyDescent="0.25">
      <c r="A597" s="10"/>
      <c r="B597" s="4" t="str">
        <f>IF(ISBLANK('INPUT | Operations'!$B602),"",COUNT('INPUT | Operations'!$B$12:$B601))</f>
        <v/>
      </c>
      <c r="C597" s="27" t="str">
        <f>IF(ISNUMBER($B597),('INPUT | Operations'!$C601+'INPUT | Operations'!$C602)/2,"")</f>
        <v/>
      </c>
      <c r="D597" s="28" t="str">
        <f t="shared" si="90"/>
        <v/>
      </c>
      <c r="E597" s="26" t="str">
        <f>IF(ISNUMBER($B597),'INPUT | Operations'!$B602-'INPUT | Operations'!$B601,"")</f>
        <v/>
      </c>
      <c r="F597" s="32" t="str">
        <f>IF(ISNUMBER($B597),IF('INPUT | Operations'!$B602&lt;Booster_BurnTime,1,IF('INPUT | Operations'!$B601&lt;=Booster_BurnTime,(Booster_BurnTime-'INPUT | Operations'!$B601)/('INPUT | Operations'!$B602-'INPUT | Operations'!$B601),0))*'INPUT | Operations'!$E601*NumberOfBoosters*NumberOfOps*$E597,"")</f>
        <v/>
      </c>
      <c r="G597" s="34" t="str">
        <f t="shared" si="91"/>
        <v/>
      </c>
      <c r="H597" s="27" t="str">
        <f t="shared" si="92"/>
        <v/>
      </c>
      <c r="I597" s="27" t="str">
        <f t="shared" si="93"/>
        <v/>
      </c>
      <c r="J597" s="27" t="str">
        <f t="shared" si="94"/>
        <v/>
      </c>
      <c r="K597" s="27" t="str">
        <f t="shared" si="95"/>
        <v/>
      </c>
      <c r="L597" s="27" t="str">
        <f t="shared" si="96"/>
        <v/>
      </c>
      <c r="M597" s="32" t="str">
        <f t="shared" si="97"/>
        <v/>
      </c>
      <c r="N597" s="27" t="str">
        <f t="shared" si="98"/>
        <v/>
      </c>
      <c r="O597" s="27" t="str">
        <f t="shared" si="98"/>
        <v/>
      </c>
      <c r="P597" s="27" t="str">
        <f t="shared" si="98"/>
        <v/>
      </c>
      <c r="Q597" s="27" t="str">
        <f t="shared" si="98"/>
        <v/>
      </c>
      <c r="R597" s="27" t="str">
        <f t="shared" si="98"/>
        <v/>
      </c>
      <c r="S597" s="27" t="str">
        <f t="shared" si="98"/>
        <v/>
      </c>
      <c r="T597" s="32" t="str">
        <f t="shared" si="98"/>
        <v/>
      </c>
      <c r="U597" s="10"/>
    </row>
    <row r="598" spans="1:21" x14ac:dyDescent="0.25">
      <c r="A598" s="10"/>
      <c r="B598" s="4" t="str">
        <f>IF(ISBLANK('INPUT | Operations'!$B603),"",COUNT('INPUT | Operations'!$B$12:$B602))</f>
        <v/>
      </c>
      <c r="C598" s="27" t="str">
        <f>IF(ISNUMBER($B598),('INPUT | Operations'!$C602+'INPUT | Operations'!$C603)/2,"")</f>
        <v/>
      </c>
      <c r="D598" s="28" t="str">
        <f t="shared" si="90"/>
        <v/>
      </c>
      <c r="E598" s="26" t="str">
        <f>IF(ISNUMBER($B598),'INPUT | Operations'!$B603-'INPUT | Operations'!$B602,"")</f>
        <v/>
      </c>
      <c r="F598" s="32" t="str">
        <f>IF(ISNUMBER($B598),IF('INPUT | Operations'!$B603&lt;Booster_BurnTime,1,IF('INPUT | Operations'!$B602&lt;=Booster_BurnTime,(Booster_BurnTime-'INPUT | Operations'!$B602)/('INPUT | Operations'!$B603-'INPUT | Operations'!$B602),0))*'INPUT | Operations'!$E602*NumberOfBoosters*NumberOfOps*$E598,"")</f>
        <v/>
      </c>
      <c r="G598" s="34" t="str">
        <f t="shared" si="91"/>
        <v/>
      </c>
      <c r="H598" s="27" t="str">
        <f t="shared" si="92"/>
        <v/>
      </c>
      <c r="I598" s="27" t="str">
        <f t="shared" si="93"/>
        <v/>
      </c>
      <c r="J598" s="27" t="str">
        <f t="shared" si="94"/>
        <v/>
      </c>
      <c r="K598" s="27" t="str">
        <f t="shared" si="95"/>
        <v/>
      </c>
      <c r="L598" s="27" t="str">
        <f t="shared" si="96"/>
        <v/>
      </c>
      <c r="M598" s="32" t="str">
        <f t="shared" si="97"/>
        <v/>
      </c>
      <c r="N598" s="27" t="str">
        <f t="shared" si="98"/>
        <v/>
      </c>
      <c r="O598" s="27" t="str">
        <f t="shared" si="98"/>
        <v/>
      </c>
      <c r="P598" s="27" t="str">
        <f t="shared" si="98"/>
        <v/>
      </c>
      <c r="Q598" s="27" t="str">
        <f t="shared" si="98"/>
        <v/>
      </c>
      <c r="R598" s="27" t="str">
        <f t="shared" si="98"/>
        <v/>
      </c>
      <c r="S598" s="27" t="str">
        <f t="shared" si="98"/>
        <v/>
      </c>
      <c r="T598" s="32" t="str">
        <f t="shared" si="98"/>
        <v/>
      </c>
      <c r="U598" s="10"/>
    </row>
    <row r="599" spans="1:21" x14ac:dyDescent="0.25">
      <c r="A599" s="10"/>
      <c r="B599" s="4" t="str">
        <f>IF(ISBLANK('INPUT | Operations'!$B604),"",COUNT('INPUT | Operations'!$B$12:$B603))</f>
        <v/>
      </c>
      <c r="C599" s="27" t="str">
        <f>IF(ISNUMBER($B599),('INPUT | Operations'!$C603+'INPUT | Operations'!$C604)/2,"")</f>
        <v/>
      </c>
      <c r="D599" s="28" t="str">
        <f t="shared" si="90"/>
        <v/>
      </c>
      <c r="E599" s="26" t="str">
        <f>IF(ISNUMBER($B599),'INPUT | Operations'!$B604-'INPUT | Operations'!$B603,"")</f>
        <v/>
      </c>
      <c r="F599" s="32" t="str">
        <f>IF(ISNUMBER($B599),IF('INPUT | Operations'!$B604&lt;Booster_BurnTime,1,IF('INPUT | Operations'!$B603&lt;=Booster_BurnTime,(Booster_BurnTime-'INPUT | Operations'!$B603)/('INPUT | Operations'!$B604-'INPUT | Operations'!$B603),0))*'INPUT | Operations'!$E603*NumberOfBoosters*NumberOfOps*$E599,"")</f>
        <v/>
      </c>
      <c r="G599" s="34" t="str">
        <f t="shared" si="91"/>
        <v/>
      </c>
      <c r="H599" s="27" t="str">
        <f t="shared" si="92"/>
        <v/>
      </c>
      <c r="I599" s="27" t="str">
        <f t="shared" si="93"/>
        <v/>
      </c>
      <c r="J599" s="27" t="str">
        <f t="shared" si="94"/>
        <v/>
      </c>
      <c r="K599" s="27" t="str">
        <f t="shared" si="95"/>
        <v/>
      </c>
      <c r="L599" s="27" t="str">
        <f t="shared" si="96"/>
        <v/>
      </c>
      <c r="M599" s="32" t="str">
        <f t="shared" si="97"/>
        <v/>
      </c>
      <c r="N599" s="27" t="str">
        <f t="shared" si="98"/>
        <v/>
      </c>
      <c r="O599" s="27" t="str">
        <f t="shared" si="98"/>
        <v/>
      </c>
      <c r="P599" s="27" t="str">
        <f t="shared" si="98"/>
        <v/>
      </c>
      <c r="Q599" s="27" t="str">
        <f t="shared" si="98"/>
        <v/>
      </c>
      <c r="R599" s="27" t="str">
        <f t="shared" si="98"/>
        <v/>
      </c>
      <c r="S599" s="27" t="str">
        <f t="shared" si="98"/>
        <v/>
      </c>
      <c r="T599" s="32" t="str">
        <f t="shared" si="98"/>
        <v/>
      </c>
      <c r="U599" s="10"/>
    </row>
    <row r="600" spans="1:21" x14ac:dyDescent="0.25">
      <c r="A600" s="10"/>
      <c r="B600" s="4" t="str">
        <f>IF(ISBLANK('INPUT | Operations'!$B605),"",COUNT('INPUT | Operations'!$B$12:$B604))</f>
        <v/>
      </c>
      <c r="C600" s="27" t="str">
        <f>IF(ISNUMBER($B600),('INPUT | Operations'!$C604+'INPUT | Operations'!$C605)/2,"")</f>
        <v/>
      </c>
      <c r="D600" s="28" t="str">
        <f t="shared" si="90"/>
        <v/>
      </c>
      <c r="E600" s="26" t="str">
        <f>IF(ISNUMBER($B600),'INPUT | Operations'!$B605-'INPUT | Operations'!$B604,"")</f>
        <v/>
      </c>
      <c r="F600" s="32" t="str">
        <f>IF(ISNUMBER($B600),IF('INPUT | Operations'!$B605&lt;Booster_BurnTime,1,IF('INPUT | Operations'!$B604&lt;=Booster_BurnTime,(Booster_BurnTime-'INPUT | Operations'!$B604)/('INPUT | Operations'!$B605-'INPUT | Operations'!$B604),0))*'INPUT | Operations'!$E604*NumberOfBoosters*NumberOfOps*$E600,"")</f>
        <v/>
      </c>
      <c r="G600" s="34" t="str">
        <f t="shared" si="91"/>
        <v/>
      </c>
      <c r="H600" s="27" t="str">
        <f t="shared" si="92"/>
        <v/>
      </c>
      <c r="I600" s="27" t="str">
        <f t="shared" si="93"/>
        <v/>
      </c>
      <c r="J600" s="27" t="str">
        <f t="shared" si="94"/>
        <v/>
      </c>
      <c r="K600" s="27" t="str">
        <f t="shared" si="95"/>
        <v/>
      </c>
      <c r="L600" s="27" t="str">
        <f t="shared" si="96"/>
        <v/>
      </c>
      <c r="M600" s="32" t="str">
        <f t="shared" si="97"/>
        <v/>
      </c>
      <c r="N600" s="27" t="str">
        <f t="shared" si="98"/>
        <v/>
      </c>
      <c r="O600" s="27" t="str">
        <f t="shared" si="98"/>
        <v/>
      </c>
      <c r="P600" s="27" t="str">
        <f t="shared" si="98"/>
        <v/>
      </c>
      <c r="Q600" s="27" t="str">
        <f t="shared" si="98"/>
        <v/>
      </c>
      <c r="R600" s="27" t="str">
        <f t="shared" si="98"/>
        <v/>
      </c>
      <c r="S600" s="27" t="str">
        <f t="shared" si="98"/>
        <v/>
      </c>
      <c r="T600" s="32" t="str">
        <f t="shared" si="98"/>
        <v/>
      </c>
      <c r="U600" s="10"/>
    </row>
    <row r="601" spans="1:21" x14ac:dyDescent="0.25">
      <c r="A601" s="10"/>
      <c r="B601" s="4" t="str">
        <f>IF(ISBLANK('INPUT | Operations'!$B606),"",COUNT('INPUT | Operations'!$B$12:$B605))</f>
        <v/>
      </c>
      <c r="C601" s="27" t="str">
        <f>IF(ISNUMBER($B601),('INPUT | Operations'!$C605+'INPUT | Operations'!$C606)/2,"")</f>
        <v/>
      </c>
      <c r="D601" s="28" t="str">
        <f t="shared" si="90"/>
        <v/>
      </c>
      <c r="E601" s="26" t="str">
        <f>IF(ISNUMBER($B601),'INPUT | Operations'!$B606-'INPUT | Operations'!$B605,"")</f>
        <v/>
      </c>
      <c r="F601" s="32" t="str">
        <f>IF(ISNUMBER($B601),IF('INPUT | Operations'!$B606&lt;Booster_BurnTime,1,IF('INPUT | Operations'!$B605&lt;=Booster_BurnTime,(Booster_BurnTime-'INPUT | Operations'!$B605)/('INPUT | Operations'!$B606-'INPUT | Operations'!$B605),0))*'INPUT | Operations'!$E605*NumberOfBoosters*NumberOfOps*$E601,"")</f>
        <v/>
      </c>
      <c r="G601" s="34" t="str">
        <f t="shared" si="91"/>
        <v/>
      </c>
      <c r="H601" s="27" t="str">
        <f t="shared" si="92"/>
        <v/>
      </c>
      <c r="I601" s="27" t="str">
        <f t="shared" si="93"/>
        <v/>
      </c>
      <c r="J601" s="27" t="str">
        <f t="shared" si="94"/>
        <v/>
      </c>
      <c r="K601" s="27" t="str">
        <f t="shared" si="95"/>
        <v/>
      </c>
      <c r="L601" s="27" t="str">
        <f t="shared" si="96"/>
        <v/>
      </c>
      <c r="M601" s="32" t="str">
        <f t="shared" si="97"/>
        <v/>
      </c>
      <c r="N601" s="27" t="str">
        <f t="shared" si="98"/>
        <v/>
      </c>
      <c r="O601" s="27" t="str">
        <f t="shared" si="98"/>
        <v/>
      </c>
      <c r="P601" s="27" t="str">
        <f t="shared" si="98"/>
        <v/>
      </c>
      <c r="Q601" s="27" t="str">
        <f t="shared" si="98"/>
        <v/>
      </c>
      <c r="R601" s="27" t="str">
        <f t="shared" si="98"/>
        <v/>
      </c>
      <c r="S601" s="27" t="str">
        <f t="shared" si="98"/>
        <v/>
      </c>
      <c r="T601" s="32" t="str">
        <f t="shared" si="98"/>
        <v/>
      </c>
      <c r="U601" s="10"/>
    </row>
    <row r="602" spans="1:21" x14ac:dyDescent="0.25">
      <c r="A602" s="10"/>
      <c r="B602" s="4" t="str">
        <f>IF(ISBLANK('INPUT | Operations'!$B607),"",COUNT('INPUT | Operations'!$B$12:$B606))</f>
        <v/>
      </c>
      <c r="C602" s="27" t="str">
        <f>IF(ISNUMBER($B602),('INPUT | Operations'!$C606+'INPUT | Operations'!$C607)/2,"")</f>
        <v/>
      </c>
      <c r="D602" s="28" t="str">
        <f t="shared" si="90"/>
        <v/>
      </c>
      <c r="E602" s="26" t="str">
        <f>IF(ISNUMBER($B602),'INPUT | Operations'!$B607-'INPUT | Operations'!$B606,"")</f>
        <v/>
      </c>
      <c r="F602" s="32" t="str">
        <f>IF(ISNUMBER($B602),IF('INPUT | Operations'!$B607&lt;Booster_BurnTime,1,IF('INPUT | Operations'!$B606&lt;=Booster_BurnTime,(Booster_BurnTime-'INPUT | Operations'!$B606)/('INPUT | Operations'!$B607-'INPUT | Operations'!$B606),0))*'INPUT | Operations'!$E606*NumberOfBoosters*NumberOfOps*$E602,"")</f>
        <v/>
      </c>
      <c r="G602" s="34" t="str">
        <f t="shared" si="91"/>
        <v/>
      </c>
      <c r="H602" s="27" t="str">
        <f t="shared" si="92"/>
        <v/>
      </c>
      <c r="I602" s="27" t="str">
        <f t="shared" si="93"/>
        <v/>
      </c>
      <c r="J602" s="27" t="str">
        <f t="shared" si="94"/>
        <v/>
      </c>
      <c r="K602" s="27" t="str">
        <f t="shared" si="95"/>
        <v/>
      </c>
      <c r="L602" s="27" t="str">
        <f t="shared" si="96"/>
        <v/>
      </c>
      <c r="M602" s="32" t="str">
        <f t="shared" si="97"/>
        <v/>
      </c>
      <c r="N602" s="27" t="str">
        <f t="shared" si="98"/>
        <v/>
      </c>
      <c r="O602" s="27" t="str">
        <f t="shared" si="98"/>
        <v/>
      </c>
      <c r="P602" s="27" t="str">
        <f t="shared" si="98"/>
        <v/>
      </c>
      <c r="Q602" s="27" t="str">
        <f t="shared" si="98"/>
        <v/>
      </c>
      <c r="R602" s="27" t="str">
        <f t="shared" si="98"/>
        <v/>
      </c>
      <c r="S602" s="27" t="str">
        <f t="shared" si="98"/>
        <v/>
      </c>
      <c r="T602" s="32" t="str">
        <f t="shared" si="98"/>
        <v/>
      </c>
      <c r="U602" s="10"/>
    </row>
    <row r="603" spans="1:21" x14ac:dyDescent="0.25">
      <c r="A603" s="10"/>
      <c r="B603" s="4" t="str">
        <f>IF(ISBLANK('INPUT | Operations'!$B608),"",COUNT('INPUT | Operations'!$B$12:$B607))</f>
        <v/>
      </c>
      <c r="C603" s="27" t="str">
        <f>IF(ISNUMBER($B603),('INPUT | Operations'!$C607+'INPUT | Operations'!$C608)/2,"")</f>
        <v/>
      </c>
      <c r="D603" s="28" t="str">
        <f t="shared" si="90"/>
        <v/>
      </c>
      <c r="E603" s="26" t="str">
        <f>IF(ISNUMBER($B603),'INPUT | Operations'!$B608-'INPUT | Operations'!$B607,"")</f>
        <v/>
      </c>
      <c r="F603" s="32" t="str">
        <f>IF(ISNUMBER($B603),IF('INPUT | Operations'!$B608&lt;Booster_BurnTime,1,IF('INPUT | Operations'!$B607&lt;=Booster_BurnTime,(Booster_BurnTime-'INPUT | Operations'!$B607)/('INPUT | Operations'!$B608-'INPUT | Operations'!$B607),0))*'INPUT | Operations'!$E607*NumberOfBoosters*NumberOfOps*$E603,"")</f>
        <v/>
      </c>
      <c r="G603" s="34" t="str">
        <f t="shared" si="91"/>
        <v/>
      </c>
      <c r="H603" s="27" t="str">
        <f t="shared" si="92"/>
        <v/>
      </c>
      <c r="I603" s="27" t="str">
        <f t="shared" si="93"/>
        <v/>
      </c>
      <c r="J603" s="27" t="str">
        <f t="shared" si="94"/>
        <v/>
      </c>
      <c r="K603" s="27" t="str">
        <f t="shared" si="95"/>
        <v/>
      </c>
      <c r="L603" s="27" t="str">
        <f t="shared" si="96"/>
        <v/>
      </c>
      <c r="M603" s="32" t="str">
        <f t="shared" si="97"/>
        <v/>
      </c>
      <c r="N603" s="27" t="str">
        <f t="shared" si="98"/>
        <v/>
      </c>
      <c r="O603" s="27" t="str">
        <f t="shared" si="98"/>
        <v/>
      </c>
      <c r="P603" s="27" t="str">
        <f t="shared" si="98"/>
        <v/>
      </c>
      <c r="Q603" s="27" t="str">
        <f t="shared" si="98"/>
        <v/>
      </c>
      <c r="R603" s="27" t="str">
        <f t="shared" si="98"/>
        <v/>
      </c>
      <c r="S603" s="27" t="str">
        <f t="shared" si="98"/>
        <v/>
      </c>
      <c r="T603" s="32" t="str">
        <f t="shared" si="98"/>
        <v/>
      </c>
      <c r="U603" s="10"/>
    </row>
    <row r="604" spans="1:21" x14ac:dyDescent="0.25">
      <c r="A604" s="10"/>
      <c r="B604" s="4" t="str">
        <f>IF(ISBLANK('INPUT | Operations'!$B609),"",COUNT('INPUT | Operations'!$B$12:$B608))</f>
        <v/>
      </c>
      <c r="C604" s="27" t="str">
        <f>IF(ISNUMBER($B604),('INPUT | Operations'!$C608+'INPUT | Operations'!$C609)/2,"")</f>
        <v/>
      </c>
      <c r="D604" s="28" t="str">
        <f t="shared" si="90"/>
        <v/>
      </c>
      <c r="E604" s="26" t="str">
        <f>IF(ISNUMBER($B604),'INPUT | Operations'!$B609-'INPUT | Operations'!$B608,"")</f>
        <v/>
      </c>
      <c r="F604" s="32" t="str">
        <f>IF(ISNUMBER($B604),IF('INPUT | Operations'!$B609&lt;Booster_BurnTime,1,IF('INPUT | Operations'!$B608&lt;=Booster_BurnTime,(Booster_BurnTime-'INPUT | Operations'!$B608)/('INPUT | Operations'!$B609-'INPUT | Operations'!$B608),0))*'INPUT | Operations'!$E608*NumberOfBoosters*NumberOfOps*$E604,"")</f>
        <v/>
      </c>
      <c r="G604" s="34" t="str">
        <f t="shared" si="91"/>
        <v/>
      </c>
      <c r="H604" s="27" t="str">
        <f t="shared" si="92"/>
        <v/>
      </c>
      <c r="I604" s="27" t="str">
        <f t="shared" si="93"/>
        <v/>
      </c>
      <c r="J604" s="27" t="str">
        <f t="shared" si="94"/>
        <v/>
      </c>
      <c r="K604" s="27" t="str">
        <f t="shared" si="95"/>
        <v/>
      </c>
      <c r="L604" s="27" t="str">
        <f t="shared" si="96"/>
        <v/>
      </c>
      <c r="M604" s="32" t="str">
        <f t="shared" si="97"/>
        <v/>
      </c>
      <c r="N604" s="27" t="str">
        <f t="shared" si="98"/>
        <v/>
      </c>
      <c r="O604" s="27" t="str">
        <f t="shared" si="98"/>
        <v/>
      </c>
      <c r="P604" s="27" t="str">
        <f t="shared" si="98"/>
        <v/>
      </c>
      <c r="Q604" s="27" t="str">
        <f t="shared" si="98"/>
        <v/>
      </c>
      <c r="R604" s="27" t="str">
        <f t="shared" si="98"/>
        <v/>
      </c>
      <c r="S604" s="27" t="str">
        <f t="shared" si="98"/>
        <v/>
      </c>
      <c r="T604" s="32" t="str">
        <f t="shared" si="98"/>
        <v/>
      </c>
      <c r="U604" s="10"/>
    </row>
    <row r="605" spans="1:21" x14ac:dyDescent="0.25">
      <c r="A605" s="10"/>
      <c r="B605" s="4" t="str">
        <f>IF(ISBLANK('INPUT | Operations'!$B610),"",COUNT('INPUT | Operations'!$B$12:$B609))</f>
        <v/>
      </c>
      <c r="C605" s="27" t="str">
        <f>IF(ISNUMBER($B605),('INPUT | Operations'!$C609+'INPUT | Operations'!$C610)/2,"")</f>
        <v/>
      </c>
      <c r="D605" s="28" t="str">
        <f t="shared" si="90"/>
        <v/>
      </c>
      <c r="E605" s="26" t="str">
        <f>IF(ISNUMBER($B605),'INPUT | Operations'!$B610-'INPUT | Operations'!$B609,"")</f>
        <v/>
      </c>
      <c r="F605" s="32" t="str">
        <f>IF(ISNUMBER($B605),IF('INPUT | Operations'!$B610&lt;Booster_BurnTime,1,IF('INPUT | Operations'!$B609&lt;=Booster_BurnTime,(Booster_BurnTime-'INPUT | Operations'!$B609)/('INPUT | Operations'!$B610-'INPUT | Operations'!$B609),0))*'INPUT | Operations'!$E609*NumberOfBoosters*NumberOfOps*$E605,"")</f>
        <v/>
      </c>
      <c r="G605" s="34" t="str">
        <f t="shared" si="91"/>
        <v/>
      </c>
      <c r="H605" s="27" t="str">
        <f t="shared" si="92"/>
        <v/>
      </c>
      <c r="I605" s="27" t="str">
        <f t="shared" si="93"/>
        <v/>
      </c>
      <c r="J605" s="27" t="str">
        <f t="shared" si="94"/>
        <v/>
      </c>
      <c r="K605" s="27" t="str">
        <f t="shared" si="95"/>
        <v/>
      </c>
      <c r="L605" s="27" t="str">
        <f t="shared" si="96"/>
        <v/>
      </c>
      <c r="M605" s="32" t="str">
        <f t="shared" si="97"/>
        <v/>
      </c>
      <c r="N605" s="27" t="str">
        <f t="shared" si="98"/>
        <v/>
      </c>
      <c r="O605" s="27" t="str">
        <f t="shared" si="98"/>
        <v/>
      </c>
      <c r="P605" s="27" t="str">
        <f t="shared" si="98"/>
        <v/>
      </c>
      <c r="Q605" s="27" t="str">
        <f t="shared" si="98"/>
        <v/>
      </c>
      <c r="R605" s="27" t="str">
        <f t="shared" si="98"/>
        <v/>
      </c>
      <c r="S605" s="27" t="str">
        <f t="shared" si="98"/>
        <v/>
      </c>
      <c r="T605" s="32" t="str">
        <f t="shared" si="98"/>
        <v/>
      </c>
      <c r="U605" s="10"/>
    </row>
    <row r="606" spans="1:21" x14ac:dyDescent="0.25">
      <c r="A606" s="10"/>
      <c r="B606" s="4" t="str">
        <f>IF(ISBLANK('INPUT | Operations'!$B611),"",COUNT('INPUT | Operations'!$B$12:$B610))</f>
        <v/>
      </c>
      <c r="C606" s="27" t="str">
        <f>IF(ISNUMBER($B606),('INPUT | Operations'!$C610+'INPUT | Operations'!$C611)/2,"")</f>
        <v/>
      </c>
      <c r="D606" s="28" t="str">
        <f t="shared" si="90"/>
        <v/>
      </c>
      <c r="E606" s="26" t="str">
        <f>IF(ISNUMBER($B606),'INPUT | Operations'!$B611-'INPUT | Operations'!$B610,"")</f>
        <v/>
      </c>
      <c r="F606" s="32" t="str">
        <f>IF(ISNUMBER($B606),IF('INPUT | Operations'!$B611&lt;Booster_BurnTime,1,IF('INPUT | Operations'!$B610&lt;=Booster_BurnTime,(Booster_BurnTime-'INPUT | Operations'!$B610)/('INPUT | Operations'!$B611-'INPUT | Operations'!$B610),0))*'INPUT | Operations'!$E610*NumberOfBoosters*NumberOfOps*$E606,"")</f>
        <v/>
      </c>
      <c r="G606" s="34" t="str">
        <f t="shared" si="91"/>
        <v/>
      </c>
      <c r="H606" s="27" t="str">
        <f t="shared" si="92"/>
        <v/>
      </c>
      <c r="I606" s="27" t="str">
        <f t="shared" si="93"/>
        <v/>
      </c>
      <c r="J606" s="27" t="str">
        <f t="shared" si="94"/>
        <v/>
      </c>
      <c r="K606" s="27" t="str">
        <f t="shared" si="95"/>
        <v/>
      </c>
      <c r="L606" s="27" t="str">
        <f t="shared" si="96"/>
        <v/>
      </c>
      <c r="M606" s="32" t="str">
        <f t="shared" si="97"/>
        <v/>
      </c>
      <c r="N606" s="27" t="str">
        <f t="shared" si="98"/>
        <v/>
      </c>
      <c r="O606" s="27" t="str">
        <f t="shared" si="98"/>
        <v/>
      </c>
      <c r="P606" s="27" t="str">
        <f t="shared" si="98"/>
        <v/>
      </c>
      <c r="Q606" s="27" t="str">
        <f t="shared" si="98"/>
        <v/>
      </c>
      <c r="R606" s="27" t="str">
        <f t="shared" si="98"/>
        <v/>
      </c>
      <c r="S606" s="27" t="str">
        <f t="shared" si="98"/>
        <v/>
      </c>
      <c r="T606" s="32" t="str">
        <f t="shared" si="98"/>
        <v/>
      </c>
      <c r="U606" s="10"/>
    </row>
    <row r="607" spans="1:21" x14ac:dyDescent="0.25">
      <c r="A607" s="10"/>
      <c r="B607" s="4" t="str">
        <f>IF(ISBLANK('INPUT | Operations'!$B612),"",COUNT('INPUT | Operations'!$B$12:$B611))</f>
        <v/>
      </c>
      <c r="C607" s="27" t="str">
        <f>IF(ISNUMBER($B607),('INPUT | Operations'!$C611+'INPUT | Operations'!$C612)/2,"")</f>
        <v/>
      </c>
      <c r="D607" s="28" t="str">
        <f t="shared" si="90"/>
        <v/>
      </c>
      <c r="E607" s="26" t="str">
        <f>IF(ISNUMBER($B607),'INPUT | Operations'!$B612-'INPUT | Operations'!$B611,"")</f>
        <v/>
      </c>
      <c r="F607" s="32" t="str">
        <f>IF(ISNUMBER($B607),IF('INPUT | Operations'!$B612&lt;Booster_BurnTime,1,IF('INPUT | Operations'!$B611&lt;=Booster_BurnTime,(Booster_BurnTime-'INPUT | Operations'!$B611)/('INPUT | Operations'!$B612-'INPUT | Operations'!$B611),0))*'INPUT | Operations'!$E611*NumberOfBoosters*NumberOfOps*$E607,"")</f>
        <v/>
      </c>
      <c r="G607" s="34" t="str">
        <f t="shared" si="91"/>
        <v/>
      </c>
      <c r="H607" s="27" t="str">
        <f t="shared" si="92"/>
        <v/>
      </c>
      <c r="I607" s="27" t="str">
        <f t="shared" si="93"/>
        <v/>
      </c>
      <c r="J607" s="27" t="str">
        <f t="shared" si="94"/>
        <v/>
      </c>
      <c r="K607" s="27" t="str">
        <f t="shared" si="95"/>
        <v/>
      </c>
      <c r="L607" s="27" t="str">
        <f t="shared" si="96"/>
        <v/>
      </c>
      <c r="M607" s="32" t="str">
        <f t="shared" si="97"/>
        <v/>
      </c>
      <c r="N607" s="27" t="str">
        <f t="shared" si="98"/>
        <v/>
      </c>
      <c r="O607" s="27" t="str">
        <f t="shared" si="98"/>
        <v/>
      </c>
      <c r="P607" s="27" t="str">
        <f t="shared" si="98"/>
        <v/>
      </c>
      <c r="Q607" s="27" t="str">
        <f t="shared" si="98"/>
        <v/>
      </c>
      <c r="R607" s="27" t="str">
        <f t="shared" si="98"/>
        <v/>
      </c>
      <c r="S607" s="27" t="str">
        <f t="shared" si="98"/>
        <v/>
      </c>
      <c r="T607" s="32" t="str">
        <f t="shared" si="98"/>
        <v/>
      </c>
      <c r="U607" s="10"/>
    </row>
    <row r="608" spans="1:21" x14ac:dyDescent="0.25">
      <c r="A608" s="10"/>
      <c r="B608" s="4" t="str">
        <f>IF(ISBLANK('INPUT | Operations'!$B613),"",COUNT('INPUT | Operations'!$B$12:$B612))</f>
        <v/>
      </c>
      <c r="C608" s="27" t="str">
        <f>IF(ISNUMBER($B608),('INPUT | Operations'!$C612+'INPUT | Operations'!$C613)/2,"")</f>
        <v/>
      </c>
      <c r="D608" s="28" t="str">
        <f t="shared" si="90"/>
        <v/>
      </c>
      <c r="E608" s="26" t="str">
        <f>IF(ISNUMBER($B608),'INPUT | Operations'!$B613-'INPUT | Operations'!$B612,"")</f>
        <v/>
      </c>
      <c r="F608" s="32" t="str">
        <f>IF(ISNUMBER($B608),IF('INPUT | Operations'!$B613&lt;Booster_BurnTime,1,IF('INPUT | Operations'!$B612&lt;=Booster_BurnTime,(Booster_BurnTime-'INPUT | Operations'!$B612)/('INPUT | Operations'!$B613-'INPUT | Operations'!$B612),0))*'INPUT | Operations'!$E612*NumberOfBoosters*NumberOfOps*$E608,"")</f>
        <v/>
      </c>
      <c r="G608" s="34" t="str">
        <f t="shared" si="91"/>
        <v/>
      </c>
      <c r="H608" s="27" t="str">
        <f t="shared" si="92"/>
        <v/>
      </c>
      <c r="I608" s="27" t="str">
        <f t="shared" si="93"/>
        <v/>
      </c>
      <c r="J608" s="27" t="str">
        <f t="shared" si="94"/>
        <v/>
      </c>
      <c r="K608" s="27" t="str">
        <f t="shared" si="95"/>
        <v/>
      </c>
      <c r="L608" s="27" t="str">
        <f t="shared" si="96"/>
        <v/>
      </c>
      <c r="M608" s="32" t="str">
        <f t="shared" si="97"/>
        <v/>
      </c>
      <c r="N608" s="27" t="str">
        <f t="shared" si="98"/>
        <v/>
      </c>
      <c r="O608" s="27" t="str">
        <f t="shared" si="98"/>
        <v/>
      </c>
      <c r="P608" s="27" t="str">
        <f t="shared" si="98"/>
        <v/>
      </c>
      <c r="Q608" s="27" t="str">
        <f t="shared" si="98"/>
        <v/>
      </c>
      <c r="R608" s="27" t="str">
        <f t="shared" si="98"/>
        <v/>
      </c>
      <c r="S608" s="27" t="str">
        <f t="shared" si="98"/>
        <v/>
      </c>
      <c r="T608" s="32" t="str">
        <f t="shared" si="98"/>
        <v/>
      </c>
      <c r="U608" s="10"/>
    </row>
    <row r="609" spans="1:21" x14ac:dyDescent="0.25">
      <c r="A609" s="10"/>
      <c r="B609" s="4" t="str">
        <f>IF(ISBLANK('INPUT | Operations'!$B614),"",COUNT('INPUT | Operations'!$B$12:$B613))</f>
        <v/>
      </c>
      <c r="C609" s="27" t="str">
        <f>IF(ISNUMBER($B609),('INPUT | Operations'!$C613+'INPUT | Operations'!$C614)/2,"")</f>
        <v/>
      </c>
      <c r="D609" s="28" t="str">
        <f t="shared" si="90"/>
        <v/>
      </c>
      <c r="E609" s="26" t="str">
        <f>IF(ISNUMBER($B609),'INPUT | Operations'!$B614-'INPUT | Operations'!$B613,"")</f>
        <v/>
      </c>
      <c r="F609" s="32" t="str">
        <f>IF(ISNUMBER($B609),IF('INPUT | Operations'!$B614&lt;Booster_BurnTime,1,IF('INPUT | Operations'!$B613&lt;=Booster_BurnTime,(Booster_BurnTime-'INPUT | Operations'!$B613)/('INPUT | Operations'!$B614-'INPUT | Operations'!$B613),0))*'INPUT | Operations'!$E613*NumberOfBoosters*NumberOfOps*$E609,"")</f>
        <v/>
      </c>
      <c r="G609" s="34" t="str">
        <f t="shared" si="91"/>
        <v/>
      </c>
      <c r="H609" s="27" t="str">
        <f t="shared" si="92"/>
        <v/>
      </c>
      <c r="I609" s="27" t="str">
        <f t="shared" si="93"/>
        <v/>
      </c>
      <c r="J609" s="27" t="str">
        <f t="shared" si="94"/>
        <v/>
      </c>
      <c r="K609" s="27" t="str">
        <f t="shared" si="95"/>
        <v/>
      </c>
      <c r="L609" s="27" t="str">
        <f t="shared" si="96"/>
        <v/>
      </c>
      <c r="M609" s="32" t="str">
        <f t="shared" si="97"/>
        <v/>
      </c>
      <c r="N609" s="27" t="str">
        <f t="shared" si="98"/>
        <v/>
      </c>
      <c r="O609" s="27" t="str">
        <f t="shared" si="98"/>
        <v/>
      </c>
      <c r="P609" s="27" t="str">
        <f t="shared" si="98"/>
        <v/>
      </c>
      <c r="Q609" s="27" t="str">
        <f t="shared" si="98"/>
        <v/>
      </c>
      <c r="R609" s="27" t="str">
        <f t="shared" si="98"/>
        <v/>
      </c>
      <c r="S609" s="27" t="str">
        <f t="shared" si="98"/>
        <v/>
      </c>
      <c r="T609" s="32" t="str">
        <f t="shared" si="98"/>
        <v/>
      </c>
      <c r="U609" s="10"/>
    </row>
    <row r="610" spans="1:21" x14ac:dyDescent="0.25">
      <c r="A610" s="10"/>
      <c r="B610" s="4" t="str">
        <f>IF(ISBLANK('INPUT | Operations'!$B615),"",COUNT('INPUT | Operations'!$B$12:$B614))</f>
        <v/>
      </c>
      <c r="C610" s="27" t="str">
        <f>IF(ISNUMBER($B610),('INPUT | Operations'!$C614+'INPUT | Operations'!$C615)/2,"")</f>
        <v/>
      </c>
      <c r="D610" s="28" t="str">
        <f t="shared" si="90"/>
        <v/>
      </c>
      <c r="E610" s="26" t="str">
        <f>IF(ISNUMBER($B610),'INPUT | Operations'!$B615-'INPUT | Operations'!$B614,"")</f>
        <v/>
      </c>
      <c r="F610" s="32" t="str">
        <f>IF(ISNUMBER($B610),IF('INPUT | Operations'!$B615&lt;Booster_BurnTime,1,IF('INPUT | Operations'!$B614&lt;=Booster_BurnTime,(Booster_BurnTime-'INPUT | Operations'!$B614)/('INPUT | Operations'!$B615-'INPUT | Operations'!$B614),0))*'INPUT | Operations'!$E614*NumberOfBoosters*NumberOfOps*$E610,"")</f>
        <v/>
      </c>
      <c r="G610" s="34" t="str">
        <f t="shared" si="91"/>
        <v/>
      </c>
      <c r="H610" s="27" t="str">
        <f t="shared" si="92"/>
        <v/>
      </c>
      <c r="I610" s="27" t="str">
        <f t="shared" si="93"/>
        <v/>
      </c>
      <c r="J610" s="27" t="str">
        <f t="shared" si="94"/>
        <v/>
      </c>
      <c r="K610" s="27" t="str">
        <f t="shared" si="95"/>
        <v/>
      </c>
      <c r="L610" s="27" t="str">
        <f t="shared" si="96"/>
        <v/>
      </c>
      <c r="M610" s="32" t="str">
        <f t="shared" si="97"/>
        <v/>
      </c>
      <c r="N610" s="27" t="str">
        <f t="shared" si="98"/>
        <v/>
      </c>
      <c r="O610" s="27" t="str">
        <f t="shared" si="98"/>
        <v/>
      </c>
      <c r="P610" s="27" t="str">
        <f t="shared" si="98"/>
        <v/>
      </c>
      <c r="Q610" s="27" t="str">
        <f t="shared" si="98"/>
        <v/>
      </c>
      <c r="R610" s="27" t="str">
        <f t="shared" si="98"/>
        <v/>
      </c>
      <c r="S610" s="27" t="str">
        <f t="shared" si="98"/>
        <v/>
      </c>
      <c r="T610" s="32" t="str">
        <f t="shared" si="98"/>
        <v/>
      </c>
      <c r="U610" s="10"/>
    </row>
    <row r="611" spans="1:21" x14ac:dyDescent="0.25">
      <c r="A611" s="10"/>
      <c r="B611" s="4" t="str">
        <f>IF(ISBLANK('INPUT | Operations'!$B616),"",COUNT('INPUT | Operations'!$B$12:$B615))</f>
        <v/>
      </c>
      <c r="C611" s="27" t="str">
        <f>IF(ISNUMBER($B611),('INPUT | Operations'!$C615+'INPUT | Operations'!$C616)/2,"")</f>
        <v/>
      </c>
      <c r="D611" s="28" t="str">
        <f t="shared" si="90"/>
        <v/>
      </c>
      <c r="E611" s="26" t="str">
        <f>IF(ISNUMBER($B611),'INPUT | Operations'!$B616-'INPUT | Operations'!$B615,"")</f>
        <v/>
      </c>
      <c r="F611" s="32" t="str">
        <f>IF(ISNUMBER($B611),IF('INPUT | Operations'!$B616&lt;Booster_BurnTime,1,IF('INPUT | Operations'!$B615&lt;=Booster_BurnTime,(Booster_BurnTime-'INPUT | Operations'!$B615)/('INPUT | Operations'!$B616-'INPUT | Operations'!$B615),0))*'INPUT | Operations'!$E615*NumberOfBoosters*NumberOfOps*$E611,"")</f>
        <v/>
      </c>
      <c r="G611" s="34" t="str">
        <f t="shared" si="91"/>
        <v/>
      </c>
      <c r="H611" s="27" t="str">
        <f t="shared" si="92"/>
        <v/>
      </c>
      <c r="I611" s="27" t="str">
        <f t="shared" si="93"/>
        <v/>
      </c>
      <c r="J611" s="27" t="str">
        <f t="shared" si="94"/>
        <v/>
      </c>
      <c r="K611" s="27" t="str">
        <f t="shared" si="95"/>
        <v/>
      </c>
      <c r="L611" s="27" t="str">
        <f t="shared" si="96"/>
        <v/>
      </c>
      <c r="M611" s="32" t="str">
        <f t="shared" si="97"/>
        <v/>
      </c>
      <c r="N611" s="27" t="str">
        <f t="shared" si="98"/>
        <v/>
      </c>
      <c r="O611" s="27" t="str">
        <f t="shared" si="98"/>
        <v/>
      </c>
      <c r="P611" s="27" t="str">
        <f t="shared" si="98"/>
        <v/>
      </c>
      <c r="Q611" s="27" t="str">
        <f t="shared" si="98"/>
        <v/>
      </c>
      <c r="R611" s="27" t="str">
        <f t="shared" si="98"/>
        <v/>
      </c>
      <c r="S611" s="27" t="str">
        <f t="shared" si="98"/>
        <v/>
      </c>
      <c r="T611" s="32" t="str">
        <f t="shared" si="98"/>
        <v/>
      </c>
      <c r="U611" s="10"/>
    </row>
    <row r="612" spans="1:21" x14ac:dyDescent="0.25">
      <c r="A612" s="10"/>
      <c r="B612" s="4" t="str">
        <f>IF(ISBLANK('INPUT | Operations'!$B617),"",COUNT('INPUT | Operations'!$B$12:$B616))</f>
        <v/>
      </c>
      <c r="C612" s="27" t="str">
        <f>IF(ISNUMBER($B612),('INPUT | Operations'!$C616+'INPUT | Operations'!$C617)/2,"")</f>
        <v/>
      </c>
      <c r="D612" s="28" t="str">
        <f t="shared" si="90"/>
        <v/>
      </c>
      <c r="E612" s="26" t="str">
        <f>IF(ISNUMBER($B612),'INPUT | Operations'!$B617-'INPUT | Operations'!$B616,"")</f>
        <v/>
      </c>
      <c r="F612" s="32" t="str">
        <f>IF(ISNUMBER($B612),IF('INPUT | Operations'!$B617&lt;Booster_BurnTime,1,IF('INPUT | Operations'!$B616&lt;=Booster_BurnTime,(Booster_BurnTime-'INPUT | Operations'!$B616)/('INPUT | Operations'!$B617-'INPUT | Operations'!$B616),0))*'INPUT | Operations'!$E616*NumberOfBoosters*NumberOfOps*$E612,"")</f>
        <v/>
      </c>
      <c r="G612" s="34" t="str">
        <f t="shared" si="91"/>
        <v/>
      </c>
      <c r="H612" s="27" t="str">
        <f t="shared" si="92"/>
        <v/>
      </c>
      <c r="I612" s="27" t="str">
        <f t="shared" si="93"/>
        <v/>
      </c>
      <c r="J612" s="27" t="str">
        <f t="shared" si="94"/>
        <v/>
      </c>
      <c r="K612" s="27" t="str">
        <f t="shared" si="95"/>
        <v/>
      </c>
      <c r="L612" s="27" t="str">
        <f t="shared" si="96"/>
        <v/>
      </c>
      <c r="M612" s="32" t="str">
        <f t="shared" si="97"/>
        <v/>
      </c>
      <c r="N612" s="27" t="str">
        <f t="shared" si="98"/>
        <v/>
      </c>
      <c r="O612" s="27" t="str">
        <f t="shared" si="98"/>
        <v/>
      </c>
      <c r="P612" s="27" t="str">
        <f t="shared" si="98"/>
        <v/>
      </c>
      <c r="Q612" s="27" t="str">
        <f t="shared" si="98"/>
        <v/>
      </c>
      <c r="R612" s="27" t="str">
        <f t="shared" si="98"/>
        <v/>
      </c>
      <c r="S612" s="27" t="str">
        <f t="shared" si="98"/>
        <v/>
      </c>
      <c r="T612" s="32" t="str">
        <f t="shared" si="98"/>
        <v/>
      </c>
      <c r="U612" s="10"/>
    </row>
    <row r="613" spans="1:21" x14ac:dyDescent="0.25">
      <c r="A613" s="10"/>
      <c r="B613" s="4" t="str">
        <f>IF(ISBLANK('INPUT | Operations'!$B618),"",COUNT('INPUT | Operations'!$B$12:$B617))</f>
        <v/>
      </c>
      <c r="C613" s="27" t="str">
        <f>IF(ISNUMBER($B613),('INPUT | Operations'!$C617+'INPUT | Operations'!$C618)/2,"")</f>
        <v/>
      </c>
      <c r="D613" s="28" t="str">
        <f t="shared" si="90"/>
        <v/>
      </c>
      <c r="E613" s="26" t="str">
        <f>IF(ISNUMBER($B613),'INPUT | Operations'!$B618-'INPUT | Operations'!$B617,"")</f>
        <v/>
      </c>
      <c r="F613" s="32" t="str">
        <f>IF(ISNUMBER($B613),IF('INPUT | Operations'!$B618&lt;Booster_BurnTime,1,IF('INPUT | Operations'!$B617&lt;=Booster_BurnTime,(Booster_BurnTime-'INPUT | Operations'!$B617)/('INPUT | Operations'!$B618-'INPUT | Operations'!$B617),0))*'INPUT | Operations'!$E617*NumberOfBoosters*NumberOfOps*$E613,"")</f>
        <v/>
      </c>
      <c r="G613" s="34" t="str">
        <f t="shared" si="91"/>
        <v/>
      </c>
      <c r="H613" s="27" t="str">
        <f t="shared" si="92"/>
        <v/>
      </c>
      <c r="I613" s="27" t="str">
        <f t="shared" si="93"/>
        <v/>
      </c>
      <c r="J613" s="27" t="str">
        <f t="shared" si="94"/>
        <v/>
      </c>
      <c r="K613" s="27" t="str">
        <f t="shared" si="95"/>
        <v/>
      </c>
      <c r="L613" s="27" t="str">
        <f t="shared" si="96"/>
        <v/>
      </c>
      <c r="M613" s="32" t="str">
        <f t="shared" si="97"/>
        <v/>
      </c>
      <c r="N613" s="27" t="str">
        <f t="shared" si="98"/>
        <v/>
      </c>
      <c r="O613" s="27" t="str">
        <f t="shared" si="98"/>
        <v/>
      </c>
      <c r="P613" s="27" t="str">
        <f t="shared" si="98"/>
        <v/>
      </c>
      <c r="Q613" s="27" t="str">
        <f t="shared" si="98"/>
        <v/>
      </c>
      <c r="R613" s="27" t="str">
        <f t="shared" si="98"/>
        <v/>
      </c>
      <c r="S613" s="27" t="str">
        <f t="shared" si="98"/>
        <v/>
      </c>
      <c r="T613" s="32" t="str">
        <f t="shared" si="98"/>
        <v/>
      </c>
      <c r="U613" s="10"/>
    </row>
    <row r="614" spans="1:21" x14ac:dyDescent="0.25">
      <c r="A614" s="10"/>
      <c r="B614" s="4" t="str">
        <f>IF(ISBLANK('INPUT | Operations'!$B619),"",COUNT('INPUT | Operations'!$B$12:$B618))</f>
        <v/>
      </c>
      <c r="C614" s="27" t="str">
        <f>IF(ISNUMBER($B614),('INPUT | Operations'!$C618+'INPUT | Operations'!$C619)/2,"")</f>
        <v/>
      </c>
      <c r="D614" s="28" t="str">
        <f t="shared" si="90"/>
        <v/>
      </c>
      <c r="E614" s="26" t="str">
        <f>IF(ISNUMBER($B614),'INPUT | Operations'!$B619-'INPUT | Operations'!$B618,"")</f>
        <v/>
      </c>
      <c r="F614" s="32" t="str">
        <f>IF(ISNUMBER($B614),IF('INPUT | Operations'!$B619&lt;Booster_BurnTime,1,IF('INPUT | Operations'!$B618&lt;=Booster_BurnTime,(Booster_BurnTime-'INPUT | Operations'!$B618)/('INPUT | Operations'!$B619-'INPUT | Operations'!$B618),0))*'INPUT | Operations'!$E618*NumberOfBoosters*NumberOfOps*$E614,"")</f>
        <v/>
      </c>
      <c r="G614" s="34" t="str">
        <f t="shared" si="91"/>
        <v/>
      </c>
      <c r="H614" s="27" t="str">
        <f t="shared" si="92"/>
        <v/>
      </c>
      <c r="I614" s="27" t="str">
        <f t="shared" si="93"/>
        <v/>
      </c>
      <c r="J614" s="27" t="str">
        <f t="shared" si="94"/>
        <v/>
      </c>
      <c r="K614" s="27" t="str">
        <f t="shared" si="95"/>
        <v/>
      </c>
      <c r="L614" s="27" t="str">
        <f t="shared" si="96"/>
        <v/>
      </c>
      <c r="M614" s="32" t="str">
        <f t="shared" si="97"/>
        <v/>
      </c>
      <c r="N614" s="27" t="str">
        <f t="shared" si="98"/>
        <v/>
      </c>
      <c r="O614" s="27" t="str">
        <f t="shared" si="98"/>
        <v/>
      </c>
      <c r="P614" s="27" t="str">
        <f t="shared" si="98"/>
        <v/>
      </c>
      <c r="Q614" s="27" t="str">
        <f t="shared" si="98"/>
        <v/>
      </c>
      <c r="R614" s="27" t="str">
        <f t="shared" si="98"/>
        <v/>
      </c>
      <c r="S614" s="27" t="str">
        <f t="shared" si="98"/>
        <v/>
      </c>
      <c r="T614" s="32" t="str">
        <f t="shared" si="98"/>
        <v/>
      </c>
      <c r="U614" s="10"/>
    </row>
    <row r="615" spans="1:21" x14ac:dyDescent="0.25">
      <c r="A615" s="10"/>
      <c r="B615" s="4" t="str">
        <f>IF(ISBLANK('INPUT | Operations'!$B620),"",COUNT('INPUT | Operations'!$B$12:$B619))</f>
        <v/>
      </c>
      <c r="C615" s="27" t="str">
        <f>IF(ISNUMBER($B615),('INPUT | Operations'!$C619+'INPUT | Operations'!$C620)/2,"")</f>
        <v/>
      </c>
      <c r="D615" s="28" t="str">
        <f t="shared" si="90"/>
        <v/>
      </c>
      <c r="E615" s="26" t="str">
        <f>IF(ISNUMBER($B615),'INPUT | Operations'!$B620-'INPUT | Operations'!$B619,"")</f>
        <v/>
      </c>
      <c r="F615" s="32" t="str">
        <f>IF(ISNUMBER($B615),IF('INPUT | Operations'!$B620&lt;Booster_BurnTime,1,IF('INPUT | Operations'!$B619&lt;=Booster_BurnTime,(Booster_BurnTime-'INPUT | Operations'!$B619)/('INPUT | Operations'!$B620-'INPUT | Operations'!$B619),0))*'INPUT | Operations'!$E619*NumberOfBoosters*NumberOfOps*$E615,"")</f>
        <v/>
      </c>
      <c r="G615" s="34" t="str">
        <f t="shared" si="91"/>
        <v/>
      </c>
      <c r="H615" s="27" t="str">
        <f t="shared" si="92"/>
        <v/>
      </c>
      <c r="I615" s="27" t="str">
        <f t="shared" si="93"/>
        <v/>
      </c>
      <c r="J615" s="27" t="str">
        <f t="shared" si="94"/>
        <v/>
      </c>
      <c r="K615" s="27" t="str">
        <f t="shared" si="95"/>
        <v/>
      </c>
      <c r="L615" s="27" t="str">
        <f t="shared" si="96"/>
        <v/>
      </c>
      <c r="M615" s="32" t="str">
        <f t="shared" si="97"/>
        <v/>
      </c>
      <c r="N615" s="27" t="str">
        <f t="shared" si="98"/>
        <v/>
      </c>
      <c r="O615" s="27" t="str">
        <f t="shared" si="98"/>
        <v/>
      </c>
      <c r="P615" s="27" t="str">
        <f t="shared" si="98"/>
        <v/>
      </c>
      <c r="Q615" s="27" t="str">
        <f t="shared" si="98"/>
        <v/>
      </c>
      <c r="R615" s="27" t="str">
        <f t="shared" si="98"/>
        <v/>
      </c>
      <c r="S615" s="27" t="str">
        <f t="shared" si="98"/>
        <v/>
      </c>
      <c r="T615" s="32" t="str">
        <f t="shared" si="98"/>
        <v/>
      </c>
      <c r="U615" s="10"/>
    </row>
    <row r="616" spans="1:21" x14ac:dyDescent="0.25">
      <c r="A616" s="10"/>
      <c r="B616" s="4" t="str">
        <f>IF(ISBLANK('INPUT | Operations'!$B621),"",COUNT('INPUT | Operations'!$B$12:$B620))</f>
        <v/>
      </c>
      <c r="C616" s="27" t="str">
        <f>IF(ISNUMBER($B616),('INPUT | Operations'!$C620+'INPUT | Operations'!$C621)/2,"")</f>
        <v/>
      </c>
      <c r="D616" s="28" t="str">
        <f t="shared" si="90"/>
        <v/>
      </c>
      <c r="E616" s="26" t="str">
        <f>IF(ISNUMBER($B616),'INPUT | Operations'!$B621-'INPUT | Operations'!$B620,"")</f>
        <v/>
      </c>
      <c r="F616" s="32" t="str">
        <f>IF(ISNUMBER($B616),IF('INPUT | Operations'!$B621&lt;Booster_BurnTime,1,IF('INPUT | Operations'!$B620&lt;=Booster_BurnTime,(Booster_BurnTime-'INPUT | Operations'!$B620)/('INPUT | Operations'!$B621-'INPUT | Operations'!$B620),0))*'INPUT | Operations'!$E620*NumberOfBoosters*NumberOfOps*$E616,"")</f>
        <v/>
      </c>
      <c r="G616" s="34" t="str">
        <f t="shared" si="91"/>
        <v/>
      </c>
      <c r="H616" s="27" t="str">
        <f t="shared" si="92"/>
        <v/>
      </c>
      <c r="I616" s="27" t="str">
        <f t="shared" si="93"/>
        <v/>
      </c>
      <c r="J616" s="27" t="str">
        <f t="shared" si="94"/>
        <v/>
      </c>
      <c r="K616" s="27" t="str">
        <f t="shared" si="95"/>
        <v/>
      </c>
      <c r="L616" s="27" t="str">
        <f t="shared" si="96"/>
        <v/>
      </c>
      <c r="M616" s="32" t="str">
        <f t="shared" si="97"/>
        <v/>
      </c>
      <c r="N616" s="27" t="str">
        <f t="shared" si="98"/>
        <v/>
      </c>
      <c r="O616" s="27" t="str">
        <f t="shared" si="98"/>
        <v/>
      </c>
      <c r="P616" s="27" t="str">
        <f t="shared" si="98"/>
        <v/>
      </c>
      <c r="Q616" s="27" t="str">
        <f t="shared" si="98"/>
        <v/>
      </c>
      <c r="R616" s="27" t="str">
        <f t="shared" si="98"/>
        <v/>
      </c>
      <c r="S616" s="27" t="str">
        <f t="shared" si="98"/>
        <v/>
      </c>
      <c r="T616" s="32" t="str">
        <f t="shared" si="98"/>
        <v/>
      </c>
      <c r="U616" s="10"/>
    </row>
    <row r="617" spans="1:21" x14ac:dyDescent="0.25">
      <c r="A617" s="10"/>
      <c r="B617" s="4" t="str">
        <f>IF(ISBLANK('INPUT | Operations'!$B622),"",COUNT('INPUT | Operations'!$B$12:$B621))</f>
        <v/>
      </c>
      <c r="C617" s="27" t="str">
        <f>IF(ISNUMBER($B617),('INPUT | Operations'!$C621+'INPUT | Operations'!$C622)/2,"")</f>
        <v/>
      </c>
      <c r="D617" s="28" t="str">
        <f t="shared" si="90"/>
        <v/>
      </c>
      <c r="E617" s="26" t="str">
        <f>IF(ISNUMBER($B617),'INPUT | Operations'!$B622-'INPUT | Operations'!$B621,"")</f>
        <v/>
      </c>
      <c r="F617" s="32" t="str">
        <f>IF(ISNUMBER($B617),IF('INPUT | Operations'!$B622&lt;Booster_BurnTime,1,IF('INPUT | Operations'!$B621&lt;=Booster_BurnTime,(Booster_BurnTime-'INPUT | Operations'!$B621)/('INPUT | Operations'!$B622-'INPUT | Operations'!$B621),0))*'INPUT | Operations'!$E621*NumberOfBoosters*NumberOfOps*$E617,"")</f>
        <v/>
      </c>
      <c r="G617" s="34" t="str">
        <f t="shared" si="91"/>
        <v/>
      </c>
      <c r="H617" s="27" t="str">
        <f t="shared" si="92"/>
        <v/>
      </c>
      <c r="I617" s="27" t="str">
        <f t="shared" si="93"/>
        <v/>
      </c>
      <c r="J617" s="27" t="str">
        <f t="shared" si="94"/>
        <v/>
      </c>
      <c r="K617" s="27" t="str">
        <f t="shared" si="95"/>
        <v/>
      </c>
      <c r="L617" s="27" t="str">
        <f t="shared" si="96"/>
        <v/>
      </c>
      <c r="M617" s="32" t="str">
        <f t="shared" si="97"/>
        <v/>
      </c>
      <c r="N617" s="27" t="str">
        <f t="shared" si="98"/>
        <v/>
      </c>
      <c r="O617" s="27" t="str">
        <f t="shared" si="98"/>
        <v/>
      </c>
      <c r="P617" s="27" t="str">
        <f t="shared" si="98"/>
        <v/>
      </c>
      <c r="Q617" s="27" t="str">
        <f t="shared" si="98"/>
        <v/>
      </c>
      <c r="R617" s="27" t="str">
        <f t="shared" si="98"/>
        <v/>
      </c>
      <c r="S617" s="27" t="str">
        <f t="shared" si="98"/>
        <v/>
      </c>
      <c r="T617" s="32" t="str">
        <f t="shared" si="98"/>
        <v/>
      </c>
      <c r="U617" s="10"/>
    </row>
    <row r="618" spans="1:21" x14ac:dyDescent="0.25">
      <c r="A618" s="10"/>
      <c r="B618" s="4" t="str">
        <f>IF(ISBLANK('INPUT | Operations'!$B623),"",COUNT('INPUT | Operations'!$B$12:$B622))</f>
        <v/>
      </c>
      <c r="C618" s="27" t="str">
        <f>IF(ISNUMBER($B618),('INPUT | Operations'!$C622+'INPUT | Operations'!$C623)/2,"")</f>
        <v/>
      </c>
      <c r="D618" s="28" t="str">
        <f t="shared" si="90"/>
        <v/>
      </c>
      <c r="E618" s="26" t="str">
        <f>IF(ISNUMBER($B618),'INPUT | Operations'!$B623-'INPUT | Operations'!$B622,"")</f>
        <v/>
      </c>
      <c r="F618" s="32" t="str">
        <f>IF(ISNUMBER($B618),IF('INPUT | Operations'!$B623&lt;Booster_BurnTime,1,IF('INPUT | Operations'!$B622&lt;=Booster_BurnTime,(Booster_BurnTime-'INPUT | Operations'!$B622)/('INPUT | Operations'!$B623-'INPUT | Operations'!$B622),0))*'INPUT | Operations'!$E622*NumberOfBoosters*NumberOfOps*$E618,"")</f>
        <v/>
      </c>
      <c r="G618" s="34" t="str">
        <f t="shared" si="91"/>
        <v/>
      </c>
      <c r="H618" s="27" t="str">
        <f t="shared" si="92"/>
        <v/>
      </c>
      <c r="I618" s="27" t="str">
        <f t="shared" si="93"/>
        <v/>
      </c>
      <c r="J618" s="27" t="str">
        <f t="shared" si="94"/>
        <v/>
      </c>
      <c r="K618" s="27" t="str">
        <f t="shared" si="95"/>
        <v/>
      </c>
      <c r="L618" s="27" t="str">
        <f t="shared" si="96"/>
        <v/>
      </c>
      <c r="M618" s="32" t="str">
        <f t="shared" si="97"/>
        <v/>
      </c>
      <c r="N618" s="27" t="str">
        <f t="shared" si="98"/>
        <v/>
      </c>
      <c r="O618" s="27" t="str">
        <f t="shared" si="98"/>
        <v/>
      </c>
      <c r="P618" s="27" t="str">
        <f t="shared" si="98"/>
        <v/>
      </c>
      <c r="Q618" s="27" t="str">
        <f t="shared" si="98"/>
        <v/>
      </c>
      <c r="R618" s="27" t="str">
        <f t="shared" si="98"/>
        <v/>
      </c>
      <c r="S618" s="27" t="str">
        <f t="shared" si="98"/>
        <v/>
      </c>
      <c r="T618" s="32" t="str">
        <f t="shared" si="98"/>
        <v/>
      </c>
      <c r="U618" s="10"/>
    </row>
    <row r="619" spans="1:21" x14ac:dyDescent="0.25">
      <c r="A619" s="10"/>
      <c r="B619" s="4" t="str">
        <f>IF(ISBLANK('INPUT | Operations'!$B624),"",COUNT('INPUT | Operations'!$B$12:$B623))</f>
        <v/>
      </c>
      <c r="C619" s="27" t="str">
        <f>IF(ISNUMBER($B619),('INPUT | Operations'!$C623+'INPUT | Operations'!$C624)/2,"")</f>
        <v/>
      </c>
      <c r="D619" s="28" t="str">
        <f t="shared" si="90"/>
        <v/>
      </c>
      <c r="E619" s="26" t="str">
        <f>IF(ISNUMBER($B619),'INPUT | Operations'!$B624-'INPUT | Operations'!$B623,"")</f>
        <v/>
      </c>
      <c r="F619" s="32" t="str">
        <f>IF(ISNUMBER($B619),IF('INPUT | Operations'!$B624&lt;Booster_BurnTime,1,IF('INPUT | Operations'!$B623&lt;=Booster_BurnTime,(Booster_BurnTime-'INPUT | Operations'!$B623)/('INPUT | Operations'!$B624-'INPUT | Operations'!$B623),0))*'INPUT | Operations'!$E623*NumberOfBoosters*NumberOfOps*$E619,"")</f>
        <v/>
      </c>
      <c r="G619" s="34" t="str">
        <f t="shared" si="91"/>
        <v/>
      </c>
      <c r="H619" s="27" t="str">
        <f t="shared" si="92"/>
        <v/>
      </c>
      <c r="I619" s="27" t="str">
        <f t="shared" si="93"/>
        <v/>
      </c>
      <c r="J619" s="27" t="str">
        <f t="shared" si="94"/>
        <v/>
      </c>
      <c r="K619" s="27" t="str">
        <f t="shared" si="95"/>
        <v/>
      </c>
      <c r="L619" s="27" t="str">
        <f t="shared" si="96"/>
        <v/>
      </c>
      <c r="M619" s="32" t="str">
        <f t="shared" si="97"/>
        <v/>
      </c>
      <c r="N619" s="27" t="str">
        <f t="shared" si="98"/>
        <v/>
      </c>
      <c r="O619" s="27" t="str">
        <f t="shared" si="98"/>
        <v/>
      </c>
      <c r="P619" s="27" t="str">
        <f t="shared" si="98"/>
        <v/>
      </c>
      <c r="Q619" s="27" t="str">
        <f t="shared" si="98"/>
        <v/>
      </c>
      <c r="R619" s="27" t="str">
        <f t="shared" si="98"/>
        <v/>
      </c>
      <c r="S619" s="27" t="str">
        <f t="shared" si="98"/>
        <v/>
      </c>
      <c r="T619" s="32" t="str">
        <f t="shared" si="98"/>
        <v/>
      </c>
      <c r="U619" s="10"/>
    </row>
    <row r="620" spans="1:21" x14ac:dyDescent="0.25">
      <c r="A620" s="10"/>
      <c r="B620" s="4" t="str">
        <f>IF(ISBLANK('INPUT | Operations'!$B625),"",COUNT('INPUT | Operations'!$B$12:$B624))</f>
        <v/>
      </c>
      <c r="C620" s="27" t="str">
        <f>IF(ISNUMBER($B620),('INPUT | Operations'!$C624+'INPUT | Operations'!$C625)/2,"")</f>
        <v/>
      </c>
      <c r="D620" s="28" t="str">
        <f t="shared" si="90"/>
        <v/>
      </c>
      <c r="E620" s="26" t="str">
        <f>IF(ISNUMBER($B620),'INPUT | Operations'!$B625-'INPUT | Operations'!$B624,"")</f>
        <v/>
      </c>
      <c r="F620" s="32" t="str">
        <f>IF(ISNUMBER($B620),IF('INPUT | Operations'!$B625&lt;Booster_BurnTime,1,IF('INPUT | Operations'!$B624&lt;=Booster_BurnTime,(Booster_BurnTime-'INPUT | Operations'!$B624)/('INPUT | Operations'!$B625-'INPUT | Operations'!$B624),0))*'INPUT | Operations'!$E624*NumberOfBoosters*NumberOfOps*$E620,"")</f>
        <v/>
      </c>
      <c r="G620" s="34" t="str">
        <f t="shared" si="91"/>
        <v/>
      </c>
      <c r="H620" s="27" t="str">
        <f t="shared" si="92"/>
        <v/>
      </c>
      <c r="I620" s="27" t="str">
        <f t="shared" si="93"/>
        <v/>
      </c>
      <c r="J620" s="27" t="str">
        <f t="shared" si="94"/>
        <v/>
      </c>
      <c r="K620" s="27" t="str">
        <f t="shared" si="95"/>
        <v/>
      </c>
      <c r="L620" s="27" t="str">
        <f t="shared" si="96"/>
        <v/>
      </c>
      <c r="M620" s="32" t="str">
        <f t="shared" si="97"/>
        <v/>
      </c>
      <c r="N620" s="27" t="str">
        <f t="shared" si="98"/>
        <v/>
      </c>
      <c r="O620" s="27" t="str">
        <f t="shared" si="98"/>
        <v/>
      </c>
      <c r="P620" s="27" t="str">
        <f t="shared" si="98"/>
        <v/>
      </c>
      <c r="Q620" s="27" t="str">
        <f t="shared" si="98"/>
        <v/>
      </c>
      <c r="R620" s="27" t="str">
        <f t="shared" si="98"/>
        <v/>
      </c>
      <c r="S620" s="27" t="str">
        <f t="shared" si="98"/>
        <v/>
      </c>
      <c r="T620" s="32" t="str">
        <f t="shared" si="98"/>
        <v/>
      </c>
      <c r="U620" s="10"/>
    </row>
    <row r="621" spans="1:21" x14ac:dyDescent="0.25">
      <c r="A621" s="10"/>
      <c r="B621" s="4" t="str">
        <f>IF(ISBLANK('INPUT | Operations'!$B626),"",COUNT('INPUT | Operations'!$B$12:$B625))</f>
        <v/>
      </c>
      <c r="C621" s="27" t="str">
        <f>IF(ISNUMBER($B621),('INPUT | Operations'!$C625+'INPUT | Operations'!$C626)/2,"")</f>
        <v/>
      </c>
      <c r="D621" s="28" t="str">
        <f t="shared" si="90"/>
        <v/>
      </c>
      <c r="E621" s="26" t="str">
        <f>IF(ISNUMBER($B621),'INPUT | Operations'!$B626-'INPUT | Operations'!$B625,"")</f>
        <v/>
      </c>
      <c r="F621" s="32" t="str">
        <f>IF(ISNUMBER($B621),IF('INPUT | Operations'!$B626&lt;Booster_BurnTime,1,IF('INPUT | Operations'!$B625&lt;=Booster_BurnTime,(Booster_BurnTime-'INPUT | Operations'!$B625)/('INPUT | Operations'!$B626-'INPUT | Operations'!$B625),0))*'INPUT | Operations'!$E625*NumberOfBoosters*NumberOfOps*$E621,"")</f>
        <v/>
      </c>
      <c r="G621" s="34" t="str">
        <f t="shared" si="91"/>
        <v/>
      </c>
      <c r="H621" s="27" t="str">
        <f t="shared" si="92"/>
        <v/>
      </c>
      <c r="I621" s="27" t="str">
        <f t="shared" si="93"/>
        <v/>
      </c>
      <c r="J621" s="27" t="str">
        <f t="shared" si="94"/>
        <v/>
      </c>
      <c r="K621" s="27" t="str">
        <f t="shared" si="95"/>
        <v/>
      </c>
      <c r="L621" s="27" t="str">
        <f t="shared" si="96"/>
        <v/>
      </c>
      <c r="M621" s="32" t="str">
        <f t="shared" si="97"/>
        <v/>
      </c>
      <c r="N621" s="27" t="str">
        <f t="shared" si="98"/>
        <v/>
      </c>
      <c r="O621" s="27" t="str">
        <f t="shared" si="98"/>
        <v/>
      </c>
      <c r="P621" s="27" t="str">
        <f t="shared" si="98"/>
        <v/>
      </c>
      <c r="Q621" s="27" t="str">
        <f t="shared" si="98"/>
        <v/>
      </c>
      <c r="R621" s="27" t="str">
        <f t="shared" si="98"/>
        <v/>
      </c>
      <c r="S621" s="27" t="str">
        <f t="shared" si="98"/>
        <v/>
      </c>
      <c r="T621" s="32" t="str">
        <f t="shared" si="98"/>
        <v/>
      </c>
      <c r="U621" s="10"/>
    </row>
    <row r="622" spans="1:21" x14ac:dyDescent="0.25">
      <c r="A622" s="10"/>
      <c r="B622" s="4" t="str">
        <f>IF(ISBLANK('INPUT | Operations'!$B627),"",COUNT('INPUT | Operations'!$B$12:$B626))</f>
        <v/>
      </c>
      <c r="C622" s="27" t="str">
        <f>IF(ISNUMBER($B622),('INPUT | Operations'!$C626+'INPUT | Operations'!$C627)/2,"")</f>
        <v/>
      </c>
      <c r="D622" s="28" t="str">
        <f t="shared" si="90"/>
        <v/>
      </c>
      <c r="E622" s="26" t="str">
        <f>IF(ISNUMBER($B622),'INPUT | Operations'!$B627-'INPUT | Operations'!$B626,"")</f>
        <v/>
      </c>
      <c r="F622" s="32" t="str">
        <f>IF(ISNUMBER($B622),IF('INPUT | Operations'!$B627&lt;Booster_BurnTime,1,IF('INPUT | Operations'!$B626&lt;=Booster_BurnTime,(Booster_BurnTime-'INPUT | Operations'!$B626)/('INPUT | Operations'!$B627-'INPUT | Operations'!$B626),0))*'INPUT | Operations'!$E626*NumberOfBoosters*NumberOfOps*$E622,"")</f>
        <v/>
      </c>
      <c r="G622" s="34" t="str">
        <f t="shared" si="91"/>
        <v/>
      </c>
      <c r="H622" s="27" t="str">
        <f t="shared" si="92"/>
        <v/>
      </c>
      <c r="I622" s="27" t="str">
        <f t="shared" si="93"/>
        <v/>
      </c>
      <c r="J622" s="27" t="str">
        <f t="shared" si="94"/>
        <v/>
      </c>
      <c r="K622" s="27" t="str">
        <f t="shared" si="95"/>
        <v/>
      </c>
      <c r="L622" s="27" t="str">
        <f t="shared" si="96"/>
        <v/>
      </c>
      <c r="M622" s="32" t="str">
        <f t="shared" si="97"/>
        <v/>
      </c>
      <c r="N622" s="27" t="str">
        <f t="shared" si="98"/>
        <v/>
      </c>
      <c r="O622" s="27" t="str">
        <f t="shared" si="98"/>
        <v/>
      </c>
      <c r="P622" s="27" t="str">
        <f t="shared" si="98"/>
        <v/>
      </c>
      <c r="Q622" s="27" t="str">
        <f t="shared" si="98"/>
        <v/>
      </c>
      <c r="R622" s="27" t="str">
        <f t="shared" si="98"/>
        <v/>
      </c>
      <c r="S622" s="27" t="str">
        <f t="shared" si="98"/>
        <v/>
      </c>
      <c r="T622" s="32" t="str">
        <f t="shared" si="98"/>
        <v/>
      </c>
      <c r="U622" s="10"/>
    </row>
    <row r="623" spans="1:21" x14ac:dyDescent="0.25">
      <c r="A623" s="10"/>
      <c r="B623" s="4" t="str">
        <f>IF(ISBLANK('INPUT | Operations'!$B628),"",COUNT('INPUT | Operations'!$B$12:$B627))</f>
        <v/>
      </c>
      <c r="C623" s="27" t="str">
        <f>IF(ISNUMBER($B623),('INPUT | Operations'!$C627+'INPUT | Operations'!$C628)/2,"")</f>
        <v/>
      </c>
      <c r="D623" s="28" t="str">
        <f t="shared" si="90"/>
        <v/>
      </c>
      <c r="E623" s="26" t="str">
        <f>IF(ISNUMBER($B623),'INPUT | Operations'!$B628-'INPUT | Operations'!$B627,"")</f>
        <v/>
      </c>
      <c r="F623" s="32" t="str">
        <f>IF(ISNUMBER($B623),IF('INPUT | Operations'!$B628&lt;Booster_BurnTime,1,IF('INPUT | Operations'!$B627&lt;=Booster_BurnTime,(Booster_BurnTime-'INPUT | Operations'!$B627)/('INPUT | Operations'!$B628-'INPUT | Operations'!$B627),0))*'INPUT | Operations'!$E627*NumberOfBoosters*NumberOfOps*$E623,"")</f>
        <v/>
      </c>
      <c r="G623" s="34" t="str">
        <f t="shared" si="91"/>
        <v/>
      </c>
      <c r="H623" s="27" t="str">
        <f t="shared" si="92"/>
        <v/>
      </c>
      <c r="I623" s="27" t="str">
        <f t="shared" si="93"/>
        <v/>
      </c>
      <c r="J623" s="27" t="str">
        <f t="shared" si="94"/>
        <v/>
      </c>
      <c r="K623" s="27" t="str">
        <f t="shared" si="95"/>
        <v/>
      </c>
      <c r="L623" s="27" t="str">
        <f t="shared" si="96"/>
        <v/>
      </c>
      <c r="M623" s="32" t="str">
        <f t="shared" si="97"/>
        <v/>
      </c>
      <c r="N623" s="27" t="str">
        <f t="shared" si="98"/>
        <v/>
      </c>
      <c r="O623" s="27" t="str">
        <f t="shared" si="98"/>
        <v/>
      </c>
      <c r="P623" s="27" t="str">
        <f t="shared" si="98"/>
        <v/>
      </c>
      <c r="Q623" s="27" t="str">
        <f t="shared" si="98"/>
        <v/>
      </c>
      <c r="R623" s="27" t="str">
        <f t="shared" si="98"/>
        <v/>
      </c>
      <c r="S623" s="27" t="str">
        <f t="shared" si="98"/>
        <v/>
      </c>
      <c r="T623" s="32" t="str">
        <f t="shared" si="98"/>
        <v/>
      </c>
      <c r="U623" s="10"/>
    </row>
    <row r="624" spans="1:21" x14ac:dyDescent="0.25">
      <c r="A624" s="10"/>
      <c r="B624" s="4" t="str">
        <f>IF(ISBLANK('INPUT | Operations'!$B629),"",COUNT('INPUT | Operations'!$B$12:$B628))</f>
        <v/>
      </c>
      <c r="C624" s="27" t="str">
        <f>IF(ISNUMBER($B624),('INPUT | Operations'!$C628+'INPUT | Operations'!$C629)/2,"")</f>
        <v/>
      </c>
      <c r="D624" s="28" t="str">
        <f t="shared" si="90"/>
        <v/>
      </c>
      <c r="E624" s="26" t="str">
        <f>IF(ISNUMBER($B624),'INPUT | Operations'!$B629-'INPUT | Operations'!$B628,"")</f>
        <v/>
      </c>
      <c r="F624" s="32" t="str">
        <f>IF(ISNUMBER($B624),IF('INPUT | Operations'!$B629&lt;Booster_BurnTime,1,IF('INPUT | Operations'!$B628&lt;=Booster_BurnTime,(Booster_BurnTime-'INPUT | Operations'!$B628)/('INPUT | Operations'!$B629-'INPUT | Operations'!$B628),0))*'INPUT | Operations'!$E628*NumberOfBoosters*NumberOfOps*$E624,"")</f>
        <v/>
      </c>
      <c r="G624" s="34" t="str">
        <f t="shared" si="91"/>
        <v/>
      </c>
      <c r="H624" s="27" t="str">
        <f t="shared" si="92"/>
        <v/>
      </c>
      <c r="I624" s="27" t="str">
        <f t="shared" si="93"/>
        <v/>
      </c>
      <c r="J624" s="27" t="str">
        <f t="shared" si="94"/>
        <v/>
      </c>
      <c r="K624" s="27" t="str">
        <f t="shared" si="95"/>
        <v/>
      </c>
      <c r="L624" s="27" t="str">
        <f t="shared" si="96"/>
        <v/>
      </c>
      <c r="M624" s="32" t="str">
        <f t="shared" si="97"/>
        <v/>
      </c>
      <c r="N624" s="27" t="str">
        <f t="shared" si="98"/>
        <v/>
      </c>
      <c r="O624" s="27" t="str">
        <f t="shared" si="98"/>
        <v/>
      </c>
      <c r="P624" s="27" t="str">
        <f t="shared" si="98"/>
        <v/>
      </c>
      <c r="Q624" s="27" t="str">
        <f t="shared" si="98"/>
        <v/>
      </c>
      <c r="R624" s="27" t="str">
        <f t="shared" si="98"/>
        <v/>
      </c>
      <c r="S624" s="27" t="str">
        <f t="shared" si="98"/>
        <v/>
      </c>
      <c r="T624" s="32" t="str">
        <f t="shared" si="98"/>
        <v/>
      </c>
      <c r="U624" s="10"/>
    </row>
    <row r="625" spans="1:21" x14ac:dyDescent="0.25">
      <c r="A625" s="10"/>
      <c r="B625" s="4" t="str">
        <f>IF(ISBLANK('INPUT | Operations'!$B630),"",COUNT('INPUT | Operations'!$B$12:$B629))</f>
        <v/>
      </c>
      <c r="C625" s="27" t="str">
        <f>IF(ISNUMBER($B625),('INPUT | Operations'!$C629+'INPUT | Operations'!$C630)/2,"")</f>
        <v/>
      </c>
      <c r="D625" s="28" t="str">
        <f t="shared" si="90"/>
        <v/>
      </c>
      <c r="E625" s="26" t="str">
        <f>IF(ISNUMBER($B625),'INPUT | Operations'!$B630-'INPUT | Operations'!$B629,"")</f>
        <v/>
      </c>
      <c r="F625" s="32" t="str">
        <f>IF(ISNUMBER($B625),IF('INPUT | Operations'!$B630&lt;Booster_BurnTime,1,IF('INPUT | Operations'!$B629&lt;=Booster_BurnTime,(Booster_BurnTime-'INPUT | Operations'!$B629)/('INPUT | Operations'!$B630-'INPUT | Operations'!$B629),0))*'INPUT | Operations'!$E629*NumberOfBoosters*NumberOfOps*$E625,"")</f>
        <v/>
      </c>
      <c r="G625" s="34" t="str">
        <f t="shared" si="91"/>
        <v/>
      </c>
      <c r="H625" s="27" t="str">
        <f t="shared" si="92"/>
        <v/>
      </c>
      <c r="I625" s="27" t="str">
        <f t="shared" si="93"/>
        <v/>
      </c>
      <c r="J625" s="27" t="str">
        <f t="shared" si="94"/>
        <v/>
      </c>
      <c r="K625" s="27" t="str">
        <f t="shared" si="95"/>
        <v/>
      </c>
      <c r="L625" s="27" t="str">
        <f t="shared" si="96"/>
        <v/>
      </c>
      <c r="M625" s="32" t="str">
        <f t="shared" si="97"/>
        <v/>
      </c>
      <c r="N625" s="27" t="str">
        <f t="shared" si="98"/>
        <v/>
      </c>
      <c r="O625" s="27" t="str">
        <f t="shared" si="98"/>
        <v/>
      </c>
      <c r="P625" s="27" t="str">
        <f t="shared" si="98"/>
        <v/>
      </c>
      <c r="Q625" s="27" t="str">
        <f t="shared" si="98"/>
        <v/>
      </c>
      <c r="R625" s="27" t="str">
        <f t="shared" si="98"/>
        <v/>
      </c>
      <c r="S625" s="27" t="str">
        <f t="shared" si="98"/>
        <v/>
      </c>
      <c r="T625" s="32" t="str">
        <f t="shared" si="98"/>
        <v/>
      </c>
      <c r="U625" s="10"/>
    </row>
    <row r="626" spans="1:21" x14ac:dyDescent="0.25">
      <c r="A626" s="10"/>
      <c r="B626" s="4" t="str">
        <f>IF(ISBLANK('INPUT | Operations'!$B631),"",COUNT('INPUT | Operations'!$B$12:$B630))</f>
        <v/>
      </c>
      <c r="C626" s="27" t="str">
        <f>IF(ISNUMBER($B626),('INPUT | Operations'!$C630+'INPUT | Operations'!$C631)/2,"")</f>
        <v/>
      </c>
      <c r="D626" s="28" t="str">
        <f t="shared" si="90"/>
        <v/>
      </c>
      <c r="E626" s="26" t="str">
        <f>IF(ISNUMBER($B626),'INPUT | Operations'!$B631-'INPUT | Operations'!$B630,"")</f>
        <v/>
      </c>
      <c r="F626" s="32" t="str">
        <f>IF(ISNUMBER($B626),IF('INPUT | Operations'!$B631&lt;Booster_BurnTime,1,IF('INPUT | Operations'!$B630&lt;=Booster_BurnTime,(Booster_BurnTime-'INPUT | Operations'!$B630)/('INPUT | Operations'!$B631-'INPUT | Operations'!$B630),0))*'INPUT | Operations'!$E630*NumberOfBoosters*NumberOfOps*$E626,"")</f>
        <v/>
      </c>
      <c r="G626" s="34" t="str">
        <f t="shared" si="91"/>
        <v/>
      </c>
      <c r="H626" s="27" t="str">
        <f t="shared" si="92"/>
        <v/>
      </c>
      <c r="I626" s="27" t="str">
        <f t="shared" si="93"/>
        <v/>
      </c>
      <c r="J626" s="27" t="str">
        <f t="shared" si="94"/>
        <v/>
      </c>
      <c r="K626" s="27" t="str">
        <f t="shared" si="95"/>
        <v/>
      </c>
      <c r="L626" s="27" t="str">
        <f t="shared" si="96"/>
        <v/>
      </c>
      <c r="M626" s="32" t="str">
        <f t="shared" si="97"/>
        <v/>
      </c>
      <c r="N626" s="27" t="str">
        <f t="shared" si="98"/>
        <v/>
      </c>
      <c r="O626" s="27" t="str">
        <f t="shared" si="98"/>
        <v/>
      </c>
      <c r="P626" s="27" t="str">
        <f t="shared" si="98"/>
        <v/>
      </c>
      <c r="Q626" s="27" t="str">
        <f t="shared" si="98"/>
        <v/>
      </c>
      <c r="R626" s="27" t="str">
        <f t="shared" si="98"/>
        <v/>
      </c>
      <c r="S626" s="27" t="str">
        <f t="shared" si="98"/>
        <v/>
      </c>
      <c r="T626" s="32" t="str">
        <f t="shared" si="98"/>
        <v/>
      </c>
      <c r="U626" s="10"/>
    </row>
    <row r="627" spans="1:21" x14ac:dyDescent="0.25">
      <c r="A627" s="10"/>
      <c r="B627" s="4" t="str">
        <f>IF(ISBLANK('INPUT | Operations'!$B632),"",COUNT('INPUT | Operations'!$B$12:$B631))</f>
        <v/>
      </c>
      <c r="C627" s="27" t="str">
        <f>IF(ISNUMBER($B627),('INPUT | Operations'!$C631+'INPUT | Operations'!$C632)/2,"")</f>
        <v/>
      </c>
      <c r="D627" s="28" t="str">
        <f t="shared" si="90"/>
        <v/>
      </c>
      <c r="E627" s="26" t="str">
        <f>IF(ISNUMBER($B627),'INPUT | Operations'!$B632-'INPUT | Operations'!$B631,"")</f>
        <v/>
      </c>
      <c r="F627" s="32" t="str">
        <f>IF(ISNUMBER($B627),IF('INPUT | Operations'!$B632&lt;Booster_BurnTime,1,IF('INPUT | Operations'!$B631&lt;=Booster_BurnTime,(Booster_BurnTime-'INPUT | Operations'!$B631)/('INPUT | Operations'!$B632-'INPUT | Operations'!$B631),0))*'INPUT | Operations'!$E631*NumberOfBoosters*NumberOfOps*$E627,"")</f>
        <v/>
      </c>
      <c r="G627" s="34" t="str">
        <f t="shared" si="91"/>
        <v/>
      </c>
      <c r="H627" s="27" t="str">
        <f t="shared" si="92"/>
        <v/>
      </c>
      <c r="I627" s="27" t="str">
        <f t="shared" si="93"/>
        <v/>
      </c>
      <c r="J627" s="27" t="str">
        <f t="shared" si="94"/>
        <v/>
      </c>
      <c r="K627" s="27" t="str">
        <f t="shared" si="95"/>
        <v/>
      </c>
      <c r="L627" s="27" t="str">
        <f t="shared" si="96"/>
        <v/>
      </c>
      <c r="M627" s="32" t="str">
        <f t="shared" si="97"/>
        <v/>
      </c>
      <c r="N627" s="27" t="str">
        <f t="shared" si="98"/>
        <v/>
      </c>
      <c r="O627" s="27" t="str">
        <f t="shared" si="98"/>
        <v/>
      </c>
      <c r="P627" s="27" t="str">
        <f t="shared" si="98"/>
        <v/>
      </c>
      <c r="Q627" s="27" t="str">
        <f t="shared" si="98"/>
        <v/>
      </c>
      <c r="R627" s="27" t="str">
        <f t="shared" si="98"/>
        <v/>
      </c>
      <c r="S627" s="27" t="str">
        <f t="shared" si="98"/>
        <v/>
      </c>
      <c r="T627" s="32" t="str">
        <f t="shared" si="98"/>
        <v/>
      </c>
      <c r="U627" s="10"/>
    </row>
    <row r="628" spans="1:21" x14ac:dyDescent="0.25">
      <c r="A628" s="10"/>
      <c r="B628" s="4" t="str">
        <f>IF(ISBLANK('INPUT | Operations'!$B633),"",COUNT('INPUT | Operations'!$B$12:$B632))</f>
        <v/>
      </c>
      <c r="C628" s="27" t="str">
        <f>IF(ISNUMBER($B628),('INPUT | Operations'!$C632+'INPUT | Operations'!$C633)/2,"")</f>
        <v/>
      </c>
      <c r="D628" s="28" t="str">
        <f t="shared" si="90"/>
        <v/>
      </c>
      <c r="E628" s="26" t="str">
        <f>IF(ISNUMBER($B628),'INPUT | Operations'!$B633-'INPUT | Operations'!$B632,"")</f>
        <v/>
      </c>
      <c r="F628" s="32" t="str">
        <f>IF(ISNUMBER($B628),IF('INPUT | Operations'!$B633&lt;Booster_BurnTime,1,IF('INPUT | Operations'!$B632&lt;=Booster_BurnTime,(Booster_BurnTime-'INPUT | Operations'!$B632)/('INPUT | Operations'!$B633-'INPUT | Operations'!$B632),0))*'INPUT | Operations'!$E632*NumberOfBoosters*NumberOfOps*$E628,"")</f>
        <v/>
      </c>
      <c r="G628" s="34" t="str">
        <f t="shared" si="91"/>
        <v/>
      </c>
      <c r="H628" s="27" t="str">
        <f t="shared" si="92"/>
        <v/>
      </c>
      <c r="I628" s="27" t="str">
        <f t="shared" si="93"/>
        <v/>
      </c>
      <c r="J628" s="27" t="str">
        <f t="shared" si="94"/>
        <v/>
      </c>
      <c r="K628" s="27" t="str">
        <f t="shared" si="95"/>
        <v/>
      </c>
      <c r="L628" s="27" t="str">
        <f t="shared" si="96"/>
        <v/>
      </c>
      <c r="M628" s="32" t="str">
        <f t="shared" si="97"/>
        <v/>
      </c>
      <c r="N628" s="27" t="str">
        <f t="shared" si="98"/>
        <v/>
      </c>
      <c r="O628" s="27" t="str">
        <f t="shared" si="98"/>
        <v/>
      </c>
      <c r="P628" s="27" t="str">
        <f t="shared" ref="N628:T664" si="99">IFERROR($F628*I628/1000,"")</f>
        <v/>
      </c>
      <c r="Q628" s="27" t="str">
        <f t="shared" si="99"/>
        <v/>
      </c>
      <c r="R628" s="27" t="str">
        <f t="shared" si="99"/>
        <v/>
      </c>
      <c r="S628" s="27" t="str">
        <f t="shared" si="99"/>
        <v/>
      </c>
      <c r="T628" s="32" t="str">
        <f t="shared" si="99"/>
        <v/>
      </c>
      <c r="U628" s="10"/>
    </row>
    <row r="629" spans="1:21" x14ac:dyDescent="0.25">
      <c r="A629" s="10"/>
      <c r="B629" s="4" t="str">
        <f>IF(ISBLANK('INPUT | Operations'!$B634),"",COUNT('INPUT | Operations'!$B$12:$B633))</f>
        <v/>
      </c>
      <c r="C629" s="27" t="str">
        <f>IF(ISNUMBER($B629),('INPUT | Operations'!$C633+'INPUT | Operations'!$C634)/2,"")</f>
        <v/>
      </c>
      <c r="D629" s="28" t="str">
        <f t="shared" si="90"/>
        <v/>
      </c>
      <c r="E629" s="26" t="str">
        <f>IF(ISNUMBER($B629),'INPUT | Operations'!$B634-'INPUT | Operations'!$B633,"")</f>
        <v/>
      </c>
      <c r="F629" s="32" t="str">
        <f>IF(ISNUMBER($B629),IF('INPUT | Operations'!$B634&lt;Booster_BurnTime,1,IF('INPUT | Operations'!$B633&lt;=Booster_BurnTime,(Booster_BurnTime-'INPUT | Operations'!$B633)/('INPUT | Operations'!$B634-'INPUT | Operations'!$B633),0))*'INPUT | Operations'!$E633*NumberOfBoosters*NumberOfOps*$E629,"")</f>
        <v/>
      </c>
      <c r="G629" s="34" t="str">
        <f t="shared" si="91"/>
        <v/>
      </c>
      <c r="H629" s="27" t="str">
        <f t="shared" si="92"/>
        <v/>
      </c>
      <c r="I629" s="27" t="str">
        <f t="shared" si="93"/>
        <v/>
      </c>
      <c r="J629" s="27" t="str">
        <f t="shared" si="94"/>
        <v/>
      </c>
      <c r="K629" s="27" t="str">
        <f t="shared" si="95"/>
        <v/>
      </c>
      <c r="L629" s="27" t="str">
        <f t="shared" si="96"/>
        <v/>
      </c>
      <c r="M629" s="32" t="str">
        <f t="shared" si="97"/>
        <v/>
      </c>
      <c r="N629" s="27" t="str">
        <f t="shared" si="99"/>
        <v/>
      </c>
      <c r="O629" s="27" t="str">
        <f t="shared" si="99"/>
        <v/>
      </c>
      <c r="P629" s="27" t="str">
        <f t="shared" si="99"/>
        <v/>
      </c>
      <c r="Q629" s="27" t="str">
        <f t="shared" si="99"/>
        <v/>
      </c>
      <c r="R629" s="27" t="str">
        <f t="shared" si="99"/>
        <v/>
      </c>
      <c r="S629" s="27" t="str">
        <f t="shared" si="99"/>
        <v/>
      </c>
      <c r="T629" s="32" t="str">
        <f t="shared" si="99"/>
        <v/>
      </c>
      <c r="U629" s="10"/>
    </row>
    <row r="630" spans="1:21" x14ac:dyDescent="0.25">
      <c r="A630" s="10"/>
      <c r="B630" s="4" t="str">
        <f>IF(ISBLANK('INPUT | Operations'!$B635),"",COUNT('INPUT | Operations'!$B$12:$B634))</f>
        <v/>
      </c>
      <c r="C630" s="27" t="str">
        <f>IF(ISNUMBER($B630),('INPUT | Operations'!$C634+'INPUT | Operations'!$C635)/2,"")</f>
        <v/>
      </c>
      <c r="D630" s="28" t="str">
        <f t="shared" si="90"/>
        <v/>
      </c>
      <c r="E630" s="26" t="str">
        <f>IF(ISNUMBER($B630),'INPUT | Operations'!$B635-'INPUT | Operations'!$B634,"")</f>
        <v/>
      </c>
      <c r="F630" s="32" t="str">
        <f>IF(ISNUMBER($B630),IF('INPUT | Operations'!$B635&lt;Booster_BurnTime,1,IF('INPUT | Operations'!$B634&lt;=Booster_BurnTime,(Booster_BurnTime-'INPUT | Operations'!$B634)/('INPUT | Operations'!$B635-'INPUT | Operations'!$B634),0))*'INPUT | Operations'!$E634*NumberOfBoosters*NumberOfOps*$E630,"")</f>
        <v/>
      </c>
      <c r="G630" s="34" t="str">
        <f t="shared" si="91"/>
        <v/>
      </c>
      <c r="H630" s="27" t="str">
        <f t="shared" si="92"/>
        <v/>
      </c>
      <c r="I630" s="27" t="str">
        <f t="shared" si="93"/>
        <v/>
      </c>
      <c r="J630" s="27" t="str">
        <f t="shared" si="94"/>
        <v/>
      </c>
      <c r="K630" s="27" t="str">
        <f t="shared" si="95"/>
        <v/>
      </c>
      <c r="L630" s="27" t="str">
        <f t="shared" si="96"/>
        <v/>
      </c>
      <c r="M630" s="32" t="str">
        <f t="shared" si="97"/>
        <v/>
      </c>
      <c r="N630" s="27" t="str">
        <f t="shared" si="99"/>
        <v/>
      </c>
      <c r="O630" s="27" t="str">
        <f t="shared" si="99"/>
        <v/>
      </c>
      <c r="P630" s="27" t="str">
        <f t="shared" si="99"/>
        <v/>
      </c>
      <c r="Q630" s="27" t="str">
        <f t="shared" si="99"/>
        <v/>
      </c>
      <c r="R630" s="27" t="str">
        <f t="shared" si="99"/>
        <v/>
      </c>
      <c r="S630" s="27" t="str">
        <f t="shared" si="99"/>
        <v/>
      </c>
      <c r="T630" s="32" t="str">
        <f t="shared" si="99"/>
        <v/>
      </c>
      <c r="U630" s="10"/>
    </row>
    <row r="631" spans="1:21" x14ac:dyDescent="0.25">
      <c r="A631" s="10"/>
      <c r="B631" s="4" t="str">
        <f>IF(ISBLANK('INPUT | Operations'!$B636),"",COUNT('INPUT | Operations'!$B$12:$B635))</f>
        <v/>
      </c>
      <c r="C631" s="27" t="str">
        <f>IF(ISNUMBER($B631),('INPUT | Operations'!$C635+'INPUT | Operations'!$C636)/2,"")</f>
        <v/>
      </c>
      <c r="D631" s="28" t="str">
        <f t="shared" si="90"/>
        <v/>
      </c>
      <c r="E631" s="26" t="str">
        <f>IF(ISNUMBER($B631),'INPUT | Operations'!$B636-'INPUT | Operations'!$B635,"")</f>
        <v/>
      </c>
      <c r="F631" s="32" t="str">
        <f>IF(ISNUMBER($B631),IF('INPUT | Operations'!$B636&lt;Booster_BurnTime,1,IF('INPUT | Operations'!$B635&lt;=Booster_BurnTime,(Booster_BurnTime-'INPUT | Operations'!$B635)/('INPUT | Operations'!$B636-'INPUT | Operations'!$B635),0))*'INPUT | Operations'!$E635*NumberOfBoosters*NumberOfOps*$E631,"")</f>
        <v/>
      </c>
      <c r="G631" s="34" t="str">
        <f t="shared" si="91"/>
        <v/>
      </c>
      <c r="H631" s="27" t="str">
        <f t="shared" si="92"/>
        <v/>
      </c>
      <c r="I631" s="27" t="str">
        <f t="shared" si="93"/>
        <v/>
      </c>
      <c r="J631" s="27" t="str">
        <f t="shared" si="94"/>
        <v/>
      </c>
      <c r="K631" s="27" t="str">
        <f t="shared" si="95"/>
        <v/>
      </c>
      <c r="L631" s="27" t="str">
        <f t="shared" si="96"/>
        <v/>
      </c>
      <c r="M631" s="32" t="str">
        <f t="shared" si="97"/>
        <v/>
      </c>
      <c r="N631" s="27" t="str">
        <f t="shared" si="99"/>
        <v/>
      </c>
      <c r="O631" s="27" t="str">
        <f t="shared" si="99"/>
        <v/>
      </c>
      <c r="P631" s="27" t="str">
        <f t="shared" si="99"/>
        <v/>
      </c>
      <c r="Q631" s="27" t="str">
        <f t="shared" si="99"/>
        <v/>
      </c>
      <c r="R631" s="27" t="str">
        <f t="shared" si="99"/>
        <v/>
      </c>
      <c r="S631" s="27" t="str">
        <f t="shared" si="99"/>
        <v/>
      </c>
      <c r="T631" s="32" t="str">
        <f t="shared" si="99"/>
        <v/>
      </c>
      <c r="U631" s="10"/>
    </row>
    <row r="632" spans="1:21" x14ac:dyDescent="0.25">
      <c r="A632" s="10"/>
      <c r="B632" s="4" t="str">
        <f>IF(ISBLANK('INPUT | Operations'!$B637),"",COUNT('INPUT | Operations'!$B$12:$B636))</f>
        <v/>
      </c>
      <c r="C632" s="27" t="str">
        <f>IF(ISNUMBER($B632),('INPUT | Operations'!$C636+'INPUT | Operations'!$C637)/2,"")</f>
        <v/>
      </c>
      <c r="D632" s="28" t="str">
        <f t="shared" si="90"/>
        <v/>
      </c>
      <c r="E632" s="26" t="str">
        <f>IF(ISNUMBER($B632),'INPUT | Operations'!$B637-'INPUT | Operations'!$B636,"")</f>
        <v/>
      </c>
      <c r="F632" s="32" t="str">
        <f>IF(ISNUMBER($B632),IF('INPUT | Operations'!$B637&lt;Booster_BurnTime,1,IF('INPUT | Operations'!$B636&lt;=Booster_BurnTime,(Booster_BurnTime-'INPUT | Operations'!$B636)/('INPUT | Operations'!$B637-'INPUT | Operations'!$B636),0))*'INPUT | Operations'!$E636*NumberOfBoosters*NumberOfOps*$E632,"")</f>
        <v/>
      </c>
      <c r="G632" s="34" t="str">
        <f t="shared" si="91"/>
        <v/>
      </c>
      <c r="H632" s="27" t="str">
        <f t="shared" si="92"/>
        <v/>
      </c>
      <c r="I632" s="27" t="str">
        <f t="shared" si="93"/>
        <v/>
      </c>
      <c r="J632" s="27" t="str">
        <f t="shared" si="94"/>
        <v/>
      </c>
      <c r="K632" s="27" t="str">
        <f t="shared" si="95"/>
        <v/>
      </c>
      <c r="L632" s="27" t="str">
        <f t="shared" si="96"/>
        <v/>
      </c>
      <c r="M632" s="32" t="str">
        <f t="shared" si="97"/>
        <v/>
      </c>
      <c r="N632" s="27" t="str">
        <f t="shared" si="99"/>
        <v/>
      </c>
      <c r="O632" s="27" t="str">
        <f t="shared" si="99"/>
        <v/>
      </c>
      <c r="P632" s="27" t="str">
        <f t="shared" si="99"/>
        <v/>
      </c>
      <c r="Q632" s="27" t="str">
        <f t="shared" si="99"/>
        <v/>
      </c>
      <c r="R632" s="27" t="str">
        <f t="shared" si="99"/>
        <v/>
      </c>
      <c r="S632" s="27" t="str">
        <f t="shared" si="99"/>
        <v/>
      </c>
      <c r="T632" s="32" t="str">
        <f t="shared" si="99"/>
        <v/>
      </c>
      <c r="U632" s="10"/>
    </row>
    <row r="633" spans="1:21" x14ac:dyDescent="0.25">
      <c r="A633" s="10"/>
      <c r="B633" s="4" t="str">
        <f>IF(ISBLANK('INPUT | Operations'!$B638),"",COUNT('INPUT | Operations'!$B$12:$B637))</f>
        <v/>
      </c>
      <c r="C633" s="27" t="str">
        <f>IF(ISNUMBER($B633),('INPUT | Operations'!$C637+'INPUT | Operations'!$C638)/2,"")</f>
        <v/>
      </c>
      <c r="D633" s="28" t="str">
        <f t="shared" si="90"/>
        <v/>
      </c>
      <c r="E633" s="26" t="str">
        <f>IF(ISNUMBER($B633),'INPUT | Operations'!$B638-'INPUT | Operations'!$B637,"")</f>
        <v/>
      </c>
      <c r="F633" s="32" t="str">
        <f>IF(ISNUMBER($B633),IF('INPUT | Operations'!$B638&lt;Booster_BurnTime,1,IF('INPUT | Operations'!$B637&lt;=Booster_BurnTime,(Booster_BurnTime-'INPUT | Operations'!$B637)/('INPUT | Operations'!$B638-'INPUT | Operations'!$B637),0))*'INPUT | Operations'!$E637*NumberOfBoosters*NumberOfOps*$E633,"")</f>
        <v/>
      </c>
      <c r="G633" s="34" t="str">
        <f t="shared" si="91"/>
        <v/>
      </c>
      <c r="H633" s="27" t="str">
        <f t="shared" si="92"/>
        <v/>
      </c>
      <c r="I633" s="27" t="str">
        <f t="shared" si="93"/>
        <v/>
      </c>
      <c r="J633" s="27" t="str">
        <f t="shared" si="94"/>
        <v/>
      </c>
      <c r="K633" s="27" t="str">
        <f t="shared" si="95"/>
        <v/>
      </c>
      <c r="L633" s="27" t="str">
        <f t="shared" si="96"/>
        <v/>
      </c>
      <c r="M633" s="32" t="str">
        <f t="shared" si="97"/>
        <v/>
      </c>
      <c r="N633" s="27" t="str">
        <f t="shared" si="99"/>
        <v/>
      </c>
      <c r="O633" s="27" t="str">
        <f t="shared" si="99"/>
        <v/>
      </c>
      <c r="P633" s="27" t="str">
        <f t="shared" si="99"/>
        <v/>
      </c>
      <c r="Q633" s="27" t="str">
        <f t="shared" si="99"/>
        <v/>
      </c>
      <c r="R633" s="27" t="str">
        <f t="shared" si="99"/>
        <v/>
      </c>
      <c r="S633" s="27" t="str">
        <f t="shared" si="99"/>
        <v/>
      </c>
      <c r="T633" s="32" t="str">
        <f t="shared" si="99"/>
        <v/>
      </c>
      <c r="U633" s="10"/>
    </row>
    <row r="634" spans="1:21" x14ac:dyDescent="0.25">
      <c r="A634" s="10"/>
      <c r="B634" s="4" t="str">
        <f>IF(ISBLANK('INPUT | Operations'!$B639),"",COUNT('INPUT | Operations'!$B$12:$B638))</f>
        <v/>
      </c>
      <c r="C634" s="27" t="str">
        <f>IF(ISNUMBER($B634),('INPUT | Operations'!$C638+'INPUT | Operations'!$C639)/2,"")</f>
        <v/>
      </c>
      <c r="D634" s="28" t="str">
        <f t="shared" si="90"/>
        <v/>
      </c>
      <c r="E634" s="26" t="str">
        <f>IF(ISNUMBER($B634),'INPUT | Operations'!$B639-'INPUT | Operations'!$B638,"")</f>
        <v/>
      </c>
      <c r="F634" s="32" t="str">
        <f>IF(ISNUMBER($B634),IF('INPUT | Operations'!$B639&lt;Booster_BurnTime,1,IF('INPUT | Operations'!$B638&lt;=Booster_BurnTime,(Booster_BurnTime-'INPUT | Operations'!$B638)/('INPUT | Operations'!$B639-'INPUT | Operations'!$B638),0))*'INPUT | Operations'!$E638*NumberOfBoosters*NumberOfOps*$E634,"")</f>
        <v/>
      </c>
      <c r="G634" s="34" t="str">
        <f t="shared" si="91"/>
        <v/>
      </c>
      <c r="H634" s="27" t="str">
        <f t="shared" si="92"/>
        <v/>
      </c>
      <c r="I634" s="27" t="str">
        <f t="shared" si="93"/>
        <v/>
      </c>
      <c r="J634" s="27" t="str">
        <f t="shared" si="94"/>
        <v/>
      </c>
      <c r="K634" s="27" t="str">
        <f t="shared" si="95"/>
        <v/>
      </c>
      <c r="L634" s="27" t="str">
        <f t="shared" si="96"/>
        <v/>
      </c>
      <c r="M634" s="32" t="str">
        <f t="shared" si="97"/>
        <v/>
      </c>
      <c r="N634" s="27" t="str">
        <f t="shared" si="99"/>
        <v/>
      </c>
      <c r="O634" s="27" t="str">
        <f t="shared" si="99"/>
        <v/>
      </c>
      <c r="P634" s="27" t="str">
        <f t="shared" si="99"/>
        <v/>
      </c>
      <c r="Q634" s="27" t="str">
        <f t="shared" si="99"/>
        <v/>
      </c>
      <c r="R634" s="27" t="str">
        <f t="shared" si="99"/>
        <v/>
      </c>
      <c r="S634" s="27" t="str">
        <f t="shared" si="99"/>
        <v/>
      </c>
      <c r="T634" s="32" t="str">
        <f t="shared" si="99"/>
        <v/>
      </c>
      <c r="U634" s="10"/>
    </row>
    <row r="635" spans="1:21" x14ac:dyDescent="0.25">
      <c r="A635" s="10"/>
      <c r="B635" s="4" t="str">
        <f>IF(ISBLANK('INPUT | Operations'!$B640),"",COUNT('INPUT | Operations'!$B$12:$B639))</f>
        <v/>
      </c>
      <c r="C635" s="27" t="str">
        <f>IF(ISNUMBER($B635),('INPUT | Operations'!$C639+'INPUT | Operations'!$C640)/2,"")</f>
        <v/>
      </c>
      <c r="D635" s="28" t="str">
        <f t="shared" si="90"/>
        <v/>
      </c>
      <c r="E635" s="26" t="str">
        <f>IF(ISNUMBER($B635),'INPUT | Operations'!$B640-'INPUT | Operations'!$B639,"")</f>
        <v/>
      </c>
      <c r="F635" s="32" t="str">
        <f>IF(ISNUMBER($B635),IF('INPUT | Operations'!$B640&lt;Booster_BurnTime,1,IF('INPUT | Operations'!$B639&lt;=Booster_BurnTime,(Booster_BurnTime-'INPUT | Operations'!$B639)/('INPUT | Operations'!$B640-'INPUT | Operations'!$B639),0))*'INPUT | Operations'!$E639*NumberOfBoosters*NumberOfOps*$E635,"")</f>
        <v/>
      </c>
      <c r="G635" s="34" t="str">
        <f t="shared" si="91"/>
        <v/>
      </c>
      <c r="H635" s="27" t="str">
        <f t="shared" si="92"/>
        <v/>
      </c>
      <c r="I635" s="27" t="str">
        <f t="shared" si="93"/>
        <v/>
      </c>
      <c r="J635" s="27" t="str">
        <f t="shared" si="94"/>
        <v/>
      </c>
      <c r="K635" s="27" t="str">
        <f t="shared" si="95"/>
        <v/>
      </c>
      <c r="L635" s="27" t="str">
        <f t="shared" si="96"/>
        <v/>
      </c>
      <c r="M635" s="32" t="str">
        <f t="shared" si="97"/>
        <v/>
      </c>
      <c r="N635" s="27" t="str">
        <f t="shared" si="99"/>
        <v/>
      </c>
      <c r="O635" s="27" t="str">
        <f t="shared" si="99"/>
        <v/>
      </c>
      <c r="P635" s="27" t="str">
        <f t="shared" si="99"/>
        <v/>
      </c>
      <c r="Q635" s="27" t="str">
        <f t="shared" si="99"/>
        <v/>
      </c>
      <c r="R635" s="27" t="str">
        <f t="shared" si="99"/>
        <v/>
      </c>
      <c r="S635" s="27" t="str">
        <f t="shared" si="99"/>
        <v/>
      </c>
      <c r="T635" s="32" t="str">
        <f t="shared" si="99"/>
        <v/>
      </c>
      <c r="U635" s="10"/>
    </row>
    <row r="636" spans="1:21" x14ac:dyDescent="0.25">
      <c r="A636" s="10"/>
      <c r="B636" s="4" t="str">
        <f>IF(ISBLANK('INPUT | Operations'!$B641),"",COUNT('INPUT | Operations'!$B$12:$B640))</f>
        <v/>
      </c>
      <c r="C636" s="27" t="str">
        <f>IF(ISNUMBER($B636),('INPUT | Operations'!$C640+'INPUT | Operations'!$C641)/2,"")</f>
        <v/>
      </c>
      <c r="D636" s="28" t="str">
        <f t="shared" si="90"/>
        <v/>
      </c>
      <c r="E636" s="26" t="str">
        <f>IF(ISNUMBER($B636),'INPUT | Operations'!$B641-'INPUT | Operations'!$B640,"")</f>
        <v/>
      </c>
      <c r="F636" s="32" t="str">
        <f>IF(ISNUMBER($B636),IF('INPUT | Operations'!$B641&lt;Booster_BurnTime,1,IF('INPUT | Operations'!$B640&lt;=Booster_BurnTime,(Booster_BurnTime-'INPUT | Operations'!$B640)/('INPUT | Operations'!$B641-'INPUT | Operations'!$B640),0))*'INPUT | Operations'!$E640*NumberOfBoosters*NumberOfOps*$E636,"")</f>
        <v/>
      </c>
      <c r="G636" s="34" t="str">
        <f t="shared" si="91"/>
        <v/>
      </c>
      <c r="H636" s="27" t="str">
        <f t="shared" si="92"/>
        <v/>
      </c>
      <c r="I636" s="27" t="str">
        <f t="shared" si="93"/>
        <v/>
      </c>
      <c r="J636" s="27" t="str">
        <f t="shared" si="94"/>
        <v/>
      </c>
      <c r="K636" s="27" t="str">
        <f t="shared" si="95"/>
        <v/>
      </c>
      <c r="L636" s="27" t="str">
        <f t="shared" si="96"/>
        <v/>
      </c>
      <c r="M636" s="32" t="str">
        <f t="shared" si="97"/>
        <v/>
      </c>
      <c r="N636" s="27" t="str">
        <f t="shared" si="99"/>
        <v/>
      </c>
      <c r="O636" s="27" t="str">
        <f t="shared" si="99"/>
        <v/>
      </c>
      <c r="P636" s="27" t="str">
        <f t="shared" si="99"/>
        <v/>
      </c>
      <c r="Q636" s="27" t="str">
        <f t="shared" si="99"/>
        <v/>
      </c>
      <c r="R636" s="27" t="str">
        <f t="shared" si="99"/>
        <v/>
      </c>
      <c r="S636" s="27" t="str">
        <f t="shared" si="99"/>
        <v/>
      </c>
      <c r="T636" s="32" t="str">
        <f t="shared" si="99"/>
        <v/>
      </c>
      <c r="U636" s="10"/>
    </row>
    <row r="637" spans="1:21" x14ac:dyDescent="0.25">
      <c r="A637" s="10"/>
      <c r="B637" s="4" t="str">
        <f>IF(ISBLANK('INPUT | Operations'!$B642),"",COUNT('INPUT | Operations'!$B$12:$B641))</f>
        <v/>
      </c>
      <c r="C637" s="27" t="str">
        <f>IF(ISNUMBER($B637),('INPUT | Operations'!$C641+'INPUT | Operations'!$C642)/2,"")</f>
        <v/>
      </c>
      <c r="D637" s="28" t="str">
        <f t="shared" si="90"/>
        <v/>
      </c>
      <c r="E637" s="26" t="str">
        <f>IF(ISNUMBER($B637),'INPUT | Operations'!$B642-'INPUT | Operations'!$B641,"")</f>
        <v/>
      </c>
      <c r="F637" s="32" t="str">
        <f>IF(ISNUMBER($B637),IF('INPUT | Operations'!$B642&lt;Booster_BurnTime,1,IF('INPUT | Operations'!$B641&lt;=Booster_BurnTime,(Booster_BurnTime-'INPUT | Operations'!$B641)/('INPUT | Operations'!$B642-'INPUT | Operations'!$B641),0))*'INPUT | Operations'!$E641*NumberOfBoosters*NumberOfOps*$E637,"")</f>
        <v/>
      </c>
      <c r="G637" s="34" t="str">
        <f t="shared" si="91"/>
        <v/>
      </c>
      <c r="H637" s="27" t="str">
        <f t="shared" si="92"/>
        <v/>
      </c>
      <c r="I637" s="27" t="str">
        <f t="shared" si="93"/>
        <v/>
      </c>
      <c r="J637" s="27" t="str">
        <f t="shared" si="94"/>
        <v/>
      </c>
      <c r="K637" s="27" t="str">
        <f t="shared" si="95"/>
        <v/>
      </c>
      <c r="L637" s="27" t="str">
        <f t="shared" si="96"/>
        <v/>
      </c>
      <c r="M637" s="32" t="str">
        <f t="shared" si="97"/>
        <v/>
      </c>
      <c r="N637" s="27" t="str">
        <f t="shared" si="99"/>
        <v/>
      </c>
      <c r="O637" s="27" t="str">
        <f t="shared" si="99"/>
        <v/>
      </c>
      <c r="P637" s="27" t="str">
        <f t="shared" si="99"/>
        <v/>
      </c>
      <c r="Q637" s="27" t="str">
        <f t="shared" si="99"/>
        <v/>
      </c>
      <c r="R637" s="27" t="str">
        <f t="shared" si="99"/>
        <v/>
      </c>
      <c r="S637" s="27" t="str">
        <f t="shared" si="99"/>
        <v/>
      </c>
      <c r="T637" s="32" t="str">
        <f t="shared" si="99"/>
        <v/>
      </c>
      <c r="U637" s="10"/>
    </row>
    <row r="638" spans="1:21" x14ac:dyDescent="0.25">
      <c r="A638" s="10"/>
      <c r="B638" s="4" t="str">
        <f>IF(ISBLANK('INPUT | Operations'!$B643),"",COUNT('INPUT | Operations'!$B$12:$B642))</f>
        <v/>
      </c>
      <c r="C638" s="27" t="str">
        <f>IF(ISNUMBER($B638),('INPUT | Operations'!$C642+'INPUT | Operations'!$C643)/2,"")</f>
        <v/>
      </c>
      <c r="D638" s="28" t="str">
        <f t="shared" si="90"/>
        <v/>
      </c>
      <c r="E638" s="26" t="str">
        <f>IF(ISNUMBER($B638),'INPUT | Operations'!$B643-'INPUT | Operations'!$B642,"")</f>
        <v/>
      </c>
      <c r="F638" s="32" t="str">
        <f>IF(ISNUMBER($B638),IF('INPUT | Operations'!$B643&lt;Booster_BurnTime,1,IF('INPUT | Operations'!$B642&lt;=Booster_BurnTime,(Booster_BurnTime-'INPUT | Operations'!$B642)/('INPUT | Operations'!$B643-'INPUT | Operations'!$B642),0))*'INPUT | Operations'!$E642*NumberOfBoosters*NumberOfOps*$E638,"")</f>
        <v/>
      </c>
      <c r="G638" s="34" t="str">
        <f t="shared" si="91"/>
        <v/>
      </c>
      <c r="H638" s="27" t="str">
        <f t="shared" si="92"/>
        <v/>
      </c>
      <c r="I638" s="27" t="str">
        <f t="shared" si="93"/>
        <v/>
      </c>
      <c r="J638" s="27" t="str">
        <f t="shared" si="94"/>
        <v/>
      </c>
      <c r="K638" s="27" t="str">
        <f t="shared" si="95"/>
        <v/>
      </c>
      <c r="L638" s="27" t="str">
        <f t="shared" si="96"/>
        <v/>
      </c>
      <c r="M638" s="32" t="str">
        <f t="shared" si="97"/>
        <v/>
      </c>
      <c r="N638" s="27" t="str">
        <f t="shared" si="99"/>
        <v/>
      </c>
      <c r="O638" s="27" t="str">
        <f t="shared" si="99"/>
        <v/>
      </c>
      <c r="P638" s="27" t="str">
        <f t="shared" si="99"/>
        <v/>
      </c>
      <c r="Q638" s="27" t="str">
        <f t="shared" si="99"/>
        <v/>
      </c>
      <c r="R638" s="27" t="str">
        <f t="shared" si="99"/>
        <v/>
      </c>
      <c r="S638" s="27" t="str">
        <f t="shared" si="99"/>
        <v/>
      </c>
      <c r="T638" s="32" t="str">
        <f t="shared" si="99"/>
        <v/>
      </c>
      <c r="U638" s="10"/>
    </row>
    <row r="639" spans="1:21" x14ac:dyDescent="0.25">
      <c r="A639" s="10"/>
      <c r="B639" s="4" t="str">
        <f>IF(ISBLANK('INPUT | Operations'!$B644),"",COUNT('INPUT | Operations'!$B$12:$B643))</f>
        <v/>
      </c>
      <c r="C639" s="27" t="str">
        <f>IF(ISNUMBER($B639),('INPUT | Operations'!$C643+'INPUT | Operations'!$C644)/2,"")</f>
        <v/>
      </c>
      <c r="D639" s="28" t="str">
        <f t="shared" si="90"/>
        <v/>
      </c>
      <c r="E639" s="26" t="str">
        <f>IF(ISNUMBER($B639),'INPUT | Operations'!$B644-'INPUT | Operations'!$B643,"")</f>
        <v/>
      </c>
      <c r="F639" s="32" t="str">
        <f>IF(ISNUMBER($B639),IF('INPUT | Operations'!$B644&lt;Booster_BurnTime,1,IF('INPUT | Operations'!$B643&lt;=Booster_BurnTime,(Booster_BurnTime-'INPUT | Operations'!$B643)/('INPUT | Operations'!$B644-'INPUT | Operations'!$B643),0))*'INPUT | Operations'!$E643*NumberOfBoosters*NumberOfOps*$E639,"")</f>
        <v/>
      </c>
      <c r="G639" s="34" t="str">
        <f t="shared" si="91"/>
        <v/>
      </c>
      <c r="H639" s="27" t="str">
        <f t="shared" si="92"/>
        <v/>
      </c>
      <c r="I639" s="27" t="str">
        <f t="shared" si="93"/>
        <v/>
      </c>
      <c r="J639" s="27" t="str">
        <f t="shared" si="94"/>
        <v/>
      </c>
      <c r="K639" s="27" t="str">
        <f t="shared" si="95"/>
        <v/>
      </c>
      <c r="L639" s="27" t="str">
        <f t="shared" si="96"/>
        <v/>
      </c>
      <c r="M639" s="32" t="str">
        <f t="shared" si="97"/>
        <v/>
      </c>
      <c r="N639" s="27" t="str">
        <f t="shared" si="99"/>
        <v/>
      </c>
      <c r="O639" s="27" t="str">
        <f t="shared" si="99"/>
        <v/>
      </c>
      <c r="P639" s="27" t="str">
        <f t="shared" si="99"/>
        <v/>
      </c>
      <c r="Q639" s="27" t="str">
        <f t="shared" si="99"/>
        <v/>
      </c>
      <c r="R639" s="27" t="str">
        <f t="shared" si="99"/>
        <v/>
      </c>
      <c r="S639" s="27" t="str">
        <f t="shared" si="99"/>
        <v/>
      </c>
      <c r="T639" s="32" t="str">
        <f t="shared" si="99"/>
        <v/>
      </c>
      <c r="U639" s="10"/>
    </row>
    <row r="640" spans="1:21" x14ac:dyDescent="0.25">
      <c r="A640" s="10"/>
      <c r="B640" s="4" t="str">
        <f>IF(ISBLANK('INPUT | Operations'!$B645),"",COUNT('INPUT | Operations'!$B$12:$B644))</f>
        <v/>
      </c>
      <c r="C640" s="27" t="str">
        <f>IF(ISNUMBER($B640),('INPUT | Operations'!$C644+'INPUT | Operations'!$C645)/2,"")</f>
        <v/>
      </c>
      <c r="D640" s="28" t="str">
        <f t="shared" si="90"/>
        <v/>
      </c>
      <c r="E640" s="26" t="str">
        <f>IF(ISNUMBER($B640),'INPUT | Operations'!$B645-'INPUT | Operations'!$B644,"")</f>
        <v/>
      </c>
      <c r="F640" s="32" t="str">
        <f>IF(ISNUMBER($B640),IF('INPUT | Operations'!$B645&lt;Booster_BurnTime,1,IF('INPUT | Operations'!$B644&lt;=Booster_BurnTime,(Booster_BurnTime-'INPUT | Operations'!$B644)/('INPUT | Operations'!$B645-'INPUT | Operations'!$B644),0))*'INPUT | Operations'!$E644*NumberOfBoosters*NumberOfOps*$E640,"")</f>
        <v/>
      </c>
      <c r="G640" s="34" t="str">
        <f t="shared" si="91"/>
        <v/>
      </c>
      <c r="H640" s="27" t="str">
        <f t="shared" si="92"/>
        <v/>
      </c>
      <c r="I640" s="27" t="str">
        <f t="shared" si="93"/>
        <v/>
      </c>
      <c r="J640" s="27" t="str">
        <f t="shared" si="94"/>
        <v/>
      </c>
      <c r="K640" s="27" t="str">
        <f t="shared" si="95"/>
        <v/>
      </c>
      <c r="L640" s="27" t="str">
        <f t="shared" si="96"/>
        <v/>
      </c>
      <c r="M640" s="32" t="str">
        <f t="shared" si="97"/>
        <v/>
      </c>
      <c r="N640" s="27" t="str">
        <f t="shared" si="99"/>
        <v/>
      </c>
      <c r="O640" s="27" t="str">
        <f t="shared" si="99"/>
        <v/>
      </c>
      <c r="P640" s="27" t="str">
        <f t="shared" si="99"/>
        <v/>
      </c>
      <c r="Q640" s="27" t="str">
        <f t="shared" si="99"/>
        <v/>
      </c>
      <c r="R640" s="27" t="str">
        <f t="shared" si="99"/>
        <v/>
      </c>
      <c r="S640" s="27" t="str">
        <f t="shared" si="99"/>
        <v/>
      </c>
      <c r="T640" s="32" t="str">
        <f t="shared" si="99"/>
        <v/>
      </c>
      <c r="U640" s="10"/>
    </row>
    <row r="641" spans="1:21" x14ac:dyDescent="0.25">
      <c r="A641" s="10"/>
      <c r="B641" s="4" t="str">
        <f>IF(ISBLANK('INPUT | Operations'!$B646),"",COUNT('INPUT | Operations'!$B$12:$B645))</f>
        <v/>
      </c>
      <c r="C641" s="27" t="str">
        <f>IF(ISNUMBER($B641),('INPUT | Operations'!$C645+'INPUT | Operations'!$C646)/2,"")</f>
        <v/>
      </c>
      <c r="D641" s="28" t="str">
        <f t="shared" si="90"/>
        <v/>
      </c>
      <c r="E641" s="26" t="str">
        <f>IF(ISNUMBER($B641),'INPUT | Operations'!$B646-'INPUT | Operations'!$B645,"")</f>
        <v/>
      </c>
      <c r="F641" s="32" t="str">
        <f>IF(ISNUMBER($B641),IF('INPUT | Operations'!$B646&lt;Booster_BurnTime,1,IF('INPUT | Operations'!$B645&lt;=Booster_BurnTime,(Booster_BurnTime-'INPUT | Operations'!$B645)/('INPUT | Operations'!$B646-'INPUT | Operations'!$B645),0))*'INPUT | Operations'!$E645*NumberOfBoosters*NumberOfOps*$E641,"")</f>
        <v/>
      </c>
      <c r="G641" s="34" t="str">
        <f t="shared" si="91"/>
        <v/>
      </c>
      <c r="H641" s="27" t="str">
        <f t="shared" si="92"/>
        <v/>
      </c>
      <c r="I641" s="27" t="str">
        <f t="shared" si="93"/>
        <v/>
      </c>
      <c r="J641" s="27" t="str">
        <f t="shared" si="94"/>
        <v/>
      </c>
      <c r="K641" s="27" t="str">
        <f t="shared" si="95"/>
        <v/>
      </c>
      <c r="L641" s="27" t="str">
        <f t="shared" si="96"/>
        <v/>
      </c>
      <c r="M641" s="32" t="str">
        <f t="shared" si="97"/>
        <v/>
      </c>
      <c r="N641" s="27" t="str">
        <f t="shared" si="99"/>
        <v/>
      </c>
      <c r="O641" s="27" t="str">
        <f t="shared" si="99"/>
        <v/>
      </c>
      <c r="P641" s="27" t="str">
        <f t="shared" si="99"/>
        <v/>
      </c>
      <c r="Q641" s="27" t="str">
        <f t="shared" si="99"/>
        <v/>
      </c>
      <c r="R641" s="27" t="str">
        <f t="shared" si="99"/>
        <v/>
      </c>
      <c r="S641" s="27" t="str">
        <f t="shared" si="99"/>
        <v/>
      </c>
      <c r="T641" s="32" t="str">
        <f t="shared" si="99"/>
        <v/>
      </c>
      <c r="U641" s="10"/>
    </row>
    <row r="642" spans="1:21" x14ac:dyDescent="0.25">
      <c r="A642" s="10"/>
      <c r="B642" s="4" t="str">
        <f>IF(ISBLANK('INPUT | Operations'!$B647),"",COUNT('INPUT | Operations'!$B$12:$B646))</f>
        <v/>
      </c>
      <c r="C642" s="27" t="str">
        <f>IF(ISNUMBER($B642),('INPUT | Operations'!$C646+'INPUT | Operations'!$C647)/2,"")</f>
        <v/>
      </c>
      <c r="D642" s="28" t="str">
        <f t="shared" si="90"/>
        <v/>
      </c>
      <c r="E642" s="26" t="str">
        <f>IF(ISNUMBER($B642),'INPUT | Operations'!$B647-'INPUT | Operations'!$B646,"")</f>
        <v/>
      </c>
      <c r="F642" s="32" t="str">
        <f>IF(ISNUMBER($B642),IF('INPUT | Operations'!$B647&lt;Booster_BurnTime,1,IF('INPUT | Operations'!$B646&lt;=Booster_BurnTime,(Booster_BurnTime-'INPUT | Operations'!$B646)/('INPUT | Operations'!$B647-'INPUT | Operations'!$B646),0))*'INPUT | Operations'!$E646*NumberOfBoosters*NumberOfOps*$E642,"")</f>
        <v/>
      </c>
      <c r="G642" s="34" t="str">
        <f t="shared" si="91"/>
        <v/>
      </c>
      <c r="H642" s="27" t="str">
        <f t="shared" si="92"/>
        <v/>
      </c>
      <c r="I642" s="27" t="str">
        <f t="shared" si="93"/>
        <v/>
      </c>
      <c r="J642" s="27" t="str">
        <f t="shared" si="94"/>
        <v/>
      </c>
      <c r="K642" s="27" t="str">
        <f t="shared" si="95"/>
        <v/>
      </c>
      <c r="L642" s="27" t="str">
        <f t="shared" si="96"/>
        <v/>
      </c>
      <c r="M642" s="32" t="str">
        <f t="shared" si="97"/>
        <v/>
      </c>
      <c r="N642" s="27" t="str">
        <f t="shared" si="99"/>
        <v/>
      </c>
      <c r="O642" s="27" t="str">
        <f t="shared" si="99"/>
        <v/>
      </c>
      <c r="P642" s="27" t="str">
        <f t="shared" si="99"/>
        <v/>
      </c>
      <c r="Q642" s="27" t="str">
        <f t="shared" si="99"/>
        <v/>
      </c>
      <c r="R642" s="27" t="str">
        <f t="shared" si="99"/>
        <v/>
      </c>
      <c r="S642" s="27" t="str">
        <f t="shared" si="99"/>
        <v/>
      </c>
      <c r="T642" s="32" t="str">
        <f t="shared" si="99"/>
        <v/>
      </c>
      <c r="U642" s="10"/>
    </row>
    <row r="643" spans="1:21" x14ac:dyDescent="0.25">
      <c r="A643" s="10"/>
      <c r="B643" s="4" t="str">
        <f>IF(ISBLANK('INPUT | Operations'!$B648),"",COUNT('INPUT | Operations'!$B$12:$B647))</f>
        <v/>
      </c>
      <c r="C643" s="27" t="str">
        <f>IF(ISNUMBER($B643),('INPUT | Operations'!$C647+'INPUT | Operations'!$C648)/2,"")</f>
        <v/>
      </c>
      <c r="D643" s="28" t="str">
        <f t="shared" si="90"/>
        <v/>
      </c>
      <c r="E643" s="26" t="str">
        <f>IF(ISNUMBER($B643),'INPUT | Operations'!$B648-'INPUT | Operations'!$B647,"")</f>
        <v/>
      </c>
      <c r="F643" s="32" t="str">
        <f>IF(ISNUMBER($B643),IF('INPUT | Operations'!$B648&lt;Booster_BurnTime,1,IF('INPUT | Operations'!$B647&lt;=Booster_BurnTime,(Booster_BurnTime-'INPUT | Operations'!$B647)/('INPUT | Operations'!$B648-'INPUT | Operations'!$B647),0))*'INPUT | Operations'!$E647*NumberOfBoosters*NumberOfOps*$E643,"")</f>
        <v/>
      </c>
      <c r="G643" s="34" t="str">
        <f t="shared" si="91"/>
        <v/>
      </c>
      <c r="H643" s="27" t="str">
        <f t="shared" si="92"/>
        <v/>
      </c>
      <c r="I643" s="27" t="str">
        <f t="shared" si="93"/>
        <v/>
      </c>
      <c r="J643" s="27" t="str">
        <f t="shared" si="94"/>
        <v/>
      </c>
      <c r="K643" s="27" t="str">
        <f t="shared" si="95"/>
        <v/>
      </c>
      <c r="L643" s="27" t="str">
        <f t="shared" si="96"/>
        <v/>
      </c>
      <c r="M643" s="32" t="str">
        <f t="shared" si="97"/>
        <v/>
      </c>
      <c r="N643" s="27" t="str">
        <f t="shared" si="99"/>
        <v/>
      </c>
      <c r="O643" s="27" t="str">
        <f t="shared" si="99"/>
        <v/>
      </c>
      <c r="P643" s="27" t="str">
        <f t="shared" si="99"/>
        <v/>
      </c>
      <c r="Q643" s="27" t="str">
        <f t="shared" si="99"/>
        <v/>
      </c>
      <c r="R643" s="27" t="str">
        <f t="shared" si="99"/>
        <v/>
      </c>
      <c r="S643" s="27" t="str">
        <f t="shared" si="99"/>
        <v/>
      </c>
      <c r="T643" s="32" t="str">
        <f t="shared" si="99"/>
        <v/>
      </c>
      <c r="U643" s="10"/>
    </row>
    <row r="644" spans="1:21" x14ac:dyDescent="0.25">
      <c r="A644" s="10"/>
      <c r="B644" s="4" t="str">
        <f>IF(ISBLANK('INPUT | Operations'!$B649),"",COUNT('INPUT | Operations'!$B$12:$B648))</f>
        <v/>
      </c>
      <c r="C644" s="27" t="str">
        <f>IF(ISNUMBER($B644),('INPUT | Operations'!$C648+'INPUT | Operations'!$C649)/2,"")</f>
        <v/>
      </c>
      <c r="D644" s="28" t="str">
        <f t="shared" si="90"/>
        <v/>
      </c>
      <c r="E644" s="26" t="str">
        <f>IF(ISNUMBER($B644),'INPUT | Operations'!$B649-'INPUT | Operations'!$B648,"")</f>
        <v/>
      </c>
      <c r="F644" s="32" t="str">
        <f>IF(ISNUMBER($B644),IF('INPUT | Operations'!$B649&lt;Booster_BurnTime,1,IF('INPUT | Operations'!$B648&lt;=Booster_BurnTime,(Booster_BurnTime-'INPUT | Operations'!$B648)/('INPUT | Operations'!$B649-'INPUT | Operations'!$B648),0))*'INPUT | Operations'!$E648*NumberOfBoosters*NumberOfOps*$E644,"")</f>
        <v/>
      </c>
      <c r="G644" s="34" t="str">
        <f t="shared" si="91"/>
        <v/>
      </c>
      <c r="H644" s="27" t="str">
        <f t="shared" si="92"/>
        <v/>
      </c>
      <c r="I644" s="27" t="str">
        <f t="shared" si="93"/>
        <v/>
      </c>
      <c r="J644" s="27" t="str">
        <f t="shared" si="94"/>
        <v/>
      </c>
      <c r="K644" s="27" t="str">
        <f t="shared" si="95"/>
        <v/>
      </c>
      <c r="L644" s="27" t="str">
        <f t="shared" si="96"/>
        <v/>
      </c>
      <c r="M644" s="32" t="str">
        <f t="shared" si="97"/>
        <v/>
      </c>
      <c r="N644" s="27" t="str">
        <f t="shared" si="99"/>
        <v/>
      </c>
      <c r="O644" s="27" t="str">
        <f t="shared" si="99"/>
        <v/>
      </c>
      <c r="P644" s="27" t="str">
        <f t="shared" si="99"/>
        <v/>
      </c>
      <c r="Q644" s="27" t="str">
        <f t="shared" si="99"/>
        <v/>
      </c>
      <c r="R644" s="27" t="str">
        <f t="shared" si="99"/>
        <v/>
      </c>
      <c r="S644" s="27" t="str">
        <f t="shared" si="99"/>
        <v/>
      </c>
      <c r="T644" s="32" t="str">
        <f t="shared" si="99"/>
        <v/>
      </c>
      <c r="U644" s="10"/>
    </row>
    <row r="645" spans="1:21" x14ac:dyDescent="0.25">
      <c r="A645" s="10"/>
      <c r="B645" s="4" t="str">
        <f>IF(ISBLANK('INPUT | Operations'!$B650),"",COUNT('INPUT | Operations'!$B$12:$B649))</f>
        <v/>
      </c>
      <c r="C645" s="27" t="str">
        <f>IF(ISNUMBER($B645),('INPUT | Operations'!$C649+'INPUT | Operations'!$C650)/2,"")</f>
        <v/>
      </c>
      <c r="D645" s="28" t="str">
        <f t="shared" si="90"/>
        <v/>
      </c>
      <c r="E645" s="26" t="str">
        <f>IF(ISNUMBER($B645),'INPUT | Operations'!$B650-'INPUT | Operations'!$B649,"")</f>
        <v/>
      </c>
      <c r="F645" s="32" t="str">
        <f>IF(ISNUMBER($B645),IF('INPUT | Operations'!$B650&lt;Booster_BurnTime,1,IF('INPUT | Operations'!$B649&lt;=Booster_BurnTime,(Booster_BurnTime-'INPUT | Operations'!$B649)/('INPUT | Operations'!$B650-'INPUT | Operations'!$B649),0))*'INPUT | Operations'!$E649*NumberOfBoosters*NumberOfOps*$E645,"")</f>
        <v/>
      </c>
      <c r="G645" s="34" t="str">
        <f t="shared" si="91"/>
        <v/>
      </c>
      <c r="H645" s="27" t="str">
        <f t="shared" si="92"/>
        <v/>
      </c>
      <c r="I645" s="27" t="str">
        <f t="shared" si="93"/>
        <v/>
      </c>
      <c r="J645" s="27" t="str">
        <f t="shared" si="94"/>
        <v/>
      </c>
      <c r="K645" s="27" t="str">
        <f t="shared" si="95"/>
        <v/>
      </c>
      <c r="L645" s="27" t="str">
        <f t="shared" si="96"/>
        <v/>
      </c>
      <c r="M645" s="32" t="str">
        <f t="shared" si="97"/>
        <v/>
      </c>
      <c r="N645" s="27" t="str">
        <f t="shared" si="99"/>
        <v/>
      </c>
      <c r="O645" s="27" t="str">
        <f t="shared" si="99"/>
        <v/>
      </c>
      <c r="P645" s="27" t="str">
        <f t="shared" si="99"/>
        <v/>
      </c>
      <c r="Q645" s="27" t="str">
        <f t="shared" si="99"/>
        <v/>
      </c>
      <c r="R645" s="27" t="str">
        <f t="shared" si="99"/>
        <v/>
      </c>
      <c r="S645" s="27" t="str">
        <f t="shared" si="99"/>
        <v/>
      </c>
      <c r="T645" s="32" t="str">
        <f t="shared" si="99"/>
        <v/>
      </c>
      <c r="U645" s="10"/>
    </row>
    <row r="646" spans="1:21" x14ac:dyDescent="0.25">
      <c r="A646" s="10"/>
      <c r="B646" s="4" t="str">
        <f>IF(ISBLANK('INPUT | Operations'!$B651),"",COUNT('INPUT | Operations'!$B$12:$B650))</f>
        <v/>
      </c>
      <c r="C646" s="27" t="str">
        <f>IF(ISNUMBER($B646),('INPUT | Operations'!$C650+'INPUT | Operations'!$C651)/2,"")</f>
        <v/>
      </c>
      <c r="D646" s="28" t="str">
        <f t="shared" si="90"/>
        <v/>
      </c>
      <c r="E646" s="26" t="str">
        <f>IF(ISNUMBER($B646),'INPUT | Operations'!$B651-'INPUT | Operations'!$B650,"")</f>
        <v/>
      </c>
      <c r="F646" s="32" t="str">
        <f>IF(ISNUMBER($B646),IF('INPUT | Operations'!$B651&lt;Booster_BurnTime,1,IF('INPUT | Operations'!$B650&lt;=Booster_BurnTime,(Booster_BurnTime-'INPUT | Operations'!$B650)/('INPUT | Operations'!$B651-'INPUT | Operations'!$B650),0))*'INPUT | Operations'!$E650*NumberOfBoosters*NumberOfOps*$E646,"")</f>
        <v/>
      </c>
      <c r="G646" s="34" t="str">
        <f t="shared" si="91"/>
        <v/>
      </c>
      <c r="H646" s="27" t="str">
        <f t="shared" si="92"/>
        <v/>
      </c>
      <c r="I646" s="27" t="str">
        <f t="shared" si="93"/>
        <v/>
      </c>
      <c r="J646" s="27" t="str">
        <f t="shared" si="94"/>
        <v/>
      </c>
      <c r="K646" s="27" t="str">
        <f t="shared" si="95"/>
        <v/>
      </c>
      <c r="L646" s="27" t="str">
        <f t="shared" si="96"/>
        <v/>
      </c>
      <c r="M646" s="32" t="str">
        <f t="shared" si="97"/>
        <v/>
      </c>
      <c r="N646" s="27" t="str">
        <f t="shared" si="99"/>
        <v/>
      </c>
      <c r="O646" s="27" t="str">
        <f t="shared" si="99"/>
        <v/>
      </c>
      <c r="P646" s="27" t="str">
        <f t="shared" si="99"/>
        <v/>
      </c>
      <c r="Q646" s="27" t="str">
        <f t="shared" si="99"/>
        <v/>
      </c>
      <c r="R646" s="27" t="str">
        <f t="shared" si="99"/>
        <v/>
      </c>
      <c r="S646" s="27" t="str">
        <f t="shared" si="99"/>
        <v/>
      </c>
      <c r="T646" s="32" t="str">
        <f t="shared" si="99"/>
        <v/>
      </c>
      <c r="U646" s="10"/>
    </row>
    <row r="647" spans="1:21" x14ac:dyDescent="0.25">
      <c r="A647" s="10"/>
      <c r="B647" s="4" t="str">
        <f>IF(ISBLANK('INPUT | Operations'!$B652),"",COUNT('INPUT | Operations'!$B$12:$B651))</f>
        <v/>
      </c>
      <c r="C647" s="27" t="str">
        <f>IF(ISNUMBER($B647),('INPUT | Operations'!$C651+'INPUT | Operations'!$C652)/2,"")</f>
        <v/>
      </c>
      <c r="D647" s="28" t="str">
        <f t="shared" si="90"/>
        <v/>
      </c>
      <c r="E647" s="26" t="str">
        <f>IF(ISNUMBER($B647),'INPUT | Operations'!$B652-'INPUT | Operations'!$B651,"")</f>
        <v/>
      </c>
      <c r="F647" s="32" t="str">
        <f>IF(ISNUMBER($B647),IF('INPUT | Operations'!$B652&lt;Booster_BurnTime,1,IF('INPUT | Operations'!$B651&lt;=Booster_BurnTime,(Booster_BurnTime-'INPUT | Operations'!$B651)/('INPUT | Operations'!$B652-'INPUT | Operations'!$B651),0))*'INPUT | Operations'!$E651*NumberOfBoosters*NumberOfOps*$E647,"")</f>
        <v/>
      </c>
      <c r="G647" s="34" t="str">
        <f t="shared" si="91"/>
        <v/>
      </c>
      <c r="H647" s="27" t="str">
        <f t="shared" si="92"/>
        <v/>
      </c>
      <c r="I647" s="27" t="str">
        <f t="shared" si="93"/>
        <v/>
      </c>
      <c r="J647" s="27" t="str">
        <f t="shared" si="94"/>
        <v/>
      </c>
      <c r="K647" s="27" t="str">
        <f t="shared" si="95"/>
        <v/>
      </c>
      <c r="L647" s="27" t="str">
        <f t="shared" si="96"/>
        <v/>
      </c>
      <c r="M647" s="32" t="str">
        <f t="shared" si="97"/>
        <v/>
      </c>
      <c r="N647" s="27" t="str">
        <f t="shared" si="99"/>
        <v/>
      </c>
      <c r="O647" s="27" t="str">
        <f t="shared" si="99"/>
        <v/>
      </c>
      <c r="P647" s="27" t="str">
        <f t="shared" si="99"/>
        <v/>
      </c>
      <c r="Q647" s="27" t="str">
        <f t="shared" si="99"/>
        <v/>
      </c>
      <c r="R647" s="27" t="str">
        <f t="shared" si="99"/>
        <v/>
      </c>
      <c r="S647" s="27" t="str">
        <f t="shared" si="99"/>
        <v/>
      </c>
      <c r="T647" s="32" t="str">
        <f t="shared" si="99"/>
        <v/>
      </c>
      <c r="U647" s="10"/>
    </row>
    <row r="648" spans="1:21" x14ac:dyDescent="0.25">
      <c r="A648" s="10"/>
      <c r="B648" s="4" t="str">
        <f>IF(ISBLANK('INPUT | Operations'!$B653),"",COUNT('INPUT | Operations'!$B$12:$B652))</f>
        <v/>
      </c>
      <c r="C648" s="27" t="str">
        <f>IF(ISNUMBER($B648),('INPUT | Operations'!$C652+'INPUT | Operations'!$C653)/2,"")</f>
        <v/>
      </c>
      <c r="D648" s="28" t="str">
        <f t="shared" ref="D648:D711" si="100">IF(ISNUMBER($B648),C648*0.3048/1000,"")</f>
        <v/>
      </c>
      <c r="E648" s="26" t="str">
        <f>IF(ISNUMBER($B648),'INPUT | Operations'!$B653-'INPUT | Operations'!$B652,"")</f>
        <v/>
      </c>
      <c r="F648" s="32" t="str">
        <f>IF(ISNUMBER($B648),IF('INPUT | Operations'!$B653&lt;Booster_BurnTime,1,IF('INPUT | Operations'!$B652&lt;=Booster_BurnTime,(Booster_BurnTime-'INPUT | Operations'!$B652)/('INPUT | Operations'!$B653-'INPUT | Operations'!$B652),0))*'INPUT | Operations'!$E652*NumberOfBoosters*NumberOfOps*$E648,"")</f>
        <v/>
      </c>
      <c r="G648" s="34" t="str">
        <f t="shared" ref="G648:G711" si="101">IF(ISNUMBER($B648),Booster_H2O+MW_H2O/MW_H*Booster_H+MW_H2O/MW_H2*Booster_H2+Booster_OH,"")</f>
        <v/>
      </c>
      <c r="H648" s="27" t="str">
        <f t="shared" ref="H648:H711" si="102">IF(ISNUMBER($B648),Booster_CO2+MW_CO2/MW_CO*(Booster_CO-$I648),"")</f>
        <v/>
      </c>
      <c r="I648" s="27" t="str">
        <f t="shared" ref="I648:I711" si="103">IF(ISNUMBER($B648),MIN(0.0025*EXP(0.067*$D648)*(Booster_CO+Booster_CO2),Booster_CO),"")</f>
        <v/>
      </c>
      <c r="J648" s="27" t="str">
        <f t="shared" ref="J648:J711" si="104">IF(ISNUMBER($B648),Booster_Al2O3,"")</f>
        <v/>
      </c>
      <c r="K648" s="27" t="str">
        <f t="shared" ref="K648:K711" si="105">IF(ISNUMBER($B648),Booster_HCl+Booster_Cl+Booster_Cl2,"")</f>
        <v/>
      </c>
      <c r="L648" s="27" t="str">
        <f t="shared" ref="L648:L711" si="106">IF(ISNUMBER($B648),Booster_NOx+33*EXP(-0.26*$D648),"")</f>
        <v/>
      </c>
      <c r="M648" s="32" t="str">
        <f t="shared" ref="M648:M711" si="107">IF(ISNUMBER($B648),Booster_BC*MAX(0.04,MIN(1,0.04*EXP(0.12*($D648-15)))),"")</f>
        <v/>
      </c>
      <c r="N648" s="27" t="str">
        <f t="shared" si="99"/>
        <v/>
      </c>
      <c r="O648" s="27" t="str">
        <f t="shared" si="99"/>
        <v/>
      </c>
      <c r="P648" s="27" t="str">
        <f t="shared" si="99"/>
        <v/>
      </c>
      <c r="Q648" s="27" t="str">
        <f t="shared" si="99"/>
        <v/>
      </c>
      <c r="R648" s="27" t="str">
        <f t="shared" si="99"/>
        <v/>
      </c>
      <c r="S648" s="27" t="str">
        <f t="shared" si="99"/>
        <v/>
      </c>
      <c r="T648" s="32" t="str">
        <f t="shared" si="99"/>
        <v/>
      </c>
      <c r="U648" s="10"/>
    </row>
    <row r="649" spans="1:21" x14ac:dyDescent="0.25">
      <c r="A649" s="10"/>
      <c r="B649" s="4" t="str">
        <f>IF(ISBLANK('INPUT | Operations'!$B654),"",COUNT('INPUT | Operations'!$B$12:$B653))</f>
        <v/>
      </c>
      <c r="C649" s="27" t="str">
        <f>IF(ISNUMBER($B649),('INPUT | Operations'!$C653+'INPUT | Operations'!$C654)/2,"")</f>
        <v/>
      </c>
      <c r="D649" s="28" t="str">
        <f t="shared" si="100"/>
        <v/>
      </c>
      <c r="E649" s="26" t="str">
        <f>IF(ISNUMBER($B649),'INPUT | Operations'!$B654-'INPUT | Operations'!$B653,"")</f>
        <v/>
      </c>
      <c r="F649" s="32" t="str">
        <f>IF(ISNUMBER($B649),IF('INPUT | Operations'!$B654&lt;Booster_BurnTime,1,IF('INPUT | Operations'!$B653&lt;=Booster_BurnTime,(Booster_BurnTime-'INPUT | Operations'!$B653)/('INPUT | Operations'!$B654-'INPUT | Operations'!$B653),0))*'INPUT | Operations'!$E653*NumberOfBoosters*NumberOfOps*$E649,"")</f>
        <v/>
      </c>
      <c r="G649" s="34" t="str">
        <f t="shared" si="101"/>
        <v/>
      </c>
      <c r="H649" s="27" t="str">
        <f t="shared" si="102"/>
        <v/>
      </c>
      <c r="I649" s="27" t="str">
        <f t="shared" si="103"/>
        <v/>
      </c>
      <c r="J649" s="27" t="str">
        <f t="shared" si="104"/>
        <v/>
      </c>
      <c r="K649" s="27" t="str">
        <f t="shared" si="105"/>
        <v/>
      </c>
      <c r="L649" s="27" t="str">
        <f t="shared" si="106"/>
        <v/>
      </c>
      <c r="M649" s="32" t="str">
        <f t="shared" si="107"/>
        <v/>
      </c>
      <c r="N649" s="27" t="str">
        <f t="shared" si="99"/>
        <v/>
      </c>
      <c r="O649" s="27" t="str">
        <f t="shared" si="99"/>
        <v/>
      </c>
      <c r="P649" s="27" t="str">
        <f t="shared" si="99"/>
        <v/>
      </c>
      <c r="Q649" s="27" t="str">
        <f t="shared" si="99"/>
        <v/>
      </c>
      <c r="R649" s="27" t="str">
        <f t="shared" si="99"/>
        <v/>
      </c>
      <c r="S649" s="27" t="str">
        <f t="shared" si="99"/>
        <v/>
      </c>
      <c r="T649" s="32" t="str">
        <f t="shared" si="99"/>
        <v/>
      </c>
      <c r="U649" s="10"/>
    </row>
    <row r="650" spans="1:21" x14ac:dyDescent="0.25">
      <c r="A650" s="10"/>
      <c r="B650" s="4" t="str">
        <f>IF(ISBLANK('INPUT | Operations'!$B655),"",COUNT('INPUT | Operations'!$B$12:$B654))</f>
        <v/>
      </c>
      <c r="C650" s="27" t="str">
        <f>IF(ISNUMBER($B650),('INPUT | Operations'!$C654+'INPUT | Operations'!$C655)/2,"")</f>
        <v/>
      </c>
      <c r="D650" s="28" t="str">
        <f t="shared" si="100"/>
        <v/>
      </c>
      <c r="E650" s="26" t="str">
        <f>IF(ISNUMBER($B650),'INPUT | Operations'!$B655-'INPUT | Operations'!$B654,"")</f>
        <v/>
      </c>
      <c r="F650" s="32" t="str">
        <f>IF(ISNUMBER($B650),IF('INPUT | Operations'!$B655&lt;Booster_BurnTime,1,IF('INPUT | Operations'!$B654&lt;=Booster_BurnTime,(Booster_BurnTime-'INPUT | Operations'!$B654)/('INPUT | Operations'!$B655-'INPUT | Operations'!$B654),0))*'INPUT | Operations'!$E654*NumberOfBoosters*NumberOfOps*$E650,"")</f>
        <v/>
      </c>
      <c r="G650" s="34" t="str">
        <f t="shared" si="101"/>
        <v/>
      </c>
      <c r="H650" s="27" t="str">
        <f t="shared" si="102"/>
        <v/>
      </c>
      <c r="I650" s="27" t="str">
        <f t="shared" si="103"/>
        <v/>
      </c>
      <c r="J650" s="27" t="str">
        <f t="shared" si="104"/>
        <v/>
      </c>
      <c r="K650" s="27" t="str">
        <f t="shared" si="105"/>
        <v/>
      </c>
      <c r="L650" s="27" t="str">
        <f t="shared" si="106"/>
        <v/>
      </c>
      <c r="M650" s="32" t="str">
        <f t="shared" si="107"/>
        <v/>
      </c>
      <c r="N650" s="27" t="str">
        <f t="shared" si="99"/>
        <v/>
      </c>
      <c r="O650" s="27" t="str">
        <f t="shared" si="99"/>
        <v/>
      </c>
      <c r="P650" s="27" t="str">
        <f t="shared" si="99"/>
        <v/>
      </c>
      <c r="Q650" s="27" t="str">
        <f t="shared" si="99"/>
        <v/>
      </c>
      <c r="R650" s="27" t="str">
        <f t="shared" si="99"/>
        <v/>
      </c>
      <c r="S650" s="27" t="str">
        <f t="shared" si="99"/>
        <v/>
      </c>
      <c r="T650" s="32" t="str">
        <f t="shared" si="99"/>
        <v/>
      </c>
      <c r="U650" s="10"/>
    </row>
    <row r="651" spans="1:21" x14ac:dyDescent="0.25">
      <c r="A651" s="10"/>
      <c r="B651" s="4" t="str">
        <f>IF(ISBLANK('INPUT | Operations'!$B656),"",COUNT('INPUT | Operations'!$B$12:$B655))</f>
        <v/>
      </c>
      <c r="C651" s="27" t="str">
        <f>IF(ISNUMBER($B651),('INPUT | Operations'!$C655+'INPUT | Operations'!$C656)/2,"")</f>
        <v/>
      </c>
      <c r="D651" s="28" t="str">
        <f t="shared" si="100"/>
        <v/>
      </c>
      <c r="E651" s="26" t="str">
        <f>IF(ISNUMBER($B651),'INPUT | Operations'!$B656-'INPUT | Operations'!$B655,"")</f>
        <v/>
      </c>
      <c r="F651" s="32" t="str">
        <f>IF(ISNUMBER($B651),IF('INPUT | Operations'!$B656&lt;Booster_BurnTime,1,IF('INPUT | Operations'!$B655&lt;=Booster_BurnTime,(Booster_BurnTime-'INPUT | Operations'!$B655)/('INPUT | Operations'!$B656-'INPUT | Operations'!$B655),0))*'INPUT | Operations'!$E655*NumberOfBoosters*NumberOfOps*$E651,"")</f>
        <v/>
      </c>
      <c r="G651" s="34" t="str">
        <f t="shared" si="101"/>
        <v/>
      </c>
      <c r="H651" s="27" t="str">
        <f t="shared" si="102"/>
        <v/>
      </c>
      <c r="I651" s="27" t="str">
        <f t="shared" si="103"/>
        <v/>
      </c>
      <c r="J651" s="27" t="str">
        <f t="shared" si="104"/>
        <v/>
      </c>
      <c r="K651" s="27" t="str">
        <f t="shared" si="105"/>
        <v/>
      </c>
      <c r="L651" s="27" t="str">
        <f t="shared" si="106"/>
        <v/>
      </c>
      <c r="M651" s="32" t="str">
        <f t="shared" si="107"/>
        <v/>
      </c>
      <c r="N651" s="27" t="str">
        <f t="shared" si="99"/>
        <v/>
      </c>
      <c r="O651" s="27" t="str">
        <f t="shared" si="99"/>
        <v/>
      </c>
      <c r="P651" s="27" t="str">
        <f t="shared" si="99"/>
        <v/>
      </c>
      <c r="Q651" s="27" t="str">
        <f t="shared" si="99"/>
        <v/>
      </c>
      <c r="R651" s="27" t="str">
        <f t="shared" si="99"/>
        <v/>
      </c>
      <c r="S651" s="27" t="str">
        <f t="shared" si="99"/>
        <v/>
      </c>
      <c r="T651" s="32" t="str">
        <f t="shared" si="99"/>
        <v/>
      </c>
      <c r="U651" s="10"/>
    </row>
    <row r="652" spans="1:21" x14ac:dyDescent="0.25">
      <c r="A652" s="10"/>
      <c r="B652" s="4" t="str">
        <f>IF(ISBLANK('INPUT | Operations'!$B657),"",COUNT('INPUT | Operations'!$B$12:$B656))</f>
        <v/>
      </c>
      <c r="C652" s="27" t="str">
        <f>IF(ISNUMBER($B652),('INPUT | Operations'!$C656+'INPUT | Operations'!$C657)/2,"")</f>
        <v/>
      </c>
      <c r="D652" s="28" t="str">
        <f t="shared" si="100"/>
        <v/>
      </c>
      <c r="E652" s="26" t="str">
        <f>IF(ISNUMBER($B652),'INPUT | Operations'!$B657-'INPUT | Operations'!$B656,"")</f>
        <v/>
      </c>
      <c r="F652" s="32" t="str">
        <f>IF(ISNUMBER($B652),IF('INPUT | Operations'!$B657&lt;Booster_BurnTime,1,IF('INPUT | Operations'!$B656&lt;=Booster_BurnTime,(Booster_BurnTime-'INPUT | Operations'!$B656)/('INPUT | Operations'!$B657-'INPUT | Operations'!$B656),0))*'INPUT | Operations'!$E656*NumberOfBoosters*NumberOfOps*$E652,"")</f>
        <v/>
      </c>
      <c r="G652" s="34" t="str">
        <f t="shared" si="101"/>
        <v/>
      </c>
      <c r="H652" s="27" t="str">
        <f t="shared" si="102"/>
        <v/>
      </c>
      <c r="I652" s="27" t="str">
        <f t="shared" si="103"/>
        <v/>
      </c>
      <c r="J652" s="27" t="str">
        <f t="shared" si="104"/>
        <v/>
      </c>
      <c r="K652" s="27" t="str">
        <f t="shared" si="105"/>
        <v/>
      </c>
      <c r="L652" s="27" t="str">
        <f t="shared" si="106"/>
        <v/>
      </c>
      <c r="M652" s="32" t="str">
        <f t="shared" si="107"/>
        <v/>
      </c>
      <c r="N652" s="27" t="str">
        <f t="shared" si="99"/>
        <v/>
      </c>
      <c r="O652" s="27" t="str">
        <f t="shared" si="99"/>
        <v/>
      </c>
      <c r="P652" s="27" t="str">
        <f t="shared" si="99"/>
        <v/>
      </c>
      <c r="Q652" s="27" t="str">
        <f t="shared" si="99"/>
        <v/>
      </c>
      <c r="R652" s="27" t="str">
        <f t="shared" si="99"/>
        <v/>
      </c>
      <c r="S652" s="27" t="str">
        <f t="shared" si="99"/>
        <v/>
      </c>
      <c r="T652" s="32" t="str">
        <f t="shared" si="99"/>
        <v/>
      </c>
      <c r="U652" s="10"/>
    </row>
    <row r="653" spans="1:21" x14ac:dyDescent="0.25">
      <c r="A653" s="10"/>
      <c r="B653" s="4" t="str">
        <f>IF(ISBLANK('INPUT | Operations'!$B658),"",COUNT('INPUT | Operations'!$B$12:$B657))</f>
        <v/>
      </c>
      <c r="C653" s="27" t="str">
        <f>IF(ISNUMBER($B653),('INPUT | Operations'!$C657+'INPUT | Operations'!$C658)/2,"")</f>
        <v/>
      </c>
      <c r="D653" s="28" t="str">
        <f t="shared" si="100"/>
        <v/>
      </c>
      <c r="E653" s="26" t="str">
        <f>IF(ISNUMBER($B653),'INPUT | Operations'!$B658-'INPUT | Operations'!$B657,"")</f>
        <v/>
      </c>
      <c r="F653" s="32" t="str">
        <f>IF(ISNUMBER($B653),IF('INPUT | Operations'!$B658&lt;Booster_BurnTime,1,IF('INPUT | Operations'!$B657&lt;=Booster_BurnTime,(Booster_BurnTime-'INPUT | Operations'!$B657)/('INPUT | Operations'!$B658-'INPUT | Operations'!$B657),0))*'INPUT | Operations'!$E657*NumberOfBoosters*NumberOfOps*$E653,"")</f>
        <v/>
      </c>
      <c r="G653" s="34" t="str">
        <f t="shared" si="101"/>
        <v/>
      </c>
      <c r="H653" s="27" t="str">
        <f t="shared" si="102"/>
        <v/>
      </c>
      <c r="I653" s="27" t="str">
        <f t="shared" si="103"/>
        <v/>
      </c>
      <c r="J653" s="27" t="str">
        <f t="shared" si="104"/>
        <v/>
      </c>
      <c r="K653" s="27" t="str">
        <f t="shared" si="105"/>
        <v/>
      </c>
      <c r="L653" s="27" t="str">
        <f t="shared" si="106"/>
        <v/>
      </c>
      <c r="M653" s="32" t="str">
        <f t="shared" si="107"/>
        <v/>
      </c>
      <c r="N653" s="27" t="str">
        <f t="shared" si="99"/>
        <v/>
      </c>
      <c r="O653" s="27" t="str">
        <f t="shared" si="99"/>
        <v/>
      </c>
      <c r="P653" s="27" t="str">
        <f t="shared" si="99"/>
        <v/>
      </c>
      <c r="Q653" s="27" t="str">
        <f t="shared" si="99"/>
        <v/>
      </c>
      <c r="R653" s="27" t="str">
        <f t="shared" si="99"/>
        <v/>
      </c>
      <c r="S653" s="27" t="str">
        <f t="shared" si="99"/>
        <v/>
      </c>
      <c r="T653" s="32" t="str">
        <f t="shared" si="99"/>
        <v/>
      </c>
      <c r="U653" s="10"/>
    </row>
    <row r="654" spans="1:21" x14ac:dyDescent="0.25">
      <c r="A654" s="10"/>
      <c r="B654" s="4" t="str">
        <f>IF(ISBLANK('INPUT | Operations'!$B659),"",COUNT('INPUT | Operations'!$B$12:$B658))</f>
        <v/>
      </c>
      <c r="C654" s="27" t="str">
        <f>IF(ISNUMBER($B654),('INPUT | Operations'!$C658+'INPUT | Operations'!$C659)/2,"")</f>
        <v/>
      </c>
      <c r="D654" s="28" t="str">
        <f t="shared" si="100"/>
        <v/>
      </c>
      <c r="E654" s="26" t="str">
        <f>IF(ISNUMBER($B654),'INPUT | Operations'!$B659-'INPUT | Operations'!$B658,"")</f>
        <v/>
      </c>
      <c r="F654" s="32" t="str">
        <f>IF(ISNUMBER($B654),IF('INPUT | Operations'!$B659&lt;Booster_BurnTime,1,IF('INPUT | Operations'!$B658&lt;=Booster_BurnTime,(Booster_BurnTime-'INPUT | Operations'!$B658)/('INPUT | Operations'!$B659-'INPUT | Operations'!$B658),0))*'INPUT | Operations'!$E658*NumberOfBoosters*NumberOfOps*$E654,"")</f>
        <v/>
      </c>
      <c r="G654" s="34" t="str">
        <f t="shared" si="101"/>
        <v/>
      </c>
      <c r="H654" s="27" t="str">
        <f t="shared" si="102"/>
        <v/>
      </c>
      <c r="I654" s="27" t="str">
        <f t="shared" si="103"/>
        <v/>
      </c>
      <c r="J654" s="27" t="str">
        <f t="shared" si="104"/>
        <v/>
      </c>
      <c r="K654" s="27" t="str">
        <f t="shared" si="105"/>
        <v/>
      </c>
      <c r="L654" s="27" t="str">
        <f t="shared" si="106"/>
        <v/>
      </c>
      <c r="M654" s="32" t="str">
        <f t="shared" si="107"/>
        <v/>
      </c>
      <c r="N654" s="27" t="str">
        <f t="shared" si="99"/>
        <v/>
      </c>
      <c r="O654" s="27" t="str">
        <f t="shared" si="99"/>
        <v/>
      </c>
      <c r="P654" s="27" t="str">
        <f t="shared" si="99"/>
        <v/>
      </c>
      <c r="Q654" s="27" t="str">
        <f t="shared" si="99"/>
        <v/>
      </c>
      <c r="R654" s="27" t="str">
        <f t="shared" si="99"/>
        <v/>
      </c>
      <c r="S654" s="27" t="str">
        <f t="shared" si="99"/>
        <v/>
      </c>
      <c r="T654" s="32" t="str">
        <f t="shared" si="99"/>
        <v/>
      </c>
      <c r="U654" s="10"/>
    </row>
    <row r="655" spans="1:21" x14ac:dyDescent="0.25">
      <c r="A655" s="10"/>
      <c r="B655" s="4" t="str">
        <f>IF(ISBLANK('INPUT | Operations'!$B660),"",COUNT('INPUT | Operations'!$B$12:$B659))</f>
        <v/>
      </c>
      <c r="C655" s="27" t="str">
        <f>IF(ISNUMBER($B655),('INPUT | Operations'!$C659+'INPUT | Operations'!$C660)/2,"")</f>
        <v/>
      </c>
      <c r="D655" s="28" t="str">
        <f t="shared" si="100"/>
        <v/>
      </c>
      <c r="E655" s="26" t="str">
        <f>IF(ISNUMBER($B655),'INPUT | Operations'!$B660-'INPUT | Operations'!$B659,"")</f>
        <v/>
      </c>
      <c r="F655" s="32" t="str">
        <f>IF(ISNUMBER($B655),IF('INPUT | Operations'!$B660&lt;Booster_BurnTime,1,IF('INPUT | Operations'!$B659&lt;=Booster_BurnTime,(Booster_BurnTime-'INPUT | Operations'!$B659)/('INPUT | Operations'!$B660-'INPUT | Operations'!$B659),0))*'INPUT | Operations'!$E659*NumberOfBoosters*NumberOfOps*$E655,"")</f>
        <v/>
      </c>
      <c r="G655" s="34" t="str">
        <f t="shared" si="101"/>
        <v/>
      </c>
      <c r="H655" s="27" t="str">
        <f t="shared" si="102"/>
        <v/>
      </c>
      <c r="I655" s="27" t="str">
        <f t="shared" si="103"/>
        <v/>
      </c>
      <c r="J655" s="27" t="str">
        <f t="shared" si="104"/>
        <v/>
      </c>
      <c r="K655" s="27" t="str">
        <f t="shared" si="105"/>
        <v/>
      </c>
      <c r="L655" s="27" t="str">
        <f t="shared" si="106"/>
        <v/>
      </c>
      <c r="M655" s="32" t="str">
        <f t="shared" si="107"/>
        <v/>
      </c>
      <c r="N655" s="27" t="str">
        <f t="shared" si="99"/>
        <v/>
      </c>
      <c r="O655" s="27" t="str">
        <f t="shared" si="99"/>
        <v/>
      </c>
      <c r="P655" s="27" t="str">
        <f t="shared" si="99"/>
        <v/>
      </c>
      <c r="Q655" s="27" t="str">
        <f t="shared" si="99"/>
        <v/>
      </c>
      <c r="R655" s="27" t="str">
        <f t="shared" si="99"/>
        <v/>
      </c>
      <c r="S655" s="27" t="str">
        <f t="shared" si="99"/>
        <v/>
      </c>
      <c r="T655" s="32" t="str">
        <f t="shared" si="99"/>
        <v/>
      </c>
      <c r="U655" s="10"/>
    </row>
    <row r="656" spans="1:21" x14ac:dyDescent="0.25">
      <c r="A656" s="10"/>
      <c r="B656" s="4" t="str">
        <f>IF(ISBLANK('INPUT | Operations'!$B661),"",COUNT('INPUT | Operations'!$B$12:$B660))</f>
        <v/>
      </c>
      <c r="C656" s="27" t="str">
        <f>IF(ISNUMBER($B656),('INPUT | Operations'!$C660+'INPUT | Operations'!$C661)/2,"")</f>
        <v/>
      </c>
      <c r="D656" s="28" t="str">
        <f t="shared" si="100"/>
        <v/>
      </c>
      <c r="E656" s="26" t="str">
        <f>IF(ISNUMBER($B656),'INPUT | Operations'!$B661-'INPUT | Operations'!$B660,"")</f>
        <v/>
      </c>
      <c r="F656" s="32" t="str">
        <f>IF(ISNUMBER($B656),IF('INPUT | Operations'!$B661&lt;Booster_BurnTime,1,IF('INPUT | Operations'!$B660&lt;=Booster_BurnTime,(Booster_BurnTime-'INPUT | Operations'!$B660)/('INPUT | Operations'!$B661-'INPUT | Operations'!$B660),0))*'INPUT | Operations'!$E660*NumberOfBoosters*NumberOfOps*$E656,"")</f>
        <v/>
      </c>
      <c r="G656" s="34" t="str">
        <f t="shared" si="101"/>
        <v/>
      </c>
      <c r="H656" s="27" t="str">
        <f t="shared" si="102"/>
        <v/>
      </c>
      <c r="I656" s="27" t="str">
        <f t="shared" si="103"/>
        <v/>
      </c>
      <c r="J656" s="27" t="str">
        <f t="shared" si="104"/>
        <v/>
      </c>
      <c r="K656" s="27" t="str">
        <f t="shared" si="105"/>
        <v/>
      </c>
      <c r="L656" s="27" t="str">
        <f t="shared" si="106"/>
        <v/>
      </c>
      <c r="M656" s="32" t="str">
        <f t="shared" si="107"/>
        <v/>
      </c>
      <c r="N656" s="27" t="str">
        <f t="shared" si="99"/>
        <v/>
      </c>
      <c r="O656" s="27" t="str">
        <f t="shared" si="99"/>
        <v/>
      </c>
      <c r="P656" s="27" t="str">
        <f t="shared" si="99"/>
        <v/>
      </c>
      <c r="Q656" s="27" t="str">
        <f t="shared" si="99"/>
        <v/>
      </c>
      <c r="R656" s="27" t="str">
        <f t="shared" si="99"/>
        <v/>
      </c>
      <c r="S656" s="27" t="str">
        <f t="shared" si="99"/>
        <v/>
      </c>
      <c r="T656" s="32" t="str">
        <f t="shared" si="99"/>
        <v/>
      </c>
      <c r="U656" s="10"/>
    </row>
    <row r="657" spans="1:21" x14ac:dyDescent="0.25">
      <c r="A657" s="10"/>
      <c r="B657" s="4" t="str">
        <f>IF(ISBLANK('INPUT | Operations'!$B662),"",COUNT('INPUT | Operations'!$B$12:$B661))</f>
        <v/>
      </c>
      <c r="C657" s="27" t="str">
        <f>IF(ISNUMBER($B657),('INPUT | Operations'!$C661+'INPUT | Operations'!$C662)/2,"")</f>
        <v/>
      </c>
      <c r="D657" s="28" t="str">
        <f t="shared" si="100"/>
        <v/>
      </c>
      <c r="E657" s="26" t="str">
        <f>IF(ISNUMBER($B657),'INPUT | Operations'!$B662-'INPUT | Operations'!$B661,"")</f>
        <v/>
      </c>
      <c r="F657" s="32" t="str">
        <f>IF(ISNUMBER($B657),IF('INPUT | Operations'!$B662&lt;Booster_BurnTime,1,IF('INPUT | Operations'!$B661&lt;=Booster_BurnTime,(Booster_BurnTime-'INPUT | Operations'!$B661)/('INPUT | Operations'!$B662-'INPUT | Operations'!$B661),0))*'INPUT | Operations'!$E661*NumberOfBoosters*NumberOfOps*$E657,"")</f>
        <v/>
      </c>
      <c r="G657" s="34" t="str">
        <f t="shared" si="101"/>
        <v/>
      </c>
      <c r="H657" s="27" t="str">
        <f t="shared" si="102"/>
        <v/>
      </c>
      <c r="I657" s="27" t="str">
        <f t="shared" si="103"/>
        <v/>
      </c>
      <c r="J657" s="27" t="str">
        <f t="shared" si="104"/>
        <v/>
      </c>
      <c r="K657" s="27" t="str">
        <f t="shared" si="105"/>
        <v/>
      </c>
      <c r="L657" s="27" t="str">
        <f t="shared" si="106"/>
        <v/>
      </c>
      <c r="M657" s="32" t="str">
        <f t="shared" si="107"/>
        <v/>
      </c>
      <c r="N657" s="27" t="str">
        <f t="shared" si="99"/>
        <v/>
      </c>
      <c r="O657" s="27" t="str">
        <f t="shared" si="99"/>
        <v/>
      </c>
      <c r="P657" s="27" t="str">
        <f t="shared" si="99"/>
        <v/>
      </c>
      <c r="Q657" s="27" t="str">
        <f t="shared" si="99"/>
        <v/>
      </c>
      <c r="R657" s="27" t="str">
        <f t="shared" si="99"/>
        <v/>
      </c>
      <c r="S657" s="27" t="str">
        <f t="shared" si="99"/>
        <v/>
      </c>
      <c r="T657" s="32" t="str">
        <f t="shared" si="99"/>
        <v/>
      </c>
      <c r="U657" s="10"/>
    </row>
    <row r="658" spans="1:21" x14ac:dyDescent="0.25">
      <c r="A658" s="10"/>
      <c r="B658" s="4" t="str">
        <f>IF(ISBLANK('INPUT | Operations'!$B663),"",COUNT('INPUT | Operations'!$B$12:$B662))</f>
        <v/>
      </c>
      <c r="C658" s="27" t="str">
        <f>IF(ISNUMBER($B658),('INPUT | Operations'!$C662+'INPUT | Operations'!$C663)/2,"")</f>
        <v/>
      </c>
      <c r="D658" s="28" t="str">
        <f t="shared" si="100"/>
        <v/>
      </c>
      <c r="E658" s="26" t="str">
        <f>IF(ISNUMBER($B658),'INPUT | Operations'!$B663-'INPUT | Operations'!$B662,"")</f>
        <v/>
      </c>
      <c r="F658" s="32" t="str">
        <f>IF(ISNUMBER($B658),IF('INPUT | Operations'!$B663&lt;Booster_BurnTime,1,IF('INPUT | Operations'!$B662&lt;=Booster_BurnTime,(Booster_BurnTime-'INPUT | Operations'!$B662)/('INPUT | Operations'!$B663-'INPUT | Operations'!$B662),0))*'INPUT | Operations'!$E662*NumberOfBoosters*NumberOfOps*$E658,"")</f>
        <v/>
      </c>
      <c r="G658" s="34" t="str">
        <f t="shared" si="101"/>
        <v/>
      </c>
      <c r="H658" s="27" t="str">
        <f t="shared" si="102"/>
        <v/>
      </c>
      <c r="I658" s="27" t="str">
        <f t="shared" si="103"/>
        <v/>
      </c>
      <c r="J658" s="27" t="str">
        <f t="shared" si="104"/>
        <v/>
      </c>
      <c r="K658" s="27" t="str">
        <f t="shared" si="105"/>
        <v/>
      </c>
      <c r="L658" s="27" t="str">
        <f t="shared" si="106"/>
        <v/>
      </c>
      <c r="M658" s="32" t="str">
        <f t="shared" si="107"/>
        <v/>
      </c>
      <c r="N658" s="27" t="str">
        <f t="shared" si="99"/>
        <v/>
      </c>
      <c r="O658" s="27" t="str">
        <f t="shared" si="99"/>
        <v/>
      </c>
      <c r="P658" s="27" t="str">
        <f t="shared" si="99"/>
        <v/>
      </c>
      <c r="Q658" s="27" t="str">
        <f t="shared" si="99"/>
        <v/>
      </c>
      <c r="R658" s="27" t="str">
        <f t="shared" si="99"/>
        <v/>
      </c>
      <c r="S658" s="27" t="str">
        <f t="shared" si="99"/>
        <v/>
      </c>
      <c r="T658" s="32" t="str">
        <f t="shared" si="99"/>
        <v/>
      </c>
      <c r="U658" s="10"/>
    </row>
    <row r="659" spans="1:21" x14ac:dyDescent="0.25">
      <c r="A659" s="10"/>
      <c r="B659" s="4" t="str">
        <f>IF(ISBLANK('INPUT | Operations'!$B664),"",COUNT('INPUT | Operations'!$B$12:$B663))</f>
        <v/>
      </c>
      <c r="C659" s="27" t="str">
        <f>IF(ISNUMBER($B659),('INPUT | Operations'!$C663+'INPUT | Operations'!$C664)/2,"")</f>
        <v/>
      </c>
      <c r="D659" s="28" t="str">
        <f t="shared" si="100"/>
        <v/>
      </c>
      <c r="E659" s="26" t="str">
        <f>IF(ISNUMBER($B659),'INPUT | Operations'!$B664-'INPUT | Operations'!$B663,"")</f>
        <v/>
      </c>
      <c r="F659" s="32" t="str">
        <f>IF(ISNUMBER($B659),IF('INPUT | Operations'!$B664&lt;Booster_BurnTime,1,IF('INPUT | Operations'!$B663&lt;=Booster_BurnTime,(Booster_BurnTime-'INPUT | Operations'!$B663)/('INPUT | Operations'!$B664-'INPUT | Operations'!$B663),0))*'INPUT | Operations'!$E663*NumberOfBoosters*NumberOfOps*$E659,"")</f>
        <v/>
      </c>
      <c r="G659" s="34" t="str">
        <f t="shared" si="101"/>
        <v/>
      </c>
      <c r="H659" s="27" t="str">
        <f t="shared" si="102"/>
        <v/>
      </c>
      <c r="I659" s="27" t="str">
        <f t="shared" si="103"/>
        <v/>
      </c>
      <c r="J659" s="27" t="str">
        <f t="shared" si="104"/>
        <v/>
      </c>
      <c r="K659" s="27" t="str">
        <f t="shared" si="105"/>
        <v/>
      </c>
      <c r="L659" s="27" t="str">
        <f t="shared" si="106"/>
        <v/>
      </c>
      <c r="M659" s="32" t="str">
        <f t="shared" si="107"/>
        <v/>
      </c>
      <c r="N659" s="27" t="str">
        <f t="shared" si="99"/>
        <v/>
      </c>
      <c r="O659" s="27" t="str">
        <f t="shared" si="99"/>
        <v/>
      </c>
      <c r="P659" s="27" t="str">
        <f t="shared" si="99"/>
        <v/>
      </c>
      <c r="Q659" s="27" t="str">
        <f t="shared" si="99"/>
        <v/>
      </c>
      <c r="R659" s="27" t="str">
        <f t="shared" si="99"/>
        <v/>
      </c>
      <c r="S659" s="27" t="str">
        <f t="shared" si="99"/>
        <v/>
      </c>
      <c r="T659" s="32" t="str">
        <f t="shared" si="99"/>
        <v/>
      </c>
      <c r="U659" s="10"/>
    </row>
    <row r="660" spans="1:21" x14ac:dyDescent="0.25">
      <c r="A660" s="10"/>
      <c r="B660" s="4" t="str">
        <f>IF(ISBLANK('INPUT | Operations'!$B665),"",COUNT('INPUT | Operations'!$B$12:$B664))</f>
        <v/>
      </c>
      <c r="C660" s="27" t="str">
        <f>IF(ISNUMBER($B660),('INPUT | Operations'!$C664+'INPUT | Operations'!$C665)/2,"")</f>
        <v/>
      </c>
      <c r="D660" s="28" t="str">
        <f t="shared" si="100"/>
        <v/>
      </c>
      <c r="E660" s="26" t="str">
        <f>IF(ISNUMBER($B660),'INPUT | Operations'!$B665-'INPUT | Operations'!$B664,"")</f>
        <v/>
      </c>
      <c r="F660" s="32" t="str">
        <f>IF(ISNUMBER($B660),IF('INPUT | Operations'!$B665&lt;Booster_BurnTime,1,IF('INPUT | Operations'!$B664&lt;=Booster_BurnTime,(Booster_BurnTime-'INPUT | Operations'!$B664)/('INPUT | Operations'!$B665-'INPUT | Operations'!$B664),0))*'INPUT | Operations'!$E664*NumberOfBoosters*NumberOfOps*$E660,"")</f>
        <v/>
      </c>
      <c r="G660" s="34" t="str">
        <f t="shared" si="101"/>
        <v/>
      </c>
      <c r="H660" s="27" t="str">
        <f t="shared" si="102"/>
        <v/>
      </c>
      <c r="I660" s="27" t="str">
        <f t="shared" si="103"/>
        <v/>
      </c>
      <c r="J660" s="27" t="str">
        <f t="shared" si="104"/>
        <v/>
      </c>
      <c r="K660" s="27" t="str">
        <f t="shared" si="105"/>
        <v/>
      </c>
      <c r="L660" s="27" t="str">
        <f t="shared" si="106"/>
        <v/>
      </c>
      <c r="M660" s="32" t="str">
        <f t="shared" si="107"/>
        <v/>
      </c>
      <c r="N660" s="27" t="str">
        <f t="shared" si="99"/>
        <v/>
      </c>
      <c r="O660" s="27" t="str">
        <f t="shared" si="99"/>
        <v/>
      </c>
      <c r="P660" s="27" t="str">
        <f t="shared" si="99"/>
        <v/>
      </c>
      <c r="Q660" s="27" t="str">
        <f t="shared" si="99"/>
        <v/>
      </c>
      <c r="R660" s="27" t="str">
        <f t="shared" si="99"/>
        <v/>
      </c>
      <c r="S660" s="27" t="str">
        <f t="shared" si="99"/>
        <v/>
      </c>
      <c r="T660" s="32" t="str">
        <f t="shared" si="99"/>
        <v/>
      </c>
      <c r="U660" s="10"/>
    </row>
    <row r="661" spans="1:21" x14ac:dyDescent="0.25">
      <c r="A661" s="10"/>
      <c r="B661" s="4" t="str">
        <f>IF(ISBLANK('INPUT | Operations'!$B666),"",COUNT('INPUT | Operations'!$B$12:$B665))</f>
        <v/>
      </c>
      <c r="C661" s="27" t="str">
        <f>IF(ISNUMBER($B661),('INPUT | Operations'!$C665+'INPUT | Operations'!$C666)/2,"")</f>
        <v/>
      </c>
      <c r="D661" s="28" t="str">
        <f t="shared" si="100"/>
        <v/>
      </c>
      <c r="E661" s="26" t="str">
        <f>IF(ISNUMBER($B661),'INPUT | Operations'!$B666-'INPUT | Operations'!$B665,"")</f>
        <v/>
      </c>
      <c r="F661" s="32" t="str">
        <f>IF(ISNUMBER($B661),IF('INPUT | Operations'!$B666&lt;Booster_BurnTime,1,IF('INPUT | Operations'!$B665&lt;=Booster_BurnTime,(Booster_BurnTime-'INPUT | Operations'!$B665)/('INPUT | Operations'!$B666-'INPUT | Operations'!$B665),0))*'INPUT | Operations'!$E665*NumberOfBoosters*NumberOfOps*$E661,"")</f>
        <v/>
      </c>
      <c r="G661" s="34" t="str">
        <f t="shared" si="101"/>
        <v/>
      </c>
      <c r="H661" s="27" t="str">
        <f t="shared" si="102"/>
        <v/>
      </c>
      <c r="I661" s="27" t="str">
        <f t="shared" si="103"/>
        <v/>
      </c>
      <c r="J661" s="27" t="str">
        <f t="shared" si="104"/>
        <v/>
      </c>
      <c r="K661" s="27" t="str">
        <f t="shared" si="105"/>
        <v/>
      </c>
      <c r="L661" s="27" t="str">
        <f t="shared" si="106"/>
        <v/>
      </c>
      <c r="M661" s="32" t="str">
        <f t="shared" si="107"/>
        <v/>
      </c>
      <c r="N661" s="27" t="str">
        <f t="shared" si="99"/>
        <v/>
      </c>
      <c r="O661" s="27" t="str">
        <f t="shared" si="99"/>
        <v/>
      </c>
      <c r="P661" s="27" t="str">
        <f t="shared" si="99"/>
        <v/>
      </c>
      <c r="Q661" s="27" t="str">
        <f t="shared" si="99"/>
        <v/>
      </c>
      <c r="R661" s="27" t="str">
        <f t="shared" si="99"/>
        <v/>
      </c>
      <c r="S661" s="27" t="str">
        <f t="shared" si="99"/>
        <v/>
      </c>
      <c r="T661" s="32" t="str">
        <f t="shared" si="99"/>
        <v/>
      </c>
      <c r="U661" s="10"/>
    </row>
    <row r="662" spans="1:21" x14ac:dyDescent="0.25">
      <c r="A662" s="10"/>
      <c r="B662" s="4" t="str">
        <f>IF(ISBLANK('INPUT | Operations'!$B667),"",COUNT('INPUT | Operations'!$B$12:$B666))</f>
        <v/>
      </c>
      <c r="C662" s="27" t="str">
        <f>IF(ISNUMBER($B662),('INPUT | Operations'!$C666+'INPUT | Operations'!$C667)/2,"")</f>
        <v/>
      </c>
      <c r="D662" s="28" t="str">
        <f t="shared" si="100"/>
        <v/>
      </c>
      <c r="E662" s="26" t="str">
        <f>IF(ISNUMBER($B662),'INPUT | Operations'!$B667-'INPUT | Operations'!$B666,"")</f>
        <v/>
      </c>
      <c r="F662" s="32" t="str">
        <f>IF(ISNUMBER($B662),IF('INPUT | Operations'!$B667&lt;Booster_BurnTime,1,IF('INPUT | Operations'!$B666&lt;=Booster_BurnTime,(Booster_BurnTime-'INPUT | Operations'!$B666)/('INPUT | Operations'!$B667-'INPUT | Operations'!$B666),0))*'INPUT | Operations'!$E666*NumberOfBoosters*NumberOfOps*$E662,"")</f>
        <v/>
      </c>
      <c r="G662" s="34" t="str">
        <f t="shared" si="101"/>
        <v/>
      </c>
      <c r="H662" s="27" t="str">
        <f t="shared" si="102"/>
        <v/>
      </c>
      <c r="I662" s="27" t="str">
        <f t="shared" si="103"/>
        <v/>
      </c>
      <c r="J662" s="27" t="str">
        <f t="shared" si="104"/>
        <v/>
      </c>
      <c r="K662" s="27" t="str">
        <f t="shared" si="105"/>
        <v/>
      </c>
      <c r="L662" s="27" t="str">
        <f t="shared" si="106"/>
        <v/>
      </c>
      <c r="M662" s="32" t="str">
        <f t="shared" si="107"/>
        <v/>
      </c>
      <c r="N662" s="27" t="str">
        <f t="shared" si="99"/>
        <v/>
      </c>
      <c r="O662" s="27" t="str">
        <f t="shared" si="99"/>
        <v/>
      </c>
      <c r="P662" s="27" t="str">
        <f t="shared" si="99"/>
        <v/>
      </c>
      <c r="Q662" s="27" t="str">
        <f t="shared" si="99"/>
        <v/>
      </c>
      <c r="R662" s="27" t="str">
        <f t="shared" si="99"/>
        <v/>
      </c>
      <c r="S662" s="27" t="str">
        <f t="shared" si="99"/>
        <v/>
      </c>
      <c r="T662" s="32" t="str">
        <f t="shared" si="99"/>
        <v/>
      </c>
      <c r="U662" s="10"/>
    </row>
    <row r="663" spans="1:21" x14ac:dyDescent="0.25">
      <c r="A663" s="10"/>
      <c r="B663" s="4" t="str">
        <f>IF(ISBLANK('INPUT | Operations'!$B668),"",COUNT('INPUT | Operations'!$B$12:$B667))</f>
        <v/>
      </c>
      <c r="C663" s="27" t="str">
        <f>IF(ISNUMBER($B663),('INPUT | Operations'!$C667+'INPUT | Operations'!$C668)/2,"")</f>
        <v/>
      </c>
      <c r="D663" s="28" t="str">
        <f t="shared" si="100"/>
        <v/>
      </c>
      <c r="E663" s="26" t="str">
        <f>IF(ISNUMBER($B663),'INPUT | Operations'!$B668-'INPUT | Operations'!$B667,"")</f>
        <v/>
      </c>
      <c r="F663" s="32" t="str">
        <f>IF(ISNUMBER($B663),IF('INPUT | Operations'!$B668&lt;Booster_BurnTime,1,IF('INPUT | Operations'!$B667&lt;=Booster_BurnTime,(Booster_BurnTime-'INPUT | Operations'!$B667)/('INPUT | Operations'!$B668-'INPUT | Operations'!$B667),0))*'INPUT | Operations'!$E667*NumberOfBoosters*NumberOfOps*$E663,"")</f>
        <v/>
      </c>
      <c r="G663" s="34" t="str">
        <f t="shared" si="101"/>
        <v/>
      </c>
      <c r="H663" s="27" t="str">
        <f t="shared" si="102"/>
        <v/>
      </c>
      <c r="I663" s="27" t="str">
        <f t="shared" si="103"/>
        <v/>
      </c>
      <c r="J663" s="27" t="str">
        <f t="shared" si="104"/>
        <v/>
      </c>
      <c r="K663" s="27" t="str">
        <f t="shared" si="105"/>
        <v/>
      </c>
      <c r="L663" s="27" t="str">
        <f t="shared" si="106"/>
        <v/>
      </c>
      <c r="M663" s="32" t="str">
        <f t="shared" si="107"/>
        <v/>
      </c>
      <c r="N663" s="27" t="str">
        <f t="shared" si="99"/>
        <v/>
      </c>
      <c r="O663" s="27" t="str">
        <f t="shared" si="99"/>
        <v/>
      </c>
      <c r="P663" s="27" t="str">
        <f t="shared" si="99"/>
        <v/>
      </c>
      <c r="Q663" s="27" t="str">
        <f t="shared" si="99"/>
        <v/>
      </c>
      <c r="R663" s="27" t="str">
        <f t="shared" si="99"/>
        <v/>
      </c>
      <c r="S663" s="27" t="str">
        <f t="shared" si="99"/>
        <v/>
      </c>
      <c r="T663" s="32" t="str">
        <f t="shared" si="99"/>
        <v/>
      </c>
      <c r="U663" s="10"/>
    </row>
    <row r="664" spans="1:21" x14ac:dyDescent="0.25">
      <c r="A664" s="10"/>
      <c r="B664" s="4" t="str">
        <f>IF(ISBLANK('INPUT | Operations'!$B669),"",COUNT('INPUT | Operations'!$B$12:$B668))</f>
        <v/>
      </c>
      <c r="C664" s="27" t="str">
        <f>IF(ISNUMBER($B664),('INPUT | Operations'!$C668+'INPUT | Operations'!$C669)/2,"")</f>
        <v/>
      </c>
      <c r="D664" s="28" t="str">
        <f t="shared" si="100"/>
        <v/>
      </c>
      <c r="E664" s="26" t="str">
        <f>IF(ISNUMBER($B664),'INPUT | Operations'!$B669-'INPUT | Operations'!$B668,"")</f>
        <v/>
      </c>
      <c r="F664" s="32" t="str">
        <f>IF(ISNUMBER($B664),IF('INPUT | Operations'!$B669&lt;Booster_BurnTime,1,IF('INPUT | Operations'!$B668&lt;=Booster_BurnTime,(Booster_BurnTime-'INPUT | Operations'!$B668)/('INPUT | Operations'!$B669-'INPUT | Operations'!$B668),0))*'INPUT | Operations'!$E668*NumberOfBoosters*NumberOfOps*$E664,"")</f>
        <v/>
      </c>
      <c r="G664" s="34" t="str">
        <f t="shared" si="101"/>
        <v/>
      </c>
      <c r="H664" s="27" t="str">
        <f t="shared" si="102"/>
        <v/>
      </c>
      <c r="I664" s="27" t="str">
        <f t="shared" si="103"/>
        <v/>
      </c>
      <c r="J664" s="27" t="str">
        <f t="shared" si="104"/>
        <v/>
      </c>
      <c r="K664" s="27" t="str">
        <f t="shared" si="105"/>
        <v/>
      </c>
      <c r="L664" s="27" t="str">
        <f t="shared" si="106"/>
        <v/>
      </c>
      <c r="M664" s="32" t="str">
        <f t="shared" si="107"/>
        <v/>
      </c>
      <c r="N664" s="27" t="str">
        <f t="shared" si="99"/>
        <v/>
      </c>
      <c r="O664" s="27" t="str">
        <f t="shared" si="99"/>
        <v/>
      </c>
      <c r="P664" s="27" t="str">
        <f t="shared" si="99"/>
        <v/>
      </c>
      <c r="Q664" s="27" t="str">
        <f t="shared" si="99"/>
        <v/>
      </c>
      <c r="R664" s="27" t="str">
        <f t="shared" si="99"/>
        <v/>
      </c>
      <c r="S664" s="27" t="str">
        <f t="shared" ref="N664:T701" si="108">IFERROR($F664*L664/1000,"")</f>
        <v/>
      </c>
      <c r="T664" s="32" t="str">
        <f t="shared" si="108"/>
        <v/>
      </c>
      <c r="U664" s="10"/>
    </row>
    <row r="665" spans="1:21" x14ac:dyDescent="0.25">
      <c r="A665" s="10"/>
      <c r="B665" s="4" t="str">
        <f>IF(ISBLANK('INPUT | Operations'!$B670),"",COUNT('INPUT | Operations'!$B$12:$B669))</f>
        <v/>
      </c>
      <c r="C665" s="27" t="str">
        <f>IF(ISNUMBER($B665),('INPUT | Operations'!$C669+'INPUT | Operations'!$C670)/2,"")</f>
        <v/>
      </c>
      <c r="D665" s="28" t="str">
        <f t="shared" si="100"/>
        <v/>
      </c>
      <c r="E665" s="26" t="str">
        <f>IF(ISNUMBER($B665),'INPUT | Operations'!$B670-'INPUT | Operations'!$B669,"")</f>
        <v/>
      </c>
      <c r="F665" s="32" t="str">
        <f>IF(ISNUMBER($B665),IF('INPUT | Operations'!$B670&lt;Booster_BurnTime,1,IF('INPUT | Operations'!$B669&lt;=Booster_BurnTime,(Booster_BurnTime-'INPUT | Operations'!$B669)/('INPUT | Operations'!$B670-'INPUT | Operations'!$B669),0))*'INPUT | Operations'!$E669*NumberOfBoosters*NumberOfOps*$E665,"")</f>
        <v/>
      </c>
      <c r="G665" s="34" t="str">
        <f t="shared" si="101"/>
        <v/>
      </c>
      <c r="H665" s="27" t="str">
        <f t="shared" si="102"/>
        <v/>
      </c>
      <c r="I665" s="27" t="str">
        <f t="shared" si="103"/>
        <v/>
      </c>
      <c r="J665" s="27" t="str">
        <f t="shared" si="104"/>
        <v/>
      </c>
      <c r="K665" s="27" t="str">
        <f t="shared" si="105"/>
        <v/>
      </c>
      <c r="L665" s="27" t="str">
        <f t="shared" si="106"/>
        <v/>
      </c>
      <c r="M665" s="32" t="str">
        <f t="shared" si="107"/>
        <v/>
      </c>
      <c r="N665" s="27" t="str">
        <f t="shared" si="108"/>
        <v/>
      </c>
      <c r="O665" s="27" t="str">
        <f t="shared" si="108"/>
        <v/>
      </c>
      <c r="P665" s="27" t="str">
        <f t="shared" si="108"/>
        <v/>
      </c>
      <c r="Q665" s="27" t="str">
        <f t="shared" si="108"/>
        <v/>
      </c>
      <c r="R665" s="27" t="str">
        <f t="shared" si="108"/>
        <v/>
      </c>
      <c r="S665" s="27" t="str">
        <f t="shared" si="108"/>
        <v/>
      </c>
      <c r="T665" s="32" t="str">
        <f t="shared" si="108"/>
        <v/>
      </c>
      <c r="U665" s="10"/>
    </row>
    <row r="666" spans="1:21" x14ac:dyDescent="0.25">
      <c r="A666" s="10"/>
      <c r="B666" s="4" t="str">
        <f>IF(ISBLANK('INPUT | Operations'!$B671),"",COUNT('INPUT | Operations'!$B$12:$B670))</f>
        <v/>
      </c>
      <c r="C666" s="27" t="str">
        <f>IF(ISNUMBER($B666),('INPUT | Operations'!$C670+'INPUT | Operations'!$C671)/2,"")</f>
        <v/>
      </c>
      <c r="D666" s="28" t="str">
        <f t="shared" si="100"/>
        <v/>
      </c>
      <c r="E666" s="26" t="str">
        <f>IF(ISNUMBER($B666),'INPUT | Operations'!$B671-'INPUT | Operations'!$B670,"")</f>
        <v/>
      </c>
      <c r="F666" s="32" t="str">
        <f>IF(ISNUMBER($B666),IF('INPUT | Operations'!$B671&lt;Booster_BurnTime,1,IF('INPUT | Operations'!$B670&lt;=Booster_BurnTime,(Booster_BurnTime-'INPUT | Operations'!$B670)/('INPUT | Operations'!$B671-'INPUT | Operations'!$B670),0))*'INPUT | Operations'!$E670*NumberOfBoosters*NumberOfOps*$E666,"")</f>
        <v/>
      </c>
      <c r="G666" s="34" t="str">
        <f t="shared" si="101"/>
        <v/>
      </c>
      <c r="H666" s="27" t="str">
        <f t="shared" si="102"/>
        <v/>
      </c>
      <c r="I666" s="27" t="str">
        <f t="shared" si="103"/>
        <v/>
      </c>
      <c r="J666" s="27" t="str">
        <f t="shared" si="104"/>
        <v/>
      </c>
      <c r="K666" s="27" t="str">
        <f t="shared" si="105"/>
        <v/>
      </c>
      <c r="L666" s="27" t="str">
        <f t="shared" si="106"/>
        <v/>
      </c>
      <c r="M666" s="32" t="str">
        <f t="shared" si="107"/>
        <v/>
      </c>
      <c r="N666" s="27" t="str">
        <f t="shared" si="108"/>
        <v/>
      </c>
      <c r="O666" s="27" t="str">
        <f t="shared" si="108"/>
        <v/>
      </c>
      <c r="P666" s="27" t="str">
        <f t="shared" si="108"/>
        <v/>
      </c>
      <c r="Q666" s="27" t="str">
        <f t="shared" si="108"/>
        <v/>
      </c>
      <c r="R666" s="27" t="str">
        <f t="shared" si="108"/>
        <v/>
      </c>
      <c r="S666" s="27" t="str">
        <f t="shared" si="108"/>
        <v/>
      </c>
      <c r="T666" s="32" t="str">
        <f t="shared" si="108"/>
        <v/>
      </c>
      <c r="U666" s="10"/>
    </row>
    <row r="667" spans="1:21" x14ac:dyDescent="0.25">
      <c r="A667" s="10"/>
      <c r="B667" s="4" t="str">
        <f>IF(ISBLANK('INPUT | Operations'!$B672),"",COUNT('INPUT | Operations'!$B$12:$B671))</f>
        <v/>
      </c>
      <c r="C667" s="27" t="str">
        <f>IF(ISNUMBER($B667),('INPUT | Operations'!$C671+'INPUT | Operations'!$C672)/2,"")</f>
        <v/>
      </c>
      <c r="D667" s="28" t="str">
        <f t="shared" si="100"/>
        <v/>
      </c>
      <c r="E667" s="26" t="str">
        <f>IF(ISNUMBER($B667),'INPUT | Operations'!$B672-'INPUT | Operations'!$B671,"")</f>
        <v/>
      </c>
      <c r="F667" s="32" t="str">
        <f>IF(ISNUMBER($B667),IF('INPUT | Operations'!$B672&lt;Booster_BurnTime,1,IF('INPUT | Operations'!$B671&lt;=Booster_BurnTime,(Booster_BurnTime-'INPUT | Operations'!$B671)/('INPUT | Operations'!$B672-'INPUT | Operations'!$B671),0))*'INPUT | Operations'!$E671*NumberOfBoosters*NumberOfOps*$E667,"")</f>
        <v/>
      </c>
      <c r="G667" s="34" t="str">
        <f t="shared" si="101"/>
        <v/>
      </c>
      <c r="H667" s="27" t="str">
        <f t="shared" si="102"/>
        <v/>
      </c>
      <c r="I667" s="27" t="str">
        <f t="shared" si="103"/>
        <v/>
      </c>
      <c r="J667" s="27" t="str">
        <f t="shared" si="104"/>
        <v/>
      </c>
      <c r="K667" s="27" t="str">
        <f t="shared" si="105"/>
        <v/>
      </c>
      <c r="L667" s="27" t="str">
        <f t="shared" si="106"/>
        <v/>
      </c>
      <c r="M667" s="32" t="str">
        <f t="shared" si="107"/>
        <v/>
      </c>
      <c r="N667" s="27" t="str">
        <f t="shared" si="108"/>
        <v/>
      </c>
      <c r="O667" s="27" t="str">
        <f t="shared" si="108"/>
        <v/>
      </c>
      <c r="P667" s="27" t="str">
        <f t="shared" si="108"/>
        <v/>
      </c>
      <c r="Q667" s="27" t="str">
        <f t="shared" si="108"/>
        <v/>
      </c>
      <c r="R667" s="27" t="str">
        <f t="shared" si="108"/>
        <v/>
      </c>
      <c r="S667" s="27" t="str">
        <f t="shared" si="108"/>
        <v/>
      </c>
      <c r="T667" s="32" t="str">
        <f t="shared" si="108"/>
        <v/>
      </c>
      <c r="U667" s="10"/>
    </row>
    <row r="668" spans="1:21" x14ac:dyDescent="0.25">
      <c r="A668" s="10"/>
      <c r="B668" s="4" t="str">
        <f>IF(ISBLANK('INPUT | Operations'!$B673),"",COUNT('INPUT | Operations'!$B$12:$B672))</f>
        <v/>
      </c>
      <c r="C668" s="27" t="str">
        <f>IF(ISNUMBER($B668),('INPUT | Operations'!$C672+'INPUT | Operations'!$C673)/2,"")</f>
        <v/>
      </c>
      <c r="D668" s="28" t="str">
        <f t="shared" si="100"/>
        <v/>
      </c>
      <c r="E668" s="26" t="str">
        <f>IF(ISNUMBER($B668),'INPUT | Operations'!$B673-'INPUT | Operations'!$B672,"")</f>
        <v/>
      </c>
      <c r="F668" s="32" t="str">
        <f>IF(ISNUMBER($B668),IF('INPUT | Operations'!$B673&lt;Booster_BurnTime,1,IF('INPUT | Operations'!$B672&lt;=Booster_BurnTime,(Booster_BurnTime-'INPUT | Operations'!$B672)/('INPUT | Operations'!$B673-'INPUT | Operations'!$B672),0))*'INPUT | Operations'!$E672*NumberOfBoosters*NumberOfOps*$E668,"")</f>
        <v/>
      </c>
      <c r="G668" s="34" t="str">
        <f t="shared" si="101"/>
        <v/>
      </c>
      <c r="H668" s="27" t="str">
        <f t="shared" si="102"/>
        <v/>
      </c>
      <c r="I668" s="27" t="str">
        <f t="shared" si="103"/>
        <v/>
      </c>
      <c r="J668" s="27" t="str">
        <f t="shared" si="104"/>
        <v/>
      </c>
      <c r="K668" s="27" t="str">
        <f t="shared" si="105"/>
        <v/>
      </c>
      <c r="L668" s="27" t="str">
        <f t="shared" si="106"/>
        <v/>
      </c>
      <c r="M668" s="32" t="str">
        <f t="shared" si="107"/>
        <v/>
      </c>
      <c r="N668" s="27" t="str">
        <f t="shared" si="108"/>
        <v/>
      </c>
      <c r="O668" s="27" t="str">
        <f t="shared" si="108"/>
        <v/>
      </c>
      <c r="P668" s="27" t="str">
        <f t="shared" si="108"/>
        <v/>
      </c>
      <c r="Q668" s="27" t="str">
        <f t="shared" si="108"/>
        <v/>
      </c>
      <c r="R668" s="27" t="str">
        <f t="shared" si="108"/>
        <v/>
      </c>
      <c r="S668" s="27" t="str">
        <f t="shared" si="108"/>
        <v/>
      </c>
      <c r="T668" s="32" t="str">
        <f t="shared" si="108"/>
        <v/>
      </c>
      <c r="U668" s="10"/>
    </row>
    <row r="669" spans="1:21" x14ac:dyDescent="0.25">
      <c r="A669" s="10"/>
      <c r="B669" s="4" t="str">
        <f>IF(ISBLANK('INPUT | Operations'!$B674),"",COUNT('INPUT | Operations'!$B$12:$B673))</f>
        <v/>
      </c>
      <c r="C669" s="27" t="str">
        <f>IF(ISNUMBER($B669),('INPUT | Operations'!$C673+'INPUT | Operations'!$C674)/2,"")</f>
        <v/>
      </c>
      <c r="D669" s="28" t="str">
        <f t="shared" si="100"/>
        <v/>
      </c>
      <c r="E669" s="26" t="str">
        <f>IF(ISNUMBER($B669),'INPUT | Operations'!$B674-'INPUT | Operations'!$B673,"")</f>
        <v/>
      </c>
      <c r="F669" s="32" t="str">
        <f>IF(ISNUMBER($B669),IF('INPUT | Operations'!$B674&lt;Booster_BurnTime,1,IF('INPUT | Operations'!$B673&lt;=Booster_BurnTime,(Booster_BurnTime-'INPUT | Operations'!$B673)/('INPUT | Operations'!$B674-'INPUT | Operations'!$B673),0))*'INPUT | Operations'!$E673*NumberOfBoosters*NumberOfOps*$E669,"")</f>
        <v/>
      </c>
      <c r="G669" s="34" t="str">
        <f t="shared" si="101"/>
        <v/>
      </c>
      <c r="H669" s="27" t="str">
        <f t="shared" si="102"/>
        <v/>
      </c>
      <c r="I669" s="27" t="str">
        <f t="shared" si="103"/>
        <v/>
      </c>
      <c r="J669" s="27" t="str">
        <f t="shared" si="104"/>
        <v/>
      </c>
      <c r="K669" s="27" t="str">
        <f t="shared" si="105"/>
        <v/>
      </c>
      <c r="L669" s="27" t="str">
        <f t="shared" si="106"/>
        <v/>
      </c>
      <c r="M669" s="32" t="str">
        <f t="shared" si="107"/>
        <v/>
      </c>
      <c r="N669" s="27" t="str">
        <f t="shared" si="108"/>
        <v/>
      </c>
      <c r="O669" s="27" t="str">
        <f t="shared" si="108"/>
        <v/>
      </c>
      <c r="P669" s="27" t="str">
        <f t="shared" si="108"/>
        <v/>
      </c>
      <c r="Q669" s="27" t="str">
        <f t="shared" si="108"/>
        <v/>
      </c>
      <c r="R669" s="27" t="str">
        <f t="shared" si="108"/>
        <v/>
      </c>
      <c r="S669" s="27" t="str">
        <f t="shared" si="108"/>
        <v/>
      </c>
      <c r="T669" s="32" t="str">
        <f t="shared" si="108"/>
        <v/>
      </c>
      <c r="U669" s="10"/>
    </row>
    <row r="670" spans="1:21" x14ac:dyDescent="0.25">
      <c r="A670" s="10"/>
      <c r="B670" s="4" t="str">
        <f>IF(ISBLANK('INPUT | Operations'!$B675),"",COUNT('INPUT | Operations'!$B$12:$B674))</f>
        <v/>
      </c>
      <c r="C670" s="27" t="str">
        <f>IF(ISNUMBER($B670),('INPUT | Operations'!$C674+'INPUT | Operations'!$C675)/2,"")</f>
        <v/>
      </c>
      <c r="D670" s="28" t="str">
        <f t="shared" si="100"/>
        <v/>
      </c>
      <c r="E670" s="26" t="str">
        <f>IF(ISNUMBER($B670),'INPUT | Operations'!$B675-'INPUT | Operations'!$B674,"")</f>
        <v/>
      </c>
      <c r="F670" s="32" t="str">
        <f>IF(ISNUMBER($B670),IF('INPUT | Operations'!$B675&lt;Booster_BurnTime,1,IF('INPUT | Operations'!$B674&lt;=Booster_BurnTime,(Booster_BurnTime-'INPUT | Operations'!$B674)/('INPUT | Operations'!$B675-'INPUT | Operations'!$B674),0))*'INPUT | Operations'!$E674*NumberOfBoosters*NumberOfOps*$E670,"")</f>
        <v/>
      </c>
      <c r="G670" s="34" t="str">
        <f t="shared" si="101"/>
        <v/>
      </c>
      <c r="H670" s="27" t="str">
        <f t="shared" si="102"/>
        <v/>
      </c>
      <c r="I670" s="27" t="str">
        <f t="shared" si="103"/>
        <v/>
      </c>
      <c r="J670" s="27" t="str">
        <f t="shared" si="104"/>
        <v/>
      </c>
      <c r="K670" s="27" t="str">
        <f t="shared" si="105"/>
        <v/>
      </c>
      <c r="L670" s="27" t="str">
        <f t="shared" si="106"/>
        <v/>
      </c>
      <c r="M670" s="32" t="str">
        <f t="shared" si="107"/>
        <v/>
      </c>
      <c r="N670" s="27" t="str">
        <f t="shared" si="108"/>
        <v/>
      </c>
      <c r="O670" s="27" t="str">
        <f t="shared" si="108"/>
        <v/>
      </c>
      <c r="P670" s="27" t="str">
        <f t="shared" si="108"/>
        <v/>
      </c>
      <c r="Q670" s="27" t="str">
        <f t="shared" si="108"/>
        <v/>
      </c>
      <c r="R670" s="27" t="str">
        <f t="shared" si="108"/>
        <v/>
      </c>
      <c r="S670" s="27" t="str">
        <f t="shared" si="108"/>
        <v/>
      </c>
      <c r="T670" s="32" t="str">
        <f t="shared" si="108"/>
        <v/>
      </c>
      <c r="U670" s="10"/>
    </row>
    <row r="671" spans="1:21" x14ac:dyDescent="0.25">
      <c r="A671" s="10"/>
      <c r="B671" s="4" t="str">
        <f>IF(ISBLANK('INPUT | Operations'!$B676),"",COUNT('INPUT | Operations'!$B$12:$B675))</f>
        <v/>
      </c>
      <c r="C671" s="27" t="str">
        <f>IF(ISNUMBER($B671),('INPUT | Operations'!$C675+'INPUT | Operations'!$C676)/2,"")</f>
        <v/>
      </c>
      <c r="D671" s="28" t="str">
        <f t="shared" si="100"/>
        <v/>
      </c>
      <c r="E671" s="26" t="str">
        <f>IF(ISNUMBER($B671),'INPUT | Operations'!$B676-'INPUT | Operations'!$B675,"")</f>
        <v/>
      </c>
      <c r="F671" s="32" t="str">
        <f>IF(ISNUMBER($B671),IF('INPUT | Operations'!$B676&lt;Booster_BurnTime,1,IF('INPUT | Operations'!$B675&lt;=Booster_BurnTime,(Booster_BurnTime-'INPUT | Operations'!$B675)/('INPUT | Operations'!$B676-'INPUT | Operations'!$B675),0))*'INPUT | Operations'!$E675*NumberOfBoosters*NumberOfOps*$E671,"")</f>
        <v/>
      </c>
      <c r="G671" s="34" t="str">
        <f t="shared" si="101"/>
        <v/>
      </c>
      <c r="H671" s="27" t="str">
        <f t="shared" si="102"/>
        <v/>
      </c>
      <c r="I671" s="27" t="str">
        <f t="shared" si="103"/>
        <v/>
      </c>
      <c r="J671" s="27" t="str">
        <f t="shared" si="104"/>
        <v/>
      </c>
      <c r="K671" s="27" t="str">
        <f t="shared" si="105"/>
        <v/>
      </c>
      <c r="L671" s="27" t="str">
        <f t="shared" si="106"/>
        <v/>
      </c>
      <c r="M671" s="32" t="str">
        <f t="shared" si="107"/>
        <v/>
      </c>
      <c r="N671" s="27" t="str">
        <f t="shared" si="108"/>
        <v/>
      </c>
      <c r="O671" s="27" t="str">
        <f t="shared" si="108"/>
        <v/>
      </c>
      <c r="P671" s="27" t="str">
        <f t="shared" si="108"/>
        <v/>
      </c>
      <c r="Q671" s="27" t="str">
        <f t="shared" si="108"/>
        <v/>
      </c>
      <c r="R671" s="27" t="str">
        <f t="shared" si="108"/>
        <v/>
      </c>
      <c r="S671" s="27" t="str">
        <f t="shared" si="108"/>
        <v/>
      </c>
      <c r="T671" s="32" t="str">
        <f t="shared" si="108"/>
        <v/>
      </c>
      <c r="U671" s="10"/>
    </row>
    <row r="672" spans="1:21" x14ac:dyDescent="0.25">
      <c r="A672" s="10"/>
      <c r="B672" s="4" t="str">
        <f>IF(ISBLANK('INPUT | Operations'!$B677),"",COUNT('INPUT | Operations'!$B$12:$B676))</f>
        <v/>
      </c>
      <c r="C672" s="27" t="str">
        <f>IF(ISNUMBER($B672),('INPUT | Operations'!$C676+'INPUT | Operations'!$C677)/2,"")</f>
        <v/>
      </c>
      <c r="D672" s="28" t="str">
        <f t="shared" si="100"/>
        <v/>
      </c>
      <c r="E672" s="26" t="str">
        <f>IF(ISNUMBER($B672),'INPUT | Operations'!$B677-'INPUT | Operations'!$B676,"")</f>
        <v/>
      </c>
      <c r="F672" s="32" t="str">
        <f>IF(ISNUMBER($B672),IF('INPUT | Operations'!$B677&lt;Booster_BurnTime,1,IF('INPUT | Operations'!$B676&lt;=Booster_BurnTime,(Booster_BurnTime-'INPUT | Operations'!$B676)/('INPUT | Operations'!$B677-'INPUT | Operations'!$B676),0))*'INPUT | Operations'!$E676*NumberOfBoosters*NumberOfOps*$E672,"")</f>
        <v/>
      </c>
      <c r="G672" s="34" t="str">
        <f t="shared" si="101"/>
        <v/>
      </c>
      <c r="H672" s="27" t="str">
        <f t="shared" si="102"/>
        <v/>
      </c>
      <c r="I672" s="27" t="str">
        <f t="shared" si="103"/>
        <v/>
      </c>
      <c r="J672" s="27" t="str">
        <f t="shared" si="104"/>
        <v/>
      </c>
      <c r="K672" s="27" t="str">
        <f t="shared" si="105"/>
        <v/>
      </c>
      <c r="L672" s="27" t="str">
        <f t="shared" si="106"/>
        <v/>
      </c>
      <c r="M672" s="32" t="str">
        <f t="shared" si="107"/>
        <v/>
      </c>
      <c r="N672" s="27" t="str">
        <f t="shared" si="108"/>
        <v/>
      </c>
      <c r="O672" s="27" t="str">
        <f t="shared" si="108"/>
        <v/>
      </c>
      <c r="P672" s="27" t="str">
        <f t="shared" si="108"/>
        <v/>
      </c>
      <c r="Q672" s="27" t="str">
        <f t="shared" si="108"/>
        <v/>
      </c>
      <c r="R672" s="27" t="str">
        <f t="shared" si="108"/>
        <v/>
      </c>
      <c r="S672" s="27" t="str">
        <f t="shared" si="108"/>
        <v/>
      </c>
      <c r="T672" s="32" t="str">
        <f t="shared" si="108"/>
        <v/>
      </c>
      <c r="U672" s="10"/>
    </row>
    <row r="673" spans="1:21" x14ac:dyDescent="0.25">
      <c r="A673" s="10"/>
      <c r="B673" s="4" t="str">
        <f>IF(ISBLANK('INPUT | Operations'!$B678),"",COUNT('INPUT | Operations'!$B$12:$B677))</f>
        <v/>
      </c>
      <c r="C673" s="27" t="str">
        <f>IF(ISNUMBER($B673),('INPUT | Operations'!$C677+'INPUT | Operations'!$C678)/2,"")</f>
        <v/>
      </c>
      <c r="D673" s="28" t="str">
        <f t="shared" si="100"/>
        <v/>
      </c>
      <c r="E673" s="26" t="str">
        <f>IF(ISNUMBER($B673),'INPUT | Operations'!$B678-'INPUT | Operations'!$B677,"")</f>
        <v/>
      </c>
      <c r="F673" s="32" t="str">
        <f>IF(ISNUMBER($B673),IF('INPUT | Operations'!$B678&lt;Booster_BurnTime,1,IF('INPUT | Operations'!$B677&lt;=Booster_BurnTime,(Booster_BurnTime-'INPUT | Operations'!$B677)/('INPUT | Operations'!$B678-'INPUT | Operations'!$B677),0))*'INPUT | Operations'!$E677*NumberOfBoosters*NumberOfOps*$E673,"")</f>
        <v/>
      </c>
      <c r="G673" s="34" t="str">
        <f t="shared" si="101"/>
        <v/>
      </c>
      <c r="H673" s="27" t="str">
        <f t="shared" si="102"/>
        <v/>
      </c>
      <c r="I673" s="27" t="str">
        <f t="shared" si="103"/>
        <v/>
      </c>
      <c r="J673" s="27" t="str">
        <f t="shared" si="104"/>
        <v/>
      </c>
      <c r="K673" s="27" t="str">
        <f t="shared" si="105"/>
        <v/>
      </c>
      <c r="L673" s="27" t="str">
        <f t="shared" si="106"/>
        <v/>
      </c>
      <c r="M673" s="32" t="str">
        <f t="shared" si="107"/>
        <v/>
      </c>
      <c r="N673" s="27" t="str">
        <f t="shared" si="108"/>
        <v/>
      </c>
      <c r="O673" s="27" t="str">
        <f t="shared" si="108"/>
        <v/>
      </c>
      <c r="P673" s="27" t="str">
        <f t="shared" si="108"/>
        <v/>
      </c>
      <c r="Q673" s="27" t="str">
        <f t="shared" si="108"/>
        <v/>
      </c>
      <c r="R673" s="27" t="str">
        <f t="shared" si="108"/>
        <v/>
      </c>
      <c r="S673" s="27" t="str">
        <f t="shared" si="108"/>
        <v/>
      </c>
      <c r="T673" s="32" t="str">
        <f t="shared" si="108"/>
        <v/>
      </c>
      <c r="U673" s="10"/>
    </row>
    <row r="674" spans="1:21" x14ac:dyDescent="0.25">
      <c r="A674" s="10"/>
      <c r="B674" s="4" t="str">
        <f>IF(ISBLANK('INPUT | Operations'!$B679),"",COUNT('INPUT | Operations'!$B$12:$B678))</f>
        <v/>
      </c>
      <c r="C674" s="27" t="str">
        <f>IF(ISNUMBER($B674),('INPUT | Operations'!$C678+'INPUT | Operations'!$C679)/2,"")</f>
        <v/>
      </c>
      <c r="D674" s="28" t="str">
        <f t="shared" si="100"/>
        <v/>
      </c>
      <c r="E674" s="26" t="str">
        <f>IF(ISNUMBER($B674),'INPUT | Operations'!$B679-'INPUT | Operations'!$B678,"")</f>
        <v/>
      </c>
      <c r="F674" s="32" t="str">
        <f>IF(ISNUMBER($B674),IF('INPUT | Operations'!$B679&lt;Booster_BurnTime,1,IF('INPUT | Operations'!$B678&lt;=Booster_BurnTime,(Booster_BurnTime-'INPUT | Operations'!$B678)/('INPUT | Operations'!$B679-'INPUT | Operations'!$B678),0))*'INPUT | Operations'!$E678*NumberOfBoosters*NumberOfOps*$E674,"")</f>
        <v/>
      </c>
      <c r="G674" s="34" t="str">
        <f t="shared" si="101"/>
        <v/>
      </c>
      <c r="H674" s="27" t="str">
        <f t="shared" si="102"/>
        <v/>
      </c>
      <c r="I674" s="27" t="str">
        <f t="shared" si="103"/>
        <v/>
      </c>
      <c r="J674" s="27" t="str">
        <f t="shared" si="104"/>
        <v/>
      </c>
      <c r="K674" s="27" t="str">
        <f t="shared" si="105"/>
        <v/>
      </c>
      <c r="L674" s="27" t="str">
        <f t="shared" si="106"/>
        <v/>
      </c>
      <c r="M674" s="32" t="str">
        <f t="shared" si="107"/>
        <v/>
      </c>
      <c r="N674" s="27" t="str">
        <f t="shared" si="108"/>
        <v/>
      </c>
      <c r="O674" s="27" t="str">
        <f t="shared" si="108"/>
        <v/>
      </c>
      <c r="P674" s="27" t="str">
        <f t="shared" si="108"/>
        <v/>
      </c>
      <c r="Q674" s="27" t="str">
        <f t="shared" si="108"/>
        <v/>
      </c>
      <c r="R674" s="27" t="str">
        <f t="shared" si="108"/>
        <v/>
      </c>
      <c r="S674" s="27" t="str">
        <f t="shared" si="108"/>
        <v/>
      </c>
      <c r="T674" s="32" t="str">
        <f t="shared" si="108"/>
        <v/>
      </c>
      <c r="U674" s="10"/>
    </row>
    <row r="675" spans="1:21" x14ac:dyDescent="0.25">
      <c r="A675" s="10"/>
      <c r="B675" s="4" t="str">
        <f>IF(ISBLANK('INPUT | Operations'!$B680),"",COUNT('INPUT | Operations'!$B$12:$B679))</f>
        <v/>
      </c>
      <c r="C675" s="27" t="str">
        <f>IF(ISNUMBER($B675),('INPUT | Operations'!$C679+'INPUT | Operations'!$C680)/2,"")</f>
        <v/>
      </c>
      <c r="D675" s="28" t="str">
        <f t="shared" si="100"/>
        <v/>
      </c>
      <c r="E675" s="26" t="str">
        <f>IF(ISNUMBER($B675),'INPUT | Operations'!$B680-'INPUT | Operations'!$B679,"")</f>
        <v/>
      </c>
      <c r="F675" s="32" t="str">
        <f>IF(ISNUMBER($B675),IF('INPUT | Operations'!$B680&lt;Booster_BurnTime,1,IF('INPUT | Operations'!$B679&lt;=Booster_BurnTime,(Booster_BurnTime-'INPUT | Operations'!$B679)/('INPUT | Operations'!$B680-'INPUT | Operations'!$B679),0))*'INPUT | Operations'!$E679*NumberOfBoosters*NumberOfOps*$E675,"")</f>
        <v/>
      </c>
      <c r="G675" s="34" t="str">
        <f t="shared" si="101"/>
        <v/>
      </c>
      <c r="H675" s="27" t="str">
        <f t="shared" si="102"/>
        <v/>
      </c>
      <c r="I675" s="27" t="str">
        <f t="shared" si="103"/>
        <v/>
      </c>
      <c r="J675" s="27" t="str">
        <f t="shared" si="104"/>
        <v/>
      </c>
      <c r="K675" s="27" t="str">
        <f t="shared" si="105"/>
        <v/>
      </c>
      <c r="L675" s="27" t="str">
        <f t="shared" si="106"/>
        <v/>
      </c>
      <c r="M675" s="32" t="str">
        <f t="shared" si="107"/>
        <v/>
      </c>
      <c r="N675" s="27" t="str">
        <f t="shared" si="108"/>
        <v/>
      </c>
      <c r="O675" s="27" t="str">
        <f t="shared" si="108"/>
        <v/>
      </c>
      <c r="P675" s="27" t="str">
        <f t="shared" si="108"/>
        <v/>
      </c>
      <c r="Q675" s="27" t="str">
        <f t="shared" si="108"/>
        <v/>
      </c>
      <c r="R675" s="27" t="str">
        <f t="shared" si="108"/>
        <v/>
      </c>
      <c r="S675" s="27" t="str">
        <f t="shared" si="108"/>
        <v/>
      </c>
      <c r="T675" s="32" t="str">
        <f t="shared" si="108"/>
        <v/>
      </c>
      <c r="U675" s="10"/>
    </row>
    <row r="676" spans="1:21" x14ac:dyDescent="0.25">
      <c r="A676" s="10"/>
      <c r="B676" s="4" t="str">
        <f>IF(ISBLANK('INPUT | Operations'!$B681),"",COUNT('INPUT | Operations'!$B$12:$B680))</f>
        <v/>
      </c>
      <c r="C676" s="27" t="str">
        <f>IF(ISNUMBER($B676),('INPUT | Operations'!$C680+'INPUT | Operations'!$C681)/2,"")</f>
        <v/>
      </c>
      <c r="D676" s="28" t="str">
        <f t="shared" si="100"/>
        <v/>
      </c>
      <c r="E676" s="26" t="str">
        <f>IF(ISNUMBER($B676),'INPUT | Operations'!$B681-'INPUT | Operations'!$B680,"")</f>
        <v/>
      </c>
      <c r="F676" s="32" t="str">
        <f>IF(ISNUMBER($B676),IF('INPUT | Operations'!$B681&lt;Booster_BurnTime,1,IF('INPUT | Operations'!$B680&lt;=Booster_BurnTime,(Booster_BurnTime-'INPUT | Operations'!$B680)/('INPUT | Operations'!$B681-'INPUT | Operations'!$B680),0))*'INPUT | Operations'!$E680*NumberOfBoosters*NumberOfOps*$E676,"")</f>
        <v/>
      </c>
      <c r="G676" s="34" t="str">
        <f t="shared" si="101"/>
        <v/>
      </c>
      <c r="H676" s="27" t="str">
        <f t="shared" si="102"/>
        <v/>
      </c>
      <c r="I676" s="27" t="str">
        <f t="shared" si="103"/>
        <v/>
      </c>
      <c r="J676" s="27" t="str">
        <f t="shared" si="104"/>
        <v/>
      </c>
      <c r="K676" s="27" t="str">
        <f t="shared" si="105"/>
        <v/>
      </c>
      <c r="L676" s="27" t="str">
        <f t="shared" si="106"/>
        <v/>
      </c>
      <c r="M676" s="32" t="str">
        <f t="shared" si="107"/>
        <v/>
      </c>
      <c r="N676" s="27" t="str">
        <f t="shared" si="108"/>
        <v/>
      </c>
      <c r="O676" s="27" t="str">
        <f t="shared" si="108"/>
        <v/>
      </c>
      <c r="P676" s="27" t="str">
        <f t="shared" si="108"/>
        <v/>
      </c>
      <c r="Q676" s="27" t="str">
        <f t="shared" si="108"/>
        <v/>
      </c>
      <c r="R676" s="27" t="str">
        <f t="shared" si="108"/>
        <v/>
      </c>
      <c r="S676" s="27" t="str">
        <f t="shared" si="108"/>
        <v/>
      </c>
      <c r="T676" s="32" t="str">
        <f t="shared" si="108"/>
        <v/>
      </c>
      <c r="U676" s="10"/>
    </row>
    <row r="677" spans="1:21" x14ac:dyDescent="0.25">
      <c r="A677" s="10"/>
      <c r="B677" s="4" t="str">
        <f>IF(ISBLANK('INPUT | Operations'!$B682),"",COUNT('INPUT | Operations'!$B$12:$B681))</f>
        <v/>
      </c>
      <c r="C677" s="27" t="str">
        <f>IF(ISNUMBER($B677),('INPUT | Operations'!$C681+'INPUT | Operations'!$C682)/2,"")</f>
        <v/>
      </c>
      <c r="D677" s="28" t="str">
        <f t="shared" si="100"/>
        <v/>
      </c>
      <c r="E677" s="26" t="str">
        <f>IF(ISNUMBER($B677),'INPUT | Operations'!$B682-'INPUT | Operations'!$B681,"")</f>
        <v/>
      </c>
      <c r="F677" s="32" t="str">
        <f>IF(ISNUMBER($B677),IF('INPUT | Operations'!$B682&lt;Booster_BurnTime,1,IF('INPUT | Operations'!$B681&lt;=Booster_BurnTime,(Booster_BurnTime-'INPUT | Operations'!$B681)/('INPUT | Operations'!$B682-'INPUT | Operations'!$B681),0))*'INPUT | Operations'!$E681*NumberOfBoosters*NumberOfOps*$E677,"")</f>
        <v/>
      </c>
      <c r="G677" s="34" t="str">
        <f t="shared" si="101"/>
        <v/>
      </c>
      <c r="H677" s="27" t="str">
        <f t="shared" si="102"/>
        <v/>
      </c>
      <c r="I677" s="27" t="str">
        <f t="shared" si="103"/>
        <v/>
      </c>
      <c r="J677" s="27" t="str">
        <f t="shared" si="104"/>
        <v/>
      </c>
      <c r="K677" s="27" t="str">
        <f t="shared" si="105"/>
        <v/>
      </c>
      <c r="L677" s="27" t="str">
        <f t="shared" si="106"/>
        <v/>
      </c>
      <c r="M677" s="32" t="str">
        <f t="shared" si="107"/>
        <v/>
      </c>
      <c r="N677" s="27" t="str">
        <f t="shared" si="108"/>
        <v/>
      </c>
      <c r="O677" s="27" t="str">
        <f t="shared" si="108"/>
        <v/>
      </c>
      <c r="P677" s="27" t="str">
        <f t="shared" si="108"/>
        <v/>
      </c>
      <c r="Q677" s="27" t="str">
        <f t="shared" si="108"/>
        <v/>
      </c>
      <c r="R677" s="27" t="str">
        <f t="shared" si="108"/>
        <v/>
      </c>
      <c r="S677" s="27" t="str">
        <f t="shared" si="108"/>
        <v/>
      </c>
      <c r="T677" s="32" t="str">
        <f t="shared" si="108"/>
        <v/>
      </c>
      <c r="U677" s="10"/>
    </row>
    <row r="678" spans="1:21" x14ac:dyDescent="0.25">
      <c r="A678" s="10"/>
      <c r="B678" s="4" t="str">
        <f>IF(ISBLANK('INPUT | Operations'!$B683),"",COUNT('INPUT | Operations'!$B$12:$B682))</f>
        <v/>
      </c>
      <c r="C678" s="27" t="str">
        <f>IF(ISNUMBER($B678),('INPUT | Operations'!$C682+'INPUT | Operations'!$C683)/2,"")</f>
        <v/>
      </c>
      <c r="D678" s="28" t="str">
        <f t="shared" si="100"/>
        <v/>
      </c>
      <c r="E678" s="26" t="str">
        <f>IF(ISNUMBER($B678),'INPUT | Operations'!$B683-'INPUT | Operations'!$B682,"")</f>
        <v/>
      </c>
      <c r="F678" s="32" t="str">
        <f>IF(ISNUMBER($B678),IF('INPUT | Operations'!$B683&lt;Booster_BurnTime,1,IF('INPUT | Operations'!$B682&lt;=Booster_BurnTime,(Booster_BurnTime-'INPUT | Operations'!$B682)/('INPUT | Operations'!$B683-'INPUT | Operations'!$B682),0))*'INPUT | Operations'!$E682*NumberOfBoosters*NumberOfOps*$E678,"")</f>
        <v/>
      </c>
      <c r="G678" s="34" t="str">
        <f t="shared" si="101"/>
        <v/>
      </c>
      <c r="H678" s="27" t="str">
        <f t="shared" si="102"/>
        <v/>
      </c>
      <c r="I678" s="27" t="str">
        <f t="shared" si="103"/>
        <v/>
      </c>
      <c r="J678" s="27" t="str">
        <f t="shared" si="104"/>
        <v/>
      </c>
      <c r="K678" s="27" t="str">
        <f t="shared" si="105"/>
        <v/>
      </c>
      <c r="L678" s="27" t="str">
        <f t="shared" si="106"/>
        <v/>
      </c>
      <c r="M678" s="32" t="str">
        <f t="shared" si="107"/>
        <v/>
      </c>
      <c r="N678" s="27" t="str">
        <f t="shared" si="108"/>
        <v/>
      </c>
      <c r="O678" s="27" t="str">
        <f t="shared" si="108"/>
        <v/>
      </c>
      <c r="P678" s="27" t="str">
        <f t="shared" si="108"/>
        <v/>
      </c>
      <c r="Q678" s="27" t="str">
        <f t="shared" si="108"/>
        <v/>
      </c>
      <c r="R678" s="27" t="str">
        <f t="shared" si="108"/>
        <v/>
      </c>
      <c r="S678" s="27" t="str">
        <f t="shared" si="108"/>
        <v/>
      </c>
      <c r="T678" s="32" t="str">
        <f t="shared" si="108"/>
        <v/>
      </c>
      <c r="U678" s="10"/>
    </row>
    <row r="679" spans="1:21" x14ac:dyDescent="0.25">
      <c r="A679" s="10"/>
      <c r="B679" s="4" t="str">
        <f>IF(ISBLANK('INPUT | Operations'!$B684),"",COUNT('INPUT | Operations'!$B$12:$B683))</f>
        <v/>
      </c>
      <c r="C679" s="27" t="str">
        <f>IF(ISNUMBER($B679),('INPUT | Operations'!$C683+'INPUT | Operations'!$C684)/2,"")</f>
        <v/>
      </c>
      <c r="D679" s="28" t="str">
        <f t="shared" si="100"/>
        <v/>
      </c>
      <c r="E679" s="26" t="str">
        <f>IF(ISNUMBER($B679),'INPUT | Operations'!$B684-'INPUT | Operations'!$B683,"")</f>
        <v/>
      </c>
      <c r="F679" s="32" t="str">
        <f>IF(ISNUMBER($B679),IF('INPUT | Operations'!$B684&lt;Booster_BurnTime,1,IF('INPUT | Operations'!$B683&lt;=Booster_BurnTime,(Booster_BurnTime-'INPUT | Operations'!$B683)/('INPUT | Operations'!$B684-'INPUT | Operations'!$B683),0))*'INPUT | Operations'!$E683*NumberOfBoosters*NumberOfOps*$E679,"")</f>
        <v/>
      </c>
      <c r="G679" s="34" t="str">
        <f t="shared" si="101"/>
        <v/>
      </c>
      <c r="H679" s="27" t="str">
        <f t="shared" si="102"/>
        <v/>
      </c>
      <c r="I679" s="27" t="str">
        <f t="shared" si="103"/>
        <v/>
      </c>
      <c r="J679" s="27" t="str">
        <f t="shared" si="104"/>
        <v/>
      </c>
      <c r="K679" s="27" t="str">
        <f t="shared" si="105"/>
        <v/>
      </c>
      <c r="L679" s="27" t="str">
        <f t="shared" si="106"/>
        <v/>
      </c>
      <c r="M679" s="32" t="str">
        <f t="shared" si="107"/>
        <v/>
      </c>
      <c r="N679" s="27" t="str">
        <f t="shared" si="108"/>
        <v/>
      </c>
      <c r="O679" s="27" t="str">
        <f t="shared" si="108"/>
        <v/>
      </c>
      <c r="P679" s="27" t="str">
        <f t="shared" si="108"/>
        <v/>
      </c>
      <c r="Q679" s="27" t="str">
        <f t="shared" si="108"/>
        <v/>
      </c>
      <c r="R679" s="27" t="str">
        <f t="shared" si="108"/>
        <v/>
      </c>
      <c r="S679" s="27" t="str">
        <f t="shared" si="108"/>
        <v/>
      </c>
      <c r="T679" s="32" t="str">
        <f t="shared" si="108"/>
        <v/>
      </c>
      <c r="U679" s="10"/>
    </row>
    <row r="680" spans="1:21" x14ac:dyDescent="0.25">
      <c r="A680" s="10"/>
      <c r="B680" s="4" t="str">
        <f>IF(ISBLANK('INPUT | Operations'!$B685),"",COUNT('INPUT | Operations'!$B$12:$B684))</f>
        <v/>
      </c>
      <c r="C680" s="27" t="str">
        <f>IF(ISNUMBER($B680),('INPUT | Operations'!$C684+'INPUT | Operations'!$C685)/2,"")</f>
        <v/>
      </c>
      <c r="D680" s="28" t="str">
        <f t="shared" si="100"/>
        <v/>
      </c>
      <c r="E680" s="26" t="str">
        <f>IF(ISNUMBER($B680),'INPUT | Operations'!$B685-'INPUT | Operations'!$B684,"")</f>
        <v/>
      </c>
      <c r="F680" s="32" t="str">
        <f>IF(ISNUMBER($B680),IF('INPUT | Operations'!$B685&lt;Booster_BurnTime,1,IF('INPUT | Operations'!$B684&lt;=Booster_BurnTime,(Booster_BurnTime-'INPUT | Operations'!$B684)/('INPUT | Operations'!$B685-'INPUT | Operations'!$B684),0))*'INPUT | Operations'!$E684*NumberOfBoosters*NumberOfOps*$E680,"")</f>
        <v/>
      </c>
      <c r="G680" s="34" t="str">
        <f t="shared" si="101"/>
        <v/>
      </c>
      <c r="H680" s="27" t="str">
        <f t="shared" si="102"/>
        <v/>
      </c>
      <c r="I680" s="27" t="str">
        <f t="shared" si="103"/>
        <v/>
      </c>
      <c r="J680" s="27" t="str">
        <f t="shared" si="104"/>
        <v/>
      </c>
      <c r="K680" s="27" t="str">
        <f t="shared" si="105"/>
        <v/>
      </c>
      <c r="L680" s="27" t="str">
        <f t="shared" si="106"/>
        <v/>
      </c>
      <c r="M680" s="32" t="str">
        <f t="shared" si="107"/>
        <v/>
      </c>
      <c r="N680" s="27" t="str">
        <f t="shared" si="108"/>
        <v/>
      </c>
      <c r="O680" s="27" t="str">
        <f t="shared" si="108"/>
        <v/>
      </c>
      <c r="P680" s="27" t="str">
        <f t="shared" si="108"/>
        <v/>
      </c>
      <c r="Q680" s="27" t="str">
        <f t="shared" si="108"/>
        <v/>
      </c>
      <c r="R680" s="27" t="str">
        <f t="shared" si="108"/>
        <v/>
      </c>
      <c r="S680" s="27" t="str">
        <f t="shared" si="108"/>
        <v/>
      </c>
      <c r="T680" s="32" t="str">
        <f t="shared" si="108"/>
        <v/>
      </c>
      <c r="U680" s="10"/>
    </row>
    <row r="681" spans="1:21" x14ac:dyDescent="0.25">
      <c r="A681" s="10"/>
      <c r="B681" s="4" t="str">
        <f>IF(ISBLANK('INPUT | Operations'!$B686),"",COUNT('INPUT | Operations'!$B$12:$B685))</f>
        <v/>
      </c>
      <c r="C681" s="27" t="str">
        <f>IF(ISNUMBER($B681),('INPUT | Operations'!$C685+'INPUT | Operations'!$C686)/2,"")</f>
        <v/>
      </c>
      <c r="D681" s="28" t="str">
        <f t="shared" si="100"/>
        <v/>
      </c>
      <c r="E681" s="26" t="str">
        <f>IF(ISNUMBER($B681),'INPUT | Operations'!$B686-'INPUT | Operations'!$B685,"")</f>
        <v/>
      </c>
      <c r="F681" s="32" t="str">
        <f>IF(ISNUMBER($B681),IF('INPUT | Operations'!$B686&lt;Booster_BurnTime,1,IF('INPUT | Operations'!$B685&lt;=Booster_BurnTime,(Booster_BurnTime-'INPUT | Operations'!$B685)/('INPUT | Operations'!$B686-'INPUT | Operations'!$B685),0))*'INPUT | Operations'!$E685*NumberOfBoosters*NumberOfOps*$E681,"")</f>
        <v/>
      </c>
      <c r="G681" s="34" t="str">
        <f t="shared" si="101"/>
        <v/>
      </c>
      <c r="H681" s="27" t="str">
        <f t="shared" si="102"/>
        <v/>
      </c>
      <c r="I681" s="27" t="str">
        <f t="shared" si="103"/>
        <v/>
      </c>
      <c r="J681" s="27" t="str">
        <f t="shared" si="104"/>
        <v/>
      </c>
      <c r="K681" s="27" t="str">
        <f t="shared" si="105"/>
        <v/>
      </c>
      <c r="L681" s="27" t="str">
        <f t="shared" si="106"/>
        <v/>
      </c>
      <c r="M681" s="32" t="str">
        <f t="shared" si="107"/>
        <v/>
      </c>
      <c r="N681" s="27" t="str">
        <f t="shared" si="108"/>
        <v/>
      </c>
      <c r="O681" s="27" t="str">
        <f t="shared" si="108"/>
        <v/>
      </c>
      <c r="P681" s="27" t="str">
        <f t="shared" si="108"/>
        <v/>
      </c>
      <c r="Q681" s="27" t="str">
        <f t="shared" si="108"/>
        <v/>
      </c>
      <c r="R681" s="27" t="str">
        <f t="shared" si="108"/>
        <v/>
      </c>
      <c r="S681" s="27" t="str">
        <f t="shared" si="108"/>
        <v/>
      </c>
      <c r="T681" s="32" t="str">
        <f t="shared" si="108"/>
        <v/>
      </c>
      <c r="U681" s="10"/>
    </row>
    <row r="682" spans="1:21" x14ac:dyDescent="0.25">
      <c r="A682" s="10"/>
      <c r="B682" s="4" t="str">
        <f>IF(ISBLANK('INPUT | Operations'!$B687),"",COUNT('INPUT | Operations'!$B$12:$B686))</f>
        <v/>
      </c>
      <c r="C682" s="27" t="str">
        <f>IF(ISNUMBER($B682),('INPUT | Operations'!$C686+'INPUT | Operations'!$C687)/2,"")</f>
        <v/>
      </c>
      <c r="D682" s="28" t="str">
        <f t="shared" si="100"/>
        <v/>
      </c>
      <c r="E682" s="26" t="str">
        <f>IF(ISNUMBER($B682),'INPUT | Operations'!$B687-'INPUT | Operations'!$B686,"")</f>
        <v/>
      </c>
      <c r="F682" s="32" t="str">
        <f>IF(ISNUMBER($B682),IF('INPUT | Operations'!$B687&lt;Booster_BurnTime,1,IF('INPUT | Operations'!$B686&lt;=Booster_BurnTime,(Booster_BurnTime-'INPUT | Operations'!$B686)/('INPUT | Operations'!$B687-'INPUT | Operations'!$B686),0))*'INPUT | Operations'!$E686*NumberOfBoosters*NumberOfOps*$E682,"")</f>
        <v/>
      </c>
      <c r="G682" s="34" t="str">
        <f t="shared" si="101"/>
        <v/>
      </c>
      <c r="H682" s="27" t="str">
        <f t="shared" si="102"/>
        <v/>
      </c>
      <c r="I682" s="27" t="str">
        <f t="shared" si="103"/>
        <v/>
      </c>
      <c r="J682" s="27" t="str">
        <f t="shared" si="104"/>
        <v/>
      </c>
      <c r="K682" s="27" t="str">
        <f t="shared" si="105"/>
        <v/>
      </c>
      <c r="L682" s="27" t="str">
        <f t="shared" si="106"/>
        <v/>
      </c>
      <c r="M682" s="32" t="str">
        <f t="shared" si="107"/>
        <v/>
      </c>
      <c r="N682" s="27" t="str">
        <f t="shared" si="108"/>
        <v/>
      </c>
      <c r="O682" s="27" t="str">
        <f t="shared" si="108"/>
        <v/>
      </c>
      <c r="P682" s="27" t="str">
        <f t="shared" si="108"/>
        <v/>
      </c>
      <c r="Q682" s="27" t="str">
        <f t="shared" si="108"/>
        <v/>
      </c>
      <c r="R682" s="27" t="str">
        <f t="shared" si="108"/>
        <v/>
      </c>
      <c r="S682" s="27" t="str">
        <f t="shared" si="108"/>
        <v/>
      </c>
      <c r="T682" s="32" t="str">
        <f t="shared" si="108"/>
        <v/>
      </c>
      <c r="U682" s="10"/>
    </row>
    <row r="683" spans="1:21" x14ac:dyDescent="0.25">
      <c r="A683" s="10"/>
      <c r="B683" s="4" t="str">
        <f>IF(ISBLANK('INPUT | Operations'!$B688),"",COUNT('INPUT | Operations'!$B$12:$B687))</f>
        <v/>
      </c>
      <c r="C683" s="27" t="str">
        <f>IF(ISNUMBER($B683),('INPUT | Operations'!$C687+'INPUT | Operations'!$C688)/2,"")</f>
        <v/>
      </c>
      <c r="D683" s="28" t="str">
        <f t="shared" si="100"/>
        <v/>
      </c>
      <c r="E683" s="26" t="str">
        <f>IF(ISNUMBER($B683),'INPUT | Operations'!$B688-'INPUT | Operations'!$B687,"")</f>
        <v/>
      </c>
      <c r="F683" s="32" t="str">
        <f>IF(ISNUMBER($B683),IF('INPUT | Operations'!$B688&lt;Booster_BurnTime,1,IF('INPUT | Operations'!$B687&lt;=Booster_BurnTime,(Booster_BurnTime-'INPUT | Operations'!$B687)/('INPUT | Operations'!$B688-'INPUT | Operations'!$B687),0))*'INPUT | Operations'!$E687*NumberOfBoosters*NumberOfOps*$E683,"")</f>
        <v/>
      </c>
      <c r="G683" s="34" t="str">
        <f t="shared" si="101"/>
        <v/>
      </c>
      <c r="H683" s="27" t="str">
        <f t="shared" si="102"/>
        <v/>
      </c>
      <c r="I683" s="27" t="str">
        <f t="shared" si="103"/>
        <v/>
      </c>
      <c r="J683" s="27" t="str">
        <f t="shared" si="104"/>
        <v/>
      </c>
      <c r="K683" s="27" t="str">
        <f t="shared" si="105"/>
        <v/>
      </c>
      <c r="L683" s="27" t="str">
        <f t="shared" si="106"/>
        <v/>
      </c>
      <c r="M683" s="32" t="str">
        <f t="shared" si="107"/>
        <v/>
      </c>
      <c r="N683" s="27" t="str">
        <f t="shared" si="108"/>
        <v/>
      </c>
      <c r="O683" s="27" t="str">
        <f t="shared" si="108"/>
        <v/>
      </c>
      <c r="P683" s="27" t="str">
        <f t="shared" si="108"/>
        <v/>
      </c>
      <c r="Q683" s="27" t="str">
        <f t="shared" si="108"/>
        <v/>
      </c>
      <c r="R683" s="27" t="str">
        <f t="shared" si="108"/>
        <v/>
      </c>
      <c r="S683" s="27" t="str">
        <f t="shared" si="108"/>
        <v/>
      </c>
      <c r="T683" s="32" t="str">
        <f t="shared" si="108"/>
        <v/>
      </c>
      <c r="U683" s="10"/>
    </row>
    <row r="684" spans="1:21" x14ac:dyDescent="0.25">
      <c r="A684" s="10"/>
      <c r="B684" s="4" t="str">
        <f>IF(ISBLANK('INPUT | Operations'!$B689),"",COUNT('INPUT | Operations'!$B$12:$B688))</f>
        <v/>
      </c>
      <c r="C684" s="27" t="str">
        <f>IF(ISNUMBER($B684),('INPUT | Operations'!$C688+'INPUT | Operations'!$C689)/2,"")</f>
        <v/>
      </c>
      <c r="D684" s="28" t="str">
        <f t="shared" si="100"/>
        <v/>
      </c>
      <c r="E684" s="26" t="str">
        <f>IF(ISNUMBER($B684),'INPUT | Operations'!$B689-'INPUT | Operations'!$B688,"")</f>
        <v/>
      </c>
      <c r="F684" s="32" t="str">
        <f>IF(ISNUMBER($B684),IF('INPUT | Operations'!$B689&lt;Booster_BurnTime,1,IF('INPUT | Operations'!$B688&lt;=Booster_BurnTime,(Booster_BurnTime-'INPUT | Operations'!$B688)/('INPUT | Operations'!$B689-'INPUT | Operations'!$B688),0))*'INPUT | Operations'!$E688*NumberOfBoosters*NumberOfOps*$E684,"")</f>
        <v/>
      </c>
      <c r="G684" s="34" t="str">
        <f t="shared" si="101"/>
        <v/>
      </c>
      <c r="H684" s="27" t="str">
        <f t="shared" si="102"/>
        <v/>
      </c>
      <c r="I684" s="27" t="str">
        <f t="shared" si="103"/>
        <v/>
      </c>
      <c r="J684" s="27" t="str">
        <f t="shared" si="104"/>
        <v/>
      </c>
      <c r="K684" s="27" t="str">
        <f t="shared" si="105"/>
        <v/>
      </c>
      <c r="L684" s="27" t="str">
        <f t="shared" si="106"/>
        <v/>
      </c>
      <c r="M684" s="32" t="str">
        <f t="shared" si="107"/>
        <v/>
      </c>
      <c r="N684" s="27" t="str">
        <f t="shared" si="108"/>
        <v/>
      </c>
      <c r="O684" s="27" t="str">
        <f t="shared" si="108"/>
        <v/>
      </c>
      <c r="P684" s="27" t="str">
        <f t="shared" si="108"/>
        <v/>
      </c>
      <c r="Q684" s="27" t="str">
        <f t="shared" si="108"/>
        <v/>
      </c>
      <c r="R684" s="27" t="str">
        <f t="shared" si="108"/>
        <v/>
      </c>
      <c r="S684" s="27" t="str">
        <f t="shared" si="108"/>
        <v/>
      </c>
      <c r="T684" s="32" t="str">
        <f t="shared" si="108"/>
        <v/>
      </c>
      <c r="U684" s="10"/>
    </row>
    <row r="685" spans="1:21" x14ac:dyDescent="0.25">
      <c r="A685" s="10"/>
      <c r="B685" s="4" t="str">
        <f>IF(ISBLANK('INPUT | Operations'!$B690),"",COUNT('INPUT | Operations'!$B$12:$B689))</f>
        <v/>
      </c>
      <c r="C685" s="27" t="str">
        <f>IF(ISNUMBER($B685),('INPUT | Operations'!$C689+'INPUT | Operations'!$C690)/2,"")</f>
        <v/>
      </c>
      <c r="D685" s="28" t="str">
        <f t="shared" si="100"/>
        <v/>
      </c>
      <c r="E685" s="26" t="str">
        <f>IF(ISNUMBER($B685),'INPUT | Operations'!$B690-'INPUT | Operations'!$B689,"")</f>
        <v/>
      </c>
      <c r="F685" s="32" t="str">
        <f>IF(ISNUMBER($B685),IF('INPUT | Operations'!$B690&lt;Booster_BurnTime,1,IF('INPUT | Operations'!$B689&lt;=Booster_BurnTime,(Booster_BurnTime-'INPUT | Operations'!$B689)/('INPUT | Operations'!$B690-'INPUT | Operations'!$B689),0))*'INPUT | Operations'!$E689*NumberOfBoosters*NumberOfOps*$E685,"")</f>
        <v/>
      </c>
      <c r="G685" s="34" t="str">
        <f t="shared" si="101"/>
        <v/>
      </c>
      <c r="H685" s="27" t="str">
        <f t="shared" si="102"/>
        <v/>
      </c>
      <c r="I685" s="27" t="str">
        <f t="shared" si="103"/>
        <v/>
      </c>
      <c r="J685" s="27" t="str">
        <f t="shared" si="104"/>
        <v/>
      </c>
      <c r="K685" s="27" t="str">
        <f t="shared" si="105"/>
        <v/>
      </c>
      <c r="L685" s="27" t="str">
        <f t="shared" si="106"/>
        <v/>
      </c>
      <c r="M685" s="32" t="str">
        <f t="shared" si="107"/>
        <v/>
      </c>
      <c r="N685" s="27" t="str">
        <f t="shared" si="108"/>
        <v/>
      </c>
      <c r="O685" s="27" t="str">
        <f t="shared" si="108"/>
        <v/>
      </c>
      <c r="P685" s="27" t="str">
        <f t="shared" si="108"/>
        <v/>
      </c>
      <c r="Q685" s="27" t="str">
        <f t="shared" si="108"/>
        <v/>
      </c>
      <c r="R685" s="27" t="str">
        <f t="shared" si="108"/>
        <v/>
      </c>
      <c r="S685" s="27" t="str">
        <f t="shared" si="108"/>
        <v/>
      </c>
      <c r="T685" s="32" t="str">
        <f t="shared" si="108"/>
        <v/>
      </c>
      <c r="U685" s="10"/>
    </row>
    <row r="686" spans="1:21" x14ac:dyDescent="0.25">
      <c r="A686" s="10"/>
      <c r="B686" s="4" t="str">
        <f>IF(ISBLANK('INPUT | Operations'!$B691),"",COUNT('INPUT | Operations'!$B$12:$B690))</f>
        <v/>
      </c>
      <c r="C686" s="27" t="str">
        <f>IF(ISNUMBER($B686),('INPUT | Operations'!$C690+'INPUT | Operations'!$C691)/2,"")</f>
        <v/>
      </c>
      <c r="D686" s="28" t="str">
        <f t="shared" si="100"/>
        <v/>
      </c>
      <c r="E686" s="26" t="str">
        <f>IF(ISNUMBER($B686),'INPUT | Operations'!$B691-'INPUT | Operations'!$B690,"")</f>
        <v/>
      </c>
      <c r="F686" s="32" t="str">
        <f>IF(ISNUMBER($B686),IF('INPUT | Operations'!$B691&lt;Booster_BurnTime,1,IF('INPUT | Operations'!$B690&lt;=Booster_BurnTime,(Booster_BurnTime-'INPUT | Operations'!$B690)/('INPUT | Operations'!$B691-'INPUT | Operations'!$B690),0))*'INPUT | Operations'!$E690*NumberOfBoosters*NumberOfOps*$E686,"")</f>
        <v/>
      </c>
      <c r="G686" s="34" t="str">
        <f t="shared" si="101"/>
        <v/>
      </c>
      <c r="H686" s="27" t="str">
        <f t="shared" si="102"/>
        <v/>
      </c>
      <c r="I686" s="27" t="str">
        <f t="shared" si="103"/>
        <v/>
      </c>
      <c r="J686" s="27" t="str">
        <f t="shared" si="104"/>
        <v/>
      </c>
      <c r="K686" s="27" t="str">
        <f t="shared" si="105"/>
        <v/>
      </c>
      <c r="L686" s="27" t="str">
        <f t="shared" si="106"/>
        <v/>
      </c>
      <c r="M686" s="32" t="str">
        <f t="shared" si="107"/>
        <v/>
      </c>
      <c r="N686" s="27" t="str">
        <f t="shared" si="108"/>
        <v/>
      </c>
      <c r="O686" s="27" t="str">
        <f t="shared" si="108"/>
        <v/>
      </c>
      <c r="P686" s="27" t="str">
        <f t="shared" si="108"/>
        <v/>
      </c>
      <c r="Q686" s="27" t="str">
        <f t="shared" si="108"/>
        <v/>
      </c>
      <c r="R686" s="27" t="str">
        <f t="shared" si="108"/>
        <v/>
      </c>
      <c r="S686" s="27" t="str">
        <f t="shared" si="108"/>
        <v/>
      </c>
      <c r="T686" s="32" t="str">
        <f t="shared" si="108"/>
        <v/>
      </c>
      <c r="U686" s="10"/>
    </row>
    <row r="687" spans="1:21" x14ac:dyDescent="0.25">
      <c r="A687" s="10"/>
      <c r="B687" s="4" t="str">
        <f>IF(ISBLANK('INPUT | Operations'!$B692),"",COUNT('INPUT | Operations'!$B$12:$B691))</f>
        <v/>
      </c>
      <c r="C687" s="27" t="str">
        <f>IF(ISNUMBER($B687),('INPUT | Operations'!$C691+'INPUT | Operations'!$C692)/2,"")</f>
        <v/>
      </c>
      <c r="D687" s="28" t="str">
        <f t="shared" si="100"/>
        <v/>
      </c>
      <c r="E687" s="26" t="str">
        <f>IF(ISNUMBER($B687),'INPUT | Operations'!$B692-'INPUT | Operations'!$B691,"")</f>
        <v/>
      </c>
      <c r="F687" s="32" t="str">
        <f>IF(ISNUMBER($B687),IF('INPUT | Operations'!$B692&lt;Booster_BurnTime,1,IF('INPUT | Operations'!$B691&lt;=Booster_BurnTime,(Booster_BurnTime-'INPUT | Operations'!$B691)/('INPUT | Operations'!$B692-'INPUT | Operations'!$B691),0))*'INPUT | Operations'!$E691*NumberOfBoosters*NumberOfOps*$E687,"")</f>
        <v/>
      </c>
      <c r="G687" s="34" t="str">
        <f t="shared" si="101"/>
        <v/>
      </c>
      <c r="H687" s="27" t="str">
        <f t="shared" si="102"/>
        <v/>
      </c>
      <c r="I687" s="27" t="str">
        <f t="shared" si="103"/>
        <v/>
      </c>
      <c r="J687" s="27" t="str">
        <f t="shared" si="104"/>
        <v/>
      </c>
      <c r="K687" s="27" t="str">
        <f t="shared" si="105"/>
        <v/>
      </c>
      <c r="L687" s="27" t="str">
        <f t="shared" si="106"/>
        <v/>
      </c>
      <c r="M687" s="32" t="str">
        <f t="shared" si="107"/>
        <v/>
      </c>
      <c r="N687" s="27" t="str">
        <f t="shared" si="108"/>
        <v/>
      </c>
      <c r="O687" s="27" t="str">
        <f t="shared" si="108"/>
        <v/>
      </c>
      <c r="P687" s="27" t="str">
        <f t="shared" si="108"/>
        <v/>
      </c>
      <c r="Q687" s="27" t="str">
        <f t="shared" si="108"/>
        <v/>
      </c>
      <c r="R687" s="27" t="str">
        <f t="shared" si="108"/>
        <v/>
      </c>
      <c r="S687" s="27" t="str">
        <f t="shared" si="108"/>
        <v/>
      </c>
      <c r="T687" s="32" t="str">
        <f t="shared" si="108"/>
        <v/>
      </c>
      <c r="U687" s="10"/>
    </row>
    <row r="688" spans="1:21" x14ac:dyDescent="0.25">
      <c r="A688" s="10"/>
      <c r="B688" s="4" t="str">
        <f>IF(ISBLANK('INPUT | Operations'!$B693),"",COUNT('INPUT | Operations'!$B$12:$B692))</f>
        <v/>
      </c>
      <c r="C688" s="27" t="str">
        <f>IF(ISNUMBER($B688),('INPUT | Operations'!$C692+'INPUT | Operations'!$C693)/2,"")</f>
        <v/>
      </c>
      <c r="D688" s="28" t="str">
        <f t="shared" si="100"/>
        <v/>
      </c>
      <c r="E688" s="26" t="str">
        <f>IF(ISNUMBER($B688),'INPUT | Operations'!$B693-'INPUT | Operations'!$B692,"")</f>
        <v/>
      </c>
      <c r="F688" s="32" t="str">
        <f>IF(ISNUMBER($B688),IF('INPUT | Operations'!$B693&lt;Booster_BurnTime,1,IF('INPUT | Operations'!$B692&lt;=Booster_BurnTime,(Booster_BurnTime-'INPUT | Operations'!$B692)/('INPUT | Operations'!$B693-'INPUT | Operations'!$B692),0))*'INPUT | Operations'!$E692*NumberOfBoosters*NumberOfOps*$E688,"")</f>
        <v/>
      </c>
      <c r="G688" s="34" t="str">
        <f t="shared" si="101"/>
        <v/>
      </c>
      <c r="H688" s="27" t="str">
        <f t="shared" si="102"/>
        <v/>
      </c>
      <c r="I688" s="27" t="str">
        <f t="shared" si="103"/>
        <v/>
      </c>
      <c r="J688" s="27" t="str">
        <f t="shared" si="104"/>
        <v/>
      </c>
      <c r="K688" s="27" t="str">
        <f t="shared" si="105"/>
        <v/>
      </c>
      <c r="L688" s="27" t="str">
        <f t="shared" si="106"/>
        <v/>
      </c>
      <c r="M688" s="32" t="str">
        <f t="shared" si="107"/>
        <v/>
      </c>
      <c r="N688" s="27" t="str">
        <f t="shared" si="108"/>
        <v/>
      </c>
      <c r="O688" s="27" t="str">
        <f t="shared" si="108"/>
        <v/>
      </c>
      <c r="P688" s="27" t="str">
        <f t="shared" si="108"/>
        <v/>
      </c>
      <c r="Q688" s="27" t="str">
        <f t="shared" si="108"/>
        <v/>
      </c>
      <c r="R688" s="27" t="str">
        <f t="shared" si="108"/>
        <v/>
      </c>
      <c r="S688" s="27" t="str">
        <f t="shared" si="108"/>
        <v/>
      </c>
      <c r="T688" s="32" t="str">
        <f t="shared" si="108"/>
        <v/>
      </c>
      <c r="U688" s="10"/>
    </row>
    <row r="689" spans="1:21" x14ac:dyDescent="0.25">
      <c r="A689" s="10"/>
      <c r="B689" s="4" t="str">
        <f>IF(ISBLANK('INPUT | Operations'!$B694),"",COUNT('INPUT | Operations'!$B$12:$B693))</f>
        <v/>
      </c>
      <c r="C689" s="27" t="str">
        <f>IF(ISNUMBER($B689),('INPUT | Operations'!$C693+'INPUT | Operations'!$C694)/2,"")</f>
        <v/>
      </c>
      <c r="D689" s="28" t="str">
        <f t="shared" si="100"/>
        <v/>
      </c>
      <c r="E689" s="26" t="str">
        <f>IF(ISNUMBER($B689),'INPUT | Operations'!$B694-'INPUT | Operations'!$B693,"")</f>
        <v/>
      </c>
      <c r="F689" s="32" t="str">
        <f>IF(ISNUMBER($B689),IF('INPUT | Operations'!$B694&lt;Booster_BurnTime,1,IF('INPUT | Operations'!$B693&lt;=Booster_BurnTime,(Booster_BurnTime-'INPUT | Operations'!$B693)/('INPUT | Operations'!$B694-'INPUT | Operations'!$B693),0))*'INPUT | Operations'!$E693*NumberOfBoosters*NumberOfOps*$E689,"")</f>
        <v/>
      </c>
      <c r="G689" s="34" t="str">
        <f t="shared" si="101"/>
        <v/>
      </c>
      <c r="H689" s="27" t="str">
        <f t="shared" si="102"/>
        <v/>
      </c>
      <c r="I689" s="27" t="str">
        <f t="shared" si="103"/>
        <v/>
      </c>
      <c r="J689" s="27" t="str">
        <f t="shared" si="104"/>
        <v/>
      </c>
      <c r="K689" s="27" t="str">
        <f t="shared" si="105"/>
        <v/>
      </c>
      <c r="L689" s="27" t="str">
        <f t="shared" si="106"/>
        <v/>
      </c>
      <c r="M689" s="32" t="str">
        <f t="shared" si="107"/>
        <v/>
      </c>
      <c r="N689" s="27" t="str">
        <f t="shared" si="108"/>
        <v/>
      </c>
      <c r="O689" s="27" t="str">
        <f t="shared" si="108"/>
        <v/>
      </c>
      <c r="P689" s="27" t="str">
        <f t="shared" si="108"/>
        <v/>
      </c>
      <c r="Q689" s="27" t="str">
        <f t="shared" si="108"/>
        <v/>
      </c>
      <c r="R689" s="27" t="str">
        <f t="shared" si="108"/>
        <v/>
      </c>
      <c r="S689" s="27" t="str">
        <f t="shared" si="108"/>
        <v/>
      </c>
      <c r="T689" s="32" t="str">
        <f t="shared" si="108"/>
        <v/>
      </c>
      <c r="U689" s="10"/>
    </row>
    <row r="690" spans="1:21" x14ac:dyDescent="0.25">
      <c r="A690" s="10"/>
      <c r="B690" s="4" t="str">
        <f>IF(ISBLANK('INPUT | Operations'!$B695),"",COUNT('INPUT | Operations'!$B$12:$B694))</f>
        <v/>
      </c>
      <c r="C690" s="27" t="str">
        <f>IF(ISNUMBER($B690),('INPUT | Operations'!$C694+'INPUT | Operations'!$C695)/2,"")</f>
        <v/>
      </c>
      <c r="D690" s="28" t="str">
        <f t="shared" si="100"/>
        <v/>
      </c>
      <c r="E690" s="26" t="str">
        <f>IF(ISNUMBER($B690),'INPUT | Operations'!$B695-'INPUT | Operations'!$B694,"")</f>
        <v/>
      </c>
      <c r="F690" s="32" t="str">
        <f>IF(ISNUMBER($B690),IF('INPUT | Operations'!$B695&lt;Booster_BurnTime,1,IF('INPUT | Operations'!$B694&lt;=Booster_BurnTime,(Booster_BurnTime-'INPUT | Operations'!$B694)/('INPUT | Operations'!$B695-'INPUT | Operations'!$B694),0))*'INPUT | Operations'!$E694*NumberOfBoosters*NumberOfOps*$E690,"")</f>
        <v/>
      </c>
      <c r="G690" s="34" t="str">
        <f t="shared" si="101"/>
        <v/>
      </c>
      <c r="H690" s="27" t="str">
        <f t="shared" si="102"/>
        <v/>
      </c>
      <c r="I690" s="27" t="str">
        <f t="shared" si="103"/>
        <v/>
      </c>
      <c r="J690" s="27" t="str">
        <f t="shared" si="104"/>
        <v/>
      </c>
      <c r="K690" s="27" t="str">
        <f t="shared" si="105"/>
        <v/>
      </c>
      <c r="L690" s="27" t="str">
        <f t="shared" si="106"/>
        <v/>
      </c>
      <c r="M690" s="32" t="str">
        <f t="shared" si="107"/>
        <v/>
      </c>
      <c r="N690" s="27" t="str">
        <f t="shared" si="108"/>
        <v/>
      </c>
      <c r="O690" s="27" t="str">
        <f t="shared" si="108"/>
        <v/>
      </c>
      <c r="P690" s="27" t="str">
        <f t="shared" si="108"/>
        <v/>
      </c>
      <c r="Q690" s="27" t="str">
        <f t="shared" si="108"/>
        <v/>
      </c>
      <c r="R690" s="27" t="str">
        <f t="shared" si="108"/>
        <v/>
      </c>
      <c r="S690" s="27" t="str">
        <f t="shared" si="108"/>
        <v/>
      </c>
      <c r="T690" s="32" t="str">
        <f t="shared" si="108"/>
        <v/>
      </c>
      <c r="U690" s="10"/>
    </row>
    <row r="691" spans="1:21" x14ac:dyDescent="0.25">
      <c r="A691" s="10"/>
      <c r="B691" s="4" t="str">
        <f>IF(ISBLANK('INPUT | Operations'!$B696),"",COUNT('INPUT | Operations'!$B$12:$B695))</f>
        <v/>
      </c>
      <c r="C691" s="27" t="str">
        <f>IF(ISNUMBER($B691),('INPUT | Operations'!$C695+'INPUT | Operations'!$C696)/2,"")</f>
        <v/>
      </c>
      <c r="D691" s="28" t="str">
        <f t="shared" si="100"/>
        <v/>
      </c>
      <c r="E691" s="26" t="str">
        <f>IF(ISNUMBER($B691),'INPUT | Operations'!$B696-'INPUT | Operations'!$B695,"")</f>
        <v/>
      </c>
      <c r="F691" s="32" t="str">
        <f>IF(ISNUMBER($B691),IF('INPUT | Operations'!$B696&lt;Booster_BurnTime,1,IF('INPUT | Operations'!$B695&lt;=Booster_BurnTime,(Booster_BurnTime-'INPUT | Operations'!$B695)/('INPUT | Operations'!$B696-'INPUT | Operations'!$B695),0))*'INPUT | Operations'!$E695*NumberOfBoosters*NumberOfOps*$E691,"")</f>
        <v/>
      </c>
      <c r="G691" s="34" t="str">
        <f t="shared" si="101"/>
        <v/>
      </c>
      <c r="H691" s="27" t="str">
        <f t="shared" si="102"/>
        <v/>
      </c>
      <c r="I691" s="27" t="str">
        <f t="shared" si="103"/>
        <v/>
      </c>
      <c r="J691" s="27" t="str">
        <f t="shared" si="104"/>
        <v/>
      </c>
      <c r="K691" s="27" t="str">
        <f t="shared" si="105"/>
        <v/>
      </c>
      <c r="L691" s="27" t="str">
        <f t="shared" si="106"/>
        <v/>
      </c>
      <c r="M691" s="32" t="str">
        <f t="shared" si="107"/>
        <v/>
      </c>
      <c r="N691" s="27" t="str">
        <f t="shared" si="108"/>
        <v/>
      </c>
      <c r="O691" s="27" t="str">
        <f t="shared" si="108"/>
        <v/>
      </c>
      <c r="P691" s="27" t="str">
        <f t="shared" si="108"/>
        <v/>
      </c>
      <c r="Q691" s="27" t="str">
        <f t="shared" si="108"/>
        <v/>
      </c>
      <c r="R691" s="27" t="str">
        <f t="shared" si="108"/>
        <v/>
      </c>
      <c r="S691" s="27" t="str">
        <f t="shared" si="108"/>
        <v/>
      </c>
      <c r="T691" s="32" t="str">
        <f t="shared" si="108"/>
        <v/>
      </c>
      <c r="U691" s="10"/>
    </row>
    <row r="692" spans="1:21" x14ac:dyDescent="0.25">
      <c r="A692" s="10"/>
      <c r="B692" s="4" t="str">
        <f>IF(ISBLANK('INPUT | Operations'!$B697),"",COUNT('INPUT | Operations'!$B$12:$B696))</f>
        <v/>
      </c>
      <c r="C692" s="27" t="str">
        <f>IF(ISNUMBER($B692),('INPUT | Operations'!$C696+'INPUT | Operations'!$C697)/2,"")</f>
        <v/>
      </c>
      <c r="D692" s="28" t="str">
        <f t="shared" si="100"/>
        <v/>
      </c>
      <c r="E692" s="26" t="str">
        <f>IF(ISNUMBER($B692),'INPUT | Operations'!$B697-'INPUT | Operations'!$B696,"")</f>
        <v/>
      </c>
      <c r="F692" s="32" t="str">
        <f>IF(ISNUMBER($B692),IF('INPUT | Operations'!$B697&lt;Booster_BurnTime,1,IF('INPUT | Operations'!$B696&lt;=Booster_BurnTime,(Booster_BurnTime-'INPUT | Operations'!$B696)/('INPUT | Operations'!$B697-'INPUT | Operations'!$B696),0))*'INPUT | Operations'!$E696*NumberOfBoosters*NumberOfOps*$E692,"")</f>
        <v/>
      </c>
      <c r="G692" s="34" t="str">
        <f t="shared" si="101"/>
        <v/>
      </c>
      <c r="H692" s="27" t="str">
        <f t="shared" si="102"/>
        <v/>
      </c>
      <c r="I692" s="27" t="str">
        <f t="shared" si="103"/>
        <v/>
      </c>
      <c r="J692" s="27" t="str">
        <f t="shared" si="104"/>
        <v/>
      </c>
      <c r="K692" s="27" t="str">
        <f t="shared" si="105"/>
        <v/>
      </c>
      <c r="L692" s="27" t="str">
        <f t="shared" si="106"/>
        <v/>
      </c>
      <c r="M692" s="32" t="str">
        <f t="shared" si="107"/>
        <v/>
      </c>
      <c r="N692" s="27" t="str">
        <f t="shared" si="108"/>
        <v/>
      </c>
      <c r="O692" s="27" t="str">
        <f t="shared" si="108"/>
        <v/>
      </c>
      <c r="P692" s="27" t="str">
        <f t="shared" si="108"/>
        <v/>
      </c>
      <c r="Q692" s="27" t="str">
        <f t="shared" si="108"/>
        <v/>
      </c>
      <c r="R692" s="27" t="str">
        <f t="shared" si="108"/>
        <v/>
      </c>
      <c r="S692" s="27" t="str">
        <f t="shared" si="108"/>
        <v/>
      </c>
      <c r="T692" s="32" t="str">
        <f t="shared" si="108"/>
        <v/>
      </c>
      <c r="U692" s="10"/>
    </row>
    <row r="693" spans="1:21" x14ac:dyDescent="0.25">
      <c r="A693" s="10"/>
      <c r="B693" s="4" t="str">
        <f>IF(ISBLANK('INPUT | Operations'!$B698),"",COUNT('INPUT | Operations'!$B$12:$B697))</f>
        <v/>
      </c>
      <c r="C693" s="27" t="str">
        <f>IF(ISNUMBER($B693),('INPUT | Operations'!$C697+'INPUT | Operations'!$C698)/2,"")</f>
        <v/>
      </c>
      <c r="D693" s="28" t="str">
        <f t="shared" si="100"/>
        <v/>
      </c>
      <c r="E693" s="26" t="str">
        <f>IF(ISNUMBER($B693),'INPUT | Operations'!$B698-'INPUT | Operations'!$B697,"")</f>
        <v/>
      </c>
      <c r="F693" s="32" t="str">
        <f>IF(ISNUMBER($B693),IF('INPUT | Operations'!$B698&lt;Booster_BurnTime,1,IF('INPUT | Operations'!$B697&lt;=Booster_BurnTime,(Booster_BurnTime-'INPUT | Operations'!$B697)/('INPUT | Operations'!$B698-'INPUT | Operations'!$B697),0))*'INPUT | Operations'!$E697*NumberOfBoosters*NumberOfOps*$E693,"")</f>
        <v/>
      </c>
      <c r="G693" s="34" t="str">
        <f t="shared" si="101"/>
        <v/>
      </c>
      <c r="H693" s="27" t="str">
        <f t="shared" si="102"/>
        <v/>
      </c>
      <c r="I693" s="27" t="str">
        <f t="shared" si="103"/>
        <v/>
      </c>
      <c r="J693" s="27" t="str">
        <f t="shared" si="104"/>
        <v/>
      </c>
      <c r="K693" s="27" t="str">
        <f t="shared" si="105"/>
        <v/>
      </c>
      <c r="L693" s="27" t="str">
        <f t="shared" si="106"/>
        <v/>
      </c>
      <c r="M693" s="32" t="str">
        <f t="shared" si="107"/>
        <v/>
      </c>
      <c r="N693" s="27" t="str">
        <f t="shared" si="108"/>
        <v/>
      </c>
      <c r="O693" s="27" t="str">
        <f t="shared" si="108"/>
        <v/>
      </c>
      <c r="P693" s="27" t="str">
        <f t="shared" si="108"/>
        <v/>
      </c>
      <c r="Q693" s="27" t="str">
        <f t="shared" si="108"/>
        <v/>
      </c>
      <c r="R693" s="27" t="str">
        <f t="shared" si="108"/>
        <v/>
      </c>
      <c r="S693" s="27" t="str">
        <f t="shared" si="108"/>
        <v/>
      </c>
      <c r="T693" s="32" t="str">
        <f t="shared" si="108"/>
        <v/>
      </c>
      <c r="U693" s="10"/>
    </row>
    <row r="694" spans="1:21" x14ac:dyDescent="0.25">
      <c r="A694" s="10"/>
      <c r="B694" s="4" t="str">
        <f>IF(ISBLANK('INPUT | Operations'!$B699),"",COUNT('INPUT | Operations'!$B$12:$B698))</f>
        <v/>
      </c>
      <c r="C694" s="27" t="str">
        <f>IF(ISNUMBER($B694),('INPUT | Operations'!$C698+'INPUT | Operations'!$C699)/2,"")</f>
        <v/>
      </c>
      <c r="D694" s="28" t="str">
        <f t="shared" si="100"/>
        <v/>
      </c>
      <c r="E694" s="26" t="str">
        <f>IF(ISNUMBER($B694),'INPUT | Operations'!$B699-'INPUT | Operations'!$B698,"")</f>
        <v/>
      </c>
      <c r="F694" s="32" t="str">
        <f>IF(ISNUMBER($B694),IF('INPUT | Operations'!$B699&lt;Booster_BurnTime,1,IF('INPUT | Operations'!$B698&lt;=Booster_BurnTime,(Booster_BurnTime-'INPUT | Operations'!$B698)/('INPUT | Operations'!$B699-'INPUT | Operations'!$B698),0))*'INPUT | Operations'!$E698*NumberOfBoosters*NumberOfOps*$E694,"")</f>
        <v/>
      </c>
      <c r="G694" s="34" t="str">
        <f t="shared" si="101"/>
        <v/>
      </c>
      <c r="H694" s="27" t="str">
        <f t="shared" si="102"/>
        <v/>
      </c>
      <c r="I694" s="27" t="str">
        <f t="shared" si="103"/>
        <v/>
      </c>
      <c r="J694" s="27" t="str">
        <f t="shared" si="104"/>
        <v/>
      </c>
      <c r="K694" s="27" t="str">
        <f t="shared" si="105"/>
        <v/>
      </c>
      <c r="L694" s="27" t="str">
        <f t="shared" si="106"/>
        <v/>
      </c>
      <c r="M694" s="32" t="str">
        <f t="shared" si="107"/>
        <v/>
      </c>
      <c r="N694" s="27" t="str">
        <f t="shared" si="108"/>
        <v/>
      </c>
      <c r="O694" s="27" t="str">
        <f t="shared" si="108"/>
        <v/>
      </c>
      <c r="P694" s="27" t="str">
        <f t="shared" si="108"/>
        <v/>
      </c>
      <c r="Q694" s="27" t="str">
        <f t="shared" si="108"/>
        <v/>
      </c>
      <c r="R694" s="27" t="str">
        <f t="shared" si="108"/>
        <v/>
      </c>
      <c r="S694" s="27" t="str">
        <f t="shared" si="108"/>
        <v/>
      </c>
      <c r="T694" s="32" t="str">
        <f t="shared" si="108"/>
        <v/>
      </c>
      <c r="U694" s="10"/>
    </row>
    <row r="695" spans="1:21" x14ac:dyDescent="0.25">
      <c r="A695" s="10"/>
      <c r="B695" s="4" t="str">
        <f>IF(ISBLANK('INPUT | Operations'!$B700),"",COUNT('INPUT | Operations'!$B$12:$B699))</f>
        <v/>
      </c>
      <c r="C695" s="27" t="str">
        <f>IF(ISNUMBER($B695),('INPUT | Operations'!$C699+'INPUT | Operations'!$C700)/2,"")</f>
        <v/>
      </c>
      <c r="D695" s="28" t="str">
        <f t="shared" si="100"/>
        <v/>
      </c>
      <c r="E695" s="26" t="str">
        <f>IF(ISNUMBER($B695),'INPUT | Operations'!$B700-'INPUT | Operations'!$B699,"")</f>
        <v/>
      </c>
      <c r="F695" s="32" t="str">
        <f>IF(ISNUMBER($B695),IF('INPUT | Operations'!$B700&lt;Booster_BurnTime,1,IF('INPUT | Operations'!$B699&lt;=Booster_BurnTime,(Booster_BurnTime-'INPUT | Operations'!$B699)/('INPUT | Operations'!$B700-'INPUT | Operations'!$B699),0))*'INPUT | Operations'!$E699*NumberOfBoosters*NumberOfOps*$E695,"")</f>
        <v/>
      </c>
      <c r="G695" s="34" t="str">
        <f t="shared" si="101"/>
        <v/>
      </c>
      <c r="H695" s="27" t="str">
        <f t="shared" si="102"/>
        <v/>
      </c>
      <c r="I695" s="27" t="str">
        <f t="shared" si="103"/>
        <v/>
      </c>
      <c r="J695" s="27" t="str">
        <f t="shared" si="104"/>
        <v/>
      </c>
      <c r="K695" s="27" t="str">
        <f t="shared" si="105"/>
        <v/>
      </c>
      <c r="L695" s="27" t="str">
        <f t="shared" si="106"/>
        <v/>
      </c>
      <c r="M695" s="32" t="str">
        <f t="shared" si="107"/>
        <v/>
      </c>
      <c r="N695" s="27" t="str">
        <f t="shared" si="108"/>
        <v/>
      </c>
      <c r="O695" s="27" t="str">
        <f t="shared" si="108"/>
        <v/>
      </c>
      <c r="P695" s="27" t="str">
        <f t="shared" si="108"/>
        <v/>
      </c>
      <c r="Q695" s="27" t="str">
        <f t="shared" si="108"/>
        <v/>
      </c>
      <c r="R695" s="27" t="str">
        <f t="shared" si="108"/>
        <v/>
      </c>
      <c r="S695" s="27" t="str">
        <f t="shared" si="108"/>
        <v/>
      </c>
      <c r="T695" s="32" t="str">
        <f t="shared" si="108"/>
        <v/>
      </c>
      <c r="U695" s="10"/>
    </row>
    <row r="696" spans="1:21" x14ac:dyDescent="0.25">
      <c r="A696" s="10"/>
      <c r="B696" s="4" t="str">
        <f>IF(ISBLANK('INPUT | Operations'!$B701),"",COUNT('INPUT | Operations'!$B$12:$B700))</f>
        <v/>
      </c>
      <c r="C696" s="27" t="str">
        <f>IF(ISNUMBER($B696),('INPUT | Operations'!$C700+'INPUT | Operations'!$C701)/2,"")</f>
        <v/>
      </c>
      <c r="D696" s="28" t="str">
        <f t="shared" si="100"/>
        <v/>
      </c>
      <c r="E696" s="26" t="str">
        <f>IF(ISNUMBER($B696),'INPUT | Operations'!$B701-'INPUT | Operations'!$B700,"")</f>
        <v/>
      </c>
      <c r="F696" s="32" t="str">
        <f>IF(ISNUMBER($B696),IF('INPUT | Operations'!$B701&lt;Booster_BurnTime,1,IF('INPUT | Operations'!$B700&lt;=Booster_BurnTime,(Booster_BurnTime-'INPUT | Operations'!$B700)/('INPUT | Operations'!$B701-'INPUT | Operations'!$B700),0))*'INPUT | Operations'!$E700*NumberOfBoosters*NumberOfOps*$E696,"")</f>
        <v/>
      </c>
      <c r="G696" s="34" t="str">
        <f t="shared" si="101"/>
        <v/>
      </c>
      <c r="H696" s="27" t="str">
        <f t="shared" si="102"/>
        <v/>
      </c>
      <c r="I696" s="27" t="str">
        <f t="shared" si="103"/>
        <v/>
      </c>
      <c r="J696" s="27" t="str">
        <f t="shared" si="104"/>
        <v/>
      </c>
      <c r="K696" s="27" t="str">
        <f t="shared" si="105"/>
        <v/>
      </c>
      <c r="L696" s="27" t="str">
        <f t="shared" si="106"/>
        <v/>
      </c>
      <c r="M696" s="32" t="str">
        <f t="shared" si="107"/>
        <v/>
      </c>
      <c r="N696" s="27" t="str">
        <f t="shared" si="108"/>
        <v/>
      </c>
      <c r="O696" s="27" t="str">
        <f t="shared" si="108"/>
        <v/>
      </c>
      <c r="P696" s="27" t="str">
        <f t="shared" si="108"/>
        <v/>
      </c>
      <c r="Q696" s="27" t="str">
        <f t="shared" si="108"/>
        <v/>
      </c>
      <c r="R696" s="27" t="str">
        <f t="shared" si="108"/>
        <v/>
      </c>
      <c r="S696" s="27" t="str">
        <f t="shared" si="108"/>
        <v/>
      </c>
      <c r="T696" s="32" t="str">
        <f t="shared" si="108"/>
        <v/>
      </c>
      <c r="U696" s="10"/>
    </row>
    <row r="697" spans="1:21" x14ac:dyDescent="0.25">
      <c r="A697" s="10"/>
      <c r="B697" s="4" t="str">
        <f>IF(ISBLANK('INPUT | Operations'!$B702),"",COUNT('INPUT | Operations'!$B$12:$B701))</f>
        <v/>
      </c>
      <c r="C697" s="27" t="str">
        <f>IF(ISNUMBER($B697),('INPUT | Operations'!$C701+'INPUT | Operations'!$C702)/2,"")</f>
        <v/>
      </c>
      <c r="D697" s="28" t="str">
        <f t="shared" si="100"/>
        <v/>
      </c>
      <c r="E697" s="26" t="str">
        <f>IF(ISNUMBER($B697),'INPUT | Operations'!$B702-'INPUT | Operations'!$B701,"")</f>
        <v/>
      </c>
      <c r="F697" s="32" t="str">
        <f>IF(ISNUMBER($B697),IF('INPUT | Operations'!$B702&lt;Booster_BurnTime,1,IF('INPUT | Operations'!$B701&lt;=Booster_BurnTime,(Booster_BurnTime-'INPUT | Operations'!$B701)/('INPUT | Operations'!$B702-'INPUT | Operations'!$B701),0))*'INPUT | Operations'!$E701*NumberOfBoosters*NumberOfOps*$E697,"")</f>
        <v/>
      </c>
      <c r="G697" s="34" t="str">
        <f t="shared" si="101"/>
        <v/>
      </c>
      <c r="H697" s="27" t="str">
        <f t="shared" si="102"/>
        <v/>
      </c>
      <c r="I697" s="27" t="str">
        <f t="shared" si="103"/>
        <v/>
      </c>
      <c r="J697" s="27" t="str">
        <f t="shared" si="104"/>
        <v/>
      </c>
      <c r="K697" s="27" t="str">
        <f t="shared" si="105"/>
        <v/>
      </c>
      <c r="L697" s="27" t="str">
        <f t="shared" si="106"/>
        <v/>
      </c>
      <c r="M697" s="32" t="str">
        <f t="shared" si="107"/>
        <v/>
      </c>
      <c r="N697" s="27" t="str">
        <f t="shared" si="108"/>
        <v/>
      </c>
      <c r="O697" s="27" t="str">
        <f t="shared" si="108"/>
        <v/>
      </c>
      <c r="P697" s="27" t="str">
        <f t="shared" si="108"/>
        <v/>
      </c>
      <c r="Q697" s="27" t="str">
        <f t="shared" si="108"/>
        <v/>
      </c>
      <c r="R697" s="27" t="str">
        <f t="shared" si="108"/>
        <v/>
      </c>
      <c r="S697" s="27" t="str">
        <f t="shared" si="108"/>
        <v/>
      </c>
      <c r="T697" s="32" t="str">
        <f t="shared" si="108"/>
        <v/>
      </c>
      <c r="U697" s="10"/>
    </row>
    <row r="698" spans="1:21" x14ac:dyDescent="0.25">
      <c r="A698" s="10"/>
      <c r="B698" s="4" t="str">
        <f>IF(ISBLANK('INPUT | Operations'!$B703),"",COUNT('INPUT | Operations'!$B$12:$B702))</f>
        <v/>
      </c>
      <c r="C698" s="27" t="str">
        <f>IF(ISNUMBER($B698),('INPUT | Operations'!$C702+'INPUT | Operations'!$C703)/2,"")</f>
        <v/>
      </c>
      <c r="D698" s="28" t="str">
        <f t="shared" si="100"/>
        <v/>
      </c>
      <c r="E698" s="26" t="str">
        <f>IF(ISNUMBER($B698),'INPUT | Operations'!$B703-'INPUT | Operations'!$B702,"")</f>
        <v/>
      </c>
      <c r="F698" s="32" t="str">
        <f>IF(ISNUMBER($B698),IF('INPUT | Operations'!$B703&lt;Booster_BurnTime,1,IF('INPUT | Operations'!$B702&lt;=Booster_BurnTime,(Booster_BurnTime-'INPUT | Operations'!$B702)/('INPUT | Operations'!$B703-'INPUT | Operations'!$B702),0))*'INPUT | Operations'!$E702*NumberOfBoosters*NumberOfOps*$E698,"")</f>
        <v/>
      </c>
      <c r="G698" s="34" t="str">
        <f t="shared" si="101"/>
        <v/>
      </c>
      <c r="H698" s="27" t="str">
        <f t="shared" si="102"/>
        <v/>
      </c>
      <c r="I698" s="27" t="str">
        <f t="shared" si="103"/>
        <v/>
      </c>
      <c r="J698" s="27" t="str">
        <f t="shared" si="104"/>
        <v/>
      </c>
      <c r="K698" s="27" t="str">
        <f t="shared" si="105"/>
        <v/>
      </c>
      <c r="L698" s="27" t="str">
        <f t="shared" si="106"/>
        <v/>
      </c>
      <c r="M698" s="32" t="str">
        <f t="shared" si="107"/>
        <v/>
      </c>
      <c r="N698" s="27" t="str">
        <f t="shared" si="108"/>
        <v/>
      </c>
      <c r="O698" s="27" t="str">
        <f t="shared" si="108"/>
        <v/>
      </c>
      <c r="P698" s="27" t="str">
        <f t="shared" si="108"/>
        <v/>
      </c>
      <c r="Q698" s="27" t="str">
        <f t="shared" si="108"/>
        <v/>
      </c>
      <c r="R698" s="27" t="str">
        <f t="shared" si="108"/>
        <v/>
      </c>
      <c r="S698" s="27" t="str">
        <f t="shared" si="108"/>
        <v/>
      </c>
      <c r="T698" s="32" t="str">
        <f t="shared" si="108"/>
        <v/>
      </c>
      <c r="U698" s="10"/>
    </row>
    <row r="699" spans="1:21" x14ac:dyDescent="0.25">
      <c r="A699" s="10"/>
      <c r="B699" s="4" t="str">
        <f>IF(ISBLANK('INPUT | Operations'!$B704),"",COUNT('INPUT | Operations'!$B$12:$B703))</f>
        <v/>
      </c>
      <c r="C699" s="27" t="str">
        <f>IF(ISNUMBER($B699),('INPUT | Operations'!$C703+'INPUT | Operations'!$C704)/2,"")</f>
        <v/>
      </c>
      <c r="D699" s="28" t="str">
        <f t="shared" si="100"/>
        <v/>
      </c>
      <c r="E699" s="26" t="str">
        <f>IF(ISNUMBER($B699),'INPUT | Operations'!$B704-'INPUT | Operations'!$B703,"")</f>
        <v/>
      </c>
      <c r="F699" s="32" t="str">
        <f>IF(ISNUMBER($B699),IF('INPUT | Operations'!$B704&lt;Booster_BurnTime,1,IF('INPUT | Operations'!$B703&lt;=Booster_BurnTime,(Booster_BurnTime-'INPUT | Operations'!$B703)/('INPUT | Operations'!$B704-'INPUT | Operations'!$B703),0))*'INPUT | Operations'!$E703*NumberOfBoosters*NumberOfOps*$E699,"")</f>
        <v/>
      </c>
      <c r="G699" s="34" t="str">
        <f t="shared" si="101"/>
        <v/>
      </c>
      <c r="H699" s="27" t="str">
        <f t="shared" si="102"/>
        <v/>
      </c>
      <c r="I699" s="27" t="str">
        <f t="shared" si="103"/>
        <v/>
      </c>
      <c r="J699" s="27" t="str">
        <f t="shared" si="104"/>
        <v/>
      </c>
      <c r="K699" s="27" t="str">
        <f t="shared" si="105"/>
        <v/>
      </c>
      <c r="L699" s="27" t="str">
        <f t="shared" si="106"/>
        <v/>
      </c>
      <c r="M699" s="32" t="str">
        <f t="shared" si="107"/>
        <v/>
      </c>
      <c r="N699" s="27" t="str">
        <f t="shared" si="108"/>
        <v/>
      </c>
      <c r="O699" s="27" t="str">
        <f t="shared" si="108"/>
        <v/>
      </c>
      <c r="P699" s="27" t="str">
        <f t="shared" si="108"/>
        <v/>
      </c>
      <c r="Q699" s="27" t="str">
        <f t="shared" si="108"/>
        <v/>
      </c>
      <c r="R699" s="27" t="str">
        <f t="shared" si="108"/>
        <v/>
      </c>
      <c r="S699" s="27" t="str">
        <f t="shared" si="108"/>
        <v/>
      </c>
      <c r="T699" s="32" t="str">
        <f t="shared" si="108"/>
        <v/>
      </c>
      <c r="U699" s="10"/>
    </row>
    <row r="700" spans="1:21" x14ac:dyDescent="0.25">
      <c r="A700" s="10"/>
      <c r="B700" s="4" t="str">
        <f>IF(ISBLANK('INPUT | Operations'!$B705),"",COUNT('INPUT | Operations'!$B$12:$B704))</f>
        <v/>
      </c>
      <c r="C700" s="27" t="str">
        <f>IF(ISNUMBER($B700),('INPUT | Operations'!$C704+'INPUT | Operations'!$C705)/2,"")</f>
        <v/>
      </c>
      <c r="D700" s="28" t="str">
        <f t="shared" si="100"/>
        <v/>
      </c>
      <c r="E700" s="26" t="str">
        <f>IF(ISNUMBER($B700),'INPUT | Operations'!$B705-'INPUT | Operations'!$B704,"")</f>
        <v/>
      </c>
      <c r="F700" s="32" t="str">
        <f>IF(ISNUMBER($B700),IF('INPUT | Operations'!$B705&lt;Booster_BurnTime,1,IF('INPUT | Operations'!$B704&lt;=Booster_BurnTime,(Booster_BurnTime-'INPUT | Operations'!$B704)/('INPUT | Operations'!$B705-'INPUT | Operations'!$B704),0))*'INPUT | Operations'!$E704*NumberOfBoosters*NumberOfOps*$E700,"")</f>
        <v/>
      </c>
      <c r="G700" s="34" t="str">
        <f t="shared" si="101"/>
        <v/>
      </c>
      <c r="H700" s="27" t="str">
        <f t="shared" si="102"/>
        <v/>
      </c>
      <c r="I700" s="27" t="str">
        <f t="shared" si="103"/>
        <v/>
      </c>
      <c r="J700" s="27" t="str">
        <f t="shared" si="104"/>
        <v/>
      </c>
      <c r="K700" s="27" t="str">
        <f t="shared" si="105"/>
        <v/>
      </c>
      <c r="L700" s="27" t="str">
        <f t="shared" si="106"/>
        <v/>
      </c>
      <c r="M700" s="32" t="str">
        <f t="shared" si="107"/>
        <v/>
      </c>
      <c r="N700" s="27" t="str">
        <f t="shared" si="108"/>
        <v/>
      </c>
      <c r="O700" s="27" t="str">
        <f t="shared" si="108"/>
        <v/>
      </c>
      <c r="P700" s="27" t="str">
        <f t="shared" si="108"/>
        <v/>
      </c>
      <c r="Q700" s="27" t="str">
        <f t="shared" si="108"/>
        <v/>
      </c>
      <c r="R700" s="27" t="str">
        <f t="shared" si="108"/>
        <v/>
      </c>
      <c r="S700" s="27" t="str">
        <f t="shared" si="108"/>
        <v/>
      </c>
      <c r="T700" s="32" t="str">
        <f t="shared" si="108"/>
        <v/>
      </c>
      <c r="U700" s="10"/>
    </row>
    <row r="701" spans="1:21" x14ac:dyDescent="0.25">
      <c r="A701" s="10"/>
      <c r="B701" s="4" t="str">
        <f>IF(ISBLANK('INPUT | Operations'!$B706),"",COUNT('INPUT | Operations'!$B$12:$B705))</f>
        <v/>
      </c>
      <c r="C701" s="27" t="str">
        <f>IF(ISNUMBER($B701),('INPUT | Operations'!$C705+'INPUT | Operations'!$C706)/2,"")</f>
        <v/>
      </c>
      <c r="D701" s="28" t="str">
        <f t="shared" si="100"/>
        <v/>
      </c>
      <c r="E701" s="26" t="str">
        <f>IF(ISNUMBER($B701),'INPUT | Operations'!$B706-'INPUT | Operations'!$B705,"")</f>
        <v/>
      </c>
      <c r="F701" s="32" t="str">
        <f>IF(ISNUMBER($B701),IF('INPUT | Operations'!$B706&lt;Booster_BurnTime,1,IF('INPUT | Operations'!$B705&lt;=Booster_BurnTime,(Booster_BurnTime-'INPUT | Operations'!$B705)/('INPUT | Operations'!$B706-'INPUT | Operations'!$B705),0))*'INPUT | Operations'!$E705*NumberOfBoosters*NumberOfOps*$E701,"")</f>
        <v/>
      </c>
      <c r="G701" s="34" t="str">
        <f t="shared" si="101"/>
        <v/>
      </c>
      <c r="H701" s="27" t="str">
        <f t="shared" si="102"/>
        <v/>
      </c>
      <c r="I701" s="27" t="str">
        <f t="shared" si="103"/>
        <v/>
      </c>
      <c r="J701" s="27" t="str">
        <f t="shared" si="104"/>
        <v/>
      </c>
      <c r="K701" s="27" t="str">
        <f t="shared" si="105"/>
        <v/>
      </c>
      <c r="L701" s="27" t="str">
        <f t="shared" si="106"/>
        <v/>
      </c>
      <c r="M701" s="32" t="str">
        <f t="shared" si="107"/>
        <v/>
      </c>
      <c r="N701" s="27" t="str">
        <f t="shared" si="108"/>
        <v/>
      </c>
      <c r="O701" s="27" t="str">
        <f t="shared" ref="N701:T737" si="109">IFERROR($F701*H701/1000,"")</f>
        <v/>
      </c>
      <c r="P701" s="27" t="str">
        <f t="shared" si="109"/>
        <v/>
      </c>
      <c r="Q701" s="27" t="str">
        <f t="shared" si="109"/>
        <v/>
      </c>
      <c r="R701" s="27" t="str">
        <f t="shared" si="109"/>
        <v/>
      </c>
      <c r="S701" s="27" t="str">
        <f t="shared" si="109"/>
        <v/>
      </c>
      <c r="T701" s="32" t="str">
        <f t="shared" si="109"/>
        <v/>
      </c>
      <c r="U701" s="10"/>
    </row>
    <row r="702" spans="1:21" x14ac:dyDescent="0.25">
      <c r="A702" s="10"/>
      <c r="B702" s="4" t="str">
        <f>IF(ISBLANK('INPUT | Operations'!$B707),"",COUNT('INPUT | Operations'!$B$12:$B706))</f>
        <v/>
      </c>
      <c r="C702" s="27" t="str">
        <f>IF(ISNUMBER($B702),('INPUT | Operations'!$C706+'INPUT | Operations'!$C707)/2,"")</f>
        <v/>
      </c>
      <c r="D702" s="28" t="str">
        <f t="shared" si="100"/>
        <v/>
      </c>
      <c r="E702" s="26" t="str">
        <f>IF(ISNUMBER($B702),'INPUT | Operations'!$B707-'INPUT | Operations'!$B706,"")</f>
        <v/>
      </c>
      <c r="F702" s="32" t="str">
        <f>IF(ISNUMBER($B702),IF('INPUT | Operations'!$B707&lt;Booster_BurnTime,1,IF('INPUT | Operations'!$B706&lt;=Booster_BurnTime,(Booster_BurnTime-'INPUT | Operations'!$B706)/('INPUT | Operations'!$B707-'INPUT | Operations'!$B706),0))*'INPUT | Operations'!$E706*NumberOfBoosters*NumberOfOps*$E702,"")</f>
        <v/>
      </c>
      <c r="G702" s="34" t="str">
        <f t="shared" si="101"/>
        <v/>
      </c>
      <c r="H702" s="27" t="str">
        <f t="shared" si="102"/>
        <v/>
      </c>
      <c r="I702" s="27" t="str">
        <f t="shared" si="103"/>
        <v/>
      </c>
      <c r="J702" s="27" t="str">
        <f t="shared" si="104"/>
        <v/>
      </c>
      <c r="K702" s="27" t="str">
        <f t="shared" si="105"/>
        <v/>
      </c>
      <c r="L702" s="27" t="str">
        <f t="shared" si="106"/>
        <v/>
      </c>
      <c r="M702" s="32" t="str">
        <f t="shared" si="107"/>
        <v/>
      </c>
      <c r="N702" s="27" t="str">
        <f t="shared" si="109"/>
        <v/>
      </c>
      <c r="O702" s="27" t="str">
        <f t="shared" si="109"/>
        <v/>
      </c>
      <c r="P702" s="27" t="str">
        <f t="shared" si="109"/>
        <v/>
      </c>
      <c r="Q702" s="27" t="str">
        <f t="shared" si="109"/>
        <v/>
      </c>
      <c r="R702" s="27" t="str">
        <f t="shared" si="109"/>
        <v/>
      </c>
      <c r="S702" s="27" t="str">
        <f t="shared" si="109"/>
        <v/>
      </c>
      <c r="T702" s="32" t="str">
        <f t="shared" si="109"/>
        <v/>
      </c>
      <c r="U702" s="10"/>
    </row>
    <row r="703" spans="1:21" x14ac:dyDescent="0.25">
      <c r="A703" s="10"/>
      <c r="B703" s="4" t="str">
        <f>IF(ISBLANK('INPUT | Operations'!$B708),"",COUNT('INPUT | Operations'!$B$12:$B707))</f>
        <v/>
      </c>
      <c r="C703" s="27" t="str">
        <f>IF(ISNUMBER($B703),('INPUT | Operations'!$C707+'INPUT | Operations'!$C708)/2,"")</f>
        <v/>
      </c>
      <c r="D703" s="28" t="str">
        <f t="shared" si="100"/>
        <v/>
      </c>
      <c r="E703" s="26" t="str">
        <f>IF(ISNUMBER($B703),'INPUT | Operations'!$B708-'INPUT | Operations'!$B707,"")</f>
        <v/>
      </c>
      <c r="F703" s="32" t="str">
        <f>IF(ISNUMBER($B703),IF('INPUT | Operations'!$B708&lt;Booster_BurnTime,1,IF('INPUT | Operations'!$B707&lt;=Booster_BurnTime,(Booster_BurnTime-'INPUT | Operations'!$B707)/('INPUT | Operations'!$B708-'INPUT | Operations'!$B707),0))*'INPUT | Operations'!$E707*NumberOfBoosters*NumberOfOps*$E703,"")</f>
        <v/>
      </c>
      <c r="G703" s="34" t="str">
        <f t="shared" si="101"/>
        <v/>
      </c>
      <c r="H703" s="27" t="str">
        <f t="shared" si="102"/>
        <v/>
      </c>
      <c r="I703" s="27" t="str">
        <f t="shared" si="103"/>
        <v/>
      </c>
      <c r="J703" s="27" t="str">
        <f t="shared" si="104"/>
        <v/>
      </c>
      <c r="K703" s="27" t="str">
        <f t="shared" si="105"/>
        <v/>
      </c>
      <c r="L703" s="27" t="str">
        <f t="shared" si="106"/>
        <v/>
      </c>
      <c r="M703" s="32" t="str">
        <f t="shared" si="107"/>
        <v/>
      </c>
      <c r="N703" s="27" t="str">
        <f t="shared" si="109"/>
        <v/>
      </c>
      <c r="O703" s="27" t="str">
        <f t="shared" si="109"/>
        <v/>
      </c>
      <c r="P703" s="27" t="str">
        <f t="shared" si="109"/>
        <v/>
      </c>
      <c r="Q703" s="27" t="str">
        <f t="shared" si="109"/>
        <v/>
      </c>
      <c r="R703" s="27" t="str">
        <f t="shared" si="109"/>
        <v/>
      </c>
      <c r="S703" s="27" t="str">
        <f t="shared" si="109"/>
        <v/>
      </c>
      <c r="T703" s="32" t="str">
        <f t="shared" si="109"/>
        <v/>
      </c>
      <c r="U703" s="10"/>
    </row>
    <row r="704" spans="1:21" x14ac:dyDescent="0.25">
      <c r="A704" s="10"/>
      <c r="B704" s="4" t="str">
        <f>IF(ISBLANK('INPUT | Operations'!$B709),"",COUNT('INPUT | Operations'!$B$12:$B708))</f>
        <v/>
      </c>
      <c r="C704" s="27" t="str">
        <f>IF(ISNUMBER($B704),('INPUT | Operations'!$C708+'INPUT | Operations'!$C709)/2,"")</f>
        <v/>
      </c>
      <c r="D704" s="28" t="str">
        <f t="shared" si="100"/>
        <v/>
      </c>
      <c r="E704" s="26" t="str">
        <f>IF(ISNUMBER($B704),'INPUT | Operations'!$B709-'INPUT | Operations'!$B708,"")</f>
        <v/>
      </c>
      <c r="F704" s="32" t="str">
        <f>IF(ISNUMBER($B704),IF('INPUT | Operations'!$B709&lt;Booster_BurnTime,1,IF('INPUT | Operations'!$B708&lt;=Booster_BurnTime,(Booster_BurnTime-'INPUT | Operations'!$B708)/('INPUT | Operations'!$B709-'INPUT | Operations'!$B708),0))*'INPUT | Operations'!$E708*NumberOfBoosters*NumberOfOps*$E704,"")</f>
        <v/>
      </c>
      <c r="G704" s="34" t="str">
        <f t="shared" si="101"/>
        <v/>
      </c>
      <c r="H704" s="27" t="str">
        <f t="shared" si="102"/>
        <v/>
      </c>
      <c r="I704" s="27" t="str">
        <f t="shared" si="103"/>
        <v/>
      </c>
      <c r="J704" s="27" t="str">
        <f t="shared" si="104"/>
        <v/>
      </c>
      <c r="K704" s="27" t="str">
        <f t="shared" si="105"/>
        <v/>
      </c>
      <c r="L704" s="27" t="str">
        <f t="shared" si="106"/>
        <v/>
      </c>
      <c r="M704" s="32" t="str">
        <f t="shared" si="107"/>
        <v/>
      </c>
      <c r="N704" s="27" t="str">
        <f t="shared" si="109"/>
        <v/>
      </c>
      <c r="O704" s="27" t="str">
        <f t="shared" si="109"/>
        <v/>
      </c>
      <c r="P704" s="27" t="str">
        <f t="shared" si="109"/>
        <v/>
      </c>
      <c r="Q704" s="27" t="str">
        <f t="shared" si="109"/>
        <v/>
      </c>
      <c r="R704" s="27" t="str">
        <f t="shared" si="109"/>
        <v/>
      </c>
      <c r="S704" s="27" t="str">
        <f t="shared" si="109"/>
        <v/>
      </c>
      <c r="T704" s="32" t="str">
        <f t="shared" si="109"/>
        <v/>
      </c>
      <c r="U704" s="10"/>
    </row>
    <row r="705" spans="1:21" x14ac:dyDescent="0.25">
      <c r="A705" s="10"/>
      <c r="B705" s="4" t="str">
        <f>IF(ISBLANK('INPUT | Operations'!$B710),"",COUNT('INPUT | Operations'!$B$12:$B709))</f>
        <v/>
      </c>
      <c r="C705" s="27" t="str">
        <f>IF(ISNUMBER($B705),('INPUT | Operations'!$C709+'INPUT | Operations'!$C710)/2,"")</f>
        <v/>
      </c>
      <c r="D705" s="28" t="str">
        <f t="shared" si="100"/>
        <v/>
      </c>
      <c r="E705" s="26" t="str">
        <f>IF(ISNUMBER($B705),'INPUT | Operations'!$B710-'INPUT | Operations'!$B709,"")</f>
        <v/>
      </c>
      <c r="F705" s="32" t="str">
        <f>IF(ISNUMBER($B705),IF('INPUT | Operations'!$B710&lt;Booster_BurnTime,1,IF('INPUT | Operations'!$B709&lt;=Booster_BurnTime,(Booster_BurnTime-'INPUT | Operations'!$B709)/('INPUT | Operations'!$B710-'INPUT | Operations'!$B709),0))*'INPUT | Operations'!$E709*NumberOfBoosters*NumberOfOps*$E705,"")</f>
        <v/>
      </c>
      <c r="G705" s="34" t="str">
        <f t="shared" si="101"/>
        <v/>
      </c>
      <c r="H705" s="27" t="str">
        <f t="shared" si="102"/>
        <v/>
      </c>
      <c r="I705" s="27" t="str">
        <f t="shared" si="103"/>
        <v/>
      </c>
      <c r="J705" s="27" t="str">
        <f t="shared" si="104"/>
        <v/>
      </c>
      <c r="K705" s="27" t="str">
        <f t="shared" si="105"/>
        <v/>
      </c>
      <c r="L705" s="27" t="str">
        <f t="shared" si="106"/>
        <v/>
      </c>
      <c r="M705" s="32" t="str">
        <f t="shared" si="107"/>
        <v/>
      </c>
      <c r="N705" s="27" t="str">
        <f t="shared" si="109"/>
        <v/>
      </c>
      <c r="O705" s="27" t="str">
        <f t="shared" si="109"/>
        <v/>
      </c>
      <c r="P705" s="27" t="str">
        <f t="shared" si="109"/>
        <v/>
      </c>
      <c r="Q705" s="27" t="str">
        <f t="shared" si="109"/>
        <v/>
      </c>
      <c r="R705" s="27" t="str">
        <f t="shared" si="109"/>
        <v/>
      </c>
      <c r="S705" s="27" t="str">
        <f t="shared" si="109"/>
        <v/>
      </c>
      <c r="T705" s="32" t="str">
        <f t="shared" si="109"/>
        <v/>
      </c>
      <c r="U705" s="10"/>
    </row>
    <row r="706" spans="1:21" x14ac:dyDescent="0.25">
      <c r="A706" s="10"/>
      <c r="B706" s="4" t="str">
        <f>IF(ISBLANK('INPUT | Operations'!$B711),"",COUNT('INPUT | Operations'!$B$12:$B710))</f>
        <v/>
      </c>
      <c r="C706" s="27" t="str">
        <f>IF(ISNUMBER($B706),('INPUT | Operations'!$C710+'INPUT | Operations'!$C711)/2,"")</f>
        <v/>
      </c>
      <c r="D706" s="28" t="str">
        <f t="shared" si="100"/>
        <v/>
      </c>
      <c r="E706" s="26" t="str">
        <f>IF(ISNUMBER($B706),'INPUT | Operations'!$B711-'INPUT | Operations'!$B710,"")</f>
        <v/>
      </c>
      <c r="F706" s="32" t="str">
        <f>IF(ISNUMBER($B706),IF('INPUT | Operations'!$B711&lt;Booster_BurnTime,1,IF('INPUT | Operations'!$B710&lt;=Booster_BurnTime,(Booster_BurnTime-'INPUT | Operations'!$B710)/('INPUT | Operations'!$B711-'INPUT | Operations'!$B710),0))*'INPUT | Operations'!$E710*NumberOfBoosters*NumberOfOps*$E706,"")</f>
        <v/>
      </c>
      <c r="G706" s="34" t="str">
        <f t="shared" si="101"/>
        <v/>
      </c>
      <c r="H706" s="27" t="str">
        <f t="shared" si="102"/>
        <v/>
      </c>
      <c r="I706" s="27" t="str">
        <f t="shared" si="103"/>
        <v/>
      </c>
      <c r="J706" s="27" t="str">
        <f t="shared" si="104"/>
        <v/>
      </c>
      <c r="K706" s="27" t="str">
        <f t="shared" si="105"/>
        <v/>
      </c>
      <c r="L706" s="27" t="str">
        <f t="shared" si="106"/>
        <v/>
      </c>
      <c r="M706" s="32" t="str">
        <f t="shared" si="107"/>
        <v/>
      </c>
      <c r="N706" s="27" t="str">
        <f t="shared" si="109"/>
        <v/>
      </c>
      <c r="O706" s="27" t="str">
        <f t="shared" si="109"/>
        <v/>
      </c>
      <c r="P706" s="27" t="str">
        <f t="shared" si="109"/>
        <v/>
      </c>
      <c r="Q706" s="27" t="str">
        <f t="shared" si="109"/>
        <v/>
      </c>
      <c r="R706" s="27" t="str">
        <f t="shared" si="109"/>
        <v/>
      </c>
      <c r="S706" s="27" t="str">
        <f t="shared" si="109"/>
        <v/>
      </c>
      <c r="T706" s="32" t="str">
        <f t="shared" si="109"/>
        <v/>
      </c>
      <c r="U706" s="10"/>
    </row>
    <row r="707" spans="1:21" x14ac:dyDescent="0.25">
      <c r="A707" s="10"/>
      <c r="B707" s="4" t="str">
        <f>IF(ISBLANK('INPUT | Operations'!$B712),"",COUNT('INPUT | Operations'!$B$12:$B711))</f>
        <v/>
      </c>
      <c r="C707" s="27" t="str">
        <f>IF(ISNUMBER($B707),('INPUT | Operations'!$C711+'INPUT | Operations'!$C712)/2,"")</f>
        <v/>
      </c>
      <c r="D707" s="28" t="str">
        <f t="shared" si="100"/>
        <v/>
      </c>
      <c r="E707" s="26" t="str">
        <f>IF(ISNUMBER($B707),'INPUT | Operations'!$B712-'INPUT | Operations'!$B711,"")</f>
        <v/>
      </c>
      <c r="F707" s="32" t="str">
        <f>IF(ISNUMBER($B707),IF('INPUT | Operations'!$B712&lt;Booster_BurnTime,1,IF('INPUT | Operations'!$B711&lt;=Booster_BurnTime,(Booster_BurnTime-'INPUT | Operations'!$B711)/('INPUT | Operations'!$B712-'INPUT | Operations'!$B711),0))*'INPUT | Operations'!$E711*NumberOfBoosters*NumberOfOps*$E707,"")</f>
        <v/>
      </c>
      <c r="G707" s="34" t="str">
        <f t="shared" si="101"/>
        <v/>
      </c>
      <c r="H707" s="27" t="str">
        <f t="shared" si="102"/>
        <v/>
      </c>
      <c r="I707" s="27" t="str">
        <f t="shared" si="103"/>
        <v/>
      </c>
      <c r="J707" s="27" t="str">
        <f t="shared" si="104"/>
        <v/>
      </c>
      <c r="K707" s="27" t="str">
        <f t="shared" si="105"/>
        <v/>
      </c>
      <c r="L707" s="27" t="str">
        <f t="shared" si="106"/>
        <v/>
      </c>
      <c r="M707" s="32" t="str">
        <f t="shared" si="107"/>
        <v/>
      </c>
      <c r="N707" s="27" t="str">
        <f t="shared" si="109"/>
        <v/>
      </c>
      <c r="O707" s="27" t="str">
        <f t="shared" si="109"/>
        <v/>
      </c>
      <c r="P707" s="27" t="str">
        <f t="shared" si="109"/>
        <v/>
      </c>
      <c r="Q707" s="27" t="str">
        <f t="shared" si="109"/>
        <v/>
      </c>
      <c r="R707" s="27" t="str">
        <f t="shared" si="109"/>
        <v/>
      </c>
      <c r="S707" s="27" t="str">
        <f t="shared" si="109"/>
        <v/>
      </c>
      <c r="T707" s="32" t="str">
        <f t="shared" si="109"/>
        <v/>
      </c>
      <c r="U707" s="10"/>
    </row>
    <row r="708" spans="1:21" x14ac:dyDescent="0.25">
      <c r="A708" s="10"/>
      <c r="B708" s="4" t="str">
        <f>IF(ISBLANK('INPUT | Operations'!$B713),"",COUNT('INPUT | Operations'!$B$12:$B712))</f>
        <v/>
      </c>
      <c r="C708" s="27" t="str">
        <f>IF(ISNUMBER($B708),('INPUT | Operations'!$C712+'INPUT | Operations'!$C713)/2,"")</f>
        <v/>
      </c>
      <c r="D708" s="28" t="str">
        <f t="shared" si="100"/>
        <v/>
      </c>
      <c r="E708" s="26" t="str">
        <f>IF(ISNUMBER($B708),'INPUT | Operations'!$B713-'INPUT | Operations'!$B712,"")</f>
        <v/>
      </c>
      <c r="F708" s="32" t="str">
        <f>IF(ISNUMBER($B708),IF('INPUT | Operations'!$B713&lt;Booster_BurnTime,1,IF('INPUT | Operations'!$B712&lt;=Booster_BurnTime,(Booster_BurnTime-'INPUT | Operations'!$B712)/('INPUT | Operations'!$B713-'INPUT | Operations'!$B712),0))*'INPUT | Operations'!$E712*NumberOfBoosters*NumberOfOps*$E708,"")</f>
        <v/>
      </c>
      <c r="G708" s="34" t="str">
        <f t="shared" si="101"/>
        <v/>
      </c>
      <c r="H708" s="27" t="str">
        <f t="shared" si="102"/>
        <v/>
      </c>
      <c r="I708" s="27" t="str">
        <f t="shared" si="103"/>
        <v/>
      </c>
      <c r="J708" s="27" t="str">
        <f t="shared" si="104"/>
        <v/>
      </c>
      <c r="K708" s="27" t="str">
        <f t="shared" si="105"/>
        <v/>
      </c>
      <c r="L708" s="27" t="str">
        <f t="shared" si="106"/>
        <v/>
      </c>
      <c r="M708" s="32" t="str">
        <f t="shared" si="107"/>
        <v/>
      </c>
      <c r="N708" s="27" t="str">
        <f t="shared" si="109"/>
        <v/>
      </c>
      <c r="O708" s="27" t="str">
        <f t="shared" si="109"/>
        <v/>
      </c>
      <c r="P708" s="27" t="str">
        <f t="shared" si="109"/>
        <v/>
      </c>
      <c r="Q708" s="27" t="str">
        <f t="shared" si="109"/>
        <v/>
      </c>
      <c r="R708" s="27" t="str">
        <f t="shared" si="109"/>
        <v/>
      </c>
      <c r="S708" s="27" t="str">
        <f t="shared" si="109"/>
        <v/>
      </c>
      <c r="T708" s="32" t="str">
        <f t="shared" si="109"/>
        <v/>
      </c>
      <c r="U708" s="10"/>
    </row>
    <row r="709" spans="1:21" x14ac:dyDescent="0.25">
      <c r="A709" s="10"/>
      <c r="B709" s="4" t="str">
        <f>IF(ISBLANK('INPUT | Operations'!$B714),"",COUNT('INPUT | Operations'!$B$12:$B713))</f>
        <v/>
      </c>
      <c r="C709" s="27" t="str">
        <f>IF(ISNUMBER($B709),('INPUT | Operations'!$C713+'INPUT | Operations'!$C714)/2,"")</f>
        <v/>
      </c>
      <c r="D709" s="28" t="str">
        <f t="shared" si="100"/>
        <v/>
      </c>
      <c r="E709" s="26" t="str">
        <f>IF(ISNUMBER($B709),'INPUT | Operations'!$B714-'INPUT | Operations'!$B713,"")</f>
        <v/>
      </c>
      <c r="F709" s="32" t="str">
        <f>IF(ISNUMBER($B709),IF('INPUT | Operations'!$B714&lt;Booster_BurnTime,1,IF('INPUT | Operations'!$B713&lt;=Booster_BurnTime,(Booster_BurnTime-'INPUT | Operations'!$B713)/('INPUT | Operations'!$B714-'INPUT | Operations'!$B713),0))*'INPUT | Operations'!$E713*NumberOfBoosters*NumberOfOps*$E709,"")</f>
        <v/>
      </c>
      <c r="G709" s="34" t="str">
        <f t="shared" si="101"/>
        <v/>
      </c>
      <c r="H709" s="27" t="str">
        <f t="shared" si="102"/>
        <v/>
      </c>
      <c r="I709" s="27" t="str">
        <f t="shared" si="103"/>
        <v/>
      </c>
      <c r="J709" s="27" t="str">
        <f t="shared" si="104"/>
        <v/>
      </c>
      <c r="K709" s="27" t="str">
        <f t="shared" si="105"/>
        <v/>
      </c>
      <c r="L709" s="27" t="str">
        <f t="shared" si="106"/>
        <v/>
      </c>
      <c r="M709" s="32" t="str">
        <f t="shared" si="107"/>
        <v/>
      </c>
      <c r="N709" s="27" t="str">
        <f t="shared" si="109"/>
        <v/>
      </c>
      <c r="O709" s="27" t="str">
        <f t="shared" si="109"/>
        <v/>
      </c>
      <c r="P709" s="27" t="str">
        <f t="shared" si="109"/>
        <v/>
      </c>
      <c r="Q709" s="27" t="str">
        <f t="shared" si="109"/>
        <v/>
      </c>
      <c r="R709" s="27" t="str">
        <f t="shared" si="109"/>
        <v/>
      </c>
      <c r="S709" s="27" t="str">
        <f t="shared" si="109"/>
        <v/>
      </c>
      <c r="T709" s="32" t="str">
        <f t="shared" si="109"/>
        <v/>
      </c>
      <c r="U709" s="10"/>
    </row>
    <row r="710" spans="1:21" x14ac:dyDescent="0.25">
      <c r="A710" s="10"/>
      <c r="B710" s="4" t="str">
        <f>IF(ISBLANK('INPUT | Operations'!$B715),"",COUNT('INPUT | Operations'!$B$12:$B714))</f>
        <v/>
      </c>
      <c r="C710" s="27" t="str">
        <f>IF(ISNUMBER($B710),('INPUT | Operations'!$C714+'INPUT | Operations'!$C715)/2,"")</f>
        <v/>
      </c>
      <c r="D710" s="28" t="str">
        <f t="shared" si="100"/>
        <v/>
      </c>
      <c r="E710" s="26" t="str">
        <f>IF(ISNUMBER($B710),'INPUT | Operations'!$B715-'INPUT | Operations'!$B714,"")</f>
        <v/>
      </c>
      <c r="F710" s="32" t="str">
        <f>IF(ISNUMBER($B710),IF('INPUT | Operations'!$B715&lt;Booster_BurnTime,1,IF('INPUT | Operations'!$B714&lt;=Booster_BurnTime,(Booster_BurnTime-'INPUT | Operations'!$B714)/('INPUT | Operations'!$B715-'INPUT | Operations'!$B714),0))*'INPUT | Operations'!$E714*NumberOfBoosters*NumberOfOps*$E710,"")</f>
        <v/>
      </c>
      <c r="G710" s="34" t="str">
        <f t="shared" si="101"/>
        <v/>
      </c>
      <c r="H710" s="27" t="str">
        <f t="shared" si="102"/>
        <v/>
      </c>
      <c r="I710" s="27" t="str">
        <f t="shared" si="103"/>
        <v/>
      </c>
      <c r="J710" s="27" t="str">
        <f t="shared" si="104"/>
        <v/>
      </c>
      <c r="K710" s="27" t="str">
        <f t="shared" si="105"/>
        <v/>
      </c>
      <c r="L710" s="27" t="str">
        <f t="shared" si="106"/>
        <v/>
      </c>
      <c r="M710" s="32" t="str">
        <f t="shared" si="107"/>
        <v/>
      </c>
      <c r="N710" s="27" t="str">
        <f t="shared" si="109"/>
        <v/>
      </c>
      <c r="O710" s="27" t="str">
        <f t="shared" si="109"/>
        <v/>
      </c>
      <c r="P710" s="27" t="str">
        <f t="shared" si="109"/>
        <v/>
      </c>
      <c r="Q710" s="27" t="str">
        <f t="shared" si="109"/>
        <v/>
      </c>
      <c r="R710" s="27" t="str">
        <f t="shared" si="109"/>
        <v/>
      </c>
      <c r="S710" s="27" t="str">
        <f t="shared" si="109"/>
        <v/>
      </c>
      <c r="T710" s="32" t="str">
        <f t="shared" si="109"/>
        <v/>
      </c>
      <c r="U710" s="10"/>
    </row>
    <row r="711" spans="1:21" x14ac:dyDescent="0.25">
      <c r="A711" s="10"/>
      <c r="B711" s="4" t="str">
        <f>IF(ISBLANK('INPUT | Operations'!$B716),"",COUNT('INPUT | Operations'!$B$12:$B715))</f>
        <v/>
      </c>
      <c r="C711" s="27" t="str">
        <f>IF(ISNUMBER($B711),('INPUT | Operations'!$C715+'INPUT | Operations'!$C716)/2,"")</f>
        <v/>
      </c>
      <c r="D711" s="28" t="str">
        <f t="shared" si="100"/>
        <v/>
      </c>
      <c r="E711" s="26" t="str">
        <f>IF(ISNUMBER($B711),'INPUT | Operations'!$B716-'INPUT | Operations'!$B715,"")</f>
        <v/>
      </c>
      <c r="F711" s="32" t="str">
        <f>IF(ISNUMBER($B711),IF('INPUT | Operations'!$B716&lt;Booster_BurnTime,1,IF('INPUT | Operations'!$B715&lt;=Booster_BurnTime,(Booster_BurnTime-'INPUT | Operations'!$B715)/('INPUT | Operations'!$B716-'INPUT | Operations'!$B715),0))*'INPUT | Operations'!$E715*NumberOfBoosters*NumberOfOps*$E711,"")</f>
        <v/>
      </c>
      <c r="G711" s="34" t="str">
        <f t="shared" si="101"/>
        <v/>
      </c>
      <c r="H711" s="27" t="str">
        <f t="shared" si="102"/>
        <v/>
      </c>
      <c r="I711" s="27" t="str">
        <f t="shared" si="103"/>
        <v/>
      </c>
      <c r="J711" s="27" t="str">
        <f t="shared" si="104"/>
        <v/>
      </c>
      <c r="K711" s="27" t="str">
        <f t="shared" si="105"/>
        <v/>
      </c>
      <c r="L711" s="27" t="str">
        <f t="shared" si="106"/>
        <v/>
      </c>
      <c r="M711" s="32" t="str">
        <f t="shared" si="107"/>
        <v/>
      </c>
      <c r="N711" s="27" t="str">
        <f t="shared" si="109"/>
        <v/>
      </c>
      <c r="O711" s="27" t="str">
        <f t="shared" si="109"/>
        <v/>
      </c>
      <c r="P711" s="27" t="str">
        <f t="shared" si="109"/>
        <v/>
      </c>
      <c r="Q711" s="27" t="str">
        <f t="shared" si="109"/>
        <v/>
      </c>
      <c r="R711" s="27" t="str">
        <f t="shared" si="109"/>
        <v/>
      </c>
      <c r="S711" s="27" t="str">
        <f t="shared" si="109"/>
        <v/>
      </c>
      <c r="T711" s="32" t="str">
        <f t="shared" si="109"/>
        <v/>
      </c>
      <c r="U711" s="10"/>
    </row>
    <row r="712" spans="1:21" x14ac:dyDescent="0.25">
      <c r="A712" s="10"/>
      <c r="B712" s="4" t="str">
        <f>IF(ISBLANK('INPUT | Operations'!$B717),"",COUNT('INPUT | Operations'!$B$12:$B716))</f>
        <v/>
      </c>
      <c r="C712" s="27" t="str">
        <f>IF(ISNUMBER($B712),('INPUT | Operations'!$C716+'INPUT | Operations'!$C717)/2,"")</f>
        <v/>
      </c>
      <c r="D712" s="28" t="str">
        <f t="shared" ref="D712:D775" si="110">IF(ISNUMBER($B712),C712*0.3048/1000,"")</f>
        <v/>
      </c>
      <c r="E712" s="26" t="str">
        <f>IF(ISNUMBER($B712),'INPUT | Operations'!$B717-'INPUT | Operations'!$B716,"")</f>
        <v/>
      </c>
      <c r="F712" s="32" t="str">
        <f>IF(ISNUMBER($B712),IF('INPUT | Operations'!$B717&lt;Booster_BurnTime,1,IF('INPUT | Operations'!$B716&lt;=Booster_BurnTime,(Booster_BurnTime-'INPUT | Operations'!$B716)/('INPUT | Operations'!$B717-'INPUT | Operations'!$B716),0))*'INPUT | Operations'!$E716*NumberOfBoosters*NumberOfOps*$E712,"")</f>
        <v/>
      </c>
      <c r="G712" s="34" t="str">
        <f t="shared" ref="G712:G775" si="111">IF(ISNUMBER($B712),Booster_H2O+MW_H2O/MW_H*Booster_H+MW_H2O/MW_H2*Booster_H2+Booster_OH,"")</f>
        <v/>
      </c>
      <c r="H712" s="27" t="str">
        <f t="shared" ref="H712:H775" si="112">IF(ISNUMBER($B712),Booster_CO2+MW_CO2/MW_CO*(Booster_CO-$I712),"")</f>
        <v/>
      </c>
      <c r="I712" s="27" t="str">
        <f t="shared" ref="I712:I775" si="113">IF(ISNUMBER($B712),MIN(0.0025*EXP(0.067*$D712)*(Booster_CO+Booster_CO2),Booster_CO),"")</f>
        <v/>
      </c>
      <c r="J712" s="27" t="str">
        <f t="shared" ref="J712:J775" si="114">IF(ISNUMBER($B712),Booster_Al2O3,"")</f>
        <v/>
      </c>
      <c r="K712" s="27" t="str">
        <f t="shared" ref="K712:K775" si="115">IF(ISNUMBER($B712),Booster_HCl+Booster_Cl+Booster_Cl2,"")</f>
        <v/>
      </c>
      <c r="L712" s="27" t="str">
        <f t="shared" ref="L712:L775" si="116">IF(ISNUMBER($B712),Booster_NOx+33*EXP(-0.26*$D712),"")</f>
        <v/>
      </c>
      <c r="M712" s="32" t="str">
        <f t="shared" ref="M712:M775" si="117">IF(ISNUMBER($B712),Booster_BC*MAX(0.04,MIN(1,0.04*EXP(0.12*($D712-15)))),"")</f>
        <v/>
      </c>
      <c r="N712" s="27" t="str">
        <f t="shared" si="109"/>
        <v/>
      </c>
      <c r="O712" s="27" t="str">
        <f t="shared" si="109"/>
        <v/>
      </c>
      <c r="P712" s="27" t="str">
        <f t="shared" si="109"/>
        <v/>
      </c>
      <c r="Q712" s="27" t="str">
        <f t="shared" si="109"/>
        <v/>
      </c>
      <c r="R712" s="27" t="str">
        <f t="shared" si="109"/>
        <v/>
      </c>
      <c r="S712" s="27" t="str">
        <f t="shared" si="109"/>
        <v/>
      </c>
      <c r="T712" s="32" t="str">
        <f t="shared" si="109"/>
        <v/>
      </c>
      <c r="U712" s="10"/>
    </row>
    <row r="713" spans="1:21" x14ac:dyDescent="0.25">
      <c r="A713" s="10"/>
      <c r="B713" s="4" t="str">
        <f>IF(ISBLANK('INPUT | Operations'!$B718),"",COUNT('INPUT | Operations'!$B$12:$B717))</f>
        <v/>
      </c>
      <c r="C713" s="27" t="str">
        <f>IF(ISNUMBER($B713),('INPUT | Operations'!$C717+'INPUT | Operations'!$C718)/2,"")</f>
        <v/>
      </c>
      <c r="D713" s="28" t="str">
        <f t="shared" si="110"/>
        <v/>
      </c>
      <c r="E713" s="26" t="str">
        <f>IF(ISNUMBER($B713),'INPUT | Operations'!$B718-'INPUT | Operations'!$B717,"")</f>
        <v/>
      </c>
      <c r="F713" s="32" t="str">
        <f>IF(ISNUMBER($B713),IF('INPUT | Operations'!$B718&lt;Booster_BurnTime,1,IF('INPUT | Operations'!$B717&lt;=Booster_BurnTime,(Booster_BurnTime-'INPUT | Operations'!$B717)/('INPUT | Operations'!$B718-'INPUT | Operations'!$B717),0))*'INPUT | Operations'!$E717*NumberOfBoosters*NumberOfOps*$E713,"")</f>
        <v/>
      </c>
      <c r="G713" s="34" t="str">
        <f t="shared" si="111"/>
        <v/>
      </c>
      <c r="H713" s="27" t="str">
        <f t="shared" si="112"/>
        <v/>
      </c>
      <c r="I713" s="27" t="str">
        <f t="shared" si="113"/>
        <v/>
      </c>
      <c r="J713" s="27" t="str">
        <f t="shared" si="114"/>
        <v/>
      </c>
      <c r="K713" s="27" t="str">
        <f t="shared" si="115"/>
        <v/>
      </c>
      <c r="L713" s="27" t="str">
        <f t="shared" si="116"/>
        <v/>
      </c>
      <c r="M713" s="32" t="str">
        <f t="shared" si="117"/>
        <v/>
      </c>
      <c r="N713" s="27" t="str">
        <f t="shared" si="109"/>
        <v/>
      </c>
      <c r="O713" s="27" t="str">
        <f t="shared" si="109"/>
        <v/>
      </c>
      <c r="P713" s="27" t="str">
        <f t="shared" si="109"/>
        <v/>
      </c>
      <c r="Q713" s="27" t="str">
        <f t="shared" si="109"/>
        <v/>
      </c>
      <c r="R713" s="27" t="str">
        <f t="shared" si="109"/>
        <v/>
      </c>
      <c r="S713" s="27" t="str">
        <f t="shared" si="109"/>
        <v/>
      </c>
      <c r="T713" s="32" t="str">
        <f t="shared" si="109"/>
        <v/>
      </c>
      <c r="U713" s="10"/>
    </row>
    <row r="714" spans="1:21" x14ac:dyDescent="0.25">
      <c r="A714" s="10"/>
      <c r="B714" s="4" t="str">
        <f>IF(ISBLANK('INPUT | Operations'!$B719),"",COUNT('INPUT | Operations'!$B$12:$B718))</f>
        <v/>
      </c>
      <c r="C714" s="27" t="str">
        <f>IF(ISNUMBER($B714),('INPUT | Operations'!$C718+'INPUT | Operations'!$C719)/2,"")</f>
        <v/>
      </c>
      <c r="D714" s="28" t="str">
        <f t="shared" si="110"/>
        <v/>
      </c>
      <c r="E714" s="26" t="str">
        <f>IF(ISNUMBER($B714),'INPUT | Operations'!$B719-'INPUT | Operations'!$B718,"")</f>
        <v/>
      </c>
      <c r="F714" s="32" t="str">
        <f>IF(ISNUMBER($B714),IF('INPUT | Operations'!$B719&lt;Booster_BurnTime,1,IF('INPUT | Operations'!$B718&lt;=Booster_BurnTime,(Booster_BurnTime-'INPUT | Operations'!$B718)/('INPUT | Operations'!$B719-'INPUT | Operations'!$B718),0))*'INPUT | Operations'!$E718*NumberOfBoosters*NumberOfOps*$E714,"")</f>
        <v/>
      </c>
      <c r="G714" s="34" t="str">
        <f t="shared" si="111"/>
        <v/>
      </c>
      <c r="H714" s="27" t="str">
        <f t="shared" si="112"/>
        <v/>
      </c>
      <c r="I714" s="27" t="str">
        <f t="shared" si="113"/>
        <v/>
      </c>
      <c r="J714" s="27" t="str">
        <f t="shared" si="114"/>
        <v/>
      </c>
      <c r="K714" s="27" t="str">
        <f t="shared" si="115"/>
        <v/>
      </c>
      <c r="L714" s="27" t="str">
        <f t="shared" si="116"/>
        <v/>
      </c>
      <c r="M714" s="32" t="str">
        <f t="shared" si="117"/>
        <v/>
      </c>
      <c r="N714" s="27" t="str">
        <f t="shared" si="109"/>
        <v/>
      </c>
      <c r="O714" s="27" t="str">
        <f t="shared" si="109"/>
        <v/>
      </c>
      <c r="P714" s="27" t="str">
        <f t="shared" si="109"/>
        <v/>
      </c>
      <c r="Q714" s="27" t="str">
        <f t="shared" si="109"/>
        <v/>
      </c>
      <c r="R714" s="27" t="str">
        <f t="shared" si="109"/>
        <v/>
      </c>
      <c r="S714" s="27" t="str">
        <f t="shared" si="109"/>
        <v/>
      </c>
      <c r="T714" s="32" t="str">
        <f t="shared" si="109"/>
        <v/>
      </c>
      <c r="U714" s="10"/>
    </row>
    <row r="715" spans="1:21" x14ac:dyDescent="0.25">
      <c r="A715" s="10"/>
      <c r="B715" s="4" t="str">
        <f>IF(ISBLANK('INPUT | Operations'!$B720),"",COUNT('INPUT | Operations'!$B$12:$B719))</f>
        <v/>
      </c>
      <c r="C715" s="27" t="str">
        <f>IF(ISNUMBER($B715),('INPUT | Operations'!$C719+'INPUT | Operations'!$C720)/2,"")</f>
        <v/>
      </c>
      <c r="D715" s="28" t="str">
        <f t="shared" si="110"/>
        <v/>
      </c>
      <c r="E715" s="26" t="str">
        <f>IF(ISNUMBER($B715),'INPUT | Operations'!$B720-'INPUT | Operations'!$B719,"")</f>
        <v/>
      </c>
      <c r="F715" s="32" t="str">
        <f>IF(ISNUMBER($B715),IF('INPUT | Operations'!$B720&lt;Booster_BurnTime,1,IF('INPUT | Operations'!$B719&lt;=Booster_BurnTime,(Booster_BurnTime-'INPUT | Operations'!$B719)/('INPUT | Operations'!$B720-'INPUT | Operations'!$B719),0))*'INPUT | Operations'!$E719*NumberOfBoosters*NumberOfOps*$E715,"")</f>
        <v/>
      </c>
      <c r="G715" s="34" t="str">
        <f t="shared" si="111"/>
        <v/>
      </c>
      <c r="H715" s="27" t="str">
        <f t="shared" si="112"/>
        <v/>
      </c>
      <c r="I715" s="27" t="str">
        <f t="shared" si="113"/>
        <v/>
      </c>
      <c r="J715" s="27" t="str">
        <f t="shared" si="114"/>
        <v/>
      </c>
      <c r="K715" s="27" t="str">
        <f t="shared" si="115"/>
        <v/>
      </c>
      <c r="L715" s="27" t="str">
        <f t="shared" si="116"/>
        <v/>
      </c>
      <c r="M715" s="32" t="str">
        <f t="shared" si="117"/>
        <v/>
      </c>
      <c r="N715" s="27" t="str">
        <f t="shared" si="109"/>
        <v/>
      </c>
      <c r="O715" s="27" t="str">
        <f t="shared" si="109"/>
        <v/>
      </c>
      <c r="P715" s="27" t="str">
        <f t="shared" si="109"/>
        <v/>
      </c>
      <c r="Q715" s="27" t="str">
        <f t="shared" si="109"/>
        <v/>
      </c>
      <c r="R715" s="27" t="str">
        <f t="shared" si="109"/>
        <v/>
      </c>
      <c r="S715" s="27" t="str">
        <f t="shared" si="109"/>
        <v/>
      </c>
      <c r="T715" s="32" t="str">
        <f t="shared" si="109"/>
        <v/>
      </c>
      <c r="U715" s="10"/>
    </row>
    <row r="716" spans="1:21" x14ac:dyDescent="0.25">
      <c r="A716" s="10"/>
      <c r="B716" s="4" t="str">
        <f>IF(ISBLANK('INPUT | Operations'!$B721),"",COUNT('INPUT | Operations'!$B$12:$B720))</f>
        <v/>
      </c>
      <c r="C716" s="27" t="str">
        <f>IF(ISNUMBER($B716),('INPUT | Operations'!$C720+'INPUT | Operations'!$C721)/2,"")</f>
        <v/>
      </c>
      <c r="D716" s="28" t="str">
        <f t="shared" si="110"/>
        <v/>
      </c>
      <c r="E716" s="26" t="str">
        <f>IF(ISNUMBER($B716),'INPUT | Operations'!$B721-'INPUT | Operations'!$B720,"")</f>
        <v/>
      </c>
      <c r="F716" s="32" t="str">
        <f>IF(ISNUMBER($B716),IF('INPUT | Operations'!$B721&lt;Booster_BurnTime,1,IF('INPUT | Operations'!$B720&lt;=Booster_BurnTime,(Booster_BurnTime-'INPUT | Operations'!$B720)/('INPUT | Operations'!$B721-'INPUT | Operations'!$B720),0))*'INPUT | Operations'!$E720*NumberOfBoosters*NumberOfOps*$E716,"")</f>
        <v/>
      </c>
      <c r="G716" s="34" t="str">
        <f t="shared" si="111"/>
        <v/>
      </c>
      <c r="H716" s="27" t="str">
        <f t="shared" si="112"/>
        <v/>
      </c>
      <c r="I716" s="27" t="str">
        <f t="shared" si="113"/>
        <v/>
      </c>
      <c r="J716" s="27" t="str">
        <f t="shared" si="114"/>
        <v/>
      </c>
      <c r="K716" s="27" t="str">
        <f t="shared" si="115"/>
        <v/>
      </c>
      <c r="L716" s="27" t="str">
        <f t="shared" si="116"/>
        <v/>
      </c>
      <c r="M716" s="32" t="str">
        <f t="shared" si="117"/>
        <v/>
      </c>
      <c r="N716" s="27" t="str">
        <f t="shared" si="109"/>
        <v/>
      </c>
      <c r="O716" s="27" t="str">
        <f t="shared" si="109"/>
        <v/>
      </c>
      <c r="P716" s="27" t="str">
        <f t="shared" si="109"/>
        <v/>
      </c>
      <c r="Q716" s="27" t="str">
        <f t="shared" si="109"/>
        <v/>
      </c>
      <c r="R716" s="27" t="str">
        <f t="shared" si="109"/>
        <v/>
      </c>
      <c r="S716" s="27" t="str">
        <f t="shared" si="109"/>
        <v/>
      </c>
      <c r="T716" s="32" t="str">
        <f t="shared" si="109"/>
        <v/>
      </c>
      <c r="U716" s="10"/>
    </row>
    <row r="717" spans="1:21" x14ac:dyDescent="0.25">
      <c r="A717" s="10"/>
      <c r="B717" s="4" t="str">
        <f>IF(ISBLANK('INPUT | Operations'!$B722),"",COUNT('INPUT | Operations'!$B$12:$B721))</f>
        <v/>
      </c>
      <c r="C717" s="27" t="str">
        <f>IF(ISNUMBER($B717),('INPUT | Operations'!$C721+'INPUT | Operations'!$C722)/2,"")</f>
        <v/>
      </c>
      <c r="D717" s="28" t="str">
        <f t="shared" si="110"/>
        <v/>
      </c>
      <c r="E717" s="26" t="str">
        <f>IF(ISNUMBER($B717),'INPUT | Operations'!$B722-'INPUT | Operations'!$B721,"")</f>
        <v/>
      </c>
      <c r="F717" s="32" t="str">
        <f>IF(ISNUMBER($B717),IF('INPUT | Operations'!$B722&lt;Booster_BurnTime,1,IF('INPUT | Operations'!$B721&lt;=Booster_BurnTime,(Booster_BurnTime-'INPUT | Operations'!$B721)/('INPUT | Operations'!$B722-'INPUT | Operations'!$B721),0))*'INPUT | Operations'!$E721*NumberOfBoosters*NumberOfOps*$E717,"")</f>
        <v/>
      </c>
      <c r="G717" s="34" t="str">
        <f t="shared" si="111"/>
        <v/>
      </c>
      <c r="H717" s="27" t="str">
        <f t="shared" si="112"/>
        <v/>
      </c>
      <c r="I717" s="27" t="str">
        <f t="shared" si="113"/>
        <v/>
      </c>
      <c r="J717" s="27" t="str">
        <f t="shared" si="114"/>
        <v/>
      </c>
      <c r="K717" s="27" t="str">
        <f t="shared" si="115"/>
        <v/>
      </c>
      <c r="L717" s="27" t="str">
        <f t="shared" si="116"/>
        <v/>
      </c>
      <c r="M717" s="32" t="str">
        <f t="shared" si="117"/>
        <v/>
      </c>
      <c r="N717" s="27" t="str">
        <f t="shared" si="109"/>
        <v/>
      </c>
      <c r="O717" s="27" t="str">
        <f t="shared" si="109"/>
        <v/>
      </c>
      <c r="P717" s="27" t="str">
        <f t="shared" si="109"/>
        <v/>
      </c>
      <c r="Q717" s="27" t="str">
        <f t="shared" si="109"/>
        <v/>
      </c>
      <c r="R717" s="27" t="str">
        <f t="shared" si="109"/>
        <v/>
      </c>
      <c r="S717" s="27" t="str">
        <f t="shared" si="109"/>
        <v/>
      </c>
      <c r="T717" s="32" t="str">
        <f t="shared" si="109"/>
        <v/>
      </c>
      <c r="U717" s="10"/>
    </row>
    <row r="718" spans="1:21" x14ac:dyDescent="0.25">
      <c r="A718" s="10"/>
      <c r="B718" s="4" t="str">
        <f>IF(ISBLANK('INPUT | Operations'!$B723),"",COUNT('INPUT | Operations'!$B$12:$B722))</f>
        <v/>
      </c>
      <c r="C718" s="27" t="str">
        <f>IF(ISNUMBER($B718),('INPUT | Operations'!$C722+'INPUT | Operations'!$C723)/2,"")</f>
        <v/>
      </c>
      <c r="D718" s="28" t="str">
        <f t="shared" si="110"/>
        <v/>
      </c>
      <c r="E718" s="26" t="str">
        <f>IF(ISNUMBER($B718),'INPUT | Operations'!$B723-'INPUT | Operations'!$B722,"")</f>
        <v/>
      </c>
      <c r="F718" s="32" t="str">
        <f>IF(ISNUMBER($B718),IF('INPUT | Operations'!$B723&lt;Booster_BurnTime,1,IF('INPUT | Operations'!$B722&lt;=Booster_BurnTime,(Booster_BurnTime-'INPUT | Operations'!$B722)/('INPUT | Operations'!$B723-'INPUT | Operations'!$B722),0))*'INPUT | Operations'!$E722*NumberOfBoosters*NumberOfOps*$E718,"")</f>
        <v/>
      </c>
      <c r="G718" s="34" t="str">
        <f t="shared" si="111"/>
        <v/>
      </c>
      <c r="H718" s="27" t="str">
        <f t="shared" si="112"/>
        <v/>
      </c>
      <c r="I718" s="27" t="str">
        <f t="shared" si="113"/>
        <v/>
      </c>
      <c r="J718" s="27" t="str">
        <f t="shared" si="114"/>
        <v/>
      </c>
      <c r="K718" s="27" t="str">
        <f t="shared" si="115"/>
        <v/>
      </c>
      <c r="L718" s="27" t="str">
        <f t="shared" si="116"/>
        <v/>
      </c>
      <c r="M718" s="32" t="str">
        <f t="shared" si="117"/>
        <v/>
      </c>
      <c r="N718" s="27" t="str">
        <f t="shared" si="109"/>
        <v/>
      </c>
      <c r="O718" s="27" t="str">
        <f t="shared" si="109"/>
        <v/>
      </c>
      <c r="P718" s="27" t="str">
        <f t="shared" si="109"/>
        <v/>
      </c>
      <c r="Q718" s="27" t="str">
        <f t="shared" si="109"/>
        <v/>
      </c>
      <c r="R718" s="27" t="str">
        <f t="shared" si="109"/>
        <v/>
      </c>
      <c r="S718" s="27" t="str">
        <f t="shared" si="109"/>
        <v/>
      </c>
      <c r="T718" s="32" t="str">
        <f t="shared" si="109"/>
        <v/>
      </c>
      <c r="U718" s="10"/>
    </row>
    <row r="719" spans="1:21" x14ac:dyDescent="0.25">
      <c r="A719" s="10"/>
      <c r="B719" s="4" t="str">
        <f>IF(ISBLANK('INPUT | Operations'!$B724),"",COUNT('INPUT | Operations'!$B$12:$B723))</f>
        <v/>
      </c>
      <c r="C719" s="27" t="str">
        <f>IF(ISNUMBER($B719),('INPUT | Operations'!$C723+'INPUT | Operations'!$C724)/2,"")</f>
        <v/>
      </c>
      <c r="D719" s="28" t="str">
        <f t="shared" si="110"/>
        <v/>
      </c>
      <c r="E719" s="26" t="str">
        <f>IF(ISNUMBER($B719),'INPUT | Operations'!$B724-'INPUT | Operations'!$B723,"")</f>
        <v/>
      </c>
      <c r="F719" s="32" t="str">
        <f>IF(ISNUMBER($B719),IF('INPUT | Operations'!$B724&lt;Booster_BurnTime,1,IF('INPUT | Operations'!$B723&lt;=Booster_BurnTime,(Booster_BurnTime-'INPUT | Operations'!$B723)/('INPUT | Operations'!$B724-'INPUT | Operations'!$B723),0))*'INPUT | Operations'!$E723*NumberOfBoosters*NumberOfOps*$E719,"")</f>
        <v/>
      </c>
      <c r="G719" s="34" t="str">
        <f t="shared" si="111"/>
        <v/>
      </c>
      <c r="H719" s="27" t="str">
        <f t="shared" si="112"/>
        <v/>
      </c>
      <c r="I719" s="27" t="str">
        <f t="shared" si="113"/>
        <v/>
      </c>
      <c r="J719" s="27" t="str">
        <f t="shared" si="114"/>
        <v/>
      </c>
      <c r="K719" s="27" t="str">
        <f t="shared" si="115"/>
        <v/>
      </c>
      <c r="L719" s="27" t="str">
        <f t="shared" si="116"/>
        <v/>
      </c>
      <c r="M719" s="32" t="str">
        <f t="shared" si="117"/>
        <v/>
      </c>
      <c r="N719" s="27" t="str">
        <f t="shared" si="109"/>
        <v/>
      </c>
      <c r="O719" s="27" t="str">
        <f t="shared" si="109"/>
        <v/>
      </c>
      <c r="P719" s="27" t="str">
        <f t="shared" si="109"/>
        <v/>
      </c>
      <c r="Q719" s="27" t="str">
        <f t="shared" si="109"/>
        <v/>
      </c>
      <c r="R719" s="27" t="str">
        <f t="shared" si="109"/>
        <v/>
      </c>
      <c r="S719" s="27" t="str">
        <f t="shared" si="109"/>
        <v/>
      </c>
      <c r="T719" s="32" t="str">
        <f t="shared" si="109"/>
        <v/>
      </c>
      <c r="U719" s="10"/>
    </row>
    <row r="720" spans="1:21" x14ac:dyDescent="0.25">
      <c r="A720" s="10"/>
      <c r="B720" s="4" t="str">
        <f>IF(ISBLANK('INPUT | Operations'!$B725),"",COUNT('INPUT | Operations'!$B$12:$B724))</f>
        <v/>
      </c>
      <c r="C720" s="27" t="str">
        <f>IF(ISNUMBER($B720),('INPUT | Operations'!$C724+'INPUT | Operations'!$C725)/2,"")</f>
        <v/>
      </c>
      <c r="D720" s="28" t="str">
        <f t="shared" si="110"/>
        <v/>
      </c>
      <c r="E720" s="26" t="str">
        <f>IF(ISNUMBER($B720),'INPUT | Operations'!$B725-'INPUT | Operations'!$B724,"")</f>
        <v/>
      </c>
      <c r="F720" s="32" t="str">
        <f>IF(ISNUMBER($B720),IF('INPUT | Operations'!$B725&lt;Booster_BurnTime,1,IF('INPUT | Operations'!$B724&lt;=Booster_BurnTime,(Booster_BurnTime-'INPUT | Operations'!$B724)/('INPUT | Operations'!$B725-'INPUT | Operations'!$B724),0))*'INPUT | Operations'!$E724*NumberOfBoosters*NumberOfOps*$E720,"")</f>
        <v/>
      </c>
      <c r="G720" s="34" t="str">
        <f t="shared" si="111"/>
        <v/>
      </c>
      <c r="H720" s="27" t="str">
        <f t="shared" si="112"/>
        <v/>
      </c>
      <c r="I720" s="27" t="str">
        <f t="shared" si="113"/>
        <v/>
      </c>
      <c r="J720" s="27" t="str">
        <f t="shared" si="114"/>
        <v/>
      </c>
      <c r="K720" s="27" t="str">
        <f t="shared" si="115"/>
        <v/>
      </c>
      <c r="L720" s="27" t="str">
        <f t="shared" si="116"/>
        <v/>
      </c>
      <c r="M720" s="32" t="str">
        <f t="shared" si="117"/>
        <v/>
      </c>
      <c r="N720" s="27" t="str">
        <f t="shared" si="109"/>
        <v/>
      </c>
      <c r="O720" s="27" t="str">
        <f t="shared" si="109"/>
        <v/>
      </c>
      <c r="P720" s="27" t="str">
        <f t="shared" si="109"/>
        <v/>
      </c>
      <c r="Q720" s="27" t="str">
        <f t="shared" si="109"/>
        <v/>
      </c>
      <c r="R720" s="27" t="str">
        <f t="shared" si="109"/>
        <v/>
      </c>
      <c r="S720" s="27" t="str">
        <f t="shared" si="109"/>
        <v/>
      </c>
      <c r="T720" s="32" t="str">
        <f t="shared" si="109"/>
        <v/>
      </c>
      <c r="U720" s="10"/>
    </row>
    <row r="721" spans="1:21" x14ac:dyDescent="0.25">
      <c r="A721" s="10"/>
      <c r="B721" s="4" t="str">
        <f>IF(ISBLANK('INPUT | Operations'!$B726),"",COUNT('INPUT | Operations'!$B$12:$B725))</f>
        <v/>
      </c>
      <c r="C721" s="27" t="str">
        <f>IF(ISNUMBER($B721),('INPUT | Operations'!$C725+'INPUT | Operations'!$C726)/2,"")</f>
        <v/>
      </c>
      <c r="D721" s="28" t="str">
        <f t="shared" si="110"/>
        <v/>
      </c>
      <c r="E721" s="26" t="str">
        <f>IF(ISNUMBER($B721),'INPUT | Operations'!$B726-'INPUT | Operations'!$B725,"")</f>
        <v/>
      </c>
      <c r="F721" s="32" t="str">
        <f>IF(ISNUMBER($B721),IF('INPUT | Operations'!$B726&lt;Booster_BurnTime,1,IF('INPUT | Operations'!$B725&lt;=Booster_BurnTime,(Booster_BurnTime-'INPUT | Operations'!$B725)/('INPUT | Operations'!$B726-'INPUT | Operations'!$B725),0))*'INPUT | Operations'!$E725*NumberOfBoosters*NumberOfOps*$E721,"")</f>
        <v/>
      </c>
      <c r="G721" s="34" t="str">
        <f t="shared" si="111"/>
        <v/>
      </c>
      <c r="H721" s="27" t="str">
        <f t="shared" si="112"/>
        <v/>
      </c>
      <c r="I721" s="27" t="str">
        <f t="shared" si="113"/>
        <v/>
      </c>
      <c r="J721" s="27" t="str">
        <f t="shared" si="114"/>
        <v/>
      </c>
      <c r="K721" s="27" t="str">
        <f t="shared" si="115"/>
        <v/>
      </c>
      <c r="L721" s="27" t="str">
        <f t="shared" si="116"/>
        <v/>
      </c>
      <c r="M721" s="32" t="str">
        <f t="shared" si="117"/>
        <v/>
      </c>
      <c r="N721" s="27" t="str">
        <f t="shared" si="109"/>
        <v/>
      </c>
      <c r="O721" s="27" t="str">
        <f t="shared" si="109"/>
        <v/>
      </c>
      <c r="P721" s="27" t="str">
        <f t="shared" si="109"/>
        <v/>
      </c>
      <c r="Q721" s="27" t="str">
        <f t="shared" si="109"/>
        <v/>
      </c>
      <c r="R721" s="27" t="str">
        <f t="shared" si="109"/>
        <v/>
      </c>
      <c r="S721" s="27" t="str">
        <f t="shared" si="109"/>
        <v/>
      </c>
      <c r="T721" s="32" t="str">
        <f t="shared" si="109"/>
        <v/>
      </c>
      <c r="U721" s="10"/>
    </row>
    <row r="722" spans="1:21" x14ac:dyDescent="0.25">
      <c r="A722" s="10"/>
      <c r="B722" s="4" t="str">
        <f>IF(ISBLANK('INPUT | Operations'!$B727),"",COUNT('INPUT | Operations'!$B$12:$B726))</f>
        <v/>
      </c>
      <c r="C722" s="27" t="str">
        <f>IF(ISNUMBER($B722),('INPUT | Operations'!$C726+'INPUT | Operations'!$C727)/2,"")</f>
        <v/>
      </c>
      <c r="D722" s="28" t="str">
        <f t="shared" si="110"/>
        <v/>
      </c>
      <c r="E722" s="26" t="str">
        <f>IF(ISNUMBER($B722),'INPUT | Operations'!$B727-'INPUT | Operations'!$B726,"")</f>
        <v/>
      </c>
      <c r="F722" s="32" t="str">
        <f>IF(ISNUMBER($B722),IF('INPUT | Operations'!$B727&lt;Booster_BurnTime,1,IF('INPUT | Operations'!$B726&lt;=Booster_BurnTime,(Booster_BurnTime-'INPUT | Operations'!$B726)/('INPUT | Operations'!$B727-'INPUT | Operations'!$B726),0))*'INPUT | Operations'!$E726*NumberOfBoosters*NumberOfOps*$E722,"")</f>
        <v/>
      </c>
      <c r="G722" s="34" t="str">
        <f t="shared" si="111"/>
        <v/>
      </c>
      <c r="H722" s="27" t="str">
        <f t="shared" si="112"/>
        <v/>
      </c>
      <c r="I722" s="27" t="str">
        <f t="shared" si="113"/>
        <v/>
      </c>
      <c r="J722" s="27" t="str">
        <f t="shared" si="114"/>
        <v/>
      </c>
      <c r="K722" s="27" t="str">
        <f t="shared" si="115"/>
        <v/>
      </c>
      <c r="L722" s="27" t="str">
        <f t="shared" si="116"/>
        <v/>
      </c>
      <c r="M722" s="32" t="str">
        <f t="shared" si="117"/>
        <v/>
      </c>
      <c r="N722" s="27" t="str">
        <f t="shared" si="109"/>
        <v/>
      </c>
      <c r="O722" s="27" t="str">
        <f t="shared" si="109"/>
        <v/>
      </c>
      <c r="P722" s="27" t="str">
        <f t="shared" si="109"/>
        <v/>
      </c>
      <c r="Q722" s="27" t="str">
        <f t="shared" si="109"/>
        <v/>
      </c>
      <c r="R722" s="27" t="str">
        <f t="shared" si="109"/>
        <v/>
      </c>
      <c r="S722" s="27" t="str">
        <f t="shared" si="109"/>
        <v/>
      </c>
      <c r="T722" s="32" t="str">
        <f t="shared" si="109"/>
        <v/>
      </c>
      <c r="U722" s="10"/>
    </row>
    <row r="723" spans="1:21" x14ac:dyDescent="0.25">
      <c r="A723" s="10"/>
      <c r="B723" s="4" t="str">
        <f>IF(ISBLANK('INPUT | Operations'!$B728),"",COUNT('INPUT | Operations'!$B$12:$B727))</f>
        <v/>
      </c>
      <c r="C723" s="27" t="str">
        <f>IF(ISNUMBER($B723),('INPUT | Operations'!$C727+'INPUT | Operations'!$C728)/2,"")</f>
        <v/>
      </c>
      <c r="D723" s="28" t="str">
        <f t="shared" si="110"/>
        <v/>
      </c>
      <c r="E723" s="26" t="str">
        <f>IF(ISNUMBER($B723),'INPUT | Operations'!$B728-'INPUT | Operations'!$B727,"")</f>
        <v/>
      </c>
      <c r="F723" s="32" t="str">
        <f>IF(ISNUMBER($B723),IF('INPUT | Operations'!$B728&lt;Booster_BurnTime,1,IF('INPUT | Operations'!$B727&lt;=Booster_BurnTime,(Booster_BurnTime-'INPUT | Operations'!$B727)/('INPUT | Operations'!$B728-'INPUT | Operations'!$B727),0))*'INPUT | Operations'!$E727*NumberOfBoosters*NumberOfOps*$E723,"")</f>
        <v/>
      </c>
      <c r="G723" s="34" t="str">
        <f t="shared" si="111"/>
        <v/>
      </c>
      <c r="H723" s="27" t="str">
        <f t="shared" si="112"/>
        <v/>
      </c>
      <c r="I723" s="27" t="str">
        <f t="shared" si="113"/>
        <v/>
      </c>
      <c r="J723" s="27" t="str">
        <f t="shared" si="114"/>
        <v/>
      </c>
      <c r="K723" s="27" t="str">
        <f t="shared" si="115"/>
        <v/>
      </c>
      <c r="L723" s="27" t="str">
        <f t="shared" si="116"/>
        <v/>
      </c>
      <c r="M723" s="32" t="str">
        <f t="shared" si="117"/>
        <v/>
      </c>
      <c r="N723" s="27" t="str">
        <f t="shared" si="109"/>
        <v/>
      </c>
      <c r="O723" s="27" t="str">
        <f t="shared" si="109"/>
        <v/>
      </c>
      <c r="P723" s="27" t="str">
        <f t="shared" si="109"/>
        <v/>
      </c>
      <c r="Q723" s="27" t="str">
        <f t="shared" si="109"/>
        <v/>
      </c>
      <c r="R723" s="27" t="str">
        <f t="shared" si="109"/>
        <v/>
      </c>
      <c r="S723" s="27" t="str">
        <f t="shared" si="109"/>
        <v/>
      </c>
      <c r="T723" s="32" t="str">
        <f t="shared" si="109"/>
        <v/>
      </c>
      <c r="U723" s="10"/>
    </row>
    <row r="724" spans="1:21" x14ac:dyDescent="0.25">
      <c r="A724" s="10"/>
      <c r="B724" s="4" t="str">
        <f>IF(ISBLANK('INPUT | Operations'!$B729),"",COUNT('INPUT | Operations'!$B$12:$B728))</f>
        <v/>
      </c>
      <c r="C724" s="27" t="str">
        <f>IF(ISNUMBER($B724),('INPUT | Operations'!$C728+'INPUT | Operations'!$C729)/2,"")</f>
        <v/>
      </c>
      <c r="D724" s="28" t="str">
        <f t="shared" si="110"/>
        <v/>
      </c>
      <c r="E724" s="26" t="str">
        <f>IF(ISNUMBER($B724),'INPUT | Operations'!$B729-'INPUT | Operations'!$B728,"")</f>
        <v/>
      </c>
      <c r="F724" s="32" t="str">
        <f>IF(ISNUMBER($B724),IF('INPUT | Operations'!$B729&lt;Booster_BurnTime,1,IF('INPUT | Operations'!$B728&lt;=Booster_BurnTime,(Booster_BurnTime-'INPUT | Operations'!$B728)/('INPUT | Operations'!$B729-'INPUT | Operations'!$B728),0))*'INPUT | Operations'!$E728*NumberOfBoosters*NumberOfOps*$E724,"")</f>
        <v/>
      </c>
      <c r="G724" s="34" t="str">
        <f t="shared" si="111"/>
        <v/>
      </c>
      <c r="H724" s="27" t="str">
        <f t="shared" si="112"/>
        <v/>
      </c>
      <c r="I724" s="27" t="str">
        <f t="shared" si="113"/>
        <v/>
      </c>
      <c r="J724" s="27" t="str">
        <f t="shared" si="114"/>
        <v/>
      </c>
      <c r="K724" s="27" t="str">
        <f t="shared" si="115"/>
        <v/>
      </c>
      <c r="L724" s="27" t="str">
        <f t="shared" si="116"/>
        <v/>
      </c>
      <c r="M724" s="32" t="str">
        <f t="shared" si="117"/>
        <v/>
      </c>
      <c r="N724" s="27" t="str">
        <f t="shared" si="109"/>
        <v/>
      </c>
      <c r="O724" s="27" t="str">
        <f t="shared" si="109"/>
        <v/>
      </c>
      <c r="P724" s="27" t="str">
        <f t="shared" si="109"/>
        <v/>
      </c>
      <c r="Q724" s="27" t="str">
        <f t="shared" si="109"/>
        <v/>
      </c>
      <c r="R724" s="27" t="str">
        <f t="shared" si="109"/>
        <v/>
      </c>
      <c r="S724" s="27" t="str">
        <f t="shared" si="109"/>
        <v/>
      </c>
      <c r="T724" s="32" t="str">
        <f t="shared" si="109"/>
        <v/>
      </c>
      <c r="U724" s="10"/>
    </row>
    <row r="725" spans="1:21" x14ac:dyDescent="0.25">
      <c r="A725" s="10"/>
      <c r="B725" s="4" t="str">
        <f>IF(ISBLANK('INPUT | Operations'!$B730),"",COUNT('INPUT | Operations'!$B$12:$B729))</f>
        <v/>
      </c>
      <c r="C725" s="27" t="str">
        <f>IF(ISNUMBER($B725),('INPUT | Operations'!$C729+'INPUT | Operations'!$C730)/2,"")</f>
        <v/>
      </c>
      <c r="D725" s="28" t="str">
        <f t="shared" si="110"/>
        <v/>
      </c>
      <c r="E725" s="26" t="str">
        <f>IF(ISNUMBER($B725),'INPUT | Operations'!$B730-'INPUT | Operations'!$B729,"")</f>
        <v/>
      </c>
      <c r="F725" s="32" t="str">
        <f>IF(ISNUMBER($B725),IF('INPUT | Operations'!$B730&lt;Booster_BurnTime,1,IF('INPUT | Operations'!$B729&lt;=Booster_BurnTime,(Booster_BurnTime-'INPUT | Operations'!$B729)/('INPUT | Operations'!$B730-'INPUT | Operations'!$B729),0))*'INPUT | Operations'!$E729*NumberOfBoosters*NumberOfOps*$E725,"")</f>
        <v/>
      </c>
      <c r="G725" s="34" t="str">
        <f t="shared" si="111"/>
        <v/>
      </c>
      <c r="H725" s="27" t="str">
        <f t="shared" si="112"/>
        <v/>
      </c>
      <c r="I725" s="27" t="str">
        <f t="shared" si="113"/>
        <v/>
      </c>
      <c r="J725" s="27" t="str">
        <f t="shared" si="114"/>
        <v/>
      </c>
      <c r="K725" s="27" t="str">
        <f t="shared" si="115"/>
        <v/>
      </c>
      <c r="L725" s="27" t="str">
        <f t="shared" si="116"/>
        <v/>
      </c>
      <c r="M725" s="32" t="str">
        <f t="shared" si="117"/>
        <v/>
      </c>
      <c r="N725" s="27" t="str">
        <f t="shared" si="109"/>
        <v/>
      </c>
      <c r="O725" s="27" t="str">
        <f t="shared" si="109"/>
        <v/>
      </c>
      <c r="P725" s="27" t="str">
        <f t="shared" si="109"/>
        <v/>
      </c>
      <c r="Q725" s="27" t="str">
        <f t="shared" si="109"/>
        <v/>
      </c>
      <c r="R725" s="27" t="str">
        <f t="shared" si="109"/>
        <v/>
      </c>
      <c r="S725" s="27" t="str">
        <f t="shared" si="109"/>
        <v/>
      </c>
      <c r="T725" s="32" t="str">
        <f t="shared" si="109"/>
        <v/>
      </c>
      <c r="U725" s="10"/>
    </row>
    <row r="726" spans="1:21" x14ac:dyDescent="0.25">
      <c r="A726" s="10"/>
      <c r="B726" s="4" t="str">
        <f>IF(ISBLANK('INPUT | Operations'!$B731),"",COUNT('INPUT | Operations'!$B$12:$B730))</f>
        <v/>
      </c>
      <c r="C726" s="27" t="str">
        <f>IF(ISNUMBER($B726),('INPUT | Operations'!$C730+'INPUT | Operations'!$C731)/2,"")</f>
        <v/>
      </c>
      <c r="D726" s="28" t="str">
        <f t="shared" si="110"/>
        <v/>
      </c>
      <c r="E726" s="26" t="str">
        <f>IF(ISNUMBER($B726),'INPUT | Operations'!$B731-'INPUT | Operations'!$B730,"")</f>
        <v/>
      </c>
      <c r="F726" s="32" t="str">
        <f>IF(ISNUMBER($B726),IF('INPUT | Operations'!$B731&lt;Booster_BurnTime,1,IF('INPUT | Operations'!$B730&lt;=Booster_BurnTime,(Booster_BurnTime-'INPUT | Operations'!$B730)/('INPUT | Operations'!$B731-'INPUT | Operations'!$B730),0))*'INPUT | Operations'!$E730*NumberOfBoosters*NumberOfOps*$E726,"")</f>
        <v/>
      </c>
      <c r="G726" s="34" t="str">
        <f t="shared" si="111"/>
        <v/>
      </c>
      <c r="H726" s="27" t="str">
        <f t="shared" si="112"/>
        <v/>
      </c>
      <c r="I726" s="27" t="str">
        <f t="shared" si="113"/>
        <v/>
      </c>
      <c r="J726" s="27" t="str">
        <f t="shared" si="114"/>
        <v/>
      </c>
      <c r="K726" s="27" t="str">
        <f t="shared" si="115"/>
        <v/>
      </c>
      <c r="L726" s="27" t="str">
        <f t="shared" si="116"/>
        <v/>
      </c>
      <c r="M726" s="32" t="str">
        <f t="shared" si="117"/>
        <v/>
      </c>
      <c r="N726" s="27" t="str">
        <f t="shared" si="109"/>
        <v/>
      </c>
      <c r="O726" s="27" t="str">
        <f t="shared" si="109"/>
        <v/>
      </c>
      <c r="P726" s="27" t="str">
        <f t="shared" si="109"/>
        <v/>
      </c>
      <c r="Q726" s="27" t="str">
        <f t="shared" si="109"/>
        <v/>
      </c>
      <c r="R726" s="27" t="str">
        <f t="shared" si="109"/>
        <v/>
      </c>
      <c r="S726" s="27" t="str">
        <f t="shared" si="109"/>
        <v/>
      </c>
      <c r="T726" s="32" t="str">
        <f t="shared" si="109"/>
        <v/>
      </c>
      <c r="U726" s="10"/>
    </row>
    <row r="727" spans="1:21" x14ac:dyDescent="0.25">
      <c r="A727" s="10"/>
      <c r="B727" s="4" t="str">
        <f>IF(ISBLANK('INPUT | Operations'!$B732),"",COUNT('INPUT | Operations'!$B$12:$B731))</f>
        <v/>
      </c>
      <c r="C727" s="27" t="str">
        <f>IF(ISNUMBER($B727),('INPUT | Operations'!$C731+'INPUT | Operations'!$C732)/2,"")</f>
        <v/>
      </c>
      <c r="D727" s="28" t="str">
        <f t="shared" si="110"/>
        <v/>
      </c>
      <c r="E727" s="26" t="str">
        <f>IF(ISNUMBER($B727),'INPUT | Operations'!$B732-'INPUT | Operations'!$B731,"")</f>
        <v/>
      </c>
      <c r="F727" s="32" t="str">
        <f>IF(ISNUMBER($B727),IF('INPUT | Operations'!$B732&lt;Booster_BurnTime,1,IF('INPUT | Operations'!$B731&lt;=Booster_BurnTime,(Booster_BurnTime-'INPUT | Operations'!$B731)/('INPUT | Operations'!$B732-'INPUT | Operations'!$B731),0))*'INPUT | Operations'!$E731*NumberOfBoosters*NumberOfOps*$E727,"")</f>
        <v/>
      </c>
      <c r="G727" s="34" t="str">
        <f t="shared" si="111"/>
        <v/>
      </c>
      <c r="H727" s="27" t="str">
        <f t="shared" si="112"/>
        <v/>
      </c>
      <c r="I727" s="27" t="str">
        <f t="shared" si="113"/>
        <v/>
      </c>
      <c r="J727" s="27" t="str">
        <f t="shared" si="114"/>
        <v/>
      </c>
      <c r="K727" s="27" t="str">
        <f t="shared" si="115"/>
        <v/>
      </c>
      <c r="L727" s="27" t="str">
        <f t="shared" si="116"/>
        <v/>
      </c>
      <c r="M727" s="32" t="str">
        <f t="shared" si="117"/>
        <v/>
      </c>
      <c r="N727" s="27" t="str">
        <f t="shared" si="109"/>
        <v/>
      </c>
      <c r="O727" s="27" t="str">
        <f t="shared" si="109"/>
        <v/>
      </c>
      <c r="P727" s="27" t="str">
        <f t="shared" si="109"/>
        <v/>
      </c>
      <c r="Q727" s="27" t="str">
        <f t="shared" si="109"/>
        <v/>
      </c>
      <c r="R727" s="27" t="str">
        <f t="shared" si="109"/>
        <v/>
      </c>
      <c r="S727" s="27" t="str">
        <f t="shared" si="109"/>
        <v/>
      </c>
      <c r="T727" s="32" t="str">
        <f t="shared" si="109"/>
        <v/>
      </c>
      <c r="U727" s="10"/>
    </row>
    <row r="728" spans="1:21" x14ac:dyDescent="0.25">
      <c r="A728" s="10"/>
      <c r="B728" s="4" t="str">
        <f>IF(ISBLANK('INPUT | Operations'!$B733),"",COUNT('INPUT | Operations'!$B$12:$B732))</f>
        <v/>
      </c>
      <c r="C728" s="27" t="str">
        <f>IF(ISNUMBER($B728),('INPUT | Operations'!$C732+'INPUT | Operations'!$C733)/2,"")</f>
        <v/>
      </c>
      <c r="D728" s="28" t="str">
        <f t="shared" si="110"/>
        <v/>
      </c>
      <c r="E728" s="26" t="str">
        <f>IF(ISNUMBER($B728),'INPUT | Operations'!$B733-'INPUT | Operations'!$B732,"")</f>
        <v/>
      </c>
      <c r="F728" s="32" t="str">
        <f>IF(ISNUMBER($B728),IF('INPUT | Operations'!$B733&lt;Booster_BurnTime,1,IF('INPUT | Operations'!$B732&lt;=Booster_BurnTime,(Booster_BurnTime-'INPUT | Operations'!$B732)/('INPUT | Operations'!$B733-'INPUT | Operations'!$B732),0))*'INPUT | Operations'!$E732*NumberOfBoosters*NumberOfOps*$E728,"")</f>
        <v/>
      </c>
      <c r="G728" s="34" t="str">
        <f t="shared" si="111"/>
        <v/>
      </c>
      <c r="H728" s="27" t="str">
        <f t="shared" si="112"/>
        <v/>
      </c>
      <c r="I728" s="27" t="str">
        <f t="shared" si="113"/>
        <v/>
      </c>
      <c r="J728" s="27" t="str">
        <f t="shared" si="114"/>
        <v/>
      </c>
      <c r="K728" s="27" t="str">
        <f t="shared" si="115"/>
        <v/>
      </c>
      <c r="L728" s="27" t="str">
        <f t="shared" si="116"/>
        <v/>
      </c>
      <c r="M728" s="32" t="str">
        <f t="shared" si="117"/>
        <v/>
      </c>
      <c r="N728" s="27" t="str">
        <f t="shared" si="109"/>
        <v/>
      </c>
      <c r="O728" s="27" t="str">
        <f t="shared" si="109"/>
        <v/>
      </c>
      <c r="P728" s="27" t="str">
        <f t="shared" si="109"/>
        <v/>
      </c>
      <c r="Q728" s="27" t="str">
        <f t="shared" si="109"/>
        <v/>
      </c>
      <c r="R728" s="27" t="str">
        <f t="shared" si="109"/>
        <v/>
      </c>
      <c r="S728" s="27" t="str">
        <f t="shared" si="109"/>
        <v/>
      </c>
      <c r="T728" s="32" t="str">
        <f t="shared" si="109"/>
        <v/>
      </c>
      <c r="U728" s="10"/>
    </row>
    <row r="729" spans="1:21" x14ac:dyDescent="0.25">
      <c r="A729" s="10"/>
      <c r="B729" s="4" t="str">
        <f>IF(ISBLANK('INPUT | Operations'!$B734),"",COUNT('INPUT | Operations'!$B$12:$B733))</f>
        <v/>
      </c>
      <c r="C729" s="27" t="str">
        <f>IF(ISNUMBER($B729),('INPUT | Operations'!$C733+'INPUT | Operations'!$C734)/2,"")</f>
        <v/>
      </c>
      <c r="D729" s="28" t="str">
        <f t="shared" si="110"/>
        <v/>
      </c>
      <c r="E729" s="26" t="str">
        <f>IF(ISNUMBER($B729),'INPUT | Operations'!$B734-'INPUT | Operations'!$B733,"")</f>
        <v/>
      </c>
      <c r="F729" s="32" t="str">
        <f>IF(ISNUMBER($B729),IF('INPUT | Operations'!$B734&lt;Booster_BurnTime,1,IF('INPUT | Operations'!$B733&lt;=Booster_BurnTime,(Booster_BurnTime-'INPUT | Operations'!$B733)/('INPUT | Operations'!$B734-'INPUT | Operations'!$B733),0))*'INPUT | Operations'!$E733*NumberOfBoosters*NumberOfOps*$E729,"")</f>
        <v/>
      </c>
      <c r="G729" s="34" t="str">
        <f t="shared" si="111"/>
        <v/>
      </c>
      <c r="H729" s="27" t="str">
        <f t="shared" si="112"/>
        <v/>
      </c>
      <c r="I729" s="27" t="str">
        <f t="shared" si="113"/>
        <v/>
      </c>
      <c r="J729" s="27" t="str">
        <f t="shared" si="114"/>
        <v/>
      </c>
      <c r="K729" s="27" t="str">
        <f t="shared" si="115"/>
        <v/>
      </c>
      <c r="L729" s="27" t="str">
        <f t="shared" si="116"/>
        <v/>
      </c>
      <c r="M729" s="32" t="str">
        <f t="shared" si="117"/>
        <v/>
      </c>
      <c r="N729" s="27" t="str">
        <f t="shared" si="109"/>
        <v/>
      </c>
      <c r="O729" s="27" t="str">
        <f t="shared" si="109"/>
        <v/>
      </c>
      <c r="P729" s="27" t="str">
        <f t="shared" si="109"/>
        <v/>
      </c>
      <c r="Q729" s="27" t="str">
        <f t="shared" si="109"/>
        <v/>
      </c>
      <c r="R729" s="27" t="str">
        <f t="shared" si="109"/>
        <v/>
      </c>
      <c r="S729" s="27" t="str">
        <f t="shared" si="109"/>
        <v/>
      </c>
      <c r="T729" s="32" t="str">
        <f t="shared" si="109"/>
        <v/>
      </c>
      <c r="U729" s="10"/>
    </row>
    <row r="730" spans="1:21" x14ac:dyDescent="0.25">
      <c r="A730" s="10"/>
      <c r="B730" s="4" t="str">
        <f>IF(ISBLANK('INPUT | Operations'!$B735),"",COUNT('INPUT | Operations'!$B$12:$B734))</f>
        <v/>
      </c>
      <c r="C730" s="27" t="str">
        <f>IF(ISNUMBER($B730),('INPUT | Operations'!$C734+'INPUT | Operations'!$C735)/2,"")</f>
        <v/>
      </c>
      <c r="D730" s="28" t="str">
        <f t="shared" si="110"/>
        <v/>
      </c>
      <c r="E730" s="26" t="str">
        <f>IF(ISNUMBER($B730),'INPUT | Operations'!$B735-'INPUT | Operations'!$B734,"")</f>
        <v/>
      </c>
      <c r="F730" s="32" t="str">
        <f>IF(ISNUMBER($B730),IF('INPUT | Operations'!$B735&lt;Booster_BurnTime,1,IF('INPUT | Operations'!$B734&lt;=Booster_BurnTime,(Booster_BurnTime-'INPUT | Operations'!$B734)/('INPUT | Operations'!$B735-'INPUT | Operations'!$B734),0))*'INPUT | Operations'!$E734*NumberOfBoosters*NumberOfOps*$E730,"")</f>
        <v/>
      </c>
      <c r="G730" s="34" t="str">
        <f t="shared" si="111"/>
        <v/>
      </c>
      <c r="H730" s="27" t="str">
        <f t="shared" si="112"/>
        <v/>
      </c>
      <c r="I730" s="27" t="str">
        <f t="shared" si="113"/>
        <v/>
      </c>
      <c r="J730" s="27" t="str">
        <f t="shared" si="114"/>
        <v/>
      </c>
      <c r="K730" s="27" t="str">
        <f t="shared" si="115"/>
        <v/>
      </c>
      <c r="L730" s="27" t="str">
        <f t="shared" si="116"/>
        <v/>
      </c>
      <c r="M730" s="32" t="str">
        <f t="shared" si="117"/>
        <v/>
      </c>
      <c r="N730" s="27" t="str">
        <f t="shared" si="109"/>
        <v/>
      </c>
      <c r="O730" s="27" t="str">
        <f t="shared" si="109"/>
        <v/>
      </c>
      <c r="P730" s="27" t="str">
        <f t="shared" si="109"/>
        <v/>
      </c>
      <c r="Q730" s="27" t="str">
        <f t="shared" si="109"/>
        <v/>
      </c>
      <c r="R730" s="27" t="str">
        <f t="shared" si="109"/>
        <v/>
      </c>
      <c r="S730" s="27" t="str">
        <f t="shared" si="109"/>
        <v/>
      </c>
      <c r="T730" s="32" t="str">
        <f t="shared" si="109"/>
        <v/>
      </c>
      <c r="U730" s="10"/>
    </row>
    <row r="731" spans="1:21" x14ac:dyDescent="0.25">
      <c r="A731" s="10"/>
      <c r="B731" s="4" t="str">
        <f>IF(ISBLANK('INPUT | Operations'!$B736),"",COUNT('INPUT | Operations'!$B$12:$B735))</f>
        <v/>
      </c>
      <c r="C731" s="27" t="str">
        <f>IF(ISNUMBER($B731),('INPUT | Operations'!$C735+'INPUT | Operations'!$C736)/2,"")</f>
        <v/>
      </c>
      <c r="D731" s="28" t="str">
        <f t="shared" si="110"/>
        <v/>
      </c>
      <c r="E731" s="26" t="str">
        <f>IF(ISNUMBER($B731),'INPUT | Operations'!$B736-'INPUT | Operations'!$B735,"")</f>
        <v/>
      </c>
      <c r="F731" s="32" t="str">
        <f>IF(ISNUMBER($B731),IF('INPUT | Operations'!$B736&lt;Booster_BurnTime,1,IF('INPUT | Operations'!$B735&lt;=Booster_BurnTime,(Booster_BurnTime-'INPUT | Operations'!$B735)/('INPUT | Operations'!$B736-'INPUT | Operations'!$B735),0))*'INPUT | Operations'!$E735*NumberOfBoosters*NumberOfOps*$E731,"")</f>
        <v/>
      </c>
      <c r="G731" s="34" t="str">
        <f t="shared" si="111"/>
        <v/>
      </c>
      <c r="H731" s="27" t="str">
        <f t="shared" si="112"/>
        <v/>
      </c>
      <c r="I731" s="27" t="str">
        <f t="shared" si="113"/>
        <v/>
      </c>
      <c r="J731" s="27" t="str">
        <f t="shared" si="114"/>
        <v/>
      </c>
      <c r="K731" s="27" t="str">
        <f t="shared" si="115"/>
        <v/>
      </c>
      <c r="L731" s="27" t="str">
        <f t="shared" si="116"/>
        <v/>
      </c>
      <c r="M731" s="32" t="str">
        <f t="shared" si="117"/>
        <v/>
      </c>
      <c r="N731" s="27" t="str">
        <f t="shared" si="109"/>
        <v/>
      </c>
      <c r="O731" s="27" t="str">
        <f t="shared" si="109"/>
        <v/>
      </c>
      <c r="P731" s="27" t="str">
        <f t="shared" si="109"/>
        <v/>
      </c>
      <c r="Q731" s="27" t="str">
        <f t="shared" si="109"/>
        <v/>
      </c>
      <c r="R731" s="27" t="str">
        <f t="shared" si="109"/>
        <v/>
      </c>
      <c r="S731" s="27" t="str">
        <f t="shared" si="109"/>
        <v/>
      </c>
      <c r="T731" s="32" t="str">
        <f t="shared" si="109"/>
        <v/>
      </c>
      <c r="U731" s="10"/>
    </row>
    <row r="732" spans="1:21" x14ac:dyDescent="0.25">
      <c r="A732" s="10"/>
      <c r="B732" s="4" t="str">
        <f>IF(ISBLANK('INPUT | Operations'!$B737),"",COUNT('INPUT | Operations'!$B$12:$B736))</f>
        <v/>
      </c>
      <c r="C732" s="27" t="str">
        <f>IF(ISNUMBER($B732),('INPUT | Operations'!$C736+'INPUT | Operations'!$C737)/2,"")</f>
        <v/>
      </c>
      <c r="D732" s="28" t="str">
        <f t="shared" si="110"/>
        <v/>
      </c>
      <c r="E732" s="26" t="str">
        <f>IF(ISNUMBER($B732),'INPUT | Operations'!$B737-'INPUT | Operations'!$B736,"")</f>
        <v/>
      </c>
      <c r="F732" s="32" t="str">
        <f>IF(ISNUMBER($B732),IF('INPUT | Operations'!$B737&lt;Booster_BurnTime,1,IF('INPUT | Operations'!$B736&lt;=Booster_BurnTime,(Booster_BurnTime-'INPUT | Operations'!$B736)/('INPUT | Operations'!$B737-'INPUT | Operations'!$B736),0))*'INPUT | Operations'!$E736*NumberOfBoosters*NumberOfOps*$E732,"")</f>
        <v/>
      </c>
      <c r="G732" s="34" t="str">
        <f t="shared" si="111"/>
        <v/>
      </c>
      <c r="H732" s="27" t="str">
        <f t="shared" si="112"/>
        <v/>
      </c>
      <c r="I732" s="27" t="str">
        <f t="shared" si="113"/>
        <v/>
      </c>
      <c r="J732" s="27" t="str">
        <f t="shared" si="114"/>
        <v/>
      </c>
      <c r="K732" s="27" t="str">
        <f t="shared" si="115"/>
        <v/>
      </c>
      <c r="L732" s="27" t="str">
        <f t="shared" si="116"/>
        <v/>
      </c>
      <c r="M732" s="32" t="str">
        <f t="shared" si="117"/>
        <v/>
      </c>
      <c r="N732" s="27" t="str">
        <f t="shared" si="109"/>
        <v/>
      </c>
      <c r="O732" s="27" t="str">
        <f t="shared" si="109"/>
        <v/>
      </c>
      <c r="P732" s="27" t="str">
        <f t="shared" si="109"/>
        <v/>
      </c>
      <c r="Q732" s="27" t="str">
        <f t="shared" si="109"/>
        <v/>
      </c>
      <c r="R732" s="27" t="str">
        <f t="shared" si="109"/>
        <v/>
      </c>
      <c r="S732" s="27" t="str">
        <f t="shared" si="109"/>
        <v/>
      </c>
      <c r="T732" s="32" t="str">
        <f t="shared" si="109"/>
        <v/>
      </c>
      <c r="U732" s="10"/>
    </row>
    <row r="733" spans="1:21" x14ac:dyDescent="0.25">
      <c r="A733" s="10"/>
      <c r="B733" s="4" t="str">
        <f>IF(ISBLANK('INPUT | Operations'!$B738),"",COUNT('INPUT | Operations'!$B$12:$B737))</f>
        <v/>
      </c>
      <c r="C733" s="27" t="str">
        <f>IF(ISNUMBER($B733),('INPUT | Operations'!$C737+'INPUT | Operations'!$C738)/2,"")</f>
        <v/>
      </c>
      <c r="D733" s="28" t="str">
        <f t="shared" si="110"/>
        <v/>
      </c>
      <c r="E733" s="26" t="str">
        <f>IF(ISNUMBER($B733),'INPUT | Operations'!$B738-'INPUT | Operations'!$B737,"")</f>
        <v/>
      </c>
      <c r="F733" s="32" t="str">
        <f>IF(ISNUMBER($B733),IF('INPUT | Operations'!$B738&lt;Booster_BurnTime,1,IF('INPUT | Operations'!$B737&lt;=Booster_BurnTime,(Booster_BurnTime-'INPUT | Operations'!$B737)/('INPUT | Operations'!$B738-'INPUT | Operations'!$B737),0))*'INPUT | Operations'!$E737*NumberOfBoosters*NumberOfOps*$E733,"")</f>
        <v/>
      </c>
      <c r="G733" s="34" t="str">
        <f t="shared" si="111"/>
        <v/>
      </c>
      <c r="H733" s="27" t="str">
        <f t="shared" si="112"/>
        <v/>
      </c>
      <c r="I733" s="27" t="str">
        <f t="shared" si="113"/>
        <v/>
      </c>
      <c r="J733" s="27" t="str">
        <f t="shared" si="114"/>
        <v/>
      </c>
      <c r="K733" s="27" t="str">
        <f t="shared" si="115"/>
        <v/>
      </c>
      <c r="L733" s="27" t="str">
        <f t="shared" si="116"/>
        <v/>
      </c>
      <c r="M733" s="32" t="str">
        <f t="shared" si="117"/>
        <v/>
      </c>
      <c r="N733" s="27" t="str">
        <f t="shared" si="109"/>
        <v/>
      </c>
      <c r="O733" s="27" t="str">
        <f t="shared" si="109"/>
        <v/>
      </c>
      <c r="P733" s="27" t="str">
        <f t="shared" si="109"/>
        <v/>
      </c>
      <c r="Q733" s="27" t="str">
        <f t="shared" si="109"/>
        <v/>
      </c>
      <c r="R733" s="27" t="str">
        <f t="shared" si="109"/>
        <v/>
      </c>
      <c r="S733" s="27" t="str">
        <f t="shared" si="109"/>
        <v/>
      </c>
      <c r="T733" s="32" t="str">
        <f t="shared" si="109"/>
        <v/>
      </c>
      <c r="U733" s="10"/>
    </row>
    <row r="734" spans="1:21" x14ac:dyDescent="0.25">
      <c r="A734" s="10"/>
      <c r="B734" s="4" t="str">
        <f>IF(ISBLANK('INPUT | Operations'!$B739),"",COUNT('INPUT | Operations'!$B$12:$B738))</f>
        <v/>
      </c>
      <c r="C734" s="27" t="str">
        <f>IF(ISNUMBER($B734),('INPUT | Operations'!$C738+'INPUT | Operations'!$C739)/2,"")</f>
        <v/>
      </c>
      <c r="D734" s="28" t="str">
        <f t="shared" si="110"/>
        <v/>
      </c>
      <c r="E734" s="26" t="str">
        <f>IF(ISNUMBER($B734),'INPUT | Operations'!$B739-'INPUT | Operations'!$B738,"")</f>
        <v/>
      </c>
      <c r="F734" s="32" t="str">
        <f>IF(ISNUMBER($B734),IF('INPUT | Operations'!$B739&lt;Booster_BurnTime,1,IF('INPUT | Operations'!$B738&lt;=Booster_BurnTime,(Booster_BurnTime-'INPUT | Operations'!$B738)/('INPUT | Operations'!$B739-'INPUT | Operations'!$B738),0))*'INPUT | Operations'!$E738*NumberOfBoosters*NumberOfOps*$E734,"")</f>
        <v/>
      </c>
      <c r="G734" s="34" t="str">
        <f t="shared" si="111"/>
        <v/>
      </c>
      <c r="H734" s="27" t="str">
        <f t="shared" si="112"/>
        <v/>
      </c>
      <c r="I734" s="27" t="str">
        <f t="shared" si="113"/>
        <v/>
      </c>
      <c r="J734" s="27" t="str">
        <f t="shared" si="114"/>
        <v/>
      </c>
      <c r="K734" s="27" t="str">
        <f t="shared" si="115"/>
        <v/>
      </c>
      <c r="L734" s="27" t="str">
        <f t="shared" si="116"/>
        <v/>
      </c>
      <c r="M734" s="32" t="str">
        <f t="shared" si="117"/>
        <v/>
      </c>
      <c r="N734" s="27" t="str">
        <f t="shared" si="109"/>
        <v/>
      </c>
      <c r="O734" s="27" t="str">
        <f t="shared" si="109"/>
        <v/>
      </c>
      <c r="P734" s="27" t="str">
        <f t="shared" si="109"/>
        <v/>
      </c>
      <c r="Q734" s="27" t="str">
        <f t="shared" si="109"/>
        <v/>
      </c>
      <c r="R734" s="27" t="str">
        <f t="shared" si="109"/>
        <v/>
      </c>
      <c r="S734" s="27" t="str">
        <f t="shared" si="109"/>
        <v/>
      </c>
      <c r="T734" s="32" t="str">
        <f t="shared" si="109"/>
        <v/>
      </c>
      <c r="U734" s="10"/>
    </row>
    <row r="735" spans="1:21" x14ac:dyDescent="0.25">
      <c r="A735" s="10"/>
      <c r="B735" s="4" t="str">
        <f>IF(ISBLANK('INPUT | Operations'!$B740),"",COUNT('INPUT | Operations'!$B$12:$B739))</f>
        <v/>
      </c>
      <c r="C735" s="27" t="str">
        <f>IF(ISNUMBER($B735),('INPUT | Operations'!$C739+'INPUT | Operations'!$C740)/2,"")</f>
        <v/>
      </c>
      <c r="D735" s="28" t="str">
        <f t="shared" si="110"/>
        <v/>
      </c>
      <c r="E735" s="26" t="str">
        <f>IF(ISNUMBER($B735),'INPUT | Operations'!$B740-'INPUT | Operations'!$B739,"")</f>
        <v/>
      </c>
      <c r="F735" s="32" t="str">
        <f>IF(ISNUMBER($B735),IF('INPUT | Operations'!$B740&lt;Booster_BurnTime,1,IF('INPUT | Operations'!$B739&lt;=Booster_BurnTime,(Booster_BurnTime-'INPUT | Operations'!$B739)/('INPUT | Operations'!$B740-'INPUT | Operations'!$B739),0))*'INPUT | Operations'!$E739*NumberOfBoosters*NumberOfOps*$E735,"")</f>
        <v/>
      </c>
      <c r="G735" s="34" t="str">
        <f t="shared" si="111"/>
        <v/>
      </c>
      <c r="H735" s="27" t="str">
        <f t="shared" si="112"/>
        <v/>
      </c>
      <c r="I735" s="27" t="str">
        <f t="shared" si="113"/>
        <v/>
      </c>
      <c r="J735" s="27" t="str">
        <f t="shared" si="114"/>
        <v/>
      </c>
      <c r="K735" s="27" t="str">
        <f t="shared" si="115"/>
        <v/>
      </c>
      <c r="L735" s="27" t="str">
        <f t="shared" si="116"/>
        <v/>
      </c>
      <c r="M735" s="32" t="str">
        <f t="shared" si="117"/>
        <v/>
      </c>
      <c r="N735" s="27" t="str">
        <f t="shared" si="109"/>
        <v/>
      </c>
      <c r="O735" s="27" t="str">
        <f t="shared" si="109"/>
        <v/>
      </c>
      <c r="P735" s="27" t="str">
        <f t="shared" si="109"/>
        <v/>
      </c>
      <c r="Q735" s="27" t="str">
        <f t="shared" si="109"/>
        <v/>
      </c>
      <c r="R735" s="27" t="str">
        <f t="shared" si="109"/>
        <v/>
      </c>
      <c r="S735" s="27" t="str">
        <f t="shared" si="109"/>
        <v/>
      </c>
      <c r="T735" s="32" t="str">
        <f t="shared" si="109"/>
        <v/>
      </c>
      <c r="U735" s="10"/>
    </row>
    <row r="736" spans="1:21" x14ac:dyDescent="0.25">
      <c r="A736" s="10"/>
      <c r="B736" s="4" t="str">
        <f>IF(ISBLANK('INPUT | Operations'!$B741),"",COUNT('INPUT | Operations'!$B$12:$B740))</f>
        <v/>
      </c>
      <c r="C736" s="27" t="str">
        <f>IF(ISNUMBER($B736),('INPUT | Operations'!$C740+'INPUT | Operations'!$C741)/2,"")</f>
        <v/>
      </c>
      <c r="D736" s="28" t="str">
        <f t="shared" si="110"/>
        <v/>
      </c>
      <c r="E736" s="26" t="str">
        <f>IF(ISNUMBER($B736),'INPUT | Operations'!$B741-'INPUT | Operations'!$B740,"")</f>
        <v/>
      </c>
      <c r="F736" s="32" t="str">
        <f>IF(ISNUMBER($B736),IF('INPUT | Operations'!$B741&lt;Booster_BurnTime,1,IF('INPUT | Operations'!$B740&lt;=Booster_BurnTime,(Booster_BurnTime-'INPUT | Operations'!$B740)/('INPUT | Operations'!$B741-'INPUT | Operations'!$B740),0))*'INPUT | Operations'!$E740*NumberOfBoosters*NumberOfOps*$E736,"")</f>
        <v/>
      </c>
      <c r="G736" s="34" t="str">
        <f t="shared" si="111"/>
        <v/>
      </c>
      <c r="H736" s="27" t="str">
        <f t="shared" si="112"/>
        <v/>
      </c>
      <c r="I736" s="27" t="str">
        <f t="shared" si="113"/>
        <v/>
      </c>
      <c r="J736" s="27" t="str">
        <f t="shared" si="114"/>
        <v/>
      </c>
      <c r="K736" s="27" t="str">
        <f t="shared" si="115"/>
        <v/>
      </c>
      <c r="L736" s="27" t="str">
        <f t="shared" si="116"/>
        <v/>
      </c>
      <c r="M736" s="32" t="str">
        <f t="shared" si="117"/>
        <v/>
      </c>
      <c r="N736" s="27" t="str">
        <f t="shared" si="109"/>
        <v/>
      </c>
      <c r="O736" s="27" t="str">
        <f t="shared" si="109"/>
        <v/>
      </c>
      <c r="P736" s="27" t="str">
        <f t="shared" si="109"/>
        <v/>
      </c>
      <c r="Q736" s="27" t="str">
        <f t="shared" si="109"/>
        <v/>
      </c>
      <c r="R736" s="27" t="str">
        <f t="shared" si="109"/>
        <v/>
      </c>
      <c r="S736" s="27" t="str">
        <f t="shared" si="109"/>
        <v/>
      </c>
      <c r="T736" s="32" t="str">
        <f t="shared" si="109"/>
        <v/>
      </c>
      <c r="U736" s="10"/>
    </row>
    <row r="737" spans="1:21" x14ac:dyDescent="0.25">
      <c r="A737" s="10"/>
      <c r="B737" s="4" t="str">
        <f>IF(ISBLANK('INPUT | Operations'!$B742),"",COUNT('INPUT | Operations'!$B$12:$B741))</f>
        <v/>
      </c>
      <c r="C737" s="27" t="str">
        <f>IF(ISNUMBER($B737),('INPUT | Operations'!$C741+'INPUT | Operations'!$C742)/2,"")</f>
        <v/>
      </c>
      <c r="D737" s="28" t="str">
        <f t="shared" si="110"/>
        <v/>
      </c>
      <c r="E737" s="26" t="str">
        <f>IF(ISNUMBER($B737),'INPUT | Operations'!$B742-'INPUT | Operations'!$B741,"")</f>
        <v/>
      </c>
      <c r="F737" s="32" t="str">
        <f>IF(ISNUMBER($B737),IF('INPUT | Operations'!$B742&lt;Booster_BurnTime,1,IF('INPUT | Operations'!$B741&lt;=Booster_BurnTime,(Booster_BurnTime-'INPUT | Operations'!$B741)/('INPUT | Operations'!$B742-'INPUT | Operations'!$B741),0))*'INPUT | Operations'!$E741*NumberOfBoosters*NumberOfOps*$E737,"")</f>
        <v/>
      </c>
      <c r="G737" s="34" t="str">
        <f t="shared" si="111"/>
        <v/>
      </c>
      <c r="H737" s="27" t="str">
        <f t="shared" si="112"/>
        <v/>
      </c>
      <c r="I737" s="27" t="str">
        <f t="shared" si="113"/>
        <v/>
      </c>
      <c r="J737" s="27" t="str">
        <f t="shared" si="114"/>
        <v/>
      </c>
      <c r="K737" s="27" t="str">
        <f t="shared" si="115"/>
        <v/>
      </c>
      <c r="L737" s="27" t="str">
        <f t="shared" si="116"/>
        <v/>
      </c>
      <c r="M737" s="32" t="str">
        <f t="shared" si="117"/>
        <v/>
      </c>
      <c r="N737" s="27" t="str">
        <f t="shared" si="109"/>
        <v/>
      </c>
      <c r="O737" s="27" t="str">
        <f t="shared" si="109"/>
        <v/>
      </c>
      <c r="P737" s="27" t="str">
        <f t="shared" si="109"/>
        <v/>
      </c>
      <c r="Q737" s="27" t="str">
        <f t="shared" si="109"/>
        <v/>
      </c>
      <c r="R737" s="27" t="str">
        <f t="shared" ref="N737:T773" si="118">IFERROR($F737*K737/1000,"")</f>
        <v/>
      </c>
      <c r="S737" s="27" t="str">
        <f t="shared" si="118"/>
        <v/>
      </c>
      <c r="T737" s="32" t="str">
        <f t="shared" si="118"/>
        <v/>
      </c>
      <c r="U737" s="10"/>
    </row>
    <row r="738" spans="1:21" x14ac:dyDescent="0.25">
      <c r="A738" s="10"/>
      <c r="B738" s="4" t="str">
        <f>IF(ISBLANK('INPUT | Operations'!$B743),"",COUNT('INPUT | Operations'!$B$12:$B742))</f>
        <v/>
      </c>
      <c r="C738" s="27" t="str">
        <f>IF(ISNUMBER($B738),('INPUT | Operations'!$C742+'INPUT | Operations'!$C743)/2,"")</f>
        <v/>
      </c>
      <c r="D738" s="28" t="str">
        <f t="shared" si="110"/>
        <v/>
      </c>
      <c r="E738" s="26" t="str">
        <f>IF(ISNUMBER($B738),'INPUT | Operations'!$B743-'INPUT | Operations'!$B742,"")</f>
        <v/>
      </c>
      <c r="F738" s="32" t="str">
        <f>IF(ISNUMBER($B738),IF('INPUT | Operations'!$B743&lt;Booster_BurnTime,1,IF('INPUT | Operations'!$B742&lt;=Booster_BurnTime,(Booster_BurnTime-'INPUT | Operations'!$B742)/('INPUT | Operations'!$B743-'INPUT | Operations'!$B742),0))*'INPUT | Operations'!$E742*NumberOfBoosters*NumberOfOps*$E738,"")</f>
        <v/>
      </c>
      <c r="G738" s="34" t="str">
        <f t="shared" si="111"/>
        <v/>
      </c>
      <c r="H738" s="27" t="str">
        <f t="shared" si="112"/>
        <v/>
      </c>
      <c r="I738" s="27" t="str">
        <f t="shared" si="113"/>
        <v/>
      </c>
      <c r="J738" s="27" t="str">
        <f t="shared" si="114"/>
        <v/>
      </c>
      <c r="K738" s="27" t="str">
        <f t="shared" si="115"/>
        <v/>
      </c>
      <c r="L738" s="27" t="str">
        <f t="shared" si="116"/>
        <v/>
      </c>
      <c r="M738" s="32" t="str">
        <f t="shared" si="117"/>
        <v/>
      </c>
      <c r="N738" s="27" t="str">
        <f t="shared" si="118"/>
        <v/>
      </c>
      <c r="O738" s="27" t="str">
        <f t="shared" si="118"/>
        <v/>
      </c>
      <c r="P738" s="27" t="str">
        <f t="shared" si="118"/>
        <v/>
      </c>
      <c r="Q738" s="27" t="str">
        <f t="shared" si="118"/>
        <v/>
      </c>
      <c r="R738" s="27" t="str">
        <f t="shared" si="118"/>
        <v/>
      </c>
      <c r="S738" s="27" t="str">
        <f t="shared" si="118"/>
        <v/>
      </c>
      <c r="T738" s="32" t="str">
        <f t="shared" si="118"/>
        <v/>
      </c>
      <c r="U738" s="10"/>
    </row>
    <row r="739" spans="1:21" x14ac:dyDescent="0.25">
      <c r="A739" s="10"/>
      <c r="B739" s="4" t="str">
        <f>IF(ISBLANK('INPUT | Operations'!$B744),"",COUNT('INPUT | Operations'!$B$12:$B743))</f>
        <v/>
      </c>
      <c r="C739" s="27" t="str">
        <f>IF(ISNUMBER($B739),('INPUT | Operations'!$C743+'INPUT | Operations'!$C744)/2,"")</f>
        <v/>
      </c>
      <c r="D739" s="28" t="str">
        <f t="shared" si="110"/>
        <v/>
      </c>
      <c r="E739" s="26" t="str">
        <f>IF(ISNUMBER($B739),'INPUT | Operations'!$B744-'INPUT | Operations'!$B743,"")</f>
        <v/>
      </c>
      <c r="F739" s="32" t="str">
        <f>IF(ISNUMBER($B739),IF('INPUT | Operations'!$B744&lt;Booster_BurnTime,1,IF('INPUT | Operations'!$B743&lt;=Booster_BurnTime,(Booster_BurnTime-'INPUT | Operations'!$B743)/('INPUT | Operations'!$B744-'INPUT | Operations'!$B743),0))*'INPUT | Operations'!$E743*NumberOfBoosters*NumberOfOps*$E739,"")</f>
        <v/>
      </c>
      <c r="G739" s="34" t="str">
        <f t="shared" si="111"/>
        <v/>
      </c>
      <c r="H739" s="27" t="str">
        <f t="shared" si="112"/>
        <v/>
      </c>
      <c r="I739" s="27" t="str">
        <f t="shared" si="113"/>
        <v/>
      </c>
      <c r="J739" s="27" t="str">
        <f t="shared" si="114"/>
        <v/>
      </c>
      <c r="K739" s="27" t="str">
        <f t="shared" si="115"/>
        <v/>
      </c>
      <c r="L739" s="27" t="str">
        <f t="shared" si="116"/>
        <v/>
      </c>
      <c r="M739" s="32" t="str">
        <f t="shared" si="117"/>
        <v/>
      </c>
      <c r="N739" s="27" t="str">
        <f t="shared" si="118"/>
        <v/>
      </c>
      <c r="O739" s="27" t="str">
        <f t="shared" si="118"/>
        <v/>
      </c>
      <c r="P739" s="27" t="str">
        <f t="shared" si="118"/>
        <v/>
      </c>
      <c r="Q739" s="27" t="str">
        <f t="shared" si="118"/>
        <v/>
      </c>
      <c r="R739" s="27" t="str">
        <f t="shared" si="118"/>
        <v/>
      </c>
      <c r="S739" s="27" t="str">
        <f t="shared" si="118"/>
        <v/>
      </c>
      <c r="T739" s="32" t="str">
        <f t="shared" si="118"/>
        <v/>
      </c>
      <c r="U739" s="10"/>
    </row>
    <row r="740" spans="1:21" x14ac:dyDescent="0.25">
      <c r="A740" s="10"/>
      <c r="B740" s="4" t="str">
        <f>IF(ISBLANK('INPUT | Operations'!$B745),"",COUNT('INPUT | Operations'!$B$12:$B744))</f>
        <v/>
      </c>
      <c r="C740" s="27" t="str">
        <f>IF(ISNUMBER($B740),('INPUT | Operations'!$C744+'INPUT | Operations'!$C745)/2,"")</f>
        <v/>
      </c>
      <c r="D740" s="28" t="str">
        <f t="shared" si="110"/>
        <v/>
      </c>
      <c r="E740" s="26" t="str">
        <f>IF(ISNUMBER($B740),'INPUT | Operations'!$B745-'INPUT | Operations'!$B744,"")</f>
        <v/>
      </c>
      <c r="F740" s="32" t="str">
        <f>IF(ISNUMBER($B740),IF('INPUT | Operations'!$B745&lt;Booster_BurnTime,1,IF('INPUT | Operations'!$B744&lt;=Booster_BurnTime,(Booster_BurnTime-'INPUT | Operations'!$B744)/('INPUT | Operations'!$B745-'INPUT | Operations'!$B744),0))*'INPUT | Operations'!$E744*NumberOfBoosters*NumberOfOps*$E740,"")</f>
        <v/>
      </c>
      <c r="G740" s="34" t="str">
        <f t="shared" si="111"/>
        <v/>
      </c>
      <c r="H740" s="27" t="str">
        <f t="shared" si="112"/>
        <v/>
      </c>
      <c r="I740" s="27" t="str">
        <f t="shared" si="113"/>
        <v/>
      </c>
      <c r="J740" s="27" t="str">
        <f t="shared" si="114"/>
        <v/>
      </c>
      <c r="K740" s="27" t="str">
        <f t="shared" si="115"/>
        <v/>
      </c>
      <c r="L740" s="27" t="str">
        <f t="shared" si="116"/>
        <v/>
      </c>
      <c r="M740" s="32" t="str">
        <f t="shared" si="117"/>
        <v/>
      </c>
      <c r="N740" s="27" t="str">
        <f t="shared" si="118"/>
        <v/>
      </c>
      <c r="O740" s="27" t="str">
        <f t="shared" si="118"/>
        <v/>
      </c>
      <c r="P740" s="27" t="str">
        <f t="shared" si="118"/>
        <v/>
      </c>
      <c r="Q740" s="27" t="str">
        <f t="shared" si="118"/>
        <v/>
      </c>
      <c r="R740" s="27" t="str">
        <f t="shared" si="118"/>
        <v/>
      </c>
      <c r="S740" s="27" t="str">
        <f t="shared" si="118"/>
        <v/>
      </c>
      <c r="T740" s="32" t="str">
        <f t="shared" si="118"/>
        <v/>
      </c>
      <c r="U740" s="10"/>
    </row>
    <row r="741" spans="1:21" x14ac:dyDescent="0.25">
      <c r="A741" s="10"/>
      <c r="B741" s="4" t="str">
        <f>IF(ISBLANK('INPUT | Operations'!$B746),"",COUNT('INPUT | Operations'!$B$12:$B745))</f>
        <v/>
      </c>
      <c r="C741" s="27" t="str">
        <f>IF(ISNUMBER($B741),('INPUT | Operations'!$C745+'INPUT | Operations'!$C746)/2,"")</f>
        <v/>
      </c>
      <c r="D741" s="28" t="str">
        <f t="shared" si="110"/>
        <v/>
      </c>
      <c r="E741" s="26" t="str">
        <f>IF(ISNUMBER($B741),'INPUT | Operations'!$B746-'INPUT | Operations'!$B745,"")</f>
        <v/>
      </c>
      <c r="F741" s="32" t="str">
        <f>IF(ISNUMBER($B741),IF('INPUT | Operations'!$B746&lt;Booster_BurnTime,1,IF('INPUT | Operations'!$B745&lt;=Booster_BurnTime,(Booster_BurnTime-'INPUT | Operations'!$B745)/('INPUT | Operations'!$B746-'INPUT | Operations'!$B745),0))*'INPUT | Operations'!$E745*NumberOfBoosters*NumberOfOps*$E741,"")</f>
        <v/>
      </c>
      <c r="G741" s="34" t="str">
        <f t="shared" si="111"/>
        <v/>
      </c>
      <c r="H741" s="27" t="str">
        <f t="shared" si="112"/>
        <v/>
      </c>
      <c r="I741" s="27" t="str">
        <f t="shared" si="113"/>
        <v/>
      </c>
      <c r="J741" s="27" t="str">
        <f t="shared" si="114"/>
        <v/>
      </c>
      <c r="K741" s="27" t="str">
        <f t="shared" si="115"/>
        <v/>
      </c>
      <c r="L741" s="27" t="str">
        <f t="shared" si="116"/>
        <v/>
      </c>
      <c r="M741" s="32" t="str">
        <f t="shared" si="117"/>
        <v/>
      </c>
      <c r="N741" s="27" t="str">
        <f t="shared" si="118"/>
        <v/>
      </c>
      <c r="O741" s="27" t="str">
        <f t="shared" si="118"/>
        <v/>
      </c>
      <c r="P741" s="27" t="str">
        <f t="shared" si="118"/>
        <v/>
      </c>
      <c r="Q741" s="27" t="str">
        <f t="shared" si="118"/>
        <v/>
      </c>
      <c r="R741" s="27" t="str">
        <f t="shared" si="118"/>
        <v/>
      </c>
      <c r="S741" s="27" t="str">
        <f t="shared" si="118"/>
        <v/>
      </c>
      <c r="T741" s="32" t="str">
        <f t="shared" si="118"/>
        <v/>
      </c>
      <c r="U741" s="10"/>
    </row>
    <row r="742" spans="1:21" x14ac:dyDescent="0.25">
      <c r="A742" s="10"/>
      <c r="B742" s="4" t="str">
        <f>IF(ISBLANK('INPUT | Operations'!$B747),"",COUNT('INPUT | Operations'!$B$12:$B746))</f>
        <v/>
      </c>
      <c r="C742" s="27" t="str">
        <f>IF(ISNUMBER($B742),('INPUT | Operations'!$C746+'INPUT | Operations'!$C747)/2,"")</f>
        <v/>
      </c>
      <c r="D742" s="28" t="str">
        <f t="shared" si="110"/>
        <v/>
      </c>
      <c r="E742" s="26" t="str">
        <f>IF(ISNUMBER($B742),'INPUT | Operations'!$B747-'INPUT | Operations'!$B746,"")</f>
        <v/>
      </c>
      <c r="F742" s="32" t="str">
        <f>IF(ISNUMBER($B742),IF('INPUT | Operations'!$B747&lt;Booster_BurnTime,1,IF('INPUT | Operations'!$B746&lt;=Booster_BurnTime,(Booster_BurnTime-'INPUT | Operations'!$B746)/('INPUT | Operations'!$B747-'INPUT | Operations'!$B746),0))*'INPUT | Operations'!$E746*NumberOfBoosters*NumberOfOps*$E742,"")</f>
        <v/>
      </c>
      <c r="G742" s="34" t="str">
        <f t="shared" si="111"/>
        <v/>
      </c>
      <c r="H742" s="27" t="str">
        <f t="shared" si="112"/>
        <v/>
      </c>
      <c r="I742" s="27" t="str">
        <f t="shared" si="113"/>
        <v/>
      </c>
      <c r="J742" s="27" t="str">
        <f t="shared" si="114"/>
        <v/>
      </c>
      <c r="K742" s="27" t="str">
        <f t="shared" si="115"/>
        <v/>
      </c>
      <c r="L742" s="27" t="str">
        <f t="shared" si="116"/>
        <v/>
      </c>
      <c r="M742" s="32" t="str">
        <f t="shared" si="117"/>
        <v/>
      </c>
      <c r="N742" s="27" t="str">
        <f t="shared" si="118"/>
        <v/>
      </c>
      <c r="O742" s="27" t="str">
        <f t="shared" si="118"/>
        <v/>
      </c>
      <c r="P742" s="27" t="str">
        <f t="shared" si="118"/>
        <v/>
      </c>
      <c r="Q742" s="27" t="str">
        <f t="shared" si="118"/>
        <v/>
      </c>
      <c r="R742" s="27" t="str">
        <f t="shared" si="118"/>
        <v/>
      </c>
      <c r="S742" s="27" t="str">
        <f t="shared" si="118"/>
        <v/>
      </c>
      <c r="T742" s="32" t="str">
        <f t="shared" si="118"/>
        <v/>
      </c>
      <c r="U742" s="10"/>
    </row>
    <row r="743" spans="1:21" x14ac:dyDescent="0.25">
      <c r="A743" s="10"/>
      <c r="B743" s="4" t="str">
        <f>IF(ISBLANK('INPUT | Operations'!$B748),"",COUNT('INPUT | Operations'!$B$12:$B747))</f>
        <v/>
      </c>
      <c r="C743" s="27" t="str">
        <f>IF(ISNUMBER($B743),('INPUT | Operations'!$C747+'INPUT | Operations'!$C748)/2,"")</f>
        <v/>
      </c>
      <c r="D743" s="28" t="str">
        <f t="shared" si="110"/>
        <v/>
      </c>
      <c r="E743" s="26" t="str">
        <f>IF(ISNUMBER($B743),'INPUT | Operations'!$B748-'INPUT | Operations'!$B747,"")</f>
        <v/>
      </c>
      <c r="F743" s="32" t="str">
        <f>IF(ISNUMBER($B743),IF('INPUT | Operations'!$B748&lt;Booster_BurnTime,1,IF('INPUT | Operations'!$B747&lt;=Booster_BurnTime,(Booster_BurnTime-'INPUT | Operations'!$B747)/('INPUT | Operations'!$B748-'INPUT | Operations'!$B747),0))*'INPUT | Operations'!$E747*NumberOfBoosters*NumberOfOps*$E743,"")</f>
        <v/>
      </c>
      <c r="G743" s="34" t="str">
        <f t="shared" si="111"/>
        <v/>
      </c>
      <c r="H743" s="27" t="str">
        <f t="shared" si="112"/>
        <v/>
      </c>
      <c r="I743" s="27" t="str">
        <f t="shared" si="113"/>
        <v/>
      </c>
      <c r="J743" s="27" t="str">
        <f t="shared" si="114"/>
        <v/>
      </c>
      <c r="K743" s="27" t="str">
        <f t="shared" si="115"/>
        <v/>
      </c>
      <c r="L743" s="27" t="str">
        <f t="shared" si="116"/>
        <v/>
      </c>
      <c r="M743" s="32" t="str">
        <f t="shared" si="117"/>
        <v/>
      </c>
      <c r="N743" s="27" t="str">
        <f t="shared" si="118"/>
        <v/>
      </c>
      <c r="O743" s="27" t="str">
        <f t="shared" si="118"/>
        <v/>
      </c>
      <c r="P743" s="27" t="str">
        <f t="shared" si="118"/>
        <v/>
      </c>
      <c r="Q743" s="27" t="str">
        <f t="shared" si="118"/>
        <v/>
      </c>
      <c r="R743" s="27" t="str">
        <f t="shared" si="118"/>
        <v/>
      </c>
      <c r="S743" s="27" t="str">
        <f t="shared" si="118"/>
        <v/>
      </c>
      <c r="T743" s="32" t="str">
        <f t="shared" si="118"/>
        <v/>
      </c>
      <c r="U743" s="10"/>
    </row>
    <row r="744" spans="1:21" x14ac:dyDescent="0.25">
      <c r="A744" s="10"/>
      <c r="B744" s="4" t="str">
        <f>IF(ISBLANK('INPUT | Operations'!$B749),"",COUNT('INPUT | Operations'!$B$12:$B748))</f>
        <v/>
      </c>
      <c r="C744" s="27" t="str">
        <f>IF(ISNUMBER($B744),('INPUT | Operations'!$C748+'INPUT | Operations'!$C749)/2,"")</f>
        <v/>
      </c>
      <c r="D744" s="28" t="str">
        <f t="shared" si="110"/>
        <v/>
      </c>
      <c r="E744" s="26" t="str">
        <f>IF(ISNUMBER($B744),'INPUT | Operations'!$B749-'INPUT | Operations'!$B748,"")</f>
        <v/>
      </c>
      <c r="F744" s="32" t="str">
        <f>IF(ISNUMBER($B744),IF('INPUT | Operations'!$B749&lt;Booster_BurnTime,1,IF('INPUT | Operations'!$B748&lt;=Booster_BurnTime,(Booster_BurnTime-'INPUT | Operations'!$B748)/('INPUT | Operations'!$B749-'INPUT | Operations'!$B748),0))*'INPUT | Operations'!$E748*NumberOfBoosters*NumberOfOps*$E744,"")</f>
        <v/>
      </c>
      <c r="G744" s="34" t="str">
        <f t="shared" si="111"/>
        <v/>
      </c>
      <c r="H744" s="27" t="str">
        <f t="shared" si="112"/>
        <v/>
      </c>
      <c r="I744" s="27" t="str">
        <f t="shared" si="113"/>
        <v/>
      </c>
      <c r="J744" s="27" t="str">
        <f t="shared" si="114"/>
        <v/>
      </c>
      <c r="K744" s="27" t="str">
        <f t="shared" si="115"/>
        <v/>
      </c>
      <c r="L744" s="27" t="str">
        <f t="shared" si="116"/>
        <v/>
      </c>
      <c r="M744" s="32" t="str">
        <f t="shared" si="117"/>
        <v/>
      </c>
      <c r="N744" s="27" t="str">
        <f t="shared" si="118"/>
        <v/>
      </c>
      <c r="O744" s="27" t="str">
        <f t="shared" si="118"/>
        <v/>
      </c>
      <c r="P744" s="27" t="str">
        <f t="shared" si="118"/>
        <v/>
      </c>
      <c r="Q744" s="27" t="str">
        <f t="shared" si="118"/>
        <v/>
      </c>
      <c r="R744" s="27" t="str">
        <f t="shared" si="118"/>
        <v/>
      </c>
      <c r="S744" s="27" t="str">
        <f t="shared" si="118"/>
        <v/>
      </c>
      <c r="T744" s="32" t="str">
        <f t="shared" si="118"/>
        <v/>
      </c>
      <c r="U744" s="10"/>
    </row>
    <row r="745" spans="1:21" x14ac:dyDescent="0.25">
      <c r="A745" s="10"/>
      <c r="B745" s="4" t="str">
        <f>IF(ISBLANK('INPUT | Operations'!$B750),"",COUNT('INPUT | Operations'!$B$12:$B749))</f>
        <v/>
      </c>
      <c r="C745" s="27" t="str">
        <f>IF(ISNUMBER($B745),('INPUT | Operations'!$C749+'INPUT | Operations'!$C750)/2,"")</f>
        <v/>
      </c>
      <c r="D745" s="28" t="str">
        <f t="shared" si="110"/>
        <v/>
      </c>
      <c r="E745" s="26" t="str">
        <f>IF(ISNUMBER($B745),'INPUT | Operations'!$B750-'INPUT | Operations'!$B749,"")</f>
        <v/>
      </c>
      <c r="F745" s="32" t="str">
        <f>IF(ISNUMBER($B745),IF('INPUT | Operations'!$B750&lt;Booster_BurnTime,1,IF('INPUT | Operations'!$B749&lt;=Booster_BurnTime,(Booster_BurnTime-'INPUT | Operations'!$B749)/('INPUT | Operations'!$B750-'INPUT | Operations'!$B749),0))*'INPUT | Operations'!$E749*NumberOfBoosters*NumberOfOps*$E745,"")</f>
        <v/>
      </c>
      <c r="G745" s="34" t="str">
        <f t="shared" si="111"/>
        <v/>
      </c>
      <c r="H745" s="27" t="str">
        <f t="shared" si="112"/>
        <v/>
      </c>
      <c r="I745" s="27" t="str">
        <f t="shared" si="113"/>
        <v/>
      </c>
      <c r="J745" s="27" t="str">
        <f t="shared" si="114"/>
        <v/>
      </c>
      <c r="K745" s="27" t="str">
        <f t="shared" si="115"/>
        <v/>
      </c>
      <c r="L745" s="27" t="str">
        <f t="shared" si="116"/>
        <v/>
      </c>
      <c r="M745" s="32" t="str">
        <f t="shared" si="117"/>
        <v/>
      </c>
      <c r="N745" s="27" t="str">
        <f t="shared" si="118"/>
        <v/>
      </c>
      <c r="O745" s="27" t="str">
        <f t="shared" si="118"/>
        <v/>
      </c>
      <c r="P745" s="27" t="str">
        <f t="shared" si="118"/>
        <v/>
      </c>
      <c r="Q745" s="27" t="str">
        <f t="shared" si="118"/>
        <v/>
      </c>
      <c r="R745" s="27" t="str">
        <f t="shared" si="118"/>
        <v/>
      </c>
      <c r="S745" s="27" t="str">
        <f t="shared" si="118"/>
        <v/>
      </c>
      <c r="T745" s="32" t="str">
        <f t="shared" si="118"/>
        <v/>
      </c>
      <c r="U745" s="10"/>
    </row>
    <row r="746" spans="1:21" x14ac:dyDescent="0.25">
      <c r="A746" s="10"/>
      <c r="B746" s="4" t="str">
        <f>IF(ISBLANK('INPUT | Operations'!$B751),"",COUNT('INPUT | Operations'!$B$12:$B750))</f>
        <v/>
      </c>
      <c r="C746" s="27" t="str">
        <f>IF(ISNUMBER($B746),('INPUT | Operations'!$C750+'INPUT | Operations'!$C751)/2,"")</f>
        <v/>
      </c>
      <c r="D746" s="28" t="str">
        <f t="shared" si="110"/>
        <v/>
      </c>
      <c r="E746" s="26" t="str">
        <f>IF(ISNUMBER($B746),'INPUT | Operations'!$B751-'INPUT | Operations'!$B750,"")</f>
        <v/>
      </c>
      <c r="F746" s="32" t="str">
        <f>IF(ISNUMBER($B746),IF('INPUT | Operations'!$B751&lt;Booster_BurnTime,1,IF('INPUT | Operations'!$B750&lt;=Booster_BurnTime,(Booster_BurnTime-'INPUT | Operations'!$B750)/('INPUT | Operations'!$B751-'INPUT | Operations'!$B750),0))*'INPUT | Operations'!$E750*NumberOfBoosters*NumberOfOps*$E746,"")</f>
        <v/>
      </c>
      <c r="G746" s="34" t="str">
        <f t="shared" si="111"/>
        <v/>
      </c>
      <c r="H746" s="27" t="str">
        <f t="shared" si="112"/>
        <v/>
      </c>
      <c r="I746" s="27" t="str">
        <f t="shared" si="113"/>
        <v/>
      </c>
      <c r="J746" s="27" t="str">
        <f t="shared" si="114"/>
        <v/>
      </c>
      <c r="K746" s="27" t="str">
        <f t="shared" si="115"/>
        <v/>
      </c>
      <c r="L746" s="27" t="str">
        <f t="shared" si="116"/>
        <v/>
      </c>
      <c r="M746" s="32" t="str">
        <f t="shared" si="117"/>
        <v/>
      </c>
      <c r="N746" s="27" t="str">
        <f t="shared" si="118"/>
        <v/>
      </c>
      <c r="O746" s="27" t="str">
        <f t="shared" si="118"/>
        <v/>
      </c>
      <c r="P746" s="27" t="str">
        <f t="shared" si="118"/>
        <v/>
      </c>
      <c r="Q746" s="27" t="str">
        <f t="shared" si="118"/>
        <v/>
      </c>
      <c r="R746" s="27" t="str">
        <f t="shared" si="118"/>
        <v/>
      </c>
      <c r="S746" s="27" t="str">
        <f t="shared" si="118"/>
        <v/>
      </c>
      <c r="T746" s="32" t="str">
        <f t="shared" si="118"/>
        <v/>
      </c>
      <c r="U746" s="10"/>
    </row>
    <row r="747" spans="1:21" x14ac:dyDescent="0.25">
      <c r="A747" s="10"/>
      <c r="B747" s="4" t="str">
        <f>IF(ISBLANK('INPUT | Operations'!$B752),"",COUNT('INPUT | Operations'!$B$12:$B751))</f>
        <v/>
      </c>
      <c r="C747" s="27" t="str">
        <f>IF(ISNUMBER($B747),('INPUT | Operations'!$C751+'INPUT | Operations'!$C752)/2,"")</f>
        <v/>
      </c>
      <c r="D747" s="28" t="str">
        <f t="shared" si="110"/>
        <v/>
      </c>
      <c r="E747" s="26" t="str">
        <f>IF(ISNUMBER($B747),'INPUT | Operations'!$B752-'INPUT | Operations'!$B751,"")</f>
        <v/>
      </c>
      <c r="F747" s="32" t="str">
        <f>IF(ISNUMBER($B747),IF('INPUT | Operations'!$B752&lt;Booster_BurnTime,1,IF('INPUT | Operations'!$B751&lt;=Booster_BurnTime,(Booster_BurnTime-'INPUT | Operations'!$B751)/('INPUT | Operations'!$B752-'INPUT | Operations'!$B751),0))*'INPUT | Operations'!$E751*NumberOfBoosters*NumberOfOps*$E747,"")</f>
        <v/>
      </c>
      <c r="G747" s="34" t="str">
        <f t="shared" si="111"/>
        <v/>
      </c>
      <c r="H747" s="27" t="str">
        <f t="shared" si="112"/>
        <v/>
      </c>
      <c r="I747" s="27" t="str">
        <f t="shared" si="113"/>
        <v/>
      </c>
      <c r="J747" s="27" t="str">
        <f t="shared" si="114"/>
        <v/>
      </c>
      <c r="K747" s="27" t="str">
        <f t="shared" si="115"/>
        <v/>
      </c>
      <c r="L747" s="27" t="str">
        <f t="shared" si="116"/>
        <v/>
      </c>
      <c r="M747" s="32" t="str">
        <f t="shared" si="117"/>
        <v/>
      </c>
      <c r="N747" s="27" t="str">
        <f t="shared" si="118"/>
        <v/>
      </c>
      <c r="O747" s="27" t="str">
        <f t="shared" si="118"/>
        <v/>
      </c>
      <c r="P747" s="27" t="str">
        <f t="shared" si="118"/>
        <v/>
      </c>
      <c r="Q747" s="27" t="str">
        <f t="shared" si="118"/>
        <v/>
      </c>
      <c r="R747" s="27" t="str">
        <f t="shared" si="118"/>
        <v/>
      </c>
      <c r="S747" s="27" t="str">
        <f t="shared" si="118"/>
        <v/>
      </c>
      <c r="T747" s="32" t="str">
        <f t="shared" si="118"/>
        <v/>
      </c>
      <c r="U747" s="10"/>
    </row>
    <row r="748" spans="1:21" x14ac:dyDescent="0.25">
      <c r="A748" s="10"/>
      <c r="B748" s="4" t="str">
        <f>IF(ISBLANK('INPUT | Operations'!$B753),"",COUNT('INPUT | Operations'!$B$12:$B752))</f>
        <v/>
      </c>
      <c r="C748" s="27" t="str">
        <f>IF(ISNUMBER($B748),('INPUT | Operations'!$C752+'INPUT | Operations'!$C753)/2,"")</f>
        <v/>
      </c>
      <c r="D748" s="28" t="str">
        <f t="shared" si="110"/>
        <v/>
      </c>
      <c r="E748" s="26" t="str">
        <f>IF(ISNUMBER($B748),'INPUT | Operations'!$B753-'INPUT | Operations'!$B752,"")</f>
        <v/>
      </c>
      <c r="F748" s="32" t="str">
        <f>IF(ISNUMBER($B748),IF('INPUT | Operations'!$B753&lt;Booster_BurnTime,1,IF('INPUT | Operations'!$B752&lt;=Booster_BurnTime,(Booster_BurnTime-'INPUT | Operations'!$B752)/('INPUT | Operations'!$B753-'INPUT | Operations'!$B752),0))*'INPUT | Operations'!$E752*NumberOfBoosters*NumberOfOps*$E748,"")</f>
        <v/>
      </c>
      <c r="G748" s="34" t="str">
        <f t="shared" si="111"/>
        <v/>
      </c>
      <c r="H748" s="27" t="str">
        <f t="shared" si="112"/>
        <v/>
      </c>
      <c r="I748" s="27" t="str">
        <f t="shared" si="113"/>
        <v/>
      </c>
      <c r="J748" s="27" t="str">
        <f t="shared" si="114"/>
        <v/>
      </c>
      <c r="K748" s="27" t="str">
        <f t="shared" si="115"/>
        <v/>
      </c>
      <c r="L748" s="27" t="str">
        <f t="shared" si="116"/>
        <v/>
      </c>
      <c r="M748" s="32" t="str">
        <f t="shared" si="117"/>
        <v/>
      </c>
      <c r="N748" s="27" t="str">
        <f t="shared" si="118"/>
        <v/>
      </c>
      <c r="O748" s="27" t="str">
        <f t="shared" si="118"/>
        <v/>
      </c>
      <c r="P748" s="27" t="str">
        <f t="shared" si="118"/>
        <v/>
      </c>
      <c r="Q748" s="27" t="str">
        <f t="shared" si="118"/>
        <v/>
      </c>
      <c r="R748" s="27" t="str">
        <f t="shared" si="118"/>
        <v/>
      </c>
      <c r="S748" s="27" t="str">
        <f t="shared" si="118"/>
        <v/>
      </c>
      <c r="T748" s="32" t="str">
        <f t="shared" si="118"/>
        <v/>
      </c>
      <c r="U748" s="10"/>
    </row>
    <row r="749" spans="1:21" x14ac:dyDescent="0.25">
      <c r="A749" s="10"/>
      <c r="B749" s="4" t="str">
        <f>IF(ISBLANK('INPUT | Operations'!$B754),"",COUNT('INPUT | Operations'!$B$12:$B753))</f>
        <v/>
      </c>
      <c r="C749" s="27" t="str">
        <f>IF(ISNUMBER($B749),('INPUT | Operations'!$C753+'INPUT | Operations'!$C754)/2,"")</f>
        <v/>
      </c>
      <c r="D749" s="28" t="str">
        <f t="shared" si="110"/>
        <v/>
      </c>
      <c r="E749" s="26" t="str">
        <f>IF(ISNUMBER($B749),'INPUT | Operations'!$B754-'INPUT | Operations'!$B753,"")</f>
        <v/>
      </c>
      <c r="F749" s="32" t="str">
        <f>IF(ISNUMBER($B749),IF('INPUT | Operations'!$B754&lt;Booster_BurnTime,1,IF('INPUT | Operations'!$B753&lt;=Booster_BurnTime,(Booster_BurnTime-'INPUT | Operations'!$B753)/('INPUT | Operations'!$B754-'INPUT | Operations'!$B753),0))*'INPUT | Operations'!$E753*NumberOfBoosters*NumberOfOps*$E749,"")</f>
        <v/>
      </c>
      <c r="G749" s="34" t="str">
        <f t="shared" si="111"/>
        <v/>
      </c>
      <c r="H749" s="27" t="str">
        <f t="shared" si="112"/>
        <v/>
      </c>
      <c r="I749" s="27" t="str">
        <f t="shared" si="113"/>
        <v/>
      </c>
      <c r="J749" s="27" t="str">
        <f t="shared" si="114"/>
        <v/>
      </c>
      <c r="K749" s="27" t="str">
        <f t="shared" si="115"/>
        <v/>
      </c>
      <c r="L749" s="27" t="str">
        <f t="shared" si="116"/>
        <v/>
      </c>
      <c r="M749" s="32" t="str">
        <f t="shared" si="117"/>
        <v/>
      </c>
      <c r="N749" s="27" t="str">
        <f t="shared" si="118"/>
        <v/>
      </c>
      <c r="O749" s="27" t="str">
        <f t="shared" si="118"/>
        <v/>
      </c>
      <c r="P749" s="27" t="str">
        <f t="shared" si="118"/>
        <v/>
      </c>
      <c r="Q749" s="27" t="str">
        <f t="shared" si="118"/>
        <v/>
      </c>
      <c r="R749" s="27" t="str">
        <f t="shared" si="118"/>
        <v/>
      </c>
      <c r="S749" s="27" t="str">
        <f t="shared" si="118"/>
        <v/>
      </c>
      <c r="T749" s="32" t="str">
        <f t="shared" si="118"/>
        <v/>
      </c>
      <c r="U749" s="10"/>
    </row>
    <row r="750" spans="1:21" x14ac:dyDescent="0.25">
      <c r="A750" s="10"/>
      <c r="B750" s="4" t="str">
        <f>IF(ISBLANK('INPUT | Operations'!$B755),"",COUNT('INPUT | Operations'!$B$12:$B754))</f>
        <v/>
      </c>
      <c r="C750" s="27" t="str">
        <f>IF(ISNUMBER($B750),('INPUT | Operations'!$C754+'INPUT | Operations'!$C755)/2,"")</f>
        <v/>
      </c>
      <c r="D750" s="28" t="str">
        <f t="shared" si="110"/>
        <v/>
      </c>
      <c r="E750" s="26" t="str">
        <f>IF(ISNUMBER($B750),'INPUT | Operations'!$B755-'INPUT | Operations'!$B754,"")</f>
        <v/>
      </c>
      <c r="F750" s="32" t="str">
        <f>IF(ISNUMBER($B750),IF('INPUT | Operations'!$B755&lt;Booster_BurnTime,1,IF('INPUT | Operations'!$B754&lt;=Booster_BurnTime,(Booster_BurnTime-'INPUT | Operations'!$B754)/('INPUT | Operations'!$B755-'INPUT | Operations'!$B754),0))*'INPUT | Operations'!$E754*NumberOfBoosters*NumberOfOps*$E750,"")</f>
        <v/>
      </c>
      <c r="G750" s="34" t="str">
        <f t="shared" si="111"/>
        <v/>
      </c>
      <c r="H750" s="27" t="str">
        <f t="shared" si="112"/>
        <v/>
      </c>
      <c r="I750" s="27" t="str">
        <f t="shared" si="113"/>
        <v/>
      </c>
      <c r="J750" s="27" t="str">
        <f t="shared" si="114"/>
        <v/>
      </c>
      <c r="K750" s="27" t="str">
        <f t="shared" si="115"/>
        <v/>
      </c>
      <c r="L750" s="27" t="str">
        <f t="shared" si="116"/>
        <v/>
      </c>
      <c r="M750" s="32" t="str">
        <f t="shared" si="117"/>
        <v/>
      </c>
      <c r="N750" s="27" t="str">
        <f t="shared" si="118"/>
        <v/>
      </c>
      <c r="O750" s="27" t="str">
        <f t="shared" si="118"/>
        <v/>
      </c>
      <c r="P750" s="27" t="str">
        <f t="shared" si="118"/>
        <v/>
      </c>
      <c r="Q750" s="27" t="str">
        <f t="shared" si="118"/>
        <v/>
      </c>
      <c r="R750" s="27" t="str">
        <f t="shared" si="118"/>
        <v/>
      </c>
      <c r="S750" s="27" t="str">
        <f t="shared" si="118"/>
        <v/>
      </c>
      <c r="T750" s="32" t="str">
        <f t="shared" si="118"/>
        <v/>
      </c>
      <c r="U750" s="10"/>
    </row>
    <row r="751" spans="1:21" x14ac:dyDescent="0.25">
      <c r="A751" s="10"/>
      <c r="B751" s="4" t="str">
        <f>IF(ISBLANK('INPUT | Operations'!$B756),"",COUNT('INPUT | Operations'!$B$12:$B755))</f>
        <v/>
      </c>
      <c r="C751" s="27" t="str">
        <f>IF(ISNUMBER($B751),('INPUT | Operations'!$C755+'INPUT | Operations'!$C756)/2,"")</f>
        <v/>
      </c>
      <c r="D751" s="28" t="str">
        <f t="shared" si="110"/>
        <v/>
      </c>
      <c r="E751" s="26" t="str">
        <f>IF(ISNUMBER($B751),'INPUT | Operations'!$B756-'INPUT | Operations'!$B755,"")</f>
        <v/>
      </c>
      <c r="F751" s="32" t="str">
        <f>IF(ISNUMBER($B751),IF('INPUT | Operations'!$B756&lt;Booster_BurnTime,1,IF('INPUT | Operations'!$B755&lt;=Booster_BurnTime,(Booster_BurnTime-'INPUT | Operations'!$B755)/('INPUT | Operations'!$B756-'INPUT | Operations'!$B755),0))*'INPUT | Operations'!$E755*NumberOfBoosters*NumberOfOps*$E751,"")</f>
        <v/>
      </c>
      <c r="G751" s="34" t="str">
        <f t="shared" si="111"/>
        <v/>
      </c>
      <c r="H751" s="27" t="str">
        <f t="shared" si="112"/>
        <v/>
      </c>
      <c r="I751" s="27" t="str">
        <f t="shared" si="113"/>
        <v/>
      </c>
      <c r="J751" s="27" t="str">
        <f t="shared" si="114"/>
        <v/>
      </c>
      <c r="K751" s="27" t="str">
        <f t="shared" si="115"/>
        <v/>
      </c>
      <c r="L751" s="27" t="str">
        <f t="shared" si="116"/>
        <v/>
      </c>
      <c r="M751" s="32" t="str">
        <f t="shared" si="117"/>
        <v/>
      </c>
      <c r="N751" s="27" t="str">
        <f t="shared" si="118"/>
        <v/>
      </c>
      <c r="O751" s="27" t="str">
        <f t="shared" si="118"/>
        <v/>
      </c>
      <c r="P751" s="27" t="str">
        <f t="shared" si="118"/>
        <v/>
      </c>
      <c r="Q751" s="27" t="str">
        <f t="shared" si="118"/>
        <v/>
      </c>
      <c r="R751" s="27" t="str">
        <f t="shared" si="118"/>
        <v/>
      </c>
      <c r="S751" s="27" t="str">
        <f t="shared" si="118"/>
        <v/>
      </c>
      <c r="T751" s="32" t="str">
        <f t="shared" si="118"/>
        <v/>
      </c>
      <c r="U751" s="10"/>
    </row>
    <row r="752" spans="1:21" x14ac:dyDescent="0.25">
      <c r="A752" s="10"/>
      <c r="B752" s="4" t="str">
        <f>IF(ISBLANK('INPUT | Operations'!$B757),"",COUNT('INPUT | Operations'!$B$12:$B756))</f>
        <v/>
      </c>
      <c r="C752" s="27" t="str">
        <f>IF(ISNUMBER($B752),('INPUT | Operations'!$C756+'INPUT | Operations'!$C757)/2,"")</f>
        <v/>
      </c>
      <c r="D752" s="28" t="str">
        <f t="shared" si="110"/>
        <v/>
      </c>
      <c r="E752" s="26" t="str">
        <f>IF(ISNUMBER($B752),'INPUT | Operations'!$B757-'INPUT | Operations'!$B756,"")</f>
        <v/>
      </c>
      <c r="F752" s="32" t="str">
        <f>IF(ISNUMBER($B752),IF('INPUT | Operations'!$B757&lt;Booster_BurnTime,1,IF('INPUT | Operations'!$B756&lt;=Booster_BurnTime,(Booster_BurnTime-'INPUT | Operations'!$B756)/('INPUT | Operations'!$B757-'INPUT | Operations'!$B756),0))*'INPUT | Operations'!$E756*NumberOfBoosters*NumberOfOps*$E752,"")</f>
        <v/>
      </c>
      <c r="G752" s="34" t="str">
        <f t="shared" si="111"/>
        <v/>
      </c>
      <c r="H752" s="27" t="str">
        <f t="shared" si="112"/>
        <v/>
      </c>
      <c r="I752" s="27" t="str">
        <f t="shared" si="113"/>
        <v/>
      </c>
      <c r="J752" s="27" t="str">
        <f t="shared" si="114"/>
        <v/>
      </c>
      <c r="K752" s="27" t="str">
        <f t="shared" si="115"/>
        <v/>
      </c>
      <c r="L752" s="27" t="str">
        <f t="shared" si="116"/>
        <v/>
      </c>
      <c r="M752" s="32" t="str">
        <f t="shared" si="117"/>
        <v/>
      </c>
      <c r="N752" s="27" t="str">
        <f t="shared" si="118"/>
        <v/>
      </c>
      <c r="O752" s="27" t="str">
        <f t="shared" si="118"/>
        <v/>
      </c>
      <c r="P752" s="27" t="str">
        <f t="shared" si="118"/>
        <v/>
      </c>
      <c r="Q752" s="27" t="str">
        <f t="shared" si="118"/>
        <v/>
      </c>
      <c r="R752" s="27" t="str">
        <f t="shared" si="118"/>
        <v/>
      </c>
      <c r="S752" s="27" t="str">
        <f t="shared" si="118"/>
        <v/>
      </c>
      <c r="T752" s="32" t="str">
        <f t="shared" si="118"/>
        <v/>
      </c>
      <c r="U752" s="10"/>
    </row>
    <row r="753" spans="1:21" x14ac:dyDescent="0.25">
      <c r="A753" s="10"/>
      <c r="B753" s="4" t="str">
        <f>IF(ISBLANK('INPUT | Operations'!$B758),"",COUNT('INPUT | Operations'!$B$12:$B757))</f>
        <v/>
      </c>
      <c r="C753" s="27" t="str">
        <f>IF(ISNUMBER($B753),('INPUT | Operations'!$C757+'INPUT | Operations'!$C758)/2,"")</f>
        <v/>
      </c>
      <c r="D753" s="28" t="str">
        <f t="shared" si="110"/>
        <v/>
      </c>
      <c r="E753" s="26" t="str">
        <f>IF(ISNUMBER($B753),'INPUT | Operations'!$B758-'INPUT | Operations'!$B757,"")</f>
        <v/>
      </c>
      <c r="F753" s="32" t="str">
        <f>IF(ISNUMBER($B753),IF('INPUT | Operations'!$B758&lt;Booster_BurnTime,1,IF('INPUT | Operations'!$B757&lt;=Booster_BurnTime,(Booster_BurnTime-'INPUT | Operations'!$B757)/('INPUT | Operations'!$B758-'INPUT | Operations'!$B757),0))*'INPUT | Operations'!$E757*NumberOfBoosters*NumberOfOps*$E753,"")</f>
        <v/>
      </c>
      <c r="G753" s="34" t="str">
        <f t="shared" si="111"/>
        <v/>
      </c>
      <c r="H753" s="27" t="str">
        <f t="shared" si="112"/>
        <v/>
      </c>
      <c r="I753" s="27" t="str">
        <f t="shared" si="113"/>
        <v/>
      </c>
      <c r="J753" s="27" t="str">
        <f t="shared" si="114"/>
        <v/>
      </c>
      <c r="K753" s="27" t="str">
        <f t="shared" si="115"/>
        <v/>
      </c>
      <c r="L753" s="27" t="str">
        <f t="shared" si="116"/>
        <v/>
      </c>
      <c r="M753" s="32" t="str">
        <f t="shared" si="117"/>
        <v/>
      </c>
      <c r="N753" s="27" t="str">
        <f t="shared" si="118"/>
        <v/>
      </c>
      <c r="O753" s="27" t="str">
        <f t="shared" si="118"/>
        <v/>
      </c>
      <c r="P753" s="27" t="str">
        <f t="shared" si="118"/>
        <v/>
      </c>
      <c r="Q753" s="27" t="str">
        <f t="shared" si="118"/>
        <v/>
      </c>
      <c r="R753" s="27" t="str">
        <f t="shared" si="118"/>
        <v/>
      </c>
      <c r="S753" s="27" t="str">
        <f t="shared" si="118"/>
        <v/>
      </c>
      <c r="T753" s="32" t="str">
        <f t="shared" si="118"/>
        <v/>
      </c>
      <c r="U753" s="10"/>
    </row>
    <row r="754" spans="1:21" x14ac:dyDescent="0.25">
      <c r="A754" s="10"/>
      <c r="B754" s="4" t="str">
        <f>IF(ISBLANK('INPUT | Operations'!$B759),"",COUNT('INPUT | Operations'!$B$12:$B758))</f>
        <v/>
      </c>
      <c r="C754" s="27" t="str">
        <f>IF(ISNUMBER($B754),('INPUT | Operations'!$C758+'INPUT | Operations'!$C759)/2,"")</f>
        <v/>
      </c>
      <c r="D754" s="28" t="str">
        <f t="shared" si="110"/>
        <v/>
      </c>
      <c r="E754" s="26" t="str">
        <f>IF(ISNUMBER($B754),'INPUT | Operations'!$B759-'INPUT | Operations'!$B758,"")</f>
        <v/>
      </c>
      <c r="F754" s="32" t="str">
        <f>IF(ISNUMBER($B754),IF('INPUT | Operations'!$B759&lt;Booster_BurnTime,1,IF('INPUT | Operations'!$B758&lt;=Booster_BurnTime,(Booster_BurnTime-'INPUT | Operations'!$B758)/('INPUT | Operations'!$B759-'INPUT | Operations'!$B758),0))*'INPUT | Operations'!$E758*NumberOfBoosters*NumberOfOps*$E754,"")</f>
        <v/>
      </c>
      <c r="G754" s="34" t="str">
        <f t="shared" si="111"/>
        <v/>
      </c>
      <c r="H754" s="27" t="str">
        <f t="shared" si="112"/>
        <v/>
      </c>
      <c r="I754" s="27" t="str">
        <f t="shared" si="113"/>
        <v/>
      </c>
      <c r="J754" s="27" t="str">
        <f t="shared" si="114"/>
        <v/>
      </c>
      <c r="K754" s="27" t="str">
        <f t="shared" si="115"/>
        <v/>
      </c>
      <c r="L754" s="27" t="str">
        <f t="shared" si="116"/>
        <v/>
      </c>
      <c r="M754" s="32" t="str">
        <f t="shared" si="117"/>
        <v/>
      </c>
      <c r="N754" s="27" t="str">
        <f t="shared" si="118"/>
        <v/>
      </c>
      <c r="O754" s="27" t="str">
        <f t="shared" si="118"/>
        <v/>
      </c>
      <c r="P754" s="27" t="str">
        <f t="shared" si="118"/>
        <v/>
      </c>
      <c r="Q754" s="27" t="str">
        <f t="shared" si="118"/>
        <v/>
      </c>
      <c r="R754" s="27" t="str">
        <f t="shared" si="118"/>
        <v/>
      </c>
      <c r="S754" s="27" t="str">
        <f t="shared" si="118"/>
        <v/>
      </c>
      <c r="T754" s="32" t="str">
        <f t="shared" si="118"/>
        <v/>
      </c>
      <c r="U754" s="10"/>
    </row>
    <row r="755" spans="1:21" x14ac:dyDescent="0.25">
      <c r="A755" s="10"/>
      <c r="B755" s="4" t="str">
        <f>IF(ISBLANK('INPUT | Operations'!$B760),"",COUNT('INPUT | Operations'!$B$12:$B759))</f>
        <v/>
      </c>
      <c r="C755" s="27" t="str">
        <f>IF(ISNUMBER($B755),('INPUT | Operations'!$C759+'INPUT | Operations'!$C760)/2,"")</f>
        <v/>
      </c>
      <c r="D755" s="28" t="str">
        <f t="shared" si="110"/>
        <v/>
      </c>
      <c r="E755" s="26" t="str">
        <f>IF(ISNUMBER($B755),'INPUT | Operations'!$B760-'INPUT | Operations'!$B759,"")</f>
        <v/>
      </c>
      <c r="F755" s="32" t="str">
        <f>IF(ISNUMBER($B755),IF('INPUT | Operations'!$B760&lt;Booster_BurnTime,1,IF('INPUT | Operations'!$B759&lt;=Booster_BurnTime,(Booster_BurnTime-'INPUT | Operations'!$B759)/('INPUT | Operations'!$B760-'INPUT | Operations'!$B759),0))*'INPUT | Operations'!$E759*NumberOfBoosters*NumberOfOps*$E755,"")</f>
        <v/>
      </c>
      <c r="G755" s="34" t="str">
        <f t="shared" si="111"/>
        <v/>
      </c>
      <c r="H755" s="27" t="str">
        <f t="shared" si="112"/>
        <v/>
      </c>
      <c r="I755" s="27" t="str">
        <f t="shared" si="113"/>
        <v/>
      </c>
      <c r="J755" s="27" t="str">
        <f t="shared" si="114"/>
        <v/>
      </c>
      <c r="K755" s="27" t="str">
        <f t="shared" si="115"/>
        <v/>
      </c>
      <c r="L755" s="27" t="str">
        <f t="shared" si="116"/>
        <v/>
      </c>
      <c r="M755" s="32" t="str">
        <f t="shared" si="117"/>
        <v/>
      </c>
      <c r="N755" s="27" t="str">
        <f t="shared" si="118"/>
        <v/>
      </c>
      <c r="O755" s="27" t="str">
        <f t="shared" si="118"/>
        <v/>
      </c>
      <c r="P755" s="27" t="str">
        <f t="shared" si="118"/>
        <v/>
      </c>
      <c r="Q755" s="27" t="str">
        <f t="shared" si="118"/>
        <v/>
      </c>
      <c r="R755" s="27" t="str">
        <f t="shared" si="118"/>
        <v/>
      </c>
      <c r="S755" s="27" t="str">
        <f t="shared" si="118"/>
        <v/>
      </c>
      <c r="T755" s="32" t="str">
        <f t="shared" si="118"/>
        <v/>
      </c>
      <c r="U755" s="10"/>
    </row>
    <row r="756" spans="1:21" x14ac:dyDescent="0.25">
      <c r="A756" s="10"/>
      <c r="B756" s="4" t="str">
        <f>IF(ISBLANK('INPUT | Operations'!$B761),"",COUNT('INPUT | Operations'!$B$12:$B760))</f>
        <v/>
      </c>
      <c r="C756" s="27" t="str">
        <f>IF(ISNUMBER($B756),('INPUT | Operations'!$C760+'INPUT | Operations'!$C761)/2,"")</f>
        <v/>
      </c>
      <c r="D756" s="28" t="str">
        <f t="shared" si="110"/>
        <v/>
      </c>
      <c r="E756" s="26" t="str">
        <f>IF(ISNUMBER($B756),'INPUT | Operations'!$B761-'INPUT | Operations'!$B760,"")</f>
        <v/>
      </c>
      <c r="F756" s="32" t="str">
        <f>IF(ISNUMBER($B756),IF('INPUT | Operations'!$B761&lt;Booster_BurnTime,1,IF('INPUT | Operations'!$B760&lt;=Booster_BurnTime,(Booster_BurnTime-'INPUT | Operations'!$B760)/('INPUT | Operations'!$B761-'INPUT | Operations'!$B760),0))*'INPUT | Operations'!$E760*NumberOfBoosters*NumberOfOps*$E756,"")</f>
        <v/>
      </c>
      <c r="G756" s="34" t="str">
        <f t="shared" si="111"/>
        <v/>
      </c>
      <c r="H756" s="27" t="str">
        <f t="shared" si="112"/>
        <v/>
      </c>
      <c r="I756" s="27" t="str">
        <f t="shared" si="113"/>
        <v/>
      </c>
      <c r="J756" s="27" t="str">
        <f t="shared" si="114"/>
        <v/>
      </c>
      <c r="K756" s="27" t="str">
        <f t="shared" si="115"/>
        <v/>
      </c>
      <c r="L756" s="27" t="str">
        <f t="shared" si="116"/>
        <v/>
      </c>
      <c r="M756" s="32" t="str">
        <f t="shared" si="117"/>
        <v/>
      </c>
      <c r="N756" s="27" t="str">
        <f t="shared" si="118"/>
        <v/>
      </c>
      <c r="O756" s="27" t="str">
        <f t="shared" si="118"/>
        <v/>
      </c>
      <c r="P756" s="27" t="str">
        <f t="shared" si="118"/>
        <v/>
      </c>
      <c r="Q756" s="27" t="str">
        <f t="shared" si="118"/>
        <v/>
      </c>
      <c r="R756" s="27" t="str">
        <f t="shared" si="118"/>
        <v/>
      </c>
      <c r="S756" s="27" t="str">
        <f t="shared" si="118"/>
        <v/>
      </c>
      <c r="T756" s="32" t="str">
        <f t="shared" si="118"/>
        <v/>
      </c>
      <c r="U756" s="10"/>
    </row>
    <row r="757" spans="1:21" x14ac:dyDescent="0.25">
      <c r="A757" s="10"/>
      <c r="B757" s="4" t="str">
        <f>IF(ISBLANK('INPUT | Operations'!$B762),"",COUNT('INPUT | Operations'!$B$12:$B761))</f>
        <v/>
      </c>
      <c r="C757" s="27" t="str">
        <f>IF(ISNUMBER($B757),('INPUT | Operations'!$C761+'INPUT | Operations'!$C762)/2,"")</f>
        <v/>
      </c>
      <c r="D757" s="28" t="str">
        <f t="shared" si="110"/>
        <v/>
      </c>
      <c r="E757" s="26" t="str">
        <f>IF(ISNUMBER($B757),'INPUT | Operations'!$B762-'INPUT | Operations'!$B761,"")</f>
        <v/>
      </c>
      <c r="F757" s="32" t="str">
        <f>IF(ISNUMBER($B757),IF('INPUT | Operations'!$B762&lt;Booster_BurnTime,1,IF('INPUT | Operations'!$B761&lt;=Booster_BurnTime,(Booster_BurnTime-'INPUT | Operations'!$B761)/('INPUT | Operations'!$B762-'INPUT | Operations'!$B761),0))*'INPUT | Operations'!$E761*NumberOfBoosters*NumberOfOps*$E757,"")</f>
        <v/>
      </c>
      <c r="G757" s="34" t="str">
        <f t="shared" si="111"/>
        <v/>
      </c>
      <c r="H757" s="27" t="str">
        <f t="shared" si="112"/>
        <v/>
      </c>
      <c r="I757" s="27" t="str">
        <f t="shared" si="113"/>
        <v/>
      </c>
      <c r="J757" s="27" t="str">
        <f t="shared" si="114"/>
        <v/>
      </c>
      <c r="K757" s="27" t="str">
        <f t="shared" si="115"/>
        <v/>
      </c>
      <c r="L757" s="27" t="str">
        <f t="shared" si="116"/>
        <v/>
      </c>
      <c r="M757" s="32" t="str">
        <f t="shared" si="117"/>
        <v/>
      </c>
      <c r="N757" s="27" t="str">
        <f t="shared" si="118"/>
        <v/>
      </c>
      <c r="O757" s="27" t="str">
        <f t="shared" si="118"/>
        <v/>
      </c>
      <c r="P757" s="27" t="str">
        <f t="shared" si="118"/>
        <v/>
      </c>
      <c r="Q757" s="27" t="str">
        <f t="shared" si="118"/>
        <v/>
      </c>
      <c r="R757" s="27" t="str">
        <f t="shared" si="118"/>
        <v/>
      </c>
      <c r="S757" s="27" t="str">
        <f t="shared" si="118"/>
        <v/>
      </c>
      <c r="T757" s="32" t="str">
        <f t="shared" si="118"/>
        <v/>
      </c>
      <c r="U757" s="10"/>
    </row>
    <row r="758" spans="1:21" x14ac:dyDescent="0.25">
      <c r="A758" s="10"/>
      <c r="B758" s="4" t="str">
        <f>IF(ISBLANK('INPUT | Operations'!$B763),"",COUNT('INPUT | Operations'!$B$12:$B762))</f>
        <v/>
      </c>
      <c r="C758" s="27" t="str">
        <f>IF(ISNUMBER($B758),('INPUT | Operations'!$C762+'INPUT | Operations'!$C763)/2,"")</f>
        <v/>
      </c>
      <c r="D758" s="28" t="str">
        <f t="shared" si="110"/>
        <v/>
      </c>
      <c r="E758" s="26" t="str">
        <f>IF(ISNUMBER($B758),'INPUT | Operations'!$B763-'INPUT | Operations'!$B762,"")</f>
        <v/>
      </c>
      <c r="F758" s="32" t="str">
        <f>IF(ISNUMBER($B758),IF('INPUT | Operations'!$B763&lt;Booster_BurnTime,1,IF('INPUT | Operations'!$B762&lt;=Booster_BurnTime,(Booster_BurnTime-'INPUT | Operations'!$B762)/('INPUT | Operations'!$B763-'INPUT | Operations'!$B762),0))*'INPUT | Operations'!$E762*NumberOfBoosters*NumberOfOps*$E758,"")</f>
        <v/>
      </c>
      <c r="G758" s="34" t="str">
        <f t="shared" si="111"/>
        <v/>
      </c>
      <c r="H758" s="27" t="str">
        <f t="shared" si="112"/>
        <v/>
      </c>
      <c r="I758" s="27" t="str">
        <f t="shared" si="113"/>
        <v/>
      </c>
      <c r="J758" s="27" t="str">
        <f t="shared" si="114"/>
        <v/>
      </c>
      <c r="K758" s="27" t="str">
        <f t="shared" si="115"/>
        <v/>
      </c>
      <c r="L758" s="27" t="str">
        <f t="shared" si="116"/>
        <v/>
      </c>
      <c r="M758" s="32" t="str">
        <f t="shared" si="117"/>
        <v/>
      </c>
      <c r="N758" s="27" t="str">
        <f t="shared" si="118"/>
        <v/>
      </c>
      <c r="O758" s="27" t="str">
        <f t="shared" si="118"/>
        <v/>
      </c>
      <c r="P758" s="27" t="str">
        <f t="shared" si="118"/>
        <v/>
      </c>
      <c r="Q758" s="27" t="str">
        <f t="shared" si="118"/>
        <v/>
      </c>
      <c r="R758" s="27" t="str">
        <f t="shared" si="118"/>
        <v/>
      </c>
      <c r="S758" s="27" t="str">
        <f t="shared" si="118"/>
        <v/>
      </c>
      <c r="T758" s="32" t="str">
        <f t="shared" si="118"/>
        <v/>
      </c>
      <c r="U758" s="10"/>
    </row>
    <row r="759" spans="1:21" x14ac:dyDescent="0.25">
      <c r="A759" s="10"/>
      <c r="B759" s="4" t="str">
        <f>IF(ISBLANK('INPUT | Operations'!$B764),"",COUNT('INPUT | Operations'!$B$12:$B763))</f>
        <v/>
      </c>
      <c r="C759" s="27" t="str">
        <f>IF(ISNUMBER($B759),('INPUT | Operations'!$C763+'INPUT | Operations'!$C764)/2,"")</f>
        <v/>
      </c>
      <c r="D759" s="28" t="str">
        <f t="shared" si="110"/>
        <v/>
      </c>
      <c r="E759" s="26" t="str">
        <f>IF(ISNUMBER($B759),'INPUT | Operations'!$B764-'INPUT | Operations'!$B763,"")</f>
        <v/>
      </c>
      <c r="F759" s="32" t="str">
        <f>IF(ISNUMBER($B759),IF('INPUT | Operations'!$B764&lt;Booster_BurnTime,1,IF('INPUT | Operations'!$B763&lt;=Booster_BurnTime,(Booster_BurnTime-'INPUT | Operations'!$B763)/('INPUT | Operations'!$B764-'INPUT | Operations'!$B763),0))*'INPUT | Operations'!$E763*NumberOfBoosters*NumberOfOps*$E759,"")</f>
        <v/>
      </c>
      <c r="G759" s="34" t="str">
        <f t="shared" si="111"/>
        <v/>
      </c>
      <c r="H759" s="27" t="str">
        <f t="shared" si="112"/>
        <v/>
      </c>
      <c r="I759" s="27" t="str">
        <f t="shared" si="113"/>
        <v/>
      </c>
      <c r="J759" s="27" t="str">
        <f t="shared" si="114"/>
        <v/>
      </c>
      <c r="K759" s="27" t="str">
        <f t="shared" si="115"/>
        <v/>
      </c>
      <c r="L759" s="27" t="str">
        <f t="shared" si="116"/>
        <v/>
      </c>
      <c r="M759" s="32" t="str">
        <f t="shared" si="117"/>
        <v/>
      </c>
      <c r="N759" s="27" t="str">
        <f t="shared" si="118"/>
        <v/>
      </c>
      <c r="O759" s="27" t="str">
        <f t="shared" si="118"/>
        <v/>
      </c>
      <c r="P759" s="27" t="str">
        <f t="shared" si="118"/>
        <v/>
      </c>
      <c r="Q759" s="27" t="str">
        <f t="shared" si="118"/>
        <v/>
      </c>
      <c r="R759" s="27" t="str">
        <f t="shared" si="118"/>
        <v/>
      </c>
      <c r="S759" s="27" t="str">
        <f t="shared" si="118"/>
        <v/>
      </c>
      <c r="T759" s="32" t="str">
        <f t="shared" si="118"/>
        <v/>
      </c>
      <c r="U759" s="10"/>
    </row>
    <row r="760" spans="1:21" x14ac:dyDescent="0.25">
      <c r="A760" s="10"/>
      <c r="B760" s="4" t="str">
        <f>IF(ISBLANK('INPUT | Operations'!$B765),"",COUNT('INPUT | Operations'!$B$12:$B764))</f>
        <v/>
      </c>
      <c r="C760" s="27" t="str">
        <f>IF(ISNUMBER($B760),('INPUT | Operations'!$C764+'INPUT | Operations'!$C765)/2,"")</f>
        <v/>
      </c>
      <c r="D760" s="28" t="str">
        <f t="shared" si="110"/>
        <v/>
      </c>
      <c r="E760" s="26" t="str">
        <f>IF(ISNUMBER($B760),'INPUT | Operations'!$B765-'INPUT | Operations'!$B764,"")</f>
        <v/>
      </c>
      <c r="F760" s="32" t="str">
        <f>IF(ISNUMBER($B760),IF('INPUT | Operations'!$B765&lt;Booster_BurnTime,1,IF('INPUT | Operations'!$B764&lt;=Booster_BurnTime,(Booster_BurnTime-'INPUT | Operations'!$B764)/('INPUT | Operations'!$B765-'INPUT | Operations'!$B764),0))*'INPUT | Operations'!$E764*NumberOfBoosters*NumberOfOps*$E760,"")</f>
        <v/>
      </c>
      <c r="G760" s="34" t="str">
        <f t="shared" si="111"/>
        <v/>
      </c>
      <c r="H760" s="27" t="str">
        <f t="shared" si="112"/>
        <v/>
      </c>
      <c r="I760" s="27" t="str">
        <f t="shared" si="113"/>
        <v/>
      </c>
      <c r="J760" s="27" t="str">
        <f t="shared" si="114"/>
        <v/>
      </c>
      <c r="K760" s="27" t="str">
        <f t="shared" si="115"/>
        <v/>
      </c>
      <c r="L760" s="27" t="str">
        <f t="shared" si="116"/>
        <v/>
      </c>
      <c r="M760" s="32" t="str">
        <f t="shared" si="117"/>
        <v/>
      </c>
      <c r="N760" s="27" t="str">
        <f t="shared" si="118"/>
        <v/>
      </c>
      <c r="O760" s="27" t="str">
        <f t="shared" si="118"/>
        <v/>
      </c>
      <c r="P760" s="27" t="str">
        <f t="shared" si="118"/>
        <v/>
      </c>
      <c r="Q760" s="27" t="str">
        <f t="shared" si="118"/>
        <v/>
      </c>
      <c r="R760" s="27" t="str">
        <f t="shared" si="118"/>
        <v/>
      </c>
      <c r="S760" s="27" t="str">
        <f t="shared" si="118"/>
        <v/>
      </c>
      <c r="T760" s="32" t="str">
        <f t="shared" si="118"/>
        <v/>
      </c>
      <c r="U760" s="10"/>
    </row>
    <row r="761" spans="1:21" x14ac:dyDescent="0.25">
      <c r="A761" s="10"/>
      <c r="B761" s="4" t="str">
        <f>IF(ISBLANK('INPUT | Operations'!$B766),"",COUNT('INPUT | Operations'!$B$12:$B765))</f>
        <v/>
      </c>
      <c r="C761" s="27" t="str">
        <f>IF(ISNUMBER($B761),('INPUT | Operations'!$C765+'INPUT | Operations'!$C766)/2,"")</f>
        <v/>
      </c>
      <c r="D761" s="28" t="str">
        <f t="shared" si="110"/>
        <v/>
      </c>
      <c r="E761" s="26" t="str">
        <f>IF(ISNUMBER($B761),'INPUT | Operations'!$B766-'INPUT | Operations'!$B765,"")</f>
        <v/>
      </c>
      <c r="F761" s="32" t="str">
        <f>IF(ISNUMBER($B761),IF('INPUT | Operations'!$B766&lt;Booster_BurnTime,1,IF('INPUT | Operations'!$B765&lt;=Booster_BurnTime,(Booster_BurnTime-'INPUT | Operations'!$B765)/('INPUT | Operations'!$B766-'INPUT | Operations'!$B765),0))*'INPUT | Operations'!$E765*NumberOfBoosters*NumberOfOps*$E761,"")</f>
        <v/>
      </c>
      <c r="G761" s="34" t="str">
        <f t="shared" si="111"/>
        <v/>
      </c>
      <c r="H761" s="27" t="str">
        <f t="shared" si="112"/>
        <v/>
      </c>
      <c r="I761" s="27" t="str">
        <f t="shared" si="113"/>
        <v/>
      </c>
      <c r="J761" s="27" t="str">
        <f t="shared" si="114"/>
        <v/>
      </c>
      <c r="K761" s="27" t="str">
        <f t="shared" si="115"/>
        <v/>
      </c>
      <c r="L761" s="27" t="str">
        <f t="shared" si="116"/>
        <v/>
      </c>
      <c r="M761" s="32" t="str">
        <f t="shared" si="117"/>
        <v/>
      </c>
      <c r="N761" s="27" t="str">
        <f t="shared" si="118"/>
        <v/>
      </c>
      <c r="O761" s="27" t="str">
        <f t="shared" si="118"/>
        <v/>
      </c>
      <c r="P761" s="27" t="str">
        <f t="shared" si="118"/>
        <v/>
      </c>
      <c r="Q761" s="27" t="str">
        <f t="shared" si="118"/>
        <v/>
      </c>
      <c r="R761" s="27" t="str">
        <f t="shared" si="118"/>
        <v/>
      </c>
      <c r="S761" s="27" t="str">
        <f t="shared" si="118"/>
        <v/>
      </c>
      <c r="T761" s="32" t="str">
        <f t="shared" si="118"/>
        <v/>
      </c>
      <c r="U761" s="10"/>
    </row>
    <row r="762" spans="1:21" x14ac:dyDescent="0.25">
      <c r="A762" s="10"/>
      <c r="B762" s="4" t="str">
        <f>IF(ISBLANK('INPUT | Operations'!$B767),"",COUNT('INPUT | Operations'!$B$12:$B766))</f>
        <v/>
      </c>
      <c r="C762" s="27" t="str">
        <f>IF(ISNUMBER($B762),('INPUT | Operations'!$C766+'INPUT | Operations'!$C767)/2,"")</f>
        <v/>
      </c>
      <c r="D762" s="28" t="str">
        <f t="shared" si="110"/>
        <v/>
      </c>
      <c r="E762" s="26" t="str">
        <f>IF(ISNUMBER($B762),'INPUT | Operations'!$B767-'INPUT | Operations'!$B766,"")</f>
        <v/>
      </c>
      <c r="F762" s="32" t="str">
        <f>IF(ISNUMBER($B762),IF('INPUT | Operations'!$B767&lt;Booster_BurnTime,1,IF('INPUT | Operations'!$B766&lt;=Booster_BurnTime,(Booster_BurnTime-'INPUT | Operations'!$B766)/('INPUT | Operations'!$B767-'INPUT | Operations'!$B766),0))*'INPUT | Operations'!$E766*NumberOfBoosters*NumberOfOps*$E762,"")</f>
        <v/>
      </c>
      <c r="G762" s="34" t="str">
        <f t="shared" si="111"/>
        <v/>
      </c>
      <c r="H762" s="27" t="str">
        <f t="shared" si="112"/>
        <v/>
      </c>
      <c r="I762" s="27" t="str">
        <f t="shared" si="113"/>
        <v/>
      </c>
      <c r="J762" s="27" t="str">
        <f t="shared" si="114"/>
        <v/>
      </c>
      <c r="K762" s="27" t="str">
        <f t="shared" si="115"/>
        <v/>
      </c>
      <c r="L762" s="27" t="str">
        <f t="shared" si="116"/>
        <v/>
      </c>
      <c r="M762" s="32" t="str">
        <f t="shared" si="117"/>
        <v/>
      </c>
      <c r="N762" s="27" t="str">
        <f t="shared" si="118"/>
        <v/>
      </c>
      <c r="O762" s="27" t="str">
        <f t="shared" si="118"/>
        <v/>
      </c>
      <c r="P762" s="27" t="str">
        <f t="shared" si="118"/>
        <v/>
      </c>
      <c r="Q762" s="27" t="str">
        <f t="shared" si="118"/>
        <v/>
      </c>
      <c r="R762" s="27" t="str">
        <f t="shared" si="118"/>
        <v/>
      </c>
      <c r="S762" s="27" t="str">
        <f t="shared" si="118"/>
        <v/>
      </c>
      <c r="T762" s="32" t="str">
        <f t="shared" si="118"/>
        <v/>
      </c>
      <c r="U762" s="10"/>
    </row>
    <row r="763" spans="1:21" x14ac:dyDescent="0.25">
      <c r="A763" s="10"/>
      <c r="B763" s="4" t="str">
        <f>IF(ISBLANK('INPUT | Operations'!$B768),"",COUNT('INPUT | Operations'!$B$12:$B767))</f>
        <v/>
      </c>
      <c r="C763" s="27" t="str">
        <f>IF(ISNUMBER($B763),('INPUT | Operations'!$C767+'INPUT | Operations'!$C768)/2,"")</f>
        <v/>
      </c>
      <c r="D763" s="28" t="str">
        <f t="shared" si="110"/>
        <v/>
      </c>
      <c r="E763" s="26" t="str">
        <f>IF(ISNUMBER($B763),'INPUT | Operations'!$B768-'INPUT | Operations'!$B767,"")</f>
        <v/>
      </c>
      <c r="F763" s="32" t="str">
        <f>IF(ISNUMBER($B763),IF('INPUT | Operations'!$B768&lt;Booster_BurnTime,1,IF('INPUT | Operations'!$B767&lt;=Booster_BurnTime,(Booster_BurnTime-'INPUT | Operations'!$B767)/('INPUT | Operations'!$B768-'INPUT | Operations'!$B767),0))*'INPUT | Operations'!$E767*NumberOfBoosters*NumberOfOps*$E763,"")</f>
        <v/>
      </c>
      <c r="G763" s="34" t="str">
        <f t="shared" si="111"/>
        <v/>
      </c>
      <c r="H763" s="27" t="str">
        <f t="shared" si="112"/>
        <v/>
      </c>
      <c r="I763" s="27" t="str">
        <f t="shared" si="113"/>
        <v/>
      </c>
      <c r="J763" s="27" t="str">
        <f t="shared" si="114"/>
        <v/>
      </c>
      <c r="K763" s="27" t="str">
        <f t="shared" si="115"/>
        <v/>
      </c>
      <c r="L763" s="27" t="str">
        <f t="shared" si="116"/>
        <v/>
      </c>
      <c r="M763" s="32" t="str">
        <f t="shared" si="117"/>
        <v/>
      </c>
      <c r="N763" s="27" t="str">
        <f t="shared" si="118"/>
        <v/>
      </c>
      <c r="O763" s="27" t="str">
        <f t="shared" si="118"/>
        <v/>
      </c>
      <c r="P763" s="27" t="str">
        <f t="shared" si="118"/>
        <v/>
      </c>
      <c r="Q763" s="27" t="str">
        <f t="shared" si="118"/>
        <v/>
      </c>
      <c r="R763" s="27" t="str">
        <f t="shared" si="118"/>
        <v/>
      </c>
      <c r="S763" s="27" t="str">
        <f t="shared" si="118"/>
        <v/>
      </c>
      <c r="T763" s="32" t="str">
        <f t="shared" si="118"/>
        <v/>
      </c>
      <c r="U763" s="10"/>
    </row>
    <row r="764" spans="1:21" x14ac:dyDescent="0.25">
      <c r="A764" s="10"/>
      <c r="B764" s="4" t="str">
        <f>IF(ISBLANK('INPUT | Operations'!$B769),"",COUNT('INPUT | Operations'!$B$12:$B768))</f>
        <v/>
      </c>
      <c r="C764" s="27" t="str">
        <f>IF(ISNUMBER($B764),('INPUT | Operations'!$C768+'INPUT | Operations'!$C769)/2,"")</f>
        <v/>
      </c>
      <c r="D764" s="28" t="str">
        <f t="shared" si="110"/>
        <v/>
      </c>
      <c r="E764" s="26" t="str">
        <f>IF(ISNUMBER($B764),'INPUT | Operations'!$B769-'INPUT | Operations'!$B768,"")</f>
        <v/>
      </c>
      <c r="F764" s="32" t="str">
        <f>IF(ISNUMBER($B764),IF('INPUT | Operations'!$B769&lt;Booster_BurnTime,1,IF('INPUT | Operations'!$B768&lt;=Booster_BurnTime,(Booster_BurnTime-'INPUT | Operations'!$B768)/('INPUT | Operations'!$B769-'INPUT | Operations'!$B768),0))*'INPUT | Operations'!$E768*NumberOfBoosters*NumberOfOps*$E764,"")</f>
        <v/>
      </c>
      <c r="G764" s="34" t="str">
        <f t="shared" si="111"/>
        <v/>
      </c>
      <c r="H764" s="27" t="str">
        <f t="shared" si="112"/>
        <v/>
      </c>
      <c r="I764" s="27" t="str">
        <f t="shared" si="113"/>
        <v/>
      </c>
      <c r="J764" s="27" t="str">
        <f t="shared" si="114"/>
        <v/>
      </c>
      <c r="K764" s="27" t="str">
        <f t="shared" si="115"/>
        <v/>
      </c>
      <c r="L764" s="27" t="str">
        <f t="shared" si="116"/>
        <v/>
      </c>
      <c r="M764" s="32" t="str">
        <f t="shared" si="117"/>
        <v/>
      </c>
      <c r="N764" s="27" t="str">
        <f t="shared" si="118"/>
        <v/>
      </c>
      <c r="O764" s="27" t="str">
        <f t="shared" si="118"/>
        <v/>
      </c>
      <c r="P764" s="27" t="str">
        <f t="shared" si="118"/>
        <v/>
      </c>
      <c r="Q764" s="27" t="str">
        <f t="shared" si="118"/>
        <v/>
      </c>
      <c r="R764" s="27" t="str">
        <f t="shared" si="118"/>
        <v/>
      </c>
      <c r="S764" s="27" t="str">
        <f t="shared" si="118"/>
        <v/>
      </c>
      <c r="T764" s="32" t="str">
        <f t="shared" si="118"/>
        <v/>
      </c>
      <c r="U764" s="10"/>
    </row>
    <row r="765" spans="1:21" x14ac:dyDescent="0.25">
      <c r="A765" s="10"/>
      <c r="B765" s="4" t="str">
        <f>IF(ISBLANK('INPUT | Operations'!$B770),"",COUNT('INPUT | Operations'!$B$12:$B769))</f>
        <v/>
      </c>
      <c r="C765" s="27" t="str">
        <f>IF(ISNUMBER($B765),('INPUT | Operations'!$C769+'INPUT | Operations'!$C770)/2,"")</f>
        <v/>
      </c>
      <c r="D765" s="28" t="str">
        <f t="shared" si="110"/>
        <v/>
      </c>
      <c r="E765" s="26" t="str">
        <f>IF(ISNUMBER($B765),'INPUT | Operations'!$B770-'INPUT | Operations'!$B769,"")</f>
        <v/>
      </c>
      <c r="F765" s="32" t="str">
        <f>IF(ISNUMBER($B765),IF('INPUT | Operations'!$B770&lt;Booster_BurnTime,1,IF('INPUT | Operations'!$B769&lt;=Booster_BurnTime,(Booster_BurnTime-'INPUT | Operations'!$B769)/('INPUT | Operations'!$B770-'INPUT | Operations'!$B769),0))*'INPUT | Operations'!$E769*NumberOfBoosters*NumberOfOps*$E765,"")</f>
        <v/>
      </c>
      <c r="G765" s="34" t="str">
        <f t="shared" si="111"/>
        <v/>
      </c>
      <c r="H765" s="27" t="str">
        <f t="shared" si="112"/>
        <v/>
      </c>
      <c r="I765" s="27" t="str">
        <f t="shared" si="113"/>
        <v/>
      </c>
      <c r="J765" s="27" t="str">
        <f t="shared" si="114"/>
        <v/>
      </c>
      <c r="K765" s="27" t="str">
        <f t="shared" si="115"/>
        <v/>
      </c>
      <c r="L765" s="27" t="str">
        <f t="shared" si="116"/>
        <v/>
      </c>
      <c r="M765" s="32" t="str">
        <f t="shared" si="117"/>
        <v/>
      </c>
      <c r="N765" s="27" t="str">
        <f t="shared" si="118"/>
        <v/>
      </c>
      <c r="O765" s="27" t="str">
        <f t="shared" si="118"/>
        <v/>
      </c>
      <c r="P765" s="27" t="str">
        <f t="shared" si="118"/>
        <v/>
      </c>
      <c r="Q765" s="27" t="str">
        <f t="shared" si="118"/>
        <v/>
      </c>
      <c r="R765" s="27" t="str">
        <f t="shared" si="118"/>
        <v/>
      </c>
      <c r="S765" s="27" t="str">
        <f t="shared" si="118"/>
        <v/>
      </c>
      <c r="T765" s="32" t="str">
        <f t="shared" si="118"/>
        <v/>
      </c>
      <c r="U765" s="10"/>
    </row>
    <row r="766" spans="1:21" x14ac:dyDescent="0.25">
      <c r="A766" s="10"/>
      <c r="B766" s="4" t="str">
        <f>IF(ISBLANK('INPUT | Operations'!$B771),"",COUNT('INPUT | Operations'!$B$12:$B770))</f>
        <v/>
      </c>
      <c r="C766" s="27" t="str">
        <f>IF(ISNUMBER($B766),('INPUT | Operations'!$C770+'INPUT | Operations'!$C771)/2,"")</f>
        <v/>
      </c>
      <c r="D766" s="28" t="str">
        <f t="shared" si="110"/>
        <v/>
      </c>
      <c r="E766" s="26" t="str">
        <f>IF(ISNUMBER($B766),'INPUT | Operations'!$B771-'INPUT | Operations'!$B770,"")</f>
        <v/>
      </c>
      <c r="F766" s="32" t="str">
        <f>IF(ISNUMBER($B766),IF('INPUT | Operations'!$B771&lt;Booster_BurnTime,1,IF('INPUT | Operations'!$B770&lt;=Booster_BurnTime,(Booster_BurnTime-'INPUT | Operations'!$B770)/('INPUT | Operations'!$B771-'INPUT | Operations'!$B770),0))*'INPUT | Operations'!$E770*NumberOfBoosters*NumberOfOps*$E766,"")</f>
        <v/>
      </c>
      <c r="G766" s="34" t="str">
        <f t="shared" si="111"/>
        <v/>
      </c>
      <c r="H766" s="27" t="str">
        <f t="shared" si="112"/>
        <v/>
      </c>
      <c r="I766" s="27" t="str">
        <f t="shared" si="113"/>
        <v/>
      </c>
      <c r="J766" s="27" t="str">
        <f t="shared" si="114"/>
        <v/>
      </c>
      <c r="K766" s="27" t="str">
        <f t="shared" si="115"/>
        <v/>
      </c>
      <c r="L766" s="27" t="str">
        <f t="shared" si="116"/>
        <v/>
      </c>
      <c r="M766" s="32" t="str">
        <f t="shared" si="117"/>
        <v/>
      </c>
      <c r="N766" s="27" t="str">
        <f t="shared" si="118"/>
        <v/>
      </c>
      <c r="O766" s="27" t="str">
        <f t="shared" si="118"/>
        <v/>
      </c>
      <c r="P766" s="27" t="str">
        <f t="shared" si="118"/>
        <v/>
      </c>
      <c r="Q766" s="27" t="str">
        <f t="shared" si="118"/>
        <v/>
      </c>
      <c r="R766" s="27" t="str">
        <f t="shared" si="118"/>
        <v/>
      </c>
      <c r="S766" s="27" t="str">
        <f t="shared" si="118"/>
        <v/>
      </c>
      <c r="T766" s="32" t="str">
        <f t="shared" si="118"/>
        <v/>
      </c>
      <c r="U766" s="10"/>
    </row>
    <row r="767" spans="1:21" x14ac:dyDescent="0.25">
      <c r="A767" s="10"/>
      <c r="B767" s="4" t="str">
        <f>IF(ISBLANK('INPUT | Operations'!$B772),"",COUNT('INPUT | Operations'!$B$12:$B771))</f>
        <v/>
      </c>
      <c r="C767" s="27" t="str">
        <f>IF(ISNUMBER($B767),('INPUT | Operations'!$C771+'INPUT | Operations'!$C772)/2,"")</f>
        <v/>
      </c>
      <c r="D767" s="28" t="str">
        <f t="shared" si="110"/>
        <v/>
      </c>
      <c r="E767" s="26" t="str">
        <f>IF(ISNUMBER($B767),'INPUT | Operations'!$B772-'INPUT | Operations'!$B771,"")</f>
        <v/>
      </c>
      <c r="F767" s="32" t="str">
        <f>IF(ISNUMBER($B767),IF('INPUT | Operations'!$B772&lt;Booster_BurnTime,1,IF('INPUT | Operations'!$B771&lt;=Booster_BurnTime,(Booster_BurnTime-'INPUT | Operations'!$B771)/('INPUT | Operations'!$B772-'INPUT | Operations'!$B771),0))*'INPUT | Operations'!$E771*NumberOfBoosters*NumberOfOps*$E767,"")</f>
        <v/>
      </c>
      <c r="G767" s="34" t="str">
        <f t="shared" si="111"/>
        <v/>
      </c>
      <c r="H767" s="27" t="str">
        <f t="shared" si="112"/>
        <v/>
      </c>
      <c r="I767" s="27" t="str">
        <f t="shared" si="113"/>
        <v/>
      </c>
      <c r="J767" s="27" t="str">
        <f t="shared" si="114"/>
        <v/>
      </c>
      <c r="K767" s="27" t="str">
        <f t="shared" si="115"/>
        <v/>
      </c>
      <c r="L767" s="27" t="str">
        <f t="shared" si="116"/>
        <v/>
      </c>
      <c r="M767" s="32" t="str">
        <f t="shared" si="117"/>
        <v/>
      </c>
      <c r="N767" s="27" t="str">
        <f t="shared" si="118"/>
        <v/>
      </c>
      <c r="O767" s="27" t="str">
        <f t="shared" si="118"/>
        <v/>
      </c>
      <c r="P767" s="27" t="str">
        <f t="shared" si="118"/>
        <v/>
      </c>
      <c r="Q767" s="27" t="str">
        <f t="shared" si="118"/>
        <v/>
      </c>
      <c r="R767" s="27" t="str">
        <f t="shared" si="118"/>
        <v/>
      </c>
      <c r="S767" s="27" t="str">
        <f t="shared" si="118"/>
        <v/>
      </c>
      <c r="T767" s="32" t="str">
        <f t="shared" si="118"/>
        <v/>
      </c>
      <c r="U767" s="10"/>
    </row>
    <row r="768" spans="1:21" x14ac:dyDescent="0.25">
      <c r="A768" s="10"/>
      <c r="B768" s="4" t="str">
        <f>IF(ISBLANK('INPUT | Operations'!$B773),"",COUNT('INPUT | Operations'!$B$12:$B772))</f>
        <v/>
      </c>
      <c r="C768" s="27" t="str">
        <f>IF(ISNUMBER($B768),('INPUT | Operations'!$C772+'INPUT | Operations'!$C773)/2,"")</f>
        <v/>
      </c>
      <c r="D768" s="28" t="str">
        <f t="shared" si="110"/>
        <v/>
      </c>
      <c r="E768" s="26" t="str">
        <f>IF(ISNUMBER($B768),'INPUT | Operations'!$B773-'INPUT | Operations'!$B772,"")</f>
        <v/>
      </c>
      <c r="F768" s="32" t="str">
        <f>IF(ISNUMBER($B768),IF('INPUT | Operations'!$B773&lt;Booster_BurnTime,1,IF('INPUT | Operations'!$B772&lt;=Booster_BurnTime,(Booster_BurnTime-'INPUT | Operations'!$B772)/('INPUT | Operations'!$B773-'INPUT | Operations'!$B772),0))*'INPUT | Operations'!$E772*NumberOfBoosters*NumberOfOps*$E768,"")</f>
        <v/>
      </c>
      <c r="G768" s="34" t="str">
        <f t="shared" si="111"/>
        <v/>
      </c>
      <c r="H768" s="27" t="str">
        <f t="shared" si="112"/>
        <v/>
      </c>
      <c r="I768" s="27" t="str">
        <f t="shared" si="113"/>
        <v/>
      </c>
      <c r="J768" s="27" t="str">
        <f t="shared" si="114"/>
        <v/>
      </c>
      <c r="K768" s="27" t="str">
        <f t="shared" si="115"/>
        <v/>
      </c>
      <c r="L768" s="27" t="str">
        <f t="shared" si="116"/>
        <v/>
      </c>
      <c r="M768" s="32" t="str">
        <f t="shared" si="117"/>
        <v/>
      </c>
      <c r="N768" s="27" t="str">
        <f t="shared" si="118"/>
        <v/>
      </c>
      <c r="O768" s="27" t="str">
        <f t="shared" si="118"/>
        <v/>
      </c>
      <c r="P768" s="27" t="str">
        <f t="shared" si="118"/>
        <v/>
      </c>
      <c r="Q768" s="27" t="str">
        <f t="shared" si="118"/>
        <v/>
      </c>
      <c r="R768" s="27" t="str">
        <f t="shared" si="118"/>
        <v/>
      </c>
      <c r="S768" s="27" t="str">
        <f t="shared" si="118"/>
        <v/>
      </c>
      <c r="T768" s="32" t="str">
        <f t="shared" si="118"/>
        <v/>
      </c>
      <c r="U768" s="10"/>
    </row>
    <row r="769" spans="1:21" x14ac:dyDescent="0.25">
      <c r="A769" s="10"/>
      <c r="B769" s="4" t="str">
        <f>IF(ISBLANK('INPUT | Operations'!$B774),"",COUNT('INPUT | Operations'!$B$12:$B773))</f>
        <v/>
      </c>
      <c r="C769" s="27" t="str">
        <f>IF(ISNUMBER($B769),('INPUT | Operations'!$C773+'INPUT | Operations'!$C774)/2,"")</f>
        <v/>
      </c>
      <c r="D769" s="28" t="str">
        <f t="shared" si="110"/>
        <v/>
      </c>
      <c r="E769" s="26" t="str">
        <f>IF(ISNUMBER($B769),'INPUT | Operations'!$B774-'INPUT | Operations'!$B773,"")</f>
        <v/>
      </c>
      <c r="F769" s="32" t="str">
        <f>IF(ISNUMBER($B769),IF('INPUT | Operations'!$B774&lt;Booster_BurnTime,1,IF('INPUT | Operations'!$B773&lt;=Booster_BurnTime,(Booster_BurnTime-'INPUT | Operations'!$B773)/('INPUT | Operations'!$B774-'INPUT | Operations'!$B773),0))*'INPUT | Operations'!$E773*NumberOfBoosters*NumberOfOps*$E769,"")</f>
        <v/>
      </c>
      <c r="G769" s="34" t="str">
        <f t="shared" si="111"/>
        <v/>
      </c>
      <c r="H769" s="27" t="str">
        <f t="shared" si="112"/>
        <v/>
      </c>
      <c r="I769" s="27" t="str">
        <f t="shared" si="113"/>
        <v/>
      </c>
      <c r="J769" s="27" t="str">
        <f t="shared" si="114"/>
        <v/>
      </c>
      <c r="K769" s="27" t="str">
        <f t="shared" si="115"/>
        <v/>
      </c>
      <c r="L769" s="27" t="str">
        <f t="shared" si="116"/>
        <v/>
      </c>
      <c r="M769" s="32" t="str">
        <f t="shared" si="117"/>
        <v/>
      </c>
      <c r="N769" s="27" t="str">
        <f t="shared" si="118"/>
        <v/>
      </c>
      <c r="O769" s="27" t="str">
        <f t="shared" si="118"/>
        <v/>
      </c>
      <c r="P769" s="27" t="str">
        <f t="shared" si="118"/>
        <v/>
      </c>
      <c r="Q769" s="27" t="str">
        <f t="shared" si="118"/>
        <v/>
      </c>
      <c r="R769" s="27" t="str">
        <f t="shared" si="118"/>
        <v/>
      </c>
      <c r="S769" s="27" t="str">
        <f t="shared" si="118"/>
        <v/>
      </c>
      <c r="T769" s="32" t="str">
        <f t="shared" si="118"/>
        <v/>
      </c>
      <c r="U769" s="10"/>
    </row>
    <row r="770" spans="1:21" x14ac:dyDescent="0.25">
      <c r="A770" s="10"/>
      <c r="B770" s="4" t="str">
        <f>IF(ISBLANK('INPUT | Operations'!$B775),"",COUNT('INPUT | Operations'!$B$12:$B774))</f>
        <v/>
      </c>
      <c r="C770" s="27" t="str">
        <f>IF(ISNUMBER($B770),('INPUT | Operations'!$C774+'INPUT | Operations'!$C775)/2,"")</f>
        <v/>
      </c>
      <c r="D770" s="28" t="str">
        <f t="shared" si="110"/>
        <v/>
      </c>
      <c r="E770" s="26" t="str">
        <f>IF(ISNUMBER($B770),'INPUT | Operations'!$B775-'INPUT | Operations'!$B774,"")</f>
        <v/>
      </c>
      <c r="F770" s="32" t="str">
        <f>IF(ISNUMBER($B770),IF('INPUT | Operations'!$B775&lt;Booster_BurnTime,1,IF('INPUT | Operations'!$B774&lt;=Booster_BurnTime,(Booster_BurnTime-'INPUT | Operations'!$B774)/('INPUT | Operations'!$B775-'INPUT | Operations'!$B774),0))*'INPUT | Operations'!$E774*NumberOfBoosters*NumberOfOps*$E770,"")</f>
        <v/>
      </c>
      <c r="G770" s="34" t="str">
        <f t="shared" si="111"/>
        <v/>
      </c>
      <c r="H770" s="27" t="str">
        <f t="shared" si="112"/>
        <v/>
      </c>
      <c r="I770" s="27" t="str">
        <f t="shared" si="113"/>
        <v/>
      </c>
      <c r="J770" s="27" t="str">
        <f t="shared" si="114"/>
        <v/>
      </c>
      <c r="K770" s="27" t="str">
        <f t="shared" si="115"/>
        <v/>
      </c>
      <c r="L770" s="27" t="str">
        <f t="shared" si="116"/>
        <v/>
      </c>
      <c r="M770" s="32" t="str">
        <f t="shared" si="117"/>
        <v/>
      </c>
      <c r="N770" s="27" t="str">
        <f t="shared" si="118"/>
        <v/>
      </c>
      <c r="O770" s="27" t="str">
        <f t="shared" si="118"/>
        <v/>
      </c>
      <c r="P770" s="27" t="str">
        <f t="shared" si="118"/>
        <v/>
      </c>
      <c r="Q770" s="27" t="str">
        <f t="shared" si="118"/>
        <v/>
      </c>
      <c r="R770" s="27" t="str">
        <f t="shared" si="118"/>
        <v/>
      </c>
      <c r="S770" s="27" t="str">
        <f t="shared" si="118"/>
        <v/>
      </c>
      <c r="T770" s="32" t="str">
        <f t="shared" si="118"/>
        <v/>
      </c>
      <c r="U770" s="10"/>
    </row>
    <row r="771" spans="1:21" x14ac:dyDescent="0.25">
      <c r="A771" s="10"/>
      <c r="B771" s="4" t="str">
        <f>IF(ISBLANK('INPUT | Operations'!$B776),"",COUNT('INPUT | Operations'!$B$12:$B775))</f>
        <v/>
      </c>
      <c r="C771" s="27" t="str">
        <f>IF(ISNUMBER($B771),('INPUT | Operations'!$C775+'INPUT | Operations'!$C776)/2,"")</f>
        <v/>
      </c>
      <c r="D771" s="28" t="str">
        <f t="shared" si="110"/>
        <v/>
      </c>
      <c r="E771" s="26" t="str">
        <f>IF(ISNUMBER($B771),'INPUT | Operations'!$B776-'INPUT | Operations'!$B775,"")</f>
        <v/>
      </c>
      <c r="F771" s="32" t="str">
        <f>IF(ISNUMBER($B771),IF('INPUT | Operations'!$B776&lt;Booster_BurnTime,1,IF('INPUT | Operations'!$B775&lt;=Booster_BurnTime,(Booster_BurnTime-'INPUT | Operations'!$B775)/('INPUT | Operations'!$B776-'INPUT | Operations'!$B775),0))*'INPUT | Operations'!$E775*NumberOfBoosters*NumberOfOps*$E771,"")</f>
        <v/>
      </c>
      <c r="G771" s="34" t="str">
        <f t="shared" si="111"/>
        <v/>
      </c>
      <c r="H771" s="27" t="str">
        <f t="shared" si="112"/>
        <v/>
      </c>
      <c r="I771" s="27" t="str">
        <f t="shared" si="113"/>
        <v/>
      </c>
      <c r="J771" s="27" t="str">
        <f t="shared" si="114"/>
        <v/>
      </c>
      <c r="K771" s="27" t="str">
        <f t="shared" si="115"/>
        <v/>
      </c>
      <c r="L771" s="27" t="str">
        <f t="shared" si="116"/>
        <v/>
      </c>
      <c r="M771" s="32" t="str">
        <f t="shared" si="117"/>
        <v/>
      </c>
      <c r="N771" s="27" t="str">
        <f t="shared" si="118"/>
        <v/>
      </c>
      <c r="O771" s="27" t="str">
        <f t="shared" si="118"/>
        <v/>
      </c>
      <c r="P771" s="27" t="str">
        <f t="shared" si="118"/>
        <v/>
      </c>
      <c r="Q771" s="27" t="str">
        <f t="shared" si="118"/>
        <v/>
      </c>
      <c r="R771" s="27" t="str">
        <f t="shared" si="118"/>
        <v/>
      </c>
      <c r="S771" s="27" t="str">
        <f t="shared" si="118"/>
        <v/>
      </c>
      <c r="T771" s="32" t="str">
        <f t="shared" si="118"/>
        <v/>
      </c>
      <c r="U771" s="10"/>
    </row>
    <row r="772" spans="1:21" x14ac:dyDescent="0.25">
      <c r="A772" s="10"/>
      <c r="B772" s="4" t="str">
        <f>IF(ISBLANK('INPUT | Operations'!$B777),"",COUNT('INPUT | Operations'!$B$12:$B776))</f>
        <v/>
      </c>
      <c r="C772" s="27" t="str">
        <f>IF(ISNUMBER($B772),('INPUT | Operations'!$C776+'INPUT | Operations'!$C777)/2,"")</f>
        <v/>
      </c>
      <c r="D772" s="28" t="str">
        <f t="shared" si="110"/>
        <v/>
      </c>
      <c r="E772" s="26" t="str">
        <f>IF(ISNUMBER($B772),'INPUT | Operations'!$B777-'INPUT | Operations'!$B776,"")</f>
        <v/>
      </c>
      <c r="F772" s="32" t="str">
        <f>IF(ISNUMBER($B772),IF('INPUT | Operations'!$B777&lt;Booster_BurnTime,1,IF('INPUT | Operations'!$B776&lt;=Booster_BurnTime,(Booster_BurnTime-'INPUT | Operations'!$B776)/('INPUT | Operations'!$B777-'INPUT | Operations'!$B776),0))*'INPUT | Operations'!$E776*NumberOfBoosters*NumberOfOps*$E772,"")</f>
        <v/>
      </c>
      <c r="G772" s="34" t="str">
        <f t="shared" si="111"/>
        <v/>
      </c>
      <c r="H772" s="27" t="str">
        <f t="shared" si="112"/>
        <v/>
      </c>
      <c r="I772" s="27" t="str">
        <f t="shared" si="113"/>
        <v/>
      </c>
      <c r="J772" s="27" t="str">
        <f t="shared" si="114"/>
        <v/>
      </c>
      <c r="K772" s="27" t="str">
        <f t="shared" si="115"/>
        <v/>
      </c>
      <c r="L772" s="27" t="str">
        <f t="shared" si="116"/>
        <v/>
      </c>
      <c r="M772" s="32" t="str">
        <f t="shared" si="117"/>
        <v/>
      </c>
      <c r="N772" s="27" t="str">
        <f t="shared" si="118"/>
        <v/>
      </c>
      <c r="O772" s="27" t="str">
        <f t="shared" si="118"/>
        <v/>
      </c>
      <c r="P772" s="27" t="str">
        <f t="shared" si="118"/>
        <v/>
      </c>
      <c r="Q772" s="27" t="str">
        <f t="shared" si="118"/>
        <v/>
      </c>
      <c r="R772" s="27" t="str">
        <f t="shared" si="118"/>
        <v/>
      </c>
      <c r="S772" s="27" t="str">
        <f t="shared" si="118"/>
        <v/>
      </c>
      <c r="T772" s="32" t="str">
        <f t="shared" si="118"/>
        <v/>
      </c>
      <c r="U772" s="10"/>
    </row>
    <row r="773" spans="1:21" x14ac:dyDescent="0.25">
      <c r="A773" s="10"/>
      <c r="B773" s="4" t="str">
        <f>IF(ISBLANK('INPUT | Operations'!$B778),"",COUNT('INPUT | Operations'!$B$12:$B777))</f>
        <v/>
      </c>
      <c r="C773" s="27" t="str">
        <f>IF(ISNUMBER($B773),('INPUT | Operations'!$C777+'INPUT | Operations'!$C778)/2,"")</f>
        <v/>
      </c>
      <c r="D773" s="28" t="str">
        <f t="shared" si="110"/>
        <v/>
      </c>
      <c r="E773" s="26" t="str">
        <f>IF(ISNUMBER($B773),'INPUT | Operations'!$B778-'INPUT | Operations'!$B777,"")</f>
        <v/>
      </c>
      <c r="F773" s="32" t="str">
        <f>IF(ISNUMBER($B773),IF('INPUT | Operations'!$B778&lt;Booster_BurnTime,1,IF('INPUT | Operations'!$B777&lt;=Booster_BurnTime,(Booster_BurnTime-'INPUT | Operations'!$B777)/('INPUT | Operations'!$B778-'INPUT | Operations'!$B777),0))*'INPUT | Operations'!$E777*NumberOfBoosters*NumberOfOps*$E773,"")</f>
        <v/>
      </c>
      <c r="G773" s="34" t="str">
        <f t="shared" si="111"/>
        <v/>
      </c>
      <c r="H773" s="27" t="str">
        <f t="shared" si="112"/>
        <v/>
      </c>
      <c r="I773" s="27" t="str">
        <f t="shared" si="113"/>
        <v/>
      </c>
      <c r="J773" s="27" t="str">
        <f t="shared" si="114"/>
        <v/>
      </c>
      <c r="K773" s="27" t="str">
        <f t="shared" si="115"/>
        <v/>
      </c>
      <c r="L773" s="27" t="str">
        <f t="shared" si="116"/>
        <v/>
      </c>
      <c r="M773" s="32" t="str">
        <f t="shared" si="117"/>
        <v/>
      </c>
      <c r="N773" s="27" t="str">
        <f t="shared" si="118"/>
        <v/>
      </c>
      <c r="O773" s="27" t="str">
        <f t="shared" si="118"/>
        <v/>
      </c>
      <c r="P773" s="27" t="str">
        <f t="shared" si="118"/>
        <v/>
      </c>
      <c r="Q773" s="27" t="str">
        <f t="shared" si="118"/>
        <v/>
      </c>
      <c r="R773" s="27" t="str">
        <f t="shared" si="118"/>
        <v/>
      </c>
      <c r="S773" s="27" t="str">
        <f t="shared" si="118"/>
        <v/>
      </c>
      <c r="T773" s="32" t="str">
        <f t="shared" si="118"/>
        <v/>
      </c>
      <c r="U773" s="10"/>
    </row>
    <row r="774" spans="1:21" x14ac:dyDescent="0.25">
      <c r="A774" s="10"/>
      <c r="B774" s="4" t="str">
        <f>IF(ISBLANK('INPUT | Operations'!$B779),"",COUNT('INPUT | Operations'!$B$12:$B778))</f>
        <v/>
      </c>
      <c r="C774" s="27" t="str">
        <f>IF(ISNUMBER($B774),('INPUT | Operations'!$C778+'INPUT | Operations'!$C779)/2,"")</f>
        <v/>
      </c>
      <c r="D774" s="28" t="str">
        <f t="shared" si="110"/>
        <v/>
      </c>
      <c r="E774" s="26" t="str">
        <f>IF(ISNUMBER($B774),'INPUT | Operations'!$B779-'INPUT | Operations'!$B778,"")</f>
        <v/>
      </c>
      <c r="F774" s="32" t="str">
        <f>IF(ISNUMBER($B774),IF('INPUT | Operations'!$B779&lt;Booster_BurnTime,1,IF('INPUT | Operations'!$B778&lt;=Booster_BurnTime,(Booster_BurnTime-'INPUT | Operations'!$B778)/('INPUT | Operations'!$B779-'INPUT | Operations'!$B778),0))*'INPUT | Operations'!$E778*NumberOfBoosters*NumberOfOps*$E774,"")</f>
        <v/>
      </c>
      <c r="G774" s="34" t="str">
        <f t="shared" si="111"/>
        <v/>
      </c>
      <c r="H774" s="27" t="str">
        <f t="shared" si="112"/>
        <v/>
      </c>
      <c r="I774" s="27" t="str">
        <f t="shared" si="113"/>
        <v/>
      </c>
      <c r="J774" s="27" t="str">
        <f t="shared" si="114"/>
        <v/>
      </c>
      <c r="K774" s="27" t="str">
        <f t="shared" si="115"/>
        <v/>
      </c>
      <c r="L774" s="27" t="str">
        <f t="shared" si="116"/>
        <v/>
      </c>
      <c r="M774" s="32" t="str">
        <f t="shared" si="117"/>
        <v/>
      </c>
      <c r="N774" s="27" t="str">
        <f t="shared" ref="N774:T810" si="119">IFERROR($F774*G774/1000,"")</f>
        <v/>
      </c>
      <c r="O774" s="27" t="str">
        <f t="shared" si="119"/>
        <v/>
      </c>
      <c r="P774" s="27" t="str">
        <f t="shared" si="119"/>
        <v/>
      </c>
      <c r="Q774" s="27" t="str">
        <f t="shared" si="119"/>
        <v/>
      </c>
      <c r="R774" s="27" t="str">
        <f t="shared" si="119"/>
        <v/>
      </c>
      <c r="S774" s="27" t="str">
        <f t="shared" si="119"/>
        <v/>
      </c>
      <c r="T774" s="32" t="str">
        <f t="shared" si="119"/>
        <v/>
      </c>
      <c r="U774" s="10"/>
    </row>
    <row r="775" spans="1:21" x14ac:dyDescent="0.25">
      <c r="A775" s="10"/>
      <c r="B775" s="4" t="str">
        <f>IF(ISBLANK('INPUT | Operations'!$B780),"",COUNT('INPUT | Operations'!$B$12:$B779))</f>
        <v/>
      </c>
      <c r="C775" s="27" t="str">
        <f>IF(ISNUMBER($B775),('INPUT | Operations'!$C779+'INPUT | Operations'!$C780)/2,"")</f>
        <v/>
      </c>
      <c r="D775" s="28" t="str">
        <f t="shared" si="110"/>
        <v/>
      </c>
      <c r="E775" s="26" t="str">
        <f>IF(ISNUMBER($B775),'INPUT | Operations'!$B780-'INPUT | Operations'!$B779,"")</f>
        <v/>
      </c>
      <c r="F775" s="32" t="str">
        <f>IF(ISNUMBER($B775),IF('INPUT | Operations'!$B780&lt;Booster_BurnTime,1,IF('INPUT | Operations'!$B779&lt;=Booster_BurnTime,(Booster_BurnTime-'INPUT | Operations'!$B779)/('INPUT | Operations'!$B780-'INPUT | Operations'!$B779),0))*'INPUT | Operations'!$E779*NumberOfBoosters*NumberOfOps*$E775,"")</f>
        <v/>
      </c>
      <c r="G775" s="34" t="str">
        <f t="shared" si="111"/>
        <v/>
      </c>
      <c r="H775" s="27" t="str">
        <f t="shared" si="112"/>
        <v/>
      </c>
      <c r="I775" s="27" t="str">
        <f t="shared" si="113"/>
        <v/>
      </c>
      <c r="J775" s="27" t="str">
        <f t="shared" si="114"/>
        <v/>
      </c>
      <c r="K775" s="27" t="str">
        <f t="shared" si="115"/>
        <v/>
      </c>
      <c r="L775" s="27" t="str">
        <f t="shared" si="116"/>
        <v/>
      </c>
      <c r="M775" s="32" t="str">
        <f t="shared" si="117"/>
        <v/>
      </c>
      <c r="N775" s="27" t="str">
        <f t="shared" si="119"/>
        <v/>
      </c>
      <c r="O775" s="27" t="str">
        <f t="shared" si="119"/>
        <v/>
      </c>
      <c r="P775" s="27" t="str">
        <f t="shared" si="119"/>
        <v/>
      </c>
      <c r="Q775" s="27" t="str">
        <f t="shared" si="119"/>
        <v/>
      </c>
      <c r="R775" s="27" t="str">
        <f t="shared" si="119"/>
        <v/>
      </c>
      <c r="S775" s="27" t="str">
        <f t="shared" si="119"/>
        <v/>
      </c>
      <c r="T775" s="32" t="str">
        <f t="shared" si="119"/>
        <v/>
      </c>
      <c r="U775" s="10"/>
    </row>
    <row r="776" spans="1:21" x14ac:dyDescent="0.25">
      <c r="A776" s="10"/>
      <c r="B776" s="4" t="str">
        <f>IF(ISBLANK('INPUT | Operations'!$B781),"",COUNT('INPUT | Operations'!$B$12:$B780))</f>
        <v/>
      </c>
      <c r="C776" s="27" t="str">
        <f>IF(ISNUMBER($B776),('INPUT | Operations'!$C780+'INPUT | Operations'!$C781)/2,"")</f>
        <v/>
      </c>
      <c r="D776" s="28" t="str">
        <f t="shared" ref="D776:D839" si="120">IF(ISNUMBER($B776),C776*0.3048/1000,"")</f>
        <v/>
      </c>
      <c r="E776" s="26" t="str">
        <f>IF(ISNUMBER($B776),'INPUT | Operations'!$B781-'INPUT | Operations'!$B780,"")</f>
        <v/>
      </c>
      <c r="F776" s="32" t="str">
        <f>IF(ISNUMBER($B776),IF('INPUT | Operations'!$B781&lt;Booster_BurnTime,1,IF('INPUT | Operations'!$B780&lt;=Booster_BurnTime,(Booster_BurnTime-'INPUT | Operations'!$B780)/('INPUT | Operations'!$B781-'INPUT | Operations'!$B780),0))*'INPUT | Operations'!$E780*NumberOfBoosters*NumberOfOps*$E776,"")</f>
        <v/>
      </c>
      <c r="G776" s="34" t="str">
        <f t="shared" ref="G776:G839" si="121">IF(ISNUMBER($B776),Booster_H2O+MW_H2O/MW_H*Booster_H+MW_H2O/MW_H2*Booster_H2+Booster_OH,"")</f>
        <v/>
      </c>
      <c r="H776" s="27" t="str">
        <f t="shared" ref="H776:H839" si="122">IF(ISNUMBER($B776),Booster_CO2+MW_CO2/MW_CO*(Booster_CO-$I776),"")</f>
        <v/>
      </c>
      <c r="I776" s="27" t="str">
        <f t="shared" ref="I776:I839" si="123">IF(ISNUMBER($B776),MIN(0.0025*EXP(0.067*$D776)*(Booster_CO+Booster_CO2),Booster_CO),"")</f>
        <v/>
      </c>
      <c r="J776" s="27" t="str">
        <f t="shared" ref="J776:J839" si="124">IF(ISNUMBER($B776),Booster_Al2O3,"")</f>
        <v/>
      </c>
      <c r="K776" s="27" t="str">
        <f t="shared" ref="K776:K839" si="125">IF(ISNUMBER($B776),Booster_HCl+Booster_Cl+Booster_Cl2,"")</f>
        <v/>
      </c>
      <c r="L776" s="27" t="str">
        <f t="shared" ref="L776:L839" si="126">IF(ISNUMBER($B776),Booster_NOx+33*EXP(-0.26*$D776),"")</f>
        <v/>
      </c>
      <c r="M776" s="32" t="str">
        <f t="shared" ref="M776:M839" si="127">IF(ISNUMBER($B776),Booster_BC*MAX(0.04,MIN(1,0.04*EXP(0.12*($D776-15)))),"")</f>
        <v/>
      </c>
      <c r="N776" s="27" t="str">
        <f t="shared" si="119"/>
        <v/>
      </c>
      <c r="O776" s="27" t="str">
        <f t="shared" si="119"/>
        <v/>
      </c>
      <c r="P776" s="27" t="str">
        <f t="shared" si="119"/>
        <v/>
      </c>
      <c r="Q776" s="27" t="str">
        <f t="shared" si="119"/>
        <v/>
      </c>
      <c r="R776" s="27" t="str">
        <f t="shared" si="119"/>
        <v/>
      </c>
      <c r="S776" s="27" t="str">
        <f t="shared" si="119"/>
        <v/>
      </c>
      <c r="T776" s="32" t="str">
        <f t="shared" si="119"/>
        <v/>
      </c>
      <c r="U776" s="10"/>
    </row>
    <row r="777" spans="1:21" x14ac:dyDescent="0.25">
      <c r="A777" s="10"/>
      <c r="B777" s="4" t="str">
        <f>IF(ISBLANK('INPUT | Operations'!$B782),"",COUNT('INPUT | Operations'!$B$12:$B781))</f>
        <v/>
      </c>
      <c r="C777" s="27" t="str">
        <f>IF(ISNUMBER($B777),('INPUT | Operations'!$C781+'INPUT | Operations'!$C782)/2,"")</f>
        <v/>
      </c>
      <c r="D777" s="28" t="str">
        <f t="shared" si="120"/>
        <v/>
      </c>
      <c r="E777" s="26" t="str">
        <f>IF(ISNUMBER($B777),'INPUT | Operations'!$B782-'INPUT | Operations'!$B781,"")</f>
        <v/>
      </c>
      <c r="F777" s="32" t="str">
        <f>IF(ISNUMBER($B777),IF('INPUT | Operations'!$B782&lt;Booster_BurnTime,1,IF('INPUT | Operations'!$B781&lt;=Booster_BurnTime,(Booster_BurnTime-'INPUT | Operations'!$B781)/('INPUT | Operations'!$B782-'INPUT | Operations'!$B781),0))*'INPUT | Operations'!$E781*NumberOfBoosters*NumberOfOps*$E777,"")</f>
        <v/>
      </c>
      <c r="G777" s="34" t="str">
        <f t="shared" si="121"/>
        <v/>
      </c>
      <c r="H777" s="27" t="str">
        <f t="shared" si="122"/>
        <v/>
      </c>
      <c r="I777" s="27" t="str">
        <f t="shared" si="123"/>
        <v/>
      </c>
      <c r="J777" s="27" t="str">
        <f t="shared" si="124"/>
        <v/>
      </c>
      <c r="K777" s="27" t="str">
        <f t="shared" si="125"/>
        <v/>
      </c>
      <c r="L777" s="27" t="str">
        <f t="shared" si="126"/>
        <v/>
      </c>
      <c r="M777" s="32" t="str">
        <f t="shared" si="127"/>
        <v/>
      </c>
      <c r="N777" s="27" t="str">
        <f t="shared" si="119"/>
        <v/>
      </c>
      <c r="O777" s="27" t="str">
        <f t="shared" si="119"/>
        <v/>
      </c>
      <c r="P777" s="27" t="str">
        <f t="shared" si="119"/>
        <v/>
      </c>
      <c r="Q777" s="27" t="str">
        <f t="shared" si="119"/>
        <v/>
      </c>
      <c r="R777" s="27" t="str">
        <f t="shared" si="119"/>
        <v/>
      </c>
      <c r="S777" s="27" t="str">
        <f t="shared" si="119"/>
        <v/>
      </c>
      <c r="T777" s="32" t="str">
        <f t="shared" si="119"/>
        <v/>
      </c>
      <c r="U777" s="10"/>
    </row>
    <row r="778" spans="1:21" x14ac:dyDescent="0.25">
      <c r="A778" s="10"/>
      <c r="B778" s="4" t="str">
        <f>IF(ISBLANK('INPUT | Operations'!$B783),"",COUNT('INPUT | Operations'!$B$12:$B782))</f>
        <v/>
      </c>
      <c r="C778" s="27" t="str">
        <f>IF(ISNUMBER($B778),('INPUT | Operations'!$C782+'INPUT | Operations'!$C783)/2,"")</f>
        <v/>
      </c>
      <c r="D778" s="28" t="str">
        <f t="shared" si="120"/>
        <v/>
      </c>
      <c r="E778" s="26" t="str">
        <f>IF(ISNUMBER($B778),'INPUT | Operations'!$B783-'INPUT | Operations'!$B782,"")</f>
        <v/>
      </c>
      <c r="F778" s="32" t="str">
        <f>IF(ISNUMBER($B778),IF('INPUT | Operations'!$B783&lt;Booster_BurnTime,1,IF('INPUT | Operations'!$B782&lt;=Booster_BurnTime,(Booster_BurnTime-'INPUT | Operations'!$B782)/('INPUT | Operations'!$B783-'INPUT | Operations'!$B782),0))*'INPUT | Operations'!$E782*NumberOfBoosters*NumberOfOps*$E778,"")</f>
        <v/>
      </c>
      <c r="G778" s="34" t="str">
        <f t="shared" si="121"/>
        <v/>
      </c>
      <c r="H778" s="27" t="str">
        <f t="shared" si="122"/>
        <v/>
      </c>
      <c r="I778" s="27" t="str">
        <f t="shared" si="123"/>
        <v/>
      </c>
      <c r="J778" s="27" t="str">
        <f t="shared" si="124"/>
        <v/>
      </c>
      <c r="K778" s="27" t="str">
        <f t="shared" si="125"/>
        <v/>
      </c>
      <c r="L778" s="27" t="str">
        <f t="shared" si="126"/>
        <v/>
      </c>
      <c r="M778" s="32" t="str">
        <f t="shared" si="127"/>
        <v/>
      </c>
      <c r="N778" s="27" t="str">
        <f t="shared" si="119"/>
        <v/>
      </c>
      <c r="O778" s="27" t="str">
        <f t="shared" si="119"/>
        <v/>
      </c>
      <c r="P778" s="27" t="str">
        <f t="shared" si="119"/>
        <v/>
      </c>
      <c r="Q778" s="27" t="str">
        <f t="shared" si="119"/>
        <v/>
      </c>
      <c r="R778" s="27" t="str">
        <f t="shared" si="119"/>
        <v/>
      </c>
      <c r="S778" s="27" t="str">
        <f t="shared" si="119"/>
        <v/>
      </c>
      <c r="T778" s="32" t="str">
        <f t="shared" si="119"/>
        <v/>
      </c>
      <c r="U778" s="10"/>
    </row>
    <row r="779" spans="1:21" x14ac:dyDescent="0.25">
      <c r="A779" s="10"/>
      <c r="B779" s="4" t="str">
        <f>IF(ISBLANK('INPUT | Operations'!$B784),"",COUNT('INPUT | Operations'!$B$12:$B783))</f>
        <v/>
      </c>
      <c r="C779" s="27" t="str">
        <f>IF(ISNUMBER($B779),('INPUT | Operations'!$C783+'INPUT | Operations'!$C784)/2,"")</f>
        <v/>
      </c>
      <c r="D779" s="28" t="str">
        <f t="shared" si="120"/>
        <v/>
      </c>
      <c r="E779" s="26" t="str">
        <f>IF(ISNUMBER($B779),'INPUT | Operations'!$B784-'INPUT | Operations'!$B783,"")</f>
        <v/>
      </c>
      <c r="F779" s="32" t="str">
        <f>IF(ISNUMBER($B779),IF('INPUT | Operations'!$B784&lt;Booster_BurnTime,1,IF('INPUT | Operations'!$B783&lt;=Booster_BurnTime,(Booster_BurnTime-'INPUT | Operations'!$B783)/('INPUT | Operations'!$B784-'INPUT | Operations'!$B783),0))*'INPUT | Operations'!$E783*NumberOfBoosters*NumberOfOps*$E779,"")</f>
        <v/>
      </c>
      <c r="G779" s="34" t="str">
        <f t="shared" si="121"/>
        <v/>
      </c>
      <c r="H779" s="27" t="str">
        <f t="shared" si="122"/>
        <v/>
      </c>
      <c r="I779" s="27" t="str">
        <f t="shared" si="123"/>
        <v/>
      </c>
      <c r="J779" s="27" t="str">
        <f t="shared" si="124"/>
        <v/>
      </c>
      <c r="K779" s="27" t="str">
        <f t="shared" si="125"/>
        <v/>
      </c>
      <c r="L779" s="27" t="str">
        <f t="shared" si="126"/>
        <v/>
      </c>
      <c r="M779" s="32" t="str">
        <f t="shared" si="127"/>
        <v/>
      </c>
      <c r="N779" s="27" t="str">
        <f t="shared" si="119"/>
        <v/>
      </c>
      <c r="O779" s="27" t="str">
        <f t="shared" si="119"/>
        <v/>
      </c>
      <c r="P779" s="27" t="str">
        <f t="shared" si="119"/>
        <v/>
      </c>
      <c r="Q779" s="27" t="str">
        <f t="shared" si="119"/>
        <v/>
      </c>
      <c r="R779" s="27" t="str">
        <f t="shared" si="119"/>
        <v/>
      </c>
      <c r="S779" s="27" t="str">
        <f t="shared" si="119"/>
        <v/>
      </c>
      <c r="T779" s="32" t="str">
        <f t="shared" si="119"/>
        <v/>
      </c>
      <c r="U779" s="10"/>
    </row>
    <row r="780" spans="1:21" x14ac:dyDescent="0.25">
      <c r="A780" s="10"/>
      <c r="B780" s="4" t="str">
        <f>IF(ISBLANK('INPUT | Operations'!$B785),"",COUNT('INPUT | Operations'!$B$12:$B784))</f>
        <v/>
      </c>
      <c r="C780" s="27" t="str">
        <f>IF(ISNUMBER($B780),('INPUT | Operations'!$C784+'INPUT | Operations'!$C785)/2,"")</f>
        <v/>
      </c>
      <c r="D780" s="28" t="str">
        <f t="shared" si="120"/>
        <v/>
      </c>
      <c r="E780" s="26" t="str">
        <f>IF(ISNUMBER($B780),'INPUT | Operations'!$B785-'INPUT | Operations'!$B784,"")</f>
        <v/>
      </c>
      <c r="F780" s="32" t="str">
        <f>IF(ISNUMBER($B780),IF('INPUT | Operations'!$B785&lt;Booster_BurnTime,1,IF('INPUT | Operations'!$B784&lt;=Booster_BurnTime,(Booster_BurnTime-'INPUT | Operations'!$B784)/('INPUT | Operations'!$B785-'INPUT | Operations'!$B784),0))*'INPUT | Operations'!$E784*NumberOfBoosters*NumberOfOps*$E780,"")</f>
        <v/>
      </c>
      <c r="G780" s="34" t="str">
        <f t="shared" si="121"/>
        <v/>
      </c>
      <c r="H780" s="27" t="str">
        <f t="shared" si="122"/>
        <v/>
      </c>
      <c r="I780" s="27" t="str">
        <f t="shared" si="123"/>
        <v/>
      </c>
      <c r="J780" s="27" t="str">
        <f t="shared" si="124"/>
        <v/>
      </c>
      <c r="K780" s="27" t="str">
        <f t="shared" si="125"/>
        <v/>
      </c>
      <c r="L780" s="27" t="str">
        <f t="shared" si="126"/>
        <v/>
      </c>
      <c r="M780" s="32" t="str">
        <f t="shared" si="127"/>
        <v/>
      </c>
      <c r="N780" s="27" t="str">
        <f t="shared" si="119"/>
        <v/>
      </c>
      <c r="O780" s="27" t="str">
        <f t="shared" si="119"/>
        <v/>
      </c>
      <c r="P780" s="27" t="str">
        <f t="shared" si="119"/>
        <v/>
      </c>
      <c r="Q780" s="27" t="str">
        <f t="shared" si="119"/>
        <v/>
      </c>
      <c r="R780" s="27" t="str">
        <f t="shared" si="119"/>
        <v/>
      </c>
      <c r="S780" s="27" t="str">
        <f t="shared" si="119"/>
        <v/>
      </c>
      <c r="T780" s="32" t="str">
        <f t="shared" si="119"/>
        <v/>
      </c>
      <c r="U780" s="10"/>
    </row>
    <row r="781" spans="1:21" x14ac:dyDescent="0.25">
      <c r="A781" s="10"/>
      <c r="B781" s="4" t="str">
        <f>IF(ISBLANK('INPUT | Operations'!$B786),"",COUNT('INPUT | Operations'!$B$12:$B785))</f>
        <v/>
      </c>
      <c r="C781" s="27" t="str">
        <f>IF(ISNUMBER($B781),('INPUT | Operations'!$C785+'INPUT | Operations'!$C786)/2,"")</f>
        <v/>
      </c>
      <c r="D781" s="28" t="str">
        <f t="shared" si="120"/>
        <v/>
      </c>
      <c r="E781" s="26" t="str">
        <f>IF(ISNUMBER($B781),'INPUT | Operations'!$B786-'INPUT | Operations'!$B785,"")</f>
        <v/>
      </c>
      <c r="F781" s="32" t="str">
        <f>IF(ISNUMBER($B781),IF('INPUT | Operations'!$B786&lt;Booster_BurnTime,1,IF('INPUT | Operations'!$B785&lt;=Booster_BurnTime,(Booster_BurnTime-'INPUT | Operations'!$B785)/('INPUT | Operations'!$B786-'INPUT | Operations'!$B785),0))*'INPUT | Operations'!$E785*NumberOfBoosters*NumberOfOps*$E781,"")</f>
        <v/>
      </c>
      <c r="G781" s="34" t="str">
        <f t="shared" si="121"/>
        <v/>
      </c>
      <c r="H781" s="27" t="str">
        <f t="shared" si="122"/>
        <v/>
      </c>
      <c r="I781" s="27" t="str">
        <f t="shared" si="123"/>
        <v/>
      </c>
      <c r="J781" s="27" t="str">
        <f t="shared" si="124"/>
        <v/>
      </c>
      <c r="K781" s="27" t="str">
        <f t="shared" si="125"/>
        <v/>
      </c>
      <c r="L781" s="27" t="str">
        <f t="shared" si="126"/>
        <v/>
      </c>
      <c r="M781" s="32" t="str">
        <f t="shared" si="127"/>
        <v/>
      </c>
      <c r="N781" s="27" t="str">
        <f t="shared" si="119"/>
        <v/>
      </c>
      <c r="O781" s="27" t="str">
        <f t="shared" si="119"/>
        <v/>
      </c>
      <c r="P781" s="27" t="str">
        <f t="shared" si="119"/>
        <v/>
      </c>
      <c r="Q781" s="27" t="str">
        <f t="shared" si="119"/>
        <v/>
      </c>
      <c r="R781" s="27" t="str">
        <f t="shared" si="119"/>
        <v/>
      </c>
      <c r="S781" s="27" t="str">
        <f t="shared" si="119"/>
        <v/>
      </c>
      <c r="T781" s="32" t="str">
        <f t="shared" si="119"/>
        <v/>
      </c>
      <c r="U781" s="10"/>
    </row>
    <row r="782" spans="1:21" x14ac:dyDescent="0.25">
      <c r="A782" s="10"/>
      <c r="B782" s="4" t="str">
        <f>IF(ISBLANK('INPUT | Operations'!$B787),"",COUNT('INPUT | Operations'!$B$12:$B786))</f>
        <v/>
      </c>
      <c r="C782" s="27" t="str">
        <f>IF(ISNUMBER($B782),('INPUT | Operations'!$C786+'INPUT | Operations'!$C787)/2,"")</f>
        <v/>
      </c>
      <c r="D782" s="28" t="str">
        <f t="shared" si="120"/>
        <v/>
      </c>
      <c r="E782" s="26" t="str">
        <f>IF(ISNUMBER($B782),'INPUT | Operations'!$B787-'INPUT | Operations'!$B786,"")</f>
        <v/>
      </c>
      <c r="F782" s="32" t="str">
        <f>IF(ISNUMBER($B782),IF('INPUT | Operations'!$B787&lt;Booster_BurnTime,1,IF('INPUT | Operations'!$B786&lt;=Booster_BurnTime,(Booster_BurnTime-'INPUT | Operations'!$B786)/('INPUT | Operations'!$B787-'INPUT | Operations'!$B786),0))*'INPUT | Operations'!$E786*NumberOfBoosters*NumberOfOps*$E782,"")</f>
        <v/>
      </c>
      <c r="G782" s="34" t="str">
        <f t="shared" si="121"/>
        <v/>
      </c>
      <c r="H782" s="27" t="str">
        <f t="shared" si="122"/>
        <v/>
      </c>
      <c r="I782" s="27" t="str">
        <f t="shared" si="123"/>
        <v/>
      </c>
      <c r="J782" s="27" t="str">
        <f t="shared" si="124"/>
        <v/>
      </c>
      <c r="K782" s="27" t="str">
        <f t="shared" si="125"/>
        <v/>
      </c>
      <c r="L782" s="27" t="str">
        <f t="shared" si="126"/>
        <v/>
      </c>
      <c r="M782" s="32" t="str">
        <f t="shared" si="127"/>
        <v/>
      </c>
      <c r="N782" s="27" t="str">
        <f t="shared" si="119"/>
        <v/>
      </c>
      <c r="O782" s="27" t="str">
        <f t="shared" si="119"/>
        <v/>
      </c>
      <c r="P782" s="27" t="str">
        <f t="shared" si="119"/>
        <v/>
      </c>
      <c r="Q782" s="27" t="str">
        <f t="shared" si="119"/>
        <v/>
      </c>
      <c r="R782" s="27" t="str">
        <f t="shared" si="119"/>
        <v/>
      </c>
      <c r="S782" s="27" t="str">
        <f t="shared" si="119"/>
        <v/>
      </c>
      <c r="T782" s="32" t="str">
        <f t="shared" si="119"/>
        <v/>
      </c>
      <c r="U782" s="10"/>
    </row>
    <row r="783" spans="1:21" x14ac:dyDescent="0.25">
      <c r="A783" s="10"/>
      <c r="B783" s="4" t="str">
        <f>IF(ISBLANK('INPUT | Operations'!$B788),"",COUNT('INPUT | Operations'!$B$12:$B787))</f>
        <v/>
      </c>
      <c r="C783" s="27" t="str">
        <f>IF(ISNUMBER($B783),('INPUT | Operations'!$C787+'INPUT | Operations'!$C788)/2,"")</f>
        <v/>
      </c>
      <c r="D783" s="28" t="str">
        <f t="shared" si="120"/>
        <v/>
      </c>
      <c r="E783" s="26" t="str">
        <f>IF(ISNUMBER($B783),'INPUT | Operations'!$B788-'INPUT | Operations'!$B787,"")</f>
        <v/>
      </c>
      <c r="F783" s="32" t="str">
        <f>IF(ISNUMBER($B783),IF('INPUT | Operations'!$B788&lt;Booster_BurnTime,1,IF('INPUT | Operations'!$B787&lt;=Booster_BurnTime,(Booster_BurnTime-'INPUT | Operations'!$B787)/('INPUT | Operations'!$B788-'INPUT | Operations'!$B787),0))*'INPUT | Operations'!$E787*NumberOfBoosters*NumberOfOps*$E783,"")</f>
        <v/>
      </c>
      <c r="G783" s="34" t="str">
        <f t="shared" si="121"/>
        <v/>
      </c>
      <c r="H783" s="27" t="str">
        <f t="shared" si="122"/>
        <v/>
      </c>
      <c r="I783" s="27" t="str">
        <f t="shared" si="123"/>
        <v/>
      </c>
      <c r="J783" s="27" t="str">
        <f t="shared" si="124"/>
        <v/>
      </c>
      <c r="K783" s="27" t="str">
        <f t="shared" si="125"/>
        <v/>
      </c>
      <c r="L783" s="27" t="str">
        <f t="shared" si="126"/>
        <v/>
      </c>
      <c r="M783" s="32" t="str">
        <f t="shared" si="127"/>
        <v/>
      </c>
      <c r="N783" s="27" t="str">
        <f t="shared" si="119"/>
        <v/>
      </c>
      <c r="O783" s="27" t="str">
        <f t="shared" si="119"/>
        <v/>
      </c>
      <c r="P783" s="27" t="str">
        <f t="shared" si="119"/>
        <v/>
      </c>
      <c r="Q783" s="27" t="str">
        <f t="shared" si="119"/>
        <v/>
      </c>
      <c r="R783" s="27" t="str">
        <f t="shared" si="119"/>
        <v/>
      </c>
      <c r="S783" s="27" t="str">
        <f t="shared" si="119"/>
        <v/>
      </c>
      <c r="T783" s="32" t="str">
        <f t="shared" si="119"/>
        <v/>
      </c>
      <c r="U783" s="10"/>
    </row>
    <row r="784" spans="1:21" x14ac:dyDescent="0.25">
      <c r="A784" s="10"/>
      <c r="B784" s="4" t="str">
        <f>IF(ISBLANK('INPUT | Operations'!$B789),"",COUNT('INPUT | Operations'!$B$12:$B788))</f>
        <v/>
      </c>
      <c r="C784" s="27" t="str">
        <f>IF(ISNUMBER($B784),('INPUT | Operations'!$C788+'INPUT | Operations'!$C789)/2,"")</f>
        <v/>
      </c>
      <c r="D784" s="28" t="str">
        <f t="shared" si="120"/>
        <v/>
      </c>
      <c r="E784" s="26" t="str">
        <f>IF(ISNUMBER($B784),'INPUT | Operations'!$B789-'INPUT | Operations'!$B788,"")</f>
        <v/>
      </c>
      <c r="F784" s="32" t="str">
        <f>IF(ISNUMBER($B784),IF('INPUT | Operations'!$B789&lt;Booster_BurnTime,1,IF('INPUT | Operations'!$B788&lt;=Booster_BurnTime,(Booster_BurnTime-'INPUT | Operations'!$B788)/('INPUT | Operations'!$B789-'INPUT | Operations'!$B788),0))*'INPUT | Operations'!$E788*NumberOfBoosters*NumberOfOps*$E784,"")</f>
        <v/>
      </c>
      <c r="G784" s="34" t="str">
        <f t="shared" si="121"/>
        <v/>
      </c>
      <c r="H784" s="27" t="str">
        <f t="shared" si="122"/>
        <v/>
      </c>
      <c r="I784" s="27" t="str">
        <f t="shared" si="123"/>
        <v/>
      </c>
      <c r="J784" s="27" t="str">
        <f t="shared" si="124"/>
        <v/>
      </c>
      <c r="K784" s="27" t="str">
        <f t="shared" si="125"/>
        <v/>
      </c>
      <c r="L784" s="27" t="str">
        <f t="shared" si="126"/>
        <v/>
      </c>
      <c r="M784" s="32" t="str">
        <f t="shared" si="127"/>
        <v/>
      </c>
      <c r="N784" s="27" t="str">
        <f t="shared" si="119"/>
        <v/>
      </c>
      <c r="O784" s="27" t="str">
        <f t="shared" si="119"/>
        <v/>
      </c>
      <c r="P784" s="27" t="str">
        <f t="shared" si="119"/>
        <v/>
      </c>
      <c r="Q784" s="27" t="str">
        <f t="shared" si="119"/>
        <v/>
      </c>
      <c r="R784" s="27" t="str">
        <f t="shared" si="119"/>
        <v/>
      </c>
      <c r="S784" s="27" t="str">
        <f t="shared" si="119"/>
        <v/>
      </c>
      <c r="T784" s="32" t="str">
        <f t="shared" si="119"/>
        <v/>
      </c>
      <c r="U784" s="10"/>
    </row>
    <row r="785" spans="1:21" x14ac:dyDescent="0.25">
      <c r="A785" s="10"/>
      <c r="B785" s="4" t="str">
        <f>IF(ISBLANK('INPUT | Operations'!$B790),"",COUNT('INPUT | Operations'!$B$12:$B789))</f>
        <v/>
      </c>
      <c r="C785" s="27" t="str">
        <f>IF(ISNUMBER($B785),('INPUT | Operations'!$C789+'INPUT | Operations'!$C790)/2,"")</f>
        <v/>
      </c>
      <c r="D785" s="28" t="str">
        <f t="shared" si="120"/>
        <v/>
      </c>
      <c r="E785" s="26" t="str">
        <f>IF(ISNUMBER($B785),'INPUT | Operations'!$B790-'INPUT | Operations'!$B789,"")</f>
        <v/>
      </c>
      <c r="F785" s="32" t="str">
        <f>IF(ISNUMBER($B785),IF('INPUT | Operations'!$B790&lt;Booster_BurnTime,1,IF('INPUT | Operations'!$B789&lt;=Booster_BurnTime,(Booster_BurnTime-'INPUT | Operations'!$B789)/('INPUT | Operations'!$B790-'INPUT | Operations'!$B789),0))*'INPUT | Operations'!$E789*NumberOfBoosters*NumberOfOps*$E785,"")</f>
        <v/>
      </c>
      <c r="G785" s="34" t="str">
        <f t="shared" si="121"/>
        <v/>
      </c>
      <c r="H785" s="27" t="str">
        <f t="shared" si="122"/>
        <v/>
      </c>
      <c r="I785" s="27" t="str">
        <f t="shared" si="123"/>
        <v/>
      </c>
      <c r="J785" s="27" t="str">
        <f t="shared" si="124"/>
        <v/>
      </c>
      <c r="K785" s="27" t="str">
        <f t="shared" si="125"/>
        <v/>
      </c>
      <c r="L785" s="27" t="str">
        <f t="shared" si="126"/>
        <v/>
      </c>
      <c r="M785" s="32" t="str">
        <f t="shared" si="127"/>
        <v/>
      </c>
      <c r="N785" s="27" t="str">
        <f t="shared" si="119"/>
        <v/>
      </c>
      <c r="O785" s="27" t="str">
        <f t="shared" si="119"/>
        <v/>
      </c>
      <c r="P785" s="27" t="str">
        <f t="shared" si="119"/>
        <v/>
      </c>
      <c r="Q785" s="27" t="str">
        <f t="shared" si="119"/>
        <v/>
      </c>
      <c r="R785" s="27" t="str">
        <f t="shared" si="119"/>
        <v/>
      </c>
      <c r="S785" s="27" t="str">
        <f t="shared" si="119"/>
        <v/>
      </c>
      <c r="T785" s="32" t="str">
        <f t="shared" si="119"/>
        <v/>
      </c>
      <c r="U785" s="10"/>
    </row>
    <row r="786" spans="1:21" x14ac:dyDescent="0.25">
      <c r="A786" s="10"/>
      <c r="B786" s="4" t="str">
        <f>IF(ISBLANK('INPUT | Operations'!$B791),"",COUNT('INPUT | Operations'!$B$12:$B790))</f>
        <v/>
      </c>
      <c r="C786" s="27" t="str">
        <f>IF(ISNUMBER($B786),('INPUT | Operations'!$C790+'INPUT | Operations'!$C791)/2,"")</f>
        <v/>
      </c>
      <c r="D786" s="28" t="str">
        <f t="shared" si="120"/>
        <v/>
      </c>
      <c r="E786" s="26" t="str">
        <f>IF(ISNUMBER($B786),'INPUT | Operations'!$B791-'INPUT | Operations'!$B790,"")</f>
        <v/>
      </c>
      <c r="F786" s="32" t="str">
        <f>IF(ISNUMBER($B786),IF('INPUT | Operations'!$B791&lt;Booster_BurnTime,1,IF('INPUT | Operations'!$B790&lt;=Booster_BurnTime,(Booster_BurnTime-'INPUT | Operations'!$B790)/('INPUT | Operations'!$B791-'INPUT | Operations'!$B790),0))*'INPUT | Operations'!$E790*NumberOfBoosters*NumberOfOps*$E786,"")</f>
        <v/>
      </c>
      <c r="G786" s="34" t="str">
        <f t="shared" si="121"/>
        <v/>
      </c>
      <c r="H786" s="27" t="str">
        <f t="shared" si="122"/>
        <v/>
      </c>
      <c r="I786" s="27" t="str">
        <f t="shared" si="123"/>
        <v/>
      </c>
      <c r="J786" s="27" t="str">
        <f t="shared" si="124"/>
        <v/>
      </c>
      <c r="K786" s="27" t="str">
        <f t="shared" si="125"/>
        <v/>
      </c>
      <c r="L786" s="27" t="str">
        <f t="shared" si="126"/>
        <v/>
      </c>
      <c r="M786" s="32" t="str">
        <f t="shared" si="127"/>
        <v/>
      </c>
      <c r="N786" s="27" t="str">
        <f t="shared" si="119"/>
        <v/>
      </c>
      <c r="O786" s="27" t="str">
        <f t="shared" si="119"/>
        <v/>
      </c>
      <c r="P786" s="27" t="str">
        <f t="shared" si="119"/>
        <v/>
      </c>
      <c r="Q786" s="27" t="str">
        <f t="shared" si="119"/>
        <v/>
      </c>
      <c r="R786" s="27" t="str">
        <f t="shared" si="119"/>
        <v/>
      </c>
      <c r="S786" s="27" t="str">
        <f t="shared" si="119"/>
        <v/>
      </c>
      <c r="T786" s="32" t="str">
        <f t="shared" si="119"/>
        <v/>
      </c>
      <c r="U786" s="10"/>
    </row>
    <row r="787" spans="1:21" x14ac:dyDescent="0.25">
      <c r="A787" s="10"/>
      <c r="B787" s="4" t="str">
        <f>IF(ISBLANK('INPUT | Operations'!$B792),"",COUNT('INPUT | Operations'!$B$12:$B791))</f>
        <v/>
      </c>
      <c r="C787" s="27" t="str">
        <f>IF(ISNUMBER($B787),('INPUT | Operations'!$C791+'INPUT | Operations'!$C792)/2,"")</f>
        <v/>
      </c>
      <c r="D787" s="28" t="str">
        <f t="shared" si="120"/>
        <v/>
      </c>
      <c r="E787" s="26" t="str">
        <f>IF(ISNUMBER($B787),'INPUT | Operations'!$B792-'INPUT | Operations'!$B791,"")</f>
        <v/>
      </c>
      <c r="F787" s="32" t="str">
        <f>IF(ISNUMBER($B787),IF('INPUT | Operations'!$B792&lt;Booster_BurnTime,1,IF('INPUT | Operations'!$B791&lt;=Booster_BurnTime,(Booster_BurnTime-'INPUT | Operations'!$B791)/('INPUT | Operations'!$B792-'INPUT | Operations'!$B791),0))*'INPUT | Operations'!$E791*NumberOfBoosters*NumberOfOps*$E787,"")</f>
        <v/>
      </c>
      <c r="G787" s="34" t="str">
        <f t="shared" si="121"/>
        <v/>
      </c>
      <c r="H787" s="27" t="str">
        <f t="shared" si="122"/>
        <v/>
      </c>
      <c r="I787" s="27" t="str">
        <f t="shared" si="123"/>
        <v/>
      </c>
      <c r="J787" s="27" t="str">
        <f t="shared" si="124"/>
        <v/>
      </c>
      <c r="K787" s="27" t="str">
        <f t="shared" si="125"/>
        <v/>
      </c>
      <c r="L787" s="27" t="str">
        <f t="shared" si="126"/>
        <v/>
      </c>
      <c r="M787" s="32" t="str">
        <f t="shared" si="127"/>
        <v/>
      </c>
      <c r="N787" s="27" t="str">
        <f t="shared" si="119"/>
        <v/>
      </c>
      <c r="O787" s="27" t="str">
        <f t="shared" si="119"/>
        <v/>
      </c>
      <c r="P787" s="27" t="str">
        <f t="shared" si="119"/>
        <v/>
      </c>
      <c r="Q787" s="27" t="str">
        <f t="shared" si="119"/>
        <v/>
      </c>
      <c r="R787" s="27" t="str">
        <f t="shared" si="119"/>
        <v/>
      </c>
      <c r="S787" s="27" t="str">
        <f t="shared" si="119"/>
        <v/>
      </c>
      <c r="T787" s="32" t="str">
        <f t="shared" si="119"/>
        <v/>
      </c>
      <c r="U787" s="10"/>
    </row>
    <row r="788" spans="1:21" x14ac:dyDescent="0.25">
      <c r="A788" s="10"/>
      <c r="B788" s="4" t="str">
        <f>IF(ISBLANK('INPUT | Operations'!$B793),"",COUNT('INPUT | Operations'!$B$12:$B792))</f>
        <v/>
      </c>
      <c r="C788" s="27" t="str">
        <f>IF(ISNUMBER($B788),('INPUT | Operations'!$C792+'INPUT | Operations'!$C793)/2,"")</f>
        <v/>
      </c>
      <c r="D788" s="28" t="str">
        <f t="shared" si="120"/>
        <v/>
      </c>
      <c r="E788" s="26" t="str">
        <f>IF(ISNUMBER($B788),'INPUT | Operations'!$B793-'INPUT | Operations'!$B792,"")</f>
        <v/>
      </c>
      <c r="F788" s="32" t="str">
        <f>IF(ISNUMBER($B788),IF('INPUT | Operations'!$B793&lt;Booster_BurnTime,1,IF('INPUT | Operations'!$B792&lt;=Booster_BurnTime,(Booster_BurnTime-'INPUT | Operations'!$B792)/('INPUT | Operations'!$B793-'INPUT | Operations'!$B792),0))*'INPUT | Operations'!$E792*NumberOfBoosters*NumberOfOps*$E788,"")</f>
        <v/>
      </c>
      <c r="G788" s="34" t="str">
        <f t="shared" si="121"/>
        <v/>
      </c>
      <c r="H788" s="27" t="str">
        <f t="shared" si="122"/>
        <v/>
      </c>
      <c r="I788" s="27" t="str">
        <f t="shared" si="123"/>
        <v/>
      </c>
      <c r="J788" s="27" t="str">
        <f t="shared" si="124"/>
        <v/>
      </c>
      <c r="K788" s="27" t="str">
        <f t="shared" si="125"/>
        <v/>
      </c>
      <c r="L788" s="27" t="str">
        <f t="shared" si="126"/>
        <v/>
      </c>
      <c r="M788" s="32" t="str">
        <f t="shared" si="127"/>
        <v/>
      </c>
      <c r="N788" s="27" t="str">
        <f t="shared" si="119"/>
        <v/>
      </c>
      <c r="O788" s="27" t="str">
        <f t="shared" si="119"/>
        <v/>
      </c>
      <c r="P788" s="27" t="str">
        <f t="shared" si="119"/>
        <v/>
      </c>
      <c r="Q788" s="27" t="str">
        <f t="shared" si="119"/>
        <v/>
      </c>
      <c r="R788" s="27" t="str">
        <f t="shared" si="119"/>
        <v/>
      </c>
      <c r="S788" s="27" t="str">
        <f t="shared" si="119"/>
        <v/>
      </c>
      <c r="T788" s="32" t="str">
        <f t="shared" si="119"/>
        <v/>
      </c>
      <c r="U788" s="10"/>
    </row>
    <row r="789" spans="1:21" x14ac:dyDescent="0.25">
      <c r="A789" s="10"/>
      <c r="B789" s="4" t="str">
        <f>IF(ISBLANK('INPUT | Operations'!$B794),"",COUNT('INPUT | Operations'!$B$12:$B793))</f>
        <v/>
      </c>
      <c r="C789" s="27" t="str">
        <f>IF(ISNUMBER($B789),('INPUT | Operations'!$C793+'INPUT | Operations'!$C794)/2,"")</f>
        <v/>
      </c>
      <c r="D789" s="28" t="str">
        <f t="shared" si="120"/>
        <v/>
      </c>
      <c r="E789" s="26" t="str">
        <f>IF(ISNUMBER($B789),'INPUT | Operations'!$B794-'INPUT | Operations'!$B793,"")</f>
        <v/>
      </c>
      <c r="F789" s="32" t="str">
        <f>IF(ISNUMBER($B789),IF('INPUT | Operations'!$B794&lt;Booster_BurnTime,1,IF('INPUT | Operations'!$B793&lt;=Booster_BurnTime,(Booster_BurnTime-'INPUT | Operations'!$B793)/('INPUT | Operations'!$B794-'INPUT | Operations'!$B793),0))*'INPUT | Operations'!$E793*NumberOfBoosters*NumberOfOps*$E789,"")</f>
        <v/>
      </c>
      <c r="G789" s="34" t="str">
        <f t="shared" si="121"/>
        <v/>
      </c>
      <c r="H789" s="27" t="str">
        <f t="shared" si="122"/>
        <v/>
      </c>
      <c r="I789" s="27" t="str">
        <f t="shared" si="123"/>
        <v/>
      </c>
      <c r="J789" s="27" t="str">
        <f t="shared" si="124"/>
        <v/>
      </c>
      <c r="K789" s="27" t="str">
        <f t="shared" si="125"/>
        <v/>
      </c>
      <c r="L789" s="27" t="str">
        <f t="shared" si="126"/>
        <v/>
      </c>
      <c r="M789" s="32" t="str">
        <f t="shared" si="127"/>
        <v/>
      </c>
      <c r="N789" s="27" t="str">
        <f t="shared" si="119"/>
        <v/>
      </c>
      <c r="O789" s="27" t="str">
        <f t="shared" si="119"/>
        <v/>
      </c>
      <c r="P789" s="27" t="str">
        <f t="shared" si="119"/>
        <v/>
      </c>
      <c r="Q789" s="27" t="str">
        <f t="shared" si="119"/>
        <v/>
      </c>
      <c r="R789" s="27" t="str">
        <f t="shared" si="119"/>
        <v/>
      </c>
      <c r="S789" s="27" t="str">
        <f t="shared" si="119"/>
        <v/>
      </c>
      <c r="T789" s="32" t="str">
        <f t="shared" si="119"/>
        <v/>
      </c>
      <c r="U789" s="10"/>
    </row>
    <row r="790" spans="1:21" x14ac:dyDescent="0.25">
      <c r="A790" s="10"/>
      <c r="B790" s="4" t="str">
        <f>IF(ISBLANK('INPUT | Operations'!$B795),"",COUNT('INPUT | Operations'!$B$12:$B794))</f>
        <v/>
      </c>
      <c r="C790" s="27" t="str">
        <f>IF(ISNUMBER($B790),('INPUT | Operations'!$C794+'INPUT | Operations'!$C795)/2,"")</f>
        <v/>
      </c>
      <c r="D790" s="28" t="str">
        <f t="shared" si="120"/>
        <v/>
      </c>
      <c r="E790" s="26" t="str">
        <f>IF(ISNUMBER($B790),'INPUT | Operations'!$B795-'INPUT | Operations'!$B794,"")</f>
        <v/>
      </c>
      <c r="F790" s="32" t="str">
        <f>IF(ISNUMBER($B790),IF('INPUT | Operations'!$B795&lt;Booster_BurnTime,1,IF('INPUT | Operations'!$B794&lt;=Booster_BurnTime,(Booster_BurnTime-'INPUT | Operations'!$B794)/('INPUT | Operations'!$B795-'INPUT | Operations'!$B794),0))*'INPUT | Operations'!$E794*NumberOfBoosters*NumberOfOps*$E790,"")</f>
        <v/>
      </c>
      <c r="G790" s="34" t="str">
        <f t="shared" si="121"/>
        <v/>
      </c>
      <c r="H790" s="27" t="str">
        <f t="shared" si="122"/>
        <v/>
      </c>
      <c r="I790" s="27" t="str">
        <f t="shared" si="123"/>
        <v/>
      </c>
      <c r="J790" s="27" t="str">
        <f t="shared" si="124"/>
        <v/>
      </c>
      <c r="K790" s="27" t="str">
        <f t="shared" si="125"/>
        <v/>
      </c>
      <c r="L790" s="27" t="str">
        <f t="shared" si="126"/>
        <v/>
      </c>
      <c r="M790" s="32" t="str">
        <f t="shared" si="127"/>
        <v/>
      </c>
      <c r="N790" s="27" t="str">
        <f t="shared" si="119"/>
        <v/>
      </c>
      <c r="O790" s="27" t="str">
        <f t="shared" si="119"/>
        <v/>
      </c>
      <c r="P790" s="27" t="str">
        <f t="shared" si="119"/>
        <v/>
      </c>
      <c r="Q790" s="27" t="str">
        <f t="shared" si="119"/>
        <v/>
      </c>
      <c r="R790" s="27" t="str">
        <f t="shared" si="119"/>
        <v/>
      </c>
      <c r="S790" s="27" t="str">
        <f t="shared" si="119"/>
        <v/>
      </c>
      <c r="T790" s="32" t="str">
        <f t="shared" si="119"/>
        <v/>
      </c>
      <c r="U790" s="10"/>
    </row>
    <row r="791" spans="1:21" x14ac:dyDescent="0.25">
      <c r="A791" s="10"/>
      <c r="B791" s="4" t="str">
        <f>IF(ISBLANK('INPUT | Operations'!$B796),"",COUNT('INPUT | Operations'!$B$12:$B795))</f>
        <v/>
      </c>
      <c r="C791" s="27" t="str">
        <f>IF(ISNUMBER($B791),('INPUT | Operations'!$C795+'INPUT | Operations'!$C796)/2,"")</f>
        <v/>
      </c>
      <c r="D791" s="28" t="str">
        <f t="shared" si="120"/>
        <v/>
      </c>
      <c r="E791" s="26" t="str">
        <f>IF(ISNUMBER($B791),'INPUT | Operations'!$B796-'INPUT | Operations'!$B795,"")</f>
        <v/>
      </c>
      <c r="F791" s="32" t="str">
        <f>IF(ISNUMBER($B791),IF('INPUT | Operations'!$B796&lt;Booster_BurnTime,1,IF('INPUT | Operations'!$B795&lt;=Booster_BurnTime,(Booster_BurnTime-'INPUT | Operations'!$B795)/('INPUT | Operations'!$B796-'INPUT | Operations'!$B795),0))*'INPUT | Operations'!$E795*NumberOfBoosters*NumberOfOps*$E791,"")</f>
        <v/>
      </c>
      <c r="G791" s="34" t="str">
        <f t="shared" si="121"/>
        <v/>
      </c>
      <c r="H791" s="27" t="str">
        <f t="shared" si="122"/>
        <v/>
      </c>
      <c r="I791" s="27" t="str">
        <f t="shared" si="123"/>
        <v/>
      </c>
      <c r="J791" s="27" t="str">
        <f t="shared" si="124"/>
        <v/>
      </c>
      <c r="K791" s="27" t="str">
        <f t="shared" si="125"/>
        <v/>
      </c>
      <c r="L791" s="27" t="str">
        <f t="shared" si="126"/>
        <v/>
      </c>
      <c r="M791" s="32" t="str">
        <f t="shared" si="127"/>
        <v/>
      </c>
      <c r="N791" s="27" t="str">
        <f t="shared" si="119"/>
        <v/>
      </c>
      <c r="O791" s="27" t="str">
        <f t="shared" si="119"/>
        <v/>
      </c>
      <c r="P791" s="27" t="str">
        <f t="shared" si="119"/>
        <v/>
      </c>
      <c r="Q791" s="27" t="str">
        <f t="shared" si="119"/>
        <v/>
      </c>
      <c r="R791" s="27" t="str">
        <f t="shared" si="119"/>
        <v/>
      </c>
      <c r="S791" s="27" t="str">
        <f t="shared" si="119"/>
        <v/>
      </c>
      <c r="T791" s="32" t="str">
        <f t="shared" si="119"/>
        <v/>
      </c>
      <c r="U791" s="10"/>
    </row>
    <row r="792" spans="1:21" x14ac:dyDescent="0.25">
      <c r="A792" s="10"/>
      <c r="B792" s="4" t="str">
        <f>IF(ISBLANK('INPUT | Operations'!$B797),"",COUNT('INPUT | Operations'!$B$12:$B796))</f>
        <v/>
      </c>
      <c r="C792" s="27" t="str">
        <f>IF(ISNUMBER($B792),('INPUT | Operations'!$C796+'INPUT | Operations'!$C797)/2,"")</f>
        <v/>
      </c>
      <c r="D792" s="28" t="str">
        <f t="shared" si="120"/>
        <v/>
      </c>
      <c r="E792" s="26" t="str">
        <f>IF(ISNUMBER($B792),'INPUT | Operations'!$B797-'INPUT | Operations'!$B796,"")</f>
        <v/>
      </c>
      <c r="F792" s="32" t="str">
        <f>IF(ISNUMBER($B792),IF('INPUT | Operations'!$B797&lt;Booster_BurnTime,1,IF('INPUT | Operations'!$B796&lt;=Booster_BurnTime,(Booster_BurnTime-'INPUT | Operations'!$B796)/('INPUT | Operations'!$B797-'INPUT | Operations'!$B796),0))*'INPUT | Operations'!$E796*NumberOfBoosters*NumberOfOps*$E792,"")</f>
        <v/>
      </c>
      <c r="G792" s="34" t="str">
        <f t="shared" si="121"/>
        <v/>
      </c>
      <c r="H792" s="27" t="str">
        <f t="shared" si="122"/>
        <v/>
      </c>
      <c r="I792" s="27" t="str">
        <f t="shared" si="123"/>
        <v/>
      </c>
      <c r="J792" s="27" t="str">
        <f t="shared" si="124"/>
        <v/>
      </c>
      <c r="K792" s="27" t="str">
        <f t="shared" si="125"/>
        <v/>
      </c>
      <c r="L792" s="27" t="str">
        <f t="shared" si="126"/>
        <v/>
      </c>
      <c r="M792" s="32" t="str">
        <f t="shared" si="127"/>
        <v/>
      </c>
      <c r="N792" s="27" t="str">
        <f t="shared" si="119"/>
        <v/>
      </c>
      <c r="O792" s="27" t="str">
        <f t="shared" si="119"/>
        <v/>
      </c>
      <c r="P792" s="27" t="str">
        <f t="shared" si="119"/>
        <v/>
      </c>
      <c r="Q792" s="27" t="str">
        <f t="shared" si="119"/>
        <v/>
      </c>
      <c r="R792" s="27" t="str">
        <f t="shared" si="119"/>
        <v/>
      </c>
      <c r="S792" s="27" t="str">
        <f t="shared" si="119"/>
        <v/>
      </c>
      <c r="T792" s="32" t="str">
        <f t="shared" si="119"/>
        <v/>
      </c>
      <c r="U792" s="10"/>
    </row>
    <row r="793" spans="1:21" x14ac:dyDescent="0.25">
      <c r="A793" s="10"/>
      <c r="B793" s="4" t="str">
        <f>IF(ISBLANK('INPUT | Operations'!$B798),"",COUNT('INPUT | Operations'!$B$12:$B797))</f>
        <v/>
      </c>
      <c r="C793" s="27" t="str">
        <f>IF(ISNUMBER($B793),('INPUT | Operations'!$C797+'INPUT | Operations'!$C798)/2,"")</f>
        <v/>
      </c>
      <c r="D793" s="28" t="str">
        <f t="shared" si="120"/>
        <v/>
      </c>
      <c r="E793" s="26" t="str">
        <f>IF(ISNUMBER($B793),'INPUT | Operations'!$B798-'INPUT | Operations'!$B797,"")</f>
        <v/>
      </c>
      <c r="F793" s="32" t="str">
        <f>IF(ISNUMBER($B793),IF('INPUT | Operations'!$B798&lt;Booster_BurnTime,1,IF('INPUT | Operations'!$B797&lt;=Booster_BurnTime,(Booster_BurnTime-'INPUT | Operations'!$B797)/('INPUT | Operations'!$B798-'INPUT | Operations'!$B797),0))*'INPUT | Operations'!$E797*NumberOfBoosters*NumberOfOps*$E793,"")</f>
        <v/>
      </c>
      <c r="G793" s="34" t="str">
        <f t="shared" si="121"/>
        <v/>
      </c>
      <c r="H793" s="27" t="str">
        <f t="shared" si="122"/>
        <v/>
      </c>
      <c r="I793" s="27" t="str">
        <f t="shared" si="123"/>
        <v/>
      </c>
      <c r="J793" s="27" t="str">
        <f t="shared" si="124"/>
        <v/>
      </c>
      <c r="K793" s="27" t="str">
        <f t="shared" si="125"/>
        <v/>
      </c>
      <c r="L793" s="27" t="str">
        <f t="shared" si="126"/>
        <v/>
      </c>
      <c r="M793" s="32" t="str">
        <f t="shared" si="127"/>
        <v/>
      </c>
      <c r="N793" s="27" t="str">
        <f t="shared" si="119"/>
        <v/>
      </c>
      <c r="O793" s="27" t="str">
        <f t="shared" si="119"/>
        <v/>
      </c>
      <c r="P793" s="27" t="str">
        <f t="shared" si="119"/>
        <v/>
      </c>
      <c r="Q793" s="27" t="str">
        <f t="shared" si="119"/>
        <v/>
      </c>
      <c r="R793" s="27" t="str">
        <f t="shared" si="119"/>
        <v/>
      </c>
      <c r="S793" s="27" t="str">
        <f t="shared" si="119"/>
        <v/>
      </c>
      <c r="T793" s="32" t="str">
        <f t="shared" si="119"/>
        <v/>
      </c>
      <c r="U793" s="10"/>
    </row>
    <row r="794" spans="1:21" x14ac:dyDescent="0.25">
      <c r="A794" s="10"/>
      <c r="B794" s="4" t="str">
        <f>IF(ISBLANK('INPUT | Operations'!$B799),"",COUNT('INPUT | Operations'!$B$12:$B798))</f>
        <v/>
      </c>
      <c r="C794" s="27" t="str">
        <f>IF(ISNUMBER($B794),('INPUT | Operations'!$C798+'INPUT | Operations'!$C799)/2,"")</f>
        <v/>
      </c>
      <c r="D794" s="28" t="str">
        <f t="shared" si="120"/>
        <v/>
      </c>
      <c r="E794" s="26" t="str">
        <f>IF(ISNUMBER($B794),'INPUT | Operations'!$B799-'INPUT | Operations'!$B798,"")</f>
        <v/>
      </c>
      <c r="F794" s="32" t="str">
        <f>IF(ISNUMBER($B794),IF('INPUT | Operations'!$B799&lt;Booster_BurnTime,1,IF('INPUT | Operations'!$B798&lt;=Booster_BurnTime,(Booster_BurnTime-'INPUT | Operations'!$B798)/('INPUT | Operations'!$B799-'INPUT | Operations'!$B798),0))*'INPUT | Operations'!$E798*NumberOfBoosters*NumberOfOps*$E794,"")</f>
        <v/>
      </c>
      <c r="G794" s="34" t="str">
        <f t="shared" si="121"/>
        <v/>
      </c>
      <c r="H794" s="27" t="str">
        <f t="shared" si="122"/>
        <v/>
      </c>
      <c r="I794" s="27" t="str">
        <f t="shared" si="123"/>
        <v/>
      </c>
      <c r="J794" s="27" t="str">
        <f t="shared" si="124"/>
        <v/>
      </c>
      <c r="K794" s="27" t="str">
        <f t="shared" si="125"/>
        <v/>
      </c>
      <c r="L794" s="27" t="str">
        <f t="shared" si="126"/>
        <v/>
      </c>
      <c r="M794" s="32" t="str">
        <f t="shared" si="127"/>
        <v/>
      </c>
      <c r="N794" s="27" t="str">
        <f t="shared" si="119"/>
        <v/>
      </c>
      <c r="O794" s="27" t="str">
        <f t="shared" si="119"/>
        <v/>
      </c>
      <c r="P794" s="27" t="str">
        <f t="shared" si="119"/>
        <v/>
      </c>
      <c r="Q794" s="27" t="str">
        <f t="shared" si="119"/>
        <v/>
      </c>
      <c r="R794" s="27" t="str">
        <f t="shared" si="119"/>
        <v/>
      </c>
      <c r="S794" s="27" t="str">
        <f t="shared" si="119"/>
        <v/>
      </c>
      <c r="T794" s="32" t="str">
        <f t="shared" si="119"/>
        <v/>
      </c>
      <c r="U794" s="10"/>
    </row>
    <row r="795" spans="1:21" x14ac:dyDescent="0.25">
      <c r="A795" s="10"/>
      <c r="B795" s="4" t="str">
        <f>IF(ISBLANK('INPUT | Operations'!$B800),"",COUNT('INPUT | Operations'!$B$12:$B799))</f>
        <v/>
      </c>
      <c r="C795" s="27" t="str">
        <f>IF(ISNUMBER($B795),('INPUT | Operations'!$C799+'INPUT | Operations'!$C800)/2,"")</f>
        <v/>
      </c>
      <c r="D795" s="28" t="str">
        <f t="shared" si="120"/>
        <v/>
      </c>
      <c r="E795" s="26" t="str">
        <f>IF(ISNUMBER($B795),'INPUT | Operations'!$B800-'INPUT | Operations'!$B799,"")</f>
        <v/>
      </c>
      <c r="F795" s="32" t="str">
        <f>IF(ISNUMBER($B795),IF('INPUT | Operations'!$B800&lt;Booster_BurnTime,1,IF('INPUT | Operations'!$B799&lt;=Booster_BurnTime,(Booster_BurnTime-'INPUT | Operations'!$B799)/('INPUT | Operations'!$B800-'INPUT | Operations'!$B799),0))*'INPUT | Operations'!$E799*NumberOfBoosters*NumberOfOps*$E795,"")</f>
        <v/>
      </c>
      <c r="G795" s="34" t="str">
        <f t="shared" si="121"/>
        <v/>
      </c>
      <c r="H795" s="27" t="str">
        <f t="shared" si="122"/>
        <v/>
      </c>
      <c r="I795" s="27" t="str">
        <f t="shared" si="123"/>
        <v/>
      </c>
      <c r="J795" s="27" t="str">
        <f t="shared" si="124"/>
        <v/>
      </c>
      <c r="K795" s="27" t="str">
        <f t="shared" si="125"/>
        <v/>
      </c>
      <c r="L795" s="27" t="str">
        <f t="shared" si="126"/>
        <v/>
      </c>
      <c r="M795" s="32" t="str">
        <f t="shared" si="127"/>
        <v/>
      </c>
      <c r="N795" s="27" t="str">
        <f t="shared" si="119"/>
        <v/>
      </c>
      <c r="O795" s="27" t="str">
        <f t="shared" si="119"/>
        <v/>
      </c>
      <c r="P795" s="27" t="str">
        <f t="shared" si="119"/>
        <v/>
      </c>
      <c r="Q795" s="27" t="str">
        <f t="shared" si="119"/>
        <v/>
      </c>
      <c r="R795" s="27" t="str">
        <f t="shared" si="119"/>
        <v/>
      </c>
      <c r="S795" s="27" t="str">
        <f t="shared" si="119"/>
        <v/>
      </c>
      <c r="T795" s="32" t="str">
        <f t="shared" si="119"/>
        <v/>
      </c>
      <c r="U795" s="10"/>
    </row>
    <row r="796" spans="1:21" x14ac:dyDescent="0.25">
      <c r="A796" s="10"/>
      <c r="B796" s="4" t="str">
        <f>IF(ISBLANK('INPUT | Operations'!$B801),"",COUNT('INPUT | Operations'!$B$12:$B800))</f>
        <v/>
      </c>
      <c r="C796" s="27" t="str">
        <f>IF(ISNUMBER($B796),('INPUT | Operations'!$C800+'INPUT | Operations'!$C801)/2,"")</f>
        <v/>
      </c>
      <c r="D796" s="28" t="str">
        <f t="shared" si="120"/>
        <v/>
      </c>
      <c r="E796" s="26" t="str">
        <f>IF(ISNUMBER($B796),'INPUT | Operations'!$B801-'INPUT | Operations'!$B800,"")</f>
        <v/>
      </c>
      <c r="F796" s="32" t="str">
        <f>IF(ISNUMBER($B796),IF('INPUT | Operations'!$B801&lt;Booster_BurnTime,1,IF('INPUT | Operations'!$B800&lt;=Booster_BurnTime,(Booster_BurnTime-'INPUT | Operations'!$B800)/('INPUT | Operations'!$B801-'INPUT | Operations'!$B800),0))*'INPUT | Operations'!$E800*NumberOfBoosters*NumberOfOps*$E796,"")</f>
        <v/>
      </c>
      <c r="G796" s="34" t="str">
        <f t="shared" si="121"/>
        <v/>
      </c>
      <c r="H796" s="27" t="str">
        <f t="shared" si="122"/>
        <v/>
      </c>
      <c r="I796" s="27" t="str">
        <f t="shared" si="123"/>
        <v/>
      </c>
      <c r="J796" s="27" t="str">
        <f t="shared" si="124"/>
        <v/>
      </c>
      <c r="K796" s="27" t="str">
        <f t="shared" si="125"/>
        <v/>
      </c>
      <c r="L796" s="27" t="str">
        <f t="shared" si="126"/>
        <v/>
      </c>
      <c r="M796" s="32" t="str">
        <f t="shared" si="127"/>
        <v/>
      </c>
      <c r="N796" s="27" t="str">
        <f t="shared" si="119"/>
        <v/>
      </c>
      <c r="O796" s="27" t="str">
        <f t="shared" si="119"/>
        <v/>
      </c>
      <c r="P796" s="27" t="str">
        <f t="shared" si="119"/>
        <v/>
      </c>
      <c r="Q796" s="27" t="str">
        <f t="shared" si="119"/>
        <v/>
      </c>
      <c r="R796" s="27" t="str">
        <f t="shared" si="119"/>
        <v/>
      </c>
      <c r="S796" s="27" t="str">
        <f t="shared" si="119"/>
        <v/>
      </c>
      <c r="T796" s="32" t="str">
        <f t="shared" si="119"/>
        <v/>
      </c>
      <c r="U796" s="10"/>
    </row>
    <row r="797" spans="1:21" x14ac:dyDescent="0.25">
      <c r="A797" s="10"/>
      <c r="B797" s="4" t="str">
        <f>IF(ISBLANK('INPUT | Operations'!$B802),"",COUNT('INPUT | Operations'!$B$12:$B801))</f>
        <v/>
      </c>
      <c r="C797" s="27" t="str">
        <f>IF(ISNUMBER($B797),('INPUT | Operations'!$C801+'INPUT | Operations'!$C802)/2,"")</f>
        <v/>
      </c>
      <c r="D797" s="28" t="str">
        <f t="shared" si="120"/>
        <v/>
      </c>
      <c r="E797" s="26" t="str">
        <f>IF(ISNUMBER($B797),'INPUT | Operations'!$B802-'INPUT | Operations'!$B801,"")</f>
        <v/>
      </c>
      <c r="F797" s="32" t="str">
        <f>IF(ISNUMBER($B797),IF('INPUT | Operations'!$B802&lt;Booster_BurnTime,1,IF('INPUT | Operations'!$B801&lt;=Booster_BurnTime,(Booster_BurnTime-'INPUT | Operations'!$B801)/('INPUT | Operations'!$B802-'INPUT | Operations'!$B801),0))*'INPUT | Operations'!$E801*NumberOfBoosters*NumberOfOps*$E797,"")</f>
        <v/>
      </c>
      <c r="G797" s="34" t="str">
        <f t="shared" si="121"/>
        <v/>
      </c>
      <c r="H797" s="27" t="str">
        <f t="shared" si="122"/>
        <v/>
      </c>
      <c r="I797" s="27" t="str">
        <f t="shared" si="123"/>
        <v/>
      </c>
      <c r="J797" s="27" t="str">
        <f t="shared" si="124"/>
        <v/>
      </c>
      <c r="K797" s="27" t="str">
        <f t="shared" si="125"/>
        <v/>
      </c>
      <c r="L797" s="27" t="str">
        <f t="shared" si="126"/>
        <v/>
      </c>
      <c r="M797" s="32" t="str">
        <f t="shared" si="127"/>
        <v/>
      </c>
      <c r="N797" s="27" t="str">
        <f t="shared" si="119"/>
        <v/>
      </c>
      <c r="O797" s="27" t="str">
        <f t="shared" si="119"/>
        <v/>
      </c>
      <c r="P797" s="27" t="str">
        <f t="shared" si="119"/>
        <v/>
      </c>
      <c r="Q797" s="27" t="str">
        <f t="shared" si="119"/>
        <v/>
      </c>
      <c r="R797" s="27" t="str">
        <f t="shared" si="119"/>
        <v/>
      </c>
      <c r="S797" s="27" t="str">
        <f t="shared" si="119"/>
        <v/>
      </c>
      <c r="T797" s="32" t="str">
        <f t="shared" si="119"/>
        <v/>
      </c>
      <c r="U797" s="10"/>
    </row>
    <row r="798" spans="1:21" x14ac:dyDescent="0.25">
      <c r="A798" s="10"/>
      <c r="B798" s="4" t="str">
        <f>IF(ISBLANK('INPUT | Operations'!$B803),"",COUNT('INPUT | Operations'!$B$12:$B802))</f>
        <v/>
      </c>
      <c r="C798" s="27" t="str">
        <f>IF(ISNUMBER($B798),('INPUT | Operations'!$C802+'INPUT | Operations'!$C803)/2,"")</f>
        <v/>
      </c>
      <c r="D798" s="28" t="str">
        <f t="shared" si="120"/>
        <v/>
      </c>
      <c r="E798" s="26" t="str">
        <f>IF(ISNUMBER($B798),'INPUT | Operations'!$B803-'INPUT | Operations'!$B802,"")</f>
        <v/>
      </c>
      <c r="F798" s="32" t="str">
        <f>IF(ISNUMBER($B798),IF('INPUT | Operations'!$B803&lt;Booster_BurnTime,1,IF('INPUT | Operations'!$B802&lt;=Booster_BurnTime,(Booster_BurnTime-'INPUT | Operations'!$B802)/('INPUT | Operations'!$B803-'INPUT | Operations'!$B802),0))*'INPUT | Operations'!$E802*NumberOfBoosters*NumberOfOps*$E798,"")</f>
        <v/>
      </c>
      <c r="G798" s="34" t="str">
        <f t="shared" si="121"/>
        <v/>
      </c>
      <c r="H798" s="27" t="str">
        <f t="shared" si="122"/>
        <v/>
      </c>
      <c r="I798" s="27" t="str">
        <f t="shared" si="123"/>
        <v/>
      </c>
      <c r="J798" s="27" t="str">
        <f t="shared" si="124"/>
        <v/>
      </c>
      <c r="K798" s="27" t="str">
        <f t="shared" si="125"/>
        <v/>
      </c>
      <c r="L798" s="27" t="str">
        <f t="shared" si="126"/>
        <v/>
      </c>
      <c r="M798" s="32" t="str">
        <f t="shared" si="127"/>
        <v/>
      </c>
      <c r="N798" s="27" t="str">
        <f t="shared" si="119"/>
        <v/>
      </c>
      <c r="O798" s="27" t="str">
        <f t="shared" si="119"/>
        <v/>
      </c>
      <c r="P798" s="27" t="str">
        <f t="shared" si="119"/>
        <v/>
      </c>
      <c r="Q798" s="27" t="str">
        <f t="shared" si="119"/>
        <v/>
      </c>
      <c r="R798" s="27" t="str">
        <f t="shared" si="119"/>
        <v/>
      </c>
      <c r="S798" s="27" t="str">
        <f t="shared" si="119"/>
        <v/>
      </c>
      <c r="T798" s="32" t="str">
        <f t="shared" si="119"/>
        <v/>
      </c>
      <c r="U798" s="10"/>
    </row>
    <row r="799" spans="1:21" x14ac:dyDescent="0.25">
      <c r="A799" s="10"/>
      <c r="B799" s="4" t="str">
        <f>IF(ISBLANK('INPUT | Operations'!$B804),"",COUNT('INPUT | Operations'!$B$12:$B803))</f>
        <v/>
      </c>
      <c r="C799" s="27" t="str">
        <f>IF(ISNUMBER($B799),('INPUT | Operations'!$C803+'INPUT | Operations'!$C804)/2,"")</f>
        <v/>
      </c>
      <c r="D799" s="28" t="str">
        <f t="shared" si="120"/>
        <v/>
      </c>
      <c r="E799" s="26" t="str">
        <f>IF(ISNUMBER($B799),'INPUT | Operations'!$B804-'INPUT | Operations'!$B803,"")</f>
        <v/>
      </c>
      <c r="F799" s="32" t="str">
        <f>IF(ISNUMBER($B799),IF('INPUT | Operations'!$B804&lt;Booster_BurnTime,1,IF('INPUT | Operations'!$B803&lt;=Booster_BurnTime,(Booster_BurnTime-'INPUT | Operations'!$B803)/('INPUT | Operations'!$B804-'INPUT | Operations'!$B803),0))*'INPUT | Operations'!$E803*NumberOfBoosters*NumberOfOps*$E799,"")</f>
        <v/>
      </c>
      <c r="G799" s="34" t="str">
        <f t="shared" si="121"/>
        <v/>
      </c>
      <c r="H799" s="27" t="str">
        <f t="shared" si="122"/>
        <v/>
      </c>
      <c r="I799" s="27" t="str">
        <f t="shared" si="123"/>
        <v/>
      </c>
      <c r="J799" s="27" t="str">
        <f t="shared" si="124"/>
        <v/>
      </c>
      <c r="K799" s="27" t="str">
        <f t="shared" si="125"/>
        <v/>
      </c>
      <c r="L799" s="27" t="str">
        <f t="shared" si="126"/>
        <v/>
      </c>
      <c r="M799" s="32" t="str">
        <f t="shared" si="127"/>
        <v/>
      </c>
      <c r="N799" s="27" t="str">
        <f t="shared" si="119"/>
        <v/>
      </c>
      <c r="O799" s="27" t="str">
        <f t="shared" si="119"/>
        <v/>
      </c>
      <c r="P799" s="27" t="str">
        <f t="shared" si="119"/>
        <v/>
      </c>
      <c r="Q799" s="27" t="str">
        <f t="shared" si="119"/>
        <v/>
      </c>
      <c r="R799" s="27" t="str">
        <f t="shared" si="119"/>
        <v/>
      </c>
      <c r="S799" s="27" t="str">
        <f t="shared" si="119"/>
        <v/>
      </c>
      <c r="T799" s="32" t="str">
        <f t="shared" si="119"/>
        <v/>
      </c>
      <c r="U799" s="10"/>
    </row>
    <row r="800" spans="1:21" x14ac:dyDescent="0.25">
      <c r="A800" s="10"/>
      <c r="B800" s="4" t="str">
        <f>IF(ISBLANK('INPUT | Operations'!$B805),"",COUNT('INPUT | Operations'!$B$12:$B804))</f>
        <v/>
      </c>
      <c r="C800" s="27" t="str">
        <f>IF(ISNUMBER($B800),('INPUT | Operations'!$C804+'INPUT | Operations'!$C805)/2,"")</f>
        <v/>
      </c>
      <c r="D800" s="28" t="str">
        <f t="shared" si="120"/>
        <v/>
      </c>
      <c r="E800" s="26" t="str">
        <f>IF(ISNUMBER($B800),'INPUT | Operations'!$B805-'INPUT | Operations'!$B804,"")</f>
        <v/>
      </c>
      <c r="F800" s="32" t="str">
        <f>IF(ISNUMBER($B800),IF('INPUT | Operations'!$B805&lt;Booster_BurnTime,1,IF('INPUT | Operations'!$B804&lt;=Booster_BurnTime,(Booster_BurnTime-'INPUT | Operations'!$B804)/('INPUT | Operations'!$B805-'INPUT | Operations'!$B804),0))*'INPUT | Operations'!$E804*NumberOfBoosters*NumberOfOps*$E800,"")</f>
        <v/>
      </c>
      <c r="G800" s="34" t="str">
        <f t="shared" si="121"/>
        <v/>
      </c>
      <c r="H800" s="27" t="str">
        <f t="shared" si="122"/>
        <v/>
      </c>
      <c r="I800" s="27" t="str">
        <f t="shared" si="123"/>
        <v/>
      </c>
      <c r="J800" s="27" t="str">
        <f t="shared" si="124"/>
        <v/>
      </c>
      <c r="K800" s="27" t="str">
        <f t="shared" si="125"/>
        <v/>
      </c>
      <c r="L800" s="27" t="str">
        <f t="shared" si="126"/>
        <v/>
      </c>
      <c r="M800" s="32" t="str">
        <f t="shared" si="127"/>
        <v/>
      </c>
      <c r="N800" s="27" t="str">
        <f t="shared" si="119"/>
        <v/>
      </c>
      <c r="O800" s="27" t="str">
        <f t="shared" si="119"/>
        <v/>
      </c>
      <c r="P800" s="27" t="str">
        <f t="shared" si="119"/>
        <v/>
      </c>
      <c r="Q800" s="27" t="str">
        <f t="shared" si="119"/>
        <v/>
      </c>
      <c r="R800" s="27" t="str">
        <f t="shared" si="119"/>
        <v/>
      </c>
      <c r="S800" s="27" t="str">
        <f t="shared" si="119"/>
        <v/>
      </c>
      <c r="T800" s="32" t="str">
        <f t="shared" si="119"/>
        <v/>
      </c>
      <c r="U800" s="10"/>
    </row>
    <row r="801" spans="1:21" x14ac:dyDescent="0.25">
      <c r="A801" s="10"/>
      <c r="B801" s="4" t="str">
        <f>IF(ISBLANK('INPUT | Operations'!$B806),"",COUNT('INPUT | Operations'!$B$12:$B805))</f>
        <v/>
      </c>
      <c r="C801" s="27" t="str">
        <f>IF(ISNUMBER($B801),('INPUT | Operations'!$C805+'INPUT | Operations'!$C806)/2,"")</f>
        <v/>
      </c>
      <c r="D801" s="28" t="str">
        <f t="shared" si="120"/>
        <v/>
      </c>
      <c r="E801" s="26" t="str">
        <f>IF(ISNUMBER($B801),'INPUT | Operations'!$B806-'INPUT | Operations'!$B805,"")</f>
        <v/>
      </c>
      <c r="F801" s="32" t="str">
        <f>IF(ISNUMBER($B801),IF('INPUT | Operations'!$B806&lt;Booster_BurnTime,1,IF('INPUT | Operations'!$B805&lt;=Booster_BurnTime,(Booster_BurnTime-'INPUT | Operations'!$B805)/('INPUT | Operations'!$B806-'INPUT | Operations'!$B805),0))*'INPUT | Operations'!$E805*NumberOfBoosters*NumberOfOps*$E801,"")</f>
        <v/>
      </c>
      <c r="G801" s="34" t="str">
        <f t="shared" si="121"/>
        <v/>
      </c>
      <c r="H801" s="27" t="str">
        <f t="shared" si="122"/>
        <v/>
      </c>
      <c r="I801" s="27" t="str">
        <f t="shared" si="123"/>
        <v/>
      </c>
      <c r="J801" s="27" t="str">
        <f t="shared" si="124"/>
        <v/>
      </c>
      <c r="K801" s="27" t="str">
        <f t="shared" si="125"/>
        <v/>
      </c>
      <c r="L801" s="27" t="str">
        <f t="shared" si="126"/>
        <v/>
      </c>
      <c r="M801" s="32" t="str">
        <f t="shared" si="127"/>
        <v/>
      </c>
      <c r="N801" s="27" t="str">
        <f t="shared" si="119"/>
        <v/>
      </c>
      <c r="O801" s="27" t="str">
        <f t="shared" si="119"/>
        <v/>
      </c>
      <c r="P801" s="27" t="str">
        <f t="shared" si="119"/>
        <v/>
      </c>
      <c r="Q801" s="27" t="str">
        <f t="shared" si="119"/>
        <v/>
      </c>
      <c r="R801" s="27" t="str">
        <f t="shared" si="119"/>
        <v/>
      </c>
      <c r="S801" s="27" t="str">
        <f t="shared" si="119"/>
        <v/>
      </c>
      <c r="T801" s="32" t="str">
        <f t="shared" si="119"/>
        <v/>
      </c>
      <c r="U801" s="10"/>
    </row>
    <row r="802" spans="1:21" x14ac:dyDescent="0.25">
      <c r="A802" s="10"/>
      <c r="B802" s="4" t="str">
        <f>IF(ISBLANK('INPUT | Operations'!$B807),"",COUNT('INPUT | Operations'!$B$12:$B806))</f>
        <v/>
      </c>
      <c r="C802" s="27" t="str">
        <f>IF(ISNUMBER($B802),('INPUT | Operations'!$C806+'INPUT | Operations'!$C807)/2,"")</f>
        <v/>
      </c>
      <c r="D802" s="28" t="str">
        <f t="shared" si="120"/>
        <v/>
      </c>
      <c r="E802" s="26" t="str">
        <f>IF(ISNUMBER($B802),'INPUT | Operations'!$B807-'INPUT | Operations'!$B806,"")</f>
        <v/>
      </c>
      <c r="F802" s="32" t="str">
        <f>IF(ISNUMBER($B802),IF('INPUT | Operations'!$B807&lt;Booster_BurnTime,1,IF('INPUT | Operations'!$B806&lt;=Booster_BurnTime,(Booster_BurnTime-'INPUT | Operations'!$B806)/('INPUT | Operations'!$B807-'INPUT | Operations'!$B806),0))*'INPUT | Operations'!$E806*NumberOfBoosters*NumberOfOps*$E802,"")</f>
        <v/>
      </c>
      <c r="G802" s="34" t="str">
        <f t="shared" si="121"/>
        <v/>
      </c>
      <c r="H802" s="27" t="str">
        <f t="shared" si="122"/>
        <v/>
      </c>
      <c r="I802" s="27" t="str">
        <f t="shared" si="123"/>
        <v/>
      </c>
      <c r="J802" s="27" t="str">
        <f t="shared" si="124"/>
        <v/>
      </c>
      <c r="K802" s="27" t="str">
        <f t="shared" si="125"/>
        <v/>
      </c>
      <c r="L802" s="27" t="str">
        <f t="shared" si="126"/>
        <v/>
      </c>
      <c r="M802" s="32" t="str">
        <f t="shared" si="127"/>
        <v/>
      </c>
      <c r="N802" s="27" t="str">
        <f t="shared" si="119"/>
        <v/>
      </c>
      <c r="O802" s="27" t="str">
        <f t="shared" si="119"/>
        <v/>
      </c>
      <c r="P802" s="27" t="str">
        <f t="shared" si="119"/>
        <v/>
      </c>
      <c r="Q802" s="27" t="str">
        <f t="shared" si="119"/>
        <v/>
      </c>
      <c r="R802" s="27" t="str">
        <f t="shared" si="119"/>
        <v/>
      </c>
      <c r="S802" s="27" t="str">
        <f t="shared" si="119"/>
        <v/>
      </c>
      <c r="T802" s="32" t="str">
        <f t="shared" si="119"/>
        <v/>
      </c>
      <c r="U802" s="10"/>
    </row>
    <row r="803" spans="1:21" x14ac:dyDescent="0.25">
      <c r="A803" s="10"/>
      <c r="B803" s="4" t="str">
        <f>IF(ISBLANK('INPUT | Operations'!$B808),"",COUNT('INPUT | Operations'!$B$12:$B807))</f>
        <v/>
      </c>
      <c r="C803" s="27" t="str">
        <f>IF(ISNUMBER($B803),('INPUT | Operations'!$C807+'INPUT | Operations'!$C808)/2,"")</f>
        <v/>
      </c>
      <c r="D803" s="28" t="str">
        <f t="shared" si="120"/>
        <v/>
      </c>
      <c r="E803" s="26" t="str">
        <f>IF(ISNUMBER($B803),'INPUT | Operations'!$B808-'INPUT | Operations'!$B807,"")</f>
        <v/>
      </c>
      <c r="F803" s="32" t="str">
        <f>IF(ISNUMBER($B803),IF('INPUT | Operations'!$B808&lt;Booster_BurnTime,1,IF('INPUT | Operations'!$B807&lt;=Booster_BurnTime,(Booster_BurnTime-'INPUT | Operations'!$B807)/('INPUT | Operations'!$B808-'INPUT | Operations'!$B807),0))*'INPUT | Operations'!$E807*NumberOfBoosters*NumberOfOps*$E803,"")</f>
        <v/>
      </c>
      <c r="G803" s="34" t="str">
        <f t="shared" si="121"/>
        <v/>
      </c>
      <c r="H803" s="27" t="str">
        <f t="shared" si="122"/>
        <v/>
      </c>
      <c r="I803" s="27" t="str">
        <f t="shared" si="123"/>
        <v/>
      </c>
      <c r="J803" s="27" t="str">
        <f t="shared" si="124"/>
        <v/>
      </c>
      <c r="K803" s="27" t="str">
        <f t="shared" si="125"/>
        <v/>
      </c>
      <c r="L803" s="27" t="str">
        <f t="shared" si="126"/>
        <v/>
      </c>
      <c r="M803" s="32" t="str">
        <f t="shared" si="127"/>
        <v/>
      </c>
      <c r="N803" s="27" t="str">
        <f t="shared" si="119"/>
        <v/>
      </c>
      <c r="O803" s="27" t="str">
        <f t="shared" si="119"/>
        <v/>
      </c>
      <c r="P803" s="27" t="str">
        <f t="shared" si="119"/>
        <v/>
      </c>
      <c r="Q803" s="27" t="str">
        <f t="shared" si="119"/>
        <v/>
      </c>
      <c r="R803" s="27" t="str">
        <f t="shared" si="119"/>
        <v/>
      </c>
      <c r="S803" s="27" t="str">
        <f t="shared" si="119"/>
        <v/>
      </c>
      <c r="T803" s="32" t="str">
        <f t="shared" si="119"/>
        <v/>
      </c>
      <c r="U803" s="10"/>
    </row>
    <row r="804" spans="1:21" x14ac:dyDescent="0.25">
      <c r="A804" s="10"/>
      <c r="B804" s="4" t="str">
        <f>IF(ISBLANK('INPUT | Operations'!$B809),"",COUNT('INPUT | Operations'!$B$12:$B808))</f>
        <v/>
      </c>
      <c r="C804" s="27" t="str">
        <f>IF(ISNUMBER($B804),('INPUT | Operations'!$C808+'INPUT | Operations'!$C809)/2,"")</f>
        <v/>
      </c>
      <c r="D804" s="28" t="str">
        <f t="shared" si="120"/>
        <v/>
      </c>
      <c r="E804" s="26" t="str">
        <f>IF(ISNUMBER($B804),'INPUT | Operations'!$B809-'INPUT | Operations'!$B808,"")</f>
        <v/>
      </c>
      <c r="F804" s="32" t="str">
        <f>IF(ISNUMBER($B804),IF('INPUT | Operations'!$B809&lt;Booster_BurnTime,1,IF('INPUT | Operations'!$B808&lt;=Booster_BurnTime,(Booster_BurnTime-'INPUT | Operations'!$B808)/('INPUT | Operations'!$B809-'INPUT | Operations'!$B808),0))*'INPUT | Operations'!$E808*NumberOfBoosters*NumberOfOps*$E804,"")</f>
        <v/>
      </c>
      <c r="G804" s="34" t="str">
        <f t="shared" si="121"/>
        <v/>
      </c>
      <c r="H804" s="27" t="str">
        <f t="shared" si="122"/>
        <v/>
      </c>
      <c r="I804" s="27" t="str">
        <f t="shared" si="123"/>
        <v/>
      </c>
      <c r="J804" s="27" t="str">
        <f t="shared" si="124"/>
        <v/>
      </c>
      <c r="K804" s="27" t="str">
        <f t="shared" si="125"/>
        <v/>
      </c>
      <c r="L804" s="27" t="str">
        <f t="shared" si="126"/>
        <v/>
      </c>
      <c r="M804" s="32" t="str">
        <f t="shared" si="127"/>
        <v/>
      </c>
      <c r="N804" s="27" t="str">
        <f t="shared" si="119"/>
        <v/>
      </c>
      <c r="O804" s="27" t="str">
        <f t="shared" si="119"/>
        <v/>
      </c>
      <c r="P804" s="27" t="str">
        <f t="shared" si="119"/>
        <v/>
      </c>
      <c r="Q804" s="27" t="str">
        <f t="shared" si="119"/>
        <v/>
      </c>
      <c r="R804" s="27" t="str">
        <f t="shared" si="119"/>
        <v/>
      </c>
      <c r="S804" s="27" t="str">
        <f t="shared" si="119"/>
        <v/>
      </c>
      <c r="T804" s="32" t="str">
        <f t="shared" si="119"/>
        <v/>
      </c>
      <c r="U804" s="10"/>
    </row>
    <row r="805" spans="1:21" x14ac:dyDescent="0.25">
      <c r="A805" s="10"/>
      <c r="B805" s="4" t="str">
        <f>IF(ISBLANK('INPUT | Operations'!$B810),"",COUNT('INPUT | Operations'!$B$12:$B809))</f>
        <v/>
      </c>
      <c r="C805" s="27" t="str">
        <f>IF(ISNUMBER($B805),('INPUT | Operations'!$C809+'INPUT | Operations'!$C810)/2,"")</f>
        <v/>
      </c>
      <c r="D805" s="28" t="str">
        <f t="shared" si="120"/>
        <v/>
      </c>
      <c r="E805" s="26" t="str">
        <f>IF(ISNUMBER($B805),'INPUT | Operations'!$B810-'INPUT | Operations'!$B809,"")</f>
        <v/>
      </c>
      <c r="F805" s="32" t="str">
        <f>IF(ISNUMBER($B805),IF('INPUT | Operations'!$B810&lt;Booster_BurnTime,1,IF('INPUT | Operations'!$B809&lt;=Booster_BurnTime,(Booster_BurnTime-'INPUT | Operations'!$B809)/('INPUT | Operations'!$B810-'INPUT | Operations'!$B809),0))*'INPUT | Operations'!$E809*NumberOfBoosters*NumberOfOps*$E805,"")</f>
        <v/>
      </c>
      <c r="G805" s="34" t="str">
        <f t="shared" si="121"/>
        <v/>
      </c>
      <c r="H805" s="27" t="str">
        <f t="shared" si="122"/>
        <v/>
      </c>
      <c r="I805" s="27" t="str">
        <f t="shared" si="123"/>
        <v/>
      </c>
      <c r="J805" s="27" t="str">
        <f t="shared" si="124"/>
        <v/>
      </c>
      <c r="K805" s="27" t="str">
        <f t="shared" si="125"/>
        <v/>
      </c>
      <c r="L805" s="27" t="str">
        <f t="shared" si="126"/>
        <v/>
      </c>
      <c r="M805" s="32" t="str">
        <f t="shared" si="127"/>
        <v/>
      </c>
      <c r="N805" s="27" t="str">
        <f t="shared" si="119"/>
        <v/>
      </c>
      <c r="O805" s="27" t="str">
        <f t="shared" si="119"/>
        <v/>
      </c>
      <c r="P805" s="27" t="str">
        <f t="shared" si="119"/>
        <v/>
      </c>
      <c r="Q805" s="27" t="str">
        <f t="shared" si="119"/>
        <v/>
      </c>
      <c r="R805" s="27" t="str">
        <f t="shared" si="119"/>
        <v/>
      </c>
      <c r="S805" s="27" t="str">
        <f t="shared" si="119"/>
        <v/>
      </c>
      <c r="T805" s="32" t="str">
        <f t="shared" si="119"/>
        <v/>
      </c>
      <c r="U805" s="10"/>
    </row>
    <row r="806" spans="1:21" x14ac:dyDescent="0.25">
      <c r="A806" s="10"/>
      <c r="B806" s="4" t="str">
        <f>IF(ISBLANK('INPUT | Operations'!$B811),"",COUNT('INPUT | Operations'!$B$12:$B810))</f>
        <v/>
      </c>
      <c r="C806" s="27" t="str">
        <f>IF(ISNUMBER($B806),('INPUT | Operations'!$C810+'INPUT | Operations'!$C811)/2,"")</f>
        <v/>
      </c>
      <c r="D806" s="28" t="str">
        <f t="shared" si="120"/>
        <v/>
      </c>
      <c r="E806" s="26" t="str">
        <f>IF(ISNUMBER($B806),'INPUT | Operations'!$B811-'INPUT | Operations'!$B810,"")</f>
        <v/>
      </c>
      <c r="F806" s="32" t="str">
        <f>IF(ISNUMBER($B806),IF('INPUT | Operations'!$B811&lt;Booster_BurnTime,1,IF('INPUT | Operations'!$B810&lt;=Booster_BurnTime,(Booster_BurnTime-'INPUT | Operations'!$B810)/('INPUT | Operations'!$B811-'INPUT | Operations'!$B810),0))*'INPUT | Operations'!$E810*NumberOfBoosters*NumberOfOps*$E806,"")</f>
        <v/>
      </c>
      <c r="G806" s="34" t="str">
        <f t="shared" si="121"/>
        <v/>
      </c>
      <c r="H806" s="27" t="str">
        <f t="shared" si="122"/>
        <v/>
      </c>
      <c r="I806" s="27" t="str">
        <f t="shared" si="123"/>
        <v/>
      </c>
      <c r="J806" s="27" t="str">
        <f t="shared" si="124"/>
        <v/>
      </c>
      <c r="K806" s="27" t="str">
        <f t="shared" si="125"/>
        <v/>
      </c>
      <c r="L806" s="27" t="str">
        <f t="shared" si="126"/>
        <v/>
      </c>
      <c r="M806" s="32" t="str">
        <f t="shared" si="127"/>
        <v/>
      </c>
      <c r="N806" s="27" t="str">
        <f t="shared" si="119"/>
        <v/>
      </c>
      <c r="O806" s="27" t="str">
        <f t="shared" si="119"/>
        <v/>
      </c>
      <c r="P806" s="27" t="str">
        <f t="shared" si="119"/>
        <v/>
      </c>
      <c r="Q806" s="27" t="str">
        <f t="shared" si="119"/>
        <v/>
      </c>
      <c r="R806" s="27" t="str">
        <f t="shared" si="119"/>
        <v/>
      </c>
      <c r="S806" s="27" t="str">
        <f t="shared" si="119"/>
        <v/>
      </c>
      <c r="T806" s="32" t="str">
        <f t="shared" si="119"/>
        <v/>
      </c>
      <c r="U806" s="10"/>
    </row>
    <row r="807" spans="1:21" x14ac:dyDescent="0.25">
      <c r="A807" s="10"/>
      <c r="B807" s="4" t="str">
        <f>IF(ISBLANK('INPUT | Operations'!$B812),"",COUNT('INPUT | Operations'!$B$12:$B811))</f>
        <v/>
      </c>
      <c r="C807" s="27" t="str">
        <f>IF(ISNUMBER($B807),('INPUT | Operations'!$C811+'INPUT | Operations'!$C812)/2,"")</f>
        <v/>
      </c>
      <c r="D807" s="28" t="str">
        <f t="shared" si="120"/>
        <v/>
      </c>
      <c r="E807" s="26" t="str">
        <f>IF(ISNUMBER($B807),'INPUT | Operations'!$B812-'INPUT | Operations'!$B811,"")</f>
        <v/>
      </c>
      <c r="F807" s="32" t="str">
        <f>IF(ISNUMBER($B807),IF('INPUT | Operations'!$B812&lt;Booster_BurnTime,1,IF('INPUT | Operations'!$B811&lt;=Booster_BurnTime,(Booster_BurnTime-'INPUT | Operations'!$B811)/('INPUT | Operations'!$B812-'INPUT | Operations'!$B811),0))*'INPUT | Operations'!$E811*NumberOfBoosters*NumberOfOps*$E807,"")</f>
        <v/>
      </c>
      <c r="G807" s="34" t="str">
        <f t="shared" si="121"/>
        <v/>
      </c>
      <c r="H807" s="27" t="str">
        <f t="shared" si="122"/>
        <v/>
      </c>
      <c r="I807" s="27" t="str">
        <f t="shared" si="123"/>
        <v/>
      </c>
      <c r="J807" s="27" t="str">
        <f t="shared" si="124"/>
        <v/>
      </c>
      <c r="K807" s="27" t="str">
        <f t="shared" si="125"/>
        <v/>
      </c>
      <c r="L807" s="27" t="str">
        <f t="shared" si="126"/>
        <v/>
      </c>
      <c r="M807" s="32" t="str">
        <f t="shared" si="127"/>
        <v/>
      </c>
      <c r="N807" s="27" t="str">
        <f t="shared" si="119"/>
        <v/>
      </c>
      <c r="O807" s="27" t="str">
        <f t="shared" si="119"/>
        <v/>
      </c>
      <c r="P807" s="27" t="str">
        <f t="shared" si="119"/>
        <v/>
      </c>
      <c r="Q807" s="27" t="str">
        <f t="shared" si="119"/>
        <v/>
      </c>
      <c r="R807" s="27" t="str">
        <f t="shared" si="119"/>
        <v/>
      </c>
      <c r="S807" s="27" t="str">
        <f t="shared" si="119"/>
        <v/>
      </c>
      <c r="T807" s="32" t="str">
        <f t="shared" si="119"/>
        <v/>
      </c>
      <c r="U807" s="10"/>
    </row>
    <row r="808" spans="1:21" x14ac:dyDescent="0.25">
      <c r="A808" s="10"/>
      <c r="B808" s="4" t="str">
        <f>IF(ISBLANK('INPUT | Operations'!$B813),"",COUNT('INPUT | Operations'!$B$12:$B812))</f>
        <v/>
      </c>
      <c r="C808" s="27" t="str">
        <f>IF(ISNUMBER($B808),('INPUT | Operations'!$C812+'INPUT | Operations'!$C813)/2,"")</f>
        <v/>
      </c>
      <c r="D808" s="28" t="str">
        <f t="shared" si="120"/>
        <v/>
      </c>
      <c r="E808" s="26" t="str">
        <f>IF(ISNUMBER($B808),'INPUT | Operations'!$B813-'INPUT | Operations'!$B812,"")</f>
        <v/>
      </c>
      <c r="F808" s="32" t="str">
        <f>IF(ISNUMBER($B808),IF('INPUT | Operations'!$B813&lt;Booster_BurnTime,1,IF('INPUT | Operations'!$B812&lt;=Booster_BurnTime,(Booster_BurnTime-'INPUT | Operations'!$B812)/('INPUT | Operations'!$B813-'INPUT | Operations'!$B812),0))*'INPUT | Operations'!$E812*NumberOfBoosters*NumberOfOps*$E808,"")</f>
        <v/>
      </c>
      <c r="G808" s="34" t="str">
        <f t="shared" si="121"/>
        <v/>
      </c>
      <c r="H808" s="27" t="str">
        <f t="shared" si="122"/>
        <v/>
      </c>
      <c r="I808" s="27" t="str">
        <f t="shared" si="123"/>
        <v/>
      </c>
      <c r="J808" s="27" t="str">
        <f t="shared" si="124"/>
        <v/>
      </c>
      <c r="K808" s="27" t="str">
        <f t="shared" si="125"/>
        <v/>
      </c>
      <c r="L808" s="27" t="str">
        <f t="shared" si="126"/>
        <v/>
      </c>
      <c r="M808" s="32" t="str">
        <f t="shared" si="127"/>
        <v/>
      </c>
      <c r="N808" s="27" t="str">
        <f t="shared" si="119"/>
        <v/>
      </c>
      <c r="O808" s="27" t="str">
        <f t="shared" si="119"/>
        <v/>
      </c>
      <c r="P808" s="27" t="str">
        <f t="shared" si="119"/>
        <v/>
      </c>
      <c r="Q808" s="27" t="str">
        <f t="shared" si="119"/>
        <v/>
      </c>
      <c r="R808" s="27" t="str">
        <f t="shared" si="119"/>
        <v/>
      </c>
      <c r="S808" s="27" t="str">
        <f t="shared" si="119"/>
        <v/>
      </c>
      <c r="T808" s="32" t="str">
        <f t="shared" si="119"/>
        <v/>
      </c>
      <c r="U808" s="10"/>
    </row>
    <row r="809" spans="1:21" x14ac:dyDescent="0.25">
      <c r="A809" s="10"/>
      <c r="B809" s="4" t="str">
        <f>IF(ISBLANK('INPUT | Operations'!$B814),"",COUNT('INPUT | Operations'!$B$12:$B813))</f>
        <v/>
      </c>
      <c r="C809" s="27" t="str">
        <f>IF(ISNUMBER($B809),('INPUT | Operations'!$C813+'INPUT | Operations'!$C814)/2,"")</f>
        <v/>
      </c>
      <c r="D809" s="28" t="str">
        <f t="shared" si="120"/>
        <v/>
      </c>
      <c r="E809" s="26" t="str">
        <f>IF(ISNUMBER($B809),'INPUT | Operations'!$B814-'INPUT | Operations'!$B813,"")</f>
        <v/>
      </c>
      <c r="F809" s="32" t="str">
        <f>IF(ISNUMBER($B809),IF('INPUT | Operations'!$B814&lt;Booster_BurnTime,1,IF('INPUT | Operations'!$B813&lt;=Booster_BurnTime,(Booster_BurnTime-'INPUT | Operations'!$B813)/('INPUT | Operations'!$B814-'INPUT | Operations'!$B813),0))*'INPUT | Operations'!$E813*NumberOfBoosters*NumberOfOps*$E809,"")</f>
        <v/>
      </c>
      <c r="G809" s="34" t="str">
        <f t="shared" si="121"/>
        <v/>
      </c>
      <c r="H809" s="27" t="str">
        <f t="shared" si="122"/>
        <v/>
      </c>
      <c r="I809" s="27" t="str">
        <f t="shared" si="123"/>
        <v/>
      </c>
      <c r="J809" s="27" t="str">
        <f t="shared" si="124"/>
        <v/>
      </c>
      <c r="K809" s="27" t="str">
        <f t="shared" si="125"/>
        <v/>
      </c>
      <c r="L809" s="27" t="str">
        <f t="shared" si="126"/>
        <v/>
      </c>
      <c r="M809" s="32" t="str">
        <f t="shared" si="127"/>
        <v/>
      </c>
      <c r="N809" s="27" t="str">
        <f t="shared" si="119"/>
        <v/>
      </c>
      <c r="O809" s="27" t="str">
        <f t="shared" si="119"/>
        <v/>
      </c>
      <c r="P809" s="27" t="str">
        <f t="shared" si="119"/>
        <v/>
      </c>
      <c r="Q809" s="27" t="str">
        <f t="shared" si="119"/>
        <v/>
      </c>
      <c r="R809" s="27" t="str">
        <f t="shared" si="119"/>
        <v/>
      </c>
      <c r="S809" s="27" t="str">
        <f t="shared" si="119"/>
        <v/>
      </c>
      <c r="T809" s="32" t="str">
        <f t="shared" si="119"/>
        <v/>
      </c>
      <c r="U809" s="10"/>
    </row>
    <row r="810" spans="1:21" x14ac:dyDescent="0.25">
      <c r="A810" s="10"/>
      <c r="B810" s="4" t="str">
        <f>IF(ISBLANK('INPUT | Operations'!$B815),"",COUNT('INPUT | Operations'!$B$12:$B814))</f>
        <v/>
      </c>
      <c r="C810" s="27" t="str">
        <f>IF(ISNUMBER($B810),('INPUT | Operations'!$C814+'INPUT | Operations'!$C815)/2,"")</f>
        <v/>
      </c>
      <c r="D810" s="28" t="str">
        <f t="shared" si="120"/>
        <v/>
      </c>
      <c r="E810" s="26" t="str">
        <f>IF(ISNUMBER($B810),'INPUT | Operations'!$B815-'INPUT | Operations'!$B814,"")</f>
        <v/>
      </c>
      <c r="F810" s="32" t="str">
        <f>IF(ISNUMBER($B810),IF('INPUT | Operations'!$B815&lt;Booster_BurnTime,1,IF('INPUT | Operations'!$B814&lt;=Booster_BurnTime,(Booster_BurnTime-'INPUT | Operations'!$B814)/('INPUT | Operations'!$B815-'INPUT | Operations'!$B814),0))*'INPUT | Operations'!$E814*NumberOfBoosters*NumberOfOps*$E810,"")</f>
        <v/>
      </c>
      <c r="G810" s="34" t="str">
        <f t="shared" si="121"/>
        <v/>
      </c>
      <c r="H810" s="27" t="str">
        <f t="shared" si="122"/>
        <v/>
      </c>
      <c r="I810" s="27" t="str">
        <f t="shared" si="123"/>
        <v/>
      </c>
      <c r="J810" s="27" t="str">
        <f t="shared" si="124"/>
        <v/>
      </c>
      <c r="K810" s="27" t="str">
        <f t="shared" si="125"/>
        <v/>
      </c>
      <c r="L810" s="27" t="str">
        <f t="shared" si="126"/>
        <v/>
      </c>
      <c r="M810" s="32" t="str">
        <f t="shared" si="127"/>
        <v/>
      </c>
      <c r="N810" s="27" t="str">
        <f t="shared" si="119"/>
        <v/>
      </c>
      <c r="O810" s="27" t="str">
        <f t="shared" si="119"/>
        <v/>
      </c>
      <c r="P810" s="27" t="str">
        <f t="shared" si="119"/>
        <v/>
      </c>
      <c r="Q810" s="27" t="str">
        <f t="shared" ref="N810:T846" si="128">IFERROR($F810*J810/1000,"")</f>
        <v/>
      </c>
      <c r="R810" s="27" t="str">
        <f t="shared" si="128"/>
        <v/>
      </c>
      <c r="S810" s="27" t="str">
        <f t="shared" si="128"/>
        <v/>
      </c>
      <c r="T810" s="32" t="str">
        <f t="shared" si="128"/>
        <v/>
      </c>
      <c r="U810" s="10"/>
    </row>
    <row r="811" spans="1:21" x14ac:dyDescent="0.25">
      <c r="A811" s="10"/>
      <c r="B811" s="4" t="str">
        <f>IF(ISBLANK('INPUT | Operations'!$B816),"",COUNT('INPUT | Operations'!$B$12:$B815))</f>
        <v/>
      </c>
      <c r="C811" s="27" t="str">
        <f>IF(ISNUMBER($B811),('INPUT | Operations'!$C815+'INPUT | Operations'!$C816)/2,"")</f>
        <v/>
      </c>
      <c r="D811" s="28" t="str">
        <f t="shared" si="120"/>
        <v/>
      </c>
      <c r="E811" s="26" t="str">
        <f>IF(ISNUMBER($B811),'INPUT | Operations'!$B816-'INPUT | Operations'!$B815,"")</f>
        <v/>
      </c>
      <c r="F811" s="32" t="str">
        <f>IF(ISNUMBER($B811),IF('INPUT | Operations'!$B816&lt;Booster_BurnTime,1,IF('INPUT | Operations'!$B815&lt;=Booster_BurnTime,(Booster_BurnTime-'INPUT | Operations'!$B815)/('INPUT | Operations'!$B816-'INPUT | Operations'!$B815),0))*'INPUT | Operations'!$E815*NumberOfBoosters*NumberOfOps*$E811,"")</f>
        <v/>
      </c>
      <c r="G811" s="34" t="str">
        <f t="shared" si="121"/>
        <v/>
      </c>
      <c r="H811" s="27" t="str">
        <f t="shared" si="122"/>
        <v/>
      </c>
      <c r="I811" s="27" t="str">
        <f t="shared" si="123"/>
        <v/>
      </c>
      <c r="J811" s="27" t="str">
        <f t="shared" si="124"/>
        <v/>
      </c>
      <c r="K811" s="27" t="str">
        <f t="shared" si="125"/>
        <v/>
      </c>
      <c r="L811" s="27" t="str">
        <f t="shared" si="126"/>
        <v/>
      </c>
      <c r="M811" s="32" t="str">
        <f t="shared" si="127"/>
        <v/>
      </c>
      <c r="N811" s="27" t="str">
        <f t="shared" si="128"/>
        <v/>
      </c>
      <c r="O811" s="27" t="str">
        <f t="shared" si="128"/>
        <v/>
      </c>
      <c r="P811" s="27" t="str">
        <f t="shared" si="128"/>
        <v/>
      </c>
      <c r="Q811" s="27" t="str">
        <f t="shared" si="128"/>
        <v/>
      </c>
      <c r="R811" s="27" t="str">
        <f t="shared" si="128"/>
        <v/>
      </c>
      <c r="S811" s="27" t="str">
        <f t="shared" si="128"/>
        <v/>
      </c>
      <c r="T811" s="32" t="str">
        <f t="shared" si="128"/>
        <v/>
      </c>
      <c r="U811" s="10"/>
    </row>
    <row r="812" spans="1:21" x14ac:dyDescent="0.25">
      <c r="A812" s="10"/>
      <c r="B812" s="4" t="str">
        <f>IF(ISBLANK('INPUT | Operations'!$B817),"",COUNT('INPUT | Operations'!$B$12:$B816))</f>
        <v/>
      </c>
      <c r="C812" s="27" t="str">
        <f>IF(ISNUMBER($B812),('INPUT | Operations'!$C816+'INPUT | Operations'!$C817)/2,"")</f>
        <v/>
      </c>
      <c r="D812" s="28" t="str">
        <f t="shared" si="120"/>
        <v/>
      </c>
      <c r="E812" s="26" t="str">
        <f>IF(ISNUMBER($B812),'INPUT | Operations'!$B817-'INPUT | Operations'!$B816,"")</f>
        <v/>
      </c>
      <c r="F812" s="32" t="str">
        <f>IF(ISNUMBER($B812),IF('INPUT | Operations'!$B817&lt;Booster_BurnTime,1,IF('INPUT | Operations'!$B816&lt;=Booster_BurnTime,(Booster_BurnTime-'INPUT | Operations'!$B816)/('INPUT | Operations'!$B817-'INPUT | Operations'!$B816),0))*'INPUT | Operations'!$E816*NumberOfBoosters*NumberOfOps*$E812,"")</f>
        <v/>
      </c>
      <c r="G812" s="34" t="str">
        <f t="shared" si="121"/>
        <v/>
      </c>
      <c r="H812" s="27" t="str">
        <f t="shared" si="122"/>
        <v/>
      </c>
      <c r="I812" s="27" t="str">
        <f t="shared" si="123"/>
        <v/>
      </c>
      <c r="J812" s="27" t="str">
        <f t="shared" si="124"/>
        <v/>
      </c>
      <c r="K812" s="27" t="str">
        <f t="shared" si="125"/>
        <v/>
      </c>
      <c r="L812" s="27" t="str">
        <f t="shared" si="126"/>
        <v/>
      </c>
      <c r="M812" s="32" t="str">
        <f t="shared" si="127"/>
        <v/>
      </c>
      <c r="N812" s="27" t="str">
        <f t="shared" si="128"/>
        <v/>
      </c>
      <c r="O812" s="27" t="str">
        <f t="shared" si="128"/>
        <v/>
      </c>
      <c r="P812" s="27" t="str">
        <f t="shared" si="128"/>
        <v/>
      </c>
      <c r="Q812" s="27" t="str">
        <f t="shared" si="128"/>
        <v/>
      </c>
      <c r="R812" s="27" t="str">
        <f t="shared" si="128"/>
        <v/>
      </c>
      <c r="S812" s="27" t="str">
        <f t="shared" si="128"/>
        <v/>
      </c>
      <c r="T812" s="32" t="str">
        <f t="shared" si="128"/>
        <v/>
      </c>
      <c r="U812" s="10"/>
    </row>
    <row r="813" spans="1:21" x14ac:dyDescent="0.25">
      <c r="A813" s="10"/>
      <c r="B813" s="4" t="str">
        <f>IF(ISBLANK('INPUT | Operations'!$B818),"",COUNT('INPUT | Operations'!$B$12:$B817))</f>
        <v/>
      </c>
      <c r="C813" s="27" t="str">
        <f>IF(ISNUMBER($B813),('INPUT | Operations'!$C817+'INPUT | Operations'!$C818)/2,"")</f>
        <v/>
      </c>
      <c r="D813" s="28" t="str">
        <f t="shared" si="120"/>
        <v/>
      </c>
      <c r="E813" s="26" t="str">
        <f>IF(ISNUMBER($B813),'INPUT | Operations'!$B818-'INPUT | Operations'!$B817,"")</f>
        <v/>
      </c>
      <c r="F813" s="32" t="str">
        <f>IF(ISNUMBER($B813),IF('INPUT | Operations'!$B818&lt;Booster_BurnTime,1,IF('INPUT | Operations'!$B817&lt;=Booster_BurnTime,(Booster_BurnTime-'INPUT | Operations'!$B817)/('INPUT | Operations'!$B818-'INPUT | Operations'!$B817),0))*'INPUT | Operations'!$E817*NumberOfBoosters*NumberOfOps*$E813,"")</f>
        <v/>
      </c>
      <c r="G813" s="34" t="str">
        <f t="shared" si="121"/>
        <v/>
      </c>
      <c r="H813" s="27" t="str">
        <f t="shared" si="122"/>
        <v/>
      </c>
      <c r="I813" s="27" t="str">
        <f t="shared" si="123"/>
        <v/>
      </c>
      <c r="J813" s="27" t="str">
        <f t="shared" si="124"/>
        <v/>
      </c>
      <c r="K813" s="27" t="str">
        <f t="shared" si="125"/>
        <v/>
      </c>
      <c r="L813" s="27" t="str">
        <f t="shared" si="126"/>
        <v/>
      </c>
      <c r="M813" s="32" t="str">
        <f t="shared" si="127"/>
        <v/>
      </c>
      <c r="N813" s="27" t="str">
        <f t="shared" si="128"/>
        <v/>
      </c>
      <c r="O813" s="27" t="str">
        <f t="shared" si="128"/>
        <v/>
      </c>
      <c r="P813" s="27" t="str">
        <f t="shared" si="128"/>
        <v/>
      </c>
      <c r="Q813" s="27" t="str">
        <f t="shared" si="128"/>
        <v/>
      </c>
      <c r="R813" s="27" t="str">
        <f t="shared" si="128"/>
        <v/>
      </c>
      <c r="S813" s="27" t="str">
        <f t="shared" si="128"/>
        <v/>
      </c>
      <c r="T813" s="32" t="str">
        <f t="shared" si="128"/>
        <v/>
      </c>
      <c r="U813" s="10"/>
    </row>
    <row r="814" spans="1:21" x14ac:dyDescent="0.25">
      <c r="A814" s="10"/>
      <c r="B814" s="4" t="str">
        <f>IF(ISBLANK('INPUT | Operations'!$B819),"",COUNT('INPUT | Operations'!$B$12:$B818))</f>
        <v/>
      </c>
      <c r="C814" s="27" t="str">
        <f>IF(ISNUMBER($B814),('INPUT | Operations'!$C818+'INPUT | Operations'!$C819)/2,"")</f>
        <v/>
      </c>
      <c r="D814" s="28" t="str">
        <f t="shared" si="120"/>
        <v/>
      </c>
      <c r="E814" s="26" t="str">
        <f>IF(ISNUMBER($B814),'INPUT | Operations'!$B819-'INPUT | Operations'!$B818,"")</f>
        <v/>
      </c>
      <c r="F814" s="32" t="str">
        <f>IF(ISNUMBER($B814),IF('INPUT | Operations'!$B819&lt;Booster_BurnTime,1,IF('INPUT | Operations'!$B818&lt;=Booster_BurnTime,(Booster_BurnTime-'INPUT | Operations'!$B818)/('INPUT | Operations'!$B819-'INPUT | Operations'!$B818),0))*'INPUT | Operations'!$E818*NumberOfBoosters*NumberOfOps*$E814,"")</f>
        <v/>
      </c>
      <c r="G814" s="34" t="str">
        <f t="shared" si="121"/>
        <v/>
      </c>
      <c r="H814" s="27" t="str">
        <f t="shared" si="122"/>
        <v/>
      </c>
      <c r="I814" s="27" t="str">
        <f t="shared" si="123"/>
        <v/>
      </c>
      <c r="J814" s="27" t="str">
        <f t="shared" si="124"/>
        <v/>
      </c>
      <c r="K814" s="27" t="str">
        <f t="shared" si="125"/>
        <v/>
      </c>
      <c r="L814" s="27" t="str">
        <f t="shared" si="126"/>
        <v/>
      </c>
      <c r="M814" s="32" t="str">
        <f t="shared" si="127"/>
        <v/>
      </c>
      <c r="N814" s="27" t="str">
        <f t="shared" si="128"/>
        <v/>
      </c>
      <c r="O814" s="27" t="str">
        <f t="shared" si="128"/>
        <v/>
      </c>
      <c r="P814" s="27" t="str">
        <f t="shared" si="128"/>
        <v/>
      </c>
      <c r="Q814" s="27" t="str">
        <f t="shared" si="128"/>
        <v/>
      </c>
      <c r="R814" s="27" t="str">
        <f t="shared" si="128"/>
        <v/>
      </c>
      <c r="S814" s="27" t="str">
        <f t="shared" si="128"/>
        <v/>
      </c>
      <c r="T814" s="32" t="str">
        <f t="shared" si="128"/>
        <v/>
      </c>
      <c r="U814" s="10"/>
    </row>
    <row r="815" spans="1:21" x14ac:dyDescent="0.25">
      <c r="A815" s="10"/>
      <c r="B815" s="4" t="str">
        <f>IF(ISBLANK('INPUT | Operations'!$B820),"",COUNT('INPUT | Operations'!$B$12:$B819))</f>
        <v/>
      </c>
      <c r="C815" s="27" t="str">
        <f>IF(ISNUMBER($B815),('INPUT | Operations'!$C819+'INPUT | Operations'!$C820)/2,"")</f>
        <v/>
      </c>
      <c r="D815" s="28" t="str">
        <f t="shared" si="120"/>
        <v/>
      </c>
      <c r="E815" s="26" t="str">
        <f>IF(ISNUMBER($B815),'INPUT | Operations'!$B820-'INPUT | Operations'!$B819,"")</f>
        <v/>
      </c>
      <c r="F815" s="32" t="str">
        <f>IF(ISNUMBER($B815),IF('INPUT | Operations'!$B820&lt;Booster_BurnTime,1,IF('INPUT | Operations'!$B819&lt;=Booster_BurnTime,(Booster_BurnTime-'INPUT | Operations'!$B819)/('INPUT | Operations'!$B820-'INPUT | Operations'!$B819),0))*'INPUT | Operations'!$E819*NumberOfBoosters*NumberOfOps*$E815,"")</f>
        <v/>
      </c>
      <c r="G815" s="34" t="str">
        <f t="shared" si="121"/>
        <v/>
      </c>
      <c r="H815" s="27" t="str">
        <f t="shared" si="122"/>
        <v/>
      </c>
      <c r="I815" s="27" t="str">
        <f t="shared" si="123"/>
        <v/>
      </c>
      <c r="J815" s="27" t="str">
        <f t="shared" si="124"/>
        <v/>
      </c>
      <c r="K815" s="27" t="str">
        <f t="shared" si="125"/>
        <v/>
      </c>
      <c r="L815" s="27" t="str">
        <f t="shared" si="126"/>
        <v/>
      </c>
      <c r="M815" s="32" t="str">
        <f t="shared" si="127"/>
        <v/>
      </c>
      <c r="N815" s="27" t="str">
        <f t="shared" si="128"/>
        <v/>
      </c>
      <c r="O815" s="27" t="str">
        <f t="shared" si="128"/>
        <v/>
      </c>
      <c r="P815" s="27" t="str">
        <f t="shared" si="128"/>
        <v/>
      </c>
      <c r="Q815" s="27" t="str">
        <f t="shared" si="128"/>
        <v/>
      </c>
      <c r="R815" s="27" t="str">
        <f t="shared" si="128"/>
        <v/>
      </c>
      <c r="S815" s="27" t="str">
        <f t="shared" si="128"/>
        <v/>
      </c>
      <c r="T815" s="32" t="str">
        <f t="shared" si="128"/>
        <v/>
      </c>
      <c r="U815" s="10"/>
    </row>
    <row r="816" spans="1:21" x14ac:dyDescent="0.25">
      <c r="A816" s="10"/>
      <c r="B816" s="4" t="str">
        <f>IF(ISBLANK('INPUT | Operations'!$B821),"",COUNT('INPUT | Operations'!$B$12:$B820))</f>
        <v/>
      </c>
      <c r="C816" s="27" t="str">
        <f>IF(ISNUMBER($B816),('INPUT | Operations'!$C820+'INPUT | Operations'!$C821)/2,"")</f>
        <v/>
      </c>
      <c r="D816" s="28" t="str">
        <f t="shared" si="120"/>
        <v/>
      </c>
      <c r="E816" s="26" t="str">
        <f>IF(ISNUMBER($B816),'INPUT | Operations'!$B821-'INPUT | Operations'!$B820,"")</f>
        <v/>
      </c>
      <c r="F816" s="32" t="str">
        <f>IF(ISNUMBER($B816),IF('INPUT | Operations'!$B821&lt;Booster_BurnTime,1,IF('INPUT | Operations'!$B820&lt;=Booster_BurnTime,(Booster_BurnTime-'INPUT | Operations'!$B820)/('INPUT | Operations'!$B821-'INPUT | Operations'!$B820),0))*'INPUT | Operations'!$E820*NumberOfBoosters*NumberOfOps*$E816,"")</f>
        <v/>
      </c>
      <c r="G816" s="34" t="str">
        <f t="shared" si="121"/>
        <v/>
      </c>
      <c r="H816" s="27" t="str">
        <f t="shared" si="122"/>
        <v/>
      </c>
      <c r="I816" s="27" t="str">
        <f t="shared" si="123"/>
        <v/>
      </c>
      <c r="J816" s="27" t="str">
        <f t="shared" si="124"/>
        <v/>
      </c>
      <c r="K816" s="27" t="str">
        <f t="shared" si="125"/>
        <v/>
      </c>
      <c r="L816" s="27" t="str">
        <f t="shared" si="126"/>
        <v/>
      </c>
      <c r="M816" s="32" t="str">
        <f t="shared" si="127"/>
        <v/>
      </c>
      <c r="N816" s="27" t="str">
        <f t="shared" si="128"/>
        <v/>
      </c>
      <c r="O816" s="27" t="str">
        <f t="shared" si="128"/>
        <v/>
      </c>
      <c r="P816" s="27" t="str">
        <f t="shared" si="128"/>
        <v/>
      </c>
      <c r="Q816" s="27" t="str">
        <f t="shared" si="128"/>
        <v/>
      </c>
      <c r="R816" s="27" t="str">
        <f t="shared" si="128"/>
        <v/>
      </c>
      <c r="S816" s="27" t="str">
        <f t="shared" si="128"/>
        <v/>
      </c>
      <c r="T816" s="32" t="str">
        <f t="shared" si="128"/>
        <v/>
      </c>
      <c r="U816" s="10"/>
    </row>
    <row r="817" spans="1:21" x14ac:dyDescent="0.25">
      <c r="A817" s="10"/>
      <c r="B817" s="4" t="str">
        <f>IF(ISBLANK('INPUT | Operations'!$B822),"",COUNT('INPUT | Operations'!$B$12:$B821))</f>
        <v/>
      </c>
      <c r="C817" s="27" t="str">
        <f>IF(ISNUMBER($B817),('INPUT | Operations'!$C821+'INPUT | Operations'!$C822)/2,"")</f>
        <v/>
      </c>
      <c r="D817" s="28" t="str">
        <f t="shared" si="120"/>
        <v/>
      </c>
      <c r="E817" s="26" t="str">
        <f>IF(ISNUMBER($B817),'INPUT | Operations'!$B822-'INPUT | Operations'!$B821,"")</f>
        <v/>
      </c>
      <c r="F817" s="32" t="str">
        <f>IF(ISNUMBER($B817),IF('INPUT | Operations'!$B822&lt;Booster_BurnTime,1,IF('INPUT | Operations'!$B821&lt;=Booster_BurnTime,(Booster_BurnTime-'INPUT | Operations'!$B821)/('INPUT | Operations'!$B822-'INPUT | Operations'!$B821),0))*'INPUT | Operations'!$E821*NumberOfBoosters*NumberOfOps*$E817,"")</f>
        <v/>
      </c>
      <c r="G817" s="34" t="str">
        <f t="shared" si="121"/>
        <v/>
      </c>
      <c r="H817" s="27" t="str">
        <f t="shared" si="122"/>
        <v/>
      </c>
      <c r="I817" s="27" t="str">
        <f t="shared" si="123"/>
        <v/>
      </c>
      <c r="J817" s="27" t="str">
        <f t="shared" si="124"/>
        <v/>
      </c>
      <c r="K817" s="27" t="str">
        <f t="shared" si="125"/>
        <v/>
      </c>
      <c r="L817" s="27" t="str">
        <f t="shared" si="126"/>
        <v/>
      </c>
      <c r="M817" s="32" t="str">
        <f t="shared" si="127"/>
        <v/>
      </c>
      <c r="N817" s="27" t="str">
        <f t="shared" si="128"/>
        <v/>
      </c>
      <c r="O817" s="27" t="str">
        <f t="shared" si="128"/>
        <v/>
      </c>
      <c r="P817" s="27" t="str">
        <f t="shared" si="128"/>
        <v/>
      </c>
      <c r="Q817" s="27" t="str">
        <f t="shared" si="128"/>
        <v/>
      </c>
      <c r="R817" s="27" t="str">
        <f t="shared" si="128"/>
        <v/>
      </c>
      <c r="S817" s="27" t="str">
        <f t="shared" si="128"/>
        <v/>
      </c>
      <c r="T817" s="32" t="str">
        <f t="shared" si="128"/>
        <v/>
      </c>
      <c r="U817" s="10"/>
    </row>
    <row r="818" spans="1:21" x14ac:dyDescent="0.25">
      <c r="A818" s="10"/>
      <c r="B818" s="4" t="str">
        <f>IF(ISBLANK('INPUT | Operations'!$B823),"",COUNT('INPUT | Operations'!$B$12:$B822))</f>
        <v/>
      </c>
      <c r="C818" s="27" t="str">
        <f>IF(ISNUMBER($B818),('INPUT | Operations'!$C822+'INPUT | Operations'!$C823)/2,"")</f>
        <v/>
      </c>
      <c r="D818" s="28" t="str">
        <f t="shared" si="120"/>
        <v/>
      </c>
      <c r="E818" s="26" t="str">
        <f>IF(ISNUMBER($B818),'INPUT | Operations'!$B823-'INPUT | Operations'!$B822,"")</f>
        <v/>
      </c>
      <c r="F818" s="32" t="str">
        <f>IF(ISNUMBER($B818),IF('INPUT | Operations'!$B823&lt;Booster_BurnTime,1,IF('INPUT | Operations'!$B822&lt;=Booster_BurnTime,(Booster_BurnTime-'INPUT | Operations'!$B822)/('INPUT | Operations'!$B823-'INPUT | Operations'!$B822),0))*'INPUT | Operations'!$E822*NumberOfBoosters*NumberOfOps*$E818,"")</f>
        <v/>
      </c>
      <c r="G818" s="34" t="str">
        <f t="shared" si="121"/>
        <v/>
      </c>
      <c r="H818" s="27" t="str">
        <f t="shared" si="122"/>
        <v/>
      </c>
      <c r="I818" s="27" t="str">
        <f t="shared" si="123"/>
        <v/>
      </c>
      <c r="J818" s="27" t="str">
        <f t="shared" si="124"/>
        <v/>
      </c>
      <c r="K818" s="27" t="str">
        <f t="shared" si="125"/>
        <v/>
      </c>
      <c r="L818" s="27" t="str">
        <f t="shared" si="126"/>
        <v/>
      </c>
      <c r="M818" s="32" t="str">
        <f t="shared" si="127"/>
        <v/>
      </c>
      <c r="N818" s="27" t="str">
        <f t="shared" si="128"/>
        <v/>
      </c>
      <c r="O818" s="27" t="str">
        <f t="shared" si="128"/>
        <v/>
      </c>
      <c r="P818" s="27" t="str">
        <f t="shared" si="128"/>
        <v/>
      </c>
      <c r="Q818" s="27" t="str">
        <f t="shared" si="128"/>
        <v/>
      </c>
      <c r="R818" s="27" t="str">
        <f t="shared" si="128"/>
        <v/>
      </c>
      <c r="S818" s="27" t="str">
        <f t="shared" si="128"/>
        <v/>
      </c>
      <c r="T818" s="32" t="str">
        <f t="shared" si="128"/>
        <v/>
      </c>
      <c r="U818" s="10"/>
    </row>
    <row r="819" spans="1:21" x14ac:dyDescent="0.25">
      <c r="A819" s="10"/>
      <c r="B819" s="4" t="str">
        <f>IF(ISBLANK('INPUT | Operations'!$B824),"",COUNT('INPUT | Operations'!$B$12:$B823))</f>
        <v/>
      </c>
      <c r="C819" s="27" t="str">
        <f>IF(ISNUMBER($B819),('INPUT | Operations'!$C823+'INPUT | Operations'!$C824)/2,"")</f>
        <v/>
      </c>
      <c r="D819" s="28" t="str">
        <f t="shared" si="120"/>
        <v/>
      </c>
      <c r="E819" s="26" t="str">
        <f>IF(ISNUMBER($B819),'INPUT | Operations'!$B824-'INPUT | Operations'!$B823,"")</f>
        <v/>
      </c>
      <c r="F819" s="32" t="str">
        <f>IF(ISNUMBER($B819),IF('INPUT | Operations'!$B824&lt;Booster_BurnTime,1,IF('INPUT | Operations'!$B823&lt;=Booster_BurnTime,(Booster_BurnTime-'INPUT | Operations'!$B823)/('INPUT | Operations'!$B824-'INPUT | Operations'!$B823),0))*'INPUT | Operations'!$E823*NumberOfBoosters*NumberOfOps*$E819,"")</f>
        <v/>
      </c>
      <c r="G819" s="34" t="str">
        <f t="shared" si="121"/>
        <v/>
      </c>
      <c r="H819" s="27" t="str">
        <f t="shared" si="122"/>
        <v/>
      </c>
      <c r="I819" s="27" t="str">
        <f t="shared" si="123"/>
        <v/>
      </c>
      <c r="J819" s="27" t="str">
        <f t="shared" si="124"/>
        <v/>
      </c>
      <c r="K819" s="27" t="str">
        <f t="shared" si="125"/>
        <v/>
      </c>
      <c r="L819" s="27" t="str">
        <f t="shared" si="126"/>
        <v/>
      </c>
      <c r="M819" s="32" t="str">
        <f t="shared" si="127"/>
        <v/>
      </c>
      <c r="N819" s="27" t="str">
        <f t="shared" si="128"/>
        <v/>
      </c>
      <c r="O819" s="27" t="str">
        <f t="shared" si="128"/>
        <v/>
      </c>
      <c r="P819" s="27" t="str">
        <f t="shared" si="128"/>
        <v/>
      </c>
      <c r="Q819" s="27" t="str">
        <f t="shared" si="128"/>
        <v/>
      </c>
      <c r="R819" s="27" t="str">
        <f t="shared" si="128"/>
        <v/>
      </c>
      <c r="S819" s="27" t="str">
        <f t="shared" si="128"/>
        <v/>
      </c>
      <c r="T819" s="32" t="str">
        <f t="shared" si="128"/>
        <v/>
      </c>
      <c r="U819" s="10"/>
    </row>
    <row r="820" spans="1:21" x14ac:dyDescent="0.25">
      <c r="A820" s="10"/>
      <c r="B820" s="4" t="str">
        <f>IF(ISBLANK('INPUT | Operations'!$B825),"",COUNT('INPUT | Operations'!$B$12:$B824))</f>
        <v/>
      </c>
      <c r="C820" s="27" t="str">
        <f>IF(ISNUMBER($B820),('INPUT | Operations'!$C824+'INPUT | Operations'!$C825)/2,"")</f>
        <v/>
      </c>
      <c r="D820" s="28" t="str">
        <f t="shared" si="120"/>
        <v/>
      </c>
      <c r="E820" s="26" t="str">
        <f>IF(ISNUMBER($B820),'INPUT | Operations'!$B825-'INPUT | Operations'!$B824,"")</f>
        <v/>
      </c>
      <c r="F820" s="32" t="str">
        <f>IF(ISNUMBER($B820),IF('INPUT | Operations'!$B825&lt;Booster_BurnTime,1,IF('INPUT | Operations'!$B824&lt;=Booster_BurnTime,(Booster_BurnTime-'INPUT | Operations'!$B824)/('INPUT | Operations'!$B825-'INPUT | Operations'!$B824),0))*'INPUT | Operations'!$E824*NumberOfBoosters*NumberOfOps*$E820,"")</f>
        <v/>
      </c>
      <c r="G820" s="34" t="str">
        <f t="shared" si="121"/>
        <v/>
      </c>
      <c r="H820" s="27" t="str">
        <f t="shared" si="122"/>
        <v/>
      </c>
      <c r="I820" s="27" t="str">
        <f t="shared" si="123"/>
        <v/>
      </c>
      <c r="J820" s="27" t="str">
        <f t="shared" si="124"/>
        <v/>
      </c>
      <c r="K820" s="27" t="str">
        <f t="shared" si="125"/>
        <v/>
      </c>
      <c r="L820" s="27" t="str">
        <f t="shared" si="126"/>
        <v/>
      </c>
      <c r="M820" s="32" t="str">
        <f t="shared" si="127"/>
        <v/>
      </c>
      <c r="N820" s="27" t="str">
        <f t="shared" si="128"/>
        <v/>
      </c>
      <c r="O820" s="27" t="str">
        <f t="shared" si="128"/>
        <v/>
      </c>
      <c r="P820" s="27" t="str">
        <f t="shared" si="128"/>
        <v/>
      </c>
      <c r="Q820" s="27" t="str">
        <f t="shared" si="128"/>
        <v/>
      </c>
      <c r="R820" s="27" t="str">
        <f t="shared" si="128"/>
        <v/>
      </c>
      <c r="S820" s="27" t="str">
        <f t="shared" si="128"/>
        <v/>
      </c>
      <c r="T820" s="32" t="str">
        <f t="shared" si="128"/>
        <v/>
      </c>
      <c r="U820" s="10"/>
    </row>
    <row r="821" spans="1:21" x14ac:dyDescent="0.25">
      <c r="A821" s="10"/>
      <c r="B821" s="4" t="str">
        <f>IF(ISBLANK('INPUT | Operations'!$B826),"",COUNT('INPUT | Operations'!$B$12:$B825))</f>
        <v/>
      </c>
      <c r="C821" s="27" t="str">
        <f>IF(ISNUMBER($B821),('INPUT | Operations'!$C825+'INPUT | Operations'!$C826)/2,"")</f>
        <v/>
      </c>
      <c r="D821" s="28" t="str">
        <f t="shared" si="120"/>
        <v/>
      </c>
      <c r="E821" s="26" t="str">
        <f>IF(ISNUMBER($B821),'INPUT | Operations'!$B826-'INPUT | Operations'!$B825,"")</f>
        <v/>
      </c>
      <c r="F821" s="32" t="str">
        <f>IF(ISNUMBER($B821),IF('INPUT | Operations'!$B826&lt;Booster_BurnTime,1,IF('INPUT | Operations'!$B825&lt;=Booster_BurnTime,(Booster_BurnTime-'INPUT | Operations'!$B825)/('INPUT | Operations'!$B826-'INPUT | Operations'!$B825),0))*'INPUT | Operations'!$E825*NumberOfBoosters*NumberOfOps*$E821,"")</f>
        <v/>
      </c>
      <c r="G821" s="34" t="str">
        <f t="shared" si="121"/>
        <v/>
      </c>
      <c r="H821" s="27" t="str">
        <f t="shared" si="122"/>
        <v/>
      </c>
      <c r="I821" s="27" t="str">
        <f t="shared" si="123"/>
        <v/>
      </c>
      <c r="J821" s="27" t="str">
        <f t="shared" si="124"/>
        <v/>
      </c>
      <c r="K821" s="27" t="str">
        <f t="shared" si="125"/>
        <v/>
      </c>
      <c r="L821" s="27" t="str">
        <f t="shared" si="126"/>
        <v/>
      </c>
      <c r="M821" s="32" t="str">
        <f t="shared" si="127"/>
        <v/>
      </c>
      <c r="N821" s="27" t="str">
        <f t="shared" si="128"/>
        <v/>
      </c>
      <c r="O821" s="27" t="str">
        <f t="shared" si="128"/>
        <v/>
      </c>
      <c r="P821" s="27" t="str">
        <f t="shared" si="128"/>
        <v/>
      </c>
      <c r="Q821" s="27" t="str">
        <f t="shared" si="128"/>
        <v/>
      </c>
      <c r="R821" s="27" t="str">
        <f t="shared" si="128"/>
        <v/>
      </c>
      <c r="S821" s="27" t="str">
        <f t="shared" si="128"/>
        <v/>
      </c>
      <c r="T821" s="32" t="str">
        <f t="shared" si="128"/>
        <v/>
      </c>
      <c r="U821" s="10"/>
    </row>
    <row r="822" spans="1:21" x14ac:dyDescent="0.25">
      <c r="A822" s="10"/>
      <c r="B822" s="4" t="str">
        <f>IF(ISBLANK('INPUT | Operations'!$B827),"",COUNT('INPUT | Operations'!$B$12:$B826))</f>
        <v/>
      </c>
      <c r="C822" s="27" t="str">
        <f>IF(ISNUMBER($B822),('INPUT | Operations'!$C826+'INPUT | Operations'!$C827)/2,"")</f>
        <v/>
      </c>
      <c r="D822" s="28" t="str">
        <f t="shared" si="120"/>
        <v/>
      </c>
      <c r="E822" s="26" t="str">
        <f>IF(ISNUMBER($B822),'INPUT | Operations'!$B827-'INPUT | Operations'!$B826,"")</f>
        <v/>
      </c>
      <c r="F822" s="32" t="str">
        <f>IF(ISNUMBER($B822),IF('INPUT | Operations'!$B827&lt;Booster_BurnTime,1,IF('INPUT | Operations'!$B826&lt;=Booster_BurnTime,(Booster_BurnTime-'INPUT | Operations'!$B826)/('INPUT | Operations'!$B827-'INPUT | Operations'!$B826),0))*'INPUT | Operations'!$E826*NumberOfBoosters*NumberOfOps*$E822,"")</f>
        <v/>
      </c>
      <c r="G822" s="34" t="str">
        <f t="shared" si="121"/>
        <v/>
      </c>
      <c r="H822" s="27" t="str">
        <f t="shared" si="122"/>
        <v/>
      </c>
      <c r="I822" s="27" t="str">
        <f t="shared" si="123"/>
        <v/>
      </c>
      <c r="J822" s="27" t="str">
        <f t="shared" si="124"/>
        <v/>
      </c>
      <c r="K822" s="27" t="str">
        <f t="shared" si="125"/>
        <v/>
      </c>
      <c r="L822" s="27" t="str">
        <f t="shared" si="126"/>
        <v/>
      </c>
      <c r="M822" s="32" t="str">
        <f t="shared" si="127"/>
        <v/>
      </c>
      <c r="N822" s="27" t="str">
        <f t="shared" si="128"/>
        <v/>
      </c>
      <c r="O822" s="27" t="str">
        <f t="shared" si="128"/>
        <v/>
      </c>
      <c r="P822" s="27" t="str">
        <f t="shared" si="128"/>
        <v/>
      </c>
      <c r="Q822" s="27" t="str">
        <f t="shared" si="128"/>
        <v/>
      </c>
      <c r="R822" s="27" t="str">
        <f t="shared" si="128"/>
        <v/>
      </c>
      <c r="S822" s="27" t="str">
        <f t="shared" si="128"/>
        <v/>
      </c>
      <c r="T822" s="32" t="str">
        <f t="shared" si="128"/>
        <v/>
      </c>
      <c r="U822" s="10"/>
    </row>
    <row r="823" spans="1:21" x14ac:dyDescent="0.25">
      <c r="A823" s="10"/>
      <c r="B823" s="4" t="str">
        <f>IF(ISBLANK('INPUT | Operations'!$B828),"",COUNT('INPUT | Operations'!$B$12:$B827))</f>
        <v/>
      </c>
      <c r="C823" s="27" t="str">
        <f>IF(ISNUMBER($B823),('INPUT | Operations'!$C827+'INPUT | Operations'!$C828)/2,"")</f>
        <v/>
      </c>
      <c r="D823" s="28" t="str">
        <f t="shared" si="120"/>
        <v/>
      </c>
      <c r="E823" s="26" t="str">
        <f>IF(ISNUMBER($B823),'INPUT | Operations'!$B828-'INPUT | Operations'!$B827,"")</f>
        <v/>
      </c>
      <c r="F823" s="32" t="str">
        <f>IF(ISNUMBER($B823),IF('INPUT | Operations'!$B828&lt;Booster_BurnTime,1,IF('INPUT | Operations'!$B827&lt;=Booster_BurnTime,(Booster_BurnTime-'INPUT | Operations'!$B827)/('INPUT | Operations'!$B828-'INPUT | Operations'!$B827),0))*'INPUT | Operations'!$E827*NumberOfBoosters*NumberOfOps*$E823,"")</f>
        <v/>
      </c>
      <c r="G823" s="34" t="str">
        <f t="shared" si="121"/>
        <v/>
      </c>
      <c r="H823" s="27" t="str">
        <f t="shared" si="122"/>
        <v/>
      </c>
      <c r="I823" s="27" t="str">
        <f t="shared" si="123"/>
        <v/>
      </c>
      <c r="J823" s="27" t="str">
        <f t="shared" si="124"/>
        <v/>
      </c>
      <c r="K823" s="27" t="str">
        <f t="shared" si="125"/>
        <v/>
      </c>
      <c r="L823" s="27" t="str">
        <f t="shared" si="126"/>
        <v/>
      </c>
      <c r="M823" s="32" t="str">
        <f t="shared" si="127"/>
        <v/>
      </c>
      <c r="N823" s="27" t="str">
        <f t="shared" si="128"/>
        <v/>
      </c>
      <c r="O823" s="27" t="str">
        <f t="shared" si="128"/>
        <v/>
      </c>
      <c r="P823" s="27" t="str">
        <f t="shared" si="128"/>
        <v/>
      </c>
      <c r="Q823" s="27" t="str">
        <f t="shared" si="128"/>
        <v/>
      </c>
      <c r="R823" s="27" t="str">
        <f t="shared" si="128"/>
        <v/>
      </c>
      <c r="S823" s="27" t="str">
        <f t="shared" si="128"/>
        <v/>
      </c>
      <c r="T823" s="32" t="str">
        <f t="shared" si="128"/>
        <v/>
      </c>
      <c r="U823" s="10"/>
    </row>
    <row r="824" spans="1:21" x14ac:dyDescent="0.25">
      <c r="A824" s="10"/>
      <c r="B824" s="4" t="str">
        <f>IF(ISBLANK('INPUT | Operations'!$B829),"",COUNT('INPUT | Operations'!$B$12:$B828))</f>
        <v/>
      </c>
      <c r="C824" s="27" t="str">
        <f>IF(ISNUMBER($B824),('INPUT | Operations'!$C828+'INPUT | Operations'!$C829)/2,"")</f>
        <v/>
      </c>
      <c r="D824" s="28" t="str">
        <f t="shared" si="120"/>
        <v/>
      </c>
      <c r="E824" s="26" t="str">
        <f>IF(ISNUMBER($B824),'INPUT | Operations'!$B829-'INPUT | Operations'!$B828,"")</f>
        <v/>
      </c>
      <c r="F824" s="32" t="str">
        <f>IF(ISNUMBER($B824),IF('INPUT | Operations'!$B829&lt;Booster_BurnTime,1,IF('INPUT | Operations'!$B828&lt;=Booster_BurnTime,(Booster_BurnTime-'INPUT | Operations'!$B828)/('INPUT | Operations'!$B829-'INPUT | Operations'!$B828),0))*'INPUT | Operations'!$E828*NumberOfBoosters*NumberOfOps*$E824,"")</f>
        <v/>
      </c>
      <c r="G824" s="34" t="str">
        <f t="shared" si="121"/>
        <v/>
      </c>
      <c r="H824" s="27" t="str">
        <f t="shared" si="122"/>
        <v/>
      </c>
      <c r="I824" s="27" t="str">
        <f t="shared" si="123"/>
        <v/>
      </c>
      <c r="J824" s="27" t="str">
        <f t="shared" si="124"/>
        <v/>
      </c>
      <c r="K824" s="27" t="str">
        <f t="shared" si="125"/>
        <v/>
      </c>
      <c r="L824" s="27" t="str">
        <f t="shared" si="126"/>
        <v/>
      </c>
      <c r="M824" s="32" t="str">
        <f t="shared" si="127"/>
        <v/>
      </c>
      <c r="N824" s="27" t="str">
        <f t="shared" si="128"/>
        <v/>
      </c>
      <c r="O824" s="27" t="str">
        <f t="shared" si="128"/>
        <v/>
      </c>
      <c r="P824" s="27" t="str">
        <f t="shared" si="128"/>
        <v/>
      </c>
      <c r="Q824" s="27" t="str">
        <f t="shared" si="128"/>
        <v/>
      </c>
      <c r="R824" s="27" t="str">
        <f t="shared" si="128"/>
        <v/>
      </c>
      <c r="S824" s="27" t="str">
        <f t="shared" si="128"/>
        <v/>
      </c>
      <c r="T824" s="32" t="str">
        <f t="shared" si="128"/>
        <v/>
      </c>
      <c r="U824" s="10"/>
    </row>
    <row r="825" spans="1:21" x14ac:dyDescent="0.25">
      <c r="A825" s="10"/>
      <c r="B825" s="4" t="str">
        <f>IF(ISBLANK('INPUT | Operations'!$B830),"",COUNT('INPUT | Operations'!$B$12:$B829))</f>
        <v/>
      </c>
      <c r="C825" s="27" t="str">
        <f>IF(ISNUMBER($B825),('INPUT | Operations'!$C829+'INPUT | Operations'!$C830)/2,"")</f>
        <v/>
      </c>
      <c r="D825" s="28" t="str">
        <f t="shared" si="120"/>
        <v/>
      </c>
      <c r="E825" s="26" t="str">
        <f>IF(ISNUMBER($B825),'INPUT | Operations'!$B830-'INPUT | Operations'!$B829,"")</f>
        <v/>
      </c>
      <c r="F825" s="32" t="str">
        <f>IF(ISNUMBER($B825),IF('INPUT | Operations'!$B830&lt;Booster_BurnTime,1,IF('INPUT | Operations'!$B829&lt;=Booster_BurnTime,(Booster_BurnTime-'INPUT | Operations'!$B829)/('INPUT | Operations'!$B830-'INPUT | Operations'!$B829),0))*'INPUT | Operations'!$E829*NumberOfBoosters*NumberOfOps*$E825,"")</f>
        <v/>
      </c>
      <c r="G825" s="34" t="str">
        <f t="shared" si="121"/>
        <v/>
      </c>
      <c r="H825" s="27" t="str">
        <f t="shared" si="122"/>
        <v/>
      </c>
      <c r="I825" s="27" t="str">
        <f t="shared" si="123"/>
        <v/>
      </c>
      <c r="J825" s="27" t="str">
        <f t="shared" si="124"/>
        <v/>
      </c>
      <c r="K825" s="27" t="str">
        <f t="shared" si="125"/>
        <v/>
      </c>
      <c r="L825" s="27" t="str">
        <f t="shared" si="126"/>
        <v/>
      </c>
      <c r="M825" s="32" t="str">
        <f t="shared" si="127"/>
        <v/>
      </c>
      <c r="N825" s="27" t="str">
        <f t="shared" si="128"/>
        <v/>
      </c>
      <c r="O825" s="27" t="str">
        <f t="shared" si="128"/>
        <v/>
      </c>
      <c r="P825" s="27" t="str">
        <f t="shared" si="128"/>
        <v/>
      </c>
      <c r="Q825" s="27" t="str">
        <f t="shared" si="128"/>
        <v/>
      </c>
      <c r="R825" s="27" t="str">
        <f t="shared" si="128"/>
        <v/>
      </c>
      <c r="S825" s="27" t="str">
        <f t="shared" si="128"/>
        <v/>
      </c>
      <c r="T825" s="32" t="str">
        <f t="shared" si="128"/>
        <v/>
      </c>
      <c r="U825" s="10"/>
    </row>
    <row r="826" spans="1:21" x14ac:dyDescent="0.25">
      <c r="A826" s="10"/>
      <c r="B826" s="4" t="str">
        <f>IF(ISBLANK('INPUT | Operations'!$B831),"",COUNT('INPUT | Operations'!$B$12:$B830))</f>
        <v/>
      </c>
      <c r="C826" s="27" t="str">
        <f>IF(ISNUMBER($B826),('INPUT | Operations'!$C830+'INPUT | Operations'!$C831)/2,"")</f>
        <v/>
      </c>
      <c r="D826" s="28" t="str">
        <f t="shared" si="120"/>
        <v/>
      </c>
      <c r="E826" s="26" t="str">
        <f>IF(ISNUMBER($B826),'INPUT | Operations'!$B831-'INPUT | Operations'!$B830,"")</f>
        <v/>
      </c>
      <c r="F826" s="32" t="str">
        <f>IF(ISNUMBER($B826),IF('INPUT | Operations'!$B831&lt;Booster_BurnTime,1,IF('INPUT | Operations'!$B830&lt;=Booster_BurnTime,(Booster_BurnTime-'INPUT | Operations'!$B830)/('INPUT | Operations'!$B831-'INPUT | Operations'!$B830),0))*'INPUT | Operations'!$E830*NumberOfBoosters*NumberOfOps*$E826,"")</f>
        <v/>
      </c>
      <c r="G826" s="34" t="str">
        <f t="shared" si="121"/>
        <v/>
      </c>
      <c r="H826" s="27" t="str">
        <f t="shared" si="122"/>
        <v/>
      </c>
      <c r="I826" s="27" t="str">
        <f t="shared" si="123"/>
        <v/>
      </c>
      <c r="J826" s="27" t="str">
        <f t="shared" si="124"/>
        <v/>
      </c>
      <c r="K826" s="27" t="str">
        <f t="shared" si="125"/>
        <v/>
      </c>
      <c r="L826" s="27" t="str">
        <f t="shared" si="126"/>
        <v/>
      </c>
      <c r="M826" s="32" t="str">
        <f t="shared" si="127"/>
        <v/>
      </c>
      <c r="N826" s="27" t="str">
        <f t="shared" si="128"/>
        <v/>
      </c>
      <c r="O826" s="27" t="str">
        <f t="shared" si="128"/>
        <v/>
      </c>
      <c r="P826" s="27" t="str">
        <f t="shared" si="128"/>
        <v/>
      </c>
      <c r="Q826" s="27" t="str">
        <f t="shared" si="128"/>
        <v/>
      </c>
      <c r="R826" s="27" t="str">
        <f t="shared" si="128"/>
        <v/>
      </c>
      <c r="S826" s="27" t="str">
        <f t="shared" si="128"/>
        <v/>
      </c>
      <c r="T826" s="32" t="str">
        <f t="shared" si="128"/>
        <v/>
      </c>
      <c r="U826" s="10"/>
    </row>
    <row r="827" spans="1:21" x14ac:dyDescent="0.25">
      <c r="A827" s="10"/>
      <c r="B827" s="4" t="str">
        <f>IF(ISBLANK('INPUT | Operations'!$B832),"",COUNT('INPUT | Operations'!$B$12:$B831))</f>
        <v/>
      </c>
      <c r="C827" s="27" t="str">
        <f>IF(ISNUMBER($B827),('INPUT | Operations'!$C831+'INPUT | Operations'!$C832)/2,"")</f>
        <v/>
      </c>
      <c r="D827" s="28" t="str">
        <f t="shared" si="120"/>
        <v/>
      </c>
      <c r="E827" s="26" t="str">
        <f>IF(ISNUMBER($B827),'INPUT | Operations'!$B832-'INPUT | Operations'!$B831,"")</f>
        <v/>
      </c>
      <c r="F827" s="32" t="str">
        <f>IF(ISNUMBER($B827),IF('INPUT | Operations'!$B832&lt;Booster_BurnTime,1,IF('INPUT | Operations'!$B831&lt;=Booster_BurnTime,(Booster_BurnTime-'INPUT | Operations'!$B831)/('INPUT | Operations'!$B832-'INPUT | Operations'!$B831),0))*'INPUT | Operations'!$E831*NumberOfBoosters*NumberOfOps*$E827,"")</f>
        <v/>
      </c>
      <c r="G827" s="34" t="str">
        <f t="shared" si="121"/>
        <v/>
      </c>
      <c r="H827" s="27" t="str">
        <f t="shared" si="122"/>
        <v/>
      </c>
      <c r="I827" s="27" t="str">
        <f t="shared" si="123"/>
        <v/>
      </c>
      <c r="J827" s="27" t="str">
        <f t="shared" si="124"/>
        <v/>
      </c>
      <c r="K827" s="27" t="str">
        <f t="shared" si="125"/>
        <v/>
      </c>
      <c r="L827" s="27" t="str">
        <f t="shared" si="126"/>
        <v/>
      </c>
      <c r="M827" s="32" t="str">
        <f t="shared" si="127"/>
        <v/>
      </c>
      <c r="N827" s="27" t="str">
        <f t="shared" si="128"/>
        <v/>
      </c>
      <c r="O827" s="27" t="str">
        <f t="shared" si="128"/>
        <v/>
      </c>
      <c r="P827" s="27" t="str">
        <f t="shared" si="128"/>
        <v/>
      </c>
      <c r="Q827" s="27" t="str">
        <f t="shared" si="128"/>
        <v/>
      </c>
      <c r="R827" s="27" t="str">
        <f t="shared" si="128"/>
        <v/>
      </c>
      <c r="S827" s="27" t="str">
        <f t="shared" si="128"/>
        <v/>
      </c>
      <c r="T827" s="32" t="str">
        <f t="shared" si="128"/>
        <v/>
      </c>
      <c r="U827" s="10"/>
    </row>
    <row r="828" spans="1:21" x14ac:dyDescent="0.25">
      <c r="A828" s="10"/>
      <c r="B828" s="4" t="str">
        <f>IF(ISBLANK('INPUT | Operations'!$B833),"",COUNT('INPUT | Operations'!$B$12:$B832))</f>
        <v/>
      </c>
      <c r="C828" s="27" t="str">
        <f>IF(ISNUMBER($B828),('INPUT | Operations'!$C832+'INPUT | Operations'!$C833)/2,"")</f>
        <v/>
      </c>
      <c r="D828" s="28" t="str">
        <f t="shared" si="120"/>
        <v/>
      </c>
      <c r="E828" s="26" t="str">
        <f>IF(ISNUMBER($B828),'INPUT | Operations'!$B833-'INPUT | Operations'!$B832,"")</f>
        <v/>
      </c>
      <c r="F828" s="32" t="str">
        <f>IF(ISNUMBER($B828),IF('INPUT | Operations'!$B833&lt;Booster_BurnTime,1,IF('INPUT | Operations'!$B832&lt;=Booster_BurnTime,(Booster_BurnTime-'INPUT | Operations'!$B832)/('INPUT | Operations'!$B833-'INPUT | Operations'!$B832),0))*'INPUT | Operations'!$E832*NumberOfBoosters*NumberOfOps*$E828,"")</f>
        <v/>
      </c>
      <c r="G828" s="34" t="str">
        <f t="shared" si="121"/>
        <v/>
      </c>
      <c r="H828" s="27" t="str">
        <f t="shared" si="122"/>
        <v/>
      </c>
      <c r="I828" s="27" t="str">
        <f t="shared" si="123"/>
        <v/>
      </c>
      <c r="J828" s="27" t="str">
        <f t="shared" si="124"/>
        <v/>
      </c>
      <c r="K828" s="27" t="str">
        <f t="shared" si="125"/>
        <v/>
      </c>
      <c r="L828" s="27" t="str">
        <f t="shared" si="126"/>
        <v/>
      </c>
      <c r="M828" s="32" t="str">
        <f t="shared" si="127"/>
        <v/>
      </c>
      <c r="N828" s="27" t="str">
        <f t="shared" si="128"/>
        <v/>
      </c>
      <c r="O828" s="27" t="str">
        <f t="shared" si="128"/>
        <v/>
      </c>
      <c r="P828" s="27" t="str">
        <f t="shared" si="128"/>
        <v/>
      </c>
      <c r="Q828" s="27" t="str">
        <f t="shared" si="128"/>
        <v/>
      </c>
      <c r="R828" s="27" t="str">
        <f t="shared" si="128"/>
        <v/>
      </c>
      <c r="S828" s="27" t="str">
        <f t="shared" si="128"/>
        <v/>
      </c>
      <c r="T828" s="32" t="str">
        <f t="shared" si="128"/>
        <v/>
      </c>
      <c r="U828" s="10"/>
    </row>
    <row r="829" spans="1:21" x14ac:dyDescent="0.25">
      <c r="A829" s="10"/>
      <c r="B829" s="4" t="str">
        <f>IF(ISBLANK('INPUT | Operations'!$B834),"",COUNT('INPUT | Operations'!$B$12:$B833))</f>
        <v/>
      </c>
      <c r="C829" s="27" t="str">
        <f>IF(ISNUMBER($B829),('INPUT | Operations'!$C833+'INPUT | Operations'!$C834)/2,"")</f>
        <v/>
      </c>
      <c r="D829" s="28" t="str">
        <f t="shared" si="120"/>
        <v/>
      </c>
      <c r="E829" s="26" t="str">
        <f>IF(ISNUMBER($B829),'INPUT | Operations'!$B834-'INPUT | Operations'!$B833,"")</f>
        <v/>
      </c>
      <c r="F829" s="32" t="str">
        <f>IF(ISNUMBER($B829),IF('INPUT | Operations'!$B834&lt;Booster_BurnTime,1,IF('INPUT | Operations'!$B833&lt;=Booster_BurnTime,(Booster_BurnTime-'INPUT | Operations'!$B833)/('INPUT | Operations'!$B834-'INPUT | Operations'!$B833),0))*'INPUT | Operations'!$E833*NumberOfBoosters*NumberOfOps*$E829,"")</f>
        <v/>
      </c>
      <c r="G829" s="34" t="str">
        <f t="shared" si="121"/>
        <v/>
      </c>
      <c r="H829" s="27" t="str">
        <f t="shared" si="122"/>
        <v/>
      </c>
      <c r="I829" s="27" t="str">
        <f t="shared" si="123"/>
        <v/>
      </c>
      <c r="J829" s="27" t="str">
        <f t="shared" si="124"/>
        <v/>
      </c>
      <c r="K829" s="27" t="str">
        <f t="shared" si="125"/>
        <v/>
      </c>
      <c r="L829" s="27" t="str">
        <f t="shared" si="126"/>
        <v/>
      </c>
      <c r="M829" s="32" t="str">
        <f t="shared" si="127"/>
        <v/>
      </c>
      <c r="N829" s="27" t="str">
        <f t="shared" si="128"/>
        <v/>
      </c>
      <c r="O829" s="27" t="str">
        <f t="shared" si="128"/>
        <v/>
      </c>
      <c r="P829" s="27" t="str">
        <f t="shared" si="128"/>
        <v/>
      </c>
      <c r="Q829" s="27" t="str">
        <f t="shared" si="128"/>
        <v/>
      </c>
      <c r="R829" s="27" t="str">
        <f t="shared" si="128"/>
        <v/>
      </c>
      <c r="S829" s="27" t="str">
        <f t="shared" si="128"/>
        <v/>
      </c>
      <c r="T829" s="32" t="str">
        <f t="shared" si="128"/>
        <v/>
      </c>
      <c r="U829" s="10"/>
    </row>
    <row r="830" spans="1:21" x14ac:dyDescent="0.25">
      <c r="A830" s="10"/>
      <c r="B830" s="4" t="str">
        <f>IF(ISBLANK('INPUT | Operations'!$B835),"",COUNT('INPUT | Operations'!$B$12:$B834))</f>
        <v/>
      </c>
      <c r="C830" s="27" t="str">
        <f>IF(ISNUMBER($B830),('INPUT | Operations'!$C834+'INPUT | Operations'!$C835)/2,"")</f>
        <v/>
      </c>
      <c r="D830" s="28" t="str">
        <f t="shared" si="120"/>
        <v/>
      </c>
      <c r="E830" s="26" t="str">
        <f>IF(ISNUMBER($B830),'INPUT | Operations'!$B835-'INPUT | Operations'!$B834,"")</f>
        <v/>
      </c>
      <c r="F830" s="32" t="str">
        <f>IF(ISNUMBER($B830),IF('INPUT | Operations'!$B835&lt;Booster_BurnTime,1,IF('INPUT | Operations'!$B834&lt;=Booster_BurnTime,(Booster_BurnTime-'INPUT | Operations'!$B834)/('INPUT | Operations'!$B835-'INPUT | Operations'!$B834),0))*'INPUT | Operations'!$E834*NumberOfBoosters*NumberOfOps*$E830,"")</f>
        <v/>
      </c>
      <c r="G830" s="34" t="str">
        <f t="shared" si="121"/>
        <v/>
      </c>
      <c r="H830" s="27" t="str">
        <f t="shared" si="122"/>
        <v/>
      </c>
      <c r="I830" s="27" t="str">
        <f t="shared" si="123"/>
        <v/>
      </c>
      <c r="J830" s="27" t="str">
        <f t="shared" si="124"/>
        <v/>
      </c>
      <c r="K830" s="27" t="str">
        <f t="shared" si="125"/>
        <v/>
      </c>
      <c r="L830" s="27" t="str">
        <f t="shared" si="126"/>
        <v/>
      </c>
      <c r="M830" s="32" t="str">
        <f t="shared" si="127"/>
        <v/>
      </c>
      <c r="N830" s="27" t="str">
        <f t="shared" si="128"/>
        <v/>
      </c>
      <c r="O830" s="27" t="str">
        <f t="shared" si="128"/>
        <v/>
      </c>
      <c r="P830" s="27" t="str">
        <f t="shared" si="128"/>
        <v/>
      </c>
      <c r="Q830" s="27" t="str">
        <f t="shared" si="128"/>
        <v/>
      </c>
      <c r="R830" s="27" t="str">
        <f t="shared" si="128"/>
        <v/>
      </c>
      <c r="S830" s="27" t="str">
        <f t="shared" si="128"/>
        <v/>
      </c>
      <c r="T830" s="32" t="str">
        <f t="shared" si="128"/>
        <v/>
      </c>
      <c r="U830" s="10"/>
    </row>
    <row r="831" spans="1:21" x14ac:dyDescent="0.25">
      <c r="A831" s="10"/>
      <c r="B831" s="4" t="str">
        <f>IF(ISBLANK('INPUT | Operations'!$B836),"",COUNT('INPUT | Operations'!$B$12:$B835))</f>
        <v/>
      </c>
      <c r="C831" s="27" t="str">
        <f>IF(ISNUMBER($B831),('INPUT | Operations'!$C835+'INPUT | Operations'!$C836)/2,"")</f>
        <v/>
      </c>
      <c r="D831" s="28" t="str">
        <f t="shared" si="120"/>
        <v/>
      </c>
      <c r="E831" s="26" t="str">
        <f>IF(ISNUMBER($B831),'INPUT | Operations'!$B836-'INPUT | Operations'!$B835,"")</f>
        <v/>
      </c>
      <c r="F831" s="32" t="str">
        <f>IF(ISNUMBER($B831),IF('INPUT | Operations'!$B836&lt;Booster_BurnTime,1,IF('INPUT | Operations'!$B835&lt;=Booster_BurnTime,(Booster_BurnTime-'INPUT | Operations'!$B835)/('INPUT | Operations'!$B836-'INPUT | Operations'!$B835),0))*'INPUT | Operations'!$E835*NumberOfBoosters*NumberOfOps*$E831,"")</f>
        <v/>
      </c>
      <c r="G831" s="34" t="str">
        <f t="shared" si="121"/>
        <v/>
      </c>
      <c r="H831" s="27" t="str">
        <f t="shared" si="122"/>
        <v/>
      </c>
      <c r="I831" s="27" t="str">
        <f t="shared" si="123"/>
        <v/>
      </c>
      <c r="J831" s="27" t="str">
        <f t="shared" si="124"/>
        <v/>
      </c>
      <c r="K831" s="27" t="str">
        <f t="shared" si="125"/>
        <v/>
      </c>
      <c r="L831" s="27" t="str">
        <f t="shared" si="126"/>
        <v/>
      </c>
      <c r="M831" s="32" t="str">
        <f t="shared" si="127"/>
        <v/>
      </c>
      <c r="N831" s="27" t="str">
        <f t="shared" si="128"/>
        <v/>
      </c>
      <c r="O831" s="27" t="str">
        <f t="shared" si="128"/>
        <v/>
      </c>
      <c r="P831" s="27" t="str">
        <f t="shared" si="128"/>
        <v/>
      </c>
      <c r="Q831" s="27" t="str">
        <f t="shared" si="128"/>
        <v/>
      </c>
      <c r="R831" s="27" t="str">
        <f t="shared" si="128"/>
        <v/>
      </c>
      <c r="S831" s="27" t="str">
        <f t="shared" si="128"/>
        <v/>
      </c>
      <c r="T831" s="32" t="str">
        <f t="shared" si="128"/>
        <v/>
      </c>
      <c r="U831" s="10"/>
    </row>
    <row r="832" spans="1:21" x14ac:dyDescent="0.25">
      <c r="A832" s="10"/>
      <c r="B832" s="4" t="str">
        <f>IF(ISBLANK('INPUT | Operations'!$B837),"",COUNT('INPUT | Operations'!$B$12:$B836))</f>
        <v/>
      </c>
      <c r="C832" s="27" t="str">
        <f>IF(ISNUMBER($B832),('INPUT | Operations'!$C836+'INPUT | Operations'!$C837)/2,"")</f>
        <v/>
      </c>
      <c r="D832" s="28" t="str">
        <f t="shared" si="120"/>
        <v/>
      </c>
      <c r="E832" s="26" t="str">
        <f>IF(ISNUMBER($B832),'INPUT | Operations'!$B837-'INPUT | Operations'!$B836,"")</f>
        <v/>
      </c>
      <c r="F832" s="32" t="str">
        <f>IF(ISNUMBER($B832),IF('INPUT | Operations'!$B837&lt;Booster_BurnTime,1,IF('INPUT | Operations'!$B836&lt;=Booster_BurnTime,(Booster_BurnTime-'INPUT | Operations'!$B836)/('INPUT | Operations'!$B837-'INPUT | Operations'!$B836),0))*'INPUT | Operations'!$E836*NumberOfBoosters*NumberOfOps*$E832,"")</f>
        <v/>
      </c>
      <c r="G832" s="34" t="str">
        <f t="shared" si="121"/>
        <v/>
      </c>
      <c r="H832" s="27" t="str">
        <f t="shared" si="122"/>
        <v/>
      </c>
      <c r="I832" s="27" t="str">
        <f t="shared" si="123"/>
        <v/>
      </c>
      <c r="J832" s="27" t="str">
        <f t="shared" si="124"/>
        <v/>
      </c>
      <c r="K832" s="27" t="str">
        <f t="shared" si="125"/>
        <v/>
      </c>
      <c r="L832" s="27" t="str">
        <f t="shared" si="126"/>
        <v/>
      </c>
      <c r="M832" s="32" t="str">
        <f t="shared" si="127"/>
        <v/>
      </c>
      <c r="N832" s="27" t="str">
        <f t="shared" si="128"/>
        <v/>
      </c>
      <c r="O832" s="27" t="str">
        <f t="shared" si="128"/>
        <v/>
      </c>
      <c r="P832" s="27" t="str">
        <f t="shared" si="128"/>
        <v/>
      </c>
      <c r="Q832" s="27" t="str">
        <f t="shared" si="128"/>
        <v/>
      </c>
      <c r="R832" s="27" t="str">
        <f t="shared" si="128"/>
        <v/>
      </c>
      <c r="S832" s="27" t="str">
        <f t="shared" si="128"/>
        <v/>
      </c>
      <c r="T832" s="32" t="str">
        <f t="shared" si="128"/>
        <v/>
      </c>
      <c r="U832" s="10"/>
    </row>
    <row r="833" spans="1:21" x14ac:dyDescent="0.25">
      <c r="A833" s="10"/>
      <c r="B833" s="4" t="str">
        <f>IF(ISBLANK('INPUT | Operations'!$B838),"",COUNT('INPUT | Operations'!$B$12:$B837))</f>
        <v/>
      </c>
      <c r="C833" s="27" t="str">
        <f>IF(ISNUMBER($B833),('INPUT | Operations'!$C837+'INPUT | Operations'!$C838)/2,"")</f>
        <v/>
      </c>
      <c r="D833" s="28" t="str">
        <f t="shared" si="120"/>
        <v/>
      </c>
      <c r="E833" s="26" t="str">
        <f>IF(ISNUMBER($B833),'INPUT | Operations'!$B838-'INPUT | Operations'!$B837,"")</f>
        <v/>
      </c>
      <c r="F833" s="32" t="str">
        <f>IF(ISNUMBER($B833),IF('INPUT | Operations'!$B838&lt;Booster_BurnTime,1,IF('INPUT | Operations'!$B837&lt;=Booster_BurnTime,(Booster_BurnTime-'INPUT | Operations'!$B837)/('INPUT | Operations'!$B838-'INPUT | Operations'!$B837),0))*'INPUT | Operations'!$E837*NumberOfBoosters*NumberOfOps*$E833,"")</f>
        <v/>
      </c>
      <c r="G833" s="34" t="str">
        <f t="shared" si="121"/>
        <v/>
      </c>
      <c r="H833" s="27" t="str">
        <f t="shared" si="122"/>
        <v/>
      </c>
      <c r="I833" s="27" t="str">
        <f t="shared" si="123"/>
        <v/>
      </c>
      <c r="J833" s="27" t="str">
        <f t="shared" si="124"/>
        <v/>
      </c>
      <c r="K833" s="27" t="str">
        <f t="shared" si="125"/>
        <v/>
      </c>
      <c r="L833" s="27" t="str">
        <f t="shared" si="126"/>
        <v/>
      </c>
      <c r="M833" s="32" t="str">
        <f t="shared" si="127"/>
        <v/>
      </c>
      <c r="N833" s="27" t="str">
        <f t="shared" si="128"/>
        <v/>
      </c>
      <c r="O833" s="27" t="str">
        <f t="shared" si="128"/>
        <v/>
      </c>
      <c r="P833" s="27" t="str">
        <f t="shared" si="128"/>
        <v/>
      </c>
      <c r="Q833" s="27" t="str">
        <f t="shared" si="128"/>
        <v/>
      </c>
      <c r="R833" s="27" t="str">
        <f t="shared" si="128"/>
        <v/>
      </c>
      <c r="S833" s="27" t="str">
        <f t="shared" si="128"/>
        <v/>
      </c>
      <c r="T833" s="32" t="str">
        <f t="shared" si="128"/>
        <v/>
      </c>
      <c r="U833" s="10"/>
    </row>
    <row r="834" spans="1:21" x14ac:dyDescent="0.25">
      <c r="A834" s="10"/>
      <c r="B834" s="4" t="str">
        <f>IF(ISBLANK('INPUT | Operations'!$B839),"",COUNT('INPUT | Operations'!$B$12:$B838))</f>
        <v/>
      </c>
      <c r="C834" s="27" t="str">
        <f>IF(ISNUMBER($B834),('INPUT | Operations'!$C838+'INPUT | Operations'!$C839)/2,"")</f>
        <v/>
      </c>
      <c r="D834" s="28" t="str">
        <f t="shared" si="120"/>
        <v/>
      </c>
      <c r="E834" s="26" t="str">
        <f>IF(ISNUMBER($B834),'INPUT | Operations'!$B839-'INPUT | Operations'!$B838,"")</f>
        <v/>
      </c>
      <c r="F834" s="32" t="str">
        <f>IF(ISNUMBER($B834),IF('INPUT | Operations'!$B839&lt;Booster_BurnTime,1,IF('INPUT | Operations'!$B838&lt;=Booster_BurnTime,(Booster_BurnTime-'INPUT | Operations'!$B838)/('INPUT | Operations'!$B839-'INPUT | Operations'!$B838),0))*'INPUT | Operations'!$E838*NumberOfBoosters*NumberOfOps*$E834,"")</f>
        <v/>
      </c>
      <c r="G834" s="34" t="str">
        <f t="shared" si="121"/>
        <v/>
      </c>
      <c r="H834" s="27" t="str">
        <f t="shared" si="122"/>
        <v/>
      </c>
      <c r="I834" s="27" t="str">
        <f t="shared" si="123"/>
        <v/>
      </c>
      <c r="J834" s="27" t="str">
        <f t="shared" si="124"/>
        <v/>
      </c>
      <c r="K834" s="27" t="str">
        <f t="shared" si="125"/>
        <v/>
      </c>
      <c r="L834" s="27" t="str">
        <f t="shared" si="126"/>
        <v/>
      </c>
      <c r="M834" s="32" t="str">
        <f t="shared" si="127"/>
        <v/>
      </c>
      <c r="N834" s="27" t="str">
        <f t="shared" si="128"/>
        <v/>
      </c>
      <c r="O834" s="27" t="str">
        <f t="shared" si="128"/>
        <v/>
      </c>
      <c r="P834" s="27" t="str">
        <f t="shared" si="128"/>
        <v/>
      </c>
      <c r="Q834" s="27" t="str">
        <f t="shared" si="128"/>
        <v/>
      </c>
      <c r="R834" s="27" t="str">
        <f t="shared" si="128"/>
        <v/>
      </c>
      <c r="S834" s="27" t="str">
        <f t="shared" si="128"/>
        <v/>
      </c>
      <c r="T834" s="32" t="str">
        <f t="shared" si="128"/>
        <v/>
      </c>
      <c r="U834" s="10"/>
    </row>
    <row r="835" spans="1:21" x14ac:dyDescent="0.25">
      <c r="A835" s="10"/>
      <c r="B835" s="4" t="str">
        <f>IF(ISBLANK('INPUT | Operations'!$B840),"",COUNT('INPUT | Operations'!$B$12:$B839))</f>
        <v/>
      </c>
      <c r="C835" s="27" t="str">
        <f>IF(ISNUMBER($B835),('INPUT | Operations'!$C839+'INPUT | Operations'!$C840)/2,"")</f>
        <v/>
      </c>
      <c r="D835" s="28" t="str">
        <f t="shared" si="120"/>
        <v/>
      </c>
      <c r="E835" s="26" t="str">
        <f>IF(ISNUMBER($B835),'INPUT | Operations'!$B840-'INPUT | Operations'!$B839,"")</f>
        <v/>
      </c>
      <c r="F835" s="32" t="str">
        <f>IF(ISNUMBER($B835),IF('INPUT | Operations'!$B840&lt;Booster_BurnTime,1,IF('INPUT | Operations'!$B839&lt;=Booster_BurnTime,(Booster_BurnTime-'INPUT | Operations'!$B839)/('INPUT | Operations'!$B840-'INPUT | Operations'!$B839),0))*'INPUT | Operations'!$E839*NumberOfBoosters*NumberOfOps*$E835,"")</f>
        <v/>
      </c>
      <c r="G835" s="34" t="str">
        <f t="shared" si="121"/>
        <v/>
      </c>
      <c r="H835" s="27" t="str">
        <f t="shared" si="122"/>
        <v/>
      </c>
      <c r="I835" s="27" t="str">
        <f t="shared" si="123"/>
        <v/>
      </c>
      <c r="J835" s="27" t="str">
        <f t="shared" si="124"/>
        <v/>
      </c>
      <c r="K835" s="27" t="str">
        <f t="shared" si="125"/>
        <v/>
      </c>
      <c r="L835" s="27" t="str">
        <f t="shared" si="126"/>
        <v/>
      </c>
      <c r="M835" s="32" t="str">
        <f t="shared" si="127"/>
        <v/>
      </c>
      <c r="N835" s="27" t="str">
        <f t="shared" si="128"/>
        <v/>
      </c>
      <c r="O835" s="27" t="str">
        <f t="shared" si="128"/>
        <v/>
      </c>
      <c r="P835" s="27" t="str">
        <f t="shared" si="128"/>
        <v/>
      </c>
      <c r="Q835" s="27" t="str">
        <f t="shared" si="128"/>
        <v/>
      </c>
      <c r="R835" s="27" t="str">
        <f t="shared" si="128"/>
        <v/>
      </c>
      <c r="S835" s="27" t="str">
        <f t="shared" si="128"/>
        <v/>
      </c>
      <c r="T835" s="32" t="str">
        <f t="shared" si="128"/>
        <v/>
      </c>
      <c r="U835" s="10"/>
    </row>
    <row r="836" spans="1:21" x14ac:dyDescent="0.25">
      <c r="A836" s="10"/>
      <c r="B836" s="4" t="str">
        <f>IF(ISBLANK('INPUT | Operations'!$B841),"",COUNT('INPUT | Operations'!$B$12:$B840))</f>
        <v/>
      </c>
      <c r="C836" s="27" t="str">
        <f>IF(ISNUMBER($B836),('INPUT | Operations'!$C840+'INPUT | Operations'!$C841)/2,"")</f>
        <v/>
      </c>
      <c r="D836" s="28" t="str">
        <f t="shared" si="120"/>
        <v/>
      </c>
      <c r="E836" s="26" t="str">
        <f>IF(ISNUMBER($B836),'INPUT | Operations'!$B841-'INPUT | Operations'!$B840,"")</f>
        <v/>
      </c>
      <c r="F836" s="32" t="str">
        <f>IF(ISNUMBER($B836),IF('INPUT | Operations'!$B841&lt;Booster_BurnTime,1,IF('INPUT | Operations'!$B840&lt;=Booster_BurnTime,(Booster_BurnTime-'INPUT | Operations'!$B840)/('INPUT | Operations'!$B841-'INPUT | Operations'!$B840),0))*'INPUT | Operations'!$E840*NumberOfBoosters*NumberOfOps*$E836,"")</f>
        <v/>
      </c>
      <c r="G836" s="34" t="str">
        <f t="shared" si="121"/>
        <v/>
      </c>
      <c r="H836" s="27" t="str">
        <f t="shared" si="122"/>
        <v/>
      </c>
      <c r="I836" s="27" t="str">
        <f t="shared" si="123"/>
        <v/>
      </c>
      <c r="J836" s="27" t="str">
        <f t="shared" si="124"/>
        <v/>
      </c>
      <c r="K836" s="27" t="str">
        <f t="shared" si="125"/>
        <v/>
      </c>
      <c r="L836" s="27" t="str">
        <f t="shared" si="126"/>
        <v/>
      </c>
      <c r="M836" s="32" t="str">
        <f t="shared" si="127"/>
        <v/>
      </c>
      <c r="N836" s="27" t="str">
        <f t="shared" si="128"/>
        <v/>
      </c>
      <c r="O836" s="27" t="str">
        <f t="shared" si="128"/>
        <v/>
      </c>
      <c r="P836" s="27" t="str">
        <f t="shared" si="128"/>
        <v/>
      </c>
      <c r="Q836" s="27" t="str">
        <f t="shared" si="128"/>
        <v/>
      </c>
      <c r="R836" s="27" t="str">
        <f t="shared" si="128"/>
        <v/>
      </c>
      <c r="S836" s="27" t="str">
        <f t="shared" si="128"/>
        <v/>
      </c>
      <c r="T836" s="32" t="str">
        <f t="shared" si="128"/>
        <v/>
      </c>
      <c r="U836" s="10"/>
    </row>
    <row r="837" spans="1:21" x14ac:dyDescent="0.25">
      <c r="A837" s="10"/>
      <c r="B837" s="4" t="str">
        <f>IF(ISBLANK('INPUT | Operations'!$B842),"",COUNT('INPUT | Operations'!$B$12:$B841))</f>
        <v/>
      </c>
      <c r="C837" s="27" t="str">
        <f>IF(ISNUMBER($B837),('INPUT | Operations'!$C841+'INPUT | Operations'!$C842)/2,"")</f>
        <v/>
      </c>
      <c r="D837" s="28" t="str">
        <f t="shared" si="120"/>
        <v/>
      </c>
      <c r="E837" s="26" t="str">
        <f>IF(ISNUMBER($B837),'INPUT | Operations'!$B842-'INPUT | Operations'!$B841,"")</f>
        <v/>
      </c>
      <c r="F837" s="32" t="str">
        <f>IF(ISNUMBER($B837),IF('INPUT | Operations'!$B842&lt;Booster_BurnTime,1,IF('INPUT | Operations'!$B841&lt;=Booster_BurnTime,(Booster_BurnTime-'INPUT | Operations'!$B841)/('INPUT | Operations'!$B842-'INPUT | Operations'!$B841),0))*'INPUT | Operations'!$E841*NumberOfBoosters*NumberOfOps*$E837,"")</f>
        <v/>
      </c>
      <c r="G837" s="34" t="str">
        <f t="shared" si="121"/>
        <v/>
      </c>
      <c r="H837" s="27" t="str">
        <f t="shared" si="122"/>
        <v/>
      </c>
      <c r="I837" s="27" t="str">
        <f t="shared" si="123"/>
        <v/>
      </c>
      <c r="J837" s="27" t="str">
        <f t="shared" si="124"/>
        <v/>
      </c>
      <c r="K837" s="27" t="str">
        <f t="shared" si="125"/>
        <v/>
      </c>
      <c r="L837" s="27" t="str">
        <f t="shared" si="126"/>
        <v/>
      </c>
      <c r="M837" s="32" t="str">
        <f t="shared" si="127"/>
        <v/>
      </c>
      <c r="N837" s="27" t="str">
        <f t="shared" si="128"/>
        <v/>
      </c>
      <c r="O837" s="27" t="str">
        <f t="shared" si="128"/>
        <v/>
      </c>
      <c r="P837" s="27" t="str">
        <f t="shared" si="128"/>
        <v/>
      </c>
      <c r="Q837" s="27" t="str">
        <f t="shared" si="128"/>
        <v/>
      </c>
      <c r="R837" s="27" t="str">
        <f t="shared" si="128"/>
        <v/>
      </c>
      <c r="S837" s="27" t="str">
        <f t="shared" si="128"/>
        <v/>
      </c>
      <c r="T837" s="32" t="str">
        <f t="shared" si="128"/>
        <v/>
      </c>
      <c r="U837" s="10"/>
    </row>
    <row r="838" spans="1:21" x14ac:dyDescent="0.25">
      <c r="A838" s="10"/>
      <c r="B838" s="4" t="str">
        <f>IF(ISBLANK('INPUT | Operations'!$B843),"",COUNT('INPUT | Operations'!$B$12:$B842))</f>
        <v/>
      </c>
      <c r="C838" s="27" t="str">
        <f>IF(ISNUMBER($B838),('INPUT | Operations'!$C842+'INPUT | Operations'!$C843)/2,"")</f>
        <v/>
      </c>
      <c r="D838" s="28" t="str">
        <f t="shared" si="120"/>
        <v/>
      </c>
      <c r="E838" s="26" t="str">
        <f>IF(ISNUMBER($B838),'INPUT | Operations'!$B843-'INPUT | Operations'!$B842,"")</f>
        <v/>
      </c>
      <c r="F838" s="32" t="str">
        <f>IF(ISNUMBER($B838),IF('INPUT | Operations'!$B843&lt;Booster_BurnTime,1,IF('INPUT | Operations'!$B842&lt;=Booster_BurnTime,(Booster_BurnTime-'INPUT | Operations'!$B842)/('INPUT | Operations'!$B843-'INPUT | Operations'!$B842),0))*'INPUT | Operations'!$E842*NumberOfBoosters*NumberOfOps*$E838,"")</f>
        <v/>
      </c>
      <c r="G838" s="34" t="str">
        <f t="shared" si="121"/>
        <v/>
      </c>
      <c r="H838" s="27" t="str">
        <f t="shared" si="122"/>
        <v/>
      </c>
      <c r="I838" s="27" t="str">
        <f t="shared" si="123"/>
        <v/>
      </c>
      <c r="J838" s="27" t="str">
        <f t="shared" si="124"/>
        <v/>
      </c>
      <c r="K838" s="27" t="str">
        <f t="shared" si="125"/>
        <v/>
      </c>
      <c r="L838" s="27" t="str">
        <f t="shared" si="126"/>
        <v/>
      </c>
      <c r="M838" s="32" t="str">
        <f t="shared" si="127"/>
        <v/>
      </c>
      <c r="N838" s="27" t="str">
        <f t="shared" si="128"/>
        <v/>
      </c>
      <c r="O838" s="27" t="str">
        <f t="shared" si="128"/>
        <v/>
      </c>
      <c r="P838" s="27" t="str">
        <f t="shared" si="128"/>
        <v/>
      </c>
      <c r="Q838" s="27" t="str">
        <f t="shared" si="128"/>
        <v/>
      </c>
      <c r="R838" s="27" t="str">
        <f t="shared" si="128"/>
        <v/>
      </c>
      <c r="S838" s="27" t="str">
        <f t="shared" si="128"/>
        <v/>
      </c>
      <c r="T838" s="32" t="str">
        <f t="shared" si="128"/>
        <v/>
      </c>
      <c r="U838" s="10"/>
    </row>
    <row r="839" spans="1:21" x14ac:dyDescent="0.25">
      <c r="A839" s="10"/>
      <c r="B839" s="4" t="str">
        <f>IF(ISBLANK('INPUT | Operations'!$B844),"",COUNT('INPUT | Operations'!$B$12:$B843))</f>
        <v/>
      </c>
      <c r="C839" s="27" t="str">
        <f>IF(ISNUMBER($B839),('INPUT | Operations'!$C843+'INPUT | Operations'!$C844)/2,"")</f>
        <v/>
      </c>
      <c r="D839" s="28" t="str">
        <f t="shared" si="120"/>
        <v/>
      </c>
      <c r="E839" s="26" t="str">
        <f>IF(ISNUMBER($B839),'INPUT | Operations'!$B844-'INPUT | Operations'!$B843,"")</f>
        <v/>
      </c>
      <c r="F839" s="32" t="str">
        <f>IF(ISNUMBER($B839),IF('INPUT | Operations'!$B844&lt;Booster_BurnTime,1,IF('INPUT | Operations'!$B843&lt;=Booster_BurnTime,(Booster_BurnTime-'INPUT | Operations'!$B843)/('INPUT | Operations'!$B844-'INPUT | Operations'!$B843),0))*'INPUT | Operations'!$E843*NumberOfBoosters*NumberOfOps*$E839,"")</f>
        <v/>
      </c>
      <c r="G839" s="34" t="str">
        <f t="shared" si="121"/>
        <v/>
      </c>
      <c r="H839" s="27" t="str">
        <f t="shared" si="122"/>
        <v/>
      </c>
      <c r="I839" s="27" t="str">
        <f t="shared" si="123"/>
        <v/>
      </c>
      <c r="J839" s="27" t="str">
        <f t="shared" si="124"/>
        <v/>
      </c>
      <c r="K839" s="27" t="str">
        <f t="shared" si="125"/>
        <v/>
      </c>
      <c r="L839" s="27" t="str">
        <f t="shared" si="126"/>
        <v/>
      </c>
      <c r="M839" s="32" t="str">
        <f t="shared" si="127"/>
        <v/>
      </c>
      <c r="N839" s="27" t="str">
        <f t="shared" si="128"/>
        <v/>
      </c>
      <c r="O839" s="27" t="str">
        <f t="shared" si="128"/>
        <v/>
      </c>
      <c r="P839" s="27" t="str">
        <f t="shared" si="128"/>
        <v/>
      </c>
      <c r="Q839" s="27" t="str">
        <f t="shared" si="128"/>
        <v/>
      </c>
      <c r="R839" s="27" t="str">
        <f t="shared" si="128"/>
        <v/>
      </c>
      <c r="S839" s="27" t="str">
        <f t="shared" si="128"/>
        <v/>
      </c>
      <c r="T839" s="32" t="str">
        <f t="shared" si="128"/>
        <v/>
      </c>
      <c r="U839" s="10"/>
    </row>
    <row r="840" spans="1:21" x14ac:dyDescent="0.25">
      <c r="A840" s="10"/>
      <c r="B840" s="4" t="str">
        <f>IF(ISBLANK('INPUT | Operations'!$B845),"",COUNT('INPUT | Operations'!$B$12:$B844))</f>
        <v/>
      </c>
      <c r="C840" s="27" t="str">
        <f>IF(ISNUMBER($B840),('INPUT | Operations'!$C844+'INPUT | Operations'!$C845)/2,"")</f>
        <v/>
      </c>
      <c r="D840" s="28" t="str">
        <f t="shared" ref="D840:D903" si="129">IF(ISNUMBER($B840),C840*0.3048/1000,"")</f>
        <v/>
      </c>
      <c r="E840" s="26" t="str">
        <f>IF(ISNUMBER($B840),'INPUT | Operations'!$B845-'INPUT | Operations'!$B844,"")</f>
        <v/>
      </c>
      <c r="F840" s="32" t="str">
        <f>IF(ISNUMBER($B840),IF('INPUT | Operations'!$B845&lt;Booster_BurnTime,1,IF('INPUT | Operations'!$B844&lt;=Booster_BurnTime,(Booster_BurnTime-'INPUT | Operations'!$B844)/('INPUT | Operations'!$B845-'INPUT | Operations'!$B844),0))*'INPUT | Operations'!$E844*NumberOfBoosters*NumberOfOps*$E840,"")</f>
        <v/>
      </c>
      <c r="G840" s="34" t="str">
        <f t="shared" ref="G840:G903" si="130">IF(ISNUMBER($B840),Booster_H2O+MW_H2O/MW_H*Booster_H+MW_H2O/MW_H2*Booster_H2+Booster_OH,"")</f>
        <v/>
      </c>
      <c r="H840" s="27" t="str">
        <f t="shared" ref="H840:H903" si="131">IF(ISNUMBER($B840),Booster_CO2+MW_CO2/MW_CO*(Booster_CO-$I840),"")</f>
        <v/>
      </c>
      <c r="I840" s="27" t="str">
        <f t="shared" ref="I840:I903" si="132">IF(ISNUMBER($B840),MIN(0.0025*EXP(0.067*$D840)*(Booster_CO+Booster_CO2),Booster_CO),"")</f>
        <v/>
      </c>
      <c r="J840" s="27" t="str">
        <f t="shared" ref="J840:J903" si="133">IF(ISNUMBER($B840),Booster_Al2O3,"")</f>
        <v/>
      </c>
      <c r="K840" s="27" t="str">
        <f t="shared" ref="K840:K903" si="134">IF(ISNUMBER($B840),Booster_HCl+Booster_Cl+Booster_Cl2,"")</f>
        <v/>
      </c>
      <c r="L840" s="27" t="str">
        <f t="shared" ref="L840:L903" si="135">IF(ISNUMBER($B840),Booster_NOx+33*EXP(-0.26*$D840),"")</f>
        <v/>
      </c>
      <c r="M840" s="32" t="str">
        <f t="shared" ref="M840:M903" si="136">IF(ISNUMBER($B840),Booster_BC*MAX(0.04,MIN(1,0.04*EXP(0.12*($D840-15)))),"")</f>
        <v/>
      </c>
      <c r="N840" s="27" t="str">
        <f t="shared" si="128"/>
        <v/>
      </c>
      <c r="O840" s="27" t="str">
        <f t="shared" si="128"/>
        <v/>
      </c>
      <c r="P840" s="27" t="str">
        <f t="shared" si="128"/>
        <v/>
      </c>
      <c r="Q840" s="27" t="str">
        <f t="shared" si="128"/>
        <v/>
      </c>
      <c r="R840" s="27" t="str">
        <f t="shared" si="128"/>
        <v/>
      </c>
      <c r="S840" s="27" t="str">
        <f t="shared" si="128"/>
        <v/>
      </c>
      <c r="T840" s="32" t="str">
        <f t="shared" si="128"/>
        <v/>
      </c>
      <c r="U840" s="10"/>
    </row>
    <row r="841" spans="1:21" x14ac:dyDescent="0.25">
      <c r="A841" s="10"/>
      <c r="B841" s="4" t="str">
        <f>IF(ISBLANK('INPUT | Operations'!$B846),"",COUNT('INPUT | Operations'!$B$12:$B845))</f>
        <v/>
      </c>
      <c r="C841" s="27" t="str">
        <f>IF(ISNUMBER($B841),('INPUT | Operations'!$C845+'INPUT | Operations'!$C846)/2,"")</f>
        <v/>
      </c>
      <c r="D841" s="28" t="str">
        <f t="shared" si="129"/>
        <v/>
      </c>
      <c r="E841" s="26" t="str">
        <f>IF(ISNUMBER($B841),'INPUT | Operations'!$B846-'INPUT | Operations'!$B845,"")</f>
        <v/>
      </c>
      <c r="F841" s="32" t="str">
        <f>IF(ISNUMBER($B841),IF('INPUT | Operations'!$B846&lt;Booster_BurnTime,1,IF('INPUT | Operations'!$B845&lt;=Booster_BurnTime,(Booster_BurnTime-'INPUT | Operations'!$B845)/('INPUT | Operations'!$B846-'INPUT | Operations'!$B845),0))*'INPUT | Operations'!$E845*NumberOfBoosters*NumberOfOps*$E841,"")</f>
        <v/>
      </c>
      <c r="G841" s="34" t="str">
        <f t="shared" si="130"/>
        <v/>
      </c>
      <c r="H841" s="27" t="str">
        <f t="shared" si="131"/>
        <v/>
      </c>
      <c r="I841" s="27" t="str">
        <f t="shared" si="132"/>
        <v/>
      </c>
      <c r="J841" s="27" t="str">
        <f t="shared" si="133"/>
        <v/>
      </c>
      <c r="K841" s="27" t="str">
        <f t="shared" si="134"/>
        <v/>
      </c>
      <c r="L841" s="27" t="str">
        <f t="shared" si="135"/>
        <v/>
      </c>
      <c r="M841" s="32" t="str">
        <f t="shared" si="136"/>
        <v/>
      </c>
      <c r="N841" s="27" t="str">
        <f t="shared" si="128"/>
        <v/>
      </c>
      <c r="O841" s="27" t="str">
        <f t="shared" si="128"/>
        <v/>
      </c>
      <c r="P841" s="27" t="str">
        <f t="shared" si="128"/>
        <v/>
      </c>
      <c r="Q841" s="27" t="str">
        <f t="shared" si="128"/>
        <v/>
      </c>
      <c r="R841" s="27" t="str">
        <f t="shared" si="128"/>
        <v/>
      </c>
      <c r="S841" s="27" t="str">
        <f t="shared" si="128"/>
        <v/>
      </c>
      <c r="T841" s="32" t="str">
        <f t="shared" si="128"/>
        <v/>
      </c>
      <c r="U841" s="10"/>
    </row>
    <row r="842" spans="1:21" x14ac:dyDescent="0.25">
      <c r="A842" s="10"/>
      <c r="B842" s="4" t="str">
        <f>IF(ISBLANK('INPUT | Operations'!$B847),"",COUNT('INPUT | Operations'!$B$12:$B846))</f>
        <v/>
      </c>
      <c r="C842" s="27" t="str">
        <f>IF(ISNUMBER($B842),('INPUT | Operations'!$C846+'INPUT | Operations'!$C847)/2,"")</f>
        <v/>
      </c>
      <c r="D842" s="28" t="str">
        <f t="shared" si="129"/>
        <v/>
      </c>
      <c r="E842" s="26" t="str">
        <f>IF(ISNUMBER($B842),'INPUT | Operations'!$B847-'INPUT | Operations'!$B846,"")</f>
        <v/>
      </c>
      <c r="F842" s="32" t="str">
        <f>IF(ISNUMBER($B842),IF('INPUT | Operations'!$B847&lt;Booster_BurnTime,1,IF('INPUT | Operations'!$B846&lt;=Booster_BurnTime,(Booster_BurnTime-'INPUT | Operations'!$B846)/('INPUT | Operations'!$B847-'INPUT | Operations'!$B846),0))*'INPUT | Operations'!$E846*NumberOfBoosters*NumberOfOps*$E842,"")</f>
        <v/>
      </c>
      <c r="G842" s="34" t="str">
        <f t="shared" si="130"/>
        <v/>
      </c>
      <c r="H842" s="27" t="str">
        <f t="shared" si="131"/>
        <v/>
      </c>
      <c r="I842" s="27" t="str">
        <f t="shared" si="132"/>
        <v/>
      </c>
      <c r="J842" s="27" t="str">
        <f t="shared" si="133"/>
        <v/>
      </c>
      <c r="K842" s="27" t="str">
        <f t="shared" si="134"/>
        <v/>
      </c>
      <c r="L842" s="27" t="str">
        <f t="shared" si="135"/>
        <v/>
      </c>
      <c r="M842" s="32" t="str">
        <f t="shared" si="136"/>
        <v/>
      </c>
      <c r="N842" s="27" t="str">
        <f t="shared" si="128"/>
        <v/>
      </c>
      <c r="O842" s="27" t="str">
        <f t="shared" si="128"/>
        <v/>
      </c>
      <c r="P842" s="27" t="str">
        <f t="shared" si="128"/>
        <v/>
      </c>
      <c r="Q842" s="27" t="str">
        <f t="shared" si="128"/>
        <v/>
      </c>
      <c r="R842" s="27" t="str">
        <f t="shared" si="128"/>
        <v/>
      </c>
      <c r="S842" s="27" t="str">
        <f t="shared" si="128"/>
        <v/>
      </c>
      <c r="T842" s="32" t="str">
        <f t="shared" si="128"/>
        <v/>
      </c>
      <c r="U842" s="10"/>
    </row>
    <row r="843" spans="1:21" x14ac:dyDescent="0.25">
      <c r="A843" s="10"/>
      <c r="B843" s="4" t="str">
        <f>IF(ISBLANK('INPUT | Operations'!$B848),"",COUNT('INPUT | Operations'!$B$12:$B847))</f>
        <v/>
      </c>
      <c r="C843" s="27" t="str">
        <f>IF(ISNUMBER($B843),('INPUT | Operations'!$C847+'INPUT | Operations'!$C848)/2,"")</f>
        <v/>
      </c>
      <c r="D843" s="28" t="str">
        <f t="shared" si="129"/>
        <v/>
      </c>
      <c r="E843" s="26" t="str">
        <f>IF(ISNUMBER($B843),'INPUT | Operations'!$B848-'INPUT | Operations'!$B847,"")</f>
        <v/>
      </c>
      <c r="F843" s="32" t="str">
        <f>IF(ISNUMBER($B843),IF('INPUT | Operations'!$B848&lt;Booster_BurnTime,1,IF('INPUT | Operations'!$B847&lt;=Booster_BurnTime,(Booster_BurnTime-'INPUT | Operations'!$B847)/('INPUT | Operations'!$B848-'INPUT | Operations'!$B847),0))*'INPUT | Operations'!$E847*NumberOfBoosters*NumberOfOps*$E843,"")</f>
        <v/>
      </c>
      <c r="G843" s="34" t="str">
        <f t="shared" si="130"/>
        <v/>
      </c>
      <c r="H843" s="27" t="str">
        <f t="shared" si="131"/>
        <v/>
      </c>
      <c r="I843" s="27" t="str">
        <f t="shared" si="132"/>
        <v/>
      </c>
      <c r="J843" s="27" t="str">
        <f t="shared" si="133"/>
        <v/>
      </c>
      <c r="K843" s="27" t="str">
        <f t="shared" si="134"/>
        <v/>
      </c>
      <c r="L843" s="27" t="str">
        <f t="shared" si="135"/>
        <v/>
      </c>
      <c r="M843" s="32" t="str">
        <f t="shared" si="136"/>
        <v/>
      </c>
      <c r="N843" s="27" t="str">
        <f t="shared" si="128"/>
        <v/>
      </c>
      <c r="O843" s="27" t="str">
        <f t="shared" si="128"/>
        <v/>
      </c>
      <c r="P843" s="27" t="str">
        <f t="shared" si="128"/>
        <v/>
      </c>
      <c r="Q843" s="27" t="str">
        <f t="shared" si="128"/>
        <v/>
      </c>
      <c r="R843" s="27" t="str">
        <f t="shared" si="128"/>
        <v/>
      </c>
      <c r="S843" s="27" t="str">
        <f t="shared" si="128"/>
        <v/>
      </c>
      <c r="T843" s="32" t="str">
        <f t="shared" si="128"/>
        <v/>
      </c>
      <c r="U843" s="10"/>
    </row>
    <row r="844" spans="1:21" x14ac:dyDescent="0.25">
      <c r="A844" s="10"/>
      <c r="B844" s="4" t="str">
        <f>IF(ISBLANK('INPUT | Operations'!$B849),"",COUNT('INPUT | Operations'!$B$12:$B848))</f>
        <v/>
      </c>
      <c r="C844" s="27" t="str">
        <f>IF(ISNUMBER($B844),('INPUT | Operations'!$C848+'INPUT | Operations'!$C849)/2,"")</f>
        <v/>
      </c>
      <c r="D844" s="28" t="str">
        <f t="shared" si="129"/>
        <v/>
      </c>
      <c r="E844" s="26" t="str">
        <f>IF(ISNUMBER($B844),'INPUT | Operations'!$B849-'INPUT | Operations'!$B848,"")</f>
        <v/>
      </c>
      <c r="F844" s="32" t="str">
        <f>IF(ISNUMBER($B844),IF('INPUT | Operations'!$B849&lt;Booster_BurnTime,1,IF('INPUT | Operations'!$B848&lt;=Booster_BurnTime,(Booster_BurnTime-'INPUT | Operations'!$B848)/('INPUT | Operations'!$B849-'INPUT | Operations'!$B848),0))*'INPUT | Operations'!$E848*NumberOfBoosters*NumberOfOps*$E844,"")</f>
        <v/>
      </c>
      <c r="G844" s="34" t="str">
        <f t="shared" si="130"/>
        <v/>
      </c>
      <c r="H844" s="27" t="str">
        <f t="shared" si="131"/>
        <v/>
      </c>
      <c r="I844" s="27" t="str">
        <f t="shared" si="132"/>
        <v/>
      </c>
      <c r="J844" s="27" t="str">
        <f t="shared" si="133"/>
        <v/>
      </c>
      <c r="K844" s="27" t="str">
        <f t="shared" si="134"/>
        <v/>
      </c>
      <c r="L844" s="27" t="str">
        <f t="shared" si="135"/>
        <v/>
      </c>
      <c r="M844" s="32" t="str">
        <f t="shared" si="136"/>
        <v/>
      </c>
      <c r="N844" s="27" t="str">
        <f t="shared" si="128"/>
        <v/>
      </c>
      <c r="O844" s="27" t="str">
        <f t="shared" si="128"/>
        <v/>
      </c>
      <c r="P844" s="27" t="str">
        <f t="shared" si="128"/>
        <v/>
      </c>
      <c r="Q844" s="27" t="str">
        <f t="shared" si="128"/>
        <v/>
      </c>
      <c r="R844" s="27" t="str">
        <f t="shared" si="128"/>
        <v/>
      </c>
      <c r="S844" s="27" t="str">
        <f t="shared" si="128"/>
        <v/>
      </c>
      <c r="T844" s="32" t="str">
        <f t="shared" si="128"/>
        <v/>
      </c>
      <c r="U844" s="10"/>
    </row>
    <row r="845" spans="1:21" x14ac:dyDescent="0.25">
      <c r="A845" s="10"/>
      <c r="B845" s="4" t="str">
        <f>IF(ISBLANK('INPUT | Operations'!$B850),"",COUNT('INPUT | Operations'!$B$12:$B849))</f>
        <v/>
      </c>
      <c r="C845" s="27" t="str">
        <f>IF(ISNUMBER($B845),('INPUT | Operations'!$C849+'INPUT | Operations'!$C850)/2,"")</f>
        <v/>
      </c>
      <c r="D845" s="28" t="str">
        <f t="shared" si="129"/>
        <v/>
      </c>
      <c r="E845" s="26" t="str">
        <f>IF(ISNUMBER($B845),'INPUT | Operations'!$B850-'INPUT | Operations'!$B849,"")</f>
        <v/>
      </c>
      <c r="F845" s="32" t="str">
        <f>IF(ISNUMBER($B845),IF('INPUT | Operations'!$B850&lt;Booster_BurnTime,1,IF('INPUT | Operations'!$B849&lt;=Booster_BurnTime,(Booster_BurnTime-'INPUT | Operations'!$B849)/('INPUT | Operations'!$B850-'INPUT | Operations'!$B849),0))*'INPUT | Operations'!$E849*NumberOfBoosters*NumberOfOps*$E845,"")</f>
        <v/>
      </c>
      <c r="G845" s="34" t="str">
        <f t="shared" si="130"/>
        <v/>
      </c>
      <c r="H845" s="27" t="str">
        <f t="shared" si="131"/>
        <v/>
      </c>
      <c r="I845" s="27" t="str">
        <f t="shared" si="132"/>
        <v/>
      </c>
      <c r="J845" s="27" t="str">
        <f t="shared" si="133"/>
        <v/>
      </c>
      <c r="K845" s="27" t="str">
        <f t="shared" si="134"/>
        <v/>
      </c>
      <c r="L845" s="27" t="str">
        <f t="shared" si="135"/>
        <v/>
      </c>
      <c r="M845" s="32" t="str">
        <f t="shared" si="136"/>
        <v/>
      </c>
      <c r="N845" s="27" t="str">
        <f t="shared" si="128"/>
        <v/>
      </c>
      <c r="O845" s="27" t="str">
        <f t="shared" si="128"/>
        <v/>
      </c>
      <c r="P845" s="27" t="str">
        <f t="shared" si="128"/>
        <v/>
      </c>
      <c r="Q845" s="27" t="str">
        <f t="shared" si="128"/>
        <v/>
      </c>
      <c r="R845" s="27" t="str">
        <f t="shared" si="128"/>
        <v/>
      </c>
      <c r="S845" s="27" t="str">
        <f t="shared" si="128"/>
        <v/>
      </c>
      <c r="T845" s="32" t="str">
        <f t="shared" si="128"/>
        <v/>
      </c>
      <c r="U845" s="10"/>
    </row>
    <row r="846" spans="1:21" x14ac:dyDescent="0.25">
      <c r="A846" s="10"/>
      <c r="B846" s="4" t="str">
        <f>IF(ISBLANK('INPUT | Operations'!$B851),"",COUNT('INPUT | Operations'!$B$12:$B850))</f>
        <v/>
      </c>
      <c r="C846" s="27" t="str">
        <f>IF(ISNUMBER($B846),('INPUT | Operations'!$C850+'INPUT | Operations'!$C851)/2,"")</f>
        <v/>
      </c>
      <c r="D846" s="28" t="str">
        <f t="shared" si="129"/>
        <v/>
      </c>
      <c r="E846" s="26" t="str">
        <f>IF(ISNUMBER($B846),'INPUT | Operations'!$B851-'INPUT | Operations'!$B850,"")</f>
        <v/>
      </c>
      <c r="F846" s="32" t="str">
        <f>IF(ISNUMBER($B846),IF('INPUT | Operations'!$B851&lt;Booster_BurnTime,1,IF('INPUT | Operations'!$B850&lt;=Booster_BurnTime,(Booster_BurnTime-'INPUT | Operations'!$B850)/('INPUT | Operations'!$B851-'INPUT | Operations'!$B850),0))*'INPUT | Operations'!$E850*NumberOfBoosters*NumberOfOps*$E846,"")</f>
        <v/>
      </c>
      <c r="G846" s="34" t="str">
        <f t="shared" si="130"/>
        <v/>
      </c>
      <c r="H846" s="27" t="str">
        <f t="shared" si="131"/>
        <v/>
      </c>
      <c r="I846" s="27" t="str">
        <f t="shared" si="132"/>
        <v/>
      </c>
      <c r="J846" s="27" t="str">
        <f t="shared" si="133"/>
        <v/>
      </c>
      <c r="K846" s="27" t="str">
        <f t="shared" si="134"/>
        <v/>
      </c>
      <c r="L846" s="27" t="str">
        <f t="shared" si="135"/>
        <v/>
      </c>
      <c r="M846" s="32" t="str">
        <f t="shared" si="136"/>
        <v/>
      </c>
      <c r="N846" s="27" t="str">
        <f t="shared" si="128"/>
        <v/>
      </c>
      <c r="O846" s="27" t="str">
        <f t="shared" si="128"/>
        <v/>
      </c>
      <c r="P846" s="27" t="str">
        <f t="shared" si="128"/>
        <v/>
      </c>
      <c r="Q846" s="27" t="str">
        <f t="shared" si="128"/>
        <v/>
      </c>
      <c r="R846" s="27" t="str">
        <f t="shared" si="128"/>
        <v/>
      </c>
      <c r="S846" s="27" t="str">
        <f t="shared" si="128"/>
        <v/>
      </c>
      <c r="T846" s="32" t="str">
        <f t="shared" ref="N846:T883" si="137">IFERROR($F846*M846/1000,"")</f>
        <v/>
      </c>
      <c r="U846" s="10"/>
    </row>
    <row r="847" spans="1:21" x14ac:dyDescent="0.25">
      <c r="A847" s="10"/>
      <c r="B847" s="4" t="str">
        <f>IF(ISBLANK('INPUT | Operations'!$B852),"",COUNT('INPUT | Operations'!$B$12:$B851))</f>
        <v/>
      </c>
      <c r="C847" s="27" t="str">
        <f>IF(ISNUMBER($B847),('INPUT | Operations'!$C851+'INPUT | Operations'!$C852)/2,"")</f>
        <v/>
      </c>
      <c r="D847" s="28" t="str">
        <f t="shared" si="129"/>
        <v/>
      </c>
      <c r="E847" s="26" t="str">
        <f>IF(ISNUMBER($B847),'INPUT | Operations'!$B852-'INPUT | Operations'!$B851,"")</f>
        <v/>
      </c>
      <c r="F847" s="32" t="str">
        <f>IF(ISNUMBER($B847),IF('INPUT | Operations'!$B852&lt;Booster_BurnTime,1,IF('INPUT | Operations'!$B851&lt;=Booster_BurnTime,(Booster_BurnTime-'INPUT | Operations'!$B851)/('INPUT | Operations'!$B852-'INPUT | Operations'!$B851),0))*'INPUT | Operations'!$E851*NumberOfBoosters*NumberOfOps*$E847,"")</f>
        <v/>
      </c>
      <c r="G847" s="34" t="str">
        <f t="shared" si="130"/>
        <v/>
      </c>
      <c r="H847" s="27" t="str">
        <f t="shared" si="131"/>
        <v/>
      </c>
      <c r="I847" s="27" t="str">
        <f t="shared" si="132"/>
        <v/>
      </c>
      <c r="J847" s="27" t="str">
        <f t="shared" si="133"/>
        <v/>
      </c>
      <c r="K847" s="27" t="str">
        <f t="shared" si="134"/>
        <v/>
      </c>
      <c r="L847" s="27" t="str">
        <f t="shared" si="135"/>
        <v/>
      </c>
      <c r="M847" s="32" t="str">
        <f t="shared" si="136"/>
        <v/>
      </c>
      <c r="N847" s="27" t="str">
        <f t="shared" si="137"/>
        <v/>
      </c>
      <c r="O847" s="27" t="str">
        <f t="shared" si="137"/>
        <v/>
      </c>
      <c r="P847" s="27" t="str">
        <f t="shared" si="137"/>
        <v/>
      </c>
      <c r="Q847" s="27" t="str">
        <f t="shared" si="137"/>
        <v/>
      </c>
      <c r="R847" s="27" t="str">
        <f t="shared" si="137"/>
        <v/>
      </c>
      <c r="S847" s="27" t="str">
        <f t="shared" si="137"/>
        <v/>
      </c>
      <c r="T847" s="32" t="str">
        <f t="shared" si="137"/>
        <v/>
      </c>
      <c r="U847" s="10"/>
    </row>
    <row r="848" spans="1:21" x14ac:dyDescent="0.25">
      <c r="A848" s="10"/>
      <c r="B848" s="4" t="str">
        <f>IF(ISBLANK('INPUT | Operations'!$B853),"",COUNT('INPUT | Operations'!$B$12:$B852))</f>
        <v/>
      </c>
      <c r="C848" s="27" t="str">
        <f>IF(ISNUMBER($B848),('INPUT | Operations'!$C852+'INPUT | Operations'!$C853)/2,"")</f>
        <v/>
      </c>
      <c r="D848" s="28" t="str">
        <f t="shared" si="129"/>
        <v/>
      </c>
      <c r="E848" s="26" t="str">
        <f>IF(ISNUMBER($B848),'INPUT | Operations'!$B853-'INPUT | Operations'!$B852,"")</f>
        <v/>
      </c>
      <c r="F848" s="32" t="str">
        <f>IF(ISNUMBER($B848),IF('INPUT | Operations'!$B853&lt;Booster_BurnTime,1,IF('INPUT | Operations'!$B852&lt;=Booster_BurnTime,(Booster_BurnTime-'INPUT | Operations'!$B852)/('INPUT | Operations'!$B853-'INPUT | Operations'!$B852),0))*'INPUT | Operations'!$E852*NumberOfBoosters*NumberOfOps*$E848,"")</f>
        <v/>
      </c>
      <c r="G848" s="34" t="str">
        <f t="shared" si="130"/>
        <v/>
      </c>
      <c r="H848" s="27" t="str">
        <f t="shared" si="131"/>
        <v/>
      </c>
      <c r="I848" s="27" t="str">
        <f t="shared" si="132"/>
        <v/>
      </c>
      <c r="J848" s="27" t="str">
        <f t="shared" si="133"/>
        <v/>
      </c>
      <c r="K848" s="27" t="str">
        <f t="shared" si="134"/>
        <v/>
      </c>
      <c r="L848" s="27" t="str">
        <f t="shared" si="135"/>
        <v/>
      </c>
      <c r="M848" s="32" t="str">
        <f t="shared" si="136"/>
        <v/>
      </c>
      <c r="N848" s="27" t="str">
        <f t="shared" si="137"/>
        <v/>
      </c>
      <c r="O848" s="27" t="str">
        <f t="shared" si="137"/>
        <v/>
      </c>
      <c r="P848" s="27" t="str">
        <f t="shared" si="137"/>
        <v/>
      </c>
      <c r="Q848" s="27" t="str">
        <f t="shared" si="137"/>
        <v/>
      </c>
      <c r="R848" s="27" t="str">
        <f t="shared" si="137"/>
        <v/>
      </c>
      <c r="S848" s="27" t="str">
        <f t="shared" si="137"/>
        <v/>
      </c>
      <c r="T848" s="32" t="str">
        <f t="shared" si="137"/>
        <v/>
      </c>
      <c r="U848" s="10"/>
    </row>
    <row r="849" spans="1:21" x14ac:dyDescent="0.25">
      <c r="A849" s="10"/>
      <c r="B849" s="4" t="str">
        <f>IF(ISBLANK('INPUT | Operations'!$B854),"",COUNT('INPUT | Operations'!$B$12:$B853))</f>
        <v/>
      </c>
      <c r="C849" s="27" t="str">
        <f>IF(ISNUMBER($B849),('INPUT | Operations'!$C853+'INPUT | Operations'!$C854)/2,"")</f>
        <v/>
      </c>
      <c r="D849" s="28" t="str">
        <f t="shared" si="129"/>
        <v/>
      </c>
      <c r="E849" s="26" t="str">
        <f>IF(ISNUMBER($B849),'INPUT | Operations'!$B854-'INPUT | Operations'!$B853,"")</f>
        <v/>
      </c>
      <c r="F849" s="32" t="str">
        <f>IF(ISNUMBER($B849),IF('INPUT | Operations'!$B854&lt;Booster_BurnTime,1,IF('INPUT | Operations'!$B853&lt;=Booster_BurnTime,(Booster_BurnTime-'INPUT | Operations'!$B853)/('INPUT | Operations'!$B854-'INPUT | Operations'!$B853),0))*'INPUT | Operations'!$E853*NumberOfBoosters*NumberOfOps*$E849,"")</f>
        <v/>
      </c>
      <c r="G849" s="34" t="str">
        <f t="shared" si="130"/>
        <v/>
      </c>
      <c r="H849" s="27" t="str">
        <f t="shared" si="131"/>
        <v/>
      </c>
      <c r="I849" s="27" t="str">
        <f t="shared" si="132"/>
        <v/>
      </c>
      <c r="J849" s="27" t="str">
        <f t="shared" si="133"/>
        <v/>
      </c>
      <c r="K849" s="27" t="str">
        <f t="shared" si="134"/>
        <v/>
      </c>
      <c r="L849" s="27" t="str">
        <f t="shared" si="135"/>
        <v/>
      </c>
      <c r="M849" s="32" t="str">
        <f t="shared" si="136"/>
        <v/>
      </c>
      <c r="N849" s="27" t="str">
        <f t="shared" si="137"/>
        <v/>
      </c>
      <c r="O849" s="27" t="str">
        <f t="shared" si="137"/>
        <v/>
      </c>
      <c r="P849" s="27" t="str">
        <f t="shared" si="137"/>
        <v/>
      </c>
      <c r="Q849" s="27" t="str">
        <f t="shared" si="137"/>
        <v/>
      </c>
      <c r="R849" s="27" t="str">
        <f t="shared" si="137"/>
        <v/>
      </c>
      <c r="S849" s="27" t="str">
        <f t="shared" si="137"/>
        <v/>
      </c>
      <c r="T849" s="32" t="str">
        <f t="shared" si="137"/>
        <v/>
      </c>
      <c r="U849" s="10"/>
    </row>
    <row r="850" spans="1:21" x14ac:dyDescent="0.25">
      <c r="A850" s="10"/>
      <c r="B850" s="4" t="str">
        <f>IF(ISBLANK('INPUT | Operations'!$B855),"",COUNT('INPUT | Operations'!$B$12:$B854))</f>
        <v/>
      </c>
      <c r="C850" s="27" t="str">
        <f>IF(ISNUMBER($B850),('INPUT | Operations'!$C854+'INPUT | Operations'!$C855)/2,"")</f>
        <v/>
      </c>
      <c r="D850" s="28" t="str">
        <f t="shared" si="129"/>
        <v/>
      </c>
      <c r="E850" s="26" t="str">
        <f>IF(ISNUMBER($B850),'INPUT | Operations'!$B855-'INPUT | Operations'!$B854,"")</f>
        <v/>
      </c>
      <c r="F850" s="32" t="str">
        <f>IF(ISNUMBER($B850),IF('INPUT | Operations'!$B855&lt;Booster_BurnTime,1,IF('INPUT | Operations'!$B854&lt;=Booster_BurnTime,(Booster_BurnTime-'INPUT | Operations'!$B854)/('INPUT | Operations'!$B855-'INPUT | Operations'!$B854),0))*'INPUT | Operations'!$E854*NumberOfBoosters*NumberOfOps*$E850,"")</f>
        <v/>
      </c>
      <c r="G850" s="34" t="str">
        <f t="shared" si="130"/>
        <v/>
      </c>
      <c r="H850" s="27" t="str">
        <f t="shared" si="131"/>
        <v/>
      </c>
      <c r="I850" s="27" t="str">
        <f t="shared" si="132"/>
        <v/>
      </c>
      <c r="J850" s="27" t="str">
        <f t="shared" si="133"/>
        <v/>
      </c>
      <c r="K850" s="27" t="str">
        <f t="shared" si="134"/>
        <v/>
      </c>
      <c r="L850" s="27" t="str">
        <f t="shared" si="135"/>
        <v/>
      </c>
      <c r="M850" s="32" t="str">
        <f t="shared" si="136"/>
        <v/>
      </c>
      <c r="N850" s="27" t="str">
        <f t="shared" si="137"/>
        <v/>
      </c>
      <c r="O850" s="27" t="str">
        <f t="shared" si="137"/>
        <v/>
      </c>
      <c r="P850" s="27" t="str">
        <f t="shared" si="137"/>
        <v/>
      </c>
      <c r="Q850" s="27" t="str">
        <f t="shared" si="137"/>
        <v/>
      </c>
      <c r="R850" s="27" t="str">
        <f t="shared" si="137"/>
        <v/>
      </c>
      <c r="S850" s="27" t="str">
        <f t="shared" si="137"/>
        <v/>
      </c>
      <c r="T850" s="32" t="str">
        <f t="shared" si="137"/>
        <v/>
      </c>
      <c r="U850" s="10"/>
    </row>
    <row r="851" spans="1:21" x14ac:dyDescent="0.25">
      <c r="A851" s="10"/>
      <c r="B851" s="4" t="str">
        <f>IF(ISBLANK('INPUT | Operations'!$B856),"",COUNT('INPUT | Operations'!$B$12:$B855))</f>
        <v/>
      </c>
      <c r="C851" s="27" t="str">
        <f>IF(ISNUMBER($B851),('INPUT | Operations'!$C855+'INPUT | Operations'!$C856)/2,"")</f>
        <v/>
      </c>
      <c r="D851" s="28" t="str">
        <f t="shared" si="129"/>
        <v/>
      </c>
      <c r="E851" s="26" t="str">
        <f>IF(ISNUMBER($B851),'INPUT | Operations'!$B856-'INPUT | Operations'!$B855,"")</f>
        <v/>
      </c>
      <c r="F851" s="32" t="str">
        <f>IF(ISNUMBER($B851),IF('INPUT | Operations'!$B856&lt;Booster_BurnTime,1,IF('INPUT | Operations'!$B855&lt;=Booster_BurnTime,(Booster_BurnTime-'INPUT | Operations'!$B855)/('INPUT | Operations'!$B856-'INPUT | Operations'!$B855),0))*'INPUT | Operations'!$E855*NumberOfBoosters*NumberOfOps*$E851,"")</f>
        <v/>
      </c>
      <c r="G851" s="34" t="str">
        <f t="shared" si="130"/>
        <v/>
      </c>
      <c r="H851" s="27" t="str">
        <f t="shared" si="131"/>
        <v/>
      </c>
      <c r="I851" s="27" t="str">
        <f t="shared" si="132"/>
        <v/>
      </c>
      <c r="J851" s="27" t="str">
        <f t="shared" si="133"/>
        <v/>
      </c>
      <c r="K851" s="27" t="str">
        <f t="shared" si="134"/>
        <v/>
      </c>
      <c r="L851" s="27" t="str">
        <f t="shared" si="135"/>
        <v/>
      </c>
      <c r="M851" s="32" t="str">
        <f t="shared" si="136"/>
        <v/>
      </c>
      <c r="N851" s="27" t="str">
        <f t="shared" si="137"/>
        <v/>
      </c>
      <c r="O851" s="27" t="str">
        <f t="shared" si="137"/>
        <v/>
      </c>
      <c r="P851" s="27" t="str">
        <f t="shared" si="137"/>
        <v/>
      </c>
      <c r="Q851" s="27" t="str">
        <f t="shared" si="137"/>
        <v/>
      </c>
      <c r="R851" s="27" t="str">
        <f t="shared" si="137"/>
        <v/>
      </c>
      <c r="S851" s="27" t="str">
        <f t="shared" si="137"/>
        <v/>
      </c>
      <c r="T851" s="32" t="str">
        <f t="shared" si="137"/>
        <v/>
      </c>
      <c r="U851" s="10"/>
    </row>
    <row r="852" spans="1:21" x14ac:dyDescent="0.25">
      <c r="A852" s="10"/>
      <c r="B852" s="4" t="str">
        <f>IF(ISBLANK('INPUT | Operations'!$B857),"",COUNT('INPUT | Operations'!$B$12:$B856))</f>
        <v/>
      </c>
      <c r="C852" s="27" t="str">
        <f>IF(ISNUMBER($B852),('INPUT | Operations'!$C856+'INPUT | Operations'!$C857)/2,"")</f>
        <v/>
      </c>
      <c r="D852" s="28" t="str">
        <f t="shared" si="129"/>
        <v/>
      </c>
      <c r="E852" s="26" t="str">
        <f>IF(ISNUMBER($B852),'INPUT | Operations'!$B857-'INPUT | Operations'!$B856,"")</f>
        <v/>
      </c>
      <c r="F852" s="32" t="str">
        <f>IF(ISNUMBER($B852),IF('INPUT | Operations'!$B857&lt;Booster_BurnTime,1,IF('INPUT | Operations'!$B856&lt;=Booster_BurnTime,(Booster_BurnTime-'INPUT | Operations'!$B856)/('INPUT | Operations'!$B857-'INPUT | Operations'!$B856),0))*'INPUT | Operations'!$E856*NumberOfBoosters*NumberOfOps*$E852,"")</f>
        <v/>
      </c>
      <c r="G852" s="34" t="str">
        <f t="shared" si="130"/>
        <v/>
      </c>
      <c r="H852" s="27" t="str">
        <f t="shared" si="131"/>
        <v/>
      </c>
      <c r="I852" s="27" t="str">
        <f t="shared" si="132"/>
        <v/>
      </c>
      <c r="J852" s="27" t="str">
        <f t="shared" si="133"/>
        <v/>
      </c>
      <c r="K852" s="27" t="str">
        <f t="shared" si="134"/>
        <v/>
      </c>
      <c r="L852" s="27" t="str">
        <f t="shared" si="135"/>
        <v/>
      </c>
      <c r="M852" s="32" t="str">
        <f t="shared" si="136"/>
        <v/>
      </c>
      <c r="N852" s="27" t="str">
        <f t="shared" si="137"/>
        <v/>
      </c>
      <c r="O852" s="27" t="str">
        <f t="shared" si="137"/>
        <v/>
      </c>
      <c r="P852" s="27" t="str">
        <f t="shared" si="137"/>
        <v/>
      </c>
      <c r="Q852" s="27" t="str">
        <f t="shared" si="137"/>
        <v/>
      </c>
      <c r="R852" s="27" t="str">
        <f t="shared" si="137"/>
        <v/>
      </c>
      <c r="S852" s="27" t="str">
        <f t="shared" si="137"/>
        <v/>
      </c>
      <c r="T852" s="32" t="str">
        <f t="shared" si="137"/>
        <v/>
      </c>
      <c r="U852" s="10"/>
    </row>
    <row r="853" spans="1:21" x14ac:dyDescent="0.25">
      <c r="A853" s="10"/>
      <c r="B853" s="4" t="str">
        <f>IF(ISBLANK('INPUT | Operations'!$B858),"",COUNT('INPUT | Operations'!$B$12:$B857))</f>
        <v/>
      </c>
      <c r="C853" s="27" t="str">
        <f>IF(ISNUMBER($B853),('INPUT | Operations'!$C857+'INPUT | Operations'!$C858)/2,"")</f>
        <v/>
      </c>
      <c r="D853" s="28" t="str">
        <f t="shared" si="129"/>
        <v/>
      </c>
      <c r="E853" s="26" t="str">
        <f>IF(ISNUMBER($B853),'INPUT | Operations'!$B858-'INPUT | Operations'!$B857,"")</f>
        <v/>
      </c>
      <c r="F853" s="32" t="str">
        <f>IF(ISNUMBER($B853),IF('INPUT | Operations'!$B858&lt;Booster_BurnTime,1,IF('INPUT | Operations'!$B857&lt;=Booster_BurnTime,(Booster_BurnTime-'INPUT | Operations'!$B857)/('INPUT | Operations'!$B858-'INPUT | Operations'!$B857),0))*'INPUT | Operations'!$E857*NumberOfBoosters*NumberOfOps*$E853,"")</f>
        <v/>
      </c>
      <c r="G853" s="34" t="str">
        <f t="shared" si="130"/>
        <v/>
      </c>
      <c r="H853" s="27" t="str">
        <f t="shared" si="131"/>
        <v/>
      </c>
      <c r="I853" s="27" t="str">
        <f t="shared" si="132"/>
        <v/>
      </c>
      <c r="J853" s="27" t="str">
        <f t="shared" si="133"/>
        <v/>
      </c>
      <c r="K853" s="27" t="str">
        <f t="shared" si="134"/>
        <v/>
      </c>
      <c r="L853" s="27" t="str">
        <f t="shared" si="135"/>
        <v/>
      </c>
      <c r="M853" s="32" t="str">
        <f t="shared" si="136"/>
        <v/>
      </c>
      <c r="N853" s="27" t="str">
        <f t="shared" si="137"/>
        <v/>
      </c>
      <c r="O853" s="27" t="str">
        <f t="shared" si="137"/>
        <v/>
      </c>
      <c r="P853" s="27" t="str">
        <f t="shared" si="137"/>
        <v/>
      </c>
      <c r="Q853" s="27" t="str">
        <f t="shared" si="137"/>
        <v/>
      </c>
      <c r="R853" s="27" t="str">
        <f t="shared" si="137"/>
        <v/>
      </c>
      <c r="S853" s="27" t="str">
        <f t="shared" si="137"/>
        <v/>
      </c>
      <c r="T853" s="32" t="str">
        <f t="shared" si="137"/>
        <v/>
      </c>
      <c r="U853" s="10"/>
    </row>
    <row r="854" spans="1:21" x14ac:dyDescent="0.25">
      <c r="A854" s="10"/>
      <c r="B854" s="4" t="str">
        <f>IF(ISBLANK('INPUT | Operations'!$B859),"",COUNT('INPUT | Operations'!$B$12:$B858))</f>
        <v/>
      </c>
      <c r="C854" s="27" t="str">
        <f>IF(ISNUMBER($B854),('INPUT | Operations'!$C858+'INPUT | Operations'!$C859)/2,"")</f>
        <v/>
      </c>
      <c r="D854" s="28" t="str">
        <f t="shared" si="129"/>
        <v/>
      </c>
      <c r="E854" s="26" t="str">
        <f>IF(ISNUMBER($B854),'INPUT | Operations'!$B859-'INPUT | Operations'!$B858,"")</f>
        <v/>
      </c>
      <c r="F854" s="32" t="str">
        <f>IF(ISNUMBER($B854),IF('INPUT | Operations'!$B859&lt;Booster_BurnTime,1,IF('INPUT | Operations'!$B858&lt;=Booster_BurnTime,(Booster_BurnTime-'INPUT | Operations'!$B858)/('INPUT | Operations'!$B859-'INPUT | Operations'!$B858),0))*'INPUT | Operations'!$E858*NumberOfBoosters*NumberOfOps*$E854,"")</f>
        <v/>
      </c>
      <c r="G854" s="34" t="str">
        <f t="shared" si="130"/>
        <v/>
      </c>
      <c r="H854" s="27" t="str">
        <f t="shared" si="131"/>
        <v/>
      </c>
      <c r="I854" s="27" t="str">
        <f t="shared" si="132"/>
        <v/>
      </c>
      <c r="J854" s="27" t="str">
        <f t="shared" si="133"/>
        <v/>
      </c>
      <c r="K854" s="27" t="str">
        <f t="shared" si="134"/>
        <v/>
      </c>
      <c r="L854" s="27" t="str">
        <f t="shared" si="135"/>
        <v/>
      </c>
      <c r="M854" s="32" t="str">
        <f t="shared" si="136"/>
        <v/>
      </c>
      <c r="N854" s="27" t="str">
        <f t="shared" si="137"/>
        <v/>
      </c>
      <c r="O854" s="27" t="str">
        <f t="shared" si="137"/>
        <v/>
      </c>
      <c r="P854" s="27" t="str">
        <f t="shared" si="137"/>
        <v/>
      </c>
      <c r="Q854" s="27" t="str">
        <f t="shared" si="137"/>
        <v/>
      </c>
      <c r="R854" s="27" t="str">
        <f t="shared" si="137"/>
        <v/>
      </c>
      <c r="S854" s="27" t="str">
        <f t="shared" si="137"/>
        <v/>
      </c>
      <c r="T854" s="32" t="str">
        <f t="shared" si="137"/>
        <v/>
      </c>
      <c r="U854" s="10"/>
    </row>
    <row r="855" spans="1:21" x14ac:dyDescent="0.25">
      <c r="A855" s="10"/>
      <c r="B855" s="4" t="str">
        <f>IF(ISBLANK('INPUT | Operations'!$B860),"",COUNT('INPUT | Operations'!$B$12:$B859))</f>
        <v/>
      </c>
      <c r="C855" s="27" t="str">
        <f>IF(ISNUMBER($B855),('INPUT | Operations'!$C859+'INPUT | Operations'!$C860)/2,"")</f>
        <v/>
      </c>
      <c r="D855" s="28" t="str">
        <f t="shared" si="129"/>
        <v/>
      </c>
      <c r="E855" s="26" t="str">
        <f>IF(ISNUMBER($B855),'INPUT | Operations'!$B860-'INPUT | Operations'!$B859,"")</f>
        <v/>
      </c>
      <c r="F855" s="32" t="str">
        <f>IF(ISNUMBER($B855),IF('INPUT | Operations'!$B860&lt;Booster_BurnTime,1,IF('INPUT | Operations'!$B859&lt;=Booster_BurnTime,(Booster_BurnTime-'INPUT | Operations'!$B859)/('INPUT | Operations'!$B860-'INPUT | Operations'!$B859),0))*'INPUT | Operations'!$E859*NumberOfBoosters*NumberOfOps*$E855,"")</f>
        <v/>
      </c>
      <c r="G855" s="34" t="str">
        <f t="shared" si="130"/>
        <v/>
      </c>
      <c r="H855" s="27" t="str">
        <f t="shared" si="131"/>
        <v/>
      </c>
      <c r="I855" s="27" t="str">
        <f t="shared" si="132"/>
        <v/>
      </c>
      <c r="J855" s="27" t="str">
        <f t="shared" si="133"/>
        <v/>
      </c>
      <c r="K855" s="27" t="str">
        <f t="shared" si="134"/>
        <v/>
      </c>
      <c r="L855" s="27" t="str">
        <f t="shared" si="135"/>
        <v/>
      </c>
      <c r="M855" s="32" t="str">
        <f t="shared" si="136"/>
        <v/>
      </c>
      <c r="N855" s="27" t="str">
        <f t="shared" si="137"/>
        <v/>
      </c>
      <c r="O855" s="27" t="str">
        <f t="shared" si="137"/>
        <v/>
      </c>
      <c r="P855" s="27" t="str">
        <f t="shared" si="137"/>
        <v/>
      </c>
      <c r="Q855" s="27" t="str">
        <f t="shared" si="137"/>
        <v/>
      </c>
      <c r="R855" s="27" t="str">
        <f t="shared" si="137"/>
        <v/>
      </c>
      <c r="S855" s="27" t="str">
        <f t="shared" si="137"/>
        <v/>
      </c>
      <c r="T855" s="32" t="str">
        <f t="shared" si="137"/>
        <v/>
      </c>
      <c r="U855" s="10"/>
    </row>
    <row r="856" spans="1:21" x14ac:dyDescent="0.25">
      <c r="A856" s="10"/>
      <c r="B856" s="4" t="str">
        <f>IF(ISBLANK('INPUT | Operations'!$B861),"",COUNT('INPUT | Operations'!$B$12:$B860))</f>
        <v/>
      </c>
      <c r="C856" s="27" t="str">
        <f>IF(ISNUMBER($B856),('INPUT | Operations'!$C860+'INPUT | Operations'!$C861)/2,"")</f>
        <v/>
      </c>
      <c r="D856" s="28" t="str">
        <f t="shared" si="129"/>
        <v/>
      </c>
      <c r="E856" s="26" t="str">
        <f>IF(ISNUMBER($B856),'INPUT | Operations'!$B861-'INPUT | Operations'!$B860,"")</f>
        <v/>
      </c>
      <c r="F856" s="32" t="str">
        <f>IF(ISNUMBER($B856),IF('INPUT | Operations'!$B861&lt;Booster_BurnTime,1,IF('INPUT | Operations'!$B860&lt;=Booster_BurnTime,(Booster_BurnTime-'INPUT | Operations'!$B860)/('INPUT | Operations'!$B861-'INPUT | Operations'!$B860),0))*'INPUT | Operations'!$E860*NumberOfBoosters*NumberOfOps*$E856,"")</f>
        <v/>
      </c>
      <c r="G856" s="34" t="str">
        <f t="shared" si="130"/>
        <v/>
      </c>
      <c r="H856" s="27" t="str">
        <f t="shared" si="131"/>
        <v/>
      </c>
      <c r="I856" s="27" t="str">
        <f t="shared" si="132"/>
        <v/>
      </c>
      <c r="J856" s="27" t="str">
        <f t="shared" si="133"/>
        <v/>
      </c>
      <c r="K856" s="27" t="str">
        <f t="shared" si="134"/>
        <v/>
      </c>
      <c r="L856" s="27" t="str">
        <f t="shared" si="135"/>
        <v/>
      </c>
      <c r="M856" s="32" t="str">
        <f t="shared" si="136"/>
        <v/>
      </c>
      <c r="N856" s="27" t="str">
        <f t="shared" si="137"/>
        <v/>
      </c>
      <c r="O856" s="27" t="str">
        <f t="shared" si="137"/>
        <v/>
      </c>
      <c r="P856" s="27" t="str">
        <f t="shared" si="137"/>
        <v/>
      </c>
      <c r="Q856" s="27" t="str">
        <f t="shared" si="137"/>
        <v/>
      </c>
      <c r="R856" s="27" t="str">
        <f t="shared" si="137"/>
        <v/>
      </c>
      <c r="S856" s="27" t="str">
        <f t="shared" si="137"/>
        <v/>
      </c>
      <c r="T856" s="32" t="str">
        <f t="shared" si="137"/>
        <v/>
      </c>
      <c r="U856" s="10"/>
    </row>
    <row r="857" spans="1:21" x14ac:dyDescent="0.25">
      <c r="A857" s="10"/>
      <c r="B857" s="4" t="str">
        <f>IF(ISBLANK('INPUT | Operations'!$B862),"",COUNT('INPUT | Operations'!$B$12:$B861))</f>
        <v/>
      </c>
      <c r="C857" s="27" t="str">
        <f>IF(ISNUMBER($B857),('INPUT | Operations'!$C861+'INPUT | Operations'!$C862)/2,"")</f>
        <v/>
      </c>
      <c r="D857" s="28" t="str">
        <f t="shared" si="129"/>
        <v/>
      </c>
      <c r="E857" s="26" t="str">
        <f>IF(ISNUMBER($B857),'INPUT | Operations'!$B862-'INPUT | Operations'!$B861,"")</f>
        <v/>
      </c>
      <c r="F857" s="32" t="str">
        <f>IF(ISNUMBER($B857),IF('INPUT | Operations'!$B862&lt;Booster_BurnTime,1,IF('INPUT | Operations'!$B861&lt;=Booster_BurnTime,(Booster_BurnTime-'INPUT | Operations'!$B861)/('INPUT | Operations'!$B862-'INPUT | Operations'!$B861),0))*'INPUT | Operations'!$E861*NumberOfBoosters*NumberOfOps*$E857,"")</f>
        <v/>
      </c>
      <c r="G857" s="34" t="str">
        <f t="shared" si="130"/>
        <v/>
      </c>
      <c r="H857" s="27" t="str">
        <f t="shared" si="131"/>
        <v/>
      </c>
      <c r="I857" s="27" t="str">
        <f t="shared" si="132"/>
        <v/>
      </c>
      <c r="J857" s="27" t="str">
        <f t="shared" si="133"/>
        <v/>
      </c>
      <c r="K857" s="27" t="str">
        <f t="shared" si="134"/>
        <v/>
      </c>
      <c r="L857" s="27" t="str">
        <f t="shared" si="135"/>
        <v/>
      </c>
      <c r="M857" s="32" t="str">
        <f t="shared" si="136"/>
        <v/>
      </c>
      <c r="N857" s="27" t="str">
        <f t="shared" si="137"/>
        <v/>
      </c>
      <c r="O857" s="27" t="str">
        <f t="shared" si="137"/>
        <v/>
      </c>
      <c r="P857" s="27" t="str">
        <f t="shared" si="137"/>
        <v/>
      </c>
      <c r="Q857" s="27" t="str">
        <f t="shared" si="137"/>
        <v/>
      </c>
      <c r="R857" s="27" t="str">
        <f t="shared" si="137"/>
        <v/>
      </c>
      <c r="S857" s="27" t="str">
        <f t="shared" si="137"/>
        <v/>
      </c>
      <c r="T857" s="32" t="str">
        <f t="shared" si="137"/>
        <v/>
      </c>
      <c r="U857" s="10"/>
    </row>
    <row r="858" spans="1:21" x14ac:dyDescent="0.25">
      <c r="A858" s="10"/>
      <c r="B858" s="4" t="str">
        <f>IF(ISBLANK('INPUT | Operations'!$B863),"",COUNT('INPUT | Operations'!$B$12:$B862))</f>
        <v/>
      </c>
      <c r="C858" s="27" t="str">
        <f>IF(ISNUMBER($B858),('INPUT | Operations'!$C862+'INPUT | Operations'!$C863)/2,"")</f>
        <v/>
      </c>
      <c r="D858" s="28" t="str">
        <f t="shared" si="129"/>
        <v/>
      </c>
      <c r="E858" s="26" t="str">
        <f>IF(ISNUMBER($B858),'INPUT | Operations'!$B863-'INPUT | Operations'!$B862,"")</f>
        <v/>
      </c>
      <c r="F858" s="32" t="str">
        <f>IF(ISNUMBER($B858),IF('INPUT | Operations'!$B863&lt;Booster_BurnTime,1,IF('INPUT | Operations'!$B862&lt;=Booster_BurnTime,(Booster_BurnTime-'INPUT | Operations'!$B862)/('INPUT | Operations'!$B863-'INPUT | Operations'!$B862),0))*'INPUT | Operations'!$E862*NumberOfBoosters*NumberOfOps*$E858,"")</f>
        <v/>
      </c>
      <c r="G858" s="34" t="str">
        <f t="shared" si="130"/>
        <v/>
      </c>
      <c r="H858" s="27" t="str">
        <f t="shared" si="131"/>
        <v/>
      </c>
      <c r="I858" s="27" t="str">
        <f t="shared" si="132"/>
        <v/>
      </c>
      <c r="J858" s="27" t="str">
        <f t="shared" si="133"/>
        <v/>
      </c>
      <c r="K858" s="27" t="str">
        <f t="shared" si="134"/>
        <v/>
      </c>
      <c r="L858" s="27" t="str">
        <f t="shared" si="135"/>
        <v/>
      </c>
      <c r="M858" s="32" t="str">
        <f t="shared" si="136"/>
        <v/>
      </c>
      <c r="N858" s="27" t="str">
        <f t="shared" si="137"/>
        <v/>
      </c>
      <c r="O858" s="27" t="str">
        <f t="shared" si="137"/>
        <v/>
      </c>
      <c r="P858" s="27" t="str">
        <f t="shared" si="137"/>
        <v/>
      </c>
      <c r="Q858" s="27" t="str">
        <f t="shared" si="137"/>
        <v/>
      </c>
      <c r="R858" s="27" t="str">
        <f t="shared" si="137"/>
        <v/>
      </c>
      <c r="S858" s="27" t="str">
        <f t="shared" si="137"/>
        <v/>
      </c>
      <c r="T858" s="32" t="str">
        <f t="shared" si="137"/>
        <v/>
      </c>
      <c r="U858" s="10"/>
    </row>
    <row r="859" spans="1:21" x14ac:dyDescent="0.25">
      <c r="A859" s="10"/>
      <c r="B859" s="4" t="str">
        <f>IF(ISBLANK('INPUT | Operations'!$B864),"",COUNT('INPUT | Operations'!$B$12:$B863))</f>
        <v/>
      </c>
      <c r="C859" s="27" t="str">
        <f>IF(ISNUMBER($B859),('INPUT | Operations'!$C863+'INPUT | Operations'!$C864)/2,"")</f>
        <v/>
      </c>
      <c r="D859" s="28" t="str">
        <f t="shared" si="129"/>
        <v/>
      </c>
      <c r="E859" s="26" t="str">
        <f>IF(ISNUMBER($B859),'INPUT | Operations'!$B864-'INPUT | Operations'!$B863,"")</f>
        <v/>
      </c>
      <c r="F859" s="32" t="str">
        <f>IF(ISNUMBER($B859),IF('INPUT | Operations'!$B864&lt;Booster_BurnTime,1,IF('INPUT | Operations'!$B863&lt;=Booster_BurnTime,(Booster_BurnTime-'INPUT | Operations'!$B863)/('INPUT | Operations'!$B864-'INPUT | Operations'!$B863),0))*'INPUT | Operations'!$E863*NumberOfBoosters*NumberOfOps*$E859,"")</f>
        <v/>
      </c>
      <c r="G859" s="34" t="str">
        <f t="shared" si="130"/>
        <v/>
      </c>
      <c r="H859" s="27" t="str">
        <f t="shared" si="131"/>
        <v/>
      </c>
      <c r="I859" s="27" t="str">
        <f t="shared" si="132"/>
        <v/>
      </c>
      <c r="J859" s="27" t="str">
        <f t="shared" si="133"/>
        <v/>
      </c>
      <c r="K859" s="27" t="str">
        <f t="shared" si="134"/>
        <v/>
      </c>
      <c r="L859" s="27" t="str">
        <f t="shared" si="135"/>
        <v/>
      </c>
      <c r="M859" s="32" t="str">
        <f t="shared" si="136"/>
        <v/>
      </c>
      <c r="N859" s="27" t="str">
        <f t="shared" si="137"/>
        <v/>
      </c>
      <c r="O859" s="27" t="str">
        <f t="shared" si="137"/>
        <v/>
      </c>
      <c r="P859" s="27" t="str">
        <f t="shared" si="137"/>
        <v/>
      </c>
      <c r="Q859" s="27" t="str">
        <f t="shared" si="137"/>
        <v/>
      </c>
      <c r="R859" s="27" t="str">
        <f t="shared" si="137"/>
        <v/>
      </c>
      <c r="S859" s="27" t="str">
        <f t="shared" si="137"/>
        <v/>
      </c>
      <c r="T859" s="32" t="str">
        <f t="shared" si="137"/>
        <v/>
      </c>
      <c r="U859" s="10"/>
    </row>
    <row r="860" spans="1:21" x14ac:dyDescent="0.25">
      <c r="A860" s="10"/>
      <c r="B860" s="4" t="str">
        <f>IF(ISBLANK('INPUT | Operations'!$B865),"",COUNT('INPUT | Operations'!$B$12:$B864))</f>
        <v/>
      </c>
      <c r="C860" s="27" t="str">
        <f>IF(ISNUMBER($B860),('INPUT | Operations'!$C864+'INPUT | Operations'!$C865)/2,"")</f>
        <v/>
      </c>
      <c r="D860" s="28" t="str">
        <f t="shared" si="129"/>
        <v/>
      </c>
      <c r="E860" s="26" t="str">
        <f>IF(ISNUMBER($B860),'INPUT | Operations'!$B865-'INPUT | Operations'!$B864,"")</f>
        <v/>
      </c>
      <c r="F860" s="32" t="str">
        <f>IF(ISNUMBER($B860),IF('INPUT | Operations'!$B865&lt;Booster_BurnTime,1,IF('INPUT | Operations'!$B864&lt;=Booster_BurnTime,(Booster_BurnTime-'INPUT | Operations'!$B864)/('INPUT | Operations'!$B865-'INPUT | Operations'!$B864),0))*'INPUT | Operations'!$E864*NumberOfBoosters*NumberOfOps*$E860,"")</f>
        <v/>
      </c>
      <c r="G860" s="34" t="str">
        <f t="shared" si="130"/>
        <v/>
      </c>
      <c r="H860" s="27" t="str">
        <f t="shared" si="131"/>
        <v/>
      </c>
      <c r="I860" s="27" t="str">
        <f t="shared" si="132"/>
        <v/>
      </c>
      <c r="J860" s="27" t="str">
        <f t="shared" si="133"/>
        <v/>
      </c>
      <c r="K860" s="27" t="str">
        <f t="shared" si="134"/>
        <v/>
      </c>
      <c r="L860" s="27" t="str">
        <f t="shared" si="135"/>
        <v/>
      </c>
      <c r="M860" s="32" t="str">
        <f t="shared" si="136"/>
        <v/>
      </c>
      <c r="N860" s="27" t="str">
        <f t="shared" si="137"/>
        <v/>
      </c>
      <c r="O860" s="27" t="str">
        <f t="shared" si="137"/>
        <v/>
      </c>
      <c r="P860" s="27" t="str">
        <f t="shared" si="137"/>
        <v/>
      </c>
      <c r="Q860" s="27" t="str">
        <f t="shared" si="137"/>
        <v/>
      </c>
      <c r="R860" s="27" t="str">
        <f t="shared" si="137"/>
        <v/>
      </c>
      <c r="S860" s="27" t="str">
        <f t="shared" si="137"/>
        <v/>
      </c>
      <c r="T860" s="32" t="str">
        <f t="shared" si="137"/>
        <v/>
      </c>
      <c r="U860" s="10"/>
    </row>
    <row r="861" spans="1:21" x14ac:dyDescent="0.25">
      <c r="A861" s="10"/>
      <c r="B861" s="4" t="str">
        <f>IF(ISBLANK('INPUT | Operations'!$B866),"",COUNT('INPUT | Operations'!$B$12:$B865))</f>
        <v/>
      </c>
      <c r="C861" s="27" t="str">
        <f>IF(ISNUMBER($B861),('INPUT | Operations'!$C865+'INPUT | Operations'!$C866)/2,"")</f>
        <v/>
      </c>
      <c r="D861" s="28" t="str">
        <f t="shared" si="129"/>
        <v/>
      </c>
      <c r="E861" s="26" t="str">
        <f>IF(ISNUMBER($B861),'INPUT | Operations'!$B866-'INPUT | Operations'!$B865,"")</f>
        <v/>
      </c>
      <c r="F861" s="32" t="str">
        <f>IF(ISNUMBER($B861),IF('INPUT | Operations'!$B866&lt;Booster_BurnTime,1,IF('INPUT | Operations'!$B865&lt;=Booster_BurnTime,(Booster_BurnTime-'INPUT | Operations'!$B865)/('INPUT | Operations'!$B866-'INPUT | Operations'!$B865),0))*'INPUT | Operations'!$E865*NumberOfBoosters*NumberOfOps*$E861,"")</f>
        <v/>
      </c>
      <c r="G861" s="34" t="str">
        <f t="shared" si="130"/>
        <v/>
      </c>
      <c r="H861" s="27" t="str">
        <f t="shared" si="131"/>
        <v/>
      </c>
      <c r="I861" s="27" t="str">
        <f t="shared" si="132"/>
        <v/>
      </c>
      <c r="J861" s="27" t="str">
        <f t="shared" si="133"/>
        <v/>
      </c>
      <c r="K861" s="27" t="str">
        <f t="shared" si="134"/>
        <v/>
      </c>
      <c r="L861" s="27" t="str">
        <f t="shared" si="135"/>
        <v/>
      </c>
      <c r="M861" s="32" t="str">
        <f t="shared" si="136"/>
        <v/>
      </c>
      <c r="N861" s="27" t="str">
        <f t="shared" si="137"/>
        <v/>
      </c>
      <c r="O861" s="27" t="str">
        <f t="shared" si="137"/>
        <v/>
      </c>
      <c r="P861" s="27" t="str">
        <f t="shared" si="137"/>
        <v/>
      </c>
      <c r="Q861" s="27" t="str">
        <f t="shared" si="137"/>
        <v/>
      </c>
      <c r="R861" s="27" t="str">
        <f t="shared" si="137"/>
        <v/>
      </c>
      <c r="S861" s="27" t="str">
        <f t="shared" si="137"/>
        <v/>
      </c>
      <c r="T861" s="32" t="str">
        <f t="shared" si="137"/>
        <v/>
      </c>
      <c r="U861" s="10"/>
    </row>
    <row r="862" spans="1:21" x14ac:dyDescent="0.25">
      <c r="A862" s="10"/>
      <c r="B862" s="4" t="str">
        <f>IF(ISBLANK('INPUT | Operations'!$B867),"",COUNT('INPUT | Operations'!$B$12:$B866))</f>
        <v/>
      </c>
      <c r="C862" s="27" t="str">
        <f>IF(ISNUMBER($B862),('INPUT | Operations'!$C866+'INPUT | Operations'!$C867)/2,"")</f>
        <v/>
      </c>
      <c r="D862" s="28" t="str">
        <f t="shared" si="129"/>
        <v/>
      </c>
      <c r="E862" s="26" t="str">
        <f>IF(ISNUMBER($B862),'INPUT | Operations'!$B867-'INPUT | Operations'!$B866,"")</f>
        <v/>
      </c>
      <c r="F862" s="32" t="str">
        <f>IF(ISNUMBER($B862),IF('INPUT | Operations'!$B867&lt;Booster_BurnTime,1,IF('INPUT | Operations'!$B866&lt;=Booster_BurnTime,(Booster_BurnTime-'INPUT | Operations'!$B866)/('INPUT | Operations'!$B867-'INPUT | Operations'!$B866),0))*'INPUT | Operations'!$E866*NumberOfBoosters*NumberOfOps*$E862,"")</f>
        <v/>
      </c>
      <c r="G862" s="34" t="str">
        <f t="shared" si="130"/>
        <v/>
      </c>
      <c r="H862" s="27" t="str">
        <f t="shared" si="131"/>
        <v/>
      </c>
      <c r="I862" s="27" t="str">
        <f t="shared" si="132"/>
        <v/>
      </c>
      <c r="J862" s="27" t="str">
        <f t="shared" si="133"/>
        <v/>
      </c>
      <c r="K862" s="27" t="str">
        <f t="shared" si="134"/>
        <v/>
      </c>
      <c r="L862" s="27" t="str">
        <f t="shared" si="135"/>
        <v/>
      </c>
      <c r="M862" s="32" t="str">
        <f t="shared" si="136"/>
        <v/>
      </c>
      <c r="N862" s="27" t="str">
        <f t="shared" si="137"/>
        <v/>
      </c>
      <c r="O862" s="27" t="str">
        <f t="shared" si="137"/>
        <v/>
      </c>
      <c r="P862" s="27" t="str">
        <f t="shared" si="137"/>
        <v/>
      </c>
      <c r="Q862" s="27" t="str">
        <f t="shared" si="137"/>
        <v/>
      </c>
      <c r="R862" s="27" t="str">
        <f t="shared" si="137"/>
        <v/>
      </c>
      <c r="S862" s="27" t="str">
        <f t="shared" si="137"/>
        <v/>
      </c>
      <c r="T862" s="32" t="str">
        <f t="shared" si="137"/>
        <v/>
      </c>
      <c r="U862" s="10"/>
    </row>
    <row r="863" spans="1:21" x14ac:dyDescent="0.25">
      <c r="A863" s="10"/>
      <c r="B863" s="4" t="str">
        <f>IF(ISBLANK('INPUT | Operations'!$B868),"",COUNT('INPUT | Operations'!$B$12:$B867))</f>
        <v/>
      </c>
      <c r="C863" s="27" t="str">
        <f>IF(ISNUMBER($B863),('INPUT | Operations'!$C867+'INPUT | Operations'!$C868)/2,"")</f>
        <v/>
      </c>
      <c r="D863" s="28" t="str">
        <f t="shared" si="129"/>
        <v/>
      </c>
      <c r="E863" s="26" t="str">
        <f>IF(ISNUMBER($B863),'INPUT | Operations'!$B868-'INPUT | Operations'!$B867,"")</f>
        <v/>
      </c>
      <c r="F863" s="32" t="str">
        <f>IF(ISNUMBER($B863),IF('INPUT | Operations'!$B868&lt;Booster_BurnTime,1,IF('INPUT | Operations'!$B867&lt;=Booster_BurnTime,(Booster_BurnTime-'INPUT | Operations'!$B867)/('INPUT | Operations'!$B868-'INPUT | Operations'!$B867),0))*'INPUT | Operations'!$E867*NumberOfBoosters*NumberOfOps*$E863,"")</f>
        <v/>
      </c>
      <c r="G863" s="34" t="str">
        <f t="shared" si="130"/>
        <v/>
      </c>
      <c r="H863" s="27" t="str">
        <f t="shared" si="131"/>
        <v/>
      </c>
      <c r="I863" s="27" t="str">
        <f t="shared" si="132"/>
        <v/>
      </c>
      <c r="J863" s="27" t="str">
        <f t="shared" si="133"/>
        <v/>
      </c>
      <c r="K863" s="27" t="str">
        <f t="shared" si="134"/>
        <v/>
      </c>
      <c r="L863" s="27" t="str">
        <f t="shared" si="135"/>
        <v/>
      </c>
      <c r="M863" s="32" t="str">
        <f t="shared" si="136"/>
        <v/>
      </c>
      <c r="N863" s="27" t="str">
        <f t="shared" si="137"/>
        <v/>
      </c>
      <c r="O863" s="27" t="str">
        <f t="shared" si="137"/>
        <v/>
      </c>
      <c r="P863" s="27" t="str">
        <f t="shared" si="137"/>
        <v/>
      </c>
      <c r="Q863" s="27" t="str">
        <f t="shared" si="137"/>
        <v/>
      </c>
      <c r="R863" s="27" t="str">
        <f t="shared" si="137"/>
        <v/>
      </c>
      <c r="S863" s="27" t="str">
        <f t="shared" si="137"/>
        <v/>
      </c>
      <c r="T863" s="32" t="str">
        <f t="shared" si="137"/>
        <v/>
      </c>
      <c r="U863" s="10"/>
    </row>
    <row r="864" spans="1:21" x14ac:dyDescent="0.25">
      <c r="A864" s="10"/>
      <c r="B864" s="4" t="str">
        <f>IF(ISBLANK('INPUT | Operations'!$B869),"",COUNT('INPUT | Operations'!$B$12:$B868))</f>
        <v/>
      </c>
      <c r="C864" s="27" t="str">
        <f>IF(ISNUMBER($B864),('INPUT | Operations'!$C868+'INPUT | Operations'!$C869)/2,"")</f>
        <v/>
      </c>
      <c r="D864" s="28" t="str">
        <f t="shared" si="129"/>
        <v/>
      </c>
      <c r="E864" s="26" t="str">
        <f>IF(ISNUMBER($B864),'INPUT | Operations'!$B869-'INPUT | Operations'!$B868,"")</f>
        <v/>
      </c>
      <c r="F864" s="32" t="str">
        <f>IF(ISNUMBER($B864),IF('INPUT | Operations'!$B869&lt;Booster_BurnTime,1,IF('INPUT | Operations'!$B868&lt;=Booster_BurnTime,(Booster_BurnTime-'INPUT | Operations'!$B868)/('INPUT | Operations'!$B869-'INPUT | Operations'!$B868),0))*'INPUT | Operations'!$E868*NumberOfBoosters*NumberOfOps*$E864,"")</f>
        <v/>
      </c>
      <c r="G864" s="34" t="str">
        <f t="shared" si="130"/>
        <v/>
      </c>
      <c r="H864" s="27" t="str">
        <f t="shared" si="131"/>
        <v/>
      </c>
      <c r="I864" s="27" t="str">
        <f t="shared" si="132"/>
        <v/>
      </c>
      <c r="J864" s="27" t="str">
        <f t="shared" si="133"/>
        <v/>
      </c>
      <c r="K864" s="27" t="str">
        <f t="shared" si="134"/>
        <v/>
      </c>
      <c r="L864" s="27" t="str">
        <f t="shared" si="135"/>
        <v/>
      </c>
      <c r="M864" s="32" t="str">
        <f t="shared" si="136"/>
        <v/>
      </c>
      <c r="N864" s="27" t="str">
        <f t="shared" si="137"/>
        <v/>
      </c>
      <c r="O864" s="27" t="str">
        <f t="shared" si="137"/>
        <v/>
      </c>
      <c r="P864" s="27" t="str">
        <f t="shared" si="137"/>
        <v/>
      </c>
      <c r="Q864" s="27" t="str">
        <f t="shared" si="137"/>
        <v/>
      </c>
      <c r="R864" s="27" t="str">
        <f t="shared" si="137"/>
        <v/>
      </c>
      <c r="S864" s="27" t="str">
        <f t="shared" si="137"/>
        <v/>
      </c>
      <c r="T864" s="32" t="str">
        <f t="shared" si="137"/>
        <v/>
      </c>
      <c r="U864" s="10"/>
    </row>
    <row r="865" spans="1:21" x14ac:dyDescent="0.25">
      <c r="A865" s="10"/>
      <c r="B865" s="4" t="str">
        <f>IF(ISBLANK('INPUT | Operations'!$B870),"",COUNT('INPUT | Operations'!$B$12:$B869))</f>
        <v/>
      </c>
      <c r="C865" s="27" t="str">
        <f>IF(ISNUMBER($B865),('INPUT | Operations'!$C869+'INPUT | Operations'!$C870)/2,"")</f>
        <v/>
      </c>
      <c r="D865" s="28" t="str">
        <f t="shared" si="129"/>
        <v/>
      </c>
      <c r="E865" s="26" t="str">
        <f>IF(ISNUMBER($B865),'INPUT | Operations'!$B870-'INPUT | Operations'!$B869,"")</f>
        <v/>
      </c>
      <c r="F865" s="32" t="str">
        <f>IF(ISNUMBER($B865),IF('INPUT | Operations'!$B870&lt;Booster_BurnTime,1,IF('INPUT | Operations'!$B869&lt;=Booster_BurnTime,(Booster_BurnTime-'INPUT | Operations'!$B869)/('INPUT | Operations'!$B870-'INPUT | Operations'!$B869),0))*'INPUT | Operations'!$E869*NumberOfBoosters*NumberOfOps*$E865,"")</f>
        <v/>
      </c>
      <c r="G865" s="34" t="str">
        <f t="shared" si="130"/>
        <v/>
      </c>
      <c r="H865" s="27" t="str">
        <f t="shared" si="131"/>
        <v/>
      </c>
      <c r="I865" s="27" t="str">
        <f t="shared" si="132"/>
        <v/>
      </c>
      <c r="J865" s="27" t="str">
        <f t="shared" si="133"/>
        <v/>
      </c>
      <c r="K865" s="27" t="str">
        <f t="shared" si="134"/>
        <v/>
      </c>
      <c r="L865" s="27" t="str">
        <f t="shared" si="135"/>
        <v/>
      </c>
      <c r="M865" s="32" t="str">
        <f t="shared" si="136"/>
        <v/>
      </c>
      <c r="N865" s="27" t="str">
        <f t="shared" si="137"/>
        <v/>
      </c>
      <c r="O865" s="27" t="str">
        <f t="shared" si="137"/>
        <v/>
      </c>
      <c r="P865" s="27" t="str">
        <f t="shared" si="137"/>
        <v/>
      </c>
      <c r="Q865" s="27" t="str">
        <f t="shared" si="137"/>
        <v/>
      </c>
      <c r="R865" s="27" t="str">
        <f t="shared" si="137"/>
        <v/>
      </c>
      <c r="S865" s="27" t="str">
        <f t="shared" si="137"/>
        <v/>
      </c>
      <c r="T865" s="32" t="str">
        <f t="shared" si="137"/>
        <v/>
      </c>
      <c r="U865" s="10"/>
    </row>
    <row r="866" spans="1:21" x14ac:dyDescent="0.25">
      <c r="A866" s="10"/>
      <c r="B866" s="4" t="str">
        <f>IF(ISBLANK('INPUT | Operations'!$B871),"",COUNT('INPUT | Operations'!$B$12:$B870))</f>
        <v/>
      </c>
      <c r="C866" s="27" t="str">
        <f>IF(ISNUMBER($B866),('INPUT | Operations'!$C870+'INPUT | Operations'!$C871)/2,"")</f>
        <v/>
      </c>
      <c r="D866" s="28" t="str">
        <f t="shared" si="129"/>
        <v/>
      </c>
      <c r="E866" s="26" t="str">
        <f>IF(ISNUMBER($B866),'INPUT | Operations'!$B871-'INPUT | Operations'!$B870,"")</f>
        <v/>
      </c>
      <c r="F866" s="32" t="str">
        <f>IF(ISNUMBER($B866),IF('INPUT | Operations'!$B871&lt;Booster_BurnTime,1,IF('INPUT | Operations'!$B870&lt;=Booster_BurnTime,(Booster_BurnTime-'INPUT | Operations'!$B870)/('INPUT | Operations'!$B871-'INPUT | Operations'!$B870),0))*'INPUT | Operations'!$E870*NumberOfBoosters*NumberOfOps*$E866,"")</f>
        <v/>
      </c>
      <c r="G866" s="34" t="str">
        <f t="shared" si="130"/>
        <v/>
      </c>
      <c r="H866" s="27" t="str">
        <f t="shared" si="131"/>
        <v/>
      </c>
      <c r="I866" s="27" t="str">
        <f t="shared" si="132"/>
        <v/>
      </c>
      <c r="J866" s="27" t="str">
        <f t="shared" si="133"/>
        <v/>
      </c>
      <c r="K866" s="27" t="str">
        <f t="shared" si="134"/>
        <v/>
      </c>
      <c r="L866" s="27" t="str">
        <f t="shared" si="135"/>
        <v/>
      </c>
      <c r="M866" s="32" t="str">
        <f t="shared" si="136"/>
        <v/>
      </c>
      <c r="N866" s="27" t="str">
        <f t="shared" si="137"/>
        <v/>
      </c>
      <c r="O866" s="27" t="str">
        <f t="shared" si="137"/>
        <v/>
      </c>
      <c r="P866" s="27" t="str">
        <f t="shared" si="137"/>
        <v/>
      </c>
      <c r="Q866" s="27" t="str">
        <f t="shared" si="137"/>
        <v/>
      </c>
      <c r="R866" s="27" t="str">
        <f t="shared" si="137"/>
        <v/>
      </c>
      <c r="S866" s="27" t="str">
        <f t="shared" si="137"/>
        <v/>
      </c>
      <c r="T866" s="32" t="str">
        <f t="shared" si="137"/>
        <v/>
      </c>
      <c r="U866" s="10"/>
    </row>
    <row r="867" spans="1:21" x14ac:dyDescent="0.25">
      <c r="A867" s="10"/>
      <c r="B867" s="4" t="str">
        <f>IF(ISBLANK('INPUT | Operations'!$B872),"",COUNT('INPUT | Operations'!$B$12:$B871))</f>
        <v/>
      </c>
      <c r="C867" s="27" t="str">
        <f>IF(ISNUMBER($B867),('INPUT | Operations'!$C871+'INPUT | Operations'!$C872)/2,"")</f>
        <v/>
      </c>
      <c r="D867" s="28" t="str">
        <f t="shared" si="129"/>
        <v/>
      </c>
      <c r="E867" s="26" t="str">
        <f>IF(ISNUMBER($B867),'INPUT | Operations'!$B872-'INPUT | Operations'!$B871,"")</f>
        <v/>
      </c>
      <c r="F867" s="32" t="str">
        <f>IF(ISNUMBER($B867),IF('INPUT | Operations'!$B872&lt;Booster_BurnTime,1,IF('INPUT | Operations'!$B871&lt;=Booster_BurnTime,(Booster_BurnTime-'INPUT | Operations'!$B871)/('INPUT | Operations'!$B872-'INPUT | Operations'!$B871),0))*'INPUT | Operations'!$E871*NumberOfBoosters*NumberOfOps*$E867,"")</f>
        <v/>
      </c>
      <c r="G867" s="34" t="str">
        <f t="shared" si="130"/>
        <v/>
      </c>
      <c r="H867" s="27" t="str">
        <f t="shared" si="131"/>
        <v/>
      </c>
      <c r="I867" s="27" t="str">
        <f t="shared" si="132"/>
        <v/>
      </c>
      <c r="J867" s="27" t="str">
        <f t="shared" si="133"/>
        <v/>
      </c>
      <c r="K867" s="27" t="str">
        <f t="shared" si="134"/>
        <v/>
      </c>
      <c r="L867" s="27" t="str">
        <f t="shared" si="135"/>
        <v/>
      </c>
      <c r="M867" s="32" t="str">
        <f t="shared" si="136"/>
        <v/>
      </c>
      <c r="N867" s="27" t="str">
        <f t="shared" si="137"/>
        <v/>
      </c>
      <c r="O867" s="27" t="str">
        <f t="shared" si="137"/>
        <v/>
      </c>
      <c r="P867" s="27" t="str">
        <f t="shared" si="137"/>
        <v/>
      </c>
      <c r="Q867" s="27" t="str">
        <f t="shared" si="137"/>
        <v/>
      </c>
      <c r="R867" s="27" t="str">
        <f t="shared" si="137"/>
        <v/>
      </c>
      <c r="S867" s="27" t="str">
        <f t="shared" si="137"/>
        <v/>
      </c>
      <c r="T867" s="32" t="str">
        <f t="shared" si="137"/>
        <v/>
      </c>
      <c r="U867" s="10"/>
    </row>
    <row r="868" spans="1:21" x14ac:dyDescent="0.25">
      <c r="A868" s="10"/>
      <c r="B868" s="4" t="str">
        <f>IF(ISBLANK('INPUT | Operations'!$B873),"",COUNT('INPUT | Operations'!$B$12:$B872))</f>
        <v/>
      </c>
      <c r="C868" s="27" t="str">
        <f>IF(ISNUMBER($B868),('INPUT | Operations'!$C872+'INPUT | Operations'!$C873)/2,"")</f>
        <v/>
      </c>
      <c r="D868" s="28" t="str">
        <f t="shared" si="129"/>
        <v/>
      </c>
      <c r="E868" s="26" t="str">
        <f>IF(ISNUMBER($B868),'INPUT | Operations'!$B873-'INPUT | Operations'!$B872,"")</f>
        <v/>
      </c>
      <c r="F868" s="32" t="str">
        <f>IF(ISNUMBER($B868),IF('INPUT | Operations'!$B873&lt;Booster_BurnTime,1,IF('INPUT | Operations'!$B872&lt;=Booster_BurnTime,(Booster_BurnTime-'INPUT | Operations'!$B872)/('INPUT | Operations'!$B873-'INPUT | Operations'!$B872),0))*'INPUT | Operations'!$E872*NumberOfBoosters*NumberOfOps*$E868,"")</f>
        <v/>
      </c>
      <c r="G868" s="34" t="str">
        <f t="shared" si="130"/>
        <v/>
      </c>
      <c r="H868" s="27" t="str">
        <f t="shared" si="131"/>
        <v/>
      </c>
      <c r="I868" s="27" t="str">
        <f t="shared" si="132"/>
        <v/>
      </c>
      <c r="J868" s="27" t="str">
        <f t="shared" si="133"/>
        <v/>
      </c>
      <c r="K868" s="27" t="str">
        <f t="shared" si="134"/>
        <v/>
      </c>
      <c r="L868" s="27" t="str">
        <f t="shared" si="135"/>
        <v/>
      </c>
      <c r="M868" s="32" t="str">
        <f t="shared" si="136"/>
        <v/>
      </c>
      <c r="N868" s="27" t="str">
        <f t="shared" si="137"/>
        <v/>
      </c>
      <c r="O868" s="27" t="str">
        <f t="shared" si="137"/>
        <v/>
      </c>
      <c r="P868" s="27" t="str">
        <f t="shared" si="137"/>
        <v/>
      </c>
      <c r="Q868" s="27" t="str">
        <f t="shared" si="137"/>
        <v/>
      </c>
      <c r="R868" s="27" t="str">
        <f t="shared" si="137"/>
        <v/>
      </c>
      <c r="S868" s="27" t="str">
        <f t="shared" si="137"/>
        <v/>
      </c>
      <c r="T868" s="32" t="str">
        <f t="shared" si="137"/>
        <v/>
      </c>
      <c r="U868" s="10"/>
    </row>
    <row r="869" spans="1:21" x14ac:dyDescent="0.25">
      <c r="A869" s="10"/>
      <c r="B869" s="4" t="str">
        <f>IF(ISBLANK('INPUT | Operations'!$B874),"",COUNT('INPUT | Operations'!$B$12:$B873))</f>
        <v/>
      </c>
      <c r="C869" s="27" t="str">
        <f>IF(ISNUMBER($B869),('INPUT | Operations'!$C873+'INPUT | Operations'!$C874)/2,"")</f>
        <v/>
      </c>
      <c r="D869" s="28" t="str">
        <f t="shared" si="129"/>
        <v/>
      </c>
      <c r="E869" s="26" t="str">
        <f>IF(ISNUMBER($B869),'INPUT | Operations'!$B874-'INPUT | Operations'!$B873,"")</f>
        <v/>
      </c>
      <c r="F869" s="32" t="str">
        <f>IF(ISNUMBER($B869),IF('INPUT | Operations'!$B874&lt;Booster_BurnTime,1,IF('INPUT | Operations'!$B873&lt;=Booster_BurnTime,(Booster_BurnTime-'INPUT | Operations'!$B873)/('INPUT | Operations'!$B874-'INPUT | Operations'!$B873),0))*'INPUT | Operations'!$E873*NumberOfBoosters*NumberOfOps*$E869,"")</f>
        <v/>
      </c>
      <c r="G869" s="34" t="str">
        <f t="shared" si="130"/>
        <v/>
      </c>
      <c r="H869" s="27" t="str">
        <f t="shared" si="131"/>
        <v/>
      </c>
      <c r="I869" s="27" t="str">
        <f t="shared" si="132"/>
        <v/>
      </c>
      <c r="J869" s="27" t="str">
        <f t="shared" si="133"/>
        <v/>
      </c>
      <c r="K869" s="27" t="str">
        <f t="shared" si="134"/>
        <v/>
      </c>
      <c r="L869" s="27" t="str">
        <f t="shared" si="135"/>
        <v/>
      </c>
      <c r="M869" s="32" t="str">
        <f t="shared" si="136"/>
        <v/>
      </c>
      <c r="N869" s="27" t="str">
        <f t="shared" si="137"/>
        <v/>
      </c>
      <c r="O869" s="27" t="str">
        <f t="shared" si="137"/>
        <v/>
      </c>
      <c r="P869" s="27" t="str">
        <f t="shared" si="137"/>
        <v/>
      </c>
      <c r="Q869" s="27" t="str">
        <f t="shared" si="137"/>
        <v/>
      </c>
      <c r="R869" s="27" t="str">
        <f t="shared" si="137"/>
        <v/>
      </c>
      <c r="S869" s="27" t="str">
        <f t="shared" si="137"/>
        <v/>
      </c>
      <c r="T869" s="32" t="str">
        <f t="shared" si="137"/>
        <v/>
      </c>
      <c r="U869" s="10"/>
    </row>
    <row r="870" spans="1:21" x14ac:dyDescent="0.25">
      <c r="A870" s="10"/>
      <c r="B870" s="4" t="str">
        <f>IF(ISBLANK('INPUT | Operations'!$B875),"",COUNT('INPUT | Operations'!$B$12:$B874))</f>
        <v/>
      </c>
      <c r="C870" s="27" t="str">
        <f>IF(ISNUMBER($B870),('INPUT | Operations'!$C874+'INPUT | Operations'!$C875)/2,"")</f>
        <v/>
      </c>
      <c r="D870" s="28" t="str">
        <f t="shared" si="129"/>
        <v/>
      </c>
      <c r="E870" s="26" t="str">
        <f>IF(ISNUMBER($B870),'INPUT | Operations'!$B875-'INPUT | Operations'!$B874,"")</f>
        <v/>
      </c>
      <c r="F870" s="32" t="str">
        <f>IF(ISNUMBER($B870),IF('INPUT | Operations'!$B875&lt;Booster_BurnTime,1,IF('INPUT | Operations'!$B874&lt;=Booster_BurnTime,(Booster_BurnTime-'INPUT | Operations'!$B874)/('INPUT | Operations'!$B875-'INPUT | Operations'!$B874),0))*'INPUT | Operations'!$E874*NumberOfBoosters*NumberOfOps*$E870,"")</f>
        <v/>
      </c>
      <c r="G870" s="34" t="str">
        <f t="shared" si="130"/>
        <v/>
      </c>
      <c r="H870" s="27" t="str">
        <f t="shared" si="131"/>
        <v/>
      </c>
      <c r="I870" s="27" t="str">
        <f t="shared" si="132"/>
        <v/>
      </c>
      <c r="J870" s="27" t="str">
        <f t="shared" si="133"/>
        <v/>
      </c>
      <c r="K870" s="27" t="str">
        <f t="shared" si="134"/>
        <v/>
      </c>
      <c r="L870" s="27" t="str">
        <f t="shared" si="135"/>
        <v/>
      </c>
      <c r="M870" s="32" t="str">
        <f t="shared" si="136"/>
        <v/>
      </c>
      <c r="N870" s="27" t="str">
        <f t="shared" si="137"/>
        <v/>
      </c>
      <c r="O870" s="27" t="str">
        <f t="shared" si="137"/>
        <v/>
      </c>
      <c r="P870" s="27" t="str">
        <f t="shared" si="137"/>
        <v/>
      </c>
      <c r="Q870" s="27" t="str">
        <f t="shared" si="137"/>
        <v/>
      </c>
      <c r="R870" s="27" t="str">
        <f t="shared" si="137"/>
        <v/>
      </c>
      <c r="S870" s="27" t="str">
        <f t="shared" si="137"/>
        <v/>
      </c>
      <c r="T870" s="32" t="str">
        <f t="shared" si="137"/>
        <v/>
      </c>
      <c r="U870" s="10"/>
    </row>
    <row r="871" spans="1:21" x14ac:dyDescent="0.25">
      <c r="A871" s="10"/>
      <c r="B871" s="4" t="str">
        <f>IF(ISBLANK('INPUT | Operations'!$B876),"",COUNT('INPUT | Operations'!$B$12:$B875))</f>
        <v/>
      </c>
      <c r="C871" s="27" t="str">
        <f>IF(ISNUMBER($B871),('INPUT | Operations'!$C875+'INPUT | Operations'!$C876)/2,"")</f>
        <v/>
      </c>
      <c r="D871" s="28" t="str">
        <f t="shared" si="129"/>
        <v/>
      </c>
      <c r="E871" s="26" t="str">
        <f>IF(ISNUMBER($B871),'INPUT | Operations'!$B876-'INPUT | Operations'!$B875,"")</f>
        <v/>
      </c>
      <c r="F871" s="32" t="str">
        <f>IF(ISNUMBER($B871),IF('INPUT | Operations'!$B876&lt;Booster_BurnTime,1,IF('INPUT | Operations'!$B875&lt;=Booster_BurnTime,(Booster_BurnTime-'INPUT | Operations'!$B875)/('INPUT | Operations'!$B876-'INPUT | Operations'!$B875),0))*'INPUT | Operations'!$E875*NumberOfBoosters*NumberOfOps*$E871,"")</f>
        <v/>
      </c>
      <c r="G871" s="34" t="str">
        <f t="shared" si="130"/>
        <v/>
      </c>
      <c r="H871" s="27" t="str">
        <f t="shared" si="131"/>
        <v/>
      </c>
      <c r="I871" s="27" t="str">
        <f t="shared" si="132"/>
        <v/>
      </c>
      <c r="J871" s="27" t="str">
        <f t="shared" si="133"/>
        <v/>
      </c>
      <c r="K871" s="27" t="str">
        <f t="shared" si="134"/>
        <v/>
      </c>
      <c r="L871" s="27" t="str">
        <f t="shared" si="135"/>
        <v/>
      </c>
      <c r="M871" s="32" t="str">
        <f t="shared" si="136"/>
        <v/>
      </c>
      <c r="N871" s="27" t="str">
        <f t="shared" si="137"/>
        <v/>
      </c>
      <c r="O871" s="27" t="str">
        <f t="shared" si="137"/>
        <v/>
      </c>
      <c r="P871" s="27" t="str">
        <f t="shared" si="137"/>
        <v/>
      </c>
      <c r="Q871" s="27" t="str">
        <f t="shared" si="137"/>
        <v/>
      </c>
      <c r="R871" s="27" t="str">
        <f t="shared" si="137"/>
        <v/>
      </c>
      <c r="S871" s="27" t="str">
        <f t="shared" si="137"/>
        <v/>
      </c>
      <c r="T871" s="32" t="str">
        <f t="shared" si="137"/>
        <v/>
      </c>
      <c r="U871" s="10"/>
    </row>
    <row r="872" spans="1:21" x14ac:dyDescent="0.25">
      <c r="A872" s="10"/>
      <c r="B872" s="4" t="str">
        <f>IF(ISBLANK('INPUT | Operations'!$B877),"",COUNT('INPUT | Operations'!$B$12:$B876))</f>
        <v/>
      </c>
      <c r="C872" s="27" t="str">
        <f>IF(ISNUMBER($B872),('INPUT | Operations'!$C876+'INPUT | Operations'!$C877)/2,"")</f>
        <v/>
      </c>
      <c r="D872" s="28" t="str">
        <f t="shared" si="129"/>
        <v/>
      </c>
      <c r="E872" s="26" t="str">
        <f>IF(ISNUMBER($B872),'INPUT | Operations'!$B877-'INPUT | Operations'!$B876,"")</f>
        <v/>
      </c>
      <c r="F872" s="32" t="str">
        <f>IF(ISNUMBER($B872),IF('INPUT | Operations'!$B877&lt;Booster_BurnTime,1,IF('INPUT | Operations'!$B876&lt;=Booster_BurnTime,(Booster_BurnTime-'INPUT | Operations'!$B876)/('INPUT | Operations'!$B877-'INPUT | Operations'!$B876),0))*'INPUT | Operations'!$E876*NumberOfBoosters*NumberOfOps*$E872,"")</f>
        <v/>
      </c>
      <c r="G872" s="34" t="str">
        <f t="shared" si="130"/>
        <v/>
      </c>
      <c r="H872" s="27" t="str">
        <f t="shared" si="131"/>
        <v/>
      </c>
      <c r="I872" s="27" t="str">
        <f t="shared" si="132"/>
        <v/>
      </c>
      <c r="J872" s="27" t="str">
        <f t="shared" si="133"/>
        <v/>
      </c>
      <c r="K872" s="27" t="str">
        <f t="shared" si="134"/>
        <v/>
      </c>
      <c r="L872" s="27" t="str">
        <f t="shared" si="135"/>
        <v/>
      </c>
      <c r="M872" s="32" t="str">
        <f t="shared" si="136"/>
        <v/>
      </c>
      <c r="N872" s="27" t="str">
        <f t="shared" si="137"/>
        <v/>
      </c>
      <c r="O872" s="27" t="str">
        <f t="shared" si="137"/>
        <v/>
      </c>
      <c r="P872" s="27" t="str">
        <f t="shared" si="137"/>
        <v/>
      </c>
      <c r="Q872" s="27" t="str">
        <f t="shared" si="137"/>
        <v/>
      </c>
      <c r="R872" s="27" t="str">
        <f t="shared" si="137"/>
        <v/>
      </c>
      <c r="S872" s="27" t="str">
        <f t="shared" si="137"/>
        <v/>
      </c>
      <c r="T872" s="32" t="str">
        <f t="shared" si="137"/>
        <v/>
      </c>
      <c r="U872" s="10"/>
    </row>
    <row r="873" spans="1:21" x14ac:dyDescent="0.25">
      <c r="A873" s="10"/>
      <c r="B873" s="4" t="str">
        <f>IF(ISBLANK('INPUT | Operations'!$B878),"",COUNT('INPUT | Operations'!$B$12:$B877))</f>
        <v/>
      </c>
      <c r="C873" s="27" t="str">
        <f>IF(ISNUMBER($B873),('INPUT | Operations'!$C877+'INPUT | Operations'!$C878)/2,"")</f>
        <v/>
      </c>
      <c r="D873" s="28" t="str">
        <f t="shared" si="129"/>
        <v/>
      </c>
      <c r="E873" s="26" t="str">
        <f>IF(ISNUMBER($B873),'INPUT | Operations'!$B878-'INPUT | Operations'!$B877,"")</f>
        <v/>
      </c>
      <c r="F873" s="32" t="str">
        <f>IF(ISNUMBER($B873),IF('INPUT | Operations'!$B878&lt;Booster_BurnTime,1,IF('INPUT | Operations'!$B877&lt;=Booster_BurnTime,(Booster_BurnTime-'INPUT | Operations'!$B877)/('INPUT | Operations'!$B878-'INPUT | Operations'!$B877),0))*'INPUT | Operations'!$E877*NumberOfBoosters*NumberOfOps*$E873,"")</f>
        <v/>
      </c>
      <c r="G873" s="34" t="str">
        <f t="shared" si="130"/>
        <v/>
      </c>
      <c r="H873" s="27" t="str">
        <f t="shared" si="131"/>
        <v/>
      </c>
      <c r="I873" s="27" t="str">
        <f t="shared" si="132"/>
        <v/>
      </c>
      <c r="J873" s="27" t="str">
        <f t="shared" si="133"/>
        <v/>
      </c>
      <c r="K873" s="27" t="str">
        <f t="shared" si="134"/>
        <v/>
      </c>
      <c r="L873" s="27" t="str">
        <f t="shared" si="135"/>
        <v/>
      </c>
      <c r="M873" s="32" t="str">
        <f t="shared" si="136"/>
        <v/>
      </c>
      <c r="N873" s="27" t="str">
        <f t="shared" si="137"/>
        <v/>
      </c>
      <c r="O873" s="27" t="str">
        <f t="shared" si="137"/>
        <v/>
      </c>
      <c r="P873" s="27" t="str">
        <f t="shared" si="137"/>
        <v/>
      </c>
      <c r="Q873" s="27" t="str">
        <f t="shared" si="137"/>
        <v/>
      </c>
      <c r="R873" s="27" t="str">
        <f t="shared" si="137"/>
        <v/>
      </c>
      <c r="S873" s="27" t="str">
        <f t="shared" si="137"/>
        <v/>
      </c>
      <c r="T873" s="32" t="str">
        <f t="shared" si="137"/>
        <v/>
      </c>
      <c r="U873" s="10"/>
    </row>
    <row r="874" spans="1:21" x14ac:dyDescent="0.25">
      <c r="A874" s="10"/>
      <c r="B874" s="4" t="str">
        <f>IF(ISBLANK('INPUT | Operations'!$B879),"",COUNT('INPUT | Operations'!$B$12:$B878))</f>
        <v/>
      </c>
      <c r="C874" s="27" t="str">
        <f>IF(ISNUMBER($B874),('INPUT | Operations'!$C878+'INPUT | Operations'!$C879)/2,"")</f>
        <v/>
      </c>
      <c r="D874" s="28" t="str">
        <f t="shared" si="129"/>
        <v/>
      </c>
      <c r="E874" s="26" t="str">
        <f>IF(ISNUMBER($B874),'INPUT | Operations'!$B879-'INPUT | Operations'!$B878,"")</f>
        <v/>
      </c>
      <c r="F874" s="32" t="str">
        <f>IF(ISNUMBER($B874),IF('INPUT | Operations'!$B879&lt;Booster_BurnTime,1,IF('INPUT | Operations'!$B878&lt;=Booster_BurnTime,(Booster_BurnTime-'INPUT | Operations'!$B878)/('INPUT | Operations'!$B879-'INPUT | Operations'!$B878),0))*'INPUT | Operations'!$E878*NumberOfBoosters*NumberOfOps*$E874,"")</f>
        <v/>
      </c>
      <c r="G874" s="34" t="str">
        <f t="shared" si="130"/>
        <v/>
      </c>
      <c r="H874" s="27" t="str">
        <f t="shared" si="131"/>
        <v/>
      </c>
      <c r="I874" s="27" t="str">
        <f t="shared" si="132"/>
        <v/>
      </c>
      <c r="J874" s="27" t="str">
        <f t="shared" si="133"/>
        <v/>
      </c>
      <c r="K874" s="27" t="str">
        <f t="shared" si="134"/>
        <v/>
      </c>
      <c r="L874" s="27" t="str">
        <f t="shared" si="135"/>
        <v/>
      </c>
      <c r="M874" s="32" t="str">
        <f t="shared" si="136"/>
        <v/>
      </c>
      <c r="N874" s="27" t="str">
        <f t="shared" si="137"/>
        <v/>
      </c>
      <c r="O874" s="27" t="str">
        <f t="shared" si="137"/>
        <v/>
      </c>
      <c r="P874" s="27" t="str">
        <f t="shared" si="137"/>
        <v/>
      </c>
      <c r="Q874" s="27" t="str">
        <f t="shared" si="137"/>
        <v/>
      </c>
      <c r="R874" s="27" t="str">
        <f t="shared" si="137"/>
        <v/>
      </c>
      <c r="S874" s="27" t="str">
        <f t="shared" si="137"/>
        <v/>
      </c>
      <c r="T874" s="32" t="str">
        <f t="shared" si="137"/>
        <v/>
      </c>
      <c r="U874" s="10"/>
    </row>
    <row r="875" spans="1:21" x14ac:dyDescent="0.25">
      <c r="A875" s="10"/>
      <c r="B875" s="4" t="str">
        <f>IF(ISBLANK('INPUT | Operations'!$B880),"",COUNT('INPUT | Operations'!$B$12:$B879))</f>
        <v/>
      </c>
      <c r="C875" s="27" t="str">
        <f>IF(ISNUMBER($B875),('INPUT | Operations'!$C879+'INPUT | Operations'!$C880)/2,"")</f>
        <v/>
      </c>
      <c r="D875" s="28" t="str">
        <f t="shared" si="129"/>
        <v/>
      </c>
      <c r="E875" s="26" t="str">
        <f>IF(ISNUMBER($B875),'INPUT | Operations'!$B880-'INPUT | Operations'!$B879,"")</f>
        <v/>
      </c>
      <c r="F875" s="32" t="str">
        <f>IF(ISNUMBER($B875),IF('INPUT | Operations'!$B880&lt;Booster_BurnTime,1,IF('INPUT | Operations'!$B879&lt;=Booster_BurnTime,(Booster_BurnTime-'INPUT | Operations'!$B879)/('INPUT | Operations'!$B880-'INPUT | Operations'!$B879),0))*'INPUT | Operations'!$E879*NumberOfBoosters*NumberOfOps*$E875,"")</f>
        <v/>
      </c>
      <c r="G875" s="34" t="str">
        <f t="shared" si="130"/>
        <v/>
      </c>
      <c r="H875" s="27" t="str">
        <f t="shared" si="131"/>
        <v/>
      </c>
      <c r="I875" s="27" t="str">
        <f t="shared" si="132"/>
        <v/>
      </c>
      <c r="J875" s="27" t="str">
        <f t="shared" si="133"/>
        <v/>
      </c>
      <c r="K875" s="27" t="str">
        <f t="shared" si="134"/>
        <v/>
      </c>
      <c r="L875" s="27" t="str">
        <f t="shared" si="135"/>
        <v/>
      </c>
      <c r="M875" s="32" t="str">
        <f t="shared" si="136"/>
        <v/>
      </c>
      <c r="N875" s="27" t="str">
        <f t="shared" si="137"/>
        <v/>
      </c>
      <c r="O875" s="27" t="str">
        <f t="shared" si="137"/>
        <v/>
      </c>
      <c r="P875" s="27" t="str">
        <f t="shared" si="137"/>
        <v/>
      </c>
      <c r="Q875" s="27" t="str">
        <f t="shared" si="137"/>
        <v/>
      </c>
      <c r="R875" s="27" t="str">
        <f t="shared" si="137"/>
        <v/>
      </c>
      <c r="S875" s="27" t="str">
        <f t="shared" si="137"/>
        <v/>
      </c>
      <c r="T875" s="32" t="str">
        <f t="shared" si="137"/>
        <v/>
      </c>
      <c r="U875" s="10"/>
    </row>
    <row r="876" spans="1:21" x14ac:dyDescent="0.25">
      <c r="A876" s="10"/>
      <c r="B876" s="4" t="str">
        <f>IF(ISBLANK('INPUT | Operations'!$B881),"",COUNT('INPUT | Operations'!$B$12:$B880))</f>
        <v/>
      </c>
      <c r="C876" s="27" t="str">
        <f>IF(ISNUMBER($B876),('INPUT | Operations'!$C880+'INPUT | Operations'!$C881)/2,"")</f>
        <v/>
      </c>
      <c r="D876" s="28" t="str">
        <f t="shared" si="129"/>
        <v/>
      </c>
      <c r="E876" s="26" t="str">
        <f>IF(ISNUMBER($B876),'INPUT | Operations'!$B881-'INPUT | Operations'!$B880,"")</f>
        <v/>
      </c>
      <c r="F876" s="32" t="str">
        <f>IF(ISNUMBER($B876),IF('INPUT | Operations'!$B881&lt;Booster_BurnTime,1,IF('INPUT | Operations'!$B880&lt;=Booster_BurnTime,(Booster_BurnTime-'INPUT | Operations'!$B880)/('INPUT | Operations'!$B881-'INPUT | Operations'!$B880),0))*'INPUT | Operations'!$E880*NumberOfBoosters*NumberOfOps*$E876,"")</f>
        <v/>
      </c>
      <c r="G876" s="34" t="str">
        <f t="shared" si="130"/>
        <v/>
      </c>
      <c r="H876" s="27" t="str">
        <f t="shared" si="131"/>
        <v/>
      </c>
      <c r="I876" s="27" t="str">
        <f t="shared" si="132"/>
        <v/>
      </c>
      <c r="J876" s="27" t="str">
        <f t="shared" si="133"/>
        <v/>
      </c>
      <c r="K876" s="27" t="str">
        <f t="shared" si="134"/>
        <v/>
      </c>
      <c r="L876" s="27" t="str">
        <f t="shared" si="135"/>
        <v/>
      </c>
      <c r="M876" s="32" t="str">
        <f t="shared" si="136"/>
        <v/>
      </c>
      <c r="N876" s="27" t="str">
        <f t="shared" si="137"/>
        <v/>
      </c>
      <c r="O876" s="27" t="str">
        <f t="shared" si="137"/>
        <v/>
      </c>
      <c r="P876" s="27" t="str">
        <f t="shared" si="137"/>
        <v/>
      </c>
      <c r="Q876" s="27" t="str">
        <f t="shared" si="137"/>
        <v/>
      </c>
      <c r="R876" s="27" t="str">
        <f t="shared" si="137"/>
        <v/>
      </c>
      <c r="S876" s="27" t="str">
        <f t="shared" si="137"/>
        <v/>
      </c>
      <c r="T876" s="32" t="str">
        <f t="shared" si="137"/>
        <v/>
      </c>
      <c r="U876" s="10"/>
    </row>
    <row r="877" spans="1:21" x14ac:dyDescent="0.25">
      <c r="A877" s="10"/>
      <c r="B877" s="4" t="str">
        <f>IF(ISBLANK('INPUT | Operations'!$B882),"",COUNT('INPUT | Operations'!$B$12:$B881))</f>
        <v/>
      </c>
      <c r="C877" s="27" t="str">
        <f>IF(ISNUMBER($B877),('INPUT | Operations'!$C881+'INPUT | Operations'!$C882)/2,"")</f>
        <v/>
      </c>
      <c r="D877" s="28" t="str">
        <f t="shared" si="129"/>
        <v/>
      </c>
      <c r="E877" s="26" t="str">
        <f>IF(ISNUMBER($B877),'INPUT | Operations'!$B882-'INPUT | Operations'!$B881,"")</f>
        <v/>
      </c>
      <c r="F877" s="32" t="str">
        <f>IF(ISNUMBER($B877),IF('INPUT | Operations'!$B882&lt;Booster_BurnTime,1,IF('INPUT | Operations'!$B881&lt;=Booster_BurnTime,(Booster_BurnTime-'INPUT | Operations'!$B881)/('INPUT | Operations'!$B882-'INPUT | Operations'!$B881),0))*'INPUT | Operations'!$E881*NumberOfBoosters*NumberOfOps*$E877,"")</f>
        <v/>
      </c>
      <c r="G877" s="34" t="str">
        <f t="shared" si="130"/>
        <v/>
      </c>
      <c r="H877" s="27" t="str">
        <f t="shared" si="131"/>
        <v/>
      </c>
      <c r="I877" s="27" t="str">
        <f t="shared" si="132"/>
        <v/>
      </c>
      <c r="J877" s="27" t="str">
        <f t="shared" si="133"/>
        <v/>
      </c>
      <c r="K877" s="27" t="str">
        <f t="shared" si="134"/>
        <v/>
      </c>
      <c r="L877" s="27" t="str">
        <f t="shared" si="135"/>
        <v/>
      </c>
      <c r="M877" s="32" t="str">
        <f t="shared" si="136"/>
        <v/>
      </c>
      <c r="N877" s="27" t="str">
        <f t="shared" si="137"/>
        <v/>
      </c>
      <c r="O877" s="27" t="str">
        <f t="shared" si="137"/>
        <v/>
      </c>
      <c r="P877" s="27" t="str">
        <f t="shared" si="137"/>
        <v/>
      </c>
      <c r="Q877" s="27" t="str">
        <f t="shared" si="137"/>
        <v/>
      </c>
      <c r="R877" s="27" t="str">
        <f t="shared" si="137"/>
        <v/>
      </c>
      <c r="S877" s="27" t="str">
        <f t="shared" si="137"/>
        <v/>
      </c>
      <c r="T877" s="32" t="str">
        <f t="shared" si="137"/>
        <v/>
      </c>
      <c r="U877" s="10"/>
    </row>
    <row r="878" spans="1:21" x14ac:dyDescent="0.25">
      <c r="A878" s="10"/>
      <c r="B878" s="4" t="str">
        <f>IF(ISBLANK('INPUT | Operations'!$B883),"",COUNT('INPUT | Operations'!$B$12:$B882))</f>
        <v/>
      </c>
      <c r="C878" s="27" t="str">
        <f>IF(ISNUMBER($B878),('INPUT | Operations'!$C882+'INPUT | Operations'!$C883)/2,"")</f>
        <v/>
      </c>
      <c r="D878" s="28" t="str">
        <f t="shared" si="129"/>
        <v/>
      </c>
      <c r="E878" s="26" t="str">
        <f>IF(ISNUMBER($B878),'INPUT | Operations'!$B883-'INPUT | Operations'!$B882,"")</f>
        <v/>
      </c>
      <c r="F878" s="32" t="str">
        <f>IF(ISNUMBER($B878),IF('INPUT | Operations'!$B883&lt;Booster_BurnTime,1,IF('INPUT | Operations'!$B882&lt;=Booster_BurnTime,(Booster_BurnTime-'INPUT | Operations'!$B882)/('INPUT | Operations'!$B883-'INPUT | Operations'!$B882),0))*'INPUT | Operations'!$E882*NumberOfBoosters*NumberOfOps*$E878,"")</f>
        <v/>
      </c>
      <c r="G878" s="34" t="str">
        <f t="shared" si="130"/>
        <v/>
      </c>
      <c r="H878" s="27" t="str">
        <f t="shared" si="131"/>
        <v/>
      </c>
      <c r="I878" s="27" t="str">
        <f t="shared" si="132"/>
        <v/>
      </c>
      <c r="J878" s="27" t="str">
        <f t="shared" si="133"/>
        <v/>
      </c>
      <c r="K878" s="27" t="str">
        <f t="shared" si="134"/>
        <v/>
      </c>
      <c r="L878" s="27" t="str">
        <f t="shared" si="135"/>
        <v/>
      </c>
      <c r="M878" s="32" t="str">
        <f t="shared" si="136"/>
        <v/>
      </c>
      <c r="N878" s="27" t="str">
        <f t="shared" si="137"/>
        <v/>
      </c>
      <c r="O878" s="27" t="str">
        <f t="shared" si="137"/>
        <v/>
      </c>
      <c r="P878" s="27" t="str">
        <f t="shared" si="137"/>
        <v/>
      </c>
      <c r="Q878" s="27" t="str">
        <f t="shared" si="137"/>
        <v/>
      </c>
      <c r="R878" s="27" t="str">
        <f t="shared" si="137"/>
        <v/>
      </c>
      <c r="S878" s="27" t="str">
        <f t="shared" si="137"/>
        <v/>
      </c>
      <c r="T878" s="32" t="str">
        <f t="shared" si="137"/>
        <v/>
      </c>
      <c r="U878" s="10"/>
    </row>
    <row r="879" spans="1:21" x14ac:dyDescent="0.25">
      <c r="A879" s="10"/>
      <c r="B879" s="4" t="str">
        <f>IF(ISBLANK('INPUT | Operations'!$B884),"",COUNT('INPUT | Operations'!$B$12:$B883))</f>
        <v/>
      </c>
      <c r="C879" s="27" t="str">
        <f>IF(ISNUMBER($B879),('INPUT | Operations'!$C883+'INPUT | Operations'!$C884)/2,"")</f>
        <v/>
      </c>
      <c r="D879" s="28" t="str">
        <f t="shared" si="129"/>
        <v/>
      </c>
      <c r="E879" s="26" t="str">
        <f>IF(ISNUMBER($B879),'INPUT | Operations'!$B884-'INPUT | Operations'!$B883,"")</f>
        <v/>
      </c>
      <c r="F879" s="32" t="str">
        <f>IF(ISNUMBER($B879),IF('INPUT | Operations'!$B884&lt;Booster_BurnTime,1,IF('INPUT | Operations'!$B883&lt;=Booster_BurnTime,(Booster_BurnTime-'INPUT | Operations'!$B883)/('INPUT | Operations'!$B884-'INPUT | Operations'!$B883),0))*'INPUT | Operations'!$E883*NumberOfBoosters*NumberOfOps*$E879,"")</f>
        <v/>
      </c>
      <c r="G879" s="34" t="str">
        <f t="shared" si="130"/>
        <v/>
      </c>
      <c r="H879" s="27" t="str">
        <f t="shared" si="131"/>
        <v/>
      </c>
      <c r="I879" s="27" t="str">
        <f t="shared" si="132"/>
        <v/>
      </c>
      <c r="J879" s="27" t="str">
        <f t="shared" si="133"/>
        <v/>
      </c>
      <c r="K879" s="27" t="str">
        <f t="shared" si="134"/>
        <v/>
      </c>
      <c r="L879" s="27" t="str">
        <f t="shared" si="135"/>
        <v/>
      </c>
      <c r="M879" s="32" t="str">
        <f t="shared" si="136"/>
        <v/>
      </c>
      <c r="N879" s="27" t="str">
        <f t="shared" si="137"/>
        <v/>
      </c>
      <c r="O879" s="27" t="str">
        <f t="shared" si="137"/>
        <v/>
      </c>
      <c r="P879" s="27" t="str">
        <f t="shared" si="137"/>
        <v/>
      </c>
      <c r="Q879" s="27" t="str">
        <f t="shared" si="137"/>
        <v/>
      </c>
      <c r="R879" s="27" t="str">
        <f t="shared" si="137"/>
        <v/>
      </c>
      <c r="S879" s="27" t="str">
        <f t="shared" si="137"/>
        <v/>
      </c>
      <c r="T879" s="32" t="str">
        <f t="shared" si="137"/>
        <v/>
      </c>
      <c r="U879" s="10"/>
    </row>
    <row r="880" spans="1:21" x14ac:dyDescent="0.25">
      <c r="A880" s="10"/>
      <c r="B880" s="4" t="str">
        <f>IF(ISBLANK('INPUT | Operations'!$B885),"",COUNT('INPUT | Operations'!$B$12:$B884))</f>
        <v/>
      </c>
      <c r="C880" s="27" t="str">
        <f>IF(ISNUMBER($B880),('INPUT | Operations'!$C884+'INPUT | Operations'!$C885)/2,"")</f>
        <v/>
      </c>
      <c r="D880" s="28" t="str">
        <f t="shared" si="129"/>
        <v/>
      </c>
      <c r="E880" s="26" t="str">
        <f>IF(ISNUMBER($B880),'INPUT | Operations'!$B885-'INPUT | Operations'!$B884,"")</f>
        <v/>
      </c>
      <c r="F880" s="32" t="str">
        <f>IF(ISNUMBER($B880),IF('INPUT | Operations'!$B885&lt;Booster_BurnTime,1,IF('INPUT | Operations'!$B884&lt;=Booster_BurnTime,(Booster_BurnTime-'INPUT | Operations'!$B884)/('INPUT | Operations'!$B885-'INPUT | Operations'!$B884),0))*'INPUT | Operations'!$E884*NumberOfBoosters*NumberOfOps*$E880,"")</f>
        <v/>
      </c>
      <c r="G880" s="34" t="str">
        <f t="shared" si="130"/>
        <v/>
      </c>
      <c r="H880" s="27" t="str">
        <f t="shared" si="131"/>
        <v/>
      </c>
      <c r="I880" s="27" t="str">
        <f t="shared" si="132"/>
        <v/>
      </c>
      <c r="J880" s="27" t="str">
        <f t="shared" si="133"/>
        <v/>
      </c>
      <c r="K880" s="27" t="str">
        <f t="shared" si="134"/>
        <v/>
      </c>
      <c r="L880" s="27" t="str">
        <f t="shared" si="135"/>
        <v/>
      </c>
      <c r="M880" s="32" t="str">
        <f t="shared" si="136"/>
        <v/>
      </c>
      <c r="N880" s="27" t="str">
        <f t="shared" si="137"/>
        <v/>
      </c>
      <c r="O880" s="27" t="str">
        <f t="shared" si="137"/>
        <v/>
      </c>
      <c r="P880" s="27" t="str">
        <f t="shared" si="137"/>
        <v/>
      </c>
      <c r="Q880" s="27" t="str">
        <f t="shared" si="137"/>
        <v/>
      </c>
      <c r="R880" s="27" t="str">
        <f t="shared" si="137"/>
        <v/>
      </c>
      <c r="S880" s="27" t="str">
        <f t="shared" si="137"/>
        <v/>
      </c>
      <c r="T880" s="32" t="str">
        <f t="shared" si="137"/>
        <v/>
      </c>
      <c r="U880" s="10"/>
    </row>
    <row r="881" spans="1:21" x14ac:dyDescent="0.25">
      <c r="A881" s="10"/>
      <c r="B881" s="4" t="str">
        <f>IF(ISBLANK('INPUT | Operations'!$B886),"",COUNT('INPUT | Operations'!$B$12:$B885))</f>
        <v/>
      </c>
      <c r="C881" s="27" t="str">
        <f>IF(ISNUMBER($B881),('INPUT | Operations'!$C885+'INPUT | Operations'!$C886)/2,"")</f>
        <v/>
      </c>
      <c r="D881" s="28" t="str">
        <f t="shared" si="129"/>
        <v/>
      </c>
      <c r="E881" s="26" t="str">
        <f>IF(ISNUMBER($B881),'INPUT | Operations'!$B886-'INPUT | Operations'!$B885,"")</f>
        <v/>
      </c>
      <c r="F881" s="32" t="str">
        <f>IF(ISNUMBER($B881),IF('INPUT | Operations'!$B886&lt;Booster_BurnTime,1,IF('INPUT | Operations'!$B885&lt;=Booster_BurnTime,(Booster_BurnTime-'INPUT | Operations'!$B885)/('INPUT | Operations'!$B886-'INPUT | Operations'!$B885),0))*'INPUT | Operations'!$E885*NumberOfBoosters*NumberOfOps*$E881,"")</f>
        <v/>
      </c>
      <c r="G881" s="34" t="str">
        <f t="shared" si="130"/>
        <v/>
      </c>
      <c r="H881" s="27" t="str">
        <f t="shared" si="131"/>
        <v/>
      </c>
      <c r="I881" s="27" t="str">
        <f t="shared" si="132"/>
        <v/>
      </c>
      <c r="J881" s="27" t="str">
        <f t="shared" si="133"/>
        <v/>
      </c>
      <c r="K881" s="27" t="str">
        <f t="shared" si="134"/>
        <v/>
      </c>
      <c r="L881" s="27" t="str">
        <f t="shared" si="135"/>
        <v/>
      </c>
      <c r="M881" s="32" t="str">
        <f t="shared" si="136"/>
        <v/>
      </c>
      <c r="N881" s="27" t="str">
        <f t="shared" si="137"/>
        <v/>
      </c>
      <c r="O881" s="27" t="str">
        <f t="shared" si="137"/>
        <v/>
      </c>
      <c r="P881" s="27" t="str">
        <f t="shared" si="137"/>
        <v/>
      </c>
      <c r="Q881" s="27" t="str">
        <f t="shared" si="137"/>
        <v/>
      </c>
      <c r="R881" s="27" t="str">
        <f t="shared" si="137"/>
        <v/>
      </c>
      <c r="S881" s="27" t="str">
        <f t="shared" si="137"/>
        <v/>
      </c>
      <c r="T881" s="32" t="str">
        <f t="shared" si="137"/>
        <v/>
      </c>
      <c r="U881" s="10"/>
    </row>
    <row r="882" spans="1:21" x14ac:dyDescent="0.25">
      <c r="A882" s="10"/>
      <c r="B882" s="4" t="str">
        <f>IF(ISBLANK('INPUT | Operations'!$B887),"",COUNT('INPUT | Operations'!$B$12:$B886))</f>
        <v/>
      </c>
      <c r="C882" s="27" t="str">
        <f>IF(ISNUMBER($B882),('INPUT | Operations'!$C886+'INPUT | Operations'!$C887)/2,"")</f>
        <v/>
      </c>
      <c r="D882" s="28" t="str">
        <f t="shared" si="129"/>
        <v/>
      </c>
      <c r="E882" s="26" t="str">
        <f>IF(ISNUMBER($B882),'INPUT | Operations'!$B887-'INPUT | Operations'!$B886,"")</f>
        <v/>
      </c>
      <c r="F882" s="32" t="str">
        <f>IF(ISNUMBER($B882),IF('INPUT | Operations'!$B887&lt;Booster_BurnTime,1,IF('INPUT | Operations'!$B886&lt;=Booster_BurnTime,(Booster_BurnTime-'INPUT | Operations'!$B886)/('INPUT | Operations'!$B887-'INPUT | Operations'!$B886),0))*'INPUT | Operations'!$E886*NumberOfBoosters*NumberOfOps*$E882,"")</f>
        <v/>
      </c>
      <c r="G882" s="34" t="str">
        <f t="shared" si="130"/>
        <v/>
      </c>
      <c r="H882" s="27" t="str">
        <f t="shared" si="131"/>
        <v/>
      </c>
      <c r="I882" s="27" t="str">
        <f t="shared" si="132"/>
        <v/>
      </c>
      <c r="J882" s="27" t="str">
        <f t="shared" si="133"/>
        <v/>
      </c>
      <c r="K882" s="27" t="str">
        <f t="shared" si="134"/>
        <v/>
      </c>
      <c r="L882" s="27" t="str">
        <f t="shared" si="135"/>
        <v/>
      </c>
      <c r="M882" s="32" t="str">
        <f t="shared" si="136"/>
        <v/>
      </c>
      <c r="N882" s="27" t="str">
        <f t="shared" si="137"/>
        <v/>
      </c>
      <c r="O882" s="27" t="str">
        <f t="shared" si="137"/>
        <v/>
      </c>
      <c r="P882" s="27" t="str">
        <f t="shared" si="137"/>
        <v/>
      </c>
      <c r="Q882" s="27" t="str">
        <f t="shared" si="137"/>
        <v/>
      </c>
      <c r="R882" s="27" t="str">
        <f t="shared" si="137"/>
        <v/>
      </c>
      <c r="S882" s="27" t="str">
        <f t="shared" si="137"/>
        <v/>
      </c>
      <c r="T882" s="32" t="str">
        <f t="shared" si="137"/>
        <v/>
      </c>
      <c r="U882" s="10"/>
    </row>
    <row r="883" spans="1:21" x14ac:dyDescent="0.25">
      <c r="A883" s="10"/>
      <c r="B883" s="4" t="str">
        <f>IF(ISBLANK('INPUT | Operations'!$B888),"",COUNT('INPUT | Operations'!$B$12:$B887))</f>
        <v/>
      </c>
      <c r="C883" s="27" t="str">
        <f>IF(ISNUMBER($B883),('INPUT | Operations'!$C887+'INPUT | Operations'!$C888)/2,"")</f>
        <v/>
      </c>
      <c r="D883" s="28" t="str">
        <f t="shared" si="129"/>
        <v/>
      </c>
      <c r="E883" s="26" t="str">
        <f>IF(ISNUMBER($B883),'INPUT | Operations'!$B888-'INPUT | Operations'!$B887,"")</f>
        <v/>
      </c>
      <c r="F883" s="32" t="str">
        <f>IF(ISNUMBER($B883),IF('INPUT | Operations'!$B888&lt;Booster_BurnTime,1,IF('INPUT | Operations'!$B887&lt;=Booster_BurnTime,(Booster_BurnTime-'INPUT | Operations'!$B887)/('INPUT | Operations'!$B888-'INPUT | Operations'!$B887),0))*'INPUT | Operations'!$E887*NumberOfBoosters*NumberOfOps*$E883,"")</f>
        <v/>
      </c>
      <c r="G883" s="34" t="str">
        <f t="shared" si="130"/>
        <v/>
      </c>
      <c r="H883" s="27" t="str">
        <f t="shared" si="131"/>
        <v/>
      </c>
      <c r="I883" s="27" t="str">
        <f t="shared" si="132"/>
        <v/>
      </c>
      <c r="J883" s="27" t="str">
        <f t="shared" si="133"/>
        <v/>
      </c>
      <c r="K883" s="27" t="str">
        <f t="shared" si="134"/>
        <v/>
      </c>
      <c r="L883" s="27" t="str">
        <f t="shared" si="135"/>
        <v/>
      </c>
      <c r="M883" s="32" t="str">
        <f t="shared" si="136"/>
        <v/>
      </c>
      <c r="N883" s="27" t="str">
        <f t="shared" si="137"/>
        <v/>
      </c>
      <c r="O883" s="27" t="str">
        <f t="shared" si="137"/>
        <v/>
      </c>
      <c r="P883" s="27" t="str">
        <f t="shared" ref="N883:T919" si="138">IFERROR($F883*I883/1000,"")</f>
        <v/>
      </c>
      <c r="Q883" s="27" t="str">
        <f t="shared" si="138"/>
        <v/>
      </c>
      <c r="R883" s="27" t="str">
        <f t="shared" si="138"/>
        <v/>
      </c>
      <c r="S883" s="27" t="str">
        <f t="shared" si="138"/>
        <v/>
      </c>
      <c r="T883" s="32" t="str">
        <f t="shared" si="138"/>
        <v/>
      </c>
      <c r="U883" s="10"/>
    </row>
    <row r="884" spans="1:21" x14ac:dyDescent="0.25">
      <c r="A884" s="10"/>
      <c r="B884" s="4" t="str">
        <f>IF(ISBLANK('INPUT | Operations'!$B889),"",COUNT('INPUT | Operations'!$B$12:$B888))</f>
        <v/>
      </c>
      <c r="C884" s="27" t="str">
        <f>IF(ISNUMBER($B884),('INPUT | Operations'!$C888+'INPUT | Operations'!$C889)/2,"")</f>
        <v/>
      </c>
      <c r="D884" s="28" t="str">
        <f t="shared" si="129"/>
        <v/>
      </c>
      <c r="E884" s="26" t="str">
        <f>IF(ISNUMBER($B884),'INPUT | Operations'!$B889-'INPUT | Operations'!$B888,"")</f>
        <v/>
      </c>
      <c r="F884" s="32" t="str">
        <f>IF(ISNUMBER($B884),IF('INPUT | Operations'!$B889&lt;Booster_BurnTime,1,IF('INPUT | Operations'!$B888&lt;=Booster_BurnTime,(Booster_BurnTime-'INPUT | Operations'!$B888)/('INPUT | Operations'!$B889-'INPUT | Operations'!$B888),0))*'INPUT | Operations'!$E888*NumberOfBoosters*NumberOfOps*$E884,"")</f>
        <v/>
      </c>
      <c r="G884" s="34" t="str">
        <f t="shared" si="130"/>
        <v/>
      </c>
      <c r="H884" s="27" t="str">
        <f t="shared" si="131"/>
        <v/>
      </c>
      <c r="I884" s="27" t="str">
        <f t="shared" si="132"/>
        <v/>
      </c>
      <c r="J884" s="27" t="str">
        <f t="shared" si="133"/>
        <v/>
      </c>
      <c r="K884" s="27" t="str">
        <f t="shared" si="134"/>
        <v/>
      </c>
      <c r="L884" s="27" t="str">
        <f t="shared" si="135"/>
        <v/>
      </c>
      <c r="M884" s="32" t="str">
        <f t="shared" si="136"/>
        <v/>
      </c>
      <c r="N884" s="27" t="str">
        <f t="shared" si="138"/>
        <v/>
      </c>
      <c r="O884" s="27" t="str">
        <f t="shared" si="138"/>
        <v/>
      </c>
      <c r="P884" s="27" t="str">
        <f t="shared" si="138"/>
        <v/>
      </c>
      <c r="Q884" s="27" t="str">
        <f t="shared" si="138"/>
        <v/>
      </c>
      <c r="R884" s="27" t="str">
        <f t="shared" si="138"/>
        <v/>
      </c>
      <c r="S884" s="27" t="str">
        <f t="shared" si="138"/>
        <v/>
      </c>
      <c r="T884" s="32" t="str">
        <f t="shared" si="138"/>
        <v/>
      </c>
      <c r="U884" s="10"/>
    </row>
    <row r="885" spans="1:21" x14ac:dyDescent="0.25">
      <c r="A885" s="10"/>
      <c r="B885" s="4" t="str">
        <f>IF(ISBLANK('INPUT | Operations'!$B890),"",COUNT('INPUT | Operations'!$B$12:$B889))</f>
        <v/>
      </c>
      <c r="C885" s="27" t="str">
        <f>IF(ISNUMBER($B885),('INPUT | Operations'!$C889+'INPUT | Operations'!$C890)/2,"")</f>
        <v/>
      </c>
      <c r="D885" s="28" t="str">
        <f t="shared" si="129"/>
        <v/>
      </c>
      <c r="E885" s="26" t="str">
        <f>IF(ISNUMBER($B885),'INPUT | Operations'!$B890-'INPUT | Operations'!$B889,"")</f>
        <v/>
      </c>
      <c r="F885" s="32" t="str">
        <f>IF(ISNUMBER($B885),IF('INPUT | Operations'!$B890&lt;Booster_BurnTime,1,IF('INPUT | Operations'!$B889&lt;=Booster_BurnTime,(Booster_BurnTime-'INPUT | Operations'!$B889)/('INPUT | Operations'!$B890-'INPUT | Operations'!$B889),0))*'INPUT | Operations'!$E889*NumberOfBoosters*NumberOfOps*$E885,"")</f>
        <v/>
      </c>
      <c r="G885" s="34" t="str">
        <f t="shared" si="130"/>
        <v/>
      </c>
      <c r="H885" s="27" t="str">
        <f t="shared" si="131"/>
        <v/>
      </c>
      <c r="I885" s="27" t="str">
        <f t="shared" si="132"/>
        <v/>
      </c>
      <c r="J885" s="27" t="str">
        <f t="shared" si="133"/>
        <v/>
      </c>
      <c r="K885" s="27" t="str">
        <f t="shared" si="134"/>
        <v/>
      </c>
      <c r="L885" s="27" t="str">
        <f t="shared" si="135"/>
        <v/>
      </c>
      <c r="M885" s="32" t="str">
        <f t="shared" si="136"/>
        <v/>
      </c>
      <c r="N885" s="27" t="str">
        <f t="shared" si="138"/>
        <v/>
      </c>
      <c r="O885" s="27" t="str">
        <f t="shared" si="138"/>
        <v/>
      </c>
      <c r="P885" s="27" t="str">
        <f t="shared" si="138"/>
        <v/>
      </c>
      <c r="Q885" s="27" t="str">
        <f t="shared" si="138"/>
        <v/>
      </c>
      <c r="R885" s="27" t="str">
        <f t="shared" si="138"/>
        <v/>
      </c>
      <c r="S885" s="27" t="str">
        <f t="shared" si="138"/>
        <v/>
      </c>
      <c r="T885" s="32" t="str">
        <f t="shared" si="138"/>
        <v/>
      </c>
      <c r="U885" s="10"/>
    </row>
    <row r="886" spans="1:21" x14ac:dyDescent="0.25">
      <c r="A886" s="10"/>
      <c r="B886" s="4" t="str">
        <f>IF(ISBLANK('INPUT | Operations'!$B891),"",COUNT('INPUT | Operations'!$B$12:$B890))</f>
        <v/>
      </c>
      <c r="C886" s="27" t="str">
        <f>IF(ISNUMBER($B886),('INPUT | Operations'!$C890+'INPUT | Operations'!$C891)/2,"")</f>
        <v/>
      </c>
      <c r="D886" s="28" t="str">
        <f t="shared" si="129"/>
        <v/>
      </c>
      <c r="E886" s="26" t="str">
        <f>IF(ISNUMBER($B886),'INPUT | Operations'!$B891-'INPUT | Operations'!$B890,"")</f>
        <v/>
      </c>
      <c r="F886" s="32" t="str">
        <f>IF(ISNUMBER($B886),IF('INPUT | Operations'!$B891&lt;Booster_BurnTime,1,IF('INPUT | Operations'!$B890&lt;=Booster_BurnTime,(Booster_BurnTime-'INPUT | Operations'!$B890)/('INPUT | Operations'!$B891-'INPUT | Operations'!$B890),0))*'INPUT | Operations'!$E890*NumberOfBoosters*NumberOfOps*$E886,"")</f>
        <v/>
      </c>
      <c r="G886" s="34" t="str">
        <f t="shared" si="130"/>
        <v/>
      </c>
      <c r="H886" s="27" t="str">
        <f t="shared" si="131"/>
        <v/>
      </c>
      <c r="I886" s="27" t="str">
        <f t="shared" si="132"/>
        <v/>
      </c>
      <c r="J886" s="27" t="str">
        <f t="shared" si="133"/>
        <v/>
      </c>
      <c r="K886" s="27" t="str">
        <f t="shared" si="134"/>
        <v/>
      </c>
      <c r="L886" s="27" t="str">
        <f t="shared" si="135"/>
        <v/>
      </c>
      <c r="M886" s="32" t="str">
        <f t="shared" si="136"/>
        <v/>
      </c>
      <c r="N886" s="27" t="str">
        <f t="shared" si="138"/>
        <v/>
      </c>
      <c r="O886" s="27" t="str">
        <f t="shared" si="138"/>
        <v/>
      </c>
      <c r="P886" s="27" t="str">
        <f t="shared" si="138"/>
        <v/>
      </c>
      <c r="Q886" s="27" t="str">
        <f t="shared" si="138"/>
        <v/>
      </c>
      <c r="R886" s="27" t="str">
        <f t="shared" si="138"/>
        <v/>
      </c>
      <c r="S886" s="27" t="str">
        <f t="shared" si="138"/>
        <v/>
      </c>
      <c r="T886" s="32" t="str">
        <f t="shared" si="138"/>
        <v/>
      </c>
      <c r="U886" s="10"/>
    </row>
    <row r="887" spans="1:21" x14ac:dyDescent="0.25">
      <c r="A887" s="10"/>
      <c r="B887" s="4" t="str">
        <f>IF(ISBLANK('INPUT | Operations'!$B892),"",COUNT('INPUT | Operations'!$B$12:$B891))</f>
        <v/>
      </c>
      <c r="C887" s="27" t="str">
        <f>IF(ISNUMBER($B887),('INPUT | Operations'!$C891+'INPUT | Operations'!$C892)/2,"")</f>
        <v/>
      </c>
      <c r="D887" s="28" t="str">
        <f t="shared" si="129"/>
        <v/>
      </c>
      <c r="E887" s="26" t="str">
        <f>IF(ISNUMBER($B887),'INPUT | Operations'!$B892-'INPUT | Operations'!$B891,"")</f>
        <v/>
      </c>
      <c r="F887" s="32" t="str">
        <f>IF(ISNUMBER($B887),IF('INPUT | Operations'!$B892&lt;Booster_BurnTime,1,IF('INPUT | Operations'!$B891&lt;=Booster_BurnTime,(Booster_BurnTime-'INPUT | Operations'!$B891)/('INPUT | Operations'!$B892-'INPUT | Operations'!$B891),0))*'INPUT | Operations'!$E891*NumberOfBoosters*NumberOfOps*$E887,"")</f>
        <v/>
      </c>
      <c r="G887" s="34" t="str">
        <f t="shared" si="130"/>
        <v/>
      </c>
      <c r="H887" s="27" t="str">
        <f t="shared" si="131"/>
        <v/>
      </c>
      <c r="I887" s="27" t="str">
        <f t="shared" si="132"/>
        <v/>
      </c>
      <c r="J887" s="27" t="str">
        <f t="shared" si="133"/>
        <v/>
      </c>
      <c r="K887" s="27" t="str">
        <f t="shared" si="134"/>
        <v/>
      </c>
      <c r="L887" s="27" t="str">
        <f t="shared" si="135"/>
        <v/>
      </c>
      <c r="M887" s="32" t="str">
        <f t="shared" si="136"/>
        <v/>
      </c>
      <c r="N887" s="27" t="str">
        <f t="shared" si="138"/>
        <v/>
      </c>
      <c r="O887" s="27" t="str">
        <f t="shared" si="138"/>
        <v/>
      </c>
      <c r="P887" s="27" t="str">
        <f t="shared" si="138"/>
        <v/>
      </c>
      <c r="Q887" s="27" t="str">
        <f t="shared" si="138"/>
        <v/>
      </c>
      <c r="R887" s="27" t="str">
        <f t="shared" si="138"/>
        <v/>
      </c>
      <c r="S887" s="27" t="str">
        <f t="shared" si="138"/>
        <v/>
      </c>
      <c r="T887" s="32" t="str">
        <f t="shared" si="138"/>
        <v/>
      </c>
      <c r="U887" s="10"/>
    </row>
    <row r="888" spans="1:21" x14ac:dyDescent="0.25">
      <c r="A888" s="10"/>
      <c r="B888" s="4" t="str">
        <f>IF(ISBLANK('INPUT | Operations'!$B893),"",COUNT('INPUT | Operations'!$B$12:$B892))</f>
        <v/>
      </c>
      <c r="C888" s="27" t="str">
        <f>IF(ISNUMBER($B888),('INPUT | Operations'!$C892+'INPUT | Operations'!$C893)/2,"")</f>
        <v/>
      </c>
      <c r="D888" s="28" t="str">
        <f t="shared" si="129"/>
        <v/>
      </c>
      <c r="E888" s="26" t="str">
        <f>IF(ISNUMBER($B888),'INPUT | Operations'!$B893-'INPUT | Operations'!$B892,"")</f>
        <v/>
      </c>
      <c r="F888" s="32" t="str">
        <f>IF(ISNUMBER($B888),IF('INPUT | Operations'!$B893&lt;Booster_BurnTime,1,IF('INPUT | Operations'!$B892&lt;=Booster_BurnTime,(Booster_BurnTime-'INPUT | Operations'!$B892)/('INPUT | Operations'!$B893-'INPUT | Operations'!$B892),0))*'INPUT | Operations'!$E892*NumberOfBoosters*NumberOfOps*$E888,"")</f>
        <v/>
      </c>
      <c r="G888" s="34" t="str">
        <f t="shared" si="130"/>
        <v/>
      </c>
      <c r="H888" s="27" t="str">
        <f t="shared" si="131"/>
        <v/>
      </c>
      <c r="I888" s="27" t="str">
        <f t="shared" si="132"/>
        <v/>
      </c>
      <c r="J888" s="27" t="str">
        <f t="shared" si="133"/>
        <v/>
      </c>
      <c r="K888" s="27" t="str">
        <f t="shared" si="134"/>
        <v/>
      </c>
      <c r="L888" s="27" t="str">
        <f t="shared" si="135"/>
        <v/>
      </c>
      <c r="M888" s="32" t="str">
        <f t="shared" si="136"/>
        <v/>
      </c>
      <c r="N888" s="27" t="str">
        <f t="shared" si="138"/>
        <v/>
      </c>
      <c r="O888" s="27" t="str">
        <f t="shared" si="138"/>
        <v/>
      </c>
      <c r="P888" s="27" t="str">
        <f t="shared" si="138"/>
        <v/>
      </c>
      <c r="Q888" s="27" t="str">
        <f t="shared" si="138"/>
        <v/>
      </c>
      <c r="R888" s="27" t="str">
        <f t="shared" si="138"/>
        <v/>
      </c>
      <c r="S888" s="27" t="str">
        <f t="shared" si="138"/>
        <v/>
      </c>
      <c r="T888" s="32" t="str">
        <f t="shared" si="138"/>
        <v/>
      </c>
      <c r="U888" s="10"/>
    </row>
    <row r="889" spans="1:21" x14ac:dyDescent="0.25">
      <c r="A889" s="10"/>
      <c r="B889" s="4" t="str">
        <f>IF(ISBLANK('INPUT | Operations'!$B894),"",COUNT('INPUT | Operations'!$B$12:$B893))</f>
        <v/>
      </c>
      <c r="C889" s="27" t="str">
        <f>IF(ISNUMBER($B889),('INPUT | Operations'!$C893+'INPUT | Operations'!$C894)/2,"")</f>
        <v/>
      </c>
      <c r="D889" s="28" t="str">
        <f t="shared" si="129"/>
        <v/>
      </c>
      <c r="E889" s="26" t="str">
        <f>IF(ISNUMBER($B889),'INPUT | Operations'!$B894-'INPUT | Operations'!$B893,"")</f>
        <v/>
      </c>
      <c r="F889" s="32" t="str">
        <f>IF(ISNUMBER($B889),IF('INPUT | Operations'!$B894&lt;Booster_BurnTime,1,IF('INPUT | Operations'!$B893&lt;=Booster_BurnTime,(Booster_BurnTime-'INPUT | Operations'!$B893)/('INPUT | Operations'!$B894-'INPUT | Operations'!$B893),0))*'INPUT | Operations'!$E893*NumberOfBoosters*NumberOfOps*$E889,"")</f>
        <v/>
      </c>
      <c r="G889" s="34" t="str">
        <f t="shared" si="130"/>
        <v/>
      </c>
      <c r="H889" s="27" t="str">
        <f t="shared" si="131"/>
        <v/>
      </c>
      <c r="I889" s="27" t="str">
        <f t="shared" si="132"/>
        <v/>
      </c>
      <c r="J889" s="27" t="str">
        <f t="shared" si="133"/>
        <v/>
      </c>
      <c r="K889" s="27" t="str">
        <f t="shared" si="134"/>
        <v/>
      </c>
      <c r="L889" s="27" t="str">
        <f t="shared" si="135"/>
        <v/>
      </c>
      <c r="M889" s="32" t="str">
        <f t="shared" si="136"/>
        <v/>
      </c>
      <c r="N889" s="27" t="str">
        <f t="shared" si="138"/>
        <v/>
      </c>
      <c r="O889" s="27" t="str">
        <f t="shared" si="138"/>
        <v/>
      </c>
      <c r="P889" s="27" t="str">
        <f t="shared" si="138"/>
        <v/>
      </c>
      <c r="Q889" s="27" t="str">
        <f t="shared" si="138"/>
        <v/>
      </c>
      <c r="R889" s="27" t="str">
        <f t="shared" si="138"/>
        <v/>
      </c>
      <c r="S889" s="27" t="str">
        <f t="shared" si="138"/>
        <v/>
      </c>
      <c r="T889" s="32" t="str">
        <f t="shared" si="138"/>
        <v/>
      </c>
      <c r="U889" s="10"/>
    </row>
    <row r="890" spans="1:21" x14ac:dyDescent="0.25">
      <c r="A890" s="10"/>
      <c r="B890" s="4" t="str">
        <f>IF(ISBLANK('INPUT | Operations'!$B895),"",COUNT('INPUT | Operations'!$B$12:$B894))</f>
        <v/>
      </c>
      <c r="C890" s="27" t="str">
        <f>IF(ISNUMBER($B890),('INPUT | Operations'!$C894+'INPUT | Operations'!$C895)/2,"")</f>
        <v/>
      </c>
      <c r="D890" s="28" t="str">
        <f t="shared" si="129"/>
        <v/>
      </c>
      <c r="E890" s="26" t="str">
        <f>IF(ISNUMBER($B890),'INPUT | Operations'!$B895-'INPUT | Operations'!$B894,"")</f>
        <v/>
      </c>
      <c r="F890" s="32" t="str">
        <f>IF(ISNUMBER($B890),IF('INPUT | Operations'!$B895&lt;Booster_BurnTime,1,IF('INPUT | Operations'!$B894&lt;=Booster_BurnTime,(Booster_BurnTime-'INPUT | Operations'!$B894)/('INPUT | Operations'!$B895-'INPUT | Operations'!$B894),0))*'INPUT | Operations'!$E894*NumberOfBoosters*NumberOfOps*$E890,"")</f>
        <v/>
      </c>
      <c r="G890" s="34" t="str">
        <f t="shared" si="130"/>
        <v/>
      </c>
      <c r="H890" s="27" t="str">
        <f t="shared" si="131"/>
        <v/>
      </c>
      <c r="I890" s="27" t="str">
        <f t="shared" si="132"/>
        <v/>
      </c>
      <c r="J890" s="27" t="str">
        <f t="shared" si="133"/>
        <v/>
      </c>
      <c r="K890" s="27" t="str">
        <f t="shared" si="134"/>
        <v/>
      </c>
      <c r="L890" s="27" t="str">
        <f t="shared" si="135"/>
        <v/>
      </c>
      <c r="M890" s="32" t="str">
        <f t="shared" si="136"/>
        <v/>
      </c>
      <c r="N890" s="27" t="str">
        <f t="shared" si="138"/>
        <v/>
      </c>
      <c r="O890" s="27" t="str">
        <f t="shared" si="138"/>
        <v/>
      </c>
      <c r="P890" s="27" t="str">
        <f t="shared" si="138"/>
        <v/>
      </c>
      <c r="Q890" s="27" t="str">
        <f t="shared" si="138"/>
        <v/>
      </c>
      <c r="R890" s="27" t="str">
        <f t="shared" si="138"/>
        <v/>
      </c>
      <c r="S890" s="27" t="str">
        <f t="shared" si="138"/>
        <v/>
      </c>
      <c r="T890" s="32" t="str">
        <f t="shared" si="138"/>
        <v/>
      </c>
      <c r="U890" s="10"/>
    </row>
    <row r="891" spans="1:21" x14ac:dyDescent="0.25">
      <c r="A891" s="10"/>
      <c r="B891" s="4" t="str">
        <f>IF(ISBLANK('INPUT | Operations'!$B896),"",COUNT('INPUT | Operations'!$B$12:$B895))</f>
        <v/>
      </c>
      <c r="C891" s="27" t="str">
        <f>IF(ISNUMBER($B891),('INPUT | Operations'!$C895+'INPUT | Operations'!$C896)/2,"")</f>
        <v/>
      </c>
      <c r="D891" s="28" t="str">
        <f t="shared" si="129"/>
        <v/>
      </c>
      <c r="E891" s="26" t="str">
        <f>IF(ISNUMBER($B891),'INPUT | Operations'!$B896-'INPUT | Operations'!$B895,"")</f>
        <v/>
      </c>
      <c r="F891" s="32" t="str">
        <f>IF(ISNUMBER($B891),IF('INPUT | Operations'!$B896&lt;Booster_BurnTime,1,IF('INPUT | Operations'!$B895&lt;=Booster_BurnTime,(Booster_BurnTime-'INPUT | Operations'!$B895)/('INPUT | Operations'!$B896-'INPUT | Operations'!$B895),0))*'INPUT | Operations'!$E895*NumberOfBoosters*NumberOfOps*$E891,"")</f>
        <v/>
      </c>
      <c r="G891" s="34" t="str">
        <f t="shared" si="130"/>
        <v/>
      </c>
      <c r="H891" s="27" t="str">
        <f t="shared" si="131"/>
        <v/>
      </c>
      <c r="I891" s="27" t="str">
        <f t="shared" si="132"/>
        <v/>
      </c>
      <c r="J891" s="27" t="str">
        <f t="shared" si="133"/>
        <v/>
      </c>
      <c r="K891" s="27" t="str">
        <f t="shared" si="134"/>
        <v/>
      </c>
      <c r="L891" s="27" t="str">
        <f t="shared" si="135"/>
        <v/>
      </c>
      <c r="M891" s="32" t="str">
        <f t="shared" si="136"/>
        <v/>
      </c>
      <c r="N891" s="27" t="str">
        <f t="shared" si="138"/>
        <v/>
      </c>
      <c r="O891" s="27" t="str">
        <f t="shared" si="138"/>
        <v/>
      </c>
      <c r="P891" s="27" t="str">
        <f t="shared" si="138"/>
        <v/>
      </c>
      <c r="Q891" s="27" t="str">
        <f t="shared" si="138"/>
        <v/>
      </c>
      <c r="R891" s="27" t="str">
        <f t="shared" si="138"/>
        <v/>
      </c>
      <c r="S891" s="27" t="str">
        <f t="shared" si="138"/>
        <v/>
      </c>
      <c r="T891" s="32" t="str">
        <f t="shared" si="138"/>
        <v/>
      </c>
      <c r="U891" s="10"/>
    </row>
    <row r="892" spans="1:21" x14ac:dyDescent="0.25">
      <c r="A892" s="10"/>
      <c r="B892" s="4" t="str">
        <f>IF(ISBLANK('INPUT | Operations'!$B897),"",COUNT('INPUT | Operations'!$B$12:$B896))</f>
        <v/>
      </c>
      <c r="C892" s="27" t="str">
        <f>IF(ISNUMBER($B892),('INPUT | Operations'!$C896+'INPUT | Operations'!$C897)/2,"")</f>
        <v/>
      </c>
      <c r="D892" s="28" t="str">
        <f t="shared" si="129"/>
        <v/>
      </c>
      <c r="E892" s="26" t="str">
        <f>IF(ISNUMBER($B892),'INPUT | Operations'!$B897-'INPUT | Operations'!$B896,"")</f>
        <v/>
      </c>
      <c r="F892" s="32" t="str">
        <f>IF(ISNUMBER($B892),IF('INPUT | Operations'!$B897&lt;Booster_BurnTime,1,IF('INPUT | Operations'!$B896&lt;=Booster_BurnTime,(Booster_BurnTime-'INPUT | Operations'!$B896)/('INPUT | Operations'!$B897-'INPUT | Operations'!$B896),0))*'INPUT | Operations'!$E896*NumberOfBoosters*NumberOfOps*$E892,"")</f>
        <v/>
      </c>
      <c r="G892" s="34" t="str">
        <f t="shared" si="130"/>
        <v/>
      </c>
      <c r="H892" s="27" t="str">
        <f t="shared" si="131"/>
        <v/>
      </c>
      <c r="I892" s="27" t="str">
        <f t="shared" si="132"/>
        <v/>
      </c>
      <c r="J892" s="27" t="str">
        <f t="shared" si="133"/>
        <v/>
      </c>
      <c r="K892" s="27" t="str">
        <f t="shared" si="134"/>
        <v/>
      </c>
      <c r="L892" s="27" t="str">
        <f t="shared" si="135"/>
        <v/>
      </c>
      <c r="M892" s="32" t="str">
        <f t="shared" si="136"/>
        <v/>
      </c>
      <c r="N892" s="27" t="str">
        <f t="shared" si="138"/>
        <v/>
      </c>
      <c r="O892" s="27" t="str">
        <f t="shared" si="138"/>
        <v/>
      </c>
      <c r="P892" s="27" t="str">
        <f t="shared" si="138"/>
        <v/>
      </c>
      <c r="Q892" s="27" t="str">
        <f t="shared" si="138"/>
        <v/>
      </c>
      <c r="R892" s="27" t="str">
        <f t="shared" si="138"/>
        <v/>
      </c>
      <c r="S892" s="27" t="str">
        <f t="shared" si="138"/>
        <v/>
      </c>
      <c r="T892" s="32" t="str">
        <f t="shared" si="138"/>
        <v/>
      </c>
      <c r="U892" s="10"/>
    </row>
    <row r="893" spans="1:21" x14ac:dyDescent="0.25">
      <c r="A893" s="10"/>
      <c r="B893" s="4" t="str">
        <f>IF(ISBLANK('INPUT | Operations'!$B898),"",COUNT('INPUT | Operations'!$B$12:$B897))</f>
        <v/>
      </c>
      <c r="C893" s="27" t="str">
        <f>IF(ISNUMBER($B893),('INPUT | Operations'!$C897+'INPUT | Operations'!$C898)/2,"")</f>
        <v/>
      </c>
      <c r="D893" s="28" t="str">
        <f t="shared" si="129"/>
        <v/>
      </c>
      <c r="E893" s="26" t="str">
        <f>IF(ISNUMBER($B893),'INPUT | Operations'!$B898-'INPUT | Operations'!$B897,"")</f>
        <v/>
      </c>
      <c r="F893" s="32" t="str">
        <f>IF(ISNUMBER($B893),IF('INPUT | Operations'!$B898&lt;Booster_BurnTime,1,IF('INPUT | Operations'!$B897&lt;=Booster_BurnTime,(Booster_BurnTime-'INPUT | Operations'!$B897)/('INPUT | Operations'!$B898-'INPUT | Operations'!$B897),0))*'INPUT | Operations'!$E897*NumberOfBoosters*NumberOfOps*$E893,"")</f>
        <v/>
      </c>
      <c r="G893" s="34" t="str">
        <f t="shared" si="130"/>
        <v/>
      </c>
      <c r="H893" s="27" t="str">
        <f t="shared" si="131"/>
        <v/>
      </c>
      <c r="I893" s="27" t="str">
        <f t="shared" si="132"/>
        <v/>
      </c>
      <c r="J893" s="27" t="str">
        <f t="shared" si="133"/>
        <v/>
      </c>
      <c r="K893" s="27" t="str">
        <f t="shared" si="134"/>
        <v/>
      </c>
      <c r="L893" s="27" t="str">
        <f t="shared" si="135"/>
        <v/>
      </c>
      <c r="M893" s="32" t="str">
        <f t="shared" si="136"/>
        <v/>
      </c>
      <c r="N893" s="27" t="str">
        <f t="shared" si="138"/>
        <v/>
      </c>
      <c r="O893" s="27" t="str">
        <f t="shared" si="138"/>
        <v/>
      </c>
      <c r="P893" s="27" t="str">
        <f t="shared" si="138"/>
        <v/>
      </c>
      <c r="Q893" s="27" t="str">
        <f t="shared" si="138"/>
        <v/>
      </c>
      <c r="R893" s="27" t="str">
        <f t="shared" si="138"/>
        <v/>
      </c>
      <c r="S893" s="27" t="str">
        <f t="shared" si="138"/>
        <v/>
      </c>
      <c r="T893" s="32" t="str">
        <f t="shared" si="138"/>
        <v/>
      </c>
      <c r="U893" s="10"/>
    </row>
    <row r="894" spans="1:21" x14ac:dyDescent="0.25">
      <c r="A894" s="10"/>
      <c r="B894" s="4" t="str">
        <f>IF(ISBLANK('INPUT | Operations'!$B899),"",COUNT('INPUT | Operations'!$B$12:$B898))</f>
        <v/>
      </c>
      <c r="C894" s="27" t="str">
        <f>IF(ISNUMBER($B894),('INPUT | Operations'!$C898+'INPUT | Operations'!$C899)/2,"")</f>
        <v/>
      </c>
      <c r="D894" s="28" t="str">
        <f t="shared" si="129"/>
        <v/>
      </c>
      <c r="E894" s="26" t="str">
        <f>IF(ISNUMBER($B894),'INPUT | Operations'!$B899-'INPUT | Operations'!$B898,"")</f>
        <v/>
      </c>
      <c r="F894" s="32" t="str">
        <f>IF(ISNUMBER($B894),IF('INPUT | Operations'!$B899&lt;Booster_BurnTime,1,IF('INPUT | Operations'!$B898&lt;=Booster_BurnTime,(Booster_BurnTime-'INPUT | Operations'!$B898)/('INPUT | Operations'!$B899-'INPUT | Operations'!$B898),0))*'INPUT | Operations'!$E898*NumberOfBoosters*NumberOfOps*$E894,"")</f>
        <v/>
      </c>
      <c r="G894" s="34" t="str">
        <f t="shared" si="130"/>
        <v/>
      </c>
      <c r="H894" s="27" t="str">
        <f t="shared" si="131"/>
        <v/>
      </c>
      <c r="I894" s="27" t="str">
        <f t="shared" si="132"/>
        <v/>
      </c>
      <c r="J894" s="27" t="str">
        <f t="shared" si="133"/>
        <v/>
      </c>
      <c r="K894" s="27" t="str">
        <f t="shared" si="134"/>
        <v/>
      </c>
      <c r="L894" s="27" t="str">
        <f t="shared" si="135"/>
        <v/>
      </c>
      <c r="M894" s="32" t="str">
        <f t="shared" si="136"/>
        <v/>
      </c>
      <c r="N894" s="27" t="str">
        <f t="shared" si="138"/>
        <v/>
      </c>
      <c r="O894" s="27" t="str">
        <f t="shared" si="138"/>
        <v/>
      </c>
      <c r="P894" s="27" t="str">
        <f t="shared" si="138"/>
        <v/>
      </c>
      <c r="Q894" s="27" t="str">
        <f t="shared" si="138"/>
        <v/>
      </c>
      <c r="R894" s="27" t="str">
        <f t="shared" si="138"/>
        <v/>
      </c>
      <c r="S894" s="27" t="str">
        <f t="shared" si="138"/>
        <v/>
      </c>
      <c r="T894" s="32" t="str">
        <f t="shared" si="138"/>
        <v/>
      </c>
      <c r="U894" s="10"/>
    </row>
    <row r="895" spans="1:21" x14ac:dyDescent="0.25">
      <c r="A895" s="10"/>
      <c r="B895" s="4" t="str">
        <f>IF(ISBLANK('INPUT | Operations'!$B900),"",COUNT('INPUT | Operations'!$B$12:$B899))</f>
        <v/>
      </c>
      <c r="C895" s="27" t="str">
        <f>IF(ISNUMBER($B895),('INPUT | Operations'!$C899+'INPUT | Operations'!$C900)/2,"")</f>
        <v/>
      </c>
      <c r="D895" s="28" t="str">
        <f t="shared" si="129"/>
        <v/>
      </c>
      <c r="E895" s="26" t="str">
        <f>IF(ISNUMBER($B895),'INPUT | Operations'!$B900-'INPUT | Operations'!$B899,"")</f>
        <v/>
      </c>
      <c r="F895" s="32" t="str">
        <f>IF(ISNUMBER($B895),IF('INPUT | Operations'!$B900&lt;Booster_BurnTime,1,IF('INPUT | Operations'!$B899&lt;=Booster_BurnTime,(Booster_BurnTime-'INPUT | Operations'!$B899)/('INPUT | Operations'!$B900-'INPUT | Operations'!$B899),0))*'INPUT | Operations'!$E899*NumberOfBoosters*NumberOfOps*$E895,"")</f>
        <v/>
      </c>
      <c r="G895" s="34" t="str">
        <f t="shared" si="130"/>
        <v/>
      </c>
      <c r="H895" s="27" t="str">
        <f t="shared" si="131"/>
        <v/>
      </c>
      <c r="I895" s="27" t="str">
        <f t="shared" si="132"/>
        <v/>
      </c>
      <c r="J895" s="27" t="str">
        <f t="shared" si="133"/>
        <v/>
      </c>
      <c r="K895" s="27" t="str">
        <f t="shared" si="134"/>
        <v/>
      </c>
      <c r="L895" s="27" t="str">
        <f t="shared" si="135"/>
        <v/>
      </c>
      <c r="M895" s="32" t="str">
        <f t="shared" si="136"/>
        <v/>
      </c>
      <c r="N895" s="27" t="str">
        <f t="shared" si="138"/>
        <v/>
      </c>
      <c r="O895" s="27" t="str">
        <f t="shared" si="138"/>
        <v/>
      </c>
      <c r="P895" s="27" t="str">
        <f t="shared" si="138"/>
        <v/>
      </c>
      <c r="Q895" s="27" t="str">
        <f t="shared" si="138"/>
        <v/>
      </c>
      <c r="R895" s="27" t="str">
        <f t="shared" si="138"/>
        <v/>
      </c>
      <c r="S895" s="27" t="str">
        <f t="shared" si="138"/>
        <v/>
      </c>
      <c r="T895" s="32" t="str">
        <f t="shared" si="138"/>
        <v/>
      </c>
      <c r="U895" s="10"/>
    </row>
    <row r="896" spans="1:21" x14ac:dyDescent="0.25">
      <c r="A896" s="10"/>
      <c r="B896" s="4" t="str">
        <f>IF(ISBLANK('INPUT | Operations'!$B901),"",COUNT('INPUT | Operations'!$B$12:$B900))</f>
        <v/>
      </c>
      <c r="C896" s="27" t="str">
        <f>IF(ISNUMBER($B896),('INPUT | Operations'!$C900+'INPUT | Operations'!$C901)/2,"")</f>
        <v/>
      </c>
      <c r="D896" s="28" t="str">
        <f t="shared" si="129"/>
        <v/>
      </c>
      <c r="E896" s="26" t="str">
        <f>IF(ISNUMBER($B896),'INPUT | Operations'!$B901-'INPUT | Operations'!$B900,"")</f>
        <v/>
      </c>
      <c r="F896" s="32" t="str">
        <f>IF(ISNUMBER($B896),IF('INPUT | Operations'!$B901&lt;Booster_BurnTime,1,IF('INPUT | Operations'!$B900&lt;=Booster_BurnTime,(Booster_BurnTime-'INPUT | Operations'!$B900)/('INPUT | Operations'!$B901-'INPUT | Operations'!$B900),0))*'INPUT | Operations'!$E900*NumberOfBoosters*NumberOfOps*$E896,"")</f>
        <v/>
      </c>
      <c r="G896" s="34" t="str">
        <f t="shared" si="130"/>
        <v/>
      </c>
      <c r="H896" s="27" t="str">
        <f t="shared" si="131"/>
        <v/>
      </c>
      <c r="I896" s="27" t="str">
        <f t="shared" si="132"/>
        <v/>
      </c>
      <c r="J896" s="27" t="str">
        <f t="shared" si="133"/>
        <v/>
      </c>
      <c r="K896" s="27" t="str">
        <f t="shared" si="134"/>
        <v/>
      </c>
      <c r="L896" s="27" t="str">
        <f t="shared" si="135"/>
        <v/>
      </c>
      <c r="M896" s="32" t="str">
        <f t="shared" si="136"/>
        <v/>
      </c>
      <c r="N896" s="27" t="str">
        <f t="shared" si="138"/>
        <v/>
      </c>
      <c r="O896" s="27" t="str">
        <f t="shared" si="138"/>
        <v/>
      </c>
      <c r="P896" s="27" t="str">
        <f t="shared" si="138"/>
        <v/>
      </c>
      <c r="Q896" s="27" t="str">
        <f t="shared" si="138"/>
        <v/>
      </c>
      <c r="R896" s="27" t="str">
        <f t="shared" si="138"/>
        <v/>
      </c>
      <c r="S896" s="27" t="str">
        <f t="shared" si="138"/>
        <v/>
      </c>
      <c r="T896" s="32" t="str">
        <f t="shared" si="138"/>
        <v/>
      </c>
      <c r="U896" s="10"/>
    </row>
    <row r="897" spans="1:21" x14ac:dyDescent="0.25">
      <c r="A897" s="10"/>
      <c r="B897" s="4" t="str">
        <f>IF(ISBLANK('INPUT | Operations'!$B902),"",COUNT('INPUT | Operations'!$B$12:$B901))</f>
        <v/>
      </c>
      <c r="C897" s="27" t="str">
        <f>IF(ISNUMBER($B897),('INPUT | Operations'!$C901+'INPUT | Operations'!$C902)/2,"")</f>
        <v/>
      </c>
      <c r="D897" s="28" t="str">
        <f t="shared" si="129"/>
        <v/>
      </c>
      <c r="E897" s="26" t="str">
        <f>IF(ISNUMBER($B897),'INPUT | Operations'!$B902-'INPUT | Operations'!$B901,"")</f>
        <v/>
      </c>
      <c r="F897" s="32" t="str">
        <f>IF(ISNUMBER($B897),IF('INPUT | Operations'!$B902&lt;Booster_BurnTime,1,IF('INPUT | Operations'!$B901&lt;=Booster_BurnTime,(Booster_BurnTime-'INPUT | Operations'!$B901)/('INPUT | Operations'!$B902-'INPUT | Operations'!$B901),0))*'INPUT | Operations'!$E901*NumberOfBoosters*NumberOfOps*$E897,"")</f>
        <v/>
      </c>
      <c r="G897" s="34" t="str">
        <f t="shared" si="130"/>
        <v/>
      </c>
      <c r="H897" s="27" t="str">
        <f t="shared" si="131"/>
        <v/>
      </c>
      <c r="I897" s="27" t="str">
        <f t="shared" si="132"/>
        <v/>
      </c>
      <c r="J897" s="27" t="str">
        <f t="shared" si="133"/>
        <v/>
      </c>
      <c r="K897" s="27" t="str">
        <f t="shared" si="134"/>
        <v/>
      </c>
      <c r="L897" s="27" t="str">
        <f t="shared" si="135"/>
        <v/>
      </c>
      <c r="M897" s="32" t="str">
        <f t="shared" si="136"/>
        <v/>
      </c>
      <c r="N897" s="27" t="str">
        <f t="shared" si="138"/>
        <v/>
      </c>
      <c r="O897" s="27" t="str">
        <f t="shared" si="138"/>
        <v/>
      </c>
      <c r="P897" s="27" t="str">
        <f t="shared" si="138"/>
        <v/>
      </c>
      <c r="Q897" s="27" t="str">
        <f t="shared" si="138"/>
        <v/>
      </c>
      <c r="R897" s="27" t="str">
        <f t="shared" si="138"/>
        <v/>
      </c>
      <c r="S897" s="27" t="str">
        <f t="shared" si="138"/>
        <v/>
      </c>
      <c r="T897" s="32" t="str">
        <f t="shared" si="138"/>
        <v/>
      </c>
      <c r="U897" s="10"/>
    </row>
    <row r="898" spans="1:21" x14ac:dyDescent="0.25">
      <c r="A898" s="10"/>
      <c r="B898" s="4" t="str">
        <f>IF(ISBLANK('INPUT | Operations'!$B903),"",COUNT('INPUT | Operations'!$B$12:$B902))</f>
        <v/>
      </c>
      <c r="C898" s="27" t="str">
        <f>IF(ISNUMBER($B898),('INPUT | Operations'!$C902+'INPUT | Operations'!$C903)/2,"")</f>
        <v/>
      </c>
      <c r="D898" s="28" t="str">
        <f t="shared" si="129"/>
        <v/>
      </c>
      <c r="E898" s="26" t="str">
        <f>IF(ISNUMBER($B898),'INPUT | Operations'!$B903-'INPUT | Operations'!$B902,"")</f>
        <v/>
      </c>
      <c r="F898" s="32" t="str">
        <f>IF(ISNUMBER($B898),IF('INPUT | Operations'!$B903&lt;Booster_BurnTime,1,IF('INPUT | Operations'!$B902&lt;=Booster_BurnTime,(Booster_BurnTime-'INPUT | Operations'!$B902)/('INPUT | Operations'!$B903-'INPUT | Operations'!$B902),0))*'INPUT | Operations'!$E902*NumberOfBoosters*NumberOfOps*$E898,"")</f>
        <v/>
      </c>
      <c r="G898" s="34" t="str">
        <f t="shared" si="130"/>
        <v/>
      </c>
      <c r="H898" s="27" t="str">
        <f t="shared" si="131"/>
        <v/>
      </c>
      <c r="I898" s="27" t="str">
        <f t="shared" si="132"/>
        <v/>
      </c>
      <c r="J898" s="27" t="str">
        <f t="shared" si="133"/>
        <v/>
      </c>
      <c r="K898" s="27" t="str">
        <f t="shared" si="134"/>
        <v/>
      </c>
      <c r="L898" s="27" t="str">
        <f t="shared" si="135"/>
        <v/>
      </c>
      <c r="M898" s="32" t="str">
        <f t="shared" si="136"/>
        <v/>
      </c>
      <c r="N898" s="27" t="str">
        <f t="shared" si="138"/>
        <v/>
      </c>
      <c r="O898" s="27" t="str">
        <f t="shared" si="138"/>
        <v/>
      </c>
      <c r="P898" s="27" t="str">
        <f t="shared" si="138"/>
        <v/>
      </c>
      <c r="Q898" s="27" t="str">
        <f t="shared" si="138"/>
        <v/>
      </c>
      <c r="R898" s="27" t="str">
        <f t="shared" si="138"/>
        <v/>
      </c>
      <c r="S898" s="27" t="str">
        <f t="shared" si="138"/>
        <v/>
      </c>
      <c r="T898" s="32" t="str">
        <f t="shared" si="138"/>
        <v/>
      </c>
      <c r="U898" s="10"/>
    </row>
    <row r="899" spans="1:21" x14ac:dyDescent="0.25">
      <c r="A899" s="10"/>
      <c r="B899" s="4" t="str">
        <f>IF(ISBLANK('INPUT | Operations'!$B904),"",COUNT('INPUT | Operations'!$B$12:$B903))</f>
        <v/>
      </c>
      <c r="C899" s="27" t="str">
        <f>IF(ISNUMBER($B899),('INPUT | Operations'!$C903+'INPUT | Operations'!$C904)/2,"")</f>
        <v/>
      </c>
      <c r="D899" s="28" t="str">
        <f t="shared" si="129"/>
        <v/>
      </c>
      <c r="E899" s="26" t="str">
        <f>IF(ISNUMBER($B899),'INPUT | Operations'!$B904-'INPUT | Operations'!$B903,"")</f>
        <v/>
      </c>
      <c r="F899" s="32" t="str">
        <f>IF(ISNUMBER($B899),IF('INPUT | Operations'!$B904&lt;Booster_BurnTime,1,IF('INPUT | Operations'!$B903&lt;=Booster_BurnTime,(Booster_BurnTime-'INPUT | Operations'!$B903)/('INPUT | Operations'!$B904-'INPUT | Operations'!$B903),0))*'INPUT | Operations'!$E903*NumberOfBoosters*NumberOfOps*$E899,"")</f>
        <v/>
      </c>
      <c r="G899" s="34" t="str">
        <f t="shared" si="130"/>
        <v/>
      </c>
      <c r="H899" s="27" t="str">
        <f t="shared" si="131"/>
        <v/>
      </c>
      <c r="I899" s="27" t="str">
        <f t="shared" si="132"/>
        <v/>
      </c>
      <c r="J899" s="27" t="str">
        <f t="shared" si="133"/>
        <v/>
      </c>
      <c r="K899" s="27" t="str">
        <f t="shared" si="134"/>
        <v/>
      </c>
      <c r="L899" s="27" t="str">
        <f t="shared" si="135"/>
        <v/>
      </c>
      <c r="M899" s="32" t="str">
        <f t="shared" si="136"/>
        <v/>
      </c>
      <c r="N899" s="27" t="str">
        <f t="shared" si="138"/>
        <v/>
      </c>
      <c r="O899" s="27" t="str">
        <f t="shared" si="138"/>
        <v/>
      </c>
      <c r="P899" s="27" t="str">
        <f t="shared" si="138"/>
        <v/>
      </c>
      <c r="Q899" s="27" t="str">
        <f t="shared" si="138"/>
        <v/>
      </c>
      <c r="R899" s="27" t="str">
        <f t="shared" si="138"/>
        <v/>
      </c>
      <c r="S899" s="27" t="str">
        <f t="shared" si="138"/>
        <v/>
      </c>
      <c r="T899" s="32" t="str">
        <f t="shared" si="138"/>
        <v/>
      </c>
      <c r="U899" s="10"/>
    </row>
    <row r="900" spans="1:21" x14ac:dyDescent="0.25">
      <c r="A900" s="10"/>
      <c r="B900" s="4" t="str">
        <f>IF(ISBLANK('INPUT | Operations'!$B905),"",COUNT('INPUT | Operations'!$B$12:$B904))</f>
        <v/>
      </c>
      <c r="C900" s="27" t="str">
        <f>IF(ISNUMBER($B900),('INPUT | Operations'!$C904+'INPUT | Operations'!$C905)/2,"")</f>
        <v/>
      </c>
      <c r="D900" s="28" t="str">
        <f t="shared" si="129"/>
        <v/>
      </c>
      <c r="E900" s="26" t="str">
        <f>IF(ISNUMBER($B900),'INPUT | Operations'!$B905-'INPUT | Operations'!$B904,"")</f>
        <v/>
      </c>
      <c r="F900" s="32" t="str">
        <f>IF(ISNUMBER($B900),IF('INPUT | Operations'!$B905&lt;Booster_BurnTime,1,IF('INPUT | Operations'!$B904&lt;=Booster_BurnTime,(Booster_BurnTime-'INPUT | Operations'!$B904)/('INPUT | Operations'!$B905-'INPUT | Operations'!$B904),0))*'INPUT | Operations'!$E904*NumberOfBoosters*NumberOfOps*$E900,"")</f>
        <v/>
      </c>
      <c r="G900" s="34" t="str">
        <f t="shared" si="130"/>
        <v/>
      </c>
      <c r="H900" s="27" t="str">
        <f t="shared" si="131"/>
        <v/>
      </c>
      <c r="I900" s="27" t="str">
        <f t="shared" si="132"/>
        <v/>
      </c>
      <c r="J900" s="27" t="str">
        <f t="shared" si="133"/>
        <v/>
      </c>
      <c r="K900" s="27" t="str">
        <f t="shared" si="134"/>
        <v/>
      </c>
      <c r="L900" s="27" t="str">
        <f t="shared" si="135"/>
        <v/>
      </c>
      <c r="M900" s="32" t="str">
        <f t="shared" si="136"/>
        <v/>
      </c>
      <c r="N900" s="27" t="str">
        <f t="shared" si="138"/>
        <v/>
      </c>
      <c r="O900" s="27" t="str">
        <f t="shared" si="138"/>
        <v/>
      </c>
      <c r="P900" s="27" t="str">
        <f t="shared" si="138"/>
        <v/>
      </c>
      <c r="Q900" s="27" t="str">
        <f t="shared" si="138"/>
        <v/>
      </c>
      <c r="R900" s="27" t="str">
        <f t="shared" si="138"/>
        <v/>
      </c>
      <c r="S900" s="27" t="str">
        <f t="shared" si="138"/>
        <v/>
      </c>
      <c r="T900" s="32" t="str">
        <f t="shared" si="138"/>
        <v/>
      </c>
      <c r="U900" s="10"/>
    </row>
    <row r="901" spans="1:21" x14ac:dyDescent="0.25">
      <c r="A901" s="10"/>
      <c r="B901" s="4" t="str">
        <f>IF(ISBLANK('INPUT | Operations'!$B906),"",COUNT('INPUT | Operations'!$B$12:$B905))</f>
        <v/>
      </c>
      <c r="C901" s="27" t="str">
        <f>IF(ISNUMBER($B901),('INPUT | Operations'!$C905+'INPUT | Operations'!$C906)/2,"")</f>
        <v/>
      </c>
      <c r="D901" s="28" t="str">
        <f t="shared" si="129"/>
        <v/>
      </c>
      <c r="E901" s="26" t="str">
        <f>IF(ISNUMBER($B901),'INPUT | Operations'!$B906-'INPUT | Operations'!$B905,"")</f>
        <v/>
      </c>
      <c r="F901" s="32" t="str">
        <f>IF(ISNUMBER($B901),IF('INPUT | Operations'!$B906&lt;Booster_BurnTime,1,IF('INPUT | Operations'!$B905&lt;=Booster_BurnTime,(Booster_BurnTime-'INPUT | Operations'!$B905)/('INPUT | Operations'!$B906-'INPUT | Operations'!$B905),0))*'INPUT | Operations'!$E905*NumberOfBoosters*NumberOfOps*$E901,"")</f>
        <v/>
      </c>
      <c r="G901" s="34" t="str">
        <f t="shared" si="130"/>
        <v/>
      </c>
      <c r="H901" s="27" t="str">
        <f t="shared" si="131"/>
        <v/>
      </c>
      <c r="I901" s="27" t="str">
        <f t="shared" si="132"/>
        <v/>
      </c>
      <c r="J901" s="27" t="str">
        <f t="shared" si="133"/>
        <v/>
      </c>
      <c r="K901" s="27" t="str">
        <f t="shared" si="134"/>
        <v/>
      </c>
      <c r="L901" s="27" t="str">
        <f t="shared" si="135"/>
        <v/>
      </c>
      <c r="M901" s="32" t="str">
        <f t="shared" si="136"/>
        <v/>
      </c>
      <c r="N901" s="27" t="str">
        <f t="shared" si="138"/>
        <v/>
      </c>
      <c r="O901" s="27" t="str">
        <f t="shared" si="138"/>
        <v/>
      </c>
      <c r="P901" s="27" t="str">
        <f t="shared" si="138"/>
        <v/>
      </c>
      <c r="Q901" s="27" t="str">
        <f t="shared" si="138"/>
        <v/>
      </c>
      <c r="R901" s="27" t="str">
        <f t="shared" si="138"/>
        <v/>
      </c>
      <c r="S901" s="27" t="str">
        <f t="shared" si="138"/>
        <v/>
      </c>
      <c r="T901" s="32" t="str">
        <f t="shared" si="138"/>
        <v/>
      </c>
      <c r="U901" s="10"/>
    </row>
    <row r="902" spans="1:21" x14ac:dyDescent="0.25">
      <c r="A902" s="10"/>
      <c r="B902" s="4" t="str">
        <f>IF(ISBLANK('INPUT | Operations'!$B907),"",COUNT('INPUT | Operations'!$B$12:$B906))</f>
        <v/>
      </c>
      <c r="C902" s="27" t="str">
        <f>IF(ISNUMBER($B902),('INPUT | Operations'!$C906+'INPUT | Operations'!$C907)/2,"")</f>
        <v/>
      </c>
      <c r="D902" s="28" t="str">
        <f t="shared" si="129"/>
        <v/>
      </c>
      <c r="E902" s="26" t="str">
        <f>IF(ISNUMBER($B902),'INPUT | Operations'!$B907-'INPUT | Operations'!$B906,"")</f>
        <v/>
      </c>
      <c r="F902" s="32" t="str">
        <f>IF(ISNUMBER($B902),IF('INPUT | Operations'!$B907&lt;Booster_BurnTime,1,IF('INPUT | Operations'!$B906&lt;=Booster_BurnTime,(Booster_BurnTime-'INPUT | Operations'!$B906)/('INPUT | Operations'!$B907-'INPUT | Operations'!$B906),0))*'INPUT | Operations'!$E906*NumberOfBoosters*NumberOfOps*$E902,"")</f>
        <v/>
      </c>
      <c r="G902" s="34" t="str">
        <f t="shared" si="130"/>
        <v/>
      </c>
      <c r="H902" s="27" t="str">
        <f t="shared" si="131"/>
        <v/>
      </c>
      <c r="I902" s="27" t="str">
        <f t="shared" si="132"/>
        <v/>
      </c>
      <c r="J902" s="27" t="str">
        <f t="shared" si="133"/>
        <v/>
      </c>
      <c r="K902" s="27" t="str">
        <f t="shared" si="134"/>
        <v/>
      </c>
      <c r="L902" s="27" t="str">
        <f t="shared" si="135"/>
        <v/>
      </c>
      <c r="M902" s="32" t="str">
        <f t="shared" si="136"/>
        <v/>
      </c>
      <c r="N902" s="27" t="str">
        <f t="shared" si="138"/>
        <v/>
      </c>
      <c r="O902" s="27" t="str">
        <f t="shared" si="138"/>
        <v/>
      </c>
      <c r="P902" s="27" t="str">
        <f t="shared" si="138"/>
        <v/>
      </c>
      <c r="Q902" s="27" t="str">
        <f t="shared" si="138"/>
        <v/>
      </c>
      <c r="R902" s="27" t="str">
        <f t="shared" si="138"/>
        <v/>
      </c>
      <c r="S902" s="27" t="str">
        <f t="shared" si="138"/>
        <v/>
      </c>
      <c r="T902" s="32" t="str">
        <f t="shared" si="138"/>
        <v/>
      </c>
      <c r="U902" s="10"/>
    </row>
    <row r="903" spans="1:21" x14ac:dyDescent="0.25">
      <c r="A903" s="10"/>
      <c r="B903" s="4" t="str">
        <f>IF(ISBLANK('INPUT | Operations'!$B908),"",COUNT('INPUT | Operations'!$B$12:$B907))</f>
        <v/>
      </c>
      <c r="C903" s="27" t="str">
        <f>IF(ISNUMBER($B903),('INPUT | Operations'!$C907+'INPUT | Operations'!$C908)/2,"")</f>
        <v/>
      </c>
      <c r="D903" s="28" t="str">
        <f t="shared" si="129"/>
        <v/>
      </c>
      <c r="E903" s="26" t="str">
        <f>IF(ISNUMBER($B903),'INPUT | Operations'!$B908-'INPUT | Operations'!$B907,"")</f>
        <v/>
      </c>
      <c r="F903" s="32" t="str">
        <f>IF(ISNUMBER($B903),IF('INPUT | Operations'!$B908&lt;Booster_BurnTime,1,IF('INPUT | Operations'!$B907&lt;=Booster_BurnTime,(Booster_BurnTime-'INPUT | Operations'!$B907)/('INPUT | Operations'!$B908-'INPUT | Operations'!$B907),0))*'INPUT | Operations'!$E907*NumberOfBoosters*NumberOfOps*$E903,"")</f>
        <v/>
      </c>
      <c r="G903" s="34" t="str">
        <f t="shared" si="130"/>
        <v/>
      </c>
      <c r="H903" s="27" t="str">
        <f t="shared" si="131"/>
        <v/>
      </c>
      <c r="I903" s="27" t="str">
        <f t="shared" si="132"/>
        <v/>
      </c>
      <c r="J903" s="27" t="str">
        <f t="shared" si="133"/>
        <v/>
      </c>
      <c r="K903" s="27" t="str">
        <f t="shared" si="134"/>
        <v/>
      </c>
      <c r="L903" s="27" t="str">
        <f t="shared" si="135"/>
        <v/>
      </c>
      <c r="M903" s="32" t="str">
        <f t="shared" si="136"/>
        <v/>
      </c>
      <c r="N903" s="27" t="str">
        <f t="shared" si="138"/>
        <v/>
      </c>
      <c r="O903" s="27" t="str">
        <f t="shared" si="138"/>
        <v/>
      </c>
      <c r="P903" s="27" t="str">
        <f t="shared" si="138"/>
        <v/>
      </c>
      <c r="Q903" s="27" t="str">
        <f t="shared" si="138"/>
        <v/>
      </c>
      <c r="R903" s="27" t="str">
        <f t="shared" si="138"/>
        <v/>
      </c>
      <c r="S903" s="27" t="str">
        <f t="shared" si="138"/>
        <v/>
      </c>
      <c r="T903" s="32" t="str">
        <f t="shared" si="138"/>
        <v/>
      </c>
      <c r="U903" s="10"/>
    </row>
    <row r="904" spans="1:21" x14ac:dyDescent="0.25">
      <c r="A904" s="10"/>
      <c r="B904" s="4" t="str">
        <f>IF(ISBLANK('INPUT | Operations'!$B909),"",COUNT('INPUT | Operations'!$B$12:$B908))</f>
        <v/>
      </c>
      <c r="C904" s="27" t="str">
        <f>IF(ISNUMBER($B904),('INPUT | Operations'!$C908+'INPUT | Operations'!$C909)/2,"")</f>
        <v/>
      </c>
      <c r="D904" s="28" t="str">
        <f t="shared" ref="D904:D967" si="139">IF(ISNUMBER($B904),C904*0.3048/1000,"")</f>
        <v/>
      </c>
      <c r="E904" s="26" t="str">
        <f>IF(ISNUMBER($B904),'INPUT | Operations'!$B909-'INPUT | Operations'!$B908,"")</f>
        <v/>
      </c>
      <c r="F904" s="32" t="str">
        <f>IF(ISNUMBER($B904),IF('INPUT | Operations'!$B909&lt;Booster_BurnTime,1,IF('INPUT | Operations'!$B908&lt;=Booster_BurnTime,(Booster_BurnTime-'INPUT | Operations'!$B908)/('INPUT | Operations'!$B909-'INPUT | Operations'!$B908),0))*'INPUT | Operations'!$E908*NumberOfBoosters*NumberOfOps*$E904,"")</f>
        <v/>
      </c>
      <c r="G904" s="34" t="str">
        <f t="shared" ref="G904:G967" si="140">IF(ISNUMBER($B904),Booster_H2O+MW_H2O/MW_H*Booster_H+MW_H2O/MW_H2*Booster_H2+Booster_OH,"")</f>
        <v/>
      </c>
      <c r="H904" s="27" t="str">
        <f t="shared" ref="H904:H967" si="141">IF(ISNUMBER($B904),Booster_CO2+MW_CO2/MW_CO*(Booster_CO-$I904),"")</f>
        <v/>
      </c>
      <c r="I904" s="27" t="str">
        <f t="shared" ref="I904:I967" si="142">IF(ISNUMBER($B904),MIN(0.0025*EXP(0.067*$D904)*(Booster_CO+Booster_CO2),Booster_CO),"")</f>
        <v/>
      </c>
      <c r="J904" s="27" t="str">
        <f t="shared" ref="J904:J967" si="143">IF(ISNUMBER($B904),Booster_Al2O3,"")</f>
        <v/>
      </c>
      <c r="K904" s="27" t="str">
        <f t="shared" ref="K904:K967" si="144">IF(ISNUMBER($B904),Booster_HCl+Booster_Cl+Booster_Cl2,"")</f>
        <v/>
      </c>
      <c r="L904" s="27" t="str">
        <f t="shared" ref="L904:L967" si="145">IF(ISNUMBER($B904),Booster_NOx+33*EXP(-0.26*$D904),"")</f>
        <v/>
      </c>
      <c r="M904" s="32" t="str">
        <f t="shared" ref="M904:M967" si="146">IF(ISNUMBER($B904),Booster_BC*MAX(0.04,MIN(1,0.04*EXP(0.12*($D904-15)))),"")</f>
        <v/>
      </c>
      <c r="N904" s="27" t="str">
        <f t="shared" si="138"/>
        <v/>
      </c>
      <c r="O904" s="27" t="str">
        <f t="shared" si="138"/>
        <v/>
      </c>
      <c r="P904" s="27" t="str">
        <f t="shared" si="138"/>
        <v/>
      </c>
      <c r="Q904" s="27" t="str">
        <f t="shared" si="138"/>
        <v/>
      </c>
      <c r="R904" s="27" t="str">
        <f t="shared" si="138"/>
        <v/>
      </c>
      <c r="S904" s="27" t="str">
        <f t="shared" si="138"/>
        <v/>
      </c>
      <c r="T904" s="32" t="str">
        <f t="shared" si="138"/>
        <v/>
      </c>
      <c r="U904" s="10"/>
    </row>
    <row r="905" spans="1:21" x14ac:dyDescent="0.25">
      <c r="A905" s="10"/>
      <c r="B905" s="4" t="str">
        <f>IF(ISBLANK('INPUT | Operations'!$B910),"",COUNT('INPUT | Operations'!$B$12:$B909))</f>
        <v/>
      </c>
      <c r="C905" s="27" t="str">
        <f>IF(ISNUMBER($B905),('INPUT | Operations'!$C909+'INPUT | Operations'!$C910)/2,"")</f>
        <v/>
      </c>
      <c r="D905" s="28" t="str">
        <f t="shared" si="139"/>
        <v/>
      </c>
      <c r="E905" s="26" t="str">
        <f>IF(ISNUMBER($B905),'INPUT | Operations'!$B910-'INPUT | Operations'!$B909,"")</f>
        <v/>
      </c>
      <c r="F905" s="32" t="str">
        <f>IF(ISNUMBER($B905),IF('INPUT | Operations'!$B910&lt;Booster_BurnTime,1,IF('INPUT | Operations'!$B909&lt;=Booster_BurnTime,(Booster_BurnTime-'INPUT | Operations'!$B909)/('INPUT | Operations'!$B910-'INPUT | Operations'!$B909),0))*'INPUT | Operations'!$E909*NumberOfBoosters*NumberOfOps*$E905,"")</f>
        <v/>
      </c>
      <c r="G905" s="34" t="str">
        <f t="shared" si="140"/>
        <v/>
      </c>
      <c r="H905" s="27" t="str">
        <f t="shared" si="141"/>
        <v/>
      </c>
      <c r="I905" s="27" t="str">
        <f t="shared" si="142"/>
        <v/>
      </c>
      <c r="J905" s="27" t="str">
        <f t="shared" si="143"/>
        <v/>
      </c>
      <c r="K905" s="27" t="str">
        <f t="shared" si="144"/>
        <v/>
      </c>
      <c r="L905" s="27" t="str">
        <f t="shared" si="145"/>
        <v/>
      </c>
      <c r="M905" s="32" t="str">
        <f t="shared" si="146"/>
        <v/>
      </c>
      <c r="N905" s="27" t="str">
        <f t="shared" si="138"/>
        <v/>
      </c>
      <c r="O905" s="27" t="str">
        <f t="shared" si="138"/>
        <v/>
      </c>
      <c r="P905" s="27" t="str">
        <f t="shared" si="138"/>
        <v/>
      </c>
      <c r="Q905" s="27" t="str">
        <f t="shared" si="138"/>
        <v/>
      </c>
      <c r="R905" s="27" t="str">
        <f t="shared" si="138"/>
        <v/>
      </c>
      <c r="S905" s="27" t="str">
        <f t="shared" si="138"/>
        <v/>
      </c>
      <c r="T905" s="32" t="str">
        <f t="shared" si="138"/>
        <v/>
      </c>
      <c r="U905" s="10"/>
    </row>
    <row r="906" spans="1:21" x14ac:dyDescent="0.25">
      <c r="A906" s="10"/>
      <c r="B906" s="4" t="str">
        <f>IF(ISBLANK('INPUT | Operations'!$B911),"",COUNT('INPUT | Operations'!$B$12:$B910))</f>
        <v/>
      </c>
      <c r="C906" s="27" t="str">
        <f>IF(ISNUMBER($B906),('INPUT | Operations'!$C910+'INPUT | Operations'!$C911)/2,"")</f>
        <v/>
      </c>
      <c r="D906" s="28" t="str">
        <f t="shared" si="139"/>
        <v/>
      </c>
      <c r="E906" s="26" t="str">
        <f>IF(ISNUMBER($B906),'INPUT | Operations'!$B911-'INPUT | Operations'!$B910,"")</f>
        <v/>
      </c>
      <c r="F906" s="32" t="str">
        <f>IF(ISNUMBER($B906),IF('INPUT | Operations'!$B911&lt;Booster_BurnTime,1,IF('INPUT | Operations'!$B910&lt;=Booster_BurnTime,(Booster_BurnTime-'INPUT | Operations'!$B910)/('INPUT | Operations'!$B911-'INPUT | Operations'!$B910),0))*'INPUT | Operations'!$E910*NumberOfBoosters*NumberOfOps*$E906,"")</f>
        <v/>
      </c>
      <c r="G906" s="34" t="str">
        <f t="shared" si="140"/>
        <v/>
      </c>
      <c r="H906" s="27" t="str">
        <f t="shared" si="141"/>
        <v/>
      </c>
      <c r="I906" s="27" t="str">
        <f t="shared" si="142"/>
        <v/>
      </c>
      <c r="J906" s="27" t="str">
        <f t="shared" si="143"/>
        <v/>
      </c>
      <c r="K906" s="27" t="str">
        <f t="shared" si="144"/>
        <v/>
      </c>
      <c r="L906" s="27" t="str">
        <f t="shared" si="145"/>
        <v/>
      </c>
      <c r="M906" s="32" t="str">
        <f t="shared" si="146"/>
        <v/>
      </c>
      <c r="N906" s="27" t="str">
        <f t="shared" si="138"/>
        <v/>
      </c>
      <c r="O906" s="27" t="str">
        <f t="shared" si="138"/>
        <v/>
      </c>
      <c r="P906" s="27" t="str">
        <f t="shared" si="138"/>
        <v/>
      </c>
      <c r="Q906" s="27" t="str">
        <f t="shared" si="138"/>
        <v/>
      </c>
      <c r="R906" s="27" t="str">
        <f t="shared" si="138"/>
        <v/>
      </c>
      <c r="S906" s="27" t="str">
        <f t="shared" si="138"/>
        <v/>
      </c>
      <c r="T906" s="32" t="str">
        <f t="shared" si="138"/>
        <v/>
      </c>
      <c r="U906" s="10"/>
    </row>
    <row r="907" spans="1:21" x14ac:dyDescent="0.25">
      <c r="A907" s="10"/>
      <c r="B907" s="4" t="str">
        <f>IF(ISBLANK('INPUT | Operations'!$B912),"",COUNT('INPUT | Operations'!$B$12:$B911))</f>
        <v/>
      </c>
      <c r="C907" s="27" t="str">
        <f>IF(ISNUMBER($B907),('INPUT | Operations'!$C911+'INPUT | Operations'!$C912)/2,"")</f>
        <v/>
      </c>
      <c r="D907" s="28" t="str">
        <f t="shared" si="139"/>
        <v/>
      </c>
      <c r="E907" s="26" t="str">
        <f>IF(ISNUMBER($B907),'INPUT | Operations'!$B912-'INPUT | Operations'!$B911,"")</f>
        <v/>
      </c>
      <c r="F907" s="32" t="str">
        <f>IF(ISNUMBER($B907),IF('INPUT | Operations'!$B912&lt;Booster_BurnTime,1,IF('INPUT | Operations'!$B911&lt;=Booster_BurnTime,(Booster_BurnTime-'INPUT | Operations'!$B911)/('INPUT | Operations'!$B912-'INPUT | Operations'!$B911),0))*'INPUT | Operations'!$E911*NumberOfBoosters*NumberOfOps*$E907,"")</f>
        <v/>
      </c>
      <c r="G907" s="34" t="str">
        <f t="shared" si="140"/>
        <v/>
      </c>
      <c r="H907" s="27" t="str">
        <f t="shared" si="141"/>
        <v/>
      </c>
      <c r="I907" s="27" t="str">
        <f t="shared" si="142"/>
        <v/>
      </c>
      <c r="J907" s="27" t="str">
        <f t="shared" si="143"/>
        <v/>
      </c>
      <c r="K907" s="27" t="str">
        <f t="shared" si="144"/>
        <v/>
      </c>
      <c r="L907" s="27" t="str">
        <f t="shared" si="145"/>
        <v/>
      </c>
      <c r="M907" s="32" t="str">
        <f t="shared" si="146"/>
        <v/>
      </c>
      <c r="N907" s="27" t="str">
        <f t="shared" si="138"/>
        <v/>
      </c>
      <c r="O907" s="27" t="str">
        <f t="shared" si="138"/>
        <v/>
      </c>
      <c r="P907" s="27" t="str">
        <f t="shared" si="138"/>
        <v/>
      </c>
      <c r="Q907" s="27" t="str">
        <f t="shared" si="138"/>
        <v/>
      </c>
      <c r="R907" s="27" t="str">
        <f t="shared" si="138"/>
        <v/>
      </c>
      <c r="S907" s="27" t="str">
        <f t="shared" si="138"/>
        <v/>
      </c>
      <c r="T907" s="32" t="str">
        <f t="shared" si="138"/>
        <v/>
      </c>
      <c r="U907" s="10"/>
    </row>
    <row r="908" spans="1:21" x14ac:dyDescent="0.25">
      <c r="A908" s="10"/>
      <c r="B908" s="4" t="str">
        <f>IF(ISBLANK('INPUT | Operations'!$B913),"",COUNT('INPUT | Operations'!$B$12:$B912))</f>
        <v/>
      </c>
      <c r="C908" s="27" t="str">
        <f>IF(ISNUMBER($B908),('INPUT | Operations'!$C912+'INPUT | Operations'!$C913)/2,"")</f>
        <v/>
      </c>
      <c r="D908" s="28" t="str">
        <f t="shared" si="139"/>
        <v/>
      </c>
      <c r="E908" s="26" t="str">
        <f>IF(ISNUMBER($B908),'INPUT | Operations'!$B913-'INPUT | Operations'!$B912,"")</f>
        <v/>
      </c>
      <c r="F908" s="32" t="str">
        <f>IF(ISNUMBER($B908),IF('INPUT | Operations'!$B913&lt;Booster_BurnTime,1,IF('INPUT | Operations'!$B912&lt;=Booster_BurnTime,(Booster_BurnTime-'INPUT | Operations'!$B912)/('INPUT | Operations'!$B913-'INPUT | Operations'!$B912),0))*'INPUT | Operations'!$E912*NumberOfBoosters*NumberOfOps*$E908,"")</f>
        <v/>
      </c>
      <c r="G908" s="34" t="str">
        <f t="shared" si="140"/>
        <v/>
      </c>
      <c r="H908" s="27" t="str">
        <f t="shared" si="141"/>
        <v/>
      </c>
      <c r="I908" s="27" t="str">
        <f t="shared" si="142"/>
        <v/>
      </c>
      <c r="J908" s="27" t="str">
        <f t="shared" si="143"/>
        <v/>
      </c>
      <c r="K908" s="27" t="str">
        <f t="shared" si="144"/>
        <v/>
      </c>
      <c r="L908" s="27" t="str">
        <f t="shared" si="145"/>
        <v/>
      </c>
      <c r="M908" s="32" t="str">
        <f t="shared" si="146"/>
        <v/>
      </c>
      <c r="N908" s="27" t="str">
        <f t="shared" si="138"/>
        <v/>
      </c>
      <c r="O908" s="27" t="str">
        <f t="shared" si="138"/>
        <v/>
      </c>
      <c r="P908" s="27" t="str">
        <f t="shared" si="138"/>
        <v/>
      </c>
      <c r="Q908" s="27" t="str">
        <f t="shared" si="138"/>
        <v/>
      </c>
      <c r="R908" s="27" t="str">
        <f t="shared" si="138"/>
        <v/>
      </c>
      <c r="S908" s="27" t="str">
        <f t="shared" si="138"/>
        <v/>
      </c>
      <c r="T908" s="32" t="str">
        <f t="shared" si="138"/>
        <v/>
      </c>
      <c r="U908" s="10"/>
    </row>
    <row r="909" spans="1:21" x14ac:dyDescent="0.25">
      <c r="A909" s="10"/>
      <c r="B909" s="4" t="str">
        <f>IF(ISBLANK('INPUT | Operations'!$B914),"",COUNT('INPUT | Operations'!$B$12:$B913))</f>
        <v/>
      </c>
      <c r="C909" s="27" t="str">
        <f>IF(ISNUMBER($B909),('INPUT | Operations'!$C913+'INPUT | Operations'!$C914)/2,"")</f>
        <v/>
      </c>
      <c r="D909" s="28" t="str">
        <f t="shared" si="139"/>
        <v/>
      </c>
      <c r="E909" s="26" t="str">
        <f>IF(ISNUMBER($B909),'INPUT | Operations'!$B914-'INPUT | Operations'!$B913,"")</f>
        <v/>
      </c>
      <c r="F909" s="32" t="str">
        <f>IF(ISNUMBER($B909),IF('INPUT | Operations'!$B914&lt;Booster_BurnTime,1,IF('INPUT | Operations'!$B913&lt;=Booster_BurnTime,(Booster_BurnTime-'INPUT | Operations'!$B913)/('INPUT | Operations'!$B914-'INPUT | Operations'!$B913),0))*'INPUT | Operations'!$E913*NumberOfBoosters*NumberOfOps*$E909,"")</f>
        <v/>
      </c>
      <c r="G909" s="34" t="str">
        <f t="shared" si="140"/>
        <v/>
      </c>
      <c r="H909" s="27" t="str">
        <f t="shared" si="141"/>
        <v/>
      </c>
      <c r="I909" s="27" t="str">
        <f t="shared" si="142"/>
        <v/>
      </c>
      <c r="J909" s="27" t="str">
        <f t="shared" si="143"/>
        <v/>
      </c>
      <c r="K909" s="27" t="str">
        <f t="shared" si="144"/>
        <v/>
      </c>
      <c r="L909" s="27" t="str">
        <f t="shared" si="145"/>
        <v/>
      </c>
      <c r="M909" s="32" t="str">
        <f t="shared" si="146"/>
        <v/>
      </c>
      <c r="N909" s="27" t="str">
        <f t="shared" si="138"/>
        <v/>
      </c>
      <c r="O909" s="27" t="str">
        <f t="shared" si="138"/>
        <v/>
      </c>
      <c r="P909" s="27" t="str">
        <f t="shared" si="138"/>
        <v/>
      </c>
      <c r="Q909" s="27" t="str">
        <f t="shared" si="138"/>
        <v/>
      </c>
      <c r="R909" s="27" t="str">
        <f t="shared" si="138"/>
        <v/>
      </c>
      <c r="S909" s="27" t="str">
        <f t="shared" si="138"/>
        <v/>
      </c>
      <c r="T909" s="32" t="str">
        <f t="shared" si="138"/>
        <v/>
      </c>
      <c r="U909" s="10"/>
    </row>
    <row r="910" spans="1:21" x14ac:dyDescent="0.25">
      <c r="A910" s="10"/>
      <c r="B910" s="4" t="str">
        <f>IF(ISBLANK('INPUT | Operations'!$B915),"",COUNT('INPUT | Operations'!$B$12:$B914))</f>
        <v/>
      </c>
      <c r="C910" s="27" t="str">
        <f>IF(ISNUMBER($B910),('INPUT | Operations'!$C914+'INPUT | Operations'!$C915)/2,"")</f>
        <v/>
      </c>
      <c r="D910" s="28" t="str">
        <f t="shared" si="139"/>
        <v/>
      </c>
      <c r="E910" s="26" t="str">
        <f>IF(ISNUMBER($B910),'INPUT | Operations'!$B915-'INPUT | Operations'!$B914,"")</f>
        <v/>
      </c>
      <c r="F910" s="32" t="str">
        <f>IF(ISNUMBER($B910),IF('INPUT | Operations'!$B915&lt;Booster_BurnTime,1,IF('INPUT | Operations'!$B914&lt;=Booster_BurnTime,(Booster_BurnTime-'INPUT | Operations'!$B914)/('INPUT | Operations'!$B915-'INPUT | Operations'!$B914),0))*'INPUT | Operations'!$E914*NumberOfBoosters*NumberOfOps*$E910,"")</f>
        <v/>
      </c>
      <c r="G910" s="34" t="str">
        <f t="shared" si="140"/>
        <v/>
      </c>
      <c r="H910" s="27" t="str">
        <f t="shared" si="141"/>
        <v/>
      </c>
      <c r="I910" s="27" t="str">
        <f t="shared" si="142"/>
        <v/>
      </c>
      <c r="J910" s="27" t="str">
        <f t="shared" si="143"/>
        <v/>
      </c>
      <c r="K910" s="27" t="str">
        <f t="shared" si="144"/>
        <v/>
      </c>
      <c r="L910" s="27" t="str">
        <f t="shared" si="145"/>
        <v/>
      </c>
      <c r="M910" s="32" t="str">
        <f t="shared" si="146"/>
        <v/>
      </c>
      <c r="N910" s="27" t="str">
        <f t="shared" si="138"/>
        <v/>
      </c>
      <c r="O910" s="27" t="str">
        <f t="shared" si="138"/>
        <v/>
      </c>
      <c r="P910" s="27" t="str">
        <f t="shared" si="138"/>
        <v/>
      </c>
      <c r="Q910" s="27" t="str">
        <f t="shared" si="138"/>
        <v/>
      </c>
      <c r="R910" s="27" t="str">
        <f t="shared" si="138"/>
        <v/>
      </c>
      <c r="S910" s="27" t="str">
        <f t="shared" si="138"/>
        <v/>
      </c>
      <c r="T910" s="32" t="str">
        <f t="shared" si="138"/>
        <v/>
      </c>
      <c r="U910" s="10"/>
    </row>
    <row r="911" spans="1:21" x14ac:dyDescent="0.25">
      <c r="A911" s="10"/>
      <c r="B911" s="4" t="str">
        <f>IF(ISBLANK('INPUT | Operations'!$B916),"",COUNT('INPUT | Operations'!$B$12:$B915))</f>
        <v/>
      </c>
      <c r="C911" s="27" t="str">
        <f>IF(ISNUMBER($B911),('INPUT | Operations'!$C915+'INPUT | Operations'!$C916)/2,"")</f>
        <v/>
      </c>
      <c r="D911" s="28" t="str">
        <f t="shared" si="139"/>
        <v/>
      </c>
      <c r="E911" s="26" t="str">
        <f>IF(ISNUMBER($B911),'INPUT | Operations'!$B916-'INPUT | Operations'!$B915,"")</f>
        <v/>
      </c>
      <c r="F911" s="32" t="str">
        <f>IF(ISNUMBER($B911),IF('INPUT | Operations'!$B916&lt;Booster_BurnTime,1,IF('INPUT | Operations'!$B915&lt;=Booster_BurnTime,(Booster_BurnTime-'INPUT | Operations'!$B915)/('INPUT | Operations'!$B916-'INPUT | Operations'!$B915),0))*'INPUT | Operations'!$E915*NumberOfBoosters*NumberOfOps*$E911,"")</f>
        <v/>
      </c>
      <c r="G911" s="34" t="str">
        <f t="shared" si="140"/>
        <v/>
      </c>
      <c r="H911" s="27" t="str">
        <f t="shared" si="141"/>
        <v/>
      </c>
      <c r="I911" s="27" t="str">
        <f t="shared" si="142"/>
        <v/>
      </c>
      <c r="J911" s="27" t="str">
        <f t="shared" si="143"/>
        <v/>
      </c>
      <c r="K911" s="27" t="str">
        <f t="shared" si="144"/>
        <v/>
      </c>
      <c r="L911" s="27" t="str">
        <f t="shared" si="145"/>
        <v/>
      </c>
      <c r="M911" s="32" t="str">
        <f t="shared" si="146"/>
        <v/>
      </c>
      <c r="N911" s="27" t="str">
        <f t="shared" si="138"/>
        <v/>
      </c>
      <c r="O911" s="27" t="str">
        <f t="shared" si="138"/>
        <v/>
      </c>
      <c r="P911" s="27" t="str">
        <f t="shared" si="138"/>
        <v/>
      </c>
      <c r="Q911" s="27" t="str">
        <f t="shared" si="138"/>
        <v/>
      </c>
      <c r="R911" s="27" t="str">
        <f t="shared" si="138"/>
        <v/>
      </c>
      <c r="S911" s="27" t="str">
        <f t="shared" si="138"/>
        <v/>
      </c>
      <c r="T911" s="32" t="str">
        <f t="shared" si="138"/>
        <v/>
      </c>
      <c r="U911" s="10"/>
    </row>
    <row r="912" spans="1:21" x14ac:dyDescent="0.25">
      <c r="A912" s="10"/>
      <c r="B912" s="4" t="str">
        <f>IF(ISBLANK('INPUT | Operations'!$B917),"",COUNT('INPUT | Operations'!$B$12:$B916))</f>
        <v/>
      </c>
      <c r="C912" s="27" t="str">
        <f>IF(ISNUMBER($B912),('INPUT | Operations'!$C916+'INPUT | Operations'!$C917)/2,"")</f>
        <v/>
      </c>
      <c r="D912" s="28" t="str">
        <f t="shared" si="139"/>
        <v/>
      </c>
      <c r="E912" s="26" t="str">
        <f>IF(ISNUMBER($B912),'INPUT | Operations'!$B917-'INPUT | Operations'!$B916,"")</f>
        <v/>
      </c>
      <c r="F912" s="32" t="str">
        <f>IF(ISNUMBER($B912),IF('INPUT | Operations'!$B917&lt;Booster_BurnTime,1,IF('INPUT | Operations'!$B916&lt;=Booster_BurnTime,(Booster_BurnTime-'INPUT | Operations'!$B916)/('INPUT | Operations'!$B917-'INPUT | Operations'!$B916),0))*'INPUT | Operations'!$E916*NumberOfBoosters*NumberOfOps*$E912,"")</f>
        <v/>
      </c>
      <c r="G912" s="34" t="str">
        <f t="shared" si="140"/>
        <v/>
      </c>
      <c r="H912" s="27" t="str">
        <f t="shared" si="141"/>
        <v/>
      </c>
      <c r="I912" s="27" t="str">
        <f t="shared" si="142"/>
        <v/>
      </c>
      <c r="J912" s="27" t="str">
        <f t="shared" si="143"/>
        <v/>
      </c>
      <c r="K912" s="27" t="str">
        <f t="shared" si="144"/>
        <v/>
      </c>
      <c r="L912" s="27" t="str">
        <f t="shared" si="145"/>
        <v/>
      </c>
      <c r="M912" s="32" t="str">
        <f t="shared" si="146"/>
        <v/>
      </c>
      <c r="N912" s="27" t="str">
        <f t="shared" si="138"/>
        <v/>
      </c>
      <c r="O912" s="27" t="str">
        <f t="shared" si="138"/>
        <v/>
      </c>
      <c r="P912" s="27" t="str">
        <f t="shared" si="138"/>
        <v/>
      </c>
      <c r="Q912" s="27" t="str">
        <f t="shared" si="138"/>
        <v/>
      </c>
      <c r="R912" s="27" t="str">
        <f t="shared" si="138"/>
        <v/>
      </c>
      <c r="S912" s="27" t="str">
        <f t="shared" si="138"/>
        <v/>
      </c>
      <c r="T912" s="32" t="str">
        <f t="shared" si="138"/>
        <v/>
      </c>
      <c r="U912" s="10"/>
    </row>
    <row r="913" spans="1:21" x14ac:dyDescent="0.25">
      <c r="A913" s="10"/>
      <c r="B913" s="4" t="str">
        <f>IF(ISBLANK('INPUT | Operations'!$B918),"",COUNT('INPUT | Operations'!$B$12:$B917))</f>
        <v/>
      </c>
      <c r="C913" s="27" t="str">
        <f>IF(ISNUMBER($B913),('INPUT | Operations'!$C917+'INPUT | Operations'!$C918)/2,"")</f>
        <v/>
      </c>
      <c r="D913" s="28" t="str">
        <f t="shared" si="139"/>
        <v/>
      </c>
      <c r="E913" s="26" t="str">
        <f>IF(ISNUMBER($B913),'INPUT | Operations'!$B918-'INPUT | Operations'!$B917,"")</f>
        <v/>
      </c>
      <c r="F913" s="32" t="str">
        <f>IF(ISNUMBER($B913),IF('INPUT | Operations'!$B918&lt;Booster_BurnTime,1,IF('INPUT | Operations'!$B917&lt;=Booster_BurnTime,(Booster_BurnTime-'INPUT | Operations'!$B917)/('INPUT | Operations'!$B918-'INPUT | Operations'!$B917),0))*'INPUT | Operations'!$E917*NumberOfBoosters*NumberOfOps*$E913,"")</f>
        <v/>
      </c>
      <c r="G913" s="34" t="str">
        <f t="shared" si="140"/>
        <v/>
      </c>
      <c r="H913" s="27" t="str">
        <f t="shared" si="141"/>
        <v/>
      </c>
      <c r="I913" s="27" t="str">
        <f t="shared" si="142"/>
        <v/>
      </c>
      <c r="J913" s="27" t="str">
        <f t="shared" si="143"/>
        <v/>
      </c>
      <c r="K913" s="27" t="str">
        <f t="shared" si="144"/>
        <v/>
      </c>
      <c r="L913" s="27" t="str">
        <f t="shared" si="145"/>
        <v/>
      </c>
      <c r="M913" s="32" t="str">
        <f t="shared" si="146"/>
        <v/>
      </c>
      <c r="N913" s="27" t="str">
        <f t="shared" si="138"/>
        <v/>
      </c>
      <c r="O913" s="27" t="str">
        <f t="shared" si="138"/>
        <v/>
      </c>
      <c r="P913" s="27" t="str">
        <f t="shared" si="138"/>
        <v/>
      </c>
      <c r="Q913" s="27" t="str">
        <f t="shared" si="138"/>
        <v/>
      </c>
      <c r="R913" s="27" t="str">
        <f t="shared" si="138"/>
        <v/>
      </c>
      <c r="S913" s="27" t="str">
        <f t="shared" si="138"/>
        <v/>
      </c>
      <c r="T913" s="32" t="str">
        <f t="shared" si="138"/>
        <v/>
      </c>
      <c r="U913" s="10"/>
    </row>
    <row r="914" spans="1:21" x14ac:dyDescent="0.25">
      <c r="A914" s="10"/>
      <c r="B914" s="4" t="str">
        <f>IF(ISBLANK('INPUT | Operations'!$B919),"",COUNT('INPUT | Operations'!$B$12:$B918))</f>
        <v/>
      </c>
      <c r="C914" s="27" t="str">
        <f>IF(ISNUMBER($B914),('INPUT | Operations'!$C918+'INPUT | Operations'!$C919)/2,"")</f>
        <v/>
      </c>
      <c r="D914" s="28" t="str">
        <f t="shared" si="139"/>
        <v/>
      </c>
      <c r="E914" s="26" t="str">
        <f>IF(ISNUMBER($B914),'INPUT | Operations'!$B919-'INPUT | Operations'!$B918,"")</f>
        <v/>
      </c>
      <c r="F914" s="32" t="str">
        <f>IF(ISNUMBER($B914),IF('INPUT | Operations'!$B919&lt;Booster_BurnTime,1,IF('INPUT | Operations'!$B918&lt;=Booster_BurnTime,(Booster_BurnTime-'INPUT | Operations'!$B918)/('INPUT | Operations'!$B919-'INPUT | Operations'!$B918),0))*'INPUT | Operations'!$E918*NumberOfBoosters*NumberOfOps*$E914,"")</f>
        <v/>
      </c>
      <c r="G914" s="34" t="str">
        <f t="shared" si="140"/>
        <v/>
      </c>
      <c r="H914" s="27" t="str">
        <f t="shared" si="141"/>
        <v/>
      </c>
      <c r="I914" s="27" t="str">
        <f t="shared" si="142"/>
        <v/>
      </c>
      <c r="J914" s="27" t="str">
        <f t="shared" si="143"/>
        <v/>
      </c>
      <c r="K914" s="27" t="str">
        <f t="shared" si="144"/>
        <v/>
      </c>
      <c r="L914" s="27" t="str">
        <f t="shared" si="145"/>
        <v/>
      </c>
      <c r="M914" s="32" t="str">
        <f t="shared" si="146"/>
        <v/>
      </c>
      <c r="N914" s="27" t="str">
        <f t="shared" si="138"/>
        <v/>
      </c>
      <c r="O914" s="27" t="str">
        <f t="shared" si="138"/>
        <v/>
      </c>
      <c r="P914" s="27" t="str">
        <f t="shared" si="138"/>
        <v/>
      </c>
      <c r="Q914" s="27" t="str">
        <f t="shared" si="138"/>
        <v/>
      </c>
      <c r="R914" s="27" t="str">
        <f t="shared" si="138"/>
        <v/>
      </c>
      <c r="S914" s="27" t="str">
        <f t="shared" si="138"/>
        <v/>
      </c>
      <c r="T914" s="32" t="str">
        <f t="shared" si="138"/>
        <v/>
      </c>
      <c r="U914" s="10"/>
    </row>
    <row r="915" spans="1:21" x14ac:dyDescent="0.25">
      <c r="A915" s="10"/>
      <c r="B915" s="4" t="str">
        <f>IF(ISBLANK('INPUT | Operations'!$B920),"",COUNT('INPUT | Operations'!$B$12:$B919))</f>
        <v/>
      </c>
      <c r="C915" s="27" t="str">
        <f>IF(ISNUMBER($B915),('INPUT | Operations'!$C919+'INPUT | Operations'!$C920)/2,"")</f>
        <v/>
      </c>
      <c r="D915" s="28" t="str">
        <f t="shared" si="139"/>
        <v/>
      </c>
      <c r="E915" s="26" t="str">
        <f>IF(ISNUMBER($B915),'INPUT | Operations'!$B920-'INPUT | Operations'!$B919,"")</f>
        <v/>
      </c>
      <c r="F915" s="32" t="str">
        <f>IF(ISNUMBER($B915),IF('INPUT | Operations'!$B920&lt;Booster_BurnTime,1,IF('INPUT | Operations'!$B919&lt;=Booster_BurnTime,(Booster_BurnTime-'INPUT | Operations'!$B919)/('INPUT | Operations'!$B920-'INPUT | Operations'!$B919),0))*'INPUT | Operations'!$E919*NumberOfBoosters*NumberOfOps*$E915,"")</f>
        <v/>
      </c>
      <c r="G915" s="34" t="str">
        <f t="shared" si="140"/>
        <v/>
      </c>
      <c r="H915" s="27" t="str">
        <f t="shared" si="141"/>
        <v/>
      </c>
      <c r="I915" s="27" t="str">
        <f t="shared" si="142"/>
        <v/>
      </c>
      <c r="J915" s="27" t="str">
        <f t="shared" si="143"/>
        <v/>
      </c>
      <c r="K915" s="27" t="str">
        <f t="shared" si="144"/>
        <v/>
      </c>
      <c r="L915" s="27" t="str">
        <f t="shared" si="145"/>
        <v/>
      </c>
      <c r="M915" s="32" t="str">
        <f t="shared" si="146"/>
        <v/>
      </c>
      <c r="N915" s="27" t="str">
        <f t="shared" si="138"/>
        <v/>
      </c>
      <c r="O915" s="27" t="str">
        <f t="shared" si="138"/>
        <v/>
      </c>
      <c r="P915" s="27" t="str">
        <f t="shared" si="138"/>
        <v/>
      </c>
      <c r="Q915" s="27" t="str">
        <f t="shared" si="138"/>
        <v/>
      </c>
      <c r="R915" s="27" t="str">
        <f t="shared" si="138"/>
        <v/>
      </c>
      <c r="S915" s="27" t="str">
        <f t="shared" si="138"/>
        <v/>
      </c>
      <c r="T915" s="32" t="str">
        <f t="shared" si="138"/>
        <v/>
      </c>
      <c r="U915" s="10"/>
    </row>
    <row r="916" spans="1:21" x14ac:dyDescent="0.25">
      <c r="A916" s="10"/>
      <c r="B916" s="4" t="str">
        <f>IF(ISBLANK('INPUT | Operations'!$B921),"",COUNT('INPUT | Operations'!$B$12:$B920))</f>
        <v/>
      </c>
      <c r="C916" s="27" t="str">
        <f>IF(ISNUMBER($B916),('INPUT | Operations'!$C920+'INPUT | Operations'!$C921)/2,"")</f>
        <v/>
      </c>
      <c r="D916" s="28" t="str">
        <f t="shared" si="139"/>
        <v/>
      </c>
      <c r="E916" s="26" t="str">
        <f>IF(ISNUMBER($B916),'INPUT | Operations'!$B921-'INPUT | Operations'!$B920,"")</f>
        <v/>
      </c>
      <c r="F916" s="32" t="str">
        <f>IF(ISNUMBER($B916),IF('INPUT | Operations'!$B921&lt;Booster_BurnTime,1,IF('INPUT | Operations'!$B920&lt;=Booster_BurnTime,(Booster_BurnTime-'INPUT | Operations'!$B920)/('INPUT | Operations'!$B921-'INPUT | Operations'!$B920),0))*'INPUT | Operations'!$E920*NumberOfBoosters*NumberOfOps*$E916,"")</f>
        <v/>
      </c>
      <c r="G916" s="34" t="str">
        <f t="shared" si="140"/>
        <v/>
      </c>
      <c r="H916" s="27" t="str">
        <f t="shared" si="141"/>
        <v/>
      </c>
      <c r="I916" s="27" t="str">
        <f t="shared" si="142"/>
        <v/>
      </c>
      <c r="J916" s="27" t="str">
        <f t="shared" si="143"/>
        <v/>
      </c>
      <c r="K916" s="27" t="str">
        <f t="shared" si="144"/>
        <v/>
      </c>
      <c r="L916" s="27" t="str">
        <f t="shared" si="145"/>
        <v/>
      </c>
      <c r="M916" s="32" t="str">
        <f t="shared" si="146"/>
        <v/>
      </c>
      <c r="N916" s="27" t="str">
        <f t="shared" si="138"/>
        <v/>
      </c>
      <c r="O916" s="27" t="str">
        <f t="shared" si="138"/>
        <v/>
      </c>
      <c r="P916" s="27" t="str">
        <f t="shared" si="138"/>
        <v/>
      </c>
      <c r="Q916" s="27" t="str">
        <f t="shared" si="138"/>
        <v/>
      </c>
      <c r="R916" s="27" t="str">
        <f t="shared" si="138"/>
        <v/>
      </c>
      <c r="S916" s="27" t="str">
        <f t="shared" si="138"/>
        <v/>
      </c>
      <c r="T916" s="32" t="str">
        <f t="shared" si="138"/>
        <v/>
      </c>
      <c r="U916" s="10"/>
    </row>
    <row r="917" spans="1:21" x14ac:dyDescent="0.25">
      <c r="A917" s="10"/>
      <c r="B917" s="4" t="str">
        <f>IF(ISBLANK('INPUT | Operations'!$B922),"",COUNT('INPUT | Operations'!$B$12:$B921))</f>
        <v/>
      </c>
      <c r="C917" s="27" t="str">
        <f>IF(ISNUMBER($B917),('INPUT | Operations'!$C921+'INPUT | Operations'!$C922)/2,"")</f>
        <v/>
      </c>
      <c r="D917" s="28" t="str">
        <f t="shared" si="139"/>
        <v/>
      </c>
      <c r="E917" s="26" t="str">
        <f>IF(ISNUMBER($B917),'INPUT | Operations'!$B922-'INPUT | Operations'!$B921,"")</f>
        <v/>
      </c>
      <c r="F917" s="32" t="str">
        <f>IF(ISNUMBER($B917),IF('INPUT | Operations'!$B922&lt;Booster_BurnTime,1,IF('INPUT | Operations'!$B921&lt;=Booster_BurnTime,(Booster_BurnTime-'INPUT | Operations'!$B921)/('INPUT | Operations'!$B922-'INPUT | Operations'!$B921),0))*'INPUT | Operations'!$E921*NumberOfBoosters*NumberOfOps*$E917,"")</f>
        <v/>
      </c>
      <c r="G917" s="34" t="str">
        <f t="shared" si="140"/>
        <v/>
      </c>
      <c r="H917" s="27" t="str">
        <f t="shared" si="141"/>
        <v/>
      </c>
      <c r="I917" s="27" t="str">
        <f t="shared" si="142"/>
        <v/>
      </c>
      <c r="J917" s="27" t="str">
        <f t="shared" si="143"/>
        <v/>
      </c>
      <c r="K917" s="27" t="str">
        <f t="shared" si="144"/>
        <v/>
      </c>
      <c r="L917" s="27" t="str">
        <f t="shared" si="145"/>
        <v/>
      </c>
      <c r="M917" s="32" t="str">
        <f t="shared" si="146"/>
        <v/>
      </c>
      <c r="N917" s="27" t="str">
        <f t="shared" si="138"/>
        <v/>
      </c>
      <c r="O917" s="27" t="str">
        <f t="shared" si="138"/>
        <v/>
      </c>
      <c r="P917" s="27" t="str">
        <f t="shared" si="138"/>
        <v/>
      </c>
      <c r="Q917" s="27" t="str">
        <f t="shared" si="138"/>
        <v/>
      </c>
      <c r="R917" s="27" t="str">
        <f t="shared" si="138"/>
        <v/>
      </c>
      <c r="S917" s="27" t="str">
        <f t="shared" si="138"/>
        <v/>
      </c>
      <c r="T917" s="32" t="str">
        <f t="shared" si="138"/>
        <v/>
      </c>
      <c r="U917" s="10"/>
    </row>
    <row r="918" spans="1:21" x14ac:dyDescent="0.25">
      <c r="A918" s="10"/>
      <c r="B918" s="4" t="str">
        <f>IF(ISBLANK('INPUT | Operations'!$B923),"",COUNT('INPUT | Operations'!$B$12:$B922))</f>
        <v/>
      </c>
      <c r="C918" s="27" t="str">
        <f>IF(ISNUMBER($B918),('INPUT | Operations'!$C922+'INPUT | Operations'!$C923)/2,"")</f>
        <v/>
      </c>
      <c r="D918" s="28" t="str">
        <f t="shared" si="139"/>
        <v/>
      </c>
      <c r="E918" s="26" t="str">
        <f>IF(ISNUMBER($B918),'INPUT | Operations'!$B923-'INPUT | Operations'!$B922,"")</f>
        <v/>
      </c>
      <c r="F918" s="32" t="str">
        <f>IF(ISNUMBER($B918),IF('INPUT | Operations'!$B923&lt;Booster_BurnTime,1,IF('INPUT | Operations'!$B922&lt;=Booster_BurnTime,(Booster_BurnTime-'INPUT | Operations'!$B922)/('INPUT | Operations'!$B923-'INPUT | Operations'!$B922),0))*'INPUT | Operations'!$E922*NumberOfBoosters*NumberOfOps*$E918,"")</f>
        <v/>
      </c>
      <c r="G918" s="34" t="str">
        <f t="shared" si="140"/>
        <v/>
      </c>
      <c r="H918" s="27" t="str">
        <f t="shared" si="141"/>
        <v/>
      </c>
      <c r="I918" s="27" t="str">
        <f t="shared" si="142"/>
        <v/>
      </c>
      <c r="J918" s="27" t="str">
        <f t="shared" si="143"/>
        <v/>
      </c>
      <c r="K918" s="27" t="str">
        <f t="shared" si="144"/>
        <v/>
      </c>
      <c r="L918" s="27" t="str">
        <f t="shared" si="145"/>
        <v/>
      </c>
      <c r="M918" s="32" t="str">
        <f t="shared" si="146"/>
        <v/>
      </c>
      <c r="N918" s="27" t="str">
        <f t="shared" si="138"/>
        <v/>
      </c>
      <c r="O918" s="27" t="str">
        <f t="shared" si="138"/>
        <v/>
      </c>
      <c r="P918" s="27" t="str">
        <f t="shared" si="138"/>
        <v/>
      </c>
      <c r="Q918" s="27" t="str">
        <f t="shared" si="138"/>
        <v/>
      </c>
      <c r="R918" s="27" t="str">
        <f t="shared" si="138"/>
        <v/>
      </c>
      <c r="S918" s="27" t="str">
        <f t="shared" si="138"/>
        <v/>
      </c>
      <c r="T918" s="32" t="str">
        <f t="shared" si="138"/>
        <v/>
      </c>
      <c r="U918" s="10"/>
    </row>
    <row r="919" spans="1:21" x14ac:dyDescent="0.25">
      <c r="A919" s="10"/>
      <c r="B919" s="4" t="str">
        <f>IF(ISBLANK('INPUT | Operations'!$B924),"",COUNT('INPUT | Operations'!$B$12:$B923))</f>
        <v/>
      </c>
      <c r="C919" s="27" t="str">
        <f>IF(ISNUMBER($B919),('INPUT | Operations'!$C923+'INPUT | Operations'!$C924)/2,"")</f>
        <v/>
      </c>
      <c r="D919" s="28" t="str">
        <f t="shared" si="139"/>
        <v/>
      </c>
      <c r="E919" s="26" t="str">
        <f>IF(ISNUMBER($B919),'INPUT | Operations'!$B924-'INPUT | Operations'!$B923,"")</f>
        <v/>
      </c>
      <c r="F919" s="32" t="str">
        <f>IF(ISNUMBER($B919),IF('INPUT | Operations'!$B924&lt;Booster_BurnTime,1,IF('INPUT | Operations'!$B923&lt;=Booster_BurnTime,(Booster_BurnTime-'INPUT | Operations'!$B923)/('INPUT | Operations'!$B924-'INPUT | Operations'!$B923),0))*'INPUT | Operations'!$E923*NumberOfBoosters*NumberOfOps*$E919,"")</f>
        <v/>
      </c>
      <c r="G919" s="34" t="str">
        <f t="shared" si="140"/>
        <v/>
      </c>
      <c r="H919" s="27" t="str">
        <f t="shared" si="141"/>
        <v/>
      </c>
      <c r="I919" s="27" t="str">
        <f t="shared" si="142"/>
        <v/>
      </c>
      <c r="J919" s="27" t="str">
        <f t="shared" si="143"/>
        <v/>
      </c>
      <c r="K919" s="27" t="str">
        <f t="shared" si="144"/>
        <v/>
      </c>
      <c r="L919" s="27" t="str">
        <f t="shared" si="145"/>
        <v/>
      </c>
      <c r="M919" s="32" t="str">
        <f t="shared" si="146"/>
        <v/>
      </c>
      <c r="N919" s="27" t="str">
        <f t="shared" si="138"/>
        <v/>
      </c>
      <c r="O919" s="27" t="str">
        <f t="shared" si="138"/>
        <v/>
      </c>
      <c r="P919" s="27" t="str">
        <f t="shared" si="138"/>
        <v/>
      </c>
      <c r="Q919" s="27" t="str">
        <f t="shared" si="138"/>
        <v/>
      </c>
      <c r="R919" s="27" t="str">
        <f t="shared" si="138"/>
        <v/>
      </c>
      <c r="S919" s="27" t="str">
        <f t="shared" ref="N919:T956" si="147">IFERROR($F919*L919/1000,"")</f>
        <v/>
      </c>
      <c r="T919" s="32" t="str">
        <f t="shared" si="147"/>
        <v/>
      </c>
      <c r="U919" s="10"/>
    </row>
    <row r="920" spans="1:21" x14ac:dyDescent="0.25">
      <c r="A920" s="10"/>
      <c r="B920" s="4" t="str">
        <f>IF(ISBLANK('INPUT | Operations'!$B925),"",COUNT('INPUT | Operations'!$B$12:$B924))</f>
        <v/>
      </c>
      <c r="C920" s="27" t="str">
        <f>IF(ISNUMBER($B920),('INPUT | Operations'!$C924+'INPUT | Operations'!$C925)/2,"")</f>
        <v/>
      </c>
      <c r="D920" s="28" t="str">
        <f t="shared" si="139"/>
        <v/>
      </c>
      <c r="E920" s="26" t="str">
        <f>IF(ISNUMBER($B920),'INPUT | Operations'!$B925-'INPUT | Operations'!$B924,"")</f>
        <v/>
      </c>
      <c r="F920" s="32" t="str">
        <f>IF(ISNUMBER($B920),IF('INPUT | Operations'!$B925&lt;Booster_BurnTime,1,IF('INPUT | Operations'!$B924&lt;=Booster_BurnTime,(Booster_BurnTime-'INPUT | Operations'!$B924)/('INPUT | Operations'!$B925-'INPUT | Operations'!$B924),0))*'INPUT | Operations'!$E924*NumberOfBoosters*NumberOfOps*$E920,"")</f>
        <v/>
      </c>
      <c r="G920" s="34" t="str">
        <f t="shared" si="140"/>
        <v/>
      </c>
      <c r="H920" s="27" t="str">
        <f t="shared" si="141"/>
        <v/>
      </c>
      <c r="I920" s="27" t="str">
        <f t="shared" si="142"/>
        <v/>
      </c>
      <c r="J920" s="27" t="str">
        <f t="shared" si="143"/>
        <v/>
      </c>
      <c r="K920" s="27" t="str">
        <f t="shared" si="144"/>
        <v/>
      </c>
      <c r="L920" s="27" t="str">
        <f t="shared" si="145"/>
        <v/>
      </c>
      <c r="M920" s="32" t="str">
        <f t="shared" si="146"/>
        <v/>
      </c>
      <c r="N920" s="27" t="str">
        <f t="shared" si="147"/>
        <v/>
      </c>
      <c r="O920" s="27" t="str">
        <f t="shared" si="147"/>
        <v/>
      </c>
      <c r="P920" s="27" t="str">
        <f t="shared" si="147"/>
        <v/>
      </c>
      <c r="Q920" s="27" t="str">
        <f t="shared" si="147"/>
        <v/>
      </c>
      <c r="R920" s="27" t="str">
        <f t="shared" si="147"/>
        <v/>
      </c>
      <c r="S920" s="27" t="str">
        <f t="shared" si="147"/>
        <v/>
      </c>
      <c r="T920" s="32" t="str">
        <f t="shared" si="147"/>
        <v/>
      </c>
      <c r="U920" s="10"/>
    </row>
    <row r="921" spans="1:21" x14ac:dyDescent="0.25">
      <c r="A921" s="10"/>
      <c r="B921" s="4" t="str">
        <f>IF(ISBLANK('INPUT | Operations'!$B926),"",COUNT('INPUT | Operations'!$B$12:$B925))</f>
        <v/>
      </c>
      <c r="C921" s="27" t="str">
        <f>IF(ISNUMBER($B921),('INPUT | Operations'!$C925+'INPUT | Operations'!$C926)/2,"")</f>
        <v/>
      </c>
      <c r="D921" s="28" t="str">
        <f t="shared" si="139"/>
        <v/>
      </c>
      <c r="E921" s="26" t="str">
        <f>IF(ISNUMBER($B921),'INPUT | Operations'!$B926-'INPUT | Operations'!$B925,"")</f>
        <v/>
      </c>
      <c r="F921" s="32" t="str">
        <f>IF(ISNUMBER($B921),IF('INPUT | Operations'!$B926&lt;Booster_BurnTime,1,IF('INPUT | Operations'!$B925&lt;=Booster_BurnTime,(Booster_BurnTime-'INPUT | Operations'!$B925)/('INPUT | Operations'!$B926-'INPUT | Operations'!$B925),0))*'INPUT | Operations'!$E925*NumberOfBoosters*NumberOfOps*$E921,"")</f>
        <v/>
      </c>
      <c r="G921" s="34" t="str">
        <f t="shared" si="140"/>
        <v/>
      </c>
      <c r="H921" s="27" t="str">
        <f t="shared" si="141"/>
        <v/>
      </c>
      <c r="I921" s="27" t="str">
        <f t="shared" si="142"/>
        <v/>
      </c>
      <c r="J921" s="27" t="str">
        <f t="shared" si="143"/>
        <v/>
      </c>
      <c r="K921" s="27" t="str">
        <f t="shared" si="144"/>
        <v/>
      </c>
      <c r="L921" s="27" t="str">
        <f t="shared" si="145"/>
        <v/>
      </c>
      <c r="M921" s="32" t="str">
        <f t="shared" si="146"/>
        <v/>
      </c>
      <c r="N921" s="27" t="str">
        <f t="shared" si="147"/>
        <v/>
      </c>
      <c r="O921" s="27" t="str">
        <f t="shared" si="147"/>
        <v/>
      </c>
      <c r="P921" s="27" t="str">
        <f t="shared" si="147"/>
        <v/>
      </c>
      <c r="Q921" s="27" t="str">
        <f t="shared" si="147"/>
        <v/>
      </c>
      <c r="R921" s="27" t="str">
        <f t="shared" si="147"/>
        <v/>
      </c>
      <c r="S921" s="27" t="str">
        <f t="shared" si="147"/>
        <v/>
      </c>
      <c r="T921" s="32" t="str">
        <f t="shared" si="147"/>
        <v/>
      </c>
      <c r="U921" s="10"/>
    </row>
    <row r="922" spans="1:21" x14ac:dyDescent="0.25">
      <c r="A922" s="10"/>
      <c r="B922" s="4" t="str">
        <f>IF(ISBLANK('INPUT | Operations'!$B927),"",COUNT('INPUT | Operations'!$B$12:$B926))</f>
        <v/>
      </c>
      <c r="C922" s="27" t="str">
        <f>IF(ISNUMBER($B922),('INPUT | Operations'!$C926+'INPUT | Operations'!$C927)/2,"")</f>
        <v/>
      </c>
      <c r="D922" s="28" t="str">
        <f t="shared" si="139"/>
        <v/>
      </c>
      <c r="E922" s="26" t="str">
        <f>IF(ISNUMBER($B922),'INPUT | Operations'!$B927-'INPUT | Operations'!$B926,"")</f>
        <v/>
      </c>
      <c r="F922" s="32" t="str">
        <f>IF(ISNUMBER($B922),IF('INPUT | Operations'!$B927&lt;Booster_BurnTime,1,IF('INPUT | Operations'!$B926&lt;=Booster_BurnTime,(Booster_BurnTime-'INPUT | Operations'!$B926)/('INPUT | Operations'!$B927-'INPUT | Operations'!$B926),0))*'INPUT | Operations'!$E926*NumberOfBoosters*NumberOfOps*$E922,"")</f>
        <v/>
      </c>
      <c r="G922" s="34" t="str">
        <f t="shared" si="140"/>
        <v/>
      </c>
      <c r="H922" s="27" t="str">
        <f t="shared" si="141"/>
        <v/>
      </c>
      <c r="I922" s="27" t="str">
        <f t="shared" si="142"/>
        <v/>
      </c>
      <c r="J922" s="27" t="str">
        <f t="shared" si="143"/>
        <v/>
      </c>
      <c r="K922" s="27" t="str">
        <f t="shared" si="144"/>
        <v/>
      </c>
      <c r="L922" s="27" t="str">
        <f t="shared" si="145"/>
        <v/>
      </c>
      <c r="M922" s="32" t="str">
        <f t="shared" si="146"/>
        <v/>
      </c>
      <c r="N922" s="27" t="str">
        <f t="shared" si="147"/>
        <v/>
      </c>
      <c r="O922" s="27" t="str">
        <f t="shared" si="147"/>
        <v/>
      </c>
      <c r="P922" s="27" t="str">
        <f t="shared" si="147"/>
        <v/>
      </c>
      <c r="Q922" s="27" t="str">
        <f t="shared" si="147"/>
        <v/>
      </c>
      <c r="R922" s="27" t="str">
        <f t="shared" si="147"/>
        <v/>
      </c>
      <c r="S922" s="27" t="str">
        <f t="shared" si="147"/>
        <v/>
      </c>
      <c r="T922" s="32" t="str">
        <f t="shared" si="147"/>
        <v/>
      </c>
      <c r="U922" s="10"/>
    </row>
    <row r="923" spans="1:21" x14ac:dyDescent="0.25">
      <c r="A923" s="10"/>
      <c r="B923" s="4" t="str">
        <f>IF(ISBLANK('INPUT | Operations'!$B928),"",COUNT('INPUT | Operations'!$B$12:$B927))</f>
        <v/>
      </c>
      <c r="C923" s="27" t="str">
        <f>IF(ISNUMBER($B923),('INPUT | Operations'!$C927+'INPUT | Operations'!$C928)/2,"")</f>
        <v/>
      </c>
      <c r="D923" s="28" t="str">
        <f t="shared" si="139"/>
        <v/>
      </c>
      <c r="E923" s="26" t="str">
        <f>IF(ISNUMBER($B923),'INPUT | Operations'!$B928-'INPUT | Operations'!$B927,"")</f>
        <v/>
      </c>
      <c r="F923" s="32" t="str">
        <f>IF(ISNUMBER($B923),IF('INPUT | Operations'!$B928&lt;Booster_BurnTime,1,IF('INPUT | Operations'!$B927&lt;=Booster_BurnTime,(Booster_BurnTime-'INPUT | Operations'!$B927)/('INPUT | Operations'!$B928-'INPUT | Operations'!$B927),0))*'INPUT | Operations'!$E927*NumberOfBoosters*NumberOfOps*$E923,"")</f>
        <v/>
      </c>
      <c r="G923" s="34" t="str">
        <f t="shared" si="140"/>
        <v/>
      </c>
      <c r="H923" s="27" t="str">
        <f t="shared" si="141"/>
        <v/>
      </c>
      <c r="I923" s="27" t="str">
        <f t="shared" si="142"/>
        <v/>
      </c>
      <c r="J923" s="27" t="str">
        <f t="shared" si="143"/>
        <v/>
      </c>
      <c r="K923" s="27" t="str">
        <f t="shared" si="144"/>
        <v/>
      </c>
      <c r="L923" s="27" t="str">
        <f t="shared" si="145"/>
        <v/>
      </c>
      <c r="M923" s="32" t="str">
        <f t="shared" si="146"/>
        <v/>
      </c>
      <c r="N923" s="27" t="str">
        <f t="shared" si="147"/>
        <v/>
      </c>
      <c r="O923" s="27" t="str">
        <f t="shared" si="147"/>
        <v/>
      </c>
      <c r="P923" s="27" t="str">
        <f t="shared" si="147"/>
        <v/>
      </c>
      <c r="Q923" s="27" t="str">
        <f t="shared" si="147"/>
        <v/>
      </c>
      <c r="R923" s="27" t="str">
        <f t="shared" si="147"/>
        <v/>
      </c>
      <c r="S923" s="27" t="str">
        <f t="shared" si="147"/>
        <v/>
      </c>
      <c r="T923" s="32" t="str">
        <f t="shared" si="147"/>
        <v/>
      </c>
      <c r="U923" s="10"/>
    </row>
    <row r="924" spans="1:21" x14ac:dyDescent="0.25">
      <c r="A924" s="10"/>
      <c r="B924" s="4" t="str">
        <f>IF(ISBLANK('INPUT | Operations'!$B929),"",COUNT('INPUT | Operations'!$B$12:$B928))</f>
        <v/>
      </c>
      <c r="C924" s="27" t="str">
        <f>IF(ISNUMBER($B924),('INPUT | Operations'!$C928+'INPUT | Operations'!$C929)/2,"")</f>
        <v/>
      </c>
      <c r="D924" s="28" t="str">
        <f t="shared" si="139"/>
        <v/>
      </c>
      <c r="E924" s="26" t="str">
        <f>IF(ISNUMBER($B924),'INPUT | Operations'!$B929-'INPUT | Operations'!$B928,"")</f>
        <v/>
      </c>
      <c r="F924" s="32" t="str">
        <f>IF(ISNUMBER($B924),IF('INPUT | Operations'!$B929&lt;Booster_BurnTime,1,IF('INPUT | Operations'!$B928&lt;=Booster_BurnTime,(Booster_BurnTime-'INPUT | Operations'!$B928)/('INPUT | Operations'!$B929-'INPUT | Operations'!$B928),0))*'INPUT | Operations'!$E928*NumberOfBoosters*NumberOfOps*$E924,"")</f>
        <v/>
      </c>
      <c r="G924" s="34" t="str">
        <f t="shared" si="140"/>
        <v/>
      </c>
      <c r="H924" s="27" t="str">
        <f t="shared" si="141"/>
        <v/>
      </c>
      <c r="I924" s="27" t="str">
        <f t="shared" si="142"/>
        <v/>
      </c>
      <c r="J924" s="27" t="str">
        <f t="shared" si="143"/>
        <v/>
      </c>
      <c r="K924" s="27" t="str">
        <f t="shared" si="144"/>
        <v/>
      </c>
      <c r="L924" s="27" t="str">
        <f t="shared" si="145"/>
        <v/>
      </c>
      <c r="M924" s="32" t="str">
        <f t="shared" si="146"/>
        <v/>
      </c>
      <c r="N924" s="27" t="str">
        <f t="shared" si="147"/>
        <v/>
      </c>
      <c r="O924" s="27" t="str">
        <f t="shared" si="147"/>
        <v/>
      </c>
      <c r="P924" s="27" t="str">
        <f t="shared" si="147"/>
        <v/>
      </c>
      <c r="Q924" s="27" t="str">
        <f t="shared" si="147"/>
        <v/>
      </c>
      <c r="R924" s="27" t="str">
        <f t="shared" si="147"/>
        <v/>
      </c>
      <c r="S924" s="27" t="str">
        <f t="shared" si="147"/>
        <v/>
      </c>
      <c r="T924" s="32" t="str">
        <f t="shared" si="147"/>
        <v/>
      </c>
      <c r="U924" s="10"/>
    </row>
    <row r="925" spans="1:21" x14ac:dyDescent="0.25">
      <c r="A925" s="10"/>
      <c r="B925" s="4" t="str">
        <f>IF(ISBLANK('INPUT | Operations'!$B930),"",COUNT('INPUT | Operations'!$B$12:$B929))</f>
        <v/>
      </c>
      <c r="C925" s="27" t="str">
        <f>IF(ISNUMBER($B925),('INPUT | Operations'!$C929+'INPUT | Operations'!$C930)/2,"")</f>
        <v/>
      </c>
      <c r="D925" s="28" t="str">
        <f t="shared" si="139"/>
        <v/>
      </c>
      <c r="E925" s="26" t="str">
        <f>IF(ISNUMBER($B925),'INPUT | Operations'!$B930-'INPUT | Operations'!$B929,"")</f>
        <v/>
      </c>
      <c r="F925" s="32" t="str">
        <f>IF(ISNUMBER($B925),IF('INPUT | Operations'!$B930&lt;Booster_BurnTime,1,IF('INPUT | Operations'!$B929&lt;=Booster_BurnTime,(Booster_BurnTime-'INPUT | Operations'!$B929)/('INPUT | Operations'!$B930-'INPUT | Operations'!$B929),0))*'INPUT | Operations'!$E929*NumberOfBoosters*NumberOfOps*$E925,"")</f>
        <v/>
      </c>
      <c r="G925" s="34" t="str">
        <f t="shared" si="140"/>
        <v/>
      </c>
      <c r="H925" s="27" t="str">
        <f t="shared" si="141"/>
        <v/>
      </c>
      <c r="I925" s="27" t="str">
        <f t="shared" si="142"/>
        <v/>
      </c>
      <c r="J925" s="27" t="str">
        <f t="shared" si="143"/>
        <v/>
      </c>
      <c r="K925" s="27" t="str">
        <f t="shared" si="144"/>
        <v/>
      </c>
      <c r="L925" s="27" t="str">
        <f t="shared" si="145"/>
        <v/>
      </c>
      <c r="M925" s="32" t="str">
        <f t="shared" si="146"/>
        <v/>
      </c>
      <c r="N925" s="27" t="str">
        <f t="shared" si="147"/>
        <v/>
      </c>
      <c r="O925" s="27" t="str">
        <f t="shared" si="147"/>
        <v/>
      </c>
      <c r="P925" s="27" t="str">
        <f t="shared" si="147"/>
        <v/>
      </c>
      <c r="Q925" s="27" t="str">
        <f t="shared" si="147"/>
        <v/>
      </c>
      <c r="R925" s="27" t="str">
        <f t="shared" si="147"/>
        <v/>
      </c>
      <c r="S925" s="27" t="str">
        <f t="shared" si="147"/>
        <v/>
      </c>
      <c r="T925" s="32" t="str">
        <f t="shared" si="147"/>
        <v/>
      </c>
      <c r="U925" s="10"/>
    </row>
    <row r="926" spans="1:21" x14ac:dyDescent="0.25">
      <c r="A926" s="10"/>
      <c r="B926" s="4" t="str">
        <f>IF(ISBLANK('INPUT | Operations'!$B931),"",COUNT('INPUT | Operations'!$B$12:$B930))</f>
        <v/>
      </c>
      <c r="C926" s="27" t="str">
        <f>IF(ISNUMBER($B926),('INPUT | Operations'!$C930+'INPUT | Operations'!$C931)/2,"")</f>
        <v/>
      </c>
      <c r="D926" s="28" t="str">
        <f t="shared" si="139"/>
        <v/>
      </c>
      <c r="E926" s="26" t="str">
        <f>IF(ISNUMBER($B926),'INPUT | Operations'!$B931-'INPUT | Operations'!$B930,"")</f>
        <v/>
      </c>
      <c r="F926" s="32" t="str">
        <f>IF(ISNUMBER($B926),IF('INPUT | Operations'!$B931&lt;Booster_BurnTime,1,IF('INPUT | Operations'!$B930&lt;=Booster_BurnTime,(Booster_BurnTime-'INPUT | Operations'!$B930)/('INPUT | Operations'!$B931-'INPUT | Operations'!$B930),0))*'INPUT | Operations'!$E930*NumberOfBoosters*NumberOfOps*$E926,"")</f>
        <v/>
      </c>
      <c r="G926" s="34" t="str">
        <f t="shared" si="140"/>
        <v/>
      </c>
      <c r="H926" s="27" t="str">
        <f t="shared" si="141"/>
        <v/>
      </c>
      <c r="I926" s="27" t="str">
        <f t="shared" si="142"/>
        <v/>
      </c>
      <c r="J926" s="27" t="str">
        <f t="shared" si="143"/>
        <v/>
      </c>
      <c r="K926" s="27" t="str">
        <f t="shared" si="144"/>
        <v/>
      </c>
      <c r="L926" s="27" t="str">
        <f t="shared" si="145"/>
        <v/>
      </c>
      <c r="M926" s="32" t="str">
        <f t="shared" si="146"/>
        <v/>
      </c>
      <c r="N926" s="27" t="str">
        <f t="shared" si="147"/>
        <v/>
      </c>
      <c r="O926" s="27" t="str">
        <f t="shared" si="147"/>
        <v/>
      </c>
      <c r="P926" s="27" t="str">
        <f t="shared" si="147"/>
        <v/>
      </c>
      <c r="Q926" s="27" t="str">
        <f t="shared" si="147"/>
        <v/>
      </c>
      <c r="R926" s="27" t="str">
        <f t="shared" si="147"/>
        <v/>
      </c>
      <c r="S926" s="27" t="str">
        <f t="shared" si="147"/>
        <v/>
      </c>
      <c r="T926" s="32" t="str">
        <f t="shared" si="147"/>
        <v/>
      </c>
      <c r="U926" s="10"/>
    </row>
    <row r="927" spans="1:21" x14ac:dyDescent="0.25">
      <c r="A927" s="10"/>
      <c r="B927" s="4" t="str">
        <f>IF(ISBLANK('INPUT | Operations'!$B932),"",COUNT('INPUT | Operations'!$B$12:$B931))</f>
        <v/>
      </c>
      <c r="C927" s="27" t="str">
        <f>IF(ISNUMBER($B927),('INPUT | Operations'!$C931+'INPUT | Operations'!$C932)/2,"")</f>
        <v/>
      </c>
      <c r="D927" s="28" t="str">
        <f t="shared" si="139"/>
        <v/>
      </c>
      <c r="E927" s="26" t="str">
        <f>IF(ISNUMBER($B927),'INPUT | Operations'!$B932-'INPUT | Operations'!$B931,"")</f>
        <v/>
      </c>
      <c r="F927" s="32" t="str">
        <f>IF(ISNUMBER($B927),IF('INPUT | Operations'!$B932&lt;Booster_BurnTime,1,IF('INPUT | Operations'!$B931&lt;=Booster_BurnTime,(Booster_BurnTime-'INPUT | Operations'!$B931)/('INPUT | Operations'!$B932-'INPUT | Operations'!$B931),0))*'INPUT | Operations'!$E931*NumberOfBoosters*NumberOfOps*$E927,"")</f>
        <v/>
      </c>
      <c r="G927" s="34" t="str">
        <f t="shared" si="140"/>
        <v/>
      </c>
      <c r="H927" s="27" t="str">
        <f t="shared" si="141"/>
        <v/>
      </c>
      <c r="I927" s="27" t="str">
        <f t="shared" si="142"/>
        <v/>
      </c>
      <c r="J927" s="27" t="str">
        <f t="shared" si="143"/>
        <v/>
      </c>
      <c r="K927" s="27" t="str">
        <f t="shared" si="144"/>
        <v/>
      </c>
      <c r="L927" s="27" t="str">
        <f t="shared" si="145"/>
        <v/>
      </c>
      <c r="M927" s="32" t="str">
        <f t="shared" si="146"/>
        <v/>
      </c>
      <c r="N927" s="27" t="str">
        <f t="shared" si="147"/>
        <v/>
      </c>
      <c r="O927" s="27" t="str">
        <f t="shared" si="147"/>
        <v/>
      </c>
      <c r="P927" s="27" t="str">
        <f t="shared" si="147"/>
        <v/>
      </c>
      <c r="Q927" s="27" t="str">
        <f t="shared" si="147"/>
        <v/>
      </c>
      <c r="R927" s="27" t="str">
        <f t="shared" si="147"/>
        <v/>
      </c>
      <c r="S927" s="27" t="str">
        <f t="shared" si="147"/>
        <v/>
      </c>
      <c r="T927" s="32" t="str">
        <f t="shared" si="147"/>
        <v/>
      </c>
      <c r="U927" s="10"/>
    </row>
    <row r="928" spans="1:21" x14ac:dyDescent="0.25">
      <c r="A928" s="10"/>
      <c r="B928" s="4" t="str">
        <f>IF(ISBLANK('INPUT | Operations'!$B933),"",COUNT('INPUT | Operations'!$B$12:$B932))</f>
        <v/>
      </c>
      <c r="C928" s="27" t="str">
        <f>IF(ISNUMBER($B928),('INPUT | Operations'!$C932+'INPUT | Operations'!$C933)/2,"")</f>
        <v/>
      </c>
      <c r="D928" s="28" t="str">
        <f t="shared" si="139"/>
        <v/>
      </c>
      <c r="E928" s="26" t="str">
        <f>IF(ISNUMBER($B928),'INPUT | Operations'!$B933-'INPUT | Operations'!$B932,"")</f>
        <v/>
      </c>
      <c r="F928" s="32" t="str">
        <f>IF(ISNUMBER($B928),IF('INPUT | Operations'!$B933&lt;Booster_BurnTime,1,IF('INPUT | Operations'!$B932&lt;=Booster_BurnTime,(Booster_BurnTime-'INPUT | Operations'!$B932)/('INPUT | Operations'!$B933-'INPUT | Operations'!$B932),0))*'INPUT | Operations'!$E932*NumberOfBoosters*NumberOfOps*$E928,"")</f>
        <v/>
      </c>
      <c r="G928" s="34" t="str">
        <f t="shared" si="140"/>
        <v/>
      </c>
      <c r="H928" s="27" t="str">
        <f t="shared" si="141"/>
        <v/>
      </c>
      <c r="I928" s="27" t="str">
        <f t="shared" si="142"/>
        <v/>
      </c>
      <c r="J928" s="27" t="str">
        <f t="shared" si="143"/>
        <v/>
      </c>
      <c r="K928" s="27" t="str">
        <f t="shared" si="144"/>
        <v/>
      </c>
      <c r="L928" s="27" t="str">
        <f t="shared" si="145"/>
        <v/>
      </c>
      <c r="M928" s="32" t="str">
        <f t="shared" si="146"/>
        <v/>
      </c>
      <c r="N928" s="27" t="str">
        <f t="shared" si="147"/>
        <v/>
      </c>
      <c r="O928" s="27" t="str">
        <f t="shared" si="147"/>
        <v/>
      </c>
      <c r="P928" s="27" t="str">
        <f t="shared" si="147"/>
        <v/>
      </c>
      <c r="Q928" s="27" t="str">
        <f t="shared" si="147"/>
        <v/>
      </c>
      <c r="R928" s="27" t="str">
        <f t="shared" si="147"/>
        <v/>
      </c>
      <c r="S928" s="27" t="str">
        <f t="shared" si="147"/>
        <v/>
      </c>
      <c r="T928" s="32" t="str">
        <f t="shared" si="147"/>
        <v/>
      </c>
      <c r="U928" s="10"/>
    </row>
    <row r="929" spans="1:21" x14ac:dyDescent="0.25">
      <c r="A929" s="10"/>
      <c r="B929" s="4" t="str">
        <f>IF(ISBLANK('INPUT | Operations'!$B934),"",COUNT('INPUT | Operations'!$B$12:$B933))</f>
        <v/>
      </c>
      <c r="C929" s="27" t="str">
        <f>IF(ISNUMBER($B929),('INPUT | Operations'!$C933+'INPUT | Operations'!$C934)/2,"")</f>
        <v/>
      </c>
      <c r="D929" s="28" t="str">
        <f t="shared" si="139"/>
        <v/>
      </c>
      <c r="E929" s="26" t="str">
        <f>IF(ISNUMBER($B929),'INPUT | Operations'!$B934-'INPUT | Operations'!$B933,"")</f>
        <v/>
      </c>
      <c r="F929" s="32" t="str">
        <f>IF(ISNUMBER($B929),IF('INPUT | Operations'!$B934&lt;Booster_BurnTime,1,IF('INPUT | Operations'!$B933&lt;=Booster_BurnTime,(Booster_BurnTime-'INPUT | Operations'!$B933)/('INPUT | Operations'!$B934-'INPUT | Operations'!$B933),0))*'INPUT | Operations'!$E933*NumberOfBoosters*NumberOfOps*$E929,"")</f>
        <v/>
      </c>
      <c r="G929" s="34" t="str">
        <f t="shared" si="140"/>
        <v/>
      </c>
      <c r="H929" s="27" t="str">
        <f t="shared" si="141"/>
        <v/>
      </c>
      <c r="I929" s="27" t="str">
        <f t="shared" si="142"/>
        <v/>
      </c>
      <c r="J929" s="27" t="str">
        <f t="shared" si="143"/>
        <v/>
      </c>
      <c r="K929" s="27" t="str">
        <f t="shared" si="144"/>
        <v/>
      </c>
      <c r="L929" s="27" t="str">
        <f t="shared" si="145"/>
        <v/>
      </c>
      <c r="M929" s="32" t="str">
        <f t="shared" si="146"/>
        <v/>
      </c>
      <c r="N929" s="27" t="str">
        <f t="shared" si="147"/>
        <v/>
      </c>
      <c r="O929" s="27" t="str">
        <f t="shared" si="147"/>
        <v/>
      </c>
      <c r="P929" s="27" t="str">
        <f t="shared" si="147"/>
        <v/>
      </c>
      <c r="Q929" s="27" t="str">
        <f t="shared" si="147"/>
        <v/>
      </c>
      <c r="R929" s="27" t="str">
        <f t="shared" si="147"/>
        <v/>
      </c>
      <c r="S929" s="27" t="str">
        <f t="shared" si="147"/>
        <v/>
      </c>
      <c r="T929" s="32" t="str">
        <f t="shared" si="147"/>
        <v/>
      </c>
      <c r="U929" s="10"/>
    </row>
    <row r="930" spans="1:21" x14ac:dyDescent="0.25">
      <c r="A930" s="10"/>
      <c r="B930" s="4" t="str">
        <f>IF(ISBLANK('INPUT | Operations'!$B935),"",COUNT('INPUT | Operations'!$B$12:$B934))</f>
        <v/>
      </c>
      <c r="C930" s="27" t="str">
        <f>IF(ISNUMBER($B930),('INPUT | Operations'!$C934+'INPUT | Operations'!$C935)/2,"")</f>
        <v/>
      </c>
      <c r="D930" s="28" t="str">
        <f t="shared" si="139"/>
        <v/>
      </c>
      <c r="E930" s="26" t="str">
        <f>IF(ISNUMBER($B930),'INPUT | Operations'!$B935-'INPUT | Operations'!$B934,"")</f>
        <v/>
      </c>
      <c r="F930" s="32" t="str">
        <f>IF(ISNUMBER($B930),IF('INPUT | Operations'!$B935&lt;Booster_BurnTime,1,IF('INPUT | Operations'!$B934&lt;=Booster_BurnTime,(Booster_BurnTime-'INPUT | Operations'!$B934)/('INPUT | Operations'!$B935-'INPUT | Operations'!$B934),0))*'INPUT | Operations'!$E934*NumberOfBoosters*NumberOfOps*$E930,"")</f>
        <v/>
      </c>
      <c r="G930" s="34" t="str">
        <f t="shared" si="140"/>
        <v/>
      </c>
      <c r="H930" s="27" t="str">
        <f t="shared" si="141"/>
        <v/>
      </c>
      <c r="I930" s="27" t="str">
        <f t="shared" si="142"/>
        <v/>
      </c>
      <c r="J930" s="27" t="str">
        <f t="shared" si="143"/>
        <v/>
      </c>
      <c r="K930" s="27" t="str">
        <f t="shared" si="144"/>
        <v/>
      </c>
      <c r="L930" s="27" t="str">
        <f t="shared" si="145"/>
        <v/>
      </c>
      <c r="M930" s="32" t="str">
        <f t="shared" si="146"/>
        <v/>
      </c>
      <c r="N930" s="27" t="str">
        <f t="shared" si="147"/>
        <v/>
      </c>
      <c r="O930" s="27" t="str">
        <f t="shared" si="147"/>
        <v/>
      </c>
      <c r="P930" s="27" t="str">
        <f t="shared" si="147"/>
        <v/>
      </c>
      <c r="Q930" s="27" t="str">
        <f t="shared" si="147"/>
        <v/>
      </c>
      <c r="R930" s="27" t="str">
        <f t="shared" si="147"/>
        <v/>
      </c>
      <c r="S930" s="27" t="str">
        <f t="shared" si="147"/>
        <v/>
      </c>
      <c r="T930" s="32" t="str">
        <f t="shared" si="147"/>
        <v/>
      </c>
      <c r="U930" s="10"/>
    </row>
    <row r="931" spans="1:21" x14ac:dyDescent="0.25">
      <c r="A931" s="10"/>
      <c r="B931" s="4" t="str">
        <f>IF(ISBLANK('INPUT | Operations'!$B936),"",COUNT('INPUT | Operations'!$B$12:$B935))</f>
        <v/>
      </c>
      <c r="C931" s="27" t="str">
        <f>IF(ISNUMBER($B931),('INPUT | Operations'!$C935+'INPUT | Operations'!$C936)/2,"")</f>
        <v/>
      </c>
      <c r="D931" s="28" t="str">
        <f t="shared" si="139"/>
        <v/>
      </c>
      <c r="E931" s="26" t="str">
        <f>IF(ISNUMBER($B931),'INPUT | Operations'!$B936-'INPUT | Operations'!$B935,"")</f>
        <v/>
      </c>
      <c r="F931" s="32" t="str">
        <f>IF(ISNUMBER($B931),IF('INPUT | Operations'!$B936&lt;Booster_BurnTime,1,IF('INPUT | Operations'!$B935&lt;=Booster_BurnTime,(Booster_BurnTime-'INPUT | Operations'!$B935)/('INPUT | Operations'!$B936-'INPUT | Operations'!$B935),0))*'INPUT | Operations'!$E935*NumberOfBoosters*NumberOfOps*$E931,"")</f>
        <v/>
      </c>
      <c r="G931" s="34" t="str">
        <f t="shared" si="140"/>
        <v/>
      </c>
      <c r="H931" s="27" t="str">
        <f t="shared" si="141"/>
        <v/>
      </c>
      <c r="I931" s="27" t="str">
        <f t="shared" si="142"/>
        <v/>
      </c>
      <c r="J931" s="27" t="str">
        <f t="shared" si="143"/>
        <v/>
      </c>
      <c r="K931" s="27" t="str">
        <f t="shared" si="144"/>
        <v/>
      </c>
      <c r="L931" s="27" t="str">
        <f t="shared" si="145"/>
        <v/>
      </c>
      <c r="M931" s="32" t="str">
        <f t="shared" si="146"/>
        <v/>
      </c>
      <c r="N931" s="27" t="str">
        <f t="shared" si="147"/>
        <v/>
      </c>
      <c r="O931" s="27" t="str">
        <f t="shared" si="147"/>
        <v/>
      </c>
      <c r="P931" s="27" t="str">
        <f t="shared" si="147"/>
        <v/>
      </c>
      <c r="Q931" s="27" t="str">
        <f t="shared" si="147"/>
        <v/>
      </c>
      <c r="R931" s="27" t="str">
        <f t="shared" si="147"/>
        <v/>
      </c>
      <c r="S931" s="27" t="str">
        <f t="shared" si="147"/>
        <v/>
      </c>
      <c r="T931" s="32" t="str">
        <f t="shared" si="147"/>
        <v/>
      </c>
      <c r="U931" s="10"/>
    </row>
    <row r="932" spans="1:21" x14ac:dyDescent="0.25">
      <c r="A932" s="10"/>
      <c r="B932" s="4" t="str">
        <f>IF(ISBLANK('INPUT | Operations'!$B937),"",COUNT('INPUT | Operations'!$B$12:$B936))</f>
        <v/>
      </c>
      <c r="C932" s="27" t="str">
        <f>IF(ISNUMBER($B932),('INPUT | Operations'!$C936+'INPUT | Operations'!$C937)/2,"")</f>
        <v/>
      </c>
      <c r="D932" s="28" t="str">
        <f t="shared" si="139"/>
        <v/>
      </c>
      <c r="E932" s="26" t="str">
        <f>IF(ISNUMBER($B932),'INPUT | Operations'!$B937-'INPUT | Operations'!$B936,"")</f>
        <v/>
      </c>
      <c r="F932" s="32" t="str">
        <f>IF(ISNUMBER($B932),IF('INPUT | Operations'!$B937&lt;Booster_BurnTime,1,IF('INPUT | Operations'!$B936&lt;=Booster_BurnTime,(Booster_BurnTime-'INPUT | Operations'!$B936)/('INPUT | Operations'!$B937-'INPUT | Operations'!$B936),0))*'INPUT | Operations'!$E936*NumberOfBoosters*NumberOfOps*$E932,"")</f>
        <v/>
      </c>
      <c r="G932" s="34" t="str">
        <f t="shared" si="140"/>
        <v/>
      </c>
      <c r="H932" s="27" t="str">
        <f t="shared" si="141"/>
        <v/>
      </c>
      <c r="I932" s="27" t="str">
        <f t="shared" si="142"/>
        <v/>
      </c>
      <c r="J932" s="27" t="str">
        <f t="shared" si="143"/>
        <v/>
      </c>
      <c r="K932" s="27" t="str">
        <f t="shared" si="144"/>
        <v/>
      </c>
      <c r="L932" s="27" t="str">
        <f t="shared" si="145"/>
        <v/>
      </c>
      <c r="M932" s="32" t="str">
        <f t="shared" si="146"/>
        <v/>
      </c>
      <c r="N932" s="27" t="str">
        <f t="shared" si="147"/>
        <v/>
      </c>
      <c r="O932" s="27" t="str">
        <f t="shared" si="147"/>
        <v/>
      </c>
      <c r="P932" s="27" t="str">
        <f t="shared" si="147"/>
        <v/>
      </c>
      <c r="Q932" s="27" t="str">
        <f t="shared" si="147"/>
        <v/>
      </c>
      <c r="R932" s="27" t="str">
        <f t="shared" si="147"/>
        <v/>
      </c>
      <c r="S932" s="27" t="str">
        <f t="shared" si="147"/>
        <v/>
      </c>
      <c r="T932" s="32" t="str">
        <f t="shared" si="147"/>
        <v/>
      </c>
      <c r="U932" s="10"/>
    </row>
    <row r="933" spans="1:21" x14ac:dyDescent="0.25">
      <c r="A933" s="10"/>
      <c r="B933" s="4" t="str">
        <f>IF(ISBLANK('INPUT | Operations'!$B938),"",COUNT('INPUT | Operations'!$B$12:$B937))</f>
        <v/>
      </c>
      <c r="C933" s="27" t="str">
        <f>IF(ISNUMBER($B933),('INPUT | Operations'!$C937+'INPUT | Operations'!$C938)/2,"")</f>
        <v/>
      </c>
      <c r="D933" s="28" t="str">
        <f t="shared" si="139"/>
        <v/>
      </c>
      <c r="E933" s="26" t="str">
        <f>IF(ISNUMBER($B933),'INPUT | Operations'!$B938-'INPUT | Operations'!$B937,"")</f>
        <v/>
      </c>
      <c r="F933" s="32" t="str">
        <f>IF(ISNUMBER($B933),IF('INPUT | Operations'!$B938&lt;Booster_BurnTime,1,IF('INPUT | Operations'!$B937&lt;=Booster_BurnTime,(Booster_BurnTime-'INPUT | Operations'!$B937)/('INPUT | Operations'!$B938-'INPUT | Operations'!$B937),0))*'INPUT | Operations'!$E937*NumberOfBoosters*NumberOfOps*$E933,"")</f>
        <v/>
      </c>
      <c r="G933" s="34" t="str">
        <f t="shared" si="140"/>
        <v/>
      </c>
      <c r="H933" s="27" t="str">
        <f t="shared" si="141"/>
        <v/>
      </c>
      <c r="I933" s="27" t="str">
        <f t="shared" si="142"/>
        <v/>
      </c>
      <c r="J933" s="27" t="str">
        <f t="shared" si="143"/>
        <v/>
      </c>
      <c r="K933" s="27" t="str">
        <f t="shared" si="144"/>
        <v/>
      </c>
      <c r="L933" s="27" t="str">
        <f t="shared" si="145"/>
        <v/>
      </c>
      <c r="M933" s="32" t="str">
        <f t="shared" si="146"/>
        <v/>
      </c>
      <c r="N933" s="27" t="str">
        <f t="shared" si="147"/>
        <v/>
      </c>
      <c r="O933" s="27" t="str">
        <f t="shared" si="147"/>
        <v/>
      </c>
      <c r="P933" s="27" t="str">
        <f t="shared" si="147"/>
        <v/>
      </c>
      <c r="Q933" s="27" t="str">
        <f t="shared" si="147"/>
        <v/>
      </c>
      <c r="R933" s="27" t="str">
        <f t="shared" si="147"/>
        <v/>
      </c>
      <c r="S933" s="27" t="str">
        <f t="shared" si="147"/>
        <v/>
      </c>
      <c r="T933" s="32" t="str">
        <f t="shared" si="147"/>
        <v/>
      </c>
      <c r="U933" s="10"/>
    </row>
    <row r="934" spans="1:21" x14ac:dyDescent="0.25">
      <c r="A934" s="10"/>
      <c r="B934" s="4" t="str">
        <f>IF(ISBLANK('INPUT | Operations'!$B939),"",COUNT('INPUT | Operations'!$B$12:$B938))</f>
        <v/>
      </c>
      <c r="C934" s="27" t="str">
        <f>IF(ISNUMBER($B934),('INPUT | Operations'!$C938+'INPUT | Operations'!$C939)/2,"")</f>
        <v/>
      </c>
      <c r="D934" s="28" t="str">
        <f t="shared" si="139"/>
        <v/>
      </c>
      <c r="E934" s="26" t="str">
        <f>IF(ISNUMBER($B934),'INPUT | Operations'!$B939-'INPUT | Operations'!$B938,"")</f>
        <v/>
      </c>
      <c r="F934" s="32" t="str">
        <f>IF(ISNUMBER($B934),IF('INPUT | Operations'!$B939&lt;Booster_BurnTime,1,IF('INPUT | Operations'!$B938&lt;=Booster_BurnTime,(Booster_BurnTime-'INPUT | Operations'!$B938)/('INPUT | Operations'!$B939-'INPUT | Operations'!$B938),0))*'INPUT | Operations'!$E938*NumberOfBoosters*NumberOfOps*$E934,"")</f>
        <v/>
      </c>
      <c r="G934" s="34" t="str">
        <f t="shared" si="140"/>
        <v/>
      </c>
      <c r="H934" s="27" t="str">
        <f t="shared" si="141"/>
        <v/>
      </c>
      <c r="I934" s="27" t="str">
        <f t="shared" si="142"/>
        <v/>
      </c>
      <c r="J934" s="27" t="str">
        <f t="shared" si="143"/>
        <v/>
      </c>
      <c r="K934" s="27" t="str">
        <f t="shared" si="144"/>
        <v/>
      </c>
      <c r="L934" s="27" t="str">
        <f t="shared" si="145"/>
        <v/>
      </c>
      <c r="M934" s="32" t="str">
        <f t="shared" si="146"/>
        <v/>
      </c>
      <c r="N934" s="27" t="str">
        <f t="shared" si="147"/>
        <v/>
      </c>
      <c r="O934" s="27" t="str">
        <f t="shared" si="147"/>
        <v/>
      </c>
      <c r="P934" s="27" t="str">
        <f t="shared" si="147"/>
        <v/>
      </c>
      <c r="Q934" s="27" t="str">
        <f t="shared" si="147"/>
        <v/>
      </c>
      <c r="R934" s="27" t="str">
        <f t="shared" si="147"/>
        <v/>
      </c>
      <c r="S934" s="27" t="str">
        <f t="shared" si="147"/>
        <v/>
      </c>
      <c r="T934" s="32" t="str">
        <f t="shared" si="147"/>
        <v/>
      </c>
      <c r="U934" s="10"/>
    </row>
    <row r="935" spans="1:21" x14ac:dyDescent="0.25">
      <c r="A935" s="10"/>
      <c r="B935" s="4" t="str">
        <f>IF(ISBLANK('INPUT | Operations'!$B940),"",COUNT('INPUT | Operations'!$B$12:$B939))</f>
        <v/>
      </c>
      <c r="C935" s="27" t="str">
        <f>IF(ISNUMBER($B935),('INPUT | Operations'!$C939+'INPUT | Operations'!$C940)/2,"")</f>
        <v/>
      </c>
      <c r="D935" s="28" t="str">
        <f t="shared" si="139"/>
        <v/>
      </c>
      <c r="E935" s="26" t="str">
        <f>IF(ISNUMBER($B935),'INPUT | Operations'!$B940-'INPUT | Operations'!$B939,"")</f>
        <v/>
      </c>
      <c r="F935" s="32" t="str">
        <f>IF(ISNUMBER($B935),IF('INPUT | Operations'!$B940&lt;Booster_BurnTime,1,IF('INPUT | Operations'!$B939&lt;=Booster_BurnTime,(Booster_BurnTime-'INPUT | Operations'!$B939)/('INPUT | Operations'!$B940-'INPUT | Operations'!$B939),0))*'INPUT | Operations'!$E939*NumberOfBoosters*NumberOfOps*$E935,"")</f>
        <v/>
      </c>
      <c r="G935" s="34" t="str">
        <f t="shared" si="140"/>
        <v/>
      </c>
      <c r="H935" s="27" t="str">
        <f t="shared" si="141"/>
        <v/>
      </c>
      <c r="I935" s="27" t="str">
        <f t="shared" si="142"/>
        <v/>
      </c>
      <c r="J935" s="27" t="str">
        <f t="shared" si="143"/>
        <v/>
      </c>
      <c r="K935" s="27" t="str">
        <f t="shared" si="144"/>
        <v/>
      </c>
      <c r="L935" s="27" t="str">
        <f t="shared" si="145"/>
        <v/>
      </c>
      <c r="M935" s="32" t="str">
        <f t="shared" si="146"/>
        <v/>
      </c>
      <c r="N935" s="27" t="str">
        <f t="shared" si="147"/>
        <v/>
      </c>
      <c r="O935" s="27" t="str">
        <f t="shared" si="147"/>
        <v/>
      </c>
      <c r="P935" s="27" t="str">
        <f t="shared" si="147"/>
        <v/>
      </c>
      <c r="Q935" s="27" t="str">
        <f t="shared" si="147"/>
        <v/>
      </c>
      <c r="R935" s="27" t="str">
        <f t="shared" si="147"/>
        <v/>
      </c>
      <c r="S935" s="27" t="str">
        <f t="shared" si="147"/>
        <v/>
      </c>
      <c r="T935" s="32" t="str">
        <f t="shared" si="147"/>
        <v/>
      </c>
      <c r="U935" s="10"/>
    </row>
    <row r="936" spans="1:21" x14ac:dyDescent="0.25">
      <c r="A936" s="10"/>
      <c r="B936" s="4" t="str">
        <f>IF(ISBLANK('INPUT | Operations'!$B941),"",COUNT('INPUT | Operations'!$B$12:$B940))</f>
        <v/>
      </c>
      <c r="C936" s="27" t="str">
        <f>IF(ISNUMBER($B936),('INPUT | Operations'!$C940+'INPUT | Operations'!$C941)/2,"")</f>
        <v/>
      </c>
      <c r="D936" s="28" t="str">
        <f t="shared" si="139"/>
        <v/>
      </c>
      <c r="E936" s="26" t="str">
        <f>IF(ISNUMBER($B936),'INPUT | Operations'!$B941-'INPUT | Operations'!$B940,"")</f>
        <v/>
      </c>
      <c r="F936" s="32" t="str">
        <f>IF(ISNUMBER($B936),IF('INPUT | Operations'!$B941&lt;Booster_BurnTime,1,IF('INPUT | Operations'!$B940&lt;=Booster_BurnTime,(Booster_BurnTime-'INPUT | Operations'!$B940)/('INPUT | Operations'!$B941-'INPUT | Operations'!$B940),0))*'INPUT | Operations'!$E940*NumberOfBoosters*NumberOfOps*$E936,"")</f>
        <v/>
      </c>
      <c r="G936" s="34" t="str">
        <f t="shared" si="140"/>
        <v/>
      </c>
      <c r="H936" s="27" t="str">
        <f t="shared" si="141"/>
        <v/>
      </c>
      <c r="I936" s="27" t="str">
        <f t="shared" si="142"/>
        <v/>
      </c>
      <c r="J936" s="27" t="str">
        <f t="shared" si="143"/>
        <v/>
      </c>
      <c r="K936" s="27" t="str">
        <f t="shared" si="144"/>
        <v/>
      </c>
      <c r="L936" s="27" t="str">
        <f t="shared" si="145"/>
        <v/>
      </c>
      <c r="M936" s="32" t="str">
        <f t="shared" si="146"/>
        <v/>
      </c>
      <c r="N936" s="27" t="str">
        <f t="shared" si="147"/>
        <v/>
      </c>
      <c r="O936" s="27" t="str">
        <f t="shared" si="147"/>
        <v/>
      </c>
      <c r="P936" s="27" t="str">
        <f t="shared" si="147"/>
        <v/>
      </c>
      <c r="Q936" s="27" t="str">
        <f t="shared" si="147"/>
        <v/>
      </c>
      <c r="R936" s="27" t="str">
        <f t="shared" si="147"/>
        <v/>
      </c>
      <c r="S936" s="27" t="str">
        <f t="shared" si="147"/>
        <v/>
      </c>
      <c r="T936" s="32" t="str">
        <f t="shared" si="147"/>
        <v/>
      </c>
      <c r="U936" s="10"/>
    </row>
    <row r="937" spans="1:21" x14ac:dyDescent="0.25">
      <c r="A937" s="10"/>
      <c r="B937" s="4" t="str">
        <f>IF(ISBLANK('INPUT | Operations'!$B942),"",COUNT('INPUT | Operations'!$B$12:$B941))</f>
        <v/>
      </c>
      <c r="C937" s="27" t="str">
        <f>IF(ISNUMBER($B937),('INPUT | Operations'!$C941+'INPUT | Operations'!$C942)/2,"")</f>
        <v/>
      </c>
      <c r="D937" s="28" t="str">
        <f t="shared" si="139"/>
        <v/>
      </c>
      <c r="E937" s="26" t="str">
        <f>IF(ISNUMBER($B937),'INPUT | Operations'!$B942-'INPUT | Operations'!$B941,"")</f>
        <v/>
      </c>
      <c r="F937" s="32" t="str">
        <f>IF(ISNUMBER($B937),IF('INPUT | Operations'!$B942&lt;Booster_BurnTime,1,IF('INPUT | Operations'!$B941&lt;=Booster_BurnTime,(Booster_BurnTime-'INPUT | Operations'!$B941)/('INPUT | Operations'!$B942-'INPUT | Operations'!$B941),0))*'INPUT | Operations'!$E941*NumberOfBoosters*NumberOfOps*$E937,"")</f>
        <v/>
      </c>
      <c r="G937" s="34" t="str">
        <f t="shared" si="140"/>
        <v/>
      </c>
      <c r="H937" s="27" t="str">
        <f t="shared" si="141"/>
        <v/>
      </c>
      <c r="I937" s="27" t="str">
        <f t="shared" si="142"/>
        <v/>
      </c>
      <c r="J937" s="27" t="str">
        <f t="shared" si="143"/>
        <v/>
      </c>
      <c r="K937" s="27" t="str">
        <f t="shared" si="144"/>
        <v/>
      </c>
      <c r="L937" s="27" t="str">
        <f t="shared" si="145"/>
        <v/>
      </c>
      <c r="M937" s="32" t="str">
        <f t="shared" si="146"/>
        <v/>
      </c>
      <c r="N937" s="27" t="str">
        <f t="shared" si="147"/>
        <v/>
      </c>
      <c r="O937" s="27" t="str">
        <f t="shared" si="147"/>
        <v/>
      </c>
      <c r="P937" s="27" t="str">
        <f t="shared" si="147"/>
        <v/>
      </c>
      <c r="Q937" s="27" t="str">
        <f t="shared" si="147"/>
        <v/>
      </c>
      <c r="R937" s="27" t="str">
        <f t="shared" si="147"/>
        <v/>
      </c>
      <c r="S937" s="27" t="str">
        <f t="shared" si="147"/>
        <v/>
      </c>
      <c r="T937" s="32" t="str">
        <f t="shared" si="147"/>
        <v/>
      </c>
      <c r="U937" s="10"/>
    </row>
    <row r="938" spans="1:21" x14ac:dyDescent="0.25">
      <c r="A938" s="10"/>
      <c r="B938" s="4" t="str">
        <f>IF(ISBLANK('INPUT | Operations'!$B943),"",COUNT('INPUT | Operations'!$B$12:$B942))</f>
        <v/>
      </c>
      <c r="C938" s="27" t="str">
        <f>IF(ISNUMBER($B938),('INPUT | Operations'!$C942+'INPUT | Operations'!$C943)/2,"")</f>
        <v/>
      </c>
      <c r="D938" s="28" t="str">
        <f t="shared" si="139"/>
        <v/>
      </c>
      <c r="E938" s="26" t="str">
        <f>IF(ISNUMBER($B938),'INPUT | Operations'!$B943-'INPUT | Operations'!$B942,"")</f>
        <v/>
      </c>
      <c r="F938" s="32" t="str">
        <f>IF(ISNUMBER($B938),IF('INPUT | Operations'!$B943&lt;Booster_BurnTime,1,IF('INPUT | Operations'!$B942&lt;=Booster_BurnTime,(Booster_BurnTime-'INPUT | Operations'!$B942)/('INPUT | Operations'!$B943-'INPUT | Operations'!$B942),0))*'INPUT | Operations'!$E942*NumberOfBoosters*NumberOfOps*$E938,"")</f>
        <v/>
      </c>
      <c r="G938" s="34" t="str">
        <f t="shared" si="140"/>
        <v/>
      </c>
      <c r="H938" s="27" t="str">
        <f t="shared" si="141"/>
        <v/>
      </c>
      <c r="I938" s="27" t="str">
        <f t="shared" si="142"/>
        <v/>
      </c>
      <c r="J938" s="27" t="str">
        <f t="shared" si="143"/>
        <v/>
      </c>
      <c r="K938" s="27" t="str">
        <f t="shared" si="144"/>
        <v/>
      </c>
      <c r="L938" s="27" t="str">
        <f t="shared" si="145"/>
        <v/>
      </c>
      <c r="M938" s="32" t="str">
        <f t="shared" si="146"/>
        <v/>
      </c>
      <c r="N938" s="27" t="str">
        <f t="shared" si="147"/>
        <v/>
      </c>
      <c r="O938" s="27" t="str">
        <f t="shared" si="147"/>
        <v/>
      </c>
      <c r="P938" s="27" t="str">
        <f t="shared" si="147"/>
        <v/>
      </c>
      <c r="Q938" s="27" t="str">
        <f t="shared" si="147"/>
        <v/>
      </c>
      <c r="R938" s="27" t="str">
        <f t="shared" si="147"/>
        <v/>
      </c>
      <c r="S938" s="27" t="str">
        <f t="shared" si="147"/>
        <v/>
      </c>
      <c r="T938" s="32" t="str">
        <f t="shared" si="147"/>
        <v/>
      </c>
      <c r="U938" s="10"/>
    </row>
    <row r="939" spans="1:21" x14ac:dyDescent="0.25">
      <c r="A939" s="10"/>
      <c r="B939" s="4" t="str">
        <f>IF(ISBLANK('INPUT | Operations'!$B944),"",COUNT('INPUT | Operations'!$B$12:$B943))</f>
        <v/>
      </c>
      <c r="C939" s="27" t="str">
        <f>IF(ISNUMBER($B939),('INPUT | Operations'!$C943+'INPUT | Operations'!$C944)/2,"")</f>
        <v/>
      </c>
      <c r="D939" s="28" t="str">
        <f t="shared" si="139"/>
        <v/>
      </c>
      <c r="E939" s="26" t="str">
        <f>IF(ISNUMBER($B939),'INPUT | Operations'!$B944-'INPUT | Operations'!$B943,"")</f>
        <v/>
      </c>
      <c r="F939" s="32" t="str">
        <f>IF(ISNUMBER($B939),IF('INPUT | Operations'!$B944&lt;Booster_BurnTime,1,IF('INPUT | Operations'!$B943&lt;=Booster_BurnTime,(Booster_BurnTime-'INPUT | Operations'!$B943)/('INPUT | Operations'!$B944-'INPUT | Operations'!$B943),0))*'INPUT | Operations'!$E943*NumberOfBoosters*NumberOfOps*$E939,"")</f>
        <v/>
      </c>
      <c r="G939" s="34" t="str">
        <f t="shared" si="140"/>
        <v/>
      </c>
      <c r="H939" s="27" t="str">
        <f t="shared" si="141"/>
        <v/>
      </c>
      <c r="I939" s="27" t="str">
        <f t="shared" si="142"/>
        <v/>
      </c>
      <c r="J939" s="27" t="str">
        <f t="shared" si="143"/>
        <v/>
      </c>
      <c r="K939" s="27" t="str">
        <f t="shared" si="144"/>
        <v/>
      </c>
      <c r="L939" s="27" t="str">
        <f t="shared" si="145"/>
        <v/>
      </c>
      <c r="M939" s="32" t="str">
        <f t="shared" si="146"/>
        <v/>
      </c>
      <c r="N939" s="27" t="str">
        <f t="shared" si="147"/>
        <v/>
      </c>
      <c r="O939" s="27" t="str">
        <f t="shared" si="147"/>
        <v/>
      </c>
      <c r="P939" s="27" t="str">
        <f t="shared" si="147"/>
        <v/>
      </c>
      <c r="Q939" s="27" t="str">
        <f t="shared" si="147"/>
        <v/>
      </c>
      <c r="R939" s="27" t="str">
        <f t="shared" si="147"/>
        <v/>
      </c>
      <c r="S939" s="27" t="str">
        <f t="shared" si="147"/>
        <v/>
      </c>
      <c r="T939" s="32" t="str">
        <f t="shared" si="147"/>
        <v/>
      </c>
      <c r="U939" s="10"/>
    </row>
    <row r="940" spans="1:21" x14ac:dyDescent="0.25">
      <c r="A940" s="10"/>
      <c r="B940" s="4" t="str">
        <f>IF(ISBLANK('INPUT | Operations'!$B945),"",COUNT('INPUT | Operations'!$B$12:$B944))</f>
        <v/>
      </c>
      <c r="C940" s="27" t="str">
        <f>IF(ISNUMBER($B940),('INPUT | Operations'!$C944+'INPUT | Operations'!$C945)/2,"")</f>
        <v/>
      </c>
      <c r="D940" s="28" t="str">
        <f t="shared" si="139"/>
        <v/>
      </c>
      <c r="E940" s="26" t="str">
        <f>IF(ISNUMBER($B940),'INPUT | Operations'!$B945-'INPUT | Operations'!$B944,"")</f>
        <v/>
      </c>
      <c r="F940" s="32" t="str">
        <f>IF(ISNUMBER($B940),IF('INPUT | Operations'!$B945&lt;Booster_BurnTime,1,IF('INPUT | Operations'!$B944&lt;=Booster_BurnTime,(Booster_BurnTime-'INPUT | Operations'!$B944)/('INPUT | Operations'!$B945-'INPUT | Operations'!$B944),0))*'INPUT | Operations'!$E944*NumberOfBoosters*NumberOfOps*$E940,"")</f>
        <v/>
      </c>
      <c r="G940" s="34" t="str">
        <f t="shared" si="140"/>
        <v/>
      </c>
      <c r="H940" s="27" t="str">
        <f t="shared" si="141"/>
        <v/>
      </c>
      <c r="I940" s="27" t="str">
        <f t="shared" si="142"/>
        <v/>
      </c>
      <c r="J940" s="27" t="str">
        <f t="shared" si="143"/>
        <v/>
      </c>
      <c r="K940" s="27" t="str">
        <f t="shared" si="144"/>
        <v/>
      </c>
      <c r="L940" s="27" t="str">
        <f t="shared" si="145"/>
        <v/>
      </c>
      <c r="M940" s="32" t="str">
        <f t="shared" si="146"/>
        <v/>
      </c>
      <c r="N940" s="27" t="str">
        <f t="shared" si="147"/>
        <v/>
      </c>
      <c r="O940" s="27" t="str">
        <f t="shared" si="147"/>
        <v/>
      </c>
      <c r="P940" s="27" t="str">
        <f t="shared" si="147"/>
        <v/>
      </c>
      <c r="Q940" s="27" t="str">
        <f t="shared" si="147"/>
        <v/>
      </c>
      <c r="R940" s="27" t="str">
        <f t="shared" si="147"/>
        <v/>
      </c>
      <c r="S940" s="27" t="str">
        <f t="shared" si="147"/>
        <v/>
      </c>
      <c r="T940" s="32" t="str">
        <f t="shared" si="147"/>
        <v/>
      </c>
      <c r="U940" s="10"/>
    </row>
    <row r="941" spans="1:21" x14ac:dyDescent="0.25">
      <c r="A941" s="10"/>
      <c r="B941" s="4" t="str">
        <f>IF(ISBLANK('INPUT | Operations'!$B946),"",COUNT('INPUT | Operations'!$B$12:$B945))</f>
        <v/>
      </c>
      <c r="C941" s="27" t="str">
        <f>IF(ISNUMBER($B941),('INPUT | Operations'!$C945+'INPUT | Operations'!$C946)/2,"")</f>
        <v/>
      </c>
      <c r="D941" s="28" t="str">
        <f t="shared" si="139"/>
        <v/>
      </c>
      <c r="E941" s="26" t="str">
        <f>IF(ISNUMBER($B941),'INPUT | Operations'!$B946-'INPUT | Operations'!$B945,"")</f>
        <v/>
      </c>
      <c r="F941" s="32" t="str">
        <f>IF(ISNUMBER($B941),IF('INPUT | Operations'!$B946&lt;Booster_BurnTime,1,IF('INPUT | Operations'!$B945&lt;=Booster_BurnTime,(Booster_BurnTime-'INPUT | Operations'!$B945)/('INPUT | Operations'!$B946-'INPUT | Operations'!$B945),0))*'INPUT | Operations'!$E945*NumberOfBoosters*NumberOfOps*$E941,"")</f>
        <v/>
      </c>
      <c r="G941" s="34" t="str">
        <f t="shared" si="140"/>
        <v/>
      </c>
      <c r="H941" s="27" t="str">
        <f t="shared" si="141"/>
        <v/>
      </c>
      <c r="I941" s="27" t="str">
        <f t="shared" si="142"/>
        <v/>
      </c>
      <c r="J941" s="27" t="str">
        <f t="shared" si="143"/>
        <v/>
      </c>
      <c r="K941" s="27" t="str">
        <f t="shared" si="144"/>
        <v/>
      </c>
      <c r="L941" s="27" t="str">
        <f t="shared" si="145"/>
        <v/>
      </c>
      <c r="M941" s="32" t="str">
        <f t="shared" si="146"/>
        <v/>
      </c>
      <c r="N941" s="27" t="str">
        <f t="shared" si="147"/>
        <v/>
      </c>
      <c r="O941" s="27" t="str">
        <f t="shared" si="147"/>
        <v/>
      </c>
      <c r="P941" s="27" t="str">
        <f t="shared" si="147"/>
        <v/>
      </c>
      <c r="Q941" s="27" t="str">
        <f t="shared" si="147"/>
        <v/>
      </c>
      <c r="R941" s="27" t="str">
        <f t="shared" si="147"/>
        <v/>
      </c>
      <c r="S941" s="27" t="str">
        <f t="shared" si="147"/>
        <v/>
      </c>
      <c r="T941" s="32" t="str">
        <f t="shared" si="147"/>
        <v/>
      </c>
      <c r="U941" s="10"/>
    </row>
    <row r="942" spans="1:21" x14ac:dyDescent="0.25">
      <c r="A942" s="10"/>
      <c r="B942" s="4" t="str">
        <f>IF(ISBLANK('INPUT | Operations'!$B947),"",COUNT('INPUT | Operations'!$B$12:$B946))</f>
        <v/>
      </c>
      <c r="C942" s="27" t="str">
        <f>IF(ISNUMBER($B942),('INPUT | Operations'!$C946+'INPUT | Operations'!$C947)/2,"")</f>
        <v/>
      </c>
      <c r="D942" s="28" t="str">
        <f t="shared" si="139"/>
        <v/>
      </c>
      <c r="E942" s="26" t="str">
        <f>IF(ISNUMBER($B942),'INPUT | Operations'!$B947-'INPUT | Operations'!$B946,"")</f>
        <v/>
      </c>
      <c r="F942" s="32" t="str">
        <f>IF(ISNUMBER($B942),IF('INPUT | Operations'!$B947&lt;Booster_BurnTime,1,IF('INPUT | Operations'!$B946&lt;=Booster_BurnTime,(Booster_BurnTime-'INPUT | Operations'!$B946)/('INPUT | Operations'!$B947-'INPUT | Operations'!$B946),0))*'INPUT | Operations'!$E946*NumberOfBoosters*NumberOfOps*$E942,"")</f>
        <v/>
      </c>
      <c r="G942" s="34" t="str">
        <f t="shared" si="140"/>
        <v/>
      </c>
      <c r="H942" s="27" t="str">
        <f t="shared" si="141"/>
        <v/>
      </c>
      <c r="I942" s="27" t="str">
        <f t="shared" si="142"/>
        <v/>
      </c>
      <c r="J942" s="27" t="str">
        <f t="shared" si="143"/>
        <v/>
      </c>
      <c r="K942" s="27" t="str">
        <f t="shared" si="144"/>
        <v/>
      </c>
      <c r="L942" s="27" t="str">
        <f t="shared" si="145"/>
        <v/>
      </c>
      <c r="M942" s="32" t="str">
        <f t="shared" si="146"/>
        <v/>
      </c>
      <c r="N942" s="27" t="str">
        <f t="shared" si="147"/>
        <v/>
      </c>
      <c r="O942" s="27" t="str">
        <f t="shared" si="147"/>
        <v/>
      </c>
      <c r="P942" s="27" t="str">
        <f t="shared" si="147"/>
        <v/>
      </c>
      <c r="Q942" s="27" t="str">
        <f t="shared" si="147"/>
        <v/>
      </c>
      <c r="R942" s="27" t="str">
        <f t="shared" si="147"/>
        <v/>
      </c>
      <c r="S942" s="27" t="str">
        <f t="shared" si="147"/>
        <v/>
      </c>
      <c r="T942" s="32" t="str">
        <f t="shared" si="147"/>
        <v/>
      </c>
      <c r="U942" s="10"/>
    </row>
    <row r="943" spans="1:21" x14ac:dyDescent="0.25">
      <c r="A943" s="10"/>
      <c r="B943" s="4" t="str">
        <f>IF(ISBLANK('INPUT | Operations'!$B948),"",COUNT('INPUT | Operations'!$B$12:$B947))</f>
        <v/>
      </c>
      <c r="C943" s="27" t="str">
        <f>IF(ISNUMBER($B943),('INPUT | Operations'!$C947+'INPUT | Operations'!$C948)/2,"")</f>
        <v/>
      </c>
      <c r="D943" s="28" t="str">
        <f t="shared" si="139"/>
        <v/>
      </c>
      <c r="E943" s="26" t="str">
        <f>IF(ISNUMBER($B943),'INPUT | Operations'!$B948-'INPUT | Operations'!$B947,"")</f>
        <v/>
      </c>
      <c r="F943" s="32" t="str">
        <f>IF(ISNUMBER($B943),IF('INPUT | Operations'!$B948&lt;Booster_BurnTime,1,IF('INPUT | Operations'!$B947&lt;=Booster_BurnTime,(Booster_BurnTime-'INPUT | Operations'!$B947)/('INPUT | Operations'!$B948-'INPUT | Operations'!$B947),0))*'INPUT | Operations'!$E947*NumberOfBoosters*NumberOfOps*$E943,"")</f>
        <v/>
      </c>
      <c r="G943" s="34" t="str">
        <f t="shared" si="140"/>
        <v/>
      </c>
      <c r="H943" s="27" t="str">
        <f t="shared" si="141"/>
        <v/>
      </c>
      <c r="I943" s="27" t="str">
        <f t="shared" si="142"/>
        <v/>
      </c>
      <c r="J943" s="27" t="str">
        <f t="shared" si="143"/>
        <v/>
      </c>
      <c r="K943" s="27" t="str">
        <f t="shared" si="144"/>
        <v/>
      </c>
      <c r="L943" s="27" t="str">
        <f t="shared" si="145"/>
        <v/>
      </c>
      <c r="M943" s="32" t="str">
        <f t="shared" si="146"/>
        <v/>
      </c>
      <c r="N943" s="27" t="str">
        <f t="shared" si="147"/>
        <v/>
      </c>
      <c r="O943" s="27" t="str">
        <f t="shared" si="147"/>
        <v/>
      </c>
      <c r="P943" s="27" t="str">
        <f t="shared" si="147"/>
        <v/>
      </c>
      <c r="Q943" s="27" t="str">
        <f t="shared" si="147"/>
        <v/>
      </c>
      <c r="R943" s="27" t="str">
        <f t="shared" si="147"/>
        <v/>
      </c>
      <c r="S943" s="27" t="str">
        <f t="shared" si="147"/>
        <v/>
      </c>
      <c r="T943" s="32" t="str">
        <f t="shared" si="147"/>
        <v/>
      </c>
      <c r="U943" s="10"/>
    </row>
    <row r="944" spans="1:21" x14ac:dyDescent="0.25">
      <c r="A944" s="10"/>
      <c r="B944" s="4" t="str">
        <f>IF(ISBLANK('INPUT | Operations'!$B949),"",COUNT('INPUT | Operations'!$B$12:$B948))</f>
        <v/>
      </c>
      <c r="C944" s="27" t="str">
        <f>IF(ISNUMBER($B944),('INPUT | Operations'!$C948+'INPUT | Operations'!$C949)/2,"")</f>
        <v/>
      </c>
      <c r="D944" s="28" t="str">
        <f t="shared" si="139"/>
        <v/>
      </c>
      <c r="E944" s="26" t="str">
        <f>IF(ISNUMBER($B944),'INPUT | Operations'!$B949-'INPUT | Operations'!$B948,"")</f>
        <v/>
      </c>
      <c r="F944" s="32" t="str">
        <f>IF(ISNUMBER($B944),IF('INPUT | Operations'!$B949&lt;Booster_BurnTime,1,IF('INPUT | Operations'!$B948&lt;=Booster_BurnTime,(Booster_BurnTime-'INPUT | Operations'!$B948)/('INPUT | Operations'!$B949-'INPUT | Operations'!$B948),0))*'INPUT | Operations'!$E948*NumberOfBoosters*NumberOfOps*$E944,"")</f>
        <v/>
      </c>
      <c r="G944" s="34" t="str">
        <f t="shared" si="140"/>
        <v/>
      </c>
      <c r="H944" s="27" t="str">
        <f t="shared" si="141"/>
        <v/>
      </c>
      <c r="I944" s="27" t="str">
        <f t="shared" si="142"/>
        <v/>
      </c>
      <c r="J944" s="27" t="str">
        <f t="shared" si="143"/>
        <v/>
      </c>
      <c r="K944" s="27" t="str">
        <f t="shared" si="144"/>
        <v/>
      </c>
      <c r="L944" s="27" t="str">
        <f t="shared" si="145"/>
        <v/>
      </c>
      <c r="M944" s="32" t="str">
        <f t="shared" si="146"/>
        <v/>
      </c>
      <c r="N944" s="27" t="str">
        <f t="shared" si="147"/>
        <v/>
      </c>
      <c r="O944" s="27" t="str">
        <f t="shared" si="147"/>
        <v/>
      </c>
      <c r="P944" s="27" t="str">
        <f t="shared" si="147"/>
        <v/>
      </c>
      <c r="Q944" s="27" t="str">
        <f t="shared" si="147"/>
        <v/>
      </c>
      <c r="R944" s="27" t="str">
        <f t="shared" si="147"/>
        <v/>
      </c>
      <c r="S944" s="27" t="str">
        <f t="shared" si="147"/>
        <v/>
      </c>
      <c r="T944" s="32" t="str">
        <f t="shared" si="147"/>
        <v/>
      </c>
      <c r="U944" s="10"/>
    </row>
    <row r="945" spans="1:21" x14ac:dyDescent="0.25">
      <c r="A945" s="10"/>
      <c r="B945" s="4" t="str">
        <f>IF(ISBLANK('INPUT | Operations'!$B950),"",COUNT('INPUT | Operations'!$B$12:$B949))</f>
        <v/>
      </c>
      <c r="C945" s="27" t="str">
        <f>IF(ISNUMBER($B945),('INPUT | Operations'!$C949+'INPUT | Operations'!$C950)/2,"")</f>
        <v/>
      </c>
      <c r="D945" s="28" t="str">
        <f t="shared" si="139"/>
        <v/>
      </c>
      <c r="E945" s="26" t="str">
        <f>IF(ISNUMBER($B945),'INPUT | Operations'!$B950-'INPUT | Operations'!$B949,"")</f>
        <v/>
      </c>
      <c r="F945" s="32" t="str">
        <f>IF(ISNUMBER($B945),IF('INPUT | Operations'!$B950&lt;Booster_BurnTime,1,IF('INPUT | Operations'!$B949&lt;=Booster_BurnTime,(Booster_BurnTime-'INPUT | Operations'!$B949)/('INPUT | Operations'!$B950-'INPUT | Operations'!$B949),0))*'INPUT | Operations'!$E949*NumberOfBoosters*NumberOfOps*$E945,"")</f>
        <v/>
      </c>
      <c r="G945" s="34" t="str">
        <f t="shared" si="140"/>
        <v/>
      </c>
      <c r="H945" s="27" t="str">
        <f t="shared" si="141"/>
        <v/>
      </c>
      <c r="I945" s="27" t="str">
        <f t="shared" si="142"/>
        <v/>
      </c>
      <c r="J945" s="27" t="str">
        <f t="shared" si="143"/>
        <v/>
      </c>
      <c r="K945" s="27" t="str">
        <f t="shared" si="144"/>
        <v/>
      </c>
      <c r="L945" s="27" t="str">
        <f t="shared" si="145"/>
        <v/>
      </c>
      <c r="M945" s="32" t="str">
        <f t="shared" si="146"/>
        <v/>
      </c>
      <c r="N945" s="27" t="str">
        <f t="shared" si="147"/>
        <v/>
      </c>
      <c r="O945" s="27" t="str">
        <f t="shared" si="147"/>
        <v/>
      </c>
      <c r="P945" s="27" t="str">
        <f t="shared" si="147"/>
        <v/>
      </c>
      <c r="Q945" s="27" t="str">
        <f t="shared" si="147"/>
        <v/>
      </c>
      <c r="R945" s="27" t="str">
        <f t="shared" si="147"/>
        <v/>
      </c>
      <c r="S945" s="27" t="str">
        <f t="shared" si="147"/>
        <v/>
      </c>
      <c r="T945" s="32" t="str">
        <f t="shared" si="147"/>
        <v/>
      </c>
      <c r="U945" s="10"/>
    </row>
    <row r="946" spans="1:21" x14ac:dyDescent="0.25">
      <c r="A946" s="10"/>
      <c r="B946" s="4" t="str">
        <f>IF(ISBLANK('INPUT | Operations'!$B951),"",COUNT('INPUT | Operations'!$B$12:$B950))</f>
        <v/>
      </c>
      <c r="C946" s="27" t="str">
        <f>IF(ISNUMBER($B946),('INPUT | Operations'!$C950+'INPUT | Operations'!$C951)/2,"")</f>
        <v/>
      </c>
      <c r="D946" s="28" t="str">
        <f t="shared" si="139"/>
        <v/>
      </c>
      <c r="E946" s="26" t="str">
        <f>IF(ISNUMBER($B946),'INPUT | Operations'!$B951-'INPUT | Operations'!$B950,"")</f>
        <v/>
      </c>
      <c r="F946" s="32" t="str">
        <f>IF(ISNUMBER($B946),IF('INPUT | Operations'!$B951&lt;Booster_BurnTime,1,IF('INPUT | Operations'!$B950&lt;=Booster_BurnTime,(Booster_BurnTime-'INPUT | Operations'!$B950)/('INPUT | Operations'!$B951-'INPUT | Operations'!$B950),0))*'INPUT | Operations'!$E950*NumberOfBoosters*NumberOfOps*$E946,"")</f>
        <v/>
      </c>
      <c r="G946" s="34" t="str">
        <f t="shared" si="140"/>
        <v/>
      </c>
      <c r="H946" s="27" t="str">
        <f t="shared" si="141"/>
        <v/>
      </c>
      <c r="I946" s="27" t="str">
        <f t="shared" si="142"/>
        <v/>
      </c>
      <c r="J946" s="27" t="str">
        <f t="shared" si="143"/>
        <v/>
      </c>
      <c r="K946" s="27" t="str">
        <f t="shared" si="144"/>
        <v/>
      </c>
      <c r="L946" s="27" t="str">
        <f t="shared" si="145"/>
        <v/>
      </c>
      <c r="M946" s="32" t="str">
        <f t="shared" si="146"/>
        <v/>
      </c>
      <c r="N946" s="27" t="str">
        <f t="shared" si="147"/>
        <v/>
      </c>
      <c r="O946" s="27" t="str">
        <f t="shared" si="147"/>
        <v/>
      </c>
      <c r="P946" s="27" t="str">
        <f t="shared" si="147"/>
        <v/>
      </c>
      <c r="Q946" s="27" t="str">
        <f t="shared" si="147"/>
        <v/>
      </c>
      <c r="R946" s="27" t="str">
        <f t="shared" si="147"/>
        <v/>
      </c>
      <c r="S946" s="27" t="str">
        <f t="shared" si="147"/>
        <v/>
      </c>
      <c r="T946" s="32" t="str">
        <f t="shared" si="147"/>
        <v/>
      </c>
      <c r="U946" s="10"/>
    </row>
    <row r="947" spans="1:21" x14ac:dyDescent="0.25">
      <c r="A947" s="10"/>
      <c r="B947" s="4" t="str">
        <f>IF(ISBLANK('INPUT | Operations'!$B952),"",COUNT('INPUT | Operations'!$B$12:$B951))</f>
        <v/>
      </c>
      <c r="C947" s="27" t="str">
        <f>IF(ISNUMBER($B947),('INPUT | Operations'!$C951+'INPUT | Operations'!$C952)/2,"")</f>
        <v/>
      </c>
      <c r="D947" s="28" t="str">
        <f t="shared" si="139"/>
        <v/>
      </c>
      <c r="E947" s="26" t="str">
        <f>IF(ISNUMBER($B947),'INPUT | Operations'!$B952-'INPUT | Operations'!$B951,"")</f>
        <v/>
      </c>
      <c r="F947" s="32" t="str">
        <f>IF(ISNUMBER($B947),IF('INPUT | Operations'!$B952&lt;Booster_BurnTime,1,IF('INPUT | Operations'!$B951&lt;=Booster_BurnTime,(Booster_BurnTime-'INPUT | Operations'!$B951)/('INPUT | Operations'!$B952-'INPUT | Operations'!$B951),0))*'INPUT | Operations'!$E951*NumberOfBoosters*NumberOfOps*$E947,"")</f>
        <v/>
      </c>
      <c r="G947" s="34" t="str">
        <f t="shared" si="140"/>
        <v/>
      </c>
      <c r="H947" s="27" t="str">
        <f t="shared" si="141"/>
        <v/>
      </c>
      <c r="I947" s="27" t="str">
        <f t="shared" si="142"/>
        <v/>
      </c>
      <c r="J947" s="27" t="str">
        <f t="shared" si="143"/>
        <v/>
      </c>
      <c r="K947" s="27" t="str">
        <f t="shared" si="144"/>
        <v/>
      </c>
      <c r="L947" s="27" t="str">
        <f t="shared" si="145"/>
        <v/>
      </c>
      <c r="M947" s="32" t="str">
        <f t="shared" si="146"/>
        <v/>
      </c>
      <c r="N947" s="27" t="str">
        <f t="shared" si="147"/>
        <v/>
      </c>
      <c r="O947" s="27" t="str">
        <f t="shared" si="147"/>
        <v/>
      </c>
      <c r="P947" s="27" t="str">
        <f t="shared" si="147"/>
        <v/>
      </c>
      <c r="Q947" s="27" t="str">
        <f t="shared" si="147"/>
        <v/>
      </c>
      <c r="R947" s="27" t="str">
        <f t="shared" si="147"/>
        <v/>
      </c>
      <c r="S947" s="27" t="str">
        <f t="shared" si="147"/>
        <v/>
      </c>
      <c r="T947" s="32" t="str">
        <f t="shared" si="147"/>
        <v/>
      </c>
      <c r="U947" s="10"/>
    </row>
    <row r="948" spans="1:21" x14ac:dyDescent="0.25">
      <c r="A948" s="10"/>
      <c r="B948" s="4" t="str">
        <f>IF(ISBLANK('INPUT | Operations'!$B953),"",COUNT('INPUT | Operations'!$B$12:$B952))</f>
        <v/>
      </c>
      <c r="C948" s="27" t="str">
        <f>IF(ISNUMBER($B948),('INPUT | Operations'!$C952+'INPUT | Operations'!$C953)/2,"")</f>
        <v/>
      </c>
      <c r="D948" s="28" t="str">
        <f t="shared" si="139"/>
        <v/>
      </c>
      <c r="E948" s="26" t="str">
        <f>IF(ISNUMBER($B948),'INPUT | Operations'!$B953-'INPUT | Operations'!$B952,"")</f>
        <v/>
      </c>
      <c r="F948" s="32" t="str">
        <f>IF(ISNUMBER($B948),IF('INPUT | Operations'!$B953&lt;Booster_BurnTime,1,IF('INPUT | Operations'!$B952&lt;=Booster_BurnTime,(Booster_BurnTime-'INPUT | Operations'!$B952)/('INPUT | Operations'!$B953-'INPUT | Operations'!$B952),0))*'INPUT | Operations'!$E952*NumberOfBoosters*NumberOfOps*$E948,"")</f>
        <v/>
      </c>
      <c r="G948" s="34" t="str">
        <f t="shared" si="140"/>
        <v/>
      </c>
      <c r="H948" s="27" t="str">
        <f t="shared" si="141"/>
        <v/>
      </c>
      <c r="I948" s="27" t="str">
        <f t="shared" si="142"/>
        <v/>
      </c>
      <c r="J948" s="27" t="str">
        <f t="shared" si="143"/>
        <v/>
      </c>
      <c r="K948" s="27" t="str">
        <f t="shared" si="144"/>
        <v/>
      </c>
      <c r="L948" s="27" t="str">
        <f t="shared" si="145"/>
        <v/>
      </c>
      <c r="M948" s="32" t="str">
        <f t="shared" si="146"/>
        <v/>
      </c>
      <c r="N948" s="27" t="str">
        <f t="shared" si="147"/>
        <v/>
      </c>
      <c r="O948" s="27" t="str">
        <f t="shared" si="147"/>
        <v/>
      </c>
      <c r="P948" s="27" t="str">
        <f t="shared" si="147"/>
        <v/>
      </c>
      <c r="Q948" s="27" t="str">
        <f t="shared" si="147"/>
        <v/>
      </c>
      <c r="R948" s="27" t="str">
        <f t="shared" si="147"/>
        <v/>
      </c>
      <c r="S948" s="27" t="str">
        <f t="shared" si="147"/>
        <v/>
      </c>
      <c r="T948" s="32" t="str">
        <f t="shared" si="147"/>
        <v/>
      </c>
      <c r="U948" s="10"/>
    </row>
    <row r="949" spans="1:21" x14ac:dyDescent="0.25">
      <c r="A949" s="10"/>
      <c r="B949" s="4" t="str">
        <f>IF(ISBLANK('INPUT | Operations'!$B954),"",COUNT('INPUT | Operations'!$B$12:$B953))</f>
        <v/>
      </c>
      <c r="C949" s="27" t="str">
        <f>IF(ISNUMBER($B949),('INPUT | Operations'!$C953+'INPUT | Operations'!$C954)/2,"")</f>
        <v/>
      </c>
      <c r="D949" s="28" t="str">
        <f t="shared" si="139"/>
        <v/>
      </c>
      <c r="E949" s="26" t="str">
        <f>IF(ISNUMBER($B949),'INPUT | Operations'!$B954-'INPUT | Operations'!$B953,"")</f>
        <v/>
      </c>
      <c r="F949" s="32" t="str">
        <f>IF(ISNUMBER($B949),IF('INPUT | Operations'!$B954&lt;Booster_BurnTime,1,IF('INPUT | Operations'!$B953&lt;=Booster_BurnTime,(Booster_BurnTime-'INPUT | Operations'!$B953)/('INPUT | Operations'!$B954-'INPUT | Operations'!$B953),0))*'INPUT | Operations'!$E953*NumberOfBoosters*NumberOfOps*$E949,"")</f>
        <v/>
      </c>
      <c r="G949" s="34" t="str">
        <f t="shared" si="140"/>
        <v/>
      </c>
      <c r="H949" s="27" t="str">
        <f t="shared" si="141"/>
        <v/>
      </c>
      <c r="I949" s="27" t="str">
        <f t="shared" si="142"/>
        <v/>
      </c>
      <c r="J949" s="27" t="str">
        <f t="shared" si="143"/>
        <v/>
      </c>
      <c r="K949" s="27" t="str">
        <f t="shared" si="144"/>
        <v/>
      </c>
      <c r="L949" s="27" t="str">
        <f t="shared" si="145"/>
        <v/>
      </c>
      <c r="M949" s="32" t="str">
        <f t="shared" si="146"/>
        <v/>
      </c>
      <c r="N949" s="27" t="str">
        <f t="shared" si="147"/>
        <v/>
      </c>
      <c r="O949" s="27" t="str">
        <f t="shared" si="147"/>
        <v/>
      </c>
      <c r="P949" s="27" t="str">
        <f t="shared" si="147"/>
        <v/>
      </c>
      <c r="Q949" s="27" t="str">
        <f t="shared" si="147"/>
        <v/>
      </c>
      <c r="R949" s="27" t="str">
        <f t="shared" si="147"/>
        <v/>
      </c>
      <c r="S949" s="27" t="str">
        <f t="shared" si="147"/>
        <v/>
      </c>
      <c r="T949" s="32" t="str">
        <f t="shared" si="147"/>
        <v/>
      </c>
      <c r="U949" s="10"/>
    </row>
    <row r="950" spans="1:21" x14ac:dyDescent="0.25">
      <c r="A950" s="10"/>
      <c r="B950" s="4" t="str">
        <f>IF(ISBLANK('INPUT | Operations'!$B955),"",COUNT('INPUT | Operations'!$B$12:$B954))</f>
        <v/>
      </c>
      <c r="C950" s="27" t="str">
        <f>IF(ISNUMBER($B950),('INPUT | Operations'!$C954+'INPUT | Operations'!$C955)/2,"")</f>
        <v/>
      </c>
      <c r="D950" s="28" t="str">
        <f t="shared" si="139"/>
        <v/>
      </c>
      <c r="E950" s="26" t="str">
        <f>IF(ISNUMBER($B950),'INPUT | Operations'!$B955-'INPUT | Operations'!$B954,"")</f>
        <v/>
      </c>
      <c r="F950" s="32" t="str">
        <f>IF(ISNUMBER($B950),IF('INPUT | Operations'!$B955&lt;Booster_BurnTime,1,IF('INPUT | Operations'!$B954&lt;=Booster_BurnTime,(Booster_BurnTime-'INPUT | Operations'!$B954)/('INPUT | Operations'!$B955-'INPUT | Operations'!$B954),0))*'INPUT | Operations'!$E954*NumberOfBoosters*NumberOfOps*$E950,"")</f>
        <v/>
      </c>
      <c r="G950" s="34" t="str">
        <f t="shared" si="140"/>
        <v/>
      </c>
      <c r="H950" s="27" t="str">
        <f t="shared" si="141"/>
        <v/>
      </c>
      <c r="I950" s="27" t="str">
        <f t="shared" si="142"/>
        <v/>
      </c>
      <c r="J950" s="27" t="str">
        <f t="shared" si="143"/>
        <v/>
      </c>
      <c r="K950" s="27" t="str">
        <f t="shared" si="144"/>
        <v/>
      </c>
      <c r="L950" s="27" t="str">
        <f t="shared" si="145"/>
        <v/>
      </c>
      <c r="M950" s="32" t="str">
        <f t="shared" si="146"/>
        <v/>
      </c>
      <c r="N950" s="27" t="str">
        <f t="shared" si="147"/>
        <v/>
      </c>
      <c r="O950" s="27" t="str">
        <f t="shared" si="147"/>
        <v/>
      </c>
      <c r="P950" s="27" t="str">
        <f t="shared" si="147"/>
        <v/>
      </c>
      <c r="Q950" s="27" t="str">
        <f t="shared" si="147"/>
        <v/>
      </c>
      <c r="R950" s="27" t="str">
        <f t="shared" si="147"/>
        <v/>
      </c>
      <c r="S950" s="27" t="str">
        <f t="shared" si="147"/>
        <v/>
      </c>
      <c r="T950" s="32" t="str">
        <f t="shared" si="147"/>
        <v/>
      </c>
      <c r="U950" s="10"/>
    </row>
    <row r="951" spans="1:21" x14ac:dyDescent="0.25">
      <c r="A951" s="10"/>
      <c r="B951" s="4" t="str">
        <f>IF(ISBLANK('INPUT | Operations'!$B956),"",COUNT('INPUT | Operations'!$B$12:$B955))</f>
        <v/>
      </c>
      <c r="C951" s="27" t="str">
        <f>IF(ISNUMBER($B951),('INPUT | Operations'!$C955+'INPUT | Operations'!$C956)/2,"")</f>
        <v/>
      </c>
      <c r="D951" s="28" t="str">
        <f t="shared" si="139"/>
        <v/>
      </c>
      <c r="E951" s="26" t="str">
        <f>IF(ISNUMBER($B951),'INPUT | Operations'!$B956-'INPUT | Operations'!$B955,"")</f>
        <v/>
      </c>
      <c r="F951" s="32" t="str">
        <f>IF(ISNUMBER($B951),IF('INPUT | Operations'!$B956&lt;Booster_BurnTime,1,IF('INPUT | Operations'!$B955&lt;=Booster_BurnTime,(Booster_BurnTime-'INPUT | Operations'!$B955)/('INPUT | Operations'!$B956-'INPUT | Operations'!$B955),0))*'INPUT | Operations'!$E955*NumberOfBoosters*NumberOfOps*$E951,"")</f>
        <v/>
      </c>
      <c r="G951" s="34" t="str">
        <f t="shared" si="140"/>
        <v/>
      </c>
      <c r="H951" s="27" t="str">
        <f t="shared" si="141"/>
        <v/>
      </c>
      <c r="I951" s="27" t="str">
        <f t="shared" si="142"/>
        <v/>
      </c>
      <c r="J951" s="27" t="str">
        <f t="shared" si="143"/>
        <v/>
      </c>
      <c r="K951" s="27" t="str">
        <f t="shared" si="144"/>
        <v/>
      </c>
      <c r="L951" s="27" t="str">
        <f t="shared" si="145"/>
        <v/>
      </c>
      <c r="M951" s="32" t="str">
        <f t="shared" si="146"/>
        <v/>
      </c>
      <c r="N951" s="27" t="str">
        <f t="shared" si="147"/>
        <v/>
      </c>
      <c r="O951" s="27" t="str">
        <f t="shared" si="147"/>
        <v/>
      </c>
      <c r="P951" s="27" t="str">
        <f t="shared" si="147"/>
        <v/>
      </c>
      <c r="Q951" s="27" t="str">
        <f t="shared" si="147"/>
        <v/>
      </c>
      <c r="R951" s="27" t="str">
        <f t="shared" si="147"/>
        <v/>
      </c>
      <c r="S951" s="27" t="str">
        <f t="shared" si="147"/>
        <v/>
      </c>
      <c r="T951" s="32" t="str">
        <f t="shared" si="147"/>
        <v/>
      </c>
      <c r="U951" s="10"/>
    </row>
    <row r="952" spans="1:21" x14ac:dyDescent="0.25">
      <c r="A952" s="10"/>
      <c r="B952" s="4" t="str">
        <f>IF(ISBLANK('INPUT | Operations'!$B957),"",COUNT('INPUT | Operations'!$B$12:$B956))</f>
        <v/>
      </c>
      <c r="C952" s="27" t="str">
        <f>IF(ISNUMBER($B952),('INPUT | Operations'!$C956+'INPUT | Operations'!$C957)/2,"")</f>
        <v/>
      </c>
      <c r="D952" s="28" t="str">
        <f t="shared" si="139"/>
        <v/>
      </c>
      <c r="E952" s="26" t="str">
        <f>IF(ISNUMBER($B952),'INPUT | Operations'!$B957-'INPUT | Operations'!$B956,"")</f>
        <v/>
      </c>
      <c r="F952" s="32" t="str">
        <f>IF(ISNUMBER($B952),IF('INPUT | Operations'!$B957&lt;Booster_BurnTime,1,IF('INPUT | Operations'!$B956&lt;=Booster_BurnTime,(Booster_BurnTime-'INPUT | Operations'!$B956)/('INPUT | Operations'!$B957-'INPUT | Operations'!$B956),0))*'INPUT | Operations'!$E956*NumberOfBoosters*NumberOfOps*$E952,"")</f>
        <v/>
      </c>
      <c r="G952" s="34" t="str">
        <f t="shared" si="140"/>
        <v/>
      </c>
      <c r="H952" s="27" t="str">
        <f t="shared" si="141"/>
        <v/>
      </c>
      <c r="I952" s="27" t="str">
        <f t="shared" si="142"/>
        <v/>
      </c>
      <c r="J952" s="27" t="str">
        <f t="shared" si="143"/>
        <v/>
      </c>
      <c r="K952" s="27" t="str">
        <f t="shared" si="144"/>
        <v/>
      </c>
      <c r="L952" s="27" t="str">
        <f t="shared" si="145"/>
        <v/>
      </c>
      <c r="M952" s="32" t="str">
        <f t="shared" si="146"/>
        <v/>
      </c>
      <c r="N952" s="27" t="str">
        <f t="shared" si="147"/>
        <v/>
      </c>
      <c r="O952" s="27" t="str">
        <f t="shared" si="147"/>
        <v/>
      </c>
      <c r="P952" s="27" t="str">
        <f t="shared" si="147"/>
        <v/>
      </c>
      <c r="Q952" s="27" t="str">
        <f t="shared" si="147"/>
        <v/>
      </c>
      <c r="R952" s="27" t="str">
        <f t="shared" si="147"/>
        <v/>
      </c>
      <c r="S952" s="27" t="str">
        <f t="shared" si="147"/>
        <v/>
      </c>
      <c r="T952" s="32" t="str">
        <f t="shared" si="147"/>
        <v/>
      </c>
      <c r="U952" s="10"/>
    </row>
    <row r="953" spans="1:21" x14ac:dyDescent="0.25">
      <c r="A953" s="10"/>
      <c r="B953" s="4" t="str">
        <f>IF(ISBLANK('INPUT | Operations'!$B958),"",COUNT('INPUT | Operations'!$B$12:$B957))</f>
        <v/>
      </c>
      <c r="C953" s="27" t="str">
        <f>IF(ISNUMBER($B953),('INPUT | Operations'!$C957+'INPUT | Operations'!$C958)/2,"")</f>
        <v/>
      </c>
      <c r="D953" s="28" t="str">
        <f t="shared" si="139"/>
        <v/>
      </c>
      <c r="E953" s="26" t="str">
        <f>IF(ISNUMBER($B953),'INPUT | Operations'!$B958-'INPUT | Operations'!$B957,"")</f>
        <v/>
      </c>
      <c r="F953" s="32" t="str">
        <f>IF(ISNUMBER($B953),IF('INPUT | Operations'!$B958&lt;Booster_BurnTime,1,IF('INPUT | Operations'!$B957&lt;=Booster_BurnTime,(Booster_BurnTime-'INPUT | Operations'!$B957)/('INPUT | Operations'!$B958-'INPUT | Operations'!$B957),0))*'INPUT | Operations'!$E957*NumberOfBoosters*NumberOfOps*$E953,"")</f>
        <v/>
      </c>
      <c r="G953" s="34" t="str">
        <f t="shared" si="140"/>
        <v/>
      </c>
      <c r="H953" s="27" t="str">
        <f t="shared" si="141"/>
        <v/>
      </c>
      <c r="I953" s="27" t="str">
        <f t="shared" si="142"/>
        <v/>
      </c>
      <c r="J953" s="27" t="str">
        <f t="shared" si="143"/>
        <v/>
      </c>
      <c r="K953" s="27" t="str">
        <f t="shared" si="144"/>
        <v/>
      </c>
      <c r="L953" s="27" t="str">
        <f t="shared" si="145"/>
        <v/>
      </c>
      <c r="M953" s="32" t="str">
        <f t="shared" si="146"/>
        <v/>
      </c>
      <c r="N953" s="27" t="str">
        <f t="shared" si="147"/>
        <v/>
      </c>
      <c r="O953" s="27" t="str">
        <f t="shared" si="147"/>
        <v/>
      </c>
      <c r="P953" s="27" t="str">
        <f t="shared" si="147"/>
        <v/>
      </c>
      <c r="Q953" s="27" t="str">
        <f t="shared" si="147"/>
        <v/>
      </c>
      <c r="R953" s="27" t="str">
        <f t="shared" si="147"/>
        <v/>
      </c>
      <c r="S953" s="27" t="str">
        <f t="shared" si="147"/>
        <v/>
      </c>
      <c r="T953" s="32" t="str">
        <f t="shared" si="147"/>
        <v/>
      </c>
      <c r="U953" s="10"/>
    </row>
    <row r="954" spans="1:21" x14ac:dyDescent="0.25">
      <c r="A954" s="10"/>
      <c r="B954" s="4" t="str">
        <f>IF(ISBLANK('INPUT | Operations'!$B959),"",COUNT('INPUT | Operations'!$B$12:$B958))</f>
        <v/>
      </c>
      <c r="C954" s="27" t="str">
        <f>IF(ISNUMBER($B954),('INPUT | Operations'!$C958+'INPUT | Operations'!$C959)/2,"")</f>
        <v/>
      </c>
      <c r="D954" s="28" t="str">
        <f t="shared" si="139"/>
        <v/>
      </c>
      <c r="E954" s="26" t="str">
        <f>IF(ISNUMBER($B954),'INPUT | Operations'!$B959-'INPUT | Operations'!$B958,"")</f>
        <v/>
      </c>
      <c r="F954" s="32" t="str">
        <f>IF(ISNUMBER($B954),IF('INPUT | Operations'!$B959&lt;Booster_BurnTime,1,IF('INPUT | Operations'!$B958&lt;=Booster_BurnTime,(Booster_BurnTime-'INPUT | Operations'!$B958)/('INPUT | Operations'!$B959-'INPUT | Operations'!$B958),0))*'INPUT | Operations'!$E958*NumberOfBoosters*NumberOfOps*$E954,"")</f>
        <v/>
      </c>
      <c r="G954" s="34" t="str">
        <f t="shared" si="140"/>
        <v/>
      </c>
      <c r="H954" s="27" t="str">
        <f t="shared" si="141"/>
        <v/>
      </c>
      <c r="I954" s="27" t="str">
        <f t="shared" si="142"/>
        <v/>
      </c>
      <c r="J954" s="27" t="str">
        <f t="shared" si="143"/>
        <v/>
      </c>
      <c r="K954" s="27" t="str">
        <f t="shared" si="144"/>
        <v/>
      </c>
      <c r="L954" s="27" t="str">
        <f t="shared" si="145"/>
        <v/>
      </c>
      <c r="M954" s="32" t="str">
        <f t="shared" si="146"/>
        <v/>
      </c>
      <c r="N954" s="27" t="str">
        <f t="shared" si="147"/>
        <v/>
      </c>
      <c r="O954" s="27" t="str">
        <f t="shared" si="147"/>
        <v/>
      </c>
      <c r="P954" s="27" t="str">
        <f t="shared" si="147"/>
        <v/>
      </c>
      <c r="Q954" s="27" t="str">
        <f t="shared" si="147"/>
        <v/>
      </c>
      <c r="R954" s="27" t="str">
        <f t="shared" si="147"/>
        <v/>
      </c>
      <c r="S954" s="27" t="str">
        <f t="shared" si="147"/>
        <v/>
      </c>
      <c r="T954" s="32" t="str">
        <f t="shared" si="147"/>
        <v/>
      </c>
      <c r="U954" s="10"/>
    </row>
    <row r="955" spans="1:21" x14ac:dyDescent="0.25">
      <c r="A955" s="10"/>
      <c r="B955" s="4" t="str">
        <f>IF(ISBLANK('INPUT | Operations'!$B960),"",COUNT('INPUT | Operations'!$B$12:$B959))</f>
        <v/>
      </c>
      <c r="C955" s="27" t="str">
        <f>IF(ISNUMBER($B955),('INPUT | Operations'!$C959+'INPUT | Operations'!$C960)/2,"")</f>
        <v/>
      </c>
      <c r="D955" s="28" t="str">
        <f t="shared" si="139"/>
        <v/>
      </c>
      <c r="E955" s="26" t="str">
        <f>IF(ISNUMBER($B955),'INPUT | Operations'!$B960-'INPUT | Operations'!$B959,"")</f>
        <v/>
      </c>
      <c r="F955" s="32" t="str">
        <f>IF(ISNUMBER($B955),IF('INPUT | Operations'!$B960&lt;Booster_BurnTime,1,IF('INPUT | Operations'!$B959&lt;=Booster_BurnTime,(Booster_BurnTime-'INPUT | Operations'!$B959)/('INPUT | Operations'!$B960-'INPUT | Operations'!$B959),0))*'INPUT | Operations'!$E959*NumberOfBoosters*NumberOfOps*$E955,"")</f>
        <v/>
      </c>
      <c r="G955" s="34" t="str">
        <f t="shared" si="140"/>
        <v/>
      </c>
      <c r="H955" s="27" t="str">
        <f t="shared" si="141"/>
        <v/>
      </c>
      <c r="I955" s="27" t="str">
        <f t="shared" si="142"/>
        <v/>
      </c>
      <c r="J955" s="27" t="str">
        <f t="shared" si="143"/>
        <v/>
      </c>
      <c r="K955" s="27" t="str">
        <f t="shared" si="144"/>
        <v/>
      </c>
      <c r="L955" s="27" t="str">
        <f t="shared" si="145"/>
        <v/>
      </c>
      <c r="M955" s="32" t="str">
        <f t="shared" si="146"/>
        <v/>
      </c>
      <c r="N955" s="27" t="str">
        <f t="shared" si="147"/>
        <v/>
      </c>
      <c r="O955" s="27" t="str">
        <f t="shared" si="147"/>
        <v/>
      </c>
      <c r="P955" s="27" t="str">
        <f t="shared" si="147"/>
        <v/>
      </c>
      <c r="Q955" s="27" t="str">
        <f t="shared" si="147"/>
        <v/>
      </c>
      <c r="R955" s="27" t="str">
        <f t="shared" si="147"/>
        <v/>
      </c>
      <c r="S955" s="27" t="str">
        <f t="shared" si="147"/>
        <v/>
      </c>
      <c r="T955" s="32" t="str">
        <f t="shared" si="147"/>
        <v/>
      </c>
      <c r="U955" s="10"/>
    </row>
    <row r="956" spans="1:21" x14ac:dyDescent="0.25">
      <c r="A956" s="10"/>
      <c r="B956" s="4" t="str">
        <f>IF(ISBLANK('INPUT | Operations'!$B961),"",COUNT('INPUT | Operations'!$B$12:$B960))</f>
        <v/>
      </c>
      <c r="C956" s="27" t="str">
        <f>IF(ISNUMBER($B956),('INPUT | Operations'!$C960+'INPUT | Operations'!$C961)/2,"")</f>
        <v/>
      </c>
      <c r="D956" s="28" t="str">
        <f t="shared" si="139"/>
        <v/>
      </c>
      <c r="E956" s="26" t="str">
        <f>IF(ISNUMBER($B956),'INPUT | Operations'!$B961-'INPUT | Operations'!$B960,"")</f>
        <v/>
      </c>
      <c r="F956" s="32" t="str">
        <f>IF(ISNUMBER($B956),IF('INPUT | Operations'!$B961&lt;Booster_BurnTime,1,IF('INPUT | Operations'!$B960&lt;=Booster_BurnTime,(Booster_BurnTime-'INPUT | Operations'!$B960)/('INPUT | Operations'!$B961-'INPUT | Operations'!$B960),0))*'INPUT | Operations'!$E960*NumberOfBoosters*NumberOfOps*$E956,"")</f>
        <v/>
      </c>
      <c r="G956" s="34" t="str">
        <f t="shared" si="140"/>
        <v/>
      </c>
      <c r="H956" s="27" t="str">
        <f t="shared" si="141"/>
        <v/>
      </c>
      <c r="I956" s="27" t="str">
        <f t="shared" si="142"/>
        <v/>
      </c>
      <c r="J956" s="27" t="str">
        <f t="shared" si="143"/>
        <v/>
      </c>
      <c r="K956" s="27" t="str">
        <f t="shared" si="144"/>
        <v/>
      </c>
      <c r="L956" s="27" t="str">
        <f t="shared" si="145"/>
        <v/>
      </c>
      <c r="M956" s="32" t="str">
        <f t="shared" si="146"/>
        <v/>
      </c>
      <c r="N956" s="27" t="str">
        <f t="shared" si="147"/>
        <v/>
      </c>
      <c r="O956" s="27" t="str">
        <f t="shared" ref="N956:T992" si="148">IFERROR($F956*H956/1000,"")</f>
        <v/>
      </c>
      <c r="P956" s="27" t="str">
        <f t="shared" si="148"/>
        <v/>
      </c>
      <c r="Q956" s="27" t="str">
        <f t="shared" si="148"/>
        <v/>
      </c>
      <c r="R956" s="27" t="str">
        <f t="shared" si="148"/>
        <v/>
      </c>
      <c r="S956" s="27" t="str">
        <f t="shared" si="148"/>
        <v/>
      </c>
      <c r="T956" s="32" t="str">
        <f t="shared" si="148"/>
        <v/>
      </c>
      <c r="U956" s="10"/>
    </row>
    <row r="957" spans="1:21" x14ac:dyDescent="0.25">
      <c r="A957" s="10"/>
      <c r="B957" s="4" t="str">
        <f>IF(ISBLANK('INPUT | Operations'!$B962),"",COUNT('INPUT | Operations'!$B$12:$B961))</f>
        <v/>
      </c>
      <c r="C957" s="27" t="str">
        <f>IF(ISNUMBER($B957),('INPUT | Operations'!$C961+'INPUT | Operations'!$C962)/2,"")</f>
        <v/>
      </c>
      <c r="D957" s="28" t="str">
        <f t="shared" si="139"/>
        <v/>
      </c>
      <c r="E957" s="26" t="str">
        <f>IF(ISNUMBER($B957),'INPUT | Operations'!$B962-'INPUT | Operations'!$B961,"")</f>
        <v/>
      </c>
      <c r="F957" s="32" t="str">
        <f>IF(ISNUMBER($B957),IF('INPUT | Operations'!$B962&lt;Booster_BurnTime,1,IF('INPUT | Operations'!$B961&lt;=Booster_BurnTime,(Booster_BurnTime-'INPUT | Operations'!$B961)/('INPUT | Operations'!$B962-'INPUT | Operations'!$B961),0))*'INPUT | Operations'!$E961*NumberOfBoosters*NumberOfOps*$E957,"")</f>
        <v/>
      </c>
      <c r="G957" s="34" t="str">
        <f t="shared" si="140"/>
        <v/>
      </c>
      <c r="H957" s="27" t="str">
        <f t="shared" si="141"/>
        <v/>
      </c>
      <c r="I957" s="27" t="str">
        <f t="shared" si="142"/>
        <v/>
      </c>
      <c r="J957" s="27" t="str">
        <f t="shared" si="143"/>
        <v/>
      </c>
      <c r="K957" s="27" t="str">
        <f t="shared" si="144"/>
        <v/>
      </c>
      <c r="L957" s="27" t="str">
        <f t="shared" si="145"/>
        <v/>
      </c>
      <c r="M957" s="32" t="str">
        <f t="shared" si="146"/>
        <v/>
      </c>
      <c r="N957" s="27" t="str">
        <f t="shared" si="148"/>
        <v/>
      </c>
      <c r="O957" s="27" t="str">
        <f t="shared" si="148"/>
        <v/>
      </c>
      <c r="P957" s="27" t="str">
        <f t="shared" si="148"/>
        <v/>
      </c>
      <c r="Q957" s="27" t="str">
        <f t="shared" si="148"/>
        <v/>
      </c>
      <c r="R957" s="27" t="str">
        <f t="shared" si="148"/>
        <v/>
      </c>
      <c r="S957" s="27" t="str">
        <f t="shared" si="148"/>
        <v/>
      </c>
      <c r="T957" s="32" t="str">
        <f t="shared" si="148"/>
        <v/>
      </c>
      <c r="U957" s="10"/>
    </row>
    <row r="958" spans="1:21" x14ac:dyDescent="0.25">
      <c r="A958" s="10"/>
      <c r="B958" s="4" t="str">
        <f>IF(ISBLANK('INPUT | Operations'!$B963),"",COUNT('INPUT | Operations'!$B$12:$B962))</f>
        <v/>
      </c>
      <c r="C958" s="27" t="str">
        <f>IF(ISNUMBER($B958),('INPUT | Operations'!$C962+'INPUT | Operations'!$C963)/2,"")</f>
        <v/>
      </c>
      <c r="D958" s="28" t="str">
        <f t="shared" si="139"/>
        <v/>
      </c>
      <c r="E958" s="26" t="str">
        <f>IF(ISNUMBER($B958),'INPUT | Operations'!$B963-'INPUT | Operations'!$B962,"")</f>
        <v/>
      </c>
      <c r="F958" s="32" t="str">
        <f>IF(ISNUMBER($B958),IF('INPUT | Operations'!$B963&lt;Booster_BurnTime,1,IF('INPUT | Operations'!$B962&lt;=Booster_BurnTime,(Booster_BurnTime-'INPUT | Operations'!$B962)/('INPUT | Operations'!$B963-'INPUT | Operations'!$B962),0))*'INPUT | Operations'!$E962*NumberOfBoosters*NumberOfOps*$E958,"")</f>
        <v/>
      </c>
      <c r="G958" s="34" t="str">
        <f t="shared" si="140"/>
        <v/>
      </c>
      <c r="H958" s="27" t="str">
        <f t="shared" si="141"/>
        <v/>
      </c>
      <c r="I958" s="27" t="str">
        <f t="shared" si="142"/>
        <v/>
      </c>
      <c r="J958" s="27" t="str">
        <f t="shared" si="143"/>
        <v/>
      </c>
      <c r="K958" s="27" t="str">
        <f t="shared" si="144"/>
        <v/>
      </c>
      <c r="L958" s="27" t="str">
        <f t="shared" si="145"/>
        <v/>
      </c>
      <c r="M958" s="32" t="str">
        <f t="shared" si="146"/>
        <v/>
      </c>
      <c r="N958" s="27" t="str">
        <f t="shared" si="148"/>
        <v/>
      </c>
      <c r="O958" s="27" t="str">
        <f t="shared" si="148"/>
        <v/>
      </c>
      <c r="P958" s="27" t="str">
        <f t="shared" si="148"/>
        <v/>
      </c>
      <c r="Q958" s="27" t="str">
        <f t="shared" si="148"/>
        <v/>
      </c>
      <c r="R958" s="27" t="str">
        <f t="shared" si="148"/>
        <v/>
      </c>
      <c r="S958" s="27" t="str">
        <f t="shared" si="148"/>
        <v/>
      </c>
      <c r="T958" s="32" t="str">
        <f t="shared" si="148"/>
        <v/>
      </c>
      <c r="U958" s="10"/>
    </row>
    <row r="959" spans="1:21" x14ac:dyDescent="0.25">
      <c r="A959" s="10"/>
      <c r="B959" s="4" t="str">
        <f>IF(ISBLANK('INPUT | Operations'!$B964),"",COUNT('INPUT | Operations'!$B$12:$B963))</f>
        <v/>
      </c>
      <c r="C959" s="27" t="str">
        <f>IF(ISNUMBER($B959),('INPUT | Operations'!$C963+'INPUT | Operations'!$C964)/2,"")</f>
        <v/>
      </c>
      <c r="D959" s="28" t="str">
        <f t="shared" si="139"/>
        <v/>
      </c>
      <c r="E959" s="26" t="str">
        <f>IF(ISNUMBER($B959),'INPUT | Operations'!$B964-'INPUT | Operations'!$B963,"")</f>
        <v/>
      </c>
      <c r="F959" s="32" t="str">
        <f>IF(ISNUMBER($B959),IF('INPUT | Operations'!$B964&lt;Booster_BurnTime,1,IF('INPUT | Operations'!$B963&lt;=Booster_BurnTime,(Booster_BurnTime-'INPUT | Operations'!$B963)/('INPUT | Operations'!$B964-'INPUT | Operations'!$B963),0))*'INPUT | Operations'!$E963*NumberOfBoosters*NumberOfOps*$E959,"")</f>
        <v/>
      </c>
      <c r="G959" s="34" t="str">
        <f t="shared" si="140"/>
        <v/>
      </c>
      <c r="H959" s="27" t="str">
        <f t="shared" si="141"/>
        <v/>
      </c>
      <c r="I959" s="27" t="str">
        <f t="shared" si="142"/>
        <v/>
      </c>
      <c r="J959" s="27" t="str">
        <f t="shared" si="143"/>
        <v/>
      </c>
      <c r="K959" s="27" t="str">
        <f t="shared" si="144"/>
        <v/>
      </c>
      <c r="L959" s="27" t="str">
        <f t="shared" si="145"/>
        <v/>
      </c>
      <c r="M959" s="32" t="str">
        <f t="shared" si="146"/>
        <v/>
      </c>
      <c r="N959" s="27" t="str">
        <f t="shared" si="148"/>
        <v/>
      </c>
      <c r="O959" s="27" t="str">
        <f t="shared" si="148"/>
        <v/>
      </c>
      <c r="P959" s="27" t="str">
        <f t="shared" si="148"/>
        <v/>
      </c>
      <c r="Q959" s="27" t="str">
        <f t="shared" si="148"/>
        <v/>
      </c>
      <c r="R959" s="27" t="str">
        <f t="shared" si="148"/>
        <v/>
      </c>
      <c r="S959" s="27" t="str">
        <f t="shared" si="148"/>
        <v/>
      </c>
      <c r="T959" s="32" t="str">
        <f t="shared" si="148"/>
        <v/>
      </c>
      <c r="U959" s="10"/>
    </row>
    <row r="960" spans="1:21" x14ac:dyDescent="0.25">
      <c r="A960" s="10"/>
      <c r="B960" s="4" t="str">
        <f>IF(ISBLANK('INPUT | Operations'!$B965),"",COUNT('INPUT | Operations'!$B$12:$B964))</f>
        <v/>
      </c>
      <c r="C960" s="27" t="str">
        <f>IF(ISNUMBER($B960),('INPUT | Operations'!$C964+'INPUT | Operations'!$C965)/2,"")</f>
        <v/>
      </c>
      <c r="D960" s="28" t="str">
        <f t="shared" si="139"/>
        <v/>
      </c>
      <c r="E960" s="26" t="str">
        <f>IF(ISNUMBER($B960),'INPUT | Operations'!$B965-'INPUT | Operations'!$B964,"")</f>
        <v/>
      </c>
      <c r="F960" s="32" t="str">
        <f>IF(ISNUMBER($B960),IF('INPUT | Operations'!$B965&lt;Booster_BurnTime,1,IF('INPUT | Operations'!$B964&lt;=Booster_BurnTime,(Booster_BurnTime-'INPUT | Operations'!$B964)/('INPUT | Operations'!$B965-'INPUT | Operations'!$B964),0))*'INPUT | Operations'!$E964*NumberOfBoosters*NumberOfOps*$E960,"")</f>
        <v/>
      </c>
      <c r="G960" s="34" t="str">
        <f t="shared" si="140"/>
        <v/>
      </c>
      <c r="H960" s="27" t="str">
        <f t="shared" si="141"/>
        <v/>
      </c>
      <c r="I960" s="27" t="str">
        <f t="shared" si="142"/>
        <v/>
      </c>
      <c r="J960" s="27" t="str">
        <f t="shared" si="143"/>
        <v/>
      </c>
      <c r="K960" s="27" t="str">
        <f t="shared" si="144"/>
        <v/>
      </c>
      <c r="L960" s="27" t="str">
        <f t="shared" si="145"/>
        <v/>
      </c>
      <c r="M960" s="32" t="str">
        <f t="shared" si="146"/>
        <v/>
      </c>
      <c r="N960" s="27" t="str">
        <f t="shared" si="148"/>
        <v/>
      </c>
      <c r="O960" s="27" t="str">
        <f t="shared" si="148"/>
        <v/>
      </c>
      <c r="P960" s="27" t="str">
        <f t="shared" si="148"/>
        <v/>
      </c>
      <c r="Q960" s="27" t="str">
        <f t="shared" si="148"/>
        <v/>
      </c>
      <c r="R960" s="27" t="str">
        <f t="shared" si="148"/>
        <v/>
      </c>
      <c r="S960" s="27" t="str">
        <f t="shared" si="148"/>
        <v/>
      </c>
      <c r="T960" s="32" t="str">
        <f t="shared" si="148"/>
        <v/>
      </c>
      <c r="U960" s="10"/>
    </row>
    <row r="961" spans="1:21" x14ac:dyDescent="0.25">
      <c r="A961" s="10"/>
      <c r="B961" s="4" t="str">
        <f>IF(ISBLANK('INPUT | Operations'!$B966),"",COUNT('INPUT | Operations'!$B$12:$B965))</f>
        <v/>
      </c>
      <c r="C961" s="27" t="str">
        <f>IF(ISNUMBER($B961),('INPUT | Operations'!$C965+'INPUT | Operations'!$C966)/2,"")</f>
        <v/>
      </c>
      <c r="D961" s="28" t="str">
        <f t="shared" si="139"/>
        <v/>
      </c>
      <c r="E961" s="26" t="str">
        <f>IF(ISNUMBER($B961),'INPUT | Operations'!$B966-'INPUT | Operations'!$B965,"")</f>
        <v/>
      </c>
      <c r="F961" s="32" t="str">
        <f>IF(ISNUMBER($B961),IF('INPUT | Operations'!$B966&lt;Booster_BurnTime,1,IF('INPUT | Operations'!$B965&lt;=Booster_BurnTime,(Booster_BurnTime-'INPUT | Operations'!$B965)/('INPUT | Operations'!$B966-'INPUT | Operations'!$B965),0))*'INPUT | Operations'!$E965*NumberOfBoosters*NumberOfOps*$E961,"")</f>
        <v/>
      </c>
      <c r="G961" s="34" t="str">
        <f t="shared" si="140"/>
        <v/>
      </c>
      <c r="H961" s="27" t="str">
        <f t="shared" si="141"/>
        <v/>
      </c>
      <c r="I961" s="27" t="str">
        <f t="shared" si="142"/>
        <v/>
      </c>
      <c r="J961" s="27" t="str">
        <f t="shared" si="143"/>
        <v/>
      </c>
      <c r="K961" s="27" t="str">
        <f t="shared" si="144"/>
        <v/>
      </c>
      <c r="L961" s="27" t="str">
        <f t="shared" si="145"/>
        <v/>
      </c>
      <c r="M961" s="32" t="str">
        <f t="shared" si="146"/>
        <v/>
      </c>
      <c r="N961" s="27" t="str">
        <f t="shared" si="148"/>
        <v/>
      </c>
      <c r="O961" s="27" t="str">
        <f t="shared" si="148"/>
        <v/>
      </c>
      <c r="P961" s="27" t="str">
        <f t="shared" si="148"/>
        <v/>
      </c>
      <c r="Q961" s="27" t="str">
        <f t="shared" si="148"/>
        <v/>
      </c>
      <c r="R961" s="27" t="str">
        <f t="shared" si="148"/>
        <v/>
      </c>
      <c r="S961" s="27" t="str">
        <f t="shared" si="148"/>
        <v/>
      </c>
      <c r="T961" s="32" t="str">
        <f t="shared" si="148"/>
        <v/>
      </c>
      <c r="U961" s="10"/>
    </row>
    <row r="962" spans="1:21" x14ac:dyDescent="0.25">
      <c r="A962" s="10"/>
      <c r="B962" s="4" t="str">
        <f>IF(ISBLANK('INPUT | Operations'!$B967),"",COUNT('INPUT | Operations'!$B$12:$B966))</f>
        <v/>
      </c>
      <c r="C962" s="27" t="str">
        <f>IF(ISNUMBER($B962),('INPUT | Operations'!$C966+'INPUT | Operations'!$C967)/2,"")</f>
        <v/>
      </c>
      <c r="D962" s="28" t="str">
        <f t="shared" si="139"/>
        <v/>
      </c>
      <c r="E962" s="26" t="str">
        <f>IF(ISNUMBER($B962),'INPUT | Operations'!$B967-'INPUT | Operations'!$B966,"")</f>
        <v/>
      </c>
      <c r="F962" s="32" t="str">
        <f>IF(ISNUMBER($B962),IF('INPUT | Operations'!$B967&lt;Booster_BurnTime,1,IF('INPUT | Operations'!$B966&lt;=Booster_BurnTime,(Booster_BurnTime-'INPUT | Operations'!$B966)/('INPUT | Operations'!$B967-'INPUT | Operations'!$B966),0))*'INPUT | Operations'!$E966*NumberOfBoosters*NumberOfOps*$E962,"")</f>
        <v/>
      </c>
      <c r="G962" s="34" t="str">
        <f t="shared" si="140"/>
        <v/>
      </c>
      <c r="H962" s="27" t="str">
        <f t="shared" si="141"/>
        <v/>
      </c>
      <c r="I962" s="27" t="str">
        <f t="shared" si="142"/>
        <v/>
      </c>
      <c r="J962" s="27" t="str">
        <f t="shared" si="143"/>
        <v/>
      </c>
      <c r="K962" s="27" t="str">
        <f t="shared" si="144"/>
        <v/>
      </c>
      <c r="L962" s="27" t="str">
        <f t="shared" si="145"/>
        <v/>
      </c>
      <c r="M962" s="32" t="str">
        <f t="shared" si="146"/>
        <v/>
      </c>
      <c r="N962" s="27" t="str">
        <f t="shared" si="148"/>
        <v/>
      </c>
      <c r="O962" s="27" t="str">
        <f t="shared" si="148"/>
        <v/>
      </c>
      <c r="P962" s="27" t="str">
        <f t="shared" si="148"/>
        <v/>
      </c>
      <c r="Q962" s="27" t="str">
        <f t="shared" si="148"/>
        <v/>
      </c>
      <c r="R962" s="27" t="str">
        <f t="shared" si="148"/>
        <v/>
      </c>
      <c r="S962" s="27" t="str">
        <f t="shared" si="148"/>
        <v/>
      </c>
      <c r="T962" s="32" t="str">
        <f t="shared" si="148"/>
        <v/>
      </c>
      <c r="U962" s="10"/>
    </row>
    <row r="963" spans="1:21" x14ac:dyDescent="0.25">
      <c r="A963" s="10"/>
      <c r="B963" s="4" t="str">
        <f>IF(ISBLANK('INPUT | Operations'!$B968),"",COUNT('INPUT | Operations'!$B$12:$B967))</f>
        <v/>
      </c>
      <c r="C963" s="27" t="str">
        <f>IF(ISNUMBER($B963),('INPUT | Operations'!$C967+'INPUT | Operations'!$C968)/2,"")</f>
        <v/>
      </c>
      <c r="D963" s="28" t="str">
        <f t="shared" si="139"/>
        <v/>
      </c>
      <c r="E963" s="26" t="str">
        <f>IF(ISNUMBER($B963),'INPUT | Operations'!$B968-'INPUT | Operations'!$B967,"")</f>
        <v/>
      </c>
      <c r="F963" s="32" t="str">
        <f>IF(ISNUMBER($B963),IF('INPUT | Operations'!$B968&lt;Booster_BurnTime,1,IF('INPUT | Operations'!$B967&lt;=Booster_BurnTime,(Booster_BurnTime-'INPUT | Operations'!$B967)/('INPUT | Operations'!$B968-'INPUT | Operations'!$B967),0))*'INPUT | Operations'!$E967*NumberOfBoosters*NumberOfOps*$E963,"")</f>
        <v/>
      </c>
      <c r="G963" s="34" t="str">
        <f t="shared" si="140"/>
        <v/>
      </c>
      <c r="H963" s="27" t="str">
        <f t="shared" si="141"/>
        <v/>
      </c>
      <c r="I963" s="27" t="str">
        <f t="shared" si="142"/>
        <v/>
      </c>
      <c r="J963" s="27" t="str">
        <f t="shared" si="143"/>
        <v/>
      </c>
      <c r="K963" s="27" t="str">
        <f t="shared" si="144"/>
        <v/>
      </c>
      <c r="L963" s="27" t="str">
        <f t="shared" si="145"/>
        <v/>
      </c>
      <c r="M963" s="32" t="str">
        <f t="shared" si="146"/>
        <v/>
      </c>
      <c r="N963" s="27" t="str">
        <f t="shared" si="148"/>
        <v/>
      </c>
      <c r="O963" s="27" t="str">
        <f t="shared" si="148"/>
        <v/>
      </c>
      <c r="P963" s="27" t="str">
        <f t="shared" si="148"/>
        <v/>
      </c>
      <c r="Q963" s="27" t="str">
        <f t="shared" si="148"/>
        <v/>
      </c>
      <c r="R963" s="27" t="str">
        <f t="shared" si="148"/>
        <v/>
      </c>
      <c r="S963" s="27" t="str">
        <f t="shared" si="148"/>
        <v/>
      </c>
      <c r="T963" s="32" t="str">
        <f t="shared" si="148"/>
        <v/>
      </c>
      <c r="U963" s="10"/>
    </row>
    <row r="964" spans="1:21" x14ac:dyDescent="0.25">
      <c r="A964" s="10"/>
      <c r="B964" s="4" t="str">
        <f>IF(ISBLANK('INPUT | Operations'!$B969),"",COUNT('INPUT | Operations'!$B$12:$B968))</f>
        <v/>
      </c>
      <c r="C964" s="27" t="str">
        <f>IF(ISNUMBER($B964),('INPUT | Operations'!$C968+'INPUT | Operations'!$C969)/2,"")</f>
        <v/>
      </c>
      <c r="D964" s="28" t="str">
        <f t="shared" si="139"/>
        <v/>
      </c>
      <c r="E964" s="26" t="str">
        <f>IF(ISNUMBER($B964),'INPUT | Operations'!$B969-'INPUT | Operations'!$B968,"")</f>
        <v/>
      </c>
      <c r="F964" s="32" t="str">
        <f>IF(ISNUMBER($B964),IF('INPUT | Operations'!$B969&lt;Booster_BurnTime,1,IF('INPUT | Operations'!$B968&lt;=Booster_BurnTime,(Booster_BurnTime-'INPUT | Operations'!$B968)/('INPUT | Operations'!$B969-'INPUT | Operations'!$B968),0))*'INPUT | Operations'!$E968*NumberOfBoosters*NumberOfOps*$E964,"")</f>
        <v/>
      </c>
      <c r="G964" s="34" t="str">
        <f t="shared" si="140"/>
        <v/>
      </c>
      <c r="H964" s="27" t="str">
        <f t="shared" si="141"/>
        <v/>
      </c>
      <c r="I964" s="27" t="str">
        <f t="shared" si="142"/>
        <v/>
      </c>
      <c r="J964" s="27" t="str">
        <f t="shared" si="143"/>
        <v/>
      </c>
      <c r="K964" s="27" t="str">
        <f t="shared" si="144"/>
        <v/>
      </c>
      <c r="L964" s="27" t="str">
        <f t="shared" si="145"/>
        <v/>
      </c>
      <c r="M964" s="32" t="str">
        <f t="shared" si="146"/>
        <v/>
      </c>
      <c r="N964" s="27" t="str">
        <f t="shared" si="148"/>
        <v/>
      </c>
      <c r="O964" s="27" t="str">
        <f t="shared" si="148"/>
        <v/>
      </c>
      <c r="P964" s="27" t="str">
        <f t="shared" si="148"/>
        <v/>
      </c>
      <c r="Q964" s="27" t="str">
        <f t="shared" si="148"/>
        <v/>
      </c>
      <c r="R964" s="27" t="str">
        <f t="shared" si="148"/>
        <v/>
      </c>
      <c r="S964" s="27" t="str">
        <f t="shared" si="148"/>
        <v/>
      </c>
      <c r="T964" s="32" t="str">
        <f t="shared" si="148"/>
        <v/>
      </c>
      <c r="U964" s="10"/>
    </row>
    <row r="965" spans="1:21" x14ac:dyDescent="0.25">
      <c r="A965" s="10"/>
      <c r="B965" s="4" t="str">
        <f>IF(ISBLANK('INPUT | Operations'!$B970),"",COUNT('INPUT | Operations'!$B$12:$B969))</f>
        <v/>
      </c>
      <c r="C965" s="27" t="str">
        <f>IF(ISNUMBER($B965),('INPUT | Operations'!$C969+'INPUT | Operations'!$C970)/2,"")</f>
        <v/>
      </c>
      <c r="D965" s="28" t="str">
        <f t="shared" si="139"/>
        <v/>
      </c>
      <c r="E965" s="26" t="str">
        <f>IF(ISNUMBER($B965),'INPUT | Operations'!$B970-'INPUT | Operations'!$B969,"")</f>
        <v/>
      </c>
      <c r="F965" s="32" t="str">
        <f>IF(ISNUMBER($B965),IF('INPUT | Operations'!$B970&lt;Booster_BurnTime,1,IF('INPUT | Operations'!$B969&lt;=Booster_BurnTime,(Booster_BurnTime-'INPUT | Operations'!$B969)/('INPUT | Operations'!$B970-'INPUT | Operations'!$B969),0))*'INPUT | Operations'!$E969*NumberOfBoosters*NumberOfOps*$E965,"")</f>
        <v/>
      </c>
      <c r="G965" s="34" t="str">
        <f t="shared" si="140"/>
        <v/>
      </c>
      <c r="H965" s="27" t="str">
        <f t="shared" si="141"/>
        <v/>
      </c>
      <c r="I965" s="27" t="str">
        <f t="shared" si="142"/>
        <v/>
      </c>
      <c r="J965" s="27" t="str">
        <f t="shared" si="143"/>
        <v/>
      </c>
      <c r="K965" s="27" t="str">
        <f t="shared" si="144"/>
        <v/>
      </c>
      <c r="L965" s="27" t="str">
        <f t="shared" si="145"/>
        <v/>
      </c>
      <c r="M965" s="32" t="str">
        <f t="shared" si="146"/>
        <v/>
      </c>
      <c r="N965" s="27" t="str">
        <f t="shared" si="148"/>
        <v/>
      </c>
      <c r="O965" s="27" t="str">
        <f t="shared" si="148"/>
        <v/>
      </c>
      <c r="P965" s="27" t="str">
        <f t="shared" si="148"/>
        <v/>
      </c>
      <c r="Q965" s="27" t="str">
        <f t="shared" si="148"/>
        <v/>
      </c>
      <c r="R965" s="27" t="str">
        <f t="shared" si="148"/>
        <v/>
      </c>
      <c r="S965" s="27" t="str">
        <f t="shared" si="148"/>
        <v/>
      </c>
      <c r="T965" s="32" t="str">
        <f t="shared" si="148"/>
        <v/>
      </c>
      <c r="U965" s="10"/>
    </row>
    <row r="966" spans="1:21" x14ac:dyDescent="0.25">
      <c r="A966" s="10"/>
      <c r="B966" s="4" t="str">
        <f>IF(ISBLANK('INPUT | Operations'!$B971),"",COUNT('INPUT | Operations'!$B$12:$B970))</f>
        <v/>
      </c>
      <c r="C966" s="27" t="str">
        <f>IF(ISNUMBER($B966),('INPUT | Operations'!$C970+'INPUT | Operations'!$C971)/2,"")</f>
        <v/>
      </c>
      <c r="D966" s="28" t="str">
        <f t="shared" si="139"/>
        <v/>
      </c>
      <c r="E966" s="26" t="str">
        <f>IF(ISNUMBER($B966),'INPUT | Operations'!$B971-'INPUT | Operations'!$B970,"")</f>
        <v/>
      </c>
      <c r="F966" s="32" t="str">
        <f>IF(ISNUMBER($B966),IF('INPUT | Operations'!$B971&lt;Booster_BurnTime,1,IF('INPUT | Operations'!$B970&lt;=Booster_BurnTime,(Booster_BurnTime-'INPUT | Operations'!$B970)/('INPUT | Operations'!$B971-'INPUT | Operations'!$B970),0))*'INPUT | Operations'!$E970*NumberOfBoosters*NumberOfOps*$E966,"")</f>
        <v/>
      </c>
      <c r="G966" s="34" t="str">
        <f t="shared" si="140"/>
        <v/>
      </c>
      <c r="H966" s="27" t="str">
        <f t="shared" si="141"/>
        <v/>
      </c>
      <c r="I966" s="27" t="str">
        <f t="shared" si="142"/>
        <v/>
      </c>
      <c r="J966" s="27" t="str">
        <f t="shared" si="143"/>
        <v/>
      </c>
      <c r="K966" s="27" t="str">
        <f t="shared" si="144"/>
        <v/>
      </c>
      <c r="L966" s="27" t="str">
        <f t="shared" si="145"/>
        <v/>
      </c>
      <c r="M966" s="32" t="str">
        <f t="shared" si="146"/>
        <v/>
      </c>
      <c r="N966" s="27" t="str">
        <f t="shared" si="148"/>
        <v/>
      </c>
      <c r="O966" s="27" t="str">
        <f t="shared" si="148"/>
        <v/>
      </c>
      <c r="P966" s="27" t="str">
        <f t="shared" si="148"/>
        <v/>
      </c>
      <c r="Q966" s="27" t="str">
        <f t="shared" si="148"/>
        <v/>
      </c>
      <c r="R966" s="27" t="str">
        <f t="shared" si="148"/>
        <v/>
      </c>
      <c r="S966" s="27" t="str">
        <f t="shared" si="148"/>
        <v/>
      </c>
      <c r="T966" s="32" t="str">
        <f t="shared" si="148"/>
        <v/>
      </c>
      <c r="U966" s="10"/>
    </row>
    <row r="967" spans="1:21" x14ac:dyDescent="0.25">
      <c r="A967" s="10"/>
      <c r="B967" s="4" t="str">
        <f>IF(ISBLANK('INPUT | Operations'!$B972),"",COUNT('INPUT | Operations'!$B$12:$B971))</f>
        <v/>
      </c>
      <c r="C967" s="27" t="str">
        <f>IF(ISNUMBER($B967),('INPUT | Operations'!$C971+'INPUT | Operations'!$C972)/2,"")</f>
        <v/>
      </c>
      <c r="D967" s="28" t="str">
        <f t="shared" si="139"/>
        <v/>
      </c>
      <c r="E967" s="26" t="str">
        <f>IF(ISNUMBER($B967),'INPUT | Operations'!$B972-'INPUT | Operations'!$B971,"")</f>
        <v/>
      </c>
      <c r="F967" s="32" t="str">
        <f>IF(ISNUMBER($B967),IF('INPUT | Operations'!$B972&lt;Booster_BurnTime,1,IF('INPUT | Operations'!$B971&lt;=Booster_BurnTime,(Booster_BurnTime-'INPUT | Operations'!$B971)/('INPUT | Operations'!$B972-'INPUT | Operations'!$B971),0))*'INPUT | Operations'!$E971*NumberOfBoosters*NumberOfOps*$E967,"")</f>
        <v/>
      </c>
      <c r="G967" s="34" t="str">
        <f t="shared" si="140"/>
        <v/>
      </c>
      <c r="H967" s="27" t="str">
        <f t="shared" si="141"/>
        <v/>
      </c>
      <c r="I967" s="27" t="str">
        <f t="shared" si="142"/>
        <v/>
      </c>
      <c r="J967" s="27" t="str">
        <f t="shared" si="143"/>
        <v/>
      </c>
      <c r="K967" s="27" t="str">
        <f t="shared" si="144"/>
        <v/>
      </c>
      <c r="L967" s="27" t="str">
        <f t="shared" si="145"/>
        <v/>
      </c>
      <c r="M967" s="32" t="str">
        <f t="shared" si="146"/>
        <v/>
      </c>
      <c r="N967" s="27" t="str">
        <f t="shared" si="148"/>
        <v/>
      </c>
      <c r="O967" s="27" t="str">
        <f t="shared" si="148"/>
        <v/>
      </c>
      <c r="P967" s="27" t="str">
        <f t="shared" si="148"/>
        <v/>
      </c>
      <c r="Q967" s="27" t="str">
        <f t="shared" si="148"/>
        <v/>
      </c>
      <c r="R967" s="27" t="str">
        <f t="shared" si="148"/>
        <v/>
      </c>
      <c r="S967" s="27" t="str">
        <f t="shared" si="148"/>
        <v/>
      </c>
      <c r="T967" s="32" t="str">
        <f t="shared" si="148"/>
        <v/>
      </c>
      <c r="U967" s="10"/>
    </row>
    <row r="968" spans="1:21" x14ac:dyDescent="0.25">
      <c r="A968" s="10"/>
      <c r="B968" s="4" t="str">
        <f>IF(ISBLANK('INPUT | Operations'!$B973),"",COUNT('INPUT | Operations'!$B$12:$B972))</f>
        <v/>
      </c>
      <c r="C968" s="27" t="str">
        <f>IF(ISNUMBER($B968),('INPUT | Operations'!$C972+'INPUT | Operations'!$C973)/2,"")</f>
        <v/>
      </c>
      <c r="D968" s="28" t="str">
        <f t="shared" ref="D968:D1031" si="149">IF(ISNUMBER($B968),C968*0.3048/1000,"")</f>
        <v/>
      </c>
      <c r="E968" s="26" t="str">
        <f>IF(ISNUMBER($B968),'INPUT | Operations'!$B973-'INPUT | Operations'!$B972,"")</f>
        <v/>
      </c>
      <c r="F968" s="32" t="str">
        <f>IF(ISNUMBER($B968),IF('INPUT | Operations'!$B973&lt;Booster_BurnTime,1,IF('INPUT | Operations'!$B972&lt;=Booster_BurnTime,(Booster_BurnTime-'INPUT | Operations'!$B972)/('INPUT | Operations'!$B973-'INPUT | Operations'!$B972),0))*'INPUT | Operations'!$E972*NumberOfBoosters*NumberOfOps*$E968,"")</f>
        <v/>
      </c>
      <c r="G968" s="34" t="str">
        <f t="shared" ref="G968:G1031" si="150">IF(ISNUMBER($B968),Booster_H2O+MW_H2O/MW_H*Booster_H+MW_H2O/MW_H2*Booster_H2+Booster_OH,"")</f>
        <v/>
      </c>
      <c r="H968" s="27" t="str">
        <f t="shared" ref="H968:H1031" si="151">IF(ISNUMBER($B968),Booster_CO2+MW_CO2/MW_CO*(Booster_CO-$I968),"")</f>
        <v/>
      </c>
      <c r="I968" s="27" t="str">
        <f t="shared" ref="I968:I1031" si="152">IF(ISNUMBER($B968),MIN(0.0025*EXP(0.067*$D968)*(Booster_CO+Booster_CO2),Booster_CO),"")</f>
        <v/>
      </c>
      <c r="J968" s="27" t="str">
        <f t="shared" ref="J968:J1031" si="153">IF(ISNUMBER($B968),Booster_Al2O3,"")</f>
        <v/>
      </c>
      <c r="K968" s="27" t="str">
        <f t="shared" ref="K968:K1031" si="154">IF(ISNUMBER($B968),Booster_HCl+Booster_Cl+Booster_Cl2,"")</f>
        <v/>
      </c>
      <c r="L968" s="27" t="str">
        <f t="shared" ref="L968:L1031" si="155">IF(ISNUMBER($B968),Booster_NOx+33*EXP(-0.26*$D968),"")</f>
        <v/>
      </c>
      <c r="M968" s="32" t="str">
        <f t="shared" ref="M968:M1031" si="156">IF(ISNUMBER($B968),Booster_BC*MAX(0.04,MIN(1,0.04*EXP(0.12*($D968-15)))),"")</f>
        <v/>
      </c>
      <c r="N968" s="27" t="str">
        <f t="shared" si="148"/>
        <v/>
      </c>
      <c r="O968" s="27" t="str">
        <f t="shared" si="148"/>
        <v/>
      </c>
      <c r="P968" s="27" t="str">
        <f t="shared" si="148"/>
        <v/>
      </c>
      <c r="Q968" s="27" t="str">
        <f t="shared" si="148"/>
        <v/>
      </c>
      <c r="R968" s="27" t="str">
        <f t="shared" si="148"/>
        <v/>
      </c>
      <c r="S968" s="27" t="str">
        <f t="shared" si="148"/>
        <v/>
      </c>
      <c r="T968" s="32" t="str">
        <f t="shared" si="148"/>
        <v/>
      </c>
      <c r="U968" s="10"/>
    </row>
    <row r="969" spans="1:21" x14ac:dyDescent="0.25">
      <c r="A969" s="10"/>
      <c r="B969" s="4" t="str">
        <f>IF(ISBLANK('INPUT | Operations'!$B974),"",COUNT('INPUT | Operations'!$B$12:$B973))</f>
        <v/>
      </c>
      <c r="C969" s="27" t="str">
        <f>IF(ISNUMBER($B969),('INPUT | Operations'!$C973+'INPUT | Operations'!$C974)/2,"")</f>
        <v/>
      </c>
      <c r="D969" s="28" t="str">
        <f t="shared" si="149"/>
        <v/>
      </c>
      <c r="E969" s="26" t="str">
        <f>IF(ISNUMBER($B969),'INPUT | Operations'!$B974-'INPUT | Operations'!$B973,"")</f>
        <v/>
      </c>
      <c r="F969" s="32" t="str">
        <f>IF(ISNUMBER($B969),IF('INPUT | Operations'!$B974&lt;Booster_BurnTime,1,IF('INPUT | Operations'!$B973&lt;=Booster_BurnTime,(Booster_BurnTime-'INPUT | Operations'!$B973)/('INPUT | Operations'!$B974-'INPUT | Operations'!$B973),0))*'INPUT | Operations'!$E973*NumberOfBoosters*NumberOfOps*$E969,"")</f>
        <v/>
      </c>
      <c r="G969" s="34" t="str">
        <f t="shared" si="150"/>
        <v/>
      </c>
      <c r="H969" s="27" t="str">
        <f t="shared" si="151"/>
        <v/>
      </c>
      <c r="I969" s="27" t="str">
        <f t="shared" si="152"/>
        <v/>
      </c>
      <c r="J969" s="27" t="str">
        <f t="shared" si="153"/>
        <v/>
      </c>
      <c r="K969" s="27" t="str">
        <f t="shared" si="154"/>
        <v/>
      </c>
      <c r="L969" s="27" t="str">
        <f t="shared" si="155"/>
        <v/>
      </c>
      <c r="M969" s="32" t="str">
        <f t="shared" si="156"/>
        <v/>
      </c>
      <c r="N969" s="27" t="str">
        <f t="shared" si="148"/>
        <v/>
      </c>
      <c r="O969" s="27" t="str">
        <f t="shared" si="148"/>
        <v/>
      </c>
      <c r="P969" s="27" t="str">
        <f t="shared" si="148"/>
        <v/>
      </c>
      <c r="Q969" s="27" t="str">
        <f t="shared" si="148"/>
        <v/>
      </c>
      <c r="R969" s="27" t="str">
        <f t="shared" si="148"/>
        <v/>
      </c>
      <c r="S969" s="27" t="str">
        <f t="shared" si="148"/>
        <v/>
      </c>
      <c r="T969" s="32" t="str">
        <f t="shared" si="148"/>
        <v/>
      </c>
      <c r="U969" s="10"/>
    </row>
    <row r="970" spans="1:21" x14ac:dyDescent="0.25">
      <c r="A970" s="10"/>
      <c r="B970" s="4" t="str">
        <f>IF(ISBLANK('INPUT | Operations'!$B975),"",COUNT('INPUT | Operations'!$B$12:$B974))</f>
        <v/>
      </c>
      <c r="C970" s="27" t="str">
        <f>IF(ISNUMBER($B970),('INPUT | Operations'!$C974+'INPUT | Operations'!$C975)/2,"")</f>
        <v/>
      </c>
      <c r="D970" s="28" t="str">
        <f t="shared" si="149"/>
        <v/>
      </c>
      <c r="E970" s="26" t="str">
        <f>IF(ISNUMBER($B970),'INPUT | Operations'!$B975-'INPUT | Operations'!$B974,"")</f>
        <v/>
      </c>
      <c r="F970" s="32" t="str">
        <f>IF(ISNUMBER($B970),IF('INPUT | Operations'!$B975&lt;Booster_BurnTime,1,IF('INPUT | Operations'!$B974&lt;=Booster_BurnTime,(Booster_BurnTime-'INPUT | Operations'!$B974)/('INPUT | Operations'!$B975-'INPUT | Operations'!$B974),0))*'INPUT | Operations'!$E974*NumberOfBoosters*NumberOfOps*$E970,"")</f>
        <v/>
      </c>
      <c r="G970" s="34" t="str">
        <f t="shared" si="150"/>
        <v/>
      </c>
      <c r="H970" s="27" t="str">
        <f t="shared" si="151"/>
        <v/>
      </c>
      <c r="I970" s="27" t="str">
        <f t="shared" si="152"/>
        <v/>
      </c>
      <c r="J970" s="27" t="str">
        <f t="shared" si="153"/>
        <v/>
      </c>
      <c r="K970" s="27" t="str">
        <f t="shared" si="154"/>
        <v/>
      </c>
      <c r="L970" s="27" t="str">
        <f t="shared" si="155"/>
        <v/>
      </c>
      <c r="M970" s="32" t="str">
        <f t="shared" si="156"/>
        <v/>
      </c>
      <c r="N970" s="27" t="str">
        <f t="shared" si="148"/>
        <v/>
      </c>
      <c r="O970" s="27" t="str">
        <f t="shared" si="148"/>
        <v/>
      </c>
      <c r="P970" s="27" t="str">
        <f t="shared" si="148"/>
        <v/>
      </c>
      <c r="Q970" s="27" t="str">
        <f t="shared" si="148"/>
        <v/>
      </c>
      <c r="R970" s="27" t="str">
        <f t="shared" si="148"/>
        <v/>
      </c>
      <c r="S970" s="27" t="str">
        <f t="shared" si="148"/>
        <v/>
      </c>
      <c r="T970" s="32" t="str">
        <f t="shared" si="148"/>
        <v/>
      </c>
      <c r="U970" s="10"/>
    </row>
    <row r="971" spans="1:21" x14ac:dyDescent="0.25">
      <c r="A971" s="10"/>
      <c r="B971" s="4" t="str">
        <f>IF(ISBLANK('INPUT | Operations'!$B976),"",COUNT('INPUT | Operations'!$B$12:$B975))</f>
        <v/>
      </c>
      <c r="C971" s="27" t="str">
        <f>IF(ISNUMBER($B971),('INPUT | Operations'!$C975+'INPUT | Operations'!$C976)/2,"")</f>
        <v/>
      </c>
      <c r="D971" s="28" t="str">
        <f t="shared" si="149"/>
        <v/>
      </c>
      <c r="E971" s="26" t="str">
        <f>IF(ISNUMBER($B971),'INPUT | Operations'!$B976-'INPUT | Operations'!$B975,"")</f>
        <v/>
      </c>
      <c r="F971" s="32" t="str">
        <f>IF(ISNUMBER($B971),IF('INPUT | Operations'!$B976&lt;Booster_BurnTime,1,IF('INPUT | Operations'!$B975&lt;=Booster_BurnTime,(Booster_BurnTime-'INPUT | Operations'!$B975)/('INPUT | Operations'!$B976-'INPUT | Operations'!$B975),0))*'INPUT | Operations'!$E975*NumberOfBoosters*NumberOfOps*$E971,"")</f>
        <v/>
      </c>
      <c r="G971" s="34" t="str">
        <f t="shared" si="150"/>
        <v/>
      </c>
      <c r="H971" s="27" t="str">
        <f t="shared" si="151"/>
        <v/>
      </c>
      <c r="I971" s="27" t="str">
        <f t="shared" si="152"/>
        <v/>
      </c>
      <c r="J971" s="27" t="str">
        <f t="shared" si="153"/>
        <v/>
      </c>
      <c r="K971" s="27" t="str">
        <f t="shared" si="154"/>
        <v/>
      </c>
      <c r="L971" s="27" t="str">
        <f t="shared" si="155"/>
        <v/>
      </c>
      <c r="M971" s="32" t="str">
        <f t="shared" si="156"/>
        <v/>
      </c>
      <c r="N971" s="27" t="str">
        <f t="shared" si="148"/>
        <v/>
      </c>
      <c r="O971" s="27" t="str">
        <f t="shared" si="148"/>
        <v/>
      </c>
      <c r="P971" s="27" t="str">
        <f t="shared" si="148"/>
        <v/>
      </c>
      <c r="Q971" s="27" t="str">
        <f t="shared" si="148"/>
        <v/>
      </c>
      <c r="R971" s="27" t="str">
        <f t="shared" si="148"/>
        <v/>
      </c>
      <c r="S971" s="27" t="str">
        <f t="shared" si="148"/>
        <v/>
      </c>
      <c r="T971" s="32" t="str">
        <f t="shared" si="148"/>
        <v/>
      </c>
      <c r="U971" s="10"/>
    </row>
    <row r="972" spans="1:21" x14ac:dyDescent="0.25">
      <c r="A972" s="10"/>
      <c r="B972" s="4" t="str">
        <f>IF(ISBLANK('INPUT | Operations'!$B977),"",COUNT('INPUT | Operations'!$B$12:$B976))</f>
        <v/>
      </c>
      <c r="C972" s="27" t="str">
        <f>IF(ISNUMBER($B972),('INPUT | Operations'!$C976+'INPUT | Operations'!$C977)/2,"")</f>
        <v/>
      </c>
      <c r="D972" s="28" t="str">
        <f t="shared" si="149"/>
        <v/>
      </c>
      <c r="E972" s="26" t="str">
        <f>IF(ISNUMBER($B972),'INPUT | Operations'!$B977-'INPUT | Operations'!$B976,"")</f>
        <v/>
      </c>
      <c r="F972" s="32" t="str">
        <f>IF(ISNUMBER($B972),IF('INPUT | Operations'!$B977&lt;Booster_BurnTime,1,IF('INPUT | Operations'!$B976&lt;=Booster_BurnTime,(Booster_BurnTime-'INPUT | Operations'!$B976)/('INPUT | Operations'!$B977-'INPUT | Operations'!$B976),0))*'INPUT | Operations'!$E976*NumberOfBoosters*NumberOfOps*$E972,"")</f>
        <v/>
      </c>
      <c r="G972" s="34" t="str">
        <f t="shared" si="150"/>
        <v/>
      </c>
      <c r="H972" s="27" t="str">
        <f t="shared" si="151"/>
        <v/>
      </c>
      <c r="I972" s="27" t="str">
        <f t="shared" si="152"/>
        <v/>
      </c>
      <c r="J972" s="27" t="str">
        <f t="shared" si="153"/>
        <v/>
      </c>
      <c r="K972" s="27" t="str">
        <f t="shared" si="154"/>
        <v/>
      </c>
      <c r="L972" s="27" t="str">
        <f t="shared" si="155"/>
        <v/>
      </c>
      <c r="M972" s="32" t="str">
        <f t="shared" si="156"/>
        <v/>
      </c>
      <c r="N972" s="27" t="str">
        <f t="shared" si="148"/>
        <v/>
      </c>
      <c r="O972" s="27" t="str">
        <f t="shared" si="148"/>
        <v/>
      </c>
      <c r="P972" s="27" t="str">
        <f t="shared" si="148"/>
        <v/>
      </c>
      <c r="Q972" s="27" t="str">
        <f t="shared" si="148"/>
        <v/>
      </c>
      <c r="R972" s="27" t="str">
        <f t="shared" si="148"/>
        <v/>
      </c>
      <c r="S972" s="27" t="str">
        <f t="shared" si="148"/>
        <v/>
      </c>
      <c r="T972" s="32" t="str">
        <f t="shared" si="148"/>
        <v/>
      </c>
      <c r="U972" s="10"/>
    </row>
    <row r="973" spans="1:21" x14ac:dyDescent="0.25">
      <c r="A973" s="10"/>
      <c r="B973" s="4" t="str">
        <f>IF(ISBLANK('INPUT | Operations'!$B978),"",COUNT('INPUT | Operations'!$B$12:$B977))</f>
        <v/>
      </c>
      <c r="C973" s="27" t="str">
        <f>IF(ISNUMBER($B973),('INPUT | Operations'!$C977+'INPUT | Operations'!$C978)/2,"")</f>
        <v/>
      </c>
      <c r="D973" s="28" t="str">
        <f t="shared" si="149"/>
        <v/>
      </c>
      <c r="E973" s="26" t="str">
        <f>IF(ISNUMBER($B973),'INPUT | Operations'!$B978-'INPUT | Operations'!$B977,"")</f>
        <v/>
      </c>
      <c r="F973" s="32" t="str">
        <f>IF(ISNUMBER($B973),IF('INPUT | Operations'!$B978&lt;Booster_BurnTime,1,IF('INPUT | Operations'!$B977&lt;=Booster_BurnTime,(Booster_BurnTime-'INPUT | Operations'!$B977)/('INPUT | Operations'!$B978-'INPUT | Operations'!$B977),0))*'INPUT | Operations'!$E977*NumberOfBoosters*NumberOfOps*$E973,"")</f>
        <v/>
      </c>
      <c r="G973" s="34" t="str">
        <f t="shared" si="150"/>
        <v/>
      </c>
      <c r="H973" s="27" t="str">
        <f t="shared" si="151"/>
        <v/>
      </c>
      <c r="I973" s="27" t="str">
        <f t="shared" si="152"/>
        <v/>
      </c>
      <c r="J973" s="27" t="str">
        <f t="shared" si="153"/>
        <v/>
      </c>
      <c r="K973" s="27" t="str">
        <f t="shared" si="154"/>
        <v/>
      </c>
      <c r="L973" s="27" t="str">
        <f t="shared" si="155"/>
        <v/>
      </c>
      <c r="M973" s="32" t="str">
        <f t="shared" si="156"/>
        <v/>
      </c>
      <c r="N973" s="27" t="str">
        <f t="shared" si="148"/>
        <v/>
      </c>
      <c r="O973" s="27" t="str">
        <f t="shared" si="148"/>
        <v/>
      </c>
      <c r="P973" s="27" t="str">
        <f t="shared" si="148"/>
        <v/>
      </c>
      <c r="Q973" s="27" t="str">
        <f t="shared" si="148"/>
        <v/>
      </c>
      <c r="R973" s="27" t="str">
        <f t="shared" si="148"/>
        <v/>
      </c>
      <c r="S973" s="27" t="str">
        <f t="shared" si="148"/>
        <v/>
      </c>
      <c r="T973" s="32" t="str">
        <f t="shared" si="148"/>
        <v/>
      </c>
      <c r="U973" s="10"/>
    </row>
    <row r="974" spans="1:21" x14ac:dyDescent="0.25">
      <c r="A974" s="10"/>
      <c r="B974" s="4" t="str">
        <f>IF(ISBLANK('INPUT | Operations'!$B979),"",COUNT('INPUT | Operations'!$B$12:$B978))</f>
        <v/>
      </c>
      <c r="C974" s="27" t="str">
        <f>IF(ISNUMBER($B974),('INPUT | Operations'!$C978+'INPUT | Operations'!$C979)/2,"")</f>
        <v/>
      </c>
      <c r="D974" s="28" t="str">
        <f t="shared" si="149"/>
        <v/>
      </c>
      <c r="E974" s="26" t="str">
        <f>IF(ISNUMBER($B974),'INPUT | Operations'!$B979-'INPUT | Operations'!$B978,"")</f>
        <v/>
      </c>
      <c r="F974" s="32" t="str">
        <f>IF(ISNUMBER($B974),IF('INPUT | Operations'!$B979&lt;Booster_BurnTime,1,IF('INPUT | Operations'!$B978&lt;=Booster_BurnTime,(Booster_BurnTime-'INPUT | Operations'!$B978)/('INPUT | Operations'!$B979-'INPUT | Operations'!$B978),0))*'INPUT | Operations'!$E978*NumberOfBoosters*NumberOfOps*$E974,"")</f>
        <v/>
      </c>
      <c r="G974" s="34" t="str">
        <f t="shared" si="150"/>
        <v/>
      </c>
      <c r="H974" s="27" t="str">
        <f t="shared" si="151"/>
        <v/>
      </c>
      <c r="I974" s="27" t="str">
        <f t="shared" si="152"/>
        <v/>
      </c>
      <c r="J974" s="27" t="str">
        <f t="shared" si="153"/>
        <v/>
      </c>
      <c r="K974" s="27" t="str">
        <f t="shared" si="154"/>
        <v/>
      </c>
      <c r="L974" s="27" t="str">
        <f t="shared" si="155"/>
        <v/>
      </c>
      <c r="M974" s="32" t="str">
        <f t="shared" si="156"/>
        <v/>
      </c>
      <c r="N974" s="27" t="str">
        <f t="shared" si="148"/>
        <v/>
      </c>
      <c r="O974" s="27" t="str">
        <f t="shared" si="148"/>
        <v/>
      </c>
      <c r="P974" s="27" t="str">
        <f t="shared" si="148"/>
        <v/>
      </c>
      <c r="Q974" s="27" t="str">
        <f t="shared" si="148"/>
        <v/>
      </c>
      <c r="R974" s="27" t="str">
        <f t="shared" si="148"/>
        <v/>
      </c>
      <c r="S974" s="27" t="str">
        <f t="shared" si="148"/>
        <v/>
      </c>
      <c r="T974" s="32" t="str">
        <f t="shared" si="148"/>
        <v/>
      </c>
      <c r="U974" s="10"/>
    </row>
    <row r="975" spans="1:21" x14ac:dyDescent="0.25">
      <c r="A975" s="10"/>
      <c r="B975" s="4" t="str">
        <f>IF(ISBLANK('INPUT | Operations'!$B980),"",COUNT('INPUT | Operations'!$B$12:$B979))</f>
        <v/>
      </c>
      <c r="C975" s="27" t="str">
        <f>IF(ISNUMBER($B975),('INPUT | Operations'!$C979+'INPUT | Operations'!$C980)/2,"")</f>
        <v/>
      </c>
      <c r="D975" s="28" t="str">
        <f t="shared" si="149"/>
        <v/>
      </c>
      <c r="E975" s="26" t="str">
        <f>IF(ISNUMBER($B975),'INPUT | Operations'!$B980-'INPUT | Operations'!$B979,"")</f>
        <v/>
      </c>
      <c r="F975" s="32" t="str">
        <f>IF(ISNUMBER($B975),IF('INPUT | Operations'!$B980&lt;Booster_BurnTime,1,IF('INPUT | Operations'!$B979&lt;=Booster_BurnTime,(Booster_BurnTime-'INPUT | Operations'!$B979)/('INPUT | Operations'!$B980-'INPUT | Operations'!$B979),0))*'INPUT | Operations'!$E979*NumberOfBoosters*NumberOfOps*$E975,"")</f>
        <v/>
      </c>
      <c r="G975" s="34" t="str">
        <f t="shared" si="150"/>
        <v/>
      </c>
      <c r="H975" s="27" t="str">
        <f t="shared" si="151"/>
        <v/>
      </c>
      <c r="I975" s="27" t="str">
        <f t="shared" si="152"/>
        <v/>
      </c>
      <c r="J975" s="27" t="str">
        <f t="shared" si="153"/>
        <v/>
      </c>
      <c r="K975" s="27" t="str">
        <f t="shared" si="154"/>
        <v/>
      </c>
      <c r="L975" s="27" t="str">
        <f t="shared" si="155"/>
        <v/>
      </c>
      <c r="M975" s="32" t="str">
        <f t="shared" si="156"/>
        <v/>
      </c>
      <c r="N975" s="27" t="str">
        <f t="shared" si="148"/>
        <v/>
      </c>
      <c r="O975" s="27" t="str">
        <f t="shared" si="148"/>
        <v/>
      </c>
      <c r="P975" s="27" t="str">
        <f t="shared" si="148"/>
        <v/>
      </c>
      <c r="Q975" s="27" t="str">
        <f t="shared" si="148"/>
        <v/>
      </c>
      <c r="R975" s="27" t="str">
        <f t="shared" si="148"/>
        <v/>
      </c>
      <c r="S975" s="27" t="str">
        <f t="shared" si="148"/>
        <v/>
      </c>
      <c r="T975" s="32" t="str">
        <f t="shared" si="148"/>
        <v/>
      </c>
      <c r="U975" s="10"/>
    </row>
    <row r="976" spans="1:21" x14ac:dyDescent="0.25">
      <c r="A976" s="10"/>
      <c r="B976" s="4" t="str">
        <f>IF(ISBLANK('INPUT | Operations'!$B981),"",COUNT('INPUT | Operations'!$B$12:$B980))</f>
        <v/>
      </c>
      <c r="C976" s="27" t="str">
        <f>IF(ISNUMBER($B976),('INPUT | Operations'!$C980+'INPUT | Operations'!$C981)/2,"")</f>
        <v/>
      </c>
      <c r="D976" s="28" t="str">
        <f t="shared" si="149"/>
        <v/>
      </c>
      <c r="E976" s="26" t="str">
        <f>IF(ISNUMBER($B976),'INPUT | Operations'!$B981-'INPUT | Operations'!$B980,"")</f>
        <v/>
      </c>
      <c r="F976" s="32" t="str">
        <f>IF(ISNUMBER($B976),IF('INPUT | Operations'!$B981&lt;Booster_BurnTime,1,IF('INPUT | Operations'!$B980&lt;=Booster_BurnTime,(Booster_BurnTime-'INPUT | Operations'!$B980)/('INPUT | Operations'!$B981-'INPUT | Operations'!$B980),0))*'INPUT | Operations'!$E980*NumberOfBoosters*NumberOfOps*$E976,"")</f>
        <v/>
      </c>
      <c r="G976" s="34" t="str">
        <f t="shared" si="150"/>
        <v/>
      </c>
      <c r="H976" s="27" t="str">
        <f t="shared" si="151"/>
        <v/>
      </c>
      <c r="I976" s="27" t="str">
        <f t="shared" si="152"/>
        <v/>
      </c>
      <c r="J976" s="27" t="str">
        <f t="shared" si="153"/>
        <v/>
      </c>
      <c r="K976" s="27" t="str">
        <f t="shared" si="154"/>
        <v/>
      </c>
      <c r="L976" s="27" t="str">
        <f t="shared" si="155"/>
        <v/>
      </c>
      <c r="M976" s="32" t="str">
        <f t="shared" si="156"/>
        <v/>
      </c>
      <c r="N976" s="27" t="str">
        <f t="shared" si="148"/>
        <v/>
      </c>
      <c r="O976" s="27" t="str">
        <f t="shared" si="148"/>
        <v/>
      </c>
      <c r="P976" s="27" t="str">
        <f t="shared" si="148"/>
        <v/>
      </c>
      <c r="Q976" s="27" t="str">
        <f t="shared" si="148"/>
        <v/>
      </c>
      <c r="R976" s="27" t="str">
        <f t="shared" si="148"/>
        <v/>
      </c>
      <c r="S976" s="27" t="str">
        <f t="shared" si="148"/>
        <v/>
      </c>
      <c r="T976" s="32" t="str">
        <f t="shared" si="148"/>
        <v/>
      </c>
      <c r="U976" s="10"/>
    </row>
    <row r="977" spans="1:21" x14ac:dyDescent="0.25">
      <c r="A977" s="10"/>
      <c r="B977" s="4" t="str">
        <f>IF(ISBLANK('INPUT | Operations'!$B982),"",COUNT('INPUT | Operations'!$B$12:$B981))</f>
        <v/>
      </c>
      <c r="C977" s="27" t="str">
        <f>IF(ISNUMBER($B977),('INPUT | Operations'!$C981+'INPUT | Operations'!$C982)/2,"")</f>
        <v/>
      </c>
      <c r="D977" s="28" t="str">
        <f t="shared" si="149"/>
        <v/>
      </c>
      <c r="E977" s="26" t="str">
        <f>IF(ISNUMBER($B977),'INPUT | Operations'!$B982-'INPUT | Operations'!$B981,"")</f>
        <v/>
      </c>
      <c r="F977" s="32" t="str">
        <f>IF(ISNUMBER($B977),IF('INPUT | Operations'!$B982&lt;Booster_BurnTime,1,IF('INPUT | Operations'!$B981&lt;=Booster_BurnTime,(Booster_BurnTime-'INPUT | Operations'!$B981)/('INPUT | Operations'!$B982-'INPUT | Operations'!$B981),0))*'INPUT | Operations'!$E981*NumberOfBoosters*NumberOfOps*$E977,"")</f>
        <v/>
      </c>
      <c r="G977" s="34" t="str">
        <f t="shared" si="150"/>
        <v/>
      </c>
      <c r="H977" s="27" t="str">
        <f t="shared" si="151"/>
        <v/>
      </c>
      <c r="I977" s="27" t="str">
        <f t="shared" si="152"/>
        <v/>
      </c>
      <c r="J977" s="27" t="str">
        <f t="shared" si="153"/>
        <v/>
      </c>
      <c r="K977" s="27" t="str">
        <f t="shared" si="154"/>
        <v/>
      </c>
      <c r="L977" s="27" t="str">
        <f t="shared" si="155"/>
        <v/>
      </c>
      <c r="M977" s="32" t="str">
        <f t="shared" si="156"/>
        <v/>
      </c>
      <c r="N977" s="27" t="str">
        <f t="shared" si="148"/>
        <v/>
      </c>
      <c r="O977" s="27" t="str">
        <f t="shared" si="148"/>
        <v/>
      </c>
      <c r="P977" s="27" t="str">
        <f t="shared" si="148"/>
        <v/>
      </c>
      <c r="Q977" s="27" t="str">
        <f t="shared" si="148"/>
        <v/>
      </c>
      <c r="R977" s="27" t="str">
        <f t="shared" si="148"/>
        <v/>
      </c>
      <c r="S977" s="27" t="str">
        <f t="shared" si="148"/>
        <v/>
      </c>
      <c r="T977" s="32" t="str">
        <f t="shared" si="148"/>
        <v/>
      </c>
      <c r="U977" s="10"/>
    </row>
    <row r="978" spans="1:21" x14ac:dyDescent="0.25">
      <c r="A978" s="10"/>
      <c r="B978" s="4" t="str">
        <f>IF(ISBLANK('INPUT | Operations'!$B983),"",COUNT('INPUT | Operations'!$B$12:$B982))</f>
        <v/>
      </c>
      <c r="C978" s="27" t="str">
        <f>IF(ISNUMBER($B978),('INPUT | Operations'!$C982+'INPUT | Operations'!$C983)/2,"")</f>
        <v/>
      </c>
      <c r="D978" s="28" t="str">
        <f t="shared" si="149"/>
        <v/>
      </c>
      <c r="E978" s="26" t="str">
        <f>IF(ISNUMBER($B978),'INPUT | Operations'!$B983-'INPUT | Operations'!$B982,"")</f>
        <v/>
      </c>
      <c r="F978" s="32" t="str">
        <f>IF(ISNUMBER($B978),IF('INPUT | Operations'!$B983&lt;Booster_BurnTime,1,IF('INPUT | Operations'!$B982&lt;=Booster_BurnTime,(Booster_BurnTime-'INPUT | Operations'!$B982)/('INPUT | Operations'!$B983-'INPUT | Operations'!$B982),0))*'INPUT | Operations'!$E982*NumberOfBoosters*NumberOfOps*$E978,"")</f>
        <v/>
      </c>
      <c r="G978" s="34" t="str">
        <f t="shared" si="150"/>
        <v/>
      </c>
      <c r="H978" s="27" t="str">
        <f t="shared" si="151"/>
        <v/>
      </c>
      <c r="I978" s="27" t="str">
        <f t="shared" si="152"/>
        <v/>
      </c>
      <c r="J978" s="27" t="str">
        <f t="shared" si="153"/>
        <v/>
      </c>
      <c r="K978" s="27" t="str">
        <f t="shared" si="154"/>
        <v/>
      </c>
      <c r="L978" s="27" t="str">
        <f t="shared" si="155"/>
        <v/>
      </c>
      <c r="M978" s="32" t="str">
        <f t="shared" si="156"/>
        <v/>
      </c>
      <c r="N978" s="27" t="str">
        <f t="shared" si="148"/>
        <v/>
      </c>
      <c r="O978" s="27" t="str">
        <f t="shared" si="148"/>
        <v/>
      </c>
      <c r="P978" s="27" t="str">
        <f t="shared" si="148"/>
        <v/>
      </c>
      <c r="Q978" s="27" t="str">
        <f t="shared" si="148"/>
        <v/>
      </c>
      <c r="R978" s="27" t="str">
        <f t="shared" si="148"/>
        <v/>
      </c>
      <c r="S978" s="27" t="str">
        <f t="shared" si="148"/>
        <v/>
      </c>
      <c r="T978" s="32" t="str">
        <f t="shared" si="148"/>
        <v/>
      </c>
      <c r="U978" s="10"/>
    </row>
    <row r="979" spans="1:21" x14ac:dyDescent="0.25">
      <c r="A979" s="10"/>
      <c r="B979" s="4" t="str">
        <f>IF(ISBLANK('INPUT | Operations'!$B984),"",COUNT('INPUT | Operations'!$B$12:$B983))</f>
        <v/>
      </c>
      <c r="C979" s="27" t="str">
        <f>IF(ISNUMBER($B979),('INPUT | Operations'!$C983+'INPUT | Operations'!$C984)/2,"")</f>
        <v/>
      </c>
      <c r="D979" s="28" t="str">
        <f t="shared" si="149"/>
        <v/>
      </c>
      <c r="E979" s="26" t="str">
        <f>IF(ISNUMBER($B979),'INPUT | Operations'!$B984-'INPUT | Operations'!$B983,"")</f>
        <v/>
      </c>
      <c r="F979" s="32" t="str">
        <f>IF(ISNUMBER($B979),IF('INPUT | Operations'!$B984&lt;Booster_BurnTime,1,IF('INPUT | Operations'!$B983&lt;=Booster_BurnTime,(Booster_BurnTime-'INPUT | Operations'!$B983)/('INPUT | Operations'!$B984-'INPUT | Operations'!$B983),0))*'INPUT | Operations'!$E983*NumberOfBoosters*NumberOfOps*$E979,"")</f>
        <v/>
      </c>
      <c r="G979" s="34" t="str">
        <f t="shared" si="150"/>
        <v/>
      </c>
      <c r="H979" s="27" t="str">
        <f t="shared" si="151"/>
        <v/>
      </c>
      <c r="I979" s="27" t="str">
        <f t="shared" si="152"/>
        <v/>
      </c>
      <c r="J979" s="27" t="str">
        <f t="shared" si="153"/>
        <v/>
      </c>
      <c r="K979" s="27" t="str">
        <f t="shared" si="154"/>
        <v/>
      </c>
      <c r="L979" s="27" t="str">
        <f t="shared" si="155"/>
        <v/>
      </c>
      <c r="M979" s="32" t="str">
        <f t="shared" si="156"/>
        <v/>
      </c>
      <c r="N979" s="27" t="str">
        <f t="shared" si="148"/>
        <v/>
      </c>
      <c r="O979" s="27" t="str">
        <f t="shared" si="148"/>
        <v/>
      </c>
      <c r="P979" s="27" t="str">
        <f t="shared" si="148"/>
        <v/>
      </c>
      <c r="Q979" s="27" t="str">
        <f t="shared" si="148"/>
        <v/>
      </c>
      <c r="R979" s="27" t="str">
        <f t="shared" si="148"/>
        <v/>
      </c>
      <c r="S979" s="27" t="str">
        <f t="shared" si="148"/>
        <v/>
      </c>
      <c r="T979" s="32" t="str">
        <f t="shared" si="148"/>
        <v/>
      </c>
      <c r="U979" s="10"/>
    </row>
    <row r="980" spans="1:21" x14ac:dyDescent="0.25">
      <c r="A980" s="10"/>
      <c r="B980" s="4" t="str">
        <f>IF(ISBLANK('INPUT | Operations'!$B985),"",COUNT('INPUT | Operations'!$B$12:$B984))</f>
        <v/>
      </c>
      <c r="C980" s="27" t="str">
        <f>IF(ISNUMBER($B980),('INPUT | Operations'!$C984+'INPUT | Operations'!$C985)/2,"")</f>
        <v/>
      </c>
      <c r="D980" s="28" t="str">
        <f t="shared" si="149"/>
        <v/>
      </c>
      <c r="E980" s="26" t="str">
        <f>IF(ISNUMBER($B980),'INPUT | Operations'!$B985-'INPUT | Operations'!$B984,"")</f>
        <v/>
      </c>
      <c r="F980" s="32" t="str">
        <f>IF(ISNUMBER($B980),IF('INPUT | Operations'!$B985&lt;Booster_BurnTime,1,IF('INPUT | Operations'!$B984&lt;=Booster_BurnTime,(Booster_BurnTime-'INPUT | Operations'!$B984)/('INPUT | Operations'!$B985-'INPUT | Operations'!$B984),0))*'INPUT | Operations'!$E984*NumberOfBoosters*NumberOfOps*$E980,"")</f>
        <v/>
      </c>
      <c r="G980" s="34" t="str">
        <f t="shared" si="150"/>
        <v/>
      </c>
      <c r="H980" s="27" t="str">
        <f t="shared" si="151"/>
        <v/>
      </c>
      <c r="I980" s="27" t="str">
        <f t="shared" si="152"/>
        <v/>
      </c>
      <c r="J980" s="27" t="str">
        <f t="shared" si="153"/>
        <v/>
      </c>
      <c r="K980" s="27" t="str">
        <f t="shared" si="154"/>
        <v/>
      </c>
      <c r="L980" s="27" t="str">
        <f t="shared" si="155"/>
        <v/>
      </c>
      <c r="M980" s="32" t="str">
        <f t="shared" si="156"/>
        <v/>
      </c>
      <c r="N980" s="27" t="str">
        <f t="shared" si="148"/>
        <v/>
      </c>
      <c r="O980" s="27" t="str">
        <f t="shared" si="148"/>
        <v/>
      </c>
      <c r="P980" s="27" t="str">
        <f t="shared" si="148"/>
        <v/>
      </c>
      <c r="Q980" s="27" t="str">
        <f t="shared" si="148"/>
        <v/>
      </c>
      <c r="R980" s="27" t="str">
        <f t="shared" si="148"/>
        <v/>
      </c>
      <c r="S980" s="27" t="str">
        <f t="shared" si="148"/>
        <v/>
      </c>
      <c r="T980" s="32" t="str">
        <f t="shared" si="148"/>
        <v/>
      </c>
      <c r="U980" s="10"/>
    </row>
    <row r="981" spans="1:21" x14ac:dyDescent="0.25">
      <c r="A981" s="10"/>
      <c r="B981" s="4" t="str">
        <f>IF(ISBLANK('INPUT | Operations'!$B986),"",COUNT('INPUT | Operations'!$B$12:$B985))</f>
        <v/>
      </c>
      <c r="C981" s="27" t="str">
        <f>IF(ISNUMBER($B981),('INPUT | Operations'!$C985+'INPUT | Operations'!$C986)/2,"")</f>
        <v/>
      </c>
      <c r="D981" s="28" t="str">
        <f t="shared" si="149"/>
        <v/>
      </c>
      <c r="E981" s="26" t="str">
        <f>IF(ISNUMBER($B981),'INPUT | Operations'!$B986-'INPUT | Operations'!$B985,"")</f>
        <v/>
      </c>
      <c r="F981" s="32" t="str">
        <f>IF(ISNUMBER($B981),IF('INPUT | Operations'!$B986&lt;Booster_BurnTime,1,IF('INPUT | Operations'!$B985&lt;=Booster_BurnTime,(Booster_BurnTime-'INPUT | Operations'!$B985)/('INPUT | Operations'!$B986-'INPUT | Operations'!$B985),0))*'INPUT | Operations'!$E985*NumberOfBoosters*NumberOfOps*$E981,"")</f>
        <v/>
      </c>
      <c r="G981" s="34" t="str">
        <f t="shared" si="150"/>
        <v/>
      </c>
      <c r="H981" s="27" t="str">
        <f t="shared" si="151"/>
        <v/>
      </c>
      <c r="I981" s="27" t="str">
        <f t="shared" si="152"/>
        <v/>
      </c>
      <c r="J981" s="27" t="str">
        <f t="shared" si="153"/>
        <v/>
      </c>
      <c r="K981" s="27" t="str">
        <f t="shared" si="154"/>
        <v/>
      </c>
      <c r="L981" s="27" t="str">
        <f t="shared" si="155"/>
        <v/>
      </c>
      <c r="M981" s="32" t="str">
        <f t="shared" si="156"/>
        <v/>
      </c>
      <c r="N981" s="27" t="str">
        <f t="shared" si="148"/>
        <v/>
      </c>
      <c r="O981" s="27" t="str">
        <f t="shared" si="148"/>
        <v/>
      </c>
      <c r="P981" s="27" t="str">
        <f t="shared" si="148"/>
        <v/>
      </c>
      <c r="Q981" s="27" t="str">
        <f t="shared" si="148"/>
        <v/>
      </c>
      <c r="R981" s="27" t="str">
        <f t="shared" si="148"/>
        <v/>
      </c>
      <c r="S981" s="27" t="str">
        <f t="shared" si="148"/>
        <v/>
      </c>
      <c r="T981" s="32" t="str">
        <f t="shared" si="148"/>
        <v/>
      </c>
      <c r="U981" s="10"/>
    </row>
    <row r="982" spans="1:21" x14ac:dyDescent="0.25">
      <c r="A982" s="10"/>
      <c r="B982" s="4" t="str">
        <f>IF(ISBLANK('INPUT | Operations'!$B987),"",COUNT('INPUT | Operations'!$B$12:$B986))</f>
        <v/>
      </c>
      <c r="C982" s="27" t="str">
        <f>IF(ISNUMBER($B982),('INPUT | Operations'!$C986+'INPUT | Operations'!$C987)/2,"")</f>
        <v/>
      </c>
      <c r="D982" s="28" t="str">
        <f t="shared" si="149"/>
        <v/>
      </c>
      <c r="E982" s="26" t="str">
        <f>IF(ISNUMBER($B982),'INPUT | Operations'!$B987-'INPUT | Operations'!$B986,"")</f>
        <v/>
      </c>
      <c r="F982" s="32" t="str">
        <f>IF(ISNUMBER($B982),IF('INPUT | Operations'!$B987&lt;Booster_BurnTime,1,IF('INPUT | Operations'!$B986&lt;=Booster_BurnTime,(Booster_BurnTime-'INPUT | Operations'!$B986)/('INPUT | Operations'!$B987-'INPUT | Operations'!$B986),0))*'INPUT | Operations'!$E986*NumberOfBoosters*NumberOfOps*$E982,"")</f>
        <v/>
      </c>
      <c r="G982" s="34" t="str">
        <f t="shared" si="150"/>
        <v/>
      </c>
      <c r="H982" s="27" t="str">
        <f t="shared" si="151"/>
        <v/>
      </c>
      <c r="I982" s="27" t="str">
        <f t="shared" si="152"/>
        <v/>
      </c>
      <c r="J982" s="27" t="str">
        <f t="shared" si="153"/>
        <v/>
      </c>
      <c r="K982" s="27" t="str">
        <f t="shared" si="154"/>
        <v/>
      </c>
      <c r="L982" s="27" t="str">
        <f t="shared" si="155"/>
        <v/>
      </c>
      <c r="M982" s="32" t="str">
        <f t="shared" si="156"/>
        <v/>
      </c>
      <c r="N982" s="27" t="str">
        <f t="shared" si="148"/>
        <v/>
      </c>
      <c r="O982" s="27" t="str">
        <f t="shared" si="148"/>
        <v/>
      </c>
      <c r="P982" s="27" t="str">
        <f t="shared" si="148"/>
        <v/>
      </c>
      <c r="Q982" s="27" t="str">
        <f t="shared" si="148"/>
        <v/>
      </c>
      <c r="R982" s="27" t="str">
        <f t="shared" si="148"/>
        <v/>
      </c>
      <c r="S982" s="27" t="str">
        <f t="shared" si="148"/>
        <v/>
      </c>
      <c r="T982" s="32" t="str">
        <f t="shared" si="148"/>
        <v/>
      </c>
      <c r="U982" s="10"/>
    </row>
    <row r="983" spans="1:21" x14ac:dyDescent="0.25">
      <c r="A983" s="10"/>
      <c r="B983" s="4" t="str">
        <f>IF(ISBLANK('INPUT | Operations'!$B988),"",COUNT('INPUT | Operations'!$B$12:$B987))</f>
        <v/>
      </c>
      <c r="C983" s="27" t="str">
        <f>IF(ISNUMBER($B983),('INPUT | Operations'!$C987+'INPUT | Operations'!$C988)/2,"")</f>
        <v/>
      </c>
      <c r="D983" s="28" t="str">
        <f t="shared" si="149"/>
        <v/>
      </c>
      <c r="E983" s="26" t="str">
        <f>IF(ISNUMBER($B983),'INPUT | Operations'!$B988-'INPUT | Operations'!$B987,"")</f>
        <v/>
      </c>
      <c r="F983" s="32" t="str">
        <f>IF(ISNUMBER($B983),IF('INPUT | Operations'!$B988&lt;Booster_BurnTime,1,IF('INPUT | Operations'!$B987&lt;=Booster_BurnTime,(Booster_BurnTime-'INPUT | Operations'!$B987)/('INPUT | Operations'!$B988-'INPUT | Operations'!$B987),0))*'INPUT | Operations'!$E987*NumberOfBoosters*NumberOfOps*$E983,"")</f>
        <v/>
      </c>
      <c r="G983" s="34" t="str">
        <f t="shared" si="150"/>
        <v/>
      </c>
      <c r="H983" s="27" t="str">
        <f t="shared" si="151"/>
        <v/>
      </c>
      <c r="I983" s="27" t="str">
        <f t="shared" si="152"/>
        <v/>
      </c>
      <c r="J983" s="27" t="str">
        <f t="shared" si="153"/>
        <v/>
      </c>
      <c r="K983" s="27" t="str">
        <f t="shared" si="154"/>
        <v/>
      </c>
      <c r="L983" s="27" t="str">
        <f t="shared" si="155"/>
        <v/>
      </c>
      <c r="M983" s="32" t="str">
        <f t="shared" si="156"/>
        <v/>
      </c>
      <c r="N983" s="27" t="str">
        <f t="shared" si="148"/>
        <v/>
      </c>
      <c r="O983" s="27" t="str">
        <f t="shared" si="148"/>
        <v/>
      </c>
      <c r="P983" s="27" t="str">
        <f t="shared" si="148"/>
        <v/>
      </c>
      <c r="Q983" s="27" t="str">
        <f t="shared" si="148"/>
        <v/>
      </c>
      <c r="R983" s="27" t="str">
        <f t="shared" si="148"/>
        <v/>
      </c>
      <c r="S983" s="27" t="str">
        <f t="shared" si="148"/>
        <v/>
      </c>
      <c r="T983" s="32" t="str">
        <f t="shared" si="148"/>
        <v/>
      </c>
      <c r="U983" s="10"/>
    </row>
    <row r="984" spans="1:21" x14ac:dyDescent="0.25">
      <c r="A984" s="10"/>
      <c r="B984" s="4" t="str">
        <f>IF(ISBLANK('INPUT | Operations'!$B989),"",COUNT('INPUT | Operations'!$B$12:$B988))</f>
        <v/>
      </c>
      <c r="C984" s="27" t="str">
        <f>IF(ISNUMBER($B984),('INPUT | Operations'!$C988+'INPUT | Operations'!$C989)/2,"")</f>
        <v/>
      </c>
      <c r="D984" s="28" t="str">
        <f t="shared" si="149"/>
        <v/>
      </c>
      <c r="E984" s="26" t="str">
        <f>IF(ISNUMBER($B984),'INPUT | Operations'!$B989-'INPUT | Operations'!$B988,"")</f>
        <v/>
      </c>
      <c r="F984" s="32" t="str">
        <f>IF(ISNUMBER($B984),IF('INPUT | Operations'!$B989&lt;Booster_BurnTime,1,IF('INPUT | Operations'!$B988&lt;=Booster_BurnTime,(Booster_BurnTime-'INPUT | Operations'!$B988)/('INPUT | Operations'!$B989-'INPUT | Operations'!$B988),0))*'INPUT | Operations'!$E988*NumberOfBoosters*NumberOfOps*$E984,"")</f>
        <v/>
      </c>
      <c r="G984" s="34" t="str">
        <f t="shared" si="150"/>
        <v/>
      </c>
      <c r="H984" s="27" t="str">
        <f t="shared" si="151"/>
        <v/>
      </c>
      <c r="I984" s="27" t="str">
        <f t="shared" si="152"/>
        <v/>
      </c>
      <c r="J984" s="27" t="str">
        <f t="shared" si="153"/>
        <v/>
      </c>
      <c r="K984" s="27" t="str">
        <f t="shared" si="154"/>
        <v/>
      </c>
      <c r="L984" s="27" t="str">
        <f t="shared" si="155"/>
        <v/>
      </c>
      <c r="M984" s="32" t="str">
        <f t="shared" si="156"/>
        <v/>
      </c>
      <c r="N984" s="27" t="str">
        <f t="shared" si="148"/>
        <v/>
      </c>
      <c r="O984" s="27" t="str">
        <f t="shared" si="148"/>
        <v/>
      </c>
      <c r="P984" s="27" t="str">
        <f t="shared" si="148"/>
        <v/>
      </c>
      <c r="Q984" s="27" t="str">
        <f t="shared" si="148"/>
        <v/>
      </c>
      <c r="R984" s="27" t="str">
        <f t="shared" si="148"/>
        <v/>
      </c>
      <c r="S984" s="27" t="str">
        <f t="shared" si="148"/>
        <v/>
      </c>
      <c r="T984" s="32" t="str">
        <f t="shared" si="148"/>
        <v/>
      </c>
      <c r="U984" s="10"/>
    </row>
    <row r="985" spans="1:21" x14ac:dyDescent="0.25">
      <c r="A985" s="10"/>
      <c r="B985" s="4" t="str">
        <f>IF(ISBLANK('INPUT | Operations'!$B990),"",COUNT('INPUT | Operations'!$B$12:$B989))</f>
        <v/>
      </c>
      <c r="C985" s="27" t="str">
        <f>IF(ISNUMBER($B985),('INPUT | Operations'!$C989+'INPUT | Operations'!$C990)/2,"")</f>
        <v/>
      </c>
      <c r="D985" s="28" t="str">
        <f t="shared" si="149"/>
        <v/>
      </c>
      <c r="E985" s="26" t="str">
        <f>IF(ISNUMBER($B985),'INPUT | Operations'!$B990-'INPUT | Operations'!$B989,"")</f>
        <v/>
      </c>
      <c r="F985" s="32" t="str">
        <f>IF(ISNUMBER($B985),IF('INPUT | Operations'!$B990&lt;Booster_BurnTime,1,IF('INPUT | Operations'!$B989&lt;=Booster_BurnTime,(Booster_BurnTime-'INPUT | Operations'!$B989)/('INPUT | Operations'!$B990-'INPUT | Operations'!$B989),0))*'INPUT | Operations'!$E989*NumberOfBoosters*NumberOfOps*$E985,"")</f>
        <v/>
      </c>
      <c r="G985" s="34" t="str">
        <f t="shared" si="150"/>
        <v/>
      </c>
      <c r="H985" s="27" t="str">
        <f t="shared" si="151"/>
        <v/>
      </c>
      <c r="I985" s="27" t="str">
        <f t="shared" si="152"/>
        <v/>
      </c>
      <c r="J985" s="27" t="str">
        <f t="shared" si="153"/>
        <v/>
      </c>
      <c r="K985" s="27" t="str">
        <f t="shared" si="154"/>
        <v/>
      </c>
      <c r="L985" s="27" t="str">
        <f t="shared" si="155"/>
        <v/>
      </c>
      <c r="M985" s="32" t="str">
        <f t="shared" si="156"/>
        <v/>
      </c>
      <c r="N985" s="27" t="str">
        <f t="shared" si="148"/>
        <v/>
      </c>
      <c r="O985" s="27" t="str">
        <f t="shared" si="148"/>
        <v/>
      </c>
      <c r="P985" s="27" t="str">
        <f t="shared" si="148"/>
        <v/>
      </c>
      <c r="Q985" s="27" t="str">
        <f t="shared" si="148"/>
        <v/>
      </c>
      <c r="R985" s="27" t="str">
        <f t="shared" si="148"/>
        <v/>
      </c>
      <c r="S985" s="27" t="str">
        <f t="shared" si="148"/>
        <v/>
      </c>
      <c r="T985" s="32" t="str">
        <f t="shared" si="148"/>
        <v/>
      </c>
      <c r="U985" s="10"/>
    </row>
    <row r="986" spans="1:21" x14ac:dyDescent="0.25">
      <c r="A986" s="10"/>
      <c r="B986" s="4" t="str">
        <f>IF(ISBLANK('INPUT | Operations'!$B991),"",COUNT('INPUT | Operations'!$B$12:$B990))</f>
        <v/>
      </c>
      <c r="C986" s="27" t="str">
        <f>IF(ISNUMBER($B986),('INPUT | Operations'!$C990+'INPUT | Operations'!$C991)/2,"")</f>
        <v/>
      </c>
      <c r="D986" s="28" t="str">
        <f t="shared" si="149"/>
        <v/>
      </c>
      <c r="E986" s="26" t="str">
        <f>IF(ISNUMBER($B986),'INPUT | Operations'!$B991-'INPUT | Operations'!$B990,"")</f>
        <v/>
      </c>
      <c r="F986" s="32" t="str">
        <f>IF(ISNUMBER($B986),IF('INPUT | Operations'!$B991&lt;Booster_BurnTime,1,IF('INPUT | Operations'!$B990&lt;=Booster_BurnTime,(Booster_BurnTime-'INPUT | Operations'!$B990)/('INPUT | Operations'!$B991-'INPUT | Operations'!$B990),0))*'INPUT | Operations'!$E990*NumberOfBoosters*NumberOfOps*$E986,"")</f>
        <v/>
      </c>
      <c r="G986" s="34" t="str">
        <f t="shared" si="150"/>
        <v/>
      </c>
      <c r="H986" s="27" t="str">
        <f t="shared" si="151"/>
        <v/>
      </c>
      <c r="I986" s="27" t="str">
        <f t="shared" si="152"/>
        <v/>
      </c>
      <c r="J986" s="27" t="str">
        <f t="shared" si="153"/>
        <v/>
      </c>
      <c r="K986" s="27" t="str">
        <f t="shared" si="154"/>
        <v/>
      </c>
      <c r="L986" s="27" t="str">
        <f t="shared" si="155"/>
        <v/>
      </c>
      <c r="M986" s="32" t="str">
        <f t="shared" si="156"/>
        <v/>
      </c>
      <c r="N986" s="27" t="str">
        <f t="shared" si="148"/>
        <v/>
      </c>
      <c r="O986" s="27" t="str">
        <f t="shared" si="148"/>
        <v/>
      </c>
      <c r="P986" s="27" t="str">
        <f t="shared" si="148"/>
        <v/>
      </c>
      <c r="Q986" s="27" t="str">
        <f t="shared" si="148"/>
        <v/>
      </c>
      <c r="R986" s="27" t="str">
        <f t="shared" si="148"/>
        <v/>
      </c>
      <c r="S986" s="27" t="str">
        <f t="shared" si="148"/>
        <v/>
      </c>
      <c r="T986" s="32" t="str">
        <f t="shared" si="148"/>
        <v/>
      </c>
      <c r="U986" s="10"/>
    </row>
    <row r="987" spans="1:21" x14ac:dyDescent="0.25">
      <c r="A987" s="10"/>
      <c r="B987" s="4" t="str">
        <f>IF(ISBLANK('INPUT | Operations'!$B992),"",COUNT('INPUT | Operations'!$B$12:$B991))</f>
        <v/>
      </c>
      <c r="C987" s="27" t="str">
        <f>IF(ISNUMBER($B987),('INPUT | Operations'!$C991+'INPUT | Operations'!$C992)/2,"")</f>
        <v/>
      </c>
      <c r="D987" s="28" t="str">
        <f t="shared" si="149"/>
        <v/>
      </c>
      <c r="E987" s="26" t="str">
        <f>IF(ISNUMBER($B987),'INPUT | Operations'!$B992-'INPUT | Operations'!$B991,"")</f>
        <v/>
      </c>
      <c r="F987" s="32" t="str">
        <f>IF(ISNUMBER($B987),IF('INPUT | Operations'!$B992&lt;Booster_BurnTime,1,IF('INPUT | Operations'!$B991&lt;=Booster_BurnTime,(Booster_BurnTime-'INPUT | Operations'!$B991)/('INPUT | Operations'!$B992-'INPUT | Operations'!$B991),0))*'INPUT | Operations'!$E991*NumberOfBoosters*NumberOfOps*$E987,"")</f>
        <v/>
      </c>
      <c r="G987" s="34" t="str">
        <f t="shared" si="150"/>
        <v/>
      </c>
      <c r="H987" s="27" t="str">
        <f t="shared" si="151"/>
        <v/>
      </c>
      <c r="I987" s="27" t="str">
        <f t="shared" si="152"/>
        <v/>
      </c>
      <c r="J987" s="27" t="str">
        <f t="shared" si="153"/>
        <v/>
      </c>
      <c r="K987" s="27" t="str">
        <f t="shared" si="154"/>
        <v/>
      </c>
      <c r="L987" s="27" t="str">
        <f t="shared" si="155"/>
        <v/>
      </c>
      <c r="M987" s="32" t="str">
        <f t="shared" si="156"/>
        <v/>
      </c>
      <c r="N987" s="27" t="str">
        <f t="shared" si="148"/>
        <v/>
      </c>
      <c r="O987" s="27" t="str">
        <f t="shared" si="148"/>
        <v/>
      </c>
      <c r="P987" s="27" t="str">
        <f t="shared" si="148"/>
        <v/>
      </c>
      <c r="Q987" s="27" t="str">
        <f t="shared" si="148"/>
        <v/>
      </c>
      <c r="R987" s="27" t="str">
        <f t="shared" si="148"/>
        <v/>
      </c>
      <c r="S987" s="27" t="str">
        <f t="shared" si="148"/>
        <v/>
      </c>
      <c r="T987" s="32" t="str">
        <f t="shared" si="148"/>
        <v/>
      </c>
      <c r="U987" s="10"/>
    </row>
    <row r="988" spans="1:21" x14ac:dyDescent="0.25">
      <c r="A988" s="10"/>
      <c r="B988" s="4" t="str">
        <f>IF(ISBLANK('INPUT | Operations'!$B993),"",COUNT('INPUT | Operations'!$B$12:$B992))</f>
        <v/>
      </c>
      <c r="C988" s="27" t="str">
        <f>IF(ISNUMBER($B988),('INPUT | Operations'!$C992+'INPUT | Operations'!$C993)/2,"")</f>
        <v/>
      </c>
      <c r="D988" s="28" t="str">
        <f t="shared" si="149"/>
        <v/>
      </c>
      <c r="E988" s="26" t="str">
        <f>IF(ISNUMBER($B988),'INPUT | Operations'!$B993-'INPUT | Operations'!$B992,"")</f>
        <v/>
      </c>
      <c r="F988" s="32" t="str">
        <f>IF(ISNUMBER($B988),IF('INPUT | Operations'!$B993&lt;Booster_BurnTime,1,IF('INPUT | Operations'!$B992&lt;=Booster_BurnTime,(Booster_BurnTime-'INPUT | Operations'!$B992)/('INPUT | Operations'!$B993-'INPUT | Operations'!$B992),0))*'INPUT | Operations'!$E992*NumberOfBoosters*NumberOfOps*$E988,"")</f>
        <v/>
      </c>
      <c r="G988" s="34" t="str">
        <f t="shared" si="150"/>
        <v/>
      </c>
      <c r="H988" s="27" t="str">
        <f t="shared" si="151"/>
        <v/>
      </c>
      <c r="I988" s="27" t="str">
        <f t="shared" si="152"/>
        <v/>
      </c>
      <c r="J988" s="27" t="str">
        <f t="shared" si="153"/>
        <v/>
      </c>
      <c r="K988" s="27" t="str">
        <f t="shared" si="154"/>
        <v/>
      </c>
      <c r="L988" s="27" t="str">
        <f t="shared" si="155"/>
        <v/>
      </c>
      <c r="M988" s="32" t="str">
        <f t="shared" si="156"/>
        <v/>
      </c>
      <c r="N988" s="27" t="str">
        <f t="shared" si="148"/>
        <v/>
      </c>
      <c r="O988" s="27" t="str">
        <f t="shared" si="148"/>
        <v/>
      </c>
      <c r="P988" s="27" t="str">
        <f t="shared" si="148"/>
        <v/>
      </c>
      <c r="Q988" s="27" t="str">
        <f t="shared" si="148"/>
        <v/>
      </c>
      <c r="R988" s="27" t="str">
        <f t="shared" si="148"/>
        <v/>
      </c>
      <c r="S988" s="27" t="str">
        <f t="shared" si="148"/>
        <v/>
      </c>
      <c r="T988" s="32" t="str">
        <f t="shared" si="148"/>
        <v/>
      </c>
      <c r="U988" s="10"/>
    </row>
    <row r="989" spans="1:21" x14ac:dyDescent="0.25">
      <c r="A989" s="10"/>
      <c r="B989" s="4" t="str">
        <f>IF(ISBLANK('INPUT | Operations'!$B994),"",COUNT('INPUT | Operations'!$B$12:$B993))</f>
        <v/>
      </c>
      <c r="C989" s="27" t="str">
        <f>IF(ISNUMBER($B989),('INPUT | Operations'!$C993+'INPUT | Operations'!$C994)/2,"")</f>
        <v/>
      </c>
      <c r="D989" s="28" t="str">
        <f t="shared" si="149"/>
        <v/>
      </c>
      <c r="E989" s="26" t="str">
        <f>IF(ISNUMBER($B989),'INPUT | Operations'!$B994-'INPUT | Operations'!$B993,"")</f>
        <v/>
      </c>
      <c r="F989" s="32" t="str">
        <f>IF(ISNUMBER($B989),IF('INPUT | Operations'!$B994&lt;Booster_BurnTime,1,IF('INPUT | Operations'!$B993&lt;=Booster_BurnTime,(Booster_BurnTime-'INPUT | Operations'!$B993)/('INPUT | Operations'!$B994-'INPUT | Operations'!$B993),0))*'INPUT | Operations'!$E993*NumberOfBoosters*NumberOfOps*$E989,"")</f>
        <v/>
      </c>
      <c r="G989" s="34" t="str">
        <f t="shared" si="150"/>
        <v/>
      </c>
      <c r="H989" s="27" t="str">
        <f t="shared" si="151"/>
        <v/>
      </c>
      <c r="I989" s="27" t="str">
        <f t="shared" si="152"/>
        <v/>
      </c>
      <c r="J989" s="27" t="str">
        <f t="shared" si="153"/>
        <v/>
      </c>
      <c r="K989" s="27" t="str">
        <f t="shared" si="154"/>
        <v/>
      </c>
      <c r="L989" s="27" t="str">
        <f t="shared" si="155"/>
        <v/>
      </c>
      <c r="M989" s="32" t="str">
        <f t="shared" si="156"/>
        <v/>
      </c>
      <c r="N989" s="27" t="str">
        <f t="shared" si="148"/>
        <v/>
      </c>
      <c r="O989" s="27" t="str">
        <f t="shared" si="148"/>
        <v/>
      </c>
      <c r="P989" s="27" t="str">
        <f t="shared" si="148"/>
        <v/>
      </c>
      <c r="Q989" s="27" t="str">
        <f t="shared" si="148"/>
        <v/>
      </c>
      <c r="R989" s="27" t="str">
        <f t="shared" si="148"/>
        <v/>
      </c>
      <c r="S989" s="27" t="str">
        <f t="shared" si="148"/>
        <v/>
      </c>
      <c r="T989" s="32" t="str">
        <f t="shared" si="148"/>
        <v/>
      </c>
      <c r="U989" s="10"/>
    </row>
    <row r="990" spans="1:21" x14ac:dyDescent="0.25">
      <c r="A990" s="10"/>
      <c r="B990" s="4" t="str">
        <f>IF(ISBLANK('INPUT | Operations'!$B995),"",COUNT('INPUT | Operations'!$B$12:$B994))</f>
        <v/>
      </c>
      <c r="C990" s="27" t="str">
        <f>IF(ISNUMBER($B990),('INPUT | Operations'!$C994+'INPUT | Operations'!$C995)/2,"")</f>
        <v/>
      </c>
      <c r="D990" s="28" t="str">
        <f t="shared" si="149"/>
        <v/>
      </c>
      <c r="E990" s="26" t="str">
        <f>IF(ISNUMBER($B990),'INPUT | Operations'!$B995-'INPUT | Operations'!$B994,"")</f>
        <v/>
      </c>
      <c r="F990" s="32" t="str">
        <f>IF(ISNUMBER($B990),IF('INPUT | Operations'!$B995&lt;Booster_BurnTime,1,IF('INPUT | Operations'!$B994&lt;=Booster_BurnTime,(Booster_BurnTime-'INPUT | Operations'!$B994)/('INPUT | Operations'!$B995-'INPUT | Operations'!$B994),0))*'INPUT | Operations'!$E994*NumberOfBoosters*NumberOfOps*$E990,"")</f>
        <v/>
      </c>
      <c r="G990" s="34" t="str">
        <f t="shared" si="150"/>
        <v/>
      </c>
      <c r="H990" s="27" t="str">
        <f t="shared" si="151"/>
        <v/>
      </c>
      <c r="I990" s="27" t="str">
        <f t="shared" si="152"/>
        <v/>
      </c>
      <c r="J990" s="27" t="str">
        <f t="shared" si="153"/>
        <v/>
      </c>
      <c r="K990" s="27" t="str">
        <f t="shared" si="154"/>
        <v/>
      </c>
      <c r="L990" s="27" t="str">
        <f t="shared" si="155"/>
        <v/>
      </c>
      <c r="M990" s="32" t="str">
        <f t="shared" si="156"/>
        <v/>
      </c>
      <c r="N990" s="27" t="str">
        <f t="shared" si="148"/>
        <v/>
      </c>
      <c r="O990" s="27" t="str">
        <f t="shared" si="148"/>
        <v/>
      </c>
      <c r="P990" s="27" t="str">
        <f t="shared" si="148"/>
        <v/>
      </c>
      <c r="Q990" s="27" t="str">
        <f t="shared" si="148"/>
        <v/>
      </c>
      <c r="R990" s="27" t="str">
        <f t="shared" si="148"/>
        <v/>
      </c>
      <c r="S990" s="27" t="str">
        <f t="shared" si="148"/>
        <v/>
      </c>
      <c r="T990" s="32" t="str">
        <f t="shared" si="148"/>
        <v/>
      </c>
      <c r="U990" s="10"/>
    </row>
    <row r="991" spans="1:21" x14ac:dyDescent="0.25">
      <c r="A991" s="10"/>
      <c r="B991" s="4" t="str">
        <f>IF(ISBLANK('INPUT | Operations'!$B996),"",COUNT('INPUT | Operations'!$B$12:$B995))</f>
        <v/>
      </c>
      <c r="C991" s="27" t="str">
        <f>IF(ISNUMBER($B991),('INPUT | Operations'!$C995+'INPUT | Operations'!$C996)/2,"")</f>
        <v/>
      </c>
      <c r="D991" s="28" t="str">
        <f t="shared" si="149"/>
        <v/>
      </c>
      <c r="E991" s="26" t="str">
        <f>IF(ISNUMBER($B991),'INPUT | Operations'!$B996-'INPUT | Operations'!$B995,"")</f>
        <v/>
      </c>
      <c r="F991" s="32" t="str">
        <f>IF(ISNUMBER($B991),IF('INPUT | Operations'!$B996&lt;Booster_BurnTime,1,IF('INPUT | Operations'!$B995&lt;=Booster_BurnTime,(Booster_BurnTime-'INPUT | Operations'!$B995)/('INPUT | Operations'!$B996-'INPUT | Operations'!$B995),0))*'INPUT | Operations'!$E995*NumberOfBoosters*NumberOfOps*$E991,"")</f>
        <v/>
      </c>
      <c r="G991" s="34" t="str">
        <f t="shared" si="150"/>
        <v/>
      </c>
      <c r="H991" s="27" t="str">
        <f t="shared" si="151"/>
        <v/>
      </c>
      <c r="I991" s="27" t="str">
        <f t="shared" si="152"/>
        <v/>
      </c>
      <c r="J991" s="27" t="str">
        <f t="shared" si="153"/>
        <v/>
      </c>
      <c r="K991" s="27" t="str">
        <f t="shared" si="154"/>
        <v/>
      </c>
      <c r="L991" s="27" t="str">
        <f t="shared" si="155"/>
        <v/>
      </c>
      <c r="M991" s="32" t="str">
        <f t="shared" si="156"/>
        <v/>
      </c>
      <c r="N991" s="27" t="str">
        <f t="shared" si="148"/>
        <v/>
      </c>
      <c r="O991" s="27" t="str">
        <f t="shared" si="148"/>
        <v/>
      </c>
      <c r="P991" s="27" t="str">
        <f t="shared" si="148"/>
        <v/>
      </c>
      <c r="Q991" s="27" t="str">
        <f t="shared" si="148"/>
        <v/>
      </c>
      <c r="R991" s="27" t="str">
        <f t="shared" si="148"/>
        <v/>
      </c>
      <c r="S991" s="27" t="str">
        <f t="shared" si="148"/>
        <v/>
      </c>
      <c r="T991" s="32" t="str">
        <f t="shared" si="148"/>
        <v/>
      </c>
      <c r="U991" s="10"/>
    </row>
    <row r="992" spans="1:21" x14ac:dyDescent="0.25">
      <c r="A992" s="10"/>
      <c r="B992" s="4" t="str">
        <f>IF(ISBLANK('INPUT | Operations'!$B997),"",COUNT('INPUT | Operations'!$B$12:$B996))</f>
        <v/>
      </c>
      <c r="C992" s="27" t="str">
        <f>IF(ISNUMBER($B992),('INPUT | Operations'!$C996+'INPUT | Operations'!$C997)/2,"")</f>
        <v/>
      </c>
      <c r="D992" s="28" t="str">
        <f t="shared" si="149"/>
        <v/>
      </c>
      <c r="E992" s="26" t="str">
        <f>IF(ISNUMBER($B992),'INPUT | Operations'!$B997-'INPUT | Operations'!$B996,"")</f>
        <v/>
      </c>
      <c r="F992" s="32" t="str">
        <f>IF(ISNUMBER($B992),IF('INPUT | Operations'!$B997&lt;Booster_BurnTime,1,IF('INPUT | Operations'!$B996&lt;=Booster_BurnTime,(Booster_BurnTime-'INPUT | Operations'!$B996)/('INPUT | Operations'!$B997-'INPUT | Operations'!$B996),0))*'INPUT | Operations'!$E996*NumberOfBoosters*NumberOfOps*$E992,"")</f>
        <v/>
      </c>
      <c r="G992" s="34" t="str">
        <f t="shared" si="150"/>
        <v/>
      </c>
      <c r="H992" s="27" t="str">
        <f t="shared" si="151"/>
        <v/>
      </c>
      <c r="I992" s="27" t="str">
        <f t="shared" si="152"/>
        <v/>
      </c>
      <c r="J992" s="27" t="str">
        <f t="shared" si="153"/>
        <v/>
      </c>
      <c r="K992" s="27" t="str">
        <f t="shared" si="154"/>
        <v/>
      </c>
      <c r="L992" s="27" t="str">
        <f t="shared" si="155"/>
        <v/>
      </c>
      <c r="M992" s="32" t="str">
        <f t="shared" si="156"/>
        <v/>
      </c>
      <c r="N992" s="27" t="str">
        <f t="shared" si="148"/>
        <v/>
      </c>
      <c r="O992" s="27" t="str">
        <f t="shared" si="148"/>
        <v/>
      </c>
      <c r="P992" s="27" t="str">
        <f t="shared" si="148"/>
        <v/>
      </c>
      <c r="Q992" s="27" t="str">
        <f t="shared" si="148"/>
        <v/>
      </c>
      <c r="R992" s="27" t="str">
        <f t="shared" ref="N992:T1028" si="157">IFERROR($F992*K992/1000,"")</f>
        <v/>
      </c>
      <c r="S992" s="27" t="str">
        <f t="shared" si="157"/>
        <v/>
      </c>
      <c r="T992" s="32" t="str">
        <f t="shared" si="157"/>
        <v/>
      </c>
      <c r="U992" s="10"/>
    </row>
    <row r="993" spans="1:21" x14ac:dyDescent="0.25">
      <c r="A993" s="10"/>
      <c r="B993" s="4" t="str">
        <f>IF(ISBLANK('INPUT | Operations'!$B998),"",COUNT('INPUT | Operations'!$B$12:$B997))</f>
        <v/>
      </c>
      <c r="C993" s="27" t="str">
        <f>IF(ISNUMBER($B993),('INPUT | Operations'!$C997+'INPUT | Operations'!$C998)/2,"")</f>
        <v/>
      </c>
      <c r="D993" s="28" t="str">
        <f t="shared" si="149"/>
        <v/>
      </c>
      <c r="E993" s="26" t="str">
        <f>IF(ISNUMBER($B993),'INPUT | Operations'!$B998-'INPUT | Operations'!$B997,"")</f>
        <v/>
      </c>
      <c r="F993" s="32" t="str">
        <f>IF(ISNUMBER($B993),IF('INPUT | Operations'!$B998&lt;Booster_BurnTime,1,IF('INPUT | Operations'!$B997&lt;=Booster_BurnTime,(Booster_BurnTime-'INPUT | Operations'!$B997)/('INPUT | Operations'!$B998-'INPUT | Operations'!$B997),0))*'INPUT | Operations'!$E997*NumberOfBoosters*NumberOfOps*$E993,"")</f>
        <v/>
      </c>
      <c r="G993" s="34" t="str">
        <f t="shared" si="150"/>
        <v/>
      </c>
      <c r="H993" s="27" t="str">
        <f t="shared" si="151"/>
        <v/>
      </c>
      <c r="I993" s="27" t="str">
        <f t="shared" si="152"/>
        <v/>
      </c>
      <c r="J993" s="27" t="str">
        <f t="shared" si="153"/>
        <v/>
      </c>
      <c r="K993" s="27" t="str">
        <f t="shared" si="154"/>
        <v/>
      </c>
      <c r="L993" s="27" t="str">
        <f t="shared" si="155"/>
        <v/>
      </c>
      <c r="M993" s="32" t="str">
        <f t="shared" si="156"/>
        <v/>
      </c>
      <c r="N993" s="27" t="str">
        <f t="shared" si="157"/>
        <v/>
      </c>
      <c r="O993" s="27" t="str">
        <f t="shared" si="157"/>
        <v/>
      </c>
      <c r="P993" s="27" t="str">
        <f t="shared" si="157"/>
        <v/>
      </c>
      <c r="Q993" s="27" t="str">
        <f t="shared" si="157"/>
        <v/>
      </c>
      <c r="R993" s="27" t="str">
        <f t="shared" si="157"/>
        <v/>
      </c>
      <c r="S993" s="27" t="str">
        <f t="shared" si="157"/>
        <v/>
      </c>
      <c r="T993" s="32" t="str">
        <f t="shared" si="157"/>
        <v/>
      </c>
      <c r="U993" s="10"/>
    </row>
    <row r="994" spans="1:21" x14ac:dyDescent="0.25">
      <c r="A994" s="10"/>
      <c r="B994" s="4" t="str">
        <f>IF(ISBLANK('INPUT | Operations'!$B999),"",COUNT('INPUT | Operations'!$B$12:$B998))</f>
        <v/>
      </c>
      <c r="C994" s="27" t="str">
        <f>IF(ISNUMBER($B994),('INPUT | Operations'!$C998+'INPUT | Operations'!$C999)/2,"")</f>
        <v/>
      </c>
      <c r="D994" s="28" t="str">
        <f t="shared" si="149"/>
        <v/>
      </c>
      <c r="E994" s="26" t="str">
        <f>IF(ISNUMBER($B994),'INPUT | Operations'!$B999-'INPUT | Operations'!$B998,"")</f>
        <v/>
      </c>
      <c r="F994" s="32" t="str">
        <f>IF(ISNUMBER($B994),IF('INPUT | Operations'!$B999&lt;Booster_BurnTime,1,IF('INPUT | Operations'!$B998&lt;=Booster_BurnTime,(Booster_BurnTime-'INPUT | Operations'!$B998)/('INPUT | Operations'!$B999-'INPUT | Operations'!$B998),0))*'INPUT | Operations'!$E998*NumberOfBoosters*NumberOfOps*$E994,"")</f>
        <v/>
      </c>
      <c r="G994" s="34" t="str">
        <f t="shared" si="150"/>
        <v/>
      </c>
      <c r="H994" s="27" t="str">
        <f t="shared" si="151"/>
        <v/>
      </c>
      <c r="I994" s="27" t="str">
        <f t="shared" si="152"/>
        <v/>
      </c>
      <c r="J994" s="27" t="str">
        <f t="shared" si="153"/>
        <v/>
      </c>
      <c r="K994" s="27" t="str">
        <f t="shared" si="154"/>
        <v/>
      </c>
      <c r="L994" s="27" t="str">
        <f t="shared" si="155"/>
        <v/>
      </c>
      <c r="M994" s="32" t="str">
        <f t="shared" si="156"/>
        <v/>
      </c>
      <c r="N994" s="27" t="str">
        <f t="shared" si="157"/>
        <v/>
      </c>
      <c r="O994" s="27" t="str">
        <f t="shared" si="157"/>
        <v/>
      </c>
      <c r="P994" s="27" t="str">
        <f t="shared" si="157"/>
        <v/>
      </c>
      <c r="Q994" s="27" t="str">
        <f t="shared" si="157"/>
        <v/>
      </c>
      <c r="R994" s="27" t="str">
        <f t="shared" si="157"/>
        <v/>
      </c>
      <c r="S994" s="27" t="str">
        <f t="shared" si="157"/>
        <v/>
      </c>
      <c r="T994" s="32" t="str">
        <f t="shared" si="157"/>
        <v/>
      </c>
      <c r="U994" s="10"/>
    </row>
    <row r="995" spans="1:21" x14ac:dyDescent="0.25">
      <c r="A995" s="10"/>
      <c r="B995" s="4" t="str">
        <f>IF(ISBLANK('INPUT | Operations'!$B1000),"",COUNT('INPUT | Operations'!$B$12:$B999))</f>
        <v/>
      </c>
      <c r="C995" s="27" t="str">
        <f>IF(ISNUMBER($B995),('INPUT | Operations'!$C999+'INPUT | Operations'!$C1000)/2,"")</f>
        <v/>
      </c>
      <c r="D995" s="28" t="str">
        <f t="shared" si="149"/>
        <v/>
      </c>
      <c r="E995" s="26" t="str">
        <f>IF(ISNUMBER($B995),'INPUT | Operations'!$B1000-'INPUT | Operations'!$B999,"")</f>
        <v/>
      </c>
      <c r="F995" s="32" t="str">
        <f>IF(ISNUMBER($B995),IF('INPUT | Operations'!$B1000&lt;Booster_BurnTime,1,IF('INPUT | Operations'!$B999&lt;=Booster_BurnTime,(Booster_BurnTime-'INPUT | Operations'!$B999)/('INPUT | Operations'!$B1000-'INPUT | Operations'!$B999),0))*'INPUT | Operations'!$E999*NumberOfBoosters*NumberOfOps*$E995,"")</f>
        <v/>
      </c>
      <c r="G995" s="34" t="str">
        <f t="shared" si="150"/>
        <v/>
      </c>
      <c r="H995" s="27" t="str">
        <f t="shared" si="151"/>
        <v/>
      </c>
      <c r="I995" s="27" t="str">
        <f t="shared" si="152"/>
        <v/>
      </c>
      <c r="J995" s="27" t="str">
        <f t="shared" si="153"/>
        <v/>
      </c>
      <c r="K995" s="27" t="str">
        <f t="shared" si="154"/>
        <v/>
      </c>
      <c r="L995" s="27" t="str">
        <f t="shared" si="155"/>
        <v/>
      </c>
      <c r="M995" s="32" t="str">
        <f t="shared" si="156"/>
        <v/>
      </c>
      <c r="N995" s="27" t="str">
        <f t="shared" si="157"/>
        <v/>
      </c>
      <c r="O995" s="27" t="str">
        <f t="shared" si="157"/>
        <v/>
      </c>
      <c r="P995" s="27" t="str">
        <f t="shared" si="157"/>
        <v/>
      </c>
      <c r="Q995" s="27" t="str">
        <f t="shared" si="157"/>
        <v/>
      </c>
      <c r="R995" s="27" t="str">
        <f t="shared" si="157"/>
        <v/>
      </c>
      <c r="S995" s="27" t="str">
        <f t="shared" si="157"/>
        <v/>
      </c>
      <c r="T995" s="32" t="str">
        <f t="shared" si="157"/>
        <v/>
      </c>
      <c r="U995" s="10"/>
    </row>
    <row r="996" spans="1:21" x14ac:dyDescent="0.25">
      <c r="A996" s="10"/>
      <c r="B996" s="4" t="str">
        <f>IF(ISBLANK('INPUT | Operations'!$B1001),"",COUNT('INPUT | Operations'!$B$12:$B1000))</f>
        <v/>
      </c>
      <c r="C996" s="27" t="str">
        <f>IF(ISNUMBER($B996),('INPUT | Operations'!$C1000+'INPUT | Operations'!$C1001)/2,"")</f>
        <v/>
      </c>
      <c r="D996" s="28" t="str">
        <f t="shared" si="149"/>
        <v/>
      </c>
      <c r="E996" s="26" t="str">
        <f>IF(ISNUMBER($B996),'INPUT | Operations'!$B1001-'INPUT | Operations'!$B1000,"")</f>
        <v/>
      </c>
      <c r="F996" s="32" t="str">
        <f>IF(ISNUMBER($B996),IF('INPUT | Operations'!$B1001&lt;Booster_BurnTime,1,IF('INPUT | Operations'!$B1000&lt;=Booster_BurnTime,(Booster_BurnTime-'INPUT | Operations'!$B1000)/('INPUT | Operations'!$B1001-'INPUT | Operations'!$B1000),0))*'INPUT | Operations'!$E1000*NumberOfBoosters*NumberOfOps*$E996,"")</f>
        <v/>
      </c>
      <c r="G996" s="34" t="str">
        <f t="shared" si="150"/>
        <v/>
      </c>
      <c r="H996" s="27" t="str">
        <f t="shared" si="151"/>
        <v/>
      </c>
      <c r="I996" s="27" t="str">
        <f t="shared" si="152"/>
        <v/>
      </c>
      <c r="J996" s="27" t="str">
        <f t="shared" si="153"/>
        <v/>
      </c>
      <c r="K996" s="27" t="str">
        <f t="shared" si="154"/>
        <v/>
      </c>
      <c r="L996" s="27" t="str">
        <f t="shared" si="155"/>
        <v/>
      </c>
      <c r="M996" s="32" t="str">
        <f t="shared" si="156"/>
        <v/>
      </c>
      <c r="N996" s="27" t="str">
        <f t="shared" si="157"/>
        <v/>
      </c>
      <c r="O996" s="27" t="str">
        <f t="shared" si="157"/>
        <v/>
      </c>
      <c r="P996" s="27" t="str">
        <f t="shared" si="157"/>
        <v/>
      </c>
      <c r="Q996" s="27" t="str">
        <f t="shared" si="157"/>
        <v/>
      </c>
      <c r="R996" s="27" t="str">
        <f t="shared" si="157"/>
        <v/>
      </c>
      <c r="S996" s="27" t="str">
        <f t="shared" si="157"/>
        <v/>
      </c>
      <c r="T996" s="32" t="str">
        <f t="shared" si="157"/>
        <v/>
      </c>
      <c r="U996" s="10"/>
    </row>
    <row r="997" spans="1:21" x14ac:dyDescent="0.25">
      <c r="A997" s="10"/>
      <c r="B997" s="4" t="str">
        <f>IF(ISBLANK('INPUT | Operations'!$B1002),"",COUNT('INPUT | Operations'!$B$12:$B1001))</f>
        <v/>
      </c>
      <c r="C997" s="27" t="str">
        <f>IF(ISNUMBER($B997),('INPUT | Operations'!$C1001+'INPUT | Operations'!$C1002)/2,"")</f>
        <v/>
      </c>
      <c r="D997" s="28" t="str">
        <f t="shared" si="149"/>
        <v/>
      </c>
      <c r="E997" s="26" t="str">
        <f>IF(ISNUMBER($B997),'INPUT | Operations'!$B1002-'INPUT | Operations'!$B1001,"")</f>
        <v/>
      </c>
      <c r="F997" s="32" t="str">
        <f>IF(ISNUMBER($B997),IF('INPUT | Operations'!$B1002&lt;Booster_BurnTime,1,IF('INPUT | Operations'!$B1001&lt;=Booster_BurnTime,(Booster_BurnTime-'INPUT | Operations'!$B1001)/('INPUT | Operations'!$B1002-'INPUT | Operations'!$B1001),0))*'INPUT | Operations'!$E1001*NumberOfBoosters*NumberOfOps*$E997,"")</f>
        <v/>
      </c>
      <c r="G997" s="34" t="str">
        <f t="shared" si="150"/>
        <v/>
      </c>
      <c r="H997" s="27" t="str">
        <f t="shared" si="151"/>
        <v/>
      </c>
      <c r="I997" s="27" t="str">
        <f t="shared" si="152"/>
        <v/>
      </c>
      <c r="J997" s="27" t="str">
        <f t="shared" si="153"/>
        <v/>
      </c>
      <c r="K997" s="27" t="str">
        <f t="shared" si="154"/>
        <v/>
      </c>
      <c r="L997" s="27" t="str">
        <f t="shared" si="155"/>
        <v/>
      </c>
      <c r="M997" s="32" t="str">
        <f t="shared" si="156"/>
        <v/>
      </c>
      <c r="N997" s="27" t="str">
        <f t="shared" si="157"/>
        <v/>
      </c>
      <c r="O997" s="27" t="str">
        <f t="shared" si="157"/>
        <v/>
      </c>
      <c r="P997" s="27" t="str">
        <f t="shared" si="157"/>
        <v/>
      </c>
      <c r="Q997" s="27" t="str">
        <f t="shared" si="157"/>
        <v/>
      </c>
      <c r="R997" s="27" t="str">
        <f t="shared" si="157"/>
        <v/>
      </c>
      <c r="S997" s="27" t="str">
        <f t="shared" si="157"/>
        <v/>
      </c>
      <c r="T997" s="32" t="str">
        <f t="shared" si="157"/>
        <v/>
      </c>
      <c r="U997" s="10"/>
    </row>
    <row r="998" spans="1:21" x14ac:dyDescent="0.25">
      <c r="A998" s="10"/>
      <c r="B998" s="4" t="str">
        <f>IF(ISBLANK('INPUT | Operations'!$B1003),"",COUNT('INPUT | Operations'!$B$12:$B1002))</f>
        <v/>
      </c>
      <c r="C998" s="27" t="str">
        <f>IF(ISNUMBER($B998),('INPUT | Operations'!$C1002+'INPUT | Operations'!$C1003)/2,"")</f>
        <v/>
      </c>
      <c r="D998" s="28" t="str">
        <f t="shared" si="149"/>
        <v/>
      </c>
      <c r="E998" s="26" t="str">
        <f>IF(ISNUMBER($B998),'INPUT | Operations'!$B1003-'INPUT | Operations'!$B1002,"")</f>
        <v/>
      </c>
      <c r="F998" s="32" t="str">
        <f>IF(ISNUMBER($B998),IF('INPUT | Operations'!$B1003&lt;Booster_BurnTime,1,IF('INPUT | Operations'!$B1002&lt;=Booster_BurnTime,(Booster_BurnTime-'INPUT | Operations'!$B1002)/('INPUT | Operations'!$B1003-'INPUT | Operations'!$B1002),0))*'INPUT | Operations'!$E1002*NumberOfBoosters*NumberOfOps*$E998,"")</f>
        <v/>
      </c>
      <c r="G998" s="34" t="str">
        <f t="shared" si="150"/>
        <v/>
      </c>
      <c r="H998" s="27" t="str">
        <f t="shared" si="151"/>
        <v/>
      </c>
      <c r="I998" s="27" t="str">
        <f t="shared" si="152"/>
        <v/>
      </c>
      <c r="J998" s="27" t="str">
        <f t="shared" si="153"/>
        <v/>
      </c>
      <c r="K998" s="27" t="str">
        <f t="shared" si="154"/>
        <v/>
      </c>
      <c r="L998" s="27" t="str">
        <f t="shared" si="155"/>
        <v/>
      </c>
      <c r="M998" s="32" t="str">
        <f t="shared" si="156"/>
        <v/>
      </c>
      <c r="N998" s="27" t="str">
        <f t="shared" si="157"/>
        <v/>
      </c>
      <c r="O998" s="27" t="str">
        <f t="shared" si="157"/>
        <v/>
      </c>
      <c r="P998" s="27" t="str">
        <f t="shared" si="157"/>
        <v/>
      </c>
      <c r="Q998" s="27" t="str">
        <f t="shared" si="157"/>
        <v/>
      </c>
      <c r="R998" s="27" t="str">
        <f t="shared" si="157"/>
        <v/>
      </c>
      <c r="S998" s="27" t="str">
        <f t="shared" si="157"/>
        <v/>
      </c>
      <c r="T998" s="32" t="str">
        <f t="shared" si="157"/>
        <v/>
      </c>
      <c r="U998" s="10"/>
    </row>
    <row r="999" spans="1:21" x14ac:dyDescent="0.25">
      <c r="A999" s="10"/>
      <c r="B999" s="4" t="str">
        <f>IF(ISBLANK('INPUT | Operations'!$B1004),"",COUNT('INPUT | Operations'!$B$12:$B1003))</f>
        <v/>
      </c>
      <c r="C999" s="27" t="str">
        <f>IF(ISNUMBER($B999),('INPUT | Operations'!$C1003+'INPUT | Operations'!$C1004)/2,"")</f>
        <v/>
      </c>
      <c r="D999" s="28" t="str">
        <f t="shared" si="149"/>
        <v/>
      </c>
      <c r="E999" s="26" t="str">
        <f>IF(ISNUMBER($B999),'INPUT | Operations'!$B1004-'INPUT | Operations'!$B1003,"")</f>
        <v/>
      </c>
      <c r="F999" s="32" t="str">
        <f>IF(ISNUMBER($B999),IF('INPUT | Operations'!$B1004&lt;Booster_BurnTime,1,IF('INPUT | Operations'!$B1003&lt;=Booster_BurnTime,(Booster_BurnTime-'INPUT | Operations'!$B1003)/('INPUT | Operations'!$B1004-'INPUT | Operations'!$B1003),0))*'INPUT | Operations'!$E1003*NumberOfBoosters*NumberOfOps*$E999,"")</f>
        <v/>
      </c>
      <c r="G999" s="34" t="str">
        <f t="shared" si="150"/>
        <v/>
      </c>
      <c r="H999" s="27" t="str">
        <f t="shared" si="151"/>
        <v/>
      </c>
      <c r="I999" s="27" t="str">
        <f t="shared" si="152"/>
        <v/>
      </c>
      <c r="J999" s="27" t="str">
        <f t="shared" si="153"/>
        <v/>
      </c>
      <c r="K999" s="27" t="str">
        <f t="shared" si="154"/>
        <v/>
      </c>
      <c r="L999" s="27" t="str">
        <f t="shared" si="155"/>
        <v/>
      </c>
      <c r="M999" s="32" t="str">
        <f t="shared" si="156"/>
        <v/>
      </c>
      <c r="N999" s="27" t="str">
        <f t="shared" si="157"/>
        <v/>
      </c>
      <c r="O999" s="27" t="str">
        <f t="shared" si="157"/>
        <v/>
      </c>
      <c r="P999" s="27" t="str">
        <f t="shared" si="157"/>
        <v/>
      </c>
      <c r="Q999" s="27" t="str">
        <f t="shared" si="157"/>
        <v/>
      </c>
      <c r="R999" s="27" t="str">
        <f t="shared" si="157"/>
        <v/>
      </c>
      <c r="S999" s="27" t="str">
        <f t="shared" si="157"/>
        <v/>
      </c>
      <c r="T999" s="32" t="str">
        <f t="shared" si="157"/>
        <v/>
      </c>
      <c r="U999" s="10"/>
    </row>
    <row r="1000" spans="1:21" x14ac:dyDescent="0.25">
      <c r="A1000" s="10"/>
      <c r="B1000" s="4" t="str">
        <f>IF(ISBLANK('INPUT | Operations'!$B1005),"",COUNT('INPUT | Operations'!$B$12:$B1004))</f>
        <v/>
      </c>
      <c r="C1000" s="27" t="str">
        <f>IF(ISNUMBER($B1000),('INPUT | Operations'!$C1004+'INPUT | Operations'!$C1005)/2,"")</f>
        <v/>
      </c>
      <c r="D1000" s="28" t="str">
        <f t="shared" si="149"/>
        <v/>
      </c>
      <c r="E1000" s="26" t="str">
        <f>IF(ISNUMBER($B1000),'INPUT | Operations'!$B1005-'INPUT | Operations'!$B1004,"")</f>
        <v/>
      </c>
      <c r="F1000" s="32" t="str">
        <f>IF(ISNUMBER($B1000),IF('INPUT | Operations'!$B1005&lt;Booster_BurnTime,1,IF('INPUT | Operations'!$B1004&lt;=Booster_BurnTime,(Booster_BurnTime-'INPUT | Operations'!$B1004)/('INPUT | Operations'!$B1005-'INPUT | Operations'!$B1004),0))*'INPUT | Operations'!$E1004*NumberOfBoosters*NumberOfOps*$E1000,"")</f>
        <v/>
      </c>
      <c r="G1000" s="34" t="str">
        <f t="shared" si="150"/>
        <v/>
      </c>
      <c r="H1000" s="27" t="str">
        <f t="shared" si="151"/>
        <v/>
      </c>
      <c r="I1000" s="27" t="str">
        <f t="shared" si="152"/>
        <v/>
      </c>
      <c r="J1000" s="27" t="str">
        <f t="shared" si="153"/>
        <v/>
      </c>
      <c r="K1000" s="27" t="str">
        <f t="shared" si="154"/>
        <v/>
      </c>
      <c r="L1000" s="27" t="str">
        <f t="shared" si="155"/>
        <v/>
      </c>
      <c r="M1000" s="32" t="str">
        <f t="shared" si="156"/>
        <v/>
      </c>
      <c r="N1000" s="27" t="str">
        <f t="shared" si="157"/>
        <v/>
      </c>
      <c r="O1000" s="27" t="str">
        <f t="shared" si="157"/>
        <v/>
      </c>
      <c r="P1000" s="27" t="str">
        <f t="shared" si="157"/>
        <v/>
      </c>
      <c r="Q1000" s="27" t="str">
        <f t="shared" si="157"/>
        <v/>
      </c>
      <c r="R1000" s="27" t="str">
        <f t="shared" si="157"/>
        <v/>
      </c>
      <c r="S1000" s="27" t="str">
        <f t="shared" si="157"/>
        <v/>
      </c>
      <c r="T1000" s="32" t="str">
        <f t="shared" si="157"/>
        <v/>
      </c>
      <c r="U1000" s="10"/>
    </row>
    <row r="1001" spans="1:21" x14ac:dyDescent="0.25">
      <c r="A1001" s="10"/>
      <c r="B1001" s="4" t="str">
        <f>IF(ISBLANK('INPUT | Operations'!$B1006),"",COUNT('INPUT | Operations'!$B$12:$B1005))</f>
        <v/>
      </c>
      <c r="C1001" s="27" t="str">
        <f>IF(ISNUMBER($B1001),('INPUT | Operations'!$C1005+'INPUT | Operations'!$C1006)/2,"")</f>
        <v/>
      </c>
      <c r="D1001" s="28" t="str">
        <f t="shared" si="149"/>
        <v/>
      </c>
      <c r="E1001" s="26" t="str">
        <f>IF(ISNUMBER($B1001),'INPUT | Operations'!$B1006-'INPUT | Operations'!$B1005,"")</f>
        <v/>
      </c>
      <c r="F1001" s="32" t="str">
        <f>IF(ISNUMBER($B1001),IF('INPUT | Operations'!$B1006&lt;Booster_BurnTime,1,IF('INPUT | Operations'!$B1005&lt;=Booster_BurnTime,(Booster_BurnTime-'INPUT | Operations'!$B1005)/('INPUT | Operations'!$B1006-'INPUT | Operations'!$B1005),0))*'INPUT | Operations'!$E1005*NumberOfBoosters*NumberOfOps*$E1001,"")</f>
        <v/>
      </c>
      <c r="G1001" s="34" t="str">
        <f t="shared" si="150"/>
        <v/>
      </c>
      <c r="H1001" s="27" t="str">
        <f t="shared" si="151"/>
        <v/>
      </c>
      <c r="I1001" s="27" t="str">
        <f t="shared" si="152"/>
        <v/>
      </c>
      <c r="J1001" s="27" t="str">
        <f t="shared" si="153"/>
        <v/>
      </c>
      <c r="K1001" s="27" t="str">
        <f t="shared" si="154"/>
        <v/>
      </c>
      <c r="L1001" s="27" t="str">
        <f t="shared" si="155"/>
        <v/>
      </c>
      <c r="M1001" s="32" t="str">
        <f t="shared" si="156"/>
        <v/>
      </c>
      <c r="N1001" s="27" t="str">
        <f t="shared" si="157"/>
        <v/>
      </c>
      <c r="O1001" s="27" t="str">
        <f t="shared" si="157"/>
        <v/>
      </c>
      <c r="P1001" s="27" t="str">
        <f t="shared" si="157"/>
        <v/>
      </c>
      <c r="Q1001" s="27" t="str">
        <f t="shared" si="157"/>
        <v/>
      </c>
      <c r="R1001" s="27" t="str">
        <f t="shared" si="157"/>
        <v/>
      </c>
      <c r="S1001" s="27" t="str">
        <f t="shared" si="157"/>
        <v/>
      </c>
      <c r="T1001" s="32" t="str">
        <f t="shared" si="157"/>
        <v/>
      </c>
      <c r="U1001" s="10"/>
    </row>
    <row r="1002" spans="1:21" x14ac:dyDescent="0.25">
      <c r="A1002" s="10"/>
      <c r="B1002" s="4" t="str">
        <f>IF(ISBLANK('INPUT | Operations'!$B1007),"",COUNT('INPUT | Operations'!$B$12:$B1006))</f>
        <v/>
      </c>
      <c r="C1002" s="27" t="str">
        <f>IF(ISNUMBER($B1002),('INPUT | Operations'!$C1006+'INPUT | Operations'!$C1007)/2,"")</f>
        <v/>
      </c>
      <c r="D1002" s="28" t="str">
        <f t="shared" si="149"/>
        <v/>
      </c>
      <c r="E1002" s="26" t="str">
        <f>IF(ISNUMBER($B1002),'INPUT | Operations'!$B1007-'INPUT | Operations'!$B1006,"")</f>
        <v/>
      </c>
      <c r="F1002" s="32" t="str">
        <f>IF(ISNUMBER($B1002),IF('INPUT | Operations'!$B1007&lt;Booster_BurnTime,1,IF('INPUT | Operations'!$B1006&lt;=Booster_BurnTime,(Booster_BurnTime-'INPUT | Operations'!$B1006)/('INPUT | Operations'!$B1007-'INPUT | Operations'!$B1006),0))*'INPUT | Operations'!$E1006*NumberOfBoosters*NumberOfOps*$E1002,"")</f>
        <v/>
      </c>
      <c r="G1002" s="34" t="str">
        <f t="shared" si="150"/>
        <v/>
      </c>
      <c r="H1002" s="27" t="str">
        <f t="shared" si="151"/>
        <v/>
      </c>
      <c r="I1002" s="27" t="str">
        <f t="shared" si="152"/>
        <v/>
      </c>
      <c r="J1002" s="27" t="str">
        <f t="shared" si="153"/>
        <v/>
      </c>
      <c r="K1002" s="27" t="str">
        <f t="shared" si="154"/>
        <v/>
      </c>
      <c r="L1002" s="27" t="str">
        <f t="shared" si="155"/>
        <v/>
      </c>
      <c r="M1002" s="32" t="str">
        <f t="shared" si="156"/>
        <v/>
      </c>
      <c r="N1002" s="27" t="str">
        <f t="shared" si="157"/>
        <v/>
      </c>
      <c r="O1002" s="27" t="str">
        <f t="shared" si="157"/>
        <v/>
      </c>
      <c r="P1002" s="27" t="str">
        <f t="shared" si="157"/>
        <v/>
      </c>
      <c r="Q1002" s="27" t="str">
        <f t="shared" si="157"/>
        <v/>
      </c>
      <c r="R1002" s="27" t="str">
        <f t="shared" si="157"/>
        <v/>
      </c>
      <c r="S1002" s="27" t="str">
        <f t="shared" si="157"/>
        <v/>
      </c>
      <c r="T1002" s="32" t="str">
        <f t="shared" si="157"/>
        <v/>
      </c>
      <c r="U1002" s="10"/>
    </row>
    <row r="1003" spans="1:21" x14ac:dyDescent="0.25">
      <c r="A1003" s="10"/>
      <c r="B1003" s="4" t="str">
        <f>IF(ISBLANK('INPUT | Operations'!$B1008),"",COUNT('INPUT | Operations'!$B$12:$B1007))</f>
        <v/>
      </c>
      <c r="C1003" s="27" t="str">
        <f>IF(ISNUMBER($B1003),('INPUT | Operations'!$C1007+'INPUT | Operations'!$C1008)/2,"")</f>
        <v/>
      </c>
      <c r="D1003" s="28" t="str">
        <f t="shared" si="149"/>
        <v/>
      </c>
      <c r="E1003" s="26" t="str">
        <f>IF(ISNUMBER($B1003),'INPUT | Operations'!$B1008-'INPUT | Operations'!$B1007,"")</f>
        <v/>
      </c>
      <c r="F1003" s="32" t="str">
        <f>IF(ISNUMBER($B1003),IF('INPUT | Operations'!$B1008&lt;Booster_BurnTime,1,IF('INPUT | Operations'!$B1007&lt;=Booster_BurnTime,(Booster_BurnTime-'INPUT | Operations'!$B1007)/('INPUT | Operations'!$B1008-'INPUT | Operations'!$B1007),0))*'INPUT | Operations'!$E1007*NumberOfBoosters*NumberOfOps*$E1003,"")</f>
        <v/>
      </c>
      <c r="G1003" s="34" t="str">
        <f t="shared" si="150"/>
        <v/>
      </c>
      <c r="H1003" s="27" t="str">
        <f t="shared" si="151"/>
        <v/>
      </c>
      <c r="I1003" s="27" t="str">
        <f t="shared" si="152"/>
        <v/>
      </c>
      <c r="J1003" s="27" t="str">
        <f t="shared" si="153"/>
        <v/>
      </c>
      <c r="K1003" s="27" t="str">
        <f t="shared" si="154"/>
        <v/>
      </c>
      <c r="L1003" s="27" t="str">
        <f t="shared" si="155"/>
        <v/>
      </c>
      <c r="M1003" s="32" t="str">
        <f t="shared" si="156"/>
        <v/>
      </c>
      <c r="N1003" s="27" t="str">
        <f t="shared" si="157"/>
        <v/>
      </c>
      <c r="O1003" s="27" t="str">
        <f t="shared" si="157"/>
        <v/>
      </c>
      <c r="P1003" s="27" t="str">
        <f t="shared" si="157"/>
        <v/>
      </c>
      <c r="Q1003" s="27" t="str">
        <f t="shared" si="157"/>
        <v/>
      </c>
      <c r="R1003" s="27" t="str">
        <f t="shared" si="157"/>
        <v/>
      </c>
      <c r="S1003" s="27" t="str">
        <f t="shared" si="157"/>
        <v/>
      </c>
      <c r="T1003" s="32" t="str">
        <f t="shared" si="157"/>
        <v/>
      </c>
      <c r="U1003" s="10"/>
    </row>
    <row r="1004" spans="1:21" x14ac:dyDescent="0.25">
      <c r="A1004" s="10"/>
      <c r="B1004" s="4" t="str">
        <f>IF(ISBLANK('INPUT | Operations'!$B1009),"",COUNT('INPUT | Operations'!$B$12:$B1008))</f>
        <v/>
      </c>
      <c r="C1004" s="27" t="str">
        <f>IF(ISNUMBER($B1004),('INPUT | Operations'!$C1008+'INPUT | Operations'!$C1009)/2,"")</f>
        <v/>
      </c>
      <c r="D1004" s="28" t="str">
        <f t="shared" si="149"/>
        <v/>
      </c>
      <c r="E1004" s="26" t="str">
        <f>IF(ISNUMBER($B1004),'INPUT | Operations'!$B1009-'INPUT | Operations'!$B1008,"")</f>
        <v/>
      </c>
      <c r="F1004" s="32" t="str">
        <f>IF(ISNUMBER($B1004),IF('INPUT | Operations'!$B1009&lt;Booster_BurnTime,1,IF('INPUT | Operations'!$B1008&lt;=Booster_BurnTime,(Booster_BurnTime-'INPUT | Operations'!$B1008)/('INPUT | Operations'!$B1009-'INPUT | Operations'!$B1008),0))*'INPUT | Operations'!$E1008*NumberOfBoosters*NumberOfOps*$E1004,"")</f>
        <v/>
      </c>
      <c r="G1004" s="34" t="str">
        <f t="shared" si="150"/>
        <v/>
      </c>
      <c r="H1004" s="27" t="str">
        <f t="shared" si="151"/>
        <v/>
      </c>
      <c r="I1004" s="27" t="str">
        <f t="shared" si="152"/>
        <v/>
      </c>
      <c r="J1004" s="27" t="str">
        <f t="shared" si="153"/>
        <v/>
      </c>
      <c r="K1004" s="27" t="str">
        <f t="shared" si="154"/>
        <v/>
      </c>
      <c r="L1004" s="27" t="str">
        <f t="shared" si="155"/>
        <v/>
      </c>
      <c r="M1004" s="32" t="str">
        <f t="shared" si="156"/>
        <v/>
      </c>
      <c r="N1004" s="27" t="str">
        <f t="shared" si="157"/>
        <v/>
      </c>
      <c r="O1004" s="27" t="str">
        <f t="shared" si="157"/>
        <v/>
      </c>
      <c r="P1004" s="27" t="str">
        <f t="shared" si="157"/>
        <v/>
      </c>
      <c r="Q1004" s="27" t="str">
        <f t="shared" si="157"/>
        <v/>
      </c>
      <c r="R1004" s="27" t="str">
        <f t="shared" si="157"/>
        <v/>
      </c>
      <c r="S1004" s="27" t="str">
        <f t="shared" si="157"/>
        <v/>
      </c>
      <c r="T1004" s="32" t="str">
        <f t="shared" si="157"/>
        <v/>
      </c>
      <c r="U1004" s="10"/>
    </row>
    <row r="1005" spans="1:21" x14ac:dyDescent="0.25">
      <c r="A1005" s="10"/>
      <c r="B1005" s="4" t="str">
        <f>IF(ISBLANK('INPUT | Operations'!$B1010),"",COUNT('INPUT | Operations'!$B$12:$B1009))</f>
        <v/>
      </c>
      <c r="C1005" s="27" t="str">
        <f>IF(ISNUMBER($B1005),('INPUT | Operations'!$C1009+'INPUT | Operations'!$C1010)/2,"")</f>
        <v/>
      </c>
      <c r="D1005" s="28" t="str">
        <f t="shared" si="149"/>
        <v/>
      </c>
      <c r="E1005" s="26" t="str">
        <f>IF(ISNUMBER($B1005),'INPUT | Operations'!$B1010-'INPUT | Operations'!$B1009,"")</f>
        <v/>
      </c>
      <c r="F1005" s="32" t="str">
        <f>IF(ISNUMBER($B1005),IF('INPUT | Operations'!$B1010&lt;Booster_BurnTime,1,IF('INPUT | Operations'!$B1009&lt;=Booster_BurnTime,(Booster_BurnTime-'INPUT | Operations'!$B1009)/('INPUT | Operations'!$B1010-'INPUT | Operations'!$B1009),0))*'INPUT | Operations'!$E1009*NumberOfBoosters*NumberOfOps*$E1005,"")</f>
        <v/>
      </c>
      <c r="G1005" s="34" t="str">
        <f t="shared" si="150"/>
        <v/>
      </c>
      <c r="H1005" s="27" t="str">
        <f t="shared" si="151"/>
        <v/>
      </c>
      <c r="I1005" s="27" t="str">
        <f t="shared" si="152"/>
        <v/>
      </c>
      <c r="J1005" s="27" t="str">
        <f t="shared" si="153"/>
        <v/>
      </c>
      <c r="K1005" s="27" t="str">
        <f t="shared" si="154"/>
        <v/>
      </c>
      <c r="L1005" s="27" t="str">
        <f t="shared" si="155"/>
        <v/>
      </c>
      <c r="M1005" s="32" t="str">
        <f t="shared" si="156"/>
        <v/>
      </c>
      <c r="N1005" s="27" t="str">
        <f t="shared" si="157"/>
        <v/>
      </c>
      <c r="O1005" s="27" t="str">
        <f t="shared" si="157"/>
        <v/>
      </c>
      <c r="P1005" s="27" t="str">
        <f t="shared" si="157"/>
        <v/>
      </c>
      <c r="Q1005" s="27" t="str">
        <f t="shared" si="157"/>
        <v/>
      </c>
      <c r="R1005" s="27" t="str">
        <f t="shared" si="157"/>
        <v/>
      </c>
      <c r="S1005" s="27" t="str">
        <f t="shared" si="157"/>
        <v/>
      </c>
      <c r="T1005" s="32" t="str">
        <f t="shared" si="157"/>
        <v/>
      </c>
      <c r="U1005" s="10"/>
    </row>
    <row r="1006" spans="1:21" x14ac:dyDescent="0.25">
      <c r="A1006" s="10"/>
      <c r="B1006" s="4" t="str">
        <f>IF(ISBLANK('INPUT | Operations'!$B1011),"",COUNT('INPUT | Operations'!$B$12:$B1010))</f>
        <v/>
      </c>
      <c r="C1006" s="27" t="str">
        <f>IF(ISNUMBER($B1006),('INPUT | Operations'!$C1010+'INPUT | Operations'!$C1011)/2,"")</f>
        <v/>
      </c>
      <c r="D1006" s="28" t="str">
        <f t="shared" si="149"/>
        <v/>
      </c>
      <c r="E1006" s="26" t="str">
        <f>IF(ISNUMBER($B1006),'INPUT | Operations'!$B1011-'INPUT | Operations'!$B1010,"")</f>
        <v/>
      </c>
      <c r="F1006" s="32" t="str">
        <f>IF(ISNUMBER($B1006),IF('INPUT | Operations'!$B1011&lt;Booster_BurnTime,1,IF('INPUT | Operations'!$B1010&lt;=Booster_BurnTime,(Booster_BurnTime-'INPUT | Operations'!$B1010)/('INPUT | Operations'!$B1011-'INPUT | Operations'!$B1010),0))*'INPUT | Operations'!$E1010*NumberOfBoosters*NumberOfOps*$E1006,"")</f>
        <v/>
      </c>
      <c r="G1006" s="34" t="str">
        <f t="shared" si="150"/>
        <v/>
      </c>
      <c r="H1006" s="27" t="str">
        <f t="shared" si="151"/>
        <v/>
      </c>
      <c r="I1006" s="27" t="str">
        <f t="shared" si="152"/>
        <v/>
      </c>
      <c r="J1006" s="27" t="str">
        <f t="shared" si="153"/>
        <v/>
      </c>
      <c r="K1006" s="27" t="str">
        <f t="shared" si="154"/>
        <v/>
      </c>
      <c r="L1006" s="27" t="str">
        <f t="shared" si="155"/>
        <v/>
      </c>
      <c r="M1006" s="32" t="str">
        <f t="shared" si="156"/>
        <v/>
      </c>
      <c r="N1006" s="27" t="str">
        <f t="shared" si="157"/>
        <v/>
      </c>
      <c r="O1006" s="27" t="str">
        <f t="shared" si="157"/>
        <v/>
      </c>
      <c r="P1006" s="27" t="str">
        <f t="shared" si="157"/>
        <v/>
      </c>
      <c r="Q1006" s="27" t="str">
        <f t="shared" si="157"/>
        <v/>
      </c>
      <c r="R1006" s="27" t="str">
        <f t="shared" si="157"/>
        <v/>
      </c>
      <c r="S1006" s="27" t="str">
        <f t="shared" si="157"/>
        <v/>
      </c>
      <c r="T1006" s="32" t="str">
        <f t="shared" si="157"/>
        <v/>
      </c>
      <c r="U1006" s="10"/>
    </row>
    <row r="1007" spans="1:21" x14ac:dyDescent="0.25">
      <c r="A1007" s="10"/>
      <c r="B1007" s="4" t="str">
        <f>IF(ISBLANK('INPUT | Operations'!$B1012),"",COUNT('INPUT | Operations'!$B$12:$B1011))</f>
        <v/>
      </c>
      <c r="C1007" s="27" t="str">
        <f>IF(ISNUMBER($B1007),('INPUT | Operations'!$C1011+'INPUT | Operations'!$C1012)/2,"")</f>
        <v/>
      </c>
      <c r="D1007" s="28" t="str">
        <f t="shared" si="149"/>
        <v/>
      </c>
      <c r="E1007" s="26" t="str">
        <f>IF(ISNUMBER($B1007),'INPUT | Operations'!$B1012-'INPUT | Operations'!$B1011,"")</f>
        <v/>
      </c>
      <c r="F1007" s="32" t="str">
        <f>IF(ISNUMBER($B1007),IF('INPUT | Operations'!$B1012&lt;Booster_BurnTime,1,IF('INPUT | Operations'!$B1011&lt;=Booster_BurnTime,(Booster_BurnTime-'INPUT | Operations'!$B1011)/('INPUT | Operations'!$B1012-'INPUT | Operations'!$B1011),0))*'INPUT | Operations'!$E1011*NumberOfBoosters*NumberOfOps*$E1007,"")</f>
        <v/>
      </c>
      <c r="G1007" s="34" t="str">
        <f t="shared" si="150"/>
        <v/>
      </c>
      <c r="H1007" s="27" t="str">
        <f t="shared" si="151"/>
        <v/>
      </c>
      <c r="I1007" s="27" t="str">
        <f t="shared" si="152"/>
        <v/>
      </c>
      <c r="J1007" s="27" t="str">
        <f t="shared" si="153"/>
        <v/>
      </c>
      <c r="K1007" s="27" t="str">
        <f t="shared" si="154"/>
        <v/>
      </c>
      <c r="L1007" s="27" t="str">
        <f t="shared" si="155"/>
        <v/>
      </c>
      <c r="M1007" s="32" t="str">
        <f t="shared" si="156"/>
        <v/>
      </c>
      <c r="N1007" s="27" t="str">
        <f t="shared" si="157"/>
        <v/>
      </c>
      <c r="O1007" s="27" t="str">
        <f t="shared" si="157"/>
        <v/>
      </c>
      <c r="P1007" s="27" t="str">
        <f t="shared" si="157"/>
        <v/>
      </c>
      <c r="Q1007" s="27" t="str">
        <f t="shared" si="157"/>
        <v/>
      </c>
      <c r="R1007" s="27" t="str">
        <f t="shared" si="157"/>
        <v/>
      </c>
      <c r="S1007" s="27" t="str">
        <f t="shared" si="157"/>
        <v/>
      </c>
      <c r="T1007" s="32" t="str">
        <f t="shared" si="157"/>
        <v/>
      </c>
      <c r="U1007" s="10"/>
    </row>
    <row r="1008" spans="1:21" x14ac:dyDescent="0.25">
      <c r="A1008" s="10"/>
      <c r="B1008" s="4" t="str">
        <f>IF(ISBLANK('INPUT | Operations'!$B1013),"",COUNT('INPUT | Operations'!$B$12:$B1012))</f>
        <v/>
      </c>
      <c r="C1008" s="27" t="str">
        <f>IF(ISNUMBER($B1008),('INPUT | Operations'!$C1012+'INPUT | Operations'!$C1013)/2,"")</f>
        <v/>
      </c>
      <c r="D1008" s="28" t="str">
        <f t="shared" si="149"/>
        <v/>
      </c>
      <c r="E1008" s="26" t="str">
        <f>IF(ISNUMBER($B1008),'INPUT | Operations'!$B1013-'INPUT | Operations'!$B1012,"")</f>
        <v/>
      </c>
      <c r="F1008" s="32" t="str">
        <f>IF(ISNUMBER($B1008),IF('INPUT | Operations'!$B1013&lt;Booster_BurnTime,1,IF('INPUT | Operations'!$B1012&lt;=Booster_BurnTime,(Booster_BurnTime-'INPUT | Operations'!$B1012)/('INPUT | Operations'!$B1013-'INPUT | Operations'!$B1012),0))*'INPUT | Operations'!$E1012*NumberOfBoosters*NumberOfOps*$E1008,"")</f>
        <v/>
      </c>
      <c r="G1008" s="34" t="str">
        <f t="shared" si="150"/>
        <v/>
      </c>
      <c r="H1008" s="27" t="str">
        <f t="shared" si="151"/>
        <v/>
      </c>
      <c r="I1008" s="27" t="str">
        <f t="shared" si="152"/>
        <v/>
      </c>
      <c r="J1008" s="27" t="str">
        <f t="shared" si="153"/>
        <v/>
      </c>
      <c r="K1008" s="27" t="str">
        <f t="shared" si="154"/>
        <v/>
      </c>
      <c r="L1008" s="27" t="str">
        <f t="shared" si="155"/>
        <v/>
      </c>
      <c r="M1008" s="32" t="str">
        <f t="shared" si="156"/>
        <v/>
      </c>
      <c r="N1008" s="27" t="str">
        <f t="shared" si="157"/>
        <v/>
      </c>
      <c r="O1008" s="27" t="str">
        <f t="shared" si="157"/>
        <v/>
      </c>
      <c r="P1008" s="27" t="str">
        <f t="shared" si="157"/>
        <v/>
      </c>
      <c r="Q1008" s="27" t="str">
        <f t="shared" si="157"/>
        <v/>
      </c>
      <c r="R1008" s="27" t="str">
        <f t="shared" si="157"/>
        <v/>
      </c>
      <c r="S1008" s="27" t="str">
        <f t="shared" si="157"/>
        <v/>
      </c>
      <c r="T1008" s="32" t="str">
        <f t="shared" si="157"/>
        <v/>
      </c>
      <c r="U1008" s="10"/>
    </row>
    <row r="1009" spans="1:21" x14ac:dyDescent="0.25">
      <c r="A1009" s="10"/>
      <c r="B1009" s="4" t="str">
        <f>IF(ISBLANK('INPUT | Operations'!$B1014),"",COUNT('INPUT | Operations'!$B$12:$B1013))</f>
        <v/>
      </c>
      <c r="C1009" s="27" t="str">
        <f>IF(ISNUMBER($B1009),('INPUT | Operations'!$C1013+'INPUT | Operations'!$C1014)/2,"")</f>
        <v/>
      </c>
      <c r="D1009" s="28" t="str">
        <f t="shared" si="149"/>
        <v/>
      </c>
      <c r="E1009" s="26" t="str">
        <f>IF(ISNUMBER($B1009),'INPUT | Operations'!$B1014-'INPUT | Operations'!$B1013,"")</f>
        <v/>
      </c>
      <c r="F1009" s="32" t="str">
        <f>IF(ISNUMBER($B1009),IF('INPUT | Operations'!$B1014&lt;Booster_BurnTime,1,IF('INPUT | Operations'!$B1013&lt;=Booster_BurnTime,(Booster_BurnTime-'INPUT | Operations'!$B1013)/('INPUT | Operations'!$B1014-'INPUT | Operations'!$B1013),0))*'INPUT | Operations'!$E1013*NumberOfBoosters*NumberOfOps*$E1009,"")</f>
        <v/>
      </c>
      <c r="G1009" s="34" t="str">
        <f t="shared" si="150"/>
        <v/>
      </c>
      <c r="H1009" s="27" t="str">
        <f t="shared" si="151"/>
        <v/>
      </c>
      <c r="I1009" s="27" t="str">
        <f t="shared" si="152"/>
        <v/>
      </c>
      <c r="J1009" s="27" t="str">
        <f t="shared" si="153"/>
        <v/>
      </c>
      <c r="K1009" s="27" t="str">
        <f t="shared" si="154"/>
        <v/>
      </c>
      <c r="L1009" s="27" t="str">
        <f t="shared" si="155"/>
        <v/>
      </c>
      <c r="M1009" s="32" t="str">
        <f t="shared" si="156"/>
        <v/>
      </c>
      <c r="N1009" s="27" t="str">
        <f t="shared" si="157"/>
        <v/>
      </c>
      <c r="O1009" s="27" t="str">
        <f t="shared" si="157"/>
        <v/>
      </c>
      <c r="P1009" s="27" t="str">
        <f t="shared" si="157"/>
        <v/>
      </c>
      <c r="Q1009" s="27" t="str">
        <f t="shared" si="157"/>
        <v/>
      </c>
      <c r="R1009" s="27" t="str">
        <f t="shared" si="157"/>
        <v/>
      </c>
      <c r="S1009" s="27" t="str">
        <f t="shared" si="157"/>
        <v/>
      </c>
      <c r="T1009" s="32" t="str">
        <f t="shared" si="157"/>
        <v/>
      </c>
      <c r="U1009" s="10"/>
    </row>
    <row r="1010" spans="1:21" x14ac:dyDescent="0.25">
      <c r="A1010" s="10"/>
      <c r="B1010" s="4" t="str">
        <f>IF(ISBLANK('INPUT | Operations'!$B1015),"",COUNT('INPUT | Operations'!$B$12:$B1014))</f>
        <v/>
      </c>
      <c r="C1010" s="27" t="str">
        <f>IF(ISNUMBER($B1010),('INPUT | Operations'!$C1014+'INPUT | Operations'!$C1015)/2,"")</f>
        <v/>
      </c>
      <c r="D1010" s="28" t="str">
        <f t="shared" si="149"/>
        <v/>
      </c>
      <c r="E1010" s="26" t="str">
        <f>IF(ISNUMBER($B1010),'INPUT | Operations'!$B1015-'INPUT | Operations'!$B1014,"")</f>
        <v/>
      </c>
      <c r="F1010" s="32" t="str">
        <f>IF(ISNUMBER($B1010),IF('INPUT | Operations'!$B1015&lt;Booster_BurnTime,1,IF('INPUT | Operations'!$B1014&lt;=Booster_BurnTime,(Booster_BurnTime-'INPUT | Operations'!$B1014)/('INPUT | Operations'!$B1015-'INPUT | Operations'!$B1014),0))*'INPUT | Operations'!$E1014*NumberOfBoosters*NumberOfOps*$E1010,"")</f>
        <v/>
      </c>
      <c r="G1010" s="34" t="str">
        <f t="shared" si="150"/>
        <v/>
      </c>
      <c r="H1010" s="27" t="str">
        <f t="shared" si="151"/>
        <v/>
      </c>
      <c r="I1010" s="27" t="str">
        <f t="shared" si="152"/>
        <v/>
      </c>
      <c r="J1010" s="27" t="str">
        <f t="shared" si="153"/>
        <v/>
      </c>
      <c r="K1010" s="27" t="str">
        <f t="shared" si="154"/>
        <v/>
      </c>
      <c r="L1010" s="27" t="str">
        <f t="shared" si="155"/>
        <v/>
      </c>
      <c r="M1010" s="32" t="str">
        <f t="shared" si="156"/>
        <v/>
      </c>
      <c r="N1010" s="27" t="str">
        <f t="shared" si="157"/>
        <v/>
      </c>
      <c r="O1010" s="27" t="str">
        <f t="shared" si="157"/>
        <v/>
      </c>
      <c r="P1010" s="27" t="str">
        <f t="shared" si="157"/>
        <v/>
      </c>
      <c r="Q1010" s="27" t="str">
        <f t="shared" si="157"/>
        <v/>
      </c>
      <c r="R1010" s="27" t="str">
        <f t="shared" si="157"/>
        <v/>
      </c>
      <c r="S1010" s="27" t="str">
        <f t="shared" si="157"/>
        <v/>
      </c>
      <c r="T1010" s="32" t="str">
        <f t="shared" si="157"/>
        <v/>
      </c>
      <c r="U1010" s="10"/>
    </row>
    <row r="1011" spans="1:21" x14ac:dyDescent="0.25">
      <c r="A1011" s="10"/>
      <c r="B1011" s="4" t="str">
        <f>IF(ISBLANK('INPUT | Operations'!$B1016),"",COUNT('INPUT | Operations'!$B$12:$B1015))</f>
        <v/>
      </c>
      <c r="C1011" s="27" t="str">
        <f>IF(ISNUMBER($B1011),('INPUT | Operations'!$C1015+'INPUT | Operations'!$C1016)/2,"")</f>
        <v/>
      </c>
      <c r="D1011" s="28" t="str">
        <f t="shared" si="149"/>
        <v/>
      </c>
      <c r="E1011" s="26" t="str">
        <f>IF(ISNUMBER($B1011),'INPUT | Operations'!$B1016-'INPUT | Operations'!$B1015,"")</f>
        <v/>
      </c>
      <c r="F1011" s="32" t="str">
        <f>IF(ISNUMBER($B1011),IF('INPUT | Operations'!$B1016&lt;Booster_BurnTime,1,IF('INPUT | Operations'!$B1015&lt;=Booster_BurnTime,(Booster_BurnTime-'INPUT | Operations'!$B1015)/('INPUT | Operations'!$B1016-'INPUT | Operations'!$B1015),0))*'INPUT | Operations'!$E1015*NumberOfBoosters*NumberOfOps*$E1011,"")</f>
        <v/>
      </c>
      <c r="G1011" s="34" t="str">
        <f t="shared" si="150"/>
        <v/>
      </c>
      <c r="H1011" s="27" t="str">
        <f t="shared" si="151"/>
        <v/>
      </c>
      <c r="I1011" s="27" t="str">
        <f t="shared" si="152"/>
        <v/>
      </c>
      <c r="J1011" s="27" t="str">
        <f t="shared" si="153"/>
        <v/>
      </c>
      <c r="K1011" s="27" t="str">
        <f t="shared" si="154"/>
        <v/>
      </c>
      <c r="L1011" s="27" t="str">
        <f t="shared" si="155"/>
        <v/>
      </c>
      <c r="M1011" s="32" t="str">
        <f t="shared" si="156"/>
        <v/>
      </c>
      <c r="N1011" s="27" t="str">
        <f t="shared" si="157"/>
        <v/>
      </c>
      <c r="O1011" s="27" t="str">
        <f t="shared" si="157"/>
        <v/>
      </c>
      <c r="P1011" s="27" t="str">
        <f t="shared" si="157"/>
        <v/>
      </c>
      <c r="Q1011" s="27" t="str">
        <f t="shared" si="157"/>
        <v/>
      </c>
      <c r="R1011" s="27" t="str">
        <f t="shared" si="157"/>
        <v/>
      </c>
      <c r="S1011" s="27" t="str">
        <f t="shared" si="157"/>
        <v/>
      </c>
      <c r="T1011" s="32" t="str">
        <f t="shared" si="157"/>
        <v/>
      </c>
      <c r="U1011" s="10"/>
    </row>
    <row r="1012" spans="1:21" x14ac:dyDescent="0.25">
      <c r="A1012" s="10"/>
      <c r="B1012" s="4" t="str">
        <f>IF(ISBLANK('INPUT | Operations'!$B1017),"",COUNT('INPUT | Operations'!$B$12:$B1016))</f>
        <v/>
      </c>
      <c r="C1012" s="27" t="str">
        <f>IF(ISNUMBER($B1012),('INPUT | Operations'!$C1016+'INPUT | Operations'!$C1017)/2,"")</f>
        <v/>
      </c>
      <c r="D1012" s="28" t="str">
        <f t="shared" si="149"/>
        <v/>
      </c>
      <c r="E1012" s="26" t="str">
        <f>IF(ISNUMBER($B1012),'INPUT | Operations'!$B1017-'INPUT | Operations'!$B1016,"")</f>
        <v/>
      </c>
      <c r="F1012" s="32" t="str">
        <f>IF(ISNUMBER($B1012),IF('INPUT | Operations'!$B1017&lt;Booster_BurnTime,1,IF('INPUT | Operations'!$B1016&lt;=Booster_BurnTime,(Booster_BurnTime-'INPUT | Operations'!$B1016)/('INPUT | Operations'!$B1017-'INPUT | Operations'!$B1016),0))*'INPUT | Operations'!$E1016*NumberOfBoosters*NumberOfOps*$E1012,"")</f>
        <v/>
      </c>
      <c r="G1012" s="34" t="str">
        <f t="shared" si="150"/>
        <v/>
      </c>
      <c r="H1012" s="27" t="str">
        <f t="shared" si="151"/>
        <v/>
      </c>
      <c r="I1012" s="27" t="str">
        <f t="shared" si="152"/>
        <v/>
      </c>
      <c r="J1012" s="27" t="str">
        <f t="shared" si="153"/>
        <v/>
      </c>
      <c r="K1012" s="27" t="str">
        <f t="shared" si="154"/>
        <v/>
      </c>
      <c r="L1012" s="27" t="str">
        <f t="shared" si="155"/>
        <v/>
      </c>
      <c r="M1012" s="32" t="str">
        <f t="shared" si="156"/>
        <v/>
      </c>
      <c r="N1012" s="27" t="str">
        <f t="shared" si="157"/>
        <v/>
      </c>
      <c r="O1012" s="27" t="str">
        <f t="shared" si="157"/>
        <v/>
      </c>
      <c r="P1012" s="27" t="str">
        <f t="shared" si="157"/>
        <v/>
      </c>
      <c r="Q1012" s="27" t="str">
        <f t="shared" si="157"/>
        <v/>
      </c>
      <c r="R1012" s="27" t="str">
        <f t="shared" si="157"/>
        <v/>
      </c>
      <c r="S1012" s="27" t="str">
        <f t="shared" si="157"/>
        <v/>
      </c>
      <c r="T1012" s="32" t="str">
        <f t="shared" si="157"/>
        <v/>
      </c>
      <c r="U1012" s="10"/>
    </row>
    <row r="1013" spans="1:21" x14ac:dyDescent="0.25">
      <c r="A1013" s="10"/>
      <c r="B1013" s="4" t="str">
        <f>IF(ISBLANK('INPUT | Operations'!$B1018),"",COUNT('INPUT | Operations'!$B$12:$B1017))</f>
        <v/>
      </c>
      <c r="C1013" s="27" t="str">
        <f>IF(ISNUMBER($B1013),('INPUT | Operations'!$C1017+'INPUT | Operations'!$C1018)/2,"")</f>
        <v/>
      </c>
      <c r="D1013" s="28" t="str">
        <f t="shared" si="149"/>
        <v/>
      </c>
      <c r="E1013" s="26" t="str">
        <f>IF(ISNUMBER($B1013),'INPUT | Operations'!$B1018-'INPUT | Operations'!$B1017,"")</f>
        <v/>
      </c>
      <c r="F1013" s="32" t="str">
        <f>IF(ISNUMBER($B1013),IF('INPUT | Operations'!$B1018&lt;Booster_BurnTime,1,IF('INPUT | Operations'!$B1017&lt;=Booster_BurnTime,(Booster_BurnTime-'INPUT | Operations'!$B1017)/('INPUT | Operations'!$B1018-'INPUT | Operations'!$B1017),0))*'INPUT | Operations'!$E1017*NumberOfBoosters*NumberOfOps*$E1013,"")</f>
        <v/>
      </c>
      <c r="G1013" s="34" t="str">
        <f t="shared" si="150"/>
        <v/>
      </c>
      <c r="H1013" s="27" t="str">
        <f t="shared" si="151"/>
        <v/>
      </c>
      <c r="I1013" s="27" t="str">
        <f t="shared" si="152"/>
        <v/>
      </c>
      <c r="J1013" s="27" t="str">
        <f t="shared" si="153"/>
        <v/>
      </c>
      <c r="K1013" s="27" t="str">
        <f t="shared" si="154"/>
        <v/>
      </c>
      <c r="L1013" s="27" t="str">
        <f t="shared" si="155"/>
        <v/>
      </c>
      <c r="M1013" s="32" t="str">
        <f t="shared" si="156"/>
        <v/>
      </c>
      <c r="N1013" s="27" t="str">
        <f t="shared" si="157"/>
        <v/>
      </c>
      <c r="O1013" s="27" t="str">
        <f t="shared" si="157"/>
        <v/>
      </c>
      <c r="P1013" s="27" t="str">
        <f t="shared" si="157"/>
        <v/>
      </c>
      <c r="Q1013" s="27" t="str">
        <f t="shared" si="157"/>
        <v/>
      </c>
      <c r="R1013" s="27" t="str">
        <f t="shared" si="157"/>
        <v/>
      </c>
      <c r="S1013" s="27" t="str">
        <f t="shared" si="157"/>
        <v/>
      </c>
      <c r="T1013" s="32" t="str">
        <f t="shared" si="157"/>
        <v/>
      </c>
      <c r="U1013" s="10"/>
    </row>
    <row r="1014" spans="1:21" x14ac:dyDescent="0.25">
      <c r="A1014" s="10"/>
      <c r="B1014" s="4" t="str">
        <f>IF(ISBLANK('INPUT | Operations'!$B1019),"",COUNT('INPUT | Operations'!$B$12:$B1018))</f>
        <v/>
      </c>
      <c r="C1014" s="27" t="str">
        <f>IF(ISNUMBER($B1014),('INPUT | Operations'!$C1018+'INPUT | Operations'!$C1019)/2,"")</f>
        <v/>
      </c>
      <c r="D1014" s="28" t="str">
        <f t="shared" si="149"/>
        <v/>
      </c>
      <c r="E1014" s="26" t="str">
        <f>IF(ISNUMBER($B1014),'INPUT | Operations'!$B1019-'INPUT | Operations'!$B1018,"")</f>
        <v/>
      </c>
      <c r="F1014" s="32" t="str">
        <f>IF(ISNUMBER($B1014),IF('INPUT | Operations'!$B1019&lt;Booster_BurnTime,1,IF('INPUT | Operations'!$B1018&lt;=Booster_BurnTime,(Booster_BurnTime-'INPUT | Operations'!$B1018)/('INPUT | Operations'!$B1019-'INPUT | Operations'!$B1018),0))*'INPUT | Operations'!$E1018*NumberOfBoosters*NumberOfOps*$E1014,"")</f>
        <v/>
      </c>
      <c r="G1014" s="34" t="str">
        <f t="shared" si="150"/>
        <v/>
      </c>
      <c r="H1014" s="27" t="str">
        <f t="shared" si="151"/>
        <v/>
      </c>
      <c r="I1014" s="27" t="str">
        <f t="shared" si="152"/>
        <v/>
      </c>
      <c r="J1014" s="27" t="str">
        <f t="shared" si="153"/>
        <v/>
      </c>
      <c r="K1014" s="27" t="str">
        <f t="shared" si="154"/>
        <v/>
      </c>
      <c r="L1014" s="27" t="str">
        <f t="shared" si="155"/>
        <v/>
      </c>
      <c r="M1014" s="32" t="str">
        <f t="shared" si="156"/>
        <v/>
      </c>
      <c r="N1014" s="27" t="str">
        <f t="shared" si="157"/>
        <v/>
      </c>
      <c r="O1014" s="27" t="str">
        <f t="shared" si="157"/>
        <v/>
      </c>
      <c r="P1014" s="27" t="str">
        <f t="shared" si="157"/>
        <v/>
      </c>
      <c r="Q1014" s="27" t="str">
        <f t="shared" si="157"/>
        <v/>
      </c>
      <c r="R1014" s="27" t="str">
        <f t="shared" si="157"/>
        <v/>
      </c>
      <c r="S1014" s="27" t="str">
        <f t="shared" si="157"/>
        <v/>
      </c>
      <c r="T1014" s="32" t="str">
        <f t="shared" si="157"/>
        <v/>
      </c>
      <c r="U1014" s="10"/>
    </row>
    <row r="1015" spans="1:21" x14ac:dyDescent="0.25">
      <c r="A1015" s="10"/>
      <c r="B1015" s="4" t="str">
        <f>IF(ISBLANK('INPUT | Operations'!$B1020),"",COUNT('INPUT | Operations'!$B$12:$B1019))</f>
        <v/>
      </c>
      <c r="C1015" s="27" t="str">
        <f>IF(ISNUMBER($B1015),('INPUT | Operations'!$C1019+'INPUT | Operations'!$C1020)/2,"")</f>
        <v/>
      </c>
      <c r="D1015" s="28" t="str">
        <f t="shared" si="149"/>
        <v/>
      </c>
      <c r="E1015" s="26" t="str">
        <f>IF(ISNUMBER($B1015),'INPUT | Operations'!$B1020-'INPUT | Operations'!$B1019,"")</f>
        <v/>
      </c>
      <c r="F1015" s="32" t="str">
        <f>IF(ISNUMBER($B1015),IF('INPUT | Operations'!$B1020&lt;Booster_BurnTime,1,IF('INPUT | Operations'!$B1019&lt;=Booster_BurnTime,(Booster_BurnTime-'INPUT | Operations'!$B1019)/('INPUT | Operations'!$B1020-'INPUT | Operations'!$B1019),0))*'INPUT | Operations'!$E1019*NumberOfBoosters*NumberOfOps*$E1015,"")</f>
        <v/>
      </c>
      <c r="G1015" s="34" t="str">
        <f t="shared" si="150"/>
        <v/>
      </c>
      <c r="H1015" s="27" t="str">
        <f t="shared" si="151"/>
        <v/>
      </c>
      <c r="I1015" s="27" t="str">
        <f t="shared" si="152"/>
        <v/>
      </c>
      <c r="J1015" s="27" t="str">
        <f t="shared" si="153"/>
        <v/>
      </c>
      <c r="K1015" s="27" t="str">
        <f t="shared" si="154"/>
        <v/>
      </c>
      <c r="L1015" s="27" t="str">
        <f t="shared" si="155"/>
        <v/>
      </c>
      <c r="M1015" s="32" t="str">
        <f t="shared" si="156"/>
        <v/>
      </c>
      <c r="N1015" s="27" t="str">
        <f t="shared" si="157"/>
        <v/>
      </c>
      <c r="O1015" s="27" t="str">
        <f t="shared" si="157"/>
        <v/>
      </c>
      <c r="P1015" s="27" t="str">
        <f t="shared" si="157"/>
        <v/>
      </c>
      <c r="Q1015" s="27" t="str">
        <f t="shared" si="157"/>
        <v/>
      </c>
      <c r="R1015" s="27" t="str">
        <f t="shared" si="157"/>
        <v/>
      </c>
      <c r="S1015" s="27" t="str">
        <f t="shared" si="157"/>
        <v/>
      </c>
      <c r="T1015" s="32" t="str">
        <f t="shared" si="157"/>
        <v/>
      </c>
      <c r="U1015" s="10"/>
    </row>
    <row r="1016" spans="1:21" x14ac:dyDescent="0.25">
      <c r="A1016" s="10"/>
      <c r="B1016" s="4" t="str">
        <f>IF(ISBLANK('INPUT | Operations'!$B1021),"",COUNT('INPUT | Operations'!$B$12:$B1020))</f>
        <v/>
      </c>
      <c r="C1016" s="27" t="str">
        <f>IF(ISNUMBER($B1016),('INPUT | Operations'!$C1020+'INPUT | Operations'!$C1021)/2,"")</f>
        <v/>
      </c>
      <c r="D1016" s="28" t="str">
        <f t="shared" si="149"/>
        <v/>
      </c>
      <c r="E1016" s="26" t="str">
        <f>IF(ISNUMBER($B1016),'INPUT | Operations'!$B1021-'INPUT | Operations'!$B1020,"")</f>
        <v/>
      </c>
      <c r="F1016" s="32" t="str">
        <f>IF(ISNUMBER($B1016),IF('INPUT | Operations'!$B1021&lt;Booster_BurnTime,1,IF('INPUT | Operations'!$B1020&lt;=Booster_BurnTime,(Booster_BurnTime-'INPUT | Operations'!$B1020)/('INPUT | Operations'!$B1021-'INPUT | Operations'!$B1020),0))*'INPUT | Operations'!$E1020*NumberOfBoosters*NumberOfOps*$E1016,"")</f>
        <v/>
      </c>
      <c r="G1016" s="34" t="str">
        <f t="shared" si="150"/>
        <v/>
      </c>
      <c r="H1016" s="27" t="str">
        <f t="shared" si="151"/>
        <v/>
      </c>
      <c r="I1016" s="27" t="str">
        <f t="shared" si="152"/>
        <v/>
      </c>
      <c r="J1016" s="27" t="str">
        <f t="shared" si="153"/>
        <v/>
      </c>
      <c r="K1016" s="27" t="str">
        <f t="shared" si="154"/>
        <v/>
      </c>
      <c r="L1016" s="27" t="str">
        <f t="shared" si="155"/>
        <v/>
      </c>
      <c r="M1016" s="32" t="str">
        <f t="shared" si="156"/>
        <v/>
      </c>
      <c r="N1016" s="27" t="str">
        <f t="shared" si="157"/>
        <v/>
      </c>
      <c r="O1016" s="27" t="str">
        <f t="shared" si="157"/>
        <v/>
      </c>
      <c r="P1016" s="27" t="str">
        <f t="shared" si="157"/>
        <v/>
      </c>
      <c r="Q1016" s="27" t="str">
        <f t="shared" si="157"/>
        <v/>
      </c>
      <c r="R1016" s="27" t="str">
        <f t="shared" si="157"/>
        <v/>
      </c>
      <c r="S1016" s="27" t="str">
        <f t="shared" si="157"/>
        <v/>
      </c>
      <c r="T1016" s="32" t="str">
        <f t="shared" si="157"/>
        <v/>
      </c>
      <c r="U1016" s="10"/>
    </row>
    <row r="1017" spans="1:21" x14ac:dyDescent="0.25">
      <c r="A1017" s="10"/>
      <c r="B1017" s="4" t="str">
        <f>IF(ISBLANK('INPUT | Operations'!$B1022),"",COUNT('INPUT | Operations'!$B$12:$B1021))</f>
        <v/>
      </c>
      <c r="C1017" s="27" t="str">
        <f>IF(ISNUMBER($B1017),('INPUT | Operations'!$C1021+'INPUT | Operations'!$C1022)/2,"")</f>
        <v/>
      </c>
      <c r="D1017" s="28" t="str">
        <f t="shared" si="149"/>
        <v/>
      </c>
      <c r="E1017" s="26" t="str">
        <f>IF(ISNUMBER($B1017),'INPUT | Operations'!$B1022-'INPUT | Operations'!$B1021,"")</f>
        <v/>
      </c>
      <c r="F1017" s="32" t="str">
        <f>IF(ISNUMBER($B1017),IF('INPUT | Operations'!$B1022&lt;Booster_BurnTime,1,IF('INPUT | Operations'!$B1021&lt;=Booster_BurnTime,(Booster_BurnTime-'INPUT | Operations'!$B1021)/('INPUT | Operations'!$B1022-'INPUT | Operations'!$B1021),0))*'INPUT | Operations'!$E1021*NumberOfBoosters*NumberOfOps*$E1017,"")</f>
        <v/>
      </c>
      <c r="G1017" s="34" t="str">
        <f t="shared" si="150"/>
        <v/>
      </c>
      <c r="H1017" s="27" t="str">
        <f t="shared" si="151"/>
        <v/>
      </c>
      <c r="I1017" s="27" t="str">
        <f t="shared" si="152"/>
        <v/>
      </c>
      <c r="J1017" s="27" t="str">
        <f t="shared" si="153"/>
        <v/>
      </c>
      <c r="K1017" s="27" t="str">
        <f t="shared" si="154"/>
        <v/>
      </c>
      <c r="L1017" s="27" t="str">
        <f t="shared" si="155"/>
        <v/>
      </c>
      <c r="M1017" s="32" t="str">
        <f t="shared" si="156"/>
        <v/>
      </c>
      <c r="N1017" s="27" t="str">
        <f t="shared" si="157"/>
        <v/>
      </c>
      <c r="O1017" s="27" t="str">
        <f t="shared" si="157"/>
        <v/>
      </c>
      <c r="P1017" s="27" t="str">
        <f t="shared" si="157"/>
        <v/>
      </c>
      <c r="Q1017" s="27" t="str">
        <f t="shared" si="157"/>
        <v/>
      </c>
      <c r="R1017" s="27" t="str">
        <f t="shared" si="157"/>
        <v/>
      </c>
      <c r="S1017" s="27" t="str">
        <f t="shared" si="157"/>
        <v/>
      </c>
      <c r="T1017" s="32" t="str">
        <f t="shared" si="157"/>
        <v/>
      </c>
      <c r="U1017" s="10"/>
    </row>
    <row r="1018" spans="1:21" x14ac:dyDescent="0.25">
      <c r="A1018" s="10"/>
      <c r="B1018" s="4" t="str">
        <f>IF(ISBLANK('INPUT | Operations'!$B1023),"",COUNT('INPUT | Operations'!$B$12:$B1022))</f>
        <v/>
      </c>
      <c r="C1018" s="27" t="str">
        <f>IF(ISNUMBER($B1018),('INPUT | Operations'!$C1022+'INPUT | Operations'!$C1023)/2,"")</f>
        <v/>
      </c>
      <c r="D1018" s="28" t="str">
        <f t="shared" si="149"/>
        <v/>
      </c>
      <c r="E1018" s="26" t="str">
        <f>IF(ISNUMBER($B1018),'INPUT | Operations'!$B1023-'INPUT | Operations'!$B1022,"")</f>
        <v/>
      </c>
      <c r="F1018" s="32" t="str">
        <f>IF(ISNUMBER($B1018),IF('INPUT | Operations'!$B1023&lt;Booster_BurnTime,1,IF('INPUT | Operations'!$B1022&lt;=Booster_BurnTime,(Booster_BurnTime-'INPUT | Operations'!$B1022)/('INPUT | Operations'!$B1023-'INPUT | Operations'!$B1022),0))*'INPUT | Operations'!$E1022*NumberOfBoosters*NumberOfOps*$E1018,"")</f>
        <v/>
      </c>
      <c r="G1018" s="34" t="str">
        <f t="shared" si="150"/>
        <v/>
      </c>
      <c r="H1018" s="27" t="str">
        <f t="shared" si="151"/>
        <v/>
      </c>
      <c r="I1018" s="27" t="str">
        <f t="shared" si="152"/>
        <v/>
      </c>
      <c r="J1018" s="27" t="str">
        <f t="shared" si="153"/>
        <v/>
      </c>
      <c r="K1018" s="27" t="str">
        <f t="shared" si="154"/>
        <v/>
      </c>
      <c r="L1018" s="27" t="str">
        <f t="shared" si="155"/>
        <v/>
      </c>
      <c r="M1018" s="32" t="str">
        <f t="shared" si="156"/>
        <v/>
      </c>
      <c r="N1018" s="27" t="str">
        <f t="shared" si="157"/>
        <v/>
      </c>
      <c r="O1018" s="27" t="str">
        <f t="shared" si="157"/>
        <v/>
      </c>
      <c r="P1018" s="27" t="str">
        <f t="shared" si="157"/>
        <v/>
      </c>
      <c r="Q1018" s="27" t="str">
        <f t="shared" si="157"/>
        <v/>
      </c>
      <c r="R1018" s="27" t="str">
        <f t="shared" si="157"/>
        <v/>
      </c>
      <c r="S1018" s="27" t="str">
        <f t="shared" si="157"/>
        <v/>
      </c>
      <c r="T1018" s="32" t="str">
        <f t="shared" si="157"/>
        <v/>
      </c>
      <c r="U1018" s="10"/>
    </row>
    <row r="1019" spans="1:21" x14ac:dyDescent="0.25">
      <c r="A1019" s="10"/>
      <c r="B1019" s="4" t="str">
        <f>IF(ISBLANK('INPUT | Operations'!$B1024),"",COUNT('INPUT | Operations'!$B$12:$B1023))</f>
        <v/>
      </c>
      <c r="C1019" s="27" t="str">
        <f>IF(ISNUMBER($B1019),('INPUT | Operations'!$C1023+'INPUT | Operations'!$C1024)/2,"")</f>
        <v/>
      </c>
      <c r="D1019" s="28" t="str">
        <f t="shared" si="149"/>
        <v/>
      </c>
      <c r="E1019" s="26" t="str">
        <f>IF(ISNUMBER($B1019),'INPUT | Operations'!$B1024-'INPUT | Operations'!$B1023,"")</f>
        <v/>
      </c>
      <c r="F1019" s="32" t="str">
        <f>IF(ISNUMBER($B1019),IF('INPUT | Operations'!$B1024&lt;Booster_BurnTime,1,IF('INPUT | Operations'!$B1023&lt;=Booster_BurnTime,(Booster_BurnTime-'INPUT | Operations'!$B1023)/('INPUT | Operations'!$B1024-'INPUT | Operations'!$B1023),0))*'INPUT | Operations'!$E1023*NumberOfBoosters*NumberOfOps*$E1019,"")</f>
        <v/>
      </c>
      <c r="G1019" s="34" t="str">
        <f t="shared" si="150"/>
        <v/>
      </c>
      <c r="H1019" s="27" t="str">
        <f t="shared" si="151"/>
        <v/>
      </c>
      <c r="I1019" s="27" t="str">
        <f t="shared" si="152"/>
        <v/>
      </c>
      <c r="J1019" s="27" t="str">
        <f t="shared" si="153"/>
        <v/>
      </c>
      <c r="K1019" s="27" t="str">
        <f t="shared" si="154"/>
        <v/>
      </c>
      <c r="L1019" s="27" t="str">
        <f t="shared" si="155"/>
        <v/>
      </c>
      <c r="M1019" s="32" t="str">
        <f t="shared" si="156"/>
        <v/>
      </c>
      <c r="N1019" s="27" t="str">
        <f t="shared" si="157"/>
        <v/>
      </c>
      <c r="O1019" s="27" t="str">
        <f t="shared" si="157"/>
        <v/>
      </c>
      <c r="P1019" s="27" t="str">
        <f t="shared" si="157"/>
        <v/>
      </c>
      <c r="Q1019" s="27" t="str">
        <f t="shared" si="157"/>
        <v/>
      </c>
      <c r="R1019" s="27" t="str">
        <f t="shared" si="157"/>
        <v/>
      </c>
      <c r="S1019" s="27" t="str">
        <f t="shared" si="157"/>
        <v/>
      </c>
      <c r="T1019" s="32" t="str">
        <f t="shared" si="157"/>
        <v/>
      </c>
      <c r="U1019" s="10"/>
    </row>
    <row r="1020" spans="1:21" x14ac:dyDescent="0.25">
      <c r="A1020" s="10"/>
      <c r="B1020" s="4" t="str">
        <f>IF(ISBLANK('INPUT | Operations'!$B1025),"",COUNT('INPUT | Operations'!$B$12:$B1024))</f>
        <v/>
      </c>
      <c r="C1020" s="27" t="str">
        <f>IF(ISNUMBER($B1020),('INPUT | Operations'!$C1024+'INPUT | Operations'!$C1025)/2,"")</f>
        <v/>
      </c>
      <c r="D1020" s="28" t="str">
        <f t="shared" si="149"/>
        <v/>
      </c>
      <c r="E1020" s="26" t="str">
        <f>IF(ISNUMBER($B1020),'INPUT | Operations'!$B1025-'INPUT | Operations'!$B1024,"")</f>
        <v/>
      </c>
      <c r="F1020" s="32" t="str">
        <f>IF(ISNUMBER($B1020),IF('INPUT | Operations'!$B1025&lt;Booster_BurnTime,1,IF('INPUT | Operations'!$B1024&lt;=Booster_BurnTime,(Booster_BurnTime-'INPUT | Operations'!$B1024)/('INPUT | Operations'!$B1025-'INPUT | Operations'!$B1024),0))*'INPUT | Operations'!$E1024*NumberOfBoosters*NumberOfOps*$E1020,"")</f>
        <v/>
      </c>
      <c r="G1020" s="34" t="str">
        <f t="shared" si="150"/>
        <v/>
      </c>
      <c r="H1020" s="27" t="str">
        <f t="shared" si="151"/>
        <v/>
      </c>
      <c r="I1020" s="27" t="str">
        <f t="shared" si="152"/>
        <v/>
      </c>
      <c r="J1020" s="27" t="str">
        <f t="shared" si="153"/>
        <v/>
      </c>
      <c r="K1020" s="27" t="str">
        <f t="shared" si="154"/>
        <v/>
      </c>
      <c r="L1020" s="27" t="str">
        <f t="shared" si="155"/>
        <v/>
      </c>
      <c r="M1020" s="32" t="str">
        <f t="shared" si="156"/>
        <v/>
      </c>
      <c r="N1020" s="27" t="str">
        <f t="shared" si="157"/>
        <v/>
      </c>
      <c r="O1020" s="27" t="str">
        <f t="shared" si="157"/>
        <v/>
      </c>
      <c r="P1020" s="27" t="str">
        <f t="shared" si="157"/>
        <v/>
      </c>
      <c r="Q1020" s="27" t="str">
        <f t="shared" si="157"/>
        <v/>
      </c>
      <c r="R1020" s="27" t="str">
        <f t="shared" si="157"/>
        <v/>
      </c>
      <c r="S1020" s="27" t="str">
        <f t="shared" si="157"/>
        <v/>
      </c>
      <c r="T1020" s="32" t="str">
        <f t="shared" si="157"/>
        <v/>
      </c>
      <c r="U1020" s="10"/>
    </row>
    <row r="1021" spans="1:21" x14ac:dyDescent="0.25">
      <c r="A1021" s="10"/>
      <c r="B1021" s="4" t="str">
        <f>IF(ISBLANK('INPUT | Operations'!$B1026),"",COUNT('INPUT | Operations'!$B$12:$B1025))</f>
        <v/>
      </c>
      <c r="C1021" s="27" t="str">
        <f>IF(ISNUMBER($B1021),('INPUT | Operations'!$C1025+'INPUT | Operations'!$C1026)/2,"")</f>
        <v/>
      </c>
      <c r="D1021" s="28" t="str">
        <f t="shared" si="149"/>
        <v/>
      </c>
      <c r="E1021" s="26" t="str">
        <f>IF(ISNUMBER($B1021),'INPUT | Operations'!$B1026-'INPUT | Operations'!$B1025,"")</f>
        <v/>
      </c>
      <c r="F1021" s="32" t="str">
        <f>IF(ISNUMBER($B1021),IF('INPUT | Operations'!$B1026&lt;Booster_BurnTime,1,IF('INPUT | Operations'!$B1025&lt;=Booster_BurnTime,(Booster_BurnTime-'INPUT | Operations'!$B1025)/('INPUT | Operations'!$B1026-'INPUT | Operations'!$B1025),0))*'INPUT | Operations'!$E1025*NumberOfBoosters*NumberOfOps*$E1021,"")</f>
        <v/>
      </c>
      <c r="G1021" s="34" t="str">
        <f t="shared" si="150"/>
        <v/>
      </c>
      <c r="H1021" s="27" t="str">
        <f t="shared" si="151"/>
        <v/>
      </c>
      <c r="I1021" s="27" t="str">
        <f t="shared" si="152"/>
        <v/>
      </c>
      <c r="J1021" s="27" t="str">
        <f t="shared" si="153"/>
        <v/>
      </c>
      <c r="K1021" s="27" t="str">
        <f t="shared" si="154"/>
        <v/>
      </c>
      <c r="L1021" s="27" t="str">
        <f t="shared" si="155"/>
        <v/>
      </c>
      <c r="M1021" s="32" t="str">
        <f t="shared" si="156"/>
        <v/>
      </c>
      <c r="N1021" s="27" t="str">
        <f t="shared" si="157"/>
        <v/>
      </c>
      <c r="O1021" s="27" t="str">
        <f t="shared" si="157"/>
        <v/>
      </c>
      <c r="P1021" s="27" t="str">
        <f t="shared" si="157"/>
        <v/>
      </c>
      <c r="Q1021" s="27" t="str">
        <f t="shared" si="157"/>
        <v/>
      </c>
      <c r="R1021" s="27" t="str">
        <f t="shared" si="157"/>
        <v/>
      </c>
      <c r="S1021" s="27" t="str">
        <f t="shared" si="157"/>
        <v/>
      </c>
      <c r="T1021" s="32" t="str">
        <f t="shared" si="157"/>
        <v/>
      </c>
      <c r="U1021" s="10"/>
    </row>
    <row r="1022" spans="1:21" x14ac:dyDescent="0.25">
      <c r="A1022" s="10"/>
      <c r="B1022" s="4" t="str">
        <f>IF(ISBLANK('INPUT | Operations'!$B1027),"",COUNT('INPUT | Operations'!$B$12:$B1026))</f>
        <v/>
      </c>
      <c r="C1022" s="27" t="str">
        <f>IF(ISNUMBER($B1022),('INPUT | Operations'!$C1026+'INPUT | Operations'!$C1027)/2,"")</f>
        <v/>
      </c>
      <c r="D1022" s="28" t="str">
        <f t="shared" si="149"/>
        <v/>
      </c>
      <c r="E1022" s="26" t="str">
        <f>IF(ISNUMBER($B1022),'INPUT | Operations'!$B1027-'INPUT | Operations'!$B1026,"")</f>
        <v/>
      </c>
      <c r="F1022" s="32" t="str">
        <f>IF(ISNUMBER($B1022),IF('INPUT | Operations'!$B1027&lt;Booster_BurnTime,1,IF('INPUT | Operations'!$B1026&lt;=Booster_BurnTime,(Booster_BurnTime-'INPUT | Operations'!$B1026)/('INPUT | Operations'!$B1027-'INPUT | Operations'!$B1026),0))*'INPUT | Operations'!$E1026*NumberOfBoosters*NumberOfOps*$E1022,"")</f>
        <v/>
      </c>
      <c r="G1022" s="34" t="str">
        <f t="shared" si="150"/>
        <v/>
      </c>
      <c r="H1022" s="27" t="str">
        <f t="shared" si="151"/>
        <v/>
      </c>
      <c r="I1022" s="27" t="str">
        <f t="shared" si="152"/>
        <v/>
      </c>
      <c r="J1022" s="27" t="str">
        <f t="shared" si="153"/>
        <v/>
      </c>
      <c r="K1022" s="27" t="str">
        <f t="shared" si="154"/>
        <v/>
      </c>
      <c r="L1022" s="27" t="str">
        <f t="shared" si="155"/>
        <v/>
      </c>
      <c r="M1022" s="32" t="str">
        <f t="shared" si="156"/>
        <v/>
      </c>
      <c r="N1022" s="27" t="str">
        <f t="shared" si="157"/>
        <v/>
      </c>
      <c r="O1022" s="27" t="str">
        <f t="shared" si="157"/>
        <v/>
      </c>
      <c r="P1022" s="27" t="str">
        <f t="shared" si="157"/>
        <v/>
      </c>
      <c r="Q1022" s="27" t="str">
        <f t="shared" si="157"/>
        <v/>
      </c>
      <c r="R1022" s="27" t="str">
        <f t="shared" si="157"/>
        <v/>
      </c>
      <c r="S1022" s="27" t="str">
        <f t="shared" si="157"/>
        <v/>
      </c>
      <c r="T1022" s="32" t="str">
        <f t="shared" si="157"/>
        <v/>
      </c>
      <c r="U1022" s="10"/>
    </row>
    <row r="1023" spans="1:21" x14ac:dyDescent="0.25">
      <c r="A1023" s="10"/>
      <c r="B1023" s="4" t="str">
        <f>IF(ISBLANK('INPUT | Operations'!$B1028),"",COUNT('INPUT | Operations'!$B$12:$B1027))</f>
        <v/>
      </c>
      <c r="C1023" s="27" t="str">
        <f>IF(ISNUMBER($B1023),('INPUT | Operations'!$C1027+'INPUT | Operations'!$C1028)/2,"")</f>
        <v/>
      </c>
      <c r="D1023" s="28" t="str">
        <f t="shared" si="149"/>
        <v/>
      </c>
      <c r="E1023" s="26" t="str">
        <f>IF(ISNUMBER($B1023),'INPUT | Operations'!$B1028-'INPUT | Operations'!$B1027,"")</f>
        <v/>
      </c>
      <c r="F1023" s="32" t="str">
        <f>IF(ISNUMBER($B1023),IF('INPUT | Operations'!$B1028&lt;Booster_BurnTime,1,IF('INPUT | Operations'!$B1027&lt;=Booster_BurnTime,(Booster_BurnTime-'INPUT | Operations'!$B1027)/('INPUT | Operations'!$B1028-'INPUT | Operations'!$B1027),0))*'INPUT | Operations'!$E1027*NumberOfBoosters*NumberOfOps*$E1023,"")</f>
        <v/>
      </c>
      <c r="G1023" s="34" t="str">
        <f t="shared" si="150"/>
        <v/>
      </c>
      <c r="H1023" s="27" t="str">
        <f t="shared" si="151"/>
        <v/>
      </c>
      <c r="I1023" s="27" t="str">
        <f t="shared" si="152"/>
        <v/>
      </c>
      <c r="J1023" s="27" t="str">
        <f t="shared" si="153"/>
        <v/>
      </c>
      <c r="K1023" s="27" t="str">
        <f t="shared" si="154"/>
        <v/>
      </c>
      <c r="L1023" s="27" t="str">
        <f t="shared" si="155"/>
        <v/>
      </c>
      <c r="M1023" s="32" t="str">
        <f t="shared" si="156"/>
        <v/>
      </c>
      <c r="N1023" s="27" t="str">
        <f t="shared" si="157"/>
        <v/>
      </c>
      <c r="O1023" s="27" t="str">
        <f t="shared" si="157"/>
        <v/>
      </c>
      <c r="P1023" s="27" t="str">
        <f t="shared" si="157"/>
        <v/>
      </c>
      <c r="Q1023" s="27" t="str">
        <f t="shared" si="157"/>
        <v/>
      </c>
      <c r="R1023" s="27" t="str">
        <f t="shared" si="157"/>
        <v/>
      </c>
      <c r="S1023" s="27" t="str">
        <f t="shared" si="157"/>
        <v/>
      </c>
      <c r="T1023" s="32" t="str">
        <f t="shared" si="157"/>
        <v/>
      </c>
      <c r="U1023" s="10"/>
    </row>
    <row r="1024" spans="1:21" x14ac:dyDescent="0.25">
      <c r="A1024" s="10"/>
      <c r="B1024" s="4" t="str">
        <f>IF(ISBLANK('INPUT | Operations'!$B1029),"",COUNT('INPUT | Operations'!$B$12:$B1028))</f>
        <v/>
      </c>
      <c r="C1024" s="27" t="str">
        <f>IF(ISNUMBER($B1024),('INPUT | Operations'!$C1028+'INPUT | Operations'!$C1029)/2,"")</f>
        <v/>
      </c>
      <c r="D1024" s="28" t="str">
        <f t="shared" si="149"/>
        <v/>
      </c>
      <c r="E1024" s="26" t="str">
        <f>IF(ISNUMBER($B1024),'INPUT | Operations'!$B1029-'INPUT | Operations'!$B1028,"")</f>
        <v/>
      </c>
      <c r="F1024" s="32" t="str">
        <f>IF(ISNUMBER($B1024),IF('INPUT | Operations'!$B1029&lt;Booster_BurnTime,1,IF('INPUT | Operations'!$B1028&lt;=Booster_BurnTime,(Booster_BurnTime-'INPUT | Operations'!$B1028)/('INPUT | Operations'!$B1029-'INPUT | Operations'!$B1028),0))*'INPUT | Operations'!$E1028*NumberOfBoosters*NumberOfOps*$E1024,"")</f>
        <v/>
      </c>
      <c r="G1024" s="34" t="str">
        <f t="shared" si="150"/>
        <v/>
      </c>
      <c r="H1024" s="27" t="str">
        <f t="shared" si="151"/>
        <v/>
      </c>
      <c r="I1024" s="27" t="str">
        <f t="shared" si="152"/>
        <v/>
      </c>
      <c r="J1024" s="27" t="str">
        <f t="shared" si="153"/>
        <v/>
      </c>
      <c r="K1024" s="27" t="str">
        <f t="shared" si="154"/>
        <v/>
      </c>
      <c r="L1024" s="27" t="str">
        <f t="shared" si="155"/>
        <v/>
      </c>
      <c r="M1024" s="32" t="str">
        <f t="shared" si="156"/>
        <v/>
      </c>
      <c r="N1024" s="27" t="str">
        <f t="shared" si="157"/>
        <v/>
      </c>
      <c r="O1024" s="27" t="str">
        <f t="shared" si="157"/>
        <v/>
      </c>
      <c r="P1024" s="27" t="str">
        <f t="shared" si="157"/>
        <v/>
      </c>
      <c r="Q1024" s="27" t="str">
        <f t="shared" si="157"/>
        <v/>
      </c>
      <c r="R1024" s="27" t="str">
        <f t="shared" si="157"/>
        <v/>
      </c>
      <c r="S1024" s="27" t="str">
        <f t="shared" si="157"/>
        <v/>
      </c>
      <c r="T1024" s="32" t="str">
        <f t="shared" si="157"/>
        <v/>
      </c>
      <c r="U1024" s="10"/>
    </row>
    <row r="1025" spans="1:21" x14ac:dyDescent="0.25">
      <c r="A1025" s="10"/>
      <c r="B1025" s="4" t="str">
        <f>IF(ISBLANK('INPUT | Operations'!$B1030),"",COUNT('INPUT | Operations'!$B$12:$B1029))</f>
        <v/>
      </c>
      <c r="C1025" s="27" t="str">
        <f>IF(ISNUMBER($B1025),('INPUT | Operations'!$C1029+'INPUT | Operations'!$C1030)/2,"")</f>
        <v/>
      </c>
      <c r="D1025" s="28" t="str">
        <f t="shared" si="149"/>
        <v/>
      </c>
      <c r="E1025" s="26" t="str">
        <f>IF(ISNUMBER($B1025),'INPUT | Operations'!$B1030-'INPUT | Operations'!$B1029,"")</f>
        <v/>
      </c>
      <c r="F1025" s="32" t="str">
        <f>IF(ISNUMBER($B1025),IF('INPUT | Operations'!$B1030&lt;Booster_BurnTime,1,IF('INPUT | Operations'!$B1029&lt;=Booster_BurnTime,(Booster_BurnTime-'INPUT | Operations'!$B1029)/('INPUT | Operations'!$B1030-'INPUT | Operations'!$B1029),0))*'INPUT | Operations'!$E1029*NumberOfBoosters*NumberOfOps*$E1025,"")</f>
        <v/>
      </c>
      <c r="G1025" s="34" t="str">
        <f t="shared" si="150"/>
        <v/>
      </c>
      <c r="H1025" s="27" t="str">
        <f t="shared" si="151"/>
        <v/>
      </c>
      <c r="I1025" s="27" t="str">
        <f t="shared" si="152"/>
        <v/>
      </c>
      <c r="J1025" s="27" t="str">
        <f t="shared" si="153"/>
        <v/>
      </c>
      <c r="K1025" s="27" t="str">
        <f t="shared" si="154"/>
        <v/>
      </c>
      <c r="L1025" s="27" t="str">
        <f t="shared" si="155"/>
        <v/>
      </c>
      <c r="M1025" s="32" t="str">
        <f t="shared" si="156"/>
        <v/>
      </c>
      <c r="N1025" s="27" t="str">
        <f t="shared" si="157"/>
        <v/>
      </c>
      <c r="O1025" s="27" t="str">
        <f t="shared" si="157"/>
        <v/>
      </c>
      <c r="P1025" s="27" t="str">
        <f t="shared" si="157"/>
        <v/>
      </c>
      <c r="Q1025" s="27" t="str">
        <f t="shared" si="157"/>
        <v/>
      </c>
      <c r="R1025" s="27" t="str">
        <f t="shared" si="157"/>
        <v/>
      </c>
      <c r="S1025" s="27" t="str">
        <f t="shared" si="157"/>
        <v/>
      </c>
      <c r="T1025" s="32" t="str">
        <f t="shared" si="157"/>
        <v/>
      </c>
      <c r="U1025" s="10"/>
    </row>
    <row r="1026" spans="1:21" x14ac:dyDescent="0.25">
      <c r="A1026" s="10"/>
      <c r="B1026" s="4" t="str">
        <f>IF(ISBLANK('INPUT | Operations'!$B1031),"",COUNT('INPUT | Operations'!$B$12:$B1030))</f>
        <v/>
      </c>
      <c r="C1026" s="27" t="str">
        <f>IF(ISNUMBER($B1026),('INPUT | Operations'!$C1030+'INPUT | Operations'!$C1031)/2,"")</f>
        <v/>
      </c>
      <c r="D1026" s="28" t="str">
        <f t="shared" si="149"/>
        <v/>
      </c>
      <c r="E1026" s="26" t="str">
        <f>IF(ISNUMBER($B1026),'INPUT | Operations'!$B1031-'INPUT | Operations'!$B1030,"")</f>
        <v/>
      </c>
      <c r="F1026" s="32" t="str">
        <f>IF(ISNUMBER($B1026),IF('INPUT | Operations'!$B1031&lt;Booster_BurnTime,1,IF('INPUT | Operations'!$B1030&lt;=Booster_BurnTime,(Booster_BurnTime-'INPUT | Operations'!$B1030)/('INPUT | Operations'!$B1031-'INPUT | Operations'!$B1030),0))*'INPUT | Operations'!$E1030*NumberOfBoosters*NumberOfOps*$E1026,"")</f>
        <v/>
      </c>
      <c r="G1026" s="34" t="str">
        <f t="shared" si="150"/>
        <v/>
      </c>
      <c r="H1026" s="27" t="str">
        <f t="shared" si="151"/>
        <v/>
      </c>
      <c r="I1026" s="27" t="str">
        <f t="shared" si="152"/>
        <v/>
      </c>
      <c r="J1026" s="27" t="str">
        <f t="shared" si="153"/>
        <v/>
      </c>
      <c r="K1026" s="27" t="str">
        <f t="shared" si="154"/>
        <v/>
      </c>
      <c r="L1026" s="27" t="str">
        <f t="shared" si="155"/>
        <v/>
      </c>
      <c r="M1026" s="32" t="str">
        <f t="shared" si="156"/>
        <v/>
      </c>
      <c r="N1026" s="27" t="str">
        <f t="shared" si="157"/>
        <v/>
      </c>
      <c r="O1026" s="27" t="str">
        <f t="shared" si="157"/>
        <v/>
      </c>
      <c r="P1026" s="27" t="str">
        <f t="shared" si="157"/>
        <v/>
      </c>
      <c r="Q1026" s="27" t="str">
        <f t="shared" si="157"/>
        <v/>
      </c>
      <c r="R1026" s="27" t="str">
        <f t="shared" si="157"/>
        <v/>
      </c>
      <c r="S1026" s="27" t="str">
        <f t="shared" si="157"/>
        <v/>
      </c>
      <c r="T1026" s="32" t="str">
        <f t="shared" si="157"/>
        <v/>
      </c>
      <c r="U1026" s="10"/>
    </row>
    <row r="1027" spans="1:21" x14ac:dyDescent="0.25">
      <c r="A1027" s="10"/>
      <c r="B1027" s="4" t="str">
        <f>IF(ISBLANK('INPUT | Operations'!$B1032),"",COUNT('INPUT | Operations'!$B$12:$B1031))</f>
        <v/>
      </c>
      <c r="C1027" s="27" t="str">
        <f>IF(ISNUMBER($B1027),('INPUT | Operations'!$C1031+'INPUT | Operations'!$C1032)/2,"")</f>
        <v/>
      </c>
      <c r="D1027" s="28" t="str">
        <f t="shared" si="149"/>
        <v/>
      </c>
      <c r="E1027" s="26" t="str">
        <f>IF(ISNUMBER($B1027),'INPUT | Operations'!$B1032-'INPUT | Operations'!$B1031,"")</f>
        <v/>
      </c>
      <c r="F1027" s="32" t="str">
        <f>IF(ISNUMBER($B1027),IF('INPUT | Operations'!$B1032&lt;Booster_BurnTime,1,IF('INPUT | Operations'!$B1031&lt;=Booster_BurnTime,(Booster_BurnTime-'INPUT | Operations'!$B1031)/('INPUT | Operations'!$B1032-'INPUT | Operations'!$B1031),0))*'INPUT | Operations'!$E1031*NumberOfBoosters*NumberOfOps*$E1027,"")</f>
        <v/>
      </c>
      <c r="G1027" s="34" t="str">
        <f t="shared" si="150"/>
        <v/>
      </c>
      <c r="H1027" s="27" t="str">
        <f t="shared" si="151"/>
        <v/>
      </c>
      <c r="I1027" s="27" t="str">
        <f t="shared" si="152"/>
        <v/>
      </c>
      <c r="J1027" s="27" t="str">
        <f t="shared" si="153"/>
        <v/>
      </c>
      <c r="K1027" s="27" t="str">
        <f t="shared" si="154"/>
        <v/>
      </c>
      <c r="L1027" s="27" t="str">
        <f t="shared" si="155"/>
        <v/>
      </c>
      <c r="M1027" s="32" t="str">
        <f t="shared" si="156"/>
        <v/>
      </c>
      <c r="N1027" s="27" t="str">
        <f t="shared" si="157"/>
        <v/>
      </c>
      <c r="O1027" s="27" t="str">
        <f t="shared" si="157"/>
        <v/>
      </c>
      <c r="P1027" s="27" t="str">
        <f t="shared" si="157"/>
        <v/>
      </c>
      <c r="Q1027" s="27" t="str">
        <f t="shared" si="157"/>
        <v/>
      </c>
      <c r="R1027" s="27" t="str">
        <f t="shared" si="157"/>
        <v/>
      </c>
      <c r="S1027" s="27" t="str">
        <f t="shared" si="157"/>
        <v/>
      </c>
      <c r="T1027" s="32" t="str">
        <f t="shared" si="157"/>
        <v/>
      </c>
      <c r="U1027" s="10"/>
    </row>
    <row r="1028" spans="1:21" x14ac:dyDescent="0.25">
      <c r="A1028" s="10"/>
      <c r="B1028" s="4" t="str">
        <f>IF(ISBLANK('INPUT | Operations'!$B1033),"",COUNT('INPUT | Operations'!$B$12:$B1032))</f>
        <v/>
      </c>
      <c r="C1028" s="27" t="str">
        <f>IF(ISNUMBER($B1028),('INPUT | Operations'!$C1032+'INPUT | Operations'!$C1033)/2,"")</f>
        <v/>
      </c>
      <c r="D1028" s="28" t="str">
        <f t="shared" si="149"/>
        <v/>
      </c>
      <c r="E1028" s="26" t="str">
        <f>IF(ISNUMBER($B1028),'INPUT | Operations'!$B1033-'INPUT | Operations'!$B1032,"")</f>
        <v/>
      </c>
      <c r="F1028" s="32" t="str">
        <f>IF(ISNUMBER($B1028),IF('INPUT | Operations'!$B1033&lt;Booster_BurnTime,1,IF('INPUT | Operations'!$B1032&lt;=Booster_BurnTime,(Booster_BurnTime-'INPUT | Operations'!$B1032)/('INPUT | Operations'!$B1033-'INPUT | Operations'!$B1032),0))*'INPUT | Operations'!$E1032*NumberOfBoosters*NumberOfOps*$E1028,"")</f>
        <v/>
      </c>
      <c r="G1028" s="34" t="str">
        <f t="shared" si="150"/>
        <v/>
      </c>
      <c r="H1028" s="27" t="str">
        <f t="shared" si="151"/>
        <v/>
      </c>
      <c r="I1028" s="27" t="str">
        <f t="shared" si="152"/>
        <v/>
      </c>
      <c r="J1028" s="27" t="str">
        <f t="shared" si="153"/>
        <v/>
      </c>
      <c r="K1028" s="27" t="str">
        <f t="shared" si="154"/>
        <v/>
      </c>
      <c r="L1028" s="27" t="str">
        <f t="shared" si="155"/>
        <v/>
      </c>
      <c r="M1028" s="32" t="str">
        <f t="shared" si="156"/>
        <v/>
      </c>
      <c r="N1028" s="27" t="str">
        <f t="shared" si="157"/>
        <v/>
      </c>
      <c r="O1028" s="27" t="str">
        <f t="shared" si="157"/>
        <v/>
      </c>
      <c r="P1028" s="27" t="str">
        <f t="shared" si="157"/>
        <v/>
      </c>
      <c r="Q1028" s="27" t="str">
        <f t="shared" si="157"/>
        <v/>
      </c>
      <c r="R1028" s="27" t="str">
        <f t="shared" si="157"/>
        <v/>
      </c>
      <c r="S1028" s="27" t="str">
        <f t="shared" si="157"/>
        <v/>
      </c>
      <c r="T1028" s="32" t="str">
        <f t="shared" si="157"/>
        <v/>
      </c>
      <c r="U1028" s="10"/>
    </row>
    <row r="1029" spans="1:21" x14ac:dyDescent="0.25">
      <c r="A1029" s="10"/>
      <c r="B1029" s="4" t="str">
        <f>IF(ISBLANK('INPUT | Operations'!$B1034),"",COUNT('INPUT | Operations'!$B$12:$B1033))</f>
        <v/>
      </c>
      <c r="C1029" s="27" t="str">
        <f>IF(ISNUMBER($B1029),('INPUT | Operations'!$C1033+'INPUT | Operations'!$C1034)/2,"")</f>
        <v/>
      </c>
      <c r="D1029" s="28" t="str">
        <f t="shared" si="149"/>
        <v/>
      </c>
      <c r="E1029" s="26" t="str">
        <f>IF(ISNUMBER($B1029),'INPUT | Operations'!$B1034-'INPUT | Operations'!$B1033,"")</f>
        <v/>
      </c>
      <c r="F1029" s="32" t="str">
        <f>IF(ISNUMBER($B1029),IF('INPUT | Operations'!$B1034&lt;Booster_BurnTime,1,IF('INPUT | Operations'!$B1033&lt;=Booster_BurnTime,(Booster_BurnTime-'INPUT | Operations'!$B1033)/('INPUT | Operations'!$B1034-'INPUT | Operations'!$B1033),0))*'INPUT | Operations'!$E1033*NumberOfBoosters*NumberOfOps*$E1029,"")</f>
        <v/>
      </c>
      <c r="G1029" s="34" t="str">
        <f t="shared" si="150"/>
        <v/>
      </c>
      <c r="H1029" s="27" t="str">
        <f t="shared" si="151"/>
        <v/>
      </c>
      <c r="I1029" s="27" t="str">
        <f t="shared" si="152"/>
        <v/>
      </c>
      <c r="J1029" s="27" t="str">
        <f t="shared" si="153"/>
        <v/>
      </c>
      <c r="K1029" s="27" t="str">
        <f t="shared" si="154"/>
        <v/>
      </c>
      <c r="L1029" s="27" t="str">
        <f t="shared" si="155"/>
        <v/>
      </c>
      <c r="M1029" s="32" t="str">
        <f t="shared" si="156"/>
        <v/>
      </c>
      <c r="N1029" s="27" t="str">
        <f t="shared" ref="N1029:T1065" si="158">IFERROR($F1029*G1029/1000,"")</f>
        <v/>
      </c>
      <c r="O1029" s="27" t="str">
        <f t="shared" si="158"/>
        <v/>
      </c>
      <c r="P1029" s="27" t="str">
        <f t="shared" si="158"/>
        <v/>
      </c>
      <c r="Q1029" s="27" t="str">
        <f t="shared" si="158"/>
        <v/>
      </c>
      <c r="R1029" s="27" t="str">
        <f t="shared" si="158"/>
        <v/>
      </c>
      <c r="S1029" s="27" t="str">
        <f t="shared" si="158"/>
        <v/>
      </c>
      <c r="T1029" s="32" t="str">
        <f t="shared" si="158"/>
        <v/>
      </c>
      <c r="U1029" s="10"/>
    </row>
    <row r="1030" spans="1:21" x14ac:dyDescent="0.25">
      <c r="A1030" s="10"/>
      <c r="B1030" s="4" t="str">
        <f>IF(ISBLANK('INPUT | Operations'!$B1035),"",COUNT('INPUT | Operations'!$B$12:$B1034))</f>
        <v/>
      </c>
      <c r="C1030" s="27" t="str">
        <f>IF(ISNUMBER($B1030),('INPUT | Operations'!$C1034+'INPUT | Operations'!$C1035)/2,"")</f>
        <v/>
      </c>
      <c r="D1030" s="28" t="str">
        <f t="shared" si="149"/>
        <v/>
      </c>
      <c r="E1030" s="26" t="str">
        <f>IF(ISNUMBER($B1030),'INPUT | Operations'!$B1035-'INPUT | Operations'!$B1034,"")</f>
        <v/>
      </c>
      <c r="F1030" s="32" t="str">
        <f>IF(ISNUMBER($B1030),IF('INPUT | Operations'!$B1035&lt;Booster_BurnTime,1,IF('INPUT | Operations'!$B1034&lt;=Booster_BurnTime,(Booster_BurnTime-'INPUT | Operations'!$B1034)/('INPUT | Operations'!$B1035-'INPUT | Operations'!$B1034),0))*'INPUT | Operations'!$E1034*NumberOfBoosters*NumberOfOps*$E1030,"")</f>
        <v/>
      </c>
      <c r="G1030" s="34" t="str">
        <f t="shared" si="150"/>
        <v/>
      </c>
      <c r="H1030" s="27" t="str">
        <f t="shared" si="151"/>
        <v/>
      </c>
      <c r="I1030" s="27" t="str">
        <f t="shared" si="152"/>
        <v/>
      </c>
      <c r="J1030" s="27" t="str">
        <f t="shared" si="153"/>
        <v/>
      </c>
      <c r="K1030" s="27" t="str">
        <f t="shared" si="154"/>
        <v/>
      </c>
      <c r="L1030" s="27" t="str">
        <f t="shared" si="155"/>
        <v/>
      </c>
      <c r="M1030" s="32" t="str">
        <f t="shared" si="156"/>
        <v/>
      </c>
      <c r="N1030" s="27" t="str">
        <f t="shared" si="158"/>
        <v/>
      </c>
      <c r="O1030" s="27" t="str">
        <f t="shared" si="158"/>
        <v/>
      </c>
      <c r="P1030" s="27" t="str">
        <f t="shared" si="158"/>
        <v/>
      </c>
      <c r="Q1030" s="27" t="str">
        <f t="shared" si="158"/>
        <v/>
      </c>
      <c r="R1030" s="27" t="str">
        <f t="shared" si="158"/>
        <v/>
      </c>
      <c r="S1030" s="27" t="str">
        <f t="shared" si="158"/>
        <v/>
      </c>
      <c r="T1030" s="32" t="str">
        <f t="shared" si="158"/>
        <v/>
      </c>
      <c r="U1030" s="10"/>
    </row>
    <row r="1031" spans="1:21" x14ac:dyDescent="0.25">
      <c r="A1031" s="10"/>
      <c r="B1031" s="4" t="str">
        <f>IF(ISBLANK('INPUT | Operations'!$B1036),"",COUNT('INPUT | Operations'!$B$12:$B1035))</f>
        <v/>
      </c>
      <c r="C1031" s="27" t="str">
        <f>IF(ISNUMBER($B1031),('INPUT | Operations'!$C1035+'INPUT | Operations'!$C1036)/2,"")</f>
        <v/>
      </c>
      <c r="D1031" s="28" t="str">
        <f t="shared" si="149"/>
        <v/>
      </c>
      <c r="E1031" s="26" t="str">
        <f>IF(ISNUMBER($B1031),'INPUT | Operations'!$B1036-'INPUT | Operations'!$B1035,"")</f>
        <v/>
      </c>
      <c r="F1031" s="32" t="str">
        <f>IF(ISNUMBER($B1031),IF('INPUT | Operations'!$B1036&lt;Booster_BurnTime,1,IF('INPUT | Operations'!$B1035&lt;=Booster_BurnTime,(Booster_BurnTime-'INPUT | Operations'!$B1035)/('INPUT | Operations'!$B1036-'INPUT | Operations'!$B1035),0))*'INPUT | Operations'!$E1035*NumberOfBoosters*NumberOfOps*$E1031,"")</f>
        <v/>
      </c>
      <c r="G1031" s="34" t="str">
        <f t="shared" si="150"/>
        <v/>
      </c>
      <c r="H1031" s="27" t="str">
        <f t="shared" si="151"/>
        <v/>
      </c>
      <c r="I1031" s="27" t="str">
        <f t="shared" si="152"/>
        <v/>
      </c>
      <c r="J1031" s="27" t="str">
        <f t="shared" si="153"/>
        <v/>
      </c>
      <c r="K1031" s="27" t="str">
        <f t="shared" si="154"/>
        <v/>
      </c>
      <c r="L1031" s="27" t="str">
        <f t="shared" si="155"/>
        <v/>
      </c>
      <c r="M1031" s="32" t="str">
        <f t="shared" si="156"/>
        <v/>
      </c>
      <c r="N1031" s="27" t="str">
        <f t="shared" si="158"/>
        <v/>
      </c>
      <c r="O1031" s="27" t="str">
        <f t="shared" si="158"/>
        <v/>
      </c>
      <c r="P1031" s="27" t="str">
        <f t="shared" si="158"/>
        <v/>
      </c>
      <c r="Q1031" s="27" t="str">
        <f t="shared" si="158"/>
        <v/>
      </c>
      <c r="R1031" s="27" t="str">
        <f t="shared" si="158"/>
        <v/>
      </c>
      <c r="S1031" s="27" t="str">
        <f t="shared" si="158"/>
        <v/>
      </c>
      <c r="T1031" s="32" t="str">
        <f t="shared" si="158"/>
        <v/>
      </c>
      <c r="U1031" s="10"/>
    </row>
    <row r="1032" spans="1:21" x14ac:dyDescent="0.25">
      <c r="A1032" s="10"/>
      <c r="B1032" s="4" t="str">
        <f>IF(ISBLANK('INPUT | Operations'!$B1037),"",COUNT('INPUT | Operations'!$B$12:$B1036))</f>
        <v/>
      </c>
      <c r="C1032" s="27" t="str">
        <f>IF(ISNUMBER($B1032),('INPUT | Operations'!$C1036+'INPUT | Operations'!$C1037)/2,"")</f>
        <v/>
      </c>
      <c r="D1032" s="28" t="str">
        <f t="shared" ref="D1032:D1095" si="159">IF(ISNUMBER($B1032),C1032*0.3048/1000,"")</f>
        <v/>
      </c>
      <c r="E1032" s="26" t="str">
        <f>IF(ISNUMBER($B1032),'INPUT | Operations'!$B1037-'INPUT | Operations'!$B1036,"")</f>
        <v/>
      </c>
      <c r="F1032" s="32" t="str">
        <f>IF(ISNUMBER($B1032),IF('INPUT | Operations'!$B1037&lt;Booster_BurnTime,1,IF('INPUT | Operations'!$B1036&lt;=Booster_BurnTime,(Booster_BurnTime-'INPUT | Operations'!$B1036)/('INPUT | Operations'!$B1037-'INPUT | Operations'!$B1036),0))*'INPUT | Operations'!$E1036*NumberOfBoosters*NumberOfOps*$E1032,"")</f>
        <v/>
      </c>
      <c r="G1032" s="34" t="str">
        <f t="shared" ref="G1032:G1095" si="160">IF(ISNUMBER($B1032),Booster_H2O+MW_H2O/MW_H*Booster_H+MW_H2O/MW_H2*Booster_H2+Booster_OH,"")</f>
        <v/>
      </c>
      <c r="H1032" s="27" t="str">
        <f t="shared" ref="H1032:H1095" si="161">IF(ISNUMBER($B1032),Booster_CO2+MW_CO2/MW_CO*(Booster_CO-$I1032),"")</f>
        <v/>
      </c>
      <c r="I1032" s="27" t="str">
        <f t="shared" ref="I1032:I1095" si="162">IF(ISNUMBER($B1032),MIN(0.0025*EXP(0.067*$D1032)*(Booster_CO+Booster_CO2),Booster_CO),"")</f>
        <v/>
      </c>
      <c r="J1032" s="27" t="str">
        <f t="shared" ref="J1032:J1095" si="163">IF(ISNUMBER($B1032),Booster_Al2O3,"")</f>
        <v/>
      </c>
      <c r="K1032" s="27" t="str">
        <f t="shared" ref="K1032:K1095" si="164">IF(ISNUMBER($B1032),Booster_HCl+Booster_Cl+Booster_Cl2,"")</f>
        <v/>
      </c>
      <c r="L1032" s="27" t="str">
        <f t="shared" ref="L1032:L1095" si="165">IF(ISNUMBER($B1032),Booster_NOx+33*EXP(-0.26*$D1032),"")</f>
        <v/>
      </c>
      <c r="M1032" s="32" t="str">
        <f t="shared" ref="M1032:M1095" si="166">IF(ISNUMBER($B1032),Booster_BC*MAX(0.04,MIN(1,0.04*EXP(0.12*($D1032-15)))),"")</f>
        <v/>
      </c>
      <c r="N1032" s="27" t="str">
        <f t="shared" si="158"/>
        <v/>
      </c>
      <c r="O1032" s="27" t="str">
        <f t="shared" si="158"/>
        <v/>
      </c>
      <c r="P1032" s="27" t="str">
        <f t="shared" si="158"/>
        <v/>
      </c>
      <c r="Q1032" s="27" t="str">
        <f t="shared" si="158"/>
        <v/>
      </c>
      <c r="R1032" s="27" t="str">
        <f t="shared" si="158"/>
        <v/>
      </c>
      <c r="S1032" s="27" t="str">
        <f t="shared" si="158"/>
        <v/>
      </c>
      <c r="T1032" s="32" t="str">
        <f t="shared" si="158"/>
        <v/>
      </c>
      <c r="U1032" s="10"/>
    </row>
    <row r="1033" spans="1:21" x14ac:dyDescent="0.25">
      <c r="A1033" s="10"/>
      <c r="B1033" s="4" t="str">
        <f>IF(ISBLANK('INPUT | Operations'!$B1038),"",COUNT('INPUT | Operations'!$B$12:$B1037))</f>
        <v/>
      </c>
      <c r="C1033" s="27" t="str">
        <f>IF(ISNUMBER($B1033),('INPUT | Operations'!$C1037+'INPUT | Operations'!$C1038)/2,"")</f>
        <v/>
      </c>
      <c r="D1033" s="28" t="str">
        <f t="shared" si="159"/>
        <v/>
      </c>
      <c r="E1033" s="26" t="str">
        <f>IF(ISNUMBER($B1033),'INPUT | Operations'!$B1038-'INPUT | Operations'!$B1037,"")</f>
        <v/>
      </c>
      <c r="F1033" s="32" t="str">
        <f>IF(ISNUMBER($B1033),IF('INPUT | Operations'!$B1038&lt;Booster_BurnTime,1,IF('INPUT | Operations'!$B1037&lt;=Booster_BurnTime,(Booster_BurnTime-'INPUT | Operations'!$B1037)/('INPUT | Operations'!$B1038-'INPUT | Operations'!$B1037),0))*'INPUT | Operations'!$E1037*NumberOfBoosters*NumberOfOps*$E1033,"")</f>
        <v/>
      </c>
      <c r="G1033" s="34" t="str">
        <f t="shared" si="160"/>
        <v/>
      </c>
      <c r="H1033" s="27" t="str">
        <f t="shared" si="161"/>
        <v/>
      </c>
      <c r="I1033" s="27" t="str">
        <f t="shared" si="162"/>
        <v/>
      </c>
      <c r="J1033" s="27" t="str">
        <f t="shared" si="163"/>
        <v/>
      </c>
      <c r="K1033" s="27" t="str">
        <f t="shared" si="164"/>
        <v/>
      </c>
      <c r="L1033" s="27" t="str">
        <f t="shared" si="165"/>
        <v/>
      </c>
      <c r="M1033" s="32" t="str">
        <f t="shared" si="166"/>
        <v/>
      </c>
      <c r="N1033" s="27" t="str">
        <f t="shared" si="158"/>
        <v/>
      </c>
      <c r="O1033" s="27" t="str">
        <f t="shared" si="158"/>
        <v/>
      </c>
      <c r="P1033" s="27" t="str">
        <f t="shared" si="158"/>
        <v/>
      </c>
      <c r="Q1033" s="27" t="str">
        <f t="shared" si="158"/>
        <v/>
      </c>
      <c r="R1033" s="27" t="str">
        <f t="shared" si="158"/>
        <v/>
      </c>
      <c r="S1033" s="27" t="str">
        <f t="shared" si="158"/>
        <v/>
      </c>
      <c r="T1033" s="32" t="str">
        <f t="shared" si="158"/>
        <v/>
      </c>
      <c r="U1033" s="10"/>
    </row>
    <row r="1034" spans="1:21" x14ac:dyDescent="0.25">
      <c r="A1034" s="10"/>
      <c r="B1034" s="4" t="str">
        <f>IF(ISBLANK('INPUT | Operations'!$B1039),"",COUNT('INPUT | Operations'!$B$12:$B1038))</f>
        <v/>
      </c>
      <c r="C1034" s="27" t="str">
        <f>IF(ISNUMBER($B1034),('INPUT | Operations'!$C1038+'INPUT | Operations'!$C1039)/2,"")</f>
        <v/>
      </c>
      <c r="D1034" s="28" t="str">
        <f t="shared" si="159"/>
        <v/>
      </c>
      <c r="E1034" s="26" t="str">
        <f>IF(ISNUMBER($B1034),'INPUT | Operations'!$B1039-'INPUT | Operations'!$B1038,"")</f>
        <v/>
      </c>
      <c r="F1034" s="32" t="str">
        <f>IF(ISNUMBER($B1034),IF('INPUT | Operations'!$B1039&lt;Booster_BurnTime,1,IF('INPUT | Operations'!$B1038&lt;=Booster_BurnTime,(Booster_BurnTime-'INPUT | Operations'!$B1038)/('INPUT | Operations'!$B1039-'INPUT | Operations'!$B1038),0))*'INPUT | Operations'!$E1038*NumberOfBoosters*NumberOfOps*$E1034,"")</f>
        <v/>
      </c>
      <c r="G1034" s="34" t="str">
        <f t="shared" si="160"/>
        <v/>
      </c>
      <c r="H1034" s="27" t="str">
        <f t="shared" si="161"/>
        <v/>
      </c>
      <c r="I1034" s="27" t="str">
        <f t="shared" si="162"/>
        <v/>
      </c>
      <c r="J1034" s="27" t="str">
        <f t="shared" si="163"/>
        <v/>
      </c>
      <c r="K1034" s="27" t="str">
        <f t="shared" si="164"/>
        <v/>
      </c>
      <c r="L1034" s="27" t="str">
        <f t="shared" si="165"/>
        <v/>
      </c>
      <c r="M1034" s="32" t="str">
        <f t="shared" si="166"/>
        <v/>
      </c>
      <c r="N1034" s="27" t="str">
        <f t="shared" si="158"/>
        <v/>
      </c>
      <c r="O1034" s="27" t="str">
        <f t="shared" si="158"/>
        <v/>
      </c>
      <c r="P1034" s="27" t="str">
        <f t="shared" si="158"/>
        <v/>
      </c>
      <c r="Q1034" s="27" t="str">
        <f t="shared" si="158"/>
        <v/>
      </c>
      <c r="R1034" s="27" t="str">
        <f t="shared" si="158"/>
        <v/>
      </c>
      <c r="S1034" s="27" t="str">
        <f t="shared" si="158"/>
        <v/>
      </c>
      <c r="T1034" s="32" t="str">
        <f t="shared" si="158"/>
        <v/>
      </c>
      <c r="U1034" s="10"/>
    </row>
    <row r="1035" spans="1:21" x14ac:dyDescent="0.25">
      <c r="A1035" s="10"/>
      <c r="B1035" s="4" t="str">
        <f>IF(ISBLANK('INPUT | Operations'!$B1040),"",COUNT('INPUT | Operations'!$B$12:$B1039))</f>
        <v/>
      </c>
      <c r="C1035" s="27" t="str">
        <f>IF(ISNUMBER($B1035),('INPUT | Operations'!$C1039+'INPUT | Operations'!$C1040)/2,"")</f>
        <v/>
      </c>
      <c r="D1035" s="28" t="str">
        <f t="shared" si="159"/>
        <v/>
      </c>
      <c r="E1035" s="26" t="str">
        <f>IF(ISNUMBER($B1035),'INPUT | Operations'!$B1040-'INPUT | Operations'!$B1039,"")</f>
        <v/>
      </c>
      <c r="F1035" s="32" t="str">
        <f>IF(ISNUMBER($B1035),IF('INPUT | Operations'!$B1040&lt;Booster_BurnTime,1,IF('INPUT | Operations'!$B1039&lt;=Booster_BurnTime,(Booster_BurnTime-'INPUT | Operations'!$B1039)/('INPUT | Operations'!$B1040-'INPUT | Operations'!$B1039),0))*'INPUT | Operations'!$E1039*NumberOfBoosters*NumberOfOps*$E1035,"")</f>
        <v/>
      </c>
      <c r="G1035" s="34" t="str">
        <f t="shared" si="160"/>
        <v/>
      </c>
      <c r="H1035" s="27" t="str">
        <f t="shared" si="161"/>
        <v/>
      </c>
      <c r="I1035" s="27" t="str">
        <f t="shared" si="162"/>
        <v/>
      </c>
      <c r="J1035" s="27" t="str">
        <f t="shared" si="163"/>
        <v/>
      </c>
      <c r="K1035" s="27" t="str">
        <f t="shared" si="164"/>
        <v/>
      </c>
      <c r="L1035" s="27" t="str">
        <f t="shared" si="165"/>
        <v/>
      </c>
      <c r="M1035" s="32" t="str">
        <f t="shared" si="166"/>
        <v/>
      </c>
      <c r="N1035" s="27" t="str">
        <f t="shared" si="158"/>
        <v/>
      </c>
      <c r="O1035" s="27" t="str">
        <f t="shared" si="158"/>
        <v/>
      </c>
      <c r="P1035" s="27" t="str">
        <f t="shared" si="158"/>
        <v/>
      </c>
      <c r="Q1035" s="27" t="str">
        <f t="shared" si="158"/>
        <v/>
      </c>
      <c r="R1035" s="27" t="str">
        <f t="shared" si="158"/>
        <v/>
      </c>
      <c r="S1035" s="27" t="str">
        <f t="shared" si="158"/>
        <v/>
      </c>
      <c r="T1035" s="32" t="str">
        <f t="shared" si="158"/>
        <v/>
      </c>
      <c r="U1035" s="10"/>
    </row>
    <row r="1036" spans="1:21" x14ac:dyDescent="0.25">
      <c r="A1036" s="10"/>
      <c r="B1036" s="4" t="str">
        <f>IF(ISBLANK('INPUT | Operations'!$B1041),"",COUNT('INPUT | Operations'!$B$12:$B1040))</f>
        <v/>
      </c>
      <c r="C1036" s="27" t="str">
        <f>IF(ISNUMBER($B1036),('INPUT | Operations'!$C1040+'INPUT | Operations'!$C1041)/2,"")</f>
        <v/>
      </c>
      <c r="D1036" s="28" t="str">
        <f t="shared" si="159"/>
        <v/>
      </c>
      <c r="E1036" s="26" t="str">
        <f>IF(ISNUMBER($B1036),'INPUT | Operations'!$B1041-'INPUT | Operations'!$B1040,"")</f>
        <v/>
      </c>
      <c r="F1036" s="32" t="str">
        <f>IF(ISNUMBER($B1036),IF('INPUT | Operations'!$B1041&lt;Booster_BurnTime,1,IF('INPUT | Operations'!$B1040&lt;=Booster_BurnTime,(Booster_BurnTime-'INPUT | Operations'!$B1040)/('INPUT | Operations'!$B1041-'INPUT | Operations'!$B1040),0))*'INPUT | Operations'!$E1040*NumberOfBoosters*NumberOfOps*$E1036,"")</f>
        <v/>
      </c>
      <c r="G1036" s="34" t="str">
        <f t="shared" si="160"/>
        <v/>
      </c>
      <c r="H1036" s="27" t="str">
        <f t="shared" si="161"/>
        <v/>
      </c>
      <c r="I1036" s="27" t="str">
        <f t="shared" si="162"/>
        <v/>
      </c>
      <c r="J1036" s="27" t="str">
        <f t="shared" si="163"/>
        <v/>
      </c>
      <c r="K1036" s="27" t="str">
        <f t="shared" si="164"/>
        <v/>
      </c>
      <c r="L1036" s="27" t="str">
        <f t="shared" si="165"/>
        <v/>
      </c>
      <c r="M1036" s="32" t="str">
        <f t="shared" si="166"/>
        <v/>
      </c>
      <c r="N1036" s="27" t="str">
        <f t="shared" si="158"/>
        <v/>
      </c>
      <c r="O1036" s="27" t="str">
        <f t="shared" si="158"/>
        <v/>
      </c>
      <c r="P1036" s="27" t="str">
        <f t="shared" si="158"/>
        <v/>
      </c>
      <c r="Q1036" s="27" t="str">
        <f t="shared" si="158"/>
        <v/>
      </c>
      <c r="R1036" s="27" t="str">
        <f t="shared" si="158"/>
        <v/>
      </c>
      <c r="S1036" s="27" t="str">
        <f t="shared" si="158"/>
        <v/>
      </c>
      <c r="T1036" s="32" t="str">
        <f t="shared" si="158"/>
        <v/>
      </c>
      <c r="U1036" s="10"/>
    </row>
    <row r="1037" spans="1:21" x14ac:dyDescent="0.25">
      <c r="A1037" s="10"/>
      <c r="B1037" s="4" t="str">
        <f>IF(ISBLANK('INPUT | Operations'!$B1042),"",COUNT('INPUT | Operations'!$B$12:$B1041))</f>
        <v/>
      </c>
      <c r="C1037" s="27" t="str">
        <f>IF(ISNUMBER($B1037),('INPUT | Operations'!$C1041+'INPUT | Operations'!$C1042)/2,"")</f>
        <v/>
      </c>
      <c r="D1037" s="28" t="str">
        <f t="shared" si="159"/>
        <v/>
      </c>
      <c r="E1037" s="26" t="str">
        <f>IF(ISNUMBER($B1037),'INPUT | Operations'!$B1042-'INPUT | Operations'!$B1041,"")</f>
        <v/>
      </c>
      <c r="F1037" s="32" t="str">
        <f>IF(ISNUMBER($B1037),IF('INPUT | Operations'!$B1042&lt;Booster_BurnTime,1,IF('INPUT | Operations'!$B1041&lt;=Booster_BurnTime,(Booster_BurnTime-'INPUT | Operations'!$B1041)/('INPUT | Operations'!$B1042-'INPUT | Operations'!$B1041),0))*'INPUT | Operations'!$E1041*NumberOfBoosters*NumberOfOps*$E1037,"")</f>
        <v/>
      </c>
      <c r="G1037" s="34" t="str">
        <f t="shared" si="160"/>
        <v/>
      </c>
      <c r="H1037" s="27" t="str">
        <f t="shared" si="161"/>
        <v/>
      </c>
      <c r="I1037" s="27" t="str">
        <f t="shared" si="162"/>
        <v/>
      </c>
      <c r="J1037" s="27" t="str">
        <f t="shared" si="163"/>
        <v/>
      </c>
      <c r="K1037" s="27" t="str">
        <f t="shared" si="164"/>
        <v/>
      </c>
      <c r="L1037" s="27" t="str">
        <f t="shared" si="165"/>
        <v/>
      </c>
      <c r="M1037" s="32" t="str">
        <f t="shared" si="166"/>
        <v/>
      </c>
      <c r="N1037" s="27" t="str">
        <f t="shared" si="158"/>
        <v/>
      </c>
      <c r="O1037" s="27" t="str">
        <f t="shared" si="158"/>
        <v/>
      </c>
      <c r="P1037" s="27" t="str">
        <f t="shared" si="158"/>
        <v/>
      </c>
      <c r="Q1037" s="27" t="str">
        <f t="shared" si="158"/>
        <v/>
      </c>
      <c r="R1037" s="27" t="str">
        <f t="shared" si="158"/>
        <v/>
      </c>
      <c r="S1037" s="27" t="str">
        <f t="shared" si="158"/>
        <v/>
      </c>
      <c r="T1037" s="32" t="str">
        <f t="shared" si="158"/>
        <v/>
      </c>
      <c r="U1037" s="10"/>
    </row>
    <row r="1038" spans="1:21" x14ac:dyDescent="0.25">
      <c r="A1038" s="10"/>
      <c r="B1038" s="4" t="str">
        <f>IF(ISBLANK('INPUT | Operations'!$B1043),"",COUNT('INPUT | Operations'!$B$12:$B1042))</f>
        <v/>
      </c>
      <c r="C1038" s="27" t="str">
        <f>IF(ISNUMBER($B1038),('INPUT | Operations'!$C1042+'INPUT | Operations'!$C1043)/2,"")</f>
        <v/>
      </c>
      <c r="D1038" s="28" t="str">
        <f t="shared" si="159"/>
        <v/>
      </c>
      <c r="E1038" s="26" t="str">
        <f>IF(ISNUMBER($B1038),'INPUT | Operations'!$B1043-'INPUT | Operations'!$B1042,"")</f>
        <v/>
      </c>
      <c r="F1038" s="32" t="str">
        <f>IF(ISNUMBER($B1038),IF('INPUT | Operations'!$B1043&lt;Booster_BurnTime,1,IF('INPUT | Operations'!$B1042&lt;=Booster_BurnTime,(Booster_BurnTime-'INPUT | Operations'!$B1042)/('INPUT | Operations'!$B1043-'INPUT | Operations'!$B1042),0))*'INPUT | Operations'!$E1042*NumberOfBoosters*NumberOfOps*$E1038,"")</f>
        <v/>
      </c>
      <c r="G1038" s="34" t="str">
        <f t="shared" si="160"/>
        <v/>
      </c>
      <c r="H1038" s="27" t="str">
        <f t="shared" si="161"/>
        <v/>
      </c>
      <c r="I1038" s="27" t="str">
        <f t="shared" si="162"/>
        <v/>
      </c>
      <c r="J1038" s="27" t="str">
        <f t="shared" si="163"/>
        <v/>
      </c>
      <c r="K1038" s="27" t="str">
        <f t="shared" si="164"/>
        <v/>
      </c>
      <c r="L1038" s="27" t="str">
        <f t="shared" si="165"/>
        <v/>
      </c>
      <c r="M1038" s="32" t="str">
        <f t="shared" si="166"/>
        <v/>
      </c>
      <c r="N1038" s="27" t="str">
        <f t="shared" si="158"/>
        <v/>
      </c>
      <c r="O1038" s="27" t="str">
        <f t="shared" si="158"/>
        <v/>
      </c>
      <c r="P1038" s="27" t="str">
        <f t="shared" si="158"/>
        <v/>
      </c>
      <c r="Q1038" s="27" t="str">
        <f t="shared" si="158"/>
        <v/>
      </c>
      <c r="R1038" s="27" t="str">
        <f t="shared" si="158"/>
        <v/>
      </c>
      <c r="S1038" s="27" t="str">
        <f t="shared" si="158"/>
        <v/>
      </c>
      <c r="T1038" s="32" t="str">
        <f t="shared" si="158"/>
        <v/>
      </c>
      <c r="U1038" s="10"/>
    </row>
    <row r="1039" spans="1:21" x14ac:dyDescent="0.25">
      <c r="A1039" s="10"/>
      <c r="B1039" s="4" t="str">
        <f>IF(ISBLANK('INPUT | Operations'!$B1044),"",COUNT('INPUT | Operations'!$B$12:$B1043))</f>
        <v/>
      </c>
      <c r="C1039" s="27" t="str">
        <f>IF(ISNUMBER($B1039),('INPUT | Operations'!$C1043+'INPUT | Operations'!$C1044)/2,"")</f>
        <v/>
      </c>
      <c r="D1039" s="28" t="str">
        <f t="shared" si="159"/>
        <v/>
      </c>
      <c r="E1039" s="26" t="str">
        <f>IF(ISNUMBER($B1039),'INPUT | Operations'!$B1044-'INPUT | Operations'!$B1043,"")</f>
        <v/>
      </c>
      <c r="F1039" s="32" t="str">
        <f>IF(ISNUMBER($B1039),IF('INPUT | Operations'!$B1044&lt;Booster_BurnTime,1,IF('INPUT | Operations'!$B1043&lt;=Booster_BurnTime,(Booster_BurnTime-'INPUT | Operations'!$B1043)/('INPUT | Operations'!$B1044-'INPUT | Operations'!$B1043),0))*'INPUT | Operations'!$E1043*NumberOfBoosters*NumberOfOps*$E1039,"")</f>
        <v/>
      </c>
      <c r="G1039" s="34" t="str">
        <f t="shared" si="160"/>
        <v/>
      </c>
      <c r="H1039" s="27" t="str">
        <f t="shared" si="161"/>
        <v/>
      </c>
      <c r="I1039" s="27" t="str">
        <f t="shared" si="162"/>
        <v/>
      </c>
      <c r="J1039" s="27" t="str">
        <f t="shared" si="163"/>
        <v/>
      </c>
      <c r="K1039" s="27" t="str">
        <f t="shared" si="164"/>
        <v/>
      </c>
      <c r="L1039" s="27" t="str">
        <f t="shared" si="165"/>
        <v/>
      </c>
      <c r="M1039" s="32" t="str">
        <f t="shared" si="166"/>
        <v/>
      </c>
      <c r="N1039" s="27" t="str">
        <f t="shared" si="158"/>
        <v/>
      </c>
      <c r="O1039" s="27" t="str">
        <f t="shared" si="158"/>
        <v/>
      </c>
      <c r="P1039" s="27" t="str">
        <f t="shared" si="158"/>
        <v/>
      </c>
      <c r="Q1039" s="27" t="str">
        <f t="shared" si="158"/>
        <v/>
      </c>
      <c r="R1039" s="27" t="str">
        <f t="shared" si="158"/>
        <v/>
      </c>
      <c r="S1039" s="27" t="str">
        <f t="shared" si="158"/>
        <v/>
      </c>
      <c r="T1039" s="32" t="str">
        <f t="shared" si="158"/>
        <v/>
      </c>
      <c r="U1039" s="10"/>
    </row>
    <row r="1040" spans="1:21" x14ac:dyDescent="0.25">
      <c r="A1040" s="10"/>
      <c r="B1040" s="4" t="str">
        <f>IF(ISBLANK('INPUT | Operations'!$B1045),"",COUNT('INPUT | Operations'!$B$12:$B1044))</f>
        <v/>
      </c>
      <c r="C1040" s="27" t="str">
        <f>IF(ISNUMBER($B1040),('INPUT | Operations'!$C1044+'INPUT | Operations'!$C1045)/2,"")</f>
        <v/>
      </c>
      <c r="D1040" s="28" t="str">
        <f t="shared" si="159"/>
        <v/>
      </c>
      <c r="E1040" s="26" t="str">
        <f>IF(ISNUMBER($B1040),'INPUT | Operations'!$B1045-'INPUT | Operations'!$B1044,"")</f>
        <v/>
      </c>
      <c r="F1040" s="32" t="str">
        <f>IF(ISNUMBER($B1040),IF('INPUT | Operations'!$B1045&lt;Booster_BurnTime,1,IF('INPUT | Operations'!$B1044&lt;=Booster_BurnTime,(Booster_BurnTime-'INPUT | Operations'!$B1044)/('INPUT | Operations'!$B1045-'INPUT | Operations'!$B1044),0))*'INPUT | Operations'!$E1044*NumberOfBoosters*NumberOfOps*$E1040,"")</f>
        <v/>
      </c>
      <c r="G1040" s="34" t="str">
        <f t="shared" si="160"/>
        <v/>
      </c>
      <c r="H1040" s="27" t="str">
        <f t="shared" si="161"/>
        <v/>
      </c>
      <c r="I1040" s="27" t="str">
        <f t="shared" si="162"/>
        <v/>
      </c>
      <c r="J1040" s="27" t="str">
        <f t="shared" si="163"/>
        <v/>
      </c>
      <c r="K1040" s="27" t="str">
        <f t="shared" si="164"/>
        <v/>
      </c>
      <c r="L1040" s="27" t="str">
        <f t="shared" si="165"/>
        <v/>
      </c>
      <c r="M1040" s="32" t="str">
        <f t="shared" si="166"/>
        <v/>
      </c>
      <c r="N1040" s="27" t="str">
        <f t="shared" si="158"/>
        <v/>
      </c>
      <c r="O1040" s="27" t="str">
        <f t="shared" si="158"/>
        <v/>
      </c>
      <c r="P1040" s="27" t="str">
        <f t="shared" si="158"/>
        <v/>
      </c>
      <c r="Q1040" s="27" t="str">
        <f t="shared" si="158"/>
        <v/>
      </c>
      <c r="R1040" s="27" t="str">
        <f t="shared" si="158"/>
        <v/>
      </c>
      <c r="S1040" s="27" t="str">
        <f t="shared" si="158"/>
        <v/>
      </c>
      <c r="T1040" s="32" t="str">
        <f t="shared" si="158"/>
        <v/>
      </c>
      <c r="U1040" s="10"/>
    </row>
    <row r="1041" spans="1:21" x14ac:dyDescent="0.25">
      <c r="A1041" s="10"/>
      <c r="B1041" s="4" t="str">
        <f>IF(ISBLANK('INPUT | Operations'!$B1046),"",COUNT('INPUT | Operations'!$B$12:$B1045))</f>
        <v/>
      </c>
      <c r="C1041" s="27" t="str">
        <f>IF(ISNUMBER($B1041),('INPUT | Operations'!$C1045+'INPUT | Operations'!$C1046)/2,"")</f>
        <v/>
      </c>
      <c r="D1041" s="28" t="str">
        <f t="shared" si="159"/>
        <v/>
      </c>
      <c r="E1041" s="26" t="str">
        <f>IF(ISNUMBER($B1041),'INPUT | Operations'!$B1046-'INPUT | Operations'!$B1045,"")</f>
        <v/>
      </c>
      <c r="F1041" s="32" t="str">
        <f>IF(ISNUMBER($B1041),IF('INPUT | Operations'!$B1046&lt;Booster_BurnTime,1,IF('INPUT | Operations'!$B1045&lt;=Booster_BurnTime,(Booster_BurnTime-'INPUT | Operations'!$B1045)/('INPUT | Operations'!$B1046-'INPUT | Operations'!$B1045),0))*'INPUT | Operations'!$E1045*NumberOfBoosters*NumberOfOps*$E1041,"")</f>
        <v/>
      </c>
      <c r="G1041" s="34" t="str">
        <f t="shared" si="160"/>
        <v/>
      </c>
      <c r="H1041" s="27" t="str">
        <f t="shared" si="161"/>
        <v/>
      </c>
      <c r="I1041" s="27" t="str">
        <f t="shared" si="162"/>
        <v/>
      </c>
      <c r="J1041" s="27" t="str">
        <f t="shared" si="163"/>
        <v/>
      </c>
      <c r="K1041" s="27" t="str">
        <f t="shared" si="164"/>
        <v/>
      </c>
      <c r="L1041" s="27" t="str">
        <f t="shared" si="165"/>
        <v/>
      </c>
      <c r="M1041" s="32" t="str">
        <f t="shared" si="166"/>
        <v/>
      </c>
      <c r="N1041" s="27" t="str">
        <f t="shared" si="158"/>
        <v/>
      </c>
      <c r="O1041" s="27" t="str">
        <f t="shared" si="158"/>
        <v/>
      </c>
      <c r="P1041" s="27" t="str">
        <f t="shared" si="158"/>
        <v/>
      </c>
      <c r="Q1041" s="27" t="str">
        <f t="shared" si="158"/>
        <v/>
      </c>
      <c r="R1041" s="27" t="str">
        <f t="shared" si="158"/>
        <v/>
      </c>
      <c r="S1041" s="27" t="str">
        <f t="shared" si="158"/>
        <v/>
      </c>
      <c r="T1041" s="32" t="str">
        <f t="shared" si="158"/>
        <v/>
      </c>
      <c r="U1041" s="10"/>
    </row>
    <row r="1042" spans="1:21" x14ac:dyDescent="0.25">
      <c r="A1042" s="10"/>
      <c r="B1042" s="4" t="str">
        <f>IF(ISBLANK('INPUT | Operations'!$B1047),"",COUNT('INPUT | Operations'!$B$12:$B1046))</f>
        <v/>
      </c>
      <c r="C1042" s="27" t="str">
        <f>IF(ISNUMBER($B1042),('INPUT | Operations'!$C1046+'INPUT | Operations'!$C1047)/2,"")</f>
        <v/>
      </c>
      <c r="D1042" s="28" t="str">
        <f t="shared" si="159"/>
        <v/>
      </c>
      <c r="E1042" s="26" t="str">
        <f>IF(ISNUMBER($B1042),'INPUT | Operations'!$B1047-'INPUT | Operations'!$B1046,"")</f>
        <v/>
      </c>
      <c r="F1042" s="32" t="str">
        <f>IF(ISNUMBER($B1042),IF('INPUT | Operations'!$B1047&lt;Booster_BurnTime,1,IF('INPUT | Operations'!$B1046&lt;=Booster_BurnTime,(Booster_BurnTime-'INPUT | Operations'!$B1046)/('INPUT | Operations'!$B1047-'INPUT | Operations'!$B1046),0))*'INPUT | Operations'!$E1046*NumberOfBoosters*NumberOfOps*$E1042,"")</f>
        <v/>
      </c>
      <c r="G1042" s="34" t="str">
        <f t="shared" si="160"/>
        <v/>
      </c>
      <c r="H1042" s="27" t="str">
        <f t="shared" si="161"/>
        <v/>
      </c>
      <c r="I1042" s="27" t="str">
        <f t="shared" si="162"/>
        <v/>
      </c>
      <c r="J1042" s="27" t="str">
        <f t="shared" si="163"/>
        <v/>
      </c>
      <c r="K1042" s="27" t="str">
        <f t="shared" si="164"/>
        <v/>
      </c>
      <c r="L1042" s="27" t="str">
        <f t="shared" si="165"/>
        <v/>
      </c>
      <c r="M1042" s="32" t="str">
        <f t="shared" si="166"/>
        <v/>
      </c>
      <c r="N1042" s="27" t="str">
        <f t="shared" si="158"/>
        <v/>
      </c>
      <c r="O1042" s="27" t="str">
        <f t="shared" si="158"/>
        <v/>
      </c>
      <c r="P1042" s="27" t="str">
        <f t="shared" si="158"/>
        <v/>
      </c>
      <c r="Q1042" s="27" t="str">
        <f t="shared" si="158"/>
        <v/>
      </c>
      <c r="R1042" s="27" t="str">
        <f t="shared" si="158"/>
        <v/>
      </c>
      <c r="S1042" s="27" t="str">
        <f t="shared" si="158"/>
        <v/>
      </c>
      <c r="T1042" s="32" t="str">
        <f t="shared" si="158"/>
        <v/>
      </c>
      <c r="U1042" s="10"/>
    </row>
    <row r="1043" spans="1:21" x14ac:dyDescent="0.25">
      <c r="A1043" s="10"/>
      <c r="B1043" s="4" t="str">
        <f>IF(ISBLANK('INPUT | Operations'!$B1048),"",COUNT('INPUT | Operations'!$B$12:$B1047))</f>
        <v/>
      </c>
      <c r="C1043" s="27" t="str">
        <f>IF(ISNUMBER($B1043),('INPUT | Operations'!$C1047+'INPUT | Operations'!$C1048)/2,"")</f>
        <v/>
      </c>
      <c r="D1043" s="28" t="str">
        <f t="shared" si="159"/>
        <v/>
      </c>
      <c r="E1043" s="26" t="str">
        <f>IF(ISNUMBER($B1043),'INPUT | Operations'!$B1048-'INPUT | Operations'!$B1047,"")</f>
        <v/>
      </c>
      <c r="F1043" s="32" t="str">
        <f>IF(ISNUMBER($B1043),IF('INPUT | Operations'!$B1048&lt;Booster_BurnTime,1,IF('INPUT | Operations'!$B1047&lt;=Booster_BurnTime,(Booster_BurnTime-'INPUT | Operations'!$B1047)/('INPUT | Operations'!$B1048-'INPUT | Operations'!$B1047),0))*'INPUT | Operations'!$E1047*NumberOfBoosters*NumberOfOps*$E1043,"")</f>
        <v/>
      </c>
      <c r="G1043" s="34" t="str">
        <f t="shared" si="160"/>
        <v/>
      </c>
      <c r="H1043" s="27" t="str">
        <f t="shared" si="161"/>
        <v/>
      </c>
      <c r="I1043" s="27" t="str">
        <f t="shared" si="162"/>
        <v/>
      </c>
      <c r="J1043" s="27" t="str">
        <f t="shared" si="163"/>
        <v/>
      </c>
      <c r="K1043" s="27" t="str">
        <f t="shared" si="164"/>
        <v/>
      </c>
      <c r="L1043" s="27" t="str">
        <f t="shared" si="165"/>
        <v/>
      </c>
      <c r="M1043" s="32" t="str">
        <f t="shared" si="166"/>
        <v/>
      </c>
      <c r="N1043" s="27" t="str">
        <f t="shared" si="158"/>
        <v/>
      </c>
      <c r="O1043" s="27" t="str">
        <f t="shared" si="158"/>
        <v/>
      </c>
      <c r="P1043" s="27" t="str">
        <f t="shared" si="158"/>
        <v/>
      </c>
      <c r="Q1043" s="27" t="str">
        <f t="shared" si="158"/>
        <v/>
      </c>
      <c r="R1043" s="27" t="str">
        <f t="shared" si="158"/>
        <v/>
      </c>
      <c r="S1043" s="27" t="str">
        <f t="shared" si="158"/>
        <v/>
      </c>
      <c r="T1043" s="32" t="str">
        <f t="shared" si="158"/>
        <v/>
      </c>
      <c r="U1043" s="10"/>
    </row>
    <row r="1044" spans="1:21" x14ac:dyDescent="0.25">
      <c r="A1044" s="10"/>
      <c r="B1044" s="4" t="str">
        <f>IF(ISBLANK('INPUT | Operations'!$B1049),"",COUNT('INPUT | Operations'!$B$12:$B1048))</f>
        <v/>
      </c>
      <c r="C1044" s="27" t="str">
        <f>IF(ISNUMBER($B1044),('INPUT | Operations'!$C1048+'INPUT | Operations'!$C1049)/2,"")</f>
        <v/>
      </c>
      <c r="D1044" s="28" t="str">
        <f t="shared" si="159"/>
        <v/>
      </c>
      <c r="E1044" s="26" t="str">
        <f>IF(ISNUMBER($B1044),'INPUT | Operations'!$B1049-'INPUT | Operations'!$B1048,"")</f>
        <v/>
      </c>
      <c r="F1044" s="32" t="str">
        <f>IF(ISNUMBER($B1044),IF('INPUT | Operations'!$B1049&lt;Booster_BurnTime,1,IF('INPUT | Operations'!$B1048&lt;=Booster_BurnTime,(Booster_BurnTime-'INPUT | Operations'!$B1048)/('INPUT | Operations'!$B1049-'INPUT | Operations'!$B1048),0))*'INPUT | Operations'!$E1048*NumberOfBoosters*NumberOfOps*$E1044,"")</f>
        <v/>
      </c>
      <c r="G1044" s="34" t="str">
        <f t="shared" si="160"/>
        <v/>
      </c>
      <c r="H1044" s="27" t="str">
        <f t="shared" si="161"/>
        <v/>
      </c>
      <c r="I1044" s="27" t="str">
        <f t="shared" si="162"/>
        <v/>
      </c>
      <c r="J1044" s="27" t="str">
        <f t="shared" si="163"/>
        <v/>
      </c>
      <c r="K1044" s="27" t="str">
        <f t="shared" si="164"/>
        <v/>
      </c>
      <c r="L1044" s="27" t="str">
        <f t="shared" si="165"/>
        <v/>
      </c>
      <c r="M1044" s="32" t="str">
        <f t="shared" si="166"/>
        <v/>
      </c>
      <c r="N1044" s="27" t="str">
        <f t="shared" si="158"/>
        <v/>
      </c>
      <c r="O1044" s="27" t="str">
        <f t="shared" si="158"/>
        <v/>
      </c>
      <c r="P1044" s="27" t="str">
        <f t="shared" si="158"/>
        <v/>
      </c>
      <c r="Q1044" s="27" t="str">
        <f t="shared" si="158"/>
        <v/>
      </c>
      <c r="R1044" s="27" t="str">
        <f t="shared" si="158"/>
        <v/>
      </c>
      <c r="S1044" s="27" t="str">
        <f t="shared" si="158"/>
        <v/>
      </c>
      <c r="T1044" s="32" t="str">
        <f t="shared" si="158"/>
        <v/>
      </c>
      <c r="U1044" s="10"/>
    </row>
    <row r="1045" spans="1:21" x14ac:dyDescent="0.25">
      <c r="A1045" s="10"/>
      <c r="B1045" s="4" t="str">
        <f>IF(ISBLANK('INPUT | Operations'!$B1050),"",COUNT('INPUT | Operations'!$B$12:$B1049))</f>
        <v/>
      </c>
      <c r="C1045" s="27" t="str">
        <f>IF(ISNUMBER($B1045),('INPUT | Operations'!$C1049+'INPUT | Operations'!$C1050)/2,"")</f>
        <v/>
      </c>
      <c r="D1045" s="28" t="str">
        <f t="shared" si="159"/>
        <v/>
      </c>
      <c r="E1045" s="26" t="str">
        <f>IF(ISNUMBER($B1045),'INPUT | Operations'!$B1050-'INPUT | Operations'!$B1049,"")</f>
        <v/>
      </c>
      <c r="F1045" s="32" t="str">
        <f>IF(ISNUMBER($B1045),IF('INPUT | Operations'!$B1050&lt;Booster_BurnTime,1,IF('INPUT | Operations'!$B1049&lt;=Booster_BurnTime,(Booster_BurnTime-'INPUT | Operations'!$B1049)/('INPUT | Operations'!$B1050-'INPUT | Operations'!$B1049),0))*'INPUT | Operations'!$E1049*NumberOfBoosters*NumberOfOps*$E1045,"")</f>
        <v/>
      </c>
      <c r="G1045" s="34" t="str">
        <f t="shared" si="160"/>
        <v/>
      </c>
      <c r="H1045" s="27" t="str">
        <f t="shared" si="161"/>
        <v/>
      </c>
      <c r="I1045" s="27" t="str">
        <f t="shared" si="162"/>
        <v/>
      </c>
      <c r="J1045" s="27" t="str">
        <f t="shared" si="163"/>
        <v/>
      </c>
      <c r="K1045" s="27" t="str">
        <f t="shared" si="164"/>
        <v/>
      </c>
      <c r="L1045" s="27" t="str">
        <f t="shared" si="165"/>
        <v/>
      </c>
      <c r="M1045" s="32" t="str">
        <f t="shared" si="166"/>
        <v/>
      </c>
      <c r="N1045" s="27" t="str">
        <f t="shared" si="158"/>
        <v/>
      </c>
      <c r="O1045" s="27" t="str">
        <f t="shared" si="158"/>
        <v/>
      </c>
      <c r="P1045" s="27" t="str">
        <f t="shared" si="158"/>
        <v/>
      </c>
      <c r="Q1045" s="27" t="str">
        <f t="shared" si="158"/>
        <v/>
      </c>
      <c r="R1045" s="27" t="str">
        <f t="shared" si="158"/>
        <v/>
      </c>
      <c r="S1045" s="27" t="str">
        <f t="shared" si="158"/>
        <v/>
      </c>
      <c r="T1045" s="32" t="str">
        <f t="shared" si="158"/>
        <v/>
      </c>
      <c r="U1045" s="10"/>
    </row>
    <row r="1046" spans="1:21" x14ac:dyDescent="0.25">
      <c r="A1046" s="10"/>
      <c r="B1046" s="4" t="str">
        <f>IF(ISBLANK('INPUT | Operations'!$B1051),"",COUNT('INPUT | Operations'!$B$12:$B1050))</f>
        <v/>
      </c>
      <c r="C1046" s="27" t="str">
        <f>IF(ISNUMBER($B1046),('INPUT | Operations'!$C1050+'INPUT | Operations'!$C1051)/2,"")</f>
        <v/>
      </c>
      <c r="D1046" s="28" t="str">
        <f t="shared" si="159"/>
        <v/>
      </c>
      <c r="E1046" s="26" t="str">
        <f>IF(ISNUMBER($B1046),'INPUT | Operations'!$B1051-'INPUT | Operations'!$B1050,"")</f>
        <v/>
      </c>
      <c r="F1046" s="32" t="str">
        <f>IF(ISNUMBER($B1046),IF('INPUT | Operations'!$B1051&lt;Booster_BurnTime,1,IF('INPUT | Operations'!$B1050&lt;=Booster_BurnTime,(Booster_BurnTime-'INPUT | Operations'!$B1050)/('INPUT | Operations'!$B1051-'INPUT | Operations'!$B1050),0))*'INPUT | Operations'!$E1050*NumberOfBoosters*NumberOfOps*$E1046,"")</f>
        <v/>
      </c>
      <c r="G1046" s="34" t="str">
        <f t="shared" si="160"/>
        <v/>
      </c>
      <c r="H1046" s="27" t="str">
        <f t="shared" si="161"/>
        <v/>
      </c>
      <c r="I1046" s="27" t="str">
        <f t="shared" si="162"/>
        <v/>
      </c>
      <c r="J1046" s="27" t="str">
        <f t="shared" si="163"/>
        <v/>
      </c>
      <c r="K1046" s="27" t="str">
        <f t="shared" si="164"/>
        <v/>
      </c>
      <c r="L1046" s="27" t="str">
        <f t="shared" si="165"/>
        <v/>
      </c>
      <c r="M1046" s="32" t="str">
        <f t="shared" si="166"/>
        <v/>
      </c>
      <c r="N1046" s="27" t="str">
        <f t="shared" si="158"/>
        <v/>
      </c>
      <c r="O1046" s="27" t="str">
        <f t="shared" si="158"/>
        <v/>
      </c>
      <c r="P1046" s="27" t="str">
        <f t="shared" si="158"/>
        <v/>
      </c>
      <c r="Q1046" s="27" t="str">
        <f t="shared" si="158"/>
        <v/>
      </c>
      <c r="R1046" s="27" t="str">
        <f t="shared" si="158"/>
        <v/>
      </c>
      <c r="S1046" s="27" t="str">
        <f t="shared" si="158"/>
        <v/>
      </c>
      <c r="T1046" s="32" t="str">
        <f t="shared" si="158"/>
        <v/>
      </c>
      <c r="U1046" s="10"/>
    </row>
    <row r="1047" spans="1:21" x14ac:dyDescent="0.25">
      <c r="A1047" s="10"/>
      <c r="B1047" s="4" t="str">
        <f>IF(ISBLANK('INPUT | Operations'!$B1052),"",COUNT('INPUT | Operations'!$B$12:$B1051))</f>
        <v/>
      </c>
      <c r="C1047" s="27" t="str">
        <f>IF(ISNUMBER($B1047),('INPUT | Operations'!$C1051+'INPUT | Operations'!$C1052)/2,"")</f>
        <v/>
      </c>
      <c r="D1047" s="28" t="str">
        <f t="shared" si="159"/>
        <v/>
      </c>
      <c r="E1047" s="26" t="str">
        <f>IF(ISNUMBER($B1047),'INPUT | Operations'!$B1052-'INPUT | Operations'!$B1051,"")</f>
        <v/>
      </c>
      <c r="F1047" s="32" t="str">
        <f>IF(ISNUMBER($B1047),IF('INPUT | Operations'!$B1052&lt;Booster_BurnTime,1,IF('INPUT | Operations'!$B1051&lt;=Booster_BurnTime,(Booster_BurnTime-'INPUT | Operations'!$B1051)/('INPUT | Operations'!$B1052-'INPUT | Operations'!$B1051),0))*'INPUT | Operations'!$E1051*NumberOfBoosters*NumberOfOps*$E1047,"")</f>
        <v/>
      </c>
      <c r="G1047" s="34" t="str">
        <f t="shared" si="160"/>
        <v/>
      </c>
      <c r="H1047" s="27" t="str">
        <f t="shared" si="161"/>
        <v/>
      </c>
      <c r="I1047" s="27" t="str">
        <f t="shared" si="162"/>
        <v/>
      </c>
      <c r="J1047" s="27" t="str">
        <f t="shared" si="163"/>
        <v/>
      </c>
      <c r="K1047" s="27" t="str">
        <f t="shared" si="164"/>
        <v/>
      </c>
      <c r="L1047" s="27" t="str">
        <f t="shared" si="165"/>
        <v/>
      </c>
      <c r="M1047" s="32" t="str">
        <f t="shared" si="166"/>
        <v/>
      </c>
      <c r="N1047" s="27" t="str">
        <f t="shared" si="158"/>
        <v/>
      </c>
      <c r="O1047" s="27" t="str">
        <f t="shared" si="158"/>
        <v/>
      </c>
      <c r="P1047" s="27" t="str">
        <f t="shared" si="158"/>
        <v/>
      </c>
      <c r="Q1047" s="27" t="str">
        <f t="shared" si="158"/>
        <v/>
      </c>
      <c r="R1047" s="27" t="str">
        <f t="shared" si="158"/>
        <v/>
      </c>
      <c r="S1047" s="27" t="str">
        <f t="shared" si="158"/>
        <v/>
      </c>
      <c r="T1047" s="32" t="str">
        <f t="shared" si="158"/>
        <v/>
      </c>
      <c r="U1047" s="10"/>
    </row>
    <row r="1048" spans="1:21" x14ac:dyDescent="0.25">
      <c r="A1048" s="10"/>
      <c r="B1048" s="4" t="str">
        <f>IF(ISBLANK('INPUT | Operations'!$B1053),"",COUNT('INPUT | Operations'!$B$12:$B1052))</f>
        <v/>
      </c>
      <c r="C1048" s="27" t="str">
        <f>IF(ISNUMBER($B1048),('INPUT | Operations'!$C1052+'INPUT | Operations'!$C1053)/2,"")</f>
        <v/>
      </c>
      <c r="D1048" s="28" t="str">
        <f t="shared" si="159"/>
        <v/>
      </c>
      <c r="E1048" s="26" t="str">
        <f>IF(ISNUMBER($B1048),'INPUT | Operations'!$B1053-'INPUT | Operations'!$B1052,"")</f>
        <v/>
      </c>
      <c r="F1048" s="32" t="str">
        <f>IF(ISNUMBER($B1048),IF('INPUT | Operations'!$B1053&lt;Booster_BurnTime,1,IF('INPUT | Operations'!$B1052&lt;=Booster_BurnTime,(Booster_BurnTime-'INPUT | Operations'!$B1052)/('INPUT | Operations'!$B1053-'INPUT | Operations'!$B1052),0))*'INPUT | Operations'!$E1052*NumberOfBoosters*NumberOfOps*$E1048,"")</f>
        <v/>
      </c>
      <c r="G1048" s="34" t="str">
        <f t="shared" si="160"/>
        <v/>
      </c>
      <c r="H1048" s="27" t="str">
        <f t="shared" si="161"/>
        <v/>
      </c>
      <c r="I1048" s="27" t="str">
        <f t="shared" si="162"/>
        <v/>
      </c>
      <c r="J1048" s="27" t="str">
        <f t="shared" si="163"/>
        <v/>
      </c>
      <c r="K1048" s="27" t="str">
        <f t="shared" si="164"/>
        <v/>
      </c>
      <c r="L1048" s="27" t="str">
        <f t="shared" si="165"/>
        <v/>
      </c>
      <c r="M1048" s="32" t="str">
        <f t="shared" si="166"/>
        <v/>
      </c>
      <c r="N1048" s="27" t="str">
        <f t="shared" si="158"/>
        <v/>
      </c>
      <c r="O1048" s="27" t="str">
        <f t="shared" si="158"/>
        <v/>
      </c>
      <c r="P1048" s="27" t="str">
        <f t="shared" si="158"/>
        <v/>
      </c>
      <c r="Q1048" s="27" t="str">
        <f t="shared" si="158"/>
        <v/>
      </c>
      <c r="R1048" s="27" t="str">
        <f t="shared" si="158"/>
        <v/>
      </c>
      <c r="S1048" s="27" t="str">
        <f t="shared" si="158"/>
        <v/>
      </c>
      <c r="T1048" s="32" t="str">
        <f t="shared" si="158"/>
        <v/>
      </c>
      <c r="U1048" s="10"/>
    </row>
    <row r="1049" spans="1:21" x14ac:dyDescent="0.25">
      <c r="A1049" s="10"/>
      <c r="B1049" s="4" t="str">
        <f>IF(ISBLANK('INPUT | Operations'!$B1054),"",COUNT('INPUT | Operations'!$B$12:$B1053))</f>
        <v/>
      </c>
      <c r="C1049" s="27" t="str">
        <f>IF(ISNUMBER($B1049),('INPUT | Operations'!$C1053+'INPUT | Operations'!$C1054)/2,"")</f>
        <v/>
      </c>
      <c r="D1049" s="28" t="str">
        <f t="shared" si="159"/>
        <v/>
      </c>
      <c r="E1049" s="26" t="str">
        <f>IF(ISNUMBER($B1049),'INPUT | Operations'!$B1054-'INPUT | Operations'!$B1053,"")</f>
        <v/>
      </c>
      <c r="F1049" s="32" t="str">
        <f>IF(ISNUMBER($B1049),IF('INPUT | Operations'!$B1054&lt;Booster_BurnTime,1,IF('INPUT | Operations'!$B1053&lt;=Booster_BurnTime,(Booster_BurnTime-'INPUT | Operations'!$B1053)/('INPUT | Operations'!$B1054-'INPUT | Operations'!$B1053),0))*'INPUT | Operations'!$E1053*NumberOfBoosters*NumberOfOps*$E1049,"")</f>
        <v/>
      </c>
      <c r="G1049" s="34" t="str">
        <f t="shared" si="160"/>
        <v/>
      </c>
      <c r="H1049" s="27" t="str">
        <f t="shared" si="161"/>
        <v/>
      </c>
      <c r="I1049" s="27" t="str">
        <f t="shared" si="162"/>
        <v/>
      </c>
      <c r="J1049" s="27" t="str">
        <f t="shared" si="163"/>
        <v/>
      </c>
      <c r="K1049" s="27" t="str">
        <f t="shared" si="164"/>
        <v/>
      </c>
      <c r="L1049" s="27" t="str">
        <f t="shared" si="165"/>
        <v/>
      </c>
      <c r="M1049" s="32" t="str">
        <f t="shared" si="166"/>
        <v/>
      </c>
      <c r="N1049" s="27" t="str">
        <f t="shared" si="158"/>
        <v/>
      </c>
      <c r="O1049" s="27" t="str">
        <f t="shared" si="158"/>
        <v/>
      </c>
      <c r="P1049" s="27" t="str">
        <f t="shared" si="158"/>
        <v/>
      </c>
      <c r="Q1049" s="27" t="str">
        <f t="shared" si="158"/>
        <v/>
      </c>
      <c r="R1049" s="27" t="str">
        <f t="shared" si="158"/>
        <v/>
      </c>
      <c r="S1049" s="27" t="str">
        <f t="shared" si="158"/>
        <v/>
      </c>
      <c r="T1049" s="32" t="str">
        <f t="shared" si="158"/>
        <v/>
      </c>
      <c r="U1049" s="10"/>
    </row>
    <row r="1050" spans="1:21" x14ac:dyDescent="0.25">
      <c r="A1050" s="10"/>
      <c r="B1050" s="4" t="str">
        <f>IF(ISBLANK('INPUT | Operations'!$B1055),"",COUNT('INPUT | Operations'!$B$12:$B1054))</f>
        <v/>
      </c>
      <c r="C1050" s="27" t="str">
        <f>IF(ISNUMBER($B1050),('INPUT | Operations'!$C1054+'INPUT | Operations'!$C1055)/2,"")</f>
        <v/>
      </c>
      <c r="D1050" s="28" t="str">
        <f t="shared" si="159"/>
        <v/>
      </c>
      <c r="E1050" s="26" t="str">
        <f>IF(ISNUMBER($B1050),'INPUT | Operations'!$B1055-'INPUT | Operations'!$B1054,"")</f>
        <v/>
      </c>
      <c r="F1050" s="32" t="str">
        <f>IF(ISNUMBER($B1050),IF('INPUT | Operations'!$B1055&lt;Booster_BurnTime,1,IF('INPUT | Operations'!$B1054&lt;=Booster_BurnTime,(Booster_BurnTime-'INPUT | Operations'!$B1054)/('INPUT | Operations'!$B1055-'INPUT | Operations'!$B1054),0))*'INPUT | Operations'!$E1054*NumberOfBoosters*NumberOfOps*$E1050,"")</f>
        <v/>
      </c>
      <c r="G1050" s="34" t="str">
        <f t="shared" si="160"/>
        <v/>
      </c>
      <c r="H1050" s="27" t="str">
        <f t="shared" si="161"/>
        <v/>
      </c>
      <c r="I1050" s="27" t="str">
        <f t="shared" si="162"/>
        <v/>
      </c>
      <c r="J1050" s="27" t="str">
        <f t="shared" si="163"/>
        <v/>
      </c>
      <c r="K1050" s="27" t="str">
        <f t="shared" si="164"/>
        <v/>
      </c>
      <c r="L1050" s="27" t="str">
        <f t="shared" si="165"/>
        <v/>
      </c>
      <c r="M1050" s="32" t="str">
        <f t="shared" si="166"/>
        <v/>
      </c>
      <c r="N1050" s="27" t="str">
        <f t="shared" si="158"/>
        <v/>
      </c>
      <c r="O1050" s="27" t="str">
        <f t="shared" si="158"/>
        <v/>
      </c>
      <c r="P1050" s="27" t="str">
        <f t="shared" si="158"/>
        <v/>
      </c>
      <c r="Q1050" s="27" t="str">
        <f t="shared" si="158"/>
        <v/>
      </c>
      <c r="R1050" s="27" t="str">
        <f t="shared" si="158"/>
        <v/>
      </c>
      <c r="S1050" s="27" t="str">
        <f t="shared" si="158"/>
        <v/>
      </c>
      <c r="T1050" s="32" t="str">
        <f t="shared" si="158"/>
        <v/>
      </c>
      <c r="U1050" s="10"/>
    </row>
    <row r="1051" spans="1:21" x14ac:dyDescent="0.25">
      <c r="A1051" s="10"/>
      <c r="B1051" s="4" t="str">
        <f>IF(ISBLANK('INPUT | Operations'!$B1056),"",COUNT('INPUT | Operations'!$B$12:$B1055))</f>
        <v/>
      </c>
      <c r="C1051" s="27" t="str">
        <f>IF(ISNUMBER($B1051),('INPUT | Operations'!$C1055+'INPUT | Operations'!$C1056)/2,"")</f>
        <v/>
      </c>
      <c r="D1051" s="28" t="str">
        <f t="shared" si="159"/>
        <v/>
      </c>
      <c r="E1051" s="26" t="str">
        <f>IF(ISNUMBER($B1051),'INPUT | Operations'!$B1056-'INPUT | Operations'!$B1055,"")</f>
        <v/>
      </c>
      <c r="F1051" s="32" t="str">
        <f>IF(ISNUMBER($B1051),IF('INPUT | Operations'!$B1056&lt;Booster_BurnTime,1,IF('INPUT | Operations'!$B1055&lt;=Booster_BurnTime,(Booster_BurnTime-'INPUT | Operations'!$B1055)/('INPUT | Operations'!$B1056-'INPUT | Operations'!$B1055),0))*'INPUT | Operations'!$E1055*NumberOfBoosters*NumberOfOps*$E1051,"")</f>
        <v/>
      </c>
      <c r="G1051" s="34" t="str">
        <f t="shared" si="160"/>
        <v/>
      </c>
      <c r="H1051" s="27" t="str">
        <f t="shared" si="161"/>
        <v/>
      </c>
      <c r="I1051" s="27" t="str">
        <f t="shared" si="162"/>
        <v/>
      </c>
      <c r="J1051" s="27" t="str">
        <f t="shared" si="163"/>
        <v/>
      </c>
      <c r="K1051" s="27" t="str">
        <f t="shared" si="164"/>
        <v/>
      </c>
      <c r="L1051" s="27" t="str">
        <f t="shared" si="165"/>
        <v/>
      </c>
      <c r="M1051" s="32" t="str">
        <f t="shared" si="166"/>
        <v/>
      </c>
      <c r="N1051" s="27" t="str">
        <f t="shared" si="158"/>
        <v/>
      </c>
      <c r="O1051" s="27" t="str">
        <f t="shared" si="158"/>
        <v/>
      </c>
      <c r="P1051" s="27" t="str">
        <f t="shared" si="158"/>
        <v/>
      </c>
      <c r="Q1051" s="27" t="str">
        <f t="shared" si="158"/>
        <v/>
      </c>
      <c r="R1051" s="27" t="str">
        <f t="shared" si="158"/>
        <v/>
      </c>
      <c r="S1051" s="27" t="str">
        <f t="shared" si="158"/>
        <v/>
      </c>
      <c r="T1051" s="32" t="str">
        <f t="shared" si="158"/>
        <v/>
      </c>
      <c r="U1051" s="10"/>
    </row>
    <row r="1052" spans="1:21" x14ac:dyDescent="0.25">
      <c r="A1052" s="10"/>
      <c r="B1052" s="4" t="str">
        <f>IF(ISBLANK('INPUT | Operations'!$B1057),"",COUNT('INPUT | Operations'!$B$12:$B1056))</f>
        <v/>
      </c>
      <c r="C1052" s="27" t="str">
        <f>IF(ISNUMBER($B1052),('INPUT | Operations'!$C1056+'INPUT | Operations'!$C1057)/2,"")</f>
        <v/>
      </c>
      <c r="D1052" s="28" t="str">
        <f t="shared" si="159"/>
        <v/>
      </c>
      <c r="E1052" s="26" t="str">
        <f>IF(ISNUMBER($B1052),'INPUT | Operations'!$B1057-'INPUT | Operations'!$B1056,"")</f>
        <v/>
      </c>
      <c r="F1052" s="32" t="str">
        <f>IF(ISNUMBER($B1052),IF('INPUT | Operations'!$B1057&lt;Booster_BurnTime,1,IF('INPUT | Operations'!$B1056&lt;=Booster_BurnTime,(Booster_BurnTime-'INPUT | Operations'!$B1056)/('INPUT | Operations'!$B1057-'INPUT | Operations'!$B1056),0))*'INPUT | Operations'!$E1056*NumberOfBoosters*NumberOfOps*$E1052,"")</f>
        <v/>
      </c>
      <c r="G1052" s="34" t="str">
        <f t="shared" si="160"/>
        <v/>
      </c>
      <c r="H1052" s="27" t="str">
        <f t="shared" si="161"/>
        <v/>
      </c>
      <c r="I1052" s="27" t="str">
        <f t="shared" si="162"/>
        <v/>
      </c>
      <c r="J1052" s="27" t="str">
        <f t="shared" si="163"/>
        <v/>
      </c>
      <c r="K1052" s="27" t="str">
        <f t="shared" si="164"/>
        <v/>
      </c>
      <c r="L1052" s="27" t="str">
        <f t="shared" si="165"/>
        <v/>
      </c>
      <c r="M1052" s="32" t="str">
        <f t="shared" si="166"/>
        <v/>
      </c>
      <c r="N1052" s="27" t="str">
        <f t="shared" si="158"/>
        <v/>
      </c>
      <c r="O1052" s="27" t="str">
        <f t="shared" si="158"/>
        <v/>
      </c>
      <c r="P1052" s="27" t="str">
        <f t="shared" si="158"/>
        <v/>
      </c>
      <c r="Q1052" s="27" t="str">
        <f t="shared" si="158"/>
        <v/>
      </c>
      <c r="R1052" s="27" t="str">
        <f t="shared" si="158"/>
        <v/>
      </c>
      <c r="S1052" s="27" t="str">
        <f t="shared" si="158"/>
        <v/>
      </c>
      <c r="T1052" s="32" t="str">
        <f t="shared" si="158"/>
        <v/>
      </c>
      <c r="U1052" s="10"/>
    </row>
    <row r="1053" spans="1:21" x14ac:dyDescent="0.25">
      <c r="A1053" s="10"/>
      <c r="B1053" s="4" t="str">
        <f>IF(ISBLANK('INPUT | Operations'!$B1058),"",COUNT('INPUT | Operations'!$B$12:$B1057))</f>
        <v/>
      </c>
      <c r="C1053" s="27" t="str">
        <f>IF(ISNUMBER($B1053),('INPUT | Operations'!$C1057+'INPUT | Operations'!$C1058)/2,"")</f>
        <v/>
      </c>
      <c r="D1053" s="28" t="str">
        <f t="shared" si="159"/>
        <v/>
      </c>
      <c r="E1053" s="26" t="str">
        <f>IF(ISNUMBER($B1053),'INPUT | Operations'!$B1058-'INPUT | Operations'!$B1057,"")</f>
        <v/>
      </c>
      <c r="F1053" s="32" t="str">
        <f>IF(ISNUMBER($B1053),IF('INPUT | Operations'!$B1058&lt;Booster_BurnTime,1,IF('INPUT | Operations'!$B1057&lt;=Booster_BurnTime,(Booster_BurnTime-'INPUT | Operations'!$B1057)/('INPUT | Operations'!$B1058-'INPUT | Operations'!$B1057),0))*'INPUT | Operations'!$E1057*NumberOfBoosters*NumberOfOps*$E1053,"")</f>
        <v/>
      </c>
      <c r="G1053" s="34" t="str">
        <f t="shared" si="160"/>
        <v/>
      </c>
      <c r="H1053" s="27" t="str">
        <f t="shared" si="161"/>
        <v/>
      </c>
      <c r="I1053" s="27" t="str">
        <f t="shared" si="162"/>
        <v/>
      </c>
      <c r="J1053" s="27" t="str">
        <f t="shared" si="163"/>
        <v/>
      </c>
      <c r="K1053" s="27" t="str">
        <f t="shared" si="164"/>
        <v/>
      </c>
      <c r="L1053" s="27" t="str">
        <f t="shared" si="165"/>
        <v/>
      </c>
      <c r="M1053" s="32" t="str">
        <f t="shared" si="166"/>
        <v/>
      </c>
      <c r="N1053" s="27" t="str">
        <f t="shared" si="158"/>
        <v/>
      </c>
      <c r="O1053" s="27" t="str">
        <f t="shared" si="158"/>
        <v/>
      </c>
      <c r="P1053" s="27" t="str">
        <f t="shared" si="158"/>
        <v/>
      </c>
      <c r="Q1053" s="27" t="str">
        <f t="shared" si="158"/>
        <v/>
      </c>
      <c r="R1053" s="27" t="str">
        <f t="shared" si="158"/>
        <v/>
      </c>
      <c r="S1053" s="27" t="str">
        <f t="shared" si="158"/>
        <v/>
      </c>
      <c r="T1053" s="32" t="str">
        <f t="shared" si="158"/>
        <v/>
      </c>
      <c r="U1053" s="10"/>
    </row>
    <row r="1054" spans="1:21" x14ac:dyDescent="0.25">
      <c r="A1054" s="10"/>
      <c r="B1054" s="4" t="str">
        <f>IF(ISBLANK('INPUT | Operations'!$B1059),"",COUNT('INPUT | Operations'!$B$12:$B1058))</f>
        <v/>
      </c>
      <c r="C1054" s="27" t="str">
        <f>IF(ISNUMBER($B1054),('INPUT | Operations'!$C1058+'INPUT | Operations'!$C1059)/2,"")</f>
        <v/>
      </c>
      <c r="D1054" s="28" t="str">
        <f t="shared" si="159"/>
        <v/>
      </c>
      <c r="E1054" s="26" t="str">
        <f>IF(ISNUMBER($B1054),'INPUT | Operations'!$B1059-'INPUT | Operations'!$B1058,"")</f>
        <v/>
      </c>
      <c r="F1054" s="32" t="str">
        <f>IF(ISNUMBER($B1054),IF('INPUT | Operations'!$B1059&lt;Booster_BurnTime,1,IF('INPUT | Operations'!$B1058&lt;=Booster_BurnTime,(Booster_BurnTime-'INPUT | Operations'!$B1058)/('INPUT | Operations'!$B1059-'INPUT | Operations'!$B1058),0))*'INPUT | Operations'!$E1058*NumberOfBoosters*NumberOfOps*$E1054,"")</f>
        <v/>
      </c>
      <c r="G1054" s="34" t="str">
        <f t="shared" si="160"/>
        <v/>
      </c>
      <c r="H1054" s="27" t="str">
        <f t="shared" si="161"/>
        <v/>
      </c>
      <c r="I1054" s="27" t="str">
        <f t="shared" si="162"/>
        <v/>
      </c>
      <c r="J1054" s="27" t="str">
        <f t="shared" si="163"/>
        <v/>
      </c>
      <c r="K1054" s="27" t="str">
        <f t="shared" si="164"/>
        <v/>
      </c>
      <c r="L1054" s="27" t="str">
        <f t="shared" si="165"/>
        <v/>
      </c>
      <c r="M1054" s="32" t="str">
        <f t="shared" si="166"/>
        <v/>
      </c>
      <c r="N1054" s="27" t="str">
        <f t="shared" si="158"/>
        <v/>
      </c>
      <c r="O1054" s="27" t="str">
        <f t="shared" si="158"/>
        <v/>
      </c>
      <c r="P1054" s="27" t="str">
        <f t="shared" si="158"/>
        <v/>
      </c>
      <c r="Q1054" s="27" t="str">
        <f t="shared" si="158"/>
        <v/>
      </c>
      <c r="R1054" s="27" t="str">
        <f t="shared" si="158"/>
        <v/>
      </c>
      <c r="S1054" s="27" t="str">
        <f t="shared" si="158"/>
        <v/>
      </c>
      <c r="T1054" s="32" t="str">
        <f t="shared" si="158"/>
        <v/>
      </c>
      <c r="U1054" s="10"/>
    </row>
    <row r="1055" spans="1:21" x14ac:dyDescent="0.25">
      <c r="A1055" s="10"/>
      <c r="B1055" s="4" t="str">
        <f>IF(ISBLANK('INPUT | Operations'!$B1060),"",COUNT('INPUT | Operations'!$B$12:$B1059))</f>
        <v/>
      </c>
      <c r="C1055" s="27" t="str">
        <f>IF(ISNUMBER($B1055),('INPUT | Operations'!$C1059+'INPUT | Operations'!$C1060)/2,"")</f>
        <v/>
      </c>
      <c r="D1055" s="28" t="str">
        <f t="shared" si="159"/>
        <v/>
      </c>
      <c r="E1055" s="26" t="str">
        <f>IF(ISNUMBER($B1055),'INPUT | Operations'!$B1060-'INPUT | Operations'!$B1059,"")</f>
        <v/>
      </c>
      <c r="F1055" s="32" t="str">
        <f>IF(ISNUMBER($B1055),IF('INPUT | Operations'!$B1060&lt;Booster_BurnTime,1,IF('INPUT | Operations'!$B1059&lt;=Booster_BurnTime,(Booster_BurnTime-'INPUT | Operations'!$B1059)/('INPUT | Operations'!$B1060-'INPUT | Operations'!$B1059),0))*'INPUT | Operations'!$E1059*NumberOfBoosters*NumberOfOps*$E1055,"")</f>
        <v/>
      </c>
      <c r="G1055" s="34" t="str">
        <f t="shared" si="160"/>
        <v/>
      </c>
      <c r="H1055" s="27" t="str">
        <f t="shared" si="161"/>
        <v/>
      </c>
      <c r="I1055" s="27" t="str">
        <f t="shared" si="162"/>
        <v/>
      </c>
      <c r="J1055" s="27" t="str">
        <f t="shared" si="163"/>
        <v/>
      </c>
      <c r="K1055" s="27" t="str">
        <f t="shared" si="164"/>
        <v/>
      </c>
      <c r="L1055" s="27" t="str">
        <f t="shared" si="165"/>
        <v/>
      </c>
      <c r="M1055" s="32" t="str">
        <f t="shared" si="166"/>
        <v/>
      </c>
      <c r="N1055" s="27" t="str">
        <f t="shared" si="158"/>
        <v/>
      </c>
      <c r="O1055" s="27" t="str">
        <f t="shared" si="158"/>
        <v/>
      </c>
      <c r="P1055" s="27" t="str">
        <f t="shared" si="158"/>
        <v/>
      </c>
      <c r="Q1055" s="27" t="str">
        <f t="shared" si="158"/>
        <v/>
      </c>
      <c r="R1055" s="27" t="str">
        <f t="shared" si="158"/>
        <v/>
      </c>
      <c r="S1055" s="27" t="str">
        <f t="shared" si="158"/>
        <v/>
      </c>
      <c r="T1055" s="32" t="str">
        <f t="shared" si="158"/>
        <v/>
      </c>
      <c r="U1055" s="10"/>
    </row>
    <row r="1056" spans="1:21" x14ac:dyDescent="0.25">
      <c r="A1056" s="10"/>
      <c r="B1056" s="4" t="str">
        <f>IF(ISBLANK('INPUT | Operations'!$B1061),"",COUNT('INPUT | Operations'!$B$12:$B1060))</f>
        <v/>
      </c>
      <c r="C1056" s="27" t="str">
        <f>IF(ISNUMBER($B1056),('INPUT | Operations'!$C1060+'INPUT | Operations'!$C1061)/2,"")</f>
        <v/>
      </c>
      <c r="D1056" s="28" t="str">
        <f t="shared" si="159"/>
        <v/>
      </c>
      <c r="E1056" s="26" t="str">
        <f>IF(ISNUMBER($B1056),'INPUT | Operations'!$B1061-'INPUT | Operations'!$B1060,"")</f>
        <v/>
      </c>
      <c r="F1056" s="32" t="str">
        <f>IF(ISNUMBER($B1056),IF('INPUT | Operations'!$B1061&lt;Booster_BurnTime,1,IF('INPUT | Operations'!$B1060&lt;=Booster_BurnTime,(Booster_BurnTime-'INPUT | Operations'!$B1060)/('INPUT | Operations'!$B1061-'INPUT | Operations'!$B1060),0))*'INPUT | Operations'!$E1060*NumberOfBoosters*NumberOfOps*$E1056,"")</f>
        <v/>
      </c>
      <c r="G1056" s="34" t="str">
        <f t="shared" si="160"/>
        <v/>
      </c>
      <c r="H1056" s="27" t="str">
        <f t="shared" si="161"/>
        <v/>
      </c>
      <c r="I1056" s="27" t="str">
        <f t="shared" si="162"/>
        <v/>
      </c>
      <c r="J1056" s="27" t="str">
        <f t="shared" si="163"/>
        <v/>
      </c>
      <c r="K1056" s="27" t="str">
        <f t="shared" si="164"/>
        <v/>
      </c>
      <c r="L1056" s="27" t="str">
        <f t="shared" si="165"/>
        <v/>
      </c>
      <c r="M1056" s="32" t="str">
        <f t="shared" si="166"/>
        <v/>
      </c>
      <c r="N1056" s="27" t="str">
        <f t="shared" si="158"/>
        <v/>
      </c>
      <c r="O1056" s="27" t="str">
        <f t="shared" si="158"/>
        <v/>
      </c>
      <c r="P1056" s="27" t="str">
        <f t="shared" si="158"/>
        <v/>
      </c>
      <c r="Q1056" s="27" t="str">
        <f t="shared" si="158"/>
        <v/>
      </c>
      <c r="R1056" s="27" t="str">
        <f t="shared" si="158"/>
        <v/>
      </c>
      <c r="S1056" s="27" t="str">
        <f t="shared" si="158"/>
        <v/>
      </c>
      <c r="T1056" s="32" t="str">
        <f t="shared" si="158"/>
        <v/>
      </c>
      <c r="U1056" s="10"/>
    </row>
    <row r="1057" spans="1:21" x14ac:dyDescent="0.25">
      <c r="A1057" s="10"/>
      <c r="B1057" s="4" t="str">
        <f>IF(ISBLANK('INPUT | Operations'!$B1062),"",COUNT('INPUT | Operations'!$B$12:$B1061))</f>
        <v/>
      </c>
      <c r="C1057" s="27" t="str">
        <f>IF(ISNUMBER($B1057),('INPUT | Operations'!$C1061+'INPUT | Operations'!$C1062)/2,"")</f>
        <v/>
      </c>
      <c r="D1057" s="28" t="str">
        <f t="shared" si="159"/>
        <v/>
      </c>
      <c r="E1057" s="26" t="str">
        <f>IF(ISNUMBER($B1057),'INPUT | Operations'!$B1062-'INPUT | Operations'!$B1061,"")</f>
        <v/>
      </c>
      <c r="F1057" s="32" t="str">
        <f>IF(ISNUMBER($B1057),IF('INPUT | Operations'!$B1062&lt;Booster_BurnTime,1,IF('INPUT | Operations'!$B1061&lt;=Booster_BurnTime,(Booster_BurnTime-'INPUT | Operations'!$B1061)/('INPUT | Operations'!$B1062-'INPUT | Operations'!$B1061),0))*'INPUT | Operations'!$E1061*NumberOfBoosters*NumberOfOps*$E1057,"")</f>
        <v/>
      </c>
      <c r="G1057" s="34" t="str">
        <f t="shared" si="160"/>
        <v/>
      </c>
      <c r="H1057" s="27" t="str">
        <f t="shared" si="161"/>
        <v/>
      </c>
      <c r="I1057" s="27" t="str">
        <f t="shared" si="162"/>
        <v/>
      </c>
      <c r="J1057" s="27" t="str">
        <f t="shared" si="163"/>
        <v/>
      </c>
      <c r="K1057" s="27" t="str">
        <f t="shared" si="164"/>
        <v/>
      </c>
      <c r="L1057" s="27" t="str">
        <f t="shared" si="165"/>
        <v/>
      </c>
      <c r="M1057" s="32" t="str">
        <f t="shared" si="166"/>
        <v/>
      </c>
      <c r="N1057" s="27" t="str">
        <f t="shared" si="158"/>
        <v/>
      </c>
      <c r="O1057" s="27" t="str">
        <f t="shared" si="158"/>
        <v/>
      </c>
      <c r="P1057" s="27" t="str">
        <f t="shared" si="158"/>
        <v/>
      </c>
      <c r="Q1057" s="27" t="str">
        <f t="shared" si="158"/>
        <v/>
      </c>
      <c r="R1057" s="27" t="str">
        <f t="shared" si="158"/>
        <v/>
      </c>
      <c r="S1057" s="27" t="str">
        <f t="shared" si="158"/>
        <v/>
      </c>
      <c r="T1057" s="32" t="str">
        <f t="shared" si="158"/>
        <v/>
      </c>
      <c r="U1057" s="10"/>
    </row>
    <row r="1058" spans="1:21" x14ac:dyDescent="0.25">
      <c r="A1058" s="10"/>
      <c r="B1058" s="4" t="str">
        <f>IF(ISBLANK('INPUT | Operations'!$B1063),"",COUNT('INPUT | Operations'!$B$12:$B1062))</f>
        <v/>
      </c>
      <c r="C1058" s="27" t="str">
        <f>IF(ISNUMBER($B1058),('INPUT | Operations'!$C1062+'INPUT | Operations'!$C1063)/2,"")</f>
        <v/>
      </c>
      <c r="D1058" s="28" t="str">
        <f t="shared" si="159"/>
        <v/>
      </c>
      <c r="E1058" s="26" t="str">
        <f>IF(ISNUMBER($B1058),'INPUT | Operations'!$B1063-'INPUT | Operations'!$B1062,"")</f>
        <v/>
      </c>
      <c r="F1058" s="32" t="str">
        <f>IF(ISNUMBER($B1058),IF('INPUT | Operations'!$B1063&lt;Booster_BurnTime,1,IF('INPUT | Operations'!$B1062&lt;=Booster_BurnTime,(Booster_BurnTime-'INPUT | Operations'!$B1062)/('INPUT | Operations'!$B1063-'INPUT | Operations'!$B1062),0))*'INPUT | Operations'!$E1062*NumberOfBoosters*NumberOfOps*$E1058,"")</f>
        <v/>
      </c>
      <c r="G1058" s="34" t="str">
        <f t="shared" si="160"/>
        <v/>
      </c>
      <c r="H1058" s="27" t="str">
        <f t="shared" si="161"/>
        <v/>
      </c>
      <c r="I1058" s="27" t="str">
        <f t="shared" si="162"/>
        <v/>
      </c>
      <c r="J1058" s="27" t="str">
        <f t="shared" si="163"/>
        <v/>
      </c>
      <c r="K1058" s="27" t="str">
        <f t="shared" si="164"/>
        <v/>
      </c>
      <c r="L1058" s="27" t="str">
        <f t="shared" si="165"/>
        <v/>
      </c>
      <c r="M1058" s="32" t="str">
        <f t="shared" si="166"/>
        <v/>
      </c>
      <c r="N1058" s="27" t="str">
        <f t="shared" si="158"/>
        <v/>
      </c>
      <c r="O1058" s="27" t="str">
        <f t="shared" si="158"/>
        <v/>
      </c>
      <c r="P1058" s="27" t="str">
        <f t="shared" si="158"/>
        <v/>
      </c>
      <c r="Q1058" s="27" t="str">
        <f t="shared" si="158"/>
        <v/>
      </c>
      <c r="R1058" s="27" t="str">
        <f t="shared" si="158"/>
        <v/>
      </c>
      <c r="S1058" s="27" t="str">
        <f t="shared" si="158"/>
        <v/>
      </c>
      <c r="T1058" s="32" t="str">
        <f t="shared" si="158"/>
        <v/>
      </c>
      <c r="U1058" s="10"/>
    </row>
    <row r="1059" spans="1:21" x14ac:dyDescent="0.25">
      <c r="A1059" s="10"/>
      <c r="B1059" s="4" t="str">
        <f>IF(ISBLANK('INPUT | Operations'!$B1064),"",COUNT('INPUT | Operations'!$B$12:$B1063))</f>
        <v/>
      </c>
      <c r="C1059" s="27" t="str">
        <f>IF(ISNUMBER($B1059),('INPUT | Operations'!$C1063+'INPUT | Operations'!$C1064)/2,"")</f>
        <v/>
      </c>
      <c r="D1059" s="28" t="str">
        <f t="shared" si="159"/>
        <v/>
      </c>
      <c r="E1059" s="26" t="str">
        <f>IF(ISNUMBER($B1059),'INPUT | Operations'!$B1064-'INPUT | Operations'!$B1063,"")</f>
        <v/>
      </c>
      <c r="F1059" s="32" t="str">
        <f>IF(ISNUMBER($B1059),IF('INPUT | Operations'!$B1064&lt;Booster_BurnTime,1,IF('INPUT | Operations'!$B1063&lt;=Booster_BurnTime,(Booster_BurnTime-'INPUT | Operations'!$B1063)/('INPUT | Operations'!$B1064-'INPUT | Operations'!$B1063),0))*'INPUT | Operations'!$E1063*NumberOfBoosters*NumberOfOps*$E1059,"")</f>
        <v/>
      </c>
      <c r="G1059" s="34" t="str">
        <f t="shared" si="160"/>
        <v/>
      </c>
      <c r="H1059" s="27" t="str">
        <f t="shared" si="161"/>
        <v/>
      </c>
      <c r="I1059" s="27" t="str">
        <f t="shared" si="162"/>
        <v/>
      </c>
      <c r="J1059" s="27" t="str">
        <f t="shared" si="163"/>
        <v/>
      </c>
      <c r="K1059" s="27" t="str">
        <f t="shared" si="164"/>
        <v/>
      </c>
      <c r="L1059" s="27" t="str">
        <f t="shared" si="165"/>
        <v/>
      </c>
      <c r="M1059" s="32" t="str">
        <f t="shared" si="166"/>
        <v/>
      </c>
      <c r="N1059" s="27" t="str">
        <f t="shared" si="158"/>
        <v/>
      </c>
      <c r="O1059" s="27" t="str">
        <f t="shared" si="158"/>
        <v/>
      </c>
      <c r="P1059" s="27" t="str">
        <f t="shared" si="158"/>
        <v/>
      </c>
      <c r="Q1059" s="27" t="str">
        <f t="shared" si="158"/>
        <v/>
      </c>
      <c r="R1059" s="27" t="str">
        <f t="shared" si="158"/>
        <v/>
      </c>
      <c r="S1059" s="27" t="str">
        <f t="shared" si="158"/>
        <v/>
      </c>
      <c r="T1059" s="32" t="str">
        <f t="shared" si="158"/>
        <v/>
      </c>
      <c r="U1059" s="10"/>
    </row>
    <row r="1060" spans="1:21" x14ac:dyDescent="0.25">
      <c r="A1060" s="10"/>
      <c r="B1060" s="4" t="str">
        <f>IF(ISBLANK('INPUT | Operations'!$B1065),"",COUNT('INPUT | Operations'!$B$12:$B1064))</f>
        <v/>
      </c>
      <c r="C1060" s="27" t="str">
        <f>IF(ISNUMBER($B1060),('INPUT | Operations'!$C1064+'INPUT | Operations'!$C1065)/2,"")</f>
        <v/>
      </c>
      <c r="D1060" s="28" t="str">
        <f t="shared" si="159"/>
        <v/>
      </c>
      <c r="E1060" s="26" t="str">
        <f>IF(ISNUMBER($B1060),'INPUT | Operations'!$B1065-'INPUT | Operations'!$B1064,"")</f>
        <v/>
      </c>
      <c r="F1060" s="32" t="str">
        <f>IF(ISNUMBER($B1060),IF('INPUT | Operations'!$B1065&lt;Booster_BurnTime,1,IF('INPUT | Operations'!$B1064&lt;=Booster_BurnTime,(Booster_BurnTime-'INPUT | Operations'!$B1064)/('INPUT | Operations'!$B1065-'INPUT | Operations'!$B1064),0))*'INPUT | Operations'!$E1064*NumberOfBoosters*NumberOfOps*$E1060,"")</f>
        <v/>
      </c>
      <c r="G1060" s="34" t="str">
        <f t="shared" si="160"/>
        <v/>
      </c>
      <c r="H1060" s="27" t="str">
        <f t="shared" si="161"/>
        <v/>
      </c>
      <c r="I1060" s="27" t="str">
        <f t="shared" si="162"/>
        <v/>
      </c>
      <c r="J1060" s="27" t="str">
        <f t="shared" si="163"/>
        <v/>
      </c>
      <c r="K1060" s="27" t="str">
        <f t="shared" si="164"/>
        <v/>
      </c>
      <c r="L1060" s="27" t="str">
        <f t="shared" si="165"/>
        <v/>
      </c>
      <c r="M1060" s="32" t="str">
        <f t="shared" si="166"/>
        <v/>
      </c>
      <c r="N1060" s="27" t="str">
        <f t="shared" si="158"/>
        <v/>
      </c>
      <c r="O1060" s="27" t="str">
        <f t="shared" si="158"/>
        <v/>
      </c>
      <c r="P1060" s="27" t="str">
        <f t="shared" si="158"/>
        <v/>
      </c>
      <c r="Q1060" s="27" t="str">
        <f t="shared" si="158"/>
        <v/>
      </c>
      <c r="R1060" s="27" t="str">
        <f t="shared" si="158"/>
        <v/>
      </c>
      <c r="S1060" s="27" t="str">
        <f t="shared" si="158"/>
        <v/>
      </c>
      <c r="T1060" s="32" t="str">
        <f t="shared" si="158"/>
        <v/>
      </c>
      <c r="U1060" s="10"/>
    </row>
    <row r="1061" spans="1:21" x14ac:dyDescent="0.25">
      <c r="A1061" s="10"/>
      <c r="B1061" s="4" t="str">
        <f>IF(ISBLANK('INPUT | Operations'!$B1066),"",COUNT('INPUT | Operations'!$B$12:$B1065))</f>
        <v/>
      </c>
      <c r="C1061" s="27" t="str">
        <f>IF(ISNUMBER($B1061),('INPUT | Operations'!$C1065+'INPUT | Operations'!$C1066)/2,"")</f>
        <v/>
      </c>
      <c r="D1061" s="28" t="str">
        <f t="shared" si="159"/>
        <v/>
      </c>
      <c r="E1061" s="26" t="str">
        <f>IF(ISNUMBER($B1061),'INPUT | Operations'!$B1066-'INPUT | Operations'!$B1065,"")</f>
        <v/>
      </c>
      <c r="F1061" s="32" t="str">
        <f>IF(ISNUMBER($B1061),IF('INPUT | Operations'!$B1066&lt;Booster_BurnTime,1,IF('INPUT | Operations'!$B1065&lt;=Booster_BurnTime,(Booster_BurnTime-'INPUT | Operations'!$B1065)/('INPUT | Operations'!$B1066-'INPUT | Operations'!$B1065),0))*'INPUT | Operations'!$E1065*NumberOfBoosters*NumberOfOps*$E1061,"")</f>
        <v/>
      </c>
      <c r="G1061" s="34" t="str">
        <f t="shared" si="160"/>
        <v/>
      </c>
      <c r="H1061" s="27" t="str">
        <f t="shared" si="161"/>
        <v/>
      </c>
      <c r="I1061" s="27" t="str">
        <f t="shared" si="162"/>
        <v/>
      </c>
      <c r="J1061" s="27" t="str">
        <f t="shared" si="163"/>
        <v/>
      </c>
      <c r="K1061" s="27" t="str">
        <f t="shared" si="164"/>
        <v/>
      </c>
      <c r="L1061" s="27" t="str">
        <f t="shared" si="165"/>
        <v/>
      </c>
      <c r="M1061" s="32" t="str">
        <f t="shared" si="166"/>
        <v/>
      </c>
      <c r="N1061" s="27" t="str">
        <f t="shared" si="158"/>
        <v/>
      </c>
      <c r="O1061" s="27" t="str">
        <f t="shared" si="158"/>
        <v/>
      </c>
      <c r="P1061" s="27" t="str">
        <f t="shared" si="158"/>
        <v/>
      </c>
      <c r="Q1061" s="27" t="str">
        <f t="shared" si="158"/>
        <v/>
      </c>
      <c r="R1061" s="27" t="str">
        <f t="shared" si="158"/>
        <v/>
      </c>
      <c r="S1061" s="27" t="str">
        <f t="shared" si="158"/>
        <v/>
      </c>
      <c r="T1061" s="32" t="str">
        <f t="shared" si="158"/>
        <v/>
      </c>
      <c r="U1061" s="10"/>
    </row>
    <row r="1062" spans="1:21" x14ac:dyDescent="0.25">
      <c r="A1062" s="10"/>
      <c r="B1062" s="4" t="str">
        <f>IF(ISBLANK('INPUT | Operations'!$B1067),"",COUNT('INPUT | Operations'!$B$12:$B1066))</f>
        <v/>
      </c>
      <c r="C1062" s="27" t="str">
        <f>IF(ISNUMBER($B1062),('INPUT | Operations'!$C1066+'INPUT | Operations'!$C1067)/2,"")</f>
        <v/>
      </c>
      <c r="D1062" s="28" t="str">
        <f t="shared" si="159"/>
        <v/>
      </c>
      <c r="E1062" s="26" t="str">
        <f>IF(ISNUMBER($B1062),'INPUT | Operations'!$B1067-'INPUT | Operations'!$B1066,"")</f>
        <v/>
      </c>
      <c r="F1062" s="32" t="str">
        <f>IF(ISNUMBER($B1062),IF('INPUT | Operations'!$B1067&lt;Booster_BurnTime,1,IF('INPUT | Operations'!$B1066&lt;=Booster_BurnTime,(Booster_BurnTime-'INPUT | Operations'!$B1066)/('INPUT | Operations'!$B1067-'INPUT | Operations'!$B1066),0))*'INPUT | Operations'!$E1066*NumberOfBoosters*NumberOfOps*$E1062,"")</f>
        <v/>
      </c>
      <c r="G1062" s="34" t="str">
        <f t="shared" si="160"/>
        <v/>
      </c>
      <c r="H1062" s="27" t="str">
        <f t="shared" si="161"/>
        <v/>
      </c>
      <c r="I1062" s="27" t="str">
        <f t="shared" si="162"/>
        <v/>
      </c>
      <c r="J1062" s="27" t="str">
        <f t="shared" si="163"/>
        <v/>
      </c>
      <c r="K1062" s="27" t="str">
        <f t="shared" si="164"/>
        <v/>
      </c>
      <c r="L1062" s="27" t="str">
        <f t="shared" si="165"/>
        <v/>
      </c>
      <c r="M1062" s="32" t="str">
        <f t="shared" si="166"/>
        <v/>
      </c>
      <c r="N1062" s="27" t="str">
        <f t="shared" si="158"/>
        <v/>
      </c>
      <c r="O1062" s="27" t="str">
        <f t="shared" si="158"/>
        <v/>
      </c>
      <c r="P1062" s="27" t="str">
        <f t="shared" si="158"/>
        <v/>
      </c>
      <c r="Q1062" s="27" t="str">
        <f t="shared" si="158"/>
        <v/>
      </c>
      <c r="R1062" s="27" t="str">
        <f t="shared" si="158"/>
        <v/>
      </c>
      <c r="S1062" s="27" t="str">
        <f t="shared" si="158"/>
        <v/>
      </c>
      <c r="T1062" s="32" t="str">
        <f t="shared" si="158"/>
        <v/>
      </c>
      <c r="U1062" s="10"/>
    </row>
    <row r="1063" spans="1:21" x14ac:dyDescent="0.25">
      <c r="A1063" s="10"/>
      <c r="B1063" s="4" t="str">
        <f>IF(ISBLANK('INPUT | Operations'!$B1068),"",COUNT('INPUT | Operations'!$B$12:$B1067))</f>
        <v/>
      </c>
      <c r="C1063" s="27" t="str">
        <f>IF(ISNUMBER($B1063),('INPUT | Operations'!$C1067+'INPUT | Operations'!$C1068)/2,"")</f>
        <v/>
      </c>
      <c r="D1063" s="28" t="str">
        <f t="shared" si="159"/>
        <v/>
      </c>
      <c r="E1063" s="26" t="str">
        <f>IF(ISNUMBER($B1063),'INPUT | Operations'!$B1068-'INPUT | Operations'!$B1067,"")</f>
        <v/>
      </c>
      <c r="F1063" s="32" t="str">
        <f>IF(ISNUMBER($B1063),IF('INPUT | Operations'!$B1068&lt;Booster_BurnTime,1,IF('INPUT | Operations'!$B1067&lt;=Booster_BurnTime,(Booster_BurnTime-'INPUT | Operations'!$B1067)/('INPUT | Operations'!$B1068-'INPUT | Operations'!$B1067),0))*'INPUT | Operations'!$E1067*NumberOfBoosters*NumberOfOps*$E1063,"")</f>
        <v/>
      </c>
      <c r="G1063" s="34" t="str">
        <f t="shared" si="160"/>
        <v/>
      </c>
      <c r="H1063" s="27" t="str">
        <f t="shared" si="161"/>
        <v/>
      </c>
      <c r="I1063" s="27" t="str">
        <f t="shared" si="162"/>
        <v/>
      </c>
      <c r="J1063" s="27" t="str">
        <f t="shared" si="163"/>
        <v/>
      </c>
      <c r="K1063" s="27" t="str">
        <f t="shared" si="164"/>
        <v/>
      </c>
      <c r="L1063" s="27" t="str">
        <f t="shared" si="165"/>
        <v/>
      </c>
      <c r="M1063" s="32" t="str">
        <f t="shared" si="166"/>
        <v/>
      </c>
      <c r="N1063" s="27" t="str">
        <f t="shared" si="158"/>
        <v/>
      </c>
      <c r="O1063" s="27" t="str">
        <f t="shared" si="158"/>
        <v/>
      </c>
      <c r="P1063" s="27" t="str">
        <f t="shared" si="158"/>
        <v/>
      </c>
      <c r="Q1063" s="27" t="str">
        <f t="shared" si="158"/>
        <v/>
      </c>
      <c r="R1063" s="27" t="str">
        <f t="shared" si="158"/>
        <v/>
      </c>
      <c r="S1063" s="27" t="str">
        <f t="shared" si="158"/>
        <v/>
      </c>
      <c r="T1063" s="32" t="str">
        <f t="shared" si="158"/>
        <v/>
      </c>
      <c r="U1063" s="10"/>
    </row>
    <row r="1064" spans="1:21" x14ac:dyDescent="0.25">
      <c r="A1064" s="10"/>
      <c r="B1064" s="4" t="str">
        <f>IF(ISBLANK('INPUT | Operations'!$B1069),"",COUNT('INPUT | Operations'!$B$12:$B1068))</f>
        <v/>
      </c>
      <c r="C1064" s="27" t="str">
        <f>IF(ISNUMBER($B1064),('INPUT | Operations'!$C1068+'INPUT | Operations'!$C1069)/2,"")</f>
        <v/>
      </c>
      <c r="D1064" s="28" t="str">
        <f t="shared" si="159"/>
        <v/>
      </c>
      <c r="E1064" s="26" t="str">
        <f>IF(ISNUMBER($B1064),'INPUT | Operations'!$B1069-'INPUT | Operations'!$B1068,"")</f>
        <v/>
      </c>
      <c r="F1064" s="32" t="str">
        <f>IF(ISNUMBER($B1064),IF('INPUT | Operations'!$B1069&lt;Booster_BurnTime,1,IF('INPUT | Operations'!$B1068&lt;=Booster_BurnTime,(Booster_BurnTime-'INPUT | Operations'!$B1068)/('INPUT | Operations'!$B1069-'INPUT | Operations'!$B1068),0))*'INPUT | Operations'!$E1068*NumberOfBoosters*NumberOfOps*$E1064,"")</f>
        <v/>
      </c>
      <c r="G1064" s="34" t="str">
        <f t="shared" si="160"/>
        <v/>
      </c>
      <c r="H1064" s="27" t="str">
        <f t="shared" si="161"/>
        <v/>
      </c>
      <c r="I1064" s="27" t="str">
        <f t="shared" si="162"/>
        <v/>
      </c>
      <c r="J1064" s="27" t="str">
        <f t="shared" si="163"/>
        <v/>
      </c>
      <c r="K1064" s="27" t="str">
        <f t="shared" si="164"/>
        <v/>
      </c>
      <c r="L1064" s="27" t="str">
        <f t="shared" si="165"/>
        <v/>
      </c>
      <c r="M1064" s="32" t="str">
        <f t="shared" si="166"/>
        <v/>
      </c>
      <c r="N1064" s="27" t="str">
        <f t="shared" si="158"/>
        <v/>
      </c>
      <c r="O1064" s="27" t="str">
        <f t="shared" si="158"/>
        <v/>
      </c>
      <c r="P1064" s="27" t="str">
        <f t="shared" si="158"/>
        <v/>
      </c>
      <c r="Q1064" s="27" t="str">
        <f t="shared" si="158"/>
        <v/>
      </c>
      <c r="R1064" s="27" t="str">
        <f t="shared" si="158"/>
        <v/>
      </c>
      <c r="S1064" s="27" t="str">
        <f t="shared" si="158"/>
        <v/>
      </c>
      <c r="T1064" s="32" t="str">
        <f t="shared" si="158"/>
        <v/>
      </c>
      <c r="U1064" s="10"/>
    </row>
    <row r="1065" spans="1:21" x14ac:dyDescent="0.25">
      <c r="A1065" s="10"/>
      <c r="B1065" s="4" t="str">
        <f>IF(ISBLANK('INPUT | Operations'!$B1070),"",COUNT('INPUT | Operations'!$B$12:$B1069))</f>
        <v/>
      </c>
      <c r="C1065" s="27" t="str">
        <f>IF(ISNUMBER($B1065),('INPUT | Operations'!$C1069+'INPUT | Operations'!$C1070)/2,"")</f>
        <v/>
      </c>
      <c r="D1065" s="28" t="str">
        <f t="shared" si="159"/>
        <v/>
      </c>
      <c r="E1065" s="26" t="str">
        <f>IF(ISNUMBER($B1065),'INPUT | Operations'!$B1070-'INPUT | Operations'!$B1069,"")</f>
        <v/>
      </c>
      <c r="F1065" s="32" t="str">
        <f>IF(ISNUMBER($B1065),IF('INPUT | Operations'!$B1070&lt;Booster_BurnTime,1,IF('INPUT | Operations'!$B1069&lt;=Booster_BurnTime,(Booster_BurnTime-'INPUT | Operations'!$B1069)/('INPUT | Operations'!$B1070-'INPUT | Operations'!$B1069),0))*'INPUT | Operations'!$E1069*NumberOfBoosters*NumberOfOps*$E1065,"")</f>
        <v/>
      </c>
      <c r="G1065" s="34" t="str">
        <f t="shared" si="160"/>
        <v/>
      </c>
      <c r="H1065" s="27" t="str">
        <f t="shared" si="161"/>
        <v/>
      </c>
      <c r="I1065" s="27" t="str">
        <f t="shared" si="162"/>
        <v/>
      </c>
      <c r="J1065" s="27" t="str">
        <f t="shared" si="163"/>
        <v/>
      </c>
      <c r="K1065" s="27" t="str">
        <f t="shared" si="164"/>
        <v/>
      </c>
      <c r="L1065" s="27" t="str">
        <f t="shared" si="165"/>
        <v/>
      </c>
      <c r="M1065" s="32" t="str">
        <f t="shared" si="166"/>
        <v/>
      </c>
      <c r="N1065" s="27" t="str">
        <f t="shared" si="158"/>
        <v/>
      </c>
      <c r="O1065" s="27" t="str">
        <f t="shared" si="158"/>
        <v/>
      </c>
      <c r="P1065" s="27" t="str">
        <f t="shared" si="158"/>
        <v/>
      </c>
      <c r="Q1065" s="27" t="str">
        <f t="shared" ref="N1065:T1101" si="167">IFERROR($F1065*J1065/1000,"")</f>
        <v/>
      </c>
      <c r="R1065" s="27" t="str">
        <f t="shared" si="167"/>
        <v/>
      </c>
      <c r="S1065" s="27" t="str">
        <f t="shared" si="167"/>
        <v/>
      </c>
      <c r="T1065" s="32" t="str">
        <f t="shared" si="167"/>
        <v/>
      </c>
      <c r="U1065" s="10"/>
    </row>
    <row r="1066" spans="1:21" x14ac:dyDescent="0.25">
      <c r="A1066" s="10"/>
      <c r="B1066" s="4" t="str">
        <f>IF(ISBLANK('INPUT | Operations'!$B1071),"",COUNT('INPUT | Operations'!$B$12:$B1070))</f>
        <v/>
      </c>
      <c r="C1066" s="27" t="str">
        <f>IF(ISNUMBER($B1066),('INPUT | Operations'!$C1070+'INPUT | Operations'!$C1071)/2,"")</f>
        <v/>
      </c>
      <c r="D1066" s="28" t="str">
        <f t="shared" si="159"/>
        <v/>
      </c>
      <c r="E1066" s="26" t="str">
        <f>IF(ISNUMBER($B1066),'INPUT | Operations'!$B1071-'INPUT | Operations'!$B1070,"")</f>
        <v/>
      </c>
      <c r="F1066" s="32" t="str">
        <f>IF(ISNUMBER($B1066),IF('INPUT | Operations'!$B1071&lt;Booster_BurnTime,1,IF('INPUT | Operations'!$B1070&lt;=Booster_BurnTime,(Booster_BurnTime-'INPUT | Operations'!$B1070)/('INPUT | Operations'!$B1071-'INPUT | Operations'!$B1070),0))*'INPUT | Operations'!$E1070*NumberOfBoosters*NumberOfOps*$E1066,"")</f>
        <v/>
      </c>
      <c r="G1066" s="34" t="str">
        <f t="shared" si="160"/>
        <v/>
      </c>
      <c r="H1066" s="27" t="str">
        <f t="shared" si="161"/>
        <v/>
      </c>
      <c r="I1066" s="27" t="str">
        <f t="shared" si="162"/>
        <v/>
      </c>
      <c r="J1066" s="27" t="str">
        <f t="shared" si="163"/>
        <v/>
      </c>
      <c r="K1066" s="27" t="str">
        <f t="shared" si="164"/>
        <v/>
      </c>
      <c r="L1066" s="27" t="str">
        <f t="shared" si="165"/>
        <v/>
      </c>
      <c r="M1066" s="32" t="str">
        <f t="shared" si="166"/>
        <v/>
      </c>
      <c r="N1066" s="27" t="str">
        <f t="shared" si="167"/>
        <v/>
      </c>
      <c r="O1066" s="27" t="str">
        <f t="shared" si="167"/>
        <v/>
      </c>
      <c r="P1066" s="27" t="str">
        <f t="shared" si="167"/>
        <v/>
      </c>
      <c r="Q1066" s="27" t="str">
        <f t="shared" si="167"/>
        <v/>
      </c>
      <c r="R1066" s="27" t="str">
        <f t="shared" si="167"/>
        <v/>
      </c>
      <c r="S1066" s="27" t="str">
        <f t="shared" si="167"/>
        <v/>
      </c>
      <c r="T1066" s="32" t="str">
        <f t="shared" si="167"/>
        <v/>
      </c>
      <c r="U1066" s="10"/>
    </row>
    <row r="1067" spans="1:21" x14ac:dyDescent="0.25">
      <c r="A1067" s="10"/>
      <c r="B1067" s="4" t="str">
        <f>IF(ISBLANK('INPUT | Operations'!$B1072),"",COUNT('INPUT | Operations'!$B$12:$B1071))</f>
        <v/>
      </c>
      <c r="C1067" s="27" t="str">
        <f>IF(ISNUMBER($B1067),('INPUT | Operations'!$C1071+'INPUT | Operations'!$C1072)/2,"")</f>
        <v/>
      </c>
      <c r="D1067" s="28" t="str">
        <f t="shared" si="159"/>
        <v/>
      </c>
      <c r="E1067" s="26" t="str">
        <f>IF(ISNUMBER($B1067),'INPUT | Operations'!$B1072-'INPUT | Operations'!$B1071,"")</f>
        <v/>
      </c>
      <c r="F1067" s="32" t="str">
        <f>IF(ISNUMBER($B1067),IF('INPUT | Operations'!$B1072&lt;Booster_BurnTime,1,IF('INPUT | Operations'!$B1071&lt;=Booster_BurnTime,(Booster_BurnTime-'INPUT | Operations'!$B1071)/('INPUT | Operations'!$B1072-'INPUT | Operations'!$B1071),0))*'INPUT | Operations'!$E1071*NumberOfBoosters*NumberOfOps*$E1067,"")</f>
        <v/>
      </c>
      <c r="G1067" s="34" t="str">
        <f t="shared" si="160"/>
        <v/>
      </c>
      <c r="H1067" s="27" t="str">
        <f t="shared" si="161"/>
        <v/>
      </c>
      <c r="I1067" s="27" t="str">
        <f t="shared" si="162"/>
        <v/>
      </c>
      <c r="J1067" s="27" t="str">
        <f t="shared" si="163"/>
        <v/>
      </c>
      <c r="K1067" s="27" t="str">
        <f t="shared" si="164"/>
        <v/>
      </c>
      <c r="L1067" s="27" t="str">
        <f t="shared" si="165"/>
        <v/>
      </c>
      <c r="M1067" s="32" t="str">
        <f t="shared" si="166"/>
        <v/>
      </c>
      <c r="N1067" s="27" t="str">
        <f t="shared" si="167"/>
        <v/>
      </c>
      <c r="O1067" s="27" t="str">
        <f t="shared" si="167"/>
        <v/>
      </c>
      <c r="P1067" s="27" t="str">
        <f t="shared" si="167"/>
        <v/>
      </c>
      <c r="Q1067" s="27" t="str">
        <f t="shared" si="167"/>
        <v/>
      </c>
      <c r="R1067" s="27" t="str">
        <f t="shared" si="167"/>
        <v/>
      </c>
      <c r="S1067" s="27" t="str">
        <f t="shared" si="167"/>
        <v/>
      </c>
      <c r="T1067" s="32" t="str">
        <f t="shared" si="167"/>
        <v/>
      </c>
      <c r="U1067" s="10"/>
    </row>
    <row r="1068" spans="1:21" x14ac:dyDescent="0.25">
      <c r="A1068" s="10"/>
      <c r="B1068" s="4" t="str">
        <f>IF(ISBLANK('INPUT | Operations'!$B1073),"",COUNT('INPUT | Operations'!$B$12:$B1072))</f>
        <v/>
      </c>
      <c r="C1068" s="27" t="str">
        <f>IF(ISNUMBER($B1068),('INPUT | Operations'!$C1072+'INPUT | Operations'!$C1073)/2,"")</f>
        <v/>
      </c>
      <c r="D1068" s="28" t="str">
        <f t="shared" si="159"/>
        <v/>
      </c>
      <c r="E1068" s="26" t="str">
        <f>IF(ISNUMBER($B1068),'INPUT | Operations'!$B1073-'INPUT | Operations'!$B1072,"")</f>
        <v/>
      </c>
      <c r="F1068" s="32" t="str">
        <f>IF(ISNUMBER($B1068),IF('INPUT | Operations'!$B1073&lt;Booster_BurnTime,1,IF('INPUT | Operations'!$B1072&lt;=Booster_BurnTime,(Booster_BurnTime-'INPUT | Operations'!$B1072)/('INPUT | Operations'!$B1073-'INPUT | Operations'!$B1072),0))*'INPUT | Operations'!$E1072*NumberOfBoosters*NumberOfOps*$E1068,"")</f>
        <v/>
      </c>
      <c r="G1068" s="34" t="str">
        <f t="shared" si="160"/>
        <v/>
      </c>
      <c r="H1068" s="27" t="str">
        <f t="shared" si="161"/>
        <v/>
      </c>
      <c r="I1068" s="27" t="str">
        <f t="shared" si="162"/>
        <v/>
      </c>
      <c r="J1068" s="27" t="str">
        <f t="shared" si="163"/>
        <v/>
      </c>
      <c r="K1068" s="27" t="str">
        <f t="shared" si="164"/>
        <v/>
      </c>
      <c r="L1068" s="27" t="str">
        <f t="shared" si="165"/>
        <v/>
      </c>
      <c r="M1068" s="32" t="str">
        <f t="shared" si="166"/>
        <v/>
      </c>
      <c r="N1068" s="27" t="str">
        <f t="shared" si="167"/>
        <v/>
      </c>
      <c r="O1068" s="27" t="str">
        <f t="shared" si="167"/>
        <v/>
      </c>
      <c r="P1068" s="27" t="str">
        <f t="shared" si="167"/>
        <v/>
      </c>
      <c r="Q1068" s="27" t="str">
        <f t="shared" si="167"/>
        <v/>
      </c>
      <c r="R1068" s="27" t="str">
        <f t="shared" si="167"/>
        <v/>
      </c>
      <c r="S1068" s="27" t="str">
        <f t="shared" si="167"/>
        <v/>
      </c>
      <c r="T1068" s="32" t="str">
        <f t="shared" si="167"/>
        <v/>
      </c>
      <c r="U1068" s="10"/>
    </row>
    <row r="1069" spans="1:21" x14ac:dyDescent="0.25">
      <c r="A1069" s="10"/>
      <c r="B1069" s="4" t="str">
        <f>IF(ISBLANK('INPUT | Operations'!$B1074),"",COUNT('INPUT | Operations'!$B$12:$B1073))</f>
        <v/>
      </c>
      <c r="C1069" s="27" t="str">
        <f>IF(ISNUMBER($B1069),('INPUT | Operations'!$C1073+'INPUT | Operations'!$C1074)/2,"")</f>
        <v/>
      </c>
      <c r="D1069" s="28" t="str">
        <f t="shared" si="159"/>
        <v/>
      </c>
      <c r="E1069" s="26" t="str">
        <f>IF(ISNUMBER($B1069),'INPUT | Operations'!$B1074-'INPUT | Operations'!$B1073,"")</f>
        <v/>
      </c>
      <c r="F1069" s="32" t="str">
        <f>IF(ISNUMBER($B1069),IF('INPUT | Operations'!$B1074&lt;Booster_BurnTime,1,IF('INPUT | Operations'!$B1073&lt;=Booster_BurnTime,(Booster_BurnTime-'INPUT | Operations'!$B1073)/('INPUT | Operations'!$B1074-'INPUT | Operations'!$B1073),0))*'INPUT | Operations'!$E1073*NumberOfBoosters*NumberOfOps*$E1069,"")</f>
        <v/>
      </c>
      <c r="G1069" s="34" t="str">
        <f t="shared" si="160"/>
        <v/>
      </c>
      <c r="H1069" s="27" t="str">
        <f t="shared" si="161"/>
        <v/>
      </c>
      <c r="I1069" s="27" t="str">
        <f t="shared" si="162"/>
        <v/>
      </c>
      <c r="J1069" s="27" t="str">
        <f t="shared" si="163"/>
        <v/>
      </c>
      <c r="K1069" s="27" t="str">
        <f t="shared" si="164"/>
        <v/>
      </c>
      <c r="L1069" s="27" t="str">
        <f t="shared" si="165"/>
        <v/>
      </c>
      <c r="M1069" s="32" t="str">
        <f t="shared" si="166"/>
        <v/>
      </c>
      <c r="N1069" s="27" t="str">
        <f t="shared" si="167"/>
        <v/>
      </c>
      <c r="O1069" s="27" t="str">
        <f t="shared" si="167"/>
        <v/>
      </c>
      <c r="P1069" s="27" t="str">
        <f t="shared" si="167"/>
        <v/>
      </c>
      <c r="Q1069" s="27" t="str">
        <f t="shared" si="167"/>
        <v/>
      </c>
      <c r="R1069" s="27" t="str">
        <f t="shared" si="167"/>
        <v/>
      </c>
      <c r="S1069" s="27" t="str">
        <f t="shared" si="167"/>
        <v/>
      </c>
      <c r="T1069" s="32" t="str">
        <f t="shared" si="167"/>
        <v/>
      </c>
      <c r="U1069" s="10"/>
    </row>
    <row r="1070" spans="1:21" x14ac:dyDescent="0.25">
      <c r="A1070" s="10"/>
      <c r="B1070" s="4" t="str">
        <f>IF(ISBLANK('INPUT | Operations'!$B1075),"",COUNT('INPUT | Operations'!$B$12:$B1074))</f>
        <v/>
      </c>
      <c r="C1070" s="27" t="str">
        <f>IF(ISNUMBER($B1070),('INPUT | Operations'!$C1074+'INPUT | Operations'!$C1075)/2,"")</f>
        <v/>
      </c>
      <c r="D1070" s="28" t="str">
        <f t="shared" si="159"/>
        <v/>
      </c>
      <c r="E1070" s="26" t="str">
        <f>IF(ISNUMBER($B1070),'INPUT | Operations'!$B1075-'INPUT | Operations'!$B1074,"")</f>
        <v/>
      </c>
      <c r="F1070" s="32" t="str">
        <f>IF(ISNUMBER($B1070),IF('INPUT | Operations'!$B1075&lt;Booster_BurnTime,1,IF('INPUT | Operations'!$B1074&lt;=Booster_BurnTime,(Booster_BurnTime-'INPUT | Operations'!$B1074)/('INPUT | Operations'!$B1075-'INPUT | Operations'!$B1074),0))*'INPUT | Operations'!$E1074*NumberOfBoosters*NumberOfOps*$E1070,"")</f>
        <v/>
      </c>
      <c r="G1070" s="34" t="str">
        <f t="shared" si="160"/>
        <v/>
      </c>
      <c r="H1070" s="27" t="str">
        <f t="shared" si="161"/>
        <v/>
      </c>
      <c r="I1070" s="27" t="str">
        <f t="shared" si="162"/>
        <v/>
      </c>
      <c r="J1070" s="27" t="str">
        <f t="shared" si="163"/>
        <v/>
      </c>
      <c r="K1070" s="27" t="str">
        <f t="shared" si="164"/>
        <v/>
      </c>
      <c r="L1070" s="27" t="str">
        <f t="shared" si="165"/>
        <v/>
      </c>
      <c r="M1070" s="32" t="str">
        <f t="shared" si="166"/>
        <v/>
      </c>
      <c r="N1070" s="27" t="str">
        <f t="shared" si="167"/>
        <v/>
      </c>
      <c r="O1070" s="27" t="str">
        <f t="shared" si="167"/>
        <v/>
      </c>
      <c r="P1070" s="27" t="str">
        <f t="shared" si="167"/>
        <v/>
      </c>
      <c r="Q1070" s="27" t="str">
        <f t="shared" si="167"/>
        <v/>
      </c>
      <c r="R1070" s="27" t="str">
        <f t="shared" si="167"/>
        <v/>
      </c>
      <c r="S1070" s="27" t="str">
        <f t="shared" si="167"/>
        <v/>
      </c>
      <c r="T1070" s="32" t="str">
        <f t="shared" si="167"/>
        <v/>
      </c>
      <c r="U1070" s="10"/>
    </row>
    <row r="1071" spans="1:21" x14ac:dyDescent="0.25">
      <c r="A1071" s="10"/>
      <c r="B1071" s="4" t="str">
        <f>IF(ISBLANK('INPUT | Operations'!$B1076),"",COUNT('INPUT | Operations'!$B$12:$B1075))</f>
        <v/>
      </c>
      <c r="C1071" s="27" t="str">
        <f>IF(ISNUMBER($B1071),('INPUT | Operations'!$C1075+'INPUT | Operations'!$C1076)/2,"")</f>
        <v/>
      </c>
      <c r="D1071" s="28" t="str">
        <f t="shared" si="159"/>
        <v/>
      </c>
      <c r="E1071" s="26" t="str">
        <f>IF(ISNUMBER($B1071),'INPUT | Operations'!$B1076-'INPUT | Operations'!$B1075,"")</f>
        <v/>
      </c>
      <c r="F1071" s="32" t="str">
        <f>IF(ISNUMBER($B1071),IF('INPUT | Operations'!$B1076&lt;Booster_BurnTime,1,IF('INPUT | Operations'!$B1075&lt;=Booster_BurnTime,(Booster_BurnTime-'INPUT | Operations'!$B1075)/('INPUT | Operations'!$B1076-'INPUT | Operations'!$B1075),0))*'INPUT | Operations'!$E1075*NumberOfBoosters*NumberOfOps*$E1071,"")</f>
        <v/>
      </c>
      <c r="G1071" s="34" t="str">
        <f t="shared" si="160"/>
        <v/>
      </c>
      <c r="H1071" s="27" t="str">
        <f t="shared" si="161"/>
        <v/>
      </c>
      <c r="I1071" s="27" t="str">
        <f t="shared" si="162"/>
        <v/>
      </c>
      <c r="J1071" s="27" t="str">
        <f t="shared" si="163"/>
        <v/>
      </c>
      <c r="K1071" s="27" t="str">
        <f t="shared" si="164"/>
        <v/>
      </c>
      <c r="L1071" s="27" t="str">
        <f t="shared" si="165"/>
        <v/>
      </c>
      <c r="M1071" s="32" t="str">
        <f t="shared" si="166"/>
        <v/>
      </c>
      <c r="N1071" s="27" t="str">
        <f t="shared" si="167"/>
        <v/>
      </c>
      <c r="O1071" s="27" t="str">
        <f t="shared" si="167"/>
        <v/>
      </c>
      <c r="P1071" s="27" t="str">
        <f t="shared" si="167"/>
        <v/>
      </c>
      <c r="Q1071" s="27" t="str">
        <f t="shared" si="167"/>
        <v/>
      </c>
      <c r="R1071" s="27" t="str">
        <f t="shared" si="167"/>
        <v/>
      </c>
      <c r="S1071" s="27" t="str">
        <f t="shared" si="167"/>
        <v/>
      </c>
      <c r="T1071" s="32" t="str">
        <f t="shared" si="167"/>
        <v/>
      </c>
      <c r="U1071" s="10"/>
    </row>
    <row r="1072" spans="1:21" x14ac:dyDescent="0.25">
      <c r="A1072" s="10"/>
      <c r="B1072" s="4" t="str">
        <f>IF(ISBLANK('INPUT | Operations'!$B1077),"",COUNT('INPUT | Operations'!$B$12:$B1076))</f>
        <v/>
      </c>
      <c r="C1072" s="27" t="str">
        <f>IF(ISNUMBER($B1072),('INPUT | Operations'!$C1076+'INPUT | Operations'!$C1077)/2,"")</f>
        <v/>
      </c>
      <c r="D1072" s="28" t="str">
        <f t="shared" si="159"/>
        <v/>
      </c>
      <c r="E1072" s="26" t="str">
        <f>IF(ISNUMBER($B1072),'INPUT | Operations'!$B1077-'INPUT | Operations'!$B1076,"")</f>
        <v/>
      </c>
      <c r="F1072" s="32" t="str">
        <f>IF(ISNUMBER($B1072),IF('INPUT | Operations'!$B1077&lt;Booster_BurnTime,1,IF('INPUT | Operations'!$B1076&lt;=Booster_BurnTime,(Booster_BurnTime-'INPUT | Operations'!$B1076)/('INPUT | Operations'!$B1077-'INPUT | Operations'!$B1076),0))*'INPUT | Operations'!$E1076*NumberOfBoosters*NumberOfOps*$E1072,"")</f>
        <v/>
      </c>
      <c r="G1072" s="34" t="str">
        <f t="shared" si="160"/>
        <v/>
      </c>
      <c r="H1072" s="27" t="str">
        <f t="shared" si="161"/>
        <v/>
      </c>
      <c r="I1072" s="27" t="str">
        <f t="shared" si="162"/>
        <v/>
      </c>
      <c r="J1072" s="27" t="str">
        <f t="shared" si="163"/>
        <v/>
      </c>
      <c r="K1072" s="27" t="str">
        <f t="shared" si="164"/>
        <v/>
      </c>
      <c r="L1072" s="27" t="str">
        <f t="shared" si="165"/>
        <v/>
      </c>
      <c r="M1072" s="32" t="str">
        <f t="shared" si="166"/>
        <v/>
      </c>
      <c r="N1072" s="27" t="str">
        <f t="shared" si="167"/>
        <v/>
      </c>
      <c r="O1072" s="27" t="str">
        <f t="shared" si="167"/>
        <v/>
      </c>
      <c r="P1072" s="27" t="str">
        <f t="shared" si="167"/>
        <v/>
      </c>
      <c r="Q1072" s="27" t="str">
        <f t="shared" si="167"/>
        <v/>
      </c>
      <c r="R1072" s="27" t="str">
        <f t="shared" si="167"/>
        <v/>
      </c>
      <c r="S1072" s="27" t="str">
        <f t="shared" si="167"/>
        <v/>
      </c>
      <c r="T1072" s="32" t="str">
        <f t="shared" si="167"/>
        <v/>
      </c>
      <c r="U1072" s="10"/>
    </row>
    <row r="1073" spans="1:21" x14ac:dyDescent="0.25">
      <c r="A1073" s="10"/>
      <c r="B1073" s="4" t="str">
        <f>IF(ISBLANK('INPUT | Operations'!$B1078),"",COUNT('INPUT | Operations'!$B$12:$B1077))</f>
        <v/>
      </c>
      <c r="C1073" s="27" t="str">
        <f>IF(ISNUMBER($B1073),('INPUT | Operations'!$C1077+'INPUT | Operations'!$C1078)/2,"")</f>
        <v/>
      </c>
      <c r="D1073" s="28" t="str">
        <f t="shared" si="159"/>
        <v/>
      </c>
      <c r="E1073" s="26" t="str">
        <f>IF(ISNUMBER($B1073),'INPUT | Operations'!$B1078-'INPUT | Operations'!$B1077,"")</f>
        <v/>
      </c>
      <c r="F1073" s="32" t="str">
        <f>IF(ISNUMBER($B1073),IF('INPUT | Operations'!$B1078&lt;Booster_BurnTime,1,IF('INPUT | Operations'!$B1077&lt;=Booster_BurnTime,(Booster_BurnTime-'INPUT | Operations'!$B1077)/('INPUT | Operations'!$B1078-'INPUT | Operations'!$B1077),0))*'INPUT | Operations'!$E1077*NumberOfBoosters*NumberOfOps*$E1073,"")</f>
        <v/>
      </c>
      <c r="G1073" s="34" t="str">
        <f t="shared" si="160"/>
        <v/>
      </c>
      <c r="H1073" s="27" t="str">
        <f t="shared" si="161"/>
        <v/>
      </c>
      <c r="I1073" s="27" t="str">
        <f t="shared" si="162"/>
        <v/>
      </c>
      <c r="J1073" s="27" t="str">
        <f t="shared" si="163"/>
        <v/>
      </c>
      <c r="K1073" s="27" t="str">
        <f t="shared" si="164"/>
        <v/>
      </c>
      <c r="L1073" s="27" t="str">
        <f t="shared" si="165"/>
        <v/>
      </c>
      <c r="M1073" s="32" t="str">
        <f t="shared" si="166"/>
        <v/>
      </c>
      <c r="N1073" s="27" t="str">
        <f t="shared" si="167"/>
        <v/>
      </c>
      <c r="O1073" s="27" t="str">
        <f t="shared" si="167"/>
        <v/>
      </c>
      <c r="P1073" s="27" t="str">
        <f t="shared" si="167"/>
        <v/>
      </c>
      <c r="Q1073" s="27" t="str">
        <f t="shared" si="167"/>
        <v/>
      </c>
      <c r="R1073" s="27" t="str">
        <f t="shared" si="167"/>
        <v/>
      </c>
      <c r="S1073" s="27" t="str">
        <f t="shared" si="167"/>
        <v/>
      </c>
      <c r="T1073" s="32" t="str">
        <f t="shared" si="167"/>
        <v/>
      </c>
      <c r="U1073" s="10"/>
    </row>
    <row r="1074" spans="1:21" x14ac:dyDescent="0.25">
      <c r="A1074" s="10"/>
      <c r="B1074" s="4" t="str">
        <f>IF(ISBLANK('INPUT | Operations'!$B1079),"",COUNT('INPUT | Operations'!$B$12:$B1078))</f>
        <v/>
      </c>
      <c r="C1074" s="27" t="str">
        <f>IF(ISNUMBER($B1074),('INPUT | Operations'!$C1078+'INPUT | Operations'!$C1079)/2,"")</f>
        <v/>
      </c>
      <c r="D1074" s="28" t="str">
        <f t="shared" si="159"/>
        <v/>
      </c>
      <c r="E1074" s="26" t="str">
        <f>IF(ISNUMBER($B1074),'INPUT | Operations'!$B1079-'INPUT | Operations'!$B1078,"")</f>
        <v/>
      </c>
      <c r="F1074" s="32" t="str">
        <f>IF(ISNUMBER($B1074),IF('INPUT | Operations'!$B1079&lt;Booster_BurnTime,1,IF('INPUT | Operations'!$B1078&lt;=Booster_BurnTime,(Booster_BurnTime-'INPUT | Operations'!$B1078)/('INPUT | Operations'!$B1079-'INPUT | Operations'!$B1078),0))*'INPUT | Operations'!$E1078*NumberOfBoosters*NumberOfOps*$E1074,"")</f>
        <v/>
      </c>
      <c r="G1074" s="34" t="str">
        <f t="shared" si="160"/>
        <v/>
      </c>
      <c r="H1074" s="27" t="str">
        <f t="shared" si="161"/>
        <v/>
      </c>
      <c r="I1074" s="27" t="str">
        <f t="shared" si="162"/>
        <v/>
      </c>
      <c r="J1074" s="27" t="str">
        <f t="shared" si="163"/>
        <v/>
      </c>
      <c r="K1074" s="27" t="str">
        <f t="shared" si="164"/>
        <v/>
      </c>
      <c r="L1074" s="27" t="str">
        <f t="shared" si="165"/>
        <v/>
      </c>
      <c r="M1074" s="32" t="str">
        <f t="shared" si="166"/>
        <v/>
      </c>
      <c r="N1074" s="27" t="str">
        <f t="shared" si="167"/>
        <v/>
      </c>
      <c r="O1074" s="27" t="str">
        <f t="shared" si="167"/>
        <v/>
      </c>
      <c r="P1074" s="27" t="str">
        <f t="shared" si="167"/>
        <v/>
      </c>
      <c r="Q1074" s="27" t="str">
        <f t="shared" si="167"/>
        <v/>
      </c>
      <c r="R1074" s="27" t="str">
        <f t="shared" si="167"/>
        <v/>
      </c>
      <c r="S1074" s="27" t="str">
        <f t="shared" si="167"/>
        <v/>
      </c>
      <c r="T1074" s="32" t="str">
        <f t="shared" si="167"/>
        <v/>
      </c>
      <c r="U1074" s="10"/>
    </row>
    <row r="1075" spans="1:21" x14ac:dyDescent="0.25">
      <c r="A1075" s="10"/>
      <c r="B1075" s="4" t="str">
        <f>IF(ISBLANK('INPUT | Operations'!$B1080),"",COUNT('INPUT | Operations'!$B$12:$B1079))</f>
        <v/>
      </c>
      <c r="C1075" s="27" t="str">
        <f>IF(ISNUMBER($B1075),('INPUT | Operations'!$C1079+'INPUT | Operations'!$C1080)/2,"")</f>
        <v/>
      </c>
      <c r="D1075" s="28" t="str">
        <f t="shared" si="159"/>
        <v/>
      </c>
      <c r="E1075" s="26" t="str">
        <f>IF(ISNUMBER($B1075),'INPUT | Operations'!$B1080-'INPUT | Operations'!$B1079,"")</f>
        <v/>
      </c>
      <c r="F1075" s="32" t="str">
        <f>IF(ISNUMBER($B1075),IF('INPUT | Operations'!$B1080&lt;Booster_BurnTime,1,IF('INPUT | Operations'!$B1079&lt;=Booster_BurnTime,(Booster_BurnTime-'INPUT | Operations'!$B1079)/('INPUT | Operations'!$B1080-'INPUT | Operations'!$B1079),0))*'INPUT | Operations'!$E1079*NumberOfBoosters*NumberOfOps*$E1075,"")</f>
        <v/>
      </c>
      <c r="G1075" s="34" t="str">
        <f t="shared" si="160"/>
        <v/>
      </c>
      <c r="H1075" s="27" t="str">
        <f t="shared" si="161"/>
        <v/>
      </c>
      <c r="I1075" s="27" t="str">
        <f t="shared" si="162"/>
        <v/>
      </c>
      <c r="J1075" s="27" t="str">
        <f t="shared" si="163"/>
        <v/>
      </c>
      <c r="K1075" s="27" t="str">
        <f t="shared" si="164"/>
        <v/>
      </c>
      <c r="L1075" s="27" t="str">
        <f t="shared" si="165"/>
        <v/>
      </c>
      <c r="M1075" s="32" t="str">
        <f t="shared" si="166"/>
        <v/>
      </c>
      <c r="N1075" s="27" t="str">
        <f t="shared" si="167"/>
        <v/>
      </c>
      <c r="O1075" s="27" t="str">
        <f t="shared" si="167"/>
        <v/>
      </c>
      <c r="P1075" s="27" t="str">
        <f t="shared" si="167"/>
        <v/>
      </c>
      <c r="Q1075" s="27" t="str">
        <f t="shared" si="167"/>
        <v/>
      </c>
      <c r="R1075" s="27" t="str">
        <f t="shared" si="167"/>
        <v/>
      </c>
      <c r="S1075" s="27" t="str">
        <f t="shared" si="167"/>
        <v/>
      </c>
      <c r="T1075" s="32" t="str">
        <f t="shared" si="167"/>
        <v/>
      </c>
      <c r="U1075" s="10"/>
    </row>
    <row r="1076" spans="1:21" x14ac:dyDescent="0.25">
      <c r="A1076" s="10"/>
      <c r="B1076" s="4" t="str">
        <f>IF(ISBLANK('INPUT | Operations'!$B1081),"",COUNT('INPUT | Operations'!$B$12:$B1080))</f>
        <v/>
      </c>
      <c r="C1076" s="27" t="str">
        <f>IF(ISNUMBER($B1076),('INPUT | Operations'!$C1080+'INPUT | Operations'!$C1081)/2,"")</f>
        <v/>
      </c>
      <c r="D1076" s="28" t="str">
        <f t="shared" si="159"/>
        <v/>
      </c>
      <c r="E1076" s="26" t="str">
        <f>IF(ISNUMBER($B1076),'INPUT | Operations'!$B1081-'INPUT | Operations'!$B1080,"")</f>
        <v/>
      </c>
      <c r="F1076" s="32" t="str">
        <f>IF(ISNUMBER($B1076),IF('INPUT | Operations'!$B1081&lt;Booster_BurnTime,1,IF('INPUT | Operations'!$B1080&lt;=Booster_BurnTime,(Booster_BurnTime-'INPUT | Operations'!$B1080)/('INPUT | Operations'!$B1081-'INPUT | Operations'!$B1080),0))*'INPUT | Operations'!$E1080*NumberOfBoosters*NumberOfOps*$E1076,"")</f>
        <v/>
      </c>
      <c r="G1076" s="34" t="str">
        <f t="shared" si="160"/>
        <v/>
      </c>
      <c r="H1076" s="27" t="str">
        <f t="shared" si="161"/>
        <v/>
      </c>
      <c r="I1076" s="27" t="str">
        <f t="shared" si="162"/>
        <v/>
      </c>
      <c r="J1076" s="27" t="str">
        <f t="shared" si="163"/>
        <v/>
      </c>
      <c r="K1076" s="27" t="str">
        <f t="shared" si="164"/>
        <v/>
      </c>
      <c r="L1076" s="27" t="str">
        <f t="shared" si="165"/>
        <v/>
      </c>
      <c r="M1076" s="32" t="str">
        <f t="shared" si="166"/>
        <v/>
      </c>
      <c r="N1076" s="27" t="str">
        <f t="shared" si="167"/>
        <v/>
      </c>
      <c r="O1076" s="27" t="str">
        <f t="shared" si="167"/>
        <v/>
      </c>
      <c r="P1076" s="27" t="str">
        <f t="shared" si="167"/>
        <v/>
      </c>
      <c r="Q1076" s="27" t="str">
        <f t="shared" si="167"/>
        <v/>
      </c>
      <c r="R1076" s="27" t="str">
        <f t="shared" si="167"/>
        <v/>
      </c>
      <c r="S1076" s="27" t="str">
        <f t="shared" si="167"/>
        <v/>
      </c>
      <c r="T1076" s="32" t="str">
        <f t="shared" si="167"/>
        <v/>
      </c>
      <c r="U1076" s="10"/>
    </row>
    <row r="1077" spans="1:21" x14ac:dyDescent="0.25">
      <c r="A1077" s="10"/>
      <c r="B1077" s="4" t="str">
        <f>IF(ISBLANK('INPUT | Operations'!$B1082),"",COUNT('INPUT | Operations'!$B$12:$B1081))</f>
        <v/>
      </c>
      <c r="C1077" s="27" t="str">
        <f>IF(ISNUMBER($B1077),('INPUT | Operations'!$C1081+'INPUT | Operations'!$C1082)/2,"")</f>
        <v/>
      </c>
      <c r="D1077" s="28" t="str">
        <f t="shared" si="159"/>
        <v/>
      </c>
      <c r="E1077" s="26" t="str">
        <f>IF(ISNUMBER($B1077),'INPUT | Operations'!$B1082-'INPUT | Operations'!$B1081,"")</f>
        <v/>
      </c>
      <c r="F1077" s="32" t="str">
        <f>IF(ISNUMBER($B1077),IF('INPUT | Operations'!$B1082&lt;Booster_BurnTime,1,IF('INPUT | Operations'!$B1081&lt;=Booster_BurnTime,(Booster_BurnTime-'INPUT | Operations'!$B1081)/('INPUT | Operations'!$B1082-'INPUT | Operations'!$B1081),0))*'INPUT | Operations'!$E1081*NumberOfBoosters*NumberOfOps*$E1077,"")</f>
        <v/>
      </c>
      <c r="G1077" s="34" t="str">
        <f t="shared" si="160"/>
        <v/>
      </c>
      <c r="H1077" s="27" t="str">
        <f t="shared" si="161"/>
        <v/>
      </c>
      <c r="I1077" s="27" t="str">
        <f t="shared" si="162"/>
        <v/>
      </c>
      <c r="J1077" s="27" t="str">
        <f t="shared" si="163"/>
        <v/>
      </c>
      <c r="K1077" s="27" t="str">
        <f t="shared" si="164"/>
        <v/>
      </c>
      <c r="L1077" s="27" t="str">
        <f t="shared" si="165"/>
        <v/>
      </c>
      <c r="M1077" s="32" t="str">
        <f t="shared" si="166"/>
        <v/>
      </c>
      <c r="N1077" s="27" t="str">
        <f t="shared" si="167"/>
        <v/>
      </c>
      <c r="O1077" s="27" t="str">
        <f t="shared" si="167"/>
        <v/>
      </c>
      <c r="P1077" s="27" t="str">
        <f t="shared" si="167"/>
        <v/>
      </c>
      <c r="Q1077" s="27" t="str">
        <f t="shared" si="167"/>
        <v/>
      </c>
      <c r="R1077" s="27" t="str">
        <f t="shared" si="167"/>
        <v/>
      </c>
      <c r="S1077" s="27" t="str">
        <f t="shared" si="167"/>
        <v/>
      </c>
      <c r="T1077" s="32" t="str">
        <f t="shared" si="167"/>
        <v/>
      </c>
      <c r="U1077" s="10"/>
    </row>
    <row r="1078" spans="1:21" x14ac:dyDescent="0.25">
      <c r="A1078" s="10"/>
      <c r="B1078" s="4" t="str">
        <f>IF(ISBLANK('INPUT | Operations'!$B1083),"",COUNT('INPUT | Operations'!$B$12:$B1082))</f>
        <v/>
      </c>
      <c r="C1078" s="27" t="str">
        <f>IF(ISNUMBER($B1078),('INPUT | Operations'!$C1082+'INPUT | Operations'!$C1083)/2,"")</f>
        <v/>
      </c>
      <c r="D1078" s="28" t="str">
        <f t="shared" si="159"/>
        <v/>
      </c>
      <c r="E1078" s="26" t="str">
        <f>IF(ISNUMBER($B1078),'INPUT | Operations'!$B1083-'INPUT | Operations'!$B1082,"")</f>
        <v/>
      </c>
      <c r="F1078" s="32" t="str">
        <f>IF(ISNUMBER($B1078),IF('INPUT | Operations'!$B1083&lt;Booster_BurnTime,1,IF('INPUT | Operations'!$B1082&lt;=Booster_BurnTime,(Booster_BurnTime-'INPUT | Operations'!$B1082)/('INPUT | Operations'!$B1083-'INPUT | Operations'!$B1082),0))*'INPUT | Operations'!$E1082*NumberOfBoosters*NumberOfOps*$E1078,"")</f>
        <v/>
      </c>
      <c r="G1078" s="34" t="str">
        <f t="shared" si="160"/>
        <v/>
      </c>
      <c r="H1078" s="27" t="str">
        <f t="shared" si="161"/>
        <v/>
      </c>
      <c r="I1078" s="27" t="str">
        <f t="shared" si="162"/>
        <v/>
      </c>
      <c r="J1078" s="27" t="str">
        <f t="shared" si="163"/>
        <v/>
      </c>
      <c r="K1078" s="27" t="str">
        <f t="shared" si="164"/>
        <v/>
      </c>
      <c r="L1078" s="27" t="str">
        <f t="shared" si="165"/>
        <v/>
      </c>
      <c r="M1078" s="32" t="str">
        <f t="shared" si="166"/>
        <v/>
      </c>
      <c r="N1078" s="27" t="str">
        <f t="shared" si="167"/>
        <v/>
      </c>
      <c r="O1078" s="27" t="str">
        <f t="shared" si="167"/>
        <v/>
      </c>
      <c r="P1078" s="27" t="str">
        <f t="shared" si="167"/>
        <v/>
      </c>
      <c r="Q1078" s="27" t="str">
        <f t="shared" si="167"/>
        <v/>
      </c>
      <c r="R1078" s="27" t="str">
        <f t="shared" si="167"/>
        <v/>
      </c>
      <c r="S1078" s="27" t="str">
        <f t="shared" si="167"/>
        <v/>
      </c>
      <c r="T1078" s="32" t="str">
        <f t="shared" si="167"/>
        <v/>
      </c>
      <c r="U1078" s="10"/>
    </row>
    <row r="1079" spans="1:21" x14ac:dyDescent="0.25">
      <c r="A1079" s="10"/>
      <c r="B1079" s="4" t="str">
        <f>IF(ISBLANK('INPUT | Operations'!$B1084),"",COUNT('INPUT | Operations'!$B$12:$B1083))</f>
        <v/>
      </c>
      <c r="C1079" s="27" t="str">
        <f>IF(ISNUMBER($B1079),('INPUT | Operations'!$C1083+'INPUT | Operations'!$C1084)/2,"")</f>
        <v/>
      </c>
      <c r="D1079" s="28" t="str">
        <f t="shared" si="159"/>
        <v/>
      </c>
      <c r="E1079" s="26" t="str">
        <f>IF(ISNUMBER($B1079),'INPUT | Operations'!$B1084-'INPUT | Operations'!$B1083,"")</f>
        <v/>
      </c>
      <c r="F1079" s="32" t="str">
        <f>IF(ISNUMBER($B1079),IF('INPUT | Operations'!$B1084&lt;Booster_BurnTime,1,IF('INPUT | Operations'!$B1083&lt;=Booster_BurnTime,(Booster_BurnTime-'INPUT | Operations'!$B1083)/('INPUT | Operations'!$B1084-'INPUT | Operations'!$B1083),0))*'INPUT | Operations'!$E1083*NumberOfBoosters*NumberOfOps*$E1079,"")</f>
        <v/>
      </c>
      <c r="G1079" s="34" t="str">
        <f t="shared" si="160"/>
        <v/>
      </c>
      <c r="H1079" s="27" t="str">
        <f t="shared" si="161"/>
        <v/>
      </c>
      <c r="I1079" s="27" t="str">
        <f t="shared" si="162"/>
        <v/>
      </c>
      <c r="J1079" s="27" t="str">
        <f t="shared" si="163"/>
        <v/>
      </c>
      <c r="K1079" s="27" t="str">
        <f t="shared" si="164"/>
        <v/>
      </c>
      <c r="L1079" s="27" t="str">
        <f t="shared" si="165"/>
        <v/>
      </c>
      <c r="M1079" s="32" t="str">
        <f t="shared" si="166"/>
        <v/>
      </c>
      <c r="N1079" s="27" t="str">
        <f t="shared" si="167"/>
        <v/>
      </c>
      <c r="O1079" s="27" t="str">
        <f t="shared" si="167"/>
        <v/>
      </c>
      <c r="P1079" s="27" t="str">
        <f t="shared" si="167"/>
        <v/>
      </c>
      <c r="Q1079" s="27" t="str">
        <f t="shared" si="167"/>
        <v/>
      </c>
      <c r="R1079" s="27" t="str">
        <f t="shared" si="167"/>
        <v/>
      </c>
      <c r="S1079" s="27" t="str">
        <f t="shared" si="167"/>
        <v/>
      </c>
      <c r="T1079" s="32" t="str">
        <f t="shared" si="167"/>
        <v/>
      </c>
      <c r="U1079" s="10"/>
    </row>
    <row r="1080" spans="1:21" x14ac:dyDescent="0.25">
      <c r="A1080" s="10"/>
      <c r="B1080" s="4" t="str">
        <f>IF(ISBLANK('INPUT | Operations'!$B1085),"",COUNT('INPUT | Operations'!$B$12:$B1084))</f>
        <v/>
      </c>
      <c r="C1080" s="27" t="str">
        <f>IF(ISNUMBER($B1080),('INPUT | Operations'!$C1084+'INPUT | Operations'!$C1085)/2,"")</f>
        <v/>
      </c>
      <c r="D1080" s="28" t="str">
        <f t="shared" si="159"/>
        <v/>
      </c>
      <c r="E1080" s="26" t="str">
        <f>IF(ISNUMBER($B1080),'INPUT | Operations'!$B1085-'INPUT | Operations'!$B1084,"")</f>
        <v/>
      </c>
      <c r="F1080" s="32" t="str">
        <f>IF(ISNUMBER($B1080),IF('INPUT | Operations'!$B1085&lt;Booster_BurnTime,1,IF('INPUT | Operations'!$B1084&lt;=Booster_BurnTime,(Booster_BurnTime-'INPUT | Operations'!$B1084)/('INPUT | Operations'!$B1085-'INPUT | Operations'!$B1084),0))*'INPUT | Operations'!$E1084*NumberOfBoosters*NumberOfOps*$E1080,"")</f>
        <v/>
      </c>
      <c r="G1080" s="34" t="str">
        <f t="shared" si="160"/>
        <v/>
      </c>
      <c r="H1080" s="27" t="str">
        <f t="shared" si="161"/>
        <v/>
      </c>
      <c r="I1080" s="27" t="str">
        <f t="shared" si="162"/>
        <v/>
      </c>
      <c r="J1080" s="27" t="str">
        <f t="shared" si="163"/>
        <v/>
      </c>
      <c r="K1080" s="27" t="str">
        <f t="shared" si="164"/>
        <v/>
      </c>
      <c r="L1080" s="27" t="str">
        <f t="shared" si="165"/>
        <v/>
      </c>
      <c r="M1080" s="32" t="str">
        <f t="shared" si="166"/>
        <v/>
      </c>
      <c r="N1080" s="27" t="str">
        <f t="shared" si="167"/>
        <v/>
      </c>
      <c r="O1080" s="27" t="str">
        <f t="shared" si="167"/>
        <v/>
      </c>
      <c r="P1080" s="27" t="str">
        <f t="shared" si="167"/>
        <v/>
      </c>
      <c r="Q1080" s="27" t="str">
        <f t="shared" si="167"/>
        <v/>
      </c>
      <c r="R1080" s="27" t="str">
        <f t="shared" si="167"/>
        <v/>
      </c>
      <c r="S1080" s="27" t="str">
        <f t="shared" si="167"/>
        <v/>
      </c>
      <c r="T1080" s="32" t="str">
        <f t="shared" si="167"/>
        <v/>
      </c>
      <c r="U1080" s="10"/>
    </row>
    <row r="1081" spans="1:21" x14ac:dyDescent="0.25">
      <c r="A1081" s="10"/>
      <c r="B1081" s="4" t="str">
        <f>IF(ISBLANK('INPUT | Operations'!$B1086),"",COUNT('INPUT | Operations'!$B$12:$B1085))</f>
        <v/>
      </c>
      <c r="C1081" s="27" t="str">
        <f>IF(ISNUMBER($B1081),('INPUT | Operations'!$C1085+'INPUT | Operations'!$C1086)/2,"")</f>
        <v/>
      </c>
      <c r="D1081" s="28" t="str">
        <f t="shared" si="159"/>
        <v/>
      </c>
      <c r="E1081" s="26" t="str">
        <f>IF(ISNUMBER($B1081),'INPUT | Operations'!$B1086-'INPUT | Operations'!$B1085,"")</f>
        <v/>
      </c>
      <c r="F1081" s="32" t="str">
        <f>IF(ISNUMBER($B1081),IF('INPUT | Operations'!$B1086&lt;Booster_BurnTime,1,IF('INPUT | Operations'!$B1085&lt;=Booster_BurnTime,(Booster_BurnTime-'INPUT | Operations'!$B1085)/('INPUT | Operations'!$B1086-'INPUT | Operations'!$B1085),0))*'INPUT | Operations'!$E1085*NumberOfBoosters*NumberOfOps*$E1081,"")</f>
        <v/>
      </c>
      <c r="G1081" s="34" t="str">
        <f t="shared" si="160"/>
        <v/>
      </c>
      <c r="H1081" s="27" t="str">
        <f t="shared" si="161"/>
        <v/>
      </c>
      <c r="I1081" s="27" t="str">
        <f t="shared" si="162"/>
        <v/>
      </c>
      <c r="J1081" s="27" t="str">
        <f t="shared" si="163"/>
        <v/>
      </c>
      <c r="K1081" s="27" t="str">
        <f t="shared" si="164"/>
        <v/>
      </c>
      <c r="L1081" s="27" t="str">
        <f t="shared" si="165"/>
        <v/>
      </c>
      <c r="M1081" s="32" t="str">
        <f t="shared" si="166"/>
        <v/>
      </c>
      <c r="N1081" s="27" t="str">
        <f t="shared" si="167"/>
        <v/>
      </c>
      <c r="O1081" s="27" t="str">
        <f t="shared" si="167"/>
        <v/>
      </c>
      <c r="P1081" s="27" t="str">
        <f t="shared" si="167"/>
        <v/>
      </c>
      <c r="Q1081" s="27" t="str">
        <f t="shared" si="167"/>
        <v/>
      </c>
      <c r="R1081" s="27" t="str">
        <f t="shared" si="167"/>
        <v/>
      </c>
      <c r="S1081" s="27" t="str">
        <f t="shared" si="167"/>
        <v/>
      </c>
      <c r="T1081" s="32" t="str">
        <f t="shared" si="167"/>
        <v/>
      </c>
      <c r="U1081" s="10"/>
    </row>
    <row r="1082" spans="1:21" x14ac:dyDescent="0.25">
      <c r="A1082" s="10"/>
      <c r="B1082" s="4" t="str">
        <f>IF(ISBLANK('INPUT | Operations'!$B1087),"",COUNT('INPUT | Operations'!$B$12:$B1086))</f>
        <v/>
      </c>
      <c r="C1082" s="27" t="str">
        <f>IF(ISNUMBER($B1082),('INPUT | Operations'!$C1086+'INPUT | Operations'!$C1087)/2,"")</f>
        <v/>
      </c>
      <c r="D1082" s="28" t="str">
        <f t="shared" si="159"/>
        <v/>
      </c>
      <c r="E1082" s="26" t="str">
        <f>IF(ISNUMBER($B1082),'INPUT | Operations'!$B1087-'INPUT | Operations'!$B1086,"")</f>
        <v/>
      </c>
      <c r="F1082" s="32" t="str">
        <f>IF(ISNUMBER($B1082),IF('INPUT | Operations'!$B1087&lt;Booster_BurnTime,1,IF('INPUT | Operations'!$B1086&lt;=Booster_BurnTime,(Booster_BurnTime-'INPUT | Operations'!$B1086)/('INPUT | Operations'!$B1087-'INPUT | Operations'!$B1086),0))*'INPUT | Operations'!$E1086*NumberOfBoosters*NumberOfOps*$E1082,"")</f>
        <v/>
      </c>
      <c r="G1082" s="34" t="str">
        <f t="shared" si="160"/>
        <v/>
      </c>
      <c r="H1082" s="27" t="str">
        <f t="shared" si="161"/>
        <v/>
      </c>
      <c r="I1082" s="27" t="str">
        <f t="shared" si="162"/>
        <v/>
      </c>
      <c r="J1082" s="27" t="str">
        <f t="shared" si="163"/>
        <v/>
      </c>
      <c r="K1082" s="27" t="str">
        <f t="shared" si="164"/>
        <v/>
      </c>
      <c r="L1082" s="27" t="str">
        <f t="shared" si="165"/>
        <v/>
      </c>
      <c r="M1082" s="32" t="str">
        <f t="shared" si="166"/>
        <v/>
      </c>
      <c r="N1082" s="27" t="str">
        <f t="shared" si="167"/>
        <v/>
      </c>
      <c r="O1082" s="27" t="str">
        <f t="shared" si="167"/>
        <v/>
      </c>
      <c r="P1082" s="27" t="str">
        <f t="shared" si="167"/>
        <v/>
      </c>
      <c r="Q1082" s="27" t="str">
        <f t="shared" si="167"/>
        <v/>
      </c>
      <c r="R1082" s="27" t="str">
        <f t="shared" si="167"/>
        <v/>
      </c>
      <c r="S1082" s="27" t="str">
        <f t="shared" si="167"/>
        <v/>
      </c>
      <c r="T1082" s="32" t="str">
        <f t="shared" si="167"/>
        <v/>
      </c>
      <c r="U1082" s="10"/>
    </row>
    <row r="1083" spans="1:21" x14ac:dyDescent="0.25">
      <c r="A1083" s="10"/>
      <c r="B1083" s="4" t="str">
        <f>IF(ISBLANK('INPUT | Operations'!$B1088),"",COUNT('INPUT | Operations'!$B$12:$B1087))</f>
        <v/>
      </c>
      <c r="C1083" s="27" t="str">
        <f>IF(ISNUMBER($B1083),('INPUT | Operations'!$C1087+'INPUT | Operations'!$C1088)/2,"")</f>
        <v/>
      </c>
      <c r="D1083" s="28" t="str">
        <f t="shared" si="159"/>
        <v/>
      </c>
      <c r="E1083" s="26" t="str">
        <f>IF(ISNUMBER($B1083),'INPUT | Operations'!$B1088-'INPUT | Operations'!$B1087,"")</f>
        <v/>
      </c>
      <c r="F1083" s="32" t="str">
        <f>IF(ISNUMBER($B1083),IF('INPUT | Operations'!$B1088&lt;Booster_BurnTime,1,IF('INPUT | Operations'!$B1087&lt;=Booster_BurnTime,(Booster_BurnTime-'INPUT | Operations'!$B1087)/('INPUT | Operations'!$B1088-'INPUT | Operations'!$B1087),0))*'INPUT | Operations'!$E1087*NumberOfBoosters*NumberOfOps*$E1083,"")</f>
        <v/>
      </c>
      <c r="G1083" s="34" t="str">
        <f t="shared" si="160"/>
        <v/>
      </c>
      <c r="H1083" s="27" t="str">
        <f t="shared" si="161"/>
        <v/>
      </c>
      <c r="I1083" s="27" t="str">
        <f t="shared" si="162"/>
        <v/>
      </c>
      <c r="J1083" s="27" t="str">
        <f t="shared" si="163"/>
        <v/>
      </c>
      <c r="K1083" s="27" t="str">
        <f t="shared" si="164"/>
        <v/>
      </c>
      <c r="L1083" s="27" t="str">
        <f t="shared" si="165"/>
        <v/>
      </c>
      <c r="M1083" s="32" t="str">
        <f t="shared" si="166"/>
        <v/>
      </c>
      <c r="N1083" s="27" t="str">
        <f t="shared" si="167"/>
        <v/>
      </c>
      <c r="O1083" s="27" t="str">
        <f t="shared" si="167"/>
        <v/>
      </c>
      <c r="P1083" s="27" t="str">
        <f t="shared" si="167"/>
        <v/>
      </c>
      <c r="Q1083" s="27" t="str">
        <f t="shared" si="167"/>
        <v/>
      </c>
      <c r="R1083" s="27" t="str">
        <f t="shared" si="167"/>
        <v/>
      </c>
      <c r="S1083" s="27" t="str">
        <f t="shared" si="167"/>
        <v/>
      </c>
      <c r="T1083" s="32" t="str">
        <f t="shared" si="167"/>
        <v/>
      </c>
      <c r="U1083" s="10"/>
    </row>
    <row r="1084" spans="1:21" x14ac:dyDescent="0.25">
      <c r="A1084" s="10"/>
      <c r="B1084" s="4" t="str">
        <f>IF(ISBLANK('INPUT | Operations'!$B1089),"",COUNT('INPUT | Operations'!$B$12:$B1088))</f>
        <v/>
      </c>
      <c r="C1084" s="27" t="str">
        <f>IF(ISNUMBER($B1084),('INPUT | Operations'!$C1088+'INPUT | Operations'!$C1089)/2,"")</f>
        <v/>
      </c>
      <c r="D1084" s="28" t="str">
        <f t="shared" si="159"/>
        <v/>
      </c>
      <c r="E1084" s="26" t="str">
        <f>IF(ISNUMBER($B1084),'INPUT | Operations'!$B1089-'INPUT | Operations'!$B1088,"")</f>
        <v/>
      </c>
      <c r="F1084" s="32" t="str">
        <f>IF(ISNUMBER($B1084),IF('INPUT | Operations'!$B1089&lt;Booster_BurnTime,1,IF('INPUT | Operations'!$B1088&lt;=Booster_BurnTime,(Booster_BurnTime-'INPUT | Operations'!$B1088)/('INPUT | Operations'!$B1089-'INPUT | Operations'!$B1088),0))*'INPUT | Operations'!$E1088*NumberOfBoosters*NumberOfOps*$E1084,"")</f>
        <v/>
      </c>
      <c r="G1084" s="34" t="str">
        <f t="shared" si="160"/>
        <v/>
      </c>
      <c r="H1084" s="27" t="str">
        <f t="shared" si="161"/>
        <v/>
      </c>
      <c r="I1084" s="27" t="str">
        <f t="shared" si="162"/>
        <v/>
      </c>
      <c r="J1084" s="27" t="str">
        <f t="shared" si="163"/>
        <v/>
      </c>
      <c r="K1084" s="27" t="str">
        <f t="shared" si="164"/>
        <v/>
      </c>
      <c r="L1084" s="27" t="str">
        <f t="shared" si="165"/>
        <v/>
      </c>
      <c r="M1084" s="32" t="str">
        <f t="shared" si="166"/>
        <v/>
      </c>
      <c r="N1084" s="27" t="str">
        <f t="shared" si="167"/>
        <v/>
      </c>
      <c r="O1084" s="27" t="str">
        <f t="shared" si="167"/>
        <v/>
      </c>
      <c r="P1084" s="27" t="str">
        <f t="shared" si="167"/>
        <v/>
      </c>
      <c r="Q1084" s="27" t="str">
        <f t="shared" si="167"/>
        <v/>
      </c>
      <c r="R1084" s="27" t="str">
        <f t="shared" si="167"/>
        <v/>
      </c>
      <c r="S1084" s="27" t="str">
        <f t="shared" si="167"/>
        <v/>
      </c>
      <c r="T1084" s="32" t="str">
        <f t="shared" si="167"/>
        <v/>
      </c>
      <c r="U1084" s="10"/>
    </row>
    <row r="1085" spans="1:21" x14ac:dyDescent="0.25">
      <c r="A1085" s="10"/>
      <c r="B1085" s="4" t="str">
        <f>IF(ISBLANK('INPUT | Operations'!$B1090),"",COUNT('INPUT | Operations'!$B$12:$B1089))</f>
        <v/>
      </c>
      <c r="C1085" s="27" t="str">
        <f>IF(ISNUMBER($B1085),('INPUT | Operations'!$C1089+'INPUT | Operations'!$C1090)/2,"")</f>
        <v/>
      </c>
      <c r="D1085" s="28" t="str">
        <f t="shared" si="159"/>
        <v/>
      </c>
      <c r="E1085" s="26" t="str">
        <f>IF(ISNUMBER($B1085),'INPUT | Operations'!$B1090-'INPUT | Operations'!$B1089,"")</f>
        <v/>
      </c>
      <c r="F1085" s="32" t="str">
        <f>IF(ISNUMBER($B1085),IF('INPUT | Operations'!$B1090&lt;Booster_BurnTime,1,IF('INPUT | Operations'!$B1089&lt;=Booster_BurnTime,(Booster_BurnTime-'INPUT | Operations'!$B1089)/('INPUT | Operations'!$B1090-'INPUT | Operations'!$B1089),0))*'INPUT | Operations'!$E1089*NumberOfBoosters*NumberOfOps*$E1085,"")</f>
        <v/>
      </c>
      <c r="G1085" s="34" t="str">
        <f t="shared" si="160"/>
        <v/>
      </c>
      <c r="H1085" s="27" t="str">
        <f t="shared" si="161"/>
        <v/>
      </c>
      <c r="I1085" s="27" t="str">
        <f t="shared" si="162"/>
        <v/>
      </c>
      <c r="J1085" s="27" t="str">
        <f t="shared" si="163"/>
        <v/>
      </c>
      <c r="K1085" s="27" t="str">
        <f t="shared" si="164"/>
        <v/>
      </c>
      <c r="L1085" s="27" t="str">
        <f t="shared" si="165"/>
        <v/>
      </c>
      <c r="M1085" s="32" t="str">
        <f t="shared" si="166"/>
        <v/>
      </c>
      <c r="N1085" s="27" t="str">
        <f t="shared" si="167"/>
        <v/>
      </c>
      <c r="O1085" s="27" t="str">
        <f t="shared" si="167"/>
        <v/>
      </c>
      <c r="P1085" s="27" t="str">
        <f t="shared" si="167"/>
        <v/>
      </c>
      <c r="Q1085" s="27" t="str">
        <f t="shared" si="167"/>
        <v/>
      </c>
      <c r="R1085" s="27" t="str">
        <f t="shared" si="167"/>
        <v/>
      </c>
      <c r="S1085" s="27" t="str">
        <f t="shared" si="167"/>
        <v/>
      </c>
      <c r="T1085" s="32" t="str">
        <f t="shared" si="167"/>
        <v/>
      </c>
      <c r="U1085" s="10"/>
    </row>
    <row r="1086" spans="1:21" x14ac:dyDescent="0.25">
      <c r="A1086" s="10"/>
      <c r="B1086" s="4" t="str">
        <f>IF(ISBLANK('INPUT | Operations'!$B1091),"",COUNT('INPUT | Operations'!$B$12:$B1090))</f>
        <v/>
      </c>
      <c r="C1086" s="27" t="str">
        <f>IF(ISNUMBER($B1086),('INPUT | Operations'!$C1090+'INPUT | Operations'!$C1091)/2,"")</f>
        <v/>
      </c>
      <c r="D1086" s="28" t="str">
        <f t="shared" si="159"/>
        <v/>
      </c>
      <c r="E1086" s="26" t="str">
        <f>IF(ISNUMBER($B1086),'INPUT | Operations'!$B1091-'INPUT | Operations'!$B1090,"")</f>
        <v/>
      </c>
      <c r="F1086" s="32" t="str">
        <f>IF(ISNUMBER($B1086),IF('INPUT | Operations'!$B1091&lt;Booster_BurnTime,1,IF('INPUT | Operations'!$B1090&lt;=Booster_BurnTime,(Booster_BurnTime-'INPUT | Operations'!$B1090)/('INPUT | Operations'!$B1091-'INPUT | Operations'!$B1090),0))*'INPUT | Operations'!$E1090*NumberOfBoosters*NumberOfOps*$E1086,"")</f>
        <v/>
      </c>
      <c r="G1086" s="34" t="str">
        <f t="shared" si="160"/>
        <v/>
      </c>
      <c r="H1086" s="27" t="str">
        <f t="shared" si="161"/>
        <v/>
      </c>
      <c r="I1086" s="27" t="str">
        <f t="shared" si="162"/>
        <v/>
      </c>
      <c r="J1086" s="27" t="str">
        <f t="shared" si="163"/>
        <v/>
      </c>
      <c r="K1086" s="27" t="str">
        <f t="shared" si="164"/>
        <v/>
      </c>
      <c r="L1086" s="27" t="str">
        <f t="shared" si="165"/>
        <v/>
      </c>
      <c r="M1086" s="32" t="str">
        <f t="shared" si="166"/>
        <v/>
      </c>
      <c r="N1086" s="27" t="str">
        <f t="shared" si="167"/>
        <v/>
      </c>
      <c r="O1086" s="27" t="str">
        <f t="shared" si="167"/>
        <v/>
      </c>
      <c r="P1086" s="27" t="str">
        <f t="shared" si="167"/>
        <v/>
      </c>
      <c r="Q1086" s="27" t="str">
        <f t="shared" si="167"/>
        <v/>
      </c>
      <c r="R1086" s="27" t="str">
        <f t="shared" si="167"/>
        <v/>
      </c>
      <c r="S1086" s="27" t="str">
        <f t="shared" si="167"/>
        <v/>
      </c>
      <c r="T1086" s="32" t="str">
        <f t="shared" si="167"/>
        <v/>
      </c>
      <c r="U1086" s="10"/>
    </row>
    <row r="1087" spans="1:21" x14ac:dyDescent="0.25">
      <c r="A1087" s="10"/>
      <c r="B1087" s="4" t="str">
        <f>IF(ISBLANK('INPUT | Operations'!$B1092),"",COUNT('INPUT | Operations'!$B$12:$B1091))</f>
        <v/>
      </c>
      <c r="C1087" s="27" t="str">
        <f>IF(ISNUMBER($B1087),('INPUT | Operations'!$C1091+'INPUT | Operations'!$C1092)/2,"")</f>
        <v/>
      </c>
      <c r="D1087" s="28" t="str">
        <f t="shared" si="159"/>
        <v/>
      </c>
      <c r="E1087" s="26" t="str">
        <f>IF(ISNUMBER($B1087),'INPUT | Operations'!$B1092-'INPUT | Operations'!$B1091,"")</f>
        <v/>
      </c>
      <c r="F1087" s="32" t="str">
        <f>IF(ISNUMBER($B1087),IF('INPUT | Operations'!$B1092&lt;Booster_BurnTime,1,IF('INPUT | Operations'!$B1091&lt;=Booster_BurnTime,(Booster_BurnTime-'INPUT | Operations'!$B1091)/('INPUT | Operations'!$B1092-'INPUT | Operations'!$B1091),0))*'INPUT | Operations'!$E1091*NumberOfBoosters*NumberOfOps*$E1087,"")</f>
        <v/>
      </c>
      <c r="G1087" s="34" t="str">
        <f t="shared" si="160"/>
        <v/>
      </c>
      <c r="H1087" s="27" t="str">
        <f t="shared" si="161"/>
        <v/>
      </c>
      <c r="I1087" s="27" t="str">
        <f t="shared" si="162"/>
        <v/>
      </c>
      <c r="J1087" s="27" t="str">
        <f t="shared" si="163"/>
        <v/>
      </c>
      <c r="K1087" s="27" t="str">
        <f t="shared" si="164"/>
        <v/>
      </c>
      <c r="L1087" s="27" t="str">
        <f t="shared" si="165"/>
        <v/>
      </c>
      <c r="M1087" s="32" t="str">
        <f t="shared" si="166"/>
        <v/>
      </c>
      <c r="N1087" s="27" t="str">
        <f t="shared" si="167"/>
        <v/>
      </c>
      <c r="O1087" s="27" t="str">
        <f t="shared" si="167"/>
        <v/>
      </c>
      <c r="P1087" s="27" t="str">
        <f t="shared" si="167"/>
        <v/>
      </c>
      <c r="Q1087" s="27" t="str">
        <f t="shared" si="167"/>
        <v/>
      </c>
      <c r="R1087" s="27" t="str">
        <f t="shared" si="167"/>
        <v/>
      </c>
      <c r="S1087" s="27" t="str">
        <f t="shared" si="167"/>
        <v/>
      </c>
      <c r="T1087" s="32" t="str">
        <f t="shared" si="167"/>
        <v/>
      </c>
      <c r="U1087" s="10"/>
    </row>
    <row r="1088" spans="1:21" x14ac:dyDescent="0.25">
      <c r="A1088" s="10"/>
      <c r="B1088" s="4" t="str">
        <f>IF(ISBLANK('INPUT | Operations'!$B1093),"",COUNT('INPUT | Operations'!$B$12:$B1092))</f>
        <v/>
      </c>
      <c r="C1088" s="27" t="str">
        <f>IF(ISNUMBER($B1088),('INPUT | Operations'!$C1092+'INPUT | Operations'!$C1093)/2,"")</f>
        <v/>
      </c>
      <c r="D1088" s="28" t="str">
        <f t="shared" si="159"/>
        <v/>
      </c>
      <c r="E1088" s="26" t="str">
        <f>IF(ISNUMBER($B1088),'INPUT | Operations'!$B1093-'INPUT | Operations'!$B1092,"")</f>
        <v/>
      </c>
      <c r="F1088" s="32" t="str">
        <f>IF(ISNUMBER($B1088),IF('INPUT | Operations'!$B1093&lt;Booster_BurnTime,1,IF('INPUT | Operations'!$B1092&lt;=Booster_BurnTime,(Booster_BurnTime-'INPUT | Operations'!$B1092)/('INPUT | Operations'!$B1093-'INPUT | Operations'!$B1092),0))*'INPUT | Operations'!$E1092*NumberOfBoosters*NumberOfOps*$E1088,"")</f>
        <v/>
      </c>
      <c r="G1088" s="34" t="str">
        <f t="shared" si="160"/>
        <v/>
      </c>
      <c r="H1088" s="27" t="str">
        <f t="shared" si="161"/>
        <v/>
      </c>
      <c r="I1088" s="27" t="str">
        <f t="shared" si="162"/>
        <v/>
      </c>
      <c r="J1088" s="27" t="str">
        <f t="shared" si="163"/>
        <v/>
      </c>
      <c r="K1088" s="27" t="str">
        <f t="shared" si="164"/>
        <v/>
      </c>
      <c r="L1088" s="27" t="str">
        <f t="shared" si="165"/>
        <v/>
      </c>
      <c r="M1088" s="32" t="str">
        <f t="shared" si="166"/>
        <v/>
      </c>
      <c r="N1088" s="27" t="str">
        <f t="shared" si="167"/>
        <v/>
      </c>
      <c r="O1088" s="27" t="str">
        <f t="shared" si="167"/>
        <v/>
      </c>
      <c r="P1088" s="27" t="str">
        <f t="shared" si="167"/>
        <v/>
      </c>
      <c r="Q1088" s="27" t="str">
        <f t="shared" si="167"/>
        <v/>
      </c>
      <c r="R1088" s="27" t="str">
        <f t="shared" si="167"/>
        <v/>
      </c>
      <c r="S1088" s="27" t="str">
        <f t="shared" si="167"/>
        <v/>
      </c>
      <c r="T1088" s="32" t="str">
        <f t="shared" si="167"/>
        <v/>
      </c>
      <c r="U1088" s="10"/>
    </row>
    <row r="1089" spans="1:21" x14ac:dyDescent="0.25">
      <c r="A1089" s="10"/>
      <c r="B1089" s="4" t="str">
        <f>IF(ISBLANK('INPUT | Operations'!$B1094),"",COUNT('INPUT | Operations'!$B$12:$B1093))</f>
        <v/>
      </c>
      <c r="C1089" s="27" t="str">
        <f>IF(ISNUMBER($B1089),('INPUT | Operations'!$C1093+'INPUT | Operations'!$C1094)/2,"")</f>
        <v/>
      </c>
      <c r="D1089" s="28" t="str">
        <f t="shared" si="159"/>
        <v/>
      </c>
      <c r="E1089" s="26" t="str">
        <f>IF(ISNUMBER($B1089),'INPUT | Operations'!$B1094-'INPUT | Operations'!$B1093,"")</f>
        <v/>
      </c>
      <c r="F1089" s="32" t="str">
        <f>IF(ISNUMBER($B1089),IF('INPUT | Operations'!$B1094&lt;Booster_BurnTime,1,IF('INPUT | Operations'!$B1093&lt;=Booster_BurnTime,(Booster_BurnTime-'INPUT | Operations'!$B1093)/('INPUT | Operations'!$B1094-'INPUT | Operations'!$B1093),0))*'INPUT | Operations'!$E1093*NumberOfBoosters*NumberOfOps*$E1089,"")</f>
        <v/>
      </c>
      <c r="G1089" s="34" t="str">
        <f t="shared" si="160"/>
        <v/>
      </c>
      <c r="H1089" s="27" t="str">
        <f t="shared" si="161"/>
        <v/>
      </c>
      <c r="I1089" s="27" t="str">
        <f t="shared" si="162"/>
        <v/>
      </c>
      <c r="J1089" s="27" t="str">
        <f t="shared" si="163"/>
        <v/>
      </c>
      <c r="K1089" s="27" t="str">
        <f t="shared" si="164"/>
        <v/>
      </c>
      <c r="L1089" s="27" t="str">
        <f t="shared" si="165"/>
        <v/>
      </c>
      <c r="M1089" s="32" t="str">
        <f t="shared" si="166"/>
        <v/>
      </c>
      <c r="N1089" s="27" t="str">
        <f t="shared" si="167"/>
        <v/>
      </c>
      <c r="O1089" s="27" t="str">
        <f t="shared" si="167"/>
        <v/>
      </c>
      <c r="P1089" s="27" t="str">
        <f t="shared" si="167"/>
        <v/>
      </c>
      <c r="Q1089" s="27" t="str">
        <f t="shared" si="167"/>
        <v/>
      </c>
      <c r="R1089" s="27" t="str">
        <f t="shared" si="167"/>
        <v/>
      </c>
      <c r="S1089" s="27" t="str">
        <f t="shared" si="167"/>
        <v/>
      </c>
      <c r="T1089" s="32" t="str">
        <f t="shared" si="167"/>
        <v/>
      </c>
      <c r="U1089" s="10"/>
    </row>
    <row r="1090" spans="1:21" x14ac:dyDescent="0.25">
      <c r="A1090" s="10"/>
      <c r="B1090" s="4" t="str">
        <f>IF(ISBLANK('INPUT | Operations'!$B1095),"",COUNT('INPUT | Operations'!$B$12:$B1094))</f>
        <v/>
      </c>
      <c r="C1090" s="27" t="str">
        <f>IF(ISNUMBER($B1090),('INPUT | Operations'!$C1094+'INPUT | Operations'!$C1095)/2,"")</f>
        <v/>
      </c>
      <c r="D1090" s="28" t="str">
        <f t="shared" si="159"/>
        <v/>
      </c>
      <c r="E1090" s="26" t="str">
        <f>IF(ISNUMBER($B1090),'INPUT | Operations'!$B1095-'INPUT | Operations'!$B1094,"")</f>
        <v/>
      </c>
      <c r="F1090" s="32" t="str">
        <f>IF(ISNUMBER($B1090),IF('INPUT | Operations'!$B1095&lt;Booster_BurnTime,1,IF('INPUT | Operations'!$B1094&lt;=Booster_BurnTime,(Booster_BurnTime-'INPUT | Operations'!$B1094)/('INPUT | Operations'!$B1095-'INPUT | Operations'!$B1094),0))*'INPUT | Operations'!$E1094*NumberOfBoosters*NumberOfOps*$E1090,"")</f>
        <v/>
      </c>
      <c r="G1090" s="34" t="str">
        <f t="shared" si="160"/>
        <v/>
      </c>
      <c r="H1090" s="27" t="str">
        <f t="shared" si="161"/>
        <v/>
      </c>
      <c r="I1090" s="27" t="str">
        <f t="shared" si="162"/>
        <v/>
      </c>
      <c r="J1090" s="27" t="str">
        <f t="shared" si="163"/>
        <v/>
      </c>
      <c r="K1090" s="27" t="str">
        <f t="shared" si="164"/>
        <v/>
      </c>
      <c r="L1090" s="27" t="str">
        <f t="shared" si="165"/>
        <v/>
      </c>
      <c r="M1090" s="32" t="str">
        <f t="shared" si="166"/>
        <v/>
      </c>
      <c r="N1090" s="27" t="str">
        <f t="shared" si="167"/>
        <v/>
      </c>
      <c r="O1090" s="27" t="str">
        <f t="shared" si="167"/>
        <v/>
      </c>
      <c r="P1090" s="27" t="str">
        <f t="shared" si="167"/>
        <v/>
      </c>
      <c r="Q1090" s="27" t="str">
        <f t="shared" si="167"/>
        <v/>
      </c>
      <c r="R1090" s="27" t="str">
        <f t="shared" si="167"/>
        <v/>
      </c>
      <c r="S1090" s="27" t="str">
        <f t="shared" si="167"/>
        <v/>
      </c>
      <c r="T1090" s="32" t="str">
        <f t="shared" si="167"/>
        <v/>
      </c>
      <c r="U1090" s="10"/>
    </row>
    <row r="1091" spans="1:21" x14ac:dyDescent="0.25">
      <c r="A1091" s="10"/>
      <c r="B1091" s="4" t="str">
        <f>IF(ISBLANK('INPUT | Operations'!$B1096),"",COUNT('INPUT | Operations'!$B$12:$B1095))</f>
        <v/>
      </c>
      <c r="C1091" s="27" t="str">
        <f>IF(ISNUMBER($B1091),('INPUT | Operations'!$C1095+'INPUT | Operations'!$C1096)/2,"")</f>
        <v/>
      </c>
      <c r="D1091" s="28" t="str">
        <f t="shared" si="159"/>
        <v/>
      </c>
      <c r="E1091" s="26" t="str">
        <f>IF(ISNUMBER($B1091),'INPUT | Operations'!$B1096-'INPUT | Operations'!$B1095,"")</f>
        <v/>
      </c>
      <c r="F1091" s="32" t="str">
        <f>IF(ISNUMBER($B1091),IF('INPUT | Operations'!$B1096&lt;Booster_BurnTime,1,IF('INPUT | Operations'!$B1095&lt;=Booster_BurnTime,(Booster_BurnTime-'INPUT | Operations'!$B1095)/('INPUT | Operations'!$B1096-'INPUT | Operations'!$B1095),0))*'INPUT | Operations'!$E1095*NumberOfBoosters*NumberOfOps*$E1091,"")</f>
        <v/>
      </c>
      <c r="G1091" s="34" t="str">
        <f t="shared" si="160"/>
        <v/>
      </c>
      <c r="H1091" s="27" t="str">
        <f t="shared" si="161"/>
        <v/>
      </c>
      <c r="I1091" s="27" t="str">
        <f t="shared" si="162"/>
        <v/>
      </c>
      <c r="J1091" s="27" t="str">
        <f t="shared" si="163"/>
        <v/>
      </c>
      <c r="K1091" s="27" t="str">
        <f t="shared" si="164"/>
        <v/>
      </c>
      <c r="L1091" s="27" t="str">
        <f t="shared" si="165"/>
        <v/>
      </c>
      <c r="M1091" s="32" t="str">
        <f t="shared" si="166"/>
        <v/>
      </c>
      <c r="N1091" s="27" t="str">
        <f t="shared" si="167"/>
        <v/>
      </c>
      <c r="O1091" s="27" t="str">
        <f t="shared" si="167"/>
        <v/>
      </c>
      <c r="P1091" s="27" t="str">
        <f t="shared" si="167"/>
        <v/>
      </c>
      <c r="Q1091" s="27" t="str">
        <f t="shared" si="167"/>
        <v/>
      </c>
      <c r="R1091" s="27" t="str">
        <f t="shared" si="167"/>
        <v/>
      </c>
      <c r="S1091" s="27" t="str">
        <f t="shared" si="167"/>
        <v/>
      </c>
      <c r="T1091" s="32" t="str">
        <f t="shared" si="167"/>
        <v/>
      </c>
      <c r="U1091" s="10"/>
    </row>
    <row r="1092" spans="1:21" x14ac:dyDescent="0.25">
      <c r="A1092" s="10"/>
      <c r="B1092" s="4" t="str">
        <f>IF(ISBLANK('INPUT | Operations'!$B1097),"",COUNT('INPUT | Operations'!$B$12:$B1096))</f>
        <v/>
      </c>
      <c r="C1092" s="27" t="str">
        <f>IF(ISNUMBER($B1092),('INPUT | Operations'!$C1096+'INPUT | Operations'!$C1097)/2,"")</f>
        <v/>
      </c>
      <c r="D1092" s="28" t="str">
        <f t="shared" si="159"/>
        <v/>
      </c>
      <c r="E1092" s="26" t="str">
        <f>IF(ISNUMBER($B1092),'INPUT | Operations'!$B1097-'INPUT | Operations'!$B1096,"")</f>
        <v/>
      </c>
      <c r="F1092" s="32" t="str">
        <f>IF(ISNUMBER($B1092),IF('INPUT | Operations'!$B1097&lt;Booster_BurnTime,1,IF('INPUT | Operations'!$B1096&lt;=Booster_BurnTime,(Booster_BurnTime-'INPUT | Operations'!$B1096)/('INPUT | Operations'!$B1097-'INPUT | Operations'!$B1096),0))*'INPUT | Operations'!$E1096*NumberOfBoosters*NumberOfOps*$E1092,"")</f>
        <v/>
      </c>
      <c r="G1092" s="34" t="str">
        <f t="shared" si="160"/>
        <v/>
      </c>
      <c r="H1092" s="27" t="str">
        <f t="shared" si="161"/>
        <v/>
      </c>
      <c r="I1092" s="27" t="str">
        <f t="shared" si="162"/>
        <v/>
      </c>
      <c r="J1092" s="27" t="str">
        <f t="shared" si="163"/>
        <v/>
      </c>
      <c r="K1092" s="27" t="str">
        <f t="shared" si="164"/>
        <v/>
      </c>
      <c r="L1092" s="27" t="str">
        <f t="shared" si="165"/>
        <v/>
      </c>
      <c r="M1092" s="32" t="str">
        <f t="shared" si="166"/>
        <v/>
      </c>
      <c r="N1092" s="27" t="str">
        <f t="shared" si="167"/>
        <v/>
      </c>
      <c r="O1092" s="27" t="str">
        <f t="shared" si="167"/>
        <v/>
      </c>
      <c r="P1092" s="27" t="str">
        <f t="shared" si="167"/>
        <v/>
      </c>
      <c r="Q1092" s="27" t="str">
        <f t="shared" si="167"/>
        <v/>
      </c>
      <c r="R1092" s="27" t="str">
        <f t="shared" si="167"/>
        <v/>
      </c>
      <c r="S1092" s="27" t="str">
        <f t="shared" si="167"/>
        <v/>
      </c>
      <c r="T1092" s="32" t="str">
        <f t="shared" si="167"/>
        <v/>
      </c>
      <c r="U1092" s="10"/>
    </row>
    <row r="1093" spans="1:21" x14ac:dyDescent="0.25">
      <c r="A1093" s="10"/>
      <c r="B1093" s="4" t="str">
        <f>IF(ISBLANK('INPUT | Operations'!$B1098),"",COUNT('INPUT | Operations'!$B$12:$B1097))</f>
        <v/>
      </c>
      <c r="C1093" s="27" t="str">
        <f>IF(ISNUMBER($B1093),('INPUT | Operations'!$C1097+'INPUT | Operations'!$C1098)/2,"")</f>
        <v/>
      </c>
      <c r="D1093" s="28" t="str">
        <f t="shared" si="159"/>
        <v/>
      </c>
      <c r="E1093" s="26" t="str">
        <f>IF(ISNUMBER($B1093),'INPUT | Operations'!$B1098-'INPUT | Operations'!$B1097,"")</f>
        <v/>
      </c>
      <c r="F1093" s="32" t="str">
        <f>IF(ISNUMBER($B1093),IF('INPUT | Operations'!$B1098&lt;Booster_BurnTime,1,IF('INPUT | Operations'!$B1097&lt;=Booster_BurnTime,(Booster_BurnTime-'INPUT | Operations'!$B1097)/('INPUT | Operations'!$B1098-'INPUT | Operations'!$B1097),0))*'INPUT | Operations'!$E1097*NumberOfBoosters*NumberOfOps*$E1093,"")</f>
        <v/>
      </c>
      <c r="G1093" s="34" t="str">
        <f t="shared" si="160"/>
        <v/>
      </c>
      <c r="H1093" s="27" t="str">
        <f t="shared" si="161"/>
        <v/>
      </c>
      <c r="I1093" s="27" t="str">
        <f t="shared" si="162"/>
        <v/>
      </c>
      <c r="J1093" s="27" t="str">
        <f t="shared" si="163"/>
        <v/>
      </c>
      <c r="K1093" s="27" t="str">
        <f t="shared" si="164"/>
        <v/>
      </c>
      <c r="L1093" s="27" t="str">
        <f t="shared" si="165"/>
        <v/>
      </c>
      <c r="M1093" s="32" t="str">
        <f t="shared" si="166"/>
        <v/>
      </c>
      <c r="N1093" s="27" t="str">
        <f t="shared" si="167"/>
        <v/>
      </c>
      <c r="O1093" s="27" t="str">
        <f t="shared" si="167"/>
        <v/>
      </c>
      <c r="P1093" s="27" t="str">
        <f t="shared" si="167"/>
        <v/>
      </c>
      <c r="Q1093" s="27" t="str">
        <f t="shared" si="167"/>
        <v/>
      </c>
      <c r="R1093" s="27" t="str">
        <f t="shared" si="167"/>
        <v/>
      </c>
      <c r="S1093" s="27" t="str">
        <f t="shared" si="167"/>
        <v/>
      </c>
      <c r="T1093" s="32" t="str">
        <f t="shared" si="167"/>
        <v/>
      </c>
      <c r="U1093" s="10"/>
    </row>
    <row r="1094" spans="1:21" x14ac:dyDescent="0.25">
      <c r="A1094" s="10"/>
      <c r="B1094" s="4" t="str">
        <f>IF(ISBLANK('INPUT | Operations'!$B1099),"",COUNT('INPUT | Operations'!$B$12:$B1098))</f>
        <v/>
      </c>
      <c r="C1094" s="27" t="str">
        <f>IF(ISNUMBER($B1094),('INPUT | Operations'!$C1098+'INPUT | Operations'!$C1099)/2,"")</f>
        <v/>
      </c>
      <c r="D1094" s="28" t="str">
        <f t="shared" si="159"/>
        <v/>
      </c>
      <c r="E1094" s="26" t="str">
        <f>IF(ISNUMBER($B1094),'INPUT | Operations'!$B1099-'INPUT | Operations'!$B1098,"")</f>
        <v/>
      </c>
      <c r="F1094" s="32" t="str">
        <f>IF(ISNUMBER($B1094),IF('INPUT | Operations'!$B1099&lt;Booster_BurnTime,1,IF('INPUT | Operations'!$B1098&lt;=Booster_BurnTime,(Booster_BurnTime-'INPUT | Operations'!$B1098)/('INPUT | Operations'!$B1099-'INPUT | Operations'!$B1098),0))*'INPUT | Operations'!$E1098*NumberOfBoosters*NumberOfOps*$E1094,"")</f>
        <v/>
      </c>
      <c r="G1094" s="34" t="str">
        <f t="shared" si="160"/>
        <v/>
      </c>
      <c r="H1094" s="27" t="str">
        <f t="shared" si="161"/>
        <v/>
      </c>
      <c r="I1094" s="27" t="str">
        <f t="shared" si="162"/>
        <v/>
      </c>
      <c r="J1094" s="27" t="str">
        <f t="shared" si="163"/>
        <v/>
      </c>
      <c r="K1094" s="27" t="str">
        <f t="shared" si="164"/>
        <v/>
      </c>
      <c r="L1094" s="27" t="str">
        <f t="shared" si="165"/>
        <v/>
      </c>
      <c r="M1094" s="32" t="str">
        <f t="shared" si="166"/>
        <v/>
      </c>
      <c r="N1094" s="27" t="str">
        <f t="shared" si="167"/>
        <v/>
      </c>
      <c r="O1094" s="27" t="str">
        <f t="shared" si="167"/>
        <v/>
      </c>
      <c r="P1094" s="27" t="str">
        <f t="shared" si="167"/>
        <v/>
      </c>
      <c r="Q1094" s="27" t="str">
        <f t="shared" si="167"/>
        <v/>
      </c>
      <c r="R1094" s="27" t="str">
        <f t="shared" si="167"/>
        <v/>
      </c>
      <c r="S1094" s="27" t="str">
        <f t="shared" si="167"/>
        <v/>
      </c>
      <c r="T1094" s="32" t="str">
        <f t="shared" si="167"/>
        <v/>
      </c>
      <c r="U1094" s="10"/>
    </row>
    <row r="1095" spans="1:21" x14ac:dyDescent="0.25">
      <c r="A1095" s="10"/>
      <c r="B1095" s="4" t="str">
        <f>IF(ISBLANK('INPUT | Operations'!$B1100),"",COUNT('INPUT | Operations'!$B$12:$B1099))</f>
        <v/>
      </c>
      <c r="C1095" s="27" t="str">
        <f>IF(ISNUMBER($B1095),('INPUT | Operations'!$C1099+'INPUT | Operations'!$C1100)/2,"")</f>
        <v/>
      </c>
      <c r="D1095" s="28" t="str">
        <f t="shared" si="159"/>
        <v/>
      </c>
      <c r="E1095" s="26" t="str">
        <f>IF(ISNUMBER($B1095),'INPUT | Operations'!$B1100-'INPUT | Operations'!$B1099,"")</f>
        <v/>
      </c>
      <c r="F1095" s="32" t="str">
        <f>IF(ISNUMBER($B1095),IF('INPUT | Operations'!$B1100&lt;Booster_BurnTime,1,IF('INPUT | Operations'!$B1099&lt;=Booster_BurnTime,(Booster_BurnTime-'INPUT | Operations'!$B1099)/('INPUT | Operations'!$B1100-'INPUT | Operations'!$B1099),0))*'INPUT | Operations'!$E1099*NumberOfBoosters*NumberOfOps*$E1095,"")</f>
        <v/>
      </c>
      <c r="G1095" s="34" t="str">
        <f t="shared" si="160"/>
        <v/>
      </c>
      <c r="H1095" s="27" t="str">
        <f t="shared" si="161"/>
        <v/>
      </c>
      <c r="I1095" s="27" t="str">
        <f t="shared" si="162"/>
        <v/>
      </c>
      <c r="J1095" s="27" t="str">
        <f t="shared" si="163"/>
        <v/>
      </c>
      <c r="K1095" s="27" t="str">
        <f t="shared" si="164"/>
        <v/>
      </c>
      <c r="L1095" s="27" t="str">
        <f t="shared" si="165"/>
        <v/>
      </c>
      <c r="M1095" s="32" t="str">
        <f t="shared" si="166"/>
        <v/>
      </c>
      <c r="N1095" s="27" t="str">
        <f t="shared" si="167"/>
        <v/>
      </c>
      <c r="O1095" s="27" t="str">
        <f t="shared" si="167"/>
        <v/>
      </c>
      <c r="P1095" s="27" t="str">
        <f t="shared" si="167"/>
        <v/>
      </c>
      <c r="Q1095" s="27" t="str">
        <f t="shared" si="167"/>
        <v/>
      </c>
      <c r="R1095" s="27" t="str">
        <f t="shared" si="167"/>
        <v/>
      </c>
      <c r="S1095" s="27" t="str">
        <f t="shared" si="167"/>
        <v/>
      </c>
      <c r="T1095" s="32" t="str">
        <f t="shared" si="167"/>
        <v/>
      </c>
      <c r="U1095" s="10"/>
    </row>
    <row r="1096" spans="1:21" x14ac:dyDescent="0.25">
      <c r="A1096" s="10"/>
      <c r="B1096" s="4" t="str">
        <f>IF(ISBLANK('INPUT | Operations'!$B1101),"",COUNT('INPUT | Operations'!$B$12:$B1100))</f>
        <v/>
      </c>
      <c r="C1096" s="27" t="str">
        <f>IF(ISNUMBER($B1096),('INPUT | Operations'!$C1100+'INPUT | Operations'!$C1101)/2,"")</f>
        <v/>
      </c>
      <c r="D1096" s="28" t="str">
        <f t="shared" ref="D1096:D1159" si="168">IF(ISNUMBER($B1096),C1096*0.3048/1000,"")</f>
        <v/>
      </c>
      <c r="E1096" s="26" t="str">
        <f>IF(ISNUMBER($B1096),'INPUT | Operations'!$B1101-'INPUT | Operations'!$B1100,"")</f>
        <v/>
      </c>
      <c r="F1096" s="32" t="str">
        <f>IF(ISNUMBER($B1096),IF('INPUT | Operations'!$B1101&lt;Booster_BurnTime,1,IF('INPUT | Operations'!$B1100&lt;=Booster_BurnTime,(Booster_BurnTime-'INPUT | Operations'!$B1100)/('INPUT | Operations'!$B1101-'INPUT | Operations'!$B1100),0))*'INPUT | Operations'!$E1100*NumberOfBoosters*NumberOfOps*$E1096,"")</f>
        <v/>
      </c>
      <c r="G1096" s="34" t="str">
        <f t="shared" ref="G1096:G1159" si="169">IF(ISNUMBER($B1096),Booster_H2O+MW_H2O/MW_H*Booster_H+MW_H2O/MW_H2*Booster_H2+Booster_OH,"")</f>
        <v/>
      </c>
      <c r="H1096" s="27" t="str">
        <f t="shared" ref="H1096:H1159" si="170">IF(ISNUMBER($B1096),Booster_CO2+MW_CO2/MW_CO*(Booster_CO-$I1096),"")</f>
        <v/>
      </c>
      <c r="I1096" s="27" t="str">
        <f t="shared" ref="I1096:I1159" si="171">IF(ISNUMBER($B1096),MIN(0.0025*EXP(0.067*$D1096)*(Booster_CO+Booster_CO2),Booster_CO),"")</f>
        <v/>
      </c>
      <c r="J1096" s="27" t="str">
        <f t="shared" ref="J1096:J1159" si="172">IF(ISNUMBER($B1096),Booster_Al2O3,"")</f>
        <v/>
      </c>
      <c r="K1096" s="27" t="str">
        <f t="shared" ref="K1096:K1159" si="173">IF(ISNUMBER($B1096),Booster_HCl+Booster_Cl+Booster_Cl2,"")</f>
        <v/>
      </c>
      <c r="L1096" s="27" t="str">
        <f t="shared" ref="L1096:L1159" si="174">IF(ISNUMBER($B1096),Booster_NOx+33*EXP(-0.26*$D1096),"")</f>
        <v/>
      </c>
      <c r="M1096" s="32" t="str">
        <f t="shared" ref="M1096:M1159" si="175">IF(ISNUMBER($B1096),Booster_BC*MAX(0.04,MIN(1,0.04*EXP(0.12*($D1096-15)))),"")</f>
        <v/>
      </c>
      <c r="N1096" s="27" t="str">
        <f t="shared" si="167"/>
        <v/>
      </c>
      <c r="O1096" s="27" t="str">
        <f t="shared" si="167"/>
        <v/>
      </c>
      <c r="P1096" s="27" t="str">
        <f t="shared" si="167"/>
        <v/>
      </c>
      <c r="Q1096" s="27" t="str">
        <f t="shared" si="167"/>
        <v/>
      </c>
      <c r="R1096" s="27" t="str">
        <f t="shared" si="167"/>
        <v/>
      </c>
      <c r="S1096" s="27" t="str">
        <f t="shared" si="167"/>
        <v/>
      </c>
      <c r="T1096" s="32" t="str">
        <f t="shared" si="167"/>
        <v/>
      </c>
      <c r="U1096" s="10"/>
    </row>
    <row r="1097" spans="1:21" x14ac:dyDescent="0.25">
      <c r="A1097" s="10"/>
      <c r="B1097" s="4" t="str">
        <f>IF(ISBLANK('INPUT | Operations'!$B1102),"",COUNT('INPUT | Operations'!$B$12:$B1101))</f>
        <v/>
      </c>
      <c r="C1097" s="27" t="str">
        <f>IF(ISNUMBER($B1097),('INPUT | Operations'!$C1101+'INPUT | Operations'!$C1102)/2,"")</f>
        <v/>
      </c>
      <c r="D1097" s="28" t="str">
        <f t="shared" si="168"/>
        <v/>
      </c>
      <c r="E1097" s="26" t="str">
        <f>IF(ISNUMBER($B1097),'INPUT | Operations'!$B1102-'INPUT | Operations'!$B1101,"")</f>
        <v/>
      </c>
      <c r="F1097" s="32" t="str">
        <f>IF(ISNUMBER($B1097),IF('INPUT | Operations'!$B1102&lt;Booster_BurnTime,1,IF('INPUT | Operations'!$B1101&lt;=Booster_BurnTime,(Booster_BurnTime-'INPUT | Operations'!$B1101)/('INPUT | Operations'!$B1102-'INPUT | Operations'!$B1101),0))*'INPUT | Operations'!$E1101*NumberOfBoosters*NumberOfOps*$E1097,"")</f>
        <v/>
      </c>
      <c r="G1097" s="34" t="str">
        <f t="shared" si="169"/>
        <v/>
      </c>
      <c r="H1097" s="27" t="str">
        <f t="shared" si="170"/>
        <v/>
      </c>
      <c r="I1097" s="27" t="str">
        <f t="shared" si="171"/>
        <v/>
      </c>
      <c r="J1097" s="27" t="str">
        <f t="shared" si="172"/>
        <v/>
      </c>
      <c r="K1097" s="27" t="str">
        <f t="shared" si="173"/>
        <v/>
      </c>
      <c r="L1097" s="27" t="str">
        <f t="shared" si="174"/>
        <v/>
      </c>
      <c r="M1097" s="32" t="str">
        <f t="shared" si="175"/>
        <v/>
      </c>
      <c r="N1097" s="27" t="str">
        <f t="shared" si="167"/>
        <v/>
      </c>
      <c r="O1097" s="27" t="str">
        <f t="shared" si="167"/>
        <v/>
      </c>
      <c r="P1097" s="27" t="str">
        <f t="shared" si="167"/>
        <v/>
      </c>
      <c r="Q1097" s="27" t="str">
        <f t="shared" si="167"/>
        <v/>
      </c>
      <c r="R1097" s="27" t="str">
        <f t="shared" si="167"/>
        <v/>
      </c>
      <c r="S1097" s="27" t="str">
        <f t="shared" si="167"/>
        <v/>
      </c>
      <c r="T1097" s="32" t="str">
        <f t="shared" si="167"/>
        <v/>
      </c>
      <c r="U1097" s="10"/>
    </row>
    <row r="1098" spans="1:21" x14ac:dyDescent="0.25">
      <c r="A1098" s="10"/>
      <c r="B1098" s="4" t="str">
        <f>IF(ISBLANK('INPUT | Operations'!$B1103),"",COUNT('INPUT | Operations'!$B$12:$B1102))</f>
        <v/>
      </c>
      <c r="C1098" s="27" t="str">
        <f>IF(ISNUMBER($B1098),('INPUT | Operations'!$C1102+'INPUT | Operations'!$C1103)/2,"")</f>
        <v/>
      </c>
      <c r="D1098" s="28" t="str">
        <f t="shared" si="168"/>
        <v/>
      </c>
      <c r="E1098" s="26" t="str">
        <f>IF(ISNUMBER($B1098),'INPUT | Operations'!$B1103-'INPUT | Operations'!$B1102,"")</f>
        <v/>
      </c>
      <c r="F1098" s="32" t="str">
        <f>IF(ISNUMBER($B1098),IF('INPUT | Operations'!$B1103&lt;Booster_BurnTime,1,IF('INPUT | Operations'!$B1102&lt;=Booster_BurnTime,(Booster_BurnTime-'INPUT | Operations'!$B1102)/('INPUT | Operations'!$B1103-'INPUT | Operations'!$B1102),0))*'INPUT | Operations'!$E1102*NumberOfBoosters*NumberOfOps*$E1098,"")</f>
        <v/>
      </c>
      <c r="G1098" s="34" t="str">
        <f t="shared" si="169"/>
        <v/>
      </c>
      <c r="H1098" s="27" t="str">
        <f t="shared" si="170"/>
        <v/>
      </c>
      <c r="I1098" s="27" t="str">
        <f t="shared" si="171"/>
        <v/>
      </c>
      <c r="J1098" s="27" t="str">
        <f t="shared" si="172"/>
        <v/>
      </c>
      <c r="K1098" s="27" t="str">
        <f t="shared" si="173"/>
        <v/>
      </c>
      <c r="L1098" s="27" t="str">
        <f t="shared" si="174"/>
        <v/>
      </c>
      <c r="M1098" s="32" t="str">
        <f t="shared" si="175"/>
        <v/>
      </c>
      <c r="N1098" s="27" t="str">
        <f t="shared" si="167"/>
        <v/>
      </c>
      <c r="O1098" s="27" t="str">
        <f t="shared" si="167"/>
        <v/>
      </c>
      <c r="P1098" s="27" t="str">
        <f t="shared" si="167"/>
        <v/>
      </c>
      <c r="Q1098" s="27" t="str">
        <f t="shared" si="167"/>
        <v/>
      </c>
      <c r="R1098" s="27" t="str">
        <f t="shared" si="167"/>
        <v/>
      </c>
      <c r="S1098" s="27" t="str">
        <f t="shared" si="167"/>
        <v/>
      </c>
      <c r="T1098" s="32" t="str">
        <f t="shared" si="167"/>
        <v/>
      </c>
      <c r="U1098" s="10"/>
    </row>
    <row r="1099" spans="1:21" x14ac:dyDescent="0.25">
      <c r="A1099" s="10"/>
      <c r="B1099" s="4" t="str">
        <f>IF(ISBLANK('INPUT | Operations'!$B1104),"",COUNT('INPUT | Operations'!$B$12:$B1103))</f>
        <v/>
      </c>
      <c r="C1099" s="27" t="str">
        <f>IF(ISNUMBER($B1099),('INPUT | Operations'!$C1103+'INPUT | Operations'!$C1104)/2,"")</f>
        <v/>
      </c>
      <c r="D1099" s="28" t="str">
        <f t="shared" si="168"/>
        <v/>
      </c>
      <c r="E1099" s="26" t="str">
        <f>IF(ISNUMBER($B1099),'INPUT | Operations'!$B1104-'INPUT | Operations'!$B1103,"")</f>
        <v/>
      </c>
      <c r="F1099" s="32" t="str">
        <f>IF(ISNUMBER($B1099),IF('INPUT | Operations'!$B1104&lt;Booster_BurnTime,1,IF('INPUT | Operations'!$B1103&lt;=Booster_BurnTime,(Booster_BurnTime-'INPUT | Operations'!$B1103)/('INPUT | Operations'!$B1104-'INPUT | Operations'!$B1103),0))*'INPUT | Operations'!$E1103*NumberOfBoosters*NumberOfOps*$E1099,"")</f>
        <v/>
      </c>
      <c r="G1099" s="34" t="str">
        <f t="shared" si="169"/>
        <v/>
      </c>
      <c r="H1099" s="27" t="str">
        <f t="shared" si="170"/>
        <v/>
      </c>
      <c r="I1099" s="27" t="str">
        <f t="shared" si="171"/>
        <v/>
      </c>
      <c r="J1099" s="27" t="str">
        <f t="shared" si="172"/>
        <v/>
      </c>
      <c r="K1099" s="27" t="str">
        <f t="shared" si="173"/>
        <v/>
      </c>
      <c r="L1099" s="27" t="str">
        <f t="shared" si="174"/>
        <v/>
      </c>
      <c r="M1099" s="32" t="str">
        <f t="shared" si="175"/>
        <v/>
      </c>
      <c r="N1099" s="27" t="str">
        <f t="shared" si="167"/>
        <v/>
      </c>
      <c r="O1099" s="27" t="str">
        <f t="shared" si="167"/>
        <v/>
      </c>
      <c r="P1099" s="27" t="str">
        <f t="shared" si="167"/>
        <v/>
      </c>
      <c r="Q1099" s="27" t="str">
        <f t="shared" si="167"/>
        <v/>
      </c>
      <c r="R1099" s="27" t="str">
        <f t="shared" si="167"/>
        <v/>
      </c>
      <c r="S1099" s="27" t="str">
        <f t="shared" si="167"/>
        <v/>
      </c>
      <c r="T1099" s="32" t="str">
        <f t="shared" si="167"/>
        <v/>
      </c>
      <c r="U1099" s="10"/>
    </row>
    <row r="1100" spans="1:21" x14ac:dyDescent="0.25">
      <c r="A1100" s="10"/>
      <c r="B1100" s="4" t="str">
        <f>IF(ISBLANK('INPUT | Operations'!$B1105),"",COUNT('INPUT | Operations'!$B$12:$B1104))</f>
        <v/>
      </c>
      <c r="C1100" s="27" t="str">
        <f>IF(ISNUMBER($B1100),('INPUT | Operations'!$C1104+'INPUT | Operations'!$C1105)/2,"")</f>
        <v/>
      </c>
      <c r="D1100" s="28" t="str">
        <f t="shared" si="168"/>
        <v/>
      </c>
      <c r="E1100" s="26" t="str">
        <f>IF(ISNUMBER($B1100),'INPUT | Operations'!$B1105-'INPUT | Operations'!$B1104,"")</f>
        <v/>
      </c>
      <c r="F1100" s="32" t="str">
        <f>IF(ISNUMBER($B1100),IF('INPUT | Operations'!$B1105&lt;Booster_BurnTime,1,IF('INPUT | Operations'!$B1104&lt;=Booster_BurnTime,(Booster_BurnTime-'INPUT | Operations'!$B1104)/('INPUT | Operations'!$B1105-'INPUT | Operations'!$B1104),0))*'INPUT | Operations'!$E1104*NumberOfBoosters*NumberOfOps*$E1100,"")</f>
        <v/>
      </c>
      <c r="G1100" s="34" t="str">
        <f t="shared" si="169"/>
        <v/>
      </c>
      <c r="H1100" s="27" t="str">
        <f t="shared" si="170"/>
        <v/>
      </c>
      <c r="I1100" s="27" t="str">
        <f t="shared" si="171"/>
        <v/>
      </c>
      <c r="J1100" s="27" t="str">
        <f t="shared" si="172"/>
        <v/>
      </c>
      <c r="K1100" s="27" t="str">
        <f t="shared" si="173"/>
        <v/>
      </c>
      <c r="L1100" s="27" t="str">
        <f t="shared" si="174"/>
        <v/>
      </c>
      <c r="M1100" s="32" t="str">
        <f t="shared" si="175"/>
        <v/>
      </c>
      <c r="N1100" s="27" t="str">
        <f t="shared" si="167"/>
        <v/>
      </c>
      <c r="O1100" s="27" t="str">
        <f t="shared" si="167"/>
        <v/>
      </c>
      <c r="P1100" s="27" t="str">
        <f t="shared" si="167"/>
        <v/>
      </c>
      <c r="Q1100" s="27" t="str">
        <f t="shared" si="167"/>
        <v/>
      </c>
      <c r="R1100" s="27" t="str">
        <f t="shared" si="167"/>
        <v/>
      </c>
      <c r="S1100" s="27" t="str">
        <f t="shared" si="167"/>
        <v/>
      </c>
      <c r="T1100" s="32" t="str">
        <f t="shared" si="167"/>
        <v/>
      </c>
      <c r="U1100" s="10"/>
    </row>
    <row r="1101" spans="1:21" x14ac:dyDescent="0.25">
      <c r="A1101" s="10"/>
      <c r="B1101" s="4" t="str">
        <f>IF(ISBLANK('INPUT | Operations'!$B1106),"",COUNT('INPUT | Operations'!$B$12:$B1105))</f>
        <v/>
      </c>
      <c r="C1101" s="27" t="str">
        <f>IF(ISNUMBER($B1101),('INPUT | Operations'!$C1105+'INPUT | Operations'!$C1106)/2,"")</f>
        <v/>
      </c>
      <c r="D1101" s="28" t="str">
        <f t="shared" si="168"/>
        <v/>
      </c>
      <c r="E1101" s="26" t="str">
        <f>IF(ISNUMBER($B1101),'INPUT | Operations'!$B1106-'INPUT | Operations'!$B1105,"")</f>
        <v/>
      </c>
      <c r="F1101" s="32" t="str">
        <f>IF(ISNUMBER($B1101),IF('INPUT | Operations'!$B1106&lt;Booster_BurnTime,1,IF('INPUT | Operations'!$B1105&lt;=Booster_BurnTime,(Booster_BurnTime-'INPUT | Operations'!$B1105)/('INPUT | Operations'!$B1106-'INPUT | Operations'!$B1105),0))*'INPUT | Operations'!$E1105*NumberOfBoosters*NumberOfOps*$E1101,"")</f>
        <v/>
      </c>
      <c r="G1101" s="34" t="str">
        <f t="shared" si="169"/>
        <v/>
      </c>
      <c r="H1101" s="27" t="str">
        <f t="shared" si="170"/>
        <v/>
      </c>
      <c r="I1101" s="27" t="str">
        <f t="shared" si="171"/>
        <v/>
      </c>
      <c r="J1101" s="27" t="str">
        <f t="shared" si="172"/>
        <v/>
      </c>
      <c r="K1101" s="27" t="str">
        <f t="shared" si="173"/>
        <v/>
      </c>
      <c r="L1101" s="27" t="str">
        <f t="shared" si="174"/>
        <v/>
      </c>
      <c r="M1101" s="32" t="str">
        <f t="shared" si="175"/>
        <v/>
      </c>
      <c r="N1101" s="27" t="str">
        <f t="shared" si="167"/>
        <v/>
      </c>
      <c r="O1101" s="27" t="str">
        <f t="shared" si="167"/>
        <v/>
      </c>
      <c r="P1101" s="27" t="str">
        <f t="shared" si="167"/>
        <v/>
      </c>
      <c r="Q1101" s="27" t="str">
        <f t="shared" si="167"/>
        <v/>
      </c>
      <c r="R1101" s="27" t="str">
        <f t="shared" si="167"/>
        <v/>
      </c>
      <c r="S1101" s="27" t="str">
        <f t="shared" si="167"/>
        <v/>
      </c>
      <c r="T1101" s="32" t="str">
        <f t="shared" ref="N1101:T1138" si="176">IFERROR($F1101*M1101/1000,"")</f>
        <v/>
      </c>
      <c r="U1101" s="10"/>
    </row>
    <row r="1102" spans="1:21" x14ac:dyDescent="0.25">
      <c r="A1102" s="10"/>
      <c r="B1102" s="4" t="str">
        <f>IF(ISBLANK('INPUT | Operations'!$B1107),"",COUNT('INPUT | Operations'!$B$12:$B1106))</f>
        <v/>
      </c>
      <c r="C1102" s="27" t="str">
        <f>IF(ISNUMBER($B1102),('INPUT | Operations'!$C1106+'INPUT | Operations'!$C1107)/2,"")</f>
        <v/>
      </c>
      <c r="D1102" s="28" t="str">
        <f t="shared" si="168"/>
        <v/>
      </c>
      <c r="E1102" s="26" t="str">
        <f>IF(ISNUMBER($B1102),'INPUT | Operations'!$B1107-'INPUT | Operations'!$B1106,"")</f>
        <v/>
      </c>
      <c r="F1102" s="32" t="str">
        <f>IF(ISNUMBER($B1102),IF('INPUT | Operations'!$B1107&lt;Booster_BurnTime,1,IF('INPUT | Operations'!$B1106&lt;=Booster_BurnTime,(Booster_BurnTime-'INPUT | Operations'!$B1106)/('INPUT | Operations'!$B1107-'INPUT | Operations'!$B1106),0))*'INPUT | Operations'!$E1106*NumberOfBoosters*NumberOfOps*$E1102,"")</f>
        <v/>
      </c>
      <c r="G1102" s="34" t="str">
        <f t="shared" si="169"/>
        <v/>
      </c>
      <c r="H1102" s="27" t="str">
        <f t="shared" si="170"/>
        <v/>
      </c>
      <c r="I1102" s="27" t="str">
        <f t="shared" si="171"/>
        <v/>
      </c>
      <c r="J1102" s="27" t="str">
        <f t="shared" si="172"/>
        <v/>
      </c>
      <c r="K1102" s="27" t="str">
        <f t="shared" si="173"/>
        <v/>
      </c>
      <c r="L1102" s="27" t="str">
        <f t="shared" si="174"/>
        <v/>
      </c>
      <c r="M1102" s="32" t="str">
        <f t="shared" si="175"/>
        <v/>
      </c>
      <c r="N1102" s="27" t="str">
        <f t="shared" si="176"/>
        <v/>
      </c>
      <c r="O1102" s="27" t="str">
        <f t="shared" si="176"/>
        <v/>
      </c>
      <c r="P1102" s="27" t="str">
        <f t="shared" si="176"/>
        <v/>
      </c>
      <c r="Q1102" s="27" t="str">
        <f t="shared" si="176"/>
        <v/>
      </c>
      <c r="R1102" s="27" t="str">
        <f t="shared" si="176"/>
        <v/>
      </c>
      <c r="S1102" s="27" t="str">
        <f t="shared" si="176"/>
        <v/>
      </c>
      <c r="T1102" s="32" t="str">
        <f t="shared" si="176"/>
        <v/>
      </c>
      <c r="U1102" s="10"/>
    </row>
    <row r="1103" spans="1:21" x14ac:dyDescent="0.25">
      <c r="A1103" s="10"/>
      <c r="B1103" s="4" t="str">
        <f>IF(ISBLANK('INPUT | Operations'!$B1108),"",COUNT('INPUT | Operations'!$B$12:$B1107))</f>
        <v/>
      </c>
      <c r="C1103" s="27" t="str">
        <f>IF(ISNUMBER($B1103),('INPUT | Operations'!$C1107+'INPUT | Operations'!$C1108)/2,"")</f>
        <v/>
      </c>
      <c r="D1103" s="28" t="str">
        <f t="shared" si="168"/>
        <v/>
      </c>
      <c r="E1103" s="26" t="str">
        <f>IF(ISNUMBER($B1103),'INPUT | Operations'!$B1108-'INPUT | Operations'!$B1107,"")</f>
        <v/>
      </c>
      <c r="F1103" s="32" t="str">
        <f>IF(ISNUMBER($B1103),IF('INPUT | Operations'!$B1108&lt;Booster_BurnTime,1,IF('INPUT | Operations'!$B1107&lt;=Booster_BurnTime,(Booster_BurnTime-'INPUT | Operations'!$B1107)/('INPUT | Operations'!$B1108-'INPUT | Operations'!$B1107),0))*'INPUT | Operations'!$E1107*NumberOfBoosters*NumberOfOps*$E1103,"")</f>
        <v/>
      </c>
      <c r="G1103" s="34" t="str">
        <f t="shared" si="169"/>
        <v/>
      </c>
      <c r="H1103" s="27" t="str">
        <f t="shared" si="170"/>
        <v/>
      </c>
      <c r="I1103" s="27" t="str">
        <f t="shared" si="171"/>
        <v/>
      </c>
      <c r="J1103" s="27" t="str">
        <f t="shared" si="172"/>
        <v/>
      </c>
      <c r="K1103" s="27" t="str">
        <f t="shared" si="173"/>
        <v/>
      </c>
      <c r="L1103" s="27" t="str">
        <f t="shared" si="174"/>
        <v/>
      </c>
      <c r="M1103" s="32" t="str">
        <f t="shared" si="175"/>
        <v/>
      </c>
      <c r="N1103" s="27" t="str">
        <f t="shared" si="176"/>
        <v/>
      </c>
      <c r="O1103" s="27" t="str">
        <f t="shared" si="176"/>
        <v/>
      </c>
      <c r="P1103" s="27" t="str">
        <f t="shared" si="176"/>
        <v/>
      </c>
      <c r="Q1103" s="27" t="str">
        <f t="shared" si="176"/>
        <v/>
      </c>
      <c r="R1103" s="27" t="str">
        <f t="shared" si="176"/>
        <v/>
      </c>
      <c r="S1103" s="27" t="str">
        <f t="shared" si="176"/>
        <v/>
      </c>
      <c r="T1103" s="32" t="str">
        <f t="shared" si="176"/>
        <v/>
      </c>
      <c r="U1103" s="10"/>
    </row>
    <row r="1104" spans="1:21" x14ac:dyDescent="0.25">
      <c r="A1104" s="10"/>
      <c r="B1104" s="4" t="str">
        <f>IF(ISBLANK('INPUT | Operations'!$B1109),"",COUNT('INPUT | Operations'!$B$12:$B1108))</f>
        <v/>
      </c>
      <c r="C1104" s="27" t="str">
        <f>IF(ISNUMBER($B1104),('INPUT | Operations'!$C1108+'INPUT | Operations'!$C1109)/2,"")</f>
        <v/>
      </c>
      <c r="D1104" s="28" t="str">
        <f t="shared" si="168"/>
        <v/>
      </c>
      <c r="E1104" s="26" t="str">
        <f>IF(ISNUMBER($B1104),'INPUT | Operations'!$B1109-'INPUT | Operations'!$B1108,"")</f>
        <v/>
      </c>
      <c r="F1104" s="32" t="str">
        <f>IF(ISNUMBER($B1104),IF('INPUT | Operations'!$B1109&lt;Booster_BurnTime,1,IF('INPUT | Operations'!$B1108&lt;=Booster_BurnTime,(Booster_BurnTime-'INPUT | Operations'!$B1108)/('INPUT | Operations'!$B1109-'INPUT | Operations'!$B1108),0))*'INPUT | Operations'!$E1108*NumberOfBoosters*NumberOfOps*$E1104,"")</f>
        <v/>
      </c>
      <c r="G1104" s="34" t="str">
        <f t="shared" si="169"/>
        <v/>
      </c>
      <c r="H1104" s="27" t="str">
        <f t="shared" si="170"/>
        <v/>
      </c>
      <c r="I1104" s="27" t="str">
        <f t="shared" si="171"/>
        <v/>
      </c>
      <c r="J1104" s="27" t="str">
        <f t="shared" si="172"/>
        <v/>
      </c>
      <c r="K1104" s="27" t="str">
        <f t="shared" si="173"/>
        <v/>
      </c>
      <c r="L1104" s="27" t="str">
        <f t="shared" si="174"/>
        <v/>
      </c>
      <c r="M1104" s="32" t="str">
        <f t="shared" si="175"/>
        <v/>
      </c>
      <c r="N1104" s="27" t="str">
        <f t="shared" si="176"/>
        <v/>
      </c>
      <c r="O1104" s="27" t="str">
        <f t="shared" si="176"/>
        <v/>
      </c>
      <c r="P1104" s="27" t="str">
        <f t="shared" si="176"/>
        <v/>
      </c>
      <c r="Q1104" s="27" t="str">
        <f t="shared" si="176"/>
        <v/>
      </c>
      <c r="R1104" s="27" t="str">
        <f t="shared" si="176"/>
        <v/>
      </c>
      <c r="S1104" s="27" t="str">
        <f t="shared" si="176"/>
        <v/>
      </c>
      <c r="T1104" s="32" t="str">
        <f t="shared" si="176"/>
        <v/>
      </c>
      <c r="U1104" s="10"/>
    </row>
    <row r="1105" spans="1:21" x14ac:dyDescent="0.25">
      <c r="A1105" s="10"/>
      <c r="B1105" s="4" t="str">
        <f>IF(ISBLANK('INPUT | Operations'!$B1110),"",COUNT('INPUT | Operations'!$B$12:$B1109))</f>
        <v/>
      </c>
      <c r="C1105" s="27" t="str">
        <f>IF(ISNUMBER($B1105),('INPUT | Operations'!$C1109+'INPUT | Operations'!$C1110)/2,"")</f>
        <v/>
      </c>
      <c r="D1105" s="28" t="str">
        <f t="shared" si="168"/>
        <v/>
      </c>
      <c r="E1105" s="26" t="str">
        <f>IF(ISNUMBER($B1105),'INPUT | Operations'!$B1110-'INPUT | Operations'!$B1109,"")</f>
        <v/>
      </c>
      <c r="F1105" s="32" t="str">
        <f>IF(ISNUMBER($B1105),IF('INPUT | Operations'!$B1110&lt;Booster_BurnTime,1,IF('INPUT | Operations'!$B1109&lt;=Booster_BurnTime,(Booster_BurnTime-'INPUT | Operations'!$B1109)/('INPUT | Operations'!$B1110-'INPUT | Operations'!$B1109),0))*'INPUT | Operations'!$E1109*NumberOfBoosters*NumberOfOps*$E1105,"")</f>
        <v/>
      </c>
      <c r="G1105" s="34" t="str">
        <f t="shared" si="169"/>
        <v/>
      </c>
      <c r="H1105" s="27" t="str">
        <f t="shared" si="170"/>
        <v/>
      </c>
      <c r="I1105" s="27" t="str">
        <f t="shared" si="171"/>
        <v/>
      </c>
      <c r="J1105" s="27" t="str">
        <f t="shared" si="172"/>
        <v/>
      </c>
      <c r="K1105" s="27" t="str">
        <f t="shared" si="173"/>
        <v/>
      </c>
      <c r="L1105" s="27" t="str">
        <f t="shared" si="174"/>
        <v/>
      </c>
      <c r="M1105" s="32" t="str">
        <f t="shared" si="175"/>
        <v/>
      </c>
      <c r="N1105" s="27" t="str">
        <f t="shared" si="176"/>
        <v/>
      </c>
      <c r="O1105" s="27" t="str">
        <f t="shared" si="176"/>
        <v/>
      </c>
      <c r="P1105" s="27" t="str">
        <f t="shared" si="176"/>
        <v/>
      </c>
      <c r="Q1105" s="27" t="str">
        <f t="shared" si="176"/>
        <v/>
      </c>
      <c r="R1105" s="27" t="str">
        <f t="shared" si="176"/>
        <v/>
      </c>
      <c r="S1105" s="27" t="str">
        <f t="shared" si="176"/>
        <v/>
      </c>
      <c r="T1105" s="32" t="str">
        <f t="shared" si="176"/>
        <v/>
      </c>
      <c r="U1105" s="10"/>
    </row>
    <row r="1106" spans="1:21" x14ac:dyDescent="0.25">
      <c r="A1106" s="10"/>
      <c r="B1106" s="4" t="str">
        <f>IF(ISBLANK('INPUT | Operations'!$B1111),"",COUNT('INPUT | Operations'!$B$12:$B1110))</f>
        <v/>
      </c>
      <c r="C1106" s="27" t="str">
        <f>IF(ISNUMBER($B1106),('INPUT | Operations'!$C1110+'INPUT | Operations'!$C1111)/2,"")</f>
        <v/>
      </c>
      <c r="D1106" s="28" t="str">
        <f t="shared" si="168"/>
        <v/>
      </c>
      <c r="E1106" s="26" t="str">
        <f>IF(ISNUMBER($B1106),'INPUT | Operations'!$B1111-'INPUT | Operations'!$B1110,"")</f>
        <v/>
      </c>
      <c r="F1106" s="32" t="str">
        <f>IF(ISNUMBER($B1106),IF('INPUT | Operations'!$B1111&lt;Booster_BurnTime,1,IF('INPUT | Operations'!$B1110&lt;=Booster_BurnTime,(Booster_BurnTime-'INPUT | Operations'!$B1110)/('INPUT | Operations'!$B1111-'INPUT | Operations'!$B1110),0))*'INPUT | Operations'!$E1110*NumberOfBoosters*NumberOfOps*$E1106,"")</f>
        <v/>
      </c>
      <c r="G1106" s="34" t="str">
        <f t="shared" si="169"/>
        <v/>
      </c>
      <c r="H1106" s="27" t="str">
        <f t="shared" si="170"/>
        <v/>
      </c>
      <c r="I1106" s="27" t="str">
        <f t="shared" si="171"/>
        <v/>
      </c>
      <c r="J1106" s="27" t="str">
        <f t="shared" si="172"/>
        <v/>
      </c>
      <c r="K1106" s="27" t="str">
        <f t="shared" si="173"/>
        <v/>
      </c>
      <c r="L1106" s="27" t="str">
        <f t="shared" si="174"/>
        <v/>
      </c>
      <c r="M1106" s="32" t="str">
        <f t="shared" si="175"/>
        <v/>
      </c>
      <c r="N1106" s="27" t="str">
        <f t="shared" si="176"/>
        <v/>
      </c>
      <c r="O1106" s="27" t="str">
        <f t="shared" si="176"/>
        <v/>
      </c>
      <c r="P1106" s="27" t="str">
        <f t="shared" si="176"/>
        <v/>
      </c>
      <c r="Q1106" s="27" t="str">
        <f t="shared" si="176"/>
        <v/>
      </c>
      <c r="R1106" s="27" t="str">
        <f t="shared" si="176"/>
        <v/>
      </c>
      <c r="S1106" s="27" t="str">
        <f t="shared" si="176"/>
        <v/>
      </c>
      <c r="T1106" s="32" t="str">
        <f t="shared" si="176"/>
        <v/>
      </c>
      <c r="U1106" s="10"/>
    </row>
    <row r="1107" spans="1:21" x14ac:dyDescent="0.25">
      <c r="A1107" s="10"/>
      <c r="B1107" s="4" t="str">
        <f>IF(ISBLANK('INPUT | Operations'!$B1112),"",COUNT('INPUT | Operations'!$B$12:$B1111))</f>
        <v/>
      </c>
      <c r="C1107" s="27" t="str">
        <f>IF(ISNUMBER($B1107),('INPUT | Operations'!$C1111+'INPUT | Operations'!$C1112)/2,"")</f>
        <v/>
      </c>
      <c r="D1107" s="28" t="str">
        <f t="shared" si="168"/>
        <v/>
      </c>
      <c r="E1107" s="26" t="str">
        <f>IF(ISNUMBER($B1107),'INPUT | Operations'!$B1112-'INPUT | Operations'!$B1111,"")</f>
        <v/>
      </c>
      <c r="F1107" s="32" t="str">
        <f>IF(ISNUMBER($B1107),IF('INPUT | Operations'!$B1112&lt;Booster_BurnTime,1,IF('INPUT | Operations'!$B1111&lt;=Booster_BurnTime,(Booster_BurnTime-'INPUT | Operations'!$B1111)/('INPUT | Operations'!$B1112-'INPUT | Operations'!$B1111),0))*'INPUT | Operations'!$E1111*NumberOfBoosters*NumberOfOps*$E1107,"")</f>
        <v/>
      </c>
      <c r="G1107" s="34" t="str">
        <f t="shared" si="169"/>
        <v/>
      </c>
      <c r="H1107" s="27" t="str">
        <f t="shared" si="170"/>
        <v/>
      </c>
      <c r="I1107" s="27" t="str">
        <f t="shared" si="171"/>
        <v/>
      </c>
      <c r="J1107" s="27" t="str">
        <f t="shared" si="172"/>
        <v/>
      </c>
      <c r="K1107" s="27" t="str">
        <f t="shared" si="173"/>
        <v/>
      </c>
      <c r="L1107" s="27" t="str">
        <f t="shared" si="174"/>
        <v/>
      </c>
      <c r="M1107" s="32" t="str">
        <f t="shared" si="175"/>
        <v/>
      </c>
      <c r="N1107" s="27" t="str">
        <f t="shared" si="176"/>
        <v/>
      </c>
      <c r="O1107" s="27" t="str">
        <f t="shared" si="176"/>
        <v/>
      </c>
      <c r="P1107" s="27" t="str">
        <f t="shared" si="176"/>
        <v/>
      </c>
      <c r="Q1107" s="27" t="str">
        <f t="shared" si="176"/>
        <v/>
      </c>
      <c r="R1107" s="27" t="str">
        <f t="shared" si="176"/>
        <v/>
      </c>
      <c r="S1107" s="27" t="str">
        <f t="shared" si="176"/>
        <v/>
      </c>
      <c r="T1107" s="32" t="str">
        <f t="shared" si="176"/>
        <v/>
      </c>
      <c r="U1107" s="10"/>
    </row>
    <row r="1108" spans="1:21" x14ac:dyDescent="0.25">
      <c r="A1108" s="10"/>
      <c r="B1108" s="4" t="str">
        <f>IF(ISBLANK('INPUT | Operations'!$B1113),"",COUNT('INPUT | Operations'!$B$12:$B1112))</f>
        <v/>
      </c>
      <c r="C1108" s="27" t="str">
        <f>IF(ISNUMBER($B1108),('INPUT | Operations'!$C1112+'INPUT | Operations'!$C1113)/2,"")</f>
        <v/>
      </c>
      <c r="D1108" s="28" t="str">
        <f t="shared" si="168"/>
        <v/>
      </c>
      <c r="E1108" s="26" t="str">
        <f>IF(ISNUMBER($B1108),'INPUT | Operations'!$B1113-'INPUT | Operations'!$B1112,"")</f>
        <v/>
      </c>
      <c r="F1108" s="32" t="str">
        <f>IF(ISNUMBER($B1108),IF('INPUT | Operations'!$B1113&lt;Booster_BurnTime,1,IF('INPUT | Operations'!$B1112&lt;=Booster_BurnTime,(Booster_BurnTime-'INPUT | Operations'!$B1112)/('INPUT | Operations'!$B1113-'INPUT | Operations'!$B1112),0))*'INPUT | Operations'!$E1112*NumberOfBoosters*NumberOfOps*$E1108,"")</f>
        <v/>
      </c>
      <c r="G1108" s="34" t="str">
        <f t="shared" si="169"/>
        <v/>
      </c>
      <c r="H1108" s="27" t="str">
        <f t="shared" si="170"/>
        <v/>
      </c>
      <c r="I1108" s="27" t="str">
        <f t="shared" si="171"/>
        <v/>
      </c>
      <c r="J1108" s="27" t="str">
        <f t="shared" si="172"/>
        <v/>
      </c>
      <c r="K1108" s="27" t="str">
        <f t="shared" si="173"/>
        <v/>
      </c>
      <c r="L1108" s="27" t="str">
        <f t="shared" si="174"/>
        <v/>
      </c>
      <c r="M1108" s="32" t="str">
        <f t="shared" si="175"/>
        <v/>
      </c>
      <c r="N1108" s="27" t="str">
        <f t="shared" si="176"/>
        <v/>
      </c>
      <c r="O1108" s="27" t="str">
        <f t="shared" si="176"/>
        <v/>
      </c>
      <c r="P1108" s="27" t="str">
        <f t="shared" si="176"/>
        <v/>
      </c>
      <c r="Q1108" s="27" t="str">
        <f t="shared" si="176"/>
        <v/>
      </c>
      <c r="R1108" s="27" t="str">
        <f t="shared" si="176"/>
        <v/>
      </c>
      <c r="S1108" s="27" t="str">
        <f t="shared" si="176"/>
        <v/>
      </c>
      <c r="T1108" s="32" t="str">
        <f t="shared" si="176"/>
        <v/>
      </c>
      <c r="U1108" s="10"/>
    </row>
    <row r="1109" spans="1:21" x14ac:dyDescent="0.25">
      <c r="A1109" s="10"/>
      <c r="B1109" s="4" t="str">
        <f>IF(ISBLANK('INPUT | Operations'!$B1114),"",COUNT('INPUT | Operations'!$B$12:$B1113))</f>
        <v/>
      </c>
      <c r="C1109" s="27" t="str">
        <f>IF(ISNUMBER($B1109),('INPUT | Operations'!$C1113+'INPUT | Operations'!$C1114)/2,"")</f>
        <v/>
      </c>
      <c r="D1109" s="28" t="str">
        <f t="shared" si="168"/>
        <v/>
      </c>
      <c r="E1109" s="26" t="str">
        <f>IF(ISNUMBER($B1109),'INPUT | Operations'!$B1114-'INPUT | Operations'!$B1113,"")</f>
        <v/>
      </c>
      <c r="F1109" s="32" t="str">
        <f>IF(ISNUMBER($B1109),IF('INPUT | Operations'!$B1114&lt;Booster_BurnTime,1,IF('INPUT | Operations'!$B1113&lt;=Booster_BurnTime,(Booster_BurnTime-'INPUT | Operations'!$B1113)/('INPUT | Operations'!$B1114-'INPUT | Operations'!$B1113),0))*'INPUT | Operations'!$E1113*NumberOfBoosters*NumberOfOps*$E1109,"")</f>
        <v/>
      </c>
      <c r="G1109" s="34" t="str">
        <f t="shared" si="169"/>
        <v/>
      </c>
      <c r="H1109" s="27" t="str">
        <f t="shared" si="170"/>
        <v/>
      </c>
      <c r="I1109" s="27" t="str">
        <f t="shared" si="171"/>
        <v/>
      </c>
      <c r="J1109" s="27" t="str">
        <f t="shared" si="172"/>
        <v/>
      </c>
      <c r="K1109" s="27" t="str">
        <f t="shared" si="173"/>
        <v/>
      </c>
      <c r="L1109" s="27" t="str">
        <f t="shared" si="174"/>
        <v/>
      </c>
      <c r="M1109" s="32" t="str">
        <f t="shared" si="175"/>
        <v/>
      </c>
      <c r="N1109" s="27" t="str">
        <f t="shared" si="176"/>
        <v/>
      </c>
      <c r="O1109" s="27" t="str">
        <f t="shared" si="176"/>
        <v/>
      </c>
      <c r="P1109" s="27" t="str">
        <f t="shared" si="176"/>
        <v/>
      </c>
      <c r="Q1109" s="27" t="str">
        <f t="shared" si="176"/>
        <v/>
      </c>
      <c r="R1109" s="27" t="str">
        <f t="shared" si="176"/>
        <v/>
      </c>
      <c r="S1109" s="27" t="str">
        <f t="shared" si="176"/>
        <v/>
      </c>
      <c r="T1109" s="32" t="str">
        <f t="shared" si="176"/>
        <v/>
      </c>
      <c r="U1109" s="10"/>
    </row>
    <row r="1110" spans="1:21" x14ac:dyDescent="0.25">
      <c r="A1110" s="10"/>
      <c r="B1110" s="4" t="str">
        <f>IF(ISBLANK('INPUT | Operations'!$B1115),"",COUNT('INPUT | Operations'!$B$12:$B1114))</f>
        <v/>
      </c>
      <c r="C1110" s="27" t="str">
        <f>IF(ISNUMBER($B1110),('INPUT | Operations'!$C1114+'INPUT | Operations'!$C1115)/2,"")</f>
        <v/>
      </c>
      <c r="D1110" s="28" t="str">
        <f t="shared" si="168"/>
        <v/>
      </c>
      <c r="E1110" s="26" t="str">
        <f>IF(ISNUMBER($B1110),'INPUT | Operations'!$B1115-'INPUT | Operations'!$B1114,"")</f>
        <v/>
      </c>
      <c r="F1110" s="32" t="str">
        <f>IF(ISNUMBER($B1110),IF('INPUT | Operations'!$B1115&lt;Booster_BurnTime,1,IF('INPUT | Operations'!$B1114&lt;=Booster_BurnTime,(Booster_BurnTime-'INPUT | Operations'!$B1114)/('INPUT | Operations'!$B1115-'INPUT | Operations'!$B1114),0))*'INPUT | Operations'!$E1114*NumberOfBoosters*NumberOfOps*$E1110,"")</f>
        <v/>
      </c>
      <c r="G1110" s="34" t="str">
        <f t="shared" si="169"/>
        <v/>
      </c>
      <c r="H1110" s="27" t="str">
        <f t="shared" si="170"/>
        <v/>
      </c>
      <c r="I1110" s="27" t="str">
        <f t="shared" si="171"/>
        <v/>
      </c>
      <c r="J1110" s="27" t="str">
        <f t="shared" si="172"/>
        <v/>
      </c>
      <c r="K1110" s="27" t="str">
        <f t="shared" si="173"/>
        <v/>
      </c>
      <c r="L1110" s="27" t="str">
        <f t="shared" si="174"/>
        <v/>
      </c>
      <c r="M1110" s="32" t="str">
        <f t="shared" si="175"/>
        <v/>
      </c>
      <c r="N1110" s="27" t="str">
        <f t="shared" si="176"/>
        <v/>
      </c>
      <c r="O1110" s="27" t="str">
        <f t="shared" si="176"/>
        <v/>
      </c>
      <c r="P1110" s="27" t="str">
        <f t="shared" si="176"/>
        <v/>
      </c>
      <c r="Q1110" s="27" t="str">
        <f t="shared" si="176"/>
        <v/>
      </c>
      <c r="R1110" s="27" t="str">
        <f t="shared" si="176"/>
        <v/>
      </c>
      <c r="S1110" s="27" t="str">
        <f t="shared" si="176"/>
        <v/>
      </c>
      <c r="T1110" s="32" t="str">
        <f t="shared" si="176"/>
        <v/>
      </c>
      <c r="U1110" s="10"/>
    </row>
    <row r="1111" spans="1:21" x14ac:dyDescent="0.25">
      <c r="A1111" s="10"/>
      <c r="B1111" s="4" t="str">
        <f>IF(ISBLANK('INPUT | Operations'!$B1116),"",COUNT('INPUT | Operations'!$B$12:$B1115))</f>
        <v/>
      </c>
      <c r="C1111" s="27" t="str">
        <f>IF(ISNUMBER($B1111),('INPUT | Operations'!$C1115+'INPUT | Operations'!$C1116)/2,"")</f>
        <v/>
      </c>
      <c r="D1111" s="28" t="str">
        <f t="shared" si="168"/>
        <v/>
      </c>
      <c r="E1111" s="26" t="str">
        <f>IF(ISNUMBER($B1111),'INPUT | Operations'!$B1116-'INPUT | Operations'!$B1115,"")</f>
        <v/>
      </c>
      <c r="F1111" s="32" t="str">
        <f>IF(ISNUMBER($B1111),IF('INPUT | Operations'!$B1116&lt;Booster_BurnTime,1,IF('INPUT | Operations'!$B1115&lt;=Booster_BurnTime,(Booster_BurnTime-'INPUT | Operations'!$B1115)/('INPUT | Operations'!$B1116-'INPUT | Operations'!$B1115),0))*'INPUT | Operations'!$E1115*NumberOfBoosters*NumberOfOps*$E1111,"")</f>
        <v/>
      </c>
      <c r="G1111" s="34" t="str">
        <f t="shared" si="169"/>
        <v/>
      </c>
      <c r="H1111" s="27" t="str">
        <f t="shared" si="170"/>
        <v/>
      </c>
      <c r="I1111" s="27" t="str">
        <f t="shared" si="171"/>
        <v/>
      </c>
      <c r="J1111" s="27" t="str">
        <f t="shared" si="172"/>
        <v/>
      </c>
      <c r="K1111" s="27" t="str">
        <f t="shared" si="173"/>
        <v/>
      </c>
      <c r="L1111" s="27" t="str">
        <f t="shared" si="174"/>
        <v/>
      </c>
      <c r="M1111" s="32" t="str">
        <f t="shared" si="175"/>
        <v/>
      </c>
      <c r="N1111" s="27" t="str">
        <f t="shared" si="176"/>
        <v/>
      </c>
      <c r="O1111" s="27" t="str">
        <f t="shared" si="176"/>
        <v/>
      </c>
      <c r="P1111" s="27" t="str">
        <f t="shared" si="176"/>
        <v/>
      </c>
      <c r="Q1111" s="27" t="str">
        <f t="shared" si="176"/>
        <v/>
      </c>
      <c r="R1111" s="27" t="str">
        <f t="shared" si="176"/>
        <v/>
      </c>
      <c r="S1111" s="27" t="str">
        <f t="shared" si="176"/>
        <v/>
      </c>
      <c r="T1111" s="32" t="str">
        <f t="shared" si="176"/>
        <v/>
      </c>
      <c r="U1111" s="10"/>
    </row>
    <row r="1112" spans="1:21" x14ac:dyDescent="0.25">
      <c r="A1112" s="10"/>
      <c r="B1112" s="4" t="str">
        <f>IF(ISBLANK('INPUT | Operations'!$B1117),"",COUNT('INPUT | Operations'!$B$12:$B1116))</f>
        <v/>
      </c>
      <c r="C1112" s="27" t="str">
        <f>IF(ISNUMBER($B1112),('INPUT | Operations'!$C1116+'INPUT | Operations'!$C1117)/2,"")</f>
        <v/>
      </c>
      <c r="D1112" s="28" t="str">
        <f t="shared" si="168"/>
        <v/>
      </c>
      <c r="E1112" s="26" t="str">
        <f>IF(ISNUMBER($B1112),'INPUT | Operations'!$B1117-'INPUT | Operations'!$B1116,"")</f>
        <v/>
      </c>
      <c r="F1112" s="32" t="str">
        <f>IF(ISNUMBER($B1112),IF('INPUT | Operations'!$B1117&lt;Booster_BurnTime,1,IF('INPUT | Operations'!$B1116&lt;=Booster_BurnTime,(Booster_BurnTime-'INPUT | Operations'!$B1116)/('INPUT | Operations'!$B1117-'INPUT | Operations'!$B1116),0))*'INPUT | Operations'!$E1116*NumberOfBoosters*NumberOfOps*$E1112,"")</f>
        <v/>
      </c>
      <c r="G1112" s="34" t="str">
        <f t="shared" si="169"/>
        <v/>
      </c>
      <c r="H1112" s="27" t="str">
        <f t="shared" si="170"/>
        <v/>
      </c>
      <c r="I1112" s="27" t="str">
        <f t="shared" si="171"/>
        <v/>
      </c>
      <c r="J1112" s="27" t="str">
        <f t="shared" si="172"/>
        <v/>
      </c>
      <c r="K1112" s="27" t="str">
        <f t="shared" si="173"/>
        <v/>
      </c>
      <c r="L1112" s="27" t="str">
        <f t="shared" si="174"/>
        <v/>
      </c>
      <c r="M1112" s="32" t="str">
        <f t="shared" si="175"/>
        <v/>
      </c>
      <c r="N1112" s="27" t="str">
        <f t="shared" si="176"/>
        <v/>
      </c>
      <c r="O1112" s="27" t="str">
        <f t="shared" si="176"/>
        <v/>
      </c>
      <c r="P1112" s="27" t="str">
        <f t="shared" si="176"/>
        <v/>
      </c>
      <c r="Q1112" s="27" t="str">
        <f t="shared" si="176"/>
        <v/>
      </c>
      <c r="R1112" s="27" t="str">
        <f t="shared" si="176"/>
        <v/>
      </c>
      <c r="S1112" s="27" t="str">
        <f t="shared" si="176"/>
        <v/>
      </c>
      <c r="T1112" s="32" t="str">
        <f t="shared" si="176"/>
        <v/>
      </c>
      <c r="U1112" s="10"/>
    </row>
    <row r="1113" spans="1:21" x14ac:dyDescent="0.25">
      <c r="A1113" s="10"/>
      <c r="B1113" s="4" t="str">
        <f>IF(ISBLANK('INPUT | Operations'!$B1118),"",COUNT('INPUT | Operations'!$B$12:$B1117))</f>
        <v/>
      </c>
      <c r="C1113" s="27" t="str">
        <f>IF(ISNUMBER($B1113),('INPUT | Operations'!$C1117+'INPUT | Operations'!$C1118)/2,"")</f>
        <v/>
      </c>
      <c r="D1113" s="28" t="str">
        <f t="shared" si="168"/>
        <v/>
      </c>
      <c r="E1113" s="26" t="str">
        <f>IF(ISNUMBER($B1113),'INPUT | Operations'!$B1118-'INPUT | Operations'!$B1117,"")</f>
        <v/>
      </c>
      <c r="F1113" s="32" t="str">
        <f>IF(ISNUMBER($B1113),IF('INPUT | Operations'!$B1118&lt;Booster_BurnTime,1,IF('INPUT | Operations'!$B1117&lt;=Booster_BurnTime,(Booster_BurnTime-'INPUT | Operations'!$B1117)/('INPUT | Operations'!$B1118-'INPUT | Operations'!$B1117),0))*'INPUT | Operations'!$E1117*NumberOfBoosters*NumberOfOps*$E1113,"")</f>
        <v/>
      </c>
      <c r="G1113" s="34" t="str">
        <f t="shared" si="169"/>
        <v/>
      </c>
      <c r="H1113" s="27" t="str">
        <f t="shared" si="170"/>
        <v/>
      </c>
      <c r="I1113" s="27" t="str">
        <f t="shared" si="171"/>
        <v/>
      </c>
      <c r="J1113" s="27" t="str">
        <f t="shared" si="172"/>
        <v/>
      </c>
      <c r="K1113" s="27" t="str">
        <f t="shared" si="173"/>
        <v/>
      </c>
      <c r="L1113" s="27" t="str">
        <f t="shared" si="174"/>
        <v/>
      </c>
      <c r="M1113" s="32" t="str">
        <f t="shared" si="175"/>
        <v/>
      </c>
      <c r="N1113" s="27" t="str">
        <f t="shared" si="176"/>
        <v/>
      </c>
      <c r="O1113" s="27" t="str">
        <f t="shared" si="176"/>
        <v/>
      </c>
      <c r="P1113" s="27" t="str">
        <f t="shared" si="176"/>
        <v/>
      </c>
      <c r="Q1113" s="27" t="str">
        <f t="shared" si="176"/>
        <v/>
      </c>
      <c r="R1113" s="27" t="str">
        <f t="shared" si="176"/>
        <v/>
      </c>
      <c r="S1113" s="27" t="str">
        <f t="shared" si="176"/>
        <v/>
      </c>
      <c r="T1113" s="32" t="str">
        <f t="shared" si="176"/>
        <v/>
      </c>
      <c r="U1113" s="10"/>
    </row>
    <row r="1114" spans="1:21" x14ac:dyDescent="0.25">
      <c r="A1114" s="10"/>
      <c r="B1114" s="4" t="str">
        <f>IF(ISBLANK('INPUT | Operations'!$B1119),"",COUNT('INPUT | Operations'!$B$12:$B1118))</f>
        <v/>
      </c>
      <c r="C1114" s="27" t="str">
        <f>IF(ISNUMBER($B1114),('INPUT | Operations'!$C1118+'INPUT | Operations'!$C1119)/2,"")</f>
        <v/>
      </c>
      <c r="D1114" s="28" t="str">
        <f t="shared" si="168"/>
        <v/>
      </c>
      <c r="E1114" s="26" t="str">
        <f>IF(ISNUMBER($B1114),'INPUT | Operations'!$B1119-'INPUT | Operations'!$B1118,"")</f>
        <v/>
      </c>
      <c r="F1114" s="32" t="str">
        <f>IF(ISNUMBER($B1114),IF('INPUT | Operations'!$B1119&lt;Booster_BurnTime,1,IF('INPUT | Operations'!$B1118&lt;=Booster_BurnTime,(Booster_BurnTime-'INPUT | Operations'!$B1118)/('INPUT | Operations'!$B1119-'INPUT | Operations'!$B1118),0))*'INPUT | Operations'!$E1118*NumberOfBoosters*NumberOfOps*$E1114,"")</f>
        <v/>
      </c>
      <c r="G1114" s="34" t="str">
        <f t="shared" si="169"/>
        <v/>
      </c>
      <c r="H1114" s="27" t="str">
        <f t="shared" si="170"/>
        <v/>
      </c>
      <c r="I1114" s="27" t="str">
        <f t="shared" si="171"/>
        <v/>
      </c>
      <c r="J1114" s="27" t="str">
        <f t="shared" si="172"/>
        <v/>
      </c>
      <c r="K1114" s="27" t="str">
        <f t="shared" si="173"/>
        <v/>
      </c>
      <c r="L1114" s="27" t="str">
        <f t="shared" si="174"/>
        <v/>
      </c>
      <c r="M1114" s="32" t="str">
        <f t="shared" si="175"/>
        <v/>
      </c>
      <c r="N1114" s="27" t="str">
        <f t="shared" si="176"/>
        <v/>
      </c>
      <c r="O1114" s="27" t="str">
        <f t="shared" si="176"/>
        <v/>
      </c>
      <c r="P1114" s="27" t="str">
        <f t="shared" si="176"/>
        <v/>
      </c>
      <c r="Q1114" s="27" t="str">
        <f t="shared" si="176"/>
        <v/>
      </c>
      <c r="R1114" s="27" t="str">
        <f t="shared" si="176"/>
        <v/>
      </c>
      <c r="S1114" s="27" t="str">
        <f t="shared" si="176"/>
        <v/>
      </c>
      <c r="T1114" s="32" t="str">
        <f t="shared" si="176"/>
        <v/>
      </c>
      <c r="U1114" s="10"/>
    </row>
    <row r="1115" spans="1:21" x14ac:dyDescent="0.25">
      <c r="A1115" s="10"/>
      <c r="B1115" s="4" t="str">
        <f>IF(ISBLANK('INPUT | Operations'!$B1120),"",COUNT('INPUT | Operations'!$B$12:$B1119))</f>
        <v/>
      </c>
      <c r="C1115" s="27" t="str">
        <f>IF(ISNUMBER($B1115),('INPUT | Operations'!$C1119+'INPUT | Operations'!$C1120)/2,"")</f>
        <v/>
      </c>
      <c r="D1115" s="28" t="str">
        <f t="shared" si="168"/>
        <v/>
      </c>
      <c r="E1115" s="26" t="str">
        <f>IF(ISNUMBER($B1115),'INPUT | Operations'!$B1120-'INPUT | Operations'!$B1119,"")</f>
        <v/>
      </c>
      <c r="F1115" s="32" t="str">
        <f>IF(ISNUMBER($B1115),IF('INPUT | Operations'!$B1120&lt;Booster_BurnTime,1,IF('INPUT | Operations'!$B1119&lt;=Booster_BurnTime,(Booster_BurnTime-'INPUT | Operations'!$B1119)/('INPUT | Operations'!$B1120-'INPUT | Operations'!$B1119),0))*'INPUT | Operations'!$E1119*NumberOfBoosters*NumberOfOps*$E1115,"")</f>
        <v/>
      </c>
      <c r="G1115" s="34" t="str">
        <f t="shared" si="169"/>
        <v/>
      </c>
      <c r="H1115" s="27" t="str">
        <f t="shared" si="170"/>
        <v/>
      </c>
      <c r="I1115" s="27" t="str">
        <f t="shared" si="171"/>
        <v/>
      </c>
      <c r="J1115" s="27" t="str">
        <f t="shared" si="172"/>
        <v/>
      </c>
      <c r="K1115" s="27" t="str">
        <f t="shared" si="173"/>
        <v/>
      </c>
      <c r="L1115" s="27" t="str">
        <f t="shared" si="174"/>
        <v/>
      </c>
      <c r="M1115" s="32" t="str">
        <f t="shared" si="175"/>
        <v/>
      </c>
      <c r="N1115" s="27" t="str">
        <f t="shared" si="176"/>
        <v/>
      </c>
      <c r="O1115" s="27" t="str">
        <f t="shared" si="176"/>
        <v/>
      </c>
      <c r="P1115" s="27" t="str">
        <f t="shared" si="176"/>
        <v/>
      </c>
      <c r="Q1115" s="27" t="str">
        <f t="shared" si="176"/>
        <v/>
      </c>
      <c r="R1115" s="27" t="str">
        <f t="shared" si="176"/>
        <v/>
      </c>
      <c r="S1115" s="27" t="str">
        <f t="shared" si="176"/>
        <v/>
      </c>
      <c r="T1115" s="32" t="str">
        <f t="shared" si="176"/>
        <v/>
      </c>
      <c r="U1115" s="10"/>
    </row>
    <row r="1116" spans="1:21" x14ac:dyDescent="0.25">
      <c r="A1116" s="10"/>
      <c r="B1116" s="4" t="str">
        <f>IF(ISBLANK('INPUT | Operations'!$B1121),"",COUNT('INPUT | Operations'!$B$12:$B1120))</f>
        <v/>
      </c>
      <c r="C1116" s="27" t="str">
        <f>IF(ISNUMBER($B1116),('INPUT | Operations'!$C1120+'INPUT | Operations'!$C1121)/2,"")</f>
        <v/>
      </c>
      <c r="D1116" s="28" t="str">
        <f t="shared" si="168"/>
        <v/>
      </c>
      <c r="E1116" s="26" t="str">
        <f>IF(ISNUMBER($B1116),'INPUT | Operations'!$B1121-'INPUT | Operations'!$B1120,"")</f>
        <v/>
      </c>
      <c r="F1116" s="32" t="str">
        <f>IF(ISNUMBER($B1116),IF('INPUT | Operations'!$B1121&lt;Booster_BurnTime,1,IF('INPUT | Operations'!$B1120&lt;=Booster_BurnTime,(Booster_BurnTime-'INPUT | Operations'!$B1120)/('INPUT | Operations'!$B1121-'INPUT | Operations'!$B1120),0))*'INPUT | Operations'!$E1120*NumberOfBoosters*NumberOfOps*$E1116,"")</f>
        <v/>
      </c>
      <c r="G1116" s="34" t="str">
        <f t="shared" si="169"/>
        <v/>
      </c>
      <c r="H1116" s="27" t="str">
        <f t="shared" si="170"/>
        <v/>
      </c>
      <c r="I1116" s="27" t="str">
        <f t="shared" si="171"/>
        <v/>
      </c>
      <c r="J1116" s="27" t="str">
        <f t="shared" si="172"/>
        <v/>
      </c>
      <c r="K1116" s="27" t="str">
        <f t="shared" si="173"/>
        <v/>
      </c>
      <c r="L1116" s="27" t="str">
        <f t="shared" si="174"/>
        <v/>
      </c>
      <c r="M1116" s="32" t="str">
        <f t="shared" si="175"/>
        <v/>
      </c>
      <c r="N1116" s="27" t="str">
        <f t="shared" si="176"/>
        <v/>
      </c>
      <c r="O1116" s="27" t="str">
        <f t="shared" si="176"/>
        <v/>
      </c>
      <c r="P1116" s="27" t="str">
        <f t="shared" si="176"/>
        <v/>
      </c>
      <c r="Q1116" s="27" t="str">
        <f t="shared" si="176"/>
        <v/>
      </c>
      <c r="R1116" s="27" t="str">
        <f t="shared" si="176"/>
        <v/>
      </c>
      <c r="S1116" s="27" t="str">
        <f t="shared" si="176"/>
        <v/>
      </c>
      <c r="T1116" s="32" t="str">
        <f t="shared" si="176"/>
        <v/>
      </c>
      <c r="U1116" s="10"/>
    </row>
    <row r="1117" spans="1:21" x14ac:dyDescent="0.25">
      <c r="A1117" s="10"/>
      <c r="B1117" s="4" t="str">
        <f>IF(ISBLANK('INPUT | Operations'!$B1122),"",COUNT('INPUT | Operations'!$B$12:$B1121))</f>
        <v/>
      </c>
      <c r="C1117" s="27" t="str">
        <f>IF(ISNUMBER($B1117),('INPUT | Operations'!$C1121+'INPUT | Operations'!$C1122)/2,"")</f>
        <v/>
      </c>
      <c r="D1117" s="28" t="str">
        <f t="shared" si="168"/>
        <v/>
      </c>
      <c r="E1117" s="26" t="str">
        <f>IF(ISNUMBER($B1117),'INPUT | Operations'!$B1122-'INPUT | Operations'!$B1121,"")</f>
        <v/>
      </c>
      <c r="F1117" s="32" t="str">
        <f>IF(ISNUMBER($B1117),IF('INPUT | Operations'!$B1122&lt;Booster_BurnTime,1,IF('INPUT | Operations'!$B1121&lt;=Booster_BurnTime,(Booster_BurnTime-'INPUT | Operations'!$B1121)/('INPUT | Operations'!$B1122-'INPUT | Operations'!$B1121),0))*'INPUT | Operations'!$E1121*NumberOfBoosters*NumberOfOps*$E1117,"")</f>
        <v/>
      </c>
      <c r="G1117" s="34" t="str">
        <f t="shared" si="169"/>
        <v/>
      </c>
      <c r="H1117" s="27" t="str">
        <f t="shared" si="170"/>
        <v/>
      </c>
      <c r="I1117" s="27" t="str">
        <f t="shared" si="171"/>
        <v/>
      </c>
      <c r="J1117" s="27" t="str">
        <f t="shared" si="172"/>
        <v/>
      </c>
      <c r="K1117" s="27" t="str">
        <f t="shared" si="173"/>
        <v/>
      </c>
      <c r="L1117" s="27" t="str">
        <f t="shared" si="174"/>
        <v/>
      </c>
      <c r="M1117" s="32" t="str">
        <f t="shared" si="175"/>
        <v/>
      </c>
      <c r="N1117" s="27" t="str">
        <f t="shared" si="176"/>
        <v/>
      </c>
      <c r="O1117" s="27" t="str">
        <f t="shared" si="176"/>
        <v/>
      </c>
      <c r="P1117" s="27" t="str">
        <f t="shared" si="176"/>
        <v/>
      </c>
      <c r="Q1117" s="27" t="str">
        <f t="shared" si="176"/>
        <v/>
      </c>
      <c r="R1117" s="27" t="str">
        <f t="shared" si="176"/>
        <v/>
      </c>
      <c r="S1117" s="27" t="str">
        <f t="shared" si="176"/>
        <v/>
      </c>
      <c r="T1117" s="32" t="str">
        <f t="shared" si="176"/>
        <v/>
      </c>
      <c r="U1117" s="10"/>
    </row>
    <row r="1118" spans="1:21" x14ac:dyDescent="0.25">
      <c r="A1118" s="10"/>
      <c r="B1118" s="4" t="str">
        <f>IF(ISBLANK('INPUT | Operations'!$B1123),"",COUNT('INPUT | Operations'!$B$12:$B1122))</f>
        <v/>
      </c>
      <c r="C1118" s="27" t="str">
        <f>IF(ISNUMBER($B1118),('INPUT | Operations'!$C1122+'INPUT | Operations'!$C1123)/2,"")</f>
        <v/>
      </c>
      <c r="D1118" s="28" t="str">
        <f t="shared" si="168"/>
        <v/>
      </c>
      <c r="E1118" s="26" t="str">
        <f>IF(ISNUMBER($B1118),'INPUT | Operations'!$B1123-'INPUT | Operations'!$B1122,"")</f>
        <v/>
      </c>
      <c r="F1118" s="32" t="str">
        <f>IF(ISNUMBER($B1118),IF('INPUT | Operations'!$B1123&lt;Booster_BurnTime,1,IF('INPUT | Operations'!$B1122&lt;=Booster_BurnTime,(Booster_BurnTime-'INPUT | Operations'!$B1122)/('INPUT | Operations'!$B1123-'INPUT | Operations'!$B1122),0))*'INPUT | Operations'!$E1122*NumberOfBoosters*NumberOfOps*$E1118,"")</f>
        <v/>
      </c>
      <c r="G1118" s="34" t="str">
        <f t="shared" si="169"/>
        <v/>
      </c>
      <c r="H1118" s="27" t="str">
        <f t="shared" si="170"/>
        <v/>
      </c>
      <c r="I1118" s="27" t="str">
        <f t="shared" si="171"/>
        <v/>
      </c>
      <c r="J1118" s="27" t="str">
        <f t="shared" si="172"/>
        <v/>
      </c>
      <c r="K1118" s="27" t="str">
        <f t="shared" si="173"/>
        <v/>
      </c>
      <c r="L1118" s="27" t="str">
        <f t="shared" si="174"/>
        <v/>
      </c>
      <c r="M1118" s="32" t="str">
        <f t="shared" si="175"/>
        <v/>
      </c>
      <c r="N1118" s="27" t="str">
        <f t="shared" si="176"/>
        <v/>
      </c>
      <c r="O1118" s="27" t="str">
        <f t="shared" si="176"/>
        <v/>
      </c>
      <c r="P1118" s="27" t="str">
        <f t="shared" si="176"/>
        <v/>
      </c>
      <c r="Q1118" s="27" t="str">
        <f t="shared" si="176"/>
        <v/>
      </c>
      <c r="R1118" s="27" t="str">
        <f t="shared" si="176"/>
        <v/>
      </c>
      <c r="S1118" s="27" t="str">
        <f t="shared" si="176"/>
        <v/>
      </c>
      <c r="T1118" s="32" t="str">
        <f t="shared" si="176"/>
        <v/>
      </c>
      <c r="U1118" s="10"/>
    </row>
    <row r="1119" spans="1:21" x14ac:dyDescent="0.25">
      <c r="A1119" s="10"/>
      <c r="B1119" s="4" t="str">
        <f>IF(ISBLANK('INPUT | Operations'!$B1124),"",COUNT('INPUT | Operations'!$B$12:$B1123))</f>
        <v/>
      </c>
      <c r="C1119" s="27" t="str">
        <f>IF(ISNUMBER($B1119),('INPUT | Operations'!$C1123+'INPUT | Operations'!$C1124)/2,"")</f>
        <v/>
      </c>
      <c r="D1119" s="28" t="str">
        <f t="shared" si="168"/>
        <v/>
      </c>
      <c r="E1119" s="26" t="str">
        <f>IF(ISNUMBER($B1119),'INPUT | Operations'!$B1124-'INPUT | Operations'!$B1123,"")</f>
        <v/>
      </c>
      <c r="F1119" s="32" t="str">
        <f>IF(ISNUMBER($B1119),IF('INPUT | Operations'!$B1124&lt;Booster_BurnTime,1,IF('INPUT | Operations'!$B1123&lt;=Booster_BurnTime,(Booster_BurnTime-'INPUT | Operations'!$B1123)/('INPUT | Operations'!$B1124-'INPUT | Operations'!$B1123),0))*'INPUT | Operations'!$E1123*NumberOfBoosters*NumberOfOps*$E1119,"")</f>
        <v/>
      </c>
      <c r="G1119" s="34" t="str">
        <f t="shared" si="169"/>
        <v/>
      </c>
      <c r="H1119" s="27" t="str">
        <f t="shared" si="170"/>
        <v/>
      </c>
      <c r="I1119" s="27" t="str">
        <f t="shared" si="171"/>
        <v/>
      </c>
      <c r="J1119" s="27" t="str">
        <f t="shared" si="172"/>
        <v/>
      </c>
      <c r="K1119" s="27" t="str">
        <f t="shared" si="173"/>
        <v/>
      </c>
      <c r="L1119" s="27" t="str">
        <f t="shared" si="174"/>
        <v/>
      </c>
      <c r="M1119" s="32" t="str">
        <f t="shared" si="175"/>
        <v/>
      </c>
      <c r="N1119" s="27" t="str">
        <f t="shared" si="176"/>
        <v/>
      </c>
      <c r="O1119" s="27" t="str">
        <f t="shared" si="176"/>
        <v/>
      </c>
      <c r="P1119" s="27" t="str">
        <f t="shared" si="176"/>
        <v/>
      </c>
      <c r="Q1119" s="27" t="str">
        <f t="shared" si="176"/>
        <v/>
      </c>
      <c r="R1119" s="27" t="str">
        <f t="shared" si="176"/>
        <v/>
      </c>
      <c r="S1119" s="27" t="str">
        <f t="shared" si="176"/>
        <v/>
      </c>
      <c r="T1119" s="32" t="str">
        <f t="shared" si="176"/>
        <v/>
      </c>
      <c r="U1119" s="10"/>
    </row>
    <row r="1120" spans="1:21" x14ac:dyDescent="0.25">
      <c r="A1120" s="10"/>
      <c r="B1120" s="4" t="str">
        <f>IF(ISBLANK('INPUT | Operations'!$B1125),"",COUNT('INPUT | Operations'!$B$12:$B1124))</f>
        <v/>
      </c>
      <c r="C1120" s="27" t="str">
        <f>IF(ISNUMBER($B1120),('INPUT | Operations'!$C1124+'INPUT | Operations'!$C1125)/2,"")</f>
        <v/>
      </c>
      <c r="D1120" s="28" t="str">
        <f t="shared" si="168"/>
        <v/>
      </c>
      <c r="E1120" s="26" t="str">
        <f>IF(ISNUMBER($B1120),'INPUT | Operations'!$B1125-'INPUT | Operations'!$B1124,"")</f>
        <v/>
      </c>
      <c r="F1120" s="32" t="str">
        <f>IF(ISNUMBER($B1120),IF('INPUT | Operations'!$B1125&lt;Booster_BurnTime,1,IF('INPUT | Operations'!$B1124&lt;=Booster_BurnTime,(Booster_BurnTime-'INPUT | Operations'!$B1124)/('INPUT | Operations'!$B1125-'INPUT | Operations'!$B1124),0))*'INPUT | Operations'!$E1124*NumberOfBoosters*NumberOfOps*$E1120,"")</f>
        <v/>
      </c>
      <c r="G1120" s="34" t="str">
        <f t="shared" si="169"/>
        <v/>
      </c>
      <c r="H1120" s="27" t="str">
        <f t="shared" si="170"/>
        <v/>
      </c>
      <c r="I1120" s="27" t="str">
        <f t="shared" si="171"/>
        <v/>
      </c>
      <c r="J1120" s="27" t="str">
        <f t="shared" si="172"/>
        <v/>
      </c>
      <c r="K1120" s="27" t="str">
        <f t="shared" si="173"/>
        <v/>
      </c>
      <c r="L1120" s="27" t="str">
        <f t="shared" si="174"/>
        <v/>
      </c>
      <c r="M1120" s="32" t="str">
        <f t="shared" si="175"/>
        <v/>
      </c>
      <c r="N1120" s="27" t="str">
        <f t="shared" si="176"/>
        <v/>
      </c>
      <c r="O1120" s="27" t="str">
        <f t="shared" si="176"/>
        <v/>
      </c>
      <c r="P1120" s="27" t="str">
        <f t="shared" si="176"/>
        <v/>
      </c>
      <c r="Q1120" s="27" t="str">
        <f t="shared" si="176"/>
        <v/>
      </c>
      <c r="R1120" s="27" t="str">
        <f t="shared" si="176"/>
        <v/>
      </c>
      <c r="S1120" s="27" t="str">
        <f t="shared" si="176"/>
        <v/>
      </c>
      <c r="T1120" s="32" t="str">
        <f t="shared" si="176"/>
        <v/>
      </c>
      <c r="U1120" s="10"/>
    </row>
    <row r="1121" spans="1:21" x14ac:dyDescent="0.25">
      <c r="A1121" s="10"/>
      <c r="B1121" s="4" t="str">
        <f>IF(ISBLANK('INPUT | Operations'!$B1126),"",COUNT('INPUT | Operations'!$B$12:$B1125))</f>
        <v/>
      </c>
      <c r="C1121" s="27" t="str">
        <f>IF(ISNUMBER($B1121),('INPUT | Operations'!$C1125+'INPUT | Operations'!$C1126)/2,"")</f>
        <v/>
      </c>
      <c r="D1121" s="28" t="str">
        <f t="shared" si="168"/>
        <v/>
      </c>
      <c r="E1121" s="26" t="str">
        <f>IF(ISNUMBER($B1121),'INPUT | Operations'!$B1126-'INPUT | Operations'!$B1125,"")</f>
        <v/>
      </c>
      <c r="F1121" s="32" t="str">
        <f>IF(ISNUMBER($B1121),IF('INPUT | Operations'!$B1126&lt;Booster_BurnTime,1,IF('INPUT | Operations'!$B1125&lt;=Booster_BurnTime,(Booster_BurnTime-'INPUT | Operations'!$B1125)/('INPUT | Operations'!$B1126-'INPUT | Operations'!$B1125),0))*'INPUT | Operations'!$E1125*NumberOfBoosters*NumberOfOps*$E1121,"")</f>
        <v/>
      </c>
      <c r="G1121" s="34" t="str">
        <f t="shared" si="169"/>
        <v/>
      </c>
      <c r="H1121" s="27" t="str">
        <f t="shared" si="170"/>
        <v/>
      </c>
      <c r="I1121" s="27" t="str">
        <f t="shared" si="171"/>
        <v/>
      </c>
      <c r="J1121" s="27" t="str">
        <f t="shared" si="172"/>
        <v/>
      </c>
      <c r="K1121" s="27" t="str">
        <f t="shared" si="173"/>
        <v/>
      </c>
      <c r="L1121" s="27" t="str">
        <f t="shared" si="174"/>
        <v/>
      </c>
      <c r="M1121" s="32" t="str">
        <f t="shared" si="175"/>
        <v/>
      </c>
      <c r="N1121" s="27" t="str">
        <f t="shared" si="176"/>
        <v/>
      </c>
      <c r="O1121" s="27" t="str">
        <f t="shared" si="176"/>
        <v/>
      </c>
      <c r="P1121" s="27" t="str">
        <f t="shared" si="176"/>
        <v/>
      </c>
      <c r="Q1121" s="27" t="str">
        <f t="shared" si="176"/>
        <v/>
      </c>
      <c r="R1121" s="27" t="str">
        <f t="shared" si="176"/>
        <v/>
      </c>
      <c r="S1121" s="27" t="str">
        <f t="shared" si="176"/>
        <v/>
      </c>
      <c r="T1121" s="32" t="str">
        <f t="shared" si="176"/>
        <v/>
      </c>
      <c r="U1121" s="10"/>
    </row>
    <row r="1122" spans="1:21" x14ac:dyDescent="0.25">
      <c r="A1122" s="10"/>
      <c r="B1122" s="4" t="str">
        <f>IF(ISBLANK('INPUT | Operations'!$B1127),"",COUNT('INPUT | Operations'!$B$12:$B1126))</f>
        <v/>
      </c>
      <c r="C1122" s="27" t="str">
        <f>IF(ISNUMBER($B1122),('INPUT | Operations'!$C1126+'INPUT | Operations'!$C1127)/2,"")</f>
        <v/>
      </c>
      <c r="D1122" s="28" t="str">
        <f t="shared" si="168"/>
        <v/>
      </c>
      <c r="E1122" s="26" t="str">
        <f>IF(ISNUMBER($B1122),'INPUT | Operations'!$B1127-'INPUT | Operations'!$B1126,"")</f>
        <v/>
      </c>
      <c r="F1122" s="32" t="str">
        <f>IF(ISNUMBER($B1122),IF('INPUT | Operations'!$B1127&lt;Booster_BurnTime,1,IF('INPUT | Operations'!$B1126&lt;=Booster_BurnTime,(Booster_BurnTime-'INPUT | Operations'!$B1126)/('INPUT | Operations'!$B1127-'INPUT | Operations'!$B1126),0))*'INPUT | Operations'!$E1126*NumberOfBoosters*NumberOfOps*$E1122,"")</f>
        <v/>
      </c>
      <c r="G1122" s="34" t="str">
        <f t="shared" si="169"/>
        <v/>
      </c>
      <c r="H1122" s="27" t="str">
        <f t="shared" si="170"/>
        <v/>
      </c>
      <c r="I1122" s="27" t="str">
        <f t="shared" si="171"/>
        <v/>
      </c>
      <c r="J1122" s="27" t="str">
        <f t="shared" si="172"/>
        <v/>
      </c>
      <c r="K1122" s="27" t="str">
        <f t="shared" si="173"/>
        <v/>
      </c>
      <c r="L1122" s="27" t="str">
        <f t="shared" si="174"/>
        <v/>
      </c>
      <c r="M1122" s="32" t="str">
        <f t="shared" si="175"/>
        <v/>
      </c>
      <c r="N1122" s="27" t="str">
        <f t="shared" si="176"/>
        <v/>
      </c>
      <c r="O1122" s="27" t="str">
        <f t="shared" si="176"/>
        <v/>
      </c>
      <c r="P1122" s="27" t="str">
        <f t="shared" si="176"/>
        <v/>
      </c>
      <c r="Q1122" s="27" t="str">
        <f t="shared" si="176"/>
        <v/>
      </c>
      <c r="R1122" s="27" t="str">
        <f t="shared" si="176"/>
        <v/>
      </c>
      <c r="S1122" s="27" t="str">
        <f t="shared" si="176"/>
        <v/>
      </c>
      <c r="T1122" s="32" t="str">
        <f t="shared" si="176"/>
        <v/>
      </c>
      <c r="U1122" s="10"/>
    </row>
    <row r="1123" spans="1:21" x14ac:dyDescent="0.25">
      <c r="A1123" s="10"/>
      <c r="B1123" s="4" t="str">
        <f>IF(ISBLANK('INPUT | Operations'!$B1128),"",COUNT('INPUT | Operations'!$B$12:$B1127))</f>
        <v/>
      </c>
      <c r="C1123" s="27" t="str">
        <f>IF(ISNUMBER($B1123),('INPUT | Operations'!$C1127+'INPUT | Operations'!$C1128)/2,"")</f>
        <v/>
      </c>
      <c r="D1123" s="28" t="str">
        <f t="shared" si="168"/>
        <v/>
      </c>
      <c r="E1123" s="26" t="str">
        <f>IF(ISNUMBER($B1123),'INPUT | Operations'!$B1128-'INPUT | Operations'!$B1127,"")</f>
        <v/>
      </c>
      <c r="F1123" s="32" t="str">
        <f>IF(ISNUMBER($B1123),IF('INPUT | Operations'!$B1128&lt;Booster_BurnTime,1,IF('INPUT | Operations'!$B1127&lt;=Booster_BurnTime,(Booster_BurnTime-'INPUT | Operations'!$B1127)/('INPUT | Operations'!$B1128-'INPUT | Operations'!$B1127),0))*'INPUT | Operations'!$E1127*NumberOfBoosters*NumberOfOps*$E1123,"")</f>
        <v/>
      </c>
      <c r="G1123" s="34" t="str">
        <f t="shared" si="169"/>
        <v/>
      </c>
      <c r="H1123" s="27" t="str">
        <f t="shared" si="170"/>
        <v/>
      </c>
      <c r="I1123" s="27" t="str">
        <f t="shared" si="171"/>
        <v/>
      </c>
      <c r="J1123" s="27" t="str">
        <f t="shared" si="172"/>
        <v/>
      </c>
      <c r="K1123" s="27" t="str">
        <f t="shared" si="173"/>
        <v/>
      </c>
      <c r="L1123" s="27" t="str">
        <f t="shared" si="174"/>
        <v/>
      </c>
      <c r="M1123" s="32" t="str">
        <f t="shared" si="175"/>
        <v/>
      </c>
      <c r="N1123" s="27" t="str">
        <f t="shared" si="176"/>
        <v/>
      </c>
      <c r="O1123" s="27" t="str">
        <f t="shared" si="176"/>
        <v/>
      </c>
      <c r="P1123" s="27" t="str">
        <f t="shared" si="176"/>
        <v/>
      </c>
      <c r="Q1123" s="27" t="str">
        <f t="shared" si="176"/>
        <v/>
      </c>
      <c r="R1123" s="27" t="str">
        <f t="shared" si="176"/>
        <v/>
      </c>
      <c r="S1123" s="27" t="str">
        <f t="shared" si="176"/>
        <v/>
      </c>
      <c r="T1123" s="32" t="str">
        <f t="shared" si="176"/>
        <v/>
      </c>
      <c r="U1123" s="10"/>
    </row>
    <row r="1124" spans="1:21" x14ac:dyDescent="0.25">
      <c r="A1124" s="10"/>
      <c r="B1124" s="4" t="str">
        <f>IF(ISBLANK('INPUT | Operations'!$B1129),"",COUNT('INPUT | Operations'!$B$12:$B1128))</f>
        <v/>
      </c>
      <c r="C1124" s="27" t="str">
        <f>IF(ISNUMBER($B1124),('INPUT | Operations'!$C1128+'INPUT | Operations'!$C1129)/2,"")</f>
        <v/>
      </c>
      <c r="D1124" s="28" t="str">
        <f t="shared" si="168"/>
        <v/>
      </c>
      <c r="E1124" s="26" t="str">
        <f>IF(ISNUMBER($B1124),'INPUT | Operations'!$B1129-'INPUT | Operations'!$B1128,"")</f>
        <v/>
      </c>
      <c r="F1124" s="32" t="str">
        <f>IF(ISNUMBER($B1124),IF('INPUT | Operations'!$B1129&lt;Booster_BurnTime,1,IF('INPUT | Operations'!$B1128&lt;=Booster_BurnTime,(Booster_BurnTime-'INPUT | Operations'!$B1128)/('INPUT | Operations'!$B1129-'INPUT | Operations'!$B1128),0))*'INPUT | Operations'!$E1128*NumberOfBoosters*NumberOfOps*$E1124,"")</f>
        <v/>
      </c>
      <c r="G1124" s="34" t="str">
        <f t="shared" si="169"/>
        <v/>
      </c>
      <c r="H1124" s="27" t="str">
        <f t="shared" si="170"/>
        <v/>
      </c>
      <c r="I1124" s="27" t="str">
        <f t="shared" si="171"/>
        <v/>
      </c>
      <c r="J1124" s="27" t="str">
        <f t="shared" si="172"/>
        <v/>
      </c>
      <c r="K1124" s="27" t="str">
        <f t="shared" si="173"/>
        <v/>
      </c>
      <c r="L1124" s="27" t="str">
        <f t="shared" si="174"/>
        <v/>
      </c>
      <c r="M1124" s="32" t="str">
        <f t="shared" si="175"/>
        <v/>
      </c>
      <c r="N1124" s="27" t="str">
        <f t="shared" si="176"/>
        <v/>
      </c>
      <c r="O1124" s="27" t="str">
        <f t="shared" si="176"/>
        <v/>
      </c>
      <c r="P1124" s="27" t="str">
        <f t="shared" si="176"/>
        <v/>
      </c>
      <c r="Q1124" s="27" t="str">
        <f t="shared" si="176"/>
        <v/>
      </c>
      <c r="R1124" s="27" t="str">
        <f t="shared" si="176"/>
        <v/>
      </c>
      <c r="S1124" s="27" t="str">
        <f t="shared" si="176"/>
        <v/>
      </c>
      <c r="T1124" s="32" t="str">
        <f t="shared" si="176"/>
        <v/>
      </c>
      <c r="U1124" s="10"/>
    </row>
    <row r="1125" spans="1:21" x14ac:dyDescent="0.25">
      <c r="A1125" s="10"/>
      <c r="B1125" s="4" t="str">
        <f>IF(ISBLANK('INPUT | Operations'!$B1130),"",COUNT('INPUT | Operations'!$B$12:$B1129))</f>
        <v/>
      </c>
      <c r="C1125" s="27" t="str">
        <f>IF(ISNUMBER($B1125),('INPUT | Operations'!$C1129+'INPUT | Operations'!$C1130)/2,"")</f>
        <v/>
      </c>
      <c r="D1125" s="28" t="str">
        <f t="shared" si="168"/>
        <v/>
      </c>
      <c r="E1125" s="26" t="str">
        <f>IF(ISNUMBER($B1125),'INPUT | Operations'!$B1130-'INPUT | Operations'!$B1129,"")</f>
        <v/>
      </c>
      <c r="F1125" s="32" t="str">
        <f>IF(ISNUMBER($B1125),IF('INPUT | Operations'!$B1130&lt;Booster_BurnTime,1,IF('INPUT | Operations'!$B1129&lt;=Booster_BurnTime,(Booster_BurnTime-'INPUT | Operations'!$B1129)/('INPUT | Operations'!$B1130-'INPUT | Operations'!$B1129),0))*'INPUT | Operations'!$E1129*NumberOfBoosters*NumberOfOps*$E1125,"")</f>
        <v/>
      </c>
      <c r="G1125" s="34" t="str">
        <f t="shared" si="169"/>
        <v/>
      </c>
      <c r="H1125" s="27" t="str">
        <f t="shared" si="170"/>
        <v/>
      </c>
      <c r="I1125" s="27" t="str">
        <f t="shared" si="171"/>
        <v/>
      </c>
      <c r="J1125" s="27" t="str">
        <f t="shared" si="172"/>
        <v/>
      </c>
      <c r="K1125" s="27" t="str">
        <f t="shared" si="173"/>
        <v/>
      </c>
      <c r="L1125" s="27" t="str">
        <f t="shared" si="174"/>
        <v/>
      </c>
      <c r="M1125" s="32" t="str">
        <f t="shared" si="175"/>
        <v/>
      </c>
      <c r="N1125" s="27" t="str">
        <f t="shared" si="176"/>
        <v/>
      </c>
      <c r="O1125" s="27" t="str">
        <f t="shared" si="176"/>
        <v/>
      </c>
      <c r="P1125" s="27" t="str">
        <f t="shared" si="176"/>
        <v/>
      </c>
      <c r="Q1125" s="27" t="str">
        <f t="shared" si="176"/>
        <v/>
      </c>
      <c r="R1125" s="27" t="str">
        <f t="shared" si="176"/>
        <v/>
      </c>
      <c r="S1125" s="27" t="str">
        <f t="shared" si="176"/>
        <v/>
      </c>
      <c r="T1125" s="32" t="str">
        <f t="shared" si="176"/>
        <v/>
      </c>
      <c r="U1125" s="10"/>
    </row>
    <row r="1126" spans="1:21" x14ac:dyDescent="0.25">
      <c r="A1126" s="10"/>
      <c r="B1126" s="4" t="str">
        <f>IF(ISBLANK('INPUT | Operations'!$B1131),"",COUNT('INPUT | Operations'!$B$12:$B1130))</f>
        <v/>
      </c>
      <c r="C1126" s="27" t="str">
        <f>IF(ISNUMBER($B1126),('INPUT | Operations'!$C1130+'INPUT | Operations'!$C1131)/2,"")</f>
        <v/>
      </c>
      <c r="D1126" s="28" t="str">
        <f t="shared" si="168"/>
        <v/>
      </c>
      <c r="E1126" s="26" t="str">
        <f>IF(ISNUMBER($B1126),'INPUT | Operations'!$B1131-'INPUT | Operations'!$B1130,"")</f>
        <v/>
      </c>
      <c r="F1126" s="32" t="str">
        <f>IF(ISNUMBER($B1126),IF('INPUT | Operations'!$B1131&lt;Booster_BurnTime,1,IF('INPUT | Operations'!$B1130&lt;=Booster_BurnTime,(Booster_BurnTime-'INPUT | Operations'!$B1130)/('INPUT | Operations'!$B1131-'INPUT | Operations'!$B1130),0))*'INPUT | Operations'!$E1130*NumberOfBoosters*NumberOfOps*$E1126,"")</f>
        <v/>
      </c>
      <c r="G1126" s="34" t="str">
        <f t="shared" si="169"/>
        <v/>
      </c>
      <c r="H1126" s="27" t="str">
        <f t="shared" si="170"/>
        <v/>
      </c>
      <c r="I1126" s="27" t="str">
        <f t="shared" si="171"/>
        <v/>
      </c>
      <c r="J1126" s="27" t="str">
        <f t="shared" si="172"/>
        <v/>
      </c>
      <c r="K1126" s="27" t="str">
        <f t="shared" si="173"/>
        <v/>
      </c>
      <c r="L1126" s="27" t="str">
        <f t="shared" si="174"/>
        <v/>
      </c>
      <c r="M1126" s="32" t="str">
        <f t="shared" si="175"/>
        <v/>
      </c>
      <c r="N1126" s="27" t="str">
        <f t="shared" si="176"/>
        <v/>
      </c>
      <c r="O1126" s="27" t="str">
        <f t="shared" si="176"/>
        <v/>
      </c>
      <c r="P1126" s="27" t="str">
        <f t="shared" si="176"/>
        <v/>
      </c>
      <c r="Q1126" s="27" t="str">
        <f t="shared" si="176"/>
        <v/>
      </c>
      <c r="R1126" s="27" t="str">
        <f t="shared" si="176"/>
        <v/>
      </c>
      <c r="S1126" s="27" t="str">
        <f t="shared" si="176"/>
        <v/>
      </c>
      <c r="T1126" s="32" t="str">
        <f t="shared" si="176"/>
        <v/>
      </c>
      <c r="U1126" s="10"/>
    </row>
    <row r="1127" spans="1:21" x14ac:dyDescent="0.25">
      <c r="A1127" s="10"/>
      <c r="B1127" s="4" t="str">
        <f>IF(ISBLANK('INPUT | Operations'!$B1132),"",COUNT('INPUT | Operations'!$B$12:$B1131))</f>
        <v/>
      </c>
      <c r="C1127" s="27" t="str">
        <f>IF(ISNUMBER($B1127),('INPUT | Operations'!$C1131+'INPUT | Operations'!$C1132)/2,"")</f>
        <v/>
      </c>
      <c r="D1127" s="28" t="str">
        <f t="shared" si="168"/>
        <v/>
      </c>
      <c r="E1127" s="26" t="str">
        <f>IF(ISNUMBER($B1127),'INPUT | Operations'!$B1132-'INPUT | Operations'!$B1131,"")</f>
        <v/>
      </c>
      <c r="F1127" s="32" t="str">
        <f>IF(ISNUMBER($B1127),IF('INPUT | Operations'!$B1132&lt;Booster_BurnTime,1,IF('INPUT | Operations'!$B1131&lt;=Booster_BurnTime,(Booster_BurnTime-'INPUT | Operations'!$B1131)/('INPUT | Operations'!$B1132-'INPUT | Operations'!$B1131),0))*'INPUT | Operations'!$E1131*NumberOfBoosters*NumberOfOps*$E1127,"")</f>
        <v/>
      </c>
      <c r="G1127" s="34" t="str">
        <f t="shared" si="169"/>
        <v/>
      </c>
      <c r="H1127" s="27" t="str">
        <f t="shared" si="170"/>
        <v/>
      </c>
      <c r="I1127" s="27" t="str">
        <f t="shared" si="171"/>
        <v/>
      </c>
      <c r="J1127" s="27" t="str">
        <f t="shared" si="172"/>
        <v/>
      </c>
      <c r="K1127" s="27" t="str">
        <f t="shared" si="173"/>
        <v/>
      </c>
      <c r="L1127" s="27" t="str">
        <f t="shared" si="174"/>
        <v/>
      </c>
      <c r="M1127" s="32" t="str">
        <f t="shared" si="175"/>
        <v/>
      </c>
      <c r="N1127" s="27" t="str">
        <f t="shared" si="176"/>
        <v/>
      </c>
      <c r="O1127" s="27" t="str">
        <f t="shared" si="176"/>
        <v/>
      </c>
      <c r="P1127" s="27" t="str">
        <f t="shared" si="176"/>
        <v/>
      </c>
      <c r="Q1127" s="27" t="str">
        <f t="shared" si="176"/>
        <v/>
      </c>
      <c r="R1127" s="27" t="str">
        <f t="shared" si="176"/>
        <v/>
      </c>
      <c r="S1127" s="27" t="str">
        <f t="shared" si="176"/>
        <v/>
      </c>
      <c r="T1127" s="32" t="str">
        <f t="shared" si="176"/>
        <v/>
      </c>
      <c r="U1127" s="10"/>
    </row>
    <row r="1128" spans="1:21" x14ac:dyDescent="0.25">
      <c r="A1128" s="10"/>
      <c r="B1128" s="4" t="str">
        <f>IF(ISBLANK('INPUT | Operations'!$B1133),"",COUNT('INPUT | Operations'!$B$12:$B1132))</f>
        <v/>
      </c>
      <c r="C1128" s="27" t="str">
        <f>IF(ISNUMBER($B1128),('INPUT | Operations'!$C1132+'INPUT | Operations'!$C1133)/2,"")</f>
        <v/>
      </c>
      <c r="D1128" s="28" t="str">
        <f t="shared" si="168"/>
        <v/>
      </c>
      <c r="E1128" s="26" t="str">
        <f>IF(ISNUMBER($B1128),'INPUT | Operations'!$B1133-'INPUT | Operations'!$B1132,"")</f>
        <v/>
      </c>
      <c r="F1128" s="32" t="str">
        <f>IF(ISNUMBER($B1128),IF('INPUT | Operations'!$B1133&lt;Booster_BurnTime,1,IF('INPUT | Operations'!$B1132&lt;=Booster_BurnTime,(Booster_BurnTime-'INPUT | Operations'!$B1132)/('INPUT | Operations'!$B1133-'INPUT | Operations'!$B1132),0))*'INPUT | Operations'!$E1132*NumberOfBoosters*NumberOfOps*$E1128,"")</f>
        <v/>
      </c>
      <c r="G1128" s="34" t="str">
        <f t="shared" si="169"/>
        <v/>
      </c>
      <c r="H1128" s="27" t="str">
        <f t="shared" si="170"/>
        <v/>
      </c>
      <c r="I1128" s="27" t="str">
        <f t="shared" si="171"/>
        <v/>
      </c>
      <c r="J1128" s="27" t="str">
        <f t="shared" si="172"/>
        <v/>
      </c>
      <c r="K1128" s="27" t="str">
        <f t="shared" si="173"/>
        <v/>
      </c>
      <c r="L1128" s="27" t="str">
        <f t="shared" si="174"/>
        <v/>
      </c>
      <c r="M1128" s="32" t="str">
        <f t="shared" si="175"/>
        <v/>
      </c>
      <c r="N1128" s="27" t="str">
        <f t="shared" si="176"/>
        <v/>
      </c>
      <c r="O1128" s="27" t="str">
        <f t="shared" si="176"/>
        <v/>
      </c>
      <c r="P1128" s="27" t="str">
        <f t="shared" si="176"/>
        <v/>
      </c>
      <c r="Q1128" s="27" t="str">
        <f t="shared" si="176"/>
        <v/>
      </c>
      <c r="R1128" s="27" t="str">
        <f t="shared" si="176"/>
        <v/>
      </c>
      <c r="S1128" s="27" t="str">
        <f t="shared" si="176"/>
        <v/>
      </c>
      <c r="T1128" s="32" t="str">
        <f t="shared" si="176"/>
        <v/>
      </c>
      <c r="U1128" s="10"/>
    </row>
    <row r="1129" spans="1:21" x14ac:dyDescent="0.25">
      <c r="A1129" s="10"/>
      <c r="B1129" s="4" t="str">
        <f>IF(ISBLANK('INPUT | Operations'!$B1134),"",COUNT('INPUT | Operations'!$B$12:$B1133))</f>
        <v/>
      </c>
      <c r="C1129" s="27" t="str">
        <f>IF(ISNUMBER($B1129),('INPUT | Operations'!$C1133+'INPUT | Operations'!$C1134)/2,"")</f>
        <v/>
      </c>
      <c r="D1129" s="28" t="str">
        <f t="shared" si="168"/>
        <v/>
      </c>
      <c r="E1129" s="26" t="str">
        <f>IF(ISNUMBER($B1129),'INPUT | Operations'!$B1134-'INPUT | Operations'!$B1133,"")</f>
        <v/>
      </c>
      <c r="F1129" s="32" t="str">
        <f>IF(ISNUMBER($B1129),IF('INPUT | Operations'!$B1134&lt;Booster_BurnTime,1,IF('INPUT | Operations'!$B1133&lt;=Booster_BurnTime,(Booster_BurnTime-'INPUT | Operations'!$B1133)/('INPUT | Operations'!$B1134-'INPUT | Operations'!$B1133),0))*'INPUT | Operations'!$E1133*NumberOfBoosters*NumberOfOps*$E1129,"")</f>
        <v/>
      </c>
      <c r="G1129" s="34" t="str">
        <f t="shared" si="169"/>
        <v/>
      </c>
      <c r="H1129" s="27" t="str">
        <f t="shared" si="170"/>
        <v/>
      </c>
      <c r="I1129" s="27" t="str">
        <f t="shared" si="171"/>
        <v/>
      </c>
      <c r="J1129" s="27" t="str">
        <f t="shared" si="172"/>
        <v/>
      </c>
      <c r="K1129" s="27" t="str">
        <f t="shared" si="173"/>
        <v/>
      </c>
      <c r="L1129" s="27" t="str">
        <f t="shared" si="174"/>
        <v/>
      </c>
      <c r="M1129" s="32" t="str">
        <f t="shared" si="175"/>
        <v/>
      </c>
      <c r="N1129" s="27" t="str">
        <f t="shared" si="176"/>
        <v/>
      </c>
      <c r="O1129" s="27" t="str">
        <f t="shared" si="176"/>
        <v/>
      </c>
      <c r="P1129" s="27" t="str">
        <f t="shared" si="176"/>
        <v/>
      </c>
      <c r="Q1129" s="27" t="str">
        <f t="shared" si="176"/>
        <v/>
      </c>
      <c r="R1129" s="27" t="str">
        <f t="shared" si="176"/>
        <v/>
      </c>
      <c r="S1129" s="27" t="str">
        <f t="shared" si="176"/>
        <v/>
      </c>
      <c r="T1129" s="32" t="str">
        <f t="shared" si="176"/>
        <v/>
      </c>
      <c r="U1129" s="10"/>
    </row>
    <row r="1130" spans="1:21" x14ac:dyDescent="0.25">
      <c r="A1130" s="10"/>
      <c r="B1130" s="4" t="str">
        <f>IF(ISBLANK('INPUT | Operations'!$B1135),"",COUNT('INPUT | Operations'!$B$12:$B1134))</f>
        <v/>
      </c>
      <c r="C1130" s="27" t="str">
        <f>IF(ISNUMBER($B1130),('INPUT | Operations'!$C1134+'INPUT | Operations'!$C1135)/2,"")</f>
        <v/>
      </c>
      <c r="D1130" s="28" t="str">
        <f t="shared" si="168"/>
        <v/>
      </c>
      <c r="E1130" s="26" t="str">
        <f>IF(ISNUMBER($B1130),'INPUT | Operations'!$B1135-'INPUT | Operations'!$B1134,"")</f>
        <v/>
      </c>
      <c r="F1130" s="32" t="str">
        <f>IF(ISNUMBER($B1130),IF('INPUT | Operations'!$B1135&lt;Booster_BurnTime,1,IF('INPUT | Operations'!$B1134&lt;=Booster_BurnTime,(Booster_BurnTime-'INPUT | Operations'!$B1134)/('INPUT | Operations'!$B1135-'INPUT | Operations'!$B1134),0))*'INPUT | Operations'!$E1134*NumberOfBoosters*NumberOfOps*$E1130,"")</f>
        <v/>
      </c>
      <c r="G1130" s="34" t="str">
        <f t="shared" si="169"/>
        <v/>
      </c>
      <c r="H1130" s="27" t="str">
        <f t="shared" si="170"/>
        <v/>
      </c>
      <c r="I1130" s="27" t="str">
        <f t="shared" si="171"/>
        <v/>
      </c>
      <c r="J1130" s="27" t="str">
        <f t="shared" si="172"/>
        <v/>
      </c>
      <c r="K1130" s="27" t="str">
        <f t="shared" si="173"/>
        <v/>
      </c>
      <c r="L1130" s="27" t="str">
        <f t="shared" si="174"/>
        <v/>
      </c>
      <c r="M1130" s="32" t="str">
        <f t="shared" si="175"/>
        <v/>
      </c>
      <c r="N1130" s="27" t="str">
        <f t="shared" si="176"/>
        <v/>
      </c>
      <c r="O1130" s="27" t="str">
        <f t="shared" si="176"/>
        <v/>
      </c>
      <c r="P1130" s="27" t="str">
        <f t="shared" si="176"/>
        <v/>
      </c>
      <c r="Q1130" s="27" t="str">
        <f t="shared" si="176"/>
        <v/>
      </c>
      <c r="R1130" s="27" t="str">
        <f t="shared" si="176"/>
        <v/>
      </c>
      <c r="S1130" s="27" t="str">
        <f t="shared" si="176"/>
        <v/>
      </c>
      <c r="T1130" s="32" t="str">
        <f t="shared" si="176"/>
        <v/>
      </c>
      <c r="U1130" s="10"/>
    </row>
    <row r="1131" spans="1:21" x14ac:dyDescent="0.25">
      <c r="A1131" s="10"/>
      <c r="B1131" s="4" t="str">
        <f>IF(ISBLANK('INPUT | Operations'!$B1136),"",COUNT('INPUT | Operations'!$B$12:$B1135))</f>
        <v/>
      </c>
      <c r="C1131" s="27" t="str">
        <f>IF(ISNUMBER($B1131),('INPUT | Operations'!$C1135+'INPUT | Operations'!$C1136)/2,"")</f>
        <v/>
      </c>
      <c r="D1131" s="28" t="str">
        <f t="shared" si="168"/>
        <v/>
      </c>
      <c r="E1131" s="26" t="str">
        <f>IF(ISNUMBER($B1131),'INPUT | Operations'!$B1136-'INPUT | Operations'!$B1135,"")</f>
        <v/>
      </c>
      <c r="F1131" s="32" t="str">
        <f>IF(ISNUMBER($B1131),IF('INPUT | Operations'!$B1136&lt;Booster_BurnTime,1,IF('INPUT | Operations'!$B1135&lt;=Booster_BurnTime,(Booster_BurnTime-'INPUT | Operations'!$B1135)/('INPUT | Operations'!$B1136-'INPUT | Operations'!$B1135),0))*'INPUT | Operations'!$E1135*NumberOfBoosters*NumberOfOps*$E1131,"")</f>
        <v/>
      </c>
      <c r="G1131" s="34" t="str">
        <f t="shared" si="169"/>
        <v/>
      </c>
      <c r="H1131" s="27" t="str">
        <f t="shared" si="170"/>
        <v/>
      </c>
      <c r="I1131" s="27" t="str">
        <f t="shared" si="171"/>
        <v/>
      </c>
      <c r="J1131" s="27" t="str">
        <f t="shared" si="172"/>
        <v/>
      </c>
      <c r="K1131" s="27" t="str">
        <f t="shared" si="173"/>
        <v/>
      </c>
      <c r="L1131" s="27" t="str">
        <f t="shared" si="174"/>
        <v/>
      </c>
      <c r="M1131" s="32" t="str">
        <f t="shared" si="175"/>
        <v/>
      </c>
      <c r="N1131" s="27" t="str">
        <f t="shared" si="176"/>
        <v/>
      </c>
      <c r="O1131" s="27" t="str">
        <f t="shared" si="176"/>
        <v/>
      </c>
      <c r="P1131" s="27" t="str">
        <f t="shared" si="176"/>
        <v/>
      </c>
      <c r="Q1131" s="27" t="str">
        <f t="shared" si="176"/>
        <v/>
      </c>
      <c r="R1131" s="27" t="str">
        <f t="shared" si="176"/>
        <v/>
      </c>
      <c r="S1131" s="27" t="str">
        <f t="shared" si="176"/>
        <v/>
      </c>
      <c r="T1131" s="32" t="str">
        <f t="shared" si="176"/>
        <v/>
      </c>
      <c r="U1131" s="10"/>
    </row>
    <row r="1132" spans="1:21" x14ac:dyDescent="0.25">
      <c r="A1132" s="10"/>
      <c r="B1132" s="4" t="str">
        <f>IF(ISBLANK('INPUT | Operations'!$B1137),"",COUNT('INPUT | Operations'!$B$12:$B1136))</f>
        <v/>
      </c>
      <c r="C1132" s="27" t="str">
        <f>IF(ISNUMBER($B1132),('INPUT | Operations'!$C1136+'INPUT | Operations'!$C1137)/2,"")</f>
        <v/>
      </c>
      <c r="D1132" s="28" t="str">
        <f t="shared" si="168"/>
        <v/>
      </c>
      <c r="E1132" s="26" t="str">
        <f>IF(ISNUMBER($B1132),'INPUT | Operations'!$B1137-'INPUT | Operations'!$B1136,"")</f>
        <v/>
      </c>
      <c r="F1132" s="32" t="str">
        <f>IF(ISNUMBER($B1132),IF('INPUT | Operations'!$B1137&lt;Booster_BurnTime,1,IF('INPUT | Operations'!$B1136&lt;=Booster_BurnTime,(Booster_BurnTime-'INPUT | Operations'!$B1136)/('INPUT | Operations'!$B1137-'INPUT | Operations'!$B1136),0))*'INPUT | Operations'!$E1136*NumberOfBoosters*NumberOfOps*$E1132,"")</f>
        <v/>
      </c>
      <c r="G1132" s="34" t="str">
        <f t="shared" si="169"/>
        <v/>
      </c>
      <c r="H1132" s="27" t="str">
        <f t="shared" si="170"/>
        <v/>
      </c>
      <c r="I1132" s="27" t="str">
        <f t="shared" si="171"/>
        <v/>
      </c>
      <c r="J1132" s="27" t="str">
        <f t="shared" si="172"/>
        <v/>
      </c>
      <c r="K1132" s="27" t="str">
        <f t="shared" si="173"/>
        <v/>
      </c>
      <c r="L1132" s="27" t="str">
        <f t="shared" si="174"/>
        <v/>
      </c>
      <c r="M1132" s="32" t="str">
        <f t="shared" si="175"/>
        <v/>
      </c>
      <c r="N1132" s="27" t="str">
        <f t="shared" si="176"/>
        <v/>
      </c>
      <c r="O1132" s="27" t="str">
        <f t="shared" si="176"/>
        <v/>
      </c>
      <c r="P1132" s="27" t="str">
        <f t="shared" si="176"/>
        <v/>
      </c>
      <c r="Q1132" s="27" t="str">
        <f t="shared" si="176"/>
        <v/>
      </c>
      <c r="R1132" s="27" t="str">
        <f t="shared" si="176"/>
        <v/>
      </c>
      <c r="S1132" s="27" t="str">
        <f t="shared" si="176"/>
        <v/>
      </c>
      <c r="T1132" s="32" t="str">
        <f t="shared" si="176"/>
        <v/>
      </c>
      <c r="U1132" s="10"/>
    </row>
    <row r="1133" spans="1:21" x14ac:dyDescent="0.25">
      <c r="A1133" s="10"/>
      <c r="B1133" s="4" t="str">
        <f>IF(ISBLANK('INPUT | Operations'!$B1138),"",COUNT('INPUT | Operations'!$B$12:$B1137))</f>
        <v/>
      </c>
      <c r="C1133" s="27" t="str">
        <f>IF(ISNUMBER($B1133),('INPUT | Operations'!$C1137+'INPUT | Operations'!$C1138)/2,"")</f>
        <v/>
      </c>
      <c r="D1133" s="28" t="str">
        <f t="shared" si="168"/>
        <v/>
      </c>
      <c r="E1133" s="26" t="str">
        <f>IF(ISNUMBER($B1133),'INPUT | Operations'!$B1138-'INPUT | Operations'!$B1137,"")</f>
        <v/>
      </c>
      <c r="F1133" s="32" t="str">
        <f>IF(ISNUMBER($B1133),IF('INPUT | Operations'!$B1138&lt;Booster_BurnTime,1,IF('INPUT | Operations'!$B1137&lt;=Booster_BurnTime,(Booster_BurnTime-'INPUT | Operations'!$B1137)/('INPUT | Operations'!$B1138-'INPUT | Operations'!$B1137),0))*'INPUT | Operations'!$E1137*NumberOfBoosters*NumberOfOps*$E1133,"")</f>
        <v/>
      </c>
      <c r="G1133" s="34" t="str">
        <f t="shared" si="169"/>
        <v/>
      </c>
      <c r="H1133" s="27" t="str">
        <f t="shared" si="170"/>
        <v/>
      </c>
      <c r="I1133" s="27" t="str">
        <f t="shared" si="171"/>
        <v/>
      </c>
      <c r="J1133" s="27" t="str">
        <f t="shared" si="172"/>
        <v/>
      </c>
      <c r="K1133" s="27" t="str">
        <f t="shared" si="173"/>
        <v/>
      </c>
      <c r="L1133" s="27" t="str">
        <f t="shared" si="174"/>
        <v/>
      </c>
      <c r="M1133" s="32" t="str">
        <f t="shared" si="175"/>
        <v/>
      </c>
      <c r="N1133" s="27" t="str">
        <f t="shared" si="176"/>
        <v/>
      </c>
      <c r="O1133" s="27" t="str">
        <f t="shared" si="176"/>
        <v/>
      </c>
      <c r="P1133" s="27" t="str">
        <f t="shared" si="176"/>
        <v/>
      </c>
      <c r="Q1133" s="27" t="str">
        <f t="shared" si="176"/>
        <v/>
      </c>
      <c r="R1133" s="27" t="str">
        <f t="shared" si="176"/>
        <v/>
      </c>
      <c r="S1133" s="27" t="str">
        <f t="shared" si="176"/>
        <v/>
      </c>
      <c r="T1133" s="32" t="str">
        <f t="shared" si="176"/>
        <v/>
      </c>
      <c r="U1133" s="10"/>
    </row>
    <row r="1134" spans="1:21" x14ac:dyDescent="0.25">
      <c r="A1134" s="10"/>
      <c r="B1134" s="4" t="str">
        <f>IF(ISBLANK('INPUT | Operations'!$B1139),"",COUNT('INPUT | Operations'!$B$12:$B1138))</f>
        <v/>
      </c>
      <c r="C1134" s="27" t="str">
        <f>IF(ISNUMBER($B1134),('INPUT | Operations'!$C1138+'INPUT | Operations'!$C1139)/2,"")</f>
        <v/>
      </c>
      <c r="D1134" s="28" t="str">
        <f t="shared" si="168"/>
        <v/>
      </c>
      <c r="E1134" s="26" t="str">
        <f>IF(ISNUMBER($B1134),'INPUT | Operations'!$B1139-'INPUT | Operations'!$B1138,"")</f>
        <v/>
      </c>
      <c r="F1134" s="32" t="str">
        <f>IF(ISNUMBER($B1134),IF('INPUT | Operations'!$B1139&lt;Booster_BurnTime,1,IF('INPUT | Operations'!$B1138&lt;=Booster_BurnTime,(Booster_BurnTime-'INPUT | Operations'!$B1138)/('INPUT | Operations'!$B1139-'INPUT | Operations'!$B1138),0))*'INPUT | Operations'!$E1138*NumberOfBoosters*NumberOfOps*$E1134,"")</f>
        <v/>
      </c>
      <c r="G1134" s="34" t="str">
        <f t="shared" si="169"/>
        <v/>
      </c>
      <c r="H1134" s="27" t="str">
        <f t="shared" si="170"/>
        <v/>
      </c>
      <c r="I1134" s="27" t="str">
        <f t="shared" si="171"/>
        <v/>
      </c>
      <c r="J1134" s="27" t="str">
        <f t="shared" si="172"/>
        <v/>
      </c>
      <c r="K1134" s="27" t="str">
        <f t="shared" si="173"/>
        <v/>
      </c>
      <c r="L1134" s="27" t="str">
        <f t="shared" si="174"/>
        <v/>
      </c>
      <c r="M1134" s="32" t="str">
        <f t="shared" si="175"/>
        <v/>
      </c>
      <c r="N1134" s="27" t="str">
        <f t="shared" si="176"/>
        <v/>
      </c>
      <c r="O1134" s="27" t="str">
        <f t="shared" si="176"/>
        <v/>
      </c>
      <c r="P1134" s="27" t="str">
        <f t="shared" si="176"/>
        <v/>
      </c>
      <c r="Q1134" s="27" t="str">
        <f t="shared" si="176"/>
        <v/>
      </c>
      <c r="R1134" s="27" t="str">
        <f t="shared" si="176"/>
        <v/>
      </c>
      <c r="S1134" s="27" t="str">
        <f t="shared" si="176"/>
        <v/>
      </c>
      <c r="T1134" s="32" t="str">
        <f t="shared" si="176"/>
        <v/>
      </c>
      <c r="U1134" s="10"/>
    </row>
    <row r="1135" spans="1:21" x14ac:dyDescent="0.25">
      <c r="A1135" s="10"/>
      <c r="B1135" s="4" t="str">
        <f>IF(ISBLANK('INPUT | Operations'!$B1140),"",COUNT('INPUT | Operations'!$B$12:$B1139))</f>
        <v/>
      </c>
      <c r="C1135" s="27" t="str">
        <f>IF(ISNUMBER($B1135),('INPUT | Operations'!$C1139+'INPUT | Operations'!$C1140)/2,"")</f>
        <v/>
      </c>
      <c r="D1135" s="28" t="str">
        <f t="shared" si="168"/>
        <v/>
      </c>
      <c r="E1135" s="26" t="str">
        <f>IF(ISNUMBER($B1135),'INPUT | Operations'!$B1140-'INPUT | Operations'!$B1139,"")</f>
        <v/>
      </c>
      <c r="F1135" s="32" t="str">
        <f>IF(ISNUMBER($B1135),IF('INPUT | Operations'!$B1140&lt;Booster_BurnTime,1,IF('INPUT | Operations'!$B1139&lt;=Booster_BurnTime,(Booster_BurnTime-'INPUT | Operations'!$B1139)/('INPUT | Operations'!$B1140-'INPUT | Operations'!$B1139),0))*'INPUT | Operations'!$E1139*NumberOfBoosters*NumberOfOps*$E1135,"")</f>
        <v/>
      </c>
      <c r="G1135" s="34" t="str">
        <f t="shared" si="169"/>
        <v/>
      </c>
      <c r="H1135" s="27" t="str">
        <f t="shared" si="170"/>
        <v/>
      </c>
      <c r="I1135" s="27" t="str">
        <f t="shared" si="171"/>
        <v/>
      </c>
      <c r="J1135" s="27" t="str">
        <f t="shared" si="172"/>
        <v/>
      </c>
      <c r="K1135" s="27" t="str">
        <f t="shared" si="173"/>
        <v/>
      </c>
      <c r="L1135" s="27" t="str">
        <f t="shared" si="174"/>
        <v/>
      </c>
      <c r="M1135" s="32" t="str">
        <f t="shared" si="175"/>
        <v/>
      </c>
      <c r="N1135" s="27" t="str">
        <f t="shared" si="176"/>
        <v/>
      </c>
      <c r="O1135" s="27" t="str">
        <f t="shared" si="176"/>
        <v/>
      </c>
      <c r="P1135" s="27" t="str">
        <f t="shared" si="176"/>
        <v/>
      </c>
      <c r="Q1135" s="27" t="str">
        <f t="shared" si="176"/>
        <v/>
      </c>
      <c r="R1135" s="27" t="str">
        <f t="shared" si="176"/>
        <v/>
      </c>
      <c r="S1135" s="27" t="str">
        <f t="shared" si="176"/>
        <v/>
      </c>
      <c r="T1135" s="32" t="str">
        <f t="shared" si="176"/>
        <v/>
      </c>
      <c r="U1135" s="10"/>
    </row>
    <row r="1136" spans="1:21" x14ac:dyDescent="0.25">
      <c r="A1136" s="10"/>
      <c r="B1136" s="4" t="str">
        <f>IF(ISBLANK('INPUT | Operations'!$B1141),"",COUNT('INPUT | Operations'!$B$12:$B1140))</f>
        <v/>
      </c>
      <c r="C1136" s="27" t="str">
        <f>IF(ISNUMBER($B1136),('INPUT | Operations'!$C1140+'INPUT | Operations'!$C1141)/2,"")</f>
        <v/>
      </c>
      <c r="D1136" s="28" t="str">
        <f t="shared" si="168"/>
        <v/>
      </c>
      <c r="E1136" s="26" t="str">
        <f>IF(ISNUMBER($B1136),'INPUT | Operations'!$B1141-'INPUT | Operations'!$B1140,"")</f>
        <v/>
      </c>
      <c r="F1136" s="32" t="str">
        <f>IF(ISNUMBER($B1136),IF('INPUT | Operations'!$B1141&lt;Booster_BurnTime,1,IF('INPUT | Operations'!$B1140&lt;=Booster_BurnTime,(Booster_BurnTime-'INPUT | Operations'!$B1140)/('INPUT | Operations'!$B1141-'INPUT | Operations'!$B1140),0))*'INPUT | Operations'!$E1140*NumberOfBoosters*NumberOfOps*$E1136,"")</f>
        <v/>
      </c>
      <c r="G1136" s="34" t="str">
        <f t="shared" si="169"/>
        <v/>
      </c>
      <c r="H1136" s="27" t="str">
        <f t="shared" si="170"/>
        <v/>
      </c>
      <c r="I1136" s="27" t="str">
        <f t="shared" si="171"/>
        <v/>
      </c>
      <c r="J1136" s="27" t="str">
        <f t="shared" si="172"/>
        <v/>
      </c>
      <c r="K1136" s="27" t="str">
        <f t="shared" si="173"/>
        <v/>
      </c>
      <c r="L1136" s="27" t="str">
        <f t="shared" si="174"/>
        <v/>
      </c>
      <c r="M1136" s="32" t="str">
        <f t="shared" si="175"/>
        <v/>
      </c>
      <c r="N1136" s="27" t="str">
        <f t="shared" si="176"/>
        <v/>
      </c>
      <c r="O1136" s="27" t="str">
        <f t="shared" si="176"/>
        <v/>
      </c>
      <c r="P1136" s="27" t="str">
        <f t="shared" si="176"/>
        <v/>
      </c>
      <c r="Q1136" s="27" t="str">
        <f t="shared" si="176"/>
        <v/>
      </c>
      <c r="R1136" s="27" t="str">
        <f t="shared" si="176"/>
        <v/>
      </c>
      <c r="S1136" s="27" t="str">
        <f t="shared" si="176"/>
        <v/>
      </c>
      <c r="T1136" s="32" t="str">
        <f t="shared" si="176"/>
        <v/>
      </c>
      <c r="U1136" s="10"/>
    </row>
    <row r="1137" spans="1:21" x14ac:dyDescent="0.25">
      <c r="A1137" s="10"/>
      <c r="B1137" s="4" t="str">
        <f>IF(ISBLANK('INPUT | Operations'!$B1142),"",COUNT('INPUT | Operations'!$B$12:$B1141))</f>
        <v/>
      </c>
      <c r="C1137" s="27" t="str">
        <f>IF(ISNUMBER($B1137),('INPUT | Operations'!$C1141+'INPUT | Operations'!$C1142)/2,"")</f>
        <v/>
      </c>
      <c r="D1137" s="28" t="str">
        <f t="shared" si="168"/>
        <v/>
      </c>
      <c r="E1137" s="26" t="str">
        <f>IF(ISNUMBER($B1137),'INPUT | Operations'!$B1142-'INPUT | Operations'!$B1141,"")</f>
        <v/>
      </c>
      <c r="F1137" s="32" t="str">
        <f>IF(ISNUMBER($B1137),IF('INPUT | Operations'!$B1142&lt;Booster_BurnTime,1,IF('INPUT | Operations'!$B1141&lt;=Booster_BurnTime,(Booster_BurnTime-'INPUT | Operations'!$B1141)/('INPUT | Operations'!$B1142-'INPUT | Operations'!$B1141),0))*'INPUT | Operations'!$E1141*NumberOfBoosters*NumberOfOps*$E1137,"")</f>
        <v/>
      </c>
      <c r="G1137" s="34" t="str">
        <f t="shared" si="169"/>
        <v/>
      </c>
      <c r="H1137" s="27" t="str">
        <f t="shared" si="170"/>
        <v/>
      </c>
      <c r="I1137" s="27" t="str">
        <f t="shared" si="171"/>
        <v/>
      </c>
      <c r="J1137" s="27" t="str">
        <f t="shared" si="172"/>
        <v/>
      </c>
      <c r="K1137" s="27" t="str">
        <f t="shared" si="173"/>
        <v/>
      </c>
      <c r="L1137" s="27" t="str">
        <f t="shared" si="174"/>
        <v/>
      </c>
      <c r="M1137" s="32" t="str">
        <f t="shared" si="175"/>
        <v/>
      </c>
      <c r="N1137" s="27" t="str">
        <f t="shared" si="176"/>
        <v/>
      </c>
      <c r="O1137" s="27" t="str">
        <f t="shared" si="176"/>
        <v/>
      </c>
      <c r="P1137" s="27" t="str">
        <f t="shared" si="176"/>
        <v/>
      </c>
      <c r="Q1137" s="27" t="str">
        <f t="shared" si="176"/>
        <v/>
      </c>
      <c r="R1137" s="27" t="str">
        <f t="shared" si="176"/>
        <v/>
      </c>
      <c r="S1137" s="27" t="str">
        <f t="shared" si="176"/>
        <v/>
      </c>
      <c r="T1137" s="32" t="str">
        <f t="shared" si="176"/>
        <v/>
      </c>
      <c r="U1137" s="10"/>
    </row>
    <row r="1138" spans="1:21" x14ac:dyDescent="0.25">
      <c r="A1138" s="10"/>
      <c r="B1138" s="4" t="str">
        <f>IF(ISBLANK('INPUT | Operations'!$B1143),"",COUNT('INPUT | Operations'!$B$12:$B1142))</f>
        <v/>
      </c>
      <c r="C1138" s="27" t="str">
        <f>IF(ISNUMBER($B1138),('INPUT | Operations'!$C1142+'INPUT | Operations'!$C1143)/2,"")</f>
        <v/>
      </c>
      <c r="D1138" s="28" t="str">
        <f t="shared" si="168"/>
        <v/>
      </c>
      <c r="E1138" s="26" t="str">
        <f>IF(ISNUMBER($B1138),'INPUT | Operations'!$B1143-'INPUT | Operations'!$B1142,"")</f>
        <v/>
      </c>
      <c r="F1138" s="32" t="str">
        <f>IF(ISNUMBER($B1138),IF('INPUT | Operations'!$B1143&lt;Booster_BurnTime,1,IF('INPUT | Operations'!$B1142&lt;=Booster_BurnTime,(Booster_BurnTime-'INPUT | Operations'!$B1142)/('INPUT | Operations'!$B1143-'INPUT | Operations'!$B1142),0))*'INPUT | Operations'!$E1142*NumberOfBoosters*NumberOfOps*$E1138,"")</f>
        <v/>
      </c>
      <c r="G1138" s="34" t="str">
        <f t="shared" si="169"/>
        <v/>
      </c>
      <c r="H1138" s="27" t="str">
        <f t="shared" si="170"/>
        <v/>
      </c>
      <c r="I1138" s="27" t="str">
        <f t="shared" si="171"/>
        <v/>
      </c>
      <c r="J1138" s="27" t="str">
        <f t="shared" si="172"/>
        <v/>
      </c>
      <c r="K1138" s="27" t="str">
        <f t="shared" si="173"/>
        <v/>
      </c>
      <c r="L1138" s="27" t="str">
        <f t="shared" si="174"/>
        <v/>
      </c>
      <c r="M1138" s="32" t="str">
        <f t="shared" si="175"/>
        <v/>
      </c>
      <c r="N1138" s="27" t="str">
        <f t="shared" si="176"/>
        <v/>
      </c>
      <c r="O1138" s="27" t="str">
        <f t="shared" si="176"/>
        <v/>
      </c>
      <c r="P1138" s="27" t="str">
        <f t="shared" ref="N1138:T1174" si="177">IFERROR($F1138*I1138/1000,"")</f>
        <v/>
      </c>
      <c r="Q1138" s="27" t="str">
        <f t="shared" si="177"/>
        <v/>
      </c>
      <c r="R1138" s="27" t="str">
        <f t="shared" si="177"/>
        <v/>
      </c>
      <c r="S1138" s="27" t="str">
        <f t="shared" si="177"/>
        <v/>
      </c>
      <c r="T1138" s="32" t="str">
        <f t="shared" si="177"/>
        <v/>
      </c>
      <c r="U1138" s="10"/>
    </row>
    <row r="1139" spans="1:21" x14ac:dyDescent="0.25">
      <c r="A1139" s="10"/>
      <c r="B1139" s="4" t="str">
        <f>IF(ISBLANK('INPUT | Operations'!$B1144),"",COUNT('INPUT | Operations'!$B$12:$B1143))</f>
        <v/>
      </c>
      <c r="C1139" s="27" t="str">
        <f>IF(ISNUMBER($B1139),('INPUT | Operations'!$C1143+'INPUT | Operations'!$C1144)/2,"")</f>
        <v/>
      </c>
      <c r="D1139" s="28" t="str">
        <f t="shared" si="168"/>
        <v/>
      </c>
      <c r="E1139" s="26" t="str">
        <f>IF(ISNUMBER($B1139),'INPUT | Operations'!$B1144-'INPUT | Operations'!$B1143,"")</f>
        <v/>
      </c>
      <c r="F1139" s="32" t="str">
        <f>IF(ISNUMBER($B1139),IF('INPUT | Operations'!$B1144&lt;Booster_BurnTime,1,IF('INPUT | Operations'!$B1143&lt;=Booster_BurnTime,(Booster_BurnTime-'INPUT | Operations'!$B1143)/('INPUT | Operations'!$B1144-'INPUT | Operations'!$B1143),0))*'INPUT | Operations'!$E1143*NumberOfBoosters*NumberOfOps*$E1139,"")</f>
        <v/>
      </c>
      <c r="G1139" s="34" t="str">
        <f t="shared" si="169"/>
        <v/>
      </c>
      <c r="H1139" s="27" t="str">
        <f t="shared" si="170"/>
        <v/>
      </c>
      <c r="I1139" s="27" t="str">
        <f t="shared" si="171"/>
        <v/>
      </c>
      <c r="J1139" s="27" t="str">
        <f t="shared" si="172"/>
        <v/>
      </c>
      <c r="K1139" s="27" t="str">
        <f t="shared" si="173"/>
        <v/>
      </c>
      <c r="L1139" s="27" t="str">
        <f t="shared" si="174"/>
        <v/>
      </c>
      <c r="M1139" s="32" t="str">
        <f t="shared" si="175"/>
        <v/>
      </c>
      <c r="N1139" s="27" t="str">
        <f t="shared" si="177"/>
        <v/>
      </c>
      <c r="O1139" s="27" t="str">
        <f t="shared" si="177"/>
        <v/>
      </c>
      <c r="P1139" s="27" t="str">
        <f t="shared" si="177"/>
        <v/>
      </c>
      <c r="Q1139" s="27" t="str">
        <f t="shared" si="177"/>
        <v/>
      </c>
      <c r="R1139" s="27" t="str">
        <f t="shared" si="177"/>
        <v/>
      </c>
      <c r="S1139" s="27" t="str">
        <f t="shared" si="177"/>
        <v/>
      </c>
      <c r="T1139" s="32" t="str">
        <f t="shared" si="177"/>
        <v/>
      </c>
      <c r="U1139" s="10"/>
    </row>
    <row r="1140" spans="1:21" x14ac:dyDescent="0.25">
      <c r="A1140" s="10"/>
      <c r="B1140" s="4" t="str">
        <f>IF(ISBLANK('INPUT | Operations'!$B1145),"",COUNT('INPUT | Operations'!$B$12:$B1144))</f>
        <v/>
      </c>
      <c r="C1140" s="27" t="str">
        <f>IF(ISNUMBER($B1140),('INPUT | Operations'!$C1144+'INPUT | Operations'!$C1145)/2,"")</f>
        <v/>
      </c>
      <c r="D1140" s="28" t="str">
        <f t="shared" si="168"/>
        <v/>
      </c>
      <c r="E1140" s="26" t="str">
        <f>IF(ISNUMBER($B1140),'INPUT | Operations'!$B1145-'INPUT | Operations'!$B1144,"")</f>
        <v/>
      </c>
      <c r="F1140" s="32" t="str">
        <f>IF(ISNUMBER($B1140),IF('INPUT | Operations'!$B1145&lt;Booster_BurnTime,1,IF('INPUT | Operations'!$B1144&lt;=Booster_BurnTime,(Booster_BurnTime-'INPUT | Operations'!$B1144)/('INPUT | Operations'!$B1145-'INPUT | Operations'!$B1144),0))*'INPUT | Operations'!$E1144*NumberOfBoosters*NumberOfOps*$E1140,"")</f>
        <v/>
      </c>
      <c r="G1140" s="34" t="str">
        <f t="shared" si="169"/>
        <v/>
      </c>
      <c r="H1140" s="27" t="str">
        <f t="shared" si="170"/>
        <v/>
      </c>
      <c r="I1140" s="27" t="str">
        <f t="shared" si="171"/>
        <v/>
      </c>
      <c r="J1140" s="27" t="str">
        <f t="shared" si="172"/>
        <v/>
      </c>
      <c r="K1140" s="27" t="str">
        <f t="shared" si="173"/>
        <v/>
      </c>
      <c r="L1140" s="27" t="str">
        <f t="shared" si="174"/>
        <v/>
      </c>
      <c r="M1140" s="32" t="str">
        <f t="shared" si="175"/>
        <v/>
      </c>
      <c r="N1140" s="27" t="str">
        <f t="shared" si="177"/>
        <v/>
      </c>
      <c r="O1140" s="27" t="str">
        <f t="shared" si="177"/>
        <v/>
      </c>
      <c r="P1140" s="27" t="str">
        <f t="shared" si="177"/>
        <v/>
      </c>
      <c r="Q1140" s="27" t="str">
        <f t="shared" si="177"/>
        <v/>
      </c>
      <c r="R1140" s="27" t="str">
        <f t="shared" si="177"/>
        <v/>
      </c>
      <c r="S1140" s="27" t="str">
        <f t="shared" si="177"/>
        <v/>
      </c>
      <c r="T1140" s="32" t="str">
        <f t="shared" si="177"/>
        <v/>
      </c>
      <c r="U1140" s="10"/>
    </row>
    <row r="1141" spans="1:21" x14ac:dyDescent="0.25">
      <c r="A1141" s="10"/>
      <c r="B1141" s="4" t="str">
        <f>IF(ISBLANK('INPUT | Operations'!$B1146),"",COUNT('INPUT | Operations'!$B$12:$B1145))</f>
        <v/>
      </c>
      <c r="C1141" s="27" t="str">
        <f>IF(ISNUMBER($B1141),('INPUT | Operations'!$C1145+'INPUT | Operations'!$C1146)/2,"")</f>
        <v/>
      </c>
      <c r="D1141" s="28" t="str">
        <f t="shared" si="168"/>
        <v/>
      </c>
      <c r="E1141" s="26" t="str">
        <f>IF(ISNUMBER($B1141),'INPUT | Operations'!$B1146-'INPUT | Operations'!$B1145,"")</f>
        <v/>
      </c>
      <c r="F1141" s="32" t="str">
        <f>IF(ISNUMBER($B1141),IF('INPUT | Operations'!$B1146&lt;Booster_BurnTime,1,IF('INPUT | Operations'!$B1145&lt;=Booster_BurnTime,(Booster_BurnTime-'INPUT | Operations'!$B1145)/('INPUT | Operations'!$B1146-'INPUT | Operations'!$B1145),0))*'INPUT | Operations'!$E1145*NumberOfBoosters*NumberOfOps*$E1141,"")</f>
        <v/>
      </c>
      <c r="G1141" s="34" t="str">
        <f t="shared" si="169"/>
        <v/>
      </c>
      <c r="H1141" s="27" t="str">
        <f t="shared" si="170"/>
        <v/>
      </c>
      <c r="I1141" s="27" t="str">
        <f t="shared" si="171"/>
        <v/>
      </c>
      <c r="J1141" s="27" t="str">
        <f t="shared" si="172"/>
        <v/>
      </c>
      <c r="K1141" s="27" t="str">
        <f t="shared" si="173"/>
        <v/>
      </c>
      <c r="L1141" s="27" t="str">
        <f t="shared" si="174"/>
        <v/>
      </c>
      <c r="M1141" s="32" t="str">
        <f t="shared" si="175"/>
        <v/>
      </c>
      <c r="N1141" s="27" t="str">
        <f t="shared" si="177"/>
        <v/>
      </c>
      <c r="O1141" s="27" t="str">
        <f t="shared" si="177"/>
        <v/>
      </c>
      <c r="P1141" s="27" t="str">
        <f t="shared" si="177"/>
        <v/>
      </c>
      <c r="Q1141" s="27" t="str">
        <f t="shared" si="177"/>
        <v/>
      </c>
      <c r="R1141" s="27" t="str">
        <f t="shared" si="177"/>
        <v/>
      </c>
      <c r="S1141" s="27" t="str">
        <f t="shared" si="177"/>
        <v/>
      </c>
      <c r="T1141" s="32" t="str">
        <f t="shared" si="177"/>
        <v/>
      </c>
      <c r="U1141" s="10"/>
    </row>
    <row r="1142" spans="1:21" x14ac:dyDescent="0.25">
      <c r="A1142" s="10"/>
      <c r="B1142" s="4" t="str">
        <f>IF(ISBLANK('INPUT | Operations'!$B1147),"",COUNT('INPUT | Operations'!$B$12:$B1146))</f>
        <v/>
      </c>
      <c r="C1142" s="27" t="str">
        <f>IF(ISNUMBER($B1142),('INPUT | Operations'!$C1146+'INPUT | Operations'!$C1147)/2,"")</f>
        <v/>
      </c>
      <c r="D1142" s="28" t="str">
        <f t="shared" si="168"/>
        <v/>
      </c>
      <c r="E1142" s="26" t="str">
        <f>IF(ISNUMBER($B1142),'INPUT | Operations'!$B1147-'INPUT | Operations'!$B1146,"")</f>
        <v/>
      </c>
      <c r="F1142" s="32" t="str">
        <f>IF(ISNUMBER($B1142),IF('INPUT | Operations'!$B1147&lt;Booster_BurnTime,1,IF('INPUT | Operations'!$B1146&lt;=Booster_BurnTime,(Booster_BurnTime-'INPUT | Operations'!$B1146)/('INPUT | Operations'!$B1147-'INPUT | Operations'!$B1146),0))*'INPUT | Operations'!$E1146*NumberOfBoosters*NumberOfOps*$E1142,"")</f>
        <v/>
      </c>
      <c r="G1142" s="34" t="str">
        <f t="shared" si="169"/>
        <v/>
      </c>
      <c r="H1142" s="27" t="str">
        <f t="shared" si="170"/>
        <v/>
      </c>
      <c r="I1142" s="27" t="str">
        <f t="shared" si="171"/>
        <v/>
      </c>
      <c r="J1142" s="27" t="str">
        <f t="shared" si="172"/>
        <v/>
      </c>
      <c r="K1142" s="27" t="str">
        <f t="shared" si="173"/>
        <v/>
      </c>
      <c r="L1142" s="27" t="str">
        <f t="shared" si="174"/>
        <v/>
      </c>
      <c r="M1142" s="32" t="str">
        <f t="shared" si="175"/>
        <v/>
      </c>
      <c r="N1142" s="27" t="str">
        <f t="shared" si="177"/>
        <v/>
      </c>
      <c r="O1142" s="27" t="str">
        <f t="shared" si="177"/>
        <v/>
      </c>
      <c r="P1142" s="27" t="str">
        <f t="shared" si="177"/>
        <v/>
      </c>
      <c r="Q1142" s="27" t="str">
        <f t="shared" si="177"/>
        <v/>
      </c>
      <c r="R1142" s="27" t="str">
        <f t="shared" si="177"/>
        <v/>
      </c>
      <c r="S1142" s="27" t="str">
        <f t="shared" si="177"/>
        <v/>
      </c>
      <c r="T1142" s="32" t="str">
        <f t="shared" si="177"/>
        <v/>
      </c>
      <c r="U1142" s="10"/>
    </row>
    <row r="1143" spans="1:21" x14ac:dyDescent="0.25">
      <c r="A1143" s="10"/>
      <c r="B1143" s="4" t="str">
        <f>IF(ISBLANK('INPUT | Operations'!$B1148),"",COUNT('INPUT | Operations'!$B$12:$B1147))</f>
        <v/>
      </c>
      <c r="C1143" s="27" t="str">
        <f>IF(ISNUMBER($B1143),('INPUT | Operations'!$C1147+'INPUT | Operations'!$C1148)/2,"")</f>
        <v/>
      </c>
      <c r="D1143" s="28" t="str">
        <f t="shared" si="168"/>
        <v/>
      </c>
      <c r="E1143" s="26" t="str">
        <f>IF(ISNUMBER($B1143),'INPUT | Operations'!$B1148-'INPUT | Operations'!$B1147,"")</f>
        <v/>
      </c>
      <c r="F1143" s="32" t="str">
        <f>IF(ISNUMBER($B1143),IF('INPUT | Operations'!$B1148&lt;Booster_BurnTime,1,IF('INPUT | Operations'!$B1147&lt;=Booster_BurnTime,(Booster_BurnTime-'INPUT | Operations'!$B1147)/('INPUT | Operations'!$B1148-'INPUT | Operations'!$B1147),0))*'INPUT | Operations'!$E1147*NumberOfBoosters*NumberOfOps*$E1143,"")</f>
        <v/>
      </c>
      <c r="G1143" s="34" t="str">
        <f t="shared" si="169"/>
        <v/>
      </c>
      <c r="H1143" s="27" t="str">
        <f t="shared" si="170"/>
        <v/>
      </c>
      <c r="I1143" s="27" t="str">
        <f t="shared" si="171"/>
        <v/>
      </c>
      <c r="J1143" s="27" t="str">
        <f t="shared" si="172"/>
        <v/>
      </c>
      <c r="K1143" s="27" t="str">
        <f t="shared" si="173"/>
        <v/>
      </c>
      <c r="L1143" s="27" t="str">
        <f t="shared" si="174"/>
        <v/>
      </c>
      <c r="M1143" s="32" t="str">
        <f t="shared" si="175"/>
        <v/>
      </c>
      <c r="N1143" s="27" t="str">
        <f t="shared" si="177"/>
        <v/>
      </c>
      <c r="O1143" s="27" t="str">
        <f t="shared" si="177"/>
        <v/>
      </c>
      <c r="P1143" s="27" t="str">
        <f t="shared" si="177"/>
        <v/>
      </c>
      <c r="Q1143" s="27" t="str">
        <f t="shared" si="177"/>
        <v/>
      </c>
      <c r="R1143" s="27" t="str">
        <f t="shared" si="177"/>
        <v/>
      </c>
      <c r="S1143" s="27" t="str">
        <f t="shared" si="177"/>
        <v/>
      </c>
      <c r="T1143" s="32" t="str">
        <f t="shared" si="177"/>
        <v/>
      </c>
      <c r="U1143" s="10"/>
    </row>
    <row r="1144" spans="1:21" x14ac:dyDescent="0.25">
      <c r="A1144" s="10"/>
      <c r="B1144" s="4" t="str">
        <f>IF(ISBLANK('INPUT | Operations'!$B1149),"",COUNT('INPUT | Operations'!$B$12:$B1148))</f>
        <v/>
      </c>
      <c r="C1144" s="27" t="str">
        <f>IF(ISNUMBER($B1144),('INPUT | Operations'!$C1148+'INPUT | Operations'!$C1149)/2,"")</f>
        <v/>
      </c>
      <c r="D1144" s="28" t="str">
        <f t="shared" si="168"/>
        <v/>
      </c>
      <c r="E1144" s="26" t="str">
        <f>IF(ISNUMBER($B1144),'INPUT | Operations'!$B1149-'INPUT | Operations'!$B1148,"")</f>
        <v/>
      </c>
      <c r="F1144" s="32" t="str">
        <f>IF(ISNUMBER($B1144),IF('INPUT | Operations'!$B1149&lt;Booster_BurnTime,1,IF('INPUT | Operations'!$B1148&lt;=Booster_BurnTime,(Booster_BurnTime-'INPUT | Operations'!$B1148)/('INPUT | Operations'!$B1149-'INPUT | Operations'!$B1148),0))*'INPUT | Operations'!$E1148*NumberOfBoosters*NumberOfOps*$E1144,"")</f>
        <v/>
      </c>
      <c r="G1144" s="34" t="str">
        <f t="shared" si="169"/>
        <v/>
      </c>
      <c r="H1144" s="27" t="str">
        <f t="shared" si="170"/>
        <v/>
      </c>
      <c r="I1144" s="27" t="str">
        <f t="shared" si="171"/>
        <v/>
      </c>
      <c r="J1144" s="27" t="str">
        <f t="shared" si="172"/>
        <v/>
      </c>
      <c r="K1144" s="27" t="str">
        <f t="shared" si="173"/>
        <v/>
      </c>
      <c r="L1144" s="27" t="str">
        <f t="shared" si="174"/>
        <v/>
      </c>
      <c r="M1144" s="32" t="str">
        <f t="shared" si="175"/>
        <v/>
      </c>
      <c r="N1144" s="27" t="str">
        <f t="shared" si="177"/>
        <v/>
      </c>
      <c r="O1144" s="27" t="str">
        <f t="shared" si="177"/>
        <v/>
      </c>
      <c r="P1144" s="27" t="str">
        <f t="shared" si="177"/>
        <v/>
      </c>
      <c r="Q1144" s="27" t="str">
        <f t="shared" si="177"/>
        <v/>
      </c>
      <c r="R1144" s="27" t="str">
        <f t="shared" si="177"/>
        <v/>
      </c>
      <c r="S1144" s="27" t="str">
        <f t="shared" si="177"/>
        <v/>
      </c>
      <c r="T1144" s="32" t="str">
        <f t="shared" si="177"/>
        <v/>
      </c>
      <c r="U1144" s="10"/>
    </row>
    <row r="1145" spans="1:21" x14ac:dyDescent="0.25">
      <c r="A1145" s="10"/>
      <c r="B1145" s="4" t="str">
        <f>IF(ISBLANK('INPUT | Operations'!$B1150),"",COUNT('INPUT | Operations'!$B$12:$B1149))</f>
        <v/>
      </c>
      <c r="C1145" s="27" t="str">
        <f>IF(ISNUMBER($B1145),('INPUT | Operations'!$C1149+'INPUT | Operations'!$C1150)/2,"")</f>
        <v/>
      </c>
      <c r="D1145" s="28" t="str">
        <f t="shared" si="168"/>
        <v/>
      </c>
      <c r="E1145" s="26" t="str">
        <f>IF(ISNUMBER($B1145),'INPUT | Operations'!$B1150-'INPUT | Operations'!$B1149,"")</f>
        <v/>
      </c>
      <c r="F1145" s="32" t="str">
        <f>IF(ISNUMBER($B1145),IF('INPUT | Operations'!$B1150&lt;Booster_BurnTime,1,IF('INPUT | Operations'!$B1149&lt;=Booster_BurnTime,(Booster_BurnTime-'INPUT | Operations'!$B1149)/('INPUT | Operations'!$B1150-'INPUT | Operations'!$B1149),0))*'INPUT | Operations'!$E1149*NumberOfBoosters*NumberOfOps*$E1145,"")</f>
        <v/>
      </c>
      <c r="G1145" s="34" t="str">
        <f t="shared" si="169"/>
        <v/>
      </c>
      <c r="H1145" s="27" t="str">
        <f t="shared" si="170"/>
        <v/>
      </c>
      <c r="I1145" s="27" t="str">
        <f t="shared" si="171"/>
        <v/>
      </c>
      <c r="J1145" s="27" t="str">
        <f t="shared" si="172"/>
        <v/>
      </c>
      <c r="K1145" s="27" t="str">
        <f t="shared" si="173"/>
        <v/>
      </c>
      <c r="L1145" s="27" t="str">
        <f t="shared" si="174"/>
        <v/>
      </c>
      <c r="M1145" s="32" t="str">
        <f t="shared" si="175"/>
        <v/>
      </c>
      <c r="N1145" s="27" t="str">
        <f t="shared" si="177"/>
        <v/>
      </c>
      <c r="O1145" s="27" t="str">
        <f t="shared" si="177"/>
        <v/>
      </c>
      <c r="P1145" s="27" t="str">
        <f t="shared" si="177"/>
        <v/>
      </c>
      <c r="Q1145" s="27" t="str">
        <f t="shared" si="177"/>
        <v/>
      </c>
      <c r="R1145" s="27" t="str">
        <f t="shared" si="177"/>
        <v/>
      </c>
      <c r="S1145" s="27" t="str">
        <f t="shared" si="177"/>
        <v/>
      </c>
      <c r="T1145" s="32" t="str">
        <f t="shared" si="177"/>
        <v/>
      </c>
      <c r="U1145" s="10"/>
    </row>
    <row r="1146" spans="1:21" x14ac:dyDescent="0.25">
      <c r="A1146" s="10"/>
      <c r="B1146" s="4" t="str">
        <f>IF(ISBLANK('INPUT | Operations'!$B1151),"",COUNT('INPUT | Operations'!$B$12:$B1150))</f>
        <v/>
      </c>
      <c r="C1146" s="27" t="str">
        <f>IF(ISNUMBER($B1146),('INPUT | Operations'!$C1150+'INPUT | Operations'!$C1151)/2,"")</f>
        <v/>
      </c>
      <c r="D1146" s="28" t="str">
        <f t="shared" si="168"/>
        <v/>
      </c>
      <c r="E1146" s="26" t="str">
        <f>IF(ISNUMBER($B1146),'INPUT | Operations'!$B1151-'INPUT | Operations'!$B1150,"")</f>
        <v/>
      </c>
      <c r="F1146" s="32" t="str">
        <f>IF(ISNUMBER($B1146),IF('INPUT | Operations'!$B1151&lt;Booster_BurnTime,1,IF('INPUT | Operations'!$B1150&lt;=Booster_BurnTime,(Booster_BurnTime-'INPUT | Operations'!$B1150)/('INPUT | Operations'!$B1151-'INPUT | Operations'!$B1150),0))*'INPUT | Operations'!$E1150*NumberOfBoosters*NumberOfOps*$E1146,"")</f>
        <v/>
      </c>
      <c r="G1146" s="34" t="str">
        <f t="shared" si="169"/>
        <v/>
      </c>
      <c r="H1146" s="27" t="str">
        <f t="shared" si="170"/>
        <v/>
      </c>
      <c r="I1146" s="27" t="str">
        <f t="shared" si="171"/>
        <v/>
      </c>
      <c r="J1146" s="27" t="str">
        <f t="shared" si="172"/>
        <v/>
      </c>
      <c r="K1146" s="27" t="str">
        <f t="shared" si="173"/>
        <v/>
      </c>
      <c r="L1146" s="27" t="str">
        <f t="shared" si="174"/>
        <v/>
      </c>
      <c r="M1146" s="32" t="str">
        <f t="shared" si="175"/>
        <v/>
      </c>
      <c r="N1146" s="27" t="str">
        <f t="shared" si="177"/>
        <v/>
      </c>
      <c r="O1146" s="27" t="str">
        <f t="shared" si="177"/>
        <v/>
      </c>
      <c r="P1146" s="27" t="str">
        <f t="shared" si="177"/>
        <v/>
      </c>
      <c r="Q1146" s="27" t="str">
        <f t="shared" si="177"/>
        <v/>
      </c>
      <c r="R1146" s="27" t="str">
        <f t="shared" si="177"/>
        <v/>
      </c>
      <c r="S1146" s="27" t="str">
        <f t="shared" si="177"/>
        <v/>
      </c>
      <c r="T1146" s="32" t="str">
        <f t="shared" si="177"/>
        <v/>
      </c>
      <c r="U1146" s="10"/>
    </row>
    <row r="1147" spans="1:21" x14ac:dyDescent="0.25">
      <c r="A1147" s="10"/>
      <c r="B1147" s="4" t="str">
        <f>IF(ISBLANK('INPUT | Operations'!$B1152),"",COUNT('INPUT | Operations'!$B$12:$B1151))</f>
        <v/>
      </c>
      <c r="C1147" s="27" t="str">
        <f>IF(ISNUMBER($B1147),('INPUT | Operations'!$C1151+'INPUT | Operations'!$C1152)/2,"")</f>
        <v/>
      </c>
      <c r="D1147" s="28" t="str">
        <f t="shared" si="168"/>
        <v/>
      </c>
      <c r="E1147" s="26" t="str">
        <f>IF(ISNUMBER($B1147),'INPUT | Operations'!$B1152-'INPUT | Operations'!$B1151,"")</f>
        <v/>
      </c>
      <c r="F1147" s="32" t="str">
        <f>IF(ISNUMBER($B1147),IF('INPUT | Operations'!$B1152&lt;Booster_BurnTime,1,IF('INPUT | Operations'!$B1151&lt;=Booster_BurnTime,(Booster_BurnTime-'INPUT | Operations'!$B1151)/('INPUT | Operations'!$B1152-'INPUT | Operations'!$B1151),0))*'INPUT | Operations'!$E1151*NumberOfBoosters*NumberOfOps*$E1147,"")</f>
        <v/>
      </c>
      <c r="G1147" s="34" t="str">
        <f t="shared" si="169"/>
        <v/>
      </c>
      <c r="H1147" s="27" t="str">
        <f t="shared" si="170"/>
        <v/>
      </c>
      <c r="I1147" s="27" t="str">
        <f t="shared" si="171"/>
        <v/>
      </c>
      <c r="J1147" s="27" t="str">
        <f t="shared" si="172"/>
        <v/>
      </c>
      <c r="K1147" s="27" t="str">
        <f t="shared" si="173"/>
        <v/>
      </c>
      <c r="L1147" s="27" t="str">
        <f t="shared" si="174"/>
        <v/>
      </c>
      <c r="M1147" s="32" t="str">
        <f t="shared" si="175"/>
        <v/>
      </c>
      <c r="N1147" s="27" t="str">
        <f t="shared" si="177"/>
        <v/>
      </c>
      <c r="O1147" s="27" t="str">
        <f t="shared" si="177"/>
        <v/>
      </c>
      <c r="P1147" s="27" t="str">
        <f t="shared" si="177"/>
        <v/>
      </c>
      <c r="Q1147" s="27" t="str">
        <f t="shared" si="177"/>
        <v/>
      </c>
      <c r="R1147" s="27" t="str">
        <f t="shared" si="177"/>
        <v/>
      </c>
      <c r="S1147" s="27" t="str">
        <f t="shared" si="177"/>
        <v/>
      </c>
      <c r="T1147" s="32" t="str">
        <f t="shared" si="177"/>
        <v/>
      </c>
      <c r="U1147" s="10"/>
    </row>
    <row r="1148" spans="1:21" x14ac:dyDescent="0.25">
      <c r="A1148" s="10"/>
      <c r="B1148" s="4" t="str">
        <f>IF(ISBLANK('INPUT | Operations'!$B1153),"",COUNT('INPUT | Operations'!$B$12:$B1152))</f>
        <v/>
      </c>
      <c r="C1148" s="27" t="str">
        <f>IF(ISNUMBER($B1148),('INPUT | Operations'!$C1152+'INPUT | Operations'!$C1153)/2,"")</f>
        <v/>
      </c>
      <c r="D1148" s="28" t="str">
        <f t="shared" si="168"/>
        <v/>
      </c>
      <c r="E1148" s="26" t="str">
        <f>IF(ISNUMBER($B1148),'INPUT | Operations'!$B1153-'INPUT | Operations'!$B1152,"")</f>
        <v/>
      </c>
      <c r="F1148" s="32" t="str">
        <f>IF(ISNUMBER($B1148),IF('INPUT | Operations'!$B1153&lt;Booster_BurnTime,1,IF('INPUT | Operations'!$B1152&lt;=Booster_BurnTime,(Booster_BurnTime-'INPUT | Operations'!$B1152)/('INPUT | Operations'!$B1153-'INPUT | Operations'!$B1152),0))*'INPUT | Operations'!$E1152*NumberOfBoosters*NumberOfOps*$E1148,"")</f>
        <v/>
      </c>
      <c r="G1148" s="34" t="str">
        <f t="shared" si="169"/>
        <v/>
      </c>
      <c r="H1148" s="27" t="str">
        <f t="shared" si="170"/>
        <v/>
      </c>
      <c r="I1148" s="27" t="str">
        <f t="shared" si="171"/>
        <v/>
      </c>
      <c r="J1148" s="27" t="str">
        <f t="shared" si="172"/>
        <v/>
      </c>
      <c r="K1148" s="27" t="str">
        <f t="shared" si="173"/>
        <v/>
      </c>
      <c r="L1148" s="27" t="str">
        <f t="shared" si="174"/>
        <v/>
      </c>
      <c r="M1148" s="32" t="str">
        <f t="shared" si="175"/>
        <v/>
      </c>
      <c r="N1148" s="27" t="str">
        <f t="shared" si="177"/>
        <v/>
      </c>
      <c r="O1148" s="27" t="str">
        <f t="shared" si="177"/>
        <v/>
      </c>
      <c r="P1148" s="27" t="str">
        <f t="shared" si="177"/>
        <v/>
      </c>
      <c r="Q1148" s="27" t="str">
        <f t="shared" si="177"/>
        <v/>
      </c>
      <c r="R1148" s="27" t="str">
        <f t="shared" si="177"/>
        <v/>
      </c>
      <c r="S1148" s="27" t="str">
        <f t="shared" si="177"/>
        <v/>
      </c>
      <c r="T1148" s="32" t="str">
        <f t="shared" si="177"/>
        <v/>
      </c>
      <c r="U1148" s="10"/>
    </row>
    <row r="1149" spans="1:21" x14ac:dyDescent="0.25">
      <c r="A1149" s="10"/>
      <c r="B1149" s="4" t="str">
        <f>IF(ISBLANK('INPUT | Operations'!$B1154),"",COUNT('INPUT | Operations'!$B$12:$B1153))</f>
        <v/>
      </c>
      <c r="C1149" s="27" t="str">
        <f>IF(ISNUMBER($B1149),('INPUT | Operations'!$C1153+'INPUT | Operations'!$C1154)/2,"")</f>
        <v/>
      </c>
      <c r="D1149" s="28" t="str">
        <f t="shared" si="168"/>
        <v/>
      </c>
      <c r="E1149" s="26" t="str">
        <f>IF(ISNUMBER($B1149),'INPUT | Operations'!$B1154-'INPUT | Operations'!$B1153,"")</f>
        <v/>
      </c>
      <c r="F1149" s="32" t="str">
        <f>IF(ISNUMBER($B1149),IF('INPUT | Operations'!$B1154&lt;Booster_BurnTime,1,IF('INPUT | Operations'!$B1153&lt;=Booster_BurnTime,(Booster_BurnTime-'INPUT | Operations'!$B1153)/('INPUT | Operations'!$B1154-'INPUT | Operations'!$B1153),0))*'INPUT | Operations'!$E1153*NumberOfBoosters*NumberOfOps*$E1149,"")</f>
        <v/>
      </c>
      <c r="G1149" s="34" t="str">
        <f t="shared" si="169"/>
        <v/>
      </c>
      <c r="H1149" s="27" t="str">
        <f t="shared" si="170"/>
        <v/>
      </c>
      <c r="I1149" s="27" t="str">
        <f t="shared" si="171"/>
        <v/>
      </c>
      <c r="J1149" s="27" t="str">
        <f t="shared" si="172"/>
        <v/>
      </c>
      <c r="K1149" s="27" t="str">
        <f t="shared" si="173"/>
        <v/>
      </c>
      <c r="L1149" s="27" t="str">
        <f t="shared" si="174"/>
        <v/>
      </c>
      <c r="M1149" s="32" t="str">
        <f t="shared" si="175"/>
        <v/>
      </c>
      <c r="N1149" s="27" t="str">
        <f t="shared" si="177"/>
        <v/>
      </c>
      <c r="O1149" s="27" t="str">
        <f t="shared" si="177"/>
        <v/>
      </c>
      <c r="P1149" s="27" t="str">
        <f t="shared" si="177"/>
        <v/>
      </c>
      <c r="Q1149" s="27" t="str">
        <f t="shared" si="177"/>
        <v/>
      </c>
      <c r="R1149" s="27" t="str">
        <f t="shared" si="177"/>
        <v/>
      </c>
      <c r="S1149" s="27" t="str">
        <f t="shared" si="177"/>
        <v/>
      </c>
      <c r="T1149" s="32" t="str">
        <f t="shared" si="177"/>
        <v/>
      </c>
      <c r="U1149" s="10"/>
    </row>
    <row r="1150" spans="1:21" x14ac:dyDescent="0.25">
      <c r="A1150" s="10"/>
      <c r="B1150" s="4" t="str">
        <f>IF(ISBLANK('INPUT | Operations'!$B1155),"",COUNT('INPUT | Operations'!$B$12:$B1154))</f>
        <v/>
      </c>
      <c r="C1150" s="27" t="str">
        <f>IF(ISNUMBER($B1150),('INPUT | Operations'!$C1154+'INPUT | Operations'!$C1155)/2,"")</f>
        <v/>
      </c>
      <c r="D1150" s="28" t="str">
        <f t="shared" si="168"/>
        <v/>
      </c>
      <c r="E1150" s="26" t="str">
        <f>IF(ISNUMBER($B1150),'INPUT | Operations'!$B1155-'INPUT | Operations'!$B1154,"")</f>
        <v/>
      </c>
      <c r="F1150" s="32" t="str">
        <f>IF(ISNUMBER($B1150),IF('INPUT | Operations'!$B1155&lt;Booster_BurnTime,1,IF('INPUT | Operations'!$B1154&lt;=Booster_BurnTime,(Booster_BurnTime-'INPUT | Operations'!$B1154)/('INPUT | Operations'!$B1155-'INPUT | Operations'!$B1154),0))*'INPUT | Operations'!$E1154*NumberOfBoosters*NumberOfOps*$E1150,"")</f>
        <v/>
      </c>
      <c r="G1150" s="34" t="str">
        <f t="shared" si="169"/>
        <v/>
      </c>
      <c r="H1150" s="27" t="str">
        <f t="shared" si="170"/>
        <v/>
      </c>
      <c r="I1150" s="27" t="str">
        <f t="shared" si="171"/>
        <v/>
      </c>
      <c r="J1150" s="27" t="str">
        <f t="shared" si="172"/>
        <v/>
      </c>
      <c r="K1150" s="27" t="str">
        <f t="shared" si="173"/>
        <v/>
      </c>
      <c r="L1150" s="27" t="str">
        <f t="shared" si="174"/>
        <v/>
      </c>
      <c r="M1150" s="32" t="str">
        <f t="shared" si="175"/>
        <v/>
      </c>
      <c r="N1150" s="27" t="str">
        <f t="shared" si="177"/>
        <v/>
      </c>
      <c r="O1150" s="27" t="str">
        <f t="shared" si="177"/>
        <v/>
      </c>
      <c r="P1150" s="27" t="str">
        <f t="shared" si="177"/>
        <v/>
      </c>
      <c r="Q1150" s="27" t="str">
        <f t="shared" si="177"/>
        <v/>
      </c>
      <c r="R1150" s="27" t="str">
        <f t="shared" si="177"/>
        <v/>
      </c>
      <c r="S1150" s="27" t="str">
        <f t="shared" si="177"/>
        <v/>
      </c>
      <c r="T1150" s="32" t="str">
        <f t="shared" si="177"/>
        <v/>
      </c>
      <c r="U1150" s="10"/>
    </row>
    <row r="1151" spans="1:21" x14ac:dyDescent="0.25">
      <c r="A1151" s="10"/>
      <c r="B1151" s="4" t="str">
        <f>IF(ISBLANK('INPUT | Operations'!$B1156),"",COUNT('INPUT | Operations'!$B$12:$B1155))</f>
        <v/>
      </c>
      <c r="C1151" s="27" t="str">
        <f>IF(ISNUMBER($B1151),('INPUT | Operations'!$C1155+'INPUT | Operations'!$C1156)/2,"")</f>
        <v/>
      </c>
      <c r="D1151" s="28" t="str">
        <f t="shared" si="168"/>
        <v/>
      </c>
      <c r="E1151" s="26" t="str">
        <f>IF(ISNUMBER($B1151),'INPUT | Operations'!$B1156-'INPUT | Operations'!$B1155,"")</f>
        <v/>
      </c>
      <c r="F1151" s="32" t="str">
        <f>IF(ISNUMBER($B1151),IF('INPUT | Operations'!$B1156&lt;Booster_BurnTime,1,IF('INPUT | Operations'!$B1155&lt;=Booster_BurnTime,(Booster_BurnTime-'INPUT | Operations'!$B1155)/('INPUT | Operations'!$B1156-'INPUT | Operations'!$B1155),0))*'INPUT | Operations'!$E1155*NumberOfBoosters*NumberOfOps*$E1151,"")</f>
        <v/>
      </c>
      <c r="G1151" s="34" t="str">
        <f t="shared" si="169"/>
        <v/>
      </c>
      <c r="H1151" s="27" t="str">
        <f t="shared" si="170"/>
        <v/>
      </c>
      <c r="I1151" s="27" t="str">
        <f t="shared" si="171"/>
        <v/>
      </c>
      <c r="J1151" s="27" t="str">
        <f t="shared" si="172"/>
        <v/>
      </c>
      <c r="K1151" s="27" t="str">
        <f t="shared" si="173"/>
        <v/>
      </c>
      <c r="L1151" s="27" t="str">
        <f t="shared" si="174"/>
        <v/>
      </c>
      <c r="M1151" s="32" t="str">
        <f t="shared" si="175"/>
        <v/>
      </c>
      <c r="N1151" s="27" t="str">
        <f t="shared" si="177"/>
        <v/>
      </c>
      <c r="O1151" s="27" t="str">
        <f t="shared" si="177"/>
        <v/>
      </c>
      <c r="P1151" s="27" t="str">
        <f t="shared" si="177"/>
        <v/>
      </c>
      <c r="Q1151" s="27" t="str">
        <f t="shared" si="177"/>
        <v/>
      </c>
      <c r="R1151" s="27" t="str">
        <f t="shared" si="177"/>
        <v/>
      </c>
      <c r="S1151" s="27" t="str">
        <f t="shared" si="177"/>
        <v/>
      </c>
      <c r="T1151" s="32" t="str">
        <f t="shared" si="177"/>
        <v/>
      </c>
      <c r="U1151" s="10"/>
    </row>
    <row r="1152" spans="1:21" x14ac:dyDescent="0.25">
      <c r="A1152" s="10"/>
      <c r="B1152" s="4" t="str">
        <f>IF(ISBLANK('INPUT | Operations'!$B1157),"",COUNT('INPUT | Operations'!$B$12:$B1156))</f>
        <v/>
      </c>
      <c r="C1152" s="27" t="str">
        <f>IF(ISNUMBER($B1152),('INPUT | Operations'!$C1156+'INPUT | Operations'!$C1157)/2,"")</f>
        <v/>
      </c>
      <c r="D1152" s="28" t="str">
        <f t="shared" si="168"/>
        <v/>
      </c>
      <c r="E1152" s="26" t="str">
        <f>IF(ISNUMBER($B1152),'INPUT | Operations'!$B1157-'INPUT | Operations'!$B1156,"")</f>
        <v/>
      </c>
      <c r="F1152" s="32" t="str">
        <f>IF(ISNUMBER($B1152),IF('INPUT | Operations'!$B1157&lt;Booster_BurnTime,1,IF('INPUT | Operations'!$B1156&lt;=Booster_BurnTime,(Booster_BurnTime-'INPUT | Operations'!$B1156)/('INPUT | Operations'!$B1157-'INPUT | Operations'!$B1156),0))*'INPUT | Operations'!$E1156*NumberOfBoosters*NumberOfOps*$E1152,"")</f>
        <v/>
      </c>
      <c r="G1152" s="34" t="str">
        <f t="shared" si="169"/>
        <v/>
      </c>
      <c r="H1152" s="27" t="str">
        <f t="shared" si="170"/>
        <v/>
      </c>
      <c r="I1152" s="27" t="str">
        <f t="shared" si="171"/>
        <v/>
      </c>
      <c r="J1152" s="27" t="str">
        <f t="shared" si="172"/>
        <v/>
      </c>
      <c r="K1152" s="27" t="str">
        <f t="shared" si="173"/>
        <v/>
      </c>
      <c r="L1152" s="27" t="str">
        <f t="shared" si="174"/>
        <v/>
      </c>
      <c r="M1152" s="32" t="str">
        <f t="shared" si="175"/>
        <v/>
      </c>
      <c r="N1152" s="27" t="str">
        <f t="shared" si="177"/>
        <v/>
      </c>
      <c r="O1152" s="27" t="str">
        <f t="shared" si="177"/>
        <v/>
      </c>
      <c r="P1152" s="27" t="str">
        <f t="shared" si="177"/>
        <v/>
      </c>
      <c r="Q1152" s="27" t="str">
        <f t="shared" si="177"/>
        <v/>
      </c>
      <c r="R1152" s="27" t="str">
        <f t="shared" si="177"/>
        <v/>
      </c>
      <c r="S1152" s="27" t="str">
        <f t="shared" si="177"/>
        <v/>
      </c>
      <c r="T1152" s="32" t="str">
        <f t="shared" si="177"/>
        <v/>
      </c>
      <c r="U1152" s="10"/>
    </row>
    <row r="1153" spans="1:21" x14ac:dyDescent="0.25">
      <c r="A1153" s="10"/>
      <c r="B1153" s="4" t="str">
        <f>IF(ISBLANK('INPUT | Operations'!$B1158),"",COUNT('INPUT | Operations'!$B$12:$B1157))</f>
        <v/>
      </c>
      <c r="C1153" s="27" t="str">
        <f>IF(ISNUMBER($B1153),('INPUT | Operations'!$C1157+'INPUT | Operations'!$C1158)/2,"")</f>
        <v/>
      </c>
      <c r="D1153" s="28" t="str">
        <f t="shared" si="168"/>
        <v/>
      </c>
      <c r="E1153" s="26" t="str">
        <f>IF(ISNUMBER($B1153),'INPUT | Operations'!$B1158-'INPUT | Operations'!$B1157,"")</f>
        <v/>
      </c>
      <c r="F1153" s="32" t="str">
        <f>IF(ISNUMBER($B1153),IF('INPUT | Operations'!$B1158&lt;Booster_BurnTime,1,IF('INPUT | Operations'!$B1157&lt;=Booster_BurnTime,(Booster_BurnTime-'INPUT | Operations'!$B1157)/('INPUT | Operations'!$B1158-'INPUT | Operations'!$B1157),0))*'INPUT | Operations'!$E1157*NumberOfBoosters*NumberOfOps*$E1153,"")</f>
        <v/>
      </c>
      <c r="G1153" s="34" t="str">
        <f t="shared" si="169"/>
        <v/>
      </c>
      <c r="H1153" s="27" t="str">
        <f t="shared" si="170"/>
        <v/>
      </c>
      <c r="I1153" s="27" t="str">
        <f t="shared" si="171"/>
        <v/>
      </c>
      <c r="J1153" s="27" t="str">
        <f t="shared" si="172"/>
        <v/>
      </c>
      <c r="K1153" s="27" t="str">
        <f t="shared" si="173"/>
        <v/>
      </c>
      <c r="L1153" s="27" t="str">
        <f t="shared" si="174"/>
        <v/>
      </c>
      <c r="M1153" s="32" t="str">
        <f t="shared" si="175"/>
        <v/>
      </c>
      <c r="N1153" s="27" t="str">
        <f t="shared" si="177"/>
        <v/>
      </c>
      <c r="O1153" s="27" t="str">
        <f t="shared" si="177"/>
        <v/>
      </c>
      <c r="P1153" s="27" t="str">
        <f t="shared" si="177"/>
        <v/>
      </c>
      <c r="Q1153" s="27" t="str">
        <f t="shared" si="177"/>
        <v/>
      </c>
      <c r="R1153" s="27" t="str">
        <f t="shared" si="177"/>
        <v/>
      </c>
      <c r="S1153" s="27" t="str">
        <f t="shared" si="177"/>
        <v/>
      </c>
      <c r="T1153" s="32" t="str">
        <f t="shared" si="177"/>
        <v/>
      </c>
      <c r="U1153" s="10"/>
    </row>
    <row r="1154" spans="1:21" x14ac:dyDescent="0.25">
      <c r="A1154" s="10"/>
      <c r="B1154" s="4" t="str">
        <f>IF(ISBLANK('INPUT | Operations'!$B1159),"",COUNT('INPUT | Operations'!$B$12:$B1158))</f>
        <v/>
      </c>
      <c r="C1154" s="27" t="str">
        <f>IF(ISNUMBER($B1154),('INPUT | Operations'!$C1158+'INPUT | Operations'!$C1159)/2,"")</f>
        <v/>
      </c>
      <c r="D1154" s="28" t="str">
        <f t="shared" si="168"/>
        <v/>
      </c>
      <c r="E1154" s="26" t="str">
        <f>IF(ISNUMBER($B1154),'INPUT | Operations'!$B1159-'INPUT | Operations'!$B1158,"")</f>
        <v/>
      </c>
      <c r="F1154" s="32" t="str">
        <f>IF(ISNUMBER($B1154),IF('INPUT | Operations'!$B1159&lt;Booster_BurnTime,1,IF('INPUT | Operations'!$B1158&lt;=Booster_BurnTime,(Booster_BurnTime-'INPUT | Operations'!$B1158)/('INPUT | Operations'!$B1159-'INPUT | Operations'!$B1158),0))*'INPUT | Operations'!$E1158*NumberOfBoosters*NumberOfOps*$E1154,"")</f>
        <v/>
      </c>
      <c r="G1154" s="34" t="str">
        <f t="shared" si="169"/>
        <v/>
      </c>
      <c r="H1154" s="27" t="str">
        <f t="shared" si="170"/>
        <v/>
      </c>
      <c r="I1154" s="27" t="str">
        <f t="shared" si="171"/>
        <v/>
      </c>
      <c r="J1154" s="27" t="str">
        <f t="shared" si="172"/>
        <v/>
      </c>
      <c r="K1154" s="27" t="str">
        <f t="shared" si="173"/>
        <v/>
      </c>
      <c r="L1154" s="27" t="str">
        <f t="shared" si="174"/>
        <v/>
      </c>
      <c r="M1154" s="32" t="str">
        <f t="shared" si="175"/>
        <v/>
      </c>
      <c r="N1154" s="27" t="str">
        <f t="shared" si="177"/>
        <v/>
      </c>
      <c r="O1154" s="27" t="str">
        <f t="shared" si="177"/>
        <v/>
      </c>
      <c r="P1154" s="27" t="str">
        <f t="shared" si="177"/>
        <v/>
      </c>
      <c r="Q1154" s="27" t="str">
        <f t="shared" si="177"/>
        <v/>
      </c>
      <c r="R1154" s="27" t="str">
        <f t="shared" si="177"/>
        <v/>
      </c>
      <c r="S1154" s="27" t="str">
        <f t="shared" si="177"/>
        <v/>
      </c>
      <c r="T1154" s="32" t="str">
        <f t="shared" si="177"/>
        <v/>
      </c>
      <c r="U1154" s="10"/>
    </row>
    <row r="1155" spans="1:21" x14ac:dyDescent="0.25">
      <c r="A1155" s="10"/>
      <c r="B1155" s="4" t="str">
        <f>IF(ISBLANK('INPUT | Operations'!$B1160),"",COUNT('INPUT | Operations'!$B$12:$B1159))</f>
        <v/>
      </c>
      <c r="C1155" s="27" t="str">
        <f>IF(ISNUMBER($B1155),('INPUT | Operations'!$C1159+'INPUT | Operations'!$C1160)/2,"")</f>
        <v/>
      </c>
      <c r="D1155" s="28" t="str">
        <f t="shared" si="168"/>
        <v/>
      </c>
      <c r="E1155" s="26" t="str">
        <f>IF(ISNUMBER($B1155),'INPUT | Operations'!$B1160-'INPUT | Operations'!$B1159,"")</f>
        <v/>
      </c>
      <c r="F1155" s="32" t="str">
        <f>IF(ISNUMBER($B1155),IF('INPUT | Operations'!$B1160&lt;Booster_BurnTime,1,IF('INPUT | Operations'!$B1159&lt;=Booster_BurnTime,(Booster_BurnTime-'INPUT | Operations'!$B1159)/('INPUT | Operations'!$B1160-'INPUT | Operations'!$B1159),0))*'INPUT | Operations'!$E1159*NumberOfBoosters*NumberOfOps*$E1155,"")</f>
        <v/>
      </c>
      <c r="G1155" s="34" t="str">
        <f t="shared" si="169"/>
        <v/>
      </c>
      <c r="H1155" s="27" t="str">
        <f t="shared" si="170"/>
        <v/>
      </c>
      <c r="I1155" s="27" t="str">
        <f t="shared" si="171"/>
        <v/>
      </c>
      <c r="J1155" s="27" t="str">
        <f t="shared" si="172"/>
        <v/>
      </c>
      <c r="K1155" s="27" t="str">
        <f t="shared" si="173"/>
        <v/>
      </c>
      <c r="L1155" s="27" t="str">
        <f t="shared" si="174"/>
        <v/>
      </c>
      <c r="M1155" s="32" t="str">
        <f t="shared" si="175"/>
        <v/>
      </c>
      <c r="N1155" s="27" t="str">
        <f t="shared" si="177"/>
        <v/>
      </c>
      <c r="O1155" s="27" t="str">
        <f t="shared" si="177"/>
        <v/>
      </c>
      <c r="P1155" s="27" t="str">
        <f t="shared" si="177"/>
        <v/>
      </c>
      <c r="Q1155" s="27" t="str">
        <f t="shared" si="177"/>
        <v/>
      </c>
      <c r="R1155" s="27" t="str">
        <f t="shared" si="177"/>
        <v/>
      </c>
      <c r="S1155" s="27" t="str">
        <f t="shared" si="177"/>
        <v/>
      </c>
      <c r="T1155" s="32" t="str">
        <f t="shared" si="177"/>
        <v/>
      </c>
      <c r="U1155" s="10"/>
    </row>
    <row r="1156" spans="1:21" x14ac:dyDescent="0.25">
      <c r="A1156" s="10"/>
      <c r="B1156" s="4" t="str">
        <f>IF(ISBLANK('INPUT | Operations'!$B1161),"",COUNT('INPUT | Operations'!$B$12:$B1160))</f>
        <v/>
      </c>
      <c r="C1156" s="27" t="str">
        <f>IF(ISNUMBER($B1156),('INPUT | Operations'!$C1160+'INPUT | Operations'!$C1161)/2,"")</f>
        <v/>
      </c>
      <c r="D1156" s="28" t="str">
        <f t="shared" si="168"/>
        <v/>
      </c>
      <c r="E1156" s="26" t="str">
        <f>IF(ISNUMBER($B1156),'INPUT | Operations'!$B1161-'INPUT | Operations'!$B1160,"")</f>
        <v/>
      </c>
      <c r="F1156" s="32" t="str">
        <f>IF(ISNUMBER($B1156),IF('INPUT | Operations'!$B1161&lt;Booster_BurnTime,1,IF('INPUT | Operations'!$B1160&lt;=Booster_BurnTime,(Booster_BurnTime-'INPUT | Operations'!$B1160)/('INPUT | Operations'!$B1161-'INPUT | Operations'!$B1160),0))*'INPUT | Operations'!$E1160*NumberOfBoosters*NumberOfOps*$E1156,"")</f>
        <v/>
      </c>
      <c r="G1156" s="34" t="str">
        <f t="shared" si="169"/>
        <v/>
      </c>
      <c r="H1156" s="27" t="str">
        <f t="shared" si="170"/>
        <v/>
      </c>
      <c r="I1156" s="27" t="str">
        <f t="shared" si="171"/>
        <v/>
      </c>
      <c r="J1156" s="27" t="str">
        <f t="shared" si="172"/>
        <v/>
      </c>
      <c r="K1156" s="27" t="str">
        <f t="shared" si="173"/>
        <v/>
      </c>
      <c r="L1156" s="27" t="str">
        <f t="shared" si="174"/>
        <v/>
      </c>
      <c r="M1156" s="32" t="str">
        <f t="shared" si="175"/>
        <v/>
      </c>
      <c r="N1156" s="27" t="str">
        <f t="shared" si="177"/>
        <v/>
      </c>
      <c r="O1156" s="27" t="str">
        <f t="shared" si="177"/>
        <v/>
      </c>
      <c r="P1156" s="27" t="str">
        <f t="shared" si="177"/>
        <v/>
      </c>
      <c r="Q1156" s="27" t="str">
        <f t="shared" si="177"/>
        <v/>
      </c>
      <c r="R1156" s="27" t="str">
        <f t="shared" si="177"/>
        <v/>
      </c>
      <c r="S1156" s="27" t="str">
        <f t="shared" si="177"/>
        <v/>
      </c>
      <c r="T1156" s="32" t="str">
        <f t="shared" si="177"/>
        <v/>
      </c>
      <c r="U1156" s="10"/>
    </row>
    <row r="1157" spans="1:21" x14ac:dyDescent="0.25">
      <c r="A1157" s="10"/>
      <c r="B1157" s="4" t="str">
        <f>IF(ISBLANK('INPUT | Operations'!$B1162),"",COUNT('INPUT | Operations'!$B$12:$B1161))</f>
        <v/>
      </c>
      <c r="C1157" s="27" t="str">
        <f>IF(ISNUMBER($B1157),('INPUT | Operations'!$C1161+'INPUT | Operations'!$C1162)/2,"")</f>
        <v/>
      </c>
      <c r="D1157" s="28" t="str">
        <f t="shared" si="168"/>
        <v/>
      </c>
      <c r="E1157" s="26" t="str">
        <f>IF(ISNUMBER($B1157),'INPUT | Operations'!$B1162-'INPUT | Operations'!$B1161,"")</f>
        <v/>
      </c>
      <c r="F1157" s="32" t="str">
        <f>IF(ISNUMBER($B1157),IF('INPUT | Operations'!$B1162&lt;Booster_BurnTime,1,IF('INPUT | Operations'!$B1161&lt;=Booster_BurnTime,(Booster_BurnTime-'INPUT | Operations'!$B1161)/('INPUT | Operations'!$B1162-'INPUT | Operations'!$B1161),0))*'INPUT | Operations'!$E1161*NumberOfBoosters*NumberOfOps*$E1157,"")</f>
        <v/>
      </c>
      <c r="G1157" s="34" t="str">
        <f t="shared" si="169"/>
        <v/>
      </c>
      <c r="H1157" s="27" t="str">
        <f t="shared" si="170"/>
        <v/>
      </c>
      <c r="I1157" s="27" t="str">
        <f t="shared" si="171"/>
        <v/>
      </c>
      <c r="J1157" s="27" t="str">
        <f t="shared" si="172"/>
        <v/>
      </c>
      <c r="K1157" s="27" t="str">
        <f t="shared" si="173"/>
        <v/>
      </c>
      <c r="L1157" s="27" t="str">
        <f t="shared" si="174"/>
        <v/>
      </c>
      <c r="M1157" s="32" t="str">
        <f t="shared" si="175"/>
        <v/>
      </c>
      <c r="N1157" s="27" t="str">
        <f t="shared" si="177"/>
        <v/>
      </c>
      <c r="O1157" s="27" t="str">
        <f t="shared" si="177"/>
        <v/>
      </c>
      <c r="P1157" s="27" t="str">
        <f t="shared" si="177"/>
        <v/>
      </c>
      <c r="Q1157" s="27" t="str">
        <f t="shared" si="177"/>
        <v/>
      </c>
      <c r="R1157" s="27" t="str">
        <f t="shared" si="177"/>
        <v/>
      </c>
      <c r="S1157" s="27" t="str">
        <f t="shared" si="177"/>
        <v/>
      </c>
      <c r="T1157" s="32" t="str">
        <f t="shared" si="177"/>
        <v/>
      </c>
      <c r="U1157" s="10"/>
    </row>
    <row r="1158" spans="1:21" x14ac:dyDescent="0.25">
      <c r="A1158" s="10"/>
      <c r="B1158" s="4" t="str">
        <f>IF(ISBLANK('INPUT | Operations'!$B1163),"",COUNT('INPUT | Operations'!$B$12:$B1162))</f>
        <v/>
      </c>
      <c r="C1158" s="27" t="str">
        <f>IF(ISNUMBER($B1158),('INPUT | Operations'!$C1162+'INPUT | Operations'!$C1163)/2,"")</f>
        <v/>
      </c>
      <c r="D1158" s="28" t="str">
        <f t="shared" si="168"/>
        <v/>
      </c>
      <c r="E1158" s="26" t="str">
        <f>IF(ISNUMBER($B1158),'INPUT | Operations'!$B1163-'INPUT | Operations'!$B1162,"")</f>
        <v/>
      </c>
      <c r="F1158" s="32" t="str">
        <f>IF(ISNUMBER($B1158),IF('INPUT | Operations'!$B1163&lt;Booster_BurnTime,1,IF('INPUT | Operations'!$B1162&lt;=Booster_BurnTime,(Booster_BurnTime-'INPUT | Operations'!$B1162)/('INPUT | Operations'!$B1163-'INPUT | Operations'!$B1162),0))*'INPUT | Operations'!$E1162*NumberOfBoosters*NumberOfOps*$E1158,"")</f>
        <v/>
      </c>
      <c r="G1158" s="34" t="str">
        <f t="shared" si="169"/>
        <v/>
      </c>
      <c r="H1158" s="27" t="str">
        <f t="shared" si="170"/>
        <v/>
      </c>
      <c r="I1158" s="27" t="str">
        <f t="shared" si="171"/>
        <v/>
      </c>
      <c r="J1158" s="27" t="str">
        <f t="shared" si="172"/>
        <v/>
      </c>
      <c r="K1158" s="27" t="str">
        <f t="shared" si="173"/>
        <v/>
      </c>
      <c r="L1158" s="27" t="str">
        <f t="shared" si="174"/>
        <v/>
      </c>
      <c r="M1158" s="32" t="str">
        <f t="shared" si="175"/>
        <v/>
      </c>
      <c r="N1158" s="27" t="str">
        <f t="shared" si="177"/>
        <v/>
      </c>
      <c r="O1158" s="27" t="str">
        <f t="shared" si="177"/>
        <v/>
      </c>
      <c r="P1158" s="27" t="str">
        <f t="shared" si="177"/>
        <v/>
      </c>
      <c r="Q1158" s="27" t="str">
        <f t="shared" si="177"/>
        <v/>
      </c>
      <c r="R1158" s="27" t="str">
        <f t="shared" si="177"/>
        <v/>
      </c>
      <c r="S1158" s="27" t="str">
        <f t="shared" si="177"/>
        <v/>
      </c>
      <c r="T1158" s="32" t="str">
        <f t="shared" si="177"/>
        <v/>
      </c>
      <c r="U1158" s="10"/>
    </row>
    <row r="1159" spans="1:21" x14ac:dyDescent="0.25">
      <c r="A1159" s="10"/>
      <c r="B1159" s="4" t="str">
        <f>IF(ISBLANK('INPUT | Operations'!$B1164),"",COUNT('INPUT | Operations'!$B$12:$B1163))</f>
        <v/>
      </c>
      <c r="C1159" s="27" t="str">
        <f>IF(ISNUMBER($B1159),('INPUT | Operations'!$C1163+'INPUT | Operations'!$C1164)/2,"")</f>
        <v/>
      </c>
      <c r="D1159" s="28" t="str">
        <f t="shared" si="168"/>
        <v/>
      </c>
      <c r="E1159" s="26" t="str">
        <f>IF(ISNUMBER($B1159),'INPUT | Operations'!$B1164-'INPUT | Operations'!$B1163,"")</f>
        <v/>
      </c>
      <c r="F1159" s="32" t="str">
        <f>IF(ISNUMBER($B1159),IF('INPUT | Operations'!$B1164&lt;Booster_BurnTime,1,IF('INPUT | Operations'!$B1163&lt;=Booster_BurnTime,(Booster_BurnTime-'INPUT | Operations'!$B1163)/('INPUT | Operations'!$B1164-'INPUT | Operations'!$B1163),0))*'INPUT | Operations'!$E1163*NumberOfBoosters*NumberOfOps*$E1159,"")</f>
        <v/>
      </c>
      <c r="G1159" s="34" t="str">
        <f t="shared" si="169"/>
        <v/>
      </c>
      <c r="H1159" s="27" t="str">
        <f t="shared" si="170"/>
        <v/>
      </c>
      <c r="I1159" s="27" t="str">
        <f t="shared" si="171"/>
        <v/>
      </c>
      <c r="J1159" s="27" t="str">
        <f t="shared" si="172"/>
        <v/>
      </c>
      <c r="K1159" s="27" t="str">
        <f t="shared" si="173"/>
        <v/>
      </c>
      <c r="L1159" s="27" t="str">
        <f t="shared" si="174"/>
        <v/>
      </c>
      <c r="M1159" s="32" t="str">
        <f t="shared" si="175"/>
        <v/>
      </c>
      <c r="N1159" s="27" t="str">
        <f t="shared" si="177"/>
        <v/>
      </c>
      <c r="O1159" s="27" t="str">
        <f t="shared" si="177"/>
        <v/>
      </c>
      <c r="P1159" s="27" t="str">
        <f t="shared" si="177"/>
        <v/>
      </c>
      <c r="Q1159" s="27" t="str">
        <f t="shared" si="177"/>
        <v/>
      </c>
      <c r="R1159" s="27" t="str">
        <f t="shared" si="177"/>
        <v/>
      </c>
      <c r="S1159" s="27" t="str">
        <f t="shared" si="177"/>
        <v/>
      </c>
      <c r="T1159" s="32" t="str">
        <f t="shared" si="177"/>
        <v/>
      </c>
      <c r="U1159" s="10"/>
    </row>
    <row r="1160" spans="1:21" x14ac:dyDescent="0.25">
      <c r="A1160" s="10"/>
      <c r="B1160" s="4" t="str">
        <f>IF(ISBLANK('INPUT | Operations'!$B1165),"",COUNT('INPUT | Operations'!$B$12:$B1164))</f>
        <v/>
      </c>
      <c r="C1160" s="27" t="str">
        <f>IF(ISNUMBER($B1160),('INPUT | Operations'!$C1164+'INPUT | Operations'!$C1165)/2,"")</f>
        <v/>
      </c>
      <c r="D1160" s="28" t="str">
        <f t="shared" ref="D1160:D1223" si="178">IF(ISNUMBER($B1160),C1160*0.3048/1000,"")</f>
        <v/>
      </c>
      <c r="E1160" s="26" t="str">
        <f>IF(ISNUMBER($B1160),'INPUT | Operations'!$B1165-'INPUT | Operations'!$B1164,"")</f>
        <v/>
      </c>
      <c r="F1160" s="32" t="str">
        <f>IF(ISNUMBER($B1160),IF('INPUT | Operations'!$B1165&lt;Booster_BurnTime,1,IF('INPUT | Operations'!$B1164&lt;=Booster_BurnTime,(Booster_BurnTime-'INPUT | Operations'!$B1164)/('INPUT | Operations'!$B1165-'INPUT | Operations'!$B1164),0))*'INPUT | Operations'!$E1164*NumberOfBoosters*NumberOfOps*$E1160,"")</f>
        <v/>
      </c>
      <c r="G1160" s="34" t="str">
        <f t="shared" ref="G1160:G1223" si="179">IF(ISNUMBER($B1160),Booster_H2O+MW_H2O/MW_H*Booster_H+MW_H2O/MW_H2*Booster_H2+Booster_OH,"")</f>
        <v/>
      </c>
      <c r="H1160" s="27" t="str">
        <f t="shared" ref="H1160:H1223" si="180">IF(ISNUMBER($B1160),Booster_CO2+MW_CO2/MW_CO*(Booster_CO-$I1160),"")</f>
        <v/>
      </c>
      <c r="I1160" s="27" t="str">
        <f t="shared" ref="I1160:I1223" si="181">IF(ISNUMBER($B1160),MIN(0.0025*EXP(0.067*$D1160)*(Booster_CO+Booster_CO2),Booster_CO),"")</f>
        <v/>
      </c>
      <c r="J1160" s="27" t="str">
        <f t="shared" ref="J1160:J1223" si="182">IF(ISNUMBER($B1160),Booster_Al2O3,"")</f>
        <v/>
      </c>
      <c r="K1160" s="27" t="str">
        <f t="shared" ref="K1160:K1223" si="183">IF(ISNUMBER($B1160),Booster_HCl+Booster_Cl+Booster_Cl2,"")</f>
        <v/>
      </c>
      <c r="L1160" s="27" t="str">
        <f t="shared" ref="L1160:L1223" si="184">IF(ISNUMBER($B1160),Booster_NOx+33*EXP(-0.26*$D1160),"")</f>
        <v/>
      </c>
      <c r="M1160" s="32" t="str">
        <f t="shared" ref="M1160:M1223" si="185">IF(ISNUMBER($B1160),Booster_BC*MAX(0.04,MIN(1,0.04*EXP(0.12*($D1160-15)))),"")</f>
        <v/>
      </c>
      <c r="N1160" s="27" t="str">
        <f t="shared" si="177"/>
        <v/>
      </c>
      <c r="O1160" s="27" t="str">
        <f t="shared" si="177"/>
        <v/>
      </c>
      <c r="P1160" s="27" t="str">
        <f t="shared" si="177"/>
        <v/>
      </c>
      <c r="Q1160" s="27" t="str">
        <f t="shared" si="177"/>
        <v/>
      </c>
      <c r="R1160" s="27" t="str">
        <f t="shared" si="177"/>
        <v/>
      </c>
      <c r="S1160" s="27" t="str">
        <f t="shared" si="177"/>
        <v/>
      </c>
      <c r="T1160" s="32" t="str">
        <f t="shared" si="177"/>
        <v/>
      </c>
      <c r="U1160" s="10"/>
    </row>
    <row r="1161" spans="1:21" x14ac:dyDescent="0.25">
      <c r="A1161" s="10"/>
      <c r="B1161" s="4" t="str">
        <f>IF(ISBLANK('INPUT | Operations'!$B1166),"",COUNT('INPUT | Operations'!$B$12:$B1165))</f>
        <v/>
      </c>
      <c r="C1161" s="27" t="str">
        <f>IF(ISNUMBER($B1161),('INPUT | Operations'!$C1165+'INPUT | Operations'!$C1166)/2,"")</f>
        <v/>
      </c>
      <c r="D1161" s="28" t="str">
        <f t="shared" si="178"/>
        <v/>
      </c>
      <c r="E1161" s="26" t="str">
        <f>IF(ISNUMBER($B1161),'INPUT | Operations'!$B1166-'INPUT | Operations'!$B1165,"")</f>
        <v/>
      </c>
      <c r="F1161" s="32" t="str">
        <f>IF(ISNUMBER($B1161),IF('INPUT | Operations'!$B1166&lt;Booster_BurnTime,1,IF('INPUT | Operations'!$B1165&lt;=Booster_BurnTime,(Booster_BurnTime-'INPUT | Operations'!$B1165)/('INPUT | Operations'!$B1166-'INPUT | Operations'!$B1165),0))*'INPUT | Operations'!$E1165*NumberOfBoosters*NumberOfOps*$E1161,"")</f>
        <v/>
      </c>
      <c r="G1161" s="34" t="str">
        <f t="shared" si="179"/>
        <v/>
      </c>
      <c r="H1161" s="27" t="str">
        <f t="shared" si="180"/>
        <v/>
      </c>
      <c r="I1161" s="27" t="str">
        <f t="shared" si="181"/>
        <v/>
      </c>
      <c r="J1161" s="27" t="str">
        <f t="shared" si="182"/>
        <v/>
      </c>
      <c r="K1161" s="27" t="str">
        <f t="shared" si="183"/>
        <v/>
      </c>
      <c r="L1161" s="27" t="str">
        <f t="shared" si="184"/>
        <v/>
      </c>
      <c r="M1161" s="32" t="str">
        <f t="shared" si="185"/>
        <v/>
      </c>
      <c r="N1161" s="27" t="str">
        <f t="shared" si="177"/>
        <v/>
      </c>
      <c r="O1161" s="27" t="str">
        <f t="shared" si="177"/>
        <v/>
      </c>
      <c r="P1161" s="27" t="str">
        <f t="shared" si="177"/>
        <v/>
      </c>
      <c r="Q1161" s="27" t="str">
        <f t="shared" si="177"/>
        <v/>
      </c>
      <c r="R1161" s="27" t="str">
        <f t="shared" si="177"/>
        <v/>
      </c>
      <c r="S1161" s="27" t="str">
        <f t="shared" si="177"/>
        <v/>
      </c>
      <c r="T1161" s="32" t="str">
        <f t="shared" si="177"/>
        <v/>
      </c>
      <c r="U1161" s="10"/>
    </row>
    <row r="1162" spans="1:21" x14ac:dyDescent="0.25">
      <c r="A1162" s="10"/>
      <c r="B1162" s="4" t="str">
        <f>IF(ISBLANK('INPUT | Operations'!$B1167),"",COUNT('INPUT | Operations'!$B$12:$B1166))</f>
        <v/>
      </c>
      <c r="C1162" s="27" t="str">
        <f>IF(ISNUMBER($B1162),('INPUT | Operations'!$C1166+'INPUT | Operations'!$C1167)/2,"")</f>
        <v/>
      </c>
      <c r="D1162" s="28" t="str">
        <f t="shared" si="178"/>
        <v/>
      </c>
      <c r="E1162" s="26" t="str">
        <f>IF(ISNUMBER($B1162),'INPUT | Operations'!$B1167-'INPUT | Operations'!$B1166,"")</f>
        <v/>
      </c>
      <c r="F1162" s="32" t="str">
        <f>IF(ISNUMBER($B1162),IF('INPUT | Operations'!$B1167&lt;Booster_BurnTime,1,IF('INPUT | Operations'!$B1166&lt;=Booster_BurnTime,(Booster_BurnTime-'INPUT | Operations'!$B1166)/('INPUT | Operations'!$B1167-'INPUT | Operations'!$B1166),0))*'INPUT | Operations'!$E1166*NumberOfBoosters*NumberOfOps*$E1162,"")</f>
        <v/>
      </c>
      <c r="G1162" s="34" t="str">
        <f t="shared" si="179"/>
        <v/>
      </c>
      <c r="H1162" s="27" t="str">
        <f t="shared" si="180"/>
        <v/>
      </c>
      <c r="I1162" s="27" t="str">
        <f t="shared" si="181"/>
        <v/>
      </c>
      <c r="J1162" s="27" t="str">
        <f t="shared" si="182"/>
        <v/>
      </c>
      <c r="K1162" s="27" t="str">
        <f t="shared" si="183"/>
        <v/>
      </c>
      <c r="L1162" s="27" t="str">
        <f t="shared" si="184"/>
        <v/>
      </c>
      <c r="M1162" s="32" t="str">
        <f t="shared" si="185"/>
        <v/>
      </c>
      <c r="N1162" s="27" t="str">
        <f t="shared" si="177"/>
        <v/>
      </c>
      <c r="O1162" s="27" t="str">
        <f t="shared" si="177"/>
        <v/>
      </c>
      <c r="P1162" s="27" t="str">
        <f t="shared" si="177"/>
        <v/>
      </c>
      <c r="Q1162" s="27" t="str">
        <f t="shared" si="177"/>
        <v/>
      </c>
      <c r="R1162" s="27" t="str">
        <f t="shared" si="177"/>
        <v/>
      </c>
      <c r="S1162" s="27" t="str">
        <f t="shared" si="177"/>
        <v/>
      </c>
      <c r="T1162" s="32" t="str">
        <f t="shared" si="177"/>
        <v/>
      </c>
      <c r="U1162" s="10"/>
    </row>
    <row r="1163" spans="1:21" x14ac:dyDescent="0.25">
      <c r="A1163" s="10"/>
      <c r="B1163" s="4" t="str">
        <f>IF(ISBLANK('INPUT | Operations'!$B1168),"",COUNT('INPUT | Operations'!$B$12:$B1167))</f>
        <v/>
      </c>
      <c r="C1163" s="27" t="str">
        <f>IF(ISNUMBER($B1163),('INPUT | Operations'!$C1167+'INPUT | Operations'!$C1168)/2,"")</f>
        <v/>
      </c>
      <c r="D1163" s="28" t="str">
        <f t="shared" si="178"/>
        <v/>
      </c>
      <c r="E1163" s="26" t="str">
        <f>IF(ISNUMBER($B1163),'INPUT | Operations'!$B1168-'INPUT | Operations'!$B1167,"")</f>
        <v/>
      </c>
      <c r="F1163" s="32" t="str">
        <f>IF(ISNUMBER($B1163),IF('INPUT | Operations'!$B1168&lt;Booster_BurnTime,1,IF('INPUT | Operations'!$B1167&lt;=Booster_BurnTime,(Booster_BurnTime-'INPUT | Operations'!$B1167)/('INPUT | Operations'!$B1168-'INPUT | Operations'!$B1167),0))*'INPUT | Operations'!$E1167*NumberOfBoosters*NumberOfOps*$E1163,"")</f>
        <v/>
      </c>
      <c r="G1163" s="34" t="str">
        <f t="shared" si="179"/>
        <v/>
      </c>
      <c r="H1163" s="27" t="str">
        <f t="shared" si="180"/>
        <v/>
      </c>
      <c r="I1163" s="27" t="str">
        <f t="shared" si="181"/>
        <v/>
      </c>
      <c r="J1163" s="27" t="str">
        <f t="shared" si="182"/>
        <v/>
      </c>
      <c r="K1163" s="27" t="str">
        <f t="shared" si="183"/>
        <v/>
      </c>
      <c r="L1163" s="27" t="str">
        <f t="shared" si="184"/>
        <v/>
      </c>
      <c r="M1163" s="32" t="str">
        <f t="shared" si="185"/>
        <v/>
      </c>
      <c r="N1163" s="27" t="str">
        <f t="shared" si="177"/>
        <v/>
      </c>
      <c r="O1163" s="27" t="str">
        <f t="shared" si="177"/>
        <v/>
      </c>
      <c r="P1163" s="27" t="str">
        <f t="shared" si="177"/>
        <v/>
      </c>
      <c r="Q1163" s="27" t="str">
        <f t="shared" si="177"/>
        <v/>
      </c>
      <c r="R1163" s="27" t="str">
        <f t="shared" si="177"/>
        <v/>
      </c>
      <c r="S1163" s="27" t="str">
        <f t="shared" si="177"/>
        <v/>
      </c>
      <c r="T1163" s="32" t="str">
        <f t="shared" si="177"/>
        <v/>
      </c>
      <c r="U1163" s="10"/>
    </row>
    <row r="1164" spans="1:21" x14ac:dyDescent="0.25">
      <c r="A1164" s="10"/>
      <c r="B1164" s="4" t="str">
        <f>IF(ISBLANK('INPUT | Operations'!$B1169),"",COUNT('INPUT | Operations'!$B$12:$B1168))</f>
        <v/>
      </c>
      <c r="C1164" s="27" t="str">
        <f>IF(ISNUMBER($B1164),('INPUT | Operations'!$C1168+'INPUT | Operations'!$C1169)/2,"")</f>
        <v/>
      </c>
      <c r="D1164" s="28" t="str">
        <f t="shared" si="178"/>
        <v/>
      </c>
      <c r="E1164" s="26" t="str">
        <f>IF(ISNUMBER($B1164),'INPUT | Operations'!$B1169-'INPUT | Operations'!$B1168,"")</f>
        <v/>
      </c>
      <c r="F1164" s="32" t="str">
        <f>IF(ISNUMBER($B1164),IF('INPUT | Operations'!$B1169&lt;Booster_BurnTime,1,IF('INPUT | Operations'!$B1168&lt;=Booster_BurnTime,(Booster_BurnTime-'INPUT | Operations'!$B1168)/('INPUT | Operations'!$B1169-'INPUT | Operations'!$B1168),0))*'INPUT | Operations'!$E1168*NumberOfBoosters*NumberOfOps*$E1164,"")</f>
        <v/>
      </c>
      <c r="G1164" s="34" t="str">
        <f t="shared" si="179"/>
        <v/>
      </c>
      <c r="H1164" s="27" t="str">
        <f t="shared" si="180"/>
        <v/>
      </c>
      <c r="I1164" s="27" t="str">
        <f t="shared" si="181"/>
        <v/>
      </c>
      <c r="J1164" s="27" t="str">
        <f t="shared" si="182"/>
        <v/>
      </c>
      <c r="K1164" s="27" t="str">
        <f t="shared" si="183"/>
        <v/>
      </c>
      <c r="L1164" s="27" t="str">
        <f t="shared" si="184"/>
        <v/>
      </c>
      <c r="M1164" s="32" t="str">
        <f t="shared" si="185"/>
        <v/>
      </c>
      <c r="N1164" s="27" t="str">
        <f t="shared" si="177"/>
        <v/>
      </c>
      <c r="O1164" s="27" t="str">
        <f t="shared" si="177"/>
        <v/>
      </c>
      <c r="P1164" s="27" t="str">
        <f t="shared" si="177"/>
        <v/>
      </c>
      <c r="Q1164" s="27" t="str">
        <f t="shared" si="177"/>
        <v/>
      </c>
      <c r="R1164" s="27" t="str">
        <f t="shared" si="177"/>
        <v/>
      </c>
      <c r="S1164" s="27" t="str">
        <f t="shared" si="177"/>
        <v/>
      </c>
      <c r="T1164" s="32" t="str">
        <f t="shared" si="177"/>
        <v/>
      </c>
      <c r="U1164" s="10"/>
    </row>
    <row r="1165" spans="1:21" x14ac:dyDescent="0.25">
      <c r="A1165" s="10"/>
      <c r="B1165" s="4" t="str">
        <f>IF(ISBLANK('INPUT | Operations'!$B1170),"",COUNT('INPUT | Operations'!$B$12:$B1169))</f>
        <v/>
      </c>
      <c r="C1165" s="27" t="str">
        <f>IF(ISNUMBER($B1165),('INPUT | Operations'!$C1169+'INPUT | Operations'!$C1170)/2,"")</f>
        <v/>
      </c>
      <c r="D1165" s="28" t="str">
        <f t="shared" si="178"/>
        <v/>
      </c>
      <c r="E1165" s="26" t="str">
        <f>IF(ISNUMBER($B1165),'INPUT | Operations'!$B1170-'INPUT | Operations'!$B1169,"")</f>
        <v/>
      </c>
      <c r="F1165" s="32" t="str">
        <f>IF(ISNUMBER($B1165),IF('INPUT | Operations'!$B1170&lt;Booster_BurnTime,1,IF('INPUT | Operations'!$B1169&lt;=Booster_BurnTime,(Booster_BurnTime-'INPUT | Operations'!$B1169)/('INPUT | Operations'!$B1170-'INPUT | Operations'!$B1169),0))*'INPUT | Operations'!$E1169*NumberOfBoosters*NumberOfOps*$E1165,"")</f>
        <v/>
      </c>
      <c r="G1165" s="34" t="str">
        <f t="shared" si="179"/>
        <v/>
      </c>
      <c r="H1165" s="27" t="str">
        <f t="shared" si="180"/>
        <v/>
      </c>
      <c r="I1165" s="27" t="str">
        <f t="shared" si="181"/>
        <v/>
      </c>
      <c r="J1165" s="27" t="str">
        <f t="shared" si="182"/>
        <v/>
      </c>
      <c r="K1165" s="27" t="str">
        <f t="shared" si="183"/>
        <v/>
      </c>
      <c r="L1165" s="27" t="str">
        <f t="shared" si="184"/>
        <v/>
      </c>
      <c r="M1165" s="32" t="str">
        <f t="shared" si="185"/>
        <v/>
      </c>
      <c r="N1165" s="27" t="str">
        <f t="shared" si="177"/>
        <v/>
      </c>
      <c r="O1165" s="27" t="str">
        <f t="shared" si="177"/>
        <v/>
      </c>
      <c r="P1165" s="27" t="str">
        <f t="shared" si="177"/>
        <v/>
      </c>
      <c r="Q1165" s="27" t="str">
        <f t="shared" si="177"/>
        <v/>
      </c>
      <c r="R1165" s="27" t="str">
        <f t="shared" si="177"/>
        <v/>
      </c>
      <c r="S1165" s="27" t="str">
        <f t="shared" si="177"/>
        <v/>
      </c>
      <c r="T1165" s="32" t="str">
        <f t="shared" si="177"/>
        <v/>
      </c>
      <c r="U1165" s="10"/>
    </row>
    <row r="1166" spans="1:21" x14ac:dyDescent="0.25">
      <c r="A1166" s="10"/>
      <c r="B1166" s="4" t="str">
        <f>IF(ISBLANK('INPUT | Operations'!$B1171),"",COUNT('INPUT | Operations'!$B$12:$B1170))</f>
        <v/>
      </c>
      <c r="C1166" s="27" t="str">
        <f>IF(ISNUMBER($B1166),('INPUT | Operations'!$C1170+'INPUT | Operations'!$C1171)/2,"")</f>
        <v/>
      </c>
      <c r="D1166" s="28" t="str">
        <f t="shared" si="178"/>
        <v/>
      </c>
      <c r="E1166" s="26" t="str">
        <f>IF(ISNUMBER($B1166),'INPUT | Operations'!$B1171-'INPUT | Operations'!$B1170,"")</f>
        <v/>
      </c>
      <c r="F1166" s="32" t="str">
        <f>IF(ISNUMBER($B1166),IF('INPUT | Operations'!$B1171&lt;Booster_BurnTime,1,IF('INPUT | Operations'!$B1170&lt;=Booster_BurnTime,(Booster_BurnTime-'INPUT | Operations'!$B1170)/('INPUT | Operations'!$B1171-'INPUT | Operations'!$B1170),0))*'INPUT | Operations'!$E1170*NumberOfBoosters*NumberOfOps*$E1166,"")</f>
        <v/>
      </c>
      <c r="G1166" s="34" t="str">
        <f t="shared" si="179"/>
        <v/>
      </c>
      <c r="H1166" s="27" t="str">
        <f t="shared" si="180"/>
        <v/>
      </c>
      <c r="I1166" s="27" t="str">
        <f t="shared" si="181"/>
        <v/>
      </c>
      <c r="J1166" s="27" t="str">
        <f t="shared" si="182"/>
        <v/>
      </c>
      <c r="K1166" s="27" t="str">
        <f t="shared" si="183"/>
        <v/>
      </c>
      <c r="L1166" s="27" t="str">
        <f t="shared" si="184"/>
        <v/>
      </c>
      <c r="M1166" s="32" t="str">
        <f t="shared" si="185"/>
        <v/>
      </c>
      <c r="N1166" s="27" t="str">
        <f t="shared" si="177"/>
        <v/>
      </c>
      <c r="O1166" s="27" t="str">
        <f t="shared" si="177"/>
        <v/>
      </c>
      <c r="P1166" s="27" t="str">
        <f t="shared" si="177"/>
        <v/>
      </c>
      <c r="Q1166" s="27" t="str">
        <f t="shared" si="177"/>
        <v/>
      </c>
      <c r="R1166" s="27" t="str">
        <f t="shared" si="177"/>
        <v/>
      </c>
      <c r="S1166" s="27" t="str">
        <f t="shared" si="177"/>
        <v/>
      </c>
      <c r="T1166" s="32" t="str">
        <f t="shared" si="177"/>
        <v/>
      </c>
      <c r="U1166" s="10"/>
    </row>
    <row r="1167" spans="1:21" x14ac:dyDescent="0.25">
      <c r="A1167" s="10"/>
      <c r="B1167" s="4" t="str">
        <f>IF(ISBLANK('INPUT | Operations'!$B1172),"",COUNT('INPUT | Operations'!$B$12:$B1171))</f>
        <v/>
      </c>
      <c r="C1167" s="27" t="str">
        <f>IF(ISNUMBER($B1167),('INPUT | Operations'!$C1171+'INPUT | Operations'!$C1172)/2,"")</f>
        <v/>
      </c>
      <c r="D1167" s="28" t="str">
        <f t="shared" si="178"/>
        <v/>
      </c>
      <c r="E1167" s="26" t="str">
        <f>IF(ISNUMBER($B1167),'INPUT | Operations'!$B1172-'INPUT | Operations'!$B1171,"")</f>
        <v/>
      </c>
      <c r="F1167" s="32" t="str">
        <f>IF(ISNUMBER($B1167),IF('INPUT | Operations'!$B1172&lt;Booster_BurnTime,1,IF('INPUT | Operations'!$B1171&lt;=Booster_BurnTime,(Booster_BurnTime-'INPUT | Operations'!$B1171)/('INPUT | Operations'!$B1172-'INPUT | Operations'!$B1171),0))*'INPUT | Operations'!$E1171*NumberOfBoosters*NumberOfOps*$E1167,"")</f>
        <v/>
      </c>
      <c r="G1167" s="34" t="str">
        <f t="shared" si="179"/>
        <v/>
      </c>
      <c r="H1167" s="27" t="str">
        <f t="shared" si="180"/>
        <v/>
      </c>
      <c r="I1167" s="27" t="str">
        <f t="shared" si="181"/>
        <v/>
      </c>
      <c r="J1167" s="27" t="str">
        <f t="shared" si="182"/>
        <v/>
      </c>
      <c r="K1167" s="27" t="str">
        <f t="shared" si="183"/>
        <v/>
      </c>
      <c r="L1167" s="27" t="str">
        <f t="shared" si="184"/>
        <v/>
      </c>
      <c r="M1167" s="32" t="str">
        <f t="shared" si="185"/>
        <v/>
      </c>
      <c r="N1167" s="27" t="str">
        <f t="shared" si="177"/>
        <v/>
      </c>
      <c r="O1167" s="27" t="str">
        <f t="shared" si="177"/>
        <v/>
      </c>
      <c r="P1167" s="27" t="str">
        <f t="shared" si="177"/>
        <v/>
      </c>
      <c r="Q1167" s="27" t="str">
        <f t="shared" si="177"/>
        <v/>
      </c>
      <c r="R1167" s="27" t="str">
        <f t="shared" si="177"/>
        <v/>
      </c>
      <c r="S1167" s="27" t="str">
        <f t="shared" si="177"/>
        <v/>
      </c>
      <c r="T1167" s="32" t="str">
        <f t="shared" si="177"/>
        <v/>
      </c>
      <c r="U1167" s="10"/>
    </row>
    <row r="1168" spans="1:21" x14ac:dyDescent="0.25">
      <c r="A1168" s="10"/>
      <c r="B1168" s="4" t="str">
        <f>IF(ISBLANK('INPUT | Operations'!$B1173),"",COUNT('INPUT | Operations'!$B$12:$B1172))</f>
        <v/>
      </c>
      <c r="C1168" s="27" t="str">
        <f>IF(ISNUMBER($B1168),('INPUT | Operations'!$C1172+'INPUT | Operations'!$C1173)/2,"")</f>
        <v/>
      </c>
      <c r="D1168" s="28" t="str">
        <f t="shared" si="178"/>
        <v/>
      </c>
      <c r="E1168" s="26" t="str">
        <f>IF(ISNUMBER($B1168),'INPUT | Operations'!$B1173-'INPUT | Operations'!$B1172,"")</f>
        <v/>
      </c>
      <c r="F1168" s="32" t="str">
        <f>IF(ISNUMBER($B1168),IF('INPUT | Operations'!$B1173&lt;Booster_BurnTime,1,IF('INPUT | Operations'!$B1172&lt;=Booster_BurnTime,(Booster_BurnTime-'INPUT | Operations'!$B1172)/('INPUT | Operations'!$B1173-'INPUT | Operations'!$B1172),0))*'INPUT | Operations'!$E1172*NumberOfBoosters*NumberOfOps*$E1168,"")</f>
        <v/>
      </c>
      <c r="G1168" s="34" t="str">
        <f t="shared" si="179"/>
        <v/>
      </c>
      <c r="H1168" s="27" t="str">
        <f t="shared" si="180"/>
        <v/>
      </c>
      <c r="I1168" s="27" t="str">
        <f t="shared" si="181"/>
        <v/>
      </c>
      <c r="J1168" s="27" t="str">
        <f t="shared" si="182"/>
        <v/>
      </c>
      <c r="K1168" s="27" t="str">
        <f t="shared" si="183"/>
        <v/>
      </c>
      <c r="L1168" s="27" t="str">
        <f t="shared" si="184"/>
        <v/>
      </c>
      <c r="M1168" s="32" t="str">
        <f t="shared" si="185"/>
        <v/>
      </c>
      <c r="N1168" s="27" t="str">
        <f t="shared" si="177"/>
        <v/>
      </c>
      <c r="O1168" s="27" t="str">
        <f t="shared" si="177"/>
        <v/>
      </c>
      <c r="P1168" s="27" t="str">
        <f t="shared" si="177"/>
        <v/>
      </c>
      <c r="Q1168" s="27" t="str">
        <f t="shared" si="177"/>
        <v/>
      </c>
      <c r="R1168" s="27" t="str">
        <f t="shared" si="177"/>
        <v/>
      </c>
      <c r="S1168" s="27" t="str">
        <f t="shared" si="177"/>
        <v/>
      </c>
      <c r="T1168" s="32" t="str">
        <f t="shared" si="177"/>
        <v/>
      </c>
      <c r="U1168" s="10"/>
    </row>
    <row r="1169" spans="1:21" x14ac:dyDescent="0.25">
      <c r="A1169" s="10"/>
      <c r="B1169" s="4" t="str">
        <f>IF(ISBLANK('INPUT | Operations'!$B1174),"",COUNT('INPUT | Operations'!$B$12:$B1173))</f>
        <v/>
      </c>
      <c r="C1169" s="27" t="str">
        <f>IF(ISNUMBER($B1169),('INPUT | Operations'!$C1173+'INPUT | Operations'!$C1174)/2,"")</f>
        <v/>
      </c>
      <c r="D1169" s="28" t="str">
        <f t="shared" si="178"/>
        <v/>
      </c>
      <c r="E1169" s="26" t="str">
        <f>IF(ISNUMBER($B1169),'INPUT | Operations'!$B1174-'INPUT | Operations'!$B1173,"")</f>
        <v/>
      </c>
      <c r="F1169" s="32" t="str">
        <f>IF(ISNUMBER($B1169),IF('INPUT | Operations'!$B1174&lt;Booster_BurnTime,1,IF('INPUT | Operations'!$B1173&lt;=Booster_BurnTime,(Booster_BurnTime-'INPUT | Operations'!$B1173)/('INPUT | Operations'!$B1174-'INPUT | Operations'!$B1173),0))*'INPUT | Operations'!$E1173*NumberOfBoosters*NumberOfOps*$E1169,"")</f>
        <v/>
      </c>
      <c r="G1169" s="34" t="str">
        <f t="shared" si="179"/>
        <v/>
      </c>
      <c r="H1169" s="27" t="str">
        <f t="shared" si="180"/>
        <v/>
      </c>
      <c r="I1169" s="27" t="str">
        <f t="shared" si="181"/>
        <v/>
      </c>
      <c r="J1169" s="27" t="str">
        <f t="shared" si="182"/>
        <v/>
      </c>
      <c r="K1169" s="27" t="str">
        <f t="shared" si="183"/>
        <v/>
      </c>
      <c r="L1169" s="27" t="str">
        <f t="shared" si="184"/>
        <v/>
      </c>
      <c r="M1169" s="32" t="str">
        <f t="shared" si="185"/>
        <v/>
      </c>
      <c r="N1169" s="27" t="str">
        <f t="shared" si="177"/>
        <v/>
      </c>
      <c r="O1169" s="27" t="str">
        <f t="shared" si="177"/>
        <v/>
      </c>
      <c r="P1169" s="27" t="str">
        <f t="shared" si="177"/>
        <v/>
      </c>
      <c r="Q1169" s="27" t="str">
        <f t="shared" si="177"/>
        <v/>
      </c>
      <c r="R1169" s="27" t="str">
        <f t="shared" si="177"/>
        <v/>
      </c>
      <c r="S1169" s="27" t="str">
        <f t="shared" si="177"/>
        <v/>
      </c>
      <c r="T1169" s="32" t="str">
        <f t="shared" si="177"/>
        <v/>
      </c>
      <c r="U1169" s="10"/>
    </row>
    <row r="1170" spans="1:21" x14ac:dyDescent="0.25">
      <c r="A1170" s="10"/>
      <c r="B1170" s="4" t="str">
        <f>IF(ISBLANK('INPUT | Operations'!$B1175),"",COUNT('INPUT | Operations'!$B$12:$B1174))</f>
        <v/>
      </c>
      <c r="C1170" s="27" t="str">
        <f>IF(ISNUMBER($B1170),('INPUT | Operations'!$C1174+'INPUT | Operations'!$C1175)/2,"")</f>
        <v/>
      </c>
      <c r="D1170" s="28" t="str">
        <f t="shared" si="178"/>
        <v/>
      </c>
      <c r="E1170" s="26" t="str">
        <f>IF(ISNUMBER($B1170),'INPUT | Operations'!$B1175-'INPUT | Operations'!$B1174,"")</f>
        <v/>
      </c>
      <c r="F1170" s="32" t="str">
        <f>IF(ISNUMBER($B1170),IF('INPUT | Operations'!$B1175&lt;Booster_BurnTime,1,IF('INPUT | Operations'!$B1174&lt;=Booster_BurnTime,(Booster_BurnTime-'INPUT | Operations'!$B1174)/('INPUT | Operations'!$B1175-'INPUT | Operations'!$B1174),0))*'INPUT | Operations'!$E1174*NumberOfBoosters*NumberOfOps*$E1170,"")</f>
        <v/>
      </c>
      <c r="G1170" s="34" t="str">
        <f t="shared" si="179"/>
        <v/>
      </c>
      <c r="H1170" s="27" t="str">
        <f t="shared" si="180"/>
        <v/>
      </c>
      <c r="I1170" s="27" t="str">
        <f t="shared" si="181"/>
        <v/>
      </c>
      <c r="J1170" s="27" t="str">
        <f t="shared" si="182"/>
        <v/>
      </c>
      <c r="K1170" s="27" t="str">
        <f t="shared" si="183"/>
        <v/>
      </c>
      <c r="L1170" s="27" t="str">
        <f t="shared" si="184"/>
        <v/>
      </c>
      <c r="M1170" s="32" t="str">
        <f t="shared" si="185"/>
        <v/>
      </c>
      <c r="N1170" s="27" t="str">
        <f t="shared" si="177"/>
        <v/>
      </c>
      <c r="O1170" s="27" t="str">
        <f t="shared" si="177"/>
        <v/>
      </c>
      <c r="P1170" s="27" t="str">
        <f t="shared" si="177"/>
        <v/>
      </c>
      <c r="Q1170" s="27" t="str">
        <f t="shared" si="177"/>
        <v/>
      </c>
      <c r="R1170" s="27" t="str">
        <f t="shared" si="177"/>
        <v/>
      </c>
      <c r="S1170" s="27" t="str">
        <f t="shared" si="177"/>
        <v/>
      </c>
      <c r="T1170" s="32" t="str">
        <f t="shared" si="177"/>
        <v/>
      </c>
      <c r="U1170" s="10"/>
    </row>
    <row r="1171" spans="1:21" x14ac:dyDescent="0.25">
      <c r="A1171" s="10"/>
      <c r="B1171" s="4" t="str">
        <f>IF(ISBLANK('INPUT | Operations'!$B1176),"",COUNT('INPUT | Operations'!$B$12:$B1175))</f>
        <v/>
      </c>
      <c r="C1171" s="27" t="str">
        <f>IF(ISNUMBER($B1171),('INPUT | Operations'!$C1175+'INPUT | Operations'!$C1176)/2,"")</f>
        <v/>
      </c>
      <c r="D1171" s="28" t="str">
        <f t="shared" si="178"/>
        <v/>
      </c>
      <c r="E1171" s="26" t="str">
        <f>IF(ISNUMBER($B1171),'INPUT | Operations'!$B1176-'INPUT | Operations'!$B1175,"")</f>
        <v/>
      </c>
      <c r="F1171" s="32" t="str">
        <f>IF(ISNUMBER($B1171),IF('INPUT | Operations'!$B1176&lt;Booster_BurnTime,1,IF('INPUT | Operations'!$B1175&lt;=Booster_BurnTime,(Booster_BurnTime-'INPUT | Operations'!$B1175)/('INPUT | Operations'!$B1176-'INPUT | Operations'!$B1175),0))*'INPUT | Operations'!$E1175*NumberOfBoosters*NumberOfOps*$E1171,"")</f>
        <v/>
      </c>
      <c r="G1171" s="34" t="str">
        <f t="shared" si="179"/>
        <v/>
      </c>
      <c r="H1171" s="27" t="str">
        <f t="shared" si="180"/>
        <v/>
      </c>
      <c r="I1171" s="27" t="str">
        <f t="shared" si="181"/>
        <v/>
      </c>
      <c r="J1171" s="27" t="str">
        <f t="shared" si="182"/>
        <v/>
      </c>
      <c r="K1171" s="27" t="str">
        <f t="shared" si="183"/>
        <v/>
      </c>
      <c r="L1171" s="27" t="str">
        <f t="shared" si="184"/>
        <v/>
      </c>
      <c r="M1171" s="32" t="str">
        <f t="shared" si="185"/>
        <v/>
      </c>
      <c r="N1171" s="27" t="str">
        <f t="shared" si="177"/>
        <v/>
      </c>
      <c r="O1171" s="27" t="str">
        <f t="shared" si="177"/>
        <v/>
      </c>
      <c r="P1171" s="27" t="str">
        <f t="shared" si="177"/>
        <v/>
      </c>
      <c r="Q1171" s="27" t="str">
        <f t="shared" si="177"/>
        <v/>
      </c>
      <c r="R1171" s="27" t="str">
        <f t="shared" si="177"/>
        <v/>
      </c>
      <c r="S1171" s="27" t="str">
        <f t="shared" si="177"/>
        <v/>
      </c>
      <c r="T1171" s="32" t="str">
        <f t="shared" si="177"/>
        <v/>
      </c>
      <c r="U1171" s="10"/>
    </row>
    <row r="1172" spans="1:21" x14ac:dyDescent="0.25">
      <c r="A1172" s="10"/>
      <c r="B1172" s="4" t="str">
        <f>IF(ISBLANK('INPUT | Operations'!$B1177),"",COUNT('INPUT | Operations'!$B$12:$B1176))</f>
        <v/>
      </c>
      <c r="C1172" s="27" t="str">
        <f>IF(ISNUMBER($B1172),('INPUT | Operations'!$C1176+'INPUT | Operations'!$C1177)/2,"")</f>
        <v/>
      </c>
      <c r="D1172" s="28" t="str">
        <f t="shared" si="178"/>
        <v/>
      </c>
      <c r="E1172" s="26" t="str">
        <f>IF(ISNUMBER($B1172),'INPUT | Operations'!$B1177-'INPUT | Operations'!$B1176,"")</f>
        <v/>
      </c>
      <c r="F1172" s="32" t="str">
        <f>IF(ISNUMBER($B1172),IF('INPUT | Operations'!$B1177&lt;Booster_BurnTime,1,IF('INPUT | Operations'!$B1176&lt;=Booster_BurnTime,(Booster_BurnTime-'INPUT | Operations'!$B1176)/('INPUT | Operations'!$B1177-'INPUT | Operations'!$B1176),0))*'INPUT | Operations'!$E1176*NumberOfBoosters*NumberOfOps*$E1172,"")</f>
        <v/>
      </c>
      <c r="G1172" s="34" t="str">
        <f t="shared" si="179"/>
        <v/>
      </c>
      <c r="H1172" s="27" t="str">
        <f t="shared" si="180"/>
        <v/>
      </c>
      <c r="I1172" s="27" t="str">
        <f t="shared" si="181"/>
        <v/>
      </c>
      <c r="J1172" s="27" t="str">
        <f t="shared" si="182"/>
        <v/>
      </c>
      <c r="K1172" s="27" t="str">
        <f t="shared" si="183"/>
        <v/>
      </c>
      <c r="L1172" s="27" t="str">
        <f t="shared" si="184"/>
        <v/>
      </c>
      <c r="M1172" s="32" t="str">
        <f t="shared" si="185"/>
        <v/>
      </c>
      <c r="N1172" s="27" t="str">
        <f t="shared" si="177"/>
        <v/>
      </c>
      <c r="O1172" s="27" t="str">
        <f t="shared" si="177"/>
        <v/>
      </c>
      <c r="P1172" s="27" t="str">
        <f t="shared" si="177"/>
        <v/>
      </c>
      <c r="Q1172" s="27" t="str">
        <f t="shared" si="177"/>
        <v/>
      </c>
      <c r="R1172" s="27" t="str">
        <f t="shared" si="177"/>
        <v/>
      </c>
      <c r="S1172" s="27" t="str">
        <f t="shared" si="177"/>
        <v/>
      </c>
      <c r="T1172" s="32" t="str">
        <f t="shared" si="177"/>
        <v/>
      </c>
      <c r="U1172" s="10"/>
    </row>
    <row r="1173" spans="1:21" x14ac:dyDescent="0.25">
      <c r="A1173" s="10"/>
      <c r="B1173" s="4" t="str">
        <f>IF(ISBLANK('INPUT | Operations'!$B1178),"",COUNT('INPUT | Operations'!$B$12:$B1177))</f>
        <v/>
      </c>
      <c r="C1173" s="27" t="str">
        <f>IF(ISNUMBER($B1173),('INPUT | Operations'!$C1177+'INPUT | Operations'!$C1178)/2,"")</f>
        <v/>
      </c>
      <c r="D1173" s="28" t="str">
        <f t="shared" si="178"/>
        <v/>
      </c>
      <c r="E1173" s="26" t="str">
        <f>IF(ISNUMBER($B1173),'INPUT | Operations'!$B1178-'INPUT | Operations'!$B1177,"")</f>
        <v/>
      </c>
      <c r="F1173" s="32" t="str">
        <f>IF(ISNUMBER($B1173),IF('INPUT | Operations'!$B1178&lt;Booster_BurnTime,1,IF('INPUT | Operations'!$B1177&lt;=Booster_BurnTime,(Booster_BurnTime-'INPUT | Operations'!$B1177)/('INPUT | Operations'!$B1178-'INPUT | Operations'!$B1177),0))*'INPUT | Operations'!$E1177*NumberOfBoosters*NumberOfOps*$E1173,"")</f>
        <v/>
      </c>
      <c r="G1173" s="34" t="str">
        <f t="shared" si="179"/>
        <v/>
      </c>
      <c r="H1173" s="27" t="str">
        <f t="shared" si="180"/>
        <v/>
      </c>
      <c r="I1173" s="27" t="str">
        <f t="shared" si="181"/>
        <v/>
      </c>
      <c r="J1173" s="27" t="str">
        <f t="shared" si="182"/>
        <v/>
      </c>
      <c r="K1173" s="27" t="str">
        <f t="shared" si="183"/>
        <v/>
      </c>
      <c r="L1173" s="27" t="str">
        <f t="shared" si="184"/>
        <v/>
      </c>
      <c r="M1173" s="32" t="str">
        <f t="shared" si="185"/>
        <v/>
      </c>
      <c r="N1173" s="27" t="str">
        <f t="shared" si="177"/>
        <v/>
      </c>
      <c r="O1173" s="27" t="str">
        <f t="shared" si="177"/>
        <v/>
      </c>
      <c r="P1173" s="27" t="str">
        <f t="shared" si="177"/>
        <v/>
      </c>
      <c r="Q1173" s="27" t="str">
        <f t="shared" si="177"/>
        <v/>
      </c>
      <c r="R1173" s="27" t="str">
        <f t="shared" si="177"/>
        <v/>
      </c>
      <c r="S1173" s="27" t="str">
        <f t="shared" si="177"/>
        <v/>
      </c>
      <c r="T1173" s="32" t="str">
        <f t="shared" si="177"/>
        <v/>
      </c>
      <c r="U1173" s="10"/>
    </row>
    <row r="1174" spans="1:21" x14ac:dyDescent="0.25">
      <c r="A1174" s="10"/>
      <c r="B1174" s="4" t="str">
        <f>IF(ISBLANK('INPUT | Operations'!$B1179),"",COUNT('INPUT | Operations'!$B$12:$B1178))</f>
        <v/>
      </c>
      <c r="C1174" s="27" t="str">
        <f>IF(ISNUMBER($B1174),('INPUT | Operations'!$C1178+'INPUT | Operations'!$C1179)/2,"")</f>
        <v/>
      </c>
      <c r="D1174" s="28" t="str">
        <f t="shared" si="178"/>
        <v/>
      </c>
      <c r="E1174" s="26" t="str">
        <f>IF(ISNUMBER($B1174),'INPUT | Operations'!$B1179-'INPUT | Operations'!$B1178,"")</f>
        <v/>
      </c>
      <c r="F1174" s="32" t="str">
        <f>IF(ISNUMBER($B1174),IF('INPUT | Operations'!$B1179&lt;Booster_BurnTime,1,IF('INPUT | Operations'!$B1178&lt;=Booster_BurnTime,(Booster_BurnTime-'INPUT | Operations'!$B1178)/('INPUT | Operations'!$B1179-'INPUT | Operations'!$B1178),0))*'INPUT | Operations'!$E1178*NumberOfBoosters*NumberOfOps*$E1174,"")</f>
        <v/>
      </c>
      <c r="G1174" s="34" t="str">
        <f t="shared" si="179"/>
        <v/>
      </c>
      <c r="H1174" s="27" t="str">
        <f t="shared" si="180"/>
        <v/>
      </c>
      <c r="I1174" s="27" t="str">
        <f t="shared" si="181"/>
        <v/>
      </c>
      <c r="J1174" s="27" t="str">
        <f t="shared" si="182"/>
        <v/>
      </c>
      <c r="K1174" s="27" t="str">
        <f t="shared" si="183"/>
        <v/>
      </c>
      <c r="L1174" s="27" t="str">
        <f t="shared" si="184"/>
        <v/>
      </c>
      <c r="M1174" s="32" t="str">
        <f t="shared" si="185"/>
        <v/>
      </c>
      <c r="N1174" s="27" t="str">
        <f t="shared" si="177"/>
        <v/>
      </c>
      <c r="O1174" s="27" t="str">
        <f t="shared" si="177"/>
        <v/>
      </c>
      <c r="P1174" s="27" t="str">
        <f t="shared" si="177"/>
        <v/>
      </c>
      <c r="Q1174" s="27" t="str">
        <f t="shared" si="177"/>
        <v/>
      </c>
      <c r="R1174" s="27" t="str">
        <f t="shared" si="177"/>
        <v/>
      </c>
      <c r="S1174" s="27" t="str">
        <f t="shared" ref="N1174:T1211" si="186">IFERROR($F1174*L1174/1000,"")</f>
        <v/>
      </c>
      <c r="T1174" s="32" t="str">
        <f t="shared" si="186"/>
        <v/>
      </c>
      <c r="U1174" s="10"/>
    </row>
    <row r="1175" spans="1:21" x14ac:dyDescent="0.25">
      <c r="A1175" s="10"/>
      <c r="B1175" s="4" t="str">
        <f>IF(ISBLANK('INPUT | Operations'!$B1180),"",COUNT('INPUT | Operations'!$B$12:$B1179))</f>
        <v/>
      </c>
      <c r="C1175" s="27" t="str">
        <f>IF(ISNUMBER($B1175),('INPUT | Operations'!$C1179+'INPUT | Operations'!$C1180)/2,"")</f>
        <v/>
      </c>
      <c r="D1175" s="28" t="str">
        <f t="shared" si="178"/>
        <v/>
      </c>
      <c r="E1175" s="26" t="str">
        <f>IF(ISNUMBER($B1175),'INPUT | Operations'!$B1180-'INPUT | Operations'!$B1179,"")</f>
        <v/>
      </c>
      <c r="F1175" s="32" t="str">
        <f>IF(ISNUMBER($B1175),IF('INPUT | Operations'!$B1180&lt;Booster_BurnTime,1,IF('INPUT | Operations'!$B1179&lt;=Booster_BurnTime,(Booster_BurnTime-'INPUT | Operations'!$B1179)/('INPUT | Operations'!$B1180-'INPUT | Operations'!$B1179),0))*'INPUT | Operations'!$E1179*NumberOfBoosters*NumberOfOps*$E1175,"")</f>
        <v/>
      </c>
      <c r="G1175" s="34" t="str">
        <f t="shared" si="179"/>
        <v/>
      </c>
      <c r="H1175" s="27" t="str">
        <f t="shared" si="180"/>
        <v/>
      </c>
      <c r="I1175" s="27" t="str">
        <f t="shared" si="181"/>
        <v/>
      </c>
      <c r="J1175" s="27" t="str">
        <f t="shared" si="182"/>
        <v/>
      </c>
      <c r="K1175" s="27" t="str">
        <f t="shared" si="183"/>
        <v/>
      </c>
      <c r="L1175" s="27" t="str">
        <f t="shared" si="184"/>
        <v/>
      </c>
      <c r="M1175" s="32" t="str">
        <f t="shared" si="185"/>
        <v/>
      </c>
      <c r="N1175" s="27" t="str">
        <f t="shared" si="186"/>
        <v/>
      </c>
      <c r="O1175" s="27" t="str">
        <f t="shared" si="186"/>
        <v/>
      </c>
      <c r="P1175" s="27" t="str">
        <f t="shared" si="186"/>
        <v/>
      </c>
      <c r="Q1175" s="27" t="str">
        <f t="shared" si="186"/>
        <v/>
      </c>
      <c r="R1175" s="27" t="str">
        <f t="shared" si="186"/>
        <v/>
      </c>
      <c r="S1175" s="27" t="str">
        <f t="shared" si="186"/>
        <v/>
      </c>
      <c r="T1175" s="32" t="str">
        <f t="shared" si="186"/>
        <v/>
      </c>
      <c r="U1175" s="10"/>
    </row>
    <row r="1176" spans="1:21" x14ac:dyDescent="0.25">
      <c r="A1176" s="10"/>
      <c r="B1176" s="4" t="str">
        <f>IF(ISBLANK('INPUT | Operations'!$B1181),"",COUNT('INPUT | Operations'!$B$12:$B1180))</f>
        <v/>
      </c>
      <c r="C1176" s="27" t="str">
        <f>IF(ISNUMBER($B1176),('INPUT | Operations'!$C1180+'INPUT | Operations'!$C1181)/2,"")</f>
        <v/>
      </c>
      <c r="D1176" s="28" t="str">
        <f t="shared" si="178"/>
        <v/>
      </c>
      <c r="E1176" s="26" t="str">
        <f>IF(ISNUMBER($B1176),'INPUT | Operations'!$B1181-'INPUT | Operations'!$B1180,"")</f>
        <v/>
      </c>
      <c r="F1176" s="32" t="str">
        <f>IF(ISNUMBER($B1176),IF('INPUT | Operations'!$B1181&lt;Booster_BurnTime,1,IF('INPUT | Operations'!$B1180&lt;=Booster_BurnTime,(Booster_BurnTime-'INPUT | Operations'!$B1180)/('INPUT | Operations'!$B1181-'INPUT | Operations'!$B1180),0))*'INPUT | Operations'!$E1180*NumberOfBoosters*NumberOfOps*$E1176,"")</f>
        <v/>
      </c>
      <c r="G1176" s="34" t="str">
        <f t="shared" si="179"/>
        <v/>
      </c>
      <c r="H1176" s="27" t="str">
        <f t="shared" si="180"/>
        <v/>
      </c>
      <c r="I1176" s="27" t="str">
        <f t="shared" si="181"/>
        <v/>
      </c>
      <c r="J1176" s="27" t="str">
        <f t="shared" si="182"/>
        <v/>
      </c>
      <c r="K1176" s="27" t="str">
        <f t="shared" si="183"/>
        <v/>
      </c>
      <c r="L1176" s="27" t="str">
        <f t="shared" si="184"/>
        <v/>
      </c>
      <c r="M1176" s="32" t="str">
        <f t="shared" si="185"/>
        <v/>
      </c>
      <c r="N1176" s="27" t="str">
        <f t="shared" si="186"/>
        <v/>
      </c>
      <c r="O1176" s="27" t="str">
        <f t="shared" si="186"/>
        <v/>
      </c>
      <c r="P1176" s="27" t="str">
        <f t="shared" si="186"/>
        <v/>
      </c>
      <c r="Q1176" s="27" t="str">
        <f t="shared" si="186"/>
        <v/>
      </c>
      <c r="R1176" s="27" t="str">
        <f t="shared" si="186"/>
        <v/>
      </c>
      <c r="S1176" s="27" t="str">
        <f t="shared" si="186"/>
        <v/>
      </c>
      <c r="T1176" s="32" t="str">
        <f t="shared" si="186"/>
        <v/>
      </c>
      <c r="U1176" s="10"/>
    </row>
    <row r="1177" spans="1:21" x14ac:dyDescent="0.25">
      <c r="A1177" s="10"/>
      <c r="B1177" s="4" t="str">
        <f>IF(ISBLANK('INPUT | Operations'!$B1182),"",COUNT('INPUT | Operations'!$B$12:$B1181))</f>
        <v/>
      </c>
      <c r="C1177" s="27" t="str">
        <f>IF(ISNUMBER($B1177),('INPUT | Operations'!$C1181+'INPUT | Operations'!$C1182)/2,"")</f>
        <v/>
      </c>
      <c r="D1177" s="28" t="str">
        <f t="shared" si="178"/>
        <v/>
      </c>
      <c r="E1177" s="26" t="str">
        <f>IF(ISNUMBER($B1177),'INPUT | Operations'!$B1182-'INPUT | Operations'!$B1181,"")</f>
        <v/>
      </c>
      <c r="F1177" s="32" t="str">
        <f>IF(ISNUMBER($B1177),IF('INPUT | Operations'!$B1182&lt;Booster_BurnTime,1,IF('INPUT | Operations'!$B1181&lt;=Booster_BurnTime,(Booster_BurnTime-'INPUT | Operations'!$B1181)/('INPUT | Operations'!$B1182-'INPUT | Operations'!$B1181),0))*'INPUT | Operations'!$E1181*NumberOfBoosters*NumberOfOps*$E1177,"")</f>
        <v/>
      </c>
      <c r="G1177" s="34" t="str">
        <f t="shared" si="179"/>
        <v/>
      </c>
      <c r="H1177" s="27" t="str">
        <f t="shared" si="180"/>
        <v/>
      </c>
      <c r="I1177" s="27" t="str">
        <f t="shared" si="181"/>
        <v/>
      </c>
      <c r="J1177" s="27" t="str">
        <f t="shared" si="182"/>
        <v/>
      </c>
      <c r="K1177" s="27" t="str">
        <f t="shared" si="183"/>
        <v/>
      </c>
      <c r="L1177" s="27" t="str">
        <f t="shared" si="184"/>
        <v/>
      </c>
      <c r="M1177" s="32" t="str">
        <f t="shared" si="185"/>
        <v/>
      </c>
      <c r="N1177" s="27" t="str">
        <f t="shared" si="186"/>
        <v/>
      </c>
      <c r="O1177" s="27" t="str">
        <f t="shared" si="186"/>
        <v/>
      </c>
      <c r="P1177" s="27" t="str">
        <f t="shared" si="186"/>
        <v/>
      </c>
      <c r="Q1177" s="27" t="str">
        <f t="shared" si="186"/>
        <v/>
      </c>
      <c r="R1177" s="27" t="str">
        <f t="shared" si="186"/>
        <v/>
      </c>
      <c r="S1177" s="27" t="str">
        <f t="shared" si="186"/>
        <v/>
      </c>
      <c r="T1177" s="32" t="str">
        <f t="shared" si="186"/>
        <v/>
      </c>
      <c r="U1177" s="10"/>
    </row>
    <row r="1178" spans="1:21" x14ac:dyDescent="0.25">
      <c r="A1178" s="10"/>
      <c r="B1178" s="4" t="str">
        <f>IF(ISBLANK('INPUT | Operations'!$B1183),"",COUNT('INPUT | Operations'!$B$12:$B1182))</f>
        <v/>
      </c>
      <c r="C1178" s="27" t="str">
        <f>IF(ISNUMBER($B1178),('INPUT | Operations'!$C1182+'INPUT | Operations'!$C1183)/2,"")</f>
        <v/>
      </c>
      <c r="D1178" s="28" t="str">
        <f t="shared" si="178"/>
        <v/>
      </c>
      <c r="E1178" s="26" t="str">
        <f>IF(ISNUMBER($B1178),'INPUT | Operations'!$B1183-'INPUT | Operations'!$B1182,"")</f>
        <v/>
      </c>
      <c r="F1178" s="32" t="str">
        <f>IF(ISNUMBER($B1178),IF('INPUT | Operations'!$B1183&lt;Booster_BurnTime,1,IF('INPUT | Operations'!$B1182&lt;=Booster_BurnTime,(Booster_BurnTime-'INPUT | Operations'!$B1182)/('INPUT | Operations'!$B1183-'INPUT | Operations'!$B1182),0))*'INPUT | Operations'!$E1182*NumberOfBoosters*NumberOfOps*$E1178,"")</f>
        <v/>
      </c>
      <c r="G1178" s="34" t="str">
        <f t="shared" si="179"/>
        <v/>
      </c>
      <c r="H1178" s="27" t="str">
        <f t="shared" si="180"/>
        <v/>
      </c>
      <c r="I1178" s="27" t="str">
        <f t="shared" si="181"/>
        <v/>
      </c>
      <c r="J1178" s="27" t="str">
        <f t="shared" si="182"/>
        <v/>
      </c>
      <c r="K1178" s="27" t="str">
        <f t="shared" si="183"/>
        <v/>
      </c>
      <c r="L1178" s="27" t="str">
        <f t="shared" si="184"/>
        <v/>
      </c>
      <c r="M1178" s="32" t="str">
        <f t="shared" si="185"/>
        <v/>
      </c>
      <c r="N1178" s="27" t="str">
        <f t="shared" si="186"/>
        <v/>
      </c>
      <c r="O1178" s="27" t="str">
        <f t="shared" si="186"/>
        <v/>
      </c>
      <c r="P1178" s="27" t="str">
        <f t="shared" si="186"/>
        <v/>
      </c>
      <c r="Q1178" s="27" t="str">
        <f t="shared" si="186"/>
        <v/>
      </c>
      <c r="R1178" s="27" t="str">
        <f t="shared" si="186"/>
        <v/>
      </c>
      <c r="S1178" s="27" t="str">
        <f t="shared" si="186"/>
        <v/>
      </c>
      <c r="T1178" s="32" t="str">
        <f t="shared" si="186"/>
        <v/>
      </c>
      <c r="U1178" s="10"/>
    </row>
    <row r="1179" spans="1:21" x14ac:dyDescent="0.25">
      <c r="A1179" s="10"/>
      <c r="B1179" s="4" t="str">
        <f>IF(ISBLANK('INPUT | Operations'!$B1184),"",COUNT('INPUT | Operations'!$B$12:$B1183))</f>
        <v/>
      </c>
      <c r="C1179" s="27" t="str">
        <f>IF(ISNUMBER($B1179),('INPUT | Operations'!$C1183+'INPUT | Operations'!$C1184)/2,"")</f>
        <v/>
      </c>
      <c r="D1179" s="28" t="str">
        <f t="shared" si="178"/>
        <v/>
      </c>
      <c r="E1179" s="26" t="str">
        <f>IF(ISNUMBER($B1179),'INPUT | Operations'!$B1184-'INPUT | Operations'!$B1183,"")</f>
        <v/>
      </c>
      <c r="F1179" s="32" t="str">
        <f>IF(ISNUMBER($B1179),IF('INPUT | Operations'!$B1184&lt;Booster_BurnTime,1,IF('INPUT | Operations'!$B1183&lt;=Booster_BurnTime,(Booster_BurnTime-'INPUT | Operations'!$B1183)/('INPUT | Operations'!$B1184-'INPUT | Operations'!$B1183),0))*'INPUT | Operations'!$E1183*NumberOfBoosters*NumberOfOps*$E1179,"")</f>
        <v/>
      </c>
      <c r="G1179" s="34" t="str">
        <f t="shared" si="179"/>
        <v/>
      </c>
      <c r="H1179" s="27" t="str">
        <f t="shared" si="180"/>
        <v/>
      </c>
      <c r="I1179" s="27" t="str">
        <f t="shared" si="181"/>
        <v/>
      </c>
      <c r="J1179" s="27" t="str">
        <f t="shared" si="182"/>
        <v/>
      </c>
      <c r="K1179" s="27" t="str">
        <f t="shared" si="183"/>
        <v/>
      </c>
      <c r="L1179" s="27" t="str">
        <f t="shared" si="184"/>
        <v/>
      </c>
      <c r="M1179" s="32" t="str">
        <f t="shared" si="185"/>
        <v/>
      </c>
      <c r="N1179" s="27" t="str">
        <f t="shared" si="186"/>
        <v/>
      </c>
      <c r="O1179" s="27" t="str">
        <f t="shared" si="186"/>
        <v/>
      </c>
      <c r="P1179" s="27" t="str">
        <f t="shared" si="186"/>
        <v/>
      </c>
      <c r="Q1179" s="27" t="str">
        <f t="shared" si="186"/>
        <v/>
      </c>
      <c r="R1179" s="27" t="str">
        <f t="shared" si="186"/>
        <v/>
      </c>
      <c r="S1179" s="27" t="str">
        <f t="shared" si="186"/>
        <v/>
      </c>
      <c r="T1179" s="32" t="str">
        <f t="shared" si="186"/>
        <v/>
      </c>
      <c r="U1179" s="10"/>
    </row>
    <row r="1180" spans="1:21" x14ac:dyDescent="0.25">
      <c r="A1180" s="10"/>
      <c r="B1180" s="4" t="str">
        <f>IF(ISBLANK('INPUT | Operations'!$B1185),"",COUNT('INPUT | Operations'!$B$12:$B1184))</f>
        <v/>
      </c>
      <c r="C1180" s="27" t="str">
        <f>IF(ISNUMBER($B1180),('INPUT | Operations'!$C1184+'INPUT | Operations'!$C1185)/2,"")</f>
        <v/>
      </c>
      <c r="D1180" s="28" t="str">
        <f t="shared" si="178"/>
        <v/>
      </c>
      <c r="E1180" s="26" t="str">
        <f>IF(ISNUMBER($B1180),'INPUT | Operations'!$B1185-'INPUT | Operations'!$B1184,"")</f>
        <v/>
      </c>
      <c r="F1180" s="32" t="str">
        <f>IF(ISNUMBER($B1180),IF('INPUT | Operations'!$B1185&lt;Booster_BurnTime,1,IF('INPUT | Operations'!$B1184&lt;=Booster_BurnTime,(Booster_BurnTime-'INPUT | Operations'!$B1184)/('INPUT | Operations'!$B1185-'INPUT | Operations'!$B1184),0))*'INPUT | Operations'!$E1184*NumberOfBoosters*NumberOfOps*$E1180,"")</f>
        <v/>
      </c>
      <c r="G1180" s="34" t="str">
        <f t="shared" si="179"/>
        <v/>
      </c>
      <c r="H1180" s="27" t="str">
        <f t="shared" si="180"/>
        <v/>
      </c>
      <c r="I1180" s="27" t="str">
        <f t="shared" si="181"/>
        <v/>
      </c>
      <c r="J1180" s="27" t="str">
        <f t="shared" si="182"/>
        <v/>
      </c>
      <c r="K1180" s="27" t="str">
        <f t="shared" si="183"/>
        <v/>
      </c>
      <c r="L1180" s="27" t="str">
        <f t="shared" si="184"/>
        <v/>
      </c>
      <c r="M1180" s="32" t="str">
        <f t="shared" si="185"/>
        <v/>
      </c>
      <c r="N1180" s="27" t="str">
        <f t="shared" si="186"/>
        <v/>
      </c>
      <c r="O1180" s="27" t="str">
        <f t="shared" si="186"/>
        <v/>
      </c>
      <c r="P1180" s="27" t="str">
        <f t="shared" si="186"/>
        <v/>
      </c>
      <c r="Q1180" s="27" t="str">
        <f t="shared" si="186"/>
        <v/>
      </c>
      <c r="R1180" s="27" t="str">
        <f t="shared" si="186"/>
        <v/>
      </c>
      <c r="S1180" s="27" t="str">
        <f t="shared" si="186"/>
        <v/>
      </c>
      <c r="T1180" s="32" t="str">
        <f t="shared" si="186"/>
        <v/>
      </c>
      <c r="U1180" s="10"/>
    </row>
    <row r="1181" spans="1:21" x14ac:dyDescent="0.25">
      <c r="A1181" s="10"/>
      <c r="B1181" s="4" t="str">
        <f>IF(ISBLANK('INPUT | Operations'!$B1186),"",COUNT('INPUT | Operations'!$B$12:$B1185))</f>
        <v/>
      </c>
      <c r="C1181" s="27" t="str">
        <f>IF(ISNUMBER($B1181),('INPUT | Operations'!$C1185+'INPUT | Operations'!$C1186)/2,"")</f>
        <v/>
      </c>
      <c r="D1181" s="28" t="str">
        <f t="shared" si="178"/>
        <v/>
      </c>
      <c r="E1181" s="26" t="str">
        <f>IF(ISNUMBER($B1181),'INPUT | Operations'!$B1186-'INPUT | Operations'!$B1185,"")</f>
        <v/>
      </c>
      <c r="F1181" s="32" t="str">
        <f>IF(ISNUMBER($B1181),IF('INPUT | Operations'!$B1186&lt;Booster_BurnTime,1,IF('INPUT | Operations'!$B1185&lt;=Booster_BurnTime,(Booster_BurnTime-'INPUT | Operations'!$B1185)/('INPUT | Operations'!$B1186-'INPUT | Operations'!$B1185),0))*'INPUT | Operations'!$E1185*NumberOfBoosters*NumberOfOps*$E1181,"")</f>
        <v/>
      </c>
      <c r="G1181" s="34" t="str">
        <f t="shared" si="179"/>
        <v/>
      </c>
      <c r="H1181" s="27" t="str">
        <f t="shared" si="180"/>
        <v/>
      </c>
      <c r="I1181" s="27" t="str">
        <f t="shared" si="181"/>
        <v/>
      </c>
      <c r="J1181" s="27" t="str">
        <f t="shared" si="182"/>
        <v/>
      </c>
      <c r="K1181" s="27" t="str">
        <f t="shared" si="183"/>
        <v/>
      </c>
      <c r="L1181" s="27" t="str">
        <f t="shared" si="184"/>
        <v/>
      </c>
      <c r="M1181" s="32" t="str">
        <f t="shared" si="185"/>
        <v/>
      </c>
      <c r="N1181" s="27" t="str">
        <f t="shared" si="186"/>
        <v/>
      </c>
      <c r="O1181" s="27" t="str">
        <f t="shared" si="186"/>
        <v/>
      </c>
      <c r="P1181" s="27" t="str">
        <f t="shared" si="186"/>
        <v/>
      </c>
      <c r="Q1181" s="27" t="str">
        <f t="shared" si="186"/>
        <v/>
      </c>
      <c r="R1181" s="27" t="str">
        <f t="shared" si="186"/>
        <v/>
      </c>
      <c r="S1181" s="27" t="str">
        <f t="shared" si="186"/>
        <v/>
      </c>
      <c r="T1181" s="32" t="str">
        <f t="shared" si="186"/>
        <v/>
      </c>
      <c r="U1181" s="10"/>
    </row>
    <row r="1182" spans="1:21" x14ac:dyDescent="0.25">
      <c r="A1182" s="10"/>
      <c r="B1182" s="4" t="str">
        <f>IF(ISBLANK('INPUT | Operations'!$B1187),"",COUNT('INPUT | Operations'!$B$12:$B1186))</f>
        <v/>
      </c>
      <c r="C1182" s="27" t="str">
        <f>IF(ISNUMBER($B1182),('INPUT | Operations'!$C1186+'INPUT | Operations'!$C1187)/2,"")</f>
        <v/>
      </c>
      <c r="D1182" s="28" t="str">
        <f t="shared" si="178"/>
        <v/>
      </c>
      <c r="E1182" s="26" t="str">
        <f>IF(ISNUMBER($B1182),'INPUT | Operations'!$B1187-'INPUT | Operations'!$B1186,"")</f>
        <v/>
      </c>
      <c r="F1182" s="32" t="str">
        <f>IF(ISNUMBER($B1182),IF('INPUT | Operations'!$B1187&lt;Booster_BurnTime,1,IF('INPUT | Operations'!$B1186&lt;=Booster_BurnTime,(Booster_BurnTime-'INPUT | Operations'!$B1186)/('INPUT | Operations'!$B1187-'INPUT | Operations'!$B1186),0))*'INPUT | Operations'!$E1186*NumberOfBoosters*NumberOfOps*$E1182,"")</f>
        <v/>
      </c>
      <c r="G1182" s="34" t="str">
        <f t="shared" si="179"/>
        <v/>
      </c>
      <c r="H1182" s="27" t="str">
        <f t="shared" si="180"/>
        <v/>
      </c>
      <c r="I1182" s="27" t="str">
        <f t="shared" si="181"/>
        <v/>
      </c>
      <c r="J1182" s="27" t="str">
        <f t="shared" si="182"/>
        <v/>
      </c>
      <c r="K1182" s="27" t="str">
        <f t="shared" si="183"/>
        <v/>
      </c>
      <c r="L1182" s="27" t="str">
        <f t="shared" si="184"/>
        <v/>
      </c>
      <c r="M1182" s="32" t="str">
        <f t="shared" si="185"/>
        <v/>
      </c>
      <c r="N1182" s="27" t="str">
        <f t="shared" si="186"/>
        <v/>
      </c>
      <c r="O1182" s="27" t="str">
        <f t="shared" si="186"/>
        <v/>
      </c>
      <c r="P1182" s="27" t="str">
        <f t="shared" si="186"/>
        <v/>
      </c>
      <c r="Q1182" s="27" t="str">
        <f t="shared" si="186"/>
        <v/>
      </c>
      <c r="R1182" s="27" t="str">
        <f t="shared" si="186"/>
        <v/>
      </c>
      <c r="S1182" s="27" t="str">
        <f t="shared" si="186"/>
        <v/>
      </c>
      <c r="T1182" s="32" t="str">
        <f t="shared" si="186"/>
        <v/>
      </c>
      <c r="U1182" s="10"/>
    </row>
    <row r="1183" spans="1:21" x14ac:dyDescent="0.25">
      <c r="A1183" s="10"/>
      <c r="B1183" s="4" t="str">
        <f>IF(ISBLANK('INPUT | Operations'!$B1188),"",COUNT('INPUT | Operations'!$B$12:$B1187))</f>
        <v/>
      </c>
      <c r="C1183" s="27" t="str">
        <f>IF(ISNUMBER($B1183),('INPUT | Operations'!$C1187+'INPUT | Operations'!$C1188)/2,"")</f>
        <v/>
      </c>
      <c r="D1183" s="28" t="str">
        <f t="shared" si="178"/>
        <v/>
      </c>
      <c r="E1183" s="26" t="str">
        <f>IF(ISNUMBER($B1183),'INPUT | Operations'!$B1188-'INPUT | Operations'!$B1187,"")</f>
        <v/>
      </c>
      <c r="F1183" s="32" t="str">
        <f>IF(ISNUMBER($B1183),IF('INPUT | Operations'!$B1188&lt;Booster_BurnTime,1,IF('INPUT | Operations'!$B1187&lt;=Booster_BurnTime,(Booster_BurnTime-'INPUT | Operations'!$B1187)/('INPUT | Operations'!$B1188-'INPUT | Operations'!$B1187),0))*'INPUT | Operations'!$E1187*NumberOfBoosters*NumberOfOps*$E1183,"")</f>
        <v/>
      </c>
      <c r="G1183" s="34" t="str">
        <f t="shared" si="179"/>
        <v/>
      </c>
      <c r="H1183" s="27" t="str">
        <f t="shared" si="180"/>
        <v/>
      </c>
      <c r="I1183" s="27" t="str">
        <f t="shared" si="181"/>
        <v/>
      </c>
      <c r="J1183" s="27" t="str">
        <f t="shared" si="182"/>
        <v/>
      </c>
      <c r="K1183" s="27" t="str">
        <f t="shared" si="183"/>
        <v/>
      </c>
      <c r="L1183" s="27" t="str">
        <f t="shared" si="184"/>
        <v/>
      </c>
      <c r="M1183" s="32" t="str">
        <f t="shared" si="185"/>
        <v/>
      </c>
      <c r="N1183" s="27" t="str">
        <f t="shared" si="186"/>
        <v/>
      </c>
      <c r="O1183" s="27" t="str">
        <f t="shared" si="186"/>
        <v/>
      </c>
      <c r="P1183" s="27" t="str">
        <f t="shared" si="186"/>
        <v/>
      </c>
      <c r="Q1183" s="27" t="str">
        <f t="shared" si="186"/>
        <v/>
      </c>
      <c r="R1183" s="27" t="str">
        <f t="shared" si="186"/>
        <v/>
      </c>
      <c r="S1183" s="27" t="str">
        <f t="shared" si="186"/>
        <v/>
      </c>
      <c r="T1183" s="32" t="str">
        <f t="shared" si="186"/>
        <v/>
      </c>
      <c r="U1183" s="10"/>
    </row>
    <row r="1184" spans="1:21" x14ac:dyDescent="0.25">
      <c r="A1184" s="10"/>
      <c r="B1184" s="4" t="str">
        <f>IF(ISBLANK('INPUT | Operations'!$B1189),"",COUNT('INPUT | Operations'!$B$12:$B1188))</f>
        <v/>
      </c>
      <c r="C1184" s="27" t="str">
        <f>IF(ISNUMBER($B1184),('INPUT | Operations'!$C1188+'INPUT | Operations'!$C1189)/2,"")</f>
        <v/>
      </c>
      <c r="D1184" s="28" t="str">
        <f t="shared" si="178"/>
        <v/>
      </c>
      <c r="E1184" s="26" t="str">
        <f>IF(ISNUMBER($B1184),'INPUT | Operations'!$B1189-'INPUT | Operations'!$B1188,"")</f>
        <v/>
      </c>
      <c r="F1184" s="32" t="str">
        <f>IF(ISNUMBER($B1184),IF('INPUT | Operations'!$B1189&lt;Booster_BurnTime,1,IF('INPUT | Operations'!$B1188&lt;=Booster_BurnTime,(Booster_BurnTime-'INPUT | Operations'!$B1188)/('INPUT | Operations'!$B1189-'INPUT | Operations'!$B1188),0))*'INPUT | Operations'!$E1188*NumberOfBoosters*NumberOfOps*$E1184,"")</f>
        <v/>
      </c>
      <c r="G1184" s="34" t="str">
        <f t="shared" si="179"/>
        <v/>
      </c>
      <c r="H1184" s="27" t="str">
        <f t="shared" si="180"/>
        <v/>
      </c>
      <c r="I1184" s="27" t="str">
        <f t="shared" si="181"/>
        <v/>
      </c>
      <c r="J1184" s="27" t="str">
        <f t="shared" si="182"/>
        <v/>
      </c>
      <c r="K1184" s="27" t="str">
        <f t="shared" si="183"/>
        <v/>
      </c>
      <c r="L1184" s="27" t="str">
        <f t="shared" si="184"/>
        <v/>
      </c>
      <c r="M1184" s="32" t="str">
        <f t="shared" si="185"/>
        <v/>
      </c>
      <c r="N1184" s="27" t="str">
        <f t="shared" si="186"/>
        <v/>
      </c>
      <c r="O1184" s="27" t="str">
        <f t="shared" si="186"/>
        <v/>
      </c>
      <c r="P1184" s="27" t="str">
        <f t="shared" si="186"/>
        <v/>
      </c>
      <c r="Q1184" s="27" t="str">
        <f t="shared" si="186"/>
        <v/>
      </c>
      <c r="R1184" s="27" t="str">
        <f t="shared" si="186"/>
        <v/>
      </c>
      <c r="S1184" s="27" t="str">
        <f t="shared" si="186"/>
        <v/>
      </c>
      <c r="T1184" s="32" t="str">
        <f t="shared" si="186"/>
        <v/>
      </c>
      <c r="U1184" s="10"/>
    </row>
    <row r="1185" spans="1:21" x14ac:dyDescent="0.25">
      <c r="A1185" s="10"/>
      <c r="B1185" s="4" t="str">
        <f>IF(ISBLANK('INPUT | Operations'!$B1190),"",COUNT('INPUT | Operations'!$B$12:$B1189))</f>
        <v/>
      </c>
      <c r="C1185" s="27" t="str">
        <f>IF(ISNUMBER($B1185),('INPUT | Operations'!$C1189+'INPUT | Operations'!$C1190)/2,"")</f>
        <v/>
      </c>
      <c r="D1185" s="28" t="str">
        <f t="shared" si="178"/>
        <v/>
      </c>
      <c r="E1185" s="26" t="str">
        <f>IF(ISNUMBER($B1185),'INPUT | Operations'!$B1190-'INPUT | Operations'!$B1189,"")</f>
        <v/>
      </c>
      <c r="F1185" s="32" t="str">
        <f>IF(ISNUMBER($B1185),IF('INPUT | Operations'!$B1190&lt;Booster_BurnTime,1,IF('INPUT | Operations'!$B1189&lt;=Booster_BurnTime,(Booster_BurnTime-'INPUT | Operations'!$B1189)/('INPUT | Operations'!$B1190-'INPUT | Operations'!$B1189),0))*'INPUT | Operations'!$E1189*NumberOfBoosters*NumberOfOps*$E1185,"")</f>
        <v/>
      </c>
      <c r="G1185" s="34" t="str">
        <f t="shared" si="179"/>
        <v/>
      </c>
      <c r="H1185" s="27" t="str">
        <f t="shared" si="180"/>
        <v/>
      </c>
      <c r="I1185" s="27" t="str">
        <f t="shared" si="181"/>
        <v/>
      </c>
      <c r="J1185" s="27" t="str">
        <f t="shared" si="182"/>
        <v/>
      </c>
      <c r="K1185" s="27" t="str">
        <f t="shared" si="183"/>
        <v/>
      </c>
      <c r="L1185" s="27" t="str">
        <f t="shared" si="184"/>
        <v/>
      </c>
      <c r="M1185" s="32" t="str">
        <f t="shared" si="185"/>
        <v/>
      </c>
      <c r="N1185" s="27" t="str">
        <f t="shared" si="186"/>
        <v/>
      </c>
      <c r="O1185" s="27" t="str">
        <f t="shared" si="186"/>
        <v/>
      </c>
      <c r="P1185" s="27" t="str">
        <f t="shared" si="186"/>
        <v/>
      </c>
      <c r="Q1185" s="27" t="str">
        <f t="shared" si="186"/>
        <v/>
      </c>
      <c r="R1185" s="27" t="str">
        <f t="shared" si="186"/>
        <v/>
      </c>
      <c r="S1185" s="27" t="str">
        <f t="shared" si="186"/>
        <v/>
      </c>
      <c r="T1185" s="32" t="str">
        <f t="shared" si="186"/>
        <v/>
      </c>
      <c r="U1185" s="10"/>
    </row>
    <row r="1186" spans="1:21" x14ac:dyDescent="0.25">
      <c r="A1186" s="10"/>
      <c r="B1186" s="4" t="str">
        <f>IF(ISBLANK('INPUT | Operations'!$B1191),"",COUNT('INPUT | Operations'!$B$12:$B1190))</f>
        <v/>
      </c>
      <c r="C1186" s="27" t="str">
        <f>IF(ISNUMBER($B1186),('INPUT | Operations'!$C1190+'INPUT | Operations'!$C1191)/2,"")</f>
        <v/>
      </c>
      <c r="D1186" s="28" t="str">
        <f t="shared" si="178"/>
        <v/>
      </c>
      <c r="E1186" s="26" t="str">
        <f>IF(ISNUMBER($B1186),'INPUT | Operations'!$B1191-'INPUT | Operations'!$B1190,"")</f>
        <v/>
      </c>
      <c r="F1186" s="32" t="str">
        <f>IF(ISNUMBER($B1186),IF('INPUT | Operations'!$B1191&lt;Booster_BurnTime,1,IF('INPUT | Operations'!$B1190&lt;=Booster_BurnTime,(Booster_BurnTime-'INPUT | Operations'!$B1190)/('INPUT | Operations'!$B1191-'INPUT | Operations'!$B1190),0))*'INPUT | Operations'!$E1190*NumberOfBoosters*NumberOfOps*$E1186,"")</f>
        <v/>
      </c>
      <c r="G1186" s="34" t="str">
        <f t="shared" si="179"/>
        <v/>
      </c>
      <c r="H1186" s="27" t="str">
        <f t="shared" si="180"/>
        <v/>
      </c>
      <c r="I1186" s="27" t="str">
        <f t="shared" si="181"/>
        <v/>
      </c>
      <c r="J1186" s="27" t="str">
        <f t="shared" si="182"/>
        <v/>
      </c>
      <c r="K1186" s="27" t="str">
        <f t="shared" si="183"/>
        <v/>
      </c>
      <c r="L1186" s="27" t="str">
        <f t="shared" si="184"/>
        <v/>
      </c>
      <c r="M1186" s="32" t="str">
        <f t="shared" si="185"/>
        <v/>
      </c>
      <c r="N1186" s="27" t="str">
        <f t="shared" si="186"/>
        <v/>
      </c>
      <c r="O1186" s="27" t="str">
        <f t="shared" si="186"/>
        <v/>
      </c>
      <c r="P1186" s="27" t="str">
        <f t="shared" si="186"/>
        <v/>
      </c>
      <c r="Q1186" s="27" t="str">
        <f t="shared" si="186"/>
        <v/>
      </c>
      <c r="R1186" s="27" t="str">
        <f t="shared" si="186"/>
        <v/>
      </c>
      <c r="S1186" s="27" t="str">
        <f t="shared" si="186"/>
        <v/>
      </c>
      <c r="T1186" s="32" t="str">
        <f t="shared" si="186"/>
        <v/>
      </c>
      <c r="U1186" s="10"/>
    </row>
    <row r="1187" spans="1:21" x14ac:dyDescent="0.25">
      <c r="A1187" s="10"/>
      <c r="B1187" s="4" t="str">
        <f>IF(ISBLANK('INPUT | Operations'!$B1192),"",COUNT('INPUT | Operations'!$B$12:$B1191))</f>
        <v/>
      </c>
      <c r="C1187" s="27" t="str">
        <f>IF(ISNUMBER($B1187),('INPUT | Operations'!$C1191+'INPUT | Operations'!$C1192)/2,"")</f>
        <v/>
      </c>
      <c r="D1187" s="28" t="str">
        <f t="shared" si="178"/>
        <v/>
      </c>
      <c r="E1187" s="26" t="str">
        <f>IF(ISNUMBER($B1187),'INPUT | Operations'!$B1192-'INPUT | Operations'!$B1191,"")</f>
        <v/>
      </c>
      <c r="F1187" s="32" t="str">
        <f>IF(ISNUMBER($B1187),IF('INPUT | Operations'!$B1192&lt;Booster_BurnTime,1,IF('INPUT | Operations'!$B1191&lt;=Booster_BurnTime,(Booster_BurnTime-'INPUT | Operations'!$B1191)/('INPUT | Operations'!$B1192-'INPUT | Operations'!$B1191),0))*'INPUT | Operations'!$E1191*NumberOfBoosters*NumberOfOps*$E1187,"")</f>
        <v/>
      </c>
      <c r="G1187" s="34" t="str">
        <f t="shared" si="179"/>
        <v/>
      </c>
      <c r="H1187" s="27" t="str">
        <f t="shared" si="180"/>
        <v/>
      </c>
      <c r="I1187" s="27" t="str">
        <f t="shared" si="181"/>
        <v/>
      </c>
      <c r="J1187" s="27" t="str">
        <f t="shared" si="182"/>
        <v/>
      </c>
      <c r="K1187" s="27" t="str">
        <f t="shared" si="183"/>
        <v/>
      </c>
      <c r="L1187" s="27" t="str">
        <f t="shared" si="184"/>
        <v/>
      </c>
      <c r="M1187" s="32" t="str">
        <f t="shared" si="185"/>
        <v/>
      </c>
      <c r="N1187" s="27" t="str">
        <f t="shared" si="186"/>
        <v/>
      </c>
      <c r="O1187" s="27" t="str">
        <f t="shared" si="186"/>
        <v/>
      </c>
      <c r="P1187" s="27" t="str">
        <f t="shared" si="186"/>
        <v/>
      </c>
      <c r="Q1187" s="27" t="str">
        <f t="shared" si="186"/>
        <v/>
      </c>
      <c r="R1187" s="27" t="str">
        <f t="shared" si="186"/>
        <v/>
      </c>
      <c r="S1187" s="27" t="str">
        <f t="shared" si="186"/>
        <v/>
      </c>
      <c r="T1187" s="32" t="str">
        <f t="shared" si="186"/>
        <v/>
      </c>
      <c r="U1187" s="10"/>
    </row>
    <row r="1188" spans="1:21" x14ac:dyDescent="0.25">
      <c r="A1188" s="10"/>
      <c r="B1188" s="4" t="str">
        <f>IF(ISBLANK('INPUT | Operations'!$B1193),"",COUNT('INPUT | Operations'!$B$12:$B1192))</f>
        <v/>
      </c>
      <c r="C1188" s="27" t="str">
        <f>IF(ISNUMBER($B1188),('INPUT | Operations'!$C1192+'INPUT | Operations'!$C1193)/2,"")</f>
        <v/>
      </c>
      <c r="D1188" s="28" t="str">
        <f t="shared" si="178"/>
        <v/>
      </c>
      <c r="E1188" s="26" t="str">
        <f>IF(ISNUMBER($B1188),'INPUT | Operations'!$B1193-'INPUT | Operations'!$B1192,"")</f>
        <v/>
      </c>
      <c r="F1188" s="32" t="str">
        <f>IF(ISNUMBER($B1188),IF('INPUT | Operations'!$B1193&lt;Booster_BurnTime,1,IF('INPUT | Operations'!$B1192&lt;=Booster_BurnTime,(Booster_BurnTime-'INPUT | Operations'!$B1192)/('INPUT | Operations'!$B1193-'INPUT | Operations'!$B1192),0))*'INPUT | Operations'!$E1192*NumberOfBoosters*NumberOfOps*$E1188,"")</f>
        <v/>
      </c>
      <c r="G1188" s="34" t="str">
        <f t="shared" si="179"/>
        <v/>
      </c>
      <c r="H1188" s="27" t="str">
        <f t="shared" si="180"/>
        <v/>
      </c>
      <c r="I1188" s="27" t="str">
        <f t="shared" si="181"/>
        <v/>
      </c>
      <c r="J1188" s="27" t="str">
        <f t="shared" si="182"/>
        <v/>
      </c>
      <c r="K1188" s="27" t="str">
        <f t="shared" si="183"/>
        <v/>
      </c>
      <c r="L1188" s="27" t="str">
        <f t="shared" si="184"/>
        <v/>
      </c>
      <c r="M1188" s="32" t="str">
        <f t="shared" si="185"/>
        <v/>
      </c>
      <c r="N1188" s="27" t="str">
        <f t="shared" si="186"/>
        <v/>
      </c>
      <c r="O1188" s="27" t="str">
        <f t="shared" si="186"/>
        <v/>
      </c>
      <c r="P1188" s="27" t="str">
        <f t="shared" si="186"/>
        <v/>
      </c>
      <c r="Q1188" s="27" t="str">
        <f t="shared" si="186"/>
        <v/>
      </c>
      <c r="R1188" s="27" t="str">
        <f t="shared" si="186"/>
        <v/>
      </c>
      <c r="S1188" s="27" t="str">
        <f t="shared" si="186"/>
        <v/>
      </c>
      <c r="T1188" s="32" t="str">
        <f t="shared" si="186"/>
        <v/>
      </c>
      <c r="U1188" s="10"/>
    </row>
    <row r="1189" spans="1:21" x14ac:dyDescent="0.25">
      <c r="A1189" s="10"/>
      <c r="B1189" s="4" t="str">
        <f>IF(ISBLANK('INPUT | Operations'!$B1194),"",COUNT('INPUT | Operations'!$B$12:$B1193))</f>
        <v/>
      </c>
      <c r="C1189" s="27" t="str">
        <f>IF(ISNUMBER($B1189),('INPUT | Operations'!$C1193+'INPUT | Operations'!$C1194)/2,"")</f>
        <v/>
      </c>
      <c r="D1189" s="28" t="str">
        <f t="shared" si="178"/>
        <v/>
      </c>
      <c r="E1189" s="26" t="str">
        <f>IF(ISNUMBER($B1189),'INPUT | Operations'!$B1194-'INPUT | Operations'!$B1193,"")</f>
        <v/>
      </c>
      <c r="F1189" s="32" t="str">
        <f>IF(ISNUMBER($B1189),IF('INPUT | Operations'!$B1194&lt;Booster_BurnTime,1,IF('INPUT | Operations'!$B1193&lt;=Booster_BurnTime,(Booster_BurnTime-'INPUT | Operations'!$B1193)/('INPUT | Operations'!$B1194-'INPUT | Operations'!$B1193),0))*'INPUT | Operations'!$E1193*NumberOfBoosters*NumberOfOps*$E1189,"")</f>
        <v/>
      </c>
      <c r="G1189" s="34" t="str">
        <f t="shared" si="179"/>
        <v/>
      </c>
      <c r="H1189" s="27" t="str">
        <f t="shared" si="180"/>
        <v/>
      </c>
      <c r="I1189" s="27" t="str">
        <f t="shared" si="181"/>
        <v/>
      </c>
      <c r="J1189" s="27" t="str">
        <f t="shared" si="182"/>
        <v/>
      </c>
      <c r="K1189" s="27" t="str">
        <f t="shared" si="183"/>
        <v/>
      </c>
      <c r="L1189" s="27" t="str">
        <f t="shared" si="184"/>
        <v/>
      </c>
      <c r="M1189" s="32" t="str">
        <f t="shared" si="185"/>
        <v/>
      </c>
      <c r="N1189" s="27" t="str">
        <f t="shared" si="186"/>
        <v/>
      </c>
      <c r="O1189" s="27" t="str">
        <f t="shared" si="186"/>
        <v/>
      </c>
      <c r="P1189" s="27" t="str">
        <f t="shared" si="186"/>
        <v/>
      </c>
      <c r="Q1189" s="27" t="str">
        <f t="shared" si="186"/>
        <v/>
      </c>
      <c r="R1189" s="27" t="str">
        <f t="shared" si="186"/>
        <v/>
      </c>
      <c r="S1189" s="27" t="str">
        <f t="shared" si="186"/>
        <v/>
      </c>
      <c r="T1189" s="32" t="str">
        <f t="shared" si="186"/>
        <v/>
      </c>
      <c r="U1189" s="10"/>
    </row>
    <row r="1190" spans="1:21" x14ac:dyDescent="0.25">
      <c r="A1190" s="10"/>
      <c r="B1190" s="4" t="str">
        <f>IF(ISBLANK('INPUT | Operations'!$B1195),"",COUNT('INPUT | Operations'!$B$12:$B1194))</f>
        <v/>
      </c>
      <c r="C1190" s="27" t="str">
        <f>IF(ISNUMBER($B1190),('INPUT | Operations'!$C1194+'INPUT | Operations'!$C1195)/2,"")</f>
        <v/>
      </c>
      <c r="D1190" s="28" t="str">
        <f t="shared" si="178"/>
        <v/>
      </c>
      <c r="E1190" s="26" t="str">
        <f>IF(ISNUMBER($B1190),'INPUT | Operations'!$B1195-'INPUT | Operations'!$B1194,"")</f>
        <v/>
      </c>
      <c r="F1190" s="32" t="str">
        <f>IF(ISNUMBER($B1190),IF('INPUT | Operations'!$B1195&lt;Booster_BurnTime,1,IF('INPUT | Operations'!$B1194&lt;=Booster_BurnTime,(Booster_BurnTime-'INPUT | Operations'!$B1194)/('INPUT | Operations'!$B1195-'INPUT | Operations'!$B1194),0))*'INPUT | Operations'!$E1194*NumberOfBoosters*NumberOfOps*$E1190,"")</f>
        <v/>
      </c>
      <c r="G1190" s="34" t="str">
        <f t="shared" si="179"/>
        <v/>
      </c>
      <c r="H1190" s="27" t="str">
        <f t="shared" si="180"/>
        <v/>
      </c>
      <c r="I1190" s="27" t="str">
        <f t="shared" si="181"/>
        <v/>
      </c>
      <c r="J1190" s="27" t="str">
        <f t="shared" si="182"/>
        <v/>
      </c>
      <c r="K1190" s="27" t="str">
        <f t="shared" si="183"/>
        <v/>
      </c>
      <c r="L1190" s="27" t="str">
        <f t="shared" si="184"/>
        <v/>
      </c>
      <c r="M1190" s="32" t="str">
        <f t="shared" si="185"/>
        <v/>
      </c>
      <c r="N1190" s="27" t="str">
        <f t="shared" si="186"/>
        <v/>
      </c>
      <c r="O1190" s="27" t="str">
        <f t="shared" si="186"/>
        <v/>
      </c>
      <c r="P1190" s="27" t="str">
        <f t="shared" si="186"/>
        <v/>
      </c>
      <c r="Q1190" s="27" t="str">
        <f t="shared" si="186"/>
        <v/>
      </c>
      <c r="R1190" s="27" t="str">
        <f t="shared" si="186"/>
        <v/>
      </c>
      <c r="S1190" s="27" t="str">
        <f t="shared" si="186"/>
        <v/>
      </c>
      <c r="T1190" s="32" t="str">
        <f t="shared" si="186"/>
        <v/>
      </c>
      <c r="U1190" s="10"/>
    </row>
    <row r="1191" spans="1:21" x14ac:dyDescent="0.25">
      <c r="A1191" s="10"/>
      <c r="B1191" s="4" t="str">
        <f>IF(ISBLANK('INPUT | Operations'!$B1196),"",COUNT('INPUT | Operations'!$B$12:$B1195))</f>
        <v/>
      </c>
      <c r="C1191" s="27" t="str">
        <f>IF(ISNUMBER($B1191),('INPUT | Operations'!$C1195+'INPUT | Operations'!$C1196)/2,"")</f>
        <v/>
      </c>
      <c r="D1191" s="28" t="str">
        <f t="shared" si="178"/>
        <v/>
      </c>
      <c r="E1191" s="26" t="str">
        <f>IF(ISNUMBER($B1191),'INPUT | Operations'!$B1196-'INPUT | Operations'!$B1195,"")</f>
        <v/>
      </c>
      <c r="F1191" s="32" t="str">
        <f>IF(ISNUMBER($B1191),IF('INPUT | Operations'!$B1196&lt;Booster_BurnTime,1,IF('INPUT | Operations'!$B1195&lt;=Booster_BurnTime,(Booster_BurnTime-'INPUT | Operations'!$B1195)/('INPUT | Operations'!$B1196-'INPUT | Operations'!$B1195),0))*'INPUT | Operations'!$E1195*NumberOfBoosters*NumberOfOps*$E1191,"")</f>
        <v/>
      </c>
      <c r="G1191" s="34" t="str">
        <f t="shared" si="179"/>
        <v/>
      </c>
      <c r="H1191" s="27" t="str">
        <f t="shared" si="180"/>
        <v/>
      </c>
      <c r="I1191" s="27" t="str">
        <f t="shared" si="181"/>
        <v/>
      </c>
      <c r="J1191" s="27" t="str">
        <f t="shared" si="182"/>
        <v/>
      </c>
      <c r="K1191" s="27" t="str">
        <f t="shared" si="183"/>
        <v/>
      </c>
      <c r="L1191" s="27" t="str">
        <f t="shared" si="184"/>
        <v/>
      </c>
      <c r="M1191" s="32" t="str">
        <f t="shared" si="185"/>
        <v/>
      </c>
      <c r="N1191" s="27" t="str">
        <f t="shared" si="186"/>
        <v/>
      </c>
      <c r="O1191" s="27" t="str">
        <f t="shared" si="186"/>
        <v/>
      </c>
      <c r="P1191" s="27" t="str">
        <f t="shared" si="186"/>
        <v/>
      </c>
      <c r="Q1191" s="27" t="str">
        <f t="shared" si="186"/>
        <v/>
      </c>
      <c r="R1191" s="27" t="str">
        <f t="shared" si="186"/>
        <v/>
      </c>
      <c r="S1191" s="27" t="str">
        <f t="shared" si="186"/>
        <v/>
      </c>
      <c r="T1191" s="32" t="str">
        <f t="shared" si="186"/>
        <v/>
      </c>
      <c r="U1191" s="10"/>
    </row>
    <row r="1192" spans="1:21" x14ac:dyDescent="0.25">
      <c r="A1192" s="10"/>
      <c r="B1192" s="4" t="str">
        <f>IF(ISBLANK('INPUT | Operations'!$B1197),"",COUNT('INPUT | Operations'!$B$12:$B1196))</f>
        <v/>
      </c>
      <c r="C1192" s="27" t="str">
        <f>IF(ISNUMBER($B1192),('INPUT | Operations'!$C1196+'INPUT | Operations'!$C1197)/2,"")</f>
        <v/>
      </c>
      <c r="D1192" s="28" t="str">
        <f t="shared" si="178"/>
        <v/>
      </c>
      <c r="E1192" s="26" t="str">
        <f>IF(ISNUMBER($B1192),'INPUT | Operations'!$B1197-'INPUT | Operations'!$B1196,"")</f>
        <v/>
      </c>
      <c r="F1192" s="32" t="str">
        <f>IF(ISNUMBER($B1192),IF('INPUT | Operations'!$B1197&lt;Booster_BurnTime,1,IF('INPUT | Operations'!$B1196&lt;=Booster_BurnTime,(Booster_BurnTime-'INPUT | Operations'!$B1196)/('INPUT | Operations'!$B1197-'INPUT | Operations'!$B1196),0))*'INPUT | Operations'!$E1196*NumberOfBoosters*NumberOfOps*$E1192,"")</f>
        <v/>
      </c>
      <c r="G1192" s="34" t="str">
        <f t="shared" si="179"/>
        <v/>
      </c>
      <c r="H1192" s="27" t="str">
        <f t="shared" si="180"/>
        <v/>
      </c>
      <c r="I1192" s="27" t="str">
        <f t="shared" si="181"/>
        <v/>
      </c>
      <c r="J1192" s="27" t="str">
        <f t="shared" si="182"/>
        <v/>
      </c>
      <c r="K1192" s="27" t="str">
        <f t="shared" si="183"/>
        <v/>
      </c>
      <c r="L1192" s="27" t="str">
        <f t="shared" si="184"/>
        <v/>
      </c>
      <c r="M1192" s="32" t="str">
        <f t="shared" si="185"/>
        <v/>
      </c>
      <c r="N1192" s="27" t="str">
        <f t="shared" si="186"/>
        <v/>
      </c>
      <c r="O1192" s="27" t="str">
        <f t="shared" si="186"/>
        <v/>
      </c>
      <c r="P1192" s="27" t="str">
        <f t="shared" si="186"/>
        <v/>
      </c>
      <c r="Q1192" s="27" t="str">
        <f t="shared" si="186"/>
        <v/>
      </c>
      <c r="R1192" s="27" t="str">
        <f t="shared" si="186"/>
        <v/>
      </c>
      <c r="S1192" s="27" t="str">
        <f t="shared" si="186"/>
        <v/>
      </c>
      <c r="T1192" s="32" t="str">
        <f t="shared" si="186"/>
        <v/>
      </c>
      <c r="U1192" s="10"/>
    </row>
    <row r="1193" spans="1:21" x14ac:dyDescent="0.25">
      <c r="A1193" s="10"/>
      <c r="B1193" s="4" t="str">
        <f>IF(ISBLANK('INPUT | Operations'!$B1198),"",COUNT('INPUT | Operations'!$B$12:$B1197))</f>
        <v/>
      </c>
      <c r="C1193" s="27" t="str">
        <f>IF(ISNUMBER($B1193),('INPUT | Operations'!$C1197+'INPUT | Operations'!$C1198)/2,"")</f>
        <v/>
      </c>
      <c r="D1193" s="28" t="str">
        <f t="shared" si="178"/>
        <v/>
      </c>
      <c r="E1193" s="26" t="str">
        <f>IF(ISNUMBER($B1193),'INPUT | Operations'!$B1198-'INPUT | Operations'!$B1197,"")</f>
        <v/>
      </c>
      <c r="F1193" s="32" t="str">
        <f>IF(ISNUMBER($B1193),IF('INPUT | Operations'!$B1198&lt;Booster_BurnTime,1,IF('INPUT | Operations'!$B1197&lt;=Booster_BurnTime,(Booster_BurnTime-'INPUT | Operations'!$B1197)/('INPUT | Operations'!$B1198-'INPUT | Operations'!$B1197),0))*'INPUT | Operations'!$E1197*NumberOfBoosters*NumberOfOps*$E1193,"")</f>
        <v/>
      </c>
      <c r="G1193" s="34" t="str">
        <f t="shared" si="179"/>
        <v/>
      </c>
      <c r="H1193" s="27" t="str">
        <f t="shared" si="180"/>
        <v/>
      </c>
      <c r="I1193" s="27" t="str">
        <f t="shared" si="181"/>
        <v/>
      </c>
      <c r="J1193" s="27" t="str">
        <f t="shared" si="182"/>
        <v/>
      </c>
      <c r="K1193" s="27" t="str">
        <f t="shared" si="183"/>
        <v/>
      </c>
      <c r="L1193" s="27" t="str">
        <f t="shared" si="184"/>
        <v/>
      </c>
      <c r="M1193" s="32" t="str">
        <f t="shared" si="185"/>
        <v/>
      </c>
      <c r="N1193" s="27" t="str">
        <f t="shared" si="186"/>
        <v/>
      </c>
      <c r="O1193" s="27" t="str">
        <f t="shared" si="186"/>
        <v/>
      </c>
      <c r="P1193" s="27" t="str">
        <f t="shared" si="186"/>
        <v/>
      </c>
      <c r="Q1193" s="27" t="str">
        <f t="shared" si="186"/>
        <v/>
      </c>
      <c r="R1193" s="27" t="str">
        <f t="shared" si="186"/>
        <v/>
      </c>
      <c r="S1193" s="27" t="str">
        <f t="shared" si="186"/>
        <v/>
      </c>
      <c r="T1193" s="32" t="str">
        <f t="shared" si="186"/>
        <v/>
      </c>
      <c r="U1193" s="10"/>
    </row>
    <row r="1194" spans="1:21" x14ac:dyDescent="0.25">
      <c r="A1194" s="10"/>
      <c r="B1194" s="4" t="str">
        <f>IF(ISBLANK('INPUT | Operations'!$B1199),"",COUNT('INPUT | Operations'!$B$12:$B1198))</f>
        <v/>
      </c>
      <c r="C1194" s="27" t="str">
        <f>IF(ISNUMBER($B1194),('INPUT | Operations'!$C1198+'INPUT | Operations'!$C1199)/2,"")</f>
        <v/>
      </c>
      <c r="D1194" s="28" t="str">
        <f t="shared" si="178"/>
        <v/>
      </c>
      <c r="E1194" s="26" t="str">
        <f>IF(ISNUMBER($B1194),'INPUT | Operations'!$B1199-'INPUT | Operations'!$B1198,"")</f>
        <v/>
      </c>
      <c r="F1194" s="32" t="str">
        <f>IF(ISNUMBER($B1194),IF('INPUT | Operations'!$B1199&lt;Booster_BurnTime,1,IF('INPUT | Operations'!$B1198&lt;=Booster_BurnTime,(Booster_BurnTime-'INPUT | Operations'!$B1198)/('INPUT | Operations'!$B1199-'INPUT | Operations'!$B1198),0))*'INPUT | Operations'!$E1198*NumberOfBoosters*NumberOfOps*$E1194,"")</f>
        <v/>
      </c>
      <c r="G1194" s="34" t="str">
        <f t="shared" si="179"/>
        <v/>
      </c>
      <c r="H1194" s="27" t="str">
        <f t="shared" si="180"/>
        <v/>
      </c>
      <c r="I1194" s="27" t="str">
        <f t="shared" si="181"/>
        <v/>
      </c>
      <c r="J1194" s="27" t="str">
        <f t="shared" si="182"/>
        <v/>
      </c>
      <c r="K1194" s="27" t="str">
        <f t="shared" si="183"/>
        <v/>
      </c>
      <c r="L1194" s="27" t="str">
        <f t="shared" si="184"/>
        <v/>
      </c>
      <c r="M1194" s="32" t="str">
        <f t="shared" si="185"/>
        <v/>
      </c>
      <c r="N1194" s="27" t="str">
        <f t="shared" si="186"/>
        <v/>
      </c>
      <c r="O1194" s="27" t="str">
        <f t="shared" si="186"/>
        <v/>
      </c>
      <c r="P1194" s="27" t="str">
        <f t="shared" si="186"/>
        <v/>
      </c>
      <c r="Q1194" s="27" t="str">
        <f t="shared" si="186"/>
        <v/>
      </c>
      <c r="R1194" s="27" t="str">
        <f t="shared" si="186"/>
        <v/>
      </c>
      <c r="S1194" s="27" t="str">
        <f t="shared" si="186"/>
        <v/>
      </c>
      <c r="T1194" s="32" t="str">
        <f t="shared" si="186"/>
        <v/>
      </c>
      <c r="U1194" s="10"/>
    </row>
    <row r="1195" spans="1:21" x14ac:dyDescent="0.25">
      <c r="A1195" s="10"/>
      <c r="B1195" s="4" t="str">
        <f>IF(ISBLANK('INPUT | Operations'!$B1200),"",COUNT('INPUT | Operations'!$B$12:$B1199))</f>
        <v/>
      </c>
      <c r="C1195" s="27" t="str">
        <f>IF(ISNUMBER($B1195),('INPUT | Operations'!$C1199+'INPUT | Operations'!$C1200)/2,"")</f>
        <v/>
      </c>
      <c r="D1195" s="28" t="str">
        <f t="shared" si="178"/>
        <v/>
      </c>
      <c r="E1195" s="26" t="str">
        <f>IF(ISNUMBER($B1195),'INPUT | Operations'!$B1200-'INPUT | Operations'!$B1199,"")</f>
        <v/>
      </c>
      <c r="F1195" s="32" t="str">
        <f>IF(ISNUMBER($B1195),IF('INPUT | Operations'!$B1200&lt;Booster_BurnTime,1,IF('INPUT | Operations'!$B1199&lt;=Booster_BurnTime,(Booster_BurnTime-'INPUT | Operations'!$B1199)/('INPUT | Operations'!$B1200-'INPUT | Operations'!$B1199),0))*'INPUT | Operations'!$E1199*NumberOfBoosters*NumberOfOps*$E1195,"")</f>
        <v/>
      </c>
      <c r="G1195" s="34" t="str">
        <f t="shared" si="179"/>
        <v/>
      </c>
      <c r="H1195" s="27" t="str">
        <f t="shared" si="180"/>
        <v/>
      </c>
      <c r="I1195" s="27" t="str">
        <f t="shared" si="181"/>
        <v/>
      </c>
      <c r="J1195" s="27" t="str">
        <f t="shared" si="182"/>
        <v/>
      </c>
      <c r="K1195" s="27" t="str">
        <f t="shared" si="183"/>
        <v/>
      </c>
      <c r="L1195" s="27" t="str">
        <f t="shared" si="184"/>
        <v/>
      </c>
      <c r="M1195" s="32" t="str">
        <f t="shared" si="185"/>
        <v/>
      </c>
      <c r="N1195" s="27" t="str">
        <f t="shared" si="186"/>
        <v/>
      </c>
      <c r="O1195" s="27" t="str">
        <f t="shared" si="186"/>
        <v/>
      </c>
      <c r="P1195" s="27" t="str">
        <f t="shared" si="186"/>
        <v/>
      </c>
      <c r="Q1195" s="27" t="str">
        <f t="shared" si="186"/>
        <v/>
      </c>
      <c r="R1195" s="27" t="str">
        <f t="shared" si="186"/>
        <v/>
      </c>
      <c r="S1195" s="27" t="str">
        <f t="shared" si="186"/>
        <v/>
      </c>
      <c r="T1195" s="32" t="str">
        <f t="shared" si="186"/>
        <v/>
      </c>
      <c r="U1195" s="10"/>
    </row>
    <row r="1196" spans="1:21" x14ac:dyDescent="0.25">
      <c r="A1196" s="10"/>
      <c r="B1196" s="4" t="str">
        <f>IF(ISBLANK('INPUT | Operations'!$B1201),"",COUNT('INPUT | Operations'!$B$12:$B1200))</f>
        <v/>
      </c>
      <c r="C1196" s="27" t="str">
        <f>IF(ISNUMBER($B1196),('INPUT | Operations'!$C1200+'INPUT | Operations'!$C1201)/2,"")</f>
        <v/>
      </c>
      <c r="D1196" s="28" t="str">
        <f t="shared" si="178"/>
        <v/>
      </c>
      <c r="E1196" s="26" t="str">
        <f>IF(ISNUMBER($B1196),'INPUT | Operations'!$B1201-'INPUT | Operations'!$B1200,"")</f>
        <v/>
      </c>
      <c r="F1196" s="32" t="str">
        <f>IF(ISNUMBER($B1196),IF('INPUT | Operations'!$B1201&lt;Booster_BurnTime,1,IF('INPUT | Operations'!$B1200&lt;=Booster_BurnTime,(Booster_BurnTime-'INPUT | Operations'!$B1200)/('INPUT | Operations'!$B1201-'INPUT | Operations'!$B1200),0))*'INPUT | Operations'!$E1200*NumberOfBoosters*NumberOfOps*$E1196,"")</f>
        <v/>
      </c>
      <c r="G1196" s="34" t="str">
        <f t="shared" si="179"/>
        <v/>
      </c>
      <c r="H1196" s="27" t="str">
        <f t="shared" si="180"/>
        <v/>
      </c>
      <c r="I1196" s="27" t="str">
        <f t="shared" si="181"/>
        <v/>
      </c>
      <c r="J1196" s="27" t="str">
        <f t="shared" si="182"/>
        <v/>
      </c>
      <c r="K1196" s="27" t="str">
        <f t="shared" si="183"/>
        <v/>
      </c>
      <c r="L1196" s="27" t="str">
        <f t="shared" si="184"/>
        <v/>
      </c>
      <c r="M1196" s="32" t="str">
        <f t="shared" si="185"/>
        <v/>
      </c>
      <c r="N1196" s="27" t="str">
        <f t="shared" si="186"/>
        <v/>
      </c>
      <c r="O1196" s="27" t="str">
        <f t="shared" si="186"/>
        <v/>
      </c>
      <c r="P1196" s="27" t="str">
        <f t="shared" si="186"/>
        <v/>
      </c>
      <c r="Q1196" s="27" t="str">
        <f t="shared" si="186"/>
        <v/>
      </c>
      <c r="R1196" s="27" t="str">
        <f t="shared" si="186"/>
        <v/>
      </c>
      <c r="S1196" s="27" t="str">
        <f t="shared" si="186"/>
        <v/>
      </c>
      <c r="T1196" s="32" t="str">
        <f t="shared" si="186"/>
        <v/>
      </c>
      <c r="U1196" s="10"/>
    </row>
    <row r="1197" spans="1:21" x14ac:dyDescent="0.25">
      <c r="A1197" s="10"/>
      <c r="B1197" s="4" t="str">
        <f>IF(ISBLANK('INPUT | Operations'!$B1202),"",COUNT('INPUT | Operations'!$B$12:$B1201))</f>
        <v/>
      </c>
      <c r="C1197" s="27" t="str">
        <f>IF(ISNUMBER($B1197),('INPUT | Operations'!$C1201+'INPUT | Operations'!$C1202)/2,"")</f>
        <v/>
      </c>
      <c r="D1197" s="28" t="str">
        <f t="shared" si="178"/>
        <v/>
      </c>
      <c r="E1197" s="26" t="str">
        <f>IF(ISNUMBER($B1197),'INPUT | Operations'!$B1202-'INPUT | Operations'!$B1201,"")</f>
        <v/>
      </c>
      <c r="F1197" s="32" t="str">
        <f>IF(ISNUMBER($B1197),IF('INPUT | Operations'!$B1202&lt;Booster_BurnTime,1,IF('INPUT | Operations'!$B1201&lt;=Booster_BurnTime,(Booster_BurnTime-'INPUT | Operations'!$B1201)/('INPUT | Operations'!$B1202-'INPUT | Operations'!$B1201),0))*'INPUT | Operations'!$E1201*NumberOfBoosters*NumberOfOps*$E1197,"")</f>
        <v/>
      </c>
      <c r="G1197" s="34" t="str">
        <f t="shared" si="179"/>
        <v/>
      </c>
      <c r="H1197" s="27" t="str">
        <f t="shared" si="180"/>
        <v/>
      </c>
      <c r="I1197" s="27" t="str">
        <f t="shared" si="181"/>
        <v/>
      </c>
      <c r="J1197" s="27" t="str">
        <f t="shared" si="182"/>
        <v/>
      </c>
      <c r="K1197" s="27" t="str">
        <f t="shared" si="183"/>
        <v/>
      </c>
      <c r="L1197" s="27" t="str">
        <f t="shared" si="184"/>
        <v/>
      </c>
      <c r="M1197" s="32" t="str">
        <f t="shared" si="185"/>
        <v/>
      </c>
      <c r="N1197" s="27" t="str">
        <f t="shared" si="186"/>
        <v/>
      </c>
      <c r="O1197" s="27" t="str">
        <f t="shared" si="186"/>
        <v/>
      </c>
      <c r="P1197" s="27" t="str">
        <f t="shared" si="186"/>
        <v/>
      </c>
      <c r="Q1197" s="27" t="str">
        <f t="shared" si="186"/>
        <v/>
      </c>
      <c r="R1197" s="27" t="str">
        <f t="shared" si="186"/>
        <v/>
      </c>
      <c r="S1197" s="27" t="str">
        <f t="shared" si="186"/>
        <v/>
      </c>
      <c r="T1197" s="32" t="str">
        <f t="shared" si="186"/>
        <v/>
      </c>
      <c r="U1197" s="10"/>
    </row>
    <row r="1198" spans="1:21" x14ac:dyDescent="0.25">
      <c r="A1198" s="10"/>
      <c r="B1198" s="4" t="str">
        <f>IF(ISBLANK('INPUT | Operations'!$B1203),"",COUNT('INPUT | Operations'!$B$12:$B1202))</f>
        <v/>
      </c>
      <c r="C1198" s="27" t="str">
        <f>IF(ISNUMBER($B1198),('INPUT | Operations'!$C1202+'INPUT | Operations'!$C1203)/2,"")</f>
        <v/>
      </c>
      <c r="D1198" s="28" t="str">
        <f t="shared" si="178"/>
        <v/>
      </c>
      <c r="E1198" s="26" t="str">
        <f>IF(ISNUMBER($B1198),'INPUT | Operations'!$B1203-'INPUT | Operations'!$B1202,"")</f>
        <v/>
      </c>
      <c r="F1198" s="32" t="str">
        <f>IF(ISNUMBER($B1198),IF('INPUT | Operations'!$B1203&lt;Booster_BurnTime,1,IF('INPUT | Operations'!$B1202&lt;=Booster_BurnTime,(Booster_BurnTime-'INPUT | Operations'!$B1202)/('INPUT | Operations'!$B1203-'INPUT | Operations'!$B1202),0))*'INPUT | Operations'!$E1202*NumberOfBoosters*NumberOfOps*$E1198,"")</f>
        <v/>
      </c>
      <c r="G1198" s="34" t="str">
        <f t="shared" si="179"/>
        <v/>
      </c>
      <c r="H1198" s="27" t="str">
        <f t="shared" si="180"/>
        <v/>
      </c>
      <c r="I1198" s="27" t="str">
        <f t="shared" si="181"/>
        <v/>
      </c>
      <c r="J1198" s="27" t="str">
        <f t="shared" si="182"/>
        <v/>
      </c>
      <c r="K1198" s="27" t="str">
        <f t="shared" si="183"/>
        <v/>
      </c>
      <c r="L1198" s="27" t="str">
        <f t="shared" si="184"/>
        <v/>
      </c>
      <c r="M1198" s="32" t="str">
        <f t="shared" si="185"/>
        <v/>
      </c>
      <c r="N1198" s="27" t="str">
        <f t="shared" si="186"/>
        <v/>
      </c>
      <c r="O1198" s="27" t="str">
        <f t="shared" si="186"/>
        <v/>
      </c>
      <c r="P1198" s="27" t="str">
        <f t="shared" si="186"/>
        <v/>
      </c>
      <c r="Q1198" s="27" t="str">
        <f t="shared" si="186"/>
        <v/>
      </c>
      <c r="R1198" s="27" t="str">
        <f t="shared" si="186"/>
        <v/>
      </c>
      <c r="S1198" s="27" t="str">
        <f t="shared" si="186"/>
        <v/>
      </c>
      <c r="T1198" s="32" t="str">
        <f t="shared" si="186"/>
        <v/>
      </c>
      <c r="U1198" s="10"/>
    </row>
    <row r="1199" spans="1:21" x14ac:dyDescent="0.25">
      <c r="A1199" s="10"/>
      <c r="B1199" s="4" t="str">
        <f>IF(ISBLANK('INPUT | Operations'!$B1204),"",COUNT('INPUT | Operations'!$B$12:$B1203))</f>
        <v/>
      </c>
      <c r="C1199" s="27" t="str">
        <f>IF(ISNUMBER($B1199),('INPUT | Operations'!$C1203+'INPUT | Operations'!$C1204)/2,"")</f>
        <v/>
      </c>
      <c r="D1199" s="28" t="str">
        <f t="shared" si="178"/>
        <v/>
      </c>
      <c r="E1199" s="26" t="str">
        <f>IF(ISNUMBER($B1199),'INPUT | Operations'!$B1204-'INPUT | Operations'!$B1203,"")</f>
        <v/>
      </c>
      <c r="F1199" s="32" t="str">
        <f>IF(ISNUMBER($B1199),IF('INPUT | Operations'!$B1204&lt;Booster_BurnTime,1,IF('INPUT | Operations'!$B1203&lt;=Booster_BurnTime,(Booster_BurnTime-'INPUT | Operations'!$B1203)/('INPUT | Operations'!$B1204-'INPUT | Operations'!$B1203),0))*'INPUT | Operations'!$E1203*NumberOfBoosters*NumberOfOps*$E1199,"")</f>
        <v/>
      </c>
      <c r="G1199" s="34" t="str">
        <f t="shared" si="179"/>
        <v/>
      </c>
      <c r="H1199" s="27" t="str">
        <f t="shared" si="180"/>
        <v/>
      </c>
      <c r="I1199" s="27" t="str">
        <f t="shared" si="181"/>
        <v/>
      </c>
      <c r="J1199" s="27" t="str">
        <f t="shared" si="182"/>
        <v/>
      </c>
      <c r="K1199" s="27" t="str">
        <f t="shared" si="183"/>
        <v/>
      </c>
      <c r="L1199" s="27" t="str">
        <f t="shared" si="184"/>
        <v/>
      </c>
      <c r="M1199" s="32" t="str">
        <f t="shared" si="185"/>
        <v/>
      </c>
      <c r="N1199" s="27" t="str">
        <f t="shared" si="186"/>
        <v/>
      </c>
      <c r="O1199" s="27" t="str">
        <f t="shared" si="186"/>
        <v/>
      </c>
      <c r="P1199" s="27" t="str">
        <f t="shared" si="186"/>
        <v/>
      </c>
      <c r="Q1199" s="27" t="str">
        <f t="shared" si="186"/>
        <v/>
      </c>
      <c r="R1199" s="27" t="str">
        <f t="shared" si="186"/>
        <v/>
      </c>
      <c r="S1199" s="27" t="str">
        <f t="shared" si="186"/>
        <v/>
      </c>
      <c r="T1199" s="32" t="str">
        <f t="shared" si="186"/>
        <v/>
      </c>
      <c r="U1199" s="10"/>
    </row>
    <row r="1200" spans="1:21" x14ac:dyDescent="0.25">
      <c r="A1200" s="10"/>
      <c r="B1200" s="4" t="str">
        <f>IF(ISBLANK('INPUT | Operations'!$B1205),"",COUNT('INPUT | Operations'!$B$12:$B1204))</f>
        <v/>
      </c>
      <c r="C1200" s="27" t="str">
        <f>IF(ISNUMBER($B1200),('INPUT | Operations'!$C1204+'INPUT | Operations'!$C1205)/2,"")</f>
        <v/>
      </c>
      <c r="D1200" s="28" t="str">
        <f t="shared" si="178"/>
        <v/>
      </c>
      <c r="E1200" s="26" t="str">
        <f>IF(ISNUMBER($B1200),'INPUT | Operations'!$B1205-'INPUT | Operations'!$B1204,"")</f>
        <v/>
      </c>
      <c r="F1200" s="32" t="str">
        <f>IF(ISNUMBER($B1200),IF('INPUT | Operations'!$B1205&lt;Booster_BurnTime,1,IF('INPUT | Operations'!$B1204&lt;=Booster_BurnTime,(Booster_BurnTime-'INPUT | Operations'!$B1204)/('INPUT | Operations'!$B1205-'INPUT | Operations'!$B1204),0))*'INPUT | Operations'!$E1204*NumberOfBoosters*NumberOfOps*$E1200,"")</f>
        <v/>
      </c>
      <c r="G1200" s="34" t="str">
        <f t="shared" si="179"/>
        <v/>
      </c>
      <c r="H1200" s="27" t="str">
        <f t="shared" si="180"/>
        <v/>
      </c>
      <c r="I1200" s="27" t="str">
        <f t="shared" si="181"/>
        <v/>
      </c>
      <c r="J1200" s="27" t="str">
        <f t="shared" si="182"/>
        <v/>
      </c>
      <c r="K1200" s="27" t="str">
        <f t="shared" si="183"/>
        <v/>
      </c>
      <c r="L1200" s="27" t="str">
        <f t="shared" si="184"/>
        <v/>
      </c>
      <c r="M1200" s="32" t="str">
        <f t="shared" si="185"/>
        <v/>
      </c>
      <c r="N1200" s="27" t="str">
        <f t="shared" si="186"/>
        <v/>
      </c>
      <c r="O1200" s="27" t="str">
        <f t="shared" si="186"/>
        <v/>
      </c>
      <c r="P1200" s="27" t="str">
        <f t="shared" si="186"/>
        <v/>
      </c>
      <c r="Q1200" s="27" t="str">
        <f t="shared" si="186"/>
        <v/>
      </c>
      <c r="R1200" s="27" t="str">
        <f t="shared" si="186"/>
        <v/>
      </c>
      <c r="S1200" s="27" t="str">
        <f t="shared" si="186"/>
        <v/>
      </c>
      <c r="T1200" s="32" t="str">
        <f t="shared" si="186"/>
        <v/>
      </c>
      <c r="U1200" s="10"/>
    </row>
    <row r="1201" spans="1:21" x14ac:dyDescent="0.25">
      <c r="A1201" s="10"/>
      <c r="B1201" s="4" t="str">
        <f>IF(ISBLANK('INPUT | Operations'!$B1206),"",COUNT('INPUT | Operations'!$B$12:$B1205))</f>
        <v/>
      </c>
      <c r="C1201" s="27" t="str">
        <f>IF(ISNUMBER($B1201),('INPUT | Operations'!$C1205+'INPUT | Operations'!$C1206)/2,"")</f>
        <v/>
      </c>
      <c r="D1201" s="28" t="str">
        <f t="shared" si="178"/>
        <v/>
      </c>
      <c r="E1201" s="26" t="str">
        <f>IF(ISNUMBER($B1201),'INPUT | Operations'!$B1206-'INPUT | Operations'!$B1205,"")</f>
        <v/>
      </c>
      <c r="F1201" s="32" t="str">
        <f>IF(ISNUMBER($B1201),IF('INPUT | Operations'!$B1206&lt;Booster_BurnTime,1,IF('INPUT | Operations'!$B1205&lt;=Booster_BurnTime,(Booster_BurnTime-'INPUT | Operations'!$B1205)/('INPUT | Operations'!$B1206-'INPUT | Operations'!$B1205),0))*'INPUT | Operations'!$E1205*NumberOfBoosters*NumberOfOps*$E1201,"")</f>
        <v/>
      </c>
      <c r="G1201" s="34" t="str">
        <f t="shared" si="179"/>
        <v/>
      </c>
      <c r="H1201" s="27" t="str">
        <f t="shared" si="180"/>
        <v/>
      </c>
      <c r="I1201" s="27" t="str">
        <f t="shared" si="181"/>
        <v/>
      </c>
      <c r="J1201" s="27" t="str">
        <f t="shared" si="182"/>
        <v/>
      </c>
      <c r="K1201" s="27" t="str">
        <f t="shared" si="183"/>
        <v/>
      </c>
      <c r="L1201" s="27" t="str">
        <f t="shared" si="184"/>
        <v/>
      </c>
      <c r="M1201" s="32" t="str">
        <f t="shared" si="185"/>
        <v/>
      </c>
      <c r="N1201" s="27" t="str">
        <f t="shared" si="186"/>
        <v/>
      </c>
      <c r="O1201" s="27" t="str">
        <f t="shared" si="186"/>
        <v/>
      </c>
      <c r="P1201" s="27" t="str">
        <f t="shared" si="186"/>
        <v/>
      </c>
      <c r="Q1201" s="27" t="str">
        <f t="shared" si="186"/>
        <v/>
      </c>
      <c r="R1201" s="27" t="str">
        <f t="shared" si="186"/>
        <v/>
      </c>
      <c r="S1201" s="27" t="str">
        <f t="shared" si="186"/>
        <v/>
      </c>
      <c r="T1201" s="32" t="str">
        <f t="shared" si="186"/>
        <v/>
      </c>
      <c r="U1201" s="10"/>
    </row>
    <row r="1202" spans="1:21" x14ac:dyDescent="0.25">
      <c r="A1202" s="10"/>
      <c r="B1202" s="4" t="str">
        <f>IF(ISBLANK('INPUT | Operations'!$B1207),"",COUNT('INPUT | Operations'!$B$12:$B1206))</f>
        <v/>
      </c>
      <c r="C1202" s="27" t="str">
        <f>IF(ISNUMBER($B1202),('INPUT | Operations'!$C1206+'INPUT | Operations'!$C1207)/2,"")</f>
        <v/>
      </c>
      <c r="D1202" s="28" t="str">
        <f t="shared" si="178"/>
        <v/>
      </c>
      <c r="E1202" s="26" t="str">
        <f>IF(ISNUMBER($B1202),'INPUT | Operations'!$B1207-'INPUT | Operations'!$B1206,"")</f>
        <v/>
      </c>
      <c r="F1202" s="32" t="str">
        <f>IF(ISNUMBER($B1202),IF('INPUT | Operations'!$B1207&lt;Booster_BurnTime,1,IF('INPUT | Operations'!$B1206&lt;=Booster_BurnTime,(Booster_BurnTime-'INPUT | Operations'!$B1206)/('INPUT | Operations'!$B1207-'INPUT | Operations'!$B1206),0))*'INPUT | Operations'!$E1206*NumberOfBoosters*NumberOfOps*$E1202,"")</f>
        <v/>
      </c>
      <c r="G1202" s="34" t="str">
        <f t="shared" si="179"/>
        <v/>
      </c>
      <c r="H1202" s="27" t="str">
        <f t="shared" si="180"/>
        <v/>
      </c>
      <c r="I1202" s="27" t="str">
        <f t="shared" si="181"/>
        <v/>
      </c>
      <c r="J1202" s="27" t="str">
        <f t="shared" si="182"/>
        <v/>
      </c>
      <c r="K1202" s="27" t="str">
        <f t="shared" si="183"/>
        <v/>
      </c>
      <c r="L1202" s="27" t="str">
        <f t="shared" si="184"/>
        <v/>
      </c>
      <c r="M1202" s="32" t="str">
        <f t="shared" si="185"/>
        <v/>
      </c>
      <c r="N1202" s="27" t="str">
        <f t="shared" si="186"/>
        <v/>
      </c>
      <c r="O1202" s="27" t="str">
        <f t="shared" si="186"/>
        <v/>
      </c>
      <c r="P1202" s="27" t="str">
        <f t="shared" si="186"/>
        <v/>
      </c>
      <c r="Q1202" s="27" t="str">
        <f t="shared" si="186"/>
        <v/>
      </c>
      <c r="R1202" s="27" t="str">
        <f t="shared" si="186"/>
        <v/>
      </c>
      <c r="S1202" s="27" t="str">
        <f t="shared" si="186"/>
        <v/>
      </c>
      <c r="T1202" s="32" t="str">
        <f t="shared" si="186"/>
        <v/>
      </c>
      <c r="U1202" s="10"/>
    </row>
    <row r="1203" spans="1:21" x14ac:dyDescent="0.25">
      <c r="A1203" s="10"/>
      <c r="B1203" s="4" t="str">
        <f>IF(ISBLANK('INPUT | Operations'!$B1208),"",COUNT('INPUT | Operations'!$B$12:$B1207))</f>
        <v/>
      </c>
      <c r="C1203" s="27" t="str">
        <f>IF(ISNUMBER($B1203),('INPUT | Operations'!$C1207+'INPUT | Operations'!$C1208)/2,"")</f>
        <v/>
      </c>
      <c r="D1203" s="28" t="str">
        <f t="shared" si="178"/>
        <v/>
      </c>
      <c r="E1203" s="26" t="str">
        <f>IF(ISNUMBER($B1203),'INPUT | Operations'!$B1208-'INPUT | Operations'!$B1207,"")</f>
        <v/>
      </c>
      <c r="F1203" s="32" t="str">
        <f>IF(ISNUMBER($B1203),IF('INPUT | Operations'!$B1208&lt;Booster_BurnTime,1,IF('INPUT | Operations'!$B1207&lt;=Booster_BurnTime,(Booster_BurnTime-'INPUT | Operations'!$B1207)/('INPUT | Operations'!$B1208-'INPUT | Operations'!$B1207),0))*'INPUT | Operations'!$E1207*NumberOfBoosters*NumberOfOps*$E1203,"")</f>
        <v/>
      </c>
      <c r="G1203" s="34" t="str">
        <f t="shared" si="179"/>
        <v/>
      </c>
      <c r="H1203" s="27" t="str">
        <f t="shared" si="180"/>
        <v/>
      </c>
      <c r="I1203" s="27" t="str">
        <f t="shared" si="181"/>
        <v/>
      </c>
      <c r="J1203" s="27" t="str">
        <f t="shared" si="182"/>
        <v/>
      </c>
      <c r="K1203" s="27" t="str">
        <f t="shared" si="183"/>
        <v/>
      </c>
      <c r="L1203" s="27" t="str">
        <f t="shared" si="184"/>
        <v/>
      </c>
      <c r="M1203" s="32" t="str">
        <f t="shared" si="185"/>
        <v/>
      </c>
      <c r="N1203" s="27" t="str">
        <f t="shared" si="186"/>
        <v/>
      </c>
      <c r="O1203" s="27" t="str">
        <f t="shared" si="186"/>
        <v/>
      </c>
      <c r="P1203" s="27" t="str">
        <f t="shared" si="186"/>
        <v/>
      </c>
      <c r="Q1203" s="27" t="str">
        <f t="shared" si="186"/>
        <v/>
      </c>
      <c r="R1203" s="27" t="str">
        <f t="shared" si="186"/>
        <v/>
      </c>
      <c r="S1203" s="27" t="str">
        <f t="shared" si="186"/>
        <v/>
      </c>
      <c r="T1203" s="32" t="str">
        <f t="shared" si="186"/>
        <v/>
      </c>
      <c r="U1203" s="10"/>
    </row>
    <row r="1204" spans="1:21" x14ac:dyDescent="0.25">
      <c r="A1204" s="10"/>
      <c r="B1204" s="4" t="str">
        <f>IF(ISBLANK('INPUT | Operations'!$B1209),"",COUNT('INPUT | Operations'!$B$12:$B1208))</f>
        <v/>
      </c>
      <c r="C1204" s="27" t="str">
        <f>IF(ISNUMBER($B1204),('INPUT | Operations'!$C1208+'INPUT | Operations'!$C1209)/2,"")</f>
        <v/>
      </c>
      <c r="D1204" s="28" t="str">
        <f t="shared" si="178"/>
        <v/>
      </c>
      <c r="E1204" s="26" t="str">
        <f>IF(ISNUMBER($B1204),'INPUT | Operations'!$B1209-'INPUT | Operations'!$B1208,"")</f>
        <v/>
      </c>
      <c r="F1204" s="32" t="str">
        <f>IF(ISNUMBER($B1204),IF('INPUT | Operations'!$B1209&lt;Booster_BurnTime,1,IF('INPUT | Operations'!$B1208&lt;=Booster_BurnTime,(Booster_BurnTime-'INPUT | Operations'!$B1208)/('INPUT | Operations'!$B1209-'INPUT | Operations'!$B1208),0))*'INPUT | Operations'!$E1208*NumberOfBoosters*NumberOfOps*$E1204,"")</f>
        <v/>
      </c>
      <c r="G1204" s="34" t="str">
        <f t="shared" si="179"/>
        <v/>
      </c>
      <c r="H1204" s="27" t="str">
        <f t="shared" si="180"/>
        <v/>
      </c>
      <c r="I1204" s="27" t="str">
        <f t="shared" si="181"/>
        <v/>
      </c>
      <c r="J1204" s="27" t="str">
        <f t="shared" si="182"/>
        <v/>
      </c>
      <c r="K1204" s="27" t="str">
        <f t="shared" si="183"/>
        <v/>
      </c>
      <c r="L1204" s="27" t="str">
        <f t="shared" si="184"/>
        <v/>
      </c>
      <c r="M1204" s="32" t="str">
        <f t="shared" si="185"/>
        <v/>
      </c>
      <c r="N1204" s="27" t="str">
        <f t="shared" si="186"/>
        <v/>
      </c>
      <c r="O1204" s="27" t="str">
        <f t="shared" si="186"/>
        <v/>
      </c>
      <c r="P1204" s="27" t="str">
        <f t="shared" si="186"/>
        <v/>
      </c>
      <c r="Q1204" s="27" t="str">
        <f t="shared" si="186"/>
        <v/>
      </c>
      <c r="R1204" s="27" t="str">
        <f t="shared" si="186"/>
        <v/>
      </c>
      <c r="S1204" s="27" t="str">
        <f t="shared" si="186"/>
        <v/>
      </c>
      <c r="T1204" s="32" t="str">
        <f t="shared" si="186"/>
        <v/>
      </c>
      <c r="U1204" s="10"/>
    </row>
    <row r="1205" spans="1:21" x14ac:dyDescent="0.25">
      <c r="A1205" s="10"/>
      <c r="B1205" s="4" t="str">
        <f>IF(ISBLANK('INPUT | Operations'!$B1210),"",COUNT('INPUT | Operations'!$B$12:$B1209))</f>
        <v/>
      </c>
      <c r="C1205" s="27" t="str">
        <f>IF(ISNUMBER($B1205),('INPUT | Operations'!$C1209+'INPUT | Operations'!$C1210)/2,"")</f>
        <v/>
      </c>
      <c r="D1205" s="28" t="str">
        <f t="shared" si="178"/>
        <v/>
      </c>
      <c r="E1205" s="26" t="str">
        <f>IF(ISNUMBER($B1205),'INPUT | Operations'!$B1210-'INPUT | Operations'!$B1209,"")</f>
        <v/>
      </c>
      <c r="F1205" s="32" t="str">
        <f>IF(ISNUMBER($B1205),IF('INPUT | Operations'!$B1210&lt;Booster_BurnTime,1,IF('INPUT | Operations'!$B1209&lt;=Booster_BurnTime,(Booster_BurnTime-'INPUT | Operations'!$B1209)/('INPUT | Operations'!$B1210-'INPUT | Operations'!$B1209),0))*'INPUT | Operations'!$E1209*NumberOfBoosters*NumberOfOps*$E1205,"")</f>
        <v/>
      </c>
      <c r="G1205" s="34" t="str">
        <f t="shared" si="179"/>
        <v/>
      </c>
      <c r="H1205" s="27" t="str">
        <f t="shared" si="180"/>
        <v/>
      </c>
      <c r="I1205" s="27" t="str">
        <f t="shared" si="181"/>
        <v/>
      </c>
      <c r="J1205" s="27" t="str">
        <f t="shared" si="182"/>
        <v/>
      </c>
      <c r="K1205" s="27" t="str">
        <f t="shared" si="183"/>
        <v/>
      </c>
      <c r="L1205" s="27" t="str">
        <f t="shared" si="184"/>
        <v/>
      </c>
      <c r="M1205" s="32" t="str">
        <f t="shared" si="185"/>
        <v/>
      </c>
      <c r="N1205" s="27" t="str">
        <f t="shared" si="186"/>
        <v/>
      </c>
      <c r="O1205" s="27" t="str">
        <f t="shared" si="186"/>
        <v/>
      </c>
      <c r="P1205" s="27" t="str">
        <f t="shared" si="186"/>
        <v/>
      </c>
      <c r="Q1205" s="27" t="str">
        <f t="shared" si="186"/>
        <v/>
      </c>
      <c r="R1205" s="27" t="str">
        <f t="shared" si="186"/>
        <v/>
      </c>
      <c r="S1205" s="27" t="str">
        <f t="shared" si="186"/>
        <v/>
      </c>
      <c r="T1205" s="32" t="str">
        <f t="shared" si="186"/>
        <v/>
      </c>
      <c r="U1205" s="10"/>
    </row>
    <row r="1206" spans="1:21" x14ac:dyDescent="0.25">
      <c r="A1206" s="10"/>
      <c r="B1206" s="4" t="str">
        <f>IF(ISBLANK('INPUT | Operations'!$B1211),"",COUNT('INPUT | Operations'!$B$12:$B1210))</f>
        <v/>
      </c>
      <c r="C1206" s="27" t="str">
        <f>IF(ISNUMBER($B1206),('INPUT | Operations'!$C1210+'INPUT | Operations'!$C1211)/2,"")</f>
        <v/>
      </c>
      <c r="D1206" s="28" t="str">
        <f t="shared" si="178"/>
        <v/>
      </c>
      <c r="E1206" s="26" t="str">
        <f>IF(ISNUMBER($B1206),'INPUT | Operations'!$B1211-'INPUT | Operations'!$B1210,"")</f>
        <v/>
      </c>
      <c r="F1206" s="32" t="str">
        <f>IF(ISNUMBER($B1206),IF('INPUT | Operations'!$B1211&lt;Booster_BurnTime,1,IF('INPUT | Operations'!$B1210&lt;=Booster_BurnTime,(Booster_BurnTime-'INPUT | Operations'!$B1210)/('INPUT | Operations'!$B1211-'INPUT | Operations'!$B1210),0))*'INPUT | Operations'!$E1210*NumberOfBoosters*NumberOfOps*$E1206,"")</f>
        <v/>
      </c>
      <c r="G1206" s="34" t="str">
        <f t="shared" si="179"/>
        <v/>
      </c>
      <c r="H1206" s="27" t="str">
        <f t="shared" si="180"/>
        <v/>
      </c>
      <c r="I1206" s="27" t="str">
        <f t="shared" si="181"/>
        <v/>
      </c>
      <c r="J1206" s="27" t="str">
        <f t="shared" si="182"/>
        <v/>
      </c>
      <c r="K1206" s="27" t="str">
        <f t="shared" si="183"/>
        <v/>
      </c>
      <c r="L1206" s="27" t="str">
        <f t="shared" si="184"/>
        <v/>
      </c>
      <c r="M1206" s="32" t="str">
        <f t="shared" si="185"/>
        <v/>
      </c>
      <c r="N1206" s="27" t="str">
        <f t="shared" si="186"/>
        <v/>
      </c>
      <c r="O1206" s="27" t="str">
        <f t="shared" si="186"/>
        <v/>
      </c>
      <c r="P1206" s="27" t="str">
        <f t="shared" si="186"/>
        <v/>
      </c>
      <c r="Q1206" s="27" t="str">
        <f t="shared" si="186"/>
        <v/>
      </c>
      <c r="R1206" s="27" t="str">
        <f t="shared" si="186"/>
        <v/>
      </c>
      <c r="S1206" s="27" t="str">
        <f t="shared" si="186"/>
        <v/>
      </c>
      <c r="T1206" s="32" t="str">
        <f t="shared" si="186"/>
        <v/>
      </c>
      <c r="U1206" s="10"/>
    </row>
    <row r="1207" spans="1:21" x14ac:dyDescent="0.25">
      <c r="A1207" s="10"/>
      <c r="B1207" s="4" t="str">
        <f>IF(ISBLANK('INPUT | Operations'!$B1212),"",COUNT('INPUT | Operations'!$B$12:$B1211))</f>
        <v/>
      </c>
      <c r="C1207" s="27" t="str">
        <f>IF(ISNUMBER($B1207),('INPUT | Operations'!$C1211+'INPUT | Operations'!$C1212)/2,"")</f>
        <v/>
      </c>
      <c r="D1207" s="28" t="str">
        <f t="shared" si="178"/>
        <v/>
      </c>
      <c r="E1207" s="26" t="str">
        <f>IF(ISNUMBER($B1207),'INPUT | Operations'!$B1212-'INPUT | Operations'!$B1211,"")</f>
        <v/>
      </c>
      <c r="F1207" s="32" t="str">
        <f>IF(ISNUMBER($B1207),IF('INPUT | Operations'!$B1212&lt;Booster_BurnTime,1,IF('INPUT | Operations'!$B1211&lt;=Booster_BurnTime,(Booster_BurnTime-'INPUT | Operations'!$B1211)/('INPUT | Operations'!$B1212-'INPUT | Operations'!$B1211),0))*'INPUT | Operations'!$E1211*NumberOfBoosters*NumberOfOps*$E1207,"")</f>
        <v/>
      </c>
      <c r="G1207" s="34" t="str">
        <f t="shared" si="179"/>
        <v/>
      </c>
      <c r="H1207" s="27" t="str">
        <f t="shared" si="180"/>
        <v/>
      </c>
      <c r="I1207" s="27" t="str">
        <f t="shared" si="181"/>
        <v/>
      </c>
      <c r="J1207" s="27" t="str">
        <f t="shared" si="182"/>
        <v/>
      </c>
      <c r="K1207" s="27" t="str">
        <f t="shared" si="183"/>
        <v/>
      </c>
      <c r="L1207" s="27" t="str">
        <f t="shared" si="184"/>
        <v/>
      </c>
      <c r="M1207" s="32" t="str">
        <f t="shared" si="185"/>
        <v/>
      </c>
      <c r="N1207" s="27" t="str">
        <f t="shared" si="186"/>
        <v/>
      </c>
      <c r="O1207" s="27" t="str">
        <f t="shared" si="186"/>
        <v/>
      </c>
      <c r="P1207" s="27" t="str">
        <f t="shared" si="186"/>
        <v/>
      </c>
      <c r="Q1207" s="27" t="str">
        <f t="shared" si="186"/>
        <v/>
      </c>
      <c r="R1207" s="27" t="str">
        <f t="shared" si="186"/>
        <v/>
      </c>
      <c r="S1207" s="27" t="str">
        <f t="shared" si="186"/>
        <v/>
      </c>
      <c r="T1207" s="32" t="str">
        <f t="shared" si="186"/>
        <v/>
      </c>
      <c r="U1207" s="10"/>
    </row>
    <row r="1208" spans="1:21" x14ac:dyDescent="0.25">
      <c r="A1208" s="10"/>
      <c r="B1208" s="4" t="str">
        <f>IF(ISBLANK('INPUT | Operations'!$B1213),"",COUNT('INPUT | Operations'!$B$12:$B1212))</f>
        <v/>
      </c>
      <c r="C1208" s="27" t="str">
        <f>IF(ISNUMBER($B1208),('INPUT | Operations'!$C1212+'INPUT | Operations'!$C1213)/2,"")</f>
        <v/>
      </c>
      <c r="D1208" s="28" t="str">
        <f t="shared" si="178"/>
        <v/>
      </c>
      <c r="E1208" s="26" t="str">
        <f>IF(ISNUMBER($B1208),'INPUT | Operations'!$B1213-'INPUT | Operations'!$B1212,"")</f>
        <v/>
      </c>
      <c r="F1208" s="32" t="str">
        <f>IF(ISNUMBER($B1208),IF('INPUT | Operations'!$B1213&lt;Booster_BurnTime,1,IF('INPUT | Operations'!$B1212&lt;=Booster_BurnTime,(Booster_BurnTime-'INPUT | Operations'!$B1212)/('INPUT | Operations'!$B1213-'INPUT | Operations'!$B1212),0))*'INPUT | Operations'!$E1212*NumberOfBoosters*NumberOfOps*$E1208,"")</f>
        <v/>
      </c>
      <c r="G1208" s="34" t="str">
        <f t="shared" si="179"/>
        <v/>
      </c>
      <c r="H1208" s="27" t="str">
        <f t="shared" si="180"/>
        <v/>
      </c>
      <c r="I1208" s="27" t="str">
        <f t="shared" si="181"/>
        <v/>
      </c>
      <c r="J1208" s="27" t="str">
        <f t="shared" si="182"/>
        <v/>
      </c>
      <c r="K1208" s="27" t="str">
        <f t="shared" si="183"/>
        <v/>
      </c>
      <c r="L1208" s="27" t="str">
        <f t="shared" si="184"/>
        <v/>
      </c>
      <c r="M1208" s="32" t="str">
        <f t="shared" si="185"/>
        <v/>
      </c>
      <c r="N1208" s="27" t="str">
        <f t="shared" si="186"/>
        <v/>
      </c>
      <c r="O1208" s="27" t="str">
        <f t="shared" si="186"/>
        <v/>
      </c>
      <c r="P1208" s="27" t="str">
        <f t="shared" si="186"/>
        <v/>
      </c>
      <c r="Q1208" s="27" t="str">
        <f t="shared" si="186"/>
        <v/>
      </c>
      <c r="R1208" s="27" t="str">
        <f t="shared" si="186"/>
        <v/>
      </c>
      <c r="S1208" s="27" t="str">
        <f t="shared" si="186"/>
        <v/>
      </c>
      <c r="T1208" s="32" t="str">
        <f t="shared" si="186"/>
        <v/>
      </c>
      <c r="U1208" s="10"/>
    </row>
    <row r="1209" spans="1:21" x14ac:dyDescent="0.25">
      <c r="A1209" s="10"/>
      <c r="B1209" s="4" t="str">
        <f>IF(ISBLANK('INPUT | Operations'!$B1214),"",COUNT('INPUT | Operations'!$B$12:$B1213))</f>
        <v/>
      </c>
      <c r="C1209" s="27" t="str">
        <f>IF(ISNUMBER($B1209),('INPUT | Operations'!$C1213+'INPUT | Operations'!$C1214)/2,"")</f>
        <v/>
      </c>
      <c r="D1209" s="28" t="str">
        <f t="shared" si="178"/>
        <v/>
      </c>
      <c r="E1209" s="26" t="str">
        <f>IF(ISNUMBER($B1209),'INPUT | Operations'!$B1214-'INPUT | Operations'!$B1213,"")</f>
        <v/>
      </c>
      <c r="F1209" s="32" t="str">
        <f>IF(ISNUMBER($B1209),IF('INPUT | Operations'!$B1214&lt;Booster_BurnTime,1,IF('INPUT | Operations'!$B1213&lt;=Booster_BurnTime,(Booster_BurnTime-'INPUT | Operations'!$B1213)/('INPUT | Operations'!$B1214-'INPUT | Operations'!$B1213),0))*'INPUT | Operations'!$E1213*NumberOfBoosters*NumberOfOps*$E1209,"")</f>
        <v/>
      </c>
      <c r="G1209" s="34" t="str">
        <f t="shared" si="179"/>
        <v/>
      </c>
      <c r="H1209" s="27" t="str">
        <f t="shared" si="180"/>
        <v/>
      </c>
      <c r="I1209" s="27" t="str">
        <f t="shared" si="181"/>
        <v/>
      </c>
      <c r="J1209" s="27" t="str">
        <f t="shared" si="182"/>
        <v/>
      </c>
      <c r="K1209" s="27" t="str">
        <f t="shared" si="183"/>
        <v/>
      </c>
      <c r="L1209" s="27" t="str">
        <f t="shared" si="184"/>
        <v/>
      </c>
      <c r="M1209" s="32" t="str">
        <f t="shared" si="185"/>
        <v/>
      </c>
      <c r="N1209" s="27" t="str">
        <f t="shared" si="186"/>
        <v/>
      </c>
      <c r="O1209" s="27" t="str">
        <f t="shared" si="186"/>
        <v/>
      </c>
      <c r="P1209" s="27" t="str">
        <f t="shared" si="186"/>
        <v/>
      </c>
      <c r="Q1209" s="27" t="str">
        <f t="shared" si="186"/>
        <v/>
      </c>
      <c r="R1209" s="27" t="str">
        <f t="shared" si="186"/>
        <v/>
      </c>
      <c r="S1209" s="27" t="str">
        <f t="shared" si="186"/>
        <v/>
      </c>
      <c r="T1209" s="32" t="str">
        <f t="shared" si="186"/>
        <v/>
      </c>
      <c r="U1209" s="10"/>
    </row>
    <row r="1210" spans="1:21" x14ac:dyDescent="0.25">
      <c r="A1210" s="10"/>
      <c r="B1210" s="4" t="str">
        <f>IF(ISBLANK('INPUT | Operations'!$B1215),"",COUNT('INPUT | Operations'!$B$12:$B1214))</f>
        <v/>
      </c>
      <c r="C1210" s="27" t="str">
        <f>IF(ISNUMBER($B1210),('INPUT | Operations'!$C1214+'INPUT | Operations'!$C1215)/2,"")</f>
        <v/>
      </c>
      <c r="D1210" s="28" t="str">
        <f t="shared" si="178"/>
        <v/>
      </c>
      <c r="E1210" s="26" t="str">
        <f>IF(ISNUMBER($B1210),'INPUT | Operations'!$B1215-'INPUT | Operations'!$B1214,"")</f>
        <v/>
      </c>
      <c r="F1210" s="32" t="str">
        <f>IF(ISNUMBER($B1210),IF('INPUT | Operations'!$B1215&lt;Booster_BurnTime,1,IF('INPUT | Operations'!$B1214&lt;=Booster_BurnTime,(Booster_BurnTime-'INPUT | Operations'!$B1214)/('INPUT | Operations'!$B1215-'INPUT | Operations'!$B1214),0))*'INPUT | Operations'!$E1214*NumberOfBoosters*NumberOfOps*$E1210,"")</f>
        <v/>
      </c>
      <c r="G1210" s="34" t="str">
        <f t="shared" si="179"/>
        <v/>
      </c>
      <c r="H1210" s="27" t="str">
        <f t="shared" si="180"/>
        <v/>
      </c>
      <c r="I1210" s="27" t="str">
        <f t="shared" si="181"/>
        <v/>
      </c>
      <c r="J1210" s="27" t="str">
        <f t="shared" si="182"/>
        <v/>
      </c>
      <c r="K1210" s="27" t="str">
        <f t="shared" si="183"/>
        <v/>
      </c>
      <c r="L1210" s="27" t="str">
        <f t="shared" si="184"/>
        <v/>
      </c>
      <c r="M1210" s="32" t="str">
        <f t="shared" si="185"/>
        <v/>
      </c>
      <c r="N1210" s="27" t="str">
        <f t="shared" si="186"/>
        <v/>
      </c>
      <c r="O1210" s="27" t="str">
        <f t="shared" si="186"/>
        <v/>
      </c>
      <c r="P1210" s="27" t="str">
        <f t="shared" si="186"/>
        <v/>
      </c>
      <c r="Q1210" s="27" t="str">
        <f t="shared" si="186"/>
        <v/>
      </c>
      <c r="R1210" s="27" t="str">
        <f t="shared" si="186"/>
        <v/>
      </c>
      <c r="S1210" s="27" t="str">
        <f t="shared" si="186"/>
        <v/>
      </c>
      <c r="T1210" s="32" t="str">
        <f t="shared" si="186"/>
        <v/>
      </c>
      <c r="U1210" s="10"/>
    </row>
    <row r="1211" spans="1:21" x14ac:dyDescent="0.25">
      <c r="A1211" s="10"/>
      <c r="B1211" s="4" t="str">
        <f>IF(ISBLANK('INPUT | Operations'!$B1216),"",COUNT('INPUT | Operations'!$B$12:$B1215))</f>
        <v/>
      </c>
      <c r="C1211" s="27" t="str">
        <f>IF(ISNUMBER($B1211),('INPUT | Operations'!$C1215+'INPUT | Operations'!$C1216)/2,"")</f>
        <v/>
      </c>
      <c r="D1211" s="28" t="str">
        <f t="shared" si="178"/>
        <v/>
      </c>
      <c r="E1211" s="26" t="str">
        <f>IF(ISNUMBER($B1211),'INPUT | Operations'!$B1216-'INPUT | Operations'!$B1215,"")</f>
        <v/>
      </c>
      <c r="F1211" s="32" t="str">
        <f>IF(ISNUMBER($B1211),IF('INPUT | Operations'!$B1216&lt;Booster_BurnTime,1,IF('INPUT | Operations'!$B1215&lt;=Booster_BurnTime,(Booster_BurnTime-'INPUT | Operations'!$B1215)/('INPUT | Operations'!$B1216-'INPUT | Operations'!$B1215),0))*'INPUT | Operations'!$E1215*NumberOfBoosters*NumberOfOps*$E1211,"")</f>
        <v/>
      </c>
      <c r="G1211" s="34" t="str">
        <f t="shared" si="179"/>
        <v/>
      </c>
      <c r="H1211" s="27" t="str">
        <f t="shared" si="180"/>
        <v/>
      </c>
      <c r="I1211" s="27" t="str">
        <f t="shared" si="181"/>
        <v/>
      </c>
      <c r="J1211" s="27" t="str">
        <f t="shared" si="182"/>
        <v/>
      </c>
      <c r="K1211" s="27" t="str">
        <f t="shared" si="183"/>
        <v/>
      </c>
      <c r="L1211" s="27" t="str">
        <f t="shared" si="184"/>
        <v/>
      </c>
      <c r="M1211" s="32" t="str">
        <f t="shared" si="185"/>
        <v/>
      </c>
      <c r="N1211" s="27" t="str">
        <f t="shared" si="186"/>
        <v/>
      </c>
      <c r="O1211" s="27" t="str">
        <f t="shared" ref="N1211:T1247" si="187">IFERROR($F1211*H1211/1000,"")</f>
        <v/>
      </c>
      <c r="P1211" s="27" t="str">
        <f t="shared" si="187"/>
        <v/>
      </c>
      <c r="Q1211" s="27" t="str">
        <f t="shared" si="187"/>
        <v/>
      </c>
      <c r="R1211" s="27" t="str">
        <f t="shared" si="187"/>
        <v/>
      </c>
      <c r="S1211" s="27" t="str">
        <f t="shared" si="187"/>
        <v/>
      </c>
      <c r="T1211" s="32" t="str">
        <f t="shared" si="187"/>
        <v/>
      </c>
      <c r="U1211" s="10"/>
    </row>
    <row r="1212" spans="1:21" x14ac:dyDescent="0.25">
      <c r="A1212" s="10"/>
      <c r="B1212" s="4" t="str">
        <f>IF(ISBLANK('INPUT | Operations'!$B1217),"",COUNT('INPUT | Operations'!$B$12:$B1216))</f>
        <v/>
      </c>
      <c r="C1212" s="27" t="str">
        <f>IF(ISNUMBER($B1212),('INPUT | Operations'!$C1216+'INPUT | Operations'!$C1217)/2,"")</f>
        <v/>
      </c>
      <c r="D1212" s="28" t="str">
        <f t="shared" si="178"/>
        <v/>
      </c>
      <c r="E1212" s="26" t="str">
        <f>IF(ISNUMBER($B1212),'INPUT | Operations'!$B1217-'INPUT | Operations'!$B1216,"")</f>
        <v/>
      </c>
      <c r="F1212" s="32" t="str">
        <f>IF(ISNUMBER($B1212),IF('INPUT | Operations'!$B1217&lt;Booster_BurnTime,1,IF('INPUT | Operations'!$B1216&lt;=Booster_BurnTime,(Booster_BurnTime-'INPUT | Operations'!$B1216)/('INPUT | Operations'!$B1217-'INPUT | Operations'!$B1216),0))*'INPUT | Operations'!$E1216*NumberOfBoosters*NumberOfOps*$E1212,"")</f>
        <v/>
      </c>
      <c r="G1212" s="34" t="str">
        <f t="shared" si="179"/>
        <v/>
      </c>
      <c r="H1212" s="27" t="str">
        <f t="shared" si="180"/>
        <v/>
      </c>
      <c r="I1212" s="27" t="str">
        <f t="shared" si="181"/>
        <v/>
      </c>
      <c r="J1212" s="27" t="str">
        <f t="shared" si="182"/>
        <v/>
      </c>
      <c r="K1212" s="27" t="str">
        <f t="shared" si="183"/>
        <v/>
      </c>
      <c r="L1212" s="27" t="str">
        <f t="shared" si="184"/>
        <v/>
      </c>
      <c r="M1212" s="32" t="str">
        <f t="shared" si="185"/>
        <v/>
      </c>
      <c r="N1212" s="27" t="str">
        <f t="shared" si="187"/>
        <v/>
      </c>
      <c r="O1212" s="27" t="str">
        <f t="shared" si="187"/>
        <v/>
      </c>
      <c r="P1212" s="27" t="str">
        <f t="shared" si="187"/>
        <v/>
      </c>
      <c r="Q1212" s="27" t="str">
        <f t="shared" si="187"/>
        <v/>
      </c>
      <c r="R1212" s="27" t="str">
        <f t="shared" si="187"/>
        <v/>
      </c>
      <c r="S1212" s="27" t="str">
        <f t="shared" si="187"/>
        <v/>
      </c>
      <c r="T1212" s="32" t="str">
        <f t="shared" si="187"/>
        <v/>
      </c>
      <c r="U1212" s="10"/>
    </row>
    <row r="1213" spans="1:21" x14ac:dyDescent="0.25">
      <c r="A1213" s="10"/>
      <c r="B1213" s="4" t="str">
        <f>IF(ISBLANK('INPUT | Operations'!$B1218),"",COUNT('INPUT | Operations'!$B$12:$B1217))</f>
        <v/>
      </c>
      <c r="C1213" s="27" t="str">
        <f>IF(ISNUMBER($B1213),('INPUT | Operations'!$C1217+'INPUT | Operations'!$C1218)/2,"")</f>
        <v/>
      </c>
      <c r="D1213" s="28" t="str">
        <f t="shared" si="178"/>
        <v/>
      </c>
      <c r="E1213" s="26" t="str">
        <f>IF(ISNUMBER($B1213),'INPUT | Operations'!$B1218-'INPUT | Operations'!$B1217,"")</f>
        <v/>
      </c>
      <c r="F1213" s="32" t="str">
        <f>IF(ISNUMBER($B1213),IF('INPUT | Operations'!$B1218&lt;Booster_BurnTime,1,IF('INPUT | Operations'!$B1217&lt;=Booster_BurnTime,(Booster_BurnTime-'INPUT | Operations'!$B1217)/('INPUT | Operations'!$B1218-'INPUT | Operations'!$B1217),0))*'INPUT | Operations'!$E1217*NumberOfBoosters*NumberOfOps*$E1213,"")</f>
        <v/>
      </c>
      <c r="G1213" s="34" t="str">
        <f t="shared" si="179"/>
        <v/>
      </c>
      <c r="H1213" s="27" t="str">
        <f t="shared" si="180"/>
        <v/>
      </c>
      <c r="I1213" s="27" t="str">
        <f t="shared" si="181"/>
        <v/>
      </c>
      <c r="J1213" s="27" t="str">
        <f t="shared" si="182"/>
        <v/>
      </c>
      <c r="K1213" s="27" t="str">
        <f t="shared" si="183"/>
        <v/>
      </c>
      <c r="L1213" s="27" t="str">
        <f t="shared" si="184"/>
        <v/>
      </c>
      <c r="M1213" s="32" t="str">
        <f t="shared" si="185"/>
        <v/>
      </c>
      <c r="N1213" s="27" t="str">
        <f t="shared" si="187"/>
        <v/>
      </c>
      <c r="O1213" s="27" t="str">
        <f t="shared" si="187"/>
        <v/>
      </c>
      <c r="P1213" s="27" t="str">
        <f t="shared" si="187"/>
        <v/>
      </c>
      <c r="Q1213" s="27" t="str">
        <f t="shared" si="187"/>
        <v/>
      </c>
      <c r="R1213" s="27" t="str">
        <f t="shared" si="187"/>
        <v/>
      </c>
      <c r="S1213" s="27" t="str">
        <f t="shared" si="187"/>
        <v/>
      </c>
      <c r="T1213" s="32" t="str">
        <f t="shared" si="187"/>
        <v/>
      </c>
      <c r="U1213" s="10"/>
    </row>
    <row r="1214" spans="1:21" x14ac:dyDescent="0.25">
      <c r="A1214" s="10"/>
      <c r="B1214" s="4" t="str">
        <f>IF(ISBLANK('INPUT | Operations'!$B1219),"",COUNT('INPUT | Operations'!$B$12:$B1218))</f>
        <v/>
      </c>
      <c r="C1214" s="27" t="str">
        <f>IF(ISNUMBER($B1214),('INPUT | Operations'!$C1218+'INPUT | Operations'!$C1219)/2,"")</f>
        <v/>
      </c>
      <c r="D1214" s="28" t="str">
        <f t="shared" si="178"/>
        <v/>
      </c>
      <c r="E1214" s="26" t="str">
        <f>IF(ISNUMBER($B1214),'INPUT | Operations'!$B1219-'INPUT | Operations'!$B1218,"")</f>
        <v/>
      </c>
      <c r="F1214" s="32" t="str">
        <f>IF(ISNUMBER($B1214),IF('INPUT | Operations'!$B1219&lt;Booster_BurnTime,1,IF('INPUT | Operations'!$B1218&lt;=Booster_BurnTime,(Booster_BurnTime-'INPUT | Operations'!$B1218)/('INPUT | Operations'!$B1219-'INPUT | Operations'!$B1218),0))*'INPUT | Operations'!$E1218*NumberOfBoosters*NumberOfOps*$E1214,"")</f>
        <v/>
      </c>
      <c r="G1214" s="34" t="str">
        <f t="shared" si="179"/>
        <v/>
      </c>
      <c r="H1214" s="27" t="str">
        <f t="shared" si="180"/>
        <v/>
      </c>
      <c r="I1214" s="27" t="str">
        <f t="shared" si="181"/>
        <v/>
      </c>
      <c r="J1214" s="27" t="str">
        <f t="shared" si="182"/>
        <v/>
      </c>
      <c r="K1214" s="27" t="str">
        <f t="shared" si="183"/>
        <v/>
      </c>
      <c r="L1214" s="27" t="str">
        <f t="shared" si="184"/>
        <v/>
      </c>
      <c r="M1214" s="32" t="str">
        <f t="shared" si="185"/>
        <v/>
      </c>
      <c r="N1214" s="27" t="str">
        <f t="shared" si="187"/>
        <v/>
      </c>
      <c r="O1214" s="27" t="str">
        <f t="shared" si="187"/>
        <v/>
      </c>
      <c r="P1214" s="27" t="str">
        <f t="shared" si="187"/>
        <v/>
      </c>
      <c r="Q1214" s="27" t="str">
        <f t="shared" si="187"/>
        <v/>
      </c>
      <c r="R1214" s="27" t="str">
        <f t="shared" si="187"/>
        <v/>
      </c>
      <c r="S1214" s="27" t="str">
        <f t="shared" si="187"/>
        <v/>
      </c>
      <c r="T1214" s="32" t="str">
        <f t="shared" si="187"/>
        <v/>
      </c>
      <c r="U1214" s="10"/>
    </row>
    <row r="1215" spans="1:21" x14ac:dyDescent="0.25">
      <c r="A1215" s="10"/>
      <c r="B1215" s="4" t="str">
        <f>IF(ISBLANK('INPUT | Operations'!$B1220),"",COUNT('INPUT | Operations'!$B$12:$B1219))</f>
        <v/>
      </c>
      <c r="C1215" s="27" t="str">
        <f>IF(ISNUMBER($B1215),('INPUT | Operations'!$C1219+'INPUT | Operations'!$C1220)/2,"")</f>
        <v/>
      </c>
      <c r="D1215" s="28" t="str">
        <f t="shared" si="178"/>
        <v/>
      </c>
      <c r="E1215" s="26" t="str">
        <f>IF(ISNUMBER($B1215),'INPUT | Operations'!$B1220-'INPUT | Operations'!$B1219,"")</f>
        <v/>
      </c>
      <c r="F1215" s="32" t="str">
        <f>IF(ISNUMBER($B1215),IF('INPUT | Operations'!$B1220&lt;Booster_BurnTime,1,IF('INPUT | Operations'!$B1219&lt;=Booster_BurnTime,(Booster_BurnTime-'INPUT | Operations'!$B1219)/('INPUT | Operations'!$B1220-'INPUT | Operations'!$B1219),0))*'INPUT | Operations'!$E1219*NumberOfBoosters*NumberOfOps*$E1215,"")</f>
        <v/>
      </c>
      <c r="G1215" s="34" t="str">
        <f t="shared" si="179"/>
        <v/>
      </c>
      <c r="H1215" s="27" t="str">
        <f t="shared" si="180"/>
        <v/>
      </c>
      <c r="I1215" s="27" t="str">
        <f t="shared" si="181"/>
        <v/>
      </c>
      <c r="J1215" s="27" t="str">
        <f t="shared" si="182"/>
        <v/>
      </c>
      <c r="K1215" s="27" t="str">
        <f t="shared" si="183"/>
        <v/>
      </c>
      <c r="L1215" s="27" t="str">
        <f t="shared" si="184"/>
        <v/>
      </c>
      <c r="M1215" s="32" t="str">
        <f t="shared" si="185"/>
        <v/>
      </c>
      <c r="N1215" s="27" t="str">
        <f t="shared" si="187"/>
        <v/>
      </c>
      <c r="O1215" s="27" t="str">
        <f t="shared" si="187"/>
        <v/>
      </c>
      <c r="P1215" s="27" t="str">
        <f t="shared" si="187"/>
        <v/>
      </c>
      <c r="Q1215" s="27" t="str">
        <f t="shared" si="187"/>
        <v/>
      </c>
      <c r="R1215" s="27" t="str">
        <f t="shared" si="187"/>
        <v/>
      </c>
      <c r="S1215" s="27" t="str">
        <f t="shared" si="187"/>
        <v/>
      </c>
      <c r="T1215" s="32" t="str">
        <f t="shared" si="187"/>
        <v/>
      </c>
      <c r="U1215" s="10"/>
    </row>
    <row r="1216" spans="1:21" x14ac:dyDescent="0.25">
      <c r="A1216" s="10"/>
      <c r="B1216" s="4" t="str">
        <f>IF(ISBLANK('INPUT | Operations'!$B1221),"",COUNT('INPUT | Operations'!$B$12:$B1220))</f>
        <v/>
      </c>
      <c r="C1216" s="27" t="str">
        <f>IF(ISNUMBER($B1216),('INPUT | Operations'!$C1220+'INPUT | Operations'!$C1221)/2,"")</f>
        <v/>
      </c>
      <c r="D1216" s="28" t="str">
        <f t="shared" si="178"/>
        <v/>
      </c>
      <c r="E1216" s="26" t="str">
        <f>IF(ISNUMBER($B1216),'INPUT | Operations'!$B1221-'INPUT | Operations'!$B1220,"")</f>
        <v/>
      </c>
      <c r="F1216" s="32" t="str">
        <f>IF(ISNUMBER($B1216),IF('INPUT | Operations'!$B1221&lt;Booster_BurnTime,1,IF('INPUT | Operations'!$B1220&lt;=Booster_BurnTime,(Booster_BurnTime-'INPUT | Operations'!$B1220)/('INPUT | Operations'!$B1221-'INPUT | Operations'!$B1220),0))*'INPUT | Operations'!$E1220*NumberOfBoosters*NumberOfOps*$E1216,"")</f>
        <v/>
      </c>
      <c r="G1216" s="34" t="str">
        <f t="shared" si="179"/>
        <v/>
      </c>
      <c r="H1216" s="27" t="str">
        <f t="shared" si="180"/>
        <v/>
      </c>
      <c r="I1216" s="27" t="str">
        <f t="shared" si="181"/>
        <v/>
      </c>
      <c r="J1216" s="27" t="str">
        <f t="shared" si="182"/>
        <v/>
      </c>
      <c r="K1216" s="27" t="str">
        <f t="shared" si="183"/>
        <v/>
      </c>
      <c r="L1216" s="27" t="str">
        <f t="shared" si="184"/>
        <v/>
      </c>
      <c r="M1216" s="32" t="str">
        <f t="shared" si="185"/>
        <v/>
      </c>
      <c r="N1216" s="27" t="str">
        <f t="shared" si="187"/>
        <v/>
      </c>
      <c r="O1216" s="27" t="str">
        <f t="shared" si="187"/>
        <v/>
      </c>
      <c r="P1216" s="27" t="str">
        <f t="shared" si="187"/>
        <v/>
      </c>
      <c r="Q1216" s="27" t="str">
        <f t="shared" si="187"/>
        <v/>
      </c>
      <c r="R1216" s="27" t="str">
        <f t="shared" si="187"/>
        <v/>
      </c>
      <c r="S1216" s="27" t="str">
        <f t="shared" si="187"/>
        <v/>
      </c>
      <c r="T1216" s="32" t="str">
        <f t="shared" si="187"/>
        <v/>
      </c>
      <c r="U1216" s="10"/>
    </row>
    <row r="1217" spans="1:21" x14ac:dyDescent="0.25">
      <c r="A1217" s="10"/>
      <c r="B1217" s="4" t="str">
        <f>IF(ISBLANK('INPUT | Operations'!$B1222),"",COUNT('INPUT | Operations'!$B$12:$B1221))</f>
        <v/>
      </c>
      <c r="C1217" s="27" t="str">
        <f>IF(ISNUMBER($B1217),('INPUT | Operations'!$C1221+'INPUT | Operations'!$C1222)/2,"")</f>
        <v/>
      </c>
      <c r="D1217" s="28" t="str">
        <f t="shared" si="178"/>
        <v/>
      </c>
      <c r="E1217" s="26" t="str">
        <f>IF(ISNUMBER($B1217),'INPUT | Operations'!$B1222-'INPUT | Operations'!$B1221,"")</f>
        <v/>
      </c>
      <c r="F1217" s="32" t="str">
        <f>IF(ISNUMBER($B1217),IF('INPUT | Operations'!$B1222&lt;Booster_BurnTime,1,IF('INPUT | Operations'!$B1221&lt;=Booster_BurnTime,(Booster_BurnTime-'INPUT | Operations'!$B1221)/('INPUT | Operations'!$B1222-'INPUT | Operations'!$B1221),0))*'INPUT | Operations'!$E1221*NumberOfBoosters*NumberOfOps*$E1217,"")</f>
        <v/>
      </c>
      <c r="G1217" s="34" t="str">
        <f t="shared" si="179"/>
        <v/>
      </c>
      <c r="H1217" s="27" t="str">
        <f t="shared" si="180"/>
        <v/>
      </c>
      <c r="I1217" s="27" t="str">
        <f t="shared" si="181"/>
        <v/>
      </c>
      <c r="J1217" s="27" t="str">
        <f t="shared" si="182"/>
        <v/>
      </c>
      <c r="K1217" s="27" t="str">
        <f t="shared" si="183"/>
        <v/>
      </c>
      <c r="L1217" s="27" t="str">
        <f t="shared" si="184"/>
        <v/>
      </c>
      <c r="M1217" s="32" t="str">
        <f t="shared" si="185"/>
        <v/>
      </c>
      <c r="N1217" s="27" t="str">
        <f t="shared" si="187"/>
        <v/>
      </c>
      <c r="O1217" s="27" t="str">
        <f t="shared" si="187"/>
        <v/>
      </c>
      <c r="P1217" s="27" t="str">
        <f t="shared" si="187"/>
        <v/>
      </c>
      <c r="Q1217" s="27" t="str">
        <f t="shared" si="187"/>
        <v/>
      </c>
      <c r="R1217" s="27" t="str">
        <f t="shared" si="187"/>
        <v/>
      </c>
      <c r="S1217" s="27" t="str">
        <f t="shared" si="187"/>
        <v/>
      </c>
      <c r="T1217" s="32" t="str">
        <f t="shared" si="187"/>
        <v/>
      </c>
      <c r="U1217" s="10"/>
    </row>
    <row r="1218" spans="1:21" x14ac:dyDescent="0.25">
      <c r="A1218" s="10"/>
      <c r="B1218" s="4" t="str">
        <f>IF(ISBLANK('INPUT | Operations'!$B1223),"",COUNT('INPUT | Operations'!$B$12:$B1222))</f>
        <v/>
      </c>
      <c r="C1218" s="27" t="str">
        <f>IF(ISNUMBER($B1218),('INPUT | Operations'!$C1222+'INPUT | Operations'!$C1223)/2,"")</f>
        <v/>
      </c>
      <c r="D1218" s="28" t="str">
        <f t="shared" si="178"/>
        <v/>
      </c>
      <c r="E1218" s="26" t="str">
        <f>IF(ISNUMBER($B1218),'INPUT | Operations'!$B1223-'INPUT | Operations'!$B1222,"")</f>
        <v/>
      </c>
      <c r="F1218" s="32" t="str">
        <f>IF(ISNUMBER($B1218),IF('INPUT | Operations'!$B1223&lt;Booster_BurnTime,1,IF('INPUT | Operations'!$B1222&lt;=Booster_BurnTime,(Booster_BurnTime-'INPUT | Operations'!$B1222)/('INPUT | Operations'!$B1223-'INPUT | Operations'!$B1222),0))*'INPUT | Operations'!$E1222*NumberOfBoosters*NumberOfOps*$E1218,"")</f>
        <v/>
      </c>
      <c r="G1218" s="34" t="str">
        <f t="shared" si="179"/>
        <v/>
      </c>
      <c r="H1218" s="27" t="str">
        <f t="shared" si="180"/>
        <v/>
      </c>
      <c r="I1218" s="27" t="str">
        <f t="shared" si="181"/>
        <v/>
      </c>
      <c r="J1218" s="27" t="str">
        <f t="shared" si="182"/>
        <v/>
      </c>
      <c r="K1218" s="27" t="str">
        <f t="shared" si="183"/>
        <v/>
      </c>
      <c r="L1218" s="27" t="str">
        <f t="shared" si="184"/>
        <v/>
      </c>
      <c r="M1218" s="32" t="str">
        <f t="shared" si="185"/>
        <v/>
      </c>
      <c r="N1218" s="27" t="str">
        <f t="shared" si="187"/>
        <v/>
      </c>
      <c r="O1218" s="27" t="str">
        <f t="shared" si="187"/>
        <v/>
      </c>
      <c r="P1218" s="27" t="str">
        <f t="shared" si="187"/>
        <v/>
      </c>
      <c r="Q1218" s="27" t="str">
        <f t="shared" si="187"/>
        <v/>
      </c>
      <c r="R1218" s="27" t="str">
        <f t="shared" si="187"/>
        <v/>
      </c>
      <c r="S1218" s="27" t="str">
        <f t="shared" si="187"/>
        <v/>
      </c>
      <c r="T1218" s="32" t="str">
        <f t="shared" si="187"/>
        <v/>
      </c>
      <c r="U1218" s="10"/>
    </row>
    <row r="1219" spans="1:21" x14ac:dyDescent="0.25">
      <c r="A1219" s="10"/>
      <c r="B1219" s="4" t="str">
        <f>IF(ISBLANK('INPUT | Operations'!$B1224),"",COUNT('INPUT | Operations'!$B$12:$B1223))</f>
        <v/>
      </c>
      <c r="C1219" s="27" t="str">
        <f>IF(ISNUMBER($B1219),('INPUT | Operations'!$C1223+'INPUT | Operations'!$C1224)/2,"")</f>
        <v/>
      </c>
      <c r="D1219" s="28" t="str">
        <f t="shared" si="178"/>
        <v/>
      </c>
      <c r="E1219" s="26" t="str">
        <f>IF(ISNUMBER($B1219),'INPUT | Operations'!$B1224-'INPUT | Operations'!$B1223,"")</f>
        <v/>
      </c>
      <c r="F1219" s="32" t="str">
        <f>IF(ISNUMBER($B1219),IF('INPUT | Operations'!$B1224&lt;Booster_BurnTime,1,IF('INPUT | Operations'!$B1223&lt;=Booster_BurnTime,(Booster_BurnTime-'INPUT | Operations'!$B1223)/('INPUT | Operations'!$B1224-'INPUT | Operations'!$B1223),0))*'INPUT | Operations'!$E1223*NumberOfBoosters*NumberOfOps*$E1219,"")</f>
        <v/>
      </c>
      <c r="G1219" s="34" t="str">
        <f t="shared" si="179"/>
        <v/>
      </c>
      <c r="H1219" s="27" t="str">
        <f t="shared" si="180"/>
        <v/>
      </c>
      <c r="I1219" s="27" t="str">
        <f t="shared" si="181"/>
        <v/>
      </c>
      <c r="J1219" s="27" t="str">
        <f t="shared" si="182"/>
        <v/>
      </c>
      <c r="K1219" s="27" t="str">
        <f t="shared" si="183"/>
        <v/>
      </c>
      <c r="L1219" s="27" t="str">
        <f t="shared" si="184"/>
        <v/>
      </c>
      <c r="M1219" s="32" t="str">
        <f t="shared" si="185"/>
        <v/>
      </c>
      <c r="N1219" s="27" t="str">
        <f t="shared" si="187"/>
        <v/>
      </c>
      <c r="O1219" s="27" t="str">
        <f t="shared" si="187"/>
        <v/>
      </c>
      <c r="P1219" s="27" t="str">
        <f t="shared" si="187"/>
        <v/>
      </c>
      <c r="Q1219" s="27" t="str">
        <f t="shared" si="187"/>
        <v/>
      </c>
      <c r="R1219" s="27" t="str">
        <f t="shared" si="187"/>
        <v/>
      </c>
      <c r="S1219" s="27" t="str">
        <f t="shared" si="187"/>
        <v/>
      </c>
      <c r="T1219" s="32" t="str">
        <f t="shared" si="187"/>
        <v/>
      </c>
      <c r="U1219" s="10"/>
    </row>
    <row r="1220" spans="1:21" x14ac:dyDescent="0.25">
      <c r="A1220" s="10"/>
      <c r="B1220" s="4" t="str">
        <f>IF(ISBLANK('INPUT | Operations'!$B1225),"",COUNT('INPUT | Operations'!$B$12:$B1224))</f>
        <v/>
      </c>
      <c r="C1220" s="27" t="str">
        <f>IF(ISNUMBER($B1220),('INPUT | Operations'!$C1224+'INPUT | Operations'!$C1225)/2,"")</f>
        <v/>
      </c>
      <c r="D1220" s="28" t="str">
        <f t="shared" si="178"/>
        <v/>
      </c>
      <c r="E1220" s="26" t="str">
        <f>IF(ISNUMBER($B1220),'INPUT | Operations'!$B1225-'INPUT | Operations'!$B1224,"")</f>
        <v/>
      </c>
      <c r="F1220" s="32" t="str">
        <f>IF(ISNUMBER($B1220),IF('INPUT | Operations'!$B1225&lt;Booster_BurnTime,1,IF('INPUT | Operations'!$B1224&lt;=Booster_BurnTime,(Booster_BurnTime-'INPUT | Operations'!$B1224)/('INPUT | Operations'!$B1225-'INPUT | Operations'!$B1224),0))*'INPUT | Operations'!$E1224*NumberOfBoosters*NumberOfOps*$E1220,"")</f>
        <v/>
      </c>
      <c r="G1220" s="34" t="str">
        <f t="shared" si="179"/>
        <v/>
      </c>
      <c r="H1220" s="27" t="str">
        <f t="shared" si="180"/>
        <v/>
      </c>
      <c r="I1220" s="27" t="str">
        <f t="shared" si="181"/>
        <v/>
      </c>
      <c r="J1220" s="27" t="str">
        <f t="shared" si="182"/>
        <v/>
      </c>
      <c r="K1220" s="27" t="str">
        <f t="shared" si="183"/>
        <v/>
      </c>
      <c r="L1220" s="27" t="str">
        <f t="shared" si="184"/>
        <v/>
      </c>
      <c r="M1220" s="32" t="str">
        <f t="shared" si="185"/>
        <v/>
      </c>
      <c r="N1220" s="27" t="str">
        <f t="shared" si="187"/>
        <v/>
      </c>
      <c r="O1220" s="27" t="str">
        <f t="shared" si="187"/>
        <v/>
      </c>
      <c r="P1220" s="27" t="str">
        <f t="shared" si="187"/>
        <v/>
      </c>
      <c r="Q1220" s="27" t="str">
        <f t="shared" si="187"/>
        <v/>
      </c>
      <c r="R1220" s="27" t="str">
        <f t="shared" si="187"/>
        <v/>
      </c>
      <c r="S1220" s="27" t="str">
        <f t="shared" si="187"/>
        <v/>
      </c>
      <c r="T1220" s="32" t="str">
        <f t="shared" si="187"/>
        <v/>
      </c>
      <c r="U1220" s="10"/>
    </row>
    <row r="1221" spans="1:21" x14ac:dyDescent="0.25">
      <c r="A1221" s="10"/>
      <c r="B1221" s="4" t="str">
        <f>IF(ISBLANK('INPUT | Operations'!$B1226),"",COUNT('INPUT | Operations'!$B$12:$B1225))</f>
        <v/>
      </c>
      <c r="C1221" s="27" t="str">
        <f>IF(ISNUMBER($B1221),('INPUT | Operations'!$C1225+'INPUT | Operations'!$C1226)/2,"")</f>
        <v/>
      </c>
      <c r="D1221" s="28" t="str">
        <f t="shared" si="178"/>
        <v/>
      </c>
      <c r="E1221" s="26" t="str">
        <f>IF(ISNUMBER($B1221),'INPUT | Operations'!$B1226-'INPUT | Operations'!$B1225,"")</f>
        <v/>
      </c>
      <c r="F1221" s="32" t="str">
        <f>IF(ISNUMBER($B1221),IF('INPUT | Operations'!$B1226&lt;Booster_BurnTime,1,IF('INPUT | Operations'!$B1225&lt;=Booster_BurnTime,(Booster_BurnTime-'INPUT | Operations'!$B1225)/('INPUT | Operations'!$B1226-'INPUT | Operations'!$B1225),0))*'INPUT | Operations'!$E1225*NumberOfBoosters*NumberOfOps*$E1221,"")</f>
        <v/>
      </c>
      <c r="G1221" s="34" t="str">
        <f t="shared" si="179"/>
        <v/>
      </c>
      <c r="H1221" s="27" t="str">
        <f t="shared" si="180"/>
        <v/>
      </c>
      <c r="I1221" s="27" t="str">
        <f t="shared" si="181"/>
        <v/>
      </c>
      <c r="J1221" s="27" t="str">
        <f t="shared" si="182"/>
        <v/>
      </c>
      <c r="K1221" s="27" t="str">
        <f t="shared" si="183"/>
        <v/>
      </c>
      <c r="L1221" s="27" t="str">
        <f t="shared" si="184"/>
        <v/>
      </c>
      <c r="M1221" s="32" t="str">
        <f t="shared" si="185"/>
        <v/>
      </c>
      <c r="N1221" s="27" t="str">
        <f t="shared" si="187"/>
        <v/>
      </c>
      <c r="O1221" s="27" t="str">
        <f t="shared" si="187"/>
        <v/>
      </c>
      <c r="P1221" s="27" t="str">
        <f t="shared" si="187"/>
        <v/>
      </c>
      <c r="Q1221" s="27" t="str">
        <f t="shared" si="187"/>
        <v/>
      </c>
      <c r="R1221" s="27" t="str">
        <f t="shared" si="187"/>
        <v/>
      </c>
      <c r="S1221" s="27" t="str">
        <f t="shared" si="187"/>
        <v/>
      </c>
      <c r="T1221" s="32" t="str">
        <f t="shared" si="187"/>
        <v/>
      </c>
      <c r="U1221" s="10"/>
    </row>
    <row r="1222" spans="1:21" x14ac:dyDescent="0.25">
      <c r="A1222" s="10"/>
      <c r="B1222" s="4" t="str">
        <f>IF(ISBLANK('INPUT | Operations'!$B1227),"",COUNT('INPUT | Operations'!$B$12:$B1226))</f>
        <v/>
      </c>
      <c r="C1222" s="27" t="str">
        <f>IF(ISNUMBER($B1222),('INPUT | Operations'!$C1226+'INPUT | Operations'!$C1227)/2,"")</f>
        <v/>
      </c>
      <c r="D1222" s="28" t="str">
        <f t="shared" si="178"/>
        <v/>
      </c>
      <c r="E1222" s="26" t="str">
        <f>IF(ISNUMBER($B1222),'INPUT | Operations'!$B1227-'INPUT | Operations'!$B1226,"")</f>
        <v/>
      </c>
      <c r="F1222" s="32" t="str">
        <f>IF(ISNUMBER($B1222),IF('INPUT | Operations'!$B1227&lt;Booster_BurnTime,1,IF('INPUT | Operations'!$B1226&lt;=Booster_BurnTime,(Booster_BurnTime-'INPUT | Operations'!$B1226)/('INPUT | Operations'!$B1227-'INPUT | Operations'!$B1226),0))*'INPUT | Operations'!$E1226*NumberOfBoosters*NumberOfOps*$E1222,"")</f>
        <v/>
      </c>
      <c r="G1222" s="34" t="str">
        <f t="shared" si="179"/>
        <v/>
      </c>
      <c r="H1222" s="27" t="str">
        <f t="shared" si="180"/>
        <v/>
      </c>
      <c r="I1222" s="27" t="str">
        <f t="shared" si="181"/>
        <v/>
      </c>
      <c r="J1222" s="27" t="str">
        <f t="shared" si="182"/>
        <v/>
      </c>
      <c r="K1222" s="27" t="str">
        <f t="shared" si="183"/>
        <v/>
      </c>
      <c r="L1222" s="27" t="str">
        <f t="shared" si="184"/>
        <v/>
      </c>
      <c r="M1222" s="32" t="str">
        <f t="shared" si="185"/>
        <v/>
      </c>
      <c r="N1222" s="27" t="str">
        <f t="shared" si="187"/>
        <v/>
      </c>
      <c r="O1222" s="27" t="str">
        <f t="shared" si="187"/>
        <v/>
      </c>
      <c r="P1222" s="27" t="str">
        <f t="shared" si="187"/>
        <v/>
      </c>
      <c r="Q1222" s="27" t="str">
        <f t="shared" si="187"/>
        <v/>
      </c>
      <c r="R1222" s="27" t="str">
        <f t="shared" si="187"/>
        <v/>
      </c>
      <c r="S1222" s="27" t="str">
        <f t="shared" si="187"/>
        <v/>
      </c>
      <c r="T1222" s="32" t="str">
        <f t="shared" si="187"/>
        <v/>
      </c>
      <c r="U1222" s="10"/>
    </row>
    <row r="1223" spans="1:21" x14ac:dyDescent="0.25">
      <c r="A1223" s="10"/>
      <c r="B1223" s="4" t="str">
        <f>IF(ISBLANK('INPUT | Operations'!$B1228),"",COUNT('INPUT | Operations'!$B$12:$B1227))</f>
        <v/>
      </c>
      <c r="C1223" s="27" t="str">
        <f>IF(ISNUMBER($B1223),('INPUT | Operations'!$C1227+'INPUT | Operations'!$C1228)/2,"")</f>
        <v/>
      </c>
      <c r="D1223" s="28" t="str">
        <f t="shared" si="178"/>
        <v/>
      </c>
      <c r="E1223" s="26" t="str">
        <f>IF(ISNUMBER($B1223),'INPUT | Operations'!$B1228-'INPUT | Operations'!$B1227,"")</f>
        <v/>
      </c>
      <c r="F1223" s="32" t="str">
        <f>IF(ISNUMBER($B1223),IF('INPUT | Operations'!$B1228&lt;Booster_BurnTime,1,IF('INPUT | Operations'!$B1227&lt;=Booster_BurnTime,(Booster_BurnTime-'INPUT | Operations'!$B1227)/('INPUT | Operations'!$B1228-'INPUT | Operations'!$B1227),0))*'INPUT | Operations'!$E1227*NumberOfBoosters*NumberOfOps*$E1223,"")</f>
        <v/>
      </c>
      <c r="G1223" s="34" t="str">
        <f t="shared" si="179"/>
        <v/>
      </c>
      <c r="H1223" s="27" t="str">
        <f t="shared" si="180"/>
        <v/>
      </c>
      <c r="I1223" s="27" t="str">
        <f t="shared" si="181"/>
        <v/>
      </c>
      <c r="J1223" s="27" t="str">
        <f t="shared" si="182"/>
        <v/>
      </c>
      <c r="K1223" s="27" t="str">
        <f t="shared" si="183"/>
        <v/>
      </c>
      <c r="L1223" s="27" t="str">
        <f t="shared" si="184"/>
        <v/>
      </c>
      <c r="M1223" s="32" t="str">
        <f t="shared" si="185"/>
        <v/>
      </c>
      <c r="N1223" s="27" t="str">
        <f t="shared" si="187"/>
        <v/>
      </c>
      <c r="O1223" s="27" t="str">
        <f t="shared" si="187"/>
        <v/>
      </c>
      <c r="P1223" s="27" t="str">
        <f t="shared" si="187"/>
        <v/>
      </c>
      <c r="Q1223" s="27" t="str">
        <f t="shared" si="187"/>
        <v/>
      </c>
      <c r="R1223" s="27" t="str">
        <f t="shared" si="187"/>
        <v/>
      </c>
      <c r="S1223" s="27" t="str">
        <f t="shared" si="187"/>
        <v/>
      </c>
      <c r="T1223" s="32" t="str">
        <f t="shared" si="187"/>
        <v/>
      </c>
      <c r="U1223" s="10"/>
    </row>
    <row r="1224" spans="1:21" x14ac:dyDescent="0.25">
      <c r="A1224" s="10"/>
      <c r="B1224" s="4" t="str">
        <f>IF(ISBLANK('INPUT | Operations'!$B1229),"",COUNT('INPUT | Operations'!$B$12:$B1228))</f>
        <v/>
      </c>
      <c r="C1224" s="27" t="str">
        <f>IF(ISNUMBER($B1224),('INPUT | Operations'!$C1228+'INPUT | Operations'!$C1229)/2,"")</f>
        <v/>
      </c>
      <c r="D1224" s="28" t="str">
        <f t="shared" ref="D1224:D1287" si="188">IF(ISNUMBER($B1224),C1224*0.3048/1000,"")</f>
        <v/>
      </c>
      <c r="E1224" s="26" t="str">
        <f>IF(ISNUMBER($B1224),'INPUT | Operations'!$B1229-'INPUT | Operations'!$B1228,"")</f>
        <v/>
      </c>
      <c r="F1224" s="32" t="str">
        <f>IF(ISNUMBER($B1224),IF('INPUT | Operations'!$B1229&lt;Booster_BurnTime,1,IF('INPUT | Operations'!$B1228&lt;=Booster_BurnTime,(Booster_BurnTime-'INPUT | Operations'!$B1228)/('INPUT | Operations'!$B1229-'INPUT | Operations'!$B1228),0))*'INPUT | Operations'!$E1228*NumberOfBoosters*NumberOfOps*$E1224,"")</f>
        <v/>
      </c>
      <c r="G1224" s="34" t="str">
        <f t="shared" ref="G1224:G1287" si="189">IF(ISNUMBER($B1224),Booster_H2O+MW_H2O/MW_H*Booster_H+MW_H2O/MW_H2*Booster_H2+Booster_OH,"")</f>
        <v/>
      </c>
      <c r="H1224" s="27" t="str">
        <f t="shared" ref="H1224:H1287" si="190">IF(ISNUMBER($B1224),Booster_CO2+MW_CO2/MW_CO*(Booster_CO-$I1224),"")</f>
        <v/>
      </c>
      <c r="I1224" s="27" t="str">
        <f t="shared" ref="I1224:I1287" si="191">IF(ISNUMBER($B1224),MIN(0.0025*EXP(0.067*$D1224)*(Booster_CO+Booster_CO2),Booster_CO),"")</f>
        <v/>
      </c>
      <c r="J1224" s="27" t="str">
        <f t="shared" ref="J1224:J1287" si="192">IF(ISNUMBER($B1224),Booster_Al2O3,"")</f>
        <v/>
      </c>
      <c r="K1224" s="27" t="str">
        <f t="shared" ref="K1224:K1287" si="193">IF(ISNUMBER($B1224),Booster_HCl+Booster_Cl+Booster_Cl2,"")</f>
        <v/>
      </c>
      <c r="L1224" s="27" t="str">
        <f t="shared" ref="L1224:L1287" si="194">IF(ISNUMBER($B1224),Booster_NOx+33*EXP(-0.26*$D1224),"")</f>
        <v/>
      </c>
      <c r="M1224" s="32" t="str">
        <f t="shared" ref="M1224:M1287" si="195">IF(ISNUMBER($B1224),Booster_BC*MAX(0.04,MIN(1,0.04*EXP(0.12*($D1224-15)))),"")</f>
        <v/>
      </c>
      <c r="N1224" s="27" t="str">
        <f t="shared" si="187"/>
        <v/>
      </c>
      <c r="O1224" s="27" t="str">
        <f t="shared" si="187"/>
        <v/>
      </c>
      <c r="P1224" s="27" t="str">
        <f t="shared" si="187"/>
        <v/>
      </c>
      <c r="Q1224" s="27" t="str">
        <f t="shared" si="187"/>
        <v/>
      </c>
      <c r="R1224" s="27" t="str">
        <f t="shared" si="187"/>
        <v/>
      </c>
      <c r="S1224" s="27" t="str">
        <f t="shared" si="187"/>
        <v/>
      </c>
      <c r="T1224" s="32" t="str">
        <f t="shared" si="187"/>
        <v/>
      </c>
      <c r="U1224" s="10"/>
    </row>
    <row r="1225" spans="1:21" x14ac:dyDescent="0.25">
      <c r="A1225" s="10"/>
      <c r="B1225" s="4" t="str">
        <f>IF(ISBLANK('INPUT | Operations'!$B1230),"",COUNT('INPUT | Operations'!$B$12:$B1229))</f>
        <v/>
      </c>
      <c r="C1225" s="27" t="str">
        <f>IF(ISNUMBER($B1225),('INPUT | Operations'!$C1229+'INPUT | Operations'!$C1230)/2,"")</f>
        <v/>
      </c>
      <c r="D1225" s="28" t="str">
        <f t="shared" si="188"/>
        <v/>
      </c>
      <c r="E1225" s="26" t="str">
        <f>IF(ISNUMBER($B1225),'INPUT | Operations'!$B1230-'INPUT | Operations'!$B1229,"")</f>
        <v/>
      </c>
      <c r="F1225" s="32" t="str">
        <f>IF(ISNUMBER($B1225),IF('INPUT | Operations'!$B1230&lt;Booster_BurnTime,1,IF('INPUT | Operations'!$B1229&lt;=Booster_BurnTime,(Booster_BurnTime-'INPUT | Operations'!$B1229)/('INPUT | Operations'!$B1230-'INPUT | Operations'!$B1229),0))*'INPUT | Operations'!$E1229*NumberOfBoosters*NumberOfOps*$E1225,"")</f>
        <v/>
      </c>
      <c r="G1225" s="34" t="str">
        <f t="shared" si="189"/>
        <v/>
      </c>
      <c r="H1225" s="27" t="str">
        <f t="shared" si="190"/>
        <v/>
      </c>
      <c r="I1225" s="27" t="str">
        <f t="shared" si="191"/>
        <v/>
      </c>
      <c r="J1225" s="27" t="str">
        <f t="shared" si="192"/>
        <v/>
      </c>
      <c r="K1225" s="27" t="str">
        <f t="shared" si="193"/>
        <v/>
      </c>
      <c r="L1225" s="27" t="str">
        <f t="shared" si="194"/>
        <v/>
      </c>
      <c r="M1225" s="32" t="str">
        <f t="shared" si="195"/>
        <v/>
      </c>
      <c r="N1225" s="27" t="str">
        <f t="shared" si="187"/>
        <v/>
      </c>
      <c r="O1225" s="27" t="str">
        <f t="shared" si="187"/>
        <v/>
      </c>
      <c r="P1225" s="27" t="str">
        <f t="shared" si="187"/>
        <v/>
      </c>
      <c r="Q1225" s="27" t="str">
        <f t="shared" si="187"/>
        <v/>
      </c>
      <c r="R1225" s="27" t="str">
        <f t="shared" si="187"/>
        <v/>
      </c>
      <c r="S1225" s="27" t="str">
        <f t="shared" si="187"/>
        <v/>
      </c>
      <c r="T1225" s="32" t="str">
        <f t="shared" si="187"/>
        <v/>
      </c>
      <c r="U1225" s="10"/>
    </row>
    <row r="1226" spans="1:21" x14ac:dyDescent="0.25">
      <c r="A1226" s="10"/>
      <c r="B1226" s="4" t="str">
        <f>IF(ISBLANK('INPUT | Operations'!$B1231),"",COUNT('INPUT | Operations'!$B$12:$B1230))</f>
        <v/>
      </c>
      <c r="C1226" s="27" t="str">
        <f>IF(ISNUMBER($B1226),('INPUT | Operations'!$C1230+'INPUT | Operations'!$C1231)/2,"")</f>
        <v/>
      </c>
      <c r="D1226" s="28" t="str">
        <f t="shared" si="188"/>
        <v/>
      </c>
      <c r="E1226" s="26" t="str">
        <f>IF(ISNUMBER($B1226),'INPUT | Operations'!$B1231-'INPUT | Operations'!$B1230,"")</f>
        <v/>
      </c>
      <c r="F1226" s="32" t="str">
        <f>IF(ISNUMBER($B1226),IF('INPUT | Operations'!$B1231&lt;Booster_BurnTime,1,IF('INPUT | Operations'!$B1230&lt;=Booster_BurnTime,(Booster_BurnTime-'INPUT | Operations'!$B1230)/('INPUT | Operations'!$B1231-'INPUT | Operations'!$B1230),0))*'INPUT | Operations'!$E1230*NumberOfBoosters*NumberOfOps*$E1226,"")</f>
        <v/>
      </c>
      <c r="G1226" s="34" t="str">
        <f t="shared" si="189"/>
        <v/>
      </c>
      <c r="H1226" s="27" t="str">
        <f t="shared" si="190"/>
        <v/>
      </c>
      <c r="I1226" s="27" t="str">
        <f t="shared" si="191"/>
        <v/>
      </c>
      <c r="J1226" s="27" t="str">
        <f t="shared" si="192"/>
        <v/>
      </c>
      <c r="K1226" s="27" t="str">
        <f t="shared" si="193"/>
        <v/>
      </c>
      <c r="L1226" s="27" t="str">
        <f t="shared" si="194"/>
        <v/>
      </c>
      <c r="M1226" s="32" t="str">
        <f t="shared" si="195"/>
        <v/>
      </c>
      <c r="N1226" s="27" t="str">
        <f t="shared" si="187"/>
        <v/>
      </c>
      <c r="O1226" s="27" t="str">
        <f t="shared" si="187"/>
        <v/>
      </c>
      <c r="P1226" s="27" t="str">
        <f t="shared" si="187"/>
        <v/>
      </c>
      <c r="Q1226" s="27" t="str">
        <f t="shared" si="187"/>
        <v/>
      </c>
      <c r="R1226" s="27" t="str">
        <f t="shared" si="187"/>
        <v/>
      </c>
      <c r="S1226" s="27" t="str">
        <f t="shared" si="187"/>
        <v/>
      </c>
      <c r="T1226" s="32" t="str">
        <f t="shared" si="187"/>
        <v/>
      </c>
      <c r="U1226" s="10"/>
    </row>
    <row r="1227" spans="1:21" x14ac:dyDescent="0.25">
      <c r="A1227" s="10"/>
      <c r="B1227" s="4" t="str">
        <f>IF(ISBLANK('INPUT | Operations'!$B1232),"",COUNT('INPUT | Operations'!$B$12:$B1231))</f>
        <v/>
      </c>
      <c r="C1227" s="27" t="str">
        <f>IF(ISNUMBER($B1227),('INPUT | Operations'!$C1231+'INPUT | Operations'!$C1232)/2,"")</f>
        <v/>
      </c>
      <c r="D1227" s="28" t="str">
        <f t="shared" si="188"/>
        <v/>
      </c>
      <c r="E1227" s="26" t="str">
        <f>IF(ISNUMBER($B1227),'INPUT | Operations'!$B1232-'INPUT | Operations'!$B1231,"")</f>
        <v/>
      </c>
      <c r="F1227" s="32" t="str">
        <f>IF(ISNUMBER($B1227),IF('INPUT | Operations'!$B1232&lt;Booster_BurnTime,1,IF('INPUT | Operations'!$B1231&lt;=Booster_BurnTime,(Booster_BurnTime-'INPUT | Operations'!$B1231)/('INPUT | Operations'!$B1232-'INPUT | Operations'!$B1231),0))*'INPUT | Operations'!$E1231*NumberOfBoosters*NumberOfOps*$E1227,"")</f>
        <v/>
      </c>
      <c r="G1227" s="34" t="str">
        <f t="shared" si="189"/>
        <v/>
      </c>
      <c r="H1227" s="27" t="str">
        <f t="shared" si="190"/>
        <v/>
      </c>
      <c r="I1227" s="27" t="str">
        <f t="shared" si="191"/>
        <v/>
      </c>
      <c r="J1227" s="27" t="str">
        <f t="shared" si="192"/>
        <v/>
      </c>
      <c r="K1227" s="27" t="str">
        <f t="shared" si="193"/>
        <v/>
      </c>
      <c r="L1227" s="27" t="str">
        <f t="shared" si="194"/>
        <v/>
      </c>
      <c r="M1227" s="32" t="str">
        <f t="shared" si="195"/>
        <v/>
      </c>
      <c r="N1227" s="27" t="str">
        <f t="shared" si="187"/>
        <v/>
      </c>
      <c r="O1227" s="27" t="str">
        <f t="shared" si="187"/>
        <v/>
      </c>
      <c r="P1227" s="27" t="str">
        <f t="shared" si="187"/>
        <v/>
      </c>
      <c r="Q1227" s="27" t="str">
        <f t="shared" si="187"/>
        <v/>
      </c>
      <c r="R1227" s="27" t="str">
        <f t="shared" si="187"/>
        <v/>
      </c>
      <c r="S1227" s="27" t="str">
        <f t="shared" si="187"/>
        <v/>
      </c>
      <c r="T1227" s="32" t="str">
        <f t="shared" si="187"/>
        <v/>
      </c>
      <c r="U1227" s="10"/>
    </row>
    <row r="1228" spans="1:21" x14ac:dyDescent="0.25">
      <c r="A1228" s="10"/>
      <c r="B1228" s="4" t="str">
        <f>IF(ISBLANK('INPUT | Operations'!$B1233),"",COUNT('INPUT | Operations'!$B$12:$B1232))</f>
        <v/>
      </c>
      <c r="C1228" s="27" t="str">
        <f>IF(ISNUMBER($B1228),('INPUT | Operations'!$C1232+'INPUT | Operations'!$C1233)/2,"")</f>
        <v/>
      </c>
      <c r="D1228" s="28" t="str">
        <f t="shared" si="188"/>
        <v/>
      </c>
      <c r="E1228" s="26" t="str">
        <f>IF(ISNUMBER($B1228),'INPUT | Operations'!$B1233-'INPUT | Operations'!$B1232,"")</f>
        <v/>
      </c>
      <c r="F1228" s="32" t="str">
        <f>IF(ISNUMBER($B1228),IF('INPUT | Operations'!$B1233&lt;Booster_BurnTime,1,IF('INPUT | Operations'!$B1232&lt;=Booster_BurnTime,(Booster_BurnTime-'INPUT | Operations'!$B1232)/('INPUT | Operations'!$B1233-'INPUT | Operations'!$B1232),0))*'INPUT | Operations'!$E1232*NumberOfBoosters*NumberOfOps*$E1228,"")</f>
        <v/>
      </c>
      <c r="G1228" s="34" t="str">
        <f t="shared" si="189"/>
        <v/>
      </c>
      <c r="H1228" s="27" t="str">
        <f t="shared" si="190"/>
        <v/>
      </c>
      <c r="I1228" s="27" t="str">
        <f t="shared" si="191"/>
        <v/>
      </c>
      <c r="J1228" s="27" t="str">
        <f t="shared" si="192"/>
        <v/>
      </c>
      <c r="K1228" s="27" t="str">
        <f t="shared" si="193"/>
        <v/>
      </c>
      <c r="L1228" s="27" t="str">
        <f t="shared" si="194"/>
        <v/>
      </c>
      <c r="M1228" s="32" t="str">
        <f t="shared" si="195"/>
        <v/>
      </c>
      <c r="N1228" s="27" t="str">
        <f t="shared" si="187"/>
        <v/>
      </c>
      <c r="O1228" s="27" t="str">
        <f t="shared" si="187"/>
        <v/>
      </c>
      <c r="P1228" s="27" t="str">
        <f t="shared" si="187"/>
        <v/>
      </c>
      <c r="Q1228" s="27" t="str">
        <f t="shared" si="187"/>
        <v/>
      </c>
      <c r="R1228" s="27" t="str">
        <f t="shared" si="187"/>
        <v/>
      </c>
      <c r="S1228" s="27" t="str">
        <f t="shared" si="187"/>
        <v/>
      </c>
      <c r="T1228" s="32" t="str">
        <f t="shared" si="187"/>
        <v/>
      </c>
      <c r="U1228" s="10"/>
    </row>
    <row r="1229" spans="1:21" x14ac:dyDescent="0.25">
      <c r="A1229" s="10"/>
      <c r="B1229" s="4" t="str">
        <f>IF(ISBLANK('INPUT | Operations'!$B1234),"",COUNT('INPUT | Operations'!$B$12:$B1233))</f>
        <v/>
      </c>
      <c r="C1229" s="27" t="str">
        <f>IF(ISNUMBER($B1229),('INPUT | Operations'!$C1233+'INPUT | Operations'!$C1234)/2,"")</f>
        <v/>
      </c>
      <c r="D1229" s="28" t="str">
        <f t="shared" si="188"/>
        <v/>
      </c>
      <c r="E1229" s="26" t="str">
        <f>IF(ISNUMBER($B1229),'INPUT | Operations'!$B1234-'INPUT | Operations'!$B1233,"")</f>
        <v/>
      </c>
      <c r="F1229" s="32" t="str">
        <f>IF(ISNUMBER($B1229),IF('INPUT | Operations'!$B1234&lt;Booster_BurnTime,1,IF('INPUT | Operations'!$B1233&lt;=Booster_BurnTime,(Booster_BurnTime-'INPUT | Operations'!$B1233)/('INPUT | Operations'!$B1234-'INPUT | Operations'!$B1233),0))*'INPUT | Operations'!$E1233*NumberOfBoosters*NumberOfOps*$E1229,"")</f>
        <v/>
      </c>
      <c r="G1229" s="34" t="str">
        <f t="shared" si="189"/>
        <v/>
      </c>
      <c r="H1229" s="27" t="str">
        <f t="shared" si="190"/>
        <v/>
      </c>
      <c r="I1229" s="27" t="str">
        <f t="shared" si="191"/>
        <v/>
      </c>
      <c r="J1229" s="27" t="str">
        <f t="shared" si="192"/>
        <v/>
      </c>
      <c r="K1229" s="27" t="str">
        <f t="shared" si="193"/>
        <v/>
      </c>
      <c r="L1229" s="27" t="str">
        <f t="shared" si="194"/>
        <v/>
      </c>
      <c r="M1229" s="32" t="str">
        <f t="shared" si="195"/>
        <v/>
      </c>
      <c r="N1229" s="27" t="str">
        <f t="shared" si="187"/>
        <v/>
      </c>
      <c r="O1229" s="27" t="str">
        <f t="shared" si="187"/>
        <v/>
      </c>
      <c r="P1229" s="27" t="str">
        <f t="shared" si="187"/>
        <v/>
      </c>
      <c r="Q1229" s="27" t="str">
        <f t="shared" si="187"/>
        <v/>
      </c>
      <c r="R1229" s="27" t="str">
        <f t="shared" si="187"/>
        <v/>
      </c>
      <c r="S1229" s="27" t="str">
        <f t="shared" si="187"/>
        <v/>
      </c>
      <c r="T1229" s="32" t="str">
        <f t="shared" si="187"/>
        <v/>
      </c>
      <c r="U1229" s="10"/>
    </row>
    <row r="1230" spans="1:21" x14ac:dyDescent="0.25">
      <c r="A1230" s="10"/>
      <c r="B1230" s="4" t="str">
        <f>IF(ISBLANK('INPUT | Operations'!$B1235),"",COUNT('INPUT | Operations'!$B$12:$B1234))</f>
        <v/>
      </c>
      <c r="C1230" s="27" t="str">
        <f>IF(ISNUMBER($B1230),('INPUT | Operations'!$C1234+'INPUT | Operations'!$C1235)/2,"")</f>
        <v/>
      </c>
      <c r="D1230" s="28" t="str">
        <f t="shared" si="188"/>
        <v/>
      </c>
      <c r="E1230" s="26" t="str">
        <f>IF(ISNUMBER($B1230),'INPUT | Operations'!$B1235-'INPUT | Operations'!$B1234,"")</f>
        <v/>
      </c>
      <c r="F1230" s="32" t="str">
        <f>IF(ISNUMBER($B1230),IF('INPUT | Operations'!$B1235&lt;Booster_BurnTime,1,IF('INPUT | Operations'!$B1234&lt;=Booster_BurnTime,(Booster_BurnTime-'INPUT | Operations'!$B1234)/('INPUT | Operations'!$B1235-'INPUT | Operations'!$B1234),0))*'INPUT | Operations'!$E1234*NumberOfBoosters*NumberOfOps*$E1230,"")</f>
        <v/>
      </c>
      <c r="G1230" s="34" t="str">
        <f t="shared" si="189"/>
        <v/>
      </c>
      <c r="H1230" s="27" t="str">
        <f t="shared" si="190"/>
        <v/>
      </c>
      <c r="I1230" s="27" t="str">
        <f t="shared" si="191"/>
        <v/>
      </c>
      <c r="J1230" s="27" t="str">
        <f t="shared" si="192"/>
        <v/>
      </c>
      <c r="K1230" s="27" t="str">
        <f t="shared" si="193"/>
        <v/>
      </c>
      <c r="L1230" s="27" t="str">
        <f t="shared" si="194"/>
        <v/>
      </c>
      <c r="M1230" s="32" t="str">
        <f t="shared" si="195"/>
        <v/>
      </c>
      <c r="N1230" s="27" t="str">
        <f t="shared" si="187"/>
        <v/>
      </c>
      <c r="O1230" s="27" t="str">
        <f t="shared" si="187"/>
        <v/>
      </c>
      <c r="P1230" s="27" t="str">
        <f t="shared" si="187"/>
        <v/>
      </c>
      <c r="Q1230" s="27" t="str">
        <f t="shared" si="187"/>
        <v/>
      </c>
      <c r="R1230" s="27" t="str">
        <f t="shared" si="187"/>
        <v/>
      </c>
      <c r="S1230" s="27" t="str">
        <f t="shared" si="187"/>
        <v/>
      </c>
      <c r="T1230" s="32" t="str">
        <f t="shared" si="187"/>
        <v/>
      </c>
      <c r="U1230" s="10"/>
    </row>
    <row r="1231" spans="1:21" x14ac:dyDescent="0.25">
      <c r="A1231" s="10"/>
      <c r="B1231" s="4" t="str">
        <f>IF(ISBLANK('INPUT | Operations'!$B1236),"",COUNT('INPUT | Operations'!$B$12:$B1235))</f>
        <v/>
      </c>
      <c r="C1231" s="27" t="str">
        <f>IF(ISNUMBER($B1231),('INPUT | Operations'!$C1235+'INPUT | Operations'!$C1236)/2,"")</f>
        <v/>
      </c>
      <c r="D1231" s="28" t="str">
        <f t="shared" si="188"/>
        <v/>
      </c>
      <c r="E1231" s="26" t="str">
        <f>IF(ISNUMBER($B1231),'INPUT | Operations'!$B1236-'INPUT | Operations'!$B1235,"")</f>
        <v/>
      </c>
      <c r="F1231" s="32" t="str">
        <f>IF(ISNUMBER($B1231),IF('INPUT | Operations'!$B1236&lt;Booster_BurnTime,1,IF('INPUT | Operations'!$B1235&lt;=Booster_BurnTime,(Booster_BurnTime-'INPUT | Operations'!$B1235)/('INPUT | Operations'!$B1236-'INPUT | Operations'!$B1235),0))*'INPUT | Operations'!$E1235*NumberOfBoosters*NumberOfOps*$E1231,"")</f>
        <v/>
      </c>
      <c r="G1231" s="34" t="str">
        <f t="shared" si="189"/>
        <v/>
      </c>
      <c r="H1231" s="27" t="str">
        <f t="shared" si="190"/>
        <v/>
      </c>
      <c r="I1231" s="27" t="str">
        <f t="shared" si="191"/>
        <v/>
      </c>
      <c r="J1231" s="27" t="str">
        <f t="shared" si="192"/>
        <v/>
      </c>
      <c r="K1231" s="27" t="str">
        <f t="shared" si="193"/>
        <v/>
      </c>
      <c r="L1231" s="27" t="str">
        <f t="shared" si="194"/>
        <v/>
      </c>
      <c r="M1231" s="32" t="str">
        <f t="shared" si="195"/>
        <v/>
      </c>
      <c r="N1231" s="27" t="str">
        <f t="shared" si="187"/>
        <v/>
      </c>
      <c r="O1231" s="27" t="str">
        <f t="shared" si="187"/>
        <v/>
      </c>
      <c r="P1231" s="27" t="str">
        <f t="shared" si="187"/>
        <v/>
      </c>
      <c r="Q1231" s="27" t="str">
        <f t="shared" si="187"/>
        <v/>
      </c>
      <c r="R1231" s="27" t="str">
        <f t="shared" si="187"/>
        <v/>
      </c>
      <c r="S1231" s="27" t="str">
        <f t="shared" si="187"/>
        <v/>
      </c>
      <c r="T1231" s="32" t="str">
        <f t="shared" si="187"/>
        <v/>
      </c>
      <c r="U1231" s="10"/>
    </row>
    <row r="1232" spans="1:21" x14ac:dyDescent="0.25">
      <c r="A1232" s="10"/>
      <c r="B1232" s="4" t="str">
        <f>IF(ISBLANK('INPUT | Operations'!$B1237),"",COUNT('INPUT | Operations'!$B$12:$B1236))</f>
        <v/>
      </c>
      <c r="C1232" s="27" t="str">
        <f>IF(ISNUMBER($B1232),('INPUT | Operations'!$C1236+'INPUT | Operations'!$C1237)/2,"")</f>
        <v/>
      </c>
      <c r="D1232" s="28" t="str">
        <f t="shared" si="188"/>
        <v/>
      </c>
      <c r="E1232" s="26" t="str">
        <f>IF(ISNUMBER($B1232),'INPUT | Operations'!$B1237-'INPUT | Operations'!$B1236,"")</f>
        <v/>
      </c>
      <c r="F1232" s="32" t="str">
        <f>IF(ISNUMBER($B1232),IF('INPUT | Operations'!$B1237&lt;Booster_BurnTime,1,IF('INPUT | Operations'!$B1236&lt;=Booster_BurnTime,(Booster_BurnTime-'INPUT | Operations'!$B1236)/('INPUT | Operations'!$B1237-'INPUT | Operations'!$B1236),0))*'INPUT | Operations'!$E1236*NumberOfBoosters*NumberOfOps*$E1232,"")</f>
        <v/>
      </c>
      <c r="G1232" s="34" t="str">
        <f t="shared" si="189"/>
        <v/>
      </c>
      <c r="H1232" s="27" t="str">
        <f t="shared" si="190"/>
        <v/>
      </c>
      <c r="I1232" s="27" t="str">
        <f t="shared" si="191"/>
        <v/>
      </c>
      <c r="J1232" s="27" t="str">
        <f t="shared" si="192"/>
        <v/>
      </c>
      <c r="K1232" s="27" t="str">
        <f t="shared" si="193"/>
        <v/>
      </c>
      <c r="L1232" s="27" t="str">
        <f t="shared" si="194"/>
        <v/>
      </c>
      <c r="M1232" s="32" t="str">
        <f t="shared" si="195"/>
        <v/>
      </c>
      <c r="N1232" s="27" t="str">
        <f t="shared" si="187"/>
        <v/>
      </c>
      <c r="O1232" s="27" t="str">
        <f t="shared" si="187"/>
        <v/>
      </c>
      <c r="P1232" s="27" t="str">
        <f t="shared" si="187"/>
        <v/>
      </c>
      <c r="Q1232" s="27" t="str">
        <f t="shared" si="187"/>
        <v/>
      </c>
      <c r="R1232" s="27" t="str">
        <f t="shared" si="187"/>
        <v/>
      </c>
      <c r="S1232" s="27" t="str">
        <f t="shared" si="187"/>
        <v/>
      </c>
      <c r="T1232" s="32" t="str">
        <f t="shared" si="187"/>
        <v/>
      </c>
      <c r="U1232" s="10"/>
    </row>
    <row r="1233" spans="1:21" x14ac:dyDescent="0.25">
      <c r="A1233" s="10"/>
      <c r="B1233" s="4" t="str">
        <f>IF(ISBLANK('INPUT | Operations'!$B1238),"",COUNT('INPUT | Operations'!$B$12:$B1237))</f>
        <v/>
      </c>
      <c r="C1233" s="27" t="str">
        <f>IF(ISNUMBER($B1233),('INPUT | Operations'!$C1237+'INPUT | Operations'!$C1238)/2,"")</f>
        <v/>
      </c>
      <c r="D1233" s="28" t="str">
        <f t="shared" si="188"/>
        <v/>
      </c>
      <c r="E1233" s="26" t="str">
        <f>IF(ISNUMBER($B1233),'INPUT | Operations'!$B1238-'INPUT | Operations'!$B1237,"")</f>
        <v/>
      </c>
      <c r="F1233" s="32" t="str">
        <f>IF(ISNUMBER($B1233),IF('INPUT | Operations'!$B1238&lt;Booster_BurnTime,1,IF('INPUT | Operations'!$B1237&lt;=Booster_BurnTime,(Booster_BurnTime-'INPUT | Operations'!$B1237)/('INPUT | Operations'!$B1238-'INPUT | Operations'!$B1237),0))*'INPUT | Operations'!$E1237*NumberOfBoosters*NumberOfOps*$E1233,"")</f>
        <v/>
      </c>
      <c r="G1233" s="34" t="str">
        <f t="shared" si="189"/>
        <v/>
      </c>
      <c r="H1233" s="27" t="str">
        <f t="shared" si="190"/>
        <v/>
      </c>
      <c r="I1233" s="27" t="str">
        <f t="shared" si="191"/>
        <v/>
      </c>
      <c r="J1233" s="27" t="str">
        <f t="shared" si="192"/>
        <v/>
      </c>
      <c r="K1233" s="27" t="str">
        <f t="shared" si="193"/>
        <v/>
      </c>
      <c r="L1233" s="27" t="str">
        <f t="shared" si="194"/>
        <v/>
      </c>
      <c r="M1233" s="32" t="str">
        <f t="shared" si="195"/>
        <v/>
      </c>
      <c r="N1233" s="27" t="str">
        <f t="shared" si="187"/>
        <v/>
      </c>
      <c r="O1233" s="27" t="str">
        <f t="shared" si="187"/>
        <v/>
      </c>
      <c r="P1233" s="27" t="str">
        <f t="shared" si="187"/>
        <v/>
      </c>
      <c r="Q1233" s="27" t="str">
        <f t="shared" si="187"/>
        <v/>
      </c>
      <c r="R1233" s="27" t="str">
        <f t="shared" si="187"/>
        <v/>
      </c>
      <c r="S1233" s="27" t="str">
        <f t="shared" si="187"/>
        <v/>
      </c>
      <c r="T1233" s="32" t="str">
        <f t="shared" si="187"/>
        <v/>
      </c>
      <c r="U1233" s="10"/>
    </row>
    <row r="1234" spans="1:21" x14ac:dyDescent="0.25">
      <c r="A1234" s="10"/>
      <c r="B1234" s="4" t="str">
        <f>IF(ISBLANK('INPUT | Operations'!$B1239),"",COUNT('INPUT | Operations'!$B$12:$B1238))</f>
        <v/>
      </c>
      <c r="C1234" s="27" t="str">
        <f>IF(ISNUMBER($B1234),('INPUT | Operations'!$C1238+'INPUT | Operations'!$C1239)/2,"")</f>
        <v/>
      </c>
      <c r="D1234" s="28" t="str">
        <f t="shared" si="188"/>
        <v/>
      </c>
      <c r="E1234" s="26" t="str">
        <f>IF(ISNUMBER($B1234),'INPUT | Operations'!$B1239-'INPUT | Operations'!$B1238,"")</f>
        <v/>
      </c>
      <c r="F1234" s="32" t="str">
        <f>IF(ISNUMBER($B1234),IF('INPUT | Operations'!$B1239&lt;Booster_BurnTime,1,IF('INPUT | Operations'!$B1238&lt;=Booster_BurnTime,(Booster_BurnTime-'INPUT | Operations'!$B1238)/('INPUT | Operations'!$B1239-'INPUT | Operations'!$B1238),0))*'INPUT | Operations'!$E1238*NumberOfBoosters*NumberOfOps*$E1234,"")</f>
        <v/>
      </c>
      <c r="G1234" s="34" t="str">
        <f t="shared" si="189"/>
        <v/>
      </c>
      <c r="H1234" s="27" t="str">
        <f t="shared" si="190"/>
        <v/>
      </c>
      <c r="I1234" s="27" t="str">
        <f t="shared" si="191"/>
        <v/>
      </c>
      <c r="J1234" s="27" t="str">
        <f t="shared" si="192"/>
        <v/>
      </c>
      <c r="K1234" s="27" t="str">
        <f t="shared" si="193"/>
        <v/>
      </c>
      <c r="L1234" s="27" t="str">
        <f t="shared" si="194"/>
        <v/>
      </c>
      <c r="M1234" s="32" t="str">
        <f t="shared" si="195"/>
        <v/>
      </c>
      <c r="N1234" s="27" t="str">
        <f t="shared" si="187"/>
        <v/>
      </c>
      <c r="O1234" s="27" t="str">
        <f t="shared" si="187"/>
        <v/>
      </c>
      <c r="P1234" s="27" t="str">
        <f t="shared" si="187"/>
        <v/>
      </c>
      <c r="Q1234" s="27" t="str">
        <f t="shared" si="187"/>
        <v/>
      </c>
      <c r="R1234" s="27" t="str">
        <f t="shared" si="187"/>
        <v/>
      </c>
      <c r="S1234" s="27" t="str">
        <f t="shared" si="187"/>
        <v/>
      </c>
      <c r="T1234" s="32" t="str">
        <f t="shared" si="187"/>
        <v/>
      </c>
      <c r="U1234" s="10"/>
    </row>
    <row r="1235" spans="1:21" x14ac:dyDescent="0.25">
      <c r="A1235" s="10"/>
      <c r="B1235" s="4" t="str">
        <f>IF(ISBLANK('INPUT | Operations'!$B1240),"",COUNT('INPUT | Operations'!$B$12:$B1239))</f>
        <v/>
      </c>
      <c r="C1235" s="27" t="str">
        <f>IF(ISNUMBER($B1235),('INPUT | Operations'!$C1239+'INPUT | Operations'!$C1240)/2,"")</f>
        <v/>
      </c>
      <c r="D1235" s="28" t="str">
        <f t="shared" si="188"/>
        <v/>
      </c>
      <c r="E1235" s="26" t="str">
        <f>IF(ISNUMBER($B1235),'INPUT | Operations'!$B1240-'INPUT | Operations'!$B1239,"")</f>
        <v/>
      </c>
      <c r="F1235" s="32" t="str">
        <f>IF(ISNUMBER($B1235),IF('INPUT | Operations'!$B1240&lt;Booster_BurnTime,1,IF('INPUT | Operations'!$B1239&lt;=Booster_BurnTime,(Booster_BurnTime-'INPUT | Operations'!$B1239)/('INPUT | Operations'!$B1240-'INPUT | Operations'!$B1239),0))*'INPUT | Operations'!$E1239*NumberOfBoosters*NumberOfOps*$E1235,"")</f>
        <v/>
      </c>
      <c r="G1235" s="34" t="str">
        <f t="shared" si="189"/>
        <v/>
      </c>
      <c r="H1235" s="27" t="str">
        <f t="shared" si="190"/>
        <v/>
      </c>
      <c r="I1235" s="27" t="str">
        <f t="shared" si="191"/>
        <v/>
      </c>
      <c r="J1235" s="27" t="str">
        <f t="shared" si="192"/>
        <v/>
      </c>
      <c r="K1235" s="27" t="str">
        <f t="shared" si="193"/>
        <v/>
      </c>
      <c r="L1235" s="27" t="str">
        <f t="shared" si="194"/>
        <v/>
      </c>
      <c r="M1235" s="32" t="str">
        <f t="shared" si="195"/>
        <v/>
      </c>
      <c r="N1235" s="27" t="str">
        <f t="shared" si="187"/>
        <v/>
      </c>
      <c r="O1235" s="27" t="str">
        <f t="shared" si="187"/>
        <v/>
      </c>
      <c r="P1235" s="27" t="str">
        <f t="shared" si="187"/>
        <v/>
      </c>
      <c r="Q1235" s="27" t="str">
        <f t="shared" si="187"/>
        <v/>
      </c>
      <c r="R1235" s="27" t="str">
        <f t="shared" si="187"/>
        <v/>
      </c>
      <c r="S1235" s="27" t="str">
        <f t="shared" si="187"/>
        <v/>
      </c>
      <c r="T1235" s="32" t="str">
        <f t="shared" si="187"/>
        <v/>
      </c>
      <c r="U1235" s="10"/>
    </row>
    <row r="1236" spans="1:21" x14ac:dyDescent="0.25">
      <c r="A1236" s="10"/>
      <c r="B1236" s="4" t="str">
        <f>IF(ISBLANK('INPUT | Operations'!$B1241),"",COUNT('INPUT | Operations'!$B$12:$B1240))</f>
        <v/>
      </c>
      <c r="C1236" s="27" t="str">
        <f>IF(ISNUMBER($B1236),('INPUT | Operations'!$C1240+'INPUT | Operations'!$C1241)/2,"")</f>
        <v/>
      </c>
      <c r="D1236" s="28" t="str">
        <f t="shared" si="188"/>
        <v/>
      </c>
      <c r="E1236" s="26" t="str">
        <f>IF(ISNUMBER($B1236),'INPUT | Operations'!$B1241-'INPUT | Operations'!$B1240,"")</f>
        <v/>
      </c>
      <c r="F1236" s="32" t="str">
        <f>IF(ISNUMBER($B1236),IF('INPUT | Operations'!$B1241&lt;Booster_BurnTime,1,IF('INPUT | Operations'!$B1240&lt;=Booster_BurnTime,(Booster_BurnTime-'INPUT | Operations'!$B1240)/('INPUT | Operations'!$B1241-'INPUT | Operations'!$B1240),0))*'INPUT | Operations'!$E1240*NumberOfBoosters*NumberOfOps*$E1236,"")</f>
        <v/>
      </c>
      <c r="G1236" s="34" t="str">
        <f t="shared" si="189"/>
        <v/>
      </c>
      <c r="H1236" s="27" t="str">
        <f t="shared" si="190"/>
        <v/>
      </c>
      <c r="I1236" s="27" t="str">
        <f t="shared" si="191"/>
        <v/>
      </c>
      <c r="J1236" s="27" t="str">
        <f t="shared" si="192"/>
        <v/>
      </c>
      <c r="K1236" s="27" t="str">
        <f t="shared" si="193"/>
        <v/>
      </c>
      <c r="L1236" s="27" t="str">
        <f t="shared" si="194"/>
        <v/>
      </c>
      <c r="M1236" s="32" t="str">
        <f t="shared" si="195"/>
        <v/>
      </c>
      <c r="N1236" s="27" t="str">
        <f t="shared" si="187"/>
        <v/>
      </c>
      <c r="O1236" s="27" t="str">
        <f t="shared" si="187"/>
        <v/>
      </c>
      <c r="P1236" s="27" t="str">
        <f t="shared" si="187"/>
        <v/>
      </c>
      <c r="Q1236" s="27" t="str">
        <f t="shared" si="187"/>
        <v/>
      </c>
      <c r="R1236" s="27" t="str">
        <f t="shared" si="187"/>
        <v/>
      </c>
      <c r="S1236" s="27" t="str">
        <f t="shared" si="187"/>
        <v/>
      </c>
      <c r="T1236" s="32" t="str">
        <f t="shared" si="187"/>
        <v/>
      </c>
      <c r="U1236" s="10"/>
    </row>
    <row r="1237" spans="1:21" x14ac:dyDescent="0.25">
      <c r="A1237" s="10"/>
      <c r="B1237" s="4" t="str">
        <f>IF(ISBLANK('INPUT | Operations'!$B1242),"",COUNT('INPUT | Operations'!$B$12:$B1241))</f>
        <v/>
      </c>
      <c r="C1237" s="27" t="str">
        <f>IF(ISNUMBER($B1237),('INPUT | Operations'!$C1241+'INPUT | Operations'!$C1242)/2,"")</f>
        <v/>
      </c>
      <c r="D1237" s="28" t="str">
        <f t="shared" si="188"/>
        <v/>
      </c>
      <c r="E1237" s="26" t="str">
        <f>IF(ISNUMBER($B1237),'INPUT | Operations'!$B1242-'INPUT | Operations'!$B1241,"")</f>
        <v/>
      </c>
      <c r="F1237" s="32" t="str">
        <f>IF(ISNUMBER($B1237),IF('INPUT | Operations'!$B1242&lt;Booster_BurnTime,1,IF('INPUT | Operations'!$B1241&lt;=Booster_BurnTime,(Booster_BurnTime-'INPUT | Operations'!$B1241)/('INPUT | Operations'!$B1242-'INPUT | Operations'!$B1241),0))*'INPUT | Operations'!$E1241*NumberOfBoosters*NumberOfOps*$E1237,"")</f>
        <v/>
      </c>
      <c r="G1237" s="34" t="str">
        <f t="shared" si="189"/>
        <v/>
      </c>
      <c r="H1237" s="27" t="str">
        <f t="shared" si="190"/>
        <v/>
      </c>
      <c r="I1237" s="27" t="str">
        <f t="shared" si="191"/>
        <v/>
      </c>
      <c r="J1237" s="27" t="str">
        <f t="shared" si="192"/>
        <v/>
      </c>
      <c r="K1237" s="27" t="str">
        <f t="shared" si="193"/>
        <v/>
      </c>
      <c r="L1237" s="27" t="str">
        <f t="shared" si="194"/>
        <v/>
      </c>
      <c r="M1237" s="32" t="str">
        <f t="shared" si="195"/>
        <v/>
      </c>
      <c r="N1237" s="27" t="str">
        <f t="shared" si="187"/>
        <v/>
      </c>
      <c r="O1237" s="27" t="str">
        <f t="shared" si="187"/>
        <v/>
      </c>
      <c r="P1237" s="27" t="str">
        <f t="shared" si="187"/>
        <v/>
      </c>
      <c r="Q1237" s="27" t="str">
        <f t="shared" si="187"/>
        <v/>
      </c>
      <c r="R1237" s="27" t="str">
        <f t="shared" si="187"/>
        <v/>
      </c>
      <c r="S1237" s="27" t="str">
        <f t="shared" si="187"/>
        <v/>
      </c>
      <c r="T1237" s="32" t="str">
        <f t="shared" si="187"/>
        <v/>
      </c>
      <c r="U1237" s="10"/>
    </row>
    <row r="1238" spans="1:21" x14ac:dyDescent="0.25">
      <c r="A1238" s="10"/>
      <c r="B1238" s="4" t="str">
        <f>IF(ISBLANK('INPUT | Operations'!$B1243),"",COUNT('INPUT | Operations'!$B$12:$B1242))</f>
        <v/>
      </c>
      <c r="C1238" s="27" t="str">
        <f>IF(ISNUMBER($B1238),('INPUT | Operations'!$C1242+'INPUT | Operations'!$C1243)/2,"")</f>
        <v/>
      </c>
      <c r="D1238" s="28" t="str">
        <f t="shared" si="188"/>
        <v/>
      </c>
      <c r="E1238" s="26" t="str">
        <f>IF(ISNUMBER($B1238),'INPUT | Operations'!$B1243-'INPUT | Operations'!$B1242,"")</f>
        <v/>
      </c>
      <c r="F1238" s="32" t="str">
        <f>IF(ISNUMBER($B1238),IF('INPUT | Operations'!$B1243&lt;Booster_BurnTime,1,IF('INPUT | Operations'!$B1242&lt;=Booster_BurnTime,(Booster_BurnTime-'INPUT | Operations'!$B1242)/('INPUT | Operations'!$B1243-'INPUT | Operations'!$B1242),0))*'INPUT | Operations'!$E1242*NumberOfBoosters*NumberOfOps*$E1238,"")</f>
        <v/>
      </c>
      <c r="G1238" s="34" t="str">
        <f t="shared" si="189"/>
        <v/>
      </c>
      <c r="H1238" s="27" t="str">
        <f t="shared" si="190"/>
        <v/>
      </c>
      <c r="I1238" s="27" t="str">
        <f t="shared" si="191"/>
        <v/>
      </c>
      <c r="J1238" s="27" t="str">
        <f t="shared" si="192"/>
        <v/>
      </c>
      <c r="K1238" s="27" t="str">
        <f t="shared" si="193"/>
        <v/>
      </c>
      <c r="L1238" s="27" t="str">
        <f t="shared" si="194"/>
        <v/>
      </c>
      <c r="M1238" s="32" t="str">
        <f t="shared" si="195"/>
        <v/>
      </c>
      <c r="N1238" s="27" t="str">
        <f t="shared" si="187"/>
        <v/>
      </c>
      <c r="O1238" s="27" t="str">
        <f t="shared" si="187"/>
        <v/>
      </c>
      <c r="P1238" s="27" t="str">
        <f t="shared" si="187"/>
        <v/>
      </c>
      <c r="Q1238" s="27" t="str">
        <f t="shared" si="187"/>
        <v/>
      </c>
      <c r="R1238" s="27" t="str">
        <f t="shared" si="187"/>
        <v/>
      </c>
      <c r="S1238" s="27" t="str">
        <f t="shared" si="187"/>
        <v/>
      </c>
      <c r="T1238" s="32" t="str">
        <f t="shared" si="187"/>
        <v/>
      </c>
      <c r="U1238" s="10"/>
    </row>
    <row r="1239" spans="1:21" x14ac:dyDescent="0.25">
      <c r="A1239" s="10"/>
      <c r="B1239" s="4" t="str">
        <f>IF(ISBLANK('INPUT | Operations'!$B1244),"",COUNT('INPUT | Operations'!$B$12:$B1243))</f>
        <v/>
      </c>
      <c r="C1239" s="27" t="str">
        <f>IF(ISNUMBER($B1239),('INPUT | Operations'!$C1243+'INPUT | Operations'!$C1244)/2,"")</f>
        <v/>
      </c>
      <c r="D1239" s="28" t="str">
        <f t="shared" si="188"/>
        <v/>
      </c>
      <c r="E1239" s="26" t="str">
        <f>IF(ISNUMBER($B1239),'INPUT | Operations'!$B1244-'INPUT | Operations'!$B1243,"")</f>
        <v/>
      </c>
      <c r="F1239" s="32" t="str">
        <f>IF(ISNUMBER($B1239),IF('INPUT | Operations'!$B1244&lt;Booster_BurnTime,1,IF('INPUT | Operations'!$B1243&lt;=Booster_BurnTime,(Booster_BurnTime-'INPUT | Operations'!$B1243)/('INPUT | Operations'!$B1244-'INPUT | Operations'!$B1243),0))*'INPUT | Operations'!$E1243*NumberOfBoosters*NumberOfOps*$E1239,"")</f>
        <v/>
      </c>
      <c r="G1239" s="34" t="str">
        <f t="shared" si="189"/>
        <v/>
      </c>
      <c r="H1239" s="27" t="str">
        <f t="shared" si="190"/>
        <v/>
      </c>
      <c r="I1239" s="27" t="str">
        <f t="shared" si="191"/>
        <v/>
      </c>
      <c r="J1239" s="27" t="str">
        <f t="shared" si="192"/>
        <v/>
      </c>
      <c r="K1239" s="27" t="str">
        <f t="shared" si="193"/>
        <v/>
      </c>
      <c r="L1239" s="27" t="str">
        <f t="shared" si="194"/>
        <v/>
      </c>
      <c r="M1239" s="32" t="str">
        <f t="shared" si="195"/>
        <v/>
      </c>
      <c r="N1239" s="27" t="str">
        <f t="shared" si="187"/>
        <v/>
      </c>
      <c r="O1239" s="27" t="str">
        <f t="shared" si="187"/>
        <v/>
      </c>
      <c r="P1239" s="27" t="str">
        <f t="shared" si="187"/>
        <v/>
      </c>
      <c r="Q1239" s="27" t="str">
        <f t="shared" si="187"/>
        <v/>
      </c>
      <c r="R1239" s="27" t="str">
        <f t="shared" si="187"/>
        <v/>
      </c>
      <c r="S1239" s="27" t="str">
        <f t="shared" si="187"/>
        <v/>
      </c>
      <c r="T1239" s="32" t="str">
        <f t="shared" si="187"/>
        <v/>
      </c>
      <c r="U1239" s="10"/>
    </row>
    <row r="1240" spans="1:21" x14ac:dyDescent="0.25">
      <c r="A1240" s="10"/>
      <c r="B1240" s="4" t="str">
        <f>IF(ISBLANK('INPUT | Operations'!$B1245),"",COUNT('INPUT | Operations'!$B$12:$B1244))</f>
        <v/>
      </c>
      <c r="C1240" s="27" t="str">
        <f>IF(ISNUMBER($B1240),('INPUT | Operations'!$C1244+'INPUT | Operations'!$C1245)/2,"")</f>
        <v/>
      </c>
      <c r="D1240" s="28" t="str">
        <f t="shared" si="188"/>
        <v/>
      </c>
      <c r="E1240" s="26" t="str">
        <f>IF(ISNUMBER($B1240),'INPUT | Operations'!$B1245-'INPUT | Operations'!$B1244,"")</f>
        <v/>
      </c>
      <c r="F1240" s="32" t="str">
        <f>IF(ISNUMBER($B1240),IF('INPUT | Operations'!$B1245&lt;Booster_BurnTime,1,IF('INPUT | Operations'!$B1244&lt;=Booster_BurnTime,(Booster_BurnTime-'INPUT | Operations'!$B1244)/('INPUT | Operations'!$B1245-'INPUT | Operations'!$B1244),0))*'INPUT | Operations'!$E1244*NumberOfBoosters*NumberOfOps*$E1240,"")</f>
        <v/>
      </c>
      <c r="G1240" s="34" t="str">
        <f t="shared" si="189"/>
        <v/>
      </c>
      <c r="H1240" s="27" t="str">
        <f t="shared" si="190"/>
        <v/>
      </c>
      <c r="I1240" s="27" t="str">
        <f t="shared" si="191"/>
        <v/>
      </c>
      <c r="J1240" s="27" t="str">
        <f t="shared" si="192"/>
        <v/>
      </c>
      <c r="K1240" s="27" t="str">
        <f t="shared" si="193"/>
        <v/>
      </c>
      <c r="L1240" s="27" t="str">
        <f t="shared" si="194"/>
        <v/>
      </c>
      <c r="M1240" s="32" t="str">
        <f t="shared" si="195"/>
        <v/>
      </c>
      <c r="N1240" s="27" t="str">
        <f t="shared" si="187"/>
        <v/>
      </c>
      <c r="O1240" s="27" t="str">
        <f t="shared" si="187"/>
        <v/>
      </c>
      <c r="P1240" s="27" t="str">
        <f t="shared" si="187"/>
        <v/>
      </c>
      <c r="Q1240" s="27" t="str">
        <f t="shared" si="187"/>
        <v/>
      </c>
      <c r="R1240" s="27" t="str">
        <f t="shared" si="187"/>
        <v/>
      </c>
      <c r="S1240" s="27" t="str">
        <f t="shared" si="187"/>
        <v/>
      </c>
      <c r="T1240" s="32" t="str">
        <f t="shared" si="187"/>
        <v/>
      </c>
      <c r="U1240" s="10"/>
    </row>
    <row r="1241" spans="1:21" x14ac:dyDescent="0.25">
      <c r="A1241" s="10"/>
      <c r="B1241" s="4" t="str">
        <f>IF(ISBLANK('INPUT | Operations'!$B1246),"",COUNT('INPUT | Operations'!$B$12:$B1245))</f>
        <v/>
      </c>
      <c r="C1241" s="27" t="str">
        <f>IF(ISNUMBER($B1241),('INPUT | Operations'!$C1245+'INPUT | Operations'!$C1246)/2,"")</f>
        <v/>
      </c>
      <c r="D1241" s="28" t="str">
        <f t="shared" si="188"/>
        <v/>
      </c>
      <c r="E1241" s="26" t="str">
        <f>IF(ISNUMBER($B1241),'INPUT | Operations'!$B1246-'INPUT | Operations'!$B1245,"")</f>
        <v/>
      </c>
      <c r="F1241" s="32" t="str">
        <f>IF(ISNUMBER($B1241),IF('INPUT | Operations'!$B1246&lt;Booster_BurnTime,1,IF('INPUT | Operations'!$B1245&lt;=Booster_BurnTime,(Booster_BurnTime-'INPUT | Operations'!$B1245)/('INPUT | Operations'!$B1246-'INPUT | Operations'!$B1245),0))*'INPUT | Operations'!$E1245*NumberOfBoosters*NumberOfOps*$E1241,"")</f>
        <v/>
      </c>
      <c r="G1241" s="34" t="str">
        <f t="shared" si="189"/>
        <v/>
      </c>
      <c r="H1241" s="27" t="str">
        <f t="shared" si="190"/>
        <v/>
      </c>
      <c r="I1241" s="27" t="str">
        <f t="shared" si="191"/>
        <v/>
      </c>
      <c r="J1241" s="27" t="str">
        <f t="shared" si="192"/>
        <v/>
      </c>
      <c r="K1241" s="27" t="str">
        <f t="shared" si="193"/>
        <v/>
      </c>
      <c r="L1241" s="27" t="str">
        <f t="shared" si="194"/>
        <v/>
      </c>
      <c r="M1241" s="32" t="str">
        <f t="shared" si="195"/>
        <v/>
      </c>
      <c r="N1241" s="27" t="str">
        <f t="shared" si="187"/>
        <v/>
      </c>
      <c r="O1241" s="27" t="str">
        <f t="shared" si="187"/>
        <v/>
      </c>
      <c r="P1241" s="27" t="str">
        <f t="shared" si="187"/>
        <v/>
      </c>
      <c r="Q1241" s="27" t="str">
        <f t="shared" si="187"/>
        <v/>
      </c>
      <c r="R1241" s="27" t="str">
        <f t="shared" si="187"/>
        <v/>
      </c>
      <c r="S1241" s="27" t="str">
        <f t="shared" si="187"/>
        <v/>
      </c>
      <c r="T1241" s="32" t="str">
        <f t="shared" si="187"/>
        <v/>
      </c>
      <c r="U1241" s="10"/>
    </row>
    <row r="1242" spans="1:21" x14ac:dyDescent="0.25">
      <c r="A1242" s="10"/>
      <c r="B1242" s="4" t="str">
        <f>IF(ISBLANK('INPUT | Operations'!$B1247),"",COUNT('INPUT | Operations'!$B$12:$B1246))</f>
        <v/>
      </c>
      <c r="C1242" s="27" t="str">
        <f>IF(ISNUMBER($B1242),('INPUT | Operations'!$C1246+'INPUT | Operations'!$C1247)/2,"")</f>
        <v/>
      </c>
      <c r="D1242" s="28" t="str">
        <f t="shared" si="188"/>
        <v/>
      </c>
      <c r="E1242" s="26" t="str">
        <f>IF(ISNUMBER($B1242),'INPUT | Operations'!$B1247-'INPUT | Operations'!$B1246,"")</f>
        <v/>
      </c>
      <c r="F1242" s="32" t="str">
        <f>IF(ISNUMBER($B1242),IF('INPUT | Operations'!$B1247&lt;Booster_BurnTime,1,IF('INPUT | Operations'!$B1246&lt;=Booster_BurnTime,(Booster_BurnTime-'INPUT | Operations'!$B1246)/('INPUT | Operations'!$B1247-'INPUT | Operations'!$B1246),0))*'INPUT | Operations'!$E1246*NumberOfBoosters*NumberOfOps*$E1242,"")</f>
        <v/>
      </c>
      <c r="G1242" s="34" t="str">
        <f t="shared" si="189"/>
        <v/>
      </c>
      <c r="H1242" s="27" t="str">
        <f t="shared" si="190"/>
        <v/>
      </c>
      <c r="I1242" s="27" t="str">
        <f t="shared" si="191"/>
        <v/>
      </c>
      <c r="J1242" s="27" t="str">
        <f t="shared" si="192"/>
        <v/>
      </c>
      <c r="K1242" s="27" t="str">
        <f t="shared" si="193"/>
        <v/>
      </c>
      <c r="L1242" s="27" t="str">
        <f t="shared" si="194"/>
        <v/>
      </c>
      <c r="M1242" s="32" t="str">
        <f t="shared" si="195"/>
        <v/>
      </c>
      <c r="N1242" s="27" t="str">
        <f t="shared" si="187"/>
        <v/>
      </c>
      <c r="O1242" s="27" t="str">
        <f t="shared" si="187"/>
        <v/>
      </c>
      <c r="P1242" s="27" t="str">
        <f t="shared" si="187"/>
        <v/>
      </c>
      <c r="Q1242" s="27" t="str">
        <f t="shared" si="187"/>
        <v/>
      </c>
      <c r="R1242" s="27" t="str">
        <f t="shared" si="187"/>
        <v/>
      </c>
      <c r="S1242" s="27" t="str">
        <f t="shared" si="187"/>
        <v/>
      </c>
      <c r="T1242" s="32" t="str">
        <f t="shared" si="187"/>
        <v/>
      </c>
      <c r="U1242" s="10"/>
    </row>
    <row r="1243" spans="1:21" x14ac:dyDescent="0.25">
      <c r="A1243" s="10"/>
      <c r="B1243" s="4" t="str">
        <f>IF(ISBLANK('INPUT | Operations'!$B1248),"",COUNT('INPUT | Operations'!$B$12:$B1247))</f>
        <v/>
      </c>
      <c r="C1243" s="27" t="str">
        <f>IF(ISNUMBER($B1243),('INPUT | Operations'!$C1247+'INPUT | Operations'!$C1248)/2,"")</f>
        <v/>
      </c>
      <c r="D1243" s="28" t="str">
        <f t="shared" si="188"/>
        <v/>
      </c>
      <c r="E1243" s="26" t="str">
        <f>IF(ISNUMBER($B1243),'INPUT | Operations'!$B1248-'INPUT | Operations'!$B1247,"")</f>
        <v/>
      </c>
      <c r="F1243" s="32" t="str">
        <f>IF(ISNUMBER($B1243),IF('INPUT | Operations'!$B1248&lt;Booster_BurnTime,1,IF('INPUT | Operations'!$B1247&lt;=Booster_BurnTime,(Booster_BurnTime-'INPUT | Operations'!$B1247)/('INPUT | Operations'!$B1248-'INPUT | Operations'!$B1247),0))*'INPUT | Operations'!$E1247*NumberOfBoosters*NumberOfOps*$E1243,"")</f>
        <v/>
      </c>
      <c r="G1243" s="34" t="str">
        <f t="shared" si="189"/>
        <v/>
      </c>
      <c r="H1243" s="27" t="str">
        <f t="shared" si="190"/>
        <v/>
      </c>
      <c r="I1243" s="27" t="str">
        <f t="shared" si="191"/>
        <v/>
      </c>
      <c r="J1243" s="27" t="str">
        <f t="shared" si="192"/>
        <v/>
      </c>
      <c r="K1243" s="27" t="str">
        <f t="shared" si="193"/>
        <v/>
      </c>
      <c r="L1243" s="27" t="str">
        <f t="shared" si="194"/>
        <v/>
      </c>
      <c r="M1243" s="32" t="str">
        <f t="shared" si="195"/>
        <v/>
      </c>
      <c r="N1243" s="27" t="str">
        <f t="shared" si="187"/>
        <v/>
      </c>
      <c r="O1243" s="27" t="str">
        <f t="shared" si="187"/>
        <v/>
      </c>
      <c r="P1243" s="27" t="str">
        <f t="shared" si="187"/>
        <v/>
      </c>
      <c r="Q1243" s="27" t="str">
        <f t="shared" si="187"/>
        <v/>
      </c>
      <c r="R1243" s="27" t="str">
        <f t="shared" si="187"/>
        <v/>
      </c>
      <c r="S1243" s="27" t="str">
        <f t="shared" si="187"/>
        <v/>
      </c>
      <c r="T1243" s="32" t="str">
        <f t="shared" si="187"/>
        <v/>
      </c>
      <c r="U1243" s="10"/>
    </row>
    <row r="1244" spans="1:21" x14ac:dyDescent="0.25">
      <c r="A1244" s="10"/>
      <c r="B1244" s="4" t="str">
        <f>IF(ISBLANK('INPUT | Operations'!$B1249),"",COUNT('INPUT | Operations'!$B$12:$B1248))</f>
        <v/>
      </c>
      <c r="C1244" s="27" t="str">
        <f>IF(ISNUMBER($B1244),('INPUT | Operations'!$C1248+'INPUT | Operations'!$C1249)/2,"")</f>
        <v/>
      </c>
      <c r="D1244" s="28" t="str">
        <f t="shared" si="188"/>
        <v/>
      </c>
      <c r="E1244" s="26" t="str">
        <f>IF(ISNUMBER($B1244),'INPUT | Operations'!$B1249-'INPUT | Operations'!$B1248,"")</f>
        <v/>
      </c>
      <c r="F1244" s="32" t="str">
        <f>IF(ISNUMBER($B1244),IF('INPUT | Operations'!$B1249&lt;Booster_BurnTime,1,IF('INPUT | Operations'!$B1248&lt;=Booster_BurnTime,(Booster_BurnTime-'INPUT | Operations'!$B1248)/('INPUT | Operations'!$B1249-'INPUT | Operations'!$B1248),0))*'INPUT | Operations'!$E1248*NumberOfBoosters*NumberOfOps*$E1244,"")</f>
        <v/>
      </c>
      <c r="G1244" s="34" t="str">
        <f t="shared" si="189"/>
        <v/>
      </c>
      <c r="H1244" s="27" t="str">
        <f t="shared" si="190"/>
        <v/>
      </c>
      <c r="I1244" s="27" t="str">
        <f t="shared" si="191"/>
        <v/>
      </c>
      <c r="J1244" s="27" t="str">
        <f t="shared" si="192"/>
        <v/>
      </c>
      <c r="K1244" s="27" t="str">
        <f t="shared" si="193"/>
        <v/>
      </c>
      <c r="L1244" s="27" t="str">
        <f t="shared" si="194"/>
        <v/>
      </c>
      <c r="M1244" s="32" t="str">
        <f t="shared" si="195"/>
        <v/>
      </c>
      <c r="N1244" s="27" t="str">
        <f t="shared" si="187"/>
        <v/>
      </c>
      <c r="O1244" s="27" t="str">
        <f t="shared" si="187"/>
        <v/>
      </c>
      <c r="P1244" s="27" t="str">
        <f t="shared" si="187"/>
        <v/>
      </c>
      <c r="Q1244" s="27" t="str">
        <f t="shared" si="187"/>
        <v/>
      </c>
      <c r="R1244" s="27" t="str">
        <f t="shared" si="187"/>
        <v/>
      </c>
      <c r="S1244" s="27" t="str">
        <f t="shared" si="187"/>
        <v/>
      </c>
      <c r="T1244" s="32" t="str">
        <f t="shared" si="187"/>
        <v/>
      </c>
      <c r="U1244" s="10"/>
    </row>
    <row r="1245" spans="1:21" x14ac:dyDescent="0.25">
      <c r="A1245" s="10"/>
      <c r="B1245" s="4" t="str">
        <f>IF(ISBLANK('INPUT | Operations'!$B1250),"",COUNT('INPUT | Operations'!$B$12:$B1249))</f>
        <v/>
      </c>
      <c r="C1245" s="27" t="str">
        <f>IF(ISNUMBER($B1245),('INPUT | Operations'!$C1249+'INPUT | Operations'!$C1250)/2,"")</f>
        <v/>
      </c>
      <c r="D1245" s="28" t="str">
        <f t="shared" si="188"/>
        <v/>
      </c>
      <c r="E1245" s="26" t="str">
        <f>IF(ISNUMBER($B1245),'INPUT | Operations'!$B1250-'INPUT | Operations'!$B1249,"")</f>
        <v/>
      </c>
      <c r="F1245" s="32" t="str">
        <f>IF(ISNUMBER($B1245),IF('INPUT | Operations'!$B1250&lt;Booster_BurnTime,1,IF('INPUT | Operations'!$B1249&lt;=Booster_BurnTime,(Booster_BurnTime-'INPUT | Operations'!$B1249)/('INPUT | Operations'!$B1250-'INPUT | Operations'!$B1249),0))*'INPUT | Operations'!$E1249*NumberOfBoosters*NumberOfOps*$E1245,"")</f>
        <v/>
      </c>
      <c r="G1245" s="34" t="str">
        <f t="shared" si="189"/>
        <v/>
      </c>
      <c r="H1245" s="27" t="str">
        <f t="shared" si="190"/>
        <v/>
      </c>
      <c r="I1245" s="27" t="str">
        <f t="shared" si="191"/>
        <v/>
      </c>
      <c r="J1245" s="27" t="str">
        <f t="shared" si="192"/>
        <v/>
      </c>
      <c r="K1245" s="27" t="str">
        <f t="shared" si="193"/>
        <v/>
      </c>
      <c r="L1245" s="27" t="str">
        <f t="shared" si="194"/>
        <v/>
      </c>
      <c r="M1245" s="32" t="str">
        <f t="shared" si="195"/>
        <v/>
      </c>
      <c r="N1245" s="27" t="str">
        <f t="shared" si="187"/>
        <v/>
      </c>
      <c r="O1245" s="27" t="str">
        <f t="shared" si="187"/>
        <v/>
      </c>
      <c r="P1245" s="27" t="str">
        <f t="shared" si="187"/>
        <v/>
      </c>
      <c r="Q1245" s="27" t="str">
        <f t="shared" si="187"/>
        <v/>
      </c>
      <c r="R1245" s="27" t="str">
        <f t="shared" si="187"/>
        <v/>
      </c>
      <c r="S1245" s="27" t="str">
        <f t="shared" si="187"/>
        <v/>
      </c>
      <c r="T1245" s="32" t="str">
        <f t="shared" si="187"/>
        <v/>
      </c>
      <c r="U1245" s="10"/>
    </row>
    <row r="1246" spans="1:21" x14ac:dyDescent="0.25">
      <c r="A1246" s="10"/>
      <c r="B1246" s="4" t="str">
        <f>IF(ISBLANK('INPUT | Operations'!$B1251),"",COUNT('INPUT | Operations'!$B$12:$B1250))</f>
        <v/>
      </c>
      <c r="C1246" s="27" t="str">
        <f>IF(ISNUMBER($B1246),('INPUT | Operations'!$C1250+'INPUT | Operations'!$C1251)/2,"")</f>
        <v/>
      </c>
      <c r="D1246" s="28" t="str">
        <f t="shared" si="188"/>
        <v/>
      </c>
      <c r="E1246" s="26" t="str">
        <f>IF(ISNUMBER($B1246),'INPUT | Operations'!$B1251-'INPUT | Operations'!$B1250,"")</f>
        <v/>
      </c>
      <c r="F1246" s="32" t="str">
        <f>IF(ISNUMBER($B1246),IF('INPUT | Operations'!$B1251&lt;Booster_BurnTime,1,IF('INPUT | Operations'!$B1250&lt;=Booster_BurnTime,(Booster_BurnTime-'INPUT | Operations'!$B1250)/('INPUT | Operations'!$B1251-'INPUT | Operations'!$B1250),0))*'INPUT | Operations'!$E1250*NumberOfBoosters*NumberOfOps*$E1246,"")</f>
        <v/>
      </c>
      <c r="G1246" s="34" t="str">
        <f t="shared" si="189"/>
        <v/>
      </c>
      <c r="H1246" s="27" t="str">
        <f t="shared" si="190"/>
        <v/>
      </c>
      <c r="I1246" s="27" t="str">
        <f t="shared" si="191"/>
        <v/>
      </c>
      <c r="J1246" s="27" t="str">
        <f t="shared" si="192"/>
        <v/>
      </c>
      <c r="K1246" s="27" t="str">
        <f t="shared" si="193"/>
        <v/>
      </c>
      <c r="L1246" s="27" t="str">
        <f t="shared" si="194"/>
        <v/>
      </c>
      <c r="M1246" s="32" t="str">
        <f t="shared" si="195"/>
        <v/>
      </c>
      <c r="N1246" s="27" t="str">
        <f t="shared" si="187"/>
        <v/>
      </c>
      <c r="O1246" s="27" t="str">
        <f t="shared" si="187"/>
        <v/>
      </c>
      <c r="P1246" s="27" t="str">
        <f t="shared" si="187"/>
        <v/>
      </c>
      <c r="Q1246" s="27" t="str">
        <f t="shared" si="187"/>
        <v/>
      </c>
      <c r="R1246" s="27" t="str">
        <f t="shared" si="187"/>
        <v/>
      </c>
      <c r="S1246" s="27" t="str">
        <f t="shared" si="187"/>
        <v/>
      </c>
      <c r="T1246" s="32" t="str">
        <f t="shared" si="187"/>
        <v/>
      </c>
      <c r="U1246" s="10"/>
    </row>
    <row r="1247" spans="1:21" x14ac:dyDescent="0.25">
      <c r="A1247" s="10"/>
      <c r="B1247" s="4" t="str">
        <f>IF(ISBLANK('INPUT | Operations'!$B1252),"",COUNT('INPUT | Operations'!$B$12:$B1251))</f>
        <v/>
      </c>
      <c r="C1247" s="27" t="str">
        <f>IF(ISNUMBER($B1247),('INPUT | Operations'!$C1251+'INPUT | Operations'!$C1252)/2,"")</f>
        <v/>
      </c>
      <c r="D1247" s="28" t="str">
        <f t="shared" si="188"/>
        <v/>
      </c>
      <c r="E1247" s="26" t="str">
        <f>IF(ISNUMBER($B1247),'INPUT | Operations'!$B1252-'INPUT | Operations'!$B1251,"")</f>
        <v/>
      </c>
      <c r="F1247" s="32" t="str">
        <f>IF(ISNUMBER($B1247),IF('INPUT | Operations'!$B1252&lt;Booster_BurnTime,1,IF('INPUT | Operations'!$B1251&lt;=Booster_BurnTime,(Booster_BurnTime-'INPUT | Operations'!$B1251)/('INPUT | Operations'!$B1252-'INPUT | Operations'!$B1251),0))*'INPUT | Operations'!$E1251*NumberOfBoosters*NumberOfOps*$E1247,"")</f>
        <v/>
      </c>
      <c r="G1247" s="34" t="str">
        <f t="shared" si="189"/>
        <v/>
      </c>
      <c r="H1247" s="27" t="str">
        <f t="shared" si="190"/>
        <v/>
      </c>
      <c r="I1247" s="27" t="str">
        <f t="shared" si="191"/>
        <v/>
      </c>
      <c r="J1247" s="27" t="str">
        <f t="shared" si="192"/>
        <v/>
      </c>
      <c r="K1247" s="27" t="str">
        <f t="shared" si="193"/>
        <v/>
      </c>
      <c r="L1247" s="27" t="str">
        <f t="shared" si="194"/>
        <v/>
      </c>
      <c r="M1247" s="32" t="str">
        <f t="shared" si="195"/>
        <v/>
      </c>
      <c r="N1247" s="27" t="str">
        <f t="shared" si="187"/>
        <v/>
      </c>
      <c r="O1247" s="27" t="str">
        <f t="shared" si="187"/>
        <v/>
      </c>
      <c r="P1247" s="27" t="str">
        <f t="shared" si="187"/>
        <v/>
      </c>
      <c r="Q1247" s="27" t="str">
        <f t="shared" si="187"/>
        <v/>
      </c>
      <c r="R1247" s="27" t="str">
        <f t="shared" ref="N1247:T1283" si="196">IFERROR($F1247*K1247/1000,"")</f>
        <v/>
      </c>
      <c r="S1247" s="27" t="str">
        <f t="shared" si="196"/>
        <v/>
      </c>
      <c r="T1247" s="32" t="str">
        <f t="shared" si="196"/>
        <v/>
      </c>
      <c r="U1247" s="10"/>
    </row>
    <row r="1248" spans="1:21" x14ac:dyDescent="0.25">
      <c r="A1248" s="10"/>
      <c r="B1248" s="4" t="str">
        <f>IF(ISBLANK('INPUT | Operations'!$B1253),"",COUNT('INPUT | Operations'!$B$12:$B1252))</f>
        <v/>
      </c>
      <c r="C1248" s="27" t="str">
        <f>IF(ISNUMBER($B1248),('INPUT | Operations'!$C1252+'INPUT | Operations'!$C1253)/2,"")</f>
        <v/>
      </c>
      <c r="D1248" s="28" t="str">
        <f t="shared" si="188"/>
        <v/>
      </c>
      <c r="E1248" s="26" t="str">
        <f>IF(ISNUMBER($B1248),'INPUT | Operations'!$B1253-'INPUT | Operations'!$B1252,"")</f>
        <v/>
      </c>
      <c r="F1248" s="32" t="str">
        <f>IF(ISNUMBER($B1248),IF('INPUT | Operations'!$B1253&lt;Booster_BurnTime,1,IF('INPUT | Operations'!$B1252&lt;=Booster_BurnTime,(Booster_BurnTime-'INPUT | Operations'!$B1252)/('INPUT | Operations'!$B1253-'INPUT | Operations'!$B1252),0))*'INPUT | Operations'!$E1252*NumberOfBoosters*NumberOfOps*$E1248,"")</f>
        <v/>
      </c>
      <c r="G1248" s="34" t="str">
        <f t="shared" si="189"/>
        <v/>
      </c>
      <c r="H1248" s="27" t="str">
        <f t="shared" si="190"/>
        <v/>
      </c>
      <c r="I1248" s="27" t="str">
        <f t="shared" si="191"/>
        <v/>
      </c>
      <c r="J1248" s="27" t="str">
        <f t="shared" si="192"/>
        <v/>
      </c>
      <c r="K1248" s="27" t="str">
        <f t="shared" si="193"/>
        <v/>
      </c>
      <c r="L1248" s="27" t="str">
        <f t="shared" si="194"/>
        <v/>
      </c>
      <c r="M1248" s="32" t="str">
        <f t="shared" si="195"/>
        <v/>
      </c>
      <c r="N1248" s="27" t="str">
        <f t="shared" si="196"/>
        <v/>
      </c>
      <c r="O1248" s="27" t="str">
        <f t="shared" si="196"/>
        <v/>
      </c>
      <c r="P1248" s="27" t="str">
        <f t="shared" si="196"/>
        <v/>
      </c>
      <c r="Q1248" s="27" t="str">
        <f t="shared" si="196"/>
        <v/>
      </c>
      <c r="R1248" s="27" t="str">
        <f t="shared" si="196"/>
        <v/>
      </c>
      <c r="S1248" s="27" t="str">
        <f t="shared" si="196"/>
        <v/>
      </c>
      <c r="T1248" s="32" t="str">
        <f t="shared" si="196"/>
        <v/>
      </c>
      <c r="U1248" s="10"/>
    </row>
    <row r="1249" spans="1:21" x14ac:dyDescent="0.25">
      <c r="A1249" s="10"/>
      <c r="B1249" s="4" t="str">
        <f>IF(ISBLANK('INPUT | Operations'!$B1254),"",COUNT('INPUT | Operations'!$B$12:$B1253))</f>
        <v/>
      </c>
      <c r="C1249" s="27" t="str">
        <f>IF(ISNUMBER($B1249),('INPUT | Operations'!$C1253+'INPUT | Operations'!$C1254)/2,"")</f>
        <v/>
      </c>
      <c r="D1249" s="28" t="str">
        <f t="shared" si="188"/>
        <v/>
      </c>
      <c r="E1249" s="26" t="str">
        <f>IF(ISNUMBER($B1249),'INPUT | Operations'!$B1254-'INPUT | Operations'!$B1253,"")</f>
        <v/>
      </c>
      <c r="F1249" s="32" t="str">
        <f>IF(ISNUMBER($B1249),IF('INPUT | Operations'!$B1254&lt;Booster_BurnTime,1,IF('INPUT | Operations'!$B1253&lt;=Booster_BurnTime,(Booster_BurnTime-'INPUT | Operations'!$B1253)/('INPUT | Operations'!$B1254-'INPUT | Operations'!$B1253),0))*'INPUT | Operations'!$E1253*NumberOfBoosters*NumberOfOps*$E1249,"")</f>
        <v/>
      </c>
      <c r="G1249" s="34" t="str">
        <f t="shared" si="189"/>
        <v/>
      </c>
      <c r="H1249" s="27" t="str">
        <f t="shared" si="190"/>
        <v/>
      </c>
      <c r="I1249" s="27" t="str">
        <f t="shared" si="191"/>
        <v/>
      </c>
      <c r="J1249" s="27" t="str">
        <f t="shared" si="192"/>
        <v/>
      </c>
      <c r="K1249" s="27" t="str">
        <f t="shared" si="193"/>
        <v/>
      </c>
      <c r="L1249" s="27" t="str">
        <f t="shared" si="194"/>
        <v/>
      </c>
      <c r="M1249" s="32" t="str">
        <f t="shared" si="195"/>
        <v/>
      </c>
      <c r="N1249" s="27" t="str">
        <f t="shared" si="196"/>
        <v/>
      </c>
      <c r="O1249" s="27" t="str">
        <f t="shared" si="196"/>
        <v/>
      </c>
      <c r="P1249" s="27" t="str">
        <f t="shared" si="196"/>
        <v/>
      </c>
      <c r="Q1249" s="27" t="str">
        <f t="shared" si="196"/>
        <v/>
      </c>
      <c r="R1249" s="27" t="str">
        <f t="shared" si="196"/>
        <v/>
      </c>
      <c r="S1249" s="27" t="str">
        <f t="shared" si="196"/>
        <v/>
      </c>
      <c r="T1249" s="32" t="str">
        <f t="shared" si="196"/>
        <v/>
      </c>
      <c r="U1249" s="10"/>
    </row>
    <row r="1250" spans="1:21" x14ac:dyDescent="0.25">
      <c r="A1250" s="10"/>
      <c r="B1250" s="4" t="str">
        <f>IF(ISBLANK('INPUT | Operations'!$B1255),"",COUNT('INPUT | Operations'!$B$12:$B1254))</f>
        <v/>
      </c>
      <c r="C1250" s="27" t="str">
        <f>IF(ISNUMBER($B1250),('INPUT | Operations'!$C1254+'INPUT | Operations'!$C1255)/2,"")</f>
        <v/>
      </c>
      <c r="D1250" s="28" t="str">
        <f t="shared" si="188"/>
        <v/>
      </c>
      <c r="E1250" s="26" t="str">
        <f>IF(ISNUMBER($B1250),'INPUT | Operations'!$B1255-'INPUT | Operations'!$B1254,"")</f>
        <v/>
      </c>
      <c r="F1250" s="32" t="str">
        <f>IF(ISNUMBER($B1250),IF('INPUT | Operations'!$B1255&lt;Booster_BurnTime,1,IF('INPUT | Operations'!$B1254&lt;=Booster_BurnTime,(Booster_BurnTime-'INPUT | Operations'!$B1254)/('INPUT | Operations'!$B1255-'INPUT | Operations'!$B1254),0))*'INPUT | Operations'!$E1254*NumberOfBoosters*NumberOfOps*$E1250,"")</f>
        <v/>
      </c>
      <c r="G1250" s="34" t="str">
        <f t="shared" si="189"/>
        <v/>
      </c>
      <c r="H1250" s="27" t="str">
        <f t="shared" si="190"/>
        <v/>
      </c>
      <c r="I1250" s="27" t="str">
        <f t="shared" si="191"/>
        <v/>
      </c>
      <c r="J1250" s="27" t="str">
        <f t="shared" si="192"/>
        <v/>
      </c>
      <c r="K1250" s="27" t="str">
        <f t="shared" si="193"/>
        <v/>
      </c>
      <c r="L1250" s="27" t="str">
        <f t="shared" si="194"/>
        <v/>
      </c>
      <c r="M1250" s="32" t="str">
        <f t="shared" si="195"/>
        <v/>
      </c>
      <c r="N1250" s="27" t="str">
        <f t="shared" si="196"/>
        <v/>
      </c>
      <c r="O1250" s="27" t="str">
        <f t="shared" si="196"/>
        <v/>
      </c>
      <c r="P1250" s="27" t="str">
        <f t="shared" si="196"/>
        <v/>
      </c>
      <c r="Q1250" s="27" t="str">
        <f t="shared" si="196"/>
        <v/>
      </c>
      <c r="R1250" s="27" t="str">
        <f t="shared" si="196"/>
        <v/>
      </c>
      <c r="S1250" s="27" t="str">
        <f t="shared" si="196"/>
        <v/>
      </c>
      <c r="T1250" s="32" t="str">
        <f t="shared" si="196"/>
        <v/>
      </c>
      <c r="U1250" s="10"/>
    </row>
    <row r="1251" spans="1:21" x14ac:dyDescent="0.25">
      <c r="A1251" s="10"/>
      <c r="B1251" s="4" t="str">
        <f>IF(ISBLANK('INPUT | Operations'!$B1256),"",COUNT('INPUT | Operations'!$B$12:$B1255))</f>
        <v/>
      </c>
      <c r="C1251" s="27" t="str">
        <f>IF(ISNUMBER($B1251),('INPUT | Operations'!$C1255+'INPUT | Operations'!$C1256)/2,"")</f>
        <v/>
      </c>
      <c r="D1251" s="28" t="str">
        <f t="shared" si="188"/>
        <v/>
      </c>
      <c r="E1251" s="26" t="str">
        <f>IF(ISNUMBER($B1251),'INPUT | Operations'!$B1256-'INPUT | Operations'!$B1255,"")</f>
        <v/>
      </c>
      <c r="F1251" s="32" t="str">
        <f>IF(ISNUMBER($B1251),IF('INPUT | Operations'!$B1256&lt;Booster_BurnTime,1,IF('INPUT | Operations'!$B1255&lt;=Booster_BurnTime,(Booster_BurnTime-'INPUT | Operations'!$B1255)/('INPUT | Operations'!$B1256-'INPUT | Operations'!$B1255),0))*'INPUT | Operations'!$E1255*NumberOfBoosters*NumberOfOps*$E1251,"")</f>
        <v/>
      </c>
      <c r="G1251" s="34" t="str">
        <f t="shared" si="189"/>
        <v/>
      </c>
      <c r="H1251" s="27" t="str">
        <f t="shared" si="190"/>
        <v/>
      </c>
      <c r="I1251" s="27" t="str">
        <f t="shared" si="191"/>
        <v/>
      </c>
      <c r="J1251" s="27" t="str">
        <f t="shared" si="192"/>
        <v/>
      </c>
      <c r="K1251" s="27" t="str">
        <f t="shared" si="193"/>
        <v/>
      </c>
      <c r="L1251" s="27" t="str">
        <f t="shared" si="194"/>
        <v/>
      </c>
      <c r="M1251" s="32" t="str">
        <f t="shared" si="195"/>
        <v/>
      </c>
      <c r="N1251" s="27" t="str">
        <f t="shared" si="196"/>
        <v/>
      </c>
      <c r="O1251" s="27" t="str">
        <f t="shared" si="196"/>
        <v/>
      </c>
      <c r="P1251" s="27" t="str">
        <f t="shared" si="196"/>
        <v/>
      </c>
      <c r="Q1251" s="27" t="str">
        <f t="shared" si="196"/>
        <v/>
      </c>
      <c r="R1251" s="27" t="str">
        <f t="shared" si="196"/>
        <v/>
      </c>
      <c r="S1251" s="27" t="str">
        <f t="shared" si="196"/>
        <v/>
      </c>
      <c r="T1251" s="32" t="str">
        <f t="shared" si="196"/>
        <v/>
      </c>
      <c r="U1251" s="10"/>
    </row>
    <row r="1252" spans="1:21" x14ac:dyDescent="0.25">
      <c r="A1252" s="10"/>
      <c r="B1252" s="4" t="str">
        <f>IF(ISBLANK('INPUT | Operations'!$B1257),"",COUNT('INPUT | Operations'!$B$12:$B1256))</f>
        <v/>
      </c>
      <c r="C1252" s="27" t="str">
        <f>IF(ISNUMBER($B1252),('INPUT | Operations'!$C1256+'INPUT | Operations'!$C1257)/2,"")</f>
        <v/>
      </c>
      <c r="D1252" s="28" t="str">
        <f t="shared" si="188"/>
        <v/>
      </c>
      <c r="E1252" s="26" t="str">
        <f>IF(ISNUMBER($B1252),'INPUT | Operations'!$B1257-'INPUT | Operations'!$B1256,"")</f>
        <v/>
      </c>
      <c r="F1252" s="32" t="str">
        <f>IF(ISNUMBER($B1252),IF('INPUT | Operations'!$B1257&lt;Booster_BurnTime,1,IF('INPUT | Operations'!$B1256&lt;=Booster_BurnTime,(Booster_BurnTime-'INPUT | Operations'!$B1256)/('INPUT | Operations'!$B1257-'INPUT | Operations'!$B1256),0))*'INPUT | Operations'!$E1256*NumberOfBoosters*NumberOfOps*$E1252,"")</f>
        <v/>
      </c>
      <c r="G1252" s="34" t="str">
        <f t="shared" si="189"/>
        <v/>
      </c>
      <c r="H1252" s="27" t="str">
        <f t="shared" si="190"/>
        <v/>
      </c>
      <c r="I1252" s="27" t="str">
        <f t="shared" si="191"/>
        <v/>
      </c>
      <c r="J1252" s="27" t="str">
        <f t="shared" si="192"/>
        <v/>
      </c>
      <c r="K1252" s="27" t="str">
        <f t="shared" si="193"/>
        <v/>
      </c>
      <c r="L1252" s="27" t="str">
        <f t="shared" si="194"/>
        <v/>
      </c>
      <c r="M1252" s="32" t="str">
        <f t="shared" si="195"/>
        <v/>
      </c>
      <c r="N1252" s="27" t="str">
        <f t="shared" si="196"/>
        <v/>
      </c>
      <c r="O1252" s="27" t="str">
        <f t="shared" si="196"/>
        <v/>
      </c>
      <c r="P1252" s="27" t="str">
        <f t="shared" si="196"/>
        <v/>
      </c>
      <c r="Q1252" s="27" t="str">
        <f t="shared" si="196"/>
        <v/>
      </c>
      <c r="R1252" s="27" t="str">
        <f t="shared" si="196"/>
        <v/>
      </c>
      <c r="S1252" s="27" t="str">
        <f t="shared" si="196"/>
        <v/>
      </c>
      <c r="T1252" s="32" t="str">
        <f t="shared" si="196"/>
        <v/>
      </c>
      <c r="U1252" s="10"/>
    </row>
    <row r="1253" spans="1:21" x14ac:dyDescent="0.25">
      <c r="A1253" s="10"/>
      <c r="B1253" s="4" t="str">
        <f>IF(ISBLANK('INPUT | Operations'!$B1258),"",COUNT('INPUT | Operations'!$B$12:$B1257))</f>
        <v/>
      </c>
      <c r="C1253" s="27" t="str">
        <f>IF(ISNUMBER($B1253),('INPUT | Operations'!$C1257+'INPUT | Operations'!$C1258)/2,"")</f>
        <v/>
      </c>
      <c r="D1253" s="28" t="str">
        <f t="shared" si="188"/>
        <v/>
      </c>
      <c r="E1253" s="26" t="str">
        <f>IF(ISNUMBER($B1253),'INPUT | Operations'!$B1258-'INPUT | Operations'!$B1257,"")</f>
        <v/>
      </c>
      <c r="F1253" s="32" t="str">
        <f>IF(ISNUMBER($B1253),IF('INPUT | Operations'!$B1258&lt;Booster_BurnTime,1,IF('INPUT | Operations'!$B1257&lt;=Booster_BurnTime,(Booster_BurnTime-'INPUT | Operations'!$B1257)/('INPUT | Operations'!$B1258-'INPUT | Operations'!$B1257),0))*'INPUT | Operations'!$E1257*NumberOfBoosters*NumberOfOps*$E1253,"")</f>
        <v/>
      </c>
      <c r="G1253" s="34" t="str">
        <f t="shared" si="189"/>
        <v/>
      </c>
      <c r="H1253" s="27" t="str">
        <f t="shared" si="190"/>
        <v/>
      </c>
      <c r="I1253" s="27" t="str">
        <f t="shared" si="191"/>
        <v/>
      </c>
      <c r="J1253" s="27" t="str">
        <f t="shared" si="192"/>
        <v/>
      </c>
      <c r="K1253" s="27" t="str">
        <f t="shared" si="193"/>
        <v/>
      </c>
      <c r="L1253" s="27" t="str">
        <f t="shared" si="194"/>
        <v/>
      </c>
      <c r="M1253" s="32" t="str">
        <f t="shared" si="195"/>
        <v/>
      </c>
      <c r="N1253" s="27" t="str">
        <f t="shared" si="196"/>
        <v/>
      </c>
      <c r="O1253" s="27" t="str">
        <f t="shared" si="196"/>
        <v/>
      </c>
      <c r="P1253" s="27" t="str">
        <f t="shared" si="196"/>
        <v/>
      </c>
      <c r="Q1253" s="27" t="str">
        <f t="shared" si="196"/>
        <v/>
      </c>
      <c r="R1253" s="27" t="str">
        <f t="shared" si="196"/>
        <v/>
      </c>
      <c r="S1253" s="27" t="str">
        <f t="shared" si="196"/>
        <v/>
      </c>
      <c r="T1253" s="32" t="str">
        <f t="shared" si="196"/>
        <v/>
      </c>
      <c r="U1253" s="10"/>
    </row>
    <row r="1254" spans="1:21" x14ac:dyDescent="0.25">
      <c r="A1254" s="10"/>
      <c r="B1254" s="4" t="str">
        <f>IF(ISBLANK('INPUT | Operations'!$B1259),"",COUNT('INPUT | Operations'!$B$12:$B1258))</f>
        <v/>
      </c>
      <c r="C1254" s="27" t="str">
        <f>IF(ISNUMBER($B1254),('INPUT | Operations'!$C1258+'INPUT | Operations'!$C1259)/2,"")</f>
        <v/>
      </c>
      <c r="D1254" s="28" t="str">
        <f t="shared" si="188"/>
        <v/>
      </c>
      <c r="E1254" s="26" t="str">
        <f>IF(ISNUMBER($B1254),'INPUT | Operations'!$B1259-'INPUT | Operations'!$B1258,"")</f>
        <v/>
      </c>
      <c r="F1254" s="32" t="str">
        <f>IF(ISNUMBER($B1254),IF('INPUT | Operations'!$B1259&lt;Booster_BurnTime,1,IF('INPUT | Operations'!$B1258&lt;=Booster_BurnTime,(Booster_BurnTime-'INPUT | Operations'!$B1258)/('INPUT | Operations'!$B1259-'INPUT | Operations'!$B1258),0))*'INPUT | Operations'!$E1258*NumberOfBoosters*NumberOfOps*$E1254,"")</f>
        <v/>
      </c>
      <c r="G1254" s="34" t="str">
        <f t="shared" si="189"/>
        <v/>
      </c>
      <c r="H1254" s="27" t="str">
        <f t="shared" si="190"/>
        <v/>
      </c>
      <c r="I1254" s="27" t="str">
        <f t="shared" si="191"/>
        <v/>
      </c>
      <c r="J1254" s="27" t="str">
        <f t="shared" si="192"/>
        <v/>
      </c>
      <c r="K1254" s="27" t="str">
        <f t="shared" si="193"/>
        <v/>
      </c>
      <c r="L1254" s="27" t="str">
        <f t="shared" si="194"/>
        <v/>
      </c>
      <c r="M1254" s="32" t="str">
        <f t="shared" si="195"/>
        <v/>
      </c>
      <c r="N1254" s="27" t="str">
        <f t="shared" si="196"/>
        <v/>
      </c>
      <c r="O1254" s="27" t="str">
        <f t="shared" si="196"/>
        <v/>
      </c>
      <c r="P1254" s="27" t="str">
        <f t="shared" si="196"/>
        <v/>
      </c>
      <c r="Q1254" s="27" t="str">
        <f t="shared" si="196"/>
        <v/>
      </c>
      <c r="R1254" s="27" t="str">
        <f t="shared" si="196"/>
        <v/>
      </c>
      <c r="S1254" s="27" t="str">
        <f t="shared" si="196"/>
        <v/>
      </c>
      <c r="T1254" s="32" t="str">
        <f t="shared" si="196"/>
        <v/>
      </c>
      <c r="U1254" s="10"/>
    </row>
    <row r="1255" spans="1:21" x14ac:dyDescent="0.25">
      <c r="A1255" s="10"/>
      <c r="B1255" s="4" t="str">
        <f>IF(ISBLANK('INPUT | Operations'!$B1260),"",COUNT('INPUT | Operations'!$B$12:$B1259))</f>
        <v/>
      </c>
      <c r="C1255" s="27" t="str">
        <f>IF(ISNUMBER($B1255),('INPUT | Operations'!$C1259+'INPUT | Operations'!$C1260)/2,"")</f>
        <v/>
      </c>
      <c r="D1255" s="28" t="str">
        <f t="shared" si="188"/>
        <v/>
      </c>
      <c r="E1255" s="26" t="str">
        <f>IF(ISNUMBER($B1255),'INPUT | Operations'!$B1260-'INPUT | Operations'!$B1259,"")</f>
        <v/>
      </c>
      <c r="F1255" s="32" t="str">
        <f>IF(ISNUMBER($B1255),IF('INPUT | Operations'!$B1260&lt;Booster_BurnTime,1,IF('INPUT | Operations'!$B1259&lt;=Booster_BurnTime,(Booster_BurnTime-'INPUT | Operations'!$B1259)/('INPUT | Operations'!$B1260-'INPUT | Operations'!$B1259),0))*'INPUT | Operations'!$E1259*NumberOfBoosters*NumberOfOps*$E1255,"")</f>
        <v/>
      </c>
      <c r="G1255" s="34" t="str">
        <f t="shared" si="189"/>
        <v/>
      </c>
      <c r="H1255" s="27" t="str">
        <f t="shared" si="190"/>
        <v/>
      </c>
      <c r="I1255" s="27" t="str">
        <f t="shared" si="191"/>
        <v/>
      </c>
      <c r="J1255" s="27" t="str">
        <f t="shared" si="192"/>
        <v/>
      </c>
      <c r="K1255" s="27" t="str">
        <f t="shared" si="193"/>
        <v/>
      </c>
      <c r="L1255" s="27" t="str">
        <f t="shared" si="194"/>
        <v/>
      </c>
      <c r="M1255" s="32" t="str">
        <f t="shared" si="195"/>
        <v/>
      </c>
      <c r="N1255" s="27" t="str">
        <f t="shared" si="196"/>
        <v/>
      </c>
      <c r="O1255" s="27" t="str">
        <f t="shared" si="196"/>
        <v/>
      </c>
      <c r="P1255" s="27" t="str">
        <f t="shared" si="196"/>
        <v/>
      </c>
      <c r="Q1255" s="27" t="str">
        <f t="shared" si="196"/>
        <v/>
      </c>
      <c r="R1255" s="27" t="str">
        <f t="shared" si="196"/>
        <v/>
      </c>
      <c r="S1255" s="27" t="str">
        <f t="shared" si="196"/>
        <v/>
      </c>
      <c r="T1255" s="32" t="str">
        <f t="shared" si="196"/>
        <v/>
      </c>
      <c r="U1255" s="10"/>
    </row>
    <row r="1256" spans="1:21" x14ac:dyDescent="0.25">
      <c r="A1256" s="10"/>
      <c r="B1256" s="4" t="str">
        <f>IF(ISBLANK('INPUT | Operations'!$B1261),"",COUNT('INPUT | Operations'!$B$12:$B1260))</f>
        <v/>
      </c>
      <c r="C1256" s="27" t="str">
        <f>IF(ISNUMBER($B1256),('INPUT | Operations'!$C1260+'INPUT | Operations'!$C1261)/2,"")</f>
        <v/>
      </c>
      <c r="D1256" s="28" t="str">
        <f t="shared" si="188"/>
        <v/>
      </c>
      <c r="E1256" s="26" t="str">
        <f>IF(ISNUMBER($B1256),'INPUT | Operations'!$B1261-'INPUT | Operations'!$B1260,"")</f>
        <v/>
      </c>
      <c r="F1256" s="32" t="str">
        <f>IF(ISNUMBER($B1256),IF('INPUT | Operations'!$B1261&lt;Booster_BurnTime,1,IF('INPUT | Operations'!$B1260&lt;=Booster_BurnTime,(Booster_BurnTime-'INPUT | Operations'!$B1260)/('INPUT | Operations'!$B1261-'INPUT | Operations'!$B1260),0))*'INPUT | Operations'!$E1260*NumberOfBoosters*NumberOfOps*$E1256,"")</f>
        <v/>
      </c>
      <c r="G1256" s="34" t="str">
        <f t="shared" si="189"/>
        <v/>
      </c>
      <c r="H1256" s="27" t="str">
        <f t="shared" si="190"/>
        <v/>
      </c>
      <c r="I1256" s="27" t="str">
        <f t="shared" si="191"/>
        <v/>
      </c>
      <c r="J1256" s="27" t="str">
        <f t="shared" si="192"/>
        <v/>
      </c>
      <c r="K1256" s="27" t="str">
        <f t="shared" si="193"/>
        <v/>
      </c>
      <c r="L1256" s="27" t="str">
        <f t="shared" si="194"/>
        <v/>
      </c>
      <c r="M1256" s="32" t="str">
        <f t="shared" si="195"/>
        <v/>
      </c>
      <c r="N1256" s="27" t="str">
        <f t="shared" si="196"/>
        <v/>
      </c>
      <c r="O1256" s="27" t="str">
        <f t="shared" si="196"/>
        <v/>
      </c>
      <c r="P1256" s="27" t="str">
        <f t="shared" si="196"/>
        <v/>
      </c>
      <c r="Q1256" s="27" t="str">
        <f t="shared" si="196"/>
        <v/>
      </c>
      <c r="R1256" s="27" t="str">
        <f t="shared" si="196"/>
        <v/>
      </c>
      <c r="S1256" s="27" t="str">
        <f t="shared" si="196"/>
        <v/>
      </c>
      <c r="T1256" s="32" t="str">
        <f t="shared" si="196"/>
        <v/>
      </c>
      <c r="U1256" s="10"/>
    </row>
    <row r="1257" spans="1:21" x14ac:dyDescent="0.25">
      <c r="A1257" s="10"/>
      <c r="B1257" s="4" t="str">
        <f>IF(ISBLANK('INPUT | Operations'!$B1262),"",COUNT('INPUT | Operations'!$B$12:$B1261))</f>
        <v/>
      </c>
      <c r="C1257" s="27" t="str">
        <f>IF(ISNUMBER($B1257),('INPUT | Operations'!$C1261+'INPUT | Operations'!$C1262)/2,"")</f>
        <v/>
      </c>
      <c r="D1257" s="28" t="str">
        <f t="shared" si="188"/>
        <v/>
      </c>
      <c r="E1257" s="26" t="str">
        <f>IF(ISNUMBER($B1257),'INPUT | Operations'!$B1262-'INPUT | Operations'!$B1261,"")</f>
        <v/>
      </c>
      <c r="F1257" s="32" t="str">
        <f>IF(ISNUMBER($B1257),IF('INPUT | Operations'!$B1262&lt;Booster_BurnTime,1,IF('INPUT | Operations'!$B1261&lt;=Booster_BurnTime,(Booster_BurnTime-'INPUT | Operations'!$B1261)/('INPUT | Operations'!$B1262-'INPUT | Operations'!$B1261),0))*'INPUT | Operations'!$E1261*NumberOfBoosters*NumberOfOps*$E1257,"")</f>
        <v/>
      </c>
      <c r="G1257" s="34" t="str">
        <f t="shared" si="189"/>
        <v/>
      </c>
      <c r="H1257" s="27" t="str">
        <f t="shared" si="190"/>
        <v/>
      </c>
      <c r="I1257" s="27" t="str">
        <f t="shared" si="191"/>
        <v/>
      </c>
      <c r="J1257" s="27" t="str">
        <f t="shared" si="192"/>
        <v/>
      </c>
      <c r="K1257" s="27" t="str">
        <f t="shared" si="193"/>
        <v/>
      </c>
      <c r="L1257" s="27" t="str">
        <f t="shared" si="194"/>
        <v/>
      </c>
      <c r="M1257" s="32" t="str">
        <f t="shared" si="195"/>
        <v/>
      </c>
      <c r="N1257" s="27" t="str">
        <f t="shared" si="196"/>
        <v/>
      </c>
      <c r="O1257" s="27" t="str">
        <f t="shared" si="196"/>
        <v/>
      </c>
      <c r="P1257" s="27" t="str">
        <f t="shared" si="196"/>
        <v/>
      </c>
      <c r="Q1257" s="27" t="str">
        <f t="shared" si="196"/>
        <v/>
      </c>
      <c r="R1257" s="27" t="str">
        <f t="shared" si="196"/>
        <v/>
      </c>
      <c r="S1257" s="27" t="str">
        <f t="shared" si="196"/>
        <v/>
      </c>
      <c r="T1257" s="32" t="str">
        <f t="shared" si="196"/>
        <v/>
      </c>
      <c r="U1257" s="10"/>
    </row>
    <row r="1258" spans="1:21" x14ac:dyDescent="0.25">
      <c r="A1258" s="10"/>
      <c r="B1258" s="4" t="str">
        <f>IF(ISBLANK('INPUT | Operations'!$B1263),"",COUNT('INPUT | Operations'!$B$12:$B1262))</f>
        <v/>
      </c>
      <c r="C1258" s="27" t="str">
        <f>IF(ISNUMBER($B1258),('INPUT | Operations'!$C1262+'INPUT | Operations'!$C1263)/2,"")</f>
        <v/>
      </c>
      <c r="D1258" s="28" t="str">
        <f t="shared" si="188"/>
        <v/>
      </c>
      <c r="E1258" s="26" t="str">
        <f>IF(ISNUMBER($B1258),'INPUT | Operations'!$B1263-'INPUT | Operations'!$B1262,"")</f>
        <v/>
      </c>
      <c r="F1258" s="32" t="str">
        <f>IF(ISNUMBER($B1258),IF('INPUT | Operations'!$B1263&lt;Booster_BurnTime,1,IF('INPUT | Operations'!$B1262&lt;=Booster_BurnTime,(Booster_BurnTime-'INPUT | Operations'!$B1262)/('INPUT | Operations'!$B1263-'INPUT | Operations'!$B1262),0))*'INPUT | Operations'!$E1262*NumberOfBoosters*NumberOfOps*$E1258,"")</f>
        <v/>
      </c>
      <c r="G1258" s="34" t="str">
        <f t="shared" si="189"/>
        <v/>
      </c>
      <c r="H1258" s="27" t="str">
        <f t="shared" si="190"/>
        <v/>
      </c>
      <c r="I1258" s="27" t="str">
        <f t="shared" si="191"/>
        <v/>
      </c>
      <c r="J1258" s="27" t="str">
        <f t="shared" si="192"/>
        <v/>
      </c>
      <c r="K1258" s="27" t="str">
        <f t="shared" si="193"/>
        <v/>
      </c>
      <c r="L1258" s="27" t="str">
        <f t="shared" si="194"/>
        <v/>
      </c>
      <c r="M1258" s="32" t="str">
        <f t="shared" si="195"/>
        <v/>
      </c>
      <c r="N1258" s="27" t="str">
        <f t="shared" si="196"/>
        <v/>
      </c>
      <c r="O1258" s="27" t="str">
        <f t="shared" si="196"/>
        <v/>
      </c>
      <c r="P1258" s="27" t="str">
        <f t="shared" si="196"/>
        <v/>
      </c>
      <c r="Q1258" s="27" t="str">
        <f t="shared" si="196"/>
        <v/>
      </c>
      <c r="R1258" s="27" t="str">
        <f t="shared" si="196"/>
        <v/>
      </c>
      <c r="S1258" s="27" t="str">
        <f t="shared" si="196"/>
        <v/>
      </c>
      <c r="T1258" s="32" t="str">
        <f t="shared" si="196"/>
        <v/>
      </c>
      <c r="U1258" s="10"/>
    </row>
    <row r="1259" spans="1:21" x14ac:dyDescent="0.25">
      <c r="A1259" s="10"/>
      <c r="B1259" s="4" t="str">
        <f>IF(ISBLANK('INPUT | Operations'!$B1264),"",COUNT('INPUT | Operations'!$B$12:$B1263))</f>
        <v/>
      </c>
      <c r="C1259" s="27" t="str">
        <f>IF(ISNUMBER($B1259),('INPUT | Operations'!$C1263+'INPUT | Operations'!$C1264)/2,"")</f>
        <v/>
      </c>
      <c r="D1259" s="28" t="str">
        <f t="shared" si="188"/>
        <v/>
      </c>
      <c r="E1259" s="26" t="str">
        <f>IF(ISNUMBER($B1259),'INPUT | Operations'!$B1264-'INPUT | Operations'!$B1263,"")</f>
        <v/>
      </c>
      <c r="F1259" s="32" t="str">
        <f>IF(ISNUMBER($B1259),IF('INPUT | Operations'!$B1264&lt;Booster_BurnTime,1,IF('INPUT | Operations'!$B1263&lt;=Booster_BurnTime,(Booster_BurnTime-'INPUT | Operations'!$B1263)/('INPUT | Operations'!$B1264-'INPUT | Operations'!$B1263),0))*'INPUT | Operations'!$E1263*NumberOfBoosters*NumberOfOps*$E1259,"")</f>
        <v/>
      </c>
      <c r="G1259" s="34" t="str">
        <f t="shared" si="189"/>
        <v/>
      </c>
      <c r="H1259" s="27" t="str">
        <f t="shared" si="190"/>
        <v/>
      </c>
      <c r="I1259" s="27" t="str">
        <f t="shared" si="191"/>
        <v/>
      </c>
      <c r="J1259" s="27" t="str">
        <f t="shared" si="192"/>
        <v/>
      </c>
      <c r="K1259" s="27" t="str">
        <f t="shared" si="193"/>
        <v/>
      </c>
      <c r="L1259" s="27" t="str">
        <f t="shared" si="194"/>
        <v/>
      </c>
      <c r="M1259" s="32" t="str">
        <f t="shared" si="195"/>
        <v/>
      </c>
      <c r="N1259" s="27" t="str">
        <f t="shared" si="196"/>
        <v/>
      </c>
      <c r="O1259" s="27" t="str">
        <f t="shared" si="196"/>
        <v/>
      </c>
      <c r="P1259" s="27" t="str">
        <f t="shared" si="196"/>
        <v/>
      </c>
      <c r="Q1259" s="27" t="str">
        <f t="shared" si="196"/>
        <v/>
      </c>
      <c r="R1259" s="27" t="str">
        <f t="shared" si="196"/>
        <v/>
      </c>
      <c r="S1259" s="27" t="str">
        <f t="shared" si="196"/>
        <v/>
      </c>
      <c r="T1259" s="32" t="str">
        <f t="shared" si="196"/>
        <v/>
      </c>
      <c r="U1259" s="10"/>
    </row>
    <row r="1260" spans="1:21" x14ac:dyDescent="0.25">
      <c r="A1260" s="10"/>
      <c r="B1260" s="4" t="str">
        <f>IF(ISBLANK('INPUT | Operations'!$B1265),"",COUNT('INPUT | Operations'!$B$12:$B1264))</f>
        <v/>
      </c>
      <c r="C1260" s="27" t="str">
        <f>IF(ISNUMBER($B1260),('INPUT | Operations'!$C1264+'INPUT | Operations'!$C1265)/2,"")</f>
        <v/>
      </c>
      <c r="D1260" s="28" t="str">
        <f t="shared" si="188"/>
        <v/>
      </c>
      <c r="E1260" s="26" t="str">
        <f>IF(ISNUMBER($B1260),'INPUT | Operations'!$B1265-'INPUT | Operations'!$B1264,"")</f>
        <v/>
      </c>
      <c r="F1260" s="32" t="str">
        <f>IF(ISNUMBER($B1260),IF('INPUT | Operations'!$B1265&lt;Booster_BurnTime,1,IF('INPUT | Operations'!$B1264&lt;=Booster_BurnTime,(Booster_BurnTime-'INPUT | Operations'!$B1264)/('INPUT | Operations'!$B1265-'INPUT | Operations'!$B1264),0))*'INPUT | Operations'!$E1264*NumberOfBoosters*NumberOfOps*$E1260,"")</f>
        <v/>
      </c>
      <c r="G1260" s="34" t="str">
        <f t="shared" si="189"/>
        <v/>
      </c>
      <c r="H1260" s="27" t="str">
        <f t="shared" si="190"/>
        <v/>
      </c>
      <c r="I1260" s="27" t="str">
        <f t="shared" si="191"/>
        <v/>
      </c>
      <c r="J1260" s="27" t="str">
        <f t="shared" si="192"/>
        <v/>
      </c>
      <c r="K1260" s="27" t="str">
        <f t="shared" si="193"/>
        <v/>
      </c>
      <c r="L1260" s="27" t="str">
        <f t="shared" si="194"/>
        <v/>
      </c>
      <c r="M1260" s="32" t="str">
        <f t="shared" si="195"/>
        <v/>
      </c>
      <c r="N1260" s="27" t="str">
        <f t="shared" si="196"/>
        <v/>
      </c>
      <c r="O1260" s="27" t="str">
        <f t="shared" si="196"/>
        <v/>
      </c>
      <c r="P1260" s="27" t="str">
        <f t="shared" si="196"/>
        <v/>
      </c>
      <c r="Q1260" s="27" t="str">
        <f t="shared" si="196"/>
        <v/>
      </c>
      <c r="R1260" s="27" t="str">
        <f t="shared" si="196"/>
        <v/>
      </c>
      <c r="S1260" s="27" t="str">
        <f t="shared" si="196"/>
        <v/>
      </c>
      <c r="T1260" s="32" t="str">
        <f t="shared" si="196"/>
        <v/>
      </c>
      <c r="U1260" s="10"/>
    </row>
    <row r="1261" spans="1:21" x14ac:dyDescent="0.25">
      <c r="A1261" s="10"/>
      <c r="B1261" s="4" t="str">
        <f>IF(ISBLANK('INPUT | Operations'!$B1266),"",COUNT('INPUT | Operations'!$B$12:$B1265))</f>
        <v/>
      </c>
      <c r="C1261" s="27" t="str">
        <f>IF(ISNUMBER($B1261),('INPUT | Operations'!$C1265+'INPUT | Operations'!$C1266)/2,"")</f>
        <v/>
      </c>
      <c r="D1261" s="28" t="str">
        <f t="shared" si="188"/>
        <v/>
      </c>
      <c r="E1261" s="26" t="str">
        <f>IF(ISNUMBER($B1261),'INPUT | Operations'!$B1266-'INPUT | Operations'!$B1265,"")</f>
        <v/>
      </c>
      <c r="F1261" s="32" t="str">
        <f>IF(ISNUMBER($B1261),IF('INPUT | Operations'!$B1266&lt;Booster_BurnTime,1,IF('INPUT | Operations'!$B1265&lt;=Booster_BurnTime,(Booster_BurnTime-'INPUT | Operations'!$B1265)/('INPUT | Operations'!$B1266-'INPUT | Operations'!$B1265),0))*'INPUT | Operations'!$E1265*NumberOfBoosters*NumberOfOps*$E1261,"")</f>
        <v/>
      </c>
      <c r="G1261" s="34" t="str">
        <f t="shared" si="189"/>
        <v/>
      </c>
      <c r="H1261" s="27" t="str">
        <f t="shared" si="190"/>
        <v/>
      </c>
      <c r="I1261" s="27" t="str">
        <f t="shared" si="191"/>
        <v/>
      </c>
      <c r="J1261" s="27" t="str">
        <f t="shared" si="192"/>
        <v/>
      </c>
      <c r="K1261" s="27" t="str">
        <f t="shared" si="193"/>
        <v/>
      </c>
      <c r="L1261" s="27" t="str">
        <f t="shared" si="194"/>
        <v/>
      </c>
      <c r="M1261" s="32" t="str">
        <f t="shared" si="195"/>
        <v/>
      </c>
      <c r="N1261" s="27" t="str">
        <f t="shared" si="196"/>
        <v/>
      </c>
      <c r="O1261" s="27" t="str">
        <f t="shared" si="196"/>
        <v/>
      </c>
      <c r="P1261" s="27" t="str">
        <f t="shared" si="196"/>
        <v/>
      </c>
      <c r="Q1261" s="27" t="str">
        <f t="shared" si="196"/>
        <v/>
      </c>
      <c r="R1261" s="27" t="str">
        <f t="shared" si="196"/>
        <v/>
      </c>
      <c r="S1261" s="27" t="str">
        <f t="shared" si="196"/>
        <v/>
      </c>
      <c r="T1261" s="32" t="str">
        <f t="shared" si="196"/>
        <v/>
      </c>
      <c r="U1261" s="10"/>
    </row>
    <row r="1262" spans="1:21" x14ac:dyDescent="0.25">
      <c r="A1262" s="10"/>
      <c r="B1262" s="4" t="str">
        <f>IF(ISBLANK('INPUT | Operations'!$B1267),"",COUNT('INPUT | Operations'!$B$12:$B1266))</f>
        <v/>
      </c>
      <c r="C1262" s="27" t="str">
        <f>IF(ISNUMBER($B1262),('INPUT | Operations'!$C1266+'INPUT | Operations'!$C1267)/2,"")</f>
        <v/>
      </c>
      <c r="D1262" s="28" t="str">
        <f t="shared" si="188"/>
        <v/>
      </c>
      <c r="E1262" s="26" t="str">
        <f>IF(ISNUMBER($B1262),'INPUT | Operations'!$B1267-'INPUT | Operations'!$B1266,"")</f>
        <v/>
      </c>
      <c r="F1262" s="32" t="str">
        <f>IF(ISNUMBER($B1262),IF('INPUT | Operations'!$B1267&lt;Booster_BurnTime,1,IF('INPUT | Operations'!$B1266&lt;=Booster_BurnTime,(Booster_BurnTime-'INPUT | Operations'!$B1266)/('INPUT | Operations'!$B1267-'INPUT | Operations'!$B1266),0))*'INPUT | Operations'!$E1266*NumberOfBoosters*NumberOfOps*$E1262,"")</f>
        <v/>
      </c>
      <c r="G1262" s="34" t="str">
        <f t="shared" si="189"/>
        <v/>
      </c>
      <c r="H1262" s="27" t="str">
        <f t="shared" si="190"/>
        <v/>
      </c>
      <c r="I1262" s="27" t="str">
        <f t="shared" si="191"/>
        <v/>
      </c>
      <c r="J1262" s="27" t="str">
        <f t="shared" si="192"/>
        <v/>
      </c>
      <c r="K1262" s="27" t="str">
        <f t="shared" si="193"/>
        <v/>
      </c>
      <c r="L1262" s="27" t="str">
        <f t="shared" si="194"/>
        <v/>
      </c>
      <c r="M1262" s="32" t="str">
        <f t="shared" si="195"/>
        <v/>
      </c>
      <c r="N1262" s="27" t="str">
        <f t="shared" si="196"/>
        <v/>
      </c>
      <c r="O1262" s="27" t="str">
        <f t="shared" si="196"/>
        <v/>
      </c>
      <c r="P1262" s="27" t="str">
        <f t="shared" si="196"/>
        <v/>
      </c>
      <c r="Q1262" s="27" t="str">
        <f t="shared" si="196"/>
        <v/>
      </c>
      <c r="R1262" s="27" t="str">
        <f t="shared" si="196"/>
        <v/>
      </c>
      <c r="S1262" s="27" t="str">
        <f t="shared" si="196"/>
        <v/>
      </c>
      <c r="T1262" s="32" t="str">
        <f t="shared" si="196"/>
        <v/>
      </c>
      <c r="U1262" s="10"/>
    </row>
    <row r="1263" spans="1:21" x14ac:dyDescent="0.25">
      <c r="A1263" s="10"/>
      <c r="B1263" s="4" t="str">
        <f>IF(ISBLANK('INPUT | Operations'!$B1268),"",COUNT('INPUT | Operations'!$B$12:$B1267))</f>
        <v/>
      </c>
      <c r="C1263" s="27" t="str">
        <f>IF(ISNUMBER($B1263),('INPUT | Operations'!$C1267+'INPUT | Operations'!$C1268)/2,"")</f>
        <v/>
      </c>
      <c r="D1263" s="28" t="str">
        <f t="shared" si="188"/>
        <v/>
      </c>
      <c r="E1263" s="26" t="str">
        <f>IF(ISNUMBER($B1263),'INPUT | Operations'!$B1268-'INPUT | Operations'!$B1267,"")</f>
        <v/>
      </c>
      <c r="F1263" s="32" t="str">
        <f>IF(ISNUMBER($B1263),IF('INPUT | Operations'!$B1268&lt;Booster_BurnTime,1,IF('INPUT | Operations'!$B1267&lt;=Booster_BurnTime,(Booster_BurnTime-'INPUT | Operations'!$B1267)/('INPUT | Operations'!$B1268-'INPUT | Operations'!$B1267),0))*'INPUT | Operations'!$E1267*NumberOfBoosters*NumberOfOps*$E1263,"")</f>
        <v/>
      </c>
      <c r="G1263" s="34" t="str">
        <f t="shared" si="189"/>
        <v/>
      </c>
      <c r="H1263" s="27" t="str">
        <f t="shared" si="190"/>
        <v/>
      </c>
      <c r="I1263" s="27" t="str">
        <f t="shared" si="191"/>
        <v/>
      </c>
      <c r="J1263" s="27" t="str">
        <f t="shared" si="192"/>
        <v/>
      </c>
      <c r="K1263" s="27" t="str">
        <f t="shared" si="193"/>
        <v/>
      </c>
      <c r="L1263" s="27" t="str">
        <f t="shared" si="194"/>
        <v/>
      </c>
      <c r="M1263" s="32" t="str">
        <f t="shared" si="195"/>
        <v/>
      </c>
      <c r="N1263" s="27" t="str">
        <f t="shared" si="196"/>
        <v/>
      </c>
      <c r="O1263" s="27" t="str">
        <f t="shared" si="196"/>
        <v/>
      </c>
      <c r="P1263" s="27" t="str">
        <f t="shared" si="196"/>
        <v/>
      </c>
      <c r="Q1263" s="27" t="str">
        <f t="shared" si="196"/>
        <v/>
      </c>
      <c r="R1263" s="27" t="str">
        <f t="shared" si="196"/>
        <v/>
      </c>
      <c r="S1263" s="27" t="str">
        <f t="shared" si="196"/>
        <v/>
      </c>
      <c r="T1263" s="32" t="str">
        <f t="shared" si="196"/>
        <v/>
      </c>
      <c r="U1263" s="10"/>
    </row>
    <row r="1264" spans="1:21" x14ac:dyDescent="0.25">
      <c r="A1264" s="10"/>
      <c r="B1264" s="4" t="str">
        <f>IF(ISBLANK('INPUT | Operations'!$B1269),"",COUNT('INPUT | Operations'!$B$12:$B1268))</f>
        <v/>
      </c>
      <c r="C1264" s="27" t="str">
        <f>IF(ISNUMBER($B1264),('INPUT | Operations'!$C1268+'INPUT | Operations'!$C1269)/2,"")</f>
        <v/>
      </c>
      <c r="D1264" s="28" t="str">
        <f t="shared" si="188"/>
        <v/>
      </c>
      <c r="E1264" s="26" t="str">
        <f>IF(ISNUMBER($B1264),'INPUT | Operations'!$B1269-'INPUT | Operations'!$B1268,"")</f>
        <v/>
      </c>
      <c r="F1264" s="32" t="str">
        <f>IF(ISNUMBER($B1264),IF('INPUT | Operations'!$B1269&lt;Booster_BurnTime,1,IF('INPUT | Operations'!$B1268&lt;=Booster_BurnTime,(Booster_BurnTime-'INPUT | Operations'!$B1268)/('INPUT | Operations'!$B1269-'INPUT | Operations'!$B1268),0))*'INPUT | Operations'!$E1268*NumberOfBoosters*NumberOfOps*$E1264,"")</f>
        <v/>
      </c>
      <c r="G1264" s="34" t="str">
        <f t="shared" si="189"/>
        <v/>
      </c>
      <c r="H1264" s="27" t="str">
        <f t="shared" si="190"/>
        <v/>
      </c>
      <c r="I1264" s="27" t="str">
        <f t="shared" si="191"/>
        <v/>
      </c>
      <c r="J1264" s="27" t="str">
        <f t="shared" si="192"/>
        <v/>
      </c>
      <c r="K1264" s="27" t="str">
        <f t="shared" si="193"/>
        <v/>
      </c>
      <c r="L1264" s="27" t="str">
        <f t="shared" si="194"/>
        <v/>
      </c>
      <c r="M1264" s="32" t="str">
        <f t="shared" si="195"/>
        <v/>
      </c>
      <c r="N1264" s="27" t="str">
        <f t="shared" si="196"/>
        <v/>
      </c>
      <c r="O1264" s="27" t="str">
        <f t="shared" si="196"/>
        <v/>
      </c>
      <c r="P1264" s="27" t="str">
        <f t="shared" si="196"/>
        <v/>
      </c>
      <c r="Q1264" s="27" t="str">
        <f t="shared" si="196"/>
        <v/>
      </c>
      <c r="R1264" s="27" t="str">
        <f t="shared" si="196"/>
        <v/>
      </c>
      <c r="S1264" s="27" t="str">
        <f t="shared" si="196"/>
        <v/>
      </c>
      <c r="T1264" s="32" t="str">
        <f t="shared" si="196"/>
        <v/>
      </c>
      <c r="U1264" s="10"/>
    </row>
    <row r="1265" spans="1:21" x14ac:dyDescent="0.25">
      <c r="A1265" s="10"/>
      <c r="B1265" s="4" t="str">
        <f>IF(ISBLANK('INPUT | Operations'!$B1270),"",COUNT('INPUT | Operations'!$B$12:$B1269))</f>
        <v/>
      </c>
      <c r="C1265" s="27" t="str">
        <f>IF(ISNUMBER($B1265),('INPUT | Operations'!$C1269+'INPUT | Operations'!$C1270)/2,"")</f>
        <v/>
      </c>
      <c r="D1265" s="28" t="str">
        <f t="shared" si="188"/>
        <v/>
      </c>
      <c r="E1265" s="26" t="str">
        <f>IF(ISNUMBER($B1265),'INPUT | Operations'!$B1270-'INPUT | Operations'!$B1269,"")</f>
        <v/>
      </c>
      <c r="F1265" s="32" t="str">
        <f>IF(ISNUMBER($B1265),IF('INPUT | Operations'!$B1270&lt;Booster_BurnTime,1,IF('INPUT | Operations'!$B1269&lt;=Booster_BurnTime,(Booster_BurnTime-'INPUT | Operations'!$B1269)/('INPUT | Operations'!$B1270-'INPUT | Operations'!$B1269),0))*'INPUT | Operations'!$E1269*NumberOfBoosters*NumberOfOps*$E1265,"")</f>
        <v/>
      </c>
      <c r="G1265" s="34" t="str">
        <f t="shared" si="189"/>
        <v/>
      </c>
      <c r="H1265" s="27" t="str">
        <f t="shared" si="190"/>
        <v/>
      </c>
      <c r="I1265" s="27" t="str">
        <f t="shared" si="191"/>
        <v/>
      </c>
      <c r="J1265" s="27" t="str">
        <f t="shared" si="192"/>
        <v/>
      </c>
      <c r="K1265" s="27" t="str">
        <f t="shared" si="193"/>
        <v/>
      </c>
      <c r="L1265" s="27" t="str">
        <f t="shared" si="194"/>
        <v/>
      </c>
      <c r="M1265" s="32" t="str">
        <f t="shared" si="195"/>
        <v/>
      </c>
      <c r="N1265" s="27" t="str">
        <f t="shared" si="196"/>
        <v/>
      </c>
      <c r="O1265" s="27" t="str">
        <f t="shared" si="196"/>
        <v/>
      </c>
      <c r="P1265" s="27" t="str">
        <f t="shared" si="196"/>
        <v/>
      </c>
      <c r="Q1265" s="27" t="str">
        <f t="shared" si="196"/>
        <v/>
      </c>
      <c r="R1265" s="27" t="str">
        <f t="shared" si="196"/>
        <v/>
      </c>
      <c r="S1265" s="27" t="str">
        <f t="shared" si="196"/>
        <v/>
      </c>
      <c r="T1265" s="32" t="str">
        <f t="shared" si="196"/>
        <v/>
      </c>
      <c r="U1265" s="10"/>
    </row>
    <row r="1266" spans="1:21" x14ac:dyDescent="0.25">
      <c r="A1266" s="10"/>
      <c r="B1266" s="4" t="str">
        <f>IF(ISBLANK('INPUT | Operations'!$B1271),"",COUNT('INPUT | Operations'!$B$12:$B1270))</f>
        <v/>
      </c>
      <c r="C1266" s="27" t="str">
        <f>IF(ISNUMBER($B1266),('INPUT | Operations'!$C1270+'INPUT | Operations'!$C1271)/2,"")</f>
        <v/>
      </c>
      <c r="D1266" s="28" t="str">
        <f t="shared" si="188"/>
        <v/>
      </c>
      <c r="E1266" s="26" t="str">
        <f>IF(ISNUMBER($B1266),'INPUT | Operations'!$B1271-'INPUT | Operations'!$B1270,"")</f>
        <v/>
      </c>
      <c r="F1266" s="32" t="str">
        <f>IF(ISNUMBER($B1266),IF('INPUT | Operations'!$B1271&lt;Booster_BurnTime,1,IF('INPUT | Operations'!$B1270&lt;=Booster_BurnTime,(Booster_BurnTime-'INPUT | Operations'!$B1270)/('INPUT | Operations'!$B1271-'INPUT | Operations'!$B1270),0))*'INPUT | Operations'!$E1270*NumberOfBoosters*NumberOfOps*$E1266,"")</f>
        <v/>
      </c>
      <c r="G1266" s="34" t="str">
        <f t="shared" si="189"/>
        <v/>
      </c>
      <c r="H1266" s="27" t="str">
        <f t="shared" si="190"/>
        <v/>
      </c>
      <c r="I1266" s="27" t="str">
        <f t="shared" si="191"/>
        <v/>
      </c>
      <c r="J1266" s="27" t="str">
        <f t="shared" si="192"/>
        <v/>
      </c>
      <c r="K1266" s="27" t="str">
        <f t="shared" si="193"/>
        <v/>
      </c>
      <c r="L1266" s="27" t="str">
        <f t="shared" si="194"/>
        <v/>
      </c>
      <c r="M1266" s="32" t="str">
        <f t="shared" si="195"/>
        <v/>
      </c>
      <c r="N1266" s="27" t="str">
        <f t="shared" si="196"/>
        <v/>
      </c>
      <c r="O1266" s="27" t="str">
        <f t="shared" si="196"/>
        <v/>
      </c>
      <c r="P1266" s="27" t="str">
        <f t="shared" si="196"/>
        <v/>
      </c>
      <c r="Q1266" s="27" t="str">
        <f t="shared" si="196"/>
        <v/>
      </c>
      <c r="R1266" s="27" t="str">
        <f t="shared" si="196"/>
        <v/>
      </c>
      <c r="S1266" s="27" t="str">
        <f t="shared" si="196"/>
        <v/>
      </c>
      <c r="T1266" s="32" t="str">
        <f t="shared" si="196"/>
        <v/>
      </c>
      <c r="U1266" s="10"/>
    </row>
    <row r="1267" spans="1:21" x14ac:dyDescent="0.25">
      <c r="A1267" s="10"/>
      <c r="B1267" s="4" t="str">
        <f>IF(ISBLANK('INPUT | Operations'!$B1272),"",COUNT('INPUT | Operations'!$B$12:$B1271))</f>
        <v/>
      </c>
      <c r="C1267" s="27" t="str">
        <f>IF(ISNUMBER($B1267),('INPUT | Operations'!$C1271+'INPUT | Operations'!$C1272)/2,"")</f>
        <v/>
      </c>
      <c r="D1267" s="28" t="str">
        <f t="shared" si="188"/>
        <v/>
      </c>
      <c r="E1267" s="26" t="str">
        <f>IF(ISNUMBER($B1267),'INPUT | Operations'!$B1272-'INPUT | Operations'!$B1271,"")</f>
        <v/>
      </c>
      <c r="F1267" s="32" t="str">
        <f>IF(ISNUMBER($B1267),IF('INPUT | Operations'!$B1272&lt;Booster_BurnTime,1,IF('INPUT | Operations'!$B1271&lt;=Booster_BurnTime,(Booster_BurnTime-'INPUT | Operations'!$B1271)/('INPUT | Operations'!$B1272-'INPUT | Operations'!$B1271),0))*'INPUT | Operations'!$E1271*NumberOfBoosters*NumberOfOps*$E1267,"")</f>
        <v/>
      </c>
      <c r="G1267" s="34" t="str">
        <f t="shared" si="189"/>
        <v/>
      </c>
      <c r="H1267" s="27" t="str">
        <f t="shared" si="190"/>
        <v/>
      </c>
      <c r="I1267" s="27" t="str">
        <f t="shared" si="191"/>
        <v/>
      </c>
      <c r="J1267" s="27" t="str">
        <f t="shared" si="192"/>
        <v/>
      </c>
      <c r="K1267" s="27" t="str">
        <f t="shared" si="193"/>
        <v/>
      </c>
      <c r="L1267" s="27" t="str">
        <f t="shared" si="194"/>
        <v/>
      </c>
      <c r="M1267" s="32" t="str">
        <f t="shared" si="195"/>
        <v/>
      </c>
      <c r="N1267" s="27" t="str">
        <f t="shared" si="196"/>
        <v/>
      </c>
      <c r="O1267" s="27" t="str">
        <f t="shared" si="196"/>
        <v/>
      </c>
      <c r="P1267" s="27" t="str">
        <f t="shared" si="196"/>
        <v/>
      </c>
      <c r="Q1267" s="27" t="str">
        <f t="shared" si="196"/>
        <v/>
      </c>
      <c r="R1267" s="27" t="str">
        <f t="shared" si="196"/>
        <v/>
      </c>
      <c r="S1267" s="27" t="str">
        <f t="shared" si="196"/>
        <v/>
      </c>
      <c r="T1267" s="32" t="str">
        <f t="shared" si="196"/>
        <v/>
      </c>
      <c r="U1267" s="10"/>
    </row>
    <row r="1268" spans="1:21" x14ac:dyDescent="0.25">
      <c r="A1268" s="10"/>
      <c r="B1268" s="4" t="str">
        <f>IF(ISBLANK('INPUT | Operations'!$B1273),"",COUNT('INPUT | Operations'!$B$12:$B1272))</f>
        <v/>
      </c>
      <c r="C1268" s="27" t="str">
        <f>IF(ISNUMBER($B1268),('INPUT | Operations'!$C1272+'INPUT | Operations'!$C1273)/2,"")</f>
        <v/>
      </c>
      <c r="D1268" s="28" t="str">
        <f t="shared" si="188"/>
        <v/>
      </c>
      <c r="E1268" s="26" t="str">
        <f>IF(ISNUMBER($B1268),'INPUT | Operations'!$B1273-'INPUT | Operations'!$B1272,"")</f>
        <v/>
      </c>
      <c r="F1268" s="32" t="str">
        <f>IF(ISNUMBER($B1268),IF('INPUT | Operations'!$B1273&lt;Booster_BurnTime,1,IF('INPUT | Operations'!$B1272&lt;=Booster_BurnTime,(Booster_BurnTime-'INPUT | Operations'!$B1272)/('INPUT | Operations'!$B1273-'INPUT | Operations'!$B1272),0))*'INPUT | Operations'!$E1272*NumberOfBoosters*NumberOfOps*$E1268,"")</f>
        <v/>
      </c>
      <c r="G1268" s="34" t="str">
        <f t="shared" si="189"/>
        <v/>
      </c>
      <c r="H1268" s="27" t="str">
        <f t="shared" si="190"/>
        <v/>
      </c>
      <c r="I1268" s="27" t="str">
        <f t="shared" si="191"/>
        <v/>
      </c>
      <c r="J1268" s="27" t="str">
        <f t="shared" si="192"/>
        <v/>
      </c>
      <c r="K1268" s="27" t="str">
        <f t="shared" si="193"/>
        <v/>
      </c>
      <c r="L1268" s="27" t="str">
        <f t="shared" si="194"/>
        <v/>
      </c>
      <c r="M1268" s="32" t="str">
        <f t="shared" si="195"/>
        <v/>
      </c>
      <c r="N1268" s="27" t="str">
        <f t="shared" si="196"/>
        <v/>
      </c>
      <c r="O1268" s="27" t="str">
        <f t="shared" si="196"/>
        <v/>
      </c>
      <c r="P1268" s="27" t="str">
        <f t="shared" si="196"/>
        <v/>
      </c>
      <c r="Q1268" s="27" t="str">
        <f t="shared" si="196"/>
        <v/>
      </c>
      <c r="R1268" s="27" t="str">
        <f t="shared" si="196"/>
        <v/>
      </c>
      <c r="S1268" s="27" t="str">
        <f t="shared" si="196"/>
        <v/>
      </c>
      <c r="T1268" s="32" t="str">
        <f t="shared" si="196"/>
        <v/>
      </c>
      <c r="U1268" s="10"/>
    </row>
    <row r="1269" spans="1:21" x14ac:dyDescent="0.25">
      <c r="A1269" s="10"/>
      <c r="B1269" s="4" t="str">
        <f>IF(ISBLANK('INPUT | Operations'!$B1274),"",COUNT('INPUT | Operations'!$B$12:$B1273))</f>
        <v/>
      </c>
      <c r="C1269" s="27" t="str">
        <f>IF(ISNUMBER($B1269),('INPUT | Operations'!$C1273+'INPUT | Operations'!$C1274)/2,"")</f>
        <v/>
      </c>
      <c r="D1269" s="28" t="str">
        <f t="shared" si="188"/>
        <v/>
      </c>
      <c r="E1269" s="26" t="str">
        <f>IF(ISNUMBER($B1269),'INPUT | Operations'!$B1274-'INPUT | Operations'!$B1273,"")</f>
        <v/>
      </c>
      <c r="F1269" s="32" t="str">
        <f>IF(ISNUMBER($B1269),IF('INPUT | Operations'!$B1274&lt;Booster_BurnTime,1,IF('INPUT | Operations'!$B1273&lt;=Booster_BurnTime,(Booster_BurnTime-'INPUT | Operations'!$B1273)/('INPUT | Operations'!$B1274-'INPUT | Operations'!$B1273),0))*'INPUT | Operations'!$E1273*NumberOfBoosters*NumberOfOps*$E1269,"")</f>
        <v/>
      </c>
      <c r="G1269" s="34" t="str">
        <f t="shared" si="189"/>
        <v/>
      </c>
      <c r="H1269" s="27" t="str">
        <f t="shared" si="190"/>
        <v/>
      </c>
      <c r="I1269" s="27" t="str">
        <f t="shared" si="191"/>
        <v/>
      </c>
      <c r="J1269" s="27" t="str">
        <f t="shared" si="192"/>
        <v/>
      </c>
      <c r="K1269" s="27" t="str">
        <f t="shared" si="193"/>
        <v/>
      </c>
      <c r="L1269" s="27" t="str">
        <f t="shared" si="194"/>
        <v/>
      </c>
      <c r="M1269" s="32" t="str">
        <f t="shared" si="195"/>
        <v/>
      </c>
      <c r="N1269" s="27" t="str">
        <f t="shared" si="196"/>
        <v/>
      </c>
      <c r="O1269" s="27" t="str">
        <f t="shared" si="196"/>
        <v/>
      </c>
      <c r="P1269" s="27" t="str">
        <f t="shared" si="196"/>
        <v/>
      </c>
      <c r="Q1269" s="27" t="str">
        <f t="shared" si="196"/>
        <v/>
      </c>
      <c r="R1269" s="27" t="str">
        <f t="shared" si="196"/>
        <v/>
      </c>
      <c r="S1269" s="27" t="str">
        <f t="shared" si="196"/>
        <v/>
      </c>
      <c r="T1269" s="32" t="str">
        <f t="shared" si="196"/>
        <v/>
      </c>
      <c r="U1269" s="10"/>
    </row>
    <row r="1270" spans="1:21" x14ac:dyDescent="0.25">
      <c r="A1270" s="10"/>
      <c r="B1270" s="4" t="str">
        <f>IF(ISBLANK('INPUT | Operations'!$B1275),"",COUNT('INPUT | Operations'!$B$12:$B1274))</f>
        <v/>
      </c>
      <c r="C1270" s="27" t="str">
        <f>IF(ISNUMBER($B1270),('INPUT | Operations'!$C1274+'INPUT | Operations'!$C1275)/2,"")</f>
        <v/>
      </c>
      <c r="D1270" s="28" t="str">
        <f t="shared" si="188"/>
        <v/>
      </c>
      <c r="E1270" s="26" t="str">
        <f>IF(ISNUMBER($B1270),'INPUT | Operations'!$B1275-'INPUT | Operations'!$B1274,"")</f>
        <v/>
      </c>
      <c r="F1270" s="32" t="str">
        <f>IF(ISNUMBER($B1270),IF('INPUT | Operations'!$B1275&lt;Booster_BurnTime,1,IF('INPUT | Operations'!$B1274&lt;=Booster_BurnTime,(Booster_BurnTime-'INPUT | Operations'!$B1274)/('INPUT | Operations'!$B1275-'INPUT | Operations'!$B1274),0))*'INPUT | Operations'!$E1274*NumberOfBoosters*NumberOfOps*$E1270,"")</f>
        <v/>
      </c>
      <c r="G1270" s="34" t="str">
        <f t="shared" si="189"/>
        <v/>
      </c>
      <c r="H1270" s="27" t="str">
        <f t="shared" si="190"/>
        <v/>
      </c>
      <c r="I1270" s="27" t="str">
        <f t="shared" si="191"/>
        <v/>
      </c>
      <c r="J1270" s="27" t="str">
        <f t="shared" si="192"/>
        <v/>
      </c>
      <c r="K1270" s="27" t="str">
        <f t="shared" si="193"/>
        <v/>
      </c>
      <c r="L1270" s="27" t="str">
        <f t="shared" si="194"/>
        <v/>
      </c>
      <c r="M1270" s="32" t="str">
        <f t="shared" si="195"/>
        <v/>
      </c>
      <c r="N1270" s="27" t="str">
        <f t="shared" si="196"/>
        <v/>
      </c>
      <c r="O1270" s="27" t="str">
        <f t="shared" si="196"/>
        <v/>
      </c>
      <c r="P1270" s="27" t="str">
        <f t="shared" si="196"/>
        <v/>
      </c>
      <c r="Q1270" s="27" t="str">
        <f t="shared" si="196"/>
        <v/>
      </c>
      <c r="R1270" s="27" t="str">
        <f t="shared" si="196"/>
        <v/>
      </c>
      <c r="S1270" s="27" t="str">
        <f t="shared" si="196"/>
        <v/>
      </c>
      <c r="T1270" s="32" t="str">
        <f t="shared" si="196"/>
        <v/>
      </c>
      <c r="U1270" s="10"/>
    </row>
    <row r="1271" spans="1:21" x14ac:dyDescent="0.25">
      <c r="A1271" s="10"/>
      <c r="B1271" s="4" t="str">
        <f>IF(ISBLANK('INPUT | Operations'!$B1276),"",COUNT('INPUT | Operations'!$B$12:$B1275))</f>
        <v/>
      </c>
      <c r="C1271" s="27" t="str">
        <f>IF(ISNUMBER($B1271),('INPUT | Operations'!$C1275+'INPUT | Operations'!$C1276)/2,"")</f>
        <v/>
      </c>
      <c r="D1271" s="28" t="str">
        <f t="shared" si="188"/>
        <v/>
      </c>
      <c r="E1271" s="26" t="str">
        <f>IF(ISNUMBER($B1271),'INPUT | Operations'!$B1276-'INPUT | Operations'!$B1275,"")</f>
        <v/>
      </c>
      <c r="F1271" s="32" t="str">
        <f>IF(ISNUMBER($B1271),IF('INPUT | Operations'!$B1276&lt;Booster_BurnTime,1,IF('INPUT | Operations'!$B1275&lt;=Booster_BurnTime,(Booster_BurnTime-'INPUT | Operations'!$B1275)/('INPUT | Operations'!$B1276-'INPUT | Operations'!$B1275),0))*'INPUT | Operations'!$E1275*NumberOfBoosters*NumberOfOps*$E1271,"")</f>
        <v/>
      </c>
      <c r="G1271" s="34" t="str">
        <f t="shared" si="189"/>
        <v/>
      </c>
      <c r="H1271" s="27" t="str">
        <f t="shared" si="190"/>
        <v/>
      </c>
      <c r="I1271" s="27" t="str">
        <f t="shared" si="191"/>
        <v/>
      </c>
      <c r="J1271" s="27" t="str">
        <f t="shared" si="192"/>
        <v/>
      </c>
      <c r="K1271" s="27" t="str">
        <f t="shared" si="193"/>
        <v/>
      </c>
      <c r="L1271" s="27" t="str">
        <f t="shared" si="194"/>
        <v/>
      </c>
      <c r="M1271" s="32" t="str">
        <f t="shared" si="195"/>
        <v/>
      </c>
      <c r="N1271" s="27" t="str">
        <f t="shared" si="196"/>
        <v/>
      </c>
      <c r="O1271" s="27" t="str">
        <f t="shared" si="196"/>
        <v/>
      </c>
      <c r="P1271" s="27" t="str">
        <f t="shared" si="196"/>
        <v/>
      </c>
      <c r="Q1271" s="27" t="str">
        <f t="shared" si="196"/>
        <v/>
      </c>
      <c r="R1271" s="27" t="str">
        <f t="shared" si="196"/>
        <v/>
      </c>
      <c r="S1271" s="27" t="str">
        <f t="shared" si="196"/>
        <v/>
      </c>
      <c r="T1271" s="32" t="str">
        <f t="shared" si="196"/>
        <v/>
      </c>
      <c r="U1271" s="10"/>
    </row>
    <row r="1272" spans="1:21" x14ac:dyDescent="0.25">
      <c r="A1272" s="10"/>
      <c r="B1272" s="4" t="str">
        <f>IF(ISBLANK('INPUT | Operations'!$B1277),"",COUNT('INPUT | Operations'!$B$12:$B1276))</f>
        <v/>
      </c>
      <c r="C1272" s="27" t="str">
        <f>IF(ISNUMBER($B1272),('INPUT | Operations'!$C1276+'INPUT | Operations'!$C1277)/2,"")</f>
        <v/>
      </c>
      <c r="D1272" s="28" t="str">
        <f t="shared" si="188"/>
        <v/>
      </c>
      <c r="E1272" s="26" t="str">
        <f>IF(ISNUMBER($B1272),'INPUT | Operations'!$B1277-'INPUT | Operations'!$B1276,"")</f>
        <v/>
      </c>
      <c r="F1272" s="32" t="str">
        <f>IF(ISNUMBER($B1272),IF('INPUT | Operations'!$B1277&lt;Booster_BurnTime,1,IF('INPUT | Operations'!$B1276&lt;=Booster_BurnTime,(Booster_BurnTime-'INPUT | Operations'!$B1276)/('INPUT | Operations'!$B1277-'INPUT | Operations'!$B1276),0))*'INPUT | Operations'!$E1276*NumberOfBoosters*NumberOfOps*$E1272,"")</f>
        <v/>
      </c>
      <c r="G1272" s="34" t="str">
        <f t="shared" si="189"/>
        <v/>
      </c>
      <c r="H1272" s="27" t="str">
        <f t="shared" si="190"/>
        <v/>
      </c>
      <c r="I1272" s="27" t="str">
        <f t="shared" si="191"/>
        <v/>
      </c>
      <c r="J1272" s="27" t="str">
        <f t="shared" si="192"/>
        <v/>
      </c>
      <c r="K1272" s="27" t="str">
        <f t="shared" si="193"/>
        <v/>
      </c>
      <c r="L1272" s="27" t="str">
        <f t="shared" si="194"/>
        <v/>
      </c>
      <c r="M1272" s="32" t="str">
        <f t="shared" si="195"/>
        <v/>
      </c>
      <c r="N1272" s="27" t="str">
        <f t="shared" si="196"/>
        <v/>
      </c>
      <c r="O1272" s="27" t="str">
        <f t="shared" si="196"/>
        <v/>
      </c>
      <c r="P1272" s="27" t="str">
        <f t="shared" si="196"/>
        <v/>
      </c>
      <c r="Q1272" s="27" t="str">
        <f t="shared" si="196"/>
        <v/>
      </c>
      <c r="R1272" s="27" t="str">
        <f t="shared" si="196"/>
        <v/>
      </c>
      <c r="S1272" s="27" t="str">
        <f t="shared" si="196"/>
        <v/>
      </c>
      <c r="T1272" s="32" t="str">
        <f t="shared" si="196"/>
        <v/>
      </c>
      <c r="U1272" s="10"/>
    </row>
    <row r="1273" spans="1:21" x14ac:dyDescent="0.25">
      <c r="A1273" s="10"/>
      <c r="B1273" s="4" t="str">
        <f>IF(ISBLANK('INPUT | Operations'!$B1278),"",COUNT('INPUT | Operations'!$B$12:$B1277))</f>
        <v/>
      </c>
      <c r="C1273" s="27" t="str">
        <f>IF(ISNUMBER($B1273),('INPUT | Operations'!$C1277+'INPUT | Operations'!$C1278)/2,"")</f>
        <v/>
      </c>
      <c r="D1273" s="28" t="str">
        <f t="shared" si="188"/>
        <v/>
      </c>
      <c r="E1273" s="26" t="str">
        <f>IF(ISNUMBER($B1273),'INPUT | Operations'!$B1278-'INPUT | Operations'!$B1277,"")</f>
        <v/>
      </c>
      <c r="F1273" s="32" t="str">
        <f>IF(ISNUMBER($B1273),IF('INPUT | Operations'!$B1278&lt;Booster_BurnTime,1,IF('INPUT | Operations'!$B1277&lt;=Booster_BurnTime,(Booster_BurnTime-'INPUT | Operations'!$B1277)/('INPUT | Operations'!$B1278-'INPUT | Operations'!$B1277),0))*'INPUT | Operations'!$E1277*NumberOfBoosters*NumberOfOps*$E1273,"")</f>
        <v/>
      </c>
      <c r="G1273" s="34" t="str">
        <f t="shared" si="189"/>
        <v/>
      </c>
      <c r="H1273" s="27" t="str">
        <f t="shared" si="190"/>
        <v/>
      </c>
      <c r="I1273" s="27" t="str">
        <f t="shared" si="191"/>
        <v/>
      </c>
      <c r="J1273" s="27" t="str">
        <f t="shared" si="192"/>
        <v/>
      </c>
      <c r="K1273" s="27" t="str">
        <f t="shared" si="193"/>
        <v/>
      </c>
      <c r="L1273" s="27" t="str">
        <f t="shared" si="194"/>
        <v/>
      </c>
      <c r="M1273" s="32" t="str">
        <f t="shared" si="195"/>
        <v/>
      </c>
      <c r="N1273" s="27" t="str">
        <f t="shared" si="196"/>
        <v/>
      </c>
      <c r="O1273" s="27" t="str">
        <f t="shared" si="196"/>
        <v/>
      </c>
      <c r="P1273" s="27" t="str">
        <f t="shared" si="196"/>
        <v/>
      </c>
      <c r="Q1273" s="27" t="str">
        <f t="shared" si="196"/>
        <v/>
      </c>
      <c r="R1273" s="27" t="str">
        <f t="shared" si="196"/>
        <v/>
      </c>
      <c r="S1273" s="27" t="str">
        <f t="shared" si="196"/>
        <v/>
      </c>
      <c r="T1273" s="32" t="str">
        <f t="shared" si="196"/>
        <v/>
      </c>
      <c r="U1273" s="10"/>
    </row>
    <row r="1274" spans="1:21" x14ac:dyDescent="0.25">
      <c r="A1274" s="10"/>
      <c r="B1274" s="4" t="str">
        <f>IF(ISBLANK('INPUT | Operations'!$B1279),"",COUNT('INPUT | Operations'!$B$12:$B1278))</f>
        <v/>
      </c>
      <c r="C1274" s="27" t="str">
        <f>IF(ISNUMBER($B1274),('INPUT | Operations'!$C1278+'INPUT | Operations'!$C1279)/2,"")</f>
        <v/>
      </c>
      <c r="D1274" s="28" t="str">
        <f t="shared" si="188"/>
        <v/>
      </c>
      <c r="E1274" s="26" t="str">
        <f>IF(ISNUMBER($B1274),'INPUT | Operations'!$B1279-'INPUT | Operations'!$B1278,"")</f>
        <v/>
      </c>
      <c r="F1274" s="32" t="str">
        <f>IF(ISNUMBER($B1274),IF('INPUT | Operations'!$B1279&lt;Booster_BurnTime,1,IF('INPUT | Operations'!$B1278&lt;=Booster_BurnTime,(Booster_BurnTime-'INPUT | Operations'!$B1278)/('INPUT | Operations'!$B1279-'INPUT | Operations'!$B1278),0))*'INPUT | Operations'!$E1278*NumberOfBoosters*NumberOfOps*$E1274,"")</f>
        <v/>
      </c>
      <c r="G1274" s="34" t="str">
        <f t="shared" si="189"/>
        <v/>
      </c>
      <c r="H1274" s="27" t="str">
        <f t="shared" si="190"/>
        <v/>
      </c>
      <c r="I1274" s="27" t="str">
        <f t="shared" si="191"/>
        <v/>
      </c>
      <c r="J1274" s="27" t="str">
        <f t="shared" si="192"/>
        <v/>
      </c>
      <c r="K1274" s="27" t="str">
        <f t="shared" si="193"/>
        <v/>
      </c>
      <c r="L1274" s="27" t="str">
        <f t="shared" si="194"/>
        <v/>
      </c>
      <c r="M1274" s="32" t="str">
        <f t="shared" si="195"/>
        <v/>
      </c>
      <c r="N1274" s="27" t="str">
        <f t="shared" si="196"/>
        <v/>
      </c>
      <c r="O1274" s="27" t="str">
        <f t="shared" si="196"/>
        <v/>
      </c>
      <c r="P1274" s="27" t="str">
        <f t="shared" si="196"/>
        <v/>
      </c>
      <c r="Q1274" s="27" t="str">
        <f t="shared" si="196"/>
        <v/>
      </c>
      <c r="R1274" s="27" t="str">
        <f t="shared" si="196"/>
        <v/>
      </c>
      <c r="S1274" s="27" t="str">
        <f t="shared" si="196"/>
        <v/>
      </c>
      <c r="T1274" s="32" t="str">
        <f t="shared" si="196"/>
        <v/>
      </c>
      <c r="U1274" s="10"/>
    </row>
    <row r="1275" spans="1:21" x14ac:dyDescent="0.25">
      <c r="A1275" s="10"/>
      <c r="B1275" s="4" t="str">
        <f>IF(ISBLANK('INPUT | Operations'!$B1280),"",COUNT('INPUT | Operations'!$B$12:$B1279))</f>
        <v/>
      </c>
      <c r="C1275" s="27" t="str">
        <f>IF(ISNUMBER($B1275),('INPUT | Operations'!$C1279+'INPUT | Operations'!$C1280)/2,"")</f>
        <v/>
      </c>
      <c r="D1275" s="28" t="str">
        <f t="shared" si="188"/>
        <v/>
      </c>
      <c r="E1275" s="26" t="str">
        <f>IF(ISNUMBER($B1275),'INPUT | Operations'!$B1280-'INPUT | Operations'!$B1279,"")</f>
        <v/>
      </c>
      <c r="F1275" s="32" t="str">
        <f>IF(ISNUMBER($B1275),IF('INPUT | Operations'!$B1280&lt;Booster_BurnTime,1,IF('INPUT | Operations'!$B1279&lt;=Booster_BurnTime,(Booster_BurnTime-'INPUT | Operations'!$B1279)/('INPUT | Operations'!$B1280-'INPUT | Operations'!$B1279),0))*'INPUT | Operations'!$E1279*NumberOfBoosters*NumberOfOps*$E1275,"")</f>
        <v/>
      </c>
      <c r="G1275" s="34" t="str">
        <f t="shared" si="189"/>
        <v/>
      </c>
      <c r="H1275" s="27" t="str">
        <f t="shared" si="190"/>
        <v/>
      </c>
      <c r="I1275" s="27" t="str">
        <f t="shared" si="191"/>
        <v/>
      </c>
      <c r="J1275" s="27" t="str">
        <f t="shared" si="192"/>
        <v/>
      </c>
      <c r="K1275" s="27" t="str">
        <f t="shared" si="193"/>
        <v/>
      </c>
      <c r="L1275" s="27" t="str">
        <f t="shared" si="194"/>
        <v/>
      </c>
      <c r="M1275" s="32" t="str">
        <f t="shared" si="195"/>
        <v/>
      </c>
      <c r="N1275" s="27" t="str">
        <f t="shared" si="196"/>
        <v/>
      </c>
      <c r="O1275" s="27" t="str">
        <f t="shared" si="196"/>
        <v/>
      </c>
      <c r="P1275" s="27" t="str">
        <f t="shared" si="196"/>
        <v/>
      </c>
      <c r="Q1275" s="27" t="str">
        <f t="shared" si="196"/>
        <v/>
      </c>
      <c r="R1275" s="27" t="str">
        <f t="shared" si="196"/>
        <v/>
      </c>
      <c r="S1275" s="27" t="str">
        <f t="shared" si="196"/>
        <v/>
      </c>
      <c r="T1275" s="32" t="str">
        <f t="shared" si="196"/>
        <v/>
      </c>
      <c r="U1275" s="10"/>
    </row>
    <row r="1276" spans="1:21" x14ac:dyDescent="0.25">
      <c r="A1276" s="10"/>
      <c r="B1276" s="4" t="str">
        <f>IF(ISBLANK('INPUT | Operations'!$B1281),"",COUNT('INPUT | Operations'!$B$12:$B1280))</f>
        <v/>
      </c>
      <c r="C1276" s="27" t="str">
        <f>IF(ISNUMBER($B1276),('INPUT | Operations'!$C1280+'INPUT | Operations'!$C1281)/2,"")</f>
        <v/>
      </c>
      <c r="D1276" s="28" t="str">
        <f t="shared" si="188"/>
        <v/>
      </c>
      <c r="E1276" s="26" t="str">
        <f>IF(ISNUMBER($B1276),'INPUT | Operations'!$B1281-'INPUT | Operations'!$B1280,"")</f>
        <v/>
      </c>
      <c r="F1276" s="32" t="str">
        <f>IF(ISNUMBER($B1276),IF('INPUT | Operations'!$B1281&lt;Booster_BurnTime,1,IF('INPUT | Operations'!$B1280&lt;=Booster_BurnTime,(Booster_BurnTime-'INPUT | Operations'!$B1280)/('INPUT | Operations'!$B1281-'INPUT | Operations'!$B1280),0))*'INPUT | Operations'!$E1280*NumberOfBoosters*NumberOfOps*$E1276,"")</f>
        <v/>
      </c>
      <c r="G1276" s="34" t="str">
        <f t="shared" si="189"/>
        <v/>
      </c>
      <c r="H1276" s="27" t="str">
        <f t="shared" si="190"/>
        <v/>
      </c>
      <c r="I1276" s="27" t="str">
        <f t="shared" si="191"/>
        <v/>
      </c>
      <c r="J1276" s="27" t="str">
        <f t="shared" si="192"/>
        <v/>
      </c>
      <c r="K1276" s="27" t="str">
        <f t="shared" si="193"/>
        <v/>
      </c>
      <c r="L1276" s="27" t="str">
        <f t="shared" si="194"/>
        <v/>
      </c>
      <c r="M1276" s="32" t="str">
        <f t="shared" si="195"/>
        <v/>
      </c>
      <c r="N1276" s="27" t="str">
        <f t="shared" si="196"/>
        <v/>
      </c>
      <c r="O1276" s="27" t="str">
        <f t="shared" si="196"/>
        <v/>
      </c>
      <c r="P1276" s="27" t="str">
        <f t="shared" si="196"/>
        <v/>
      </c>
      <c r="Q1276" s="27" t="str">
        <f t="shared" si="196"/>
        <v/>
      </c>
      <c r="R1276" s="27" t="str">
        <f t="shared" si="196"/>
        <v/>
      </c>
      <c r="S1276" s="27" t="str">
        <f t="shared" si="196"/>
        <v/>
      </c>
      <c r="T1276" s="32" t="str">
        <f t="shared" si="196"/>
        <v/>
      </c>
      <c r="U1276" s="10"/>
    </row>
    <row r="1277" spans="1:21" x14ac:dyDescent="0.25">
      <c r="A1277" s="10"/>
      <c r="B1277" s="4" t="str">
        <f>IF(ISBLANK('INPUT | Operations'!$B1282),"",COUNT('INPUT | Operations'!$B$12:$B1281))</f>
        <v/>
      </c>
      <c r="C1277" s="27" t="str">
        <f>IF(ISNUMBER($B1277),('INPUT | Operations'!$C1281+'INPUT | Operations'!$C1282)/2,"")</f>
        <v/>
      </c>
      <c r="D1277" s="28" t="str">
        <f t="shared" si="188"/>
        <v/>
      </c>
      <c r="E1277" s="26" t="str">
        <f>IF(ISNUMBER($B1277),'INPUT | Operations'!$B1282-'INPUT | Operations'!$B1281,"")</f>
        <v/>
      </c>
      <c r="F1277" s="32" t="str">
        <f>IF(ISNUMBER($B1277),IF('INPUT | Operations'!$B1282&lt;Booster_BurnTime,1,IF('INPUT | Operations'!$B1281&lt;=Booster_BurnTime,(Booster_BurnTime-'INPUT | Operations'!$B1281)/('INPUT | Operations'!$B1282-'INPUT | Operations'!$B1281),0))*'INPUT | Operations'!$E1281*NumberOfBoosters*NumberOfOps*$E1277,"")</f>
        <v/>
      </c>
      <c r="G1277" s="34" t="str">
        <f t="shared" si="189"/>
        <v/>
      </c>
      <c r="H1277" s="27" t="str">
        <f t="shared" si="190"/>
        <v/>
      </c>
      <c r="I1277" s="27" t="str">
        <f t="shared" si="191"/>
        <v/>
      </c>
      <c r="J1277" s="27" t="str">
        <f t="shared" si="192"/>
        <v/>
      </c>
      <c r="K1277" s="27" t="str">
        <f t="shared" si="193"/>
        <v/>
      </c>
      <c r="L1277" s="27" t="str">
        <f t="shared" si="194"/>
        <v/>
      </c>
      <c r="M1277" s="32" t="str">
        <f t="shared" si="195"/>
        <v/>
      </c>
      <c r="N1277" s="27" t="str">
        <f t="shared" si="196"/>
        <v/>
      </c>
      <c r="O1277" s="27" t="str">
        <f t="shared" si="196"/>
        <v/>
      </c>
      <c r="P1277" s="27" t="str">
        <f t="shared" si="196"/>
        <v/>
      </c>
      <c r="Q1277" s="27" t="str">
        <f t="shared" si="196"/>
        <v/>
      </c>
      <c r="R1277" s="27" t="str">
        <f t="shared" si="196"/>
        <v/>
      </c>
      <c r="S1277" s="27" t="str">
        <f t="shared" si="196"/>
        <v/>
      </c>
      <c r="T1277" s="32" t="str">
        <f t="shared" si="196"/>
        <v/>
      </c>
      <c r="U1277" s="10"/>
    </row>
    <row r="1278" spans="1:21" x14ac:dyDescent="0.25">
      <c r="A1278" s="10"/>
      <c r="B1278" s="4" t="str">
        <f>IF(ISBLANK('INPUT | Operations'!$B1283),"",COUNT('INPUT | Operations'!$B$12:$B1282))</f>
        <v/>
      </c>
      <c r="C1278" s="27" t="str">
        <f>IF(ISNUMBER($B1278),('INPUT | Operations'!$C1282+'INPUT | Operations'!$C1283)/2,"")</f>
        <v/>
      </c>
      <c r="D1278" s="28" t="str">
        <f t="shared" si="188"/>
        <v/>
      </c>
      <c r="E1278" s="26" t="str">
        <f>IF(ISNUMBER($B1278),'INPUT | Operations'!$B1283-'INPUT | Operations'!$B1282,"")</f>
        <v/>
      </c>
      <c r="F1278" s="32" t="str">
        <f>IF(ISNUMBER($B1278),IF('INPUT | Operations'!$B1283&lt;Booster_BurnTime,1,IF('INPUT | Operations'!$B1282&lt;=Booster_BurnTime,(Booster_BurnTime-'INPUT | Operations'!$B1282)/('INPUT | Operations'!$B1283-'INPUT | Operations'!$B1282),0))*'INPUT | Operations'!$E1282*NumberOfBoosters*NumberOfOps*$E1278,"")</f>
        <v/>
      </c>
      <c r="G1278" s="34" t="str">
        <f t="shared" si="189"/>
        <v/>
      </c>
      <c r="H1278" s="27" t="str">
        <f t="shared" si="190"/>
        <v/>
      </c>
      <c r="I1278" s="27" t="str">
        <f t="shared" si="191"/>
        <v/>
      </c>
      <c r="J1278" s="27" t="str">
        <f t="shared" si="192"/>
        <v/>
      </c>
      <c r="K1278" s="27" t="str">
        <f t="shared" si="193"/>
        <v/>
      </c>
      <c r="L1278" s="27" t="str">
        <f t="shared" si="194"/>
        <v/>
      </c>
      <c r="M1278" s="32" t="str">
        <f t="shared" si="195"/>
        <v/>
      </c>
      <c r="N1278" s="27" t="str">
        <f t="shared" si="196"/>
        <v/>
      </c>
      <c r="O1278" s="27" t="str">
        <f t="shared" si="196"/>
        <v/>
      </c>
      <c r="P1278" s="27" t="str">
        <f t="shared" si="196"/>
        <v/>
      </c>
      <c r="Q1278" s="27" t="str">
        <f t="shared" si="196"/>
        <v/>
      </c>
      <c r="R1278" s="27" t="str">
        <f t="shared" si="196"/>
        <v/>
      </c>
      <c r="S1278" s="27" t="str">
        <f t="shared" si="196"/>
        <v/>
      </c>
      <c r="T1278" s="32" t="str">
        <f t="shared" si="196"/>
        <v/>
      </c>
      <c r="U1278" s="10"/>
    </row>
    <row r="1279" spans="1:21" x14ac:dyDescent="0.25">
      <c r="A1279" s="10"/>
      <c r="B1279" s="4" t="str">
        <f>IF(ISBLANK('INPUT | Operations'!$B1284),"",COUNT('INPUT | Operations'!$B$12:$B1283))</f>
        <v/>
      </c>
      <c r="C1279" s="27" t="str">
        <f>IF(ISNUMBER($B1279),('INPUT | Operations'!$C1283+'INPUT | Operations'!$C1284)/2,"")</f>
        <v/>
      </c>
      <c r="D1279" s="28" t="str">
        <f t="shared" si="188"/>
        <v/>
      </c>
      <c r="E1279" s="26" t="str">
        <f>IF(ISNUMBER($B1279),'INPUT | Operations'!$B1284-'INPUT | Operations'!$B1283,"")</f>
        <v/>
      </c>
      <c r="F1279" s="32" t="str">
        <f>IF(ISNUMBER($B1279),IF('INPUT | Operations'!$B1284&lt;Booster_BurnTime,1,IF('INPUT | Operations'!$B1283&lt;=Booster_BurnTime,(Booster_BurnTime-'INPUT | Operations'!$B1283)/('INPUT | Operations'!$B1284-'INPUT | Operations'!$B1283),0))*'INPUT | Operations'!$E1283*NumberOfBoosters*NumberOfOps*$E1279,"")</f>
        <v/>
      </c>
      <c r="G1279" s="34" t="str">
        <f t="shared" si="189"/>
        <v/>
      </c>
      <c r="H1279" s="27" t="str">
        <f t="shared" si="190"/>
        <v/>
      </c>
      <c r="I1279" s="27" t="str">
        <f t="shared" si="191"/>
        <v/>
      </c>
      <c r="J1279" s="27" t="str">
        <f t="shared" si="192"/>
        <v/>
      </c>
      <c r="K1279" s="27" t="str">
        <f t="shared" si="193"/>
        <v/>
      </c>
      <c r="L1279" s="27" t="str">
        <f t="shared" si="194"/>
        <v/>
      </c>
      <c r="M1279" s="32" t="str">
        <f t="shared" si="195"/>
        <v/>
      </c>
      <c r="N1279" s="27" t="str">
        <f t="shared" si="196"/>
        <v/>
      </c>
      <c r="O1279" s="27" t="str">
        <f t="shared" si="196"/>
        <v/>
      </c>
      <c r="P1279" s="27" t="str">
        <f t="shared" si="196"/>
        <v/>
      </c>
      <c r="Q1279" s="27" t="str">
        <f t="shared" si="196"/>
        <v/>
      </c>
      <c r="R1279" s="27" t="str">
        <f t="shared" si="196"/>
        <v/>
      </c>
      <c r="S1279" s="27" t="str">
        <f t="shared" si="196"/>
        <v/>
      </c>
      <c r="T1279" s="32" t="str">
        <f t="shared" si="196"/>
        <v/>
      </c>
      <c r="U1279" s="10"/>
    </row>
    <row r="1280" spans="1:21" x14ac:dyDescent="0.25">
      <c r="A1280" s="10"/>
      <c r="B1280" s="4" t="str">
        <f>IF(ISBLANK('INPUT | Operations'!$B1285),"",COUNT('INPUT | Operations'!$B$12:$B1284))</f>
        <v/>
      </c>
      <c r="C1280" s="27" t="str">
        <f>IF(ISNUMBER($B1280),('INPUT | Operations'!$C1284+'INPUT | Operations'!$C1285)/2,"")</f>
        <v/>
      </c>
      <c r="D1280" s="28" t="str">
        <f t="shared" si="188"/>
        <v/>
      </c>
      <c r="E1280" s="26" t="str">
        <f>IF(ISNUMBER($B1280),'INPUT | Operations'!$B1285-'INPUT | Operations'!$B1284,"")</f>
        <v/>
      </c>
      <c r="F1280" s="32" t="str">
        <f>IF(ISNUMBER($B1280),IF('INPUT | Operations'!$B1285&lt;Booster_BurnTime,1,IF('INPUT | Operations'!$B1284&lt;=Booster_BurnTime,(Booster_BurnTime-'INPUT | Operations'!$B1284)/('INPUT | Operations'!$B1285-'INPUT | Operations'!$B1284),0))*'INPUT | Operations'!$E1284*NumberOfBoosters*NumberOfOps*$E1280,"")</f>
        <v/>
      </c>
      <c r="G1280" s="34" t="str">
        <f t="shared" si="189"/>
        <v/>
      </c>
      <c r="H1280" s="27" t="str">
        <f t="shared" si="190"/>
        <v/>
      </c>
      <c r="I1280" s="27" t="str">
        <f t="shared" si="191"/>
        <v/>
      </c>
      <c r="J1280" s="27" t="str">
        <f t="shared" si="192"/>
        <v/>
      </c>
      <c r="K1280" s="27" t="str">
        <f t="shared" si="193"/>
        <v/>
      </c>
      <c r="L1280" s="27" t="str">
        <f t="shared" si="194"/>
        <v/>
      </c>
      <c r="M1280" s="32" t="str">
        <f t="shared" si="195"/>
        <v/>
      </c>
      <c r="N1280" s="27" t="str">
        <f t="shared" si="196"/>
        <v/>
      </c>
      <c r="O1280" s="27" t="str">
        <f t="shared" si="196"/>
        <v/>
      </c>
      <c r="P1280" s="27" t="str">
        <f t="shared" si="196"/>
        <v/>
      </c>
      <c r="Q1280" s="27" t="str">
        <f t="shared" si="196"/>
        <v/>
      </c>
      <c r="R1280" s="27" t="str">
        <f t="shared" si="196"/>
        <v/>
      </c>
      <c r="S1280" s="27" t="str">
        <f t="shared" si="196"/>
        <v/>
      </c>
      <c r="T1280" s="32" t="str">
        <f t="shared" si="196"/>
        <v/>
      </c>
      <c r="U1280" s="10"/>
    </row>
    <row r="1281" spans="1:21" x14ac:dyDescent="0.25">
      <c r="A1281" s="10"/>
      <c r="B1281" s="4" t="str">
        <f>IF(ISBLANK('INPUT | Operations'!$B1286),"",COUNT('INPUT | Operations'!$B$12:$B1285))</f>
        <v/>
      </c>
      <c r="C1281" s="27" t="str">
        <f>IF(ISNUMBER($B1281),('INPUT | Operations'!$C1285+'INPUT | Operations'!$C1286)/2,"")</f>
        <v/>
      </c>
      <c r="D1281" s="28" t="str">
        <f t="shared" si="188"/>
        <v/>
      </c>
      <c r="E1281" s="26" t="str">
        <f>IF(ISNUMBER($B1281),'INPUT | Operations'!$B1286-'INPUT | Operations'!$B1285,"")</f>
        <v/>
      </c>
      <c r="F1281" s="32" t="str">
        <f>IF(ISNUMBER($B1281),IF('INPUT | Operations'!$B1286&lt;Booster_BurnTime,1,IF('INPUT | Operations'!$B1285&lt;=Booster_BurnTime,(Booster_BurnTime-'INPUT | Operations'!$B1285)/('INPUT | Operations'!$B1286-'INPUT | Operations'!$B1285),0))*'INPUT | Operations'!$E1285*NumberOfBoosters*NumberOfOps*$E1281,"")</f>
        <v/>
      </c>
      <c r="G1281" s="34" t="str">
        <f t="shared" si="189"/>
        <v/>
      </c>
      <c r="H1281" s="27" t="str">
        <f t="shared" si="190"/>
        <v/>
      </c>
      <c r="I1281" s="27" t="str">
        <f t="shared" si="191"/>
        <v/>
      </c>
      <c r="J1281" s="27" t="str">
        <f t="shared" si="192"/>
        <v/>
      </c>
      <c r="K1281" s="27" t="str">
        <f t="shared" si="193"/>
        <v/>
      </c>
      <c r="L1281" s="27" t="str">
        <f t="shared" si="194"/>
        <v/>
      </c>
      <c r="M1281" s="32" t="str">
        <f t="shared" si="195"/>
        <v/>
      </c>
      <c r="N1281" s="27" t="str">
        <f t="shared" si="196"/>
        <v/>
      </c>
      <c r="O1281" s="27" t="str">
        <f t="shared" si="196"/>
        <v/>
      </c>
      <c r="P1281" s="27" t="str">
        <f t="shared" si="196"/>
        <v/>
      </c>
      <c r="Q1281" s="27" t="str">
        <f t="shared" si="196"/>
        <v/>
      </c>
      <c r="R1281" s="27" t="str">
        <f t="shared" si="196"/>
        <v/>
      </c>
      <c r="S1281" s="27" t="str">
        <f t="shared" si="196"/>
        <v/>
      </c>
      <c r="T1281" s="32" t="str">
        <f t="shared" si="196"/>
        <v/>
      </c>
      <c r="U1281" s="10"/>
    </row>
    <row r="1282" spans="1:21" x14ac:dyDescent="0.25">
      <c r="A1282" s="10"/>
      <c r="B1282" s="4" t="str">
        <f>IF(ISBLANK('INPUT | Operations'!$B1287),"",COUNT('INPUT | Operations'!$B$12:$B1286))</f>
        <v/>
      </c>
      <c r="C1282" s="27" t="str">
        <f>IF(ISNUMBER($B1282),('INPUT | Operations'!$C1286+'INPUT | Operations'!$C1287)/2,"")</f>
        <v/>
      </c>
      <c r="D1282" s="28" t="str">
        <f t="shared" si="188"/>
        <v/>
      </c>
      <c r="E1282" s="26" t="str">
        <f>IF(ISNUMBER($B1282),'INPUT | Operations'!$B1287-'INPUT | Operations'!$B1286,"")</f>
        <v/>
      </c>
      <c r="F1282" s="32" t="str">
        <f>IF(ISNUMBER($B1282),IF('INPUT | Operations'!$B1287&lt;Booster_BurnTime,1,IF('INPUT | Operations'!$B1286&lt;=Booster_BurnTime,(Booster_BurnTime-'INPUT | Operations'!$B1286)/('INPUT | Operations'!$B1287-'INPUT | Operations'!$B1286),0))*'INPUT | Operations'!$E1286*NumberOfBoosters*NumberOfOps*$E1282,"")</f>
        <v/>
      </c>
      <c r="G1282" s="34" t="str">
        <f t="shared" si="189"/>
        <v/>
      </c>
      <c r="H1282" s="27" t="str">
        <f t="shared" si="190"/>
        <v/>
      </c>
      <c r="I1282" s="27" t="str">
        <f t="shared" si="191"/>
        <v/>
      </c>
      <c r="J1282" s="27" t="str">
        <f t="shared" si="192"/>
        <v/>
      </c>
      <c r="K1282" s="27" t="str">
        <f t="shared" si="193"/>
        <v/>
      </c>
      <c r="L1282" s="27" t="str">
        <f t="shared" si="194"/>
        <v/>
      </c>
      <c r="M1282" s="32" t="str">
        <f t="shared" si="195"/>
        <v/>
      </c>
      <c r="N1282" s="27" t="str">
        <f t="shared" si="196"/>
        <v/>
      </c>
      <c r="O1282" s="27" t="str">
        <f t="shared" si="196"/>
        <v/>
      </c>
      <c r="P1282" s="27" t="str">
        <f t="shared" si="196"/>
        <v/>
      </c>
      <c r="Q1282" s="27" t="str">
        <f t="shared" si="196"/>
        <v/>
      </c>
      <c r="R1282" s="27" t="str">
        <f t="shared" si="196"/>
        <v/>
      </c>
      <c r="S1282" s="27" t="str">
        <f t="shared" si="196"/>
        <v/>
      </c>
      <c r="T1282" s="32" t="str">
        <f t="shared" si="196"/>
        <v/>
      </c>
      <c r="U1282" s="10"/>
    </row>
    <row r="1283" spans="1:21" x14ac:dyDescent="0.25">
      <c r="A1283" s="10"/>
      <c r="B1283" s="4" t="str">
        <f>IF(ISBLANK('INPUT | Operations'!$B1288),"",COUNT('INPUT | Operations'!$B$12:$B1287))</f>
        <v/>
      </c>
      <c r="C1283" s="27" t="str">
        <f>IF(ISNUMBER($B1283),('INPUT | Operations'!$C1287+'INPUT | Operations'!$C1288)/2,"")</f>
        <v/>
      </c>
      <c r="D1283" s="28" t="str">
        <f t="shared" si="188"/>
        <v/>
      </c>
      <c r="E1283" s="26" t="str">
        <f>IF(ISNUMBER($B1283),'INPUT | Operations'!$B1288-'INPUT | Operations'!$B1287,"")</f>
        <v/>
      </c>
      <c r="F1283" s="32" t="str">
        <f>IF(ISNUMBER($B1283),IF('INPUT | Operations'!$B1288&lt;Booster_BurnTime,1,IF('INPUT | Operations'!$B1287&lt;=Booster_BurnTime,(Booster_BurnTime-'INPUT | Operations'!$B1287)/('INPUT | Operations'!$B1288-'INPUT | Operations'!$B1287),0))*'INPUT | Operations'!$E1287*NumberOfBoosters*NumberOfOps*$E1283,"")</f>
        <v/>
      </c>
      <c r="G1283" s="34" t="str">
        <f t="shared" si="189"/>
        <v/>
      </c>
      <c r="H1283" s="27" t="str">
        <f t="shared" si="190"/>
        <v/>
      </c>
      <c r="I1283" s="27" t="str">
        <f t="shared" si="191"/>
        <v/>
      </c>
      <c r="J1283" s="27" t="str">
        <f t="shared" si="192"/>
        <v/>
      </c>
      <c r="K1283" s="27" t="str">
        <f t="shared" si="193"/>
        <v/>
      </c>
      <c r="L1283" s="27" t="str">
        <f t="shared" si="194"/>
        <v/>
      </c>
      <c r="M1283" s="32" t="str">
        <f t="shared" si="195"/>
        <v/>
      </c>
      <c r="N1283" s="27" t="str">
        <f t="shared" si="196"/>
        <v/>
      </c>
      <c r="O1283" s="27" t="str">
        <f t="shared" si="196"/>
        <v/>
      </c>
      <c r="P1283" s="27" t="str">
        <f t="shared" si="196"/>
        <v/>
      </c>
      <c r="Q1283" s="27" t="str">
        <f t="shared" si="196"/>
        <v/>
      </c>
      <c r="R1283" s="27" t="str">
        <f t="shared" si="196"/>
        <v/>
      </c>
      <c r="S1283" s="27" t="str">
        <f t="shared" si="196"/>
        <v/>
      </c>
      <c r="T1283" s="32" t="str">
        <f t="shared" si="196"/>
        <v/>
      </c>
      <c r="U1283" s="10"/>
    </row>
    <row r="1284" spans="1:21" x14ac:dyDescent="0.25">
      <c r="A1284" s="10"/>
      <c r="B1284" s="4" t="str">
        <f>IF(ISBLANK('INPUT | Operations'!$B1289),"",COUNT('INPUT | Operations'!$B$12:$B1288))</f>
        <v/>
      </c>
      <c r="C1284" s="27" t="str">
        <f>IF(ISNUMBER($B1284),('INPUT | Operations'!$C1288+'INPUT | Operations'!$C1289)/2,"")</f>
        <v/>
      </c>
      <c r="D1284" s="28" t="str">
        <f t="shared" si="188"/>
        <v/>
      </c>
      <c r="E1284" s="26" t="str">
        <f>IF(ISNUMBER($B1284),'INPUT | Operations'!$B1289-'INPUT | Operations'!$B1288,"")</f>
        <v/>
      </c>
      <c r="F1284" s="32" t="str">
        <f>IF(ISNUMBER($B1284),IF('INPUT | Operations'!$B1289&lt;Booster_BurnTime,1,IF('INPUT | Operations'!$B1288&lt;=Booster_BurnTime,(Booster_BurnTime-'INPUT | Operations'!$B1288)/('INPUT | Operations'!$B1289-'INPUT | Operations'!$B1288),0))*'INPUT | Operations'!$E1288*NumberOfBoosters*NumberOfOps*$E1284,"")</f>
        <v/>
      </c>
      <c r="G1284" s="34" t="str">
        <f t="shared" si="189"/>
        <v/>
      </c>
      <c r="H1284" s="27" t="str">
        <f t="shared" si="190"/>
        <v/>
      </c>
      <c r="I1284" s="27" t="str">
        <f t="shared" si="191"/>
        <v/>
      </c>
      <c r="J1284" s="27" t="str">
        <f t="shared" si="192"/>
        <v/>
      </c>
      <c r="K1284" s="27" t="str">
        <f t="shared" si="193"/>
        <v/>
      </c>
      <c r="L1284" s="27" t="str">
        <f t="shared" si="194"/>
        <v/>
      </c>
      <c r="M1284" s="32" t="str">
        <f t="shared" si="195"/>
        <v/>
      </c>
      <c r="N1284" s="27" t="str">
        <f t="shared" ref="N1284:T1320" si="197">IFERROR($F1284*G1284/1000,"")</f>
        <v/>
      </c>
      <c r="O1284" s="27" t="str">
        <f t="shared" si="197"/>
        <v/>
      </c>
      <c r="P1284" s="27" t="str">
        <f t="shared" si="197"/>
        <v/>
      </c>
      <c r="Q1284" s="27" t="str">
        <f t="shared" si="197"/>
        <v/>
      </c>
      <c r="R1284" s="27" t="str">
        <f t="shared" si="197"/>
        <v/>
      </c>
      <c r="S1284" s="27" t="str">
        <f t="shared" si="197"/>
        <v/>
      </c>
      <c r="T1284" s="32" t="str">
        <f t="shared" si="197"/>
        <v/>
      </c>
      <c r="U1284" s="10"/>
    </row>
    <row r="1285" spans="1:21" x14ac:dyDescent="0.25">
      <c r="A1285" s="10"/>
      <c r="B1285" s="4" t="str">
        <f>IF(ISBLANK('INPUT | Operations'!$B1290),"",COUNT('INPUT | Operations'!$B$12:$B1289))</f>
        <v/>
      </c>
      <c r="C1285" s="27" t="str">
        <f>IF(ISNUMBER($B1285),('INPUT | Operations'!$C1289+'INPUT | Operations'!$C1290)/2,"")</f>
        <v/>
      </c>
      <c r="D1285" s="28" t="str">
        <f t="shared" si="188"/>
        <v/>
      </c>
      <c r="E1285" s="26" t="str">
        <f>IF(ISNUMBER($B1285),'INPUT | Operations'!$B1290-'INPUT | Operations'!$B1289,"")</f>
        <v/>
      </c>
      <c r="F1285" s="32" t="str">
        <f>IF(ISNUMBER($B1285),IF('INPUT | Operations'!$B1290&lt;Booster_BurnTime,1,IF('INPUT | Operations'!$B1289&lt;=Booster_BurnTime,(Booster_BurnTime-'INPUT | Operations'!$B1289)/('INPUT | Operations'!$B1290-'INPUT | Operations'!$B1289),0))*'INPUT | Operations'!$E1289*NumberOfBoosters*NumberOfOps*$E1285,"")</f>
        <v/>
      </c>
      <c r="G1285" s="34" t="str">
        <f t="shared" si="189"/>
        <v/>
      </c>
      <c r="H1285" s="27" t="str">
        <f t="shared" si="190"/>
        <v/>
      </c>
      <c r="I1285" s="27" t="str">
        <f t="shared" si="191"/>
        <v/>
      </c>
      <c r="J1285" s="27" t="str">
        <f t="shared" si="192"/>
        <v/>
      </c>
      <c r="K1285" s="27" t="str">
        <f t="shared" si="193"/>
        <v/>
      </c>
      <c r="L1285" s="27" t="str">
        <f t="shared" si="194"/>
        <v/>
      </c>
      <c r="M1285" s="32" t="str">
        <f t="shared" si="195"/>
        <v/>
      </c>
      <c r="N1285" s="27" t="str">
        <f t="shared" si="197"/>
        <v/>
      </c>
      <c r="O1285" s="27" t="str">
        <f t="shared" si="197"/>
        <v/>
      </c>
      <c r="P1285" s="27" t="str">
        <f t="shared" si="197"/>
        <v/>
      </c>
      <c r="Q1285" s="27" t="str">
        <f t="shared" si="197"/>
        <v/>
      </c>
      <c r="R1285" s="27" t="str">
        <f t="shared" si="197"/>
        <v/>
      </c>
      <c r="S1285" s="27" t="str">
        <f t="shared" si="197"/>
        <v/>
      </c>
      <c r="T1285" s="32" t="str">
        <f t="shared" si="197"/>
        <v/>
      </c>
      <c r="U1285" s="10"/>
    </row>
    <row r="1286" spans="1:21" x14ac:dyDescent="0.25">
      <c r="A1286" s="10"/>
      <c r="B1286" s="4" t="str">
        <f>IF(ISBLANK('INPUT | Operations'!$B1291),"",COUNT('INPUT | Operations'!$B$12:$B1290))</f>
        <v/>
      </c>
      <c r="C1286" s="27" t="str">
        <f>IF(ISNUMBER($B1286),('INPUT | Operations'!$C1290+'INPUT | Operations'!$C1291)/2,"")</f>
        <v/>
      </c>
      <c r="D1286" s="28" t="str">
        <f t="shared" si="188"/>
        <v/>
      </c>
      <c r="E1286" s="26" t="str">
        <f>IF(ISNUMBER($B1286),'INPUT | Operations'!$B1291-'INPUT | Operations'!$B1290,"")</f>
        <v/>
      </c>
      <c r="F1286" s="32" t="str">
        <f>IF(ISNUMBER($B1286),IF('INPUT | Operations'!$B1291&lt;Booster_BurnTime,1,IF('INPUT | Operations'!$B1290&lt;=Booster_BurnTime,(Booster_BurnTime-'INPUT | Operations'!$B1290)/('INPUT | Operations'!$B1291-'INPUT | Operations'!$B1290),0))*'INPUT | Operations'!$E1290*NumberOfBoosters*NumberOfOps*$E1286,"")</f>
        <v/>
      </c>
      <c r="G1286" s="34" t="str">
        <f t="shared" si="189"/>
        <v/>
      </c>
      <c r="H1286" s="27" t="str">
        <f t="shared" si="190"/>
        <v/>
      </c>
      <c r="I1286" s="27" t="str">
        <f t="shared" si="191"/>
        <v/>
      </c>
      <c r="J1286" s="27" t="str">
        <f t="shared" si="192"/>
        <v/>
      </c>
      <c r="K1286" s="27" t="str">
        <f t="shared" si="193"/>
        <v/>
      </c>
      <c r="L1286" s="27" t="str">
        <f t="shared" si="194"/>
        <v/>
      </c>
      <c r="M1286" s="32" t="str">
        <f t="shared" si="195"/>
        <v/>
      </c>
      <c r="N1286" s="27" t="str">
        <f t="shared" si="197"/>
        <v/>
      </c>
      <c r="O1286" s="27" t="str">
        <f t="shared" si="197"/>
        <v/>
      </c>
      <c r="P1286" s="27" t="str">
        <f t="shared" si="197"/>
        <v/>
      </c>
      <c r="Q1286" s="27" t="str">
        <f t="shared" si="197"/>
        <v/>
      </c>
      <c r="R1286" s="27" t="str">
        <f t="shared" si="197"/>
        <v/>
      </c>
      <c r="S1286" s="27" t="str">
        <f t="shared" si="197"/>
        <v/>
      </c>
      <c r="T1286" s="32" t="str">
        <f t="shared" si="197"/>
        <v/>
      </c>
      <c r="U1286" s="10"/>
    </row>
    <row r="1287" spans="1:21" x14ac:dyDescent="0.25">
      <c r="A1287" s="10"/>
      <c r="B1287" s="4" t="str">
        <f>IF(ISBLANK('INPUT | Operations'!$B1292),"",COUNT('INPUT | Operations'!$B$12:$B1291))</f>
        <v/>
      </c>
      <c r="C1287" s="27" t="str">
        <f>IF(ISNUMBER($B1287),('INPUT | Operations'!$C1291+'INPUT | Operations'!$C1292)/2,"")</f>
        <v/>
      </c>
      <c r="D1287" s="28" t="str">
        <f t="shared" si="188"/>
        <v/>
      </c>
      <c r="E1287" s="26" t="str">
        <f>IF(ISNUMBER($B1287),'INPUT | Operations'!$B1292-'INPUT | Operations'!$B1291,"")</f>
        <v/>
      </c>
      <c r="F1287" s="32" t="str">
        <f>IF(ISNUMBER($B1287),IF('INPUT | Operations'!$B1292&lt;Booster_BurnTime,1,IF('INPUT | Operations'!$B1291&lt;=Booster_BurnTime,(Booster_BurnTime-'INPUT | Operations'!$B1291)/('INPUT | Operations'!$B1292-'INPUT | Operations'!$B1291),0))*'INPUT | Operations'!$E1291*NumberOfBoosters*NumberOfOps*$E1287,"")</f>
        <v/>
      </c>
      <c r="G1287" s="34" t="str">
        <f t="shared" si="189"/>
        <v/>
      </c>
      <c r="H1287" s="27" t="str">
        <f t="shared" si="190"/>
        <v/>
      </c>
      <c r="I1287" s="27" t="str">
        <f t="shared" si="191"/>
        <v/>
      </c>
      <c r="J1287" s="27" t="str">
        <f t="shared" si="192"/>
        <v/>
      </c>
      <c r="K1287" s="27" t="str">
        <f t="shared" si="193"/>
        <v/>
      </c>
      <c r="L1287" s="27" t="str">
        <f t="shared" si="194"/>
        <v/>
      </c>
      <c r="M1287" s="32" t="str">
        <f t="shared" si="195"/>
        <v/>
      </c>
      <c r="N1287" s="27" t="str">
        <f t="shared" si="197"/>
        <v/>
      </c>
      <c r="O1287" s="27" t="str">
        <f t="shared" si="197"/>
        <v/>
      </c>
      <c r="P1287" s="27" t="str">
        <f t="shared" si="197"/>
        <v/>
      </c>
      <c r="Q1287" s="27" t="str">
        <f t="shared" si="197"/>
        <v/>
      </c>
      <c r="R1287" s="27" t="str">
        <f t="shared" si="197"/>
        <v/>
      </c>
      <c r="S1287" s="27" t="str">
        <f t="shared" si="197"/>
        <v/>
      </c>
      <c r="T1287" s="32" t="str">
        <f t="shared" si="197"/>
        <v/>
      </c>
      <c r="U1287" s="10"/>
    </row>
    <row r="1288" spans="1:21" x14ac:dyDescent="0.25">
      <c r="A1288" s="10"/>
      <c r="B1288" s="4" t="str">
        <f>IF(ISBLANK('INPUT | Operations'!$B1293),"",COUNT('INPUT | Operations'!$B$12:$B1292))</f>
        <v/>
      </c>
      <c r="C1288" s="27" t="str">
        <f>IF(ISNUMBER($B1288),('INPUT | Operations'!$C1292+'INPUT | Operations'!$C1293)/2,"")</f>
        <v/>
      </c>
      <c r="D1288" s="28" t="str">
        <f t="shared" ref="D1288:D1351" si="198">IF(ISNUMBER($B1288),C1288*0.3048/1000,"")</f>
        <v/>
      </c>
      <c r="E1288" s="26" t="str">
        <f>IF(ISNUMBER($B1288),'INPUT | Operations'!$B1293-'INPUT | Operations'!$B1292,"")</f>
        <v/>
      </c>
      <c r="F1288" s="32" t="str">
        <f>IF(ISNUMBER($B1288),IF('INPUT | Operations'!$B1293&lt;Booster_BurnTime,1,IF('INPUT | Operations'!$B1292&lt;=Booster_BurnTime,(Booster_BurnTime-'INPUT | Operations'!$B1292)/('INPUT | Operations'!$B1293-'INPUT | Operations'!$B1292),0))*'INPUT | Operations'!$E1292*NumberOfBoosters*NumberOfOps*$E1288,"")</f>
        <v/>
      </c>
      <c r="G1288" s="34" t="str">
        <f t="shared" ref="G1288:G1351" si="199">IF(ISNUMBER($B1288),Booster_H2O+MW_H2O/MW_H*Booster_H+MW_H2O/MW_H2*Booster_H2+Booster_OH,"")</f>
        <v/>
      </c>
      <c r="H1288" s="27" t="str">
        <f t="shared" ref="H1288:H1351" si="200">IF(ISNUMBER($B1288),Booster_CO2+MW_CO2/MW_CO*(Booster_CO-$I1288),"")</f>
        <v/>
      </c>
      <c r="I1288" s="27" t="str">
        <f t="shared" ref="I1288:I1351" si="201">IF(ISNUMBER($B1288),MIN(0.0025*EXP(0.067*$D1288)*(Booster_CO+Booster_CO2),Booster_CO),"")</f>
        <v/>
      </c>
      <c r="J1288" s="27" t="str">
        <f t="shared" ref="J1288:J1351" si="202">IF(ISNUMBER($B1288),Booster_Al2O3,"")</f>
        <v/>
      </c>
      <c r="K1288" s="27" t="str">
        <f t="shared" ref="K1288:K1351" si="203">IF(ISNUMBER($B1288),Booster_HCl+Booster_Cl+Booster_Cl2,"")</f>
        <v/>
      </c>
      <c r="L1288" s="27" t="str">
        <f t="shared" ref="L1288:L1351" si="204">IF(ISNUMBER($B1288),Booster_NOx+33*EXP(-0.26*$D1288),"")</f>
        <v/>
      </c>
      <c r="M1288" s="32" t="str">
        <f t="shared" ref="M1288:M1351" si="205">IF(ISNUMBER($B1288),Booster_BC*MAX(0.04,MIN(1,0.04*EXP(0.12*($D1288-15)))),"")</f>
        <v/>
      </c>
      <c r="N1288" s="27" t="str">
        <f t="shared" si="197"/>
        <v/>
      </c>
      <c r="O1288" s="27" t="str">
        <f t="shared" si="197"/>
        <v/>
      </c>
      <c r="P1288" s="27" t="str">
        <f t="shared" si="197"/>
        <v/>
      </c>
      <c r="Q1288" s="27" t="str">
        <f t="shared" si="197"/>
        <v/>
      </c>
      <c r="R1288" s="27" t="str">
        <f t="shared" si="197"/>
        <v/>
      </c>
      <c r="S1288" s="27" t="str">
        <f t="shared" si="197"/>
        <v/>
      </c>
      <c r="T1288" s="32" t="str">
        <f t="shared" si="197"/>
        <v/>
      </c>
      <c r="U1288" s="10"/>
    </row>
    <row r="1289" spans="1:21" x14ac:dyDescent="0.25">
      <c r="A1289" s="10"/>
      <c r="B1289" s="4" t="str">
        <f>IF(ISBLANK('INPUT | Operations'!$B1294),"",COUNT('INPUT | Operations'!$B$12:$B1293))</f>
        <v/>
      </c>
      <c r="C1289" s="27" t="str">
        <f>IF(ISNUMBER($B1289),('INPUT | Operations'!$C1293+'INPUT | Operations'!$C1294)/2,"")</f>
        <v/>
      </c>
      <c r="D1289" s="28" t="str">
        <f t="shared" si="198"/>
        <v/>
      </c>
      <c r="E1289" s="26" t="str">
        <f>IF(ISNUMBER($B1289),'INPUT | Operations'!$B1294-'INPUT | Operations'!$B1293,"")</f>
        <v/>
      </c>
      <c r="F1289" s="32" t="str">
        <f>IF(ISNUMBER($B1289),IF('INPUT | Operations'!$B1294&lt;Booster_BurnTime,1,IF('INPUT | Operations'!$B1293&lt;=Booster_BurnTime,(Booster_BurnTime-'INPUT | Operations'!$B1293)/('INPUT | Operations'!$B1294-'INPUT | Operations'!$B1293),0))*'INPUT | Operations'!$E1293*NumberOfBoosters*NumberOfOps*$E1289,"")</f>
        <v/>
      </c>
      <c r="G1289" s="34" t="str">
        <f t="shared" si="199"/>
        <v/>
      </c>
      <c r="H1289" s="27" t="str">
        <f t="shared" si="200"/>
        <v/>
      </c>
      <c r="I1289" s="27" t="str">
        <f t="shared" si="201"/>
        <v/>
      </c>
      <c r="J1289" s="27" t="str">
        <f t="shared" si="202"/>
        <v/>
      </c>
      <c r="K1289" s="27" t="str">
        <f t="shared" si="203"/>
        <v/>
      </c>
      <c r="L1289" s="27" t="str">
        <f t="shared" si="204"/>
        <v/>
      </c>
      <c r="M1289" s="32" t="str">
        <f t="shared" si="205"/>
        <v/>
      </c>
      <c r="N1289" s="27" t="str">
        <f t="shared" si="197"/>
        <v/>
      </c>
      <c r="O1289" s="27" t="str">
        <f t="shared" si="197"/>
        <v/>
      </c>
      <c r="P1289" s="27" t="str">
        <f t="shared" si="197"/>
        <v/>
      </c>
      <c r="Q1289" s="27" t="str">
        <f t="shared" si="197"/>
        <v/>
      </c>
      <c r="R1289" s="27" t="str">
        <f t="shared" si="197"/>
        <v/>
      </c>
      <c r="S1289" s="27" t="str">
        <f t="shared" si="197"/>
        <v/>
      </c>
      <c r="T1289" s="32" t="str">
        <f t="shared" si="197"/>
        <v/>
      </c>
      <c r="U1289" s="10"/>
    </row>
    <row r="1290" spans="1:21" x14ac:dyDescent="0.25">
      <c r="A1290" s="10"/>
      <c r="B1290" s="4" t="str">
        <f>IF(ISBLANK('INPUT | Operations'!$B1295),"",COUNT('INPUT | Operations'!$B$12:$B1294))</f>
        <v/>
      </c>
      <c r="C1290" s="27" t="str">
        <f>IF(ISNUMBER($B1290),('INPUT | Operations'!$C1294+'INPUT | Operations'!$C1295)/2,"")</f>
        <v/>
      </c>
      <c r="D1290" s="28" t="str">
        <f t="shared" si="198"/>
        <v/>
      </c>
      <c r="E1290" s="26" t="str">
        <f>IF(ISNUMBER($B1290),'INPUT | Operations'!$B1295-'INPUT | Operations'!$B1294,"")</f>
        <v/>
      </c>
      <c r="F1290" s="32" t="str">
        <f>IF(ISNUMBER($B1290),IF('INPUT | Operations'!$B1295&lt;Booster_BurnTime,1,IF('INPUT | Operations'!$B1294&lt;=Booster_BurnTime,(Booster_BurnTime-'INPUT | Operations'!$B1294)/('INPUT | Operations'!$B1295-'INPUT | Operations'!$B1294),0))*'INPUT | Operations'!$E1294*NumberOfBoosters*NumberOfOps*$E1290,"")</f>
        <v/>
      </c>
      <c r="G1290" s="34" t="str">
        <f t="shared" si="199"/>
        <v/>
      </c>
      <c r="H1290" s="27" t="str">
        <f t="shared" si="200"/>
        <v/>
      </c>
      <c r="I1290" s="27" t="str">
        <f t="shared" si="201"/>
        <v/>
      </c>
      <c r="J1290" s="27" t="str">
        <f t="shared" si="202"/>
        <v/>
      </c>
      <c r="K1290" s="27" t="str">
        <f t="shared" si="203"/>
        <v/>
      </c>
      <c r="L1290" s="27" t="str">
        <f t="shared" si="204"/>
        <v/>
      </c>
      <c r="M1290" s="32" t="str">
        <f t="shared" si="205"/>
        <v/>
      </c>
      <c r="N1290" s="27" t="str">
        <f t="shared" si="197"/>
        <v/>
      </c>
      <c r="O1290" s="27" t="str">
        <f t="shared" si="197"/>
        <v/>
      </c>
      <c r="P1290" s="27" t="str">
        <f t="shared" si="197"/>
        <v/>
      </c>
      <c r="Q1290" s="27" t="str">
        <f t="shared" si="197"/>
        <v/>
      </c>
      <c r="R1290" s="27" t="str">
        <f t="shared" si="197"/>
        <v/>
      </c>
      <c r="S1290" s="27" t="str">
        <f t="shared" si="197"/>
        <v/>
      </c>
      <c r="T1290" s="32" t="str">
        <f t="shared" si="197"/>
        <v/>
      </c>
      <c r="U1290" s="10"/>
    </row>
    <row r="1291" spans="1:21" x14ac:dyDescent="0.25">
      <c r="A1291" s="10"/>
      <c r="B1291" s="4" t="str">
        <f>IF(ISBLANK('INPUT | Operations'!$B1296),"",COUNT('INPUT | Operations'!$B$12:$B1295))</f>
        <v/>
      </c>
      <c r="C1291" s="27" t="str">
        <f>IF(ISNUMBER($B1291),('INPUT | Operations'!$C1295+'INPUT | Operations'!$C1296)/2,"")</f>
        <v/>
      </c>
      <c r="D1291" s="28" t="str">
        <f t="shared" si="198"/>
        <v/>
      </c>
      <c r="E1291" s="26" t="str">
        <f>IF(ISNUMBER($B1291),'INPUT | Operations'!$B1296-'INPUT | Operations'!$B1295,"")</f>
        <v/>
      </c>
      <c r="F1291" s="32" t="str">
        <f>IF(ISNUMBER($B1291),IF('INPUT | Operations'!$B1296&lt;Booster_BurnTime,1,IF('INPUT | Operations'!$B1295&lt;=Booster_BurnTime,(Booster_BurnTime-'INPUT | Operations'!$B1295)/('INPUT | Operations'!$B1296-'INPUT | Operations'!$B1295),0))*'INPUT | Operations'!$E1295*NumberOfBoosters*NumberOfOps*$E1291,"")</f>
        <v/>
      </c>
      <c r="G1291" s="34" t="str">
        <f t="shared" si="199"/>
        <v/>
      </c>
      <c r="H1291" s="27" t="str">
        <f t="shared" si="200"/>
        <v/>
      </c>
      <c r="I1291" s="27" t="str">
        <f t="shared" si="201"/>
        <v/>
      </c>
      <c r="J1291" s="27" t="str">
        <f t="shared" si="202"/>
        <v/>
      </c>
      <c r="K1291" s="27" t="str">
        <f t="shared" si="203"/>
        <v/>
      </c>
      <c r="L1291" s="27" t="str">
        <f t="shared" si="204"/>
        <v/>
      </c>
      <c r="M1291" s="32" t="str">
        <f t="shared" si="205"/>
        <v/>
      </c>
      <c r="N1291" s="27" t="str">
        <f t="shared" si="197"/>
        <v/>
      </c>
      <c r="O1291" s="27" t="str">
        <f t="shared" si="197"/>
        <v/>
      </c>
      <c r="P1291" s="27" t="str">
        <f t="shared" si="197"/>
        <v/>
      </c>
      <c r="Q1291" s="27" t="str">
        <f t="shared" si="197"/>
        <v/>
      </c>
      <c r="R1291" s="27" t="str">
        <f t="shared" si="197"/>
        <v/>
      </c>
      <c r="S1291" s="27" t="str">
        <f t="shared" si="197"/>
        <v/>
      </c>
      <c r="T1291" s="32" t="str">
        <f t="shared" si="197"/>
        <v/>
      </c>
      <c r="U1291" s="10"/>
    </row>
    <row r="1292" spans="1:21" x14ac:dyDescent="0.25">
      <c r="A1292" s="10"/>
      <c r="B1292" s="4" t="str">
        <f>IF(ISBLANK('INPUT | Operations'!$B1297),"",COUNT('INPUT | Operations'!$B$12:$B1296))</f>
        <v/>
      </c>
      <c r="C1292" s="27" t="str">
        <f>IF(ISNUMBER($B1292),('INPUT | Operations'!$C1296+'INPUT | Operations'!$C1297)/2,"")</f>
        <v/>
      </c>
      <c r="D1292" s="28" t="str">
        <f t="shared" si="198"/>
        <v/>
      </c>
      <c r="E1292" s="26" t="str">
        <f>IF(ISNUMBER($B1292),'INPUT | Operations'!$B1297-'INPUT | Operations'!$B1296,"")</f>
        <v/>
      </c>
      <c r="F1292" s="32" t="str">
        <f>IF(ISNUMBER($B1292),IF('INPUT | Operations'!$B1297&lt;Booster_BurnTime,1,IF('INPUT | Operations'!$B1296&lt;=Booster_BurnTime,(Booster_BurnTime-'INPUT | Operations'!$B1296)/('INPUT | Operations'!$B1297-'INPUT | Operations'!$B1296),0))*'INPUT | Operations'!$E1296*NumberOfBoosters*NumberOfOps*$E1292,"")</f>
        <v/>
      </c>
      <c r="G1292" s="34" t="str">
        <f t="shared" si="199"/>
        <v/>
      </c>
      <c r="H1292" s="27" t="str">
        <f t="shared" si="200"/>
        <v/>
      </c>
      <c r="I1292" s="27" t="str">
        <f t="shared" si="201"/>
        <v/>
      </c>
      <c r="J1292" s="27" t="str">
        <f t="shared" si="202"/>
        <v/>
      </c>
      <c r="K1292" s="27" t="str">
        <f t="shared" si="203"/>
        <v/>
      </c>
      <c r="L1292" s="27" t="str">
        <f t="shared" si="204"/>
        <v/>
      </c>
      <c r="M1292" s="32" t="str">
        <f t="shared" si="205"/>
        <v/>
      </c>
      <c r="N1292" s="27" t="str">
        <f t="shared" si="197"/>
        <v/>
      </c>
      <c r="O1292" s="27" t="str">
        <f t="shared" si="197"/>
        <v/>
      </c>
      <c r="P1292" s="27" t="str">
        <f t="shared" si="197"/>
        <v/>
      </c>
      <c r="Q1292" s="27" t="str">
        <f t="shared" si="197"/>
        <v/>
      </c>
      <c r="R1292" s="27" t="str">
        <f t="shared" si="197"/>
        <v/>
      </c>
      <c r="S1292" s="27" t="str">
        <f t="shared" si="197"/>
        <v/>
      </c>
      <c r="T1292" s="32" t="str">
        <f t="shared" si="197"/>
        <v/>
      </c>
      <c r="U1292" s="10"/>
    </row>
    <row r="1293" spans="1:21" x14ac:dyDescent="0.25">
      <c r="A1293" s="10"/>
      <c r="B1293" s="4" t="str">
        <f>IF(ISBLANK('INPUT | Operations'!$B1298),"",COUNT('INPUT | Operations'!$B$12:$B1297))</f>
        <v/>
      </c>
      <c r="C1293" s="27" t="str">
        <f>IF(ISNUMBER($B1293),('INPUT | Operations'!$C1297+'INPUT | Operations'!$C1298)/2,"")</f>
        <v/>
      </c>
      <c r="D1293" s="28" t="str">
        <f t="shared" si="198"/>
        <v/>
      </c>
      <c r="E1293" s="26" t="str">
        <f>IF(ISNUMBER($B1293),'INPUT | Operations'!$B1298-'INPUT | Operations'!$B1297,"")</f>
        <v/>
      </c>
      <c r="F1293" s="32" t="str">
        <f>IF(ISNUMBER($B1293),IF('INPUT | Operations'!$B1298&lt;Booster_BurnTime,1,IF('INPUT | Operations'!$B1297&lt;=Booster_BurnTime,(Booster_BurnTime-'INPUT | Operations'!$B1297)/('INPUT | Operations'!$B1298-'INPUT | Operations'!$B1297),0))*'INPUT | Operations'!$E1297*NumberOfBoosters*NumberOfOps*$E1293,"")</f>
        <v/>
      </c>
      <c r="G1293" s="34" t="str">
        <f t="shared" si="199"/>
        <v/>
      </c>
      <c r="H1293" s="27" t="str">
        <f t="shared" si="200"/>
        <v/>
      </c>
      <c r="I1293" s="27" t="str">
        <f t="shared" si="201"/>
        <v/>
      </c>
      <c r="J1293" s="27" t="str">
        <f t="shared" si="202"/>
        <v/>
      </c>
      <c r="K1293" s="27" t="str">
        <f t="shared" si="203"/>
        <v/>
      </c>
      <c r="L1293" s="27" t="str">
        <f t="shared" si="204"/>
        <v/>
      </c>
      <c r="M1293" s="32" t="str">
        <f t="shared" si="205"/>
        <v/>
      </c>
      <c r="N1293" s="27" t="str">
        <f t="shared" si="197"/>
        <v/>
      </c>
      <c r="O1293" s="27" t="str">
        <f t="shared" si="197"/>
        <v/>
      </c>
      <c r="P1293" s="27" t="str">
        <f t="shared" si="197"/>
        <v/>
      </c>
      <c r="Q1293" s="27" t="str">
        <f t="shared" si="197"/>
        <v/>
      </c>
      <c r="R1293" s="27" t="str">
        <f t="shared" si="197"/>
        <v/>
      </c>
      <c r="S1293" s="27" t="str">
        <f t="shared" si="197"/>
        <v/>
      </c>
      <c r="T1293" s="32" t="str">
        <f t="shared" si="197"/>
        <v/>
      </c>
      <c r="U1293" s="10"/>
    </row>
    <row r="1294" spans="1:21" x14ac:dyDescent="0.25">
      <c r="A1294" s="10"/>
      <c r="B1294" s="4" t="str">
        <f>IF(ISBLANK('INPUT | Operations'!$B1299),"",COUNT('INPUT | Operations'!$B$12:$B1298))</f>
        <v/>
      </c>
      <c r="C1294" s="27" t="str">
        <f>IF(ISNUMBER($B1294),('INPUT | Operations'!$C1298+'INPUT | Operations'!$C1299)/2,"")</f>
        <v/>
      </c>
      <c r="D1294" s="28" t="str">
        <f t="shared" si="198"/>
        <v/>
      </c>
      <c r="E1294" s="26" t="str">
        <f>IF(ISNUMBER($B1294),'INPUT | Operations'!$B1299-'INPUT | Operations'!$B1298,"")</f>
        <v/>
      </c>
      <c r="F1294" s="32" t="str">
        <f>IF(ISNUMBER($B1294),IF('INPUT | Operations'!$B1299&lt;Booster_BurnTime,1,IF('INPUT | Operations'!$B1298&lt;=Booster_BurnTime,(Booster_BurnTime-'INPUT | Operations'!$B1298)/('INPUT | Operations'!$B1299-'INPUT | Operations'!$B1298),0))*'INPUT | Operations'!$E1298*NumberOfBoosters*NumberOfOps*$E1294,"")</f>
        <v/>
      </c>
      <c r="G1294" s="34" t="str">
        <f t="shared" si="199"/>
        <v/>
      </c>
      <c r="H1294" s="27" t="str">
        <f t="shared" si="200"/>
        <v/>
      </c>
      <c r="I1294" s="27" t="str">
        <f t="shared" si="201"/>
        <v/>
      </c>
      <c r="J1294" s="27" t="str">
        <f t="shared" si="202"/>
        <v/>
      </c>
      <c r="K1294" s="27" t="str">
        <f t="shared" si="203"/>
        <v/>
      </c>
      <c r="L1294" s="27" t="str">
        <f t="shared" si="204"/>
        <v/>
      </c>
      <c r="M1294" s="32" t="str">
        <f t="shared" si="205"/>
        <v/>
      </c>
      <c r="N1294" s="27" t="str">
        <f t="shared" si="197"/>
        <v/>
      </c>
      <c r="O1294" s="27" t="str">
        <f t="shared" si="197"/>
        <v/>
      </c>
      <c r="P1294" s="27" t="str">
        <f t="shared" si="197"/>
        <v/>
      </c>
      <c r="Q1294" s="27" t="str">
        <f t="shared" si="197"/>
        <v/>
      </c>
      <c r="R1294" s="27" t="str">
        <f t="shared" si="197"/>
        <v/>
      </c>
      <c r="S1294" s="27" t="str">
        <f t="shared" si="197"/>
        <v/>
      </c>
      <c r="T1294" s="32" t="str">
        <f t="shared" si="197"/>
        <v/>
      </c>
      <c r="U1294" s="10"/>
    </row>
    <row r="1295" spans="1:21" x14ac:dyDescent="0.25">
      <c r="A1295" s="10"/>
      <c r="B1295" s="4" t="str">
        <f>IF(ISBLANK('INPUT | Operations'!$B1300),"",COUNT('INPUT | Operations'!$B$12:$B1299))</f>
        <v/>
      </c>
      <c r="C1295" s="27" t="str">
        <f>IF(ISNUMBER($B1295),('INPUT | Operations'!$C1299+'INPUT | Operations'!$C1300)/2,"")</f>
        <v/>
      </c>
      <c r="D1295" s="28" t="str">
        <f t="shared" si="198"/>
        <v/>
      </c>
      <c r="E1295" s="26" t="str">
        <f>IF(ISNUMBER($B1295),'INPUT | Operations'!$B1300-'INPUT | Operations'!$B1299,"")</f>
        <v/>
      </c>
      <c r="F1295" s="32" t="str">
        <f>IF(ISNUMBER($B1295),IF('INPUT | Operations'!$B1300&lt;Booster_BurnTime,1,IF('INPUT | Operations'!$B1299&lt;=Booster_BurnTime,(Booster_BurnTime-'INPUT | Operations'!$B1299)/('INPUT | Operations'!$B1300-'INPUT | Operations'!$B1299),0))*'INPUT | Operations'!$E1299*NumberOfBoosters*NumberOfOps*$E1295,"")</f>
        <v/>
      </c>
      <c r="G1295" s="34" t="str">
        <f t="shared" si="199"/>
        <v/>
      </c>
      <c r="H1295" s="27" t="str">
        <f t="shared" si="200"/>
        <v/>
      </c>
      <c r="I1295" s="27" t="str">
        <f t="shared" si="201"/>
        <v/>
      </c>
      <c r="J1295" s="27" t="str">
        <f t="shared" si="202"/>
        <v/>
      </c>
      <c r="K1295" s="27" t="str">
        <f t="shared" si="203"/>
        <v/>
      </c>
      <c r="L1295" s="27" t="str">
        <f t="shared" si="204"/>
        <v/>
      </c>
      <c r="M1295" s="32" t="str">
        <f t="shared" si="205"/>
        <v/>
      </c>
      <c r="N1295" s="27" t="str">
        <f t="shared" si="197"/>
        <v/>
      </c>
      <c r="O1295" s="27" t="str">
        <f t="shared" si="197"/>
        <v/>
      </c>
      <c r="P1295" s="27" t="str">
        <f t="shared" si="197"/>
        <v/>
      </c>
      <c r="Q1295" s="27" t="str">
        <f t="shared" si="197"/>
        <v/>
      </c>
      <c r="R1295" s="27" t="str">
        <f t="shared" si="197"/>
        <v/>
      </c>
      <c r="S1295" s="27" t="str">
        <f t="shared" si="197"/>
        <v/>
      </c>
      <c r="T1295" s="32" t="str">
        <f t="shared" si="197"/>
        <v/>
      </c>
      <c r="U1295" s="10"/>
    </row>
    <row r="1296" spans="1:21" x14ac:dyDescent="0.25">
      <c r="A1296" s="10"/>
      <c r="B1296" s="4" t="str">
        <f>IF(ISBLANK('INPUT | Operations'!$B1301),"",COUNT('INPUT | Operations'!$B$12:$B1300))</f>
        <v/>
      </c>
      <c r="C1296" s="27" t="str">
        <f>IF(ISNUMBER($B1296),('INPUT | Operations'!$C1300+'INPUT | Operations'!$C1301)/2,"")</f>
        <v/>
      </c>
      <c r="D1296" s="28" t="str">
        <f t="shared" si="198"/>
        <v/>
      </c>
      <c r="E1296" s="26" t="str">
        <f>IF(ISNUMBER($B1296),'INPUT | Operations'!$B1301-'INPUT | Operations'!$B1300,"")</f>
        <v/>
      </c>
      <c r="F1296" s="32" t="str">
        <f>IF(ISNUMBER($B1296),IF('INPUT | Operations'!$B1301&lt;Booster_BurnTime,1,IF('INPUT | Operations'!$B1300&lt;=Booster_BurnTime,(Booster_BurnTime-'INPUT | Operations'!$B1300)/('INPUT | Operations'!$B1301-'INPUT | Operations'!$B1300),0))*'INPUT | Operations'!$E1300*NumberOfBoosters*NumberOfOps*$E1296,"")</f>
        <v/>
      </c>
      <c r="G1296" s="34" t="str">
        <f t="shared" si="199"/>
        <v/>
      </c>
      <c r="H1296" s="27" t="str">
        <f t="shared" si="200"/>
        <v/>
      </c>
      <c r="I1296" s="27" t="str">
        <f t="shared" si="201"/>
        <v/>
      </c>
      <c r="J1296" s="27" t="str">
        <f t="shared" si="202"/>
        <v/>
      </c>
      <c r="K1296" s="27" t="str">
        <f t="shared" si="203"/>
        <v/>
      </c>
      <c r="L1296" s="27" t="str">
        <f t="shared" si="204"/>
        <v/>
      </c>
      <c r="M1296" s="32" t="str">
        <f t="shared" si="205"/>
        <v/>
      </c>
      <c r="N1296" s="27" t="str">
        <f t="shared" si="197"/>
        <v/>
      </c>
      <c r="O1296" s="27" t="str">
        <f t="shared" si="197"/>
        <v/>
      </c>
      <c r="P1296" s="27" t="str">
        <f t="shared" si="197"/>
        <v/>
      </c>
      <c r="Q1296" s="27" t="str">
        <f t="shared" si="197"/>
        <v/>
      </c>
      <c r="R1296" s="27" t="str">
        <f t="shared" si="197"/>
        <v/>
      </c>
      <c r="S1296" s="27" t="str">
        <f t="shared" si="197"/>
        <v/>
      </c>
      <c r="T1296" s="32" t="str">
        <f t="shared" si="197"/>
        <v/>
      </c>
      <c r="U1296" s="10"/>
    </row>
    <row r="1297" spans="1:21" x14ac:dyDescent="0.25">
      <c r="A1297" s="10"/>
      <c r="B1297" s="4" t="str">
        <f>IF(ISBLANK('INPUT | Operations'!$B1302),"",COUNT('INPUT | Operations'!$B$12:$B1301))</f>
        <v/>
      </c>
      <c r="C1297" s="27" t="str">
        <f>IF(ISNUMBER($B1297),('INPUT | Operations'!$C1301+'INPUT | Operations'!$C1302)/2,"")</f>
        <v/>
      </c>
      <c r="D1297" s="28" t="str">
        <f t="shared" si="198"/>
        <v/>
      </c>
      <c r="E1297" s="26" t="str">
        <f>IF(ISNUMBER($B1297),'INPUT | Operations'!$B1302-'INPUT | Operations'!$B1301,"")</f>
        <v/>
      </c>
      <c r="F1297" s="32" t="str">
        <f>IF(ISNUMBER($B1297),IF('INPUT | Operations'!$B1302&lt;Booster_BurnTime,1,IF('INPUT | Operations'!$B1301&lt;=Booster_BurnTime,(Booster_BurnTime-'INPUT | Operations'!$B1301)/('INPUT | Operations'!$B1302-'INPUT | Operations'!$B1301),0))*'INPUT | Operations'!$E1301*NumberOfBoosters*NumberOfOps*$E1297,"")</f>
        <v/>
      </c>
      <c r="G1297" s="34" t="str">
        <f t="shared" si="199"/>
        <v/>
      </c>
      <c r="H1297" s="27" t="str">
        <f t="shared" si="200"/>
        <v/>
      </c>
      <c r="I1297" s="27" t="str">
        <f t="shared" si="201"/>
        <v/>
      </c>
      <c r="J1297" s="27" t="str">
        <f t="shared" si="202"/>
        <v/>
      </c>
      <c r="K1297" s="27" t="str">
        <f t="shared" si="203"/>
        <v/>
      </c>
      <c r="L1297" s="27" t="str">
        <f t="shared" si="204"/>
        <v/>
      </c>
      <c r="M1297" s="32" t="str">
        <f t="shared" si="205"/>
        <v/>
      </c>
      <c r="N1297" s="27" t="str">
        <f t="shared" si="197"/>
        <v/>
      </c>
      <c r="O1297" s="27" t="str">
        <f t="shared" si="197"/>
        <v/>
      </c>
      <c r="P1297" s="27" t="str">
        <f t="shared" si="197"/>
        <v/>
      </c>
      <c r="Q1297" s="27" t="str">
        <f t="shared" si="197"/>
        <v/>
      </c>
      <c r="R1297" s="27" t="str">
        <f t="shared" si="197"/>
        <v/>
      </c>
      <c r="S1297" s="27" t="str">
        <f t="shared" si="197"/>
        <v/>
      </c>
      <c r="T1297" s="32" t="str">
        <f t="shared" si="197"/>
        <v/>
      </c>
      <c r="U1297" s="10"/>
    </row>
    <row r="1298" spans="1:21" x14ac:dyDescent="0.25">
      <c r="A1298" s="10"/>
      <c r="B1298" s="4" t="str">
        <f>IF(ISBLANK('INPUT | Operations'!$B1303),"",COUNT('INPUT | Operations'!$B$12:$B1302))</f>
        <v/>
      </c>
      <c r="C1298" s="27" t="str">
        <f>IF(ISNUMBER($B1298),('INPUT | Operations'!$C1302+'INPUT | Operations'!$C1303)/2,"")</f>
        <v/>
      </c>
      <c r="D1298" s="28" t="str">
        <f t="shared" si="198"/>
        <v/>
      </c>
      <c r="E1298" s="26" t="str">
        <f>IF(ISNUMBER($B1298),'INPUT | Operations'!$B1303-'INPUT | Operations'!$B1302,"")</f>
        <v/>
      </c>
      <c r="F1298" s="32" t="str">
        <f>IF(ISNUMBER($B1298),IF('INPUT | Operations'!$B1303&lt;Booster_BurnTime,1,IF('INPUT | Operations'!$B1302&lt;=Booster_BurnTime,(Booster_BurnTime-'INPUT | Operations'!$B1302)/('INPUT | Operations'!$B1303-'INPUT | Operations'!$B1302),0))*'INPUT | Operations'!$E1302*NumberOfBoosters*NumberOfOps*$E1298,"")</f>
        <v/>
      </c>
      <c r="G1298" s="34" t="str">
        <f t="shared" si="199"/>
        <v/>
      </c>
      <c r="H1298" s="27" t="str">
        <f t="shared" si="200"/>
        <v/>
      </c>
      <c r="I1298" s="27" t="str">
        <f t="shared" si="201"/>
        <v/>
      </c>
      <c r="J1298" s="27" t="str">
        <f t="shared" si="202"/>
        <v/>
      </c>
      <c r="K1298" s="27" t="str">
        <f t="shared" si="203"/>
        <v/>
      </c>
      <c r="L1298" s="27" t="str">
        <f t="shared" si="204"/>
        <v/>
      </c>
      <c r="M1298" s="32" t="str">
        <f t="shared" si="205"/>
        <v/>
      </c>
      <c r="N1298" s="27" t="str">
        <f t="shared" si="197"/>
        <v/>
      </c>
      <c r="O1298" s="27" t="str">
        <f t="shared" si="197"/>
        <v/>
      </c>
      <c r="P1298" s="27" t="str">
        <f t="shared" si="197"/>
        <v/>
      </c>
      <c r="Q1298" s="27" t="str">
        <f t="shared" si="197"/>
        <v/>
      </c>
      <c r="R1298" s="27" t="str">
        <f t="shared" si="197"/>
        <v/>
      </c>
      <c r="S1298" s="27" t="str">
        <f t="shared" si="197"/>
        <v/>
      </c>
      <c r="T1298" s="32" t="str">
        <f t="shared" si="197"/>
        <v/>
      </c>
      <c r="U1298" s="10"/>
    </row>
    <row r="1299" spans="1:21" x14ac:dyDescent="0.25">
      <c r="A1299" s="10"/>
      <c r="B1299" s="4" t="str">
        <f>IF(ISBLANK('INPUT | Operations'!$B1304),"",COUNT('INPUT | Operations'!$B$12:$B1303))</f>
        <v/>
      </c>
      <c r="C1299" s="27" t="str">
        <f>IF(ISNUMBER($B1299),('INPUT | Operations'!$C1303+'INPUT | Operations'!$C1304)/2,"")</f>
        <v/>
      </c>
      <c r="D1299" s="28" t="str">
        <f t="shared" si="198"/>
        <v/>
      </c>
      <c r="E1299" s="26" t="str">
        <f>IF(ISNUMBER($B1299),'INPUT | Operations'!$B1304-'INPUT | Operations'!$B1303,"")</f>
        <v/>
      </c>
      <c r="F1299" s="32" t="str">
        <f>IF(ISNUMBER($B1299),IF('INPUT | Operations'!$B1304&lt;Booster_BurnTime,1,IF('INPUT | Operations'!$B1303&lt;=Booster_BurnTime,(Booster_BurnTime-'INPUT | Operations'!$B1303)/('INPUT | Operations'!$B1304-'INPUT | Operations'!$B1303),0))*'INPUT | Operations'!$E1303*NumberOfBoosters*NumberOfOps*$E1299,"")</f>
        <v/>
      </c>
      <c r="G1299" s="34" t="str">
        <f t="shared" si="199"/>
        <v/>
      </c>
      <c r="H1299" s="27" t="str">
        <f t="shared" si="200"/>
        <v/>
      </c>
      <c r="I1299" s="27" t="str">
        <f t="shared" si="201"/>
        <v/>
      </c>
      <c r="J1299" s="27" t="str">
        <f t="shared" si="202"/>
        <v/>
      </c>
      <c r="K1299" s="27" t="str">
        <f t="shared" si="203"/>
        <v/>
      </c>
      <c r="L1299" s="27" t="str">
        <f t="shared" si="204"/>
        <v/>
      </c>
      <c r="M1299" s="32" t="str">
        <f t="shared" si="205"/>
        <v/>
      </c>
      <c r="N1299" s="27" t="str">
        <f t="shared" si="197"/>
        <v/>
      </c>
      <c r="O1299" s="27" t="str">
        <f t="shared" si="197"/>
        <v/>
      </c>
      <c r="P1299" s="27" t="str">
        <f t="shared" si="197"/>
        <v/>
      </c>
      <c r="Q1299" s="27" t="str">
        <f t="shared" si="197"/>
        <v/>
      </c>
      <c r="R1299" s="27" t="str">
        <f t="shared" si="197"/>
        <v/>
      </c>
      <c r="S1299" s="27" t="str">
        <f t="shared" si="197"/>
        <v/>
      </c>
      <c r="T1299" s="32" t="str">
        <f t="shared" si="197"/>
        <v/>
      </c>
      <c r="U1299" s="10"/>
    </row>
    <row r="1300" spans="1:21" x14ac:dyDescent="0.25">
      <c r="A1300" s="10"/>
      <c r="B1300" s="4" t="str">
        <f>IF(ISBLANK('INPUT | Operations'!$B1305),"",COUNT('INPUT | Operations'!$B$12:$B1304))</f>
        <v/>
      </c>
      <c r="C1300" s="27" t="str">
        <f>IF(ISNUMBER($B1300),('INPUT | Operations'!$C1304+'INPUT | Operations'!$C1305)/2,"")</f>
        <v/>
      </c>
      <c r="D1300" s="28" t="str">
        <f t="shared" si="198"/>
        <v/>
      </c>
      <c r="E1300" s="26" t="str">
        <f>IF(ISNUMBER($B1300),'INPUT | Operations'!$B1305-'INPUT | Operations'!$B1304,"")</f>
        <v/>
      </c>
      <c r="F1300" s="32" t="str">
        <f>IF(ISNUMBER($B1300),IF('INPUT | Operations'!$B1305&lt;Booster_BurnTime,1,IF('INPUT | Operations'!$B1304&lt;=Booster_BurnTime,(Booster_BurnTime-'INPUT | Operations'!$B1304)/('INPUT | Operations'!$B1305-'INPUT | Operations'!$B1304),0))*'INPUT | Operations'!$E1304*NumberOfBoosters*NumberOfOps*$E1300,"")</f>
        <v/>
      </c>
      <c r="G1300" s="34" t="str">
        <f t="shared" si="199"/>
        <v/>
      </c>
      <c r="H1300" s="27" t="str">
        <f t="shared" si="200"/>
        <v/>
      </c>
      <c r="I1300" s="27" t="str">
        <f t="shared" si="201"/>
        <v/>
      </c>
      <c r="J1300" s="27" t="str">
        <f t="shared" si="202"/>
        <v/>
      </c>
      <c r="K1300" s="27" t="str">
        <f t="shared" si="203"/>
        <v/>
      </c>
      <c r="L1300" s="27" t="str">
        <f t="shared" si="204"/>
        <v/>
      </c>
      <c r="M1300" s="32" t="str">
        <f t="shared" si="205"/>
        <v/>
      </c>
      <c r="N1300" s="27" t="str">
        <f t="shared" si="197"/>
        <v/>
      </c>
      <c r="O1300" s="27" t="str">
        <f t="shared" si="197"/>
        <v/>
      </c>
      <c r="P1300" s="27" t="str">
        <f t="shared" si="197"/>
        <v/>
      </c>
      <c r="Q1300" s="27" t="str">
        <f t="shared" si="197"/>
        <v/>
      </c>
      <c r="R1300" s="27" t="str">
        <f t="shared" si="197"/>
        <v/>
      </c>
      <c r="S1300" s="27" t="str">
        <f t="shared" si="197"/>
        <v/>
      </c>
      <c r="T1300" s="32" t="str">
        <f t="shared" si="197"/>
        <v/>
      </c>
      <c r="U1300" s="10"/>
    </row>
    <row r="1301" spans="1:21" x14ac:dyDescent="0.25">
      <c r="A1301" s="10"/>
      <c r="B1301" s="4" t="str">
        <f>IF(ISBLANK('INPUT | Operations'!$B1306),"",COUNT('INPUT | Operations'!$B$12:$B1305))</f>
        <v/>
      </c>
      <c r="C1301" s="27" t="str">
        <f>IF(ISNUMBER($B1301),('INPUT | Operations'!$C1305+'INPUT | Operations'!$C1306)/2,"")</f>
        <v/>
      </c>
      <c r="D1301" s="28" t="str">
        <f t="shared" si="198"/>
        <v/>
      </c>
      <c r="E1301" s="26" t="str">
        <f>IF(ISNUMBER($B1301),'INPUT | Operations'!$B1306-'INPUT | Operations'!$B1305,"")</f>
        <v/>
      </c>
      <c r="F1301" s="32" t="str">
        <f>IF(ISNUMBER($B1301),IF('INPUT | Operations'!$B1306&lt;Booster_BurnTime,1,IF('INPUT | Operations'!$B1305&lt;=Booster_BurnTime,(Booster_BurnTime-'INPUT | Operations'!$B1305)/('INPUT | Operations'!$B1306-'INPUT | Operations'!$B1305),0))*'INPUT | Operations'!$E1305*NumberOfBoosters*NumberOfOps*$E1301,"")</f>
        <v/>
      </c>
      <c r="G1301" s="34" t="str">
        <f t="shared" si="199"/>
        <v/>
      </c>
      <c r="H1301" s="27" t="str">
        <f t="shared" si="200"/>
        <v/>
      </c>
      <c r="I1301" s="27" t="str">
        <f t="shared" si="201"/>
        <v/>
      </c>
      <c r="J1301" s="27" t="str">
        <f t="shared" si="202"/>
        <v/>
      </c>
      <c r="K1301" s="27" t="str">
        <f t="shared" si="203"/>
        <v/>
      </c>
      <c r="L1301" s="27" t="str">
        <f t="shared" si="204"/>
        <v/>
      </c>
      <c r="M1301" s="32" t="str">
        <f t="shared" si="205"/>
        <v/>
      </c>
      <c r="N1301" s="27" t="str">
        <f t="shared" si="197"/>
        <v/>
      </c>
      <c r="O1301" s="27" t="str">
        <f t="shared" si="197"/>
        <v/>
      </c>
      <c r="P1301" s="27" t="str">
        <f t="shared" si="197"/>
        <v/>
      </c>
      <c r="Q1301" s="27" t="str">
        <f t="shared" si="197"/>
        <v/>
      </c>
      <c r="R1301" s="27" t="str">
        <f t="shared" si="197"/>
        <v/>
      </c>
      <c r="S1301" s="27" t="str">
        <f t="shared" si="197"/>
        <v/>
      </c>
      <c r="T1301" s="32" t="str">
        <f t="shared" si="197"/>
        <v/>
      </c>
      <c r="U1301" s="10"/>
    </row>
    <row r="1302" spans="1:21" x14ac:dyDescent="0.25">
      <c r="A1302" s="10"/>
      <c r="B1302" s="4" t="str">
        <f>IF(ISBLANK('INPUT | Operations'!$B1307),"",COUNT('INPUT | Operations'!$B$12:$B1306))</f>
        <v/>
      </c>
      <c r="C1302" s="27" t="str">
        <f>IF(ISNUMBER($B1302),('INPUT | Operations'!$C1306+'INPUT | Operations'!$C1307)/2,"")</f>
        <v/>
      </c>
      <c r="D1302" s="28" t="str">
        <f t="shared" si="198"/>
        <v/>
      </c>
      <c r="E1302" s="26" t="str">
        <f>IF(ISNUMBER($B1302),'INPUT | Operations'!$B1307-'INPUT | Operations'!$B1306,"")</f>
        <v/>
      </c>
      <c r="F1302" s="32" t="str">
        <f>IF(ISNUMBER($B1302),IF('INPUT | Operations'!$B1307&lt;Booster_BurnTime,1,IF('INPUT | Operations'!$B1306&lt;=Booster_BurnTime,(Booster_BurnTime-'INPUT | Operations'!$B1306)/('INPUT | Operations'!$B1307-'INPUT | Operations'!$B1306),0))*'INPUT | Operations'!$E1306*NumberOfBoosters*NumberOfOps*$E1302,"")</f>
        <v/>
      </c>
      <c r="G1302" s="34" t="str">
        <f t="shared" si="199"/>
        <v/>
      </c>
      <c r="H1302" s="27" t="str">
        <f t="shared" si="200"/>
        <v/>
      </c>
      <c r="I1302" s="27" t="str">
        <f t="shared" si="201"/>
        <v/>
      </c>
      <c r="J1302" s="27" t="str">
        <f t="shared" si="202"/>
        <v/>
      </c>
      <c r="K1302" s="27" t="str">
        <f t="shared" si="203"/>
        <v/>
      </c>
      <c r="L1302" s="27" t="str">
        <f t="shared" si="204"/>
        <v/>
      </c>
      <c r="M1302" s="32" t="str">
        <f t="shared" si="205"/>
        <v/>
      </c>
      <c r="N1302" s="27" t="str">
        <f t="shared" si="197"/>
        <v/>
      </c>
      <c r="O1302" s="27" t="str">
        <f t="shared" si="197"/>
        <v/>
      </c>
      <c r="P1302" s="27" t="str">
        <f t="shared" si="197"/>
        <v/>
      </c>
      <c r="Q1302" s="27" t="str">
        <f t="shared" si="197"/>
        <v/>
      </c>
      <c r="R1302" s="27" t="str">
        <f t="shared" si="197"/>
        <v/>
      </c>
      <c r="S1302" s="27" t="str">
        <f t="shared" si="197"/>
        <v/>
      </c>
      <c r="T1302" s="32" t="str">
        <f t="shared" si="197"/>
        <v/>
      </c>
      <c r="U1302" s="10"/>
    </row>
    <row r="1303" spans="1:21" x14ac:dyDescent="0.25">
      <c r="A1303" s="10"/>
      <c r="B1303" s="4" t="str">
        <f>IF(ISBLANK('INPUT | Operations'!$B1308),"",COUNT('INPUT | Operations'!$B$12:$B1307))</f>
        <v/>
      </c>
      <c r="C1303" s="27" t="str">
        <f>IF(ISNUMBER($B1303),('INPUT | Operations'!$C1307+'INPUT | Operations'!$C1308)/2,"")</f>
        <v/>
      </c>
      <c r="D1303" s="28" t="str">
        <f t="shared" si="198"/>
        <v/>
      </c>
      <c r="E1303" s="26" t="str">
        <f>IF(ISNUMBER($B1303),'INPUT | Operations'!$B1308-'INPUT | Operations'!$B1307,"")</f>
        <v/>
      </c>
      <c r="F1303" s="32" t="str">
        <f>IF(ISNUMBER($B1303),IF('INPUT | Operations'!$B1308&lt;Booster_BurnTime,1,IF('INPUT | Operations'!$B1307&lt;=Booster_BurnTime,(Booster_BurnTime-'INPUT | Operations'!$B1307)/('INPUT | Operations'!$B1308-'INPUT | Operations'!$B1307),0))*'INPUT | Operations'!$E1307*NumberOfBoosters*NumberOfOps*$E1303,"")</f>
        <v/>
      </c>
      <c r="G1303" s="34" t="str">
        <f t="shared" si="199"/>
        <v/>
      </c>
      <c r="H1303" s="27" t="str">
        <f t="shared" si="200"/>
        <v/>
      </c>
      <c r="I1303" s="27" t="str">
        <f t="shared" si="201"/>
        <v/>
      </c>
      <c r="J1303" s="27" t="str">
        <f t="shared" si="202"/>
        <v/>
      </c>
      <c r="K1303" s="27" t="str">
        <f t="shared" si="203"/>
        <v/>
      </c>
      <c r="L1303" s="27" t="str">
        <f t="shared" si="204"/>
        <v/>
      </c>
      <c r="M1303" s="32" t="str">
        <f t="shared" si="205"/>
        <v/>
      </c>
      <c r="N1303" s="27" t="str">
        <f t="shared" si="197"/>
        <v/>
      </c>
      <c r="O1303" s="27" t="str">
        <f t="shared" si="197"/>
        <v/>
      </c>
      <c r="P1303" s="27" t="str">
        <f t="shared" si="197"/>
        <v/>
      </c>
      <c r="Q1303" s="27" t="str">
        <f t="shared" si="197"/>
        <v/>
      </c>
      <c r="R1303" s="27" t="str">
        <f t="shared" si="197"/>
        <v/>
      </c>
      <c r="S1303" s="27" t="str">
        <f t="shared" si="197"/>
        <v/>
      </c>
      <c r="T1303" s="32" t="str">
        <f t="shared" si="197"/>
        <v/>
      </c>
      <c r="U1303" s="10"/>
    </row>
    <row r="1304" spans="1:21" x14ac:dyDescent="0.25">
      <c r="A1304" s="10"/>
      <c r="B1304" s="4" t="str">
        <f>IF(ISBLANK('INPUT | Operations'!$B1309),"",COUNT('INPUT | Operations'!$B$12:$B1308))</f>
        <v/>
      </c>
      <c r="C1304" s="27" t="str">
        <f>IF(ISNUMBER($B1304),('INPUT | Operations'!$C1308+'INPUT | Operations'!$C1309)/2,"")</f>
        <v/>
      </c>
      <c r="D1304" s="28" t="str">
        <f t="shared" si="198"/>
        <v/>
      </c>
      <c r="E1304" s="26" t="str">
        <f>IF(ISNUMBER($B1304),'INPUT | Operations'!$B1309-'INPUT | Operations'!$B1308,"")</f>
        <v/>
      </c>
      <c r="F1304" s="32" t="str">
        <f>IF(ISNUMBER($B1304),IF('INPUT | Operations'!$B1309&lt;Booster_BurnTime,1,IF('INPUT | Operations'!$B1308&lt;=Booster_BurnTime,(Booster_BurnTime-'INPUT | Operations'!$B1308)/('INPUT | Operations'!$B1309-'INPUT | Operations'!$B1308),0))*'INPUT | Operations'!$E1308*NumberOfBoosters*NumberOfOps*$E1304,"")</f>
        <v/>
      </c>
      <c r="G1304" s="34" t="str">
        <f t="shared" si="199"/>
        <v/>
      </c>
      <c r="H1304" s="27" t="str">
        <f t="shared" si="200"/>
        <v/>
      </c>
      <c r="I1304" s="27" t="str">
        <f t="shared" si="201"/>
        <v/>
      </c>
      <c r="J1304" s="27" t="str">
        <f t="shared" si="202"/>
        <v/>
      </c>
      <c r="K1304" s="27" t="str">
        <f t="shared" si="203"/>
        <v/>
      </c>
      <c r="L1304" s="27" t="str">
        <f t="shared" si="204"/>
        <v/>
      </c>
      <c r="M1304" s="32" t="str">
        <f t="shared" si="205"/>
        <v/>
      </c>
      <c r="N1304" s="27" t="str">
        <f t="shared" si="197"/>
        <v/>
      </c>
      <c r="O1304" s="27" t="str">
        <f t="shared" si="197"/>
        <v/>
      </c>
      <c r="P1304" s="27" t="str">
        <f t="shared" si="197"/>
        <v/>
      </c>
      <c r="Q1304" s="27" t="str">
        <f t="shared" si="197"/>
        <v/>
      </c>
      <c r="R1304" s="27" t="str">
        <f t="shared" si="197"/>
        <v/>
      </c>
      <c r="S1304" s="27" t="str">
        <f t="shared" si="197"/>
        <v/>
      </c>
      <c r="T1304" s="32" t="str">
        <f t="shared" si="197"/>
        <v/>
      </c>
      <c r="U1304" s="10"/>
    </row>
    <row r="1305" spans="1:21" x14ac:dyDescent="0.25">
      <c r="A1305" s="10"/>
      <c r="B1305" s="4" t="str">
        <f>IF(ISBLANK('INPUT | Operations'!$B1310),"",COUNT('INPUT | Operations'!$B$12:$B1309))</f>
        <v/>
      </c>
      <c r="C1305" s="27" t="str">
        <f>IF(ISNUMBER($B1305),('INPUT | Operations'!$C1309+'INPUT | Operations'!$C1310)/2,"")</f>
        <v/>
      </c>
      <c r="D1305" s="28" t="str">
        <f t="shared" si="198"/>
        <v/>
      </c>
      <c r="E1305" s="26" t="str">
        <f>IF(ISNUMBER($B1305),'INPUT | Operations'!$B1310-'INPUT | Operations'!$B1309,"")</f>
        <v/>
      </c>
      <c r="F1305" s="32" t="str">
        <f>IF(ISNUMBER($B1305),IF('INPUT | Operations'!$B1310&lt;Booster_BurnTime,1,IF('INPUT | Operations'!$B1309&lt;=Booster_BurnTime,(Booster_BurnTime-'INPUT | Operations'!$B1309)/('INPUT | Operations'!$B1310-'INPUT | Operations'!$B1309),0))*'INPUT | Operations'!$E1309*NumberOfBoosters*NumberOfOps*$E1305,"")</f>
        <v/>
      </c>
      <c r="G1305" s="34" t="str">
        <f t="shared" si="199"/>
        <v/>
      </c>
      <c r="H1305" s="27" t="str">
        <f t="shared" si="200"/>
        <v/>
      </c>
      <c r="I1305" s="27" t="str">
        <f t="shared" si="201"/>
        <v/>
      </c>
      <c r="J1305" s="27" t="str">
        <f t="shared" si="202"/>
        <v/>
      </c>
      <c r="K1305" s="27" t="str">
        <f t="shared" si="203"/>
        <v/>
      </c>
      <c r="L1305" s="27" t="str">
        <f t="shared" si="204"/>
        <v/>
      </c>
      <c r="M1305" s="32" t="str">
        <f t="shared" si="205"/>
        <v/>
      </c>
      <c r="N1305" s="27" t="str">
        <f t="shared" si="197"/>
        <v/>
      </c>
      <c r="O1305" s="27" t="str">
        <f t="shared" si="197"/>
        <v/>
      </c>
      <c r="P1305" s="27" t="str">
        <f t="shared" si="197"/>
        <v/>
      </c>
      <c r="Q1305" s="27" t="str">
        <f t="shared" si="197"/>
        <v/>
      </c>
      <c r="R1305" s="27" t="str">
        <f t="shared" si="197"/>
        <v/>
      </c>
      <c r="S1305" s="27" t="str">
        <f t="shared" si="197"/>
        <v/>
      </c>
      <c r="T1305" s="32" t="str">
        <f t="shared" si="197"/>
        <v/>
      </c>
      <c r="U1305" s="10"/>
    </row>
    <row r="1306" spans="1:21" x14ac:dyDescent="0.25">
      <c r="A1306" s="10"/>
      <c r="B1306" s="4" t="str">
        <f>IF(ISBLANK('INPUT | Operations'!$B1311),"",COUNT('INPUT | Operations'!$B$12:$B1310))</f>
        <v/>
      </c>
      <c r="C1306" s="27" t="str">
        <f>IF(ISNUMBER($B1306),('INPUT | Operations'!$C1310+'INPUT | Operations'!$C1311)/2,"")</f>
        <v/>
      </c>
      <c r="D1306" s="28" t="str">
        <f t="shared" si="198"/>
        <v/>
      </c>
      <c r="E1306" s="26" t="str">
        <f>IF(ISNUMBER($B1306),'INPUT | Operations'!$B1311-'INPUT | Operations'!$B1310,"")</f>
        <v/>
      </c>
      <c r="F1306" s="32" t="str">
        <f>IF(ISNUMBER($B1306),IF('INPUT | Operations'!$B1311&lt;Booster_BurnTime,1,IF('INPUT | Operations'!$B1310&lt;=Booster_BurnTime,(Booster_BurnTime-'INPUT | Operations'!$B1310)/('INPUT | Operations'!$B1311-'INPUT | Operations'!$B1310),0))*'INPUT | Operations'!$E1310*NumberOfBoosters*NumberOfOps*$E1306,"")</f>
        <v/>
      </c>
      <c r="G1306" s="34" t="str">
        <f t="shared" si="199"/>
        <v/>
      </c>
      <c r="H1306" s="27" t="str">
        <f t="shared" si="200"/>
        <v/>
      </c>
      <c r="I1306" s="27" t="str">
        <f t="shared" si="201"/>
        <v/>
      </c>
      <c r="J1306" s="27" t="str">
        <f t="shared" si="202"/>
        <v/>
      </c>
      <c r="K1306" s="27" t="str">
        <f t="shared" si="203"/>
        <v/>
      </c>
      <c r="L1306" s="27" t="str">
        <f t="shared" si="204"/>
        <v/>
      </c>
      <c r="M1306" s="32" t="str">
        <f t="shared" si="205"/>
        <v/>
      </c>
      <c r="N1306" s="27" t="str">
        <f t="shared" si="197"/>
        <v/>
      </c>
      <c r="O1306" s="27" t="str">
        <f t="shared" si="197"/>
        <v/>
      </c>
      <c r="P1306" s="27" t="str">
        <f t="shared" si="197"/>
        <v/>
      </c>
      <c r="Q1306" s="27" t="str">
        <f t="shared" si="197"/>
        <v/>
      </c>
      <c r="R1306" s="27" t="str">
        <f t="shared" si="197"/>
        <v/>
      </c>
      <c r="S1306" s="27" t="str">
        <f t="shared" si="197"/>
        <v/>
      </c>
      <c r="T1306" s="32" t="str">
        <f t="shared" si="197"/>
        <v/>
      </c>
      <c r="U1306" s="10"/>
    </row>
    <row r="1307" spans="1:21" x14ac:dyDescent="0.25">
      <c r="A1307" s="10"/>
      <c r="B1307" s="4" t="str">
        <f>IF(ISBLANK('INPUT | Operations'!$B1312),"",COUNT('INPUT | Operations'!$B$12:$B1311))</f>
        <v/>
      </c>
      <c r="C1307" s="27" t="str">
        <f>IF(ISNUMBER($B1307),('INPUT | Operations'!$C1311+'INPUT | Operations'!$C1312)/2,"")</f>
        <v/>
      </c>
      <c r="D1307" s="28" t="str">
        <f t="shared" si="198"/>
        <v/>
      </c>
      <c r="E1307" s="26" t="str">
        <f>IF(ISNUMBER($B1307),'INPUT | Operations'!$B1312-'INPUT | Operations'!$B1311,"")</f>
        <v/>
      </c>
      <c r="F1307" s="32" t="str">
        <f>IF(ISNUMBER($B1307),IF('INPUT | Operations'!$B1312&lt;Booster_BurnTime,1,IF('INPUT | Operations'!$B1311&lt;=Booster_BurnTime,(Booster_BurnTime-'INPUT | Operations'!$B1311)/('INPUT | Operations'!$B1312-'INPUT | Operations'!$B1311),0))*'INPUT | Operations'!$E1311*NumberOfBoosters*NumberOfOps*$E1307,"")</f>
        <v/>
      </c>
      <c r="G1307" s="34" t="str">
        <f t="shared" si="199"/>
        <v/>
      </c>
      <c r="H1307" s="27" t="str">
        <f t="shared" si="200"/>
        <v/>
      </c>
      <c r="I1307" s="27" t="str">
        <f t="shared" si="201"/>
        <v/>
      </c>
      <c r="J1307" s="27" t="str">
        <f t="shared" si="202"/>
        <v/>
      </c>
      <c r="K1307" s="27" t="str">
        <f t="shared" si="203"/>
        <v/>
      </c>
      <c r="L1307" s="27" t="str">
        <f t="shared" si="204"/>
        <v/>
      </c>
      <c r="M1307" s="32" t="str">
        <f t="shared" si="205"/>
        <v/>
      </c>
      <c r="N1307" s="27" t="str">
        <f t="shared" si="197"/>
        <v/>
      </c>
      <c r="O1307" s="27" t="str">
        <f t="shared" si="197"/>
        <v/>
      </c>
      <c r="P1307" s="27" t="str">
        <f t="shared" si="197"/>
        <v/>
      </c>
      <c r="Q1307" s="27" t="str">
        <f t="shared" si="197"/>
        <v/>
      </c>
      <c r="R1307" s="27" t="str">
        <f t="shared" si="197"/>
        <v/>
      </c>
      <c r="S1307" s="27" t="str">
        <f t="shared" si="197"/>
        <v/>
      </c>
      <c r="T1307" s="32" t="str">
        <f t="shared" si="197"/>
        <v/>
      </c>
      <c r="U1307" s="10"/>
    </row>
    <row r="1308" spans="1:21" x14ac:dyDescent="0.25">
      <c r="A1308" s="10"/>
      <c r="B1308" s="4" t="str">
        <f>IF(ISBLANK('INPUT | Operations'!$B1313),"",COUNT('INPUT | Operations'!$B$12:$B1312))</f>
        <v/>
      </c>
      <c r="C1308" s="27" t="str">
        <f>IF(ISNUMBER($B1308),('INPUT | Operations'!$C1312+'INPUT | Operations'!$C1313)/2,"")</f>
        <v/>
      </c>
      <c r="D1308" s="28" t="str">
        <f t="shared" si="198"/>
        <v/>
      </c>
      <c r="E1308" s="26" t="str">
        <f>IF(ISNUMBER($B1308),'INPUT | Operations'!$B1313-'INPUT | Operations'!$B1312,"")</f>
        <v/>
      </c>
      <c r="F1308" s="32" t="str">
        <f>IF(ISNUMBER($B1308),IF('INPUT | Operations'!$B1313&lt;Booster_BurnTime,1,IF('INPUT | Operations'!$B1312&lt;=Booster_BurnTime,(Booster_BurnTime-'INPUT | Operations'!$B1312)/('INPUT | Operations'!$B1313-'INPUT | Operations'!$B1312),0))*'INPUT | Operations'!$E1312*NumberOfBoosters*NumberOfOps*$E1308,"")</f>
        <v/>
      </c>
      <c r="G1308" s="34" t="str">
        <f t="shared" si="199"/>
        <v/>
      </c>
      <c r="H1308" s="27" t="str">
        <f t="shared" si="200"/>
        <v/>
      </c>
      <c r="I1308" s="27" t="str">
        <f t="shared" si="201"/>
        <v/>
      </c>
      <c r="J1308" s="27" t="str">
        <f t="shared" si="202"/>
        <v/>
      </c>
      <c r="K1308" s="27" t="str">
        <f t="shared" si="203"/>
        <v/>
      </c>
      <c r="L1308" s="27" t="str">
        <f t="shared" si="204"/>
        <v/>
      </c>
      <c r="M1308" s="32" t="str">
        <f t="shared" si="205"/>
        <v/>
      </c>
      <c r="N1308" s="27" t="str">
        <f t="shared" si="197"/>
        <v/>
      </c>
      <c r="O1308" s="27" t="str">
        <f t="shared" si="197"/>
        <v/>
      </c>
      <c r="P1308" s="27" t="str">
        <f t="shared" si="197"/>
        <v/>
      </c>
      <c r="Q1308" s="27" t="str">
        <f t="shared" si="197"/>
        <v/>
      </c>
      <c r="R1308" s="27" t="str">
        <f t="shared" si="197"/>
        <v/>
      </c>
      <c r="S1308" s="27" t="str">
        <f t="shared" si="197"/>
        <v/>
      </c>
      <c r="T1308" s="32" t="str">
        <f t="shared" si="197"/>
        <v/>
      </c>
      <c r="U1308" s="10"/>
    </row>
    <row r="1309" spans="1:21" x14ac:dyDescent="0.25">
      <c r="A1309" s="10"/>
      <c r="B1309" s="4" t="str">
        <f>IF(ISBLANK('INPUT | Operations'!$B1314),"",COUNT('INPUT | Operations'!$B$12:$B1313))</f>
        <v/>
      </c>
      <c r="C1309" s="27" t="str">
        <f>IF(ISNUMBER($B1309),('INPUT | Operations'!$C1313+'INPUT | Operations'!$C1314)/2,"")</f>
        <v/>
      </c>
      <c r="D1309" s="28" t="str">
        <f t="shared" si="198"/>
        <v/>
      </c>
      <c r="E1309" s="26" t="str">
        <f>IF(ISNUMBER($B1309),'INPUT | Operations'!$B1314-'INPUT | Operations'!$B1313,"")</f>
        <v/>
      </c>
      <c r="F1309" s="32" t="str">
        <f>IF(ISNUMBER($B1309),IF('INPUT | Operations'!$B1314&lt;Booster_BurnTime,1,IF('INPUT | Operations'!$B1313&lt;=Booster_BurnTime,(Booster_BurnTime-'INPUT | Operations'!$B1313)/('INPUT | Operations'!$B1314-'INPUT | Operations'!$B1313),0))*'INPUT | Operations'!$E1313*NumberOfBoosters*NumberOfOps*$E1309,"")</f>
        <v/>
      </c>
      <c r="G1309" s="34" t="str">
        <f t="shared" si="199"/>
        <v/>
      </c>
      <c r="H1309" s="27" t="str">
        <f t="shared" si="200"/>
        <v/>
      </c>
      <c r="I1309" s="27" t="str">
        <f t="shared" si="201"/>
        <v/>
      </c>
      <c r="J1309" s="27" t="str">
        <f t="shared" si="202"/>
        <v/>
      </c>
      <c r="K1309" s="27" t="str">
        <f t="shared" si="203"/>
        <v/>
      </c>
      <c r="L1309" s="27" t="str">
        <f t="shared" si="204"/>
        <v/>
      </c>
      <c r="M1309" s="32" t="str">
        <f t="shared" si="205"/>
        <v/>
      </c>
      <c r="N1309" s="27" t="str">
        <f t="shared" si="197"/>
        <v/>
      </c>
      <c r="O1309" s="27" t="str">
        <f t="shared" si="197"/>
        <v/>
      </c>
      <c r="P1309" s="27" t="str">
        <f t="shared" si="197"/>
        <v/>
      </c>
      <c r="Q1309" s="27" t="str">
        <f t="shared" si="197"/>
        <v/>
      </c>
      <c r="R1309" s="27" t="str">
        <f t="shared" si="197"/>
        <v/>
      </c>
      <c r="S1309" s="27" t="str">
        <f t="shared" si="197"/>
        <v/>
      </c>
      <c r="T1309" s="32" t="str">
        <f t="shared" si="197"/>
        <v/>
      </c>
      <c r="U1309" s="10"/>
    </row>
    <row r="1310" spans="1:21" x14ac:dyDescent="0.25">
      <c r="A1310" s="10"/>
      <c r="B1310" s="4" t="str">
        <f>IF(ISBLANK('INPUT | Operations'!$B1315),"",COUNT('INPUT | Operations'!$B$12:$B1314))</f>
        <v/>
      </c>
      <c r="C1310" s="27" t="str">
        <f>IF(ISNUMBER($B1310),('INPUT | Operations'!$C1314+'INPUT | Operations'!$C1315)/2,"")</f>
        <v/>
      </c>
      <c r="D1310" s="28" t="str">
        <f t="shared" si="198"/>
        <v/>
      </c>
      <c r="E1310" s="26" t="str">
        <f>IF(ISNUMBER($B1310),'INPUT | Operations'!$B1315-'INPUT | Operations'!$B1314,"")</f>
        <v/>
      </c>
      <c r="F1310" s="32" t="str">
        <f>IF(ISNUMBER($B1310),IF('INPUT | Operations'!$B1315&lt;Booster_BurnTime,1,IF('INPUT | Operations'!$B1314&lt;=Booster_BurnTime,(Booster_BurnTime-'INPUT | Operations'!$B1314)/('INPUT | Operations'!$B1315-'INPUT | Operations'!$B1314),0))*'INPUT | Operations'!$E1314*NumberOfBoosters*NumberOfOps*$E1310,"")</f>
        <v/>
      </c>
      <c r="G1310" s="34" t="str">
        <f t="shared" si="199"/>
        <v/>
      </c>
      <c r="H1310" s="27" t="str">
        <f t="shared" si="200"/>
        <v/>
      </c>
      <c r="I1310" s="27" t="str">
        <f t="shared" si="201"/>
        <v/>
      </c>
      <c r="J1310" s="27" t="str">
        <f t="shared" si="202"/>
        <v/>
      </c>
      <c r="K1310" s="27" t="str">
        <f t="shared" si="203"/>
        <v/>
      </c>
      <c r="L1310" s="27" t="str">
        <f t="shared" si="204"/>
        <v/>
      </c>
      <c r="M1310" s="32" t="str">
        <f t="shared" si="205"/>
        <v/>
      </c>
      <c r="N1310" s="27" t="str">
        <f t="shared" si="197"/>
        <v/>
      </c>
      <c r="O1310" s="27" t="str">
        <f t="shared" si="197"/>
        <v/>
      </c>
      <c r="P1310" s="27" t="str">
        <f t="shared" si="197"/>
        <v/>
      </c>
      <c r="Q1310" s="27" t="str">
        <f t="shared" si="197"/>
        <v/>
      </c>
      <c r="R1310" s="27" t="str">
        <f t="shared" si="197"/>
        <v/>
      </c>
      <c r="S1310" s="27" t="str">
        <f t="shared" si="197"/>
        <v/>
      </c>
      <c r="T1310" s="32" t="str">
        <f t="shared" si="197"/>
        <v/>
      </c>
      <c r="U1310" s="10"/>
    </row>
    <row r="1311" spans="1:21" x14ac:dyDescent="0.25">
      <c r="A1311" s="10"/>
      <c r="B1311" s="4" t="str">
        <f>IF(ISBLANK('INPUT | Operations'!$B1316),"",COUNT('INPUT | Operations'!$B$12:$B1315))</f>
        <v/>
      </c>
      <c r="C1311" s="27" t="str">
        <f>IF(ISNUMBER($B1311),('INPUT | Operations'!$C1315+'INPUT | Operations'!$C1316)/2,"")</f>
        <v/>
      </c>
      <c r="D1311" s="28" t="str">
        <f t="shared" si="198"/>
        <v/>
      </c>
      <c r="E1311" s="26" t="str">
        <f>IF(ISNUMBER($B1311),'INPUT | Operations'!$B1316-'INPUT | Operations'!$B1315,"")</f>
        <v/>
      </c>
      <c r="F1311" s="32" t="str">
        <f>IF(ISNUMBER($B1311),IF('INPUT | Operations'!$B1316&lt;Booster_BurnTime,1,IF('INPUT | Operations'!$B1315&lt;=Booster_BurnTime,(Booster_BurnTime-'INPUT | Operations'!$B1315)/('INPUT | Operations'!$B1316-'INPUT | Operations'!$B1315),0))*'INPUT | Operations'!$E1315*NumberOfBoosters*NumberOfOps*$E1311,"")</f>
        <v/>
      </c>
      <c r="G1311" s="34" t="str">
        <f t="shared" si="199"/>
        <v/>
      </c>
      <c r="H1311" s="27" t="str">
        <f t="shared" si="200"/>
        <v/>
      </c>
      <c r="I1311" s="27" t="str">
        <f t="shared" si="201"/>
        <v/>
      </c>
      <c r="J1311" s="27" t="str">
        <f t="shared" si="202"/>
        <v/>
      </c>
      <c r="K1311" s="27" t="str">
        <f t="shared" si="203"/>
        <v/>
      </c>
      <c r="L1311" s="27" t="str">
        <f t="shared" si="204"/>
        <v/>
      </c>
      <c r="M1311" s="32" t="str">
        <f t="shared" si="205"/>
        <v/>
      </c>
      <c r="N1311" s="27" t="str">
        <f t="shared" si="197"/>
        <v/>
      </c>
      <c r="O1311" s="27" t="str">
        <f t="shared" si="197"/>
        <v/>
      </c>
      <c r="P1311" s="27" t="str">
        <f t="shared" si="197"/>
        <v/>
      </c>
      <c r="Q1311" s="27" t="str">
        <f t="shared" si="197"/>
        <v/>
      </c>
      <c r="R1311" s="27" t="str">
        <f t="shared" si="197"/>
        <v/>
      </c>
      <c r="S1311" s="27" t="str">
        <f t="shared" si="197"/>
        <v/>
      </c>
      <c r="T1311" s="32" t="str">
        <f t="shared" si="197"/>
        <v/>
      </c>
      <c r="U1311" s="10"/>
    </row>
    <row r="1312" spans="1:21" x14ac:dyDescent="0.25">
      <c r="A1312" s="10"/>
      <c r="B1312" s="4" t="str">
        <f>IF(ISBLANK('INPUT | Operations'!$B1317),"",COUNT('INPUT | Operations'!$B$12:$B1316))</f>
        <v/>
      </c>
      <c r="C1312" s="27" t="str">
        <f>IF(ISNUMBER($B1312),('INPUT | Operations'!$C1316+'INPUT | Operations'!$C1317)/2,"")</f>
        <v/>
      </c>
      <c r="D1312" s="28" t="str">
        <f t="shared" si="198"/>
        <v/>
      </c>
      <c r="E1312" s="26" t="str">
        <f>IF(ISNUMBER($B1312),'INPUT | Operations'!$B1317-'INPUT | Operations'!$B1316,"")</f>
        <v/>
      </c>
      <c r="F1312" s="32" t="str">
        <f>IF(ISNUMBER($B1312),IF('INPUT | Operations'!$B1317&lt;Booster_BurnTime,1,IF('INPUT | Operations'!$B1316&lt;=Booster_BurnTime,(Booster_BurnTime-'INPUT | Operations'!$B1316)/('INPUT | Operations'!$B1317-'INPUT | Operations'!$B1316),0))*'INPUT | Operations'!$E1316*NumberOfBoosters*NumberOfOps*$E1312,"")</f>
        <v/>
      </c>
      <c r="G1312" s="34" t="str">
        <f t="shared" si="199"/>
        <v/>
      </c>
      <c r="H1312" s="27" t="str">
        <f t="shared" si="200"/>
        <v/>
      </c>
      <c r="I1312" s="27" t="str">
        <f t="shared" si="201"/>
        <v/>
      </c>
      <c r="J1312" s="27" t="str">
        <f t="shared" si="202"/>
        <v/>
      </c>
      <c r="K1312" s="27" t="str">
        <f t="shared" si="203"/>
        <v/>
      </c>
      <c r="L1312" s="27" t="str">
        <f t="shared" si="204"/>
        <v/>
      </c>
      <c r="M1312" s="32" t="str">
        <f t="shared" si="205"/>
        <v/>
      </c>
      <c r="N1312" s="27" t="str">
        <f t="shared" si="197"/>
        <v/>
      </c>
      <c r="O1312" s="27" t="str">
        <f t="shared" si="197"/>
        <v/>
      </c>
      <c r="P1312" s="27" t="str">
        <f t="shared" si="197"/>
        <v/>
      </c>
      <c r="Q1312" s="27" t="str">
        <f t="shared" si="197"/>
        <v/>
      </c>
      <c r="R1312" s="27" t="str">
        <f t="shared" si="197"/>
        <v/>
      </c>
      <c r="S1312" s="27" t="str">
        <f t="shared" si="197"/>
        <v/>
      </c>
      <c r="T1312" s="32" t="str">
        <f t="shared" si="197"/>
        <v/>
      </c>
      <c r="U1312" s="10"/>
    </row>
    <row r="1313" spans="1:21" x14ac:dyDescent="0.25">
      <c r="A1313" s="10"/>
      <c r="B1313" s="4" t="str">
        <f>IF(ISBLANK('INPUT | Operations'!$B1318),"",COUNT('INPUT | Operations'!$B$12:$B1317))</f>
        <v/>
      </c>
      <c r="C1313" s="27" t="str">
        <f>IF(ISNUMBER($B1313),('INPUT | Operations'!$C1317+'INPUT | Operations'!$C1318)/2,"")</f>
        <v/>
      </c>
      <c r="D1313" s="28" t="str">
        <f t="shared" si="198"/>
        <v/>
      </c>
      <c r="E1313" s="26" t="str">
        <f>IF(ISNUMBER($B1313),'INPUT | Operations'!$B1318-'INPUT | Operations'!$B1317,"")</f>
        <v/>
      </c>
      <c r="F1313" s="32" t="str">
        <f>IF(ISNUMBER($B1313),IF('INPUT | Operations'!$B1318&lt;Booster_BurnTime,1,IF('INPUT | Operations'!$B1317&lt;=Booster_BurnTime,(Booster_BurnTime-'INPUT | Operations'!$B1317)/('INPUT | Operations'!$B1318-'INPUT | Operations'!$B1317),0))*'INPUT | Operations'!$E1317*NumberOfBoosters*NumberOfOps*$E1313,"")</f>
        <v/>
      </c>
      <c r="G1313" s="34" t="str">
        <f t="shared" si="199"/>
        <v/>
      </c>
      <c r="H1313" s="27" t="str">
        <f t="shared" si="200"/>
        <v/>
      </c>
      <c r="I1313" s="27" t="str">
        <f t="shared" si="201"/>
        <v/>
      </c>
      <c r="J1313" s="27" t="str">
        <f t="shared" si="202"/>
        <v/>
      </c>
      <c r="K1313" s="27" t="str">
        <f t="shared" si="203"/>
        <v/>
      </c>
      <c r="L1313" s="27" t="str">
        <f t="shared" si="204"/>
        <v/>
      </c>
      <c r="M1313" s="32" t="str">
        <f t="shared" si="205"/>
        <v/>
      </c>
      <c r="N1313" s="27" t="str">
        <f t="shared" si="197"/>
        <v/>
      </c>
      <c r="O1313" s="27" t="str">
        <f t="shared" si="197"/>
        <v/>
      </c>
      <c r="P1313" s="27" t="str">
        <f t="shared" si="197"/>
        <v/>
      </c>
      <c r="Q1313" s="27" t="str">
        <f t="shared" si="197"/>
        <v/>
      </c>
      <c r="R1313" s="27" t="str">
        <f t="shared" si="197"/>
        <v/>
      </c>
      <c r="S1313" s="27" t="str">
        <f t="shared" si="197"/>
        <v/>
      </c>
      <c r="T1313" s="32" t="str">
        <f t="shared" si="197"/>
        <v/>
      </c>
      <c r="U1313" s="10"/>
    </row>
    <row r="1314" spans="1:21" x14ac:dyDescent="0.25">
      <c r="A1314" s="10"/>
      <c r="B1314" s="4" t="str">
        <f>IF(ISBLANK('INPUT | Operations'!$B1319),"",COUNT('INPUT | Operations'!$B$12:$B1318))</f>
        <v/>
      </c>
      <c r="C1314" s="27" t="str">
        <f>IF(ISNUMBER($B1314),('INPUT | Operations'!$C1318+'INPUT | Operations'!$C1319)/2,"")</f>
        <v/>
      </c>
      <c r="D1314" s="28" t="str">
        <f t="shared" si="198"/>
        <v/>
      </c>
      <c r="E1314" s="26" t="str">
        <f>IF(ISNUMBER($B1314),'INPUT | Operations'!$B1319-'INPUT | Operations'!$B1318,"")</f>
        <v/>
      </c>
      <c r="F1314" s="32" t="str">
        <f>IF(ISNUMBER($B1314),IF('INPUT | Operations'!$B1319&lt;Booster_BurnTime,1,IF('INPUT | Operations'!$B1318&lt;=Booster_BurnTime,(Booster_BurnTime-'INPUT | Operations'!$B1318)/('INPUT | Operations'!$B1319-'INPUT | Operations'!$B1318),0))*'INPUT | Operations'!$E1318*NumberOfBoosters*NumberOfOps*$E1314,"")</f>
        <v/>
      </c>
      <c r="G1314" s="34" t="str">
        <f t="shared" si="199"/>
        <v/>
      </c>
      <c r="H1314" s="27" t="str">
        <f t="shared" si="200"/>
        <v/>
      </c>
      <c r="I1314" s="27" t="str">
        <f t="shared" si="201"/>
        <v/>
      </c>
      <c r="J1314" s="27" t="str">
        <f t="shared" si="202"/>
        <v/>
      </c>
      <c r="K1314" s="27" t="str">
        <f t="shared" si="203"/>
        <v/>
      </c>
      <c r="L1314" s="27" t="str">
        <f t="shared" si="204"/>
        <v/>
      </c>
      <c r="M1314" s="32" t="str">
        <f t="shared" si="205"/>
        <v/>
      </c>
      <c r="N1314" s="27" t="str">
        <f t="shared" si="197"/>
        <v/>
      </c>
      <c r="O1314" s="27" t="str">
        <f t="shared" si="197"/>
        <v/>
      </c>
      <c r="P1314" s="27" t="str">
        <f t="shared" si="197"/>
        <v/>
      </c>
      <c r="Q1314" s="27" t="str">
        <f t="shared" si="197"/>
        <v/>
      </c>
      <c r="R1314" s="27" t="str">
        <f t="shared" si="197"/>
        <v/>
      </c>
      <c r="S1314" s="27" t="str">
        <f t="shared" si="197"/>
        <v/>
      </c>
      <c r="T1314" s="32" t="str">
        <f t="shared" si="197"/>
        <v/>
      </c>
      <c r="U1314" s="10"/>
    </row>
    <row r="1315" spans="1:21" x14ac:dyDescent="0.25">
      <c r="A1315" s="10"/>
      <c r="B1315" s="4" t="str">
        <f>IF(ISBLANK('INPUT | Operations'!$B1320),"",COUNT('INPUT | Operations'!$B$12:$B1319))</f>
        <v/>
      </c>
      <c r="C1315" s="27" t="str">
        <f>IF(ISNUMBER($B1315),('INPUT | Operations'!$C1319+'INPUT | Operations'!$C1320)/2,"")</f>
        <v/>
      </c>
      <c r="D1315" s="28" t="str">
        <f t="shared" si="198"/>
        <v/>
      </c>
      <c r="E1315" s="26" t="str">
        <f>IF(ISNUMBER($B1315),'INPUT | Operations'!$B1320-'INPUT | Operations'!$B1319,"")</f>
        <v/>
      </c>
      <c r="F1315" s="32" t="str">
        <f>IF(ISNUMBER($B1315),IF('INPUT | Operations'!$B1320&lt;Booster_BurnTime,1,IF('INPUT | Operations'!$B1319&lt;=Booster_BurnTime,(Booster_BurnTime-'INPUT | Operations'!$B1319)/('INPUT | Operations'!$B1320-'INPUT | Operations'!$B1319),0))*'INPUT | Operations'!$E1319*NumberOfBoosters*NumberOfOps*$E1315,"")</f>
        <v/>
      </c>
      <c r="G1315" s="34" t="str">
        <f t="shared" si="199"/>
        <v/>
      </c>
      <c r="H1315" s="27" t="str">
        <f t="shared" si="200"/>
        <v/>
      </c>
      <c r="I1315" s="27" t="str">
        <f t="shared" si="201"/>
        <v/>
      </c>
      <c r="J1315" s="27" t="str">
        <f t="shared" si="202"/>
        <v/>
      </c>
      <c r="K1315" s="27" t="str">
        <f t="shared" si="203"/>
        <v/>
      </c>
      <c r="L1315" s="27" t="str">
        <f t="shared" si="204"/>
        <v/>
      </c>
      <c r="M1315" s="32" t="str">
        <f t="shared" si="205"/>
        <v/>
      </c>
      <c r="N1315" s="27" t="str">
        <f t="shared" si="197"/>
        <v/>
      </c>
      <c r="O1315" s="27" t="str">
        <f t="shared" si="197"/>
        <v/>
      </c>
      <c r="P1315" s="27" t="str">
        <f t="shared" si="197"/>
        <v/>
      </c>
      <c r="Q1315" s="27" t="str">
        <f t="shared" si="197"/>
        <v/>
      </c>
      <c r="R1315" s="27" t="str">
        <f t="shared" si="197"/>
        <v/>
      </c>
      <c r="S1315" s="27" t="str">
        <f t="shared" si="197"/>
        <v/>
      </c>
      <c r="T1315" s="32" t="str">
        <f t="shared" si="197"/>
        <v/>
      </c>
      <c r="U1315" s="10"/>
    </row>
    <row r="1316" spans="1:21" x14ac:dyDescent="0.25">
      <c r="A1316" s="10"/>
      <c r="B1316" s="4" t="str">
        <f>IF(ISBLANK('INPUT | Operations'!$B1321),"",COUNT('INPUT | Operations'!$B$12:$B1320))</f>
        <v/>
      </c>
      <c r="C1316" s="27" t="str">
        <f>IF(ISNUMBER($B1316),('INPUT | Operations'!$C1320+'INPUT | Operations'!$C1321)/2,"")</f>
        <v/>
      </c>
      <c r="D1316" s="28" t="str">
        <f t="shared" si="198"/>
        <v/>
      </c>
      <c r="E1316" s="26" t="str">
        <f>IF(ISNUMBER($B1316),'INPUT | Operations'!$B1321-'INPUT | Operations'!$B1320,"")</f>
        <v/>
      </c>
      <c r="F1316" s="32" t="str">
        <f>IF(ISNUMBER($B1316),IF('INPUT | Operations'!$B1321&lt;Booster_BurnTime,1,IF('INPUT | Operations'!$B1320&lt;=Booster_BurnTime,(Booster_BurnTime-'INPUT | Operations'!$B1320)/('INPUT | Operations'!$B1321-'INPUT | Operations'!$B1320),0))*'INPUT | Operations'!$E1320*NumberOfBoosters*NumberOfOps*$E1316,"")</f>
        <v/>
      </c>
      <c r="G1316" s="34" t="str">
        <f t="shared" si="199"/>
        <v/>
      </c>
      <c r="H1316" s="27" t="str">
        <f t="shared" si="200"/>
        <v/>
      </c>
      <c r="I1316" s="27" t="str">
        <f t="shared" si="201"/>
        <v/>
      </c>
      <c r="J1316" s="27" t="str">
        <f t="shared" si="202"/>
        <v/>
      </c>
      <c r="K1316" s="27" t="str">
        <f t="shared" si="203"/>
        <v/>
      </c>
      <c r="L1316" s="27" t="str">
        <f t="shared" si="204"/>
        <v/>
      </c>
      <c r="M1316" s="32" t="str">
        <f t="shared" si="205"/>
        <v/>
      </c>
      <c r="N1316" s="27" t="str">
        <f t="shared" si="197"/>
        <v/>
      </c>
      <c r="O1316" s="27" t="str">
        <f t="shared" si="197"/>
        <v/>
      </c>
      <c r="P1316" s="27" t="str">
        <f t="shared" si="197"/>
        <v/>
      </c>
      <c r="Q1316" s="27" t="str">
        <f t="shared" si="197"/>
        <v/>
      </c>
      <c r="R1316" s="27" t="str">
        <f t="shared" si="197"/>
        <v/>
      </c>
      <c r="S1316" s="27" t="str">
        <f t="shared" si="197"/>
        <v/>
      </c>
      <c r="T1316" s="32" t="str">
        <f t="shared" si="197"/>
        <v/>
      </c>
      <c r="U1316" s="10"/>
    </row>
    <row r="1317" spans="1:21" x14ac:dyDescent="0.25">
      <c r="A1317" s="10"/>
      <c r="B1317" s="4" t="str">
        <f>IF(ISBLANK('INPUT | Operations'!$B1322),"",COUNT('INPUT | Operations'!$B$12:$B1321))</f>
        <v/>
      </c>
      <c r="C1317" s="27" t="str">
        <f>IF(ISNUMBER($B1317),('INPUT | Operations'!$C1321+'INPUT | Operations'!$C1322)/2,"")</f>
        <v/>
      </c>
      <c r="D1317" s="28" t="str">
        <f t="shared" si="198"/>
        <v/>
      </c>
      <c r="E1317" s="26" t="str">
        <f>IF(ISNUMBER($B1317),'INPUT | Operations'!$B1322-'INPUT | Operations'!$B1321,"")</f>
        <v/>
      </c>
      <c r="F1317" s="32" t="str">
        <f>IF(ISNUMBER($B1317),IF('INPUT | Operations'!$B1322&lt;Booster_BurnTime,1,IF('INPUT | Operations'!$B1321&lt;=Booster_BurnTime,(Booster_BurnTime-'INPUT | Operations'!$B1321)/('INPUT | Operations'!$B1322-'INPUT | Operations'!$B1321),0))*'INPUT | Operations'!$E1321*NumberOfBoosters*NumberOfOps*$E1317,"")</f>
        <v/>
      </c>
      <c r="G1317" s="34" t="str">
        <f t="shared" si="199"/>
        <v/>
      </c>
      <c r="H1317" s="27" t="str">
        <f t="shared" si="200"/>
        <v/>
      </c>
      <c r="I1317" s="27" t="str">
        <f t="shared" si="201"/>
        <v/>
      </c>
      <c r="J1317" s="27" t="str">
        <f t="shared" si="202"/>
        <v/>
      </c>
      <c r="K1317" s="27" t="str">
        <f t="shared" si="203"/>
        <v/>
      </c>
      <c r="L1317" s="27" t="str">
        <f t="shared" si="204"/>
        <v/>
      </c>
      <c r="M1317" s="32" t="str">
        <f t="shared" si="205"/>
        <v/>
      </c>
      <c r="N1317" s="27" t="str">
        <f t="shared" si="197"/>
        <v/>
      </c>
      <c r="O1317" s="27" t="str">
        <f t="shared" si="197"/>
        <v/>
      </c>
      <c r="P1317" s="27" t="str">
        <f t="shared" si="197"/>
        <v/>
      </c>
      <c r="Q1317" s="27" t="str">
        <f t="shared" si="197"/>
        <v/>
      </c>
      <c r="R1317" s="27" t="str">
        <f t="shared" si="197"/>
        <v/>
      </c>
      <c r="S1317" s="27" t="str">
        <f t="shared" si="197"/>
        <v/>
      </c>
      <c r="T1317" s="32" t="str">
        <f t="shared" si="197"/>
        <v/>
      </c>
      <c r="U1317" s="10"/>
    </row>
    <row r="1318" spans="1:21" x14ac:dyDescent="0.25">
      <c r="A1318" s="10"/>
      <c r="B1318" s="4" t="str">
        <f>IF(ISBLANK('INPUT | Operations'!$B1323),"",COUNT('INPUT | Operations'!$B$12:$B1322))</f>
        <v/>
      </c>
      <c r="C1318" s="27" t="str">
        <f>IF(ISNUMBER($B1318),('INPUT | Operations'!$C1322+'INPUT | Operations'!$C1323)/2,"")</f>
        <v/>
      </c>
      <c r="D1318" s="28" t="str">
        <f t="shared" si="198"/>
        <v/>
      </c>
      <c r="E1318" s="26" t="str">
        <f>IF(ISNUMBER($B1318),'INPUT | Operations'!$B1323-'INPUT | Operations'!$B1322,"")</f>
        <v/>
      </c>
      <c r="F1318" s="32" t="str">
        <f>IF(ISNUMBER($B1318),IF('INPUT | Operations'!$B1323&lt;Booster_BurnTime,1,IF('INPUT | Operations'!$B1322&lt;=Booster_BurnTime,(Booster_BurnTime-'INPUT | Operations'!$B1322)/('INPUT | Operations'!$B1323-'INPUT | Operations'!$B1322),0))*'INPUT | Operations'!$E1322*NumberOfBoosters*NumberOfOps*$E1318,"")</f>
        <v/>
      </c>
      <c r="G1318" s="34" t="str">
        <f t="shared" si="199"/>
        <v/>
      </c>
      <c r="H1318" s="27" t="str">
        <f t="shared" si="200"/>
        <v/>
      </c>
      <c r="I1318" s="27" t="str">
        <f t="shared" si="201"/>
        <v/>
      </c>
      <c r="J1318" s="27" t="str">
        <f t="shared" si="202"/>
        <v/>
      </c>
      <c r="K1318" s="27" t="str">
        <f t="shared" si="203"/>
        <v/>
      </c>
      <c r="L1318" s="27" t="str">
        <f t="shared" si="204"/>
        <v/>
      </c>
      <c r="M1318" s="32" t="str">
        <f t="shared" si="205"/>
        <v/>
      </c>
      <c r="N1318" s="27" t="str">
        <f t="shared" si="197"/>
        <v/>
      </c>
      <c r="O1318" s="27" t="str">
        <f t="shared" si="197"/>
        <v/>
      </c>
      <c r="P1318" s="27" t="str">
        <f t="shared" si="197"/>
        <v/>
      </c>
      <c r="Q1318" s="27" t="str">
        <f t="shared" si="197"/>
        <v/>
      </c>
      <c r="R1318" s="27" t="str">
        <f t="shared" si="197"/>
        <v/>
      </c>
      <c r="S1318" s="27" t="str">
        <f t="shared" si="197"/>
        <v/>
      </c>
      <c r="T1318" s="32" t="str">
        <f t="shared" si="197"/>
        <v/>
      </c>
      <c r="U1318" s="10"/>
    </row>
    <row r="1319" spans="1:21" x14ac:dyDescent="0.25">
      <c r="A1319" s="10"/>
      <c r="B1319" s="4" t="str">
        <f>IF(ISBLANK('INPUT | Operations'!$B1324),"",COUNT('INPUT | Operations'!$B$12:$B1323))</f>
        <v/>
      </c>
      <c r="C1319" s="27" t="str">
        <f>IF(ISNUMBER($B1319),('INPUT | Operations'!$C1323+'INPUT | Operations'!$C1324)/2,"")</f>
        <v/>
      </c>
      <c r="D1319" s="28" t="str">
        <f t="shared" si="198"/>
        <v/>
      </c>
      <c r="E1319" s="26" t="str">
        <f>IF(ISNUMBER($B1319),'INPUT | Operations'!$B1324-'INPUT | Operations'!$B1323,"")</f>
        <v/>
      </c>
      <c r="F1319" s="32" t="str">
        <f>IF(ISNUMBER($B1319),IF('INPUT | Operations'!$B1324&lt;Booster_BurnTime,1,IF('INPUT | Operations'!$B1323&lt;=Booster_BurnTime,(Booster_BurnTime-'INPUT | Operations'!$B1323)/('INPUT | Operations'!$B1324-'INPUT | Operations'!$B1323),0))*'INPUT | Operations'!$E1323*NumberOfBoosters*NumberOfOps*$E1319,"")</f>
        <v/>
      </c>
      <c r="G1319" s="34" t="str">
        <f t="shared" si="199"/>
        <v/>
      </c>
      <c r="H1319" s="27" t="str">
        <f t="shared" si="200"/>
        <v/>
      </c>
      <c r="I1319" s="27" t="str">
        <f t="shared" si="201"/>
        <v/>
      </c>
      <c r="J1319" s="27" t="str">
        <f t="shared" si="202"/>
        <v/>
      </c>
      <c r="K1319" s="27" t="str">
        <f t="shared" si="203"/>
        <v/>
      </c>
      <c r="L1319" s="27" t="str">
        <f t="shared" si="204"/>
        <v/>
      </c>
      <c r="M1319" s="32" t="str">
        <f t="shared" si="205"/>
        <v/>
      </c>
      <c r="N1319" s="27" t="str">
        <f t="shared" si="197"/>
        <v/>
      </c>
      <c r="O1319" s="27" t="str">
        <f t="shared" si="197"/>
        <v/>
      </c>
      <c r="P1319" s="27" t="str">
        <f t="shared" si="197"/>
        <v/>
      </c>
      <c r="Q1319" s="27" t="str">
        <f t="shared" si="197"/>
        <v/>
      </c>
      <c r="R1319" s="27" t="str">
        <f t="shared" si="197"/>
        <v/>
      </c>
      <c r="S1319" s="27" t="str">
        <f t="shared" si="197"/>
        <v/>
      </c>
      <c r="T1319" s="32" t="str">
        <f t="shared" si="197"/>
        <v/>
      </c>
      <c r="U1319" s="10"/>
    </row>
    <row r="1320" spans="1:21" x14ac:dyDescent="0.25">
      <c r="A1320" s="10"/>
      <c r="B1320" s="4" t="str">
        <f>IF(ISBLANK('INPUT | Operations'!$B1325),"",COUNT('INPUT | Operations'!$B$12:$B1324))</f>
        <v/>
      </c>
      <c r="C1320" s="27" t="str">
        <f>IF(ISNUMBER($B1320),('INPUT | Operations'!$C1324+'INPUT | Operations'!$C1325)/2,"")</f>
        <v/>
      </c>
      <c r="D1320" s="28" t="str">
        <f t="shared" si="198"/>
        <v/>
      </c>
      <c r="E1320" s="26" t="str">
        <f>IF(ISNUMBER($B1320),'INPUT | Operations'!$B1325-'INPUT | Operations'!$B1324,"")</f>
        <v/>
      </c>
      <c r="F1320" s="32" t="str">
        <f>IF(ISNUMBER($B1320),IF('INPUT | Operations'!$B1325&lt;Booster_BurnTime,1,IF('INPUT | Operations'!$B1324&lt;=Booster_BurnTime,(Booster_BurnTime-'INPUT | Operations'!$B1324)/('INPUT | Operations'!$B1325-'INPUT | Operations'!$B1324),0))*'INPUT | Operations'!$E1324*NumberOfBoosters*NumberOfOps*$E1320,"")</f>
        <v/>
      </c>
      <c r="G1320" s="34" t="str">
        <f t="shared" si="199"/>
        <v/>
      </c>
      <c r="H1320" s="27" t="str">
        <f t="shared" si="200"/>
        <v/>
      </c>
      <c r="I1320" s="27" t="str">
        <f t="shared" si="201"/>
        <v/>
      </c>
      <c r="J1320" s="27" t="str">
        <f t="shared" si="202"/>
        <v/>
      </c>
      <c r="K1320" s="27" t="str">
        <f t="shared" si="203"/>
        <v/>
      </c>
      <c r="L1320" s="27" t="str">
        <f t="shared" si="204"/>
        <v/>
      </c>
      <c r="M1320" s="32" t="str">
        <f t="shared" si="205"/>
        <v/>
      </c>
      <c r="N1320" s="27" t="str">
        <f t="shared" si="197"/>
        <v/>
      </c>
      <c r="O1320" s="27" t="str">
        <f t="shared" si="197"/>
        <v/>
      </c>
      <c r="P1320" s="27" t="str">
        <f t="shared" si="197"/>
        <v/>
      </c>
      <c r="Q1320" s="27" t="str">
        <f t="shared" ref="N1320:T1356" si="206">IFERROR($F1320*J1320/1000,"")</f>
        <v/>
      </c>
      <c r="R1320" s="27" t="str">
        <f t="shared" si="206"/>
        <v/>
      </c>
      <c r="S1320" s="27" t="str">
        <f t="shared" si="206"/>
        <v/>
      </c>
      <c r="T1320" s="32" t="str">
        <f t="shared" si="206"/>
        <v/>
      </c>
      <c r="U1320" s="10"/>
    </row>
    <row r="1321" spans="1:21" x14ac:dyDescent="0.25">
      <c r="A1321" s="10"/>
      <c r="B1321" s="4" t="str">
        <f>IF(ISBLANK('INPUT | Operations'!$B1326),"",COUNT('INPUT | Operations'!$B$12:$B1325))</f>
        <v/>
      </c>
      <c r="C1321" s="27" t="str">
        <f>IF(ISNUMBER($B1321),('INPUT | Operations'!$C1325+'INPUT | Operations'!$C1326)/2,"")</f>
        <v/>
      </c>
      <c r="D1321" s="28" t="str">
        <f t="shared" si="198"/>
        <v/>
      </c>
      <c r="E1321" s="26" t="str">
        <f>IF(ISNUMBER($B1321),'INPUT | Operations'!$B1326-'INPUT | Operations'!$B1325,"")</f>
        <v/>
      </c>
      <c r="F1321" s="32" t="str">
        <f>IF(ISNUMBER($B1321),IF('INPUT | Operations'!$B1326&lt;Booster_BurnTime,1,IF('INPUT | Operations'!$B1325&lt;=Booster_BurnTime,(Booster_BurnTime-'INPUT | Operations'!$B1325)/('INPUT | Operations'!$B1326-'INPUT | Operations'!$B1325),0))*'INPUT | Operations'!$E1325*NumberOfBoosters*NumberOfOps*$E1321,"")</f>
        <v/>
      </c>
      <c r="G1321" s="34" t="str">
        <f t="shared" si="199"/>
        <v/>
      </c>
      <c r="H1321" s="27" t="str">
        <f t="shared" si="200"/>
        <v/>
      </c>
      <c r="I1321" s="27" t="str">
        <f t="shared" si="201"/>
        <v/>
      </c>
      <c r="J1321" s="27" t="str">
        <f t="shared" si="202"/>
        <v/>
      </c>
      <c r="K1321" s="27" t="str">
        <f t="shared" si="203"/>
        <v/>
      </c>
      <c r="L1321" s="27" t="str">
        <f t="shared" si="204"/>
        <v/>
      </c>
      <c r="M1321" s="32" t="str">
        <f t="shared" si="205"/>
        <v/>
      </c>
      <c r="N1321" s="27" t="str">
        <f t="shared" si="206"/>
        <v/>
      </c>
      <c r="O1321" s="27" t="str">
        <f t="shared" si="206"/>
        <v/>
      </c>
      <c r="P1321" s="27" t="str">
        <f t="shared" si="206"/>
        <v/>
      </c>
      <c r="Q1321" s="27" t="str">
        <f t="shared" si="206"/>
        <v/>
      </c>
      <c r="R1321" s="27" t="str">
        <f t="shared" si="206"/>
        <v/>
      </c>
      <c r="S1321" s="27" t="str">
        <f t="shared" si="206"/>
        <v/>
      </c>
      <c r="T1321" s="32" t="str">
        <f t="shared" si="206"/>
        <v/>
      </c>
      <c r="U1321" s="10"/>
    </row>
    <row r="1322" spans="1:21" x14ac:dyDescent="0.25">
      <c r="A1322" s="10"/>
      <c r="B1322" s="4" t="str">
        <f>IF(ISBLANK('INPUT | Operations'!$B1327),"",COUNT('INPUT | Operations'!$B$12:$B1326))</f>
        <v/>
      </c>
      <c r="C1322" s="27" t="str">
        <f>IF(ISNUMBER($B1322),('INPUT | Operations'!$C1326+'INPUT | Operations'!$C1327)/2,"")</f>
        <v/>
      </c>
      <c r="D1322" s="28" t="str">
        <f t="shared" si="198"/>
        <v/>
      </c>
      <c r="E1322" s="26" t="str">
        <f>IF(ISNUMBER($B1322),'INPUT | Operations'!$B1327-'INPUT | Operations'!$B1326,"")</f>
        <v/>
      </c>
      <c r="F1322" s="32" t="str">
        <f>IF(ISNUMBER($B1322),IF('INPUT | Operations'!$B1327&lt;Booster_BurnTime,1,IF('INPUT | Operations'!$B1326&lt;=Booster_BurnTime,(Booster_BurnTime-'INPUT | Operations'!$B1326)/('INPUT | Operations'!$B1327-'INPUT | Operations'!$B1326),0))*'INPUT | Operations'!$E1326*NumberOfBoosters*NumberOfOps*$E1322,"")</f>
        <v/>
      </c>
      <c r="G1322" s="34" t="str">
        <f t="shared" si="199"/>
        <v/>
      </c>
      <c r="H1322" s="27" t="str">
        <f t="shared" si="200"/>
        <v/>
      </c>
      <c r="I1322" s="27" t="str">
        <f t="shared" si="201"/>
        <v/>
      </c>
      <c r="J1322" s="27" t="str">
        <f t="shared" si="202"/>
        <v/>
      </c>
      <c r="K1322" s="27" t="str">
        <f t="shared" si="203"/>
        <v/>
      </c>
      <c r="L1322" s="27" t="str">
        <f t="shared" si="204"/>
        <v/>
      </c>
      <c r="M1322" s="32" t="str">
        <f t="shared" si="205"/>
        <v/>
      </c>
      <c r="N1322" s="27" t="str">
        <f t="shared" si="206"/>
        <v/>
      </c>
      <c r="O1322" s="27" t="str">
        <f t="shared" si="206"/>
        <v/>
      </c>
      <c r="P1322" s="27" t="str">
        <f t="shared" si="206"/>
        <v/>
      </c>
      <c r="Q1322" s="27" t="str">
        <f t="shared" si="206"/>
        <v/>
      </c>
      <c r="R1322" s="27" t="str">
        <f t="shared" si="206"/>
        <v/>
      </c>
      <c r="S1322" s="27" t="str">
        <f t="shared" si="206"/>
        <v/>
      </c>
      <c r="T1322" s="32" t="str">
        <f t="shared" si="206"/>
        <v/>
      </c>
      <c r="U1322" s="10"/>
    </row>
    <row r="1323" spans="1:21" x14ac:dyDescent="0.25">
      <c r="A1323" s="10"/>
      <c r="B1323" s="4" t="str">
        <f>IF(ISBLANK('INPUT | Operations'!$B1328),"",COUNT('INPUT | Operations'!$B$12:$B1327))</f>
        <v/>
      </c>
      <c r="C1323" s="27" t="str">
        <f>IF(ISNUMBER($B1323),('INPUT | Operations'!$C1327+'INPUT | Operations'!$C1328)/2,"")</f>
        <v/>
      </c>
      <c r="D1323" s="28" t="str">
        <f t="shared" si="198"/>
        <v/>
      </c>
      <c r="E1323" s="26" t="str">
        <f>IF(ISNUMBER($B1323),'INPUT | Operations'!$B1328-'INPUT | Operations'!$B1327,"")</f>
        <v/>
      </c>
      <c r="F1323" s="32" t="str">
        <f>IF(ISNUMBER($B1323),IF('INPUT | Operations'!$B1328&lt;Booster_BurnTime,1,IF('INPUT | Operations'!$B1327&lt;=Booster_BurnTime,(Booster_BurnTime-'INPUT | Operations'!$B1327)/('INPUT | Operations'!$B1328-'INPUT | Operations'!$B1327),0))*'INPUT | Operations'!$E1327*NumberOfBoosters*NumberOfOps*$E1323,"")</f>
        <v/>
      </c>
      <c r="G1323" s="34" t="str">
        <f t="shared" si="199"/>
        <v/>
      </c>
      <c r="H1323" s="27" t="str">
        <f t="shared" si="200"/>
        <v/>
      </c>
      <c r="I1323" s="27" t="str">
        <f t="shared" si="201"/>
        <v/>
      </c>
      <c r="J1323" s="27" t="str">
        <f t="shared" si="202"/>
        <v/>
      </c>
      <c r="K1323" s="27" t="str">
        <f t="shared" si="203"/>
        <v/>
      </c>
      <c r="L1323" s="27" t="str">
        <f t="shared" si="204"/>
        <v/>
      </c>
      <c r="M1323" s="32" t="str">
        <f t="shared" si="205"/>
        <v/>
      </c>
      <c r="N1323" s="27" t="str">
        <f t="shared" si="206"/>
        <v/>
      </c>
      <c r="O1323" s="27" t="str">
        <f t="shared" si="206"/>
        <v/>
      </c>
      <c r="P1323" s="27" t="str">
        <f t="shared" si="206"/>
        <v/>
      </c>
      <c r="Q1323" s="27" t="str">
        <f t="shared" si="206"/>
        <v/>
      </c>
      <c r="R1323" s="27" t="str">
        <f t="shared" si="206"/>
        <v/>
      </c>
      <c r="S1323" s="27" t="str">
        <f t="shared" si="206"/>
        <v/>
      </c>
      <c r="T1323" s="32" t="str">
        <f t="shared" si="206"/>
        <v/>
      </c>
      <c r="U1323" s="10"/>
    </row>
    <row r="1324" spans="1:21" x14ac:dyDescent="0.25">
      <c r="A1324" s="10"/>
      <c r="B1324" s="4" t="str">
        <f>IF(ISBLANK('INPUT | Operations'!$B1329),"",COUNT('INPUT | Operations'!$B$12:$B1328))</f>
        <v/>
      </c>
      <c r="C1324" s="27" t="str">
        <f>IF(ISNUMBER($B1324),('INPUT | Operations'!$C1328+'INPUT | Operations'!$C1329)/2,"")</f>
        <v/>
      </c>
      <c r="D1324" s="28" t="str">
        <f t="shared" si="198"/>
        <v/>
      </c>
      <c r="E1324" s="26" t="str">
        <f>IF(ISNUMBER($B1324),'INPUT | Operations'!$B1329-'INPUT | Operations'!$B1328,"")</f>
        <v/>
      </c>
      <c r="F1324" s="32" t="str">
        <f>IF(ISNUMBER($B1324),IF('INPUT | Operations'!$B1329&lt;Booster_BurnTime,1,IF('INPUT | Operations'!$B1328&lt;=Booster_BurnTime,(Booster_BurnTime-'INPUT | Operations'!$B1328)/('INPUT | Operations'!$B1329-'INPUT | Operations'!$B1328),0))*'INPUT | Operations'!$E1328*NumberOfBoosters*NumberOfOps*$E1324,"")</f>
        <v/>
      </c>
      <c r="G1324" s="34" t="str">
        <f t="shared" si="199"/>
        <v/>
      </c>
      <c r="H1324" s="27" t="str">
        <f t="shared" si="200"/>
        <v/>
      </c>
      <c r="I1324" s="27" t="str">
        <f t="shared" si="201"/>
        <v/>
      </c>
      <c r="J1324" s="27" t="str">
        <f t="shared" si="202"/>
        <v/>
      </c>
      <c r="K1324" s="27" t="str">
        <f t="shared" si="203"/>
        <v/>
      </c>
      <c r="L1324" s="27" t="str">
        <f t="shared" si="204"/>
        <v/>
      </c>
      <c r="M1324" s="32" t="str">
        <f t="shared" si="205"/>
        <v/>
      </c>
      <c r="N1324" s="27" t="str">
        <f t="shared" si="206"/>
        <v/>
      </c>
      <c r="O1324" s="27" t="str">
        <f t="shared" si="206"/>
        <v/>
      </c>
      <c r="P1324" s="27" t="str">
        <f t="shared" si="206"/>
        <v/>
      </c>
      <c r="Q1324" s="27" t="str">
        <f t="shared" si="206"/>
        <v/>
      </c>
      <c r="R1324" s="27" t="str">
        <f t="shared" si="206"/>
        <v/>
      </c>
      <c r="S1324" s="27" t="str">
        <f t="shared" si="206"/>
        <v/>
      </c>
      <c r="T1324" s="32" t="str">
        <f t="shared" si="206"/>
        <v/>
      </c>
      <c r="U1324" s="10"/>
    </row>
    <row r="1325" spans="1:21" x14ac:dyDescent="0.25">
      <c r="A1325" s="10"/>
      <c r="B1325" s="4" t="str">
        <f>IF(ISBLANK('INPUT | Operations'!$B1330),"",COUNT('INPUT | Operations'!$B$12:$B1329))</f>
        <v/>
      </c>
      <c r="C1325" s="27" t="str">
        <f>IF(ISNUMBER($B1325),('INPUT | Operations'!$C1329+'INPUT | Operations'!$C1330)/2,"")</f>
        <v/>
      </c>
      <c r="D1325" s="28" t="str">
        <f t="shared" si="198"/>
        <v/>
      </c>
      <c r="E1325" s="26" t="str">
        <f>IF(ISNUMBER($B1325),'INPUT | Operations'!$B1330-'INPUT | Operations'!$B1329,"")</f>
        <v/>
      </c>
      <c r="F1325" s="32" t="str">
        <f>IF(ISNUMBER($B1325),IF('INPUT | Operations'!$B1330&lt;Booster_BurnTime,1,IF('INPUT | Operations'!$B1329&lt;=Booster_BurnTime,(Booster_BurnTime-'INPUT | Operations'!$B1329)/('INPUT | Operations'!$B1330-'INPUT | Operations'!$B1329),0))*'INPUT | Operations'!$E1329*NumberOfBoosters*NumberOfOps*$E1325,"")</f>
        <v/>
      </c>
      <c r="G1325" s="34" t="str">
        <f t="shared" si="199"/>
        <v/>
      </c>
      <c r="H1325" s="27" t="str">
        <f t="shared" si="200"/>
        <v/>
      </c>
      <c r="I1325" s="27" t="str">
        <f t="shared" si="201"/>
        <v/>
      </c>
      <c r="J1325" s="27" t="str">
        <f t="shared" si="202"/>
        <v/>
      </c>
      <c r="K1325" s="27" t="str">
        <f t="shared" si="203"/>
        <v/>
      </c>
      <c r="L1325" s="27" t="str">
        <f t="shared" si="204"/>
        <v/>
      </c>
      <c r="M1325" s="32" t="str">
        <f t="shared" si="205"/>
        <v/>
      </c>
      <c r="N1325" s="27" t="str">
        <f t="shared" si="206"/>
        <v/>
      </c>
      <c r="O1325" s="27" t="str">
        <f t="shared" si="206"/>
        <v/>
      </c>
      <c r="P1325" s="27" t="str">
        <f t="shared" si="206"/>
        <v/>
      </c>
      <c r="Q1325" s="27" t="str">
        <f t="shared" si="206"/>
        <v/>
      </c>
      <c r="R1325" s="27" t="str">
        <f t="shared" si="206"/>
        <v/>
      </c>
      <c r="S1325" s="27" t="str">
        <f t="shared" si="206"/>
        <v/>
      </c>
      <c r="T1325" s="32" t="str">
        <f t="shared" si="206"/>
        <v/>
      </c>
      <c r="U1325" s="10"/>
    </row>
    <row r="1326" spans="1:21" x14ac:dyDescent="0.25">
      <c r="A1326" s="10"/>
      <c r="B1326" s="4" t="str">
        <f>IF(ISBLANK('INPUT | Operations'!$B1331),"",COUNT('INPUT | Operations'!$B$12:$B1330))</f>
        <v/>
      </c>
      <c r="C1326" s="27" t="str">
        <f>IF(ISNUMBER($B1326),('INPUT | Operations'!$C1330+'INPUT | Operations'!$C1331)/2,"")</f>
        <v/>
      </c>
      <c r="D1326" s="28" t="str">
        <f t="shared" si="198"/>
        <v/>
      </c>
      <c r="E1326" s="26" t="str">
        <f>IF(ISNUMBER($B1326),'INPUT | Operations'!$B1331-'INPUT | Operations'!$B1330,"")</f>
        <v/>
      </c>
      <c r="F1326" s="32" t="str">
        <f>IF(ISNUMBER($B1326),IF('INPUT | Operations'!$B1331&lt;Booster_BurnTime,1,IF('INPUT | Operations'!$B1330&lt;=Booster_BurnTime,(Booster_BurnTime-'INPUT | Operations'!$B1330)/('INPUT | Operations'!$B1331-'INPUT | Operations'!$B1330),0))*'INPUT | Operations'!$E1330*NumberOfBoosters*NumberOfOps*$E1326,"")</f>
        <v/>
      </c>
      <c r="G1326" s="34" t="str">
        <f t="shared" si="199"/>
        <v/>
      </c>
      <c r="H1326" s="27" t="str">
        <f t="shared" si="200"/>
        <v/>
      </c>
      <c r="I1326" s="27" t="str">
        <f t="shared" si="201"/>
        <v/>
      </c>
      <c r="J1326" s="27" t="str">
        <f t="shared" si="202"/>
        <v/>
      </c>
      <c r="K1326" s="27" t="str">
        <f t="shared" si="203"/>
        <v/>
      </c>
      <c r="L1326" s="27" t="str">
        <f t="shared" si="204"/>
        <v/>
      </c>
      <c r="M1326" s="32" t="str">
        <f t="shared" si="205"/>
        <v/>
      </c>
      <c r="N1326" s="27" t="str">
        <f t="shared" si="206"/>
        <v/>
      </c>
      <c r="O1326" s="27" t="str">
        <f t="shared" si="206"/>
        <v/>
      </c>
      <c r="P1326" s="27" t="str">
        <f t="shared" si="206"/>
        <v/>
      </c>
      <c r="Q1326" s="27" t="str">
        <f t="shared" si="206"/>
        <v/>
      </c>
      <c r="R1326" s="27" t="str">
        <f t="shared" si="206"/>
        <v/>
      </c>
      <c r="S1326" s="27" t="str">
        <f t="shared" si="206"/>
        <v/>
      </c>
      <c r="T1326" s="32" t="str">
        <f t="shared" si="206"/>
        <v/>
      </c>
      <c r="U1326" s="10"/>
    </row>
    <row r="1327" spans="1:21" x14ac:dyDescent="0.25">
      <c r="A1327" s="10"/>
      <c r="B1327" s="4" t="str">
        <f>IF(ISBLANK('INPUT | Operations'!$B1332),"",COUNT('INPUT | Operations'!$B$12:$B1331))</f>
        <v/>
      </c>
      <c r="C1327" s="27" t="str">
        <f>IF(ISNUMBER($B1327),('INPUT | Operations'!$C1331+'INPUT | Operations'!$C1332)/2,"")</f>
        <v/>
      </c>
      <c r="D1327" s="28" t="str">
        <f t="shared" si="198"/>
        <v/>
      </c>
      <c r="E1327" s="26" t="str">
        <f>IF(ISNUMBER($B1327),'INPUT | Operations'!$B1332-'INPUT | Operations'!$B1331,"")</f>
        <v/>
      </c>
      <c r="F1327" s="32" t="str">
        <f>IF(ISNUMBER($B1327),IF('INPUT | Operations'!$B1332&lt;Booster_BurnTime,1,IF('INPUT | Operations'!$B1331&lt;=Booster_BurnTime,(Booster_BurnTime-'INPUT | Operations'!$B1331)/('INPUT | Operations'!$B1332-'INPUT | Operations'!$B1331),0))*'INPUT | Operations'!$E1331*NumberOfBoosters*NumberOfOps*$E1327,"")</f>
        <v/>
      </c>
      <c r="G1327" s="34" t="str">
        <f t="shared" si="199"/>
        <v/>
      </c>
      <c r="H1327" s="27" t="str">
        <f t="shared" si="200"/>
        <v/>
      </c>
      <c r="I1327" s="27" t="str">
        <f t="shared" si="201"/>
        <v/>
      </c>
      <c r="J1327" s="27" t="str">
        <f t="shared" si="202"/>
        <v/>
      </c>
      <c r="K1327" s="27" t="str">
        <f t="shared" si="203"/>
        <v/>
      </c>
      <c r="L1327" s="27" t="str">
        <f t="shared" si="204"/>
        <v/>
      </c>
      <c r="M1327" s="32" t="str">
        <f t="shared" si="205"/>
        <v/>
      </c>
      <c r="N1327" s="27" t="str">
        <f t="shared" si="206"/>
        <v/>
      </c>
      <c r="O1327" s="27" t="str">
        <f t="shared" si="206"/>
        <v/>
      </c>
      <c r="P1327" s="27" t="str">
        <f t="shared" si="206"/>
        <v/>
      </c>
      <c r="Q1327" s="27" t="str">
        <f t="shared" si="206"/>
        <v/>
      </c>
      <c r="R1327" s="27" t="str">
        <f t="shared" si="206"/>
        <v/>
      </c>
      <c r="S1327" s="27" t="str">
        <f t="shared" si="206"/>
        <v/>
      </c>
      <c r="T1327" s="32" t="str">
        <f t="shared" si="206"/>
        <v/>
      </c>
      <c r="U1327" s="10"/>
    </row>
    <row r="1328" spans="1:21" x14ac:dyDescent="0.25">
      <c r="A1328" s="10"/>
      <c r="B1328" s="4" t="str">
        <f>IF(ISBLANK('INPUT | Operations'!$B1333),"",COUNT('INPUT | Operations'!$B$12:$B1332))</f>
        <v/>
      </c>
      <c r="C1328" s="27" t="str">
        <f>IF(ISNUMBER($B1328),('INPUT | Operations'!$C1332+'INPUT | Operations'!$C1333)/2,"")</f>
        <v/>
      </c>
      <c r="D1328" s="28" t="str">
        <f t="shared" si="198"/>
        <v/>
      </c>
      <c r="E1328" s="26" t="str">
        <f>IF(ISNUMBER($B1328),'INPUT | Operations'!$B1333-'INPUT | Operations'!$B1332,"")</f>
        <v/>
      </c>
      <c r="F1328" s="32" t="str">
        <f>IF(ISNUMBER($B1328),IF('INPUT | Operations'!$B1333&lt;Booster_BurnTime,1,IF('INPUT | Operations'!$B1332&lt;=Booster_BurnTime,(Booster_BurnTime-'INPUT | Operations'!$B1332)/('INPUT | Operations'!$B1333-'INPUT | Operations'!$B1332),0))*'INPUT | Operations'!$E1332*NumberOfBoosters*NumberOfOps*$E1328,"")</f>
        <v/>
      </c>
      <c r="G1328" s="34" t="str">
        <f t="shared" si="199"/>
        <v/>
      </c>
      <c r="H1328" s="27" t="str">
        <f t="shared" si="200"/>
        <v/>
      </c>
      <c r="I1328" s="27" t="str">
        <f t="shared" si="201"/>
        <v/>
      </c>
      <c r="J1328" s="27" t="str">
        <f t="shared" si="202"/>
        <v/>
      </c>
      <c r="K1328" s="27" t="str">
        <f t="shared" si="203"/>
        <v/>
      </c>
      <c r="L1328" s="27" t="str">
        <f t="shared" si="204"/>
        <v/>
      </c>
      <c r="M1328" s="32" t="str">
        <f t="shared" si="205"/>
        <v/>
      </c>
      <c r="N1328" s="27" t="str">
        <f t="shared" si="206"/>
        <v/>
      </c>
      <c r="O1328" s="27" t="str">
        <f t="shared" si="206"/>
        <v/>
      </c>
      <c r="P1328" s="27" t="str">
        <f t="shared" si="206"/>
        <v/>
      </c>
      <c r="Q1328" s="27" t="str">
        <f t="shared" si="206"/>
        <v/>
      </c>
      <c r="R1328" s="27" t="str">
        <f t="shared" si="206"/>
        <v/>
      </c>
      <c r="S1328" s="27" t="str">
        <f t="shared" si="206"/>
        <v/>
      </c>
      <c r="T1328" s="32" t="str">
        <f t="shared" si="206"/>
        <v/>
      </c>
      <c r="U1328" s="10"/>
    </row>
    <row r="1329" spans="1:21" x14ac:dyDescent="0.25">
      <c r="A1329" s="10"/>
      <c r="B1329" s="4" t="str">
        <f>IF(ISBLANK('INPUT | Operations'!$B1334),"",COUNT('INPUT | Operations'!$B$12:$B1333))</f>
        <v/>
      </c>
      <c r="C1329" s="27" t="str">
        <f>IF(ISNUMBER($B1329),('INPUT | Operations'!$C1333+'INPUT | Operations'!$C1334)/2,"")</f>
        <v/>
      </c>
      <c r="D1329" s="28" t="str">
        <f t="shared" si="198"/>
        <v/>
      </c>
      <c r="E1329" s="26" t="str">
        <f>IF(ISNUMBER($B1329),'INPUT | Operations'!$B1334-'INPUT | Operations'!$B1333,"")</f>
        <v/>
      </c>
      <c r="F1329" s="32" t="str">
        <f>IF(ISNUMBER($B1329),IF('INPUT | Operations'!$B1334&lt;Booster_BurnTime,1,IF('INPUT | Operations'!$B1333&lt;=Booster_BurnTime,(Booster_BurnTime-'INPUT | Operations'!$B1333)/('INPUT | Operations'!$B1334-'INPUT | Operations'!$B1333),0))*'INPUT | Operations'!$E1333*NumberOfBoosters*NumberOfOps*$E1329,"")</f>
        <v/>
      </c>
      <c r="G1329" s="34" t="str">
        <f t="shared" si="199"/>
        <v/>
      </c>
      <c r="H1329" s="27" t="str">
        <f t="shared" si="200"/>
        <v/>
      </c>
      <c r="I1329" s="27" t="str">
        <f t="shared" si="201"/>
        <v/>
      </c>
      <c r="J1329" s="27" t="str">
        <f t="shared" si="202"/>
        <v/>
      </c>
      <c r="K1329" s="27" t="str">
        <f t="shared" si="203"/>
        <v/>
      </c>
      <c r="L1329" s="27" t="str">
        <f t="shared" si="204"/>
        <v/>
      </c>
      <c r="M1329" s="32" t="str">
        <f t="shared" si="205"/>
        <v/>
      </c>
      <c r="N1329" s="27" t="str">
        <f t="shared" si="206"/>
        <v/>
      </c>
      <c r="O1329" s="27" t="str">
        <f t="shared" si="206"/>
        <v/>
      </c>
      <c r="P1329" s="27" t="str">
        <f t="shared" si="206"/>
        <v/>
      </c>
      <c r="Q1329" s="27" t="str">
        <f t="shared" si="206"/>
        <v/>
      </c>
      <c r="R1329" s="27" t="str">
        <f t="shared" si="206"/>
        <v/>
      </c>
      <c r="S1329" s="27" t="str">
        <f t="shared" si="206"/>
        <v/>
      </c>
      <c r="T1329" s="32" t="str">
        <f t="shared" si="206"/>
        <v/>
      </c>
      <c r="U1329" s="10"/>
    </row>
    <row r="1330" spans="1:21" x14ac:dyDescent="0.25">
      <c r="A1330" s="10"/>
      <c r="B1330" s="4" t="str">
        <f>IF(ISBLANK('INPUT | Operations'!$B1335),"",COUNT('INPUT | Operations'!$B$12:$B1334))</f>
        <v/>
      </c>
      <c r="C1330" s="27" t="str">
        <f>IF(ISNUMBER($B1330),('INPUT | Operations'!$C1334+'INPUT | Operations'!$C1335)/2,"")</f>
        <v/>
      </c>
      <c r="D1330" s="28" t="str">
        <f t="shared" si="198"/>
        <v/>
      </c>
      <c r="E1330" s="26" t="str">
        <f>IF(ISNUMBER($B1330),'INPUT | Operations'!$B1335-'INPUT | Operations'!$B1334,"")</f>
        <v/>
      </c>
      <c r="F1330" s="32" t="str">
        <f>IF(ISNUMBER($B1330),IF('INPUT | Operations'!$B1335&lt;Booster_BurnTime,1,IF('INPUT | Operations'!$B1334&lt;=Booster_BurnTime,(Booster_BurnTime-'INPUT | Operations'!$B1334)/('INPUT | Operations'!$B1335-'INPUT | Operations'!$B1334),0))*'INPUT | Operations'!$E1334*NumberOfBoosters*NumberOfOps*$E1330,"")</f>
        <v/>
      </c>
      <c r="G1330" s="34" t="str">
        <f t="shared" si="199"/>
        <v/>
      </c>
      <c r="H1330" s="27" t="str">
        <f t="shared" si="200"/>
        <v/>
      </c>
      <c r="I1330" s="27" t="str">
        <f t="shared" si="201"/>
        <v/>
      </c>
      <c r="J1330" s="27" t="str">
        <f t="shared" si="202"/>
        <v/>
      </c>
      <c r="K1330" s="27" t="str">
        <f t="shared" si="203"/>
        <v/>
      </c>
      <c r="L1330" s="27" t="str">
        <f t="shared" si="204"/>
        <v/>
      </c>
      <c r="M1330" s="32" t="str">
        <f t="shared" si="205"/>
        <v/>
      </c>
      <c r="N1330" s="27" t="str">
        <f t="shared" si="206"/>
        <v/>
      </c>
      <c r="O1330" s="27" t="str">
        <f t="shared" si="206"/>
        <v/>
      </c>
      <c r="P1330" s="27" t="str">
        <f t="shared" si="206"/>
        <v/>
      </c>
      <c r="Q1330" s="27" t="str">
        <f t="shared" si="206"/>
        <v/>
      </c>
      <c r="R1330" s="27" t="str">
        <f t="shared" si="206"/>
        <v/>
      </c>
      <c r="S1330" s="27" t="str">
        <f t="shared" si="206"/>
        <v/>
      </c>
      <c r="T1330" s="32" t="str">
        <f t="shared" si="206"/>
        <v/>
      </c>
      <c r="U1330" s="10"/>
    </row>
    <row r="1331" spans="1:21" x14ac:dyDescent="0.25">
      <c r="A1331" s="10"/>
      <c r="B1331" s="4" t="str">
        <f>IF(ISBLANK('INPUT | Operations'!$B1336),"",COUNT('INPUT | Operations'!$B$12:$B1335))</f>
        <v/>
      </c>
      <c r="C1331" s="27" t="str">
        <f>IF(ISNUMBER($B1331),('INPUT | Operations'!$C1335+'INPUT | Operations'!$C1336)/2,"")</f>
        <v/>
      </c>
      <c r="D1331" s="28" t="str">
        <f t="shared" si="198"/>
        <v/>
      </c>
      <c r="E1331" s="26" t="str">
        <f>IF(ISNUMBER($B1331),'INPUT | Operations'!$B1336-'INPUT | Operations'!$B1335,"")</f>
        <v/>
      </c>
      <c r="F1331" s="32" t="str">
        <f>IF(ISNUMBER($B1331),IF('INPUT | Operations'!$B1336&lt;Booster_BurnTime,1,IF('INPUT | Operations'!$B1335&lt;=Booster_BurnTime,(Booster_BurnTime-'INPUT | Operations'!$B1335)/('INPUT | Operations'!$B1336-'INPUT | Operations'!$B1335),0))*'INPUT | Operations'!$E1335*NumberOfBoosters*NumberOfOps*$E1331,"")</f>
        <v/>
      </c>
      <c r="G1331" s="34" t="str">
        <f t="shared" si="199"/>
        <v/>
      </c>
      <c r="H1331" s="27" t="str">
        <f t="shared" si="200"/>
        <v/>
      </c>
      <c r="I1331" s="27" t="str">
        <f t="shared" si="201"/>
        <v/>
      </c>
      <c r="J1331" s="27" t="str">
        <f t="shared" si="202"/>
        <v/>
      </c>
      <c r="K1331" s="27" t="str">
        <f t="shared" si="203"/>
        <v/>
      </c>
      <c r="L1331" s="27" t="str">
        <f t="shared" si="204"/>
        <v/>
      </c>
      <c r="M1331" s="32" t="str">
        <f t="shared" si="205"/>
        <v/>
      </c>
      <c r="N1331" s="27" t="str">
        <f t="shared" si="206"/>
        <v/>
      </c>
      <c r="O1331" s="27" t="str">
        <f t="shared" si="206"/>
        <v/>
      </c>
      <c r="P1331" s="27" t="str">
        <f t="shared" si="206"/>
        <v/>
      </c>
      <c r="Q1331" s="27" t="str">
        <f t="shared" si="206"/>
        <v/>
      </c>
      <c r="R1331" s="27" t="str">
        <f t="shared" si="206"/>
        <v/>
      </c>
      <c r="S1331" s="27" t="str">
        <f t="shared" si="206"/>
        <v/>
      </c>
      <c r="T1331" s="32" t="str">
        <f t="shared" si="206"/>
        <v/>
      </c>
      <c r="U1331" s="10"/>
    </row>
    <row r="1332" spans="1:21" x14ac:dyDescent="0.25">
      <c r="A1332" s="10"/>
      <c r="B1332" s="4" t="str">
        <f>IF(ISBLANK('INPUT | Operations'!$B1337),"",COUNT('INPUT | Operations'!$B$12:$B1336))</f>
        <v/>
      </c>
      <c r="C1332" s="27" t="str">
        <f>IF(ISNUMBER($B1332),('INPUT | Operations'!$C1336+'INPUT | Operations'!$C1337)/2,"")</f>
        <v/>
      </c>
      <c r="D1332" s="28" t="str">
        <f t="shared" si="198"/>
        <v/>
      </c>
      <c r="E1332" s="26" t="str">
        <f>IF(ISNUMBER($B1332),'INPUT | Operations'!$B1337-'INPUT | Operations'!$B1336,"")</f>
        <v/>
      </c>
      <c r="F1332" s="32" t="str">
        <f>IF(ISNUMBER($B1332),IF('INPUT | Operations'!$B1337&lt;Booster_BurnTime,1,IF('INPUT | Operations'!$B1336&lt;=Booster_BurnTime,(Booster_BurnTime-'INPUT | Operations'!$B1336)/('INPUT | Operations'!$B1337-'INPUT | Operations'!$B1336),0))*'INPUT | Operations'!$E1336*NumberOfBoosters*NumberOfOps*$E1332,"")</f>
        <v/>
      </c>
      <c r="G1332" s="34" t="str">
        <f t="shared" si="199"/>
        <v/>
      </c>
      <c r="H1332" s="27" t="str">
        <f t="shared" si="200"/>
        <v/>
      </c>
      <c r="I1332" s="27" t="str">
        <f t="shared" si="201"/>
        <v/>
      </c>
      <c r="J1332" s="27" t="str">
        <f t="shared" si="202"/>
        <v/>
      </c>
      <c r="K1332" s="27" t="str">
        <f t="shared" si="203"/>
        <v/>
      </c>
      <c r="L1332" s="27" t="str">
        <f t="shared" si="204"/>
        <v/>
      </c>
      <c r="M1332" s="32" t="str">
        <f t="shared" si="205"/>
        <v/>
      </c>
      <c r="N1332" s="27" t="str">
        <f t="shared" si="206"/>
        <v/>
      </c>
      <c r="O1332" s="27" t="str">
        <f t="shared" si="206"/>
        <v/>
      </c>
      <c r="P1332" s="27" t="str">
        <f t="shared" si="206"/>
        <v/>
      </c>
      <c r="Q1332" s="27" t="str">
        <f t="shared" si="206"/>
        <v/>
      </c>
      <c r="R1332" s="27" t="str">
        <f t="shared" si="206"/>
        <v/>
      </c>
      <c r="S1332" s="27" t="str">
        <f t="shared" si="206"/>
        <v/>
      </c>
      <c r="T1332" s="32" t="str">
        <f t="shared" si="206"/>
        <v/>
      </c>
      <c r="U1332" s="10"/>
    </row>
    <row r="1333" spans="1:21" x14ac:dyDescent="0.25">
      <c r="A1333" s="10"/>
      <c r="B1333" s="4" t="str">
        <f>IF(ISBLANK('INPUT | Operations'!$B1338),"",COUNT('INPUT | Operations'!$B$12:$B1337))</f>
        <v/>
      </c>
      <c r="C1333" s="27" t="str">
        <f>IF(ISNUMBER($B1333),('INPUT | Operations'!$C1337+'INPUT | Operations'!$C1338)/2,"")</f>
        <v/>
      </c>
      <c r="D1333" s="28" t="str">
        <f t="shared" si="198"/>
        <v/>
      </c>
      <c r="E1333" s="26" t="str">
        <f>IF(ISNUMBER($B1333),'INPUT | Operations'!$B1338-'INPUT | Operations'!$B1337,"")</f>
        <v/>
      </c>
      <c r="F1333" s="32" t="str">
        <f>IF(ISNUMBER($B1333),IF('INPUT | Operations'!$B1338&lt;Booster_BurnTime,1,IF('INPUT | Operations'!$B1337&lt;=Booster_BurnTime,(Booster_BurnTime-'INPUT | Operations'!$B1337)/('INPUT | Operations'!$B1338-'INPUT | Operations'!$B1337),0))*'INPUT | Operations'!$E1337*NumberOfBoosters*NumberOfOps*$E1333,"")</f>
        <v/>
      </c>
      <c r="G1333" s="34" t="str">
        <f t="shared" si="199"/>
        <v/>
      </c>
      <c r="H1333" s="27" t="str">
        <f t="shared" si="200"/>
        <v/>
      </c>
      <c r="I1333" s="27" t="str">
        <f t="shared" si="201"/>
        <v/>
      </c>
      <c r="J1333" s="27" t="str">
        <f t="shared" si="202"/>
        <v/>
      </c>
      <c r="K1333" s="27" t="str">
        <f t="shared" si="203"/>
        <v/>
      </c>
      <c r="L1333" s="27" t="str">
        <f t="shared" si="204"/>
        <v/>
      </c>
      <c r="M1333" s="32" t="str">
        <f t="shared" si="205"/>
        <v/>
      </c>
      <c r="N1333" s="27" t="str">
        <f t="shared" si="206"/>
        <v/>
      </c>
      <c r="O1333" s="27" t="str">
        <f t="shared" si="206"/>
        <v/>
      </c>
      <c r="P1333" s="27" t="str">
        <f t="shared" si="206"/>
        <v/>
      </c>
      <c r="Q1333" s="27" t="str">
        <f t="shared" si="206"/>
        <v/>
      </c>
      <c r="R1333" s="27" t="str">
        <f t="shared" si="206"/>
        <v/>
      </c>
      <c r="S1333" s="27" t="str">
        <f t="shared" si="206"/>
        <v/>
      </c>
      <c r="T1333" s="32" t="str">
        <f t="shared" si="206"/>
        <v/>
      </c>
      <c r="U1333" s="10"/>
    </row>
    <row r="1334" spans="1:21" x14ac:dyDescent="0.25">
      <c r="A1334" s="10"/>
      <c r="B1334" s="4" t="str">
        <f>IF(ISBLANK('INPUT | Operations'!$B1339),"",COUNT('INPUT | Operations'!$B$12:$B1338))</f>
        <v/>
      </c>
      <c r="C1334" s="27" t="str">
        <f>IF(ISNUMBER($B1334),('INPUT | Operations'!$C1338+'INPUT | Operations'!$C1339)/2,"")</f>
        <v/>
      </c>
      <c r="D1334" s="28" t="str">
        <f t="shared" si="198"/>
        <v/>
      </c>
      <c r="E1334" s="26" t="str">
        <f>IF(ISNUMBER($B1334),'INPUT | Operations'!$B1339-'INPUT | Operations'!$B1338,"")</f>
        <v/>
      </c>
      <c r="F1334" s="32" t="str">
        <f>IF(ISNUMBER($B1334),IF('INPUT | Operations'!$B1339&lt;Booster_BurnTime,1,IF('INPUT | Operations'!$B1338&lt;=Booster_BurnTime,(Booster_BurnTime-'INPUT | Operations'!$B1338)/('INPUT | Operations'!$B1339-'INPUT | Operations'!$B1338),0))*'INPUT | Operations'!$E1338*NumberOfBoosters*NumberOfOps*$E1334,"")</f>
        <v/>
      </c>
      <c r="G1334" s="34" t="str">
        <f t="shared" si="199"/>
        <v/>
      </c>
      <c r="H1334" s="27" t="str">
        <f t="shared" si="200"/>
        <v/>
      </c>
      <c r="I1334" s="27" t="str">
        <f t="shared" si="201"/>
        <v/>
      </c>
      <c r="J1334" s="27" t="str">
        <f t="shared" si="202"/>
        <v/>
      </c>
      <c r="K1334" s="27" t="str">
        <f t="shared" si="203"/>
        <v/>
      </c>
      <c r="L1334" s="27" t="str">
        <f t="shared" si="204"/>
        <v/>
      </c>
      <c r="M1334" s="32" t="str">
        <f t="shared" si="205"/>
        <v/>
      </c>
      <c r="N1334" s="27" t="str">
        <f t="shared" si="206"/>
        <v/>
      </c>
      <c r="O1334" s="27" t="str">
        <f t="shared" si="206"/>
        <v/>
      </c>
      <c r="P1334" s="27" t="str">
        <f t="shared" si="206"/>
        <v/>
      </c>
      <c r="Q1334" s="27" t="str">
        <f t="shared" si="206"/>
        <v/>
      </c>
      <c r="R1334" s="27" t="str">
        <f t="shared" si="206"/>
        <v/>
      </c>
      <c r="S1334" s="27" t="str">
        <f t="shared" si="206"/>
        <v/>
      </c>
      <c r="T1334" s="32" t="str">
        <f t="shared" si="206"/>
        <v/>
      </c>
      <c r="U1334" s="10"/>
    </row>
    <row r="1335" spans="1:21" x14ac:dyDescent="0.25">
      <c r="A1335" s="10"/>
      <c r="B1335" s="4" t="str">
        <f>IF(ISBLANK('INPUT | Operations'!$B1340),"",COUNT('INPUT | Operations'!$B$12:$B1339))</f>
        <v/>
      </c>
      <c r="C1335" s="27" t="str">
        <f>IF(ISNUMBER($B1335),('INPUT | Operations'!$C1339+'INPUT | Operations'!$C1340)/2,"")</f>
        <v/>
      </c>
      <c r="D1335" s="28" t="str">
        <f t="shared" si="198"/>
        <v/>
      </c>
      <c r="E1335" s="26" t="str">
        <f>IF(ISNUMBER($B1335),'INPUT | Operations'!$B1340-'INPUT | Operations'!$B1339,"")</f>
        <v/>
      </c>
      <c r="F1335" s="32" t="str">
        <f>IF(ISNUMBER($B1335),IF('INPUT | Operations'!$B1340&lt;Booster_BurnTime,1,IF('INPUT | Operations'!$B1339&lt;=Booster_BurnTime,(Booster_BurnTime-'INPUT | Operations'!$B1339)/('INPUT | Operations'!$B1340-'INPUT | Operations'!$B1339),0))*'INPUT | Operations'!$E1339*NumberOfBoosters*NumberOfOps*$E1335,"")</f>
        <v/>
      </c>
      <c r="G1335" s="34" t="str">
        <f t="shared" si="199"/>
        <v/>
      </c>
      <c r="H1335" s="27" t="str">
        <f t="shared" si="200"/>
        <v/>
      </c>
      <c r="I1335" s="27" t="str">
        <f t="shared" si="201"/>
        <v/>
      </c>
      <c r="J1335" s="27" t="str">
        <f t="shared" si="202"/>
        <v/>
      </c>
      <c r="K1335" s="27" t="str">
        <f t="shared" si="203"/>
        <v/>
      </c>
      <c r="L1335" s="27" t="str">
        <f t="shared" si="204"/>
        <v/>
      </c>
      <c r="M1335" s="32" t="str">
        <f t="shared" si="205"/>
        <v/>
      </c>
      <c r="N1335" s="27" t="str">
        <f t="shared" si="206"/>
        <v/>
      </c>
      <c r="O1335" s="27" t="str">
        <f t="shared" si="206"/>
        <v/>
      </c>
      <c r="P1335" s="27" t="str">
        <f t="shared" si="206"/>
        <v/>
      </c>
      <c r="Q1335" s="27" t="str">
        <f t="shared" si="206"/>
        <v/>
      </c>
      <c r="R1335" s="27" t="str">
        <f t="shared" si="206"/>
        <v/>
      </c>
      <c r="S1335" s="27" t="str">
        <f t="shared" si="206"/>
        <v/>
      </c>
      <c r="T1335" s="32" t="str">
        <f t="shared" si="206"/>
        <v/>
      </c>
      <c r="U1335" s="10"/>
    </row>
    <row r="1336" spans="1:21" x14ac:dyDescent="0.25">
      <c r="A1336" s="10"/>
      <c r="B1336" s="4" t="str">
        <f>IF(ISBLANK('INPUT | Operations'!$B1341),"",COUNT('INPUT | Operations'!$B$12:$B1340))</f>
        <v/>
      </c>
      <c r="C1336" s="27" t="str">
        <f>IF(ISNUMBER($B1336),('INPUT | Operations'!$C1340+'INPUT | Operations'!$C1341)/2,"")</f>
        <v/>
      </c>
      <c r="D1336" s="28" t="str">
        <f t="shared" si="198"/>
        <v/>
      </c>
      <c r="E1336" s="26" t="str">
        <f>IF(ISNUMBER($B1336),'INPUT | Operations'!$B1341-'INPUT | Operations'!$B1340,"")</f>
        <v/>
      </c>
      <c r="F1336" s="32" t="str">
        <f>IF(ISNUMBER($B1336),IF('INPUT | Operations'!$B1341&lt;Booster_BurnTime,1,IF('INPUT | Operations'!$B1340&lt;=Booster_BurnTime,(Booster_BurnTime-'INPUT | Operations'!$B1340)/('INPUT | Operations'!$B1341-'INPUT | Operations'!$B1340),0))*'INPUT | Operations'!$E1340*NumberOfBoosters*NumberOfOps*$E1336,"")</f>
        <v/>
      </c>
      <c r="G1336" s="34" t="str">
        <f t="shared" si="199"/>
        <v/>
      </c>
      <c r="H1336" s="27" t="str">
        <f t="shared" si="200"/>
        <v/>
      </c>
      <c r="I1336" s="27" t="str">
        <f t="shared" si="201"/>
        <v/>
      </c>
      <c r="J1336" s="27" t="str">
        <f t="shared" si="202"/>
        <v/>
      </c>
      <c r="K1336" s="27" t="str">
        <f t="shared" si="203"/>
        <v/>
      </c>
      <c r="L1336" s="27" t="str">
        <f t="shared" si="204"/>
        <v/>
      </c>
      <c r="M1336" s="32" t="str">
        <f t="shared" si="205"/>
        <v/>
      </c>
      <c r="N1336" s="27" t="str">
        <f t="shared" si="206"/>
        <v/>
      </c>
      <c r="O1336" s="27" t="str">
        <f t="shared" si="206"/>
        <v/>
      </c>
      <c r="P1336" s="27" t="str">
        <f t="shared" si="206"/>
        <v/>
      </c>
      <c r="Q1336" s="27" t="str">
        <f t="shared" si="206"/>
        <v/>
      </c>
      <c r="R1336" s="27" t="str">
        <f t="shared" si="206"/>
        <v/>
      </c>
      <c r="S1336" s="27" t="str">
        <f t="shared" si="206"/>
        <v/>
      </c>
      <c r="T1336" s="32" t="str">
        <f t="shared" si="206"/>
        <v/>
      </c>
      <c r="U1336" s="10"/>
    </row>
    <row r="1337" spans="1:21" x14ac:dyDescent="0.25">
      <c r="A1337" s="10"/>
      <c r="B1337" s="4" t="str">
        <f>IF(ISBLANK('INPUT | Operations'!$B1342),"",COUNT('INPUT | Operations'!$B$12:$B1341))</f>
        <v/>
      </c>
      <c r="C1337" s="27" t="str">
        <f>IF(ISNUMBER($B1337),('INPUT | Operations'!$C1341+'INPUT | Operations'!$C1342)/2,"")</f>
        <v/>
      </c>
      <c r="D1337" s="28" t="str">
        <f t="shared" si="198"/>
        <v/>
      </c>
      <c r="E1337" s="26" t="str">
        <f>IF(ISNUMBER($B1337),'INPUT | Operations'!$B1342-'INPUT | Operations'!$B1341,"")</f>
        <v/>
      </c>
      <c r="F1337" s="32" t="str">
        <f>IF(ISNUMBER($B1337),IF('INPUT | Operations'!$B1342&lt;Booster_BurnTime,1,IF('INPUT | Operations'!$B1341&lt;=Booster_BurnTime,(Booster_BurnTime-'INPUT | Operations'!$B1341)/('INPUT | Operations'!$B1342-'INPUT | Operations'!$B1341),0))*'INPUT | Operations'!$E1341*NumberOfBoosters*NumberOfOps*$E1337,"")</f>
        <v/>
      </c>
      <c r="G1337" s="34" t="str">
        <f t="shared" si="199"/>
        <v/>
      </c>
      <c r="H1337" s="27" t="str">
        <f t="shared" si="200"/>
        <v/>
      </c>
      <c r="I1337" s="27" t="str">
        <f t="shared" si="201"/>
        <v/>
      </c>
      <c r="J1337" s="27" t="str">
        <f t="shared" si="202"/>
        <v/>
      </c>
      <c r="K1337" s="27" t="str">
        <f t="shared" si="203"/>
        <v/>
      </c>
      <c r="L1337" s="27" t="str">
        <f t="shared" si="204"/>
        <v/>
      </c>
      <c r="M1337" s="32" t="str">
        <f t="shared" si="205"/>
        <v/>
      </c>
      <c r="N1337" s="27" t="str">
        <f t="shared" si="206"/>
        <v/>
      </c>
      <c r="O1337" s="27" t="str">
        <f t="shared" si="206"/>
        <v/>
      </c>
      <c r="P1337" s="27" t="str">
        <f t="shared" si="206"/>
        <v/>
      </c>
      <c r="Q1337" s="27" t="str">
        <f t="shared" si="206"/>
        <v/>
      </c>
      <c r="R1337" s="27" t="str">
        <f t="shared" si="206"/>
        <v/>
      </c>
      <c r="S1337" s="27" t="str">
        <f t="shared" si="206"/>
        <v/>
      </c>
      <c r="T1337" s="32" t="str">
        <f t="shared" si="206"/>
        <v/>
      </c>
      <c r="U1337" s="10"/>
    </row>
    <row r="1338" spans="1:21" x14ac:dyDescent="0.25">
      <c r="A1338" s="10"/>
      <c r="B1338" s="4" t="str">
        <f>IF(ISBLANK('INPUT | Operations'!$B1343),"",COUNT('INPUT | Operations'!$B$12:$B1342))</f>
        <v/>
      </c>
      <c r="C1338" s="27" t="str">
        <f>IF(ISNUMBER($B1338),('INPUT | Operations'!$C1342+'INPUT | Operations'!$C1343)/2,"")</f>
        <v/>
      </c>
      <c r="D1338" s="28" t="str">
        <f t="shared" si="198"/>
        <v/>
      </c>
      <c r="E1338" s="26" t="str">
        <f>IF(ISNUMBER($B1338),'INPUT | Operations'!$B1343-'INPUT | Operations'!$B1342,"")</f>
        <v/>
      </c>
      <c r="F1338" s="32" t="str">
        <f>IF(ISNUMBER($B1338),IF('INPUT | Operations'!$B1343&lt;Booster_BurnTime,1,IF('INPUT | Operations'!$B1342&lt;=Booster_BurnTime,(Booster_BurnTime-'INPUT | Operations'!$B1342)/('INPUT | Operations'!$B1343-'INPUT | Operations'!$B1342),0))*'INPUT | Operations'!$E1342*NumberOfBoosters*NumberOfOps*$E1338,"")</f>
        <v/>
      </c>
      <c r="G1338" s="34" t="str">
        <f t="shared" si="199"/>
        <v/>
      </c>
      <c r="H1338" s="27" t="str">
        <f t="shared" si="200"/>
        <v/>
      </c>
      <c r="I1338" s="27" t="str">
        <f t="shared" si="201"/>
        <v/>
      </c>
      <c r="J1338" s="27" t="str">
        <f t="shared" si="202"/>
        <v/>
      </c>
      <c r="K1338" s="27" t="str">
        <f t="shared" si="203"/>
        <v/>
      </c>
      <c r="L1338" s="27" t="str">
        <f t="shared" si="204"/>
        <v/>
      </c>
      <c r="M1338" s="32" t="str">
        <f t="shared" si="205"/>
        <v/>
      </c>
      <c r="N1338" s="27" t="str">
        <f t="shared" si="206"/>
        <v/>
      </c>
      <c r="O1338" s="27" t="str">
        <f t="shared" si="206"/>
        <v/>
      </c>
      <c r="P1338" s="27" t="str">
        <f t="shared" si="206"/>
        <v/>
      </c>
      <c r="Q1338" s="27" t="str">
        <f t="shared" si="206"/>
        <v/>
      </c>
      <c r="R1338" s="27" t="str">
        <f t="shared" si="206"/>
        <v/>
      </c>
      <c r="S1338" s="27" t="str">
        <f t="shared" si="206"/>
        <v/>
      </c>
      <c r="T1338" s="32" t="str">
        <f t="shared" si="206"/>
        <v/>
      </c>
      <c r="U1338" s="10"/>
    </row>
    <row r="1339" spans="1:21" x14ac:dyDescent="0.25">
      <c r="A1339" s="10"/>
      <c r="B1339" s="4" t="str">
        <f>IF(ISBLANK('INPUT | Operations'!$B1344),"",COUNT('INPUT | Operations'!$B$12:$B1343))</f>
        <v/>
      </c>
      <c r="C1339" s="27" t="str">
        <f>IF(ISNUMBER($B1339),('INPUT | Operations'!$C1343+'INPUT | Operations'!$C1344)/2,"")</f>
        <v/>
      </c>
      <c r="D1339" s="28" t="str">
        <f t="shared" si="198"/>
        <v/>
      </c>
      <c r="E1339" s="26" t="str">
        <f>IF(ISNUMBER($B1339),'INPUT | Operations'!$B1344-'INPUT | Operations'!$B1343,"")</f>
        <v/>
      </c>
      <c r="F1339" s="32" t="str">
        <f>IF(ISNUMBER($B1339),IF('INPUT | Operations'!$B1344&lt;Booster_BurnTime,1,IF('INPUT | Operations'!$B1343&lt;=Booster_BurnTime,(Booster_BurnTime-'INPUT | Operations'!$B1343)/('INPUT | Operations'!$B1344-'INPUT | Operations'!$B1343),0))*'INPUT | Operations'!$E1343*NumberOfBoosters*NumberOfOps*$E1339,"")</f>
        <v/>
      </c>
      <c r="G1339" s="34" t="str">
        <f t="shared" si="199"/>
        <v/>
      </c>
      <c r="H1339" s="27" t="str">
        <f t="shared" si="200"/>
        <v/>
      </c>
      <c r="I1339" s="27" t="str">
        <f t="shared" si="201"/>
        <v/>
      </c>
      <c r="J1339" s="27" t="str">
        <f t="shared" si="202"/>
        <v/>
      </c>
      <c r="K1339" s="27" t="str">
        <f t="shared" si="203"/>
        <v/>
      </c>
      <c r="L1339" s="27" t="str">
        <f t="shared" si="204"/>
        <v/>
      </c>
      <c r="M1339" s="32" t="str">
        <f t="shared" si="205"/>
        <v/>
      </c>
      <c r="N1339" s="27" t="str">
        <f t="shared" si="206"/>
        <v/>
      </c>
      <c r="O1339" s="27" t="str">
        <f t="shared" si="206"/>
        <v/>
      </c>
      <c r="P1339" s="27" t="str">
        <f t="shared" si="206"/>
        <v/>
      </c>
      <c r="Q1339" s="27" t="str">
        <f t="shared" si="206"/>
        <v/>
      </c>
      <c r="R1339" s="27" t="str">
        <f t="shared" si="206"/>
        <v/>
      </c>
      <c r="S1339" s="27" t="str">
        <f t="shared" si="206"/>
        <v/>
      </c>
      <c r="T1339" s="32" t="str">
        <f t="shared" si="206"/>
        <v/>
      </c>
      <c r="U1339" s="10"/>
    </row>
    <row r="1340" spans="1:21" x14ac:dyDescent="0.25">
      <c r="A1340" s="10"/>
      <c r="B1340" s="4" t="str">
        <f>IF(ISBLANK('INPUT | Operations'!$B1345),"",COUNT('INPUT | Operations'!$B$12:$B1344))</f>
        <v/>
      </c>
      <c r="C1340" s="27" t="str">
        <f>IF(ISNUMBER($B1340),('INPUT | Operations'!$C1344+'INPUT | Operations'!$C1345)/2,"")</f>
        <v/>
      </c>
      <c r="D1340" s="28" t="str">
        <f t="shared" si="198"/>
        <v/>
      </c>
      <c r="E1340" s="26" t="str">
        <f>IF(ISNUMBER($B1340),'INPUT | Operations'!$B1345-'INPUT | Operations'!$B1344,"")</f>
        <v/>
      </c>
      <c r="F1340" s="32" t="str">
        <f>IF(ISNUMBER($B1340),IF('INPUT | Operations'!$B1345&lt;Booster_BurnTime,1,IF('INPUT | Operations'!$B1344&lt;=Booster_BurnTime,(Booster_BurnTime-'INPUT | Operations'!$B1344)/('INPUT | Operations'!$B1345-'INPUT | Operations'!$B1344),0))*'INPUT | Operations'!$E1344*NumberOfBoosters*NumberOfOps*$E1340,"")</f>
        <v/>
      </c>
      <c r="G1340" s="34" t="str">
        <f t="shared" si="199"/>
        <v/>
      </c>
      <c r="H1340" s="27" t="str">
        <f t="shared" si="200"/>
        <v/>
      </c>
      <c r="I1340" s="27" t="str">
        <f t="shared" si="201"/>
        <v/>
      </c>
      <c r="J1340" s="27" t="str">
        <f t="shared" si="202"/>
        <v/>
      </c>
      <c r="K1340" s="27" t="str">
        <f t="shared" si="203"/>
        <v/>
      </c>
      <c r="L1340" s="27" t="str">
        <f t="shared" si="204"/>
        <v/>
      </c>
      <c r="M1340" s="32" t="str">
        <f t="shared" si="205"/>
        <v/>
      </c>
      <c r="N1340" s="27" t="str">
        <f t="shared" si="206"/>
        <v/>
      </c>
      <c r="O1340" s="27" t="str">
        <f t="shared" si="206"/>
        <v/>
      </c>
      <c r="P1340" s="27" t="str">
        <f t="shared" si="206"/>
        <v/>
      </c>
      <c r="Q1340" s="27" t="str">
        <f t="shared" si="206"/>
        <v/>
      </c>
      <c r="R1340" s="27" t="str">
        <f t="shared" si="206"/>
        <v/>
      </c>
      <c r="S1340" s="27" t="str">
        <f t="shared" si="206"/>
        <v/>
      </c>
      <c r="T1340" s="32" t="str">
        <f t="shared" si="206"/>
        <v/>
      </c>
      <c r="U1340" s="10"/>
    </row>
    <row r="1341" spans="1:21" x14ac:dyDescent="0.25">
      <c r="A1341" s="10"/>
      <c r="B1341" s="4" t="str">
        <f>IF(ISBLANK('INPUT | Operations'!$B1346),"",COUNT('INPUT | Operations'!$B$12:$B1345))</f>
        <v/>
      </c>
      <c r="C1341" s="27" t="str">
        <f>IF(ISNUMBER($B1341),('INPUT | Operations'!$C1345+'INPUT | Operations'!$C1346)/2,"")</f>
        <v/>
      </c>
      <c r="D1341" s="28" t="str">
        <f t="shared" si="198"/>
        <v/>
      </c>
      <c r="E1341" s="26" t="str">
        <f>IF(ISNUMBER($B1341),'INPUT | Operations'!$B1346-'INPUT | Operations'!$B1345,"")</f>
        <v/>
      </c>
      <c r="F1341" s="32" t="str">
        <f>IF(ISNUMBER($B1341),IF('INPUT | Operations'!$B1346&lt;Booster_BurnTime,1,IF('INPUT | Operations'!$B1345&lt;=Booster_BurnTime,(Booster_BurnTime-'INPUT | Operations'!$B1345)/('INPUT | Operations'!$B1346-'INPUT | Operations'!$B1345),0))*'INPUT | Operations'!$E1345*NumberOfBoosters*NumberOfOps*$E1341,"")</f>
        <v/>
      </c>
      <c r="G1341" s="34" t="str">
        <f t="shared" si="199"/>
        <v/>
      </c>
      <c r="H1341" s="27" t="str">
        <f t="shared" si="200"/>
        <v/>
      </c>
      <c r="I1341" s="27" t="str">
        <f t="shared" si="201"/>
        <v/>
      </c>
      <c r="J1341" s="27" t="str">
        <f t="shared" si="202"/>
        <v/>
      </c>
      <c r="K1341" s="27" t="str">
        <f t="shared" si="203"/>
        <v/>
      </c>
      <c r="L1341" s="27" t="str">
        <f t="shared" si="204"/>
        <v/>
      </c>
      <c r="M1341" s="32" t="str">
        <f t="shared" si="205"/>
        <v/>
      </c>
      <c r="N1341" s="27" t="str">
        <f t="shared" si="206"/>
        <v/>
      </c>
      <c r="O1341" s="27" t="str">
        <f t="shared" si="206"/>
        <v/>
      </c>
      <c r="P1341" s="27" t="str">
        <f t="shared" si="206"/>
        <v/>
      </c>
      <c r="Q1341" s="27" t="str">
        <f t="shared" si="206"/>
        <v/>
      </c>
      <c r="R1341" s="27" t="str">
        <f t="shared" si="206"/>
        <v/>
      </c>
      <c r="S1341" s="27" t="str">
        <f t="shared" si="206"/>
        <v/>
      </c>
      <c r="T1341" s="32" t="str">
        <f t="shared" si="206"/>
        <v/>
      </c>
      <c r="U1341" s="10"/>
    </row>
    <row r="1342" spans="1:21" x14ac:dyDescent="0.25">
      <c r="A1342" s="10"/>
      <c r="B1342" s="4" t="str">
        <f>IF(ISBLANK('INPUT | Operations'!$B1347),"",COUNT('INPUT | Operations'!$B$12:$B1346))</f>
        <v/>
      </c>
      <c r="C1342" s="27" t="str">
        <f>IF(ISNUMBER($B1342),('INPUT | Operations'!$C1346+'INPUT | Operations'!$C1347)/2,"")</f>
        <v/>
      </c>
      <c r="D1342" s="28" t="str">
        <f t="shared" si="198"/>
        <v/>
      </c>
      <c r="E1342" s="26" t="str">
        <f>IF(ISNUMBER($B1342),'INPUT | Operations'!$B1347-'INPUT | Operations'!$B1346,"")</f>
        <v/>
      </c>
      <c r="F1342" s="32" t="str">
        <f>IF(ISNUMBER($B1342),IF('INPUT | Operations'!$B1347&lt;Booster_BurnTime,1,IF('INPUT | Operations'!$B1346&lt;=Booster_BurnTime,(Booster_BurnTime-'INPUT | Operations'!$B1346)/('INPUT | Operations'!$B1347-'INPUT | Operations'!$B1346),0))*'INPUT | Operations'!$E1346*NumberOfBoosters*NumberOfOps*$E1342,"")</f>
        <v/>
      </c>
      <c r="G1342" s="34" t="str">
        <f t="shared" si="199"/>
        <v/>
      </c>
      <c r="H1342" s="27" t="str">
        <f t="shared" si="200"/>
        <v/>
      </c>
      <c r="I1342" s="27" t="str">
        <f t="shared" si="201"/>
        <v/>
      </c>
      <c r="J1342" s="27" t="str">
        <f t="shared" si="202"/>
        <v/>
      </c>
      <c r="K1342" s="27" t="str">
        <f t="shared" si="203"/>
        <v/>
      </c>
      <c r="L1342" s="27" t="str">
        <f t="shared" si="204"/>
        <v/>
      </c>
      <c r="M1342" s="32" t="str">
        <f t="shared" si="205"/>
        <v/>
      </c>
      <c r="N1342" s="27" t="str">
        <f t="shared" si="206"/>
        <v/>
      </c>
      <c r="O1342" s="27" t="str">
        <f t="shared" si="206"/>
        <v/>
      </c>
      <c r="P1342" s="27" t="str">
        <f t="shared" si="206"/>
        <v/>
      </c>
      <c r="Q1342" s="27" t="str">
        <f t="shared" si="206"/>
        <v/>
      </c>
      <c r="R1342" s="27" t="str">
        <f t="shared" si="206"/>
        <v/>
      </c>
      <c r="S1342" s="27" t="str">
        <f t="shared" si="206"/>
        <v/>
      </c>
      <c r="T1342" s="32" t="str">
        <f t="shared" si="206"/>
        <v/>
      </c>
      <c r="U1342" s="10"/>
    </row>
    <row r="1343" spans="1:21" x14ac:dyDescent="0.25">
      <c r="A1343" s="10"/>
      <c r="B1343" s="4" t="str">
        <f>IF(ISBLANK('INPUT | Operations'!$B1348),"",COUNT('INPUT | Operations'!$B$12:$B1347))</f>
        <v/>
      </c>
      <c r="C1343" s="27" t="str">
        <f>IF(ISNUMBER($B1343),('INPUT | Operations'!$C1347+'INPUT | Operations'!$C1348)/2,"")</f>
        <v/>
      </c>
      <c r="D1343" s="28" t="str">
        <f t="shared" si="198"/>
        <v/>
      </c>
      <c r="E1343" s="26" t="str">
        <f>IF(ISNUMBER($B1343),'INPUT | Operations'!$B1348-'INPUT | Operations'!$B1347,"")</f>
        <v/>
      </c>
      <c r="F1343" s="32" t="str">
        <f>IF(ISNUMBER($B1343),IF('INPUT | Operations'!$B1348&lt;Booster_BurnTime,1,IF('INPUT | Operations'!$B1347&lt;=Booster_BurnTime,(Booster_BurnTime-'INPUT | Operations'!$B1347)/('INPUT | Operations'!$B1348-'INPUT | Operations'!$B1347),0))*'INPUT | Operations'!$E1347*NumberOfBoosters*NumberOfOps*$E1343,"")</f>
        <v/>
      </c>
      <c r="G1343" s="34" t="str">
        <f t="shared" si="199"/>
        <v/>
      </c>
      <c r="H1343" s="27" t="str">
        <f t="shared" si="200"/>
        <v/>
      </c>
      <c r="I1343" s="27" t="str">
        <f t="shared" si="201"/>
        <v/>
      </c>
      <c r="J1343" s="27" t="str">
        <f t="shared" si="202"/>
        <v/>
      </c>
      <c r="K1343" s="27" t="str">
        <f t="shared" si="203"/>
        <v/>
      </c>
      <c r="L1343" s="27" t="str">
        <f t="shared" si="204"/>
        <v/>
      </c>
      <c r="M1343" s="32" t="str">
        <f t="shared" si="205"/>
        <v/>
      </c>
      <c r="N1343" s="27" t="str">
        <f t="shared" si="206"/>
        <v/>
      </c>
      <c r="O1343" s="27" t="str">
        <f t="shared" si="206"/>
        <v/>
      </c>
      <c r="P1343" s="27" t="str">
        <f t="shared" si="206"/>
        <v/>
      </c>
      <c r="Q1343" s="27" t="str">
        <f t="shared" si="206"/>
        <v/>
      </c>
      <c r="R1343" s="27" t="str">
        <f t="shared" si="206"/>
        <v/>
      </c>
      <c r="S1343" s="27" t="str">
        <f t="shared" si="206"/>
        <v/>
      </c>
      <c r="T1343" s="32" t="str">
        <f t="shared" si="206"/>
        <v/>
      </c>
      <c r="U1343" s="10"/>
    </row>
    <row r="1344" spans="1:21" x14ac:dyDescent="0.25">
      <c r="A1344" s="10"/>
      <c r="B1344" s="4" t="str">
        <f>IF(ISBLANK('INPUT | Operations'!$B1349),"",COUNT('INPUT | Operations'!$B$12:$B1348))</f>
        <v/>
      </c>
      <c r="C1344" s="27" t="str">
        <f>IF(ISNUMBER($B1344),('INPUT | Operations'!$C1348+'INPUT | Operations'!$C1349)/2,"")</f>
        <v/>
      </c>
      <c r="D1344" s="28" t="str">
        <f t="shared" si="198"/>
        <v/>
      </c>
      <c r="E1344" s="26" t="str">
        <f>IF(ISNUMBER($B1344),'INPUT | Operations'!$B1349-'INPUT | Operations'!$B1348,"")</f>
        <v/>
      </c>
      <c r="F1344" s="32" t="str">
        <f>IF(ISNUMBER($B1344),IF('INPUT | Operations'!$B1349&lt;Booster_BurnTime,1,IF('INPUT | Operations'!$B1348&lt;=Booster_BurnTime,(Booster_BurnTime-'INPUT | Operations'!$B1348)/('INPUT | Operations'!$B1349-'INPUT | Operations'!$B1348),0))*'INPUT | Operations'!$E1348*NumberOfBoosters*NumberOfOps*$E1344,"")</f>
        <v/>
      </c>
      <c r="G1344" s="34" t="str">
        <f t="shared" si="199"/>
        <v/>
      </c>
      <c r="H1344" s="27" t="str">
        <f t="shared" si="200"/>
        <v/>
      </c>
      <c r="I1344" s="27" t="str">
        <f t="shared" si="201"/>
        <v/>
      </c>
      <c r="J1344" s="27" t="str">
        <f t="shared" si="202"/>
        <v/>
      </c>
      <c r="K1344" s="27" t="str">
        <f t="shared" si="203"/>
        <v/>
      </c>
      <c r="L1344" s="27" t="str">
        <f t="shared" si="204"/>
        <v/>
      </c>
      <c r="M1344" s="32" t="str">
        <f t="shared" si="205"/>
        <v/>
      </c>
      <c r="N1344" s="27" t="str">
        <f t="shared" si="206"/>
        <v/>
      </c>
      <c r="O1344" s="27" t="str">
        <f t="shared" si="206"/>
        <v/>
      </c>
      <c r="P1344" s="27" t="str">
        <f t="shared" si="206"/>
        <v/>
      </c>
      <c r="Q1344" s="27" t="str">
        <f t="shared" si="206"/>
        <v/>
      </c>
      <c r="R1344" s="27" t="str">
        <f t="shared" si="206"/>
        <v/>
      </c>
      <c r="S1344" s="27" t="str">
        <f t="shared" si="206"/>
        <v/>
      </c>
      <c r="T1344" s="32" t="str">
        <f t="shared" si="206"/>
        <v/>
      </c>
      <c r="U1344" s="10"/>
    </row>
    <row r="1345" spans="1:21" x14ac:dyDescent="0.25">
      <c r="A1345" s="10"/>
      <c r="B1345" s="4" t="str">
        <f>IF(ISBLANK('INPUT | Operations'!$B1350),"",COUNT('INPUT | Operations'!$B$12:$B1349))</f>
        <v/>
      </c>
      <c r="C1345" s="27" t="str">
        <f>IF(ISNUMBER($B1345),('INPUT | Operations'!$C1349+'INPUT | Operations'!$C1350)/2,"")</f>
        <v/>
      </c>
      <c r="D1345" s="28" t="str">
        <f t="shared" si="198"/>
        <v/>
      </c>
      <c r="E1345" s="26" t="str">
        <f>IF(ISNUMBER($B1345),'INPUT | Operations'!$B1350-'INPUT | Operations'!$B1349,"")</f>
        <v/>
      </c>
      <c r="F1345" s="32" t="str">
        <f>IF(ISNUMBER($B1345),IF('INPUT | Operations'!$B1350&lt;Booster_BurnTime,1,IF('INPUT | Operations'!$B1349&lt;=Booster_BurnTime,(Booster_BurnTime-'INPUT | Operations'!$B1349)/('INPUT | Operations'!$B1350-'INPUT | Operations'!$B1349),0))*'INPUT | Operations'!$E1349*NumberOfBoosters*NumberOfOps*$E1345,"")</f>
        <v/>
      </c>
      <c r="G1345" s="34" t="str">
        <f t="shared" si="199"/>
        <v/>
      </c>
      <c r="H1345" s="27" t="str">
        <f t="shared" si="200"/>
        <v/>
      </c>
      <c r="I1345" s="27" t="str">
        <f t="shared" si="201"/>
        <v/>
      </c>
      <c r="J1345" s="27" t="str">
        <f t="shared" si="202"/>
        <v/>
      </c>
      <c r="K1345" s="27" t="str">
        <f t="shared" si="203"/>
        <v/>
      </c>
      <c r="L1345" s="27" t="str">
        <f t="shared" si="204"/>
        <v/>
      </c>
      <c r="M1345" s="32" t="str">
        <f t="shared" si="205"/>
        <v/>
      </c>
      <c r="N1345" s="27" t="str">
        <f t="shared" si="206"/>
        <v/>
      </c>
      <c r="O1345" s="27" t="str">
        <f t="shared" si="206"/>
        <v/>
      </c>
      <c r="P1345" s="27" t="str">
        <f t="shared" si="206"/>
        <v/>
      </c>
      <c r="Q1345" s="27" t="str">
        <f t="shared" si="206"/>
        <v/>
      </c>
      <c r="R1345" s="27" t="str">
        <f t="shared" si="206"/>
        <v/>
      </c>
      <c r="S1345" s="27" t="str">
        <f t="shared" si="206"/>
        <v/>
      </c>
      <c r="T1345" s="32" t="str">
        <f t="shared" si="206"/>
        <v/>
      </c>
      <c r="U1345" s="10"/>
    </row>
    <row r="1346" spans="1:21" x14ac:dyDescent="0.25">
      <c r="A1346" s="10"/>
      <c r="B1346" s="4" t="str">
        <f>IF(ISBLANK('INPUT | Operations'!$B1351),"",COUNT('INPUT | Operations'!$B$12:$B1350))</f>
        <v/>
      </c>
      <c r="C1346" s="27" t="str">
        <f>IF(ISNUMBER($B1346),('INPUT | Operations'!$C1350+'INPUT | Operations'!$C1351)/2,"")</f>
        <v/>
      </c>
      <c r="D1346" s="28" t="str">
        <f t="shared" si="198"/>
        <v/>
      </c>
      <c r="E1346" s="26" t="str">
        <f>IF(ISNUMBER($B1346),'INPUT | Operations'!$B1351-'INPUT | Operations'!$B1350,"")</f>
        <v/>
      </c>
      <c r="F1346" s="32" t="str">
        <f>IF(ISNUMBER($B1346),IF('INPUT | Operations'!$B1351&lt;Booster_BurnTime,1,IF('INPUT | Operations'!$B1350&lt;=Booster_BurnTime,(Booster_BurnTime-'INPUT | Operations'!$B1350)/('INPUT | Operations'!$B1351-'INPUT | Operations'!$B1350),0))*'INPUT | Operations'!$E1350*NumberOfBoosters*NumberOfOps*$E1346,"")</f>
        <v/>
      </c>
      <c r="G1346" s="34" t="str">
        <f t="shared" si="199"/>
        <v/>
      </c>
      <c r="H1346" s="27" t="str">
        <f t="shared" si="200"/>
        <v/>
      </c>
      <c r="I1346" s="27" t="str">
        <f t="shared" si="201"/>
        <v/>
      </c>
      <c r="J1346" s="27" t="str">
        <f t="shared" si="202"/>
        <v/>
      </c>
      <c r="K1346" s="27" t="str">
        <f t="shared" si="203"/>
        <v/>
      </c>
      <c r="L1346" s="27" t="str">
        <f t="shared" si="204"/>
        <v/>
      </c>
      <c r="M1346" s="32" t="str">
        <f t="shared" si="205"/>
        <v/>
      </c>
      <c r="N1346" s="27" t="str">
        <f t="shared" si="206"/>
        <v/>
      </c>
      <c r="O1346" s="27" t="str">
        <f t="shared" si="206"/>
        <v/>
      </c>
      <c r="P1346" s="27" t="str">
        <f t="shared" si="206"/>
        <v/>
      </c>
      <c r="Q1346" s="27" t="str">
        <f t="shared" si="206"/>
        <v/>
      </c>
      <c r="R1346" s="27" t="str">
        <f t="shared" si="206"/>
        <v/>
      </c>
      <c r="S1346" s="27" t="str">
        <f t="shared" si="206"/>
        <v/>
      </c>
      <c r="T1346" s="32" t="str">
        <f t="shared" si="206"/>
        <v/>
      </c>
      <c r="U1346" s="10"/>
    </row>
    <row r="1347" spans="1:21" x14ac:dyDescent="0.25">
      <c r="A1347" s="10"/>
      <c r="B1347" s="4" t="str">
        <f>IF(ISBLANK('INPUT | Operations'!$B1352),"",COUNT('INPUT | Operations'!$B$12:$B1351))</f>
        <v/>
      </c>
      <c r="C1347" s="27" t="str">
        <f>IF(ISNUMBER($B1347),('INPUT | Operations'!$C1351+'INPUT | Operations'!$C1352)/2,"")</f>
        <v/>
      </c>
      <c r="D1347" s="28" t="str">
        <f t="shared" si="198"/>
        <v/>
      </c>
      <c r="E1347" s="26" t="str">
        <f>IF(ISNUMBER($B1347),'INPUT | Operations'!$B1352-'INPUT | Operations'!$B1351,"")</f>
        <v/>
      </c>
      <c r="F1347" s="32" t="str">
        <f>IF(ISNUMBER($B1347),IF('INPUT | Operations'!$B1352&lt;Booster_BurnTime,1,IF('INPUT | Operations'!$B1351&lt;=Booster_BurnTime,(Booster_BurnTime-'INPUT | Operations'!$B1351)/('INPUT | Operations'!$B1352-'INPUT | Operations'!$B1351),0))*'INPUT | Operations'!$E1351*NumberOfBoosters*NumberOfOps*$E1347,"")</f>
        <v/>
      </c>
      <c r="G1347" s="34" t="str">
        <f t="shared" si="199"/>
        <v/>
      </c>
      <c r="H1347" s="27" t="str">
        <f t="shared" si="200"/>
        <v/>
      </c>
      <c r="I1347" s="27" t="str">
        <f t="shared" si="201"/>
        <v/>
      </c>
      <c r="J1347" s="27" t="str">
        <f t="shared" si="202"/>
        <v/>
      </c>
      <c r="K1347" s="27" t="str">
        <f t="shared" si="203"/>
        <v/>
      </c>
      <c r="L1347" s="27" t="str">
        <f t="shared" si="204"/>
        <v/>
      </c>
      <c r="M1347" s="32" t="str">
        <f t="shared" si="205"/>
        <v/>
      </c>
      <c r="N1347" s="27" t="str">
        <f t="shared" si="206"/>
        <v/>
      </c>
      <c r="O1347" s="27" t="str">
        <f t="shared" si="206"/>
        <v/>
      </c>
      <c r="P1347" s="27" t="str">
        <f t="shared" si="206"/>
        <v/>
      </c>
      <c r="Q1347" s="27" t="str">
        <f t="shared" si="206"/>
        <v/>
      </c>
      <c r="R1347" s="27" t="str">
        <f t="shared" si="206"/>
        <v/>
      </c>
      <c r="S1347" s="27" t="str">
        <f t="shared" si="206"/>
        <v/>
      </c>
      <c r="T1347" s="32" t="str">
        <f t="shared" si="206"/>
        <v/>
      </c>
      <c r="U1347" s="10"/>
    </row>
    <row r="1348" spans="1:21" x14ac:dyDescent="0.25">
      <c r="A1348" s="10"/>
      <c r="B1348" s="4" t="str">
        <f>IF(ISBLANK('INPUT | Operations'!$B1353),"",COUNT('INPUT | Operations'!$B$12:$B1352))</f>
        <v/>
      </c>
      <c r="C1348" s="27" t="str">
        <f>IF(ISNUMBER($B1348),('INPUT | Operations'!$C1352+'INPUT | Operations'!$C1353)/2,"")</f>
        <v/>
      </c>
      <c r="D1348" s="28" t="str">
        <f t="shared" si="198"/>
        <v/>
      </c>
      <c r="E1348" s="26" t="str">
        <f>IF(ISNUMBER($B1348),'INPUT | Operations'!$B1353-'INPUT | Operations'!$B1352,"")</f>
        <v/>
      </c>
      <c r="F1348" s="32" t="str">
        <f>IF(ISNUMBER($B1348),IF('INPUT | Operations'!$B1353&lt;Booster_BurnTime,1,IF('INPUT | Operations'!$B1352&lt;=Booster_BurnTime,(Booster_BurnTime-'INPUT | Operations'!$B1352)/('INPUT | Operations'!$B1353-'INPUT | Operations'!$B1352),0))*'INPUT | Operations'!$E1352*NumberOfBoosters*NumberOfOps*$E1348,"")</f>
        <v/>
      </c>
      <c r="G1348" s="34" t="str">
        <f t="shared" si="199"/>
        <v/>
      </c>
      <c r="H1348" s="27" t="str">
        <f t="shared" si="200"/>
        <v/>
      </c>
      <c r="I1348" s="27" t="str">
        <f t="shared" si="201"/>
        <v/>
      </c>
      <c r="J1348" s="27" t="str">
        <f t="shared" si="202"/>
        <v/>
      </c>
      <c r="K1348" s="27" t="str">
        <f t="shared" si="203"/>
        <v/>
      </c>
      <c r="L1348" s="27" t="str">
        <f t="shared" si="204"/>
        <v/>
      </c>
      <c r="M1348" s="32" t="str">
        <f t="shared" si="205"/>
        <v/>
      </c>
      <c r="N1348" s="27" t="str">
        <f t="shared" si="206"/>
        <v/>
      </c>
      <c r="O1348" s="27" t="str">
        <f t="shared" si="206"/>
        <v/>
      </c>
      <c r="P1348" s="27" t="str">
        <f t="shared" si="206"/>
        <v/>
      </c>
      <c r="Q1348" s="27" t="str">
        <f t="shared" si="206"/>
        <v/>
      </c>
      <c r="R1348" s="27" t="str">
        <f t="shared" si="206"/>
        <v/>
      </c>
      <c r="S1348" s="27" t="str">
        <f t="shared" si="206"/>
        <v/>
      </c>
      <c r="T1348" s="32" t="str">
        <f t="shared" si="206"/>
        <v/>
      </c>
      <c r="U1348" s="10"/>
    </row>
    <row r="1349" spans="1:21" x14ac:dyDescent="0.25">
      <c r="A1349" s="10"/>
      <c r="B1349" s="4" t="str">
        <f>IF(ISBLANK('INPUT | Operations'!$B1354),"",COUNT('INPUT | Operations'!$B$12:$B1353))</f>
        <v/>
      </c>
      <c r="C1349" s="27" t="str">
        <f>IF(ISNUMBER($B1349),('INPUT | Operations'!$C1353+'INPUT | Operations'!$C1354)/2,"")</f>
        <v/>
      </c>
      <c r="D1349" s="28" t="str">
        <f t="shared" si="198"/>
        <v/>
      </c>
      <c r="E1349" s="26" t="str">
        <f>IF(ISNUMBER($B1349),'INPUT | Operations'!$B1354-'INPUT | Operations'!$B1353,"")</f>
        <v/>
      </c>
      <c r="F1349" s="32" t="str">
        <f>IF(ISNUMBER($B1349),IF('INPUT | Operations'!$B1354&lt;Booster_BurnTime,1,IF('INPUT | Operations'!$B1353&lt;=Booster_BurnTime,(Booster_BurnTime-'INPUT | Operations'!$B1353)/('INPUT | Operations'!$B1354-'INPUT | Operations'!$B1353),0))*'INPUT | Operations'!$E1353*NumberOfBoosters*NumberOfOps*$E1349,"")</f>
        <v/>
      </c>
      <c r="G1349" s="34" t="str">
        <f t="shared" si="199"/>
        <v/>
      </c>
      <c r="H1349" s="27" t="str">
        <f t="shared" si="200"/>
        <v/>
      </c>
      <c r="I1349" s="27" t="str">
        <f t="shared" si="201"/>
        <v/>
      </c>
      <c r="J1349" s="27" t="str">
        <f t="shared" si="202"/>
        <v/>
      </c>
      <c r="K1349" s="27" t="str">
        <f t="shared" si="203"/>
        <v/>
      </c>
      <c r="L1349" s="27" t="str">
        <f t="shared" si="204"/>
        <v/>
      </c>
      <c r="M1349" s="32" t="str">
        <f t="shared" si="205"/>
        <v/>
      </c>
      <c r="N1349" s="27" t="str">
        <f t="shared" si="206"/>
        <v/>
      </c>
      <c r="O1349" s="27" t="str">
        <f t="shared" si="206"/>
        <v/>
      </c>
      <c r="P1349" s="27" t="str">
        <f t="shared" si="206"/>
        <v/>
      </c>
      <c r="Q1349" s="27" t="str">
        <f t="shared" si="206"/>
        <v/>
      </c>
      <c r="R1349" s="27" t="str">
        <f t="shared" si="206"/>
        <v/>
      </c>
      <c r="S1349" s="27" t="str">
        <f t="shared" si="206"/>
        <v/>
      </c>
      <c r="T1349" s="32" t="str">
        <f t="shared" si="206"/>
        <v/>
      </c>
      <c r="U1349" s="10"/>
    </row>
    <row r="1350" spans="1:21" x14ac:dyDescent="0.25">
      <c r="A1350" s="10"/>
      <c r="B1350" s="4" t="str">
        <f>IF(ISBLANK('INPUT | Operations'!$B1355),"",COUNT('INPUT | Operations'!$B$12:$B1354))</f>
        <v/>
      </c>
      <c r="C1350" s="27" t="str">
        <f>IF(ISNUMBER($B1350),('INPUT | Operations'!$C1354+'INPUT | Operations'!$C1355)/2,"")</f>
        <v/>
      </c>
      <c r="D1350" s="28" t="str">
        <f t="shared" si="198"/>
        <v/>
      </c>
      <c r="E1350" s="26" t="str">
        <f>IF(ISNUMBER($B1350),'INPUT | Operations'!$B1355-'INPUT | Operations'!$B1354,"")</f>
        <v/>
      </c>
      <c r="F1350" s="32" t="str">
        <f>IF(ISNUMBER($B1350),IF('INPUT | Operations'!$B1355&lt;Booster_BurnTime,1,IF('INPUT | Operations'!$B1354&lt;=Booster_BurnTime,(Booster_BurnTime-'INPUT | Operations'!$B1354)/('INPUT | Operations'!$B1355-'INPUT | Operations'!$B1354),0))*'INPUT | Operations'!$E1354*NumberOfBoosters*NumberOfOps*$E1350,"")</f>
        <v/>
      </c>
      <c r="G1350" s="34" t="str">
        <f t="shared" si="199"/>
        <v/>
      </c>
      <c r="H1350" s="27" t="str">
        <f t="shared" si="200"/>
        <v/>
      </c>
      <c r="I1350" s="27" t="str">
        <f t="shared" si="201"/>
        <v/>
      </c>
      <c r="J1350" s="27" t="str">
        <f t="shared" si="202"/>
        <v/>
      </c>
      <c r="K1350" s="27" t="str">
        <f t="shared" si="203"/>
        <v/>
      </c>
      <c r="L1350" s="27" t="str">
        <f t="shared" si="204"/>
        <v/>
      </c>
      <c r="M1350" s="32" t="str">
        <f t="shared" si="205"/>
        <v/>
      </c>
      <c r="N1350" s="27" t="str">
        <f t="shared" si="206"/>
        <v/>
      </c>
      <c r="O1350" s="27" t="str">
        <f t="shared" si="206"/>
        <v/>
      </c>
      <c r="P1350" s="27" t="str">
        <f t="shared" si="206"/>
        <v/>
      </c>
      <c r="Q1350" s="27" t="str">
        <f t="shared" si="206"/>
        <v/>
      </c>
      <c r="R1350" s="27" t="str">
        <f t="shared" si="206"/>
        <v/>
      </c>
      <c r="S1350" s="27" t="str">
        <f t="shared" si="206"/>
        <v/>
      </c>
      <c r="T1350" s="32" t="str">
        <f t="shared" si="206"/>
        <v/>
      </c>
      <c r="U1350" s="10"/>
    </row>
    <row r="1351" spans="1:21" x14ac:dyDescent="0.25">
      <c r="A1351" s="10"/>
      <c r="B1351" s="4" t="str">
        <f>IF(ISBLANK('INPUT | Operations'!$B1356),"",COUNT('INPUT | Operations'!$B$12:$B1355))</f>
        <v/>
      </c>
      <c r="C1351" s="27" t="str">
        <f>IF(ISNUMBER($B1351),('INPUT | Operations'!$C1355+'INPUT | Operations'!$C1356)/2,"")</f>
        <v/>
      </c>
      <c r="D1351" s="28" t="str">
        <f t="shared" si="198"/>
        <v/>
      </c>
      <c r="E1351" s="26" t="str">
        <f>IF(ISNUMBER($B1351),'INPUT | Operations'!$B1356-'INPUT | Operations'!$B1355,"")</f>
        <v/>
      </c>
      <c r="F1351" s="32" t="str">
        <f>IF(ISNUMBER($B1351),IF('INPUT | Operations'!$B1356&lt;Booster_BurnTime,1,IF('INPUT | Operations'!$B1355&lt;=Booster_BurnTime,(Booster_BurnTime-'INPUT | Operations'!$B1355)/('INPUT | Operations'!$B1356-'INPUT | Operations'!$B1355),0))*'INPUT | Operations'!$E1355*NumberOfBoosters*NumberOfOps*$E1351,"")</f>
        <v/>
      </c>
      <c r="G1351" s="34" t="str">
        <f t="shared" si="199"/>
        <v/>
      </c>
      <c r="H1351" s="27" t="str">
        <f t="shared" si="200"/>
        <v/>
      </c>
      <c r="I1351" s="27" t="str">
        <f t="shared" si="201"/>
        <v/>
      </c>
      <c r="J1351" s="27" t="str">
        <f t="shared" si="202"/>
        <v/>
      </c>
      <c r="K1351" s="27" t="str">
        <f t="shared" si="203"/>
        <v/>
      </c>
      <c r="L1351" s="27" t="str">
        <f t="shared" si="204"/>
        <v/>
      </c>
      <c r="M1351" s="32" t="str">
        <f t="shared" si="205"/>
        <v/>
      </c>
      <c r="N1351" s="27" t="str">
        <f t="shared" si="206"/>
        <v/>
      </c>
      <c r="O1351" s="27" t="str">
        <f t="shared" si="206"/>
        <v/>
      </c>
      <c r="P1351" s="27" t="str">
        <f t="shared" si="206"/>
        <v/>
      </c>
      <c r="Q1351" s="27" t="str">
        <f t="shared" si="206"/>
        <v/>
      </c>
      <c r="R1351" s="27" t="str">
        <f t="shared" si="206"/>
        <v/>
      </c>
      <c r="S1351" s="27" t="str">
        <f t="shared" si="206"/>
        <v/>
      </c>
      <c r="T1351" s="32" t="str">
        <f t="shared" si="206"/>
        <v/>
      </c>
      <c r="U1351" s="10"/>
    </row>
    <row r="1352" spans="1:21" x14ac:dyDescent="0.25">
      <c r="A1352" s="10"/>
      <c r="B1352" s="4" t="str">
        <f>IF(ISBLANK('INPUT | Operations'!$B1357),"",COUNT('INPUT | Operations'!$B$12:$B1356))</f>
        <v/>
      </c>
      <c r="C1352" s="27" t="str">
        <f>IF(ISNUMBER($B1352),('INPUT | Operations'!$C1356+'INPUT | Operations'!$C1357)/2,"")</f>
        <v/>
      </c>
      <c r="D1352" s="28" t="str">
        <f t="shared" ref="D1352:D1415" si="207">IF(ISNUMBER($B1352),C1352*0.3048/1000,"")</f>
        <v/>
      </c>
      <c r="E1352" s="26" t="str">
        <f>IF(ISNUMBER($B1352),'INPUT | Operations'!$B1357-'INPUT | Operations'!$B1356,"")</f>
        <v/>
      </c>
      <c r="F1352" s="32" t="str">
        <f>IF(ISNUMBER($B1352),IF('INPUT | Operations'!$B1357&lt;Booster_BurnTime,1,IF('INPUT | Operations'!$B1356&lt;=Booster_BurnTime,(Booster_BurnTime-'INPUT | Operations'!$B1356)/('INPUT | Operations'!$B1357-'INPUT | Operations'!$B1356),0))*'INPUT | Operations'!$E1356*NumberOfBoosters*NumberOfOps*$E1352,"")</f>
        <v/>
      </c>
      <c r="G1352" s="34" t="str">
        <f t="shared" ref="G1352:G1415" si="208">IF(ISNUMBER($B1352),Booster_H2O+MW_H2O/MW_H*Booster_H+MW_H2O/MW_H2*Booster_H2+Booster_OH,"")</f>
        <v/>
      </c>
      <c r="H1352" s="27" t="str">
        <f t="shared" ref="H1352:H1415" si="209">IF(ISNUMBER($B1352),Booster_CO2+MW_CO2/MW_CO*(Booster_CO-$I1352),"")</f>
        <v/>
      </c>
      <c r="I1352" s="27" t="str">
        <f t="shared" ref="I1352:I1415" si="210">IF(ISNUMBER($B1352),MIN(0.0025*EXP(0.067*$D1352)*(Booster_CO+Booster_CO2),Booster_CO),"")</f>
        <v/>
      </c>
      <c r="J1352" s="27" t="str">
        <f t="shared" ref="J1352:J1415" si="211">IF(ISNUMBER($B1352),Booster_Al2O3,"")</f>
        <v/>
      </c>
      <c r="K1352" s="27" t="str">
        <f t="shared" ref="K1352:K1415" si="212">IF(ISNUMBER($B1352),Booster_HCl+Booster_Cl+Booster_Cl2,"")</f>
        <v/>
      </c>
      <c r="L1352" s="27" t="str">
        <f t="shared" ref="L1352:L1415" si="213">IF(ISNUMBER($B1352),Booster_NOx+33*EXP(-0.26*$D1352),"")</f>
        <v/>
      </c>
      <c r="M1352" s="32" t="str">
        <f t="shared" ref="M1352:M1415" si="214">IF(ISNUMBER($B1352),Booster_BC*MAX(0.04,MIN(1,0.04*EXP(0.12*($D1352-15)))),"")</f>
        <v/>
      </c>
      <c r="N1352" s="27" t="str">
        <f t="shared" si="206"/>
        <v/>
      </c>
      <c r="O1352" s="27" t="str">
        <f t="shared" si="206"/>
        <v/>
      </c>
      <c r="P1352" s="27" t="str">
        <f t="shared" si="206"/>
        <v/>
      </c>
      <c r="Q1352" s="27" t="str">
        <f t="shared" si="206"/>
        <v/>
      </c>
      <c r="R1352" s="27" t="str">
        <f t="shared" si="206"/>
        <v/>
      </c>
      <c r="S1352" s="27" t="str">
        <f t="shared" si="206"/>
        <v/>
      </c>
      <c r="T1352" s="32" t="str">
        <f t="shared" si="206"/>
        <v/>
      </c>
      <c r="U1352" s="10"/>
    </row>
    <row r="1353" spans="1:21" x14ac:dyDescent="0.25">
      <c r="A1353" s="10"/>
      <c r="B1353" s="4" t="str">
        <f>IF(ISBLANK('INPUT | Operations'!$B1358),"",COUNT('INPUT | Operations'!$B$12:$B1357))</f>
        <v/>
      </c>
      <c r="C1353" s="27" t="str">
        <f>IF(ISNUMBER($B1353),('INPUT | Operations'!$C1357+'INPUT | Operations'!$C1358)/2,"")</f>
        <v/>
      </c>
      <c r="D1353" s="28" t="str">
        <f t="shared" si="207"/>
        <v/>
      </c>
      <c r="E1353" s="26" t="str">
        <f>IF(ISNUMBER($B1353),'INPUT | Operations'!$B1358-'INPUT | Operations'!$B1357,"")</f>
        <v/>
      </c>
      <c r="F1353" s="32" t="str">
        <f>IF(ISNUMBER($B1353),IF('INPUT | Operations'!$B1358&lt;Booster_BurnTime,1,IF('INPUT | Operations'!$B1357&lt;=Booster_BurnTime,(Booster_BurnTime-'INPUT | Operations'!$B1357)/('INPUT | Operations'!$B1358-'INPUT | Operations'!$B1357),0))*'INPUT | Operations'!$E1357*NumberOfBoosters*NumberOfOps*$E1353,"")</f>
        <v/>
      </c>
      <c r="G1353" s="34" t="str">
        <f t="shared" si="208"/>
        <v/>
      </c>
      <c r="H1353" s="27" t="str">
        <f t="shared" si="209"/>
        <v/>
      </c>
      <c r="I1353" s="27" t="str">
        <f t="shared" si="210"/>
        <v/>
      </c>
      <c r="J1353" s="27" t="str">
        <f t="shared" si="211"/>
        <v/>
      </c>
      <c r="K1353" s="27" t="str">
        <f t="shared" si="212"/>
        <v/>
      </c>
      <c r="L1353" s="27" t="str">
        <f t="shared" si="213"/>
        <v/>
      </c>
      <c r="M1353" s="32" t="str">
        <f t="shared" si="214"/>
        <v/>
      </c>
      <c r="N1353" s="27" t="str">
        <f t="shared" si="206"/>
        <v/>
      </c>
      <c r="O1353" s="27" t="str">
        <f t="shared" si="206"/>
        <v/>
      </c>
      <c r="P1353" s="27" t="str">
        <f t="shared" si="206"/>
        <v/>
      </c>
      <c r="Q1353" s="27" t="str">
        <f t="shared" si="206"/>
        <v/>
      </c>
      <c r="R1353" s="27" t="str">
        <f t="shared" si="206"/>
        <v/>
      </c>
      <c r="S1353" s="27" t="str">
        <f t="shared" si="206"/>
        <v/>
      </c>
      <c r="T1353" s="32" t="str">
        <f t="shared" si="206"/>
        <v/>
      </c>
      <c r="U1353" s="10"/>
    </row>
    <row r="1354" spans="1:21" x14ac:dyDescent="0.25">
      <c r="A1354" s="10"/>
      <c r="B1354" s="4" t="str">
        <f>IF(ISBLANK('INPUT | Operations'!$B1359),"",COUNT('INPUT | Operations'!$B$12:$B1358))</f>
        <v/>
      </c>
      <c r="C1354" s="27" t="str">
        <f>IF(ISNUMBER($B1354),('INPUT | Operations'!$C1358+'INPUT | Operations'!$C1359)/2,"")</f>
        <v/>
      </c>
      <c r="D1354" s="28" t="str">
        <f t="shared" si="207"/>
        <v/>
      </c>
      <c r="E1354" s="26" t="str">
        <f>IF(ISNUMBER($B1354),'INPUT | Operations'!$B1359-'INPUT | Operations'!$B1358,"")</f>
        <v/>
      </c>
      <c r="F1354" s="32" t="str">
        <f>IF(ISNUMBER($B1354),IF('INPUT | Operations'!$B1359&lt;Booster_BurnTime,1,IF('INPUT | Operations'!$B1358&lt;=Booster_BurnTime,(Booster_BurnTime-'INPUT | Operations'!$B1358)/('INPUT | Operations'!$B1359-'INPUT | Operations'!$B1358),0))*'INPUT | Operations'!$E1358*NumberOfBoosters*NumberOfOps*$E1354,"")</f>
        <v/>
      </c>
      <c r="G1354" s="34" t="str">
        <f t="shared" si="208"/>
        <v/>
      </c>
      <c r="H1354" s="27" t="str">
        <f t="shared" si="209"/>
        <v/>
      </c>
      <c r="I1354" s="27" t="str">
        <f t="shared" si="210"/>
        <v/>
      </c>
      <c r="J1354" s="27" t="str">
        <f t="shared" si="211"/>
        <v/>
      </c>
      <c r="K1354" s="27" t="str">
        <f t="shared" si="212"/>
        <v/>
      </c>
      <c r="L1354" s="27" t="str">
        <f t="shared" si="213"/>
        <v/>
      </c>
      <c r="M1354" s="32" t="str">
        <f t="shared" si="214"/>
        <v/>
      </c>
      <c r="N1354" s="27" t="str">
        <f t="shared" si="206"/>
        <v/>
      </c>
      <c r="O1354" s="27" t="str">
        <f t="shared" si="206"/>
        <v/>
      </c>
      <c r="P1354" s="27" t="str">
        <f t="shared" si="206"/>
        <v/>
      </c>
      <c r="Q1354" s="27" t="str">
        <f t="shared" si="206"/>
        <v/>
      </c>
      <c r="R1354" s="27" t="str">
        <f t="shared" si="206"/>
        <v/>
      </c>
      <c r="S1354" s="27" t="str">
        <f t="shared" si="206"/>
        <v/>
      </c>
      <c r="T1354" s="32" t="str">
        <f t="shared" si="206"/>
        <v/>
      </c>
      <c r="U1354" s="10"/>
    </row>
    <row r="1355" spans="1:21" x14ac:dyDescent="0.25">
      <c r="A1355" s="10"/>
      <c r="B1355" s="4" t="str">
        <f>IF(ISBLANK('INPUT | Operations'!$B1360),"",COUNT('INPUT | Operations'!$B$12:$B1359))</f>
        <v/>
      </c>
      <c r="C1355" s="27" t="str">
        <f>IF(ISNUMBER($B1355),('INPUT | Operations'!$C1359+'INPUT | Operations'!$C1360)/2,"")</f>
        <v/>
      </c>
      <c r="D1355" s="28" t="str">
        <f t="shared" si="207"/>
        <v/>
      </c>
      <c r="E1355" s="26" t="str">
        <f>IF(ISNUMBER($B1355),'INPUT | Operations'!$B1360-'INPUT | Operations'!$B1359,"")</f>
        <v/>
      </c>
      <c r="F1355" s="32" t="str">
        <f>IF(ISNUMBER($B1355),IF('INPUT | Operations'!$B1360&lt;Booster_BurnTime,1,IF('INPUT | Operations'!$B1359&lt;=Booster_BurnTime,(Booster_BurnTime-'INPUT | Operations'!$B1359)/('INPUT | Operations'!$B1360-'INPUT | Operations'!$B1359),0))*'INPUT | Operations'!$E1359*NumberOfBoosters*NumberOfOps*$E1355,"")</f>
        <v/>
      </c>
      <c r="G1355" s="34" t="str">
        <f t="shared" si="208"/>
        <v/>
      </c>
      <c r="H1355" s="27" t="str">
        <f t="shared" si="209"/>
        <v/>
      </c>
      <c r="I1355" s="27" t="str">
        <f t="shared" si="210"/>
        <v/>
      </c>
      <c r="J1355" s="27" t="str">
        <f t="shared" si="211"/>
        <v/>
      </c>
      <c r="K1355" s="27" t="str">
        <f t="shared" si="212"/>
        <v/>
      </c>
      <c r="L1355" s="27" t="str">
        <f t="shared" si="213"/>
        <v/>
      </c>
      <c r="M1355" s="32" t="str">
        <f t="shared" si="214"/>
        <v/>
      </c>
      <c r="N1355" s="27" t="str">
        <f t="shared" si="206"/>
        <v/>
      </c>
      <c r="O1355" s="27" t="str">
        <f t="shared" si="206"/>
        <v/>
      </c>
      <c r="P1355" s="27" t="str">
        <f t="shared" si="206"/>
        <v/>
      </c>
      <c r="Q1355" s="27" t="str">
        <f t="shared" si="206"/>
        <v/>
      </c>
      <c r="R1355" s="27" t="str">
        <f t="shared" si="206"/>
        <v/>
      </c>
      <c r="S1355" s="27" t="str">
        <f t="shared" si="206"/>
        <v/>
      </c>
      <c r="T1355" s="32" t="str">
        <f t="shared" si="206"/>
        <v/>
      </c>
      <c r="U1355" s="10"/>
    </row>
    <row r="1356" spans="1:21" x14ac:dyDescent="0.25">
      <c r="A1356" s="10"/>
      <c r="B1356" s="4" t="str">
        <f>IF(ISBLANK('INPUT | Operations'!$B1361),"",COUNT('INPUT | Operations'!$B$12:$B1360))</f>
        <v/>
      </c>
      <c r="C1356" s="27" t="str">
        <f>IF(ISNUMBER($B1356),('INPUT | Operations'!$C1360+'INPUT | Operations'!$C1361)/2,"")</f>
        <v/>
      </c>
      <c r="D1356" s="28" t="str">
        <f t="shared" si="207"/>
        <v/>
      </c>
      <c r="E1356" s="26" t="str">
        <f>IF(ISNUMBER($B1356),'INPUT | Operations'!$B1361-'INPUT | Operations'!$B1360,"")</f>
        <v/>
      </c>
      <c r="F1356" s="32" t="str">
        <f>IF(ISNUMBER($B1356),IF('INPUT | Operations'!$B1361&lt;Booster_BurnTime,1,IF('INPUT | Operations'!$B1360&lt;=Booster_BurnTime,(Booster_BurnTime-'INPUT | Operations'!$B1360)/('INPUT | Operations'!$B1361-'INPUT | Operations'!$B1360),0))*'INPUT | Operations'!$E1360*NumberOfBoosters*NumberOfOps*$E1356,"")</f>
        <v/>
      </c>
      <c r="G1356" s="34" t="str">
        <f t="shared" si="208"/>
        <v/>
      </c>
      <c r="H1356" s="27" t="str">
        <f t="shared" si="209"/>
        <v/>
      </c>
      <c r="I1356" s="27" t="str">
        <f t="shared" si="210"/>
        <v/>
      </c>
      <c r="J1356" s="27" t="str">
        <f t="shared" si="211"/>
        <v/>
      </c>
      <c r="K1356" s="27" t="str">
        <f t="shared" si="212"/>
        <v/>
      </c>
      <c r="L1356" s="27" t="str">
        <f t="shared" si="213"/>
        <v/>
      </c>
      <c r="M1356" s="32" t="str">
        <f t="shared" si="214"/>
        <v/>
      </c>
      <c r="N1356" s="27" t="str">
        <f t="shared" si="206"/>
        <v/>
      </c>
      <c r="O1356" s="27" t="str">
        <f t="shared" si="206"/>
        <v/>
      </c>
      <c r="P1356" s="27" t="str">
        <f t="shared" si="206"/>
        <v/>
      </c>
      <c r="Q1356" s="27" t="str">
        <f t="shared" si="206"/>
        <v/>
      </c>
      <c r="R1356" s="27" t="str">
        <f t="shared" si="206"/>
        <v/>
      </c>
      <c r="S1356" s="27" t="str">
        <f t="shared" si="206"/>
        <v/>
      </c>
      <c r="T1356" s="32" t="str">
        <f t="shared" ref="N1356:T1393" si="215">IFERROR($F1356*M1356/1000,"")</f>
        <v/>
      </c>
      <c r="U1356" s="10"/>
    </row>
    <row r="1357" spans="1:21" x14ac:dyDescent="0.25">
      <c r="A1357" s="10"/>
      <c r="B1357" s="4" t="str">
        <f>IF(ISBLANK('INPUT | Operations'!$B1362),"",COUNT('INPUT | Operations'!$B$12:$B1361))</f>
        <v/>
      </c>
      <c r="C1357" s="27" t="str">
        <f>IF(ISNUMBER($B1357),('INPUT | Operations'!$C1361+'INPUT | Operations'!$C1362)/2,"")</f>
        <v/>
      </c>
      <c r="D1357" s="28" t="str">
        <f t="shared" si="207"/>
        <v/>
      </c>
      <c r="E1357" s="26" t="str">
        <f>IF(ISNUMBER($B1357),'INPUT | Operations'!$B1362-'INPUT | Operations'!$B1361,"")</f>
        <v/>
      </c>
      <c r="F1357" s="32" t="str">
        <f>IF(ISNUMBER($B1357),IF('INPUT | Operations'!$B1362&lt;Booster_BurnTime,1,IF('INPUT | Operations'!$B1361&lt;=Booster_BurnTime,(Booster_BurnTime-'INPUT | Operations'!$B1361)/('INPUT | Operations'!$B1362-'INPUT | Operations'!$B1361),0))*'INPUT | Operations'!$E1361*NumberOfBoosters*NumberOfOps*$E1357,"")</f>
        <v/>
      </c>
      <c r="G1357" s="34" t="str">
        <f t="shared" si="208"/>
        <v/>
      </c>
      <c r="H1357" s="27" t="str">
        <f t="shared" si="209"/>
        <v/>
      </c>
      <c r="I1357" s="27" t="str">
        <f t="shared" si="210"/>
        <v/>
      </c>
      <c r="J1357" s="27" t="str">
        <f t="shared" si="211"/>
        <v/>
      </c>
      <c r="K1357" s="27" t="str">
        <f t="shared" si="212"/>
        <v/>
      </c>
      <c r="L1357" s="27" t="str">
        <f t="shared" si="213"/>
        <v/>
      </c>
      <c r="M1357" s="32" t="str">
        <f t="shared" si="214"/>
        <v/>
      </c>
      <c r="N1357" s="27" t="str">
        <f t="shared" si="215"/>
        <v/>
      </c>
      <c r="O1357" s="27" t="str">
        <f t="shared" si="215"/>
        <v/>
      </c>
      <c r="P1357" s="27" t="str">
        <f t="shared" si="215"/>
        <v/>
      </c>
      <c r="Q1357" s="27" t="str">
        <f t="shared" si="215"/>
        <v/>
      </c>
      <c r="R1357" s="27" t="str">
        <f t="shared" si="215"/>
        <v/>
      </c>
      <c r="S1357" s="27" t="str">
        <f t="shared" si="215"/>
        <v/>
      </c>
      <c r="T1357" s="32" t="str">
        <f t="shared" si="215"/>
        <v/>
      </c>
      <c r="U1357" s="10"/>
    </row>
    <row r="1358" spans="1:21" x14ac:dyDescent="0.25">
      <c r="A1358" s="10"/>
      <c r="B1358" s="4" t="str">
        <f>IF(ISBLANK('INPUT | Operations'!$B1363),"",COUNT('INPUT | Operations'!$B$12:$B1362))</f>
        <v/>
      </c>
      <c r="C1358" s="27" t="str">
        <f>IF(ISNUMBER($B1358),('INPUT | Operations'!$C1362+'INPUT | Operations'!$C1363)/2,"")</f>
        <v/>
      </c>
      <c r="D1358" s="28" t="str">
        <f t="shared" si="207"/>
        <v/>
      </c>
      <c r="E1358" s="26" t="str">
        <f>IF(ISNUMBER($B1358),'INPUT | Operations'!$B1363-'INPUT | Operations'!$B1362,"")</f>
        <v/>
      </c>
      <c r="F1358" s="32" t="str">
        <f>IF(ISNUMBER($B1358),IF('INPUT | Operations'!$B1363&lt;Booster_BurnTime,1,IF('INPUT | Operations'!$B1362&lt;=Booster_BurnTime,(Booster_BurnTime-'INPUT | Operations'!$B1362)/('INPUT | Operations'!$B1363-'INPUT | Operations'!$B1362),0))*'INPUT | Operations'!$E1362*NumberOfBoosters*NumberOfOps*$E1358,"")</f>
        <v/>
      </c>
      <c r="G1358" s="34" t="str">
        <f t="shared" si="208"/>
        <v/>
      </c>
      <c r="H1358" s="27" t="str">
        <f t="shared" si="209"/>
        <v/>
      </c>
      <c r="I1358" s="27" t="str">
        <f t="shared" si="210"/>
        <v/>
      </c>
      <c r="J1358" s="27" t="str">
        <f t="shared" si="211"/>
        <v/>
      </c>
      <c r="K1358" s="27" t="str">
        <f t="shared" si="212"/>
        <v/>
      </c>
      <c r="L1358" s="27" t="str">
        <f t="shared" si="213"/>
        <v/>
      </c>
      <c r="M1358" s="32" t="str">
        <f t="shared" si="214"/>
        <v/>
      </c>
      <c r="N1358" s="27" t="str">
        <f t="shared" si="215"/>
        <v/>
      </c>
      <c r="O1358" s="27" t="str">
        <f t="shared" si="215"/>
        <v/>
      </c>
      <c r="P1358" s="27" t="str">
        <f t="shared" si="215"/>
        <v/>
      </c>
      <c r="Q1358" s="27" t="str">
        <f t="shared" si="215"/>
        <v/>
      </c>
      <c r="R1358" s="27" t="str">
        <f t="shared" si="215"/>
        <v/>
      </c>
      <c r="S1358" s="27" t="str">
        <f t="shared" si="215"/>
        <v/>
      </c>
      <c r="T1358" s="32" t="str">
        <f t="shared" si="215"/>
        <v/>
      </c>
      <c r="U1358" s="10"/>
    </row>
    <row r="1359" spans="1:21" x14ac:dyDescent="0.25">
      <c r="A1359" s="10"/>
      <c r="B1359" s="4" t="str">
        <f>IF(ISBLANK('INPUT | Operations'!$B1364),"",COUNT('INPUT | Operations'!$B$12:$B1363))</f>
        <v/>
      </c>
      <c r="C1359" s="27" t="str">
        <f>IF(ISNUMBER($B1359),('INPUT | Operations'!$C1363+'INPUT | Operations'!$C1364)/2,"")</f>
        <v/>
      </c>
      <c r="D1359" s="28" t="str">
        <f t="shared" si="207"/>
        <v/>
      </c>
      <c r="E1359" s="26" t="str">
        <f>IF(ISNUMBER($B1359),'INPUT | Operations'!$B1364-'INPUT | Operations'!$B1363,"")</f>
        <v/>
      </c>
      <c r="F1359" s="32" t="str">
        <f>IF(ISNUMBER($B1359),IF('INPUT | Operations'!$B1364&lt;Booster_BurnTime,1,IF('INPUT | Operations'!$B1363&lt;=Booster_BurnTime,(Booster_BurnTime-'INPUT | Operations'!$B1363)/('INPUT | Operations'!$B1364-'INPUT | Operations'!$B1363),0))*'INPUT | Operations'!$E1363*NumberOfBoosters*NumberOfOps*$E1359,"")</f>
        <v/>
      </c>
      <c r="G1359" s="34" t="str">
        <f t="shared" si="208"/>
        <v/>
      </c>
      <c r="H1359" s="27" t="str">
        <f t="shared" si="209"/>
        <v/>
      </c>
      <c r="I1359" s="27" t="str">
        <f t="shared" si="210"/>
        <v/>
      </c>
      <c r="J1359" s="27" t="str">
        <f t="shared" si="211"/>
        <v/>
      </c>
      <c r="K1359" s="27" t="str">
        <f t="shared" si="212"/>
        <v/>
      </c>
      <c r="L1359" s="27" t="str">
        <f t="shared" si="213"/>
        <v/>
      </c>
      <c r="M1359" s="32" t="str">
        <f t="shared" si="214"/>
        <v/>
      </c>
      <c r="N1359" s="27" t="str">
        <f t="shared" si="215"/>
        <v/>
      </c>
      <c r="O1359" s="27" t="str">
        <f t="shared" si="215"/>
        <v/>
      </c>
      <c r="P1359" s="27" t="str">
        <f t="shared" si="215"/>
        <v/>
      </c>
      <c r="Q1359" s="27" t="str">
        <f t="shared" si="215"/>
        <v/>
      </c>
      <c r="R1359" s="27" t="str">
        <f t="shared" si="215"/>
        <v/>
      </c>
      <c r="S1359" s="27" t="str">
        <f t="shared" si="215"/>
        <v/>
      </c>
      <c r="T1359" s="32" t="str">
        <f t="shared" si="215"/>
        <v/>
      </c>
      <c r="U1359" s="10"/>
    </row>
    <row r="1360" spans="1:21" x14ac:dyDescent="0.25">
      <c r="A1360" s="10"/>
      <c r="B1360" s="4" t="str">
        <f>IF(ISBLANK('INPUT | Operations'!$B1365),"",COUNT('INPUT | Operations'!$B$12:$B1364))</f>
        <v/>
      </c>
      <c r="C1360" s="27" t="str">
        <f>IF(ISNUMBER($B1360),('INPUT | Operations'!$C1364+'INPUT | Operations'!$C1365)/2,"")</f>
        <v/>
      </c>
      <c r="D1360" s="28" t="str">
        <f t="shared" si="207"/>
        <v/>
      </c>
      <c r="E1360" s="26" t="str">
        <f>IF(ISNUMBER($B1360),'INPUT | Operations'!$B1365-'INPUT | Operations'!$B1364,"")</f>
        <v/>
      </c>
      <c r="F1360" s="32" t="str">
        <f>IF(ISNUMBER($B1360),IF('INPUT | Operations'!$B1365&lt;Booster_BurnTime,1,IF('INPUT | Operations'!$B1364&lt;=Booster_BurnTime,(Booster_BurnTime-'INPUT | Operations'!$B1364)/('INPUT | Operations'!$B1365-'INPUT | Operations'!$B1364),0))*'INPUT | Operations'!$E1364*NumberOfBoosters*NumberOfOps*$E1360,"")</f>
        <v/>
      </c>
      <c r="G1360" s="34" t="str">
        <f t="shared" si="208"/>
        <v/>
      </c>
      <c r="H1360" s="27" t="str">
        <f t="shared" si="209"/>
        <v/>
      </c>
      <c r="I1360" s="27" t="str">
        <f t="shared" si="210"/>
        <v/>
      </c>
      <c r="J1360" s="27" t="str">
        <f t="shared" si="211"/>
        <v/>
      </c>
      <c r="K1360" s="27" t="str">
        <f t="shared" si="212"/>
        <v/>
      </c>
      <c r="L1360" s="27" t="str">
        <f t="shared" si="213"/>
        <v/>
      </c>
      <c r="M1360" s="32" t="str">
        <f t="shared" si="214"/>
        <v/>
      </c>
      <c r="N1360" s="27" t="str">
        <f t="shared" si="215"/>
        <v/>
      </c>
      <c r="O1360" s="27" t="str">
        <f t="shared" si="215"/>
        <v/>
      </c>
      <c r="P1360" s="27" t="str">
        <f t="shared" si="215"/>
        <v/>
      </c>
      <c r="Q1360" s="27" t="str">
        <f t="shared" si="215"/>
        <v/>
      </c>
      <c r="R1360" s="27" t="str">
        <f t="shared" si="215"/>
        <v/>
      </c>
      <c r="S1360" s="27" t="str">
        <f t="shared" si="215"/>
        <v/>
      </c>
      <c r="T1360" s="32" t="str">
        <f t="shared" si="215"/>
        <v/>
      </c>
      <c r="U1360" s="10"/>
    </row>
    <row r="1361" spans="1:21" x14ac:dyDescent="0.25">
      <c r="A1361" s="10"/>
      <c r="B1361" s="4" t="str">
        <f>IF(ISBLANK('INPUT | Operations'!$B1366),"",COUNT('INPUT | Operations'!$B$12:$B1365))</f>
        <v/>
      </c>
      <c r="C1361" s="27" t="str">
        <f>IF(ISNUMBER($B1361),('INPUT | Operations'!$C1365+'INPUT | Operations'!$C1366)/2,"")</f>
        <v/>
      </c>
      <c r="D1361" s="28" t="str">
        <f t="shared" si="207"/>
        <v/>
      </c>
      <c r="E1361" s="26" t="str">
        <f>IF(ISNUMBER($B1361),'INPUT | Operations'!$B1366-'INPUT | Operations'!$B1365,"")</f>
        <v/>
      </c>
      <c r="F1361" s="32" t="str">
        <f>IF(ISNUMBER($B1361),IF('INPUT | Operations'!$B1366&lt;Booster_BurnTime,1,IF('INPUT | Operations'!$B1365&lt;=Booster_BurnTime,(Booster_BurnTime-'INPUT | Operations'!$B1365)/('INPUT | Operations'!$B1366-'INPUT | Operations'!$B1365),0))*'INPUT | Operations'!$E1365*NumberOfBoosters*NumberOfOps*$E1361,"")</f>
        <v/>
      </c>
      <c r="G1361" s="34" t="str">
        <f t="shared" si="208"/>
        <v/>
      </c>
      <c r="H1361" s="27" t="str">
        <f t="shared" si="209"/>
        <v/>
      </c>
      <c r="I1361" s="27" t="str">
        <f t="shared" si="210"/>
        <v/>
      </c>
      <c r="J1361" s="27" t="str">
        <f t="shared" si="211"/>
        <v/>
      </c>
      <c r="K1361" s="27" t="str">
        <f t="shared" si="212"/>
        <v/>
      </c>
      <c r="L1361" s="27" t="str">
        <f t="shared" si="213"/>
        <v/>
      </c>
      <c r="M1361" s="32" t="str">
        <f t="shared" si="214"/>
        <v/>
      </c>
      <c r="N1361" s="27" t="str">
        <f t="shared" si="215"/>
        <v/>
      </c>
      <c r="O1361" s="27" t="str">
        <f t="shared" si="215"/>
        <v/>
      </c>
      <c r="P1361" s="27" t="str">
        <f t="shared" si="215"/>
        <v/>
      </c>
      <c r="Q1361" s="27" t="str">
        <f t="shared" si="215"/>
        <v/>
      </c>
      <c r="R1361" s="27" t="str">
        <f t="shared" si="215"/>
        <v/>
      </c>
      <c r="S1361" s="27" t="str">
        <f t="shared" si="215"/>
        <v/>
      </c>
      <c r="T1361" s="32" t="str">
        <f t="shared" si="215"/>
        <v/>
      </c>
      <c r="U1361" s="10"/>
    </row>
    <row r="1362" spans="1:21" x14ac:dyDescent="0.25">
      <c r="A1362" s="10"/>
      <c r="B1362" s="4" t="str">
        <f>IF(ISBLANK('INPUT | Operations'!$B1367),"",COUNT('INPUT | Operations'!$B$12:$B1366))</f>
        <v/>
      </c>
      <c r="C1362" s="27" t="str">
        <f>IF(ISNUMBER($B1362),('INPUT | Operations'!$C1366+'INPUT | Operations'!$C1367)/2,"")</f>
        <v/>
      </c>
      <c r="D1362" s="28" t="str">
        <f t="shared" si="207"/>
        <v/>
      </c>
      <c r="E1362" s="26" t="str">
        <f>IF(ISNUMBER($B1362),'INPUT | Operations'!$B1367-'INPUT | Operations'!$B1366,"")</f>
        <v/>
      </c>
      <c r="F1362" s="32" t="str">
        <f>IF(ISNUMBER($B1362),IF('INPUT | Operations'!$B1367&lt;Booster_BurnTime,1,IF('INPUT | Operations'!$B1366&lt;=Booster_BurnTime,(Booster_BurnTime-'INPUT | Operations'!$B1366)/('INPUT | Operations'!$B1367-'INPUT | Operations'!$B1366),0))*'INPUT | Operations'!$E1366*NumberOfBoosters*NumberOfOps*$E1362,"")</f>
        <v/>
      </c>
      <c r="G1362" s="34" t="str">
        <f t="shared" si="208"/>
        <v/>
      </c>
      <c r="H1362" s="27" t="str">
        <f t="shared" si="209"/>
        <v/>
      </c>
      <c r="I1362" s="27" t="str">
        <f t="shared" si="210"/>
        <v/>
      </c>
      <c r="J1362" s="27" t="str">
        <f t="shared" si="211"/>
        <v/>
      </c>
      <c r="K1362" s="27" t="str">
        <f t="shared" si="212"/>
        <v/>
      </c>
      <c r="L1362" s="27" t="str">
        <f t="shared" si="213"/>
        <v/>
      </c>
      <c r="M1362" s="32" t="str">
        <f t="shared" si="214"/>
        <v/>
      </c>
      <c r="N1362" s="27" t="str">
        <f t="shared" si="215"/>
        <v/>
      </c>
      <c r="O1362" s="27" t="str">
        <f t="shared" si="215"/>
        <v/>
      </c>
      <c r="P1362" s="27" t="str">
        <f t="shared" si="215"/>
        <v/>
      </c>
      <c r="Q1362" s="27" t="str">
        <f t="shared" si="215"/>
        <v/>
      </c>
      <c r="R1362" s="27" t="str">
        <f t="shared" si="215"/>
        <v/>
      </c>
      <c r="S1362" s="27" t="str">
        <f t="shared" si="215"/>
        <v/>
      </c>
      <c r="T1362" s="32" t="str">
        <f t="shared" si="215"/>
        <v/>
      </c>
      <c r="U1362" s="10"/>
    </row>
    <row r="1363" spans="1:21" x14ac:dyDescent="0.25">
      <c r="A1363" s="10"/>
      <c r="B1363" s="4" t="str">
        <f>IF(ISBLANK('INPUT | Operations'!$B1368),"",COUNT('INPUT | Operations'!$B$12:$B1367))</f>
        <v/>
      </c>
      <c r="C1363" s="27" t="str">
        <f>IF(ISNUMBER($B1363),('INPUT | Operations'!$C1367+'INPUT | Operations'!$C1368)/2,"")</f>
        <v/>
      </c>
      <c r="D1363" s="28" t="str">
        <f t="shared" si="207"/>
        <v/>
      </c>
      <c r="E1363" s="26" t="str">
        <f>IF(ISNUMBER($B1363),'INPUT | Operations'!$B1368-'INPUT | Operations'!$B1367,"")</f>
        <v/>
      </c>
      <c r="F1363" s="32" t="str">
        <f>IF(ISNUMBER($B1363),IF('INPUT | Operations'!$B1368&lt;Booster_BurnTime,1,IF('INPUT | Operations'!$B1367&lt;=Booster_BurnTime,(Booster_BurnTime-'INPUT | Operations'!$B1367)/('INPUT | Operations'!$B1368-'INPUT | Operations'!$B1367),0))*'INPUT | Operations'!$E1367*NumberOfBoosters*NumberOfOps*$E1363,"")</f>
        <v/>
      </c>
      <c r="G1363" s="34" t="str">
        <f t="shared" si="208"/>
        <v/>
      </c>
      <c r="H1363" s="27" t="str">
        <f t="shared" si="209"/>
        <v/>
      </c>
      <c r="I1363" s="27" t="str">
        <f t="shared" si="210"/>
        <v/>
      </c>
      <c r="J1363" s="27" t="str">
        <f t="shared" si="211"/>
        <v/>
      </c>
      <c r="K1363" s="27" t="str">
        <f t="shared" si="212"/>
        <v/>
      </c>
      <c r="L1363" s="27" t="str">
        <f t="shared" si="213"/>
        <v/>
      </c>
      <c r="M1363" s="32" t="str">
        <f t="shared" si="214"/>
        <v/>
      </c>
      <c r="N1363" s="27" t="str">
        <f t="shared" si="215"/>
        <v/>
      </c>
      <c r="O1363" s="27" t="str">
        <f t="shared" si="215"/>
        <v/>
      </c>
      <c r="P1363" s="27" t="str">
        <f t="shared" si="215"/>
        <v/>
      </c>
      <c r="Q1363" s="27" t="str">
        <f t="shared" si="215"/>
        <v/>
      </c>
      <c r="R1363" s="27" t="str">
        <f t="shared" si="215"/>
        <v/>
      </c>
      <c r="S1363" s="27" t="str">
        <f t="shared" si="215"/>
        <v/>
      </c>
      <c r="T1363" s="32" t="str">
        <f t="shared" si="215"/>
        <v/>
      </c>
      <c r="U1363" s="10"/>
    </row>
    <row r="1364" spans="1:21" x14ac:dyDescent="0.25">
      <c r="A1364" s="10"/>
      <c r="B1364" s="4" t="str">
        <f>IF(ISBLANK('INPUT | Operations'!$B1369),"",COUNT('INPUT | Operations'!$B$12:$B1368))</f>
        <v/>
      </c>
      <c r="C1364" s="27" t="str">
        <f>IF(ISNUMBER($B1364),('INPUT | Operations'!$C1368+'INPUT | Operations'!$C1369)/2,"")</f>
        <v/>
      </c>
      <c r="D1364" s="28" t="str">
        <f t="shared" si="207"/>
        <v/>
      </c>
      <c r="E1364" s="26" t="str">
        <f>IF(ISNUMBER($B1364),'INPUT | Operations'!$B1369-'INPUT | Operations'!$B1368,"")</f>
        <v/>
      </c>
      <c r="F1364" s="32" t="str">
        <f>IF(ISNUMBER($B1364),IF('INPUT | Operations'!$B1369&lt;Booster_BurnTime,1,IF('INPUT | Operations'!$B1368&lt;=Booster_BurnTime,(Booster_BurnTime-'INPUT | Operations'!$B1368)/('INPUT | Operations'!$B1369-'INPUT | Operations'!$B1368),0))*'INPUT | Operations'!$E1368*NumberOfBoosters*NumberOfOps*$E1364,"")</f>
        <v/>
      </c>
      <c r="G1364" s="34" t="str">
        <f t="shared" si="208"/>
        <v/>
      </c>
      <c r="H1364" s="27" t="str">
        <f t="shared" si="209"/>
        <v/>
      </c>
      <c r="I1364" s="27" t="str">
        <f t="shared" si="210"/>
        <v/>
      </c>
      <c r="J1364" s="27" t="str">
        <f t="shared" si="211"/>
        <v/>
      </c>
      <c r="K1364" s="27" t="str">
        <f t="shared" si="212"/>
        <v/>
      </c>
      <c r="L1364" s="27" t="str">
        <f t="shared" si="213"/>
        <v/>
      </c>
      <c r="M1364" s="32" t="str">
        <f t="shared" si="214"/>
        <v/>
      </c>
      <c r="N1364" s="27" t="str">
        <f t="shared" si="215"/>
        <v/>
      </c>
      <c r="O1364" s="27" t="str">
        <f t="shared" si="215"/>
        <v/>
      </c>
      <c r="P1364" s="27" t="str">
        <f t="shared" si="215"/>
        <v/>
      </c>
      <c r="Q1364" s="27" t="str">
        <f t="shared" si="215"/>
        <v/>
      </c>
      <c r="R1364" s="27" t="str">
        <f t="shared" si="215"/>
        <v/>
      </c>
      <c r="S1364" s="27" t="str">
        <f t="shared" si="215"/>
        <v/>
      </c>
      <c r="T1364" s="32" t="str">
        <f t="shared" si="215"/>
        <v/>
      </c>
      <c r="U1364" s="10"/>
    </row>
    <row r="1365" spans="1:21" x14ac:dyDescent="0.25">
      <c r="A1365" s="10"/>
      <c r="B1365" s="4" t="str">
        <f>IF(ISBLANK('INPUT | Operations'!$B1370),"",COUNT('INPUT | Operations'!$B$12:$B1369))</f>
        <v/>
      </c>
      <c r="C1365" s="27" t="str">
        <f>IF(ISNUMBER($B1365),('INPUT | Operations'!$C1369+'INPUT | Operations'!$C1370)/2,"")</f>
        <v/>
      </c>
      <c r="D1365" s="28" t="str">
        <f t="shared" si="207"/>
        <v/>
      </c>
      <c r="E1365" s="26" t="str">
        <f>IF(ISNUMBER($B1365),'INPUT | Operations'!$B1370-'INPUT | Operations'!$B1369,"")</f>
        <v/>
      </c>
      <c r="F1365" s="32" t="str">
        <f>IF(ISNUMBER($B1365),IF('INPUT | Operations'!$B1370&lt;Booster_BurnTime,1,IF('INPUT | Operations'!$B1369&lt;=Booster_BurnTime,(Booster_BurnTime-'INPUT | Operations'!$B1369)/('INPUT | Operations'!$B1370-'INPUT | Operations'!$B1369),0))*'INPUT | Operations'!$E1369*NumberOfBoosters*NumberOfOps*$E1365,"")</f>
        <v/>
      </c>
      <c r="G1365" s="34" t="str">
        <f t="shared" si="208"/>
        <v/>
      </c>
      <c r="H1365" s="27" t="str">
        <f t="shared" si="209"/>
        <v/>
      </c>
      <c r="I1365" s="27" t="str">
        <f t="shared" si="210"/>
        <v/>
      </c>
      <c r="J1365" s="27" t="str">
        <f t="shared" si="211"/>
        <v/>
      </c>
      <c r="K1365" s="27" t="str">
        <f t="shared" si="212"/>
        <v/>
      </c>
      <c r="L1365" s="27" t="str">
        <f t="shared" si="213"/>
        <v/>
      </c>
      <c r="M1365" s="32" t="str">
        <f t="shared" si="214"/>
        <v/>
      </c>
      <c r="N1365" s="27" t="str">
        <f t="shared" si="215"/>
        <v/>
      </c>
      <c r="O1365" s="27" t="str">
        <f t="shared" si="215"/>
        <v/>
      </c>
      <c r="P1365" s="27" t="str">
        <f t="shared" si="215"/>
        <v/>
      </c>
      <c r="Q1365" s="27" t="str">
        <f t="shared" si="215"/>
        <v/>
      </c>
      <c r="R1365" s="27" t="str">
        <f t="shared" si="215"/>
        <v/>
      </c>
      <c r="S1365" s="27" t="str">
        <f t="shared" si="215"/>
        <v/>
      </c>
      <c r="T1365" s="32" t="str">
        <f t="shared" si="215"/>
        <v/>
      </c>
      <c r="U1365" s="10"/>
    </row>
    <row r="1366" spans="1:21" x14ac:dyDescent="0.25">
      <c r="A1366" s="10"/>
      <c r="B1366" s="4" t="str">
        <f>IF(ISBLANK('INPUT | Operations'!$B1371),"",COUNT('INPUT | Operations'!$B$12:$B1370))</f>
        <v/>
      </c>
      <c r="C1366" s="27" t="str">
        <f>IF(ISNUMBER($B1366),('INPUT | Operations'!$C1370+'INPUT | Operations'!$C1371)/2,"")</f>
        <v/>
      </c>
      <c r="D1366" s="28" t="str">
        <f t="shared" si="207"/>
        <v/>
      </c>
      <c r="E1366" s="26" t="str">
        <f>IF(ISNUMBER($B1366),'INPUT | Operations'!$B1371-'INPUT | Operations'!$B1370,"")</f>
        <v/>
      </c>
      <c r="F1366" s="32" t="str">
        <f>IF(ISNUMBER($B1366),IF('INPUT | Operations'!$B1371&lt;Booster_BurnTime,1,IF('INPUT | Operations'!$B1370&lt;=Booster_BurnTime,(Booster_BurnTime-'INPUT | Operations'!$B1370)/('INPUT | Operations'!$B1371-'INPUT | Operations'!$B1370),0))*'INPUT | Operations'!$E1370*NumberOfBoosters*NumberOfOps*$E1366,"")</f>
        <v/>
      </c>
      <c r="G1366" s="34" t="str">
        <f t="shared" si="208"/>
        <v/>
      </c>
      <c r="H1366" s="27" t="str">
        <f t="shared" si="209"/>
        <v/>
      </c>
      <c r="I1366" s="27" t="str">
        <f t="shared" si="210"/>
        <v/>
      </c>
      <c r="J1366" s="27" t="str">
        <f t="shared" si="211"/>
        <v/>
      </c>
      <c r="K1366" s="27" t="str">
        <f t="shared" si="212"/>
        <v/>
      </c>
      <c r="L1366" s="27" t="str">
        <f t="shared" si="213"/>
        <v/>
      </c>
      <c r="M1366" s="32" t="str">
        <f t="shared" si="214"/>
        <v/>
      </c>
      <c r="N1366" s="27" t="str">
        <f t="shared" si="215"/>
        <v/>
      </c>
      <c r="O1366" s="27" t="str">
        <f t="shared" si="215"/>
        <v/>
      </c>
      <c r="P1366" s="27" t="str">
        <f t="shared" si="215"/>
        <v/>
      </c>
      <c r="Q1366" s="27" t="str">
        <f t="shared" si="215"/>
        <v/>
      </c>
      <c r="R1366" s="27" t="str">
        <f t="shared" si="215"/>
        <v/>
      </c>
      <c r="S1366" s="27" t="str">
        <f t="shared" si="215"/>
        <v/>
      </c>
      <c r="T1366" s="32" t="str">
        <f t="shared" si="215"/>
        <v/>
      </c>
      <c r="U1366" s="10"/>
    </row>
    <row r="1367" spans="1:21" x14ac:dyDescent="0.25">
      <c r="A1367" s="10"/>
      <c r="B1367" s="4" t="str">
        <f>IF(ISBLANK('INPUT | Operations'!$B1372),"",COUNT('INPUT | Operations'!$B$12:$B1371))</f>
        <v/>
      </c>
      <c r="C1367" s="27" t="str">
        <f>IF(ISNUMBER($B1367),('INPUT | Operations'!$C1371+'INPUT | Operations'!$C1372)/2,"")</f>
        <v/>
      </c>
      <c r="D1367" s="28" t="str">
        <f t="shared" si="207"/>
        <v/>
      </c>
      <c r="E1367" s="26" t="str">
        <f>IF(ISNUMBER($B1367),'INPUT | Operations'!$B1372-'INPUT | Operations'!$B1371,"")</f>
        <v/>
      </c>
      <c r="F1367" s="32" t="str">
        <f>IF(ISNUMBER($B1367),IF('INPUT | Operations'!$B1372&lt;Booster_BurnTime,1,IF('INPUT | Operations'!$B1371&lt;=Booster_BurnTime,(Booster_BurnTime-'INPUT | Operations'!$B1371)/('INPUT | Operations'!$B1372-'INPUT | Operations'!$B1371),0))*'INPUT | Operations'!$E1371*NumberOfBoosters*NumberOfOps*$E1367,"")</f>
        <v/>
      </c>
      <c r="G1367" s="34" t="str">
        <f t="shared" si="208"/>
        <v/>
      </c>
      <c r="H1367" s="27" t="str">
        <f t="shared" si="209"/>
        <v/>
      </c>
      <c r="I1367" s="27" t="str">
        <f t="shared" si="210"/>
        <v/>
      </c>
      <c r="J1367" s="27" t="str">
        <f t="shared" si="211"/>
        <v/>
      </c>
      <c r="K1367" s="27" t="str">
        <f t="shared" si="212"/>
        <v/>
      </c>
      <c r="L1367" s="27" t="str">
        <f t="shared" si="213"/>
        <v/>
      </c>
      <c r="M1367" s="32" t="str">
        <f t="shared" si="214"/>
        <v/>
      </c>
      <c r="N1367" s="27" t="str">
        <f t="shared" si="215"/>
        <v/>
      </c>
      <c r="O1367" s="27" t="str">
        <f t="shared" si="215"/>
        <v/>
      </c>
      <c r="P1367" s="27" t="str">
        <f t="shared" si="215"/>
        <v/>
      </c>
      <c r="Q1367" s="27" t="str">
        <f t="shared" si="215"/>
        <v/>
      </c>
      <c r="R1367" s="27" t="str">
        <f t="shared" si="215"/>
        <v/>
      </c>
      <c r="S1367" s="27" t="str">
        <f t="shared" si="215"/>
        <v/>
      </c>
      <c r="T1367" s="32" t="str">
        <f t="shared" si="215"/>
        <v/>
      </c>
      <c r="U1367" s="10"/>
    </row>
    <row r="1368" spans="1:21" x14ac:dyDescent="0.25">
      <c r="A1368" s="10"/>
      <c r="B1368" s="4" t="str">
        <f>IF(ISBLANK('INPUT | Operations'!$B1373),"",COUNT('INPUT | Operations'!$B$12:$B1372))</f>
        <v/>
      </c>
      <c r="C1368" s="27" t="str">
        <f>IF(ISNUMBER($B1368),('INPUT | Operations'!$C1372+'INPUT | Operations'!$C1373)/2,"")</f>
        <v/>
      </c>
      <c r="D1368" s="28" t="str">
        <f t="shared" si="207"/>
        <v/>
      </c>
      <c r="E1368" s="26" t="str">
        <f>IF(ISNUMBER($B1368),'INPUT | Operations'!$B1373-'INPUT | Operations'!$B1372,"")</f>
        <v/>
      </c>
      <c r="F1368" s="32" t="str">
        <f>IF(ISNUMBER($B1368),IF('INPUT | Operations'!$B1373&lt;Booster_BurnTime,1,IF('INPUT | Operations'!$B1372&lt;=Booster_BurnTime,(Booster_BurnTime-'INPUT | Operations'!$B1372)/('INPUT | Operations'!$B1373-'INPUT | Operations'!$B1372),0))*'INPUT | Operations'!$E1372*NumberOfBoosters*NumberOfOps*$E1368,"")</f>
        <v/>
      </c>
      <c r="G1368" s="34" t="str">
        <f t="shared" si="208"/>
        <v/>
      </c>
      <c r="H1368" s="27" t="str">
        <f t="shared" si="209"/>
        <v/>
      </c>
      <c r="I1368" s="27" t="str">
        <f t="shared" si="210"/>
        <v/>
      </c>
      <c r="J1368" s="27" t="str">
        <f t="shared" si="211"/>
        <v/>
      </c>
      <c r="K1368" s="27" t="str">
        <f t="shared" si="212"/>
        <v/>
      </c>
      <c r="L1368" s="27" t="str">
        <f t="shared" si="213"/>
        <v/>
      </c>
      <c r="M1368" s="32" t="str">
        <f t="shared" si="214"/>
        <v/>
      </c>
      <c r="N1368" s="27" t="str">
        <f t="shared" si="215"/>
        <v/>
      </c>
      <c r="O1368" s="27" t="str">
        <f t="shared" si="215"/>
        <v/>
      </c>
      <c r="P1368" s="27" t="str">
        <f t="shared" si="215"/>
        <v/>
      </c>
      <c r="Q1368" s="27" t="str">
        <f t="shared" si="215"/>
        <v/>
      </c>
      <c r="R1368" s="27" t="str">
        <f t="shared" si="215"/>
        <v/>
      </c>
      <c r="S1368" s="27" t="str">
        <f t="shared" si="215"/>
        <v/>
      </c>
      <c r="T1368" s="32" t="str">
        <f t="shared" si="215"/>
        <v/>
      </c>
      <c r="U1368" s="10"/>
    </row>
    <row r="1369" spans="1:21" x14ac:dyDescent="0.25">
      <c r="A1369" s="10"/>
      <c r="B1369" s="4" t="str">
        <f>IF(ISBLANK('INPUT | Operations'!$B1374),"",COUNT('INPUT | Operations'!$B$12:$B1373))</f>
        <v/>
      </c>
      <c r="C1369" s="27" t="str">
        <f>IF(ISNUMBER($B1369),('INPUT | Operations'!$C1373+'INPUT | Operations'!$C1374)/2,"")</f>
        <v/>
      </c>
      <c r="D1369" s="28" t="str">
        <f t="shared" si="207"/>
        <v/>
      </c>
      <c r="E1369" s="26" t="str">
        <f>IF(ISNUMBER($B1369),'INPUT | Operations'!$B1374-'INPUT | Operations'!$B1373,"")</f>
        <v/>
      </c>
      <c r="F1369" s="32" t="str">
        <f>IF(ISNUMBER($B1369),IF('INPUT | Operations'!$B1374&lt;Booster_BurnTime,1,IF('INPUT | Operations'!$B1373&lt;=Booster_BurnTime,(Booster_BurnTime-'INPUT | Operations'!$B1373)/('INPUT | Operations'!$B1374-'INPUT | Operations'!$B1373),0))*'INPUT | Operations'!$E1373*NumberOfBoosters*NumberOfOps*$E1369,"")</f>
        <v/>
      </c>
      <c r="G1369" s="34" t="str">
        <f t="shared" si="208"/>
        <v/>
      </c>
      <c r="H1369" s="27" t="str">
        <f t="shared" si="209"/>
        <v/>
      </c>
      <c r="I1369" s="27" t="str">
        <f t="shared" si="210"/>
        <v/>
      </c>
      <c r="J1369" s="27" t="str">
        <f t="shared" si="211"/>
        <v/>
      </c>
      <c r="K1369" s="27" t="str">
        <f t="shared" si="212"/>
        <v/>
      </c>
      <c r="L1369" s="27" t="str">
        <f t="shared" si="213"/>
        <v/>
      </c>
      <c r="M1369" s="32" t="str">
        <f t="shared" si="214"/>
        <v/>
      </c>
      <c r="N1369" s="27" t="str">
        <f t="shared" si="215"/>
        <v/>
      </c>
      <c r="O1369" s="27" t="str">
        <f t="shared" si="215"/>
        <v/>
      </c>
      <c r="P1369" s="27" t="str">
        <f t="shared" si="215"/>
        <v/>
      </c>
      <c r="Q1369" s="27" t="str">
        <f t="shared" si="215"/>
        <v/>
      </c>
      <c r="R1369" s="27" t="str">
        <f t="shared" si="215"/>
        <v/>
      </c>
      <c r="S1369" s="27" t="str">
        <f t="shared" si="215"/>
        <v/>
      </c>
      <c r="T1369" s="32" t="str">
        <f t="shared" si="215"/>
        <v/>
      </c>
      <c r="U1369" s="10"/>
    </row>
    <row r="1370" spans="1:21" x14ac:dyDescent="0.25">
      <c r="A1370" s="10"/>
      <c r="B1370" s="4" t="str">
        <f>IF(ISBLANK('INPUT | Operations'!$B1375),"",COUNT('INPUT | Operations'!$B$12:$B1374))</f>
        <v/>
      </c>
      <c r="C1370" s="27" t="str">
        <f>IF(ISNUMBER($B1370),('INPUT | Operations'!$C1374+'INPUT | Operations'!$C1375)/2,"")</f>
        <v/>
      </c>
      <c r="D1370" s="28" t="str">
        <f t="shared" si="207"/>
        <v/>
      </c>
      <c r="E1370" s="26" t="str">
        <f>IF(ISNUMBER($B1370),'INPUT | Operations'!$B1375-'INPUT | Operations'!$B1374,"")</f>
        <v/>
      </c>
      <c r="F1370" s="32" t="str">
        <f>IF(ISNUMBER($B1370),IF('INPUT | Operations'!$B1375&lt;Booster_BurnTime,1,IF('INPUT | Operations'!$B1374&lt;=Booster_BurnTime,(Booster_BurnTime-'INPUT | Operations'!$B1374)/('INPUT | Operations'!$B1375-'INPUT | Operations'!$B1374),0))*'INPUT | Operations'!$E1374*NumberOfBoosters*NumberOfOps*$E1370,"")</f>
        <v/>
      </c>
      <c r="G1370" s="34" t="str">
        <f t="shared" si="208"/>
        <v/>
      </c>
      <c r="H1370" s="27" t="str">
        <f t="shared" si="209"/>
        <v/>
      </c>
      <c r="I1370" s="27" t="str">
        <f t="shared" si="210"/>
        <v/>
      </c>
      <c r="J1370" s="27" t="str">
        <f t="shared" si="211"/>
        <v/>
      </c>
      <c r="K1370" s="27" t="str">
        <f t="shared" si="212"/>
        <v/>
      </c>
      <c r="L1370" s="27" t="str">
        <f t="shared" si="213"/>
        <v/>
      </c>
      <c r="M1370" s="32" t="str">
        <f t="shared" si="214"/>
        <v/>
      </c>
      <c r="N1370" s="27" t="str">
        <f t="shared" si="215"/>
        <v/>
      </c>
      <c r="O1370" s="27" t="str">
        <f t="shared" si="215"/>
        <v/>
      </c>
      <c r="P1370" s="27" t="str">
        <f t="shared" si="215"/>
        <v/>
      </c>
      <c r="Q1370" s="27" t="str">
        <f t="shared" si="215"/>
        <v/>
      </c>
      <c r="R1370" s="27" t="str">
        <f t="shared" si="215"/>
        <v/>
      </c>
      <c r="S1370" s="27" t="str">
        <f t="shared" si="215"/>
        <v/>
      </c>
      <c r="T1370" s="32" t="str">
        <f t="shared" si="215"/>
        <v/>
      </c>
      <c r="U1370" s="10"/>
    </row>
    <row r="1371" spans="1:21" x14ac:dyDescent="0.25">
      <c r="A1371" s="10"/>
      <c r="B1371" s="4" t="str">
        <f>IF(ISBLANK('INPUT | Operations'!$B1376),"",COUNT('INPUT | Operations'!$B$12:$B1375))</f>
        <v/>
      </c>
      <c r="C1371" s="27" t="str">
        <f>IF(ISNUMBER($B1371),('INPUT | Operations'!$C1375+'INPUT | Operations'!$C1376)/2,"")</f>
        <v/>
      </c>
      <c r="D1371" s="28" t="str">
        <f t="shared" si="207"/>
        <v/>
      </c>
      <c r="E1371" s="26" t="str">
        <f>IF(ISNUMBER($B1371),'INPUT | Operations'!$B1376-'INPUT | Operations'!$B1375,"")</f>
        <v/>
      </c>
      <c r="F1371" s="32" t="str">
        <f>IF(ISNUMBER($B1371),IF('INPUT | Operations'!$B1376&lt;Booster_BurnTime,1,IF('INPUT | Operations'!$B1375&lt;=Booster_BurnTime,(Booster_BurnTime-'INPUT | Operations'!$B1375)/('INPUT | Operations'!$B1376-'INPUT | Operations'!$B1375),0))*'INPUT | Operations'!$E1375*NumberOfBoosters*NumberOfOps*$E1371,"")</f>
        <v/>
      </c>
      <c r="G1371" s="34" t="str">
        <f t="shared" si="208"/>
        <v/>
      </c>
      <c r="H1371" s="27" t="str">
        <f t="shared" si="209"/>
        <v/>
      </c>
      <c r="I1371" s="27" t="str">
        <f t="shared" si="210"/>
        <v/>
      </c>
      <c r="J1371" s="27" t="str">
        <f t="shared" si="211"/>
        <v/>
      </c>
      <c r="K1371" s="27" t="str">
        <f t="shared" si="212"/>
        <v/>
      </c>
      <c r="L1371" s="27" t="str">
        <f t="shared" si="213"/>
        <v/>
      </c>
      <c r="M1371" s="32" t="str">
        <f t="shared" si="214"/>
        <v/>
      </c>
      <c r="N1371" s="27" t="str">
        <f t="shared" si="215"/>
        <v/>
      </c>
      <c r="O1371" s="27" t="str">
        <f t="shared" si="215"/>
        <v/>
      </c>
      <c r="P1371" s="27" t="str">
        <f t="shared" si="215"/>
        <v/>
      </c>
      <c r="Q1371" s="27" t="str">
        <f t="shared" si="215"/>
        <v/>
      </c>
      <c r="R1371" s="27" t="str">
        <f t="shared" si="215"/>
        <v/>
      </c>
      <c r="S1371" s="27" t="str">
        <f t="shared" si="215"/>
        <v/>
      </c>
      <c r="T1371" s="32" t="str">
        <f t="shared" si="215"/>
        <v/>
      </c>
      <c r="U1371" s="10"/>
    </row>
    <row r="1372" spans="1:21" x14ac:dyDescent="0.25">
      <c r="A1372" s="10"/>
      <c r="B1372" s="4" t="str">
        <f>IF(ISBLANK('INPUT | Operations'!$B1377),"",COUNT('INPUT | Operations'!$B$12:$B1376))</f>
        <v/>
      </c>
      <c r="C1372" s="27" t="str">
        <f>IF(ISNUMBER($B1372),('INPUT | Operations'!$C1376+'INPUT | Operations'!$C1377)/2,"")</f>
        <v/>
      </c>
      <c r="D1372" s="28" t="str">
        <f t="shared" si="207"/>
        <v/>
      </c>
      <c r="E1372" s="26" t="str">
        <f>IF(ISNUMBER($B1372),'INPUT | Operations'!$B1377-'INPUT | Operations'!$B1376,"")</f>
        <v/>
      </c>
      <c r="F1372" s="32" t="str">
        <f>IF(ISNUMBER($B1372),IF('INPUT | Operations'!$B1377&lt;Booster_BurnTime,1,IF('INPUT | Operations'!$B1376&lt;=Booster_BurnTime,(Booster_BurnTime-'INPUT | Operations'!$B1376)/('INPUT | Operations'!$B1377-'INPUT | Operations'!$B1376),0))*'INPUT | Operations'!$E1376*NumberOfBoosters*NumberOfOps*$E1372,"")</f>
        <v/>
      </c>
      <c r="G1372" s="34" t="str">
        <f t="shared" si="208"/>
        <v/>
      </c>
      <c r="H1372" s="27" t="str">
        <f t="shared" si="209"/>
        <v/>
      </c>
      <c r="I1372" s="27" t="str">
        <f t="shared" si="210"/>
        <v/>
      </c>
      <c r="J1372" s="27" t="str">
        <f t="shared" si="211"/>
        <v/>
      </c>
      <c r="K1372" s="27" t="str">
        <f t="shared" si="212"/>
        <v/>
      </c>
      <c r="L1372" s="27" t="str">
        <f t="shared" si="213"/>
        <v/>
      </c>
      <c r="M1372" s="32" t="str">
        <f t="shared" si="214"/>
        <v/>
      </c>
      <c r="N1372" s="27" t="str">
        <f t="shared" si="215"/>
        <v/>
      </c>
      <c r="O1372" s="27" t="str">
        <f t="shared" si="215"/>
        <v/>
      </c>
      <c r="P1372" s="27" t="str">
        <f t="shared" si="215"/>
        <v/>
      </c>
      <c r="Q1372" s="27" t="str">
        <f t="shared" si="215"/>
        <v/>
      </c>
      <c r="R1372" s="27" t="str">
        <f t="shared" si="215"/>
        <v/>
      </c>
      <c r="S1372" s="27" t="str">
        <f t="shared" si="215"/>
        <v/>
      </c>
      <c r="T1372" s="32" t="str">
        <f t="shared" si="215"/>
        <v/>
      </c>
      <c r="U1372" s="10"/>
    </row>
    <row r="1373" spans="1:21" x14ac:dyDescent="0.25">
      <c r="A1373" s="10"/>
      <c r="B1373" s="4" t="str">
        <f>IF(ISBLANK('INPUT | Operations'!$B1378),"",COUNT('INPUT | Operations'!$B$12:$B1377))</f>
        <v/>
      </c>
      <c r="C1373" s="27" t="str">
        <f>IF(ISNUMBER($B1373),('INPUT | Operations'!$C1377+'INPUT | Operations'!$C1378)/2,"")</f>
        <v/>
      </c>
      <c r="D1373" s="28" t="str">
        <f t="shared" si="207"/>
        <v/>
      </c>
      <c r="E1373" s="26" t="str">
        <f>IF(ISNUMBER($B1373),'INPUT | Operations'!$B1378-'INPUT | Operations'!$B1377,"")</f>
        <v/>
      </c>
      <c r="F1373" s="32" t="str">
        <f>IF(ISNUMBER($B1373),IF('INPUT | Operations'!$B1378&lt;Booster_BurnTime,1,IF('INPUT | Operations'!$B1377&lt;=Booster_BurnTime,(Booster_BurnTime-'INPUT | Operations'!$B1377)/('INPUT | Operations'!$B1378-'INPUT | Operations'!$B1377),0))*'INPUT | Operations'!$E1377*NumberOfBoosters*NumberOfOps*$E1373,"")</f>
        <v/>
      </c>
      <c r="G1373" s="34" t="str">
        <f t="shared" si="208"/>
        <v/>
      </c>
      <c r="H1373" s="27" t="str">
        <f t="shared" si="209"/>
        <v/>
      </c>
      <c r="I1373" s="27" t="str">
        <f t="shared" si="210"/>
        <v/>
      </c>
      <c r="J1373" s="27" t="str">
        <f t="shared" si="211"/>
        <v/>
      </c>
      <c r="K1373" s="27" t="str">
        <f t="shared" si="212"/>
        <v/>
      </c>
      <c r="L1373" s="27" t="str">
        <f t="shared" si="213"/>
        <v/>
      </c>
      <c r="M1373" s="32" t="str">
        <f t="shared" si="214"/>
        <v/>
      </c>
      <c r="N1373" s="27" t="str">
        <f t="shared" si="215"/>
        <v/>
      </c>
      <c r="O1373" s="27" t="str">
        <f t="shared" si="215"/>
        <v/>
      </c>
      <c r="P1373" s="27" t="str">
        <f t="shared" si="215"/>
        <v/>
      </c>
      <c r="Q1373" s="27" t="str">
        <f t="shared" si="215"/>
        <v/>
      </c>
      <c r="R1373" s="27" t="str">
        <f t="shared" si="215"/>
        <v/>
      </c>
      <c r="S1373" s="27" t="str">
        <f t="shared" si="215"/>
        <v/>
      </c>
      <c r="T1373" s="32" t="str">
        <f t="shared" si="215"/>
        <v/>
      </c>
      <c r="U1373" s="10"/>
    </row>
    <row r="1374" spans="1:21" x14ac:dyDescent="0.25">
      <c r="A1374" s="10"/>
      <c r="B1374" s="4" t="str">
        <f>IF(ISBLANK('INPUT | Operations'!$B1379),"",COUNT('INPUT | Operations'!$B$12:$B1378))</f>
        <v/>
      </c>
      <c r="C1374" s="27" t="str">
        <f>IF(ISNUMBER($B1374),('INPUT | Operations'!$C1378+'INPUT | Operations'!$C1379)/2,"")</f>
        <v/>
      </c>
      <c r="D1374" s="28" t="str">
        <f t="shared" si="207"/>
        <v/>
      </c>
      <c r="E1374" s="26" t="str">
        <f>IF(ISNUMBER($B1374),'INPUT | Operations'!$B1379-'INPUT | Operations'!$B1378,"")</f>
        <v/>
      </c>
      <c r="F1374" s="32" t="str">
        <f>IF(ISNUMBER($B1374),IF('INPUT | Operations'!$B1379&lt;Booster_BurnTime,1,IF('INPUT | Operations'!$B1378&lt;=Booster_BurnTime,(Booster_BurnTime-'INPUT | Operations'!$B1378)/('INPUT | Operations'!$B1379-'INPUT | Operations'!$B1378),0))*'INPUT | Operations'!$E1378*NumberOfBoosters*NumberOfOps*$E1374,"")</f>
        <v/>
      </c>
      <c r="G1374" s="34" t="str">
        <f t="shared" si="208"/>
        <v/>
      </c>
      <c r="H1374" s="27" t="str">
        <f t="shared" si="209"/>
        <v/>
      </c>
      <c r="I1374" s="27" t="str">
        <f t="shared" si="210"/>
        <v/>
      </c>
      <c r="J1374" s="27" t="str">
        <f t="shared" si="211"/>
        <v/>
      </c>
      <c r="K1374" s="27" t="str">
        <f t="shared" si="212"/>
        <v/>
      </c>
      <c r="L1374" s="27" t="str">
        <f t="shared" si="213"/>
        <v/>
      </c>
      <c r="M1374" s="32" t="str">
        <f t="shared" si="214"/>
        <v/>
      </c>
      <c r="N1374" s="27" t="str">
        <f t="shared" si="215"/>
        <v/>
      </c>
      <c r="O1374" s="27" t="str">
        <f t="shared" si="215"/>
        <v/>
      </c>
      <c r="P1374" s="27" t="str">
        <f t="shared" si="215"/>
        <v/>
      </c>
      <c r="Q1374" s="27" t="str">
        <f t="shared" si="215"/>
        <v/>
      </c>
      <c r="R1374" s="27" t="str">
        <f t="shared" si="215"/>
        <v/>
      </c>
      <c r="S1374" s="27" t="str">
        <f t="shared" si="215"/>
        <v/>
      </c>
      <c r="T1374" s="32" t="str">
        <f t="shared" si="215"/>
        <v/>
      </c>
      <c r="U1374" s="10"/>
    </row>
    <row r="1375" spans="1:21" x14ac:dyDescent="0.25">
      <c r="A1375" s="10"/>
      <c r="B1375" s="4" t="str">
        <f>IF(ISBLANK('INPUT | Operations'!$B1380),"",COUNT('INPUT | Operations'!$B$12:$B1379))</f>
        <v/>
      </c>
      <c r="C1375" s="27" t="str">
        <f>IF(ISNUMBER($B1375),('INPUT | Operations'!$C1379+'INPUT | Operations'!$C1380)/2,"")</f>
        <v/>
      </c>
      <c r="D1375" s="28" t="str">
        <f t="shared" si="207"/>
        <v/>
      </c>
      <c r="E1375" s="26" t="str">
        <f>IF(ISNUMBER($B1375),'INPUT | Operations'!$B1380-'INPUT | Operations'!$B1379,"")</f>
        <v/>
      </c>
      <c r="F1375" s="32" t="str">
        <f>IF(ISNUMBER($B1375),IF('INPUT | Operations'!$B1380&lt;Booster_BurnTime,1,IF('INPUT | Operations'!$B1379&lt;=Booster_BurnTime,(Booster_BurnTime-'INPUT | Operations'!$B1379)/('INPUT | Operations'!$B1380-'INPUT | Operations'!$B1379),0))*'INPUT | Operations'!$E1379*NumberOfBoosters*NumberOfOps*$E1375,"")</f>
        <v/>
      </c>
      <c r="G1375" s="34" t="str">
        <f t="shared" si="208"/>
        <v/>
      </c>
      <c r="H1375" s="27" t="str">
        <f t="shared" si="209"/>
        <v/>
      </c>
      <c r="I1375" s="27" t="str">
        <f t="shared" si="210"/>
        <v/>
      </c>
      <c r="J1375" s="27" t="str">
        <f t="shared" si="211"/>
        <v/>
      </c>
      <c r="K1375" s="27" t="str">
        <f t="shared" si="212"/>
        <v/>
      </c>
      <c r="L1375" s="27" t="str">
        <f t="shared" si="213"/>
        <v/>
      </c>
      <c r="M1375" s="32" t="str">
        <f t="shared" si="214"/>
        <v/>
      </c>
      <c r="N1375" s="27" t="str">
        <f t="shared" si="215"/>
        <v/>
      </c>
      <c r="O1375" s="27" t="str">
        <f t="shared" si="215"/>
        <v/>
      </c>
      <c r="P1375" s="27" t="str">
        <f t="shared" si="215"/>
        <v/>
      </c>
      <c r="Q1375" s="27" t="str">
        <f t="shared" si="215"/>
        <v/>
      </c>
      <c r="R1375" s="27" t="str">
        <f t="shared" si="215"/>
        <v/>
      </c>
      <c r="S1375" s="27" t="str">
        <f t="shared" si="215"/>
        <v/>
      </c>
      <c r="T1375" s="32" t="str">
        <f t="shared" si="215"/>
        <v/>
      </c>
      <c r="U1375" s="10"/>
    </row>
    <row r="1376" spans="1:21" x14ac:dyDescent="0.25">
      <c r="A1376" s="10"/>
      <c r="B1376" s="4" t="str">
        <f>IF(ISBLANK('INPUT | Operations'!$B1381),"",COUNT('INPUT | Operations'!$B$12:$B1380))</f>
        <v/>
      </c>
      <c r="C1376" s="27" t="str">
        <f>IF(ISNUMBER($B1376),('INPUT | Operations'!$C1380+'INPUT | Operations'!$C1381)/2,"")</f>
        <v/>
      </c>
      <c r="D1376" s="28" t="str">
        <f t="shared" si="207"/>
        <v/>
      </c>
      <c r="E1376" s="26" t="str">
        <f>IF(ISNUMBER($B1376),'INPUT | Operations'!$B1381-'INPUT | Operations'!$B1380,"")</f>
        <v/>
      </c>
      <c r="F1376" s="32" t="str">
        <f>IF(ISNUMBER($B1376),IF('INPUT | Operations'!$B1381&lt;Booster_BurnTime,1,IF('INPUT | Operations'!$B1380&lt;=Booster_BurnTime,(Booster_BurnTime-'INPUT | Operations'!$B1380)/('INPUT | Operations'!$B1381-'INPUT | Operations'!$B1380),0))*'INPUT | Operations'!$E1380*NumberOfBoosters*NumberOfOps*$E1376,"")</f>
        <v/>
      </c>
      <c r="G1376" s="34" t="str">
        <f t="shared" si="208"/>
        <v/>
      </c>
      <c r="H1376" s="27" t="str">
        <f t="shared" si="209"/>
        <v/>
      </c>
      <c r="I1376" s="27" t="str">
        <f t="shared" si="210"/>
        <v/>
      </c>
      <c r="J1376" s="27" t="str">
        <f t="shared" si="211"/>
        <v/>
      </c>
      <c r="K1376" s="27" t="str">
        <f t="shared" si="212"/>
        <v/>
      </c>
      <c r="L1376" s="27" t="str">
        <f t="shared" si="213"/>
        <v/>
      </c>
      <c r="M1376" s="32" t="str">
        <f t="shared" si="214"/>
        <v/>
      </c>
      <c r="N1376" s="27" t="str">
        <f t="shared" si="215"/>
        <v/>
      </c>
      <c r="O1376" s="27" t="str">
        <f t="shared" si="215"/>
        <v/>
      </c>
      <c r="P1376" s="27" t="str">
        <f t="shared" si="215"/>
        <v/>
      </c>
      <c r="Q1376" s="27" t="str">
        <f t="shared" si="215"/>
        <v/>
      </c>
      <c r="R1376" s="27" t="str">
        <f t="shared" si="215"/>
        <v/>
      </c>
      <c r="S1376" s="27" t="str">
        <f t="shared" si="215"/>
        <v/>
      </c>
      <c r="T1376" s="32" t="str">
        <f t="shared" si="215"/>
        <v/>
      </c>
      <c r="U1376" s="10"/>
    </row>
    <row r="1377" spans="1:21" x14ac:dyDescent="0.25">
      <c r="A1377" s="10"/>
      <c r="B1377" s="4" t="str">
        <f>IF(ISBLANK('INPUT | Operations'!$B1382),"",COUNT('INPUT | Operations'!$B$12:$B1381))</f>
        <v/>
      </c>
      <c r="C1377" s="27" t="str">
        <f>IF(ISNUMBER($B1377),('INPUT | Operations'!$C1381+'INPUT | Operations'!$C1382)/2,"")</f>
        <v/>
      </c>
      <c r="D1377" s="28" t="str">
        <f t="shared" si="207"/>
        <v/>
      </c>
      <c r="E1377" s="26" t="str">
        <f>IF(ISNUMBER($B1377),'INPUT | Operations'!$B1382-'INPUT | Operations'!$B1381,"")</f>
        <v/>
      </c>
      <c r="F1377" s="32" t="str">
        <f>IF(ISNUMBER($B1377),IF('INPUT | Operations'!$B1382&lt;Booster_BurnTime,1,IF('INPUT | Operations'!$B1381&lt;=Booster_BurnTime,(Booster_BurnTime-'INPUT | Operations'!$B1381)/('INPUT | Operations'!$B1382-'INPUT | Operations'!$B1381),0))*'INPUT | Operations'!$E1381*NumberOfBoosters*NumberOfOps*$E1377,"")</f>
        <v/>
      </c>
      <c r="G1377" s="34" t="str">
        <f t="shared" si="208"/>
        <v/>
      </c>
      <c r="H1377" s="27" t="str">
        <f t="shared" si="209"/>
        <v/>
      </c>
      <c r="I1377" s="27" t="str">
        <f t="shared" si="210"/>
        <v/>
      </c>
      <c r="J1377" s="27" t="str">
        <f t="shared" si="211"/>
        <v/>
      </c>
      <c r="K1377" s="27" t="str">
        <f t="shared" si="212"/>
        <v/>
      </c>
      <c r="L1377" s="27" t="str">
        <f t="shared" si="213"/>
        <v/>
      </c>
      <c r="M1377" s="32" t="str">
        <f t="shared" si="214"/>
        <v/>
      </c>
      <c r="N1377" s="27" t="str">
        <f t="shared" si="215"/>
        <v/>
      </c>
      <c r="O1377" s="27" t="str">
        <f t="shared" si="215"/>
        <v/>
      </c>
      <c r="P1377" s="27" t="str">
        <f t="shared" si="215"/>
        <v/>
      </c>
      <c r="Q1377" s="27" t="str">
        <f t="shared" si="215"/>
        <v/>
      </c>
      <c r="R1377" s="27" t="str">
        <f t="shared" si="215"/>
        <v/>
      </c>
      <c r="S1377" s="27" t="str">
        <f t="shared" si="215"/>
        <v/>
      </c>
      <c r="T1377" s="32" t="str">
        <f t="shared" si="215"/>
        <v/>
      </c>
      <c r="U1377" s="10"/>
    </row>
    <row r="1378" spans="1:21" x14ac:dyDescent="0.25">
      <c r="A1378" s="10"/>
      <c r="B1378" s="4" t="str">
        <f>IF(ISBLANK('INPUT | Operations'!$B1383),"",COUNT('INPUT | Operations'!$B$12:$B1382))</f>
        <v/>
      </c>
      <c r="C1378" s="27" t="str">
        <f>IF(ISNUMBER($B1378),('INPUT | Operations'!$C1382+'INPUT | Operations'!$C1383)/2,"")</f>
        <v/>
      </c>
      <c r="D1378" s="28" t="str">
        <f t="shared" si="207"/>
        <v/>
      </c>
      <c r="E1378" s="26" t="str">
        <f>IF(ISNUMBER($B1378),'INPUT | Operations'!$B1383-'INPUT | Operations'!$B1382,"")</f>
        <v/>
      </c>
      <c r="F1378" s="32" t="str">
        <f>IF(ISNUMBER($B1378),IF('INPUT | Operations'!$B1383&lt;Booster_BurnTime,1,IF('INPUT | Operations'!$B1382&lt;=Booster_BurnTime,(Booster_BurnTime-'INPUT | Operations'!$B1382)/('INPUT | Operations'!$B1383-'INPUT | Operations'!$B1382),0))*'INPUT | Operations'!$E1382*NumberOfBoosters*NumberOfOps*$E1378,"")</f>
        <v/>
      </c>
      <c r="G1378" s="34" t="str">
        <f t="shared" si="208"/>
        <v/>
      </c>
      <c r="H1378" s="27" t="str">
        <f t="shared" si="209"/>
        <v/>
      </c>
      <c r="I1378" s="27" t="str">
        <f t="shared" si="210"/>
        <v/>
      </c>
      <c r="J1378" s="27" t="str">
        <f t="shared" si="211"/>
        <v/>
      </c>
      <c r="K1378" s="27" t="str">
        <f t="shared" si="212"/>
        <v/>
      </c>
      <c r="L1378" s="27" t="str">
        <f t="shared" si="213"/>
        <v/>
      </c>
      <c r="M1378" s="32" t="str">
        <f t="shared" si="214"/>
        <v/>
      </c>
      <c r="N1378" s="27" t="str">
        <f t="shared" si="215"/>
        <v/>
      </c>
      <c r="O1378" s="27" t="str">
        <f t="shared" si="215"/>
        <v/>
      </c>
      <c r="P1378" s="27" t="str">
        <f t="shared" si="215"/>
        <v/>
      </c>
      <c r="Q1378" s="27" t="str">
        <f t="shared" si="215"/>
        <v/>
      </c>
      <c r="R1378" s="27" t="str">
        <f t="shared" si="215"/>
        <v/>
      </c>
      <c r="S1378" s="27" t="str">
        <f t="shared" si="215"/>
        <v/>
      </c>
      <c r="T1378" s="32" t="str">
        <f t="shared" si="215"/>
        <v/>
      </c>
      <c r="U1378" s="10"/>
    </row>
    <row r="1379" spans="1:21" x14ac:dyDescent="0.25">
      <c r="A1379" s="10"/>
      <c r="B1379" s="4" t="str">
        <f>IF(ISBLANK('INPUT | Operations'!$B1384),"",COUNT('INPUT | Operations'!$B$12:$B1383))</f>
        <v/>
      </c>
      <c r="C1379" s="27" t="str">
        <f>IF(ISNUMBER($B1379),('INPUT | Operations'!$C1383+'INPUT | Operations'!$C1384)/2,"")</f>
        <v/>
      </c>
      <c r="D1379" s="28" t="str">
        <f t="shared" si="207"/>
        <v/>
      </c>
      <c r="E1379" s="26" t="str">
        <f>IF(ISNUMBER($B1379),'INPUT | Operations'!$B1384-'INPUT | Operations'!$B1383,"")</f>
        <v/>
      </c>
      <c r="F1379" s="32" t="str">
        <f>IF(ISNUMBER($B1379),IF('INPUT | Operations'!$B1384&lt;Booster_BurnTime,1,IF('INPUT | Operations'!$B1383&lt;=Booster_BurnTime,(Booster_BurnTime-'INPUT | Operations'!$B1383)/('INPUT | Operations'!$B1384-'INPUT | Operations'!$B1383),0))*'INPUT | Operations'!$E1383*NumberOfBoosters*NumberOfOps*$E1379,"")</f>
        <v/>
      </c>
      <c r="G1379" s="34" t="str">
        <f t="shared" si="208"/>
        <v/>
      </c>
      <c r="H1379" s="27" t="str">
        <f t="shared" si="209"/>
        <v/>
      </c>
      <c r="I1379" s="27" t="str">
        <f t="shared" si="210"/>
        <v/>
      </c>
      <c r="J1379" s="27" t="str">
        <f t="shared" si="211"/>
        <v/>
      </c>
      <c r="K1379" s="27" t="str">
        <f t="shared" si="212"/>
        <v/>
      </c>
      <c r="L1379" s="27" t="str">
        <f t="shared" si="213"/>
        <v/>
      </c>
      <c r="M1379" s="32" t="str">
        <f t="shared" si="214"/>
        <v/>
      </c>
      <c r="N1379" s="27" t="str">
        <f t="shared" si="215"/>
        <v/>
      </c>
      <c r="O1379" s="27" t="str">
        <f t="shared" si="215"/>
        <v/>
      </c>
      <c r="P1379" s="27" t="str">
        <f t="shared" si="215"/>
        <v/>
      </c>
      <c r="Q1379" s="27" t="str">
        <f t="shared" si="215"/>
        <v/>
      </c>
      <c r="R1379" s="27" t="str">
        <f t="shared" si="215"/>
        <v/>
      </c>
      <c r="S1379" s="27" t="str">
        <f t="shared" si="215"/>
        <v/>
      </c>
      <c r="T1379" s="32" t="str">
        <f t="shared" si="215"/>
        <v/>
      </c>
      <c r="U1379" s="10"/>
    </row>
    <row r="1380" spans="1:21" x14ac:dyDescent="0.25">
      <c r="A1380" s="10"/>
      <c r="B1380" s="4" t="str">
        <f>IF(ISBLANK('INPUT | Operations'!$B1385),"",COUNT('INPUT | Operations'!$B$12:$B1384))</f>
        <v/>
      </c>
      <c r="C1380" s="27" t="str">
        <f>IF(ISNUMBER($B1380),('INPUT | Operations'!$C1384+'INPUT | Operations'!$C1385)/2,"")</f>
        <v/>
      </c>
      <c r="D1380" s="28" t="str">
        <f t="shared" si="207"/>
        <v/>
      </c>
      <c r="E1380" s="26" t="str">
        <f>IF(ISNUMBER($B1380),'INPUT | Operations'!$B1385-'INPUT | Operations'!$B1384,"")</f>
        <v/>
      </c>
      <c r="F1380" s="32" t="str">
        <f>IF(ISNUMBER($B1380),IF('INPUT | Operations'!$B1385&lt;Booster_BurnTime,1,IF('INPUT | Operations'!$B1384&lt;=Booster_BurnTime,(Booster_BurnTime-'INPUT | Operations'!$B1384)/('INPUT | Operations'!$B1385-'INPUT | Operations'!$B1384),0))*'INPUT | Operations'!$E1384*NumberOfBoosters*NumberOfOps*$E1380,"")</f>
        <v/>
      </c>
      <c r="G1380" s="34" t="str">
        <f t="shared" si="208"/>
        <v/>
      </c>
      <c r="H1380" s="27" t="str">
        <f t="shared" si="209"/>
        <v/>
      </c>
      <c r="I1380" s="27" t="str">
        <f t="shared" si="210"/>
        <v/>
      </c>
      <c r="J1380" s="27" t="str">
        <f t="shared" si="211"/>
        <v/>
      </c>
      <c r="K1380" s="27" t="str">
        <f t="shared" si="212"/>
        <v/>
      </c>
      <c r="L1380" s="27" t="str">
        <f t="shared" si="213"/>
        <v/>
      </c>
      <c r="M1380" s="32" t="str">
        <f t="shared" si="214"/>
        <v/>
      </c>
      <c r="N1380" s="27" t="str">
        <f t="shared" si="215"/>
        <v/>
      </c>
      <c r="O1380" s="27" t="str">
        <f t="shared" si="215"/>
        <v/>
      </c>
      <c r="P1380" s="27" t="str">
        <f t="shared" si="215"/>
        <v/>
      </c>
      <c r="Q1380" s="27" t="str">
        <f t="shared" si="215"/>
        <v/>
      </c>
      <c r="R1380" s="27" t="str">
        <f t="shared" si="215"/>
        <v/>
      </c>
      <c r="S1380" s="27" t="str">
        <f t="shared" si="215"/>
        <v/>
      </c>
      <c r="T1380" s="32" t="str">
        <f t="shared" si="215"/>
        <v/>
      </c>
      <c r="U1380" s="10"/>
    </row>
    <row r="1381" spans="1:21" x14ac:dyDescent="0.25">
      <c r="A1381" s="10"/>
      <c r="B1381" s="4" t="str">
        <f>IF(ISBLANK('INPUT | Operations'!$B1386),"",COUNT('INPUT | Operations'!$B$12:$B1385))</f>
        <v/>
      </c>
      <c r="C1381" s="27" t="str">
        <f>IF(ISNUMBER($B1381),('INPUT | Operations'!$C1385+'INPUT | Operations'!$C1386)/2,"")</f>
        <v/>
      </c>
      <c r="D1381" s="28" t="str">
        <f t="shared" si="207"/>
        <v/>
      </c>
      <c r="E1381" s="26" t="str">
        <f>IF(ISNUMBER($B1381),'INPUT | Operations'!$B1386-'INPUT | Operations'!$B1385,"")</f>
        <v/>
      </c>
      <c r="F1381" s="32" t="str">
        <f>IF(ISNUMBER($B1381),IF('INPUT | Operations'!$B1386&lt;Booster_BurnTime,1,IF('INPUT | Operations'!$B1385&lt;=Booster_BurnTime,(Booster_BurnTime-'INPUT | Operations'!$B1385)/('INPUT | Operations'!$B1386-'INPUT | Operations'!$B1385),0))*'INPUT | Operations'!$E1385*NumberOfBoosters*NumberOfOps*$E1381,"")</f>
        <v/>
      </c>
      <c r="G1381" s="34" t="str">
        <f t="shared" si="208"/>
        <v/>
      </c>
      <c r="H1381" s="27" t="str">
        <f t="shared" si="209"/>
        <v/>
      </c>
      <c r="I1381" s="27" t="str">
        <f t="shared" si="210"/>
        <v/>
      </c>
      <c r="J1381" s="27" t="str">
        <f t="shared" si="211"/>
        <v/>
      </c>
      <c r="K1381" s="27" t="str">
        <f t="shared" si="212"/>
        <v/>
      </c>
      <c r="L1381" s="27" t="str">
        <f t="shared" si="213"/>
        <v/>
      </c>
      <c r="M1381" s="32" t="str">
        <f t="shared" si="214"/>
        <v/>
      </c>
      <c r="N1381" s="27" t="str">
        <f t="shared" si="215"/>
        <v/>
      </c>
      <c r="O1381" s="27" t="str">
        <f t="shared" si="215"/>
        <v/>
      </c>
      <c r="P1381" s="27" t="str">
        <f t="shared" si="215"/>
        <v/>
      </c>
      <c r="Q1381" s="27" t="str">
        <f t="shared" si="215"/>
        <v/>
      </c>
      <c r="R1381" s="27" t="str">
        <f t="shared" si="215"/>
        <v/>
      </c>
      <c r="S1381" s="27" t="str">
        <f t="shared" si="215"/>
        <v/>
      </c>
      <c r="T1381" s="32" t="str">
        <f t="shared" si="215"/>
        <v/>
      </c>
      <c r="U1381" s="10"/>
    </row>
    <row r="1382" spans="1:21" x14ac:dyDescent="0.25">
      <c r="A1382" s="10"/>
      <c r="B1382" s="4" t="str">
        <f>IF(ISBLANK('INPUT | Operations'!$B1387),"",COUNT('INPUT | Operations'!$B$12:$B1386))</f>
        <v/>
      </c>
      <c r="C1382" s="27" t="str">
        <f>IF(ISNUMBER($B1382),('INPUT | Operations'!$C1386+'INPUT | Operations'!$C1387)/2,"")</f>
        <v/>
      </c>
      <c r="D1382" s="28" t="str">
        <f t="shared" si="207"/>
        <v/>
      </c>
      <c r="E1382" s="26" t="str">
        <f>IF(ISNUMBER($B1382),'INPUT | Operations'!$B1387-'INPUT | Operations'!$B1386,"")</f>
        <v/>
      </c>
      <c r="F1382" s="32" t="str">
        <f>IF(ISNUMBER($B1382),IF('INPUT | Operations'!$B1387&lt;Booster_BurnTime,1,IF('INPUT | Operations'!$B1386&lt;=Booster_BurnTime,(Booster_BurnTime-'INPUT | Operations'!$B1386)/('INPUT | Operations'!$B1387-'INPUT | Operations'!$B1386),0))*'INPUT | Operations'!$E1386*NumberOfBoosters*NumberOfOps*$E1382,"")</f>
        <v/>
      </c>
      <c r="G1382" s="34" t="str">
        <f t="shared" si="208"/>
        <v/>
      </c>
      <c r="H1382" s="27" t="str">
        <f t="shared" si="209"/>
        <v/>
      </c>
      <c r="I1382" s="27" t="str">
        <f t="shared" si="210"/>
        <v/>
      </c>
      <c r="J1382" s="27" t="str">
        <f t="shared" si="211"/>
        <v/>
      </c>
      <c r="K1382" s="27" t="str">
        <f t="shared" si="212"/>
        <v/>
      </c>
      <c r="L1382" s="27" t="str">
        <f t="shared" si="213"/>
        <v/>
      </c>
      <c r="M1382" s="32" t="str">
        <f t="shared" si="214"/>
        <v/>
      </c>
      <c r="N1382" s="27" t="str">
        <f t="shared" si="215"/>
        <v/>
      </c>
      <c r="O1382" s="27" t="str">
        <f t="shared" si="215"/>
        <v/>
      </c>
      <c r="P1382" s="27" t="str">
        <f t="shared" si="215"/>
        <v/>
      </c>
      <c r="Q1382" s="27" t="str">
        <f t="shared" si="215"/>
        <v/>
      </c>
      <c r="R1382" s="27" t="str">
        <f t="shared" si="215"/>
        <v/>
      </c>
      <c r="S1382" s="27" t="str">
        <f t="shared" si="215"/>
        <v/>
      </c>
      <c r="T1382" s="32" t="str">
        <f t="shared" si="215"/>
        <v/>
      </c>
      <c r="U1382" s="10"/>
    </row>
    <row r="1383" spans="1:21" x14ac:dyDescent="0.25">
      <c r="A1383" s="10"/>
      <c r="B1383" s="4" t="str">
        <f>IF(ISBLANK('INPUT | Operations'!$B1388),"",COUNT('INPUT | Operations'!$B$12:$B1387))</f>
        <v/>
      </c>
      <c r="C1383" s="27" t="str">
        <f>IF(ISNUMBER($B1383),('INPUT | Operations'!$C1387+'INPUT | Operations'!$C1388)/2,"")</f>
        <v/>
      </c>
      <c r="D1383" s="28" t="str">
        <f t="shared" si="207"/>
        <v/>
      </c>
      <c r="E1383" s="26" t="str">
        <f>IF(ISNUMBER($B1383),'INPUT | Operations'!$B1388-'INPUT | Operations'!$B1387,"")</f>
        <v/>
      </c>
      <c r="F1383" s="32" t="str">
        <f>IF(ISNUMBER($B1383),IF('INPUT | Operations'!$B1388&lt;Booster_BurnTime,1,IF('INPUT | Operations'!$B1387&lt;=Booster_BurnTime,(Booster_BurnTime-'INPUT | Operations'!$B1387)/('INPUT | Operations'!$B1388-'INPUT | Operations'!$B1387),0))*'INPUT | Operations'!$E1387*NumberOfBoosters*NumberOfOps*$E1383,"")</f>
        <v/>
      </c>
      <c r="G1383" s="34" t="str">
        <f t="shared" si="208"/>
        <v/>
      </c>
      <c r="H1383" s="27" t="str">
        <f t="shared" si="209"/>
        <v/>
      </c>
      <c r="I1383" s="27" t="str">
        <f t="shared" si="210"/>
        <v/>
      </c>
      <c r="J1383" s="27" t="str">
        <f t="shared" si="211"/>
        <v/>
      </c>
      <c r="K1383" s="27" t="str">
        <f t="shared" si="212"/>
        <v/>
      </c>
      <c r="L1383" s="27" t="str">
        <f t="shared" si="213"/>
        <v/>
      </c>
      <c r="M1383" s="32" t="str">
        <f t="shared" si="214"/>
        <v/>
      </c>
      <c r="N1383" s="27" t="str">
        <f t="shared" si="215"/>
        <v/>
      </c>
      <c r="O1383" s="27" t="str">
        <f t="shared" si="215"/>
        <v/>
      </c>
      <c r="P1383" s="27" t="str">
        <f t="shared" si="215"/>
        <v/>
      </c>
      <c r="Q1383" s="27" t="str">
        <f t="shared" si="215"/>
        <v/>
      </c>
      <c r="R1383" s="27" t="str">
        <f t="shared" si="215"/>
        <v/>
      </c>
      <c r="S1383" s="27" t="str">
        <f t="shared" si="215"/>
        <v/>
      </c>
      <c r="T1383" s="32" t="str">
        <f t="shared" si="215"/>
        <v/>
      </c>
      <c r="U1383" s="10"/>
    </row>
    <row r="1384" spans="1:21" x14ac:dyDescent="0.25">
      <c r="A1384" s="10"/>
      <c r="B1384" s="4" t="str">
        <f>IF(ISBLANK('INPUT | Operations'!$B1389),"",COUNT('INPUT | Operations'!$B$12:$B1388))</f>
        <v/>
      </c>
      <c r="C1384" s="27" t="str">
        <f>IF(ISNUMBER($B1384),('INPUT | Operations'!$C1388+'INPUT | Operations'!$C1389)/2,"")</f>
        <v/>
      </c>
      <c r="D1384" s="28" t="str">
        <f t="shared" si="207"/>
        <v/>
      </c>
      <c r="E1384" s="26" t="str">
        <f>IF(ISNUMBER($B1384),'INPUT | Operations'!$B1389-'INPUT | Operations'!$B1388,"")</f>
        <v/>
      </c>
      <c r="F1384" s="32" t="str">
        <f>IF(ISNUMBER($B1384),IF('INPUT | Operations'!$B1389&lt;Booster_BurnTime,1,IF('INPUT | Operations'!$B1388&lt;=Booster_BurnTime,(Booster_BurnTime-'INPUT | Operations'!$B1388)/('INPUT | Operations'!$B1389-'INPUT | Operations'!$B1388),0))*'INPUT | Operations'!$E1388*NumberOfBoosters*NumberOfOps*$E1384,"")</f>
        <v/>
      </c>
      <c r="G1384" s="34" t="str">
        <f t="shared" si="208"/>
        <v/>
      </c>
      <c r="H1384" s="27" t="str">
        <f t="shared" si="209"/>
        <v/>
      </c>
      <c r="I1384" s="27" t="str">
        <f t="shared" si="210"/>
        <v/>
      </c>
      <c r="J1384" s="27" t="str">
        <f t="shared" si="211"/>
        <v/>
      </c>
      <c r="K1384" s="27" t="str">
        <f t="shared" si="212"/>
        <v/>
      </c>
      <c r="L1384" s="27" t="str">
        <f t="shared" si="213"/>
        <v/>
      </c>
      <c r="M1384" s="32" t="str">
        <f t="shared" si="214"/>
        <v/>
      </c>
      <c r="N1384" s="27" t="str">
        <f t="shared" si="215"/>
        <v/>
      </c>
      <c r="O1384" s="27" t="str">
        <f t="shared" si="215"/>
        <v/>
      </c>
      <c r="P1384" s="27" t="str">
        <f t="shared" si="215"/>
        <v/>
      </c>
      <c r="Q1384" s="27" t="str">
        <f t="shared" si="215"/>
        <v/>
      </c>
      <c r="R1384" s="27" t="str">
        <f t="shared" si="215"/>
        <v/>
      </c>
      <c r="S1384" s="27" t="str">
        <f t="shared" si="215"/>
        <v/>
      </c>
      <c r="T1384" s="32" t="str">
        <f t="shared" si="215"/>
        <v/>
      </c>
      <c r="U1384" s="10"/>
    </row>
    <row r="1385" spans="1:21" x14ac:dyDescent="0.25">
      <c r="A1385" s="10"/>
      <c r="B1385" s="4" t="str">
        <f>IF(ISBLANK('INPUT | Operations'!$B1390),"",COUNT('INPUT | Operations'!$B$12:$B1389))</f>
        <v/>
      </c>
      <c r="C1385" s="27" t="str">
        <f>IF(ISNUMBER($B1385),('INPUT | Operations'!$C1389+'INPUT | Operations'!$C1390)/2,"")</f>
        <v/>
      </c>
      <c r="D1385" s="28" t="str">
        <f t="shared" si="207"/>
        <v/>
      </c>
      <c r="E1385" s="26" t="str">
        <f>IF(ISNUMBER($B1385),'INPUT | Operations'!$B1390-'INPUT | Operations'!$B1389,"")</f>
        <v/>
      </c>
      <c r="F1385" s="32" t="str">
        <f>IF(ISNUMBER($B1385),IF('INPUT | Operations'!$B1390&lt;Booster_BurnTime,1,IF('INPUT | Operations'!$B1389&lt;=Booster_BurnTime,(Booster_BurnTime-'INPUT | Operations'!$B1389)/('INPUT | Operations'!$B1390-'INPUT | Operations'!$B1389),0))*'INPUT | Operations'!$E1389*NumberOfBoosters*NumberOfOps*$E1385,"")</f>
        <v/>
      </c>
      <c r="G1385" s="34" t="str">
        <f t="shared" si="208"/>
        <v/>
      </c>
      <c r="H1385" s="27" t="str">
        <f t="shared" si="209"/>
        <v/>
      </c>
      <c r="I1385" s="27" t="str">
        <f t="shared" si="210"/>
        <v/>
      </c>
      <c r="J1385" s="27" t="str">
        <f t="shared" si="211"/>
        <v/>
      </c>
      <c r="K1385" s="27" t="str">
        <f t="shared" si="212"/>
        <v/>
      </c>
      <c r="L1385" s="27" t="str">
        <f t="shared" si="213"/>
        <v/>
      </c>
      <c r="M1385" s="32" t="str">
        <f t="shared" si="214"/>
        <v/>
      </c>
      <c r="N1385" s="27" t="str">
        <f t="shared" si="215"/>
        <v/>
      </c>
      <c r="O1385" s="27" t="str">
        <f t="shared" si="215"/>
        <v/>
      </c>
      <c r="P1385" s="27" t="str">
        <f t="shared" si="215"/>
        <v/>
      </c>
      <c r="Q1385" s="27" t="str">
        <f t="shared" si="215"/>
        <v/>
      </c>
      <c r="R1385" s="27" t="str">
        <f t="shared" si="215"/>
        <v/>
      </c>
      <c r="S1385" s="27" t="str">
        <f t="shared" si="215"/>
        <v/>
      </c>
      <c r="T1385" s="32" t="str">
        <f t="shared" si="215"/>
        <v/>
      </c>
      <c r="U1385" s="10"/>
    </row>
    <row r="1386" spans="1:21" x14ac:dyDescent="0.25">
      <c r="A1386" s="10"/>
      <c r="B1386" s="4" t="str">
        <f>IF(ISBLANK('INPUT | Operations'!$B1391),"",COUNT('INPUT | Operations'!$B$12:$B1390))</f>
        <v/>
      </c>
      <c r="C1386" s="27" t="str">
        <f>IF(ISNUMBER($B1386),('INPUT | Operations'!$C1390+'INPUT | Operations'!$C1391)/2,"")</f>
        <v/>
      </c>
      <c r="D1386" s="28" t="str">
        <f t="shared" si="207"/>
        <v/>
      </c>
      <c r="E1386" s="26" t="str">
        <f>IF(ISNUMBER($B1386),'INPUT | Operations'!$B1391-'INPUT | Operations'!$B1390,"")</f>
        <v/>
      </c>
      <c r="F1386" s="32" t="str">
        <f>IF(ISNUMBER($B1386),IF('INPUT | Operations'!$B1391&lt;Booster_BurnTime,1,IF('INPUT | Operations'!$B1390&lt;=Booster_BurnTime,(Booster_BurnTime-'INPUT | Operations'!$B1390)/('INPUT | Operations'!$B1391-'INPUT | Operations'!$B1390),0))*'INPUT | Operations'!$E1390*NumberOfBoosters*NumberOfOps*$E1386,"")</f>
        <v/>
      </c>
      <c r="G1386" s="34" t="str">
        <f t="shared" si="208"/>
        <v/>
      </c>
      <c r="H1386" s="27" t="str">
        <f t="shared" si="209"/>
        <v/>
      </c>
      <c r="I1386" s="27" t="str">
        <f t="shared" si="210"/>
        <v/>
      </c>
      <c r="J1386" s="27" t="str">
        <f t="shared" si="211"/>
        <v/>
      </c>
      <c r="K1386" s="27" t="str">
        <f t="shared" si="212"/>
        <v/>
      </c>
      <c r="L1386" s="27" t="str">
        <f t="shared" si="213"/>
        <v/>
      </c>
      <c r="M1386" s="32" t="str">
        <f t="shared" si="214"/>
        <v/>
      </c>
      <c r="N1386" s="27" t="str">
        <f t="shared" si="215"/>
        <v/>
      </c>
      <c r="O1386" s="27" t="str">
        <f t="shared" si="215"/>
        <v/>
      </c>
      <c r="P1386" s="27" t="str">
        <f t="shared" si="215"/>
        <v/>
      </c>
      <c r="Q1386" s="27" t="str">
        <f t="shared" si="215"/>
        <v/>
      </c>
      <c r="R1386" s="27" t="str">
        <f t="shared" si="215"/>
        <v/>
      </c>
      <c r="S1386" s="27" t="str">
        <f t="shared" si="215"/>
        <v/>
      </c>
      <c r="T1386" s="32" t="str">
        <f t="shared" si="215"/>
        <v/>
      </c>
      <c r="U1386" s="10"/>
    </row>
    <row r="1387" spans="1:21" x14ac:dyDescent="0.25">
      <c r="A1387" s="10"/>
      <c r="B1387" s="4" t="str">
        <f>IF(ISBLANK('INPUT | Operations'!$B1392),"",COUNT('INPUT | Operations'!$B$12:$B1391))</f>
        <v/>
      </c>
      <c r="C1387" s="27" t="str">
        <f>IF(ISNUMBER($B1387),('INPUT | Operations'!$C1391+'INPUT | Operations'!$C1392)/2,"")</f>
        <v/>
      </c>
      <c r="D1387" s="28" t="str">
        <f t="shared" si="207"/>
        <v/>
      </c>
      <c r="E1387" s="26" t="str">
        <f>IF(ISNUMBER($B1387),'INPUT | Operations'!$B1392-'INPUT | Operations'!$B1391,"")</f>
        <v/>
      </c>
      <c r="F1387" s="32" t="str">
        <f>IF(ISNUMBER($B1387),IF('INPUT | Operations'!$B1392&lt;Booster_BurnTime,1,IF('INPUT | Operations'!$B1391&lt;=Booster_BurnTime,(Booster_BurnTime-'INPUT | Operations'!$B1391)/('INPUT | Operations'!$B1392-'INPUT | Operations'!$B1391),0))*'INPUT | Operations'!$E1391*NumberOfBoosters*NumberOfOps*$E1387,"")</f>
        <v/>
      </c>
      <c r="G1387" s="34" t="str">
        <f t="shared" si="208"/>
        <v/>
      </c>
      <c r="H1387" s="27" t="str">
        <f t="shared" si="209"/>
        <v/>
      </c>
      <c r="I1387" s="27" t="str">
        <f t="shared" si="210"/>
        <v/>
      </c>
      <c r="J1387" s="27" t="str">
        <f t="shared" si="211"/>
        <v/>
      </c>
      <c r="K1387" s="27" t="str">
        <f t="shared" si="212"/>
        <v/>
      </c>
      <c r="L1387" s="27" t="str">
        <f t="shared" si="213"/>
        <v/>
      </c>
      <c r="M1387" s="32" t="str">
        <f t="shared" si="214"/>
        <v/>
      </c>
      <c r="N1387" s="27" t="str">
        <f t="shared" si="215"/>
        <v/>
      </c>
      <c r="O1387" s="27" t="str">
        <f t="shared" si="215"/>
        <v/>
      </c>
      <c r="P1387" s="27" t="str">
        <f t="shared" si="215"/>
        <v/>
      </c>
      <c r="Q1387" s="27" t="str">
        <f t="shared" si="215"/>
        <v/>
      </c>
      <c r="R1387" s="27" t="str">
        <f t="shared" si="215"/>
        <v/>
      </c>
      <c r="S1387" s="27" t="str">
        <f t="shared" si="215"/>
        <v/>
      </c>
      <c r="T1387" s="32" t="str">
        <f t="shared" si="215"/>
        <v/>
      </c>
      <c r="U1387" s="10"/>
    </row>
    <row r="1388" spans="1:21" x14ac:dyDescent="0.25">
      <c r="A1388" s="10"/>
      <c r="B1388" s="4" t="str">
        <f>IF(ISBLANK('INPUT | Operations'!$B1393),"",COUNT('INPUT | Operations'!$B$12:$B1392))</f>
        <v/>
      </c>
      <c r="C1388" s="27" t="str">
        <f>IF(ISNUMBER($B1388),('INPUT | Operations'!$C1392+'INPUT | Operations'!$C1393)/2,"")</f>
        <v/>
      </c>
      <c r="D1388" s="28" t="str">
        <f t="shared" si="207"/>
        <v/>
      </c>
      <c r="E1388" s="26" t="str">
        <f>IF(ISNUMBER($B1388),'INPUT | Operations'!$B1393-'INPUT | Operations'!$B1392,"")</f>
        <v/>
      </c>
      <c r="F1388" s="32" t="str">
        <f>IF(ISNUMBER($B1388),IF('INPUT | Operations'!$B1393&lt;Booster_BurnTime,1,IF('INPUT | Operations'!$B1392&lt;=Booster_BurnTime,(Booster_BurnTime-'INPUT | Operations'!$B1392)/('INPUT | Operations'!$B1393-'INPUT | Operations'!$B1392),0))*'INPUT | Operations'!$E1392*NumberOfBoosters*NumberOfOps*$E1388,"")</f>
        <v/>
      </c>
      <c r="G1388" s="34" t="str">
        <f t="shared" si="208"/>
        <v/>
      </c>
      <c r="H1388" s="27" t="str">
        <f t="shared" si="209"/>
        <v/>
      </c>
      <c r="I1388" s="27" t="str">
        <f t="shared" si="210"/>
        <v/>
      </c>
      <c r="J1388" s="27" t="str">
        <f t="shared" si="211"/>
        <v/>
      </c>
      <c r="K1388" s="27" t="str">
        <f t="shared" si="212"/>
        <v/>
      </c>
      <c r="L1388" s="27" t="str">
        <f t="shared" si="213"/>
        <v/>
      </c>
      <c r="M1388" s="32" t="str">
        <f t="shared" si="214"/>
        <v/>
      </c>
      <c r="N1388" s="27" t="str">
        <f t="shared" si="215"/>
        <v/>
      </c>
      <c r="O1388" s="27" t="str">
        <f t="shared" si="215"/>
        <v/>
      </c>
      <c r="P1388" s="27" t="str">
        <f t="shared" si="215"/>
        <v/>
      </c>
      <c r="Q1388" s="27" t="str">
        <f t="shared" si="215"/>
        <v/>
      </c>
      <c r="R1388" s="27" t="str">
        <f t="shared" si="215"/>
        <v/>
      </c>
      <c r="S1388" s="27" t="str">
        <f t="shared" si="215"/>
        <v/>
      </c>
      <c r="T1388" s="32" t="str">
        <f t="shared" si="215"/>
        <v/>
      </c>
      <c r="U1388" s="10"/>
    </row>
    <row r="1389" spans="1:21" x14ac:dyDescent="0.25">
      <c r="A1389" s="10"/>
      <c r="B1389" s="4" t="str">
        <f>IF(ISBLANK('INPUT | Operations'!$B1394),"",COUNT('INPUT | Operations'!$B$12:$B1393))</f>
        <v/>
      </c>
      <c r="C1389" s="27" t="str">
        <f>IF(ISNUMBER($B1389),('INPUT | Operations'!$C1393+'INPUT | Operations'!$C1394)/2,"")</f>
        <v/>
      </c>
      <c r="D1389" s="28" t="str">
        <f t="shared" si="207"/>
        <v/>
      </c>
      <c r="E1389" s="26" t="str">
        <f>IF(ISNUMBER($B1389),'INPUT | Operations'!$B1394-'INPUT | Operations'!$B1393,"")</f>
        <v/>
      </c>
      <c r="F1389" s="32" t="str">
        <f>IF(ISNUMBER($B1389),IF('INPUT | Operations'!$B1394&lt;Booster_BurnTime,1,IF('INPUT | Operations'!$B1393&lt;=Booster_BurnTime,(Booster_BurnTime-'INPUT | Operations'!$B1393)/('INPUT | Operations'!$B1394-'INPUT | Operations'!$B1393),0))*'INPUT | Operations'!$E1393*NumberOfBoosters*NumberOfOps*$E1389,"")</f>
        <v/>
      </c>
      <c r="G1389" s="34" t="str">
        <f t="shared" si="208"/>
        <v/>
      </c>
      <c r="H1389" s="27" t="str">
        <f t="shared" si="209"/>
        <v/>
      </c>
      <c r="I1389" s="27" t="str">
        <f t="shared" si="210"/>
        <v/>
      </c>
      <c r="J1389" s="27" t="str">
        <f t="shared" si="211"/>
        <v/>
      </c>
      <c r="K1389" s="27" t="str">
        <f t="shared" si="212"/>
        <v/>
      </c>
      <c r="L1389" s="27" t="str">
        <f t="shared" si="213"/>
        <v/>
      </c>
      <c r="M1389" s="32" t="str">
        <f t="shared" si="214"/>
        <v/>
      </c>
      <c r="N1389" s="27" t="str">
        <f t="shared" si="215"/>
        <v/>
      </c>
      <c r="O1389" s="27" t="str">
        <f t="shared" si="215"/>
        <v/>
      </c>
      <c r="P1389" s="27" t="str">
        <f t="shared" si="215"/>
        <v/>
      </c>
      <c r="Q1389" s="27" t="str">
        <f t="shared" si="215"/>
        <v/>
      </c>
      <c r="R1389" s="27" t="str">
        <f t="shared" si="215"/>
        <v/>
      </c>
      <c r="S1389" s="27" t="str">
        <f t="shared" si="215"/>
        <v/>
      </c>
      <c r="T1389" s="32" t="str">
        <f t="shared" si="215"/>
        <v/>
      </c>
      <c r="U1389" s="10"/>
    </row>
    <row r="1390" spans="1:21" x14ac:dyDescent="0.25">
      <c r="A1390" s="10"/>
      <c r="B1390" s="4" t="str">
        <f>IF(ISBLANK('INPUT | Operations'!$B1395),"",COUNT('INPUT | Operations'!$B$12:$B1394))</f>
        <v/>
      </c>
      <c r="C1390" s="27" t="str">
        <f>IF(ISNUMBER($B1390),('INPUT | Operations'!$C1394+'INPUT | Operations'!$C1395)/2,"")</f>
        <v/>
      </c>
      <c r="D1390" s="28" t="str">
        <f t="shared" si="207"/>
        <v/>
      </c>
      <c r="E1390" s="26" t="str">
        <f>IF(ISNUMBER($B1390),'INPUT | Operations'!$B1395-'INPUT | Operations'!$B1394,"")</f>
        <v/>
      </c>
      <c r="F1390" s="32" t="str">
        <f>IF(ISNUMBER($B1390),IF('INPUT | Operations'!$B1395&lt;Booster_BurnTime,1,IF('INPUT | Operations'!$B1394&lt;=Booster_BurnTime,(Booster_BurnTime-'INPUT | Operations'!$B1394)/('INPUT | Operations'!$B1395-'INPUT | Operations'!$B1394),0))*'INPUT | Operations'!$E1394*NumberOfBoosters*NumberOfOps*$E1390,"")</f>
        <v/>
      </c>
      <c r="G1390" s="34" t="str">
        <f t="shared" si="208"/>
        <v/>
      </c>
      <c r="H1390" s="27" t="str">
        <f t="shared" si="209"/>
        <v/>
      </c>
      <c r="I1390" s="27" t="str">
        <f t="shared" si="210"/>
        <v/>
      </c>
      <c r="J1390" s="27" t="str">
        <f t="shared" si="211"/>
        <v/>
      </c>
      <c r="K1390" s="27" t="str">
        <f t="shared" si="212"/>
        <v/>
      </c>
      <c r="L1390" s="27" t="str">
        <f t="shared" si="213"/>
        <v/>
      </c>
      <c r="M1390" s="32" t="str">
        <f t="shared" si="214"/>
        <v/>
      </c>
      <c r="N1390" s="27" t="str">
        <f t="shared" si="215"/>
        <v/>
      </c>
      <c r="O1390" s="27" t="str">
        <f t="shared" si="215"/>
        <v/>
      </c>
      <c r="P1390" s="27" t="str">
        <f t="shared" si="215"/>
        <v/>
      </c>
      <c r="Q1390" s="27" t="str">
        <f t="shared" si="215"/>
        <v/>
      </c>
      <c r="R1390" s="27" t="str">
        <f t="shared" si="215"/>
        <v/>
      </c>
      <c r="S1390" s="27" t="str">
        <f t="shared" si="215"/>
        <v/>
      </c>
      <c r="T1390" s="32" t="str">
        <f t="shared" si="215"/>
        <v/>
      </c>
      <c r="U1390" s="10"/>
    </row>
    <row r="1391" spans="1:21" x14ac:dyDescent="0.25">
      <c r="A1391" s="10"/>
      <c r="B1391" s="4" t="str">
        <f>IF(ISBLANK('INPUT | Operations'!$B1396),"",COUNT('INPUT | Operations'!$B$12:$B1395))</f>
        <v/>
      </c>
      <c r="C1391" s="27" t="str">
        <f>IF(ISNUMBER($B1391),('INPUT | Operations'!$C1395+'INPUT | Operations'!$C1396)/2,"")</f>
        <v/>
      </c>
      <c r="D1391" s="28" t="str">
        <f t="shared" si="207"/>
        <v/>
      </c>
      <c r="E1391" s="26" t="str">
        <f>IF(ISNUMBER($B1391),'INPUT | Operations'!$B1396-'INPUT | Operations'!$B1395,"")</f>
        <v/>
      </c>
      <c r="F1391" s="32" t="str">
        <f>IF(ISNUMBER($B1391),IF('INPUT | Operations'!$B1396&lt;Booster_BurnTime,1,IF('INPUT | Operations'!$B1395&lt;=Booster_BurnTime,(Booster_BurnTime-'INPUT | Operations'!$B1395)/('INPUT | Operations'!$B1396-'INPUT | Operations'!$B1395),0))*'INPUT | Operations'!$E1395*NumberOfBoosters*NumberOfOps*$E1391,"")</f>
        <v/>
      </c>
      <c r="G1391" s="34" t="str">
        <f t="shared" si="208"/>
        <v/>
      </c>
      <c r="H1391" s="27" t="str">
        <f t="shared" si="209"/>
        <v/>
      </c>
      <c r="I1391" s="27" t="str">
        <f t="shared" si="210"/>
        <v/>
      </c>
      <c r="J1391" s="27" t="str">
        <f t="shared" si="211"/>
        <v/>
      </c>
      <c r="K1391" s="27" t="str">
        <f t="shared" si="212"/>
        <v/>
      </c>
      <c r="L1391" s="27" t="str">
        <f t="shared" si="213"/>
        <v/>
      </c>
      <c r="M1391" s="32" t="str">
        <f t="shared" si="214"/>
        <v/>
      </c>
      <c r="N1391" s="27" t="str">
        <f t="shared" si="215"/>
        <v/>
      </c>
      <c r="O1391" s="27" t="str">
        <f t="shared" si="215"/>
        <v/>
      </c>
      <c r="P1391" s="27" t="str">
        <f t="shared" si="215"/>
        <v/>
      </c>
      <c r="Q1391" s="27" t="str">
        <f t="shared" si="215"/>
        <v/>
      </c>
      <c r="R1391" s="27" t="str">
        <f t="shared" si="215"/>
        <v/>
      </c>
      <c r="S1391" s="27" t="str">
        <f t="shared" si="215"/>
        <v/>
      </c>
      <c r="T1391" s="32" t="str">
        <f t="shared" si="215"/>
        <v/>
      </c>
      <c r="U1391" s="10"/>
    </row>
    <row r="1392" spans="1:21" x14ac:dyDescent="0.25">
      <c r="A1392" s="10"/>
      <c r="B1392" s="4" t="str">
        <f>IF(ISBLANK('INPUT | Operations'!$B1397),"",COUNT('INPUT | Operations'!$B$12:$B1396))</f>
        <v/>
      </c>
      <c r="C1392" s="27" t="str">
        <f>IF(ISNUMBER($B1392),('INPUT | Operations'!$C1396+'INPUT | Operations'!$C1397)/2,"")</f>
        <v/>
      </c>
      <c r="D1392" s="28" t="str">
        <f t="shared" si="207"/>
        <v/>
      </c>
      <c r="E1392" s="26" t="str">
        <f>IF(ISNUMBER($B1392),'INPUT | Operations'!$B1397-'INPUT | Operations'!$B1396,"")</f>
        <v/>
      </c>
      <c r="F1392" s="32" t="str">
        <f>IF(ISNUMBER($B1392),IF('INPUT | Operations'!$B1397&lt;Booster_BurnTime,1,IF('INPUT | Operations'!$B1396&lt;=Booster_BurnTime,(Booster_BurnTime-'INPUT | Operations'!$B1396)/('INPUT | Operations'!$B1397-'INPUT | Operations'!$B1396),0))*'INPUT | Operations'!$E1396*NumberOfBoosters*NumberOfOps*$E1392,"")</f>
        <v/>
      </c>
      <c r="G1392" s="34" t="str">
        <f t="shared" si="208"/>
        <v/>
      </c>
      <c r="H1392" s="27" t="str">
        <f t="shared" si="209"/>
        <v/>
      </c>
      <c r="I1392" s="27" t="str">
        <f t="shared" si="210"/>
        <v/>
      </c>
      <c r="J1392" s="27" t="str">
        <f t="shared" si="211"/>
        <v/>
      </c>
      <c r="K1392" s="27" t="str">
        <f t="shared" si="212"/>
        <v/>
      </c>
      <c r="L1392" s="27" t="str">
        <f t="shared" si="213"/>
        <v/>
      </c>
      <c r="M1392" s="32" t="str">
        <f t="shared" si="214"/>
        <v/>
      </c>
      <c r="N1392" s="27" t="str">
        <f t="shared" si="215"/>
        <v/>
      </c>
      <c r="O1392" s="27" t="str">
        <f t="shared" si="215"/>
        <v/>
      </c>
      <c r="P1392" s="27" t="str">
        <f t="shared" si="215"/>
        <v/>
      </c>
      <c r="Q1392" s="27" t="str">
        <f t="shared" si="215"/>
        <v/>
      </c>
      <c r="R1392" s="27" t="str">
        <f t="shared" si="215"/>
        <v/>
      </c>
      <c r="S1392" s="27" t="str">
        <f t="shared" si="215"/>
        <v/>
      </c>
      <c r="T1392" s="32" t="str">
        <f t="shared" si="215"/>
        <v/>
      </c>
      <c r="U1392" s="10"/>
    </row>
    <row r="1393" spans="1:21" x14ac:dyDescent="0.25">
      <c r="A1393" s="10"/>
      <c r="B1393" s="4" t="str">
        <f>IF(ISBLANK('INPUT | Operations'!$B1398),"",COUNT('INPUT | Operations'!$B$12:$B1397))</f>
        <v/>
      </c>
      <c r="C1393" s="27" t="str">
        <f>IF(ISNUMBER($B1393),('INPUT | Operations'!$C1397+'INPUT | Operations'!$C1398)/2,"")</f>
        <v/>
      </c>
      <c r="D1393" s="28" t="str">
        <f t="shared" si="207"/>
        <v/>
      </c>
      <c r="E1393" s="26" t="str">
        <f>IF(ISNUMBER($B1393),'INPUT | Operations'!$B1398-'INPUT | Operations'!$B1397,"")</f>
        <v/>
      </c>
      <c r="F1393" s="32" t="str">
        <f>IF(ISNUMBER($B1393),IF('INPUT | Operations'!$B1398&lt;Booster_BurnTime,1,IF('INPUT | Operations'!$B1397&lt;=Booster_BurnTime,(Booster_BurnTime-'INPUT | Operations'!$B1397)/('INPUT | Operations'!$B1398-'INPUT | Operations'!$B1397),0))*'INPUT | Operations'!$E1397*NumberOfBoosters*NumberOfOps*$E1393,"")</f>
        <v/>
      </c>
      <c r="G1393" s="34" t="str">
        <f t="shared" si="208"/>
        <v/>
      </c>
      <c r="H1393" s="27" t="str">
        <f t="shared" si="209"/>
        <v/>
      </c>
      <c r="I1393" s="27" t="str">
        <f t="shared" si="210"/>
        <v/>
      </c>
      <c r="J1393" s="27" t="str">
        <f t="shared" si="211"/>
        <v/>
      </c>
      <c r="K1393" s="27" t="str">
        <f t="shared" si="212"/>
        <v/>
      </c>
      <c r="L1393" s="27" t="str">
        <f t="shared" si="213"/>
        <v/>
      </c>
      <c r="M1393" s="32" t="str">
        <f t="shared" si="214"/>
        <v/>
      </c>
      <c r="N1393" s="27" t="str">
        <f t="shared" si="215"/>
        <v/>
      </c>
      <c r="O1393" s="27" t="str">
        <f t="shared" si="215"/>
        <v/>
      </c>
      <c r="P1393" s="27" t="str">
        <f t="shared" ref="N1393:T1429" si="216">IFERROR($F1393*I1393/1000,"")</f>
        <v/>
      </c>
      <c r="Q1393" s="27" t="str">
        <f t="shared" si="216"/>
        <v/>
      </c>
      <c r="R1393" s="27" t="str">
        <f t="shared" si="216"/>
        <v/>
      </c>
      <c r="S1393" s="27" t="str">
        <f t="shared" si="216"/>
        <v/>
      </c>
      <c r="T1393" s="32" t="str">
        <f t="shared" si="216"/>
        <v/>
      </c>
      <c r="U1393" s="10"/>
    </row>
    <row r="1394" spans="1:21" x14ac:dyDescent="0.25">
      <c r="A1394" s="10"/>
      <c r="B1394" s="4" t="str">
        <f>IF(ISBLANK('INPUT | Operations'!$B1399),"",COUNT('INPUT | Operations'!$B$12:$B1398))</f>
        <v/>
      </c>
      <c r="C1394" s="27" t="str">
        <f>IF(ISNUMBER($B1394),('INPUT | Operations'!$C1398+'INPUT | Operations'!$C1399)/2,"")</f>
        <v/>
      </c>
      <c r="D1394" s="28" t="str">
        <f t="shared" si="207"/>
        <v/>
      </c>
      <c r="E1394" s="26" t="str">
        <f>IF(ISNUMBER($B1394),'INPUT | Operations'!$B1399-'INPUT | Operations'!$B1398,"")</f>
        <v/>
      </c>
      <c r="F1394" s="32" t="str">
        <f>IF(ISNUMBER($B1394),IF('INPUT | Operations'!$B1399&lt;Booster_BurnTime,1,IF('INPUT | Operations'!$B1398&lt;=Booster_BurnTime,(Booster_BurnTime-'INPUT | Operations'!$B1398)/('INPUT | Operations'!$B1399-'INPUT | Operations'!$B1398),0))*'INPUT | Operations'!$E1398*NumberOfBoosters*NumberOfOps*$E1394,"")</f>
        <v/>
      </c>
      <c r="G1394" s="34" t="str">
        <f t="shared" si="208"/>
        <v/>
      </c>
      <c r="H1394" s="27" t="str">
        <f t="shared" si="209"/>
        <v/>
      </c>
      <c r="I1394" s="27" t="str">
        <f t="shared" si="210"/>
        <v/>
      </c>
      <c r="J1394" s="27" t="str">
        <f t="shared" si="211"/>
        <v/>
      </c>
      <c r="K1394" s="27" t="str">
        <f t="shared" si="212"/>
        <v/>
      </c>
      <c r="L1394" s="27" t="str">
        <f t="shared" si="213"/>
        <v/>
      </c>
      <c r="M1394" s="32" t="str">
        <f t="shared" si="214"/>
        <v/>
      </c>
      <c r="N1394" s="27" t="str">
        <f t="shared" si="216"/>
        <v/>
      </c>
      <c r="O1394" s="27" t="str">
        <f t="shared" si="216"/>
        <v/>
      </c>
      <c r="P1394" s="27" t="str">
        <f t="shared" si="216"/>
        <v/>
      </c>
      <c r="Q1394" s="27" t="str">
        <f t="shared" si="216"/>
        <v/>
      </c>
      <c r="R1394" s="27" t="str">
        <f t="shared" si="216"/>
        <v/>
      </c>
      <c r="S1394" s="27" t="str">
        <f t="shared" si="216"/>
        <v/>
      </c>
      <c r="T1394" s="32" t="str">
        <f t="shared" si="216"/>
        <v/>
      </c>
      <c r="U1394" s="10"/>
    </row>
    <row r="1395" spans="1:21" x14ac:dyDescent="0.25">
      <c r="A1395" s="10"/>
      <c r="B1395" s="4" t="str">
        <f>IF(ISBLANK('INPUT | Operations'!$B1400),"",COUNT('INPUT | Operations'!$B$12:$B1399))</f>
        <v/>
      </c>
      <c r="C1395" s="27" t="str">
        <f>IF(ISNUMBER($B1395),('INPUT | Operations'!$C1399+'INPUT | Operations'!$C1400)/2,"")</f>
        <v/>
      </c>
      <c r="D1395" s="28" t="str">
        <f t="shared" si="207"/>
        <v/>
      </c>
      <c r="E1395" s="26" t="str">
        <f>IF(ISNUMBER($B1395),'INPUT | Operations'!$B1400-'INPUT | Operations'!$B1399,"")</f>
        <v/>
      </c>
      <c r="F1395" s="32" t="str">
        <f>IF(ISNUMBER($B1395),IF('INPUT | Operations'!$B1400&lt;Booster_BurnTime,1,IF('INPUT | Operations'!$B1399&lt;=Booster_BurnTime,(Booster_BurnTime-'INPUT | Operations'!$B1399)/('INPUT | Operations'!$B1400-'INPUT | Operations'!$B1399),0))*'INPUT | Operations'!$E1399*NumberOfBoosters*NumberOfOps*$E1395,"")</f>
        <v/>
      </c>
      <c r="G1395" s="34" t="str">
        <f t="shared" si="208"/>
        <v/>
      </c>
      <c r="H1395" s="27" t="str">
        <f t="shared" si="209"/>
        <v/>
      </c>
      <c r="I1395" s="27" t="str">
        <f t="shared" si="210"/>
        <v/>
      </c>
      <c r="J1395" s="27" t="str">
        <f t="shared" si="211"/>
        <v/>
      </c>
      <c r="K1395" s="27" t="str">
        <f t="shared" si="212"/>
        <v/>
      </c>
      <c r="L1395" s="27" t="str">
        <f t="shared" si="213"/>
        <v/>
      </c>
      <c r="M1395" s="32" t="str">
        <f t="shared" si="214"/>
        <v/>
      </c>
      <c r="N1395" s="27" t="str">
        <f t="shared" si="216"/>
        <v/>
      </c>
      <c r="O1395" s="27" t="str">
        <f t="shared" si="216"/>
        <v/>
      </c>
      <c r="P1395" s="27" t="str">
        <f t="shared" si="216"/>
        <v/>
      </c>
      <c r="Q1395" s="27" t="str">
        <f t="shared" si="216"/>
        <v/>
      </c>
      <c r="R1395" s="27" t="str">
        <f t="shared" si="216"/>
        <v/>
      </c>
      <c r="S1395" s="27" t="str">
        <f t="shared" si="216"/>
        <v/>
      </c>
      <c r="T1395" s="32" t="str">
        <f t="shared" si="216"/>
        <v/>
      </c>
      <c r="U1395" s="10"/>
    </row>
    <row r="1396" spans="1:21" x14ac:dyDescent="0.25">
      <c r="A1396" s="10"/>
      <c r="B1396" s="4" t="str">
        <f>IF(ISBLANK('INPUT | Operations'!$B1401),"",COUNT('INPUT | Operations'!$B$12:$B1400))</f>
        <v/>
      </c>
      <c r="C1396" s="27" t="str">
        <f>IF(ISNUMBER($B1396),('INPUT | Operations'!$C1400+'INPUT | Operations'!$C1401)/2,"")</f>
        <v/>
      </c>
      <c r="D1396" s="28" t="str">
        <f t="shared" si="207"/>
        <v/>
      </c>
      <c r="E1396" s="26" t="str">
        <f>IF(ISNUMBER($B1396),'INPUT | Operations'!$B1401-'INPUT | Operations'!$B1400,"")</f>
        <v/>
      </c>
      <c r="F1396" s="32" t="str">
        <f>IF(ISNUMBER($B1396),IF('INPUT | Operations'!$B1401&lt;Booster_BurnTime,1,IF('INPUT | Operations'!$B1400&lt;=Booster_BurnTime,(Booster_BurnTime-'INPUT | Operations'!$B1400)/('INPUT | Operations'!$B1401-'INPUT | Operations'!$B1400),0))*'INPUT | Operations'!$E1400*NumberOfBoosters*NumberOfOps*$E1396,"")</f>
        <v/>
      </c>
      <c r="G1396" s="34" t="str">
        <f t="shared" si="208"/>
        <v/>
      </c>
      <c r="H1396" s="27" t="str">
        <f t="shared" si="209"/>
        <v/>
      </c>
      <c r="I1396" s="27" t="str">
        <f t="shared" si="210"/>
        <v/>
      </c>
      <c r="J1396" s="27" t="str">
        <f t="shared" si="211"/>
        <v/>
      </c>
      <c r="K1396" s="27" t="str">
        <f t="shared" si="212"/>
        <v/>
      </c>
      <c r="L1396" s="27" t="str">
        <f t="shared" si="213"/>
        <v/>
      </c>
      <c r="M1396" s="32" t="str">
        <f t="shared" si="214"/>
        <v/>
      </c>
      <c r="N1396" s="27" t="str">
        <f t="shared" si="216"/>
        <v/>
      </c>
      <c r="O1396" s="27" t="str">
        <f t="shared" si="216"/>
        <v/>
      </c>
      <c r="P1396" s="27" t="str">
        <f t="shared" si="216"/>
        <v/>
      </c>
      <c r="Q1396" s="27" t="str">
        <f t="shared" si="216"/>
        <v/>
      </c>
      <c r="R1396" s="27" t="str">
        <f t="shared" si="216"/>
        <v/>
      </c>
      <c r="S1396" s="27" t="str">
        <f t="shared" si="216"/>
        <v/>
      </c>
      <c r="T1396" s="32" t="str">
        <f t="shared" si="216"/>
        <v/>
      </c>
      <c r="U1396" s="10"/>
    </row>
    <row r="1397" spans="1:21" x14ac:dyDescent="0.25">
      <c r="A1397" s="10"/>
      <c r="B1397" s="4" t="str">
        <f>IF(ISBLANK('INPUT | Operations'!$B1402),"",COUNT('INPUT | Operations'!$B$12:$B1401))</f>
        <v/>
      </c>
      <c r="C1397" s="27" t="str">
        <f>IF(ISNUMBER($B1397),('INPUT | Operations'!$C1401+'INPUT | Operations'!$C1402)/2,"")</f>
        <v/>
      </c>
      <c r="D1397" s="28" t="str">
        <f t="shared" si="207"/>
        <v/>
      </c>
      <c r="E1397" s="26" t="str">
        <f>IF(ISNUMBER($B1397),'INPUT | Operations'!$B1402-'INPUT | Operations'!$B1401,"")</f>
        <v/>
      </c>
      <c r="F1397" s="32" t="str">
        <f>IF(ISNUMBER($B1397),IF('INPUT | Operations'!$B1402&lt;Booster_BurnTime,1,IF('INPUT | Operations'!$B1401&lt;=Booster_BurnTime,(Booster_BurnTime-'INPUT | Operations'!$B1401)/('INPUT | Operations'!$B1402-'INPUT | Operations'!$B1401),0))*'INPUT | Operations'!$E1401*NumberOfBoosters*NumberOfOps*$E1397,"")</f>
        <v/>
      </c>
      <c r="G1397" s="34" t="str">
        <f t="shared" si="208"/>
        <v/>
      </c>
      <c r="H1397" s="27" t="str">
        <f t="shared" si="209"/>
        <v/>
      </c>
      <c r="I1397" s="27" t="str">
        <f t="shared" si="210"/>
        <v/>
      </c>
      <c r="J1397" s="27" t="str">
        <f t="shared" si="211"/>
        <v/>
      </c>
      <c r="K1397" s="27" t="str">
        <f t="shared" si="212"/>
        <v/>
      </c>
      <c r="L1397" s="27" t="str">
        <f t="shared" si="213"/>
        <v/>
      </c>
      <c r="M1397" s="32" t="str">
        <f t="shared" si="214"/>
        <v/>
      </c>
      <c r="N1397" s="27" t="str">
        <f t="shared" si="216"/>
        <v/>
      </c>
      <c r="O1397" s="27" t="str">
        <f t="shared" si="216"/>
        <v/>
      </c>
      <c r="P1397" s="27" t="str">
        <f t="shared" si="216"/>
        <v/>
      </c>
      <c r="Q1397" s="27" t="str">
        <f t="shared" si="216"/>
        <v/>
      </c>
      <c r="R1397" s="27" t="str">
        <f t="shared" si="216"/>
        <v/>
      </c>
      <c r="S1397" s="27" t="str">
        <f t="shared" si="216"/>
        <v/>
      </c>
      <c r="T1397" s="32" t="str">
        <f t="shared" si="216"/>
        <v/>
      </c>
      <c r="U1397" s="10"/>
    </row>
    <row r="1398" spans="1:21" x14ac:dyDescent="0.25">
      <c r="A1398" s="10"/>
      <c r="B1398" s="4" t="str">
        <f>IF(ISBLANK('INPUT | Operations'!$B1403),"",COUNT('INPUT | Operations'!$B$12:$B1402))</f>
        <v/>
      </c>
      <c r="C1398" s="27" t="str">
        <f>IF(ISNUMBER($B1398),('INPUT | Operations'!$C1402+'INPUT | Operations'!$C1403)/2,"")</f>
        <v/>
      </c>
      <c r="D1398" s="28" t="str">
        <f t="shared" si="207"/>
        <v/>
      </c>
      <c r="E1398" s="26" t="str">
        <f>IF(ISNUMBER($B1398),'INPUT | Operations'!$B1403-'INPUT | Operations'!$B1402,"")</f>
        <v/>
      </c>
      <c r="F1398" s="32" t="str">
        <f>IF(ISNUMBER($B1398),IF('INPUT | Operations'!$B1403&lt;Booster_BurnTime,1,IF('INPUT | Operations'!$B1402&lt;=Booster_BurnTime,(Booster_BurnTime-'INPUT | Operations'!$B1402)/('INPUT | Operations'!$B1403-'INPUT | Operations'!$B1402),0))*'INPUT | Operations'!$E1402*NumberOfBoosters*NumberOfOps*$E1398,"")</f>
        <v/>
      </c>
      <c r="G1398" s="34" t="str">
        <f t="shared" si="208"/>
        <v/>
      </c>
      <c r="H1398" s="27" t="str">
        <f t="shared" si="209"/>
        <v/>
      </c>
      <c r="I1398" s="27" t="str">
        <f t="shared" si="210"/>
        <v/>
      </c>
      <c r="J1398" s="27" t="str">
        <f t="shared" si="211"/>
        <v/>
      </c>
      <c r="K1398" s="27" t="str">
        <f t="shared" si="212"/>
        <v/>
      </c>
      <c r="L1398" s="27" t="str">
        <f t="shared" si="213"/>
        <v/>
      </c>
      <c r="M1398" s="32" t="str">
        <f t="shared" si="214"/>
        <v/>
      </c>
      <c r="N1398" s="27" t="str">
        <f t="shared" si="216"/>
        <v/>
      </c>
      <c r="O1398" s="27" t="str">
        <f t="shared" si="216"/>
        <v/>
      </c>
      <c r="P1398" s="27" t="str">
        <f t="shared" si="216"/>
        <v/>
      </c>
      <c r="Q1398" s="27" t="str">
        <f t="shared" si="216"/>
        <v/>
      </c>
      <c r="R1398" s="27" t="str">
        <f t="shared" si="216"/>
        <v/>
      </c>
      <c r="S1398" s="27" t="str">
        <f t="shared" si="216"/>
        <v/>
      </c>
      <c r="T1398" s="32" t="str">
        <f t="shared" si="216"/>
        <v/>
      </c>
      <c r="U1398" s="10"/>
    </row>
    <row r="1399" spans="1:21" x14ac:dyDescent="0.25">
      <c r="A1399" s="10"/>
      <c r="B1399" s="4" t="str">
        <f>IF(ISBLANK('INPUT | Operations'!$B1404),"",COUNT('INPUT | Operations'!$B$12:$B1403))</f>
        <v/>
      </c>
      <c r="C1399" s="27" t="str">
        <f>IF(ISNUMBER($B1399),('INPUT | Operations'!$C1403+'INPUT | Operations'!$C1404)/2,"")</f>
        <v/>
      </c>
      <c r="D1399" s="28" t="str">
        <f t="shared" si="207"/>
        <v/>
      </c>
      <c r="E1399" s="26" t="str">
        <f>IF(ISNUMBER($B1399),'INPUT | Operations'!$B1404-'INPUT | Operations'!$B1403,"")</f>
        <v/>
      </c>
      <c r="F1399" s="32" t="str">
        <f>IF(ISNUMBER($B1399),IF('INPUT | Operations'!$B1404&lt;Booster_BurnTime,1,IF('INPUT | Operations'!$B1403&lt;=Booster_BurnTime,(Booster_BurnTime-'INPUT | Operations'!$B1403)/('INPUT | Operations'!$B1404-'INPUT | Operations'!$B1403),0))*'INPUT | Operations'!$E1403*NumberOfBoosters*NumberOfOps*$E1399,"")</f>
        <v/>
      </c>
      <c r="G1399" s="34" t="str">
        <f t="shared" si="208"/>
        <v/>
      </c>
      <c r="H1399" s="27" t="str">
        <f t="shared" si="209"/>
        <v/>
      </c>
      <c r="I1399" s="27" t="str">
        <f t="shared" si="210"/>
        <v/>
      </c>
      <c r="J1399" s="27" t="str">
        <f t="shared" si="211"/>
        <v/>
      </c>
      <c r="K1399" s="27" t="str">
        <f t="shared" si="212"/>
        <v/>
      </c>
      <c r="L1399" s="27" t="str">
        <f t="shared" si="213"/>
        <v/>
      </c>
      <c r="M1399" s="32" t="str">
        <f t="shared" si="214"/>
        <v/>
      </c>
      <c r="N1399" s="27" t="str">
        <f t="shared" si="216"/>
        <v/>
      </c>
      <c r="O1399" s="27" t="str">
        <f t="shared" si="216"/>
        <v/>
      </c>
      <c r="P1399" s="27" t="str">
        <f t="shared" si="216"/>
        <v/>
      </c>
      <c r="Q1399" s="27" t="str">
        <f t="shared" si="216"/>
        <v/>
      </c>
      <c r="R1399" s="27" t="str">
        <f t="shared" si="216"/>
        <v/>
      </c>
      <c r="S1399" s="27" t="str">
        <f t="shared" si="216"/>
        <v/>
      </c>
      <c r="T1399" s="32" t="str">
        <f t="shared" si="216"/>
        <v/>
      </c>
      <c r="U1399" s="10"/>
    </row>
    <row r="1400" spans="1:21" x14ac:dyDescent="0.25">
      <c r="A1400" s="10"/>
      <c r="B1400" s="4" t="str">
        <f>IF(ISBLANK('INPUT | Operations'!$B1405),"",COUNT('INPUT | Operations'!$B$12:$B1404))</f>
        <v/>
      </c>
      <c r="C1400" s="27" t="str">
        <f>IF(ISNUMBER($B1400),('INPUT | Operations'!$C1404+'INPUT | Operations'!$C1405)/2,"")</f>
        <v/>
      </c>
      <c r="D1400" s="28" t="str">
        <f t="shared" si="207"/>
        <v/>
      </c>
      <c r="E1400" s="26" t="str">
        <f>IF(ISNUMBER($B1400),'INPUT | Operations'!$B1405-'INPUT | Operations'!$B1404,"")</f>
        <v/>
      </c>
      <c r="F1400" s="32" t="str">
        <f>IF(ISNUMBER($B1400),IF('INPUT | Operations'!$B1405&lt;Booster_BurnTime,1,IF('INPUT | Operations'!$B1404&lt;=Booster_BurnTime,(Booster_BurnTime-'INPUT | Operations'!$B1404)/('INPUT | Operations'!$B1405-'INPUT | Operations'!$B1404),0))*'INPUT | Operations'!$E1404*NumberOfBoosters*NumberOfOps*$E1400,"")</f>
        <v/>
      </c>
      <c r="G1400" s="34" t="str">
        <f t="shared" si="208"/>
        <v/>
      </c>
      <c r="H1400" s="27" t="str">
        <f t="shared" si="209"/>
        <v/>
      </c>
      <c r="I1400" s="27" t="str">
        <f t="shared" si="210"/>
        <v/>
      </c>
      <c r="J1400" s="27" t="str">
        <f t="shared" si="211"/>
        <v/>
      </c>
      <c r="K1400" s="27" t="str">
        <f t="shared" si="212"/>
        <v/>
      </c>
      <c r="L1400" s="27" t="str">
        <f t="shared" si="213"/>
        <v/>
      </c>
      <c r="M1400" s="32" t="str">
        <f t="shared" si="214"/>
        <v/>
      </c>
      <c r="N1400" s="27" t="str">
        <f t="shared" si="216"/>
        <v/>
      </c>
      <c r="O1400" s="27" t="str">
        <f t="shared" si="216"/>
        <v/>
      </c>
      <c r="P1400" s="27" t="str">
        <f t="shared" si="216"/>
        <v/>
      </c>
      <c r="Q1400" s="27" t="str">
        <f t="shared" si="216"/>
        <v/>
      </c>
      <c r="R1400" s="27" t="str">
        <f t="shared" si="216"/>
        <v/>
      </c>
      <c r="S1400" s="27" t="str">
        <f t="shared" si="216"/>
        <v/>
      </c>
      <c r="T1400" s="32" t="str">
        <f t="shared" si="216"/>
        <v/>
      </c>
      <c r="U1400" s="10"/>
    </row>
    <row r="1401" spans="1:21" x14ac:dyDescent="0.25">
      <c r="A1401" s="10"/>
      <c r="B1401" s="4" t="str">
        <f>IF(ISBLANK('INPUT | Operations'!$B1406),"",COUNT('INPUT | Operations'!$B$12:$B1405))</f>
        <v/>
      </c>
      <c r="C1401" s="27" t="str">
        <f>IF(ISNUMBER($B1401),('INPUT | Operations'!$C1405+'INPUT | Operations'!$C1406)/2,"")</f>
        <v/>
      </c>
      <c r="D1401" s="28" t="str">
        <f t="shared" si="207"/>
        <v/>
      </c>
      <c r="E1401" s="26" t="str">
        <f>IF(ISNUMBER($B1401),'INPUT | Operations'!$B1406-'INPUT | Operations'!$B1405,"")</f>
        <v/>
      </c>
      <c r="F1401" s="32" t="str">
        <f>IF(ISNUMBER($B1401),IF('INPUT | Operations'!$B1406&lt;Booster_BurnTime,1,IF('INPUT | Operations'!$B1405&lt;=Booster_BurnTime,(Booster_BurnTime-'INPUT | Operations'!$B1405)/('INPUT | Operations'!$B1406-'INPUT | Operations'!$B1405),0))*'INPUT | Operations'!$E1405*NumberOfBoosters*NumberOfOps*$E1401,"")</f>
        <v/>
      </c>
      <c r="G1401" s="34" t="str">
        <f t="shared" si="208"/>
        <v/>
      </c>
      <c r="H1401" s="27" t="str">
        <f t="shared" si="209"/>
        <v/>
      </c>
      <c r="I1401" s="27" t="str">
        <f t="shared" si="210"/>
        <v/>
      </c>
      <c r="J1401" s="27" t="str">
        <f t="shared" si="211"/>
        <v/>
      </c>
      <c r="K1401" s="27" t="str">
        <f t="shared" si="212"/>
        <v/>
      </c>
      <c r="L1401" s="27" t="str">
        <f t="shared" si="213"/>
        <v/>
      </c>
      <c r="M1401" s="32" t="str">
        <f t="shared" si="214"/>
        <v/>
      </c>
      <c r="N1401" s="27" t="str">
        <f t="shared" si="216"/>
        <v/>
      </c>
      <c r="O1401" s="27" t="str">
        <f t="shared" si="216"/>
        <v/>
      </c>
      <c r="P1401" s="27" t="str">
        <f t="shared" si="216"/>
        <v/>
      </c>
      <c r="Q1401" s="27" t="str">
        <f t="shared" si="216"/>
        <v/>
      </c>
      <c r="R1401" s="27" t="str">
        <f t="shared" si="216"/>
        <v/>
      </c>
      <c r="S1401" s="27" t="str">
        <f t="shared" si="216"/>
        <v/>
      </c>
      <c r="T1401" s="32" t="str">
        <f t="shared" si="216"/>
        <v/>
      </c>
      <c r="U1401" s="10"/>
    </row>
    <row r="1402" spans="1:21" x14ac:dyDescent="0.25">
      <c r="A1402" s="10"/>
      <c r="B1402" s="4" t="str">
        <f>IF(ISBLANK('INPUT | Operations'!$B1407),"",COUNT('INPUT | Operations'!$B$12:$B1406))</f>
        <v/>
      </c>
      <c r="C1402" s="27" t="str">
        <f>IF(ISNUMBER($B1402),('INPUT | Operations'!$C1406+'INPUT | Operations'!$C1407)/2,"")</f>
        <v/>
      </c>
      <c r="D1402" s="28" t="str">
        <f t="shared" si="207"/>
        <v/>
      </c>
      <c r="E1402" s="26" t="str">
        <f>IF(ISNUMBER($B1402),'INPUT | Operations'!$B1407-'INPUT | Operations'!$B1406,"")</f>
        <v/>
      </c>
      <c r="F1402" s="32" t="str">
        <f>IF(ISNUMBER($B1402),IF('INPUT | Operations'!$B1407&lt;Booster_BurnTime,1,IF('INPUT | Operations'!$B1406&lt;=Booster_BurnTime,(Booster_BurnTime-'INPUT | Operations'!$B1406)/('INPUT | Operations'!$B1407-'INPUT | Operations'!$B1406),0))*'INPUT | Operations'!$E1406*NumberOfBoosters*NumberOfOps*$E1402,"")</f>
        <v/>
      </c>
      <c r="G1402" s="34" t="str">
        <f t="shared" si="208"/>
        <v/>
      </c>
      <c r="H1402" s="27" t="str">
        <f t="shared" si="209"/>
        <v/>
      </c>
      <c r="I1402" s="27" t="str">
        <f t="shared" si="210"/>
        <v/>
      </c>
      <c r="J1402" s="27" t="str">
        <f t="shared" si="211"/>
        <v/>
      </c>
      <c r="K1402" s="27" t="str">
        <f t="shared" si="212"/>
        <v/>
      </c>
      <c r="L1402" s="27" t="str">
        <f t="shared" si="213"/>
        <v/>
      </c>
      <c r="M1402" s="32" t="str">
        <f t="shared" si="214"/>
        <v/>
      </c>
      <c r="N1402" s="27" t="str">
        <f t="shared" si="216"/>
        <v/>
      </c>
      <c r="O1402" s="27" t="str">
        <f t="shared" si="216"/>
        <v/>
      </c>
      <c r="P1402" s="27" t="str">
        <f t="shared" si="216"/>
        <v/>
      </c>
      <c r="Q1402" s="27" t="str">
        <f t="shared" si="216"/>
        <v/>
      </c>
      <c r="R1402" s="27" t="str">
        <f t="shared" si="216"/>
        <v/>
      </c>
      <c r="S1402" s="27" t="str">
        <f t="shared" si="216"/>
        <v/>
      </c>
      <c r="T1402" s="32" t="str">
        <f t="shared" si="216"/>
        <v/>
      </c>
      <c r="U1402" s="10"/>
    </row>
    <row r="1403" spans="1:21" x14ac:dyDescent="0.25">
      <c r="A1403" s="10"/>
      <c r="B1403" s="4" t="str">
        <f>IF(ISBLANK('INPUT | Operations'!$B1408),"",COUNT('INPUT | Operations'!$B$12:$B1407))</f>
        <v/>
      </c>
      <c r="C1403" s="27" t="str">
        <f>IF(ISNUMBER($B1403),('INPUT | Operations'!$C1407+'INPUT | Operations'!$C1408)/2,"")</f>
        <v/>
      </c>
      <c r="D1403" s="28" t="str">
        <f t="shared" si="207"/>
        <v/>
      </c>
      <c r="E1403" s="26" t="str">
        <f>IF(ISNUMBER($B1403),'INPUT | Operations'!$B1408-'INPUT | Operations'!$B1407,"")</f>
        <v/>
      </c>
      <c r="F1403" s="32" t="str">
        <f>IF(ISNUMBER($B1403),IF('INPUT | Operations'!$B1408&lt;Booster_BurnTime,1,IF('INPUT | Operations'!$B1407&lt;=Booster_BurnTime,(Booster_BurnTime-'INPUT | Operations'!$B1407)/('INPUT | Operations'!$B1408-'INPUT | Operations'!$B1407),0))*'INPUT | Operations'!$E1407*NumberOfBoosters*NumberOfOps*$E1403,"")</f>
        <v/>
      </c>
      <c r="G1403" s="34" t="str">
        <f t="shared" si="208"/>
        <v/>
      </c>
      <c r="H1403" s="27" t="str">
        <f t="shared" si="209"/>
        <v/>
      </c>
      <c r="I1403" s="27" t="str">
        <f t="shared" si="210"/>
        <v/>
      </c>
      <c r="J1403" s="27" t="str">
        <f t="shared" si="211"/>
        <v/>
      </c>
      <c r="K1403" s="27" t="str">
        <f t="shared" si="212"/>
        <v/>
      </c>
      <c r="L1403" s="27" t="str">
        <f t="shared" si="213"/>
        <v/>
      </c>
      <c r="M1403" s="32" t="str">
        <f t="shared" si="214"/>
        <v/>
      </c>
      <c r="N1403" s="27" t="str">
        <f t="shared" si="216"/>
        <v/>
      </c>
      <c r="O1403" s="27" t="str">
        <f t="shared" si="216"/>
        <v/>
      </c>
      <c r="P1403" s="27" t="str">
        <f t="shared" si="216"/>
        <v/>
      </c>
      <c r="Q1403" s="27" t="str">
        <f t="shared" si="216"/>
        <v/>
      </c>
      <c r="R1403" s="27" t="str">
        <f t="shared" si="216"/>
        <v/>
      </c>
      <c r="S1403" s="27" t="str">
        <f t="shared" si="216"/>
        <v/>
      </c>
      <c r="T1403" s="32" t="str">
        <f t="shared" si="216"/>
        <v/>
      </c>
      <c r="U1403" s="10"/>
    </row>
    <row r="1404" spans="1:21" x14ac:dyDescent="0.25">
      <c r="A1404" s="10"/>
      <c r="B1404" s="4" t="str">
        <f>IF(ISBLANK('INPUT | Operations'!$B1409),"",COUNT('INPUT | Operations'!$B$12:$B1408))</f>
        <v/>
      </c>
      <c r="C1404" s="27" t="str">
        <f>IF(ISNUMBER($B1404),('INPUT | Operations'!$C1408+'INPUT | Operations'!$C1409)/2,"")</f>
        <v/>
      </c>
      <c r="D1404" s="28" t="str">
        <f t="shared" si="207"/>
        <v/>
      </c>
      <c r="E1404" s="26" t="str">
        <f>IF(ISNUMBER($B1404),'INPUT | Operations'!$B1409-'INPUT | Operations'!$B1408,"")</f>
        <v/>
      </c>
      <c r="F1404" s="32" t="str">
        <f>IF(ISNUMBER($B1404),IF('INPUT | Operations'!$B1409&lt;Booster_BurnTime,1,IF('INPUT | Operations'!$B1408&lt;=Booster_BurnTime,(Booster_BurnTime-'INPUT | Operations'!$B1408)/('INPUT | Operations'!$B1409-'INPUT | Operations'!$B1408),0))*'INPUT | Operations'!$E1408*NumberOfBoosters*NumberOfOps*$E1404,"")</f>
        <v/>
      </c>
      <c r="G1404" s="34" t="str">
        <f t="shared" si="208"/>
        <v/>
      </c>
      <c r="H1404" s="27" t="str">
        <f t="shared" si="209"/>
        <v/>
      </c>
      <c r="I1404" s="27" t="str">
        <f t="shared" si="210"/>
        <v/>
      </c>
      <c r="J1404" s="27" t="str">
        <f t="shared" si="211"/>
        <v/>
      </c>
      <c r="K1404" s="27" t="str">
        <f t="shared" si="212"/>
        <v/>
      </c>
      <c r="L1404" s="27" t="str">
        <f t="shared" si="213"/>
        <v/>
      </c>
      <c r="M1404" s="32" t="str">
        <f t="shared" si="214"/>
        <v/>
      </c>
      <c r="N1404" s="27" t="str">
        <f t="shared" si="216"/>
        <v/>
      </c>
      <c r="O1404" s="27" t="str">
        <f t="shared" si="216"/>
        <v/>
      </c>
      <c r="P1404" s="27" t="str">
        <f t="shared" si="216"/>
        <v/>
      </c>
      <c r="Q1404" s="27" t="str">
        <f t="shared" si="216"/>
        <v/>
      </c>
      <c r="R1404" s="27" t="str">
        <f t="shared" si="216"/>
        <v/>
      </c>
      <c r="S1404" s="27" t="str">
        <f t="shared" si="216"/>
        <v/>
      </c>
      <c r="T1404" s="32" t="str">
        <f t="shared" si="216"/>
        <v/>
      </c>
      <c r="U1404" s="10"/>
    </row>
    <row r="1405" spans="1:21" x14ac:dyDescent="0.25">
      <c r="A1405" s="10"/>
      <c r="B1405" s="4" t="str">
        <f>IF(ISBLANK('INPUT | Operations'!$B1410),"",COUNT('INPUT | Operations'!$B$12:$B1409))</f>
        <v/>
      </c>
      <c r="C1405" s="27" t="str">
        <f>IF(ISNUMBER($B1405),('INPUT | Operations'!$C1409+'INPUT | Operations'!$C1410)/2,"")</f>
        <v/>
      </c>
      <c r="D1405" s="28" t="str">
        <f t="shared" si="207"/>
        <v/>
      </c>
      <c r="E1405" s="26" t="str">
        <f>IF(ISNUMBER($B1405),'INPUT | Operations'!$B1410-'INPUT | Operations'!$B1409,"")</f>
        <v/>
      </c>
      <c r="F1405" s="32" t="str">
        <f>IF(ISNUMBER($B1405),IF('INPUT | Operations'!$B1410&lt;Booster_BurnTime,1,IF('INPUT | Operations'!$B1409&lt;=Booster_BurnTime,(Booster_BurnTime-'INPUT | Operations'!$B1409)/('INPUT | Operations'!$B1410-'INPUT | Operations'!$B1409),0))*'INPUT | Operations'!$E1409*NumberOfBoosters*NumberOfOps*$E1405,"")</f>
        <v/>
      </c>
      <c r="G1405" s="34" t="str">
        <f t="shared" si="208"/>
        <v/>
      </c>
      <c r="H1405" s="27" t="str">
        <f t="shared" si="209"/>
        <v/>
      </c>
      <c r="I1405" s="27" t="str">
        <f t="shared" si="210"/>
        <v/>
      </c>
      <c r="J1405" s="27" t="str">
        <f t="shared" si="211"/>
        <v/>
      </c>
      <c r="K1405" s="27" t="str">
        <f t="shared" si="212"/>
        <v/>
      </c>
      <c r="L1405" s="27" t="str">
        <f t="shared" si="213"/>
        <v/>
      </c>
      <c r="M1405" s="32" t="str">
        <f t="shared" si="214"/>
        <v/>
      </c>
      <c r="N1405" s="27" t="str">
        <f t="shared" si="216"/>
        <v/>
      </c>
      <c r="O1405" s="27" t="str">
        <f t="shared" si="216"/>
        <v/>
      </c>
      <c r="P1405" s="27" t="str">
        <f t="shared" si="216"/>
        <v/>
      </c>
      <c r="Q1405" s="27" t="str">
        <f t="shared" si="216"/>
        <v/>
      </c>
      <c r="R1405" s="27" t="str">
        <f t="shared" si="216"/>
        <v/>
      </c>
      <c r="S1405" s="27" t="str">
        <f t="shared" si="216"/>
        <v/>
      </c>
      <c r="T1405" s="32" t="str">
        <f t="shared" si="216"/>
        <v/>
      </c>
      <c r="U1405" s="10"/>
    </row>
    <row r="1406" spans="1:21" x14ac:dyDescent="0.25">
      <c r="A1406" s="10"/>
      <c r="B1406" s="4" t="str">
        <f>IF(ISBLANK('INPUT | Operations'!$B1411),"",COUNT('INPUT | Operations'!$B$12:$B1410))</f>
        <v/>
      </c>
      <c r="C1406" s="27" t="str">
        <f>IF(ISNUMBER($B1406),('INPUT | Operations'!$C1410+'INPUT | Operations'!$C1411)/2,"")</f>
        <v/>
      </c>
      <c r="D1406" s="28" t="str">
        <f t="shared" si="207"/>
        <v/>
      </c>
      <c r="E1406" s="26" t="str">
        <f>IF(ISNUMBER($B1406),'INPUT | Operations'!$B1411-'INPUT | Operations'!$B1410,"")</f>
        <v/>
      </c>
      <c r="F1406" s="32" t="str">
        <f>IF(ISNUMBER($B1406),IF('INPUT | Operations'!$B1411&lt;Booster_BurnTime,1,IF('INPUT | Operations'!$B1410&lt;=Booster_BurnTime,(Booster_BurnTime-'INPUT | Operations'!$B1410)/('INPUT | Operations'!$B1411-'INPUT | Operations'!$B1410),0))*'INPUT | Operations'!$E1410*NumberOfBoosters*NumberOfOps*$E1406,"")</f>
        <v/>
      </c>
      <c r="G1406" s="34" t="str">
        <f t="shared" si="208"/>
        <v/>
      </c>
      <c r="H1406" s="27" t="str">
        <f t="shared" si="209"/>
        <v/>
      </c>
      <c r="I1406" s="27" t="str">
        <f t="shared" si="210"/>
        <v/>
      </c>
      <c r="J1406" s="27" t="str">
        <f t="shared" si="211"/>
        <v/>
      </c>
      <c r="K1406" s="27" t="str">
        <f t="shared" si="212"/>
        <v/>
      </c>
      <c r="L1406" s="27" t="str">
        <f t="shared" si="213"/>
        <v/>
      </c>
      <c r="M1406" s="32" t="str">
        <f t="shared" si="214"/>
        <v/>
      </c>
      <c r="N1406" s="27" t="str">
        <f t="shared" si="216"/>
        <v/>
      </c>
      <c r="O1406" s="27" t="str">
        <f t="shared" si="216"/>
        <v/>
      </c>
      <c r="P1406" s="27" t="str">
        <f t="shared" si="216"/>
        <v/>
      </c>
      <c r="Q1406" s="27" t="str">
        <f t="shared" si="216"/>
        <v/>
      </c>
      <c r="R1406" s="27" t="str">
        <f t="shared" si="216"/>
        <v/>
      </c>
      <c r="S1406" s="27" t="str">
        <f t="shared" si="216"/>
        <v/>
      </c>
      <c r="T1406" s="32" t="str">
        <f t="shared" si="216"/>
        <v/>
      </c>
      <c r="U1406" s="10"/>
    </row>
    <row r="1407" spans="1:21" x14ac:dyDescent="0.25">
      <c r="A1407" s="10"/>
      <c r="B1407" s="4" t="str">
        <f>IF(ISBLANK('INPUT | Operations'!$B1412),"",COUNT('INPUT | Operations'!$B$12:$B1411))</f>
        <v/>
      </c>
      <c r="C1407" s="27" t="str">
        <f>IF(ISNUMBER($B1407),('INPUT | Operations'!$C1411+'INPUT | Operations'!$C1412)/2,"")</f>
        <v/>
      </c>
      <c r="D1407" s="28" t="str">
        <f t="shared" si="207"/>
        <v/>
      </c>
      <c r="E1407" s="26" t="str">
        <f>IF(ISNUMBER($B1407),'INPUT | Operations'!$B1412-'INPUT | Operations'!$B1411,"")</f>
        <v/>
      </c>
      <c r="F1407" s="32" t="str">
        <f>IF(ISNUMBER($B1407),IF('INPUT | Operations'!$B1412&lt;Booster_BurnTime,1,IF('INPUT | Operations'!$B1411&lt;=Booster_BurnTime,(Booster_BurnTime-'INPUT | Operations'!$B1411)/('INPUT | Operations'!$B1412-'INPUT | Operations'!$B1411),0))*'INPUT | Operations'!$E1411*NumberOfBoosters*NumberOfOps*$E1407,"")</f>
        <v/>
      </c>
      <c r="G1407" s="34" t="str">
        <f t="shared" si="208"/>
        <v/>
      </c>
      <c r="H1407" s="27" t="str">
        <f t="shared" si="209"/>
        <v/>
      </c>
      <c r="I1407" s="27" t="str">
        <f t="shared" si="210"/>
        <v/>
      </c>
      <c r="J1407" s="27" t="str">
        <f t="shared" si="211"/>
        <v/>
      </c>
      <c r="K1407" s="27" t="str">
        <f t="shared" si="212"/>
        <v/>
      </c>
      <c r="L1407" s="27" t="str">
        <f t="shared" si="213"/>
        <v/>
      </c>
      <c r="M1407" s="32" t="str">
        <f t="shared" si="214"/>
        <v/>
      </c>
      <c r="N1407" s="27" t="str">
        <f t="shared" si="216"/>
        <v/>
      </c>
      <c r="O1407" s="27" t="str">
        <f t="shared" si="216"/>
        <v/>
      </c>
      <c r="P1407" s="27" t="str">
        <f t="shared" si="216"/>
        <v/>
      </c>
      <c r="Q1407" s="27" t="str">
        <f t="shared" si="216"/>
        <v/>
      </c>
      <c r="R1407" s="27" t="str">
        <f t="shared" si="216"/>
        <v/>
      </c>
      <c r="S1407" s="27" t="str">
        <f t="shared" si="216"/>
        <v/>
      </c>
      <c r="T1407" s="32" t="str">
        <f t="shared" si="216"/>
        <v/>
      </c>
      <c r="U1407" s="10"/>
    </row>
    <row r="1408" spans="1:21" x14ac:dyDescent="0.25">
      <c r="A1408" s="10"/>
      <c r="B1408" s="4" t="str">
        <f>IF(ISBLANK('INPUT | Operations'!$B1413),"",COUNT('INPUT | Operations'!$B$12:$B1412))</f>
        <v/>
      </c>
      <c r="C1408" s="27" t="str">
        <f>IF(ISNUMBER($B1408),('INPUT | Operations'!$C1412+'INPUT | Operations'!$C1413)/2,"")</f>
        <v/>
      </c>
      <c r="D1408" s="28" t="str">
        <f t="shared" si="207"/>
        <v/>
      </c>
      <c r="E1408" s="26" t="str">
        <f>IF(ISNUMBER($B1408),'INPUT | Operations'!$B1413-'INPUT | Operations'!$B1412,"")</f>
        <v/>
      </c>
      <c r="F1408" s="32" t="str">
        <f>IF(ISNUMBER($B1408),IF('INPUT | Operations'!$B1413&lt;Booster_BurnTime,1,IF('INPUT | Operations'!$B1412&lt;=Booster_BurnTime,(Booster_BurnTime-'INPUT | Operations'!$B1412)/('INPUT | Operations'!$B1413-'INPUT | Operations'!$B1412),0))*'INPUT | Operations'!$E1412*NumberOfBoosters*NumberOfOps*$E1408,"")</f>
        <v/>
      </c>
      <c r="G1408" s="34" t="str">
        <f t="shared" si="208"/>
        <v/>
      </c>
      <c r="H1408" s="27" t="str">
        <f t="shared" si="209"/>
        <v/>
      </c>
      <c r="I1408" s="27" t="str">
        <f t="shared" si="210"/>
        <v/>
      </c>
      <c r="J1408" s="27" t="str">
        <f t="shared" si="211"/>
        <v/>
      </c>
      <c r="K1408" s="27" t="str">
        <f t="shared" si="212"/>
        <v/>
      </c>
      <c r="L1408" s="27" t="str">
        <f t="shared" si="213"/>
        <v/>
      </c>
      <c r="M1408" s="32" t="str">
        <f t="shared" si="214"/>
        <v/>
      </c>
      <c r="N1408" s="27" t="str">
        <f t="shared" si="216"/>
        <v/>
      </c>
      <c r="O1408" s="27" t="str">
        <f t="shared" si="216"/>
        <v/>
      </c>
      <c r="P1408" s="27" t="str">
        <f t="shared" si="216"/>
        <v/>
      </c>
      <c r="Q1408" s="27" t="str">
        <f t="shared" si="216"/>
        <v/>
      </c>
      <c r="R1408" s="27" t="str">
        <f t="shared" si="216"/>
        <v/>
      </c>
      <c r="S1408" s="27" t="str">
        <f t="shared" si="216"/>
        <v/>
      </c>
      <c r="T1408" s="32" t="str">
        <f t="shared" si="216"/>
        <v/>
      </c>
      <c r="U1408" s="10"/>
    </row>
    <row r="1409" spans="1:21" x14ac:dyDescent="0.25">
      <c r="A1409" s="10"/>
      <c r="B1409" s="4" t="str">
        <f>IF(ISBLANK('INPUT | Operations'!$B1414),"",COUNT('INPUT | Operations'!$B$12:$B1413))</f>
        <v/>
      </c>
      <c r="C1409" s="27" t="str">
        <f>IF(ISNUMBER($B1409),('INPUT | Operations'!$C1413+'INPUT | Operations'!$C1414)/2,"")</f>
        <v/>
      </c>
      <c r="D1409" s="28" t="str">
        <f t="shared" si="207"/>
        <v/>
      </c>
      <c r="E1409" s="26" t="str">
        <f>IF(ISNUMBER($B1409),'INPUT | Operations'!$B1414-'INPUT | Operations'!$B1413,"")</f>
        <v/>
      </c>
      <c r="F1409" s="32" t="str">
        <f>IF(ISNUMBER($B1409),IF('INPUT | Operations'!$B1414&lt;Booster_BurnTime,1,IF('INPUT | Operations'!$B1413&lt;=Booster_BurnTime,(Booster_BurnTime-'INPUT | Operations'!$B1413)/('INPUT | Operations'!$B1414-'INPUT | Operations'!$B1413),0))*'INPUT | Operations'!$E1413*NumberOfBoosters*NumberOfOps*$E1409,"")</f>
        <v/>
      </c>
      <c r="G1409" s="34" t="str">
        <f t="shared" si="208"/>
        <v/>
      </c>
      <c r="H1409" s="27" t="str">
        <f t="shared" si="209"/>
        <v/>
      </c>
      <c r="I1409" s="27" t="str">
        <f t="shared" si="210"/>
        <v/>
      </c>
      <c r="J1409" s="27" t="str">
        <f t="shared" si="211"/>
        <v/>
      </c>
      <c r="K1409" s="27" t="str">
        <f t="shared" si="212"/>
        <v/>
      </c>
      <c r="L1409" s="27" t="str">
        <f t="shared" si="213"/>
        <v/>
      </c>
      <c r="M1409" s="32" t="str">
        <f t="shared" si="214"/>
        <v/>
      </c>
      <c r="N1409" s="27" t="str">
        <f t="shared" si="216"/>
        <v/>
      </c>
      <c r="O1409" s="27" t="str">
        <f t="shared" si="216"/>
        <v/>
      </c>
      <c r="P1409" s="27" t="str">
        <f t="shared" si="216"/>
        <v/>
      </c>
      <c r="Q1409" s="27" t="str">
        <f t="shared" si="216"/>
        <v/>
      </c>
      <c r="R1409" s="27" t="str">
        <f t="shared" si="216"/>
        <v/>
      </c>
      <c r="S1409" s="27" t="str">
        <f t="shared" si="216"/>
        <v/>
      </c>
      <c r="T1409" s="32" t="str">
        <f t="shared" si="216"/>
        <v/>
      </c>
      <c r="U1409" s="10"/>
    </row>
    <row r="1410" spans="1:21" x14ac:dyDescent="0.25">
      <c r="A1410" s="10"/>
      <c r="B1410" s="4" t="str">
        <f>IF(ISBLANK('INPUT | Operations'!$B1415),"",COUNT('INPUT | Operations'!$B$12:$B1414))</f>
        <v/>
      </c>
      <c r="C1410" s="27" t="str">
        <f>IF(ISNUMBER($B1410),('INPUT | Operations'!$C1414+'INPUT | Operations'!$C1415)/2,"")</f>
        <v/>
      </c>
      <c r="D1410" s="28" t="str">
        <f t="shared" si="207"/>
        <v/>
      </c>
      <c r="E1410" s="26" t="str">
        <f>IF(ISNUMBER($B1410),'INPUT | Operations'!$B1415-'INPUT | Operations'!$B1414,"")</f>
        <v/>
      </c>
      <c r="F1410" s="32" t="str">
        <f>IF(ISNUMBER($B1410),IF('INPUT | Operations'!$B1415&lt;Booster_BurnTime,1,IF('INPUT | Operations'!$B1414&lt;=Booster_BurnTime,(Booster_BurnTime-'INPUT | Operations'!$B1414)/('INPUT | Operations'!$B1415-'INPUT | Operations'!$B1414),0))*'INPUT | Operations'!$E1414*NumberOfBoosters*NumberOfOps*$E1410,"")</f>
        <v/>
      </c>
      <c r="G1410" s="34" t="str">
        <f t="shared" si="208"/>
        <v/>
      </c>
      <c r="H1410" s="27" t="str">
        <f t="shared" si="209"/>
        <v/>
      </c>
      <c r="I1410" s="27" t="str">
        <f t="shared" si="210"/>
        <v/>
      </c>
      <c r="J1410" s="27" t="str">
        <f t="shared" si="211"/>
        <v/>
      </c>
      <c r="K1410" s="27" t="str">
        <f t="shared" si="212"/>
        <v/>
      </c>
      <c r="L1410" s="27" t="str">
        <f t="shared" si="213"/>
        <v/>
      </c>
      <c r="M1410" s="32" t="str">
        <f t="shared" si="214"/>
        <v/>
      </c>
      <c r="N1410" s="27" t="str">
        <f t="shared" si="216"/>
        <v/>
      </c>
      <c r="O1410" s="27" t="str">
        <f t="shared" si="216"/>
        <v/>
      </c>
      <c r="P1410" s="27" t="str">
        <f t="shared" si="216"/>
        <v/>
      </c>
      <c r="Q1410" s="27" t="str">
        <f t="shared" si="216"/>
        <v/>
      </c>
      <c r="R1410" s="27" t="str">
        <f t="shared" si="216"/>
        <v/>
      </c>
      <c r="S1410" s="27" t="str">
        <f t="shared" si="216"/>
        <v/>
      </c>
      <c r="T1410" s="32" t="str">
        <f t="shared" si="216"/>
        <v/>
      </c>
      <c r="U1410" s="10"/>
    </row>
    <row r="1411" spans="1:21" x14ac:dyDescent="0.25">
      <c r="A1411" s="10"/>
      <c r="B1411" s="4" t="str">
        <f>IF(ISBLANK('INPUT | Operations'!$B1416),"",COUNT('INPUT | Operations'!$B$12:$B1415))</f>
        <v/>
      </c>
      <c r="C1411" s="27" t="str">
        <f>IF(ISNUMBER($B1411),('INPUT | Operations'!$C1415+'INPUT | Operations'!$C1416)/2,"")</f>
        <v/>
      </c>
      <c r="D1411" s="28" t="str">
        <f t="shared" si="207"/>
        <v/>
      </c>
      <c r="E1411" s="26" t="str">
        <f>IF(ISNUMBER($B1411),'INPUT | Operations'!$B1416-'INPUT | Operations'!$B1415,"")</f>
        <v/>
      </c>
      <c r="F1411" s="32" t="str">
        <f>IF(ISNUMBER($B1411),IF('INPUT | Operations'!$B1416&lt;Booster_BurnTime,1,IF('INPUT | Operations'!$B1415&lt;=Booster_BurnTime,(Booster_BurnTime-'INPUT | Operations'!$B1415)/('INPUT | Operations'!$B1416-'INPUT | Operations'!$B1415),0))*'INPUT | Operations'!$E1415*NumberOfBoosters*NumberOfOps*$E1411,"")</f>
        <v/>
      </c>
      <c r="G1411" s="34" t="str">
        <f t="shared" si="208"/>
        <v/>
      </c>
      <c r="H1411" s="27" t="str">
        <f t="shared" si="209"/>
        <v/>
      </c>
      <c r="I1411" s="27" t="str">
        <f t="shared" si="210"/>
        <v/>
      </c>
      <c r="J1411" s="27" t="str">
        <f t="shared" si="211"/>
        <v/>
      </c>
      <c r="K1411" s="27" t="str">
        <f t="shared" si="212"/>
        <v/>
      </c>
      <c r="L1411" s="27" t="str">
        <f t="shared" si="213"/>
        <v/>
      </c>
      <c r="M1411" s="32" t="str">
        <f t="shared" si="214"/>
        <v/>
      </c>
      <c r="N1411" s="27" t="str">
        <f t="shared" si="216"/>
        <v/>
      </c>
      <c r="O1411" s="27" t="str">
        <f t="shared" si="216"/>
        <v/>
      </c>
      <c r="P1411" s="27" t="str">
        <f t="shared" si="216"/>
        <v/>
      </c>
      <c r="Q1411" s="27" t="str">
        <f t="shared" si="216"/>
        <v/>
      </c>
      <c r="R1411" s="27" t="str">
        <f t="shared" si="216"/>
        <v/>
      </c>
      <c r="S1411" s="27" t="str">
        <f t="shared" si="216"/>
        <v/>
      </c>
      <c r="T1411" s="32" t="str">
        <f t="shared" si="216"/>
        <v/>
      </c>
      <c r="U1411" s="10"/>
    </row>
    <row r="1412" spans="1:21" x14ac:dyDescent="0.25">
      <c r="A1412" s="10"/>
      <c r="B1412" s="4" t="str">
        <f>IF(ISBLANK('INPUT | Operations'!$B1417),"",COUNT('INPUT | Operations'!$B$12:$B1416))</f>
        <v/>
      </c>
      <c r="C1412" s="27" t="str">
        <f>IF(ISNUMBER($B1412),('INPUT | Operations'!$C1416+'INPUT | Operations'!$C1417)/2,"")</f>
        <v/>
      </c>
      <c r="D1412" s="28" t="str">
        <f t="shared" si="207"/>
        <v/>
      </c>
      <c r="E1412" s="26" t="str">
        <f>IF(ISNUMBER($B1412),'INPUT | Operations'!$B1417-'INPUT | Operations'!$B1416,"")</f>
        <v/>
      </c>
      <c r="F1412" s="32" t="str">
        <f>IF(ISNUMBER($B1412),IF('INPUT | Operations'!$B1417&lt;Booster_BurnTime,1,IF('INPUT | Operations'!$B1416&lt;=Booster_BurnTime,(Booster_BurnTime-'INPUT | Operations'!$B1416)/('INPUT | Operations'!$B1417-'INPUT | Operations'!$B1416),0))*'INPUT | Operations'!$E1416*NumberOfBoosters*NumberOfOps*$E1412,"")</f>
        <v/>
      </c>
      <c r="G1412" s="34" t="str">
        <f t="shared" si="208"/>
        <v/>
      </c>
      <c r="H1412" s="27" t="str">
        <f t="shared" si="209"/>
        <v/>
      </c>
      <c r="I1412" s="27" t="str">
        <f t="shared" si="210"/>
        <v/>
      </c>
      <c r="J1412" s="27" t="str">
        <f t="shared" si="211"/>
        <v/>
      </c>
      <c r="K1412" s="27" t="str">
        <f t="shared" si="212"/>
        <v/>
      </c>
      <c r="L1412" s="27" t="str">
        <f t="shared" si="213"/>
        <v/>
      </c>
      <c r="M1412" s="32" t="str">
        <f t="shared" si="214"/>
        <v/>
      </c>
      <c r="N1412" s="27" t="str">
        <f t="shared" si="216"/>
        <v/>
      </c>
      <c r="O1412" s="27" t="str">
        <f t="shared" si="216"/>
        <v/>
      </c>
      <c r="P1412" s="27" t="str">
        <f t="shared" si="216"/>
        <v/>
      </c>
      <c r="Q1412" s="27" t="str">
        <f t="shared" si="216"/>
        <v/>
      </c>
      <c r="R1412" s="27" t="str">
        <f t="shared" si="216"/>
        <v/>
      </c>
      <c r="S1412" s="27" t="str">
        <f t="shared" si="216"/>
        <v/>
      </c>
      <c r="T1412" s="32" t="str">
        <f t="shared" si="216"/>
        <v/>
      </c>
      <c r="U1412" s="10"/>
    </row>
    <row r="1413" spans="1:21" x14ac:dyDescent="0.25">
      <c r="A1413" s="10"/>
      <c r="B1413" s="4" t="str">
        <f>IF(ISBLANK('INPUT | Operations'!$B1418),"",COUNT('INPUT | Operations'!$B$12:$B1417))</f>
        <v/>
      </c>
      <c r="C1413" s="27" t="str">
        <f>IF(ISNUMBER($B1413),('INPUT | Operations'!$C1417+'INPUT | Operations'!$C1418)/2,"")</f>
        <v/>
      </c>
      <c r="D1413" s="28" t="str">
        <f t="shared" si="207"/>
        <v/>
      </c>
      <c r="E1413" s="26" t="str">
        <f>IF(ISNUMBER($B1413),'INPUT | Operations'!$B1418-'INPUT | Operations'!$B1417,"")</f>
        <v/>
      </c>
      <c r="F1413" s="32" t="str">
        <f>IF(ISNUMBER($B1413),IF('INPUT | Operations'!$B1418&lt;Booster_BurnTime,1,IF('INPUT | Operations'!$B1417&lt;=Booster_BurnTime,(Booster_BurnTime-'INPUT | Operations'!$B1417)/('INPUT | Operations'!$B1418-'INPUT | Operations'!$B1417),0))*'INPUT | Operations'!$E1417*NumberOfBoosters*NumberOfOps*$E1413,"")</f>
        <v/>
      </c>
      <c r="G1413" s="34" t="str">
        <f t="shared" si="208"/>
        <v/>
      </c>
      <c r="H1413" s="27" t="str">
        <f t="shared" si="209"/>
        <v/>
      </c>
      <c r="I1413" s="27" t="str">
        <f t="shared" si="210"/>
        <v/>
      </c>
      <c r="J1413" s="27" t="str">
        <f t="shared" si="211"/>
        <v/>
      </c>
      <c r="K1413" s="27" t="str">
        <f t="shared" si="212"/>
        <v/>
      </c>
      <c r="L1413" s="27" t="str">
        <f t="shared" si="213"/>
        <v/>
      </c>
      <c r="M1413" s="32" t="str">
        <f t="shared" si="214"/>
        <v/>
      </c>
      <c r="N1413" s="27" t="str">
        <f t="shared" si="216"/>
        <v/>
      </c>
      <c r="O1413" s="27" t="str">
        <f t="shared" si="216"/>
        <v/>
      </c>
      <c r="P1413" s="27" t="str">
        <f t="shared" si="216"/>
        <v/>
      </c>
      <c r="Q1413" s="27" t="str">
        <f t="shared" si="216"/>
        <v/>
      </c>
      <c r="R1413" s="27" t="str">
        <f t="shared" si="216"/>
        <v/>
      </c>
      <c r="S1413" s="27" t="str">
        <f t="shared" si="216"/>
        <v/>
      </c>
      <c r="T1413" s="32" t="str">
        <f t="shared" si="216"/>
        <v/>
      </c>
      <c r="U1413" s="10"/>
    </row>
    <row r="1414" spans="1:21" x14ac:dyDescent="0.25">
      <c r="A1414" s="10"/>
      <c r="B1414" s="4" t="str">
        <f>IF(ISBLANK('INPUT | Operations'!$B1419),"",COUNT('INPUT | Operations'!$B$12:$B1418))</f>
        <v/>
      </c>
      <c r="C1414" s="27" t="str">
        <f>IF(ISNUMBER($B1414),('INPUT | Operations'!$C1418+'INPUT | Operations'!$C1419)/2,"")</f>
        <v/>
      </c>
      <c r="D1414" s="28" t="str">
        <f t="shared" si="207"/>
        <v/>
      </c>
      <c r="E1414" s="26" t="str">
        <f>IF(ISNUMBER($B1414),'INPUT | Operations'!$B1419-'INPUT | Operations'!$B1418,"")</f>
        <v/>
      </c>
      <c r="F1414" s="32" t="str">
        <f>IF(ISNUMBER($B1414),IF('INPUT | Operations'!$B1419&lt;Booster_BurnTime,1,IF('INPUT | Operations'!$B1418&lt;=Booster_BurnTime,(Booster_BurnTime-'INPUT | Operations'!$B1418)/('INPUT | Operations'!$B1419-'INPUT | Operations'!$B1418),0))*'INPUT | Operations'!$E1418*NumberOfBoosters*NumberOfOps*$E1414,"")</f>
        <v/>
      </c>
      <c r="G1414" s="34" t="str">
        <f t="shared" si="208"/>
        <v/>
      </c>
      <c r="H1414" s="27" t="str">
        <f t="shared" si="209"/>
        <v/>
      </c>
      <c r="I1414" s="27" t="str">
        <f t="shared" si="210"/>
        <v/>
      </c>
      <c r="J1414" s="27" t="str">
        <f t="shared" si="211"/>
        <v/>
      </c>
      <c r="K1414" s="27" t="str">
        <f t="shared" si="212"/>
        <v/>
      </c>
      <c r="L1414" s="27" t="str">
        <f t="shared" si="213"/>
        <v/>
      </c>
      <c r="M1414" s="32" t="str">
        <f t="shared" si="214"/>
        <v/>
      </c>
      <c r="N1414" s="27" t="str">
        <f t="shared" si="216"/>
        <v/>
      </c>
      <c r="O1414" s="27" t="str">
        <f t="shared" si="216"/>
        <v/>
      </c>
      <c r="P1414" s="27" t="str">
        <f t="shared" si="216"/>
        <v/>
      </c>
      <c r="Q1414" s="27" t="str">
        <f t="shared" si="216"/>
        <v/>
      </c>
      <c r="R1414" s="27" t="str">
        <f t="shared" si="216"/>
        <v/>
      </c>
      <c r="S1414" s="27" t="str">
        <f t="shared" si="216"/>
        <v/>
      </c>
      <c r="T1414" s="32" t="str">
        <f t="shared" si="216"/>
        <v/>
      </c>
      <c r="U1414" s="10"/>
    </row>
    <row r="1415" spans="1:21" x14ac:dyDescent="0.25">
      <c r="A1415" s="10"/>
      <c r="B1415" s="4" t="str">
        <f>IF(ISBLANK('INPUT | Operations'!$B1420),"",COUNT('INPUT | Operations'!$B$12:$B1419))</f>
        <v/>
      </c>
      <c r="C1415" s="27" t="str">
        <f>IF(ISNUMBER($B1415),('INPUT | Operations'!$C1419+'INPUT | Operations'!$C1420)/2,"")</f>
        <v/>
      </c>
      <c r="D1415" s="28" t="str">
        <f t="shared" si="207"/>
        <v/>
      </c>
      <c r="E1415" s="26" t="str">
        <f>IF(ISNUMBER($B1415),'INPUT | Operations'!$B1420-'INPUT | Operations'!$B1419,"")</f>
        <v/>
      </c>
      <c r="F1415" s="32" t="str">
        <f>IF(ISNUMBER($B1415),IF('INPUT | Operations'!$B1420&lt;Booster_BurnTime,1,IF('INPUT | Operations'!$B1419&lt;=Booster_BurnTime,(Booster_BurnTime-'INPUT | Operations'!$B1419)/('INPUT | Operations'!$B1420-'INPUT | Operations'!$B1419),0))*'INPUT | Operations'!$E1419*NumberOfBoosters*NumberOfOps*$E1415,"")</f>
        <v/>
      </c>
      <c r="G1415" s="34" t="str">
        <f t="shared" si="208"/>
        <v/>
      </c>
      <c r="H1415" s="27" t="str">
        <f t="shared" si="209"/>
        <v/>
      </c>
      <c r="I1415" s="27" t="str">
        <f t="shared" si="210"/>
        <v/>
      </c>
      <c r="J1415" s="27" t="str">
        <f t="shared" si="211"/>
        <v/>
      </c>
      <c r="K1415" s="27" t="str">
        <f t="shared" si="212"/>
        <v/>
      </c>
      <c r="L1415" s="27" t="str">
        <f t="shared" si="213"/>
        <v/>
      </c>
      <c r="M1415" s="32" t="str">
        <f t="shared" si="214"/>
        <v/>
      </c>
      <c r="N1415" s="27" t="str">
        <f t="shared" si="216"/>
        <v/>
      </c>
      <c r="O1415" s="27" t="str">
        <f t="shared" si="216"/>
        <v/>
      </c>
      <c r="P1415" s="27" t="str">
        <f t="shared" si="216"/>
        <v/>
      </c>
      <c r="Q1415" s="27" t="str">
        <f t="shared" si="216"/>
        <v/>
      </c>
      <c r="R1415" s="27" t="str">
        <f t="shared" si="216"/>
        <v/>
      </c>
      <c r="S1415" s="27" t="str">
        <f t="shared" si="216"/>
        <v/>
      </c>
      <c r="T1415" s="32" t="str">
        <f t="shared" si="216"/>
        <v/>
      </c>
      <c r="U1415" s="10"/>
    </row>
    <row r="1416" spans="1:21" x14ac:dyDescent="0.25">
      <c r="A1416" s="10"/>
      <c r="B1416" s="4" t="str">
        <f>IF(ISBLANK('INPUT | Operations'!$B1421),"",COUNT('INPUT | Operations'!$B$12:$B1420))</f>
        <v/>
      </c>
      <c r="C1416" s="27" t="str">
        <f>IF(ISNUMBER($B1416),('INPUT | Operations'!$C1420+'INPUT | Operations'!$C1421)/2,"")</f>
        <v/>
      </c>
      <c r="D1416" s="28" t="str">
        <f t="shared" ref="D1416:D1479" si="217">IF(ISNUMBER($B1416),C1416*0.3048/1000,"")</f>
        <v/>
      </c>
      <c r="E1416" s="26" t="str">
        <f>IF(ISNUMBER($B1416),'INPUT | Operations'!$B1421-'INPUT | Operations'!$B1420,"")</f>
        <v/>
      </c>
      <c r="F1416" s="32" t="str">
        <f>IF(ISNUMBER($B1416),IF('INPUT | Operations'!$B1421&lt;Booster_BurnTime,1,IF('INPUT | Operations'!$B1420&lt;=Booster_BurnTime,(Booster_BurnTime-'INPUT | Operations'!$B1420)/('INPUT | Operations'!$B1421-'INPUT | Operations'!$B1420),0))*'INPUT | Operations'!$E1420*NumberOfBoosters*NumberOfOps*$E1416,"")</f>
        <v/>
      </c>
      <c r="G1416" s="34" t="str">
        <f t="shared" ref="G1416:G1479" si="218">IF(ISNUMBER($B1416),Booster_H2O+MW_H2O/MW_H*Booster_H+MW_H2O/MW_H2*Booster_H2+Booster_OH,"")</f>
        <v/>
      </c>
      <c r="H1416" s="27" t="str">
        <f t="shared" ref="H1416:H1479" si="219">IF(ISNUMBER($B1416),Booster_CO2+MW_CO2/MW_CO*(Booster_CO-$I1416),"")</f>
        <v/>
      </c>
      <c r="I1416" s="27" t="str">
        <f t="shared" ref="I1416:I1479" si="220">IF(ISNUMBER($B1416),MIN(0.0025*EXP(0.067*$D1416)*(Booster_CO+Booster_CO2),Booster_CO),"")</f>
        <v/>
      </c>
      <c r="J1416" s="27" t="str">
        <f t="shared" ref="J1416:J1479" si="221">IF(ISNUMBER($B1416),Booster_Al2O3,"")</f>
        <v/>
      </c>
      <c r="K1416" s="27" t="str">
        <f t="shared" ref="K1416:K1479" si="222">IF(ISNUMBER($B1416),Booster_HCl+Booster_Cl+Booster_Cl2,"")</f>
        <v/>
      </c>
      <c r="L1416" s="27" t="str">
        <f t="shared" ref="L1416:L1479" si="223">IF(ISNUMBER($B1416),Booster_NOx+33*EXP(-0.26*$D1416),"")</f>
        <v/>
      </c>
      <c r="M1416" s="32" t="str">
        <f t="shared" ref="M1416:M1479" si="224">IF(ISNUMBER($B1416),Booster_BC*MAX(0.04,MIN(1,0.04*EXP(0.12*($D1416-15)))),"")</f>
        <v/>
      </c>
      <c r="N1416" s="27" t="str">
        <f t="shared" si="216"/>
        <v/>
      </c>
      <c r="O1416" s="27" t="str">
        <f t="shared" si="216"/>
        <v/>
      </c>
      <c r="P1416" s="27" t="str">
        <f t="shared" si="216"/>
        <v/>
      </c>
      <c r="Q1416" s="27" t="str">
        <f t="shared" si="216"/>
        <v/>
      </c>
      <c r="R1416" s="27" t="str">
        <f t="shared" si="216"/>
        <v/>
      </c>
      <c r="S1416" s="27" t="str">
        <f t="shared" si="216"/>
        <v/>
      </c>
      <c r="T1416" s="32" t="str">
        <f t="shared" si="216"/>
        <v/>
      </c>
      <c r="U1416" s="10"/>
    </row>
    <row r="1417" spans="1:21" x14ac:dyDescent="0.25">
      <c r="A1417" s="10"/>
      <c r="B1417" s="4" t="str">
        <f>IF(ISBLANK('INPUT | Operations'!$B1422),"",COUNT('INPUT | Operations'!$B$12:$B1421))</f>
        <v/>
      </c>
      <c r="C1417" s="27" t="str">
        <f>IF(ISNUMBER($B1417),('INPUT | Operations'!$C1421+'INPUT | Operations'!$C1422)/2,"")</f>
        <v/>
      </c>
      <c r="D1417" s="28" t="str">
        <f t="shared" si="217"/>
        <v/>
      </c>
      <c r="E1417" s="26" t="str">
        <f>IF(ISNUMBER($B1417),'INPUT | Operations'!$B1422-'INPUT | Operations'!$B1421,"")</f>
        <v/>
      </c>
      <c r="F1417" s="32" t="str">
        <f>IF(ISNUMBER($B1417),IF('INPUT | Operations'!$B1422&lt;Booster_BurnTime,1,IF('INPUT | Operations'!$B1421&lt;=Booster_BurnTime,(Booster_BurnTime-'INPUT | Operations'!$B1421)/('INPUT | Operations'!$B1422-'INPUT | Operations'!$B1421),0))*'INPUT | Operations'!$E1421*NumberOfBoosters*NumberOfOps*$E1417,"")</f>
        <v/>
      </c>
      <c r="G1417" s="34" t="str">
        <f t="shared" si="218"/>
        <v/>
      </c>
      <c r="H1417" s="27" t="str">
        <f t="shared" si="219"/>
        <v/>
      </c>
      <c r="I1417" s="27" t="str">
        <f t="shared" si="220"/>
        <v/>
      </c>
      <c r="J1417" s="27" t="str">
        <f t="shared" si="221"/>
        <v/>
      </c>
      <c r="K1417" s="27" t="str">
        <f t="shared" si="222"/>
        <v/>
      </c>
      <c r="L1417" s="27" t="str">
        <f t="shared" si="223"/>
        <v/>
      </c>
      <c r="M1417" s="32" t="str">
        <f t="shared" si="224"/>
        <v/>
      </c>
      <c r="N1417" s="27" t="str">
        <f t="shared" si="216"/>
        <v/>
      </c>
      <c r="O1417" s="27" t="str">
        <f t="shared" si="216"/>
        <v/>
      </c>
      <c r="P1417" s="27" t="str">
        <f t="shared" si="216"/>
        <v/>
      </c>
      <c r="Q1417" s="27" t="str">
        <f t="shared" si="216"/>
        <v/>
      </c>
      <c r="R1417" s="27" t="str">
        <f t="shared" si="216"/>
        <v/>
      </c>
      <c r="S1417" s="27" t="str">
        <f t="shared" si="216"/>
        <v/>
      </c>
      <c r="T1417" s="32" t="str">
        <f t="shared" si="216"/>
        <v/>
      </c>
      <c r="U1417" s="10"/>
    </row>
    <row r="1418" spans="1:21" x14ac:dyDescent="0.25">
      <c r="A1418" s="10"/>
      <c r="B1418" s="4" t="str">
        <f>IF(ISBLANK('INPUT | Operations'!$B1423),"",COUNT('INPUT | Operations'!$B$12:$B1422))</f>
        <v/>
      </c>
      <c r="C1418" s="27" t="str">
        <f>IF(ISNUMBER($B1418),('INPUT | Operations'!$C1422+'INPUT | Operations'!$C1423)/2,"")</f>
        <v/>
      </c>
      <c r="D1418" s="28" t="str">
        <f t="shared" si="217"/>
        <v/>
      </c>
      <c r="E1418" s="26" t="str">
        <f>IF(ISNUMBER($B1418),'INPUT | Operations'!$B1423-'INPUT | Operations'!$B1422,"")</f>
        <v/>
      </c>
      <c r="F1418" s="32" t="str">
        <f>IF(ISNUMBER($B1418),IF('INPUT | Operations'!$B1423&lt;Booster_BurnTime,1,IF('INPUT | Operations'!$B1422&lt;=Booster_BurnTime,(Booster_BurnTime-'INPUT | Operations'!$B1422)/('INPUT | Operations'!$B1423-'INPUT | Operations'!$B1422),0))*'INPUT | Operations'!$E1422*NumberOfBoosters*NumberOfOps*$E1418,"")</f>
        <v/>
      </c>
      <c r="G1418" s="34" t="str">
        <f t="shared" si="218"/>
        <v/>
      </c>
      <c r="H1418" s="27" t="str">
        <f t="shared" si="219"/>
        <v/>
      </c>
      <c r="I1418" s="27" t="str">
        <f t="shared" si="220"/>
        <v/>
      </c>
      <c r="J1418" s="27" t="str">
        <f t="shared" si="221"/>
        <v/>
      </c>
      <c r="K1418" s="27" t="str">
        <f t="shared" si="222"/>
        <v/>
      </c>
      <c r="L1418" s="27" t="str">
        <f t="shared" si="223"/>
        <v/>
      </c>
      <c r="M1418" s="32" t="str">
        <f t="shared" si="224"/>
        <v/>
      </c>
      <c r="N1418" s="27" t="str">
        <f t="shared" si="216"/>
        <v/>
      </c>
      <c r="O1418" s="27" t="str">
        <f t="shared" si="216"/>
        <v/>
      </c>
      <c r="P1418" s="27" t="str">
        <f t="shared" si="216"/>
        <v/>
      </c>
      <c r="Q1418" s="27" t="str">
        <f t="shared" si="216"/>
        <v/>
      </c>
      <c r="R1418" s="27" t="str">
        <f t="shared" si="216"/>
        <v/>
      </c>
      <c r="S1418" s="27" t="str">
        <f t="shared" si="216"/>
        <v/>
      </c>
      <c r="T1418" s="32" t="str">
        <f t="shared" si="216"/>
        <v/>
      </c>
      <c r="U1418" s="10"/>
    </row>
    <row r="1419" spans="1:21" x14ac:dyDescent="0.25">
      <c r="A1419" s="10"/>
      <c r="B1419" s="4" t="str">
        <f>IF(ISBLANK('INPUT | Operations'!$B1424),"",COUNT('INPUT | Operations'!$B$12:$B1423))</f>
        <v/>
      </c>
      <c r="C1419" s="27" t="str">
        <f>IF(ISNUMBER($B1419),('INPUT | Operations'!$C1423+'INPUT | Operations'!$C1424)/2,"")</f>
        <v/>
      </c>
      <c r="D1419" s="28" t="str">
        <f t="shared" si="217"/>
        <v/>
      </c>
      <c r="E1419" s="26" t="str">
        <f>IF(ISNUMBER($B1419),'INPUT | Operations'!$B1424-'INPUT | Operations'!$B1423,"")</f>
        <v/>
      </c>
      <c r="F1419" s="32" t="str">
        <f>IF(ISNUMBER($B1419),IF('INPUT | Operations'!$B1424&lt;Booster_BurnTime,1,IF('INPUT | Operations'!$B1423&lt;=Booster_BurnTime,(Booster_BurnTime-'INPUT | Operations'!$B1423)/('INPUT | Operations'!$B1424-'INPUT | Operations'!$B1423),0))*'INPUT | Operations'!$E1423*NumberOfBoosters*NumberOfOps*$E1419,"")</f>
        <v/>
      </c>
      <c r="G1419" s="34" t="str">
        <f t="shared" si="218"/>
        <v/>
      </c>
      <c r="H1419" s="27" t="str">
        <f t="shared" si="219"/>
        <v/>
      </c>
      <c r="I1419" s="27" t="str">
        <f t="shared" si="220"/>
        <v/>
      </c>
      <c r="J1419" s="27" t="str">
        <f t="shared" si="221"/>
        <v/>
      </c>
      <c r="K1419" s="27" t="str">
        <f t="shared" si="222"/>
        <v/>
      </c>
      <c r="L1419" s="27" t="str">
        <f t="shared" si="223"/>
        <v/>
      </c>
      <c r="M1419" s="32" t="str">
        <f t="shared" si="224"/>
        <v/>
      </c>
      <c r="N1419" s="27" t="str">
        <f t="shared" si="216"/>
        <v/>
      </c>
      <c r="O1419" s="27" t="str">
        <f t="shared" si="216"/>
        <v/>
      </c>
      <c r="P1419" s="27" t="str">
        <f t="shared" si="216"/>
        <v/>
      </c>
      <c r="Q1419" s="27" t="str">
        <f t="shared" si="216"/>
        <v/>
      </c>
      <c r="R1419" s="27" t="str">
        <f t="shared" si="216"/>
        <v/>
      </c>
      <c r="S1419" s="27" t="str">
        <f t="shared" si="216"/>
        <v/>
      </c>
      <c r="T1419" s="32" t="str">
        <f t="shared" si="216"/>
        <v/>
      </c>
      <c r="U1419" s="10"/>
    </row>
    <row r="1420" spans="1:21" x14ac:dyDescent="0.25">
      <c r="A1420" s="10"/>
      <c r="B1420" s="4" t="str">
        <f>IF(ISBLANK('INPUT | Operations'!$B1425),"",COUNT('INPUT | Operations'!$B$12:$B1424))</f>
        <v/>
      </c>
      <c r="C1420" s="27" t="str">
        <f>IF(ISNUMBER($B1420),('INPUT | Operations'!$C1424+'INPUT | Operations'!$C1425)/2,"")</f>
        <v/>
      </c>
      <c r="D1420" s="28" t="str">
        <f t="shared" si="217"/>
        <v/>
      </c>
      <c r="E1420" s="26" t="str">
        <f>IF(ISNUMBER($B1420),'INPUT | Operations'!$B1425-'INPUT | Operations'!$B1424,"")</f>
        <v/>
      </c>
      <c r="F1420" s="32" t="str">
        <f>IF(ISNUMBER($B1420),IF('INPUT | Operations'!$B1425&lt;Booster_BurnTime,1,IF('INPUT | Operations'!$B1424&lt;=Booster_BurnTime,(Booster_BurnTime-'INPUT | Operations'!$B1424)/('INPUT | Operations'!$B1425-'INPUT | Operations'!$B1424),0))*'INPUT | Operations'!$E1424*NumberOfBoosters*NumberOfOps*$E1420,"")</f>
        <v/>
      </c>
      <c r="G1420" s="34" t="str">
        <f t="shared" si="218"/>
        <v/>
      </c>
      <c r="H1420" s="27" t="str">
        <f t="shared" si="219"/>
        <v/>
      </c>
      <c r="I1420" s="27" t="str">
        <f t="shared" si="220"/>
        <v/>
      </c>
      <c r="J1420" s="27" t="str">
        <f t="shared" si="221"/>
        <v/>
      </c>
      <c r="K1420" s="27" t="str">
        <f t="shared" si="222"/>
        <v/>
      </c>
      <c r="L1420" s="27" t="str">
        <f t="shared" si="223"/>
        <v/>
      </c>
      <c r="M1420" s="32" t="str">
        <f t="shared" si="224"/>
        <v/>
      </c>
      <c r="N1420" s="27" t="str">
        <f t="shared" si="216"/>
        <v/>
      </c>
      <c r="O1420" s="27" t="str">
        <f t="shared" si="216"/>
        <v/>
      </c>
      <c r="P1420" s="27" t="str">
        <f t="shared" si="216"/>
        <v/>
      </c>
      <c r="Q1420" s="27" t="str">
        <f t="shared" si="216"/>
        <v/>
      </c>
      <c r="R1420" s="27" t="str">
        <f t="shared" si="216"/>
        <v/>
      </c>
      <c r="S1420" s="27" t="str">
        <f t="shared" si="216"/>
        <v/>
      </c>
      <c r="T1420" s="32" t="str">
        <f t="shared" si="216"/>
        <v/>
      </c>
      <c r="U1420" s="10"/>
    </row>
    <row r="1421" spans="1:21" x14ac:dyDescent="0.25">
      <c r="A1421" s="10"/>
      <c r="B1421" s="4" t="str">
        <f>IF(ISBLANK('INPUT | Operations'!$B1426),"",COUNT('INPUT | Operations'!$B$12:$B1425))</f>
        <v/>
      </c>
      <c r="C1421" s="27" t="str">
        <f>IF(ISNUMBER($B1421),('INPUT | Operations'!$C1425+'INPUT | Operations'!$C1426)/2,"")</f>
        <v/>
      </c>
      <c r="D1421" s="28" t="str">
        <f t="shared" si="217"/>
        <v/>
      </c>
      <c r="E1421" s="26" t="str">
        <f>IF(ISNUMBER($B1421),'INPUT | Operations'!$B1426-'INPUT | Operations'!$B1425,"")</f>
        <v/>
      </c>
      <c r="F1421" s="32" t="str">
        <f>IF(ISNUMBER($B1421),IF('INPUT | Operations'!$B1426&lt;Booster_BurnTime,1,IF('INPUT | Operations'!$B1425&lt;=Booster_BurnTime,(Booster_BurnTime-'INPUT | Operations'!$B1425)/('INPUT | Operations'!$B1426-'INPUT | Operations'!$B1425),0))*'INPUT | Operations'!$E1425*NumberOfBoosters*NumberOfOps*$E1421,"")</f>
        <v/>
      </c>
      <c r="G1421" s="34" t="str">
        <f t="shared" si="218"/>
        <v/>
      </c>
      <c r="H1421" s="27" t="str">
        <f t="shared" si="219"/>
        <v/>
      </c>
      <c r="I1421" s="27" t="str">
        <f t="shared" si="220"/>
        <v/>
      </c>
      <c r="J1421" s="27" t="str">
        <f t="shared" si="221"/>
        <v/>
      </c>
      <c r="K1421" s="27" t="str">
        <f t="shared" si="222"/>
        <v/>
      </c>
      <c r="L1421" s="27" t="str">
        <f t="shared" si="223"/>
        <v/>
      </c>
      <c r="M1421" s="32" t="str">
        <f t="shared" si="224"/>
        <v/>
      </c>
      <c r="N1421" s="27" t="str">
        <f t="shared" si="216"/>
        <v/>
      </c>
      <c r="O1421" s="27" t="str">
        <f t="shared" si="216"/>
        <v/>
      </c>
      <c r="P1421" s="27" t="str">
        <f t="shared" si="216"/>
        <v/>
      </c>
      <c r="Q1421" s="27" t="str">
        <f t="shared" si="216"/>
        <v/>
      </c>
      <c r="R1421" s="27" t="str">
        <f t="shared" si="216"/>
        <v/>
      </c>
      <c r="S1421" s="27" t="str">
        <f t="shared" si="216"/>
        <v/>
      </c>
      <c r="T1421" s="32" t="str">
        <f t="shared" si="216"/>
        <v/>
      </c>
      <c r="U1421" s="10"/>
    </row>
    <row r="1422" spans="1:21" x14ac:dyDescent="0.25">
      <c r="A1422" s="10"/>
      <c r="B1422" s="4" t="str">
        <f>IF(ISBLANK('INPUT | Operations'!$B1427),"",COUNT('INPUT | Operations'!$B$12:$B1426))</f>
        <v/>
      </c>
      <c r="C1422" s="27" t="str">
        <f>IF(ISNUMBER($B1422),('INPUT | Operations'!$C1426+'INPUT | Operations'!$C1427)/2,"")</f>
        <v/>
      </c>
      <c r="D1422" s="28" t="str">
        <f t="shared" si="217"/>
        <v/>
      </c>
      <c r="E1422" s="26" t="str">
        <f>IF(ISNUMBER($B1422),'INPUT | Operations'!$B1427-'INPUT | Operations'!$B1426,"")</f>
        <v/>
      </c>
      <c r="F1422" s="32" t="str">
        <f>IF(ISNUMBER($B1422),IF('INPUT | Operations'!$B1427&lt;Booster_BurnTime,1,IF('INPUT | Operations'!$B1426&lt;=Booster_BurnTime,(Booster_BurnTime-'INPUT | Operations'!$B1426)/('INPUT | Operations'!$B1427-'INPUT | Operations'!$B1426),0))*'INPUT | Operations'!$E1426*NumberOfBoosters*NumberOfOps*$E1422,"")</f>
        <v/>
      </c>
      <c r="G1422" s="34" t="str">
        <f t="shared" si="218"/>
        <v/>
      </c>
      <c r="H1422" s="27" t="str">
        <f t="shared" si="219"/>
        <v/>
      </c>
      <c r="I1422" s="27" t="str">
        <f t="shared" si="220"/>
        <v/>
      </c>
      <c r="J1422" s="27" t="str">
        <f t="shared" si="221"/>
        <v/>
      </c>
      <c r="K1422" s="27" t="str">
        <f t="shared" si="222"/>
        <v/>
      </c>
      <c r="L1422" s="27" t="str">
        <f t="shared" si="223"/>
        <v/>
      </c>
      <c r="M1422" s="32" t="str">
        <f t="shared" si="224"/>
        <v/>
      </c>
      <c r="N1422" s="27" t="str">
        <f t="shared" si="216"/>
        <v/>
      </c>
      <c r="O1422" s="27" t="str">
        <f t="shared" si="216"/>
        <v/>
      </c>
      <c r="P1422" s="27" t="str">
        <f t="shared" si="216"/>
        <v/>
      </c>
      <c r="Q1422" s="27" t="str">
        <f t="shared" si="216"/>
        <v/>
      </c>
      <c r="R1422" s="27" t="str">
        <f t="shared" si="216"/>
        <v/>
      </c>
      <c r="S1422" s="27" t="str">
        <f t="shared" si="216"/>
        <v/>
      </c>
      <c r="T1422" s="32" t="str">
        <f t="shared" si="216"/>
        <v/>
      </c>
      <c r="U1422" s="10"/>
    </row>
    <row r="1423" spans="1:21" x14ac:dyDescent="0.25">
      <c r="A1423" s="10"/>
      <c r="B1423" s="4" t="str">
        <f>IF(ISBLANK('INPUT | Operations'!$B1428),"",COUNT('INPUT | Operations'!$B$12:$B1427))</f>
        <v/>
      </c>
      <c r="C1423" s="27" t="str">
        <f>IF(ISNUMBER($B1423),('INPUT | Operations'!$C1427+'INPUT | Operations'!$C1428)/2,"")</f>
        <v/>
      </c>
      <c r="D1423" s="28" t="str">
        <f t="shared" si="217"/>
        <v/>
      </c>
      <c r="E1423" s="26" t="str">
        <f>IF(ISNUMBER($B1423),'INPUT | Operations'!$B1428-'INPUT | Operations'!$B1427,"")</f>
        <v/>
      </c>
      <c r="F1423" s="32" t="str">
        <f>IF(ISNUMBER($B1423),IF('INPUT | Operations'!$B1428&lt;Booster_BurnTime,1,IF('INPUT | Operations'!$B1427&lt;=Booster_BurnTime,(Booster_BurnTime-'INPUT | Operations'!$B1427)/('INPUT | Operations'!$B1428-'INPUT | Operations'!$B1427),0))*'INPUT | Operations'!$E1427*NumberOfBoosters*NumberOfOps*$E1423,"")</f>
        <v/>
      </c>
      <c r="G1423" s="34" t="str">
        <f t="shared" si="218"/>
        <v/>
      </c>
      <c r="H1423" s="27" t="str">
        <f t="shared" si="219"/>
        <v/>
      </c>
      <c r="I1423" s="27" t="str">
        <f t="shared" si="220"/>
        <v/>
      </c>
      <c r="J1423" s="27" t="str">
        <f t="shared" si="221"/>
        <v/>
      </c>
      <c r="K1423" s="27" t="str">
        <f t="shared" si="222"/>
        <v/>
      </c>
      <c r="L1423" s="27" t="str">
        <f t="shared" si="223"/>
        <v/>
      </c>
      <c r="M1423" s="32" t="str">
        <f t="shared" si="224"/>
        <v/>
      </c>
      <c r="N1423" s="27" t="str">
        <f t="shared" si="216"/>
        <v/>
      </c>
      <c r="O1423" s="27" t="str">
        <f t="shared" si="216"/>
        <v/>
      </c>
      <c r="P1423" s="27" t="str">
        <f t="shared" si="216"/>
        <v/>
      </c>
      <c r="Q1423" s="27" t="str">
        <f t="shared" si="216"/>
        <v/>
      </c>
      <c r="R1423" s="27" t="str">
        <f t="shared" si="216"/>
        <v/>
      </c>
      <c r="S1423" s="27" t="str">
        <f t="shared" si="216"/>
        <v/>
      </c>
      <c r="T1423" s="32" t="str">
        <f t="shared" si="216"/>
        <v/>
      </c>
      <c r="U1423" s="10"/>
    </row>
    <row r="1424" spans="1:21" x14ac:dyDescent="0.25">
      <c r="A1424" s="10"/>
      <c r="B1424" s="4" t="str">
        <f>IF(ISBLANK('INPUT | Operations'!$B1429),"",COUNT('INPUT | Operations'!$B$12:$B1428))</f>
        <v/>
      </c>
      <c r="C1424" s="27" t="str">
        <f>IF(ISNUMBER($B1424),('INPUT | Operations'!$C1428+'INPUT | Operations'!$C1429)/2,"")</f>
        <v/>
      </c>
      <c r="D1424" s="28" t="str">
        <f t="shared" si="217"/>
        <v/>
      </c>
      <c r="E1424" s="26" t="str">
        <f>IF(ISNUMBER($B1424),'INPUT | Operations'!$B1429-'INPUT | Operations'!$B1428,"")</f>
        <v/>
      </c>
      <c r="F1424" s="32" t="str">
        <f>IF(ISNUMBER($B1424),IF('INPUT | Operations'!$B1429&lt;Booster_BurnTime,1,IF('INPUT | Operations'!$B1428&lt;=Booster_BurnTime,(Booster_BurnTime-'INPUT | Operations'!$B1428)/('INPUT | Operations'!$B1429-'INPUT | Operations'!$B1428),0))*'INPUT | Operations'!$E1428*NumberOfBoosters*NumberOfOps*$E1424,"")</f>
        <v/>
      </c>
      <c r="G1424" s="34" t="str">
        <f t="shared" si="218"/>
        <v/>
      </c>
      <c r="H1424" s="27" t="str">
        <f t="shared" si="219"/>
        <v/>
      </c>
      <c r="I1424" s="27" t="str">
        <f t="shared" si="220"/>
        <v/>
      </c>
      <c r="J1424" s="27" t="str">
        <f t="shared" si="221"/>
        <v/>
      </c>
      <c r="K1424" s="27" t="str">
        <f t="shared" si="222"/>
        <v/>
      </c>
      <c r="L1424" s="27" t="str">
        <f t="shared" si="223"/>
        <v/>
      </c>
      <c r="M1424" s="32" t="str">
        <f t="shared" si="224"/>
        <v/>
      </c>
      <c r="N1424" s="27" t="str">
        <f t="shared" si="216"/>
        <v/>
      </c>
      <c r="O1424" s="27" t="str">
        <f t="shared" si="216"/>
        <v/>
      </c>
      <c r="P1424" s="27" t="str">
        <f t="shared" si="216"/>
        <v/>
      </c>
      <c r="Q1424" s="27" t="str">
        <f t="shared" si="216"/>
        <v/>
      </c>
      <c r="R1424" s="27" t="str">
        <f t="shared" si="216"/>
        <v/>
      </c>
      <c r="S1424" s="27" t="str">
        <f t="shared" si="216"/>
        <v/>
      </c>
      <c r="T1424" s="32" t="str">
        <f t="shared" si="216"/>
        <v/>
      </c>
      <c r="U1424" s="10"/>
    </row>
    <row r="1425" spans="1:21" x14ac:dyDescent="0.25">
      <c r="A1425" s="10"/>
      <c r="B1425" s="4" t="str">
        <f>IF(ISBLANK('INPUT | Operations'!$B1430),"",COUNT('INPUT | Operations'!$B$12:$B1429))</f>
        <v/>
      </c>
      <c r="C1425" s="27" t="str">
        <f>IF(ISNUMBER($B1425),('INPUT | Operations'!$C1429+'INPUT | Operations'!$C1430)/2,"")</f>
        <v/>
      </c>
      <c r="D1425" s="28" t="str">
        <f t="shared" si="217"/>
        <v/>
      </c>
      <c r="E1425" s="26" t="str">
        <f>IF(ISNUMBER($B1425),'INPUT | Operations'!$B1430-'INPUT | Operations'!$B1429,"")</f>
        <v/>
      </c>
      <c r="F1425" s="32" t="str">
        <f>IF(ISNUMBER($B1425),IF('INPUT | Operations'!$B1430&lt;Booster_BurnTime,1,IF('INPUT | Operations'!$B1429&lt;=Booster_BurnTime,(Booster_BurnTime-'INPUT | Operations'!$B1429)/('INPUT | Operations'!$B1430-'INPUT | Operations'!$B1429),0))*'INPUT | Operations'!$E1429*NumberOfBoosters*NumberOfOps*$E1425,"")</f>
        <v/>
      </c>
      <c r="G1425" s="34" t="str">
        <f t="shared" si="218"/>
        <v/>
      </c>
      <c r="H1425" s="27" t="str">
        <f t="shared" si="219"/>
        <v/>
      </c>
      <c r="I1425" s="27" t="str">
        <f t="shared" si="220"/>
        <v/>
      </c>
      <c r="J1425" s="27" t="str">
        <f t="shared" si="221"/>
        <v/>
      </c>
      <c r="K1425" s="27" t="str">
        <f t="shared" si="222"/>
        <v/>
      </c>
      <c r="L1425" s="27" t="str">
        <f t="shared" si="223"/>
        <v/>
      </c>
      <c r="M1425" s="32" t="str">
        <f t="shared" si="224"/>
        <v/>
      </c>
      <c r="N1425" s="27" t="str">
        <f t="shared" si="216"/>
        <v/>
      </c>
      <c r="O1425" s="27" t="str">
        <f t="shared" si="216"/>
        <v/>
      </c>
      <c r="P1425" s="27" t="str">
        <f t="shared" si="216"/>
        <v/>
      </c>
      <c r="Q1425" s="27" t="str">
        <f t="shared" si="216"/>
        <v/>
      </c>
      <c r="R1425" s="27" t="str">
        <f t="shared" si="216"/>
        <v/>
      </c>
      <c r="S1425" s="27" t="str">
        <f t="shared" si="216"/>
        <v/>
      </c>
      <c r="T1425" s="32" t="str">
        <f t="shared" si="216"/>
        <v/>
      </c>
      <c r="U1425" s="10"/>
    </row>
    <row r="1426" spans="1:21" x14ac:dyDescent="0.25">
      <c r="A1426" s="10"/>
      <c r="B1426" s="4" t="str">
        <f>IF(ISBLANK('INPUT | Operations'!$B1431),"",COUNT('INPUT | Operations'!$B$12:$B1430))</f>
        <v/>
      </c>
      <c r="C1426" s="27" t="str">
        <f>IF(ISNUMBER($B1426),('INPUT | Operations'!$C1430+'INPUT | Operations'!$C1431)/2,"")</f>
        <v/>
      </c>
      <c r="D1426" s="28" t="str">
        <f t="shared" si="217"/>
        <v/>
      </c>
      <c r="E1426" s="26" t="str">
        <f>IF(ISNUMBER($B1426),'INPUT | Operations'!$B1431-'INPUT | Operations'!$B1430,"")</f>
        <v/>
      </c>
      <c r="F1426" s="32" t="str">
        <f>IF(ISNUMBER($B1426),IF('INPUT | Operations'!$B1431&lt;Booster_BurnTime,1,IF('INPUT | Operations'!$B1430&lt;=Booster_BurnTime,(Booster_BurnTime-'INPUT | Operations'!$B1430)/('INPUT | Operations'!$B1431-'INPUT | Operations'!$B1430),0))*'INPUT | Operations'!$E1430*NumberOfBoosters*NumberOfOps*$E1426,"")</f>
        <v/>
      </c>
      <c r="G1426" s="34" t="str">
        <f t="shared" si="218"/>
        <v/>
      </c>
      <c r="H1426" s="27" t="str">
        <f t="shared" si="219"/>
        <v/>
      </c>
      <c r="I1426" s="27" t="str">
        <f t="shared" si="220"/>
        <v/>
      </c>
      <c r="J1426" s="27" t="str">
        <f t="shared" si="221"/>
        <v/>
      </c>
      <c r="K1426" s="27" t="str">
        <f t="shared" si="222"/>
        <v/>
      </c>
      <c r="L1426" s="27" t="str">
        <f t="shared" si="223"/>
        <v/>
      </c>
      <c r="M1426" s="32" t="str">
        <f t="shared" si="224"/>
        <v/>
      </c>
      <c r="N1426" s="27" t="str">
        <f t="shared" si="216"/>
        <v/>
      </c>
      <c r="O1426" s="27" t="str">
        <f t="shared" si="216"/>
        <v/>
      </c>
      <c r="P1426" s="27" t="str">
        <f t="shared" si="216"/>
        <v/>
      </c>
      <c r="Q1426" s="27" t="str">
        <f t="shared" si="216"/>
        <v/>
      </c>
      <c r="R1426" s="27" t="str">
        <f t="shared" si="216"/>
        <v/>
      </c>
      <c r="S1426" s="27" t="str">
        <f t="shared" si="216"/>
        <v/>
      </c>
      <c r="T1426" s="32" t="str">
        <f t="shared" si="216"/>
        <v/>
      </c>
      <c r="U1426" s="10"/>
    </row>
    <row r="1427" spans="1:21" x14ac:dyDescent="0.25">
      <c r="A1427" s="10"/>
      <c r="B1427" s="4" t="str">
        <f>IF(ISBLANK('INPUT | Operations'!$B1432),"",COUNT('INPUT | Operations'!$B$12:$B1431))</f>
        <v/>
      </c>
      <c r="C1427" s="27" t="str">
        <f>IF(ISNUMBER($B1427),('INPUT | Operations'!$C1431+'INPUT | Operations'!$C1432)/2,"")</f>
        <v/>
      </c>
      <c r="D1427" s="28" t="str">
        <f t="shared" si="217"/>
        <v/>
      </c>
      <c r="E1427" s="26" t="str">
        <f>IF(ISNUMBER($B1427),'INPUT | Operations'!$B1432-'INPUT | Operations'!$B1431,"")</f>
        <v/>
      </c>
      <c r="F1427" s="32" t="str">
        <f>IF(ISNUMBER($B1427),IF('INPUT | Operations'!$B1432&lt;Booster_BurnTime,1,IF('INPUT | Operations'!$B1431&lt;=Booster_BurnTime,(Booster_BurnTime-'INPUT | Operations'!$B1431)/('INPUT | Operations'!$B1432-'INPUT | Operations'!$B1431),0))*'INPUT | Operations'!$E1431*NumberOfBoosters*NumberOfOps*$E1427,"")</f>
        <v/>
      </c>
      <c r="G1427" s="34" t="str">
        <f t="shared" si="218"/>
        <v/>
      </c>
      <c r="H1427" s="27" t="str">
        <f t="shared" si="219"/>
        <v/>
      </c>
      <c r="I1427" s="27" t="str">
        <f t="shared" si="220"/>
        <v/>
      </c>
      <c r="J1427" s="27" t="str">
        <f t="shared" si="221"/>
        <v/>
      </c>
      <c r="K1427" s="27" t="str">
        <f t="shared" si="222"/>
        <v/>
      </c>
      <c r="L1427" s="27" t="str">
        <f t="shared" si="223"/>
        <v/>
      </c>
      <c r="M1427" s="32" t="str">
        <f t="shared" si="224"/>
        <v/>
      </c>
      <c r="N1427" s="27" t="str">
        <f t="shared" si="216"/>
        <v/>
      </c>
      <c r="O1427" s="27" t="str">
        <f t="shared" si="216"/>
        <v/>
      </c>
      <c r="P1427" s="27" t="str">
        <f t="shared" si="216"/>
        <v/>
      </c>
      <c r="Q1427" s="27" t="str">
        <f t="shared" si="216"/>
        <v/>
      </c>
      <c r="R1427" s="27" t="str">
        <f t="shared" si="216"/>
        <v/>
      </c>
      <c r="S1427" s="27" t="str">
        <f t="shared" si="216"/>
        <v/>
      </c>
      <c r="T1427" s="32" t="str">
        <f t="shared" si="216"/>
        <v/>
      </c>
      <c r="U1427" s="10"/>
    </row>
    <row r="1428" spans="1:21" x14ac:dyDescent="0.25">
      <c r="A1428" s="10"/>
      <c r="B1428" s="4" t="str">
        <f>IF(ISBLANK('INPUT | Operations'!$B1433),"",COUNT('INPUT | Operations'!$B$12:$B1432))</f>
        <v/>
      </c>
      <c r="C1428" s="27" t="str">
        <f>IF(ISNUMBER($B1428),('INPUT | Operations'!$C1432+'INPUT | Operations'!$C1433)/2,"")</f>
        <v/>
      </c>
      <c r="D1428" s="28" t="str">
        <f t="shared" si="217"/>
        <v/>
      </c>
      <c r="E1428" s="26" t="str">
        <f>IF(ISNUMBER($B1428),'INPUT | Operations'!$B1433-'INPUT | Operations'!$B1432,"")</f>
        <v/>
      </c>
      <c r="F1428" s="32" t="str">
        <f>IF(ISNUMBER($B1428),IF('INPUT | Operations'!$B1433&lt;Booster_BurnTime,1,IF('INPUT | Operations'!$B1432&lt;=Booster_BurnTime,(Booster_BurnTime-'INPUT | Operations'!$B1432)/('INPUT | Operations'!$B1433-'INPUT | Operations'!$B1432),0))*'INPUT | Operations'!$E1432*NumberOfBoosters*NumberOfOps*$E1428,"")</f>
        <v/>
      </c>
      <c r="G1428" s="34" t="str">
        <f t="shared" si="218"/>
        <v/>
      </c>
      <c r="H1428" s="27" t="str">
        <f t="shared" si="219"/>
        <v/>
      </c>
      <c r="I1428" s="27" t="str">
        <f t="shared" si="220"/>
        <v/>
      </c>
      <c r="J1428" s="27" t="str">
        <f t="shared" si="221"/>
        <v/>
      </c>
      <c r="K1428" s="27" t="str">
        <f t="shared" si="222"/>
        <v/>
      </c>
      <c r="L1428" s="27" t="str">
        <f t="shared" si="223"/>
        <v/>
      </c>
      <c r="M1428" s="32" t="str">
        <f t="shared" si="224"/>
        <v/>
      </c>
      <c r="N1428" s="27" t="str">
        <f t="shared" si="216"/>
        <v/>
      </c>
      <c r="O1428" s="27" t="str">
        <f t="shared" si="216"/>
        <v/>
      </c>
      <c r="P1428" s="27" t="str">
        <f t="shared" si="216"/>
        <v/>
      </c>
      <c r="Q1428" s="27" t="str">
        <f t="shared" si="216"/>
        <v/>
      </c>
      <c r="R1428" s="27" t="str">
        <f t="shared" si="216"/>
        <v/>
      </c>
      <c r="S1428" s="27" t="str">
        <f t="shared" si="216"/>
        <v/>
      </c>
      <c r="T1428" s="32" t="str">
        <f t="shared" si="216"/>
        <v/>
      </c>
      <c r="U1428" s="10"/>
    </row>
    <row r="1429" spans="1:21" x14ac:dyDescent="0.25">
      <c r="A1429" s="10"/>
      <c r="B1429" s="4" t="str">
        <f>IF(ISBLANK('INPUT | Operations'!$B1434),"",COUNT('INPUT | Operations'!$B$12:$B1433))</f>
        <v/>
      </c>
      <c r="C1429" s="27" t="str">
        <f>IF(ISNUMBER($B1429),('INPUT | Operations'!$C1433+'INPUT | Operations'!$C1434)/2,"")</f>
        <v/>
      </c>
      <c r="D1429" s="28" t="str">
        <f t="shared" si="217"/>
        <v/>
      </c>
      <c r="E1429" s="26" t="str">
        <f>IF(ISNUMBER($B1429),'INPUT | Operations'!$B1434-'INPUT | Operations'!$B1433,"")</f>
        <v/>
      </c>
      <c r="F1429" s="32" t="str">
        <f>IF(ISNUMBER($B1429),IF('INPUT | Operations'!$B1434&lt;Booster_BurnTime,1,IF('INPUT | Operations'!$B1433&lt;=Booster_BurnTime,(Booster_BurnTime-'INPUT | Operations'!$B1433)/('INPUT | Operations'!$B1434-'INPUT | Operations'!$B1433),0))*'INPUT | Operations'!$E1433*NumberOfBoosters*NumberOfOps*$E1429,"")</f>
        <v/>
      </c>
      <c r="G1429" s="34" t="str">
        <f t="shared" si="218"/>
        <v/>
      </c>
      <c r="H1429" s="27" t="str">
        <f t="shared" si="219"/>
        <v/>
      </c>
      <c r="I1429" s="27" t="str">
        <f t="shared" si="220"/>
        <v/>
      </c>
      <c r="J1429" s="27" t="str">
        <f t="shared" si="221"/>
        <v/>
      </c>
      <c r="K1429" s="27" t="str">
        <f t="shared" si="222"/>
        <v/>
      </c>
      <c r="L1429" s="27" t="str">
        <f t="shared" si="223"/>
        <v/>
      </c>
      <c r="M1429" s="32" t="str">
        <f t="shared" si="224"/>
        <v/>
      </c>
      <c r="N1429" s="27" t="str">
        <f t="shared" si="216"/>
        <v/>
      </c>
      <c r="O1429" s="27" t="str">
        <f t="shared" si="216"/>
        <v/>
      </c>
      <c r="P1429" s="27" t="str">
        <f t="shared" si="216"/>
        <v/>
      </c>
      <c r="Q1429" s="27" t="str">
        <f t="shared" si="216"/>
        <v/>
      </c>
      <c r="R1429" s="27" t="str">
        <f t="shared" si="216"/>
        <v/>
      </c>
      <c r="S1429" s="27" t="str">
        <f t="shared" ref="N1429:T1466" si="225">IFERROR($F1429*L1429/1000,"")</f>
        <v/>
      </c>
      <c r="T1429" s="32" t="str">
        <f t="shared" si="225"/>
        <v/>
      </c>
      <c r="U1429" s="10"/>
    </row>
    <row r="1430" spans="1:21" x14ac:dyDescent="0.25">
      <c r="A1430" s="10"/>
      <c r="B1430" s="4" t="str">
        <f>IF(ISBLANK('INPUT | Operations'!$B1435),"",COUNT('INPUT | Operations'!$B$12:$B1434))</f>
        <v/>
      </c>
      <c r="C1430" s="27" t="str">
        <f>IF(ISNUMBER($B1430),('INPUT | Operations'!$C1434+'INPUT | Operations'!$C1435)/2,"")</f>
        <v/>
      </c>
      <c r="D1430" s="28" t="str">
        <f t="shared" si="217"/>
        <v/>
      </c>
      <c r="E1430" s="26" t="str">
        <f>IF(ISNUMBER($B1430),'INPUT | Operations'!$B1435-'INPUT | Operations'!$B1434,"")</f>
        <v/>
      </c>
      <c r="F1430" s="32" t="str">
        <f>IF(ISNUMBER($B1430),IF('INPUT | Operations'!$B1435&lt;Booster_BurnTime,1,IF('INPUT | Operations'!$B1434&lt;=Booster_BurnTime,(Booster_BurnTime-'INPUT | Operations'!$B1434)/('INPUT | Operations'!$B1435-'INPUT | Operations'!$B1434),0))*'INPUT | Operations'!$E1434*NumberOfBoosters*NumberOfOps*$E1430,"")</f>
        <v/>
      </c>
      <c r="G1430" s="34" t="str">
        <f t="shared" si="218"/>
        <v/>
      </c>
      <c r="H1430" s="27" t="str">
        <f t="shared" si="219"/>
        <v/>
      </c>
      <c r="I1430" s="27" t="str">
        <f t="shared" si="220"/>
        <v/>
      </c>
      <c r="J1430" s="27" t="str">
        <f t="shared" si="221"/>
        <v/>
      </c>
      <c r="K1430" s="27" t="str">
        <f t="shared" si="222"/>
        <v/>
      </c>
      <c r="L1430" s="27" t="str">
        <f t="shared" si="223"/>
        <v/>
      </c>
      <c r="M1430" s="32" t="str">
        <f t="shared" si="224"/>
        <v/>
      </c>
      <c r="N1430" s="27" t="str">
        <f t="shared" si="225"/>
        <v/>
      </c>
      <c r="O1430" s="27" t="str">
        <f t="shared" si="225"/>
        <v/>
      </c>
      <c r="P1430" s="27" t="str">
        <f t="shared" si="225"/>
        <v/>
      </c>
      <c r="Q1430" s="27" t="str">
        <f t="shared" si="225"/>
        <v/>
      </c>
      <c r="R1430" s="27" t="str">
        <f t="shared" si="225"/>
        <v/>
      </c>
      <c r="S1430" s="27" t="str">
        <f t="shared" si="225"/>
        <v/>
      </c>
      <c r="T1430" s="32" t="str">
        <f t="shared" si="225"/>
        <v/>
      </c>
      <c r="U1430" s="10"/>
    </row>
    <row r="1431" spans="1:21" x14ac:dyDescent="0.25">
      <c r="A1431" s="10"/>
      <c r="B1431" s="4" t="str">
        <f>IF(ISBLANK('INPUT | Operations'!$B1436),"",COUNT('INPUT | Operations'!$B$12:$B1435))</f>
        <v/>
      </c>
      <c r="C1431" s="27" t="str">
        <f>IF(ISNUMBER($B1431),('INPUT | Operations'!$C1435+'INPUT | Operations'!$C1436)/2,"")</f>
        <v/>
      </c>
      <c r="D1431" s="28" t="str">
        <f t="shared" si="217"/>
        <v/>
      </c>
      <c r="E1431" s="26" t="str">
        <f>IF(ISNUMBER($B1431),'INPUT | Operations'!$B1436-'INPUT | Operations'!$B1435,"")</f>
        <v/>
      </c>
      <c r="F1431" s="32" t="str">
        <f>IF(ISNUMBER($B1431),IF('INPUT | Operations'!$B1436&lt;Booster_BurnTime,1,IF('INPUT | Operations'!$B1435&lt;=Booster_BurnTime,(Booster_BurnTime-'INPUT | Operations'!$B1435)/('INPUT | Operations'!$B1436-'INPUT | Operations'!$B1435),0))*'INPUT | Operations'!$E1435*NumberOfBoosters*NumberOfOps*$E1431,"")</f>
        <v/>
      </c>
      <c r="G1431" s="34" t="str">
        <f t="shared" si="218"/>
        <v/>
      </c>
      <c r="H1431" s="27" t="str">
        <f t="shared" si="219"/>
        <v/>
      </c>
      <c r="I1431" s="27" t="str">
        <f t="shared" si="220"/>
        <v/>
      </c>
      <c r="J1431" s="27" t="str">
        <f t="shared" si="221"/>
        <v/>
      </c>
      <c r="K1431" s="27" t="str">
        <f t="shared" si="222"/>
        <v/>
      </c>
      <c r="L1431" s="27" t="str">
        <f t="shared" si="223"/>
        <v/>
      </c>
      <c r="M1431" s="32" t="str">
        <f t="shared" si="224"/>
        <v/>
      </c>
      <c r="N1431" s="27" t="str">
        <f t="shared" si="225"/>
        <v/>
      </c>
      <c r="O1431" s="27" t="str">
        <f t="shared" si="225"/>
        <v/>
      </c>
      <c r="P1431" s="27" t="str">
        <f t="shared" si="225"/>
        <v/>
      </c>
      <c r="Q1431" s="27" t="str">
        <f t="shared" si="225"/>
        <v/>
      </c>
      <c r="R1431" s="27" t="str">
        <f t="shared" si="225"/>
        <v/>
      </c>
      <c r="S1431" s="27" t="str">
        <f t="shared" si="225"/>
        <v/>
      </c>
      <c r="T1431" s="32" t="str">
        <f t="shared" si="225"/>
        <v/>
      </c>
      <c r="U1431" s="10"/>
    </row>
    <row r="1432" spans="1:21" x14ac:dyDescent="0.25">
      <c r="A1432" s="10"/>
      <c r="B1432" s="4" t="str">
        <f>IF(ISBLANK('INPUT | Operations'!$B1437),"",COUNT('INPUT | Operations'!$B$12:$B1436))</f>
        <v/>
      </c>
      <c r="C1432" s="27" t="str">
        <f>IF(ISNUMBER($B1432),('INPUT | Operations'!$C1436+'INPUT | Operations'!$C1437)/2,"")</f>
        <v/>
      </c>
      <c r="D1432" s="28" t="str">
        <f t="shared" si="217"/>
        <v/>
      </c>
      <c r="E1432" s="26" t="str">
        <f>IF(ISNUMBER($B1432),'INPUT | Operations'!$B1437-'INPUT | Operations'!$B1436,"")</f>
        <v/>
      </c>
      <c r="F1432" s="32" t="str">
        <f>IF(ISNUMBER($B1432),IF('INPUT | Operations'!$B1437&lt;Booster_BurnTime,1,IF('INPUT | Operations'!$B1436&lt;=Booster_BurnTime,(Booster_BurnTime-'INPUT | Operations'!$B1436)/('INPUT | Operations'!$B1437-'INPUT | Operations'!$B1436),0))*'INPUT | Operations'!$E1436*NumberOfBoosters*NumberOfOps*$E1432,"")</f>
        <v/>
      </c>
      <c r="G1432" s="34" t="str">
        <f t="shared" si="218"/>
        <v/>
      </c>
      <c r="H1432" s="27" t="str">
        <f t="shared" si="219"/>
        <v/>
      </c>
      <c r="I1432" s="27" t="str">
        <f t="shared" si="220"/>
        <v/>
      </c>
      <c r="J1432" s="27" t="str">
        <f t="shared" si="221"/>
        <v/>
      </c>
      <c r="K1432" s="27" t="str">
        <f t="shared" si="222"/>
        <v/>
      </c>
      <c r="L1432" s="27" t="str">
        <f t="shared" si="223"/>
        <v/>
      </c>
      <c r="M1432" s="32" t="str">
        <f t="shared" si="224"/>
        <v/>
      </c>
      <c r="N1432" s="27" t="str">
        <f t="shared" si="225"/>
        <v/>
      </c>
      <c r="O1432" s="27" t="str">
        <f t="shared" si="225"/>
        <v/>
      </c>
      <c r="P1432" s="27" t="str">
        <f t="shared" si="225"/>
        <v/>
      </c>
      <c r="Q1432" s="27" t="str">
        <f t="shared" si="225"/>
        <v/>
      </c>
      <c r="R1432" s="27" t="str">
        <f t="shared" si="225"/>
        <v/>
      </c>
      <c r="S1432" s="27" t="str">
        <f t="shared" si="225"/>
        <v/>
      </c>
      <c r="T1432" s="32" t="str">
        <f t="shared" si="225"/>
        <v/>
      </c>
      <c r="U1432" s="10"/>
    </row>
    <row r="1433" spans="1:21" x14ac:dyDescent="0.25">
      <c r="A1433" s="10"/>
      <c r="B1433" s="4" t="str">
        <f>IF(ISBLANK('INPUT | Operations'!$B1438),"",COUNT('INPUT | Operations'!$B$12:$B1437))</f>
        <v/>
      </c>
      <c r="C1433" s="27" t="str">
        <f>IF(ISNUMBER($B1433),('INPUT | Operations'!$C1437+'INPUT | Operations'!$C1438)/2,"")</f>
        <v/>
      </c>
      <c r="D1433" s="28" t="str">
        <f t="shared" si="217"/>
        <v/>
      </c>
      <c r="E1433" s="26" t="str">
        <f>IF(ISNUMBER($B1433),'INPUT | Operations'!$B1438-'INPUT | Operations'!$B1437,"")</f>
        <v/>
      </c>
      <c r="F1433" s="32" t="str">
        <f>IF(ISNUMBER($B1433),IF('INPUT | Operations'!$B1438&lt;Booster_BurnTime,1,IF('INPUT | Operations'!$B1437&lt;=Booster_BurnTime,(Booster_BurnTime-'INPUT | Operations'!$B1437)/('INPUT | Operations'!$B1438-'INPUT | Operations'!$B1437),0))*'INPUT | Operations'!$E1437*NumberOfBoosters*NumberOfOps*$E1433,"")</f>
        <v/>
      </c>
      <c r="G1433" s="34" t="str">
        <f t="shared" si="218"/>
        <v/>
      </c>
      <c r="H1433" s="27" t="str">
        <f t="shared" si="219"/>
        <v/>
      </c>
      <c r="I1433" s="27" t="str">
        <f t="shared" si="220"/>
        <v/>
      </c>
      <c r="J1433" s="27" t="str">
        <f t="shared" si="221"/>
        <v/>
      </c>
      <c r="K1433" s="27" t="str">
        <f t="shared" si="222"/>
        <v/>
      </c>
      <c r="L1433" s="27" t="str">
        <f t="shared" si="223"/>
        <v/>
      </c>
      <c r="M1433" s="32" t="str">
        <f t="shared" si="224"/>
        <v/>
      </c>
      <c r="N1433" s="27" t="str">
        <f t="shared" si="225"/>
        <v/>
      </c>
      <c r="O1433" s="27" t="str">
        <f t="shared" si="225"/>
        <v/>
      </c>
      <c r="P1433" s="27" t="str">
        <f t="shared" si="225"/>
        <v/>
      </c>
      <c r="Q1433" s="27" t="str">
        <f t="shared" si="225"/>
        <v/>
      </c>
      <c r="R1433" s="27" t="str">
        <f t="shared" si="225"/>
        <v/>
      </c>
      <c r="S1433" s="27" t="str">
        <f t="shared" si="225"/>
        <v/>
      </c>
      <c r="T1433" s="32" t="str">
        <f t="shared" si="225"/>
        <v/>
      </c>
      <c r="U1433" s="10"/>
    </row>
    <row r="1434" spans="1:21" x14ac:dyDescent="0.25">
      <c r="A1434" s="10"/>
      <c r="B1434" s="4" t="str">
        <f>IF(ISBLANK('INPUT | Operations'!$B1439),"",COUNT('INPUT | Operations'!$B$12:$B1438))</f>
        <v/>
      </c>
      <c r="C1434" s="27" t="str">
        <f>IF(ISNUMBER($B1434),('INPUT | Operations'!$C1438+'INPUT | Operations'!$C1439)/2,"")</f>
        <v/>
      </c>
      <c r="D1434" s="28" t="str">
        <f t="shared" si="217"/>
        <v/>
      </c>
      <c r="E1434" s="26" t="str">
        <f>IF(ISNUMBER($B1434),'INPUT | Operations'!$B1439-'INPUT | Operations'!$B1438,"")</f>
        <v/>
      </c>
      <c r="F1434" s="32" t="str">
        <f>IF(ISNUMBER($B1434),IF('INPUT | Operations'!$B1439&lt;Booster_BurnTime,1,IF('INPUT | Operations'!$B1438&lt;=Booster_BurnTime,(Booster_BurnTime-'INPUT | Operations'!$B1438)/('INPUT | Operations'!$B1439-'INPUT | Operations'!$B1438),0))*'INPUT | Operations'!$E1438*NumberOfBoosters*NumberOfOps*$E1434,"")</f>
        <v/>
      </c>
      <c r="G1434" s="34" t="str">
        <f t="shared" si="218"/>
        <v/>
      </c>
      <c r="H1434" s="27" t="str">
        <f t="shared" si="219"/>
        <v/>
      </c>
      <c r="I1434" s="27" t="str">
        <f t="shared" si="220"/>
        <v/>
      </c>
      <c r="J1434" s="27" t="str">
        <f t="shared" si="221"/>
        <v/>
      </c>
      <c r="K1434" s="27" t="str">
        <f t="shared" si="222"/>
        <v/>
      </c>
      <c r="L1434" s="27" t="str">
        <f t="shared" si="223"/>
        <v/>
      </c>
      <c r="M1434" s="32" t="str">
        <f t="shared" si="224"/>
        <v/>
      </c>
      <c r="N1434" s="27" t="str">
        <f t="shared" si="225"/>
        <v/>
      </c>
      <c r="O1434" s="27" t="str">
        <f t="shared" si="225"/>
        <v/>
      </c>
      <c r="P1434" s="27" t="str">
        <f t="shared" si="225"/>
        <v/>
      </c>
      <c r="Q1434" s="27" t="str">
        <f t="shared" si="225"/>
        <v/>
      </c>
      <c r="R1434" s="27" t="str">
        <f t="shared" si="225"/>
        <v/>
      </c>
      <c r="S1434" s="27" t="str">
        <f t="shared" si="225"/>
        <v/>
      </c>
      <c r="T1434" s="32" t="str">
        <f t="shared" si="225"/>
        <v/>
      </c>
      <c r="U1434" s="10"/>
    </row>
    <row r="1435" spans="1:21" x14ac:dyDescent="0.25">
      <c r="A1435" s="10"/>
      <c r="B1435" s="4" t="str">
        <f>IF(ISBLANK('INPUT | Operations'!$B1440),"",COUNT('INPUT | Operations'!$B$12:$B1439))</f>
        <v/>
      </c>
      <c r="C1435" s="27" t="str">
        <f>IF(ISNUMBER($B1435),('INPUT | Operations'!$C1439+'INPUT | Operations'!$C1440)/2,"")</f>
        <v/>
      </c>
      <c r="D1435" s="28" t="str">
        <f t="shared" si="217"/>
        <v/>
      </c>
      <c r="E1435" s="26" t="str">
        <f>IF(ISNUMBER($B1435),'INPUT | Operations'!$B1440-'INPUT | Operations'!$B1439,"")</f>
        <v/>
      </c>
      <c r="F1435" s="32" t="str">
        <f>IF(ISNUMBER($B1435),IF('INPUT | Operations'!$B1440&lt;Booster_BurnTime,1,IF('INPUT | Operations'!$B1439&lt;=Booster_BurnTime,(Booster_BurnTime-'INPUT | Operations'!$B1439)/('INPUT | Operations'!$B1440-'INPUT | Operations'!$B1439),0))*'INPUT | Operations'!$E1439*NumberOfBoosters*NumberOfOps*$E1435,"")</f>
        <v/>
      </c>
      <c r="G1435" s="34" t="str">
        <f t="shared" si="218"/>
        <v/>
      </c>
      <c r="H1435" s="27" t="str">
        <f t="shared" si="219"/>
        <v/>
      </c>
      <c r="I1435" s="27" t="str">
        <f t="shared" si="220"/>
        <v/>
      </c>
      <c r="J1435" s="27" t="str">
        <f t="shared" si="221"/>
        <v/>
      </c>
      <c r="K1435" s="27" t="str">
        <f t="shared" si="222"/>
        <v/>
      </c>
      <c r="L1435" s="27" t="str">
        <f t="shared" si="223"/>
        <v/>
      </c>
      <c r="M1435" s="32" t="str">
        <f t="shared" si="224"/>
        <v/>
      </c>
      <c r="N1435" s="27" t="str">
        <f t="shared" si="225"/>
        <v/>
      </c>
      <c r="O1435" s="27" t="str">
        <f t="shared" si="225"/>
        <v/>
      </c>
      <c r="P1435" s="27" t="str">
        <f t="shared" si="225"/>
        <v/>
      </c>
      <c r="Q1435" s="27" t="str">
        <f t="shared" si="225"/>
        <v/>
      </c>
      <c r="R1435" s="27" t="str">
        <f t="shared" si="225"/>
        <v/>
      </c>
      <c r="S1435" s="27" t="str">
        <f t="shared" si="225"/>
        <v/>
      </c>
      <c r="T1435" s="32" t="str">
        <f t="shared" si="225"/>
        <v/>
      </c>
      <c r="U1435" s="10"/>
    </row>
    <row r="1436" spans="1:21" x14ac:dyDescent="0.25">
      <c r="A1436" s="10"/>
      <c r="B1436" s="4" t="str">
        <f>IF(ISBLANK('INPUT | Operations'!$B1441),"",COUNT('INPUT | Operations'!$B$12:$B1440))</f>
        <v/>
      </c>
      <c r="C1436" s="27" t="str">
        <f>IF(ISNUMBER($B1436),('INPUT | Operations'!$C1440+'INPUT | Operations'!$C1441)/2,"")</f>
        <v/>
      </c>
      <c r="D1436" s="28" t="str">
        <f t="shared" si="217"/>
        <v/>
      </c>
      <c r="E1436" s="26" t="str">
        <f>IF(ISNUMBER($B1436),'INPUT | Operations'!$B1441-'INPUT | Operations'!$B1440,"")</f>
        <v/>
      </c>
      <c r="F1436" s="32" t="str">
        <f>IF(ISNUMBER($B1436),IF('INPUT | Operations'!$B1441&lt;Booster_BurnTime,1,IF('INPUT | Operations'!$B1440&lt;=Booster_BurnTime,(Booster_BurnTime-'INPUT | Operations'!$B1440)/('INPUT | Operations'!$B1441-'INPUT | Operations'!$B1440),0))*'INPUT | Operations'!$E1440*NumberOfBoosters*NumberOfOps*$E1436,"")</f>
        <v/>
      </c>
      <c r="G1436" s="34" t="str">
        <f t="shared" si="218"/>
        <v/>
      </c>
      <c r="H1436" s="27" t="str">
        <f t="shared" si="219"/>
        <v/>
      </c>
      <c r="I1436" s="27" t="str">
        <f t="shared" si="220"/>
        <v/>
      </c>
      <c r="J1436" s="27" t="str">
        <f t="shared" si="221"/>
        <v/>
      </c>
      <c r="K1436" s="27" t="str">
        <f t="shared" si="222"/>
        <v/>
      </c>
      <c r="L1436" s="27" t="str">
        <f t="shared" si="223"/>
        <v/>
      </c>
      <c r="M1436" s="32" t="str">
        <f t="shared" si="224"/>
        <v/>
      </c>
      <c r="N1436" s="27" t="str">
        <f t="shared" si="225"/>
        <v/>
      </c>
      <c r="O1436" s="27" t="str">
        <f t="shared" si="225"/>
        <v/>
      </c>
      <c r="P1436" s="27" t="str">
        <f t="shared" si="225"/>
        <v/>
      </c>
      <c r="Q1436" s="27" t="str">
        <f t="shared" si="225"/>
        <v/>
      </c>
      <c r="R1436" s="27" t="str">
        <f t="shared" si="225"/>
        <v/>
      </c>
      <c r="S1436" s="27" t="str">
        <f t="shared" si="225"/>
        <v/>
      </c>
      <c r="T1436" s="32" t="str">
        <f t="shared" si="225"/>
        <v/>
      </c>
      <c r="U1436" s="10"/>
    </row>
    <row r="1437" spans="1:21" x14ac:dyDescent="0.25">
      <c r="A1437" s="10"/>
      <c r="B1437" s="4" t="str">
        <f>IF(ISBLANK('INPUT | Operations'!$B1442),"",COUNT('INPUT | Operations'!$B$12:$B1441))</f>
        <v/>
      </c>
      <c r="C1437" s="27" t="str">
        <f>IF(ISNUMBER($B1437),('INPUT | Operations'!$C1441+'INPUT | Operations'!$C1442)/2,"")</f>
        <v/>
      </c>
      <c r="D1437" s="28" t="str">
        <f t="shared" si="217"/>
        <v/>
      </c>
      <c r="E1437" s="26" t="str">
        <f>IF(ISNUMBER($B1437),'INPUT | Operations'!$B1442-'INPUT | Operations'!$B1441,"")</f>
        <v/>
      </c>
      <c r="F1437" s="32" t="str">
        <f>IF(ISNUMBER($B1437),IF('INPUT | Operations'!$B1442&lt;Booster_BurnTime,1,IF('INPUT | Operations'!$B1441&lt;=Booster_BurnTime,(Booster_BurnTime-'INPUT | Operations'!$B1441)/('INPUT | Operations'!$B1442-'INPUT | Operations'!$B1441),0))*'INPUT | Operations'!$E1441*NumberOfBoosters*NumberOfOps*$E1437,"")</f>
        <v/>
      </c>
      <c r="G1437" s="34" t="str">
        <f t="shared" si="218"/>
        <v/>
      </c>
      <c r="H1437" s="27" t="str">
        <f t="shared" si="219"/>
        <v/>
      </c>
      <c r="I1437" s="27" t="str">
        <f t="shared" si="220"/>
        <v/>
      </c>
      <c r="J1437" s="27" t="str">
        <f t="shared" si="221"/>
        <v/>
      </c>
      <c r="K1437" s="27" t="str">
        <f t="shared" si="222"/>
        <v/>
      </c>
      <c r="L1437" s="27" t="str">
        <f t="shared" si="223"/>
        <v/>
      </c>
      <c r="M1437" s="32" t="str">
        <f t="shared" si="224"/>
        <v/>
      </c>
      <c r="N1437" s="27" t="str">
        <f t="shared" si="225"/>
        <v/>
      </c>
      <c r="O1437" s="27" t="str">
        <f t="shared" si="225"/>
        <v/>
      </c>
      <c r="P1437" s="27" t="str">
        <f t="shared" si="225"/>
        <v/>
      </c>
      <c r="Q1437" s="27" t="str">
        <f t="shared" si="225"/>
        <v/>
      </c>
      <c r="R1437" s="27" t="str">
        <f t="shared" si="225"/>
        <v/>
      </c>
      <c r="S1437" s="27" t="str">
        <f t="shared" si="225"/>
        <v/>
      </c>
      <c r="T1437" s="32" t="str">
        <f t="shared" si="225"/>
        <v/>
      </c>
      <c r="U1437" s="10"/>
    </row>
    <row r="1438" spans="1:21" x14ac:dyDescent="0.25">
      <c r="A1438" s="10"/>
      <c r="B1438" s="4" t="str">
        <f>IF(ISBLANK('INPUT | Operations'!$B1443),"",COUNT('INPUT | Operations'!$B$12:$B1442))</f>
        <v/>
      </c>
      <c r="C1438" s="27" t="str">
        <f>IF(ISNUMBER($B1438),('INPUT | Operations'!$C1442+'INPUT | Operations'!$C1443)/2,"")</f>
        <v/>
      </c>
      <c r="D1438" s="28" t="str">
        <f t="shared" si="217"/>
        <v/>
      </c>
      <c r="E1438" s="26" t="str">
        <f>IF(ISNUMBER($B1438),'INPUT | Operations'!$B1443-'INPUT | Operations'!$B1442,"")</f>
        <v/>
      </c>
      <c r="F1438" s="32" t="str">
        <f>IF(ISNUMBER($B1438),IF('INPUT | Operations'!$B1443&lt;Booster_BurnTime,1,IF('INPUT | Operations'!$B1442&lt;=Booster_BurnTime,(Booster_BurnTime-'INPUT | Operations'!$B1442)/('INPUT | Operations'!$B1443-'INPUT | Operations'!$B1442),0))*'INPUT | Operations'!$E1442*NumberOfBoosters*NumberOfOps*$E1438,"")</f>
        <v/>
      </c>
      <c r="G1438" s="34" t="str">
        <f t="shared" si="218"/>
        <v/>
      </c>
      <c r="H1438" s="27" t="str">
        <f t="shared" si="219"/>
        <v/>
      </c>
      <c r="I1438" s="27" t="str">
        <f t="shared" si="220"/>
        <v/>
      </c>
      <c r="J1438" s="27" t="str">
        <f t="shared" si="221"/>
        <v/>
      </c>
      <c r="K1438" s="27" t="str">
        <f t="shared" si="222"/>
        <v/>
      </c>
      <c r="L1438" s="27" t="str">
        <f t="shared" si="223"/>
        <v/>
      </c>
      <c r="M1438" s="32" t="str">
        <f t="shared" si="224"/>
        <v/>
      </c>
      <c r="N1438" s="27" t="str">
        <f t="shared" si="225"/>
        <v/>
      </c>
      <c r="O1438" s="27" t="str">
        <f t="shared" si="225"/>
        <v/>
      </c>
      <c r="P1438" s="27" t="str">
        <f t="shared" si="225"/>
        <v/>
      </c>
      <c r="Q1438" s="27" t="str">
        <f t="shared" si="225"/>
        <v/>
      </c>
      <c r="R1438" s="27" t="str">
        <f t="shared" si="225"/>
        <v/>
      </c>
      <c r="S1438" s="27" t="str">
        <f t="shared" si="225"/>
        <v/>
      </c>
      <c r="T1438" s="32" t="str">
        <f t="shared" si="225"/>
        <v/>
      </c>
      <c r="U1438" s="10"/>
    </row>
    <row r="1439" spans="1:21" x14ac:dyDescent="0.25">
      <c r="A1439" s="10"/>
      <c r="B1439" s="4" t="str">
        <f>IF(ISBLANK('INPUT | Operations'!$B1444),"",COUNT('INPUT | Operations'!$B$12:$B1443))</f>
        <v/>
      </c>
      <c r="C1439" s="27" t="str">
        <f>IF(ISNUMBER($B1439),('INPUT | Operations'!$C1443+'INPUT | Operations'!$C1444)/2,"")</f>
        <v/>
      </c>
      <c r="D1439" s="28" t="str">
        <f t="shared" si="217"/>
        <v/>
      </c>
      <c r="E1439" s="26" t="str">
        <f>IF(ISNUMBER($B1439),'INPUT | Operations'!$B1444-'INPUT | Operations'!$B1443,"")</f>
        <v/>
      </c>
      <c r="F1439" s="32" t="str">
        <f>IF(ISNUMBER($B1439),IF('INPUT | Operations'!$B1444&lt;Booster_BurnTime,1,IF('INPUT | Operations'!$B1443&lt;=Booster_BurnTime,(Booster_BurnTime-'INPUT | Operations'!$B1443)/('INPUT | Operations'!$B1444-'INPUT | Operations'!$B1443),0))*'INPUT | Operations'!$E1443*NumberOfBoosters*NumberOfOps*$E1439,"")</f>
        <v/>
      </c>
      <c r="G1439" s="34" t="str">
        <f t="shared" si="218"/>
        <v/>
      </c>
      <c r="H1439" s="27" t="str">
        <f t="shared" si="219"/>
        <v/>
      </c>
      <c r="I1439" s="27" t="str">
        <f t="shared" si="220"/>
        <v/>
      </c>
      <c r="J1439" s="27" t="str">
        <f t="shared" si="221"/>
        <v/>
      </c>
      <c r="K1439" s="27" t="str">
        <f t="shared" si="222"/>
        <v/>
      </c>
      <c r="L1439" s="27" t="str">
        <f t="shared" si="223"/>
        <v/>
      </c>
      <c r="M1439" s="32" t="str">
        <f t="shared" si="224"/>
        <v/>
      </c>
      <c r="N1439" s="27" t="str">
        <f t="shared" si="225"/>
        <v/>
      </c>
      <c r="O1439" s="27" t="str">
        <f t="shared" si="225"/>
        <v/>
      </c>
      <c r="P1439" s="27" t="str">
        <f t="shared" si="225"/>
        <v/>
      </c>
      <c r="Q1439" s="27" t="str">
        <f t="shared" si="225"/>
        <v/>
      </c>
      <c r="R1439" s="27" t="str">
        <f t="shared" si="225"/>
        <v/>
      </c>
      <c r="S1439" s="27" t="str">
        <f t="shared" si="225"/>
        <v/>
      </c>
      <c r="T1439" s="32" t="str">
        <f t="shared" si="225"/>
        <v/>
      </c>
      <c r="U1439" s="10"/>
    </row>
    <row r="1440" spans="1:21" x14ac:dyDescent="0.25">
      <c r="A1440" s="10"/>
      <c r="B1440" s="4" t="str">
        <f>IF(ISBLANK('INPUT | Operations'!$B1445),"",COUNT('INPUT | Operations'!$B$12:$B1444))</f>
        <v/>
      </c>
      <c r="C1440" s="27" t="str">
        <f>IF(ISNUMBER($B1440),('INPUT | Operations'!$C1444+'INPUT | Operations'!$C1445)/2,"")</f>
        <v/>
      </c>
      <c r="D1440" s="28" t="str">
        <f t="shared" si="217"/>
        <v/>
      </c>
      <c r="E1440" s="26" t="str">
        <f>IF(ISNUMBER($B1440),'INPUT | Operations'!$B1445-'INPUT | Operations'!$B1444,"")</f>
        <v/>
      </c>
      <c r="F1440" s="32" t="str">
        <f>IF(ISNUMBER($B1440),IF('INPUT | Operations'!$B1445&lt;Booster_BurnTime,1,IF('INPUT | Operations'!$B1444&lt;=Booster_BurnTime,(Booster_BurnTime-'INPUT | Operations'!$B1444)/('INPUT | Operations'!$B1445-'INPUT | Operations'!$B1444),0))*'INPUT | Operations'!$E1444*NumberOfBoosters*NumberOfOps*$E1440,"")</f>
        <v/>
      </c>
      <c r="G1440" s="34" t="str">
        <f t="shared" si="218"/>
        <v/>
      </c>
      <c r="H1440" s="27" t="str">
        <f t="shared" si="219"/>
        <v/>
      </c>
      <c r="I1440" s="27" t="str">
        <f t="shared" si="220"/>
        <v/>
      </c>
      <c r="J1440" s="27" t="str">
        <f t="shared" si="221"/>
        <v/>
      </c>
      <c r="K1440" s="27" t="str">
        <f t="shared" si="222"/>
        <v/>
      </c>
      <c r="L1440" s="27" t="str">
        <f t="shared" si="223"/>
        <v/>
      </c>
      <c r="M1440" s="32" t="str">
        <f t="shared" si="224"/>
        <v/>
      </c>
      <c r="N1440" s="27" t="str">
        <f t="shared" si="225"/>
        <v/>
      </c>
      <c r="O1440" s="27" t="str">
        <f t="shared" si="225"/>
        <v/>
      </c>
      <c r="P1440" s="27" t="str">
        <f t="shared" si="225"/>
        <v/>
      </c>
      <c r="Q1440" s="27" t="str">
        <f t="shared" si="225"/>
        <v/>
      </c>
      <c r="R1440" s="27" t="str">
        <f t="shared" si="225"/>
        <v/>
      </c>
      <c r="S1440" s="27" t="str">
        <f t="shared" si="225"/>
        <v/>
      </c>
      <c r="T1440" s="32" t="str">
        <f t="shared" si="225"/>
        <v/>
      </c>
      <c r="U1440" s="10"/>
    </row>
    <row r="1441" spans="1:21" x14ac:dyDescent="0.25">
      <c r="A1441" s="10"/>
      <c r="B1441" s="4" t="str">
        <f>IF(ISBLANK('INPUT | Operations'!$B1446),"",COUNT('INPUT | Operations'!$B$12:$B1445))</f>
        <v/>
      </c>
      <c r="C1441" s="27" t="str">
        <f>IF(ISNUMBER($B1441),('INPUT | Operations'!$C1445+'INPUT | Operations'!$C1446)/2,"")</f>
        <v/>
      </c>
      <c r="D1441" s="28" t="str">
        <f t="shared" si="217"/>
        <v/>
      </c>
      <c r="E1441" s="26" t="str">
        <f>IF(ISNUMBER($B1441),'INPUT | Operations'!$B1446-'INPUT | Operations'!$B1445,"")</f>
        <v/>
      </c>
      <c r="F1441" s="32" t="str">
        <f>IF(ISNUMBER($B1441),IF('INPUT | Operations'!$B1446&lt;Booster_BurnTime,1,IF('INPUT | Operations'!$B1445&lt;=Booster_BurnTime,(Booster_BurnTime-'INPUT | Operations'!$B1445)/('INPUT | Operations'!$B1446-'INPUT | Operations'!$B1445),0))*'INPUT | Operations'!$E1445*NumberOfBoosters*NumberOfOps*$E1441,"")</f>
        <v/>
      </c>
      <c r="G1441" s="34" t="str">
        <f t="shared" si="218"/>
        <v/>
      </c>
      <c r="H1441" s="27" t="str">
        <f t="shared" si="219"/>
        <v/>
      </c>
      <c r="I1441" s="27" t="str">
        <f t="shared" si="220"/>
        <v/>
      </c>
      <c r="J1441" s="27" t="str">
        <f t="shared" si="221"/>
        <v/>
      </c>
      <c r="K1441" s="27" t="str">
        <f t="shared" si="222"/>
        <v/>
      </c>
      <c r="L1441" s="27" t="str">
        <f t="shared" si="223"/>
        <v/>
      </c>
      <c r="M1441" s="32" t="str">
        <f t="shared" si="224"/>
        <v/>
      </c>
      <c r="N1441" s="27" t="str">
        <f t="shared" si="225"/>
        <v/>
      </c>
      <c r="O1441" s="27" t="str">
        <f t="shared" si="225"/>
        <v/>
      </c>
      <c r="P1441" s="27" t="str">
        <f t="shared" si="225"/>
        <v/>
      </c>
      <c r="Q1441" s="27" t="str">
        <f t="shared" si="225"/>
        <v/>
      </c>
      <c r="R1441" s="27" t="str">
        <f t="shared" si="225"/>
        <v/>
      </c>
      <c r="S1441" s="27" t="str">
        <f t="shared" si="225"/>
        <v/>
      </c>
      <c r="T1441" s="32" t="str">
        <f t="shared" si="225"/>
        <v/>
      </c>
      <c r="U1441" s="10"/>
    </row>
    <row r="1442" spans="1:21" x14ac:dyDescent="0.25">
      <c r="A1442" s="10"/>
      <c r="B1442" s="4" t="str">
        <f>IF(ISBLANK('INPUT | Operations'!$B1447),"",COUNT('INPUT | Operations'!$B$12:$B1446))</f>
        <v/>
      </c>
      <c r="C1442" s="27" t="str">
        <f>IF(ISNUMBER($B1442),('INPUT | Operations'!$C1446+'INPUT | Operations'!$C1447)/2,"")</f>
        <v/>
      </c>
      <c r="D1442" s="28" t="str">
        <f t="shared" si="217"/>
        <v/>
      </c>
      <c r="E1442" s="26" t="str">
        <f>IF(ISNUMBER($B1442),'INPUT | Operations'!$B1447-'INPUT | Operations'!$B1446,"")</f>
        <v/>
      </c>
      <c r="F1442" s="32" t="str">
        <f>IF(ISNUMBER($B1442),IF('INPUT | Operations'!$B1447&lt;Booster_BurnTime,1,IF('INPUT | Operations'!$B1446&lt;=Booster_BurnTime,(Booster_BurnTime-'INPUT | Operations'!$B1446)/('INPUT | Operations'!$B1447-'INPUT | Operations'!$B1446),0))*'INPUT | Operations'!$E1446*NumberOfBoosters*NumberOfOps*$E1442,"")</f>
        <v/>
      </c>
      <c r="G1442" s="34" t="str">
        <f t="shared" si="218"/>
        <v/>
      </c>
      <c r="H1442" s="27" t="str">
        <f t="shared" si="219"/>
        <v/>
      </c>
      <c r="I1442" s="27" t="str">
        <f t="shared" si="220"/>
        <v/>
      </c>
      <c r="J1442" s="27" t="str">
        <f t="shared" si="221"/>
        <v/>
      </c>
      <c r="K1442" s="27" t="str">
        <f t="shared" si="222"/>
        <v/>
      </c>
      <c r="L1442" s="27" t="str">
        <f t="shared" si="223"/>
        <v/>
      </c>
      <c r="M1442" s="32" t="str">
        <f t="shared" si="224"/>
        <v/>
      </c>
      <c r="N1442" s="27" t="str">
        <f t="shared" si="225"/>
        <v/>
      </c>
      <c r="O1442" s="27" t="str">
        <f t="shared" si="225"/>
        <v/>
      </c>
      <c r="P1442" s="27" t="str">
        <f t="shared" si="225"/>
        <v/>
      </c>
      <c r="Q1442" s="27" t="str">
        <f t="shared" si="225"/>
        <v/>
      </c>
      <c r="R1442" s="27" t="str">
        <f t="shared" si="225"/>
        <v/>
      </c>
      <c r="S1442" s="27" t="str">
        <f t="shared" si="225"/>
        <v/>
      </c>
      <c r="T1442" s="32" t="str">
        <f t="shared" si="225"/>
        <v/>
      </c>
      <c r="U1442" s="10"/>
    </row>
    <row r="1443" spans="1:21" x14ac:dyDescent="0.25">
      <c r="A1443" s="10"/>
      <c r="B1443" s="4" t="str">
        <f>IF(ISBLANK('INPUT | Operations'!$B1448),"",COUNT('INPUT | Operations'!$B$12:$B1447))</f>
        <v/>
      </c>
      <c r="C1443" s="27" t="str">
        <f>IF(ISNUMBER($B1443),('INPUT | Operations'!$C1447+'INPUT | Operations'!$C1448)/2,"")</f>
        <v/>
      </c>
      <c r="D1443" s="28" t="str">
        <f t="shared" si="217"/>
        <v/>
      </c>
      <c r="E1443" s="26" t="str">
        <f>IF(ISNUMBER($B1443),'INPUT | Operations'!$B1448-'INPUT | Operations'!$B1447,"")</f>
        <v/>
      </c>
      <c r="F1443" s="32" t="str">
        <f>IF(ISNUMBER($B1443),IF('INPUT | Operations'!$B1448&lt;Booster_BurnTime,1,IF('INPUT | Operations'!$B1447&lt;=Booster_BurnTime,(Booster_BurnTime-'INPUT | Operations'!$B1447)/('INPUT | Operations'!$B1448-'INPUT | Operations'!$B1447),0))*'INPUT | Operations'!$E1447*NumberOfBoosters*NumberOfOps*$E1443,"")</f>
        <v/>
      </c>
      <c r="G1443" s="34" t="str">
        <f t="shared" si="218"/>
        <v/>
      </c>
      <c r="H1443" s="27" t="str">
        <f t="shared" si="219"/>
        <v/>
      </c>
      <c r="I1443" s="27" t="str">
        <f t="shared" si="220"/>
        <v/>
      </c>
      <c r="J1443" s="27" t="str">
        <f t="shared" si="221"/>
        <v/>
      </c>
      <c r="K1443" s="27" t="str">
        <f t="shared" si="222"/>
        <v/>
      </c>
      <c r="L1443" s="27" t="str">
        <f t="shared" si="223"/>
        <v/>
      </c>
      <c r="M1443" s="32" t="str">
        <f t="shared" si="224"/>
        <v/>
      </c>
      <c r="N1443" s="27" t="str">
        <f t="shared" si="225"/>
        <v/>
      </c>
      <c r="O1443" s="27" t="str">
        <f t="shared" si="225"/>
        <v/>
      </c>
      <c r="P1443" s="27" t="str">
        <f t="shared" si="225"/>
        <v/>
      </c>
      <c r="Q1443" s="27" t="str">
        <f t="shared" si="225"/>
        <v/>
      </c>
      <c r="R1443" s="27" t="str">
        <f t="shared" si="225"/>
        <v/>
      </c>
      <c r="S1443" s="27" t="str">
        <f t="shared" si="225"/>
        <v/>
      </c>
      <c r="T1443" s="32" t="str">
        <f t="shared" si="225"/>
        <v/>
      </c>
      <c r="U1443" s="10"/>
    </row>
    <row r="1444" spans="1:21" x14ac:dyDescent="0.25">
      <c r="A1444" s="10"/>
      <c r="B1444" s="4" t="str">
        <f>IF(ISBLANK('INPUT | Operations'!$B1449),"",COUNT('INPUT | Operations'!$B$12:$B1448))</f>
        <v/>
      </c>
      <c r="C1444" s="27" t="str">
        <f>IF(ISNUMBER($B1444),('INPUT | Operations'!$C1448+'INPUT | Operations'!$C1449)/2,"")</f>
        <v/>
      </c>
      <c r="D1444" s="28" t="str">
        <f t="shared" si="217"/>
        <v/>
      </c>
      <c r="E1444" s="26" t="str">
        <f>IF(ISNUMBER($B1444),'INPUT | Operations'!$B1449-'INPUT | Operations'!$B1448,"")</f>
        <v/>
      </c>
      <c r="F1444" s="32" t="str">
        <f>IF(ISNUMBER($B1444),IF('INPUT | Operations'!$B1449&lt;Booster_BurnTime,1,IF('INPUT | Operations'!$B1448&lt;=Booster_BurnTime,(Booster_BurnTime-'INPUT | Operations'!$B1448)/('INPUT | Operations'!$B1449-'INPUT | Operations'!$B1448),0))*'INPUT | Operations'!$E1448*NumberOfBoosters*NumberOfOps*$E1444,"")</f>
        <v/>
      </c>
      <c r="G1444" s="34" t="str">
        <f t="shared" si="218"/>
        <v/>
      </c>
      <c r="H1444" s="27" t="str">
        <f t="shared" si="219"/>
        <v/>
      </c>
      <c r="I1444" s="27" t="str">
        <f t="shared" si="220"/>
        <v/>
      </c>
      <c r="J1444" s="27" t="str">
        <f t="shared" si="221"/>
        <v/>
      </c>
      <c r="K1444" s="27" t="str">
        <f t="shared" si="222"/>
        <v/>
      </c>
      <c r="L1444" s="27" t="str">
        <f t="shared" si="223"/>
        <v/>
      </c>
      <c r="M1444" s="32" t="str">
        <f t="shared" si="224"/>
        <v/>
      </c>
      <c r="N1444" s="27" t="str">
        <f t="shared" si="225"/>
        <v/>
      </c>
      <c r="O1444" s="27" t="str">
        <f t="shared" si="225"/>
        <v/>
      </c>
      <c r="P1444" s="27" t="str">
        <f t="shared" si="225"/>
        <v/>
      </c>
      <c r="Q1444" s="27" t="str">
        <f t="shared" si="225"/>
        <v/>
      </c>
      <c r="R1444" s="27" t="str">
        <f t="shared" si="225"/>
        <v/>
      </c>
      <c r="S1444" s="27" t="str">
        <f t="shared" si="225"/>
        <v/>
      </c>
      <c r="T1444" s="32" t="str">
        <f t="shared" si="225"/>
        <v/>
      </c>
      <c r="U1444" s="10"/>
    </row>
    <row r="1445" spans="1:21" x14ac:dyDescent="0.25">
      <c r="A1445" s="10"/>
      <c r="B1445" s="4" t="str">
        <f>IF(ISBLANK('INPUT | Operations'!$B1450),"",COUNT('INPUT | Operations'!$B$12:$B1449))</f>
        <v/>
      </c>
      <c r="C1445" s="27" t="str">
        <f>IF(ISNUMBER($B1445),('INPUT | Operations'!$C1449+'INPUT | Operations'!$C1450)/2,"")</f>
        <v/>
      </c>
      <c r="D1445" s="28" t="str">
        <f t="shared" si="217"/>
        <v/>
      </c>
      <c r="E1445" s="26" t="str">
        <f>IF(ISNUMBER($B1445),'INPUT | Operations'!$B1450-'INPUT | Operations'!$B1449,"")</f>
        <v/>
      </c>
      <c r="F1445" s="32" t="str">
        <f>IF(ISNUMBER($B1445),IF('INPUT | Operations'!$B1450&lt;Booster_BurnTime,1,IF('INPUT | Operations'!$B1449&lt;=Booster_BurnTime,(Booster_BurnTime-'INPUT | Operations'!$B1449)/('INPUT | Operations'!$B1450-'INPUT | Operations'!$B1449),0))*'INPUT | Operations'!$E1449*NumberOfBoosters*NumberOfOps*$E1445,"")</f>
        <v/>
      </c>
      <c r="G1445" s="34" t="str">
        <f t="shared" si="218"/>
        <v/>
      </c>
      <c r="H1445" s="27" t="str">
        <f t="shared" si="219"/>
        <v/>
      </c>
      <c r="I1445" s="27" t="str">
        <f t="shared" si="220"/>
        <v/>
      </c>
      <c r="J1445" s="27" t="str">
        <f t="shared" si="221"/>
        <v/>
      </c>
      <c r="K1445" s="27" t="str">
        <f t="shared" si="222"/>
        <v/>
      </c>
      <c r="L1445" s="27" t="str">
        <f t="shared" si="223"/>
        <v/>
      </c>
      <c r="M1445" s="32" t="str">
        <f t="shared" si="224"/>
        <v/>
      </c>
      <c r="N1445" s="27" t="str">
        <f t="shared" si="225"/>
        <v/>
      </c>
      <c r="O1445" s="27" t="str">
        <f t="shared" si="225"/>
        <v/>
      </c>
      <c r="P1445" s="27" t="str">
        <f t="shared" si="225"/>
        <v/>
      </c>
      <c r="Q1445" s="27" t="str">
        <f t="shared" si="225"/>
        <v/>
      </c>
      <c r="R1445" s="27" t="str">
        <f t="shared" si="225"/>
        <v/>
      </c>
      <c r="S1445" s="27" t="str">
        <f t="shared" si="225"/>
        <v/>
      </c>
      <c r="T1445" s="32" t="str">
        <f t="shared" si="225"/>
        <v/>
      </c>
      <c r="U1445" s="10"/>
    </row>
    <row r="1446" spans="1:21" x14ac:dyDescent="0.25">
      <c r="A1446" s="10"/>
      <c r="B1446" s="4" t="str">
        <f>IF(ISBLANK('INPUT | Operations'!$B1451),"",COUNT('INPUT | Operations'!$B$12:$B1450))</f>
        <v/>
      </c>
      <c r="C1446" s="27" t="str">
        <f>IF(ISNUMBER($B1446),('INPUT | Operations'!$C1450+'INPUT | Operations'!$C1451)/2,"")</f>
        <v/>
      </c>
      <c r="D1446" s="28" t="str">
        <f t="shared" si="217"/>
        <v/>
      </c>
      <c r="E1446" s="26" t="str">
        <f>IF(ISNUMBER($B1446),'INPUT | Operations'!$B1451-'INPUT | Operations'!$B1450,"")</f>
        <v/>
      </c>
      <c r="F1446" s="32" t="str">
        <f>IF(ISNUMBER($B1446),IF('INPUT | Operations'!$B1451&lt;Booster_BurnTime,1,IF('INPUT | Operations'!$B1450&lt;=Booster_BurnTime,(Booster_BurnTime-'INPUT | Operations'!$B1450)/('INPUT | Operations'!$B1451-'INPUT | Operations'!$B1450),0))*'INPUT | Operations'!$E1450*NumberOfBoosters*NumberOfOps*$E1446,"")</f>
        <v/>
      </c>
      <c r="G1446" s="34" t="str">
        <f t="shared" si="218"/>
        <v/>
      </c>
      <c r="H1446" s="27" t="str">
        <f t="shared" si="219"/>
        <v/>
      </c>
      <c r="I1446" s="27" t="str">
        <f t="shared" si="220"/>
        <v/>
      </c>
      <c r="J1446" s="27" t="str">
        <f t="shared" si="221"/>
        <v/>
      </c>
      <c r="K1446" s="27" t="str">
        <f t="shared" si="222"/>
        <v/>
      </c>
      <c r="L1446" s="27" t="str">
        <f t="shared" si="223"/>
        <v/>
      </c>
      <c r="M1446" s="32" t="str">
        <f t="shared" si="224"/>
        <v/>
      </c>
      <c r="N1446" s="27" t="str">
        <f t="shared" si="225"/>
        <v/>
      </c>
      <c r="O1446" s="27" t="str">
        <f t="shared" si="225"/>
        <v/>
      </c>
      <c r="P1446" s="27" t="str">
        <f t="shared" si="225"/>
        <v/>
      </c>
      <c r="Q1446" s="27" t="str">
        <f t="shared" si="225"/>
        <v/>
      </c>
      <c r="R1446" s="27" t="str">
        <f t="shared" si="225"/>
        <v/>
      </c>
      <c r="S1446" s="27" t="str">
        <f t="shared" si="225"/>
        <v/>
      </c>
      <c r="T1446" s="32" t="str">
        <f t="shared" si="225"/>
        <v/>
      </c>
      <c r="U1446" s="10"/>
    </row>
    <row r="1447" spans="1:21" x14ac:dyDescent="0.25">
      <c r="A1447" s="10"/>
      <c r="B1447" s="4" t="str">
        <f>IF(ISBLANK('INPUT | Operations'!$B1452),"",COUNT('INPUT | Operations'!$B$12:$B1451))</f>
        <v/>
      </c>
      <c r="C1447" s="27" t="str">
        <f>IF(ISNUMBER($B1447),('INPUT | Operations'!$C1451+'INPUT | Operations'!$C1452)/2,"")</f>
        <v/>
      </c>
      <c r="D1447" s="28" t="str">
        <f t="shared" si="217"/>
        <v/>
      </c>
      <c r="E1447" s="26" t="str">
        <f>IF(ISNUMBER($B1447),'INPUT | Operations'!$B1452-'INPUT | Operations'!$B1451,"")</f>
        <v/>
      </c>
      <c r="F1447" s="32" t="str">
        <f>IF(ISNUMBER($B1447),IF('INPUT | Operations'!$B1452&lt;Booster_BurnTime,1,IF('INPUT | Operations'!$B1451&lt;=Booster_BurnTime,(Booster_BurnTime-'INPUT | Operations'!$B1451)/('INPUT | Operations'!$B1452-'INPUT | Operations'!$B1451),0))*'INPUT | Operations'!$E1451*NumberOfBoosters*NumberOfOps*$E1447,"")</f>
        <v/>
      </c>
      <c r="G1447" s="34" t="str">
        <f t="shared" si="218"/>
        <v/>
      </c>
      <c r="H1447" s="27" t="str">
        <f t="shared" si="219"/>
        <v/>
      </c>
      <c r="I1447" s="27" t="str">
        <f t="shared" si="220"/>
        <v/>
      </c>
      <c r="J1447" s="27" t="str">
        <f t="shared" si="221"/>
        <v/>
      </c>
      <c r="K1447" s="27" t="str">
        <f t="shared" si="222"/>
        <v/>
      </c>
      <c r="L1447" s="27" t="str">
        <f t="shared" si="223"/>
        <v/>
      </c>
      <c r="M1447" s="32" t="str">
        <f t="shared" si="224"/>
        <v/>
      </c>
      <c r="N1447" s="27" t="str">
        <f t="shared" si="225"/>
        <v/>
      </c>
      <c r="O1447" s="27" t="str">
        <f t="shared" si="225"/>
        <v/>
      </c>
      <c r="P1447" s="27" t="str">
        <f t="shared" si="225"/>
        <v/>
      </c>
      <c r="Q1447" s="27" t="str">
        <f t="shared" si="225"/>
        <v/>
      </c>
      <c r="R1447" s="27" t="str">
        <f t="shared" si="225"/>
        <v/>
      </c>
      <c r="S1447" s="27" t="str">
        <f t="shared" si="225"/>
        <v/>
      </c>
      <c r="T1447" s="32" t="str">
        <f t="shared" si="225"/>
        <v/>
      </c>
      <c r="U1447" s="10"/>
    </row>
    <row r="1448" spans="1:21" x14ac:dyDescent="0.25">
      <c r="A1448" s="10"/>
      <c r="B1448" s="4" t="str">
        <f>IF(ISBLANK('INPUT | Operations'!$B1453),"",COUNT('INPUT | Operations'!$B$12:$B1452))</f>
        <v/>
      </c>
      <c r="C1448" s="27" t="str">
        <f>IF(ISNUMBER($B1448),('INPUT | Operations'!$C1452+'INPUT | Operations'!$C1453)/2,"")</f>
        <v/>
      </c>
      <c r="D1448" s="28" t="str">
        <f t="shared" si="217"/>
        <v/>
      </c>
      <c r="E1448" s="26" t="str">
        <f>IF(ISNUMBER($B1448),'INPUT | Operations'!$B1453-'INPUT | Operations'!$B1452,"")</f>
        <v/>
      </c>
      <c r="F1448" s="32" t="str">
        <f>IF(ISNUMBER($B1448),IF('INPUT | Operations'!$B1453&lt;Booster_BurnTime,1,IF('INPUT | Operations'!$B1452&lt;=Booster_BurnTime,(Booster_BurnTime-'INPUT | Operations'!$B1452)/('INPUT | Operations'!$B1453-'INPUT | Operations'!$B1452),0))*'INPUT | Operations'!$E1452*NumberOfBoosters*NumberOfOps*$E1448,"")</f>
        <v/>
      </c>
      <c r="G1448" s="34" t="str">
        <f t="shared" si="218"/>
        <v/>
      </c>
      <c r="H1448" s="27" t="str">
        <f t="shared" si="219"/>
        <v/>
      </c>
      <c r="I1448" s="27" t="str">
        <f t="shared" si="220"/>
        <v/>
      </c>
      <c r="J1448" s="27" t="str">
        <f t="shared" si="221"/>
        <v/>
      </c>
      <c r="K1448" s="27" t="str">
        <f t="shared" si="222"/>
        <v/>
      </c>
      <c r="L1448" s="27" t="str">
        <f t="shared" si="223"/>
        <v/>
      </c>
      <c r="M1448" s="32" t="str">
        <f t="shared" si="224"/>
        <v/>
      </c>
      <c r="N1448" s="27" t="str">
        <f t="shared" si="225"/>
        <v/>
      </c>
      <c r="O1448" s="27" t="str">
        <f t="shared" si="225"/>
        <v/>
      </c>
      <c r="P1448" s="27" t="str">
        <f t="shared" si="225"/>
        <v/>
      </c>
      <c r="Q1448" s="27" t="str">
        <f t="shared" si="225"/>
        <v/>
      </c>
      <c r="R1448" s="27" t="str">
        <f t="shared" si="225"/>
        <v/>
      </c>
      <c r="S1448" s="27" t="str">
        <f t="shared" si="225"/>
        <v/>
      </c>
      <c r="T1448" s="32" t="str">
        <f t="shared" si="225"/>
        <v/>
      </c>
      <c r="U1448" s="10"/>
    </row>
    <row r="1449" spans="1:21" x14ac:dyDescent="0.25">
      <c r="A1449" s="10"/>
      <c r="B1449" s="4" t="str">
        <f>IF(ISBLANK('INPUT | Operations'!$B1454),"",COUNT('INPUT | Operations'!$B$12:$B1453))</f>
        <v/>
      </c>
      <c r="C1449" s="27" t="str">
        <f>IF(ISNUMBER($B1449),('INPUT | Operations'!$C1453+'INPUT | Operations'!$C1454)/2,"")</f>
        <v/>
      </c>
      <c r="D1449" s="28" t="str">
        <f t="shared" si="217"/>
        <v/>
      </c>
      <c r="E1449" s="26" t="str">
        <f>IF(ISNUMBER($B1449),'INPUT | Operations'!$B1454-'INPUT | Operations'!$B1453,"")</f>
        <v/>
      </c>
      <c r="F1449" s="32" t="str">
        <f>IF(ISNUMBER($B1449),IF('INPUT | Operations'!$B1454&lt;Booster_BurnTime,1,IF('INPUT | Operations'!$B1453&lt;=Booster_BurnTime,(Booster_BurnTime-'INPUT | Operations'!$B1453)/('INPUT | Operations'!$B1454-'INPUT | Operations'!$B1453),0))*'INPUT | Operations'!$E1453*NumberOfBoosters*NumberOfOps*$E1449,"")</f>
        <v/>
      </c>
      <c r="G1449" s="34" t="str">
        <f t="shared" si="218"/>
        <v/>
      </c>
      <c r="H1449" s="27" t="str">
        <f t="shared" si="219"/>
        <v/>
      </c>
      <c r="I1449" s="27" t="str">
        <f t="shared" si="220"/>
        <v/>
      </c>
      <c r="J1449" s="27" t="str">
        <f t="shared" si="221"/>
        <v/>
      </c>
      <c r="K1449" s="27" t="str">
        <f t="shared" si="222"/>
        <v/>
      </c>
      <c r="L1449" s="27" t="str">
        <f t="shared" si="223"/>
        <v/>
      </c>
      <c r="M1449" s="32" t="str">
        <f t="shared" si="224"/>
        <v/>
      </c>
      <c r="N1449" s="27" t="str">
        <f t="shared" si="225"/>
        <v/>
      </c>
      <c r="O1449" s="27" t="str">
        <f t="shared" si="225"/>
        <v/>
      </c>
      <c r="P1449" s="27" t="str">
        <f t="shared" si="225"/>
        <v/>
      </c>
      <c r="Q1449" s="27" t="str">
        <f t="shared" si="225"/>
        <v/>
      </c>
      <c r="R1449" s="27" t="str">
        <f t="shared" si="225"/>
        <v/>
      </c>
      <c r="S1449" s="27" t="str">
        <f t="shared" si="225"/>
        <v/>
      </c>
      <c r="T1449" s="32" t="str">
        <f t="shared" si="225"/>
        <v/>
      </c>
      <c r="U1449" s="10"/>
    </row>
    <row r="1450" spans="1:21" x14ac:dyDescent="0.25">
      <c r="A1450" s="10"/>
      <c r="B1450" s="4" t="str">
        <f>IF(ISBLANK('INPUT | Operations'!$B1455),"",COUNT('INPUT | Operations'!$B$12:$B1454))</f>
        <v/>
      </c>
      <c r="C1450" s="27" t="str">
        <f>IF(ISNUMBER($B1450),('INPUT | Operations'!$C1454+'INPUT | Operations'!$C1455)/2,"")</f>
        <v/>
      </c>
      <c r="D1450" s="28" t="str">
        <f t="shared" si="217"/>
        <v/>
      </c>
      <c r="E1450" s="26" t="str">
        <f>IF(ISNUMBER($B1450),'INPUT | Operations'!$B1455-'INPUT | Operations'!$B1454,"")</f>
        <v/>
      </c>
      <c r="F1450" s="32" t="str">
        <f>IF(ISNUMBER($B1450),IF('INPUT | Operations'!$B1455&lt;Booster_BurnTime,1,IF('INPUT | Operations'!$B1454&lt;=Booster_BurnTime,(Booster_BurnTime-'INPUT | Operations'!$B1454)/('INPUT | Operations'!$B1455-'INPUT | Operations'!$B1454),0))*'INPUT | Operations'!$E1454*NumberOfBoosters*NumberOfOps*$E1450,"")</f>
        <v/>
      </c>
      <c r="G1450" s="34" t="str">
        <f t="shared" si="218"/>
        <v/>
      </c>
      <c r="H1450" s="27" t="str">
        <f t="shared" si="219"/>
        <v/>
      </c>
      <c r="I1450" s="27" t="str">
        <f t="shared" si="220"/>
        <v/>
      </c>
      <c r="J1450" s="27" t="str">
        <f t="shared" si="221"/>
        <v/>
      </c>
      <c r="K1450" s="27" t="str">
        <f t="shared" si="222"/>
        <v/>
      </c>
      <c r="L1450" s="27" t="str">
        <f t="shared" si="223"/>
        <v/>
      </c>
      <c r="M1450" s="32" t="str">
        <f t="shared" si="224"/>
        <v/>
      </c>
      <c r="N1450" s="27" t="str">
        <f t="shared" si="225"/>
        <v/>
      </c>
      <c r="O1450" s="27" t="str">
        <f t="shared" si="225"/>
        <v/>
      </c>
      <c r="P1450" s="27" t="str">
        <f t="shared" si="225"/>
        <v/>
      </c>
      <c r="Q1450" s="27" t="str">
        <f t="shared" si="225"/>
        <v/>
      </c>
      <c r="R1450" s="27" t="str">
        <f t="shared" si="225"/>
        <v/>
      </c>
      <c r="S1450" s="27" t="str">
        <f t="shared" si="225"/>
        <v/>
      </c>
      <c r="T1450" s="32" t="str">
        <f t="shared" si="225"/>
        <v/>
      </c>
      <c r="U1450" s="10"/>
    </row>
    <row r="1451" spans="1:21" x14ac:dyDescent="0.25">
      <c r="A1451" s="10"/>
      <c r="B1451" s="4" t="str">
        <f>IF(ISBLANK('INPUT | Operations'!$B1456),"",COUNT('INPUT | Operations'!$B$12:$B1455))</f>
        <v/>
      </c>
      <c r="C1451" s="27" t="str">
        <f>IF(ISNUMBER($B1451),('INPUT | Operations'!$C1455+'INPUT | Operations'!$C1456)/2,"")</f>
        <v/>
      </c>
      <c r="D1451" s="28" t="str">
        <f t="shared" si="217"/>
        <v/>
      </c>
      <c r="E1451" s="26" t="str">
        <f>IF(ISNUMBER($B1451),'INPUT | Operations'!$B1456-'INPUT | Operations'!$B1455,"")</f>
        <v/>
      </c>
      <c r="F1451" s="32" t="str">
        <f>IF(ISNUMBER($B1451),IF('INPUT | Operations'!$B1456&lt;Booster_BurnTime,1,IF('INPUT | Operations'!$B1455&lt;=Booster_BurnTime,(Booster_BurnTime-'INPUT | Operations'!$B1455)/('INPUT | Operations'!$B1456-'INPUT | Operations'!$B1455),0))*'INPUT | Operations'!$E1455*NumberOfBoosters*NumberOfOps*$E1451,"")</f>
        <v/>
      </c>
      <c r="G1451" s="34" t="str">
        <f t="shared" si="218"/>
        <v/>
      </c>
      <c r="H1451" s="27" t="str">
        <f t="shared" si="219"/>
        <v/>
      </c>
      <c r="I1451" s="27" t="str">
        <f t="shared" si="220"/>
        <v/>
      </c>
      <c r="J1451" s="27" t="str">
        <f t="shared" si="221"/>
        <v/>
      </c>
      <c r="K1451" s="27" t="str">
        <f t="shared" si="222"/>
        <v/>
      </c>
      <c r="L1451" s="27" t="str">
        <f t="shared" si="223"/>
        <v/>
      </c>
      <c r="M1451" s="32" t="str">
        <f t="shared" si="224"/>
        <v/>
      </c>
      <c r="N1451" s="27" t="str">
        <f t="shared" si="225"/>
        <v/>
      </c>
      <c r="O1451" s="27" t="str">
        <f t="shared" si="225"/>
        <v/>
      </c>
      <c r="P1451" s="27" t="str">
        <f t="shared" si="225"/>
        <v/>
      </c>
      <c r="Q1451" s="27" t="str">
        <f t="shared" si="225"/>
        <v/>
      </c>
      <c r="R1451" s="27" t="str">
        <f t="shared" si="225"/>
        <v/>
      </c>
      <c r="S1451" s="27" t="str">
        <f t="shared" si="225"/>
        <v/>
      </c>
      <c r="T1451" s="32" t="str">
        <f t="shared" si="225"/>
        <v/>
      </c>
      <c r="U1451" s="10"/>
    </row>
    <row r="1452" spans="1:21" x14ac:dyDescent="0.25">
      <c r="A1452" s="10"/>
      <c r="B1452" s="4" t="str">
        <f>IF(ISBLANK('INPUT | Operations'!$B1457),"",COUNT('INPUT | Operations'!$B$12:$B1456))</f>
        <v/>
      </c>
      <c r="C1452" s="27" t="str">
        <f>IF(ISNUMBER($B1452),('INPUT | Operations'!$C1456+'INPUT | Operations'!$C1457)/2,"")</f>
        <v/>
      </c>
      <c r="D1452" s="28" t="str">
        <f t="shared" si="217"/>
        <v/>
      </c>
      <c r="E1452" s="26" t="str">
        <f>IF(ISNUMBER($B1452),'INPUT | Operations'!$B1457-'INPUT | Operations'!$B1456,"")</f>
        <v/>
      </c>
      <c r="F1452" s="32" t="str">
        <f>IF(ISNUMBER($B1452),IF('INPUT | Operations'!$B1457&lt;Booster_BurnTime,1,IF('INPUT | Operations'!$B1456&lt;=Booster_BurnTime,(Booster_BurnTime-'INPUT | Operations'!$B1456)/('INPUT | Operations'!$B1457-'INPUT | Operations'!$B1456),0))*'INPUT | Operations'!$E1456*NumberOfBoosters*NumberOfOps*$E1452,"")</f>
        <v/>
      </c>
      <c r="G1452" s="34" t="str">
        <f t="shared" si="218"/>
        <v/>
      </c>
      <c r="H1452" s="27" t="str">
        <f t="shared" si="219"/>
        <v/>
      </c>
      <c r="I1452" s="27" t="str">
        <f t="shared" si="220"/>
        <v/>
      </c>
      <c r="J1452" s="27" t="str">
        <f t="shared" si="221"/>
        <v/>
      </c>
      <c r="K1452" s="27" t="str">
        <f t="shared" si="222"/>
        <v/>
      </c>
      <c r="L1452" s="27" t="str">
        <f t="shared" si="223"/>
        <v/>
      </c>
      <c r="M1452" s="32" t="str">
        <f t="shared" si="224"/>
        <v/>
      </c>
      <c r="N1452" s="27" t="str">
        <f t="shared" si="225"/>
        <v/>
      </c>
      <c r="O1452" s="27" t="str">
        <f t="shared" si="225"/>
        <v/>
      </c>
      <c r="P1452" s="27" t="str">
        <f t="shared" si="225"/>
        <v/>
      </c>
      <c r="Q1452" s="27" t="str">
        <f t="shared" si="225"/>
        <v/>
      </c>
      <c r="R1452" s="27" t="str">
        <f t="shared" si="225"/>
        <v/>
      </c>
      <c r="S1452" s="27" t="str">
        <f t="shared" si="225"/>
        <v/>
      </c>
      <c r="T1452" s="32" t="str">
        <f t="shared" si="225"/>
        <v/>
      </c>
      <c r="U1452" s="10"/>
    </row>
    <row r="1453" spans="1:21" x14ac:dyDescent="0.25">
      <c r="A1453" s="10"/>
      <c r="B1453" s="4" t="str">
        <f>IF(ISBLANK('INPUT | Operations'!$B1458),"",COUNT('INPUT | Operations'!$B$12:$B1457))</f>
        <v/>
      </c>
      <c r="C1453" s="27" t="str">
        <f>IF(ISNUMBER($B1453),('INPUT | Operations'!$C1457+'INPUT | Operations'!$C1458)/2,"")</f>
        <v/>
      </c>
      <c r="D1453" s="28" t="str">
        <f t="shared" si="217"/>
        <v/>
      </c>
      <c r="E1453" s="26" t="str">
        <f>IF(ISNUMBER($B1453),'INPUT | Operations'!$B1458-'INPUT | Operations'!$B1457,"")</f>
        <v/>
      </c>
      <c r="F1453" s="32" t="str">
        <f>IF(ISNUMBER($B1453),IF('INPUT | Operations'!$B1458&lt;Booster_BurnTime,1,IF('INPUT | Operations'!$B1457&lt;=Booster_BurnTime,(Booster_BurnTime-'INPUT | Operations'!$B1457)/('INPUT | Operations'!$B1458-'INPUT | Operations'!$B1457),0))*'INPUT | Operations'!$E1457*NumberOfBoosters*NumberOfOps*$E1453,"")</f>
        <v/>
      </c>
      <c r="G1453" s="34" t="str">
        <f t="shared" si="218"/>
        <v/>
      </c>
      <c r="H1453" s="27" t="str">
        <f t="shared" si="219"/>
        <v/>
      </c>
      <c r="I1453" s="27" t="str">
        <f t="shared" si="220"/>
        <v/>
      </c>
      <c r="J1453" s="27" t="str">
        <f t="shared" si="221"/>
        <v/>
      </c>
      <c r="K1453" s="27" t="str">
        <f t="shared" si="222"/>
        <v/>
      </c>
      <c r="L1453" s="27" t="str">
        <f t="shared" si="223"/>
        <v/>
      </c>
      <c r="M1453" s="32" t="str">
        <f t="shared" si="224"/>
        <v/>
      </c>
      <c r="N1453" s="27" t="str">
        <f t="shared" si="225"/>
        <v/>
      </c>
      <c r="O1453" s="27" t="str">
        <f t="shared" si="225"/>
        <v/>
      </c>
      <c r="P1453" s="27" t="str">
        <f t="shared" si="225"/>
        <v/>
      </c>
      <c r="Q1453" s="27" t="str">
        <f t="shared" si="225"/>
        <v/>
      </c>
      <c r="R1453" s="27" t="str">
        <f t="shared" si="225"/>
        <v/>
      </c>
      <c r="S1453" s="27" t="str">
        <f t="shared" si="225"/>
        <v/>
      </c>
      <c r="T1453" s="32" t="str">
        <f t="shared" si="225"/>
        <v/>
      </c>
      <c r="U1453" s="10"/>
    </row>
    <row r="1454" spans="1:21" x14ac:dyDescent="0.25">
      <c r="A1454" s="10"/>
      <c r="B1454" s="4" t="str">
        <f>IF(ISBLANK('INPUT | Operations'!$B1459),"",COUNT('INPUT | Operations'!$B$12:$B1458))</f>
        <v/>
      </c>
      <c r="C1454" s="27" t="str">
        <f>IF(ISNUMBER($B1454),('INPUT | Operations'!$C1458+'INPUT | Operations'!$C1459)/2,"")</f>
        <v/>
      </c>
      <c r="D1454" s="28" t="str">
        <f t="shared" si="217"/>
        <v/>
      </c>
      <c r="E1454" s="26" t="str">
        <f>IF(ISNUMBER($B1454),'INPUT | Operations'!$B1459-'INPUT | Operations'!$B1458,"")</f>
        <v/>
      </c>
      <c r="F1454" s="32" t="str">
        <f>IF(ISNUMBER($B1454),IF('INPUT | Operations'!$B1459&lt;Booster_BurnTime,1,IF('INPUT | Operations'!$B1458&lt;=Booster_BurnTime,(Booster_BurnTime-'INPUT | Operations'!$B1458)/('INPUT | Operations'!$B1459-'INPUT | Operations'!$B1458),0))*'INPUT | Operations'!$E1458*NumberOfBoosters*NumberOfOps*$E1454,"")</f>
        <v/>
      </c>
      <c r="G1454" s="34" t="str">
        <f t="shared" si="218"/>
        <v/>
      </c>
      <c r="H1454" s="27" t="str">
        <f t="shared" si="219"/>
        <v/>
      </c>
      <c r="I1454" s="27" t="str">
        <f t="shared" si="220"/>
        <v/>
      </c>
      <c r="J1454" s="27" t="str">
        <f t="shared" si="221"/>
        <v/>
      </c>
      <c r="K1454" s="27" t="str">
        <f t="shared" si="222"/>
        <v/>
      </c>
      <c r="L1454" s="27" t="str">
        <f t="shared" si="223"/>
        <v/>
      </c>
      <c r="M1454" s="32" t="str">
        <f t="shared" si="224"/>
        <v/>
      </c>
      <c r="N1454" s="27" t="str">
        <f t="shared" si="225"/>
        <v/>
      </c>
      <c r="O1454" s="27" t="str">
        <f t="shared" si="225"/>
        <v/>
      </c>
      <c r="P1454" s="27" t="str">
        <f t="shared" si="225"/>
        <v/>
      </c>
      <c r="Q1454" s="27" t="str">
        <f t="shared" si="225"/>
        <v/>
      </c>
      <c r="R1454" s="27" t="str">
        <f t="shared" si="225"/>
        <v/>
      </c>
      <c r="S1454" s="27" t="str">
        <f t="shared" si="225"/>
        <v/>
      </c>
      <c r="T1454" s="32" t="str">
        <f t="shared" si="225"/>
        <v/>
      </c>
      <c r="U1454" s="10"/>
    </row>
    <row r="1455" spans="1:21" x14ac:dyDescent="0.25">
      <c r="A1455" s="10"/>
      <c r="B1455" s="4" t="str">
        <f>IF(ISBLANK('INPUT | Operations'!$B1460),"",COUNT('INPUT | Operations'!$B$12:$B1459))</f>
        <v/>
      </c>
      <c r="C1455" s="27" t="str">
        <f>IF(ISNUMBER($B1455),('INPUT | Operations'!$C1459+'INPUT | Operations'!$C1460)/2,"")</f>
        <v/>
      </c>
      <c r="D1455" s="28" t="str">
        <f t="shared" si="217"/>
        <v/>
      </c>
      <c r="E1455" s="26" t="str">
        <f>IF(ISNUMBER($B1455),'INPUT | Operations'!$B1460-'INPUT | Operations'!$B1459,"")</f>
        <v/>
      </c>
      <c r="F1455" s="32" t="str">
        <f>IF(ISNUMBER($B1455),IF('INPUT | Operations'!$B1460&lt;Booster_BurnTime,1,IF('INPUT | Operations'!$B1459&lt;=Booster_BurnTime,(Booster_BurnTime-'INPUT | Operations'!$B1459)/('INPUT | Operations'!$B1460-'INPUT | Operations'!$B1459),0))*'INPUT | Operations'!$E1459*NumberOfBoosters*NumberOfOps*$E1455,"")</f>
        <v/>
      </c>
      <c r="G1455" s="34" t="str">
        <f t="shared" si="218"/>
        <v/>
      </c>
      <c r="H1455" s="27" t="str">
        <f t="shared" si="219"/>
        <v/>
      </c>
      <c r="I1455" s="27" t="str">
        <f t="shared" si="220"/>
        <v/>
      </c>
      <c r="J1455" s="27" t="str">
        <f t="shared" si="221"/>
        <v/>
      </c>
      <c r="K1455" s="27" t="str">
        <f t="shared" si="222"/>
        <v/>
      </c>
      <c r="L1455" s="27" t="str">
        <f t="shared" si="223"/>
        <v/>
      </c>
      <c r="M1455" s="32" t="str">
        <f t="shared" si="224"/>
        <v/>
      </c>
      <c r="N1455" s="27" t="str">
        <f t="shared" si="225"/>
        <v/>
      </c>
      <c r="O1455" s="27" t="str">
        <f t="shared" si="225"/>
        <v/>
      </c>
      <c r="P1455" s="27" t="str">
        <f t="shared" si="225"/>
        <v/>
      </c>
      <c r="Q1455" s="27" t="str">
        <f t="shared" si="225"/>
        <v/>
      </c>
      <c r="R1455" s="27" t="str">
        <f t="shared" si="225"/>
        <v/>
      </c>
      <c r="S1455" s="27" t="str">
        <f t="shared" si="225"/>
        <v/>
      </c>
      <c r="T1455" s="32" t="str">
        <f t="shared" si="225"/>
        <v/>
      </c>
      <c r="U1455" s="10"/>
    </row>
    <row r="1456" spans="1:21" x14ac:dyDescent="0.25">
      <c r="A1456" s="10"/>
      <c r="B1456" s="4" t="str">
        <f>IF(ISBLANK('INPUT | Operations'!$B1461),"",COUNT('INPUT | Operations'!$B$12:$B1460))</f>
        <v/>
      </c>
      <c r="C1456" s="27" t="str">
        <f>IF(ISNUMBER($B1456),('INPUT | Operations'!$C1460+'INPUT | Operations'!$C1461)/2,"")</f>
        <v/>
      </c>
      <c r="D1456" s="28" t="str">
        <f t="shared" si="217"/>
        <v/>
      </c>
      <c r="E1456" s="26" t="str">
        <f>IF(ISNUMBER($B1456),'INPUT | Operations'!$B1461-'INPUT | Operations'!$B1460,"")</f>
        <v/>
      </c>
      <c r="F1456" s="32" t="str">
        <f>IF(ISNUMBER($B1456),IF('INPUT | Operations'!$B1461&lt;Booster_BurnTime,1,IF('INPUT | Operations'!$B1460&lt;=Booster_BurnTime,(Booster_BurnTime-'INPUT | Operations'!$B1460)/('INPUT | Operations'!$B1461-'INPUT | Operations'!$B1460),0))*'INPUT | Operations'!$E1460*NumberOfBoosters*NumberOfOps*$E1456,"")</f>
        <v/>
      </c>
      <c r="G1456" s="34" t="str">
        <f t="shared" si="218"/>
        <v/>
      </c>
      <c r="H1456" s="27" t="str">
        <f t="shared" si="219"/>
        <v/>
      </c>
      <c r="I1456" s="27" t="str">
        <f t="shared" si="220"/>
        <v/>
      </c>
      <c r="J1456" s="27" t="str">
        <f t="shared" si="221"/>
        <v/>
      </c>
      <c r="K1456" s="27" t="str">
        <f t="shared" si="222"/>
        <v/>
      </c>
      <c r="L1456" s="27" t="str">
        <f t="shared" si="223"/>
        <v/>
      </c>
      <c r="M1456" s="32" t="str">
        <f t="shared" si="224"/>
        <v/>
      </c>
      <c r="N1456" s="27" t="str">
        <f t="shared" si="225"/>
        <v/>
      </c>
      <c r="O1456" s="27" t="str">
        <f t="shared" si="225"/>
        <v/>
      </c>
      <c r="P1456" s="27" t="str">
        <f t="shared" si="225"/>
        <v/>
      </c>
      <c r="Q1456" s="27" t="str">
        <f t="shared" si="225"/>
        <v/>
      </c>
      <c r="R1456" s="27" t="str">
        <f t="shared" si="225"/>
        <v/>
      </c>
      <c r="S1456" s="27" t="str">
        <f t="shared" si="225"/>
        <v/>
      </c>
      <c r="T1456" s="32" t="str">
        <f t="shared" si="225"/>
        <v/>
      </c>
      <c r="U1456" s="10"/>
    </row>
    <row r="1457" spans="1:21" x14ac:dyDescent="0.25">
      <c r="A1457" s="10"/>
      <c r="B1457" s="4" t="str">
        <f>IF(ISBLANK('INPUT | Operations'!$B1462),"",COUNT('INPUT | Operations'!$B$12:$B1461))</f>
        <v/>
      </c>
      <c r="C1457" s="27" t="str">
        <f>IF(ISNUMBER($B1457),('INPUT | Operations'!$C1461+'INPUT | Operations'!$C1462)/2,"")</f>
        <v/>
      </c>
      <c r="D1457" s="28" t="str">
        <f t="shared" si="217"/>
        <v/>
      </c>
      <c r="E1457" s="26" t="str">
        <f>IF(ISNUMBER($B1457),'INPUT | Operations'!$B1462-'INPUT | Operations'!$B1461,"")</f>
        <v/>
      </c>
      <c r="F1457" s="32" t="str">
        <f>IF(ISNUMBER($B1457),IF('INPUT | Operations'!$B1462&lt;Booster_BurnTime,1,IF('INPUT | Operations'!$B1461&lt;=Booster_BurnTime,(Booster_BurnTime-'INPUT | Operations'!$B1461)/('INPUT | Operations'!$B1462-'INPUT | Operations'!$B1461),0))*'INPUT | Operations'!$E1461*NumberOfBoosters*NumberOfOps*$E1457,"")</f>
        <v/>
      </c>
      <c r="G1457" s="34" t="str">
        <f t="shared" si="218"/>
        <v/>
      </c>
      <c r="H1457" s="27" t="str">
        <f t="shared" si="219"/>
        <v/>
      </c>
      <c r="I1457" s="27" t="str">
        <f t="shared" si="220"/>
        <v/>
      </c>
      <c r="J1457" s="27" t="str">
        <f t="shared" si="221"/>
        <v/>
      </c>
      <c r="K1457" s="27" t="str">
        <f t="shared" si="222"/>
        <v/>
      </c>
      <c r="L1457" s="27" t="str">
        <f t="shared" si="223"/>
        <v/>
      </c>
      <c r="M1457" s="32" t="str">
        <f t="shared" si="224"/>
        <v/>
      </c>
      <c r="N1457" s="27" t="str">
        <f t="shared" si="225"/>
        <v/>
      </c>
      <c r="O1457" s="27" t="str">
        <f t="shared" si="225"/>
        <v/>
      </c>
      <c r="P1457" s="27" t="str">
        <f t="shared" si="225"/>
        <v/>
      </c>
      <c r="Q1457" s="27" t="str">
        <f t="shared" si="225"/>
        <v/>
      </c>
      <c r="R1457" s="27" t="str">
        <f t="shared" si="225"/>
        <v/>
      </c>
      <c r="S1457" s="27" t="str">
        <f t="shared" si="225"/>
        <v/>
      </c>
      <c r="T1457" s="32" t="str">
        <f t="shared" si="225"/>
        <v/>
      </c>
      <c r="U1457" s="10"/>
    </row>
    <row r="1458" spans="1:21" x14ac:dyDescent="0.25">
      <c r="A1458" s="10"/>
      <c r="B1458" s="4" t="str">
        <f>IF(ISBLANK('INPUT | Operations'!$B1463),"",COUNT('INPUT | Operations'!$B$12:$B1462))</f>
        <v/>
      </c>
      <c r="C1458" s="27" t="str">
        <f>IF(ISNUMBER($B1458),('INPUT | Operations'!$C1462+'INPUT | Operations'!$C1463)/2,"")</f>
        <v/>
      </c>
      <c r="D1458" s="28" t="str">
        <f t="shared" si="217"/>
        <v/>
      </c>
      <c r="E1458" s="26" t="str">
        <f>IF(ISNUMBER($B1458),'INPUT | Operations'!$B1463-'INPUT | Operations'!$B1462,"")</f>
        <v/>
      </c>
      <c r="F1458" s="32" t="str">
        <f>IF(ISNUMBER($B1458),IF('INPUT | Operations'!$B1463&lt;Booster_BurnTime,1,IF('INPUT | Operations'!$B1462&lt;=Booster_BurnTime,(Booster_BurnTime-'INPUT | Operations'!$B1462)/('INPUT | Operations'!$B1463-'INPUT | Operations'!$B1462),0))*'INPUT | Operations'!$E1462*NumberOfBoosters*NumberOfOps*$E1458,"")</f>
        <v/>
      </c>
      <c r="G1458" s="34" t="str">
        <f t="shared" si="218"/>
        <v/>
      </c>
      <c r="H1458" s="27" t="str">
        <f t="shared" si="219"/>
        <v/>
      </c>
      <c r="I1458" s="27" t="str">
        <f t="shared" si="220"/>
        <v/>
      </c>
      <c r="J1458" s="27" t="str">
        <f t="shared" si="221"/>
        <v/>
      </c>
      <c r="K1458" s="27" t="str">
        <f t="shared" si="222"/>
        <v/>
      </c>
      <c r="L1458" s="27" t="str">
        <f t="shared" si="223"/>
        <v/>
      </c>
      <c r="M1458" s="32" t="str">
        <f t="shared" si="224"/>
        <v/>
      </c>
      <c r="N1458" s="27" t="str">
        <f t="shared" si="225"/>
        <v/>
      </c>
      <c r="O1458" s="27" t="str">
        <f t="shared" si="225"/>
        <v/>
      </c>
      <c r="P1458" s="27" t="str">
        <f t="shared" si="225"/>
        <v/>
      </c>
      <c r="Q1458" s="27" t="str">
        <f t="shared" si="225"/>
        <v/>
      </c>
      <c r="R1458" s="27" t="str">
        <f t="shared" si="225"/>
        <v/>
      </c>
      <c r="S1458" s="27" t="str">
        <f t="shared" si="225"/>
        <v/>
      </c>
      <c r="T1458" s="32" t="str">
        <f t="shared" si="225"/>
        <v/>
      </c>
      <c r="U1458" s="10"/>
    </row>
    <row r="1459" spans="1:21" x14ac:dyDescent="0.25">
      <c r="A1459" s="10"/>
      <c r="B1459" s="4" t="str">
        <f>IF(ISBLANK('INPUT | Operations'!$B1464),"",COUNT('INPUT | Operations'!$B$12:$B1463))</f>
        <v/>
      </c>
      <c r="C1459" s="27" t="str">
        <f>IF(ISNUMBER($B1459),('INPUT | Operations'!$C1463+'INPUT | Operations'!$C1464)/2,"")</f>
        <v/>
      </c>
      <c r="D1459" s="28" t="str">
        <f t="shared" si="217"/>
        <v/>
      </c>
      <c r="E1459" s="26" t="str">
        <f>IF(ISNUMBER($B1459),'INPUT | Operations'!$B1464-'INPUT | Operations'!$B1463,"")</f>
        <v/>
      </c>
      <c r="F1459" s="32" t="str">
        <f>IF(ISNUMBER($B1459),IF('INPUT | Operations'!$B1464&lt;Booster_BurnTime,1,IF('INPUT | Operations'!$B1463&lt;=Booster_BurnTime,(Booster_BurnTime-'INPUT | Operations'!$B1463)/('INPUT | Operations'!$B1464-'INPUT | Operations'!$B1463),0))*'INPUT | Operations'!$E1463*NumberOfBoosters*NumberOfOps*$E1459,"")</f>
        <v/>
      </c>
      <c r="G1459" s="34" t="str">
        <f t="shared" si="218"/>
        <v/>
      </c>
      <c r="H1459" s="27" t="str">
        <f t="shared" si="219"/>
        <v/>
      </c>
      <c r="I1459" s="27" t="str">
        <f t="shared" si="220"/>
        <v/>
      </c>
      <c r="J1459" s="27" t="str">
        <f t="shared" si="221"/>
        <v/>
      </c>
      <c r="K1459" s="27" t="str">
        <f t="shared" si="222"/>
        <v/>
      </c>
      <c r="L1459" s="27" t="str">
        <f t="shared" si="223"/>
        <v/>
      </c>
      <c r="M1459" s="32" t="str">
        <f t="shared" si="224"/>
        <v/>
      </c>
      <c r="N1459" s="27" t="str">
        <f t="shared" si="225"/>
        <v/>
      </c>
      <c r="O1459" s="27" t="str">
        <f t="shared" si="225"/>
        <v/>
      </c>
      <c r="P1459" s="27" t="str">
        <f t="shared" si="225"/>
        <v/>
      </c>
      <c r="Q1459" s="27" t="str">
        <f t="shared" si="225"/>
        <v/>
      </c>
      <c r="R1459" s="27" t="str">
        <f t="shared" si="225"/>
        <v/>
      </c>
      <c r="S1459" s="27" t="str">
        <f t="shared" si="225"/>
        <v/>
      </c>
      <c r="T1459" s="32" t="str">
        <f t="shared" si="225"/>
        <v/>
      </c>
      <c r="U1459" s="10"/>
    </row>
    <row r="1460" spans="1:21" x14ac:dyDescent="0.25">
      <c r="A1460" s="10"/>
      <c r="B1460" s="4" t="str">
        <f>IF(ISBLANK('INPUT | Operations'!$B1465),"",COUNT('INPUT | Operations'!$B$12:$B1464))</f>
        <v/>
      </c>
      <c r="C1460" s="27" t="str">
        <f>IF(ISNUMBER($B1460),('INPUT | Operations'!$C1464+'INPUT | Operations'!$C1465)/2,"")</f>
        <v/>
      </c>
      <c r="D1460" s="28" t="str">
        <f t="shared" si="217"/>
        <v/>
      </c>
      <c r="E1460" s="26" t="str">
        <f>IF(ISNUMBER($B1460),'INPUT | Operations'!$B1465-'INPUT | Operations'!$B1464,"")</f>
        <v/>
      </c>
      <c r="F1460" s="32" t="str">
        <f>IF(ISNUMBER($B1460),IF('INPUT | Operations'!$B1465&lt;Booster_BurnTime,1,IF('INPUT | Operations'!$B1464&lt;=Booster_BurnTime,(Booster_BurnTime-'INPUT | Operations'!$B1464)/('INPUT | Operations'!$B1465-'INPUT | Operations'!$B1464),0))*'INPUT | Operations'!$E1464*NumberOfBoosters*NumberOfOps*$E1460,"")</f>
        <v/>
      </c>
      <c r="G1460" s="34" t="str">
        <f t="shared" si="218"/>
        <v/>
      </c>
      <c r="H1460" s="27" t="str">
        <f t="shared" si="219"/>
        <v/>
      </c>
      <c r="I1460" s="27" t="str">
        <f t="shared" si="220"/>
        <v/>
      </c>
      <c r="J1460" s="27" t="str">
        <f t="shared" si="221"/>
        <v/>
      </c>
      <c r="K1460" s="27" t="str">
        <f t="shared" si="222"/>
        <v/>
      </c>
      <c r="L1460" s="27" t="str">
        <f t="shared" si="223"/>
        <v/>
      </c>
      <c r="M1460" s="32" t="str">
        <f t="shared" si="224"/>
        <v/>
      </c>
      <c r="N1460" s="27" t="str">
        <f t="shared" si="225"/>
        <v/>
      </c>
      <c r="O1460" s="27" t="str">
        <f t="shared" si="225"/>
        <v/>
      </c>
      <c r="P1460" s="27" t="str">
        <f t="shared" si="225"/>
        <v/>
      </c>
      <c r="Q1460" s="27" t="str">
        <f t="shared" si="225"/>
        <v/>
      </c>
      <c r="R1460" s="27" t="str">
        <f t="shared" si="225"/>
        <v/>
      </c>
      <c r="S1460" s="27" t="str">
        <f t="shared" si="225"/>
        <v/>
      </c>
      <c r="T1460" s="32" t="str">
        <f t="shared" si="225"/>
        <v/>
      </c>
      <c r="U1460" s="10"/>
    </row>
    <row r="1461" spans="1:21" x14ac:dyDescent="0.25">
      <c r="A1461" s="10"/>
      <c r="B1461" s="4" t="str">
        <f>IF(ISBLANK('INPUT | Operations'!$B1466),"",COUNT('INPUT | Operations'!$B$12:$B1465))</f>
        <v/>
      </c>
      <c r="C1461" s="27" t="str">
        <f>IF(ISNUMBER($B1461),('INPUT | Operations'!$C1465+'INPUT | Operations'!$C1466)/2,"")</f>
        <v/>
      </c>
      <c r="D1461" s="28" t="str">
        <f t="shared" si="217"/>
        <v/>
      </c>
      <c r="E1461" s="26" t="str">
        <f>IF(ISNUMBER($B1461),'INPUT | Operations'!$B1466-'INPUT | Operations'!$B1465,"")</f>
        <v/>
      </c>
      <c r="F1461" s="32" t="str">
        <f>IF(ISNUMBER($B1461),IF('INPUT | Operations'!$B1466&lt;Booster_BurnTime,1,IF('INPUT | Operations'!$B1465&lt;=Booster_BurnTime,(Booster_BurnTime-'INPUT | Operations'!$B1465)/('INPUT | Operations'!$B1466-'INPUT | Operations'!$B1465),0))*'INPUT | Operations'!$E1465*NumberOfBoosters*NumberOfOps*$E1461,"")</f>
        <v/>
      </c>
      <c r="G1461" s="34" t="str">
        <f t="shared" si="218"/>
        <v/>
      </c>
      <c r="H1461" s="27" t="str">
        <f t="shared" si="219"/>
        <v/>
      </c>
      <c r="I1461" s="27" t="str">
        <f t="shared" si="220"/>
        <v/>
      </c>
      <c r="J1461" s="27" t="str">
        <f t="shared" si="221"/>
        <v/>
      </c>
      <c r="K1461" s="27" t="str">
        <f t="shared" si="222"/>
        <v/>
      </c>
      <c r="L1461" s="27" t="str">
        <f t="shared" si="223"/>
        <v/>
      </c>
      <c r="M1461" s="32" t="str">
        <f t="shared" si="224"/>
        <v/>
      </c>
      <c r="N1461" s="27" t="str">
        <f t="shared" si="225"/>
        <v/>
      </c>
      <c r="O1461" s="27" t="str">
        <f t="shared" si="225"/>
        <v/>
      </c>
      <c r="P1461" s="27" t="str">
        <f t="shared" si="225"/>
        <v/>
      </c>
      <c r="Q1461" s="27" t="str">
        <f t="shared" si="225"/>
        <v/>
      </c>
      <c r="R1461" s="27" t="str">
        <f t="shared" si="225"/>
        <v/>
      </c>
      <c r="S1461" s="27" t="str">
        <f t="shared" si="225"/>
        <v/>
      </c>
      <c r="T1461" s="32" t="str">
        <f t="shared" si="225"/>
        <v/>
      </c>
      <c r="U1461" s="10"/>
    </row>
    <row r="1462" spans="1:21" x14ac:dyDescent="0.25">
      <c r="A1462" s="10"/>
      <c r="B1462" s="4" t="str">
        <f>IF(ISBLANK('INPUT | Operations'!$B1467),"",COUNT('INPUT | Operations'!$B$12:$B1466))</f>
        <v/>
      </c>
      <c r="C1462" s="27" t="str">
        <f>IF(ISNUMBER($B1462),('INPUT | Operations'!$C1466+'INPUT | Operations'!$C1467)/2,"")</f>
        <v/>
      </c>
      <c r="D1462" s="28" t="str">
        <f t="shared" si="217"/>
        <v/>
      </c>
      <c r="E1462" s="26" t="str">
        <f>IF(ISNUMBER($B1462),'INPUT | Operations'!$B1467-'INPUT | Operations'!$B1466,"")</f>
        <v/>
      </c>
      <c r="F1462" s="32" t="str">
        <f>IF(ISNUMBER($B1462),IF('INPUT | Operations'!$B1467&lt;Booster_BurnTime,1,IF('INPUT | Operations'!$B1466&lt;=Booster_BurnTime,(Booster_BurnTime-'INPUT | Operations'!$B1466)/('INPUT | Operations'!$B1467-'INPUT | Operations'!$B1466),0))*'INPUT | Operations'!$E1466*NumberOfBoosters*NumberOfOps*$E1462,"")</f>
        <v/>
      </c>
      <c r="G1462" s="34" t="str">
        <f t="shared" si="218"/>
        <v/>
      </c>
      <c r="H1462" s="27" t="str">
        <f t="shared" si="219"/>
        <v/>
      </c>
      <c r="I1462" s="27" t="str">
        <f t="shared" si="220"/>
        <v/>
      </c>
      <c r="J1462" s="27" t="str">
        <f t="shared" si="221"/>
        <v/>
      </c>
      <c r="K1462" s="27" t="str">
        <f t="shared" si="222"/>
        <v/>
      </c>
      <c r="L1462" s="27" t="str">
        <f t="shared" si="223"/>
        <v/>
      </c>
      <c r="M1462" s="32" t="str">
        <f t="shared" si="224"/>
        <v/>
      </c>
      <c r="N1462" s="27" t="str">
        <f t="shared" si="225"/>
        <v/>
      </c>
      <c r="O1462" s="27" t="str">
        <f t="shared" si="225"/>
        <v/>
      </c>
      <c r="P1462" s="27" t="str">
        <f t="shared" si="225"/>
        <v/>
      </c>
      <c r="Q1462" s="27" t="str">
        <f t="shared" si="225"/>
        <v/>
      </c>
      <c r="R1462" s="27" t="str">
        <f t="shared" si="225"/>
        <v/>
      </c>
      <c r="S1462" s="27" t="str">
        <f t="shared" si="225"/>
        <v/>
      </c>
      <c r="T1462" s="32" t="str">
        <f t="shared" si="225"/>
        <v/>
      </c>
      <c r="U1462" s="10"/>
    </row>
    <row r="1463" spans="1:21" x14ac:dyDescent="0.25">
      <c r="A1463" s="10"/>
      <c r="B1463" s="4" t="str">
        <f>IF(ISBLANK('INPUT | Operations'!$B1468),"",COUNT('INPUT | Operations'!$B$12:$B1467))</f>
        <v/>
      </c>
      <c r="C1463" s="27" t="str">
        <f>IF(ISNUMBER($B1463),('INPUT | Operations'!$C1467+'INPUT | Operations'!$C1468)/2,"")</f>
        <v/>
      </c>
      <c r="D1463" s="28" t="str">
        <f t="shared" si="217"/>
        <v/>
      </c>
      <c r="E1463" s="26" t="str">
        <f>IF(ISNUMBER($B1463),'INPUT | Operations'!$B1468-'INPUT | Operations'!$B1467,"")</f>
        <v/>
      </c>
      <c r="F1463" s="32" t="str">
        <f>IF(ISNUMBER($B1463),IF('INPUT | Operations'!$B1468&lt;Booster_BurnTime,1,IF('INPUT | Operations'!$B1467&lt;=Booster_BurnTime,(Booster_BurnTime-'INPUT | Operations'!$B1467)/('INPUT | Operations'!$B1468-'INPUT | Operations'!$B1467),0))*'INPUT | Operations'!$E1467*NumberOfBoosters*NumberOfOps*$E1463,"")</f>
        <v/>
      </c>
      <c r="G1463" s="34" t="str">
        <f t="shared" si="218"/>
        <v/>
      </c>
      <c r="H1463" s="27" t="str">
        <f t="shared" si="219"/>
        <v/>
      </c>
      <c r="I1463" s="27" t="str">
        <f t="shared" si="220"/>
        <v/>
      </c>
      <c r="J1463" s="27" t="str">
        <f t="shared" si="221"/>
        <v/>
      </c>
      <c r="K1463" s="27" t="str">
        <f t="shared" si="222"/>
        <v/>
      </c>
      <c r="L1463" s="27" t="str">
        <f t="shared" si="223"/>
        <v/>
      </c>
      <c r="M1463" s="32" t="str">
        <f t="shared" si="224"/>
        <v/>
      </c>
      <c r="N1463" s="27" t="str">
        <f t="shared" si="225"/>
        <v/>
      </c>
      <c r="O1463" s="27" t="str">
        <f t="shared" si="225"/>
        <v/>
      </c>
      <c r="P1463" s="27" t="str">
        <f t="shared" si="225"/>
        <v/>
      </c>
      <c r="Q1463" s="27" t="str">
        <f t="shared" si="225"/>
        <v/>
      </c>
      <c r="R1463" s="27" t="str">
        <f t="shared" si="225"/>
        <v/>
      </c>
      <c r="S1463" s="27" t="str">
        <f t="shared" si="225"/>
        <v/>
      </c>
      <c r="T1463" s="32" t="str">
        <f t="shared" si="225"/>
        <v/>
      </c>
      <c r="U1463" s="10"/>
    </row>
    <row r="1464" spans="1:21" x14ac:dyDescent="0.25">
      <c r="A1464" s="10"/>
      <c r="B1464" s="4" t="str">
        <f>IF(ISBLANK('INPUT | Operations'!$B1469),"",COUNT('INPUT | Operations'!$B$12:$B1468))</f>
        <v/>
      </c>
      <c r="C1464" s="27" t="str">
        <f>IF(ISNUMBER($B1464),('INPUT | Operations'!$C1468+'INPUT | Operations'!$C1469)/2,"")</f>
        <v/>
      </c>
      <c r="D1464" s="28" t="str">
        <f t="shared" si="217"/>
        <v/>
      </c>
      <c r="E1464" s="26" t="str">
        <f>IF(ISNUMBER($B1464),'INPUT | Operations'!$B1469-'INPUT | Operations'!$B1468,"")</f>
        <v/>
      </c>
      <c r="F1464" s="32" t="str">
        <f>IF(ISNUMBER($B1464),IF('INPUT | Operations'!$B1469&lt;Booster_BurnTime,1,IF('INPUT | Operations'!$B1468&lt;=Booster_BurnTime,(Booster_BurnTime-'INPUT | Operations'!$B1468)/('INPUT | Operations'!$B1469-'INPUT | Operations'!$B1468),0))*'INPUT | Operations'!$E1468*NumberOfBoosters*NumberOfOps*$E1464,"")</f>
        <v/>
      </c>
      <c r="G1464" s="34" t="str">
        <f t="shared" si="218"/>
        <v/>
      </c>
      <c r="H1464" s="27" t="str">
        <f t="shared" si="219"/>
        <v/>
      </c>
      <c r="I1464" s="27" t="str">
        <f t="shared" si="220"/>
        <v/>
      </c>
      <c r="J1464" s="27" t="str">
        <f t="shared" si="221"/>
        <v/>
      </c>
      <c r="K1464" s="27" t="str">
        <f t="shared" si="222"/>
        <v/>
      </c>
      <c r="L1464" s="27" t="str">
        <f t="shared" si="223"/>
        <v/>
      </c>
      <c r="M1464" s="32" t="str">
        <f t="shared" si="224"/>
        <v/>
      </c>
      <c r="N1464" s="27" t="str">
        <f t="shared" si="225"/>
        <v/>
      </c>
      <c r="O1464" s="27" t="str">
        <f t="shared" si="225"/>
        <v/>
      </c>
      <c r="P1464" s="27" t="str">
        <f t="shared" si="225"/>
        <v/>
      </c>
      <c r="Q1464" s="27" t="str">
        <f t="shared" si="225"/>
        <v/>
      </c>
      <c r="R1464" s="27" t="str">
        <f t="shared" si="225"/>
        <v/>
      </c>
      <c r="S1464" s="27" t="str">
        <f t="shared" si="225"/>
        <v/>
      </c>
      <c r="T1464" s="32" t="str">
        <f t="shared" si="225"/>
        <v/>
      </c>
      <c r="U1464" s="10"/>
    </row>
    <row r="1465" spans="1:21" x14ac:dyDescent="0.25">
      <c r="A1465" s="10"/>
      <c r="B1465" s="4" t="str">
        <f>IF(ISBLANK('INPUT | Operations'!$B1470),"",COUNT('INPUT | Operations'!$B$12:$B1469))</f>
        <v/>
      </c>
      <c r="C1465" s="27" t="str">
        <f>IF(ISNUMBER($B1465),('INPUT | Operations'!$C1469+'INPUT | Operations'!$C1470)/2,"")</f>
        <v/>
      </c>
      <c r="D1465" s="28" t="str">
        <f t="shared" si="217"/>
        <v/>
      </c>
      <c r="E1465" s="26" t="str">
        <f>IF(ISNUMBER($B1465),'INPUT | Operations'!$B1470-'INPUT | Operations'!$B1469,"")</f>
        <v/>
      </c>
      <c r="F1465" s="32" t="str">
        <f>IF(ISNUMBER($B1465),IF('INPUT | Operations'!$B1470&lt;Booster_BurnTime,1,IF('INPUT | Operations'!$B1469&lt;=Booster_BurnTime,(Booster_BurnTime-'INPUT | Operations'!$B1469)/('INPUT | Operations'!$B1470-'INPUT | Operations'!$B1469),0))*'INPUT | Operations'!$E1469*NumberOfBoosters*NumberOfOps*$E1465,"")</f>
        <v/>
      </c>
      <c r="G1465" s="34" t="str">
        <f t="shared" si="218"/>
        <v/>
      </c>
      <c r="H1465" s="27" t="str">
        <f t="shared" si="219"/>
        <v/>
      </c>
      <c r="I1465" s="27" t="str">
        <f t="shared" si="220"/>
        <v/>
      </c>
      <c r="J1465" s="27" t="str">
        <f t="shared" si="221"/>
        <v/>
      </c>
      <c r="K1465" s="27" t="str">
        <f t="shared" si="222"/>
        <v/>
      </c>
      <c r="L1465" s="27" t="str">
        <f t="shared" si="223"/>
        <v/>
      </c>
      <c r="M1465" s="32" t="str">
        <f t="shared" si="224"/>
        <v/>
      </c>
      <c r="N1465" s="27" t="str">
        <f t="shared" si="225"/>
        <v/>
      </c>
      <c r="O1465" s="27" t="str">
        <f t="shared" si="225"/>
        <v/>
      </c>
      <c r="P1465" s="27" t="str">
        <f t="shared" si="225"/>
        <v/>
      </c>
      <c r="Q1465" s="27" t="str">
        <f t="shared" si="225"/>
        <v/>
      </c>
      <c r="R1465" s="27" t="str">
        <f t="shared" si="225"/>
        <v/>
      </c>
      <c r="S1465" s="27" t="str">
        <f t="shared" si="225"/>
        <v/>
      </c>
      <c r="T1465" s="32" t="str">
        <f t="shared" si="225"/>
        <v/>
      </c>
      <c r="U1465" s="10"/>
    </row>
    <row r="1466" spans="1:21" x14ac:dyDescent="0.25">
      <c r="A1466" s="10"/>
      <c r="B1466" s="4" t="str">
        <f>IF(ISBLANK('INPUT | Operations'!$B1471),"",COUNT('INPUT | Operations'!$B$12:$B1470))</f>
        <v/>
      </c>
      <c r="C1466" s="27" t="str">
        <f>IF(ISNUMBER($B1466),('INPUT | Operations'!$C1470+'INPUT | Operations'!$C1471)/2,"")</f>
        <v/>
      </c>
      <c r="D1466" s="28" t="str">
        <f t="shared" si="217"/>
        <v/>
      </c>
      <c r="E1466" s="26" t="str">
        <f>IF(ISNUMBER($B1466),'INPUT | Operations'!$B1471-'INPUT | Operations'!$B1470,"")</f>
        <v/>
      </c>
      <c r="F1466" s="32" t="str">
        <f>IF(ISNUMBER($B1466),IF('INPUT | Operations'!$B1471&lt;Booster_BurnTime,1,IF('INPUT | Operations'!$B1470&lt;=Booster_BurnTime,(Booster_BurnTime-'INPUT | Operations'!$B1470)/('INPUT | Operations'!$B1471-'INPUT | Operations'!$B1470),0))*'INPUT | Operations'!$E1470*NumberOfBoosters*NumberOfOps*$E1466,"")</f>
        <v/>
      </c>
      <c r="G1466" s="34" t="str">
        <f t="shared" si="218"/>
        <v/>
      </c>
      <c r="H1466" s="27" t="str">
        <f t="shared" si="219"/>
        <v/>
      </c>
      <c r="I1466" s="27" t="str">
        <f t="shared" si="220"/>
        <v/>
      </c>
      <c r="J1466" s="27" t="str">
        <f t="shared" si="221"/>
        <v/>
      </c>
      <c r="K1466" s="27" t="str">
        <f t="shared" si="222"/>
        <v/>
      </c>
      <c r="L1466" s="27" t="str">
        <f t="shared" si="223"/>
        <v/>
      </c>
      <c r="M1466" s="32" t="str">
        <f t="shared" si="224"/>
        <v/>
      </c>
      <c r="N1466" s="27" t="str">
        <f t="shared" si="225"/>
        <v/>
      </c>
      <c r="O1466" s="27" t="str">
        <f t="shared" ref="N1466:T1502" si="226">IFERROR($F1466*H1466/1000,"")</f>
        <v/>
      </c>
      <c r="P1466" s="27" t="str">
        <f t="shared" si="226"/>
        <v/>
      </c>
      <c r="Q1466" s="27" t="str">
        <f t="shared" si="226"/>
        <v/>
      </c>
      <c r="R1466" s="27" t="str">
        <f t="shared" si="226"/>
        <v/>
      </c>
      <c r="S1466" s="27" t="str">
        <f t="shared" si="226"/>
        <v/>
      </c>
      <c r="T1466" s="32" t="str">
        <f t="shared" si="226"/>
        <v/>
      </c>
      <c r="U1466" s="10"/>
    </row>
    <row r="1467" spans="1:21" x14ac:dyDescent="0.25">
      <c r="A1467" s="10"/>
      <c r="B1467" s="4" t="str">
        <f>IF(ISBLANK('INPUT | Operations'!$B1472),"",COUNT('INPUT | Operations'!$B$12:$B1471))</f>
        <v/>
      </c>
      <c r="C1467" s="27" t="str">
        <f>IF(ISNUMBER($B1467),('INPUT | Operations'!$C1471+'INPUT | Operations'!$C1472)/2,"")</f>
        <v/>
      </c>
      <c r="D1467" s="28" t="str">
        <f t="shared" si="217"/>
        <v/>
      </c>
      <c r="E1467" s="26" t="str">
        <f>IF(ISNUMBER($B1467),'INPUT | Operations'!$B1472-'INPUT | Operations'!$B1471,"")</f>
        <v/>
      </c>
      <c r="F1467" s="32" t="str">
        <f>IF(ISNUMBER($B1467),IF('INPUT | Operations'!$B1472&lt;Booster_BurnTime,1,IF('INPUT | Operations'!$B1471&lt;=Booster_BurnTime,(Booster_BurnTime-'INPUT | Operations'!$B1471)/('INPUT | Operations'!$B1472-'INPUT | Operations'!$B1471),0))*'INPUT | Operations'!$E1471*NumberOfBoosters*NumberOfOps*$E1467,"")</f>
        <v/>
      </c>
      <c r="G1467" s="34" t="str">
        <f t="shared" si="218"/>
        <v/>
      </c>
      <c r="H1467" s="27" t="str">
        <f t="shared" si="219"/>
        <v/>
      </c>
      <c r="I1467" s="27" t="str">
        <f t="shared" si="220"/>
        <v/>
      </c>
      <c r="J1467" s="27" t="str">
        <f t="shared" si="221"/>
        <v/>
      </c>
      <c r="K1467" s="27" t="str">
        <f t="shared" si="222"/>
        <v/>
      </c>
      <c r="L1467" s="27" t="str">
        <f t="shared" si="223"/>
        <v/>
      </c>
      <c r="M1467" s="32" t="str">
        <f t="shared" si="224"/>
        <v/>
      </c>
      <c r="N1467" s="27" t="str">
        <f t="shared" si="226"/>
        <v/>
      </c>
      <c r="O1467" s="27" t="str">
        <f t="shared" si="226"/>
        <v/>
      </c>
      <c r="P1467" s="27" t="str">
        <f t="shared" si="226"/>
        <v/>
      </c>
      <c r="Q1467" s="27" t="str">
        <f t="shared" si="226"/>
        <v/>
      </c>
      <c r="R1467" s="27" t="str">
        <f t="shared" si="226"/>
        <v/>
      </c>
      <c r="S1467" s="27" t="str">
        <f t="shared" si="226"/>
        <v/>
      </c>
      <c r="T1467" s="32" t="str">
        <f t="shared" si="226"/>
        <v/>
      </c>
      <c r="U1467" s="10"/>
    </row>
    <row r="1468" spans="1:21" x14ac:dyDescent="0.25">
      <c r="A1468" s="10"/>
      <c r="B1468" s="4" t="str">
        <f>IF(ISBLANK('INPUT | Operations'!$B1473),"",COUNT('INPUT | Operations'!$B$12:$B1472))</f>
        <v/>
      </c>
      <c r="C1468" s="27" t="str">
        <f>IF(ISNUMBER($B1468),('INPUT | Operations'!$C1472+'INPUT | Operations'!$C1473)/2,"")</f>
        <v/>
      </c>
      <c r="D1468" s="28" t="str">
        <f t="shared" si="217"/>
        <v/>
      </c>
      <c r="E1468" s="26" t="str">
        <f>IF(ISNUMBER($B1468),'INPUT | Operations'!$B1473-'INPUT | Operations'!$B1472,"")</f>
        <v/>
      </c>
      <c r="F1468" s="32" t="str">
        <f>IF(ISNUMBER($B1468),IF('INPUT | Operations'!$B1473&lt;Booster_BurnTime,1,IF('INPUT | Operations'!$B1472&lt;=Booster_BurnTime,(Booster_BurnTime-'INPUT | Operations'!$B1472)/('INPUT | Operations'!$B1473-'INPUT | Operations'!$B1472),0))*'INPUT | Operations'!$E1472*NumberOfBoosters*NumberOfOps*$E1468,"")</f>
        <v/>
      </c>
      <c r="G1468" s="34" t="str">
        <f t="shared" si="218"/>
        <v/>
      </c>
      <c r="H1468" s="27" t="str">
        <f t="shared" si="219"/>
        <v/>
      </c>
      <c r="I1468" s="27" t="str">
        <f t="shared" si="220"/>
        <v/>
      </c>
      <c r="J1468" s="27" t="str">
        <f t="shared" si="221"/>
        <v/>
      </c>
      <c r="K1468" s="27" t="str">
        <f t="shared" si="222"/>
        <v/>
      </c>
      <c r="L1468" s="27" t="str">
        <f t="shared" si="223"/>
        <v/>
      </c>
      <c r="M1468" s="32" t="str">
        <f t="shared" si="224"/>
        <v/>
      </c>
      <c r="N1468" s="27" t="str">
        <f t="shared" si="226"/>
        <v/>
      </c>
      <c r="O1468" s="27" t="str">
        <f t="shared" si="226"/>
        <v/>
      </c>
      <c r="P1468" s="27" t="str">
        <f t="shared" si="226"/>
        <v/>
      </c>
      <c r="Q1468" s="27" t="str">
        <f t="shared" si="226"/>
        <v/>
      </c>
      <c r="R1468" s="27" t="str">
        <f t="shared" si="226"/>
        <v/>
      </c>
      <c r="S1468" s="27" t="str">
        <f t="shared" si="226"/>
        <v/>
      </c>
      <c r="T1468" s="32" t="str">
        <f t="shared" si="226"/>
        <v/>
      </c>
      <c r="U1468" s="10"/>
    </row>
    <row r="1469" spans="1:21" x14ac:dyDescent="0.25">
      <c r="A1469" s="10"/>
      <c r="B1469" s="4" t="str">
        <f>IF(ISBLANK('INPUT | Operations'!$B1474),"",COUNT('INPUT | Operations'!$B$12:$B1473))</f>
        <v/>
      </c>
      <c r="C1469" s="27" t="str">
        <f>IF(ISNUMBER($B1469),('INPUT | Operations'!$C1473+'INPUT | Operations'!$C1474)/2,"")</f>
        <v/>
      </c>
      <c r="D1469" s="28" t="str">
        <f t="shared" si="217"/>
        <v/>
      </c>
      <c r="E1469" s="26" t="str">
        <f>IF(ISNUMBER($B1469),'INPUT | Operations'!$B1474-'INPUT | Operations'!$B1473,"")</f>
        <v/>
      </c>
      <c r="F1469" s="32" t="str">
        <f>IF(ISNUMBER($B1469),IF('INPUT | Operations'!$B1474&lt;Booster_BurnTime,1,IF('INPUT | Operations'!$B1473&lt;=Booster_BurnTime,(Booster_BurnTime-'INPUT | Operations'!$B1473)/('INPUT | Operations'!$B1474-'INPUT | Operations'!$B1473),0))*'INPUT | Operations'!$E1473*NumberOfBoosters*NumberOfOps*$E1469,"")</f>
        <v/>
      </c>
      <c r="G1469" s="34" t="str">
        <f t="shared" si="218"/>
        <v/>
      </c>
      <c r="H1469" s="27" t="str">
        <f t="shared" si="219"/>
        <v/>
      </c>
      <c r="I1469" s="27" t="str">
        <f t="shared" si="220"/>
        <v/>
      </c>
      <c r="J1469" s="27" t="str">
        <f t="shared" si="221"/>
        <v/>
      </c>
      <c r="K1469" s="27" t="str">
        <f t="shared" si="222"/>
        <v/>
      </c>
      <c r="L1469" s="27" t="str">
        <f t="shared" si="223"/>
        <v/>
      </c>
      <c r="M1469" s="32" t="str">
        <f t="shared" si="224"/>
        <v/>
      </c>
      <c r="N1469" s="27" t="str">
        <f t="shared" si="226"/>
        <v/>
      </c>
      <c r="O1469" s="27" t="str">
        <f t="shared" si="226"/>
        <v/>
      </c>
      <c r="P1469" s="27" t="str">
        <f t="shared" si="226"/>
        <v/>
      </c>
      <c r="Q1469" s="27" t="str">
        <f t="shared" si="226"/>
        <v/>
      </c>
      <c r="R1469" s="27" t="str">
        <f t="shared" si="226"/>
        <v/>
      </c>
      <c r="S1469" s="27" t="str">
        <f t="shared" si="226"/>
        <v/>
      </c>
      <c r="T1469" s="32" t="str">
        <f t="shared" si="226"/>
        <v/>
      </c>
      <c r="U1469" s="10"/>
    </row>
    <row r="1470" spans="1:21" x14ac:dyDescent="0.25">
      <c r="A1470" s="10"/>
      <c r="B1470" s="4" t="str">
        <f>IF(ISBLANK('INPUT | Operations'!$B1475),"",COUNT('INPUT | Operations'!$B$12:$B1474))</f>
        <v/>
      </c>
      <c r="C1470" s="27" t="str">
        <f>IF(ISNUMBER($B1470),('INPUT | Operations'!$C1474+'INPUT | Operations'!$C1475)/2,"")</f>
        <v/>
      </c>
      <c r="D1470" s="28" t="str">
        <f t="shared" si="217"/>
        <v/>
      </c>
      <c r="E1470" s="26" t="str">
        <f>IF(ISNUMBER($B1470),'INPUT | Operations'!$B1475-'INPUT | Operations'!$B1474,"")</f>
        <v/>
      </c>
      <c r="F1470" s="32" t="str">
        <f>IF(ISNUMBER($B1470),IF('INPUT | Operations'!$B1475&lt;Booster_BurnTime,1,IF('INPUT | Operations'!$B1474&lt;=Booster_BurnTime,(Booster_BurnTime-'INPUT | Operations'!$B1474)/('INPUT | Operations'!$B1475-'INPUT | Operations'!$B1474),0))*'INPUT | Operations'!$E1474*NumberOfBoosters*NumberOfOps*$E1470,"")</f>
        <v/>
      </c>
      <c r="G1470" s="34" t="str">
        <f t="shared" si="218"/>
        <v/>
      </c>
      <c r="H1470" s="27" t="str">
        <f t="shared" si="219"/>
        <v/>
      </c>
      <c r="I1470" s="27" t="str">
        <f t="shared" si="220"/>
        <v/>
      </c>
      <c r="J1470" s="27" t="str">
        <f t="shared" si="221"/>
        <v/>
      </c>
      <c r="K1470" s="27" t="str">
        <f t="shared" si="222"/>
        <v/>
      </c>
      <c r="L1470" s="27" t="str">
        <f t="shared" si="223"/>
        <v/>
      </c>
      <c r="M1470" s="32" t="str">
        <f t="shared" si="224"/>
        <v/>
      </c>
      <c r="N1470" s="27" t="str">
        <f t="shared" si="226"/>
        <v/>
      </c>
      <c r="O1470" s="27" t="str">
        <f t="shared" si="226"/>
        <v/>
      </c>
      <c r="P1470" s="27" t="str">
        <f t="shared" si="226"/>
        <v/>
      </c>
      <c r="Q1470" s="27" t="str">
        <f t="shared" si="226"/>
        <v/>
      </c>
      <c r="R1470" s="27" t="str">
        <f t="shared" si="226"/>
        <v/>
      </c>
      <c r="S1470" s="27" t="str">
        <f t="shared" si="226"/>
        <v/>
      </c>
      <c r="T1470" s="32" t="str">
        <f t="shared" si="226"/>
        <v/>
      </c>
      <c r="U1470" s="10"/>
    </row>
    <row r="1471" spans="1:21" x14ac:dyDescent="0.25">
      <c r="A1471" s="10"/>
      <c r="B1471" s="4" t="str">
        <f>IF(ISBLANK('INPUT | Operations'!$B1476),"",COUNT('INPUT | Operations'!$B$12:$B1475))</f>
        <v/>
      </c>
      <c r="C1471" s="27" t="str">
        <f>IF(ISNUMBER($B1471),('INPUT | Operations'!$C1475+'INPUT | Operations'!$C1476)/2,"")</f>
        <v/>
      </c>
      <c r="D1471" s="28" t="str">
        <f t="shared" si="217"/>
        <v/>
      </c>
      <c r="E1471" s="26" t="str">
        <f>IF(ISNUMBER($B1471),'INPUT | Operations'!$B1476-'INPUT | Operations'!$B1475,"")</f>
        <v/>
      </c>
      <c r="F1471" s="32" t="str">
        <f>IF(ISNUMBER($B1471),IF('INPUT | Operations'!$B1476&lt;Booster_BurnTime,1,IF('INPUT | Operations'!$B1475&lt;=Booster_BurnTime,(Booster_BurnTime-'INPUT | Operations'!$B1475)/('INPUT | Operations'!$B1476-'INPUT | Operations'!$B1475),0))*'INPUT | Operations'!$E1475*NumberOfBoosters*NumberOfOps*$E1471,"")</f>
        <v/>
      </c>
      <c r="G1471" s="34" t="str">
        <f t="shared" si="218"/>
        <v/>
      </c>
      <c r="H1471" s="27" t="str">
        <f t="shared" si="219"/>
        <v/>
      </c>
      <c r="I1471" s="27" t="str">
        <f t="shared" si="220"/>
        <v/>
      </c>
      <c r="J1471" s="27" t="str">
        <f t="shared" si="221"/>
        <v/>
      </c>
      <c r="K1471" s="27" t="str">
        <f t="shared" si="222"/>
        <v/>
      </c>
      <c r="L1471" s="27" t="str">
        <f t="shared" si="223"/>
        <v/>
      </c>
      <c r="M1471" s="32" t="str">
        <f t="shared" si="224"/>
        <v/>
      </c>
      <c r="N1471" s="27" t="str">
        <f t="shared" si="226"/>
        <v/>
      </c>
      <c r="O1471" s="27" t="str">
        <f t="shared" si="226"/>
        <v/>
      </c>
      <c r="P1471" s="27" t="str">
        <f t="shared" si="226"/>
        <v/>
      </c>
      <c r="Q1471" s="27" t="str">
        <f t="shared" si="226"/>
        <v/>
      </c>
      <c r="R1471" s="27" t="str">
        <f t="shared" si="226"/>
        <v/>
      </c>
      <c r="S1471" s="27" t="str">
        <f t="shared" si="226"/>
        <v/>
      </c>
      <c r="T1471" s="32" t="str">
        <f t="shared" si="226"/>
        <v/>
      </c>
      <c r="U1471" s="10"/>
    </row>
    <row r="1472" spans="1:21" x14ac:dyDescent="0.25">
      <c r="A1472" s="10"/>
      <c r="B1472" s="4" t="str">
        <f>IF(ISBLANK('INPUT | Operations'!$B1477),"",COUNT('INPUT | Operations'!$B$12:$B1476))</f>
        <v/>
      </c>
      <c r="C1472" s="27" t="str">
        <f>IF(ISNUMBER($B1472),('INPUT | Operations'!$C1476+'INPUT | Operations'!$C1477)/2,"")</f>
        <v/>
      </c>
      <c r="D1472" s="28" t="str">
        <f t="shared" si="217"/>
        <v/>
      </c>
      <c r="E1472" s="26" t="str">
        <f>IF(ISNUMBER($B1472),'INPUT | Operations'!$B1477-'INPUT | Operations'!$B1476,"")</f>
        <v/>
      </c>
      <c r="F1472" s="32" t="str">
        <f>IF(ISNUMBER($B1472),IF('INPUT | Operations'!$B1477&lt;Booster_BurnTime,1,IF('INPUT | Operations'!$B1476&lt;=Booster_BurnTime,(Booster_BurnTime-'INPUT | Operations'!$B1476)/('INPUT | Operations'!$B1477-'INPUT | Operations'!$B1476),0))*'INPUT | Operations'!$E1476*NumberOfBoosters*NumberOfOps*$E1472,"")</f>
        <v/>
      </c>
      <c r="G1472" s="34" t="str">
        <f t="shared" si="218"/>
        <v/>
      </c>
      <c r="H1472" s="27" t="str">
        <f t="shared" si="219"/>
        <v/>
      </c>
      <c r="I1472" s="27" t="str">
        <f t="shared" si="220"/>
        <v/>
      </c>
      <c r="J1472" s="27" t="str">
        <f t="shared" si="221"/>
        <v/>
      </c>
      <c r="K1472" s="27" t="str">
        <f t="shared" si="222"/>
        <v/>
      </c>
      <c r="L1472" s="27" t="str">
        <f t="shared" si="223"/>
        <v/>
      </c>
      <c r="M1472" s="32" t="str">
        <f t="shared" si="224"/>
        <v/>
      </c>
      <c r="N1472" s="27" t="str">
        <f t="shared" si="226"/>
        <v/>
      </c>
      <c r="O1472" s="27" t="str">
        <f t="shared" si="226"/>
        <v/>
      </c>
      <c r="P1472" s="27" t="str">
        <f t="shared" si="226"/>
        <v/>
      </c>
      <c r="Q1472" s="27" t="str">
        <f t="shared" si="226"/>
        <v/>
      </c>
      <c r="R1472" s="27" t="str">
        <f t="shared" si="226"/>
        <v/>
      </c>
      <c r="S1472" s="27" t="str">
        <f t="shared" si="226"/>
        <v/>
      </c>
      <c r="T1472" s="32" t="str">
        <f t="shared" si="226"/>
        <v/>
      </c>
      <c r="U1472" s="10"/>
    </row>
    <row r="1473" spans="1:21" x14ac:dyDescent="0.25">
      <c r="A1473" s="10"/>
      <c r="B1473" s="4" t="str">
        <f>IF(ISBLANK('INPUT | Operations'!$B1478),"",COUNT('INPUT | Operations'!$B$12:$B1477))</f>
        <v/>
      </c>
      <c r="C1473" s="27" t="str">
        <f>IF(ISNUMBER($B1473),('INPUT | Operations'!$C1477+'INPUT | Operations'!$C1478)/2,"")</f>
        <v/>
      </c>
      <c r="D1473" s="28" t="str">
        <f t="shared" si="217"/>
        <v/>
      </c>
      <c r="E1473" s="26" t="str">
        <f>IF(ISNUMBER($B1473),'INPUT | Operations'!$B1478-'INPUT | Operations'!$B1477,"")</f>
        <v/>
      </c>
      <c r="F1473" s="32" t="str">
        <f>IF(ISNUMBER($B1473),IF('INPUT | Operations'!$B1478&lt;Booster_BurnTime,1,IF('INPUT | Operations'!$B1477&lt;=Booster_BurnTime,(Booster_BurnTime-'INPUT | Operations'!$B1477)/('INPUT | Operations'!$B1478-'INPUT | Operations'!$B1477),0))*'INPUT | Operations'!$E1477*NumberOfBoosters*NumberOfOps*$E1473,"")</f>
        <v/>
      </c>
      <c r="G1473" s="34" t="str">
        <f t="shared" si="218"/>
        <v/>
      </c>
      <c r="H1473" s="27" t="str">
        <f t="shared" si="219"/>
        <v/>
      </c>
      <c r="I1473" s="27" t="str">
        <f t="shared" si="220"/>
        <v/>
      </c>
      <c r="J1473" s="27" t="str">
        <f t="shared" si="221"/>
        <v/>
      </c>
      <c r="K1473" s="27" t="str">
        <f t="shared" si="222"/>
        <v/>
      </c>
      <c r="L1473" s="27" t="str">
        <f t="shared" si="223"/>
        <v/>
      </c>
      <c r="M1473" s="32" t="str">
        <f t="shared" si="224"/>
        <v/>
      </c>
      <c r="N1473" s="27" t="str">
        <f t="shared" si="226"/>
        <v/>
      </c>
      <c r="O1473" s="27" t="str">
        <f t="shared" si="226"/>
        <v/>
      </c>
      <c r="P1473" s="27" t="str">
        <f t="shared" si="226"/>
        <v/>
      </c>
      <c r="Q1473" s="27" t="str">
        <f t="shared" si="226"/>
        <v/>
      </c>
      <c r="R1473" s="27" t="str">
        <f t="shared" si="226"/>
        <v/>
      </c>
      <c r="S1473" s="27" t="str">
        <f t="shared" si="226"/>
        <v/>
      </c>
      <c r="T1473" s="32" t="str">
        <f t="shared" si="226"/>
        <v/>
      </c>
      <c r="U1473" s="10"/>
    </row>
    <row r="1474" spans="1:21" x14ac:dyDescent="0.25">
      <c r="A1474" s="10"/>
      <c r="B1474" s="4" t="str">
        <f>IF(ISBLANK('INPUT | Operations'!$B1479),"",COUNT('INPUT | Operations'!$B$12:$B1478))</f>
        <v/>
      </c>
      <c r="C1474" s="27" t="str">
        <f>IF(ISNUMBER($B1474),('INPUT | Operations'!$C1478+'INPUT | Operations'!$C1479)/2,"")</f>
        <v/>
      </c>
      <c r="D1474" s="28" t="str">
        <f t="shared" si="217"/>
        <v/>
      </c>
      <c r="E1474" s="26" t="str">
        <f>IF(ISNUMBER($B1474),'INPUT | Operations'!$B1479-'INPUT | Operations'!$B1478,"")</f>
        <v/>
      </c>
      <c r="F1474" s="32" t="str">
        <f>IF(ISNUMBER($B1474),IF('INPUT | Operations'!$B1479&lt;Booster_BurnTime,1,IF('INPUT | Operations'!$B1478&lt;=Booster_BurnTime,(Booster_BurnTime-'INPUT | Operations'!$B1478)/('INPUT | Operations'!$B1479-'INPUT | Operations'!$B1478),0))*'INPUT | Operations'!$E1478*NumberOfBoosters*NumberOfOps*$E1474,"")</f>
        <v/>
      </c>
      <c r="G1474" s="34" t="str">
        <f t="shared" si="218"/>
        <v/>
      </c>
      <c r="H1474" s="27" t="str">
        <f t="shared" si="219"/>
        <v/>
      </c>
      <c r="I1474" s="27" t="str">
        <f t="shared" si="220"/>
        <v/>
      </c>
      <c r="J1474" s="27" t="str">
        <f t="shared" si="221"/>
        <v/>
      </c>
      <c r="K1474" s="27" t="str">
        <f t="shared" si="222"/>
        <v/>
      </c>
      <c r="L1474" s="27" t="str">
        <f t="shared" si="223"/>
        <v/>
      </c>
      <c r="M1474" s="32" t="str">
        <f t="shared" si="224"/>
        <v/>
      </c>
      <c r="N1474" s="27" t="str">
        <f t="shared" si="226"/>
        <v/>
      </c>
      <c r="O1474" s="27" t="str">
        <f t="shared" si="226"/>
        <v/>
      </c>
      <c r="P1474" s="27" t="str">
        <f t="shared" si="226"/>
        <v/>
      </c>
      <c r="Q1474" s="27" t="str">
        <f t="shared" si="226"/>
        <v/>
      </c>
      <c r="R1474" s="27" t="str">
        <f t="shared" si="226"/>
        <v/>
      </c>
      <c r="S1474" s="27" t="str">
        <f t="shared" si="226"/>
        <v/>
      </c>
      <c r="T1474" s="32" t="str">
        <f t="shared" si="226"/>
        <v/>
      </c>
      <c r="U1474" s="10"/>
    </row>
    <row r="1475" spans="1:21" x14ac:dyDescent="0.25">
      <c r="A1475" s="10"/>
      <c r="B1475" s="4" t="str">
        <f>IF(ISBLANK('INPUT | Operations'!$B1480),"",COUNT('INPUT | Operations'!$B$12:$B1479))</f>
        <v/>
      </c>
      <c r="C1475" s="27" t="str">
        <f>IF(ISNUMBER($B1475),('INPUT | Operations'!$C1479+'INPUT | Operations'!$C1480)/2,"")</f>
        <v/>
      </c>
      <c r="D1475" s="28" t="str">
        <f t="shared" si="217"/>
        <v/>
      </c>
      <c r="E1475" s="26" t="str">
        <f>IF(ISNUMBER($B1475),'INPUT | Operations'!$B1480-'INPUT | Operations'!$B1479,"")</f>
        <v/>
      </c>
      <c r="F1475" s="32" t="str">
        <f>IF(ISNUMBER($B1475),IF('INPUT | Operations'!$B1480&lt;Booster_BurnTime,1,IF('INPUT | Operations'!$B1479&lt;=Booster_BurnTime,(Booster_BurnTime-'INPUT | Operations'!$B1479)/('INPUT | Operations'!$B1480-'INPUT | Operations'!$B1479),0))*'INPUT | Operations'!$E1479*NumberOfBoosters*NumberOfOps*$E1475,"")</f>
        <v/>
      </c>
      <c r="G1475" s="34" t="str">
        <f t="shared" si="218"/>
        <v/>
      </c>
      <c r="H1475" s="27" t="str">
        <f t="shared" si="219"/>
        <v/>
      </c>
      <c r="I1475" s="27" t="str">
        <f t="shared" si="220"/>
        <v/>
      </c>
      <c r="J1475" s="27" t="str">
        <f t="shared" si="221"/>
        <v/>
      </c>
      <c r="K1475" s="27" t="str">
        <f t="shared" si="222"/>
        <v/>
      </c>
      <c r="L1475" s="27" t="str">
        <f t="shared" si="223"/>
        <v/>
      </c>
      <c r="M1475" s="32" t="str">
        <f t="shared" si="224"/>
        <v/>
      </c>
      <c r="N1475" s="27" t="str">
        <f t="shared" si="226"/>
        <v/>
      </c>
      <c r="O1475" s="27" t="str">
        <f t="shared" si="226"/>
        <v/>
      </c>
      <c r="P1475" s="27" t="str">
        <f t="shared" si="226"/>
        <v/>
      </c>
      <c r="Q1475" s="27" t="str">
        <f t="shared" si="226"/>
        <v/>
      </c>
      <c r="R1475" s="27" t="str">
        <f t="shared" si="226"/>
        <v/>
      </c>
      <c r="S1475" s="27" t="str">
        <f t="shared" si="226"/>
        <v/>
      </c>
      <c r="T1475" s="32" t="str">
        <f t="shared" si="226"/>
        <v/>
      </c>
      <c r="U1475" s="10"/>
    </row>
    <row r="1476" spans="1:21" x14ac:dyDescent="0.25">
      <c r="A1476" s="10"/>
      <c r="B1476" s="4" t="str">
        <f>IF(ISBLANK('INPUT | Operations'!$B1481),"",COUNT('INPUT | Operations'!$B$12:$B1480))</f>
        <v/>
      </c>
      <c r="C1476" s="27" t="str">
        <f>IF(ISNUMBER($B1476),('INPUT | Operations'!$C1480+'INPUT | Operations'!$C1481)/2,"")</f>
        <v/>
      </c>
      <c r="D1476" s="28" t="str">
        <f t="shared" si="217"/>
        <v/>
      </c>
      <c r="E1476" s="26" t="str">
        <f>IF(ISNUMBER($B1476),'INPUT | Operations'!$B1481-'INPUT | Operations'!$B1480,"")</f>
        <v/>
      </c>
      <c r="F1476" s="32" t="str">
        <f>IF(ISNUMBER($B1476),IF('INPUT | Operations'!$B1481&lt;Booster_BurnTime,1,IF('INPUT | Operations'!$B1480&lt;=Booster_BurnTime,(Booster_BurnTime-'INPUT | Operations'!$B1480)/('INPUT | Operations'!$B1481-'INPUT | Operations'!$B1480),0))*'INPUT | Operations'!$E1480*NumberOfBoosters*NumberOfOps*$E1476,"")</f>
        <v/>
      </c>
      <c r="G1476" s="34" t="str">
        <f t="shared" si="218"/>
        <v/>
      </c>
      <c r="H1476" s="27" t="str">
        <f t="shared" si="219"/>
        <v/>
      </c>
      <c r="I1476" s="27" t="str">
        <f t="shared" si="220"/>
        <v/>
      </c>
      <c r="J1476" s="27" t="str">
        <f t="shared" si="221"/>
        <v/>
      </c>
      <c r="K1476" s="27" t="str">
        <f t="shared" si="222"/>
        <v/>
      </c>
      <c r="L1476" s="27" t="str">
        <f t="shared" si="223"/>
        <v/>
      </c>
      <c r="M1476" s="32" t="str">
        <f t="shared" si="224"/>
        <v/>
      </c>
      <c r="N1476" s="27" t="str">
        <f t="shared" si="226"/>
        <v/>
      </c>
      <c r="O1476" s="27" t="str">
        <f t="shared" si="226"/>
        <v/>
      </c>
      <c r="P1476" s="27" t="str">
        <f t="shared" si="226"/>
        <v/>
      </c>
      <c r="Q1476" s="27" t="str">
        <f t="shared" si="226"/>
        <v/>
      </c>
      <c r="R1476" s="27" t="str">
        <f t="shared" si="226"/>
        <v/>
      </c>
      <c r="S1476" s="27" t="str">
        <f t="shared" si="226"/>
        <v/>
      </c>
      <c r="T1476" s="32" t="str">
        <f t="shared" si="226"/>
        <v/>
      </c>
      <c r="U1476" s="10"/>
    </row>
    <row r="1477" spans="1:21" x14ac:dyDescent="0.25">
      <c r="A1477" s="10"/>
      <c r="B1477" s="4" t="str">
        <f>IF(ISBLANK('INPUT | Operations'!$B1482),"",COUNT('INPUT | Operations'!$B$12:$B1481))</f>
        <v/>
      </c>
      <c r="C1477" s="27" t="str">
        <f>IF(ISNUMBER($B1477),('INPUT | Operations'!$C1481+'INPUT | Operations'!$C1482)/2,"")</f>
        <v/>
      </c>
      <c r="D1477" s="28" t="str">
        <f t="shared" si="217"/>
        <v/>
      </c>
      <c r="E1477" s="26" t="str">
        <f>IF(ISNUMBER($B1477),'INPUT | Operations'!$B1482-'INPUT | Operations'!$B1481,"")</f>
        <v/>
      </c>
      <c r="F1477" s="32" t="str">
        <f>IF(ISNUMBER($B1477),IF('INPUT | Operations'!$B1482&lt;Booster_BurnTime,1,IF('INPUT | Operations'!$B1481&lt;=Booster_BurnTime,(Booster_BurnTime-'INPUT | Operations'!$B1481)/('INPUT | Operations'!$B1482-'INPUT | Operations'!$B1481),0))*'INPUT | Operations'!$E1481*NumberOfBoosters*NumberOfOps*$E1477,"")</f>
        <v/>
      </c>
      <c r="G1477" s="34" t="str">
        <f t="shared" si="218"/>
        <v/>
      </c>
      <c r="H1477" s="27" t="str">
        <f t="shared" si="219"/>
        <v/>
      </c>
      <c r="I1477" s="27" t="str">
        <f t="shared" si="220"/>
        <v/>
      </c>
      <c r="J1477" s="27" t="str">
        <f t="shared" si="221"/>
        <v/>
      </c>
      <c r="K1477" s="27" t="str">
        <f t="shared" si="222"/>
        <v/>
      </c>
      <c r="L1477" s="27" t="str">
        <f t="shared" si="223"/>
        <v/>
      </c>
      <c r="M1477" s="32" t="str">
        <f t="shared" si="224"/>
        <v/>
      </c>
      <c r="N1477" s="27" t="str">
        <f t="shared" si="226"/>
        <v/>
      </c>
      <c r="O1477" s="27" t="str">
        <f t="shared" si="226"/>
        <v/>
      </c>
      <c r="P1477" s="27" t="str">
        <f t="shared" si="226"/>
        <v/>
      </c>
      <c r="Q1477" s="27" t="str">
        <f t="shared" si="226"/>
        <v/>
      </c>
      <c r="R1477" s="27" t="str">
        <f t="shared" si="226"/>
        <v/>
      </c>
      <c r="S1477" s="27" t="str">
        <f t="shared" si="226"/>
        <v/>
      </c>
      <c r="T1477" s="32" t="str">
        <f t="shared" si="226"/>
        <v/>
      </c>
      <c r="U1477" s="10"/>
    </row>
    <row r="1478" spans="1:21" x14ac:dyDescent="0.25">
      <c r="A1478" s="10"/>
      <c r="B1478" s="4" t="str">
        <f>IF(ISBLANK('INPUT | Operations'!$B1483),"",COUNT('INPUT | Operations'!$B$12:$B1482))</f>
        <v/>
      </c>
      <c r="C1478" s="27" t="str">
        <f>IF(ISNUMBER($B1478),('INPUT | Operations'!$C1482+'INPUT | Operations'!$C1483)/2,"")</f>
        <v/>
      </c>
      <c r="D1478" s="28" t="str">
        <f t="shared" si="217"/>
        <v/>
      </c>
      <c r="E1478" s="26" t="str">
        <f>IF(ISNUMBER($B1478),'INPUT | Operations'!$B1483-'INPUT | Operations'!$B1482,"")</f>
        <v/>
      </c>
      <c r="F1478" s="32" t="str">
        <f>IF(ISNUMBER($B1478),IF('INPUT | Operations'!$B1483&lt;Booster_BurnTime,1,IF('INPUT | Operations'!$B1482&lt;=Booster_BurnTime,(Booster_BurnTime-'INPUT | Operations'!$B1482)/('INPUT | Operations'!$B1483-'INPUT | Operations'!$B1482),0))*'INPUT | Operations'!$E1482*NumberOfBoosters*NumberOfOps*$E1478,"")</f>
        <v/>
      </c>
      <c r="G1478" s="34" t="str">
        <f t="shared" si="218"/>
        <v/>
      </c>
      <c r="H1478" s="27" t="str">
        <f t="shared" si="219"/>
        <v/>
      </c>
      <c r="I1478" s="27" t="str">
        <f t="shared" si="220"/>
        <v/>
      </c>
      <c r="J1478" s="27" t="str">
        <f t="shared" si="221"/>
        <v/>
      </c>
      <c r="K1478" s="27" t="str">
        <f t="shared" si="222"/>
        <v/>
      </c>
      <c r="L1478" s="27" t="str">
        <f t="shared" si="223"/>
        <v/>
      </c>
      <c r="M1478" s="32" t="str">
        <f t="shared" si="224"/>
        <v/>
      </c>
      <c r="N1478" s="27" t="str">
        <f t="shared" si="226"/>
        <v/>
      </c>
      <c r="O1478" s="27" t="str">
        <f t="shared" si="226"/>
        <v/>
      </c>
      <c r="P1478" s="27" t="str">
        <f t="shared" si="226"/>
        <v/>
      </c>
      <c r="Q1478" s="27" t="str">
        <f t="shared" si="226"/>
        <v/>
      </c>
      <c r="R1478" s="27" t="str">
        <f t="shared" si="226"/>
        <v/>
      </c>
      <c r="S1478" s="27" t="str">
        <f t="shared" si="226"/>
        <v/>
      </c>
      <c r="T1478" s="32" t="str">
        <f t="shared" si="226"/>
        <v/>
      </c>
      <c r="U1478" s="10"/>
    </row>
    <row r="1479" spans="1:21" x14ac:dyDescent="0.25">
      <c r="A1479" s="10"/>
      <c r="B1479" s="4" t="str">
        <f>IF(ISBLANK('INPUT | Operations'!$B1484),"",COUNT('INPUT | Operations'!$B$12:$B1483))</f>
        <v/>
      </c>
      <c r="C1479" s="27" t="str">
        <f>IF(ISNUMBER($B1479),('INPUT | Operations'!$C1483+'INPUT | Operations'!$C1484)/2,"")</f>
        <v/>
      </c>
      <c r="D1479" s="28" t="str">
        <f t="shared" si="217"/>
        <v/>
      </c>
      <c r="E1479" s="26" t="str">
        <f>IF(ISNUMBER($B1479),'INPUT | Operations'!$B1484-'INPUT | Operations'!$B1483,"")</f>
        <v/>
      </c>
      <c r="F1479" s="32" t="str">
        <f>IF(ISNUMBER($B1479),IF('INPUT | Operations'!$B1484&lt;Booster_BurnTime,1,IF('INPUT | Operations'!$B1483&lt;=Booster_BurnTime,(Booster_BurnTime-'INPUT | Operations'!$B1483)/('INPUT | Operations'!$B1484-'INPUT | Operations'!$B1483),0))*'INPUT | Operations'!$E1483*NumberOfBoosters*NumberOfOps*$E1479,"")</f>
        <v/>
      </c>
      <c r="G1479" s="34" t="str">
        <f t="shared" si="218"/>
        <v/>
      </c>
      <c r="H1479" s="27" t="str">
        <f t="shared" si="219"/>
        <v/>
      </c>
      <c r="I1479" s="27" t="str">
        <f t="shared" si="220"/>
        <v/>
      </c>
      <c r="J1479" s="27" t="str">
        <f t="shared" si="221"/>
        <v/>
      </c>
      <c r="K1479" s="27" t="str">
        <f t="shared" si="222"/>
        <v/>
      </c>
      <c r="L1479" s="27" t="str">
        <f t="shared" si="223"/>
        <v/>
      </c>
      <c r="M1479" s="32" t="str">
        <f t="shared" si="224"/>
        <v/>
      </c>
      <c r="N1479" s="27" t="str">
        <f t="shared" si="226"/>
        <v/>
      </c>
      <c r="O1479" s="27" t="str">
        <f t="shared" si="226"/>
        <v/>
      </c>
      <c r="P1479" s="27" t="str">
        <f t="shared" si="226"/>
        <v/>
      </c>
      <c r="Q1479" s="27" t="str">
        <f t="shared" si="226"/>
        <v/>
      </c>
      <c r="R1479" s="27" t="str">
        <f t="shared" si="226"/>
        <v/>
      </c>
      <c r="S1479" s="27" t="str">
        <f t="shared" si="226"/>
        <v/>
      </c>
      <c r="T1479" s="32" t="str">
        <f t="shared" si="226"/>
        <v/>
      </c>
      <c r="U1479" s="10"/>
    </row>
    <row r="1480" spans="1:21" x14ac:dyDescent="0.25">
      <c r="A1480" s="10"/>
      <c r="B1480" s="4" t="str">
        <f>IF(ISBLANK('INPUT | Operations'!$B1485),"",COUNT('INPUT | Operations'!$B$12:$B1484))</f>
        <v/>
      </c>
      <c r="C1480" s="27" t="str">
        <f>IF(ISNUMBER($B1480),('INPUT | Operations'!$C1484+'INPUT | Operations'!$C1485)/2,"")</f>
        <v/>
      </c>
      <c r="D1480" s="28" t="str">
        <f t="shared" ref="D1480:D1543" si="227">IF(ISNUMBER($B1480),C1480*0.3048/1000,"")</f>
        <v/>
      </c>
      <c r="E1480" s="26" t="str">
        <f>IF(ISNUMBER($B1480),'INPUT | Operations'!$B1485-'INPUT | Operations'!$B1484,"")</f>
        <v/>
      </c>
      <c r="F1480" s="32" t="str">
        <f>IF(ISNUMBER($B1480),IF('INPUT | Operations'!$B1485&lt;Booster_BurnTime,1,IF('INPUT | Operations'!$B1484&lt;=Booster_BurnTime,(Booster_BurnTime-'INPUT | Operations'!$B1484)/('INPUT | Operations'!$B1485-'INPUT | Operations'!$B1484),0))*'INPUT | Operations'!$E1484*NumberOfBoosters*NumberOfOps*$E1480,"")</f>
        <v/>
      </c>
      <c r="G1480" s="34" t="str">
        <f t="shared" ref="G1480:G1543" si="228">IF(ISNUMBER($B1480),Booster_H2O+MW_H2O/MW_H*Booster_H+MW_H2O/MW_H2*Booster_H2+Booster_OH,"")</f>
        <v/>
      </c>
      <c r="H1480" s="27" t="str">
        <f t="shared" ref="H1480:H1543" si="229">IF(ISNUMBER($B1480),Booster_CO2+MW_CO2/MW_CO*(Booster_CO-$I1480),"")</f>
        <v/>
      </c>
      <c r="I1480" s="27" t="str">
        <f t="shared" ref="I1480:I1543" si="230">IF(ISNUMBER($B1480),MIN(0.0025*EXP(0.067*$D1480)*(Booster_CO+Booster_CO2),Booster_CO),"")</f>
        <v/>
      </c>
      <c r="J1480" s="27" t="str">
        <f t="shared" ref="J1480:J1543" si="231">IF(ISNUMBER($B1480),Booster_Al2O3,"")</f>
        <v/>
      </c>
      <c r="K1480" s="27" t="str">
        <f t="shared" ref="K1480:K1543" si="232">IF(ISNUMBER($B1480),Booster_HCl+Booster_Cl+Booster_Cl2,"")</f>
        <v/>
      </c>
      <c r="L1480" s="27" t="str">
        <f t="shared" ref="L1480:L1543" si="233">IF(ISNUMBER($B1480),Booster_NOx+33*EXP(-0.26*$D1480),"")</f>
        <v/>
      </c>
      <c r="M1480" s="32" t="str">
        <f t="shared" ref="M1480:M1543" si="234">IF(ISNUMBER($B1480),Booster_BC*MAX(0.04,MIN(1,0.04*EXP(0.12*($D1480-15)))),"")</f>
        <v/>
      </c>
      <c r="N1480" s="27" t="str">
        <f t="shared" si="226"/>
        <v/>
      </c>
      <c r="O1480" s="27" t="str">
        <f t="shared" si="226"/>
        <v/>
      </c>
      <c r="P1480" s="27" t="str">
        <f t="shared" si="226"/>
        <v/>
      </c>
      <c r="Q1480" s="27" t="str">
        <f t="shared" si="226"/>
        <v/>
      </c>
      <c r="R1480" s="27" t="str">
        <f t="shared" si="226"/>
        <v/>
      </c>
      <c r="S1480" s="27" t="str">
        <f t="shared" si="226"/>
        <v/>
      </c>
      <c r="T1480" s="32" t="str">
        <f t="shared" si="226"/>
        <v/>
      </c>
      <c r="U1480" s="10"/>
    </row>
    <row r="1481" spans="1:21" x14ac:dyDescent="0.25">
      <c r="A1481" s="10"/>
      <c r="B1481" s="4" t="str">
        <f>IF(ISBLANK('INPUT | Operations'!$B1486),"",COUNT('INPUT | Operations'!$B$12:$B1485))</f>
        <v/>
      </c>
      <c r="C1481" s="27" t="str">
        <f>IF(ISNUMBER($B1481),('INPUT | Operations'!$C1485+'INPUT | Operations'!$C1486)/2,"")</f>
        <v/>
      </c>
      <c r="D1481" s="28" t="str">
        <f t="shared" si="227"/>
        <v/>
      </c>
      <c r="E1481" s="26" t="str">
        <f>IF(ISNUMBER($B1481),'INPUT | Operations'!$B1486-'INPUT | Operations'!$B1485,"")</f>
        <v/>
      </c>
      <c r="F1481" s="32" t="str">
        <f>IF(ISNUMBER($B1481),IF('INPUT | Operations'!$B1486&lt;Booster_BurnTime,1,IF('INPUT | Operations'!$B1485&lt;=Booster_BurnTime,(Booster_BurnTime-'INPUT | Operations'!$B1485)/('INPUT | Operations'!$B1486-'INPUT | Operations'!$B1485),0))*'INPUT | Operations'!$E1485*NumberOfBoosters*NumberOfOps*$E1481,"")</f>
        <v/>
      </c>
      <c r="G1481" s="34" t="str">
        <f t="shared" si="228"/>
        <v/>
      </c>
      <c r="H1481" s="27" t="str">
        <f t="shared" si="229"/>
        <v/>
      </c>
      <c r="I1481" s="27" t="str">
        <f t="shared" si="230"/>
        <v/>
      </c>
      <c r="J1481" s="27" t="str">
        <f t="shared" si="231"/>
        <v/>
      </c>
      <c r="K1481" s="27" t="str">
        <f t="shared" si="232"/>
        <v/>
      </c>
      <c r="L1481" s="27" t="str">
        <f t="shared" si="233"/>
        <v/>
      </c>
      <c r="M1481" s="32" t="str">
        <f t="shared" si="234"/>
        <v/>
      </c>
      <c r="N1481" s="27" t="str">
        <f t="shared" si="226"/>
        <v/>
      </c>
      <c r="O1481" s="27" t="str">
        <f t="shared" si="226"/>
        <v/>
      </c>
      <c r="P1481" s="27" t="str">
        <f t="shared" si="226"/>
        <v/>
      </c>
      <c r="Q1481" s="27" t="str">
        <f t="shared" si="226"/>
        <v/>
      </c>
      <c r="R1481" s="27" t="str">
        <f t="shared" si="226"/>
        <v/>
      </c>
      <c r="S1481" s="27" t="str">
        <f t="shared" si="226"/>
        <v/>
      </c>
      <c r="T1481" s="32" t="str">
        <f t="shared" si="226"/>
        <v/>
      </c>
      <c r="U1481" s="10"/>
    </row>
    <row r="1482" spans="1:21" x14ac:dyDescent="0.25">
      <c r="A1482" s="10"/>
      <c r="B1482" s="4" t="str">
        <f>IF(ISBLANK('INPUT | Operations'!$B1487),"",COUNT('INPUT | Operations'!$B$12:$B1486))</f>
        <v/>
      </c>
      <c r="C1482" s="27" t="str">
        <f>IF(ISNUMBER($B1482),('INPUT | Operations'!$C1486+'INPUT | Operations'!$C1487)/2,"")</f>
        <v/>
      </c>
      <c r="D1482" s="28" t="str">
        <f t="shared" si="227"/>
        <v/>
      </c>
      <c r="E1482" s="26" t="str">
        <f>IF(ISNUMBER($B1482),'INPUT | Operations'!$B1487-'INPUT | Operations'!$B1486,"")</f>
        <v/>
      </c>
      <c r="F1482" s="32" t="str">
        <f>IF(ISNUMBER($B1482),IF('INPUT | Operations'!$B1487&lt;Booster_BurnTime,1,IF('INPUT | Operations'!$B1486&lt;=Booster_BurnTime,(Booster_BurnTime-'INPUT | Operations'!$B1486)/('INPUT | Operations'!$B1487-'INPUT | Operations'!$B1486),0))*'INPUT | Operations'!$E1486*NumberOfBoosters*NumberOfOps*$E1482,"")</f>
        <v/>
      </c>
      <c r="G1482" s="34" t="str">
        <f t="shared" si="228"/>
        <v/>
      </c>
      <c r="H1482" s="27" t="str">
        <f t="shared" si="229"/>
        <v/>
      </c>
      <c r="I1482" s="27" t="str">
        <f t="shared" si="230"/>
        <v/>
      </c>
      <c r="J1482" s="27" t="str">
        <f t="shared" si="231"/>
        <v/>
      </c>
      <c r="K1482" s="27" t="str">
        <f t="shared" si="232"/>
        <v/>
      </c>
      <c r="L1482" s="27" t="str">
        <f t="shared" si="233"/>
        <v/>
      </c>
      <c r="M1482" s="32" t="str">
        <f t="shared" si="234"/>
        <v/>
      </c>
      <c r="N1482" s="27" t="str">
        <f t="shared" si="226"/>
        <v/>
      </c>
      <c r="O1482" s="27" t="str">
        <f t="shared" si="226"/>
        <v/>
      </c>
      <c r="P1482" s="27" t="str">
        <f t="shared" si="226"/>
        <v/>
      </c>
      <c r="Q1482" s="27" t="str">
        <f t="shared" si="226"/>
        <v/>
      </c>
      <c r="R1482" s="27" t="str">
        <f t="shared" si="226"/>
        <v/>
      </c>
      <c r="S1482" s="27" t="str">
        <f t="shared" si="226"/>
        <v/>
      </c>
      <c r="T1482" s="32" t="str">
        <f t="shared" si="226"/>
        <v/>
      </c>
      <c r="U1482" s="10"/>
    </row>
    <row r="1483" spans="1:21" x14ac:dyDescent="0.25">
      <c r="A1483" s="10"/>
      <c r="B1483" s="4" t="str">
        <f>IF(ISBLANK('INPUT | Operations'!$B1488),"",COUNT('INPUT | Operations'!$B$12:$B1487))</f>
        <v/>
      </c>
      <c r="C1483" s="27" t="str">
        <f>IF(ISNUMBER($B1483),('INPUT | Operations'!$C1487+'INPUT | Operations'!$C1488)/2,"")</f>
        <v/>
      </c>
      <c r="D1483" s="28" t="str">
        <f t="shared" si="227"/>
        <v/>
      </c>
      <c r="E1483" s="26" t="str">
        <f>IF(ISNUMBER($B1483),'INPUT | Operations'!$B1488-'INPUT | Operations'!$B1487,"")</f>
        <v/>
      </c>
      <c r="F1483" s="32" t="str">
        <f>IF(ISNUMBER($B1483),IF('INPUT | Operations'!$B1488&lt;Booster_BurnTime,1,IF('INPUT | Operations'!$B1487&lt;=Booster_BurnTime,(Booster_BurnTime-'INPUT | Operations'!$B1487)/('INPUT | Operations'!$B1488-'INPUT | Operations'!$B1487),0))*'INPUT | Operations'!$E1487*NumberOfBoosters*NumberOfOps*$E1483,"")</f>
        <v/>
      </c>
      <c r="G1483" s="34" t="str">
        <f t="shared" si="228"/>
        <v/>
      </c>
      <c r="H1483" s="27" t="str">
        <f t="shared" si="229"/>
        <v/>
      </c>
      <c r="I1483" s="27" t="str">
        <f t="shared" si="230"/>
        <v/>
      </c>
      <c r="J1483" s="27" t="str">
        <f t="shared" si="231"/>
        <v/>
      </c>
      <c r="K1483" s="27" t="str">
        <f t="shared" si="232"/>
        <v/>
      </c>
      <c r="L1483" s="27" t="str">
        <f t="shared" si="233"/>
        <v/>
      </c>
      <c r="M1483" s="32" t="str">
        <f t="shared" si="234"/>
        <v/>
      </c>
      <c r="N1483" s="27" t="str">
        <f t="shared" si="226"/>
        <v/>
      </c>
      <c r="O1483" s="27" t="str">
        <f t="shared" si="226"/>
        <v/>
      </c>
      <c r="P1483" s="27" t="str">
        <f t="shared" si="226"/>
        <v/>
      </c>
      <c r="Q1483" s="27" t="str">
        <f t="shared" si="226"/>
        <v/>
      </c>
      <c r="R1483" s="27" t="str">
        <f t="shared" si="226"/>
        <v/>
      </c>
      <c r="S1483" s="27" t="str">
        <f t="shared" si="226"/>
        <v/>
      </c>
      <c r="T1483" s="32" t="str">
        <f t="shared" si="226"/>
        <v/>
      </c>
      <c r="U1483" s="10"/>
    </row>
    <row r="1484" spans="1:21" x14ac:dyDescent="0.25">
      <c r="A1484" s="10"/>
      <c r="B1484" s="4" t="str">
        <f>IF(ISBLANK('INPUT | Operations'!$B1489),"",COUNT('INPUT | Operations'!$B$12:$B1488))</f>
        <v/>
      </c>
      <c r="C1484" s="27" t="str">
        <f>IF(ISNUMBER($B1484),('INPUT | Operations'!$C1488+'INPUT | Operations'!$C1489)/2,"")</f>
        <v/>
      </c>
      <c r="D1484" s="28" t="str">
        <f t="shared" si="227"/>
        <v/>
      </c>
      <c r="E1484" s="26" t="str">
        <f>IF(ISNUMBER($B1484),'INPUT | Operations'!$B1489-'INPUT | Operations'!$B1488,"")</f>
        <v/>
      </c>
      <c r="F1484" s="32" t="str">
        <f>IF(ISNUMBER($B1484),IF('INPUT | Operations'!$B1489&lt;Booster_BurnTime,1,IF('INPUT | Operations'!$B1488&lt;=Booster_BurnTime,(Booster_BurnTime-'INPUT | Operations'!$B1488)/('INPUT | Operations'!$B1489-'INPUT | Operations'!$B1488),0))*'INPUT | Operations'!$E1488*NumberOfBoosters*NumberOfOps*$E1484,"")</f>
        <v/>
      </c>
      <c r="G1484" s="34" t="str">
        <f t="shared" si="228"/>
        <v/>
      </c>
      <c r="H1484" s="27" t="str">
        <f t="shared" si="229"/>
        <v/>
      </c>
      <c r="I1484" s="27" t="str">
        <f t="shared" si="230"/>
        <v/>
      </c>
      <c r="J1484" s="27" t="str">
        <f t="shared" si="231"/>
        <v/>
      </c>
      <c r="K1484" s="27" t="str">
        <f t="shared" si="232"/>
        <v/>
      </c>
      <c r="L1484" s="27" t="str">
        <f t="shared" si="233"/>
        <v/>
      </c>
      <c r="M1484" s="32" t="str">
        <f t="shared" si="234"/>
        <v/>
      </c>
      <c r="N1484" s="27" t="str">
        <f t="shared" si="226"/>
        <v/>
      </c>
      <c r="O1484" s="27" t="str">
        <f t="shared" si="226"/>
        <v/>
      </c>
      <c r="P1484" s="27" t="str">
        <f t="shared" si="226"/>
        <v/>
      </c>
      <c r="Q1484" s="27" t="str">
        <f t="shared" si="226"/>
        <v/>
      </c>
      <c r="R1484" s="27" t="str">
        <f t="shared" si="226"/>
        <v/>
      </c>
      <c r="S1484" s="27" t="str">
        <f t="shared" si="226"/>
        <v/>
      </c>
      <c r="T1484" s="32" t="str">
        <f t="shared" si="226"/>
        <v/>
      </c>
      <c r="U1484" s="10"/>
    </row>
    <row r="1485" spans="1:21" x14ac:dyDescent="0.25">
      <c r="A1485" s="10"/>
      <c r="B1485" s="4" t="str">
        <f>IF(ISBLANK('INPUT | Operations'!$B1490),"",COUNT('INPUT | Operations'!$B$12:$B1489))</f>
        <v/>
      </c>
      <c r="C1485" s="27" t="str">
        <f>IF(ISNUMBER($B1485),('INPUT | Operations'!$C1489+'INPUT | Operations'!$C1490)/2,"")</f>
        <v/>
      </c>
      <c r="D1485" s="28" t="str">
        <f t="shared" si="227"/>
        <v/>
      </c>
      <c r="E1485" s="26" t="str">
        <f>IF(ISNUMBER($B1485),'INPUT | Operations'!$B1490-'INPUT | Operations'!$B1489,"")</f>
        <v/>
      </c>
      <c r="F1485" s="32" t="str">
        <f>IF(ISNUMBER($B1485),IF('INPUT | Operations'!$B1490&lt;Booster_BurnTime,1,IF('INPUT | Operations'!$B1489&lt;=Booster_BurnTime,(Booster_BurnTime-'INPUT | Operations'!$B1489)/('INPUT | Operations'!$B1490-'INPUT | Operations'!$B1489),0))*'INPUT | Operations'!$E1489*NumberOfBoosters*NumberOfOps*$E1485,"")</f>
        <v/>
      </c>
      <c r="G1485" s="34" t="str">
        <f t="shared" si="228"/>
        <v/>
      </c>
      <c r="H1485" s="27" t="str">
        <f t="shared" si="229"/>
        <v/>
      </c>
      <c r="I1485" s="27" t="str">
        <f t="shared" si="230"/>
        <v/>
      </c>
      <c r="J1485" s="27" t="str">
        <f t="shared" si="231"/>
        <v/>
      </c>
      <c r="K1485" s="27" t="str">
        <f t="shared" si="232"/>
        <v/>
      </c>
      <c r="L1485" s="27" t="str">
        <f t="shared" si="233"/>
        <v/>
      </c>
      <c r="M1485" s="32" t="str">
        <f t="shared" si="234"/>
        <v/>
      </c>
      <c r="N1485" s="27" t="str">
        <f t="shared" si="226"/>
        <v/>
      </c>
      <c r="O1485" s="27" t="str">
        <f t="shared" si="226"/>
        <v/>
      </c>
      <c r="P1485" s="27" t="str">
        <f t="shared" si="226"/>
        <v/>
      </c>
      <c r="Q1485" s="27" t="str">
        <f t="shared" si="226"/>
        <v/>
      </c>
      <c r="R1485" s="27" t="str">
        <f t="shared" si="226"/>
        <v/>
      </c>
      <c r="S1485" s="27" t="str">
        <f t="shared" si="226"/>
        <v/>
      </c>
      <c r="T1485" s="32" t="str">
        <f t="shared" si="226"/>
        <v/>
      </c>
      <c r="U1485" s="10"/>
    </row>
    <row r="1486" spans="1:21" x14ac:dyDescent="0.25">
      <c r="A1486" s="10"/>
      <c r="B1486" s="4" t="str">
        <f>IF(ISBLANK('INPUT | Operations'!$B1491),"",COUNT('INPUT | Operations'!$B$12:$B1490))</f>
        <v/>
      </c>
      <c r="C1486" s="27" t="str">
        <f>IF(ISNUMBER($B1486),('INPUT | Operations'!$C1490+'INPUT | Operations'!$C1491)/2,"")</f>
        <v/>
      </c>
      <c r="D1486" s="28" t="str">
        <f t="shared" si="227"/>
        <v/>
      </c>
      <c r="E1486" s="26" t="str">
        <f>IF(ISNUMBER($B1486),'INPUT | Operations'!$B1491-'INPUT | Operations'!$B1490,"")</f>
        <v/>
      </c>
      <c r="F1486" s="32" t="str">
        <f>IF(ISNUMBER($B1486),IF('INPUT | Operations'!$B1491&lt;Booster_BurnTime,1,IF('INPUT | Operations'!$B1490&lt;=Booster_BurnTime,(Booster_BurnTime-'INPUT | Operations'!$B1490)/('INPUT | Operations'!$B1491-'INPUT | Operations'!$B1490),0))*'INPUT | Operations'!$E1490*NumberOfBoosters*NumberOfOps*$E1486,"")</f>
        <v/>
      </c>
      <c r="G1486" s="34" t="str">
        <f t="shared" si="228"/>
        <v/>
      </c>
      <c r="H1486" s="27" t="str">
        <f t="shared" si="229"/>
        <v/>
      </c>
      <c r="I1486" s="27" t="str">
        <f t="shared" si="230"/>
        <v/>
      </c>
      <c r="J1486" s="27" t="str">
        <f t="shared" si="231"/>
        <v/>
      </c>
      <c r="K1486" s="27" t="str">
        <f t="shared" si="232"/>
        <v/>
      </c>
      <c r="L1486" s="27" t="str">
        <f t="shared" si="233"/>
        <v/>
      </c>
      <c r="M1486" s="32" t="str">
        <f t="shared" si="234"/>
        <v/>
      </c>
      <c r="N1486" s="27" t="str">
        <f t="shared" si="226"/>
        <v/>
      </c>
      <c r="O1486" s="27" t="str">
        <f t="shared" si="226"/>
        <v/>
      </c>
      <c r="P1486" s="27" t="str">
        <f t="shared" si="226"/>
        <v/>
      </c>
      <c r="Q1486" s="27" t="str">
        <f t="shared" si="226"/>
        <v/>
      </c>
      <c r="R1486" s="27" t="str">
        <f t="shared" si="226"/>
        <v/>
      </c>
      <c r="S1486" s="27" t="str">
        <f t="shared" si="226"/>
        <v/>
      </c>
      <c r="T1486" s="32" t="str">
        <f t="shared" si="226"/>
        <v/>
      </c>
      <c r="U1486" s="10"/>
    </row>
    <row r="1487" spans="1:21" x14ac:dyDescent="0.25">
      <c r="A1487" s="10"/>
      <c r="B1487" s="4" t="str">
        <f>IF(ISBLANK('INPUT | Operations'!$B1492),"",COUNT('INPUT | Operations'!$B$12:$B1491))</f>
        <v/>
      </c>
      <c r="C1487" s="27" t="str">
        <f>IF(ISNUMBER($B1487),('INPUT | Operations'!$C1491+'INPUT | Operations'!$C1492)/2,"")</f>
        <v/>
      </c>
      <c r="D1487" s="28" t="str">
        <f t="shared" si="227"/>
        <v/>
      </c>
      <c r="E1487" s="26" t="str">
        <f>IF(ISNUMBER($B1487),'INPUT | Operations'!$B1492-'INPUT | Operations'!$B1491,"")</f>
        <v/>
      </c>
      <c r="F1487" s="32" t="str">
        <f>IF(ISNUMBER($B1487),IF('INPUT | Operations'!$B1492&lt;Booster_BurnTime,1,IF('INPUT | Operations'!$B1491&lt;=Booster_BurnTime,(Booster_BurnTime-'INPUT | Operations'!$B1491)/('INPUT | Operations'!$B1492-'INPUT | Operations'!$B1491),0))*'INPUT | Operations'!$E1491*NumberOfBoosters*NumberOfOps*$E1487,"")</f>
        <v/>
      </c>
      <c r="G1487" s="34" t="str">
        <f t="shared" si="228"/>
        <v/>
      </c>
      <c r="H1487" s="27" t="str">
        <f t="shared" si="229"/>
        <v/>
      </c>
      <c r="I1487" s="27" t="str">
        <f t="shared" si="230"/>
        <v/>
      </c>
      <c r="J1487" s="27" t="str">
        <f t="shared" si="231"/>
        <v/>
      </c>
      <c r="K1487" s="27" t="str">
        <f t="shared" si="232"/>
        <v/>
      </c>
      <c r="L1487" s="27" t="str">
        <f t="shared" si="233"/>
        <v/>
      </c>
      <c r="M1487" s="32" t="str">
        <f t="shared" si="234"/>
        <v/>
      </c>
      <c r="N1487" s="27" t="str">
        <f t="shared" si="226"/>
        <v/>
      </c>
      <c r="O1487" s="27" t="str">
        <f t="shared" si="226"/>
        <v/>
      </c>
      <c r="P1487" s="27" t="str">
        <f t="shared" si="226"/>
        <v/>
      </c>
      <c r="Q1487" s="27" t="str">
        <f t="shared" si="226"/>
        <v/>
      </c>
      <c r="R1487" s="27" t="str">
        <f t="shared" si="226"/>
        <v/>
      </c>
      <c r="S1487" s="27" t="str">
        <f t="shared" si="226"/>
        <v/>
      </c>
      <c r="T1487" s="32" t="str">
        <f t="shared" si="226"/>
        <v/>
      </c>
      <c r="U1487" s="10"/>
    </row>
    <row r="1488" spans="1:21" x14ac:dyDescent="0.25">
      <c r="A1488" s="10"/>
      <c r="B1488" s="4" t="str">
        <f>IF(ISBLANK('INPUT | Operations'!$B1493),"",COUNT('INPUT | Operations'!$B$12:$B1492))</f>
        <v/>
      </c>
      <c r="C1488" s="27" t="str">
        <f>IF(ISNUMBER($B1488),('INPUT | Operations'!$C1492+'INPUT | Operations'!$C1493)/2,"")</f>
        <v/>
      </c>
      <c r="D1488" s="28" t="str">
        <f t="shared" si="227"/>
        <v/>
      </c>
      <c r="E1488" s="26" t="str">
        <f>IF(ISNUMBER($B1488),'INPUT | Operations'!$B1493-'INPUT | Operations'!$B1492,"")</f>
        <v/>
      </c>
      <c r="F1488" s="32" t="str">
        <f>IF(ISNUMBER($B1488),IF('INPUT | Operations'!$B1493&lt;Booster_BurnTime,1,IF('INPUT | Operations'!$B1492&lt;=Booster_BurnTime,(Booster_BurnTime-'INPUT | Operations'!$B1492)/('INPUT | Operations'!$B1493-'INPUT | Operations'!$B1492),0))*'INPUT | Operations'!$E1492*NumberOfBoosters*NumberOfOps*$E1488,"")</f>
        <v/>
      </c>
      <c r="G1488" s="34" t="str">
        <f t="shared" si="228"/>
        <v/>
      </c>
      <c r="H1488" s="27" t="str">
        <f t="shared" si="229"/>
        <v/>
      </c>
      <c r="I1488" s="27" t="str">
        <f t="shared" si="230"/>
        <v/>
      </c>
      <c r="J1488" s="27" t="str">
        <f t="shared" si="231"/>
        <v/>
      </c>
      <c r="K1488" s="27" t="str">
        <f t="shared" si="232"/>
        <v/>
      </c>
      <c r="L1488" s="27" t="str">
        <f t="shared" si="233"/>
        <v/>
      </c>
      <c r="M1488" s="32" t="str">
        <f t="shared" si="234"/>
        <v/>
      </c>
      <c r="N1488" s="27" t="str">
        <f t="shared" si="226"/>
        <v/>
      </c>
      <c r="O1488" s="27" t="str">
        <f t="shared" si="226"/>
        <v/>
      </c>
      <c r="P1488" s="27" t="str">
        <f t="shared" si="226"/>
        <v/>
      </c>
      <c r="Q1488" s="27" t="str">
        <f t="shared" si="226"/>
        <v/>
      </c>
      <c r="R1488" s="27" t="str">
        <f t="shared" si="226"/>
        <v/>
      </c>
      <c r="S1488" s="27" t="str">
        <f t="shared" si="226"/>
        <v/>
      </c>
      <c r="T1488" s="32" t="str">
        <f t="shared" si="226"/>
        <v/>
      </c>
      <c r="U1488" s="10"/>
    </row>
    <row r="1489" spans="1:21" x14ac:dyDescent="0.25">
      <c r="A1489" s="10"/>
      <c r="B1489" s="4" t="str">
        <f>IF(ISBLANK('INPUT | Operations'!$B1494),"",COUNT('INPUT | Operations'!$B$12:$B1493))</f>
        <v/>
      </c>
      <c r="C1489" s="27" t="str">
        <f>IF(ISNUMBER($B1489),('INPUT | Operations'!$C1493+'INPUT | Operations'!$C1494)/2,"")</f>
        <v/>
      </c>
      <c r="D1489" s="28" t="str">
        <f t="shared" si="227"/>
        <v/>
      </c>
      <c r="E1489" s="26" t="str">
        <f>IF(ISNUMBER($B1489),'INPUT | Operations'!$B1494-'INPUT | Operations'!$B1493,"")</f>
        <v/>
      </c>
      <c r="F1489" s="32" t="str">
        <f>IF(ISNUMBER($B1489),IF('INPUT | Operations'!$B1494&lt;Booster_BurnTime,1,IF('INPUT | Operations'!$B1493&lt;=Booster_BurnTime,(Booster_BurnTime-'INPUT | Operations'!$B1493)/('INPUT | Operations'!$B1494-'INPUT | Operations'!$B1493),0))*'INPUT | Operations'!$E1493*NumberOfBoosters*NumberOfOps*$E1489,"")</f>
        <v/>
      </c>
      <c r="G1489" s="34" t="str">
        <f t="shared" si="228"/>
        <v/>
      </c>
      <c r="H1489" s="27" t="str">
        <f t="shared" si="229"/>
        <v/>
      </c>
      <c r="I1489" s="27" t="str">
        <f t="shared" si="230"/>
        <v/>
      </c>
      <c r="J1489" s="27" t="str">
        <f t="shared" si="231"/>
        <v/>
      </c>
      <c r="K1489" s="27" t="str">
        <f t="shared" si="232"/>
        <v/>
      </c>
      <c r="L1489" s="27" t="str">
        <f t="shared" si="233"/>
        <v/>
      </c>
      <c r="M1489" s="32" t="str">
        <f t="shared" si="234"/>
        <v/>
      </c>
      <c r="N1489" s="27" t="str">
        <f t="shared" si="226"/>
        <v/>
      </c>
      <c r="O1489" s="27" t="str">
        <f t="shared" si="226"/>
        <v/>
      </c>
      <c r="P1489" s="27" t="str">
        <f t="shared" si="226"/>
        <v/>
      </c>
      <c r="Q1489" s="27" t="str">
        <f t="shared" si="226"/>
        <v/>
      </c>
      <c r="R1489" s="27" t="str">
        <f t="shared" si="226"/>
        <v/>
      </c>
      <c r="S1489" s="27" t="str">
        <f t="shared" si="226"/>
        <v/>
      </c>
      <c r="T1489" s="32" t="str">
        <f t="shared" si="226"/>
        <v/>
      </c>
      <c r="U1489" s="10"/>
    </row>
    <row r="1490" spans="1:21" x14ac:dyDescent="0.25">
      <c r="A1490" s="10"/>
      <c r="B1490" s="4" t="str">
        <f>IF(ISBLANK('INPUT | Operations'!$B1495),"",COUNT('INPUT | Operations'!$B$12:$B1494))</f>
        <v/>
      </c>
      <c r="C1490" s="27" t="str">
        <f>IF(ISNUMBER($B1490),('INPUT | Operations'!$C1494+'INPUT | Operations'!$C1495)/2,"")</f>
        <v/>
      </c>
      <c r="D1490" s="28" t="str">
        <f t="shared" si="227"/>
        <v/>
      </c>
      <c r="E1490" s="26" t="str">
        <f>IF(ISNUMBER($B1490),'INPUT | Operations'!$B1495-'INPUT | Operations'!$B1494,"")</f>
        <v/>
      </c>
      <c r="F1490" s="32" t="str">
        <f>IF(ISNUMBER($B1490),IF('INPUT | Operations'!$B1495&lt;Booster_BurnTime,1,IF('INPUT | Operations'!$B1494&lt;=Booster_BurnTime,(Booster_BurnTime-'INPUT | Operations'!$B1494)/('INPUT | Operations'!$B1495-'INPUT | Operations'!$B1494),0))*'INPUT | Operations'!$E1494*NumberOfBoosters*NumberOfOps*$E1490,"")</f>
        <v/>
      </c>
      <c r="G1490" s="34" t="str">
        <f t="shared" si="228"/>
        <v/>
      </c>
      <c r="H1490" s="27" t="str">
        <f t="shared" si="229"/>
        <v/>
      </c>
      <c r="I1490" s="27" t="str">
        <f t="shared" si="230"/>
        <v/>
      </c>
      <c r="J1490" s="27" t="str">
        <f t="shared" si="231"/>
        <v/>
      </c>
      <c r="K1490" s="27" t="str">
        <f t="shared" si="232"/>
        <v/>
      </c>
      <c r="L1490" s="27" t="str">
        <f t="shared" si="233"/>
        <v/>
      </c>
      <c r="M1490" s="32" t="str">
        <f t="shared" si="234"/>
        <v/>
      </c>
      <c r="N1490" s="27" t="str">
        <f t="shared" si="226"/>
        <v/>
      </c>
      <c r="O1490" s="27" t="str">
        <f t="shared" si="226"/>
        <v/>
      </c>
      <c r="P1490" s="27" t="str">
        <f t="shared" si="226"/>
        <v/>
      </c>
      <c r="Q1490" s="27" t="str">
        <f t="shared" si="226"/>
        <v/>
      </c>
      <c r="R1490" s="27" t="str">
        <f t="shared" si="226"/>
        <v/>
      </c>
      <c r="S1490" s="27" t="str">
        <f t="shared" si="226"/>
        <v/>
      </c>
      <c r="T1490" s="32" t="str">
        <f t="shared" si="226"/>
        <v/>
      </c>
      <c r="U1490" s="10"/>
    </row>
    <row r="1491" spans="1:21" x14ac:dyDescent="0.25">
      <c r="A1491" s="10"/>
      <c r="B1491" s="4" t="str">
        <f>IF(ISBLANK('INPUT | Operations'!$B1496),"",COUNT('INPUT | Operations'!$B$12:$B1495))</f>
        <v/>
      </c>
      <c r="C1491" s="27" t="str">
        <f>IF(ISNUMBER($B1491),('INPUT | Operations'!$C1495+'INPUT | Operations'!$C1496)/2,"")</f>
        <v/>
      </c>
      <c r="D1491" s="28" t="str">
        <f t="shared" si="227"/>
        <v/>
      </c>
      <c r="E1491" s="26" t="str">
        <f>IF(ISNUMBER($B1491),'INPUT | Operations'!$B1496-'INPUT | Operations'!$B1495,"")</f>
        <v/>
      </c>
      <c r="F1491" s="32" t="str">
        <f>IF(ISNUMBER($B1491),IF('INPUT | Operations'!$B1496&lt;Booster_BurnTime,1,IF('INPUT | Operations'!$B1495&lt;=Booster_BurnTime,(Booster_BurnTime-'INPUT | Operations'!$B1495)/('INPUT | Operations'!$B1496-'INPUT | Operations'!$B1495),0))*'INPUT | Operations'!$E1495*NumberOfBoosters*NumberOfOps*$E1491,"")</f>
        <v/>
      </c>
      <c r="G1491" s="34" t="str">
        <f t="shared" si="228"/>
        <v/>
      </c>
      <c r="H1491" s="27" t="str">
        <f t="shared" si="229"/>
        <v/>
      </c>
      <c r="I1491" s="27" t="str">
        <f t="shared" si="230"/>
        <v/>
      </c>
      <c r="J1491" s="27" t="str">
        <f t="shared" si="231"/>
        <v/>
      </c>
      <c r="K1491" s="27" t="str">
        <f t="shared" si="232"/>
        <v/>
      </c>
      <c r="L1491" s="27" t="str">
        <f t="shared" si="233"/>
        <v/>
      </c>
      <c r="M1491" s="32" t="str">
        <f t="shared" si="234"/>
        <v/>
      </c>
      <c r="N1491" s="27" t="str">
        <f t="shared" si="226"/>
        <v/>
      </c>
      <c r="O1491" s="27" t="str">
        <f t="shared" si="226"/>
        <v/>
      </c>
      <c r="P1491" s="27" t="str">
        <f t="shared" si="226"/>
        <v/>
      </c>
      <c r="Q1491" s="27" t="str">
        <f t="shared" si="226"/>
        <v/>
      </c>
      <c r="R1491" s="27" t="str">
        <f t="shared" si="226"/>
        <v/>
      </c>
      <c r="S1491" s="27" t="str">
        <f t="shared" si="226"/>
        <v/>
      </c>
      <c r="T1491" s="32" t="str">
        <f t="shared" si="226"/>
        <v/>
      </c>
      <c r="U1491" s="10"/>
    </row>
    <row r="1492" spans="1:21" x14ac:dyDescent="0.25">
      <c r="A1492" s="10"/>
      <c r="B1492" s="4" t="str">
        <f>IF(ISBLANK('INPUT | Operations'!$B1497),"",COUNT('INPUT | Operations'!$B$12:$B1496))</f>
        <v/>
      </c>
      <c r="C1492" s="27" t="str">
        <f>IF(ISNUMBER($B1492),('INPUT | Operations'!$C1496+'INPUT | Operations'!$C1497)/2,"")</f>
        <v/>
      </c>
      <c r="D1492" s="28" t="str">
        <f t="shared" si="227"/>
        <v/>
      </c>
      <c r="E1492" s="26" t="str">
        <f>IF(ISNUMBER($B1492),'INPUT | Operations'!$B1497-'INPUT | Operations'!$B1496,"")</f>
        <v/>
      </c>
      <c r="F1492" s="32" t="str">
        <f>IF(ISNUMBER($B1492),IF('INPUT | Operations'!$B1497&lt;Booster_BurnTime,1,IF('INPUT | Operations'!$B1496&lt;=Booster_BurnTime,(Booster_BurnTime-'INPUT | Operations'!$B1496)/('INPUT | Operations'!$B1497-'INPUT | Operations'!$B1496),0))*'INPUT | Operations'!$E1496*NumberOfBoosters*NumberOfOps*$E1492,"")</f>
        <v/>
      </c>
      <c r="G1492" s="34" t="str">
        <f t="shared" si="228"/>
        <v/>
      </c>
      <c r="H1492" s="27" t="str">
        <f t="shared" si="229"/>
        <v/>
      </c>
      <c r="I1492" s="27" t="str">
        <f t="shared" si="230"/>
        <v/>
      </c>
      <c r="J1492" s="27" t="str">
        <f t="shared" si="231"/>
        <v/>
      </c>
      <c r="K1492" s="27" t="str">
        <f t="shared" si="232"/>
        <v/>
      </c>
      <c r="L1492" s="27" t="str">
        <f t="shared" si="233"/>
        <v/>
      </c>
      <c r="M1492" s="32" t="str">
        <f t="shared" si="234"/>
        <v/>
      </c>
      <c r="N1492" s="27" t="str">
        <f t="shared" si="226"/>
        <v/>
      </c>
      <c r="O1492" s="27" t="str">
        <f t="shared" si="226"/>
        <v/>
      </c>
      <c r="P1492" s="27" t="str">
        <f t="shared" si="226"/>
        <v/>
      </c>
      <c r="Q1492" s="27" t="str">
        <f t="shared" si="226"/>
        <v/>
      </c>
      <c r="R1492" s="27" t="str">
        <f t="shared" si="226"/>
        <v/>
      </c>
      <c r="S1492" s="27" t="str">
        <f t="shared" si="226"/>
        <v/>
      </c>
      <c r="T1492" s="32" t="str">
        <f t="shared" si="226"/>
        <v/>
      </c>
      <c r="U1492" s="10"/>
    </row>
    <row r="1493" spans="1:21" x14ac:dyDescent="0.25">
      <c r="A1493" s="10"/>
      <c r="B1493" s="4" t="str">
        <f>IF(ISBLANK('INPUT | Operations'!$B1498),"",COUNT('INPUT | Operations'!$B$12:$B1497))</f>
        <v/>
      </c>
      <c r="C1493" s="27" t="str">
        <f>IF(ISNUMBER($B1493),('INPUT | Operations'!$C1497+'INPUT | Operations'!$C1498)/2,"")</f>
        <v/>
      </c>
      <c r="D1493" s="28" t="str">
        <f t="shared" si="227"/>
        <v/>
      </c>
      <c r="E1493" s="26" t="str">
        <f>IF(ISNUMBER($B1493),'INPUT | Operations'!$B1498-'INPUT | Operations'!$B1497,"")</f>
        <v/>
      </c>
      <c r="F1493" s="32" t="str">
        <f>IF(ISNUMBER($B1493),IF('INPUT | Operations'!$B1498&lt;Booster_BurnTime,1,IF('INPUT | Operations'!$B1497&lt;=Booster_BurnTime,(Booster_BurnTime-'INPUT | Operations'!$B1497)/('INPUT | Operations'!$B1498-'INPUT | Operations'!$B1497),0))*'INPUT | Operations'!$E1497*NumberOfBoosters*NumberOfOps*$E1493,"")</f>
        <v/>
      </c>
      <c r="G1493" s="34" t="str">
        <f t="shared" si="228"/>
        <v/>
      </c>
      <c r="H1493" s="27" t="str">
        <f t="shared" si="229"/>
        <v/>
      </c>
      <c r="I1493" s="27" t="str">
        <f t="shared" si="230"/>
        <v/>
      </c>
      <c r="J1493" s="27" t="str">
        <f t="shared" si="231"/>
        <v/>
      </c>
      <c r="K1493" s="27" t="str">
        <f t="shared" si="232"/>
        <v/>
      </c>
      <c r="L1493" s="27" t="str">
        <f t="shared" si="233"/>
        <v/>
      </c>
      <c r="M1493" s="32" t="str">
        <f t="shared" si="234"/>
        <v/>
      </c>
      <c r="N1493" s="27" t="str">
        <f t="shared" si="226"/>
        <v/>
      </c>
      <c r="O1493" s="27" t="str">
        <f t="shared" si="226"/>
        <v/>
      </c>
      <c r="P1493" s="27" t="str">
        <f t="shared" si="226"/>
        <v/>
      </c>
      <c r="Q1493" s="27" t="str">
        <f t="shared" si="226"/>
        <v/>
      </c>
      <c r="R1493" s="27" t="str">
        <f t="shared" si="226"/>
        <v/>
      </c>
      <c r="S1493" s="27" t="str">
        <f t="shared" si="226"/>
        <v/>
      </c>
      <c r="T1493" s="32" t="str">
        <f t="shared" si="226"/>
        <v/>
      </c>
      <c r="U1493" s="10"/>
    </row>
    <row r="1494" spans="1:21" x14ac:dyDescent="0.25">
      <c r="A1494" s="10"/>
      <c r="B1494" s="4" t="str">
        <f>IF(ISBLANK('INPUT | Operations'!$B1499),"",COUNT('INPUT | Operations'!$B$12:$B1498))</f>
        <v/>
      </c>
      <c r="C1494" s="27" t="str">
        <f>IF(ISNUMBER($B1494),('INPUT | Operations'!$C1498+'INPUT | Operations'!$C1499)/2,"")</f>
        <v/>
      </c>
      <c r="D1494" s="28" t="str">
        <f t="shared" si="227"/>
        <v/>
      </c>
      <c r="E1494" s="26" t="str">
        <f>IF(ISNUMBER($B1494),'INPUT | Operations'!$B1499-'INPUT | Operations'!$B1498,"")</f>
        <v/>
      </c>
      <c r="F1494" s="32" t="str">
        <f>IF(ISNUMBER($B1494),IF('INPUT | Operations'!$B1499&lt;Booster_BurnTime,1,IF('INPUT | Operations'!$B1498&lt;=Booster_BurnTime,(Booster_BurnTime-'INPUT | Operations'!$B1498)/('INPUT | Operations'!$B1499-'INPUT | Operations'!$B1498),0))*'INPUT | Operations'!$E1498*NumberOfBoosters*NumberOfOps*$E1494,"")</f>
        <v/>
      </c>
      <c r="G1494" s="34" t="str">
        <f t="shared" si="228"/>
        <v/>
      </c>
      <c r="H1494" s="27" t="str">
        <f t="shared" si="229"/>
        <v/>
      </c>
      <c r="I1494" s="27" t="str">
        <f t="shared" si="230"/>
        <v/>
      </c>
      <c r="J1494" s="27" t="str">
        <f t="shared" si="231"/>
        <v/>
      </c>
      <c r="K1494" s="27" t="str">
        <f t="shared" si="232"/>
        <v/>
      </c>
      <c r="L1494" s="27" t="str">
        <f t="shared" si="233"/>
        <v/>
      </c>
      <c r="M1494" s="32" t="str">
        <f t="shared" si="234"/>
        <v/>
      </c>
      <c r="N1494" s="27" t="str">
        <f t="shared" si="226"/>
        <v/>
      </c>
      <c r="O1494" s="27" t="str">
        <f t="shared" si="226"/>
        <v/>
      </c>
      <c r="P1494" s="27" t="str">
        <f t="shared" si="226"/>
        <v/>
      </c>
      <c r="Q1494" s="27" t="str">
        <f t="shared" si="226"/>
        <v/>
      </c>
      <c r="R1494" s="27" t="str">
        <f t="shared" si="226"/>
        <v/>
      </c>
      <c r="S1494" s="27" t="str">
        <f t="shared" si="226"/>
        <v/>
      </c>
      <c r="T1494" s="32" t="str">
        <f t="shared" si="226"/>
        <v/>
      </c>
      <c r="U1494" s="10"/>
    </row>
    <row r="1495" spans="1:21" x14ac:dyDescent="0.25">
      <c r="A1495" s="10"/>
      <c r="B1495" s="4" t="str">
        <f>IF(ISBLANK('INPUT | Operations'!$B1500),"",COUNT('INPUT | Operations'!$B$12:$B1499))</f>
        <v/>
      </c>
      <c r="C1495" s="27" t="str">
        <f>IF(ISNUMBER($B1495),('INPUT | Operations'!$C1499+'INPUT | Operations'!$C1500)/2,"")</f>
        <v/>
      </c>
      <c r="D1495" s="28" t="str">
        <f t="shared" si="227"/>
        <v/>
      </c>
      <c r="E1495" s="26" t="str">
        <f>IF(ISNUMBER($B1495),'INPUT | Operations'!$B1500-'INPUT | Operations'!$B1499,"")</f>
        <v/>
      </c>
      <c r="F1495" s="32" t="str">
        <f>IF(ISNUMBER($B1495),IF('INPUT | Operations'!$B1500&lt;Booster_BurnTime,1,IF('INPUT | Operations'!$B1499&lt;=Booster_BurnTime,(Booster_BurnTime-'INPUT | Operations'!$B1499)/('INPUT | Operations'!$B1500-'INPUT | Operations'!$B1499),0))*'INPUT | Operations'!$E1499*NumberOfBoosters*NumberOfOps*$E1495,"")</f>
        <v/>
      </c>
      <c r="G1495" s="34" t="str">
        <f t="shared" si="228"/>
        <v/>
      </c>
      <c r="H1495" s="27" t="str">
        <f t="shared" si="229"/>
        <v/>
      </c>
      <c r="I1495" s="27" t="str">
        <f t="shared" si="230"/>
        <v/>
      </c>
      <c r="J1495" s="27" t="str">
        <f t="shared" si="231"/>
        <v/>
      </c>
      <c r="K1495" s="27" t="str">
        <f t="shared" si="232"/>
        <v/>
      </c>
      <c r="L1495" s="27" t="str">
        <f t="shared" si="233"/>
        <v/>
      </c>
      <c r="M1495" s="32" t="str">
        <f t="shared" si="234"/>
        <v/>
      </c>
      <c r="N1495" s="27" t="str">
        <f t="shared" si="226"/>
        <v/>
      </c>
      <c r="O1495" s="27" t="str">
        <f t="shared" si="226"/>
        <v/>
      </c>
      <c r="P1495" s="27" t="str">
        <f t="shared" si="226"/>
        <v/>
      </c>
      <c r="Q1495" s="27" t="str">
        <f t="shared" si="226"/>
        <v/>
      </c>
      <c r="R1495" s="27" t="str">
        <f t="shared" si="226"/>
        <v/>
      </c>
      <c r="S1495" s="27" t="str">
        <f t="shared" si="226"/>
        <v/>
      </c>
      <c r="T1495" s="32" t="str">
        <f t="shared" si="226"/>
        <v/>
      </c>
      <c r="U1495" s="10"/>
    </row>
    <row r="1496" spans="1:21" x14ac:dyDescent="0.25">
      <c r="A1496" s="10"/>
      <c r="B1496" s="4" t="str">
        <f>IF(ISBLANK('INPUT | Operations'!$B1501),"",COUNT('INPUT | Operations'!$B$12:$B1500))</f>
        <v/>
      </c>
      <c r="C1496" s="27" t="str">
        <f>IF(ISNUMBER($B1496),('INPUT | Operations'!$C1500+'INPUT | Operations'!$C1501)/2,"")</f>
        <v/>
      </c>
      <c r="D1496" s="28" t="str">
        <f t="shared" si="227"/>
        <v/>
      </c>
      <c r="E1496" s="26" t="str">
        <f>IF(ISNUMBER($B1496),'INPUT | Operations'!$B1501-'INPUT | Operations'!$B1500,"")</f>
        <v/>
      </c>
      <c r="F1496" s="32" t="str">
        <f>IF(ISNUMBER($B1496),IF('INPUT | Operations'!$B1501&lt;Booster_BurnTime,1,IF('INPUT | Operations'!$B1500&lt;=Booster_BurnTime,(Booster_BurnTime-'INPUT | Operations'!$B1500)/('INPUT | Operations'!$B1501-'INPUT | Operations'!$B1500),0))*'INPUT | Operations'!$E1500*NumberOfBoosters*NumberOfOps*$E1496,"")</f>
        <v/>
      </c>
      <c r="G1496" s="34" t="str">
        <f t="shared" si="228"/>
        <v/>
      </c>
      <c r="H1496" s="27" t="str">
        <f t="shared" si="229"/>
        <v/>
      </c>
      <c r="I1496" s="27" t="str">
        <f t="shared" si="230"/>
        <v/>
      </c>
      <c r="J1496" s="27" t="str">
        <f t="shared" si="231"/>
        <v/>
      </c>
      <c r="K1496" s="27" t="str">
        <f t="shared" si="232"/>
        <v/>
      </c>
      <c r="L1496" s="27" t="str">
        <f t="shared" si="233"/>
        <v/>
      </c>
      <c r="M1496" s="32" t="str">
        <f t="shared" si="234"/>
        <v/>
      </c>
      <c r="N1496" s="27" t="str">
        <f t="shared" si="226"/>
        <v/>
      </c>
      <c r="O1496" s="27" t="str">
        <f t="shared" si="226"/>
        <v/>
      </c>
      <c r="P1496" s="27" t="str">
        <f t="shared" si="226"/>
        <v/>
      </c>
      <c r="Q1496" s="27" t="str">
        <f t="shared" si="226"/>
        <v/>
      </c>
      <c r="R1496" s="27" t="str">
        <f t="shared" si="226"/>
        <v/>
      </c>
      <c r="S1496" s="27" t="str">
        <f t="shared" si="226"/>
        <v/>
      </c>
      <c r="T1496" s="32" t="str">
        <f t="shared" si="226"/>
        <v/>
      </c>
      <c r="U1496" s="10"/>
    </row>
    <row r="1497" spans="1:21" x14ac:dyDescent="0.25">
      <c r="A1497" s="10"/>
      <c r="B1497" s="4" t="str">
        <f>IF(ISBLANK('INPUT | Operations'!$B1502),"",COUNT('INPUT | Operations'!$B$12:$B1501))</f>
        <v/>
      </c>
      <c r="C1497" s="27" t="str">
        <f>IF(ISNUMBER($B1497),('INPUT | Operations'!$C1501+'INPUT | Operations'!$C1502)/2,"")</f>
        <v/>
      </c>
      <c r="D1497" s="28" t="str">
        <f t="shared" si="227"/>
        <v/>
      </c>
      <c r="E1497" s="26" t="str">
        <f>IF(ISNUMBER($B1497),'INPUT | Operations'!$B1502-'INPUT | Operations'!$B1501,"")</f>
        <v/>
      </c>
      <c r="F1497" s="32" t="str">
        <f>IF(ISNUMBER($B1497),IF('INPUT | Operations'!$B1502&lt;Booster_BurnTime,1,IF('INPUT | Operations'!$B1501&lt;=Booster_BurnTime,(Booster_BurnTime-'INPUT | Operations'!$B1501)/('INPUT | Operations'!$B1502-'INPUT | Operations'!$B1501),0))*'INPUT | Operations'!$E1501*NumberOfBoosters*NumberOfOps*$E1497,"")</f>
        <v/>
      </c>
      <c r="G1497" s="34" t="str">
        <f t="shared" si="228"/>
        <v/>
      </c>
      <c r="H1497" s="27" t="str">
        <f t="shared" si="229"/>
        <v/>
      </c>
      <c r="I1497" s="27" t="str">
        <f t="shared" si="230"/>
        <v/>
      </c>
      <c r="J1497" s="27" t="str">
        <f t="shared" si="231"/>
        <v/>
      </c>
      <c r="K1497" s="27" t="str">
        <f t="shared" si="232"/>
        <v/>
      </c>
      <c r="L1497" s="27" t="str">
        <f t="shared" si="233"/>
        <v/>
      </c>
      <c r="M1497" s="32" t="str">
        <f t="shared" si="234"/>
        <v/>
      </c>
      <c r="N1497" s="27" t="str">
        <f t="shared" si="226"/>
        <v/>
      </c>
      <c r="O1497" s="27" t="str">
        <f t="shared" si="226"/>
        <v/>
      </c>
      <c r="P1497" s="27" t="str">
        <f t="shared" si="226"/>
        <v/>
      </c>
      <c r="Q1497" s="27" t="str">
        <f t="shared" si="226"/>
        <v/>
      </c>
      <c r="R1497" s="27" t="str">
        <f t="shared" si="226"/>
        <v/>
      </c>
      <c r="S1497" s="27" t="str">
        <f t="shared" si="226"/>
        <v/>
      </c>
      <c r="T1497" s="32" t="str">
        <f t="shared" si="226"/>
        <v/>
      </c>
      <c r="U1497" s="10"/>
    </row>
    <row r="1498" spans="1:21" x14ac:dyDescent="0.25">
      <c r="A1498" s="10"/>
      <c r="B1498" s="4" t="str">
        <f>IF(ISBLANK('INPUT | Operations'!$B1503),"",COUNT('INPUT | Operations'!$B$12:$B1502))</f>
        <v/>
      </c>
      <c r="C1498" s="27" t="str">
        <f>IF(ISNUMBER($B1498),('INPUT | Operations'!$C1502+'INPUT | Operations'!$C1503)/2,"")</f>
        <v/>
      </c>
      <c r="D1498" s="28" t="str">
        <f t="shared" si="227"/>
        <v/>
      </c>
      <c r="E1498" s="26" t="str">
        <f>IF(ISNUMBER($B1498),'INPUT | Operations'!$B1503-'INPUT | Operations'!$B1502,"")</f>
        <v/>
      </c>
      <c r="F1498" s="32" t="str">
        <f>IF(ISNUMBER($B1498),IF('INPUT | Operations'!$B1503&lt;Booster_BurnTime,1,IF('INPUT | Operations'!$B1502&lt;=Booster_BurnTime,(Booster_BurnTime-'INPUT | Operations'!$B1502)/('INPUT | Operations'!$B1503-'INPUT | Operations'!$B1502),0))*'INPUT | Operations'!$E1502*NumberOfBoosters*NumberOfOps*$E1498,"")</f>
        <v/>
      </c>
      <c r="G1498" s="34" t="str">
        <f t="shared" si="228"/>
        <v/>
      </c>
      <c r="H1498" s="27" t="str">
        <f t="shared" si="229"/>
        <v/>
      </c>
      <c r="I1498" s="27" t="str">
        <f t="shared" si="230"/>
        <v/>
      </c>
      <c r="J1498" s="27" t="str">
        <f t="shared" si="231"/>
        <v/>
      </c>
      <c r="K1498" s="27" t="str">
        <f t="shared" si="232"/>
        <v/>
      </c>
      <c r="L1498" s="27" t="str">
        <f t="shared" si="233"/>
        <v/>
      </c>
      <c r="M1498" s="32" t="str">
        <f t="shared" si="234"/>
        <v/>
      </c>
      <c r="N1498" s="27" t="str">
        <f t="shared" si="226"/>
        <v/>
      </c>
      <c r="O1498" s="27" t="str">
        <f t="shared" si="226"/>
        <v/>
      </c>
      <c r="P1498" s="27" t="str">
        <f t="shared" si="226"/>
        <v/>
      </c>
      <c r="Q1498" s="27" t="str">
        <f t="shared" si="226"/>
        <v/>
      </c>
      <c r="R1498" s="27" t="str">
        <f t="shared" si="226"/>
        <v/>
      </c>
      <c r="S1498" s="27" t="str">
        <f t="shared" si="226"/>
        <v/>
      </c>
      <c r="T1498" s="32" t="str">
        <f t="shared" si="226"/>
        <v/>
      </c>
      <c r="U1498" s="10"/>
    </row>
    <row r="1499" spans="1:21" x14ac:dyDescent="0.25">
      <c r="A1499" s="10"/>
      <c r="B1499" s="4" t="str">
        <f>IF(ISBLANK('INPUT | Operations'!$B1504),"",COUNT('INPUT | Operations'!$B$12:$B1503))</f>
        <v/>
      </c>
      <c r="C1499" s="27" t="str">
        <f>IF(ISNUMBER($B1499),('INPUT | Operations'!$C1503+'INPUT | Operations'!$C1504)/2,"")</f>
        <v/>
      </c>
      <c r="D1499" s="28" t="str">
        <f t="shared" si="227"/>
        <v/>
      </c>
      <c r="E1499" s="26" t="str">
        <f>IF(ISNUMBER($B1499),'INPUT | Operations'!$B1504-'INPUT | Operations'!$B1503,"")</f>
        <v/>
      </c>
      <c r="F1499" s="32" t="str">
        <f>IF(ISNUMBER($B1499),IF('INPUT | Operations'!$B1504&lt;Booster_BurnTime,1,IF('INPUT | Operations'!$B1503&lt;=Booster_BurnTime,(Booster_BurnTime-'INPUT | Operations'!$B1503)/('INPUT | Operations'!$B1504-'INPUT | Operations'!$B1503),0))*'INPUT | Operations'!$E1503*NumberOfBoosters*NumberOfOps*$E1499,"")</f>
        <v/>
      </c>
      <c r="G1499" s="34" t="str">
        <f t="shared" si="228"/>
        <v/>
      </c>
      <c r="H1499" s="27" t="str">
        <f t="shared" si="229"/>
        <v/>
      </c>
      <c r="I1499" s="27" t="str">
        <f t="shared" si="230"/>
        <v/>
      </c>
      <c r="J1499" s="27" t="str">
        <f t="shared" si="231"/>
        <v/>
      </c>
      <c r="K1499" s="27" t="str">
        <f t="shared" si="232"/>
        <v/>
      </c>
      <c r="L1499" s="27" t="str">
        <f t="shared" si="233"/>
        <v/>
      </c>
      <c r="M1499" s="32" t="str">
        <f t="shared" si="234"/>
        <v/>
      </c>
      <c r="N1499" s="27" t="str">
        <f t="shared" si="226"/>
        <v/>
      </c>
      <c r="O1499" s="27" t="str">
        <f t="shared" si="226"/>
        <v/>
      </c>
      <c r="P1499" s="27" t="str">
        <f t="shared" si="226"/>
        <v/>
      </c>
      <c r="Q1499" s="27" t="str">
        <f t="shared" si="226"/>
        <v/>
      </c>
      <c r="R1499" s="27" t="str">
        <f t="shared" si="226"/>
        <v/>
      </c>
      <c r="S1499" s="27" t="str">
        <f t="shared" si="226"/>
        <v/>
      </c>
      <c r="T1499" s="32" t="str">
        <f t="shared" si="226"/>
        <v/>
      </c>
      <c r="U1499" s="10"/>
    </row>
    <row r="1500" spans="1:21" x14ac:dyDescent="0.25">
      <c r="A1500" s="10"/>
      <c r="B1500" s="4" t="str">
        <f>IF(ISBLANK('INPUT | Operations'!$B1505),"",COUNT('INPUT | Operations'!$B$12:$B1504))</f>
        <v/>
      </c>
      <c r="C1500" s="27" t="str">
        <f>IF(ISNUMBER($B1500),('INPUT | Operations'!$C1504+'INPUT | Operations'!$C1505)/2,"")</f>
        <v/>
      </c>
      <c r="D1500" s="28" t="str">
        <f t="shared" si="227"/>
        <v/>
      </c>
      <c r="E1500" s="26" t="str">
        <f>IF(ISNUMBER($B1500),'INPUT | Operations'!$B1505-'INPUT | Operations'!$B1504,"")</f>
        <v/>
      </c>
      <c r="F1500" s="32" t="str">
        <f>IF(ISNUMBER($B1500),IF('INPUT | Operations'!$B1505&lt;Booster_BurnTime,1,IF('INPUT | Operations'!$B1504&lt;=Booster_BurnTime,(Booster_BurnTime-'INPUT | Operations'!$B1504)/('INPUT | Operations'!$B1505-'INPUT | Operations'!$B1504),0))*'INPUT | Operations'!$E1504*NumberOfBoosters*NumberOfOps*$E1500,"")</f>
        <v/>
      </c>
      <c r="G1500" s="34" t="str">
        <f t="shared" si="228"/>
        <v/>
      </c>
      <c r="H1500" s="27" t="str">
        <f t="shared" si="229"/>
        <v/>
      </c>
      <c r="I1500" s="27" t="str">
        <f t="shared" si="230"/>
        <v/>
      </c>
      <c r="J1500" s="27" t="str">
        <f t="shared" si="231"/>
        <v/>
      </c>
      <c r="K1500" s="27" t="str">
        <f t="shared" si="232"/>
        <v/>
      </c>
      <c r="L1500" s="27" t="str">
        <f t="shared" si="233"/>
        <v/>
      </c>
      <c r="M1500" s="32" t="str">
        <f t="shared" si="234"/>
        <v/>
      </c>
      <c r="N1500" s="27" t="str">
        <f t="shared" si="226"/>
        <v/>
      </c>
      <c r="O1500" s="27" t="str">
        <f t="shared" si="226"/>
        <v/>
      </c>
      <c r="P1500" s="27" t="str">
        <f t="shared" si="226"/>
        <v/>
      </c>
      <c r="Q1500" s="27" t="str">
        <f t="shared" si="226"/>
        <v/>
      </c>
      <c r="R1500" s="27" t="str">
        <f t="shared" si="226"/>
        <v/>
      </c>
      <c r="S1500" s="27" t="str">
        <f t="shared" si="226"/>
        <v/>
      </c>
      <c r="T1500" s="32" t="str">
        <f t="shared" si="226"/>
        <v/>
      </c>
      <c r="U1500" s="10"/>
    </row>
    <row r="1501" spans="1:21" x14ac:dyDescent="0.25">
      <c r="A1501" s="10"/>
      <c r="B1501" s="4" t="str">
        <f>IF(ISBLANK('INPUT | Operations'!$B1506),"",COUNT('INPUT | Operations'!$B$12:$B1505))</f>
        <v/>
      </c>
      <c r="C1501" s="27" t="str">
        <f>IF(ISNUMBER($B1501),('INPUT | Operations'!$C1505+'INPUT | Operations'!$C1506)/2,"")</f>
        <v/>
      </c>
      <c r="D1501" s="28" t="str">
        <f t="shared" si="227"/>
        <v/>
      </c>
      <c r="E1501" s="26" t="str">
        <f>IF(ISNUMBER($B1501),'INPUT | Operations'!$B1506-'INPUT | Operations'!$B1505,"")</f>
        <v/>
      </c>
      <c r="F1501" s="32" t="str">
        <f>IF(ISNUMBER($B1501),IF('INPUT | Operations'!$B1506&lt;Booster_BurnTime,1,IF('INPUT | Operations'!$B1505&lt;=Booster_BurnTime,(Booster_BurnTime-'INPUT | Operations'!$B1505)/('INPUT | Operations'!$B1506-'INPUT | Operations'!$B1505),0))*'INPUT | Operations'!$E1505*NumberOfBoosters*NumberOfOps*$E1501,"")</f>
        <v/>
      </c>
      <c r="G1501" s="34" t="str">
        <f t="shared" si="228"/>
        <v/>
      </c>
      <c r="H1501" s="27" t="str">
        <f t="shared" si="229"/>
        <v/>
      </c>
      <c r="I1501" s="27" t="str">
        <f t="shared" si="230"/>
        <v/>
      </c>
      <c r="J1501" s="27" t="str">
        <f t="shared" si="231"/>
        <v/>
      </c>
      <c r="K1501" s="27" t="str">
        <f t="shared" si="232"/>
        <v/>
      </c>
      <c r="L1501" s="27" t="str">
        <f t="shared" si="233"/>
        <v/>
      </c>
      <c r="M1501" s="32" t="str">
        <f t="shared" si="234"/>
        <v/>
      </c>
      <c r="N1501" s="27" t="str">
        <f t="shared" si="226"/>
        <v/>
      </c>
      <c r="O1501" s="27" t="str">
        <f t="shared" si="226"/>
        <v/>
      </c>
      <c r="P1501" s="27" t="str">
        <f t="shared" si="226"/>
        <v/>
      </c>
      <c r="Q1501" s="27" t="str">
        <f t="shared" si="226"/>
        <v/>
      </c>
      <c r="R1501" s="27" t="str">
        <f t="shared" si="226"/>
        <v/>
      </c>
      <c r="S1501" s="27" t="str">
        <f t="shared" si="226"/>
        <v/>
      </c>
      <c r="T1501" s="32" t="str">
        <f t="shared" si="226"/>
        <v/>
      </c>
      <c r="U1501" s="10"/>
    </row>
    <row r="1502" spans="1:21" x14ac:dyDescent="0.25">
      <c r="A1502" s="10"/>
      <c r="B1502" s="4" t="str">
        <f>IF(ISBLANK('INPUT | Operations'!$B1507),"",COUNT('INPUT | Operations'!$B$12:$B1506))</f>
        <v/>
      </c>
      <c r="C1502" s="27" t="str">
        <f>IF(ISNUMBER($B1502),('INPUT | Operations'!$C1506+'INPUT | Operations'!$C1507)/2,"")</f>
        <v/>
      </c>
      <c r="D1502" s="28" t="str">
        <f t="shared" si="227"/>
        <v/>
      </c>
      <c r="E1502" s="26" t="str">
        <f>IF(ISNUMBER($B1502),'INPUT | Operations'!$B1507-'INPUT | Operations'!$B1506,"")</f>
        <v/>
      </c>
      <c r="F1502" s="32" t="str">
        <f>IF(ISNUMBER($B1502),IF('INPUT | Operations'!$B1507&lt;Booster_BurnTime,1,IF('INPUT | Operations'!$B1506&lt;=Booster_BurnTime,(Booster_BurnTime-'INPUT | Operations'!$B1506)/('INPUT | Operations'!$B1507-'INPUT | Operations'!$B1506),0))*'INPUT | Operations'!$E1506*NumberOfBoosters*NumberOfOps*$E1502,"")</f>
        <v/>
      </c>
      <c r="G1502" s="34" t="str">
        <f t="shared" si="228"/>
        <v/>
      </c>
      <c r="H1502" s="27" t="str">
        <f t="shared" si="229"/>
        <v/>
      </c>
      <c r="I1502" s="27" t="str">
        <f t="shared" si="230"/>
        <v/>
      </c>
      <c r="J1502" s="27" t="str">
        <f t="shared" si="231"/>
        <v/>
      </c>
      <c r="K1502" s="27" t="str">
        <f t="shared" si="232"/>
        <v/>
      </c>
      <c r="L1502" s="27" t="str">
        <f t="shared" si="233"/>
        <v/>
      </c>
      <c r="M1502" s="32" t="str">
        <f t="shared" si="234"/>
        <v/>
      </c>
      <c r="N1502" s="27" t="str">
        <f t="shared" si="226"/>
        <v/>
      </c>
      <c r="O1502" s="27" t="str">
        <f t="shared" si="226"/>
        <v/>
      </c>
      <c r="P1502" s="27" t="str">
        <f t="shared" si="226"/>
        <v/>
      </c>
      <c r="Q1502" s="27" t="str">
        <f t="shared" si="226"/>
        <v/>
      </c>
      <c r="R1502" s="27" t="str">
        <f t="shared" ref="N1502:T1538" si="235">IFERROR($F1502*K1502/1000,"")</f>
        <v/>
      </c>
      <c r="S1502" s="27" t="str">
        <f t="shared" si="235"/>
        <v/>
      </c>
      <c r="T1502" s="32" t="str">
        <f t="shared" si="235"/>
        <v/>
      </c>
      <c r="U1502" s="10"/>
    </row>
    <row r="1503" spans="1:21" x14ac:dyDescent="0.25">
      <c r="A1503" s="10"/>
      <c r="B1503" s="4" t="str">
        <f>IF(ISBLANK('INPUT | Operations'!$B1508),"",COUNT('INPUT | Operations'!$B$12:$B1507))</f>
        <v/>
      </c>
      <c r="C1503" s="27" t="str">
        <f>IF(ISNUMBER($B1503),('INPUT | Operations'!$C1507+'INPUT | Operations'!$C1508)/2,"")</f>
        <v/>
      </c>
      <c r="D1503" s="28" t="str">
        <f t="shared" si="227"/>
        <v/>
      </c>
      <c r="E1503" s="26" t="str">
        <f>IF(ISNUMBER($B1503),'INPUT | Operations'!$B1508-'INPUT | Operations'!$B1507,"")</f>
        <v/>
      </c>
      <c r="F1503" s="32" t="str">
        <f>IF(ISNUMBER($B1503),IF('INPUT | Operations'!$B1508&lt;Booster_BurnTime,1,IF('INPUT | Operations'!$B1507&lt;=Booster_BurnTime,(Booster_BurnTime-'INPUT | Operations'!$B1507)/('INPUT | Operations'!$B1508-'INPUT | Operations'!$B1507),0))*'INPUT | Operations'!$E1507*NumberOfBoosters*NumberOfOps*$E1503,"")</f>
        <v/>
      </c>
      <c r="G1503" s="34" t="str">
        <f t="shared" si="228"/>
        <v/>
      </c>
      <c r="H1503" s="27" t="str">
        <f t="shared" si="229"/>
        <v/>
      </c>
      <c r="I1503" s="27" t="str">
        <f t="shared" si="230"/>
        <v/>
      </c>
      <c r="J1503" s="27" t="str">
        <f t="shared" si="231"/>
        <v/>
      </c>
      <c r="K1503" s="27" t="str">
        <f t="shared" si="232"/>
        <v/>
      </c>
      <c r="L1503" s="27" t="str">
        <f t="shared" si="233"/>
        <v/>
      </c>
      <c r="M1503" s="32" t="str">
        <f t="shared" si="234"/>
        <v/>
      </c>
      <c r="N1503" s="27" t="str">
        <f t="shared" si="235"/>
        <v/>
      </c>
      <c r="O1503" s="27" t="str">
        <f t="shared" si="235"/>
        <v/>
      </c>
      <c r="P1503" s="27" t="str">
        <f t="shared" si="235"/>
        <v/>
      </c>
      <c r="Q1503" s="27" t="str">
        <f t="shared" si="235"/>
        <v/>
      </c>
      <c r="R1503" s="27" t="str">
        <f t="shared" si="235"/>
        <v/>
      </c>
      <c r="S1503" s="27" t="str">
        <f t="shared" si="235"/>
        <v/>
      </c>
      <c r="T1503" s="32" t="str">
        <f t="shared" si="235"/>
        <v/>
      </c>
      <c r="U1503" s="10"/>
    </row>
    <row r="1504" spans="1:21" x14ac:dyDescent="0.25">
      <c r="A1504" s="10"/>
      <c r="B1504" s="4" t="str">
        <f>IF(ISBLANK('INPUT | Operations'!$B1509),"",COUNT('INPUT | Operations'!$B$12:$B1508))</f>
        <v/>
      </c>
      <c r="C1504" s="27" t="str">
        <f>IF(ISNUMBER($B1504),('INPUT | Operations'!$C1508+'INPUT | Operations'!$C1509)/2,"")</f>
        <v/>
      </c>
      <c r="D1504" s="28" t="str">
        <f t="shared" si="227"/>
        <v/>
      </c>
      <c r="E1504" s="26" t="str">
        <f>IF(ISNUMBER($B1504),'INPUT | Operations'!$B1509-'INPUT | Operations'!$B1508,"")</f>
        <v/>
      </c>
      <c r="F1504" s="32" t="str">
        <f>IF(ISNUMBER($B1504),IF('INPUT | Operations'!$B1509&lt;Booster_BurnTime,1,IF('INPUT | Operations'!$B1508&lt;=Booster_BurnTime,(Booster_BurnTime-'INPUT | Operations'!$B1508)/('INPUT | Operations'!$B1509-'INPUT | Operations'!$B1508),0))*'INPUT | Operations'!$E1508*NumberOfBoosters*NumberOfOps*$E1504,"")</f>
        <v/>
      </c>
      <c r="G1504" s="34" t="str">
        <f t="shared" si="228"/>
        <v/>
      </c>
      <c r="H1504" s="27" t="str">
        <f t="shared" si="229"/>
        <v/>
      </c>
      <c r="I1504" s="27" t="str">
        <f t="shared" si="230"/>
        <v/>
      </c>
      <c r="J1504" s="27" t="str">
        <f t="shared" si="231"/>
        <v/>
      </c>
      <c r="K1504" s="27" t="str">
        <f t="shared" si="232"/>
        <v/>
      </c>
      <c r="L1504" s="27" t="str">
        <f t="shared" si="233"/>
        <v/>
      </c>
      <c r="M1504" s="32" t="str">
        <f t="shared" si="234"/>
        <v/>
      </c>
      <c r="N1504" s="27" t="str">
        <f t="shared" si="235"/>
        <v/>
      </c>
      <c r="O1504" s="27" t="str">
        <f t="shared" si="235"/>
        <v/>
      </c>
      <c r="P1504" s="27" t="str">
        <f t="shared" si="235"/>
        <v/>
      </c>
      <c r="Q1504" s="27" t="str">
        <f t="shared" si="235"/>
        <v/>
      </c>
      <c r="R1504" s="27" t="str">
        <f t="shared" si="235"/>
        <v/>
      </c>
      <c r="S1504" s="27" t="str">
        <f t="shared" si="235"/>
        <v/>
      </c>
      <c r="T1504" s="32" t="str">
        <f t="shared" si="235"/>
        <v/>
      </c>
      <c r="U1504" s="10"/>
    </row>
    <row r="1505" spans="1:21" x14ac:dyDescent="0.25">
      <c r="A1505" s="10"/>
      <c r="B1505" s="4" t="str">
        <f>IF(ISBLANK('INPUT | Operations'!$B1510),"",COUNT('INPUT | Operations'!$B$12:$B1509))</f>
        <v/>
      </c>
      <c r="C1505" s="27" t="str">
        <f>IF(ISNUMBER($B1505),('INPUT | Operations'!$C1509+'INPUT | Operations'!$C1510)/2,"")</f>
        <v/>
      </c>
      <c r="D1505" s="28" t="str">
        <f t="shared" si="227"/>
        <v/>
      </c>
      <c r="E1505" s="26" t="str">
        <f>IF(ISNUMBER($B1505),'INPUT | Operations'!$B1510-'INPUT | Operations'!$B1509,"")</f>
        <v/>
      </c>
      <c r="F1505" s="32" t="str">
        <f>IF(ISNUMBER($B1505),IF('INPUT | Operations'!$B1510&lt;Booster_BurnTime,1,IF('INPUT | Operations'!$B1509&lt;=Booster_BurnTime,(Booster_BurnTime-'INPUT | Operations'!$B1509)/('INPUT | Operations'!$B1510-'INPUT | Operations'!$B1509),0))*'INPUT | Operations'!$E1509*NumberOfBoosters*NumberOfOps*$E1505,"")</f>
        <v/>
      </c>
      <c r="G1505" s="34" t="str">
        <f t="shared" si="228"/>
        <v/>
      </c>
      <c r="H1505" s="27" t="str">
        <f t="shared" si="229"/>
        <v/>
      </c>
      <c r="I1505" s="27" t="str">
        <f t="shared" si="230"/>
        <v/>
      </c>
      <c r="J1505" s="27" t="str">
        <f t="shared" si="231"/>
        <v/>
      </c>
      <c r="K1505" s="27" t="str">
        <f t="shared" si="232"/>
        <v/>
      </c>
      <c r="L1505" s="27" t="str">
        <f t="shared" si="233"/>
        <v/>
      </c>
      <c r="M1505" s="32" t="str">
        <f t="shared" si="234"/>
        <v/>
      </c>
      <c r="N1505" s="27" t="str">
        <f t="shared" si="235"/>
        <v/>
      </c>
      <c r="O1505" s="27" t="str">
        <f t="shared" si="235"/>
        <v/>
      </c>
      <c r="P1505" s="27" t="str">
        <f t="shared" si="235"/>
        <v/>
      </c>
      <c r="Q1505" s="27" t="str">
        <f t="shared" si="235"/>
        <v/>
      </c>
      <c r="R1505" s="27" t="str">
        <f t="shared" si="235"/>
        <v/>
      </c>
      <c r="S1505" s="27" t="str">
        <f t="shared" si="235"/>
        <v/>
      </c>
      <c r="T1505" s="32" t="str">
        <f t="shared" si="235"/>
        <v/>
      </c>
      <c r="U1505" s="10"/>
    </row>
    <row r="1506" spans="1:21" x14ac:dyDescent="0.25">
      <c r="A1506" s="10"/>
      <c r="B1506" s="4" t="str">
        <f>IF(ISBLANK('INPUT | Operations'!$B1511),"",COUNT('INPUT | Operations'!$B$12:$B1510))</f>
        <v/>
      </c>
      <c r="C1506" s="27" t="str">
        <f>IF(ISNUMBER($B1506),('INPUT | Operations'!$C1510+'INPUT | Operations'!$C1511)/2,"")</f>
        <v/>
      </c>
      <c r="D1506" s="28" t="str">
        <f t="shared" si="227"/>
        <v/>
      </c>
      <c r="E1506" s="26" t="str">
        <f>IF(ISNUMBER($B1506),'INPUT | Operations'!$B1511-'INPUT | Operations'!$B1510,"")</f>
        <v/>
      </c>
      <c r="F1506" s="32" t="str">
        <f>IF(ISNUMBER($B1506),IF('INPUT | Operations'!$B1511&lt;Booster_BurnTime,1,IF('INPUT | Operations'!$B1510&lt;=Booster_BurnTime,(Booster_BurnTime-'INPUT | Operations'!$B1510)/('INPUT | Operations'!$B1511-'INPUT | Operations'!$B1510),0))*'INPUT | Operations'!$E1510*NumberOfBoosters*NumberOfOps*$E1506,"")</f>
        <v/>
      </c>
      <c r="G1506" s="34" t="str">
        <f t="shared" si="228"/>
        <v/>
      </c>
      <c r="H1506" s="27" t="str">
        <f t="shared" si="229"/>
        <v/>
      </c>
      <c r="I1506" s="27" t="str">
        <f t="shared" si="230"/>
        <v/>
      </c>
      <c r="J1506" s="27" t="str">
        <f t="shared" si="231"/>
        <v/>
      </c>
      <c r="K1506" s="27" t="str">
        <f t="shared" si="232"/>
        <v/>
      </c>
      <c r="L1506" s="27" t="str">
        <f t="shared" si="233"/>
        <v/>
      </c>
      <c r="M1506" s="32" t="str">
        <f t="shared" si="234"/>
        <v/>
      </c>
      <c r="N1506" s="27" t="str">
        <f t="shared" si="235"/>
        <v/>
      </c>
      <c r="O1506" s="27" t="str">
        <f t="shared" si="235"/>
        <v/>
      </c>
      <c r="P1506" s="27" t="str">
        <f t="shared" si="235"/>
        <v/>
      </c>
      <c r="Q1506" s="27" t="str">
        <f t="shared" si="235"/>
        <v/>
      </c>
      <c r="R1506" s="27" t="str">
        <f t="shared" si="235"/>
        <v/>
      </c>
      <c r="S1506" s="27" t="str">
        <f t="shared" si="235"/>
        <v/>
      </c>
      <c r="T1506" s="32" t="str">
        <f t="shared" si="235"/>
        <v/>
      </c>
      <c r="U1506" s="10"/>
    </row>
    <row r="1507" spans="1:21" x14ac:dyDescent="0.25">
      <c r="A1507" s="10"/>
      <c r="B1507" s="4" t="str">
        <f>IF(ISBLANK('INPUT | Operations'!$B1512),"",COUNT('INPUT | Operations'!$B$12:$B1511))</f>
        <v/>
      </c>
      <c r="C1507" s="27" t="str">
        <f>IF(ISNUMBER($B1507),('INPUT | Operations'!$C1511+'INPUT | Operations'!$C1512)/2,"")</f>
        <v/>
      </c>
      <c r="D1507" s="28" t="str">
        <f t="shared" si="227"/>
        <v/>
      </c>
      <c r="E1507" s="26" t="str">
        <f>IF(ISNUMBER($B1507),'INPUT | Operations'!$B1512-'INPUT | Operations'!$B1511,"")</f>
        <v/>
      </c>
      <c r="F1507" s="32" t="str">
        <f>IF(ISNUMBER($B1507),IF('INPUT | Operations'!$B1512&lt;Booster_BurnTime,1,IF('INPUT | Operations'!$B1511&lt;=Booster_BurnTime,(Booster_BurnTime-'INPUT | Operations'!$B1511)/('INPUT | Operations'!$B1512-'INPUT | Operations'!$B1511),0))*'INPUT | Operations'!$E1511*NumberOfBoosters*NumberOfOps*$E1507,"")</f>
        <v/>
      </c>
      <c r="G1507" s="34" t="str">
        <f t="shared" si="228"/>
        <v/>
      </c>
      <c r="H1507" s="27" t="str">
        <f t="shared" si="229"/>
        <v/>
      </c>
      <c r="I1507" s="27" t="str">
        <f t="shared" si="230"/>
        <v/>
      </c>
      <c r="J1507" s="27" t="str">
        <f t="shared" si="231"/>
        <v/>
      </c>
      <c r="K1507" s="27" t="str">
        <f t="shared" si="232"/>
        <v/>
      </c>
      <c r="L1507" s="27" t="str">
        <f t="shared" si="233"/>
        <v/>
      </c>
      <c r="M1507" s="32" t="str">
        <f t="shared" si="234"/>
        <v/>
      </c>
      <c r="N1507" s="27" t="str">
        <f t="shared" si="235"/>
        <v/>
      </c>
      <c r="O1507" s="27" t="str">
        <f t="shared" si="235"/>
        <v/>
      </c>
      <c r="P1507" s="27" t="str">
        <f t="shared" si="235"/>
        <v/>
      </c>
      <c r="Q1507" s="27" t="str">
        <f t="shared" si="235"/>
        <v/>
      </c>
      <c r="R1507" s="27" t="str">
        <f t="shared" si="235"/>
        <v/>
      </c>
      <c r="S1507" s="27" t="str">
        <f t="shared" si="235"/>
        <v/>
      </c>
      <c r="T1507" s="32" t="str">
        <f t="shared" si="235"/>
        <v/>
      </c>
      <c r="U1507" s="10"/>
    </row>
    <row r="1508" spans="1:21" x14ac:dyDescent="0.25">
      <c r="A1508" s="10"/>
      <c r="B1508" s="4" t="str">
        <f>IF(ISBLANK('INPUT | Operations'!$B1513),"",COUNT('INPUT | Operations'!$B$12:$B1512))</f>
        <v/>
      </c>
      <c r="C1508" s="27" t="str">
        <f>IF(ISNUMBER($B1508),('INPUT | Operations'!$C1512+'INPUT | Operations'!$C1513)/2,"")</f>
        <v/>
      </c>
      <c r="D1508" s="28" t="str">
        <f t="shared" si="227"/>
        <v/>
      </c>
      <c r="E1508" s="26" t="str">
        <f>IF(ISNUMBER($B1508),'INPUT | Operations'!$B1513-'INPUT | Operations'!$B1512,"")</f>
        <v/>
      </c>
      <c r="F1508" s="32" t="str">
        <f>IF(ISNUMBER($B1508),IF('INPUT | Operations'!$B1513&lt;Booster_BurnTime,1,IF('INPUT | Operations'!$B1512&lt;=Booster_BurnTime,(Booster_BurnTime-'INPUT | Operations'!$B1512)/('INPUT | Operations'!$B1513-'INPUT | Operations'!$B1512),0))*'INPUT | Operations'!$E1512*NumberOfBoosters*NumberOfOps*$E1508,"")</f>
        <v/>
      </c>
      <c r="G1508" s="34" t="str">
        <f t="shared" si="228"/>
        <v/>
      </c>
      <c r="H1508" s="27" t="str">
        <f t="shared" si="229"/>
        <v/>
      </c>
      <c r="I1508" s="27" t="str">
        <f t="shared" si="230"/>
        <v/>
      </c>
      <c r="J1508" s="27" t="str">
        <f t="shared" si="231"/>
        <v/>
      </c>
      <c r="K1508" s="27" t="str">
        <f t="shared" si="232"/>
        <v/>
      </c>
      <c r="L1508" s="27" t="str">
        <f t="shared" si="233"/>
        <v/>
      </c>
      <c r="M1508" s="32" t="str">
        <f t="shared" si="234"/>
        <v/>
      </c>
      <c r="N1508" s="27" t="str">
        <f t="shared" si="235"/>
        <v/>
      </c>
      <c r="O1508" s="27" t="str">
        <f t="shared" si="235"/>
        <v/>
      </c>
      <c r="P1508" s="27" t="str">
        <f t="shared" si="235"/>
        <v/>
      </c>
      <c r="Q1508" s="27" t="str">
        <f t="shared" si="235"/>
        <v/>
      </c>
      <c r="R1508" s="27" t="str">
        <f t="shared" si="235"/>
        <v/>
      </c>
      <c r="S1508" s="27" t="str">
        <f t="shared" si="235"/>
        <v/>
      </c>
      <c r="T1508" s="32" t="str">
        <f t="shared" si="235"/>
        <v/>
      </c>
      <c r="U1508" s="10"/>
    </row>
    <row r="1509" spans="1:21" x14ac:dyDescent="0.25">
      <c r="A1509" s="10"/>
      <c r="B1509" s="4" t="str">
        <f>IF(ISBLANK('INPUT | Operations'!$B1514),"",COUNT('INPUT | Operations'!$B$12:$B1513))</f>
        <v/>
      </c>
      <c r="C1509" s="27" t="str">
        <f>IF(ISNUMBER($B1509),('INPUT | Operations'!$C1513+'INPUT | Operations'!$C1514)/2,"")</f>
        <v/>
      </c>
      <c r="D1509" s="28" t="str">
        <f t="shared" si="227"/>
        <v/>
      </c>
      <c r="E1509" s="26" t="str">
        <f>IF(ISNUMBER($B1509),'INPUT | Operations'!$B1514-'INPUT | Operations'!$B1513,"")</f>
        <v/>
      </c>
      <c r="F1509" s="32" t="str">
        <f>IF(ISNUMBER($B1509),IF('INPUT | Operations'!$B1514&lt;Booster_BurnTime,1,IF('INPUT | Operations'!$B1513&lt;=Booster_BurnTime,(Booster_BurnTime-'INPUT | Operations'!$B1513)/('INPUT | Operations'!$B1514-'INPUT | Operations'!$B1513),0))*'INPUT | Operations'!$E1513*NumberOfBoosters*NumberOfOps*$E1509,"")</f>
        <v/>
      </c>
      <c r="G1509" s="34" t="str">
        <f t="shared" si="228"/>
        <v/>
      </c>
      <c r="H1509" s="27" t="str">
        <f t="shared" si="229"/>
        <v/>
      </c>
      <c r="I1509" s="27" t="str">
        <f t="shared" si="230"/>
        <v/>
      </c>
      <c r="J1509" s="27" t="str">
        <f t="shared" si="231"/>
        <v/>
      </c>
      <c r="K1509" s="27" t="str">
        <f t="shared" si="232"/>
        <v/>
      </c>
      <c r="L1509" s="27" t="str">
        <f t="shared" si="233"/>
        <v/>
      </c>
      <c r="M1509" s="32" t="str">
        <f t="shared" si="234"/>
        <v/>
      </c>
      <c r="N1509" s="27" t="str">
        <f t="shared" si="235"/>
        <v/>
      </c>
      <c r="O1509" s="27" t="str">
        <f t="shared" si="235"/>
        <v/>
      </c>
      <c r="P1509" s="27" t="str">
        <f t="shared" si="235"/>
        <v/>
      </c>
      <c r="Q1509" s="27" t="str">
        <f t="shared" si="235"/>
        <v/>
      </c>
      <c r="R1509" s="27" t="str">
        <f t="shared" si="235"/>
        <v/>
      </c>
      <c r="S1509" s="27" t="str">
        <f t="shared" si="235"/>
        <v/>
      </c>
      <c r="T1509" s="32" t="str">
        <f t="shared" si="235"/>
        <v/>
      </c>
      <c r="U1509" s="10"/>
    </row>
    <row r="1510" spans="1:21" x14ac:dyDescent="0.25">
      <c r="A1510" s="10"/>
      <c r="B1510" s="4" t="str">
        <f>IF(ISBLANK('INPUT | Operations'!$B1515),"",COUNT('INPUT | Operations'!$B$12:$B1514))</f>
        <v/>
      </c>
      <c r="C1510" s="27" t="str">
        <f>IF(ISNUMBER($B1510),('INPUT | Operations'!$C1514+'INPUT | Operations'!$C1515)/2,"")</f>
        <v/>
      </c>
      <c r="D1510" s="28" t="str">
        <f t="shared" si="227"/>
        <v/>
      </c>
      <c r="E1510" s="26" t="str">
        <f>IF(ISNUMBER($B1510),'INPUT | Operations'!$B1515-'INPUT | Operations'!$B1514,"")</f>
        <v/>
      </c>
      <c r="F1510" s="32" t="str">
        <f>IF(ISNUMBER($B1510),IF('INPUT | Operations'!$B1515&lt;Booster_BurnTime,1,IF('INPUT | Operations'!$B1514&lt;=Booster_BurnTime,(Booster_BurnTime-'INPUT | Operations'!$B1514)/('INPUT | Operations'!$B1515-'INPUT | Operations'!$B1514),0))*'INPUT | Operations'!$E1514*NumberOfBoosters*NumberOfOps*$E1510,"")</f>
        <v/>
      </c>
      <c r="G1510" s="34" t="str">
        <f t="shared" si="228"/>
        <v/>
      </c>
      <c r="H1510" s="27" t="str">
        <f t="shared" si="229"/>
        <v/>
      </c>
      <c r="I1510" s="27" t="str">
        <f t="shared" si="230"/>
        <v/>
      </c>
      <c r="J1510" s="27" t="str">
        <f t="shared" si="231"/>
        <v/>
      </c>
      <c r="K1510" s="27" t="str">
        <f t="shared" si="232"/>
        <v/>
      </c>
      <c r="L1510" s="27" t="str">
        <f t="shared" si="233"/>
        <v/>
      </c>
      <c r="M1510" s="32" t="str">
        <f t="shared" si="234"/>
        <v/>
      </c>
      <c r="N1510" s="27" t="str">
        <f t="shared" si="235"/>
        <v/>
      </c>
      <c r="O1510" s="27" t="str">
        <f t="shared" si="235"/>
        <v/>
      </c>
      <c r="P1510" s="27" t="str">
        <f t="shared" si="235"/>
        <v/>
      </c>
      <c r="Q1510" s="27" t="str">
        <f t="shared" si="235"/>
        <v/>
      </c>
      <c r="R1510" s="27" t="str">
        <f t="shared" si="235"/>
        <v/>
      </c>
      <c r="S1510" s="27" t="str">
        <f t="shared" si="235"/>
        <v/>
      </c>
      <c r="T1510" s="32" t="str">
        <f t="shared" si="235"/>
        <v/>
      </c>
      <c r="U1510" s="10"/>
    </row>
    <row r="1511" spans="1:21" x14ac:dyDescent="0.25">
      <c r="A1511" s="10"/>
      <c r="B1511" s="4" t="str">
        <f>IF(ISBLANK('INPUT | Operations'!$B1516),"",COUNT('INPUT | Operations'!$B$12:$B1515))</f>
        <v/>
      </c>
      <c r="C1511" s="27" t="str">
        <f>IF(ISNUMBER($B1511),('INPUT | Operations'!$C1515+'INPUT | Operations'!$C1516)/2,"")</f>
        <v/>
      </c>
      <c r="D1511" s="28" t="str">
        <f t="shared" si="227"/>
        <v/>
      </c>
      <c r="E1511" s="26" t="str">
        <f>IF(ISNUMBER($B1511),'INPUT | Operations'!$B1516-'INPUT | Operations'!$B1515,"")</f>
        <v/>
      </c>
      <c r="F1511" s="32" t="str">
        <f>IF(ISNUMBER($B1511),IF('INPUT | Operations'!$B1516&lt;Booster_BurnTime,1,IF('INPUT | Operations'!$B1515&lt;=Booster_BurnTime,(Booster_BurnTime-'INPUT | Operations'!$B1515)/('INPUT | Operations'!$B1516-'INPUT | Operations'!$B1515),0))*'INPUT | Operations'!$E1515*NumberOfBoosters*NumberOfOps*$E1511,"")</f>
        <v/>
      </c>
      <c r="G1511" s="34" t="str">
        <f t="shared" si="228"/>
        <v/>
      </c>
      <c r="H1511" s="27" t="str">
        <f t="shared" si="229"/>
        <v/>
      </c>
      <c r="I1511" s="27" t="str">
        <f t="shared" si="230"/>
        <v/>
      </c>
      <c r="J1511" s="27" t="str">
        <f t="shared" si="231"/>
        <v/>
      </c>
      <c r="K1511" s="27" t="str">
        <f t="shared" si="232"/>
        <v/>
      </c>
      <c r="L1511" s="27" t="str">
        <f t="shared" si="233"/>
        <v/>
      </c>
      <c r="M1511" s="32" t="str">
        <f t="shared" si="234"/>
        <v/>
      </c>
      <c r="N1511" s="27" t="str">
        <f t="shared" si="235"/>
        <v/>
      </c>
      <c r="O1511" s="27" t="str">
        <f t="shared" si="235"/>
        <v/>
      </c>
      <c r="P1511" s="27" t="str">
        <f t="shared" si="235"/>
        <v/>
      </c>
      <c r="Q1511" s="27" t="str">
        <f t="shared" si="235"/>
        <v/>
      </c>
      <c r="R1511" s="27" t="str">
        <f t="shared" si="235"/>
        <v/>
      </c>
      <c r="S1511" s="27" t="str">
        <f t="shared" si="235"/>
        <v/>
      </c>
      <c r="T1511" s="32" t="str">
        <f t="shared" si="235"/>
        <v/>
      </c>
      <c r="U1511" s="10"/>
    </row>
    <row r="1512" spans="1:21" x14ac:dyDescent="0.25">
      <c r="A1512" s="10"/>
      <c r="B1512" s="4" t="str">
        <f>IF(ISBLANK('INPUT | Operations'!$B1517),"",COUNT('INPUT | Operations'!$B$12:$B1516))</f>
        <v/>
      </c>
      <c r="C1512" s="27" t="str">
        <f>IF(ISNUMBER($B1512),('INPUT | Operations'!$C1516+'INPUT | Operations'!$C1517)/2,"")</f>
        <v/>
      </c>
      <c r="D1512" s="28" t="str">
        <f t="shared" si="227"/>
        <v/>
      </c>
      <c r="E1512" s="26" t="str">
        <f>IF(ISNUMBER($B1512),'INPUT | Operations'!$B1517-'INPUT | Operations'!$B1516,"")</f>
        <v/>
      </c>
      <c r="F1512" s="32" t="str">
        <f>IF(ISNUMBER($B1512),IF('INPUT | Operations'!$B1517&lt;Booster_BurnTime,1,IF('INPUT | Operations'!$B1516&lt;=Booster_BurnTime,(Booster_BurnTime-'INPUT | Operations'!$B1516)/('INPUT | Operations'!$B1517-'INPUT | Operations'!$B1516),0))*'INPUT | Operations'!$E1516*NumberOfBoosters*NumberOfOps*$E1512,"")</f>
        <v/>
      </c>
      <c r="G1512" s="34" t="str">
        <f t="shared" si="228"/>
        <v/>
      </c>
      <c r="H1512" s="27" t="str">
        <f t="shared" si="229"/>
        <v/>
      </c>
      <c r="I1512" s="27" t="str">
        <f t="shared" si="230"/>
        <v/>
      </c>
      <c r="J1512" s="27" t="str">
        <f t="shared" si="231"/>
        <v/>
      </c>
      <c r="K1512" s="27" t="str">
        <f t="shared" si="232"/>
        <v/>
      </c>
      <c r="L1512" s="27" t="str">
        <f t="shared" si="233"/>
        <v/>
      </c>
      <c r="M1512" s="32" t="str">
        <f t="shared" si="234"/>
        <v/>
      </c>
      <c r="N1512" s="27" t="str">
        <f t="shared" si="235"/>
        <v/>
      </c>
      <c r="O1512" s="27" t="str">
        <f t="shared" si="235"/>
        <v/>
      </c>
      <c r="P1512" s="27" t="str">
        <f t="shared" si="235"/>
        <v/>
      </c>
      <c r="Q1512" s="27" t="str">
        <f t="shared" si="235"/>
        <v/>
      </c>
      <c r="R1512" s="27" t="str">
        <f t="shared" si="235"/>
        <v/>
      </c>
      <c r="S1512" s="27" t="str">
        <f t="shared" si="235"/>
        <v/>
      </c>
      <c r="T1512" s="32" t="str">
        <f t="shared" si="235"/>
        <v/>
      </c>
      <c r="U1512" s="10"/>
    </row>
    <row r="1513" spans="1:21" x14ac:dyDescent="0.25">
      <c r="A1513" s="10"/>
      <c r="B1513" s="4" t="str">
        <f>IF(ISBLANK('INPUT | Operations'!$B1518),"",COUNT('INPUT | Operations'!$B$12:$B1517))</f>
        <v/>
      </c>
      <c r="C1513" s="27" t="str">
        <f>IF(ISNUMBER($B1513),('INPUT | Operations'!$C1517+'INPUT | Operations'!$C1518)/2,"")</f>
        <v/>
      </c>
      <c r="D1513" s="28" t="str">
        <f t="shared" si="227"/>
        <v/>
      </c>
      <c r="E1513" s="26" t="str">
        <f>IF(ISNUMBER($B1513),'INPUT | Operations'!$B1518-'INPUT | Operations'!$B1517,"")</f>
        <v/>
      </c>
      <c r="F1513" s="32" t="str">
        <f>IF(ISNUMBER($B1513),IF('INPUT | Operations'!$B1518&lt;Booster_BurnTime,1,IF('INPUT | Operations'!$B1517&lt;=Booster_BurnTime,(Booster_BurnTime-'INPUT | Operations'!$B1517)/('INPUT | Operations'!$B1518-'INPUT | Operations'!$B1517),0))*'INPUT | Operations'!$E1517*NumberOfBoosters*NumberOfOps*$E1513,"")</f>
        <v/>
      </c>
      <c r="G1513" s="34" t="str">
        <f t="shared" si="228"/>
        <v/>
      </c>
      <c r="H1513" s="27" t="str">
        <f t="shared" si="229"/>
        <v/>
      </c>
      <c r="I1513" s="27" t="str">
        <f t="shared" si="230"/>
        <v/>
      </c>
      <c r="J1513" s="27" t="str">
        <f t="shared" si="231"/>
        <v/>
      </c>
      <c r="K1513" s="27" t="str">
        <f t="shared" si="232"/>
        <v/>
      </c>
      <c r="L1513" s="27" t="str">
        <f t="shared" si="233"/>
        <v/>
      </c>
      <c r="M1513" s="32" t="str">
        <f t="shared" si="234"/>
        <v/>
      </c>
      <c r="N1513" s="27" t="str">
        <f t="shared" si="235"/>
        <v/>
      </c>
      <c r="O1513" s="27" t="str">
        <f t="shared" si="235"/>
        <v/>
      </c>
      <c r="P1513" s="27" t="str">
        <f t="shared" si="235"/>
        <v/>
      </c>
      <c r="Q1513" s="27" t="str">
        <f t="shared" si="235"/>
        <v/>
      </c>
      <c r="R1513" s="27" t="str">
        <f t="shared" si="235"/>
        <v/>
      </c>
      <c r="S1513" s="27" t="str">
        <f t="shared" si="235"/>
        <v/>
      </c>
      <c r="T1513" s="32" t="str">
        <f t="shared" si="235"/>
        <v/>
      </c>
      <c r="U1513" s="10"/>
    </row>
    <row r="1514" spans="1:21" x14ac:dyDescent="0.25">
      <c r="A1514" s="10"/>
      <c r="B1514" s="4" t="str">
        <f>IF(ISBLANK('INPUT | Operations'!$B1519),"",COUNT('INPUT | Operations'!$B$12:$B1518))</f>
        <v/>
      </c>
      <c r="C1514" s="27" t="str">
        <f>IF(ISNUMBER($B1514),('INPUT | Operations'!$C1518+'INPUT | Operations'!$C1519)/2,"")</f>
        <v/>
      </c>
      <c r="D1514" s="28" t="str">
        <f t="shared" si="227"/>
        <v/>
      </c>
      <c r="E1514" s="26" t="str">
        <f>IF(ISNUMBER($B1514),'INPUT | Operations'!$B1519-'INPUT | Operations'!$B1518,"")</f>
        <v/>
      </c>
      <c r="F1514" s="32" t="str">
        <f>IF(ISNUMBER($B1514),IF('INPUT | Operations'!$B1519&lt;Booster_BurnTime,1,IF('INPUT | Operations'!$B1518&lt;=Booster_BurnTime,(Booster_BurnTime-'INPUT | Operations'!$B1518)/('INPUT | Operations'!$B1519-'INPUT | Operations'!$B1518),0))*'INPUT | Operations'!$E1518*NumberOfBoosters*NumberOfOps*$E1514,"")</f>
        <v/>
      </c>
      <c r="G1514" s="34" t="str">
        <f t="shared" si="228"/>
        <v/>
      </c>
      <c r="H1514" s="27" t="str">
        <f t="shared" si="229"/>
        <v/>
      </c>
      <c r="I1514" s="27" t="str">
        <f t="shared" si="230"/>
        <v/>
      </c>
      <c r="J1514" s="27" t="str">
        <f t="shared" si="231"/>
        <v/>
      </c>
      <c r="K1514" s="27" t="str">
        <f t="shared" si="232"/>
        <v/>
      </c>
      <c r="L1514" s="27" t="str">
        <f t="shared" si="233"/>
        <v/>
      </c>
      <c r="M1514" s="32" t="str">
        <f t="shared" si="234"/>
        <v/>
      </c>
      <c r="N1514" s="27" t="str">
        <f t="shared" si="235"/>
        <v/>
      </c>
      <c r="O1514" s="27" t="str">
        <f t="shared" si="235"/>
        <v/>
      </c>
      <c r="P1514" s="27" t="str">
        <f t="shared" si="235"/>
        <v/>
      </c>
      <c r="Q1514" s="27" t="str">
        <f t="shared" si="235"/>
        <v/>
      </c>
      <c r="R1514" s="27" t="str">
        <f t="shared" si="235"/>
        <v/>
      </c>
      <c r="S1514" s="27" t="str">
        <f t="shared" si="235"/>
        <v/>
      </c>
      <c r="T1514" s="32" t="str">
        <f t="shared" si="235"/>
        <v/>
      </c>
      <c r="U1514" s="10"/>
    </row>
    <row r="1515" spans="1:21" x14ac:dyDescent="0.25">
      <c r="A1515" s="10"/>
      <c r="B1515" s="4" t="str">
        <f>IF(ISBLANK('INPUT | Operations'!$B1520),"",COUNT('INPUT | Operations'!$B$12:$B1519))</f>
        <v/>
      </c>
      <c r="C1515" s="27" t="str">
        <f>IF(ISNUMBER($B1515),('INPUT | Operations'!$C1519+'INPUT | Operations'!$C1520)/2,"")</f>
        <v/>
      </c>
      <c r="D1515" s="28" t="str">
        <f t="shared" si="227"/>
        <v/>
      </c>
      <c r="E1515" s="26" t="str">
        <f>IF(ISNUMBER($B1515),'INPUT | Operations'!$B1520-'INPUT | Operations'!$B1519,"")</f>
        <v/>
      </c>
      <c r="F1515" s="32" t="str">
        <f>IF(ISNUMBER($B1515),IF('INPUT | Operations'!$B1520&lt;Booster_BurnTime,1,IF('INPUT | Operations'!$B1519&lt;=Booster_BurnTime,(Booster_BurnTime-'INPUT | Operations'!$B1519)/('INPUT | Operations'!$B1520-'INPUT | Operations'!$B1519),0))*'INPUT | Operations'!$E1519*NumberOfBoosters*NumberOfOps*$E1515,"")</f>
        <v/>
      </c>
      <c r="G1515" s="34" t="str">
        <f t="shared" si="228"/>
        <v/>
      </c>
      <c r="H1515" s="27" t="str">
        <f t="shared" si="229"/>
        <v/>
      </c>
      <c r="I1515" s="27" t="str">
        <f t="shared" si="230"/>
        <v/>
      </c>
      <c r="J1515" s="27" t="str">
        <f t="shared" si="231"/>
        <v/>
      </c>
      <c r="K1515" s="27" t="str">
        <f t="shared" si="232"/>
        <v/>
      </c>
      <c r="L1515" s="27" t="str">
        <f t="shared" si="233"/>
        <v/>
      </c>
      <c r="M1515" s="32" t="str">
        <f t="shared" si="234"/>
        <v/>
      </c>
      <c r="N1515" s="27" t="str">
        <f t="shared" si="235"/>
        <v/>
      </c>
      <c r="O1515" s="27" t="str">
        <f t="shared" si="235"/>
        <v/>
      </c>
      <c r="P1515" s="27" t="str">
        <f t="shared" si="235"/>
        <v/>
      </c>
      <c r="Q1515" s="27" t="str">
        <f t="shared" si="235"/>
        <v/>
      </c>
      <c r="R1515" s="27" t="str">
        <f t="shared" si="235"/>
        <v/>
      </c>
      <c r="S1515" s="27" t="str">
        <f t="shared" si="235"/>
        <v/>
      </c>
      <c r="T1515" s="32" t="str">
        <f t="shared" si="235"/>
        <v/>
      </c>
      <c r="U1515" s="10"/>
    </row>
    <row r="1516" spans="1:21" x14ac:dyDescent="0.25">
      <c r="A1516" s="10"/>
      <c r="B1516" s="4" t="str">
        <f>IF(ISBLANK('INPUT | Operations'!$B1521),"",COUNT('INPUT | Operations'!$B$12:$B1520))</f>
        <v/>
      </c>
      <c r="C1516" s="27" t="str">
        <f>IF(ISNUMBER($B1516),('INPUT | Operations'!$C1520+'INPUT | Operations'!$C1521)/2,"")</f>
        <v/>
      </c>
      <c r="D1516" s="28" t="str">
        <f t="shared" si="227"/>
        <v/>
      </c>
      <c r="E1516" s="26" t="str">
        <f>IF(ISNUMBER($B1516),'INPUT | Operations'!$B1521-'INPUT | Operations'!$B1520,"")</f>
        <v/>
      </c>
      <c r="F1516" s="32" t="str">
        <f>IF(ISNUMBER($B1516),IF('INPUT | Operations'!$B1521&lt;Booster_BurnTime,1,IF('INPUT | Operations'!$B1520&lt;=Booster_BurnTime,(Booster_BurnTime-'INPUT | Operations'!$B1520)/('INPUT | Operations'!$B1521-'INPUT | Operations'!$B1520),0))*'INPUT | Operations'!$E1520*NumberOfBoosters*NumberOfOps*$E1516,"")</f>
        <v/>
      </c>
      <c r="G1516" s="34" t="str">
        <f t="shared" si="228"/>
        <v/>
      </c>
      <c r="H1516" s="27" t="str">
        <f t="shared" si="229"/>
        <v/>
      </c>
      <c r="I1516" s="27" t="str">
        <f t="shared" si="230"/>
        <v/>
      </c>
      <c r="J1516" s="27" t="str">
        <f t="shared" si="231"/>
        <v/>
      </c>
      <c r="K1516" s="27" t="str">
        <f t="shared" si="232"/>
        <v/>
      </c>
      <c r="L1516" s="27" t="str">
        <f t="shared" si="233"/>
        <v/>
      </c>
      <c r="M1516" s="32" t="str">
        <f t="shared" si="234"/>
        <v/>
      </c>
      <c r="N1516" s="27" t="str">
        <f t="shared" si="235"/>
        <v/>
      </c>
      <c r="O1516" s="27" t="str">
        <f t="shared" si="235"/>
        <v/>
      </c>
      <c r="P1516" s="27" t="str">
        <f t="shared" si="235"/>
        <v/>
      </c>
      <c r="Q1516" s="27" t="str">
        <f t="shared" si="235"/>
        <v/>
      </c>
      <c r="R1516" s="27" t="str">
        <f t="shared" si="235"/>
        <v/>
      </c>
      <c r="S1516" s="27" t="str">
        <f t="shared" si="235"/>
        <v/>
      </c>
      <c r="T1516" s="32" t="str">
        <f t="shared" si="235"/>
        <v/>
      </c>
      <c r="U1516" s="10"/>
    </row>
    <row r="1517" spans="1:21" x14ac:dyDescent="0.25">
      <c r="A1517" s="10"/>
      <c r="B1517" s="4" t="str">
        <f>IF(ISBLANK('INPUT | Operations'!$B1522),"",COUNT('INPUT | Operations'!$B$12:$B1521))</f>
        <v/>
      </c>
      <c r="C1517" s="27" t="str">
        <f>IF(ISNUMBER($B1517),('INPUT | Operations'!$C1521+'INPUT | Operations'!$C1522)/2,"")</f>
        <v/>
      </c>
      <c r="D1517" s="28" t="str">
        <f t="shared" si="227"/>
        <v/>
      </c>
      <c r="E1517" s="26" t="str">
        <f>IF(ISNUMBER($B1517),'INPUT | Operations'!$B1522-'INPUT | Operations'!$B1521,"")</f>
        <v/>
      </c>
      <c r="F1517" s="32" t="str">
        <f>IF(ISNUMBER($B1517),IF('INPUT | Operations'!$B1522&lt;Booster_BurnTime,1,IF('INPUT | Operations'!$B1521&lt;=Booster_BurnTime,(Booster_BurnTime-'INPUT | Operations'!$B1521)/('INPUT | Operations'!$B1522-'INPUT | Operations'!$B1521),0))*'INPUT | Operations'!$E1521*NumberOfBoosters*NumberOfOps*$E1517,"")</f>
        <v/>
      </c>
      <c r="G1517" s="34" t="str">
        <f t="shared" si="228"/>
        <v/>
      </c>
      <c r="H1517" s="27" t="str">
        <f t="shared" si="229"/>
        <v/>
      </c>
      <c r="I1517" s="27" t="str">
        <f t="shared" si="230"/>
        <v/>
      </c>
      <c r="J1517" s="27" t="str">
        <f t="shared" si="231"/>
        <v/>
      </c>
      <c r="K1517" s="27" t="str">
        <f t="shared" si="232"/>
        <v/>
      </c>
      <c r="L1517" s="27" t="str">
        <f t="shared" si="233"/>
        <v/>
      </c>
      <c r="M1517" s="32" t="str">
        <f t="shared" si="234"/>
        <v/>
      </c>
      <c r="N1517" s="27" t="str">
        <f t="shared" si="235"/>
        <v/>
      </c>
      <c r="O1517" s="27" t="str">
        <f t="shared" si="235"/>
        <v/>
      </c>
      <c r="P1517" s="27" t="str">
        <f t="shared" si="235"/>
        <v/>
      </c>
      <c r="Q1517" s="27" t="str">
        <f t="shared" si="235"/>
        <v/>
      </c>
      <c r="R1517" s="27" t="str">
        <f t="shared" si="235"/>
        <v/>
      </c>
      <c r="S1517" s="27" t="str">
        <f t="shared" si="235"/>
        <v/>
      </c>
      <c r="T1517" s="32" t="str">
        <f t="shared" si="235"/>
        <v/>
      </c>
      <c r="U1517" s="10"/>
    </row>
    <row r="1518" spans="1:21" x14ac:dyDescent="0.25">
      <c r="A1518" s="10"/>
      <c r="B1518" s="4" t="str">
        <f>IF(ISBLANK('INPUT | Operations'!$B1523),"",COUNT('INPUT | Operations'!$B$12:$B1522))</f>
        <v/>
      </c>
      <c r="C1518" s="27" t="str">
        <f>IF(ISNUMBER($B1518),('INPUT | Operations'!$C1522+'INPUT | Operations'!$C1523)/2,"")</f>
        <v/>
      </c>
      <c r="D1518" s="28" t="str">
        <f t="shared" si="227"/>
        <v/>
      </c>
      <c r="E1518" s="26" t="str">
        <f>IF(ISNUMBER($B1518),'INPUT | Operations'!$B1523-'INPUT | Operations'!$B1522,"")</f>
        <v/>
      </c>
      <c r="F1518" s="32" t="str">
        <f>IF(ISNUMBER($B1518),IF('INPUT | Operations'!$B1523&lt;Booster_BurnTime,1,IF('INPUT | Operations'!$B1522&lt;=Booster_BurnTime,(Booster_BurnTime-'INPUT | Operations'!$B1522)/('INPUT | Operations'!$B1523-'INPUT | Operations'!$B1522),0))*'INPUT | Operations'!$E1522*NumberOfBoosters*NumberOfOps*$E1518,"")</f>
        <v/>
      </c>
      <c r="G1518" s="34" t="str">
        <f t="shared" si="228"/>
        <v/>
      </c>
      <c r="H1518" s="27" t="str">
        <f t="shared" si="229"/>
        <v/>
      </c>
      <c r="I1518" s="27" t="str">
        <f t="shared" si="230"/>
        <v/>
      </c>
      <c r="J1518" s="27" t="str">
        <f t="shared" si="231"/>
        <v/>
      </c>
      <c r="K1518" s="27" t="str">
        <f t="shared" si="232"/>
        <v/>
      </c>
      <c r="L1518" s="27" t="str">
        <f t="shared" si="233"/>
        <v/>
      </c>
      <c r="M1518" s="32" t="str">
        <f t="shared" si="234"/>
        <v/>
      </c>
      <c r="N1518" s="27" t="str">
        <f t="shared" si="235"/>
        <v/>
      </c>
      <c r="O1518" s="27" t="str">
        <f t="shared" si="235"/>
        <v/>
      </c>
      <c r="P1518" s="27" t="str">
        <f t="shared" si="235"/>
        <v/>
      </c>
      <c r="Q1518" s="27" t="str">
        <f t="shared" si="235"/>
        <v/>
      </c>
      <c r="R1518" s="27" t="str">
        <f t="shared" si="235"/>
        <v/>
      </c>
      <c r="S1518" s="27" t="str">
        <f t="shared" si="235"/>
        <v/>
      </c>
      <c r="T1518" s="32" t="str">
        <f t="shared" si="235"/>
        <v/>
      </c>
      <c r="U1518" s="10"/>
    </row>
    <row r="1519" spans="1:21" x14ac:dyDescent="0.25">
      <c r="A1519" s="10"/>
      <c r="B1519" s="4" t="str">
        <f>IF(ISBLANK('INPUT | Operations'!$B1524),"",COUNT('INPUT | Operations'!$B$12:$B1523))</f>
        <v/>
      </c>
      <c r="C1519" s="27" t="str">
        <f>IF(ISNUMBER($B1519),('INPUT | Operations'!$C1523+'INPUT | Operations'!$C1524)/2,"")</f>
        <v/>
      </c>
      <c r="D1519" s="28" t="str">
        <f t="shared" si="227"/>
        <v/>
      </c>
      <c r="E1519" s="26" t="str">
        <f>IF(ISNUMBER($B1519),'INPUT | Operations'!$B1524-'INPUT | Operations'!$B1523,"")</f>
        <v/>
      </c>
      <c r="F1519" s="32" t="str">
        <f>IF(ISNUMBER($B1519),IF('INPUT | Operations'!$B1524&lt;Booster_BurnTime,1,IF('INPUT | Operations'!$B1523&lt;=Booster_BurnTime,(Booster_BurnTime-'INPUT | Operations'!$B1523)/('INPUT | Operations'!$B1524-'INPUT | Operations'!$B1523),0))*'INPUT | Operations'!$E1523*NumberOfBoosters*NumberOfOps*$E1519,"")</f>
        <v/>
      </c>
      <c r="G1519" s="34" t="str">
        <f t="shared" si="228"/>
        <v/>
      </c>
      <c r="H1519" s="27" t="str">
        <f t="shared" si="229"/>
        <v/>
      </c>
      <c r="I1519" s="27" t="str">
        <f t="shared" si="230"/>
        <v/>
      </c>
      <c r="J1519" s="27" t="str">
        <f t="shared" si="231"/>
        <v/>
      </c>
      <c r="K1519" s="27" t="str">
        <f t="shared" si="232"/>
        <v/>
      </c>
      <c r="L1519" s="27" t="str">
        <f t="shared" si="233"/>
        <v/>
      </c>
      <c r="M1519" s="32" t="str">
        <f t="shared" si="234"/>
        <v/>
      </c>
      <c r="N1519" s="27" t="str">
        <f t="shared" si="235"/>
        <v/>
      </c>
      <c r="O1519" s="27" t="str">
        <f t="shared" si="235"/>
        <v/>
      </c>
      <c r="P1519" s="27" t="str">
        <f t="shared" si="235"/>
        <v/>
      </c>
      <c r="Q1519" s="27" t="str">
        <f t="shared" si="235"/>
        <v/>
      </c>
      <c r="R1519" s="27" t="str">
        <f t="shared" si="235"/>
        <v/>
      </c>
      <c r="S1519" s="27" t="str">
        <f t="shared" si="235"/>
        <v/>
      </c>
      <c r="T1519" s="32" t="str">
        <f t="shared" si="235"/>
        <v/>
      </c>
      <c r="U1519" s="10"/>
    </row>
    <row r="1520" spans="1:21" x14ac:dyDescent="0.25">
      <c r="A1520" s="10"/>
      <c r="B1520" s="4" t="str">
        <f>IF(ISBLANK('INPUT | Operations'!$B1525),"",COUNT('INPUT | Operations'!$B$12:$B1524))</f>
        <v/>
      </c>
      <c r="C1520" s="27" t="str">
        <f>IF(ISNUMBER($B1520),('INPUT | Operations'!$C1524+'INPUT | Operations'!$C1525)/2,"")</f>
        <v/>
      </c>
      <c r="D1520" s="28" t="str">
        <f t="shared" si="227"/>
        <v/>
      </c>
      <c r="E1520" s="26" t="str">
        <f>IF(ISNUMBER($B1520),'INPUT | Operations'!$B1525-'INPUT | Operations'!$B1524,"")</f>
        <v/>
      </c>
      <c r="F1520" s="32" t="str">
        <f>IF(ISNUMBER($B1520),IF('INPUT | Operations'!$B1525&lt;Booster_BurnTime,1,IF('INPUT | Operations'!$B1524&lt;=Booster_BurnTime,(Booster_BurnTime-'INPUT | Operations'!$B1524)/('INPUT | Operations'!$B1525-'INPUT | Operations'!$B1524),0))*'INPUT | Operations'!$E1524*NumberOfBoosters*NumberOfOps*$E1520,"")</f>
        <v/>
      </c>
      <c r="G1520" s="34" t="str">
        <f t="shared" si="228"/>
        <v/>
      </c>
      <c r="H1520" s="27" t="str">
        <f t="shared" si="229"/>
        <v/>
      </c>
      <c r="I1520" s="27" t="str">
        <f t="shared" si="230"/>
        <v/>
      </c>
      <c r="J1520" s="27" t="str">
        <f t="shared" si="231"/>
        <v/>
      </c>
      <c r="K1520" s="27" t="str">
        <f t="shared" si="232"/>
        <v/>
      </c>
      <c r="L1520" s="27" t="str">
        <f t="shared" si="233"/>
        <v/>
      </c>
      <c r="M1520" s="32" t="str">
        <f t="shared" si="234"/>
        <v/>
      </c>
      <c r="N1520" s="27" t="str">
        <f t="shared" si="235"/>
        <v/>
      </c>
      <c r="O1520" s="27" t="str">
        <f t="shared" si="235"/>
        <v/>
      </c>
      <c r="P1520" s="27" t="str">
        <f t="shared" si="235"/>
        <v/>
      </c>
      <c r="Q1520" s="27" t="str">
        <f t="shared" si="235"/>
        <v/>
      </c>
      <c r="R1520" s="27" t="str">
        <f t="shared" si="235"/>
        <v/>
      </c>
      <c r="S1520" s="27" t="str">
        <f t="shared" si="235"/>
        <v/>
      </c>
      <c r="T1520" s="32" t="str">
        <f t="shared" si="235"/>
        <v/>
      </c>
      <c r="U1520" s="10"/>
    </row>
    <row r="1521" spans="1:21" x14ac:dyDescent="0.25">
      <c r="A1521" s="10"/>
      <c r="B1521" s="4" t="str">
        <f>IF(ISBLANK('INPUT | Operations'!$B1526),"",COUNT('INPUT | Operations'!$B$12:$B1525))</f>
        <v/>
      </c>
      <c r="C1521" s="27" t="str">
        <f>IF(ISNUMBER($B1521),('INPUT | Operations'!$C1525+'INPUT | Operations'!$C1526)/2,"")</f>
        <v/>
      </c>
      <c r="D1521" s="28" t="str">
        <f t="shared" si="227"/>
        <v/>
      </c>
      <c r="E1521" s="26" t="str">
        <f>IF(ISNUMBER($B1521),'INPUT | Operations'!$B1526-'INPUT | Operations'!$B1525,"")</f>
        <v/>
      </c>
      <c r="F1521" s="32" t="str">
        <f>IF(ISNUMBER($B1521),IF('INPUT | Operations'!$B1526&lt;Booster_BurnTime,1,IF('INPUT | Operations'!$B1525&lt;=Booster_BurnTime,(Booster_BurnTime-'INPUT | Operations'!$B1525)/('INPUT | Operations'!$B1526-'INPUT | Operations'!$B1525),0))*'INPUT | Operations'!$E1525*NumberOfBoosters*NumberOfOps*$E1521,"")</f>
        <v/>
      </c>
      <c r="G1521" s="34" t="str">
        <f t="shared" si="228"/>
        <v/>
      </c>
      <c r="H1521" s="27" t="str">
        <f t="shared" si="229"/>
        <v/>
      </c>
      <c r="I1521" s="27" t="str">
        <f t="shared" si="230"/>
        <v/>
      </c>
      <c r="J1521" s="27" t="str">
        <f t="shared" si="231"/>
        <v/>
      </c>
      <c r="K1521" s="27" t="str">
        <f t="shared" si="232"/>
        <v/>
      </c>
      <c r="L1521" s="27" t="str">
        <f t="shared" si="233"/>
        <v/>
      </c>
      <c r="M1521" s="32" t="str">
        <f t="shared" si="234"/>
        <v/>
      </c>
      <c r="N1521" s="27" t="str">
        <f t="shared" si="235"/>
        <v/>
      </c>
      <c r="O1521" s="27" t="str">
        <f t="shared" si="235"/>
        <v/>
      </c>
      <c r="P1521" s="27" t="str">
        <f t="shared" si="235"/>
        <v/>
      </c>
      <c r="Q1521" s="27" t="str">
        <f t="shared" si="235"/>
        <v/>
      </c>
      <c r="R1521" s="27" t="str">
        <f t="shared" si="235"/>
        <v/>
      </c>
      <c r="S1521" s="27" t="str">
        <f t="shared" si="235"/>
        <v/>
      </c>
      <c r="T1521" s="32" t="str">
        <f t="shared" si="235"/>
        <v/>
      </c>
      <c r="U1521" s="10"/>
    </row>
    <row r="1522" spans="1:21" x14ac:dyDescent="0.25">
      <c r="A1522" s="10"/>
      <c r="B1522" s="4" t="str">
        <f>IF(ISBLANK('INPUT | Operations'!$B1527),"",COUNT('INPUT | Operations'!$B$12:$B1526))</f>
        <v/>
      </c>
      <c r="C1522" s="27" t="str">
        <f>IF(ISNUMBER($B1522),('INPUT | Operations'!$C1526+'INPUT | Operations'!$C1527)/2,"")</f>
        <v/>
      </c>
      <c r="D1522" s="28" t="str">
        <f t="shared" si="227"/>
        <v/>
      </c>
      <c r="E1522" s="26" t="str">
        <f>IF(ISNUMBER($B1522),'INPUT | Operations'!$B1527-'INPUT | Operations'!$B1526,"")</f>
        <v/>
      </c>
      <c r="F1522" s="32" t="str">
        <f>IF(ISNUMBER($B1522),IF('INPUT | Operations'!$B1527&lt;Booster_BurnTime,1,IF('INPUT | Operations'!$B1526&lt;=Booster_BurnTime,(Booster_BurnTime-'INPUT | Operations'!$B1526)/('INPUT | Operations'!$B1527-'INPUT | Operations'!$B1526),0))*'INPUT | Operations'!$E1526*NumberOfBoosters*NumberOfOps*$E1522,"")</f>
        <v/>
      </c>
      <c r="G1522" s="34" t="str">
        <f t="shared" si="228"/>
        <v/>
      </c>
      <c r="H1522" s="27" t="str">
        <f t="shared" si="229"/>
        <v/>
      </c>
      <c r="I1522" s="27" t="str">
        <f t="shared" si="230"/>
        <v/>
      </c>
      <c r="J1522" s="27" t="str">
        <f t="shared" si="231"/>
        <v/>
      </c>
      <c r="K1522" s="27" t="str">
        <f t="shared" si="232"/>
        <v/>
      </c>
      <c r="L1522" s="27" t="str">
        <f t="shared" si="233"/>
        <v/>
      </c>
      <c r="M1522" s="32" t="str">
        <f t="shared" si="234"/>
        <v/>
      </c>
      <c r="N1522" s="27" t="str">
        <f t="shared" si="235"/>
        <v/>
      </c>
      <c r="O1522" s="27" t="str">
        <f t="shared" si="235"/>
        <v/>
      </c>
      <c r="P1522" s="27" t="str">
        <f t="shared" si="235"/>
        <v/>
      </c>
      <c r="Q1522" s="27" t="str">
        <f t="shared" si="235"/>
        <v/>
      </c>
      <c r="R1522" s="27" t="str">
        <f t="shared" si="235"/>
        <v/>
      </c>
      <c r="S1522" s="27" t="str">
        <f t="shared" si="235"/>
        <v/>
      </c>
      <c r="T1522" s="32" t="str">
        <f t="shared" si="235"/>
        <v/>
      </c>
      <c r="U1522" s="10"/>
    </row>
    <row r="1523" spans="1:21" x14ac:dyDescent="0.25">
      <c r="A1523" s="10"/>
      <c r="B1523" s="4" t="str">
        <f>IF(ISBLANK('INPUT | Operations'!$B1528),"",COUNT('INPUT | Operations'!$B$12:$B1527))</f>
        <v/>
      </c>
      <c r="C1523" s="27" t="str">
        <f>IF(ISNUMBER($B1523),('INPUT | Operations'!$C1527+'INPUT | Operations'!$C1528)/2,"")</f>
        <v/>
      </c>
      <c r="D1523" s="28" t="str">
        <f t="shared" si="227"/>
        <v/>
      </c>
      <c r="E1523" s="26" t="str">
        <f>IF(ISNUMBER($B1523),'INPUT | Operations'!$B1528-'INPUT | Operations'!$B1527,"")</f>
        <v/>
      </c>
      <c r="F1523" s="32" t="str">
        <f>IF(ISNUMBER($B1523),IF('INPUT | Operations'!$B1528&lt;Booster_BurnTime,1,IF('INPUT | Operations'!$B1527&lt;=Booster_BurnTime,(Booster_BurnTime-'INPUT | Operations'!$B1527)/('INPUT | Operations'!$B1528-'INPUT | Operations'!$B1527),0))*'INPUT | Operations'!$E1527*NumberOfBoosters*NumberOfOps*$E1523,"")</f>
        <v/>
      </c>
      <c r="G1523" s="34" t="str">
        <f t="shared" si="228"/>
        <v/>
      </c>
      <c r="H1523" s="27" t="str">
        <f t="shared" si="229"/>
        <v/>
      </c>
      <c r="I1523" s="27" t="str">
        <f t="shared" si="230"/>
        <v/>
      </c>
      <c r="J1523" s="27" t="str">
        <f t="shared" si="231"/>
        <v/>
      </c>
      <c r="K1523" s="27" t="str">
        <f t="shared" si="232"/>
        <v/>
      </c>
      <c r="L1523" s="27" t="str">
        <f t="shared" si="233"/>
        <v/>
      </c>
      <c r="M1523" s="32" t="str">
        <f t="shared" si="234"/>
        <v/>
      </c>
      <c r="N1523" s="27" t="str">
        <f t="shared" si="235"/>
        <v/>
      </c>
      <c r="O1523" s="27" t="str">
        <f t="shared" si="235"/>
        <v/>
      </c>
      <c r="P1523" s="27" t="str">
        <f t="shared" si="235"/>
        <v/>
      </c>
      <c r="Q1523" s="27" t="str">
        <f t="shared" si="235"/>
        <v/>
      </c>
      <c r="R1523" s="27" t="str">
        <f t="shared" si="235"/>
        <v/>
      </c>
      <c r="S1523" s="27" t="str">
        <f t="shared" si="235"/>
        <v/>
      </c>
      <c r="T1523" s="32" t="str">
        <f t="shared" si="235"/>
        <v/>
      </c>
      <c r="U1523" s="10"/>
    </row>
    <row r="1524" spans="1:21" x14ac:dyDescent="0.25">
      <c r="A1524" s="10"/>
      <c r="B1524" s="4" t="str">
        <f>IF(ISBLANK('INPUT | Operations'!$B1529),"",COUNT('INPUT | Operations'!$B$12:$B1528))</f>
        <v/>
      </c>
      <c r="C1524" s="27" t="str">
        <f>IF(ISNUMBER($B1524),('INPUT | Operations'!$C1528+'INPUT | Operations'!$C1529)/2,"")</f>
        <v/>
      </c>
      <c r="D1524" s="28" t="str">
        <f t="shared" si="227"/>
        <v/>
      </c>
      <c r="E1524" s="26" t="str">
        <f>IF(ISNUMBER($B1524),'INPUT | Operations'!$B1529-'INPUT | Operations'!$B1528,"")</f>
        <v/>
      </c>
      <c r="F1524" s="32" t="str">
        <f>IF(ISNUMBER($B1524),IF('INPUT | Operations'!$B1529&lt;Booster_BurnTime,1,IF('INPUT | Operations'!$B1528&lt;=Booster_BurnTime,(Booster_BurnTime-'INPUT | Operations'!$B1528)/('INPUT | Operations'!$B1529-'INPUT | Operations'!$B1528),0))*'INPUT | Operations'!$E1528*NumberOfBoosters*NumberOfOps*$E1524,"")</f>
        <v/>
      </c>
      <c r="G1524" s="34" t="str">
        <f t="shared" si="228"/>
        <v/>
      </c>
      <c r="H1524" s="27" t="str">
        <f t="shared" si="229"/>
        <v/>
      </c>
      <c r="I1524" s="27" t="str">
        <f t="shared" si="230"/>
        <v/>
      </c>
      <c r="J1524" s="27" t="str">
        <f t="shared" si="231"/>
        <v/>
      </c>
      <c r="K1524" s="27" t="str">
        <f t="shared" si="232"/>
        <v/>
      </c>
      <c r="L1524" s="27" t="str">
        <f t="shared" si="233"/>
        <v/>
      </c>
      <c r="M1524" s="32" t="str">
        <f t="shared" si="234"/>
        <v/>
      </c>
      <c r="N1524" s="27" t="str">
        <f t="shared" si="235"/>
        <v/>
      </c>
      <c r="O1524" s="27" t="str">
        <f t="shared" si="235"/>
        <v/>
      </c>
      <c r="P1524" s="27" t="str">
        <f t="shared" si="235"/>
        <v/>
      </c>
      <c r="Q1524" s="27" t="str">
        <f t="shared" si="235"/>
        <v/>
      </c>
      <c r="R1524" s="27" t="str">
        <f t="shared" si="235"/>
        <v/>
      </c>
      <c r="S1524" s="27" t="str">
        <f t="shared" si="235"/>
        <v/>
      </c>
      <c r="T1524" s="32" t="str">
        <f t="shared" si="235"/>
        <v/>
      </c>
      <c r="U1524" s="10"/>
    </row>
    <row r="1525" spans="1:21" x14ac:dyDescent="0.25">
      <c r="A1525" s="10"/>
      <c r="B1525" s="4" t="str">
        <f>IF(ISBLANK('INPUT | Operations'!$B1530),"",COUNT('INPUT | Operations'!$B$12:$B1529))</f>
        <v/>
      </c>
      <c r="C1525" s="27" t="str">
        <f>IF(ISNUMBER($B1525),('INPUT | Operations'!$C1529+'INPUT | Operations'!$C1530)/2,"")</f>
        <v/>
      </c>
      <c r="D1525" s="28" t="str">
        <f t="shared" si="227"/>
        <v/>
      </c>
      <c r="E1525" s="26" t="str">
        <f>IF(ISNUMBER($B1525),'INPUT | Operations'!$B1530-'INPUT | Operations'!$B1529,"")</f>
        <v/>
      </c>
      <c r="F1525" s="32" t="str">
        <f>IF(ISNUMBER($B1525),IF('INPUT | Operations'!$B1530&lt;Booster_BurnTime,1,IF('INPUT | Operations'!$B1529&lt;=Booster_BurnTime,(Booster_BurnTime-'INPUT | Operations'!$B1529)/('INPUT | Operations'!$B1530-'INPUT | Operations'!$B1529),0))*'INPUT | Operations'!$E1529*NumberOfBoosters*NumberOfOps*$E1525,"")</f>
        <v/>
      </c>
      <c r="G1525" s="34" t="str">
        <f t="shared" si="228"/>
        <v/>
      </c>
      <c r="H1525" s="27" t="str">
        <f t="shared" si="229"/>
        <v/>
      </c>
      <c r="I1525" s="27" t="str">
        <f t="shared" si="230"/>
        <v/>
      </c>
      <c r="J1525" s="27" t="str">
        <f t="shared" si="231"/>
        <v/>
      </c>
      <c r="K1525" s="27" t="str">
        <f t="shared" si="232"/>
        <v/>
      </c>
      <c r="L1525" s="27" t="str">
        <f t="shared" si="233"/>
        <v/>
      </c>
      <c r="M1525" s="32" t="str">
        <f t="shared" si="234"/>
        <v/>
      </c>
      <c r="N1525" s="27" t="str">
        <f t="shared" si="235"/>
        <v/>
      </c>
      <c r="O1525" s="27" t="str">
        <f t="shared" si="235"/>
        <v/>
      </c>
      <c r="P1525" s="27" t="str">
        <f t="shared" si="235"/>
        <v/>
      </c>
      <c r="Q1525" s="27" t="str">
        <f t="shared" si="235"/>
        <v/>
      </c>
      <c r="R1525" s="27" t="str">
        <f t="shared" si="235"/>
        <v/>
      </c>
      <c r="S1525" s="27" t="str">
        <f t="shared" si="235"/>
        <v/>
      </c>
      <c r="T1525" s="32" t="str">
        <f t="shared" si="235"/>
        <v/>
      </c>
      <c r="U1525" s="10"/>
    </row>
    <row r="1526" spans="1:21" x14ac:dyDescent="0.25">
      <c r="A1526" s="10"/>
      <c r="B1526" s="4" t="str">
        <f>IF(ISBLANK('INPUT | Operations'!$B1531),"",COUNT('INPUT | Operations'!$B$12:$B1530))</f>
        <v/>
      </c>
      <c r="C1526" s="27" t="str">
        <f>IF(ISNUMBER($B1526),('INPUT | Operations'!$C1530+'INPUT | Operations'!$C1531)/2,"")</f>
        <v/>
      </c>
      <c r="D1526" s="28" t="str">
        <f t="shared" si="227"/>
        <v/>
      </c>
      <c r="E1526" s="26" t="str">
        <f>IF(ISNUMBER($B1526),'INPUT | Operations'!$B1531-'INPUT | Operations'!$B1530,"")</f>
        <v/>
      </c>
      <c r="F1526" s="32" t="str">
        <f>IF(ISNUMBER($B1526),IF('INPUT | Operations'!$B1531&lt;Booster_BurnTime,1,IF('INPUT | Operations'!$B1530&lt;=Booster_BurnTime,(Booster_BurnTime-'INPUT | Operations'!$B1530)/('INPUT | Operations'!$B1531-'INPUT | Operations'!$B1530),0))*'INPUT | Operations'!$E1530*NumberOfBoosters*NumberOfOps*$E1526,"")</f>
        <v/>
      </c>
      <c r="G1526" s="34" t="str">
        <f t="shared" si="228"/>
        <v/>
      </c>
      <c r="H1526" s="27" t="str">
        <f t="shared" si="229"/>
        <v/>
      </c>
      <c r="I1526" s="27" t="str">
        <f t="shared" si="230"/>
        <v/>
      </c>
      <c r="J1526" s="27" t="str">
        <f t="shared" si="231"/>
        <v/>
      </c>
      <c r="K1526" s="27" t="str">
        <f t="shared" si="232"/>
        <v/>
      </c>
      <c r="L1526" s="27" t="str">
        <f t="shared" si="233"/>
        <v/>
      </c>
      <c r="M1526" s="32" t="str">
        <f t="shared" si="234"/>
        <v/>
      </c>
      <c r="N1526" s="27" t="str">
        <f t="shared" si="235"/>
        <v/>
      </c>
      <c r="O1526" s="27" t="str">
        <f t="shared" si="235"/>
        <v/>
      </c>
      <c r="P1526" s="27" t="str">
        <f t="shared" si="235"/>
        <v/>
      </c>
      <c r="Q1526" s="27" t="str">
        <f t="shared" si="235"/>
        <v/>
      </c>
      <c r="R1526" s="27" t="str">
        <f t="shared" si="235"/>
        <v/>
      </c>
      <c r="S1526" s="27" t="str">
        <f t="shared" si="235"/>
        <v/>
      </c>
      <c r="T1526" s="32" t="str">
        <f t="shared" si="235"/>
        <v/>
      </c>
      <c r="U1526" s="10"/>
    </row>
    <row r="1527" spans="1:21" x14ac:dyDescent="0.25">
      <c r="A1527" s="10"/>
      <c r="B1527" s="4" t="str">
        <f>IF(ISBLANK('INPUT | Operations'!$B1532),"",COUNT('INPUT | Operations'!$B$12:$B1531))</f>
        <v/>
      </c>
      <c r="C1527" s="27" t="str">
        <f>IF(ISNUMBER($B1527),('INPUT | Operations'!$C1531+'INPUT | Operations'!$C1532)/2,"")</f>
        <v/>
      </c>
      <c r="D1527" s="28" t="str">
        <f t="shared" si="227"/>
        <v/>
      </c>
      <c r="E1527" s="26" t="str">
        <f>IF(ISNUMBER($B1527),'INPUT | Operations'!$B1532-'INPUT | Operations'!$B1531,"")</f>
        <v/>
      </c>
      <c r="F1527" s="32" t="str">
        <f>IF(ISNUMBER($B1527),IF('INPUT | Operations'!$B1532&lt;Booster_BurnTime,1,IF('INPUT | Operations'!$B1531&lt;=Booster_BurnTime,(Booster_BurnTime-'INPUT | Operations'!$B1531)/('INPUT | Operations'!$B1532-'INPUT | Operations'!$B1531),0))*'INPUT | Operations'!$E1531*NumberOfBoosters*NumberOfOps*$E1527,"")</f>
        <v/>
      </c>
      <c r="G1527" s="34" t="str">
        <f t="shared" si="228"/>
        <v/>
      </c>
      <c r="H1527" s="27" t="str">
        <f t="shared" si="229"/>
        <v/>
      </c>
      <c r="I1527" s="27" t="str">
        <f t="shared" si="230"/>
        <v/>
      </c>
      <c r="J1527" s="27" t="str">
        <f t="shared" si="231"/>
        <v/>
      </c>
      <c r="K1527" s="27" t="str">
        <f t="shared" si="232"/>
        <v/>
      </c>
      <c r="L1527" s="27" t="str">
        <f t="shared" si="233"/>
        <v/>
      </c>
      <c r="M1527" s="32" t="str">
        <f t="shared" si="234"/>
        <v/>
      </c>
      <c r="N1527" s="27" t="str">
        <f t="shared" si="235"/>
        <v/>
      </c>
      <c r="O1527" s="27" t="str">
        <f t="shared" si="235"/>
        <v/>
      </c>
      <c r="P1527" s="27" t="str">
        <f t="shared" si="235"/>
        <v/>
      </c>
      <c r="Q1527" s="27" t="str">
        <f t="shared" si="235"/>
        <v/>
      </c>
      <c r="R1527" s="27" t="str">
        <f t="shared" si="235"/>
        <v/>
      </c>
      <c r="S1527" s="27" t="str">
        <f t="shared" si="235"/>
        <v/>
      </c>
      <c r="T1527" s="32" t="str">
        <f t="shared" si="235"/>
        <v/>
      </c>
      <c r="U1527" s="10"/>
    </row>
    <row r="1528" spans="1:21" x14ac:dyDescent="0.25">
      <c r="A1528" s="10"/>
      <c r="B1528" s="4" t="str">
        <f>IF(ISBLANK('INPUT | Operations'!$B1533),"",COUNT('INPUT | Operations'!$B$12:$B1532))</f>
        <v/>
      </c>
      <c r="C1528" s="27" t="str">
        <f>IF(ISNUMBER($B1528),('INPUT | Operations'!$C1532+'INPUT | Operations'!$C1533)/2,"")</f>
        <v/>
      </c>
      <c r="D1528" s="28" t="str">
        <f t="shared" si="227"/>
        <v/>
      </c>
      <c r="E1528" s="26" t="str">
        <f>IF(ISNUMBER($B1528),'INPUT | Operations'!$B1533-'INPUT | Operations'!$B1532,"")</f>
        <v/>
      </c>
      <c r="F1528" s="32" t="str">
        <f>IF(ISNUMBER($B1528),IF('INPUT | Operations'!$B1533&lt;Booster_BurnTime,1,IF('INPUT | Operations'!$B1532&lt;=Booster_BurnTime,(Booster_BurnTime-'INPUT | Operations'!$B1532)/('INPUT | Operations'!$B1533-'INPUT | Operations'!$B1532),0))*'INPUT | Operations'!$E1532*NumberOfBoosters*NumberOfOps*$E1528,"")</f>
        <v/>
      </c>
      <c r="G1528" s="34" t="str">
        <f t="shared" si="228"/>
        <v/>
      </c>
      <c r="H1528" s="27" t="str">
        <f t="shared" si="229"/>
        <v/>
      </c>
      <c r="I1528" s="27" t="str">
        <f t="shared" si="230"/>
        <v/>
      </c>
      <c r="J1528" s="27" t="str">
        <f t="shared" si="231"/>
        <v/>
      </c>
      <c r="K1528" s="27" t="str">
        <f t="shared" si="232"/>
        <v/>
      </c>
      <c r="L1528" s="27" t="str">
        <f t="shared" si="233"/>
        <v/>
      </c>
      <c r="M1528" s="32" t="str">
        <f t="shared" si="234"/>
        <v/>
      </c>
      <c r="N1528" s="27" t="str">
        <f t="shared" si="235"/>
        <v/>
      </c>
      <c r="O1528" s="27" t="str">
        <f t="shared" si="235"/>
        <v/>
      </c>
      <c r="P1528" s="27" t="str">
        <f t="shared" si="235"/>
        <v/>
      </c>
      <c r="Q1528" s="27" t="str">
        <f t="shared" si="235"/>
        <v/>
      </c>
      <c r="R1528" s="27" t="str">
        <f t="shared" si="235"/>
        <v/>
      </c>
      <c r="S1528" s="27" t="str">
        <f t="shared" si="235"/>
        <v/>
      </c>
      <c r="T1528" s="32" t="str">
        <f t="shared" si="235"/>
        <v/>
      </c>
      <c r="U1528" s="10"/>
    </row>
    <row r="1529" spans="1:21" x14ac:dyDescent="0.25">
      <c r="A1529" s="10"/>
      <c r="B1529" s="4" t="str">
        <f>IF(ISBLANK('INPUT | Operations'!$B1534),"",COUNT('INPUT | Operations'!$B$12:$B1533))</f>
        <v/>
      </c>
      <c r="C1529" s="27" t="str">
        <f>IF(ISNUMBER($B1529),('INPUT | Operations'!$C1533+'INPUT | Operations'!$C1534)/2,"")</f>
        <v/>
      </c>
      <c r="D1529" s="28" t="str">
        <f t="shared" si="227"/>
        <v/>
      </c>
      <c r="E1529" s="26" t="str">
        <f>IF(ISNUMBER($B1529),'INPUT | Operations'!$B1534-'INPUT | Operations'!$B1533,"")</f>
        <v/>
      </c>
      <c r="F1529" s="32" t="str">
        <f>IF(ISNUMBER($B1529),IF('INPUT | Operations'!$B1534&lt;Booster_BurnTime,1,IF('INPUT | Operations'!$B1533&lt;=Booster_BurnTime,(Booster_BurnTime-'INPUT | Operations'!$B1533)/('INPUT | Operations'!$B1534-'INPUT | Operations'!$B1533),0))*'INPUT | Operations'!$E1533*NumberOfBoosters*NumberOfOps*$E1529,"")</f>
        <v/>
      </c>
      <c r="G1529" s="34" t="str">
        <f t="shared" si="228"/>
        <v/>
      </c>
      <c r="H1529" s="27" t="str">
        <f t="shared" si="229"/>
        <v/>
      </c>
      <c r="I1529" s="27" t="str">
        <f t="shared" si="230"/>
        <v/>
      </c>
      <c r="J1529" s="27" t="str">
        <f t="shared" si="231"/>
        <v/>
      </c>
      <c r="K1529" s="27" t="str">
        <f t="shared" si="232"/>
        <v/>
      </c>
      <c r="L1529" s="27" t="str">
        <f t="shared" si="233"/>
        <v/>
      </c>
      <c r="M1529" s="32" t="str">
        <f t="shared" si="234"/>
        <v/>
      </c>
      <c r="N1529" s="27" t="str">
        <f t="shared" si="235"/>
        <v/>
      </c>
      <c r="O1529" s="27" t="str">
        <f t="shared" si="235"/>
        <v/>
      </c>
      <c r="P1529" s="27" t="str">
        <f t="shared" si="235"/>
        <v/>
      </c>
      <c r="Q1529" s="27" t="str">
        <f t="shared" si="235"/>
        <v/>
      </c>
      <c r="R1529" s="27" t="str">
        <f t="shared" si="235"/>
        <v/>
      </c>
      <c r="S1529" s="27" t="str">
        <f t="shared" si="235"/>
        <v/>
      </c>
      <c r="T1529" s="32" t="str">
        <f t="shared" si="235"/>
        <v/>
      </c>
      <c r="U1529" s="10"/>
    </row>
    <row r="1530" spans="1:21" x14ac:dyDescent="0.25">
      <c r="A1530" s="10"/>
      <c r="B1530" s="4" t="str">
        <f>IF(ISBLANK('INPUT | Operations'!$B1535),"",COUNT('INPUT | Operations'!$B$12:$B1534))</f>
        <v/>
      </c>
      <c r="C1530" s="27" t="str">
        <f>IF(ISNUMBER($B1530),('INPUT | Operations'!$C1534+'INPUT | Operations'!$C1535)/2,"")</f>
        <v/>
      </c>
      <c r="D1530" s="28" t="str">
        <f t="shared" si="227"/>
        <v/>
      </c>
      <c r="E1530" s="26" t="str">
        <f>IF(ISNUMBER($B1530),'INPUT | Operations'!$B1535-'INPUT | Operations'!$B1534,"")</f>
        <v/>
      </c>
      <c r="F1530" s="32" t="str">
        <f>IF(ISNUMBER($B1530),IF('INPUT | Operations'!$B1535&lt;Booster_BurnTime,1,IF('INPUT | Operations'!$B1534&lt;=Booster_BurnTime,(Booster_BurnTime-'INPUT | Operations'!$B1534)/('INPUT | Operations'!$B1535-'INPUT | Operations'!$B1534),0))*'INPUT | Operations'!$E1534*NumberOfBoosters*NumberOfOps*$E1530,"")</f>
        <v/>
      </c>
      <c r="G1530" s="34" t="str">
        <f t="shared" si="228"/>
        <v/>
      </c>
      <c r="H1530" s="27" t="str">
        <f t="shared" si="229"/>
        <v/>
      </c>
      <c r="I1530" s="27" t="str">
        <f t="shared" si="230"/>
        <v/>
      </c>
      <c r="J1530" s="27" t="str">
        <f t="shared" si="231"/>
        <v/>
      </c>
      <c r="K1530" s="27" t="str">
        <f t="shared" si="232"/>
        <v/>
      </c>
      <c r="L1530" s="27" t="str">
        <f t="shared" si="233"/>
        <v/>
      </c>
      <c r="M1530" s="32" t="str">
        <f t="shared" si="234"/>
        <v/>
      </c>
      <c r="N1530" s="27" t="str">
        <f t="shared" si="235"/>
        <v/>
      </c>
      <c r="O1530" s="27" t="str">
        <f t="shared" si="235"/>
        <v/>
      </c>
      <c r="P1530" s="27" t="str">
        <f t="shared" si="235"/>
        <v/>
      </c>
      <c r="Q1530" s="27" t="str">
        <f t="shared" si="235"/>
        <v/>
      </c>
      <c r="R1530" s="27" t="str">
        <f t="shared" si="235"/>
        <v/>
      </c>
      <c r="S1530" s="27" t="str">
        <f t="shared" si="235"/>
        <v/>
      </c>
      <c r="T1530" s="32" t="str">
        <f t="shared" si="235"/>
        <v/>
      </c>
      <c r="U1530" s="10"/>
    </row>
    <row r="1531" spans="1:21" x14ac:dyDescent="0.25">
      <c r="A1531" s="10"/>
      <c r="B1531" s="4" t="str">
        <f>IF(ISBLANK('INPUT | Operations'!$B1536),"",COUNT('INPUT | Operations'!$B$12:$B1535))</f>
        <v/>
      </c>
      <c r="C1531" s="27" t="str">
        <f>IF(ISNUMBER($B1531),('INPUT | Operations'!$C1535+'INPUT | Operations'!$C1536)/2,"")</f>
        <v/>
      </c>
      <c r="D1531" s="28" t="str">
        <f t="shared" si="227"/>
        <v/>
      </c>
      <c r="E1531" s="26" t="str">
        <f>IF(ISNUMBER($B1531),'INPUT | Operations'!$B1536-'INPUT | Operations'!$B1535,"")</f>
        <v/>
      </c>
      <c r="F1531" s="32" t="str">
        <f>IF(ISNUMBER($B1531),IF('INPUT | Operations'!$B1536&lt;Booster_BurnTime,1,IF('INPUT | Operations'!$B1535&lt;=Booster_BurnTime,(Booster_BurnTime-'INPUT | Operations'!$B1535)/('INPUT | Operations'!$B1536-'INPUT | Operations'!$B1535),0))*'INPUT | Operations'!$E1535*NumberOfBoosters*NumberOfOps*$E1531,"")</f>
        <v/>
      </c>
      <c r="G1531" s="34" t="str">
        <f t="shared" si="228"/>
        <v/>
      </c>
      <c r="H1531" s="27" t="str">
        <f t="shared" si="229"/>
        <v/>
      </c>
      <c r="I1531" s="27" t="str">
        <f t="shared" si="230"/>
        <v/>
      </c>
      <c r="J1531" s="27" t="str">
        <f t="shared" si="231"/>
        <v/>
      </c>
      <c r="K1531" s="27" t="str">
        <f t="shared" si="232"/>
        <v/>
      </c>
      <c r="L1531" s="27" t="str">
        <f t="shared" si="233"/>
        <v/>
      </c>
      <c r="M1531" s="32" t="str">
        <f t="shared" si="234"/>
        <v/>
      </c>
      <c r="N1531" s="27" t="str">
        <f t="shared" si="235"/>
        <v/>
      </c>
      <c r="O1531" s="27" t="str">
        <f t="shared" si="235"/>
        <v/>
      </c>
      <c r="P1531" s="27" t="str">
        <f t="shared" si="235"/>
        <v/>
      </c>
      <c r="Q1531" s="27" t="str">
        <f t="shared" si="235"/>
        <v/>
      </c>
      <c r="R1531" s="27" t="str">
        <f t="shared" si="235"/>
        <v/>
      </c>
      <c r="S1531" s="27" t="str">
        <f t="shared" si="235"/>
        <v/>
      </c>
      <c r="T1531" s="32" t="str">
        <f t="shared" si="235"/>
        <v/>
      </c>
      <c r="U1531" s="10"/>
    </row>
    <row r="1532" spans="1:21" x14ac:dyDescent="0.25">
      <c r="A1532" s="10"/>
      <c r="B1532" s="4" t="str">
        <f>IF(ISBLANK('INPUT | Operations'!$B1537),"",COUNT('INPUT | Operations'!$B$12:$B1536))</f>
        <v/>
      </c>
      <c r="C1532" s="27" t="str">
        <f>IF(ISNUMBER($B1532),('INPUT | Operations'!$C1536+'INPUT | Operations'!$C1537)/2,"")</f>
        <v/>
      </c>
      <c r="D1532" s="28" t="str">
        <f t="shared" si="227"/>
        <v/>
      </c>
      <c r="E1532" s="26" t="str">
        <f>IF(ISNUMBER($B1532),'INPUT | Operations'!$B1537-'INPUT | Operations'!$B1536,"")</f>
        <v/>
      </c>
      <c r="F1532" s="32" t="str">
        <f>IF(ISNUMBER($B1532),IF('INPUT | Operations'!$B1537&lt;Booster_BurnTime,1,IF('INPUT | Operations'!$B1536&lt;=Booster_BurnTime,(Booster_BurnTime-'INPUT | Operations'!$B1536)/('INPUT | Operations'!$B1537-'INPUT | Operations'!$B1536),0))*'INPUT | Operations'!$E1536*NumberOfBoosters*NumberOfOps*$E1532,"")</f>
        <v/>
      </c>
      <c r="G1532" s="34" t="str">
        <f t="shared" si="228"/>
        <v/>
      </c>
      <c r="H1532" s="27" t="str">
        <f t="shared" si="229"/>
        <v/>
      </c>
      <c r="I1532" s="27" t="str">
        <f t="shared" si="230"/>
        <v/>
      </c>
      <c r="J1532" s="27" t="str">
        <f t="shared" si="231"/>
        <v/>
      </c>
      <c r="K1532" s="27" t="str">
        <f t="shared" si="232"/>
        <v/>
      </c>
      <c r="L1532" s="27" t="str">
        <f t="shared" si="233"/>
        <v/>
      </c>
      <c r="M1532" s="32" t="str">
        <f t="shared" si="234"/>
        <v/>
      </c>
      <c r="N1532" s="27" t="str">
        <f t="shared" si="235"/>
        <v/>
      </c>
      <c r="O1532" s="27" t="str">
        <f t="shared" si="235"/>
        <v/>
      </c>
      <c r="P1532" s="27" t="str">
        <f t="shared" si="235"/>
        <v/>
      </c>
      <c r="Q1532" s="27" t="str">
        <f t="shared" si="235"/>
        <v/>
      </c>
      <c r="R1532" s="27" t="str">
        <f t="shared" si="235"/>
        <v/>
      </c>
      <c r="S1532" s="27" t="str">
        <f t="shared" si="235"/>
        <v/>
      </c>
      <c r="T1532" s="32" t="str">
        <f t="shared" si="235"/>
        <v/>
      </c>
      <c r="U1532" s="10"/>
    </row>
    <row r="1533" spans="1:21" x14ac:dyDescent="0.25">
      <c r="A1533" s="10"/>
      <c r="B1533" s="4" t="str">
        <f>IF(ISBLANK('INPUT | Operations'!$B1538),"",COUNT('INPUT | Operations'!$B$12:$B1537))</f>
        <v/>
      </c>
      <c r="C1533" s="27" t="str">
        <f>IF(ISNUMBER($B1533),('INPUT | Operations'!$C1537+'INPUT | Operations'!$C1538)/2,"")</f>
        <v/>
      </c>
      <c r="D1533" s="28" t="str">
        <f t="shared" si="227"/>
        <v/>
      </c>
      <c r="E1533" s="26" t="str">
        <f>IF(ISNUMBER($B1533),'INPUT | Operations'!$B1538-'INPUT | Operations'!$B1537,"")</f>
        <v/>
      </c>
      <c r="F1533" s="32" t="str">
        <f>IF(ISNUMBER($B1533),IF('INPUT | Operations'!$B1538&lt;Booster_BurnTime,1,IF('INPUT | Operations'!$B1537&lt;=Booster_BurnTime,(Booster_BurnTime-'INPUT | Operations'!$B1537)/('INPUT | Operations'!$B1538-'INPUT | Operations'!$B1537),0))*'INPUT | Operations'!$E1537*NumberOfBoosters*NumberOfOps*$E1533,"")</f>
        <v/>
      </c>
      <c r="G1533" s="34" t="str">
        <f t="shared" si="228"/>
        <v/>
      </c>
      <c r="H1533" s="27" t="str">
        <f t="shared" si="229"/>
        <v/>
      </c>
      <c r="I1533" s="27" t="str">
        <f t="shared" si="230"/>
        <v/>
      </c>
      <c r="J1533" s="27" t="str">
        <f t="shared" si="231"/>
        <v/>
      </c>
      <c r="K1533" s="27" t="str">
        <f t="shared" si="232"/>
        <v/>
      </c>
      <c r="L1533" s="27" t="str">
        <f t="shared" si="233"/>
        <v/>
      </c>
      <c r="M1533" s="32" t="str">
        <f t="shared" si="234"/>
        <v/>
      </c>
      <c r="N1533" s="27" t="str">
        <f t="shared" si="235"/>
        <v/>
      </c>
      <c r="O1533" s="27" t="str">
        <f t="shared" si="235"/>
        <v/>
      </c>
      <c r="P1533" s="27" t="str">
        <f t="shared" si="235"/>
        <v/>
      </c>
      <c r="Q1533" s="27" t="str">
        <f t="shared" si="235"/>
        <v/>
      </c>
      <c r="R1533" s="27" t="str">
        <f t="shared" si="235"/>
        <v/>
      </c>
      <c r="S1533" s="27" t="str">
        <f t="shared" si="235"/>
        <v/>
      </c>
      <c r="T1533" s="32" t="str">
        <f t="shared" si="235"/>
        <v/>
      </c>
      <c r="U1533" s="10"/>
    </row>
    <row r="1534" spans="1:21" x14ac:dyDescent="0.25">
      <c r="A1534" s="10"/>
      <c r="B1534" s="4" t="str">
        <f>IF(ISBLANK('INPUT | Operations'!$B1539),"",COUNT('INPUT | Operations'!$B$12:$B1538))</f>
        <v/>
      </c>
      <c r="C1534" s="27" t="str">
        <f>IF(ISNUMBER($B1534),('INPUT | Operations'!$C1538+'INPUT | Operations'!$C1539)/2,"")</f>
        <v/>
      </c>
      <c r="D1534" s="28" t="str">
        <f t="shared" si="227"/>
        <v/>
      </c>
      <c r="E1534" s="26" t="str">
        <f>IF(ISNUMBER($B1534),'INPUT | Operations'!$B1539-'INPUT | Operations'!$B1538,"")</f>
        <v/>
      </c>
      <c r="F1534" s="32" t="str">
        <f>IF(ISNUMBER($B1534),IF('INPUT | Operations'!$B1539&lt;Booster_BurnTime,1,IF('INPUT | Operations'!$B1538&lt;=Booster_BurnTime,(Booster_BurnTime-'INPUT | Operations'!$B1538)/('INPUT | Operations'!$B1539-'INPUT | Operations'!$B1538),0))*'INPUT | Operations'!$E1538*NumberOfBoosters*NumberOfOps*$E1534,"")</f>
        <v/>
      </c>
      <c r="G1534" s="34" t="str">
        <f t="shared" si="228"/>
        <v/>
      </c>
      <c r="H1534" s="27" t="str">
        <f t="shared" si="229"/>
        <v/>
      </c>
      <c r="I1534" s="27" t="str">
        <f t="shared" si="230"/>
        <v/>
      </c>
      <c r="J1534" s="27" t="str">
        <f t="shared" si="231"/>
        <v/>
      </c>
      <c r="K1534" s="27" t="str">
        <f t="shared" si="232"/>
        <v/>
      </c>
      <c r="L1534" s="27" t="str">
        <f t="shared" si="233"/>
        <v/>
      </c>
      <c r="M1534" s="32" t="str">
        <f t="shared" si="234"/>
        <v/>
      </c>
      <c r="N1534" s="27" t="str">
        <f t="shared" si="235"/>
        <v/>
      </c>
      <c r="O1534" s="27" t="str">
        <f t="shared" si="235"/>
        <v/>
      </c>
      <c r="P1534" s="27" t="str">
        <f t="shared" si="235"/>
        <v/>
      </c>
      <c r="Q1534" s="27" t="str">
        <f t="shared" si="235"/>
        <v/>
      </c>
      <c r="R1534" s="27" t="str">
        <f t="shared" si="235"/>
        <v/>
      </c>
      <c r="S1534" s="27" t="str">
        <f t="shared" si="235"/>
        <v/>
      </c>
      <c r="T1534" s="32" t="str">
        <f t="shared" si="235"/>
        <v/>
      </c>
      <c r="U1534" s="10"/>
    </row>
    <row r="1535" spans="1:21" x14ac:dyDescent="0.25">
      <c r="A1535" s="10"/>
      <c r="B1535" s="4" t="str">
        <f>IF(ISBLANK('INPUT | Operations'!$B1540),"",COUNT('INPUT | Operations'!$B$12:$B1539))</f>
        <v/>
      </c>
      <c r="C1535" s="27" t="str">
        <f>IF(ISNUMBER($B1535),('INPUT | Operations'!$C1539+'INPUT | Operations'!$C1540)/2,"")</f>
        <v/>
      </c>
      <c r="D1535" s="28" t="str">
        <f t="shared" si="227"/>
        <v/>
      </c>
      <c r="E1535" s="26" t="str">
        <f>IF(ISNUMBER($B1535),'INPUT | Operations'!$B1540-'INPUT | Operations'!$B1539,"")</f>
        <v/>
      </c>
      <c r="F1535" s="32" t="str">
        <f>IF(ISNUMBER($B1535),IF('INPUT | Operations'!$B1540&lt;Booster_BurnTime,1,IF('INPUT | Operations'!$B1539&lt;=Booster_BurnTime,(Booster_BurnTime-'INPUT | Operations'!$B1539)/('INPUT | Operations'!$B1540-'INPUT | Operations'!$B1539),0))*'INPUT | Operations'!$E1539*NumberOfBoosters*NumberOfOps*$E1535,"")</f>
        <v/>
      </c>
      <c r="G1535" s="34" t="str">
        <f t="shared" si="228"/>
        <v/>
      </c>
      <c r="H1535" s="27" t="str">
        <f t="shared" si="229"/>
        <v/>
      </c>
      <c r="I1535" s="27" t="str">
        <f t="shared" si="230"/>
        <v/>
      </c>
      <c r="J1535" s="27" t="str">
        <f t="shared" si="231"/>
        <v/>
      </c>
      <c r="K1535" s="27" t="str">
        <f t="shared" si="232"/>
        <v/>
      </c>
      <c r="L1535" s="27" t="str">
        <f t="shared" si="233"/>
        <v/>
      </c>
      <c r="M1535" s="32" t="str">
        <f t="shared" si="234"/>
        <v/>
      </c>
      <c r="N1535" s="27" t="str">
        <f t="shared" si="235"/>
        <v/>
      </c>
      <c r="O1535" s="27" t="str">
        <f t="shared" si="235"/>
        <v/>
      </c>
      <c r="P1535" s="27" t="str">
        <f t="shared" si="235"/>
        <v/>
      </c>
      <c r="Q1535" s="27" t="str">
        <f t="shared" si="235"/>
        <v/>
      </c>
      <c r="R1535" s="27" t="str">
        <f t="shared" si="235"/>
        <v/>
      </c>
      <c r="S1535" s="27" t="str">
        <f t="shared" si="235"/>
        <v/>
      </c>
      <c r="T1535" s="32" t="str">
        <f t="shared" si="235"/>
        <v/>
      </c>
      <c r="U1535" s="10"/>
    </row>
    <row r="1536" spans="1:21" x14ac:dyDescent="0.25">
      <c r="A1536" s="10"/>
      <c r="B1536" s="4" t="str">
        <f>IF(ISBLANK('INPUT | Operations'!$B1541),"",COUNT('INPUT | Operations'!$B$12:$B1540))</f>
        <v/>
      </c>
      <c r="C1536" s="27" t="str">
        <f>IF(ISNUMBER($B1536),('INPUT | Operations'!$C1540+'INPUT | Operations'!$C1541)/2,"")</f>
        <v/>
      </c>
      <c r="D1536" s="28" t="str">
        <f t="shared" si="227"/>
        <v/>
      </c>
      <c r="E1536" s="26" t="str">
        <f>IF(ISNUMBER($B1536),'INPUT | Operations'!$B1541-'INPUT | Operations'!$B1540,"")</f>
        <v/>
      </c>
      <c r="F1536" s="32" t="str">
        <f>IF(ISNUMBER($B1536),IF('INPUT | Operations'!$B1541&lt;Booster_BurnTime,1,IF('INPUT | Operations'!$B1540&lt;=Booster_BurnTime,(Booster_BurnTime-'INPUT | Operations'!$B1540)/('INPUT | Operations'!$B1541-'INPUT | Operations'!$B1540),0))*'INPUT | Operations'!$E1540*NumberOfBoosters*NumberOfOps*$E1536,"")</f>
        <v/>
      </c>
      <c r="G1536" s="34" t="str">
        <f t="shared" si="228"/>
        <v/>
      </c>
      <c r="H1536" s="27" t="str">
        <f t="shared" si="229"/>
        <v/>
      </c>
      <c r="I1536" s="27" t="str">
        <f t="shared" si="230"/>
        <v/>
      </c>
      <c r="J1536" s="27" t="str">
        <f t="shared" si="231"/>
        <v/>
      </c>
      <c r="K1536" s="27" t="str">
        <f t="shared" si="232"/>
        <v/>
      </c>
      <c r="L1536" s="27" t="str">
        <f t="shared" si="233"/>
        <v/>
      </c>
      <c r="M1536" s="32" t="str">
        <f t="shared" si="234"/>
        <v/>
      </c>
      <c r="N1536" s="27" t="str">
        <f t="shared" si="235"/>
        <v/>
      </c>
      <c r="O1536" s="27" t="str">
        <f t="shared" si="235"/>
        <v/>
      </c>
      <c r="P1536" s="27" t="str">
        <f t="shared" si="235"/>
        <v/>
      </c>
      <c r="Q1536" s="27" t="str">
        <f t="shared" si="235"/>
        <v/>
      </c>
      <c r="R1536" s="27" t="str">
        <f t="shared" si="235"/>
        <v/>
      </c>
      <c r="S1536" s="27" t="str">
        <f t="shared" si="235"/>
        <v/>
      </c>
      <c r="T1536" s="32" t="str">
        <f t="shared" si="235"/>
        <v/>
      </c>
      <c r="U1536" s="10"/>
    </row>
    <row r="1537" spans="1:21" x14ac:dyDescent="0.25">
      <c r="A1537" s="10"/>
      <c r="B1537" s="4" t="str">
        <f>IF(ISBLANK('INPUT | Operations'!$B1542),"",COUNT('INPUT | Operations'!$B$12:$B1541))</f>
        <v/>
      </c>
      <c r="C1537" s="27" t="str">
        <f>IF(ISNUMBER($B1537),('INPUT | Operations'!$C1541+'INPUT | Operations'!$C1542)/2,"")</f>
        <v/>
      </c>
      <c r="D1537" s="28" t="str">
        <f t="shared" si="227"/>
        <v/>
      </c>
      <c r="E1537" s="26" t="str">
        <f>IF(ISNUMBER($B1537),'INPUT | Operations'!$B1542-'INPUT | Operations'!$B1541,"")</f>
        <v/>
      </c>
      <c r="F1537" s="32" t="str">
        <f>IF(ISNUMBER($B1537),IF('INPUT | Operations'!$B1542&lt;Booster_BurnTime,1,IF('INPUT | Operations'!$B1541&lt;=Booster_BurnTime,(Booster_BurnTime-'INPUT | Operations'!$B1541)/('INPUT | Operations'!$B1542-'INPUT | Operations'!$B1541),0))*'INPUT | Operations'!$E1541*NumberOfBoosters*NumberOfOps*$E1537,"")</f>
        <v/>
      </c>
      <c r="G1537" s="34" t="str">
        <f t="shared" si="228"/>
        <v/>
      </c>
      <c r="H1537" s="27" t="str">
        <f t="shared" si="229"/>
        <v/>
      </c>
      <c r="I1537" s="27" t="str">
        <f t="shared" si="230"/>
        <v/>
      </c>
      <c r="J1537" s="27" t="str">
        <f t="shared" si="231"/>
        <v/>
      </c>
      <c r="K1537" s="27" t="str">
        <f t="shared" si="232"/>
        <v/>
      </c>
      <c r="L1537" s="27" t="str">
        <f t="shared" si="233"/>
        <v/>
      </c>
      <c r="M1537" s="32" t="str">
        <f t="shared" si="234"/>
        <v/>
      </c>
      <c r="N1537" s="27" t="str">
        <f t="shared" si="235"/>
        <v/>
      </c>
      <c r="O1537" s="27" t="str">
        <f t="shared" si="235"/>
        <v/>
      </c>
      <c r="P1537" s="27" t="str">
        <f t="shared" si="235"/>
        <v/>
      </c>
      <c r="Q1537" s="27" t="str">
        <f t="shared" si="235"/>
        <v/>
      </c>
      <c r="R1537" s="27" t="str">
        <f t="shared" si="235"/>
        <v/>
      </c>
      <c r="S1537" s="27" t="str">
        <f t="shared" si="235"/>
        <v/>
      </c>
      <c r="T1537" s="32" t="str">
        <f t="shared" si="235"/>
        <v/>
      </c>
      <c r="U1537" s="10"/>
    </row>
    <row r="1538" spans="1:21" x14ac:dyDescent="0.25">
      <c r="A1538" s="10"/>
      <c r="B1538" s="4" t="str">
        <f>IF(ISBLANK('INPUT | Operations'!$B1543),"",COUNT('INPUT | Operations'!$B$12:$B1542))</f>
        <v/>
      </c>
      <c r="C1538" s="27" t="str">
        <f>IF(ISNUMBER($B1538),('INPUT | Operations'!$C1542+'INPUT | Operations'!$C1543)/2,"")</f>
        <v/>
      </c>
      <c r="D1538" s="28" t="str">
        <f t="shared" si="227"/>
        <v/>
      </c>
      <c r="E1538" s="26" t="str">
        <f>IF(ISNUMBER($B1538),'INPUT | Operations'!$B1543-'INPUT | Operations'!$B1542,"")</f>
        <v/>
      </c>
      <c r="F1538" s="32" t="str">
        <f>IF(ISNUMBER($B1538),IF('INPUT | Operations'!$B1543&lt;Booster_BurnTime,1,IF('INPUT | Operations'!$B1542&lt;=Booster_BurnTime,(Booster_BurnTime-'INPUT | Operations'!$B1542)/('INPUT | Operations'!$B1543-'INPUT | Operations'!$B1542),0))*'INPUT | Operations'!$E1542*NumberOfBoosters*NumberOfOps*$E1538,"")</f>
        <v/>
      </c>
      <c r="G1538" s="34" t="str">
        <f t="shared" si="228"/>
        <v/>
      </c>
      <c r="H1538" s="27" t="str">
        <f t="shared" si="229"/>
        <v/>
      </c>
      <c r="I1538" s="27" t="str">
        <f t="shared" si="230"/>
        <v/>
      </c>
      <c r="J1538" s="27" t="str">
        <f t="shared" si="231"/>
        <v/>
      </c>
      <c r="K1538" s="27" t="str">
        <f t="shared" si="232"/>
        <v/>
      </c>
      <c r="L1538" s="27" t="str">
        <f t="shared" si="233"/>
        <v/>
      </c>
      <c r="M1538" s="32" t="str">
        <f t="shared" si="234"/>
        <v/>
      </c>
      <c r="N1538" s="27" t="str">
        <f t="shared" si="235"/>
        <v/>
      </c>
      <c r="O1538" s="27" t="str">
        <f t="shared" si="235"/>
        <v/>
      </c>
      <c r="P1538" s="27" t="str">
        <f t="shared" si="235"/>
        <v/>
      </c>
      <c r="Q1538" s="27" t="str">
        <f t="shared" si="235"/>
        <v/>
      </c>
      <c r="R1538" s="27" t="str">
        <f t="shared" si="235"/>
        <v/>
      </c>
      <c r="S1538" s="27" t="str">
        <f t="shared" si="235"/>
        <v/>
      </c>
      <c r="T1538" s="32" t="str">
        <f t="shared" si="235"/>
        <v/>
      </c>
      <c r="U1538" s="10"/>
    </row>
    <row r="1539" spans="1:21" x14ac:dyDescent="0.25">
      <c r="A1539" s="10"/>
      <c r="B1539" s="4" t="str">
        <f>IF(ISBLANK('INPUT | Operations'!$B1544),"",COUNT('INPUT | Operations'!$B$12:$B1543))</f>
        <v/>
      </c>
      <c r="C1539" s="27" t="str">
        <f>IF(ISNUMBER($B1539),('INPUT | Operations'!$C1543+'INPUT | Operations'!$C1544)/2,"")</f>
        <v/>
      </c>
      <c r="D1539" s="28" t="str">
        <f t="shared" si="227"/>
        <v/>
      </c>
      <c r="E1539" s="26" t="str">
        <f>IF(ISNUMBER($B1539),'INPUT | Operations'!$B1544-'INPUT | Operations'!$B1543,"")</f>
        <v/>
      </c>
      <c r="F1539" s="32" t="str">
        <f>IF(ISNUMBER($B1539),IF('INPUT | Operations'!$B1544&lt;Booster_BurnTime,1,IF('INPUT | Operations'!$B1543&lt;=Booster_BurnTime,(Booster_BurnTime-'INPUT | Operations'!$B1543)/('INPUT | Operations'!$B1544-'INPUT | Operations'!$B1543),0))*'INPUT | Operations'!$E1543*NumberOfBoosters*NumberOfOps*$E1539,"")</f>
        <v/>
      </c>
      <c r="G1539" s="34" t="str">
        <f t="shared" si="228"/>
        <v/>
      </c>
      <c r="H1539" s="27" t="str">
        <f t="shared" si="229"/>
        <v/>
      </c>
      <c r="I1539" s="27" t="str">
        <f t="shared" si="230"/>
        <v/>
      </c>
      <c r="J1539" s="27" t="str">
        <f t="shared" si="231"/>
        <v/>
      </c>
      <c r="K1539" s="27" t="str">
        <f t="shared" si="232"/>
        <v/>
      </c>
      <c r="L1539" s="27" t="str">
        <f t="shared" si="233"/>
        <v/>
      </c>
      <c r="M1539" s="32" t="str">
        <f t="shared" si="234"/>
        <v/>
      </c>
      <c r="N1539" s="27" t="str">
        <f t="shared" ref="N1539:T1575" si="236">IFERROR($F1539*G1539/1000,"")</f>
        <v/>
      </c>
      <c r="O1539" s="27" t="str">
        <f t="shared" si="236"/>
        <v/>
      </c>
      <c r="P1539" s="27" t="str">
        <f t="shared" si="236"/>
        <v/>
      </c>
      <c r="Q1539" s="27" t="str">
        <f t="shared" si="236"/>
        <v/>
      </c>
      <c r="R1539" s="27" t="str">
        <f t="shared" si="236"/>
        <v/>
      </c>
      <c r="S1539" s="27" t="str">
        <f t="shared" si="236"/>
        <v/>
      </c>
      <c r="T1539" s="32" t="str">
        <f t="shared" si="236"/>
        <v/>
      </c>
      <c r="U1539" s="10"/>
    </row>
    <row r="1540" spans="1:21" x14ac:dyDescent="0.25">
      <c r="A1540" s="10"/>
      <c r="B1540" s="4" t="str">
        <f>IF(ISBLANK('INPUT | Operations'!$B1545),"",COUNT('INPUT | Operations'!$B$12:$B1544))</f>
        <v/>
      </c>
      <c r="C1540" s="27" t="str">
        <f>IF(ISNUMBER($B1540),('INPUT | Operations'!$C1544+'INPUT | Operations'!$C1545)/2,"")</f>
        <v/>
      </c>
      <c r="D1540" s="28" t="str">
        <f t="shared" si="227"/>
        <v/>
      </c>
      <c r="E1540" s="26" t="str">
        <f>IF(ISNUMBER($B1540),'INPUT | Operations'!$B1545-'INPUT | Operations'!$B1544,"")</f>
        <v/>
      </c>
      <c r="F1540" s="32" t="str">
        <f>IF(ISNUMBER($B1540),IF('INPUT | Operations'!$B1545&lt;Booster_BurnTime,1,IF('INPUT | Operations'!$B1544&lt;=Booster_BurnTime,(Booster_BurnTime-'INPUT | Operations'!$B1544)/('INPUT | Operations'!$B1545-'INPUT | Operations'!$B1544),0))*'INPUT | Operations'!$E1544*NumberOfBoosters*NumberOfOps*$E1540,"")</f>
        <v/>
      </c>
      <c r="G1540" s="34" t="str">
        <f t="shared" si="228"/>
        <v/>
      </c>
      <c r="H1540" s="27" t="str">
        <f t="shared" si="229"/>
        <v/>
      </c>
      <c r="I1540" s="27" t="str">
        <f t="shared" si="230"/>
        <v/>
      </c>
      <c r="J1540" s="27" t="str">
        <f t="shared" si="231"/>
        <v/>
      </c>
      <c r="K1540" s="27" t="str">
        <f t="shared" si="232"/>
        <v/>
      </c>
      <c r="L1540" s="27" t="str">
        <f t="shared" si="233"/>
        <v/>
      </c>
      <c r="M1540" s="32" t="str">
        <f t="shared" si="234"/>
        <v/>
      </c>
      <c r="N1540" s="27" t="str">
        <f t="shared" si="236"/>
        <v/>
      </c>
      <c r="O1540" s="27" t="str">
        <f t="shared" si="236"/>
        <v/>
      </c>
      <c r="P1540" s="27" t="str">
        <f t="shared" si="236"/>
        <v/>
      </c>
      <c r="Q1540" s="27" t="str">
        <f t="shared" si="236"/>
        <v/>
      </c>
      <c r="R1540" s="27" t="str">
        <f t="shared" si="236"/>
        <v/>
      </c>
      <c r="S1540" s="27" t="str">
        <f t="shared" si="236"/>
        <v/>
      </c>
      <c r="T1540" s="32" t="str">
        <f t="shared" si="236"/>
        <v/>
      </c>
      <c r="U1540" s="10"/>
    </row>
    <row r="1541" spans="1:21" x14ac:dyDescent="0.25">
      <c r="A1541" s="10"/>
      <c r="B1541" s="4" t="str">
        <f>IF(ISBLANK('INPUT | Operations'!$B1546),"",COUNT('INPUT | Operations'!$B$12:$B1545))</f>
        <v/>
      </c>
      <c r="C1541" s="27" t="str">
        <f>IF(ISNUMBER($B1541),('INPUT | Operations'!$C1545+'INPUT | Operations'!$C1546)/2,"")</f>
        <v/>
      </c>
      <c r="D1541" s="28" t="str">
        <f t="shared" si="227"/>
        <v/>
      </c>
      <c r="E1541" s="26" t="str">
        <f>IF(ISNUMBER($B1541),'INPUT | Operations'!$B1546-'INPUT | Operations'!$B1545,"")</f>
        <v/>
      </c>
      <c r="F1541" s="32" t="str">
        <f>IF(ISNUMBER($B1541),IF('INPUT | Operations'!$B1546&lt;Booster_BurnTime,1,IF('INPUT | Operations'!$B1545&lt;=Booster_BurnTime,(Booster_BurnTime-'INPUT | Operations'!$B1545)/('INPUT | Operations'!$B1546-'INPUT | Operations'!$B1545),0))*'INPUT | Operations'!$E1545*NumberOfBoosters*NumberOfOps*$E1541,"")</f>
        <v/>
      </c>
      <c r="G1541" s="34" t="str">
        <f t="shared" si="228"/>
        <v/>
      </c>
      <c r="H1541" s="27" t="str">
        <f t="shared" si="229"/>
        <v/>
      </c>
      <c r="I1541" s="27" t="str">
        <f t="shared" si="230"/>
        <v/>
      </c>
      <c r="J1541" s="27" t="str">
        <f t="shared" si="231"/>
        <v/>
      </c>
      <c r="K1541" s="27" t="str">
        <f t="shared" si="232"/>
        <v/>
      </c>
      <c r="L1541" s="27" t="str">
        <f t="shared" si="233"/>
        <v/>
      </c>
      <c r="M1541" s="32" t="str">
        <f t="shared" si="234"/>
        <v/>
      </c>
      <c r="N1541" s="27" t="str">
        <f t="shared" si="236"/>
        <v/>
      </c>
      <c r="O1541" s="27" t="str">
        <f t="shared" si="236"/>
        <v/>
      </c>
      <c r="P1541" s="27" t="str">
        <f t="shared" si="236"/>
        <v/>
      </c>
      <c r="Q1541" s="27" t="str">
        <f t="shared" si="236"/>
        <v/>
      </c>
      <c r="R1541" s="27" t="str">
        <f t="shared" si="236"/>
        <v/>
      </c>
      <c r="S1541" s="27" t="str">
        <f t="shared" si="236"/>
        <v/>
      </c>
      <c r="T1541" s="32" t="str">
        <f t="shared" si="236"/>
        <v/>
      </c>
      <c r="U1541" s="10"/>
    </row>
    <row r="1542" spans="1:21" x14ac:dyDescent="0.25">
      <c r="A1542" s="10"/>
      <c r="B1542" s="4" t="str">
        <f>IF(ISBLANK('INPUT | Operations'!$B1547),"",COUNT('INPUT | Operations'!$B$12:$B1546))</f>
        <v/>
      </c>
      <c r="C1542" s="27" t="str">
        <f>IF(ISNUMBER($B1542),('INPUT | Operations'!$C1546+'INPUT | Operations'!$C1547)/2,"")</f>
        <v/>
      </c>
      <c r="D1542" s="28" t="str">
        <f t="shared" si="227"/>
        <v/>
      </c>
      <c r="E1542" s="26" t="str">
        <f>IF(ISNUMBER($B1542),'INPUT | Operations'!$B1547-'INPUT | Operations'!$B1546,"")</f>
        <v/>
      </c>
      <c r="F1542" s="32" t="str">
        <f>IF(ISNUMBER($B1542),IF('INPUT | Operations'!$B1547&lt;Booster_BurnTime,1,IF('INPUT | Operations'!$B1546&lt;=Booster_BurnTime,(Booster_BurnTime-'INPUT | Operations'!$B1546)/('INPUT | Operations'!$B1547-'INPUT | Operations'!$B1546),0))*'INPUT | Operations'!$E1546*NumberOfBoosters*NumberOfOps*$E1542,"")</f>
        <v/>
      </c>
      <c r="G1542" s="34" t="str">
        <f t="shared" si="228"/>
        <v/>
      </c>
      <c r="H1542" s="27" t="str">
        <f t="shared" si="229"/>
        <v/>
      </c>
      <c r="I1542" s="27" t="str">
        <f t="shared" si="230"/>
        <v/>
      </c>
      <c r="J1542" s="27" t="str">
        <f t="shared" si="231"/>
        <v/>
      </c>
      <c r="K1542" s="27" t="str">
        <f t="shared" si="232"/>
        <v/>
      </c>
      <c r="L1542" s="27" t="str">
        <f t="shared" si="233"/>
        <v/>
      </c>
      <c r="M1542" s="32" t="str">
        <f t="shared" si="234"/>
        <v/>
      </c>
      <c r="N1542" s="27" t="str">
        <f t="shared" si="236"/>
        <v/>
      </c>
      <c r="O1542" s="27" t="str">
        <f t="shared" si="236"/>
        <v/>
      </c>
      <c r="P1542" s="27" t="str">
        <f t="shared" si="236"/>
        <v/>
      </c>
      <c r="Q1542" s="27" t="str">
        <f t="shared" si="236"/>
        <v/>
      </c>
      <c r="R1542" s="27" t="str">
        <f t="shared" si="236"/>
        <v/>
      </c>
      <c r="S1542" s="27" t="str">
        <f t="shared" si="236"/>
        <v/>
      </c>
      <c r="T1542" s="32" t="str">
        <f t="shared" si="236"/>
        <v/>
      </c>
      <c r="U1542" s="10"/>
    </row>
    <row r="1543" spans="1:21" x14ac:dyDescent="0.25">
      <c r="A1543" s="10"/>
      <c r="B1543" s="4" t="str">
        <f>IF(ISBLANK('INPUT | Operations'!$B1548),"",COUNT('INPUT | Operations'!$B$12:$B1547))</f>
        <v/>
      </c>
      <c r="C1543" s="27" t="str">
        <f>IF(ISNUMBER($B1543),('INPUT | Operations'!$C1547+'INPUT | Operations'!$C1548)/2,"")</f>
        <v/>
      </c>
      <c r="D1543" s="28" t="str">
        <f t="shared" si="227"/>
        <v/>
      </c>
      <c r="E1543" s="26" t="str">
        <f>IF(ISNUMBER($B1543),'INPUT | Operations'!$B1548-'INPUT | Operations'!$B1547,"")</f>
        <v/>
      </c>
      <c r="F1543" s="32" t="str">
        <f>IF(ISNUMBER($B1543),IF('INPUT | Operations'!$B1548&lt;Booster_BurnTime,1,IF('INPUT | Operations'!$B1547&lt;=Booster_BurnTime,(Booster_BurnTime-'INPUT | Operations'!$B1547)/('INPUT | Operations'!$B1548-'INPUT | Operations'!$B1547),0))*'INPUT | Operations'!$E1547*NumberOfBoosters*NumberOfOps*$E1543,"")</f>
        <v/>
      </c>
      <c r="G1543" s="34" t="str">
        <f t="shared" si="228"/>
        <v/>
      </c>
      <c r="H1543" s="27" t="str">
        <f t="shared" si="229"/>
        <v/>
      </c>
      <c r="I1543" s="27" t="str">
        <f t="shared" si="230"/>
        <v/>
      </c>
      <c r="J1543" s="27" t="str">
        <f t="shared" si="231"/>
        <v/>
      </c>
      <c r="K1543" s="27" t="str">
        <f t="shared" si="232"/>
        <v/>
      </c>
      <c r="L1543" s="27" t="str">
        <f t="shared" si="233"/>
        <v/>
      </c>
      <c r="M1543" s="32" t="str">
        <f t="shared" si="234"/>
        <v/>
      </c>
      <c r="N1543" s="27" t="str">
        <f t="shared" si="236"/>
        <v/>
      </c>
      <c r="O1543" s="27" t="str">
        <f t="shared" si="236"/>
        <v/>
      </c>
      <c r="P1543" s="27" t="str">
        <f t="shared" si="236"/>
        <v/>
      </c>
      <c r="Q1543" s="27" t="str">
        <f t="shared" si="236"/>
        <v/>
      </c>
      <c r="R1543" s="27" t="str">
        <f t="shared" si="236"/>
        <v/>
      </c>
      <c r="S1543" s="27" t="str">
        <f t="shared" si="236"/>
        <v/>
      </c>
      <c r="T1543" s="32" t="str">
        <f t="shared" si="236"/>
        <v/>
      </c>
      <c r="U1543" s="10"/>
    </row>
    <row r="1544" spans="1:21" x14ac:dyDescent="0.25">
      <c r="A1544" s="10"/>
      <c r="B1544" s="4" t="str">
        <f>IF(ISBLANK('INPUT | Operations'!$B1549),"",COUNT('INPUT | Operations'!$B$12:$B1548))</f>
        <v/>
      </c>
      <c r="C1544" s="27" t="str">
        <f>IF(ISNUMBER($B1544),('INPUT | Operations'!$C1548+'INPUT | Operations'!$C1549)/2,"")</f>
        <v/>
      </c>
      <c r="D1544" s="28" t="str">
        <f t="shared" ref="D1544:D1607" si="237">IF(ISNUMBER($B1544),C1544*0.3048/1000,"")</f>
        <v/>
      </c>
      <c r="E1544" s="26" t="str">
        <f>IF(ISNUMBER($B1544),'INPUT | Operations'!$B1549-'INPUT | Operations'!$B1548,"")</f>
        <v/>
      </c>
      <c r="F1544" s="32" t="str">
        <f>IF(ISNUMBER($B1544),IF('INPUT | Operations'!$B1549&lt;Booster_BurnTime,1,IF('INPUT | Operations'!$B1548&lt;=Booster_BurnTime,(Booster_BurnTime-'INPUT | Operations'!$B1548)/('INPUT | Operations'!$B1549-'INPUT | Operations'!$B1548),0))*'INPUT | Operations'!$E1548*NumberOfBoosters*NumberOfOps*$E1544,"")</f>
        <v/>
      </c>
      <c r="G1544" s="34" t="str">
        <f t="shared" ref="G1544:G1607" si="238">IF(ISNUMBER($B1544),Booster_H2O+MW_H2O/MW_H*Booster_H+MW_H2O/MW_H2*Booster_H2+Booster_OH,"")</f>
        <v/>
      </c>
      <c r="H1544" s="27" t="str">
        <f t="shared" ref="H1544:H1607" si="239">IF(ISNUMBER($B1544),Booster_CO2+MW_CO2/MW_CO*(Booster_CO-$I1544),"")</f>
        <v/>
      </c>
      <c r="I1544" s="27" t="str">
        <f t="shared" ref="I1544:I1607" si="240">IF(ISNUMBER($B1544),MIN(0.0025*EXP(0.067*$D1544)*(Booster_CO+Booster_CO2),Booster_CO),"")</f>
        <v/>
      </c>
      <c r="J1544" s="27" t="str">
        <f t="shared" ref="J1544:J1607" si="241">IF(ISNUMBER($B1544),Booster_Al2O3,"")</f>
        <v/>
      </c>
      <c r="K1544" s="27" t="str">
        <f t="shared" ref="K1544:K1607" si="242">IF(ISNUMBER($B1544),Booster_HCl+Booster_Cl+Booster_Cl2,"")</f>
        <v/>
      </c>
      <c r="L1544" s="27" t="str">
        <f t="shared" ref="L1544:L1607" si="243">IF(ISNUMBER($B1544),Booster_NOx+33*EXP(-0.26*$D1544),"")</f>
        <v/>
      </c>
      <c r="M1544" s="32" t="str">
        <f t="shared" ref="M1544:M1607" si="244">IF(ISNUMBER($B1544),Booster_BC*MAX(0.04,MIN(1,0.04*EXP(0.12*($D1544-15)))),"")</f>
        <v/>
      </c>
      <c r="N1544" s="27" t="str">
        <f t="shared" si="236"/>
        <v/>
      </c>
      <c r="O1544" s="27" t="str">
        <f t="shared" si="236"/>
        <v/>
      </c>
      <c r="P1544" s="27" t="str">
        <f t="shared" si="236"/>
        <v/>
      </c>
      <c r="Q1544" s="27" t="str">
        <f t="shared" si="236"/>
        <v/>
      </c>
      <c r="R1544" s="27" t="str">
        <f t="shared" si="236"/>
        <v/>
      </c>
      <c r="S1544" s="27" t="str">
        <f t="shared" si="236"/>
        <v/>
      </c>
      <c r="T1544" s="32" t="str">
        <f t="shared" si="236"/>
        <v/>
      </c>
      <c r="U1544" s="10"/>
    </row>
    <row r="1545" spans="1:21" x14ac:dyDescent="0.25">
      <c r="A1545" s="10"/>
      <c r="B1545" s="4" t="str">
        <f>IF(ISBLANK('INPUT | Operations'!$B1550),"",COUNT('INPUT | Operations'!$B$12:$B1549))</f>
        <v/>
      </c>
      <c r="C1545" s="27" t="str">
        <f>IF(ISNUMBER($B1545),('INPUT | Operations'!$C1549+'INPUT | Operations'!$C1550)/2,"")</f>
        <v/>
      </c>
      <c r="D1545" s="28" t="str">
        <f t="shared" si="237"/>
        <v/>
      </c>
      <c r="E1545" s="26" t="str">
        <f>IF(ISNUMBER($B1545),'INPUT | Operations'!$B1550-'INPUT | Operations'!$B1549,"")</f>
        <v/>
      </c>
      <c r="F1545" s="32" t="str">
        <f>IF(ISNUMBER($B1545),IF('INPUT | Operations'!$B1550&lt;Booster_BurnTime,1,IF('INPUT | Operations'!$B1549&lt;=Booster_BurnTime,(Booster_BurnTime-'INPUT | Operations'!$B1549)/('INPUT | Operations'!$B1550-'INPUT | Operations'!$B1549),0))*'INPUT | Operations'!$E1549*NumberOfBoosters*NumberOfOps*$E1545,"")</f>
        <v/>
      </c>
      <c r="G1545" s="34" t="str">
        <f t="shared" si="238"/>
        <v/>
      </c>
      <c r="H1545" s="27" t="str">
        <f t="shared" si="239"/>
        <v/>
      </c>
      <c r="I1545" s="27" t="str">
        <f t="shared" si="240"/>
        <v/>
      </c>
      <c r="J1545" s="27" t="str">
        <f t="shared" si="241"/>
        <v/>
      </c>
      <c r="K1545" s="27" t="str">
        <f t="shared" si="242"/>
        <v/>
      </c>
      <c r="L1545" s="27" t="str">
        <f t="shared" si="243"/>
        <v/>
      </c>
      <c r="M1545" s="32" t="str">
        <f t="shared" si="244"/>
        <v/>
      </c>
      <c r="N1545" s="27" t="str">
        <f t="shared" si="236"/>
        <v/>
      </c>
      <c r="O1545" s="27" t="str">
        <f t="shared" si="236"/>
        <v/>
      </c>
      <c r="P1545" s="27" t="str">
        <f t="shared" si="236"/>
        <v/>
      </c>
      <c r="Q1545" s="27" t="str">
        <f t="shared" si="236"/>
        <v/>
      </c>
      <c r="R1545" s="27" t="str">
        <f t="shared" si="236"/>
        <v/>
      </c>
      <c r="S1545" s="27" t="str">
        <f t="shared" si="236"/>
        <v/>
      </c>
      <c r="T1545" s="32" t="str">
        <f t="shared" si="236"/>
        <v/>
      </c>
      <c r="U1545" s="10"/>
    </row>
    <row r="1546" spans="1:21" x14ac:dyDescent="0.25">
      <c r="A1546" s="10"/>
      <c r="B1546" s="4" t="str">
        <f>IF(ISBLANK('INPUT | Operations'!$B1551),"",COUNT('INPUT | Operations'!$B$12:$B1550))</f>
        <v/>
      </c>
      <c r="C1546" s="27" t="str">
        <f>IF(ISNUMBER($B1546),('INPUT | Operations'!$C1550+'INPUT | Operations'!$C1551)/2,"")</f>
        <v/>
      </c>
      <c r="D1546" s="28" t="str">
        <f t="shared" si="237"/>
        <v/>
      </c>
      <c r="E1546" s="26" t="str">
        <f>IF(ISNUMBER($B1546),'INPUT | Operations'!$B1551-'INPUT | Operations'!$B1550,"")</f>
        <v/>
      </c>
      <c r="F1546" s="32" t="str">
        <f>IF(ISNUMBER($B1546),IF('INPUT | Operations'!$B1551&lt;Booster_BurnTime,1,IF('INPUT | Operations'!$B1550&lt;=Booster_BurnTime,(Booster_BurnTime-'INPUT | Operations'!$B1550)/('INPUT | Operations'!$B1551-'INPUT | Operations'!$B1550),0))*'INPUT | Operations'!$E1550*NumberOfBoosters*NumberOfOps*$E1546,"")</f>
        <v/>
      </c>
      <c r="G1546" s="34" t="str">
        <f t="shared" si="238"/>
        <v/>
      </c>
      <c r="H1546" s="27" t="str">
        <f t="shared" si="239"/>
        <v/>
      </c>
      <c r="I1546" s="27" t="str">
        <f t="shared" si="240"/>
        <v/>
      </c>
      <c r="J1546" s="27" t="str">
        <f t="shared" si="241"/>
        <v/>
      </c>
      <c r="K1546" s="27" t="str">
        <f t="shared" si="242"/>
        <v/>
      </c>
      <c r="L1546" s="27" t="str">
        <f t="shared" si="243"/>
        <v/>
      </c>
      <c r="M1546" s="32" t="str">
        <f t="shared" si="244"/>
        <v/>
      </c>
      <c r="N1546" s="27" t="str">
        <f t="shared" si="236"/>
        <v/>
      </c>
      <c r="O1546" s="27" t="str">
        <f t="shared" si="236"/>
        <v/>
      </c>
      <c r="P1546" s="27" t="str">
        <f t="shared" si="236"/>
        <v/>
      </c>
      <c r="Q1546" s="27" t="str">
        <f t="shared" si="236"/>
        <v/>
      </c>
      <c r="R1546" s="27" t="str">
        <f t="shared" si="236"/>
        <v/>
      </c>
      <c r="S1546" s="27" t="str">
        <f t="shared" si="236"/>
        <v/>
      </c>
      <c r="T1546" s="32" t="str">
        <f t="shared" si="236"/>
        <v/>
      </c>
      <c r="U1546" s="10"/>
    </row>
    <row r="1547" spans="1:21" x14ac:dyDescent="0.25">
      <c r="A1547" s="10"/>
      <c r="B1547" s="4" t="str">
        <f>IF(ISBLANK('INPUT | Operations'!$B1552),"",COUNT('INPUT | Operations'!$B$12:$B1551))</f>
        <v/>
      </c>
      <c r="C1547" s="27" t="str">
        <f>IF(ISNUMBER($B1547),('INPUT | Operations'!$C1551+'INPUT | Operations'!$C1552)/2,"")</f>
        <v/>
      </c>
      <c r="D1547" s="28" t="str">
        <f t="shared" si="237"/>
        <v/>
      </c>
      <c r="E1547" s="26" t="str">
        <f>IF(ISNUMBER($B1547),'INPUT | Operations'!$B1552-'INPUT | Operations'!$B1551,"")</f>
        <v/>
      </c>
      <c r="F1547" s="32" t="str">
        <f>IF(ISNUMBER($B1547),IF('INPUT | Operations'!$B1552&lt;Booster_BurnTime,1,IF('INPUT | Operations'!$B1551&lt;=Booster_BurnTime,(Booster_BurnTime-'INPUT | Operations'!$B1551)/('INPUT | Operations'!$B1552-'INPUT | Operations'!$B1551),0))*'INPUT | Operations'!$E1551*NumberOfBoosters*NumberOfOps*$E1547,"")</f>
        <v/>
      </c>
      <c r="G1547" s="34" t="str">
        <f t="shared" si="238"/>
        <v/>
      </c>
      <c r="H1547" s="27" t="str">
        <f t="shared" si="239"/>
        <v/>
      </c>
      <c r="I1547" s="27" t="str">
        <f t="shared" si="240"/>
        <v/>
      </c>
      <c r="J1547" s="27" t="str">
        <f t="shared" si="241"/>
        <v/>
      </c>
      <c r="K1547" s="27" t="str">
        <f t="shared" si="242"/>
        <v/>
      </c>
      <c r="L1547" s="27" t="str">
        <f t="shared" si="243"/>
        <v/>
      </c>
      <c r="M1547" s="32" t="str">
        <f t="shared" si="244"/>
        <v/>
      </c>
      <c r="N1547" s="27" t="str">
        <f t="shared" si="236"/>
        <v/>
      </c>
      <c r="O1547" s="27" t="str">
        <f t="shared" si="236"/>
        <v/>
      </c>
      <c r="P1547" s="27" t="str">
        <f t="shared" si="236"/>
        <v/>
      </c>
      <c r="Q1547" s="27" t="str">
        <f t="shared" si="236"/>
        <v/>
      </c>
      <c r="R1547" s="27" t="str">
        <f t="shared" si="236"/>
        <v/>
      </c>
      <c r="S1547" s="27" t="str">
        <f t="shared" si="236"/>
        <v/>
      </c>
      <c r="T1547" s="32" t="str">
        <f t="shared" si="236"/>
        <v/>
      </c>
      <c r="U1547" s="10"/>
    </row>
    <row r="1548" spans="1:21" x14ac:dyDescent="0.25">
      <c r="A1548" s="10"/>
      <c r="B1548" s="4" t="str">
        <f>IF(ISBLANK('INPUT | Operations'!$B1553),"",COUNT('INPUT | Operations'!$B$12:$B1552))</f>
        <v/>
      </c>
      <c r="C1548" s="27" t="str">
        <f>IF(ISNUMBER($B1548),('INPUT | Operations'!$C1552+'INPUT | Operations'!$C1553)/2,"")</f>
        <v/>
      </c>
      <c r="D1548" s="28" t="str">
        <f t="shared" si="237"/>
        <v/>
      </c>
      <c r="E1548" s="26" t="str">
        <f>IF(ISNUMBER($B1548),'INPUT | Operations'!$B1553-'INPUT | Operations'!$B1552,"")</f>
        <v/>
      </c>
      <c r="F1548" s="32" t="str">
        <f>IF(ISNUMBER($B1548),IF('INPUT | Operations'!$B1553&lt;Booster_BurnTime,1,IF('INPUT | Operations'!$B1552&lt;=Booster_BurnTime,(Booster_BurnTime-'INPUT | Operations'!$B1552)/('INPUT | Operations'!$B1553-'INPUT | Operations'!$B1552),0))*'INPUT | Operations'!$E1552*NumberOfBoosters*NumberOfOps*$E1548,"")</f>
        <v/>
      </c>
      <c r="G1548" s="34" t="str">
        <f t="shared" si="238"/>
        <v/>
      </c>
      <c r="H1548" s="27" t="str">
        <f t="shared" si="239"/>
        <v/>
      </c>
      <c r="I1548" s="27" t="str">
        <f t="shared" si="240"/>
        <v/>
      </c>
      <c r="J1548" s="27" t="str">
        <f t="shared" si="241"/>
        <v/>
      </c>
      <c r="K1548" s="27" t="str">
        <f t="shared" si="242"/>
        <v/>
      </c>
      <c r="L1548" s="27" t="str">
        <f t="shared" si="243"/>
        <v/>
      </c>
      <c r="M1548" s="32" t="str">
        <f t="shared" si="244"/>
        <v/>
      </c>
      <c r="N1548" s="27" t="str">
        <f t="shared" si="236"/>
        <v/>
      </c>
      <c r="O1548" s="27" t="str">
        <f t="shared" si="236"/>
        <v/>
      </c>
      <c r="P1548" s="27" t="str">
        <f t="shared" si="236"/>
        <v/>
      </c>
      <c r="Q1548" s="27" t="str">
        <f t="shared" si="236"/>
        <v/>
      </c>
      <c r="R1548" s="27" t="str">
        <f t="shared" si="236"/>
        <v/>
      </c>
      <c r="S1548" s="27" t="str">
        <f t="shared" si="236"/>
        <v/>
      </c>
      <c r="T1548" s="32" t="str">
        <f t="shared" si="236"/>
        <v/>
      </c>
      <c r="U1548" s="10"/>
    </row>
    <row r="1549" spans="1:21" x14ac:dyDescent="0.25">
      <c r="A1549" s="10"/>
      <c r="B1549" s="4" t="str">
        <f>IF(ISBLANK('INPUT | Operations'!$B1554),"",COUNT('INPUT | Operations'!$B$12:$B1553))</f>
        <v/>
      </c>
      <c r="C1549" s="27" t="str">
        <f>IF(ISNUMBER($B1549),('INPUT | Operations'!$C1553+'INPUT | Operations'!$C1554)/2,"")</f>
        <v/>
      </c>
      <c r="D1549" s="28" t="str">
        <f t="shared" si="237"/>
        <v/>
      </c>
      <c r="E1549" s="26" t="str">
        <f>IF(ISNUMBER($B1549),'INPUT | Operations'!$B1554-'INPUT | Operations'!$B1553,"")</f>
        <v/>
      </c>
      <c r="F1549" s="32" t="str">
        <f>IF(ISNUMBER($B1549),IF('INPUT | Operations'!$B1554&lt;Booster_BurnTime,1,IF('INPUT | Operations'!$B1553&lt;=Booster_BurnTime,(Booster_BurnTime-'INPUT | Operations'!$B1553)/('INPUT | Operations'!$B1554-'INPUT | Operations'!$B1553),0))*'INPUT | Operations'!$E1553*NumberOfBoosters*NumberOfOps*$E1549,"")</f>
        <v/>
      </c>
      <c r="G1549" s="34" t="str">
        <f t="shared" si="238"/>
        <v/>
      </c>
      <c r="H1549" s="27" t="str">
        <f t="shared" si="239"/>
        <v/>
      </c>
      <c r="I1549" s="27" t="str">
        <f t="shared" si="240"/>
        <v/>
      </c>
      <c r="J1549" s="27" t="str">
        <f t="shared" si="241"/>
        <v/>
      </c>
      <c r="K1549" s="27" t="str">
        <f t="shared" si="242"/>
        <v/>
      </c>
      <c r="L1549" s="27" t="str">
        <f t="shared" si="243"/>
        <v/>
      </c>
      <c r="M1549" s="32" t="str">
        <f t="shared" si="244"/>
        <v/>
      </c>
      <c r="N1549" s="27" t="str">
        <f t="shared" si="236"/>
        <v/>
      </c>
      <c r="O1549" s="27" t="str">
        <f t="shared" si="236"/>
        <v/>
      </c>
      <c r="P1549" s="27" t="str">
        <f t="shared" si="236"/>
        <v/>
      </c>
      <c r="Q1549" s="27" t="str">
        <f t="shared" si="236"/>
        <v/>
      </c>
      <c r="R1549" s="27" t="str">
        <f t="shared" si="236"/>
        <v/>
      </c>
      <c r="S1549" s="27" t="str">
        <f t="shared" si="236"/>
        <v/>
      </c>
      <c r="T1549" s="32" t="str">
        <f t="shared" si="236"/>
        <v/>
      </c>
      <c r="U1549" s="10"/>
    </row>
    <row r="1550" spans="1:21" x14ac:dyDescent="0.25">
      <c r="A1550" s="10"/>
      <c r="B1550" s="4" t="str">
        <f>IF(ISBLANK('INPUT | Operations'!$B1555),"",COUNT('INPUT | Operations'!$B$12:$B1554))</f>
        <v/>
      </c>
      <c r="C1550" s="27" t="str">
        <f>IF(ISNUMBER($B1550),('INPUT | Operations'!$C1554+'INPUT | Operations'!$C1555)/2,"")</f>
        <v/>
      </c>
      <c r="D1550" s="28" t="str">
        <f t="shared" si="237"/>
        <v/>
      </c>
      <c r="E1550" s="26" t="str">
        <f>IF(ISNUMBER($B1550),'INPUT | Operations'!$B1555-'INPUT | Operations'!$B1554,"")</f>
        <v/>
      </c>
      <c r="F1550" s="32" t="str">
        <f>IF(ISNUMBER($B1550),IF('INPUT | Operations'!$B1555&lt;Booster_BurnTime,1,IF('INPUT | Operations'!$B1554&lt;=Booster_BurnTime,(Booster_BurnTime-'INPUT | Operations'!$B1554)/('INPUT | Operations'!$B1555-'INPUT | Operations'!$B1554),0))*'INPUT | Operations'!$E1554*NumberOfBoosters*NumberOfOps*$E1550,"")</f>
        <v/>
      </c>
      <c r="G1550" s="34" t="str">
        <f t="shared" si="238"/>
        <v/>
      </c>
      <c r="H1550" s="27" t="str">
        <f t="shared" si="239"/>
        <v/>
      </c>
      <c r="I1550" s="27" t="str">
        <f t="shared" si="240"/>
        <v/>
      </c>
      <c r="J1550" s="27" t="str">
        <f t="shared" si="241"/>
        <v/>
      </c>
      <c r="K1550" s="27" t="str">
        <f t="shared" si="242"/>
        <v/>
      </c>
      <c r="L1550" s="27" t="str">
        <f t="shared" si="243"/>
        <v/>
      </c>
      <c r="M1550" s="32" t="str">
        <f t="shared" si="244"/>
        <v/>
      </c>
      <c r="N1550" s="27" t="str">
        <f t="shared" si="236"/>
        <v/>
      </c>
      <c r="O1550" s="27" t="str">
        <f t="shared" si="236"/>
        <v/>
      </c>
      <c r="P1550" s="27" t="str">
        <f t="shared" si="236"/>
        <v/>
      </c>
      <c r="Q1550" s="27" t="str">
        <f t="shared" si="236"/>
        <v/>
      </c>
      <c r="R1550" s="27" t="str">
        <f t="shared" si="236"/>
        <v/>
      </c>
      <c r="S1550" s="27" t="str">
        <f t="shared" si="236"/>
        <v/>
      </c>
      <c r="T1550" s="32" t="str">
        <f t="shared" si="236"/>
        <v/>
      </c>
      <c r="U1550" s="10"/>
    </row>
    <row r="1551" spans="1:21" x14ac:dyDescent="0.25">
      <c r="A1551" s="10"/>
      <c r="B1551" s="4" t="str">
        <f>IF(ISBLANK('INPUT | Operations'!$B1556),"",COUNT('INPUT | Operations'!$B$12:$B1555))</f>
        <v/>
      </c>
      <c r="C1551" s="27" t="str">
        <f>IF(ISNUMBER($B1551),('INPUT | Operations'!$C1555+'INPUT | Operations'!$C1556)/2,"")</f>
        <v/>
      </c>
      <c r="D1551" s="28" t="str">
        <f t="shared" si="237"/>
        <v/>
      </c>
      <c r="E1551" s="26" t="str">
        <f>IF(ISNUMBER($B1551),'INPUT | Operations'!$B1556-'INPUT | Operations'!$B1555,"")</f>
        <v/>
      </c>
      <c r="F1551" s="32" t="str">
        <f>IF(ISNUMBER($B1551),IF('INPUT | Operations'!$B1556&lt;Booster_BurnTime,1,IF('INPUT | Operations'!$B1555&lt;=Booster_BurnTime,(Booster_BurnTime-'INPUT | Operations'!$B1555)/('INPUT | Operations'!$B1556-'INPUT | Operations'!$B1555),0))*'INPUT | Operations'!$E1555*NumberOfBoosters*NumberOfOps*$E1551,"")</f>
        <v/>
      </c>
      <c r="G1551" s="34" t="str">
        <f t="shared" si="238"/>
        <v/>
      </c>
      <c r="H1551" s="27" t="str">
        <f t="shared" si="239"/>
        <v/>
      </c>
      <c r="I1551" s="27" t="str">
        <f t="shared" si="240"/>
        <v/>
      </c>
      <c r="J1551" s="27" t="str">
        <f t="shared" si="241"/>
        <v/>
      </c>
      <c r="K1551" s="27" t="str">
        <f t="shared" si="242"/>
        <v/>
      </c>
      <c r="L1551" s="27" t="str">
        <f t="shared" si="243"/>
        <v/>
      </c>
      <c r="M1551" s="32" t="str">
        <f t="shared" si="244"/>
        <v/>
      </c>
      <c r="N1551" s="27" t="str">
        <f t="shared" si="236"/>
        <v/>
      </c>
      <c r="O1551" s="27" t="str">
        <f t="shared" si="236"/>
        <v/>
      </c>
      <c r="P1551" s="27" t="str">
        <f t="shared" si="236"/>
        <v/>
      </c>
      <c r="Q1551" s="27" t="str">
        <f t="shared" si="236"/>
        <v/>
      </c>
      <c r="R1551" s="27" t="str">
        <f t="shared" si="236"/>
        <v/>
      </c>
      <c r="S1551" s="27" t="str">
        <f t="shared" si="236"/>
        <v/>
      </c>
      <c r="T1551" s="32" t="str">
        <f t="shared" si="236"/>
        <v/>
      </c>
      <c r="U1551" s="10"/>
    </row>
    <row r="1552" spans="1:21" x14ac:dyDescent="0.25">
      <c r="A1552" s="10"/>
      <c r="B1552" s="4" t="str">
        <f>IF(ISBLANK('INPUT | Operations'!$B1557),"",COUNT('INPUT | Operations'!$B$12:$B1556))</f>
        <v/>
      </c>
      <c r="C1552" s="27" t="str">
        <f>IF(ISNUMBER($B1552),('INPUT | Operations'!$C1556+'INPUT | Operations'!$C1557)/2,"")</f>
        <v/>
      </c>
      <c r="D1552" s="28" t="str">
        <f t="shared" si="237"/>
        <v/>
      </c>
      <c r="E1552" s="26" t="str">
        <f>IF(ISNUMBER($B1552),'INPUT | Operations'!$B1557-'INPUT | Operations'!$B1556,"")</f>
        <v/>
      </c>
      <c r="F1552" s="32" t="str">
        <f>IF(ISNUMBER($B1552),IF('INPUT | Operations'!$B1557&lt;Booster_BurnTime,1,IF('INPUT | Operations'!$B1556&lt;=Booster_BurnTime,(Booster_BurnTime-'INPUT | Operations'!$B1556)/('INPUT | Operations'!$B1557-'INPUT | Operations'!$B1556),0))*'INPUT | Operations'!$E1556*NumberOfBoosters*NumberOfOps*$E1552,"")</f>
        <v/>
      </c>
      <c r="G1552" s="34" t="str">
        <f t="shared" si="238"/>
        <v/>
      </c>
      <c r="H1552" s="27" t="str">
        <f t="shared" si="239"/>
        <v/>
      </c>
      <c r="I1552" s="27" t="str">
        <f t="shared" si="240"/>
        <v/>
      </c>
      <c r="J1552" s="27" t="str">
        <f t="shared" si="241"/>
        <v/>
      </c>
      <c r="K1552" s="27" t="str">
        <f t="shared" si="242"/>
        <v/>
      </c>
      <c r="L1552" s="27" t="str">
        <f t="shared" si="243"/>
        <v/>
      </c>
      <c r="M1552" s="32" t="str">
        <f t="shared" si="244"/>
        <v/>
      </c>
      <c r="N1552" s="27" t="str">
        <f t="shared" si="236"/>
        <v/>
      </c>
      <c r="O1552" s="27" t="str">
        <f t="shared" si="236"/>
        <v/>
      </c>
      <c r="P1552" s="27" t="str">
        <f t="shared" si="236"/>
        <v/>
      </c>
      <c r="Q1552" s="27" t="str">
        <f t="shared" si="236"/>
        <v/>
      </c>
      <c r="R1552" s="27" t="str">
        <f t="shared" si="236"/>
        <v/>
      </c>
      <c r="S1552" s="27" t="str">
        <f t="shared" si="236"/>
        <v/>
      </c>
      <c r="T1552" s="32" t="str">
        <f t="shared" si="236"/>
        <v/>
      </c>
      <c r="U1552" s="10"/>
    </row>
    <row r="1553" spans="1:21" x14ac:dyDescent="0.25">
      <c r="A1553" s="10"/>
      <c r="B1553" s="4" t="str">
        <f>IF(ISBLANK('INPUT | Operations'!$B1558),"",COUNT('INPUT | Operations'!$B$12:$B1557))</f>
        <v/>
      </c>
      <c r="C1553" s="27" t="str">
        <f>IF(ISNUMBER($B1553),('INPUT | Operations'!$C1557+'INPUT | Operations'!$C1558)/2,"")</f>
        <v/>
      </c>
      <c r="D1553" s="28" t="str">
        <f t="shared" si="237"/>
        <v/>
      </c>
      <c r="E1553" s="26" t="str">
        <f>IF(ISNUMBER($B1553),'INPUT | Operations'!$B1558-'INPUT | Operations'!$B1557,"")</f>
        <v/>
      </c>
      <c r="F1553" s="32" t="str">
        <f>IF(ISNUMBER($B1553),IF('INPUT | Operations'!$B1558&lt;Booster_BurnTime,1,IF('INPUT | Operations'!$B1557&lt;=Booster_BurnTime,(Booster_BurnTime-'INPUT | Operations'!$B1557)/('INPUT | Operations'!$B1558-'INPUT | Operations'!$B1557),0))*'INPUT | Operations'!$E1557*NumberOfBoosters*NumberOfOps*$E1553,"")</f>
        <v/>
      </c>
      <c r="G1553" s="34" t="str">
        <f t="shared" si="238"/>
        <v/>
      </c>
      <c r="H1553" s="27" t="str">
        <f t="shared" si="239"/>
        <v/>
      </c>
      <c r="I1553" s="27" t="str">
        <f t="shared" si="240"/>
        <v/>
      </c>
      <c r="J1553" s="27" t="str">
        <f t="shared" si="241"/>
        <v/>
      </c>
      <c r="K1553" s="27" t="str">
        <f t="shared" si="242"/>
        <v/>
      </c>
      <c r="L1553" s="27" t="str">
        <f t="shared" si="243"/>
        <v/>
      </c>
      <c r="M1553" s="32" t="str">
        <f t="shared" si="244"/>
        <v/>
      </c>
      <c r="N1553" s="27" t="str">
        <f t="shared" si="236"/>
        <v/>
      </c>
      <c r="O1553" s="27" t="str">
        <f t="shared" si="236"/>
        <v/>
      </c>
      <c r="P1553" s="27" t="str">
        <f t="shared" si="236"/>
        <v/>
      </c>
      <c r="Q1553" s="27" t="str">
        <f t="shared" si="236"/>
        <v/>
      </c>
      <c r="R1553" s="27" t="str">
        <f t="shared" si="236"/>
        <v/>
      </c>
      <c r="S1553" s="27" t="str">
        <f t="shared" si="236"/>
        <v/>
      </c>
      <c r="T1553" s="32" t="str">
        <f t="shared" si="236"/>
        <v/>
      </c>
      <c r="U1553" s="10"/>
    </row>
    <row r="1554" spans="1:21" x14ac:dyDescent="0.25">
      <c r="A1554" s="10"/>
      <c r="B1554" s="4" t="str">
        <f>IF(ISBLANK('INPUT | Operations'!$B1559),"",COUNT('INPUT | Operations'!$B$12:$B1558))</f>
        <v/>
      </c>
      <c r="C1554" s="27" t="str">
        <f>IF(ISNUMBER($B1554),('INPUT | Operations'!$C1558+'INPUT | Operations'!$C1559)/2,"")</f>
        <v/>
      </c>
      <c r="D1554" s="28" t="str">
        <f t="shared" si="237"/>
        <v/>
      </c>
      <c r="E1554" s="26" t="str">
        <f>IF(ISNUMBER($B1554),'INPUT | Operations'!$B1559-'INPUT | Operations'!$B1558,"")</f>
        <v/>
      </c>
      <c r="F1554" s="32" t="str">
        <f>IF(ISNUMBER($B1554),IF('INPUT | Operations'!$B1559&lt;Booster_BurnTime,1,IF('INPUT | Operations'!$B1558&lt;=Booster_BurnTime,(Booster_BurnTime-'INPUT | Operations'!$B1558)/('INPUT | Operations'!$B1559-'INPUT | Operations'!$B1558),0))*'INPUT | Operations'!$E1558*NumberOfBoosters*NumberOfOps*$E1554,"")</f>
        <v/>
      </c>
      <c r="G1554" s="34" t="str">
        <f t="shared" si="238"/>
        <v/>
      </c>
      <c r="H1554" s="27" t="str">
        <f t="shared" si="239"/>
        <v/>
      </c>
      <c r="I1554" s="27" t="str">
        <f t="shared" si="240"/>
        <v/>
      </c>
      <c r="J1554" s="27" t="str">
        <f t="shared" si="241"/>
        <v/>
      </c>
      <c r="K1554" s="27" t="str">
        <f t="shared" si="242"/>
        <v/>
      </c>
      <c r="L1554" s="27" t="str">
        <f t="shared" si="243"/>
        <v/>
      </c>
      <c r="M1554" s="32" t="str">
        <f t="shared" si="244"/>
        <v/>
      </c>
      <c r="N1554" s="27" t="str">
        <f t="shared" si="236"/>
        <v/>
      </c>
      <c r="O1554" s="27" t="str">
        <f t="shared" si="236"/>
        <v/>
      </c>
      <c r="P1554" s="27" t="str">
        <f t="shared" si="236"/>
        <v/>
      </c>
      <c r="Q1554" s="27" t="str">
        <f t="shared" si="236"/>
        <v/>
      </c>
      <c r="R1554" s="27" t="str">
        <f t="shared" si="236"/>
        <v/>
      </c>
      <c r="S1554" s="27" t="str">
        <f t="shared" si="236"/>
        <v/>
      </c>
      <c r="T1554" s="32" t="str">
        <f t="shared" si="236"/>
        <v/>
      </c>
      <c r="U1554" s="10"/>
    </row>
    <row r="1555" spans="1:21" x14ac:dyDescent="0.25">
      <c r="A1555" s="10"/>
      <c r="B1555" s="4" t="str">
        <f>IF(ISBLANK('INPUT | Operations'!$B1560),"",COUNT('INPUT | Operations'!$B$12:$B1559))</f>
        <v/>
      </c>
      <c r="C1555" s="27" t="str">
        <f>IF(ISNUMBER($B1555),('INPUT | Operations'!$C1559+'INPUT | Operations'!$C1560)/2,"")</f>
        <v/>
      </c>
      <c r="D1555" s="28" t="str">
        <f t="shared" si="237"/>
        <v/>
      </c>
      <c r="E1555" s="26" t="str">
        <f>IF(ISNUMBER($B1555),'INPUT | Operations'!$B1560-'INPUT | Operations'!$B1559,"")</f>
        <v/>
      </c>
      <c r="F1555" s="32" t="str">
        <f>IF(ISNUMBER($B1555),IF('INPUT | Operations'!$B1560&lt;Booster_BurnTime,1,IF('INPUT | Operations'!$B1559&lt;=Booster_BurnTime,(Booster_BurnTime-'INPUT | Operations'!$B1559)/('INPUT | Operations'!$B1560-'INPUT | Operations'!$B1559),0))*'INPUT | Operations'!$E1559*NumberOfBoosters*NumberOfOps*$E1555,"")</f>
        <v/>
      </c>
      <c r="G1555" s="34" t="str">
        <f t="shared" si="238"/>
        <v/>
      </c>
      <c r="H1555" s="27" t="str">
        <f t="shared" si="239"/>
        <v/>
      </c>
      <c r="I1555" s="27" t="str">
        <f t="shared" si="240"/>
        <v/>
      </c>
      <c r="J1555" s="27" t="str">
        <f t="shared" si="241"/>
        <v/>
      </c>
      <c r="K1555" s="27" t="str">
        <f t="shared" si="242"/>
        <v/>
      </c>
      <c r="L1555" s="27" t="str">
        <f t="shared" si="243"/>
        <v/>
      </c>
      <c r="M1555" s="32" t="str">
        <f t="shared" si="244"/>
        <v/>
      </c>
      <c r="N1555" s="27" t="str">
        <f t="shared" si="236"/>
        <v/>
      </c>
      <c r="O1555" s="27" t="str">
        <f t="shared" si="236"/>
        <v/>
      </c>
      <c r="P1555" s="27" t="str">
        <f t="shared" si="236"/>
        <v/>
      </c>
      <c r="Q1555" s="27" t="str">
        <f t="shared" si="236"/>
        <v/>
      </c>
      <c r="R1555" s="27" t="str">
        <f t="shared" si="236"/>
        <v/>
      </c>
      <c r="S1555" s="27" t="str">
        <f t="shared" si="236"/>
        <v/>
      </c>
      <c r="T1555" s="32" t="str">
        <f t="shared" si="236"/>
        <v/>
      </c>
      <c r="U1555" s="10"/>
    </row>
    <row r="1556" spans="1:21" x14ac:dyDescent="0.25">
      <c r="A1556" s="10"/>
      <c r="B1556" s="4" t="str">
        <f>IF(ISBLANK('INPUT | Operations'!$B1561),"",COUNT('INPUT | Operations'!$B$12:$B1560))</f>
        <v/>
      </c>
      <c r="C1556" s="27" t="str">
        <f>IF(ISNUMBER($B1556),('INPUT | Operations'!$C1560+'INPUT | Operations'!$C1561)/2,"")</f>
        <v/>
      </c>
      <c r="D1556" s="28" t="str">
        <f t="shared" si="237"/>
        <v/>
      </c>
      <c r="E1556" s="26" t="str">
        <f>IF(ISNUMBER($B1556),'INPUT | Operations'!$B1561-'INPUT | Operations'!$B1560,"")</f>
        <v/>
      </c>
      <c r="F1556" s="32" t="str">
        <f>IF(ISNUMBER($B1556),IF('INPUT | Operations'!$B1561&lt;Booster_BurnTime,1,IF('INPUT | Operations'!$B1560&lt;=Booster_BurnTime,(Booster_BurnTime-'INPUT | Operations'!$B1560)/('INPUT | Operations'!$B1561-'INPUT | Operations'!$B1560),0))*'INPUT | Operations'!$E1560*NumberOfBoosters*NumberOfOps*$E1556,"")</f>
        <v/>
      </c>
      <c r="G1556" s="34" t="str">
        <f t="shared" si="238"/>
        <v/>
      </c>
      <c r="H1556" s="27" t="str">
        <f t="shared" si="239"/>
        <v/>
      </c>
      <c r="I1556" s="27" t="str">
        <f t="shared" si="240"/>
        <v/>
      </c>
      <c r="J1556" s="27" t="str">
        <f t="shared" si="241"/>
        <v/>
      </c>
      <c r="K1556" s="27" t="str">
        <f t="shared" si="242"/>
        <v/>
      </c>
      <c r="L1556" s="27" t="str">
        <f t="shared" si="243"/>
        <v/>
      </c>
      <c r="M1556" s="32" t="str">
        <f t="shared" si="244"/>
        <v/>
      </c>
      <c r="N1556" s="27" t="str">
        <f t="shared" si="236"/>
        <v/>
      </c>
      <c r="O1556" s="27" t="str">
        <f t="shared" si="236"/>
        <v/>
      </c>
      <c r="P1556" s="27" t="str">
        <f t="shared" si="236"/>
        <v/>
      </c>
      <c r="Q1556" s="27" t="str">
        <f t="shared" si="236"/>
        <v/>
      </c>
      <c r="R1556" s="27" t="str">
        <f t="shared" si="236"/>
        <v/>
      </c>
      <c r="S1556" s="27" t="str">
        <f t="shared" si="236"/>
        <v/>
      </c>
      <c r="T1556" s="32" t="str">
        <f t="shared" si="236"/>
        <v/>
      </c>
      <c r="U1556" s="10"/>
    </row>
    <row r="1557" spans="1:21" x14ac:dyDescent="0.25">
      <c r="A1557" s="10"/>
      <c r="B1557" s="4" t="str">
        <f>IF(ISBLANK('INPUT | Operations'!$B1562),"",COUNT('INPUT | Operations'!$B$12:$B1561))</f>
        <v/>
      </c>
      <c r="C1557" s="27" t="str">
        <f>IF(ISNUMBER($B1557),('INPUT | Operations'!$C1561+'INPUT | Operations'!$C1562)/2,"")</f>
        <v/>
      </c>
      <c r="D1557" s="28" t="str">
        <f t="shared" si="237"/>
        <v/>
      </c>
      <c r="E1557" s="26" t="str">
        <f>IF(ISNUMBER($B1557),'INPUT | Operations'!$B1562-'INPUT | Operations'!$B1561,"")</f>
        <v/>
      </c>
      <c r="F1557" s="32" t="str">
        <f>IF(ISNUMBER($B1557),IF('INPUT | Operations'!$B1562&lt;Booster_BurnTime,1,IF('INPUT | Operations'!$B1561&lt;=Booster_BurnTime,(Booster_BurnTime-'INPUT | Operations'!$B1561)/('INPUT | Operations'!$B1562-'INPUT | Operations'!$B1561),0))*'INPUT | Operations'!$E1561*NumberOfBoosters*NumberOfOps*$E1557,"")</f>
        <v/>
      </c>
      <c r="G1557" s="34" t="str">
        <f t="shared" si="238"/>
        <v/>
      </c>
      <c r="H1557" s="27" t="str">
        <f t="shared" si="239"/>
        <v/>
      </c>
      <c r="I1557" s="27" t="str">
        <f t="shared" si="240"/>
        <v/>
      </c>
      <c r="J1557" s="27" t="str">
        <f t="shared" si="241"/>
        <v/>
      </c>
      <c r="K1557" s="27" t="str">
        <f t="shared" si="242"/>
        <v/>
      </c>
      <c r="L1557" s="27" t="str">
        <f t="shared" si="243"/>
        <v/>
      </c>
      <c r="M1557" s="32" t="str">
        <f t="shared" si="244"/>
        <v/>
      </c>
      <c r="N1557" s="27" t="str">
        <f t="shared" si="236"/>
        <v/>
      </c>
      <c r="O1557" s="27" t="str">
        <f t="shared" si="236"/>
        <v/>
      </c>
      <c r="P1557" s="27" t="str">
        <f t="shared" si="236"/>
        <v/>
      </c>
      <c r="Q1557" s="27" t="str">
        <f t="shared" si="236"/>
        <v/>
      </c>
      <c r="R1557" s="27" t="str">
        <f t="shared" si="236"/>
        <v/>
      </c>
      <c r="S1557" s="27" t="str">
        <f t="shared" si="236"/>
        <v/>
      </c>
      <c r="T1557" s="32" t="str">
        <f t="shared" si="236"/>
        <v/>
      </c>
      <c r="U1557" s="10"/>
    </row>
    <row r="1558" spans="1:21" x14ac:dyDescent="0.25">
      <c r="A1558" s="10"/>
      <c r="B1558" s="4" t="str">
        <f>IF(ISBLANK('INPUT | Operations'!$B1563),"",COUNT('INPUT | Operations'!$B$12:$B1562))</f>
        <v/>
      </c>
      <c r="C1558" s="27" t="str">
        <f>IF(ISNUMBER($B1558),('INPUT | Operations'!$C1562+'INPUT | Operations'!$C1563)/2,"")</f>
        <v/>
      </c>
      <c r="D1558" s="28" t="str">
        <f t="shared" si="237"/>
        <v/>
      </c>
      <c r="E1558" s="26" t="str">
        <f>IF(ISNUMBER($B1558),'INPUT | Operations'!$B1563-'INPUT | Operations'!$B1562,"")</f>
        <v/>
      </c>
      <c r="F1558" s="32" t="str">
        <f>IF(ISNUMBER($B1558),IF('INPUT | Operations'!$B1563&lt;Booster_BurnTime,1,IF('INPUT | Operations'!$B1562&lt;=Booster_BurnTime,(Booster_BurnTime-'INPUT | Operations'!$B1562)/('INPUT | Operations'!$B1563-'INPUT | Operations'!$B1562),0))*'INPUT | Operations'!$E1562*NumberOfBoosters*NumberOfOps*$E1558,"")</f>
        <v/>
      </c>
      <c r="G1558" s="34" t="str">
        <f t="shared" si="238"/>
        <v/>
      </c>
      <c r="H1558" s="27" t="str">
        <f t="shared" si="239"/>
        <v/>
      </c>
      <c r="I1558" s="27" t="str">
        <f t="shared" si="240"/>
        <v/>
      </c>
      <c r="J1558" s="27" t="str">
        <f t="shared" si="241"/>
        <v/>
      </c>
      <c r="K1558" s="27" t="str">
        <f t="shared" si="242"/>
        <v/>
      </c>
      <c r="L1558" s="27" t="str">
        <f t="shared" si="243"/>
        <v/>
      </c>
      <c r="M1558" s="32" t="str">
        <f t="shared" si="244"/>
        <v/>
      </c>
      <c r="N1558" s="27" t="str">
        <f t="shared" si="236"/>
        <v/>
      </c>
      <c r="O1558" s="27" t="str">
        <f t="shared" si="236"/>
        <v/>
      </c>
      <c r="P1558" s="27" t="str">
        <f t="shared" si="236"/>
        <v/>
      </c>
      <c r="Q1558" s="27" t="str">
        <f t="shared" si="236"/>
        <v/>
      </c>
      <c r="R1558" s="27" t="str">
        <f t="shared" si="236"/>
        <v/>
      </c>
      <c r="S1558" s="27" t="str">
        <f t="shared" si="236"/>
        <v/>
      </c>
      <c r="T1558" s="32" t="str">
        <f t="shared" si="236"/>
        <v/>
      </c>
      <c r="U1558" s="10"/>
    </row>
    <row r="1559" spans="1:21" x14ac:dyDescent="0.25">
      <c r="A1559" s="10"/>
      <c r="B1559" s="4" t="str">
        <f>IF(ISBLANK('INPUT | Operations'!$B1564),"",COUNT('INPUT | Operations'!$B$12:$B1563))</f>
        <v/>
      </c>
      <c r="C1559" s="27" t="str">
        <f>IF(ISNUMBER($B1559),('INPUT | Operations'!$C1563+'INPUT | Operations'!$C1564)/2,"")</f>
        <v/>
      </c>
      <c r="D1559" s="28" t="str">
        <f t="shared" si="237"/>
        <v/>
      </c>
      <c r="E1559" s="26" t="str">
        <f>IF(ISNUMBER($B1559),'INPUT | Operations'!$B1564-'INPUT | Operations'!$B1563,"")</f>
        <v/>
      </c>
      <c r="F1559" s="32" t="str">
        <f>IF(ISNUMBER($B1559),IF('INPUT | Operations'!$B1564&lt;Booster_BurnTime,1,IF('INPUT | Operations'!$B1563&lt;=Booster_BurnTime,(Booster_BurnTime-'INPUT | Operations'!$B1563)/('INPUT | Operations'!$B1564-'INPUT | Operations'!$B1563),0))*'INPUT | Operations'!$E1563*NumberOfBoosters*NumberOfOps*$E1559,"")</f>
        <v/>
      </c>
      <c r="G1559" s="34" t="str">
        <f t="shared" si="238"/>
        <v/>
      </c>
      <c r="H1559" s="27" t="str">
        <f t="shared" si="239"/>
        <v/>
      </c>
      <c r="I1559" s="27" t="str">
        <f t="shared" si="240"/>
        <v/>
      </c>
      <c r="J1559" s="27" t="str">
        <f t="shared" si="241"/>
        <v/>
      </c>
      <c r="K1559" s="27" t="str">
        <f t="shared" si="242"/>
        <v/>
      </c>
      <c r="L1559" s="27" t="str">
        <f t="shared" si="243"/>
        <v/>
      </c>
      <c r="M1559" s="32" t="str">
        <f t="shared" si="244"/>
        <v/>
      </c>
      <c r="N1559" s="27" t="str">
        <f t="shared" si="236"/>
        <v/>
      </c>
      <c r="O1559" s="27" t="str">
        <f t="shared" si="236"/>
        <v/>
      </c>
      <c r="P1559" s="27" t="str">
        <f t="shared" si="236"/>
        <v/>
      </c>
      <c r="Q1559" s="27" t="str">
        <f t="shared" si="236"/>
        <v/>
      </c>
      <c r="R1559" s="27" t="str">
        <f t="shared" si="236"/>
        <v/>
      </c>
      <c r="S1559" s="27" t="str">
        <f t="shared" si="236"/>
        <v/>
      </c>
      <c r="T1559" s="32" t="str">
        <f t="shared" si="236"/>
        <v/>
      </c>
      <c r="U1559" s="10"/>
    </row>
    <row r="1560" spans="1:21" x14ac:dyDescent="0.25">
      <c r="A1560" s="10"/>
      <c r="B1560" s="4" t="str">
        <f>IF(ISBLANK('INPUT | Operations'!$B1565),"",COUNT('INPUT | Operations'!$B$12:$B1564))</f>
        <v/>
      </c>
      <c r="C1560" s="27" t="str">
        <f>IF(ISNUMBER($B1560),('INPUT | Operations'!$C1564+'INPUT | Operations'!$C1565)/2,"")</f>
        <v/>
      </c>
      <c r="D1560" s="28" t="str">
        <f t="shared" si="237"/>
        <v/>
      </c>
      <c r="E1560" s="26" t="str">
        <f>IF(ISNUMBER($B1560),'INPUT | Operations'!$B1565-'INPUT | Operations'!$B1564,"")</f>
        <v/>
      </c>
      <c r="F1560" s="32" t="str">
        <f>IF(ISNUMBER($B1560),IF('INPUT | Operations'!$B1565&lt;Booster_BurnTime,1,IF('INPUT | Operations'!$B1564&lt;=Booster_BurnTime,(Booster_BurnTime-'INPUT | Operations'!$B1564)/('INPUT | Operations'!$B1565-'INPUT | Operations'!$B1564),0))*'INPUT | Operations'!$E1564*NumberOfBoosters*NumberOfOps*$E1560,"")</f>
        <v/>
      </c>
      <c r="G1560" s="34" t="str">
        <f t="shared" si="238"/>
        <v/>
      </c>
      <c r="H1560" s="27" t="str">
        <f t="shared" si="239"/>
        <v/>
      </c>
      <c r="I1560" s="27" t="str">
        <f t="shared" si="240"/>
        <v/>
      </c>
      <c r="J1560" s="27" t="str">
        <f t="shared" si="241"/>
        <v/>
      </c>
      <c r="K1560" s="27" t="str">
        <f t="shared" si="242"/>
        <v/>
      </c>
      <c r="L1560" s="27" t="str">
        <f t="shared" si="243"/>
        <v/>
      </c>
      <c r="M1560" s="32" t="str">
        <f t="shared" si="244"/>
        <v/>
      </c>
      <c r="N1560" s="27" t="str">
        <f t="shared" si="236"/>
        <v/>
      </c>
      <c r="O1560" s="27" t="str">
        <f t="shared" si="236"/>
        <v/>
      </c>
      <c r="P1560" s="27" t="str">
        <f t="shared" si="236"/>
        <v/>
      </c>
      <c r="Q1560" s="27" t="str">
        <f t="shared" si="236"/>
        <v/>
      </c>
      <c r="R1560" s="27" t="str">
        <f t="shared" si="236"/>
        <v/>
      </c>
      <c r="S1560" s="27" t="str">
        <f t="shared" si="236"/>
        <v/>
      </c>
      <c r="T1560" s="32" t="str">
        <f t="shared" si="236"/>
        <v/>
      </c>
      <c r="U1560" s="10"/>
    </row>
    <row r="1561" spans="1:21" x14ac:dyDescent="0.25">
      <c r="A1561" s="10"/>
      <c r="B1561" s="4" t="str">
        <f>IF(ISBLANK('INPUT | Operations'!$B1566),"",COUNT('INPUT | Operations'!$B$12:$B1565))</f>
        <v/>
      </c>
      <c r="C1561" s="27" t="str">
        <f>IF(ISNUMBER($B1561),('INPUT | Operations'!$C1565+'INPUT | Operations'!$C1566)/2,"")</f>
        <v/>
      </c>
      <c r="D1561" s="28" t="str">
        <f t="shared" si="237"/>
        <v/>
      </c>
      <c r="E1561" s="26" t="str">
        <f>IF(ISNUMBER($B1561),'INPUT | Operations'!$B1566-'INPUT | Operations'!$B1565,"")</f>
        <v/>
      </c>
      <c r="F1561" s="32" t="str">
        <f>IF(ISNUMBER($B1561),IF('INPUT | Operations'!$B1566&lt;Booster_BurnTime,1,IF('INPUT | Operations'!$B1565&lt;=Booster_BurnTime,(Booster_BurnTime-'INPUT | Operations'!$B1565)/('INPUT | Operations'!$B1566-'INPUT | Operations'!$B1565),0))*'INPUT | Operations'!$E1565*NumberOfBoosters*NumberOfOps*$E1561,"")</f>
        <v/>
      </c>
      <c r="G1561" s="34" t="str">
        <f t="shared" si="238"/>
        <v/>
      </c>
      <c r="H1561" s="27" t="str">
        <f t="shared" si="239"/>
        <v/>
      </c>
      <c r="I1561" s="27" t="str">
        <f t="shared" si="240"/>
        <v/>
      </c>
      <c r="J1561" s="27" t="str">
        <f t="shared" si="241"/>
        <v/>
      </c>
      <c r="K1561" s="27" t="str">
        <f t="shared" si="242"/>
        <v/>
      </c>
      <c r="L1561" s="27" t="str">
        <f t="shared" si="243"/>
        <v/>
      </c>
      <c r="M1561" s="32" t="str">
        <f t="shared" si="244"/>
        <v/>
      </c>
      <c r="N1561" s="27" t="str">
        <f t="shared" si="236"/>
        <v/>
      </c>
      <c r="O1561" s="27" t="str">
        <f t="shared" si="236"/>
        <v/>
      </c>
      <c r="P1561" s="27" t="str">
        <f t="shared" si="236"/>
        <v/>
      </c>
      <c r="Q1561" s="27" t="str">
        <f t="shared" si="236"/>
        <v/>
      </c>
      <c r="R1561" s="27" t="str">
        <f t="shared" si="236"/>
        <v/>
      </c>
      <c r="S1561" s="27" t="str">
        <f t="shared" si="236"/>
        <v/>
      </c>
      <c r="T1561" s="32" t="str">
        <f t="shared" si="236"/>
        <v/>
      </c>
      <c r="U1561" s="10"/>
    </row>
    <row r="1562" spans="1:21" x14ac:dyDescent="0.25">
      <c r="A1562" s="10"/>
      <c r="B1562" s="4" t="str">
        <f>IF(ISBLANK('INPUT | Operations'!$B1567),"",COUNT('INPUT | Operations'!$B$12:$B1566))</f>
        <v/>
      </c>
      <c r="C1562" s="27" t="str">
        <f>IF(ISNUMBER($B1562),('INPUT | Operations'!$C1566+'INPUT | Operations'!$C1567)/2,"")</f>
        <v/>
      </c>
      <c r="D1562" s="28" t="str">
        <f t="shared" si="237"/>
        <v/>
      </c>
      <c r="E1562" s="26" t="str">
        <f>IF(ISNUMBER($B1562),'INPUT | Operations'!$B1567-'INPUT | Operations'!$B1566,"")</f>
        <v/>
      </c>
      <c r="F1562" s="32" t="str">
        <f>IF(ISNUMBER($B1562),IF('INPUT | Operations'!$B1567&lt;Booster_BurnTime,1,IF('INPUT | Operations'!$B1566&lt;=Booster_BurnTime,(Booster_BurnTime-'INPUT | Operations'!$B1566)/('INPUT | Operations'!$B1567-'INPUT | Operations'!$B1566),0))*'INPUT | Operations'!$E1566*NumberOfBoosters*NumberOfOps*$E1562,"")</f>
        <v/>
      </c>
      <c r="G1562" s="34" t="str">
        <f t="shared" si="238"/>
        <v/>
      </c>
      <c r="H1562" s="27" t="str">
        <f t="shared" si="239"/>
        <v/>
      </c>
      <c r="I1562" s="27" t="str">
        <f t="shared" si="240"/>
        <v/>
      </c>
      <c r="J1562" s="27" t="str">
        <f t="shared" si="241"/>
        <v/>
      </c>
      <c r="K1562" s="27" t="str">
        <f t="shared" si="242"/>
        <v/>
      </c>
      <c r="L1562" s="27" t="str">
        <f t="shared" si="243"/>
        <v/>
      </c>
      <c r="M1562" s="32" t="str">
        <f t="shared" si="244"/>
        <v/>
      </c>
      <c r="N1562" s="27" t="str">
        <f t="shared" si="236"/>
        <v/>
      </c>
      <c r="O1562" s="27" t="str">
        <f t="shared" si="236"/>
        <v/>
      </c>
      <c r="P1562" s="27" t="str">
        <f t="shared" si="236"/>
        <v/>
      </c>
      <c r="Q1562" s="27" t="str">
        <f t="shared" si="236"/>
        <v/>
      </c>
      <c r="R1562" s="27" t="str">
        <f t="shared" si="236"/>
        <v/>
      </c>
      <c r="S1562" s="27" t="str">
        <f t="shared" si="236"/>
        <v/>
      </c>
      <c r="T1562" s="32" t="str">
        <f t="shared" si="236"/>
        <v/>
      </c>
      <c r="U1562" s="10"/>
    </row>
    <row r="1563" spans="1:21" x14ac:dyDescent="0.25">
      <c r="A1563" s="10"/>
      <c r="B1563" s="4" t="str">
        <f>IF(ISBLANK('INPUT | Operations'!$B1568),"",COUNT('INPUT | Operations'!$B$12:$B1567))</f>
        <v/>
      </c>
      <c r="C1563" s="27" t="str">
        <f>IF(ISNUMBER($B1563),('INPUT | Operations'!$C1567+'INPUT | Operations'!$C1568)/2,"")</f>
        <v/>
      </c>
      <c r="D1563" s="28" t="str">
        <f t="shared" si="237"/>
        <v/>
      </c>
      <c r="E1563" s="26" t="str">
        <f>IF(ISNUMBER($B1563),'INPUT | Operations'!$B1568-'INPUT | Operations'!$B1567,"")</f>
        <v/>
      </c>
      <c r="F1563" s="32" t="str">
        <f>IF(ISNUMBER($B1563),IF('INPUT | Operations'!$B1568&lt;Booster_BurnTime,1,IF('INPUT | Operations'!$B1567&lt;=Booster_BurnTime,(Booster_BurnTime-'INPUT | Operations'!$B1567)/('INPUT | Operations'!$B1568-'INPUT | Operations'!$B1567),0))*'INPUT | Operations'!$E1567*NumberOfBoosters*NumberOfOps*$E1563,"")</f>
        <v/>
      </c>
      <c r="G1563" s="34" t="str">
        <f t="shared" si="238"/>
        <v/>
      </c>
      <c r="H1563" s="27" t="str">
        <f t="shared" si="239"/>
        <v/>
      </c>
      <c r="I1563" s="27" t="str">
        <f t="shared" si="240"/>
        <v/>
      </c>
      <c r="J1563" s="27" t="str">
        <f t="shared" si="241"/>
        <v/>
      </c>
      <c r="K1563" s="27" t="str">
        <f t="shared" si="242"/>
        <v/>
      </c>
      <c r="L1563" s="27" t="str">
        <f t="shared" si="243"/>
        <v/>
      </c>
      <c r="M1563" s="32" t="str">
        <f t="shared" si="244"/>
        <v/>
      </c>
      <c r="N1563" s="27" t="str">
        <f t="shared" si="236"/>
        <v/>
      </c>
      <c r="O1563" s="27" t="str">
        <f t="shared" si="236"/>
        <v/>
      </c>
      <c r="P1563" s="27" t="str">
        <f t="shared" si="236"/>
        <v/>
      </c>
      <c r="Q1563" s="27" t="str">
        <f t="shared" si="236"/>
        <v/>
      </c>
      <c r="R1563" s="27" t="str">
        <f t="shared" si="236"/>
        <v/>
      </c>
      <c r="S1563" s="27" t="str">
        <f t="shared" si="236"/>
        <v/>
      </c>
      <c r="T1563" s="32" t="str">
        <f t="shared" si="236"/>
        <v/>
      </c>
      <c r="U1563" s="10"/>
    </row>
    <row r="1564" spans="1:21" x14ac:dyDescent="0.25">
      <c r="A1564" s="10"/>
      <c r="B1564" s="4" t="str">
        <f>IF(ISBLANK('INPUT | Operations'!$B1569),"",COUNT('INPUT | Operations'!$B$12:$B1568))</f>
        <v/>
      </c>
      <c r="C1564" s="27" t="str">
        <f>IF(ISNUMBER($B1564),('INPUT | Operations'!$C1568+'INPUT | Operations'!$C1569)/2,"")</f>
        <v/>
      </c>
      <c r="D1564" s="28" t="str">
        <f t="shared" si="237"/>
        <v/>
      </c>
      <c r="E1564" s="26" t="str">
        <f>IF(ISNUMBER($B1564),'INPUT | Operations'!$B1569-'INPUT | Operations'!$B1568,"")</f>
        <v/>
      </c>
      <c r="F1564" s="32" t="str">
        <f>IF(ISNUMBER($B1564),IF('INPUT | Operations'!$B1569&lt;Booster_BurnTime,1,IF('INPUT | Operations'!$B1568&lt;=Booster_BurnTime,(Booster_BurnTime-'INPUT | Operations'!$B1568)/('INPUT | Operations'!$B1569-'INPUT | Operations'!$B1568),0))*'INPUT | Operations'!$E1568*NumberOfBoosters*NumberOfOps*$E1564,"")</f>
        <v/>
      </c>
      <c r="G1564" s="34" t="str">
        <f t="shared" si="238"/>
        <v/>
      </c>
      <c r="H1564" s="27" t="str">
        <f t="shared" si="239"/>
        <v/>
      </c>
      <c r="I1564" s="27" t="str">
        <f t="shared" si="240"/>
        <v/>
      </c>
      <c r="J1564" s="27" t="str">
        <f t="shared" si="241"/>
        <v/>
      </c>
      <c r="K1564" s="27" t="str">
        <f t="shared" si="242"/>
        <v/>
      </c>
      <c r="L1564" s="27" t="str">
        <f t="shared" si="243"/>
        <v/>
      </c>
      <c r="M1564" s="32" t="str">
        <f t="shared" si="244"/>
        <v/>
      </c>
      <c r="N1564" s="27" t="str">
        <f t="shared" si="236"/>
        <v/>
      </c>
      <c r="O1564" s="27" t="str">
        <f t="shared" si="236"/>
        <v/>
      </c>
      <c r="P1564" s="27" t="str">
        <f t="shared" si="236"/>
        <v/>
      </c>
      <c r="Q1564" s="27" t="str">
        <f t="shared" si="236"/>
        <v/>
      </c>
      <c r="R1564" s="27" t="str">
        <f t="shared" si="236"/>
        <v/>
      </c>
      <c r="S1564" s="27" t="str">
        <f t="shared" si="236"/>
        <v/>
      </c>
      <c r="T1564" s="32" t="str">
        <f t="shared" si="236"/>
        <v/>
      </c>
      <c r="U1564" s="10"/>
    </row>
    <row r="1565" spans="1:21" x14ac:dyDescent="0.25">
      <c r="A1565" s="10"/>
      <c r="B1565" s="4" t="str">
        <f>IF(ISBLANK('INPUT | Operations'!$B1570),"",COUNT('INPUT | Operations'!$B$12:$B1569))</f>
        <v/>
      </c>
      <c r="C1565" s="27" t="str">
        <f>IF(ISNUMBER($B1565),('INPUT | Operations'!$C1569+'INPUT | Operations'!$C1570)/2,"")</f>
        <v/>
      </c>
      <c r="D1565" s="28" t="str">
        <f t="shared" si="237"/>
        <v/>
      </c>
      <c r="E1565" s="26" t="str">
        <f>IF(ISNUMBER($B1565),'INPUT | Operations'!$B1570-'INPUT | Operations'!$B1569,"")</f>
        <v/>
      </c>
      <c r="F1565" s="32" t="str">
        <f>IF(ISNUMBER($B1565),IF('INPUT | Operations'!$B1570&lt;Booster_BurnTime,1,IF('INPUT | Operations'!$B1569&lt;=Booster_BurnTime,(Booster_BurnTime-'INPUT | Operations'!$B1569)/('INPUT | Operations'!$B1570-'INPUT | Operations'!$B1569),0))*'INPUT | Operations'!$E1569*NumberOfBoosters*NumberOfOps*$E1565,"")</f>
        <v/>
      </c>
      <c r="G1565" s="34" t="str">
        <f t="shared" si="238"/>
        <v/>
      </c>
      <c r="H1565" s="27" t="str">
        <f t="shared" si="239"/>
        <v/>
      </c>
      <c r="I1565" s="27" t="str">
        <f t="shared" si="240"/>
        <v/>
      </c>
      <c r="J1565" s="27" t="str">
        <f t="shared" si="241"/>
        <v/>
      </c>
      <c r="K1565" s="27" t="str">
        <f t="shared" si="242"/>
        <v/>
      </c>
      <c r="L1565" s="27" t="str">
        <f t="shared" si="243"/>
        <v/>
      </c>
      <c r="M1565" s="32" t="str">
        <f t="shared" si="244"/>
        <v/>
      </c>
      <c r="N1565" s="27" t="str">
        <f t="shared" si="236"/>
        <v/>
      </c>
      <c r="O1565" s="27" t="str">
        <f t="shared" si="236"/>
        <v/>
      </c>
      <c r="P1565" s="27" t="str">
        <f t="shared" si="236"/>
        <v/>
      </c>
      <c r="Q1565" s="27" t="str">
        <f t="shared" si="236"/>
        <v/>
      </c>
      <c r="R1565" s="27" t="str">
        <f t="shared" si="236"/>
        <v/>
      </c>
      <c r="S1565" s="27" t="str">
        <f t="shared" si="236"/>
        <v/>
      </c>
      <c r="T1565" s="32" t="str">
        <f t="shared" si="236"/>
        <v/>
      </c>
      <c r="U1565" s="10"/>
    </row>
    <row r="1566" spans="1:21" x14ac:dyDescent="0.25">
      <c r="A1566" s="10"/>
      <c r="B1566" s="4" t="str">
        <f>IF(ISBLANK('INPUT | Operations'!$B1571),"",COUNT('INPUT | Operations'!$B$12:$B1570))</f>
        <v/>
      </c>
      <c r="C1566" s="27" t="str">
        <f>IF(ISNUMBER($B1566),('INPUT | Operations'!$C1570+'INPUT | Operations'!$C1571)/2,"")</f>
        <v/>
      </c>
      <c r="D1566" s="28" t="str">
        <f t="shared" si="237"/>
        <v/>
      </c>
      <c r="E1566" s="26" t="str">
        <f>IF(ISNUMBER($B1566),'INPUT | Operations'!$B1571-'INPUT | Operations'!$B1570,"")</f>
        <v/>
      </c>
      <c r="F1566" s="32" t="str">
        <f>IF(ISNUMBER($B1566),IF('INPUT | Operations'!$B1571&lt;Booster_BurnTime,1,IF('INPUT | Operations'!$B1570&lt;=Booster_BurnTime,(Booster_BurnTime-'INPUT | Operations'!$B1570)/('INPUT | Operations'!$B1571-'INPUT | Operations'!$B1570),0))*'INPUT | Operations'!$E1570*NumberOfBoosters*NumberOfOps*$E1566,"")</f>
        <v/>
      </c>
      <c r="G1566" s="34" t="str">
        <f t="shared" si="238"/>
        <v/>
      </c>
      <c r="H1566" s="27" t="str">
        <f t="shared" si="239"/>
        <v/>
      </c>
      <c r="I1566" s="27" t="str">
        <f t="shared" si="240"/>
        <v/>
      </c>
      <c r="J1566" s="27" t="str">
        <f t="shared" si="241"/>
        <v/>
      </c>
      <c r="K1566" s="27" t="str">
        <f t="shared" si="242"/>
        <v/>
      </c>
      <c r="L1566" s="27" t="str">
        <f t="shared" si="243"/>
        <v/>
      </c>
      <c r="M1566" s="32" t="str">
        <f t="shared" si="244"/>
        <v/>
      </c>
      <c r="N1566" s="27" t="str">
        <f t="shared" si="236"/>
        <v/>
      </c>
      <c r="O1566" s="27" t="str">
        <f t="shared" si="236"/>
        <v/>
      </c>
      <c r="P1566" s="27" t="str">
        <f t="shared" si="236"/>
        <v/>
      </c>
      <c r="Q1566" s="27" t="str">
        <f t="shared" si="236"/>
        <v/>
      </c>
      <c r="R1566" s="27" t="str">
        <f t="shared" si="236"/>
        <v/>
      </c>
      <c r="S1566" s="27" t="str">
        <f t="shared" si="236"/>
        <v/>
      </c>
      <c r="T1566" s="32" t="str">
        <f t="shared" si="236"/>
        <v/>
      </c>
      <c r="U1566" s="10"/>
    </row>
    <row r="1567" spans="1:21" x14ac:dyDescent="0.25">
      <c r="A1567" s="10"/>
      <c r="B1567" s="4" t="str">
        <f>IF(ISBLANK('INPUT | Operations'!$B1572),"",COUNT('INPUT | Operations'!$B$12:$B1571))</f>
        <v/>
      </c>
      <c r="C1567" s="27" t="str">
        <f>IF(ISNUMBER($B1567),('INPUT | Operations'!$C1571+'INPUT | Operations'!$C1572)/2,"")</f>
        <v/>
      </c>
      <c r="D1567" s="28" t="str">
        <f t="shared" si="237"/>
        <v/>
      </c>
      <c r="E1567" s="26" t="str">
        <f>IF(ISNUMBER($B1567),'INPUT | Operations'!$B1572-'INPUT | Operations'!$B1571,"")</f>
        <v/>
      </c>
      <c r="F1567" s="32" t="str">
        <f>IF(ISNUMBER($B1567),IF('INPUT | Operations'!$B1572&lt;Booster_BurnTime,1,IF('INPUT | Operations'!$B1571&lt;=Booster_BurnTime,(Booster_BurnTime-'INPUT | Operations'!$B1571)/('INPUT | Operations'!$B1572-'INPUT | Operations'!$B1571),0))*'INPUT | Operations'!$E1571*NumberOfBoosters*NumberOfOps*$E1567,"")</f>
        <v/>
      </c>
      <c r="G1567" s="34" t="str">
        <f t="shared" si="238"/>
        <v/>
      </c>
      <c r="H1567" s="27" t="str">
        <f t="shared" si="239"/>
        <v/>
      </c>
      <c r="I1567" s="27" t="str">
        <f t="shared" si="240"/>
        <v/>
      </c>
      <c r="J1567" s="27" t="str">
        <f t="shared" si="241"/>
        <v/>
      </c>
      <c r="K1567" s="27" t="str">
        <f t="shared" si="242"/>
        <v/>
      </c>
      <c r="L1567" s="27" t="str">
        <f t="shared" si="243"/>
        <v/>
      </c>
      <c r="M1567" s="32" t="str">
        <f t="shared" si="244"/>
        <v/>
      </c>
      <c r="N1567" s="27" t="str">
        <f t="shared" si="236"/>
        <v/>
      </c>
      <c r="O1567" s="27" t="str">
        <f t="shared" si="236"/>
        <v/>
      </c>
      <c r="P1567" s="27" t="str">
        <f t="shared" si="236"/>
        <v/>
      </c>
      <c r="Q1567" s="27" t="str">
        <f t="shared" si="236"/>
        <v/>
      </c>
      <c r="R1567" s="27" t="str">
        <f t="shared" si="236"/>
        <v/>
      </c>
      <c r="S1567" s="27" t="str">
        <f t="shared" si="236"/>
        <v/>
      </c>
      <c r="T1567" s="32" t="str">
        <f t="shared" si="236"/>
        <v/>
      </c>
      <c r="U1567" s="10"/>
    </row>
    <row r="1568" spans="1:21" x14ac:dyDescent="0.25">
      <c r="A1568" s="10"/>
      <c r="B1568" s="4" t="str">
        <f>IF(ISBLANK('INPUT | Operations'!$B1573),"",COUNT('INPUT | Operations'!$B$12:$B1572))</f>
        <v/>
      </c>
      <c r="C1568" s="27" t="str">
        <f>IF(ISNUMBER($B1568),('INPUT | Operations'!$C1572+'INPUT | Operations'!$C1573)/2,"")</f>
        <v/>
      </c>
      <c r="D1568" s="28" t="str">
        <f t="shared" si="237"/>
        <v/>
      </c>
      <c r="E1568" s="26" t="str">
        <f>IF(ISNUMBER($B1568),'INPUT | Operations'!$B1573-'INPUT | Operations'!$B1572,"")</f>
        <v/>
      </c>
      <c r="F1568" s="32" t="str">
        <f>IF(ISNUMBER($B1568),IF('INPUT | Operations'!$B1573&lt;Booster_BurnTime,1,IF('INPUT | Operations'!$B1572&lt;=Booster_BurnTime,(Booster_BurnTime-'INPUT | Operations'!$B1572)/('INPUT | Operations'!$B1573-'INPUT | Operations'!$B1572),0))*'INPUT | Operations'!$E1572*NumberOfBoosters*NumberOfOps*$E1568,"")</f>
        <v/>
      </c>
      <c r="G1568" s="34" t="str">
        <f t="shared" si="238"/>
        <v/>
      </c>
      <c r="H1568" s="27" t="str">
        <f t="shared" si="239"/>
        <v/>
      </c>
      <c r="I1568" s="27" t="str">
        <f t="shared" si="240"/>
        <v/>
      </c>
      <c r="J1568" s="27" t="str">
        <f t="shared" si="241"/>
        <v/>
      </c>
      <c r="K1568" s="27" t="str">
        <f t="shared" si="242"/>
        <v/>
      </c>
      <c r="L1568" s="27" t="str">
        <f t="shared" si="243"/>
        <v/>
      </c>
      <c r="M1568" s="32" t="str">
        <f t="shared" si="244"/>
        <v/>
      </c>
      <c r="N1568" s="27" t="str">
        <f t="shared" si="236"/>
        <v/>
      </c>
      <c r="O1568" s="27" t="str">
        <f t="shared" si="236"/>
        <v/>
      </c>
      <c r="P1568" s="27" t="str">
        <f t="shared" si="236"/>
        <v/>
      </c>
      <c r="Q1568" s="27" t="str">
        <f t="shared" si="236"/>
        <v/>
      </c>
      <c r="R1568" s="27" t="str">
        <f t="shared" si="236"/>
        <v/>
      </c>
      <c r="S1568" s="27" t="str">
        <f t="shared" si="236"/>
        <v/>
      </c>
      <c r="T1568" s="32" t="str">
        <f t="shared" si="236"/>
        <v/>
      </c>
      <c r="U1568" s="10"/>
    </row>
    <row r="1569" spans="1:21" x14ac:dyDescent="0.25">
      <c r="A1569" s="10"/>
      <c r="B1569" s="4" t="str">
        <f>IF(ISBLANK('INPUT | Operations'!$B1574),"",COUNT('INPUT | Operations'!$B$12:$B1573))</f>
        <v/>
      </c>
      <c r="C1569" s="27" t="str">
        <f>IF(ISNUMBER($B1569),('INPUT | Operations'!$C1573+'INPUT | Operations'!$C1574)/2,"")</f>
        <v/>
      </c>
      <c r="D1569" s="28" t="str">
        <f t="shared" si="237"/>
        <v/>
      </c>
      <c r="E1569" s="26" t="str">
        <f>IF(ISNUMBER($B1569),'INPUT | Operations'!$B1574-'INPUT | Operations'!$B1573,"")</f>
        <v/>
      </c>
      <c r="F1569" s="32" t="str">
        <f>IF(ISNUMBER($B1569),IF('INPUT | Operations'!$B1574&lt;Booster_BurnTime,1,IF('INPUT | Operations'!$B1573&lt;=Booster_BurnTime,(Booster_BurnTime-'INPUT | Operations'!$B1573)/('INPUT | Operations'!$B1574-'INPUT | Operations'!$B1573),0))*'INPUT | Operations'!$E1573*NumberOfBoosters*NumberOfOps*$E1569,"")</f>
        <v/>
      </c>
      <c r="G1569" s="34" t="str">
        <f t="shared" si="238"/>
        <v/>
      </c>
      <c r="H1569" s="27" t="str">
        <f t="shared" si="239"/>
        <v/>
      </c>
      <c r="I1569" s="27" t="str">
        <f t="shared" si="240"/>
        <v/>
      </c>
      <c r="J1569" s="27" t="str">
        <f t="shared" si="241"/>
        <v/>
      </c>
      <c r="K1569" s="27" t="str">
        <f t="shared" si="242"/>
        <v/>
      </c>
      <c r="L1569" s="27" t="str">
        <f t="shared" si="243"/>
        <v/>
      </c>
      <c r="M1569" s="32" t="str">
        <f t="shared" si="244"/>
        <v/>
      </c>
      <c r="N1569" s="27" t="str">
        <f t="shared" si="236"/>
        <v/>
      </c>
      <c r="O1569" s="27" t="str">
        <f t="shared" si="236"/>
        <v/>
      </c>
      <c r="P1569" s="27" t="str">
        <f t="shared" si="236"/>
        <v/>
      </c>
      <c r="Q1569" s="27" t="str">
        <f t="shared" si="236"/>
        <v/>
      </c>
      <c r="R1569" s="27" t="str">
        <f t="shared" si="236"/>
        <v/>
      </c>
      <c r="S1569" s="27" t="str">
        <f t="shared" si="236"/>
        <v/>
      </c>
      <c r="T1569" s="32" t="str">
        <f t="shared" si="236"/>
        <v/>
      </c>
      <c r="U1569" s="10"/>
    </row>
    <row r="1570" spans="1:21" x14ac:dyDescent="0.25">
      <c r="A1570" s="10"/>
      <c r="B1570" s="4" t="str">
        <f>IF(ISBLANK('INPUT | Operations'!$B1575),"",COUNT('INPUT | Operations'!$B$12:$B1574))</f>
        <v/>
      </c>
      <c r="C1570" s="27" t="str">
        <f>IF(ISNUMBER($B1570),('INPUT | Operations'!$C1574+'INPUT | Operations'!$C1575)/2,"")</f>
        <v/>
      </c>
      <c r="D1570" s="28" t="str">
        <f t="shared" si="237"/>
        <v/>
      </c>
      <c r="E1570" s="26" t="str">
        <f>IF(ISNUMBER($B1570),'INPUT | Operations'!$B1575-'INPUT | Operations'!$B1574,"")</f>
        <v/>
      </c>
      <c r="F1570" s="32" t="str">
        <f>IF(ISNUMBER($B1570),IF('INPUT | Operations'!$B1575&lt;Booster_BurnTime,1,IF('INPUT | Operations'!$B1574&lt;=Booster_BurnTime,(Booster_BurnTime-'INPUT | Operations'!$B1574)/('INPUT | Operations'!$B1575-'INPUT | Operations'!$B1574),0))*'INPUT | Operations'!$E1574*NumberOfBoosters*NumberOfOps*$E1570,"")</f>
        <v/>
      </c>
      <c r="G1570" s="34" t="str">
        <f t="shared" si="238"/>
        <v/>
      </c>
      <c r="H1570" s="27" t="str">
        <f t="shared" si="239"/>
        <v/>
      </c>
      <c r="I1570" s="27" t="str">
        <f t="shared" si="240"/>
        <v/>
      </c>
      <c r="J1570" s="27" t="str">
        <f t="shared" si="241"/>
        <v/>
      </c>
      <c r="K1570" s="27" t="str">
        <f t="shared" si="242"/>
        <v/>
      </c>
      <c r="L1570" s="27" t="str">
        <f t="shared" si="243"/>
        <v/>
      </c>
      <c r="M1570" s="32" t="str">
        <f t="shared" si="244"/>
        <v/>
      </c>
      <c r="N1570" s="27" t="str">
        <f t="shared" si="236"/>
        <v/>
      </c>
      <c r="O1570" s="27" t="str">
        <f t="shared" si="236"/>
        <v/>
      </c>
      <c r="P1570" s="27" t="str">
        <f t="shared" si="236"/>
        <v/>
      </c>
      <c r="Q1570" s="27" t="str">
        <f t="shared" si="236"/>
        <v/>
      </c>
      <c r="R1570" s="27" t="str">
        <f t="shared" si="236"/>
        <v/>
      </c>
      <c r="S1570" s="27" t="str">
        <f t="shared" si="236"/>
        <v/>
      </c>
      <c r="T1570" s="32" t="str">
        <f t="shared" si="236"/>
        <v/>
      </c>
      <c r="U1570" s="10"/>
    </row>
    <row r="1571" spans="1:21" x14ac:dyDescent="0.25">
      <c r="A1571" s="10"/>
      <c r="B1571" s="4" t="str">
        <f>IF(ISBLANK('INPUT | Operations'!$B1576),"",COUNT('INPUT | Operations'!$B$12:$B1575))</f>
        <v/>
      </c>
      <c r="C1571" s="27" t="str">
        <f>IF(ISNUMBER($B1571),('INPUT | Operations'!$C1575+'INPUT | Operations'!$C1576)/2,"")</f>
        <v/>
      </c>
      <c r="D1571" s="28" t="str">
        <f t="shared" si="237"/>
        <v/>
      </c>
      <c r="E1571" s="26" t="str">
        <f>IF(ISNUMBER($B1571),'INPUT | Operations'!$B1576-'INPUT | Operations'!$B1575,"")</f>
        <v/>
      </c>
      <c r="F1571" s="32" t="str">
        <f>IF(ISNUMBER($B1571),IF('INPUT | Operations'!$B1576&lt;Booster_BurnTime,1,IF('INPUT | Operations'!$B1575&lt;=Booster_BurnTime,(Booster_BurnTime-'INPUT | Operations'!$B1575)/('INPUT | Operations'!$B1576-'INPUT | Operations'!$B1575),0))*'INPUT | Operations'!$E1575*NumberOfBoosters*NumberOfOps*$E1571,"")</f>
        <v/>
      </c>
      <c r="G1571" s="34" t="str">
        <f t="shared" si="238"/>
        <v/>
      </c>
      <c r="H1571" s="27" t="str">
        <f t="shared" si="239"/>
        <v/>
      </c>
      <c r="I1571" s="27" t="str">
        <f t="shared" si="240"/>
        <v/>
      </c>
      <c r="J1571" s="27" t="str">
        <f t="shared" si="241"/>
        <v/>
      </c>
      <c r="K1571" s="27" t="str">
        <f t="shared" si="242"/>
        <v/>
      </c>
      <c r="L1571" s="27" t="str">
        <f t="shared" si="243"/>
        <v/>
      </c>
      <c r="M1571" s="32" t="str">
        <f t="shared" si="244"/>
        <v/>
      </c>
      <c r="N1571" s="27" t="str">
        <f t="shared" si="236"/>
        <v/>
      </c>
      <c r="O1571" s="27" t="str">
        <f t="shared" si="236"/>
        <v/>
      </c>
      <c r="P1571" s="27" t="str">
        <f t="shared" si="236"/>
        <v/>
      </c>
      <c r="Q1571" s="27" t="str">
        <f t="shared" si="236"/>
        <v/>
      </c>
      <c r="R1571" s="27" t="str">
        <f t="shared" si="236"/>
        <v/>
      </c>
      <c r="S1571" s="27" t="str">
        <f t="shared" si="236"/>
        <v/>
      </c>
      <c r="T1571" s="32" t="str">
        <f t="shared" si="236"/>
        <v/>
      </c>
      <c r="U1571" s="10"/>
    </row>
    <row r="1572" spans="1:21" x14ac:dyDescent="0.25">
      <c r="A1572" s="10"/>
      <c r="B1572" s="4" t="str">
        <f>IF(ISBLANK('INPUT | Operations'!$B1577),"",COUNT('INPUT | Operations'!$B$12:$B1576))</f>
        <v/>
      </c>
      <c r="C1572" s="27" t="str">
        <f>IF(ISNUMBER($B1572),('INPUT | Operations'!$C1576+'INPUT | Operations'!$C1577)/2,"")</f>
        <v/>
      </c>
      <c r="D1572" s="28" t="str">
        <f t="shared" si="237"/>
        <v/>
      </c>
      <c r="E1572" s="26" t="str">
        <f>IF(ISNUMBER($B1572),'INPUT | Operations'!$B1577-'INPUT | Operations'!$B1576,"")</f>
        <v/>
      </c>
      <c r="F1572" s="32" t="str">
        <f>IF(ISNUMBER($B1572),IF('INPUT | Operations'!$B1577&lt;Booster_BurnTime,1,IF('INPUT | Operations'!$B1576&lt;=Booster_BurnTime,(Booster_BurnTime-'INPUT | Operations'!$B1576)/('INPUT | Operations'!$B1577-'INPUT | Operations'!$B1576),0))*'INPUT | Operations'!$E1576*NumberOfBoosters*NumberOfOps*$E1572,"")</f>
        <v/>
      </c>
      <c r="G1572" s="34" t="str">
        <f t="shared" si="238"/>
        <v/>
      </c>
      <c r="H1572" s="27" t="str">
        <f t="shared" si="239"/>
        <v/>
      </c>
      <c r="I1572" s="27" t="str">
        <f t="shared" si="240"/>
        <v/>
      </c>
      <c r="J1572" s="27" t="str">
        <f t="shared" si="241"/>
        <v/>
      </c>
      <c r="K1572" s="27" t="str">
        <f t="shared" si="242"/>
        <v/>
      </c>
      <c r="L1572" s="27" t="str">
        <f t="shared" si="243"/>
        <v/>
      </c>
      <c r="M1572" s="32" t="str">
        <f t="shared" si="244"/>
        <v/>
      </c>
      <c r="N1572" s="27" t="str">
        <f t="shared" si="236"/>
        <v/>
      </c>
      <c r="O1572" s="27" t="str">
        <f t="shared" si="236"/>
        <v/>
      </c>
      <c r="P1572" s="27" t="str">
        <f t="shared" si="236"/>
        <v/>
      </c>
      <c r="Q1572" s="27" t="str">
        <f t="shared" si="236"/>
        <v/>
      </c>
      <c r="R1572" s="27" t="str">
        <f t="shared" si="236"/>
        <v/>
      </c>
      <c r="S1572" s="27" t="str">
        <f t="shared" si="236"/>
        <v/>
      </c>
      <c r="T1572" s="32" t="str">
        <f t="shared" si="236"/>
        <v/>
      </c>
      <c r="U1572" s="10"/>
    </row>
    <row r="1573" spans="1:21" x14ac:dyDescent="0.25">
      <c r="A1573" s="10"/>
      <c r="B1573" s="4" t="str">
        <f>IF(ISBLANK('INPUT | Operations'!$B1578),"",COUNT('INPUT | Operations'!$B$12:$B1577))</f>
        <v/>
      </c>
      <c r="C1573" s="27" t="str">
        <f>IF(ISNUMBER($B1573),('INPUT | Operations'!$C1577+'INPUT | Operations'!$C1578)/2,"")</f>
        <v/>
      </c>
      <c r="D1573" s="28" t="str">
        <f t="shared" si="237"/>
        <v/>
      </c>
      <c r="E1573" s="26" t="str">
        <f>IF(ISNUMBER($B1573),'INPUT | Operations'!$B1578-'INPUT | Operations'!$B1577,"")</f>
        <v/>
      </c>
      <c r="F1573" s="32" t="str">
        <f>IF(ISNUMBER($B1573),IF('INPUT | Operations'!$B1578&lt;Booster_BurnTime,1,IF('INPUT | Operations'!$B1577&lt;=Booster_BurnTime,(Booster_BurnTime-'INPUT | Operations'!$B1577)/('INPUT | Operations'!$B1578-'INPUT | Operations'!$B1577),0))*'INPUT | Operations'!$E1577*NumberOfBoosters*NumberOfOps*$E1573,"")</f>
        <v/>
      </c>
      <c r="G1573" s="34" t="str">
        <f t="shared" si="238"/>
        <v/>
      </c>
      <c r="H1573" s="27" t="str">
        <f t="shared" si="239"/>
        <v/>
      </c>
      <c r="I1573" s="27" t="str">
        <f t="shared" si="240"/>
        <v/>
      </c>
      <c r="J1573" s="27" t="str">
        <f t="shared" si="241"/>
        <v/>
      </c>
      <c r="K1573" s="27" t="str">
        <f t="shared" si="242"/>
        <v/>
      </c>
      <c r="L1573" s="27" t="str">
        <f t="shared" si="243"/>
        <v/>
      </c>
      <c r="M1573" s="32" t="str">
        <f t="shared" si="244"/>
        <v/>
      </c>
      <c r="N1573" s="27" t="str">
        <f t="shared" si="236"/>
        <v/>
      </c>
      <c r="O1573" s="27" t="str">
        <f t="shared" si="236"/>
        <v/>
      </c>
      <c r="P1573" s="27" t="str">
        <f t="shared" si="236"/>
        <v/>
      </c>
      <c r="Q1573" s="27" t="str">
        <f t="shared" si="236"/>
        <v/>
      </c>
      <c r="R1573" s="27" t="str">
        <f t="shared" si="236"/>
        <v/>
      </c>
      <c r="S1573" s="27" t="str">
        <f t="shared" si="236"/>
        <v/>
      </c>
      <c r="T1573" s="32" t="str">
        <f t="shared" si="236"/>
        <v/>
      </c>
      <c r="U1573" s="10"/>
    </row>
    <row r="1574" spans="1:21" x14ac:dyDescent="0.25">
      <c r="A1574" s="10"/>
      <c r="B1574" s="4" t="str">
        <f>IF(ISBLANK('INPUT | Operations'!$B1579),"",COUNT('INPUT | Operations'!$B$12:$B1578))</f>
        <v/>
      </c>
      <c r="C1574" s="27" t="str">
        <f>IF(ISNUMBER($B1574),('INPUT | Operations'!$C1578+'INPUT | Operations'!$C1579)/2,"")</f>
        <v/>
      </c>
      <c r="D1574" s="28" t="str">
        <f t="shared" si="237"/>
        <v/>
      </c>
      <c r="E1574" s="26" t="str">
        <f>IF(ISNUMBER($B1574),'INPUT | Operations'!$B1579-'INPUT | Operations'!$B1578,"")</f>
        <v/>
      </c>
      <c r="F1574" s="32" t="str">
        <f>IF(ISNUMBER($B1574),IF('INPUT | Operations'!$B1579&lt;Booster_BurnTime,1,IF('INPUT | Operations'!$B1578&lt;=Booster_BurnTime,(Booster_BurnTime-'INPUT | Operations'!$B1578)/('INPUT | Operations'!$B1579-'INPUT | Operations'!$B1578),0))*'INPUT | Operations'!$E1578*NumberOfBoosters*NumberOfOps*$E1574,"")</f>
        <v/>
      </c>
      <c r="G1574" s="34" t="str">
        <f t="shared" si="238"/>
        <v/>
      </c>
      <c r="H1574" s="27" t="str">
        <f t="shared" si="239"/>
        <v/>
      </c>
      <c r="I1574" s="27" t="str">
        <f t="shared" si="240"/>
        <v/>
      </c>
      <c r="J1574" s="27" t="str">
        <f t="shared" si="241"/>
        <v/>
      </c>
      <c r="K1574" s="27" t="str">
        <f t="shared" si="242"/>
        <v/>
      </c>
      <c r="L1574" s="27" t="str">
        <f t="shared" si="243"/>
        <v/>
      </c>
      <c r="M1574" s="32" t="str">
        <f t="shared" si="244"/>
        <v/>
      </c>
      <c r="N1574" s="27" t="str">
        <f t="shared" si="236"/>
        <v/>
      </c>
      <c r="O1574" s="27" t="str">
        <f t="shared" si="236"/>
        <v/>
      </c>
      <c r="P1574" s="27" t="str">
        <f t="shared" si="236"/>
        <v/>
      </c>
      <c r="Q1574" s="27" t="str">
        <f t="shared" si="236"/>
        <v/>
      </c>
      <c r="R1574" s="27" t="str">
        <f t="shared" si="236"/>
        <v/>
      </c>
      <c r="S1574" s="27" t="str">
        <f t="shared" si="236"/>
        <v/>
      </c>
      <c r="T1574" s="32" t="str">
        <f t="shared" si="236"/>
        <v/>
      </c>
      <c r="U1574" s="10"/>
    </row>
    <row r="1575" spans="1:21" x14ac:dyDescent="0.25">
      <c r="A1575" s="10"/>
      <c r="B1575" s="4" t="str">
        <f>IF(ISBLANK('INPUT | Operations'!$B1580),"",COUNT('INPUT | Operations'!$B$12:$B1579))</f>
        <v/>
      </c>
      <c r="C1575" s="27" t="str">
        <f>IF(ISNUMBER($B1575),('INPUT | Operations'!$C1579+'INPUT | Operations'!$C1580)/2,"")</f>
        <v/>
      </c>
      <c r="D1575" s="28" t="str">
        <f t="shared" si="237"/>
        <v/>
      </c>
      <c r="E1575" s="26" t="str">
        <f>IF(ISNUMBER($B1575),'INPUT | Operations'!$B1580-'INPUT | Operations'!$B1579,"")</f>
        <v/>
      </c>
      <c r="F1575" s="32" t="str">
        <f>IF(ISNUMBER($B1575),IF('INPUT | Operations'!$B1580&lt;Booster_BurnTime,1,IF('INPUT | Operations'!$B1579&lt;=Booster_BurnTime,(Booster_BurnTime-'INPUT | Operations'!$B1579)/('INPUT | Operations'!$B1580-'INPUT | Operations'!$B1579),0))*'INPUT | Operations'!$E1579*NumberOfBoosters*NumberOfOps*$E1575,"")</f>
        <v/>
      </c>
      <c r="G1575" s="34" t="str">
        <f t="shared" si="238"/>
        <v/>
      </c>
      <c r="H1575" s="27" t="str">
        <f t="shared" si="239"/>
        <v/>
      </c>
      <c r="I1575" s="27" t="str">
        <f t="shared" si="240"/>
        <v/>
      </c>
      <c r="J1575" s="27" t="str">
        <f t="shared" si="241"/>
        <v/>
      </c>
      <c r="K1575" s="27" t="str">
        <f t="shared" si="242"/>
        <v/>
      </c>
      <c r="L1575" s="27" t="str">
        <f t="shared" si="243"/>
        <v/>
      </c>
      <c r="M1575" s="32" t="str">
        <f t="shared" si="244"/>
        <v/>
      </c>
      <c r="N1575" s="27" t="str">
        <f t="shared" si="236"/>
        <v/>
      </c>
      <c r="O1575" s="27" t="str">
        <f t="shared" si="236"/>
        <v/>
      </c>
      <c r="P1575" s="27" t="str">
        <f t="shared" si="236"/>
        <v/>
      </c>
      <c r="Q1575" s="27" t="str">
        <f t="shared" ref="N1575:T1611" si="245">IFERROR($F1575*J1575/1000,"")</f>
        <v/>
      </c>
      <c r="R1575" s="27" t="str">
        <f t="shared" si="245"/>
        <v/>
      </c>
      <c r="S1575" s="27" t="str">
        <f t="shared" si="245"/>
        <v/>
      </c>
      <c r="T1575" s="32" t="str">
        <f t="shared" si="245"/>
        <v/>
      </c>
      <c r="U1575" s="10"/>
    </row>
    <row r="1576" spans="1:21" x14ac:dyDescent="0.25">
      <c r="A1576" s="10"/>
      <c r="B1576" s="4" t="str">
        <f>IF(ISBLANK('INPUT | Operations'!$B1581),"",COUNT('INPUT | Operations'!$B$12:$B1580))</f>
        <v/>
      </c>
      <c r="C1576" s="27" t="str">
        <f>IF(ISNUMBER($B1576),('INPUT | Operations'!$C1580+'INPUT | Operations'!$C1581)/2,"")</f>
        <v/>
      </c>
      <c r="D1576" s="28" t="str">
        <f t="shared" si="237"/>
        <v/>
      </c>
      <c r="E1576" s="26" t="str">
        <f>IF(ISNUMBER($B1576),'INPUT | Operations'!$B1581-'INPUT | Operations'!$B1580,"")</f>
        <v/>
      </c>
      <c r="F1576" s="32" t="str">
        <f>IF(ISNUMBER($B1576),IF('INPUT | Operations'!$B1581&lt;Booster_BurnTime,1,IF('INPUT | Operations'!$B1580&lt;=Booster_BurnTime,(Booster_BurnTime-'INPUT | Operations'!$B1580)/('INPUT | Operations'!$B1581-'INPUT | Operations'!$B1580),0))*'INPUT | Operations'!$E1580*NumberOfBoosters*NumberOfOps*$E1576,"")</f>
        <v/>
      </c>
      <c r="G1576" s="34" t="str">
        <f t="shared" si="238"/>
        <v/>
      </c>
      <c r="H1576" s="27" t="str">
        <f t="shared" si="239"/>
        <v/>
      </c>
      <c r="I1576" s="27" t="str">
        <f t="shared" si="240"/>
        <v/>
      </c>
      <c r="J1576" s="27" t="str">
        <f t="shared" si="241"/>
        <v/>
      </c>
      <c r="K1576" s="27" t="str">
        <f t="shared" si="242"/>
        <v/>
      </c>
      <c r="L1576" s="27" t="str">
        <f t="shared" si="243"/>
        <v/>
      </c>
      <c r="M1576" s="32" t="str">
        <f t="shared" si="244"/>
        <v/>
      </c>
      <c r="N1576" s="27" t="str">
        <f t="shared" si="245"/>
        <v/>
      </c>
      <c r="O1576" s="27" t="str">
        <f t="shared" si="245"/>
        <v/>
      </c>
      <c r="P1576" s="27" t="str">
        <f t="shared" si="245"/>
        <v/>
      </c>
      <c r="Q1576" s="27" t="str">
        <f t="shared" si="245"/>
        <v/>
      </c>
      <c r="R1576" s="27" t="str">
        <f t="shared" si="245"/>
        <v/>
      </c>
      <c r="S1576" s="27" t="str">
        <f t="shared" si="245"/>
        <v/>
      </c>
      <c r="T1576" s="32" t="str">
        <f t="shared" si="245"/>
        <v/>
      </c>
      <c r="U1576" s="10"/>
    </row>
    <row r="1577" spans="1:21" x14ac:dyDescent="0.25">
      <c r="A1577" s="10"/>
      <c r="B1577" s="4" t="str">
        <f>IF(ISBLANK('INPUT | Operations'!$B1582),"",COUNT('INPUT | Operations'!$B$12:$B1581))</f>
        <v/>
      </c>
      <c r="C1577" s="27" t="str">
        <f>IF(ISNUMBER($B1577),('INPUT | Operations'!$C1581+'INPUT | Operations'!$C1582)/2,"")</f>
        <v/>
      </c>
      <c r="D1577" s="28" t="str">
        <f t="shared" si="237"/>
        <v/>
      </c>
      <c r="E1577" s="26" t="str">
        <f>IF(ISNUMBER($B1577),'INPUT | Operations'!$B1582-'INPUT | Operations'!$B1581,"")</f>
        <v/>
      </c>
      <c r="F1577" s="32" t="str">
        <f>IF(ISNUMBER($B1577),IF('INPUT | Operations'!$B1582&lt;Booster_BurnTime,1,IF('INPUT | Operations'!$B1581&lt;=Booster_BurnTime,(Booster_BurnTime-'INPUT | Operations'!$B1581)/('INPUT | Operations'!$B1582-'INPUT | Operations'!$B1581),0))*'INPUT | Operations'!$E1581*NumberOfBoosters*NumberOfOps*$E1577,"")</f>
        <v/>
      </c>
      <c r="G1577" s="34" t="str">
        <f t="shared" si="238"/>
        <v/>
      </c>
      <c r="H1577" s="27" t="str">
        <f t="shared" si="239"/>
        <v/>
      </c>
      <c r="I1577" s="27" t="str">
        <f t="shared" si="240"/>
        <v/>
      </c>
      <c r="J1577" s="27" t="str">
        <f t="shared" si="241"/>
        <v/>
      </c>
      <c r="K1577" s="27" t="str">
        <f t="shared" si="242"/>
        <v/>
      </c>
      <c r="L1577" s="27" t="str">
        <f t="shared" si="243"/>
        <v/>
      </c>
      <c r="M1577" s="32" t="str">
        <f t="shared" si="244"/>
        <v/>
      </c>
      <c r="N1577" s="27" t="str">
        <f t="shared" si="245"/>
        <v/>
      </c>
      <c r="O1577" s="27" t="str">
        <f t="shared" si="245"/>
        <v/>
      </c>
      <c r="P1577" s="27" t="str">
        <f t="shared" si="245"/>
        <v/>
      </c>
      <c r="Q1577" s="27" t="str">
        <f t="shared" si="245"/>
        <v/>
      </c>
      <c r="R1577" s="27" t="str">
        <f t="shared" si="245"/>
        <v/>
      </c>
      <c r="S1577" s="27" t="str">
        <f t="shared" si="245"/>
        <v/>
      </c>
      <c r="T1577" s="32" t="str">
        <f t="shared" si="245"/>
        <v/>
      </c>
      <c r="U1577" s="10"/>
    </row>
    <row r="1578" spans="1:21" x14ac:dyDescent="0.25">
      <c r="A1578" s="10"/>
      <c r="B1578" s="4" t="str">
        <f>IF(ISBLANK('INPUT | Operations'!$B1583),"",COUNT('INPUT | Operations'!$B$12:$B1582))</f>
        <v/>
      </c>
      <c r="C1578" s="27" t="str">
        <f>IF(ISNUMBER($B1578),('INPUT | Operations'!$C1582+'INPUT | Operations'!$C1583)/2,"")</f>
        <v/>
      </c>
      <c r="D1578" s="28" t="str">
        <f t="shared" si="237"/>
        <v/>
      </c>
      <c r="E1578" s="26" t="str">
        <f>IF(ISNUMBER($B1578),'INPUT | Operations'!$B1583-'INPUT | Operations'!$B1582,"")</f>
        <v/>
      </c>
      <c r="F1578" s="32" t="str">
        <f>IF(ISNUMBER($B1578),IF('INPUT | Operations'!$B1583&lt;Booster_BurnTime,1,IF('INPUT | Operations'!$B1582&lt;=Booster_BurnTime,(Booster_BurnTime-'INPUT | Operations'!$B1582)/('INPUT | Operations'!$B1583-'INPUT | Operations'!$B1582),0))*'INPUT | Operations'!$E1582*NumberOfBoosters*NumberOfOps*$E1578,"")</f>
        <v/>
      </c>
      <c r="G1578" s="34" t="str">
        <f t="shared" si="238"/>
        <v/>
      </c>
      <c r="H1578" s="27" t="str">
        <f t="shared" si="239"/>
        <v/>
      </c>
      <c r="I1578" s="27" t="str">
        <f t="shared" si="240"/>
        <v/>
      </c>
      <c r="J1578" s="27" t="str">
        <f t="shared" si="241"/>
        <v/>
      </c>
      <c r="K1578" s="27" t="str">
        <f t="shared" si="242"/>
        <v/>
      </c>
      <c r="L1578" s="27" t="str">
        <f t="shared" si="243"/>
        <v/>
      </c>
      <c r="M1578" s="32" t="str">
        <f t="shared" si="244"/>
        <v/>
      </c>
      <c r="N1578" s="27" t="str">
        <f t="shared" si="245"/>
        <v/>
      </c>
      <c r="O1578" s="27" t="str">
        <f t="shared" si="245"/>
        <v/>
      </c>
      <c r="P1578" s="27" t="str">
        <f t="shared" si="245"/>
        <v/>
      </c>
      <c r="Q1578" s="27" t="str">
        <f t="shared" si="245"/>
        <v/>
      </c>
      <c r="R1578" s="27" t="str">
        <f t="shared" si="245"/>
        <v/>
      </c>
      <c r="S1578" s="27" t="str">
        <f t="shared" si="245"/>
        <v/>
      </c>
      <c r="T1578" s="32" t="str">
        <f t="shared" si="245"/>
        <v/>
      </c>
      <c r="U1578" s="10"/>
    </row>
    <row r="1579" spans="1:21" x14ac:dyDescent="0.25">
      <c r="A1579" s="10"/>
      <c r="B1579" s="4" t="str">
        <f>IF(ISBLANK('INPUT | Operations'!$B1584),"",COUNT('INPUT | Operations'!$B$12:$B1583))</f>
        <v/>
      </c>
      <c r="C1579" s="27" t="str">
        <f>IF(ISNUMBER($B1579),('INPUT | Operations'!$C1583+'INPUT | Operations'!$C1584)/2,"")</f>
        <v/>
      </c>
      <c r="D1579" s="28" t="str">
        <f t="shared" si="237"/>
        <v/>
      </c>
      <c r="E1579" s="26" t="str">
        <f>IF(ISNUMBER($B1579),'INPUT | Operations'!$B1584-'INPUT | Operations'!$B1583,"")</f>
        <v/>
      </c>
      <c r="F1579" s="32" t="str">
        <f>IF(ISNUMBER($B1579),IF('INPUT | Operations'!$B1584&lt;Booster_BurnTime,1,IF('INPUT | Operations'!$B1583&lt;=Booster_BurnTime,(Booster_BurnTime-'INPUT | Operations'!$B1583)/('INPUT | Operations'!$B1584-'INPUT | Operations'!$B1583),0))*'INPUT | Operations'!$E1583*NumberOfBoosters*NumberOfOps*$E1579,"")</f>
        <v/>
      </c>
      <c r="G1579" s="34" t="str">
        <f t="shared" si="238"/>
        <v/>
      </c>
      <c r="H1579" s="27" t="str">
        <f t="shared" si="239"/>
        <v/>
      </c>
      <c r="I1579" s="27" t="str">
        <f t="shared" si="240"/>
        <v/>
      </c>
      <c r="J1579" s="27" t="str">
        <f t="shared" si="241"/>
        <v/>
      </c>
      <c r="K1579" s="27" t="str">
        <f t="shared" si="242"/>
        <v/>
      </c>
      <c r="L1579" s="27" t="str">
        <f t="shared" si="243"/>
        <v/>
      </c>
      <c r="M1579" s="32" t="str">
        <f t="shared" si="244"/>
        <v/>
      </c>
      <c r="N1579" s="27" t="str">
        <f t="shared" si="245"/>
        <v/>
      </c>
      <c r="O1579" s="27" t="str">
        <f t="shared" si="245"/>
        <v/>
      </c>
      <c r="P1579" s="27" t="str">
        <f t="shared" si="245"/>
        <v/>
      </c>
      <c r="Q1579" s="27" t="str">
        <f t="shared" si="245"/>
        <v/>
      </c>
      <c r="R1579" s="27" t="str">
        <f t="shared" si="245"/>
        <v/>
      </c>
      <c r="S1579" s="27" t="str">
        <f t="shared" si="245"/>
        <v/>
      </c>
      <c r="T1579" s="32" t="str">
        <f t="shared" si="245"/>
        <v/>
      </c>
      <c r="U1579" s="10"/>
    </row>
    <row r="1580" spans="1:21" x14ac:dyDescent="0.25">
      <c r="A1580" s="10"/>
      <c r="B1580" s="4" t="str">
        <f>IF(ISBLANK('INPUT | Operations'!$B1585),"",COUNT('INPUT | Operations'!$B$12:$B1584))</f>
        <v/>
      </c>
      <c r="C1580" s="27" t="str">
        <f>IF(ISNUMBER($B1580),('INPUT | Operations'!$C1584+'INPUT | Operations'!$C1585)/2,"")</f>
        <v/>
      </c>
      <c r="D1580" s="28" t="str">
        <f t="shared" si="237"/>
        <v/>
      </c>
      <c r="E1580" s="26" t="str">
        <f>IF(ISNUMBER($B1580),'INPUT | Operations'!$B1585-'INPUT | Operations'!$B1584,"")</f>
        <v/>
      </c>
      <c r="F1580" s="32" t="str">
        <f>IF(ISNUMBER($B1580),IF('INPUT | Operations'!$B1585&lt;Booster_BurnTime,1,IF('INPUT | Operations'!$B1584&lt;=Booster_BurnTime,(Booster_BurnTime-'INPUT | Operations'!$B1584)/('INPUT | Operations'!$B1585-'INPUT | Operations'!$B1584),0))*'INPUT | Operations'!$E1584*NumberOfBoosters*NumberOfOps*$E1580,"")</f>
        <v/>
      </c>
      <c r="G1580" s="34" t="str">
        <f t="shared" si="238"/>
        <v/>
      </c>
      <c r="H1580" s="27" t="str">
        <f t="shared" si="239"/>
        <v/>
      </c>
      <c r="I1580" s="27" t="str">
        <f t="shared" si="240"/>
        <v/>
      </c>
      <c r="J1580" s="27" t="str">
        <f t="shared" si="241"/>
        <v/>
      </c>
      <c r="K1580" s="27" t="str">
        <f t="shared" si="242"/>
        <v/>
      </c>
      <c r="L1580" s="27" t="str">
        <f t="shared" si="243"/>
        <v/>
      </c>
      <c r="M1580" s="32" t="str">
        <f t="shared" si="244"/>
        <v/>
      </c>
      <c r="N1580" s="27" t="str">
        <f t="shared" si="245"/>
        <v/>
      </c>
      <c r="O1580" s="27" t="str">
        <f t="shared" si="245"/>
        <v/>
      </c>
      <c r="P1580" s="27" t="str">
        <f t="shared" si="245"/>
        <v/>
      </c>
      <c r="Q1580" s="27" t="str">
        <f t="shared" si="245"/>
        <v/>
      </c>
      <c r="R1580" s="27" t="str">
        <f t="shared" si="245"/>
        <v/>
      </c>
      <c r="S1580" s="27" t="str">
        <f t="shared" si="245"/>
        <v/>
      </c>
      <c r="T1580" s="32" t="str">
        <f t="shared" si="245"/>
        <v/>
      </c>
      <c r="U1580" s="10"/>
    </row>
    <row r="1581" spans="1:21" x14ac:dyDescent="0.25">
      <c r="A1581" s="10"/>
      <c r="B1581" s="4" t="str">
        <f>IF(ISBLANK('INPUT | Operations'!$B1586),"",COUNT('INPUT | Operations'!$B$12:$B1585))</f>
        <v/>
      </c>
      <c r="C1581" s="27" t="str">
        <f>IF(ISNUMBER($B1581),('INPUT | Operations'!$C1585+'INPUT | Operations'!$C1586)/2,"")</f>
        <v/>
      </c>
      <c r="D1581" s="28" t="str">
        <f t="shared" si="237"/>
        <v/>
      </c>
      <c r="E1581" s="26" t="str">
        <f>IF(ISNUMBER($B1581),'INPUT | Operations'!$B1586-'INPUT | Operations'!$B1585,"")</f>
        <v/>
      </c>
      <c r="F1581" s="32" t="str">
        <f>IF(ISNUMBER($B1581),IF('INPUT | Operations'!$B1586&lt;Booster_BurnTime,1,IF('INPUT | Operations'!$B1585&lt;=Booster_BurnTime,(Booster_BurnTime-'INPUT | Operations'!$B1585)/('INPUT | Operations'!$B1586-'INPUT | Operations'!$B1585),0))*'INPUT | Operations'!$E1585*NumberOfBoosters*NumberOfOps*$E1581,"")</f>
        <v/>
      </c>
      <c r="G1581" s="34" t="str">
        <f t="shared" si="238"/>
        <v/>
      </c>
      <c r="H1581" s="27" t="str">
        <f t="shared" si="239"/>
        <v/>
      </c>
      <c r="I1581" s="27" t="str">
        <f t="shared" si="240"/>
        <v/>
      </c>
      <c r="J1581" s="27" t="str">
        <f t="shared" si="241"/>
        <v/>
      </c>
      <c r="K1581" s="27" t="str">
        <f t="shared" si="242"/>
        <v/>
      </c>
      <c r="L1581" s="27" t="str">
        <f t="shared" si="243"/>
        <v/>
      </c>
      <c r="M1581" s="32" t="str">
        <f t="shared" si="244"/>
        <v/>
      </c>
      <c r="N1581" s="27" t="str">
        <f t="shared" si="245"/>
        <v/>
      </c>
      <c r="O1581" s="27" t="str">
        <f t="shared" si="245"/>
        <v/>
      </c>
      <c r="P1581" s="27" t="str">
        <f t="shared" si="245"/>
        <v/>
      </c>
      <c r="Q1581" s="27" t="str">
        <f t="shared" si="245"/>
        <v/>
      </c>
      <c r="R1581" s="27" t="str">
        <f t="shared" si="245"/>
        <v/>
      </c>
      <c r="S1581" s="27" t="str">
        <f t="shared" si="245"/>
        <v/>
      </c>
      <c r="T1581" s="32" t="str">
        <f t="shared" si="245"/>
        <v/>
      </c>
      <c r="U1581" s="10"/>
    </row>
    <row r="1582" spans="1:21" x14ac:dyDescent="0.25">
      <c r="A1582" s="10"/>
      <c r="B1582" s="4" t="str">
        <f>IF(ISBLANK('INPUT | Operations'!$B1587),"",COUNT('INPUT | Operations'!$B$12:$B1586))</f>
        <v/>
      </c>
      <c r="C1582" s="27" t="str">
        <f>IF(ISNUMBER($B1582),('INPUT | Operations'!$C1586+'INPUT | Operations'!$C1587)/2,"")</f>
        <v/>
      </c>
      <c r="D1582" s="28" t="str">
        <f t="shared" si="237"/>
        <v/>
      </c>
      <c r="E1582" s="26" t="str">
        <f>IF(ISNUMBER($B1582),'INPUT | Operations'!$B1587-'INPUT | Operations'!$B1586,"")</f>
        <v/>
      </c>
      <c r="F1582" s="32" t="str">
        <f>IF(ISNUMBER($B1582),IF('INPUT | Operations'!$B1587&lt;Booster_BurnTime,1,IF('INPUT | Operations'!$B1586&lt;=Booster_BurnTime,(Booster_BurnTime-'INPUT | Operations'!$B1586)/('INPUT | Operations'!$B1587-'INPUT | Operations'!$B1586),0))*'INPUT | Operations'!$E1586*NumberOfBoosters*NumberOfOps*$E1582,"")</f>
        <v/>
      </c>
      <c r="G1582" s="34" t="str">
        <f t="shared" si="238"/>
        <v/>
      </c>
      <c r="H1582" s="27" t="str">
        <f t="shared" si="239"/>
        <v/>
      </c>
      <c r="I1582" s="27" t="str">
        <f t="shared" si="240"/>
        <v/>
      </c>
      <c r="J1582" s="27" t="str">
        <f t="shared" si="241"/>
        <v/>
      </c>
      <c r="K1582" s="27" t="str">
        <f t="shared" si="242"/>
        <v/>
      </c>
      <c r="L1582" s="27" t="str">
        <f t="shared" si="243"/>
        <v/>
      </c>
      <c r="M1582" s="32" t="str">
        <f t="shared" si="244"/>
        <v/>
      </c>
      <c r="N1582" s="27" t="str">
        <f t="shared" si="245"/>
        <v/>
      </c>
      <c r="O1582" s="27" t="str">
        <f t="shared" si="245"/>
        <v/>
      </c>
      <c r="P1582" s="27" t="str">
        <f t="shared" si="245"/>
        <v/>
      </c>
      <c r="Q1582" s="27" t="str">
        <f t="shared" si="245"/>
        <v/>
      </c>
      <c r="R1582" s="27" t="str">
        <f t="shared" si="245"/>
        <v/>
      </c>
      <c r="S1582" s="27" t="str">
        <f t="shared" si="245"/>
        <v/>
      </c>
      <c r="T1582" s="32" t="str">
        <f t="shared" si="245"/>
        <v/>
      </c>
      <c r="U1582" s="10"/>
    </row>
    <row r="1583" spans="1:21" x14ac:dyDescent="0.25">
      <c r="A1583" s="10"/>
      <c r="B1583" s="4" t="str">
        <f>IF(ISBLANK('INPUT | Operations'!$B1588),"",COUNT('INPUT | Operations'!$B$12:$B1587))</f>
        <v/>
      </c>
      <c r="C1583" s="27" t="str">
        <f>IF(ISNUMBER($B1583),('INPUT | Operations'!$C1587+'INPUT | Operations'!$C1588)/2,"")</f>
        <v/>
      </c>
      <c r="D1583" s="28" t="str">
        <f t="shared" si="237"/>
        <v/>
      </c>
      <c r="E1583" s="26" t="str">
        <f>IF(ISNUMBER($B1583),'INPUT | Operations'!$B1588-'INPUT | Operations'!$B1587,"")</f>
        <v/>
      </c>
      <c r="F1583" s="32" t="str">
        <f>IF(ISNUMBER($B1583),IF('INPUT | Operations'!$B1588&lt;Booster_BurnTime,1,IF('INPUT | Operations'!$B1587&lt;=Booster_BurnTime,(Booster_BurnTime-'INPUT | Operations'!$B1587)/('INPUT | Operations'!$B1588-'INPUT | Operations'!$B1587),0))*'INPUT | Operations'!$E1587*NumberOfBoosters*NumberOfOps*$E1583,"")</f>
        <v/>
      </c>
      <c r="G1583" s="34" t="str">
        <f t="shared" si="238"/>
        <v/>
      </c>
      <c r="H1583" s="27" t="str">
        <f t="shared" si="239"/>
        <v/>
      </c>
      <c r="I1583" s="27" t="str">
        <f t="shared" si="240"/>
        <v/>
      </c>
      <c r="J1583" s="27" t="str">
        <f t="shared" si="241"/>
        <v/>
      </c>
      <c r="K1583" s="27" t="str">
        <f t="shared" si="242"/>
        <v/>
      </c>
      <c r="L1583" s="27" t="str">
        <f t="shared" si="243"/>
        <v/>
      </c>
      <c r="M1583" s="32" t="str">
        <f t="shared" si="244"/>
        <v/>
      </c>
      <c r="N1583" s="27" t="str">
        <f t="shared" si="245"/>
        <v/>
      </c>
      <c r="O1583" s="27" t="str">
        <f t="shared" si="245"/>
        <v/>
      </c>
      <c r="P1583" s="27" t="str">
        <f t="shared" si="245"/>
        <v/>
      </c>
      <c r="Q1583" s="27" t="str">
        <f t="shared" si="245"/>
        <v/>
      </c>
      <c r="R1583" s="27" t="str">
        <f t="shared" si="245"/>
        <v/>
      </c>
      <c r="S1583" s="27" t="str">
        <f t="shared" si="245"/>
        <v/>
      </c>
      <c r="T1583" s="32" t="str">
        <f t="shared" si="245"/>
        <v/>
      </c>
      <c r="U1583" s="10"/>
    </row>
    <row r="1584" spans="1:21" x14ac:dyDescent="0.25">
      <c r="A1584" s="10"/>
      <c r="B1584" s="4" t="str">
        <f>IF(ISBLANK('INPUT | Operations'!$B1589),"",COUNT('INPUT | Operations'!$B$12:$B1588))</f>
        <v/>
      </c>
      <c r="C1584" s="27" t="str">
        <f>IF(ISNUMBER($B1584),('INPUT | Operations'!$C1588+'INPUT | Operations'!$C1589)/2,"")</f>
        <v/>
      </c>
      <c r="D1584" s="28" t="str">
        <f t="shared" si="237"/>
        <v/>
      </c>
      <c r="E1584" s="26" t="str">
        <f>IF(ISNUMBER($B1584),'INPUT | Operations'!$B1589-'INPUT | Operations'!$B1588,"")</f>
        <v/>
      </c>
      <c r="F1584" s="32" t="str">
        <f>IF(ISNUMBER($B1584),IF('INPUT | Operations'!$B1589&lt;Booster_BurnTime,1,IF('INPUT | Operations'!$B1588&lt;=Booster_BurnTime,(Booster_BurnTime-'INPUT | Operations'!$B1588)/('INPUT | Operations'!$B1589-'INPUT | Operations'!$B1588),0))*'INPUT | Operations'!$E1588*NumberOfBoosters*NumberOfOps*$E1584,"")</f>
        <v/>
      </c>
      <c r="G1584" s="34" t="str">
        <f t="shared" si="238"/>
        <v/>
      </c>
      <c r="H1584" s="27" t="str">
        <f t="shared" si="239"/>
        <v/>
      </c>
      <c r="I1584" s="27" t="str">
        <f t="shared" si="240"/>
        <v/>
      </c>
      <c r="J1584" s="27" t="str">
        <f t="shared" si="241"/>
        <v/>
      </c>
      <c r="K1584" s="27" t="str">
        <f t="shared" si="242"/>
        <v/>
      </c>
      <c r="L1584" s="27" t="str">
        <f t="shared" si="243"/>
        <v/>
      </c>
      <c r="M1584" s="32" t="str">
        <f t="shared" si="244"/>
        <v/>
      </c>
      <c r="N1584" s="27" t="str">
        <f t="shared" si="245"/>
        <v/>
      </c>
      <c r="O1584" s="27" t="str">
        <f t="shared" si="245"/>
        <v/>
      </c>
      <c r="P1584" s="27" t="str">
        <f t="shared" si="245"/>
        <v/>
      </c>
      <c r="Q1584" s="27" t="str">
        <f t="shared" si="245"/>
        <v/>
      </c>
      <c r="R1584" s="27" t="str">
        <f t="shared" si="245"/>
        <v/>
      </c>
      <c r="S1584" s="27" t="str">
        <f t="shared" si="245"/>
        <v/>
      </c>
      <c r="T1584" s="32" t="str">
        <f t="shared" si="245"/>
        <v/>
      </c>
      <c r="U1584" s="10"/>
    </row>
    <row r="1585" spans="1:21" x14ac:dyDescent="0.25">
      <c r="A1585" s="10"/>
      <c r="B1585" s="4" t="str">
        <f>IF(ISBLANK('INPUT | Operations'!$B1590),"",COUNT('INPUT | Operations'!$B$12:$B1589))</f>
        <v/>
      </c>
      <c r="C1585" s="27" t="str">
        <f>IF(ISNUMBER($B1585),('INPUT | Operations'!$C1589+'INPUT | Operations'!$C1590)/2,"")</f>
        <v/>
      </c>
      <c r="D1585" s="28" t="str">
        <f t="shared" si="237"/>
        <v/>
      </c>
      <c r="E1585" s="26" t="str">
        <f>IF(ISNUMBER($B1585),'INPUT | Operations'!$B1590-'INPUT | Operations'!$B1589,"")</f>
        <v/>
      </c>
      <c r="F1585" s="32" t="str">
        <f>IF(ISNUMBER($B1585),IF('INPUT | Operations'!$B1590&lt;Booster_BurnTime,1,IF('INPUT | Operations'!$B1589&lt;=Booster_BurnTime,(Booster_BurnTime-'INPUT | Operations'!$B1589)/('INPUT | Operations'!$B1590-'INPUT | Operations'!$B1589),0))*'INPUT | Operations'!$E1589*NumberOfBoosters*NumberOfOps*$E1585,"")</f>
        <v/>
      </c>
      <c r="G1585" s="34" t="str">
        <f t="shared" si="238"/>
        <v/>
      </c>
      <c r="H1585" s="27" t="str">
        <f t="shared" si="239"/>
        <v/>
      </c>
      <c r="I1585" s="27" t="str">
        <f t="shared" si="240"/>
        <v/>
      </c>
      <c r="J1585" s="27" t="str">
        <f t="shared" si="241"/>
        <v/>
      </c>
      <c r="K1585" s="27" t="str">
        <f t="shared" si="242"/>
        <v/>
      </c>
      <c r="L1585" s="27" t="str">
        <f t="shared" si="243"/>
        <v/>
      </c>
      <c r="M1585" s="32" t="str">
        <f t="shared" si="244"/>
        <v/>
      </c>
      <c r="N1585" s="27" t="str">
        <f t="shared" si="245"/>
        <v/>
      </c>
      <c r="O1585" s="27" t="str">
        <f t="shared" si="245"/>
        <v/>
      </c>
      <c r="P1585" s="27" t="str">
        <f t="shared" si="245"/>
        <v/>
      </c>
      <c r="Q1585" s="27" t="str">
        <f t="shared" si="245"/>
        <v/>
      </c>
      <c r="R1585" s="27" t="str">
        <f t="shared" si="245"/>
        <v/>
      </c>
      <c r="S1585" s="27" t="str">
        <f t="shared" si="245"/>
        <v/>
      </c>
      <c r="T1585" s="32" t="str">
        <f t="shared" si="245"/>
        <v/>
      </c>
      <c r="U1585" s="10"/>
    </row>
    <row r="1586" spans="1:21" x14ac:dyDescent="0.25">
      <c r="A1586" s="10"/>
      <c r="B1586" s="4" t="str">
        <f>IF(ISBLANK('INPUT | Operations'!$B1591),"",COUNT('INPUT | Operations'!$B$12:$B1590))</f>
        <v/>
      </c>
      <c r="C1586" s="27" t="str">
        <f>IF(ISNUMBER($B1586),('INPUT | Operations'!$C1590+'INPUT | Operations'!$C1591)/2,"")</f>
        <v/>
      </c>
      <c r="D1586" s="28" t="str">
        <f t="shared" si="237"/>
        <v/>
      </c>
      <c r="E1586" s="26" t="str">
        <f>IF(ISNUMBER($B1586),'INPUT | Operations'!$B1591-'INPUT | Operations'!$B1590,"")</f>
        <v/>
      </c>
      <c r="F1586" s="32" t="str">
        <f>IF(ISNUMBER($B1586),IF('INPUT | Operations'!$B1591&lt;Booster_BurnTime,1,IF('INPUT | Operations'!$B1590&lt;=Booster_BurnTime,(Booster_BurnTime-'INPUT | Operations'!$B1590)/('INPUT | Operations'!$B1591-'INPUT | Operations'!$B1590),0))*'INPUT | Operations'!$E1590*NumberOfBoosters*NumberOfOps*$E1586,"")</f>
        <v/>
      </c>
      <c r="G1586" s="34" t="str">
        <f t="shared" si="238"/>
        <v/>
      </c>
      <c r="H1586" s="27" t="str">
        <f t="shared" si="239"/>
        <v/>
      </c>
      <c r="I1586" s="27" t="str">
        <f t="shared" si="240"/>
        <v/>
      </c>
      <c r="J1586" s="27" t="str">
        <f t="shared" si="241"/>
        <v/>
      </c>
      <c r="K1586" s="27" t="str">
        <f t="shared" si="242"/>
        <v/>
      </c>
      <c r="L1586" s="27" t="str">
        <f t="shared" si="243"/>
        <v/>
      </c>
      <c r="M1586" s="32" t="str">
        <f t="shared" si="244"/>
        <v/>
      </c>
      <c r="N1586" s="27" t="str">
        <f t="shared" si="245"/>
        <v/>
      </c>
      <c r="O1586" s="27" t="str">
        <f t="shared" si="245"/>
        <v/>
      </c>
      <c r="P1586" s="27" t="str">
        <f t="shared" si="245"/>
        <v/>
      </c>
      <c r="Q1586" s="27" t="str">
        <f t="shared" si="245"/>
        <v/>
      </c>
      <c r="R1586" s="27" t="str">
        <f t="shared" si="245"/>
        <v/>
      </c>
      <c r="S1586" s="27" t="str">
        <f t="shared" si="245"/>
        <v/>
      </c>
      <c r="T1586" s="32" t="str">
        <f t="shared" si="245"/>
        <v/>
      </c>
      <c r="U1586" s="10"/>
    </row>
    <row r="1587" spans="1:21" x14ac:dyDescent="0.25">
      <c r="A1587" s="10"/>
      <c r="B1587" s="4" t="str">
        <f>IF(ISBLANK('INPUT | Operations'!$B1592),"",COUNT('INPUT | Operations'!$B$12:$B1591))</f>
        <v/>
      </c>
      <c r="C1587" s="27" t="str">
        <f>IF(ISNUMBER($B1587),('INPUT | Operations'!$C1591+'INPUT | Operations'!$C1592)/2,"")</f>
        <v/>
      </c>
      <c r="D1587" s="28" t="str">
        <f t="shared" si="237"/>
        <v/>
      </c>
      <c r="E1587" s="26" t="str">
        <f>IF(ISNUMBER($B1587),'INPUT | Operations'!$B1592-'INPUT | Operations'!$B1591,"")</f>
        <v/>
      </c>
      <c r="F1587" s="32" t="str">
        <f>IF(ISNUMBER($B1587),IF('INPUT | Operations'!$B1592&lt;Booster_BurnTime,1,IF('INPUT | Operations'!$B1591&lt;=Booster_BurnTime,(Booster_BurnTime-'INPUT | Operations'!$B1591)/('INPUT | Operations'!$B1592-'INPUT | Operations'!$B1591),0))*'INPUT | Operations'!$E1591*NumberOfBoosters*NumberOfOps*$E1587,"")</f>
        <v/>
      </c>
      <c r="G1587" s="34" t="str">
        <f t="shared" si="238"/>
        <v/>
      </c>
      <c r="H1587" s="27" t="str">
        <f t="shared" si="239"/>
        <v/>
      </c>
      <c r="I1587" s="27" t="str">
        <f t="shared" si="240"/>
        <v/>
      </c>
      <c r="J1587" s="27" t="str">
        <f t="shared" si="241"/>
        <v/>
      </c>
      <c r="K1587" s="27" t="str">
        <f t="shared" si="242"/>
        <v/>
      </c>
      <c r="L1587" s="27" t="str">
        <f t="shared" si="243"/>
        <v/>
      </c>
      <c r="M1587" s="32" t="str">
        <f t="shared" si="244"/>
        <v/>
      </c>
      <c r="N1587" s="27" t="str">
        <f t="shared" si="245"/>
        <v/>
      </c>
      <c r="O1587" s="27" t="str">
        <f t="shared" si="245"/>
        <v/>
      </c>
      <c r="P1587" s="27" t="str">
        <f t="shared" si="245"/>
        <v/>
      </c>
      <c r="Q1587" s="27" t="str">
        <f t="shared" si="245"/>
        <v/>
      </c>
      <c r="R1587" s="27" t="str">
        <f t="shared" si="245"/>
        <v/>
      </c>
      <c r="S1587" s="27" t="str">
        <f t="shared" si="245"/>
        <v/>
      </c>
      <c r="T1587" s="32" t="str">
        <f t="shared" si="245"/>
        <v/>
      </c>
      <c r="U1587" s="10"/>
    </row>
    <row r="1588" spans="1:21" x14ac:dyDescent="0.25">
      <c r="A1588" s="10"/>
      <c r="B1588" s="4" t="str">
        <f>IF(ISBLANK('INPUT | Operations'!$B1593),"",COUNT('INPUT | Operations'!$B$12:$B1592))</f>
        <v/>
      </c>
      <c r="C1588" s="27" t="str">
        <f>IF(ISNUMBER($B1588),('INPUT | Operations'!$C1592+'INPUT | Operations'!$C1593)/2,"")</f>
        <v/>
      </c>
      <c r="D1588" s="28" t="str">
        <f t="shared" si="237"/>
        <v/>
      </c>
      <c r="E1588" s="26" t="str">
        <f>IF(ISNUMBER($B1588),'INPUT | Operations'!$B1593-'INPUT | Operations'!$B1592,"")</f>
        <v/>
      </c>
      <c r="F1588" s="32" t="str">
        <f>IF(ISNUMBER($B1588),IF('INPUT | Operations'!$B1593&lt;Booster_BurnTime,1,IF('INPUT | Operations'!$B1592&lt;=Booster_BurnTime,(Booster_BurnTime-'INPUT | Operations'!$B1592)/('INPUT | Operations'!$B1593-'INPUT | Operations'!$B1592),0))*'INPUT | Operations'!$E1592*NumberOfBoosters*NumberOfOps*$E1588,"")</f>
        <v/>
      </c>
      <c r="G1588" s="34" t="str">
        <f t="shared" si="238"/>
        <v/>
      </c>
      <c r="H1588" s="27" t="str">
        <f t="shared" si="239"/>
        <v/>
      </c>
      <c r="I1588" s="27" t="str">
        <f t="shared" si="240"/>
        <v/>
      </c>
      <c r="J1588" s="27" t="str">
        <f t="shared" si="241"/>
        <v/>
      </c>
      <c r="K1588" s="27" t="str">
        <f t="shared" si="242"/>
        <v/>
      </c>
      <c r="L1588" s="27" t="str">
        <f t="shared" si="243"/>
        <v/>
      </c>
      <c r="M1588" s="32" t="str">
        <f t="shared" si="244"/>
        <v/>
      </c>
      <c r="N1588" s="27" t="str">
        <f t="shared" si="245"/>
        <v/>
      </c>
      <c r="O1588" s="27" t="str">
        <f t="shared" si="245"/>
        <v/>
      </c>
      <c r="P1588" s="27" t="str">
        <f t="shared" si="245"/>
        <v/>
      </c>
      <c r="Q1588" s="27" t="str">
        <f t="shared" si="245"/>
        <v/>
      </c>
      <c r="R1588" s="27" t="str">
        <f t="shared" si="245"/>
        <v/>
      </c>
      <c r="S1588" s="27" t="str">
        <f t="shared" si="245"/>
        <v/>
      </c>
      <c r="T1588" s="32" t="str">
        <f t="shared" si="245"/>
        <v/>
      </c>
      <c r="U1588" s="10"/>
    </row>
    <row r="1589" spans="1:21" x14ac:dyDescent="0.25">
      <c r="A1589" s="10"/>
      <c r="B1589" s="4" t="str">
        <f>IF(ISBLANK('INPUT | Operations'!$B1594),"",COUNT('INPUT | Operations'!$B$12:$B1593))</f>
        <v/>
      </c>
      <c r="C1589" s="27" t="str">
        <f>IF(ISNUMBER($B1589),('INPUT | Operations'!$C1593+'INPUT | Operations'!$C1594)/2,"")</f>
        <v/>
      </c>
      <c r="D1589" s="28" t="str">
        <f t="shared" si="237"/>
        <v/>
      </c>
      <c r="E1589" s="26" t="str">
        <f>IF(ISNUMBER($B1589),'INPUT | Operations'!$B1594-'INPUT | Operations'!$B1593,"")</f>
        <v/>
      </c>
      <c r="F1589" s="32" t="str">
        <f>IF(ISNUMBER($B1589),IF('INPUT | Operations'!$B1594&lt;Booster_BurnTime,1,IF('INPUT | Operations'!$B1593&lt;=Booster_BurnTime,(Booster_BurnTime-'INPUT | Operations'!$B1593)/('INPUT | Operations'!$B1594-'INPUT | Operations'!$B1593),0))*'INPUT | Operations'!$E1593*NumberOfBoosters*NumberOfOps*$E1589,"")</f>
        <v/>
      </c>
      <c r="G1589" s="34" t="str">
        <f t="shared" si="238"/>
        <v/>
      </c>
      <c r="H1589" s="27" t="str">
        <f t="shared" si="239"/>
        <v/>
      </c>
      <c r="I1589" s="27" t="str">
        <f t="shared" si="240"/>
        <v/>
      </c>
      <c r="J1589" s="27" t="str">
        <f t="shared" si="241"/>
        <v/>
      </c>
      <c r="K1589" s="27" t="str">
        <f t="shared" si="242"/>
        <v/>
      </c>
      <c r="L1589" s="27" t="str">
        <f t="shared" si="243"/>
        <v/>
      </c>
      <c r="M1589" s="32" t="str">
        <f t="shared" si="244"/>
        <v/>
      </c>
      <c r="N1589" s="27" t="str">
        <f t="shared" si="245"/>
        <v/>
      </c>
      <c r="O1589" s="27" t="str">
        <f t="shared" si="245"/>
        <v/>
      </c>
      <c r="P1589" s="27" t="str">
        <f t="shared" si="245"/>
        <v/>
      </c>
      <c r="Q1589" s="27" t="str">
        <f t="shared" si="245"/>
        <v/>
      </c>
      <c r="R1589" s="27" t="str">
        <f t="shared" si="245"/>
        <v/>
      </c>
      <c r="S1589" s="27" t="str">
        <f t="shared" si="245"/>
        <v/>
      </c>
      <c r="T1589" s="32" t="str">
        <f t="shared" si="245"/>
        <v/>
      </c>
      <c r="U1589" s="10"/>
    </row>
    <row r="1590" spans="1:21" x14ac:dyDescent="0.25">
      <c r="A1590" s="10"/>
      <c r="B1590" s="4" t="str">
        <f>IF(ISBLANK('INPUT | Operations'!$B1595),"",COUNT('INPUT | Operations'!$B$12:$B1594))</f>
        <v/>
      </c>
      <c r="C1590" s="27" t="str">
        <f>IF(ISNUMBER($B1590),('INPUT | Operations'!$C1594+'INPUT | Operations'!$C1595)/2,"")</f>
        <v/>
      </c>
      <c r="D1590" s="28" t="str">
        <f t="shared" si="237"/>
        <v/>
      </c>
      <c r="E1590" s="26" t="str">
        <f>IF(ISNUMBER($B1590),'INPUT | Operations'!$B1595-'INPUT | Operations'!$B1594,"")</f>
        <v/>
      </c>
      <c r="F1590" s="32" t="str">
        <f>IF(ISNUMBER($B1590),IF('INPUT | Operations'!$B1595&lt;Booster_BurnTime,1,IF('INPUT | Operations'!$B1594&lt;=Booster_BurnTime,(Booster_BurnTime-'INPUT | Operations'!$B1594)/('INPUT | Operations'!$B1595-'INPUT | Operations'!$B1594),0))*'INPUT | Operations'!$E1594*NumberOfBoosters*NumberOfOps*$E1590,"")</f>
        <v/>
      </c>
      <c r="G1590" s="34" t="str">
        <f t="shared" si="238"/>
        <v/>
      </c>
      <c r="H1590" s="27" t="str">
        <f t="shared" si="239"/>
        <v/>
      </c>
      <c r="I1590" s="27" t="str">
        <f t="shared" si="240"/>
        <v/>
      </c>
      <c r="J1590" s="27" t="str">
        <f t="shared" si="241"/>
        <v/>
      </c>
      <c r="K1590" s="27" t="str">
        <f t="shared" si="242"/>
        <v/>
      </c>
      <c r="L1590" s="27" t="str">
        <f t="shared" si="243"/>
        <v/>
      </c>
      <c r="M1590" s="32" t="str">
        <f t="shared" si="244"/>
        <v/>
      </c>
      <c r="N1590" s="27" t="str">
        <f t="shared" si="245"/>
        <v/>
      </c>
      <c r="O1590" s="27" t="str">
        <f t="shared" si="245"/>
        <v/>
      </c>
      <c r="P1590" s="27" t="str">
        <f t="shared" si="245"/>
        <v/>
      </c>
      <c r="Q1590" s="27" t="str">
        <f t="shared" si="245"/>
        <v/>
      </c>
      <c r="R1590" s="27" t="str">
        <f t="shared" si="245"/>
        <v/>
      </c>
      <c r="S1590" s="27" t="str">
        <f t="shared" si="245"/>
        <v/>
      </c>
      <c r="T1590" s="32" t="str">
        <f t="shared" si="245"/>
        <v/>
      </c>
      <c r="U1590" s="10"/>
    </row>
    <row r="1591" spans="1:21" x14ac:dyDescent="0.25">
      <c r="A1591" s="10"/>
      <c r="B1591" s="4" t="str">
        <f>IF(ISBLANK('INPUT | Operations'!$B1596),"",COUNT('INPUT | Operations'!$B$12:$B1595))</f>
        <v/>
      </c>
      <c r="C1591" s="27" t="str">
        <f>IF(ISNUMBER($B1591),('INPUT | Operations'!$C1595+'INPUT | Operations'!$C1596)/2,"")</f>
        <v/>
      </c>
      <c r="D1591" s="28" t="str">
        <f t="shared" si="237"/>
        <v/>
      </c>
      <c r="E1591" s="26" t="str">
        <f>IF(ISNUMBER($B1591),'INPUT | Operations'!$B1596-'INPUT | Operations'!$B1595,"")</f>
        <v/>
      </c>
      <c r="F1591" s="32" t="str">
        <f>IF(ISNUMBER($B1591),IF('INPUT | Operations'!$B1596&lt;Booster_BurnTime,1,IF('INPUT | Operations'!$B1595&lt;=Booster_BurnTime,(Booster_BurnTime-'INPUT | Operations'!$B1595)/('INPUT | Operations'!$B1596-'INPUT | Operations'!$B1595),0))*'INPUT | Operations'!$E1595*NumberOfBoosters*NumberOfOps*$E1591,"")</f>
        <v/>
      </c>
      <c r="G1591" s="34" t="str">
        <f t="shared" si="238"/>
        <v/>
      </c>
      <c r="H1591" s="27" t="str">
        <f t="shared" si="239"/>
        <v/>
      </c>
      <c r="I1591" s="27" t="str">
        <f t="shared" si="240"/>
        <v/>
      </c>
      <c r="J1591" s="27" t="str">
        <f t="shared" si="241"/>
        <v/>
      </c>
      <c r="K1591" s="27" t="str">
        <f t="shared" si="242"/>
        <v/>
      </c>
      <c r="L1591" s="27" t="str">
        <f t="shared" si="243"/>
        <v/>
      </c>
      <c r="M1591" s="32" t="str">
        <f t="shared" si="244"/>
        <v/>
      </c>
      <c r="N1591" s="27" t="str">
        <f t="shared" si="245"/>
        <v/>
      </c>
      <c r="O1591" s="27" t="str">
        <f t="shared" si="245"/>
        <v/>
      </c>
      <c r="P1591" s="27" t="str">
        <f t="shared" si="245"/>
        <v/>
      </c>
      <c r="Q1591" s="27" t="str">
        <f t="shared" si="245"/>
        <v/>
      </c>
      <c r="R1591" s="27" t="str">
        <f t="shared" si="245"/>
        <v/>
      </c>
      <c r="S1591" s="27" t="str">
        <f t="shared" si="245"/>
        <v/>
      </c>
      <c r="T1591" s="32" t="str">
        <f t="shared" si="245"/>
        <v/>
      </c>
      <c r="U1591" s="10"/>
    </row>
    <row r="1592" spans="1:21" x14ac:dyDescent="0.25">
      <c r="A1592" s="10"/>
      <c r="B1592" s="4" t="str">
        <f>IF(ISBLANK('INPUT | Operations'!$B1597),"",COUNT('INPUT | Operations'!$B$12:$B1596))</f>
        <v/>
      </c>
      <c r="C1592" s="27" t="str">
        <f>IF(ISNUMBER($B1592),('INPUT | Operations'!$C1596+'INPUT | Operations'!$C1597)/2,"")</f>
        <v/>
      </c>
      <c r="D1592" s="28" t="str">
        <f t="shared" si="237"/>
        <v/>
      </c>
      <c r="E1592" s="26" t="str">
        <f>IF(ISNUMBER($B1592),'INPUT | Operations'!$B1597-'INPUT | Operations'!$B1596,"")</f>
        <v/>
      </c>
      <c r="F1592" s="32" t="str">
        <f>IF(ISNUMBER($B1592),IF('INPUT | Operations'!$B1597&lt;Booster_BurnTime,1,IF('INPUT | Operations'!$B1596&lt;=Booster_BurnTime,(Booster_BurnTime-'INPUT | Operations'!$B1596)/('INPUT | Operations'!$B1597-'INPUT | Operations'!$B1596),0))*'INPUT | Operations'!$E1596*NumberOfBoosters*NumberOfOps*$E1592,"")</f>
        <v/>
      </c>
      <c r="G1592" s="34" t="str">
        <f t="shared" si="238"/>
        <v/>
      </c>
      <c r="H1592" s="27" t="str">
        <f t="shared" si="239"/>
        <v/>
      </c>
      <c r="I1592" s="27" t="str">
        <f t="shared" si="240"/>
        <v/>
      </c>
      <c r="J1592" s="27" t="str">
        <f t="shared" si="241"/>
        <v/>
      </c>
      <c r="K1592" s="27" t="str">
        <f t="shared" si="242"/>
        <v/>
      </c>
      <c r="L1592" s="27" t="str">
        <f t="shared" si="243"/>
        <v/>
      </c>
      <c r="M1592" s="32" t="str">
        <f t="shared" si="244"/>
        <v/>
      </c>
      <c r="N1592" s="27" t="str">
        <f t="shared" si="245"/>
        <v/>
      </c>
      <c r="O1592" s="27" t="str">
        <f t="shared" si="245"/>
        <v/>
      </c>
      <c r="P1592" s="27" t="str">
        <f t="shared" si="245"/>
        <v/>
      </c>
      <c r="Q1592" s="27" t="str">
        <f t="shared" si="245"/>
        <v/>
      </c>
      <c r="R1592" s="27" t="str">
        <f t="shared" si="245"/>
        <v/>
      </c>
      <c r="S1592" s="27" t="str">
        <f t="shared" si="245"/>
        <v/>
      </c>
      <c r="T1592" s="32" t="str">
        <f t="shared" si="245"/>
        <v/>
      </c>
      <c r="U1592" s="10"/>
    </row>
    <row r="1593" spans="1:21" x14ac:dyDescent="0.25">
      <c r="A1593" s="10"/>
      <c r="B1593" s="4" t="str">
        <f>IF(ISBLANK('INPUT | Operations'!$B1598),"",COUNT('INPUT | Operations'!$B$12:$B1597))</f>
        <v/>
      </c>
      <c r="C1593" s="27" t="str">
        <f>IF(ISNUMBER($B1593),('INPUT | Operations'!$C1597+'INPUT | Operations'!$C1598)/2,"")</f>
        <v/>
      </c>
      <c r="D1593" s="28" t="str">
        <f t="shared" si="237"/>
        <v/>
      </c>
      <c r="E1593" s="26" t="str">
        <f>IF(ISNUMBER($B1593),'INPUT | Operations'!$B1598-'INPUT | Operations'!$B1597,"")</f>
        <v/>
      </c>
      <c r="F1593" s="32" t="str">
        <f>IF(ISNUMBER($B1593),IF('INPUT | Operations'!$B1598&lt;Booster_BurnTime,1,IF('INPUT | Operations'!$B1597&lt;=Booster_BurnTime,(Booster_BurnTime-'INPUT | Operations'!$B1597)/('INPUT | Operations'!$B1598-'INPUT | Operations'!$B1597),0))*'INPUT | Operations'!$E1597*NumberOfBoosters*NumberOfOps*$E1593,"")</f>
        <v/>
      </c>
      <c r="G1593" s="34" t="str">
        <f t="shared" si="238"/>
        <v/>
      </c>
      <c r="H1593" s="27" t="str">
        <f t="shared" si="239"/>
        <v/>
      </c>
      <c r="I1593" s="27" t="str">
        <f t="shared" si="240"/>
        <v/>
      </c>
      <c r="J1593" s="27" t="str">
        <f t="shared" si="241"/>
        <v/>
      </c>
      <c r="K1593" s="27" t="str">
        <f t="shared" si="242"/>
        <v/>
      </c>
      <c r="L1593" s="27" t="str">
        <f t="shared" si="243"/>
        <v/>
      </c>
      <c r="M1593" s="32" t="str">
        <f t="shared" si="244"/>
        <v/>
      </c>
      <c r="N1593" s="27" t="str">
        <f t="shared" si="245"/>
        <v/>
      </c>
      <c r="O1593" s="27" t="str">
        <f t="shared" si="245"/>
        <v/>
      </c>
      <c r="P1593" s="27" t="str">
        <f t="shared" si="245"/>
        <v/>
      </c>
      <c r="Q1593" s="27" t="str">
        <f t="shared" si="245"/>
        <v/>
      </c>
      <c r="R1593" s="27" t="str">
        <f t="shared" si="245"/>
        <v/>
      </c>
      <c r="S1593" s="27" t="str">
        <f t="shared" si="245"/>
        <v/>
      </c>
      <c r="T1593" s="32" t="str">
        <f t="shared" si="245"/>
        <v/>
      </c>
      <c r="U1593" s="10"/>
    </row>
    <row r="1594" spans="1:21" x14ac:dyDescent="0.25">
      <c r="A1594" s="10"/>
      <c r="B1594" s="4" t="str">
        <f>IF(ISBLANK('INPUT | Operations'!$B1599),"",COUNT('INPUT | Operations'!$B$12:$B1598))</f>
        <v/>
      </c>
      <c r="C1594" s="27" t="str">
        <f>IF(ISNUMBER($B1594),('INPUT | Operations'!$C1598+'INPUT | Operations'!$C1599)/2,"")</f>
        <v/>
      </c>
      <c r="D1594" s="28" t="str">
        <f t="shared" si="237"/>
        <v/>
      </c>
      <c r="E1594" s="26" t="str">
        <f>IF(ISNUMBER($B1594),'INPUT | Operations'!$B1599-'INPUT | Operations'!$B1598,"")</f>
        <v/>
      </c>
      <c r="F1594" s="32" t="str">
        <f>IF(ISNUMBER($B1594),IF('INPUT | Operations'!$B1599&lt;Booster_BurnTime,1,IF('INPUT | Operations'!$B1598&lt;=Booster_BurnTime,(Booster_BurnTime-'INPUT | Operations'!$B1598)/('INPUT | Operations'!$B1599-'INPUT | Operations'!$B1598),0))*'INPUT | Operations'!$E1598*NumberOfBoosters*NumberOfOps*$E1594,"")</f>
        <v/>
      </c>
      <c r="G1594" s="34" t="str">
        <f t="shared" si="238"/>
        <v/>
      </c>
      <c r="H1594" s="27" t="str">
        <f t="shared" si="239"/>
        <v/>
      </c>
      <c r="I1594" s="27" t="str">
        <f t="shared" si="240"/>
        <v/>
      </c>
      <c r="J1594" s="27" t="str">
        <f t="shared" si="241"/>
        <v/>
      </c>
      <c r="K1594" s="27" t="str">
        <f t="shared" si="242"/>
        <v/>
      </c>
      <c r="L1594" s="27" t="str">
        <f t="shared" si="243"/>
        <v/>
      </c>
      <c r="M1594" s="32" t="str">
        <f t="shared" si="244"/>
        <v/>
      </c>
      <c r="N1594" s="27" t="str">
        <f t="shared" si="245"/>
        <v/>
      </c>
      <c r="O1594" s="27" t="str">
        <f t="shared" si="245"/>
        <v/>
      </c>
      <c r="P1594" s="27" t="str">
        <f t="shared" si="245"/>
        <v/>
      </c>
      <c r="Q1594" s="27" t="str">
        <f t="shared" si="245"/>
        <v/>
      </c>
      <c r="R1594" s="27" t="str">
        <f t="shared" si="245"/>
        <v/>
      </c>
      <c r="S1594" s="27" t="str">
        <f t="shared" si="245"/>
        <v/>
      </c>
      <c r="T1594" s="32" t="str">
        <f t="shared" si="245"/>
        <v/>
      </c>
      <c r="U1594" s="10"/>
    </row>
    <row r="1595" spans="1:21" x14ac:dyDescent="0.25">
      <c r="A1595" s="10"/>
      <c r="B1595" s="4" t="str">
        <f>IF(ISBLANK('INPUT | Operations'!$B1600),"",COUNT('INPUT | Operations'!$B$12:$B1599))</f>
        <v/>
      </c>
      <c r="C1595" s="27" t="str">
        <f>IF(ISNUMBER($B1595),('INPUT | Operations'!$C1599+'INPUT | Operations'!$C1600)/2,"")</f>
        <v/>
      </c>
      <c r="D1595" s="28" t="str">
        <f t="shared" si="237"/>
        <v/>
      </c>
      <c r="E1595" s="26" t="str">
        <f>IF(ISNUMBER($B1595),'INPUT | Operations'!$B1600-'INPUT | Operations'!$B1599,"")</f>
        <v/>
      </c>
      <c r="F1595" s="32" t="str">
        <f>IF(ISNUMBER($B1595),IF('INPUT | Operations'!$B1600&lt;Booster_BurnTime,1,IF('INPUT | Operations'!$B1599&lt;=Booster_BurnTime,(Booster_BurnTime-'INPUT | Operations'!$B1599)/('INPUT | Operations'!$B1600-'INPUT | Operations'!$B1599),0))*'INPUT | Operations'!$E1599*NumberOfBoosters*NumberOfOps*$E1595,"")</f>
        <v/>
      </c>
      <c r="G1595" s="34" t="str">
        <f t="shared" si="238"/>
        <v/>
      </c>
      <c r="H1595" s="27" t="str">
        <f t="shared" si="239"/>
        <v/>
      </c>
      <c r="I1595" s="27" t="str">
        <f t="shared" si="240"/>
        <v/>
      </c>
      <c r="J1595" s="27" t="str">
        <f t="shared" si="241"/>
        <v/>
      </c>
      <c r="K1595" s="27" t="str">
        <f t="shared" si="242"/>
        <v/>
      </c>
      <c r="L1595" s="27" t="str">
        <f t="shared" si="243"/>
        <v/>
      </c>
      <c r="M1595" s="32" t="str">
        <f t="shared" si="244"/>
        <v/>
      </c>
      <c r="N1595" s="27" t="str">
        <f t="shared" si="245"/>
        <v/>
      </c>
      <c r="O1595" s="27" t="str">
        <f t="shared" si="245"/>
        <v/>
      </c>
      <c r="P1595" s="27" t="str">
        <f t="shared" si="245"/>
        <v/>
      </c>
      <c r="Q1595" s="27" t="str">
        <f t="shared" si="245"/>
        <v/>
      </c>
      <c r="R1595" s="27" t="str">
        <f t="shared" si="245"/>
        <v/>
      </c>
      <c r="S1595" s="27" t="str">
        <f t="shared" si="245"/>
        <v/>
      </c>
      <c r="T1595" s="32" t="str">
        <f t="shared" si="245"/>
        <v/>
      </c>
      <c r="U1595" s="10"/>
    </row>
    <row r="1596" spans="1:21" x14ac:dyDescent="0.25">
      <c r="A1596" s="10"/>
      <c r="B1596" s="4" t="str">
        <f>IF(ISBLANK('INPUT | Operations'!$B1601),"",COUNT('INPUT | Operations'!$B$12:$B1600))</f>
        <v/>
      </c>
      <c r="C1596" s="27" t="str">
        <f>IF(ISNUMBER($B1596),('INPUT | Operations'!$C1600+'INPUT | Operations'!$C1601)/2,"")</f>
        <v/>
      </c>
      <c r="D1596" s="28" t="str">
        <f t="shared" si="237"/>
        <v/>
      </c>
      <c r="E1596" s="26" t="str">
        <f>IF(ISNUMBER($B1596),'INPUT | Operations'!$B1601-'INPUT | Operations'!$B1600,"")</f>
        <v/>
      </c>
      <c r="F1596" s="32" t="str">
        <f>IF(ISNUMBER($B1596),IF('INPUT | Operations'!$B1601&lt;Booster_BurnTime,1,IF('INPUT | Operations'!$B1600&lt;=Booster_BurnTime,(Booster_BurnTime-'INPUT | Operations'!$B1600)/('INPUT | Operations'!$B1601-'INPUT | Operations'!$B1600),0))*'INPUT | Operations'!$E1600*NumberOfBoosters*NumberOfOps*$E1596,"")</f>
        <v/>
      </c>
      <c r="G1596" s="34" t="str">
        <f t="shared" si="238"/>
        <v/>
      </c>
      <c r="H1596" s="27" t="str">
        <f t="shared" si="239"/>
        <v/>
      </c>
      <c r="I1596" s="27" t="str">
        <f t="shared" si="240"/>
        <v/>
      </c>
      <c r="J1596" s="27" t="str">
        <f t="shared" si="241"/>
        <v/>
      </c>
      <c r="K1596" s="27" t="str">
        <f t="shared" si="242"/>
        <v/>
      </c>
      <c r="L1596" s="27" t="str">
        <f t="shared" si="243"/>
        <v/>
      </c>
      <c r="M1596" s="32" t="str">
        <f t="shared" si="244"/>
        <v/>
      </c>
      <c r="N1596" s="27" t="str">
        <f t="shared" si="245"/>
        <v/>
      </c>
      <c r="O1596" s="27" t="str">
        <f t="shared" si="245"/>
        <v/>
      </c>
      <c r="P1596" s="27" t="str">
        <f t="shared" si="245"/>
        <v/>
      </c>
      <c r="Q1596" s="27" t="str">
        <f t="shared" si="245"/>
        <v/>
      </c>
      <c r="R1596" s="27" t="str">
        <f t="shared" si="245"/>
        <v/>
      </c>
      <c r="S1596" s="27" t="str">
        <f t="shared" si="245"/>
        <v/>
      </c>
      <c r="T1596" s="32" t="str">
        <f t="shared" si="245"/>
        <v/>
      </c>
      <c r="U1596" s="10"/>
    </row>
    <row r="1597" spans="1:21" x14ac:dyDescent="0.25">
      <c r="A1597" s="10"/>
      <c r="B1597" s="4" t="str">
        <f>IF(ISBLANK('INPUT | Operations'!$B1602),"",COUNT('INPUT | Operations'!$B$12:$B1601))</f>
        <v/>
      </c>
      <c r="C1597" s="27" t="str">
        <f>IF(ISNUMBER($B1597),('INPUT | Operations'!$C1601+'INPUT | Operations'!$C1602)/2,"")</f>
        <v/>
      </c>
      <c r="D1597" s="28" t="str">
        <f t="shared" si="237"/>
        <v/>
      </c>
      <c r="E1597" s="26" t="str">
        <f>IF(ISNUMBER($B1597),'INPUT | Operations'!$B1602-'INPUT | Operations'!$B1601,"")</f>
        <v/>
      </c>
      <c r="F1597" s="32" t="str">
        <f>IF(ISNUMBER($B1597),IF('INPUT | Operations'!$B1602&lt;Booster_BurnTime,1,IF('INPUT | Operations'!$B1601&lt;=Booster_BurnTime,(Booster_BurnTime-'INPUT | Operations'!$B1601)/('INPUT | Operations'!$B1602-'INPUT | Operations'!$B1601),0))*'INPUT | Operations'!$E1601*NumberOfBoosters*NumberOfOps*$E1597,"")</f>
        <v/>
      </c>
      <c r="G1597" s="34" t="str">
        <f t="shared" si="238"/>
        <v/>
      </c>
      <c r="H1597" s="27" t="str">
        <f t="shared" si="239"/>
        <v/>
      </c>
      <c r="I1597" s="27" t="str">
        <f t="shared" si="240"/>
        <v/>
      </c>
      <c r="J1597" s="27" t="str">
        <f t="shared" si="241"/>
        <v/>
      </c>
      <c r="K1597" s="27" t="str">
        <f t="shared" si="242"/>
        <v/>
      </c>
      <c r="L1597" s="27" t="str">
        <f t="shared" si="243"/>
        <v/>
      </c>
      <c r="M1597" s="32" t="str">
        <f t="shared" si="244"/>
        <v/>
      </c>
      <c r="N1597" s="27" t="str">
        <f t="shared" si="245"/>
        <v/>
      </c>
      <c r="O1597" s="27" t="str">
        <f t="shared" si="245"/>
        <v/>
      </c>
      <c r="P1597" s="27" t="str">
        <f t="shared" si="245"/>
        <v/>
      </c>
      <c r="Q1597" s="27" t="str">
        <f t="shared" si="245"/>
        <v/>
      </c>
      <c r="R1597" s="27" t="str">
        <f t="shared" si="245"/>
        <v/>
      </c>
      <c r="S1597" s="27" t="str">
        <f t="shared" si="245"/>
        <v/>
      </c>
      <c r="T1597" s="32" t="str">
        <f t="shared" si="245"/>
        <v/>
      </c>
      <c r="U1597" s="10"/>
    </row>
    <row r="1598" spans="1:21" x14ac:dyDescent="0.25">
      <c r="A1598" s="10"/>
      <c r="B1598" s="4" t="str">
        <f>IF(ISBLANK('INPUT | Operations'!$B1603),"",COUNT('INPUT | Operations'!$B$12:$B1602))</f>
        <v/>
      </c>
      <c r="C1598" s="27" t="str">
        <f>IF(ISNUMBER($B1598),('INPUT | Operations'!$C1602+'INPUT | Operations'!$C1603)/2,"")</f>
        <v/>
      </c>
      <c r="D1598" s="28" t="str">
        <f t="shared" si="237"/>
        <v/>
      </c>
      <c r="E1598" s="26" t="str">
        <f>IF(ISNUMBER($B1598),'INPUT | Operations'!$B1603-'INPUT | Operations'!$B1602,"")</f>
        <v/>
      </c>
      <c r="F1598" s="32" t="str">
        <f>IF(ISNUMBER($B1598),IF('INPUT | Operations'!$B1603&lt;Booster_BurnTime,1,IF('INPUT | Operations'!$B1602&lt;=Booster_BurnTime,(Booster_BurnTime-'INPUT | Operations'!$B1602)/('INPUT | Operations'!$B1603-'INPUT | Operations'!$B1602),0))*'INPUT | Operations'!$E1602*NumberOfBoosters*NumberOfOps*$E1598,"")</f>
        <v/>
      </c>
      <c r="G1598" s="34" t="str">
        <f t="shared" si="238"/>
        <v/>
      </c>
      <c r="H1598" s="27" t="str">
        <f t="shared" si="239"/>
        <v/>
      </c>
      <c r="I1598" s="27" t="str">
        <f t="shared" si="240"/>
        <v/>
      </c>
      <c r="J1598" s="27" t="str">
        <f t="shared" si="241"/>
        <v/>
      </c>
      <c r="K1598" s="27" t="str">
        <f t="shared" si="242"/>
        <v/>
      </c>
      <c r="L1598" s="27" t="str">
        <f t="shared" si="243"/>
        <v/>
      </c>
      <c r="M1598" s="32" t="str">
        <f t="shared" si="244"/>
        <v/>
      </c>
      <c r="N1598" s="27" t="str">
        <f t="shared" si="245"/>
        <v/>
      </c>
      <c r="O1598" s="27" t="str">
        <f t="shared" si="245"/>
        <v/>
      </c>
      <c r="P1598" s="27" t="str">
        <f t="shared" si="245"/>
        <v/>
      </c>
      <c r="Q1598" s="27" t="str">
        <f t="shared" si="245"/>
        <v/>
      </c>
      <c r="R1598" s="27" t="str">
        <f t="shared" si="245"/>
        <v/>
      </c>
      <c r="S1598" s="27" t="str">
        <f t="shared" si="245"/>
        <v/>
      </c>
      <c r="T1598" s="32" t="str">
        <f t="shared" si="245"/>
        <v/>
      </c>
      <c r="U1598" s="10"/>
    </row>
    <row r="1599" spans="1:21" x14ac:dyDescent="0.25">
      <c r="A1599" s="10"/>
      <c r="B1599" s="4" t="str">
        <f>IF(ISBLANK('INPUT | Operations'!$B1604),"",COUNT('INPUT | Operations'!$B$12:$B1603))</f>
        <v/>
      </c>
      <c r="C1599" s="27" t="str">
        <f>IF(ISNUMBER($B1599),('INPUT | Operations'!$C1603+'INPUT | Operations'!$C1604)/2,"")</f>
        <v/>
      </c>
      <c r="D1599" s="28" t="str">
        <f t="shared" si="237"/>
        <v/>
      </c>
      <c r="E1599" s="26" t="str">
        <f>IF(ISNUMBER($B1599),'INPUT | Operations'!$B1604-'INPUT | Operations'!$B1603,"")</f>
        <v/>
      </c>
      <c r="F1599" s="32" t="str">
        <f>IF(ISNUMBER($B1599),IF('INPUT | Operations'!$B1604&lt;Booster_BurnTime,1,IF('INPUT | Operations'!$B1603&lt;=Booster_BurnTime,(Booster_BurnTime-'INPUT | Operations'!$B1603)/('INPUT | Operations'!$B1604-'INPUT | Operations'!$B1603),0))*'INPUT | Operations'!$E1603*NumberOfBoosters*NumberOfOps*$E1599,"")</f>
        <v/>
      </c>
      <c r="G1599" s="34" t="str">
        <f t="shared" si="238"/>
        <v/>
      </c>
      <c r="H1599" s="27" t="str">
        <f t="shared" si="239"/>
        <v/>
      </c>
      <c r="I1599" s="27" t="str">
        <f t="shared" si="240"/>
        <v/>
      </c>
      <c r="J1599" s="27" t="str">
        <f t="shared" si="241"/>
        <v/>
      </c>
      <c r="K1599" s="27" t="str">
        <f t="shared" si="242"/>
        <v/>
      </c>
      <c r="L1599" s="27" t="str">
        <f t="shared" si="243"/>
        <v/>
      </c>
      <c r="M1599" s="32" t="str">
        <f t="shared" si="244"/>
        <v/>
      </c>
      <c r="N1599" s="27" t="str">
        <f t="shared" si="245"/>
        <v/>
      </c>
      <c r="O1599" s="27" t="str">
        <f t="shared" si="245"/>
        <v/>
      </c>
      <c r="P1599" s="27" t="str">
        <f t="shared" si="245"/>
        <v/>
      </c>
      <c r="Q1599" s="27" t="str">
        <f t="shared" si="245"/>
        <v/>
      </c>
      <c r="R1599" s="27" t="str">
        <f t="shared" si="245"/>
        <v/>
      </c>
      <c r="S1599" s="27" t="str">
        <f t="shared" si="245"/>
        <v/>
      </c>
      <c r="T1599" s="32" t="str">
        <f t="shared" si="245"/>
        <v/>
      </c>
      <c r="U1599" s="10"/>
    </row>
    <row r="1600" spans="1:21" x14ac:dyDescent="0.25">
      <c r="A1600" s="10"/>
      <c r="B1600" s="4" t="str">
        <f>IF(ISBLANK('INPUT | Operations'!$B1605),"",COUNT('INPUT | Operations'!$B$12:$B1604))</f>
        <v/>
      </c>
      <c r="C1600" s="27" t="str">
        <f>IF(ISNUMBER($B1600),('INPUT | Operations'!$C1604+'INPUT | Operations'!$C1605)/2,"")</f>
        <v/>
      </c>
      <c r="D1600" s="28" t="str">
        <f t="shared" si="237"/>
        <v/>
      </c>
      <c r="E1600" s="26" t="str">
        <f>IF(ISNUMBER($B1600),'INPUT | Operations'!$B1605-'INPUT | Operations'!$B1604,"")</f>
        <v/>
      </c>
      <c r="F1600" s="32" t="str">
        <f>IF(ISNUMBER($B1600),IF('INPUT | Operations'!$B1605&lt;Booster_BurnTime,1,IF('INPUT | Operations'!$B1604&lt;=Booster_BurnTime,(Booster_BurnTime-'INPUT | Operations'!$B1604)/('INPUT | Operations'!$B1605-'INPUT | Operations'!$B1604),0))*'INPUT | Operations'!$E1604*NumberOfBoosters*NumberOfOps*$E1600,"")</f>
        <v/>
      </c>
      <c r="G1600" s="34" t="str">
        <f t="shared" si="238"/>
        <v/>
      </c>
      <c r="H1600" s="27" t="str">
        <f t="shared" si="239"/>
        <v/>
      </c>
      <c r="I1600" s="27" t="str">
        <f t="shared" si="240"/>
        <v/>
      </c>
      <c r="J1600" s="27" t="str">
        <f t="shared" si="241"/>
        <v/>
      </c>
      <c r="K1600" s="27" t="str">
        <f t="shared" si="242"/>
        <v/>
      </c>
      <c r="L1600" s="27" t="str">
        <f t="shared" si="243"/>
        <v/>
      </c>
      <c r="M1600" s="32" t="str">
        <f t="shared" si="244"/>
        <v/>
      </c>
      <c r="N1600" s="27" t="str">
        <f t="shared" si="245"/>
        <v/>
      </c>
      <c r="O1600" s="27" t="str">
        <f t="shared" si="245"/>
        <v/>
      </c>
      <c r="P1600" s="27" t="str">
        <f t="shared" si="245"/>
        <v/>
      </c>
      <c r="Q1600" s="27" t="str">
        <f t="shared" si="245"/>
        <v/>
      </c>
      <c r="R1600" s="27" t="str">
        <f t="shared" si="245"/>
        <v/>
      </c>
      <c r="S1600" s="27" t="str">
        <f t="shared" si="245"/>
        <v/>
      </c>
      <c r="T1600" s="32" t="str">
        <f t="shared" si="245"/>
        <v/>
      </c>
      <c r="U1600" s="10"/>
    </row>
    <row r="1601" spans="1:21" x14ac:dyDescent="0.25">
      <c r="A1601" s="10"/>
      <c r="B1601" s="4" t="str">
        <f>IF(ISBLANK('INPUT | Operations'!$B1606),"",COUNT('INPUT | Operations'!$B$12:$B1605))</f>
        <v/>
      </c>
      <c r="C1601" s="27" t="str">
        <f>IF(ISNUMBER($B1601),('INPUT | Operations'!$C1605+'INPUT | Operations'!$C1606)/2,"")</f>
        <v/>
      </c>
      <c r="D1601" s="28" t="str">
        <f t="shared" si="237"/>
        <v/>
      </c>
      <c r="E1601" s="26" t="str">
        <f>IF(ISNUMBER($B1601),'INPUT | Operations'!$B1606-'INPUT | Operations'!$B1605,"")</f>
        <v/>
      </c>
      <c r="F1601" s="32" t="str">
        <f>IF(ISNUMBER($B1601),IF('INPUT | Operations'!$B1606&lt;Booster_BurnTime,1,IF('INPUT | Operations'!$B1605&lt;=Booster_BurnTime,(Booster_BurnTime-'INPUT | Operations'!$B1605)/('INPUT | Operations'!$B1606-'INPUT | Operations'!$B1605),0))*'INPUT | Operations'!$E1605*NumberOfBoosters*NumberOfOps*$E1601,"")</f>
        <v/>
      </c>
      <c r="G1601" s="34" t="str">
        <f t="shared" si="238"/>
        <v/>
      </c>
      <c r="H1601" s="27" t="str">
        <f t="shared" si="239"/>
        <v/>
      </c>
      <c r="I1601" s="27" t="str">
        <f t="shared" si="240"/>
        <v/>
      </c>
      <c r="J1601" s="27" t="str">
        <f t="shared" si="241"/>
        <v/>
      </c>
      <c r="K1601" s="27" t="str">
        <f t="shared" si="242"/>
        <v/>
      </c>
      <c r="L1601" s="27" t="str">
        <f t="shared" si="243"/>
        <v/>
      </c>
      <c r="M1601" s="32" t="str">
        <f t="shared" si="244"/>
        <v/>
      </c>
      <c r="N1601" s="27" t="str">
        <f t="shared" si="245"/>
        <v/>
      </c>
      <c r="O1601" s="27" t="str">
        <f t="shared" si="245"/>
        <v/>
      </c>
      <c r="P1601" s="27" t="str">
        <f t="shared" si="245"/>
        <v/>
      </c>
      <c r="Q1601" s="27" t="str">
        <f t="shared" si="245"/>
        <v/>
      </c>
      <c r="R1601" s="27" t="str">
        <f t="shared" si="245"/>
        <v/>
      </c>
      <c r="S1601" s="27" t="str">
        <f t="shared" si="245"/>
        <v/>
      </c>
      <c r="T1601" s="32" t="str">
        <f t="shared" si="245"/>
        <v/>
      </c>
      <c r="U1601" s="10"/>
    </row>
    <row r="1602" spans="1:21" x14ac:dyDescent="0.25">
      <c r="A1602" s="10"/>
      <c r="B1602" s="4" t="str">
        <f>IF(ISBLANK('INPUT | Operations'!$B1607),"",COUNT('INPUT | Operations'!$B$12:$B1606))</f>
        <v/>
      </c>
      <c r="C1602" s="27" t="str">
        <f>IF(ISNUMBER($B1602),('INPUT | Operations'!$C1606+'INPUT | Operations'!$C1607)/2,"")</f>
        <v/>
      </c>
      <c r="D1602" s="28" t="str">
        <f t="shared" si="237"/>
        <v/>
      </c>
      <c r="E1602" s="26" t="str">
        <f>IF(ISNUMBER($B1602),'INPUT | Operations'!$B1607-'INPUT | Operations'!$B1606,"")</f>
        <v/>
      </c>
      <c r="F1602" s="32" t="str">
        <f>IF(ISNUMBER($B1602),IF('INPUT | Operations'!$B1607&lt;Booster_BurnTime,1,IF('INPUT | Operations'!$B1606&lt;=Booster_BurnTime,(Booster_BurnTime-'INPUT | Operations'!$B1606)/('INPUT | Operations'!$B1607-'INPUT | Operations'!$B1606),0))*'INPUT | Operations'!$E1606*NumberOfBoosters*NumberOfOps*$E1602,"")</f>
        <v/>
      </c>
      <c r="G1602" s="34" t="str">
        <f t="shared" si="238"/>
        <v/>
      </c>
      <c r="H1602" s="27" t="str">
        <f t="shared" si="239"/>
        <v/>
      </c>
      <c r="I1602" s="27" t="str">
        <f t="shared" si="240"/>
        <v/>
      </c>
      <c r="J1602" s="27" t="str">
        <f t="shared" si="241"/>
        <v/>
      </c>
      <c r="K1602" s="27" t="str">
        <f t="shared" si="242"/>
        <v/>
      </c>
      <c r="L1602" s="27" t="str">
        <f t="shared" si="243"/>
        <v/>
      </c>
      <c r="M1602" s="32" t="str">
        <f t="shared" si="244"/>
        <v/>
      </c>
      <c r="N1602" s="27" t="str">
        <f t="shared" si="245"/>
        <v/>
      </c>
      <c r="O1602" s="27" t="str">
        <f t="shared" si="245"/>
        <v/>
      </c>
      <c r="P1602" s="27" t="str">
        <f t="shared" si="245"/>
        <v/>
      </c>
      <c r="Q1602" s="27" t="str">
        <f t="shared" si="245"/>
        <v/>
      </c>
      <c r="R1602" s="27" t="str">
        <f t="shared" si="245"/>
        <v/>
      </c>
      <c r="S1602" s="27" t="str">
        <f t="shared" si="245"/>
        <v/>
      </c>
      <c r="T1602" s="32" t="str">
        <f t="shared" si="245"/>
        <v/>
      </c>
      <c r="U1602" s="10"/>
    </row>
    <row r="1603" spans="1:21" x14ac:dyDescent="0.25">
      <c r="A1603" s="10"/>
      <c r="B1603" s="4" t="str">
        <f>IF(ISBLANK('INPUT | Operations'!$B1608),"",COUNT('INPUT | Operations'!$B$12:$B1607))</f>
        <v/>
      </c>
      <c r="C1603" s="27" t="str">
        <f>IF(ISNUMBER($B1603),('INPUT | Operations'!$C1607+'INPUT | Operations'!$C1608)/2,"")</f>
        <v/>
      </c>
      <c r="D1603" s="28" t="str">
        <f t="shared" si="237"/>
        <v/>
      </c>
      <c r="E1603" s="26" t="str">
        <f>IF(ISNUMBER($B1603),'INPUT | Operations'!$B1608-'INPUT | Operations'!$B1607,"")</f>
        <v/>
      </c>
      <c r="F1603" s="32" t="str">
        <f>IF(ISNUMBER($B1603),IF('INPUT | Operations'!$B1608&lt;Booster_BurnTime,1,IF('INPUT | Operations'!$B1607&lt;=Booster_BurnTime,(Booster_BurnTime-'INPUT | Operations'!$B1607)/('INPUT | Operations'!$B1608-'INPUT | Operations'!$B1607),0))*'INPUT | Operations'!$E1607*NumberOfBoosters*NumberOfOps*$E1603,"")</f>
        <v/>
      </c>
      <c r="G1603" s="34" t="str">
        <f t="shared" si="238"/>
        <v/>
      </c>
      <c r="H1603" s="27" t="str">
        <f t="shared" si="239"/>
        <v/>
      </c>
      <c r="I1603" s="27" t="str">
        <f t="shared" si="240"/>
        <v/>
      </c>
      <c r="J1603" s="27" t="str">
        <f t="shared" si="241"/>
        <v/>
      </c>
      <c r="K1603" s="27" t="str">
        <f t="shared" si="242"/>
        <v/>
      </c>
      <c r="L1603" s="27" t="str">
        <f t="shared" si="243"/>
        <v/>
      </c>
      <c r="M1603" s="32" t="str">
        <f t="shared" si="244"/>
        <v/>
      </c>
      <c r="N1603" s="27" t="str">
        <f t="shared" si="245"/>
        <v/>
      </c>
      <c r="O1603" s="27" t="str">
        <f t="shared" si="245"/>
        <v/>
      </c>
      <c r="P1603" s="27" t="str">
        <f t="shared" si="245"/>
        <v/>
      </c>
      <c r="Q1603" s="27" t="str">
        <f t="shared" si="245"/>
        <v/>
      </c>
      <c r="R1603" s="27" t="str">
        <f t="shared" si="245"/>
        <v/>
      </c>
      <c r="S1603" s="27" t="str">
        <f t="shared" si="245"/>
        <v/>
      </c>
      <c r="T1603" s="32" t="str">
        <f t="shared" si="245"/>
        <v/>
      </c>
      <c r="U1603" s="10"/>
    </row>
    <row r="1604" spans="1:21" x14ac:dyDescent="0.25">
      <c r="A1604" s="10"/>
      <c r="B1604" s="4" t="str">
        <f>IF(ISBLANK('INPUT | Operations'!$B1609),"",COUNT('INPUT | Operations'!$B$12:$B1608))</f>
        <v/>
      </c>
      <c r="C1604" s="27" t="str">
        <f>IF(ISNUMBER($B1604),('INPUT | Operations'!$C1608+'INPUT | Operations'!$C1609)/2,"")</f>
        <v/>
      </c>
      <c r="D1604" s="28" t="str">
        <f t="shared" si="237"/>
        <v/>
      </c>
      <c r="E1604" s="26" t="str">
        <f>IF(ISNUMBER($B1604),'INPUT | Operations'!$B1609-'INPUT | Operations'!$B1608,"")</f>
        <v/>
      </c>
      <c r="F1604" s="32" t="str">
        <f>IF(ISNUMBER($B1604),IF('INPUT | Operations'!$B1609&lt;Booster_BurnTime,1,IF('INPUT | Operations'!$B1608&lt;=Booster_BurnTime,(Booster_BurnTime-'INPUT | Operations'!$B1608)/('INPUT | Operations'!$B1609-'INPUT | Operations'!$B1608),0))*'INPUT | Operations'!$E1608*NumberOfBoosters*NumberOfOps*$E1604,"")</f>
        <v/>
      </c>
      <c r="G1604" s="34" t="str">
        <f t="shared" si="238"/>
        <v/>
      </c>
      <c r="H1604" s="27" t="str">
        <f t="shared" si="239"/>
        <v/>
      </c>
      <c r="I1604" s="27" t="str">
        <f t="shared" si="240"/>
        <v/>
      </c>
      <c r="J1604" s="27" t="str">
        <f t="shared" si="241"/>
        <v/>
      </c>
      <c r="K1604" s="27" t="str">
        <f t="shared" si="242"/>
        <v/>
      </c>
      <c r="L1604" s="27" t="str">
        <f t="shared" si="243"/>
        <v/>
      </c>
      <c r="M1604" s="32" t="str">
        <f t="shared" si="244"/>
        <v/>
      </c>
      <c r="N1604" s="27" t="str">
        <f t="shared" si="245"/>
        <v/>
      </c>
      <c r="O1604" s="27" t="str">
        <f t="shared" si="245"/>
        <v/>
      </c>
      <c r="P1604" s="27" t="str">
        <f t="shared" si="245"/>
        <v/>
      </c>
      <c r="Q1604" s="27" t="str">
        <f t="shared" si="245"/>
        <v/>
      </c>
      <c r="R1604" s="27" t="str">
        <f t="shared" si="245"/>
        <v/>
      </c>
      <c r="S1604" s="27" t="str">
        <f t="shared" si="245"/>
        <v/>
      </c>
      <c r="T1604" s="32" t="str">
        <f t="shared" si="245"/>
        <v/>
      </c>
      <c r="U1604" s="10"/>
    </row>
    <row r="1605" spans="1:21" x14ac:dyDescent="0.25">
      <c r="A1605" s="10"/>
      <c r="B1605" s="4" t="str">
        <f>IF(ISBLANK('INPUT | Operations'!$B1610),"",COUNT('INPUT | Operations'!$B$12:$B1609))</f>
        <v/>
      </c>
      <c r="C1605" s="27" t="str">
        <f>IF(ISNUMBER($B1605),('INPUT | Operations'!$C1609+'INPUT | Operations'!$C1610)/2,"")</f>
        <v/>
      </c>
      <c r="D1605" s="28" t="str">
        <f t="shared" si="237"/>
        <v/>
      </c>
      <c r="E1605" s="26" t="str">
        <f>IF(ISNUMBER($B1605),'INPUT | Operations'!$B1610-'INPUT | Operations'!$B1609,"")</f>
        <v/>
      </c>
      <c r="F1605" s="32" t="str">
        <f>IF(ISNUMBER($B1605),IF('INPUT | Operations'!$B1610&lt;Booster_BurnTime,1,IF('INPUT | Operations'!$B1609&lt;=Booster_BurnTime,(Booster_BurnTime-'INPUT | Operations'!$B1609)/('INPUT | Operations'!$B1610-'INPUT | Operations'!$B1609),0))*'INPUT | Operations'!$E1609*NumberOfBoosters*NumberOfOps*$E1605,"")</f>
        <v/>
      </c>
      <c r="G1605" s="34" t="str">
        <f t="shared" si="238"/>
        <v/>
      </c>
      <c r="H1605" s="27" t="str">
        <f t="shared" si="239"/>
        <v/>
      </c>
      <c r="I1605" s="27" t="str">
        <f t="shared" si="240"/>
        <v/>
      </c>
      <c r="J1605" s="27" t="str">
        <f t="shared" si="241"/>
        <v/>
      </c>
      <c r="K1605" s="27" t="str">
        <f t="shared" si="242"/>
        <v/>
      </c>
      <c r="L1605" s="27" t="str">
        <f t="shared" si="243"/>
        <v/>
      </c>
      <c r="M1605" s="32" t="str">
        <f t="shared" si="244"/>
        <v/>
      </c>
      <c r="N1605" s="27" t="str">
        <f t="shared" si="245"/>
        <v/>
      </c>
      <c r="O1605" s="27" t="str">
        <f t="shared" si="245"/>
        <v/>
      </c>
      <c r="P1605" s="27" t="str">
        <f t="shared" si="245"/>
        <v/>
      </c>
      <c r="Q1605" s="27" t="str">
        <f t="shared" si="245"/>
        <v/>
      </c>
      <c r="R1605" s="27" t="str">
        <f t="shared" si="245"/>
        <v/>
      </c>
      <c r="S1605" s="27" t="str">
        <f t="shared" si="245"/>
        <v/>
      </c>
      <c r="T1605" s="32" t="str">
        <f t="shared" si="245"/>
        <v/>
      </c>
      <c r="U1605" s="10"/>
    </row>
    <row r="1606" spans="1:21" x14ac:dyDescent="0.25">
      <c r="A1606" s="10"/>
      <c r="B1606" s="4" t="str">
        <f>IF(ISBLANK('INPUT | Operations'!$B1611),"",COUNT('INPUT | Operations'!$B$12:$B1610))</f>
        <v/>
      </c>
      <c r="C1606" s="27" t="str">
        <f>IF(ISNUMBER($B1606),('INPUT | Operations'!$C1610+'INPUT | Operations'!$C1611)/2,"")</f>
        <v/>
      </c>
      <c r="D1606" s="28" t="str">
        <f t="shared" si="237"/>
        <v/>
      </c>
      <c r="E1606" s="26" t="str">
        <f>IF(ISNUMBER($B1606),'INPUT | Operations'!$B1611-'INPUT | Operations'!$B1610,"")</f>
        <v/>
      </c>
      <c r="F1606" s="32" t="str">
        <f>IF(ISNUMBER($B1606),IF('INPUT | Operations'!$B1611&lt;Booster_BurnTime,1,IF('INPUT | Operations'!$B1610&lt;=Booster_BurnTime,(Booster_BurnTime-'INPUT | Operations'!$B1610)/('INPUT | Operations'!$B1611-'INPUT | Operations'!$B1610),0))*'INPUT | Operations'!$E1610*NumberOfBoosters*NumberOfOps*$E1606,"")</f>
        <v/>
      </c>
      <c r="G1606" s="34" t="str">
        <f t="shared" si="238"/>
        <v/>
      </c>
      <c r="H1606" s="27" t="str">
        <f t="shared" si="239"/>
        <v/>
      </c>
      <c r="I1606" s="27" t="str">
        <f t="shared" si="240"/>
        <v/>
      </c>
      <c r="J1606" s="27" t="str">
        <f t="shared" si="241"/>
        <v/>
      </c>
      <c r="K1606" s="27" t="str">
        <f t="shared" si="242"/>
        <v/>
      </c>
      <c r="L1606" s="27" t="str">
        <f t="shared" si="243"/>
        <v/>
      </c>
      <c r="M1606" s="32" t="str">
        <f t="shared" si="244"/>
        <v/>
      </c>
      <c r="N1606" s="27" t="str">
        <f t="shared" si="245"/>
        <v/>
      </c>
      <c r="O1606" s="27" t="str">
        <f t="shared" si="245"/>
        <v/>
      </c>
      <c r="P1606" s="27" t="str">
        <f t="shared" si="245"/>
        <v/>
      </c>
      <c r="Q1606" s="27" t="str">
        <f t="shared" si="245"/>
        <v/>
      </c>
      <c r="R1606" s="27" t="str">
        <f t="shared" si="245"/>
        <v/>
      </c>
      <c r="S1606" s="27" t="str">
        <f t="shared" si="245"/>
        <v/>
      </c>
      <c r="T1606" s="32" t="str">
        <f t="shared" si="245"/>
        <v/>
      </c>
      <c r="U1606" s="10"/>
    </row>
    <row r="1607" spans="1:21" x14ac:dyDescent="0.25">
      <c r="A1607" s="10"/>
      <c r="B1607" s="4" t="str">
        <f>IF(ISBLANK('INPUT | Operations'!$B1612),"",COUNT('INPUT | Operations'!$B$12:$B1611))</f>
        <v/>
      </c>
      <c r="C1607" s="27" t="str">
        <f>IF(ISNUMBER($B1607),('INPUT | Operations'!$C1611+'INPUT | Operations'!$C1612)/2,"")</f>
        <v/>
      </c>
      <c r="D1607" s="28" t="str">
        <f t="shared" si="237"/>
        <v/>
      </c>
      <c r="E1607" s="26" t="str">
        <f>IF(ISNUMBER($B1607),'INPUT | Operations'!$B1612-'INPUT | Operations'!$B1611,"")</f>
        <v/>
      </c>
      <c r="F1607" s="32" t="str">
        <f>IF(ISNUMBER($B1607),IF('INPUT | Operations'!$B1612&lt;Booster_BurnTime,1,IF('INPUT | Operations'!$B1611&lt;=Booster_BurnTime,(Booster_BurnTime-'INPUT | Operations'!$B1611)/('INPUT | Operations'!$B1612-'INPUT | Operations'!$B1611),0))*'INPUT | Operations'!$E1611*NumberOfBoosters*NumberOfOps*$E1607,"")</f>
        <v/>
      </c>
      <c r="G1607" s="34" t="str">
        <f t="shared" si="238"/>
        <v/>
      </c>
      <c r="H1607" s="27" t="str">
        <f t="shared" si="239"/>
        <v/>
      </c>
      <c r="I1607" s="27" t="str">
        <f t="shared" si="240"/>
        <v/>
      </c>
      <c r="J1607" s="27" t="str">
        <f t="shared" si="241"/>
        <v/>
      </c>
      <c r="K1607" s="27" t="str">
        <f t="shared" si="242"/>
        <v/>
      </c>
      <c r="L1607" s="27" t="str">
        <f t="shared" si="243"/>
        <v/>
      </c>
      <c r="M1607" s="32" t="str">
        <f t="shared" si="244"/>
        <v/>
      </c>
      <c r="N1607" s="27" t="str">
        <f t="shared" si="245"/>
        <v/>
      </c>
      <c r="O1607" s="27" t="str">
        <f t="shared" si="245"/>
        <v/>
      </c>
      <c r="P1607" s="27" t="str">
        <f t="shared" si="245"/>
        <v/>
      </c>
      <c r="Q1607" s="27" t="str">
        <f t="shared" si="245"/>
        <v/>
      </c>
      <c r="R1607" s="27" t="str">
        <f t="shared" si="245"/>
        <v/>
      </c>
      <c r="S1607" s="27" t="str">
        <f t="shared" si="245"/>
        <v/>
      </c>
      <c r="T1607" s="32" t="str">
        <f t="shared" si="245"/>
        <v/>
      </c>
      <c r="U1607" s="10"/>
    </row>
    <row r="1608" spans="1:21" x14ac:dyDescent="0.25">
      <c r="A1608" s="10"/>
      <c r="B1608" s="4" t="str">
        <f>IF(ISBLANK('INPUT | Operations'!$B1613),"",COUNT('INPUT | Operations'!$B$12:$B1612))</f>
        <v/>
      </c>
      <c r="C1608" s="27" t="str">
        <f>IF(ISNUMBER($B1608),('INPUT | Operations'!$C1612+'INPUT | Operations'!$C1613)/2,"")</f>
        <v/>
      </c>
      <c r="D1608" s="28" t="str">
        <f t="shared" ref="D1608:D1671" si="246">IF(ISNUMBER($B1608),C1608*0.3048/1000,"")</f>
        <v/>
      </c>
      <c r="E1608" s="26" t="str">
        <f>IF(ISNUMBER($B1608),'INPUT | Operations'!$B1613-'INPUT | Operations'!$B1612,"")</f>
        <v/>
      </c>
      <c r="F1608" s="32" t="str">
        <f>IF(ISNUMBER($B1608),IF('INPUT | Operations'!$B1613&lt;Booster_BurnTime,1,IF('INPUT | Operations'!$B1612&lt;=Booster_BurnTime,(Booster_BurnTime-'INPUT | Operations'!$B1612)/('INPUT | Operations'!$B1613-'INPUT | Operations'!$B1612),0))*'INPUT | Operations'!$E1612*NumberOfBoosters*NumberOfOps*$E1608,"")</f>
        <v/>
      </c>
      <c r="G1608" s="34" t="str">
        <f t="shared" ref="G1608:G1671" si="247">IF(ISNUMBER($B1608),Booster_H2O+MW_H2O/MW_H*Booster_H+MW_H2O/MW_H2*Booster_H2+Booster_OH,"")</f>
        <v/>
      </c>
      <c r="H1608" s="27" t="str">
        <f t="shared" ref="H1608:H1671" si="248">IF(ISNUMBER($B1608),Booster_CO2+MW_CO2/MW_CO*(Booster_CO-$I1608),"")</f>
        <v/>
      </c>
      <c r="I1608" s="27" t="str">
        <f t="shared" ref="I1608:I1671" si="249">IF(ISNUMBER($B1608),MIN(0.0025*EXP(0.067*$D1608)*(Booster_CO+Booster_CO2),Booster_CO),"")</f>
        <v/>
      </c>
      <c r="J1608" s="27" t="str">
        <f t="shared" ref="J1608:J1671" si="250">IF(ISNUMBER($B1608),Booster_Al2O3,"")</f>
        <v/>
      </c>
      <c r="K1608" s="27" t="str">
        <f t="shared" ref="K1608:K1671" si="251">IF(ISNUMBER($B1608),Booster_HCl+Booster_Cl+Booster_Cl2,"")</f>
        <v/>
      </c>
      <c r="L1608" s="27" t="str">
        <f t="shared" ref="L1608:L1671" si="252">IF(ISNUMBER($B1608),Booster_NOx+33*EXP(-0.26*$D1608),"")</f>
        <v/>
      </c>
      <c r="M1608" s="32" t="str">
        <f t="shared" ref="M1608:M1671" si="253">IF(ISNUMBER($B1608),Booster_BC*MAX(0.04,MIN(1,0.04*EXP(0.12*($D1608-15)))),"")</f>
        <v/>
      </c>
      <c r="N1608" s="27" t="str">
        <f t="shared" si="245"/>
        <v/>
      </c>
      <c r="O1608" s="27" t="str">
        <f t="shared" si="245"/>
        <v/>
      </c>
      <c r="P1608" s="27" t="str">
        <f t="shared" si="245"/>
        <v/>
      </c>
      <c r="Q1608" s="27" t="str">
        <f t="shared" si="245"/>
        <v/>
      </c>
      <c r="R1608" s="27" t="str">
        <f t="shared" si="245"/>
        <v/>
      </c>
      <c r="S1608" s="27" t="str">
        <f t="shared" si="245"/>
        <v/>
      </c>
      <c r="T1608" s="32" t="str">
        <f t="shared" si="245"/>
        <v/>
      </c>
      <c r="U1608" s="10"/>
    </row>
    <row r="1609" spans="1:21" x14ac:dyDescent="0.25">
      <c r="A1609" s="10"/>
      <c r="B1609" s="4" t="str">
        <f>IF(ISBLANK('INPUT | Operations'!$B1614),"",COUNT('INPUT | Operations'!$B$12:$B1613))</f>
        <v/>
      </c>
      <c r="C1609" s="27" t="str">
        <f>IF(ISNUMBER($B1609),('INPUT | Operations'!$C1613+'INPUT | Operations'!$C1614)/2,"")</f>
        <v/>
      </c>
      <c r="D1609" s="28" t="str">
        <f t="shared" si="246"/>
        <v/>
      </c>
      <c r="E1609" s="26" t="str">
        <f>IF(ISNUMBER($B1609),'INPUT | Operations'!$B1614-'INPUT | Operations'!$B1613,"")</f>
        <v/>
      </c>
      <c r="F1609" s="32" t="str">
        <f>IF(ISNUMBER($B1609),IF('INPUT | Operations'!$B1614&lt;Booster_BurnTime,1,IF('INPUT | Operations'!$B1613&lt;=Booster_BurnTime,(Booster_BurnTime-'INPUT | Operations'!$B1613)/('INPUT | Operations'!$B1614-'INPUT | Operations'!$B1613),0))*'INPUT | Operations'!$E1613*NumberOfBoosters*NumberOfOps*$E1609,"")</f>
        <v/>
      </c>
      <c r="G1609" s="34" t="str">
        <f t="shared" si="247"/>
        <v/>
      </c>
      <c r="H1609" s="27" t="str">
        <f t="shared" si="248"/>
        <v/>
      </c>
      <c r="I1609" s="27" t="str">
        <f t="shared" si="249"/>
        <v/>
      </c>
      <c r="J1609" s="27" t="str">
        <f t="shared" si="250"/>
        <v/>
      </c>
      <c r="K1609" s="27" t="str">
        <f t="shared" si="251"/>
        <v/>
      </c>
      <c r="L1609" s="27" t="str">
        <f t="shared" si="252"/>
        <v/>
      </c>
      <c r="M1609" s="32" t="str">
        <f t="shared" si="253"/>
        <v/>
      </c>
      <c r="N1609" s="27" t="str">
        <f t="shared" si="245"/>
        <v/>
      </c>
      <c r="O1609" s="27" t="str">
        <f t="shared" si="245"/>
        <v/>
      </c>
      <c r="P1609" s="27" t="str">
        <f t="shared" si="245"/>
        <v/>
      </c>
      <c r="Q1609" s="27" t="str">
        <f t="shared" si="245"/>
        <v/>
      </c>
      <c r="R1609" s="27" t="str">
        <f t="shared" si="245"/>
        <v/>
      </c>
      <c r="S1609" s="27" t="str">
        <f t="shared" si="245"/>
        <v/>
      </c>
      <c r="T1609" s="32" t="str">
        <f t="shared" si="245"/>
        <v/>
      </c>
      <c r="U1609" s="10"/>
    </row>
    <row r="1610" spans="1:21" x14ac:dyDescent="0.25">
      <c r="A1610" s="10"/>
      <c r="B1610" s="4" t="str">
        <f>IF(ISBLANK('INPUT | Operations'!$B1615),"",COUNT('INPUT | Operations'!$B$12:$B1614))</f>
        <v/>
      </c>
      <c r="C1610" s="27" t="str">
        <f>IF(ISNUMBER($B1610),('INPUT | Operations'!$C1614+'INPUT | Operations'!$C1615)/2,"")</f>
        <v/>
      </c>
      <c r="D1610" s="28" t="str">
        <f t="shared" si="246"/>
        <v/>
      </c>
      <c r="E1610" s="26" t="str">
        <f>IF(ISNUMBER($B1610),'INPUT | Operations'!$B1615-'INPUT | Operations'!$B1614,"")</f>
        <v/>
      </c>
      <c r="F1610" s="32" t="str">
        <f>IF(ISNUMBER($B1610),IF('INPUT | Operations'!$B1615&lt;Booster_BurnTime,1,IF('INPUT | Operations'!$B1614&lt;=Booster_BurnTime,(Booster_BurnTime-'INPUT | Operations'!$B1614)/('INPUT | Operations'!$B1615-'INPUT | Operations'!$B1614),0))*'INPUT | Operations'!$E1614*NumberOfBoosters*NumberOfOps*$E1610,"")</f>
        <v/>
      </c>
      <c r="G1610" s="34" t="str">
        <f t="shared" si="247"/>
        <v/>
      </c>
      <c r="H1610" s="27" t="str">
        <f t="shared" si="248"/>
        <v/>
      </c>
      <c r="I1610" s="27" t="str">
        <f t="shared" si="249"/>
        <v/>
      </c>
      <c r="J1610" s="27" t="str">
        <f t="shared" si="250"/>
        <v/>
      </c>
      <c r="K1610" s="27" t="str">
        <f t="shared" si="251"/>
        <v/>
      </c>
      <c r="L1610" s="27" t="str">
        <f t="shared" si="252"/>
        <v/>
      </c>
      <c r="M1610" s="32" t="str">
        <f t="shared" si="253"/>
        <v/>
      </c>
      <c r="N1610" s="27" t="str">
        <f t="shared" si="245"/>
        <v/>
      </c>
      <c r="O1610" s="27" t="str">
        <f t="shared" si="245"/>
        <v/>
      </c>
      <c r="P1610" s="27" t="str">
        <f t="shared" si="245"/>
        <v/>
      </c>
      <c r="Q1610" s="27" t="str">
        <f t="shared" si="245"/>
        <v/>
      </c>
      <c r="R1610" s="27" t="str">
        <f t="shared" si="245"/>
        <v/>
      </c>
      <c r="S1610" s="27" t="str">
        <f t="shared" si="245"/>
        <v/>
      </c>
      <c r="T1610" s="32" t="str">
        <f t="shared" si="245"/>
        <v/>
      </c>
      <c r="U1610" s="10"/>
    </row>
    <row r="1611" spans="1:21" x14ac:dyDescent="0.25">
      <c r="A1611" s="10"/>
      <c r="B1611" s="4" t="str">
        <f>IF(ISBLANK('INPUT | Operations'!$B1616),"",COUNT('INPUT | Operations'!$B$12:$B1615))</f>
        <v/>
      </c>
      <c r="C1611" s="27" t="str">
        <f>IF(ISNUMBER($B1611),('INPUT | Operations'!$C1615+'INPUT | Operations'!$C1616)/2,"")</f>
        <v/>
      </c>
      <c r="D1611" s="28" t="str">
        <f t="shared" si="246"/>
        <v/>
      </c>
      <c r="E1611" s="26" t="str">
        <f>IF(ISNUMBER($B1611),'INPUT | Operations'!$B1616-'INPUT | Operations'!$B1615,"")</f>
        <v/>
      </c>
      <c r="F1611" s="32" t="str">
        <f>IF(ISNUMBER($B1611),IF('INPUT | Operations'!$B1616&lt;Booster_BurnTime,1,IF('INPUT | Operations'!$B1615&lt;=Booster_BurnTime,(Booster_BurnTime-'INPUT | Operations'!$B1615)/('INPUT | Operations'!$B1616-'INPUT | Operations'!$B1615),0))*'INPUT | Operations'!$E1615*NumberOfBoosters*NumberOfOps*$E1611,"")</f>
        <v/>
      </c>
      <c r="G1611" s="34" t="str">
        <f t="shared" si="247"/>
        <v/>
      </c>
      <c r="H1611" s="27" t="str">
        <f t="shared" si="248"/>
        <v/>
      </c>
      <c r="I1611" s="27" t="str">
        <f t="shared" si="249"/>
        <v/>
      </c>
      <c r="J1611" s="27" t="str">
        <f t="shared" si="250"/>
        <v/>
      </c>
      <c r="K1611" s="27" t="str">
        <f t="shared" si="251"/>
        <v/>
      </c>
      <c r="L1611" s="27" t="str">
        <f t="shared" si="252"/>
        <v/>
      </c>
      <c r="M1611" s="32" t="str">
        <f t="shared" si="253"/>
        <v/>
      </c>
      <c r="N1611" s="27" t="str">
        <f t="shared" si="245"/>
        <v/>
      </c>
      <c r="O1611" s="27" t="str">
        <f t="shared" si="245"/>
        <v/>
      </c>
      <c r="P1611" s="27" t="str">
        <f t="shared" si="245"/>
        <v/>
      </c>
      <c r="Q1611" s="27" t="str">
        <f t="shared" si="245"/>
        <v/>
      </c>
      <c r="R1611" s="27" t="str">
        <f t="shared" si="245"/>
        <v/>
      </c>
      <c r="S1611" s="27" t="str">
        <f t="shared" si="245"/>
        <v/>
      </c>
      <c r="T1611" s="32" t="str">
        <f t="shared" ref="N1611:T1648" si="254">IFERROR($F1611*M1611/1000,"")</f>
        <v/>
      </c>
      <c r="U1611" s="10"/>
    </row>
    <row r="1612" spans="1:21" x14ac:dyDescent="0.25">
      <c r="A1612" s="10"/>
      <c r="B1612" s="4" t="str">
        <f>IF(ISBLANK('INPUT | Operations'!$B1617),"",COUNT('INPUT | Operations'!$B$12:$B1616))</f>
        <v/>
      </c>
      <c r="C1612" s="27" t="str">
        <f>IF(ISNUMBER($B1612),('INPUT | Operations'!$C1616+'INPUT | Operations'!$C1617)/2,"")</f>
        <v/>
      </c>
      <c r="D1612" s="28" t="str">
        <f t="shared" si="246"/>
        <v/>
      </c>
      <c r="E1612" s="26" t="str">
        <f>IF(ISNUMBER($B1612),'INPUT | Operations'!$B1617-'INPUT | Operations'!$B1616,"")</f>
        <v/>
      </c>
      <c r="F1612" s="32" t="str">
        <f>IF(ISNUMBER($B1612),IF('INPUT | Operations'!$B1617&lt;Booster_BurnTime,1,IF('INPUT | Operations'!$B1616&lt;=Booster_BurnTime,(Booster_BurnTime-'INPUT | Operations'!$B1616)/('INPUT | Operations'!$B1617-'INPUT | Operations'!$B1616),0))*'INPUT | Operations'!$E1616*NumberOfBoosters*NumberOfOps*$E1612,"")</f>
        <v/>
      </c>
      <c r="G1612" s="34" t="str">
        <f t="shared" si="247"/>
        <v/>
      </c>
      <c r="H1612" s="27" t="str">
        <f t="shared" si="248"/>
        <v/>
      </c>
      <c r="I1612" s="27" t="str">
        <f t="shared" si="249"/>
        <v/>
      </c>
      <c r="J1612" s="27" t="str">
        <f t="shared" si="250"/>
        <v/>
      </c>
      <c r="K1612" s="27" t="str">
        <f t="shared" si="251"/>
        <v/>
      </c>
      <c r="L1612" s="27" t="str">
        <f t="shared" si="252"/>
        <v/>
      </c>
      <c r="M1612" s="32" t="str">
        <f t="shared" si="253"/>
        <v/>
      </c>
      <c r="N1612" s="27" t="str">
        <f t="shared" si="254"/>
        <v/>
      </c>
      <c r="O1612" s="27" t="str">
        <f t="shared" si="254"/>
        <v/>
      </c>
      <c r="P1612" s="27" t="str">
        <f t="shared" si="254"/>
        <v/>
      </c>
      <c r="Q1612" s="27" t="str">
        <f t="shared" si="254"/>
        <v/>
      </c>
      <c r="R1612" s="27" t="str">
        <f t="shared" si="254"/>
        <v/>
      </c>
      <c r="S1612" s="27" t="str">
        <f t="shared" si="254"/>
        <v/>
      </c>
      <c r="T1612" s="32" t="str">
        <f t="shared" si="254"/>
        <v/>
      </c>
      <c r="U1612" s="10"/>
    </row>
    <row r="1613" spans="1:21" x14ac:dyDescent="0.25">
      <c r="A1613" s="10"/>
      <c r="B1613" s="4" t="str">
        <f>IF(ISBLANK('INPUT | Operations'!$B1618),"",COUNT('INPUT | Operations'!$B$12:$B1617))</f>
        <v/>
      </c>
      <c r="C1613" s="27" t="str">
        <f>IF(ISNUMBER($B1613),('INPUT | Operations'!$C1617+'INPUT | Operations'!$C1618)/2,"")</f>
        <v/>
      </c>
      <c r="D1613" s="28" t="str">
        <f t="shared" si="246"/>
        <v/>
      </c>
      <c r="E1613" s="26" t="str">
        <f>IF(ISNUMBER($B1613),'INPUT | Operations'!$B1618-'INPUT | Operations'!$B1617,"")</f>
        <v/>
      </c>
      <c r="F1613" s="32" t="str">
        <f>IF(ISNUMBER($B1613),IF('INPUT | Operations'!$B1618&lt;Booster_BurnTime,1,IF('INPUT | Operations'!$B1617&lt;=Booster_BurnTime,(Booster_BurnTime-'INPUT | Operations'!$B1617)/('INPUT | Operations'!$B1618-'INPUT | Operations'!$B1617),0))*'INPUT | Operations'!$E1617*NumberOfBoosters*NumberOfOps*$E1613,"")</f>
        <v/>
      </c>
      <c r="G1613" s="34" t="str">
        <f t="shared" si="247"/>
        <v/>
      </c>
      <c r="H1613" s="27" t="str">
        <f t="shared" si="248"/>
        <v/>
      </c>
      <c r="I1613" s="27" t="str">
        <f t="shared" si="249"/>
        <v/>
      </c>
      <c r="J1613" s="27" t="str">
        <f t="shared" si="250"/>
        <v/>
      </c>
      <c r="K1613" s="27" t="str">
        <f t="shared" si="251"/>
        <v/>
      </c>
      <c r="L1613" s="27" t="str">
        <f t="shared" si="252"/>
        <v/>
      </c>
      <c r="M1613" s="32" t="str">
        <f t="shared" si="253"/>
        <v/>
      </c>
      <c r="N1613" s="27" t="str">
        <f t="shared" si="254"/>
        <v/>
      </c>
      <c r="O1613" s="27" t="str">
        <f t="shared" si="254"/>
        <v/>
      </c>
      <c r="P1613" s="27" t="str">
        <f t="shared" si="254"/>
        <v/>
      </c>
      <c r="Q1613" s="27" t="str">
        <f t="shared" si="254"/>
        <v/>
      </c>
      <c r="R1613" s="27" t="str">
        <f t="shared" si="254"/>
        <v/>
      </c>
      <c r="S1613" s="27" t="str">
        <f t="shared" si="254"/>
        <v/>
      </c>
      <c r="T1613" s="32" t="str">
        <f t="shared" si="254"/>
        <v/>
      </c>
      <c r="U1613" s="10"/>
    </row>
    <row r="1614" spans="1:21" x14ac:dyDescent="0.25">
      <c r="A1614" s="10"/>
      <c r="B1614" s="4" t="str">
        <f>IF(ISBLANK('INPUT | Operations'!$B1619),"",COUNT('INPUT | Operations'!$B$12:$B1618))</f>
        <v/>
      </c>
      <c r="C1614" s="27" t="str">
        <f>IF(ISNUMBER($B1614),('INPUT | Operations'!$C1618+'INPUT | Operations'!$C1619)/2,"")</f>
        <v/>
      </c>
      <c r="D1614" s="28" t="str">
        <f t="shared" si="246"/>
        <v/>
      </c>
      <c r="E1614" s="26" t="str">
        <f>IF(ISNUMBER($B1614),'INPUT | Operations'!$B1619-'INPUT | Operations'!$B1618,"")</f>
        <v/>
      </c>
      <c r="F1614" s="32" t="str">
        <f>IF(ISNUMBER($B1614),IF('INPUT | Operations'!$B1619&lt;Booster_BurnTime,1,IF('INPUT | Operations'!$B1618&lt;=Booster_BurnTime,(Booster_BurnTime-'INPUT | Operations'!$B1618)/('INPUT | Operations'!$B1619-'INPUT | Operations'!$B1618),0))*'INPUT | Operations'!$E1618*NumberOfBoosters*NumberOfOps*$E1614,"")</f>
        <v/>
      </c>
      <c r="G1614" s="34" t="str">
        <f t="shared" si="247"/>
        <v/>
      </c>
      <c r="H1614" s="27" t="str">
        <f t="shared" si="248"/>
        <v/>
      </c>
      <c r="I1614" s="27" t="str">
        <f t="shared" si="249"/>
        <v/>
      </c>
      <c r="J1614" s="27" t="str">
        <f t="shared" si="250"/>
        <v/>
      </c>
      <c r="K1614" s="27" t="str">
        <f t="shared" si="251"/>
        <v/>
      </c>
      <c r="L1614" s="27" t="str">
        <f t="shared" si="252"/>
        <v/>
      </c>
      <c r="M1614" s="32" t="str">
        <f t="shared" si="253"/>
        <v/>
      </c>
      <c r="N1614" s="27" t="str">
        <f t="shared" si="254"/>
        <v/>
      </c>
      <c r="O1614" s="27" t="str">
        <f t="shared" si="254"/>
        <v/>
      </c>
      <c r="P1614" s="27" t="str">
        <f t="shared" si="254"/>
        <v/>
      </c>
      <c r="Q1614" s="27" t="str">
        <f t="shared" si="254"/>
        <v/>
      </c>
      <c r="R1614" s="27" t="str">
        <f t="shared" si="254"/>
        <v/>
      </c>
      <c r="S1614" s="27" t="str">
        <f t="shared" si="254"/>
        <v/>
      </c>
      <c r="T1614" s="32" t="str">
        <f t="shared" si="254"/>
        <v/>
      </c>
      <c r="U1614" s="10"/>
    </row>
    <row r="1615" spans="1:21" x14ac:dyDescent="0.25">
      <c r="A1615" s="10"/>
      <c r="B1615" s="4" t="str">
        <f>IF(ISBLANK('INPUT | Operations'!$B1620),"",COUNT('INPUT | Operations'!$B$12:$B1619))</f>
        <v/>
      </c>
      <c r="C1615" s="27" t="str">
        <f>IF(ISNUMBER($B1615),('INPUT | Operations'!$C1619+'INPUT | Operations'!$C1620)/2,"")</f>
        <v/>
      </c>
      <c r="D1615" s="28" t="str">
        <f t="shared" si="246"/>
        <v/>
      </c>
      <c r="E1615" s="26" t="str">
        <f>IF(ISNUMBER($B1615),'INPUT | Operations'!$B1620-'INPUT | Operations'!$B1619,"")</f>
        <v/>
      </c>
      <c r="F1615" s="32" t="str">
        <f>IF(ISNUMBER($B1615),IF('INPUT | Operations'!$B1620&lt;Booster_BurnTime,1,IF('INPUT | Operations'!$B1619&lt;=Booster_BurnTime,(Booster_BurnTime-'INPUT | Operations'!$B1619)/('INPUT | Operations'!$B1620-'INPUT | Operations'!$B1619),0))*'INPUT | Operations'!$E1619*NumberOfBoosters*NumberOfOps*$E1615,"")</f>
        <v/>
      </c>
      <c r="G1615" s="34" t="str">
        <f t="shared" si="247"/>
        <v/>
      </c>
      <c r="H1615" s="27" t="str">
        <f t="shared" si="248"/>
        <v/>
      </c>
      <c r="I1615" s="27" t="str">
        <f t="shared" si="249"/>
        <v/>
      </c>
      <c r="J1615" s="27" t="str">
        <f t="shared" si="250"/>
        <v/>
      </c>
      <c r="K1615" s="27" t="str">
        <f t="shared" si="251"/>
        <v/>
      </c>
      <c r="L1615" s="27" t="str">
        <f t="shared" si="252"/>
        <v/>
      </c>
      <c r="M1615" s="32" t="str">
        <f t="shared" si="253"/>
        <v/>
      </c>
      <c r="N1615" s="27" t="str">
        <f t="shared" si="254"/>
        <v/>
      </c>
      <c r="O1615" s="27" t="str">
        <f t="shared" si="254"/>
        <v/>
      </c>
      <c r="P1615" s="27" t="str">
        <f t="shared" si="254"/>
        <v/>
      </c>
      <c r="Q1615" s="27" t="str">
        <f t="shared" si="254"/>
        <v/>
      </c>
      <c r="R1615" s="27" t="str">
        <f t="shared" si="254"/>
        <v/>
      </c>
      <c r="S1615" s="27" t="str">
        <f t="shared" si="254"/>
        <v/>
      </c>
      <c r="T1615" s="32" t="str">
        <f t="shared" si="254"/>
        <v/>
      </c>
      <c r="U1615" s="10"/>
    </row>
    <row r="1616" spans="1:21" x14ac:dyDescent="0.25">
      <c r="A1616" s="10"/>
      <c r="B1616" s="4" t="str">
        <f>IF(ISBLANK('INPUT | Operations'!$B1621),"",COUNT('INPUT | Operations'!$B$12:$B1620))</f>
        <v/>
      </c>
      <c r="C1616" s="27" t="str">
        <f>IF(ISNUMBER($B1616),('INPUT | Operations'!$C1620+'INPUT | Operations'!$C1621)/2,"")</f>
        <v/>
      </c>
      <c r="D1616" s="28" t="str">
        <f t="shared" si="246"/>
        <v/>
      </c>
      <c r="E1616" s="26" t="str">
        <f>IF(ISNUMBER($B1616),'INPUT | Operations'!$B1621-'INPUT | Operations'!$B1620,"")</f>
        <v/>
      </c>
      <c r="F1616" s="32" t="str">
        <f>IF(ISNUMBER($B1616),IF('INPUT | Operations'!$B1621&lt;Booster_BurnTime,1,IF('INPUT | Operations'!$B1620&lt;=Booster_BurnTime,(Booster_BurnTime-'INPUT | Operations'!$B1620)/('INPUT | Operations'!$B1621-'INPUT | Operations'!$B1620),0))*'INPUT | Operations'!$E1620*NumberOfBoosters*NumberOfOps*$E1616,"")</f>
        <v/>
      </c>
      <c r="G1616" s="34" t="str">
        <f t="shared" si="247"/>
        <v/>
      </c>
      <c r="H1616" s="27" t="str">
        <f t="shared" si="248"/>
        <v/>
      </c>
      <c r="I1616" s="27" t="str">
        <f t="shared" si="249"/>
        <v/>
      </c>
      <c r="J1616" s="27" t="str">
        <f t="shared" si="250"/>
        <v/>
      </c>
      <c r="K1616" s="27" t="str">
        <f t="shared" si="251"/>
        <v/>
      </c>
      <c r="L1616" s="27" t="str">
        <f t="shared" si="252"/>
        <v/>
      </c>
      <c r="M1616" s="32" t="str">
        <f t="shared" si="253"/>
        <v/>
      </c>
      <c r="N1616" s="27" t="str">
        <f t="shared" si="254"/>
        <v/>
      </c>
      <c r="O1616" s="27" t="str">
        <f t="shared" si="254"/>
        <v/>
      </c>
      <c r="P1616" s="27" t="str">
        <f t="shared" si="254"/>
        <v/>
      </c>
      <c r="Q1616" s="27" t="str">
        <f t="shared" si="254"/>
        <v/>
      </c>
      <c r="R1616" s="27" t="str">
        <f t="shared" si="254"/>
        <v/>
      </c>
      <c r="S1616" s="27" t="str">
        <f t="shared" si="254"/>
        <v/>
      </c>
      <c r="T1616" s="32" t="str">
        <f t="shared" si="254"/>
        <v/>
      </c>
      <c r="U1616" s="10"/>
    </row>
    <row r="1617" spans="1:21" x14ac:dyDescent="0.25">
      <c r="A1617" s="10"/>
      <c r="B1617" s="4" t="str">
        <f>IF(ISBLANK('INPUT | Operations'!$B1622),"",COUNT('INPUT | Operations'!$B$12:$B1621))</f>
        <v/>
      </c>
      <c r="C1617" s="27" t="str">
        <f>IF(ISNUMBER($B1617),('INPUT | Operations'!$C1621+'INPUT | Operations'!$C1622)/2,"")</f>
        <v/>
      </c>
      <c r="D1617" s="28" t="str">
        <f t="shared" si="246"/>
        <v/>
      </c>
      <c r="E1617" s="26" t="str">
        <f>IF(ISNUMBER($B1617),'INPUT | Operations'!$B1622-'INPUT | Operations'!$B1621,"")</f>
        <v/>
      </c>
      <c r="F1617" s="32" t="str">
        <f>IF(ISNUMBER($B1617),IF('INPUT | Operations'!$B1622&lt;Booster_BurnTime,1,IF('INPUT | Operations'!$B1621&lt;=Booster_BurnTime,(Booster_BurnTime-'INPUT | Operations'!$B1621)/('INPUT | Operations'!$B1622-'INPUT | Operations'!$B1621),0))*'INPUT | Operations'!$E1621*NumberOfBoosters*NumberOfOps*$E1617,"")</f>
        <v/>
      </c>
      <c r="G1617" s="34" t="str">
        <f t="shared" si="247"/>
        <v/>
      </c>
      <c r="H1617" s="27" t="str">
        <f t="shared" si="248"/>
        <v/>
      </c>
      <c r="I1617" s="27" t="str">
        <f t="shared" si="249"/>
        <v/>
      </c>
      <c r="J1617" s="27" t="str">
        <f t="shared" si="250"/>
        <v/>
      </c>
      <c r="K1617" s="27" t="str">
        <f t="shared" si="251"/>
        <v/>
      </c>
      <c r="L1617" s="27" t="str">
        <f t="shared" si="252"/>
        <v/>
      </c>
      <c r="M1617" s="32" t="str">
        <f t="shared" si="253"/>
        <v/>
      </c>
      <c r="N1617" s="27" t="str">
        <f t="shared" si="254"/>
        <v/>
      </c>
      <c r="O1617" s="27" t="str">
        <f t="shared" si="254"/>
        <v/>
      </c>
      <c r="P1617" s="27" t="str">
        <f t="shared" si="254"/>
        <v/>
      </c>
      <c r="Q1617" s="27" t="str">
        <f t="shared" si="254"/>
        <v/>
      </c>
      <c r="R1617" s="27" t="str">
        <f t="shared" si="254"/>
        <v/>
      </c>
      <c r="S1617" s="27" t="str">
        <f t="shared" si="254"/>
        <v/>
      </c>
      <c r="T1617" s="32" t="str">
        <f t="shared" si="254"/>
        <v/>
      </c>
      <c r="U1617" s="10"/>
    </row>
    <row r="1618" spans="1:21" x14ac:dyDescent="0.25">
      <c r="A1618" s="10"/>
      <c r="B1618" s="4" t="str">
        <f>IF(ISBLANK('INPUT | Operations'!$B1623),"",COUNT('INPUT | Operations'!$B$12:$B1622))</f>
        <v/>
      </c>
      <c r="C1618" s="27" t="str">
        <f>IF(ISNUMBER($B1618),('INPUT | Operations'!$C1622+'INPUT | Operations'!$C1623)/2,"")</f>
        <v/>
      </c>
      <c r="D1618" s="28" t="str">
        <f t="shared" si="246"/>
        <v/>
      </c>
      <c r="E1618" s="26" t="str">
        <f>IF(ISNUMBER($B1618),'INPUT | Operations'!$B1623-'INPUT | Operations'!$B1622,"")</f>
        <v/>
      </c>
      <c r="F1618" s="32" t="str">
        <f>IF(ISNUMBER($B1618),IF('INPUT | Operations'!$B1623&lt;Booster_BurnTime,1,IF('INPUT | Operations'!$B1622&lt;=Booster_BurnTime,(Booster_BurnTime-'INPUT | Operations'!$B1622)/('INPUT | Operations'!$B1623-'INPUT | Operations'!$B1622),0))*'INPUT | Operations'!$E1622*NumberOfBoosters*NumberOfOps*$E1618,"")</f>
        <v/>
      </c>
      <c r="G1618" s="34" t="str">
        <f t="shared" si="247"/>
        <v/>
      </c>
      <c r="H1618" s="27" t="str">
        <f t="shared" si="248"/>
        <v/>
      </c>
      <c r="I1618" s="27" t="str">
        <f t="shared" si="249"/>
        <v/>
      </c>
      <c r="J1618" s="27" t="str">
        <f t="shared" si="250"/>
        <v/>
      </c>
      <c r="K1618" s="27" t="str">
        <f t="shared" si="251"/>
        <v/>
      </c>
      <c r="L1618" s="27" t="str">
        <f t="shared" si="252"/>
        <v/>
      </c>
      <c r="M1618" s="32" t="str">
        <f t="shared" si="253"/>
        <v/>
      </c>
      <c r="N1618" s="27" t="str">
        <f t="shared" si="254"/>
        <v/>
      </c>
      <c r="O1618" s="27" t="str">
        <f t="shared" si="254"/>
        <v/>
      </c>
      <c r="P1618" s="27" t="str">
        <f t="shared" si="254"/>
        <v/>
      </c>
      <c r="Q1618" s="27" t="str">
        <f t="shared" si="254"/>
        <v/>
      </c>
      <c r="R1618" s="27" t="str">
        <f t="shared" si="254"/>
        <v/>
      </c>
      <c r="S1618" s="27" t="str">
        <f t="shared" si="254"/>
        <v/>
      </c>
      <c r="T1618" s="32" t="str">
        <f t="shared" si="254"/>
        <v/>
      </c>
      <c r="U1618" s="10"/>
    </row>
    <row r="1619" spans="1:21" x14ac:dyDescent="0.25">
      <c r="A1619" s="10"/>
      <c r="B1619" s="4" t="str">
        <f>IF(ISBLANK('INPUT | Operations'!$B1624),"",COUNT('INPUT | Operations'!$B$12:$B1623))</f>
        <v/>
      </c>
      <c r="C1619" s="27" t="str">
        <f>IF(ISNUMBER($B1619),('INPUT | Operations'!$C1623+'INPUT | Operations'!$C1624)/2,"")</f>
        <v/>
      </c>
      <c r="D1619" s="28" t="str">
        <f t="shared" si="246"/>
        <v/>
      </c>
      <c r="E1619" s="26" t="str">
        <f>IF(ISNUMBER($B1619),'INPUT | Operations'!$B1624-'INPUT | Operations'!$B1623,"")</f>
        <v/>
      </c>
      <c r="F1619" s="32" t="str">
        <f>IF(ISNUMBER($B1619),IF('INPUT | Operations'!$B1624&lt;Booster_BurnTime,1,IF('INPUT | Operations'!$B1623&lt;=Booster_BurnTime,(Booster_BurnTime-'INPUT | Operations'!$B1623)/('INPUT | Operations'!$B1624-'INPUT | Operations'!$B1623),0))*'INPUT | Operations'!$E1623*NumberOfBoosters*NumberOfOps*$E1619,"")</f>
        <v/>
      </c>
      <c r="G1619" s="34" t="str">
        <f t="shared" si="247"/>
        <v/>
      </c>
      <c r="H1619" s="27" t="str">
        <f t="shared" si="248"/>
        <v/>
      </c>
      <c r="I1619" s="27" t="str">
        <f t="shared" si="249"/>
        <v/>
      </c>
      <c r="J1619" s="27" t="str">
        <f t="shared" si="250"/>
        <v/>
      </c>
      <c r="K1619" s="27" t="str">
        <f t="shared" si="251"/>
        <v/>
      </c>
      <c r="L1619" s="27" t="str">
        <f t="shared" si="252"/>
        <v/>
      </c>
      <c r="M1619" s="32" t="str">
        <f t="shared" si="253"/>
        <v/>
      </c>
      <c r="N1619" s="27" t="str">
        <f t="shared" si="254"/>
        <v/>
      </c>
      <c r="O1619" s="27" t="str">
        <f t="shared" si="254"/>
        <v/>
      </c>
      <c r="P1619" s="27" t="str">
        <f t="shared" si="254"/>
        <v/>
      </c>
      <c r="Q1619" s="27" t="str">
        <f t="shared" si="254"/>
        <v/>
      </c>
      <c r="R1619" s="27" t="str">
        <f t="shared" si="254"/>
        <v/>
      </c>
      <c r="S1619" s="27" t="str">
        <f t="shared" si="254"/>
        <v/>
      </c>
      <c r="T1619" s="32" t="str">
        <f t="shared" si="254"/>
        <v/>
      </c>
      <c r="U1619" s="10"/>
    </row>
    <row r="1620" spans="1:21" x14ac:dyDescent="0.25">
      <c r="A1620" s="10"/>
      <c r="B1620" s="4" t="str">
        <f>IF(ISBLANK('INPUT | Operations'!$B1625),"",COUNT('INPUT | Operations'!$B$12:$B1624))</f>
        <v/>
      </c>
      <c r="C1620" s="27" t="str">
        <f>IF(ISNUMBER($B1620),('INPUT | Operations'!$C1624+'INPUT | Operations'!$C1625)/2,"")</f>
        <v/>
      </c>
      <c r="D1620" s="28" t="str">
        <f t="shared" si="246"/>
        <v/>
      </c>
      <c r="E1620" s="26" t="str">
        <f>IF(ISNUMBER($B1620),'INPUT | Operations'!$B1625-'INPUT | Operations'!$B1624,"")</f>
        <v/>
      </c>
      <c r="F1620" s="32" t="str">
        <f>IF(ISNUMBER($B1620),IF('INPUT | Operations'!$B1625&lt;Booster_BurnTime,1,IF('INPUT | Operations'!$B1624&lt;=Booster_BurnTime,(Booster_BurnTime-'INPUT | Operations'!$B1624)/('INPUT | Operations'!$B1625-'INPUT | Operations'!$B1624),0))*'INPUT | Operations'!$E1624*NumberOfBoosters*NumberOfOps*$E1620,"")</f>
        <v/>
      </c>
      <c r="G1620" s="34" t="str">
        <f t="shared" si="247"/>
        <v/>
      </c>
      <c r="H1620" s="27" t="str">
        <f t="shared" si="248"/>
        <v/>
      </c>
      <c r="I1620" s="27" t="str">
        <f t="shared" si="249"/>
        <v/>
      </c>
      <c r="J1620" s="27" t="str">
        <f t="shared" si="250"/>
        <v/>
      </c>
      <c r="K1620" s="27" t="str">
        <f t="shared" si="251"/>
        <v/>
      </c>
      <c r="L1620" s="27" t="str">
        <f t="shared" si="252"/>
        <v/>
      </c>
      <c r="M1620" s="32" t="str">
        <f t="shared" si="253"/>
        <v/>
      </c>
      <c r="N1620" s="27" t="str">
        <f t="shared" si="254"/>
        <v/>
      </c>
      <c r="O1620" s="27" t="str">
        <f t="shared" si="254"/>
        <v/>
      </c>
      <c r="P1620" s="27" t="str">
        <f t="shared" si="254"/>
        <v/>
      </c>
      <c r="Q1620" s="27" t="str">
        <f t="shared" si="254"/>
        <v/>
      </c>
      <c r="R1620" s="27" t="str">
        <f t="shared" si="254"/>
        <v/>
      </c>
      <c r="S1620" s="27" t="str">
        <f t="shared" si="254"/>
        <v/>
      </c>
      <c r="T1620" s="32" t="str">
        <f t="shared" si="254"/>
        <v/>
      </c>
      <c r="U1620" s="10"/>
    </row>
    <row r="1621" spans="1:21" x14ac:dyDescent="0.25">
      <c r="A1621" s="10"/>
      <c r="B1621" s="4" t="str">
        <f>IF(ISBLANK('INPUT | Operations'!$B1626),"",COUNT('INPUT | Operations'!$B$12:$B1625))</f>
        <v/>
      </c>
      <c r="C1621" s="27" t="str">
        <f>IF(ISNUMBER($B1621),('INPUT | Operations'!$C1625+'INPUT | Operations'!$C1626)/2,"")</f>
        <v/>
      </c>
      <c r="D1621" s="28" t="str">
        <f t="shared" si="246"/>
        <v/>
      </c>
      <c r="E1621" s="26" t="str">
        <f>IF(ISNUMBER($B1621),'INPUT | Operations'!$B1626-'INPUT | Operations'!$B1625,"")</f>
        <v/>
      </c>
      <c r="F1621" s="32" t="str">
        <f>IF(ISNUMBER($B1621),IF('INPUT | Operations'!$B1626&lt;Booster_BurnTime,1,IF('INPUT | Operations'!$B1625&lt;=Booster_BurnTime,(Booster_BurnTime-'INPUT | Operations'!$B1625)/('INPUT | Operations'!$B1626-'INPUT | Operations'!$B1625),0))*'INPUT | Operations'!$E1625*NumberOfBoosters*NumberOfOps*$E1621,"")</f>
        <v/>
      </c>
      <c r="G1621" s="34" t="str">
        <f t="shared" si="247"/>
        <v/>
      </c>
      <c r="H1621" s="27" t="str">
        <f t="shared" si="248"/>
        <v/>
      </c>
      <c r="I1621" s="27" t="str">
        <f t="shared" si="249"/>
        <v/>
      </c>
      <c r="J1621" s="27" t="str">
        <f t="shared" si="250"/>
        <v/>
      </c>
      <c r="K1621" s="27" t="str">
        <f t="shared" si="251"/>
        <v/>
      </c>
      <c r="L1621" s="27" t="str">
        <f t="shared" si="252"/>
        <v/>
      </c>
      <c r="M1621" s="32" t="str">
        <f t="shared" si="253"/>
        <v/>
      </c>
      <c r="N1621" s="27" t="str">
        <f t="shared" si="254"/>
        <v/>
      </c>
      <c r="O1621" s="27" t="str">
        <f t="shared" si="254"/>
        <v/>
      </c>
      <c r="P1621" s="27" t="str">
        <f t="shared" si="254"/>
        <v/>
      </c>
      <c r="Q1621" s="27" t="str">
        <f t="shared" si="254"/>
        <v/>
      </c>
      <c r="R1621" s="27" t="str">
        <f t="shared" si="254"/>
        <v/>
      </c>
      <c r="S1621" s="27" t="str">
        <f t="shared" si="254"/>
        <v/>
      </c>
      <c r="T1621" s="32" t="str">
        <f t="shared" si="254"/>
        <v/>
      </c>
      <c r="U1621" s="10"/>
    </row>
    <row r="1622" spans="1:21" x14ac:dyDescent="0.25">
      <c r="A1622" s="10"/>
      <c r="B1622" s="4" t="str">
        <f>IF(ISBLANK('INPUT | Operations'!$B1627),"",COUNT('INPUT | Operations'!$B$12:$B1626))</f>
        <v/>
      </c>
      <c r="C1622" s="27" t="str">
        <f>IF(ISNUMBER($B1622),('INPUT | Operations'!$C1626+'INPUT | Operations'!$C1627)/2,"")</f>
        <v/>
      </c>
      <c r="D1622" s="28" t="str">
        <f t="shared" si="246"/>
        <v/>
      </c>
      <c r="E1622" s="26" t="str">
        <f>IF(ISNUMBER($B1622),'INPUT | Operations'!$B1627-'INPUT | Operations'!$B1626,"")</f>
        <v/>
      </c>
      <c r="F1622" s="32" t="str">
        <f>IF(ISNUMBER($B1622),IF('INPUT | Operations'!$B1627&lt;Booster_BurnTime,1,IF('INPUT | Operations'!$B1626&lt;=Booster_BurnTime,(Booster_BurnTime-'INPUT | Operations'!$B1626)/('INPUT | Operations'!$B1627-'INPUT | Operations'!$B1626),0))*'INPUT | Operations'!$E1626*NumberOfBoosters*NumberOfOps*$E1622,"")</f>
        <v/>
      </c>
      <c r="G1622" s="34" t="str">
        <f t="shared" si="247"/>
        <v/>
      </c>
      <c r="H1622" s="27" t="str">
        <f t="shared" si="248"/>
        <v/>
      </c>
      <c r="I1622" s="27" t="str">
        <f t="shared" si="249"/>
        <v/>
      </c>
      <c r="J1622" s="27" t="str">
        <f t="shared" si="250"/>
        <v/>
      </c>
      <c r="K1622" s="27" t="str">
        <f t="shared" si="251"/>
        <v/>
      </c>
      <c r="L1622" s="27" t="str">
        <f t="shared" si="252"/>
        <v/>
      </c>
      <c r="M1622" s="32" t="str">
        <f t="shared" si="253"/>
        <v/>
      </c>
      <c r="N1622" s="27" t="str">
        <f t="shared" si="254"/>
        <v/>
      </c>
      <c r="O1622" s="27" t="str">
        <f t="shared" si="254"/>
        <v/>
      </c>
      <c r="P1622" s="27" t="str">
        <f t="shared" si="254"/>
        <v/>
      </c>
      <c r="Q1622" s="27" t="str">
        <f t="shared" si="254"/>
        <v/>
      </c>
      <c r="R1622" s="27" t="str">
        <f t="shared" si="254"/>
        <v/>
      </c>
      <c r="S1622" s="27" t="str">
        <f t="shared" si="254"/>
        <v/>
      </c>
      <c r="T1622" s="32" t="str">
        <f t="shared" si="254"/>
        <v/>
      </c>
      <c r="U1622" s="10"/>
    </row>
    <row r="1623" spans="1:21" x14ac:dyDescent="0.25">
      <c r="A1623" s="10"/>
      <c r="B1623" s="4" t="str">
        <f>IF(ISBLANK('INPUT | Operations'!$B1628),"",COUNT('INPUT | Operations'!$B$12:$B1627))</f>
        <v/>
      </c>
      <c r="C1623" s="27" t="str">
        <f>IF(ISNUMBER($B1623),('INPUT | Operations'!$C1627+'INPUT | Operations'!$C1628)/2,"")</f>
        <v/>
      </c>
      <c r="D1623" s="28" t="str">
        <f t="shared" si="246"/>
        <v/>
      </c>
      <c r="E1623" s="26" t="str">
        <f>IF(ISNUMBER($B1623),'INPUT | Operations'!$B1628-'INPUT | Operations'!$B1627,"")</f>
        <v/>
      </c>
      <c r="F1623" s="32" t="str">
        <f>IF(ISNUMBER($B1623),IF('INPUT | Operations'!$B1628&lt;Booster_BurnTime,1,IF('INPUT | Operations'!$B1627&lt;=Booster_BurnTime,(Booster_BurnTime-'INPUT | Operations'!$B1627)/('INPUT | Operations'!$B1628-'INPUT | Operations'!$B1627),0))*'INPUT | Operations'!$E1627*NumberOfBoosters*NumberOfOps*$E1623,"")</f>
        <v/>
      </c>
      <c r="G1623" s="34" t="str">
        <f t="shared" si="247"/>
        <v/>
      </c>
      <c r="H1623" s="27" t="str">
        <f t="shared" si="248"/>
        <v/>
      </c>
      <c r="I1623" s="27" t="str">
        <f t="shared" si="249"/>
        <v/>
      </c>
      <c r="J1623" s="27" t="str">
        <f t="shared" si="250"/>
        <v/>
      </c>
      <c r="K1623" s="27" t="str">
        <f t="shared" si="251"/>
        <v/>
      </c>
      <c r="L1623" s="27" t="str">
        <f t="shared" si="252"/>
        <v/>
      </c>
      <c r="M1623" s="32" t="str">
        <f t="shared" si="253"/>
        <v/>
      </c>
      <c r="N1623" s="27" t="str">
        <f t="shared" si="254"/>
        <v/>
      </c>
      <c r="O1623" s="27" t="str">
        <f t="shared" si="254"/>
        <v/>
      </c>
      <c r="P1623" s="27" t="str">
        <f t="shared" si="254"/>
        <v/>
      </c>
      <c r="Q1623" s="27" t="str">
        <f t="shared" si="254"/>
        <v/>
      </c>
      <c r="R1623" s="27" t="str">
        <f t="shared" si="254"/>
        <v/>
      </c>
      <c r="S1623" s="27" t="str">
        <f t="shared" si="254"/>
        <v/>
      </c>
      <c r="T1623" s="32" t="str">
        <f t="shared" si="254"/>
        <v/>
      </c>
      <c r="U1623" s="10"/>
    </row>
    <row r="1624" spans="1:21" x14ac:dyDescent="0.25">
      <c r="A1624" s="10"/>
      <c r="B1624" s="4" t="str">
        <f>IF(ISBLANK('INPUT | Operations'!$B1629),"",COUNT('INPUT | Operations'!$B$12:$B1628))</f>
        <v/>
      </c>
      <c r="C1624" s="27" t="str">
        <f>IF(ISNUMBER($B1624),('INPUT | Operations'!$C1628+'INPUT | Operations'!$C1629)/2,"")</f>
        <v/>
      </c>
      <c r="D1624" s="28" t="str">
        <f t="shared" si="246"/>
        <v/>
      </c>
      <c r="E1624" s="26" t="str">
        <f>IF(ISNUMBER($B1624),'INPUT | Operations'!$B1629-'INPUT | Operations'!$B1628,"")</f>
        <v/>
      </c>
      <c r="F1624" s="32" t="str">
        <f>IF(ISNUMBER($B1624),IF('INPUT | Operations'!$B1629&lt;Booster_BurnTime,1,IF('INPUT | Operations'!$B1628&lt;=Booster_BurnTime,(Booster_BurnTime-'INPUT | Operations'!$B1628)/('INPUT | Operations'!$B1629-'INPUT | Operations'!$B1628),0))*'INPUT | Operations'!$E1628*NumberOfBoosters*NumberOfOps*$E1624,"")</f>
        <v/>
      </c>
      <c r="G1624" s="34" t="str">
        <f t="shared" si="247"/>
        <v/>
      </c>
      <c r="H1624" s="27" t="str">
        <f t="shared" si="248"/>
        <v/>
      </c>
      <c r="I1624" s="27" t="str">
        <f t="shared" si="249"/>
        <v/>
      </c>
      <c r="J1624" s="27" t="str">
        <f t="shared" si="250"/>
        <v/>
      </c>
      <c r="K1624" s="27" t="str">
        <f t="shared" si="251"/>
        <v/>
      </c>
      <c r="L1624" s="27" t="str">
        <f t="shared" si="252"/>
        <v/>
      </c>
      <c r="M1624" s="32" t="str">
        <f t="shared" si="253"/>
        <v/>
      </c>
      <c r="N1624" s="27" t="str">
        <f t="shared" si="254"/>
        <v/>
      </c>
      <c r="O1624" s="27" t="str">
        <f t="shared" si="254"/>
        <v/>
      </c>
      <c r="P1624" s="27" t="str">
        <f t="shared" si="254"/>
        <v/>
      </c>
      <c r="Q1624" s="27" t="str">
        <f t="shared" si="254"/>
        <v/>
      </c>
      <c r="R1624" s="27" t="str">
        <f t="shared" si="254"/>
        <v/>
      </c>
      <c r="S1624" s="27" t="str">
        <f t="shared" si="254"/>
        <v/>
      </c>
      <c r="T1624" s="32" t="str">
        <f t="shared" si="254"/>
        <v/>
      </c>
      <c r="U1624" s="10"/>
    </row>
    <row r="1625" spans="1:21" x14ac:dyDescent="0.25">
      <c r="A1625" s="10"/>
      <c r="B1625" s="4" t="str">
        <f>IF(ISBLANK('INPUT | Operations'!$B1630),"",COUNT('INPUT | Operations'!$B$12:$B1629))</f>
        <v/>
      </c>
      <c r="C1625" s="27" t="str">
        <f>IF(ISNUMBER($B1625),('INPUT | Operations'!$C1629+'INPUT | Operations'!$C1630)/2,"")</f>
        <v/>
      </c>
      <c r="D1625" s="28" t="str">
        <f t="shared" si="246"/>
        <v/>
      </c>
      <c r="E1625" s="26" t="str">
        <f>IF(ISNUMBER($B1625),'INPUT | Operations'!$B1630-'INPUT | Operations'!$B1629,"")</f>
        <v/>
      </c>
      <c r="F1625" s="32" t="str">
        <f>IF(ISNUMBER($B1625),IF('INPUT | Operations'!$B1630&lt;Booster_BurnTime,1,IF('INPUT | Operations'!$B1629&lt;=Booster_BurnTime,(Booster_BurnTime-'INPUT | Operations'!$B1629)/('INPUT | Operations'!$B1630-'INPUT | Operations'!$B1629),0))*'INPUT | Operations'!$E1629*NumberOfBoosters*NumberOfOps*$E1625,"")</f>
        <v/>
      </c>
      <c r="G1625" s="34" t="str">
        <f t="shared" si="247"/>
        <v/>
      </c>
      <c r="H1625" s="27" t="str">
        <f t="shared" si="248"/>
        <v/>
      </c>
      <c r="I1625" s="27" t="str">
        <f t="shared" si="249"/>
        <v/>
      </c>
      <c r="J1625" s="27" t="str">
        <f t="shared" si="250"/>
        <v/>
      </c>
      <c r="K1625" s="27" t="str">
        <f t="shared" si="251"/>
        <v/>
      </c>
      <c r="L1625" s="27" t="str">
        <f t="shared" si="252"/>
        <v/>
      </c>
      <c r="M1625" s="32" t="str">
        <f t="shared" si="253"/>
        <v/>
      </c>
      <c r="N1625" s="27" t="str">
        <f t="shared" si="254"/>
        <v/>
      </c>
      <c r="O1625" s="27" t="str">
        <f t="shared" si="254"/>
        <v/>
      </c>
      <c r="P1625" s="27" t="str">
        <f t="shared" si="254"/>
        <v/>
      </c>
      <c r="Q1625" s="27" t="str">
        <f t="shared" si="254"/>
        <v/>
      </c>
      <c r="R1625" s="27" t="str">
        <f t="shared" si="254"/>
        <v/>
      </c>
      <c r="S1625" s="27" t="str">
        <f t="shared" si="254"/>
        <v/>
      </c>
      <c r="T1625" s="32" t="str">
        <f t="shared" si="254"/>
        <v/>
      </c>
      <c r="U1625" s="10"/>
    </row>
    <row r="1626" spans="1:21" x14ac:dyDescent="0.25">
      <c r="A1626" s="10"/>
      <c r="B1626" s="4" t="str">
        <f>IF(ISBLANK('INPUT | Operations'!$B1631),"",COUNT('INPUT | Operations'!$B$12:$B1630))</f>
        <v/>
      </c>
      <c r="C1626" s="27" t="str">
        <f>IF(ISNUMBER($B1626),('INPUT | Operations'!$C1630+'INPUT | Operations'!$C1631)/2,"")</f>
        <v/>
      </c>
      <c r="D1626" s="28" t="str">
        <f t="shared" si="246"/>
        <v/>
      </c>
      <c r="E1626" s="26" t="str">
        <f>IF(ISNUMBER($B1626),'INPUT | Operations'!$B1631-'INPUT | Operations'!$B1630,"")</f>
        <v/>
      </c>
      <c r="F1626" s="32" t="str">
        <f>IF(ISNUMBER($B1626),IF('INPUT | Operations'!$B1631&lt;Booster_BurnTime,1,IF('INPUT | Operations'!$B1630&lt;=Booster_BurnTime,(Booster_BurnTime-'INPUT | Operations'!$B1630)/('INPUT | Operations'!$B1631-'INPUT | Operations'!$B1630),0))*'INPUT | Operations'!$E1630*NumberOfBoosters*NumberOfOps*$E1626,"")</f>
        <v/>
      </c>
      <c r="G1626" s="34" t="str">
        <f t="shared" si="247"/>
        <v/>
      </c>
      <c r="H1626" s="27" t="str">
        <f t="shared" si="248"/>
        <v/>
      </c>
      <c r="I1626" s="27" t="str">
        <f t="shared" si="249"/>
        <v/>
      </c>
      <c r="J1626" s="27" t="str">
        <f t="shared" si="250"/>
        <v/>
      </c>
      <c r="K1626" s="27" t="str">
        <f t="shared" si="251"/>
        <v/>
      </c>
      <c r="L1626" s="27" t="str">
        <f t="shared" si="252"/>
        <v/>
      </c>
      <c r="M1626" s="32" t="str">
        <f t="shared" si="253"/>
        <v/>
      </c>
      <c r="N1626" s="27" t="str">
        <f t="shared" si="254"/>
        <v/>
      </c>
      <c r="O1626" s="27" t="str">
        <f t="shared" si="254"/>
        <v/>
      </c>
      <c r="P1626" s="27" t="str">
        <f t="shared" si="254"/>
        <v/>
      </c>
      <c r="Q1626" s="27" t="str">
        <f t="shared" si="254"/>
        <v/>
      </c>
      <c r="R1626" s="27" t="str">
        <f t="shared" si="254"/>
        <v/>
      </c>
      <c r="S1626" s="27" t="str">
        <f t="shared" si="254"/>
        <v/>
      </c>
      <c r="T1626" s="32" t="str">
        <f t="shared" si="254"/>
        <v/>
      </c>
      <c r="U1626" s="10"/>
    </row>
    <row r="1627" spans="1:21" x14ac:dyDescent="0.25">
      <c r="A1627" s="10"/>
      <c r="B1627" s="4" t="str">
        <f>IF(ISBLANK('INPUT | Operations'!$B1632),"",COUNT('INPUT | Operations'!$B$12:$B1631))</f>
        <v/>
      </c>
      <c r="C1627" s="27" t="str">
        <f>IF(ISNUMBER($B1627),('INPUT | Operations'!$C1631+'INPUT | Operations'!$C1632)/2,"")</f>
        <v/>
      </c>
      <c r="D1627" s="28" t="str">
        <f t="shared" si="246"/>
        <v/>
      </c>
      <c r="E1627" s="26" t="str">
        <f>IF(ISNUMBER($B1627),'INPUT | Operations'!$B1632-'INPUT | Operations'!$B1631,"")</f>
        <v/>
      </c>
      <c r="F1627" s="32" t="str">
        <f>IF(ISNUMBER($B1627),IF('INPUT | Operations'!$B1632&lt;Booster_BurnTime,1,IF('INPUT | Operations'!$B1631&lt;=Booster_BurnTime,(Booster_BurnTime-'INPUT | Operations'!$B1631)/('INPUT | Operations'!$B1632-'INPUT | Operations'!$B1631),0))*'INPUT | Operations'!$E1631*NumberOfBoosters*NumberOfOps*$E1627,"")</f>
        <v/>
      </c>
      <c r="G1627" s="34" t="str">
        <f t="shared" si="247"/>
        <v/>
      </c>
      <c r="H1627" s="27" t="str">
        <f t="shared" si="248"/>
        <v/>
      </c>
      <c r="I1627" s="27" t="str">
        <f t="shared" si="249"/>
        <v/>
      </c>
      <c r="J1627" s="27" t="str">
        <f t="shared" si="250"/>
        <v/>
      </c>
      <c r="K1627" s="27" t="str">
        <f t="shared" si="251"/>
        <v/>
      </c>
      <c r="L1627" s="27" t="str">
        <f t="shared" si="252"/>
        <v/>
      </c>
      <c r="M1627" s="32" t="str">
        <f t="shared" si="253"/>
        <v/>
      </c>
      <c r="N1627" s="27" t="str">
        <f t="shared" si="254"/>
        <v/>
      </c>
      <c r="O1627" s="27" t="str">
        <f t="shared" si="254"/>
        <v/>
      </c>
      <c r="P1627" s="27" t="str">
        <f t="shared" si="254"/>
        <v/>
      </c>
      <c r="Q1627" s="27" t="str">
        <f t="shared" si="254"/>
        <v/>
      </c>
      <c r="R1627" s="27" t="str">
        <f t="shared" si="254"/>
        <v/>
      </c>
      <c r="S1627" s="27" t="str">
        <f t="shared" si="254"/>
        <v/>
      </c>
      <c r="T1627" s="32" t="str">
        <f t="shared" si="254"/>
        <v/>
      </c>
      <c r="U1627" s="10"/>
    </row>
    <row r="1628" spans="1:21" x14ac:dyDescent="0.25">
      <c r="A1628" s="10"/>
      <c r="B1628" s="4" t="str">
        <f>IF(ISBLANK('INPUT | Operations'!$B1633),"",COUNT('INPUT | Operations'!$B$12:$B1632))</f>
        <v/>
      </c>
      <c r="C1628" s="27" t="str">
        <f>IF(ISNUMBER($B1628),('INPUT | Operations'!$C1632+'INPUT | Operations'!$C1633)/2,"")</f>
        <v/>
      </c>
      <c r="D1628" s="28" t="str">
        <f t="shared" si="246"/>
        <v/>
      </c>
      <c r="E1628" s="26" t="str">
        <f>IF(ISNUMBER($B1628),'INPUT | Operations'!$B1633-'INPUT | Operations'!$B1632,"")</f>
        <v/>
      </c>
      <c r="F1628" s="32" t="str">
        <f>IF(ISNUMBER($B1628),IF('INPUT | Operations'!$B1633&lt;Booster_BurnTime,1,IF('INPUT | Operations'!$B1632&lt;=Booster_BurnTime,(Booster_BurnTime-'INPUT | Operations'!$B1632)/('INPUT | Operations'!$B1633-'INPUT | Operations'!$B1632),0))*'INPUT | Operations'!$E1632*NumberOfBoosters*NumberOfOps*$E1628,"")</f>
        <v/>
      </c>
      <c r="G1628" s="34" t="str">
        <f t="shared" si="247"/>
        <v/>
      </c>
      <c r="H1628" s="27" t="str">
        <f t="shared" si="248"/>
        <v/>
      </c>
      <c r="I1628" s="27" t="str">
        <f t="shared" si="249"/>
        <v/>
      </c>
      <c r="J1628" s="27" t="str">
        <f t="shared" si="250"/>
        <v/>
      </c>
      <c r="K1628" s="27" t="str">
        <f t="shared" si="251"/>
        <v/>
      </c>
      <c r="L1628" s="27" t="str">
        <f t="shared" si="252"/>
        <v/>
      </c>
      <c r="M1628" s="32" t="str">
        <f t="shared" si="253"/>
        <v/>
      </c>
      <c r="N1628" s="27" t="str">
        <f t="shared" si="254"/>
        <v/>
      </c>
      <c r="O1628" s="27" t="str">
        <f t="shared" si="254"/>
        <v/>
      </c>
      <c r="P1628" s="27" t="str">
        <f t="shared" si="254"/>
        <v/>
      </c>
      <c r="Q1628" s="27" t="str">
        <f t="shared" si="254"/>
        <v/>
      </c>
      <c r="R1628" s="27" t="str">
        <f t="shared" si="254"/>
        <v/>
      </c>
      <c r="S1628" s="27" t="str">
        <f t="shared" si="254"/>
        <v/>
      </c>
      <c r="T1628" s="32" t="str">
        <f t="shared" si="254"/>
        <v/>
      </c>
      <c r="U1628" s="10"/>
    </row>
    <row r="1629" spans="1:21" x14ac:dyDescent="0.25">
      <c r="A1629" s="10"/>
      <c r="B1629" s="4" t="str">
        <f>IF(ISBLANK('INPUT | Operations'!$B1634),"",COUNT('INPUT | Operations'!$B$12:$B1633))</f>
        <v/>
      </c>
      <c r="C1629" s="27" t="str">
        <f>IF(ISNUMBER($B1629),('INPUT | Operations'!$C1633+'INPUT | Operations'!$C1634)/2,"")</f>
        <v/>
      </c>
      <c r="D1629" s="28" t="str">
        <f t="shared" si="246"/>
        <v/>
      </c>
      <c r="E1629" s="26" t="str">
        <f>IF(ISNUMBER($B1629),'INPUT | Operations'!$B1634-'INPUT | Operations'!$B1633,"")</f>
        <v/>
      </c>
      <c r="F1629" s="32" t="str">
        <f>IF(ISNUMBER($B1629),IF('INPUT | Operations'!$B1634&lt;Booster_BurnTime,1,IF('INPUT | Operations'!$B1633&lt;=Booster_BurnTime,(Booster_BurnTime-'INPUT | Operations'!$B1633)/('INPUT | Operations'!$B1634-'INPUT | Operations'!$B1633),0))*'INPUT | Operations'!$E1633*NumberOfBoosters*NumberOfOps*$E1629,"")</f>
        <v/>
      </c>
      <c r="G1629" s="34" t="str">
        <f t="shared" si="247"/>
        <v/>
      </c>
      <c r="H1629" s="27" t="str">
        <f t="shared" si="248"/>
        <v/>
      </c>
      <c r="I1629" s="27" t="str">
        <f t="shared" si="249"/>
        <v/>
      </c>
      <c r="J1629" s="27" t="str">
        <f t="shared" si="250"/>
        <v/>
      </c>
      <c r="K1629" s="27" t="str">
        <f t="shared" si="251"/>
        <v/>
      </c>
      <c r="L1629" s="27" t="str">
        <f t="shared" si="252"/>
        <v/>
      </c>
      <c r="M1629" s="32" t="str">
        <f t="shared" si="253"/>
        <v/>
      </c>
      <c r="N1629" s="27" t="str">
        <f t="shared" si="254"/>
        <v/>
      </c>
      <c r="O1629" s="27" t="str">
        <f t="shared" si="254"/>
        <v/>
      </c>
      <c r="P1629" s="27" t="str">
        <f t="shared" si="254"/>
        <v/>
      </c>
      <c r="Q1629" s="27" t="str">
        <f t="shared" si="254"/>
        <v/>
      </c>
      <c r="R1629" s="27" t="str">
        <f t="shared" si="254"/>
        <v/>
      </c>
      <c r="S1629" s="27" t="str">
        <f t="shared" si="254"/>
        <v/>
      </c>
      <c r="T1629" s="32" t="str">
        <f t="shared" si="254"/>
        <v/>
      </c>
      <c r="U1629" s="10"/>
    </row>
    <row r="1630" spans="1:21" x14ac:dyDescent="0.25">
      <c r="A1630" s="10"/>
      <c r="B1630" s="4" t="str">
        <f>IF(ISBLANK('INPUT | Operations'!$B1635),"",COUNT('INPUT | Operations'!$B$12:$B1634))</f>
        <v/>
      </c>
      <c r="C1630" s="27" t="str">
        <f>IF(ISNUMBER($B1630),('INPUT | Operations'!$C1634+'INPUT | Operations'!$C1635)/2,"")</f>
        <v/>
      </c>
      <c r="D1630" s="28" t="str">
        <f t="shared" si="246"/>
        <v/>
      </c>
      <c r="E1630" s="26" t="str">
        <f>IF(ISNUMBER($B1630),'INPUT | Operations'!$B1635-'INPUT | Operations'!$B1634,"")</f>
        <v/>
      </c>
      <c r="F1630" s="32" t="str">
        <f>IF(ISNUMBER($B1630),IF('INPUT | Operations'!$B1635&lt;Booster_BurnTime,1,IF('INPUT | Operations'!$B1634&lt;=Booster_BurnTime,(Booster_BurnTime-'INPUT | Operations'!$B1634)/('INPUT | Operations'!$B1635-'INPUT | Operations'!$B1634),0))*'INPUT | Operations'!$E1634*NumberOfBoosters*NumberOfOps*$E1630,"")</f>
        <v/>
      </c>
      <c r="G1630" s="34" t="str">
        <f t="shared" si="247"/>
        <v/>
      </c>
      <c r="H1630" s="27" t="str">
        <f t="shared" si="248"/>
        <v/>
      </c>
      <c r="I1630" s="27" t="str">
        <f t="shared" si="249"/>
        <v/>
      </c>
      <c r="J1630" s="27" t="str">
        <f t="shared" si="250"/>
        <v/>
      </c>
      <c r="K1630" s="27" t="str">
        <f t="shared" si="251"/>
        <v/>
      </c>
      <c r="L1630" s="27" t="str">
        <f t="shared" si="252"/>
        <v/>
      </c>
      <c r="M1630" s="32" t="str">
        <f t="shared" si="253"/>
        <v/>
      </c>
      <c r="N1630" s="27" t="str">
        <f t="shared" si="254"/>
        <v/>
      </c>
      <c r="O1630" s="27" t="str">
        <f t="shared" si="254"/>
        <v/>
      </c>
      <c r="P1630" s="27" t="str">
        <f t="shared" si="254"/>
        <v/>
      </c>
      <c r="Q1630" s="27" t="str">
        <f t="shared" si="254"/>
        <v/>
      </c>
      <c r="R1630" s="27" t="str">
        <f t="shared" si="254"/>
        <v/>
      </c>
      <c r="S1630" s="27" t="str">
        <f t="shared" si="254"/>
        <v/>
      </c>
      <c r="T1630" s="32" t="str">
        <f t="shared" si="254"/>
        <v/>
      </c>
      <c r="U1630" s="10"/>
    </row>
    <row r="1631" spans="1:21" x14ac:dyDescent="0.25">
      <c r="A1631" s="10"/>
      <c r="B1631" s="4" t="str">
        <f>IF(ISBLANK('INPUT | Operations'!$B1636),"",COUNT('INPUT | Operations'!$B$12:$B1635))</f>
        <v/>
      </c>
      <c r="C1631" s="27" t="str">
        <f>IF(ISNUMBER($B1631),('INPUT | Operations'!$C1635+'INPUT | Operations'!$C1636)/2,"")</f>
        <v/>
      </c>
      <c r="D1631" s="28" t="str">
        <f t="shared" si="246"/>
        <v/>
      </c>
      <c r="E1631" s="26" t="str">
        <f>IF(ISNUMBER($B1631),'INPUT | Operations'!$B1636-'INPUT | Operations'!$B1635,"")</f>
        <v/>
      </c>
      <c r="F1631" s="32" t="str">
        <f>IF(ISNUMBER($B1631),IF('INPUT | Operations'!$B1636&lt;Booster_BurnTime,1,IF('INPUT | Operations'!$B1635&lt;=Booster_BurnTime,(Booster_BurnTime-'INPUT | Operations'!$B1635)/('INPUT | Operations'!$B1636-'INPUT | Operations'!$B1635),0))*'INPUT | Operations'!$E1635*NumberOfBoosters*NumberOfOps*$E1631,"")</f>
        <v/>
      </c>
      <c r="G1631" s="34" t="str">
        <f t="shared" si="247"/>
        <v/>
      </c>
      <c r="H1631" s="27" t="str">
        <f t="shared" si="248"/>
        <v/>
      </c>
      <c r="I1631" s="27" t="str">
        <f t="shared" si="249"/>
        <v/>
      </c>
      <c r="J1631" s="27" t="str">
        <f t="shared" si="250"/>
        <v/>
      </c>
      <c r="K1631" s="27" t="str">
        <f t="shared" si="251"/>
        <v/>
      </c>
      <c r="L1631" s="27" t="str">
        <f t="shared" si="252"/>
        <v/>
      </c>
      <c r="M1631" s="32" t="str">
        <f t="shared" si="253"/>
        <v/>
      </c>
      <c r="N1631" s="27" t="str">
        <f t="shared" si="254"/>
        <v/>
      </c>
      <c r="O1631" s="27" t="str">
        <f t="shared" si="254"/>
        <v/>
      </c>
      <c r="P1631" s="27" t="str">
        <f t="shared" si="254"/>
        <v/>
      </c>
      <c r="Q1631" s="27" t="str">
        <f t="shared" si="254"/>
        <v/>
      </c>
      <c r="R1631" s="27" t="str">
        <f t="shared" si="254"/>
        <v/>
      </c>
      <c r="S1631" s="27" t="str">
        <f t="shared" si="254"/>
        <v/>
      </c>
      <c r="T1631" s="32" t="str">
        <f t="shared" si="254"/>
        <v/>
      </c>
      <c r="U1631" s="10"/>
    </row>
    <row r="1632" spans="1:21" x14ac:dyDescent="0.25">
      <c r="A1632" s="10"/>
      <c r="B1632" s="4" t="str">
        <f>IF(ISBLANK('INPUT | Operations'!$B1637),"",COUNT('INPUT | Operations'!$B$12:$B1636))</f>
        <v/>
      </c>
      <c r="C1632" s="27" t="str">
        <f>IF(ISNUMBER($B1632),('INPUT | Operations'!$C1636+'INPUT | Operations'!$C1637)/2,"")</f>
        <v/>
      </c>
      <c r="D1632" s="28" t="str">
        <f t="shared" si="246"/>
        <v/>
      </c>
      <c r="E1632" s="26" t="str">
        <f>IF(ISNUMBER($B1632),'INPUT | Operations'!$B1637-'INPUT | Operations'!$B1636,"")</f>
        <v/>
      </c>
      <c r="F1632" s="32" t="str">
        <f>IF(ISNUMBER($B1632),IF('INPUT | Operations'!$B1637&lt;Booster_BurnTime,1,IF('INPUT | Operations'!$B1636&lt;=Booster_BurnTime,(Booster_BurnTime-'INPUT | Operations'!$B1636)/('INPUT | Operations'!$B1637-'INPUT | Operations'!$B1636),0))*'INPUT | Operations'!$E1636*NumberOfBoosters*NumberOfOps*$E1632,"")</f>
        <v/>
      </c>
      <c r="G1632" s="34" t="str">
        <f t="shared" si="247"/>
        <v/>
      </c>
      <c r="H1632" s="27" t="str">
        <f t="shared" si="248"/>
        <v/>
      </c>
      <c r="I1632" s="27" t="str">
        <f t="shared" si="249"/>
        <v/>
      </c>
      <c r="J1632" s="27" t="str">
        <f t="shared" si="250"/>
        <v/>
      </c>
      <c r="K1632" s="27" t="str">
        <f t="shared" si="251"/>
        <v/>
      </c>
      <c r="L1632" s="27" t="str">
        <f t="shared" si="252"/>
        <v/>
      </c>
      <c r="M1632" s="32" t="str">
        <f t="shared" si="253"/>
        <v/>
      </c>
      <c r="N1632" s="27" t="str">
        <f t="shared" si="254"/>
        <v/>
      </c>
      <c r="O1632" s="27" t="str">
        <f t="shared" si="254"/>
        <v/>
      </c>
      <c r="P1632" s="27" t="str">
        <f t="shared" si="254"/>
        <v/>
      </c>
      <c r="Q1632" s="27" t="str">
        <f t="shared" si="254"/>
        <v/>
      </c>
      <c r="R1632" s="27" t="str">
        <f t="shared" si="254"/>
        <v/>
      </c>
      <c r="S1632" s="27" t="str">
        <f t="shared" si="254"/>
        <v/>
      </c>
      <c r="T1632" s="32" t="str">
        <f t="shared" si="254"/>
        <v/>
      </c>
      <c r="U1632" s="10"/>
    </row>
    <row r="1633" spans="1:21" x14ac:dyDescent="0.25">
      <c r="A1633" s="10"/>
      <c r="B1633" s="4" t="str">
        <f>IF(ISBLANK('INPUT | Operations'!$B1638),"",COUNT('INPUT | Operations'!$B$12:$B1637))</f>
        <v/>
      </c>
      <c r="C1633" s="27" t="str">
        <f>IF(ISNUMBER($B1633),('INPUT | Operations'!$C1637+'INPUT | Operations'!$C1638)/2,"")</f>
        <v/>
      </c>
      <c r="D1633" s="28" t="str">
        <f t="shared" si="246"/>
        <v/>
      </c>
      <c r="E1633" s="26" t="str">
        <f>IF(ISNUMBER($B1633),'INPUT | Operations'!$B1638-'INPUT | Operations'!$B1637,"")</f>
        <v/>
      </c>
      <c r="F1633" s="32" t="str">
        <f>IF(ISNUMBER($B1633),IF('INPUT | Operations'!$B1638&lt;Booster_BurnTime,1,IF('INPUT | Operations'!$B1637&lt;=Booster_BurnTime,(Booster_BurnTime-'INPUT | Operations'!$B1637)/('INPUT | Operations'!$B1638-'INPUT | Operations'!$B1637),0))*'INPUT | Operations'!$E1637*NumberOfBoosters*NumberOfOps*$E1633,"")</f>
        <v/>
      </c>
      <c r="G1633" s="34" t="str">
        <f t="shared" si="247"/>
        <v/>
      </c>
      <c r="H1633" s="27" t="str">
        <f t="shared" si="248"/>
        <v/>
      </c>
      <c r="I1633" s="27" t="str">
        <f t="shared" si="249"/>
        <v/>
      </c>
      <c r="J1633" s="27" t="str">
        <f t="shared" si="250"/>
        <v/>
      </c>
      <c r="K1633" s="27" t="str">
        <f t="shared" si="251"/>
        <v/>
      </c>
      <c r="L1633" s="27" t="str">
        <f t="shared" si="252"/>
        <v/>
      </c>
      <c r="M1633" s="32" t="str">
        <f t="shared" si="253"/>
        <v/>
      </c>
      <c r="N1633" s="27" t="str">
        <f t="shared" si="254"/>
        <v/>
      </c>
      <c r="O1633" s="27" t="str">
        <f t="shared" si="254"/>
        <v/>
      </c>
      <c r="P1633" s="27" t="str">
        <f t="shared" si="254"/>
        <v/>
      </c>
      <c r="Q1633" s="27" t="str">
        <f t="shared" si="254"/>
        <v/>
      </c>
      <c r="R1633" s="27" t="str">
        <f t="shared" si="254"/>
        <v/>
      </c>
      <c r="S1633" s="27" t="str">
        <f t="shared" si="254"/>
        <v/>
      </c>
      <c r="T1633" s="32" t="str">
        <f t="shared" si="254"/>
        <v/>
      </c>
      <c r="U1633" s="10"/>
    </row>
    <row r="1634" spans="1:21" x14ac:dyDescent="0.25">
      <c r="A1634" s="10"/>
      <c r="B1634" s="4" t="str">
        <f>IF(ISBLANK('INPUT | Operations'!$B1639),"",COUNT('INPUT | Operations'!$B$12:$B1638))</f>
        <v/>
      </c>
      <c r="C1634" s="27" t="str">
        <f>IF(ISNUMBER($B1634),('INPUT | Operations'!$C1638+'INPUT | Operations'!$C1639)/2,"")</f>
        <v/>
      </c>
      <c r="D1634" s="28" t="str">
        <f t="shared" si="246"/>
        <v/>
      </c>
      <c r="E1634" s="26" t="str">
        <f>IF(ISNUMBER($B1634),'INPUT | Operations'!$B1639-'INPUT | Operations'!$B1638,"")</f>
        <v/>
      </c>
      <c r="F1634" s="32" t="str">
        <f>IF(ISNUMBER($B1634),IF('INPUT | Operations'!$B1639&lt;Booster_BurnTime,1,IF('INPUT | Operations'!$B1638&lt;=Booster_BurnTime,(Booster_BurnTime-'INPUT | Operations'!$B1638)/('INPUT | Operations'!$B1639-'INPUT | Operations'!$B1638),0))*'INPUT | Operations'!$E1638*NumberOfBoosters*NumberOfOps*$E1634,"")</f>
        <v/>
      </c>
      <c r="G1634" s="34" t="str">
        <f t="shared" si="247"/>
        <v/>
      </c>
      <c r="H1634" s="27" t="str">
        <f t="shared" si="248"/>
        <v/>
      </c>
      <c r="I1634" s="27" t="str">
        <f t="shared" si="249"/>
        <v/>
      </c>
      <c r="J1634" s="27" t="str">
        <f t="shared" si="250"/>
        <v/>
      </c>
      <c r="K1634" s="27" t="str">
        <f t="shared" si="251"/>
        <v/>
      </c>
      <c r="L1634" s="27" t="str">
        <f t="shared" si="252"/>
        <v/>
      </c>
      <c r="M1634" s="32" t="str">
        <f t="shared" si="253"/>
        <v/>
      </c>
      <c r="N1634" s="27" t="str">
        <f t="shared" si="254"/>
        <v/>
      </c>
      <c r="O1634" s="27" t="str">
        <f t="shared" si="254"/>
        <v/>
      </c>
      <c r="P1634" s="27" t="str">
        <f t="shared" si="254"/>
        <v/>
      </c>
      <c r="Q1634" s="27" t="str">
        <f t="shared" si="254"/>
        <v/>
      </c>
      <c r="R1634" s="27" t="str">
        <f t="shared" si="254"/>
        <v/>
      </c>
      <c r="S1634" s="27" t="str">
        <f t="shared" si="254"/>
        <v/>
      </c>
      <c r="T1634" s="32" t="str">
        <f t="shared" si="254"/>
        <v/>
      </c>
      <c r="U1634" s="10"/>
    </row>
    <row r="1635" spans="1:21" x14ac:dyDescent="0.25">
      <c r="A1635" s="10"/>
      <c r="B1635" s="4" t="str">
        <f>IF(ISBLANK('INPUT | Operations'!$B1640),"",COUNT('INPUT | Operations'!$B$12:$B1639))</f>
        <v/>
      </c>
      <c r="C1635" s="27" t="str">
        <f>IF(ISNUMBER($B1635),('INPUT | Operations'!$C1639+'INPUT | Operations'!$C1640)/2,"")</f>
        <v/>
      </c>
      <c r="D1635" s="28" t="str">
        <f t="shared" si="246"/>
        <v/>
      </c>
      <c r="E1635" s="26" t="str">
        <f>IF(ISNUMBER($B1635),'INPUT | Operations'!$B1640-'INPUT | Operations'!$B1639,"")</f>
        <v/>
      </c>
      <c r="F1635" s="32" t="str">
        <f>IF(ISNUMBER($B1635),IF('INPUT | Operations'!$B1640&lt;Booster_BurnTime,1,IF('INPUT | Operations'!$B1639&lt;=Booster_BurnTime,(Booster_BurnTime-'INPUT | Operations'!$B1639)/('INPUT | Operations'!$B1640-'INPUT | Operations'!$B1639),0))*'INPUT | Operations'!$E1639*NumberOfBoosters*NumberOfOps*$E1635,"")</f>
        <v/>
      </c>
      <c r="G1635" s="34" t="str">
        <f t="shared" si="247"/>
        <v/>
      </c>
      <c r="H1635" s="27" t="str">
        <f t="shared" si="248"/>
        <v/>
      </c>
      <c r="I1635" s="27" t="str">
        <f t="shared" si="249"/>
        <v/>
      </c>
      <c r="J1635" s="27" t="str">
        <f t="shared" si="250"/>
        <v/>
      </c>
      <c r="K1635" s="27" t="str">
        <f t="shared" si="251"/>
        <v/>
      </c>
      <c r="L1635" s="27" t="str">
        <f t="shared" si="252"/>
        <v/>
      </c>
      <c r="M1635" s="32" t="str">
        <f t="shared" si="253"/>
        <v/>
      </c>
      <c r="N1635" s="27" t="str">
        <f t="shared" si="254"/>
        <v/>
      </c>
      <c r="O1635" s="27" t="str">
        <f t="shared" si="254"/>
        <v/>
      </c>
      <c r="P1635" s="27" t="str">
        <f t="shared" si="254"/>
        <v/>
      </c>
      <c r="Q1635" s="27" t="str">
        <f t="shared" si="254"/>
        <v/>
      </c>
      <c r="R1635" s="27" t="str">
        <f t="shared" si="254"/>
        <v/>
      </c>
      <c r="S1635" s="27" t="str">
        <f t="shared" si="254"/>
        <v/>
      </c>
      <c r="T1635" s="32" t="str">
        <f t="shared" si="254"/>
        <v/>
      </c>
      <c r="U1635" s="10"/>
    </row>
    <row r="1636" spans="1:21" x14ac:dyDescent="0.25">
      <c r="A1636" s="10"/>
      <c r="B1636" s="4" t="str">
        <f>IF(ISBLANK('INPUT | Operations'!$B1641),"",COUNT('INPUT | Operations'!$B$12:$B1640))</f>
        <v/>
      </c>
      <c r="C1636" s="27" t="str">
        <f>IF(ISNUMBER($B1636),('INPUT | Operations'!$C1640+'INPUT | Operations'!$C1641)/2,"")</f>
        <v/>
      </c>
      <c r="D1636" s="28" t="str">
        <f t="shared" si="246"/>
        <v/>
      </c>
      <c r="E1636" s="26" t="str">
        <f>IF(ISNUMBER($B1636),'INPUT | Operations'!$B1641-'INPUT | Operations'!$B1640,"")</f>
        <v/>
      </c>
      <c r="F1636" s="32" t="str">
        <f>IF(ISNUMBER($B1636),IF('INPUT | Operations'!$B1641&lt;Booster_BurnTime,1,IF('INPUT | Operations'!$B1640&lt;=Booster_BurnTime,(Booster_BurnTime-'INPUT | Operations'!$B1640)/('INPUT | Operations'!$B1641-'INPUT | Operations'!$B1640),0))*'INPUT | Operations'!$E1640*NumberOfBoosters*NumberOfOps*$E1636,"")</f>
        <v/>
      </c>
      <c r="G1636" s="34" t="str">
        <f t="shared" si="247"/>
        <v/>
      </c>
      <c r="H1636" s="27" t="str">
        <f t="shared" si="248"/>
        <v/>
      </c>
      <c r="I1636" s="27" t="str">
        <f t="shared" si="249"/>
        <v/>
      </c>
      <c r="J1636" s="27" t="str">
        <f t="shared" si="250"/>
        <v/>
      </c>
      <c r="K1636" s="27" t="str">
        <f t="shared" si="251"/>
        <v/>
      </c>
      <c r="L1636" s="27" t="str">
        <f t="shared" si="252"/>
        <v/>
      </c>
      <c r="M1636" s="32" t="str">
        <f t="shared" si="253"/>
        <v/>
      </c>
      <c r="N1636" s="27" t="str">
        <f t="shared" si="254"/>
        <v/>
      </c>
      <c r="O1636" s="27" t="str">
        <f t="shared" si="254"/>
        <v/>
      </c>
      <c r="P1636" s="27" t="str">
        <f t="shared" si="254"/>
        <v/>
      </c>
      <c r="Q1636" s="27" t="str">
        <f t="shared" si="254"/>
        <v/>
      </c>
      <c r="R1636" s="27" t="str">
        <f t="shared" si="254"/>
        <v/>
      </c>
      <c r="S1636" s="27" t="str">
        <f t="shared" si="254"/>
        <v/>
      </c>
      <c r="T1636" s="32" t="str">
        <f t="shared" si="254"/>
        <v/>
      </c>
      <c r="U1636" s="10"/>
    </row>
    <row r="1637" spans="1:21" x14ac:dyDescent="0.25">
      <c r="A1637" s="10"/>
      <c r="B1637" s="4" t="str">
        <f>IF(ISBLANK('INPUT | Operations'!$B1642),"",COUNT('INPUT | Operations'!$B$12:$B1641))</f>
        <v/>
      </c>
      <c r="C1637" s="27" t="str">
        <f>IF(ISNUMBER($B1637),('INPUT | Operations'!$C1641+'INPUT | Operations'!$C1642)/2,"")</f>
        <v/>
      </c>
      <c r="D1637" s="28" t="str">
        <f t="shared" si="246"/>
        <v/>
      </c>
      <c r="E1637" s="26" t="str">
        <f>IF(ISNUMBER($B1637),'INPUT | Operations'!$B1642-'INPUT | Operations'!$B1641,"")</f>
        <v/>
      </c>
      <c r="F1637" s="32" t="str">
        <f>IF(ISNUMBER($B1637),IF('INPUT | Operations'!$B1642&lt;Booster_BurnTime,1,IF('INPUT | Operations'!$B1641&lt;=Booster_BurnTime,(Booster_BurnTime-'INPUT | Operations'!$B1641)/('INPUT | Operations'!$B1642-'INPUT | Operations'!$B1641),0))*'INPUT | Operations'!$E1641*NumberOfBoosters*NumberOfOps*$E1637,"")</f>
        <v/>
      </c>
      <c r="G1637" s="34" t="str">
        <f t="shared" si="247"/>
        <v/>
      </c>
      <c r="H1637" s="27" t="str">
        <f t="shared" si="248"/>
        <v/>
      </c>
      <c r="I1637" s="27" t="str">
        <f t="shared" si="249"/>
        <v/>
      </c>
      <c r="J1637" s="27" t="str">
        <f t="shared" si="250"/>
        <v/>
      </c>
      <c r="K1637" s="27" t="str">
        <f t="shared" si="251"/>
        <v/>
      </c>
      <c r="L1637" s="27" t="str">
        <f t="shared" si="252"/>
        <v/>
      </c>
      <c r="M1637" s="32" t="str">
        <f t="shared" si="253"/>
        <v/>
      </c>
      <c r="N1637" s="27" t="str">
        <f t="shared" si="254"/>
        <v/>
      </c>
      <c r="O1637" s="27" t="str">
        <f t="shared" si="254"/>
        <v/>
      </c>
      <c r="P1637" s="27" t="str">
        <f t="shared" si="254"/>
        <v/>
      </c>
      <c r="Q1637" s="27" t="str">
        <f t="shared" si="254"/>
        <v/>
      </c>
      <c r="R1637" s="27" t="str">
        <f t="shared" si="254"/>
        <v/>
      </c>
      <c r="S1637" s="27" t="str">
        <f t="shared" si="254"/>
        <v/>
      </c>
      <c r="T1637" s="32" t="str">
        <f t="shared" si="254"/>
        <v/>
      </c>
      <c r="U1637" s="10"/>
    </row>
    <row r="1638" spans="1:21" x14ac:dyDescent="0.25">
      <c r="A1638" s="10"/>
      <c r="B1638" s="4" t="str">
        <f>IF(ISBLANK('INPUT | Operations'!$B1643),"",COUNT('INPUT | Operations'!$B$12:$B1642))</f>
        <v/>
      </c>
      <c r="C1638" s="27" t="str">
        <f>IF(ISNUMBER($B1638),('INPUT | Operations'!$C1642+'INPUT | Operations'!$C1643)/2,"")</f>
        <v/>
      </c>
      <c r="D1638" s="28" t="str">
        <f t="shared" si="246"/>
        <v/>
      </c>
      <c r="E1638" s="26" t="str">
        <f>IF(ISNUMBER($B1638),'INPUT | Operations'!$B1643-'INPUT | Operations'!$B1642,"")</f>
        <v/>
      </c>
      <c r="F1638" s="32" t="str">
        <f>IF(ISNUMBER($B1638),IF('INPUT | Operations'!$B1643&lt;Booster_BurnTime,1,IF('INPUT | Operations'!$B1642&lt;=Booster_BurnTime,(Booster_BurnTime-'INPUT | Operations'!$B1642)/('INPUT | Operations'!$B1643-'INPUT | Operations'!$B1642),0))*'INPUT | Operations'!$E1642*NumberOfBoosters*NumberOfOps*$E1638,"")</f>
        <v/>
      </c>
      <c r="G1638" s="34" t="str">
        <f t="shared" si="247"/>
        <v/>
      </c>
      <c r="H1638" s="27" t="str">
        <f t="shared" si="248"/>
        <v/>
      </c>
      <c r="I1638" s="27" t="str">
        <f t="shared" si="249"/>
        <v/>
      </c>
      <c r="J1638" s="27" t="str">
        <f t="shared" si="250"/>
        <v/>
      </c>
      <c r="K1638" s="27" t="str">
        <f t="shared" si="251"/>
        <v/>
      </c>
      <c r="L1638" s="27" t="str">
        <f t="shared" si="252"/>
        <v/>
      </c>
      <c r="M1638" s="32" t="str">
        <f t="shared" si="253"/>
        <v/>
      </c>
      <c r="N1638" s="27" t="str">
        <f t="shared" si="254"/>
        <v/>
      </c>
      <c r="O1638" s="27" t="str">
        <f t="shared" si="254"/>
        <v/>
      </c>
      <c r="P1638" s="27" t="str">
        <f t="shared" si="254"/>
        <v/>
      </c>
      <c r="Q1638" s="27" t="str">
        <f t="shared" si="254"/>
        <v/>
      </c>
      <c r="R1638" s="27" t="str">
        <f t="shared" si="254"/>
        <v/>
      </c>
      <c r="S1638" s="27" t="str">
        <f t="shared" si="254"/>
        <v/>
      </c>
      <c r="T1638" s="32" t="str">
        <f t="shared" si="254"/>
        <v/>
      </c>
      <c r="U1638" s="10"/>
    </row>
    <row r="1639" spans="1:21" x14ac:dyDescent="0.25">
      <c r="A1639" s="10"/>
      <c r="B1639" s="4" t="str">
        <f>IF(ISBLANK('INPUT | Operations'!$B1644),"",COUNT('INPUT | Operations'!$B$12:$B1643))</f>
        <v/>
      </c>
      <c r="C1639" s="27" t="str">
        <f>IF(ISNUMBER($B1639),('INPUT | Operations'!$C1643+'INPUT | Operations'!$C1644)/2,"")</f>
        <v/>
      </c>
      <c r="D1639" s="28" t="str">
        <f t="shared" si="246"/>
        <v/>
      </c>
      <c r="E1639" s="26" t="str">
        <f>IF(ISNUMBER($B1639),'INPUT | Operations'!$B1644-'INPUT | Operations'!$B1643,"")</f>
        <v/>
      </c>
      <c r="F1639" s="32" t="str">
        <f>IF(ISNUMBER($B1639),IF('INPUT | Operations'!$B1644&lt;Booster_BurnTime,1,IF('INPUT | Operations'!$B1643&lt;=Booster_BurnTime,(Booster_BurnTime-'INPUT | Operations'!$B1643)/('INPUT | Operations'!$B1644-'INPUT | Operations'!$B1643),0))*'INPUT | Operations'!$E1643*NumberOfBoosters*NumberOfOps*$E1639,"")</f>
        <v/>
      </c>
      <c r="G1639" s="34" t="str">
        <f t="shared" si="247"/>
        <v/>
      </c>
      <c r="H1639" s="27" t="str">
        <f t="shared" si="248"/>
        <v/>
      </c>
      <c r="I1639" s="27" t="str">
        <f t="shared" si="249"/>
        <v/>
      </c>
      <c r="J1639" s="27" t="str">
        <f t="shared" si="250"/>
        <v/>
      </c>
      <c r="K1639" s="27" t="str">
        <f t="shared" si="251"/>
        <v/>
      </c>
      <c r="L1639" s="27" t="str">
        <f t="shared" si="252"/>
        <v/>
      </c>
      <c r="M1639" s="32" t="str">
        <f t="shared" si="253"/>
        <v/>
      </c>
      <c r="N1639" s="27" t="str">
        <f t="shared" si="254"/>
        <v/>
      </c>
      <c r="O1639" s="27" t="str">
        <f t="shared" si="254"/>
        <v/>
      </c>
      <c r="P1639" s="27" t="str">
        <f t="shared" si="254"/>
        <v/>
      </c>
      <c r="Q1639" s="27" t="str">
        <f t="shared" si="254"/>
        <v/>
      </c>
      <c r="R1639" s="27" t="str">
        <f t="shared" si="254"/>
        <v/>
      </c>
      <c r="S1639" s="27" t="str">
        <f t="shared" si="254"/>
        <v/>
      </c>
      <c r="T1639" s="32" t="str">
        <f t="shared" si="254"/>
        <v/>
      </c>
      <c r="U1639" s="10"/>
    </row>
    <row r="1640" spans="1:21" x14ac:dyDescent="0.25">
      <c r="A1640" s="10"/>
      <c r="B1640" s="4" t="str">
        <f>IF(ISBLANK('INPUT | Operations'!$B1645),"",COUNT('INPUT | Operations'!$B$12:$B1644))</f>
        <v/>
      </c>
      <c r="C1640" s="27" t="str">
        <f>IF(ISNUMBER($B1640),('INPUT | Operations'!$C1644+'INPUT | Operations'!$C1645)/2,"")</f>
        <v/>
      </c>
      <c r="D1640" s="28" t="str">
        <f t="shared" si="246"/>
        <v/>
      </c>
      <c r="E1640" s="26" t="str">
        <f>IF(ISNUMBER($B1640),'INPUT | Operations'!$B1645-'INPUT | Operations'!$B1644,"")</f>
        <v/>
      </c>
      <c r="F1640" s="32" t="str">
        <f>IF(ISNUMBER($B1640),IF('INPUT | Operations'!$B1645&lt;Booster_BurnTime,1,IF('INPUT | Operations'!$B1644&lt;=Booster_BurnTime,(Booster_BurnTime-'INPUT | Operations'!$B1644)/('INPUT | Operations'!$B1645-'INPUT | Operations'!$B1644),0))*'INPUT | Operations'!$E1644*NumberOfBoosters*NumberOfOps*$E1640,"")</f>
        <v/>
      </c>
      <c r="G1640" s="34" t="str">
        <f t="shared" si="247"/>
        <v/>
      </c>
      <c r="H1640" s="27" t="str">
        <f t="shared" si="248"/>
        <v/>
      </c>
      <c r="I1640" s="27" t="str">
        <f t="shared" si="249"/>
        <v/>
      </c>
      <c r="J1640" s="27" t="str">
        <f t="shared" si="250"/>
        <v/>
      </c>
      <c r="K1640" s="27" t="str">
        <f t="shared" si="251"/>
        <v/>
      </c>
      <c r="L1640" s="27" t="str">
        <f t="shared" si="252"/>
        <v/>
      </c>
      <c r="M1640" s="32" t="str">
        <f t="shared" si="253"/>
        <v/>
      </c>
      <c r="N1640" s="27" t="str">
        <f t="shared" si="254"/>
        <v/>
      </c>
      <c r="O1640" s="27" t="str">
        <f t="shared" si="254"/>
        <v/>
      </c>
      <c r="P1640" s="27" t="str">
        <f t="shared" si="254"/>
        <v/>
      </c>
      <c r="Q1640" s="27" t="str">
        <f t="shared" si="254"/>
        <v/>
      </c>
      <c r="R1640" s="27" t="str">
        <f t="shared" si="254"/>
        <v/>
      </c>
      <c r="S1640" s="27" t="str">
        <f t="shared" si="254"/>
        <v/>
      </c>
      <c r="T1640" s="32" t="str">
        <f t="shared" si="254"/>
        <v/>
      </c>
      <c r="U1640" s="10"/>
    </row>
    <row r="1641" spans="1:21" x14ac:dyDescent="0.25">
      <c r="A1641" s="10"/>
      <c r="B1641" s="4" t="str">
        <f>IF(ISBLANK('INPUT | Operations'!$B1646),"",COUNT('INPUT | Operations'!$B$12:$B1645))</f>
        <v/>
      </c>
      <c r="C1641" s="27" t="str">
        <f>IF(ISNUMBER($B1641),('INPUT | Operations'!$C1645+'INPUT | Operations'!$C1646)/2,"")</f>
        <v/>
      </c>
      <c r="D1641" s="28" t="str">
        <f t="shared" si="246"/>
        <v/>
      </c>
      <c r="E1641" s="26" t="str">
        <f>IF(ISNUMBER($B1641),'INPUT | Operations'!$B1646-'INPUT | Operations'!$B1645,"")</f>
        <v/>
      </c>
      <c r="F1641" s="32" t="str">
        <f>IF(ISNUMBER($B1641),IF('INPUT | Operations'!$B1646&lt;Booster_BurnTime,1,IF('INPUT | Operations'!$B1645&lt;=Booster_BurnTime,(Booster_BurnTime-'INPUT | Operations'!$B1645)/('INPUT | Operations'!$B1646-'INPUT | Operations'!$B1645),0))*'INPUT | Operations'!$E1645*NumberOfBoosters*NumberOfOps*$E1641,"")</f>
        <v/>
      </c>
      <c r="G1641" s="34" t="str">
        <f t="shared" si="247"/>
        <v/>
      </c>
      <c r="H1641" s="27" t="str">
        <f t="shared" si="248"/>
        <v/>
      </c>
      <c r="I1641" s="27" t="str">
        <f t="shared" si="249"/>
        <v/>
      </c>
      <c r="J1641" s="27" t="str">
        <f t="shared" si="250"/>
        <v/>
      </c>
      <c r="K1641" s="27" t="str">
        <f t="shared" si="251"/>
        <v/>
      </c>
      <c r="L1641" s="27" t="str">
        <f t="shared" si="252"/>
        <v/>
      </c>
      <c r="M1641" s="32" t="str">
        <f t="shared" si="253"/>
        <v/>
      </c>
      <c r="N1641" s="27" t="str">
        <f t="shared" si="254"/>
        <v/>
      </c>
      <c r="O1641" s="27" t="str">
        <f t="shared" si="254"/>
        <v/>
      </c>
      <c r="P1641" s="27" t="str">
        <f t="shared" si="254"/>
        <v/>
      </c>
      <c r="Q1641" s="27" t="str">
        <f t="shared" si="254"/>
        <v/>
      </c>
      <c r="R1641" s="27" t="str">
        <f t="shared" si="254"/>
        <v/>
      </c>
      <c r="S1641" s="27" t="str">
        <f t="shared" si="254"/>
        <v/>
      </c>
      <c r="T1641" s="32" t="str">
        <f t="shared" si="254"/>
        <v/>
      </c>
      <c r="U1641" s="10"/>
    </row>
    <row r="1642" spans="1:21" x14ac:dyDescent="0.25">
      <c r="A1642" s="10"/>
      <c r="B1642" s="4" t="str">
        <f>IF(ISBLANK('INPUT | Operations'!$B1647),"",COUNT('INPUT | Operations'!$B$12:$B1646))</f>
        <v/>
      </c>
      <c r="C1642" s="27" t="str">
        <f>IF(ISNUMBER($B1642),('INPUT | Operations'!$C1646+'INPUT | Operations'!$C1647)/2,"")</f>
        <v/>
      </c>
      <c r="D1642" s="28" t="str">
        <f t="shared" si="246"/>
        <v/>
      </c>
      <c r="E1642" s="26" t="str">
        <f>IF(ISNUMBER($B1642),'INPUT | Operations'!$B1647-'INPUT | Operations'!$B1646,"")</f>
        <v/>
      </c>
      <c r="F1642" s="32" t="str">
        <f>IF(ISNUMBER($B1642),IF('INPUT | Operations'!$B1647&lt;Booster_BurnTime,1,IF('INPUT | Operations'!$B1646&lt;=Booster_BurnTime,(Booster_BurnTime-'INPUT | Operations'!$B1646)/('INPUT | Operations'!$B1647-'INPUT | Operations'!$B1646),0))*'INPUT | Operations'!$E1646*NumberOfBoosters*NumberOfOps*$E1642,"")</f>
        <v/>
      </c>
      <c r="G1642" s="34" t="str">
        <f t="shared" si="247"/>
        <v/>
      </c>
      <c r="H1642" s="27" t="str">
        <f t="shared" si="248"/>
        <v/>
      </c>
      <c r="I1642" s="27" t="str">
        <f t="shared" si="249"/>
        <v/>
      </c>
      <c r="J1642" s="27" t="str">
        <f t="shared" si="250"/>
        <v/>
      </c>
      <c r="K1642" s="27" t="str">
        <f t="shared" si="251"/>
        <v/>
      </c>
      <c r="L1642" s="27" t="str">
        <f t="shared" si="252"/>
        <v/>
      </c>
      <c r="M1642" s="32" t="str">
        <f t="shared" si="253"/>
        <v/>
      </c>
      <c r="N1642" s="27" t="str">
        <f t="shared" si="254"/>
        <v/>
      </c>
      <c r="O1642" s="27" t="str">
        <f t="shared" si="254"/>
        <v/>
      </c>
      <c r="P1642" s="27" t="str">
        <f t="shared" si="254"/>
        <v/>
      </c>
      <c r="Q1642" s="27" t="str">
        <f t="shared" si="254"/>
        <v/>
      </c>
      <c r="R1642" s="27" t="str">
        <f t="shared" si="254"/>
        <v/>
      </c>
      <c r="S1642" s="27" t="str">
        <f t="shared" si="254"/>
        <v/>
      </c>
      <c r="T1642" s="32" t="str">
        <f t="shared" si="254"/>
        <v/>
      </c>
      <c r="U1642" s="10"/>
    </row>
    <row r="1643" spans="1:21" x14ac:dyDescent="0.25">
      <c r="A1643" s="10"/>
      <c r="B1643" s="4" t="str">
        <f>IF(ISBLANK('INPUT | Operations'!$B1648),"",COUNT('INPUT | Operations'!$B$12:$B1647))</f>
        <v/>
      </c>
      <c r="C1643" s="27" t="str">
        <f>IF(ISNUMBER($B1643),('INPUT | Operations'!$C1647+'INPUT | Operations'!$C1648)/2,"")</f>
        <v/>
      </c>
      <c r="D1643" s="28" t="str">
        <f t="shared" si="246"/>
        <v/>
      </c>
      <c r="E1643" s="26" t="str">
        <f>IF(ISNUMBER($B1643),'INPUT | Operations'!$B1648-'INPUT | Operations'!$B1647,"")</f>
        <v/>
      </c>
      <c r="F1643" s="32" t="str">
        <f>IF(ISNUMBER($B1643),IF('INPUT | Operations'!$B1648&lt;Booster_BurnTime,1,IF('INPUT | Operations'!$B1647&lt;=Booster_BurnTime,(Booster_BurnTime-'INPUT | Operations'!$B1647)/('INPUT | Operations'!$B1648-'INPUT | Operations'!$B1647),0))*'INPUT | Operations'!$E1647*NumberOfBoosters*NumberOfOps*$E1643,"")</f>
        <v/>
      </c>
      <c r="G1643" s="34" t="str">
        <f t="shared" si="247"/>
        <v/>
      </c>
      <c r="H1643" s="27" t="str">
        <f t="shared" si="248"/>
        <v/>
      </c>
      <c r="I1643" s="27" t="str">
        <f t="shared" si="249"/>
        <v/>
      </c>
      <c r="J1643" s="27" t="str">
        <f t="shared" si="250"/>
        <v/>
      </c>
      <c r="K1643" s="27" t="str">
        <f t="shared" si="251"/>
        <v/>
      </c>
      <c r="L1643" s="27" t="str">
        <f t="shared" si="252"/>
        <v/>
      </c>
      <c r="M1643" s="32" t="str">
        <f t="shared" si="253"/>
        <v/>
      </c>
      <c r="N1643" s="27" t="str">
        <f t="shared" si="254"/>
        <v/>
      </c>
      <c r="O1643" s="27" t="str">
        <f t="shared" si="254"/>
        <v/>
      </c>
      <c r="P1643" s="27" t="str">
        <f t="shared" si="254"/>
        <v/>
      </c>
      <c r="Q1643" s="27" t="str">
        <f t="shared" si="254"/>
        <v/>
      </c>
      <c r="R1643" s="27" t="str">
        <f t="shared" si="254"/>
        <v/>
      </c>
      <c r="S1643" s="27" t="str">
        <f t="shared" si="254"/>
        <v/>
      </c>
      <c r="T1643" s="32" t="str">
        <f t="shared" si="254"/>
        <v/>
      </c>
      <c r="U1643" s="10"/>
    </row>
    <row r="1644" spans="1:21" x14ac:dyDescent="0.25">
      <c r="A1644" s="10"/>
      <c r="B1644" s="4" t="str">
        <f>IF(ISBLANK('INPUT | Operations'!$B1649),"",COUNT('INPUT | Operations'!$B$12:$B1648))</f>
        <v/>
      </c>
      <c r="C1644" s="27" t="str">
        <f>IF(ISNUMBER($B1644),('INPUT | Operations'!$C1648+'INPUT | Operations'!$C1649)/2,"")</f>
        <v/>
      </c>
      <c r="D1644" s="28" t="str">
        <f t="shared" si="246"/>
        <v/>
      </c>
      <c r="E1644" s="26" t="str">
        <f>IF(ISNUMBER($B1644),'INPUT | Operations'!$B1649-'INPUT | Operations'!$B1648,"")</f>
        <v/>
      </c>
      <c r="F1644" s="32" t="str">
        <f>IF(ISNUMBER($B1644),IF('INPUT | Operations'!$B1649&lt;Booster_BurnTime,1,IF('INPUT | Operations'!$B1648&lt;=Booster_BurnTime,(Booster_BurnTime-'INPUT | Operations'!$B1648)/('INPUT | Operations'!$B1649-'INPUT | Operations'!$B1648),0))*'INPUT | Operations'!$E1648*NumberOfBoosters*NumberOfOps*$E1644,"")</f>
        <v/>
      </c>
      <c r="G1644" s="34" t="str">
        <f t="shared" si="247"/>
        <v/>
      </c>
      <c r="H1644" s="27" t="str">
        <f t="shared" si="248"/>
        <v/>
      </c>
      <c r="I1644" s="27" t="str">
        <f t="shared" si="249"/>
        <v/>
      </c>
      <c r="J1644" s="27" t="str">
        <f t="shared" si="250"/>
        <v/>
      </c>
      <c r="K1644" s="27" t="str">
        <f t="shared" si="251"/>
        <v/>
      </c>
      <c r="L1644" s="27" t="str">
        <f t="shared" si="252"/>
        <v/>
      </c>
      <c r="M1644" s="32" t="str">
        <f t="shared" si="253"/>
        <v/>
      </c>
      <c r="N1644" s="27" t="str">
        <f t="shared" si="254"/>
        <v/>
      </c>
      <c r="O1644" s="27" t="str">
        <f t="shared" si="254"/>
        <v/>
      </c>
      <c r="P1644" s="27" t="str">
        <f t="shared" si="254"/>
        <v/>
      </c>
      <c r="Q1644" s="27" t="str">
        <f t="shared" si="254"/>
        <v/>
      </c>
      <c r="R1644" s="27" t="str">
        <f t="shared" si="254"/>
        <v/>
      </c>
      <c r="S1644" s="27" t="str">
        <f t="shared" si="254"/>
        <v/>
      </c>
      <c r="T1644" s="32" t="str">
        <f t="shared" si="254"/>
        <v/>
      </c>
      <c r="U1644" s="10"/>
    </row>
    <row r="1645" spans="1:21" x14ac:dyDescent="0.25">
      <c r="A1645" s="10"/>
      <c r="B1645" s="4" t="str">
        <f>IF(ISBLANK('INPUT | Operations'!$B1650),"",COUNT('INPUT | Operations'!$B$12:$B1649))</f>
        <v/>
      </c>
      <c r="C1645" s="27" t="str">
        <f>IF(ISNUMBER($B1645),('INPUT | Operations'!$C1649+'INPUT | Operations'!$C1650)/2,"")</f>
        <v/>
      </c>
      <c r="D1645" s="28" t="str">
        <f t="shared" si="246"/>
        <v/>
      </c>
      <c r="E1645" s="26" t="str">
        <f>IF(ISNUMBER($B1645),'INPUT | Operations'!$B1650-'INPUT | Operations'!$B1649,"")</f>
        <v/>
      </c>
      <c r="F1645" s="32" t="str">
        <f>IF(ISNUMBER($B1645),IF('INPUT | Operations'!$B1650&lt;Booster_BurnTime,1,IF('INPUT | Operations'!$B1649&lt;=Booster_BurnTime,(Booster_BurnTime-'INPUT | Operations'!$B1649)/('INPUT | Operations'!$B1650-'INPUT | Operations'!$B1649),0))*'INPUT | Operations'!$E1649*NumberOfBoosters*NumberOfOps*$E1645,"")</f>
        <v/>
      </c>
      <c r="G1645" s="34" t="str">
        <f t="shared" si="247"/>
        <v/>
      </c>
      <c r="H1645" s="27" t="str">
        <f t="shared" si="248"/>
        <v/>
      </c>
      <c r="I1645" s="27" t="str">
        <f t="shared" si="249"/>
        <v/>
      </c>
      <c r="J1645" s="27" t="str">
        <f t="shared" si="250"/>
        <v/>
      </c>
      <c r="K1645" s="27" t="str">
        <f t="shared" si="251"/>
        <v/>
      </c>
      <c r="L1645" s="27" t="str">
        <f t="shared" si="252"/>
        <v/>
      </c>
      <c r="M1645" s="32" t="str">
        <f t="shared" si="253"/>
        <v/>
      </c>
      <c r="N1645" s="27" t="str">
        <f t="shared" si="254"/>
        <v/>
      </c>
      <c r="O1645" s="27" t="str">
        <f t="shared" si="254"/>
        <v/>
      </c>
      <c r="P1645" s="27" t="str">
        <f t="shared" si="254"/>
        <v/>
      </c>
      <c r="Q1645" s="27" t="str">
        <f t="shared" si="254"/>
        <v/>
      </c>
      <c r="R1645" s="27" t="str">
        <f t="shared" si="254"/>
        <v/>
      </c>
      <c r="S1645" s="27" t="str">
        <f t="shared" si="254"/>
        <v/>
      </c>
      <c r="T1645" s="32" t="str">
        <f t="shared" si="254"/>
        <v/>
      </c>
      <c r="U1645" s="10"/>
    </row>
    <row r="1646" spans="1:21" x14ac:dyDescent="0.25">
      <c r="A1646" s="10"/>
      <c r="B1646" s="4" t="str">
        <f>IF(ISBLANK('INPUT | Operations'!$B1651),"",COUNT('INPUT | Operations'!$B$12:$B1650))</f>
        <v/>
      </c>
      <c r="C1646" s="27" t="str">
        <f>IF(ISNUMBER($B1646),('INPUT | Operations'!$C1650+'INPUT | Operations'!$C1651)/2,"")</f>
        <v/>
      </c>
      <c r="D1646" s="28" t="str">
        <f t="shared" si="246"/>
        <v/>
      </c>
      <c r="E1646" s="26" t="str">
        <f>IF(ISNUMBER($B1646),'INPUT | Operations'!$B1651-'INPUT | Operations'!$B1650,"")</f>
        <v/>
      </c>
      <c r="F1646" s="32" t="str">
        <f>IF(ISNUMBER($B1646),IF('INPUT | Operations'!$B1651&lt;Booster_BurnTime,1,IF('INPUT | Operations'!$B1650&lt;=Booster_BurnTime,(Booster_BurnTime-'INPUT | Operations'!$B1650)/('INPUT | Operations'!$B1651-'INPUT | Operations'!$B1650),0))*'INPUT | Operations'!$E1650*NumberOfBoosters*NumberOfOps*$E1646,"")</f>
        <v/>
      </c>
      <c r="G1646" s="34" t="str">
        <f t="shared" si="247"/>
        <v/>
      </c>
      <c r="H1646" s="27" t="str">
        <f t="shared" si="248"/>
        <v/>
      </c>
      <c r="I1646" s="27" t="str">
        <f t="shared" si="249"/>
        <v/>
      </c>
      <c r="J1646" s="27" t="str">
        <f t="shared" si="250"/>
        <v/>
      </c>
      <c r="K1646" s="27" t="str">
        <f t="shared" si="251"/>
        <v/>
      </c>
      <c r="L1646" s="27" t="str">
        <f t="shared" si="252"/>
        <v/>
      </c>
      <c r="M1646" s="32" t="str">
        <f t="shared" si="253"/>
        <v/>
      </c>
      <c r="N1646" s="27" t="str">
        <f t="shared" si="254"/>
        <v/>
      </c>
      <c r="O1646" s="27" t="str">
        <f t="shared" si="254"/>
        <v/>
      </c>
      <c r="P1646" s="27" t="str">
        <f t="shared" si="254"/>
        <v/>
      </c>
      <c r="Q1646" s="27" t="str">
        <f t="shared" si="254"/>
        <v/>
      </c>
      <c r="R1646" s="27" t="str">
        <f t="shared" si="254"/>
        <v/>
      </c>
      <c r="S1646" s="27" t="str">
        <f t="shared" si="254"/>
        <v/>
      </c>
      <c r="T1646" s="32" t="str">
        <f t="shared" si="254"/>
        <v/>
      </c>
      <c r="U1646" s="10"/>
    </row>
    <row r="1647" spans="1:21" x14ac:dyDescent="0.25">
      <c r="A1647" s="10"/>
      <c r="B1647" s="4" t="str">
        <f>IF(ISBLANK('INPUT | Operations'!$B1652),"",COUNT('INPUT | Operations'!$B$12:$B1651))</f>
        <v/>
      </c>
      <c r="C1647" s="27" t="str">
        <f>IF(ISNUMBER($B1647),('INPUT | Operations'!$C1651+'INPUT | Operations'!$C1652)/2,"")</f>
        <v/>
      </c>
      <c r="D1647" s="28" t="str">
        <f t="shared" si="246"/>
        <v/>
      </c>
      <c r="E1647" s="26" t="str">
        <f>IF(ISNUMBER($B1647),'INPUT | Operations'!$B1652-'INPUT | Operations'!$B1651,"")</f>
        <v/>
      </c>
      <c r="F1647" s="32" t="str">
        <f>IF(ISNUMBER($B1647),IF('INPUT | Operations'!$B1652&lt;Booster_BurnTime,1,IF('INPUT | Operations'!$B1651&lt;=Booster_BurnTime,(Booster_BurnTime-'INPUT | Operations'!$B1651)/('INPUT | Operations'!$B1652-'INPUT | Operations'!$B1651),0))*'INPUT | Operations'!$E1651*NumberOfBoosters*NumberOfOps*$E1647,"")</f>
        <v/>
      </c>
      <c r="G1647" s="34" t="str">
        <f t="shared" si="247"/>
        <v/>
      </c>
      <c r="H1647" s="27" t="str">
        <f t="shared" si="248"/>
        <v/>
      </c>
      <c r="I1647" s="27" t="str">
        <f t="shared" si="249"/>
        <v/>
      </c>
      <c r="J1647" s="27" t="str">
        <f t="shared" si="250"/>
        <v/>
      </c>
      <c r="K1647" s="27" t="str">
        <f t="shared" si="251"/>
        <v/>
      </c>
      <c r="L1647" s="27" t="str">
        <f t="shared" si="252"/>
        <v/>
      </c>
      <c r="M1647" s="32" t="str">
        <f t="shared" si="253"/>
        <v/>
      </c>
      <c r="N1647" s="27" t="str">
        <f t="shared" si="254"/>
        <v/>
      </c>
      <c r="O1647" s="27" t="str">
        <f t="shared" si="254"/>
        <v/>
      </c>
      <c r="P1647" s="27" t="str">
        <f t="shared" si="254"/>
        <v/>
      </c>
      <c r="Q1647" s="27" t="str">
        <f t="shared" si="254"/>
        <v/>
      </c>
      <c r="R1647" s="27" t="str">
        <f t="shared" si="254"/>
        <v/>
      </c>
      <c r="S1647" s="27" t="str">
        <f t="shared" si="254"/>
        <v/>
      </c>
      <c r="T1647" s="32" t="str">
        <f t="shared" si="254"/>
        <v/>
      </c>
      <c r="U1647" s="10"/>
    </row>
    <row r="1648" spans="1:21" x14ac:dyDescent="0.25">
      <c r="A1648" s="10"/>
      <c r="B1648" s="4" t="str">
        <f>IF(ISBLANK('INPUT | Operations'!$B1653),"",COUNT('INPUT | Operations'!$B$12:$B1652))</f>
        <v/>
      </c>
      <c r="C1648" s="27" t="str">
        <f>IF(ISNUMBER($B1648),('INPUT | Operations'!$C1652+'INPUT | Operations'!$C1653)/2,"")</f>
        <v/>
      </c>
      <c r="D1648" s="28" t="str">
        <f t="shared" si="246"/>
        <v/>
      </c>
      <c r="E1648" s="26" t="str">
        <f>IF(ISNUMBER($B1648),'INPUT | Operations'!$B1653-'INPUT | Operations'!$B1652,"")</f>
        <v/>
      </c>
      <c r="F1648" s="32" t="str">
        <f>IF(ISNUMBER($B1648),IF('INPUT | Operations'!$B1653&lt;Booster_BurnTime,1,IF('INPUT | Operations'!$B1652&lt;=Booster_BurnTime,(Booster_BurnTime-'INPUT | Operations'!$B1652)/('INPUT | Operations'!$B1653-'INPUT | Operations'!$B1652),0))*'INPUT | Operations'!$E1652*NumberOfBoosters*NumberOfOps*$E1648,"")</f>
        <v/>
      </c>
      <c r="G1648" s="34" t="str">
        <f t="shared" si="247"/>
        <v/>
      </c>
      <c r="H1648" s="27" t="str">
        <f t="shared" si="248"/>
        <v/>
      </c>
      <c r="I1648" s="27" t="str">
        <f t="shared" si="249"/>
        <v/>
      </c>
      <c r="J1648" s="27" t="str">
        <f t="shared" si="250"/>
        <v/>
      </c>
      <c r="K1648" s="27" t="str">
        <f t="shared" si="251"/>
        <v/>
      </c>
      <c r="L1648" s="27" t="str">
        <f t="shared" si="252"/>
        <v/>
      </c>
      <c r="M1648" s="32" t="str">
        <f t="shared" si="253"/>
        <v/>
      </c>
      <c r="N1648" s="27" t="str">
        <f t="shared" si="254"/>
        <v/>
      </c>
      <c r="O1648" s="27" t="str">
        <f t="shared" si="254"/>
        <v/>
      </c>
      <c r="P1648" s="27" t="str">
        <f t="shared" ref="N1648:T1684" si="255">IFERROR($F1648*I1648/1000,"")</f>
        <v/>
      </c>
      <c r="Q1648" s="27" t="str">
        <f t="shared" si="255"/>
        <v/>
      </c>
      <c r="R1648" s="27" t="str">
        <f t="shared" si="255"/>
        <v/>
      </c>
      <c r="S1648" s="27" t="str">
        <f t="shared" si="255"/>
        <v/>
      </c>
      <c r="T1648" s="32" t="str">
        <f t="shared" si="255"/>
        <v/>
      </c>
      <c r="U1648" s="10"/>
    </row>
    <row r="1649" spans="1:21" x14ac:dyDescent="0.25">
      <c r="A1649" s="10"/>
      <c r="B1649" s="4" t="str">
        <f>IF(ISBLANK('INPUT | Operations'!$B1654),"",COUNT('INPUT | Operations'!$B$12:$B1653))</f>
        <v/>
      </c>
      <c r="C1649" s="27" t="str">
        <f>IF(ISNUMBER($B1649),('INPUT | Operations'!$C1653+'INPUT | Operations'!$C1654)/2,"")</f>
        <v/>
      </c>
      <c r="D1649" s="28" t="str">
        <f t="shared" si="246"/>
        <v/>
      </c>
      <c r="E1649" s="26" t="str">
        <f>IF(ISNUMBER($B1649),'INPUT | Operations'!$B1654-'INPUT | Operations'!$B1653,"")</f>
        <v/>
      </c>
      <c r="F1649" s="32" t="str">
        <f>IF(ISNUMBER($B1649),IF('INPUT | Operations'!$B1654&lt;Booster_BurnTime,1,IF('INPUT | Operations'!$B1653&lt;=Booster_BurnTime,(Booster_BurnTime-'INPUT | Operations'!$B1653)/('INPUT | Operations'!$B1654-'INPUT | Operations'!$B1653),0))*'INPUT | Operations'!$E1653*NumberOfBoosters*NumberOfOps*$E1649,"")</f>
        <v/>
      </c>
      <c r="G1649" s="34" t="str">
        <f t="shared" si="247"/>
        <v/>
      </c>
      <c r="H1649" s="27" t="str">
        <f t="shared" si="248"/>
        <v/>
      </c>
      <c r="I1649" s="27" t="str">
        <f t="shared" si="249"/>
        <v/>
      </c>
      <c r="J1649" s="27" t="str">
        <f t="shared" si="250"/>
        <v/>
      </c>
      <c r="K1649" s="27" t="str">
        <f t="shared" si="251"/>
        <v/>
      </c>
      <c r="L1649" s="27" t="str">
        <f t="shared" si="252"/>
        <v/>
      </c>
      <c r="M1649" s="32" t="str">
        <f t="shared" si="253"/>
        <v/>
      </c>
      <c r="N1649" s="27" t="str">
        <f t="shared" si="255"/>
        <v/>
      </c>
      <c r="O1649" s="27" t="str">
        <f t="shared" si="255"/>
        <v/>
      </c>
      <c r="P1649" s="27" t="str">
        <f t="shared" si="255"/>
        <v/>
      </c>
      <c r="Q1649" s="27" t="str">
        <f t="shared" si="255"/>
        <v/>
      </c>
      <c r="R1649" s="27" t="str">
        <f t="shared" si="255"/>
        <v/>
      </c>
      <c r="S1649" s="27" t="str">
        <f t="shared" si="255"/>
        <v/>
      </c>
      <c r="T1649" s="32" t="str">
        <f t="shared" si="255"/>
        <v/>
      </c>
      <c r="U1649" s="10"/>
    </row>
    <row r="1650" spans="1:21" x14ac:dyDescent="0.25">
      <c r="A1650" s="10"/>
      <c r="B1650" s="4" t="str">
        <f>IF(ISBLANK('INPUT | Operations'!$B1655),"",COUNT('INPUT | Operations'!$B$12:$B1654))</f>
        <v/>
      </c>
      <c r="C1650" s="27" t="str">
        <f>IF(ISNUMBER($B1650),('INPUT | Operations'!$C1654+'INPUT | Operations'!$C1655)/2,"")</f>
        <v/>
      </c>
      <c r="D1650" s="28" t="str">
        <f t="shared" si="246"/>
        <v/>
      </c>
      <c r="E1650" s="26" t="str">
        <f>IF(ISNUMBER($B1650),'INPUT | Operations'!$B1655-'INPUT | Operations'!$B1654,"")</f>
        <v/>
      </c>
      <c r="F1650" s="32" t="str">
        <f>IF(ISNUMBER($B1650),IF('INPUT | Operations'!$B1655&lt;Booster_BurnTime,1,IF('INPUT | Operations'!$B1654&lt;=Booster_BurnTime,(Booster_BurnTime-'INPUT | Operations'!$B1654)/('INPUT | Operations'!$B1655-'INPUT | Operations'!$B1654),0))*'INPUT | Operations'!$E1654*NumberOfBoosters*NumberOfOps*$E1650,"")</f>
        <v/>
      </c>
      <c r="G1650" s="34" t="str">
        <f t="shared" si="247"/>
        <v/>
      </c>
      <c r="H1650" s="27" t="str">
        <f t="shared" si="248"/>
        <v/>
      </c>
      <c r="I1650" s="27" t="str">
        <f t="shared" si="249"/>
        <v/>
      </c>
      <c r="J1650" s="27" t="str">
        <f t="shared" si="250"/>
        <v/>
      </c>
      <c r="K1650" s="27" t="str">
        <f t="shared" si="251"/>
        <v/>
      </c>
      <c r="L1650" s="27" t="str">
        <f t="shared" si="252"/>
        <v/>
      </c>
      <c r="M1650" s="32" t="str">
        <f t="shared" si="253"/>
        <v/>
      </c>
      <c r="N1650" s="27" t="str">
        <f t="shared" si="255"/>
        <v/>
      </c>
      <c r="O1650" s="27" t="str">
        <f t="shared" si="255"/>
        <v/>
      </c>
      <c r="P1650" s="27" t="str">
        <f t="shared" si="255"/>
        <v/>
      </c>
      <c r="Q1650" s="27" t="str">
        <f t="shared" si="255"/>
        <v/>
      </c>
      <c r="R1650" s="27" t="str">
        <f t="shared" si="255"/>
        <v/>
      </c>
      <c r="S1650" s="27" t="str">
        <f t="shared" si="255"/>
        <v/>
      </c>
      <c r="T1650" s="32" t="str">
        <f t="shared" si="255"/>
        <v/>
      </c>
      <c r="U1650" s="10"/>
    </row>
    <row r="1651" spans="1:21" x14ac:dyDescent="0.25">
      <c r="A1651" s="10"/>
      <c r="B1651" s="4" t="str">
        <f>IF(ISBLANK('INPUT | Operations'!$B1656),"",COUNT('INPUT | Operations'!$B$12:$B1655))</f>
        <v/>
      </c>
      <c r="C1651" s="27" t="str">
        <f>IF(ISNUMBER($B1651),('INPUT | Operations'!$C1655+'INPUT | Operations'!$C1656)/2,"")</f>
        <v/>
      </c>
      <c r="D1651" s="28" t="str">
        <f t="shared" si="246"/>
        <v/>
      </c>
      <c r="E1651" s="26" t="str">
        <f>IF(ISNUMBER($B1651),'INPUT | Operations'!$B1656-'INPUT | Operations'!$B1655,"")</f>
        <v/>
      </c>
      <c r="F1651" s="32" t="str">
        <f>IF(ISNUMBER($B1651),IF('INPUT | Operations'!$B1656&lt;Booster_BurnTime,1,IF('INPUT | Operations'!$B1655&lt;=Booster_BurnTime,(Booster_BurnTime-'INPUT | Operations'!$B1655)/('INPUT | Operations'!$B1656-'INPUT | Operations'!$B1655),0))*'INPUT | Operations'!$E1655*NumberOfBoosters*NumberOfOps*$E1651,"")</f>
        <v/>
      </c>
      <c r="G1651" s="34" t="str">
        <f t="shared" si="247"/>
        <v/>
      </c>
      <c r="H1651" s="27" t="str">
        <f t="shared" si="248"/>
        <v/>
      </c>
      <c r="I1651" s="27" t="str">
        <f t="shared" si="249"/>
        <v/>
      </c>
      <c r="J1651" s="27" t="str">
        <f t="shared" si="250"/>
        <v/>
      </c>
      <c r="K1651" s="27" t="str">
        <f t="shared" si="251"/>
        <v/>
      </c>
      <c r="L1651" s="27" t="str">
        <f t="shared" si="252"/>
        <v/>
      </c>
      <c r="M1651" s="32" t="str">
        <f t="shared" si="253"/>
        <v/>
      </c>
      <c r="N1651" s="27" t="str">
        <f t="shared" si="255"/>
        <v/>
      </c>
      <c r="O1651" s="27" t="str">
        <f t="shared" si="255"/>
        <v/>
      </c>
      <c r="P1651" s="27" t="str">
        <f t="shared" si="255"/>
        <v/>
      </c>
      <c r="Q1651" s="27" t="str">
        <f t="shared" si="255"/>
        <v/>
      </c>
      <c r="R1651" s="27" t="str">
        <f t="shared" si="255"/>
        <v/>
      </c>
      <c r="S1651" s="27" t="str">
        <f t="shared" si="255"/>
        <v/>
      </c>
      <c r="T1651" s="32" t="str">
        <f t="shared" si="255"/>
        <v/>
      </c>
      <c r="U1651" s="10"/>
    </row>
    <row r="1652" spans="1:21" x14ac:dyDescent="0.25">
      <c r="A1652" s="10"/>
      <c r="B1652" s="4" t="str">
        <f>IF(ISBLANK('INPUT | Operations'!$B1657),"",COUNT('INPUT | Operations'!$B$12:$B1656))</f>
        <v/>
      </c>
      <c r="C1652" s="27" t="str">
        <f>IF(ISNUMBER($B1652),('INPUT | Operations'!$C1656+'INPUT | Operations'!$C1657)/2,"")</f>
        <v/>
      </c>
      <c r="D1652" s="28" t="str">
        <f t="shared" si="246"/>
        <v/>
      </c>
      <c r="E1652" s="26" t="str">
        <f>IF(ISNUMBER($B1652),'INPUT | Operations'!$B1657-'INPUT | Operations'!$B1656,"")</f>
        <v/>
      </c>
      <c r="F1652" s="32" t="str">
        <f>IF(ISNUMBER($B1652),IF('INPUT | Operations'!$B1657&lt;Booster_BurnTime,1,IF('INPUT | Operations'!$B1656&lt;=Booster_BurnTime,(Booster_BurnTime-'INPUT | Operations'!$B1656)/('INPUT | Operations'!$B1657-'INPUT | Operations'!$B1656),0))*'INPUT | Operations'!$E1656*NumberOfBoosters*NumberOfOps*$E1652,"")</f>
        <v/>
      </c>
      <c r="G1652" s="34" t="str">
        <f t="shared" si="247"/>
        <v/>
      </c>
      <c r="H1652" s="27" t="str">
        <f t="shared" si="248"/>
        <v/>
      </c>
      <c r="I1652" s="27" t="str">
        <f t="shared" si="249"/>
        <v/>
      </c>
      <c r="J1652" s="27" t="str">
        <f t="shared" si="250"/>
        <v/>
      </c>
      <c r="K1652" s="27" t="str">
        <f t="shared" si="251"/>
        <v/>
      </c>
      <c r="L1652" s="27" t="str">
        <f t="shared" si="252"/>
        <v/>
      </c>
      <c r="M1652" s="32" t="str">
        <f t="shared" si="253"/>
        <v/>
      </c>
      <c r="N1652" s="27" t="str">
        <f t="shared" si="255"/>
        <v/>
      </c>
      <c r="O1652" s="27" t="str">
        <f t="shared" si="255"/>
        <v/>
      </c>
      <c r="P1652" s="27" t="str">
        <f t="shared" si="255"/>
        <v/>
      </c>
      <c r="Q1652" s="27" t="str">
        <f t="shared" si="255"/>
        <v/>
      </c>
      <c r="R1652" s="27" t="str">
        <f t="shared" si="255"/>
        <v/>
      </c>
      <c r="S1652" s="27" t="str">
        <f t="shared" si="255"/>
        <v/>
      </c>
      <c r="T1652" s="32" t="str">
        <f t="shared" si="255"/>
        <v/>
      </c>
      <c r="U1652" s="10"/>
    </row>
    <row r="1653" spans="1:21" x14ac:dyDescent="0.25">
      <c r="A1653" s="10"/>
      <c r="B1653" s="4" t="str">
        <f>IF(ISBLANK('INPUT | Operations'!$B1658),"",COUNT('INPUT | Operations'!$B$12:$B1657))</f>
        <v/>
      </c>
      <c r="C1653" s="27" t="str">
        <f>IF(ISNUMBER($B1653),('INPUT | Operations'!$C1657+'INPUT | Operations'!$C1658)/2,"")</f>
        <v/>
      </c>
      <c r="D1653" s="28" t="str">
        <f t="shared" si="246"/>
        <v/>
      </c>
      <c r="E1653" s="26" t="str">
        <f>IF(ISNUMBER($B1653),'INPUT | Operations'!$B1658-'INPUT | Operations'!$B1657,"")</f>
        <v/>
      </c>
      <c r="F1653" s="32" t="str">
        <f>IF(ISNUMBER($B1653),IF('INPUT | Operations'!$B1658&lt;Booster_BurnTime,1,IF('INPUT | Operations'!$B1657&lt;=Booster_BurnTime,(Booster_BurnTime-'INPUT | Operations'!$B1657)/('INPUT | Operations'!$B1658-'INPUT | Operations'!$B1657),0))*'INPUT | Operations'!$E1657*NumberOfBoosters*NumberOfOps*$E1653,"")</f>
        <v/>
      </c>
      <c r="G1653" s="34" t="str">
        <f t="shared" si="247"/>
        <v/>
      </c>
      <c r="H1653" s="27" t="str">
        <f t="shared" si="248"/>
        <v/>
      </c>
      <c r="I1653" s="27" t="str">
        <f t="shared" si="249"/>
        <v/>
      </c>
      <c r="J1653" s="27" t="str">
        <f t="shared" si="250"/>
        <v/>
      </c>
      <c r="K1653" s="27" t="str">
        <f t="shared" si="251"/>
        <v/>
      </c>
      <c r="L1653" s="27" t="str">
        <f t="shared" si="252"/>
        <v/>
      </c>
      <c r="M1653" s="32" t="str">
        <f t="shared" si="253"/>
        <v/>
      </c>
      <c r="N1653" s="27" t="str">
        <f t="shared" si="255"/>
        <v/>
      </c>
      <c r="O1653" s="27" t="str">
        <f t="shared" si="255"/>
        <v/>
      </c>
      <c r="P1653" s="27" t="str">
        <f t="shared" si="255"/>
        <v/>
      </c>
      <c r="Q1653" s="27" t="str">
        <f t="shared" si="255"/>
        <v/>
      </c>
      <c r="R1653" s="27" t="str">
        <f t="shared" si="255"/>
        <v/>
      </c>
      <c r="S1653" s="27" t="str">
        <f t="shared" si="255"/>
        <v/>
      </c>
      <c r="T1653" s="32" t="str">
        <f t="shared" si="255"/>
        <v/>
      </c>
      <c r="U1653" s="10"/>
    </row>
    <row r="1654" spans="1:21" x14ac:dyDescent="0.25">
      <c r="A1654" s="10"/>
      <c r="B1654" s="4" t="str">
        <f>IF(ISBLANK('INPUT | Operations'!$B1659),"",COUNT('INPUT | Operations'!$B$12:$B1658))</f>
        <v/>
      </c>
      <c r="C1654" s="27" t="str">
        <f>IF(ISNUMBER($B1654),('INPUT | Operations'!$C1658+'INPUT | Operations'!$C1659)/2,"")</f>
        <v/>
      </c>
      <c r="D1654" s="28" t="str">
        <f t="shared" si="246"/>
        <v/>
      </c>
      <c r="E1654" s="26" t="str">
        <f>IF(ISNUMBER($B1654),'INPUT | Operations'!$B1659-'INPUT | Operations'!$B1658,"")</f>
        <v/>
      </c>
      <c r="F1654" s="32" t="str">
        <f>IF(ISNUMBER($B1654),IF('INPUT | Operations'!$B1659&lt;Booster_BurnTime,1,IF('INPUT | Operations'!$B1658&lt;=Booster_BurnTime,(Booster_BurnTime-'INPUT | Operations'!$B1658)/('INPUT | Operations'!$B1659-'INPUT | Operations'!$B1658),0))*'INPUT | Operations'!$E1658*NumberOfBoosters*NumberOfOps*$E1654,"")</f>
        <v/>
      </c>
      <c r="G1654" s="34" t="str">
        <f t="shared" si="247"/>
        <v/>
      </c>
      <c r="H1654" s="27" t="str">
        <f t="shared" si="248"/>
        <v/>
      </c>
      <c r="I1654" s="27" t="str">
        <f t="shared" si="249"/>
        <v/>
      </c>
      <c r="J1654" s="27" t="str">
        <f t="shared" si="250"/>
        <v/>
      </c>
      <c r="K1654" s="27" t="str">
        <f t="shared" si="251"/>
        <v/>
      </c>
      <c r="L1654" s="27" t="str">
        <f t="shared" si="252"/>
        <v/>
      </c>
      <c r="M1654" s="32" t="str">
        <f t="shared" si="253"/>
        <v/>
      </c>
      <c r="N1654" s="27" t="str">
        <f t="shared" si="255"/>
        <v/>
      </c>
      <c r="O1654" s="27" t="str">
        <f t="shared" si="255"/>
        <v/>
      </c>
      <c r="P1654" s="27" t="str">
        <f t="shared" si="255"/>
        <v/>
      </c>
      <c r="Q1654" s="27" t="str">
        <f t="shared" si="255"/>
        <v/>
      </c>
      <c r="R1654" s="27" t="str">
        <f t="shared" si="255"/>
        <v/>
      </c>
      <c r="S1654" s="27" t="str">
        <f t="shared" si="255"/>
        <v/>
      </c>
      <c r="T1654" s="32" t="str">
        <f t="shared" si="255"/>
        <v/>
      </c>
      <c r="U1654" s="10"/>
    </row>
    <row r="1655" spans="1:21" x14ac:dyDescent="0.25">
      <c r="A1655" s="10"/>
      <c r="B1655" s="4" t="str">
        <f>IF(ISBLANK('INPUT | Operations'!$B1660),"",COUNT('INPUT | Operations'!$B$12:$B1659))</f>
        <v/>
      </c>
      <c r="C1655" s="27" t="str">
        <f>IF(ISNUMBER($B1655),('INPUT | Operations'!$C1659+'INPUT | Operations'!$C1660)/2,"")</f>
        <v/>
      </c>
      <c r="D1655" s="28" t="str">
        <f t="shared" si="246"/>
        <v/>
      </c>
      <c r="E1655" s="26" t="str">
        <f>IF(ISNUMBER($B1655),'INPUT | Operations'!$B1660-'INPUT | Operations'!$B1659,"")</f>
        <v/>
      </c>
      <c r="F1655" s="32" t="str">
        <f>IF(ISNUMBER($B1655),IF('INPUT | Operations'!$B1660&lt;Booster_BurnTime,1,IF('INPUT | Operations'!$B1659&lt;=Booster_BurnTime,(Booster_BurnTime-'INPUT | Operations'!$B1659)/('INPUT | Operations'!$B1660-'INPUT | Operations'!$B1659),0))*'INPUT | Operations'!$E1659*NumberOfBoosters*NumberOfOps*$E1655,"")</f>
        <v/>
      </c>
      <c r="G1655" s="34" t="str">
        <f t="shared" si="247"/>
        <v/>
      </c>
      <c r="H1655" s="27" t="str">
        <f t="shared" si="248"/>
        <v/>
      </c>
      <c r="I1655" s="27" t="str">
        <f t="shared" si="249"/>
        <v/>
      </c>
      <c r="J1655" s="27" t="str">
        <f t="shared" si="250"/>
        <v/>
      </c>
      <c r="K1655" s="27" t="str">
        <f t="shared" si="251"/>
        <v/>
      </c>
      <c r="L1655" s="27" t="str">
        <f t="shared" si="252"/>
        <v/>
      </c>
      <c r="M1655" s="32" t="str">
        <f t="shared" si="253"/>
        <v/>
      </c>
      <c r="N1655" s="27" t="str">
        <f t="shared" si="255"/>
        <v/>
      </c>
      <c r="O1655" s="27" t="str">
        <f t="shared" si="255"/>
        <v/>
      </c>
      <c r="P1655" s="27" t="str">
        <f t="shared" si="255"/>
        <v/>
      </c>
      <c r="Q1655" s="27" t="str">
        <f t="shared" si="255"/>
        <v/>
      </c>
      <c r="R1655" s="27" t="str">
        <f t="shared" si="255"/>
        <v/>
      </c>
      <c r="S1655" s="27" t="str">
        <f t="shared" si="255"/>
        <v/>
      </c>
      <c r="T1655" s="32" t="str">
        <f t="shared" si="255"/>
        <v/>
      </c>
      <c r="U1655" s="10"/>
    </row>
    <row r="1656" spans="1:21" x14ac:dyDescent="0.25">
      <c r="A1656" s="10"/>
      <c r="B1656" s="4" t="str">
        <f>IF(ISBLANK('INPUT | Operations'!$B1661),"",COUNT('INPUT | Operations'!$B$12:$B1660))</f>
        <v/>
      </c>
      <c r="C1656" s="27" t="str">
        <f>IF(ISNUMBER($B1656),('INPUT | Operations'!$C1660+'INPUT | Operations'!$C1661)/2,"")</f>
        <v/>
      </c>
      <c r="D1656" s="28" t="str">
        <f t="shared" si="246"/>
        <v/>
      </c>
      <c r="E1656" s="26" t="str">
        <f>IF(ISNUMBER($B1656),'INPUT | Operations'!$B1661-'INPUT | Operations'!$B1660,"")</f>
        <v/>
      </c>
      <c r="F1656" s="32" t="str">
        <f>IF(ISNUMBER($B1656),IF('INPUT | Operations'!$B1661&lt;Booster_BurnTime,1,IF('INPUT | Operations'!$B1660&lt;=Booster_BurnTime,(Booster_BurnTime-'INPUT | Operations'!$B1660)/('INPUT | Operations'!$B1661-'INPUT | Operations'!$B1660),0))*'INPUT | Operations'!$E1660*NumberOfBoosters*NumberOfOps*$E1656,"")</f>
        <v/>
      </c>
      <c r="G1656" s="34" t="str">
        <f t="shared" si="247"/>
        <v/>
      </c>
      <c r="H1656" s="27" t="str">
        <f t="shared" si="248"/>
        <v/>
      </c>
      <c r="I1656" s="27" t="str">
        <f t="shared" si="249"/>
        <v/>
      </c>
      <c r="J1656" s="27" t="str">
        <f t="shared" si="250"/>
        <v/>
      </c>
      <c r="K1656" s="27" t="str">
        <f t="shared" si="251"/>
        <v/>
      </c>
      <c r="L1656" s="27" t="str">
        <f t="shared" si="252"/>
        <v/>
      </c>
      <c r="M1656" s="32" t="str">
        <f t="shared" si="253"/>
        <v/>
      </c>
      <c r="N1656" s="27" t="str">
        <f t="shared" si="255"/>
        <v/>
      </c>
      <c r="O1656" s="27" t="str">
        <f t="shared" si="255"/>
        <v/>
      </c>
      <c r="P1656" s="27" t="str">
        <f t="shared" si="255"/>
        <v/>
      </c>
      <c r="Q1656" s="27" t="str">
        <f t="shared" si="255"/>
        <v/>
      </c>
      <c r="R1656" s="27" t="str">
        <f t="shared" si="255"/>
        <v/>
      </c>
      <c r="S1656" s="27" t="str">
        <f t="shared" si="255"/>
        <v/>
      </c>
      <c r="T1656" s="32" t="str">
        <f t="shared" si="255"/>
        <v/>
      </c>
      <c r="U1656" s="10"/>
    </row>
    <row r="1657" spans="1:21" x14ac:dyDescent="0.25">
      <c r="A1657" s="10"/>
      <c r="B1657" s="4" t="str">
        <f>IF(ISBLANK('INPUT | Operations'!$B1662),"",COUNT('INPUT | Operations'!$B$12:$B1661))</f>
        <v/>
      </c>
      <c r="C1657" s="27" t="str">
        <f>IF(ISNUMBER($B1657),('INPUT | Operations'!$C1661+'INPUT | Operations'!$C1662)/2,"")</f>
        <v/>
      </c>
      <c r="D1657" s="28" t="str">
        <f t="shared" si="246"/>
        <v/>
      </c>
      <c r="E1657" s="26" t="str">
        <f>IF(ISNUMBER($B1657),'INPUT | Operations'!$B1662-'INPUT | Operations'!$B1661,"")</f>
        <v/>
      </c>
      <c r="F1657" s="32" t="str">
        <f>IF(ISNUMBER($B1657),IF('INPUT | Operations'!$B1662&lt;Booster_BurnTime,1,IF('INPUT | Operations'!$B1661&lt;=Booster_BurnTime,(Booster_BurnTime-'INPUT | Operations'!$B1661)/('INPUT | Operations'!$B1662-'INPUT | Operations'!$B1661),0))*'INPUT | Operations'!$E1661*NumberOfBoosters*NumberOfOps*$E1657,"")</f>
        <v/>
      </c>
      <c r="G1657" s="34" t="str">
        <f t="shared" si="247"/>
        <v/>
      </c>
      <c r="H1657" s="27" t="str">
        <f t="shared" si="248"/>
        <v/>
      </c>
      <c r="I1657" s="27" t="str">
        <f t="shared" si="249"/>
        <v/>
      </c>
      <c r="J1657" s="27" t="str">
        <f t="shared" si="250"/>
        <v/>
      </c>
      <c r="K1657" s="27" t="str">
        <f t="shared" si="251"/>
        <v/>
      </c>
      <c r="L1657" s="27" t="str">
        <f t="shared" si="252"/>
        <v/>
      </c>
      <c r="M1657" s="32" t="str">
        <f t="shared" si="253"/>
        <v/>
      </c>
      <c r="N1657" s="27" t="str">
        <f t="shared" si="255"/>
        <v/>
      </c>
      <c r="O1657" s="27" t="str">
        <f t="shared" si="255"/>
        <v/>
      </c>
      <c r="P1657" s="27" t="str">
        <f t="shared" si="255"/>
        <v/>
      </c>
      <c r="Q1657" s="27" t="str">
        <f t="shared" si="255"/>
        <v/>
      </c>
      <c r="R1657" s="27" t="str">
        <f t="shared" si="255"/>
        <v/>
      </c>
      <c r="S1657" s="27" t="str">
        <f t="shared" si="255"/>
        <v/>
      </c>
      <c r="T1657" s="32" t="str">
        <f t="shared" si="255"/>
        <v/>
      </c>
      <c r="U1657" s="10"/>
    </row>
    <row r="1658" spans="1:21" x14ac:dyDescent="0.25">
      <c r="A1658" s="10"/>
      <c r="B1658" s="4" t="str">
        <f>IF(ISBLANK('INPUT | Operations'!$B1663),"",COUNT('INPUT | Operations'!$B$12:$B1662))</f>
        <v/>
      </c>
      <c r="C1658" s="27" t="str">
        <f>IF(ISNUMBER($B1658),('INPUT | Operations'!$C1662+'INPUT | Operations'!$C1663)/2,"")</f>
        <v/>
      </c>
      <c r="D1658" s="28" t="str">
        <f t="shared" si="246"/>
        <v/>
      </c>
      <c r="E1658" s="26" t="str">
        <f>IF(ISNUMBER($B1658),'INPUT | Operations'!$B1663-'INPUT | Operations'!$B1662,"")</f>
        <v/>
      </c>
      <c r="F1658" s="32" t="str">
        <f>IF(ISNUMBER($B1658),IF('INPUT | Operations'!$B1663&lt;Booster_BurnTime,1,IF('INPUT | Operations'!$B1662&lt;=Booster_BurnTime,(Booster_BurnTime-'INPUT | Operations'!$B1662)/('INPUT | Operations'!$B1663-'INPUT | Operations'!$B1662),0))*'INPUT | Operations'!$E1662*NumberOfBoosters*NumberOfOps*$E1658,"")</f>
        <v/>
      </c>
      <c r="G1658" s="34" t="str">
        <f t="shared" si="247"/>
        <v/>
      </c>
      <c r="H1658" s="27" t="str">
        <f t="shared" si="248"/>
        <v/>
      </c>
      <c r="I1658" s="27" t="str">
        <f t="shared" si="249"/>
        <v/>
      </c>
      <c r="J1658" s="27" t="str">
        <f t="shared" si="250"/>
        <v/>
      </c>
      <c r="K1658" s="27" t="str">
        <f t="shared" si="251"/>
        <v/>
      </c>
      <c r="L1658" s="27" t="str">
        <f t="shared" si="252"/>
        <v/>
      </c>
      <c r="M1658" s="32" t="str">
        <f t="shared" si="253"/>
        <v/>
      </c>
      <c r="N1658" s="27" t="str">
        <f t="shared" si="255"/>
        <v/>
      </c>
      <c r="O1658" s="27" t="str">
        <f t="shared" si="255"/>
        <v/>
      </c>
      <c r="P1658" s="27" t="str">
        <f t="shared" si="255"/>
        <v/>
      </c>
      <c r="Q1658" s="27" t="str">
        <f t="shared" si="255"/>
        <v/>
      </c>
      <c r="R1658" s="27" t="str">
        <f t="shared" si="255"/>
        <v/>
      </c>
      <c r="S1658" s="27" t="str">
        <f t="shared" si="255"/>
        <v/>
      </c>
      <c r="T1658" s="32" t="str">
        <f t="shared" si="255"/>
        <v/>
      </c>
      <c r="U1658" s="10"/>
    </row>
    <row r="1659" spans="1:21" x14ac:dyDescent="0.25">
      <c r="A1659" s="10"/>
      <c r="B1659" s="4" t="str">
        <f>IF(ISBLANK('INPUT | Operations'!$B1664),"",COUNT('INPUT | Operations'!$B$12:$B1663))</f>
        <v/>
      </c>
      <c r="C1659" s="27" t="str">
        <f>IF(ISNUMBER($B1659),('INPUT | Operations'!$C1663+'INPUT | Operations'!$C1664)/2,"")</f>
        <v/>
      </c>
      <c r="D1659" s="28" t="str">
        <f t="shared" si="246"/>
        <v/>
      </c>
      <c r="E1659" s="26" t="str">
        <f>IF(ISNUMBER($B1659),'INPUT | Operations'!$B1664-'INPUT | Operations'!$B1663,"")</f>
        <v/>
      </c>
      <c r="F1659" s="32" t="str">
        <f>IF(ISNUMBER($B1659),IF('INPUT | Operations'!$B1664&lt;Booster_BurnTime,1,IF('INPUT | Operations'!$B1663&lt;=Booster_BurnTime,(Booster_BurnTime-'INPUT | Operations'!$B1663)/('INPUT | Operations'!$B1664-'INPUT | Operations'!$B1663),0))*'INPUT | Operations'!$E1663*NumberOfBoosters*NumberOfOps*$E1659,"")</f>
        <v/>
      </c>
      <c r="G1659" s="34" t="str">
        <f t="shared" si="247"/>
        <v/>
      </c>
      <c r="H1659" s="27" t="str">
        <f t="shared" si="248"/>
        <v/>
      </c>
      <c r="I1659" s="27" t="str">
        <f t="shared" si="249"/>
        <v/>
      </c>
      <c r="J1659" s="27" t="str">
        <f t="shared" si="250"/>
        <v/>
      </c>
      <c r="K1659" s="27" t="str">
        <f t="shared" si="251"/>
        <v/>
      </c>
      <c r="L1659" s="27" t="str">
        <f t="shared" si="252"/>
        <v/>
      </c>
      <c r="M1659" s="32" t="str">
        <f t="shared" si="253"/>
        <v/>
      </c>
      <c r="N1659" s="27" t="str">
        <f t="shared" si="255"/>
        <v/>
      </c>
      <c r="O1659" s="27" t="str">
        <f t="shared" si="255"/>
        <v/>
      </c>
      <c r="P1659" s="27" t="str">
        <f t="shared" si="255"/>
        <v/>
      </c>
      <c r="Q1659" s="27" t="str">
        <f t="shared" si="255"/>
        <v/>
      </c>
      <c r="R1659" s="27" t="str">
        <f t="shared" si="255"/>
        <v/>
      </c>
      <c r="S1659" s="27" t="str">
        <f t="shared" si="255"/>
        <v/>
      </c>
      <c r="T1659" s="32" t="str">
        <f t="shared" si="255"/>
        <v/>
      </c>
      <c r="U1659" s="10"/>
    </row>
    <row r="1660" spans="1:21" x14ac:dyDescent="0.25">
      <c r="A1660" s="10"/>
      <c r="B1660" s="4" t="str">
        <f>IF(ISBLANK('INPUT | Operations'!$B1665),"",COUNT('INPUT | Operations'!$B$12:$B1664))</f>
        <v/>
      </c>
      <c r="C1660" s="27" t="str">
        <f>IF(ISNUMBER($B1660),('INPUT | Operations'!$C1664+'INPUT | Operations'!$C1665)/2,"")</f>
        <v/>
      </c>
      <c r="D1660" s="28" t="str">
        <f t="shared" si="246"/>
        <v/>
      </c>
      <c r="E1660" s="26" t="str">
        <f>IF(ISNUMBER($B1660),'INPUT | Operations'!$B1665-'INPUT | Operations'!$B1664,"")</f>
        <v/>
      </c>
      <c r="F1660" s="32" t="str">
        <f>IF(ISNUMBER($B1660),IF('INPUT | Operations'!$B1665&lt;Booster_BurnTime,1,IF('INPUT | Operations'!$B1664&lt;=Booster_BurnTime,(Booster_BurnTime-'INPUT | Operations'!$B1664)/('INPUT | Operations'!$B1665-'INPUT | Operations'!$B1664),0))*'INPUT | Operations'!$E1664*NumberOfBoosters*NumberOfOps*$E1660,"")</f>
        <v/>
      </c>
      <c r="G1660" s="34" t="str">
        <f t="shared" si="247"/>
        <v/>
      </c>
      <c r="H1660" s="27" t="str">
        <f t="shared" si="248"/>
        <v/>
      </c>
      <c r="I1660" s="27" t="str">
        <f t="shared" si="249"/>
        <v/>
      </c>
      <c r="J1660" s="27" t="str">
        <f t="shared" si="250"/>
        <v/>
      </c>
      <c r="K1660" s="27" t="str">
        <f t="shared" si="251"/>
        <v/>
      </c>
      <c r="L1660" s="27" t="str">
        <f t="shared" si="252"/>
        <v/>
      </c>
      <c r="M1660" s="32" t="str">
        <f t="shared" si="253"/>
        <v/>
      </c>
      <c r="N1660" s="27" t="str">
        <f t="shared" si="255"/>
        <v/>
      </c>
      <c r="O1660" s="27" t="str">
        <f t="shared" si="255"/>
        <v/>
      </c>
      <c r="P1660" s="27" t="str">
        <f t="shared" si="255"/>
        <v/>
      </c>
      <c r="Q1660" s="27" t="str">
        <f t="shared" si="255"/>
        <v/>
      </c>
      <c r="R1660" s="27" t="str">
        <f t="shared" si="255"/>
        <v/>
      </c>
      <c r="S1660" s="27" t="str">
        <f t="shared" si="255"/>
        <v/>
      </c>
      <c r="T1660" s="32" t="str">
        <f t="shared" si="255"/>
        <v/>
      </c>
      <c r="U1660" s="10"/>
    </row>
    <row r="1661" spans="1:21" x14ac:dyDescent="0.25">
      <c r="A1661" s="10"/>
      <c r="B1661" s="4" t="str">
        <f>IF(ISBLANK('INPUT | Operations'!$B1666),"",COUNT('INPUT | Operations'!$B$12:$B1665))</f>
        <v/>
      </c>
      <c r="C1661" s="27" t="str">
        <f>IF(ISNUMBER($B1661),('INPUT | Operations'!$C1665+'INPUT | Operations'!$C1666)/2,"")</f>
        <v/>
      </c>
      <c r="D1661" s="28" t="str">
        <f t="shared" si="246"/>
        <v/>
      </c>
      <c r="E1661" s="26" t="str">
        <f>IF(ISNUMBER($B1661),'INPUT | Operations'!$B1666-'INPUT | Operations'!$B1665,"")</f>
        <v/>
      </c>
      <c r="F1661" s="32" t="str">
        <f>IF(ISNUMBER($B1661),IF('INPUT | Operations'!$B1666&lt;Booster_BurnTime,1,IF('INPUT | Operations'!$B1665&lt;=Booster_BurnTime,(Booster_BurnTime-'INPUT | Operations'!$B1665)/('INPUT | Operations'!$B1666-'INPUT | Operations'!$B1665),0))*'INPUT | Operations'!$E1665*NumberOfBoosters*NumberOfOps*$E1661,"")</f>
        <v/>
      </c>
      <c r="G1661" s="34" t="str">
        <f t="shared" si="247"/>
        <v/>
      </c>
      <c r="H1661" s="27" t="str">
        <f t="shared" si="248"/>
        <v/>
      </c>
      <c r="I1661" s="27" t="str">
        <f t="shared" si="249"/>
        <v/>
      </c>
      <c r="J1661" s="27" t="str">
        <f t="shared" si="250"/>
        <v/>
      </c>
      <c r="K1661" s="27" t="str">
        <f t="shared" si="251"/>
        <v/>
      </c>
      <c r="L1661" s="27" t="str">
        <f t="shared" si="252"/>
        <v/>
      </c>
      <c r="M1661" s="32" t="str">
        <f t="shared" si="253"/>
        <v/>
      </c>
      <c r="N1661" s="27" t="str">
        <f t="shared" si="255"/>
        <v/>
      </c>
      <c r="O1661" s="27" t="str">
        <f t="shared" si="255"/>
        <v/>
      </c>
      <c r="P1661" s="27" t="str">
        <f t="shared" si="255"/>
        <v/>
      </c>
      <c r="Q1661" s="27" t="str">
        <f t="shared" si="255"/>
        <v/>
      </c>
      <c r="R1661" s="27" t="str">
        <f t="shared" si="255"/>
        <v/>
      </c>
      <c r="S1661" s="27" t="str">
        <f t="shared" si="255"/>
        <v/>
      </c>
      <c r="T1661" s="32" t="str">
        <f t="shared" si="255"/>
        <v/>
      </c>
      <c r="U1661" s="10"/>
    </row>
    <row r="1662" spans="1:21" x14ac:dyDescent="0.25">
      <c r="A1662" s="10"/>
      <c r="B1662" s="4" t="str">
        <f>IF(ISBLANK('INPUT | Operations'!$B1667),"",COUNT('INPUT | Operations'!$B$12:$B1666))</f>
        <v/>
      </c>
      <c r="C1662" s="27" t="str">
        <f>IF(ISNUMBER($B1662),('INPUT | Operations'!$C1666+'INPUT | Operations'!$C1667)/2,"")</f>
        <v/>
      </c>
      <c r="D1662" s="28" t="str">
        <f t="shared" si="246"/>
        <v/>
      </c>
      <c r="E1662" s="26" t="str">
        <f>IF(ISNUMBER($B1662),'INPUT | Operations'!$B1667-'INPUT | Operations'!$B1666,"")</f>
        <v/>
      </c>
      <c r="F1662" s="32" t="str">
        <f>IF(ISNUMBER($B1662),IF('INPUT | Operations'!$B1667&lt;Booster_BurnTime,1,IF('INPUT | Operations'!$B1666&lt;=Booster_BurnTime,(Booster_BurnTime-'INPUT | Operations'!$B1666)/('INPUT | Operations'!$B1667-'INPUT | Operations'!$B1666),0))*'INPUT | Operations'!$E1666*NumberOfBoosters*NumberOfOps*$E1662,"")</f>
        <v/>
      </c>
      <c r="G1662" s="34" t="str">
        <f t="shared" si="247"/>
        <v/>
      </c>
      <c r="H1662" s="27" t="str">
        <f t="shared" si="248"/>
        <v/>
      </c>
      <c r="I1662" s="27" t="str">
        <f t="shared" si="249"/>
        <v/>
      </c>
      <c r="J1662" s="27" t="str">
        <f t="shared" si="250"/>
        <v/>
      </c>
      <c r="K1662" s="27" t="str">
        <f t="shared" si="251"/>
        <v/>
      </c>
      <c r="L1662" s="27" t="str">
        <f t="shared" si="252"/>
        <v/>
      </c>
      <c r="M1662" s="32" t="str">
        <f t="shared" si="253"/>
        <v/>
      </c>
      <c r="N1662" s="27" t="str">
        <f t="shared" si="255"/>
        <v/>
      </c>
      <c r="O1662" s="27" t="str">
        <f t="shared" si="255"/>
        <v/>
      </c>
      <c r="P1662" s="27" t="str">
        <f t="shared" si="255"/>
        <v/>
      </c>
      <c r="Q1662" s="27" t="str">
        <f t="shared" si="255"/>
        <v/>
      </c>
      <c r="R1662" s="27" t="str">
        <f t="shared" si="255"/>
        <v/>
      </c>
      <c r="S1662" s="27" t="str">
        <f t="shared" si="255"/>
        <v/>
      </c>
      <c r="T1662" s="32" t="str">
        <f t="shared" si="255"/>
        <v/>
      </c>
      <c r="U1662" s="10"/>
    </row>
    <row r="1663" spans="1:21" x14ac:dyDescent="0.25">
      <c r="A1663" s="10"/>
      <c r="B1663" s="4" t="str">
        <f>IF(ISBLANK('INPUT | Operations'!$B1668),"",COUNT('INPUT | Operations'!$B$12:$B1667))</f>
        <v/>
      </c>
      <c r="C1663" s="27" t="str">
        <f>IF(ISNUMBER($B1663),('INPUT | Operations'!$C1667+'INPUT | Operations'!$C1668)/2,"")</f>
        <v/>
      </c>
      <c r="D1663" s="28" t="str">
        <f t="shared" si="246"/>
        <v/>
      </c>
      <c r="E1663" s="26" t="str">
        <f>IF(ISNUMBER($B1663),'INPUT | Operations'!$B1668-'INPUT | Operations'!$B1667,"")</f>
        <v/>
      </c>
      <c r="F1663" s="32" t="str">
        <f>IF(ISNUMBER($B1663),IF('INPUT | Operations'!$B1668&lt;Booster_BurnTime,1,IF('INPUT | Operations'!$B1667&lt;=Booster_BurnTime,(Booster_BurnTime-'INPUT | Operations'!$B1667)/('INPUT | Operations'!$B1668-'INPUT | Operations'!$B1667),0))*'INPUT | Operations'!$E1667*NumberOfBoosters*NumberOfOps*$E1663,"")</f>
        <v/>
      </c>
      <c r="G1663" s="34" t="str">
        <f t="shared" si="247"/>
        <v/>
      </c>
      <c r="H1663" s="27" t="str">
        <f t="shared" si="248"/>
        <v/>
      </c>
      <c r="I1663" s="27" t="str">
        <f t="shared" si="249"/>
        <v/>
      </c>
      <c r="J1663" s="27" t="str">
        <f t="shared" si="250"/>
        <v/>
      </c>
      <c r="K1663" s="27" t="str">
        <f t="shared" si="251"/>
        <v/>
      </c>
      <c r="L1663" s="27" t="str">
        <f t="shared" si="252"/>
        <v/>
      </c>
      <c r="M1663" s="32" t="str">
        <f t="shared" si="253"/>
        <v/>
      </c>
      <c r="N1663" s="27" t="str">
        <f t="shared" si="255"/>
        <v/>
      </c>
      <c r="O1663" s="27" t="str">
        <f t="shared" si="255"/>
        <v/>
      </c>
      <c r="P1663" s="27" t="str">
        <f t="shared" si="255"/>
        <v/>
      </c>
      <c r="Q1663" s="27" t="str">
        <f t="shared" si="255"/>
        <v/>
      </c>
      <c r="R1663" s="27" t="str">
        <f t="shared" si="255"/>
        <v/>
      </c>
      <c r="S1663" s="27" t="str">
        <f t="shared" si="255"/>
        <v/>
      </c>
      <c r="T1663" s="32" t="str">
        <f t="shared" si="255"/>
        <v/>
      </c>
      <c r="U1663" s="10"/>
    </row>
    <row r="1664" spans="1:21" x14ac:dyDescent="0.25">
      <c r="A1664" s="10"/>
      <c r="B1664" s="4" t="str">
        <f>IF(ISBLANK('INPUT | Operations'!$B1669),"",COUNT('INPUT | Operations'!$B$12:$B1668))</f>
        <v/>
      </c>
      <c r="C1664" s="27" t="str">
        <f>IF(ISNUMBER($B1664),('INPUT | Operations'!$C1668+'INPUT | Operations'!$C1669)/2,"")</f>
        <v/>
      </c>
      <c r="D1664" s="28" t="str">
        <f t="shared" si="246"/>
        <v/>
      </c>
      <c r="E1664" s="26" t="str">
        <f>IF(ISNUMBER($B1664),'INPUT | Operations'!$B1669-'INPUT | Operations'!$B1668,"")</f>
        <v/>
      </c>
      <c r="F1664" s="32" t="str">
        <f>IF(ISNUMBER($B1664),IF('INPUT | Operations'!$B1669&lt;Booster_BurnTime,1,IF('INPUT | Operations'!$B1668&lt;=Booster_BurnTime,(Booster_BurnTime-'INPUT | Operations'!$B1668)/('INPUT | Operations'!$B1669-'INPUT | Operations'!$B1668),0))*'INPUT | Operations'!$E1668*NumberOfBoosters*NumberOfOps*$E1664,"")</f>
        <v/>
      </c>
      <c r="G1664" s="34" t="str">
        <f t="shared" si="247"/>
        <v/>
      </c>
      <c r="H1664" s="27" t="str">
        <f t="shared" si="248"/>
        <v/>
      </c>
      <c r="I1664" s="27" t="str">
        <f t="shared" si="249"/>
        <v/>
      </c>
      <c r="J1664" s="27" t="str">
        <f t="shared" si="250"/>
        <v/>
      </c>
      <c r="K1664" s="27" t="str">
        <f t="shared" si="251"/>
        <v/>
      </c>
      <c r="L1664" s="27" t="str">
        <f t="shared" si="252"/>
        <v/>
      </c>
      <c r="M1664" s="32" t="str">
        <f t="shared" si="253"/>
        <v/>
      </c>
      <c r="N1664" s="27" t="str">
        <f t="shared" si="255"/>
        <v/>
      </c>
      <c r="O1664" s="27" t="str">
        <f t="shared" si="255"/>
        <v/>
      </c>
      <c r="P1664" s="27" t="str">
        <f t="shared" si="255"/>
        <v/>
      </c>
      <c r="Q1664" s="27" t="str">
        <f t="shared" si="255"/>
        <v/>
      </c>
      <c r="R1664" s="27" t="str">
        <f t="shared" si="255"/>
        <v/>
      </c>
      <c r="S1664" s="27" t="str">
        <f t="shared" si="255"/>
        <v/>
      </c>
      <c r="T1664" s="32" t="str">
        <f t="shared" si="255"/>
        <v/>
      </c>
      <c r="U1664" s="10"/>
    </row>
    <row r="1665" spans="1:21" x14ac:dyDescent="0.25">
      <c r="A1665" s="10"/>
      <c r="B1665" s="4" t="str">
        <f>IF(ISBLANK('INPUT | Operations'!$B1670),"",COUNT('INPUT | Operations'!$B$12:$B1669))</f>
        <v/>
      </c>
      <c r="C1665" s="27" t="str">
        <f>IF(ISNUMBER($B1665),('INPUT | Operations'!$C1669+'INPUT | Operations'!$C1670)/2,"")</f>
        <v/>
      </c>
      <c r="D1665" s="28" t="str">
        <f t="shared" si="246"/>
        <v/>
      </c>
      <c r="E1665" s="26" t="str">
        <f>IF(ISNUMBER($B1665),'INPUT | Operations'!$B1670-'INPUT | Operations'!$B1669,"")</f>
        <v/>
      </c>
      <c r="F1665" s="32" t="str">
        <f>IF(ISNUMBER($B1665),IF('INPUT | Operations'!$B1670&lt;Booster_BurnTime,1,IF('INPUT | Operations'!$B1669&lt;=Booster_BurnTime,(Booster_BurnTime-'INPUT | Operations'!$B1669)/('INPUT | Operations'!$B1670-'INPUT | Operations'!$B1669),0))*'INPUT | Operations'!$E1669*NumberOfBoosters*NumberOfOps*$E1665,"")</f>
        <v/>
      </c>
      <c r="G1665" s="34" t="str">
        <f t="shared" si="247"/>
        <v/>
      </c>
      <c r="H1665" s="27" t="str">
        <f t="shared" si="248"/>
        <v/>
      </c>
      <c r="I1665" s="27" t="str">
        <f t="shared" si="249"/>
        <v/>
      </c>
      <c r="J1665" s="27" t="str">
        <f t="shared" si="250"/>
        <v/>
      </c>
      <c r="K1665" s="27" t="str">
        <f t="shared" si="251"/>
        <v/>
      </c>
      <c r="L1665" s="27" t="str">
        <f t="shared" si="252"/>
        <v/>
      </c>
      <c r="M1665" s="32" t="str">
        <f t="shared" si="253"/>
        <v/>
      </c>
      <c r="N1665" s="27" t="str">
        <f t="shared" si="255"/>
        <v/>
      </c>
      <c r="O1665" s="27" t="str">
        <f t="shared" si="255"/>
        <v/>
      </c>
      <c r="P1665" s="27" t="str">
        <f t="shared" si="255"/>
        <v/>
      </c>
      <c r="Q1665" s="27" t="str">
        <f t="shared" si="255"/>
        <v/>
      </c>
      <c r="R1665" s="27" t="str">
        <f t="shared" si="255"/>
        <v/>
      </c>
      <c r="S1665" s="27" t="str">
        <f t="shared" si="255"/>
        <v/>
      </c>
      <c r="T1665" s="32" t="str">
        <f t="shared" si="255"/>
        <v/>
      </c>
      <c r="U1665" s="10"/>
    </row>
    <row r="1666" spans="1:21" x14ac:dyDescent="0.25">
      <c r="A1666" s="10"/>
      <c r="B1666" s="4" t="str">
        <f>IF(ISBLANK('INPUT | Operations'!$B1671),"",COUNT('INPUT | Operations'!$B$12:$B1670))</f>
        <v/>
      </c>
      <c r="C1666" s="27" t="str">
        <f>IF(ISNUMBER($B1666),('INPUT | Operations'!$C1670+'INPUT | Operations'!$C1671)/2,"")</f>
        <v/>
      </c>
      <c r="D1666" s="28" t="str">
        <f t="shared" si="246"/>
        <v/>
      </c>
      <c r="E1666" s="26" t="str">
        <f>IF(ISNUMBER($B1666),'INPUT | Operations'!$B1671-'INPUT | Operations'!$B1670,"")</f>
        <v/>
      </c>
      <c r="F1666" s="32" t="str">
        <f>IF(ISNUMBER($B1666),IF('INPUT | Operations'!$B1671&lt;Booster_BurnTime,1,IF('INPUT | Operations'!$B1670&lt;=Booster_BurnTime,(Booster_BurnTime-'INPUT | Operations'!$B1670)/('INPUT | Operations'!$B1671-'INPUT | Operations'!$B1670),0))*'INPUT | Operations'!$E1670*NumberOfBoosters*NumberOfOps*$E1666,"")</f>
        <v/>
      </c>
      <c r="G1666" s="34" t="str">
        <f t="shared" si="247"/>
        <v/>
      </c>
      <c r="H1666" s="27" t="str">
        <f t="shared" si="248"/>
        <v/>
      </c>
      <c r="I1666" s="27" t="str">
        <f t="shared" si="249"/>
        <v/>
      </c>
      <c r="J1666" s="27" t="str">
        <f t="shared" si="250"/>
        <v/>
      </c>
      <c r="K1666" s="27" t="str">
        <f t="shared" si="251"/>
        <v/>
      </c>
      <c r="L1666" s="27" t="str">
        <f t="shared" si="252"/>
        <v/>
      </c>
      <c r="M1666" s="32" t="str">
        <f t="shared" si="253"/>
        <v/>
      </c>
      <c r="N1666" s="27" t="str">
        <f t="shared" si="255"/>
        <v/>
      </c>
      <c r="O1666" s="27" t="str">
        <f t="shared" si="255"/>
        <v/>
      </c>
      <c r="P1666" s="27" t="str">
        <f t="shared" si="255"/>
        <v/>
      </c>
      <c r="Q1666" s="27" t="str">
        <f t="shared" si="255"/>
        <v/>
      </c>
      <c r="R1666" s="27" t="str">
        <f t="shared" si="255"/>
        <v/>
      </c>
      <c r="S1666" s="27" t="str">
        <f t="shared" si="255"/>
        <v/>
      </c>
      <c r="T1666" s="32" t="str">
        <f t="shared" si="255"/>
        <v/>
      </c>
      <c r="U1666" s="10"/>
    </row>
    <row r="1667" spans="1:21" x14ac:dyDescent="0.25">
      <c r="A1667" s="10"/>
      <c r="B1667" s="4" t="str">
        <f>IF(ISBLANK('INPUT | Operations'!$B1672),"",COUNT('INPUT | Operations'!$B$12:$B1671))</f>
        <v/>
      </c>
      <c r="C1667" s="27" t="str">
        <f>IF(ISNUMBER($B1667),('INPUT | Operations'!$C1671+'INPUT | Operations'!$C1672)/2,"")</f>
        <v/>
      </c>
      <c r="D1667" s="28" t="str">
        <f t="shared" si="246"/>
        <v/>
      </c>
      <c r="E1667" s="26" t="str">
        <f>IF(ISNUMBER($B1667),'INPUT | Operations'!$B1672-'INPUT | Operations'!$B1671,"")</f>
        <v/>
      </c>
      <c r="F1667" s="32" t="str">
        <f>IF(ISNUMBER($B1667),IF('INPUT | Operations'!$B1672&lt;Booster_BurnTime,1,IF('INPUT | Operations'!$B1671&lt;=Booster_BurnTime,(Booster_BurnTime-'INPUT | Operations'!$B1671)/('INPUT | Operations'!$B1672-'INPUT | Operations'!$B1671),0))*'INPUT | Operations'!$E1671*NumberOfBoosters*NumberOfOps*$E1667,"")</f>
        <v/>
      </c>
      <c r="G1667" s="34" t="str">
        <f t="shared" si="247"/>
        <v/>
      </c>
      <c r="H1667" s="27" t="str">
        <f t="shared" si="248"/>
        <v/>
      </c>
      <c r="I1667" s="27" t="str">
        <f t="shared" si="249"/>
        <v/>
      </c>
      <c r="J1667" s="27" t="str">
        <f t="shared" si="250"/>
        <v/>
      </c>
      <c r="K1667" s="27" t="str">
        <f t="shared" si="251"/>
        <v/>
      </c>
      <c r="L1667" s="27" t="str">
        <f t="shared" si="252"/>
        <v/>
      </c>
      <c r="M1667" s="32" t="str">
        <f t="shared" si="253"/>
        <v/>
      </c>
      <c r="N1667" s="27" t="str">
        <f t="shared" si="255"/>
        <v/>
      </c>
      <c r="O1667" s="27" t="str">
        <f t="shared" si="255"/>
        <v/>
      </c>
      <c r="P1667" s="27" t="str">
        <f t="shared" si="255"/>
        <v/>
      </c>
      <c r="Q1667" s="27" t="str">
        <f t="shared" si="255"/>
        <v/>
      </c>
      <c r="R1667" s="27" t="str">
        <f t="shared" si="255"/>
        <v/>
      </c>
      <c r="S1667" s="27" t="str">
        <f t="shared" si="255"/>
        <v/>
      </c>
      <c r="T1667" s="32" t="str">
        <f t="shared" si="255"/>
        <v/>
      </c>
      <c r="U1667" s="10"/>
    </row>
    <row r="1668" spans="1:21" x14ac:dyDescent="0.25">
      <c r="A1668" s="10"/>
      <c r="B1668" s="4" t="str">
        <f>IF(ISBLANK('INPUT | Operations'!$B1673),"",COUNT('INPUT | Operations'!$B$12:$B1672))</f>
        <v/>
      </c>
      <c r="C1668" s="27" t="str">
        <f>IF(ISNUMBER($B1668),('INPUT | Operations'!$C1672+'INPUT | Operations'!$C1673)/2,"")</f>
        <v/>
      </c>
      <c r="D1668" s="28" t="str">
        <f t="shared" si="246"/>
        <v/>
      </c>
      <c r="E1668" s="26" t="str">
        <f>IF(ISNUMBER($B1668),'INPUT | Operations'!$B1673-'INPUT | Operations'!$B1672,"")</f>
        <v/>
      </c>
      <c r="F1668" s="32" t="str">
        <f>IF(ISNUMBER($B1668),IF('INPUT | Operations'!$B1673&lt;Booster_BurnTime,1,IF('INPUT | Operations'!$B1672&lt;=Booster_BurnTime,(Booster_BurnTime-'INPUT | Operations'!$B1672)/('INPUT | Operations'!$B1673-'INPUT | Operations'!$B1672),0))*'INPUT | Operations'!$E1672*NumberOfBoosters*NumberOfOps*$E1668,"")</f>
        <v/>
      </c>
      <c r="G1668" s="34" t="str">
        <f t="shared" si="247"/>
        <v/>
      </c>
      <c r="H1668" s="27" t="str">
        <f t="shared" si="248"/>
        <v/>
      </c>
      <c r="I1668" s="27" t="str">
        <f t="shared" si="249"/>
        <v/>
      </c>
      <c r="J1668" s="27" t="str">
        <f t="shared" si="250"/>
        <v/>
      </c>
      <c r="K1668" s="27" t="str">
        <f t="shared" si="251"/>
        <v/>
      </c>
      <c r="L1668" s="27" t="str">
        <f t="shared" si="252"/>
        <v/>
      </c>
      <c r="M1668" s="32" t="str">
        <f t="shared" si="253"/>
        <v/>
      </c>
      <c r="N1668" s="27" t="str">
        <f t="shared" si="255"/>
        <v/>
      </c>
      <c r="O1668" s="27" t="str">
        <f t="shared" si="255"/>
        <v/>
      </c>
      <c r="P1668" s="27" t="str">
        <f t="shared" si="255"/>
        <v/>
      </c>
      <c r="Q1668" s="27" t="str">
        <f t="shared" si="255"/>
        <v/>
      </c>
      <c r="R1668" s="27" t="str">
        <f t="shared" si="255"/>
        <v/>
      </c>
      <c r="S1668" s="27" t="str">
        <f t="shared" si="255"/>
        <v/>
      </c>
      <c r="T1668" s="32" t="str">
        <f t="shared" si="255"/>
        <v/>
      </c>
      <c r="U1668" s="10"/>
    </row>
    <row r="1669" spans="1:21" x14ac:dyDescent="0.25">
      <c r="A1669" s="10"/>
      <c r="B1669" s="4" t="str">
        <f>IF(ISBLANK('INPUT | Operations'!$B1674),"",COUNT('INPUT | Operations'!$B$12:$B1673))</f>
        <v/>
      </c>
      <c r="C1669" s="27" t="str">
        <f>IF(ISNUMBER($B1669),('INPUT | Operations'!$C1673+'INPUT | Operations'!$C1674)/2,"")</f>
        <v/>
      </c>
      <c r="D1669" s="28" t="str">
        <f t="shared" si="246"/>
        <v/>
      </c>
      <c r="E1669" s="26" t="str">
        <f>IF(ISNUMBER($B1669),'INPUT | Operations'!$B1674-'INPUT | Operations'!$B1673,"")</f>
        <v/>
      </c>
      <c r="F1669" s="32" t="str">
        <f>IF(ISNUMBER($B1669),IF('INPUT | Operations'!$B1674&lt;Booster_BurnTime,1,IF('INPUT | Operations'!$B1673&lt;=Booster_BurnTime,(Booster_BurnTime-'INPUT | Operations'!$B1673)/('INPUT | Operations'!$B1674-'INPUT | Operations'!$B1673),0))*'INPUT | Operations'!$E1673*NumberOfBoosters*NumberOfOps*$E1669,"")</f>
        <v/>
      </c>
      <c r="G1669" s="34" t="str">
        <f t="shared" si="247"/>
        <v/>
      </c>
      <c r="H1669" s="27" t="str">
        <f t="shared" si="248"/>
        <v/>
      </c>
      <c r="I1669" s="27" t="str">
        <f t="shared" si="249"/>
        <v/>
      </c>
      <c r="J1669" s="27" t="str">
        <f t="shared" si="250"/>
        <v/>
      </c>
      <c r="K1669" s="27" t="str">
        <f t="shared" si="251"/>
        <v/>
      </c>
      <c r="L1669" s="27" t="str">
        <f t="shared" si="252"/>
        <v/>
      </c>
      <c r="M1669" s="32" t="str">
        <f t="shared" si="253"/>
        <v/>
      </c>
      <c r="N1669" s="27" t="str">
        <f t="shared" si="255"/>
        <v/>
      </c>
      <c r="O1669" s="27" t="str">
        <f t="shared" si="255"/>
        <v/>
      </c>
      <c r="P1669" s="27" t="str">
        <f t="shared" si="255"/>
        <v/>
      </c>
      <c r="Q1669" s="27" t="str">
        <f t="shared" si="255"/>
        <v/>
      </c>
      <c r="R1669" s="27" t="str">
        <f t="shared" si="255"/>
        <v/>
      </c>
      <c r="S1669" s="27" t="str">
        <f t="shared" si="255"/>
        <v/>
      </c>
      <c r="T1669" s="32" t="str">
        <f t="shared" si="255"/>
        <v/>
      </c>
      <c r="U1669" s="10"/>
    </row>
    <row r="1670" spans="1:21" x14ac:dyDescent="0.25">
      <c r="A1670" s="10"/>
      <c r="B1670" s="4" t="str">
        <f>IF(ISBLANK('INPUT | Operations'!$B1675),"",COUNT('INPUT | Operations'!$B$12:$B1674))</f>
        <v/>
      </c>
      <c r="C1670" s="27" t="str">
        <f>IF(ISNUMBER($B1670),('INPUT | Operations'!$C1674+'INPUT | Operations'!$C1675)/2,"")</f>
        <v/>
      </c>
      <c r="D1670" s="28" t="str">
        <f t="shared" si="246"/>
        <v/>
      </c>
      <c r="E1670" s="26" t="str">
        <f>IF(ISNUMBER($B1670),'INPUT | Operations'!$B1675-'INPUT | Operations'!$B1674,"")</f>
        <v/>
      </c>
      <c r="F1670" s="32" t="str">
        <f>IF(ISNUMBER($B1670),IF('INPUT | Operations'!$B1675&lt;Booster_BurnTime,1,IF('INPUT | Operations'!$B1674&lt;=Booster_BurnTime,(Booster_BurnTime-'INPUT | Operations'!$B1674)/('INPUT | Operations'!$B1675-'INPUT | Operations'!$B1674),0))*'INPUT | Operations'!$E1674*NumberOfBoosters*NumberOfOps*$E1670,"")</f>
        <v/>
      </c>
      <c r="G1670" s="34" t="str">
        <f t="shared" si="247"/>
        <v/>
      </c>
      <c r="H1670" s="27" t="str">
        <f t="shared" si="248"/>
        <v/>
      </c>
      <c r="I1670" s="27" t="str">
        <f t="shared" si="249"/>
        <v/>
      </c>
      <c r="J1670" s="27" t="str">
        <f t="shared" si="250"/>
        <v/>
      </c>
      <c r="K1670" s="27" t="str">
        <f t="shared" si="251"/>
        <v/>
      </c>
      <c r="L1670" s="27" t="str">
        <f t="shared" si="252"/>
        <v/>
      </c>
      <c r="M1670" s="32" t="str">
        <f t="shared" si="253"/>
        <v/>
      </c>
      <c r="N1670" s="27" t="str">
        <f t="shared" si="255"/>
        <v/>
      </c>
      <c r="O1670" s="27" t="str">
        <f t="shared" si="255"/>
        <v/>
      </c>
      <c r="P1670" s="27" t="str">
        <f t="shared" si="255"/>
        <v/>
      </c>
      <c r="Q1670" s="27" t="str">
        <f t="shared" si="255"/>
        <v/>
      </c>
      <c r="R1670" s="27" t="str">
        <f t="shared" si="255"/>
        <v/>
      </c>
      <c r="S1670" s="27" t="str">
        <f t="shared" si="255"/>
        <v/>
      </c>
      <c r="T1670" s="32" t="str">
        <f t="shared" si="255"/>
        <v/>
      </c>
      <c r="U1670" s="10"/>
    </row>
    <row r="1671" spans="1:21" x14ac:dyDescent="0.25">
      <c r="A1671" s="10"/>
      <c r="B1671" s="4" t="str">
        <f>IF(ISBLANK('INPUT | Operations'!$B1676),"",COUNT('INPUT | Operations'!$B$12:$B1675))</f>
        <v/>
      </c>
      <c r="C1671" s="27" t="str">
        <f>IF(ISNUMBER($B1671),('INPUT | Operations'!$C1675+'INPUT | Operations'!$C1676)/2,"")</f>
        <v/>
      </c>
      <c r="D1671" s="28" t="str">
        <f t="shared" si="246"/>
        <v/>
      </c>
      <c r="E1671" s="26" t="str">
        <f>IF(ISNUMBER($B1671),'INPUT | Operations'!$B1676-'INPUT | Operations'!$B1675,"")</f>
        <v/>
      </c>
      <c r="F1671" s="32" t="str">
        <f>IF(ISNUMBER($B1671),IF('INPUT | Operations'!$B1676&lt;Booster_BurnTime,1,IF('INPUT | Operations'!$B1675&lt;=Booster_BurnTime,(Booster_BurnTime-'INPUT | Operations'!$B1675)/('INPUT | Operations'!$B1676-'INPUT | Operations'!$B1675),0))*'INPUT | Operations'!$E1675*NumberOfBoosters*NumberOfOps*$E1671,"")</f>
        <v/>
      </c>
      <c r="G1671" s="34" t="str">
        <f t="shared" si="247"/>
        <v/>
      </c>
      <c r="H1671" s="27" t="str">
        <f t="shared" si="248"/>
        <v/>
      </c>
      <c r="I1671" s="27" t="str">
        <f t="shared" si="249"/>
        <v/>
      </c>
      <c r="J1671" s="27" t="str">
        <f t="shared" si="250"/>
        <v/>
      </c>
      <c r="K1671" s="27" t="str">
        <f t="shared" si="251"/>
        <v/>
      </c>
      <c r="L1671" s="27" t="str">
        <f t="shared" si="252"/>
        <v/>
      </c>
      <c r="M1671" s="32" t="str">
        <f t="shared" si="253"/>
        <v/>
      </c>
      <c r="N1671" s="27" t="str">
        <f t="shared" si="255"/>
        <v/>
      </c>
      <c r="O1671" s="27" t="str">
        <f t="shared" si="255"/>
        <v/>
      </c>
      <c r="P1671" s="27" t="str">
        <f t="shared" si="255"/>
        <v/>
      </c>
      <c r="Q1671" s="27" t="str">
        <f t="shared" si="255"/>
        <v/>
      </c>
      <c r="R1671" s="27" t="str">
        <f t="shared" si="255"/>
        <v/>
      </c>
      <c r="S1671" s="27" t="str">
        <f t="shared" si="255"/>
        <v/>
      </c>
      <c r="T1671" s="32" t="str">
        <f t="shared" si="255"/>
        <v/>
      </c>
      <c r="U1671" s="10"/>
    </row>
    <row r="1672" spans="1:21" x14ac:dyDescent="0.25">
      <c r="A1672" s="10"/>
      <c r="B1672" s="4" t="str">
        <f>IF(ISBLANK('INPUT | Operations'!$B1677),"",COUNT('INPUT | Operations'!$B$12:$B1676))</f>
        <v/>
      </c>
      <c r="C1672" s="27" t="str">
        <f>IF(ISNUMBER($B1672),('INPUT | Operations'!$C1676+'INPUT | Operations'!$C1677)/2,"")</f>
        <v/>
      </c>
      <c r="D1672" s="28" t="str">
        <f t="shared" ref="D1672:D1735" si="256">IF(ISNUMBER($B1672),C1672*0.3048/1000,"")</f>
        <v/>
      </c>
      <c r="E1672" s="26" t="str">
        <f>IF(ISNUMBER($B1672),'INPUT | Operations'!$B1677-'INPUT | Operations'!$B1676,"")</f>
        <v/>
      </c>
      <c r="F1672" s="32" t="str">
        <f>IF(ISNUMBER($B1672),IF('INPUT | Operations'!$B1677&lt;Booster_BurnTime,1,IF('INPUT | Operations'!$B1676&lt;=Booster_BurnTime,(Booster_BurnTime-'INPUT | Operations'!$B1676)/('INPUT | Operations'!$B1677-'INPUT | Operations'!$B1676),0))*'INPUT | Operations'!$E1676*NumberOfBoosters*NumberOfOps*$E1672,"")</f>
        <v/>
      </c>
      <c r="G1672" s="34" t="str">
        <f t="shared" ref="G1672:G1735" si="257">IF(ISNUMBER($B1672),Booster_H2O+MW_H2O/MW_H*Booster_H+MW_H2O/MW_H2*Booster_H2+Booster_OH,"")</f>
        <v/>
      </c>
      <c r="H1672" s="27" t="str">
        <f t="shared" ref="H1672:H1735" si="258">IF(ISNUMBER($B1672),Booster_CO2+MW_CO2/MW_CO*(Booster_CO-$I1672),"")</f>
        <v/>
      </c>
      <c r="I1672" s="27" t="str">
        <f t="shared" ref="I1672:I1735" si="259">IF(ISNUMBER($B1672),MIN(0.0025*EXP(0.067*$D1672)*(Booster_CO+Booster_CO2),Booster_CO),"")</f>
        <v/>
      </c>
      <c r="J1672" s="27" t="str">
        <f t="shared" ref="J1672:J1735" si="260">IF(ISNUMBER($B1672),Booster_Al2O3,"")</f>
        <v/>
      </c>
      <c r="K1672" s="27" t="str">
        <f t="shared" ref="K1672:K1735" si="261">IF(ISNUMBER($B1672),Booster_HCl+Booster_Cl+Booster_Cl2,"")</f>
        <v/>
      </c>
      <c r="L1672" s="27" t="str">
        <f t="shared" ref="L1672:L1735" si="262">IF(ISNUMBER($B1672),Booster_NOx+33*EXP(-0.26*$D1672),"")</f>
        <v/>
      </c>
      <c r="M1672" s="32" t="str">
        <f t="shared" ref="M1672:M1735" si="263">IF(ISNUMBER($B1672),Booster_BC*MAX(0.04,MIN(1,0.04*EXP(0.12*($D1672-15)))),"")</f>
        <v/>
      </c>
      <c r="N1672" s="27" t="str">
        <f t="shared" si="255"/>
        <v/>
      </c>
      <c r="O1672" s="27" t="str">
        <f t="shared" si="255"/>
        <v/>
      </c>
      <c r="P1672" s="27" t="str">
        <f t="shared" si="255"/>
        <v/>
      </c>
      <c r="Q1672" s="27" t="str">
        <f t="shared" si="255"/>
        <v/>
      </c>
      <c r="R1672" s="27" t="str">
        <f t="shared" si="255"/>
        <v/>
      </c>
      <c r="S1672" s="27" t="str">
        <f t="shared" si="255"/>
        <v/>
      </c>
      <c r="T1672" s="32" t="str">
        <f t="shared" si="255"/>
        <v/>
      </c>
      <c r="U1672" s="10"/>
    </row>
    <row r="1673" spans="1:21" x14ac:dyDescent="0.25">
      <c r="A1673" s="10"/>
      <c r="B1673" s="4" t="str">
        <f>IF(ISBLANK('INPUT | Operations'!$B1678),"",COUNT('INPUT | Operations'!$B$12:$B1677))</f>
        <v/>
      </c>
      <c r="C1673" s="27" t="str">
        <f>IF(ISNUMBER($B1673),('INPUT | Operations'!$C1677+'INPUT | Operations'!$C1678)/2,"")</f>
        <v/>
      </c>
      <c r="D1673" s="28" t="str">
        <f t="shared" si="256"/>
        <v/>
      </c>
      <c r="E1673" s="26" t="str">
        <f>IF(ISNUMBER($B1673),'INPUT | Operations'!$B1678-'INPUT | Operations'!$B1677,"")</f>
        <v/>
      </c>
      <c r="F1673" s="32" t="str">
        <f>IF(ISNUMBER($B1673),IF('INPUT | Operations'!$B1678&lt;Booster_BurnTime,1,IF('INPUT | Operations'!$B1677&lt;=Booster_BurnTime,(Booster_BurnTime-'INPUT | Operations'!$B1677)/('INPUT | Operations'!$B1678-'INPUT | Operations'!$B1677),0))*'INPUT | Operations'!$E1677*NumberOfBoosters*NumberOfOps*$E1673,"")</f>
        <v/>
      </c>
      <c r="G1673" s="34" t="str">
        <f t="shared" si="257"/>
        <v/>
      </c>
      <c r="H1673" s="27" t="str">
        <f t="shared" si="258"/>
        <v/>
      </c>
      <c r="I1673" s="27" t="str">
        <f t="shared" si="259"/>
        <v/>
      </c>
      <c r="J1673" s="27" t="str">
        <f t="shared" si="260"/>
        <v/>
      </c>
      <c r="K1673" s="27" t="str">
        <f t="shared" si="261"/>
        <v/>
      </c>
      <c r="L1673" s="27" t="str">
        <f t="shared" si="262"/>
        <v/>
      </c>
      <c r="M1673" s="32" t="str">
        <f t="shared" si="263"/>
        <v/>
      </c>
      <c r="N1673" s="27" t="str">
        <f t="shared" si="255"/>
        <v/>
      </c>
      <c r="O1673" s="27" t="str">
        <f t="shared" si="255"/>
        <v/>
      </c>
      <c r="P1673" s="27" t="str">
        <f t="shared" si="255"/>
        <v/>
      </c>
      <c r="Q1673" s="27" t="str">
        <f t="shared" si="255"/>
        <v/>
      </c>
      <c r="R1673" s="27" t="str">
        <f t="shared" si="255"/>
        <v/>
      </c>
      <c r="S1673" s="27" t="str">
        <f t="shared" si="255"/>
        <v/>
      </c>
      <c r="T1673" s="32" t="str">
        <f t="shared" si="255"/>
        <v/>
      </c>
      <c r="U1673" s="10"/>
    </row>
    <row r="1674" spans="1:21" x14ac:dyDescent="0.25">
      <c r="A1674" s="10"/>
      <c r="B1674" s="4" t="str">
        <f>IF(ISBLANK('INPUT | Operations'!$B1679),"",COUNT('INPUT | Operations'!$B$12:$B1678))</f>
        <v/>
      </c>
      <c r="C1674" s="27" t="str">
        <f>IF(ISNUMBER($B1674),('INPUT | Operations'!$C1678+'INPUT | Operations'!$C1679)/2,"")</f>
        <v/>
      </c>
      <c r="D1674" s="28" t="str">
        <f t="shared" si="256"/>
        <v/>
      </c>
      <c r="E1674" s="26" t="str">
        <f>IF(ISNUMBER($B1674),'INPUT | Operations'!$B1679-'INPUT | Operations'!$B1678,"")</f>
        <v/>
      </c>
      <c r="F1674" s="32" t="str">
        <f>IF(ISNUMBER($B1674),IF('INPUT | Operations'!$B1679&lt;Booster_BurnTime,1,IF('INPUT | Operations'!$B1678&lt;=Booster_BurnTime,(Booster_BurnTime-'INPUT | Operations'!$B1678)/('INPUT | Operations'!$B1679-'INPUT | Operations'!$B1678),0))*'INPUT | Operations'!$E1678*NumberOfBoosters*NumberOfOps*$E1674,"")</f>
        <v/>
      </c>
      <c r="G1674" s="34" t="str">
        <f t="shared" si="257"/>
        <v/>
      </c>
      <c r="H1674" s="27" t="str">
        <f t="shared" si="258"/>
        <v/>
      </c>
      <c r="I1674" s="27" t="str">
        <f t="shared" si="259"/>
        <v/>
      </c>
      <c r="J1674" s="27" t="str">
        <f t="shared" si="260"/>
        <v/>
      </c>
      <c r="K1674" s="27" t="str">
        <f t="shared" si="261"/>
        <v/>
      </c>
      <c r="L1674" s="27" t="str">
        <f t="shared" si="262"/>
        <v/>
      </c>
      <c r="M1674" s="32" t="str">
        <f t="shared" si="263"/>
        <v/>
      </c>
      <c r="N1674" s="27" t="str">
        <f t="shared" si="255"/>
        <v/>
      </c>
      <c r="O1674" s="27" t="str">
        <f t="shared" si="255"/>
        <v/>
      </c>
      <c r="P1674" s="27" t="str">
        <f t="shared" si="255"/>
        <v/>
      </c>
      <c r="Q1674" s="27" t="str">
        <f t="shared" si="255"/>
        <v/>
      </c>
      <c r="R1674" s="27" t="str">
        <f t="shared" si="255"/>
        <v/>
      </c>
      <c r="S1674" s="27" t="str">
        <f t="shared" si="255"/>
        <v/>
      </c>
      <c r="T1674" s="32" t="str">
        <f t="shared" si="255"/>
        <v/>
      </c>
      <c r="U1674" s="10"/>
    </row>
    <row r="1675" spans="1:21" x14ac:dyDescent="0.25">
      <c r="A1675" s="10"/>
      <c r="B1675" s="4" t="str">
        <f>IF(ISBLANK('INPUT | Operations'!$B1680),"",COUNT('INPUT | Operations'!$B$12:$B1679))</f>
        <v/>
      </c>
      <c r="C1675" s="27" t="str">
        <f>IF(ISNUMBER($B1675),('INPUT | Operations'!$C1679+'INPUT | Operations'!$C1680)/2,"")</f>
        <v/>
      </c>
      <c r="D1675" s="28" t="str">
        <f t="shared" si="256"/>
        <v/>
      </c>
      <c r="E1675" s="26" t="str">
        <f>IF(ISNUMBER($B1675),'INPUT | Operations'!$B1680-'INPUT | Operations'!$B1679,"")</f>
        <v/>
      </c>
      <c r="F1675" s="32" t="str">
        <f>IF(ISNUMBER($B1675),IF('INPUT | Operations'!$B1680&lt;Booster_BurnTime,1,IF('INPUT | Operations'!$B1679&lt;=Booster_BurnTime,(Booster_BurnTime-'INPUT | Operations'!$B1679)/('INPUT | Operations'!$B1680-'INPUT | Operations'!$B1679),0))*'INPUT | Operations'!$E1679*NumberOfBoosters*NumberOfOps*$E1675,"")</f>
        <v/>
      </c>
      <c r="G1675" s="34" t="str">
        <f t="shared" si="257"/>
        <v/>
      </c>
      <c r="H1675" s="27" t="str">
        <f t="shared" si="258"/>
        <v/>
      </c>
      <c r="I1675" s="27" t="str">
        <f t="shared" si="259"/>
        <v/>
      </c>
      <c r="J1675" s="27" t="str">
        <f t="shared" si="260"/>
        <v/>
      </c>
      <c r="K1675" s="27" t="str">
        <f t="shared" si="261"/>
        <v/>
      </c>
      <c r="L1675" s="27" t="str">
        <f t="shared" si="262"/>
        <v/>
      </c>
      <c r="M1675" s="32" t="str">
        <f t="shared" si="263"/>
        <v/>
      </c>
      <c r="N1675" s="27" t="str">
        <f t="shared" si="255"/>
        <v/>
      </c>
      <c r="O1675" s="27" t="str">
        <f t="shared" si="255"/>
        <v/>
      </c>
      <c r="P1675" s="27" t="str">
        <f t="shared" si="255"/>
        <v/>
      </c>
      <c r="Q1675" s="27" t="str">
        <f t="shared" si="255"/>
        <v/>
      </c>
      <c r="R1675" s="27" t="str">
        <f t="shared" si="255"/>
        <v/>
      </c>
      <c r="S1675" s="27" t="str">
        <f t="shared" si="255"/>
        <v/>
      </c>
      <c r="T1675" s="32" t="str">
        <f t="shared" si="255"/>
        <v/>
      </c>
      <c r="U1675" s="10"/>
    </row>
    <row r="1676" spans="1:21" x14ac:dyDescent="0.25">
      <c r="A1676" s="10"/>
      <c r="B1676" s="4" t="str">
        <f>IF(ISBLANK('INPUT | Operations'!$B1681),"",COUNT('INPUT | Operations'!$B$12:$B1680))</f>
        <v/>
      </c>
      <c r="C1676" s="27" t="str">
        <f>IF(ISNUMBER($B1676),('INPUT | Operations'!$C1680+'INPUT | Operations'!$C1681)/2,"")</f>
        <v/>
      </c>
      <c r="D1676" s="28" t="str">
        <f t="shared" si="256"/>
        <v/>
      </c>
      <c r="E1676" s="26" t="str">
        <f>IF(ISNUMBER($B1676),'INPUT | Operations'!$B1681-'INPUT | Operations'!$B1680,"")</f>
        <v/>
      </c>
      <c r="F1676" s="32" t="str">
        <f>IF(ISNUMBER($B1676),IF('INPUT | Operations'!$B1681&lt;Booster_BurnTime,1,IF('INPUT | Operations'!$B1680&lt;=Booster_BurnTime,(Booster_BurnTime-'INPUT | Operations'!$B1680)/('INPUT | Operations'!$B1681-'INPUT | Operations'!$B1680),0))*'INPUT | Operations'!$E1680*NumberOfBoosters*NumberOfOps*$E1676,"")</f>
        <v/>
      </c>
      <c r="G1676" s="34" t="str">
        <f t="shared" si="257"/>
        <v/>
      </c>
      <c r="H1676" s="27" t="str">
        <f t="shared" si="258"/>
        <v/>
      </c>
      <c r="I1676" s="27" t="str">
        <f t="shared" si="259"/>
        <v/>
      </c>
      <c r="J1676" s="27" t="str">
        <f t="shared" si="260"/>
        <v/>
      </c>
      <c r="K1676" s="27" t="str">
        <f t="shared" si="261"/>
        <v/>
      </c>
      <c r="L1676" s="27" t="str">
        <f t="shared" si="262"/>
        <v/>
      </c>
      <c r="M1676" s="32" t="str">
        <f t="shared" si="263"/>
        <v/>
      </c>
      <c r="N1676" s="27" t="str">
        <f t="shared" si="255"/>
        <v/>
      </c>
      <c r="O1676" s="27" t="str">
        <f t="shared" si="255"/>
        <v/>
      </c>
      <c r="P1676" s="27" t="str">
        <f t="shared" si="255"/>
        <v/>
      </c>
      <c r="Q1676" s="27" t="str">
        <f t="shared" si="255"/>
        <v/>
      </c>
      <c r="R1676" s="27" t="str">
        <f t="shared" si="255"/>
        <v/>
      </c>
      <c r="S1676" s="27" t="str">
        <f t="shared" si="255"/>
        <v/>
      </c>
      <c r="T1676" s="32" t="str">
        <f t="shared" si="255"/>
        <v/>
      </c>
      <c r="U1676" s="10"/>
    </row>
    <row r="1677" spans="1:21" x14ac:dyDescent="0.25">
      <c r="A1677" s="10"/>
      <c r="B1677" s="4" t="str">
        <f>IF(ISBLANK('INPUT | Operations'!$B1682),"",COUNT('INPUT | Operations'!$B$12:$B1681))</f>
        <v/>
      </c>
      <c r="C1677" s="27" t="str">
        <f>IF(ISNUMBER($B1677),('INPUT | Operations'!$C1681+'INPUT | Operations'!$C1682)/2,"")</f>
        <v/>
      </c>
      <c r="D1677" s="28" t="str">
        <f t="shared" si="256"/>
        <v/>
      </c>
      <c r="E1677" s="26" t="str">
        <f>IF(ISNUMBER($B1677),'INPUT | Operations'!$B1682-'INPUT | Operations'!$B1681,"")</f>
        <v/>
      </c>
      <c r="F1677" s="32" t="str">
        <f>IF(ISNUMBER($B1677),IF('INPUT | Operations'!$B1682&lt;Booster_BurnTime,1,IF('INPUT | Operations'!$B1681&lt;=Booster_BurnTime,(Booster_BurnTime-'INPUT | Operations'!$B1681)/('INPUT | Operations'!$B1682-'INPUT | Operations'!$B1681),0))*'INPUT | Operations'!$E1681*NumberOfBoosters*NumberOfOps*$E1677,"")</f>
        <v/>
      </c>
      <c r="G1677" s="34" t="str">
        <f t="shared" si="257"/>
        <v/>
      </c>
      <c r="H1677" s="27" t="str">
        <f t="shared" si="258"/>
        <v/>
      </c>
      <c r="I1677" s="27" t="str">
        <f t="shared" si="259"/>
        <v/>
      </c>
      <c r="J1677" s="27" t="str">
        <f t="shared" si="260"/>
        <v/>
      </c>
      <c r="K1677" s="27" t="str">
        <f t="shared" si="261"/>
        <v/>
      </c>
      <c r="L1677" s="27" t="str">
        <f t="shared" si="262"/>
        <v/>
      </c>
      <c r="M1677" s="32" t="str">
        <f t="shared" si="263"/>
        <v/>
      </c>
      <c r="N1677" s="27" t="str">
        <f t="shared" si="255"/>
        <v/>
      </c>
      <c r="O1677" s="27" t="str">
        <f t="shared" si="255"/>
        <v/>
      </c>
      <c r="P1677" s="27" t="str">
        <f t="shared" si="255"/>
        <v/>
      </c>
      <c r="Q1677" s="27" t="str">
        <f t="shared" si="255"/>
        <v/>
      </c>
      <c r="R1677" s="27" t="str">
        <f t="shared" si="255"/>
        <v/>
      </c>
      <c r="S1677" s="27" t="str">
        <f t="shared" si="255"/>
        <v/>
      </c>
      <c r="T1677" s="32" t="str">
        <f t="shared" si="255"/>
        <v/>
      </c>
      <c r="U1677" s="10"/>
    </row>
    <row r="1678" spans="1:21" x14ac:dyDescent="0.25">
      <c r="A1678" s="10"/>
      <c r="B1678" s="4" t="str">
        <f>IF(ISBLANK('INPUT | Operations'!$B1683),"",COUNT('INPUT | Operations'!$B$12:$B1682))</f>
        <v/>
      </c>
      <c r="C1678" s="27" t="str">
        <f>IF(ISNUMBER($B1678),('INPUT | Operations'!$C1682+'INPUT | Operations'!$C1683)/2,"")</f>
        <v/>
      </c>
      <c r="D1678" s="28" t="str">
        <f t="shared" si="256"/>
        <v/>
      </c>
      <c r="E1678" s="26" t="str">
        <f>IF(ISNUMBER($B1678),'INPUT | Operations'!$B1683-'INPUT | Operations'!$B1682,"")</f>
        <v/>
      </c>
      <c r="F1678" s="32" t="str">
        <f>IF(ISNUMBER($B1678),IF('INPUT | Operations'!$B1683&lt;Booster_BurnTime,1,IF('INPUT | Operations'!$B1682&lt;=Booster_BurnTime,(Booster_BurnTime-'INPUT | Operations'!$B1682)/('INPUT | Operations'!$B1683-'INPUT | Operations'!$B1682),0))*'INPUT | Operations'!$E1682*NumberOfBoosters*NumberOfOps*$E1678,"")</f>
        <v/>
      </c>
      <c r="G1678" s="34" t="str">
        <f t="shared" si="257"/>
        <v/>
      </c>
      <c r="H1678" s="27" t="str">
        <f t="shared" si="258"/>
        <v/>
      </c>
      <c r="I1678" s="27" t="str">
        <f t="shared" si="259"/>
        <v/>
      </c>
      <c r="J1678" s="27" t="str">
        <f t="shared" si="260"/>
        <v/>
      </c>
      <c r="K1678" s="27" t="str">
        <f t="shared" si="261"/>
        <v/>
      </c>
      <c r="L1678" s="27" t="str">
        <f t="shared" si="262"/>
        <v/>
      </c>
      <c r="M1678" s="32" t="str">
        <f t="shared" si="263"/>
        <v/>
      </c>
      <c r="N1678" s="27" t="str">
        <f t="shared" si="255"/>
        <v/>
      </c>
      <c r="O1678" s="27" t="str">
        <f t="shared" si="255"/>
        <v/>
      </c>
      <c r="P1678" s="27" t="str">
        <f t="shared" si="255"/>
        <v/>
      </c>
      <c r="Q1678" s="27" t="str">
        <f t="shared" si="255"/>
        <v/>
      </c>
      <c r="R1678" s="27" t="str">
        <f t="shared" si="255"/>
        <v/>
      </c>
      <c r="S1678" s="27" t="str">
        <f t="shared" si="255"/>
        <v/>
      </c>
      <c r="T1678" s="32" t="str">
        <f t="shared" si="255"/>
        <v/>
      </c>
      <c r="U1678" s="10"/>
    </row>
    <row r="1679" spans="1:21" x14ac:dyDescent="0.25">
      <c r="A1679" s="10"/>
      <c r="B1679" s="4" t="str">
        <f>IF(ISBLANK('INPUT | Operations'!$B1684),"",COUNT('INPUT | Operations'!$B$12:$B1683))</f>
        <v/>
      </c>
      <c r="C1679" s="27" t="str">
        <f>IF(ISNUMBER($B1679),('INPUT | Operations'!$C1683+'INPUT | Operations'!$C1684)/2,"")</f>
        <v/>
      </c>
      <c r="D1679" s="28" t="str">
        <f t="shared" si="256"/>
        <v/>
      </c>
      <c r="E1679" s="26" t="str">
        <f>IF(ISNUMBER($B1679),'INPUT | Operations'!$B1684-'INPUT | Operations'!$B1683,"")</f>
        <v/>
      </c>
      <c r="F1679" s="32" t="str">
        <f>IF(ISNUMBER($B1679),IF('INPUT | Operations'!$B1684&lt;Booster_BurnTime,1,IF('INPUT | Operations'!$B1683&lt;=Booster_BurnTime,(Booster_BurnTime-'INPUT | Operations'!$B1683)/('INPUT | Operations'!$B1684-'INPUT | Operations'!$B1683),0))*'INPUT | Operations'!$E1683*NumberOfBoosters*NumberOfOps*$E1679,"")</f>
        <v/>
      </c>
      <c r="G1679" s="34" t="str">
        <f t="shared" si="257"/>
        <v/>
      </c>
      <c r="H1679" s="27" t="str">
        <f t="shared" si="258"/>
        <v/>
      </c>
      <c r="I1679" s="27" t="str">
        <f t="shared" si="259"/>
        <v/>
      </c>
      <c r="J1679" s="27" t="str">
        <f t="shared" si="260"/>
        <v/>
      </c>
      <c r="K1679" s="27" t="str">
        <f t="shared" si="261"/>
        <v/>
      </c>
      <c r="L1679" s="27" t="str">
        <f t="shared" si="262"/>
        <v/>
      </c>
      <c r="M1679" s="32" t="str">
        <f t="shared" si="263"/>
        <v/>
      </c>
      <c r="N1679" s="27" t="str">
        <f t="shared" si="255"/>
        <v/>
      </c>
      <c r="O1679" s="27" t="str">
        <f t="shared" si="255"/>
        <v/>
      </c>
      <c r="P1679" s="27" t="str">
        <f t="shared" si="255"/>
        <v/>
      </c>
      <c r="Q1679" s="27" t="str">
        <f t="shared" si="255"/>
        <v/>
      </c>
      <c r="R1679" s="27" t="str">
        <f t="shared" si="255"/>
        <v/>
      </c>
      <c r="S1679" s="27" t="str">
        <f t="shared" si="255"/>
        <v/>
      </c>
      <c r="T1679" s="32" t="str">
        <f t="shared" si="255"/>
        <v/>
      </c>
      <c r="U1679" s="10"/>
    </row>
    <row r="1680" spans="1:21" x14ac:dyDescent="0.25">
      <c r="A1680" s="10"/>
      <c r="B1680" s="4" t="str">
        <f>IF(ISBLANK('INPUT | Operations'!$B1685),"",COUNT('INPUT | Operations'!$B$12:$B1684))</f>
        <v/>
      </c>
      <c r="C1680" s="27" t="str">
        <f>IF(ISNUMBER($B1680),('INPUT | Operations'!$C1684+'INPUT | Operations'!$C1685)/2,"")</f>
        <v/>
      </c>
      <c r="D1680" s="28" t="str">
        <f t="shared" si="256"/>
        <v/>
      </c>
      <c r="E1680" s="26" t="str">
        <f>IF(ISNUMBER($B1680),'INPUT | Operations'!$B1685-'INPUT | Operations'!$B1684,"")</f>
        <v/>
      </c>
      <c r="F1680" s="32" t="str">
        <f>IF(ISNUMBER($B1680),IF('INPUT | Operations'!$B1685&lt;Booster_BurnTime,1,IF('INPUT | Operations'!$B1684&lt;=Booster_BurnTime,(Booster_BurnTime-'INPUT | Operations'!$B1684)/('INPUT | Operations'!$B1685-'INPUT | Operations'!$B1684),0))*'INPUT | Operations'!$E1684*NumberOfBoosters*NumberOfOps*$E1680,"")</f>
        <v/>
      </c>
      <c r="G1680" s="34" t="str">
        <f t="shared" si="257"/>
        <v/>
      </c>
      <c r="H1680" s="27" t="str">
        <f t="shared" si="258"/>
        <v/>
      </c>
      <c r="I1680" s="27" t="str">
        <f t="shared" si="259"/>
        <v/>
      </c>
      <c r="J1680" s="27" t="str">
        <f t="shared" si="260"/>
        <v/>
      </c>
      <c r="K1680" s="27" t="str">
        <f t="shared" si="261"/>
        <v/>
      </c>
      <c r="L1680" s="27" t="str">
        <f t="shared" si="262"/>
        <v/>
      </c>
      <c r="M1680" s="32" t="str">
        <f t="shared" si="263"/>
        <v/>
      </c>
      <c r="N1680" s="27" t="str">
        <f t="shared" si="255"/>
        <v/>
      </c>
      <c r="O1680" s="27" t="str">
        <f t="shared" si="255"/>
        <v/>
      </c>
      <c r="P1680" s="27" t="str">
        <f t="shared" si="255"/>
        <v/>
      </c>
      <c r="Q1680" s="27" t="str">
        <f t="shared" si="255"/>
        <v/>
      </c>
      <c r="R1680" s="27" t="str">
        <f t="shared" si="255"/>
        <v/>
      </c>
      <c r="S1680" s="27" t="str">
        <f t="shared" si="255"/>
        <v/>
      </c>
      <c r="T1680" s="32" t="str">
        <f t="shared" si="255"/>
        <v/>
      </c>
      <c r="U1680" s="10"/>
    </row>
    <row r="1681" spans="1:21" x14ac:dyDescent="0.25">
      <c r="A1681" s="10"/>
      <c r="B1681" s="4" t="str">
        <f>IF(ISBLANK('INPUT | Operations'!$B1686),"",COUNT('INPUT | Operations'!$B$12:$B1685))</f>
        <v/>
      </c>
      <c r="C1681" s="27" t="str">
        <f>IF(ISNUMBER($B1681),('INPUT | Operations'!$C1685+'INPUT | Operations'!$C1686)/2,"")</f>
        <v/>
      </c>
      <c r="D1681" s="28" t="str">
        <f t="shared" si="256"/>
        <v/>
      </c>
      <c r="E1681" s="26" t="str">
        <f>IF(ISNUMBER($B1681),'INPUT | Operations'!$B1686-'INPUT | Operations'!$B1685,"")</f>
        <v/>
      </c>
      <c r="F1681" s="32" t="str">
        <f>IF(ISNUMBER($B1681),IF('INPUT | Operations'!$B1686&lt;Booster_BurnTime,1,IF('INPUT | Operations'!$B1685&lt;=Booster_BurnTime,(Booster_BurnTime-'INPUT | Operations'!$B1685)/('INPUT | Operations'!$B1686-'INPUT | Operations'!$B1685),0))*'INPUT | Operations'!$E1685*NumberOfBoosters*NumberOfOps*$E1681,"")</f>
        <v/>
      </c>
      <c r="G1681" s="34" t="str">
        <f t="shared" si="257"/>
        <v/>
      </c>
      <c r="H1681" s="27" t="str">
        <f t="shared" si="258"/>
        <v/>
      </c>
      <c r="I1681" s="27" t="str">
        <f t="shared" si="259"/>
        <v/>
      </c>
      <c r="J1681" s="27" t="str">
        <f t="shared" si="260"/>
        <v/>
      </c>
      <c r="K1681" s="27" t="str">
        <f t="shared" si="261"/>
        <v/>
      </c>
      <c r="L1681" s="27" t="str">
        <f t="shared" si="262"/>
        <v/>
      </c>
      <c r="M1681" s="32" t="str">
        <f t="shared" si="263"/>
        <v/>
      </c>
      <c r="N1681" s="27" t="str">
        <f t="shared" si="255"/>
        <v/>
      </c>
      <c r="O1681" s="27" t="str">
        <f t="shared" si="255"/>
        <v/>
      </c>
      <c r="P1681" s="27" t="str">
        <f t="shared" si="255"/>
        <v/>
      </c>
      <c r="Q1681" s="27" t="str">
        <f t="shared" si="255"/>
        <v/>
      </c>
      <c r="R1681" s="27" t="str">
        <f t="shared" si="255"/>
        <v/>
      </c>
      <c r="S1681" s="27" t="str">
        <f t="shared" si="255"/>
        <v/>
      </c>
      <c r="T1681" s="32" t="str">
        <f t="shared" si="255"/>
        <v/>
      </c>
      <c r="U1681" s="10"/>
    </row>
    <row r="1682" spans="1:21" x14ac:dyDescent="0.25">
      <c r="A1682" s="10"/>
      <c r="B1682" s="4" t="str">
        <f>IF(ISBLANK('INPUT | Operations'!$B1687),"",COUNT('INPUT | Operations'!$B$12:$B1686))</f>
        <v/>
      </c>
      <c r="C1682" s="27" t="str">
        <f>IF(ISNUMBER($B1682),('INPUT | Operations'!$C1686+'INPUT | Operations'!$C1687)/2,"")</f>
        <v/>
      </c>
      <c r="D1682" s="28" t="str">
        <f t="shared" si="256"/>
        <v/>
      </c>
      <c r="E1682" s="26" t="str">
        <f>IF(ISNUMBER($B1682),'INPUT | Operations'!$B1687-'INPUT | Operations'!$B1686,"")</f>
        <v/>
      </c>
      <c r="F1682" s="32" t="str">
        <f>IF(ISNUMBER($B1682),IF('INPUT | Operations'!$B1687&lt;Booster_BurnTime,1,IF('INPUT | Operations'!$B1686&lt;=Booster_BurnTime,(Booster_BurnTime-'INPUT | Operations'!$B1686)/('INPUT | Operations'!$B1687-'INPUT | Operations'!$B1686),0))*'INPUT | Operations'!$E1686*NumberOfBoosters*NumberOfOps*$E1682,"")</f>
        <v/>
      </c>
      <c r="G1682" s="34" t="str">
        <f t="shared" si="257"/>
        <v/>
      </c>
      <c r="H1682" s="27" t="str">
        <f t="shared" si="258"/>
        <v/>
      </c>
      <c r="I1682" s="27" t="str">
        <f t="shared" si="259"/>
        <v/>
      </c>
      <c r="J1682" s="27" t="str">
        <f t="shared" si="260"/>
        <v/>
      </c>
      <c r="K1682" s="27" t="str">
        <f t="shared" si="261"/>
        <v/>
      </c>
      <c r="L1682" s="27" t="str">
        <f t="shared" si="262"/>
        <v/>
      </c>
      <c r="M1682" s="32" t="str">
        <f t="shared" si="263"/>
        <v/>
      </c>
      <c r="N1682" s="27" t="str">
        <f t="shared" si="255"/>
        <v/>
      </c>
      <c r="O1682" s="27" t="str">
        <f t="shared" si="255"/>
        <v/>
      </c>
      <c r="P1682" s="27" t="str">
        <f t="shared" si="255"/>
        <v/>
      </c>
      <c r="Q1682" s="27" t="str">
        <f t="shared" si="255"/>
        <v/>
      </c>
      <c r="R1682" s="27" t="str">
        <f t="shared" si="255"/>
        <v/>
      </c>
      <c r="S1682" s="27" t="str">
        <f t="shared" si="255"/>
        <v/>
      </c>
      <c r="T1682" s="32" t="str">
        <f t="shared" si="255"/>
        <v/>
      </c>
      <c r="U1682" s="10"/>
    </row>
    <row r="1683" spans="1:21" x14ac:dyDescent="0.25">
      <c r="A1683" s="10"/>
      <c r="B1683" s="4" t="str">
        <f>IF(ISBLANK('INPUT | Operations'!$B1688),"",COUNT('INPUT | Operations'!$B$12:$B1687))</f>
        <v/>
      </c>
      <c r="C1683" s="27" t="str">
        <f>IF(ISNUMBER($B1683),('INPUT | Operations'!$C1687+'INPUT | Operations'!$C1688)/2,"")</f>
        <v/>
      </c>
      <c r="D1683" s="28" t="str">
        <f t="shared" si="256"/>
        <v/>
      </c>
      <c r="E1683" s="26" t="str">
        <f>IF(ISNUMBER($B1683),'INPUT | Operations'!$B1688-'INPUT | Operations'!$B1687,"")</f>
        <v/>
      </c>
      <c r="F1683" s="32" t="str">
        <f>IF(ISNUMBER($B1683),IF('INPUT | Operations'!$B1688&lt;Booster_BurnTime,1,IF('INPUT | Operations'!$B1687&lt;=Booster_BurnTime,(Booster_BurnTime-'INPUT | Operations'!$B1687)/('INPUT | Operations'!$B1688-'INPUT | Operations'!$B1687),0))*'INPUT | Operations'!$E1687*NumberOfBoosters*NumberOfOps*$E1683,"")</f>
        <v/>
      </c>
      <c r="G1683" s="34" t="str">
        <f t="shared" si="257"/>
        <v/>
      </c>
      <c r="H1683" s="27" t="str">
        <f t="shared" si="258"/>
        <v/>
      </c>
      <c r="I1683" s="27" t="str">
        <f t="shared" si="259"/>
        <v/>
      </c>
      <c r="J1683" s="27" t="str">
        <f t="shared" si="260"/>
        <v/>
      </c>
      <c r="K1683" s="27" t="str">
        <f t="shared" si="261"/>
        <v/>
      </c>
      <c r="L1683" s="27" t="str">
        <f t="shared" si="262"/>
        <v/>
      </c>
      <c r="M1683" s="32" t="str">
        <f t="shared" si="263"/>
        <v/>
      </c>
      <c r="N1683" s="27" t="str">
        <f t="shared" si="255"/>
        <v/>
      </c>
      <c r="O1683" s="27" t="str">
        <f t="shared" si="255"/>
        <v/>
      </c>
      <c r="P1683" s="27" t="str">
        <f t="shared" si="255"/>
        <v/>
      </c>
      <c r="Q1683" s="27" t="str">
        <f t="shared" si="255"/>
        <v/>
      </c>
      <c r="R1683" s="27" t="str">
        <f t="shared" si="255"/>
        <v/>
      </c>
      <c r="S1683" s="27" t="str">
        <f t="shared" si="255"/>
        <v/>
      </c>
      <c r="T1683" s="32" t="str">
        <f t="shared" si="255"/>
        <v/>
      </c>
      <c r="U1683" s="10"/>
    </row>
    <row r="1684" spans="1:21" x14ac:dyDescent="0.25">
      <c r="A1684" s="10"/>
      <c r="B1684" s="4" t="str">
        <f>IF(ISBLANK('INPUT | Operations'!$B1689),"",COUNT('INPUT | Operations'!$B$12:$B1688))</f>
        <v/>
      </c>
      <c r="C1684" s="27" t="str">
        <f>IF(ISNUMBER($B1684),('INPUT | Operations'!$C1688+'INPUT | Operations'!$C1689)/2,"")</f>
        <v/>
      </c>
      <c r="D1684" s="28" t="str">
        <f t="shared" si="256"/>
        <v/>
      </c>
      <c r="E1684" s="26" t="str">
        <f>IF(ISNUMBER($B1684),'INPUT | Operations'!$B1689-'INPUT | Operations'!$B1688,"")</f>
        <v/>
      </c>
      <c r="F1684" s="32" t="str">
        <f>IF(ISNUMBER($B1684),IF('INPUT | Operations'!$B1689&lt;Booster_BurnTime,1,IF('INPUT | Operations'!$B1688&lt;=Booster_BurnTime,(Booster_BurnTime-'INPUT | Operations'!$B1688)/('INPUT | Operations'!$B1689-'INPUT | Operations'!$B1688),0))*'INPUT | Operations'!$E1688*NumberOfBoosters*NumberOfOps*$E1684,"")</f>
        <v/>
      </c>
      <c r="G1684" s="34" t="str">
        <f t="shared" si="257"/>
        <v/>
      </c>
      <c r="H1684" s="27" t="str">
        <f t="shared" si="258"/>
        <v/>
      </c>
      <c r="I1684" s="27" t="str">
        <f t="shared" si="259"/>
        <v/>
      </c>
      <c r="J1684" s="27" t="str">
        <f t="shared" si="260"/>
        <v/>
      </c>
      <c r="K1684" s="27" t="str">
        <f t="shared" si="261"/>
        <v/>
      </c>
      <c r="L1684" s="27" t="str">
        <f t="shared" si="262"/>
        <v/>
      </c>
      <c r="M1684" s="32" t="str">
        <f t="shared" si="263"/>
        <v/>
      </c>
      <c r="N1684" s="27" t="str">
        <f t="shared" si="255"/>
        <v/>
      </c>
      <c r="O1684" s="27" t="str">
        <f t="shared" si="255"/>
        <v/>
      </c>
      <c r="P1684" s="27" t="str">
        <f t="shared" si="255"/>
        <v/>
      </c>
      <c r="Q1684" s="27" t="str">
        <f t="shared" si="255"/>
        <v/>
      </c>
      <c r="R1684" s="27" t="str">
        <f t="shared" si="255"/>
        <v/>
      </c>
      <c r="S1684" s="27" t="str">
        <f t="shared" ref="N1684:T1721" si="264">IFERROR($F1684*L1684/1000,"")</f>
        <v/>
      </c>
      <c r="T1684" s="32" t="str">
        <f t="shared" si="264"/>
        <v/>
      </c>
      <c r="U1684" s="10"/>
    </row>
    <row r="1685" spans="1:21" x14ac:dyDescent="0.25">
      <c r="A1685" s="10"/>
      <c r="B1685" s="4" t="str">
        <f>IF(ISBLANK('INPUT | Operations'!$B1690),"",COUNT('INPUT | Operations'!$B$12:$B1689))</f>
        <v/>
      </c>
      <c r="C1685" s="27" t="str">
        <f>IF(ISNUMBER($B1685),('INPUT | Operations'!$C1689+'INPUT | Operations'!$C1690)/2,"")</f>
        <v/>
      </c>
      <c r="D1685" s="28" t="str">
        <f t="shared" si="256"/>
        <v/>
      </c>
      <c r="E1685" s="26" t="str">
        <f>IF(ISNUMBER($B1685),'INPUT | Operations'!$B1690-'INPUT | Operations'!$B1689,"")</f>
        <v/>
      </c>
      <c r="F1685" s="32" t="str">
        <f>IF(ISNUMBER($B1685),IF('INPUT | Operations'!$B1690&lt;Booster_BurnTime,1,IF('INPUT | Operations'!$B1689&lt;=Booster_BurnTime,(Booster_BurnTime-'INPUT | Operations'!$B1689)/('INPUT | Operations'!$B1690-'INPUT | Operations'!$B1689),0))*'INPUT | Operations'!$E1689*NumberOfBoosters*NumberOfOps*$E1685,"")</f>
        <v/>
      </c>
      <c r="G1685" s="34" t="str">
        <f t="shared" si="257"/>
        <v/>
      </c>
      <c r="H1685" s="27" t="str">
        <f t="shared" si="258"/>
        <v/>
      </c>
      <c r="I1685" s="27" t="str">
        <f t="shared" si="259"/>
        <v/>
      </c>
      <c r="J1685" s="27" t="str">
        <f t="shared" si="260"/>
        <v/>
      </c>
      <c r="K1685" s="27" t="str">
        <f t="shared" si="261"/>
        <v/>
      </c>
      <c r="L1685" s="27" t="str">
        <f t="shared" si="262"/>
        <v/>
      </c>
      <c r="M1685" s="32" t="str">
        <f t="shared" si="263"/>
        <v/>
      </c>
      <c r="N1685" s="27" t="str">
        <f t="shared" si="264"/>
        <v/>
      </c>
      <c r="O1685" s="27" t="str">
        <f t="shared" si="264"/>
        <v/>
      </c>
      <c r="P1685" s="27" t="str">
        <f t="shared" si="264"/>
        <v/>
      </c>
      <c r="Q1685" s="27" t="str">
        <f t="shared" si="264"/>
        <v/>
      </c>
      <c r="R1685" s="27" t="str">
        <f t="shared" si="264"/>
        <v/>
      </c>
      <c r="S1685" s="27" t="str">
        <f t="shared" si="264"/>
        <v/>
      </c>
      <c r="T1685" s="32" t="str">
        <f t="shared" si="264"/>
        <v/>
      </c>
      <c r="U1685" s="10"/>
    </row>
    <row r="1686" spans="1:21" x14ac:dyDescent="0.25">
      <c r="A1686" s="10"/>
      <c r="B1686" s="4" t="str">
        <f>IF(ISBLANK('INPUT | Operations'!$B1691),"",COUNT('INPUT | Operations'!$B$12:$B1690))</f>
        <v/>
      </c>
      <c r="C1686" s="27" t="str">
        <f>IF(ISNUMBER($B1686),('INPUT | Operations'!$C1690+'INPUT | Operations'!$C1691)/2,"")</f>
        <v/>
      </c>
      <c r="D1686" s="28" t="str">
        <f t="shared" si="256"/>
        <v/>
      </c>
      <c r="E1686" s="26" t="str">
        <f>IF(ISNUMBER($B1686),'INPUT | Operations'!$B1691-'INPUT | Operations'!$B1690,"")</f>
        <v/>
      </c>
      <c r="F1686" s="32" t="str">
        <f>IF(ISNUMBER($B1686),IF('INPUT | Operations'!$B1691&lt;Booster_BurnTime,1,IF('INPUT | Operations'!$B1690&lt;=Booster_BurnTime,(Booster_BurnTime-'INPUT | Operations'!$B1690)/('INPUT | Operations'!$B1691-'INPUT | Operations'!$B1690),0))*'INPUT | Operations'!$E1690*NumberOfBoosters*NumberOfOps*$E1686,"")</f>
        <v/>
      </c>
      <c r="G1686" s="34" t="str">
        <f t="shared" si="257"/>
        <v/>
      </c>
      <c r="H1686" s="27" t="str">
        <f t="shared" si="258"/>
        <v/>
      </c>
      <c r="I1686" s="27" t="str">
        <f t="shared" si="259"/>
        <v/>
      </c>
      <c r="J1686" s="27" t="str">
        <f t="shared" si="260"/>
        <v/>
      </c>
      <c r="K1686" s="27" t="str">
        <f t="shared" si="261"/>
        <v/>
      </c>
      <c r="L1686" s="27" t="str">
        <f t="shared" si="262"/>
        <v/>
      </c>
      <c r="M1686" s="32" t="str">
        <f t="shared" si="263"/>
        <v/>
      </c>
      <c r="N1686" s="27" t="str">
        <f t="shared" si="264"/>
        <v/>
      </c>
      <c r="O1686" s="27" t="str">
        <f t="shared" si="264"/>
        <v/>
      </c>
      <c r="P1686" s="27" t="str">
        <f t="shared" si="264"/>
        <v/>
      </c>
      <c r="Q1686" s="27" t="str">
        <f t="shared" si="264"/>
        <v/>
      </c>
      <c r="R1686" s="27" t="str">
        <f t="shared" si="264"/>
        <v/>
      </c>
      <c r="S1686" s="27" t="str">
        <f t="shared" si="264"/>
        <v/>
      </c>
      <c r="T1686" s="32" t="str">
        <f t="shared" si="264"/>
        <v/>
      </c>
      <c r="U1686" s="10"/>
    </row>
    <row r="1687" spans="1:21" x14ac:dyDescent="0.25">
      <c r="A1687" s="10"/>
      <c r="B1687" s="4" t="str">
        <f>IF(ISBLANK('INPUT | Operations'!$B1692),"",COUNT('INPUT | Operations'!$B$12:$B1691))</f>
        <v/>
      </c>
      <c r="C1687" s="27" t="str">
        <f>IF(ISNUMBER($B1687),('INPUT | Operations'!$C1691+'INPUT | Operations'!$C1692)/2,"")</f>
        <v/>
      </c>
      <c r="D1687" s="28" t="str">
        <f t="shared" si="256"/>
        <v/>
      </c>
      <c r="E1687" s="26" t="str">
        <f>IF(ISNUMBER($B1687),'INPUT | Operations'!$B1692-'INPUT | Operations'!$B1691,"")</f>
        <v/>
      </c>
      <c r="F1687" s="32" t="str">
        <f>IF(ISNUMBER($B1687),IF('INPUT | Operations'!$B1692&lt;Booster_BurnTime,1,IF('INPUT | Operations'!$B1691&lt;=Booster_BurnTime,(Booster_BurnTime-'INPUT | Operations'!$B1691)/('INPUT | Operations'!$B1692-'INPUT | Operations'!$B1691),0))*'INPUT | Operations'!$E1691*NumberOfBoosters*NumberOfOps*$E1687,"")</f>
        <v/>
      </c>
      <c r="G1687" s="34" t="str">
        <f t="shared" si="257"/>
        <v/>
      </c>
      <c r="H1687" s="27" t="str">
        <f t="shared" si="258"/>
        <v/>
      </c>
      <c r="I1687" s="27" t="str">
        <f t="shared" si="259"/>
        <v/>
      </c>
      <c r="J1687" s="27" t="str">
        <f t="shared" si="260"/>
        <v/>
      </c>
      <c r="K1687" s="27" t="str">
        <f t="shared" si="261"/>
        <v/>
      </c>
      <c r="L1687" s="27" t="str">
        <f t="shared" si="262"/>
        <v/>
      </c>
      <c r="M1687" s="32" t="str">
        <f t="shared" si="263"/>
        <v/>
      </c>
      <c r="N1687" s="27" t="str">
        <f t="shared" si="264"/>
        <v/>
      </c>
      <c r="O1687" s="27" t="str">
        <f t="shared" si="264"/>
        <v/>
      </c>
      <c r="P1687" s="27" t="str">
        <f t="shared" si="264"/>
        <v/>
      </c>
      <c r="Q1687" s="27" t="str">
        <f t="shared" si="264"/>
        <v/>
      </c>
      <c r="R1687" s="27" t="str">
        <f t="shared" si="264"/>
        <v/>
      </c>
      <c r="S1687" s="27" t="str">
        <f t="shared" si="264"/>
        <v/>
      </c>
      <c r="T1687" s="32" t="str">
        <f t="shared" si="264"/>
        <v/>
      </c>
      <c r="U1687" s="10"/>
    </row>
    <row r="1688" spans="1:21" x14ac:dyDescent="0.25">
      <c r="A1688" s="10"/>
      <c r="B1688" s="4" t="str">
        <f>IF(ISBLANK('INPUT | Operations'!$B1693),"",COUNT('INPUT | Operations'!$B$12:$B1692))</f>
        <v/>
      </c>
      <c r="C1688" s="27" t="str">
        <f>IF(ISNUMBER($B1688),('INPUT | Operations'!$C1692+'INPUT | Operations'!$C1693)/2,"")</f>
        <v/>
      </c>
      <c r="D1688" s="28" t="str">
        <f t="shared" si="256"/>
        <v/>
      </c>
      <c r="E1688" s="26" t="str">
        <f>IF(ISNUMBER($B1688),'INPUT | Operations'!$B1693-'INPUT | Operations'!$B1692,"")</f>
        <v/>
      </c>
      <c r="F1688" s="32" t="str">
        <f>IF(ISNUMBER($B1688),IF('INPUT | Operations'!$B1693&lt;Booster_BurnTime,1,IF('INPUT | Operations'!$B1692&lt;=Booster_BurnTime,(Booster_BurnTime-'INPUT | Operations'!$B1692)/('INPUT | Operations'!$B1693-'INPUT | Operations'!$B1692),0))*'INPUT | Operations'!$E1692*NumberOfBoosters*NumberOfOps*$E1688,"")</f>
        <v/>
      </c>
      <c r="G1688" s="34" t="str">
        <f t="shared" si="257"/>
        <v/>
      </c>
      <c r="H1688" s="27" t="str">
        <f t="shared" si="258"/>
        <v/>
      </c>
      <c r="I1688" s="27" t="str">
        <f t="shared" si="259"/>
        <v/>
      </c>
      <c r="J1688" s="27" t="str">
        <f t="shared" si="260"/>
        <v/>
      </c>
      <c r="K1688" s="27" t="str">
        <f t="shared" si="261"/>
        <v/>
      </c>
      <c r="L1688" s="27" t="str">
        <f t="shared" si="262"/>
        <v/>
      </c>
      <c r="M1688" s="32" t="str">
        <f t="shared" si="263"/>
        <v/>
      </c>
      <c r="N1688" s="27" t="str">
        <f t="shared" si="264"/>
        <v/>
      </c>
      <c r="O1688" s="27" t="str">
        <f t="shared" si="264"/>
        <v/>
      </c>
      <c r="P1688" s="27" t="str">
        <f t="shared" si="264"/>
        <v/>
      </c>
      <c r="Q1688" s="27" t="str">
        <f t="shared" si="264"/>
        <v/>
      </c>
      <c r="R1688" s="27" t="str">
        <f t="shared" si="264"/>
        <v/>
      </c>
      <c r="S1688" s="27" t="str">
        <f t="shared" si="264"/>
        <v/>
      </c>
      <c r="T1688" s="32" t="str">
        <f t="shared" si="264"/>
        <v/>
      </c>
      <c r="U1688" s="10"/>
    </row>
    <row r="1689" spans="1:21" x14ac:dyDescent="0.25">
      <c r="A1689" s="10"/>
      <c r="B1689" s="4" t="str">
        <f>IF(ISBLANK('INPUT | Operations'!$B1694),"",COUNT('INPUT | Operations'!$B$12:$B1693))</f>
        <v/>
      </c>
      <c r="C1689" s="27" t="str">
        <f>IF(ISNUMBER($B1689),('INPUT | Operations'!$C1693+'INPUT | Operations'!$C1694)/2,"")</f>
        <v/>
      </c>
      <c r="D1689" s="28" t="str">
        <f t="shared" si="256"/>
        <v/>
      </c>
      <c r="E1689" s="26" t="str">
        <f>IF(ISNUMBER($B1689),'INPUT | Operations'!$B1694-'INPUT | Operations'!$B1693,"")</f>
        <v/>
      </c>
      <c r="F1689" s="32" t="str">
        <f>IF(ISNUMBER($B1689),IF('INPUT | Operations'!$B1694&lt;Booster_BurnTime,1,IF('INPUT | Operations'!$B1693&lt;=Booster_BurnTime,(Booster_BurnTime-'INPUT | Operations'!$B1693)/('INPUT | Operations'!$B1694-'INPUT | Operations'!$B1693),0))*'INPUT | Operations'!$E1693*NumberOfBoosters*NumberOfOps*$E1689,"")</f>
        <v/>
      </c>
      <c r="G1689" s="34" t="str">
        <f t="shared" si="257"/>
        <v/>
      </c>
      <c r="H1689" s="27" t="str">
        <f t="shared" si="258"/>
        <v/>
      </c>
      <c r="I1689" s="27" t="str">
        <f t="shared" si="259"/>
        <v/>
      </c>
      <c r="J1689" s="27" t="str">
        <f t="shared" si="260"/>
        <v/>
      </c>
      <c r="K1689" s="27" t="str">
        <f t="shared" si="261"/>
        <v/>
      </c>
      <c r="L1689" s="27" t="str">
        <f t="shared" si="262"/>
        <v/>
      </c>
      <c r="M1689" s="32" t="str">
        <f t="shared" si="263"/>
        <v/>
      </c>
      <c r="N1689" s="27" t="str">
        <f t="shared" si="264"/>
        <v/>
      </c>
      <c r="O1689" s="27" t="str">
        <f t="shared" si="264"/>
        <v/>
      </c>
      <c r="P1689" s="27" t="str">
        <f t="shared" si="264"/>
        <v/>
      </c>
      <c r="Q1689" s="27" t="str">
        <f t="shared" si="264"/>
        <v/>
      </c>
      <c r="R1689" s="27" t="str">
        <f t="shared" si="264"/>
        <v/>
      </c>
      <c r="S1689" s="27" t="str">
        <f t="shared" si="264"/>
        <v/>
      </c>
      <c r="T1689" s="32" t="str">
        <f t="shared" si="264"/>
        <v/>
      </c>
      <c r="U1689" s="10"/>
    </row>
    <row r="1690" spans="1:21" x14ac:dyDescent="0.25">
      <c r="A1690" s="10"/>
      <c r="B1690" s="4" t="str">
        <f>IF(ISBLANK('INPUT | Operations'!$B1695),"",COUNT('INPUT | Operations'!$B$12:$B1694))</f>
        <v/>
      </c>
      <c r="C1690" s="27" t="str">
        <f>IF(ISNUMBER($B1690),('INPUT | Operations'!$C1694+'INPUT | Operations'!$C1695)/2,"")</f>
        <v/>
      </c>
      <c r="D1690" s="28" t="str">
        <f t="shared" si="256"/>
        <v/>
      </c>
      <c r="E1690" s="26" t="str">
        <f>IF(ISNUMBER($B1690),'INPUT | Operations'!$B1695-'INPUT | Operations'!$B1694,"")</f>
        <v/>
      </c>
      <c r="F1690" s="32" t="str">
        <f>IF(ISNUMBER($B1690),IF('INPUT | Operations'!$B1695&lt;Booster_BurnTime,1,IF('INPUT | Operations'!$B1694&lt;=Booster_BurnTime,(Booster_BurnTime-'INPUT | Operations'!$B1694)/('INPUT | Operations'!$B1695-'INPUT | Operations'!$B1694),0))*'INPUT | Operations'!$E1694*NumberOfBoosters*NumberOfOps*$E1690,"")</f>
        <v/>
      </c>
      <c r="G1690" s="34" t="str">
        <f t="shared" si="257"/>
        <v/>
      </c>
      <c r="H1690" s="27" t="str">
        <f t="shared" si="258"/>
        <v/>
      </c>
      <c r="I1690" s="27" t="str">
        <f t="shared" si="259"/>
        <v/>
      </c>
      <c r="J1690" s="27" t="str">
        <f t="shared" si="260"/>
        <v/>
      </c>
      <c r="K1690" s="27" t="str">
        <f t="shared" si="261"/>
        <v/>
      </c>
      <c r="L1690" s="27" t="str">
        <f t="shared" si="262"/>
        <v/>
      </c>
      <c r="M1690" s="32" t="str">
        <f t="shared" si="263"/>
        <v/>
      </c>
      <c r="N1690" s="27" t="str">
        <f t="shared" si="264"/>
        <v/>
      </c>
      <c r="O1690" s="27" t="str">
        <f t="shared" si="264"/>
        <v/>
      </c>
      <c r="P1690" s="27" t="str">
        <f t="shared" si="264"/>
        <v/>
      </c>
      <c r="Q1690" s="27" t="str">
        <f t="shared" si="264"/>
        <v/>
      </c>
      <c r="R1690" s="27" t="str">
        <f t="shared" si="264"/>
        <v/>
      </c>
      <c r="S1690" s="27" t="str">
        <f t="shared" si="264"/>
        <v/>
      </c>
      <c r="T1690" s="32" t="str">
        <f t="shared" si="264"/>
        <v/>
      </c>
      <c r="U1690" s="10"/>
    </row>
    <row r="1691" spans="1:21" x14ac:dyDescent="0.25">
      <c r="A1691" s="10"/>
      <c r="B1691" s="4" t="str">
        <f>IF(ISBLANK('INPUT | Operations'!$B1696),"",COUNT('INPUT | Operations'!$B$12:$B1695))</f>
        <v/>
      </c>
      <c r="C1691" s="27" t="str">
        <f>IF(ISNUMBER($B1691),('INPUT | Operations'!$C1695+'INPUT | Operations'!$C1696)/2,"")</f>
        <v/>
      </c>
      <c r="D1691" s="28" t="str">
        <f t="shared" si="256"/>
        <v/>
      </c>
      <c r="E1691" s="26" t="str">
        <f>IF(ISNUMBER($B1691),'INPUT | Operations'!$B1696-'INPUT | Operations'!$B1695,"")</f>
        <v/>
      </c>
      <c r="F1691" s="32" t="str">
        <f>IF(ISNUMBER($B1691),IF('INPUT | Operations'!$B1696&lt;Booster_BurnTime,1,IF('INPUT | Operations'!$B1695&lt;=Booster_BurnTime,(Booster_BurnTime-'INPUT | Operations'!$B1695)/('INPUT | Operations'!$B1696-'INPUT | Operations'!$B1695),0))*'INPUT | Operations'!$E1695*NumberOfBoosters*NumberOfOps*$E1691,"")</f>
        <v/>
      </c>
      <c r="G1691" s="34" t="str">
        <f t="shared" si="257"/>
        <v/>
      </c>
      <c r="H1691" s="27" t="str">
        <f t="shared" si="258"/>
        <v/>
      </c>
      <c r="I1691" s="27" t="str">
        <f t="shared" si="259"/>
        <v/>
      </c>
      <c r="J1691" s="27" t="str">
        <f t="shared" si="260"/>
        <v/>
      </c>
      <c r="K1691" s="27" t="str">
        <f t="shared" si="261"/>
        <v/>
      </c>
      <c r="L1691" s="27" t="str">
        <f t="shared" si="262"/>
        <v/>
      </c>
      <c r="M1691" s="32" t="str">
        <f t="shared" si="263"/>
        <v/>
      </c>
      <c r="N1691" s="27" t="str">
        <f t="shared" si="264"/>
        <v/>
      </c>
      <c r="O1691" s="27" t="str">
        <f t="shared" si="264"/>
        <v/>
      </c>
      <c r="P1691" s="27" t="str">
        <f t="shared" si="264"/>
        <v/>
      </c>
      <c r="Q1691" s="27" t="str">
        <f t="shared" si="264"/>
        <v/>
      </c>
      <c r="R1691" s="27" t="str">
        <f t="shared" si="264"/>
        <v/>
      </c>
      <c r="S1691" s="27" t="str">
        <f t="shared" si="264"/>
        <v/>
      </c>
      <c r="T1691" s="32" t="str">
        <f t="shared" si="264"/>
        <v/>
      </c>
      <c r="U1691" s="10"/>
    </row>
    <row r="1692" spans="1:21" x14ac:dyDescent="0.25">
      <c r="A1692" s="10"/>
      <c r="B1692" s="4" t="str">
        <f>IF(ISBLANK('INPUT | Operations'!$B1697),"",COUNT('INPUT | Operations'!$B$12:$B1696))</f>
        <v/>
      </c>
      <c r="C1692" s="27" t="str">
        <f>IF(ISNUMBER($B1692),('INPUT | Operations'!$C1696+'INPUT | Operations'!$C1697)/2,"")</f>
        <v/>
      </c>
      <c r="D1692" s="28" t="str">
        <f t="shared" si="256"/>
        <v/>
      </c>
      <c r="E1692" s="26" t="str">
        <f>IF(ISNUMBER($B1692),'INPUT | Operations'!$B1697-'INPUT | Operations'!$B1696,"")</f>
        <v/>
      </c>
      <c r="F1692" s="32" t="str">
        <f>IF(ISNUMBER($B1692),IF('INPUT | Operations'!$B1697&lt;Booster_BurnTime,1,IF('INPUT | Operations'!$B1696&lt;=Booster_BurnTime,(Booster_BurnTime-'INPUT | Operations'!$B1696)/('INPUT | Operations'!$B1697-'INPUT | Operations'!$B1696),0))*'INPUT | Operations'!$E1696*NumberOfBoosters*NumberOfOps*$E1692,"")</f>
        <v/>
      </c>
      <c r="G1692" s="34" t="str">
        <f t="shared" si="257"/>
        <v/>
      </c>
      <c r="H1692" s="27" t="str">
        <f t="shared" si="258"/>
        <v/>
      </c>
      <c r="I1692" s="27" t="str">
        <f t="shared" si="259"/>
        <v/>
      </c>
      <c r="J1692" s="27" t="str">
        <f t="shared" si="260"/>
        <v/>
      </c>
      <c r="K1692" s="27" t="str">
        <f t="shared" si="261"/>
        <v/>
      </c>
      <c r="L1692" s="27" t="str">
        <f t="shared" si="262"/>
        <v/>
      </c>
      <c r="M1692" s="32" t="str">
        <f t="shared" si="263"/>
        <v/>
      </c>
      <c r="N1692" s="27" t="str">
        <f t="shared" si="264"/>
        <v/>
      </c>
      <c r="O1692" s="27" t="str">
        <f t="shared" si="264"/>
        <v/>
      </c>
      <c r="P1692" s="27" t="str">
        <f t="shared" si="264"/>
        <v/>
      </c>
      <c r="Q1692" s="27" t="str">
        <f t="shared" si="264"/>
        <v/>
      </c>
      <c r="R1692" s="27" t="str">
        <f t="shared" si="264"/>
        <v/>
      </c>
      <c r="S1692" s="27" t="str">
        <f t="shared" si="264"/>
        <v/>
      </c>
      <c r="T1692" s="32" t="str">
        <f t="shared" si="264"/>
        <v/>
      </c>
      <c r="U1692" s="10"/>
    </row>
    <row r="1693" spans="1:21" x14ac:dyDescent="0.25">
      <c r="A1693" s="10"/>
      <c r="B1693" s="4" t="str">
        <f>IF(ISBLANK('INPUT | Operations'!$B1698),"",COUNT('INPUT | Operations'!$B$12:$B1697))</f>
        <v/>
      </c>
      <c r="C1693" s="27" t="str">
        <f>IF(ISNUMBER($B1693),('INPUT | Operations'!$C1697+'INPUT | Operations'!$C1698)/2,"")</f>
        <v/>
      </c>
      <c r="D1693" s="28" t="str">
        <f t="shared" si="256"/>
        <v/>
      </c>
      <c r="E1693" s="26" t="str">
        <f>IF(ISNUMBER($B1693),'INPUT | Operations'!$B1698-'INPUT | Operations'!$B1697,"")</f>
        <v/>
      </c>
      <c r="F1693" s="32" t="str">
        <f>IF(ISNUMBER($B1693),IF('INPUT | Operations'!$B1698&lt;Booster_BurnTime,1,IF('INPUT | Operations'!$B1697&lt;=Booster_BurnTime,(Booster_BurnTime-'INPUT | Operations'!$B1697)/('INPUT | Operations'!$B1698-'INPUT | Operations'!$B1697),0))*'INPUT | Operations'!$E1697*NumberOfBoosters*NumberOfOps*$E1693,"")</f>
        <v/>
      </c>
      <c r="G1693" s="34" t="str">
        <f t="shared" si="257"/>
        <v/>
      </c>
      <c r="H1693" s="27" t="str">
        <f t="shared" si="258"/>
        <v/>
      </c>
      <c r="I1693" s="27" t="str">
        <f t="shared" si="259"/>
        <v/>
      </c>
      <c r="J1693" s="27" t="str">
        <f t="shared" si="260"/>
        <v/>
      </c>
      <c r="K1693" s="27" t="str">
        <f t="shared" si="261"/>
        <v/>
      </c>
      <c r="L1693" s="27" t="str">
        <f t="shared" si="262"/>
        <v/>
      </c>
      <c r="M1693" s="32" t="str">
        <f t="shared" si="263"/>
        <v/>
      </c>
      <c r="N1693" s="27" t="str">
        <f t="shared" si="264"/>
        <v/>
      </c>
      <c r="O1693" s="27" t="str">
        <f t="shared" si="264"/>
        <v/>
      </c>
      <c r="P1693" s="27" t="str">
        <f t="shared" si="264"/>
        <v/>
      </c>
      <c r="Q1693" s="27" t="str">
        <f t="shared" si="264"/>
        <v/>
      </c>
      <c r="R1693" s="27" t="str">
        <f t="shared" si="264"/>
        <v/>
      </c>
      <c r="S1693" s="27" t="str">
        <f t="shared" si="264"/>
        <v/>
      </c>
      <c r="T1693" s="32" t="str">
        <f t="shared" si="264"/>
        <v/>
      </c>
      <c r="U1693" s="10"/>
    </row>
    <row r="1694" spans="1:21" x14ac:dyDescent="0.25">
      <c r="A1694" s="10"/>
      <c r="B1694" s="4" t="str">
        <f>IF(ISBLANK('INPUT | Operations'!$B1699),"",COUNT('INPUT | Operations'!$B$12:$B1698))</f>
        <v/>
      </c>
      <c r="C1694" s="27" t="str">
        <f>IF(ISNUMBER($B1694),('INPUT | Operations'!$C1698+'INPUT | Operations'!$C1699)/2,"")</f>
        <v/>
      </c>
      <c r="D1694" s="28" t="str">
        <f t="shared" si="256"/>
        <v/>
      </c>
      <c r="E1694" s="26" t="str">
        <f>IF(ISNUMBER($B1694),'INPUT | Operations'!$B1699-'INPUT | Operations'!$B1698,"")</f>
        <v/>
      </c>
      <c r="F1694" s="32" t="str">
        <f>IF(ISNUMBER($B1694),IF('INPUT | Operations'!$B1699&lt;Booster_BurnTime,1,IF('INPUT | Operations'!$B1698&lt;=Booster_BurnTime,(Booster_BurnTime-'INPUT | Operations'!$B1698)/('INPUT | Operations'!$B1699-'INPUT | Operations'!$B1698),0))*'INPUT | Operations'!$E1698*NumberOfBoosters*NumberOfOps*$E1694,"")</f>
        <v/>
      </c>
      <c r="G1694" s="34" t="str">
        <f t="shared" si="257"/>
        <v/>
      </c>
      <c r="H1694" s="27" t="str">
        <f t="shared" si="258"/>
        <v/>
      </c>
      <c r="I1694" s="27" t="str">
        <f t="shared" si="259"/>
        <v/>
      </c>
      <c r="J1694" s="27" t="str">
        <f t="shared" si="260"/>
        <v/>
      </c>
      <c r="K1694" s="27" t="str">
        <f t="shared" si="261"/>
        <v/>
      </c>
      <c r="L1694" s="27" t="str">
        <f t="shared" si="262"/>
        <v/>
      </c>
      <c r="M1694" s="32" t="str">
        <f t="shared" si="263"/>
        <v/>
      </c>
      <c r="N1694" s="27" t="str">
        <f t="shared" si="264"/>
        <v/>
      </c>
      <c r="O1694" s="27" t="str">
        <f t="shared" si="264"/>
        <v/>
      </c>
      <c r="P1694" s="27" t="str">
        <f t="shared" si="264"/>
        <v/>
      </c>
      <c r="Q1694" s="27" t="str">
        <f t="shared" si="264"/>
        <v/>
      </c>
      <c r="R1694" s="27" t="str">
        <f t="shared" si="264"/>
        <v/>
      </c>
      <c r="S1694" s="27" t="str">
        <f t="shared" si="264"/>
        <v/>
      </c>
      <c r="T1694" s="32" t="str">
        <f t="shared" si="264"/>
        <v/>
      </c>
      <c r="U1694" s="10"/>
    </row>
    <row r="1695" spans="1:21" x14ac:dyDescent="0.25">
      <c r="A1695" s="10"/>
      <c r="B1695" s="4" t="str">
        <f>IF(ISBLANK('INPUT | Operations'!$B1700),"",COUNT('INPUT | Operations'!$B$12:$B1699))</f>
        <v/>
      </c>
      <c r="C1695" s="27" t="str">
        <f>IF(ISNUMBER($B1695),('INPUT | Operations'!$C1699+'INPUT | Operations'!$C1700)/2,"")</f>
        <v/>
      </c>
      <c r="D1695" s="28" t="str">
        <f t="shared" si="256"/>
        <v/>
      </c>
      <c r="E1695" s="26" t="str">
        <f>IF(ISNUMBER($B1695),'INPUT | Operations'!$B1700-'INPUT | Operations'!$B1699,"")</f>
        <v/>
      </c>
      <c r="F1695" s="32" t="str">
        <f>IF(ISNUMBER($B1695),IF('INPUT | Operations'!$B1700&lt;Booster_BurnTime,1,IF('INPUT | Operations'!$B1699&lt;=Booster_BurnTime,(Booster_BurnTime-'INPUT | Operations'!$B1699)/('INPUT | Operations'!$B1700-'INPUT | Operations'!$B1699),0))*'INPUT | Operations'!$E1699*NumberOfBoosters*NumberOfOps*$E1695,"")</f>
        <v/>
      </c>
      <c r="G1695" s="34" t="str">
        <f t="shared" si="257"/>
        <v/>
      </c>
      <c r="H1695" s="27" t="str">
        <f t="shared" si="258"/>
        <v/>
      </c>
      <c r="I1695" s="27" t="str">
        <f t="shared" si="259"/>
        <v/>
      </c>
      <c r="J1695" s="27" t="str">
        <f t="shared" si="260"/>
        <v/>
      </c>
      <c r="K1695" s="27" t="str">
        <f t="shared" si="261"/>
        <v/>
      </c>
      <c r="L1695" s="27" t="str">
        <f t="shared" si="262"/>
        <v/>
      </c>
      <c r="M1695" s="32" t="str">
        <f t="shared" si="263"/>
        <v/>
      </c>
      <c r="N1695" s="27" t="str">
        <f t="shared" si="264"/>
        <v/>
      </c>
      <c r="O1695" s="27" t="str">
        <f t="shared" si="264"/>
        <v/>
      </c>
      <c r="P1695" s="27" t="str">
        <f t="shared" si="264"/>
        <v/>
      </c>
      <c r="Q1695" s="27" t="str">
        <f t="shared" si="264"/>
        <v/>
      </c>
      <c r="R1695" s="27" t="str">
        <f t="shared" si="264"/>
        <v/>
      </c>
      <c r="S1695" s="27" t="str">
        <f t="shared" si="264"/>
        <v/>
      </c>
      <c r="T1695" s="32" t="str">
        <f t="shared" si="264"/>
        <v/>
      </c>
      <c r="U1695" s="10"/>
    </row>
    <row r="1696" spans="1:21" x14ac:dyDescent="0.25">
      <c r="A1696" s="10"/>
      <c r="B1696" s="4" t="str">
        <f>IF(ISBLANK('INPUT | Operations'!$B1701),"",COUNT('INPUT | Operations'!$B$12:$B1700))</f>
        <v/>
      </c>
      <c r="C1696" s="27" t="str">
        <f>IF(ISNUMBER($B1696),('INPUT | Operations'!$C1700+'INPUT | Operations'!$C1701)/2,"")</f>
        <v/>
      </c>
      <c r="D1696" s="28" t="str">
        <f t="shared" si="256"/>
        <v/>
      </c>
      <c r="E1696" s="26" t="str">
        <f>IF(ISNUMBER($B1696),'INPUT | Operations'!$B1701-'INPUT | Operations'!$B1700,"")</f>
        <v/>
      </c>
      <c r="F1696" s="32" t="str">
        <f>IF(ISNUMBER($B1696),IF('INPUT | Operations'!$B1701&lt;Booster_BurnTime,1,IF('INPUT | Operations'!$B1700&lt;=Booster_BurnTime,(Booster_BurnTime-'INPUT | Operations'!$B1700)/('INPUT | Operations'!$B1701-'INPUT | Operations'!$B1700),0))*'INPUT | Operations'!$E1700*NumberOfBoosters*NumberOfOps*$E1696,"")</f>
        <v/>
      </c>
      <c r="G1696" s="34" t="str">
        <f t="shared" si="257"/>
        <v/>
      </c>
      <c r="H1696" s="27" t="str">
        <f t="shared" si="258"/>
        <v/>
      </c>
      <c r="I1696" s="27" t="str">
        <f t="shared" si="259"/>
        <v/>
      </c>
      <c r="J1696" s="27" t="str">
        <f t="shared" si="260"/>
        <v/>
      </c>
      <c r="K1696" s="27" t="str">
        <f t="shared" si="261"/>
        <v/>
      </c>
      <c r="L1696" s="27" t="str">
        <f t="shared" si="262"/>
        <v/>
      </c>
      <c r="M1696" s="32" t="str">
        <f t="shared" si="263"/>
        <v/>
      </c>
      <c r="N1696" s="27" t="str">
        <f t="shared" si="264"/>
        <v/>
      </c>
      <c r="O1696" s="27" t="str">
        <f t="shared" si="264"/>
        <v/>
      </c>
      <c r="P1696" s="27" t="str">
        <f t="shared" si="264"/>
        <v/>
      </c>
      <c r="Q1696" s="27" t="str">
        <f t="shared" si="264"/>
        <v/>
      </c>
      <c r="R1696" s="27" t="str">
        <f t="shared" si="264"/>
        <v/>
      </c>
      <c r="S1696" s="27" t="str">
        <f t="shared" si="264"/>
        <v/>
      </c>
      <c r="T1696" s="32" t="str">
        <f t="shared" si="264"/>
        <v/>
      </c>
      <c r="U1696" s="10"/>
    </row>
    <row r="1697" spans="1:21" x14ac:dyDescent="0.25">
      <c r="A1697" s="10"/>
      <c r="B1697" s="4" t="str">
        <f>IF(ISBLANK('INPUT | Operations'!$B1702),"",COUNT('INPUT | Operations'!$B$12:$B1701))</f>
        <v/>
      </c>
      <c r="C1697" s="27" t="str">
        <f>IF(ISNUMBER($B1697),('INPUT | Operations'!$C1701+'INPUT | Operations'!$C1702)/2,"")</f>
        <v/>
      </c>
      <c r="D1697" s="28" t="str">
        <f t="shared" si="256"/>
        <v/>
      </c>
      <c r="E1697" s="26" t="str">
        <f>IF(ISNUMBER($B1697),'INPUT | Operations'!$B1702-'INPUT | Operations'!$B1701,"")</f>
        <v/>
      </c>
      <c r="F1697" s="32" t="str">
        <f>IF(ISNUMBER($B1697),IF('INPUT | Operations'!$B1702&lt;Booster_BurnTime,1,IF('INPUT | Operations'!$B1701&lt;=Booster_BurnTime,(Booster_BurnTime-'INPUT | Operations'!$B1701)/('INPUT | Operations'!$B1702-'INPUT | Operations'!$B1701),0))*'INPUT | Operations'!$E1701*NumberOfBoosters*NumberOfOps*$E1697,"")</f>
        <v/>
      </c>
      <c r="G1697" s="34" t="str">
        <f t="shared" si="257"/>
        <v/>
      </c>
      <c r="H1697" s="27" t="str">
        <f t="shared" si="258"/>
        <v/>
      </c>
      <c r="I1697" s="27" t="str">
        <f t="shared" si="259"/>
        <v/>
      </c>
      <c r="J1697" s="27" t="str">
        <f t="shared" si="260"/>
        <v/>
      </c>
      <c r="K1697" s="27" t="str">
        <f t="shared" si="261"/>
        <v/>
      </c>
      <c r="L1697" s="27" t="str">
        <f t="shared" si="262"/>
        <v/>
      </c>
      <c r="M1697" s="32" t="str">
        <f t="shared" si="263"/>
        <v/>
      </c>
      <c r="N1697" s="27" t="str">
        <f t="shared" si="264"/>
        <v/>
      </c>
      <c r="O1697" s="27" t="str">
        <f t="shared" si="264"/>
        <v/>
      </c>
      <c r="P1697" s="27" t="str">
        <f t="shared" si="264"/>
        <v/>
      </c>
      <c r="Q1697" s="27" t="str">
        <f t="shared" si="264"/>
        <v/>
      </c>
      <c r="R1697" s="27" t="str">
        <f t="shared" si="264"/>
        <v/>
      </c>
      <c r="S1697" s="27" t="str">
        <f t="shared" si="264"/>
        <v/>
      </c>
      <c r="T1697" s="32" t="str">
        <f t="shared" si="264"/>
        <v/>
      </c>
      <c r="U1697" s="10"/>
    </row>
    <row r="1698" spans="1:21" x14ac:dyDescent="0.25">
      <c r="A1698" s="10"/>
      <c r="B1698" s="4" t="str">
        <f>IF(ISBLANK('INPUT | Operations'!$B1703),"",COUNT('INPUT | Operations'!$B$12:$B1702))</f>
        <v/>
      </c>
      <c r="C1698" s="27" t="str">
        <f>IF(ISNUMBER($B1698),('INPUT | Operations'!$C1702+'INPUT | Operations'!$C1703)/2,"")</f>
        <v/>
      </c>
      <c r="D1698" s="28" t="str">
        <f t="shared" si="256"/>
        <v/>
      </c>
      <c r="E1698" s="26" t="str">
        <f>IF(ISNUMBER($B1698),'INPUT | Operations'!$B1703-'INPUT | Operations'!$B1702,"")</f>
        <v/>
      </c>
      <c r="F1698" s="32" t="str">
        <f>IF(ISNUMBER($B1698),IF('INPUT | Operations'!$B1703&lt;Booster_BurnTime,1,IF('INPUT | Operations'!$B1702&lt;=Booster_BurnTime,(Booster_BurnTime-'INPUT | Operations'!$B1702)/('INPUT | Operations'!$B1703-'INPUT | Operations'!$B1702),0))*'INPUT | Operations'!$E1702*NumberOfBoosters*NumberOfOps*$E1698,"")</f>
        <v/>
      </c>
      <c r="G1698" s="34" t="str">
        <f t="shared" si="257"/>
        <v/>
      </c>
      <c r="H1698" s="27" t="str">
        <f t="shared" si="258"/>
        <v/>
      </c>
      <c r="I1698" s="27" t="str">
        <f t="shared" si="259"/>
        <v/>
      </c>
      <c r="J1698" s="27" t="str">
        <f t="shared" si="260"/>
        <v/>
      </c>
      <c r="K1698" s="27" t="str">
        <f t="shared" si="261"/>
        <v/>
      </c>
      <c r="L1698" s="27" t="str">
        <f t="shared" si="262"/>
        <v/>
      </c>
      <c r="M1698" s="32" t="str">
        <f t="shared" si="263"/>
        <v/>
      </c>
      <c r="N1698" s="27" t="str">
        <f t="shared" si="264"/>
        <v/>
      </c>
      <c r="O1698" s="27" t="str">
        <f t="shared" si="264"/>
        <v/>
      </c>
      <c r="P1698" s="27" t="str">
        <f t="shared" si="264"/>
        <v/>
      </c>
      <c r="Q1698" s="27" t="str">
        <f t="shared" si="264"/>
        <v/>
      </c>
      <c r="R1698" s="27" t="str">
        <f t="shared" si="264"/>
        <v/>
      </c>
      <c r="S1698" s="27" t="str">
        <f t="shared" si="264"/>
        <v/>
      </c>
      <c r="T1698" s="32" t="str">
        <f t="shared" si="264"/>
        <v/>
      </c>
      <c r="U1698" s="10"/>
    </row>
    <row r="1699" spans="1:21" x14ac:dyDescent="0.25">
      <c r="A1699" s="10"/>
      <c r="B1699" s="4" t="str">
        <f>IF(ISBLANK('INPUT | Operations'!$B1704),"",COUNT('INPUT | Operations'!$B$12:$B1703))</f>
        <v/>
      </c>
      <c r="C1699" s="27" t="str">
        <f>IF(ISNUMBER($B1699),('INPUT | Operations'!$C1703+'INPUT | Operations'!$C1704)/2,"")</f>
        <v/>
      </c>
      <c r="D1699" s="28" t="str">
        <f t="shared" si="256"/>
        <v/>
      </c>
      <c r="E1699" s="26" t="str">
        <f>IF(ISNUMBER($B1699),'INPUT | Operations'!$B1704-'INPUT | Operations'!$B1703,"")</f>
        <v/>
      </c>
      <c r="F1699" s="32" t="str">
        <f>IF(ISNUMBER($B1699),IF('INPUT | Operations'!$B1704&lt;Booster_BurnTime,1,IF('INPUT | Operations'!$B1703&lt;=Booster_BurnTime,(Booster_BurnTime-'INPUT | Operations'!$B1703)/('INPUT | Operations'!$B1704-'INPUT | Operations'!$B1703),0))*'INPUT | Operations'!$E1703*NumberOfBoosters*NumberOfOps*$E1699,"")</f>
        <v/>
      </c>
      <c r="G1699" s="34" t="str">
        <f t="shared" si="257"/>
        <v/>
      </c>
      <c r="H1699" s="27" t="str">
        <f t="shared" si="258"/>
        <v/>
      </c>
      <c r="I1699" s="27" t="str">
        <f t="shared" si="259"/>
        <v/>
      </c>
      <c r="J1699" s="27" t="str">
        <f t="shared" si="260"/>
        <v/>
      </c>
      <c r="K1699" s="27" t="str">
        <f t="shared" si="261"/>
        <v/>
      </c>
      <c r="L1699" s="27" t="str">
        <f t="shared" si="262"/>
        <v/>
      </c>
      <c r="M1699" s="32" t="str">
        <f t="shared" si="263"/>
        <v/>
      </c>
      <c r="N1699" s="27" t="str">
        <f t="shared" si="264"/>
        <v/>
      </c>
      <c r="O1699" s="27" t="str">
        <f t="shared" si="264"/>
        <v/>
      </c>
      <c r="P1699" s="27" t="str">
        <f t="shared" si="264"/>
        <v/>
      </c>
      <c r="Q1699" s="27" t="str">
        <f t="shared" si="264"/>
        <v/>
      </c>
      <c r="R1699" s="27" t="str">
        <f t="shared" si="264"/>
        <v/>
      </c>
      <c r="S1699" s="27" t="str">
        <f t="shared" si="264"/>
        <v/>
      </c>
      <c r="T1699" s="32" t="str">
        <f t="shared" si="264"/>
        <v/>
      </c>
      <c r="U1699" s="10"/>
    </row>
    <row r="1700" spans="1:21" x14ac:dyDescent="0.25">
      <c r="A1700" s="10"/>
      <c r="B1700" s="4" t="str">
        <f>IF(ISBLANK('INPUT | Operations'!$B1705),"",COUNT('INPUT | Operations'!$B$12:$B1704))</f>
        <v/>
      </c>
      <c r="C1700" s="27" t="str">
        <f>IF(ISNUMBER($B1700),('INPUT | Operations'!$C1704+'INPUT | Operations'!$C1705)/2,"")</f>
        <v/>
      </c>
      <c r="D1700" s="28" t="str">
        <f t="shared" si="256"/>
        <v/>
      </c>
      <c r="E1700" s="26" t="str">
        <f>IF(ISNUMBER($B1700),'INPUT | Operations'!$B1705-'INPUT | Operations'!$B1704,"")</f>
        <v/>
      </c>
      <c r="F1700" s="32" t="str">
        <f>IF(ISNUMBER($B1700),IF('INPUT | Operations'!$B1705&lt;Booster_BurnTime,1,IF('INPUT | Operations'!$B1704&lt;=Booster_BurnTime,(Booster_BurnTime-'INPUT | Operations'!$B1704)/('INPUT | Operations'!$B1705-'INPUT | Operations'!$B1704),0))*'INPUT | Operations'!$E1704*NumberOfBoosters*NumberOfOps*$E1700,"")</f>
        <v/>
      </c>
      <c r="G1700" s="34" t="str">
        <f t="shared" si="257"/>
        <v/>
      </c>
      <c r="H1700" s="27" t="str">
        <f t="shared" si="258"/>
        <v/>
      </c>
      <c r="I1700" s="27" t="str">
        <f t="shared" si="259"/>
        <v/>
      </c>
      <c r="J1700" s="27" t="str">
        <f t="shared" si="260"/>
        <v/>
      </c>
      <c r="K1700" s="27" t="str">
        <f t="shared" si="261"/>
        <v/>
      </c>
      <c r="L1700" s="27" t="str">
        <f t="shared" si="262"/>
        <v/>
      </c>
      <c r="M1700" s="32" t="str">
        <f t="shared" si="263"/>
        <v/>
      </c>
      <c r="N1700" s="27" t="str">
        <f t="shared" si="264"/>
        <v/>
      </c>
      <c r="O1700" s="27" t="str">
        <f t="shared" si="264"/>
        <v/>
      </c>
      <c r="P1700" s="27" t="str">
        <f t="shared" si="264"/>
        <v/>
      </c>
      <c r="Q1700" s="27" t="str">
        <f t="shared" si="264"/>
        <v/>
      </c>
      <c r="R1700" s="27" t="str">
        <f t="shared" si="264"/>
        <v/>
      </c>
      <c r="S1700" s="27" t="str">
        <f t="shared" si="264"/>
        <v/>
      </c>
      <c r="T1700" s="32" t="str">
        <f t="shared" si="264"/>
        <v/>
      </c>
      <c r="U1700" s="10"/>
    </row>
    <row r="1701" spans="1:21" x14ac:dyDescent="0.25">
      <c r="A1701" s="10"/>
      <c r="B1701" s="4" t="str">
        <f>IF(ISBLANK('INPUT | Operations'!$B1706),"",COUNT('INPUT | Operations'!$B$12:$B1705))</f>
        <v/>
      </c>
      <c r="C1701" s="27" t="str">
        <f>IF(ISNUMBER($B1701),('INPUT | Operations'!$C1705+'INPUT | Operations'!$C1706)/2,"")</f>
        <v/>
      </c>
      <c r="D1701" s="28" t="str">
        <f t="shared" si="256"/>
        <v/>
      </c>
      <c r="E1701" s="26" t="str">
        <f>IF(ISNUMBER($B1701),'INPUT | Operations'!$B1706-'INPUT | Operations'!$B1705,"")</f>
        <v/>
      </c>
      <c r="F1701" s="32" t="str">
        <f>IF(ISNUMBER($B1701),IF('INPUT | Operations'!$B1706&lt;Booster_BurnTime,1,IF('INPUT | Operations'!$B1705&lt;=Booster_BurnTime,(Booster_BurnTime-'INPUT | Operations'!$B1705)/('INPUT | Operations'!$B1706-'INPUT | Operations'!$B1705),0))*'INPUT | Operations'!$E1705*NumberOfBoosters*NumberOfOps*$E1701,"")</f>
        <v/>
      </c>
      <c r="G1701" s="34" t="str">
        <f t="shared" si="257"/>
        <v/>
      </c>
      <c r="H1701" s="27" t="str">
        <f t="shared" si="258"/>
        <v/>
      </c>
      <c r="I1701" s="27" t="str">
        <f t="shared" si="259"/>
        <v/>
      </c>
      <c r="J1701" s="27" t="str">
        <f t="shared" si="260"/>
        <v/>
      </c>
      <c r="K1701" s="27" t="str">
        <f t="shared" si="261"/>
        <v/>
      </c>
      <c r="L1701" s="27" t="str">
        <f t="shared" si="262"/>
        <v/>
      </c>
      <c r="M1701" s="32" t="str">
        <f t="shared" si="263"/>
        <v/>
      </c>
      <c r="N1701" s="27" t="str">
        <f t="shared" si="264"/>
        <v/>
      </c>
      <c r="O1701" s="27" t="str">
        <f t="shared" si="264"/>
        <v/>
      </c>
      <c r="P1701" s="27" t="str">
        <f t="shared" si="264"/>
        <v/>
      </c>
      <c r="Q1701" s="27" t="str">
        <f t="shared" si="264"/>
        <v/>
      </c>
      <c r="R1701" s="27" t="str">
        <f t="shared" si="264"/>
        <v/>
      </c>
      <c r="S1701" s="27" t="str">
        <f t="shared" si="264"/>
        <v/>
      </c>
      <c r="T1701" s="32" t="str">
        <f t="shared" si="264"/>
        <v/>
      </c>
      <c r="U1701" s="10"/>
    </row>
    <row r="1702" spans="1:21" x14ac:dyDescent="0.25">
      <c r="A1702" s="10"/>
      <c r="B1702" s="4" t="str">
        <f>IF(ISBLANK('INPUT | Operations'!$B1707),"",COUNT('INPUT | Operations'!$B$12:$B1706))</f>
        <v/>
      </c>
      <c r="C1702" s="27" t="str">
        <f>IF(ISNUMBER($B1702),('INPUT | Operations'!$C1706+'INPUT | Operations'!$C1707)/2,"")</f>
        <v/>
      </c>
      <c r="D1702" s="28" t="str">
        <f t="shared" si="256"/>
        <v/>
      </c>
      <c r="E1702" s="26" t="str">
        <f>IF(ISNUMBER($B1702),'INPUT | Operations'!$B1707-'INPUT | Operations'!$B1706,"")</f>
        <v/>
      </c>
      <c r="F1702" s="32" t="str">
        <f>IF(ISNUMBER($B1702),IF('INPUT | Operations'!$B1707&lt;Booster_BurnTime,1,IF('INPUT | Operations'!$B1706&lt;=Booster_BurnTime,(Booster_BurnTime-'INPUT | Operations'!$B1706)/('INPUT | Operations'!$B1707-'INPUT | Operations'!$B1706),0))*'INPUT | Operations'!$E1706*NumberOfBoosters*NumberOfOps*$E1702,"")</f>
        <v/>
      </c>
      <c r="G1702" s="34" t="str">
        <f t="shared" si="257"/>
        <v/>
      </c>
      <c r="H1702" s="27" t="str">
        <f t="shared" si="258"/>
        <v/>
      </c>
      <c r="I1702" s="27" t="str">
        <f t="shared" si="259"/>
        <v/>
      </c>
      <c r="J1702" s="27" t="str">
        <f t="shared" si="260"/>
        <v/>
      </c>
      <c r="K1702" s="27" t="str">
        <f t="shared" si="261"/>
        <v/>
      </c>
      <c r="L1702" s="27" t="str">
        <f t="shared" si="262"/>
        <v/>
      </c>
      <c r="M1702" s="32" t="str">
        <f t="shared" si="263"/>
        <v/>
      </c>
      <c r="N1702" s="27" t="str">
        <f t="shared" si="264"/>
        <v/>
      </c>
      <c r="O1702" s="27" t="str">
        <f t="shared" si="264"/>
        <v/>
      </c>
      <c r="P1702" s="27" t="str">
        <f t="shared" si="264"/>
        <v/>
      </c>
      <c r="Q1702" s="27" t="str">
        <f t="shared" si="264"/>
        <v/>
      </c>
      <c r="R1702" s="27" t="str">
        <f t="shared" si="264"/>
        <v/>
      </c>
      <c r="S1702" s="27" t="str">
        <f t="shared" si="264"/>
        <v/>
      </c>
      <c r="T1702" s="32" t="str">
        <f t="shared" si="264"/>
        <v/>
      </c>
      <c r="U1702" s="10"/>
    </row>
    <row r="1703" spans="1:21" x14ac:dyDescent="0.25">
      <c r="A1703" s="10"/>
      <c r="B1703" s="4" t="str">
        <f>IF(ISBLANK('INPUT | Operations'!$B1708),"",COUNT('INPUT | Operations'!$B$12:$B1707))</f>
        <v/>
      </c>
      <c r="C1703" s="27" t="str">
        <f>IF(ISNUMBER($B1703),('INPUT | Operations'!$C1707+'INPUT | Operations'!$C1708)/2,"")</f>
        <v/>
      </c>
      <c r="D1703" s="28" t="str">
        <f t="shared" si="256"/>
        <v/>
      </c>
      <c r="E1703" s="26" t="str">
        <f>IF(ISNUMBER($B1703),'INPUT | Operations'!$B1708-'INPUT | Operations'!$B1707,"")</f>
        <v/>
      </c>
      <c r="F1703" s="32" t="str">
        <f>IF(ISNUMBER($B1703),IF('INPUT | Operations'!$B1708&lt;Booster_BurnTime,1,IF('INPUT | Operations'!$B1707&lt;=Booster_BurnTime,(Booster_BurnTime-'INPUT | Operations'!$B1707)/('INPUT | Operations'!$B1708-'INPUT | Operations'!$B1707),0))*'INPUT | Operations'!$E1707*NumberOfBoosters*NumberOfOps*$E1703,"")</f>
        <v/>
      </c>
      <c r="G1703" s="34" t="str">
        <f t="shared" si="257"/>
        <v/>
      </c>
      <c r="H1703" s="27" t="str">
        <f t="shared" si="258"/>
        <v/>
      </c>
      <c r="I1703" s="27" t="str">
        <f t="shared" si="259"/>
        <v/>
      </c>
      <c r="J1703" s="27" t="str">
        <f t="shared" si="260"/>
        <v/>
      </c>
      <c r="K1703" s="27" t="str">
        <f t="shared" si="261"/>
        <v/>
      </c>
      <c r="L1703" s="27" t="str">
        <f t="shared" si="262"/>
        <v/>
      </c>
      <c r="M1703" s="32" t="str">
        <f t="shared" si="263"/>
        <v/>
      </c>
      <c r="N1703" s="27" t="str">
        <f t="shared" si="264"/>
        <v/>
      </c>
      <c r="O1703" s="27" t="str">
        <f t="shared" si="264"/>
        <v/>
      </c>
      <c r="P1703" s="27" t="str">
        <f t="shared" si="264"/>
        <v/>
      </c>
      <c r="Q1703" s="27" t="str">
        <f t="shared" si="264"/>
        <v/>
      </c>
      <c r="R1703" s="27" t="str">
        <f t="shared" si="264"/>
        <v/>
      </c>
      <c r="S1703" s="27" t="str">
        <f t="shared" si="264"/>
        <v/>
      </c>
      <c r="T1703" s="32" t="str">
        <f t="shared" si="264"/>
        <v/>
      </c>
      <c r="U1703" s="10"/>
    </row>
    <row r="1704" spans="1:21" x14ac:dyDescent="0.25">
      <c r="A1704" s="10"/>
      <c r="B1704" s="4" t="str">
        <f>IF(ISBLANK('INPUT | Operations'!$B1709),"",COUNT('INPUT | Operations'!$B$12:$B1708))</f>
        <v/>
      </c>
      <c r="C1704" s="27" t="str">
        <f>IF(ISNUMBER($B1704),('INPUT | Operations'!$C1708+'INPUT | Operations'!$C1709)/2,"")</f>
        <v/>
      </c>
      <c r="D1704" s="28" t="str">
        <f t="shared" si="256"/>
        <v/>
      </c>
      <c r="E1704" s="26" t="str">
        <f>IF(ISNUMBER($B1704),'INPUT | Operations'!$B1709-'INPUT | Operations'!$B1708,"")</f>
        <v/>
      </c>
      <c r="F1704" s="32" t="str">
        <f>IF(ISNUMBER($B1704),IF('INPUT | Operations'!$B1709&lt;Booster_BurnTime,1,IF('INPUT | Operations'!$B1708&lt;=Booster_BurnTime,(Booster_BurnTime-'INPUT | Operations'!$B1708)/('INPUT | Operations'!$B1709-'INPUT | Operations'!$B1708),0))*'INPUT | Operations'!$E1708*NumberOfBoosters*NumberOfOps*$E1704,"")</f>
        <v/>
      </c>
      <c r="G1704" s="34" t="str">
        <f t="shared" si="257"/>
        <v/>
      </c>
      <c r="H1704" s="27" t="str">
        <f t="shared" si="258"/>
        <v/>
      </c>
      <c r="I1704" s="27" t="str">
        <f t="shared" si="259"/>
        <v/>
      </c>
      <c r="J1704" s="27" t="str">
        <f t="shared" si="260"/>
        <v/>
      </c>
      <c r="K1704" s="27" t="str">
        <f t="shared" si="261"/>
        <v/>
      </c>
      <c r="L1704" s="27" t="str">
        <f t="shared" si="262"/>
        <v/>
      </c>
      <c r="M1704" s="32" t="str">
        <f t="shared" si="263"/>
        <v/>
      </c>
      <c r="N1704" s="27" t="str">
        <f t="shared" si="264"/>
        <v/>
      </c>
      <c r="O1704" s="27" t="str">
        <f t="shared" si="264"/>
        <v/>
      </c>
      <c r="P1704" s="27" t="str">
        <f t="shared" si="264"/>
        <v/>
      </c>
      <c r="Q1704" s="27" t="str">
        <f t="shared" si="264"/>
        <v/>
      </c>
      <c r="R1704" s="27" t="str">
        <f t="shared" si="264"/>
        <v/>
      </c>
      <c r="S1704" s="27" t="str">
        <f t="shared" si="264"/>
        <v/>
      </c>
      <c r="T1704" s="32" t="str">
        <f t="shared" si="264"/>
        <v/>
      </c>
      <c r="U1704" s="10"/>
    </row>
    <row r="1705" spans="1:21" x14ac:dyDescent="0.25">
      <c r="A1705" s="10"/>
      <c r="B1705" s="4" t="str">
        <f>IF(ISBLANK('INPUT | Operations'!$B1710),"",COUNT('INPUT | Operations'!$B$12:$B1709))</f>
        <v/>
      </c>
      <c r="C1705" s="27" t="str">
        <f>IF(ISNUMBER($B1705),('INPUT | Operations'!$C1709+'INPUT | Operations'!$C1710)/2,"")</f>
        <v/>
      </c>
      <c r="D1705" s="28" t="str">
        <f t="shared" si="256"/>
        <v/>
      </c>
      <c r="E1705" s="26" t="str">
        <f>IF(ISNUMBER($B1705),'INPUT | Operations'!$B1710-'INPUT | Operations'!$B1709,"")</f>
        <v/>
      </c>
      <c r="F1705" s="32" t="str">
        <f>IF(ISNUMBER($B1705),IF('INPUT | Operations'!$B1710&lt;Booster_BurnTime,1,IF('INPUT | Operations'!$B1709&lt;=Booster_BurnTime,(Booster_BurnTime-'INPUT | Operations'!$B1709)/('INPUT | Operations'!$B1710-'INPUT | Operations'!$B1709),0))*'INPUT | Operations'!$E1709*NumberOfBoosters*NumberOfOps*$E1705,"")</f>
        <v/>
      </c>
      <c r="G1705" s="34" t="str">
        <f t="shared" si="257"/>
        <v/>
      </c>
      <c r="H1705" s="27" t="str">
        <f t="shared" si="258"/>
        <v/>
      </c>
      <c r="I1705" s="27" t="str">
        <f t="shared" si="259"/>
        <v/>
      </c>
      <c r="J1705" s="27" t="str">
        <f t="shared" si="260"/>
        <v/>
      </c>
      <c r="K1705" s="27" t="str">
        <f t="shared" si="261"/>
        <v/>
      </c>
      <c r="L1705" s="27" t="str">
        <f t="shared" si="262"/>
        <v/>
      </c>
      <c r="M1705" s="32" t="str">
        <f t="shared" si="263"/>
        <v/>
      </c>
      <c r="N1705" s="27" t="str">
        <f t="shared" si="264"/>
        <v/>
      </c>
      <c r="O1705" s="27" t="str">
        <f t="shared" si="264"/>
        <v/>
      </c>
      <c r="P1705" s="27" t="str">
        <f t="shared" si="264"/>
        <v/>
      </c>
      <c r="Q1705" s="27" t="str">
        <f t="shared" si="264"/>
        <v/>
      </c>
      <c r="R1705" s="27" t="str">
        <f t="shared" si="264"/>
        <v/>
      </c>
      <c r="S1705" s="27" t="str">
        <f t="shared" si="264"/>
        <v/>
      </c>
      <c r="T1705" s="32" t="str">
        <f t="shared" si="264"/>
        <v/>
      </c>
      <c r="U1705" s="10"/>
    </row>
    <row r="1706" spans="1:21" x14ac:dyDescent="0.25">
      <c r="A1706" s="10"/>
      <c r="B1706" s="4" t="str">
        <f>IF(ISBLANK('INPUT | Operations'!$B1711),"",COUNT('INPUT | Operations'!$B$12:$B1710))</f>
        <v/>
      </c>
      <c r="C1706" s="27" t="str">
        <f>IF(ISNUMBER($B1706),('INPUT | Operations'!$C1710+'INPUT | Operations'!$C1711)/2,"")</f>
        <v/>
      </c>
      <c r="D1706" s="28" t="str">
        <f t="shared" si="256"/>
        <v/>
      </c>
      <c r="E1706" s="26" t="str">
        <f>IF(ISNUMBER($B1706),'INPUT | Operations'!$B1711-'INPUT | Operations'!$B1710,"")</f>
        <v/>
      </c>
      <c r="F1706" s="32" t="str">
        <f>IF(ISNUMBER($B1706),IF('INPUT | Operations'!$B1711&lt;Booster_BurnTime,1,IF('INPUT | Operations'!$B1710&lt;=Booster_BurnTime,(Booster_BurnTime-'INPUT | Operations'!$B1710)/('INPUT | Operations'!$B1711-'INPUT | Operations'!$B1710),0))*'INPUT | Operations'!$E1710*NumberOfBoosters*NumberOfOps*$E1706,"")</f>
        <v/>
      </c>
      <c r="G1706" s="34" t="str">
        <f t="shared" si="257"/>
        <v/>
      </c>
      <c r="H1706" s="27" t="str">
        <f t="shared" si="258"/>
        <v/>
      </c>
      <c r="I1706" s="27" t="str">
        <f t="shared" si="259"/>
        <v/>
      </c>
      <c r="J1706" s="27" t="str">
        <f t="shared" si="260"/>
        <v/>
      </c>
      <c r="K1706" s="27" t="str">
        <f t="shared" si="261"/>
        <v/>
      </c>
      <c r="L1706" s="27" t="str">
        <f t="shared" si="262"/>
        <v/>
      </c>
      <c r="M1706" s="32" t="str">
        <f t="shared" si="263"/>
        <v/>
      </c>
      <c r="N1706" s="27" t="str">
        <f t="shared" si="264"/>
        <v/>
      </c>
      <c r="O1706" s="27" t="str">
        <f t="shared" si="264"/>
        <v/>
      </c>
      <c r="P1706" s="27" t="str">
        <f t="shared" si="264"/>
        <v/>
      </c>
      <c r="Q1706" s="27" t="str">
        <f t="shared" si="264"/>
        <v/>
      </c>
      <c r="R1706" s="27" t="str">
        <f t="shared" si="264"/>
        <v/>
      </c>
      <c r="S1706" s="27" t="str">
        <f t="shared" si="264"/>
        <v/>
      </c>
      <c r="T1706" s="32" t="str">
        <f t="shared" si="264"/>
        <v/>
      </c>
      <c r="U1706" s="10"/>
    </row>
    <row r="1707" spans="1:21" x14ac:dyDescent="0.25">
      <c r="A1707" s="10"/>
      <c r="B1707" s="4" t="str">
        <f>IF(ISBLANK('INPUT | Operations'!$B1712),"",COUNT('INPUT | Operations'!$B$12:$B1711))</f>
        <v/>
      </c>
      <c r="C1707" s="27" t="str">
        <f>IF(ISNUMBER($B1707),('INPUT | Operations'!$C1711+'INPUT | Operations'!$C1712)/2,"")</f>
        <v/>
      </c>
      <c r="D1707" s="28" t="str">
        <f t="shared" si="256"/>
        <v/>
      </c>
      <c r="E1707" s="26" t="str">
        <f>IF(ISNUMBER($B1707),'INPUT | Operations'!$B1712-'INPUT | Operations'!$B1711,"")</f>
        <v/>
      </c>
      <c r="F1707" s="32" t="str">
        <f>IF(ISNUMBER($B1707),IF('INPUT | Operations'!$B1712&lt;Booster_BurnTime,1,IF('INPUT | Operations'!$B1711&lt;=Booster_BurnTime,(Booster_BurnTime-'INPUT | Operations'!$B1711)/('INPUT | Operations'!$B1712-'INPUT | Operations'!$B1711),0))*'INPUT | Operations'!$E1711*NumberOfBoosters*NumberOfOps*$E1707,"")</f>
        <v/>
      </c>
      <c r="G1707" s="34" t="str">
        <f t="shared" si="257"/>
        <v/>
      </c>
      <c r="H1707" s="27" t="str">
        <f t="shared" si="258"/>
        <v/>
      </c>
      <c r="I1707" s="27" t="str">
        <f t="shared" si="259"/>
        <v/>
      </c>
      <c r="J1707" s="27" t="str">
        <f t="shared" si="260"/>
        <v/>
      </c>
      <c r="K1707" s="27" t="str">
        <f t="shared" si="261"/>
        <v/>
      </c>
      <c r="L1707" s="27" t="str">
        <f t="shared" si="262"/>
        <v/>
      </c>
      <c r="M1707" s="32" t="str">
        <f t="shared" si="263"/>
        <v/>
      </c>
      <c r="N1707" s="27" t="str">
        <f t="shared" si="264"/>
        <v/>
      </c>
      <c r="O1707" s="27" t="str">
        <f t="shared" si="264"/>
        <v/>
      </c>
      <c r="P1707" s="27" t="str">
        <f t="shared" si="264"/>
        <v/>
      </c>
      <c r="Q1707" s="27" t="str">
        <f t="shared" si="264"/>
        <v/>
      </c>
      <c r="R1707" s="27" t="str">
        <f t="shared" si="264"/>
        <v/>
      </c>
      <c r="S1707" s="27" t="str">
        <f t="shared" si="264"/>
        <v/>
      </c>
      <c r="T1707" s="32" t="str">
        <f t="shared" si="264"/>
        <v/>
      </c>
      <c r="U1707" s="10"/>
    </row>
    <row r="1708" spans="1:21" x14ac:dyDescent="0.25">
      <c r="A1708" s="10"/>
      <c r="B1708" s="4" t="str">
        <f>IF(ISBLANK('INPUT | Operations'!$B1713),"",COUNT('INPUT | Operations'!$B$12:$B1712))</f>
        <v/>
      </c>
      <c r="C1708" s="27" t="str">
        <f>IF(ISNUMBER($B1708),('INPUT | Operations'!$C1712+'INPUT | Operations'!$C1713)/2,"")</f>
        <v/>
      </c>
      <c r="D1708" s="28" t="str">
        <f t="shared" si="256"/>
        <v/>
      </c>
      <c r="E1708" s="26" t="str">
        <f>IF(ISNUMBER($B1708),'INPUT | Operations'!$B1713-'INPUT | Operations'!$B1712,"")</f>
        <v/>
      </c>
      <c r="F1708" s="32" t="str">
        <f>IF(ISNUMBER($B1708),IF('INPUT | Operations'!$B1713&lt;Booster_BurnTime,1,IF('INPUT | Operations'!$B1712&lt;=Booster_BurnTime,(Booster_BurnTime-'INPUT | Operations'!$B1712)/('INPUT | Operations'!$B1713-'INPUT | Operations'!$B1712),0))*'INPUT | Operations'!$E1712*NumberOfBoosters*NumberOfOps*$E1708,"")</f>
        <v/>
      </c>
      <c r="G1708" s="34" t="str">
        <f t="shared" si="257"/>
        <v/>
      </c>
      <c r="H1708" s="27" t="str">
        <f t="shared" si="258"/>
        <v/>
      </c>
      <c r="I1708" s="27" t="str">
        <f t="shared" si="259"/>
        <v/>
      </c>
      <c r="J1708" s="27" t="str">
        <f t="shared" si="260"/>
        <v/>
      </c>
      <c r="K1708" s="27" t="str">
        <f t="shared" si="261"/>
        <v/>
      </c>
      <c r="L1708" s="27" t="str">
        <f t="shared" si="262"/>
        <v/>
      </c>
      <c r="M1708" s="32" t="str">
        <f t="shared" si="263"/>
        <v/>
      </c>
      <c r="N1708" s="27" t="str">
        <f t="shared" si="264"/>
        <v/>
      </c>
      <c r="O1708" s="27" t="str">
        <f t="shared" si="264"/>
        <v/>
      </c>
      <c r="P1708" s="27" t="str">
        <f t="shared" si="264"/>
        <v/>
      </c>
      <c r="Q1708" s="27" t="str">
        <f t="shared" si="264"/>
        <v/>
      </c>
      <c r="R1708" s="27" t="str">
        <f t="shared" si="264"/>
        <v/>
      </c>
      <c r="S1708" s="27" t="str">
        <f t="shared" si="264"/>
        <v/>
      </c>
      <c r="T1708" s="32" t="str">
        <f t="shared" si="264"/>
        <v/>
      </c>
      <c r="U1708" s="10"/>
    </row>
    <row r="1709" spans="1:21" x14ac:dyDescent="0.25">
      <c r="A1709" s="10"/>
      <c r="B1709" s="4" t="str">
        <f>IF(ISBLANK('INPUT | Operations'!$B1714),"",COUNT('INPUT | Operations'!$B$12:$B1713))</f>
        <v/>
      </c>
      <c r="C1709" s="27" t="str">
        <f>IF(ISNUMBER($B1709),('INPUT | Operations'!$C1713+'INPUT | Operations'!$C1714)/2,"")</f>
        <v/>
      </c>
      <c r="D1709" s="28" t="str">
        <f t="shared" si="256"/>
        <v/>
      </c>
      <c r="E1709" s="26" t="str">
        <f>IF(ISNUMBER($B1709),'INPUT | Operations'!$B1714-'INPUT | Operations'!$B1713,"")</f>
        <v/>
      </c>
      <c r="F1709" s="32" t="str">
        <f>IF(ISNUMBER($B1709),IF('INPUT | Operations'!$B1714&lt;Booster_BurnTime,1,IF('INPUT | Operations'!$B1713&lt;=Booster_BurnTime,(Booster_BurnTime-'INPUT | Operations'!$B1713)/('INPUT | Operations'!$B1714-'INPUT | Operations'!$B1713),0))*'INPUT | Operations'!$E1713*NumberOfBoosters*NumberOfOps*$E1709,"")</f>
        <v/>
      </c>
      <c r="G1709" s="34" t="str">
        <f t="shared" si="257"/>
        <v/>
      </c>
      <c r="H1709" s="27" t="str">
        <f t="shared" si="258"/>
        <v/>
      </c>
      <c r="I1709" s="27" t="str">
        <f t="shared" si="259"/>
        <v/>
      </c>
      <c r="J1709" s="27" t="str">
        <f t="shared" si="260"/>
        <v/>
      </c>
      <c r="K1709" s="27" t="str">
        <f t="shared" si="261"/>
        <v/>
      </c>
      <c r="L1709" s="27" t="str">
        <f t="shared" si="262"/>
        <v/>
      </c>
      <c r="M1709" s="32" t="str">
        <f t="shared" si="263"/>
        <v/>
      </c>
      <c r="N1709" s="27" t="str">
        <f t="shared" si="264"/>
        <v/>
      </c>
      <c r="O1709" s="27" t="str">
        <f t="shared" si="264"/>
        <v/>
      </c>
      <c r="P1709" s="27" t="str">
        <f t="shared" si="264"/>
        <v/>
      </c>
      <c r="Q1709" s="27" t="str">
        <f t="shared" si="264"/>
        <v/>
      </c>
      <c r="R1709" s="27" t="str">
        <f t="shared" si="264"/>
        <v/>
      </c>
      <c r="S1709" s="27" t="str">
        <f t="shared" si="264"/>
        <v/>
      </c>
      <c r="T1709" s="32" t="str">
        <f t="shared" si="264"/>
        <v/>
      </c>
      <c r="U1709" s="10"/>
    </row>
    <row r="1710" spans="1:21" x14ac:dyDescent="0.25">
      <c r="A1710" s="10"/>
      <c r="B1710" s="4" t="str">
        <f>IF(ISBLANK('INPUT | Operations'!$B1715),"",COUNT('INPUT | Operations'!$B$12:$B1714))</f>
        <v/>
      </c>
      <c r="C1710" s="27" t="str">
        <f>IF(ISNUMBER($B1710),('INPUT | Operations'!$C1714+'INPUT | Operations'!$C1715)/2,"")</f>
        <v/>
      </c>
      <c r="D1710" s="28" t="str">
        <f t="shared" si="256"/>
        <v/>
      </c>
      <c r="E1710" s="26" t="str">
        <f>IF(ISNUMBER($B1710),'INPUT | Operations'!$B1715-'INPUT | Operations'!$B1714,"")</f>
        <v/>
      </c>
      <c r="F1710" s="32" t="str">
        <f>IF(ISNUMBER($B1710),IF('INPUT | Operations'!$B1715&lt;Booster_BurnTime,1,IF('INPUT | Operations'!$B1714&lt;=Booster_BurnTime,(Booster_BurnTime-'INPUT | Operations'!$B1714)/('INPUT | Operations'!$B1715-'INPUT | Operations'!$B1714),0))*'INPUT | Operations'!$E1714*NumberOfBoosters*NumberOfOps*$E1710,"")</f>
        <v/>
      </c>
      <c r="G1710" s="34" t="str">
        <f t="shared" si="257"/>
        <v/>
      </c>
      <c r="H1710" s="27" t="str">
        <f t="shared" si="258"/>
        <v/>
      </c>
      <c r="I1710" s="27" t="str">
        <f t="shared" si="259"/>
        <v/>
      </c>
      <c r="J1710" s="27" t="str">
        <f t="shared" si="260"/>
        <v/>
      </c>
      <c r="K1710" s="27" t="str">
        <f t="shared" si="261"/>
        <v/>
      </c>
      <c r="L1710" s="27" t="str">
        <f t="shared" si="262"/>
        <v/>
      </c>
      <c r="M1710" s="32" t="str">
        <f t="shared" si="263"/>
        <v/>
      </c>
      <c r="N1710" s="27" t="str">
        <f t="shared" si="264"/>
        <v/>
      </c>
      <c r="O1710" s="27" t="str">
        <f t="shared" si="264"/>
        <v/>
      </c>
      <c r="P1710" s="27" t="str">
        <f t="shared" si="264"/>
        <v/>
      </c>
      <c r="Q1710" s="27" t="str">
        <f t="shared" si="264"/>
        <v/>
      </c>
      <c r="R1710" s="27" t="str">
        <f t="shared" si="264"/>
        <v/>
      </c>
      <c r="S1710" s="27" t="str">
        <f t="shared" si="264"/>
        <v/>
      </c>
      <c r="T1710" s="32" t="str">
        <f t="shared" si="264"/>
        <v/>
      </c>
      <c r="U1710" s="10"/>
    </row>
    <row r="1711" spans="1:21" x14ac:dyDescent="0.25">
      <c r="A1711" s="10"/>
      <c r="B1711" s="4" t="str">
        <f>IF(ISBLANK('INPUT | Operations'!$B1716),"",COUNT('INPUT | Operations'!$B$12:$B1715))</f>
        <v/>
      </c>
      <c r="C1711" s="27" t="str">
        <f>IF(ISNUMBER($B1711),('INPUT | Operations'!$C1715+'INPUT | Operations'!$C1716)/2,"")</f>
        <v/>
      </c>
      <c r="D1711" s="28" t="str">
        <f t="shared" si="256"/>
        <v/>
      </c>
      <c r="E1711" s="26" t="str">
        <f>IF(ISNUMBER($B1711),'INPUT | Operations'!$B1716-'INPUT | Operations'!$B1715,"")</f>
        <v/>
      </c>
      <c r="F1711" s="32" t="str">
        <f>IF(ISNUMBER($B1711),IF('INPUT | Operations'!$B1716&lt;Booster_BurnTime,1,IF('INPUT | Operations'!$B1715&lt;=Booster_BurnTime,(Booster_BurnTime-'INPUT | Operations'!$B1715)/('INPUT | Operations'!$B1716-'INPUT | Operations'!$B1715),0))*'INPUT | Operations'!$E1715*NumberOfBoosters*NumberOfOps*$E1711,"")</f>
        <v/>
      </c>
      <c r="G1711" s="34" t="str">
        <f t="shared" si="257"/>
        <v/>
      </c>
      <c r="H1711" s="27" t="str">
        <f t="shared" si="258"/>
        <v/>
      </c>
      <c r="I1711" s="27" t="str">
        <f t="shared" si="259"/>
        <v/>
      </c>
      <c r="J1711" s="27" t="str">
        <f t="shared" si="260"/>
        <v/>
      </c>
      <c r="K1711" s="27" t="str">
        <f t="shared" si="261"/>
        <v/>
      </c>
      <c r="L1711" s="27" t="str">
        <f t="shared" si="262"/>
        <v/>
      </c>
      <c r="M1711" s="32" t="str">
        <f t="shared" si="263"/>
        <v/>
      </c>
      <c r="N1711" s="27" t="str">
        <f t="shared" si="264"/>
        <v/>
      </c>
      <c r="O1711" s="27" t="str">
        <f t="shared" si="264"/>
        <v/>
      </c>
      <c r="P1711" s="27" t="str">
        <f t="shared" si="264"/>
        <v/>
      </c>
      <c r="Q1711" s="27" t="str">
        <f t="shared" si="264"/>
        <v/>
      </c>
      <c r="R1711" s="27" t="str">
        <f t="shared" si="264"/>
        <v/>
      </c>
      <c r="S1711" s="27" t="str">
        <f t="shared" si="264"/>
        <v/>
      </c>
      <c r="T1711" s="32" t="str">
        <f t="shared" si="264"/>
        <v/>
      </c>
      <c r="U1711" s="10"/>
    </row>
    <row r="1712" spans="1:21" x14ac:dyDescent="0.25">
      <c r="A1712" s="10"/>
      <c r="B1712" s="4" t="str">
        <f>IF(ISBLANK('INPUT | Operations'!$B1717),"",COUNT('INPUT | Operations'!$B$12:$B1716))</f>
        <v/>
      </c>
      <c r="C1712" s="27" t="str">
        <f>IF(ISNUMBER($B1712),('INPUT | Operations'!$C1716+'INPUT | Operations'!$C1717)/2,"")</f>
        <v/>
      </c>
      <c r="D1712" s="28" t="str">
        <f t="shared" si="256"/>
        <v/>
      </c>
      <c r="E1712" s="26" t="str">
        <f>IF(ISNUMBER($B1712),'INPUT | Operations'!$B1717-'INPUT | Operations'!$B1716,"")</f>
        <v/>
      </c>
      <c r="F1712" s="32" t="str">
        <f>IF(ISNUMBER($B1712),IF('INPUT | Operations'!$B1717&lt;Booster_BurnTime,1,IF('INPUT | Operations'!$B1716&lt;=Booster_BurnTime,(Booster_BurnTime-'INPUT | Operations'!$B1716)/('INPUT | Operations'!$B1717-'INPUT | Operations'!$B1716),0))*'INPUT | Operations'!$E1716*NumberOfBoosters*NumberOfOps*$E1712,"")</f>
        <v/>
      </c>
      <c r="G1712" s="34" t="str">
        <f t="shared" si="257"/>
        <v/>
      </c>
      <c r="H1712" s="27" t="str">
        <f t="shared" si="258"/>
        <v/>
      </c>
      <c r="I1712" s="27" t="str">
        <f t="shared" si="259"/>
        <v/>
      </c>
      <c r="J1712" s="27" t="str">
        <f t="shared" si="260"/>
        <v/>
      </c>
      <c r="K1712" s="27" t="str">
        <f t="shared" si="261"/>
        <v/>
      </c>
      <c r="L1712" s="27" t="str">
        <f t="shared" si="262"/>
        <v/>
      </c>
      <c r="M1712" s="32" t="str">
        <f t="shared" si="263"/>
        <v/>
      </c>
      <c r="N1712" s="27" t="str">
        <f t="shared" si="264"/>
        <v/>
      </c>
      <c r="O1712" s="27" t="str">
        <f t="shared" si="264"/>
        <v/>
      </c>
      <c r="P1712" s="27" t="str">
        <f t="shared" si="264"/>
        <v/>
      </c>
      <c r="Q1712" s="27" t="str">
        <f t="shared" si="264"/>
        <v/>
      </c>
      <c r="R1712" s="27" t="str">
        <f t="shared" si="264"/>
        <v/>
      </c>
      <c r="S1712" s="27" t="str">
        <f t="shared" si="264"/>
        <v/>
      </c>
      <c r="T1712" s="32" t="str">
        <f t="shared" si="264"/>
        <v/>
      </c>
      <c r="U1712" s="10"/>
    </row>
    <row r="1713" spans="1:21" x14ac:dyDescent="0.25">
      <c r="A1713" s="10"/>
      <c r="B1713" s="4" t="str">
        <f>IF(ISBLANK('INPUT | Operations'!$B1718),"",COUNT('INPUT | Operations'!$B$12:$B1717))</f>
        <v/>
      </c>
      <c r="C1713" s="27" t="str">
        <f>IF(ISNUMBER($B1713),('INPUT | Operations'!$C1717+'INPUT | Operations'!$C1718)/2,"")</f>
        <v/>
      </c>
      <c r="D1713" s="28" t="str">
        <f t="shared" si="256"/>
        <v/>
      </c>
      <c r="E1713" s="26" t="str">
        <f>IF(ISNUMBER($B1713),'INPUT | Operations'!$B1718-'INPUT | Operations'!$B1717,"")</f>
        <v/>
      </c>
      <c r="F1713" s="32" t="str">
        <f>IF(ISNUMBER($B1713),IF('INPUT | Operations'!$B1718&lt;Booster_BurnTime,1,IF('INPUT | Operations'!$B1717&lt;=Booster_BurnTime,(Booster_BurnTime-'INPUT | Operations'!$B1717)/('INPUT | Operations'!$B1718-'INPUT | Operations'!$B1717),0))*'INPUT | Operations'!$E1717*NumberOfBoosters*NumberOfOps*$E1713,"")</f>
        <v/>
      </c>
      <c r="G1713" s="34" t="str">
        <f t="shared" si="257"/>
        <v/>
      </c>
      <c r="H1713" s="27" t="str">
        <f t="shared" si="258"/>
        <v/>
      </c>
      <c r="I1713" s="27" t="str">
        <f t="shared" si="259"/>
        <v/>
      </c>
      <c r="J1713" s="27" t="str">
        <f t="shared" si="260"/>
        <v/>
      </c>
      <c r="K1713" s="27" t="str">
        <f t="shared" si="261"/>
        <v/>
      </c>
      <c r="L1713" s="27" t="str">
        <f t="shared" si="262"/>
        <v/>
      </c>
      <c r="M1713" s="32" t="str">
        <f t="shared" si="263"/>
        <v/>
      </c>
      <c r="N1713" s="27" t="str">
        <f t="shared" si="264"/>
        <v/>
      </c>
      <c r="O1713" s="27" t="str">
        <f t="shared" si="264"/>
        <v/>
      </c>
      <c r="P1713" s="27" t="str">
        <f t="shared" si="264"/>
        <v/>
      </c>
      <c r="Q1713" s="27" t="str">
        <f t="shared" si="264"/>
        <v/>
      </c>
      <c r="R1713" s="27" t="str">
        <f t="shared" si="264"/>
        <v/>
      </c>
      <c r="S1713" s="27" t="str">
        <f t="shared" si="264"/>
        <v/>
      </c>
      <c r="T1713" s="32" t="str">
        <f t="shared" si="264"/>
        <v/>
      </c>
      <c r="U1713" s="10"/>
    </row>
    <row r="1714" spans="1:21" x14ac:dyDescent="0.25">
      <c r="A1714" s="10"/>
      <c r="B1714" s="4" t="str">
        <f>IF(ISBLANK('INPUT | Operations'!$B1719),"",COUNT('INPUT | Operations'!$B$12:$B1718))</f>
        <v/>
      </c>
      <c r="C1714" s="27" t="str">
        <f>IF(ISNUMBER($B1714),('INPUT | Operations'!$C1718+'INPUT | Operations'!$C1719)/2,"")</f>
        <v/>
      </c>
      <c r="D1714" s="28" t="str">
        <f t="shared" si="256"/>
        <v/>
      </c>
      <c r="E1714" s="26" t="str">
        <f>IF(ISNUMBER($B1714),'INPUT | Operations'!$B1719-'INPUT | Operations'!$B1718,"")</f>
        <v/>
      </c>
      <c r="F1714" s="32" t="str">
        <f>IF(ISNUMBER($B1714),IF('INPUT | Operations'!$B1719&lt;Booster_BurnTime,1,IF('INPUT | Operations'!$B1718&lt;=Booster_BurnTime,(Booster_BurnTime-'INPUT | Operations'!$B1718)/('INPUT | Operations'!$B1719-'INPUT | Operations'!$B1718),0))*'INPUT | Operations'!$E1718*NumberOfBoosters*NumberOfOps*$E1714,"")</f>
        <v/>
      </c>
      <c r="G1714" s="34" t="str">
        <f t="shared" si="257"/>
        <v/>
      </c>
      <c r="H1714" s="27" t="str">
        <f t="shared" si="258"/>
        <v/>
      </c>
      <c r="I1714" s="27" t="str">
        <f t="shared" si="259"/>
        <v/>
      </c>
      <c r="J1714" s="27" t="str">
        <f t="shared" si="260"/>
        <v/>
      </c>
      <c r="K1714" s="27" t="str">
        <f t="shared" si="261"/>
        <v/>
      </c>
      <c r="L1714" s="27" t="str">
        <f t="shared" si="262"/>
        <v/>
      </c>
      <c r="M1714" s="32" t="str">
        <f t="shared" si="263"/>
        <v/>
      </c>
      <c r="N1714" s="27" t="str">
        <f t="shared" si="264"/>
        <v/>
      </c>
      <c r="O1714" s="27" t="str">
        <f t="shared" si="264"/>
        <v/>
      </c>
      <c r="P1714" s="27" t="str">
        <f t="shared" si="264"/>
        <v/>
      </c>
      <c r="Q1714" s="27" t="str">
        <f t="shared" si="264"/>
        <v/>
      </c>
      <c r="R1714" s="27" t="str">
        <f t="shared" si="264"/>
        <v/>
      </c>
      <c r="S1714" s="27" t="str">
        <f t="shared" si="264"/>
        <v/>
      </c>
      <c r="T1714" s="32" t="str">
        <f t="shared" si="264"/>
        <v/>
      </c>
      <c r="U1714" s="10"/>
    </row>
    <row r="1715" spans="1:21" x14ac:dyDescent="0.25">
      <c r="A1715" s="10"/>
      <c r="B1715" s="4" t="str">
        <f>IF(ISBLANK('INPUT | Operations'!$B1720),"",COUNT('INPUT | Operations'!$B$12:$B1719))</f>
        <v/>
      </c>
      <c r="C1715" s="27" t="str">
        <f>IF(ISNUMBER($B1715),('INPUT | Operations'!$C1719+'INPUT | Operations'!$C1720)/2,"")</f>
        <v/>
      </c>
      <c r="D1715" s="28" t="str">
        <f t="shared" si="256"/>
        <v/>
      </c>
      <c r="E1715" s="26" t="str">
        <f>IF(ISNUMBER($B1715),'INPUT | Operations'!$B1720-'INPUT | Operations'!$B1719,"")</f>
        <v/>
      </c>
      <c r="F1715" s="32" t="str">
        <f>IF(ISNUMBER($B1715),IF('INPUT | Operations'!$B1720&lt;Booster_BurnTime,1,IF('INPUT | Operations'!$B1719&lt;=Booster_BurnTime,(Booster_BurnTime-'INPUT | Operations'!$B1719)/('INPUT | Operations'!$B1720-'INPUT | Operations'!$B1719),0))*'INPUT | Operations'!$E1719*NumberOfBoosters*NumberOfOps*$E1715,"")</f>
        <v/>
      </c>
      <c r="G1715" s="34" t="str">
        <f t="shared" si="257"/>
        <v/>
      </c>
      <c r="H1715" s="27" t="str">
        <f t="shared" si="258"/>
        <v/>
      </c>
      <c r="I1715" s="27" t="str">
        <f t="shared" si="259"/>
        <v/>
      </c>
      <c r="J1715" s="27" t="str">
        <f t="shared" si="260"/>
        <v/>
      </c>
      <c r="K1715" s="27" t="str">
        <f t="shared" si="261"/>
        <v/>
      </c>
      <c r="L1715" s="27" t="str">
        <f t="shared" si="262"/>
        <v/>
      </c>
      <c r="M1715" s="32" t="str">
        <f t="shared" si="263"/>
        <v/>
      </c>
      <c r="N1715" s="27" t="str">
        <f t="shared" si="264"/>
        <v/>
      </c>
      <c r="O1715" s="27" t="str">
        <f t="shared" si="264"/>
        <v/>
      </c>
      <c r="P1715" s="27" t="str">
        <f t="shared" si="264"/>
        <v/>
      </c>
      <c r="Q1715" s="27" t="str">
        <f t="shared" si="264"/>
        <v/>
      </c>
      <c r="R1715" s="27" t="str">
        <f t="shared" si="264"/>
        <v/>
      </c>
      <c r="S1715" s="27" t="str">
        <f t="shared" si="264"/>
        <v/>
      </c>
      <c r="T1715" s="32" t="str">
        <f t="shared" si="264"/>
        <v/>
      </c>
      <c r="U1715" s="10"/>
    </row>
    <row r="1716" spans="1:21" x14ac:dyDescent="0.25">
      <c r="A1716" s="10"/>
      <c r="B1716" s="4" t="str">
        <f>IF(ISBLANK('INPUT | Operations'!$B1721),"",COUNT('INPUT | Operations'!$B$12:$B1720))</f>
        <v/>
      </c>
      <c r="C1716" s="27" t="str">
        <f>IF(ISNUMBER($B1716),('INPUT | Operations'!$C1720+'INPUT | Operations'!$C1721)/2,"")</f>
        <v/>
      </c>
      <c r="D1716" s="28" t="str">
        <f t="shared" si="256"/>
        <v/>
      </c>
      <c r="E1716" s="26" t="str">
        <f>IF(ISNUMBER($B1716),'INPUT | Operations'!$B1721-'INPUT | Operations'!$B1720,"")</f>
        <v/>
      </c>
      <c r="F1716" s="32" t="str">
        <f>IF(ISNUMBER($B1716),IF('INPUT | Operations'!$B1721&lt;Booster_BurnTime,1,IF('INPUT | Operations'!$B1720&lt;=Booster_BurnTime,(Booster_BurnTime-'INPUT | Operations'!$B1720)/('INPUT | Operations'!$B1721-'INPUT | Operations'!$B1720),0))*'INPUT | Operations'!$E1720*NumberOfBoosters*NumberOfOps*$E1716,"")</f>
        <v/>
      </c>
      <c r="G1716" s="34" t="str">
        <f t="shared" si="257"/>
        <v/>
      </c>
      <c r="H1716" s="27" t="str">
        <f t="shared" si="258"/>
        <v/>
      </c>
      <c r="I1716" s="27" t="str">
        <f t="shared" si="259"/>
        <v/>
      </c>
      <c r="J1716" s="27" t="str">
        <f t="shared" si="260"/>
        <v/>
      </c>
      <c r="K1716" s="27" t="str">
        <f t="shared" si="261"/>
        <v/>
      </c>
      <c r="L1716" s="27" t="str">
        <f t="shared" si="262"/>
        <v/>
      </c>
      <c r="M1716" s="32" t="str">
        <f t="shared" si="263"/>
        <v/>
      </c>
      <c r="N1716" s="27" t="str">
        <f t="shared" si="264"/>
        <v/>
      </c>
      <c r="O1716" s="27" t="str">
        <f t="shared" si="264"/>
        <v/>
      </c>
      <c r="P1716" s="27" t="str">
        <f t="shared" si="264"/>
        <v/>
      </c>
      <c r="Q1716" s="27" t="str">
        <f t="shared" si="264"/>
        <v/>
      </c>
      <c r="R1716" s="27" t="str">
        <f t="shared" si="264"/>
        <v/>
      </c>
      <c r="S1716" s="27" t="str">
        <f t="shared" si="264"/>
        <v/>
      </c>
      <c r="T1716" s="32" t="str">
        <f t="shared" si="264"/>
        <v/>
      </c>
      <c r="U1716" s="10"/>
    </row>
    <row r="1717" spans="1:21" x14ac:dyDescent="0.25">
      <c r="A1717" s="10"/>
      <c r="B1717" s="4" t="str">
        <f>IF(ISBLANK('INPUT | Operations'!$B1722),"",COUNT('INPUT | Operations'!$B$12:$B1721))</f>
        <v/>
      </c>
      <c r="C1717" s="27" t="str">
        <f>IF(ISNUMBER($B1717),('INPUT | Operations'!$C1721+'INPUT | Operations'!$C1722)/2,"")</f>
        <v/>
      </c>
      <c r="D1717" s="28" t="str">
        <f t="shared" si="256"/>
        <v/>
      </c>
      <c r="E1717" s="26" t="str">
        <f>IF(ISNUMBER($B1717),'INPUT | Operations'!$B1722-'INPUT | Operations'!$B1721,"")</f>
        <v/>
      </c>
      <c r="F1717" s="32" t="str">
        <f>IF(ISNUMBER($B1717),IF('INPUT | Operations'!$B1722&lt;Booster_BurnTime,1,IF('INPUT | Operations'!$B1721&lt;=Booster_BurnTime,(Booster_BurnTime-'INPUT | Operations'!$B1721)/('INPUT | Operations'!$B1722-'INPUT | Operations'!$B1721),0))*'INPUT | Operations'!$E1721*NumberOfBoosters*NumberOfOps*$E1717,"")</f>
        <v/>
      </c>
      <c r="G1717" s="34" t="str">
        <f t="shared" si="257"/>
        <v/>
      </c>
      <c r="H1717" s="27" t="str">
        <f t="shared" si="258"/>
        <v/>
      </c>
      <c r="I1717" s="27" t="str">
        <f t="shared" si="259"/>
        <v/>
      </c>
      <c r="J1717" s="27" t="str">
        <f t="shared" si="260"/>
        <v/>
      </c>
      <c r="K1717" s="27" t="str">
        <f t="shared" si="261"/>
        <v/>
      </c>
      <c r="L1717" s="27" t="str">
        <f t="shared" si="262"/>
        <v/>
      </c>
      <c r="M1717" s="32" t="str">
        <f t="shared" si="263"/>
        <v/>
      </c>
      <c r="N1717" s="27" t="str">
        <f t="shared" si="264"/>
        <v/>
      </c>
      <c r="O1717" s="27" t="str">
        <f t="shared" si="264"/>
        <v/>
      </c>
      <c r="P1717" s="27" t="str">
        <f t="shared" si="264"/>
        <v/>
      </c>
      <c r="Q1717" s="27" t="str">
        <f t="shared" si="264"/>
        <v/>
      </c>
      <c r="R1717" s="27" t="str">
        <f t="shared" si="264"/>
        <v/>
      </c>
      <c r="S1717" s="27" t="str">
        <f t="shared" si="264"/>
        <v/>
      </c>
      <c r="T1717" s="32" t="str">
        <f t="shared" si="264"/>
        <v/>
      </c>
      <c r="U1717" s="10"/>
    </row>
    <row r="1718" spans="1:21" x14ac:dyDescent="0.25">
      <c r="A1718" s="10"/>
      <c r="B1718" s="4" t="str">
        <f>IF(ISBLANK('INPUT | Operations'!$B1723),"",COUNT('INPUT | Operations'!$B$12:$B1722))</f>
        <v/>
      </c>
      <c r="C1718" s="27" t="str">
        <f>IF(ISNUMBER($B1718),('INPUT | Operations'!$C1722+'INPUT | Operations'!$C1723)/2,"")</f>
        <v/>
      </c>
      <c r="D1718" s="28" t="str">
        <f t="shared" si="256"/>
        <v/>
      </c>
      <c r="E1718" s="26" t="str">
        <f>IF(ISNUMBER($B1718),'INPUT | Operations'!$B1723-'INPUT | Operations'!$B1722,"")</f>
        <v/>
      </c>
      <c r="F1718" s="32" t="str">
        <f>IF(ISNUMBER($B1718),IF('INPUT | Operations'!$B1723&lt;Booster_BurnTime,1,IF('INPUT | Operations'!$B1722&lt;=Booster_BurnTime,(Booster_BurnTime-'INPUT | Operations'!$B1722)/('INPUT | Operations'!$B1723-'INPUT | Operations'!$B1722),0))*'INPUT | Operations'!$E1722*NumberOfBoosters*NumberOfOps*$E1718,"")</f>
        <v/>
      </c>
      <c r="G1718" s="34" t="str">
        <f t="shared" si="257"/>
        <v/>
      </c>
      <c r="H1718" s="27" t="str">
        <f t="shared" si="258"/>
        <v/>
      </c>
      <c r="I1718" s="27" t="str">
        <f t="shared" si="259"/>
        <v/>
      </c>
      <c r="J1718" s="27" t="str">
        <f t="shared" si="260"/>
        <v/>
      </c>
      <c r="K1718" s="27" t="str">
        <f t="shared" si="261"/>
        <v/>
      </c>
      <c r="L1718" s="27" t="str">
        <f t="shared" si="262"/>
        <v/>
      </c>
      <c r="M1718" s="32" t="str">
        <f t="shared" si="263"/>
        <v/>
      </c>
      <c r="N1718" s="27" t="str">
        <f t="shared" si="264"/>
        <v/>
      </c>
      <c r="O1718" s="27" t="str">
        <f t="shared" si="264"/>
        <v/>
      </c>
      <c r="P1718" s="27" t="str">
        <f t="shared" si="264"/>
        <v/>
      </c>
      <c r="Q1718" s="27" t="str">
        <f t="shared" si="264"/>
        <v/>
      </c>
      <c r="R1718" s="27" t="str">
        <f t="shared" si="264"/>
        <v/>
      </c>
      <c r="S1718" s="27" t="str">
        <f t="shared" si="264"/>
        <v/>
      </c>
      <c r="T1718" s="32" t="str">
        <f t="shared" si="264"/>
        <v/>
      </c>
      <c r="U1718" s="10"/>
    </row>
    <row r="1719" spans="1:21" x14ac:dyDescent="0.25">
      <c r="A1719" s="10"/>
      <c r="B1719" s="4" t="str">
        <f>IF(ISBLANK('INPUT | Operations'!$B1724),"",COUNT('INPUT | Operations'!$B$12:$B1723))</f>
        <v/>
      </c>
      <c r="C1719" s="27" t="str">
        <f>IF(ISNUMBER($B1719),('INPUT | Operations'!$C1723+'INPUT | Operations'!$C1724)/2,"")</f>
        <v/>
      </c>
      <c r="D1719" s="28" t="str">
        <f t="shared" si="256"/>
        <v/>
      </c>
      <c r="E1719" s="26" t="str">
        <f>IF(ISNUMBER($B1719),'INPUT | Operations'!$B1724-'INPUT | Operations'!$B1723,"")</f>
        <v/>
      </c>
      <c r="F1719" s="32" t="str">
        <f>IF(ISNUMBER($B1719),IF('INPUT | Operations'!$B1724&lt;Booster_BurnTime,1,IF('INPUT | Operations'!$B1723&lt;=Booster_BurnTime,(Booster_BurnTime-'INPUT | Operations'!$B1723)/('INPUT | Operations'!$B1724-'INPUT | Operations'!$B1723),0))*'INPUT | Operations'!$E1723*NumberOfBoosters*NumberOfOps*$E1719,"")</f>
        <v/>
      </c>
      <c r="G1719" s="34" t="str">
        <f t="shared" si="257"/>
        <v/>
      </c>
      <c r="H1719" s="27" t="str">
        <f t="shared" si="258"/>
        <v/>
      </c>
      <c r="I1719" s="27" t="str">
        <f t="shared" si="259"/>
        <v/>
      </c>
      <c r="J1719" s="27" t="str">
        <f t="shared" si="260"/>
        <v/>
      </c>
      <c r="K1719" s="27" t="str">
        <f t="shared" si="261"/>
        <v/>
      </c>
      <c r="L1719" s="27" t="str">
        <f t="shared" si="262"/>
        <v/>
      </c>
      <c r="M1719" s="32" t="str">
        <f t="shared" si="263"/>
        <v/>
      </c>
      <c r="N1719" s="27" t="str">
        <f t="shared" si="264"/>
        <v/>
      </c>
      <c r="O1719" s="27" t="str">
        <f t="shared" si="264"/>
        <v/>
      </c>
      <c r="P1719" s="27" t="str">
        <f t="shared" si="264"/>
        <v/>
      </c>
      <c r="Q1719" s="27" t="str">
        <f t="shared" si="264"/>
        <v/>
      </c>
      <c r="R1719" s="27" t="str">
        <f t="shared" si="264"/>
        <v/>
      </c>
      <c r="S1719" s="27" t="str">
        <f t="shared" si="264"/>
        <v/>
      </c>
      <c r="T1719" s="32" t="str">
        <f t="shared" si="264"/>
        <v/>
      </c>
      <c r="U1719" s="10"/>
    </row>
    <row r="1720" spans="1:21" x14ac:dyDescent="0.25">
      <c r="A1720" s="10"/>
      <c r="B1720" s="4" t="str">
        <f>IF(ISBLANK('INPUT | Operations'!$B1725),"",COUNT('INPUT | Operations'!$B$12:$B1724))</f>
        <v/>
      </c>
      <c r="C1720" s="27" t="str">
        <f>IF(ISNUMBER($B1720),('INPUT | Operations'!$C1724+'INPUT | Operations'!$C1725)/2,"")</f>
        <v/>
      </c>
      <c r="D1720" s="28" t="str">
        <f t="shared" si="256"/>
        <v/>
      </c>
      <c r="E1720" s="26" t="str">
        <f>IF(ISNUMBER($B1720),'INPUT | Operations'!$B1725-'INPUT | Operations'!$B1724,"")</f>
        <v/>
      </c>
      <c r="F1720" s="32" t="str">
        <f>IF(ISNUMBER($B1720),IF('INPUT | Operations'!$B1725&lt;Booster_BurnTime,1,IF('INPUT | Operations'!$B1724&lt;=Booster_BurnTime,(Booster_BurnTime-'INPUT | Operations'!$B1724)/('INPUT | Operations'!$B1725-'INPUT | Operations'!$B1724),0))*'INPUT | Operations'!$E1724*NumberOfBoosters*NumberOfOps*$E1720,"")</f>
        <v/>
      </c>
      <c r="G1720" s="34" t="str">
        <f t="shared" si="257"/>
        <v/>
      </c>
      <c r="H1720" s="27" t="str">
        <f t="shared" si="258"/>
        <v/>
      </c>
      <c r="I1720" s="27" t="str">
        <f t="shared" si="259"/>
        <v/>
      </c>
      <c r="J1720" s="27" t="str">
        <f t="shared" si="260"/>
        <v/>
      </c>
      <c r="K1720" s="27" t="str">
        <f t="shared" si="261"/>
        <v/>
      </c>
      <c r="L1720" s="27" t="str">
        <f t="shared" si="262"/>
        <v/>
      </c>
      <c r="M1720" s="32" t="str">
        <f t="shared" si="263"/>
        <v/>
      </c>
      <c r="N1720" s="27" t="str">
        <f t="shared" si="264"/>
        <v/>
      </c>
      <c r="O1720" s="27" t="str">
        <f t="shared" si="264"/>
        <v/>
      </c>
      <c r="P1720" s="27" t="str">
        <f t="shared" si="264"/>
        <v/>
      </c>
      <c r="Q1720" s="27" t="str">
        <f t="shared" si="264"/>
        <v/>
      </c>
      <c r="R1720" s="27" t="str">
        <f t="shared" si="264"/>
        <v/>
      </c>
      <c r="S1720" s="27" t="str">
        <f t="shared" si="264"/>
        <v/>
      </c>
      <c r="T1720" s="32" t="str">
        <f t="shared" si="264"/>
        <v/>
      </c>
      <c r="U1720" s="10"/>
    </row>
    <row r="1721" spans="1:21" x14ac:dyDescent="0.25">
      <c r="A1721" s="10"/>
      <c r="B1721" s="4" t="str">
        <f>IF(ISBLANK('INPUT | Operations'!$B1726),"",COUNT('INPUT | Operations'!$B$12:$B1725))</f>
        <v/>
      </c>
      <c r="C1721" s="27" t="str">
        <f>IF(ISNUMBER($B1721),('INPUT | Operations'!$C1725+'INPUT | Operations'!$C1726)/2,"")</f>
        <v/>
      </c>
      <c r="D1721" s="28" t="str">
        <f t="shared" si="256"/>
        <v/>
      </c>
      <c r="E1721" s="26" t="str">
        <f>IF(ISNUMBER($B1721),'INPUT | Operations'!$B1726-'INPUT | Operations'!$B1725,"")</f>
        <v/>
      </c>
      <c r="F1721" s="32" t="str">
        <f>IF(ISNUMBER($B1721),IF('INPUT | Operations'!$B1726&lt;Booster_BurnTime,1,IF('INPUT | Operations'!$B1725&lt;=Booster_BurnTime,(Booster_BurnTime-'INPUT | Operations'!$B1725)/('INPUT | Operations'!$B1726-'INPUT | Operations'!$B1725),0))*'INPUT | Operations'!$E1725*NumberOfBoosters*NumberOfOps*$E1721,"")</f>
        <v/>
      </c>
      <c r="G1721" s="34" t="str">
        <f t="shared" si="257"/>
        <v/>
      </c>
      <c r="H1721" s="27" t="str">
        <f t="shared" si="258"/>
        <v/>
      </c>
      <c r="I1721" s="27" t="str">
        <f t="shared" si="259"/>
        <v/>
      </c>
      <c r="J1721" s="27" t="str">
        <f t="shared" si="260"/>
        <v/>
      </c>
      <c r="K1721" s="27" t="str">
        <f t="shared" si="261"/>
        <v/>
      </c>
      <c r="L1721" s="27" t="str">
        <f t="shared" si="262"/>
        <v/>
      </c>
      <c r="M1721" s="32" t="str">
        <f t="shared" si="263"/>
        <v/>
      </c>
      <c r="N1721" s="27" t="str">
        <f t="shared" si="264"/>
        <v/>
      </c>
      <c r="O1721" s="27" t="str">
        <f t="shared" ref="N1721:T1757" si="265">IFERROR($F1721*H1721/1000,"")</f>
        <v/>
      </c>
      <c r="P1721" s="27" t="str">
        <f t="shared" si="265"/>
        <v/>
      </c>
      <c r="Q1721" s="27" t="str">
        <f t="shared" si="265"/>
        <v/>
      </c>
      <c r="R1721" s="27" t="str">
        <f t="shared" si="265"/>
        <v/>
      </c>
      <c r="S1721" s="27" t="str">
        <f t="shared" si="265"/>
        <v/>
      </c>
      <c r="T1721" s="32" t="str">
        <f t="shared" si="265"/>
        <v/>
      </c>
      <c r="U1721" s="10"/>
    </row>
    <row r="1722" spans="1:21" x14ac:dyDescent="0.25">
      <c r="A1722" s="10"/>
      <c r="B1722" s="4" t="str">
        <f>IF(ISBLANK('INPUT | Operations'!$B1727),"",COUNT('INPUT | Operations'!$B$12:$B1726))</f>
        <v/>
      </c>
      <c r="C1722" s="27" t="str">
        <f>IF(ISNUMBER($B1722),('INPUT | Operations'!$C1726+'INPUT | Operations'!$C1727)/2,"")</f>
        <v/>
      </c>
      <c r="D1722" s="28" t="str">
        <f t="shared" si="256"/>
        <v/>
      </c>
      <c r="E1722" s="26" t="str">
        <f>IF(ISNUMBER($B1722),'INPUT | Operations'!$B1727-'INPUT | Operations'!$B1726,"")</f>
        <v/>
      </c>
      <c r="F1722" s="32" t="str">
        <f>IF(ISNUMBER($B1722),IF('INPUT | Operations'!$B1727&lt;Booster_BurnTime,1,IF('INPUT | Operations'!$B1726&lt;=Booster_BurnTime,(Booster_BurnTime-'INPUT | Operations'!$B1726)/('INPUT | Operations'!$B1727-'INPUT | Operations'!$B1726),0))*'INPUT | Operations'!$E1726*NumberOfBoosters*NumberOfOps*$E1722,"")</f>
        <v/>
      </c>
      <c r="G1722" s="34" t="str">
        <f t="shared" si="257"/>
        <v/>
      </c>
      <c r="H1722" s="27" t="str">
        <f t="shared" si="258"/>
        <v/>
      </c>
      <c r="I1722" s="27" t="str">
        <f t="shared" si="259"/>
        <v/>
      </c>
      <c r="J1722" s="27" t="str">
        <f t="shared" si="260"/>
        <v/>
      </c>
      <c r="K1722" s="27" t="str">
        <f t="shared" si="261"/>
        <v/>
      </c>
      <c r="L1722" s="27" t="str">
        <f t="shared" si="262"/>
        <v/>
      </c>
      <c r="M1722" s="32" t="str">
        <f t="shared" si="263"/>
        <v/>
      </c>
      <c r="N1722" s="27" t="str">
        <f t="shared" si="265"/>
        <v/>
      </c>
      <c r="O1722" s="27" t="str">
        <f t="shared" si="265"/>
        <v/>
      </c>
      <c r="P1722" s="27" t="str">
        <f t="shared" si="265"/>
        <v/>
      </c>
      <c r="Q1722" s="27" t="str">
        <f t="shared" si="265"/>
        <v/>
      </c>
      <c r="R1722" s="27" t="str">
        <f t="shared" si="265"/>
        <v/>
      </c>
      <c r="S1722" s="27" t="str">
        <f t="shared" si="265"/>
        <v/>
      </c>
      <c r="T1722" s="32" t="str">
        <f t="shared" si="265"/>
        <v/>
      </c>
      <c r="U1722" s="10"/>
    </row>
    <row r="1723" spans="1:21" x14ac:dyDescent="0.25">
      <c r="A1723" s="10"/>
      <c r="B1723" s="4" t="str">
        <f>IF(ISBLANK('INPUT | Operations'!$B1728),"",COUNT('INPUT | Operations'!$B$12:$B1727))</f>
        <v/>
      </c>
      <c r="C1723" s="27" t="str">
        <f>IF(ISNUMBER($B1723),('INPUT | Operations'!$C1727+'INPUT | Operations'!$C1728)/2,"")</f>
        <v/>
      </c>
      <c r="D1723" s="28" t="str">
        <f t="shared" si="256"/>
        <v/>
      </c>
      <c r="E1723" s="26" t="str">
        <f>IF(ISNUMBER($B1723),'INPUT | Operations'!$B1728-'INPUT | Operations'!$B1727,"")</f>
        <v/>
      </c>
      <c r="F1723" s="32" t="str">
        <f>IF(ISNUMBER($B1723),IF('INPUT | Operations'!$B1728&lt;Booster_BurnTime,1,IF('INPUT | Operations'!$B1727&lt;=Booster_BurnTime,(Booster_BurnTime-'INPUT | Operations'!$B1727)/('INPUT | Operations'!$B1728-'INPUT | Operations'!$B1727),0))*'INPUT | Operations'!$E1727*NumberOfBoosters*NumberOfOps*$E1723,"")</f>
        <v/>
      </c>
      <c r="G1723" s="34" t="str">
        <f t="shared" si="257"/>
        <v/>
      </c>
      <c r="H1723" s="27" t="str">
        <f t="shared" si="258"/>
        <v/>
      </c>
      <c r="I1723" s="27" t="str">
        <f t="shared" si="259"/>
        <v/>
      </c>
      <c r="J1723" s="27" t="str">
        <f t="shared" si="260"/>
        <v/>
      </c>
      <c r="K1723" s="27" t="str">
        <f t="shared" si="261"/>
        <v/>
      </c>
      <c r="L1723" s="27" t="str">
        <f t="shared" si="262"/>
        <v/>
      </c>
      <c r="M1723" s="32" t="str">
        <f t="shared" si="263"/>
        <v/>
      </c>
      <c r="N1723" s="27" t="str">
        <f t="shared" si="265"/>
        <v/>
      </c>
      <c r="O1723" s="27" t="str">
        <f t="shared" si="265"/>
        <v/>
      </c>
      <c r="P1723" s="27" t="str">
        <f t="shared" si="265"/>
        <v/>
      </c>
      <c r="Q1723" s="27" t="str">
        <f t="shared" si="265"/>
        <v/>
      </c>
      <c r="R1723" s="27" t="str">
        <f t="shared" si="265"/>
        <v/>
      </c>
      <c r="S1723" s="27" t="str">
        <f t="shared" si="265"/>
        <v/>
      </c>
      <c r="T1723" s="32" t="str">
        <f t="shared" si="265"/>
        <v/>
      </c>
      <c r="U1723" s="10"/>
    </row>
    <row r="1724" spans="1:21" x14ac:dyDescent="0.25">
      <c r="A1724" s="10"/>
      <c r="B1724" s="4" t="str">
        <f>IF(ISBLANK('INPUT | Operations'!$B1729),"",COUNT('INPUT | Operations'!$B$12:$B1728))</f>
        <v/>
      </c>
      <c r="C1724" s="27" t="str">
        <f>IF(ISNUMBER($B1724),('INPUT | Operations'!$C1728+'INPUT | Operations'!$C1729)/2,"")</f>
        <v/>
      </c>
      <c r="D1724" s="28" t="str">
        <f t="shared" si="256"/>
        <v/>
      </c>
      <c r="E1724" s="26" t="str">
        <f>IF(ISNUMBER($B1724),'INPUT | Operations'!$B1729-'INPUT | Operations'!$B1728,"")</f>
        <v/>
      </c>
      <c r="F1724" s="32" t="str">
        <f>IF(ISNUMBER($B1724),IF('INPUT | Operations'!$B1729&lt;Booster_BurnTime,1,IF('INPUT | Operations'!$B1728&lt;=Booster_BurnTime,(Booster_BurnTime-'INPUT | Operations'!$B1728)/('INPUT | Operations'!$B1729-'INPUT | Operations'!$B1728),0))*'INPUT | Operations'!$E1728*NumberOfBoosters*NumberOfOps*$E1724,"")</f>
        <v/>
      </c>
      <c r="G1724" s="34" t="str">
        <f t="shared" si="257"/>
        <v/>
      </c>
      <c r="H1724" s="27" t="str">
        <f t="shared" si="258"/>
        <v/>
      </c>
      <c r="I1724" s="27" t="str">
        <f t="shared" si="259"/>
        <v/>
      </c>
      <c r="J1724" s="27" t="str">
        <f t="shared" si="260"/>
        <v/>
      </c>
      <c r="K1724" s="27" t="str">
        <f t="shared" si="261"/>
        <v/>
      </c>
      <c r="L1724" s="27" t="str">
        <f t="shared" si="262"/>
        <v/>
      </c>
      <c r="M1724" s="32" t="str">
        <f t="shared" si="263"/>
        <v/>
      </c>
      <c r="N1724" s="27" t="str">
        <f t="shared" si="265"/>
        <v/>
      </c>
      <c r="O1724" s="27" t="str">
        <f t="shared" si="265"/>
        <v/>
      </c>
      <c r="P1724" s="27" t="str">
        <f t="shared" si="265"/>
        <v/>
      </c>
      <c r="Q1724" s="27" t="str">
        <f t="shared" si="265"/>
        <v/>
      </c>
      <c r="R1724" s="27" t="str">
        <f t="shared" si="265"/>
        <v/>
      </c>
      <c r="S1724" s="27" t="str">
        <f t="shared" si="265"/>
        <v/>
      </c>
      <c r="T1724" s="32" t="str">
        <f t="shared" si="265"/>
        <v/>
      </c>
      <c r="U1724" s="10"/>
    </row>
    <row r="1725" spans="1:21" x14ac:dyDescent="0.25">
      <c r="A1725" s="10"/>
      <c r="B1725" s="4" t="str">
        <f>IF(ISBLANK('INPUT | Operations'!$B1730),"",COUNT('INPUT | Operations'!$B$12:$B1729))</f>
        <v/>
      </c>
      <c r="C1725" s="27" t="str">
        <f>IF(ISNUMBER($B1725),('INPUT | Operations'!$C1729+'INPUT | Operations'!$C1730)/2,"")</f>
        <v/>
      </c>
      <c r="D1725" s="28" t="str">
        <f t="shared" si="256"/>
        <v/>
      </c>
      <c r="E1725" s="26" t="str">
        <f>IF(ISNUMBER($B1725),'INPUT | Operations'!$B1730-'INPUT | Operations'!$B1729,"")</f>
        <v/>
      </c>
      <c r="F1725" s="32" t="str">
        <f>IF(ISNUMBER($B1725),IF('INPUT | Operations'!$B1730&lt;Booster_BurnTime,1,IF('INPUT | Operations'!$B1729&lt;=Booster_BurnTime,(Booster_BurnTime-'INPUT | Operations'!$B1729)/('INPUT | Operations'!$B1730-'INPUT | Operations'!$B1729),0))*'INPUT | Operations'!$E1729*NumberOfBoosters*NumberOfOps*$E1725,"")</f>
        <v/>
      </c>
      <c r="G1725" s="34" t="str">
        <f t="shared" si="257"/>
        <v/>
      </c>
      <c r="H1725" s="27" t="str">
        <f t="shared" si="258"/>
        <v/>
      </c>
      <c r="I1725" s="27" t="str">
        <f t="shared" si="259"/>
        <v/>
      </c>
      <c r="J1725" s="27" t="str">
        <f t="shared" si="260"/>
        <v/>
      </c>
      <c r="K1725" s="27" t="str">
        <f t="shared" si="261"/>
        <v/>
      </c>
      <c r="L1725" s="27" t="str">
        <f t="shared" si="262"/>
        <v/>
      </c>
      <c r="M1725" s="32" t="str">
        <f t="shared" si="263"/>
        <v/>
      </c>
      <c r="N1725" s="27" t="str">
        <f t="shared" si="265"/>
        <v/>
      </c>
      <c r="O1725" s="27" t="str">
        <f t="shared" si="265"/>
        <v/>
      </c>
      <c r="P1725" s="27" t="str">
        <f t="shared" si="265"/>
        <v/>
      </c>
      <c r="Q1725" s="27" t="str">
        <f t="shared" si="265"/>
        <v/>
      </c>
      <c r="R1725" s="27" t="str">
        <f t="shared" si="265"/>
        <v/>
      </c>
      <c r="S1725" s="27" t="str">
        <f t="shared" si="265"/>
        <v/>
      </c>
      <c r="T1725" s="32" t="str">
        <f t="shared" si="265"/>
        <v/>
      </c>
      <c r="U1725" s="10"/>
    </row>
    <row r="1726" spans="1:21" x14ac:dyDescent="0.25">
      <c r="A1726" s="10"/>
      <c r="B1726" s="4" t="str">
        <f>IF(ISBLANK('INPUT | Operations'!$B1731),"",COUNT('INPUT | Operations'!$B$12:$B1730))</f>
        <v/>
      </c>
      <c r="C1726" s="27" t="str">
        <f>IF(ISNUMBER($B1726),('INPUT | Operations'!$C1730+'INPUT | Operations'!$C1731)/2,"")</f>
        <v/>
      </c>
      <c r="D1726" s="28" t="str">
        <f t="shared" si="256"/>
        <v/>
      </c>
      <c r="E1726" s="26" t="str">
        <f>IF(ISNUMBER($B1726),'INPUT | Operations'!$B1731-'INPUT | Operations'!$B1730,"")</f>
        <v/>
      </c>
      <c r="F1726" s="32" t="str">
        <f>IF(ISNUMBER($B1726),IF('INPUT | Operations'!$B1731&lt;Booster_BurnTime,1,IF('INPUT | Operations'!$B1730&lt;=Booster_BurnTime,(Booster_BurnTime-'INPUT | Operations'!$B1730)/('INPUT | Operations'!$B1731-'INPUT | Operations'!$B1730),0))*'INPUT | Operations'!$E1730*NumberOfBoosters*NumberOfOps*$E1726,"")</f>
        <v/>
      </c>
      <c r="G1726" s="34" t="str">
        <f t="shared" si="257"/>
        <v/>
      </c>
      <c r="H1726" s="27" t="str">
        <f t="shared" si="258"/>
        <v/>
      </c>
      <c r="I1726" s="27" t="str">
        <f t="shared" si="259"/>
        <v/>
      </c>
      <c r="J1726" s="27" t="str">
        <f t="shared" si="260"/>
        <v/>
      </c>
      <c r="K1726" s="27" t="str">
        <f t="shared" si="261"/>
        <v/>
      </c>
      <c r="L1726" s="27" t="str">
        <f t="shared" si="262"/>
        <v/>
      </c>
      <c r="M1726" s="32" t="str">
        <f t="shared" si="263"/>
        <v/>
      </c>
      <c r="N1726" s="27" t="str">
        <f t="shared" si="265"/>
        <v/>
      </c>
      <c r="O1726" s="27" t="str">
        <f t="shared" si="265"/>
        <v/>
      </c>
      <c r="P1726" s="27" t="str">
        <f t="shared" si="265"/>
        <v/>
      </c>
      <c r="Q1726" s="27" t="str">
        <f t="shared" si="265"/>
        <v/>
      </c>
      <c r="R1726" s="27" t="str">
        <f t="shared" si="265"/>
        <v/>
      </c>
      <c r="S1726" s="27" t="str">
        <f t="shared" si="265"/>
        <v/>
      </c>
      <c r="T1726" s="32" t="str">
        <f t="shared" si="265"/>
        <v/>
      </c>
      <c r="U1726" s="10"/>
    </row>
    <row r="1727" spans="1:21" x14ac:dyDescent="0.25">
      <c r="A1727" s="10"/>
      <c r="B1727" s="4" t="str">
        <f>IF(ISBLANK('INPUT | Operations'!$B1732),"",COUNT('INPUT | Operations'!$B$12:$B1731))</f>
        <v/>
      </c>
      <c r="C1727" s="27" t="str">
        <f>IF(ISNUMBER($B1727),('INPUT | Operations'!$C1731+'INPUT | Operations'!$C1732)/2,"")</f>
        <v/>
      </c>
      <c r="D1727" s="28" t="str">
        <f t="shared" si="256"/>
        <v/>
      </c>
      <c r="E1727" s="26" t="str">
        <f>IF(ISNUMBER($B1727),'INPUT | Operations'!$B1732-'INPUT | Operations'!$B1731,"")</f>
        <v/>
      </c>
      <c r="F1727" s="32" t="str">
        <f>IF(ISNUMBER($B1727),IF('INPUT | Operations'!$B1732&lt;Booster_BurnTime,1,IF('INPUT | Operations'!$B1731&lt;=Booster_BurnTime,(Booster_BurnTime-'INPUT | Operations'!$B1731)/('INPUT | Operations'!$B1732-'INPUT | Operations'!$B1731),0))*'INPUT | Operations'!$E1731*NumberOfBoosters*NumberOfOps*$E1727,"")</f>
        <v/>
      </c>
      <c r="G1727" s="34" t="str">
        <f t="shared" si="257"/>
        <v/>
      </c>
      <c r="H1727" s="27" t="str">
        <f t="shared" si="258"/>
        <v/>
      </c>
      <c r="I1727" s="27" t="str">
        <f t="shared" si="259"/>
        <v/>
      </c>
      <c r="J1727" s="27" t="str">
        <f t="shared" si="260"/>
        <v/>
      </c>
      <c r="K1727" s="27" t="str">
        <f t="shared" si="261"/>
        <v/>
      </c>
      <c r="L1727" s="27" t="str">
        <f t="shared" si="262"/>
        <v/>
      </c>
      <c r="M1727" s="32" t="str">
        <f t="shared" si="263"/>
        <v/>
      </c>
      <c r="N1727" s="27" t="str">
        <f t="shared" si="265"/>
        <v/>
      </c>
      <c r="O1727" s="27" t="str">
        <f t="shared" si="265"/>
        <v/>
      </c>
      <c r="P1727" s="27" t="str">
        <f t="shared" si="265"/>
        <v/>
      </c>
      <c r="Q1727" s="27" t="str">
        <f t="shared" si="265"/>
        <v/>
      </c>
      <c r="R1727" s="27" t="str">
        <f t="shared" si="265"/>
        <v/>
      </c>
      <c r="S1727" s="27" t="str">
        <f t="shared" si="265"/>
        <v/>
      </c>
      <c r="T1727" s="32" t="str">
        <f t="shared" si="265"/>
        <v/>
      </c>
      <c r="U1727" s="10"/>
    </row>
    <row r="1728" spans="1:21" x14ac:dyDescent="0.25">
      <c r="A1728" s="10"/>
      <c r="B1728" s="4" t="str">
        <f>IF(ISBLANK('INPUT | Operations'!$B1733),"",COUNT('INPUT | Operations'!$B$12:$B1732))</f>
        <v/>
      </c>
      <c r="C1728" s="27" t="str">
        <f>IF(ISNUMBER($B1728),('INPUT | Operations'!$C1732+'INPUT | Operations'!$C1733)/2,"")</f>
        <v/>
      </c>
      <c r="D1728" s="28" t="str">
        <f t="shared" si="256"/>
        <v/>
      </c>
      <c r="E1728" s="26" t="str">
        <f>IF(ISNUMBER($B1728),'INPUT | Operations'!$B1733-'INPUT | Operations'!$B1732,"")</f>
        <v/>
      </c>
      <c r="F1728" s="32" t="str">
        <f>IF(ISNUMBER($B1728),IF('INPUT | Operations'!$B1733&lt;Booster_BurnTime,1,IF('INPUT | Operations'!$B1732&lt;=Booster_BurnTime,(Booster_BurnTime-'INPUT | Operations'!$B1732)/('INPUT | Operations'!$B1733-'INPUT | Operations'!$B1732),0))*'INPUT | Operations'!$E1732*NumberOfBoosters*NumberOfOps*$E1728,"")</f>
        <v/>
      </c>
      <c r="G1728" s="34" t="str">
        <f t="shared" si="257"/>
        <v/>
      </c>
      <c r="H1728" s="27" t="str">
        <f t="shared" si="258"/>
        <v/>
      </c>
      <c r="I1728" s="27" t="str">
        <f t="shared" si="259"/>
        <v/>
      </c>
      <c r="J1728" s="27" t="str">
        <f t="shared" si="260"/>
        <v/>
      </c>
      <c r="K1728" s="27" t="str">
        <f t="shared" si="261"/>
        <v/>
      </c>
      <c r="L1728" s="27" t="str">
        <f t="shared" si="262"/>
        <v/>
      </c>
      <c r="M1728" s="32" t="str">
        <f t="shared" si="263"/>
        <v/>
      </c>
      <c r="N1728" s="27" t="str">
        <f t="shared" si="265"/>
        <v/>
      </c>
      <c r="O1728" s="27" t="str">
        <f t="shared" si="265"/>
        <v/>
      </c>
      <c r="P1728" s="27" t="str">
        <f t="shared" si="265"/>
        <v/>
      </c>
      <c r="Q1728" s="27" t="str">
        <f t="shared" si="265"/>
        <v/>
      </c>
      <c r="R1728" s="27" t="str">
        <f t="shared" si="265"/>
        <v/>
      </c>
      <c r="S1728" s="27" t="str">
        <f t="shared" si="265"/>
        <v/>
      </c>
      <c r="T1728" s="32" t="str">
        <f t="shared" si="265"/>
        <v/>
      </c>
      <c r="U1728" s="10"/>
    </row>
    <row r="1729" spans="1:21" x14ac:dyDescent="0.25">
      <c r="A1729" s="10"/>
      <c r="B1729" s="4" t="str">
        <f>IF(ISBLANK('INPUT | Operations'!$B1734),"",COUNT('INPUT | Operations'!$B$12:$B1733))</f>
        <v/>
      </c>
      <c r="C1729" s="27" t="str">
        <f>IF(ISNUMBER($B1729),('INPUT | Operations'!$C1733+'INPUT | Operations'!$C1734)/2,"")</f>
        <v/>
      </c>
      <c r="D1729" s="28" t="str">
        <f t="shared" si="256"/>
        <v/>
      </c>
      <c r="E1729" s="26" t="str">
        <f>IF(ISNUMBER($B1729),'INPUT | Operations'!$B1734-'INPUT | Operations'!$B1733,"")</f>
        <v/>
      </c>
      <c r="F1729" s="32" t="str">
        <f>IF(ISNUMBER($B1729),IF('INPUT | Operations'!$B1734&lt;Booster_BurnTime,1,IF('INPUT | Operations'!$B1733&lt;=Booster_BurnTime,(Booster_BurnTime-'INPUT | Operations'!$B1733)/('INPUT | Operations'!$B1734-'INPUT | Operations'!$B1733),0))*'INPUT | Operations'!$E1733*NumberOfBoosters*NumberOfOps*$E1729,"")</f>
        <v/>
      </c>
      <c r="G1729" s="34" t="str">
        <f t="shared" si="257"/>
        <v/>
      </c>
      <c r="H1729" s="27" t="str">
        <f t="shared" si="258"/>
        <v/>
      </c>
      <c r="I1729" s="27" t="str">
        <f t="shared" si="259"/>
        <v/>
      </c>
      <c r="J1729" s="27" t="str">
        <f t="shared" si="260"/>
        <v/>
      </c>
      <c r="K1729" s="27" t="str">
        <f t="shared" si="261"/>
        <v/>
      </c>
      <c r="L1729" s="27" t="str">
        <f t="shared" si="262"/>
        <v/>
      </c>
      <c r="M1729" s="32" t="str">
        <f t="shared" si="263"/>
        <v/>
      </c>
      <c r="N1729" s="27" t="str">
        <f t="shared" si="265"/>
        <v/>
      </c>
      <c r="O1729" s="27" t="str">
        <f t="shared" si="265"/>
        <v/>
      </c>
      <c r="P1729" s="27" t="str">
        <f t="shared" si="265"/>
        <v/>
      </c>
      <c r="Q1729" s="27" t="str">
        <f t="shared" si="265"/>
        <v/>
      </c>
      <c r="R1729" s="27" t="str">
        <f t="shared" si="265"/>
        <v/>
      </c>
      <c r="S1729" s="27" t="str">
        <f t="shared" si="265"/>
        <v/>
      </c>
      <c r="T1729" s="32" t="str">
        <f t="shared" si="265"/>
        <v/>
      </c>
      <c r="U1729" s="10"/>
    </row>
    <row r="1730" spans="1:21" x14ac:dyDescent="0.25">
      <c r="A1730" s="10"/>
      <c r="B1730" s="4" t="str">
        <f>IF(ISBLANK('INPUT | Operations'!$B1735),"",COUNT('INPUT | Operations'!$B$12:$B1734))</f>
        <v/>
      </c>
      <c r="C1730" s="27" t="str">
        <f>IF(ISNUMBER($B1730),('INPUT | Operations'!$C1734+'INPUT | Operations'!$C1735)/2,"")</f>
        <v/>
      </c>
      <c r="D1730" s="28" t="str">
        <f t="shared" si="256"/>
        <v/>
      </c>
      <c r="E1730" s="26" t="str">
        <f>IF(ISNUMBER($B1730),'INPUT | Operations'!$B1735-'INPUT | Operations'!$B1734,"")</f>
        <v/>
      </c>
      <c r="F1730" s="32" t="str">
        <f>IF(ISNUMBER($B1730),IF('INPUT | Operations'!$B1735&lt;Booster_BurnTime,1,IF('INPUT | Operations'!$B1734&lt;=Booster_BurnTime,(Booster_BurnTime-'INPUT | Operations'!$B1734)/('INPUT | Operations'!$B1735-'INPUT | Operations'!$B1734),0))*'INPUT | Operations'!$E1734*NumberOfBoosters*NumberOfOps*$E1730,"")</f>
        <v/>
      </c>
      <c r="G1730" s="34" t="str">
        <f t="shared" si="257"/>
        <v/>
      </c>
      <c r="H1730" s="27" t="str">
        <f t="shared" si="258"/>
        <v/>
      </c>
      <c r="I1730" s="27" t="str">
        <f t="shared" si="259"/>
        <v/>
      </c>
      <c r="J1730" s="27" t="str">
        <f t="shared" si="260"/>
        <v/>
      </c>
      <c r="K1730" s="27" t="str">
        <f t="shared" si="261"/>
        <v/>
      </c>
      <c r="L1730" s="27" t="str">
        <f t="shared" si="262"/>
        <v/>
      </c>
      <c r="M1730" s="32" t="str">
        <f t="shared" si="263"/>
        <v/>
      </c>
      <c r="N1730" s="27" t="str">
        <f t="shared" si="265"/>
        <v/>
      </c>
      <c r="O1730" s="27" t="str">
        <f t="shared" si="265"/>
        <v/>
      </c>
      <c r="P1730" s="27" t="str">
        <f t="shared" si="265"/>
        <v/>
      </c>
      <c r="Q1730" s="27" t="str">
        <f t="shared" si="265"/>
        <v/>
      </c>
      <c r="R1730" s="27" t="str">
        <f t="shared" si="265"/>
        <v/>
      </c>
      <c r="S1730" s="27" t="str">
        <f t="shared" si="265"/>
        <v/>
      </c>
      <c r="T1730" s="32" t="str">
        <f t="shared" si="265"/>
        <v/>
      </c>
      <c r="U1730" s="10"/>
    </row>
    <row r="1731" spans="1:21" x14ac:dyDescent="0.25">
      <c r="A1731" s="10"/>
      <c r="B1731" s="4" t="str">
        <f>IF(ISBLANK('INPUT | Operations'!$B1736),"",COUNT('INPUT | Operations'!$B$12:$B1735))</f>
        <v/>
      </c>
      <c r="C1731" s="27" t="str">
        <f>IF(ISNUMBER($B1731),('INPUT | Operations'!$C1735+'INPUT | Operations'!$C1736)/2,"")</f>
        <v/>
      </c>
      <c r="D1731" s="28" t="str">
        <f t="shared" si="256"/>
        <v/>
      </c>
      <c r="E1731" s="26" t="str">
        <f>IF(ISNUMBER($B1731),'INPUT | Operations'!$B1736-'INPUT | Operations'!$B1735,"")</f>
        <v/>
      </c>
      <c r="F1731" s="32" t="str">
        <f>IF(ISNUMBER($B1731),IF('INPUT | Operations'!$B1736&lt;Booster_BurnTime,1,IF('INPUT | Operations'!$B1735&lt;=Booster_BurnTime,(Booster_BurnTime-'INPUT | Operations'!$B1735)/('INPUT | Operations'!$B1736-'INPUT | Operations'!$B1735),0))*'INPUT | Operations'!$E1735*NumberOfBoosters*NumberOfOps*$E1731,"")</f>
        <v/>
      </c>
      <c r="G1731" s="34" t="str">
        <f t="shared" si="257"/>
        <v/>
      </c>
      <c r="H1731" s="27" t="str">
        <f t="shared" si="258"/>
        <v/>
      </c>
      <c r="I1731" s="27" t="str">
        <f t="shared" si="259"/>
        <v/>
      </c>
      <c r="J1731" s="27" t="str">
        <f t="shared" si="260"/>
        <v/>
      </c>
      <c r="K1731" s="27" t="str">
        <f t="shared" si="261"/>
        <v/>
      </c>
      <c r="L1731" s="27" t="str">
        <f t="shared" si="262"/>
        <v/>
      </c>
      <c r="M1731" s="32" t="str">
        <f t="shared" si="263"/>
        <v/>
      </c>
      <c r="N1731" s="27" t="str">
        <f t="shared" si="265"/>
        <v/>
      </c>
      <c r="O1731" s="27" t="str">
        <f t="shared" si="265"/>
        <v/>
      </c>
      <c r="P1731" s="27" t="str">
        <f t="shared" si="265"/>
        <v/>
      </c>
      <c r="Q1731" s="27" t="str">
        <f t="shared" si="265"/>
        <v/>
      </c>
      <c r="R1731" s="27" t="str">
        <f t="shared" si="265"/>
        <v/>
      </c>
      <c r="S1731" s="27" t="str">
        <f t="shared" si="265"/>
        <v/>
      </c>
      <c r="T1731" s="32" t="str">
        <f t="shared" si="265"/>
        <v/>
      </c>
      <c r="U1731" s="10"/>
    </row>
    <row r="1732" spans="1:21" x14ac:dyDescent="0.25">
      <c r="A1732" s="10"/>
      <c r="B1732" s="4" t="str">
        <f>IF(ISBLANK('INPUT | Operations'!$B1737),"",COUNT('INPUT | Operations'!$B$12:$B1736))</f>
        <v/>
      </c>
      <c r="C1732" s="27" t="str">
        <f>IF(ISNUMBER($B1732),('INPUT | Operations'!$C1736+'INPUT | Operations'!$C1737)/2,"")</f>
        <v/>
      </c>
      <c r="D1732" s="28" t="str">
        <f t="shared" si="256"/>
        <v/>
      </c>
      <c r="E1732" s="26" t="str">
        <f>IF(ISNUMBER($B1732),'INPUT | Operations'!$B1737-'INPUT | Operations'!$B1736,"")</f>
        <v/>
      </c>
      <c r="F1732" s="32" t="str">
        <f>IF(ISNUMBER($B1732),IF('INPUT | Operations'!$B1737&lt;Booster_BurnTime,1,IF('INPUT | Operations'!$B1736&lt;=Booster_BurnTime,(Booster_BurnTime-'INPUT | Operations'!$B1736)/('INPUT | Operations'!$B1737-'INPUT | Operations'!$B1736),0))*'INPUT | Operations'!$E1736*NumberOfBoosters*NumberOfOps*$E1732,"")</f>
        <v/>
      </c>
      <c r="G1732" s="34" t="str">
        <f t="shared" si="257"/>
        <v/>
      </c>
      <c r="H1732" s="27" t="str">
        <f t="shared" si="258"/>
        <v/>
      </c>
      <c r="I1732" s="27" t="str">
        <f t="shared" si="259"/>
        <v/>
      </c>
      <c r="J1732" s="27" t="str">
        <f t="shared" si="260"/>
        <v/>
      </c>
      <c r="K1732" s="27" t="str">
        <f t="shared" si="261"/>
        <v/>
      </c>
      <c r="L1732" s="27" t="str">
        <f t="shared" si="262"/>
        <v/>
      </c>
      <c r="M1732" s="32" t="str">
        <f t="shared" si="263"/>
        <v/>
      </c>
      <c r="N1732" s="27" t="str">
        <f t="shared" si="265"/>
        <v/>
      </c>
      <c r="O1732" s="27" t="str">
        <f t="shared" si="265"/>
        <v/>
      </c>
      <c r="P1732" s="27" t="str">
        <f t="shared" si="265"/>
        <v/>
      </c>
      <c r="Q1732" s="27" t="str">
        <f t="shared" si="265"/>
        <v/>
      </c>
      <c r="R1732" s="27" t="str">
        <f t="shared" si="265"/>
        <v/>
      </c>
      <c r="S1732" s="27" t="str">
        <f t="shared" si="265"/>
        <v/>
      </c>
      <c r="T1732" s="32" t="str">
        <f t="shared" si="265"/>
        <v/>
      </c>
      <c r="U1732" s="10"/>
    </row>
    <row r="1733" spans="1:21" x14ac:dyDescent="0.25">
      <c r="A1733" s="10"/>
      <c r="B1733" s="4" t="str">
        <f>IF(ISBLANK('INPUT | Operations'!$B1738),"",COUNT('INPUT | Operations'!$B$12:$B1737))</f>
        <v/>
      </c>
      <c r="C1733" s="27" t="str">
        <f>IF(ISNUMBER($B1733),('INPUT | Operations'!$C1737+'INPUT | Operations'!$C1738)/2,"")</f>
        <v/>
      </c>
      <c r="D1733" s="28" t="str">
        <f t="shared" si="256"/>
        <v/>
      </c>
      <c r="E1733" s="26" t="str">
        <f>IF(ISNUMBER($B1733),'INPUT | Operations'!$B1738-'INPUT | Operations'!$B1737,"")</f>
        <v/>
      </c>
      <c r="F1733" s="32" t="str">
        <f>IF(ISNUMBER($B1733),IF('INPUT | Operations'!$B1738&lt;Booster_BurnTime,1,IF('INPUT | Operations'!$B1737&lt;=Booster_BurnTime,(Booster_BurnTime-'INPUT | Operations'!$B1737)/('INPUT | Operations'!$B1738-'INPUT | Operations'!$B1737),0))*'INPUT | Operations'!$E1737*NumberOfBoosters*NumberOfOps*$E1733,"")</f>
        <v/>
      </c>
      <c r="G1733" s="34" t="str">
        <f t="shared" si="257"/>
        <v/>
      </c>
      <c r="H1733" s="27" t="str">
        <f t="shared" si="258"/>
        <v/>
      </c>
      <c r="I1733" s="27" t="str">
        <f t="shared" si="259"/>
        <v/>
      </c>
      <c r="J1733" s="27" t="str">
        <f t="shared" si="260"/>
        <v/>
      </c>
      <c r="K1733" s="27" t="str">
        <f t="shared" si="261"/>
        <v/>
      </c>
      <c r="L1733" s="27" t="str">
        <f t="shared" si="262"/>
        <v/>
      </c>
      <c r="M1733" s="32" t="str">
        <f t="shared" si="263"/>
        <v/>
      </c>
      <c r="N1733" s="27" t="str">
        <f t="shared" si="265"/>
        <v/>
      </c>
      <c r="O1733" s="27" t="str">
        <f t="shared" si="265"/>
        <v/>
      </c>
      <c r="P1733" s="27" t="str">
        <f t="shared" si="265"/>
        <v/>
      </c>
      <c r="Q1733" s="27" t="str">
        <f t="shared" si="265"/>
        <v/>
      </c>
      <c r="R1733" s="27" t="str">
        <f t="shared" si="265"/>
        <v/>
      </c>
      <c r="S1733" s="27" t="str">
        <f t="shared" si="265"/>
        <v/>
      </c>
      <c r="T1733" s="32" t="str">
        <f t="shared" si="265"/>
        <v/>
      </c>
      <c r="U1733" s="10"/>
    </row>
    <row r="1734" spans="1:21" x14ac:dyDescent="0.25">
      <c r="A1734" s="10"/>
      <c r="B1734" s="4" t="str">
        <f>IF(ISBLANK('INPUT | Operations'!$B1739),"",COUNT('INPUT | Operations'!$B$12:$B1738))</f>
        <v/>
      </c>
      <c r="C1734" s="27" t="str">
        <f>IF(ISNUMBER($B1734),('INPUT | Operations'!$C1738+'INPUT | Operations'!$C1739)/2,"")</f>
        <v/>
      </c>
      <c r="D1734" s="28" t="str">
        <f t="shared" si="256"/>
        <v/>
      </c>
      <c r="E1734" s="26" t="str">
        <f>IF(ISNUMBER($B1734),'INPUT | Operations'!$B1739-'INPUT | Operations'!$B1738,"")</f>
        <v/>
      </c>
      <c r="F1734" s="32" t="str">
        <f>IF(ISNUMBER($B1734),IF('INPUT | Operations'!$B1739&lt;Booster_BurnTime,1,IF('INPUT | Operations'!$B1738&lt;=Booster_BurnTime,(Booster_BurnTime-'INPUT | Operations'!$B1738)/('INPUT | Operations'!$B1739-'INPUT | Operations'!$B1738),0))*'INPUT | Operations'!$E1738*NumberOfBoosters*NumberOfOps*$E1734,"")</f>
        <v/>
      </c>
      <c r="G1734" s="34" t="str">
        <f t="shared" si="257"/>
        <v/>
      </c>
      <c r="H1734" s="27" t="str">
        <f t="shared" si="258"/>
        <v/>
      </c>
      <c r="I1734" s="27" t="str">
        <f t="shared" si="259"/>
        <v/>
      </c>
      <c r="J1734" s="27" t="str">
        <f t="shared" si="260"/>
        <v/>
      </c>
      <c r="K1734" s="27" t="str">
        <f t="shared" si="261"/>
        <v/>
      </c>
      <c r="L1734" s="27" t="str">
        <f t="shared" si="262"/>
        <v/>
      </c>
      <c r="M1734" s="32" t="str">
        <f t="shared" si="263"/>
        <v/>
      </c>
      <c r="N1734" s="27" t="str">
        <f t="shared" si="265"/>
        <v/>
      </c>
      <c r="O1734" s="27" t="str">
        <f t="shared" si="265"/>
        <v/>
      </c>
      <c r="P1734" s="27" t="str">
        <f t="shared" si="265"/>
        <v/>
      </c>
      <c r="Q1734" s="27" t="str">
        <f t="shared" si="265"/>
        <v/>
      </c>
      <c r="R1734" s="27" t="str">
        <f t="shared" si="265"/>
        <v/>
      </c>
      <c r="S1734" s="27" t="str">
        <f t="shared" si="265"/>
        <v/>
      </c>
      <c r="T1734" s="32" t="str">
        <f t="shared" si="265"/>
        <v/>
      </c>
      <c r="U1734" s="10"/>
    </row>
    <row r="1735" spans="1:21" x14ac:dyDescent="0.25">
      <c r="A1735" s="10"/>
      <c r="B1735" s="4" t="str">
        <f>IF(ISBLANK('INPUT | Operations'!$B1740),"",COUNT('INPUT | Operations'!$B$12:$B1739))</f>
        <v/>
      </c>
      <c r="C1735" s="27" t="str">
        <f>IF(ISNUMBER($B1735),('INPUT | Operations'!$C1739+'INPUT | Operations'!$C1740)/2,"")</f>
        <v/>
      </c>
      <c r="D1735" s="28" t="str">
        <f t="shared" si="256"/>
        <v/>
      </c>
      <c r="E1735" s="26" t="str">
        <f>IF(ISNUMBER($B1735),'INPUT | Operations'!$B1740-'INPUT | Operations'!$B1739,"")</f>
        <v/>
      </c>
      <c r="F1735" s="32" t="str">
        <f>IF(ISNUMBER($B1735),IF('INPUT | Operations'!$B1740&lt;Booster_BurnTime,1,IF('INPUT | Operations'!$B1739&lt;=Booster_BurnTime,(Booster_BurnTime-'INPUT | Operations'!$B1739)/('INPUT | Operations'!$B1740-'INPUT | Operations'!$B1739),0))*'INPUT | Operations'!$E1739*NumberOfBoosters*NumberOfOps*$E1735,"")</f>
        <v/>
      </c>
      <c r="G1735" s="34" t="str">
        <f t="shared" si="257"/>
        <v/>
      </c>
      <c r="H1735" s="27" t="str">
        <f t="shared" si="258"/>
        <v/>
      </c>
      <c r="I1735" s="27" t="str">
        <f t="shared" si="259"/>
        <v/>
      </c>
      <c r="J1735" s="27" t="str">
        <f t="shared" si="260"/>
        <v/>
      </c>
      <c r="K1735" s="27" t="str">
        <f t="shared" si="261"/>
        <v/>
      </c>
      <c r="L1735" s="27" t="str">
        <f t="shared" si="262"/>
        <v/>
      </c>
      <c r="M1735" s="32" t="str">
        <f t="shared" si="263"/>
        <v/>
      </c>
      <c r="N1735" s="27" t="str">
        <f t="shared" si="265"/>
        <v/>
      </c>
      <c r="O1735" s="27" t="str">
        <f t="shared" si="265"/>
        <v/>
      </c>
      <c r="P1735" s="27" t="str">
        <f t="shared" si="265"/>
        <v/>
      </c>
      <c r="Q1735" s="27" t="str">
        <f t="shared" si="265"/>
        <v/>
      </c>
      <c r="R1735" s="27" t="str">
        <f t="shared" si="265"/>
        <v/>
      </c>
      <c r="S1735" s="27" t="str">
        <f t="shared" si="265"/>
        <v/>
      </c>
      <c r="T1735" s="32" t="str">
        <f t="shared" si="265"/>
        <v/>
      </c>
      <c r="U1735" s="10"/>
    </row>
    <row r="1736" spans="1:21" x14ac:dyDescent="0.25">
      <c r="A1736" s="10"/>
      <c r="B1736" s="4" t="str">
        <f>IF(ISBLANK('INPUT | Operations'!$B1741),"",COUNT('INPUT | Operations'!$B$12:$B1740))</f>
        <v/>
      </c>
      <c r="C1736" s="27" t="str">
        <f>IF(ISNUMBER($B1736),('INPUT | Operations'!$C1740+'INPUT | Operations'!$C1741)/2,"")</f>
        <v/>
      </c>
      <c r="D1736" s="28" t="str">
        <f t="shared" ref="D1736:D1799" si="266">IF(ISNUMBER($B1736),C1736*0.3048/1000,"")</f>
        <v/>
      </c>
      <c r="E1736" s="26" t="str">
        <f>IF(ISNUMBER($B1736),'INPUT | Operations'!$B1741-'INPUT | Operations'!$B1740,"")</f>
        <v/>
      </c>
      <c r="F1736" s="32" t="str">
        <f>IF(ISNUMBER($B1736),IF('INPUT | Operations'!$B1741&lt;Booster_BurnTime,1,IF('INPUT | Operations'!$B1740&lt;=Booster_BurnTime,(Booster_BurnTime-'INPUT | Operations'!$B1740)/('INPUT | Operations'!$B1741-'INPUT | Operations'!$B1740),0))*'INPUT | Operations'!$E1740*NumberOfBoosters*NumberOfOps*$E1736,"")</f>
        <v/>
      </c>
      <c r="G1736" s="34" t="str">
        <f t="shared" ref="G1736:G1799" si="267">IF(ISNUMBER($B1736),Booster_H2O+MW_H2O/MW_H*Booster_H+MW_H2O/MW_H2*Booster_H2+Booster_OH,"")</f>
        <v/>
      </c>
      <c r="H1736" s="27" t="str">
        <f t="shared" ref="H1736:H1799" si="268">IF(ISNUMBER($B1736),Booster_CO2+MW_CO2/MW_CO*(Booster_CO-$I1736),"")</f>
        <v/>
      </c>
      <c r="I1736" s="27" t="str">
        <f t="shared" ref="I1736:I1799" si="269">IF(ISNUMBER($B1736),MIN(0.0025*EXP(0.067*$D1736)*(Booster_CO+Booster_CO2),Booster_CO),"")</f>
        <v/>
      </c>
      <c r="J1736" s="27" t="str">
        <f t="shared" ref="J1736:J1799" si="270">IF(ISNUMBER($B1736),Booster_Al2O3,"")</f>
        <v/>
      </c>
      <c r="K1736" s="27" t="str">
        <f t="shared" ref="K1736:K1799" si="271">IF(ISNUMBER($B1736),Booster_HCl+Booster_Cl+Booster_Cl2,"")</f>
        <v/>
      </c>
      <c r="L1736" s="27" t="str">
        <f t="shared" ref="L1736:L1799" si="272">IF(ISNUMBER($B1736),Booster_NOx+33*EXP(-0.26*$D1736),"")</f>
        <v/>
      </c>
      <c r="M1736" s="32" t="str">
        <f t="shared" ref="M1736:M1799" si="273">IF(ISNUMBER($B1736),Booster_BC*MAX(0.04,MIN(1,0.04*EXP(0.12*($D1736-15)))),"")</f>
        <v/>
      </c>
      <c r="N1736" s="27" t="str">
        <f t="shared" si="265"/>
        <v/>
      </c>
      <c r="O1736" s="27" t="str">
        <f t="shared" si="265"/>
        <v/>
      </c>
      <c r="P1736" s="27" t="str">
        <f t="shared" si="265"/>
        <v/>
      </c>
      <c r="Q1736" s="27" t="str">
        <f t="shared" si="265"/>
        <v/>
      </c>
      <c r="R1736" s="27" t="str">
        <f t="shared" si="265"/>
        <v/>
      </c>
      <c r="S1736" s="27" t="str">
        <f t="shared" si="265"/>
        <v/>
      </c>
      <c r="T1736" s="32" t="str">
        <f t="shared" si="265"/>
        <v/>
      </c>
      <c r="U1736" s="10"/>
    </row>
    <row r="1737" spans="1:21" x14ac:dyDescent="0.25">
      <c r="A1737" s="10"/>
      <c r="B1737" s="4" t="str">
        <f>IF(ISBLANK('INPUT | Operations'!$B1742),"",COUNT('INPUT | Operations'!$B$12:$B1741))</f>
        <v/>
      </c>
      <c r="C1737" s="27" t="str">
        <f>IF(ISNUMBER($B1737),('INPUT | Operations'!$C1741+'INPUT | Operations'!$C1742)/2,"")</f>
        <v/>
      </c>
      <c r="D1737" s="28" t="str">
        <f t="shared" si="266"/>
        <v/>
      </c>
      <c r="E1737" s="26" t="str">
        <f>IF(ISNUMBER($B1737),'INPUT | Operations'!$B1742-'INPUT | Operations'!$B1741,"")</f>
        <v/>
      </c>
      <c r="F1737" s="32" t="str">
        <f>IF(ISNUMBER($B1737),IF('INPUT | Operations'!$B1742&lt;Booster_BurnTime,1,IF('INPUT | Operations'!$B1741&lt;=Booster_BurnTime,(Booster_BurnTime-'INPUT | Operations'!$B1741)/('INPUT | Operations'!$B1742-'INPUT | Operations'!$B1741),0))*'INPUT | Operations'!$E1741*NumberOfBoosters*NumberOfOps*$E1737,"")</f>
        <v/>
      </c>
      <c r="G1737" s="34" t="str">
        <f t="shared" si="267"/>
        <v/>
      </c>
      <c r="H1737" s="27" t="str">
        <f t="shared" si="268"/>
        <v/>
      </c>
      <c r="I1737" s="27" t="str">
        <f t="shared" si="269"/>
        <v/>
      </c>
      <c r="J1737" s="27" t="str">
        <f t="shared" si="270"/>
        <v/>
      </c>
      <c r="K1737" s="27" t="str">
        <f t="shared" si="271"/>
        <v/>
      </c>
      <c r="L1737" s="27" t="str">
        <f t="shared" si="272"/>
        <v/>
      </c>
      <c r="M1737" s="32" t="str">
        <f t="shared" si="273"/>
        <v/>
      </c>
      <c r="N1737" s="27" t="str">
        <f t="shared" si="265"/>
        <v/>
      </c>
      <c r="O1737" s="27" t="str">
        <f t="shared" si="265"/>
        <v/>
      </c>
      <c r="P1737" s="27" t="str">
        <f t="shared" si="265"/>
        <v/>
      </c>
      <c r="Q1737" s="27" t="str">
        <f t="shared" si="265"/>
        <v/>
      </c>
      <c r="R1737" s="27" t="str">
        <f t="shared" si="265"/>
        <v/>
      </c>
      <c r="S1737" s="27" t="str">
        <f t="shared" si="265"/>
        <v/>
      </c>
      <c r="T1737" s="32" t="str">
        <f t="shared" si="265"/>
        <v/>
      </c>
      <c r="U1737" s="10"/>
    </row>
    <row r="1738" spans="1:21" x14ac:dyDescent="0.25">
      <c r="A1738" s="10"/>
      <c r="B1738" s="4" t="str">
        <f>IF(ISBLANK('INPUT | Operations'!$B1743),"",COUNT('INPUT | Operations'!$B$12:$B1742))</f>
        <v/>
      </c>
      <c r="C1738" s="27" t="str">
        <f>IF(ISNUMBER($B1738),('INPUT | Operations'!$C1742+'INPUT | Operations'!$C1743)/2,"")</f>
        <v/>
      </c>
      <c r="D1738" s="28" t="str">
        <f t="shared" si="266"/>
        <v/>
      </c>
      <c r="E1738" s="26" t="str">
        <f>IF(ISNUMBER($B1738),'INPUT | Operations'!$B1743-'INPUT | Operations'!$B1742,"")</f>
        <v/>
      </c>
      <c r="F1738" s="32" t="str">
        <f>IF(ISNUMBER($B1738),IF('INPUT | Operations'!$B1743&lt;Booster_BurnTime,1,IF('INPUT | Operations'!$B1742&lt;=Booster_BurnTime,(Booster_BurnTime-'INPUT | Operations'!$B1742)/('INPUT | Operations'!$B1743-'INPUT | Operations'!$B1742),0))*'INPUT | Operations'!$E1742*NumberOfBoosters*NumberOfOps*$E1738,"")</f>
        <v/>
      </c>
      <c r="G1738" s="34" t="str">
        <f t="shared" si="267"/>
        <v/>
      </c>
      <c r="H1738" s="27" t="str">
        <f t="shared" si="268"/>
        <v/>
      </c>
      <c r="I1738" s="27" t="str">
        <f t="shared" si="269"/>
        <v/>
      </c>
      <c r="J1738" s="27" t="str">
        <f t="shared" si="270"/>
        <v/>
      </c>
      <c r="K1738" s="27" t="str">
        <f t="shared" si="271"/>
        <v/>
      </c>
      <c r="L1738" s="27" t="str">
        <f t="shared" si="272"/>
        <v/>
      </c>
      <c r="M1738" s="32" t="str">
        <f t="shared" si="273"/>
        <v/>
      </c>
      <c r="N1738" s="27" t="str">
        <f t="shared" si="265"/>
        <v/>
      </c>
      <c r="O1738" s="27" t="str">
        <f t="shared" si="265"/>
        <v/>
      </c>
      <c r="P1738" s="27" t="str">
        <f t="shared" si="265"/>
        <v/>
      </c>
      <c r="Q1738" s="27" t="str">
        <f t="shared" si="265"/>
        <v/>
      </c>
      <c r="R1738" s="27" t="str">
        <f t="shared" si="265"/>
        <v/>
      </c>
      <c r="S1738" s="27" t="str">
        <f t="shared" si="265"/>
        <v/>
      </c>
      <c r="T1738" s="32" t="str">
        <f t="shared" si="265"/>
        <v/>
      </c>
      <c r="U1738" s="10"/>
    </row>
    <row r="1739" spans="1:21" x14ac:dyDescent="0.25">
      <c r="A1739" s="10"/>
      <c r="B1739" s="4" t="str">
        <f>IF(ISBLANK('INPUT | Operations'!$B1744),"",COUNT('INPUT | Operations'!$B$12:$B1743))</f>
        <v/>
      </c>
      <c r="C1739" s="27" t="str">
        <f>IF(ISNUMBER($B1739),('INPUT | Operations'!$C1743+'INPUT | Operations'!$C1744)/2,"")</f>
        <v/>
      </c>
      <c r="D1739" s="28" t="str">
        <f t="shared" si="266"/>
        <v/>
      </c>
      <c r="E1739" s="26" t="str">
        <f>IF(ISNUMBER($B1739),'INPUT | Operations'!$B1744-'INPUT | Operations'!$B1743,"")</f>
        <v/>
      </c>
      <c r="F1739" s="32" t="str">
        <f>IF(ISNUMBER($B1739),IF('INPUT | Operations'!$B1744&lt;Booster_BurnTime,1,IF('INPUT | Operations'!$B1743&lt;=Booster_BurnTime,(Booster_BurnTime-'INPUT | Operations'!$B1743)/('INPUT | Operations'!$B1744-'INPUT | Operations'!$B1743),0))*'INPUT | Operations'!$E1743*NumberOfBoosters*NumberOfOps*$E1739,"")</f>
        <v/>
      </c>
      <c r="G1739" s="34" t="str">
        <f t="shared" si="267"/>
        <v/>
      </c>
      <c r="H1739" s="27" t="str">
        <f t="shared" si="268"/>
        <v/>
      </c>
      <c r="I1739" s="27" t="str">
        <f t="shared" si="269"/>
        <v/>
      </c>
      <c r="J1739" s="27" t="str">
        <f t="shared" si="270"/>
        <v/>
      </c>
      <c r="K1739" s="27" t="str">
        <f t="shared" si="271"/>
        <v/>
      </c>
      <c r="L1739" s="27" t="str">
        <f t="shared" si="272"/>
        <v/>
      </c>
      <c r="M1739" s="32" t="str">
        <f t="shared" si="273"/>
        <v/>
      </c>
      <c r="N1739" s="27" t="str">
        <f t="shared" si="265"/>
        <v/>
      </c>
      <c r="O1739" s="27" t="str">
        <f t="shared" si="265"/>
        <v/>
      </c>
      <c r="P1739" s="27" t="str">
        <f t="shared" si="265"/>
        <v/>
      </c>
      <c r="Q1739" s="27" t="str">
        <f t="shared" si="265"/>
        <v/>
      </c>
      <c r="R1739" s="27" t="str">
        <f t="shared" si="265"/>
        <v/>
      </c>
      <c r="S1739" s="27" t="str">
        <f t="shared" si="265"/>
        <v/>
      </c>
      <c r="T1739" s="32" t="str">
        <f t="shared" si="265"/>
        <v/>
      </c>
      <c r="U1739" s="10"/>
    </row>
    <row r="1740" spans="1:21" x14ac:dyDescent="0.25">
      <c r="A1740" s="10"/>
      <c r="B1740" s="4" t="str">
        <f>IF(ISBLANK('INPUT | Operations'!$B1745),"",COUNT('INPUT | Operations'!$B$12:$B1744))</f>
        <v/>
      </c>
      <c r="C1740" s="27" t="str">
        <f>IF(ISNUMBER($B1740),('INPUT | Operations'!$C1744+'INPUT | Operations'!$C1745)/2,"")</f>
        <v/>
      </c>
      <c r="D1740" s="28" t="str">
        <f t="shared" si="266"/>
        <v/>
      </c>
      <c r="E1740" s="26" t="str">
        <f>IF(ISNUMBER($B1740),'INPUT | Operations'!$B1745-'INPUT | Operations'!$B1744,"")</f>
        <v/>
      </c>
      <c r="F1740" s="32" t="str">
        <f>IF(ISNUMBER($B1740),IF('INPUT | Operations'!$B1745&lt;Booster_BurnTime,1,IF('INPUT | Operations'!$B1744&lt;=Booster_BurnTime,(Booster_BurnTime-'INPUT | Operations'!$B1744)/('INPUT | Operations'!$B1745-'INPUT | Operations'!$B1744),0))*'INPUT | Operations'!$E1744*NumberOfBoosters*NumberOfOps*$E1740,"")</f>
        <v/>
      </c>
      <c r="G1740" s="34" t="str">
        <f t="shared" si="267"/>
        <v/>
      </c>
      <c r="H1740" s="27" t="str">
        <f t="shared" si="268"/>
        <v/>
      </c>
      <c r="I1740" s="27" t="str">
        <f t="shared" si="269"/>
        <v/>
      </c>
      <c r="J1740" s="27" t="str">
        <f t="shared" si="270"/>
        <v/>
      </c>
      <c r="K1740" s="27" t="str">
        <f t="shared" si="271"/>
        <v/>
      </c>
      <c r="L1740" s="27" t="str">
        <f t="shared" si="272"/>
        <v/>
      </c>
      <c r="M1740" s="32" t="str">
        <f t="shared" si="273"/>
        <v/>
      </c>
      <c r="N1740" s="27" t="str">
        <f t="shared" si="265"/>
        <v/>
      </c>
      <c r="O1740" s="27" t="str">
        <f t="shared" si="265"/>
        <v/>
      </c>
      <c r="P1740" s="27" t="str">
        <f t="shared" si="265"/>
        <v/>
      </c>
      <c r="Q1740" s="27" t="str">
        <f t="shared" si="265"/>
        <v/>
      </c>
      <c r="R1740" s="27" t="str">
        <f t="shared" si="265"/>
        <v/>
      </c>
      <c r="S1740" s="27" t="str">
        <f t="shared" si="265"/>
        <v/>
      </c>
      <c r="T1740" s="32" t="str">
        <f t="shared" si="265"/>
        <v/>
      </c>
      <c r="U1740" s="10"/>
    </row>
    <row r="1741" spans="1:21" x14ac:dyDescent="0.25">
      <c r="A1741" s="10"/>
      <c r="B1741" s="4" t="str">
        <f>IF(ISBLANK('INPUT | Operations'!$B1746),"",COUNT('INPUT | Operations'!$B$12:$B1745))</f>
        <v/>
      </c>
      <c r="C1741" s="27" t="str">
        <f>IF(ISNUMBER($B1741),('INPUT | Operations'!$C1745+'INPUT | Operations'!$C1746)/2,"")</f>
        <v/>
      </c>
      <c r="D1741" s="28" t="str">
        <f t="shared" si="266"/>
        <v/>
      </c>
      <c r="E1741" s="26" t="str">
        <f>IF(ISNUMBER($B1741),'INPUT | Operations'!$B1746-'INPUT | Operations'!$B1745,"")</f>
        <v/>
      </c>
      <c r="F1741" s="32" t="str">
        <f>IF(ISNUMBER($B1741),IF('INPUT | Operations'!$B1746&lt;Booster_BurnTime,1,IF('INPUT | Operations'!$B1745&lt;=Booster_BurnTime,(Booster_BurnTime-'INPUT | Operations'!$B1745)/('INPUT | Operations'!$B1746-'INPUT | Operations'!$B1745),0))*'INPUT | Operations'!$E1745*NumberOfBoosters*NumberOfOps*$E1741,"")</f>
        <v/>
      </c>
      <c r="G1741" s="34" t="str">
        <f t="shared" si="267"/>
        <v/>
      </c>
      <c r="H1741" s="27" t="str">
        <f t="shared" si="268"/>
        <v/>
      </c>
      <c r="I1741" s="27" t="str">
        <f t="shared" si="269"/>
        <v/>
      </c>
      <c r="J1741" s="27" t="str">
        <f t="shared" si="270"/>
        <v/>
      </c>
      <c r="K1741" s="27" t="str">
        <f t="shared" si="271"/>
        <v/>
      </c>
      <c r="L1741" s="27" t="str">
        <f t="shared" si="272"/>
        <v/>
      </c>
      <c r="M1741" s="32" t="str">
        <f t="shared" si="273"/>
        <v/>
      </c>
      <c r="N1741" s="27" t="str">
        <f t="shared" si="265"/>
        <v/>
      </c>
      <c r="O1741" s="27" t="str">
        <f t="shared" si="265"/>
        <v/>
      </c>
      <c r="P1741" s="27" t="str">
        <f t="shared" si="265"/>
        <v/>
      </c>
      <c r="Q1741" s="27" t="str">
        <f t="shared" si="265"/>
        <v/>
      </c>
      <c r="R1741" s="27" t="str">
        <f t="shared" si="265"/>
        <v/>
      </c>
      <c r="S1741" s="27" t="str">
        <f t="shared" si="265"/>
        <v/>
      </c>
      <c r="T1741" s="32" t="str">
        <f t="shared" si="265"/>
        <v/>
      </c>
      <c r="U1741" s="10"/>
    </row>
    <row r="1742" spans="1:21" x14ac:dyDescent="0.25">
      <c r="A1742" s="10"/>
      <c r="B1742" s="4" t="str">
        <f>IF(ISBLANK('INPUT | Operations'!$B1747),"",COUNT('INPUT | Operations'!$B$12:$B1746))</f>
        <v/>
      </c>
      <c r="C1742" s="27" t="str">
        <f>IF(ISNUMBER($B1742),('INPUT | Operations'!$C1746+'INPUT | Operations'!$C1747)/2,"")</f>
        <v/>
      </c>
      <c r="D1742" s="28" t="str">
        <f t="shared" si="266"/>
        <v/>
      </c>
      <c r="E1742" s="26" t="str">
        <f>IF(ISNUMBER($B1742),'INPUT | Operations'!$B1747-'INPUT | Operations'!$B1746,"")</f>
        <v/>
      </c>
      <c r="F1742" s="32" t="str">
        <f>IF(ISNUMBER($B1742),IF('INPUT | Operations'!$B1747&lt;Booster_BurnTime,1,IF('INPUT | Operations'!$B1746&lt;=Booster_BurnTime,(Booster_BurnTime-'INPUT | Operations'!$B1746)/('INPUT | Operations'!$B1747-'INPUT | Operations'!$B1746),0))*'INPUT | Operations'!$E1746*NumberOfBoosters*NumberOfOps*$E1742,"")</f>
        <v/>
      </c>
      <c r="G1742" s="34" t="str">
        <f t="shared" si="267"/>
        <v/>
      </c>
      <c r="H1742" s="27" t="str">
        <f t="shared" si="268"/>
        <v/>
      </c>
      <c r="I1742" s="27" t="str">
        <f t="shared" si="269"/>
        <v/>
      </c>
      <c r="J1742" s="27" t="str">
        <f t="shared" si="270"/>
        <v/>
      </c>
      <c r="K1742" s="27" t="str">
        <f t="shared" si="271"/>
        <v/>
      </c>
      <c r="L1742" s="27" t="str">
        <f t="shared" si="272"/>
        <v/>
      </c>
      <c r="M1742" s="32" t="str">
        <f t="shared" si="273"/>
        <v/>
      </c>
      <c r="N1742" s="27" t="str">
        <f t="shared" si="265"/>
        <v/>
      </c>
      <c r="O1742" s="27" t="str">
        <f t="shared" si="265"/>
        <v/>
      </c>
      <c r="P1742" s="27" t="str">
        <f t="shared" si="265"/>
        <v/>
      </c>
      <c r="Q1742" s="27" t="str">
        <f t="shared" si="265"/>
        <v/>
      </c>
      <c r="R1742" s="27" t="str">
        <f t="shared" si="265"/>
        <v/>
      </c>
      <c r="S1742" s="27" t="str">
        <f t="shared" si="265"/>
        <v/>
      </c>
      <c r="T1742" s="32" t="str">
        <f t="shared" si="265"/>
        <v/>
      </c>
      <c r="U1742" s="10"/>
    </row>
    <row r="1743" spans="1:21" x14ac:dyDescent="0.25">
      <c r="A1743" s="10"/>
      <c r="B1743" s="4" t="str">
        <f>IF(ISBLANK('INPUT | Operations'!$B1748),"",COUNT('INPUT | Operations'!$B$12:$B1747))</f>
        <v/>
      </c>
      <c r="C1743" s="27" t="str">
        <f>IF(ISNUMBER($B1743),('INPUT | Operations'!$C1747+'INPUT | Operations'!$C1748)/2,"")</f>
        <v/>
      </c>
      <c r="D1743" s="28" t="str">
        <f t="shared" si="266"/>
        <v/>
      </c>
      <c r="E1743" s="26" t="str">
        <f>IF(ISNUMBER($B1743),'INPUT | Operations'!$B1748-'INPUT | Operations'!$B1747,"")</f>
        <v/>
      </c>
      <c r="F1743" s="32" t="str">
        <f>IF(ISNUMBER($B1743),IF('INPUT | Operations'!$B1748&lt;Booster_BurnTime,1,IF('INPUT | Operations'!$B1747&lt;=Booster_BurnTime,(Booster_BurnTime-'INPUT | Operations'!$B1747)/('INPUT | Operations'!$B1748-'INPUT | Operations'!$B1747),0))*'INPUT | Operations'!$E1747*NumberOfBoosters*NumberOfOps*$E1743,"")</f>
        <v/>
      </c>
      <c r="G1743" s="34" t="str">
        <f t="shared" si="267"/>
        <v/>
      </c>
      <c r="H1743" s="27" t="str">
        <f t="shared" si="268"/>
        <v/>
      </c>
      <c r="I1743" s="27" t="str">
        <f t="shared" si="269"/>
        <v/>
      </c>
      <c r="J1743" s="27" t="str">
        <f t="shared" si="270"/>
        <v/>
      </c>
      <c r="K1743" s="27" t="str">
        <f t="shared" si="271"/>
        <v/>
      </c>
      <c r="L1743" s="27" t="str">
        <f t="shared" si="272"/>
        <v/>
      </c>
      <c r="M1743" s="32" t="str">
        <f t="shared" si="273"/>
        <v/>
      </c>
      <c r="N1743" s="27" t="str">
        <f t="shared" si="265"/>
        <v/>
      </c>
      <c r="O1743" s="27" t="str">
        <f t="shared" si="265"/>
        <v/>
      </c>
      <c r="P1743" s="27" t="str">
        <f t="shared" si="265"/>
        <v/>
      </c>
      <c r="Q1743" s="27" t="str">
        <f t="shared" si="265"/>
        <v/>
      </c>
      <c r="R1743" s="27" t="str">
        <f t="shared" si="265"/>
        <v/>
      </c>
      <c r="S1743" s="27" t="str">
        <f t="shared" si="265"/>
        <v/>
      </c>
      <c r="T1743" s="32" t="str">
        <f t="shared" si="265"/>
        <v/>
      </c>
      <c r="U1743" s="10"/>
    </row>
    <row r="1744" spans="1:21" x14ac:dyDescent="0.25">
      <c r="A1744" s="10"/>
      <c r="B1744" s="4" t="str">
        <f>IF(ISBLANK('INPUT | Operations'!$B1749),"",COUNT('INPUT | Operations'!$B$12:$B1748))</f>
        <v/>
      </c>
      <c r="C1744" s="27" t="str">
        <f>IF(ISNUMBER($B1744),('INPUT | Operations'!$C1748+'INPUT | Operations'!$C1749)/2,"")</f>
        <v/>
      </c>
      <c r="D1744" s="28" t="str">
        <f t="shared" si="266"/>
        <v/>
      </c>
      <c r="E1744" s="26" t="str">
        <f>IF(ISNUMBER($B1744),'INPUT | Operations'!$B1749-'INPUT | Operations'!$B1748,"")</f>
        <v/>
      </c>
      <c r="F1744" s="32" t="str">
        <f>IF(ISNUMBER($B1744),IF('INPUT | Operations'!$B1749&lt;Booster_BurnTime,1,IF('INPUT | Operations'!$B1748&lt;=Booster_BurnTime,(Booster_BurnTime-'INPUT | Operations'!$B1748)/('INPUT | Operations'!$B1749-'INPUT | Operations'!$B1748),0))*'INPUT | Operations'!$E1748*NumberOfBoosters*NumberOfOps*$E1744,"")</f>
        <v/>
      </c>
      <c r="G1744" s="34" t="str">
        <f t="shared" si="267"/>
        <v/>
      </c>
      <c r="H1744" s="27" t="str">
        <f t="shared" si="268"/>
        <v/>
      </c>
      <c r="I1744" s="27" t="str">
        <f t="shared" si="269"/>
        <v/>
      </c>
      <c r="J1744" s="27" t="str">
        <f t="shared" si="270"/>
        <v/>
      </c>
      <c r="K1744" s="27" t="str">
        <f t="shared" si="271"/>
        <v/>
      </c>
      <c r="L1744" s="27" t="str">
        <f t="shared" si="272"/>
        <v/>
      </c>
      <c r="M1744" s="32" t="str">
        <f t="shared" si="273"/>
        <v/>
      </c>
      <c r="N1744" s="27" t="str">
        <f t="shared" si="265"/>
        <v/>
      </c>
      <c r="O1744" s="27" t="str">
        <f t="shared" si="265"/>
        <v/>
      </c>
      <c r="P1744" s="27" t="str">
        <f t="shared" si="265"/>
        <v/>
      </c>
      <c r="Q1744" s="27" t="str">
        <f t="shared" si="265"/>
        <v/>
      </c>
      <c r="R1744" s="27" t="str">
        <f t="shared" si="265"/>
        <v/>
      </c>
      <c r="S1744" s="27" t="str">
        <f t="shared" si="265"/>
        <v/>
      </c>
      <c r="T1744" s="32" t="str">
        <f t="shared" si="265"/>
        <v/>
      </c>
      <c r="U1744" s="10"/>
    </row>
    <row r="1745" spans="1:21" x14ac:dyDescent="0.25">
      <c r="A1745" s="10"/>
      <c r="B1745" s="4" t="str">
        <f>IF(ISBLANK('INPUT | Operations'!$B1750),"",COUNT('INPUT | Operations'!$B$12:$B1749))</f>
        <v/>
      </c>
      <c r="C1745" s="27" t="str">
        <f>IF(ISNUMBER($B1745),('INPUT | Operations'!$C1749+'INPUT | Operations'!$C1750)/2,"")</f>
        <v/>
      </c>
      <c r="D1745" s="28" t="str">
        <f t="shared" si="266"/>
        <v/>
      </c>
      <c r="E1745" s="26" t="str">
        <f>IF(ISNUMBER($B1745),'INPUT | Operations'!$B1750-'INPUT | Operations'!$B1749,"")</f>
        <v/>
      </c>
      <c r="F1745" s="32" t="str">
        <f>IF(ISNUMBER($B1745),IF('INPUT | Operations'!$B1750&lt;Booster_BurnTime,1,IF('INPUT | Operations'!$B1749&lt;=Booster_BurnTime,(Booster_BurnTime-'INPUT | Operations'!$B1749)/('INPUT | Operations'!$B1750-'INPUT | Operations'!$B1749),0))*'INPUT | Operations'!$E1749*NumberOfBoosters*NumberOfOps*$E1745,"")</f>
        <v/>
      </c>
      <c r="G1745" s="34" t="str">
        <f t="shared" si="267"/>
        <v/>
      </c>
      <c r="H1745" s="27" t="str">
        <f t="shared" si="268"/>
        <v/>
      </c>
      <c r="I1745" s="27" t="str">
        <f t="shared" si="269"/>
        <v/>
      </c>
      <c r="J1745" s="27" t="str">
        <f t="shared" si="270"/>
        <v/>
      </c>
      <c r="K1745" s="27" t="str">
        <f t="shared" si="271"/>
        <v/>
      </c>
      <c r="L1745" s="27" t="str">
        <f t="shared" si="272"/>
        <v/>
      </c>
      <c r="M1745" s="32" t="str">
        <f t="shared" si="273"/>
        <v/>
      </c>
      <c r="N1745" s="27" t="str">
        <f t="shared" si="265"/>
        <v/>
      </c>
      <c r="O1745" s="27" t="str">
        <f t="shared" si="265"/>
        <v/>
      </c>
      <c r="P1745" s="27" t="str">
        <f t="shared" si="265"/>
        <v/>
      </c>
      <c r="Q1745" s="27" t="str">
        <f t="shared" si="265"/>
        <v/>
      </c>
      <c r="R1745" s="27" t="str">
        <f t="shared" si="265"/>
        <v/>
      </c>
      <c r="S1745" s="27" t="str">
        <f t="shared" si="265"/>
        <v/>
      </c>
      <c r="T1745" s="32" t="str">
        <f t="shared" si="265"/>
        <v/>
      </c>
      <c r="U1745" s="10"/>
    </row>
    <row r="1746" spans="1:21" x14ac:dyDescent="0.25">
      <c r="A1746" s="10"/>
      <c r="B1746" s="4" t="str">
        <f>IF(ISBLANK('INPUT | Operations'!$B1751),"",COUNT('INPUT | Operations'!$B$12:$B1750))</f>
        <v/>
      </c>
      <c r="C1746" s="27" t="str">
        <f>IF(ISNUMBER($B1746),('INPUT | Operations'!$C1750+'INPUT | Operations'!$C1751)/2,"")</f>
        <v/>
      </c>
      <c r="D1746" s="28" t="str">
        <f t="shared" si="266"/>
        <v/>
      </c>
      <c r="E1746" s="26" t="str">
        <f>IF(ISNUMBER($B1746),'INPUT | Operations'!$B1751-'INPUT | Operations'!$B1750,"")</f>
        <v/>
      </c>
      <c r="F1746" s="32" t="str">
        <f>IF(ISNUMBER($B1746),IF('INPUT | Operations'!$B1751&lt;Booster_BurnTime,1,IF('INPUT | Operations'!$B1750&lt;=Booster_BurnTime,(Booster_BurnTime-'INPUT | Operations'!$B1750)/('INPUT | Operations'!$B1751-'INPUT | Operations'!$B1750),0))*'INPUT | Operations'!$E1750*NumberOfBoosters*NumberOfOps*$E1746,"")</f>
        <v/>
      </c>
      <c r="G1746" s="34" t="str">
        <f t="shared" si="267"/>
        <v/>
      </c>
      <c r="H1746" s="27" t="str">
        <f t="shared" si="268"/>
        <v/>
      </c>
      <c r="I1746" s="27" t="str">
        <f t="shared" si="269"/>
        <v/>
      </c>
      <c r="J1746" s="27" t="str">
        <f t="shared" si="270"/>
        <v/>
      </c>
      <c r="K1746" s="27" t="str">
        <f t="shared" si="271"/>
        <v/>
      </c>
      <c r="L1746" s="27" t="str">
        <f t="shared" si="272"/>
        <v/>
      </c>
      <c r="M1746" s="32" t="str">
        <f t="shared" si="273"/>
        <v/>
      </c>
      <c r="N1746" s="27" t="str">
        <f t="shared" si="265"/>
        <v/>
      </c>
      <c r="O1746" s="27" t="str">
        <f t="shared" si="265"/>
        <v/>
      </c>
      <c r="P1746" s="27" t="str">
        <f t="shared" si="265"/>
        <v/>
      </c>
      <c r="Q1746" s="27" t="str">
        <f t="shared" si="265"/>
        <v/>
      </c>
      <c r="R1746" s="27" t="str">
        <f t="shared" si="265"/>
        <v/>
      </c>
      <c r="S1746" s="27" t="str">
        <f t="shared" si="265"/>
        <v/>
      </c>
      <c r="T1746" s="32" t="str">
        <f t="shared" si="265"/>
        <v/>
      </c>
      <c r="U1746" s="10"/>
    </row>
    <row r="1747" spans="1:21" x14ac:dyDescent="0.25">
      <c r="A1747" s="10"/>
      <c r="B1747" s="4" t="str">
        <f>IF(ISBLANK('INPUT | Operations'!$B1752),"",COUNT('INPUT | Operations'!$B$12:$B1751))</f>
        <v/>
      </c>
      <c r="C1747" s="27" t="str">
        <f>IF(ISNUMBER($B1747),('INPUT | Operations'!$C1751+'INPUT | Operations'!$C1752)/2,"")</f>
        <v/>
      </c>
      <c r="D1747" s="28" t="str">
        <f t="shared" si="266"/>
        <v/>
      </c>
      <c r="E1747" s="26" t="str">
        <f>IF(ISNUMBER($B1747),'INPUT | Operations'!$B1752-'INPUT | Operations'!$B1751,"")</f>
        <v/>
      </c>
      <c r="F1747" s="32" t="str">
        <f>IF(ISNUMBER($B1747),IF('INPUT | Operations'!$B1752&lt;Booster_BurnTime,1,IF('INPUT | Operations'!$B1751&lt;=Booster_BurnTime,(Booster_BurnTime-'INPUT | Operations'!$B1751)/('INPUT | Operations'!$B1752-'INPUT | Operations'!$B1751),0))*'INPUT | Operations'!$E1751*NumberOfBoosters*NumberOfOps*$E1747,"")</f>
        <v/>
      </c>
      <c r="G1747" s="34" t="str">
        <f t="shared" si="267"/>
        <v/>
      </c>
      <c r="H1747" s="27" t="str">
        <f t="shared" si="268"/>
        <v/>
      </c>
      <c r="I1747" s="27" t="str">
        <f t="shared" si="269"/>
        <v/>
      </c>
      <c r="J1747" s="27" t="str">
        <f t="shared" si="270"/>
        <v/>
      </c>
      <c r="K1747" s="27" t="str">
        <f t="shared" si="271"/>
        <v/>
      </c>
      <c r="L1747" s="27" t="str">
        <f t="shared" si="272"/>
        <v/>
      </c>
      <c r="M1747" s="32" t="str">
        <f t="shared" si="273"/>
        <v/>
      </c>
      <c r="N1747" s="27" t="str">
        <f t="shared" si="265"/>
        <v/>
      </c>
      <c r="O1747" s="27" t="str">
        <f t="shared" si="265"/>
        <v/>
      </c>
      <c r="P1747" s="27" t="str">
        <f t="shared" si="265"/>
        <v/>
      </c>
      <c r="Q1747" s="27" t="str">
        <f t="shared" si="265"/>
        <v/>
      </c>
      <c r="R1747" s="27" t="str">
        <f t="shared" si="265"/>
        <v/>
      </c>
      <c r="S1747" s="27" t="str">
        <f t="shared" si="265"/>
        <v/>
      </c>
      <c r="T1747" s="32" t="str">
        <f t="shared" si="265"/>
        <v/>
      </c>
      <c r="U1747" s="10"/>
    </row>
    <row r="1748" spans="1:21" x14ac:dyDescent="0.25">
      <c r="A1748" s="10"/>
      <c r="B1748" s="4" t="str">
        <f>IF(ISBLANK('INPUT | Operations'!$B1753),"",COUNT('INPUT | Operations'!$B$12:$B1752))</f>
        <v/>
      </c>
      <c r="C1748" s="27" t="str">
        <f>IF(ISNUMBER($B1748),('INPUT | Operations'!$C1752+'INPUT | Operations'!$C1753)/2,"")</f>
        <v/>
      </c>
      <c r="D1748" s="28" t="str">
        <f t="shared" si="266"/>
        <v/>
      </c>
      <c r="E1748" s="26" t="str">
        <f>IF(ISNUMBER($B1748),'INPUT | Operations'!$B1753-'INPUT | Operations'!$B1752,"")</f>
        <v/>
      </c>
      <c r="F1748" s="32" t="str">
        <f>IF(ISNUMBER($B1748),IF('INPUT | Operations'!$B1753&lt;Booster_BurnTime,1,IF('INPUT | Operations'!$B1752&lt;=Booster_BurnTime,(Booster_BurnTime-'INPUT | Operations'!$B1752)/('INPUT | Operations'!$B1753-'INPUT | Operations'!$B1752),0))*'INPUT | Operations'!$E1752*NumberOfBoosters*NumberOfOps*$E1748,"")</f>
        <v/>
      </c>
      <c r="G1748" s="34" t="str">
        <f t="shared" si="267"/>
        <v/>
      </c>
      <c r="H1748" s="27" t="str">
        <f t="shared" si="268"/>
        <v/>
      </c>
      <c r="I1748" s="27" t="str">
        <f t="shared" si="269"/>
        <v/>
      </c>
      <c r="J1748" s="27" t="str">
        <f t="shared" si="270"/>
        <v/>
      </c>
      <c r="K1748" s="27" t="str">
        <f t="shared" si="271"/>
        <v/>
      </c>
      <c r="L1748" s="27" t="str">
        <f t="shared" si="272"/>
        <v/>
      </c>
      <c r="M1748" s="32" t="str">
        <f t="shared" si="273"/>
        <v/>
      </c>
      <c r="N1748" s="27" t="str">
        <f t="shared" si="265"/>
        <v/>
      </c>
      <c r="O1748" s="27" t="str">
        <f t="shared" si="265"/>
        <v/>
      </c>
      <c r="P1748" s="27" t="str">
        <f t="shared" si="265"/>
        <v/>
      </c>
      <c r="Q1748" s="27" t="str">
        <f t="shared" si="265"/>
        <v/>
      </c>
      <c r="R1748" s="27" t="str">
        <f t="shared" si="265"/>
        <v/>
      </c>
      <c r="S1748" s="27" t="str">
        <f t="shared" si="265"/>
        <v/>
      </c>
      <c r="T1748" s="32" t="str">
        <f t="shared" si="265"/>
        <v/>
      </c>
      <c r="U1748" s="10"/>
    </row>
    <row r="1749" spans="1:21" x14ac:dyDescent="0.25">
      <c r="A1749" s="10"/>
      <c r="B1749" s="4" t="str">
        <f>IF(ISBLANK('INPUT | Operations'!$B1754),"",COUNT('INPUT | Operations'!$B$12:$B1753))</f>
        <v/>
      </c>
      <c r="C1749" s="27" t="str">
        <f>IF(ISNUMBER($B1749),('INPUT | Operations'!$C1753+'INPUT | Operations'!$C1754)/2,"")</f>
        <v/>
      </c>
      <c r="D1749" s="28" t="str">
        <f t="shared" si="266"/>
        <v/>
      </c>
      <c r="E1749" s="26" t="str">
        <f>IF(ISNUMBER($B1749),'INPUT | Operations'!$B1754-'INPUT | Operations'!$B1753,"")</f>
        <v/>
      </c>
      <c r="F1749" s="32" t="str">
        <f>IF(ISNUMBER($B1749),IF('INPUT | Operations'!$B1754&lt;Booster_BurnTime,1,IF('INPUT | Operations'!$B1753&lt;=Booster_BurnTime,(Booster_BurnTime-'INPUT | Operations'!$B1753)/('INPUT | Operations'!$B1754-'INPUT | Operations'!$B1753),0))*'INPUT | Operations'!$E1753*NumberOfBoosters*NumberOfOps*$E1749,"")</f>
        <v/>
      </c>
      <c r="G1749" s="34" t="str">
        <f t="shared" si="267"/>
        <v/>
      </c>
      <c r="H1749" s="27" t="str">
        <f t="shared" si="268"/>
        <v/>
      </c>
      <c r="I1749" s="27" t="str">
        <f t="shared" si="269"/>
        <v/>
      </c>
      <c r="J1749" s="27" t="str">
        <f t="shared" si="270"/>
        <v/>
      </c>
      <c r="K1749" s="27" t="str">
        <f t="shared" si="271"/>
        <v/>
      </c>
      <c r="L1749" s="27" t="str">
        <f t="shared" si="272"/>
        <v/>
      </c>
      <c r="M1749" s="32" t="str">
        <f t="shared" si="273"/>
        <v/>
      </c>
      <c r="N1749" s="27" t="str">
        <f t="shared" si="265"/>
        <v/>
      </c>
      <c r="O1749" s="27" t="str">
        <f t="shared" si="265"/>
        <v/>
      </c>
      <c r="P1749" s="27" t="str">
        <f t="shared" si="265"/>
        <v/>
      </c>
      <c r="Q1749" s="27" t="str">
        <f t="shared" si="265"/>
        <v/>
      </c>
      <c r="R1749" s="27" t="str">
        <f t="shared" si="265"/>
        <v/>
      </c>
      <c r="S1749" s="27" t="str">
        <f t="shared" si="265"/>
        <v/>
      </c>
      <c r="T1749" s="32" t="str">
        <f t="shared" si="265"/>
        <v/>
      </c>
      <c r="U1749" s="10"/>
    </row>
    <row r="1750" spans="1:21" x14ac:dyDescent="0.25">
      <c r="A1750" s="10"/>
      <c r="B1750" s="4" t="str">
        <f>IF(ISBLANK('INPUT | Operations'!$B1755),"",COUNT('INPUT | Operations'!$B$12:$B1754))</f>
        <v/>
      </c>
      <c r="C1750" s="27" t="str">
        <f>IF(ISNUMBER($B1750),('INPUT | Operations'!$C1754+'INPUT | Operations'!$C1755)/2,"")</f>
        <v/>
      </c>
      <c r="D1750" s="28" t="str">
        <f t="shared" si="266"/>
        <v/>
      </c>
      <c r="E1750" s="26" t="str">
        <f>IF(ISNUMBER($B1750),'INPUT | Operations'!$B1755-'INPUT | Operations'!$B1754,"")</f>
        <v/>
      </c>
      <c r="F1750" s="32" t="str">
        <f>IF(ISNUMBER($B1750),IF('INPUT | Operations'!$B1755&lt;Booster_BurnTime,1,IF('INPUT | Operations'!$B1754&lt;=Booster_BurnTime,(Booster_BurnTime-'INPUT | Operations'!$B1754)/('INPUT | Operations'!$B1755-'INPUT | Operations'!$B1754),0))*'INPUT | Operations'!$E1754*NumberOfBoosters*NumberOfOps*$E1750,"")</f>
        <v/>
      </c>
      <c r="G1750" s="34" t="str">
        <f t="shared" si="267"/>
        <v/>
      </c>
      <c r="H1750" s="27" t="str">
        <f t="shared" si="268"/>
        <v/>
      </c>
      <c r="I1750" s="27" t="str">
        <f t="shared" si="269"/>
        <v/>
      </c>
      <c r="J1750" s="27" t="str">
        <f t="shared" si="270"/>
        <v/>
      </c>
      <c r="K1750" s="27" t="str">
        <f t="shared" si="271"/>
        <v/>
      </c>
      <c r="L1750" s="27" t="str">
        <f t="shared" si="272"/>
        <v/>
      </c>
      <c r="M1750" s="32" t="str">
        <f t="shared" si="273"/>
        <v/>
      </c>
      <c r="N1750" s="27" t="str">
        <f t="shared" si="265"/>
        <v/>
      </c>
      <c r="O1750" s="27" t="str">
        <f t="shared" si="265"/>
        <v/>
      </c>
      <c r="P1750" s="27" t="str">
        <f t="shared" si="265"/>
        <v/>
      </c>
      <c r="Q1750" s="27" t="str">
        <f t="shared" si="265"/>
        <v/>
      </c>
      <c r="R1750" s="27" t="str">
        <f t="shared" si="265"/>
        <v/>
      </c>
      <c r="S1750" s="27" t="str">
        <f t="shared" si="265"/>
        <v/>
      </c>
      <c r="T1750" s="32" t="str">
        <f t="shared" si="265"/>
        <v/>
      </c>
      <c r="U1750" s="10"/>
    </row>
    <row r="1751" spans="1:21" x14ac:dyDescent="0.25">
      <c r="A1751" s="10"/>
      <c r="B1751" s="4" t="str">
        <f>IF(ISBLANK('INPUT | Operations'!$B1756),"",COUNT('INPUT | Operations'!$B$12:$B1755))</f>
        <v/>
      </c>
      <c r="C1751" s="27" t="str">
        <f>IF(ISNUMBER($B1751),('INPUT | Operations'!$C1755+'INPUT | Operations'!$C1756)/2,"")</f>
        <v/>
      </c>
      <c r="D1751" s="28" t="str">
        <f t="shared" si="266"/>
        <v/>
      </c>
      <c r="E1751" s="26" t="str">
        <f>IF(ISNUMBER($B1751),'INPUT | Operations'!$B1756-'INPUT | Operations'!$B1755,"")</f>
        <v/>
      </c>
      <c r="F1751" s="32" t="str">
        <f>IF(ISNUMBER($B1751),IF('INPUT | Operations'!$B1756&lt;Booster_BurnTime,1,IF('INPUT | Operations'!$B1755&lt;=Booster_BurnTime,(Booster_BurnTime-'INPUT | Operations'!$B1755)/('INPUT | Operations'!$B1756-'INPUT | Operations'!$B1755),0))*'INPUT | Operations'!$E1755*NumberOfBoosters*NumberOfOps*$E1751,"")</f>
        <v/>
      </c>
      <c r="G1751" s="34" t="str">
        <f t="shared" si="267"/>
        <v/>
      </c>
      <c r="H1751" s="27" t="str">
        <f t="shared" si="268"/>
        <v/>
      </c>
      <c r="I1751" s="27" t="str">
        <f t="shared" si="269"/>
        <v/>
      </c>
      <c r="J1751" s="27" t="str">
        <f t="shared" si="270"/>
        <v/>
      </c>
      <c r="K1751" s="27" t="str">
        <f t="shared" si="271"/>
        <v/>
      </c>
      <c r="L1751" s="27" t="str">
        <f t="shared" si="272"/>
        <v/>
      </c>
      <c r="M1751" s="32" t="str">
        <f t="shared" si="273"/>
        <v/>
      </c>
      <c r="N1751" s="27" t="str">
        <f t="shared" si="265"/>
        <v/>
      </c>
      <c r="O1751" s="27" t="str">
        <f t="shared" si="265"/>
        <v/>
      </c>
      <c r="P1751" s="27" t="str">
        <f t="shared" si="265"/>
        <v/>
      </c>
      <c r="Q1751" s="27" t="str">
        <f t="shared" si="265"/>
        <v/>
      </c>
      <c r="R1751" s="27" t="str">
        <f t="shared" si="265"/>
        <v/>
      </c>
      <c r="S1751" s="27" t="str">
        <f t="shared" si="265"/>
        <v/>
      </c>
      <c r="T1751" s="32" t="str">
        <f t="shared" si="265"/>
        <v/>
      </c>
      <c r="U1751" s="10"/>
    </row>
    <row r="1752" spans="1:21" x14ac:dyDescent="0.25">
      <c r="A1752" s="10"/>
      <c r="B1752" s="4" t="str">
        <f>IF(ISBLANK('INPUT | Operations'!$B1757),"",COUNT('INPUT | Operations'!$B$12:$B1756))</f>
        <v/>
      </c>
      <c r="C1752" s="27" t="str">
        <f>IF(ISNUMBER($B1752),('INPUT | Operations'!$C1756+'INPUT | Operations'!$C1757)/2,"")</f>
        <v/>
      </c>
      <c r="D1752" s="28" t="str">
        <f t="shared" si="266"/>
        <v/>
      </c>
      <c r="E1752" s="26" t="str">
        <f>IF(ISNUMBER($B1752),'INPUT | Operations'!$B1757-'INPUT | Operations'!$B1756,"")</f>
        <v/>
      </c>
      <c r="F1752" s="32" t="str">
        <f>IF(ISNUMBER($B1752),IF('INPUT | Operations'!$B1757&lt;Booster_BurnTime,1,IF('INPUT | Operations'!$B1756&lt;=Booster_BurnTime,(Booster_BurnTime-'INPUT | Operations'!$B1756)/('INPUT | Operations'!$B1757-'INPUT | Operations'!$B1756),0))*'INPUT | Operations'!$E1756*NumberOfBoosters*NumberOfOps*$E1752,"")</f>
        <v/>
      </c>
      <c r="G1752" s="34" t="str">
        <f t="shared" si="267"/>
        <v/>
      </c>
      <c r="H1752" s="27" t="str">
        <f t="shared" si="268"/>
        <v/>
      </c>
      <c r="I1752" s="27" t="str">
        <f t="shared" si="269"/>
        <v/>
      </c>
      <c r="J1752" s="27" t="str">
        <f t="shared" si="270"/>
        <v/>
      </c>
      <c r="K1752" s="27" t="str">
        <f t="shared" si="271"/>
        <v/>
      </c>
      <c r="L1752" s="27" t="str">
        <f t="shared" si="272"/>
        <v/>
      </c>
      <c r="M1752" s="32" t="str">
        <f t="shared" si="273"/>
        <v/>
      </c>
      <c r="N1752" s="27" t="str">
        <f t="shared" si="265"/>
        <v/>
      </c>
      <c r="O1752" s="27" t="str">
        <f t="shared" si="265"/>
        <v/>
      </c>
      <c r="P1752" s="27" t="str">
        <f t="shared" si="265"/>
        <v/>
      </c>
      <c r="Q1752" s="27" t="str">
        <f t="shared" si="265"/>
        <v/>
      </c>
      <c r="R1752" s="27" t="str">
        <f t="shared" si="265"/>
        <v/>
      </c>
      <c r="S1752" s="27" t="str">
        <f t="shared" si="265"/>
        <v/>
      </c>
      <c r="T1752" s="32" t="str">
        <f t="shared" si="265"/>
        <v/>
      </c>
      <c r="U1752" s="10"/>
    </row>
    <row r="1753" spans="1:21" x14ac:dyDescent="0.25">
      <c r="A1753" s="10"/>
      <c r="B1753" s="4" t="str">
        <f>IF(ISBLANK('INPUT | Operations'!$B1758),"",COUNT('INPUT | Operations'!$B$12:$B1757))</f>
        <v/>
      </c>
      <c r="C1753" s="27" t="str">
        <f>IF(ISNUMBER($B1753),('INPUT | Operations'!$C1757+'INPUT | Operations'!$C1758)/2,"")</f>
        <v/>
      </c>
      <c r="D1753" s="28" t="str">
        <f t="shared" si="266"/>
        <v/>
      </c>
      <c r="E1753" s="26" t="str">
        <f>IF(ISNUMBER($B1753),'INPUT | Operations'!$B1758-'INPUT | Operations'!$B1757,"")</f>
        <v/>
      </c>
      <c r="F1753" s="32" t="str">
        <f>IF(ISNUMBER($B1753),IF('INPUT | Operations'!$B1758&lt;Booster_BurnTime,1,IF('INPUT | Operations'!$B1757&lt;=Booster_BurnTime,(Booster_BurnTime-'INPUT | Operations'!$B1757)/('INPUT | Operations'!$B1758-'INPUT | Operations'!$B1757),0))*'INPUT | Operations'!$E1757*NumberOfBoosters*NumberOfOps*$E1753,"")</f>
        <v/>
      </c>
      <c r="G1753" s="34" t="str">
        <f t="shared" si="267"/>
        <v/>
      </c>
      <c r="H1753" s="27" t="str">
        <f t="shared" si="268"/>
        <v/>
      </c>
      <c r="I1753" s="27" t="str">
        <f t="shared" si="269"/>
        <v/>
      </c>
      <c r="J1753" s="27" t="str">
        <f t="shared" si="270"/>
        <v/>
      </c>
      <c r="K1753" s="27" t="str">
        <f t="shared" si="271"/>
        <v/>
      </c>
      <c r="L1753" s="27" t="str">
        <f t="shared" si="272"/>
        <v/>
      </c>
      <c r="M1753" s="32" t="str">
        <f t="shared" si="273"/>
        <v/>
      </c>
      <c r="N1753" s="27" t="str">
        <f t="shared" si="265"/>
        <v/>
      </c>
      <c r="O1753" s="27" t="str">
        <f t="shared" si="265"/>
        <v/>
      </c>
      <c r="P1753" s="27" t="str">
        <f t="shared" si="265"/>
        <v/>
      </c>
      <c r="Q1753" s="27" t="str">
        <f t="shared" si="265"/>
        <v/>
      </c>
      <c r="R1753" s="27" t="str">
        <f t="shared" si="265"/>
        <v/>
      </c>
      <c r="S1753" s="27" t="str">
        <f t="shared" si="265"/>
        <v/>
      </c>
      <c r="T1753" s="32" t="str">
        <f t="shared" si="265"/>
        <v/>
      </c>
      <c r="U1753" s="10"/>
    </row>
    <row r="1754" spans="1:21" x14ac:dyDescent="0.25">
      <c r="A1754" s="10"/>
      <c r="B1754" s="4" t="str">
        <f>IF(ISBLANK('INPUT | Operations'!$B1759),"",COUNT('INPUT | Operations'!$B$12:$B1758))</f>
        <v/>
      </c>
      <c r="C1754" s="27" t="str">
        <f>IF(ISNUMBER($B1754),('INPUT | Operations'!$C1758+'INPUT | Operations'!$C1759)/2,"")</f>
        <v/>
      </c>
      <c r="D1754" s="28" t="str">
        <f t="shared" si="266"/>
        <v/>
      </c>
      <c r="E1754" s="26" t="str">
        <f>IF(ISNUMBER($B1754),'INPUT | Operations'!$B1759-'INPUT | Operations'!$B1758,"")</f>
        <v/>
      </c>
      <c r="F1754" s="32" t="str">
        <f>IF(ISNUMBER($B1754),IF('INPUT | Operations'!$B1759&lt;Booster_BurnTime,1,IF('INPUT | Operations'!$B1758&lt;=Booster_BurnTime,(Booster_BurnTime-'INPUT | Operations'!$B1758)/('INPUT | Operations'!$B1759-'INPUT | Operations'!$B1758),0))*'INPUT | Operations'!$E1758*NumberOfBoosters*NumberOfOps*$E1754,"")</f>
        <v/>
      </c>
      <c r="G1754" s="34" t="str">
        <f t="shared" si="267"/>
        <v/>
      </c>
      <c r="H1754" s="27" t="str">
        <f t="shared" si="268"/>
        <v/>
      </c>
      <c r="I1754" s="27" t="str">
        <f t="shared" si="269"/>
        <v/>
      </c>
      <c r="J1754" s="27" t="str">
        <f t="shared" si="270"/>
        <v/>
      </c>
      <c r="K1754" s="27" t="str">
        <f t="shared" si="271"/>
        <v/>
      </c>
      <c r="L1754" s="27" t="str">
        <f t="shared" si="272"/>
        <v/>
      </c>
      <c r="M1754" s="32" t="str">
        <f t="shared" si="273"/>
        <v/>
      </c>
      <c r="N1754" s="27" t="str">
        <f t="shared" si="265"/>
        <v/>
      </c>
      <c r="O1754" s="27" t="str">
        <f t="shared" si="265"/>
        <v/>
      </c>
      <c r="P1754" s="27" t="str">
        <f t="shared" si="265"/>
        <v/>
      </c>
      <c r="Q1754" s="27" t="str">
        <f t="shared" si="265"/>
        <v/>
      </c>
      <c r="R1754" s="27" t="str">
        <f t="shared" si="265"/>
        <v/>
      </c>
      <c r="S1754" s="27" t="str">
        <f t="shared" si="265"/>
        <v/>
      </c>
      <c r="T1754" s="32" t="str">
        <f t="shared" si="265"/>
        <v/>
      </c>
      <c r="U1754" s="10"/>
    </row>
    <row r="1755" spans="1:21" x14ac:dyDescent="0.25">
      <c r="A1755" s="10"/>
      <c r="B1755" s="4" t="str">
        <f>IF(ISBLANK('INPUT | Operations'!$B1760),"",COUNT('INPUT | Operations'!$B$12:$B1759))</f>
        <v/>
      </c>
      <c r="C1755" s="27" t="str">
        <f>IF(ISNUMBER($B1755),('INPUT | Operations'!$C1759+'INPUT | Operations'!$C1760)/2,"")</f>
        <v/>
      </c>
      <c r="D1755" s="28" t="str">
        <f t="shared" si="266"/>
        <v/>
      </c>
      <c r="E1755" s="26" t="str">
        <f>IF(ISNUMBER($B1755),'INPUT | Operations'!$B1760-'INPUT | Operations'!$B1759,"")</f>
        <v/>
      </c>
      <c r="F1755" s="32" t="str">
        <f>IF(ISNUMBER($B1755),IF('INPUT | Operations'!$B1760&lt;Booster_BurnTime,1,IF('INPUT | Operations'!$B1759&lt;=Booster_BurnTime,(Booster_BurnTime-'INPUT | Operations'!$B1759)/('INPUT | Operations'!$B1760-'INPUT | Operations'!$B1759),0))*'INPUT | Operations'!$E1759*NumberOfBoosters*NumberOfOps*$E1755,"")</f>
        <v/>
      </c>
      <c r="G1755" s="34" t="str">
        <f t="shared" si="267"/>
        <v/>
      </c>
      <c r="H1755" s="27" t="str">
        <f t="shared" si="268"/>
        <v/>
      </c>
      <c r="I1755" s="27" t="str">
        <f t="shared" si="269"/>
        <v/>
      </c>
      <c r="J1755" s="27" t="str">
        <f t="shared" si="270"/>
        <v/>
      </c>
      <c r="K1755" s="27" t="str">
        <f t="shared" si="271"/>
        <v/>
      </c>
      <c r="L1755" s="27" t="str">
        <f t="shared" si="272"/>
        <v/>
      </c>
      <c r="M1755" s="32" t="str">
        <f t="shared" si="273"/>
        <v/>
      </c>
      <c r="N1755" s="27" t="str">
        <f t="shared" si="265"/>
        <v/>
      </c>
      <c r="O1755" s="27" t="str">
        <f t="shared" si="265"/>
        <v/>
      </c>
      <c r="P1755" s="27" t="str">
        <f t="shared" si="265"/>
        <v/>
      </c>
      <c r="Q1755" s="27" t="str">
        <f t="shared" si="265"/>
        <v/>
      </c>
      <c r="R1755" s="27" t="str">
        <f t="shared" si="265"/>
        <v/>
      </c>
      <c r="S1755" s="27" t="str">
        <f t="shared" si="265"/>
        <v/>
      </c>
      <c r="T1755" s="32" t="str">
        <f t="shared" si="265"/>
        <v/>
      </c>
      <c r="U1755" s="10"/>
    </row>
    <row r="1756" spans="1:21" x14ac:dyDescent="0.25">
      <c r="A1756" s="10"/>
      <c r="B1756" s="4" t="str">
        <f>IF(ISBLANK('INPUT | Operations'!$B1761),"",COUNT('INPUT | Operations'!$B$12:$B1760))</f>
        <v/>
      </c>
      <c r="C1756" s="27" t="str">
        <f>IF(ISNUMBER($B1756),('INPUT | Operations'!$C1760+'INPUT | Operations'!$C1761)/2,"")</f>
        <v/>
      </c>
      <c r="D1756" s="28" t="str">
        <f t="shared" si="266"/>
        <v/>
      </c>
      <c r="E1756" s="26" t="str">
        <f>IF(ISNUMBER($B1756),'INPUT | Operations'!$B1761-'INPUT | Operations'!$B1760,"")</f>
        <v/>
      </c>
      <c r="F1756" s="32" t="str">
        <f>IF(ISNUMBER($B1756),IF('INPUT | Operations'!$B1761&lt;Booster_BurnTime,1,IF('INPUT | Operations'!$B1760&lt;=Booster_BurnTime,(Booster_BurnTime-'INPUT | Operations'!$B1760)/('INPUT | Operations'!$B1761-'INPUT | Operations'!$B1760),0))*'INPUT | Operations'!$E1760*NumberOfBoosters*NumberOfOps*$E1756,"")</f>
        <v/>
      </c>
      <c r="G1756" s="34" t="str">
        <f t="shared" si="267"/>
        <v/>
      </c>
      <c r="H1756" s="27" t="str">
        <f t="shared" si="268"/>
        <v/>
      </c>
      <c r="I1756" s="27" t="str">
        <f t="shared" si="269"/>
        <v/>
      </c>
      <c r="J1756" s="27" t="str">
        <f t="shared" si="270"/>
        <v/>
      </c>
      <c r="K1756" s="27" t="str">
        <f t="shared" si="271"/>
        <v/>
      </c>
      <c r="L1756" s="27" t="str">
        <f t="shared" si="272"/>
        <v/>
      </c>
      <c r="M1756" s="32" t="str">
        <f t="shared" si="273"/>
        <v/>
      </c>
      <c r="N1756" s="27" t="str">
        <f t="shared" si="265"/>
        <v/>
      </c>
      <c r="O1756" s="27" t="str">
        <f t="shared" si="265"/>
        <v/>
      </c>
      <c r="P1756" s="27" t="str">
        <f t="shared" si="265"/>
        <v/>
      </c>
      <c r="Q1756" s="27" t="str">
        <f t="shared" si="265"/>
        <v/>
      </c>
      <c r="R1756" s="27" t="str">
        <f t="shared" si="265"/>
        <v/>
      </c>
      <c r="S1756" s="27" t="str">
        <f t="shared" si="265"/>
        <v/>
      </c>
      <c r="T1756" s="32" t="str">
        <f t="shared" si="265"/>
        <v/>
      </c>
      <c r="U1756" s="10"/>
    </row>
    <row r="1757" spans="1:21" x14ac:dyDescent="0.25">
      <c r="A1757" s="10"/>
      <c r="B1757" s="4" t="str">
        <f>IF(ISBLANK('INPUT | Operations'!$B1762),"",COUNT('INPUT | Operations'!$B$12:$B1761))</f>
        <v/>
      </c>
      <c r="C1757" s="27" t="str">
        <f>IF(ISNUMBER($B1757),('INPUT | Operations'!$C1761+'INPUT | Operations'!$C1762)/2,"")</f>
        <v/>
      </c>
      <c r="D1757" s="28" t="str">
        <f t="shared" si="266"/>
        <v/>
      </c>
      <c r="E1757" s="26" t="str">
        <f>IF(ISNUMBER($B1757),'INPUT | Operations'!$B1762-'INPUT | Operations'!$B1761,"")</f>
        <v/>
      </c>
      <c r="F1757" s="32" t="str">
        <f>IF(ISNUMBER($B1757),IF('INPUT | Operations'!$B1762&lt;Booster_BurnTime,1,IF('INPUT | Operations'!$B1761&lt;=Booster_BurnTime,(Booster_BurnTime-'INPUT | Operations'!$B1761)/('INPUT | Operations'!$B1762-'INPUT | Operations'!$B1761),0))*'INPUT | Operations'!$E1761*NumberOfBoosters*NumberOfOps*$E1757,"")</f>
        <v/>
      </c>
      <c r="G1757" s="34" t="str">
        <f t="shared" si="267"/>
        <v/>
      </c>
      <c r="H1757" s="27" t="str">
        <f t="shared" si="268"/>
        <v/>
      </c>
      <c r="I1757" s="27" t="str">
        <f t="shared" si="269"/>
        <v/>
      </c>
      <c r="J1757" s="27" t="str">
        <f t="shared" si="270"/>
        <v/>
      </c>
      <c r="K1757" s="27" t="str">
        <f t="shared" si="271"/>
        <v/>
      </c>
      <c r="L1757" s="27" t="str">
        <f t="shared" si="272"/>
        <v/>
      </c>
      <c r="M1757" s="32" t="str">
        <f t="shared" si="273"/>
        <v/>
      </c>
      <c r="N1757" s="27" t="str">
        <f t="shared" si="265"/>
        <v/>
      </c>
      <c r="O1757" s="27" t="str">
        <f t="shared" si="265"/>
        <v/>
      </c>
      <c r="P1757" s="27" t="str">
        <f t="shared" si="265"/>
        <v/>
      </c>
      <c r="Q1757" s="27" t="str">
        <f t="shared" si="265"/>
        <v/>
      </c>
      <c r="R1757" s="27" t="str">
        <f t="shared" ref="N1757:T1793" si="274">IFERROR($F1757*K1757/1000,"")</f>
        <v/>
      </c>
      <c r="S1757" s="27" t="str">
        <f t="shared" si="274"/>
        <v/>
      </c>
      <c r="T1757" s="32" t="str">
        <f t="shared" si="274"/>
        <v/>
      </c>
      <c r="U1757" s="10"/>
    </row>
    <row r="1758" spans="1:21" x14ac:dyDescent="0.25">
      <c r="A1758" s="10"/>
      <c r="B1758" s="4" t="str">
        <f>IF(ISBLANK('INPUT | Operations'!$B1763),"",COUNT('INPUT | Operations'!$B$12:$B1762))</f>
        <v/>
      </c>
      <c r="C1758" s="27" t="str">
        <f>IF(ISNUMBER($B1758),('INPUT | Operations'!$C1762+'INPUT | Operations'!$C1763)/2,"")</f>
        <v/>
      </c>
      <c r="D1758" s="28" t="str">
        <f t="shared" si="266"/>
        <v/>
      </c>
      <c r="E1758" s="26" t="str">
        <f>IF(ISNUMBER($B1758),'INPUT | Operations'!$B1763-'INPUT | Operations'!$B1762,"")</f>
        <v/>
      </c>
      <c r="F1758" s="32" t="str">
        <f>IF(ISNUMBER($B1758),IF('INPUT | Operations'!$B1763&lt;Booster_BurnTime,1,IF('INPUT | Operations'!$B1762&lt;=Booster_BurnTime,(Booster_BurnTime-'INPUT | Operations'!$B1762)/('INPUT | Operations'!$B1763-'INPUT | Operations'!$B1762),0))*'INPUT | Operations'!$E1762*NumberOfBoosters*NumberOfOps*$E1758,"")</f>
        <v/>
      </c>
      <c r="G1758" s="34" t="str">
        <f t="shared" si="267"/>
        <v/>
      </c>
      <c r="H1758" s="27" t="str">
        <f t="shared" si="268"/>
        <v/>
      </c>
      <c r="I1758" s="27" t="str">
        <f t="shared" si="269"/>
        <v/>
      </c>
      <c r="J1758" s="27" t="str">
        <f t="shared" si="270"/>
        <v/>
      </c>
      <c r="K1758" s="27" t="str">
        <f t="shared" si="271"/>
        <v/>
      </c>
      <c r="L1758" s="27" t="str">
        <f t="shared" si="272"/>
        <v/>
      </c>
      <c r="M1758" s="32" t="str">
        <f t="shared" si="273"/>
        <v/>
      </c>
      <c r="N1758" s="27" t="str">
        <f t="shared" si="274"/>
        <v/>
      </c>
      <c r="O1758" s="27" t="str">
        <f t="shared" si="274"/>
        <v/>
      </c>
      <c r="P1758" s="27" t="str">
        <f t="shared" si="274"/>
        <v/>
      </c>
      <c r="Q1758" s="27" t="str">
        <f t="shared" si="274"/>
        <v/>
      </c>
      <c r="R1758" s="27" t="str">
        <f t="shared" si="274"/>
        <v/>
      </c>
      <c r="S1758" s="27" t="str">
        <f t="shared" si="274"/>
        <v/>
      </c>
      <c r="T1758" s="32" t="str">
        <f t="shared" si="274"/>
        <v/>
      </c>
      <c r="U1758" s="10"/>
    </row>
    <row r="1759" spans="1:21" x14ac:dyDescent="0.25">
      <c r="A1759" s="10"/>
      <c r="B1759" s="4" t="str">
        <f>IF(ISBLANK('INPUT | Operations'!$B1764),"",COUNT('INPUT | Operations'!$B$12:$B1763))</f>
        <v/>
      </c>
      <c r="C1759" s="27" t="str">
        <f>IF(ISNUMBER($B1759),('INPUT | Operations'!$C1763+'INPUT | Operations'!$C1764)/2,"")</f>
        <v/>
      </c>
      <c r="D1759" s="28" t="str">
        <f t="shared" si="266"/>
        <v/>
      </c>
      <c r="E1759" s="26" t="str">
        <f>IF(ISNUMBER($B1759),'INPUT | Operations'!$B1764-'INPUT | Operations'!$B1763,"")</f>
        <v/>
      </c>
      <c r="F1759" s="32" t="str">
        <f>IF(ISNUMBER($B1759),IF('INPUT | Operations'!$B1764&lt;Booster_BurnTime,1,IF('INPUT | Operations'!$B1763&lt;=Booster_BurnTime,(Booster_BurnTime-'INPUT | Operations'!$B1763)/('INPUT | Operations'!$B1764-'INPUT | Operations'!$B1763),0))*'INPUT | Operations'!$E1763*NumberOfBoosters*NumberOfOps*$E1759,"")</f>
        <v/>
      </c>
      <c r="G1759" s="34" t="str">
        <f t="shared" si="267"/>
        <v/>
      </c>
      <c r="H1759" s="27" t="str">
        <f t="shared" si="268"/>
        <v/>
      </c>
      <c r="I1759" s="27" t="str">
        <f t="shared" si="269"/>
        <v/>
      </c>
      <c r="J1759" s="27" t="str">
        <f t="shared" si="270"/>
        <v/>
      </c>
      <c r="K1759" s="27" t="str">
        <f t="shared" si="271"/>
        <v/>
      </c>
      <c r="L1759" s="27" t="str">
        <f t="shared" si="272"/>
        <v/>
      </c>
      <c r="M1759" s="32" t="str">
        <f t="shared" si="273"/>
        <v/>
      </c>
      <c r="N1759" s="27" t="str">
        <f t="shared" si="274"/>
        <v/>
      </c>
      <c r="O1759" s="27" t="str">
        <f t="shared" si="274"/>
        <v/>
      </c>
      <c r="P1759" s="27" t="str">
        <f t="shared" si="274"/>
        <v/>
      </c>
      <c r="Q1759" s="27" t="str">
        <f t="shared" si="274"/>
        <v/>
      </c>
      <c r="R1759" s="27" t="str">
        <f t="shared" si="274"/>
        <v/>
      </c>
      <c r="S1759" s="27" t="str">
        <f t="shared" si="274"/>
        <v/>
      </c>
      <c r="T1759" s="32" t="str">
        <f t="shared" si="274"/>
        <v/>
      </c>
      <c r="U1759" s="10"/>
    </row>
    <row r="1760" spans="1:21" x14ac:dyDescent="0.25">
      <c r="A1760" s="10"/>
      <c r="B1760" s="4" t="str">
        <f>IF(ISBLANK('INPUT | Operations'!$B1765),"",COUNT('INPUT | Operations'!$B$12:$B1764))</f>
        <v/>
      </c>
      <c r="C1760" s="27" t="str">
        <f>IF(ISNUMBER($B1760),('INPUT | Operations'!$C1764+'INPUT | Operations'!$C1765)/2,"")</f>
        <v/>
      </c>
      <c r="D1760" s="28" t="str">
        <f t="shared" si="266"/>
        <v/>
      </c>
      <c r="E1760" s="26" t="str">
        <f>IF(ISNUMBER($B1760),'INPUT | Operations'!$B1765-'INPUT | Operations'!$B1764,"")</f>
        <v/>
      </c>
      <c r="F1760" s="32" t="str">
        <f>IF(ISNUMBER($B1760),IF('INPUT | Operations'!$B1765&lt;Booster_BurnTime,1,IF('INPUT | Operations'!$B1764&lt;=Booster_BurnTime,(Booster_BurnTime-'INPUT | Operations'!$B1764)/('INPUT | Operations'!$B1765-'INPUT | Operations'!$B1764),0))*'INPUT | Operations'!$E1764*NumberOfBoosters*NumberOfOps*$E1760,"")</f>
        <v/>
      </c>
      <c r="G1760" s="34" t="str">
        <f t="shared" si="267"/>
        <v/>
      </c>
      <c r="H1760" s="27" t="str">
        <f t="shared" si="268"/>
        <v/>
      </c>
      <c r="I1760" s="27" t="str">
        <f t="shared" si="269"/>
        <v/>
      </c>
      <c r="J1760" s="27" t="str">
        <f t="shared" si="270"/>
        <v/>
      </c>
      <c r="K1760" s="27" t="str">
        <f t="shared" si="271"/>
        <v/>
      </c>
      <c r="L1760" s="27" t="str">
        <f t="shared" si="272"/>
        <v/>
      </c>
      <c r="M1760" s="32" t="str">
        <f t="shared" si="273"/>
        <v/>
      </c>
      <c r="N1760" s="27" t="str">
        <f t="shared" si="274"/>
        <v/>
      </c>
      <c r="O1760" s="27" t="str">
        <f t="shared" si="274"/>
        <v/>
      </c>
      <c r="P1760" s="27" t="str">
        <f t="shared" si="274"/>
        <v/>
      </c>
      <c r="Q1760" s="27" t="str">
        <f t="shared" si="274"/>
        <v/>
      </c>
      <c r="R1760" s="27" t="str">
        <f t="shared" si="274"/>
        <v/>
      </c>
      <c r="S1760" s="27" t="str">
        <f t="shared" si="274"/>
        <v/>
      </c>
      <c r="T1760" s="32" t="str">
        <f t="shared" si="274"/>
        <v/>
      </c>
      <c r="U1760" s="10"/>
    </row>
    <row r="1761" spans="1:21" x14ac:dyDescent="0.25">
      <c r="A1761" s="10"/>
      <c r="B1761" s="4" t="str">
        <f>IF(ISBLANK('INPUT | Operations'!$B1766),"",COUNT('INPUT | Operations'!$B$12:$B1765))</f>
        <v/>
      </c>
      <c r="C1761" s="27" t="str">
        <f>IF(ISNUMBER($B1761),('INPUT | Operations'!$C1765+'INPUT | Operations'!$C1766)/2,"")</f>
        <v/>
      </c>
      <c r="D1761" s="28" t="str">
        <f t="shared" si="266"/>
        <v/>
      </c>
      <c r="E1761" s="26" t="str">
        <f>IF(ISNUMBER($B1761),'INPUT | Operations'!$B1766-'INPUT | Operations'!$B1765,"")</f>
        <v/>
      </c>
      <c r="F1761" s="32" t="str">
        <f>IF(ISNUMBER($B1761),IF('INPUT | Operations'!$B1766&lt;Booster_BurnTime,1,IF('INPUT | Operations'!$B1765&lt;=Booster_BurnTime,(Booster_BurnTime-'INPUT | Operations'!$B1765)/('INPUT | Operations'!$B1766-'INPUT | Operations'!$B1765),0))*'INPUT | Operations'!$E1765*NumberOfBoosters*NumberOfOps*$E1761,"")</f>
        <v/>
      </c>
      <c r="G1761" s="34" t="str">
        <f t="shared" si="267"/>
        <v/>
      </c>
      <c r="H1761" s="27" t="str">
        <f t="shared" si="268"/>
        <v/>
      </c>
      <c r="I1761" s="27" t="str">
        <f t="shared" si="269"/>
        <v/>
      </c>
      <c r="J1761" s="27" t="str">
        <f t="shared" si="270"/>
        <v/>
      </c>
      <c r="K1761" s="27" t="str">
        <f t="shared" si="271"/>
        <v/>
      </c>
      <c r="L1761" s="27" t="str">
        <f t="shared" si="272"/>
        <v/>
      </c>
      <c r="M1761" s="32" t="str">
        <f t="shared" si="273"/>
        <v/>
      </c>
      <c r="N1761" s="27" t="str">
        <f t="shared" si="274"/>
        <v/>
      </c>
      <c r="O1761" s="27" t="str">
        <f t="shared" si="274"/>
        <v/>
      </c>
      <c r="P1761" s="27" t="str">
        <f t="shared" si="274"/>
        <v/>
      </c>
      <c r="Q1761" s="27" t="str">
        <f t="shared" si="274"/>
        <v/>
      </c>
      <c r="R1761" s="27" t="str">
        <f t="shared" si="274"/>
        <v/>
      </c>
      <c r="S1761" s="27" t="str">
        <f t="shared" si="274"/>
        <v/>
      </c>
      <c r="T1761" s="32" t="str">
        <f t="shared" si="274"/>
        <v/>
      </c>
      <c r="U1761" s="10"/>
    </row>
    <row r="1762" spans="1:21" x14ac:dyDescent="0.25">
      <c r="A1762" s="10"/>
      <c r="B1762" s="4" t="str">
        <f>IF(ISBLANK('INPUT | Operations'!$B1767),"",COUNT('INPUT | Operations'!$B$12:$B1766))</f>
        <v/>
      </c>
      <c r="C1762" s="27" t="str">
        <f>IF(ISNUMBER($B1762),('INPUT | Operations'!$C1766+'INPUT | Operations'!$C1767)/2,"")</f>
        <v/>
      </c>
      <c r="D1762" s="28" t="str">
        <f t="shared" si="266"/>
        <v/>
      </c>
      <c r="E1762" s="26" t="str">
        <f>IF(ISNUMBER($B1762),'INPUT | Operations'!$B1767-'INPUT | Operations'!$B1766,"")</f>
        <v/>
      </c>
      <c r="F1762" s="32" t="str">
        <f>IF(ISNUMBER($B1762),IF('INPUT | Operations'!$B1767&lt;Booster_BurnTime,1,IF('INPUT | Operations'!$B1766&lt;=Booster_BurnTime,(Booster_BurnTime-'INPUT | Operations'!$B1766)/('INPUT | Operations'!$B1767-'INPUT | Operations'!$B1766),0))*'INPUT | Operations'!$E1766*NumberOfBoosters*NumberOfOps*$E1762,"")</f>
        <v/>
      </c>
      <c r="G1762" s="34" t="str">
        <f t="shared" si="267"/>
        <v/>
      </c>
      <c r="H1762" s="27" t="str">
        <f t="shared" si="268"/>
        <v/>
      </c>
      <c r="I1762" s="27" t="str">
        <f t="shared" si="269"/>
        <v/>
      </c>
      <c r="J1762" s="27" t="str">
        <f t="shared" si="270"/>
        <v/>
      </c>
      <c r="K1762" s="27" t="str">
        <f t="shared" si="271"/>
        <v/>
      </c>
      <c r="L1762" s="27" t="str">
        <f t="shared" si="272"/>
        <v/>
      </c>
      <c r="M1762" s="32" t="str">
        <f t="shared" si="273"/>
        <v/>
      </c>
      <c r="N1762" s="27" t="str">
        <f t="shared" si="274"/>
        <v/>
      </c>
      <c r="O1762" s="27" t="str">
        <f t="shared" si="274"/>
        <v/>
      </c>
      <c r="P1762" s="27" t="str">
        <f t="shared" si="274"/>
        <v/>
      </c>
      <c r="Q1762" s="27" t="str">
        <f t="shared" si="274"/>
        <v/>
      </c>
      <c r="R1762" s="27" t="str">
        <f t="shared" si="274"/>
        <v/>
      </c>
      <c r="S1762" s="27" t="str">
        <f t="shared" si="274"/>
        <v/>
      </c>
      <c r="T1762" s="32" t="str">
        <f t="shared" si="274"/>
        <v/>
      </c>
      <c r="U1762" s="10"/>
    </row>
    <row r="1763" spans="1:21" x14ac:dyDescent="0.25">
      <c r="A1763" s="10"/>
      <c r="B1763" s="4" t="str">
        <f>IF(ISBLANK('INPUT | Operations'!$B1768),"",COUNT('INPUT | Operations'!$B$12:$B1767))</f>
        <v/>
      </c>
      <c r="C1763" s="27" t="str">
        <f>IF(ISNUMBER($B1763),('INPUT | Operations'!$C1767+'INPUT | Operations'!$C1768)/2,"")</f>
        <v/>
      </c>
      <c r="D1763" s="28" t="str">
        <f t="shared" si="266"/>
        <v/>
      </c>
      <c r="E1763" s="26" t="str">
        <f>IF(ISNUMBER($B1763),'INPUT | Operations'!$B1768-'INPUT | Operations'!$B1767,"")</f>
        <v/>
      </c>
      <c r="F1763" s="32" t="str">
        <f>IF(ISNUMBER($B1763),IF('INPUT | Operations'!$B1768&lt;Booster_BurnTime,1,IF('INPUT | Operations'!$B1767&lt;=Booster_BurnTime,(Booster_BurnTime-'INPUT | Operations'!$B1767)/('INPUT | Operations'!$B1768-'INPUT | Operations'!$B1767),0))*'INPUT | Operations'!$E1767*NumberOfBoosters*NumberOfOps*$E1763,"")</f>
        <v/>
      </c>
      <c r="G1763" s="34" t="str">
        <f t="shared" si="267"/>
        <v/>
      </c>
      <c r="H1763" s="27" t="str">
        <f t="shared" si="268"/>
        <v/>
      </c>
      <c r="I1763" s="27" t="str">
        <f t="shared" si="269"/>
        <v/>
      </c>
      <c r="J1763" s="27" t="str">
        <f t="shared" si="270"/>
        <v/>
      </c>
      <c r="K1763" s="27" t="str">
        <f t="shared" si="271"/>
        <v/>
      </c>
      <c r="L1763" s="27" t="str">
        <f t="shared" si="272"/>
        <v/>
      </c>
      <c r="M1763" s="32" t="str">
        <f t="shared" si="273"/>
        <v/>
      </c>
      <c r="N1763" s="27" t="str">
        <f t="shared" si="274"/>
        <v/>
      </c>
      <c r="O1763" s="27" t="str">
        <f t="shared" si="274"/>
        <v/>
      </c>
      <c r="P1763" s="27" t="str">
        <f t="shared" si="274"/>
        <v/>
      </c>
      <c r="Q1763" s="27" t="str">
        <f t="shared" si="274"/>
        <v/>
      </c>
      <c r="R1763" s="27" t="str">
        <f t="shared" si="274"/>
        <v/>
      </c>
      <c r="S1763" s="27" t="str">
        <f t="shared" si="274"/>
        <v/>
      </c>
      <c r="T1763" s="32" t="str">
        <f t="shared" si="274"/>
        <v/>
      </c>
      <c r="U1763" s="10"/>
    </row>
    <row r="1764" spans="1:21" x14ac:dyDescent="0.25">
      <c r="A1764" s="10"/>
      <c r="B1764" s="4" t="str">
        <f>IF(ISBLANK('INPUT | Operations'!$B1769),"",COUNT('INPUT | Operations'!$B$12:$B1768))</f>
        <v/>
      </c>
      <c r="C1764" s="27" t="str">
        <f>IF(ISNUMBER($B1764),('INPUT | Operations'!$C1768+'INPUT | Operations'!$C1769)/2,"")</f>
        <v/>
      </c>
      <c r="D1764" s="28" t="str">
        <f t="shared" si="266"/>
        <v/>
      </c>
      <c r="E1764" s="26" t="str">
        <f>IF(ISNUMBER($B1764),'INPUT | Operations'!$B1769-'INPUT | Operations'!$B1768,"")</f>
        <v/>
      </c>
      <c r="F1764" s="32" t="str">
        <f>IF(ISNUMBER($B1764),IF('INPUT | Operations'!$B1769&lt;Booster_BurnTime,1,IF('INPUT | Operations'!$B1768&lt;=Booster_BurnTime,(Booster_BurnTime-'INPUT | Operations'!$B1768)/('INPUT | Operations'!$B1769-'INPUT | Operations'!$B1768),0))*'INPUT | Operations'!$E1768*NumberOfBoosters*NumberOfOps*$E1764,"")</f>
        <v/>
      </c>
      <c r="G1764" s="34" t="str">
        <f t="shared" si="267"/>
        <v/>
      </c>
      <c r="H1764" s="27" t="str">
        <f t="shared" si="268"/>
        <v/>
      </c>
      <c r="I1764" s="27" t="str">
        <f t="shared" si="269"/>
        <v/>
      </c>
      <c r="J1764" s="27" t="str">
        <f t="shared" si="270"/>
        <v/>
      </c>
      <c r="K1764" s="27" t="str">
        <f t="shared" si="271"/>
        <v/>
      </c>
      <c r="L1764" s="27" t="str">
        <f t="shared" si="272"/>
        <v/>
      </c>
      <c r="M1764" s="32" t="str">
        <f t="shared" si="273"/>
        <v/>
      </c>
      <c r="N1764" s="27" t="str">
        <f t="shared" si="274"/>
        <v/>
      </c>
      <c r="O1764" s="27" t="str">
        <f t="shared" si="274"/>
        <v/>
      </c>
      <c r="P1764" s="27" t="str">
        <f t="shared" si="274"/>
        <v/>
      </c>
      <c r="Q1764" s="27" t="str">
        <f t="shared" si="274"/>
        <v/>
      </c>
      <c r="R1764" s="27" t="str">
        <f t="shared" si="274"/>
        <v/>
      </c>
      <c r="S1764" s="27" t="str">
        <f t="shared" si="274"/>
        <v/>
      </c>
      <c r="T1764" s="32" t="str">
        <f t="shared" si="274"/>
        <v/>
      </c>
      <c r="U1764" s="10"/>
    </row>
    <row r="1765" spans="1:21" x14ac:dyDescent="0.25">
      <c r="A1765" s="10"/>
      <c r="B1765" s="4" t="str">
        <f>IF(ISBLANK('INPUT | Operations'!$B1770),"",COUNT('INPUT | Operations'!$B$12:$B1769))</f>
        <v/>
      </c>
      <c r="C1765" s="27" t="str">
        <f>IF(ISNUMBER($B1765),('INPUT | Operations'!$C1769+'INPUT | Operations'!$C1770)/2,"")</f>
        <v/>
      </c>
      <c r="D1765" s="28" t="str">
        <f t="shared" si="266"/>
        <v/>
      </c>
      <c r="E1765" s="26" t="str">
        <f>IF(ISNUMBER($B1765),'INPUT | Operations'!$B1770-'INPUT | Operations'!$B1769,"")</f>
        <v/>
      </c>
      <c r="F1765" s="32" t="str">
        <f>IF(ISNUMBER($B1765),IF('INPUT | Operations'!$B1770&lt;Booster_BurnTime,1,IF('INPUT | Operations'!$B1769&lt;=Booster_BurnTime,(Booster_BurnTime-'INPUT | Operations'!$B1769)/('INPUT | Operations'!$B1770-'INPUT | Operations'!$B1769),0))*'INPUT | Operations'!$E1769*NumberOfBoosters*NumberOfOps*$E1765,"")</f>
        <v/>
      </c>
      <c r="G1765" s="34" t="str">
        <f t="shared" si="267"/>
        <v/>
      </c>
      <c r="H1765" s="27" t="str">
        <f t="shared" si="268"/>
        <v/>
      </c>
      <c r="I1765" s="27" t="str">
        <f t="shared" si="269"/>
        <v/>
      </c>
      <c r="J1765" s="27" t="str">
        <f t="shared" si="270"/>
        <v/>
      </c>
      <c r="K1765" s="27" t="str">
        <f t="shared" si="271"/>
        <v/>
      </c>
      <c r="L1765" s="27" t="str">
        <f t="shared" si="272"/>
        <v/>
      </c>
      <c r="M1765" s="32" t="str">
        <f t="shared" si="273"/>
        <v/>
      </c>
      <c r="N1765" s="27" t="str">
        <f t="shared" si="274"/>
        <v/>
      </c>
      <c r="O1765" s="27" t="str">
        <f t="shared" si="274"/>
        <v/>
      </c>
      <c r="P1765" s="27" t="str">
        <f t="shared" si="274"/>
        <v/>
      </c>
      <c r="Q1765" s="27" t="str">
        <f t="shared" si="274"/>
        <v/>
      </c>
      <c r="R1765" s="27" t="str">
        <f t="shared" si="274"/>
        <v/>
      </c>
      <c r="S1765" s="27" t="str">
        <f t="shared" si="274"/>
        <v/>
      </c>
      <c r="T1765" s="32" t="str">
        <f t="shared" si="274"/>
        <v/>
      </c>
      <c r="U1765" s="10"/>
    </row>
    <row r="1766" spans="1:21" x14ac:dyDescent="0.25">
      <c r="A1766" s="10"/>
      <c r="B1766" s="4" t="str">
        <f>IF(ISBLANK('INPUT | Operations'!$B1771),"",COUNT('INPUT | Operations'!$B$12:$B1770))</f>
        <v/>
      </c>
      <c r="C1766" s="27" t="str">
        <f>IF(ISNUMBER($B1766),('INPUT | Operations'!$C1770+'INPUT | Operations'!$C1771)/2,"")</f>
        <v/>
      </c>
      <c r="D1766" s="28" t="str">
        <f t="shared" si="266"/>
        <v/>
      </c>
      <c r="E1766" s="26" t="str">
        <f>IF(ISNUMBER($B1766),'INPUT | Operations'!$B1771-'INPUT | Operations'!$B1770,"")</f>
        <v/>
      </c>
      <c r="F1766" s="32" t="str">
        <f>IF(ISNUMBER($B1766),IF('INPUT | Operations'!$B1771&lt;Booster_BurnTime,1,IF('INPUT | Operations'!$B1770&lt;=Booster_BurnTime,(Booster_BurnTime-'INPUT | Operations'!$B1770)/('INPUT | Operations'!$B1771-'INPUT | Operations'!$B1770),0))*'INPUT | Operations'!$E1770*NumberOfBoosters*NumberOfOps*$E1766,"")</f>
        <v/>
      </c>
      <c r="G1766" s="34" t="str">
        <f t="shared" si="267"/>
        <v/>
      </c>
      <c r="H1766" s="27" t="str">
        <f t="shared" si="268"/>
        <v/>
      </c>
      <c r="I1766" s="27" t="str">
        <f t="shared" si="269"/>
        <v/>
      </c>
      <c r="J1766" s="27" t="str">
        <f t="shared" si="270"/>
        <v/>
      </c>
      <c r="K1766" s="27" t="str">
        <f t="shared" si="271"/>
        <v/>
      </c>
      <c r="L1766" s="27" t="str">
        <f t="shared" si="272"/>
        <v/>
      </c>
      <c r="M1766" s="32" t="str">
        <f t="shared" si="273"/>
        <v/>
      </c>
      <c r="N1766" s="27" t="str">
        <f t="shared" si="274"/>
        <v/>
      </c>
      <c r="O1766" s="27" t="str">
        <f t="shared" si="274"/>
        <v/>
      </c>
      <c r="P1766" s="27" t="str">
        <f t="shared" si="274"/>
        <v/>
      </c>
      <c r="Q1766" s="27" t="str">
        <f t="shared" si="274"/>
        <v/>
      </c>
      <c r="R1766" s="27" t="str">
        <f t="shared" si="274"/>
        <v/>
      </c>
      <c r="S1766" s="27" t="str">
        <f t="shared" si="274"/>
        <v/>
      </c>
      <c r="T1766" s="32" t="str">
        <f t="shared" si="274"/>
        <v/>
      </c>
      <c r="U1766" s="10"/>
    </row>
    <row r="1767" spans="1:21" x14ac:dyDescent="0.25">
      <c r="A1767" s="10"/>
      <c r="B1767" s="4" t="str">
        <f>IF(ISBLANK('INPUT | Operations'!$B1772),"",COUNT('INPUT | Operations'!$B$12:$B1771))</f>
        <v/>
      </c>
      <c r="C1767" s="27" t="str">
        <f>IF(ISNUMBER($B1767),('INPUT | Operations'!$C1771+'INPUT | Operations'!$C1772)/2,"")</f>
        <v/>
      </c>
      <c r="D1767" s="28" t="str">
        <f t="shared" si="266"/>
        <v/>
      </c>
      <c r="E1767" s="26" t="str">
        <f>IF(ISNUMBER($B1767),'INPUT | Operations'!$B1772-'INPUT | Operations'!$B1771,"")</f>
        <v/>
      </c>
      <c r="F1767" s="32" t="str">
        <f>IF(ISNUMBER($B1767),IF('INPUT | Operations'!$B1772&lt;Booster_BurnTime,1,IF('INPUT | Operations'!$B1771&lt;=Booster_BurnTime,(Booster_BurnTime-'INPUT | Operations'!$B1771)/('INPUT | Operations'!$B1772-'INPUT | Operations'!$B1771),0))*'INPUT | Operations'!$E1771*NumberOfBoosters*NumberOfOps*$E1767,"")</f>
        <v/>
      </c>
      <c r="G1767" s="34" t="str">
        <f t="shared" si="267"/>
        <v/>
      </c>
      <c r="H1767" s="27" t="str">
        <f t="shared" si="268"/>
        <v/>
      </c>
      <c r="I1767" s="27" t="str">
        <f t="shared" si="269"/>
        <v/>
      </c>
      <c r="J1767" s="27" t="str">
        <f t="shared" si="270"/>
        <v/>
      </c>
      <c r="K1767" s="27" t="str">
        <f t="shared" si="271"/>
        <v/>
      </c>
      <c r="L1767" s="27" t="str">
        <f t="shared" si="272"/>
        <v/>
      </c>
      <c r="M1767" s="32" t="str">
        <f t="shared" si="273"/>
        <v/>
      </c>
      <c r="N1767" s="27" t="str">
        <f t="shared" si="274"/>
        <v/>
      </c>
      <c r="O1767" s="27" t="str">
        <f t="shared" si="274"/>
        <v/>
      </c>
      <c r="P1767" s="27" t="str">
        <f t="shared" si="274"/>
        <v/>
      </c>
      <c r="Q1767" s="27" t="str">
        <f t="shared" si="274"/>
        <v/>
      </c>
      <c r="R1767" s="27" t="str">
        <f t="shared" si="274"/>
        <v/>
      </c>
      <c r="S1767" s="27" t="str">
        <f t="shared" si="274"/>
        <v/>
      </c>
      <c r="T1767" s="32" t="str">
        <f t="shared" si="274"/>
        <v/>
      </c>
      <c r="U1767" s="10"/>
    </row>
    <row r="1768" spans="1:21" x14ac:dyDescent="0.25">
      <c r="A1768" s="10"/>
      <c r="B1768" s="4" t="str">
        <f>IF(ISBLANK('INPUT | Operations'!$B1773),"",COUNT('INPUT | Operations'!$B$12:$B1772))</f>
        <v/>
      </c>
      <c r="C1768" s="27" t="str">
        <f>IF(ISNUMBER($B1768),('INPUT | Operations'!$C1772+'INPUT | Operations'!$C1773)/2,"")</f>
        <v/>
      </c>
      <c r="D1768" s="28" t="str">
        <f t="shared" si="266"/>
        <v/>
      </c>
      <c r="E1768" s="26" t="str">
        <f>IF(ISNUMBER($B1768),'INPUT | Operations'!$B1773-'INPUT | Operations'!$B1772,"")</f>
        <v/>
      </c>
      <c r="F1768" s="32" t="str">
        <f>IF(ISNUMBER($B1768),IF('INPUT | Operations'!$B1773&lt;Booster_BurnTime,1,IF('INPUT | Operations'!$B1772&lt;=Booster_BurnTime,(Booster_BurnTime-'INPUT | Operations'!$B1772)/('INPUT | Operations'!$B1773-'INPUT | Operations'!$B1772),0))*'INPUT | Operations'!$E1772*NumberOfBoosters*NumberOfOps*$E1768,"")</f>
        <v/>
      </c>
      <c r="G1768" s="34" t="str">
        <f t="shared" si="267"/>
        <v/>
      </c>
      <c r="H1768" s="27" t="str">
        <f t="shared" si="268"/>
        <v/>
      </c>
      <c r="I1768" s="27" t="str">
        <f t="shared" si="269"/>
        <v/>
      </c>
      <c r="J1768" s="27" t="str">
        <f t="shared" si="270"/>
        <v/>
      </c>
      <c r="K1768" s="27" t="str">
        <f t="shared" si="271"/>
        <v/>
      </c>
      <c r="L1768" s="27" t="str">
        <f t="shared" si="272"/>
        <v/>
      </c>
      <c r="M1768" s="32" t="str">
        <f t="shared" si="273"/>
        <v/>
      </c>
      <c r="N1768" s="27" t="str">
        <f t="shared" si="274"/>
        <v/>
      </c>
      <c r="O1768" s="27" t="str">
        <f t="shared" si="274"/>
        <v/>
      </c>
      <c r="P1768" s="27" t="str">
        <f t="shared" si="274"/>
        <v/>
      </c>
      <c r="Q1768" s="27" t="str">
        <f t="shared" si="274"/>
        <v/>
      </c>
      <c r="R1768" s="27" t="str">
        <f t="shared" si="274"/>
        <v/>
      </c>
      <c r="S1768" s="27" t="str">
        <f t="shared" si="274"/>
        <v/>
      </c>
      <c r="T1768" s="32" t="str">
        <f t="shared" si="274"/>
        <v/>
      </c>
      <c r="U1768" s="10"/>
    </row>
    <row r="1769" spans="1:21" x14ac:dyDescent="0.25">
      <c r="A1769" s="10"/>
      <c r="B1769" s="4" t="str">
        <f>IF(ISBLANK('INPUT | Operations'!$B1774),"",COUNT('INPUT | Operations'!$B$12:$B1773))</f>
        <v/>
      </c>
      <c r="C1769" s="27" t="str">
        <f>IF(ISNUMBER($B1769),('INPUT | Operations'!$C1773+'INPUT | Operations'!$C1774)/2,"")</f>
        <v/>
      </c>
      <c r="D1769" s="28" t="str">
        <f t="shared" si="266"/>
        <v/>
      </c>
      <c r="E1769" s="26" t="str">
        <f>IF(ISNUMBER($B1769),'INPUT | Operations'!$B1774-'INPUT | Operations'!$B1773,"")</f>
        <v/>
      </c>
      <c r="F1769" s="32" t="str">
        <f>IF(ISNUMBER($B1769),IF('INPUT | Operations'!$B1774&lt;Booster_BurnTime,1,IF('INPUT | Operations'!$B1773&lt;=Booster_BurnTime,(Booster_BurnTime-'INPUT | Operations'!$B1773)/('INPUT | Operations'!$B1774-'INPUT | Operations'!$B1773),0))*'INPUT | Operations'!$E1773*NumberOfBoosters*NumberOfOps*$E1769,"")</f>
        <v/>
      </c>
      <c r="G1769" s="34" t="str">
        <f t="shared" si="267"/>
        <v/>
      </c>
      <c r="H1769" s="27" t="str">
        <f t="shared" si="268"/>
        <v/>
      </c>
      <c r="I1769" s="27" t="str">
        <f t="shared" si="269"/>
        <v/>
      </c>
      <c r="J1769" s="27" t="str">
        <f t="shared" si="270"/>
        <v/>
      </c>
      <c r="K1769" s="27" t="str">
        <f t="shared" si="271"/>
        <v/>
      </c>
      <c r="L1769" s="27" t="str">
        <f t="shared" si="272"/>
        <v/>
      </c>
      <c r="M1769" s="32" t="str">
        <f t="shared" si="273"/>
        <v/>
      </c>
      <c r="N1769" s="27" t="str">
        <f t="shared" si="274"/>
        <v/>
      </c>
      <c r="O1769" s="27" t="str">
        <f t="shared" si="274"/>
        <v/>
      </c>
      <c r="P1769" s="27" t="str">
        <f t="shared" si="274"/>
        <v/>
      </c>
      <c r="Q1769" s="27" t="str">
        <f t="shared" si="274"/>
        <v/>
      </c>
      <c r="R1769" s="27" t="str">
        <f t="shared" si="274"/>
        <v/>
      </c>
      <c r="S1769" s="27" t="str">
        <f t="shared" si="274"/>
        <v/>
      </c>
      <c r="T1769" s="32" t="str">
        <f t="shared" si="274"/>
        <v/>
      </c>
      <c r="U1769" s="10"/>
    </row>
    <row r="1770" spans="1:21" x14ac:dyDescent="0.25">
      <c r="A1770" s="10"/>
      <c r="B1770" s="4" t="str">
        <f>IF(ISBLANK('INPUT | Operations'!$B1775),"",COUNT('INPUT | Operations'!$B$12:$B1774))</f>
        <v/>
      </c>
      <c r="C1770" s="27" t="str">
        <f>IF(ISNUMBER($B1770),('INPUT | Operations'!$C1774+'INPUT | Operations'!$C1775)/2,"")</f>
        <v/>
      </c>
      <c r="D1770" s="28" t="str">
        <f t="shared" si="266"/>
        <v/>
      </c>
      <c r="E1770" s="26" t="str">
        <f>IF(ISNUMBER($B1770),'INPUT | Operations'!$B1775-'INPUT | Operations'!$B1774,"")</f>
        <v/>
      </c>
      <c r="F1770" s="32" t="str">
        <f>IF(ISNUMBER($B1770),IF('INPUT | Operations'!$B1775&lt;Booster_BurnTime,1,IF('INPUT | Operations'!$B1774&lt;=Booster_BurnTime,(Booster_BurnTime-'INPUT | Operations'!$B1774)/('INPUT | Operations'!$B1775-'INPUT | Operations'!$B1774),0))*'INPUT | Operations'!$E1774*NumberOfBoosters*NumberOfOps*$E1770,"")</f>
        <v/>
      </c>
      <c r="G1770" s="34" t="str">
        <f t="shared" si="267"/>
        <v/>
      </c>
      <c r="H1770" s="27" t="str">
        <f t="shared" si="268"/>
        <v/>
      </c>
      <c r="I1770" s="27" t="str">
        <f t="shared" si="269"/>
        <v/>
      </c>
      <c r="J1770" s="27" t="str">
        <f t="shared" si="270"/>
        <v/>
      </c>
      <c r="K1770" s="27" t="str">
        <f t="shared" si="271"/>
        <v/>
      </c>
      <c r="L1770" s="27" t="str">
        <f t="shared" si="272"/>
        <v/>
      </c>
      <c r="M1770" s="32" t="str">
        <f t="shared" si="273"/>
        <v/>
      </c>
      <c r="N1770" s="27" t="str">
        <f t="shared" si="274"/>
        <v/>
      </c>
      <c r="O1770" s="27" t="str">
        <f t="shared" si="274"/>
        <v/>
      </c>
      <c r="P1770" s="27" t="str">
        <f t="shared" si="274"/>
        <v/>
      </c>
      <c r="Q1770" s="27" t="str">
        <f t="shared" si="274"/>
        <v/>
      </c>
      <c r="R1770" s="27" t="str">
        <f t="shared" si="274"/>
        <v/>
      </c>
      <c r="S1770" s="27" t="str">
        <f t="shared" si="274"/>
        <v/>
      </c>
      <c r="T1770" s="32" t="str">
        <f t="shared" si="274"/>
        <v/>
      </c>
      <c r="U1770" s="10"/>
    </row>
    <row r="1771" spans="1:21" x14ac:dyDescent="0.25">
      <c r="A1771" s="10"/>
      <c r="B1771" s="4" t="str">
        <f>IF(ISBLANK('INPUT | Operations'!$B1776),"",COUNT('INPUT | Operations'!$B$12:$B1775))</f>
        <v/>
      </c>
      <c r="C1771" s="27" t="str">
        <f>IF(ISNUMBER($B1771),('INPUT | Operations'!$C1775+'INPUT | Operations'!$C1776)/2,"")</f>
        <v/>
      </c>
      <c r="D1771" s="28" t="str">
        <f t="shared" si="266"/>
        <v/>
      </c>
      <c r="E1771" s="26" t="str">
        <f>IF(ISNUMBER($B1771),'INPUT | Operations'!$B1776-'INPUT | Operations'!$B1775,"")</f>
        <v/>
      </c>
      <c r="F1771" s="32" t="str">
        <f>IF(ISNUMBER($B1771),IF('INPUT | Operations'!$B1776&lt;Booster_BurnTime,1,IF('INPUT | Operations'!$B1775&lt;=Booster_BurnTime,(Booster_BurnTime-'INPUT | Operations'!$B1775)/('INPUT | Operations'!$B1776-'INPUT | Operations'!$B1775),0))*'INPUT | Operations'!$E1775*NumberOfBoosters*NumberOfOps*$E1771,"")</f>
        <v/>
      </c>
      <c r="G1771" s="34" t="str">
        <f t="shared" si="267"/>
        <v/>
      </c>
      <c r="H1771" s="27" t="str">
        <f t="shared" si="268"/>
        <v/>
      </c>
      <c r="I1771" s="27" t="str">
        <f t="shared" si="269"/>
        <v/>
      </c>
      <c r="J1771" s="27" t="str">
        <f t="shared" si="270"/>
        <v/>
      </c>
      <c r="K1771" s="27" t="str">
        <f t="shared" si="271"/>
        <v/>
      </c>
      <c r="L1771" s="27" t="str">
        <f t="shared" si="272"/>
        <v/>
      </c>
      <c r="M1771" s="32" t="str">
        <f t="shared" si="273"/>
        <v/>
      </c>
      <c r="N1771" s="27" t="str">
        <f t="shared" si="274"/>
        <v/>
      </c>
      <c r="O1771" s="27" t="str">
        <f t="shared" si="274"/>
        <v/>
      </c>
      <c r="P1771" s="27" t="str">
        <f t="shared" si="274"/>
        <v/>
      </c>
      <c r="Q1771" s="27" t="str">
        <f t="shared" si="274"/>
        <v/>
      </c>
      <c r="R1771" s="27" t="str">
        <f t="shared" si="274"/>
        <v/>
      </c>
      <c r="S1771" s="27" t="str">
        <f t="shared" si="274"/>
        <v/>
      </c>
      <c r="T1771" s="32" t="str">
        <f t="shared" si="274"/>
        <v/>
      </c>
      <c r="U1771" s="10"/>
    </row>
    <row r="1772" spans="1:21" x14ac:dyDescent="0.25">
      <c r="A1772" s="10"/>
      <c r="B1772" s="4" t="str">
        <f>IF(ISBLANK('INPUT | Operations'!$B1777),"",COUNT('INPUT | Operations'!$B$12:$B1776))</f>
        <v/>
      </c>
      <c r="C1772" s="27" t="str">
        <f>IF(ISNUMBER($B1772),('INPUT | Operations'!$C1776+'INPUT | Operations'!$C1777)/2,"")</f>
        <v/>
      </c>
      <c r="D1772" s="28" t="str">
        <f t="shared" si="266"/>
        <v/>
      </c>
      <c r="E1772" s="26" t="str">
        <f>IF(ISNUMBER($B1772),'INPUT | Operations'!$B1777-'INPUT | Operations'!$B1776,"")</f>
        <v/>
      </c>
      <c r="F1772" s="32" t="str">
        <f>IF(ISNUMBER($B1772),IF('INPUT | Operations'!$B1777&lt;Booster_BurnTime,1,IF('INPUT | Operations'!$B1776&lt;=Booster_BurnTime,(Booster_BurnTime-'INPUT | Operations'!$B1776)/('INPUT | Operations'!$B1777-'INPUT | Operations'!$B1776),0))*'INPUT | Operations'!$E1776*NumberOfBoosters*NumberOfOps*$E1772,"")</f>
        <v/>
      </c>
      <c r="G1772" s="34" t="str">
        <f t="shared" si="267"/>
        <v/>
      </c>
      <c r="H1772" s="27" t="str">
        <f t="shared" si="268"/>
        <v/>
      </c>
      <c r="I1772" s="27" t="str">
        <f t="shared" si="269"/>
        <v/>
      </c>
      <c r="J1772" s="27" t="str">
        <f t="shared" si="270"/>
        <v/>
      </c>
      <c r="K1772" s="27" t="str">
        <f t="shared" si="271"/>
        <v/>
      </c>
      <c r="L1772" s="27" t="str">
        <f t="shared" si="272"/>
        <v/>
      </c>
      <c r="M1772" s="32" t="str">
        <f t="shared" si="273"/>
        <v/>
      </c>
      <c r="N1772" s="27" t="str">
        <f t="shared" si="274"/>
        <v/>
      </c>
      <c r="O1772" s="27" t="str">
        <f t="shared" si="274"/>
        <v/>
      </c>
      <c r="P1772" s="27" t="str">
        <f t="shared" si="274"/>
        <v/>
      </c>
      <c r="Q1772" s="27" t="str">
        <f t="shared" si="274"/>
        <v/>
      </c>
      <c r="R1772" s="27" t="str">
        <f t="shared" si="274"/>
        <v/>
      </c>
      <c r="S1772" s="27" t="str">
        <f t="shared" si="274"/>
        <v/>
      </c>
      <c r="T1772" s="32" t="str">
        <f t="shared" si="274"/>
        <v/>
      </c>
      <c r="U1772" s="10"/>
    </row>
    <row r="1773" spans="1:21" x14ac:dyDescent="0.25">
      <c r="A1773" s="10"/>
      <c r="B1773" s="4" t="str">
        <f>IF(ISBLANK('INPUT | Operations'!$B1778),"",COUNT('INPUT | Operations'!$B$12:$B1777))</f>
        <v/>
      </c>
      <c r="C1773" s="27" t="str">
        <f>IF(ISNUMBER($B1773),('INPUT | Operations'!$C1777+'INPUT | Operations'!$C1778)/2,"")</f>
        <v/>
      </c>
      <c r="D1773" s="28" t="str">
        <f t="shared" si="266"/>
        <v/>
      </c>
      <c r="E1773" s="26" t="str">
        <f>IF(ISNUMBER($B1773),'INPUT | Operations'!$B1778-'INPUT | Operations'!$B1777,"")</f>
        <v/>
      </c>
      <c r="F1773" s="32" t="str">
        <f>IF(ISNUMBER($B1773),IF('INPUT | Operations'!$B1778&lt;Booster_BurnTime,1,IF('INPUT | Operations'!$B1777&lt;=Booster_BurnTime,(Booster_BurnTime-'INPUT | Operations'!$B1777)/('INPUT | Operations'!$B1778-'INPUT | Operations'!$B1777),0))*'INPUT | Operations'!$E1777*NumberOfBoosters*NumberOfOps*$E1773,"")</f>
        <v/>
      </c>
      <c r="G1773" s="34" t="str">
        <f t="shared" si="267"/>
        <v/>
      </c>
      <c r="H1773" s="27" t="str">
        <f t="shared" si="268"/>
        <v/>
      </c>
      <c r="I1773" s="27" t="str">
        <f t="shared" si="269"/>
        <v/>
      </c>
      <c r="J1773" s="27" t="str">
        <f t="shared" si="270"/>
        <v/>
      </c>
      <c r="K1773" s="27" t="str">
        <f t="shared" si="271"/>
        <v/>
      </c>
      <c r="L1773" s="27" t="str">
        <f t="shared" si="272"/>
        <v/>
      </c>
      <c r="M1773" s="32" t="str">
        <f t="shared" si="273"/>
        <v/>
      </c>
      <c r="N1773" s="27" t="str">
        <f t="shared" si="274"/>
        <v/>
      </c>
      <c r="O1773" s="27" t="str">
        <f t="shared" si="274"/>
        <v/>
      </c>
      <c r="P1773" s="27" t="str">
        <f t="shared" si="274"/>
        <v/>
      </c>
      <c r="Q1773" s="27" t="str">
        <f t="shared" si="274"/>
        <v/>
      </c>
      <c r="R1773" s="27" t="str">
        <f t="shared" si="274"/>
        <v/>
      </c>
      <c r="S1773" s="27" t="str">
        <f t="shared" si="274"/>
        <v/>
      </c>
      <c r="T1773" s="32" t="str">
        <f t="shared" si="274"/>
        <v/>
      </c>
      <c r="U1773" s="10"/>
    </row>
    <row r="1774" spans="1:21" x14ac:dyDescent="0.25">
      <c r="A1774" s="10"/>
      <c r="B1774" s="4" t="str">
        <f>IF(ISBLANK('INPUT | Operations'!$B1779),"",COUNT('INPUT | Operations'!$B$12:$B1778))</f>
        <v/>
      </c>
      <c r="C1774" s="27" t="str">
        <f>IF(ISNUMBER($B1774),('INPUT | Operations'!$C1778+'INPUT | Operations'!$C1779)/2,"")</f>
        <v/>
      </c>
      <c r="D1774" s="28" t="str">
        <f t="shared" si="266"/>
        <v/>
      </c>
      <c r="E1774" s="26" t="str">
        <f>IF(ISNUMBER($B1774),'INPUT | Operations'!$B1779-'INPUT | Operations'!$B1778,"")</f>
        <v/>
      </c>
      <c r="F1774" s="32" t="str">
        <f>IF(ISNUMBER($B1774),IF('INPUT | Operations'!$B1779&lt;Booster_BurnTime,1,IF('INPUT | Operations'!$B1778&lt;=Booster_BurnTime,(Booster_BurnTime-'INPUT | Operations'!$B1778)/('INPUT | Operations'!$B1779-'INPUT | Operations'!$B1778),0))*'INPUT | Operations'!$E1778*NumberOfBoosters*NumberOfOps*$E1774,"")</f>
        <v/>
      </c>
      <c r="G1774" s="34" t="str">
        <f t="shared" si="267"/>
        <v/>
      </c>
      <c r="H1774" s="27" t="str">
        <f t="shared" si="268"/>
        <v/>
      </c>
      <c r="I1774" s="27" t="str">
        <f t="shared" si="269"/>
        <v/>
      </c>
      <c r="J1774" s="27" t="str">
        <f t="shared" si="270"/>
        <v/>
      </c>
      <c r="K1774" s="27" t="str">
        <f t="shared" si="271"/>
        <v/>
      </c>
      <c r="L1774" s="27" t="str">
        <f t="shared" si="272"/>
        <v/>
      </c>
      <c r="M1774" s="32" t="str">
        <f t="shared" si="273"/>
        <v/>
      </c>
      <c r="N1774" s="27" t="str">
        <f t="shared" si="274"/>
        <v/>
      </c>
      <c r="O1774" s="27" t="str">
        <f t="shared" si="274"/>
        <v/>
      </c>
      <c r="P1774" s="27" t="str">
        <f t="shared" si="274"/>
        <v/>
      </c>
      <c r="Q1774" s="27" t="str">
        <f t="shared" si="274"/>
        <v/>
      </c>
      <c r="R1774" s="27" t="str">
        <f t="shared" si="274"/>
        <v/>
      </c>
      <c r="S1774" s="27" t="str">
        <f t="shared" si="274"/>
        <v/>
      </c>
      <c r="T1774" s="32" t="str">
        <f t="shared" si="274"/>
        <v/>
      </c>
      <c r="U1774" s="10"/>
    </row>
    <row r="1775" spans="1:21" x14ac:dyDescent="0.25">
      <c r="A1775" s="10"/>
      <c r="B1775" s="4" t="str">
        <f>IF(ISBLANK('INPUT | Operations'!$B1780),"",COUNT('INPUT | Operations'!$B$12:$B1779))</f>
        <v/>
      </c>
      <c r="C1775" s="27" t="str">
        <f>IF(ISNUMBER($B1775),('INPUT | Operations'!$C1779+'INPUT | Operations'!$C1780)/2,"")</f>
        <v/>
      </c>
      <c r="D1775" s="28" t="str">
        <f t="shared" si="266"/>
        <v/>
      </c>
      <c r="E1775" s="26" t="str">
        <f>IF(ISNUMBER($B1775),'INPUT | Operations'!$B1780-'INPUT | Operations'!$B1779,"")</f>
        <v/>
      </c>
      <c r="F1775" s="32" t="str">
        <f>IF(ISNUMBER($B1775),IF('INPUT | Operations'!$B1780&lt;Booster_BurnTime,1,IF('INPUT | Operations'!$B1779&lt;=Booster_BurnTime,(Booster_BurnTime-'INPUT | Operations'!$B1779)/('INPUT | Operations'!$B1780-'INPUT | Operations'!$B1779),0))*'INPUT | Operations'!$E1779*NumberOfBoosters*NumberOfOps*$E1775,"")</f>
        <v/>
      </c>
      <c r="G1775" s="34" t="str">
        <f t="shared" si="267"/>
        <v/>
      </c>
      <c r="H1775" s="27" t="str">
        <f t="shared" si="268"/>
        <v/>
      </c>
      <c r="I1775" s="27" t="str">
        <f t="shared" si="269"/>
        <v/>
      </c>
      <c r="J1775" s="27" t="str">
        <f t="shared" si="270"/>
        <v/>
      </c>
      <c r="K1775" s="27" t="str">
        <f t="shared" si="271"/>
        <v/>
      </c>
      <c r="L1775" s="27" t="str">
        <f t="shared" si="272"/>
        <v/>
      </c>
      <c r="M1775" s="32" t="str">
        <f t="shared" si="273"/>
        <v/>
      </c>
      <c r="N1775" s="27" t="str">
        <f t="shared" si="274"/>
        <v/>
      </c>
      <c r="O1775" s="27" t="str">
        <f t="shared" si="274"/>
        <v/>
      </c>
      <c r="P1775" s="27" t="str">
        <f t="shared" si="274"/>
        <v/>
      </c>
      <c r="Q1775" s="27" t="str">
        <f t="shared" si="274"/>
        <v/>
      </c>
      <c r="R1775" s="27" t="str">
        <f t="shared" si="274"/>
        <v/>
      </c>
      <c r="S1775" s="27" t="str">
        <f t="shared" si="274"/>
        <v/>
      </c>
      <c r="T1775" s="32" t="str">
        <f t="shared" si="274"/>
        <v/>
      </c>
      <c r="U1775" s="10"/>
    </row>
    <row r="1776" spans="1:21" x14ac:dyDescent="0.25">
      <c r="A1776" s="10"/>
      <c r="B1776" s="4" t="str">
        <f>IF(ISBLANK('INPUT | Operations'!$B1781),"",COUNT('INPUT | Operations'!$B$12:$B1780))</f>
        <v/>
      </c>
      <c r="C1776" s="27" t="str">
        <f>IF(ISNUMBER($B1776),('INPUT | Operations'!$C1780+'INPUT | Operations'!$C1781)/2,"")</f>
        <v/>
      </c>
      <c r="D1776" s="28" t="str">
        <f t="shared" si="266"/>
        <v/>
      </c>
      <c r="E1776" s="26" t="str">
        <f>IF(ISNUMBER($B1776),'INPUT | Operations'!$B1781-'INPUT | Operations'!$B1780,"")</f>
        <v/>
      </c>
      <c r="F1776" s="32" t="str">
        <f>IF(ISNUMBER($B1776),IF('INPUT | Operations'!$B1781&lt;Booster_BurnTime,1,IF('INPUT | Operations'!$B1780&lt;=Booster_BurnTime,(Booster_BurnTime-'INPUT | Operations'!$B1780)/('INPUT | Operations'!$B1781-'INPUT | Operations'!$B1780),0))*'INPUT | Operations'!$E1780*NumberOfBoosters*NumberOfOps*$E1776,"")</f>
        <v/>
      </c>
      <c r="G1776" s="34" t="str">
        <f t="shared" si="267"/>
        <v/>
      </c>
      <c r="H1776" s="27" t="str">
        <f t="shared" si="268"/>
        <v/>
      </c>
      <c r="I1776" s="27" t="str">
        <f t="shared" si="269"/>
        <v/>
      </c>
      <c r="J1776" s="27" t="str">
        <f t="shared" si="270"/>
        <v/>
      </c>
      <c r="K1776" s="27" t="str">
        <f t="shared" si="271"/>
        <v/>
      </c>
      <c r="L1776" s="27" t="str">
        <f t="shared" si="272"/>
        <v/>
      </c>
      <c r="M1776" s="32" t="str">
        <f t="shared" si="273"/>
        <v/>
      </c>
      <c r="N1776" s="27" t="str">
        <f t="shared" si="274"/>
        <v/>
      </c>
      <c r="O1776" s="27" t="str">
        <f t="shared" si="274"/>
        <v/>
      </c>
      <c r="P1776" s="27" t="str">
        <f t="shared" si="274"/>
        <v/>
      </c>
      <c r="Q1776" s="27" t="str">
        <f t="shared" si="274"/>
        <v/>
      </c>
      <c r="R1776" s="27" t="str">
        <f t="shared" si="274"/>
        <v/>
      </c>
      <c r="S1776" s="27" t="str">
        <f t="shared" si="274"/>
        <v/>
      </c>
      <c r="T1776" s="32" t="str">
        <f t="shared" si="274"/>
        <v/>
      </c>
      <c r="U1776" s="10"/>
    </row>
    <row r="1777" spans="1:21" x14ac:dyDescent="0.25">
      <c r="A1777" s="10"/>
      <c r="B1777" s="4" t="str">
        <f>IF(ISBLANK('INPUT | Operations'!$B1782),"",COUNT('INPUT | Operations'!$B$12:$B1781))</f>
        <v/>
      </c>
      <c r="C1777" s="27" t="str">
        <f>IF(ISNUMBER($B1777),('INPUT | Operations'!$C1781+'INPUT | Operations'!$C1782)/2,"")</f>
        <v/>
      </c>
      <c r="D1777" s="28" t="str">
        <f t="shared" si="266"/>
        <v/>
      </c>
      <c r="E1777" s="26" t="str">
        <f>IF(ISNUMBER($B1777),'INPUT | Operations'!$B1782-'INPUT | Operations'!$B1781,"")</f>
        <v/>
      </c>
      <c r="F1777" s="32" t="str">
        <f>IF(ISNUMBER($B1777),IF('INPUT | Operations'!$B1782&lt;Booster_BurnTime,1,IF('INPUT | Operations'!$B1781&lt;=Booster_BurnTime,(Booster_BurnTime-'INPUT | Operations'!$B1781)/('INPUT | Operations'!$B1782-'INPUT | Operations'!$B1781),0))*'INPUT | Operations'!$E1781*NumberOfBoosters*NumberOfOps*$E1777,"")</f>
        <v/>
      </c>
      <c r="G1777" s="34" t="str">
        <f t="shared" si="267"/>
        <v/>
      </c>
      <c r="H1777" s="27" t="str">
        <f t="shared" si="268"/>
        <v/>
      </c>
      <c r="I1777" s="27" t="str">
        <f t="shared" si="269"/>
        <v/>
      </c>
      <c r="J1777" s="27" t="str">
        <f t="shared" si="270"/>
        <v/>
      </c>
      <c r="K1777" s="27" t="str">
        <f t="shared" si="271"/>
        <v/>
      </c>
      <c r="L1777" s="27" t="str">
        <f t="shared" si="272"/>
        <v/>
      </c>
      <c r="M1777" s="32" t="str">
        <f t="shared" si="273"/>
        <v/>
      </c>
      <c r="N1777" s="27" t="str">
        <f t="shared" si="274"/>
        <v/>
      </c>
      <c r="O1777" s="27" t="str">
        <f t="shared" si="274"/>
        <v/>
      </c>
      <c r="P1777" s="27" t="str">
        <f t="shared" si="274"/>
        <v/>
      </c>
      <c r="Q1777" s="27" t="str">
        <f t="shared" si="274"/>
        <v/>
      </c>
      <c r="R1777" s="27" t="str">
        <f t="shared" si="274"/>
        <v/>
      </c>
      <c r="S1777" s="27" t="str">
        <f t="shared" si="274"/>
        <v/>
      </c>
      <c r="T1777" s="32" t="str">
        <f t="shared" si="274"/>
        <v/>
      </c>
      <c r="U1777" s="10"/>
    </row>
    <row r="1778" spans="1:21" x14ac:dyDescent="0.25">
      <c r="A1778" s="10"/>
      <c r="B1778" s="4" t="str">
        <f>IF(ISBLANK('INPUT | Operations'!$B1783),"",COUNT('INPUT | Operations'!$B$12:$B1782))</f>
        <v/>
      </c>
      <c r="C1778" s="27" t="str">
        <f>IF(ISNUMBER($B1778),('INPUT | Operations'!$C1782+'INPUT | Operations'!$C1783)/2,"")</f>
        <v/>
      </c>
      <c r="D1778" s="28" t="str">
        <f t="shared" si="266"/>
        <v/>
      </c>
      <c r="E1778" s="26" t="str">
        <f>IF(ISNUMBER($B1778),'INPUT | Operations'!$B1783-'INPUT | Operations'!$B1782,"")</f>
        <v/>
      </c>
      <c r="F1778" s="32" t="str">
        <f>IF(ISNUMBER($B1778),IF('INPUT | Operations'!$B1783&lt;Booster_BurnTime,1,IF('INPUT | Operations'!$B1782&lt;=Booster_BurnTime,(Booster_BurnTime-'INPUT | Operations'!$B1782)/('INPUT | Operations'!$B1783-'INPUT | Operations'!$B1782),0))*'INPUT | Operations'!$E1782*NumberOfBoosters*NumberOfOps*$E1778,"")</f>
        <v/>
      </c>
      <c r="G1778" s="34" t="str">
        <f t="shared" si="267"/>
        <v/>
      </c>
      <c r="H1778" s="27" t="str">
        <f t="shared" si="268"/>
        <v/>
      </c>
      <c r="I1778" s="27" t="str">
        <f t="shared" si="269"/>
        <v/>
      </c>
      <c r="J1778" s="27" t="str">
        <f t="shared" si="270"/>
        <v/>
      </c>
      <c r="K1778" s="27" t="str">
        <f t="shared" si="271"/>
        <v/>
      </c>
      <c r="L1778" s="27" t="str">
        <f t="shared" si="272"/>
        <v/>
      </c>
      <c r="M1778" s="32" t="str">
        <f t="shared" si="273"/>
        <v/>
      </c>
      <c r="N1778" s="27" t="str">
        <f t="shared" si="274"/>
        <v/>
      </c>
      <c r="O1778" s="27" t="str">
        <f t="shared" si="274"/>
        <v/>
      </c>
      <c r="P1778" s="27" t="str">
        <f t="shared" si="274"/>
        <v/>
      </c>
      <c r="Q1778" s="27" t="str">
        <f t="shared" si="274"/>
        <v/>
      </c>
      <c r="R1778" s="27" t="str">
        <f t="shared" si="274"/>
        <v/>
      </c>
      <c r="S1778" s="27" t="str">
        <f t="shared" si="274"/>
        <v/>
      </c>
      <c r="T1778" s="32" t="str">
        <f t="shared" si="274"/>
        <v/>
      </c>
      <c r="U1778" s="10"/>
    </row>
    <row r="1779" spans="1:21" x14ac:dyDescent="0.25">
      <c r="A1779" s="10"/>
      <c r="B1779" s="4" t="str">
        <f>IF(ISBLANK('INPUT | Operations'!$B1784),"",COUNT('INPUT | Operations'!$B$12:$B1783))</f>
        <v/>
      </c>
      <c r="C1779" s="27" t="str">
        <f>IF(ISNUMBER($B1779),('INPUT | Operations'!$C1783+'INPUT | Operations'!$C1784)/2,"")</f>
        <v/>
      </c>
      <c r="D1779" s="28" t="str">
        <f t="shared" si="266"/>
        <v/>
      </c>
      <c r="E1779" s="26" t="str">
        <f>IF(ISNUMBER($B1779),'INPUT | Operations'!$B1784-'INPUT | Operations'!$B1783,"")</f>
        <v/>
      </c>
      <c r="F1779" s="32" t="str">
        <f>IF(ISNUMBER($B1779),IF('INPUT | Operations'!$B1784&lt;Booster_BurnTime,1,IF('INPUT | Operations'!$B1783&lt;=Booster_BurnTime,(Booster_BurnTime-'INPUT | Operations'!$B1783)/('INPUT | Operations'!$B1784-'INPUT | Operations'!$B1783),0))*'INPUT | Operations'!$E1783*NumberOfBoosters*NumberOfOps*$E1779,"")</f>
        <v/>
      </c>
      <c r="G1779" s="34" t="str">
        <f t="shared" si="267"/>
        <v/>
      </c>
      <c r="H1779" s="27" t="str">
        <f t="shared" si="268"/>
        <v/>
      </c>
      <c r="I1779" s="27" t="str">
        <f t="shared" si="269"/>
        <v/>
      </c>
      <c r="J1779" s="27" t="str">
        <f t="shared" si="270"/>
        <v/>
      </c>
      <c r="K1779" s="27" t="str">
        <f t="shared" si="271"/>
        <v/>
      </c>
      <c r="L1779" s="27" t="str">
        <f t="shared" si="272"/>
        <v/>
      </c>
      <c r="M1779" s="32" t="str">
        <f t="shared" si="273"/>
        <v/>
      </c>
      <c r="N1779" s="27" t="str">
        <f t="shared" si="274"/>
        <v/>
      </c>
      <c r="O1779" s="27" t="str">
        <f t="shared" si="274"/>
        <v/>
      </c>
      <c r="P1779" s="27" t="str">
        <f t="shared" si="274"/>
        <v/>
      </c>
      <c r="Q1779" s="27" t="str">
        <f t="shared" si="274"/>
        <v/>
      </c>
      <c r="R1779" s="27" t="str">
        <f t="shared" si="274"/>
        <v/>
      </c>
      <c r="S1779" s="27" t="str">
        <f t="shared" si="274"/>
        <v/>
      </c>
      <c r="T1779" s="32" t="str">
        <f t="shared" si="274"/>
        <v/>
      </c>
      <c r="U1779" s="10"/>
    </row>
    <row r="1780" spans="1:21" x14ac:dyDescent="0.25">
      <c r="A1780" s="10"/>
      <c r="B1780" s="4" t="str">
        <f>IF(ISBLANK('INPUT | Operations'!$B1785),"",COUNT('INPUT | Operations'!$B$12:$B1784))</f>
        <v/>
      </c>
      <c r="C1780" s="27" t="str">
        <f>IF(ISNUMBER($B1780),('INPUT | Operations'!$C1784+'INPUT | Operations'!$C1785)/2,"")</f>
        <v/>
      </c>
      <c r="D1780" s="28" t="str">
        <f t="shared" si="266"/>
        <v/>
      </c>
      <c r="E1780" s="26" t="str">
        <f>IF(ISNUMBER($B1780),'INPUT | Operations'!$B1785-'INPUT | Operations'!$B1784,"")</f>
        <v/>
      </c>
      <c r="F1780" s="32" t="str">
        <f>IF(ISNUMBER($B1780),IF('INPUT | Operations'!$B1785&lt;Booster_BurnTime,1,IF('INPUT | Operations'!$B1784&lt;=Booster_BurnTime,(Booster_BurnTime-'INPUT | Operations'!$B1784)/('INPUT | Operations'!$B1785-'INPUT | Operations'!$B1784),0))*'INPUT | Operations'!$E1784*NumberOfBoosters*NumberOfOps*$E1780,"")</f>
        <v/>
      </c>
      <c r="G1780" s="34" t="str">
        <f t="shared" si="267"/>
        <v/>
      </c>
      <c r="H1780" s="27" t="str">
        <f t="shared" si="268"/>
        <v/>
      </c>
      <c r="I1780" s="27" t="str">
        <f t="shared" si="269"/>
        <v/>
      </c>
      <c r="J1780" s="27" t="str">
        <f t="shared" si="270"/>
        <v/>
      </c>
      <c r="K1780" s="27" t="str">
        <f t="shared" si="271"/>
        <v/>
      </c>
      <c r="L1780" s="27" t="str">
        <f t="shared" si="272"/>
        <v/>
      </c>
      <c r="M1780" s="32" t="str">
        <f t="shared" si="273"/>
        <v/>
      </c>
      <c r="N1780" s="27" t="str">
        <f t="shared" si="274"/>
        <v/>
      </c>
      <c r="O1780" s="27" t="str">
        <f t="shared" si="274"/>
        <v/>
      </c>
      <c r="P1780" s="27" t="str">
        <f t="shared" si="274"/>
        <v/>
      </c>
      <c r="Q1780" s="27" t="str">
        <f t="shared" si="274"/>
        <v/>
      </c>
      <c r="R1780" s="27" t="str">
        <f t="shared" si="274"/>
        <v/>
      </c>
      <c r="S1780" s="27" t="str">
        <f t="shared" si="274"/>
        <v/>
      </c>
      <c r="T1780" s="32" t="str">
        <f t="shared" si="274"/>
        <v/>
      </c>
      <c r="U1780" s="10"/>
    </row>
    <row r="1781" spans="1:21" x14ac:dyDescent="0.25">
      <c r="A1781" s="10"/>
      <c r="B1781" s="4" t="str">
        <f>IF(ISBLANK('INPUT | Operations'!$B1786),"",COUNT('INPUT | Operations'!$B$12:$B1785))</f>
        <v/>
      </c>
      <c r="C1781" s="27" t="str">
        <f>IF(ISNUMBER($B1781),('INPUT | Operations'!$C1785+'INPUT | Operations'!$C1786)/2,"")</f>
        <v/>
      </c>
      <c r="D1781" s="28" t="str">
        <f t="shared" si="266"/>
        <v/>
      </c>
      <c r="E1781" s="26" t="str">
        <f>IF(ISNUMBER($B1781),'INPUT | Operations'!$B1786-'INPUT | Operations'!$B1785,"")</f>
        <v/>
      </c>
      <c r="F1781" s="32" t="str">
        <f>IF(ISNUMBER($B1781),IF('INPUT | Operations'!$B1786&lt;Booster_BurnTime,1,IF('INPUT | Operations'!$B1785&lt;=Booster_BurnTime,(Booster_BurnTime-'INPUT | Operations'!$B1785)/('INPUT | Operations'!$B1786-'INPUT | Operations'!$B1785),0))*'INPUT | Operations'!$E1785*NumberOfBoosters*NumberOfOps*$E1781,"")</f>
        <v/>
      </c>
      <c r="G1781" s="34" t="str">
        <f t="shared" si="267"/>
        <v/>
      </c>
      <c r="H1781" s="27" t="str">
        <f t="shared" si="268"/>
        <v/>
      </c>
      <c r="I1781" s="27" t="str">
        <f t="shared" si="269"/>
        <v/>
      </c>
      <c r="J1781" s="27" t="str">
        <f t="shared" si="270"/>
        <v/>
      </c>
      <c r="K1781" s="27" t="str">
        <f t="shared" si="271"/>
        <v/>
      </c>
      <c r="L1781" s="27" t="str">
        <f t="shared" si="272"/>
        <v/>
      </c>
      <c r="M1781" s="32" t="str">
        <f t="shared" si="273"/>
        <v/>
      </c>
      <c r="N1781" s="27" t="str">
        <f t="shared" si="274"/>
        <v/>
      </c>
      <c r="O1781" s="27" t="str">
        <f t="shared" si="274"/>
        <v/>
      </c>
      <c r="P1781" s="27" t="str">
        <f t="shared" si="274"/>
        <v/>
      </c>
      <c r="Q1781" s="27" t="str">
        <f t="shared" si="274"/>
        <v/>
      </c>
      <c r="R1781" s="27" t="str">
        <f t="shared" si="274"/>
        <v/>
      </c>
      <c r="S1781" s="27" t="str">
        <f t="shared" si="274"/>
        <v/>
      </c>
      <c r="T1781" s="32" t="str">
        <f t="shared" si="274"/>
        <v/>
      </c>
      <c r="U1781" s="10"/>
    </row>
    <row r="1782" spans="1:21" x14ac:dyDescent="0.25">
      <c r="A1782" s="10"/>
      <c r="B1782" s="4" t="str">
        <f>IF(ISBLANK('INPUT | Operations'!$B1787),"",COUNT('INPUT | Operations'!$B$12:$B1786))</f>
        <v/>
      </c>
      <c r="C1782" s="27" t="str">
        <f>IF(ISNUMBER($B1782),('INPUT | Operations'!$C1786+'INPUT | Operations'!$C1787)/2,"")</f>
        <v/>
      </c>
      <c r="D1782" s="28" t="str">
        <f t="shared" si="266"/>
        <v/>
      </c>
      <c r="E1782" s="26" t="str">
        <f>IF(ISNUMBER($B1782),'INPUT | Operations'!$B1787-'INPUT | Operations'!$B1786,"")</f>
        <v/>
      </c>
      <c r="F1782" s="32" t="str">
        <f>IF(ISNUMBER($B1782),IF('INPUT | Operations'!$B1787&lt;Booster_BurnTime,1,IF('INPUT | Operations'!$B1786&lt;=Booster_BurnTime,(Booster_BurnTime-'INPUT | Operations'!$B1786)/('INPUT | Operations'!$B1787-'INPUT | Operations'!$B1786),0))*'INPUT | Operations'!$E1786*NumberOfBoosters*NumberOfOps*$E1782,"")</f>
        <v/>
      </c>
      <c r="G1782" s="34" t="str">
        <f t="shared" si="267"/>
        <v/>
      </c>
      <c r="H1782" s="27" t="str">
        <f t="shared" si="268"/>
        <v/>
      </c>
      <c r="I1782" s="27" t="str">
        <f t="shared" si="269"/>
        <v/>
      </c>
      <c r="J1782" s="27" t="str">
        <f t="shared" si="270"/>
        <v/>
      </c>
      <c r="K1782" s="27" t="str">
        <f t="shared" si="271"/>
        <v/>
      </c>
      <c r="L1782" s="27" t="str">
        <f t="shared" si="272"/>
        <v/>
      </c>
      <c r="M1782" s="32" t="str">
        <f t="shared" si="273"/>
        <v/>
      </c>
      <c r="N1782" s="27" t="str">
        <f t="shared" si="274"/>
        <v/>
      </c>
      <c r="O1782" s="27" t="str">
        <f t="shared" si="274"/>
        <v/>
      </c>
      <c r="P1782" s="27" t="str">
        <f t="shared" si="274"/>
        <v/>
      </c>
      <c r="Q1782" s="27" t="str">
        <f t="shared" si="274"/>
        <v/>
      </c>
      <c r="R1782" s="27" t="str">
        <f t="shared" si="274"/>
        <v/>
      </c>
      <c r="S1782" s="27" t="str">
        <f t="shared" si="274"/>
        <v/>
      </c>
      <c r="T1782" s="32" t="str">
        <f t="shared" si="274"/>
        <v/>
      </c>
      <c r="U1782" s="10"/>
    </row>
    <row r="1783" spans="1:21" x14ac:dyDescent="0.25">
      <c r="A1783" s="10"/>
      <c r="B1783" s="4" t="str">
        <f>IF(ISBLANK('INPUT | Operations'!$B1788),"",COUNT('INPUT | Operations'!$B$12:$B1787))</f>
        <v/>
      </c>
      <c r="C1783" s="27" t="str">
        <f>IF(ISNUMBER($B1783),('INPUT | Operations'!$C1787+'INPUT | Operations'!$C1788)/2,"")</f>
        <v/>
      </c>
      <c r="D1783" s="28" t="str">
        <f t="shared" si="266"/>
        <v/>
      </c>
      <c r="E1783" s="26" t="str">
        <f>IF(ISNUMBER($B1783),'INPUT | Operations'!$B1788-'INPUT | Operations'!$B1787,"")</f>
        <v/>
      </c>
      <c r="F1783" s="32" t="str">
        <f>IF(ISNUMBER($B1783),IF('INPUT | Operations'!$B1788&lt;Booster_BurnTime,1,IF('INPUT | Operations'!$B1787&lt;=Booster_BurnTime,(Booster_BurnTime-'INPUT | Operations'!$B1787)/('INPUT | Operations'!$B1788-'INPUT | Operations'!$B1787),0))*'INPUT | Operations'!$E1787*NumberOfBoosters*NumberOfOps*$E1783,"")</f>
        <v/>
      </c>
      <c r="G1783" s="34" t="str">
        <f t="shared" si="267"/>
        <v/>
      </c>
      <c r="H1783" s="27" t="str">
        <f t="shared" si="268"/>
        <v/>
      </c>
      <c r="I1783" s="27" t="str">
        <f t="shared" si="269"/>
        <v/>
      </c>
      <c r="J1783" s="27" t="str">
        <f t="shared" si="270"/>
        <v/>
      </c>
      <c r="K1783" s="27" t="str">
        <f t="shared" si="271"/>
        <v/>
      </c>
      <c r="L1783" s="27" t="str">
        <f t="shared" si="272"/>
        <v/>
      </c>
      <c r="M1783" s="32" t="str">
        <f t="shared" si="273"/>
        <v/>
      </c>
      <c r="N1783" s="27" t="str">
        <f t="shared" si="274"/>
        <v/>
      </c>
      <c r="O1783" s="27" t="str">
        <f t="shared" si="274"/>
        <v/>
      </c>
      <c r="P1783" s="27" t="str">
        <f t="shared" si="274"/>
        <v/>
      </c>
      <c r="Q1783" s="27" t="str">
        <f t="shared" si="274"/>
        <v/>
      </c>
      <c r="R1783" s="27" t="str">
        <f t="shared" si="274"/>
        <v/>
      </c>
      <c r="S1783" s="27" t="str">
        <f t="shared" si="274"/>
        <v/>
      </c>
      <c r="T1783" s="32" t="str">
        <f t="shared" si="274"/>
        <v/>
      </c>
      <c r="U1783" s="10"/>
    </row>
    <row r="1784" spans="1:21" x14ac:dyDescent="0.25">
      <c r="A1784" s="10"/>
      <c r="B1784" s="4" t="str">
        <f>IF(ISBLANK('INPUT | Operations'!$B1789),"",COUNT('INPUT | Operations'!$B$12:$B1788))</f>
        <v/>
      </c>
      <c r="C1784" s="27" t="str">
        <f>IF(ISNUMBER($B1784),('INPUT | Operations'!$C1788+'INPUT | Operations'!$C1789)/2,"")</f>
        <v/>
      </c>
      <c r="D1784" s="28" t="str">
        <f t="shared" si="266"/>
        <v/>
      </c>
      <c r="E1784" s="26" t="str">
        <f>IF(ISNUMBER($B1784),'INPUT | Operations'!$B1789-'INPUT | Operations'!$B1788,"")</f>
        <v/>
      </c>
      <c r="F1784" s="32" t="str">
        <f>IF(ISNUMBER($B1784),IF('INPUT | Operations'!$B1789&lt;Booster_BurnTime,1,IF('INPUT | Operations'!$B1788&lt;=Booster_BurnTime,(Booster_BurnTime-'INPUT | Operations'!$B1788)/('INPUT | Operations'!$B1789-'INPUT | Operations'!$B1788),0))*'INPUT | Operations'!$E1788*NumberOfBoosters*NumberOfOps*$E1784,"")</f>
        <v/>
      </c>
      <c r="G1784" s="34" t="str">
        <f t="shared" si="267"/>
        <v/>
      </c>
      <c r="H1784" s="27" t="str">
        <f t="shared" si="268"/>
        <v/>
      </c>
      <c r="I1784" s="27" t="str">
        <f t="shared" si="269"/>
        <v/>
      </c>
      <c r="J1784" s="27" t="str">
        <f t="shared" si="270"/>
        <v/>
      </c>
      <c r="K1784" s="27" t="str">
        <f t="shared" si="271"/>
        <v/>
      </c>
      <c r="L1784" s="27" t="str">
        <f t="shared" si="272"/>
        <v/>
      </c>
      <c r="M1784" s="32" t="str">
        <f t="shared" si="273"/>
        <v/>
      </c>
      <c r="N1784" s="27" t="str">
        <f t="shared" si="274"/>
        <v/>
      </c>
      <c r="O1784" s="27" t="str">
        <f t="shared" si="274"/>
        <v/>
      </c>
      <c r="P1784" s="27" t="str">
        <f t="shared" si="274"/>
        <v/>
      </c>
      <c r="Q1784" s="27" t="str">
        <f t="shared" si="274"/>
        <v/>
      </c>
      <c r="R1784" s="27" t="str">
        <f t="shared" si="274"/>
        <v/>
      </c>
      <c r="S1784" s="27" t="str">
        <f t="shared" si="274"/>
        <v/>
      </c>
      <c r="T1784" s="32" t="str">
        <f t="shared" si="274"/>
        <v/>
      </c>
      <c r="U1784" s="10"/>
    </row>
    <row r="1785" spans="1:21" x14ac:dyDescent="0.25">
      <c r="A1785" s="10"/>
      <c r="B1785" s="4" t="str">
        <f>IF(ISBLANK('INPUT | Operations'!$B1790),"",COUNT('INPUT | Operations'!$B$12:$B1789))</f>
        <v/>
      </c>
      <c r="C1785" s="27" t="str">
        <f>IF(ISNUMBER($B1785),('INPUT | Operations'!$C1789+'INPUT | Operations'!$C1790)/2,"")</f>
        <v/>
      </c>
      <c r="D1785" s="28" t="str">
        <f t="shared" si="266"/>
        <v/>
      </c>
      <c r="E1785" s="26" t="str">
        <f>IF(ISNUMBER($B1785),'INPUT | Operations'!$B1790-'INPUT | Operations'!$B1789,"")</f>
        <v/>
      </c>
      <c r="F1785" s="32" t="str">
        <f>IF(ISNUMBER($B1785),IF('INPUT | Operations'!$B1790&lt;Booster_BurnTime,1,IF('INPUT | Operations'!$B1789&lt;=Booster_BurnTime,(Booster_BurnTime-'INPUT | Operations'!$B1789)/('INPUT | Operations'!$B1790-'INPUT | Operations'!$B1789),0))*'INPUT | Operations'!$E1789*NumberOfBoosters*NumberOfOps*$E1785,"")</f>
        <v/>
      </c>
      <c r="G1785" s="34" t="str">
        <f t="shared" si="267"/>
        <v/>
      </c>
      <c r="H1785" s="27" t="str">
        <f t="shared" si="268"/>
        <v/>
      </c>
      <c r="I1785" s="27" t="str">
        <f t="shared" si="269"/>
        <v/>
      </c>
      <c r="J1785" s="27" t="str">
        <f t="shared" si="270"/>
        <v/>
      </c>
      <c r="K1785" s="27" t="str">
        <f t="shared" si="271"/>
        <v/>
      </c>
      <c r="L1785" s="27" t="str">
        <f t="shared" si="272"/>
        <v/>
      </c>
      <c r="M1785" s="32" t="str">
        <f t="shared" si="273"/>
        <v/>
      </c>
      <c r="N1785" s="27" t="str">
        <f t="shared" si="274"/>
        <v/>
      </c>
      <c r="O1785" s="27" t="str">
        <f t="shared" si="274"/>
        <v/>
      </c>
      <c r="P1785" s="27" t="str">
        <f t="shared" si="274"/>
        <v/>
      </c>
      <c r="Q1785" s="27" t="str">
        <f t="shared" si="274"/>
        <v/>
      </c>
      <c r="R1785" s="27" t="str">
        <f t="shared" si="274"/>
        <v/>
      </c>
      <c r="S1785" s="27" t="str">
        <f t="shared" si="274"/>
        <v/>
      </c>
      <c r="T1785" s="32" t="str">
        <f t="shared" si="274"/>
        <v/>
      </c>
      <c r="U1785" s="10"/>
    </row>
    <row r="1786" spans="1:21" x14ac:dyDescent="0.25">
      <c r="A1786" s="10"/>
      <c r="B1786" s="4" t="str">
        <f>IF(ISBLANK('INPUT | Operations'!$B1791),"",COUNT('INPUT | Operations'!$B$12:$B1790))</f>
        <v/>
      </c>
      <c r="C1786" s="27" t="str">
        <f>IF(ISNUMBER($B1786),('INPUT | Operations'!$C1790+'INPUT | Operations'!$C1791)/2,"")</f>
        <v/>
      </c>
      <c r="D1786" s="28" t="str">
        <f t="shared" si="266"/>
        <v/>
      </c>
      <c r="E1786" s="26" t="str">
        <f>IF(ISNUMBER($B1786),'INPUT | Operations'!$B1791-'INPUT | Operations'!$B1790,"")</f>
        <v/>
      </c>
      <c r="F1786" s="32" t="str">
        <f>IF(ISNUMBER($B1786),IF('INPUT | Operations'!$B1791&lt;Booster_BurnTime,1,IF('INPUT | Operations'!$B1790&lt;=Booster_BurnTime,(Booster_BurnTime-'INPUT | Operations'!$B1790)/('INPUT | Operations'!$B1791-'INPUT | Operations'!$B1790),0))*'INPUT | Operations'!$E1790*NumberOfBoosters*NumberOfOps*$E1786,"")</f>
        <v/>
      </c>
      <c r="G1786" s="34" t="str">
        <f t="shared" si="267"/>
        <v/>
      </c>
      <c r="H1786" s="27" t="str">
        <f t="shared" si="268"/>
        <v/>
      </c>
      <c r="I1786" s="27" t="str">
        <f t="shared" si="269"/>
        <v/>
      </c>
      <c r="J1786" s="27" t="str">
        <f t="shared" si="270"/>
        <v/>
      </c>
      <c r="K1786" s="27" t="str">
        <f t="shared" si="271"/>
        <v/>
      </c>
      <c r="L1786" s="27" t="str">
        <f t="shared" si="272"/>
        <v/>
      </c>
      <c r="M1786" s="32" t="str">
        <f t="shared" si="273"/>
        <v/>
      </c>
      <c r="N1786" s="27" t="str">
        <f t="shared" si="274"/>
        <v/>
      </c>
      <c r="O1786" s="27" t="str">
        <f t="shared" si="274"/>
        <v/>
      </c>
      <c r="P1786" s="27" t="str">
        <f t="shared" si="274"/>
        <v/>
      </c>
      <c r="Q1786" s="27" t="str">
        <f t="shared" si="274"/>
        <v/>
      </c>
      <c r="R1786" s="27" t="str">
        <f t="shared" si="274"/>
        <v/>
      </c>
      <c r="S1786" s="27" t="str">
        <f t="shared" si="274"/>
        <v/>
      </c>
      <c r="T1786" s="32" t="str">
        <f t="shared" si="274"/>
        <v/>
      </c>
      <c r="U1786" s="10"/>
    </row>
    <row r="1787" spans="1:21" x14ac:dyDescent="0.25">
      <c r="A1787" s="10"/>
      <c r="B1787" s="4" t="str">
        <f>IF(ISBLANK('INPUT | Operations'!$B1792),"",COUNT('INPUT | Operations'!$B$12:$B1791))</f>
        <v/>
      </c>
      <c r="C1787" s="27" t="str">
        <f>IF(ISNUMBER($B1787),('INPUT | Operations'!$C1791+'INPUT | Operations'!$C1792)/2,"")</f>
        <v/>
      </c>
      <c r="D1787" s="28" t="str">
        <f t="shared" si="266"/>
        <v/>
      </c>
      <c r="E1787" s="26" t="str">
        <f>IF(ISNUMBER($B1787),'INPUT | Operations'!$B1792-'INPUT | Operations'!$B1791,"")</f>
        <v/>
      </c>
      <c r="F1787" s="32" t="str">
        <f>IF(ISNUMBER($B1787),IF('INPUT | Operations'!$B1792&lt;Booster_BurnTime,1,IF('INPUT | Operations'!$B1791&lt;=Booster_BurnTime,(Booster_BurnTime-'INPUT | Operations'!$B1791)/('INPUT | Operations'!$B1792-'INPUT | Operations'!$B1791),0))*'INPUT | Operations'!$E1791*NumberOfBoosters*NumberOfOps*$E1787,"")</f>
        <v/>
      </c>
      <c r="G1787" s="34" t="str">
        <f t="shared" si="267"/>
        <v/>
      </c>
      <c r="H1787" s="27" t="str">
        <f t="shared" si="268"/>
        <v/>
      </c>
      <c r="I1787" s="27" t="str">
        <f t="shared" si="269"/>
        <v/>
      </c>
      <c r="J1787" s="27" t="str">
        <f t="shared" si="270"/>
        <v/>
      </c>
      <c r="K1787" s="27" t="str">
        <f t="shared" si="271"/>
        <v/>
      </c>
      <c r="L1787" s="27" t="str">
        <f t="shared" si="272"/>
        <v/>
      </c>
      <c r="M1787" s="32" t="str">
        <f t="shared" si="273"/>
        <v/>
      </c>
      <c r="N1787" s="27" t="str">
        <f t="shared" si="274"/>
        <v/>
      </c>
      <c r="O1787" s="27" t="str">
        <f t="shared" si="274"/>
        <v/>
      </c>
      <c r="P1787" s="27" t="str">
        <f t="shared" si="274"/>
        <v/>
      </c>
      <c r="Q1787" s="27" t="str">
        <f t="shared" si="274"/>
        <v/>
      </c>
      <c r="R1787" s="27" t="str">
        <f t="shared" si="274"/>
        <v/>
      </c>
      <c r="S1787" s="27" t="str">
        <f t="shared" si="274"/>
        <v/>
      </c>
      <c r="T1787" s="32" t="str">
        <f t="shared" si="274"/>
        <v/>
      </c>
      <c r="U1787" s="10"/>
    </row>
    <row r="1788" spans="1:21" x14ac:dyDescent="0.25">
      <c r="A1788" s="10"/>
      <c r="B1788" s="4" t="str">
        <f>IF(ISBLANK('INPUT | Operations'!$B1793),"",COUNT('INPUT | Operations'!$B$12:$B1792))</f>
        <v/>
      </c>
      <c r="C1788" s="27" t="str">
        <f>IF(ISNUMBER($B1788),('INPUT | Operations'!$C1792+'INPUT | Operations'!$C1793)/2,"")</f>
        <v/>
      </c>
      <c r="D1788" s="28" t="str">
        <f t="shared" si="266"/>
        <v/>
      </c>
      <c r="E1788" s="26" t="str">
        <f>IF(ISNUMBER($B1788),'INPUT | Operations'!$B1793-'INPUT | Operations'!$B1792,"")</f>
        <v/>
      </c>
      <c r="F1788" s="32" t="str">
        <f>IF(ISNUMBER($B1788),IF('INPUT | Operations'!$B1793&lt;Booster_BurnTime,1,IF('INPUT | Operations'!$B1792&lt;=Booster_BurnTime,(Booster_BurnTime-'INPUT | Operations'!$B1792)/('INPUT | Operations'!$B1793-'INPUT | Operations'!$B1792),0))*'INPUT | Operations'!$E1792*NumberOfBoosters*NumberOfOps*$E1788,"")</f>
        <v/>
      </c>
      <c r="G1788" s="34" t="str">
        <f t="shared" si="267"/>
        <v/>
      </c>
      <c r="H1788" s="27" t="str">
        <f t="shared" si="268"/>
        <v/>
      </c>
      <c r="I1788" s="27" t="str">
        <f t="shared" si="269"/>
        <v/>
      </c>
      <c r="J1788" s="27" t="str">
        <f t="shared" si="270"/>
        <v/>
      </c>
      <c r="K1788" s="27" t="str">
        <f t="shared" si="271"/>
        <v/>
      </c>
      <c r="L1788" s="27" t="str">
        <f t="shared" si="272"/>
        <v/>
      </c>
      <c r="M1788" s="32" t="str">
        <f t="shared" si="273"/>
        <v/>
      </c>
      <c r="N1788" s="27" t="str">
        <f t="shared" si="274"/>
        <v/>
      </c>
      <c r="O1788" s="27" t="str">
        <f t="shared" si="274"/>
        <v/>
      </c>
      <c r="P1788" s="27" t="str">
        <f t="shared" si="274"/>
        <v/>
      </c>
      <c r="Q1788" s="27" t="str">
        <f t="shared" si="274"/>
        <v/>
      </c>
      <c r="R1788" s="27" t="str">
        <f t="shared" si="274"/>
        <v/>
      </c>
      <c r="S1788" s="27" t="str">
        <f t="shared" si="274"/>
        <v/>
      </c>
      <c r="T1788" s="32" t="str">
        <f t="shared" si="274"/>
        <v/>
      </c>
      <c r="U1788" s="10"/>
    </row>
    <row r="1789" spans="1:21" x14ac:dyDescent="0.25">
      <c r="A1789" s="10"/>
      <c r="B1789" s="4" t="str">
        <f>IF(ISBLANK('INPUT | Operations'!$B1794),"",COUNT('INPUT | Operations'!$B$12:$B1793))</f>
        <v/>
      </c>
      <c r="C1789" s="27" t="str">
        <f>IF(ISNUMBER($B1789),('INPUT | Operations'!$C1793+'INPUT | Operations'!$C1794)/2,"")</f>
        <v/>
      </c>
      <c r="D1789" s="28" t="str">
        <f t="shared" si="266"/>
        <v/>
      </c>
      <c r="E1789" s="26" t="str">
        <f>IF(ISNUMBER($B1789),'INPUT | Operations'!$B1794-'INPUT | Operations'!$B1793,"")</f>
        <v/>
      </c>
      <c r="F1789" s="32" t="str">
        <f>IF(ISNUMBER($B1789),IF('INPUT | Operations'!$B1794&lt;Booster_BurnTime,1,IF('INPUT | Operations'!$B1793&lt;=Booster_BurnTime,(Booster_BurnTime-'INPUT | Operations'!$B1793)/('INPUT | Operations'!$B1794-'INPUT | Operations'!$B1793),0))*'INPUT | Operations'!$E1793*NumberOfBoosters*NumberOfOps*$E1789,"")</f>
        <v/>
      </c>
      <c r="G1789" s="34" t="str">
        <f t="shared" si="267"/>
        <v/>
      </c>
      <c r="H1789" s="27" t="str">
        <f t="shared" si="268"/>
        <v/>
      </c>
      <c r="I1789" s="27" t="str">
        <f t="shared" si="269"/>
        <v/>
      </c>
      <c r="J1789" s="27" t="str">
        <f t="shared" si="270"/>
        <v/>
      </c>
      <c r="K1789" s="27" t="str">
        <f t="shared" si="271"/>
        <v/>
      </c>
      <c r="L1789" s="27" t="str">
        <f t="shared" si="272"/>
        <v/>
      </c>
      <c r="M1789" s="32" t="str">
        <f t="shared" si="273"/>
        <v/>
      </c>
      <c r="N1789" s="27" t="str">
        <f t="shared" si="274"/>
        <v/>
      </c>
      <c r="O1789" s="27" t="str">
        <f t="shared" si="274"/>
        <v/>
      </c>
      <c r="P1789" s="27" t="str">
        <f t="shared" si="274"/>
        <v/>
      </c>
      <c r="Q1789" s="27" t="str">
        <f t="shared" si="274"/>
        <v/>
      </c>
      <c r="R1789" s="27" t="str">
        <f t="shared" si="274"/>
        <v/>
      </c>
      <c r="S1789" s="27" t="str">
        <f t="shared" si="274"/>
        <v/>
      </c>
      <c r="T1789" s="32" t="str">
        <f t="shared" si="274"/>
        <v/>
      </c>
      <c r="U1789" s="10"/>
    </row>
    <row r="1790" spans="1:21" x14ac:dyDescent="0.25">
      <c r="A1790" s="10"/>
      <c r="B1790" s="4" t="str">
        <f>IF(ISBLANK('INPUT | Operations'!$B1795),"",COUNT('INPUT | Operations'!$B$12:$B1794))</f>
        <v/>
      </c>
      <c r="C1790" s="27" t="str">
        <f>IF(ISNUMBER($B1790),('INPUT | Operations'!$C1794+'INPUT | Operations'!$C1795)/2,"")</f>
        <v/>
      </c>
      <c r="D1790" s="28" t="str">
        <f t="shared" si="266"/>
        <v/>
      </c>
      <c r="E1790" s="26" t="str">
        <f>IF(ISNUMBER($B1790),'INPUT | Operations'!$B1795-'INPUT | Operations'!$B1794,"")</f>
        <v/>
      </c>
      <c r="F1790" s="32" t="str">
        <f>IF(ISNUMBER($B1790),IF('INPUT | Operations'!$B1795&lt;Booster_BurnTime,1,IF('INPUT | Operations'!$B1794&lt;=Booster_BurnTime,(Booster_BurnTime-'INPUT | Operations'!$B1794)/('INPUT | Operations'!$B1795-'INPUT | Operations'!$B1794),0))*'INPUT | Operations'!$E1794*NumberOfBoosters*NumberOfOps*$E1790,"")</f>
        <v/>
      </c>
      <c r="G1790" s="34" t="str">
        <f t="shared" si="267"/>
        <v/>
      </c>
      <c r="H1790" s="27" t="str">
        <f t="shared" si="268"/>
        <v/>
      </c>
      <c r="I1790" s="27" t="str">
        <f t="shared" si="269"/>
        <v/>
      </c>
      <c r="J1790" s="27" t="str">
        <f t="shared" si="270"/>
        <v/>
      </c>
      <c r="K1790" s="27" t="str">
        <f t="shared" si="271"/>
        <v/>
      </c>
      <c r="L1790" s="27" t="str">
        <f t="shared" si="272"/>
        <v/>
      </c>
      <c r="M1790" s="32" t="str">
        <f t="shared" si="273"/>
        <v/>
      </c>
      <c r="N1790" s="27" t="str">
        <f t="shared" si="274"/>
        <v/>
      </c>
      <c r="O1790" s="27" t="str">
        <f t="shared" si="274"/>
        <v/>
      </c>
      <c r="P1790" s="27" t="str">
        <f t="shared" si="274"/>
        <v/>
      </c>
      <c r="Q1790" s="27" t="str">
        <f t="shared" si="274"/>
        <v/>
      </c>
      <c r="R1790" s="27" t="str">
        <f t="shared" si="274"/>
        <v/>
      </c>
      <c r="S1790" s="27" t="str">
        <f t="shared" si="274"/>
        <v/>
      </c>
      <c r="T1790" s="32" t="str">
        <f t="shared" si="274"/>
        <v/>
      </c>
      <c r="U1790" s="10"/>
    </row>
    <row r="1791" spans="1:21" x14ac:dyDescent="0.25">
      <c r="A1791" s="10"/>
      <c r="B1791" s="4" t="str">
        <f>IF(ISBLANK('INPUT | Operations'!$B1796),"",COUNT('INPUT | Operations'!$B$12:$B1795))</f>
        <v/>
      </c>
      <c r="C1791" s="27" t="str">
        <f>IF(ISNUMBER($B1791),('INPUT | Operations'!$C1795+'INPUT | Operations'!$C1796)/2,"")</f>
        <v/>
      </c>
      <c r="D1791" s="28" t="str">
        <f t="shared" si="266"/>
        <v/>
      </c>
      <c r="E1791" s="26" t="str">
        <f>IF(ISNUMBER($B1791),'INPUT | Operations'!$B1796-'INPUT | Operations'!$B1795,"")</f>
        <v/>
      </c>
      <c r="F1791" s="32" t="str">
        <f>IF(ISNUMBER($B1791),IF('INPUT | Operations'!$B1796&lt;Booster_BurnTime,1,IF('INPUT | Operations'!$B1795&lt;=Booster_BurnTime,(Booster_BurnTime-'INPUT | Operations'!$B1795)/('INPUT | Operations'!$B1796-'INPUT | Operations'!$B1795),0))*'INPUT | Operations'!$E1795*NumberOfBoosters*NumberOfOps*$E1791,"")</f>
        <v/>
      </c>
      <c r="G1791" s="34" t="str">
        <f t="shared" si="267"/>
        <v/>
      </c>
      <c r="H1791" s="27" t="str">
        <f t="shared" si="268"/>
        <v/>
      </c>
      <c r="I1791" s="27" t="str">
        <f t="shared" si="269"/>
        <v/>
      </c>
      <c r="J1791" s="27" t="str">
        <f t="shared" si="270"/>
        <v/>
      </c>
      <c r="K1791" s="27" t="str">
        <f t="shared" si="271"/>
        <v/>
      </c>
      <c r="L1791" s="27" t="str">
        <f t="shared" si="272"/>
        <v/>
      </c>
      <c r="M1791" s="32" t="str">
        <f t="shared" si="273"/>
        <v/>
      </c>
      <c r="N1791" s="27" t="str">
        <f t="shared" si="274"/>
        <v/>
      </c>
      <c r="O1791" s="27" t="str">
        <f t="shared" si="274"/>
        <v/>
      </c>
      <c r="P1791" s="27" t="str">
        <f t="shared" si="274"/>
        <v/>
      </c>
      <c r="Q1791" s="27" t="str">
        <f t="shared" si="274"/>
        <v/>
      </c>
      <c r="R1791" s="27" t="str">
        <f t="shared" si="274"/>
        <v/>
      </c>
      <c r="S1791" s="27" t="str">
        <f t="shared" si="274"/>
        <v/>
      </c>
      <c r="T1791" s="32" t="str">
        <f t="shared" si="274"/>
        <v/>
      </c>
      <c r="U1791" s="10"/>
    </row>
    <row r="1792" spans="1:21" x14ac:dyDescent="0.25">
      <c r="A1792" s="10"/>
      <c r="B1792" s="4" t="str">
        <f>IF(ISBLANK('INPUT | Operations'!$B1797),"",COUNT('INPUT | Operations'!$B$12:$B1796))</f>
        <v/>
      </c>
      <c r="C1792" s="27" t="str">
        <f>IF(ISNUMBER($B1792),('INPUT | Operations'!$C1796+'INPUT | Operations'!$C1797)/2,"")</f>
        <v/>
      </c>
      <c r="D1792" s="28" t="str">
        <f t="shared" si="266"/>
        <v/>
      </c>
      <c r="E1792" s="26" t="str">
        <f>IF(ISNUMBER($B1792),'INPUT | Operations'!$B1797-'INPUT | Operations'!$B1796,"")</f>
        <v/>
      </c>
      <c r="F1792" s="32" t="str">
        <f>IF(ISNUMBER($B1792),IF('INPUT | Operations'!$B1797&lt;Booster_BurnTime,1,IF('INPUT | Operations'!$B1796&lt;=Booster_BurnTime,(Booster_BurnTime-'INPUT | Operations'!$B1796)/('INPUT | Operations'!$B1797-'INPUT | Operations'!$B1796),0))*'INPUT | Operations'!$E1796*NumberOfBoosters*NumberOfOps*$E1792,"")</f>
        <v/>
      </c>
      <c r="G1792" s="34" t="str">
        <f t="shared" si="267"/>
        <v/>
      </c>
      <c r="H1792" s="27" t="str">
        <f t="shared" si="268"/>
        <v/>
      </c>
      <c r="I1792" s="27" t="str">
        <f t="shared" si="269"/>
        <v/>
      </c>
      <c r="J1792" s="27" t="str">
        <f t="shared" si="270"/>
        <v/>
      </c>
      <c r="K1792" s="27" t="str">
        <f t="shared" si="271"/>
        <v/>
      </c>
      <c r="L1792" s="27" t="str">
        <f t="shared" si="272"/>
        <v/>
      </c>
      <c r="M1792" s="32" t="str">
        <f t="shared" si="273"/>
        <v/>
      </c>
      <c r="N1792" s="27" t="str">
        <f t="shared" si="274"/>
        <v/>
      </c>
      <c r="O1792" s="27" t="str">
        <f t="shared" si="274"/>
        <v/>
      </c>
      <c r="P1792" s="27" t="str">
        <f t="shared" si="274"/>
        <v/>
      </c>
      <c r="Q1792" s="27" t="str">
        <f t="shared" si="274"/>
        <v/>
      </c>
      <c r="R1792" s="27" t="str">
        <f t="shared" si="274"/>
        <v/>
      </c>
      <c r="S1792" s="27" t="str">
        <f t="shared" si="274"/>
        <v/>
      </c>
      <c r="T1792" s="32" t="str">
        <f t="shared" si="274"/>
        <v/>
      </c>
      <c r="U1792" s="10"/>
    </row>
    <row r="1793" spans="1:21" x14ac:dyDescent="0.25">
      <c r="A1793" s="10"/>
      <c r="B1793" s="4" t="str">
        <f>IF(ISBLANK('INPUT | Operations'!$B1798),"",COUNT('INPUT | Operations'!$B$12:$B1797))</f>
        <v/>
      </c>
      <c r="C1793" s="27" t="str">
        <f>IF(ISNUMBER($B1793),('INPUT | Operations'!$C1797+'INPUT | Operations'!$C1798)/2,"")</f>
        <v/>
      </c>
      <c r="D1793" s="28" t="str">
        <f t="shared" si="266"/>
        <v/>
      </c>
      <c r="E1793" s="26" t="str">
        <f>IF(ISNUMBER($B1793),'INPUT | Operations'!$B1798-'INPUT | Operations'!$B1797,"")</f>
        <v/>
      </c>
      <c r="F1793" s="32" t="str">
        <f>IF(ISNUMBER($B1793),IF('INPUT | Operations'!$B1798&lt;Booster_BurnTime,1,IF('INPUT | Operations'!$B1797&lt;=Booster_BurnTime,(Booster_BurnTime-'INPUT | Operations'!$B1797)/('INPUT | Operations'!$B1798-'INPUT | Operations'!$B1797),0))*'INPUT | Operations'!$E1797*NumberOfBoosters*NumberOfOps*$E1793,"")</f>
        <v/>
      </c>
      <c r="G1793" s="34" t="str">
        <f t="shared" si="267"/>
        <v/>
      </c>
      <c r="H1793" s="27" t="str">
        <f t="shared" si="268"/>
        <v/>
      </c>
      <c r="I1793" s="27" t="str">
        <f t="shared" si="269"/>
        <v/>
      </c>
      <c r="J1793" s="27" t="str">
        <f t="shared" si="270"/>
        <v/>
      </c>
      <c r="K1793" s="27" t="str">
        <f t="shared" si="271"/>
        <v/>
      </c>
      <c r="L1793" s="27" t="str">
        <f t="shared" si="272"/>
        <v/>
      </c>
      <c r="M1793" s="32" t="str">
        <f t="shared" si="273"/>
        <v/>
      </c>
      <c r="N1793" s="27" t="str">
        <f t="shared" si="274"/>
        <v/>
      </c>
      <c r="O1793" s="27" t="str">
        <f t="shared" si="274"/>
        <v/>
      </c>
      <c r="P1793" s="27" t="str">
        <f t="shared" si="274"/>
        <v/>
      </c>
      <c r="Q1793" s="27" t="str">
        <f t="shared" si="274"/>
        <v/>
      </c>
      <c r="R1793" s="27" t="str">
        <f t="shared" si="274"/>
        <v/>
      </c>
      <c r="S1793" s="27" t="str">
        <f t="shared" si="274"/>
        <v/>
      </c>
      <c r="T1793" s="32" t="str">
        <f t="shared" si="274"/>
        <v/>
      </c>
      <c r="U1793" s="10"/>
    </row>
    <row r="1794" spans="1:21" x14ac:dyDescent="0.25">
      <c r="A1794" s="10"/>
      <c r="B1794" s="4" t="str">
        <f>IF(ISBLANK('INPUT | Operations'!$B1799),"",COUNT('INPUT | Operations'!$B$12:$B1798))</f>
        <v/>
      </c>
      <c r="C1794" s="27" t="str">
        <f>IF(ISNUMBER($B1794),('INPUT | Operations'!$C1798+'INPUT | Operations'!$C1799)/2,"")</f>
        <v/>
      </c>
      <c r="D1794" s="28" t="str">
        <f t="shared" si="266"/>
        <v/>
      </c>
      <c r="E1794" s="26" t="str">
        <f>IF(ISNUMBER($B1794),'INPUT | Operations'!$B1799-'INPUT | Operations'!$B1798,"")</f>
        <v/>
      </c>
      <c r="F1794" s="32" t="str">
        <f>IF(ISNUMBER($B1794),IF('INPUT | Operations'!$B1799&lt;Booster_BurnTime,1,IF('INPUT | Operations'!$B1798&lt;=Booster_BurnTime,(Booster_BurnTime-'INPUT | Operations'!$B1798)/('INPUT | Operations'!$B1799-'INPUT | Operations'!$B1798),0))*'INPUT | Operations'!$E1798*NumberOfBoosters*NumberOfOps*$E1794,"")</f>
        <v/>
      </c>
      <c r="G1794" s="34" t="str">
        <f t="shared" si="267"/>
        <v/>
      </c>
      <c r="H1794" s="27" t="str">
        <f t="shared" si="268"/>
        <v/>
      </c>
      <c r="I1794" s="27" t="str">
        <f t="shared" si="269"/>
        <v/>
      </c>
      <c r="J1794" s="27" t="str">
        <f t="shared" si="270"/>
        <v/>
      </c>
      <c r="K1794" s="27" t="str">
        <f t="shared" si="271"/>
        <v/>
      </c>
      <c r="L1794" s="27" t="str">
        <f t="shared" si="272"/>
        <v/>
      </c>
      <c r="M1794" s="32" t="str">
        <f t="shared" si="273"/>
        <v/>
      </c>
      <c r="N1794" s="27" t="str">
        <f t="shared" ref="N1794:T1830" si="275">IFERROR($F1794*G1794/1000,"")</f>
        <v/>
      </c>
      <c r="O1794" s="27" t="str">
        <f t="shared" si="275"/>
        <v/>
      </c>
      <c r="P1794" s="27" t="str">
        <f t="shared" si="275"/>
        <v/>
      </c>
      <c r="Q1794" s="27" t="str">
        <f t="shared" si="275"/>
        <v/>
      </c>
      <c r="R1794" s="27" t="str">
        <f t="shared" si="275"/>
        <v/>
      </c>
      <c r="S1794" s="27" t="str">
        <f t="shared" si="275"/>
        <v/>
      </c>
      <c r="T1794" s="32" t="str">
        <f t="shared" si="275"/>
        <v/>
      </c>
      <c r="U1794" s="10"/>
    </row>
    <row r="1795" spans="1:21" x14ac:dyDescent="0.25">
      <c r="A1795" s="10"/>
      <c r="B1795" s="4" t="str">
        <f>IF(ISBLANK('INPUT | Operations'!$B1800),"",COUNT('INPUT | Operations'!$B$12:$B1799))</f>
        <v/>
      </c>
      <c r="C1795" s="27" t="str">
        <f>IF(ISNUMBER($B1795),('INPUT | Operations'!$C1799+'INPUT | Operations'!$C1800)/2,"")</f>
        <v/>
      </c>
      <c r="D1795" s="28" t="str">
        <f t="shared" si="266"/>
        <v/>
      </c>
      <c r="E1795" s="26" t="str">
        <f>IF(ISNUMBER($B1795),'INPUT | Operations'!$B1800-'INPUT | Operations'!$B1799,"")</f>
        <v/>
      </c>
      <c r="F1795" s="32" t="str">
        <f>IF(ISNUMBER($B1795),IF('INPUT | Operations'!$B1800&lt;Booster_BurnTime,1,IF('INPUT | Operations'!$B1799&lt;=Booster_BurnTime,(Booster_BurnTime-'INPUT | Operations'!$B1799)/('INPUT | Operations'!$B1800-'INPUT | Operations'!$B1799),0))*'INPUT | Operations'!$E1799*NumberOfBoosters*NumberOfOps*$E1795,"")</f>
        <v/>
      </c>
      <c r="G1795" s="34" t="str">
        <f t="shared" si="267"/>
        <v/>
      </c>
      <c r="H1795" s="27" t="str">
        <f t="shared" si="268"/>
        <v/>
      </c>
      <c r="I1795" s="27" t="str">
        <f t="shared" si="269"/>
        <v/>
      </c>
      <c r="J1795" s="27" t="str">
        <f t="shared" si="270"/>
        <v/>
      </c>
      <c r="K1795" s="27" t="str">
        <f t="shared" si="271"/>
        <v/>
      </c>
      <c r="L1795" s="27" t="str">
        <f t="shared" si="272"/>
        <v/>
      </c>
      <c r="M1795" s="32" t="str">
        <f t="shared" si="273"/>
        <v/>
      </c>
      <c r="N1795" s="27" t="str">
        <f t="shared" si="275"/>
        <v/>
      </c>
      <c r="O1795" s="27" t="str">
        <f t="shared" si="275"/>
        <v/>
      </c>
      <c r="P1795" s="27" t="str">
        <f t="shared" si="275"/>
        <v/>
      </c>
      <c r="Q1795" s="27" t="str">
        <f t="shared" si="275"/>
        <v/>
      </c>
      <c r="R1795" s="27" t="str">
        <f t="shared" si="275"/>
        <v/>
      </c>
      <c r="S1795" s="27" t="str">
        <f t="shared" si="275"/>
        <v/>
      </c>
      <c r="T1795" s="32" t="str">
        <f t="shared" si="275"/>
        <v/>
      </c>
      <c r="U1795" s="10"/>
    </row>
    <row r="1796" spans="1:21" x14ac:dyDescent="0.25">
      <c r="A1796" s="10"/>
      <c r="B1796" s="4" t="str">
        <f>IF(ISBLANK('INPUT | Operations'!$B1801),"",COUNT('INPUT | Operations'!$B$12:$B1800))</f>
        <v/>
      </c>
      <c r="C1796" s="27" t="str">
        <f>IF(ISNUMBER($B1796),('INPUT | Operations'!$C1800+'INPUT | Operations'!$C1801)/2,"")</f>
        <v/>
      </c>
      <c r="D1796" s="28" t="str">
        <f t="shared" si="266"/>
        <v/>
      </c>
      <c r="E1796" s="26" t="str">
        <f>IF(ISNUMBER($B1796),'INPUT | Operations'!$B1801-'INPUT | Operations'!$B1800,"")</f>
        <v/>
      </c>
      <c r="F1796" s="32" t="str">
        <f>IF(ISNUMBER($B1796),IF('INPUT | Operations'!$B1801&lt;Booster_BurnTime,1,IF('INPUT | Operations'!$B1800&lt;=Booster_BurnTime,(Booster_BurnTime-'INPUT | Operations'!$B1800)/('INPUT | Operations'!$B1801-'INPUT | Operations'!$B1800),0))*'INPUT | Operations'!$E1800*NumberOfBoosters*NumberOfOps*$E1796,"")</f>
        <v/>
      </c>
      <c r="G1796" s="34" t="str">
        <f t="shared" si="267"/>
        <v/>
      </c>
      <c r="H1796" s="27" t="str">
        <f t="shared" si="268"/>
        <v/>
      </c>
      <c r="I1796" s="27" t="str">
        <f t="shared" si="269"/>
        <v/>
      </c>
      <c r="J1796" s="27" t="str">
        <f t="shared" si="270"/>
        <v/>
      </c>
      <c r="K1796" s="27" t="str">
        <f t="shared" si="271"/>
        <v/>
      </c>
      <c r="L1796" s="27" t="str">
        <f t="shared" si="272"/>
        <v/>
      </c>
      <c r="M1796" s="32" t="str">
        <f t="shared" si="273"/>
        <v/>
      </c>
      <c r="N1796" s="27" t="str">
        <f t="shared" si="275"/>
        <v/>
      </c>
      <c r="O1796" s="27" t="str">
        <f t="shared" si="275"/>
        <v/>
      </c>
      <c r="P1796" s="27" t="str">
        <f t="shared" si="275"/>
        <v/>
      </c>
      <c r="Q1796" s="27" t="str">
        <f t="shared" si="275"/>
        <v/>
      </c>
      <c r="R1796" s="27" t="str">
        <f t="shared" si="275"/>
        <v/>
      </c>
      <c r="S1796" s="27" t="str">
        <f t="shared" si="275"/>
        <v/>
      </c>
      <c r="T1796" s="32" t="str">
        <f t="shared" si="275"/>
        <v/>
      </c>
      <c r="U1796" s="10"/>
    </row>
    <row r="1797" spans="1:21" x14ac:dyDescent="0.25">
      <c r="A1797" s="10"/>
      <c r="B1797" s="4" t="str">
        <f>IF(ISBLANK('INPUT | Operations'!$B1802),"",COUNT('INPUT | Operations'!$B$12:$B1801))</f>
        <v/>
      </c>
      <c r="C1797" s="27" t="str">
        <f>IF(ISNUMBER($B1797),('INPUT | Operations'!$C1801+'INPUT | Operations'!$C1802)/2,"")</f>
        <v/>
      </c>
      <c r="D1797" s="28" t="str">
        <f t="shared" si="266"/>
        <v/>
      </c>
      <c r="E1797" s="26" t="str">
        <f>IF(ISNUMBER($B1797),'INPUT | Operations'!$B1802-'INPUT | Operations'!$B1801,"")</f>
        <v/>
      </c>
      <c r="F1797" s="32" t="str">
        <f>IF(ISNUMBER($B1797),IF('INPUT | Operations'!$B1802&lt;Booster_BurnTime,1,IF('INPUT | Operations'!$B1801&lt;=Booster_BurnTime,(Booster_BurnTime-'INPUT | Operations'!$B1801)/('INPUT | Operations'!$B1802-'INPUT | Operations'!$B1801),0))*'INPUT | Operations'!$E1801*NumberOfBoosters*NumberOfOps*$E1797,"")</f>
        <v/>
      </c>
      <c r="G1797" s="34" t="str">
        <f t="shared" si="267"/>
        <v/>
      </c>
      <c r="H1797" s="27" t="str">
        <f t="shared" si="268"/>
        <v/>
      </c>
      <c r="I1797" s="27" t="str">
        <f t="shared" si="269"/>
        <v/>
      </c>
      <c r="J1797" s="27" t="str">
        <f t="shared" si="270"/>
        <v/>
      </c>
      <c r="K1797" s="27" t="str">
        <f t="shared" si="271"/>
        <v/>
      </c>
      <c r="L1797" s="27" t="str">
        <f t="shared" si="272"/>
        <v/>
      </c>
      <c r="M1797" s="32" t="str">
        <f t="shared" si="273"/>
        <v/>
      </c>
      <c r="N1797" s="27" t="str">
        <f t="shared" si="275"/>
        <v/>
      </c>
      <c r="O1797" s="27" t="str">
        <f t="shared" si="275"/>
        <v/>
      </c>
      <c r="P1797" s="27" t="str">
        <f t="shared" si="275"/>
        <v/>
      </c>
      <c r="Q1797" s="27" t="str">
        <f t="shared" si="275"/>
        <v/>
      </c>
      <c r="R1797" s="27" t="str">
        <f t="shared" si="275"/>
        <v/>
      </c>
      <c r="S1797" s="27" t="str">
        <f t="shared" si="275"/>
        <v/>
      </c>
      <c r="T1797" s="32" t="str">
        <f t="shared" si="275"/>
        <v/>
      </c>
      <c r="U1797" s="10"/>
    </row>
    <row r="1798" spans="1:21" x14ac:dyDescent="0.25">
      <c r="A1798" s="10"/>
      <c r="B1798" s="4" t="str">
        <f>IF(ISBLANK('INPUT | Operations'!$B1803),"",COUNT('INPUT | Operations'!$B$12:$B1802))</f>
        <v/>
      </c>
      <c r="C1798" s="27" t="str">
        <f>IF(ISNUMBER($B1798),('INPUT | Operations'!$C1802+'INPUT | Operations'!$C1803)/2,"")</f>
        <v/>
      </c>
      <c r="D1798" s="28" t="str">
        <f t="shared" si="266"/>
        <v/>
      </c>
      <c r="E1798" s="26" t="str">
        <f>IF(ISNUMBER($B1798),'INPUT | Operations'!$B1803-'INPUT | Operations'!$B1802,"")</f>
        <v/>
      </c>
      <c r="F1798" s="32" t="str">
        <f>IF(ISNUMBER($B1798),IF('INPUT | Operations'!$B1803&lt;Booster_BurnTime,1,IF('INPUT | Operations'!$B1802&lt;=Booster_BurnTime,(Booster_BurnTime-'INPUT | Operations'!$B1802)/('INPUT | Operations'!$B1803-'INPUT | Operations'!$B1802),0))*'INPUT | Operations'!$E1802*NumberOfBoosters*NumberOfOps*$E1798,"")</f>
        <v/>
      </c>
      <c r="G1798" s="34" t="str">
        <f t="shared" si="267"/>
        <v/>
      </c>
      <c r="H1798" s="27" t="str">
        <f t="shared" si="268"/>
        <v/>
      </c>
      <c r="I1798" s="27" t="str">
        <f t="shared" si="269"/>
        <v/>
      </c>
      <c r="J1798" s="27" t="str">
        <f t="shared" si="270"/>
        <v/>
      </c>
      <c r="K1798" s="27" t="str">
        <f t="shared" si="271"/>
        <v/>
      </c>
      <c r="L1798" s="27" t="str">
        <f t="shared" si="272"/>
        <v/>
      </c>
      <c r="M1798" s="32" t="str">
        <f t="shared" si="273"/>
        <v/>
      </c>
      <c r="N1798" s="27" t="str">
        <f t="shared" si="275"/>
        <v/>
      </c>
      <c r="O1798" s="27" t="str">
        <f t="shared" si="275"/>
        <v/>
      </c>
      <c r="P1798" s="27" t="str">
        <f t="shared" si="275"/>
        <v/>
      </c>
      <c r="Q1798" s="27" t="str">
        <f t="shared" si="275"/>
        <v/>
      </c>
      <c r="R1798" s="27" t="str">
        <f t="shared" si="275"/>
        <v/>
      </c>
      <c r="S1798" s="27" t="str">
        <f t="shared" si="275"/>
        <v/>
      </c>
      <c r="T1798" s="32" t="str">
        <f t="shared" si="275"/>
        <v/>
      </c>
      <c r="U1798" s="10"/>
    </row>
    <row r="1799" spans="1:21" x14ac:dyDescent="0.25">
      <c r="A1799" s="10"/>
      <c r="B1799" s="4" t="str">
        <f>IF(ISBLANK('INPUT | Operations'!$B1804),"",COUNT('INPUT | Operations'!$B$12:$B1803))</f>
        <v/>
      </c>
      <c r="C1799" s="27" t="str">
        <f>IF(ISNUMBER($B1799),('INPUT | Operations'!$C1803+'INPUT | Operations'!$C1804)/2,"")</f>
        <v/>
      </c>
      <c r="D1799" s="28" t="str">
        <f t="shared" si="266"/>
        <v/>
      </c>
      <c r="E1799" s="26" t="str">
        <f>IF(ISNUMBER($B1799),'INPUT | Operations'!$B1804-'INPUT | Operations'!$B1803,"")</f>
        <v/>
      </c>
      <c r="F1799" s="32" t="str">
        <f>IF(ISNUMBER($B1799),IF('INPUT | Operations'!$B1804&lt;Booster_BurnTime,1,IF('INPUT | Operations'!$B1803&lt;=Booster_BurnTime,(Booster_BurnTime-'INPUT | Operations'!$B1803)/('INPUT | Operations'!$B1804-'INPUT | Operations'!$B1803),0))*'INPUT | Operations'!$E1803*NumberOfBoosters*NumberOfOps*$E1799,"")</f>
        <v/>
      </c>
      <c r="G1799" s="34" t="str">
        <f t="shared" si="267"/>
        <v/>
      </c>
      <c r="H1799" s="27" t="str">
        <f t="shared" si="268"/>
        <v/>
      </c>
      <c r="I1799" s="27" t="str">
        <f t="shared" si="269"/>
        <v/>
      </c>
      <c r="J1799" s="27" t="str">
        <f t="shared" si="270"/>
        <v/>
      </c>
      <c r="K1799" s="27" t="str">
        <f t="shared" si="271"/>
        <v/>
      </c>
      <c r="L1799" s="27" t="str">
        <f t="shared" si="272"/>
        <v/>
      </c>
      <c r="M1799" s="32" t="str">
        <f t="shared" si="273"/>
        <v/>
      </c>
      <c r="N1799" s="27" t="str">
        <f t="shared" si="275"/>
        <v/>
      </c>
      <c r="O1799" s="27" t="str">
        <f t="shared" si="275"/>
        <v/>
      </c>
      <c r="P1799" s="27" t="str">
        <f t="shared" si="275"/>
        <v/>
      </c>
      <c r="Q1799" s="27" t="str">
        <f t="shared" si="275"/>
        <v/>
      </c>
      <c r="R1799" s="27" t="str">
        <f t="shared" si="275"/>
        <v/>
      </c>
      <c r="S1799" s="27" t="str">
        <f t="shared" si="275"/>
        <v/>
      </c>
      <c r="T1799" s="32" t="str">
        <f t="shared" si="275"/>
        <v/>
      </c>
      <c r="U1799" s="10"/>
    </row>
    <row r="1800" spans="1:21" x14ac:dyDescent="0.25">
      <c r="A1800" s="10"/>
      <c r="B1800" s="4" t="str">
        <f>IF(ISBLANK('INPUT | Operations'!$B1805),"",COUNT('INPUT | Operations'!$B$12:$B1804))</f>
        <v/>
      </c>
      <c r="C1800" s="27" t="str">
        <f>IF(ISNUMBER($B1800),('INPUT | Operations'!$C1804+'INPUT | Operations'!$C1805)/2,"")</f>
        <v/>
      </c>
      <c r="D1800" s="28" t="str">
        <f t="shared" ref="D1800:D1863" si="276">IF(ISNUMBER($B1800),C1800*0.3048/1000,"")</f>
        <v/>
      </c>
      <c r="E1800" s="26" t="str">
        <f>IF(ISNUMBER($B1800),'INPUT | Operations'!$B1805-'INPUT | Operations'!$B1804,"")</f>
        <v/>
      </c>
      <c r="F1800" s="32" t="str">
        <f>IF(ISNUMBER($B1800),IF('INPUT | Operations'!$B1805&lt;Booster_BurnTime,1,IF('INPUT | Operations'!$B1804&lt;=Booster_BurnTime,(Booster_BurnTime-'INPUT | Operations'!$B1804)/('INPUT | Operations'!$B1805-'INPUT | Operations'!$B1804),0))*'INPUT | Operations'!$E1804*NumberOfBoosters*NumberOfOps*$E1800,"")</f>
        <v/>
      </c>
      <c r="G1800" s="34" t="str">
        <f t="shared" ref="G1800:G1863" si="277">IF(ISNUMBER($B1800),Booster_H2O+MW_H2O/MW_H*Booster_H+MW_H2O/MW_H2*Booster_H2+Booster_OH,"")</f>
        <v/>
      </c>
      <c r="H1800" s="27" t="str">
        <f t="shared" ref="H1800:H1863" si="278">IF(ISNUMBER($B1800),Booster_CO2+MW_CO2/MW_CO*(Booster_CO-$I1800),"")</f>
        <v/>
      </c>
      <c r="I1800" s="27" t="str">
        <f t="shared" ref="I1800:I1863" si="279">IF(ISNUMBER($B1800),MIN(0.0025*EXP(0.067*$D1800)*(Booster_CO+Booster_CO2),Booster_CO),"")</f>
        <v/>
      </c>
      <c r="J1800" s="27" t="str">
        <f t="shared" ref="J1800:J1863" si="280">IF(ISNUMBER($B1800),Booster_Al2O3,"")</f>
        <v/>
      </c>
      <c r="K1800" s="27" t="str">
        <f t="shared" ref="K1800:K1863" si="281">IF(ISNUMBER($B1800),Booster_HCl+Booster_Cl+Booster_Cl2,"")</f>
        <v/>
      </c>
      <c r="L1800" s="27" t="str">
        <f t="shared" ref="L1800:L1863" si="282">IF(ISNUMBER($B1800),Booster_NOx+33*EXP(-0.26*$D1800),"")</f>
        <v/>
      </c>
      <c r="M1800" s="32" t="str">
        <f t="shared" ref="M1800:M1863" si="283">IF(ISNUMBER($B1800),Booster_BC*MAX(0.04,MIN(1,0.04*EXP(0.12*($D1800-15)))),"")</f>
        <v/>
      </c>
      <c r="N1800" s="27" t="str">
        <f t="shared" si="275"/>
        <v/>
      </c>
      <c r="O1800" s="27" t="str">
        <f t="shared" si="275"/>
        <v/>
      </c>
      <c r="P1800" s="27" t="str">
        <f t="shared" si="275"/>
        <v/>
      </c>
      <c r="Q1800" s="27" t="str">
        <f t="shared" si="275"/>
        <v/>
      </c>
      <c r="R1800" s="27" t="str">
        <f t="shared" si="275"/>
        <v/>
      </c>
      <c r="S1800" s="27" t="str">
        <f t="shared" si="275"/>
        <v/>
      </c>
      <c r="T1800" s="32" t="str">
        <f t="shared" si="275"/>
        <v/>
      </c>
      <c r="U1800" s="10"/>
    </row>
    <row r="1801" spans="1:21" x14ac:dyDescent="0.25">
      <c r="A1801" s="10"/>
      <c r="B1801" s="4" t="str">
        <f>IF(ISBLANK('INPUT | Operations'!$B1806),"",COUNT('INPUT | Operations'!$B$12:$B1805))</f>
        <v/>
      </c>
      <c r="C1801" s="27" t="str">
        <f>IF(ISNUMBER($B1801),('INPUT | Operations'!$C1805+'INPUT | Operations'!$C1806)/2,"")</f>
        <v/>
      </c>
      <c r="D1801" s="28" t="str">
        <f t="shared" si="276"/>
        <v/>
      </c>
      <c r="E1801" s="26" t="str">
        <f>IF(ISNUMBER($B1801),'INPUT | Operations'!$B1806-'INPUT | Operations'!$B1805,"")</f>
        <v/>
      </c>
      <c r="F1801" s="32" t="str">
        <f>IF(ISNUMBER($B1801),IF('INPUT | Operations'!$B1806&lt;Booster_BurnTime,1,IF('INPUT | Operations'!$B1805&lt;=Booster_BurnTime,(Booster_BurnTime-'INPUT | Operations'!$B1805)/('INPUT | Operations'!$B1806-'INPUT | Operations'!$B1805),0))*'INPUT | Operations'!$E1805*NumberOfBoosters*NumberOfOps*$E1801,"")</f>
        <v/>
      </c>
      <c r="G1801" s="34" t="str">
        <f t="shared" si="277"/>
        <v/>
      </c>
      <c r="H1801" s="27" t="str">
        <f t="shared" si="278"/>
        <v/>
      </c>
      <c r="I1801" s="27" t="str">
        <f t="shared" si="279"/>
        <v/>
      </c>
      <c r="J1801" s="27" t="str">
        <f t="shared" si="280"/>
        <v/>
      </c>
      <c r="K1801" s="27" t="str">
        <f t="shared" si="281"/>
        <v/>
      </c>
      <c r="L1801" s="27" t="str">
        <f t="shared" si="282"/>
        <v/>
      </c>
      <c r="M1801" s="32" t="str">
        <f t="shared" si="283"/>
        <v/>
      </c>
      <c r="N1801" s="27" t="str">
        <f t="shared" si="275"/>
        <v/>
      </c>
      <c r="O1801" s="27" t="str">
        <f t="shared" si="275"/>
        <v/>
      </c>
      <c r="P1801" s="27" t="str">
        <f t="shared" si="275"/>
        <v/>
      </c>
      <c r="Q1801" s="27" t="str">
        <f t="shared" si="275"/>
        <v/>
      </c>
      <c r="R1801" s="27" t="str">
        <f t="shared" si="275"/>
        <v/>
      </c>
      <c r="S1801" s="27" t="str">
        <f t="shared" si="275"/>
        <v/>
      </c>
      <c r="T1801" s="32" t="str">
        <f t="shared" si="275"/>
        <v/>
      </c>
      <c r="U1801" s="10"/>
    </row>
    <row r="1802" spans="1:21" x14ac:dyDescent="0.25">
      <c r="A1802" s="10"/>
      <c r="B1802" s="4" t="str">
        <f>IF(ISBLANK('INPUT | Operations'!$B1807),"",COUNT('INPUT | Operations'!$B$12:$B1806))</f>
        <v/>
      </c>
      <c r="C1802" s="27" t="str">
        <f>IF(ISNUMBER($B1802),('INPUT | Operations'!$C1806+'INPUT | Operations'!$C1807)/2,"")</f>
        <v/>
      </c>
      <c r="D1802" s="28" t="str">
        <f t="shared" si="276"/>
        <v/>
      </c>
      <c r="E1802" s="26" t="str">
        <f>IF(ISNUMBER($B1802),'INPUT | Operations'!$B1807-'INPUT | Operations'!$B1806,"")</f>
        <v/>
      </c>
      <c r="F1802" s="32" t="str">
        <f>IF(ISNUMBER($B1802),IF('INPUT | Operations'!$B1807&lt;Booster_BurnTime,1,IF('INPUT | Operations'!$B1806&lt;=Booster_BurnTime,(Booster_BurnTime-'INPUT | Operations'!$B1806)/('INPUT | Operations'!$B1807-'INPUT | Operations'!$B1806),0))*'INPUT | Operations'!$E1806*NumberOfBoosters*NumberOfOps*$E1802,"")</f>
        <v/>
      </c>
      <c r="G1802" s="34" t="str">
        <f t="shared" si="277"/>
        <v/>
      </c>
      <c r="H1802" s="27" t="str">
        <f t="shared" si="278"/>
        <v/>
      </c>
      <c r="I1802" s="27" t="str">
        <f t="shared" si="279"/>
        <v/>
      </c>
      <c r="J1802" s="27" t="str">
        <f t="shared" si="280"/>
        <v/>
      </c>
      <c r="K1802" s="27" t="str">
        <f t="shared" si="281"/>
        <v/>
      </c>
      <c r="L1802" s="27" t="str">
        <f t="shared" si="282"/>
        <v/>
      </c>
      <c r="M1802" s="32" t="str">
        <f t="shared" si="283"/>
        <v/>
      </c>
      <c r="N1802" s="27" t="str">
        <f t="shared" si="275"/>
        <v/>
      </c>
      <c r="O1802" s="27" t="str">
        <f t="shared" si="275"/>
        <v/>
      </c>
      <c r="P1802" s="27" t="str">
        <f t="shared" si="275"/>
        <v/>
      </c>
      <c r="Q1802" s="27" t="str">
        <f t="shared" si="275"/>
        <v/>
      </c>
      <c r="R1802" s="27" t="str">
        <f t="shared" si="275"/>
        <v/>
      </c>
      <c r="S1802" s="27" t="str">
        <f t="shared" si="275"/>
        <v/>
      </c>
      <c r="T1802" s="32" t="str">
        <f t="shared" si="275"/>
        <v/>
      </c>
      <c r="U1802" s="10"/>
    </row>
    <row r="1803" spans="1:21" x14ac:dyDescent="0.25">
      <c r="A1803" s="10"/>
      <c r="B1803" s="4" t="str">
        <f>IF(ISBLANK('INPUT | Operations'!$B1808),"",COUNT('INPUT | Operations'!$B$12:$B1807))</f>
        <v/>
      </c>
      <c r="C1803" s="27" t="str">
        <f>IF(ISNUMBER($B1803),('INPUT | Operations'!$C1807+'INPUT | Operations'!$C1808)/2,"")</f>
        <v/>
      </c>
      <c r="D1803" s="28" t="str">
        <f t="shared" si="276"/>
        <v/>
      </c>
      <c r="E1803" s="26" t="str">
        <f>IF(ISNUMBER($B1803),'INPUT | Operations'!$B1808-'INPUT | Operations'!$B1807,"")</f>
        <v/>
      </c>
      <c r="F1803" s="32" t="str">
        <f>IF(ISNUMBER($B1803),IF('INPUT | Operations'!$B1808&lt;Booster_BurnTime,1,IF('INPUT | Operations'!$B1807&lt;=Booster_BurnTime,(Booster_BurnTime-'INPUT | Operations'!$B1807)/('INPUT | Operations'!$B1808-'INPUT | Operations'!$B1807),0))*'INPUT | Operations'!$E1807*NumberOfBoosters*NumberOfOps*$E1803,"")</f>
        <v/>
      </c>
      <c r="G1803" s="34" t="str">
        <f t="shared" si="277"/>
        <v/>
      </c>
      <c r="H1803" s="27" t="str">
        <f t="shared" si="278"/>
        <v/>
      </c>
      <c r="I1803" s="27" t="str">
        <f t="shared" si="279"/>
        <v/>
      </c>
      <c r="J1803" s="27" t="str">
        <f t="shared" si="280"/>
        <v/>
      </c>
      <c r="K1803" s="27" t="str">
        <f t="shared" si="281"/>
        <v/>
      </c>
      <c r="L1803" s="27" t="str">
        <f t="shared" si="282"/>
        <v/>
      </c>
      <c r="M1803" s="32" t="str">
        <f t="shared" si="283"/>
        <v/>
      </c>
      <c r="N1803" s="27" t="str">
        <f t="shared" si="275"/>
        <v/>
      </c>
      <c r="O1803" s="27" t="str">
        <f t="shared" si="275"/>
        <v/>
      </c>
      <c r="P1803" s="27" t="str">
        <f t="shared" si="275"/>
        <v/>
      </c>
      <c r="Q1803" s="27" t="str">
        <f t="shared" si="275"/>
        <v/>
      </c>
      <c r="R1803" s="27" t="str">
        <f t="shared" si="275"/>
        <v/>
      </c>
      <c r="S1803" s="27" t="str">
        <f t="shared" si="275"/>
        <v/>
      </c>
      <c r="T1803" s="32" t="str">
        <f t="shared" si="275"/>
        <v/>
      </c>
      <c r="U1803" s="10"/>
    </row>
    <row r="1804" spans="1:21" x14ac:dyDescent="0.25">
      <c r="A1804" s="10"/>
      <c r="B1804" s="4" t="str">
        <f>IF(ISBLANK('INPUT | Operations'!$B1809),"",COUNT('INPUT | Operations'!$B$12:$B1808))</f>
        <v/>
      </c>
      <c r="C1804" s="27" t="str">
        <f>IF(ISNUMBER($B1804),('INPUT | Operations'!$C1808+'INPUT | Operations'!$C1809)/2,"")</f>
        <v/>
      </c>
      <c r="D1804" s="28" t="str">
        <f t="shared" si="276"/>
        <v/>
      </c>
      <c r="E1804" s="26" t="str">
        <f>IF(ISNUMBER($B1804),'INPUT | Operations'!$B1809-'INPUT | Operations'!$B1808,"")</f>
        <v/>
      </c>
      <c r="F1804" s="32" t="str">
        <f>IF(ISNUMBER($B1804),IF('INPUT | Operations'!$B1809&lt;Booster_BurnTime,1,IF('INPUT | Operations'!$B1808&lt;=Booster_BurnTime,(Booster_BurnTime-'INPUT | Operations'!$B1808)/('INPUT | Operations'!$B1809-'INPUT | Operations'!$B1808),0))*'INPUT | Operations'!$E1808*NumberOfBoosters*NumberOfOps*$E1804,"")</f>
        <v/>
      </c>
      <c r="G1804" s="34" t="str">
        <f t="shared" si="277"/>
        <v/>
      </c>
      <c r="H1804" s="27" t="str">
        <f t="shared" si="278"/>
        <v/>
      </c>
      <c r="I1804" s="27" t="str">
        <f t="shared" si="279"/>
        <v/>
      </c>
      <c r="J1804" s="27" t="str">
        <f t="shared" si="280"/>
        <v/>
      </c>
      <c r="K1804" s="27" t="str">
        <f t="shared" si="281"/>
        <v/>
      </c>
      <c r="L1804" s="27" t="str">
        <f t="shared" si="282"/>
        <v/>
      </c>
      <c r="M1804" s="32" t="str">
        <f t="shared" si="283"/>
        <v/>
      </c>
      <c r="N1804" s="27" t="str">
        <f t="shared" si="275"/>
        <v/>
      </c>
      <c r="O1804" s="27" t="str">
        <f t="shared" si="275"/>
        <v/>
      </c>
      <c r="P1804" s="27" t="str">
        <f t="shared" si="275"/>
        <v/>
      </c>
      <c r="Q1804" s="27" t="str">
        <f t="shared" si="275"/>
        <v/>
      </c>
      <c r="R1804" s="27" t="str">
        <f t="shared" si="275"/>
        <v/>
      </c>
      <c r="S1804" s="27" t="str">
        <f t="shared" si="275"/>
        <v/>
      </c>
      <c r="T1804" s="32" t="str">
        <f t="shared" si="275"/>
        <v/>
      </c>
      <c r="U1804" s="10"/>
    </row>
    <row r="1805" spans="1:21" x14ac:dyDescent="0.25">
      <c r="A1805" s="10"/>
      <c r="B1805" s="4" t="str">
        <f>IF(ISBLANK('INPUT | Operations'!$B1810),"",COUNT('INPUT | Operations'!$B$12:$B1809))</f>
        <v/>
      </c>
      <c r="C1805" s="27" t="str">
        <f>IF(ISNUMBER($B1805),('INPUT | Operations'!$C1809+'INPUT | Operations'!$C1810)/2,"")</f>
        <v/>
      </c>
      <c r="D1805" s="28" t="str">
        <f t="shared" si="276"/>
        <v/>
      </c>
      <c r="E1805" s="26" t="str">
        <f>IF(ISNUMBER($B1805),'INPUT | Operations'!$B1810-'INPUT | Operations'!$B1809,"")</f>
        <v/>
      </c>
      <c r="F1805" s="32" t="str">
        <f>IF(ISNUMBER($B1805),IF('INPUT | Operations'!$B1810&lt;Booster_BurnTime,1,IF('INPUT | Operations'!$B1809&lt;=Booster_BurnTime,(Booster_BurnTime-'INPUT | Operations'!$B1809)/('INPUT | Operations'!$B1810-'INPUT | Operations'!$B1809),0))*'INPUT | Operations'!$E1809*NumberOfBoosters*NumberOfOps*$E1805,"")</f>
        <v/>
      </c>
      <c r="G1805" s="34" t="str">
        <f t="shared" si="277"/>
        <v/>
      </c>
      <c r="H1805" s="27" t="str">
        <f t="shared" si="278"/>
        <v/>
      </c>
      <c r="I1805" s="27" t="str">
        <f t="shared" si="279"/>
        <v/>
      </c>
      <c r="J1805" s="27" t="str">
        <f t="shared" si="280"/>
        <v/>
      </c>
      <c r="K1805" s="27" t="str">
        <f t="shared" si="281"/>
        <v/>
      </c>
      <c r="L1805" s="27" t="str">
        <f t="shared" si="282"/>
        <v/>
      </c>
      <c r="M1805" s="32" t="str">
        <f t="shared" si="283"/>
        <v/>
      </c>
      <c r="N1805" s="27" t="str">
        <f t="shared" si="275"/>
        <v/>
      </c>
      <c r="O1805" s="27" t="str">
        <f t="shared" si="275"/>
        <v/>
      </c>
      <c r="P1805" s="27" t="str">
        <f t="shared" si="275"/>
        <v/>
      </c>
      <c r="Q1805" s="27" t="str">
        <f t="shared" si="275"/>
        <v/>
      </c>
      <c r="R1805" s="27" t="str">
        <f t="shared" si="275"/>
        <v/>
      </c>
      <c r="S1805" s="27" t="str">
        <f t="shared" si="275"/>
        <v/>
      </c>
      <c r="T1805" s="32" t="str">
        <f t="shared" si="275"/>
        <v/>
      </c>
      <c r="U1805" s="10"/>
    </row>
    <row r="1806" spans="1:21" x14ac:dyDescent="0.25">
      <c r="A1806" s="10"/>
      <c r="B1806" s="4" t="str">
        <f>IF(ISBLANK('INPUT | Operations'!$B1811),"",COUNT('INPUT | Operations'!$B$12:$B1810))</f>
        <v/>
      </c>
      <c r="C1806" s="27" t="str">
        <f>IF(ISNUMBER($B1806),('INPUT | Operations'!$C1810+'INPUT | Operations'!$C1811)/2,"")</f>
        <v/>
      </c>
      <c r="D1806" s="28" t="str">
        <f t="shared" si="276"/>
        <v/>
      </c>
      <c r="E1806" s="26" t="str">
        <f>IF(ISNUMBER($B1806),'INPUT | Operations'!$B1811-'INPUT | Operations'!$B1810,"")</f>
        <v/>
      </c>
      <c r="F1806" s="32" t="str">
        <f>IF(ISNUMBER($B1806),IF('INPUT | Operations'!$B1811&lt;Booster_BurnTime,1,IF('INPUT | Operations'!$B1810&lt;=Booster_BurnTime,(Booster_BurnTime-'INPUT | Operations'!$B1810)/('INPUT | Operations'!$B1811-'INPUT | Operations'!$B1810),0))*'INPUT | Operations'!$E1810*NumberOfBoosters*NumberOfOps*$E1806,"")</f>
        <v/>
      </c>
      <c r="G1806" s="34" t="str">
        <f t="shared" si="277"/>
        <v/>
      </c>
      <c r="H1806" s="27" t="str">
        <f t="shared" si="278"/>
        <v/>
      </c>
      <c r="I1806" s="27" t="str">
        <f t="shared" si="279"/>
        <v/>
      </c>
      <c r="J1806" s="27" t="str">
        <f t="shared" si="280"/>
        <v/>
      </c>
      <c r="K1806" s="27" t="str">
        <f t="shared" si="281"/>
        <v/>
      </c>
      <c r="L1806" s="27" t="str">
        <f t="shared" si="282"/>
        <v/>
      </c>
      <c r="M1806" s="32" t="str">
        <f t="shared" si="283"/>
        <v/>
      </c>
      <c r="N1806" s="27" t="str">
        <f t="shared" si="275"/>
        <v/>
      </c>
      <c r="O1806" s="27" t="str">
        <f t="shared" si="275"/>
        <v/>
      </c>
      <c r="P1806" s="27" t="str">
        <f t="shared" si="275"/>
        <v/>
      </c>
      <c r="Q1806" s="27" t="str">
        <f t="shared" si="275"/>
        <v/>
      </c>
      <c r="R1806" s="27" t="str">
        <f t="shared" si="275"/>
        <v/>
      </c>
      <c r="S1806" s="27" t="str">
        <f t="shared" si="275"/>
        <v/>
      </c>
      <c r="T1806" s="32" t="str">
        <f t="shared" si="275"/>
        <v/>
      </c>
      <c r="U1806" s="10"/>
    </row>
    <row r="1807" spans="1:21" x14ac:dyDescent="0.25">
      <c r="A1807" s="10"/>
      <c r="B1807" s="4" t="str">
        <f>IF(ISBLANK('INPUT | Operations'!$B1812),"",COUNT('INPUT | Operations'!$B$12:$B1811))</f>
        <v/>
      </c>
      <c r="C1807" s="27" t="str">
        <f>IF(ISNUMBER($B1807),('INPUT | Operations'!$C1811+'INPUT | Operations'!$C1812)/2,"")</f>
        <v/>
      </c>
      <c r="D1807" s="28" t="str">
        <f t="shared" si="276"/>
        <v/>
      </c>
      <c r="E1807" s="26" t="str">
        <f>IF(ISNUMBER($B1807),'INPUT | Operations'!$B1812-'INPUT | Operations'!$B1811,"")</f>
        <v/>
      </c>
      <c r="F1807" s="32" t="str">
        <f>IF(ISNUMBER($B1807),IF('INPUT | Operations'!$B1812&lt;Booster_BurnTime,1,IF('INPUT | Operations'!$B1811&lt;=Booster_BurnTime,(Booster_BurnTime-'INPUT | Operations'!$B1811)/('INPUT | Operations'!$B1812-'INPUT | Operations'!$B1811),0))*'INPUT | Operations'!$E1811*NumberOfBoosters*NumberOfOps*$E1807,"")</f>
        <v/>
      </c>
      <c r="G1807" s="34" t="str">
        <f t="shared" si="277"/>
        <v/>
      </c>
      <c r="H1807" s="27" t="str">
        <f t="shared" si="278"/>
        <v/>
      </c>
      <c r="I1807" s="27" t="str">
        <f t="shared" si="279"/>
        <v/>
      </c>
      <c r="J1807" s="27" t="str">
        <f t="shared" si="280"/>
        <v/>
      </c>
      <c r="K1807" s="27" t="str">
        <f t="shared" si="281"/>
        <v/>
      </c>
      <c r="L1807" s="27" t="str">
        <f t="shared" si="282"/>
        <v/>
      </c>
      <c r="M1807" s="32" t="str">
        <f t="shared" si="283"/>
        <v/>
      </c>
      <c r="N1807" s="27" t="str">
        <f t="shared" si="275"/>
        <v/>
      </c>
      <c r="O1807" s="27" t="str">
        <f t="shared" si="275"/>
        <v/>
      </c>
      <c r="P1807" s="27" t="str">
        <f t="shared" si="275"/>
        <v/>
      </c>
      <c r="Q1807" s="27" t="str">
        <f t="shared" si="275"/>
        <v/>
      </c>
      <c r="R1807" s="27" t="str">
        <f t="shared" si="275"/>
        <v/>
      </c>
      <c r="S1807" s="27" t="str">
        <f t="shared" si="275"/>
        <v/>
      </c>
      <c r="T1807" s="32" t="str">
        <f t="shared" si="275"/>
        <v/>
      </c>
      <c r="U1807" s="10"/>
    </row>
    <row r="1808" spans="1:21" x14ac:dyDescent="0.25">
      <c r="A1808" s="10"/>
      <c r="B1808" s="4" t="str">
        <f>IF(ISBLANK('INPUT | Operations'!$B1813),"",COUNT('INPUT | Operations'!$B$12:$B1812))</f>
        <v/>
      </c>
      <c r="C1808" s="27" t="str">
        <f>IF(ISNUMBER($B1808),('INPUT | Operations'!$C1812+'INPUT | Operations'!$C1813)/2,"")</f>
        <v/>
      </c>
      <c r="D1808" s="28" t="str">
        <f t="shared" si="276"/>
        <v/>
      </c>
      <c r="E1808" s="26" t="str">
        <f>IF(ISNUMBER($B1808),'INPUT | Operations'!$B1813-'INPUT | Operations'!$B1812,"")</f>
        <v/>
      </c>
      <c r="F1808" s="32" t="str">
        <f>IF(ISNUMBER($B1808),IF('INPUT | Operations'!$B1813&lt;Booster_BurnTime,1,IF('INPUT | Operations'!$B1812&lt;=Booster_BurnTime,(Booster_BurnTime-'INPUT | Operations'!$B1812)/('INPUT | Operations'!$B1813-'INPUT | Operations'!$B1812),0))*'INPUT | Operations'!$E1812*NumberOfBoosters*NumberOfOps*$E1808,"")</f>
        <v/>
      </c>
      <c r="G1808" s="34" t="str">
        <f t="shared" si="277"/>
        <v/>
      </c>
      <c r="H1808" s="27" t="str">
        <f t="shared" si="278"/>
        <v/>
      </c>
      <c r="I1808" s="27" t="str">
        <f t="shared" si="279"/>
        <v/>
      </c>
      <c r="J1808" s="27" t="str">
        <f t="shared" si="280"/>
        <v/>
      </c>
      <c r="K1808" s="27" t="str">
        <f t="shared" si="281"/>
        <v/>
      </c>
      <c r="L1808" s="27" t="str">
        <f t="shared" si="282"/>
        <v/>
      </c>
      <c r="M1808" s="32" t="str">
        <f t="shared" si="283"/>
        <v/>
      </c>
      <c r="N1808" s="27" t="str">
        <f t="shared" si="275"/>
        <v/>
      </c>
      <c r="O1808" s="27" t="str">
        <f t="shared" si="275"/>
        <v/>
      </c>
      <c r="P1808" s="27" t="str">
        <f t="shared" si="275"/>
        <v/>
      </c>
      <c r="Q1808" s="27" t="str">
        <f t="shared" si="275"/>
        <v/>
      </c>
      <c r="R1808" s="27" t="str">
        <f t="shared" si="275"/>
        <v/>
      </c>
      <c r="S1808" s="27" t="str">
        <f t="shared" si="275"/>
        <v/>
      </c>
      <c r="T1808" s="32" t="str">
        <f t="shared" si="275"/>
        <v/>
      </c>
      <c r="U1808" s="10"/>
    </row>
    <row r="1809" spans="1:21" x14ac:dyDescent="0.25">
      <c r="A1809" s="10"/>
      <c r="B1809" s="4" t="str">
        <f>IF(ISBLANK('INPUT | Operations'!$B1814),"",COUNT('INPUT | Operations'!$B$12:$B1813))</f>
        <v/>
      </c>
      <c r="C1809" s="27" t="str">
        <f>IF(ISNUMBER($B1809),('INPUT | Operations'!$C1813+'INPUT | Operations'!$C1814)/2,"")</f>
        <v/>
      </c>
      <c r="D1809" s="28" t="str">
        <f t="shared" si="276"/>
        <v/>
      </c>
      <c r="E1809" s="26" t="str">
        <f>IF(ISNUMBER($B1809),'INPUT | Operations'!$B1814-'INPUT | Operations'!$B1813,"")</f>
        <v/>
      </c>
      <c r="F1809" s="32" t="str">
        <f>IF(ISNUMBER($B1809),IF('INPUT | Operations'!$B1814&lt;Booster_BurnTime,1,IF('INPUT | Operations'!$B1813&lt;=Booster_BurnTime,(Booster_BurnTime-'INPUT | Operations'!$B1813)/('INPUT | Operations'!$B1814-'INPUT | Operations'!$B1813),0))*'INPUT | Operations'!$E1813*NumberOfBoosters*NumberOfOps*$E1809,"")</f>
        <v/>
      </c>
      <c r="G1809" s="34" t="str">
        <f t="shared" si="277"/>
        <v/>
      </c>
      <c r="H1809" s="27" t="str">
        <f t="shared" si="278"/>
        <v/>
      </c>
      <c r="I1809" s="27" t="str">
        <f t="shared" si="279"/>
        <v/>
      </c>
      <c r="J1809" s="27" t="str">
        <f t="shared" si="280"/>
        <v/>
      </c>
      <c r="K1809" s="27" t="str">
        <f t="shared" si="281"/>
        <v/>
      </c>
      <c r="L1809" s="27" t="str">
        <f t="shared" si="282"/>
        <v/>
      </c>
      <c r="M1809" s="32" t="str">
        <f t="shared" si="283"/>
        <v/>
      </c>
      <c r="N1809" s="27" t="str">
        <f t="shared" si="275"/>
        <v/>
      </c>
      <c r="O1809" s="27" t="str">
        <f t="shared" si="275"/>
        <v/>
      </c>
      <c r="P1809" s="27" t="str">
        <f t="shared" si="275"/>
        <v/>
      </c>
      <c r="Q1809" s="27" t="str">
        <f t="shared" si="275"/>
        <v/>
      </c>
      <c r="R1809" s="27" t="str">
        <f t="shared" si="275"/>
        <v/>
      </c>
      <c r="S1809" s="27" t="str">
        <f t="shared" si="275"/>
        <v/>
      </c>
      <c r="T1809" s="32" t="str">
        <f t="shared" si="275"/>
        <v/>
      </c>
      <c r="U1809" s="10"/>
    </row>
    <row r="1810" spans="1:21" x14ac:dyDescent="0.25">
      <c r="A1810" s="10"/>
      <c r="B1810" s="4" t="str">
        <f>IF(ISBLANK('INPUT | Operations'!$B1815),"",COUNT('INPUT | Operations'!$B$12:$B1814))</f>
        <v/>
      </c>
      <c r="C1810" s="27" t="str">
        <f>IF(ISNUMBER($B1810),('INPUT | Operations'!$C1814+'INPUT | Operations'!$C1815)/2,"")</f>
        <v/>
      </c>
      <c r="D1810" s="28" t="str">
        <f t="shared" si="276"/>
        <v/>
      </c>
      <c r="E1810" s="26" t="str">
        <f>IF(ISNUMBER($B1810),'INPUT | Operations'!$B1815-'INPUT | Operations'!$B1814,"")</f>
        <v/>
      </c>
      <c r="F1810" s="32" t="str">
        <f>IF(ISNUMBER($B1810),IF('INPUT | Operations'!$B1815&lt;Booster_BurnTime,1,IF('INPUT | Operations'!$B1814&lt;=Booster_BurnTime,(Booster_BurnTime-'INPUT | Operations'!$B1814)/('INPUT | Operations'!$B1815-'INPUT | Operations'!$B1814),0))*'INPUT | Operations'!$E1814*NumberOfBoosters*NumberOfOps*$E1810,"")</f>
        <v/>
      </c>
      <c r="G1810" s="34" t="str">
        <f t="shared" si="277"/>
        <v/>
      </c>
      <c r="H1810" s="27" t="str">
        <f t="shared" si="278"/>
        <v/>
      </c>
      <c r="I1810" s="27" t="str">
        <f t="shared" si="279"/>
        <v/>
      </c>
      <c r="J1810" s="27" t="str">
        <f t="shared" si="280"/>
        <v/>
      </c>
      <c r="K1810" s="27" t="str">
        <f t="shared" si="281"/>
        <v/>
      </c>
      <c r="L1810" s="27" t="str">
        <f t="shared" si="282"/>
        <v/>
      </c>
      <c r="M1810" s="32" t="str">
        <f t="shared" si="283"/>
        <v/>
      </c>
      <c r="N1810" s="27" t="str">
        <f t="shared" si="275"/>
        <v/>
      </c>
      <c r="O1810" s="27" t="str">
        <f t="shared" si="275"/>
        <v/>
      </c>
      <c r="P1810" s="27" t="str">
        <f t="shared" si="275"/>
        <v/>
      </c>
      <c r="Q1810" s="27" t="str">
        <f t="shared" si="275"/>
        <v/>
      </c>
      <c r="R1810" s="27" t="str">
        <f t="shared" si="275"/>
        <v/>
      </c>
      <c r="S1810" s="27" t="str">
        <f t="shared" si="275"/>
        <v/>
      </c>
      <c r="T1810" s="32" t="str">
        <f t="shared" si="275"/>
        <v/>
      </c>
      <c r="U1810" s="10"/>
    </row>
    <row r="1811" spans="1:21" x14ac:dyDescent="0.25">
      <c r="A1811" s="10"/>
      <c r="B1811" s="4" t="str">
        <f>IF(ISBLANK('INPUT | Operations'!$B1816),"",COUNT('INPUT | Operations'!$B$12:$B1815))</f>
        <v/>
      </c>
      <c r="C1811" s="27" t="str">
        <f>IF(ISNUMBER($B1811),('INPUT | Operations'!$C1815+'INPUT | Operations'!$C1816)/2,"")</f>
        <v/>
      </c>
      <c r="D1811" s="28" t="str">
        <f t="shared" si="276"/>
        <v/>
      </c>
      <c r="E1811" s="26" t="str">
        <f>IF(ISNUMBER($B1811),'INPUT | Operations'!$B1816-'INPUT | Operations'!$B1815,"")</f>
        <v/>
      </c>
      <c r="F1811" s="32" t="str">
        <f>IF(ISNUMBER($B1811),IF('INPUT | Operations'!$B1816&lt;Booster_BurnTime,1,IF('INPUT | Operations'!$B1815&lt;=Booster_BurnTime,(Booster_BurnTime-'INPUT | Operations'!$B1815)/('INPUT | Operations'!$B1816-'INPUT | Operations'!$B1815),0))*'INPUT | Operations'!$E1815*NumberOfBoosters*NumberOfOps*$E1811,"")</f>
        <v/>
      </c>
      <c r="G1811" s="34" t="str">
        <f t="shared" si="277"/>
        <v/>
      </c>
      <c r="H1811" s="27" t="str">
        <f t="shared" si="278"/>
        <v/>
      </c>
      <c r="I1811" s="27" t="str">
        <f t="shared" si="279"/>
        <v/>
      </c>
      <c r="J1811" s="27" t="str">
        <f t="shared" si="280"/>
        <v/>
      </c>
      <c r="K1811" s="27" t="str">
        <f t="shared" si="281"/>
        <v/>
      </c>
      <c r="L1811" s="27" t="str">
        <f t="shared" si="282"/>
        <v/>
      </c>
      <c r="M1811" s="32" t="str">
        <f t="shared" si="283"/>
        <v/>
      </c>
      <c r="N1811" s="27" t="str">
        <f t="shared" si="275"/>
        <v/>
      </c>
      <c r="O1811" s="27" t="str">
        <f t="shared" si="275"/>
        <v/>
      </c>
      <c r="P1811" s="27" t="str">
        <f t="shared" si="275"/>
        <v/>
      </c>
      <c r="Q1811" s="27" t="str">
        <f t="shared" si="275"/>
        <v/>
      </c>
      <c r="R1811" s="27" t="str">
        <f t="shared" si="275"/>
        <v/>
      </c>
      <c r="S1811" s="27" t="str">
        <f t="shared" si="275"/>
        <v/>
      </c>
      <c r="T1811" s="32" t="str">
        <f t="shared" si="275"/>
        <v/>
      </c>
      <c r="U1811" s="10"/>
    </row>
    <row r="1812" spans="1:21" x14ac:dyDescent="0.25">
      <c r="A1812" s="10"/>
      <c r="B1812" s="4" t="str">
        <f>IF(ISBLANK('INPUT | Operations'!$B1817),"",COUNT('INPUT | Operations'!$B$12:$B1816))</f>
        <v/>
      </c>
      <c r="C1812" s="27" t="str">
        <f>IF(ISNUMBER($B1812),('INPUT | Operations'!$C1816+'INPUT | Operations'!$C1817)/2,"")</f>
        <v/>
      </c>
      <c r="D1812" s="28" t="str">
        <f t="shared" si="276"/>
        <v/>
      </c>
      <c r="E1812" s="26" t="str">
        <f>IF(ISNUMBER($B1812),'INPUT | Operations'!$B1817-'INPUT | Operations'!$B1816,"")</f>
        <v/>
      </c>
      <c r="F1812" s="32" t="str">
        <f>IF(ISNUMBER($B1812),IF('INPUT | Operations'!$B1817&lt;Booster_BurnTime,1,IF('INPUT | Operations'!$B1816&lt;=Booster_BurnTime,(Booster_BurnTime-'INPUT | Operations'!$B1816)/('INPUT | Operations'!$B1817-'INPUT | Operations'!$B1816),0))*'INPUT | Operations'!$E1816*NumberOfBoosters*NumberOfOps*$E1812,"")</f>
        <v/>
      </c>
      <c r="G1812" s="34" t="str">
        <f t="shared" si="277"/>
        <v/>
      </c>
      <c r="H1812" s="27" t="str">
        <f t="shared" si="278"/>
        <v/>
      </c>
      <c r="I1812" s="27" t="str">
        <f t="shared" si="279"/>
        <v/>
      </c>
      <c r="J1812" s="27" t="str">
        <f t="shared" si="280"/>
        <v/>
      </c>
      <c r="K1812" s="27" t="str">
        <f t="shared" si="281"/>
        <v/>
      </c>
      <c r="L1812" s="27" t="str">
        <f t="shared" si="282"/>
        <v/>
      </c>
      <c r="M1812" s="32" t="str">
        <f t="shared" si="283"/>
        <v/>
      </c>
      <c r="N1812" s="27" t="str">
        <f t="shared" si="275"/>
        <v/>
      </c>
      <c r="O1812" s="27" t="str">
        <f t="shared" si="275"/>
        <v/>
      </c>
      <c r="P1812" s="27" t="str">
        <f t="shared" si="275"/>
        <v/>
      </c>
      <c r="Q1812" s="27" t="str">
        <f t="shared" si="275"/>
        <v/>
      </c>
      <c r="R1812" s="27" t="str">
        <f t="shared" si="275"/>
        <v/>
      </c>
      <c r="S1812" s="27" t="str">
        <f t="shared" si="275"/>
        <v/>
      </c>
      <c r="T1812" s="32" t="str">
        <f t="shared" si="275"/>
        <v/>
      </c>
      <c r="U1812" s="10"/>
    </row>
    <row r="1813" spans="1:21" x14ac:dyDescent="0.25">
      <c r="A1813" s="10"/>
      <c r="B1813" s="4" t="str">
        <f>IF(ISBLANK('INPUT | Operations'!$B1818),"",COUNT('INPUT | Operations'!$B$12:$B1817))</f>
        <v/>
      </c>
      <c r="C1813" s="27" t="str">
        <f>IF(ISNUMBER($B1813),('INPUT | Operations'!$C1817+'INPUT | Operations'!$C1818)/2,"")</f>
        <v/>
      </c>
      <c r="D1813" s="28" t="str">
        <f t="shared" si="276"/>
        <v/>
      </c>
      <c r="E1813" s="26" t="str">
        <f>IF(ISNUMBER($B1813),'INPUT | Operations'!$B1818-'INPUT | Operations'!$B1817,"")</f>
        <v/>
      </c>
      <c r="F1813" s="32" t="str">
        <f>IF(ISNUMBER($B1813),IF('INPUT | Operations'!$B1818&lt;Booster_BurnTime,1,IF('INPUT | Operations'!$B1817&lt;=Booster_BurnTime,(Booster_BurnTime-'INPUT | Operations'!$B1817)/('INPUT | Operations'!$B1818-'INPUT | Operations'!$B1817),0))*'INPUT | Operations'!$E1817*NumberOfBoosters*NumberOfOps*$E1813,"")</f>
        <v/>
      </c>
      <c r="G1813" s="34" t="str">
        <f t="shared" si="277"/>
        <v/>
      </c>
      <c r="H1813" s="27" t="str">
        <f t="shared" si="278"/>
        <v/>
      </c>
      <c r="I1813" s="27" t="str">
        <f t="shared" si="279"/>
        <v/>
      </c>
      <c r="J1813" s="27" t="str">
        <f t="shared" si="280"/>
        <v/>
      </c>
      <c r="K1813" s="27" t="str">
        <f t="shared" si="281"/>
        <v/>
      </c>
      <c r="L1813" s="27" t="str">
        <f t="shared" si="282"/>
        <v/>
      </c>
      <c r="M1813" s="32" t="str">
        <f t="shared" si="283"/>
        <v/>
      </c>
      <c r="N1813" s="27" t="str">
        <f t="shared" si="275"/>
        <v/>
      </c>
      <c r="O1813" s="27" t="str">
        <f t="shared" si="275"/>
        <v/>
      </c>
      <c r="P1813" s="27" t="str">
        <f t="shared" si="275"/>
        <v/>
      </c>
      <c r="Q1813" s="27" t="str">
        <f t="shared" si="275"/>
        <v/>
      </c>
      <c r="R1813" s="27" t="str">
        <f t="shared" si="275"/>
        <v/>
      </c>
      <c r="S1813" s="27" t="str">
        <f t="shared" si="275"/>
        <v/>
      </c>
      <c r="T1813" s="32" t="str">
        <f t="shared" si="275"/>
        <v/>
      </c>
      <c r="U1813" s="10"/>
    </row>
    <row r="1814" spans="1:21" x14ac:dyDescent="0.25">
      <c r="A1814" s="10"/>
      <c r="B1814" s="4" t="str">
        <f>IF(ISBLANK('INPUT | Operations'!$B1819),"",COUNT('INPUT | Operations'!$B$12:$B1818))</f>
        <v/>
      </c>
      <c r="C1814" s="27" t="str">
        <f>IF(ISNUMBER($B1814),('INPUT | Operations'!$C1818+'INPUT | Operations'!$C1819)/2,"")</f>
        <v/>
      </c>
      <c r="D1814" s="28" t="str">
        <f t="shared" si="276"/>
        <v/>
      </c>
      <c r="E1814" s="26" t="str">
        <f>IF(ISNUMBER($B1814),'INPUT | Operations'!$B1819-'INPUT | Operations'!$B1818,"")</f>
        <v/>
      </c>
      <c r="F1814" s="32" t="str">
        <f>IF(ISNUMBER($B1814),IF('INPUT | Operations'!$B1819&lt;Booster_BurnTime,1,IF('INPUT | Operations'!$B1818&lt;=Booster_BurnTime,(Booster_BurnTime-'INPUT | Operations'!$B1818)/('INPUT | Operations'!$B1819-'INPUT | Operations'!$B1818),0))*'INPUT | Operations'!$E1818*NumberOfBoosters*NumberOfOps*$E1814,"")</f>
        <v/>
      </c>
      <c r="G1814" s="34" t="str">
        <f t="shared" si="277"/>
        <v/>
      </c>
      <c r="H1814" s="27" t="str">
        <f t="shared" si="278"/>
        <v/>
      </c>
      <c r="I1814" s="27" t="str">
        <f t="shared" si="279"/>
        <v/>
      </c>
      <c r="J1814" s="27" t="str">
        <f t="shared" si="280"/>
        <v/>
      </c>
      <c r="K1814" s="27" t="str">
        <f t="shared" si="281"/>
        <v/>
      </c>
      <c r="L1814" s="27" t="str">
        <f t="shared" si="282"/>
        <v/>
      </c>
      <c r="M1814" s="32" t="str">
        <f t="shared" si="283"/>
        <v/>
      </c>
      <c r="N1814" s="27" t="str">
        <f t="shared" si="275"/>
        <v/>
      </c>
      <c r="O1814" s="27" t="str">
        <f t="shared" si="275"/>
        <v/>
      </c>
      <c r="P1814" s="27" t="str">
        <f t="shared" si="275"/>
        <v/>
      </c>
      <c r="Q1814" s="27" t="str">
        <f t="shared" si="275"/>
        <v/>
      </c>
      <c r="R1814" s="27" t="str">
        <f t="shared" si="275"/>
        <v/>
      </c>
      <c r="S1814" s="27" t="str">
        <f t="shared" si="275"/>
        <v/>
      </c>
      <c r="T1814" s="32" t="str">
        <f t="shared" si="275"/>
        <v/>
      </c>
      <c r="U1814" s="10"/>
    </row>
    <row r="1815" spans="1:21" x14ac:dyDescent="0.25">
      <c r="A1815" s="10"/>
      <c r="B1815" s="4" t="str">
        <f>IF(ISBLANK('INPUT | Operations'!$B1820),"",COUNT('INPUT | Operations'!$B$12:$B1819))</f>
        <v/>
      </c>
      <c r="C1815" s="27" t="str">
        <f>IF(ISNUMBER($B1815),('INPUT | Operations'!$C1819+'INPUT | Operations'!$C1820)/2,"")</f>
        <v/>
      </c>
      <c r="D1815" s="28" t="str">
        <f t="shared" si="276"/>
        <v/>
      </c>
      <c r="E1815" s="26" t="str">
        <f>IF(ISNUMBER($B1815),'INPUT | Operations'!$B1820-'INPUT | Operations'!$B1819,"")</f>
        <v/>
      </c>
      <c r="F1815" s="32" t="str">
        <f>IF(ISNUMBER($B1815),IF('INPUT | Operations'!$B1820&lt;Booster_BurnTime,1,IF('INPUT | Operations'!$B1819&lt;=Booster_BurnTime,(Booster_BurnTime-'INPUT | Operations'!$B1819)/('INPUT | Operations'!$B1820-'INPUT | Operations'!$B1819),0))*'INPUT | Operations'!$E1819*NumberOfBoosters*NumberOfOps*$E1815,"")</f>
        <v/>
      </c>
      <c r="G1815" s="34" t="str">
        <f t="shared" si="277"/>
        <v/>
      </c>
      <c r="H1815" s="27" t="str">
        <f t="shared" si="278"/>
        <v/>
      </c>
      <c r="I1815" s="27" t="str">
        <f t="shared" si="279"/>
        <v/>
      </c>
      <c r="J1815" s="27" t="str">
        <f t="shared" si="280"/>
        <v/>
      </c>
      <c r="K1815" s="27" t="str">
        <f t="shared" si="281"/>
        <v/>
      </c>
      <c r="L1815" s="27" t="str">
        <f t="shared" si="282"/>
        <v/>
      </c>
      <c r="M1815" s="32" t="str">
        <f t="shared" si="283"/>
        <v/>
      </c>
      <c r="N1815" s="27" t="str">
        <f t="shared" si="275"/>
        <v/>
      </c>
      <c r="O1815" s="27" t="str">
        <f t="shared" si="275"/>
        <v/>
      </c>
      <c r="P1815" s="27" t="str">
        <f t="shared" si="275"/>
        <v/>
      </c>
      <c r="Q1815" s="27" t="str">
        <f t="shared" si="275"/>
        <v/>
      </c>
      <c r="R1815" s="27" t="str">
        <f t="shared" si="275"/>
        <v/>
      </c>
      <c r="S1815" s="27" t="str">
        <f t="shared" si="275"/>
        <v/>
      </c>
      <c r="T1815" s="32" t="str">
        <f t="shared" si="275"/>
        <v/>
      </c>
      <c r="U1815" s="10"/>
    </row>
    <row r="1816" spans="1:21" x14ac:dyDescent="0.25">
      <c r="A1816" s="10"/>
      <c r="B1816" s="4" t="str">
        <f>IF(ISBLANK('INPUT | Operations'!$B1821),"",COUNT('INPUT | Operations'!$B$12:$B1820))</f>
        <v/>
      </c>
      <c r="C1816" s="27" t="str">
        <f>IF(ISNUMBER($B1816),('INPUT | Operations'!$C1820+'INPUT | Operations'!$C1821)/2,"")</f>
        <v/>
      </c>
      <c r="D1816" s="28" t="str">
        <f t="shared" si="276"/>
        <v/>
      </c>
      <c r="E1816" s="26" t="str">
        <f>IF(ISNUMBER($B1816),'INPUT | Operations'!$B1821-'INPUT | Operations'!$B1820,"")</f>
        <v/>
      </c>
      <c r="F1816" s="32" t="str">
        <f>IF(ISNUMBER($B1816),IF('INPUT | Operations'!$B1821&lt;Booster_BurnTime,1,IF('INPUT | Operations'!$B1820&lt;=Booster_BurnTime,(Booster_BurnTime-'INPUT | Operations'!$B1820)/('INPUT | Operations'!$B1821-'INPUT | Operations'!$B1820),0))*'INPUT | Operations'!$E1820*NumberOfBoosters*NumberOfOps*$E1816,"")</f>
        <v/>
      </c>
      <c r="G1816" s="34" t="str">
        <f t="shared" si="277"/>
        <v/>
      </c>
      <c r="H1816" s="27" t="str">
        <f t="shared" si="278"/>
        <v/>
      </c>
      <c r="I1816" s="27" t="str">
        <f t="shared" si="279"/>
        <v/>
      </c>
      <c r="J1816" s="27" t="str">
        <f t="shared" si="280"/>
        <v/>
      </c>
      <c r="K1816" s="27" t="str">
        <f t="shared" si="281"/>
        <v/>
      </c>
      <c r="L1816" s="27" t="str">
        <f t="shared" si="282"/>
        <v/>
      </c>
      <c r="M1816" s="32" t="str">
        <f t="shared" si="283"/>
        <v/>
      </c>
      <c r="N1816" s="27" t="str">
        <f t="shared" si="275"/>
        <v/>
      </c>
      <c r="O1816" s="27" t="str">
        <f t="shared" si="275"/>
        <v/>
      </c>
      <c r="P1816" s="27" t="str">
        <f t="shared" si="275"/>
        <v/>
      </c>
      <c r="Q1816" s="27" t="str">
        <f t="shared" si="275"/>
        <v/>
      </c>
      <c r="R1816" s="27" t="str">
        <f t="shared" si="275"/>
        <v/>
      </c>
      <c r="S1816" s="27" t="str">
        <f t="shared" si="275"/>
        <v/>
      </c>
      <c r="T1816" s="32" t="str">
        <f t="shared" si="275"/>
        <v/>
      </c>
      <c r="U1816" s="10"/>
    </row>
    <row r="1817" spans="1:21" x14ac:dyDescent="0.25">
      <c r="A1817" s="10"/>
      <c r="B1817" s="4" t="str">
        <f>IF(ISBLANK('INPUT | Operations'!$B1822),"",COUNT('INPUT | Operations'!$B$12:$B1821))</f>
        <v/>
      </c>
      <c r="C1817" s="27" t="str">
        <f>IF(ISNUMBER($B1817),('INPUT | Operations'!$C1821+'INPUT | Operations'!$C1822)/2,"")</f>
        <v/>
      </c>
      <c r="D1817" s="28" t="str">
        <f t="shared" si="276"/>
        <v/>
      </c>
      <c r="E1817" s="26" t="str">
        <f>IF(ISNUMBER($B1817),'INPUT | Operations'!$B1822-'INPUT | Operations'!$B1821,"")</f>
        <v/>
      </c>
      <c r="F1817" s="32" t="str">
        <f>IF(ISNUMBER($B1817),IF('INPUT | Operations'!$B1822&lt;Booster_BurnTime,1,IF('INPUT | Operations'!$B1821&lt;=Booster_BurnTime,(Booster_BurnTime-'INPUT | Operations'!$B1821)/('INPUT | Operations'!$B1822-'INPUT | Operations'!$B1821),0))*'INPUT | Operations'!$E1821*NumberOfBoosters*NumberOfOps*$E1817,"")</f>
        <v/>
      </c>
      <c r="G1817" s="34" t="str">
        <f t="shared" si="277"/>
        <v/>
      </c>
      <c r="H1817" s="27" t="str">
        <f t="shared" si="278"/>
        <v/>
      </c>
      <c r="I1817" s="27" t="str">
        <f t="shared" si="279"/>
        <v/>
      </c>
      <c r="J1817" s="27" t="str">
        <f t="shared" si="280"/>
        <v/>
      </c>
      <c r="K1817" s="27" t="str">
        <f t="shared" si="281"/>
        <v/>
      </c>
      <c r="L1817" s="27" t="str">
        <f t="shared" si="282"/>
        <v/>
      </c>
      <c r="M1817" s="32" t="str">
        <f t="shared" si="283"/>
        <v/>
      </c>
      <c r="N1817" s="27" t="str">
        <f t="shared" si="275"/>
        <v/>
      </c>
      <c r="O1817" s="27" t="str">
        <f t="shared" si="275"/>
        <v/>
      </c>
      <c r="P1817" s="27" t="str">
        <f t="shared" si="275"/>
        <v/>
      </c>
      <c r="Q1817" s="27" t="str">
        <f t="shared" si="275"/>
        <v/>
      </c>
      <c r="R1817" s="27" t="str">
        <f t="shared" si="275"/>
        <v/>
      </c>
      <c r="S1817" s="27" t="str">
        <f t="shared" si="275"/>
        <v/>
      </c>
      <c r="T1817" s="32" t="str">
        <f t="shared" si="275"/>
        <v/>
      </c>
      <c r="U1817" s="10"/>
    </row>
    <row r="1818" spans="1:21" x14ac:dyDescent="0.25">
      <c r="A1818" s="10"/>
      <c r="B1818" s="4" t="str">
        <f>IF(ISBLANK('INPUT | Operations'!$B1823),"",COUNT('INPUT | Operations'!$B$12:$B1822))</f>
        <v/>
      </c>
      <c r="C1818" s="27" t="str">
        <f>IF(ISNUMBER($B1818),('INPUT | Operations'!$C1822+'INPUT | Operations'!$C1823)/2,"")</f>
        <v/>
      </c>
      <c r="D1818" s="28" t="str">
        <f t="shared" si="276"/>
        <v/>
      </c>
      <c r="E1818" s="26" t="str">
        <f>IF(ISNUMBER($B1818),'INPUT | Operations'!$B1823-'INPUT | Operations'!$B1822,"")</f>
        <v/>
      </c>
      <c r="F1818" s="32" t="str">
        <f>IF(ISNUMBER($B1818),IF('INPUT | Operations'!$B1823&lt;Booster_BurnTime,1,IF('INPUT | Operations'!$B1822&lt;=Booster_BurnTime,(Booster_BurnTime-'INPUT | Operations'!$B1822)/('INPUT | Operations'!$B1823-'INPUT | Operations'!$B1822),0))*'INPUT | Operations'!$E1822*NumberOfBoosters*NumberOfOps*$E1818,"")</f>
        <v/>
      </c>
      <c r="G1818" s="34" t="str">
        <f t="shared" si="277"/>
        <v/>
      </c>
      <c r="H1818" s="27" t="str">
        <f t="shared" si="278"/>
        <v/>
      </c>
      <c r="I1818" s="27" t="str">
        <f t="shared" si="279"/>
        <v/>
      </c>
      <c r="J1818" s="27" t="str">
        <f t="shared" si="280"/>
        <v/>
      </c>
      <c r="K1818" s="27" t="str">
        <f t="shared" si="281"/>
        <v/>
      </c>
      <c r="L1818" s="27" t="str">
        <f t="shared" si="282"/>
        <v/>
      </c>
      <c r="M1818" s="32" t="str">
        <f t="shared" si="283"/>
        <v/>
      </c>
      <c r="N1818" s="27" t="str">
        <f t="shared" si="275"/>
        <v/>
      </c>
      <c r="O1818" s="27" t="str">
        <f t="shared" si="275"/>
        <v/>
      </c>
      <c r="P1818" s="27" t="str">
        <f t="shared" si="275"/>
        <v/>
      </c>
      <c r="Q1818" s="27" t="str">
        <f t="shared" si="275"/>
        <v/>
      </c>
      <c r="R1818" s="27" t="str">
        <f t="shared" si="275"/>
        <v/>
      </c>
      <c r="S1818" s="27" t="str">
        <f t="shared" si="275"/>
        <v/>
      </c>
      <c r="T1818" s="32" t="str">
        <f t="shared" si="275"/>
        <v/>
      </c>
      <c r="U1818" s="10"/>
    </row>
    <row r="1819" spans="1:21" x14ac:dyDescent="0.25">
      <c r="A1819" s="10"/>
      <c r="B1819" s="4" t="str">
        <f>IF(ISBLANK('INPUT | Operations'!$B1824),"",COUNT('INPUT | Operations'!$B$12:$B1823))</f>
        <v/>
      </c>
      <c r="C1819" s="27" t="str">
        <f>IF(ISNUMBER($B1819),('INPUT | Operations'!$C1823+'INPUT | Operations'!$C1824)/2,"")</f>
        <v/>
      </c>
      <c r="D1819" s="28" t="str">
        <f t="shared" si="276"/>
        <v/>
      </c>
      <c r="E1819" s="26" t="str">
        <f>IF(ISNUMBER($B1819),'INPUT | Operations'!$B1824-'INPUT | Operations'!$B1823,"")</f>
        <v/>
      </c>
      <c r="F1819" s="32" t="str">
        <f>IF(ISNUMBER($B1819),IF('INPUT | Operations'!$B1824&lt;Booster_BurnTime,1,IF('INPUT | Operations'!$B1823&lt;=Booster_BurnTime,(Booster_BurnTime-'INPUT | Operations'!$B1823)/('INPUT | Operations'!$B1824-'INPUT | Operations'!$B1823),0))*'INPUT | Operations'!$E1823*NumberOfBoosters*NumberOfOps*$E1819,"")</f>
        <v/>
      </c>
      <c r="G1819" s="34" t="str">
        <f t="shared" si="277"/>
        <v/>
      </c>
      <c r="H1819" s="27" t="str">
        <f t="shared" si="278"/>
        <v/>
      </c>
      <c r="I1819" s="27" t="str">
        <f t="shared" si="279"/>
        <v/>
      </c>
      <c r="J1819" s="27" t="str">
        <f t="shared" si="280"/>
        <v/>
      </c>
      <c r="K1819" s="27" t="str">
        <f t="shared" si="281"/>
        <v/>
      </c>
      <c r="L1819" s="27" t="str">
        <f t="shared" si="282"/>
        <v/>
      </c>
      <c r="M1819" s="32" t="str">
        <f t="shared" si="283"/>
        <v/>
      </c>
      <c r="N1819" s="27" t="str">
        <f t="shared" si="275"/>
        <v/>
      </c>
      <c r="O1819" s="27" t="str">
        <f t="shared" si="275"/>
        <v/>
      </c>
      <c r="P1819" s="27" t="str">
        <f t="shared" si="275"/>
        <v/>
      </c>
      <c r="Q1819" s="27" t="str">
        <f t="shared" si="275"/>
        <v/>
      </c>
      <c r="R1819" s="27" t="str">
        <f t="shared" si="275"/>
        <v/>
      </c>
      <c r="S1819" s="27" t="str">
        <f t="shared" si="275"/>
        <v/>
      </c>
      <c r="T1819" s="32" t="str">
        <f t="shared" si="275"/>
        <v/>
      </c>
      <c r="U1819" s="10"/>
    </row>
    <row r="1820" spans="1:21" x14ac:dyDescent="0.25">
      <c r="A1820" s="10"/>
      <c r="B1820" s="4" t="str">
        <f>IF(ISBLANK('INPUT | Operations'!$B1825),"",COUNT('INPUT | Operations'!$B$12:$B1824))</f>
        <v/>
      </c>
      <c r="C1820" s="27" t="str">
        <f>IF(ISNUMBER($B1820),('INPUT | Operations'!$C1824+'INPUT | Operations'!$C1825)/2,"")</f>
        <v/>
      </c>
      <c r="D1820" s="28" t="str">
        <f t="shared" si="276"/>
        <v/>
      </c>
      <c r="E1820" s="26" t="str">
        <f>IF(ISNUMBER($B1820),'INPUT | Operations'!$B1825-'INPUT | Operations'!$B1824,"")</f>
        <v/>
      </c>
      <c r="F1820" s="32" t="str">
        <f>IF(ISNUMBER($B1820),IF('INPUT | Operations'!$B1825&lt;Booster_BurnTime,1,IF('INPUT | Operations'!$B1824&lt;=Booster_BurnTime,(Booster_BurnTime-'INPUT | Operations'!$B1824)/('INPUT | Operations'!$B1825-'INPUT | Operations'!$B1824),0))*'INPUT | Operations'!$E1824*NumberOfBoosters*NumberOfOps*$E1820,"")</f>
        <v/>
      </c>
      <c r="G1820" s="34" t="str">
        <f t="shared" si="277"/>
        <v/>
      </c>
      <c r="H1820" s="27" t="str">
        <f t="shared" si="278"/>
        <v/>
      </c>
      <c r="I1820" s="27" t="str">
        <f t="shared" si="279"/>
        <v/>
      </c>
      <c r="J1820" s="27" t="str">
        <f t="shared" si="280"/>
        <v/>
      </c>
      <c r="K1820" s="27" t="str">
        <f t="shared" si="281"/>
        <v/>
      </c>
      <c r="L1820" s="27" t="str">
        <f t="shared" si="282"/>
        <v/>
      </c>
      <c r="M1820" s="32" t="str">
        <f t="shared" si="283"/>
        <v/>
      </c>
      <c r="N1820" s="27" t="str">
        <f t="shared" si="275"/>
        <v/>
      </c>
      <c r="O1820" s="27" t="str">
        <f t="shared" si="275"/>
        <v/>
      </c>
      <c r="P1820" s="27" t="str">
        <f t="shared" si="275"/>
        <v/>
      </c>
      <c r="Q1820" s="27" t="str">
        <f t="shared" si="275"/>
        <v/>
      </c>
      <c r="R1820" s="27" t="str">
        <f t="shared" si="275"/>
        <v/>
      </c>
      <c r="S1820" s="27" t="str">
        <f t="shared" si="275"/>
        <v/>
      </c>
      <c r="T1820" s="32" t="str">
        <f t="shared" si="275"/>
        <v/>
      </c>
      <c r="U1820" s="10"/>
    </row>
    <row r="1821" spans="1:21" x14ac:dyDescent="0.25">
      <c r="A1821" s="10"/>
      <c r="B1821" s="4" t="str">
        <f>IF(ISBLANK('INPUT | Operations'!$B1826),"",COUNT('INPUT | Operations'!$B$12:$B1825))</f>
        <v/>
      </c>
      <c r="C1821" s="27" t="str">
        <f>IF(ISNUMBER($B1821),('INPUT | Operations'!$C1825+'INPUT | Operations'!$C1826)/2,"")</f>
        <v/>
      </c>
      <c r="D1821" s="28" t="str">
        <f t="shared" si="276"/>
        <v/>
      </c>
      <c r="E1821" s="26" t="str">
        <f>IF(ISNUMBER($B1821),'INPUT | Operations'!$B1826-'INPUT | Operations'!$B1825,"")</f>
        <v/>
      </c>
      <c r="F1821" s="32" t="str">
        <f>IF(ISNUMBER($B1821),IF('INPUT | Operations'!$B1826&lt;Booster_BurnTime,1,IF('INPUT | Operations'!$B1825&lt;=Booster_BurnTime,(Booster_BurnTime-'INPUT | Operations'!$B1825)/('INPUT | Operations'!$B1826-'INPUT | Operations'!$B1825),0))*'INPUT | Operations'!$E1825*NumberOfBoosters*NumberOfOps*$E1821,"")</f>
        <v/>
      </c>
      <c r="G1821" s="34" t="str">
        <f t="shared" si="277"/>
        <v/>
      </c>
      <c r="H1821" s="27" t="str">
        <f t="shared" si="278"/>
        <v/>
      </c>
      <c r="I1821" s="27" t="str">
        <f t="shared" si="279"/>
        <v/>
      </c>
      <c r="J1821" s="27" t="str">
        <f t="shared" si="280"/>
        <v/>
      </c>
      <c r="K1821" s="27" t="str">
        <f t="shared" si="281"/>
        <v/>
      </c>
      <c r="L1821" s="27" t="str">
        <f t="shared" si="282"/>
        <v/>
      </c>
      <c r="M1821" s="32" t="str">
        <f t="shared" si="283"/>
        <v/>
      </c>
      <c r="N1821" s="27" t="str">
        <f t="shared" si="275"/>
        <v/>
      </c>
      <c r="O1821" s="27" t="str">
        <f t="shared" si="275"/>
        <v/>
      </c>
      <c r="P1821" s="27" t="str">
        <f t="shared" si="275"/>
        <v/>
      </c>
      <c r="Q1821" s="27" t="str">
        <f t="shared" si="275"/>
        <v/>
      </c>
      <c r="R1821" s="27" t="str">
        <f t="shared" si="275"/>
        <v/>
      </c>
      <c r="S1821" s="27" t="str">
        <f t="shared" si="275"/>
        <v/>
      </c>
      <c r="T1821" s="32" t="str">
        <f t="shared" si="275"/>
        <v/>
      </c>
      <c r="U1821" s="10"/>
    </row>
    <row r="1822" spans="1:21" x14ac:dyDescent="0.25">
      <c r="A1822" s="10"/>
      <c r="B1822" s="4" t="str">
        <f>IF(ISBLANK('INPUT | Operations'!$B1827),"",COUNT('INPUT | Operations'!$B$12:$B1826))</f>
        <v/>
      </c>
      <c r="C1822" s="27" t="str">
        <f>IF(ISNUMBER($B1822),('INPUT | Operations'!$C1826+'INPUT | Operations'!$C1827)/2,"")</f>
        <v/>
      </c>
      <c r="D1822" s="28" t="str">
        <f t="shared" si="276"/>
        <v/>
      </c>
      <c r="E1822" s="26" t="str">
        <f>IF(ISNUMBER($B1822),'INPUT | Operations'!$B1827-'INPUT | Operations'!$B1826,"")</f>
        <v/>
      </c>
      <c r="F1822" s="32" t="str">
        <f>IF(ISNUMBER($B1822),IF('INPUT | Operations'!$B1827&lt;Booster_BurnTime,1,IF('INPUT | Operations'!$B1826&lt;=Booster_BurnTime,(Booster_BurnTime-'INPUT | Operations'!$B1826)/('INPUT | Operations'!$B1827-'INPUT | Operations'!$B1826),0))*'INPUT | Operations'!$E1826*NumberOfBoosters*NumberOfOps*$E1822,"")</f>
        <v/>
      </c>
      <c r="G1822" s="34" t="str">
        <f t="shared" si="277"/>
        <v/>
      </c>
      <c r="H1822" s="27" t="str">
        <f t="shared" si="278"/>
        <v/>
      </c>
      <c r="I1822" s="27" t="str">
        <f t="shared" si="279"/>
        <v/>
      </c>
      <c r="J1822" s="27" t="str">
        <f t="shared" si="280"/>
        <v/>
      </c>
      <c r="K1822" s="27" t="str">
        <f t="shared" si="281"/>
        <v/>
      </c>
      <c r="L1822" s="27" t="str">
        <f t="shared" si="282"/>
        <v/>
      </c>
      <c r="M1822" s="32" t="str">
        <f t="shared" si="283"/>
        <v/>
      </c>
      <c r="N1822" s="27" t="str">
        <f t="shared" si="275"/>
        <v/>
      </c>
      <c r="O1822" s="27" t="str">
        <f t="shared" si="275"/>
        <v/>
      </c>
      <c r="P1822" s="27" t="str">
        <f t="shared" si="275"/>
        <v/>
      </c>
      <c r="Q1822" s="27" t="str">
        <f t="shared" si="275"/>
        <v/>
      </c>
      <c r="R1822" s="27" t="str">
        <f t="shared" si="275"/>
        <v/>
      </c>
      <c r="S1822" s="27" t="str">
        <f t="shared" si="275"/>
        <v/>
      </c>
      <c r="T1822" s="32" t="str">
        <f t="shared" si="275"/>
        <v/>
      </c>
      <c r="U1822" s="10"/>
    </row>
    <row r="1823" spans="1:21" x14ac:dyDescent="0.25">
      <c r="A1823" s="10"/>
      <c r="B1823" s="4" t="str">
        <f>IF(ISBLANK('INPUT | Operations'!$B1828),"",COUNT('INPUT | Operations'!$B$12:$B1827))</f>
        <v/>
      </c>
      <c r="C1823" s="27" t="str">
        <f>IF(ISNUMBER($B1823),('INPUT | Operations'!$C1827+'INPUT | Operations'!$C1828)/2,"")</f>
        <v/>
      </c>
      <c r="D1823" s="28" t="str">
        <f t="shared" si="276"/>
        <v/>
      </c>
      <c r="E1823" s="26" t="str">
        <f>IF(ISNUMBER($B1823),'INPUT | Operations'!$B1828-'INPUT | Operations'!$B1827,"")</f>
        <v/>
      </c>
      <c r="F1823" s="32" t="str">
        <f>IF(ISNUMBER($B1823),IF('INPUT | Operations'!$B1828&lt;Booster_BurnTime,1,IF('INPUT | Operations'!$B1827&lt;=Booster_BurnTime,(Booster_BurnTime-'INPUT | Operations'!$B1827)/('INPUT | Operations'!$B1828-'INPUT | Operations'!$B1827),0))*'INPUT | Operations'!$E1827*NumberOfBoosters*NumberOfOps*$E1823,"")</f>
        <v/>
      </c>
      <c r="G1823" s="34" t="str">
        <f t="shared" si="277"/>
        <v/>
      </c>
      <c r="H1823" s="27" t="str">
        <f t="shared" si="278"/>
        <v/>
      </c>
      <c r="I1823" s="27" t="str">
        <f t="shared" si="279"/>
        <v/>
      </c>
      <c r="J1823" s="27" t="str">
        <f t="shared" si="280"/>
        <v/>
      </c>
      <c r="K1823" s="27" t="str">
        <f t="shared" si="281"/>
        <v/>
      </c>
      <c r="L1823" s="27" t="str">
        <f t="shared" si="282"/>
        <v/>
      </c>
      <c r="M1823" s="32" t="str">
        <f t="shared" si="283"/>
        <v/>
      </c>
      <c r="N1823" s="27" t="str">
        <f t="shared" si="275"/>
        <v/>
      </c>
      <c r="O1823" s="27" t="str">
        <f t="shared" si="275"/>
        <v/>
      </c>
      <c r="P1823" s="27" t="str">
        <f t="shared" si="275"/>
        <v/>
      </c>
      <c r="Q1823" s="27" t="str">
        <f t="shared" si="275"/>
        <v/>
      </c>
      <c r="R1823" s="27" t="str">
        <f t="shared" si="275"/>
        <v/>
      </c>
      <c r="S1823" s="27" t="str">
        <f t="shared" si="275"/>
        <v/>
      </c>
      <c r="T1823" s="32" t="str">
        <f t="shared" si="275"/>
        <v/>
      </c>
      <c r="U1823" s="10"/>
    </row>
    <row r="1824" spans="1:21" x14ac:dyDescent="0.25">
      <c r="A1824" s="10"/>
      <c r="B1824" s="4" t="str">
        <f>IF(ISBLANK('INPUT | Operations'!$B1829),"",COUNT('INPUT | Operations'!$B$12:$B1828))</f>
        <v/>
      </c>
      <c r="C1824" s="27" t="str">
        <f>IF(ISNUMBER($B1824),('INPUT | Operations'!$C1828+'INPUT | Operations'!$C1829)/2,"")</f>
        <v/>
      </c>
      <c r="D1824" s="28" t="str">
        <f t="shared" si="276"/>
        <v/>
      </c>
      <c r="E1824" s="26" t="str">
        <f>IF(ISNUMBER($B1824),'INPUT | Operations'!$B1829-'INPUT | Operations'!$B1828,"")</f>
        <v/>
      </c>
      <c r="F1824" s="32" t="str">
        <f>IF(ISNUMBER($B1824),IF('INPUT | Operations'!$B1829&lt;Booster_BurnTime,1,IF('INPUT | Operations'!$B1828&lt;=Booster_BurnTime,(Booster_BurnTime-'INPUT | Operations'!$B1828)/('INPUT | Operations'!$B1829-'INPUT | Operations'!$B1828),0))*'INPUT | Operations'!$E1828*NumberOfBoosters*NumberOfOps*$E1824,"")</f>
        <v/>
      </c>
      <c r="G1824" s="34" t="str">
        <f t="shared" si="277"/>
        <v/>
      </c>
      <c r="H1824" s="27" t="str">
        <f t="shared" si="278"/>
        <v/>
      </c>
      <c r="I1824" s="27" t="str">
        <f t="shared" si="279"/>
        <v/>
      </c>
      <c r="J1824" s="27" t="str">
        <f t="shared" si="280"/>
        <v/>
      </c>
      <c r="K1824" s="27" t="str">
        <f t="shared" si="281"/>
        <v/>
      </c>
      <c r="L1824" s="27" t="str">
        <f t="shared" si="282"/>
        <v/>
      </c>
      <c r="M1824" s="32" t="str">
        <f t="shared" si="283"/>
        <v/>
      </c>
      <c r="N1824" s="27" t="str">
        <f t="shared" si="275"/>
        <v/>
      </c>
      <c r="O1824" s="27" t="str">
        <f t="shared" si="275"/>
        <v/>
      </c>
      <c r="P1824" s="27" t="str">
        <f t="shared" si="275"/>
        <v/>
      </c>
      <c r="Q1824" s="27" t="str">
        <f t="shared" si="275"/>
        <v/>
      </c>
      <c r="R1824" s="27" t="str">
        <f t="shared" si="275"/>
        <v/>
      </c>
      <c r="S1824" s="27" t="str">
        <f t="shared" si="275"/>
        <v/>
      </c>
      <c r="T1824" s="32" t="str">
        <f t="shared" si="275"/>
        <v/>
      </c>
      <c r="U1824" s="10"/>
    </row>
    <row r="1825" spans="1:21" x14ac:dyDescent="0.25">
      <c r="A1825" s="10"/>
      <c r="B1825" s="4" t="str">
        <f>IF(ISBLANK('INPUT | Operations'!$B1830),"",COUNT('INPUT | Operations'!$B$12:$B1829))</f>
        <v/>
      </c>
      <c r="C1825" s="27" t="str">
        <f>IF(ISNUMBER($B1825),('INPUT | Operations'!$C1829+'INPUT | Operations'!$C1830)/2,"")</f>
        <v/>
      </c>
      <c r="D1825" s="28" t="str">
        <f t="shared" si="276"/>
        <v/>
      </c>
      <c r="E1825" s="26" t="str">
        <f>IF(ISNUMBER($B1825),'INPUT | Operations'!$B1830-'INPUT | Operations'!$B1829,"")</f>
        <v/>
      </c>
      <c r="F1825" s="32" t="str">
        <f>IF(ISNUMBER($B1825),IF('INPUT | Operations'!$B1830&lt;Booster_BurnTime,1,IF('INPUT | Operations'!$B1829&lt;=Booster_BurnTime,(Booster_BurnTime-'INPUT | Operations'!$B1829)/('INPUT | Operations'!$B1830-'INPUT | Operations'!$B1829),0))*'INPUT | Operations'!$E1829*NumberOfBoosters*NumberOfOps*$E1825,"")</f>
        <v/>
      </c>
      <c r="G1825" s="34" t="str">
        <f t="shared" si="277"/>
        <v/>
      </c>
      <c r="H1825" s="27" t="str">
        <f t="shared" si="278"/>
        <v/>
      </c>
      <c r="I1825" s="27" t="str">
        <f t="shared" si="279"/>
        <v/>
      </c>
      <c r="J1825" s="27" t="str">
        <f t="shared" si="280"/>
        <v/>
      </c>
      <c r="K1825" s="27" t="str">
        <f t="shared" si="281"/>
        <v/>
      </c>
      <c r="L1825" s="27" t="str">
        <f t="shared" si="282"/>
        <v/>
      </c>
      <c r="M1825" s="32" t="str">
        <f t="shared" si="283"/>
        <v/>
      </c>
      <c r="N1825" s="27" t="str">
        <f t="shared" si="275"/>
        <v/>
      </c>
      <c r="O1825" s="27" t="str">
        <f t="shared" si="275"/>
        <v/>
      </c>
      <c r="P1825" s="27" t="str">
        <f t="shared" si="275"/>
        <v/>
      </c>
      <c r="Q1825" s="27" t="str">
        <f t="shared" si="275"/>
        <v/>
      </c>
      <c r="R1825" s="27" t="str">
        <f t="shared" si="275"/>
        <v/>
      </c>
      <c r="S1825" s="27" t="str">
        <f t="shared" si="275"/>
        <v/>
      </c>
      <c r="T1825" s="32" t="str">
        <f t="shared" si="275"/>
        <v/>
      </c>
      <c r="U1825" s="10"/>
    </row>
    <row r="1826" spans="1:21" x14ac:dyDescent="0.25">
      <c r="A1826" s="10"/>
      <c r="B1826" s="4" t="str">
        <f>IF(ISBLANK('INPUT | Operations'!$B1831),"",COUNT('INPUT | Operations'!$B$12:$B1830))</f>
        <v/>
      </c>
      <c r="C1826" s="27" t="str">
        <f>IF(ISNUMBER($B1826),('INPUT | Operations'!$C1830+'INPUT | Operations'!$C1831)/2,"")</f>
        <v/>
      </c>
      <c r="D1826" s="28" t="str">
        <f t="shared" si="276"/>
        <v/>
      </c>
      <c r="E1826" s="26" t="str">
        <f>IF(ISNUMBER($B1826),'INPUT | Operations'!$B1831-'INPUT | Operations'!$B1830,"")</f>
        <v/>
      </c>
      <c r="F1826" s="32" t="str">
        <f>IF(ISNUMBER($B1826),IF('INPUT | Operations'!$B1831&lt;Booster_BurnTime,1,IF('INPUT | Operations'!$B1830&lt;=Booster_BurnTime,(Booster_BurnTime-'INPUT | Operations'!$B1830)/('INPUT | Operations'!$B1831-'INPUT | Operations'!$B1830),0))*'INPUT | Operations'!$E1830*NumberOfBoosters*NumberOfOps*$E1826,"")</f>
        <v/>
      </c>
      <c r="G1826" s="34" t="str">
        <f t="shared" si="277"/>
        <v/>
      </c>
      <c r="H1826" s="27" t="str">
        <f t="shared" si="278"/>
        <v/>
      </c>
      <c r="I1826" s="27" t="str">
        <f t="shared" si="279"/>
        <v/>
      </c>
      <c r="J1826" s="27" t="str">
        <f t="shared" si="280"/>
        <v/>
      </c>
      <c r="K1826" s="27" t="str">
        <f t="shared" si="281"/>
        <v/>
      </c>
      <c r="L1826" s="27" t="str">
        <f t="shared" si="282"/>
        <v/>
      </c>
      <c r="M1826" s="32" t="str">
        <f t="shared" si="283"/>
        <v/>
      </c>
      <c r="N1826" s="27" t="str">
        <f t="shared" si="275"/>
        <v/>
      </c>
      <c r="O1826" s="27" t="str">
        <f t="shared" si="275"/>
        <v/>
      </c>
      <c r="P1826" s="27" t="str">
        <f t="shared" si="275"/>
        <v/>
      </c>
      <c r="Q1826" s="27" t="str">
        <f t="shared" si="275"/>
        <v/>
      </c>
      <c r="R1826" s="27" t="str">
        <f t="shared" si="275"/>
        <v/>
      </c>
      <c r="S1826" s="27" t="str">
        <f t="shared" si="275"/>
        <v/>
      </c>
      <c r="T1826" s="32" t="str">
        <f t="shared" si="275"/>
        <v/>
      </c>
      <c r="U1826" s="10"/>
    </row>
    <row r="1827" spans="1:21" x14ac:dyDescent="0.25">
      <c r="A1827" s="10"/>
      <c r="B1827" s="4" t="str">
        <f>IF(ISBLANK('INPUT | Operations'!$B1832),"",COUNT('INPUT | Operations'!$B$12:$B1831))</f>
        <v/>
      </c>
      <c r="C1827" s="27" t="str">
        <f>IF(ISNUMBER($B1827),('INPUT | Operations'!$C1831+'INPUT | Operations'!$C1832)/2,"")</f>
        <v/>
      </c>
      <c r="D1827" s="28" t="str">
        <f t="shared" si="276"/>
        <v/>
      </c>
      <c r="E1827" s="26" t="str">
        <f>IF(ISNUMBER($B1827),'INPUT | Operations'!$B1832-'INPUT | Operations'!$B1831,"")</f>
        <v/>
      </c>
      <c r="F1827" s="32" t="str">
        <f>IF(ISNUMBER($B1827),IF('INPUT | Operations'!$B1832&lt;Booster_BurnTime,1,IF('INPUT | Operations'!$B1831&lt;=Booster_BurnTime,(Booster_BurnTime-'INPUT | Operations'!$B1831)/('INPUT | Operations'!$B1832-'INPUT | Operations'!$B1831),0))*'INPUT | Operations'!$E1831*NumberOfBoosters*NumberOfOps*$E1827,"")</f>
        <v/>
      </c>
      <c r="G1827" s="34" t="str">
        <f t="shared" si="277"/>
        <v/>
      </c>
      <c r="H1827" s="27" t="str">
        <f t="shared" si="278"/>
        <v/>
      </c>
      <c r="I1827" s="27" t="str">
        <f t="shared" si="279"/>
        <v/>
      </c>
      <c r="J1827" s="27" t="str">
        <f t="shared" si="280"/>
        <v/>
      </c>
      <c r="K1827" s="27" t="str">
        <f t="shared" si="281"/>
        <v/>
      </c>
      <c r="L1827" s="27" t="str">
        <f t="shared" si="282"/>
        <v/>
      </c>
      <c r="M1827" s="32" t="str">
        <f t="shared" si="283"/>
        <v/>
      </c>
      <c r="N1827" s="27" t="str">
        <f t="shared" si="275"/>
        <v/>
      </c>
      <c r="O1827" s="27" t="str">
        <f t="shared" si="275"/>
        <v/>
      </c>
      <c r="P1827" s="27" t="str">
        <f t="shared" si="275"/>
        <v/>
      </c>
      <c r="Q1827" s="27" t="str">
        <f t="shared" si="275"/>
        <v/>
      </c>
      <c r="R1827" s="27" t="str">
        <f t="shared" si="275"/>
        <v/>
      </c>
      <c r="S1827" s="27" t="str">
        <f t="shared" si="275"/>
        <v/>
      </c>
      <c r="T1827" s="32" t="str">
        <f t="shared" si="275"/>
        <v/>
      </c>
      <c r="U1827" s="10"/>
    </row>
    <row r="1828" spans="1:21" x14ac:dyDescent="0.25">
      <c r="A1828" s="10"/>
      <c r="B1828" s="4" t="str">
        <f>IF(ISBLANK('INPUT | Operations'!$B1833),"",COUNT('INPUT | Operations'!$B$12:$B1832))</f>
        <v/>
      </c>
      <c r="C1828" s="27" t="str">
        <f>IF(ISNUMBER($B1828),('INPUT | Operations'!$C1832+'INPUT | Operations'!$C1833)/2,"")</f>
        <v/>
      </c>
      <c r="D1828" s="28" t="str">
        <f t="shared" si="276"/>
        <v/>
      </c>
      <c r="E1828" s="26" t="str">
        <f>IF(ISNUMBER($B1828),'INPUT | Operations'!$B1833-'INPUT | Operations'!$B1832,"")</f>
        <v/>
      </c>
      <c r="F1828" s="32" t="str">
        <f>IF(ISNUMBER($B1828),IF('INPUT | Operations'!$B1833&lt;Booster_BurnTime,1,IF('INPUT | Operations'!$B1832&lt;=Booster_BurnTime,(Booster_BurnTime-'INPUT | Operations'!$B1832)/('INPUT | Operations'!$B1833-'INPUT | Operations'!$B1832),0))*'INPUT | Operations'!$E1832*NumberOfBoosters*NumberOfOps*$E1828,"")</f>
        <v/>
      </c>
      <c r="G1828" s="34" t="str">
        <f t="shared" si="277"/>
        <v/>
      </c>
      <c r="H1828" s="27" t="str">
        <f t="shared" si="278"/>
        <v/>
      </c>
      <c r="I1828" s="27" t="str">
        <f t="shared" si="279"/>
        <v/>
      </c>
      <c r="J1828" s="27" t="str">
        <f t="shared" si="280"/>
        <v/>
      </c>
      <c r="K1828" s="27" t="str">
        <f t="shared" si="281"/>
        <v/>
      </c>
      <c r="L1828" s="27" t="str">
        <f t="shared" si="282"/>
        <v/>
      </c>
      <c r="M1828" s="32" t="str">
        <f t="shared" si="283"/>
        <v/>
      </c>
      <c r="N1828" s="27" t="str">
        <f t="shared" si="275"/>
        <v/>
      </c>
      <c r="O1828" s="27" t="str">
        <f t="shared" si="275"/>
        <v/>
      </c>
      <c r="P1828" s="27" t="str">
        <f t="shared" si="275"/>
        <v/>
      </c>
      <c r="Q1828" s="27" t="str">
        <f t="shared" si="275"/>
        <v/>
      </c>
      <c r="R1828" s="27" t="str">
        <f t="shared" si="275"/>
        <v/>
      </c>
      <c r="S1828" s="27" t="str">
        <f t="shared" si="275"/>
        <v/>
      </c>
      <c r="T1828" s="32" t="str">
        <f t="shared" si="275"/>
        <v/>
      </c>
      <c r="U1828" s="10"/>
    </row>
    <row r="1829" spans="1:21" x14ac:dyDescent="0.25">
      <c r="A1829" s="10"/>
      <c r="B1829" s="4" t="str">
        <f>IF(ISBLANK('INPUT | Operations'!$B1834),"",COUNT('INPUT | Operations'!$B$12:$B1833))</f>
        <v/>
      </c>
      <c r="C1829" s="27" t="str">
        <f>IF(ISNUMBER($B1829),('INPUT | Operations'!$C1833+'INPUT | Operations'!$C1834)/2,"")</f>
        <v/>
      </c>
      <c r="D1829" s="28" t="str">
        <f t="shared" si="276"/>
        <v/>
      </c>
      <c r="E1829" s="26" t="str">
        <f>IF(ISNUMBER($B1829),'INPUT | Operations'!$B1834-'INPUT | Operations'!$B1833,"")</f>
        <v/>
      </c>
      <c r="F1829" s="32" t="str">
        <f>IF(ISNUMBER($B1829),IF('INPUT | Operations'!$B1834&lt;Booster_BurnTime,1,IF('INPUT | Operations'!$B1833&lt;=Booster_BurnTime,(Booster_BurnTime-'INPUT | Operations'!$B1833)/('INPUT | Operations'!$B1834-'INPUT | Operations'!$B1833),0))*'INPUT | Operations'!$E1833*NumberOfBoosters*NumberOfOps*$E1829,"")</f>
        <v/>
      </c>
      <c r="G1829" s="34" t="str">
        <f t="shared" si="277"/>
        <v/>
      </c>
      <c r="H1829" s="27" t="str">
        <f t="shared" si="278"/>
        <v/>
      </c>
      <c r="I1829" s="27" t="str">
        <f t="shared" si="279"/>
        <v/>
      </c>
      <c r="J1829" s="27" t="str">
        <f t="shared" si="280"/>
        <v/>
      </c>
      <c r="K1829" s="27" t="str">
        <f t="shared" si="281"/>
        <v/>
      </c>
      <c r="L1829" s="27" t="str">
        <f t="shared" si="282"/>
        <v/>
      </c>
      <c r="M1829" s="32" t="str">
        <f t="shared" si="283"/>
        <v/>
      </c>
      <c r="N1829" s="27" t="str">
        <f t="shared" si="275"/>
        <v/>
      </c>
      <c r="O1829" s="27" t="str">
        <f t="shared" si="275"/>
        <v/>
      </c>
      <c r="P1829" s="27" t="str">
        <f t="shared" si="275"/>
        <v/>
      </c>
      <c r="Q1829" s="27" t="str">
        <f t="shared" si="275"/>
        <v/>
      </c>
      <c r="R1829" s="27" t="str">
        <f t="shared" si="275"/>
        <v/>
      </c>
      <c r="S1829" s="27" t="str">
        <f t="shared" si="275"/>
        <v/>
      </c>
      <c r="T1829" s="32" t="str">
        <f t="shared" si="275"/>
        <v/>
      </c>
      <c r="U1829" s="10"/>
    </row>
    <row r="1830" spans="1:21" x14ac:dyDescent="0.25">
      <c r="A1830" s="10"/>
      <c r="B1830" s="4" t="str">
        <f>IF(ISBLANK('INPUT | Operations'!$B1835),"",COUNT('INPUT | Operations'!$B$12:$B1834))</f>
        <v/>
      </c>
      <c r="C1830" s="27" t="str">
        <f>IF(ISNUMBER($B1830),('INPUT | Operations'!$C1834+'INPUT | Operations'!$C1835)/2,"")</f>
        <v/>
      </c>
      <c r="D1830" s="28" t="str">
        <f t="shared" si="276"/>
        <v/>
      </c>
      <c r="E1830" s="26" t="str">
        <f>IF(ISNUMBER($B1830),'INPUT | Operations'!$B1835-'INPUT | Operations'!$B1834,"")</f>
        <v/>
      </c>
      <c r="F1830" s="32" t="str">
        <f>IF(ISNUMBER($B1830),IF('INPUT | Operations'!$B1835&lt;Booster_BurnTime,1,IF('INPUT | Operations'!$B1834&lt;=Booster_BurnTime,(Booster_BurnTime-'INPUT | Operations'!$B1834)/('INPUT | Operations'!$B1835-'INPUT | Operations'!$B1834),0))*'INPUT | Operations'!$E1834*NumberOfBoosters*NumberOfOps*$E1830,"")</f>
        <v/>
      </c>
      <c r="G1830" s="34" t="str">
        <f t="shared" si="277"/>
        <v/>
      </c>
      <c r="H1830" s="27" t="str">
        <f t="shared" si="278"/>
        <v/>
      </c>
      <c r="I1830" s="27" t="str">
        <f t="shared" si="279"/>
        <v/>
      </c>
      <c r="J1830" s="27" t="str">
        <f t="shared" si="280"/>
        <v/>
      </c>
      <c r="K1830" s="27" t="str">
        <f t="shared" si="281"/>
        <v/>
      </c>
      <c r="L1830" s="27" t="str">
        <f t="shared" si="282"/>
        <v/>
      </c>
      <c r="M1830" s="32" t="str">
        <f t="shared" si="283"/>
        <v/>
      </c>
      <c r="N1830" s="27" t="str">
        <f t="shared" si="275"/>
        <v/>
      </c>
      <c r="O1830" s="27" t="str">
        <f t="shared" si="275"/>
        <v/>
      </c>
      <c r="P1830" s="27" t="str">
        <f t="shared" si="275"/>
        <v/>
      </c>
      <c r="Q1830" s="27" t="str">
        <f t="shared" ref="N1830:T1866" si="284">IFERROR($F1830*J1830/1000,"")</f>
        <v/>
      </c>
      <c r="R1830" s="27" t="str">
        <f t="shared" si="284"/>
        <v/>
      </c>
      <c r="S1830" s="27" t="str">
        <f t="shared" si="284"/>
        <v/>
      </c>
      <c r="T1830" s="32" t="str">
        <f t="shared" si="284"/>
        <v/>
      </c>
      <c r="U1830" s="10"/>
    </row>
    <row r="1831" spans="1:21" x14ac:dyDescent="0.25">
      <c r="A1831" s="10"/>
      <c r="B1831" s="4" t="str">
        <f>IF(ISBLANK('INPUT | Operations'!$B1836),"",COUNT('INPUT | Operations'!$B$12:$B1835))</f>
        <v/>
      </c>
      <c r="C1831" s="27" t="str">
        <f>IF(ISNUMBER($B1831),('INPUT | Operations'!$C1835+'INPUT | Operations'!$C1836)/2,"")</f>
        <v/>
      </c>
      <c r="D1831" s="28" t="str">
        <f t="shared" si="276"/>
        <v/>
      </c>
      <c r="E1831" s="26" t="str">
        <f>IF(ISNUMBER($B1831),'INPUT | Operations'!$B1836-'INPUT | Operations'!$B1835,"")</f>
        <v/>
      </c>
      <c r="F1831" s="32" t="str">
        <f>IF(ISNUMBER($B1831),IF('INPUT | Operations'!$B1836&lt;Booster_BurnTime,1,IF('INPUT | Operations'!$B1835&lt;=Booster_BurnTime,(Booster_BurnTime-'INPUT | Operations'!$B1835)/('INPUT | Operations'!$B1836-'INPUT | Operations'!$B1835),0))*'INPUT | Operations'!$E1835*NumberOfBoosters*NumberOfOps*$E1831,"")</f>
        <v/>
      </c>
      <c r="G1831" s="34" t="str">
        <f t="shared" si="277"/>
        <v/>
      </c>
      <c r="H1831" s="27" t="str">
        <f t="shared" si="278"/>
        <v/>
      </c>
      <c r="I1831" s="27" t="str">
        <f t="shared" si="279"/>
        <v/>
      </c>
      <c r="J1831" s="27" t="str">
        <f t="shared" si="280"/>
        <v/>
      </c>
      <c r="K1831" s="27" t="str">
        <f t="shared" si="281"/>
        <v/>
      </c>
      <c r="L1831" s="27" t="str">
        <f t="shared" si="282"/>
        <v/>
      </c>
      <c r="M1831" s="32" t="str">
        <f t="shared" si="283"/>
        <v/>
      </c>
      <c r="N1831" s="27" t="str">
        <f t="shared" si="284"/>
        <v/>
      </c>
      <c r="O1831" s="27" t="str">
        <f t="shared" si="284"/>
        <v/>
      </c>
      <c r="P1831" s="27" t="str">
        <f t="shared" si="284"/>
        <v/>
      </c>
      <c r="Q1831" s="27" t="str">
        <f t="shared" si="284"/>
        <v/>
      </c>
      <c r="R1831" s="27" t="str">
        <f t="shared" si="284"/>
        <v/>
      </c>
      <c r="S1831" s="27" t="str">
        <f t="shared" si="284"/>
        <v/>
      </c>
      <c r="T1831" s="32" t="str">
        <f t="shared" si="284"/>
        <v/>
      </c>
      <c r="U1831" s="10"/>
    </row>
    <row r="1832" spans="1:21" x14ac:dyDescent="0.25">
      <c r="A1832" s="10"/>
      <c r="B1832" s="4" t="str">
        <f>IF(ISBLANK('INPUT | Operations'!$B1837),"",COUNT('INPUT | Operations'!$B$12:$B1836))</f>
        <v/>
      </c>
      <c r="C1832" s="27" t="str">
        <f>IF(ISNUMBER($B1832),('INPUT | Operations'!$C1836+'INPUT | Operations'!$C1837)/2,"")</f>
        <v/>
      </c>
      <c r="D1832" s="28" t="str">
        <f t="shared" si="276"/>
        <v/>
      </c>
      <c r="E1832" s="26" t="str">
        <f>IF(ISNUMBER($B1832),'INPUT | Operations'!$B1837-'INPUT | Operations'!$B1836,"")</f>
        <v/>
      </c>
      <c r="F1832" s="32" t="str">
        <f>IF(ISNUMBER($B1832),IF('INPUT | Operations'!$B1837&lt;Booster_BurnTime,1,IF('INPUT | Operations'!$B1836&lt;=Booster_BurnTime,(Booster_BurnTime-'INPUT | Operations'!$B1836)/('INPUT | Operations'!$B1837-'INPUT | Operations'!$B1836),0))*'INPUT | Operations'!$E1836*NumberOfBoosters*NumberOfOps*$E1832,"")</f>
        <v/>
      </c>
      <c r="G1832" s="34" t="str">
        <f t="shared" si="277"/>
        <v/>
      </c>
      <c r="H1832" s="27" t="str">
        <f t="shared" si="278"/>
        <v/>
      </c>
      <c r="I1832" s="27" t="str">
        <f t="shared" si="279"/>
        <v/>
      </c>
      <c r="J1832" s="27" t="str">
        <f t="shared" si="280"/>
        <v/>
      </c>
      <c r="K1832" s="27" t="str">
        <f t="shared" si="281"/>
        <v/>
      </c>
      <c r="L1832" s="27" t="str">
        <f t="shared" si="282"/>
        <v/>
      </c>
      <c r="M1832" s="32" t="str">
        <f t="shared" si="283"/>
        <v/>
      </c>
      <c r="N1832" s="27" t="str">
        <f t="shared" si="284"/>
        <v/>
      </c>
      <c r="O1832" s="27" t="str">
        <f t="shared" si="284"/>
        <v/>
      </c>
      <c r="P1832" s="27" t="str">
        <f t="shared" si="284"/>
        <v/>
      </c>
      <c r="Q1832" s="27" t="str">
        <f t="shared" si="284"/>
        <v/>
      </c>
      <c r="R1832" s="27" t="str">
        <f t="shared" si="284"/>
        <v/>
      </c>
      <c r="S1832" s="27" t="str">
        <f t="shared" si="284"/>
        <v/>
      </c>
      <c r="T1832" s="32" t="str">
        <f t="shared" si="284"/>
        <v/>
      </c>
      <c r="U1832" s="10"/>
    </row>
    <row r="1833" spans="1:21" x14ac:dyDescent="0.25">
      <c r="A1833" s="10"/>
      <c r="B1833" s="4" t="str">
        <f>IF(ISBLANK('INPUT | Operations'!$B1838),"",COUNT('INPUT | Operations'!$B$12:$B1837))</f>
        <v/>
      </c>
      <c r="C1833" s="27" t="str">
        <f>IF(ISNUMBER($B1833),('INPUT | Operations'!$C1837+'INPUT | Operations'!$C1838)/2,"")</f>
        <v/>
      </c>
      <c r="D1833" s="28" t="str">
        <f t="shared" si="276"/>
        <v/>
      </c>
      <c r="E1833" s="26" t="str">
        <f>IF(ISNUMBER($B1833),'INPUT | Operations'!$B1838-'INPUT | Operations'!$B1837,"")</f>
        <v/>
      </c>
      <c r="F1833" s="32" t="str">
        <f>IF(ISNUMBER($B1833),IF('INPUT | Operations'!$B1838&lt;Booster_BurnTime,1,IF('INPUT | Operations'!$B1837&lt;=Booster_BurnTime,(Booster_BurnTime-'INPUT | Operations'!$B1837)/('INPUT | Operations'!$B1838-'INPUT | Operations'!$B1837),0))*'INPUT | Operations'!$E1837*NumberOfBoosters*NumberOfOps*$E1833,"")</f>
        <v/>
      </c>
      <c r="G1833" s="34" t="str">
        <f t="shared" si="277"/>
        <v/>
      </c>
      <c r="H1833" s="27" t="str">
        <f t="shared" si="278"/>
        <v/>
      </c>
      <c r="I1833" s="27" t="str">
        <f t="shared" si="279"/>
        <v/>
      </c>
      <c r="J1833" s="27" t="str">
        <f t="shared" si="280"/>
        <v/>
      </c>
      <c r="K1833" s="27" t="str">
        <f t="shared" si="281"/>
        <v/>
      </c>
      <c r="L1833" s="27" t="str">
        <f t="shared" si="282"/>
        <v/>
      </c>
      <c r="M1833" s="32" t="str">
        <f t="shared" si="283"/>
        <v/>
      </c>
      <c r="N1833" s="27" t="str">
        <f t="shared" si="284"/>
        <v/>
      </c>
      <c r="O1833" s="27" t="str">
        <f t="shared" si="284"/>
        <v/>
      </c>
      <c r="P1833" s="27" t="str">
        <f t="shared" si="284"/>
        <v/>
      </c>
      <c r="Q1833" s="27" t="str">
        <f t="shared" si="284"/>
        <v/>
      </c>
      <c r="R1833" s="27" t="str">
        <f t="shared" si="284"/>
        <v/>
      </c>
      <c r="S1833" s="27" t="str">
        <f t="shared" si="284"/>
        <v/>
      </c>
      <c r="T1833" s="32" t="str">
        <f t="shared" si="284"/>
        <v/>
      </c>
      <c r="U1833" s="10"/>
    </row>
    <row r="1834" spans="1:21" x14ac:dyDescent="0.25">
      <c r="A1834" s="10"/>
      <c r="B1834" s="4" t="str">
        <f>IF(ISBLANK('INPUT | Operations'!$B1839),"",COUNT('INPUT | Operations'!$B$12:$B1838))</f>
        <v/>
      </c>
      <c r="C1834" s="27" t="str">
        <f>IF(ISNUMBER($B1834),('INPUT | Operations'!$C1838+'INPUT | Operations'!$C1839)/2,"")</f>
        <v/>
      </c>
      <c r="D1834" s="28" t="str">
        <f t="shared" si="276"/>
        <v/>
      </c>
      <c r="E1834" s="26" t="str">
        <f>IF(ISNUMBER($B1834),'INPUT | Operations'!$B1839-'INPUT | Operations'!$B1838,"")</f>
        <v/>
      </c>
      <c r="F1834" s="32" t="str">
        <f>IF(ISNUMBER($B1834),IF('INPUT | Operations'!$B1839&lt;Booster_BurnTime,1,IF('INPUT | Operations'!$B1838&lt;=Booster_BurnTime,(Booster_BurnTime-'INPUT | Operations'!$B1838)/('INPUT | Operations'!$B1839-'INPUT | Operations'!$B1838),0))*'INPUT | Operations'!$E1838*NumberOfBoosters*NumberOfOps*$E1834,"")</f>
        <v/>
      </c>
      <c r="G1834" s="34" t="str">
        <f t="shared" si="277"/>
        <v/>
      </c>
      <c r="H1834" s="27" t="str">
        <f t="shared" si="278"/>
        <v/>
      </c>
      <c r="I1834" s="27" t="str">
        <f t="shared" si="279"/>
        <v/>
      </c>
      <c r="J1834" s="27" t="str">
        <f t="shared" si="280"/>
        <v/>
      </c>
      <c r="K1834" s="27" t="str">
        <f t="shared" si="281"/>
        <v/>
      </c>
      <c r="L1834" s="27" t="str">
        <f t="shared" si="282"/>
        <v/>
      </c>
      <c r="M1834" s="32" t="str">
        <f t="shared" si="283"/>
        <v/>
      </c>
      <c r="N1834" s="27" t="str">
        <f t="shared" si="284"/>
        <v/>
      </c>
      <c r="O1834" s="27" t="str">
        <f t="shared" si="284"/>
        <v/>
      </c>
      <c r="P1834" s="27" t="str">
        <f t="shared" si="284"/>
        <v/>
      </c>
      <c r="Q1834" s="27" t="str">
        <f t="shared" si="284"/>
        <v/>
      </c>
      <c r="R1834" s="27" t="str">
        <f t="shared" si="284"/>
        <v/>
      </c>
      <c r="S1834" s="27" t="str">
        <f t="shared" si="284"/>
        <v/>
      </c>
      <c r="T1834" s="32" t="str">
        <f t="shared" si="284"/>
        <v/>
      </c>
      <c r="U1834" s="10"/>
    </row>
    <row r="1835" spans="1:21" x14ac:dyDescent="0.25">
      <c r="A1835" s="10"/>
      <c r="B1835" s="4" t="str">
        <f>IF(ISBLANK('INPUT | Operations'!$B1840),"",COUNT('INPUT | Operations'!$B$12:$B1839))</f>
        <v/>
      </c>
      <c r="C1835" s="27" t="str">
        <f>IF(ISNUMBER($B1835),('INPUT | Operations'!$C1839+'INPUT | Operations'!$C1840)/2,"")</f>
        <v/>
      </c>
      <c r="D1835" s="28" t="str">
        <f t="shared" si="276"/>
        <v/>
      </c>
      <c r="E1835" s="26" t="str">
        <f>IF(ISNUMBER($B1835),'INPUT | Operations'!$B1840-'INPUT | Operations'!$B1839,"")</f>
        <v/>
      </c>
      <c r="F1835" s="32" t="str">
        <f>IF(ISNUMBER($B1835),IF('INPUT | Operations'!$B1840&lt;Booster_BurnTime,1,IF('INPUT | Operations'!$B1839&lt;=Booster_BurnTime,(Booster_BurnTime-'INPUT | Operations'!$B1839)/('INPUT | Operations'!$B1840-'INPUT | Operations'!$B1839),0))*'INPUT | Operations'!$E1839*NumberOfBoosters*NumberOfOps*$E1835,"")</f>
        <v/>
      </c>
      <c r="G1835" s="34" t="str">
        <f t="shared" si="277"/>
        <v/>
      </c>
      <c r="H1835" s="27" t="str">
        <f t="shared" si="278"/>
        <v/>
      </c>
      <c r="I1835" s="27" t="str">
        <f t="shared" si="279"/>
        <v/>
      </c>
      <c r="J1835" s="27" t="str">
        <f t="shared" si="280"/>
        <v/>
      </c>
      <c r="K1835" s="27" t="str">
        <f t="shared" si="281"/>
        <v/>
      </c>
      <c r="L1835" s="27" t="str">
        <f t="shared" si="282"/>
        <v/>
      </c>
      <c r="M1835" s="32" t="str">
        <f t="shared" si="283"/>
        <v/>
      </c>
      <c r="N1835" s="27" t="str">
        <f t="shared" si="284"/>
        <v/>
      </c>
      <c r="O1835" s="27" t="str">
        <f t="shared" si="284"/>
        <v/>
      </c>
      <c r="P1835" s="27" t="str">
        <f t="shared" si="284"/>
        <v/>
      </c>
      <c r="Q1835" s="27" t="str">
        <f t="shared" si="284"/>
        <v/>
      </c>
      <c r="R1835" s="27" t="str">
        <f t="shared" si="284"/>
        <v/>
      </c>
      <c r="S1835" s="27" t="str">
        <f t="shared" si="284"/>
        <v/>
      </c>
      <c r="T1835" s="32" t="str">
        <f t="shared" si="284"/>
        <v/>
      </c>
      <c r="U1835" s="10"/>
    </row>
    <row r="1836" spans="1:21" x14ac:dyDescent="0.25">
      <c r="A1836" s="10"/>
      <c r="B1836" s="4" t="str">
        <f>IF(ISBLANK('INPUT | Operations'!$B1841),"",COUNT('INPUT | Operations'!$B$12:$B1840))</f>
        <v/>
      </c>
      <c r="C1836" s="27" t="str">
        <f>IF(ISNUMBER($B1836),('INPUT | Operations'!$C1840+'INPUT | Operations'!$C1841)/2,"")</f>
        <v/>
      </c>
      <c r="D1836" s="28" t="str">
        <f t="shared" si="276"/>
        <v/>
      </c>
      <c r="E1836" s="26" t="str">
        <f>IF(ISNUMBER($B1836),'INPUT | Operations'!$B1841-'INPUT | Operations'!$B1840,"")</f>
        <v/>
      </c>
      <c r="F1836" s="32" t="str">
        <f>IF(ISNUMBER($B1836),IF('INPUT | Operations'!$B1841&lt;Booster_BurnTime,1,IF('INPUT | Operations'!$B1840&lt;=Booster_BurnTime,(Booster_BurnTime-'INPUT | Operations'!$B1840)/('INPUT | Operations'!$B1841-'INPUT | Operations'!$B1840),0))*'INPUT | Operations'!$E1840*NumberOfBoosters*NumberOfOps*$E1836,"")</f>
        <v/>
      </c>
      <c r="G1836" s="34" t="str">
        <f t="shared" si="277"/>
        <v/>
      </c>
      <c r="H1836" s="27" t="str">
        <f t="shared" si="278"/>
        <v/>
      </c>
      <c r="I1836" s="27" t="str">
        <f t="shared" si="279"/>
        <v/>
      </c>
      <c r="J1836" s="27" t="str">
        <f t="shared" si="280"/>
        <v/>
      </c>
      <c r="K1836" s="27" t="str">
        <f t="shared" si="281"/>
        <v/>
      </c>
      <c r="L1836" s="27" t="str">
        <f t="shared" si="282"/>
        <v/>
      </c>
      <c r="M1836" s="32" t="str">
        <f t="shared" si="283"/>
        <v/>
      </c>
      <c r="N1836" s="27" t="str">
        <f t="shared" si="284"/>
        <v/>
      </c>
      <c r="O1836" s="27" t="str">
        <f t="shared" si="284"/>
        <v/>
      </c>
      <c r="P1836" s="27" t="str">
        <f t="shared" si="284"/>
        <v/>
      </c>
      <c r="Q1836" s="27" t="str">
        <f t="shared" si="284"/>
        <v/>
      </c>
      <c r="R1836" s="27" t="str">
        <f t="shared" si="284"/>
        <v/>
      </c>
      <c r="S1836" s="27" t="str">
        <f t="shared" si="284"/>
        <v/>
      </c>
      <c r="T1836" s="32" t="str">
        <f t="shared" si="284"/>
        <v/>
      </c>
      <c r="U1836" s="10"/>
    </row>
    <row r="1837" spans="1:21" x14ac:dyDescent="0.25">
      <c r="A1837" s="10"/>
      <c r="B1837" s="4" t="str">
        <f>IF(ISBLANK('INPUT | Operations'!$B1842),"",COUNT('INPUT | Operations'!$B$12:$B1841))</f>
        <v/>
      </c>
      <c r="C1837" s="27" t="str">
        <f>IF(ISNUMBER($B1837),('INPUT | Operations'!$C1841+'INPUT | Operations'!$C1842)/2,"")</f>
        <v/>
      </c>
      <c r="D1837" s="28" t="str">
        <f t="shared" si="276"/>
        <v/>
      </c>
      <c r="E1837" s="26" t="str">
        <f>IF(ISNUMBER($B1837),'INPUT | Operations'!$B1842-'INPUT | Operations'!$B1841,"")</f>
        <v/>
      </c>
      <c r="F1837" s="32" t="str">
        <f>IF(ISNUMBER($B1837),IF('INPUT | Operations'!$B1842&lt;Booster_BurnTime,1,IF('INPUT | Operations'!$B1841&lt;=Booster_BurnTime,(Booster_BurnTime-'INPUT | Operations'!$B1841)/('INPUT | Operations'!$B1842-'INPUT | Operations'!$B1841),0))*'INPUT | Operations'!$E1841*NumberOfBoosters*NumberOfOps*$E1837,"")</f>
        <v/>
      </c>
      <c r="G1837" s="34" t="str">
        <f t="shared" si="277"/>
        <v/>
      </c>
      <c r="H1837" s="27" t="str">
        <f t="shared" si="278"/>
        <v/>
      </c>
      <c r="I1837" s="27" t="str">
        <f t="shared" si="279"/>
        <v/>
      </c>
      <c r="J1837" s="27" t="str">
        <f t="shared" si="280"/>
        <v/>
      </c>
      <c r="K1837" s="27" t="str">
        <f t="shared" si="281"/>
        <v/>
      </c>
      <c r="L1837" s="27" t="str">
        <f t="shared" si="282"/>
        <v/>
      </c>
      <c r="M1837" s="32" t="str">
        <f t="shared" si="283"/>
        <v/>
      </c>
      <c r="N1837" s="27" t="str">
        <f t="shared" si="284"/>
        <v/>
      </c>
      <c r="O1837" s="27" t="str">
        <f t="shared" si="284"/>
        <v/>
      </c>
      <c r="P1837" s="27" t="str">
        <f t="shared" si="284"/>
        <v/>
      </c>
      <c r="Q1837" s="27" t="str">
        <f t="shared" si="284"/>
        <v/>
      </c>
      <c r="R1837" s="27" t="str">
        <f t="shared" si="284"/>
        <v/>
      </c>
      <c r="S1837" s="27" t="str">
        <f t="shared" si="284"/>
        <v/>
      </c>
      <c r="T1837" s="32" t="str">
        <f t="shared" si="284"/>
        <v/>
      </c>
      <c r="U1837" s="10"/>
    </row>
    <row r="1838" spans="1:21" x14ac:dyDescent="0.25">
      <c r="A1838" s="10"/>
      <c r="B1838" s="4" t="str">
        <f>IF(ISBLANK('INPUT | Operations'!$B1843),"",COUNT('INPUT | Operations'!$B$12:$B1842))</f>
        <v/>
      </c>
      <c r="C1838" s="27" t="str">
        <f>IF(ISNUMBER($B1838),('INPUT | Operations'!$C1842+'INPUT | Operations'!$C1843)/2,"")</f>
        <v/>
      </c>
      <c r="D1838" s="28" t="str">
        <f t="shared" si="276"/>
        <v/>
      </c>
      <c r="E1838" s="26" t="str">
        <f>IF(ISNUMBER($B1838),'INPUT | Operations'!$B1843-'INPUT | Operations'!$B1842,"")</f>
        <v/>
      </c>
      <c r="F1838" s="32" t="str">
        <f>IF(ISNUMBER($B1838),IF('INPUT | Operations'!$B1843&lt;Booster_BurnTime,1,IF('INPUT | Operations'!$B1842&lt;=Booster_BurnTime,(Booster_BurnTime-'INPUT | Operations'!$B1842)/('INPUT | Operations'!$B1843-'INPUT | Operations'!$B1842),0))*'INPUT | Operations'!$E1842*NumberOfBoosters*NumberOfOps*$E1838,"")</f>
        <v/>
      </c>
      <c r="G1838" s="34" t="str">
        <f t="shared" si="277"/>
        <v/>
      </c>
      <c r="H1838" s="27" t="str">
        <f t="shared" si="278"/>
        <v/>
      </c>
      <c r="I1838" s="27" t="str">
        <f t="shared" si="279"/>
        <v/>
      </c>
      <c r="J1838" s="27" t="str">
        <f t="shared" si="280"/>
        <v/>
      </c>
      <c r="K1838" s="27" t="str">
        <f t="shared" si="281"/>
        <v/>
      </c>
      <c r="L1838" s="27" t="str">
        <f t="shared" si="282"/>
        <v/>
      </c>
      <c r="M1838" s="32" t="str">
        <f t="shared" si="283"/>
        <v/>
      </c>
      <c r="N1838" s="27" t="str">
        <f t="shared" si="284"/>
        <v/>
      </c>
      <c r="O1838" s="27" t="str">
        <f t="shared" si="284"/>
        <v/>
      </c>
      <c r="P1838" s="27" t="str">
        <f t="shared" si="284"/>
        <v/>
      </c>
      <c r="Q1838" s="27" t="str">
        <f t="shared" si="284"/>
        <v/>
      </c>
      <c r="R1838" s="27" t="str">
        <f t="shared" si="284"/>
        <v/>
      </c>
      <c r="S1838" s="27" t="str">
        <f t="shared" si="284"/>
        <v/>
      </c>
      <c r="T1838" s="32" t="str">
        <f t="shared" si="284"/>
        <v/>
      </c>
      <c r="U1838" s="10"/>
    </row>
    <row r="1839" spans="1:21" x14ac:dyDescent="0.25">
      <c r="A1839" s="10"/>
      <c r="B1839" s="4" t="str">
        <f>IF(ISBLANK('INPUT | Operations'!$B1844),"",COUNT('INPUT | Operations'!$B$12:$B1843))</f>
        <v/>
      </c>
      <c r="C1839" s="27" t="str">
        <f>IF(ISNUMBER($B1839),('INPUT | Operations'!$C1843+'INPUT | Operations'!$C1844)/2,"")</f>
        <v/>
      </c>
      <c r="D1839" s="28" t="str">
        <f t="shared" si="276"/>
        <v/>
      </c>
      <c r="E1839" s="26" t="str">
        <f>IF(ISNUMBER($B1839),'INPUT | Operations'!$B1844-'INPUT | Operations'!$B1843,"")</f>
        <v/>
      </c>
      <c r="F1839" s="32" t="str">
        <f>IF(ISNUMBER($B1839),IF('INPUT | Operations'!$B1844&lt;Booster_BurnTime,1,IF('INPUT | Operations'!$B1843&lt;=Booster_BurnTime,(Booster_BurnTime-'INPUT | Operations'!$B1843)/('INPUT | Operations'!$B1844-'INPUT | Operations'!$B1843),0))*'INPUT | Operations'!$E1843*NumberOfBoosters*NumberOfOps*$E1839,"")</f>
        <v/>
      </c>
      <c r="G1839" s="34" t="str">
        <f t="shared" si="277"/>
        <v/>
      </c>
      <c r="H1839" s="27" t="str">
        <f t="shared" si="278"/>
        <v/>
      </c>
      <c r="I1839" s="27" t="str">
        <f t="shared" si="279"/>
        <v/>
      </c>
      <c r="J1839" s="27" t="str">
        <f t="shared" si="280"/>
        <v/>
      </c>
      <c r="K1839" s="27" t="str">
        <f t="shared" si="281"/>
        <v/>
      </c>
      <c r="L1839" s="27" t="str">
        <f t="shared" si="282"/>
        <v/>
      </c>
      <c r="M1839" s="32" t="str">
        <f t="shared" si="283"/>
        <v/>
      </c>
      <c r="N1839" s="27" t="str">
        <f t="shared" si="284"/>
        <v/>
      </c>
      <c r="O1839" s="27" t="str">
        <f t="shared" si="284"/>
        <v/>
      </c>
      <c r="P1839" s="27" t="str">
        <f t="shared" si="284"/>
        <v/>
      </c>
      <c r="Q1839" s="27" t="str">
        <f t="shared" si="284"/>
        <v/>
      </c>
      <c r="R1839" s="27" t="str">
        <f t="shared" si="284"/>
        <v/>
      </c>
      <c r="S1839" s="27" t="str">
        <f t="shared" si="284"/>
        <v/>
      </c>
      <c r="T1839" s="32" t="str">
        <f t="shared" si="284"/>
        <v/>
      </c>
      <c r="U1839" s="10"/>
    </row>
    <row r="1840" spans="1:21" x14ac:dyDescent="0.25">
      <c r="A1840" s="10"/>
      <c r="B1840" s="4" t="str">
        <f>IF(ISBLANK('INPUT | Operations'!$B1845),"",COUNT('INPUT | Operations'!$B$12:$B1844))</f>
        <v/>
      </c>
      <c r="C1840" s="27" t="str">
        <f>IF(ISNUMBER($B1840),('INPUT | Operations'!$C1844+'INPUT | Operations'!$C1845)/2,"")</f>
        <v/>
      </c>
      <c r="D1840" s="28" t="str">
        <f t="shared" si="276"/>
        <v/>
      </c>
      <c r="E1840" s="26" t="str">
        <f>IF(ISNUMBER($B1840),'INPUT | Operations'!$B1845-'INPUT | Operations'!$B1844,"")</f>
        <v/>
      </c>
      <c r="F1840" s="32" t="str">
        <f>IF(ISNUMBER($B1840),IF('INPUT | Operations'!$B1845&lt;Booster_BurnTime,1,IF('INPUT | Operations'!$B1844&lt;=Booster_BurnTime,(Booster_BurnTime-'INPUT | Operations'!$B1844)/('INPUT | Operations'!$B1845-'INPUT | Operations'!$B1844),0))*'INPUT | Operations'!$E1844*NumberOfBoosters*NumberOfOps*$E1840,"")</f>
        <v/>
      </c>
      <c r="G1840" s="34" t="str">
        <f t="shared" si="277"/>
        <v/>
      </c>
      <c r="H1840" s="27" t="str">
        <f t="shared" si="278"/>
        <v/>
      </c>
      <c r="I1840" s="27" t="str">
        <f t="shared" si="279"/>
        <v/>
      </c>
      <c r="J1840" s="27" t="str">
        <f t="shared" si="280"/>
        <v/>
      </c>
      <c r="K1840" s="27" t="str">
        <f t="shared" si="281"/>
        <v/>
      </c>
      <c r="L1840" s="27" t="str">
        <f t="shared" si="282"/>
        <v/>
      </c>
      <c r="M1840" s="32" t="str">
        <f t="shared" si="283"/>
        <v/>
      </c>
      <c r="N1840" s="27" t="str">
        <f t="shared" si="284"/>
        <v/>
      </c>
      <c r="O1840" s="27" t="str">
        <f t="shared" si="284"/>
        <v/>
      </c>
      <c r="P1840" s="27" t="str">
        <f t="shared" si="284"/>
        <v/>
      </c>
      <c r="Q1840" s="27" t="str">
        <f t="shared" si="284"/>
        <v/>
      </c>
      <c r="R1840" s="27" t="str">
        <f t="shared" si="284"/>
        <v/>
      </c>
      <c r="S1840" s="27" t="str">
        <f t="shared" si="284"/>
        <v/>
      </c>
      <c r="T1840" s="32" t="str">
        <f t="shared" si="284"/>
        <v/>
      </c>
      <c r="U1840" s="10"/>
    </row>
    <row r="1841" spans="1:21" x14ac:dyDescent="0.25">
      <c r="A1841" s="10"/>
      <c r="B1841" s="4" t="str">
        <f>IF(ISBLANK('INPUT | Operations'!$B1846),"",COUNT('INPUT | Operations'!$B$12:$B1845))</f>
        <v/>
      </c>
      <c r="C1841" s="27" t="str">
        <f>IF(ISNUMBER($B1841),('INPUT | Operations'!$C1845+'INPUT | Operations'!$C1846)/2,"")</f>
        <v/>
      </c>
      <c r="D1841" s="28" t="str">
        <f t="shared" si="276"/>
        <v/>
      </c>
      <c r="E1841" s="26" t="str">
        <f>IF(ISNUMBER($B1841),'INPUT | Operations'!$B1846-'INPUT | Operations'!$B1845,"")</f>
        <v/>
      </c>
      <c r="F1841" s="32" t="str">
        <f>IF(ISNUMBER($B1841),IF('INPUT | Operations'!$B1846&lt;Booster_BurnTime,1,IF('INPUT | Operations'!$B1845&lt;=Booster_BurnTime,(Booster_BurnTime-'INPUT | Operations'!$B1845)/('INPUT | Operations'!$B1846-'INPUT | Operations'!$B1845),0))*'INPUT | Operations'!$E1845*NumberOfBoosters*NumberOfOps*$E1841,"")</f>
        <v/>
      </c>
      <c r="G1841" s="34" t="str">
        <f t="shared" si="277"/>
        <v/>
      </c>
      <c r="H1841" s="27" t="str">
        <f t="shared" si="278"/>
        <v/>
      </c>
      <c r="I1841" s="27" t="str">
        <f t="shared" si="279"/>
        <v/>
      </c>
      <c r="J1841" s="27" t="str">
        <f t="shared" si="280"/>
        <v/>
      </c>
      <c r="K1841" s="27" t="str">
        <f t="shared" si="281"/>
        <v/>
      </c>
      <c r="L1841" s="27" t="str">
        <f t="shared" si="282"/>
        <v/>
      </c>
      <c r="M1841" s="32" t="str">
        <f t="shared" si="283"/>
        <v/>
      </c>
      <c r="N1841" s="27" t="str">
        <f t="shared" si="284"/>
        <v/>
      </c>
      <c r="O1841" s="27" t="str">
        <f t="shared" si="284"/>
        <v/>
      </c>
      <c r="P1841" s="27" t="str">
        <f t="shared" si="284"/>
        <v/>
      </c>
      <c r="Q1841" s="27" t="str">
        <f t="shared" si="284"/>
        <v/>
      </c>
      <c r="R1841" s="27" t="str">
        <f t="shared" si="284"/>
        <v/>
      </c>
      <c r="S1841" s="27" t="str">
        <f t="shared" si="284"/>
        <v/>
      </c>
      <c r="T1841" s="32" t="str">
        <f t="shared" si="284"/>
        <v/>
      </c>
      <c r="U1841" s="10"/>
    </row>
    <row r="1842" spans="1:21" x14ac:dyDescent="0.25">
      <c r="A1842" s="10"/>
      <c r="B1842" s="4" t="str">
        <f>IF(ISBLANK('INPUT | Operations'!$B1847),"",COUNT('INPUT | Operations'!$B$12:$B1846))</f>
        <v/>
      </c>
      <c r="C1842" s="27" t="str">
        <f>IF(ISNUMBER($B1842),('INPUT | Operations'!$C1846+'INPUT | Operations'!$C1847)/2,"")</f>
        <v/>
      </c>
      <c r="D1842" s="28" t="str">
        <f t="shared" si="276"/>
        <v/>
      </c>
      <c r="E1842" s="26" t="str">
        <f>IF(ISNUMBER($B1842),'INPUT | Operations'!$B1847-'INPUT | Operations'!$B1846,"")</f>
        <v/>
      </c>
      <c r="F1842" s="32" t="str">
        <f>IF(ISNUMBER($B1842),IF('INPUT | Operations'!$B1847&lt;Booster_BurnTime,1,IF('INPUT | Operations'!$B1846&lt;=Booster_BurnTime,(Booster_BurnTime-'INPUT | Operations'!$B1846)/('INPUT | Operations'!$B1847-'INPUT | Operations'!$B1846),0))*'INPUT | Operations'!$E1846*NumberOfBoosters*NumberOfOps*$E1842,"")</f>
        <v/>
      </c>
      <c r="G1842" s="34" t="str">
        <f t="shared" si="277"/>
        <v/>
      </c>
      <c r="H1842" s="27" t="str">
        <f t="shared" si="278"/>
        <v/>
      </c>
      <c r="I1842" s="27" t="str">
        <f t="shared" si="279"/>
        <v/>
      </c>
      <c r="J1842" s="27" t="str">
        <f t="shared" si="280"/>
        <v/>
      </c>
      <c r="K1842" s="27" t="str">
        <f t="shared" si="281"/>
        <v/>
      </c>
      <c r="L1842" s="27" t="str">
        <f t="shared" si="282"/>
        <v/>
      </c>
      <c r="M1842" s="32" t="str">
        <f t="shared" si="283"/>
        <v/>
      </c>
      <c r="N1842" s="27" t="str">
        <f t="shared" si="284"/>
        <v/>
      </c>
      <c r="O1842" s="27" t="str">
        <f t="shared" si="284"/>
        <v/>
      </c>
      <c r="P1842" s="27" t="str">
        <f t="shared" si="284"/>
        <v/>
      </c>
      <c r="Q1842" s="27" t="str">
        <f t="shared" si="284"/>
        <v/>
      </c>
      <c r="R1842" s="27" t="str">
        <f t="shared" si="284"/>
        <v/>
      </c>
      <c r="S1842" s="27" t="str">
        <f t="shared" si="284"/>
        <v/>
      </c>
      <c r="T1842" s="32" t="str">
        <f t="shared" si="284"/>
        <v/>
      </c>
      <c r="U1842" s="10"/>
    </row>
    <row r="1843" spans="1:21" x14ac:dyDescent="0.25">
      <c r="A1843" s="10"/>
      <c r="B1843" s="4" t="str">
        <f>IF(ISBLANK('INPUT | Operations'!$B1848),"",COUNT('INPUT | Operations'!$B$12:$B1847))</f>
        <v/>
      </c>
      <c r="C1843" s="27" t="str">
        <f>IF(ISNUMBER($B1843),('INPUT | Operations'!$C1847+'INPUT | Operations'!$C1848)/2,"")</f>
        <v/>
      </c>
      <c r="D1843" s="28" t="str">
        <f t="shared" si="276"/>
        <v/>
      </c>
      <c r="E1843" s="26" t="str">
        <f>IF(ISNUMBER($B1843),'INPUT | Operations'!$B1848-'INPUT | Operations'!$B1847,"")</f>
        <v/>
      </c>
      <c r="F1843" s="32" t="str">
        <f>IF(ISNUMBER($B1843),IF('INPUT | Operations'!$B1848&lt;Booster_BurnTime,1,IF('INPUT | Operations'!$B1847&lt;=Booster_BurnTime,(Booster_BurnTime-'INPUT | Operations'!$B1847)/('INPUT | Operations'!$B1848-'INPUT | Operations'!$B1847),0))*'INPUT | Operations'!$E1847*NumberOfBoosters*NumberOfOps*$E1843,"")</f>
        <v/>
      </c>
      <c r="G1843" s="34" t="str">
        <f t="shared" si="277"/>
        <v/>
      </c>
      <c r="H1843" s="27" t="str">
        <f t="shared" si="278"/>
        <v/>
      </c>
      <c r="I1843" s="27" t="str">
        <f t="shared" si="279"/>
        <v/>
      </c>
      <c r="J1843" s="27" t="str">
        <f t="shared" si="280"/>
        <v/>
      </c>
      <c r="K1843" s="27" t="str">
        <f t="shared" si="281"/>
        <v/>
      </c>
      <c r="L1843" s="27" t="str">
        <f t="shared" si="282"/>
        <v/>
      </c>
      <c r="M1843" s="32" t="str">
        <f t="shared" si="283"/>
        <v/>
      </c>
      <c r="N1843" s="27" t="str">
        <f t="shared" si="284"/>
        <v/>
      </c>
      <c r="O1843" s="27" t="str">
        <f t="shared" si="284"/>
        <v/>
      </c>
      <c r="P1843" s="27" t="str">
        <f t="shared" si="284"/>
        <v/>
      </c>
      <c r="Q1843" s="27" t="str">
        <f t="shared" si="284"/>
        <v/>
      </c>
      <c r="R1843" s="27" t="str">
        <f t="shared" si="284"/>
        <v/>
      </c>
      <c r="S1843" s="27" t="str">
        <f t="shared" si="284"/>
        <v/>
      </c>
      <c r="T1843" s="32" t="str">
        <f t="shared" si="284"/>
        <v/>
      </c>
      <c r="U1843" s="10"/>
    </row>
    <row r="1844" spans="1:21" x14ac:dyDescent="0.25">
      <c r="A1844" s="10"/>
      <c r="B1844" s="4" t="str">
        <f>IF(ISBLANK('INPUT | Operations'!$B1849),"",COUNT('INPUT | Operations'!$B$12:$B1848))</f>
        <v/>
      </c>
      <c r="C1844" s="27" t="str">
        <f>IF(ISNUMBER($B1844),('INPUT | Operations'!$C1848+'INPUT | Operations'!$C1849)/2,"")</f>
        <v/>
      </c>
      <c r="D1844" s="28" t="str">
        <f t="shared" si="276"/>
        <v/>
      </c>
      <c r="E1844" s="26" t="str">
        <f>IF(ISNUMBER($B1844),'INPUT | Operations'!$B1849-'INPUT | Operations'!$B1848,"")</f>
        <v/>
      </c>
      <c r="F1844" s="32" t="str">
        <f>IF(ISNUMBER($B1844),IF('INPUT | Operations'!$B1849&lt;Booster_BurnTime,1,IF('INPUT | Operations'!$B1848&lt;=Booster_BurnTime,(Booster_BurnTime-'INPUT | Operations'!$B1848)/('INPUT | Operations'!$B1849-'INPUT | Operations'!$B1848),0))*'INPUT | Operations'!$E1848*NumberOfBoosters*NumberOfOps*$E1844,"")</f>
        <v/>
      </c>
      <c r="G1844" s="34" t="str">
        <f t="shared" si="277"/>
        <v/>
      </c>
      <c r="H1844" s="27" t="str">
        <f t="shared" si="278"/>
        <v/>
      </c>
      <c r="I1844" s="27" t="str">
        <f t="shared" si="279"/>
        <v/>
      </c>
      <c r="J1844" s="27" t="str">
        <f t="shared" si="280"/>
        <v/>
      </c>
      <c r="K1844" s="27" t="str">
        <f t="shared" si="281"/>
        <v/>
      </c>
      <c r="L1844" s="27" t="str">
        <f t="shared" si="282"/>
        <v/>
      </c>
      <c r="M1844" s="32" t="str">
        <f t="shared" si="283"/>
        <v/>
      </c>
      <c r="N1844" s="27" t="str">
        <f t="shared" si="284"/>
        <v/>
      </c>
      <c r="O1844" s="27" t="str">
        <f t="shared" si="284"/>
        <v/>
      </c>
      <c r="P1844" s="27" t="str">
        <f t="shared" si="284"/>
        <v/>
      </c>
      <c r="Q1844" s="27" t="str">
        <f t="shared" si="284"/>
        <v/>
      </c>
      <c r="R1844" s="27" t="str">
        <f t="shared" si="284"/>
        <v/>
      </c>
      <c r="S1844" s="27" t="str">
        <f t="shared" si="284"/>
        <v/>
      </c>
      <c r="T1844" s="32" t="str">
        <f t="shared" si="284"/>
        <v/>
      </c>
      <c r="U1844" s="10"/>
    </row>
    <row r="1845" spans="1:21" x14ac:dyDescent="0.25">
      <c r="A1845" s="10"/>
      <c r="B1845" s="4" t="str">
        <f>IF(ISBLANK('INPUT | Operations'!$B1850),"",COUNT('INPUT | Operations'!$B$12:$B1849))</f>
        <v/>
      </c>
      <c r="C1845" s="27" t="str">
        <f>IF(ISNUMBER($B1845),('INPUT | Operations'!$C1849+'INPUT | Operations'!$C1850)/2,"")</f>
        <v/>
      </c>
      <c r="D1845" s="28" t="str">
        <f t="shared" si="276"/>
        <v/>
      </c>
      <c r="E1845" s="26" t="str">
        <f>IF(ISNUMBER($B1845),'INPUT | Operations'!$B1850-'INPUT | Operations'!$B1849,"")</f>
        <v/>
      </c>
      <c r="F1845" s="32" t="str">
        <f>IF(ISNUMBER($B1845),IF('INPUT | Operations'!$B1850&lt;Booster_BurnTime,1,IF('INPUT | Operations'!$B1849&lt;=Booster_BurnTime,(Booster_BurnTime-'INPUT | Operations'!$B1849)/('INPUT | Operations'!$B1850-'INPUT | Operations'!$B1849),0))*'INPUT | Operations'!$E1849*NumberOfBoosters*NumberOfOps*$E1845,"")</f>
        <v/>
      </c>
      <c r="G1845" s="34" t="str">
        <f t="shared" si="277"/>
        <v/>
      </c>
      <c r="H1845" s="27" t="str">
        <f t="shared" si="278"/>
        <v/>
      </c>
      <c r="I1845" s="27" t="str">
        <f t="shared" si="279"/>
        <v/>
      </c>
      <c r="J1845" s="27" t="str">
        <f t="shared" si="280"/>
        <v/>
      </c>
      <c r="K1845" s="27" t="str">
        <f t="shared" si="281"/>
        <v/>
      </c>
      <c r="L1845" s="27" t="str">
        <f t="shared" si="282"/>
        <v/>
      </c>
      <c r="M1845" s="32" t="str">
        <f t="shared" si="283"/>
        <v/>
      </c>
      <c r="N1845" s="27" t="str">
        <f t="shared" si="284"/>
        <v/>
      </c>
      <c r="O1845" s="27" t="str">
        <f t="shared" si="284"/>
        <v/>
      </c>
      <c r="P1845" s="27" t="str">
        <f t="shared" si="284"/>
        <v/>
      </c>
      <c r="Q1845" s="27" t="str">
        <f t="shared" si="284"/>
        <v/>
      </c>
      <c r="R1845" s="27" t="str">
        <f t="shared" si="284"/>
        <v/>
      </c>
      <c r="S1845" s="27" t="str">
        <f t="shared" si="284"/>
        <v/>
      </c>
      <c r="T1845" s="32" t="str">
        <f t="shared" si="284"/>
        <v/>
      </c>
      <c r="U1845" s="10"/>
    </row>
    <row r="1846" spans="1:21" x14ac:dyDescent="0.25">
      <c r="A1846" s="10"/>
      <c r="B1846" s="4" t="str">
        <f>IF(ISBLANK('INPUT | Operations'!$B1851),"",COUNT('INPUT | Operations'!$B$12:$B1850))</f>
        <v/>
      </c>
      <c r="C1846" s="27" t="str">
        <f>IF(ISNUMBER($B1846),('INPUT | Operations'!$C1850+'INPUT | Operations'!$C1851)/2,"")</f>
        <v/>
      </c>
      <c r="D1846" s="28" t="str">
        <f t="shared" si="276"/>
        <v/>
      </c>
      <c r="E1846" s="26" t="str">
        <f>IF(ISNUMBER($B1846),'INPUT | Operations'!$B1851-'INPUT | Operations'!$B1850,"")</f>
        <v/>
      </c>
      <c r="F1846" s="32" t="str">
        <f>IF(ISNUMBER($B1846),IF('INPUT | Operations'!$B1851&lt;Booster_BurnTime,1,IF('INPUT | Operations'!$B1850&lt;=Booster_BurnTime,(Booster_BurnTime-'INPUT | Operations'!$B1850)/('INPUT | Operations'!$B1851-'INPUT | Operations'!$B1850),0))*'INPUT | Operations'!$E1850*NumberOfBoosters*NumberOfOps*$E1846,"")</f>
        <v/>
      </c>
      <c r="G1846" s="34" t="str">
        <f t="shared" si="277"/>
        <v/>
      </c>
      <c r="H1846" s="27" t="str">
        <f t="shared" si="278"/>
        <v/>
      </c>
      <c r="I1846" s="27" t="str">
        <f t="shared" si="279"/>
        <v/>
      </c>
      <c r="J1846" s="27" t="str">
        <f t="shared" si="280"/>
        <v/>
      </c>
      <c r="K1846" s="27" t="str">
        <f t="shared" si="281"/>
        <v/>
      </c>
      <c r="L1846" s="27" t="str">
        <f t="shared" si="282"/>
        <v/>
      </c>
      <c r="M1846" s="32" t="str">
        <f t="shared" si="283"/>
        <v/>
      </c>
      <c r="N1846" s="27" t="str">
        <f t="shared" si="284"/>
        <v/>
      </c>
      <c r="O1846" s="27" t="str">
        <f t="shared" si="284"/>
        <v/>
      </c>
      <c r="P1846" s="27" t="str">
        <f t="shared" si="284"/>
        <v/>
      </c>
      <c r="Q1846" s="27" t="str">
        <f t="shared" si="284"/>
        <v/>
      </c>
      <c r="R1846" s="27" t="str">
        <f t="shared" si="284"/>
        <v/>
      </c>
      <c r="S1846" s="27" t="str">
        <f t="shared" si="284"/>
        <v/>
      </c>
      <c r="T1846" s="32" t="str">
        <f t="shared" si="284"/>
        <v/>
      </c>
      <c r="U1846" s="10"/>
    </row>
    <row r="1847" spans="1:21" x14ac:dyDescent="0.25">
      <c r="A1847" s="10"/>
      <c r="B1847" s="4" t="str">
        <f>IF(ISBLANK('INPUT | Operations'!$B1852),"",COUNT('INPUT | Operations'!$B$12:$B1851))</f>
        <v/>
      </c>
      <c r="C1847" s="27" t="str">
        <f>IF(ISNUMBER($B1847),('INPUT | Operations'!$C1851+'INPUT | Operations'!$C1852)/2,"")</f>
        <v/>
      </c>
      <c r="D1847" s="28" t="str">
        <f t="shared" si="276"/>
        <v/>
      </c>
      <c r="E1847" s="26" t="str">
        <f>IF(ISNUMBER($B1847),'INPUT | Operations'!$B1852-'INPUT | Operations'!$B1851,"")</f>
        <v/>
      </c>
      <c r="F1847" s="32" t="str">
        <f>IF(ISNUMBER($B1847),IF('INPUT | Operations'!$B1852&lt;Booster_BurnTime,1,IF('INPUT | Operations'!$B1851&lt;=Booster_BurnTime,(Booster_BurnTime-'INPUT | Operations'!$B1851)/('INPUT | Operations'!$B1852-'INPUT | Operations'!$B1851),0))*'INPUT | Operations'!$E1851*NumberOfBoosters*NumberOfOps*$E1847,"")</f>
        <v/>
      </c>
      <c r="G1847" s="34" t="str">
        <f t="shared" si="277"/>
        <v/>
      </c>
      <c r="H1847" s="27" t="str">
        <f t="shared" si="278"/>
        <v/>
      </c>
      <c r="I1847" s="27" t="str">
        <f t="shared" si="279"/>
        <v/>
      </c>
      <c r="J1847" s="27" t="str">
        <f t="shared" si="280"/>
        <v/>
      </c>
      <c r="K1847" s="27" t="str">
        <f t="shared" si="281"/>
        <v/>
      </c>
      <c r="L1847" s="27" t="str">
        <f t="shared" si="282"/>
        <v/>
      </c>
      <c r="M1847" s="32" t="str">
        <f t="shared" si="283"/>
        <v/>
      </c>
      <c r="N1847" s="27" t="str">
        <f t="shared" si="284"/>
        <v/>
      </c>
      <c r="O1847" s="27" t="str">
        <f t="shared" si="284"/>
        <v/>
      </c>
      <c r="P1847" s="27" t="str">
        <f t="shared" si="284"/>
        <v/>
      </c>
      <c r="Q1847" s="27" t="str">
        <f t="shared" si="284"/>
        <v/>
      </c>
      <c r="R1847" s="27" t="str">
        <f t="shared" si="284"/>
        <v/>
      </c>
      <c r="S1847" s="27" t="str">
        <f t="shared" si="284"/>
        <v/>
      </c>
      <c r="T1847" s="32" t="str">
        <f t="shared" si="284"/>
        <v/>
      </c>
      <c r="U1847" s="10"/>
    </row>
    <row r="1848" spans="1:21" x14ac:dyDescent="0.25">
      <c r="A1848" s="10"/>
      <c r="B1848" s="4" t="str">
        <f>IF(ISBLANK('INPUT | Operations'!$B1853),"",COUNT('INPUT | Operations'!$B$12:$B1852))</f>
        <v/>
      </c>
      <c r="C1848" s="27" t="str">
        <f>IF(ISNUMBER($B1848),('INPUT | Operations'!$C1852+'INPUT | Operations'!$C1853)/2,"")</f>
        <v/>
      </c>
      <c r="D1848" s="28" t="str">
        <f t="shared" si="276"/>
        <v/>
      </c>
      <c r="E1848" s="26" t="str">
        <f>IF(ISNUMBER($B1848),'INPUT | Operations'!$B1853-'INPUT | Operations'!$B1852,"")</f>
        <v/>
      </c>
      <c r="F1848" s="32" t="str">
        <f>IF(ISNUMBER($B1848),IF('INPUT | Operations'!$B1853&lt;Booster_BurnTime,1,IF('INPUT | Operations'!$B1852&lt;=Booster_BurnTime,(Booster_BurnTime-'INPUT | Operations'!$B1852)/('INPUT | Operations'!$B1853-'INPUT | Operations'!$B1852),0))*'INPUT | Operations'!$E1852*NumberOfBoosters*NumberOfOps*$E1848,"")</f>
        <v/>
      </c>
      <c r="G1848" s="34" t="str">
        <f t="shared" si="277"/>
        <v/>
      </c>
      <c r="H1848" s="27" t="str">
        <f t="shared" si="278"/>
        <v/>
      </c>
      <c r="I1848" s="27" t="str">
        <f t="shared" si="279"/>
        <v/>
      </c>
      <c r="J1848" s="27" t="str">
        <f t="shared" si="280"/>
        <v/>
      </c>
      <c r="K1848" s="27" t="str">
        <f t="shared" si="281"/>
        <v/>
      </c>
      <c r="L1848" s="27" t="str">
        <f t="shared" si="282"/>
        <v/>
      </c>
      <c r="M1848" s="32" t="str">
        <f t="shared" si="283"/>
        <v/>
      </c>
      <c r="N1848" s="27" t="str">
        <f t="shared" si="284"/>
        <v/>
      </c>
      <c r="O1848" s="27" t="str">
        <f t="shared" si="284"/>
        <v/>
      </c>
      <c r="P1848" s="27" t="str">
        <f t="shared" si="284"/>
        <v/>
      </c>
      <c r="Q1848" s="27" t="str">
        <f t="shared" si="284"/>
        <v/>
      </c>
      <c r="R1848" s="27" t="str">
        <f t="shared" si="284"/>
        <v/>
      </c>
      <c r="S1848" s="27" t="str">
        <f t="shared" si="284"/>
        <v/>
      </c>
      <c r="T1848" s="32" t="str">
        <f t="shared" si="284"/>
        <v/>
      </c>
      <c r="U1848" s="10"/>
    </row>
    <row r="1849" spans="1:21" x14ac:dyDescent="0.25">
      <c r="A1849" s="10"/>
      <c r="B1849" s="4" t="str">
        <f>IF(ISBLANK('INPUT | Operations'!$B1854),"",COUNT('INPUT | Operations'!$B$12:$B1853))</f>
        <v/>
      </c>
      <c r="C1849" s="27" t="str">
        <f>IF(ISNUMBER($B1849),('INPUT | Operations'!$C1853+'INPUT | Operations'!$C1854)/2,"")</f>
        <v/>
      </c>
      <c r="D1849" s="28" t="str">
        <f t="shared" si="276"/>
        <v/>
      </c>
      <c r="E1849" s="26" t="str">
        <f>IF(ISNUMBER($B1849),'INPUT | Operations'!$B1854-'INPUT | Operations'!$B1853,"")</f>
        <v/>
      </c>
      <c r="F1849" s="32" t="str">
        <f>IF(ISNUMBER($B1849),IF('INPUT | Operations'!$B1854&lt;Booster_BurnTime,1,IF('INPUT | Operations'!$B1853&lt;=Booster_BurnTime,(Booster_BurnTime-'INPUT | Operations'!$B1853)/('INPUT | Operations'!$B1854-'INPUT | Operations'!$B1853),0))*'INPUT | Operations'!$E1853*NumberOfBoosters*NumberOfOps*$E1849,"")</f>
        <v/>
      </c>
      <c r="G1849" s="34" t="str">
        <f t="shared" si="277"/>
        <v/>
      </c>
      <c r="H1849" s="27" t="str">
        <f t="shared" si="278"/>
        <v/>
      </c>
      <c r="I1849" s="27" t="str">
        <f t="shared" si="279"/>
        <v/>
      </c>
      <c r="J1849" s="27" t="str">
        <f t="shared" si="280"/>
        <v/>
      </c>
      <c r="K1849" s="27" t="str">
        <f t="shared" si="281"/>
        <v/>
      </c>
      <c r="L1849" s="27" t="str">
        <f t="shared" si="282"/>
        <v/>
      </c>
      <c r="M1849" s="32" t="str">
        <f t="shared" si="283"/>
        <v/>
      </c>
      <c r="N1849" s="27" t="str">
        <f t="shared" si="284"/>
        <v/>
      </c>
      <c r="O1849" s="27" t="str">
        <f t="shared" si="284"/>
        <v/>
      </c>
      <c r="P1849" s="27" t="str">
        <f t="shared" si="284"/>
        <v/>
      </c>
      <c r="Q1849" s="27" t="str">
        <f t="shared" si="284"/>
        <v/>
      </c>
      <c r="R1849" s="27" t="str">
        <f t="shared" si="284"/>
        <v/>
      </c>
      <c r="S1849" s="27" t="str">
        <f t="shared" si="284"/>
        <v/>
      </c>
      <c r="T1849" s="32" t="str">
        <f t="shared" si="284"/>
        <v/>
      </c>
      <c r="U1849" s="10"/>
    </row>
    <row r="1850" spans="1:21" x14ac:dyDescent="0.25">
      <c r="A1850" s="10"/>
      <c r="B1850" s="4" t="str">
        <f>IF(ISBLANK('INPUT | Operations'!$B1855),"",COUNT('INPUT | Operations'!$B$12:$B1854))</f>
        <v/>
      </c>
      <c r="C1850" s="27" t="str">
        <f>IF(ISNUMBER($B1850),('INPUT | Operations'!$C1854+'INPUT | Operations'!$C1855)/2,"")</f>
        <v/>
      </c>
      <c r="D1850" s="28" t="str">
        <f t="shared" si="276"/>
        <v/>
      </c>
      <c r="E1850" s="26" t="str">
        <f>IF(ISNUMBER($B1850),'INPUT | Operations'!$B1855-'INPUT | Operations'!$B1854,"")</f>
        <v/>
      </c>
      <c r="F1850" s="32" t="str">
        <f>IF(ISNUMBER($B1850),IF('INPUT | Operations'!$B1855&lt;Booster_BurnTime,1,IF('INPUT | Operations'!$B1854&lt;=Booster_BurnTime,(Booster_BurnTime-'INPUT | Operations'!$B1854)/('INPUT | Operations'!$B1855-'INPUT | Operations'!$B1854),0))*'INPUT | Operations'!$E1854*NumberOfBoosters*NumberOfOps*$E1850,"")</f>
        <v/>
      </c>
      <c r="G1850" s="34" t="str">
        <f t="shared" si="277"/>
        <v/>
      </c>
      <c r="H1850" s="27" t="str">
        <f t="shared" si="278"/>
        <v/>
      </c>
      <c r="I1850" s="27" t="str">
        <f t="shared" si="279"/>
        <v/>
      </c>
      <c r="J1850" s="27" t="str">
        <f t="shared" si="280"/>
        <v/>
      </c>
      <c r="K1850" s="27" t="str">
        <f t="shared" si="281"/>
        <v/>
      </c>
      <c r="L1850" s="27" t="str">
        <f t="shared" si="282"/>
        <v/>
      </c>
      <c r="M1850" s="32" t="str">
        <f t="shared" si="283"/>
        <v/>
      </c>
      <c r="N1850" s="27" t="str">
        <f t="shared" si="284"/>
        <v/>
      </c>
      <c r="O1850" s="27" t="str">
        <f t="shared" si="284"/>
        <v/>
      </c>
      <c r="P1850" s="27" t="str">
        <f t="shared" si="284"/>
        <v/>
      </c>
      <c r="Q1850" s="27" t="str">
        <f t="shared" si="284"/>
        <v/>
      </c>
      <c r="R1850" s="27" t="str">
        <f t="shared" si="284"/>
        <v/>
      </c>
      <c r="S1850" s="27" t="str">
        <f t="shared" si="284"/>
        <v/>
      </c>
      <c r="T1850" s="32" t="str">
        <f t="shared" si="284"/>
        <v/>
      </c>
      <c r="U1850" s="10"/>
    </row>
    <row r="1851" spans="1:21" x14ac:dyDescent="0.25">
      <c r="A1851" s="10"/>
      <c r="B1851" s="4" t="str">
        <f>IF(ISBLANK('INPUT | Operations'!$B1856),"",COUNT('INPUT | Operations'!$B$12:$B1855))</f>
        <v/>
      </c>
      <c r="C1851" s="27" t="str">
        <f>IF(ISNUMBER($B1851),('INPUT | Operations'!$C1855+'INPUT | Operations'!$C1856)/2,"")</f>
        <v/>
      </c>
      <c r="D1851" s="28" t="str">
        <f t="shared" si="276"/>
        <v/>
      </c>
      <c r="E1851" s="26" t="str">
        <f>IF(ISNUMBER($B1851),'INPUT | Operations'!$B1856-'INPUT | Operations'!$B1855,"")</f>
        <v/>
      </c>
      <c r="F1851" s="32" t="str">
        <f>IF(ISNUMBER($B1851),IF('INPUT | Operations'!$B1856&lt;Booster_BurnTime,1,IF('INPUT | Operations'!$B1855&lt;=Booster_BurnTime,(Booster_BurnTime-'INPUT | Operations'!$B1855)/('INPUT | Operations'!$B1856-'INPUT | Operations'!$B1855),0))*'INPUT | Operations'!$E1855*NumberOfBoosters*NumberOfOps*$E1851,"")</f>
        <v/>
      </c>
      <c r="G1851" s="34" t="str">
        <f t="shared" si="277"/>
        <v/>
      </c>
      <c r="H1851" s="27" t="str">
        <f t="shared" si="278"/>
        <v/>
      </c>
      <c r="I1851" s="27" t="str">
        <f t="shared" si="279"/>
        <v/>
      </c>
      <c r="J1851" s="27" t="str">
        <f t="shared" si="280"/>
        <v/>
      </c>
      <c r="K1851" s="27" t="str">
        <f t="shared" si="281"/>
        <v/>
      </c>
      <c r="L1851" s="27" t="str">
        <f t="shared" si="282"/>
        <v/>
      </c>
      <c r="M1851" s="32" t="str">
        <f t="shared" si="283"/>
        <v/>
      </c>
      <c r="N1851" s="27" t="str">
        <f t="shared" si="284"/>
        <v/>
      </c>
      <c r="O1851" s="27" t="str">
        <f t="shared" si="284"/>
        <v/>
      </c>
      <c r="P1851" s="27" t="str">
        <f t="shared" si="284"/>
        <v/>
      </c>
      <c r="Q1851" s="27" t="str">
        <f t="shared" si="284"/>
        <v/>
      </c>
      <c r="R1851" s="27" t="str">
        <f t="shared" si="284"/>
        <v/>
      </c>
      <c r="S1851" s="27" t="str">
        <f t="shared" si="284"/>
        <v/>
      </c>
      <c r="T1851" s="32" t="str">
        <f t="shared" si="284"/>
        <v/>
      </c>
      <c r="U1851" s="10"/>
    </row>
    <row r="1852" spans="1:21" x14ac:dyDescent="0.25">
      <c r="A1852" s="10"/>
      <c r="B1852" s="4" t="str">
        <f>IF(ISBLANK('INPUT | Operations'!$B1857),"",COUNT('INPUT | Operations'!$B$12:$B1856))</f>
        <v/>
      </c>
      <c r="C1852" s="27" t="str">
        <f>IF(ISNUMBER($B1852),('INPUT | Operations'!$C1856+'INPUT | Operations'!$C1857)/2,"")</f>
        <v/>
      </c>
      <c r="D1852" s="28" t="str">
        <f t="shared" si="276"/>
        <v/>
      </c>
      <c r="E1852" s="26" t="str">
        <f>IF(ISNUMBER($B1852),'INPUT | Operations'!$B1857-'INPUT | Operations'!$B1856,"")</f>
        <v/>
      </c>
      <c r="F1852" s="32" t="str">
        <f>IF(ISNUMBER($B1852),IF('INPUT | Operations'!$B1857&lt;Booster_BurnTime,1,IF('INPUT | Operations'!$B1856&lt;=Booster_BurnTime,(Booster_BurnTime-'INPUT | Operations'!$B1856)/('INPUT | Operations'!$B1857-'INPUT | Operations'!$B1856),0))*'INPUT | Operations'!$E1856*NumberOfBoosters*NumberOfOps*$E1852,"")</f>
        <v/>
      </c>
      <c r="G1852" s="34" t="str">
        <f t="shared" si="277"/>
        <v/>
      </c>
      <c r="H1852" s="27" t="str">
        <f t="shared" si="278"/>
        <v/>
      </c>
      <c r="I1852" s="27" t="str">
        <f t="shared" si="279"/>
        <v/>
      </c>
      <c r="J1852" s="27" t="str">
        <f t="shared" si="280"/>
        <v/>
      </c>
      <c r="K1852" s="27" t="str">
        <f t="shared" si="281"/>
        <v/>
      </c>
      <c r="L1852" s="27" t="str">
        <f t="shared" si="282"/>
        <v/>
      </c>
      <c r="M1852" s="32" t="str">
        <f t="shared" si="283"/>
        <v/>
      </c>
      <c r="N1852" s="27" t="str">
        <f t="shared" si="284"/>
        <v/>
      </c>
      <c r="O1852" s="27" t="str">
        <f t="shared" si="284"/>
        <v/>
      </c>
      <c r="P1852" s="27" t="str">
        <f t="shared" si="284"/>
        <v/>
      </c>
      <c r="Q1852" s="27" t="str">
        <f t="shared" si="284"/>
        <v/>
      </c>
      <c r="R1852" s="27" t="str">
        <f t="shared" si="284"/>
        <v/>
      </c>
      <c r="S1852" s="27" t="str">
        <f t="shared" si="284"/>
        <v/>
      </c>
      <c r="T1852" s="32" t="str">
        <f t="shared" si="284"/>
        <v/>
      </c>
      <c r="U1852" s="10"/>
    </row>
    <row r="1853" spans="1:21" x14ac:dyDescent="0.25">
      <c r="A1853" s="10"/>
      <c r="B1853" s="4" t="str">
        <f>IF(ISBLANK('INPUT | Operations'!$B1858),"",COUNT('INPUT | Operations'!$B$12:$B1857))</f>
        <v/>
      </c>
      <c r="C1853" s="27" t="str">
        <f>IF(ISNUMBER($B1853),('INPUT | Operations'!$C1857+'INPUT | Operations'!$C1858)/2,"")</f>
        <v/>
      </c>
      <c r="D1853" s="28" t="str">
        <f t="shared" si="276"/>
        <v/>
      </c>
      <c r="E1853" s="26" t="str">
        <f>IF(ISNUMBER($B1853),'INPUT | Operations'!$B1858-'INPUT | Operations'!$B1857,"")</f>
        <v/>
      </c>
      <c r="F1853" s="32" t="str">
        <f>IF(ISNUMBER($B1853),IF('INPUT | Operations'!$B1858&lt;Booster_BurnTime,1,IF('INPUT | Operations'!$B1857&lt;=Booster_BurnTime,(Booster_BurnTime-'INPUT | Operations'!$B1857)/('INPUT | Operations'!$B1858-'INPUT | Operations'!$B1857),0))*'INPUT | Operations'!$E1857*NumberOfBoosters*NumberOfOps*$E1853,"")</f>
        <v/>
      </c>
      <c r="G1853" s="34" t="str">
        <f t="shared" si="277"/>
        <v/>
      </c>
      <c r="H1853" s="27" t="str">
        <f t="shared" si="278"/>
        <v/>
      </c>
      <c r="I1853" s="27" t="str">
        <f t="shared" si="279"/>
        <v/>
      </c>
      <c r="J1853" s="27" t="str">
        <f t="shared" si="280"/>
        <v/>
      </c>
      <c r="K1853" s="27" t="str">
        <f t="shared" si="281"/>
        <v/>
      </c>
      <c r="L1853" s="27" t="str">
        <f t="shared" si="282"/>
        <v/>
      </c>
      <c r="M1853" s="32" t="str">
        <f t="shared" si="283"/>
        <v/>
      </c>
      <c r="N1853" s="27" t="str">
        <f t="shared" si="284"/>
        <v/>
      </c>
      <c r="O1853" s="27" t="str">
        <f t="shared" si="284"/>
        <v/>
      </c>
      <c r="P1853" s="27" t="str">
        <f t="shared" si="284"/>
        <v/>
      </c>
      <c r="Q1853" s="27" t="str">
        <f t="shared" si="284"/>
        <v/>
      </c>
      <c r="R1853" s="27" t="str">
        <f t="shared" si="284"/>
        <v/>
      </c>
      <c r="S1853" s="27" t="str">
        <f t="shared" si="284"/>
        <v/>
      </c>
      <c r="T1853" s="32" t="str">
        <f t="shared" si="284"/>
        <v/>
      </c>
      <c r="U1853" s="10"/>
    </row>
    <row r="1854" spans="1:21" x14ac:dyDescent="0.25">
      <c r="A1854" s="10"/>
      <c r="B1854" s="4" t="str">
        <f>IF(ISBLANK('INPUT | Operations'!$B1859),"",COUNT('INPUT | Operations'!$B$12:$B1858))</f>
        <v/>
      </c>
      <c r="C1854" s="27" t="str">
        <f>IF(ISNUMBER($B1854),('INPUT | Operations'!$C1858+'INPUT | Operations'!$C1859)/2,"")</f>
        <v/>
      </c>
      <c r="D1854" s="28" t="str">
        <f t="shared" si="276"/>
        <v/>
      </c>
      <c r="E1854" s="26" t="str">
        <f>IF(ISNUMBER($B1854),'INPUT | Operations'!$B1859-'INPUT | Operations'!$B1858,"")</f>
        <v/>
      </c>
      <c r="F1854" s="32" t="str">
        <f>IF(ISNUMBER($B1854),IF('INPUT | Operations'!$B1859&lt;Booster_BurnTime,1,IF('INPUT | Operations'!$B1858&lt;=Booster_BurnTime,(Booster_BurnTime-'INPUT | Operations'!$B1858)/('INPUT | Operations'!$B1859-'INPUT | Operations'!$B1858),0))*'INPUT | Operations'!$E1858*NumberOfBoosters*NumberOfOps*$E1854,"")</f>
        <v/>
      </c>
      <c r="G1854" s="34" t="str">
        <f t="shared" si="277"/>
        <v/>
      </c>
      <c r="H1854" s="27" t="str">
        <f t="shared" si="278"/>
        <v/>
      </c>
      <c r="I1854" s="27" t="str">
        <f t="shared" si="279"/>
        <v/>
      </c>
      <c r="J1854" s="27" t="str">
        <f t="shared" si="280"/>
        <v/>
      </c>
      <c r="K1854" s="27" t="str">
        <f t="shared" si="281"/>
        <v/>
      </c>
      <c r="L1854" s="27" t="str">
        <f t="shared" si="282"/>
        <v/>
      </c>
      <c r="M1854" s="32" t="str">
        <f t="shared" si="283"/>
        <v/>
      </c>
      <c r="N1854" s="27" t="str">
        <f t="shared" si="284"/>
        <v/>
      </c>
      <c r="O1854" s="27" t="str">
        <f t="shared" si="284"/>
        <v/>
      </c>
      <c r="P1854" s="27" t="str">
        <f t="shared" si="284"/>
        <v/>
      </c>
      <c r="Q1854" s="27" t="str">
        <f t="shared" si="284"/>
        <v/>
      </c>
      <c r="R1854" s="27" t="str">
        <f t="shared" si="284"/>
        <v/>
      </c>
      <c r="S1854" s="27" t="str">
        <f t="shared" si="284"/>
        <v/>
      </c>
      <c r="T1854" s="32" t="str">
        <f t="shared" si="284"/>
        <v/>
      </c>
      <c r="U1854" s="10"/>
    </row>
    <row r="1855" spans="1:21" x14ac:dyDescent="0.25">
      <c r="A1855" s="10"/>
      <c r="B1855" s="4" t="str">
        <f>IF(ISBLANK('INPUT | Operations'!$B1860),"",COUNT('INPUT | Operations'!$B$12:$B1859))</f>
        <v/>
      </c>
      <c r="C1855" s="27" t="str">
        <f>IF(ISNUMBER($B1855),('INPUT | Operations'!$C1859+'INPUT | Operations'!$C1860)/2,"")</f>
        <v/>
      </c>
      <c r="D1855" s="28" t="str">
        <f t="shared" si="276"/>
        <v/>
      </c>
      <c r="E1855" s="26" t="str">
        <f>IF(ISNUMBER($B1855),'INPUT | Operations'!$B1860-'INPUT | Operations'!$B1859,"")</f>
        <v/>
      </c>
      <c r="F1855" s="32" t="str">
        <f>IF(ISNUMBER($B1855),IF('INPUT | Operations'!$B1860&lt;Booster_BurnTime,1,IF('INPUT | Operations'!$B1859&lt;=Booster_BurnTime,(Booster_BurnTime-'INPUT | Operations'!$B1859)/('INPUT | Operations'!$B1860-'INPUT | Operations'!$B1859),0))*'INPUT | Operations'!$E1859*NumberOfBoosters*NumberOfOps*$E1855,"")</f>
        <v/>
      </c>
      <c r="G1855" s="34" t="str">
        <f t="shared" si="277"/>
        <v/>
      </c>
      <c r="H1855" s="27" t="str">
        <f t="shared" si="278"/>
        <v/>
      </c>
      <c r="I1855" s="27" t="str">
        <f t="shared" si="279"/>
        <v/>
      </c>
      <c r="J1855" s="27" t="str">
        <f t="shared" si="280"/>
        <v/>
      </c>
      <c r="K1855" s="27" t="str">
        <f t="shared" si="281"/>
        <v/>
      </c>
      <c r="L1855" s="27" t="str">
        <f t="shared" si="282"/>
        <v/>
      </c>
      <c r="M1855" s="32" t="str">
        <f t="shared" si="283"/>
        <v/>
      </c>
      <c r="N1855" s="27" t="str">
        <f t="shared" si="284"/>
        <v/>
      </c>
      <c r="O1855" s="27" t="str">
        <f t="shared" si="284"/>
        <v/>
      </c>
      <c r="P1855" s="27" t="str">
        <f t="shared" si="284"/>
        <v/>
      </c>
      <c r="Q1855" s="27" t="str">
        <f t="shared" si="284"/>
        <v/>
      </c>
      <c r="R1855" s="27" t="str">
        <f t="shared" si="284"/>
        <v/>
      </c>
      <c r="S1855" s="27" t="str">
        <f t="shared" si="284"/>
        <v/>
      </c>
      <c r="T1855" s="32" t="str">
        <f t="shared" si="284"/>
        <v/>
      </c>
      <c r="U1855" s="10"/>
    </row>
    <row r="1856" spans="1:21" x14ac:dyDescent="0.25">
      <c r="A1856" s="10"/>
      <c r="B1856" s="4" t="str">
        <f>IF(ISBLANK('INPUT | Operations'!$B1861),"",COUNT('INPUT | Operations'!$B$12:$B1860))</f>
        <v/>
      </c>
      <c r="C1856" s="27" t="str">
        <f>IF(ISNUMBER($B1856),('INPUT | Operations'!$C1860+'INPUT | Operations'!$C1861)/2,"")</f>
        <v/>
      </c>
      <c r="D1856" s="28" t="str">
        <f t="shared" si="276"/>
        <v/>
      </c>
      <c r="E1856" s="26" t="str">
        <f>IF(ISNUMBER($B1856),'INPUT | Operations'!$B1861-'INPUT | Operations'!$B1860,"")</f>
        <v/>
      </c>
      <c r="F1856" s="32" t="str">
        <f>IF(ISNUMBER($B1856),IF('INPUT | Operations'!$B1861&lt;Booster_BurnTime,1,IF('INPUT | Operations'!$B1860&lt;=Booster_BurnTime,(Booster_BurnTime-'INPUT | Operations'!$B1860)/('INPUT | Operations'!$B1861-'INPUT | Operations'!$B1860),0))*'INPUT | Operations'!$E1860*NumberOfBoosters*NumberOfOps*$E1856,"")</f>
        <v/>
      </c>
      <c r="G1856" s="34" t="str">
        <f t="shared" si="277"/>
        <v/>
      </c>
      <c r="H1856" s="27" t="str">
        <f t="shared" si="278"/>
        <v/>
      </c>
      <c r="I1856" s="27" t="str">
        <f t="shared" si="279"/>
        <v/>
      </c>
      <c r="J1856" s="27" t="str">
        <f t="shared" si="280"/>
        <v/>
      </c>
      <c r="K1856" s="27" t="str">
        <f t="shared" si="281"/>
        <v/>
      </c>
      <c r="L1856" s="27" t="str">
        <f t="shared" si="282"/>
        <v/>
      </c>
      <c r="M1856" s="32" t="str">
        <f t="shared" si="283"/>
        <v/>
      </c>
      <c r="N1856" s="27" t="str">
        <f t="shared" si="284"/>
        <v/>
      </c>
      <c r="O1856" s="27" t="str">
        <f t="shared" si="284"/>
        <v/>
      </c>
      <c r="P1856" s="27" t="str">
        <f t="shared" si="284"/>
        <v/>
      </c>
      <c r="Q1856" s="27" t="str">
        <f t="shared" si="284"/>
        <v/>
      </c>
      <c r="R1856" s="27" t="str">
        <f t="shared" si="284"/>
        <v/>
      </c>
      <c r="S1856" s="27" t="str">
        <f t="shared" si="284"/>
        <v/>
      </c>
      <c r="T1856" s="32" t="str">
        <f t="shared" si="284"/>
        <v/>
      </c>
      <c r="U1856" s="10"/>
    </row>
    <row r="1857" spans="1:21" x14ac:dyDescent="0.25">
      <c r="A1857" s="10"/>
      <c r="B1857" s="4" t="str">
        <f>IF(ISBLANK('INPUT | Operations'!$B1862),"",COUNT('INPUT | Operations'!$B$12:$B1861))</f>
        <v/>
      </c>
      <c r="C1857" s="27" t="str">
        <f>IF(ISNUMBER($B1857),('INPUT | Operations'!$C1861+'INPUT | Operations'!$C1862)/2,"")</f>
        <v/>
      </c>
      <c r="D1857" s="28" t="str">
        <f t="shared" si="276"/>
        <v/>
      </c>
      <c r="E1857" s="26" t="str">
        <f>IF(ISNUMBER($B1857),'INPUT | Operations'!$B1862-'INPUT | Operations'!$B1861,"")</f>
        <v/>
      </c>
      <c r="F1857" s="32" t="str">
        <f>IF(ISNUMBER($B1857),IF('INPUT | Operations'!$B1862&lt;Booster_BurnTime,1,IF('INPUT | Operations'!$B1861&lt;=Booster_BurnTime,(Booster_BurnTime-'INPUT | Operations'!$B1861)/('INPUT | Operations'!$B1862-'INPUT | Operations'!$B1861),0))*'INPUT | Operations'!$E1861*NumberOfBoosters*NumberOfOps*$E1857,"")</f>
        <v/>
      </c>
      <c r="G1857" s="34" t="str">
        <f t="shared" si="277"/>
        <v/>
      </c>
      <c r="H1857" s="27" t="str">
        <f t="shared" si="278"/>
        <v/>
      </c>
      <c r="I1857" s="27" t="str">
        <f t="shared" si="279"/>
        <v/>
      </c>
      <c r="J1857" s="27" t="str">
        <f t="shared" si="280"/>
        <v/>
      </c>
      <c r="K1857" s="27" t="str">
        <f t="shared" si="281"/>
        <v/>
      </c>
      <c r="L1857" s="27" t="str">
        <f t="shared" si="282"/>
        <v/>
      </c>
      <c r="M1857" s="32" t="str">
        <f t="shared" si="283"/>
        <v/>
      </c>
      <c r="N1857" s="27" t="str">
        <f t="shared" si="284"/>
        <v/>
      </c>
      <c r="O1857" s="27" t="str">
        <f t="shared" si="284"/>
        <v/>
      </c>
      <c r="P1857" s="27" t="str">
        <f t="shared" si="284"/>
        <v/>
      </c>
      <c r="Q1857" s="27" t="str">
        <f t="shared" si="284"/>
        <v/>
      </c>
      <c r="R1857" s="27" t="str">
        <f t="shared" si="284"/>
        <v/>
      </c>
      <c r="S1857" s="27" t="str">
        <f t="shared" si="284"/>
        <v/>
      </c>
      <c r="T1857" s="32" t="str">
        <f t="shared" si="284"/>
        <v/>
      </c>
      <c r="U1857" s="10"/>
    </row>
    <row r="1858" spans="1:21" x14ac:dyDescent="0.25">
      <c r="A1858" s="10"/>
      <c r="B1858" s="4" t="str">
        <f>IF(ISBLANK('INPUT | Operations'!$B1863),"",COUNT('INPUT | Operations'!$B$12:$B1862))</f>
        <v/>
      </c>
      <c r="C1858" s="27" t="str">
        <f>IF(ISNUMBER($B1858),('INPUT | Operations'!$C1862+'INPUT | Operations'!$C1863)/2,"")</f>
        <v/>
      </c>
      <c r="D1858" s="28" t="str">
        <f t="shared" si="276"/>
        <v/>
      </c>
      <c r="E1858" s="26" t="str">
        <f>IF(ISNUMBER($B1858),'INPUT | Operations'!$B1863-'INPUT | Operations'!$B1862,"")</f>
        <v/>
      </c>
      <c r="F1858" s="32" t="str">
        <f>IF(ISNUMBER($B1858),IF('INPUT | Operations'!$B1863&lt;Booster_BurnTime,1,IF('INPUT | Operations'!$B1862&lt;=Booster_BurnTime,(Booster_BurnTime-'INPUT | Operations'!$B1862)/('INPUT | Operations'!$B1863-'INPUT | Operations'!$B1862),0))*'INPUT | Operations'!$E1862*NumberOfBoosters*NumberOfOps*$E1858,"")</f>
        <v/>
      </c>
      <c r="G1858" s="34" t="str">
        <f t="shared" si="277"/>
        <v/>
      </c>
      <c r="H1858" s="27" t="str">
        <f t="shared" si="278"/>
        <v/>
      </c>
      <c r="I1858" s="27" t="str">
        <f t="shared" si="279"/>
        <v/>
      </c>
      <c r="J1858" s="27" t="str">
        <f t="shared" si="280"/>
        <v/>
      </c>
      <c r="K1858" s="27" t="str">
        <f t="shared" si="281"/>
        <v/>
      </c>
      <c r="L1858" s="27" t="str">
        <f t="shared" si="282"/>
        <v/>
      </c>
      <c r="M1858" s="32" t="str">
        <f t="shared" si="283"/>
        <v/>
      </c>
      <c r="N1858" s="27" t="str">
        <f t="shared" si="284"/>
        <v/>
      </c>
      <c r="O1858" s="27" t="str">
        <f t="shared" si="284"/>
        <v/>
      </c>
      <c r="P1858" s="27" t="str">
        <f t="shared" si="284"/>
        <v/>
      </c>
      <c r="Q1858" s="27" t="str">
        <f t="shared" si="284"/>
        <v/>
      </c>
      <c r="R1858" s="27" t="str">
        <f t="shared" si="284"/>
        <v/>
      </c>
      <c r="S1858" s="27" t="str">
        <f t="shared" si="284"/>
        <v/>
      </c>
      <c r="T1858" s="32" t="str">
        <f t="shared" si="284"/>
        <v/>
      </c>
      <c r="U1858" s="10"/>
    </row>
    <row r="1859" spans="1:21" x14ac:dyDescent="0.25">
      <c r="A1859" s="10"/>
      <c r="B1859" s="4" t="str">
        <f>IF(ISBLANK('INPUT | Operations'!$B1864),"",COUNT('INPUT | Operations'!$B$12:$B1863))</f>
        <v/>
      </c>
      <c r="C1859" s="27" t="str">
        <f>IF(ISNUMBER($B1859),('INPUT | Operations'!$C1863+'INPUT | Operations'!$C1864)/2,"")</f>
        <v/>
      </c>
      <c r="D1859" s="28" t="str">
        <f t="shared" si="276"/>
        <v/>
      </c>
      <c r="E1859" s="26" t="str">
        <f>IF(ISNUMBER($B1859),'INPUT | Operations'!$B1864-'INPUT | Operations'!$B1863,"")</f>
        <v/>
      </c>
      <c r="F1859" s="32" t="str">
        <f>IF(ISNUMBER($B1859),IF('INPUT | Operations'!$B1864&lt;Booster_BurnTime,1,IF('INPUT | Operations'!$B1863&lt;=Booster_BurnTime,(Booster_BurnTime-'INPUT | Operations'!$B1863)/('INPUT | Operations'!$B1864-'INPUT | Operations'!$B1863),0))*'INPUT | Operations'!$E1863*NumberOfBoosters*NumberOfOps*$E1859,"")</f>
        <v/>
      </c>
      <c r="G1859" s="34" t="str">
        <f t="shared" si="277"/>
        <v/>
      </c>
      <c r="H1859" s="27" t="str">
        <f t="shared" si="278"/>
        <v/>
      </c>
      <c r="I1859" s="27" t="str">
        <f t="shared" si="279"/>
        <v/>
      </c>
      <c r="J1859" s="27" t="str">
        <f t="shared" si="280"/>
        <v/>
      </c>
      <c r="K1859" s="27" t="str">
        <f t="shared" si="281"/>
        <v/>
      </c>
      <c r="L1859" s="27" t="str">
        <f t="shared" si="282"/>
        <v/>
      </c>
      <c r="M1859" s="32" t="str">
        <f t="shared" si="283"/>
        <v/>
      </c>
      <c r="N1859" s="27" t="str">
        <f t="shared" si="284"/>
        <v/>
      </c>
      <c r="O1859" s="27" t="str">
        <f t="shared" si="284"/>
        <v/>
      </c>
      <c r="P1859" s="27" t="str">
        <f t="shared" si="284"/>
        <v/>
      </c>
      <c r="Q1859" s="27" t="str">
        <f t="shared" si="284"/>
        <v/>
      </c>
      <c r="R1859" s="27" t="str">
        <f t="shared" si="284"/>
        <v/>
      </c>
      <c r="S1859" s="27" t="str">
        <f t="shared" si="284"/>
        <v/>
      </c>
      <c r="T1859" s="32" t="str">
        <f t="shared" si="284"/>
        <v/>
      </c>
      <c r="U1859" s="10"/>
    </row>
    <row r="1860" spans="1:21" x14ac:dyDescent="0.25">
      <c r="A1860" s="10"/>
      <c r="B1860" s="4" t="str">
        <f>IF(ISBLANK('INPUT | Operations'!$B1865),"",COUNT('INPUT | Operations'!$B$12:$B1864))</f>
        <v/>
      </c>
      <c r="C1860" s="27" t="str">
        <f>IF(ISNUMBER($B1860),('INPUT | Operations'!$C1864+'INPUT | Operations'!$C1865)/2,"")</f>
        <v/>
      </c>
      <c r="D1860" s="28" t="str">
        <f t="shared" si="276"/>
        <v/>
      </c>
      <c r="E1860" s="26" t="str">
        <f>IF(ISNUMBER($B1860),'INPUT | Operations'!$B1865-'INPUT | Operations'!$B1864,"")</f>
        <v/>
      </c>
      <c r="F1860" s="32" t="str">
        <f>IF(ISNUMBER($B1860),IF('INPUT | Operations'!$B1865&lt;Booster_BurnTime,1,IF('INPUT | Operations'!$B1864&lt;=Booster_BurnTime,(Booster_BurnTime-'INPUT | Operations'!$B1864)/('INPUT | Operations'!$B1865-'INPUT | Operations'!$B1864),0))*'INPUT | Operations'!$E1864*NumberOfBoosters*NumberOfOps*$E1860,"")</f>
        <v/>
      </c>
      <c r="G1860" s="34" t="str">
        <f t="shared" si="277"/>
        <v/>
      </c>
      <c r="H1860" s="27" t="str">
        <f t="shared" si="278"/>
        <v/>
      </c>
      <c r="I1860" s="27" t="str">
        <f t="shared" si="279"/>
        <v/>
      </c>
      <c r="J1860" s="27" t="str">
        <f t="shared" si="280"/>
        <v/>
      </c>
      <c r="K1860" s="27" t="str">
        <f t="shared" si="281"/>
        <v/>
      </c>
      <c r="L1860" s="27" t="str">
        <f t="shared" si="282"/>
        <v/>
      </c>
      <c r="M1860" s="32" t="str">
        <f t="shared" si="283"/>
        <v/>
      </c>
      <c r="N1860" s="27" t="str">
        <f t="shared" si="284"/>
        <v/>
      </c>
      <c r="O1860" s="27" t="str">
        <f t="shared" si="284"/>
        <v/>
      </c>
      <c r="P1860" s="27" t="str">
        <f t="shared" si="284"/>
        <v/>
      </c>
      <c r="Q1860" s="27" t="str">
        <f t="shared" si="284"/>
        <v/>
      </c>
      <c r="R1860" s="27" t="str">
        <f t="shared" si="284"/>
        <v/>
      </c>
      <c r="S1860" s="27" t="str">
        <f t="shared" si="284"/>
        <v/>
      </c>
      <c r="T1860" s="32" t="str">
        <f t="shared" si="284"/>
        <v/>
      </c>
      <c r="U1860" s="10"/>
    </row>
    <row r="1861" spans="1:21" x14ac:dyDescent="0.25">
      <c r="A1861" s="10"/>
      <c r="B1861" s="4" t="str">
        <f>IF(ISBLANK('INPUT | Operations'!$B1866),"",COUNT('INPUT | Operations'!$B$12:$B1865))</f>
        <v/>
      </c>
      <c r="C1861" s="27" t="str">
        <f>IF(ISNUMBER($B1861),('INPUT | Operations'!$C1865+'INPUT | Operations'!$C1866)/2,"")</f>
        <v/>
      </c>
      <c r="D1861" s="28" t="str">
        <f t="shared" si="276"/>
        <v/>
      </c>
      <c r="E1861" s="26" t="str">
        <f>IF(ISNUMBER($B1861),'INPUT | Operations'!$B1866-'INPUT | Operations'!$B1865,"")</f>
        <v/>
      </c>
      <c r="F1861" s="32" t="str">
        <f>IF(ISNUMBER($B1861),IF('INPUT | Operations'!$B1866&lt;Booster_BurnTime,1,IF('INPUT | Operations'!$B1865&lt;=Booster_BurnTime,(Booster_BurnTime-'INPUT | Operations'!$B1865)/('INPUT | Operations'!$B1866-'INPUT | Operations'!$B1865),0))*'INPUT | Operations'!$E1865*NumberOfBoosters*NumberOfOps*$E1861,"")</f>
        <v/>
      </c>
      <c r="G1861" s="34" t="str">
        <f t="shared" si="277"/>
        <v/>
      </c>
      <c r="H1861" s="27" t="str">
        <f t="shared" si="278"/>
        <v/>
      </c>
      <c r="I1861" s="27" t="str">
        <f t="shared" si="279"/>
        <v/>
      </c>
      <c r="J1861" s="27" t="str">
        <f t="shared" si="280"/>
        <v/>
      </c>
      <c r="K1861" s="27" t="str">
        <f t="shared" si="281"/>
        <v/>
      </c>
      <c r="L1861" s="27" t="str">
        <f t="shared" si="282"/>
        <v/>
      </c>
      <c r="M1861" s="32" t="str">
        <f t="shared" si="283"/>
        <v/>
      </c>
      <c r="N1861" s="27" t="str">
        <f t="shared" si="284"/>
        <v/>
      </c>
      <c r="O1861" s="27" t="str">
        <f t="shared" si="284"/>
        <v/>
      </c>
      <c r="P1861" s="27" t="str">
        <f t="shared" si="284"/>
        <v/>
      </c>
      <c r="Q1861" s="27" t="str">
        <f t="shared" si="284"/>
        <v/>
      </c>
      <c r="R1861" s="27" t="str">
        <f t="shared" si="284"/>
        <v/>
      </c>
      <c r="S1861" s="27" t="str">
        <f t="shared" si="284"/>
        <v/>
      </c>
      <c r="T1861" s="32" t="str">
        <f t="shared" si="284"/>
        <v/>
      </c>
      <c r="U1861" s="10"/>
    </row>
    <row r="1862" spans="1:21" x14ac:dyDescent="0.25">
      <c r="A1862" s="10"/>
      <c r="B1862" s="4" t="str">
        <f>IF(ISBLANK('INPUT | Operations'!$B1867),"",COUNT('INPUT | Operations'!$B$12:$B1866))</f>
        <v/>
      </c>
      <c r="C1862" s="27" t="str">
        <f>IF(ISNUMBER($B1862),('INPUT | Operations'!$C1866+'INPUT | Operations'!$C1867)/2,"")</f>
        <v/>
      </c>
      <c r="D1862" s="28" t="str">
        <f t="shared" si="276"/>
        <v/>
      </c>
      <c r="E1862" s="26" t="str">
        <f>IF(ISNUMBER($B1862),'INPUT | Operations'!$B1867-'INPUT | Operations'!$B1866,"")</f>
        <v/>
      </c>
      <c r="F1862" s="32" t="str">
        <f>IF(ISNUMBER($B1862),IF('INPUT | Operations'!$B1867&lt;Booster_BurnTime,1,IF('INPUT | Operations'!$B1866&lt;=Booster_BurnTime,(Booster_BurnTime-'INPUT | Operations'!$B1866)/('INPUT | Operations'!$B1867-'INPUT | Operations'!$B1866),0))*'INPUT | Operations'!$E1866*NumberOfBoosters*NumberOfOps*$E1862,"")</f>
        <v/>
      </c>
      <c r="G1862" s="34" t="str">
        <f t="shared" si="277"/>
        <v/>
      </c>
      <c r="H1862" s="27" t="str">
        <f t="shared" si="278"/>
        <v/>
      </c>
      <c r="I1862" s="27" t="str">
        <f t="shared" si="279"/>
        <v/>
      </c>
      <c r="J1862" s="27" t="str">
        <f t="shared" si="280"/>
        <v/>
      </c>
      <c r="K1862" s="27" t="str">
        <f t="shared" si="281"/>
        <v/>
      </c>
      <c r="L1862" s="27" t="str">
        <f t="shared" si="282"/>
        <v/>
      </c>
      <c r="M1862" s="32" t="str">
        <f t="shared" si="283"/>
        <v/>
      </c>
      <c r="N1862" s="27" t="str">
        <f t="shared" si="284"/>
        <v/>
      </c>
      <c r="O1862" s="27" t="str">
        <f t="shared" si="284"/>
        <v/>
      </c>
      <c r="P1862" s="27" t="str">
        <f t="shared" si="284"/>
        <v/>
      </c>
      <c r="Q1862" s="27" t="str">
        <f t="shared" si="284"/>
        <v/>
      </c>
      <c r="R1862" s="27" t="str">
        <f t="shared" si="284"/>
        <v/>
      </c>
      <c r="S1862" s="27" t="str">
        <f t="shared" si="284"/>
        <v/>
      </c>
      <c r="T1862" s="32" t="str">
        <f t="shared" si="284"/>
        <v/>
      </c>
      <c r="U1862" s="10"/>
    </row>
    <row r="1863" spans="1:21" x14ac:dyDescent="0.25">
      <c r="A1863" s="10"/>
      <c r="B1863" s="4" t="str">
        <f>IF(ISBLANK('INPUT | Operations'!$B1868),"",COUNT('INPUT | Operations'!$B$12:$B1867))</f>
        <v/>
      </c>
      <c r="C1863" s="27" t="str">
        <f>IF(ISNUMBER($B1863),('INPUT | Operations'!$C1867+'INPUT | Operations'!$C1868)/2,"")</f>
        <v/>
      </c>
      <c r="D1863" s="28" t="str">
        <f t="shared" si="276"/>
        <v/>
      </c>
      <c r="E1863" s="26" t="str">
        <f>IF(ISNUMBER($B1863),'INPUT | Operations'!$B1868-'INPUT | Operations'!$B1867,"")</f>
        <v/>
      </c>
      <c r="F1863" s="32" t="str">
        <f>IF(ISNUMBER($B1863),IF('INPUT | Operations'!$B1868&lt;Booster_BurnTime,1,IF('INPUT | Operations'!$B1867&lt;=Booster_BurnTime,(Booster_BurnTime-'INPUT | Operations'!$B1867)/('INPUT | Operations'!$B1868-'INPUT | Operations'!$B1867),0))*'INPUT | Operations'!$E1867*NumberOfBoosters*NumberOfOps*$E1863,"")</f>
        <v/>
      </c>
      <c r="G1863" s="34" t="str">
        <f t="shared" si="277"/>
        <v/>
      </c>
      <c r="H1863" s="27" t="str">
        <f t="shared" si="278"/>
        <v/>
      </c>
      <c r="I1863" s="27" t="str">
        <f t="shared" si="279"/>
        <v/>
      </c>
      <c r="J1863" s="27" t="str">
        <f t="shared" si="280"/>
        <v/>
      </c>
      <c r="K1863" s="27" t="str">
        <f t="shared" si="281"/>
        <v/>
      </c>
      <c r="L1863" s="27" t="str">
        <f t="shared" si="282"/>
        <v/>
      </c>
      <c r="M1863" s="32" t="str">
        <f t="shared" si="283"/>
        <v/>
      </c>
      <c r="N1863" s="27" t="str">
        <f t="shared" si="284"/>
        <v/>
      </c>
      <c r="O1863" s="27" t="str">
        <f t="shared" si="284"/>
        <v/>
      </c>
      <c r="P1863" s="27" t="str">
        <f t="shared" si="284"/>
        <v/>
      </c>
      <c r="Q1863" s="27" t="str">
        <f t="shared" si="284"/>
        <v/>
      </c>
      <c r="R1863" s="27" t="str">
        <f t="shared" si="284"/>
        <v/>
      </c>
      <c r="S1863" s="27" t="str">
        <f t="shared" si="284"/>
        <v/>
      </c>
      <c r="T1863" s="32" t="str">
        <f t="shared" si="284"/>
        <v/>
      </c>
      <c r="U1863" s="10"/>
    </row>
    <row r="1864" spans="1:21" x14ac:dyDescent="0.25">
      <c r="A1864" s="10"/>
      <c r="B1864" s="4" t="str">
        <f>IF(ISBLANK('INPUT | Operations'!$B1869),"",COUNT('INPUT | Operations'!$B$12:$B1868))</f>
        <v/>
      </c>
      <c r="C1864" s="27" t="str">
        <f>IF(ISNUMBER($B1864),('INPUT | Operations'!$C1868+'INPUT | Operations'!$C1869)/2,"")</f>
        <v/>
      </c>
      <c r="D1864" s="28" t="str">
        <f t="shared" ref="D1864:D1927" si="285">IF(ISNUMBER($B1864),C1864*0.3048/1000,"")</f>
        <v/>
      </c>
      <c r="E1864" s="26" t="str">
        <f>IF(ISNUMBER($B1864),'INPUT | Operations'!$B1869-'INPUT | Operations'!$B1868,"")</f>
        <v/>
      </c>
      <c r="F1864" s="32" t="str">
        <f>IF(ISNUMBER($B1864),IF('INPUT | Operations'!$B1869&lt;Booster_BurnTime,1,IF('INPUT | Operations'!$B1868&lt;=Booster_BurnTime,(Booster_BurnTime-'INPUT | Operations'!$B1868)/('INPUT | Operations'!$B1869-'INPUT | Operations'!$B1868),0))*'INPUT | Operations'!$E1868*NumberOfBoosters*NumberOfOps*$E1864,"")</f>
        <v/>
      </c>
      <c r="G1864" s="34" t="str">
        <f t="shared" ref="G1864:G1927" si="286">IF(ISNUMBER($B1864),Booster_H2O+MW_H2O/MW_H*Booster_H+MW_H2O/MW_H2*Booster_H2+Booster_OH,"")</f>
        <v/>
      </c>
      <c r="H1864" s="27" t="str">
        <f t="shared" ref="H1864:H1927" si="287">IF(ISNUMBER($B1864),Booster_CO2+MW_CO2/MW_CO*(Booster_CO-$I1864),"")</f>
        <v/>
      </c>
      <c r="I1864" s="27" t="str">
        <f t="shared" ref="I1864:I1927" si="288">IF(ISNUMBER($B1864),MIN(0.0025*EXP(0.067*$D1864)*(Booster_CO+Booster_CO2),Booster_CO),"")</f>
        <v/>
      </c>
      <c r="J1864" s="27" t="str">
        <f t="shared" ref="J1864:J1927" si="289">IF(ISNUMBER($B1864),Booster_Al2O3,"")</f>
        <v/>
      </c>
      <c r="K1864" s="27" t="str">
        <f t="shared" ref="K1864:K1927" si="290">IF(ISNUMBER($B1864),Booster_HCl+Booster_Cl+Booster_Cl2,"")</f>
        <v/>
      </c>
      <c r="L1864" s="27" t="str">
        <f t="shared" ref="L1864:L1927" si="291">IF(ISNUMBER($B1864),Booster_NOx+33*EXP(-0.26*$D1864),"")</f>
        <v/>
      </c>
      <c r="M1864" s="32" t="str">
        <f t="shared" ref="M1864:M1927" si="292">IF(ISNUMBER($B1864),Booster_BC*MAX(0.04,MIN(1,0.04*EXP(0.12*($D1864-15)))),"")</f>
        <v/>
      </c>
      <c r="N1864" s="27" t="str">
        <f t="shared" si="284"/>
        <v/>
      </c>
      <c r="O1864" s="27" t="str">
        <f t="shared" si="284"/>
        <v/>
      </c>
      <c r="P1864" s="27" t="str">
        <f t="shared" si="284"/>
        <v/>
      </c>
      <c r="Q1864" s="27" t="str">
        <f t="shared" si="284"/>
        <v/>
      </c>
      <c r="R1864" s="27" t="str">
        <f t="shared" si="284"/>
        <v/>
      </c>
      <c r="S1864" s="27" t="str">
        <f t="shared" si="284"/>
        <v/>
      </c>
      <c r="T1864" s="32" t="str">
        <f t="shared" si="284"/>
        <v/>
      </c>
      <c r="U1864" s="10"/>
    </row>
    <row r="1865" spans="1:21" x14ac:dyDescent="0.25">
      <c r="A1865" s="10"/>
      <c r="B1865" s="4" t="str">
        <f>IF(ISBLANK('INPUT | Operations'!$B1870),"",COUNT('INPUT | Operations'!$B$12:$B1869))</f>
        <v/>
      </c>
      <c r="C1865" s="27" t="str">
        <f>IF(ISNUMBER($B1865),('INPUT | Operations'!$C1869+'INPUT | Operations'!$C1870)/2,"")</f>
        <v/>
      </c>
      <c r="D1865" s="28" t="str">
        <f t="shared" si="285"/>
        <v/>
      </c>
      <c r="E1865" s="26" t="str">
        <f>IF(ISNUMBER($B1865),'INPUT | Operations'!$B1870-'INPUT | Operations'!$B1869,"")</f>
        <v/>
      </c>
      <c r="F1865" s="32" t="str">
        <f>IF(ISNUMBER($B1865),IF('INPUT | Operations'!$B1870&lt;Booster_BurnTime,1,IF('INPUT | Operations'!$B1869&lt;=Booster_BurnTime,(Booster_BurnTime-'INPUT | Operations'!$B1869)/('INPUT | Operations'!$B1870-'INPUT | Operations'!$B1869),0))*'INPUT | Operations'!$E1869*NumberOfBoosters*NumberOfOps*$E1865,"")</f>
        <v/>
      </c>
      <c r="G1865" s="34" t="str">
        <f t="shared" si="286"/>
        <v/>
      </c>
      <c r="H1865" s="27" t="str">
        <f t="shared" si="287"/>
        <v/>
      </c>
      <c r="I1865" s="27" t="str">
        <f t="shared" si="288"/>
        <v/>
      </c>
      <c r="J1865" s="27" t="str">
        <f t="shared" si="289"/>
        <v/>
      </c>
      <c r="K1865" s="27" t="str">
        <f t="shared" si="290"/>
        <v/>
      </c>
      <c r="L1865" s="27" t="str">
        <f t="shared" si="291"/>
        <v/>
      </c>
      <c r="M1865" s="32" t="str">
        <f t="shared" si="292"/>
        <v/>
      </c>
      <c r="N1865" s="27" t="str">
        <f t="shared" si="284"/>
        <v/>
      </c>
      <c r="O1865" s="27" t="str">
        <f t="shared" si="284"/>
        <v/>
      </c>
      <c r="P1865" s="27" t="str">
        <f t="shared" si="284"/>
        <v/>
      </c>
      <c r="Q1865" s="27" t="str">
        <f t="shared" si="284"/>
        <v/>
      </c>
      <c r="R1865" s="27" t="str">
        <f t="shared" si="284"/>
        <v/>
      </c>
      <c r="S1865" s="27" t="str">
        <f t="shared" si="284"/>
        <v/>
      </c>
      <c r="T1865" s="32" t="str">
        <f t="shared" si="284"/>
        <v/>
      </c>
      <c r="U1865" s="10"/>
    </row>
    <row r="1866" spans="1:21" x14ac:dyDescent="0.25">
      <c r="A1866" s="10"/>
      <c r="B1866" s="4" t="str">
        <f>IF(ISBLANK('INPUT | Operations'!$B1871),"",COUNT('INPUT | Operations'!$B$12:$B1870))</f>
        <v/>
      </c>
      <c r="C1866" s="27" t="str">
        <f>IF(ISNUMBER($B1866),('INPUT | Operations'!$C1870+'INPUT | Operations'!$C1871)/2,"")</f>
        <v/>
      </c>
      <c r="D1866" s="28" t="str">
        <f t="shared" si="285"/>
        <v/>
      </c>
      <c r="E1866" s="26" t="str">
        <f>IF(ISNUMBER($B1866),'INPUT | Operations'!$B1871-'INPUT | Operations'!$B1870,"")</f>
        <v/>
      </c>
      <c r="F1866" s="32" t="str">
        <f>IF(ISNUMBER($B1866),IF('INPUT | Operations'!$B1871&lt;Booster_BurnTime,1,IF('INPUT | Operations'!$B1870&lt;=Booster_BurnTime,(Booster_BurnTime-'INPUT | Operations'!$B1870)/('INPUT | Operations'!$B1871-'INPUT | Operations'!$B1870),0))*'INPUT | Operations'!$E1870*NumberOfBoosters*NumberOfOps*$E1866,"")</f>
        <v/>
      </c>
      <c r="G1866" s="34" t="str">
        <f t="shared" si="286"/>
        <v/>
      </c>
      <c r="H1866" s="27" t="str">
        <f t="shared" si="287"/>
        <v/>
      </c>
      <c r="I1866" s="27" t="str">
        <f t="shared" si="288"/>
        <v/>
      </c>
      <c r="J1866" s="27" t="str">
        <f t="shared" si="289"/>
        <v/>
      </c>
      <c r="K1866" s="27" t="str">
        <f t="shared" si="290"/>
        <v/>
      </c>
      <c r="L1866" s="27" t="str">
        <f t="shared" si="291"/>
        <v/>
      </c>
      <c r="M1866" s="32" t="str">
        <f t="shared" si="292"/>
        <v/>
      </c>
      <c r="N1866" s="27" t="str">
        <f t="shared" si="284"/>
        <v/>
      </c>
      <c r="O1866" s="27" t="str">
        <f t="shared" si="284"/>
        <v/>
      </c>
      <c r="P1866" s="27" t="str">
        <f t="shared" si="284"/>
        <v/>
      </c>
      <c r="Q1866" s="27" t="str">
        <f t="shared" si="284"/>
        <v/>
      </c>
      <c r="R1866" s="27" t="str">
        <f t="shared" si="284"/>
        <v/>
      </c>
      <c r="S1866" s="27" t="str">
        <f t="shared" si="284"/>
        <v/>
      </c>
      <c r="T1866" s="32" t="str">
        <f t="shared" ref="N1866:T1903" si="293">IFERROR($F1866*M1866/1000,"")</f>
        <v/>
      </c>
      <c r="U1866" s="10"/>
    </row>
    <row r="1867" spans="1:21" x14ac:dyDescent="0.25">
      <c r="A1867" s="10"/>
      <c r="B1867" s="4" t="str">
        <f>IF(ISBLANK('INPUT | Operations'!$B1872),"",COUNT('INPUT | Operations'!$B$12:$B1871))</f>
        <v/>
      </c>
      <c r="C1867" s="27" t="str">
        <f>IF(ISNUMBER($B1867),('INPUT | Operations'!$C1871+'INPUT | Operations'!$C1872)/2,"")</f>
        <v/>
      </c>
      <c r="D1867" s="28" t="str">
        <f t="shared" si="285"/>
        <v/>
      </c>
      <c r="E1867" s="26" t="str">
        <f>IF(ISNUMBER($B1867),'INPUT | Operations'!$B1872-'INPUT | Operations'!$B1871,"")</f>
        <v/>
      </c>
      <c r="F1867" s="32" t="str">
        <f>IF(ISNUMBER($B1867),IF('INPUT | Operations'!$B1872&lt;Booster_BurnTime,1,IF('INPUT | Operations'!$B1871&lt;=Booster_BurnTime,(Booster_BurnTime-'INPUT | Operations'!$B1871)/('INPUT | Operations'!$B1872-'INPUT | Operations'!$B1871),0))*'INPUT | Operations'!$E1871*NumberOfBoosters*NumberOfOps*$E1867,"")</f>
        <v/>
      </c>
      <c r="G1867" s="34" t="str">
        <f t="shared" si="286"/>
        <v/>
      </c>
      <c r="H1867" s="27" t="str">
        <f t="shared" si="287"/>
        <v/>
      </c>
      <c r="I1867" s="27" t="str">
        <f t="shared" si="288"/>
        <v/>
      </c>
      <c r="J1867" s="27" t="str">
        <f t="shared" si="289"/>
        <v/>
      </c>
      <c r="K1867" s="27" t="str">
        <f t="shared" si="290"/>
        <v/>
      </c>
      <c r="L1867" s="27" t="str">
        <f t="shared" si="291"/>
        <v/>
      </c>
      <c r="M1867" s="32" t="str">
        <f t="shared" si="292"/>
        <v/>
      </c>
      <c r="N1867" s="27" t="str">
        <f t="shared" si="293"/>
        <v/>
      </c>
      <c r="O1867" s="27" t="str">
        <f t="shared" si="293"/>
        <v/>
      </c>
      <c r="P1867" s="27" t="str">
        <f t="shared" si="293"/>
        <v/>
      </c>
      <c r="Q1867" s="27" t="str">
        <f t="shared" si="293"/>
        <v/>
      </c>
      <c r="R1867" s="27" t="str">
        <f t="shared" si="293"/>
        <v/>
      </c>
      <c r="S1867" s="27" t="str">
        <f t="shared" si="293"/>
        <v/>
      </c>
      <c r="T1867" s="32" t="str">
        <f t="shared" si="293"/>
        <v/>
      </c>
      <c r="U1867" s="10"/>
    </row>
    <row r="1868" spans="1:21" x14ac:dyDescent="0.25">
      <c r="A1868" s="10"/>
      <c r="B1868" s="4" t="str">
        <f>IF(ISBLANK('INPUT | Operations'!$B1873),"",COUNT('INPUT | Operations'!$B$12:$B1872))</f>
        <v/>
      </c>
      <c r="C1868" s="27" t="str">
        <f>IF(ISNUMBER($B1868),('INPUT | Operations'!$C1872+'INPUT | Operations'!$C1873)/2,"")</f>
        <v/>
      </c>
      <c r="D1868" s="28" t="str">
        <f t="shared" si="285"/>
        <v/>
      </c>
      <c r="E1868" s="26" t="str">
        <f>IF(ISNUMBER($B1868),'INPUT | Operations'!$B1873-'INPUT | Operations'!$B1872,"")</f>
        <v/>
      </c>
      <c r="F1868" s="32" t="str">
        <f>IF(ISNUMBER($B1868),IF('INPUT | Operations'!$B1873&lt;Booster_BurnTime,1,IF('INPUT | Operations'!$B1872&lt;=Booster_BurnTime,(Booster_BurnTime-'INPUT | Operations'!$B1872)/('INPUT | Operations'!$B1873-'INPUT | Operations'!$B1872),0))*'INPUT | Operations'!$E1872*NumberOfBoosters*NumberOfOps*$E1868,"")</f>
        <v/>
      </c>
      <c r="G1868" s="34" t="str">
        <f t="shared" si="286"/>
        <v/>
      </c>
      <c r="H1868" s="27" t="str">
        <f t="shared" si="287"/>
        <v/>
      </c>
      <c r="I1868" s="27" t="str">
        <f t="shared" si="288"/>
        <v/>
      </c>
      <c r="J1868" s="27" t="str">
        <f t="shared" si="289"/>
        <v/>
      </c>
      <c r="K1868" s="27" t="str">
        <f t="shared" si="290"/>
        <v/>
      </c>
      <c r="L1868" s="27" t="str">
        <f t="shared" si="291"/>
        <v/>
      </c>
      <c r="M1868" s="32" t="str">
        <f t="shared" si="292"/>
        <v/>
      </c>
      <c r="N1868" s="27" t="str">
        <f t="shared" si="293"/>
        <v/>
      </c>
      <c r="O1868" s="27" t="str">
        <f t="shared" si="293"/>
        <v/>
      </c>
      <c r="P1868" s="27" t="str">
        <f t="shared" si="293"/>
        <v/>
      </c>
      <c r="Q1868" s="27" t="str">
        <f t="shared" si="293"/>
        <v/>
      </c>
      <c r="R1868" s="27" t="str">
        <f t="shared" si="293"/>
        <v/>
      </c>
      <c r="S1868" s="27" t="str">
        <f t="shared" si="293"/>
        <v/>
      </c>
      <c r="T1868" s="32" t="str">
        <f t="shared" si="293"/>
        <v/>
      </c>
      <c r="U1868" s="10"/>
    </row>
    <row r="1869" spans="1:21" x14ac:dyDescent="0.25">
      <c r="A1869" s="10"/>
      <c r="B1869" s="4" t="str">
        <f>IF(ISBLANK('INPUT | Operations'!$B1874),"",COUNT('INPUT | Operations'!$B$12:$B1873))</f>
        <v/>
      </c>
      <c r="C1869" s="27" t="str">
        <f>IF(ISNUMBER($B1869),('INPUT | Operations'!$C1873+'INPUT | Operations'!$C1874)/2,"")</f>
        <v/>
      </c>
      <c r="D1869" s="28" t="str">
        <f t="shared" si="285"/>
        <v/>
      </c>
      <c r="E1869" s="26" t="str">
        <f>IF(ISNUMBER($B1869),'INPUT | Operations'!$B1874-'INPUT | Operations'!$B1873,"")</f>
        <v/>
      </c>
      <c r="F1869" s="32" t="str">
        <f>IF(ISNUMBER($B1869),IF('INPUT | Operations'!$B1874&lt;Booster_BurnTime,1,IF('INPUT | Operations'!$B1873&lt;=Booster_BurnTime,(Booster_BurnTime-'INPUT | Operations'!$B1873)/('INPUT | Operations'!$B1874-'INPUT | Operations'!$B1873),0))*'INPUT | Operations'!$E1873*NumberOfBoosters*NumberOfOps*$E1869,"")</f>
        <v/>
      </c>
      <c r="G1869" s="34" t="str">
        <f t="shared" si="286"/>
        <v/>
      </c>
      <c r="H1869" s="27" t="str">
        <f t="shared" si="287"/>
        <v/>
      </c>
      <c r="I1869" s="27" t="str">
        <f t="shared" si="288"/>
        <v/>
      </c>
      <c r="J1869" s="27" t="str">
        <f t="shared" si="289"/>
        <v/>
      </c>
      <c r="K1869" s="27" t="str">
        <f t="shared" si="290"/>
        <v/>
      </c>
      <c r="L1869" s="27" t="str">
        <f t="shared" si="291"/>
        <v/>
      </c>
      <c r="M1869" s="32" t="str">
        <f t="shared" si="292"/>
        <v/>
      </c>
      <c r="N1869" s="27" t="str">
        <f t="shared" si="293"/>
        <v/>
      </c>
      <c r="O1869" s="27" t="str">
        <f t="shared" si="293"/>
        <v/>
      </c>
      <c r="P1869" s="27" t="str">
        <f t="shared" si="293"/>
        <v/>
      </c>
      <c r="Q1869" s="27" t="str">
        <f t="shared" si="293"/>
        <v/>
      </c>
      <c r="R1869" s="27" t="str">
        <f t="shared" si="293"/>
        <v/>
      </c>
      <c r="S1869" s="27" t="str">
        <f t="shared" si="293"/>
        <v/>
      </c>
      <c r="T1869" s="32" t="str">
        <f t="shared" si="293"/>
        <v/>
      </c>
      <c r="U1869" s="10"/>
    </row>
    <row r="1870" spans="1:21" x14ac:dyDescent="0.25">
      <c r="A1870" s="10"/>
      <c r="B1870" s="4" t="str">
        <f>IF(ISBLANK('INPUT | Operations'!$B1875),"",COUNT('INPUT | Operations'!$B$12:$B1874))</f>
        <v/>
      </c>
      <c r="C1870" s="27" t="str">
        <f>IF(ISNUMBER($B1870),('INPUT | Operations'!$C1874+'INPUT | Operations'!$C1875)/2,"")</f>
        <v/>
      </c>
      <c r="D1870" s="28" t="str">
        <f t="shared" si="285"/>
        <v/>
      </c>
      <c r="E1870" s="26" t="str">
        <f>IF(ISNUMBER($B1870),'INPUT | Operations'!$B1875-'INPUT | Operations'!$B1874,"")</f>
        <v/>
      </c>
      <c r="F1870" s="32" t="str">
        <f>IF(ISNUMBER($B1870),IF('INPUT | Operations'!$B1875&lt;Booster_BurnTime,1,IF('INPUT | Operations'!$B1874&lt;=Booster_BurnTime,(Booster_BurnTime-'INPUT | Operations'!$B1874)/('INPUT | Operations'!$B1875-'INPUT | Operations'!$B1874),0))*'INPUT | Operations'!$E1874*NumberOfBoosters*NumberOfOps*$E1870,"")</f>
        <v/>
      </c>
      <c r="G1870" s="34" t="str">
        <f t="shared" si="286"/>
        <v/>
      </c>
      <c r="H1870" s="27" t="str">
        <f t="shared" si="287"/>
        <v/>
      </c>
      <c r="I1870" s="27" t="str">
        <f t="shared" si="288"/>
        <v/>
      </c>
      <c r="J1870" s="27" t="str">
        <f t="shared" si="289"/>
        <v/>
      </c>
      <c r="K1870" s="27" t="str">
        <f t="shared" si="290"/>
        <v/>
      </c>
      <c r="L1870" s="27" t="str">
        <f t="shared" si="291"/>
        <v/>
      </c>
      <c r="M1870" s="32" t="str">
        <f t="shared" si="292"/>
        <v/>
      </c>
      <c r="N1870" s="27" t="str">
        <f t="shared" si="293"/>
        <v/>
      </c>
      <c r="O1870" s="27" t="str">
        <f t="shared" si="293"/>
        <v/>
      </c>
      <c r="P1870" s="27" t="str">
        <f t="shared" si="293"/>
        <v/>
      </c>
      <c r="Q1870" s="27" t="str">
        <f t="shared" si="293"/>
        <v/>
      </c>
      <c r="R1870" s="27" t="str">
        <f t="shared" si="293"/>
        <v/>
      </c>
      <c r="S1870" s="27" t="str">
        <f t="shared" si="293"/>
        <v/>
      </c>
      <c r="T1870" s="32" t="str">
        <f t="shared" si="293"/>
        <v/>
      </c>
      <c r="U1870" s="10"/>
    </row>
    <row r="1871" spans="1:21" x14ac:dyDescent="0.25">
      <c r="A1871" s="10"/>
      <c r="B1871" s="4" t="str">
        <f>IF(ISBLANK('INPUT | Operations'!$B1876),"",COUNT('INPUT | Operations'!$B$12:$B1875))</f>
        <v/>
      </c>
      <c r="C1871" s="27" t="str">
        <f>IF(ISNUMBER($B1871),('INPUT | Operations'!$C1875+'INPUT | Operations'!$C1876)/2,"")</f>
        <v/>
      </c>
      <c r="D1871" s="28" t="str">
        <f t="shared" si="285"/>
        <v/>
      </c>
      <c r="E1871" s="26" t="str">
        <f>IF(ISNUMBER($B1871),'INPUT | Operations'!$B1876-'INPUT | Operations'!$B1875,"")</f>
        <v/>
      </c>
      <c r="F1871" s="32" t="str">
        <f>IF(ISNUMBER($B1871),IF('INPUT | Operations'!$B1876&lt;Booster_BurnTime,1,IF('INPUT | Operations'!$B1875&lt;=Booster_BurnTime,(Booster_BurnTime-'INPUT | Operations'!$B1875)/('INPUT | Operations'!$B1876-'INPUT | Operations'!$B1875),0))*'INPUT | Operations'!$E1875*NumberOfBoosters*NumberOfOps*$E1871,"")</f>
        <v/>
      </c>
      <c r="G1871" s="34" t="str">
        <f t="shared" si="286"/>
        <v/>
      </c>
      <c r="H1871" s="27" t="str">
        <f t="shared" si="287"/>
        <v/>
      </c>
      <c r="I1871" s="27" t="str">
        <f t="shared" si="288"/>
        <v/>
      </c>
      <c r="J1871" s="27" t="str">
        <f t="shared" si="289"/>
        <v/>
      </c>
      <c r="K1871" s="27" t="str">
        <f t="shared" si="290"/>
        <v/>
      </c>
      <c r="L1871" s="27" t="str">
        <f t="shared" si="291"/>
        <v/>
      </c>
      <c r="M1871" s="32" t="str">
        <f t="shared" si="292"/>
        <v/>
      </c>
      <c r="N1871" s="27" t="str">
        <f t="shared" si="293"/>
        <v/>
      </c>
      <c r="O1871" s="27" t="str">
        <f t="shared" si="293"/>
        <v/>
      </c>
      <c r="P1871" s="27" t="str">
        <f t="shared" si="293"/>
        <v/>
      </c>
      <c r="Q1871" s="27" t="str">
        <f t="shared" si="293"/>
        <v/>
      </c>
      <c r="R1871" s="27" t="str">
        <f t="shared" si="293"/>
        <v/>
      </c>
      <c r="S1871" s="27" t="str">
        <f t="shared" si="293"/>
        <v/>
      </c>
      <c r="T1871" s="32" t="str">
        <f t="shared" si="293"/>
        <v/>
      </c>
      <c r="U1871" s="10"/>
    </row>
    <row r="1872" spans="1:21" x14ac:dyDescent="0.25">
      <c r="A1872" s="10"/>
      <c r="B1872" s="4" t="str">
        <f>IF(ISBLANK('INPUT | Operations'!$B1877),"",COUNT('INPUT | Operations'!$B$12:$B1876))</f>
        <v/>
      </c>
      <c r="C1872" s="27" t="str">
        <f>IF(ISNUMBER($B1872),('INPUT | Operations'!$C1876+'INPUT | Operations'!$C1877)/2,"")</f>
        <v/>
      </c>
      <c r="D1872" s="28" t="str">
        <f t="shared" si="285"/>
        <v/>
      </c>
      <c r="E1872" s="26" t="str">
        <f>IF(ISNUMBER($B1872),'INPUT | Operations'!$B1877-'INPUT | Operations'!$B1876,"")</f>
        <v/>
      </c>
      <c r="F1872" s="32" t="str">
        <f>IF(ISNUMBER($B1872),IF('INPUT | Operations'!$B1877&lt;Booster_BurnTime,1,IF('INPUT | Operations'!$B1876&lt;=Booster_BurnTime,(Booster_BurnTime-'INPUT | Operations'!$B1876)/('INPUT | Operations'!$B1877-'INPUT | Operations'!$B1876),0))*'INPUT | Operations'!$E1876*NumberOfBoosters*NumberOfOps*$E1872,"")</f>
        <v/>
      </c>
      <c r="G1872" s="34" t="str">
        <f t="shared" si="286"/>
        <v/>
      </c>
      <c r="H1872" s="27" t="str">
        <f t="shared" si="287"/>
        <v/>
      </c>
      <c r="I1872" s="27" t="str">
        <f t="shared" si="288"/>
        <v/>
      </c>
      <c r="J1872" s="27" t="str">
        <f t="shared" si="289"/>
        <v/>
      </c>
      <c r="K1872" s="27" t="str">
        <f t="shared" si="290"/>
        <v/>
      </c>
      <c r="L1872" s="27" t="str">
        <f t="shared" si="291"/>
        <v/>
      </c>
      <c r="M1872" s="32" t="str">
        <f t="shared" si="292"/>
        <v/>
      </c>
      <c r="N1872" s="27" t="str">
        <f t="shared" si="293"/>
        <v/>
      </c>
      <c r="O1872" s="27" t="str">
        <f t="shared" si="293"/>
        <v/>
      </c>
      <c r="P1872" s="27" t="str">
        <f t="shared" si="293"/>
        <v/>
      </c>
      <c r="Q1872" s="27" t="str">
        <f t="shared" si="293"/>
        <v/>
      </c>
      <c r="R1872" s="27" t="str">
        <f t="shared" si="293"/>
        <v/>
      </c>
      <c r="S1872" s="27" t="str">
        <f t="shared" si="293"/>
        <v/>
      </c>
      <c r="T1872" s="32" t="str">
        <f t="shared" si="293"/>
        <v/>
      </c>
      <c r="U1872" s="10"/>
    </row>
    <row r="1873" spans="1:21" x14ac:dyDescent="0.25">
      <c r="A1873" s="10"/>
      <c r="B1873" s="4" t="str">
        <f>IF(ISBLANK('INPUT | Operations'!$B1878),"",COUNT('INPUT | Operations'!$B$12:$B1877))</f>
        <v/>
      </c>
      <c r="C1873" s="27" t="str">
        <f>IF(ISNUMBER($B1873),('INPUT | Operations'!$C1877+'INPUT | Operations'!$C1878)/2,"")</f>
        <v/>
      </c>
      <c r="D1873" s="28" t="str">
        <f t="shared" si="285"/>
        <v/>
      </c>
      <c r="E1873" s="26" t="str">
        <f>IF(ISNUMBER($B1873),'INPUT | Operations'!$B1878-'INPUT | Operations'!$B1877,"")</f>
        <v/>
      </c>
      <c r="F1873" s="32" t="str">
        <f>IF(ISNUMBER($B1873),IF('INPUT | Operations'!$B1878&lt;Booster_BurnTime,1,IF('INPUT | Operations'!$B1877&lt;=Booster_BurnTime,(Booster_BurnTime-'INPUT | Operations'!$B1877)/('INPUT | Operations'!$B1878-'INPUT | Operations'!$B1877),0))*'INPUT | Operations'!$E1877*NumberOfBoosters*NumberOfOps*$E1873,"")</f>
        <v/>
      </c>
      <c r="G1873" s="34" t="str">
        <f t="shared" si="286"/>
        <v/>
      </c>
      <c r="H1873" s="27" t="str">
        <f t="shared" si="287"/>
        <v/>
      </c>
      <c r="I1873" s="27" t="str">
        <f t="shared" si="288"/>
        <v/>
      </c>
      <c r="J1873" s="27" t="str">
        <f t="shared" si="289"/>
        <v/>
      </c>
      <c r="K1873" s="27" t="str">
        <f t="shared" si="290"/>
        <v/>
      </c>
      <c r="L1873" s="27" t="str">
        <f t="shared" si="291"/>
        <v/>
      </c>
      <c r="M1873" s="32" t="str">
        <f t="shared" si="292"/>
        <v/>
      </c>
      <c r="N1873" s="27" t="str">
        <f t="shared" si="293"/>
        <v/>
      </c>
      <c r="O1873" s="27" t="str">
        <f t="shared" si="293"/>
        <v/>
      </c>
      <c r="P1873" s="27" t="str">
        <f t="shared" si="293"/>
        <v/>
      </c>
      <c r="Q1873" s="27" t="str">
        <f t="shared" si="293"/>
        <v/>
      </c>
      <c r="R1873" s="27" t="str">
        <f t="shared" si="293"/>
        <v/>
      </c>
      <c r="S1873" s="27" t="str">
        <f t="shared" si="293"/>
        <v/>
      </c>
      <c r="T1873" s="32" t="str">
        <f t="shared" si="293"/>
        <v/>
      </c>
      <c r="U1873" s="10"/>
    </row>
    <row r="1874" spans="1:21" x14ac:dyDescent="0.25">
      <c r="A1874" s="10"/>
      <c r="B1874" s="4" t="str">
        <f>IF(ISBLANK('INPUT | Operations'!$B1879),"",COUNT('INPUT | Operations'!$B$12:$B1878))</f>
        <v/>
      </c>
      <c r="C1874" s="27" t="str">
        <f>IF(ISNUMBER($B1874),('INPUT | Operations'!$C1878+'INPUT | Operations'!$C1879)/2,"")</f>
        <v/>
      </c>
      <c r="D1874" s="28" t="str">
        <f t="shared" si="285"/>
        <v/>
      </c>
      <c r="E1874" s="26" t="str">
        <f>IF(ISNUMBER($B1874),'INPUT | Operations'!$B1879-'INPUT | Operations'!$B1878,"")</f>
        <v/>
      </c>
      <c r="F1874" s="32" t="str">
        <f>IF(ISNUMBER($B1874),IF('INPUT | Operations'!$B1879&lt;Booster_BurnTime,1,IF('INPUT | Operations'!$B1878&lt;=Booster_BurnTime,(Booster_BurnTime-'INPUT | Operations'!$B1878)/('INPUT | Operations'!$B1879-'INPUT | Operations'!$B1878),0))*'INPUT | Operations'!$E1878*NumberOfBoosters*NumberOfOps*$E1874,"")</f>
        <v/>
      </c>
      <c r="G1874" s="34" t="str">
        <f t="shared" si="286"/>
        <v/>
      </c>
      <c r="H1874" s="27" t="str">
        <f t="shared" si="287"/>
        <v/>
      </c>
      <c r="I1874" s="27" t="str">
        <f t="shared" si="288"/>
        <v/>
      </c>
      <c r="J1874" s="27" t="str">
        <f t="shared" si="289"/>
        <v/>
      </c>
      <c r="K1874" s="27" t="str">
        <f t="shared" si="290"/>
        <v/>
      </c>
      <c r="L1874" s="27" t="str">
        <f t="shared" si="291"/>
        <v/>
      </c>
      <c r="M1874" s="32" t="str">
        <f t="shared" si="292"/>
        <v/>
      </c>
      <c r="N1874" s="27" t="str">
        <f t="shared" si="293"/>
        <v/>
      </c>
      <c r="O1874" s="27" t="str">
        <f t="shared" si="293"/>
        <v/>
      </c>
      <c r="P1874" s="27" t="str">
        <f t="shared" si="293"/>
        <v/>
      </c>
      <c r="Q1874" s="27" t="str">
        <f t="shared" si="293"/>
        <v/>
      </c>
      <c r="R1874" s="27" t="str">
        <f t="shared" si="293"/>
        <v/>
      </c>
      <c r="S1874" s="27" t="str">
        <f t="shared" si="293"/>
        <v/>
      </c>
      <c r="T1874" s="32" t="str">
        <f t="shared" si="293"/>
        <v/>
      </c>
      <c r="U1874" s="10"/>
    </row>
    <row r="1875" spans="1:21" x14ac:dyDescent="0.25">
      <c r="A1875" s="10"/>
      <c r="B1875" s="4" t="str">
        <f>IF(ISBLANK('INPUT | Operations'!$B1880),"",COUNT('INPUT | Operations'!$B$12:$B1879))</f>
        <v/>
      </c>
      <c r="C1875" s="27" t="str">
        <f>IF(ISNUMBER($B1875),('INPUT | Operations'!$C1879+'INPUT | Operations'!$C1880)/2,"")</f>
        <v/>
      </c>
      <c r="D1875" s="28" t="str">
        <f t="shared" si="285"/>
        <v/>
      </c>
      <c r="E1875" s="26" t="str">
        <f>IF(ISNUMBER($B1875),'INPUT | Operations'!$B1880-'INPUT | Operations'!$B1879,"")</f>
        <v/>
      </c>
      <c r="F1875" s="32" t="str">
        <f>IF(ISNUMBER($B1875),IF('INPUT | Operations'!$B1880&lt;Booster_BurnTime,1,IF('INPUT | Operations'!$B1879&lt;=Booster_BurnTime,(Booster_BurnTime-'INPUT | Operations'!$B1879)/('INPUT | Operations'!$B1880-'INPUT | Operations'!$B1879),0))*'INPUT | Operations'!$E1879*NumberOfBoosters*NumberOfOps*$E1875,"")</f>
        <v/>
      </c>
      <c r="G1875" s="34" t="str">
        <f t="shared" si="286"/>
        <v/>
      </c>
      <c r="H1875" s="27" t="str">
        <f t="shared" si="287"/>
        <v/>
      </c>
      <c r="I1875" s="27" t="str">
        <f t="shared" si="288"/>
        <v/>
      </c>
      <c r="J1875" s="27" t="str">
        <f t="shared" si="289"/>
        <v/>
      </c>
      <c r="K1875" s="27" t="str">
        <f t="shared" si="290"/>
        <v/>
      </c>
      <c r="L1875" s="27" t="str">
        <f t="shared" si="291"/>
        <v/>
      </c>
      <c r="M1875" s="32" t="str">
        <f t="shared" si="292"/>
        <v/>
      </c>
      <c r="N1875" s="27" t="str">
        <f t="shared" si="293"/>
        <v/>
      </c>
      <c r="O1875" s="27" t="str">
        <f t="shared" si="293"/>
        <v/>
      </c>
      <c r="P1875" s="27" t="str">
        <f t="shared" si="293"/>
        <v/>
      </c>
      <c r="Q1875" s="27" t="str">
        <f t="shared" si="293"/>
        <v/>
      </c>
      <c r="R1875" s="27" t="str">
        <f t="shared" si="293"/>
        <v/>
      </c>
      <c r="S1875" s="27" t="str">
        <f t="shared" si="293"/>
        <v/>
      </c>
      <c r="T1875" s="32" t="str">
        <f t="shared" si="293"/>
        <v/>
      </c>
      <c r="U1875" s="10"/>
    </row>
    <row r="1876" spans="1:21" x14ac:dyDescent="0.25">
      <c r="A1876" s="10"/>
      <c r="B1876" s="4" t="str">
        <f>IF(ISBLANK('INPUT | Operations'!$B1881),"",COUNT('INPUT | Operations'!$B$12:$B1880))</f>
        <v/>
      </c>
      <c r="C1876" s="27" t="str">
        <f>IF(ISNUMBER($B1876),('INPUT | Operations'!$C1880+'INPUT | Operations'!$C1881)/2,"")</f>
        <v/>
      </c>
      <c r="D1876" s="28" t="str">
        <f t="shared" si="285"/>
        <v/>
      </c>
      <c r="E1876" s="26" t="str">
        <f>IF(ISNUMBER($B1876),'INPUT | Operations'!$B1881-'INPUT | Operations'!$B1880,"")</f>
        <v/>
      </c>
      <c r="F1876" s="32" t="str">
        <f>IF(ISNUMBER($B1876),IF('INPUT | Operations'!$B1881&lt;Booster_BurnTime,1,IF('INPUT | Operations'!$B1880&lt;=Booster_BurnTime,(Booster_BurnTime-'INPUT | Operations'!$B1880)/('INPUT | Operations'!$B1881-'INPUT | Operations'!$B1880),0))*'INPUT | Operations'!$E1880*NumberOfBoosters*NumberOfOps*$E1876,"")</f>
        <v/>
      </c>
      <c r="G1876" s="34" t="str">
        <f t="shared" si="286"/>
        <v/>
      </c>
      <c r="H1876" s="27" t="str">
        <f t="shared" si="287"/>
        <v/>
      </c>
      <c r="I1876" s="27" t="str">
        <f t="shared" si="288"/>
        <v/>
      </c>
      <c r="J1876" s="27" t="str">
        <f t="shared" si="289"/>
        <v/>
      </c>
      <c r="K1876" s="27" t="str">
        <f t="shared" si="290"/>
        <v/>
      </c>
      <c r="L1876" s="27" t="str">
        <f t="shared" si="291"/>
        <v/>
      </c>
      <c r="M1876" s="32" t="str">
        <f t="shared" si="292"/>
        <v/>
      </c>
      <c r="N1876" s="27" t="str">
        <f t="shared" si="293"/>
        <v/>
      </c>
      <c r="O1876" s="27" t="str">
        <f t="shared" si="293"/>
        <v/>
      </c>
      <c r="P1876" s="27" t="str">
        <f t="shared" si="293"/>
        <v/>
      </c>
      <c r="Q1876" s="27" t="str">
        <f t="shared" si="293"/>
        <v/>
      </c>
      <c r="R1876" s="27" t="str">
        <f t="shared" si="293"/>
        <v/>
      </c>
      <c r="S1876" s="27" t="str">
        <f t="shared" si="293"/>
        <v/>
      </c>
      <c r="T1876" s="32" t="str">
        <f t="shared" si="293"/>
        <v/>
      </c>
      <c r="U1876" s="10"/>
    </row>
    <row r="1877" spans="1:21" x14ac:dyDescent="0.25">
      <c r="A1877" s="10"/>
      <c r="B1877" s="4" t="str">
        <f>IF(ISBLANK('INPUT | Operations'!$B1882),"",COUNT('INPUT | Operations'!$B$12:$B1881))</f>
        <v/>
      </c>
      <c r="C1877" s="27" t="str">
        <f>IF(ISNUMBER($B1877),('INPUT | Operations'!$C1881+'INPUT | Operations'!$C1882)/2,"")</f>
        <v/>
      </c>
      <c r="D1877" s="28" t="str">
        <f t="shared" si="285"/>
        <v/>
      </c>
      <c r="E1877" s="26" t="str">
        <f>IF(ISNUMBER($B1877),'INPUT | Operations'!$B1882-'INPUT | Operations'!$B1881,"")</f>
        <v/>
      </c>
      <c r="F1877" s="32" t="str">
        <f>IF(ISNUMBER($B1877),IF('INPUT | Operations'!$B1882&lt;Booster_BurnTime,1,IF('INPUT | Operations'!$B1881&lt;=Booster_BurnTime,(Booster_BurnTime-'INPUT | Operations'!$B1881)/('INPUT | Operations'!$B1882-'INPUT | Operations'!$B1881),0))*'INPUT | Operations'!$E1881*NumberOfBoosters*NumberOfOps*$E1877,"")</f>
        <v/>
      </c>
      <c r="G1877" s="34" t="str">
        <f t="shared" si="286"/>
        <v/>
      </c>
      <c r="H1877" s="27" t="str">
        <f t="shared" si="287"/>
        <v/>
      </c>
      <c r="I1877" s="27" t="str">
        <f t="shared" si="288"/>
        <v/>
      </c>
      <c r="J1877" s="27" t="str">
        <f t="shared" si="289"/>
        <v/>
      </c>
      <c r="K1877" s="27" t="str">
        <f t="shared" si="290"/>
        <v/>
      </c>
      <c r="L1877" s="27" t="str">
        <f t="shared" si="291"/>
        <v/>
      </c>
      <c r="M1877" s="32" t="str">
        <f t="shared" si="292"/>
        <v/>
      </c>
      <c r="N1877" s="27" t="str">
        <f t="shared" si="293"/>
        <v/>
      </c>
      <c r="O1877" s="27" t="str">
        <f t="shared" si="293"/>
        <v/>
      </c>
      <c r="P1877" s="27" t="str">
        <f t="shared" si="293"/>
        <v/>
      </c>
      <c r="Q1877" s="27" t="str">
        <f t="shared" si="293"/>
        <v/>
      </c>
      <c r="R1877" s="27" t="str">
        <f t="shared" si="293"/>
        <v/>
      </c>
      <c r="S1877" s="27" t="str">
        <f t="shared" si="293"/>
        <v/>
      </c>
      <c r="T1877" s="32" t="str">
        <f t="shared" si="293"/>
        <v/>
      </c>
      <c r="U1877" s="10"/>
    </row>
    <row r="1878" spans="1:21" x14ac:dyDescent="0.25">
      <c r="A1878" s="10"/>
      <c r="B1878" s="4" t="str">
        <f>IF(ISBLANK('INPUT | Operations'!$B1883),"",COUNT('INPUT | Operations'!$B$12:$B1882))</f>
        <v/>
      </c>
      <c r="C1878" s="27" t="str">
        <f>IF(ISNUMBER($B1878),('INPUT | Operations'!$C1882+'INPUT | Operations'!$C1883)/2,"")</f>
        <v/>
      </c>
      <c r="D1878" s="28" t="str">
        <f t="shared" si="285"/>
        <v/>
      </c>
      <c r="E1878" s="26" t="str">
        <f>IF(ISNUMBER($B1878),'INPUT | Operations'!$B1883-'INPUT | Operations'!$B1882,"")</f>
        <v/>
      </c>
      <c r="F1878" s="32" t="str">
        <f>IF(ISNUMBER($B1878),IF('INPUT | Operations'!$B1883&lt;Booster_BurnTime,1,IF('INPUT | Operations'!$B1882&lt;=Booster_BurnTime,(Booster_BurnTime-'INPUT | Operations'!$B1882)/('INPUT | Operations'!$B1883-'INPUT | Operations'!$B1882),0))*'INPUT | Operations'!$E1882*NumberOfBoosters*NumberOfOps*$E1878,"")</f>
        <v/>
      </c>
      <c r="G1878" s="34" t="str">
        <f t="shared" si="286"/>
        <v/>
      </c>
      <c r="H1878" s="27" t="str">
        <f t="shared" si="287"/>
        <v/>
      </c>
      <c r="I1878" s="27" t="str">
        <f t="shared" si="288"/>
        <v/>
      </c>
      <c r="J1878" s="27" t="str">
        <f t="shared" si="289"/>
        <v/>
      </c>
      <c r="K1878" s="27" t="str">
        <f t="shared" si="290"/>
        <v/>
      </c>
      <c r="L1878" s="27" t="str">
        <f t="shared" si="291"/>
        <v/>
      </c>
      <c r="M1878" s="32" t="str">
        <f t="shared" si="292"/>
        <v/>
      </c>
      <c r="N1878" s="27" t="str">
        <f t="shared" si="293"/>
        <v/>
      </c>
      <c r="O1878" s="27" t="str">
        <f t="shared" si="293"/>
        <v/>
      </c>
      <c r="P1878" s="27" t="str">
        <f t="shared" si="293"/>
        <v/>
      </c>
      <c r="Q1878" s="27" t="str">
        <f t="shared" si="293"/>
        <v/>
      </c>
      <c r="R1878" s="27" t="str">
        <f t="shared" si="293"/>
        <v/>
      </c>
      <c r="S1878" s="27" t="str">
        <f t="shared" si="293"/>
        <v/>
      </c>
      <c r="T1878" s="32" t="str">
        <f t="shared" si="293"/>
        <v/>
      </c>
      <c r="U1878" s="10"/>
    </row>
    <row r="1879" spans="1:21" x14ac:dyDescent="0.25">
      <c r="A1879" s="10"/>
      <c r="B1879" s="4" t="str">
        <f>IF(ISBLANK('INPUT | Operations'!$B1884),"",COUNT('INPUT | Operations'!$B$12:$B1883))</f>
        <v/>
      </c>
      <c r="C1879" s="27" t="str">
        <f>IF(ISNUMBER($B1879),('INPUT | Operations'!$C1883+'INPUT | Operations'!$C1884)/2,"")</f>
        <v/>
      </c>
      <c r="D1879" s="28" t="str">
        <f t="shared" si="285"/>
        <v/>
      </c>
      <c r="E1879" s="26" t="str">
        <f>IF(ISNUMBER($B1879),'INPUT | Operations'!$B1884-'INPUT | Operations'!$B1883,"")</f>
        <v/>
      </c>
      <c r="F1879" s="32" t="str">
        <f>IF(ISNUMBER($B1879),IF('INPUT | Operations'!$B1884&lt;Booster_BurnTime,1,IF('INPUT | Operations'!$B1883&lt;=Booster_BurnTime,(Booster_BurnTime-'INPUT | Operations'!$B1883)/('INPUT | Operations'!$B1884-'INPUT | Operations'!$B1883),0))*'INPUT | Operations'!$E1883*NumberOfBoosters*NumberOfOps*$E1879,"")</f>
        <v/>
      </c>
      <c r="G1879" s="34" t="str">
        <f t="shared" si="286"/>
        <v/>
      </c>
      <c r="H1879" s="27" t="str">
        <f t="shared" si="287"/>
        <v/>
      </c>
      <c r="I1879" s="27" t="str">
        <f t="shared" si="288"/>
        <v/>
      </c>
      <c r="J1879" s="27" t="str">
        <f t="shared" si="289"/>
        <v/>
      </c>
      <c r="K1879" s="27" t="str">
        <f t="shared" si="290"/>
        <v/>
      </c>
      <c r="L1879" s="27" t="str">
        <f t="shared" si="291"/>
        <v/>
      </c>
      <c r="M1879" s="32" t="str">
        <f t="shared" si="292"/>
        <v/>
      </c>
      <c r="N1879" s="27" t="str">
        <f t="shared" si="293"/>
        <v/>
      </c>
      <c r="O1879" s="27" t="str">
        <f t="shared" si="293"/>
        <v/>
      </c>
      <c r="P1879" s="27" t="str">
        <f t="shared" si="293"/>
        <v/>
      </c>
      <c r="Q1879" s="27" t="str">
        <f t="shared" si="293"/>
        <v/>
      </c>
      <c r="R1879" s="27" t="str">
        <f t="shared" si="293"/>
        <v/>
      </c>
      <c r="S1879" s="27" t="str">
        <f t="shared" si="293"/>
        <v/>
      </c>
      <c r="T1879" s="32" t="str">
        <f t="shared" si="293"/>
        <v/>
      </c>
      <c r="U1879" s="10"/>
    </row>
    <row r="1880" spans="1:21" x14ac:dyDescent="0.25">
      <c r="A1880" s="10"/>
      <c r="B1880" s="4" t="str">
        <f>IF(ISBLANK('INPUT | Operations'!$B1885),"",COUNT('INPUT | Operations'!$B$12:$B1884))</f>
        <v/>
      </c>
      <c r="C1880" s="27" t="str">
        <f>IF(ISNUMBER($B1880),('INPUT | Operations'!$C1884+'INPUT | Operations'!$C1885)/2,"")</f>
        <v/>
      </c>
      <c r="D1880" s="28" t="str">
        <f t="shared" si="285"/>
        <v/>
      </c>
      <c r="E1880" s="26" t="str">
        <f>IF(ISNUMBER($B1880),'INPUT | Operations'!$B1885-'INPUT | Operations'!$B1884,"")</f>
        <v/>
      </c>
      <c r="F1880" s="32" t="str">
        <f>IF(ISNUMBER($B1880),IF('INPUT | Operations'!$B1885&lt;Booster_BurnTime,1,IF('INPUT | Operations'!$B1884&lt;=Booster_BurnTime,(Booster_BurnTime-'INPUT | Operations'!$B1884)/('INPUT | Operations'!$B1885-'INPUT | Operations'!$B1884),0))*'INPUT | Operations'!$E1884*NumberOfBoosters*NumberOfOps*$E1880,"")</f>
        <v/>
      </c>
      <c r="G1880" s="34" t="str">
        <f t="shared" si="286"/>
        <v/>
      </c>
      <c r="H1880" s="27" t="str">
        <f t="shared" si="287"/>
        <v/>
      </c>
      <c r="I1880" s="27" t="str">
        <f t="shared" si="288"/>
        <v/>
      </c>
      <c r="J1880" s="27" t="str">
        <f t="shared" si="289"/>
        <v/>
      </c>
      <c r="K1880" s="27" t="str">
        <f t="shared" si="290"/>
        <v/>
      </c>
      <c r="L1880" s="27" t="str">
        <f t="shared" si="291"/>
        <v/>
      </c>
      <c r="M1880" s="32" t="str">
        <f t="shared" si="292"/>
        <v/>
      </c>
      <c r="N1880" s="27" t="str">
        <f t="shared" si="293"/>
        <v/>
      </c>
      <c r="O1880" s="27" t="str">
        <f t="shared" si="293"/>
        <v/>
      </c>
      <c r="P1880" s="27" t="str">
        <f t="shared" si="293"/>
        <v/>
      </c>
      <c r="Q1880" s="27" t="str">
        <f t="shared" si="293"/>
        <v/>
      </c>
      <c r="R1880" s="27" t="str">
        <f t="shared" si="293"/>
        <v/>
      </c>
      <c r="S1880" s="27" t="str">
        <f t="shared" si="293"/>
        <v/>
      </c>
      <c r="T1880" s="32" t="str">
        <f t="shared" si="293"/>
        <v/>
      </c>
      <c r="U1880" s="10"/>
    </row>
    <row r="1881" spans="1:21" x14ac:dyDescent="0.25">
      <c r="A1881" s="10"/>
      <c r="B1881" s="4" t="str">
        <f>IF(ISBLANK('INPUT | Operations'!$B1886),"",COUNT('INPUT | Operations'!$B$12:$B1885))</f>
        <v/>
      </c>
      <c r="C1881" s="27" t="str">
        <f>IF(ISNUMBER($B1881),('INPUT | Operations'!$C1885+'INPUT | Operations'!$C1886)/2,"")</f>
        <v/>
      </c>
      <c r="D1881" s="28" t="str">
        <f t="shared" si="285"/>
        <v/>
      </c>
      <c r="E1881" s="26" t="str">
        <f>IF(ISNUMBER($B1881),'INPUT | Operations'!$B1886-'INPUT | Operations'!$B1885,"")</f>
        <v/>
      </c>
      <c r="F1881" s="32" t="str">
        <f>IF(ISNUMBER($B1881),IF('INPUT | Operations'!$B1886&lt;Booster_BurnTime,1,IF('INPUT | Operations'!$B1885&lt;=Booster_BurnTime,(Booster_BurnTime-'INPUT | Operations'!$B1885)/('INPUT | Operations'!$B1886-'INPUT | Operations'!$B1885),0))*'INPUT | Operations'!$E1885*NumberOfBoosters*NumberOfOps*$E1881,"")</f>
        <v/>
      </c>
      <c r="G1881" s="34" t="str">
        <f t="shared" si="286"/>
        <v/>
      </c>
      <c r="H1881" s="27" t="str">
        <f t="shared" si="287"/>
        <v/>
      </c>
      <c r="I1881" s="27" t="str">
        <f t="shared" si="288"/>
        <v/>
      </c>
      <c r="J1881" s="27" t="str">
        <f t="shared" si="289"/>
        <v/>
      </c>
      <c r="K1881" s="27" t="str">
        <f t="shared" si="290"/>
        <v/>
      </c>
      <c r="L1881" s="27" t="str">
        <f t="shared" si="291"/>
        <v/>
      </c>
      <c r="M1881" s="32" t="str">
        <f t="shared" si="292"/>
        <v/>
      </c>
      <c r="N1881" s="27" t="str">
        <f t="shared" si="293"/>
        <v/>
      </c>
      <c r="O1881" s="27" t="str">
        <f t="shared" si="293"/>
        <v/>
      </c>
      <c r="P1881" s="27" t="str">
        <f t="shared" si="293"/>
        <v/>
      </c>
      <c r="Q1881" s="27" t="str">
        <f t="shared" si="293"/>
        <v/>
      </c>
      <c r="R1881" s="27" t="str">
        <f t="shared" si="293"/>
        <v/>
      </c>
      <c r="S1881" s="27" t="str">
        <f t="shared" si="293"/>
        <v/>
      </c>
      <c r="T1881" s="32" t="str">
        <f t="shared" si="293"/>
        <v/>
      </c>
      <c r="U1881" s="10"/>
    </row>
    <row r="1882" spans="1:21" x14ac:dyDescent="0.25">
      <c r="A1882" s="10"/>
      <c r="B1882" s="4" t="str">
        <f>IF(ISBLANK('INPUT | Operations'!$B1887),"",COUNT('INPUT | Operations'!$B$12:$B1886))</f>
        <v/>
      </c>
      <c r="C1882" s="27" t="str">
        <f>IF(ISNUMBER($B1882),('INPUT | Operations'!$C1886+'INPUT | Operations'!$C1887)/2,"")</f>
        <v/>
      </c>
      <c r="D1882" s="28" t="str">
        <f t="shared" si="285"/>
        <v/>
      </c>
      <c r="E1882" s="26" t="str">
        <f>IF(ISNUMBER($B1882),'INPUT | Operations'!$B1887-'INPUT | Operations'!$B1886,"")</f>
        <v/>
      </c>
      <c r="F1882" s="32" t="str">
        <f>IF(ISNUMBER($B1882),IF('INPUT | Operations'!$B1887&lt;Booster_BurnTime,1,IF('INPUT | Operations'!$B1886&lt;=Booster_BurnTime,(Booster_BurnTime-'INPUT | Operations'!$B1886)/('INPUT | Operations'!$B1887-'INPUT | Operations'!$B1886),0))*'INPUT | Operations'!$E1886*NumberOfBoosters*NumberOfOps*$E1882,"")</f>
        <v/>
      </c>
      <c r="G1882" s="34" t="str">
        <f t="shared" si="286"/>
        <v/>
      </c>
      <c r="H1882" s="27" t="str">
        <f t="shared" si="287"/>
        <v/>
      </c>
      <c r="I1882" s="27" t="str">
        <f t="shared" si="288"/>
        <v/>
      </c>
      <c r="J1882" s="27" t="str">
        <f t="shared" si="289"/>
        <v/>
      </c>
      <c r="K1882" s="27" t="str">
        <f t="shared" si="290"/>
        <v/>
      </c>
      <c r="L1882" s="27" t="str">
        <f t="shared" si="291"/>
        <v/>
      </c>
      <c r="M1882" s="32" t="str">
        <f t="shared" si="292"/>
        <v/>
      </c>
      <c r="N1882" s="27" t="str">
        <f t="shared" si="293"/>
        <v/>
      </c>
      <c r="O1882" s="27" t="str">
        <f t="shared" si="293"/>
        <v/>
      </c>
      <c r="P1882" s="27" t="str">
        <f t="shared" si="293"/>
        <v/>
      </c>
      <c r="Q1882" s="27" t="str">
        <f t="shared" si="293"/>
        <v/>
      </c>
      <c r="R1882" s="27" t="str">
        <f t="shared" si="293"/>
        <v/>
      </c>
      <c r="S1882" s="27" t="str">
        <f t="shared" si="293"/>
        <v/>
      </c>
      <c r="T1882" s="32" t="str">
        <f t="shared" si="293"/>
        <v/>
      </c>
      <c r="U1882" s="10"/>
    </row>
    <row r="1883" spans="1:21" x14ac:dyDescent="0.25">
      <c r="A1883" s="10"/>
      <c r="B1883" s="4" t="str">
        <f>IF(ISBLANK('INPUT | Operations'!$B1888),"",COUNT('INPUT | Operations'!$B$12:$B1887))</f>
        <v/>
      </c>
      <c r="C1883" s="27" t="str">
        <f>IF(ISNUMBER($B1883),('INPUT | Operations'!$C1887+'INPUT | Operations'!$C1888)/2,"")</f>
        <v/>
      </c>
      <c r="D1883" s="28" t="str">
        <f t="shared" si="285"/>
        <v/>
      </c>
      <c r="E1883" s="26" t="str">
        <f>IF(ISNUMBER($B1883),'INPUT | Operations'!$B1888-'INPUT | Operations'!$B1887,"")</f>
        <v/>
      </c>
      <c r="F1883" s="32" t="str">
        <f>IF(ISNUMBER($B1883),IF('INPUT | Operations'!$B1888&lt;Booster_BurnTime,1,IF('INPUT | Operations'!$B1887&lt;=Booster_BurnTime,(Booster_BurnTime-'INPUT | Operations'!$B1887)/('INPUT | Operations'!$B1888-'INPUT | Operations'!$B1887),0))*'INPUT | Operations'!$E1887*NumberOfBoosters*NumberOfOps*$E1883,"")</f>
        <v/>
      </c>
      <c r="G1883" s="34" t="str">
        <f t="shared" si="286"/>
        <v/>
      </c>
      <c r="H1883" s="27" t="str">
        <f t="shared" si="287"/>
        <v/>
      </c>
      <c r="I1883" s="27" t="str">
        <f t="shared" si="288"/>
        <v/>
      </c>
      <c r="J1883" s="27" t="str">
        <f t="shared" si="289"/>
        <v/>
      </c>
      <c r="K1883" s="27" t="str">
        <f t="shared" si="290"/>
        <v/>
      </c>
      <c r="L1883" s="27" t="str">
        <f t="shared" si="291"/>
        <v/>
      </c>
      <c r="M1883" s="32" t="str">
        <f t="shared" si="292"/>
        <v/>
      </c>
      <c r="N1883" s="27" t="str">
        <f t="shared" si="293"/>
        <v/>
      </c>
      <c r="O1883" s="27" t="str">
        <f t="shared" si="293"/>
        <v/>
      </c>
      <c r="P1883" s="27" t="str">
        <f t="shared" si="293"/>
        <v/>
      </c>
      <c r="Q1883" s="27" t="str">
        <f t="shared" si="293"/>
        <v/>
      </c>
      <c r="R1883" s="27" t="str">
        <f t="shared" si="293"/>
        <v/>
      </c>
      <c r="S1883" s="27" t="str">
        <f t="shared" si="293"/>
        <v/>
      </c>
      <c r="T1883" s="32" t="str">
        <f t="shared" si="293"/>
        <v/>
      </c>
      <c r="U1883" s="10"/>
    </row>
    <row r="1884" spans="1:21" x14ac:dyDescent="0.25">
      <c r="A1884" s="10"/>
      <c r="B1884" s="4" t="str">
        <f>IF(ISBLANK('INPUT | Operations'!$B1889),"",COUNT('INPUT | Operations'!$B$12:$B1888))</f>
        <v/>
      </c>
      <c r="C1884" s="27" t="str">
        <f>IF(ISNUMBER($B1884),('INPUT | Operations'!$C1888+'INPUT | Operations'!$C1889)/2,"")</f>
        <v/>
      </c>
      <c r="D1884" s="28" t="str">
        <f t="shared" si="285"/>
        <v/>
      </c>
      <c r="E1884" s="26" t="str">
        <f>IF(ISNUMBER($B1884),'INPUT | Operations'!$B1889-'INPUT | Operations'!$B1888,"")</f>
        <v/>
      </c>
      <c r="F1884" s="32" t="str">
        <f>IF(ISNUMBER($B1884),IF('INPUT | Operations'!$B1889&lt;Booster_BurnTime,1,IF('INPUT | Operations'!$B1888&lt;=Booster_BurnTime,(Booster_BurnTime-'INPUT | Operations'!$B1888)/('INPUT | Operations'!$B1889-'INPUT | Operations'!$B1888),0))*'INPUT | Operations'!$E1888*NumberOfBoosters*NumberOfOps*$E1884,"")</f>
        <v/>
      </c>
      <c r="G1884" s="34" t="str">
        <f t="shared" si="286"/>
        <v/>
      </c>
      <c r="H1884" s="27" t="str">
        <f t="shared" si="287"/>
        <v/>
      </c>
      <c r="I1884" s="27" t="str">
        <f t="shared" si="288"/>
        <v/>
      </c>
      <c r="J1884" s="27" t="str">
        <f t="shared" si="289"/>
        <v/>
      </c>
      <c r="K1884" s="27" t="str">
        <f t="shared" si="290"/>
        <v/>
      </c>
      <c r="L1884" s="27" t="str">
        <f t="shared" si="291"/>
        <v/>
      </c>
      <c r="M1884" s="32" t="str">
        <f t="shared" si="292"/>
        <v/>
      </c>
      <c r="N1884" s="27" t="str">
        <f t="shared" si="293"/>
        <v/>
      </c>
      <c r="O1884" s="27" t="str">
        <f t="shared" si="293"/>
        <v/>
      </c>
      <c r="P1884" s="27" t="str">
        <f t="shared" si="293"/>
        <v/>
      </c>
      <c r="Q1884" s="27" t="str">
        <f t="shared" si="293"/>
        <v/>
      </c>
      <c r="R1884" s="27" t="str">
        <f t="shared" si="293"/>
        <v/>
      </c>
      <c r="S1884" s="27" t="str">
        <f t="shared" si="293"/>
        <v/>
      </c>
      <c r="T1884" s="32" t="str">
        <f t="shared" si="293"/>
        <v/>
      </c>
      <c r="U1884" s="10"/>
    </row>
    <row r="1885" spans="1:21" x14ac:dyDescent="0.25">
      <c r="A1885" s="10"/>
      <c r="B1885" s="4" t="str">
        <f>IF(ISBLANK('INPUT | Operations'!$B1890),"",COUNT('INPUT | Operations'!$B$12:$B1889))</f>
        <v/>
      </c>
      <c r="C1885" s="27" t="str">
        <f>IF(ISNUMBER($B1885),('INPUT | Operations'!$C1889+'INPUT | Operations'!$C1890)/2,"")</f>
        <v/>
      </c>
      <c r="D1885" s="28" t="str">
        <f t="shared" si="285"/>
        <v/>
      </c>
      <c r="E1885" s="26" t="str">
        <f>IF(ISNUMBER($B1885),'INPUT | Operations'!$B1890-'INPUT | Operations'!$B1889,"")</f>
        <v/>
      </c>
      <c r="F1885" s="32" t="str">
        <f>IF(ISNUMBER($B1885),IF('INPUT | Operations'!$B1890&lt;Booster_BurnTime,1,IF('INPUT | Operations'!$B1889&lt;=Booster_BurnTime,(Booster_BurnTime-'INPUT | Operations'!$B1889)/('INPUT | Operations'!$B1890-'INPUT | Operations'!$B1889),0))*'INPUT | Operations'!$E1889*NumberOfBoosters*NumberOfOps*$E1885,"")</f>
        <v/>
      </c>
      <c r="G1885" s="34" t="str">
        <f t="shared" si="286"/>
        <v/>
      </c>
      <c r="H1885" s="27" t="str">
        <f t="shared" si="287"/>
        <v/>
      </c>
      <c r="I1885" s="27" t="str">
        <f t="shared" si="288"/>
        <v/>
      </c>
      <c r="J1885" s="27" t="str">
        <f t="shared" si="289"/>
        <v/>
      </c>
      <c r="K1885" s="27" t="str">
        <f t="shared" si="290"/>
        <v/>
      </c>
      <c r="L1885" s="27" t="str">
        <f t="shared" si="291"/>
        <v/>
      </c>
      <c r="M1885" s="32" t="str">
        <f t="shared" si="292"/>
        <v/>
      </c>
      <c r="N1885" s="27" t="str">
        <f t="shared" si="293"/>
        <v/>
      </c>
      <c r="O1885" s="27" t="str">
        <f t="shared" si="293"/>
        <v/>
      </c>
      <c r="P1885" s="27" t="str">
        <f t="shared" si="293"/>
        <v/>
      </c>
      <c r="Q1885" s="27" t="str">
        <f t="shared" si="293"/>
        <v/>
      </c>
      <c r="R1885" s="27" t="str">
        <f t="shared" si="293"/>
        <v/>
      </c>
      <c r="S1885" s="27" t="str">
        <f t="shared" si="293"/>
        <v/>
      </c>
      <c r="T1885" s="32" t="str">
        <f t="shared" si="293"/>
        <v/>
      </c>
      <c r="U1885" s="10"/>
    </row>
    <row r="1886" spans="1:21" x14ac:dyDescent="0.25">
      <c r="A1886" s="10"/>
      <c r="B1886" s="4" t="str">
        <f>IF(ISBLANK('INPUT | Operations'!$B1891),"",COUNT('INPUT | Operations'!$B$12:$B1890))</f>
        <v/>
      </c>
      <c r="C1886" s="27" t="str">
        <f>IF(ISNUMBER($B1886),('INPUT | Operations'!$C1890+'INPUT | Operations'!$C1891)/2,"")</f>
        <v/>
      </c>
      <c r="D1886" s="28" t="str">
        <f t="shared" si="285"/>
        <v/>
      </c>
      <c r="E1886" s="26" t="str">
        <f>IF(ISNUMBER($B1886),'INPUT | Operations'!$B1891-'INPUT | Operations'!$B1890,"")</f>
        <v/>
      </c>
      <c r="F1886" s="32" t="str">
        <f>IF(ISNUMBER($B1886),IF('INPUT | Operations'!$B1891&lt;Booster_BurnTime,1,IF('INPUT | Operations'!$B1890&lt;=Booster_BurnTime,(Booster_BurnTime-'INPUT | Operations'!$B1890)/('INPUT | Operations'!$B1891-'INPUT | Operations'!$B1890),0))*'INPUT | Operations'!$E1890*NumberOfBoosters*NumberOfOps*$E1886,"")</f>
        <v/>
      </c>
      <c r="G1886" s="34" t="str">
        <f t="shared" si="286"/>
        <v/>
      </c>
      <c r="H1886" s="27" t="str">
        <f t="shared" si="287"/>
        <v/>
      </c>
      <c r="I1886" s="27" t="str">
        <f t="shared" si="288"/>
        <v/>
      </c>
      <c r="J1886" s="27" t="str">
        <f t="shared" si="289"/>
        <v/>
      </c>
      <c r="K1886" s="27" t="str">
        <f t="shared" si="290"/>
        <v/>
      </c>
      <c r="L1886" s="27" t="str">
        <f t="shared" si="291"/>
        <v/>
      </c>
      <c r="M1886" s="32" t="str">
        <f t="shared" si="292"/>
        <v/>
      </c>
      <c r="N1886" s="27" t="str">
        <f t="shared" si="293"/>
        <v/>
      </c>
      <c r="O1886" s="27" t="str">
        <f t="shared" si="293"/>
        <v/>
      </c>
      <c r="P1886" s="27" t="str">
        <f t="shared" si="293"/>
        <v/>
      </c>
      <c r="Q1886" s="27" t="str">
        <f t="shared" si="293"/>
        <v/>
      </c>
      <c r="R1886" s="27" t="str">
        <f t="shared" si="293"/>
        <v/>
      </c>
      <c r="S1886" s="27" t="str">
        <f t="shared" si="293"/>
        <v/>
      </c>
      <c r="T1886" s="32" t="str">
        <f t="shared" si="293"/>
        <v/>
      </c>
      <c r="U1886" s="10"/>
    </row>
    <row r="1887" spans="1:21" x14ac:dyDescent="0.25">
      <c r="A1887" s="10"/>
      <c r="B1887" s="4" t="str">
        <f>IF(ISBLANK('INPUT | Operations'!$B1892),"",COUNT('INPUT | Operations'!$B$12:$B1891))</f>
        <v/>
      </c>
      <c r="C1887" s="27" t="str">
        <f>IF(ISNUMBER($B1887),('INPUT | Operations'!$C1891+'INPUT | Operations'!$C1892)/2,"")</f>
        <v/>
      </c>
      <c r="D1887" s="28" t="str">
        <f t="shared" si="285"/>
        <v/>
      </c>
      <c r="E1887" s="26" t="str">
        <f>IF(ISNUMBER($B1887),'INPUT | Operations'!$B1892-'INPUT | Operations'!$B1891,"")</f>
        <v/>
      </c>
      <c r="F1887" s="32" t="str">
        <f>IF(ISNUMBER($B1887),IF('INPUT | Operations'!$B1892&lt;Booster_BurnTime,1,IF('INPUT | Operations'!$B1891&lt;=Booster_BurnTime,(Booster_BurnTime-'INPUT | Operations'!$B1891)/('INPUT | Operations'!$B1892-'INPUT | Operations'!$B1891),0))*'INPUT | Operations'!$E1891*NumberOfBoosters*NumberOfOps*$E1887,"")</f>
        <v/>
      </c>
      <c r="G1887" s="34" t="str">
        <f t="shared" si="286"/>
        <v/>
      </c>
      <c r="H1887" s="27" t="str">
        <f t="shared" si="287"/>
        <v/>
      </c>
      <c r="I1887" s="27" t="str">
        <f t="shared" si="288"/>
        <v/>
      </c>
      <c r="J1887" s="27" t="str">
        <f t="shared" si="289"/>
        <v/>
      </c>
      <c r="K1887" s="27" t="str">
        <f t="shared" si="290"/>
        <v/>
      </c>
      <c r="L1887" s="27" t="str">
        <f t="shared" si="291"/>
        <v/>
      </c>
      <c r="M1887" s="32" t="str">
        <f t="shared" si="292"/>
        <v/>
      </c>
      <c r="N1887" s="27" t="str">
        <f t="shared" si="293"/>
        <v/>
      </c>
      <c r="O1887" s="27" t="str">
        <f t="shared" si="293"/>
        <v/>
      </c>
      <c r="P1887" s="27" t="str">
        <f t="shared" si="293"/>
        <v/>
      </c>
      <c r="Q1887" s="27" t="str">
        <f t="shared" si="293"/>
        <v/>
      </c>
      <c r="R1887" s="27" t="str">
        <f t="shared" si="293"/>
        <v/>
      </c>
      <c r="S1887" s="27" t="str">
        <f t="shared" si="293"/>
        <v/>
      </c>
      <c r="T1887" s="32" t="str">
        <f t="shared" si="293"/>
        <v/>
      </c>
      <c r="U1887" s="10"/>
    </row>
    <row r="1888" spans="1:21" x14ac:dyDescent="0.25">
      <c r="A1888" s="10"/>
      <c r="B1888" s="4" t="str">
        <f>IF(ISBLANK('INPUT | Operations'!$B1893),"",COUNT('INPUT | Operations'!$B$12:$B1892))</f>
        <v/>
      </c>
      <c r="C1888" s="27" t="str">
        <f>IF(ISNUMBER($B1888),('INPUT | Operations'!$C1892+'INPUT | Operations'!$C1893)/2,"")</f>
        <v/>
      </c>
      <c r="D1888" s="28" t="str">
        <f t="shared" si="285"/>
        <v/>
      </c>
      <c r="E1888" s="26" t="str">
        <f>IF(ISNUMBER($B1888),'INPUT | Operations'!$B1893-'INPUT | Operations'!$B1892,"")</f>
        <v/>
      </c>
      <c r="F1888" s="32" t="str">
        <f>IF(ISNUMBER($B1888),IF('INPUT | Operations'!$B1893&lt;Booster_BurnTime,1,IF('INPUT | Operations'!$B1892&lt;=Booster_BurnTime,(Booster_BurnTime-'INPUT | Operations'!$B1892)/('INPUT | Operations'!$B1893-'INPUT | Operations'!$B1892),0))*'INPUT | Operations'!$E1892*NumberOfBoosters*NumberOfOps*$E1888,"")</f>
        <v/>
      </c>
      <c r="G1888" s="34" t="str">
        <f t="shared" si="286"/>
        <v/>
      </c>
      <c r="H1888" s="27" t="str">
        <f t="shared" si="287"/>
        <v/>
      </c>
      <c r="I1888" s="27" t="str">
        <f t="shared" si="288"/>
        <v/>
      </c>
      <c r="J1888" s="27" t="str">
        <f t="shared" si="289"/>
        <v/>
      </c>
      <c r="K1888" s="27" t="str">
        <f t="shared" si="290"/>
        <v/>
      </c>
      <c r="L1888" s="27" t="str">
        <f t="shared" si="291"/>
        <v/>
      </c>
      <c r="M1888" s="32" t="str">
        <f t="shared" si="292"/>
        <v/>
      </c>
      <c r="N1888" s="27" t="str">
        <f t="shared" si="293"/>
        <v/>
      </c>
      <c r="O1888" s="27" t="str">
        <f t="shared" si="293"/>
        <v/>
      </c>
      <c r="P1888" s="27" t="str">
        <f t="shared" si="293"/>
        <v/>
      </c>
      <c r="Q1888" s="27" t="str">
        <f t="shared" si="293"/>
        <v/>
      </c>
      <c r="R1888" s="27" t="str">
        <f t="shared" si="293"/>
        <v/>
      </c>
      <c r="S1888" s="27" t="str">
        <f t="shared" si="293"/>
        <v/>
      </c>
      <c r="T1888" s="32" t="str">
        <f t="shared" si="293"/>
        <v/>
      </c>
      <c r="U1888" s="10"/>
    </row>
    <row r="1889" spans="1:21" x14ac:dyDescent="0.25">
      <c r="A1889" s="10"/>
      <c r="B1889" s="4" t="str">
        <f>IF(ISBLANK('INPUT | Operations'!$B1894),"",COUNT('INPUT | Operations'!$B$12:$B1893))</f>
        <v/>
      </c>
      <c r="C1889" s="27" t="str">
        <f>IF(ISNUMBER($B1889),('INPUT | Operations'!$C1893+'INPUT | Operations'!$C1894)/2,"")</f>
        <v/>
      </c>
      <c r="D1889" s="28" t="str">
        <f t="shared" si="285"/>
        <v/>
      </c>
      <c r="E1889" s="26" t="str">
        <f>IF(ISNUMBER($B1889),'INPUT | Operations'!$B1894-'INPUT | Operations'!$B1893,"")</f>
        <v/>
      </c>
      <c r="F1889" s="32" t="str">
        <f>IF(ISNUMBER($B1889),IF('INPUT | Operations'!$B1894&lt;Booster_BurnTime,1,IF('INPUT | Operations'!$B1893&lt;=Booster_BurnTime,(Booster_BurnTime-'INPUT | Operations'!$B1893)/('INPUT | Operations'!$B1894-'INPUT | Operations'!$B1893),0))*'INPUT | Operations'!$E1893*NumberOfBoosters*NumberOfOps*$E1889,"")</f>
        <v/>
      </c>
      <c r="G1889" s="34" t="str">
        <f t="shared" si="286"/>
        <v/>
      </c>
      <c r="H1889" s="27" t="str">
        <f t="shared" si="287"/>
        <v/>
      </c>
      <c r="I1889" s="27" t="str">
        <f t="shared" si="288"/>
        <v/>
      </c>
      <c r="J1889" s="27" t="str">
        <f t="shared" si="289"/>
        <v/>
      </c>
      <c r="K1889" s="27" t="str">
        <f t="shared" si="290"/>
        <v/>
      </c>
      <c r="L1889" s="27" t="str">
        <f t="shared" si="291"/>
        <v/>
      </c>
      <c r="M1889" s="32" t="str">
        <f t="shared" si="292"/>
        <v/>
      </c>
      <c r="N1889" s="27" t="str">
        <f t="shared" si="293"/>
        <v/>
      </c>
      <c r="O1889" s="27" t="str">
        <f t="shared" si="293"/>
        <v/>
      </c>
      <c r="P1889" s="27" t="str">
        <f t="shared" si="293"/>
        <v/>
      </c>
      <c r="Q1889" s="27" t="str">
        <f t="shared" si="293"/>
        <v/>
      </c>
      <c r="R1889" s="27" t="str">
        <f t="shared" si="293"/>
        <v/>
      </c>
      <c r="S1889" s="27" t="str">
        <f t="shared" si="293"/>
        <v/>
      </c>
      <c r="T1889" s="32" t="str">
        <f t="shared" si="293"/>
        <v/>
      </c>
      <c r="U1889" s="10"/>
    </row>
    <row r="1890" spans="1:21" x14ac:dyDescent="0.25">
      <c r="A1890" s="10"/>
      <c r="B1890" s="4" t="str">
        <f>IF(ISBLANK('INPUT | Operations'!$B1895),"",COUNT('INPUT | Operations'!$B$12:$B1894))</f>
        <v/>
      </c>
      <c r="C1890" s="27" t="str">
        <f>IF(ISNUMBER($B1890),('INPUT | Operations'!$C1894+'INPUT | Operations'!$C1895)/2,"")</f>
        <v/>
      </c>
      <c r="D1890" s="28" t="str">
        <f t="shared" si="285"/>
        <v/>
      </c>
      <c r="E1890" s="26" t="str">
        <f>IF(ISNUMBER($B1890),'INPUT | Operations'!$B1895-'INPUT | Operations'!$B1894,"")</f>
        <v/>
      </c>
      <c r="F1890" s="32" t="str">
        <f>IF(ISNUMBER($B1890),IF('INPUT | Operations'!$B1895&lt;Booster_BurnTime,1,IF('INPUT | Operations'!$B1894&lt;=Booster_BurnTime,(Booster_BurnTime-'INPUT | Operations'!$B1894)/('INPUT | Operations'!$B1895-'INPUT | Operations'!$B1894),0))*'INPUT | Operations'!$E1894*NumberOfBoosters*NumberOfOps*$E1890,"")</f>
        <v/>
      </c>
      <c r="G1890" s="34" t="str">
        <f t="shared" si="286"/>
        <v/>
      </c>
      <c r="H1890" s="27" t="str">
        <f t="shared" si="287"/>
        <v/>
      </c>
      <c r="I1890" s="27" t="str">
        <f t="shared" si="288"/>
        <v/>
      </c>
      <c r="J1890" s="27" t="str">
        <f t="shared" si="289"/>
        <v/>
      </c>
      <c r="K1890" s="27" t="str">
        <f t="shared" si="290"/>
        <v/>
      </c>
      <c r="L1890" s="27" t="str">
        <f t="shared" si="291"/>
        <v/>
      </c>
      <c r="M1890" s="32" t="str">
        <f t="shared" si="292"/>
        <v/>
      </c>
      <c r="N1890" s="27" t="str">
        <f t="shared" si="293"/>
        <v/>
      </c>
      <c r="O1890" s="27" t="str">
        <f t="shared" si="293"/>
        <v/>
      </c>
      <c r="P1890" s="27" t="str">
        <f t="shared" si="293"/>
        <v/>
      </c>
      <c r="Q1890" s="27" t="str">
        <f t="shared" si="293"/>
        <v/>
      </c>
      <c r="R1890" s="27" t="str">
        <f t="shared" si="293"/>
        <v/>
      </c>
      <c r="S1890" s="27" t="str">
        <f t="shared" si="293"/>
        <v/>
      </c>
      <c r="T1890" s="32" t="str">
        <f t="shared" si="293"/>
        <v/>
      </c>
      <c r="U1890" s="10"/>
    </row>
    <row r="1891" spans="1:21" x14ac:dyDescent="0.25">
      <c r="A1891" s="10"/>
      <c r="B1891" s="4" t="str">
        <f>IF(ISBLANK('INPUT | Operations'!$B1896),"",COUNT('INPUT | Operations'!$B$12:$B1895))</f>
        <v/>
      </c>
      <c r="C1891" s="27" t="str">
        <f>IF(ISNUMBER($B1891),('INPUT | Operations'!$C1895+'INPUT | Operations'!$C1896)/2,"")</f>
        <v/>
      </c>
      <c r="D1891" s="28" t="str">
        <f t="shared" si="285"/>
        <v/>
      </c>
      <c r="E1891" s="26" t="str">
        <f>IF(ISNUMBER($B1891),'INPUT | Operations'!$B1896-'INPUT | Operations'!$B1895,"")</f>
        <v/>
      </c>
      <c r="F1891" s="32" t="str">
        <f>IF(ISNUMBER($B1891),IF('INPUT | Operations'!$B1896&lt;Booster_BurnTime,1,IF('INPUT | Operations'!$B1895&lt;=Booster_BurnTime,(Booster_BurnTime-'INPUT | Operations'!$B1895)/('INPUT | Operations'!$B1896-'INPUT | Operations'!$B1895),0))*'INPUT | Operations'!$E1895*NumberOfBoosters*NumberOfOps*$E1891,"")</f>
        <v/>
      </c>
      <c r="G1891" s="34" t="str">
        <f t="shared" si="286"/>
        <v/>
      </c>
      <c r="H1891" s="27" t="str">
        <f t="shared" si="287"/>
        <v/>
      </c>
      <c r="I1891" s="27" t="str">
        <f t="shared" si="288"/>
        <v/>
      </c>
      <c r="J1891" s="27" t="str">
        <f t="shared" si="289"/>
        <v/>
      </c>
      <c r="K1891" s="27" t="str">
        <f t="shared" si="290"/>
        <v/>
      </c>
      <c r="L1891" s="27" t="str">
        <f t="shared" si="291"/>
        <v/>
      </c>
      <c r="M1891" s="32" t="str">
        <f t="shared" si="292"/>
        <v/>
      </c>
      <c r="N1891" s="27" t="str">
        <f t="shared" si="293"/>
        <v/>
      </c>
      <c r="O1891" s="27" t="str">
        <f t="shared" si="293"/>
        <v/>
      </c>
      <c r="P1891" s="27" t="str">
        <f t="shared" si="293"/>
        <v/>
      </c>
      <c r="Q1891" s="27" t="str">
        <f t="shared" si="293"/>
        <v/>
      </c>
      <c r="R1891" s="27" t="str">
        <f t="shared" si="293"/>
        <v/>
      </c>
      <c r="S1891" s="27" t="str">
        <f t="shared" si="293"/>
        <v/>
      </c>
      <c r="T1891" s="32" t="str">
        <f t="shared" si="293"/>
        <v/>
      </c>
      <c r="U1891" s="10"/>
    </row>
    <row r="1892" spans="1:21" x14ac:dyDescent="0.25">
      <c r="A1892" s="10"/>
      <c r="B1892" s="4" t="str">
        <f>IF(ISBLANK('INPUT | Operations'!$B1897),"",COUNT('INPUT | Operations'!$B$12:$B1896))</f>
        <v/>
      </c>
      <c r="C1892" s="27" t="str">
        <f>IF(ISNUMBER($B1892),('INPUT | Operations'!$C1896+'INPUT | Operations'!$C1897)/2,"")</f>
        <v/>
      </c>
      <c r="D1892" s="28" t="str">
        <f t="shared" si="285"/>
        <v/>
      </c>
      <c r="E1892" s="26" t="str">
        <f>IF(ISNUMBER($B1892),'INPUT | Operations'!$B1897-'INPUT | Operations'!$B1896,"")</f>
        <v/>
      </c>
      <c r="F1892" s="32" t="str">
        <f>IF(ISNUMBER($B1892),IF('INPUT | Operations'!$B1897&lt;Booster_BurnTime,1,IF('INPUT | Operations'!$B1896&lt;=Booster_BurnTime,(Booster_BurnTime-'INPUT | Operations'!$B1896)/('INPUT | Operations'!$B1897-'INPUT | Operations'!$B1896),0))*'INPUT | Operations'!$E1896*NumberOfBoosters*NumberOfOps*$E1892,"")</f>
        <v/>
      </c>
      <c r="G1892" s="34" t="str">
        <f t="shared" si="286"/>
        <v/>
      </c>
      <c r="H1892" s="27" t="str">
        <f t="shared" si="287"/>
        <v/>
      </c>
      <c r="I1892" s="27" t="str">
        <f t="shared" si="288"/>
        <v/>
      </c>
      <c r="J1892" s="27" t="str">
        <f t="shared" si="289"/>
        <v/>
      </c>
      <c r="K1892" s="27" t="str">
        <f t="shared" si="290"/>
        <v/>
      </c>
      <c r="L1892" s="27" t="str">
        <f t="shared" si="291"/>
        <v/>
      </c>
      <c r="M1892" s="32" t="str">
        <f t="shared" si="292"/>
        <v/>
      </c>
      <c r="N1892" s="27" t="str">
        <f t="shared" si="293"/>
        <v/>
      </c>
      <c r="O1892" s="27" t="str">
        <f t="shared" si="293"/>
        <v/>
      </c>
      <c r="P1892" s="27" t="str">
        <f t="shared" si="293"/>
        <v/>
      </c>
      <c r="Q1892" s="27" t="str">
        <f t="shared" si="293"/>
        <v/>
      </c>
      <c r="R1892" s="27" t="str">
        <f t="shared" si="293"/>
        <v/>
      </c>
      <c r="S1892" s="27" t="str">
        <f t="shared" si="293"/>
        <v/>
      </c>
      <c r="T1892" s="32" t="str">
        <f t="shared" si="293"/>
        <v/>
      </c>
      <c r="U1892" s="10"/>
    </row>
    <row r="1893" spans="1:21" x14ac:dyDescent="0.25">
      <c r="A1893" s="10"/>
      <c r="B1893" s="4" t="str">
        <f>IF(ISBLANK('INPUT | Operations'!$B1898),"",COUNT('INPUT | Operations'!$B$12:$B1897))</f>
        <v/>
      </c>
      <c r="C1893" s="27" t="str">
        <f>IF(ISNUMBER($B1893),('INPUT | Operations'!$C1897+'INPUT | Operations'!$C1898)/2,"")</f>
        <v/>
      </c>
      <c r="D1893" s="28" t="str">
        <f t="shared" si="285"/>
        <v/>
      </c>
      <c r="E1893" s="26" t="str">
        <f>IF(ISNUMBER($B1893),'INPUT | Operations'!$B1898-'INPUT | Operations'!$B1897,"")</f>
        <v/>
      </c>
      <c r="F1893" s="32" t="str">
        <f>IF(ISNUMBER($B1893),IF('INPUT | Operations'!$B1898&lt;Booster_BurnTime,1,IF('INPUT | Operations'!$B1897&lt;=Booster_BurnTime,(Booster_BurnTime-'INPUT | Operations'!$B1897)/('INPUT | Operations'!$B1898-'INPUT | Operations'!$B1897),0))*'INPUT | Operations'!$E1897*NumberOfBoosters*NumberOfOps*$E1893,"")</f>
        <v/>
      </c>
      <c r="G1893" s="34" t="str">
        <f t="shared" si="286"/>
        <v/>
      </c>
      <c r="H1893" s="27" t="str">
        <f t="shared" si="287"/>
        <v/>
      </c>
      <c r="I1893" s="27" t="str">
        <f t="shared" si="288"/>
        <v/>
      </c>
      <c r="J1893" s="27" t="str">
        <f t="shared" si="289"/>
        <v/>
      </c>
      <c r="K1893" s="27" t="str">
        <f t="shared" si="290"/>
        <v/>
      </c>
      <c r="L1893" s="27" t="str">
        <f t="shared" si="291"/>
        <v/>
      </c>
      <c r="M1893" s="32" t="str">
        <f t="shared" si="292"/>
        <v/>
      </c>
      <c r="N1893" s="27" t="str">
        <f t="shared" si="293"/>
        <v/>
      </c>
      <c r="O1893" s="27" t="str">
        <f t="shared" si="293"/>
        <v/>
      </c>
      <c r="P1893" s="27" t="str">
        <f t="shared" si="293"/>
        <v/>
      </c>
      <c r="Q1893" s="27" t="str">
        <f t="shared" si="293"/>
        <v/>
      </c>
      <c r="R1893" s="27" t="str">
        <f t="shared" si="293"/>
        <v/>
      </c>
      <c r="S1893" s="27" t="str">
        <f t="shared" si="293"/>
        <v/>
      </c>
      <c r="T1893" s="32" t="str">
        <f t="shared" si="293"/>
        <v/>
      </c>
      <c r="U1893" s="10"/>
    </row>
    <row r="1894" spans="1:21" x14ac:dyDescent="0.25">
      <c r="A1894" s="10"/>
      <c r="B1894" s="4" t="str">
        <f>IF(ISBLANK('INPUT | Operations'!$B1899),"",COUNT('INPUT | Operations'!$B$12:$B1898))</f>
        <v/>
      </c>
      <c r="C1894" s="27" t="str">
        <f>IF(ISNUMBER($B1894),('INPUT | Operations'!$C1898+'INPUT | Operations'!$C1899)/2,"")</f>
        <v/>
      </c>
      <c r="D1894" s="28" t="str">
        <f t="shared" si="285"/>
        <v/>
      </c>
      <c r="E1894" s="26" t="str">
        <f>IF(ISNUMBER($B1894),'INPUT | Operations'!$B1899-'INPUT | Operations'!$B1898,"")</f>
        <v/>
      </c>
      <c r="F1894" s="32" t="str">
        <f>IF(ISNUMBER($B1894),IF('INPUT | Operations'!$B1899&lt;Booster_BurnTime,1,IF('INPUT | Operations'!$B1898&lt;=Booster_BurnTime,(Booster_BurnTime-'INPUT | Operations'!$B1898)/('INPUT | Operations'!$B1899-'INPUT | Operations'!$B1898),0))*'INPUT | Operations'!$E1898*NumberOfBoosters*NumberOfOps*$E1894,"")</f>
        <v/>
      </c>
      <c r="G1894" s="34" t="str">
        <f t="shared" si="286"/>
        <v/>
      </c>
      <c r="H1894" s="27" t="str">
        <f t="shared" si="287"/>
        <v/>
      </c>
      <c r="I1894" s="27" t="str">
        <f t="shared" si="288"/>
        <v/>
      </c>
      <c r="J1894" s="27" t="str">
        <f t="shared" si="289"/>
        <v/>
      </c>
      <c r="K1894" s="27" t="str">
        <f t="shared" si="290"/>
        <v/>
      </c>
      <c r="L1894" s="27" t="str">
        <f t="shared" si="291"/>
        <v/>
      </c>
      <c r="M1894" s="32" t="str">
        <f t="shared" si="292"/>
        <v/>
      </c>
      <c r="N1894" s="27" t="str">
        <f t="shared" si="293"/>
        <v/>
      </c>
      <c r="O1894" s="27" t="str">
        <f t="shared" si="293"/>
        <v/>
      </c>
      <c r="P1894" s="27" t="str">
        <f t="shared" si="293"/>
        <v/>
      </c>
      <c r="Q1894" s="27" t="str">
        <f t="shared" si="293"/>
        <v/>
      </c>
      <c r="R1894" s="27" t="str">
        <f t="shared" si="293"/>
        <v/>
      </c>
      <c r="S1894" s="27" t="str">
        <f t="shared" si="293"/>
        <v/>
      </c>
      <c r="T1894" s="32" t="str">
        <f t="shared" si="293"/>
        <v/>
      </c>
      <c r="U1894" s="10"/>
    </row>
    <row r="1895" spans="1:21" x14ac:dyDescent="0.25">
      <c r="A1895" s="10"/>
      <c r="B1895" s="4" t="str">
        <f>IF(ISBLANK('INPUT | Operations'!$B1900),"",COUNT('INPUT | Operations'!$B$12:$B1899))</f>
        <v/>
      </c>
      <c r="C1895" s="27" t="str">
        <f>IF(ISNUMBER($B1895),('INPUT | Operations'!$C1899+'INPUT | Operations'!$C1900)/2,"")</f>
        <v/>
      </c>
      <c r="D1895" s="28" t="str">
        <f t="shared" si="285"/>
        <v/>
      </c>
      <c r="E1895" s="26" t="str">
        <f>IF(ISNUMBER($B1895),'INPUT | Operations'!$B1900-'INPUT | Operations'!$B1899,"")</f>
        <v/>
      </c>
      <c r="F1895" s="32" t="str">
        <f>IF(ISNUMBER($B1895),IF('INPUT | Operations'!$B1900&lt;Booster_BurnTime,1,IF('INPUT | Operations'!$B1899&lt;=Booster_BurnTime,(Booster_BurnTime-'INPUT | Operations'!$B1899)/('INPUT | Operations'!$B1900-'INPUT | Operations'!$B1899),0))*'INPUT | Operations'!$E1899*NumberOfBoosters*NumberOfOps*$E1895,"")</f>
        <v/>
      </c>
      <c r="G1895" s="34" t="str">
        <f t="shared" si="286"/>
        <v/>
      </c>
      <c r="H1895" s="27" t="str">
        <f t="shared" si="287"/>
        <v/>
      </c>
      <c r="I1895" s="27" t="str">
        <f t="shared" si="288"/>
        <v/>
      </c>
      <c r="J1895" s="27" t="str">
        <f t="shared" si="289"/>
        <v/>
      </c>
      <c r="K1895" s="27" t="str">
        <f t="shared" si="290"/>
        <v/>
      </c>
      <c r="L1895" s="27" t="str">
        <f t="shared" si="291"/>
        <v/>
      </c>
      <c r="M1895" s="32" t="str">
        <f t="shared" si="292"/>
        <v/>
      </c>
      <c r="N1895" s="27" t="str">
        <f t="shared" si="293"/>
        <v/>
      </c>
      <c r="O1895" s="27" t="str">
        <f t="shared" si="293"/>
        <v/>
      </c>
      <c r="P1895" s="27" t="str">
        <f t="shared" si="293"/>
        <v/>
      </c>
      <c r="Q1895" s="27" t="str">
        <f t="shared" si="293"/>
        <v/>
      </c>
      <c r="R1895" s="27" t="str">
        <f t="shared" si="293"/>
        <v/>
      </c>
      <c r="S1895" s="27" t="str">
        <f t="shared" si="293"/>
        <v/>
      </c>
      <c r="T1895" s="32" t="str">
        <f t="shared" si="293"/>
        <v/>
      </c>
      <c r="U1895" s="10"/>
    </row>
    <row r="1896" spans="1:21" x14ac:dyDescent="0.25">
      <c r="A1896" s="10"/>
      <c r="B1896" s="4" t="str">
        <f>IF(ISBLANK('INPUT | Operations'!$B1901),"",COUNT('INPUT | Operations'!$B$12:$B1900))</f>
        <v/>
      </c>
      <c r="C1896" s="27" t="str">
        <f>IF(ISNUMBER($B1896),('INPUT | Operations'!$C1900+'INPUT | Operations'!$C1901)/2,"")</f>
        <v/>
      </c>
      <c r="D1896" s="28" t="str">
        <f t="shared" si="285"/>
        <v/>
      </c>
      <c r="E1896" s="26" t="str">
        <f>IF(ISNUMBER($B1896),'INPUT | Operations'!$B1901-'INPUT | Operations'!$B1900,"")</f>
        <v/>
      </c>
      <c r="F1896" s="32" t="str">
        <f>IF(ISNUMBER($B1896),IF('INPUT | Operations'!$B1901&lt;Booster_BurnTime,1,IF('INPUT | Operations'!$B1900&lt;=Booster_BurnTime,(Booster_BurnTime-'INPUT | Operations'!$B1900)/('INPUT | Operations'!$B1901-'INPUT | Operations'!$B1900),0))*'INPUT | Operations'!$E1900*NumberOfBoosters*NumberOfOps*$E1896,"")</f>
        <v/>
      </c>
      <c r="G1896" s="34" t="str">
        <f t="shared" si="286"/>
        <v/>
      </c>
      <c r="H1896" s="27" t="str">
        <f t="shared" si="287"/>
        <v/>
      </c>
      <c r="I1896" s="27" t="str">
        <f t="shared" si="288"/>
        <v/>
      </c>
      <c r="J1896" s="27" t="str">
        <f t="shared" si="289"/>
        <v/>
      </c>
      <c r="K1896" s="27" t="str">
        <f t="shared" si="290"/>
        <v/>
      </c>
      <c r="L1896" s="27" t="str">
        <f t="shared" si="291"/>
        <v/>
      </c>
      <c r="M1896" s="32" t="str">
        <f t="shared" si="292"/>
        <v/>
      </c>
      <c r="N1896" s="27" t="str">
        <f t="shared" si="293"/>
        <v/>
      </c>
      <c r="O1896" s="27" t="str">
        <f t="shared" si="293"/>
        <v/>
      </c>
      <c r="P1896" s="27" t="str">
        <f t="shared" si="293"/>
        <v/>
      </c>
      <c r="Q1896" s="27" t="str">
        <f t="shared" si="293"/>
        <v/>
      </c>
      <c r="R1896" s="27" t="str">
        <f t="shared" si="293"/>
        <v/>
      </c>
      <c r="S1896" s="27" t="str">
        <f t="shared" si="293"/>
        <v/>
      </c>
      <c r="T1896" s="32" t="str">
        <f t="shared" si="293"/>
        <v/>
      </c>
      <c r="U1896" s="10"/>
    </row>
    <row r="1897" spans="1:21" x14ac:dyDescent="0.25">
      <c r="A1897" s="10"/>
      <c r="B1897" s="4" t="str">
        <f>IF(ISBLANK('INPUT | Operations'!$B1902),"",COUNT('INPUT | Operations'!$B$12:$B1901))</f>
        <v/>
      </c>
      <c r="C1897" s="27" t="str">
        <f>IF(ISNUMBER($B1897),('INPUT | Operations'!$C1901+'INPUT | Operations'!$C1902)/2,"")</f>
        <v/>
      </c>
      <c r="D1897" s="28" t="str">
        <f t="shared" si="285"/>
        <v/>
      </c>
      <c r="E1897" s="26" t="str">
        <f>IF(ISNUMBER($B1897),'INPUT | Operations'!$B1902-'INPUT | Operations'!$B1901,"")</f>
        <v/>
      </c>
      <c r="F1897" s="32" t="str">
        <f>IF(ISNUMBER($B1897),IF('INPUT | Operations'!$B1902&lt;Booster_BurnTime,1,IF('INPUT | Operations'!$B1901&lt;=Booster_BurnTime,(Booster_BurnTime-'INPUT | Operations'!$B1901)/('INPUT | Operations'!$B1902-'INPUT | Operations'!$B1901),0))*'INPUT | Operations'!$E1901*NumberOfBoosters*NumberOfOps*$E1897,"")</f>
        <v/>
      </c>
      <c r="G1897" s="34" t="str">
        <f t="shared" si="286"/>
        <v/>
      </c>
      <c r="H1897" s="27" t="str">
        <f t="shared" si="287"/>
        <v/>
      </c>
      <c r="I1897" s="27" t="str">
        <f t="shared" si="288"/>
        <v/>
      </c>
      <c r="J1897" s="27" t="str">
        <f t="shared" si="289"/>
        <v/>
      </c>
      <c r="K1897" s="27" t="str">
        <f t="shared" si="290"/>
        <v/>
      </c>
      <c r="L1897" s="27" t="str">
        <f t="shared" si="291"/>
        <v/>
      </c>
      <c r="M1897" s="32" t="str">
        <f t="shared" si="292"/>
        <v/>
      </c>
      <c r="N1897" s="27" t="str">
        <f t="shared" si="293"/>
        <v/>
      </c>
      <c r="O1897" s="27" t="str">
        <f t="shared" si="293"/>
        <v/>
      </c>
      <c r="P1897" s="27" t="str">
        <f t="shared" si="293"/>
        <v/>
      </c>
      <c r="Q1897" s="27" t="str">
        <f t="shared" si="293"/>
        <v/>
      </c>
      <c r="R1897" s="27" t="str">
        <f t="shared" si="293"/>
        <v/>
      </c>
      <c r="S1897" s="27" t="str">
        <f t="shared" si="293"/>
        <v/>
      </c>
      <c r="T1897" s="32" t="str">
        <f t="shared" si="293"/>
        <v/>
      </c>
      <c r="U1897" s="10"/>
    </row>
    <row r="1898" spans="1:21" x14ac:dyDescent="0.25">
      <c r="A1898" s="10"/>
      <c r="B1898" s="4" t="str">
        <f>IF(ISBLANK('INPUT | Operations'!$B1903),"",COUNT('INPUT | Operations'!$B$12:$B1902))</f>
        <v/>
      </c>
      <c r="C1898" s="27" t="str">
        <f>IF(ISNUMBER($B1898),('INPUT | Operations'!$C1902+'INPUT | Operations'!$C1903)/2,"")</f>
        <v/>
      </c>
      <c r="D1898" s="28" t="str">
        <f t="shared" si="285"/>
        <v/>
      </c>
      <c r="E1898" s="26" t="str">
        <f>IF(ISNUMBER($B1898),'INPUT | Operations'!$B1903-'INPUT | Operations'!$B1902,"")</f>
        <v/>
      </c>
      <c r="F1898" s="32" t="str">
        <f>IF(ISNUMBER($B1898),IF('INPUT | Operations'!$B1903&lt;Booster_BurnTime,1,IF('INPUT | Operations'!$B1902&lt;=Booster_BurnTime,(Booster_BurnTime-'INPUT | Operations'!$B1902)/('INPUT | Operations'!$B1903-'INPUT | Operations'!$B1902),0))*'INPUT | Operations'!$E1902*NumberOfBoosters*NumberOfOps*$E1898,"")</f>
        <v/>
      </c>
      <c r="G1898" s="34" t="str">
        <f t="shared" si="286"/>
        <v/>
      </c>
      <c r="H1898" s="27" t="str">
        <f t="shared" si="287"/>
        <v/>
      </c>
      <c r="I1898" s="27" t="str">
        <f t="shared" si="288"/>
        <v/>
      </c>
      <c r="J1898" s="27" t="str">
        <f t="shared" si="289"/>
        <v/>
      </c>
      <c r="K1898" s="27" t="str">
        <f t="shared" si="290"/>
        <v/>
      </c>
      <c r="L1898" s="27" t="str">
        <f t="shared" si="291"/>
        <v/>
      </c>
      <c r="M1898" s="32" t="str">
        <f t="shared" si="292"/>
        <v/>
      </c>
      <c r="N1898" s="27" t="str">
        <f t="shared" si="293"/>
        <v/>
      </c>
      <c r="O1898" s="27" t="str">
        <f t="shared" si="293"/>
        <v/>
      </c>
      <c r="P1898" s="27" t="str">
        <f t="shared" si="293"/>
        <v/>
      </c>
      <c r="Q1898" s="27" t="str">
        <f t="shared" si="293"/>
        <v/>
      </c>
      <c r="R1898" s="27" t="str">
        <f t="shared" si="293"/>
        <v/>
      </c>
      <c r="S1898" s="27" t="str">
        <f t="shared" si="293"/>
        <v/>
      </c>
      <c r="T1898" s="32" t="str">
        <f t="shared" si="293"/>
        <v/>
      </c>
      <c r="U1898" s="10"/>
    </row>
    <row r="1899" spans="1:21" x14ac:dyDescent="0.25">
      <c r="A1899" s="10"/>
      <c r="B1899" s="4" t="str">
        <f>IF(ISBLANK('INPUT | Operations'!$B1904),"",COUNT('INPUT | Operations'!$B$12:$B1903))</f>
        <v/>
      </c>
      <c r="C1899" s="27" t="str">
        <f>IF(ISNUMBER($B1899),('INPUT | Operations'!$C1903+'INPUT | Operations'!$C1904)/2,"")</f>
        <v/>
      </c>
      <c r="D1899" s="28" t="str">
        <f t="shared" si="285"/>
        <v/>
      </c>
      <c r="E1899" s="26" t="str">
        <f>IF(ISNUMBER($B1899),'INPUT | Operations'!$B1904-'INPUT | Operations'!$B1903,"")</f>
        <v/>
      </c>
      <c r="F1899" s="32" t="str">
        <f>IF(ISNUMBER($B1899),IF('INPUT | Operations'!$B1904&lt;Booster_BurnTime,1,IF('INPUT | Operations'!$B1903&lt;=Booster_BurnTime,(Booster_BurnTime-'INPUT | Operations'!$B1903)/('INPUT | Operations'!$B1904-'INPUT | Operations'!$B1903),0))*'INPUT | Operations'!$E1903*NumberOfBoosters*NumberOfOps*$E1899,"")</f>
        <v/>
      </c>
      <c r="G1899" s="34" t="str">
        <f t="shared" si="286"/>
        <v/>
      </c>
      <c r="H1899" s="27" t="str">
        <f t="shared" si="287"/>
        <v/>
      </c>
      <c r="I1899" s="27" t="str">
        <f t="shared" si="288"/>
        <v/>
      </c>
      <c r="J1899" s="27" t="str">
        <f t="shared" si="289"/>
        <v/>
      </c>
      <c r="K1899" s="27" t="str">
        <f t="shared" si="290"/>
        <v/>
      </c>
      <c r="L1899" s="27" t="str">
        <f t="shared" si="291"/>
        <v/>
      </c>
      <c r="M1899" s="32" t="str">
        <f t="shared" si="292"/>
        <v/>
      </c>
      <c r="N1899" s="27" t="str">
        <f t="shared" si="293"/>
        <v/>
      </c>
      <c r="O1899" s="27" t="str">
        <f t="shared" si="293"/>
        <v/>
      </c>
      <c r="P1899" s="27" t="str">
        <f t="shared" si="293"/>
        <v/>
      </c>
      <c r="Q1899" s="27" t="str">
        <f t="shared" si="293"/>
        <v/>
      </c>
      <c r="R1899" s="27" t="str">
        <f t="shared" si="293"/>
        <v/>
      </c>
      <c r="S1899" s="27" t="str">
        <f t="shared" si="293"/>
        <v/>
      </c>
      <c r="T1899" s="32" t="str">
        <f t="shared" si="293"/>
        <v/>
      </c>
      <c r="U1899" s="10"/>
    </row>
    <row r="1900" spans="1:21" x14ac:dyDescent="0.25">
      <c r="A1900" s="10"/>
      <c r="B1900" s="4" t="str">
        <f>IF(ISBLANK('INPUT | Operations'!$B1905),"",COUNT('INPUT | Operations'!$B$12:$B1904))</f>
        <v/>
      </c>
      <c r="C1900" s="27" t="str">
        <f>IF(ISNUMBER($B1900),('INPUT | Operations'!$C1904+'INPUT | Operations'!$C1905)/2,"")</f>
        <v/>
      </c>
      <c r="D1900" s="28" t="str">
        <f t="shared" si="285"/>
        <v/>
      </c>
      <c r="E1900" s="26" t="str">
        <f>IF(ISNUMBER($B1900),'INPUT | Operations'!$B1905-'INPUT | Operations'!$B1904,"")</f>
        <v/>
      </c>
      <c r="F1900" s="32" t="str">
        <f>IF(ISNUMBER($B1900),IF('INPUT | Operations'!$B1905&lt;Booster_BurnTime,1,IF('INPUT | Operations'!$B1904&lt;=Booster_BurnTime,(Booster_BurnTime-'INPUT | Operations'!$B1904)/('INPUT | Operations'!$B1905-'INPUT | Operations'!$B1904),0))*'INPUT | Operations'!$E1904*NumberOfBoosters*NumberOfOps*$E1900,"")</f>
        <v/>
      </c>
      <c r="G1900" s="34" t="str">
        <f t="shared" si="286"/>
        <v/>
      </c>
      <c r="H1900" s="27" t="str">
        <f t="shared" si="287"/>
        <v/>
      </c>
      <c r="I1900" s="27" t="str">
        <f t="shared" si="288"/>
        <v/>
      </c>
      <c r="J1900" s="27" t="str">
        <f t="shared" si="289"/>
        <v/>
      </c>
      <c r="K1900" s="27" t="str">
        <f t="shared" si="290"/>
        <v/>
      </c>
      <c r="L1900" s="27" t="str">
        <f t="shared" si="291"/>
        <v/>
      </c>
      <c r="M1900" s="32" t="str">
        <f t="shared" si="292"/>
        <v/>
      </c>
      <c r="N1900" s="27" t="str">
        <f t="shared" si="293"/>
        <v/>
      </c>
      <c r="O1900" s="27" t="str">
        <f t="shared" si="293"/>
        <v/>
      </c>
      <c r="P1900" s="27" t="str">
        <f t="shared" si="293"/>
        <v/>
      </c>
      <c r="Q1900" s="27" t="str">
        <f t="shared" si="293"/>
        <v/>
      </c>
      <c r="R1900" s="27" t="str">
        <f t="shared" si="293"/>
        <v/>
      </c>
      <c r="S1900" s="27" t="str">
        <f t="shared" si="293"/>
        <v/>
      </c>
      <c r="T1900" s="32" t="str">
        <f t="shared" si="293"/>
        <v/>
      </c>
      <c r="U1900" s="10"/>
    </row>
    <row r="1901" spans="1:21" x14ac:dyDescent="0.25">
      <c r="A1901" s="10"/>
      <c r="B1901" s="4" t="str">
        <f>IF(ISBLANK('INPUT | Operations'!$B1906),"",COUNT('INPUT | Operations'!$B$12:$B1905))</f>
        <v/>
      </c>
      <c r="C1901" s="27" t="str">
        <f>IF(ISNUMBER($B1901),('INPUT | Operations'!$C1905+'INPUT | Operations'!$C1906)/2,"")</f>
        <v/>
      </c>
      <c r="D1901" s="28" t="str">
        <f t="shared" si="285"/>
        <v/>
      </c>
      <c r="E1901" s="26" t="str">
        <f>IF(ISNUMBER($B1901),'INPUT | Operations'!$B1906-'INPUT | Operations'!$B1905,"")</f>
        <v/>
      </c>
      <c r="F1901" s="32" t="str">
        <f>IF(ISNUMBER($B1901),IF('INPUT | Operations'!$B1906&lt;Booster_BurnTime,1,IF('INPUT | Operations'!$B1905&lt;=Booster_BurnTime,(Booster_BurnTime-'INPUT | Operations'!$B1905)/('INPUT | Operations'!$B1906-'INPUT | Operations'!$B1905),0))*'INPUT | Operations'!$E1905*NumberOfBoosters*NumberOfOps*$E1901,"")</f>
        <v/>
      </c>
      <c r="G1901" s="34" t="str">
        <f t="shared" si="286"/>
        <v/>
      </c>
      <c r="H1901" s="27" t="str">
        <f t="shared" si="287"/>
        <v/>
      </c>
      <c r="I1901" s="27" t="str">
        <f t="shared" si="288"/>
        <v/>
      </c>
      <c r="J1901" s="27" t="str">
        <f t="shared" si="289"/>
        <v/>
      </c>
      <c r="K1901" s="27" t="str">
        <f t="shared" si="290"/>
        <v/>
      </c>
      <c r="L1901" s="27" t="str">
        <f t="shared" si="291"/>
        <v/>
      </c>
      <c r="M1901" s="32" t="str">
        <f t="shared" si="292"/>
        <v/>
      </c>
      <c r="N1901" s="27" t="str">
        <f t="shared" si="293"/>
        <v/>
      </c>
      <c r="O1901" s="27" t="str">
        <f t="shared" si="293"/>
        <v/>
      </c>
      <c r="P1901" s="27" t="str">
        <f t="shared" si="293"/>
        <v/>
      </c>
      <c r="Q1901" s="27" t="str">
        <f t="shared" si="293"/>
        <v/>
      </c>
      <c r="R1901" s="27" t="str">
        <f t="shared" si="293"/>
        <v/>
      </c>
      <c r="S1901" s="27" t="str">
        <f t="shared" si="293"/>
        <v/>
      </c>
      <c r="T1901" s="32" t="str">
        <f t="shared" si="293"/>
        <v/>
      </c>
      <c r="U1901" s="10"/>
    </row>
    <row r="1902" spans="1:21" x14ac:dyDescent="0.25">
      <c r="A1902" s="10"/>
      <c r="B1902" s="4" t="str">
        <f>IF(ISBLANK('INPUT | Operations'!$B1907),"",COUNT('INPUT | Operations'!$B$12:$B1906))</f>
        <v/>
      </c>
      <c r="C1902" s="27" t="str">
        <f>IF(ISNUMBER($B1902),('INPUT | Operations'!$C1906+'INPUT | Operations'!$C1907)/2,"")</f>
        <v/>
      </c>
      <c r="D1902" s="28" t="str">
        <f t="shared" si="285"/>
        <v/>
      </c>
      <c r="E1902" s="26" t="str">
        <f>IF(ISNUMBER($B1902),'INPUT | Operations'!$B1907-'INPUT | Operations'!$B1906,"")</f>
        <v/>
      </c>
      <c r="F1902" s="32" t="str">
        <f>IF(ISNUMBER($B1902),IF('INPUT | Operations'!$B1907&lt;Booster_BurnTime,1,IF('INPUT | Operations'!$B1906&lt;=Booster_BurnTime,(Booster_BurnTime-'INPUT | Operations'!$B1906)/('INPUT | Operations'!$B1907-'INPUT | Operations'!$B1906),0))*'INPUT | Operations'!$E1906*NumberOfBoosters*NumberOfOps*$E1902,"")</f>
        <v/>
      </c>
      <c r="G1902" s="34" t="str">
        <f t="shared" si="286"/>
        <v/>
      </c>
      <c r="H1902" s="27" t="str">
        <f t="shared" si="287"/>
        <v/>
      </c>
      <c r="I1902" s="27" t="str">
        <f t="shared" si="288"/>
        <v/>
      </c>
      <c r="J1902" s="27" t="str">
        <f t="shared" si="289"/>
        <v/>
      </c>
      <c r="K1902" s="27" t="str">
        <f t="shared" si="290"/>
        <v/>
      </c>
      <c r="L1902" s="27" t="str">
        <f t="shared" si="291"/>
        <v/>
      </c>
      <c r="M1902" s="32" t="str">
        <f t="shared" si="292"/>
        <v/>
      </c>
      <c r="N1902" s="27" t="str">
        <f t="shared" si="293"/>
        <v/>
      </c>
      <c r="O1902" s="27" t="str">
        <f t="shared" si="293"/>
        <v/>
      </c>
      <c r="P1902" s="27" t="str">
        <f t="shared" si="293"/>
        <v/>
      </c>
      <c r="Q1902" s="27" t="str">
        <f t="shared" si="293"/>
        <v/>
      </c>
      <c r="R1902" s="27" t="str">
        <f t="shared" si="293"/>
        <v/>
      </c>
      <c r="S1902" s="27" t="str">
        <f t="shared" si="293"/>
        <v/>
      </c>
      <c r="T1902" s="32" t="str">
        <f t="shared" si="293"/>
        <v/>
      </c>
      <c r="U1902" s="10"/>
    </row>
    <row r="1903" spans="1:21" x14ac:dyDescent="0.25">
      <c r="A1903" s="10"/>
      <c r="B1903" s="4" t="str">
        <f>IF(ISBLANK('INPUT | Operations'!$B1908),"",COUNT('INPUT | Operations'!$B$12:$B1907))</f>
        <v/>
      </c>
      <c r="C1903" s="27" t="str">
        <f>IF(ISNUMBER($B1903),('INPUT | Operations'!$C1907+'INPUT | Operations'!$C1908)/2,"")</f>
        <v/>
      </c>
      <c r="D1903" s="28" t="str">
        <f t="shared" si="285"/>
        <v/>
      </c>
      <c r="E1903" s="26" t="str">
        <f>IF(ISNUMBER($B1903),'INPUT | Operations'!$B1908-'INPUT | Operations'!$B1907,"")</f>
        <v/>
      </c>
      <c r="F1903" s="32" t="str">
        <f>IF(ISNUMBER($B1903),IF('INPUT | Operations'!$B1908&lt;Booster_BurnTime,1,IF('INPUT | Operations'!$B1907&lt;=Booster_BurnTime,(Booster_BurnTime-'INPUT | Operations'!$B1907)/('INPUT | Operations'!$B1908-'INPUT | Operations'!$B1907),0))*'INPUT | Operations'!$E1907*NumberOfBoosters*NumberOfOps*$E1903,"")</f>
        <v/>
      </c>
      <c r="G1903" s="34" t="str">
        <f t="shared" si="286"/>
        <v/>
      </c>
      <c r="H1903" s="27" t="str">
        <f t="shared" si="287"/>
        <v/>
      </c>
      <c r="I1903" s="27" t="str">
        <f t="shared" si="288"/>
        <v/>
      </c>
      <c r="J1903" s="27" t="str">
        <f t="shared" si="289"/>
        <v/>
      </c>
      <c r="K1903" s="27" t="str">
        <f t="shared" si="290"/>
        <v/>
      </c>
      <c r="L1903" s="27" t="str">
        <f t="shared" si="291"/>
        <v/>
      </c>
      <c r="M1903" s="32" t="str">
        <f t="shared" si="292"/>
        <v/>
      </c>
      <c r="N1903" s="27" t="str">
        <f t="shared" si="293"/>
        <v/>
      </c>
      <c r="O1903" s="27" t="str">
        <f t="shared" si="293"/>
        <v/>
      </c>
      <c r="P1903" s="27" t="str">
        <f t="shared" ref="N1903:T1939" si="294">IFERROR($F1903*I1903/1000,"")</f>
        <v/>
      </c>
      <c r="Q1903" s="27" t="str">
        <f t="shared" si="294"/>
        <v/>
      </c>
      <c r="R1903" s="27" t="str">
        <f t="shared" si="294"/>
        <v/>
      </c>
      <c r="S1903" s="27" t="str">
        <f t="shared" si="294"/>
        <v/>
      </c>
      <c r="T1903" s="32" t="str">
        <f t="shared" si="294"/>
        <v/>
      </c>
      <c r="U1903" s="10"/>
    </row>
    <row r="1904" spans="1:21" x14ac:dyDescent="0.25">
      <c r="A1904" s="10"/>
      <c r="B1904" s="4" t="str">
        <f>IF(ISBLANK('INPUT | Operations'!$B1909),"",COUNT('INPUT | Operations'!$B$12:$B1908))</f>
        <v/>
      </c>
      <c r="C1904" s="27" t="str">
        <f>IF(ISNUMBER($B1904),('INPUT | Operations'!$C1908+'INPUT | Operations'!$C1909)/2,"")</f>
        <v/>
      </c>
      <c r="D1904" s="28" t="str">
        <f t="shared" si="285"/>
        <v/>
      </c>
      <c r="E1904" s="26" t="str">
        <f>IF(ISNUMBER($B1904),'INPUT | Operations'!$B1909-'INPUT | Operations'!$B1908,"")</f>
        <v/>
      </c>
      <c r="F1904" s="32" t="str">
        <f>IF(ISNUMBER($B1904),IF('INPUT | Operations'!$B1909&lt;Booster_BurnTime,1,IF('INPUT | Operations'!$B1908&lt;=Booster_BurnTime,(Booster_BurnTime-'INPUT | Operations'!$B1908)/('INPUT | Operations'!$B1909-'INPUT | Operations'!$B1908),0))*'INPUT | Operations'!$E1908*NumberOfBoosters*NumberOfOps*$E1904,"")</f>
        <v/>
      </c>
      <c r="G1904" s="34" t="str">
        <f t="shared" si="286"/>
        <v/>
      </c>
      <c r="H1904" s="27" t="str">
        <f t="shared" si="287"/>
        <v/>
      </c>
      <c r="I1904" s="27" t="str">
        <f t="shared" si="288"/>
        <v/>
      </c>
      <c r="J1904" s="27" t="str">
        <f t="shared" si="289"/>
        <v/>
      </c>
      <c r="K1904" s="27" t="str">
        <f t="shared" si="290"/>
        <v/>
      </c>
      <c r="L1904" s="27" t="str">
        <f t="shared" si="291"/>
        <v/>
      </c>
      <c r="M1904" s="32" t="str">
        <f t="shared" si="292"/>
        <v/>
      </c>
      <c r="N1904" s="27" t="str">
        <f t="shared" si="294"/>
        <v/>
      </c>
      <c r="O1904" s="27" t="str">
        <f t="shared" si="294"/>
        <v/>
      </c>
      <c r="P1904" s="27" t="str">
        <f t="shared" si="294"/>
        <v/>
      </c>
      <c r="Q1904" s="27" t="str">
        <f t="shared" si="294"/>
        <v/>
      </c>
      <c r="R1904" s="27" t="str">
        <f t="shared" si="294"/>
        <v/>
      </c>
      <c r="S1904" s="27" t="str">
        <f t="shared" si="294"/>
        <v/>
      </c>
      <c r="T1904" s="32" t="str">
        <f t="shared" si="294"/>
        <v/>
      </c>
      <c r="U1904" s="10"/>
    </row>
    <row r="1905" spans="1:21" x14ac:dyDescent="0.25">
      <c r="A1905" s="10"/>
      <c r="B1905" s="4" t="str">
        <f>IF(ISBLANK('INPUT | Operations'!$B1910),"",COUNT('INPUT | Operations'!$B$12:$B1909))</f>
        <v/>
      </c>
      <c r="C1905" s="27" t="str">
        <f>IF(ISNUMBER($B1905),('INPUT | Operations'!$C1909+'INPUT | Operations'!$C1910)/2,"")</f>
        <v/>
      </c>
      <c r="D1905" s="28" t="str">
        <f t="shared" si="285"/>
        <v/>
      </c>
      <c r="E1905" s="26" t="str">
        <f>IF(ISNUMBER($B1905),'INPUT | Operations'!$B1910-'INPUT | Operations'!$B1909,"")</f>
        <v/>
      </c>
      <c r="F1905" s="32" t="str">
        <f>IF(ISNUMBER($B1905),IF('INPUT | Operations'!$B1910&lt;Booster_BurnTime,1,IF('INPUT | Operations'!$B1909&lt;=Booster_BurnTime,(Booster_BurnTime-'INPUT | Operations'!$B1909)/('INPUT | Operations'!$B1910-'INPUT | Operations'!$B1909),0))*'INPUT | Operations'!$E1909*NumberOfBoosters*NumberOfOps*$E1905,"")</f>
        <v/>
      </c>
      <c r="G1905" s="34" t="str">
        <f t="shared" si="286"/>
        <v/>
      </c>
      <c r="H1905" s="27" t="str">
        <f t="shared" si="287"/>
        <v/>
      </c>
      <c r="I1905" s="27" t="str">
        <f t="shared" si="288"/>
        <v/>
      </c>
      <c r="J1905" s="27" t="str">
        <f t="shared" si="289"/>
        <v/>
      </c>
      <c r="K1905" s="27" t="str">
        <f t="shared" si="290"/>
        <v/>
      </c>
      <c r="L1905" s="27" t="str">
        <f t="shared" si="291"/>
        <v/>
      </c>
      <c r="M1905" s="32" t="str">
        <f t="shared" si="292"/>
        <v/>
      </c>
      <c r="N1905" s="27" t="str">
        <f t="shared" si="294"/>
        <v/>
      </c>
      <c r="O1905" s="27" t="str">
        <f t="shared" si="294"/>
        <v/>
      </c>
      <c r="P1905" s="27" t="str">
        <f t="shared" si="294"/>
        <v/>
      </c>
      <c r="Q1905" s="27" t="str">
        <f t="shared" si="294"/>
        <v/>
      </c>
      <c r="R1905" s="27" t="str">
        <f t="shared" si="294"/>
        <v/>
      </c>
      <c r="S1905" s="27" t="str">
        <f t="shared" si="294"/>
        <v/>
      </c>
      <c r="T1905" s="32" t="str">
        <f t="shared" si="294"/>
        <v/>
      </c>
      <c r="U1905" s="10"/>
    </row>
    <row r="1906" spans="1:21" x14ac:dyDescent="0.25">
      <c r="A1906" s="10"/>
      <c r="B1906" s="4" t="str">
        <f>IF(ISBLANK('INPUT | Operations'!$B1911),"",COUNT('INPUT | Operations'!$B$12:$B1910))</f>
        <v/>
      </c>
      <c r="C1906" s="27" t="str">
        <f>IF(ISNUMBER($B1906),('INPUT | Operations'!$C1910+'INPUT | Operations'!$C1911)/2,"")</f>
        <v/>
      </c>
      <c r="D1906" s="28" t="str">
        <f t="shared" si="285"/>
        <v/>
      </c>
      <c r="E1906" s="26" t="str">
        <f>IF(ISNUMBER($B1906),'INPUT | Operations'!$B1911-'INPUT | Operations'!$B1910,"")</f>
        <v/>
      </c>
      <c r="F1906" s="32" t="str">
        <f>IF(ISNUMBER($B1906),IF('INPUT | Operations'!$B1911&lt;Booster_BurnTime,1,IF('INPUT | Operations'!$B1910&lt;=Booster_BurnTime,(Booster_BurnTime-'INPUT | Operations'!$B1910)/('INPUT | Operations'!$B1911-'INPUT | Operations'!$B1910),0))*'INPUT | Operations'!$E1910*NumberOfBoosters*NumberOfOps*$E1906,"")</f>
        <v/>
      </c>
      <c r="G1906" s="34" t="str">
        <f t="shared" si="286"/>
        <v/>
      </c>
      <c r="H1906" s="27" t="str">
        <f t="shared" si="287"/>
        <v/>
      </c>
      <c r="I1906" s="27" t="str">
        <f t="shared" si="288"/>
        <v/>
      </c>
      <c r="J1906" s="27" t="str">
        <f t="shared" si="289"/>
        <v/>
      </c>
      <c r="K1906" s="27" t="str">
        <f t="shared" si="290"/>
        <v/>
      </c>
      <c r="L1906" s="27" t="str">
        <f t="shared" si="291"/>
        <v/>
      </c>
      <c r="M1906" s="32" t="str">
        <f t="shared" si="292"/>
        <v/>
      </c>
      <c r="N1906" s="27" t="str">
        <f t="shared" si="294"/>
        <v/>
      </c>
      <c r="O1906" s="27" t="str">
        <f t="shared" si="294"/>
        <v/>
      </c>
      <c r="P1906" s="27" t="str">
        <f t="shared" si="294"/>
        <v/>
      </c>
      <c r="Q1906" s="27" t="str">
        <f t="shared" si="294"/>
        <v/>
      </c>
      <c r="R1906" s="27" t="str">
        <f t="shared" si="294"/>
        <v/>
      </c>
      <c r="S1906" s="27" t="str">
        <f t="shared" si="294"/>
        <v/>
      </c>
      <c r="T1906" s="32" t="str">
        <f t="shared" si="294"/>
        <v/>
      </c>
      <c r="U1906" s="10"/>
    </row>
    <row r="1907" spans="1:21" x14ac:dyDescent="0.25">
      <c r="A1907" s="10"/>
      <c r="B1907" s="4" t="str">
        <f>IF(ISBLANK('INPUT | Operations'!$B1912),"",COUNT('INPUT | Operations'!$B$12:$B1911))</f>
        <v/>
      </c>
      <c r="C1907" s="27" t="str">
        <f>IF(ISNUMBER($B1907),('INPUT | Operations'!$C1911+'INPUT | Operations'!$C1912)/2,"")</f>
        <v/>
      </c>
      <c r="D1907" s="28" t="str">
        <f t="shared" si="285"/>
        <v/>
      </c>
      <c r="E1907" s="26" t="str">
        <f>IF(ISNUMBER($B1907),'INPUT | Operations'!$B1912-'INPUT | Operations'!$B1911,"")</f>
        <v/>
      </c>
      <c r="F1907" s="32" t="str">
        <f>IF(ISNUMBER($B1907),IF('INPUT | Operations'!$B1912&lt;Booster_BurnTime,1,IF('INPUT | Operations'!$B1911&lt;=Booster_BurnTime,(Booster_BurnTime-'INPUT | Operations'!$B1911)/('INPUT | Operations'!$B1912-'INPUT | Operations'!$B1911),0))*'INPUT | Operations'!$E1911*NumberOfBoosters*NumberOfOps*$E1907,"")</f>
        <v/>
      </c>
      <c r="G1907" s="34" t="str">
        <f t="shared" si="286"/>
        <v/>
      </c>
      <c r="H1907" s="27" t="str">
        <f t="shared" si="287"/>
        <v/>
      </c>
      <c r="I1907" s="27" t="str">
        <f t="shared" si="288"/>
        <v/>
      </c>
      <c r="J1907" s="27" t="str">
        <f t="shared" si="289"/>
        <v/>
      </c>
      <c r="K1907" s="27" t="str">
        <f t="shared" si="290"/>
        <v/>
      </c>
      <c r="L1907" s="27" t="str">
        <f t="shared" si="291"/>
        <v/>
      </c>
      <c r="M1907" s="32" t="str">
        <f t="shared" si="292"/>
        <v/>
      </c>
      <c r="N1907" s="27" t="str">
        <f t="shared" si="294"/>
        <v/>
      </c>
      <c r="O1907" s="27" t="str">
        <f t="shared" si="294"/>
        <v/>
      </c>
      <c r="P1907" s="27" t="str">
        <f t="shared" si="294"/>
        <v/>
      </c>
      <c r="Q1907" s="27" t="str">
        <f t="shared" si="294"/>
        <v/>
      </c>
      <c r="R1907" s="27" t="str">
        <f t="shared" si="294"/>
        <v/>
      </c>
      <c r="S1907" s="27" t="str">
        <f t="shared" si="294"/>
        <v/>
      </c>
      <c r="T1907" s="32" t="str">
        <f t="shared" si="294"/>
        <v/>
      </c>
      <c r="U1907" s="10"/>
    </row>
    <row r="1908" spans="1:21" x14ac:dyDescent="0.25">
      <c r="A1908" s="10"/>
      <c r="B1908" s="4" t="str">
        <f>IF(ISBLANK('INPUT | Operations'!$B1913),"",COUNT('INPUT | Operations'!$B$12:$B1912))</f>
        <v/>
      </c>
      <c r="C1908" s="27" t="str">
        <f>IF(ISNUMBER($B1908),('INPUT | Operations'!$C1912+'INPUT | Operations'!$C1913)/2,"")</f>
        <v/>
      </c>
      <c r="D1908" s="28" t="str">
        <f t="shared" si="285"/>
        <v/>
      </c>
      <c r="E1908" s="26" t="str">
        <f>IF(ISNUMBER($B1908),'INPUT | Operations'!$B1913-'INPUT | Operations'!$B1912,"")</f>
        <v/>
      </c>
      <c r="F1908" s="32" t="str">
        <f>IF(ISNUMBER($B1908),IF('INPUT | Operations'!$B1913&lt;Booster_BurnTime,1,IF('INPUT | Operations'!$B1912&lt;=Booster_BurnTime,(Booster_BurnTime-'INPUT | Operations'!$B1912)/('INPUT | Operations'!$B1913-'INPUT | Operations'!$B1912),0))*'INPUT | Operations'!$E1912*NumberOfBoosters*NumberOfOps*$E1908,"")</f>
        <v/>
      </c>
      <c r="G1908" s="34" t="str">
        <f t="shared" si="286"/>
        <v/>
      </c>
      <c r="H1908" s="27" t="str">
        <f t="shared" si="287"/>
        <v/>
      </c>
      <c r="I1908" s="27" t="str">
        <f t="shared" si="288"/>
        <v/>
      </c>
      <c r="J1908" s="27" t="str">
        <f t="shared" si="289"/>
        <v/>
      </c>
      <c r="K1908" s="27" t="str">
        <f t="shared" si="290"/>
        <v/>
      </c>
      <c r="L1908" s="27" t="str">
        <f t="shared" si="291"/>
        <v/>
      </c>
      <c r="M1908" s="32" t="str">
        <f t="shared" si="292"/>
        <v/>
      </c>
      <c r="N1908" s="27" t="str">
        <f t="shared" si="294"/>
        <v/>
      </c>
      <c r="O1908" s="27" t="str">
        <f t="shared" si="294"/>
        <v/>
      </c>
      <c r="P1908" s="27" t="str">
        <f t="shared" si="294"/>
        <v/>
      </c>
      <c r="Q1908" s="27" t="str">
        <f t="shared" si="294"/>
        <v/>
      </c>
      <c r="R1908" s="27" t="str">
        <f t="shared" si="294"/>
        <v/>
      </c>
      <c r="S1908" s="27" t="str">
        <f t="shared" si="294"/>
        <v/>
      </c>
      <c r="T1908" s="32" t="str">
        <f t="shared" si="294"/>
        <v/>
      </c>
      <c r="U1908" s="10"/>
    </row>
    <row r="1909" spans="1:21" x14ac:dyDescent="0.25">
      <c r="A1909" s="10"/>
      <c r="B1909" s="4" t="str">
        <f>IF(ISBLANK('INPUT | Operations'!$B1914),"",COUNT('INPUT | Operations'!$B$12:$B1913))</f>
        <v/>
      </c>
      <c r="C1909" s="27" t="str">
        <f>IF(ISNUMBER($B1909),('INPUT | Operations'!$C1913+'INPUT | Operations'!$C1914)/2,"")</f>
        <v/>
      </c>
      <c r="D1909" s="28" t="str">
        <f t="shared" si="285"/>
        <v/>
      </c>
      <c r="E1909" s="26" t="str">
        <f>IF(ISNUMBER($B1909),'INPUT | Operations'!$B1914-'INPUT | Operations'!$B1913,"")</f>
        <v/>
      </c>
      <c r="F1909" s="32" t="str">
        <f>IF(ISNUMBER($B1909),IF('INPUT | Operations'!$B1914&lt;Booster_BurnTime,1,IF('INPUT | Operations'!$B1913&lt;=Booster_BurnTime,(Booster_BurnTime-'INPUT | Operations'!$B1913)/('INPUT | Operations'!$B1914-'INPUT | Operations'!$B1913),0))*'INPUT | Operations'!$E1913*NumberOfBoosters*NumberOfOps*$E1909,"")</f>
        <v/>
      </c>
      <c r="G1909" s="34" t="str">
        <f t="shared" si="286"/>
        <v/>
      </c>
      <c r="H1909" s="27" t="str">
        <f t="shared" si="287"/>
        <v/>
      </c>
      <c r="I1909" s="27" t="str">
        <f t="shared" si="288"/>
        <v/>
      </c>
      <c r="J1909" s="27" t="str">
        <f t="shared" si="289"/>
        <v/>
      </c>
      <c r="K1909" s="27" t="str">
        <f t="shared" si="290"/>
        <v/>
      </c>
      <c r="L1909" s="27" t="str">
        <f t="shared" si="291"/>
        <v/>
      </c>
      <c r="M1909" s="32" t="str">
        <f t="shared" si="292"/>
        <v/>
      </c>
      <c r="N1909" s="27" t="str">
        <f t="shared" si="294"/>
        <v/>
      </c>
      <c r="O1909" s="27" t="str">
        <f t="shared" si="294"/>
        <v/>
      </c>
      <c r="P1909" s="27" t="str">
        <f t="shared" si="294"/>
        <v/>
      </c>
      <c r="Q1909" s="27" t="str">
        <f t="shared" si="294"/>
        <v/>
      </c>
      <c r="R1909" s="27" t="str">
        <f t="shared" si="294"/>
        <v/>
      </c>
      <c r="S1909" s="27" t="str">
        <f t="shared" si="294"/>
        <v/>
      </c>
      <c r="T1909" s="32" t="str">
        <f t="shared" si="294"/>
        <v/>
      </c>
      <c r="U1909" s="10"/>
    </row>
    <row r="1910" spans="1:21" x14ac:dyDescent="0.25">
      <c r="A1910" s="10"/>
      <c r="B1910" s="4" t="str">
        <f>IF(ISBLANK('INPUT | Operations'!$B1915),"",COUNT('INPUT | Operations'!$B$12:$B1914))</f>
        <v/>
      </c>
      <c r="C1910" s="27" t="str">
        <f>IF(ISNUMBER($B1910),('INPUT | Operations'!$C1914+'INPUT | Operations'!$C1915)/2,"")</f>
        <v/>
      </c>
      <c r="D1910" s="28" t="str">
        <f t="shared" si="285"/>
        <v/>
      </c>
      <c r="E1910" s="26" t="str">
        <f>IF(ISNUMBER($B1910),'INPUT | Operations'!$B1915-'INPUT | Operations'!$B1914,"")</f>
        <v/>
      </c>
      <c r="F1910" s="32" t="str">
        <f>IF(ISNUMBER($B1910),IF('INPUT | Operations'!$B1915&lt;Booster_BurnTime,1,IF('INPUT | Operations'!$B1914&lt;=Booster_BurnTime,(Booster_BurnTime-'INPUT | Operations'!$B1914)/('INPUT | Operations'!$B1915-'INPUT | Operations'!$B1914),0))*'INPUT | Operations'!$E1914*NumberOfBoosters*NumberOfOps*$E1910,"")</f>
        <v/>
      </c>
      <c r="G1910" s="34" t="str">
        <f t="shared" si="286"/>
        <v/>
      </c>
      <c r="H1910" s="27" t="str">
        <f t="shared" si="287"/>
        <v/>
      </c>
      <c r="I1910" s="27" t="str">
        <f t="shared" si="288"/>
        <v/>
      </c>
      <c r="J1910" s="27" t="str">
        <f t="shared" si="289"/>
        <v/>
      </c>
      <c r="K1910" s="27" t="str">
        <f t="shared" si="290"/>
        <v/>
      </c>
      <c r="L1910" s="27" t="str">
        <f t="shared" si="291"/>
        <v/>
      </c>
      <c r="M1910" s="32" t="str">
        <f t="shared" si="292"/>
        <v/>
      </c>
      <c r="N1910" s="27" t="str">
        <f t="shared" si="294"/>
        <v/>
      </c>
      <c r="O1910" s="27" t="str">
        <f t="shared" si="294"/>
        <v/>
      </c>
      <c r="P1910" s="27" t="str">
        <f t="shared" si="294"/>
        <v/>
      </c>
      <c r="Q1910" s="27" t="str">
        <f t="shared" si="294"/>
        <v/>
      </c>
      <c r="R1910" s="27" t="str">
        <f t="shared" si="294"/>
        <v/>
      </c>
      <c r="S1910" s="27" t="str">
        <f t="shared" si="294"/>
        <v/>
      </c>
      <c r="T1910" s="32" t="str">
        <f t="shared" si="294"/>
        <v/>
      </c>
      <c r="U1910" s="10"/>
    </row>
    <row r="1911" spans="1:21" x14ac:dyDescent="0.25">
      <c r="A1911" s="10"/>
      <c r="B1911" s="4" t="str">
        <f>IF(ISBLANK('INPUT | Operations'!$B1916),"",COUNT('INPUT | Operations'!$B$12:$B1915))</f>
        <v/>
      </c>
      <c r="C1911" s="27" t="str">
        <f>IF(ISNUMBER($B1911),('INPUT | Operations'!$C1915+'INPUT | Operations'!$C1916)/2,"")</f>
        <v/>
      </c>
      <c r="D1911" s="28" t="str">
        <f t="shared" si="285"/>
        <v/>
      </c>
      <c r="E1911" s="26" t="str">
        <f>IF(ISNUMBER($B1911),'INPUT | Operations'!$B1916-'INPUT | Operations'!$B1915,"")</f>
        <v/>
      </c>
      <c r="F1911" s="32" t="str">
        <f>IF(ISNUMBER($B1911),IF('INPUT | Operations'!$B1916&lt;Booster_BurnTime,1,IF('INPUT | Operations'!$B1915&lt;=Booster_BurnTime,(Booster_BurnTime-'INPUT | Operations'!$B1915)/('INPUT | Operations'!$B1916-'INPUT | Operations'!$B1915),0))*'INPUT | Operations'!$E1915*NumberOfBoosters*NumberOfOps*$E1911,"")</f>
        <v/>
      </c>
      <c r="G1911" s="34" t="str">
        <f t="shared" si="286"/>
        <v/>
      </c>
      <c r="H1911" s="27" t="str">
        <f t="shared" si="287"/>
        <v/>
      </c>
      <c r="I1911" s="27" t="str">
        <f t="shared" si="288"/>
        <v/>
      </c>
      <c r="J1911" s="27" t="str">
        <f t="shared" si="289"/>
        <v/>
      </c>
      <c r="K1911" s="27" t="str">
        <f t="shared" si="290"/>
        <v/>
      </c>
      <c r="L1911" s="27" t="str">
        <f t="shared" si="291"/>
        <v/>
      </c>
      <c r="M1911" s="32" t="str">
        <f t="shared" si="292"/>
        <v/>
      </c>
      <c r="N1911" s="27" t="str">
        <f t="shared" si="294"/>
        <v/>
      </c>
      <c r="O1911" s="27" t="str">
        <f t="shared" si="294"/>
        <v/>
      </c>
      <c r="P1911" s="27" t="str">
        <f t="shared" si="294"/>
        <v/>
      </c>
      <c r="Q1911" s="27" t="str">
        <f t="shared" si="294"/>
        <v/>
      </c>
      <c r="R1911" s="27" t="str">
        <f t="shared" si="294"/>
        <v/>
      </c>
      <c r="S1911" s="27" t="str">
        <f t="shared" si="294"/>
        <v/>
      </c>
      <c r="T1911" s="32" t="str">
        <f t="shared" si="294"/>
        <v/>
      </c>
      <c r="U1911" s="10"/>
    </row>
    <row r="1912" spans="1:21" x14ac:dyDescent="0.25">
      <c r="A1912" s="10"/>
      <c r="B1912" s="4" t="str">
        <f>IF(ISBLANK('INPUT | Operations'!$B1917),"",COUNT('INPUT | Operations'!$B$12:$B1916))</f>
        <v/>
      </c>
      <c r="C1912" s="27" t="str">
        <f>IF(ISNUMBER($B1912),('INPUT | Operations'!$C1916+'INPUT | Operations'!$C1917)/2,"")</f>
        <v/>
      </c>
      <c r="D1912" s="28" t="str">
        <f t="shared" si="285"/>
        <v/>
      </c>
      <c r="E1912" s="26" t="str">
        <f>IF(ISNUMBER($B1912),'INPUT | Operations'!$B1917-'INPUT | Operations'!$B1916,"")</f>
        <v/>
      </c>
      <c r="F1912" s="32" t="str">
        <f>IF(ISNUMBER($B1912),IF('INPUT | Operations'!$B1917&lt;Booster_BurnTime,1,IF('INPUT | Operations'!$B1916&lt;=Booster_BurnTime,(Booster_BurnTime-'INPUT | Operations'!$B1916)/('INPUT | Operations'!$B1917-'INPUT | Operations'!$B1916),0))*'INPUT | Operations'!$E1916*NumberOfBoosters*NumberOfOps*$E1912,"")</f>
        <v/>
      </c>
      <c r="G1912" s="34" t="str">
        <f t="shared" si="286"/>
        <v/>
      </c>
      <c r="H1912" s="27" t="str">
        <f t="shared" si="287"/>
        <v/>
      </c>
      <c r="I1912" s="27" t="str">
        <f t="shared" si="288"/>
        <v/>
      </c>
      <c r="J1912" s="27" t="str">
        <f t="shared" si="289"/>
        <v/>
      </c>
      <c r="K1912" s="27" t="str">
        <f t="shared" si="290"/>
        <v/>
      </c>
      <c r="L1912" s="27" t="str">
        <f t="shared" si="291"/>
        <v/>
      </c>
      <c r="M1912" s="32" t="str">
        <f t="shared" si="292"/>
        <v/>
      </c>
      <c r="N1912" s="27" t="str">
        <f t="shared" si="294"/>
        <v/>
      </c>
      <c r="O1912" s="27" t="str">
        <f t="shared" si="294"/>
        <v/>
      </c>
      <c r="P1912" s="27" t="str">
        <f t="shared" si="294"/>
        <v/>
      </c>
      <c r="Q1912" s="27" t="str">
        <f t="shared" si="294"/>
        <v/>
      </c>
      <c r="R1912" s="27" t="str">
        <f t="shared" si="294"/>
        <v/>
      </c>
      <c r="S1912" s="27" t="str">
        <f t="shared" si="294"/>
        <v/>
      </c>
      <c r="T1912" s="32" t="str">
        <f t="shared" si="294"/>
        <v/>
      </c>
      <c r="U1912" s="10"/>
    </row>
    <row r="1913" spans="1:21" x14ac:dyDescent="0.25">
      <c r="A1913" s="10"/>
      <c r="B1913" s="4" t="str">
        <f>IF(ISBLANK('INPUT | Operations'!$B1918),"",COUNT('INPUT | Operations'!$B$12:$B1917))</f>
        <v/>
      </c>
      <c r="C1913" s="27" t="str">
        <f>IF(ISNUMBER($B1913),('INPUT | Operations'!$C1917+'INPUT | Operations'!$C1918)/2,"")</f>
        <v/>
      </c>
      <c r="D1913" s="28" t="str">
        <f t="shared" si="285"/>
        <v/>
      </c>
      <c r="E1913" s="26" t="str">
        <f>IF(ISNUMBER($B1913),'INPUT | Operations'!$B1918-'INPUT | Operations'!$B1917,"")</f>
        <v/>
      </c>
      <c r="F1913" s="32" t="str">
        <f>IF(ISNUMBER($B1913),IF('INPUT | Operations'!$B1918&lt;Booster_BurnTime,1,IF('INPUT | Operations'!$B1917&lt;=Booster_BurnTime,(Booster_BurnTime-'INPUT | Operations'!$B1917)/('INPUT | Operations'!$B1918-'INPUT | Operations'!$B1917),0))*'INPUT | Operations'!$E1917*NumberOfBoosters*NumberOfOps*$E1913,"")</f>
        <v/>
      </c>
      <c r="G1913" s="34" t="str">
        <f t="shared" si="286"/>
        <v/>
      </c>
      <c r="H1913" s="27" t="str">
        <f t="shared" si="287"/>
        <v/>
      </c>
      <c r="I1913" s="27" t="str">
        <f t="shared" si="288"/>
        <v/>
      </c>
      <c r="J1913" s="27" t="str">
        <f t="shared" si="289"/>
        <v/>
      </c>
      <c r="K1913" s="27" t="str">
        <f t="shared" si="290"/>
        <v/>
      </c>
      <c r="L1913" s="27" t="str">
        <f t="shared" si="291"/>
        <v/>
      </c>
      <c r="M1913" s="32" t="str">
        <f t="shared" si="292"/>
        <v/>
      </c>
      <c r="N1913" s="27" t="str">
        <f t="shared" si="294"/>
        <v/>
      </c>
      <c r="O1913" s="27" t="str">
        <f t="shared" si="294"/>
        <v/>
      </c>
      <c r="P1913" s="27" t="str">
        <f t="shared" si="294"/>
        <v/>
      </c>
      <c r="Q1913" s="27" t="str">
        <f t="shared" si="294"/>
        <v/>
      </c>
      <c r="R1913" s="27" t="str">
        <f t="shared" si="294"/>
        <v/>
      </c>
      <c r="S1913" s="27" t="str">
        <f t="shared" si="294"/>
        <v/>
      </c>
      <c r="T1913" s="32" t="str">
        <f t="shared" si="294"/>
        <v/>
      </c>
      <c r="U1913" s="10"/>
    </row>
    <row r="1914" spans="1:21" x14ac:dyDescent="0.25">
      <c r="A1914" s="10"/>
      <c r="B1914" s="4" t="str">
        <f>IF(ISBLANK('INPUT | Operations'!$B1919),"",COUNT('INPUT | Operations'!$B$12:$B1918))</f>
        <v/>
      </c>
      <c r="C1914" s="27" t="str">
        <f>IF(ISNUMBER($B1914),('INPUT | Operations'!$C1918+'INPUT | Operations'!$C1919)/2,"")</f>
        <v/>
      </c>
      <c r="D1914" s="28" t="str">
        <f t="shared" si="285"/>
        <v/>
      </c>
      <c r="E1914" s="26" t="str">
        <f>IF(ISNUMBER($B1914),'INPUT | Operations'!$B1919-'INPUT | Operations'!$B1918,"")</f>
        <v/>
      </c>
      <c r="F1914" s="32" t="str">
        <f>IF(ISNUMBER($B1914),IF('INPUT | Operations'!$B1919&lt;Booster_BurnTime,1,IF('INPUT | Operations'!$B1918&lt;=Booster_BurnTime,(Booster_BurnTime-'INPUT | Operations'!$B1918)/('INPUT | Operations'!$B1919-'INPUT | Operations'!$B1918),0))*'INPUT | Operations'!$E1918*NumberOfBoosters*NumberOfOps*$E1914,"")</f>
        <v/>
      </c>
      <c r="G1914" s="34" t="str">
        <f t="shared" si="286"/>
        <v/>
      </c>
      <c r="H1914" s="27" t="str">
        <f t="shared" si="287"/>
        <v/>
      </c>
      <c r="I1914" s="27" t="str">
        <f t="shared" si="288"/>
        <v/>
      </c>
      <c r="J1914" s="27" t="str">
        <f t="shared" si="289"/>
        <v/>
      </c>
      <c r="K1914" s="27" t="str">
        <f t="shared" si="290"/>
        <v/>
      </c>
      <c r="L1914" s="27" t="str">
        <f t="shared" si="291"/>
        <v/>
      </c>
      <c r="M1914" s="32" t="str">
        <f t="shared" si="292"/>
        <v/>
      </c>
      <c r="N1914" s="27" t="str">
        <f t="shared" si="294"/>
        <v/>
      </c>
      <c r="O1914" s="27" t="str">
        <f t="shared" si="294"/>
        <v/>
      </c>
      <c r="P1914" s="27" t="str">
        <f t="shared" si="294"/>
        <v/>
      </c>
      <c r="Q1914" s="27" t="str">
        <f t="shared" si="294"/>
        <v/>
      </c>
      <c r="R1914" s="27" t="str">
        <f t="shared" si="294"/>
        <v/>
      </c>
      <c r="S1914" s="27" t="str">
        <f t="shared" si="294"/>
        <v/>
      </c>
      <c r="T1914" s="32" t="str">
        <f t="shared" si="294"/>
        <v/>
      </c>
      <c r="U1914" s="10"/>
    </row>
    <row r="1915" spans="1:21" x14ac:dyDescent="0.25">
      <c r="A1915" s="10"/>
      <c r="B1915" s="4" t="str">
        <f>IF(ISBLANK('INPUT | Operations'!$B1920),"",COUNT('INPUT | Operations'!$B$12:$B1919))</f>
        <v/>
      </c>
      <c r="C1915" s="27" t="str">
        <f>IF(ISNUMBER($B1915),('INPUT | Operations'!$C1919+'INPUT | Operations'!$C1920)/2,"")</f>
        <v/>
      </c>
      <c r="D1915" s="28" t="str">
        <f t="shared" si="285"/>
        <v/>
      </c>
      <c r="E1915" s="26" t="str">
        <f>IF(ISNUMBER($B1915),'INPUT | Operations'!$B1920-'INPUT | Operations'!$B1919,"")</f>
        <v/>
      </c>
      <c r="F1915" s="32" t="str">
        <f>IF(ISNUMBER($B1915),IF('INPUT | Operations'!$B1920&lt;Booster_BurnTime,1,IF('INPUT | Operations'!$B1919&lt;=Booster_BurnTime,(Booster_BurnTime-'INPUT | Operations'!$B1919)/('INPUT | Operations'!$B1920-'INPUT | Operations'!$B1919),0))*'INPUT | Operations'!$E1919*NumberOfBoosters*NumberOfOps*$E1915,"")</f>
        <v/>
      </c>
      <c r="G1915" s="34" t="str">
        <f t="shared" si="286"/>
        <v/>
      </c>
      <c r="H1915" s="27" t="str">
        <f t="shared" si="287"/>
        <v/>
      </c>
      <c r="I1915" s="27" t="str">
        <f t="shared" si="288"/>
        <v/>
      </c>
      <c r="J1915" s="27" t="str">
        <f t="shared" si="289"/>
        <v/>
      </c>
      <c r="K1915" s="27" t="str">
        <f t="shared" si="290"/>
        <v/>
      </c>
      <c r="L1915" s="27" t="str">
        <f t="shared" si="291"/>
        <v/>
      </c>
      <c r="M1915" s="32" t="str">
        <f t="shared" si="292"/>
        <v/>
      </c>
      <c r="N1915" s="27" t="str">
        <f t="shared" si="294"/>
        <v/>
      </c>
      <c r="O1915" s="27" t="str">
        <f t="shared" si="294"/>
        <v/>
      </c>
      <c r="P1915" s="27" t="str">
        <f t="shared" si="294"/>
        <v/>
      </c>
      <c r="Q1915" s="27" t="str">
        <f t="shared" si="294"/>
        <v/>
      </c>
      <c r="R1915" s="27" t="str">
        <f t="shared" si="294"/>
        <v/>
      </c>
      <c r="S1915" s="27" t="str">
        <f t="shared" si="294"/>
        <v/>
      </c>
      <c r="T1915" s="32" t="str">
        <f t="shared" si="294"/>
        <v/>
      </c>
      <c r="U1915" s="10"/>
    </row>
    <row r="1916" spans="1:21" x14ac:dyDescent="0.25">
      <c r="A1916" s="10"/>
      <c r="B1916" s="4" t="str">
        <f>IF(ISBLANK('INPUT | Operations'!$B1921),"",COUNT('INPUT | Operations'!$B$12:$B1920))</f>
        <v/>
      </c>
      <c r="C1916" s="27" t="str">
        <f>IF(ISNUMBER($B1916),('INPUT | Operations'!$C1920+'INPUT | Operations'!$C1921)/2,"")</f>
        <v/>
      </c>
      <c r="D1916" s="28" t="str">
        <f t="shared" si="285"/>
        <v/>
      </c>
      <c r="E1916" s="26" t="str">
        <f>IF(ISNUMBER($B1916),'INPUT | Operations'!$B1921-'INPUT | Operations'!$B1920,"")</f>
        <v/>
      </c>
      <c r="F1916" s="32" t="str">
        <f>IF(ISNUMBER($B1916),IF('INPUT | Operations'!$B1921&lt;Booster_BurnTime,1,IF('INPUT | Operations'!$B1920&lt;=Booster_BurnTime,(Booster_BurnTime-'INPUT | Operations'!$B1920)/('INPUT | Operations'!$B1921-'INPUT | Operations'!$B1920),0))*'INPUT | Operations'!$E1920*NumberOfBoosters*NumberOfOps*$E1916,"")</f>
        <v/>
      </c>
      <c r="G1916" s="34" t="str">
        <f t="shared" si="286"/>
        <v/>
      </c>
      <c r="H1916" s="27" t="str">
        <f t="shared" si="287"/>
        <v/>
      </c>
      <c r="I1916" s="27" t="str">
        <f t="shared" si="288"/>
        <v/>
      </c>
      <c r="J1916" s="27" t="str">
        <f t="shared" si="289"/>
        <v/>
      </c>
      <c r="K1916" s="27" t="str">
        <f t="shared" si="290"/>
        <v/>
      </c>
      <c r="L1916" s="27" t="str">
        <f t="shared" si="291"/>
        <v/>
      </c>
      <c r="M1916" s="32" t="str">
        <f t="shared" si="292"/>
        <v/>
      </c>
      <c r="N1916" s="27" t="str">
        <f t="shared" si="294"/>
        <v/>
      </c>
      <c r="O1916" s="27" t="str">
        <f t="shared" si="294"/>
        <v/>
      </c>
      <c r="P1916" s="27" t="str">
        <f t="shared" si="294"/>
        <v/>
      </c>
      <c r="Q1916" s="27" t="str">
        <f t="shared" si="294"/>
        <v/>
      </c>
      <c r="R1916" s="27" t="str">
        <f t="shared" si="294"/>
        <v/>
      </c>
      <c r="S1916" s="27" t="str">
        <f t="shared" si="294"/>
        <v/>
      </c>
      <c r="T1916" s="32" t="str">
        <f t="shared" si="294"/>
        <v/>
      </c>
      <c r="U1916" s="10"/>
    </row>
    <row r="1917" spans="1:21" x14ac:dyDescent="0.25">
      <c r="A1917" s="10"/>
      <c r="B1917" s="4" t="str">
        <f>IF(ISBLANK('INPUT | Operations'!$B1922),"",COUNT('INPUT | Operations'!$B$12:$B1921))</f>
        <v/>
      </c>
      <c r="C1917" s="27" t="str">
        <f>IF(ISNUMBER($B1917),('INPUT | Operations'!$C1921+'INPUT | Operations'!$C1922)/2,"")</f>
        <v/>
      </c>
      <c r="D1917" s="28" t="str">
        <f t="shared" si="285"/>
        <v/>
      </c>
      <c r="E1917" s="26" t="str">
        <f>IF(ISNUMBER($B1917),'INPUT | Operations'!$B1922-'INPUT | Operations'!$B1921,"")</f>
        <v/>
      </c>
      <c r="F1917" s="32" t="str">
        <f>IF(ISNUMBER($B1917),IF('INPUT | Operations'!$B1922&lt;Booster_BurnTime,1,IF('INPUT | Operations'!$B1921&lt;=Booster_BurnTime,(Booster_BurnTime-'INPUT | Operations'!$B1921)/('INPUT | Operations'!$B1922-'INPUT | Operations'!$B1921),0))*'INPUT | Operations'!$E1921*NumberOfBoosters*NumberOfOps*$E1917,"")</f>
        <v/>
      </c>
      <c r="G1917" s="34" t="str">
        <f t="shared" si="286"/>
        <v/>
      </c>
      <c r="H1917" s="27" t="str">
        <f t="shared" si="287"/>
        <v/>
      </c>
      <c r="I1917" s="27" t="str">
        <f t="shared" si="288"/>
        <v/>
      </c>
      <c r="J1917" s="27" t="str">
        <f t="shared" si="289"/>
        <v/>
      </c>
      <c r="K1917" s="27" t="str">
        <f t="shared" si="290"/>
        <v/>
      </c>
      <c r="L1917" s="27" t="str">
        <f t="shared" si="291"/>
        <v/>
      </c>
      <c r="M1917" s="32" t="str">
        <f t="shared" si="292"/>
        <v/>
      </c>
      <c r="N1917" s="27" t="str">
        <f t="shared" si="294"/>
        <v/>
      </c>
      <c r="O1917" s="27" t="str">
        <f t="shared" si="294"/>
        <v/>
      </c>
      <c r="P1917" s="27" t="str">
        <f t="shared" si="294"/>
        <v/>
      </c>
      <c r="Q1917" s="27" t="str">
        <f t="shared" si="294"/>
        <v/>
      </c>
      <c r="R1917" s="27" t="str">
        <f t="shared" si="294"/>
        <v/>
      </c>
      <c r="S1917" s="27" t="str">
        <f t="shared" si="294"/>
        <v/>
      </c>
      <c r="T1917" s="32" t="str">
        <f t="shared" si="294"/>
        <v/>
      </c>
      <c r="U1917" s="10"/>
    </row>
    <row r="1918" spans="1:21" x14ac:dyDescent="0.25">
      <c r="A1918" s="10"/>
      <c r="B1918" s="4" t="str">
        <f>IF(ISBLANK('INPUT | Operations'!$B1923),"",COUNT('INPUT | Operations'!$B$12:$B1922))</f>
        <v/>
      </c>
      <c r="C1918" s="27" t="str">
        <f>IF(ISNUMBER($B1918),('INPUT | Operations'!$C1922+'INPUT | Operations'!$C1923)/2,"")</f>
        <v/>
      </c>
      <c r="D1918" s="28" t="str">
        <f t="shared" si="285"/>
        <v/>
      </c>
      <c r="E1918" s="26" t="str">
        <f>IF(ISNUMBER($B1918),'INPUT | Operations'!$B1923-'INPUT | Operations'!$B1922,"")</f>
        <v/>
      </c>
      <c r="F1918" s="32" t="str">
        <f>IF(ISNUMBER($B1918),IF('INPUT | Operations'!$B1923&lt;Booster_BurnTime,1,IF('INPUT | Operations'!$B1922&lt;=Booster_BurnTime,(Booster_BurnTime-'INPUT | Operations'!$B1922)/('INPUT | Operations'!$B1923-'INPUT | Operations'!$B1922),0))*'INPUT | Operations'!$E1922*NumberOfBoosters*NumberOfOps*$E1918,"")</f>
        <v/>
      </c>
      <c r="G1918" s="34" t="str">
        <f t="shared" si="286"/>
        <v/>
      </c>
      <c r="H1918" s="27" t="str">
        <f t="shared" si="287"/>
        <v/>
      </c>
      <c r="I1918" s="27" t="str">
        <f t="shared" si="288"/>
        <v/>
      </c>
      <c r="J1918" s="27" t="str">
        <f t="shared" si="289"/>
        <v/>
      </c>
      <c r="K1918" s="27" t="str">
        <f t="shared" si="290"/>
        <v/>
      </c>
      <c r="L1918" s="27" t="str">
        <f t="shared" si="291"/>
        <v/>
      </c>
      <c r="M1918" s="32" t="str">
        <f t="shared" si="292"/>
        <v/>
      </c>
      <c r="N1918" s="27" t="str">
        <f t="shared" si="294"/>
        <v/>
      </c>
      <c r="O1918" s="27" t="str">
        <f t="shared" si="294"/>
        <v/>
      </c>
      <c r="P1918" s="27" t="str">
        <f t="shared" si="294"/>
        <v/>
      </c>
      <c r="Q1918" s="27" t="str">
        <f t="shared" si="294"/>
        <v/>
      </c>
      <c r="R1918" s="27" t="str">
        <f t="shared" si="294"/>
        <v/>
      </c>
      <c r="S1918" s="27" t="str">
        <f t="shared" si="294"/>
        <v/>
      </c>
      <c r="T1918" s="32" t="str">
        <f t="shared" si="294"/>
        <v/>
      </c>
      <c r="U1918" s="10"/>
    </row>
    <row r="1919" spans="1:21" x14ac:dyDescent="0.25">
      <c r="A1919" s="10"/>
      <c r="B1919" s="4" t="str">
        <f>IF(ISBLANK('INPUT | Operations'!$B1924),"",COUNT('INPUT | Operations'!$B$12:$B1923))</f>
        <v/>
      </c>
      <c r="C1919" s="27" t="str">
        <f>IF(ISNUMBER($B1919),('INPUT | Operations'!$C1923+'INPUT | Operations'!$C1924)/2,"")</f>
        <v/>
      </c>
      <c r="D1919" s="28" t="str">
        <f t="shared" si="285"/>
        <v/>
      </c>
      <c r="E1919" s="26" t="str">
        <f>IF(ISNUMBER($B1919),'INPUT | Operations'!$B1924-'INPUT | Operations'!$B1923,"")</f>
        <v/>
      </c>
      <c r="F1919" s="32" t="str">
        <f>IF(ISNUMBER($B1919),IF('INPUT | Operations'!$B1924&lt;Booster_BurnTime,1,IF('INPUT | Operations'!$B1923&lt;=Booster_BurnTime,(Booster_BurnTime-'INPUT | Operations'!$B1923)/('INPUT | Operations'!$B1924-'INPUT | Operations'!$B1923),0))*'INPUT | Operations'!$E1923*NumberOfBoosters*NumberOfOps*$E1919,"")</f>
        <v/>
      </c>
      <c r="G1919" s="34" t="str">
        <f t="shared" si="286"/>
        <v/>
      </c>
      <c r="H1919" s="27" t="str">
        <f t="shared" si="287"/>
        <v/>
      </c>
      <c r="I1919" s="27" t="str">
        <f t="shared" si="288"/>
        <v/>
      </c>
      <c r="J1919" s="27" t="str">
        <f t="shared" si="289"/>
        <v/>
      </c>
      <c r="K1919" s="27" t="str">
        <f t="shared" si="290"/>
        <v/>
      </c>
      <c r="L1919" s="27" t="str">
        <f t="shared" si="291"/>
        <v/>
      </c>
      <c r="M1919" s="32" t="str">
        <f t="shared" si="292"/>
        <v/>
      </c>
      <c r="N1919" s="27" t="str">
        <f t="shared" si="294"/>
        <v/>
      </c>
      <c r="O1919" s="27" t="str">
        <f t="shared" si="294"/>
        <v/>
      </c>
      <c r="P1919" s="27" t="str">
        <f t="shared" si="294"/>
        <v/>
      </c>
      <c r="Q1919" s="27" t="str">
        <f t="shared" si="294"/>
        <v/>
      </c>
      <c r="R1919" s="27" t="str">
        <f t="shared" si="294"/>
        <v/>
      </c>
      <c r="S1919" s="27" t="str">
        <f t="shared" si="294"/>
        <v/>
      </c>
      <c r="T1919" s="32" t="str">
        <f t="shared" si="294"/>
        <v/>
      </c>
      <c r="U1919" s="10"/>
    </row>
    <row r="1920" spans="1:21" x14ac:dyDescent="0.25">
      <c r="A1920" s="10"/>
      <c r="B1920" s="4" t="str">
        <f>IF(ISBLANK('INPUT | Operations'!$B1925),"",COUNT('INPUT | Operations'!$B$12:$B1924))</f>
        <v/>
      </c>
      <c r="C1920" s="27" t="str">
        <f>IF(ISNUMBER($B1920),('INPUT | Operations'!$C1924+'INPUT | Operations'!$C1925)/2,"")</f>
        <v/>
      </c>
      <c r="D1920" s="28" t="str">
        <f t="shared" si="285"/>
        <v/>
      </c>
      <c r="E1920" s="26" t="str">
        <f>IF(ISNUMBER($B1920),'INPUT | Operations'!$B1925-'INPUT | Operations'!$B1924,"")</f>
        <v/>
      </c>
      <c r="F1920" s="32" t="str">
        <f>IF(ISNUMBER($B1920),IF('INPUT | Operations'!$B1925&lt;Booster_BurnTime,1,IF('INPUT | Operations'!$B1924&lt;=Booster_BurnTime,(Booster_BurnTime-'INPUT | Operations'!$B1924)/('INPUT | Operations'!$B1925-'INPUT | Operations'!$B1924),0))*'INPUT | Operations'!$E1924*NumberOfBoosters*NumberOfOps*$E1920,"")</f>
        <v/>
      </c>
      <c r="G1920" s="34" t="str">
        <f t="shared" si="286"/>
        <v/>
      </c>
      <c r="H1920" s="27" t="str">
        <f t="shared" si="287"/>
        <v/>
      </c>
      <c r="I1920" s="27" t="str">
        <f t="shared" si="288"/>
        <v/>
      </c>
      <c r="J1920" s="27" t="str">
        <f t="shared" si="289"/>
        <v/>
      </c>
      <c r="K1920" s="27" t="str">
        <f t="shared" si="290"/>
        <v/>
      </c>
      <c r="L1920" s="27" t="str">
        <f t="shared" si="291"/>
        <v/>
      </c>
      <c r="M1920" s="32" t="str">
        <f t="shared" si="292"/>
        <v/>
      </c>
      <c r="N1920" s="27" t="str">
        <f t="shared" si="294"/>
        <v/>
      </c>
      <c r="O1920" s="27" t="str">
        <f t="shared" si="294"/>
        <v/>
      </c>
      <c r="P1920" s="27" t="str">
        <f t="shared" si="294"/>
        <v/>
      </c>
      <c r="Q1920" s="27" t="str">
        <f t="shared" si="294"/>
        <v/>
      </c>
      <c r="R1920" s="27" t="str">
        <f t="shared" si="294"/>
        <v/>
      </c>
      <c r="S1920" s="27" t="str">
        <f t="shared" si="294"/>
        <v/>
      </c>
      <c r="T1920" s="32" t="str">
        <f t="shared" si="294"/>
        <v/>
      </c>
      <c r="U1920" s="10"/>
    </row>
    <row r="1921" spans="1:21" x14ac:dyDescent="0.25">
      <c r="A1921" s="10"/>
      <c r="B1921" s="4" t="str">
        <f>IF(ISBLANK('INPUT | Operations'!$B1926),"",COUNT('INPUT | Operations'!$B$12:$B1925))</f>
        <v/>
      </c>
      <c r="C1921" s="27" t="str">
        <f>IF(ISNUMBER($B1921),('INPUT | Operations'!$C1925+'INPUT | Operations'!$C1926)/2,"")</f>
        <v/>
      </c>
      <c r="D1921" s="28" t="str">
        <f t="shared" si="285"/>
        <v/>
      </c>
      <c r="E1921" s="26" t="str">
        <f>IF(ISNUMBER($B1921),'INPUT | Operations'!$B1926-'INPUT | Operations'!$B1925,"")</f>
        <v/>
      </c>
      <c r="F1921" s="32" t="str">
        <f>IF(ISNUMBER($B1921),IF('INPUT | Operations'!$B1926&lt;Booster_BurnTime,1,IF('INPUT | Operations'!$B1925&lt;=Booster_BurnTime,(Booster_BurnTime-'INPUT | Operations'!$B1925)/('INPUT | Operations'!$B1926-'INPUT | Operations'!$B1925),0))*'INPUT | Operations'!$E1925*NumberOfBoosters*NumberOfOps*$E1921,"")</f>
        <v/>
      </c>
      <c r="G1921" s="34" t="str">
        <f t="shared" si="286"/>
        <v/>
      </c>
      <c r="H1921" s="27" t="str">
        <f t="shared" si="287"/>
        <v/>
      </c>
      <c r="I1921" s="27" t="str">
        <f t="shared" si="288"/>
        <v/>
      </c>
      <c r="J1921" s="27" t="str">
        <f t="shared" si="289"/>
        <v/>
      </c>
      <c r="K1921" s="27" t="str">
        <f t="shared" si="290"/>
        <v/>
      </c>
      <c r="L1921" s="27" t="str">
        <f t="shared" si="291"/>
        <v/>
      </c>
      <c r="M1921" s="32" t="str">
        <f t="shared" si="292"/>
        <v/>
      </c>
      <c r="N1921" s="27" t="str">
        <f t="shared" si="294"/>
        <v/>
      </c>
      <c r="O1921" s="27" t="str">
        <f t="shared" si="294"/>
        <v/>
      </c>
      <c r="P1921" s="27" t="str">
        <f t="shared" si="294"/>
        <v/>
      </c>
      <c r="Q1921" s="27" t="str">
        <f t="shared" si="294"/>
        <v/>
      </c>
      <c r="R1921" s="27" t="str">
        <f t="shared" si="294"/>
        <v/>
      </c>
      <c r="S1921" s="27" t="str">
        <f t="shared" si="294"/>
        <v/>
      </c>
      <c r="T1921" s="32" t="str">
        <f t="shared" si="294"/>
        <v/>
      </c>
      <c r="U1921" s="10"/>
    </row>
    <row r="1922" spans="1:21" x14ac:dyDescent="0.25">
      <c r="A1922" s="10"/>
      <c r="B1922" s="4" t="str">
        <f>IF(ISBLANK('INPUT | Operations'!$B1927),"",COUNT('INPUT | Operations'!$B$12:$B1926))</f>
        <v/>
      </c>
      <c r="C1922" s="27" t="str">
        <f>IF(ISNUMBER($B1922),('INPUT | Operations'!$C1926+'INPUT | Operations'!$C1927)/2,"")</f>
        <v/>
      </c>
      <c r="D1922" s="28" t="str">
        <f t="shared" si="285"/>
        <v/>
      </c>
      <c r="E1922" s="26" t="str">
        <f>IF(ISNUMBER($B1922),'INPUT | Operations'!$B1927-'INPUT | Operations'!$B1926,"")</f>
        <v/>
      </c>
      <c r="F1922" s="32" t="str">
        <f>IF(ISNUMBER($B1922),IF('INPUT | Operations'!$B1927&lt;Booster_BurnTime,1,IF('INPUT | Operations'!$B1926&lt;=Booster_BurnTime,(Booster_BurnTime-'INPUT | Operations'!$B1926)/('INPUT | Operations'!$B1927-'INPUT | Operations'!$B1926),0))*'INPUT | Operations'!$E1926*NumberOfBoosters*NumberOfOps*$E1922,"")</f>
        <v/>
      </c>
      <c r="G1922" s="34" t="str">
        <f t="shared" si="286"/>
        <v/>
      </c>
      <c r="H1922" s="27" t="str">
        <f t="shared" si="287"/>
        <v/>
      </c>
      <c r="I1922" s="27" t="str">
        <f t="shared" si="288"/>
        <v/>
      </c>
      <c r="J1922" s="27" t="str">
        <f t="shared" si="289"/>
        <v/>
      </c>
      <c r="K1922" s="27" t="str">
        <f t="shared" si="290"/>
        <v/>
      </c>
      <c r="L1922" s="27" t="str">
        <f t="shared" si="291"/>
        <v/>
      </c>
      <c r="M1922" s="32" t="str">
        <f t="shared" si="292"/>
        <v/>
      </c>
      <c r="N1922" s="27" t="str">
        <f t="shared" si="294"/>
        <v/>
      </c>
      <c r="O1922" s="27" t="str">
        <f t="shared" si="294"/>
        <v/>
      </c>
      <c r="P1922" s="27" t="str">
        <f t="shared" si="294"/>
        <v/>
      </c>
      <c r="Q1922" s="27" t="str">
        <f t="shared" si="294"/>
        <v/>
      </c>
      <c r="R1922" s="27" t="str">
        <f t="shared" si="294"/>
        <v/>
      </c>
      <c r="S1922" s="27" t="str">
        <f t="shared" si="294"/>
        <v/>
      </c>
      <c r="T1922" s="32" t="str">
        <f t="shared" si="294"/>
        <v/>
      </c>
      <c r="U1922" s="10"/>
    </row>
    <row r="1923" spans="1:21" x14ac:dyDescent="0.25">
      <c r="A1923" s="10"/>
      <c r="B1923" s="4" t="str">
        <f>IF(ISBLANK('INPUT | Operations'!$B1928),"",COUNT('INPUT | Operations'!$B$12:$B1927))</f>
        <v/>
      </c>
      <c r="C1923" s="27" t="str">
        <f>IF(ISNUMBER($B1923),('INPUT | Operations'!$C1927+'INPUT | Operations'!$C1928)/2,"")</f>
        <v/>
      </c>
      <c r="D1923" s="28" t="str">
        <f t="shared" si="285"/>
        <v/>
      </c>
      <c r="E1923" s="26" t="str">
        <f>IF(ISNUMBER($B1923),'INPUT | Operations'!$B1928-'INPUT | Operations'!$B1927,"")</f>
        <v/>
      </c>
      <c r="F1923" s="32" t="str">
        <f>IF(ISNUMBER($B1923),IF('INPUT | Operations'!$B1928&lt;Booster_BurnTime,1,IF('INPUT | Operations'!$B1927&lt;=Booster_BurnTime,(Booster_BurnTime-'INPUT | Operations'!$B1927)/('INPUT | Operations'!$B1928-'INPUT | Operations'!$B1927),0))*'INPUT | Operations'!$E1927*NumberOfBoosters*NumberOfOps*$E1923,"")</f>
        <v/>
      </c>
      <c r="G1923" s="34" t="str">
        <f t="shared" si="286"/>
        <v/>
      </c>
      <c r="H1923" s="27" t="str">
        <f t="shared" si="287"/>
        <v/>
      </c>
      <c r="I1923" s="27" t="str">
        <f t="shared" si="288"/>
        <v/>
      </c>
      <c r="J1923" s="27" t="str">
        <f t="shared" si="289"/>
        <v/>
      </c>
      <c r="K1923" s="27" t="str">
        <f t="shared" si="290"/>
        <v/>
      </c>
      <c r="L1923" s="27" t="str">
        <f t="shared" si="291"/>
        <v/>
      </c>
      <c r="M1923" s="32" t="str">
        <f t="shared" si="292"/>
        <v/>
      </c>
      <c r="N1923" s="27" t="str">
        <f t="shared" si="294"/>
        <v/>
      </c>
      <c r="O1923" s="27" t="str">
        <f t="shared" si="294"/>
        <v/>
      </c>
      <c r="P1923" s="27" t="str">
        <f t="shared" si="294"/>
        <v/>
      </c>
      <c r="Q1923" s="27" t="str">
        <f t="shared" si="294"/>
        <v/>
      </c>
      <c r="R1923" s="27" t="str">
        <f t="shared" si="294"/>
        <v/>
      </c>
      <c r="S1923" s="27" t="str">
        <f t="shared" si="294"/>
        <v/>
      </c>
      <c r="T1923" s="32" t="str">
        <f t="shared" si="294"/>
        <v/>
      </c>
      <c r="U1923" s="10"/>
    </row>
    <row r="1924" spans="1:21" x14ac:dyDescent="0.25">
      <c r="A1924" s="10"/>
      <c r="B1924" s="4" t="str">
        <f>IF(ISBLANK('INPUT | Operations'!$B1929),"",COUNT('INPUT | Operations'!$B$12:$B1928))</f>
        <v/>
      </c>
      <c r="C1924" s="27" t="str">
        <f>IF(ISNUMBER($B1924),('INPUT | Operations'!$C1928+'INPUT | Operations'!$C1929)/2,"")</f>
        <v/>
      </c>
      <c r="D1924" s="28" t="str">
        <f t="shared" si="285"/>
        <v/>
      </c>
      <c r="E1924" s="26" t="str">
        <f>IF(ISNUMBER($B1924),'INPUT | Operations'!$B1929-'INPUT | Operations'!$B1928,"")</f>
        <v/>
      </c>
      <c r="F1924" s="32" t="str">
        <f>IF(ISNUMBER($B1924),IF('INPUT | Operations'!$B1929&lt;Booster_BurnTime,1,IF('INPUT | Operations'!$B1928&lt;=Booster_BurnTime,(Booster_BurnTime-'INPUT | Operations'!$B1928)/('INPUT | Operations'!$B1929-'INPUT | Operations'!$B1928),0))*'INPUT | Operations'!$E1928*NumberOfBoosters*NumberOfOps*$E1924,"")</f>
        <v/>
      </c>
      <c r="G1924" s="34" t="str">
        <f t="shared" si="286"/>
        <v/>
      </c>
      <c r="H1924" s="27" t="str">
        <f t="shared" si="287"/>
        <v/>
      </c>
      <c r="I1924" s="27" t="str">
        <f t="shared" si="288"/>
        <v/>
      </c>
      <c r="J1924" s="27" t="str">
        <f t="shared" si="289"/>
        <v/>
      </c>
      <c r="K1924" s="27" t="str">
        <f t="shared" si="290"/>
        <v/>
      </c>
      <c r="L1924" s="27" t="str">
        <f t="shared" si="291"/>
        <v/>
      </c>
      <c r="M1924" s="32" t="str">
        <f t="shared" si="292"/>
        <v/>
      </c>
      <c r="N1924" s="27" t="str">
        <f t="shared" si="294"/>
        <v/>
      </c>
      <c r="O1924" s="27" t="str">
        <f t="shared" si="294"/>
        <v/>
      </c>
      <c r="P1924" s="27" t="str">
        <f t="shared" si="294"/>
        <v/>
      </c>
      <c r="Q1924" s="27" t="str">
        <f t="shared" si="294"/>
        <v/>
      </c>
      <c r="R1924" s="27" t="str">
        <f t="shared" si="294"/>
        <v/>
      </c>
      <c r="S1924" s="27" t="str">
        <f t="shared" si="294"/>
        <v/>
      </c>
      <c r="T1924" s="32" t="str">
        <f t="shared" si="294"/>
        <v/>
      </c>
      <c r="U1924" s="10"/>
    </row>
    <row r="1925" spans="1:21" x14ac:dyDescent="0.25">
      <c r="A1925" s="10"/>
      <c r="B1925" s="4" t="str">
        <f>IF(ISBLANK('INPUT | Operations'!$B1930),"",COUNT('INPUT | Operations'!$B$12:$B1929))</f>
        <v/>
      </c>
      <c r="C1925" s="27" t="str">
        <f>IF(ISNUMBER($B1925),('INPUT | Operations'!$C1929+'INPUT | Operations'!$C1930)/2,"")</f>
        <v/>
      </c>
      <c r="D1925" s="28" t="str">
        <f t="shared" si="285"/>
        <v/>
      </c>
      <c r="E1925" s="26" t="str">
        <f>IF(ISNUMBER($B1925),'INPUT | Operations'!$B1930-'INPUT | Operations'!$B1929,"")</f>
        <v/>
      </c>
      <c r="F1925" s="32" t="str">
        <f>IF(ISNUMBER($B1925),IF('INPUT | Operations'!$B1930&lt;Booster_BurnTime,1,IF('INPUT | Operations'!$B1929&lt;=Booster_BurnTime,(Booster_BurnTime-'INPUT | Operations'!$B1929)/('INPUT | Operations'!$B1930-'INPUT | Operations'!$B1929),0))*'INPUT | Operations'!$E1929*NumberOfBoosters*NumberOfOps*$E1925,"")</f>
        <v/>
      </c>
      <c r="G1925" s="34" t="str">
        <f t="shared" si="286"/>
        <v/>
      </c>
      <c r="H1925" s="27" t="str">
        <f t="shared" si="287"/>
        <v/>
      </c>
      <c r="I1925" s="27" t="str">
        <f t="shared" si="288"/>
        <v/>
      </c>
      <c r="J1925" s="27" t="str">
        <f t="shared" si="289"/>
        <v/>
      </c>
      <c r="K1925" s="27" t="str">
        <f t="shared" si="290"/>
        <v/>
      </c>
      <c r="L1925" s="27" t="str">
        <f t="shared" si="291"/>
        <v/>
      </c>
      <c r="M1925" s="32" t="str">
        <f t="shared" si="292"/>
        <v/>
      </c>
      <c r="N1925" s="27" t="str">
        <f t="shared" si="294"/>
        <v/>
      </c>
      <c r="O1925" s="27" t="str">
        <f t="shared" si="294"/>
        <v/>
      </c>
      <c r="P1925" s="27" t="str">
        <f t="shared" si="294"/>
        <v/>
      </c>
      <c r="Q1925" s="27" t="str">
        <f t="shared" si="294"/>
        <v/>
      </c>
      <c r="R1925" s="27" t="str">
        <f t="shared" si="294"/>
        <v/>
      </c>
      <c r="S1925" s="27" t="str">
        <f t="shared" si="294"/>
        <v/>
      </c>
      <c r="T1925" s="32" t="str">
        <f t="shared" si="294"/>
        <v/>
      </c>
      <c r="U1925" s="10"/>
    </row>
    <row r="1926" spans="1:21" x14ac:dyDescent="0.25">
      <c r="A1926" s="10"/>
      <c r="B1926" s="4" t="str">
        <f>IF(ISBLANK('INPUT | Operations'!$B1931),"",COUNT('INPUT | Operations'!$B$12:$B1930))</f>
        <v/>
      </c>
      <c r="C1926" s="27" t="str">
        <f>IF(ISNUMBER($B1926),('INPUT | Operations'!$C1930+'INPUT | Operations'!$C1931)/2,"")</f>
        <v/>
      </c>
      <c r="D1926" s="28" t="str">
        <f t="shared" si="285"/>
        <v/>
      </c>
      <c r="E1926" s="26" t="str">
        <f>IF(ISNUMBER($B1926),'INPUT | Operations'!$B1931-'INPUT | Operations'!$B1930,"")</f>
        <v/>
      </c>
      <c r="F1926" s="32" t="str">
        <f>IF(ISNUMBER($B1926),IF('INPUT | Operations'!$B1931&lt;Booster_BurnTime,1,IF('INPUT | Operations'!$B1930&lt;=Booster_BurnTime,(Booster_BurnTime-'INPUT | Operations'!$B1930)/('INPUT | Operations'!$B1931-'INPUT | Operations'!$B1930),0))*'INPUT | Operations'!$E1930*NumberOfBoosters*NumberOfOps*$E1926,"")</f>
        <v/>
      </c>
      <c r="G1926" s="34" t="str">
        <f t="shared" si="286"/>
        <v/>
      </c>
      <c r="H1926" s="27" t="str">
        <f t="shared" si="287"/>
        <v/>
      </c>
      <c r="I1926" s="27" t="str">
        <f t="shared" si="288"/>
        <v/>
      </c>
      <c r="J1926" s="27" t="str">
        <f t="shared" si="289"/>
        <v/>
      </c>
      <c r="K1926" s="27" t="str">
        <f t="shared" si="290"/>
        <v/>
      </c>
      <c r="L1926" s="27" t="str">
        <f t="shared" si="291"/>
        <v/>
      </c>
      <c r="M1926" s="32" t="str">
        <f t="shared" si="292"/>
        <v/>
      </c>
      <c r="N1926" s="27" t="str">
        <f t="shared" si="294"/>
        <v/>
      </c>
      <c r="O1926" s="27" t="str">
        <f t="shared" si="294"/>
        <v/>
      </c>
      <c r="P1926" s="27" t="str">
        <f t="shared" si="294"/>
        <v/>
      </c>
      <c r="Q1926" s="27" t="str">
        <f t="shared" si="294"/>
        <v/>
      </c>
      <c r="R1926" s="27" t="str">
        <f t="shared" si="294"/>
        <v/>
      </c>
      <c r="S1926" s="27" t="str">
        <f t="shared" si="294"/>
        <v/>
      </c>
      <c r="T1926" s="32" t="str">
        <f t="shared" si="294"/>
        <v/>
      </c>
      <c r="U1926" s="10"/>
    </row>
    <row r="1927" spans="1:21" x14ac:dyDescent="0.25">
      <c r="A1927" s="10"/>
      <c r="B1927" s="4" t="str">
        <f>IF(ISBLANK('INPUT | Operations'!$B1932),"",COUNT('INPUT | Operations'!$B$12:$B1931))</f>
        <v/>
      </c>
      <c r="C1927" s="27" t="str">
        <f>IF(ISNUMBER($B1927),('INPUT | Operations'!$C1931+'INPUT | Operations'!$C1932)/2,"")</f>
        <v/>
      </c>
      <c r="D1927" s="28" t="str">
        <f t="shared" si="285"/>
        <v/>
      </c>
      <c r="E1927" s="26" t="str">
        <f>IF(ISNUMBER($B1927),'INPUT | Operations'!$B1932-'INPUT | Operations'!$B1931,"")</f>
        <v/>
      </c>
      <c r="F1927" s="32" t="str">
        <f>IF(ISNUMBER($B1927),IF('INPUT | Operations'!$B1932&lt;Booster_BurnTime,1,IF('INPUT | Operations'!$B1931&lt;=Booster_BurnTime,(Booster_BurnTime-'INPUT | Operations'!$B1931)/('INPUT | Operations'!$B1932-'INPUT | Operations'!$B1931),0))*'INPUT | Operations'!$E1931*NumberOfBoosters*NumberOfOps*$E1927,"")</f>
        <v/>
      </c>
      <c r="G1927" s="34" t="str">
        <f t="shared" si="286"/>
        <v/>
      </c>
      <c r="H1927" s="27" t="str">
        <f t="shared" si="287"/>
        <v/>
      </c>
      <c r="I1927" s="27" t="str">
        <f t="shared" si="288"/>
        <v/>
      </c>
      <c r="J1927" s="27" t="str">
        <f t="shared" si="289"/>
        <v/>
      </c>
      <c r="K1927" s="27" t="str">
        <f t="shared" si="290"/>
        <v/>
      </c>
      <c r="L1927" s="27" t="str">
        <f t="shared" si="291"/>
        <v/>
      </c>
      <c r="M1927" s="32" t="str">
        <f t="shared" si="292"/>
        <v/>
      </c>
      <c r="N1927" s="27" t="str">
        <f t="shared" si="294"/>
        <v/>
      </c>
      <c r="O1927" s="27" t="str">
        <f t="shared" si="294"/>
        <v/>
      </c>
      <c r="P1927" s="27" t="str">
        <f t="shared" si="294"/>
        <v/>
      </c>
      <c r="Q1927" s="27" t="str">
        <f t="shared" si="294"/>
        <v/>
      </c>
      <c r="R1927" s="27" t="str">
        <f t="shared" si="294"/>
        <v/>
      </c>
      <c r="S1927" s="27" t="str">
        <f t="shared" si="294"/>
        <v/>
      </c>
      <c r="T1927" s="32" t="str">
        <f t="shared" si="294"/>
        <v/>
      </c>
      <c r="U1927" s="10"/>
    </row>
    <row r="1928" spans="1:21" x14ac:dyDescent="0.25">
      <c r="A1928" s="10"/>
      <c r="B1928" s="4" t="str">
        <f>IF(ISBLANK('INPUT | Operations'!$B1933),"",COUNT('INPUT | Operations'!$B$12:$B1932))</f>
        <v/>
      </c>
      <c r="C1928" s="27" t="str">
        <f>IF(ISNUMBER($B1928),('INPUT | Operations'!$C1932+'INPUT | Operations'!$C1933)/2,"")</f>
        <v/>
      </c>
      <c r="D1928" s="28" t="str">
        <f t="shared" ref="D1928:D1991" si="295">IF(ISNUMBER($B1928),C1928*0.3048/1000,"")</f>
        <v/>
      </c>
      <c r="E1928" s="26" t="str">
        <f>IF(ISNUMBER($B1928),'INPUT | Operations'!$B1933-'INPUT | Operations'!$B1932,"")</f>
        <v/>
      </c>
      <c r="F1928" s="32" t="str">
        <f>IF(ISNUMBER($B1928),IF('INPUT | Operations'!$B1933&lt;Booster_BurnTime,1,IF('INPUT | Operations'!$B1932&lt;=Booster_BurnTime,(Booster_BurnTime-'INPUT | Operations'!$B1932)/('INPUT | Operations'!$B1933-'INPUT | Operations'!$B1932),0))*'INPUT | Operations'!$E1932*NumberOfBoosters*NumberOfOps*$E1928,"")</f>
        <v/>
      </c>
      <c r="G1928" s="34" t="str">
        <f t="shared" ref="G1928:G1995" si="296">IF(ISNUMBER($B1928),Booster_H2O+MW_H2O/MW_H*Booster_H+MW_H2O/MW_H2*Booster_H2+Booster_OH,"")</f>
        <v/>
      </c>
      <c r="H1928" s="27" t="str">
        <f t="shared" ref="H1928:H1995" si="297">IF(ISNUMBER($B1928),Booster_CO2+MW_CO2/MW_CO*(Booster_CO-$I1928),"")</f>
        <v/>
      </c>
      <c r="I1928" s="27" t="str">
        <f t="shared" ref="I1928:I1995" si="298">IF(ISNUMBER($B1928),MIN(0.0025*EXP(0.067*$D1928)*(Booster_CO+Booster_CO2),Booster_CO),"")</f>
        <v/>
      </c>
      <c r="J1928" s="27" t="str">
        <f t="shared" ref="J1928:J1995" si="299">IF(ISNUMBER($B1928),Booster_Al2O3,"")</f>
        <v/>
      </c>
      <c r="K1928" s="27" t="str">
        <f t="shared" ref="K1928:K1995" si="300">IF(ISNUMBER($B1928),Booster_HCl+Booster_Cl+Booster_Cl2,"")</f>
        <v/>
      </c>
      <c r="L1928" s="27" t="str">
        <f t="shared" ref="L1928:L1995" si="301">IF(ISNUMBER($B1928),Booster_NOx+33*EXP(-0.26*$D1928),"")</f>
        <v/>
      </c>
      <c r="M1928" s="32" t="str">
        <f t="shared" ref="M1928:M1995" si="302">IF(ISNUMBER($B1928),Booster_BC*MAX(0.04,MIN(1,0.04*EXP(0.12*($D1928-15)))),"")</f>
        <v/>
      </c>
      <c r="N1928" s="27" t="str">
        <f t="shared" si="294"/>
        <v/>
      </c>
      <c r="O1928" s="27" t="str">
        <f t="shared" si="294"/>
        <v/>
      </c>
      <c r="P1928" s="27" t="str">
        <f t="shared" si="294"/>
        <v/>
      </c>
      <c r="Q1928" s="27" t="str">
        <f t="shared" si="294"/>
        <v/>
      </c>
      <c r="R1928" s="27" t="str">
        <f t="shared" si="294"/>
        <v/>
      </c>
      <c r="S1928" s="27" t="str">
        <f t="shared" si="294"/>
        <v/>
      </c>
      <c r="T1928" s="32" t="str">
        <f t="shared" si="294"/>
        <v/>
      </c>
      <c r="U1928" s="10"/>
    </row>
    <row r="1929" spans="1:21" x14ac:dyDescent="0.25">
      <c r="A1929" s="10"/>
      <c r="B1929" s="4" t="str">
        <f>IF(ISBLANK('INPUT | Operations'!$B1934),"",COUNT('INPUT | Operations'!$B$12:$B1933))</f>
        <v/>
      </c>
      <c r="C1929" s="27" t="str">
        <f>IF(ISNUMBER($B1929),('INPUT | Operations'!$C1933+'INPUT | Operations'!$C1934)/2,"")</f>
        <v/>
      </c>
      <c r="D1929" s="28" t="str">
        <f t="shared" si="295"/>
        <v/>
      </c>
      <c r="E1929" s="26" t="str">
        <f>IF(ISNUMBER($B1929),'INPUT | Operations'!$B1934-'INPUT | Operations'!$B1933,"")</f>
        <v/>
      </c>
      <c r="F1929" s="32" t="str">
        <f>IF(ISNUMBER($B1929),IF('INPUT | Operations'!$B1934&lt;Booster_BurnTime,1,IF('INPUT | Operations'!$B1933&lt;=Booster_BurnTime,(Booster_BurnTime-'INPUT | Operations'!$B1933)/('INPUT | Operations'!$B1934-'INPUT | Operations'!$B1933),0))*'INPUT | Operations'!$E1933*NumberOfBoosters*NumberOfOps*$E1929,"")</f>
        <v/>
      </c>
      <c r="G1929" s="34" t="str">
        <f t="shared" si="296"/>
        <v/>
      </c>
      <c r="H1929" s="27" t="str">
        <f t="shared" si="297"/>
        <v/>
      </c>
      <c r="I1929" s="27" t="str">
        <f t="shared" si="298"/>
        <v/>
      </c>
      <c r="J1929" s="27" t="str">
        <f t="shared" si="299"/>
        <v/>
      </c>
      <c r="K1929" s="27" t="str">
        <f t="shared" si="300"/>
        <v/>
      </c>
      <c r="L1929" s="27" t="str">
        <f t="shared" si="301"/>
        <v/>
      </c>
      <c r="M1929" s="32" t="str">
        <f t="shared" si="302"/>
        <v/>
      </c>
      <c r="N1929" s="27" t="str">
        <f t="shared" si="294"/>
        <v/>
      </c>
      <c r="O1929" s="27" t="str">
        <f t="shared" si="294"/>
        <v/>
      </c>
      <c r="P1929" s="27" t="str">
        <f t="shared" si="294"/>
        <v/>
      </c>
      <c r="Q1929" s="27" t="str">
        <f t="shared" si="294"/>
        <v/>
      </c>
      <c r="R1929" s="27" t="str">
        <f t="shared" si="294"/>
        <v/>
      </c>
      <c r="S1929" s="27" t="str">
        <f t="shared" si="294"/>
        <v/>
      </c>
      <c r="T1929" s="32" t="str">
        <f t="shared" si="294"/>
        <v/>
      </c>
      <c r="U1929" s="10"/>
    </row>
    <row r="1930" spans="1:21" x14ac:dyDescent="0.25">
      <c r="A1930" s="10"/>
      <c r="B1930" s="4" t="str">
        <f>IF(ISBLANK('INPUT | Operations'!$B1935),"",COUNT('INPUT | Operations'!$B$12:$B1934))</f>
        <v/>
      </c>
      <c r="C1930" s="27" t="str">
        <f>IF(ISNUMBER($B1930),('INPUT | Operations'!$C1934+'INPUT | Operations'!$C1935)/2,"")</f>
        <v/>
      </c>
      <c r="D1930" s="28" t="str">
        <f t="shared" si="295"/>
        <v/>
      </c>
      <c r="E1930" s="26" t="str">
        <f>IF(ISNUMBER($B1930),'INPUT | Operations'!$B1935-'INPUT | Operations'!$B1934,"")</f>
        <v/>
      </c>
      <c r="F1930" s="32" t="str">
        <f>IF(ISNUMBER($B1930),IF('INPUT | Operations'!$B1935&lt;Booster_BurnTime,1,IF('INPUT | Operations'!$B1934&lt;=Booster_BurnTime,(Booster_BurnTime-'INPUT | Operations'!$B1934)/('INPUT | Operations'!$B1935-'INPUT | Operations'!$B1934),0))*'INPUT | Operations'!$E1934*NumberOfBoosters*NumberOfOps*$E1930,"")</f>
        <v/>
      </c>
      <c r="G1930" s="34" t="str">
        <f t="shared" si="296"/>
        <v/>
      </c>
      <c r="H1930" s="27" t="str">
        <f t="shared" si="297"/>
        <v/>
      </c>
      <c r="I1930" s="27" t="str">
        <f t="shared" si="298"/>
        <v/>
      </c>
      <c r="J1930" s="27" t="str">
        <f t="shared" si="299"/>
        <v/>
      </c>
      <c r="K1930" s="27" t="str">
        <f t="shared" si="300"/>
        <v/>
      </c>
      <c r="L1930" s="27" t="str">
        <f t="shared" si="301"/>
        <v/>
      </c>
      <c r="M1930" s="32" t="str">
        <f t="shared" si="302"/>
        <v/>
      </c>
      <c r="N1930" s="27" t="str">
        <f t="shared" si="294"/>
        <v/>
      </c>
      <c r="O1930" s="27" t="str">
        <f t="shared" si="294"/>
        <v/>
      </c>
      <c r="P1930" s="27" t="str">
        <f t="shared" si="294"/>
        <v/>
      </c>
      <c r="Q1930" s="27" t="str">
        <f t="shared" si="294"/>
        <v/>
      </c>
      <c r="R1930" s="27" t="str">
        <f t="shared" si="294"/>
        <v/>
      </c>
      <c r="S1930" s="27" t="str">
        <f t="shared" si="294"/>
        <v/>
      </c>
      <c r="T1930" s="32" t="str">
        <f t="shared" si="294"/>
        <v/>
      </c>
      <c r="U1930" s="10"/>
    </row>
    <row r="1931" spans="1:21" x14ac:dyDescent="0.25">
      <c r="A1931" s="10"/>
      <c r="B1931" s="4" t="str">
        <f>IF(ISBLANK('INPUT | Operations'!$B1936),"",COUNT('INPUT | Operations'!$B$12:$B1935))</f>
        <v/>
      </c>
      <c r="C1931" s="27" t="str">
        <f>IF(ISNUMBER($B1931),('INPUT | Operations'!$C1935+'INPUT | Operations'!$C1936)/2,"")</f>
        <v/>
      </c>
      <c r="D1931" s="28" t="str">
        <f t="shared" si="295"/>
        <v/>
      </c>
      <c r="E1931" s="26" t="str">
        <f>IF(ISNUMBER($B1931),'INPUT | Operations'!$B1936-'INPUT | Operations'!$B1935,"")</f>
        <v/>
      </c>
      <c r="F1931" s="32" t="str">
        <f>IF(ISNUMBER($B1931),IF('INPUT | Operations'!$B1936&lt;Booster_BurnTime,1,IF('INPUT | Operations'!$B1935&lt;=Booster_BurnTime,(Booster_BurnTime-'INPUT | Operations'!$B1935)/('INPUT | Operations'!$B1936-'INPUT | Operations'!$B1935),0))*'INPUT | Operations'!$E1935*NumberOfBoosters*NumberOfOps*$E1931,"")</f>
        <v/>
      </c>
      <c r="G1931" s="34" t="str">
        <f t="shared" si="296"/>
        <v/>
      </c>
      <c r="H1931" s="27" t="str">
        <f t="shared" si="297"/>
        <v/>
      </c>
      <c r="I1931" s="27" t="str">
        <f t="shared" si="298"/>
        <v/>
      </c>
      <c r="J1931" s="27" t="str">
        <f t="shared" si="299"/>
        <v/>
      </c>
      <c r="K1931" s="27" t="str">
        <f t="shared" si="300"/>
        <v/>
      </c>
      <c r="L1931" s="27" t="str">
        <f t="shared" si="301"/>
        <v/>
      </c>
      <c r="M1931" s="32" t="str">
        <f t="shared" si="302"/>
        <v/>
      </c>
      <c r="N1931" s="27" t="str">
        <f t="shared" si="294"/>
        <v/>
      </c>
      <c r="O1931" s="27" t="str">
        <f t="shared" si="294"/>
        <v/>
      </c>
      <c r="P1931" s="27" t="str">
        <f t="shared" si="294"/>
        <v/>
      </c>
      <c r="Q1931" s="27" t="str">
        <f t="shared" si="294"/>
        <v/>
      </c>
      <c r="R1931" s="27" t="str">
        <f t="shared" si="294"/>
        <v/>
      </c>
      <c r="S1931" s="27" t="str">
        <f t="shared" si="294"/>
        <v/>
      </c>
      <c r="T1931" s="32" t="str">
        <f t="shared" si="294"/>
        <v/>
      </c>
      <c r="U1931" s="10"/>
    </row>
    <row r="1932" spans="1:21" x14ac:dyDescent="0.25">
      <c r="A1932" s="10"/>
      <c r="B1932" s="4" t="str">
        <f>IF(ISBLANK('INPUT | Operations'!$B1937),"",COUNT('INPUT | Operations'!$B$12:$B1936))</f>
        <v/>
      </c>
      <c r="C1932" s="27" t="str">
        <f>IF(ISNUMBER($B1932),('INPUT | Operations'!$C1936+'INPUT | Operations'!$C1937)/2,"")</f>
        <v/>
      </c>
      <c r="D1932" s="28" t="str">
        <f t="shared" si="295"/>
        <v/>
      </c>
      <c r="E1932" s="26" t="str">
        <f>IF(ISNUMBER($B1932),'INPUT | Operations'!$B1937-'INPUT | Operations'!$B1936,"")</f>
        <v/>
      </c>
      <c r="F1932" s="32" t="str">
        <f>IF(ISNUMBER($B1932),IF('INPUT | Operations'!$B1937&lt;Booster_BurnTime,1,IF('INPUT | Operations'!$B1936&lt;=Booster_BurnTime,(Booster_BurnTime-'INPUT | Operations'!$B1936)/('INPUT | Operations'!$B1937-'INPUT | Operations'!$B1936),0))*'INPUT | Operations'!$E1936*NumberOfBoosters*NumberOfOps*$E1932,"")</f>
        <v/>
      </c>
      <c r="G1932" s="34" t="str">
        <f t="shared" si="296"/>
        <v/>
      </c>
      <c r="H1932" s="27" t="str">
        <f t="shared" si="297"/>
        <v/>
      </c>
      <c r="I1932" s="27" t="str">
        <f t="shared" si="298"/>
        <v/>
      </c>
      <c r="J1932" s="27" t="str">
        <f t="shared" si="299"/>
        <v/>
      </c>
      <c r="K1932" s="27" t="str">
        <f t="shared" si="300"/>
        <v/>
      </c>
      <c r="L1932" s="27" t="str">
        <f t="shared" si="301"/>
        <v/>
      </c>
      <c r="M1932" s="32" t="str">
        <f t="shared" si="302"/>
        <v/>
      </c>
      <c r="N1932" s="27" t="str">
        <f t="shared" si="294"/>
        <v/>
      </c>
      <c r="O1932" s="27" t="str">
        <f t="shared" si="294"/>
        <v/>
      </c>
      <c r="P1932" s="27" t="str">
        <f t="shared" si="294"/>
        <v/>
      </c>
      <c r="Q1932" s="27" t="str">
        <f t="shared" si="294"/>
        <v/>
      </c>
      <c r="R1932" s="27" t="str">
        <f t="shared" si="294"/>
        <v/>
      </c>
      <c r="S1932" s="27" t="str">
        <f t="shared" si="294"/>
        <v/>
      </c>
      <c r="T1932" s="32" t="str">
        <f t="shared" si="294"/>
        <v/>
      </c>
      <c r="U1932" s="10"/>
    </row>
    <row r="1933" spans="1:21" x14ac:dyDescent="0.25">
      <c r="A1933" s="10"/>
      <c r="B1933" s="4" t="str">
        <f>IF(ISBLANK('INPUT | Operations'!$B1938),"",COUNT('INPUT | Operations'!$B$12:$B1937))</f>
        <v/>
      </c>
      <c r="C1933" s="27" t="str">
        <f>IF(ISNUMBER($B1933),('INPUT | Operations'!$C1937+'INPUT | Operations'!$C1938)/2,"")</f>
        <v/>
      </c>
      <c r="D1933" s="28" t="str">
        <f t="shared" si="295"/>
        <v/>
      </c>
      <c r="E1933" s="26" t="str">
        <f>IF(ISNUMBER($B1933),'INPUT | Operations'!$B1938-'INPUT | Operations'!$B1937,"")</f>
        <v/>
      </c>
      <c r="F1933" s="32" t="str">
        <f>IF(ISNUMBER($B1933),IF('INPUT | Operations'!$B1938&lt;Booster_BurnTime,1,IF('INPUT | Operations'!$B1937&lt;=Booster_BurnTime,(Booster_BurnTime-'INPUT | Operations'!$B1937)/('INPUT | Operations'!$B1938-'INPUT | Operations'!$B1937),0))*'INPUT | Operations'!$E1937*NumberOfBoosters*NumberOfOps*$E1933,"")</f>
        <v/>
      </c>
      <c r="G1933" s="34" t="str">
        <f t="shared" si="296"/>
        <v/>
      </c>
      <c r="H1933" s="27" t="str">
        <f t="shared" si="297"/>
        <v/>
      </c>
      <c r="I1933" s="27" t="str">
        <f t="shared" si="298"/>
        <v/>
      </c>
      <c r="J1933" s="27" t="str">
        <f t="shared" si="299"/>
        <v/>
      </c>
      <c r="K1933" s="27" t="str">
        <f t="shared" si="300"/>
        <v/>
      </c>
      <c r="L1933" s="27" t="str">
        <f t="shared" si="301"/>
        <v/>
      </c>
      <c r="M1933" s="32" t="str">
        <f t="shared" si="302"/>
        <v/>
      </c>
      <c r="N1933" s="27" t="str">
        <f t="shared" si="294"/>
        <v/>
      </c>
      <c r="O1933" s="27" t="str">
        <f t="shared" si="294"/>
        <v/>
      </c>
      <c r="P1933" s="27" t="str">
        <f t="shared" si="294"/>
        <v/>
      </c>
      <c r="Q1933" s="27" t="str">
        <f t="shared" si="294"/>
        <v/>
      </c>
      <c r="R1933" s="27" t="str">
        <f t="shared" si="294"/>
        <v/>
      </c>
      <c r="S1933" s="27" t="str">
        <f t="shared" si="294"/>
        <v/>
      </c>
      <c r="T1933" s="32" t="str">
        <f t="shared" si="294"/>
        <v/>
      </c>
      <c r="U1933" s="10"/>
    </row>
    <row r="1934" spans="1:21" x14ac:dyDescent="0.25">
      <c r="A1934" s="10"/>
      <c r="B1934" s="4" t="str">
        <f>IF(ISBLANK('INPUT | Operations'!$B1939),"",COUNT('INPUT | Operations'!$B$12:$B1938))</f>
        <v/>
      </c>
      <c r="C1934" s="27" t="str">
        <f>IF(ISNUMBER($B1934),('INPUT | Operations'!$C1938+'INPUT | Operations'!$C1939)/2,"")</f>
        <v/>
      </c>
      <c r="D1934" s="28" t="str">
        <f t="shared" si="295"/>
        <v/>
      </c>
      <c r="E1934" s="26" t="str">
        <f>IF(ISNUMBER($B1934),'INPUT | Operations'!$B1939-'INPUT | Operations'!$B1938,"")</f>
        <v/>
      </c>
      <c r="F1934" s="32" t="str">
        <f>IF(ISNUMBER($B1934),IF('INPUT | Operations'!$B1939&lt;Booster_BurnTime,1,IF('INPUT | Operations'!$B1938&lt;=Booster_BurnTime,(Booster_BurnTime-'INPUT | Operations'!$B1938)/('INPUT | Operations'!$B1939-'INPUT | Operations'!$B1938),0))*'INPUT | Operations'!$E1938*NumberOfBoosters*NumberOfOps*$E1934,"")</f>
        <v/>
      </c>
      <c r="G1934" s="34" t="str">
        <f t="shared" si="296"/>
        <v/>
      </c>
      <c r="H1934" s="27" t="str">
        <f t="shared" si="297"/>
        <v/>
      </c>
      <c r="I1934" s="27" t="str">
        <f t="shared" si="298"/>
        <v/>
      </c>
      <c r="J1934" s="27" t="str">
        <f t="shared" si="299"/>
        <v/>
      </c>
      <c r="K1934" s="27" t="str">
        <f t="shared" si="300"/>
        <v/>
      </c>
      <c r="L1934" s="27" t="str">
        <f t="shared" si="301"/>
        <v/>
      </c>
      <c r="M1934" s="32" t="str">
        <f t="shared" si="302"/>
        <v/>
      </c>
      <c r="N1934" s="27" t="str">
        <f t="shared" si="294"/>
        <v/>
      </c>
      <c r="O1934" s="27" t="str">
        <f t="shared" si="294"/>
        <v/>
      </c>
      <c r="P1934" s="27" t="str">
        <f t="shared" si="294"/>
        <v/>
      </c>
      <c r="Q1934" s="27" t="str">
        <f t="shared" si="294"/>
        <v/>
      </c>
      <c r="R1934" s="27" t="str">
        <f t="shared" si="294"/>
        <v/>
      </c>
      <c r="S1934" s="27" t="str">
        <f t="shared" si="294"/>
        <v/>
      </c>
      <c r="T1934" s="32" t="str">
        <f t="shared" si="294"/>
        <v/>
      </c>
      <c r="U1934" s="10"/>
    </row>
    <row r="1935" spans="1:21" x14ac:dyDescent="0.25">
      <c r="A1935" s="10"/>
      <c r="B1935" s="4" t="str">
        <f>IF(ISBLANK('INPUT | Operations'!$B1940),"",COUNT('INPUT | Operations'!$B$12:$B1939))</f>
        <v/>
      </c>
      <c r="C1935" s="27" t="str">
        <f>IF(ISNUMBER($B1935),('INPUT | Operations'!$C1939+'INPUT | Operations'!$C1940)/2,"")</f>
        <v/>
      </c>
      <c r="D1935" s="28" t="str">
        <f t="shared" si="295"/>
        <v/>
      </c>
      <c r="E1935" s="26" t="str">
        <f>IF(ISNUMBER($B1935),'INPUT | Operations'!$B1940-'INPUT | Operations'!$B1939,"")</f>
        <v/>
      </c>
      <c r="F1935" s="32" t="str">
        <f>IF(ISNUMBER($B1935),IF('INPUT | Operations'!$B1940&lt;Booster_BurnTime,1,IF('INPUT | Operations'!$B1939&lt;=Booster_BurnTime,(Booster_BurnTime-'INPUT | Operations'!$B1939)/('INPUT | Operations'!$B1940-'INPUT | Operations'!$B1939),0))*'INPUT | Operations'!$E1939*NumberOfBoosters*NumberOfOps*$E1935,"")</f>
        <v/>
      </c>
      <c r="G1935" s="34" t="str">
        <f t="shared" si="296"/>
        <v/>
      </c>
      <c r="H1935" s="27" t="str">
        <f t="shared" si="297"/>
        <v/>
      </c>
      <c r="I1935" s="27" t="str">
        <f t="shared" si="298"/>
        <v/>
      </c>
      <c r="J1935" s="27" t="str">
        <f t="shared" si="299"/>
        <v/>
      </c>
      <c r="K1935" s="27" t="str">
        <f t="shared" si="300"/>
        <v/>
      </c>
      <c r="L1935" s="27" t="str">
        <f t="shared" si="301"/>
        <v/>
      </c>
      <c r="M1935" s="32" t="str">
        <f t="shared" si="302"/>
        <v/>
      </c>
      <c r="N1935" s="27" t="str">
        <f t="shared" si="294"/>
        <v/>
      </c>
      <c r="O1935" s="27" t="str">
        <f t="shared" si="294"/>
        <v/>
      </c>
      <c r="P1935" s="27" t="str">
        <f t="shared" si="294"/>
        <v/>
      </c>
      <c r="Q1935" s="27" t="str">
        <f t="shared" si="294"/>
        <v/>
      </c>
      <c r="R1935" s="27" t="str">
        <f t="shared" si="294"/>
        <v/>
      </c>
      <c r="S1935" s="27" t="str">
        <f t="shared" si="294"/>
        <v/>
      </c>
      <c r="T1935" s="32" t="str">
        <f t="shared" si="294"/>
        <v/>
      </c>
      <c r="U1935" s="10"/>
    </row>
    <row r="1936" spans="1:21" x14ac:dyDescent="0.25">
      <c r="A1936" s="10"/>
      <c r="B1936" s="4" t="str">
        <f>IF(ISBLANK('INPUT | Operations'!$B1941),"",COUNT('INPUT | Operations'!$B$12:$B1940))</f>
        <v/>
      </c>
      <c r="C1936" s="27" t="str">
        <f>IF(ISNUMBER($B1936),('INPUT | Operations'!$C1940+'INPUT | Operations'!$C1941)/2,"")</f>
        <v/>
      </c>
      <c r="D1936" s="28" t="str">
        <f t="shared" si="295"/>
        <v/>
      </c>
      <c r="E1936" s="26" t="str">
        <f>IF(ISNUMBER($B1936),'INPUT | Operations'!$B1941-'INPUT | Operations'!$B1940,"")</f>
        <v/>
      </c>
      <c r="F1936" s="32" t="str">
        <f>IF(ISNUMBER($B1936),IF('INPUT | Operations'!$B1941&lt;Booster_BurnTime,1,IF('INPUT | Operations'!$B1940&lt;=Booster_BurnTime,(Booster_BurnTime-'INPUT | Operations'!$B1940)/('INPUT | Operations'!$B1941-'INPUT | Operations'!$B1940),0))*'INPUT | Operations'!$E1940*NumberOfBoosters*NumberOfOps*$E1936,"")</f>
        <v/>
      </c>
      <c r="G1936" s="34" t="str">
        <f t="shared" si="296"/>
        <v/>
      </c>
      <c r="H1936" s="27" t="str">
        <f t="shared" si="297"/>
        <v/>
      </c>
      <c r="I1936" s="27" t="str">
        <f t="shared" si="298"/>
        <v/>
      </c>
      <c r="J1936" s="27" t="str">
        <f t="shared" si="299"/>
        <v/>
      </c>
      <c r="K1936" s="27" t="str">
        <f t="shared" si="300"/>
        <v/>
      </c>
      <c r="L1936" s="27" t="str">
        <f t="shared" si="301"/>
        <v/>
      </c>
      <c r="M1936" s="32" t="str">
        <f t="shared" si="302"/>
        <v/>
      </c>
      <c r="N1936" s="27" t="str">
        <f t="shared" si="294"/>
        <v/>
      </c>
      <c r="O1936" s="27" t="str">
        <f t="shared" si="294"/>
        <v/>
      </c>
      <c r="P1936" s="27" t="str">
        <f t="shared" si="294"/>
        <v/>
      </c>
      <c r="Q1936" s="27" t="str">
        <f t="shared" si="294"/>
        <v/>
      </c>
      <c r="R1936" s="27" t="str">
        <f t="shared" si="294"/>
        <v/>
      </c>
      <c r="S1936" s="27" t="str">
        <f t="shared" si="294"/>
        <v/>
      </c>
      <c r="T1936" s="32" t="str">
        <f t="shared" si="294"/>
        <v/>
      </c>
      <c r="U1936" s="10"/>
    </row>
    <row r="1937" spans="1:21" x14ac:dyDescent="0.25">
      <c r="A1937" s="10"/>
      <c r="B1937" s="4" t="str">
        <f>IF(ISBLANK('INPUT | Operations'!$B1942),"",COUNT('INPUT | Operations'!$B$12:$B1941))</f>
        <v/>
      </c>
      <c r="C1937" s="27" t="str">
        <f>IF(ISNUMBER($B1937),('INPUT | Operations'!$C1941+'INPUT | Operations'!$C1942)/2,"")</f>
        <v/>
      </c>
      <c r="D1937" s="28" t="str">
        <f t="shared" si="295"/>
        <v/>
      </c>
      <c r="E1937" s="26" t="str">
        <f>IF(ISNUMBER($B1937),'INPUT | Operations'!$B1942-'INPUT | Operations'!$B1941,"")</f>
        <v/>
      </c>
      <c r="F1937" s="32" t="str">
        <f>IF(ISNUMBER($B1937),IF('INPUT | Operations'!$B1942&lt;Booster_BurnTime,1,IF('INPUT | Operations'!$B1941&lt;=Booster_BurnTime,(Booster_BurnTime-'INPUT | Operations'!$B1941)/('INPUT | Operations'!$B1942-'INPUT | Operations'!$B1941),0))*'INPUT | Operations'!$E1941*NumberOfBoosters*NumberOfOps*$E1937,"")</f>
        <v/>
      </c>
      <c r="G1937" s="34" t="str">
        <f t="shared" si="296"/>
        <v/>
      </c>
      <c r="H1937" s="27" t="str">
        <f t="shared" si="297"/>
        <v/>
      </c>
      <c r="I1937" s="27" t="str">
        <f t="shared" si="298"/>
        <v/>
      </c>
      <c r="J1937" s="27" t="str">
        <f t="shared" si="299"/>
        <v/>
      </c>
      <c r="K1937" s="27" t="str">
        <f t="shared" si="300"/>
        <v/>
      </c>
      <c r="L1937" s="27" t="str">
        <f t="shared" si="301"/>
        <v/>
      </c>
      <c r="M1937" s="32" t="str">
        <f t="shared" si="302"/>
        <v/>
      </c>
      <c r="N1937" s="27" t="str">
        <f t="shared" si="294"/>
        <v/>
      </c>
      <c r="O1937" s="27" t="str">
        <f t="shared" si="294"/>
        <v/>
      </c>
      <c r="P1937" s="27" t="str">
        <f t="shared" si="294"/>
        <v/>
      </c>
      <c r="Q1937" s="27" t="str">
        <f t="shared" si="294"/>
        <v/>
      </c>
      <c r="R1937" s="27" t="str">
        <f t="shared" si="294"/>
        <v/>
      </c>
      <c r="S1937" s="27" t="str">
        <f t="shared" si="294"/>
        <v/>
      </c>
      <c r="T1937" s="32" t="str">
        <f t="shared" si="294"/>
        <v/>
      </c>
      <c r="U1937" s="10"/>
    </row>
    <row r="1938" spans="1:21" x14ac:dyDescent="0.25">
      <c r="A1938" s="10"/>
      <c r="B1938" s="4" t="str">
        <f>IF(ISBLANK('INPUT | Operations'!$B1943),"",COUNT('INPUT | Operations'!$B$12:$B1942))</f>
        <v/>
      </c>
      <c r="C1938" s="27" t="str">
        <f>IF(ISNUMBER($B1938),('INPUT | Operations'!$C1942+'INPUT | Operations'!$C1943)/2,"")</f>
        <v/>
      </c>
      <c r="D1938" s="28" t="str">
        <f t="shared" si="295"/>
        <v/>
      </c>
      <c r="E1938" s="26" t="str">
        <f>IF(ISNUMBER($B1938),'INPUT | Operations'!$B1943-'INPUT | Operations'!$B1942,"")</f>
        <v/>
      </c>
      <c r="F1938" s="32" t="str">
        <f>IF(ISNUMBER($B1938),IF('INPUT | Operations'!$B1943&lt;Booster_BurnTime,1,IF('INPUT | Operations'!$B1942&lt;=Booster_BurnTime,(Booster_BurnTime-'INPUT | Operations'!$B1942)/('INPUT | Operations'!$B1943-'INPUT | Operations'!$B1942),0))*'INPUT | Operations'!$E1942*NumberOfBoosters*NumberOfOps*$E1938,"")</f>
        <v/>
      </c>
      <c r="G1938" s="34" t="str">
        <f t="shared" si="296"/>
        <v/>
      </c>
      <c r="H1938" s="27" t="str">
        <f t="shared" si="297"/>
        <v/>
      </c>
      <c r="I1938" s="27" t="str">
        <f t="shared" si="298"/>
        <v/>
      </c>
      <c r="J1938" s="27" t="str">
        <f t="shared" si="299"/>
        <v/>
      </c>
      <c r="K1938" s="27" t="str">
        <f t="shared" si="300"/>
        <v/>
      </c>
      <c r="L1938" s="27" t="str">
        <f t="shared" si="301"/>
        <v/>
      </c>
      <c r="M1938" s="32" t="str">
        <f t="shared" si="302"/>
        <v/>
      </c>
      <c r="N1938" s="27" t="str">
        <f t="shared" si="294"/>
        <v/>
      </c>
      <c r="O1938" s="27" t="str">
        <f t="shared" si="294"/>
        <v/>
      </c>
      <c r="P1938" s="27" t="str">
        <f t="shared" si="294"/>
        <v/>
      </c>
      <c r="Q1938" s="27" t="str">
        <f t="shared" si="294"/>
        <v/>
      </c>
      <c r="R1938" s="27" t="str">
        <f t="shared" si="294"/>
        <v/>
      </c>
      <c r="S1938" s="27" t="str">
        <f t="shared" si="294"/>
        <v/>
      </c>
      <c r="T1938" s="32" t="str">
        <f t="shared" si="294"/>
        <v/>
      </c>
      <c r="U1938" s="10"/>
    </row>
    <row r="1939" spans="1:21" x14ac:dyDescent="0.25">
      <c r="A1939" s="10"/>
      <c r="B1939" s="4" t="str">
        <f>IF(ISBLANK('INPUT | Operations'!$B1944),"",COUNT('INPUT | Operations'!$B$12:$B1943))</f>
        <v/>
      </c>
      <c r="C1939" s="27" t="str">
        <f>IF(ISNUMBER($B1939),('INPUT | Operations'!$C1943+'INPUT | Operations'!$C1944)/2,"")</f>
        <v/>
      </c>
      <c r="D1939" s="28" t="str">
        <f t="shared" si="295"/>
        <v/>
      </c>
      <c r="E1939" s="26" t="str">
        <f>IF(ISNUMBER($B1939),'INPUT | Operations'!$B1944-'INPUT | Operations'!$B1943,"")</f>
        <v/>
      </c>
      <c r="F1939" s="32" t="str">
        <f>IF(ISNUMBER($B1939),IF('INPUT | Operations'!$B1944&lt;Booster_BurnTime,1,IF('INPUT | Operations'!$B1943&lt;=Booster_BurnTime,(Booster_BurnTime-'INPUT | Operations'!$B1943)/('INPUT | Operations'!$B1944-'INPUT | Operations'!$B1943),0))*'INPUT | Operations'!$E1943*NumberOfBoosters*NumberOfOps*$E1939,"")</f>
        <v/>
      </c>
      <c r="G1939" s="34" t="str">
        <f t="shared" si="296"/>
        <v/>
      </c>
      <c r="H1939" s="27" t="str">
        <f t="shared" si="297"/>
        <v/>
      </c>
      <c r="I1939" s="27" t="str">
        <f t="shared" si="298"/>
        <v/>
      </c>
      <c r="J1939" s="27" t="str">
        <f t="shared" si="299"/>
        <v/>
      </c>
      <c r="K1939" s="27" t="str">
        <f t="shared" si="300"/>
        <v/>
      </c>
      <c r="L1939" s="27" t="str">
        <f t="shared" si="301"/>
        <v/>
      </c>
      <c r="M1939" s="32" t="str">
        <f t="shared" si="302"/>
        <v/>
      </c>
      <c r="N1939" s="27" t="str">
        <f t="shared" si="294"/>
        <v/>
      </c>
      <c r="O1939" s="27" t="str">
        <f t="shared" si="294"/>
        <v/>
      </c>
      <c r="P1939" s="27" t="str">
        <f t="shared" si="294"/>
        <v/>
      </c>
      <c r="Q1939" s="27" t="str">
        <f t="shared" si="294"/>
        <v/>
      </c>
      <c r="R1939" s="27" t="str">
        <f t="shared" si="294"/>
        <v/>
      </c>
      <c r="S1939" s="27" t="str">
        <f t="shared" ref="N1939:T1976" si="303">IFERROR($F1939*L1939/1000,"")</f>
        <v/>
      </c>
      <c r="T1939" s="32" t="str">
        <f t="shared" si="303"/>
        <v/>
      </c>
      <c r="U1939" s="10"/>
    </row>
    <row r="1940" spans="1:21" x14ac:dyDescent="0.25">
      <c r="A1940" s="10"/>
      <c r="B1940" s="4" t="str">
        <f>IF(ISBLANK('INPUT | Operations'!$B1945),"",COUNT('INPUT | Operations'!$B$12:$B1944))</f>
        <v/>
      </c>
      <c r="C1940" s="27" t="str">
        <f>IF(ISNUMBER($B1940),('INPUT | Operations'!$C1944+'INPUT | Operations'!$C1945)/2,"")</f>
        <v/>
      </c>
      <c r="D1940" s="28" t="str">
        <f t="shared" si="295"/>
        <v/>
      </c>
      <c r="E1940" s="26" t="str">
        <f>IF(ISNUMBER($B1940),'INPUT | Operations'!$B1945-'INPUT | Operations'!$B1944,"")</f>
        <v/>
      </c>
      <c r="F1940" s="32" t="str">
        <f>IF(ISNUMBER($B1940),IF('INPUT | Operations'!$B1945&lt;Booster_BurnTime,1,IF('INPUT | Operations'!$B1944&lt;=Booster_BurnTime,(Booster_BurnTime-'INPUT | Operations'!$B1944)/('INPUT | Operations'!$B1945-'INPUT | Operations'!$B1944),0))*'INPUT | Operations'!$E1944*NumberOfBoosters*NumberOfOps*$E1940,"")</f>
        <v/>
      </c>
      <c r="G1940" s="34" t="str">
        <f t="shared" si="296"/>
        <v/>
      </c>
      <c r="H1940" s="27" t="str">
        <f t="shared" si="297"/>
        <v/>
      </c>
      <c r="I1940" s="27" t="str">
        <f t="shared" si="298"/>
        <v/>
      </c>
      <c r="J1940" s="27" t="str">
        <f t="shared" si="299"/>
        <v/>
      </c>
      <c r="K1940" s="27" t="str">
        <f t="shared" si="300"/>
        <v/>
      </c>
      <c r="L1940" s="27" t="str">
        <f t="shared" si="301"/>
        <v/>
      </c>
      <c r="M1940" s="32" t="str">
        <f t="shared" si="302"/>
        <v/>
      </c>
      <c r="N1940" s="27" t="str">
        <f t="shared" si="303"/>
        <v/>
      </c>
      <c r="O1940" s="27" t="str">
        <f t="shared" si="303"/>
        <v/>
      </c>
      <c r="P1940" s="27" t="str">
        <f t="shared" si="303"/>
        <v/>
      </c>
      <c r="Q1940" s="27" t="str">
        <f t="shared" si="303"/>
        <v/>
      </c>
      <c r="R1940" s="27" t="str">
        <f t="shared" si="303"/>
        <v/>
      </c>
      <c r="S1940" s="27" t="str">
        <f t="shared" si="303"/>
        <v/>
      </c>
      <c r="T1940" s="32" t="str">
        <f t="shared" si="303"/>
        <v/>
      </c>
      <c r="U1940" s="10"/>
    </row>
    <row r="1941" spans="1:21" x14ac:dyDescent="0.25">
      <c r="A1941" s="10"/>
      <c r="B1941" s="4" t="str">
        <f>IF(ISBLANK('INPUT | Operations'!$B1946),"",COUNT('INPUT | Operations'!$B$12:$B1945))</f>
        <v/>
      </c>
      <c r="C1941" s="27" t="str">
        <f>IF(ISNUMBER($B1941),('INPUT | Operations'!$C1945+'INPUT | Operations'!$C1946)/2,"")</f>
        <v/>
      </c>
      <c r="D1941" s="28" t="str">
        <f t="shared" si="295"/>
        <v/>
      </c>
      <c r="E1941" s="26" t="str">
        <f>IF(ISNUMBER($B1941),'INPUT | Operations'!$B1946-'INPUT | Operations'!$B1945,"")</f>
        <v/>
      </c>
      <c r="F1941" s="32" t="str">
        <f>IF(ISNUMBER($B1941),IF('INPUT | Operations'!$B1946&lt;Booster_BurnTime,1,IF('INPUT | Operations'!$B1945&lt;=Booster_BurnTime,(Booster_BurnTime-'INPUT | Operations'!$B1945)/('INPUT | Operations'!$B1946-'INPUT | Operations'!$B1945),0))*'INPUT | Operations'!$E1945*NumberOfBoosters*NumberOfOps*$E1941,"")</f>
        <v/>
      </c>
      <c r="G1941" s="34" t="str">
        <f t="shared" si="296"/>
        <v/>
      </c>
      <c r="H1941" s="27" t="str">
        <f t="shared" si="297"/>
        <v/>
      </c>
      <c r="I1941" s="27" t="str">
        <f t="shared" si="298"/>
        <v/>
      </c>
      <c r="J1941" s="27" t="str">
        <f t="shared" si="299"/>
        <v/>
      </c>
      <c r="K1941" s="27" t="str">
        <f t="shared" si="300"/>
        <v/>
      </c>
      <c r="L1941" s="27" t="str">
        <f t="shared" si="301"/>
        <v/>
      </c>
      <c r="M1941" s="32" t="str">
        <f t="shared" si="302"/>
        <v/>
      </c>
      <c r="N1941" s="27" t="str">
        <f t="shared" si="303"/>
        <v/>
      </c>
      <c r="O1941" s="27" t="str">
        <f t="shared" si="303"/>
        <v/>
      </c>
      <c r="P1941" s="27" t="str">
        <f t="shared" si="303"/>
        <v/>
      </c>
      <c r="Q1941" s="27" t="str">
        <f t="shared" si="303"/>
        <v/>
      </c>
      <c r="R1941" s="27" t="str">
        <f t="shared" si="303"/>
        <v/>
      </c>
      <c r="S1941" s="27" t="str">
        <f t="shared" si="303"/>
        <v/>
      </c>
      <c r="T1941" s="32" t="str">
        <f t="shared" si="303"/>
        <v/>
      </c>
      <c r="U1941" s="10"/>
    </row>
    <row r="1942" spans="1:21" x14ac:dyDescent="0.25">
      <c r="A1942" s="10"/>
      <c r="B1942" s="4" t="str">
        <f>IF(ISBLANK('INPUT | Operations'!$B1947),"",COUNT('INPUT | Operations'!$B$12:$B1946))</f>
        <v/>
      </c>
      <c r="C1942" s="27" t="str">
        <f>IF(ISNUMBER($B1942),('INPUT | Operations'!$C1946+'INPUT | Operations'!$C1947)/2,"")</f>
        <v/>
      </c>
      <c r="D1942" s="28" t="str">
        <f t="shared" si="295"/>
        <v/>
      </c>
      <c r="E1942" s="26" t="str">
        <f>IF(ISNUMBER($B1942),'INPUT | Operations'!$B1947-'INPUT | Operations'!$B1946,"")</f>
        <v/>
      </c>
      <c r="F1942" s="32" t="str">
        <f>IF(ISNUMBER($B1942),IF('INPUT | Operations'!$B1947&lt;Booster_BurnTime,1,IF('INPUT | Operations'!$B1946&lt;=Booster_BurnTime,(Booster_BurnTime-'INPUT | Operations'!$B1946)/('INPUT | Operations'!$B1947-'INPUT | Operations'!$B1946),0))*'INPUT | Operations'!$E1946*NumberOfBoosters*NumberOfOps*$E1942,"")</f>
        <v/>
      </c>
      <c r="G1942" s="34" t="str">
        <f t="shared" si="296"/>
        <v/>
      </c>
      <c r="H1942" s="27" t="str">
        <f t="shared" si="297"/>
        <v/>
      </c>
      <c r="I1942" s="27" t="str">
        <f t="shared" si="298"/>
        <v/>
      </c>
      <c r="J1942" s="27" t="str">
        <f t="shared" si="299"/>
        <v/>
      </c>
      <c r="K1942" s="27" t="str">
        <f t="shared" si="300"/>
        <v/>
      </c>
      <c r="L1942" s="27" t="str">
        <f t="shared" si="301"/>
        <v/>
      </c>
      <c r="M1942" s="32" t="str">
        <f t="shared" si="302"/>
        <v/>
      </c>
      <c r="N1942" s="27" t="str">
        <f t="shared" si="303"/>
        <v/>
      </c>
      <c r="O1942" s="27" t="str">
        <f t="shared" si="303"/>
        <v/>
      </c>
      <c r="P1942" s="27" t="str">
        <f t="shared" si="303"/>
        <v/>
      </c>
      <c r="Q1942" s="27" t="str">
        <f t="shared" si="303"/>
        <v/>
      </c>
      <c r="R1942" s="27" t="str">
        <f t="shared" si="303"/>
        <v/>
      </c>
      <c r="S1942" s="27" t="str">
        <f t="shared" si="303"/>
        <v/>
      </c>
      <c r="T1942" s="32" t="str">
        <f t="shared" si="303"/>
        <v/>
      </c>
      <c r="U1942" s="10"/>
    </row>
    <row r="1943" spans="1:21" x14ac:dyDescent="0.25">
      <c r="A1943" s="10"/>
      <c r="B1943" s="4" t="str">
        <f>IF(ISBLANK('INPUT | Operations'!$B1948),"",COUNT('INPUT | Operations'!$B$12:$B1947))</f>
        <v/>
      </c>
      <c r="C1943" s="27" t="str">
        <f>IF(ISNUMBER($B1943),('INPUT | Operations'!$C1947+'INPUT | Operations'!$C1948)/2,"")</f>
        <v/>
      </c>
      <c r="D1943" s="28" t="str">
        <f t="shared" si="295"/>
        <v/>
      </c>
      <c r="E1943" s="26" t="str">
        <f>IF(ISNUMBER($B1943),'INPUT | Operations'!$B1948-'INPUT | Operations'!$B1947,"")</f>
        <v/>
      </c>
      <c r="F1943" s="32" t="str">
        <f>IF(ISNUMBER($B1943),IF('INPUT | Operations'!$B1948&lt;Booster_BurnTime,1,IF('INPUT | Operations'!$B1947&lt;=Booster_BurnTime,(Booster_BurnTime-'INPUT | Operations'!$B1947)/('INPUT | Operations'!$B1948-'INPUT | Operations'!$B1947),0))*'INPUT | Operations'!$E1947*NumberOfBoosters*NumberOfOps*$E1943,"")</f>
        <v/>
      </c>
      <c r="G1943" s="34" t="str">
        <f t="shared" si="296"/>
        <v/>
      </c>
      <c r="H1943" s="27" t="str">
        <f t="shared" si="297"/>
        <v/>
      </c>
      <c r="I1943" s="27" t="str">
        <f t="shared" si="298"/>
        <v/>
      </c>
      <c r="J1943" s="27" t="str">
        <f t="shared" si="299"/>
        <v/>
      </c>
      <c r="K1943" s="27" t="str">
        <f t="shared" si="300"/>
        <v/>
      </c>
      <c r="L1943" s="27" t="str">
        <f t="shared" si="301"/>
        <v/>
      </c>
      <c r="M1943" s="32" t="str">
        <f t="shared" si="302"/>
        <v/>
      </c>
      <c r="N1943" s="27" t="str">
        <f t="shared" si="303"/>
        <v/>
      </c>
      <c r="O1943" s="27" t="str">
        <f t="shared" si="303"/>
        <v/>
      </c>
      <c r="P1943" s="27" t="str">
        <f t="shared" si="303"/>
        <v/>
      </c>
      <c r="Q1943" s="27" t="str">
        <f t="shared" si="303"/>
        <v/>
      </c>
      <c r="R1943" s="27" t="str">
        <f t="shared" si="303"/>
        <v/>
      </c>
      <c r="S1943" s="27" t="str">
        <f t="shared" si="303"/>
        <v/>
      </c>
      <c r="T1943" s="32" t="str">
        <f t="shared" si="303"/>
        <v/>
      </c>
      <c r="U1943" s="10"/>
    </row>
    <row r="1944" spans="1:21" x14ac:dyDescent="0.25">
      <c r="A1944" s="10"/>
      <c r="B1944" s="4" t="str">
        <f>IF(ISBLANK('INPUT | Operations'!$B1949),"",COUNT('INPUT | Operations'!$B$12:$B1948))</f>
        <v/>
      </c>
      <c r="C1944" s="27" t="str">
        <f>IF(ISNUMBER($B1944),('INPUT | Operations'!$C1948+'INPUT | Operations'!$C1949)/2,"")</f>
        <v/>
      </c>
      <c r="D1944" s="28" t="str">
        <f t="shared" si="295"/>
        <v/>
      </c>
      <c r="E1944" s="26" t="str">
        <f>IF(ISNUMBER($B1944),'INPUT | Operations'!$B1949-'INPUT | Operations'!$B1948,"")</f>
        <v/>
      </c>
      <c r="F1944" s="32" t="str">
        <f>IF(ISNUMBER($B1944),IF('INPUT | Operations'!$B1949&lt;Booster_BurnTime,1,IF('INPUT | Operations'!$B1948&lt;=Booster_BurnTime,(Booster_BurnTime-'INPUT | Operations'!$B1948)/('INPUT | Operations'!$B1949-'INPUT | Operations'!$B1948),0))*'INPUT | Operations'!$E1948*NumberOfBoosters*NumberOfOps*$E1944,"")</f>
        <v/>
      </c>
      <c r="G1944" s="34" t="str">
        <f t="shared" si="296"/>
        <v/>
      </c>
      <c r="H1944" s="27" t="str">
        <f t="shared" si="297"/>
        <v/>
      </c>
      <c r="I1944" s="27" t="str">
        <f t="shared" si="298"/>
        <v/>
      </c>
      <c r="J1944" s="27" t="str">
        <f t="shared" si="299"/>
        <v/>
      </c>
      <c r="K1944" s="27" t="str">
        <f t="shared" si="300"/>
        <v/>
      </c>
      <c r="L1944" s="27" t="str">
        <f t="shared" si="301"/>
        <v/>
      </c>
      <c r="M1944" s="32" t="str">
        <f t="shared" si="302"/>
        <v/>
      </c>
      <c r="N1944" s="27" t="str">
        <f t="shared" si="303"/>
        <v/>
      </c>
      <c r="O1944" s="27" t="str">
        <f t="shared" si="303"/>
        <v/>
      </c>
      <c r="P1944" s="27" t="str">
        <f t="shared" si="303"/>
        <v/>
      </c>
      <c r="Q1944" s="27" t="str">
        <f t="shared" si="303"/>
        <v/>
      </c>
      <c r="R1944" s="27" t="str">
        <f t="shared" si="303"/>
        <v/>
      </c>
      <c r="S1944" s="27" t="str">
        <f t="shared" si="303"/>
        <v/>
      </c>
      <c r="T1944" s="32" t="str">
        <f t="shared" si="303"/>
        <v/>
      </c>
      <c r="U1944" s="10"/>
    </row>
    <row r="1945" spans="1:21" x14ac:dyDescent="0.25">
      <c r="A1945" s="10"/>
      <c r="B1945" s="4" t="str">
        <f>IF(ISBLANK('INPUT | Operations'!$B1950),"",COUNT('INPUT | Operations'!$B$12:$B1949))</f>
        <v/>
      </c>
      <c r="C1945" s="27" t="str">
        <f>IF(ISNUMBER($B1945),('INPUT | Operations'!$C1949+'INPUT | Operations'!$C1950)/2,"")</f>
        <v/>
      </c>
      <c r="D1945" s="28" t="str">
        <f t="shared" si="295"/>
        <v/>
      </c>
      <c r="E1945" s="26" t="str">
        <f>IF(ISNUMBER($B1945),'INPUT | Operations'!$B1950-'INPUT | Operations'!$B1949,"")</f>
        <v/>
      </c>
      <c r="F1945" s="32" t="str">
        <f>IF(ISNUMBER($B1945),IF('INPUT | Operations'!$B1950&lt;Booster_BurnTime,1,IF('INPUT | Operations'!$B1949&lt;=Booster_BurnTime,(Booster_BurnTime-'INPUT | Operations'!$B1949)/('INPUT | Operations'!$B1950-'INPUT | Operations'!$B1949),0))*'INPUT | Operations'!$E1949*NumberOfBoosters*NumberOfOps*$E1945,"")</f>
        <v/>
      </c>
      <c r="G1945" s="34" t="str">
        <f t="shared" si="296"/>
        <v/>
      </c>
      <c r="H1945" s="27" t="str">
        <f t="shared" si="297"/>
        <v/>
      </c>
      <c r="I1945" s="27" t="str">
        <f t="shared" si="298"/>
        <v/>
      </c>
      <c r="J1945" s="27" t="str">
        <f t="shared" si="299"/>
        <v/>
      </c>
      <c r="K1945" s="27" t="str">
        <f t="shared" si="300"/>
        <v/>
      </c>
      <c r="L1945" s="27" t="str">
        <f t="shared" si="301"/>
        <v/>
      </c>
      <c r="M1945" s="32" t="str">
        <f t="shared" si="302"/>
        <v/>
      </c>
      <c r="N1945" s="27" t="str">
        <f t="shared" si="303"/>
        <v/>
      </c>
      <c r="O1945" s="27" t="str">
        <f t="shared" si="303"/>
        <v/>
      </c>
      <c r="P1945" s="27" t="str">
        <f t="shared" si="303"/>
        <v/>
      </c>
      <c r="Q1945" s="27" t="str">
        <f t="shared" si="303"/>
        <v/>
      </c>
      <c r="R1945" s="27" t="str">
        <f t="shared" si="303"/>
        <v/>
      </c>
      <c r="S1945" s="27" t="str">
        <f t="shared" si="303"/>
        <v/>
      </c>
      <c r="T1945" s="32" t="str">
        <f t="shared" si="303"/>
        <v/>
      </c>
      <c r="U1945" s="10"/>
    </row>
    <row r="1946" spans="1:21" x14ac:dyDescent="0.25">
      <c r="A1946" s="10"/>
      <c r="B1946" s="4" t="str">
        <f>IF(ISBLANK('INPUT | Operations'!$B1951),"",COUNT('INPUT | Operations'!$B$12:$B1950))</f>
        <v/>
      </c>
      <c r="C1946" s="27" t="str">
        <f>IF(ISNUMBER($B1946),('INPUT | Operations'!$C1950+'INPUT | Operations'!$C1951)/2,"")</f>
        <v/>
      </c>
      <c r="D1946" s="28" t="str">
        <f t="shared" si="295"/>
        <v/>
      </c>
      <c r="E1946" s="26" t="str">
        <f>IF(ISNUMBER($B1946),'INPUT | Operations'!$B1951-'INPUT | Operations'!$B1950,"")</f>
        <v/>
      </c>
      <c r="F1946" s="32" t="str">
        <f>IF(ISNUMBER($B1946),IF('INPUT | Operations'!$B1951&lt;Booster_BurnTime,1,IF('INPUT | Operations'!$B1950&lt;=Booster_BurnTime,(Booster_BurnTime-'INPUT | Operations'!$B1950)/('INPUT | Operations'!$B1951-'INPUT | Operations'!$B1950),0))*'INPUT | Operations'!$E1950*NumberOfBoosters*NumberOfOps*$E1946,"")</f>
        <v/>
      </c>
      <c r="G1946" s="34" t="str">
        <f t="shared" si="296"/>
        <v/>
      </c>
      <c r="H1946" s="27" t="str">
        <f t="shared" si="297"/>
        <v/>
      </c>
      <c r="I1946" s="27" t="str">
        <f t="shared" si="298"/>
        <v/>
      </c>
      <c r="J1946" s="27" t="str">
        <f t="shared" si="299"/>
        <v/>
      </c>
      <c r="K1946" s="27" t="str">
        <f t="shared" si="300"/>
        <v/>
      </c>
      <c r="L1946" s="27" t="str">
        <f t="shared" si="301"/>
        <v/>
      </c>
      <c r="M1946" s="32" t="str">
        <f t="shared" si="302"/>
        <v/>
      </c>
      <c r="N1946" s="27" t="str">
        <f t="shared" si="303"/>
        <v/>
      </c>
      <c r="O1946" s="27" t="str">
        <f t="shared" si="303"/>
        <v/>
      </c>
      <c r="P1946" s="27" t="str">
        <f t="shared" si="303"/>
        <v/>
      </c>
      <c r="Q1946" s="27" t="str">
        <f t="shared" si="303"/>
        <v/>
      </c>
      <c r="R1946" s="27" t="str">
        <f t="shared" si="303"/>
        <v/>
      </c>
      <c r="S1946" s="27" t="str">
        <f t="shared" si="303"/>
        <v/>
      </c>
      <c r="T1946" s="32" t="str">
        <f t="shared" si="303"/>
        <v/>
      </c>
      <c r="U1946" s="10"/>
    </row>
    <row r="1947" spans="1:21" x14ac:dyDescent="0.25">
      <c r="A1947" s="10"/>
      <c r="B1947" s="4" t="str">
        <f>IF(ISBLANK('INPUT | Operations'!$B1952),"",COUNT('INPUT | Operations'!$B$12:$B1951))</f>
        <v/>
      </c>
      <c r="C1947" s="27" t="str">
        <f>IF(ISNUMBER($B1947),('INPUT | Operations'!$C1951+'INPUT | Operations'!$C1952)/2,"")</f>
        <v/>
      </c>
      <c r="D1947" s="28" t="str">
        <f t="shared" si="295"/>
        <v/>
      </c>
      <c r="E1947" s="26" t="str">
        <f>IF(ISNUMBER($B1947),'INPUT | Operations'!$B1952-'INPUT | Operations'!$B1951,"")</f>
        <v/>
      </c>
      <c r="F1947" s="32" t="str">
        <f>IF(ISNUMBER($B1947),IF('INPUT | Operations'!$B1952&lt;Booster_BurnTime,1,IF('INPUT | Operations'!$B1951&lt;=Booster_BurnTime,(Booster_BurnTime-'INPUT | Operations'!$B1951)/('INPUT | Operations'!$B1952-'INPUT | Operations'!$B1951),0))*'INPUT | Operations'!$E1951*NumberOfBoosters*NumberOfOps*$E1947,"")</f>
        <v/>
      </c>
      <c r="G1947" s="34" t="str">
        <f t="shared" si="296"/>
        <v/>
      </c>
      <c r="H1947" s="27" t="str">
        <f t="shared" si="297"/>
        <v/>
      </c>
      <c r="I1947" s="27" t="str">
        <f t="shared" si="298"/>
        <v/>
      </c>
      <c r="J1947" s="27" t="str">
        <f t="shared" si="299"/>
        <v/>
      </c>
      <c r="K1947" s="27" t="str">
        <f t="shared" si="300"/>
        <v/>
      </c>
      <c r="L1947" s="27" t="str">
        <f t="shared" si="301"/>
        <v/>
      </c>
      <c r="M1947" s="32" t="str">
        <f t="shared" si="302"/>
        <v/>
      </c>
      <c r="N1947" s="27" t="str">
        <f t="shared" si="303"/>
        <v/>
      </c>
      <c r="O1947" s="27" t="str">
        <f t="shared" si="303"/>
        <v/>
      </c>
      <c r="P1947" s="27" t="str">
        <f t="shared" si="303"/>
        <v/>
      </c>
      <c r="Q1947" s="27" t="str">
        <f t="shared" si="303"/>
        <v/>
      </c>
      <c r="R1947" s="27" t="str">
        <f t="shared" si="303"/>
        <v/>
      </c>
      <c r="S1947" s="27" t="str">
        <f t="shared" si="303"/>
        <v/>
      </c>
      <c r="T1947" s="32" t="str">
        <f t="shared" si="303"/>
        <v/>
      </c>
      <c r="U1947" s="10"/>
    </row>
    <row r="1948" spans="1:21" x14ac:dyDescent="0.25">
      <c r="A1948" s="10"/>
      <c r="B1948" s="4" t="str">
        <f>IF(ISBLANK('INPUT | Operations'!$B1953),"",COUNT('INPUT | Operations'!$B$12:$B1952))</f>
        <v/>
      </c>
      <c r="C1948" s="27" t="str">
        <f>IF(ISNUMBER($B1948),('INPUT | Operations'!$C1952+'INPUT | Operations'!$C1953)/2,"")</f>
        <v/>
      </c>
      <c r="D1948" s="28" t="str">
        <f t="shared" si="295"/>
        <v/>
      </c>
      <c r="E1948" s="26" t="str">
        <f>IF(ISNUMBER($B1948),'INPUT | Operations'!$B1953-'INPUT | Operations'!$B1952,"")</f>
        <v/>
      </c>
      <c r="F1948" s="32" t="str">
        <f>IF(ISNUMBER($B1948),IF('INPUT | Operations'!$B1953&lt;Booster_BurnTime,1,IF('INPUT | Operations'!$B1952&lt;=Booster_BurnTime,(Booster_BurnTime-'INPUT | Operations'!$B1952)/('INPUT | Operations'!$B1953-'INPUT | Operations'!$B1952),0))*'INPUT | Operations'!$E1952*NumberOfBoosters*NumberOfOps*$E1948,"")</f>
        <v/>
      </c>
      <c r="G1948" s="34" t="str">
        <f t="shared" si="296"/>
        <v/>
      </c>
      <c r="H1948" s="27" t="str">
        <f t="shared" si="297"/>
        <v/>
      </c>
      <c r="I1948" s="27" t="str">
        <f t="shared" si="298"/>
        <v/>
      </c>
      <c r="J1948" s="27" t="str">
        <f t="shared" si="299"/>
        <v/>
      </c>
      <c r="K1948" s="27" t="str">
        <f t="shared" si="300"/>
        <v/>
      </c>
      <c r="L1948" s="27" t="str">
        <f t="shared" si="301"/>
        <v/>
      </c>
      <c r="M1948" s="32" t="str">
        <f t="shared" si="302"/>
        <v/>
      </c>
      <c r="N1948" s="27" t="str">
        <f t="shared" si="303"/>
        <v/>
      </c>
      <c r="O1948" s="27" t="str">
        <f t="shared" si="303"/>
        <v/>
      </c>
      <c r="P1948" s="27" t="str">
        <f t="shared" si="303"/>
        <v/>
      </c>
      <c r="Q1948" s="27" t="str">
        <f t="shared" si="303"/>
        <v/>
      </c>
      <c r="R1948" s="27" t="str">
        <f t="shared" si="303"/>
        <v/>
      </c>
      <c r="S1948" s="27" t="str">
        <f t="shared" si="303"/>
        <v/>
      </c>
      <c r="T1948" s="32" t="str">
        <f t="shared" si="303"/>
        <v/>
      </c>
      <c r="U1948" s="10"/>
    </row>
    <row r="1949" spans="1:21" x14ac:dyDescent="0.25">
      <c r="A1949" s="10"/>
      <c r="B1949" s="4" t="str">
        <f>IF(ISBLANK('INPUT | Operations'!$B1954),"",COUNT('INPUT | Operations'!$B$12:$B1953))</f>
        <v/>
      </c>
      <c r="C1949" s="27" t="str">
        <f>IF(ISNUMBER($B1949),('INPUT | Operations'!$C1953+'INPUT | Operations'!$C1954)/2,"")</f>
        <v/>
      </c>
      <c r="D1949" s="28" t="str">
        <f t="shared" si="295"/>
        <v/>
      </c>
      <c r="E1949" s="26" t="str">
        <f>IF(ISNUMBER($B1949),'INPUT | Operations'!$B1954-'INPUT | Operations'!$B1953,"")</f>
        <v/>
      </c>
      <c r="F1949" s="32" t="str">
        <f>IF(ISNUMBER($B1949),IF('INPUT | Operations'!$B1954&lt;Booster_BurnTime,1,IF('INPUT | Operations'!$B1953&lt;=Booster_BurnTime,(Booster_BurnTime-'INPUT | Operations'!$B1953)/('INPUT | Operations'!$B1954-'INPUT | Operations'!$B1953),0))*'INPUT | Operations'!$E1953*NumberOfBoosters*NumberOfOps*$E1949,"")</f>
        <v/>
      </c>
      <c r="G1949" s="34" t="str">
        <f t="shared" si="296"/>
        <v/>
      </c>
      <c r="H1949" s="27" t="str">
        <f t="shared" si="297"/>
        <v/>
      </c>
      <c r="I1949" s="27" t="str">
        <f t="shared" si="298"/>
        <v/>
      </c>
      <c r="J1949" s="27" t="str">
        <f t="shared" si="299"/>
        <v/>
      </c>
      <c r="K1949" s="27" t="str">
        <f t="shared" si="300"/>
        <v/>
      </c>
      <c r="L1949" s="27" t="str">
        <f t="shared" si="301"/>
        <v/>
      </c>
      <c r="M1949" s="32" t="str">
        <f t="shared" si="302"/>
        <v/>
      </c>
      <c r="N1949" s="27" t="str">
        <f t="shared" si="303"/>
        <v/>
      </c>
      <c r="O1949" s="27" t="str">
        <f t="shared" si="303"/>
        <v/>
      </c>
      <c r="P1949" s="27" t="str">
        <f t="shared" si="303"/>
        <v/>
      </c>
      <c r="Q1949" s="27" t="str">
        <f t="shared" si="303"/>
        <v/>
      </c>
      <c r="R1949" s="27" t="str">
        <f t="shared" si="303"/>
        <v/>
      </c>
      <c r="S1949" s="27" t="str">
        <f t="shared" si="303"/>
        <v/>
      </c>
      <c r="T1949" s="32" t="str">
        <f t="shared" si="303"/>
        <v/>
      </c>
      <c r="U1949" s="10"/>
    </row>
    <row r="1950" spans="1:21" x14ac:dyDescent="0.25">
      <c r="A1950" s="10"/>
      <c r="B1950" s="4" t="str">
        <f>IF(ISBLANK('INPUT | Operations'!$B1955),"",COUNT('INPUT | Operations'!$B$12:$B1954))</f>
        <v/>
      </c>
      <c r="C1950" s="27" t="str">
        <f>IF(ISNUMBER($B1950),('INPUT | Operations'!$C1954+'INPUT | Operations'!$C1955)/2,"")</f>
        <v/>
      </c>
      <c r="D1950" s="28" t="str">
        <f t="shared" si="295"/>
        <v/>
      </c>
      <c r="E1950" s="26" t="str">
        <f>IF(ISNUMBER($B1950),'INPUT | Operations'!$B1955-'INPUT | Operations'!$B1954,"")</f>
        <v/>
      </c>
      <c r="F1950" s="32" t="str">
        <f>IF(ISNUMBER($B1950),IF('INPUT | Operations'!$B1955&lt;Booster_BurnTime,1,IF('INPUT | Operations'!$B1954&lt;=Booster_BurnTime,(Booster_BurnTime-'INPUT | Operations'!$B1954)/('INPUT | Operations'!$B1955-'INPUT | Operations'!$B1954),0))*'INPUT | Operations'!$E1954*NumberOfBoosters*NumberOfOps*$E1950,"")</f>
        <v/>
      </c>
      <c r="G1950" s="34" t="str">
        <f t="shared" si="296"/>
        <v/>
      </c>
      <c r="H1950" s="27" t="str">
        <f t="shared" si="297"/>
        <v/>
      </c>
      <c r="I1950" s="27" t="str">
        <f t="shared" si="298"/>
        <v/>
      </c>
      <c r="J1950" s="27" t="str">
        <f t="shared" si="299"/>
        <v/>
      </c>
      <c r="K1950" s="27" t="str">
        <f t="shared" si="300"/>
        <v/>
      </c>
      <c r="L1950" s="27" t="str">
        <f t="shared" si="301"/>
        <v/>
      </c>
      <c r="M1950" s="32" t="str">
        <f t="shared" si="302"/>
        <v/>
      </c>
      <c r="N1950" s="27" t="str">
        <f t="shared" si="303"/>
        <v/>
      </c>
      <c r="O1950" s="27" t="str">
        <f t="shared" si="303"/>
        <v/>
      </c>
      <c r="P1950" s="27" t="str">
        <f t="shared" si="303"/>
        <v/>
      </c>
      <c r="Q1950" s="27" t="str">
        <f t="shared" si="303"/>
        <v/>
      </c>
      <c r="R1950" s="27" t="str">
        <f t="shared" si="303"/>
        <v/>
      </c>
      <c r="S1950" s="27" t="str">
        <f t="shared" si="303"/>
        <v/>
      </c>
      <c r="T1950" s="32" t="str">
        <f t="shared" si="303"/>
        <v/>
      </c>
      <c r="U1950" s="10"/>
    </row>
    <row r="1951" spans="1:21" x14ac:dyDescent="0.25">
      <c r="A1951" s="10"/>
      <c r="B1951" s="4" t="str">
        <f>IF(ISBLANK('INPUT | Operations'!$B1956),"",COUNT('INPUT | Operations'!$B$12:$B1955))</f>
        <v/>
      </c>
      <c r="C1951" s="27" t="str">
        <f>IF(ISNUMBER($B1951),('INPUT | Operations'!$C1955+'INPUT | Operations'!$C1956)/2,"")</f>
        <v/>
      </c>
      <c r="D1951" s="28" t="str">
        <f t="shared" si="295"/>
        <v/>
      </c>
      <c r="E1951" s="26" t="str">
        <f>IF(ISNUMBER($B1951),'INPUT | Operations'!$B1956-'INPUT | Operations'!$B1955,"")</f>
        <v/>
      </c>
      <c r="F1951" s="32" t="str">
        <f>IF(ISNUMBER($B1951),IF('INPUT | Operations'!$B1956&lt;Booster_BurnTime,1,IF('INPUT | Operations'!$B1955&lt;=Booster_BurnTime,(Booster_BurnTime-'INPUT | Operations'!$B1955)/('INPUT | Operations'!$B1956-'INPUT | Operations'!$B1955),0))*'INPUT | Operations'!$E1955*NumberOfBoosters*NumberOfOps*$E1951,"")</f>
        <v/>
      </c>
      <c r="G1951" s="34" t="str">
        <f t="shared" si="296"/>
        <v/>
      </c>
      <c r="H1951" s="27" t="str">
        <f t="shared" si="297"/>
        <v/>
      </c>
      <c r="I1951" s="27" t="str">
        <f t="shared" si="298"/>
        <v/>
      </c>
      <c r="J1951" s="27" t="str">
        <f t="shared" si="299"/>
        <v/>
      </c>
      <c r="K1951" s="27" t="str">
        <f t="shared" si="300"/>
        <v/>
      </c>
      <c r="L1951" s="27" t="str">
        <f t="shared" si="301"/>
        <v/>
      </c>
      <c r="M1951" s="32" t="str">
        <f t="shared" si="302"/>
        <v/>
      </c>
      <c r="N1951" s="27" t="str">
        <f t="shared" si="303"/>
        <v/>
      </c>
      <c r="O1951" s="27" t="str">
        <f t="shared" si="303"/>
        <v/>
      </c>
      <c r="P1951" s="27" t="str">
        <f t="shared" si="303"/>
        <v/>
      </c>
      <c r="Q1951" s="27" t="str">
        <f t="shared" si="303"/>
        <v/>
      </c>
      <c r="R1951" s="27" t="str">
        <f t="shared" si="303"/>
        <v/>
      </c>
      <c r="S1951" s="27" t="str">
        <f t="shared" si="303"/>
        <v/>
      </c>
      <c r="T1951" s="32" t="str">
        <f t="shared" si="303"/>
        <v/>
      </c>
      <c r="U1951" s="10"/>
    </row>
    <row r="1952" spans="1:21" x14ac:dyDescent="0.25">
      <c r="A1952" s="10"/>
      <c r="B1952" s="4" t="str">
        <f>IF(ISBLANK('INPUT | Operations'!$B1957),"",COUNT('INPUT | Operations'!$B$12:$B1956))</f>
        <v/>
      </c>
      <c r="C1952" s="27" t="str">
        <f>IF(ISNUMBER($B1952),('INPUT | Operations'!$C1956+'INPUT | Operations'!$C1957)/2,"")</f>
        <v/>
      </c>
      <c r="D1952" s="28" t="str">
        <f t="shared" si="295"/>
        <v/>
      </c>
      <c r="E1952" s="26" t="str">
        <f>IF(ISNUMBER($B1952),'INPUT | Operations'!$B1957-'INPUT | Operations'!$B1956,"")</f>
        <v/>
      </c>
      <c r="F1952" s="32" t="str">
        <f>IF(ISNUMBER($B1952),IF('INPUT | Operations'!$B1957&lt;Booster_BurnTime,1,IF('INPUT | Operations'!$B1956&lt;=Booster_BurnTime,(Booster_BurnTime-'INPUT | Operations'!$B1956)/('INPUT | Operations'!$B1957-'INPUT | Operations'!$B1956),0))*'INPUT | Operations'!$E1956*NumberOfBoosters*NumberOfOps*$E1952,"")</f>
        <v/>
      </c>
      <c r="G1952" s="34" t="str">
        <f t="shared" si="296"/>
        <v/>
      </c>
      <c r="H1952" s="27" t="str">
        <f t="shared" si="297"/>
        <v/>
      </c>
      <c r="I1952" s="27" t="str">
        <f t="shared" si="298"/>
        <v/>
      </c>
      <c r="J1952" s="27" t="str">
        <f t="shared" si="299"/>
        <v/>
      </c>
      <c r="K1952" s="27" t="str">
        <f t="shared" si="300"/>
        <v/>
      </c>
      <c r="L1952" s="27" t="str">
        <f t="shared" si="301"/>
        <v/>
      </c>
      <c r="M1952" s="32" t="str">
        <f t="shared" si="302"/>
        <v/>
      </c>
      <c r="N1952" s="27" t="str">
        <f t="shared" si="303"/>
        <v/>
      </c>
      <c r="O1952" s="27" t="str">
        <f t="shared" si="303"/>
        <v/>
      </c>
      <c r="P1952" s="27" t="str">
        <f t="shared" si="303"/>
        <v/>
      </c>
      <c r="Q1952" s="27" t="str">
        <f t="shared" si="303"/>
        <v/>
      </c>
      <c r="R1952" s="27" t="str">
        <f t="shared" si="303"/>
        <v/>
      </c>
      <c r="S1952" s="27" t="str">
        <f t="shared" si="303"/>
        <v/>
      </c>
      <c r="T1952" s="32" t="str">
        <f t="shared" si="303"/>
        <v/>
      </c>
      <c r="U1952" s="10"/>
    </row>
    <row r="1953" spans="1:21" x14ac:dyDescent="0.25">
      <c r="A1953" s="10"/>
      <c r="B1953" s="4" t="str">
        <f>IF(ISBLANK('INPUT | Operations'!$B1958),"",COUNT('INPUT | Operations'!$B$12:$B1957))</f>
        <v/>
      </c>
      <c r="C1953" s="27" t="str">
        <f>IF(ISNUMBER($B1953),('INPUT | Operations'!$C1957+'INPUT | Operations'!$C1958)/2,"")</f>
        <v/>
      </c>
      <c r="D1953" s="28" t="str">
        <f t="shared" si="295"/>
        <v/>
      </c>
      <c r="E1953" s="26" t="str">
        <f>IF(ISNUMBER($B1953),'INPUT | Operations'!$B1958-'INPUT | Operations'!$B1957,"")</f>
        <v/>
      </c>
      <c r="F1953" s="32" t="str">
        <f>IF(ISNUMBER($B1953),IF('INPUT | Operations'!$B1958&lt;Booster_BurnTime,1,IF('INPUT | Operations'!$B1957&lt;=Booster_BurnTime,(Booster_BurnTime-'INPUT | Operations'!$B1957)/('INPUT | Operations'!$B1958-'INPUT | Operations'!$B1957),0))*'INPUT | Operations'!$E1957*NumberOfBoosters*NumberOfOps*$E1953,"")</f>
        <v/>
      </c>
      <c r="G1953" s="34" t="str">
        <f t="shared" si="296"/>
        <v/>
      </c>
      <c r="H1953" s="27" t="str">
        <f t="shared" si="297"/>
        <v/>
      </c>
      <c r="I1953" s="27" t="str">
        <f t="shared" si="298"/>
        <v/>
      </c>
      <c r="J1953" s="27" t="str">
        <f t="shared" si="299"/>
        <v/>
      </c>
      <c r="K1953" s="27" t="str">
        <f t="shared" si="300"/>
        <v/>
      </c>
      <c r="L1953" s="27" t="str">
        <f t="shared" si="301"/>
        <v/>
      </c>
      <c r="M1953" s="32" t="str">
        <f t="shared" si="302"/>
        <v/>
      </c>
      <c r="N1953" s="27" t="str">
        <f t="shared" si="303"/>
        <v/>
      </c>
      <c r="O1953" s="27" t="str">
        <f t="shared" si="303"/>
        <v/>
      </c>
      <c r="P1953" s="27" t="str">
        <f t="shared" si="303"/>
        <v/>
      </c>
      <c r="Q1953" s="27" t="str">
        <f t="shared" si="303"/>
        <v/>
      </c>
      <c r="R1953" s="27" t="str">
        <f t="shared" si="303"/>
        <v/>
      </c>
      <c r="S1953" s="27" t="str">
        <f t="shared" si="303"/>
        <v/>
      </c>
      <c r="T1953" s="32" t="str">
        <f t="shared" si="303"/>
        <v/>
      </c>
      <c r="U1953" s="10"/>
    </row>
    <row r="1954" spans="1:21" x14ac:dyDescent="0.25">
      <c r="A1954" s="10"/>
      <c r="B1954" s="4" t="str">
        <f>IF(ISBLANK('INPUT | Operations'!$B1959),"",COUNT('INPUT | Operations'!$B$12:$B1958))</f>
        <v/>
      </c>
      <c r="C1954" s="27" t="str">
        <f>IF(ISNUMBER($B1954),('INPUT | Operations'!$C1958+'INPUT | Operations'!$C1959)/2,"")</f>
        <v/>
      </c>
      <c r="D1954" s="28" t="str">
        <f t="shared" si="295"/>
        <v/>
      </c>
      <c r="E1954" s="26" t="str">
        <f>IF(ISNUMBER($B1954),'INPUT | Operations'!$B1959-'INPUT | Operations'!$B1958,"")</f>
        <v/>
      </c>
      <c r="F1954" s="32" t="str">
        <f>IF(ISNUMBER($B1954),IF('INPUT | Operations'!$B1959&lt;Booster_BurnTime,1,IF('INPUT | Operations'!$B1958&lt;=Booster_BurnTime,(Booster_BurnTime-'INPUT | Operations'!$B1958)/('INPUT | Operations'!$B1959-'INPUT | Operations'!$B1958),0))*'INPUT | Operations'!$E1958*NumberOfBoosters*NumberOfOps*$E1954,"")</f>
        <v/>
      </c>
      <c r="G1954" s="34" t="str">
        <f t="shared" si="296"/>
        <v/>
      </c>
      <c r="H1954" s="27" t="str">
        <f t="shared" si="297"/>
        <v/>
      </c>
      <c r="I1954" s="27" t="str">
        <f t="shared" si="298"/>
        <v/>
      </c>
      <c r="J1954" s="27" t="str">
        <f t="shared" si="299"/>
        <v/>
      </c>
      <c r="K1954" s="27" t="str">
        <f t="shared" si="300"/>
        <v/>
      </c>
      <c r="L1954" s="27" t="str">
        <f t="shared" si="301"/>
        <v/>
      </c>
      <c r="M1954" s="32" t="str">
        <f t="shared" si="302"/>
        <v/>
      </c>
      <c r="N1954" s="27" t="str">
        <f t="shared" si="303"/>
        <v/>
      </c>
      <c r="O1954" s="27" t="str">
        <f t="shared" si="303"/>
        <v/>
      </c>
      <c r="P1954" s="27" t="str">
        <f t="shared" si="303"/>
        <v/>
      </c>
      <c r="Q1954" s="27" t="str">
        <f t="shared" si="303"/>
        <v/>
      </c>
      <c r="R1954" s="27" t="str">
        <f t="shared" si="303"/>
        <v/>
      </c>
      <c r="S1954" s="27" t="str">
        <f t="shared" si="303"/>
        <v/>
      </c>
      <c r="T1954" s="32" t="str">
        <f t="shared" si="303"/>
        <v/>
      </c>
      <c r="U1954" s="10"/>
    </row>
    <row r="1955" spans="1:21" x14ac:dyDescent="0.25">
      <c r="A1955" s="10"/>
      <c r="B1955" s="4" t="str">
        <f>IF(ISBLANK('INPUT | Operations'!$B1960),"",COUNT('INPUT | Operations'!$B$12:$B1959))</f>
        <v/>
      </c>
      <c r="C1955" s="27" t="str">
        <f>IF(ISNUMBER($B1955),('INPUT | Operations'!$C1959+'INPUT | Operations'!$C1960)/2,"")</f>
        <v/>
      </c>
      <c r="D1955" s="28" t="str">
        <f t="shared" si="295"/>
        <v/>
      </c>
      <c r="E1955" s="26" t="str">
        <f>IF(ISNUMBER($B1955),'INPUT | Operations'!$B1960-'INPUT | Operations'!$B1959,"")</f>
        <v/>
      </c>
      <c r="F1955" s="32" t="str">
        <f>IF(ISNUMBER($B1955),IF('INPUT | Operations'!$B1960&lt;Booster_BurnTime,1,IF('INPUT | Operations'!$B1959&lt;=Booster_BurnTime,(Booster_BurnTime-'INPUT | Operations'!$B1959)/('INPUT | Operations'!$B1960-'INPUT | Operations'!$B1959),0))*'INPUT | Operations'!$E1959*NumberOfBoosters*NumberOfOps*$E1955,"")</f>
        <v/>
      </c>
      <c r="G1955" s="34" t="str">
        <f t="shared" si="296"/>
        <v/>
      </c>
      <c r="H1955" s="27" t="str">
        <f t="shared" si="297"/>
        <v/>
      </c>
      <c r="I1955" s="27" t="str">
        <f t="shared" si="298"/>
        <v/>
      </c>
      <c r="J1955" s="27" t="str">
        <f t="shared" si="299"/>
        <v/>
      </c>
      <c r="K1955" s="27" t="str">
        <f t="shared" si="300"/>
        <v/>
      </c>
      <c r="L1955" s="27" t="str">
        <f t="shared" si="301"/>
        <v/>
      </c>
      <c r="M1955" s="32" t="str">
        <f t="shared" si="302"/>
        <v/>
      </c>
      <c r="N1955" s="27" t="str">
        <f t="shared" si="303"/>
        <v/>
      </c>
      <c r="O1955" s="27" t="str">
        <f t="shared" si="303"/>
        <v/>
      </c>
      <c r="P1955" s="27" t="str">
        <f t="shared" si="303"/>
        <v/>
      </c>
      <c r="Q1955" s="27" t="str">
        <f t="shared" si="303"/>
        <v/>
      </c>
      <c r="R1955" s="27" t="str">
        <f t="shared" si="303"/>
        <v/>
      </c>
      <c r="S1955" s="27" t="str">
        <f t="shared" si="303"/>
        <v/>
      </c>
      <c r="T1955" s="32" t="str">
        <f t="shared" si="303"/>
        <v/>
      </c>
      <c r="U1955" s="10"/>
    </row>
    <row r="1956" spans="1:21" x14ac:dyDescent="0.25">
      <c r="A1956" s="10"/>
      <c r="B1956" s="4" t="str">
        <f>IF(ISBLANK('INPUT | Operations'!$B1961),"",COUNT('INPUT | Operations'!$B$12:$B1960))</f>
        <v/>
      </c>
      <c r="C1956" s="27" t="str">
        <f>IF(ISNUMBER($B1956),('INPUT | Operations'!$C1960+'INPUT | Operations'!$C1961)/2,"")</f>
        <v/>
      </c>
      <c r="D1956" s="28" t="str">
        <f t="shared" si="295"/>
        <v/>
      </c>
      <c r="E1956" s="26" t="str">
        <f>IF(ISNUMBER($B1956),'INPUT | Operations'!$B1961-'INPUT | Operations'!$B1960,"")</f>
        <v/>
      </c>
      <c r="F1956" s="32" t="str">
        <f>IF(ISNUMBER($B1956),IF('INPUT | Operations'!$B1961&lt;Booster_BurnTime,1,IF('INPUT | Operations'!$B1960&lt;=Booster_BurnTime,(Booster_BurnTime-'INPUT | Operations'!$B1960)/('INPUT | Operations'!$B1961-'INPUT | Operations'!$B1960),0))*'INPUT | Operations'!$E1960*NumberOfBoosters*NumberOfOps*$E1956,"")</f>
        <v/>
      </c>
      <c r="G1956" s="34" t="str">
        <f t="shared" si="296"/>
        <v/>
      </c>
      <c r="H1956" s="27" t="str">
        <f t="shared" si="297"/>
        <v/>
      </c>
      <c r="I1956" s="27" t="str">
        <f t="shared" si="298"/>
        <v/>
      </c>
      <c r="J1956" s="27" t="str">
        <f t="shared" si="299"/>
        <v/>
      </c>
      <c r="K1956" s="27" t="str">
        <f t="shared" si="300"/>
        <v/>
      </c>
      <c r="L1956" s="27" t="str">
        <f t="shared" si="301"/>
        <v/>
      </c>
      <c r="M1956" s="32" t="str">
        <f t="shared" si="302"/>
        <v/>
      </c>
      <c r="N1956" s="27" t="str">
        <f t="shared" si="303"/>
        <v/>
      </c>
      <c r="O1956" s="27" t="str">
        <f t="shared" si="303"/>
        <v/>
      </c>
      <c r="P1956" s="27" t="str">
        <f t="shared" si="303"/>
        <v/>
      </c>
      <c r="Q1956" s="27" t="str">
        <f t="shared" si="303"/>
        <v/>
      </c>
      <c r="R1956" s="27" t="str">
        <f t="shared" si="303"/>
        <v/>
      </c>
      <c r="S1956" s="27" t="str">
        <f t="shared" si="303"/>
        <v/>
      </c>
      <c r="T1956" s="32" t="str">
        <f t="shared" si="303"/>
        <v/>
      </c>
      <c r="U1956" s="10"/>
    </row>
    <row r="1957" spans="1:21" x14ac:dyDescent="0.25">
      <c r="A1957" s="10"/>
      <c r="B1957" s="4" t="str">
        <f>IF(ISBLANK('INPUT | Operations'!$B1962),"",COUNT('INPUT | Operations'!$B$12:$B1961))</f>
        <v/>
      </c>
      <c r="C1957" s="27" t="str">
        <f>IF(ISNUMBER($B1957),('INPUT | Operations'!$C1961+'INPUT | Operations'!$C1962)/2,"")</f>
        <v/>
      </c>
      <c r="D1957" s="28" t="str">
        <f t="shared" si="295"/>
        <v/>
      </c>
      <c r="E1957" s="26" t="str">
        <f>IF(ISNUMBER($B1957),'INPUT | Operations'!$B1962-'INPUT | Operations'!$B1961,"")</f>
        <v/>
      </c>
      <c r="F1957" s="32" t="str">
        <f>IF(ISNUMBER($B1957),IF('INPUT | Operations'!$B1962&lt;Booster_BurnTime,1,IF('INPUT | Operations'!$B1961&lt;=Booster_BurnTime,(Booster_BurnTime-'INPUT | Operations'!$B1961)/('INPUT | Operations'!$B1962-'INPUT | Operations'!$B1961),0))*'INPUT | Operations'!$E1961*NumberOfBoosters*NumberOfOps*$E1957,"")</f>
        <v/>
      </c>
      <c r="G1957" s="34" t="str">
        <f t="shared" si="296"/>
        <v/>
      </c>
      <c r="H1957" s="27" t="str">
        <f t="shared" si="297"/>
        <v/>
      </c>
      <c r="I1957" s="27" t="str">
        <f t="shared" si="298"/>
        <v/>
      </c>
      <c r="J1957" s="27" t="str">
        <f t="shared" si="299"/>
        <v/>
      </c>
      <c r="K1957" s="27" t="str">
        <f t="shared" si="300"/>
        <v/>
      </c>
      <c r="L1957" s="27" t="str">
        <f t="shared" si="301"/>
        <v/>
      </c>
      <c r="M1957" s="32" t="str">
        <f t="shared" si="302"/>
        <v/>
      </c>
      <c r="N1957" s="27" t="str">
        <f t="shared" si="303"/>
        <v/>
      </c>
      <c r="O1957" s="27" t="str">
        <f t="shared" si="303"/>
        <v/>
      </c>
      <c r="P1957" s="27" t="str">
        <f t="shared" si="303"/>
        <v/>
      </c>
      <c r="Q1957" s="27" t="str">
        <f t="shared" si="303"/>
        <v/>
      </c>
      <c r="R1957" s="27" t="str">
        <f t="shared" si="303"/>
        <v/>
      </c>
      <c r="S1957" s="27" t="str">
        <f t="shared" si="303"/>
        <v/>
      </c>
      <c r="T1957" s="32" t="str">
        <f t="shared" si="303"/>
        <v/>
      </c>
      <c r="U1957" s="10"/>
    </row>
    <row r="1958" spans="1:21" x14ac:dyDescent="0.25">
      <c r="A1958" s="10"/>
      <c r="B1958" s="4" t="str">
        <f>IF(ISBLANK('INPUT | Operations'!$B1963),"",COUNT('INPUT | Operations'!$B$12:$B1962))</f>
        <v/>
      </c>
      <c r="C1958" s="27" t="str">
        <f>IF(ISNUMBER($B1958),('INPUT | Operations'!$C1962+'INPUT | Operations'!$C1963)/2,"")</f>
        <v/>
      </c>
      <c r="D1958" s="28" t="str">
        <f t="shared" si="295"/>
        <v/>
      </c>
      <c r="E1958" s="26" t="str">
        <f>IF(ISNUMBER($B1958),'INPUT | Operations'!$B1963-'INPUT | Operations'!$B1962,"")</f>
        <v/>
      </c>
      <c r="F1958" s="32" t="str">
        <f>IF(ISNUMBER($B1958),IF('INPUT | Operations'!$B1963&lt;Booster_BurnTime,1,IF('INPUT | Operations'!$B1962&lt;=Booster_BurnTime,(Booster_BurnTime-'INPUT | Operations'!$B1962)/('INPUT | Operations'!$B1963-'INPUT | Operations'!$B1962),0))*'INPUT | Operations'!$E1962*NumberOfBoosters*NumberOfOps*$E1958,"")</f>
        <v/>
      </c>
      <c r="G1958" s="34" t="str">
        <f t="shared" si="296"/>
        <v/>
      </c>
      <c r="H1958" s="27" t="str">
        <f t="shared" si="297"/>
        <v/>
      </c>
      <c r="I1958" s="27" t="str">
        <f t="shared" si="298"/>
        <v/>
      </c>
      <c r="J1958" s="27" t="str">
        <f t="shared" si="299"/>
        <v/>
      </c>
      <c r="K1958" s="27" t="str">
        <f t="shared" si="300"/>
        <v/>
      </c>
      <c r="L1958" s="27" t="str">
        <f t="shared" si="301"/>
        <v/>
      </c>
      <c r="M1958" s="32" t="str">
        <f t="shared" si="302"/>
        <v/>
      </c>
      <c r="N1958" s="27" t="str">
        <f t="shared" si="303"/>
        <v/>
      </c>
      <c r="O1958" s="27" t="str">
        <f t="shared" si="303"/>
        <v/>
      </c>
      <c r="P1958" s="27" t="str">
        <f t="shared" si="303"/>
        <v/>
      </c>
      <c r="Q1958" s="27" t="str">
        <f t="shared" si="303"/>
        <v/>
      </c>
      <c r="R1958" s="27" t="str">
        <f t="shared" si="303"/>
        <v/>
      </c>
      <c r="S1958" s="27" t="str">
        <f t="shared" si="303"/>
        <v/>
      </c>
      <c r="T1958" s="32" t="str">
        <f t="shared" si="303"/>
        <v/>
      </c>
      <c r="U1958" s="10"/>
    </row>
    <row r="1959" spans="1:21" x14ac:dyDescent="0.25">
      <c r="A1959" s="10"/>
      <c r="B1959" s="4" t="str">
        <f>IF(ISBLANK('INPUT | Operations'!$B1964),"",COUNT('INPUT | Operations'!$B$12:$B1963))</f>
        <v/>
      </c>
      <c r="C1959" s="27" t="str">
        <f>IF(ISNUMBER($B1959),('INPUT | Operations'!$C1963+'INPUT | Operations'!$C1964)/2,"")</f>
        <v/>
      </c>
      <c r="D1959" s="28" t="str">
        <f t="shared" si="295"/>
        <v/>
      </c>
      <c r="E1959" s="26" t="str">
        <f>IF(ISNUMBER($B1959),'INPUT | Operations'!$B1964-'INPUT | Operations'!$B1963,"")</f>
        <v/>
      </c>
      <c r="F1959" s="32" t="str">
        <f>IF(ISNUMBER($B1959),IF('INPUT | Operations'!$B1964&lt;Booster_BurnTime,1,IF('INPUT | Operations'!$B1963&lt;=Booster_BurnTime,(Booster_BurnTime-'INPUT | Operations'!$B1963)/('INPUT | Operations'!$B1964-'INPUT | Operations'!$B1963),0))*'INPUT | Operations'!$E1963*NumberOfBoosters*NumberOfOps*$E1959,"")</f>
        <v/>
      </c>
      <c r="G1959" s="34" t="str">
        <f t="shared" si="296"/>
        <v/>
      </c>
      <c r="H1959" s="27" t="str">
        <f t="shared" si="297"/>
        <v/>
      </c>
      <c r="I1959" s="27" t="str">
        <f t="shared" si="298"/>
        <v/>
      </c>
      <c r="J1959" s="27" t="str">
        <f t="shared" si="299"/>
        <v/>
      </c>
      <c r="K1959" s="27" t="str">
        <f t="shared" si="300"/>
        <v/>
      </c>
      <c r="L1959" s="27" t="str">
        <f t="shared" si="301"/>
        <v/>
      </c>
      <c r="M1959" s="32" t="str">
        <f t="shared" si="302"/>
        <v/>
      </c>
      <c r="N1959" s="27" t="str">
        <f t="shared" si="303"/>
        <v/>
      </c>
      <c r="O1959" s="27" t="str">
        <f t="shared" si="303"/>
        <v/>
      </c>
      <c r="P1959" s="27" t="str">
        <f t="shared" si="303"/>
        <v/>
      </c>
      <c r="Q1959" s="27" t="str">
        <f t="shared" si="303"/>
        <v/>
      </c>
      <c r="R1959" s="27" t="str">
        <f t="shared" si="303"/>
        <v/>
      </c>
      <c r="S1959" s="27" t="str">
        <f t="shared" si="303"/>
        <v/>
      </c>
      <c r="T1959" s="32" t="str">
        <f t="shared" si="303"/>
        <v/>
      </c>
      <c r="U1959" s="10"/>
    </row>
    <row r="1960" spans="1:21" x14ac:dyDescent="0.25">
      <c r="A1960" s="10"/>
      <c r="B1960" s="4" t="str">
        <f>IF(ISBLANK('INPUT | Operations'!$B1965),"",COUNT('INPUT | Operations'!$B$12:$B1964))</f>
        <v/>
      </c>
      <c r="C1960" s="27" t="str">
        <f>IF(ISNUMBER($B1960),('INPUT | Operations'!$C1964+'INPUT | Operations'!$C1965)/2,"")</f>
        <v/>
      </c>
      <c r="D1960" s="28" t="str">
        <f t="shared" si="295"/>
        <v/>
      </c>
      <c r="E1960" s="26" t="str">
        <f>IF(ISNUMBER($B1960),'INPUT | Operations'!$B1965-'INPUT | Operations'!$B1964,"")</f>
        <v/>
      </c>
      <c r="F1960" s="32" t="str">
        <f>IF(ISNUMBER($B1960),IF('INPUT | Operations'!$B1965&lt;Booster_BurnTime,1,IF('INPUT | Operations'!$B1964&lt;=Booster_BurnTime,(Booster_BurnTime-'INPUT | Operations'!$B1964)/('INPUT | Operations'!$B1965-'INPUT | Operations'!$B1964),0))*'INPUT | Operations'!$E1964*NumberOfBoosters*NumberOfOps*$E1960,"")</f>
        <v/>
      </c>
      <c r="G1960" s="34" t="str">
        <f t="shared" si="296"/>
        <v/>
      </c>
      <c r="H1960" s="27" t="str">
        <f t="shared" si="297"/>
        <v/>
      </c>
      <c r="I1960" s="27" t="str">
        <f t="shared" si="298"/>
        <v/>
      </c>
      <c r="J1960" s="27" t="str">
        <f t="shared" si="299"/>
        <v/>
      </c>
      <c r="K1960" s="27" t="str">
        <f t="shared" si="300"/>
        <v/>
      </c>
      <c r="L1960" s="27" t="str">
        <f t="shared" si="301"/>
        <v/>
      </c>
      <c r="M1960" s="32" t="str">
        <f t="shared" si="302"/>
        <v/>
      </c>
      <c r="N1960" s="27" t="str">
        <f t="shared" si="303"/>
        <v/>
      </c>
      <c r="O1960" s="27" t="str">
        <f t="shared" si="303"/>
        <v/>
      </c>
      <c r="P1960" s="27" t="str">
        <f t="shared" si="303"/>
        <v/>
      </c>
      <c r="Q1960" s="27" t="str">
        <f t="shared" si="303"/>
        <v/>
      </c>
      <c r="R1960" s="27" t="str">
        <f t="shared" si="303"/>
        <v/>
      </c>
      <c r="S1960" s="27" t="str">
        <f t="shared" si="303"/>
        <v/>
      </c>
      <c r="T1960" s="32" t="str">
        <f t="shared" si="303"/>
        <v/>
      </c>
      <c r="U1960" s="10"/>
    </row>
    <row r="1961" spans="1:21" x14ac:dyDescent="0.25">
      <c r="A1961" s="10"/>
      <c r="B1961" s="4" t="str">
        <f>IF(ISBLANK('INPUT | Operations'!$B1966),"",COUNT('INPUT | Operations'!$B$12:$B1965))</f>
        <v/>
      </c>
      <c r="C1961" s="27" t="str">
        <f>IF(ISNUMBER($B1961),('INPUT | Operations'!$C1965+'INPUT | Operations'!$C1966)/2,"")</f>
        <v/>
      </c>
      <c r="D1961" s="28" t="str">
        <f t="shared" si="295"/>
        <v/>
      </c>
      <c r="E1961" s="26" t="str">
        <f>IF(ISNUMBER($B1961),'INPUT | Operations'!$B1966-'INPUT | Operations'!$B1965,"")</f>
        <v/>
      </c>
      <c r="F1961" s="32" t="str">
        <f>IF(ISNUMBER($B1961),IF('INPUT | Operations'!$B1966&lt;Booster_BurnTime,1,IF('INPUT | Operations'!$B1965&lt;=Booster_BurnTime,(Booster_BurnTime-'INPUT | Operations'!$B1965)/('INPUT | Operations'!$B1966-'INPUT | Operations'!$B1965),0))*'INPUT | Operations'!$E1965*NumberOfBoosters*NumberOfOps*$E1961,"")</f>
        <v/>
      </c>
      <c r="G1961" s="34" t="str">
        <f t="shared" si="296"/>
        <v/>
      </c>
      <c r="H1961" s="27" t="str">
        <f t="shared" si="297"/>
        <v/>
      </c>
      <c r="I1961" s="27" t="str">
        <f t="shared" si="298"/>
        <v/>
      </c>
      <c r="J1961" s="27" t="str">
        <f t="shared" si="299"/>
        <v/>
      </c>
      <c r="K1961" s="27" t="str">
        <f t="shared" si="300"/>
        <v/>
      </c>
      <c r="L1961" s="27" t="str">
        <f t="shared" si="301"/>
        <v/>
      </c>
      <c r="M1961" s="32" t="str">
        <f t="shared" si="302"/>
        <v/>
      </c>
      <c r="N1961" s="27" t="str">
        <f t="shared" si="303"/>
        <v/>
      </c>
      <c r="O1961" s="27" t="str">
        <f t="shared" si="303"/>
        <v/>
      </c>
      <c r="P1961" s="27" t="str">
        <f t="shared" si="303"/>
        <v/>
      </c>
      <c r="Q1961" s="27" t="str">
        <f t="shared" si="303"/>
        <v/>
      </c>
      <c r="R1961" s="27" t="str">
        <f t="shared" si="303"/>
        <v/>
      </c>
      <c r="S1961" s="27" t="str">
        <f t="shared" si="303"/>
        <v/>
      </c>
      <c r="T1961" s="32" t="str">
        <f t="shared" si="303"/>
        <v/>
      </c>
      <c r="U1961" s="10"/>
    </row>
    <row r="1962" spans="1:21" x14ac:dyDescent="0.25">
      <c r="A1962" s="10"/>
      <c r="B1962" s="4" t="str">
        <f>IF(ISBLANK('INPUT | Operations'!$B1967),"",COUNT('INPUT | Operations'!$B$12:$B1966))</f>
        <v/>
      </c>
      <c r="C1962" s="27" t="str">
        <f>IF(ISNUMBER($B1962),('INPUT | Operations'!$C1966+'INPUT | Operations'!$C1967)/2,"")</f>
        <v/>
      </c>
      <c r="D1962" s="28" t="str">
        <f t="shared" si="295"/>
        <v/>
      </c>
      <c r="E1962" s="26" t="str">
        <f>IF(ISNUMBER($B1962),'INPUT | Operations'!$B1967-'INPUT | Operations'!$B1966,"")</f>
        <v/>
      </c>
      <c r="F1962" s="32" t="str">
        <f>IF(ISNUMBER($B1962),IF('INPUT | Operations'!$B1967&lt;Booster_BurnTime,1,IF('INPUT | Operations'!$B1966&lt;=Booster_BurnTime,(Booster_BurnTime-'INPUT | Operations'!$B1966)/('INPUT | Operations'!$B1967-'INPUT | Operations'!$B1966),0))*'INPUT | Operations'!$E1966*NumberOfBoosters*NumberOfOps*$E1962,"")</f>
        <v/>
      </c>
      <c r="G1962" s="34" t="str">
        <f t="shared" si="296"/>
        <v/>
      </c>
      <c r="H1962" s="27" t="str">
        <f t="shared" si="297"/>
        <v/>
      </c>
      <c r="I1962" s="27" t="str">
        <f t="shared" si="298"/>
        <v/>
      </c>
      <c r="J1962" s="27" t="str">
        <f t="shared" si="299"/>
        <v/>
      </c>
      <c r="K1962" s="27" t="str">
        <f t="shared" si="300"/>
        <v/>
      </c>
      <c r="L1962" s="27" t="str">
        <f t="shared" si="301"/>
        <v/>
      </c>
      <c r="M1962" s="32" t="str">
        <f t="shared" si="302"/>
        <v/>
      </c>
      <c r="N1962" s="27" t="str">
        <f t="shared" si="303"/>
        <v/>
      </c>
      <c r="O1962" s="27" t="str">
        <f t="shared" si="303"/>
        <v/>
      </c>
      <c r="P1962" s="27" t="str">
        <f t="shared" si="303"/>
        <v/>
      </c>
      <c r="Q1962" s="27" t="str">
        <f t="shared" si="303"/>
        <v/>
      </c>
      <c r="R1962" s="27" t="str">
        <f t="shared" si="303"/>
        <v/>
      </c>
      <c r="S1962" s="27" t="str">
        <f t="shared" si="303"/>
        <v/>
      </c>
      <c r="T1962" s="32" t="str">
        <f t="shared" si="303"/>
        <v/>
      </c>
      <c r="U1962" s="10"/>
    </row>
    <row r="1963" spans="1:21" x14ac:dyDescent="0.25">
      <c r="A1963" s="10"/>
      <c r="B1963" s="4" t="str">
        <f>IF(ISBLANK('INPUT | Operations'!$B1968),"",COUNT('INPUT | Operations'!$B$12:$B1967))</f>
        <v/>
      </c>
      <c r="C1963" s="27" t="str">
        <f>IF(ISNUMBER($B1963),('INPUT | Operations'!$C1967+'INPUT | Operations'!$C1968)/2,"")</f>
        <v/>
      </c>
      <c r="D1963" s="28" t="str">
        <f t="shared" si="295"/>
        <v/>
      </c>
      <c r="E1963" s="26" t="str">
        <f>IF(ISNUMBER($B1963),'INPUT | Operations'!$B1968-'INPUT | Operations'!$B1967,"")</f>
        <v/>
      </c>
      <c r="F1963" s="32" t="str">
        <f>IF(ISNUMBER($B1963),IF('INPUT | Operations'!$B1968&lt;Booster_BurnTime,1,IF('INPUT | Operations'!$B1967&lt;=Booster_BurnTime,(Booster_BurnTime-'INPUT | Operations'!$B1967)/('INPUT | Operations'!$B1968-'INPUT | Operations'!$B1967),0))*'INPUT | Operations'!$E1967*NumberOfBoosters*NumberOfOps*$E1963,"")</f>
        <v/>
      </c>
      <c r="G1963" s="34" t="str">
        <f t="shared" si="296"/>
        <v/>
      </c>
      <c r="H1963" s="27" t="str">
        <f t="shared" si="297"/>
        <v/>
      </c>
      <c r="I1963" s="27" t="str">
        <f t="shared" si="298"/>
        <v/>
      </c>
      <c r="J1963" s="27" t="str">
        <f t="shared" si="299"/>
        <v/>
      </c>
      <c r="K1963" s="27" t="str">
        <f t="shared" si="300"/>
        <v/>
      </c>
      <c r="L1963" s="27" t="str">
        <f t="shared" si="301"/>
        <v/>
      </c>
      <c r="M1963" s="32" t="str">
        <f t="shared" si="302"/>
        <v/>
      </c>
      <c r="N1963" s="27" t="str">
        <f t="shared" si="303"/>
        <v/>
      </c>
      <c r="O1963" s="27" t="str">
        <f t="shared" si="303"/>
        <v/>
      </c>
      <c r="P1963" s="27" t="str">
        <f t="shared" si="303"/>
        <v/>
      </c>
      <c r="Q1963" s="27" t="str">
        <f t="shared" si="303"/>
        <v/>
      </c>
      <c r="R1963" s="27" t="str">
        <f t="shared" si="303"/>
        <v/>
      </c>
      <c r="S1963" s="27" t="str">
        <f t="shared" si="303"/>
        <v/>
      </c>
      <c r="T1963" s="32" t="str">
        <f t="shared" si="303"/>
        <v/>
      </c>
      <c r="U1963" s="10"/>
    </row>
    <row r="1964" spans="1:21" x14ac:dyDescent="0.25">
      <c r="A1964" s="10"/>
      <c r="B1964" s="4" t="str">
        <f>IF(ISBLANK('INPUT | Operations'!$B1969),"",COUNT('INPUT | Operations'!$B$12:$B1968))</f>
        <v/>
      </c>
      <c r="C1964" s="27" t="str">
        <f>IF(ISNUMBER($B1964),('INPUT | Operations'!$C1968+'INPUT | Operations'!$C1969)/2,"")</f>
        <v/>
      </c>
      <c r="D1964" s="28" t="str">
        <f t="shared" si="295"/>
        <v/>
      </c>
      <c r="E1964" s="26" t="str">
        <f>IF(ISNUMBER($B1964),'INPUT | Operations'!$B1969-'INPUT | Operations'!$B1968,"")</f>
        <v/>
      </c>
      <c r="F1964" s="32" t="str">
        <f>IF(ISNUMBER($B1964),IF('INPUT | Operations'!$B1969&lt;Booster_BurnTime,1,IF('INPUT | Operations'!$B1968&lt;=Booster_BurnTime,(Booster_BurnTime-'INPUT | Operations'!$B1968)/('INPUT | Operations'!$B1969-'INPUT | Operations'!$B1968),0))*'INPUT | Operations'!$E1968*NumberOfBoosters*NumberOfOps*$E1964,"")</f>
        <v/>
      </c>
      <c r="G1964" s="34" t="str">
        <f t="shared" si="296"/>
        <v/>
      </c>
      <c r="H1964" s="27" t="str">
        <f t="shared" si="297"/>
        <v/>
      </c>
      <c r="I1964" s="27" t="str">
        <f t="shared" si="298"/>
        <v/>
      </c>
      <c r="J1964" s="27" t="str">
        <f t="shared" si="299"/>
        <v/>
      </c>
      <c r="K1964" s="27" t="str">
        <f t="shared" si="300"/>
        <v/>
      </c>
      <c r="L1964" s="27" t="str">
        <f t="shared" si="301"/>
        <v/>
      </c>
      <c r="M1964" s="32" t="str">
        <f t="shared" si="302"/>
        <v/>
      </c>
      <c r="N1964" s="27" t="str">
        <f t="shared" si="303"/>
        <v/>
      </c>
      <c r="O1964" s="27" t="str">
        <f t="shared" si="303"/>
        <v/>
      </c>
      <c r="P1964" s="27" t="str">
        <f t="shared" si="303"/>
        <v/>
      </c>
      <c r="Q1964" s="27" t="str">
        <f t="shared" si="303"/>
        <v/>
      </c>
      <c r="R1964" s="27" t="str">
        <f t="shared" si="303"/>
        <v/>
      </c>
      <c r="S1964" s="27" t="str">
        <f t="shared" si="303"/>
        <v/>
      </c>
      <c r="T1964" s="32" t="str">
        <f t="shared" si="303"/>
        <v/>
      </c>
      <c r="U1964" s="10"/>
    </row>
    <row r="1965" spans="1:21" x14ac:dyDescent="0.25">
      <c r="A1965" s="10"/>
      <c r="B1965" s="4" t="str">
        <f>IF(ISBLANK('INPUT | Operations'!$B1970),"",COUNT('INPUT | Operations'!$B$12:$B1969))</f>
        <v/>
      </c>
      <c r="C1965" s="27" t="str">
        <f>IF(ISNUMBER($B1965),('INPUT | Operations'!$C1969+'INPUT | Operations'!$C1970)/2,"")</f>
        <v/>
      </c>
      <c r="D1965" s="28" t="str">
        <f t="shared" si="295"/>
        <v/>
      </c>
      <c r="E1965" s="26" t="str">
        <f>IF(ISNUMBER($B1965),'INPUT | Operations'!$B1970-'INPUT | Operations'!$B1969,"")</f>
        <v/>
      </c>
      <c r="F1965" s="32" t="str">
        <f>IF(ISNUMBER($B1965),IF('INPUT | Operations'!$B1970&lt;Booster_BurnTime,1,IF('INPUT | Operations'!$B1969&lt;=Booster_BurnTime,(Booster_BurnTime-'INPUT | Operations'!$B1969)/('INPUT | Operations'!$B1970-'INPUT | Operations'!$B1969),0))*'INPUT | Operations'!$E1969*NumberOfBoosters*NumberOfOps*$E1965,"")</f>
        <v/>
      </c>
      <c r="G1965" s="34" t="str">
        <f t="shared" si="296"/>
        <v/>
      </c>
      <c r="H1965" s="27" t="str">
        <f t="shared" si="297"/>
        <v/>
      </c>
      <c r="I1965" s="27" t="str">
        <f t="shared" si="298"/>
        <v/>
      </c>
      <c r="J1965" s="27" t="str">
        <f t="shared" si="299"/>
        <v/>
      </c>
      <c r="K1965" s="27" t="str">
        <f t="shared" si="300"/>
        <v/>
      </c>
      <c r="L1965" s="27" t="str">
        <f t="shared" si="301"/>
        <v/>
      </c>
      <c r="M1965" s="32" t="str">
        <f t="shared" si="302"/>
        <v/>
      </c>
      <c r="N1965" s="27" t="str">
        <f t="shared" si="303"/>
        <v/>
      </c>
      <c r="O1965" s="27" t="str">
        <f t="shared" si="303"/>
        <v/>
      </c>
      <c r="P1965" s="27" t="str">
        <f t="shared" si="303"/>
        <v/>
      </c>
      <c r="Q1965" s="27" t="str">
        <f t="shared" si="303"/>
        <v/>
      </c>
      <c r="R1965" s="27" t="str">
        <f t="shared" si="303"/>
        <v/>
      </c>
      <c r="S1965" s="27" t="str">
        <f t="shared" si="303"/>
        <v/>
      </c>
      <c r="T1965" s="32" t="str">
        <f t="shared" si="303"/>
        <v/>
      </c>
      <c r="U1965" s="10"/>
    </row>
    <row r="1966" spans="1:21" x14ac:dyDescent="0.25">
      <c r="A1966" s="10"/>
      <c r="B1966" s="4" t="str">
        <f>IF(ISBLANK('INPUT | Operations'!$B1971),"",COUNT('INPUT | Operations'!$B$12:$B1970))</f>
        <v/>
      </c>
      <c r="C1966" s="27" t="str">
        <f>IF(ISNUMBER($B1966),('INPUT | Operations'!$C1970+'INPUT | Operations'!$C1971)/2,"")</f>
        <v/>
      </c>
      <c r="D1966" s="28" t="str">
        <f t="shared" si="295"/>
        <v/>
      </c>
      <c r="E1966" s="26" t="str">
        <f>IF(ISNUMBER($B1966),'INPUT | Operations'!$B1971-'INPUT | Operations'!$B1970,"")</f>
        <v/>
      </c>
      <c r="F1966" s="32" t="str">
        <f>IF(ISNUMBER($B1966),IF('INPUT | Operations'!$B1971&lt;Booster_BurnTime,1,IF('INPUT | Operations'!$B1970&lt;=Booster_BurnTime,(Booster_BurnTime-'INPUT | Operations'!$B1970)/('INPUT | Operations'!$B1971-'INPUT | Operations'!$B1970),0))*'INPUT | Operations'!$E1970*NumberOfBoosters*NumberOfOps*$E1966,"")</f>
        <v/>
      </c>
      <c r="G1966" s="34" t="str">
        <f t="shared" si="296"/>
        <v/>
      </c>
      <c r="H1966" s="27" t="str">
        <f t="shared" si="297"/>
        <v/>
      </c>
      <c r="I1966" s="27" t="str">
        <f t="shared" si="298"/>
        <v/>
      </c>
      <c r="J1966" s="27" t="str">
        <f t="shared" si="299"/>
        <v/>
      </c>
      <c r="K1966" s="27" t="str">
        <f t="shared" si="300"/>
        <v/>
      </c>
      <c r="L1966" s="27" t="str">
        <f t="shared" si="301"/>
        <v/>
      </c>
      <c r="M1966" s="32" t="str">
        <f t="shared" si="302"/>
        <v/>
      </c>
      <c r="N1966" s="27" t="str">
        <f t="shared" si="303"/>
        <v/>
      </c>
      <c r="O1966" s="27" t="str">
        <f t="shared" si="303"/>
        <v/>
      </c>
      <c r="P1966" s="27" t="str">
        <f t="shared" si="303"/>
        <v/>
      </c>
      <c r="Q1966" s="27" t="str">
        <f t="shared" si="303"/>
        <v/>
      </c>
      <c r="R1966" s="27" t="str">
        <f t="shared" si="303"/>
        <v/>
      </c>
      <c r="S1966" s="27" t="str">
        <f t="shared" si="303"/>
        <v/>
      </c>
      <c r="T1966" s="32" t="str">
        <f t="shared" si="303"/>
        <v/>
      </c>
      <c r="U1966" s="10"/>
    </row>
    <row r="1967" spans="1:21" x14ac:dyDescent="0.25">
      <c r="A1967" s="10"/>
      <c r="B1967" s="4" t="str">
        <f>IF(ISBLANK('INPUT | Operations'!$B1972),"",COUNT('INPUT | Operations'!$B$12:$B1971))</f>
        <v/>
      </c>
      <c r="C1967" s="27" t="str">
        <f>IF(ISNUMBER($B1967),('INPUT | Operations'!$C1971+'INPUT | Operations'!$C1972)/2,"")</f>
        <v/>
      </c>
      <c r="D1967" s="28" t="str">
        <f t="shared" si="295"/>
        <v/>
      </c>
      <c r="E1967" s="26" t="str">
        <f>IF(ISNUMBER($B1967),'INPUT | Operations'!$B1972-'INPUT | Operations'!$B1971,"")</f>
        <v/>
      </c>
      <c r="F1967" s="32" t="str">
        <f>IF(ISNUMBER($B1967),IF('INPUT | Operations'!$B1972&lt;Booster_BurnTime,1,IF('INPUT | Operations'!$B1971&lt;=Booster_BurnTime,(Booster_BurnTime-'INPUT | Operations'!$B1971)/('INPUT | Operations'!$B1972-'INPUT | Operations'!$B1971),0))*'INPUT | Operations'!$E1971*NumberOfBoosters*NumberOfOps*$E1967,"")</f>
        <v/>
      </c>
      <c r="G1967" s="34" t="str">
        <f t="shared" si="296"/>
        <v/>
      </c>
      <c r="H1967" s="27" t="str">
        <f t="shared" si="297"/>
        <v/>
      </c>
      <c r="I1967" s="27" t="str">
        <f t="shared" si="298"/>
        <v/>
      </c>
      <c r="J1967" s="27" t="str">
        <f t="shared" si="299"/>
        <v/>
      </c>
      <c r="K1967" s="27" t="str">
        <f t="shared" si="300"/>
        <v/>
      </c>
      <c r="L1967" s="27" t="str">
        <f t="shared" si="301"/>
        <v/>
      </c>
      <c r="M1967" s="32" t="str">
        <f t="shared" si="302"/>
        <v/>
      </c>
      <c r="N1967" s="27" t="str">
        <f t="shared" si="303"/>
        <v/>
      </c>
      <c r="O1967" s="27" t="str">
        <f t="shared" si="303"/>
        <v/>
      </c>
      <c r="P1967" s="27" t="str">
        <f t="shared" si="303"/>
        <v/>
      </c>
      <c r="Q1967" s="27" t="str">
        <f t="shared" si="303"/>
        <v/>
      </c>
      <c r="R1967" s="27" t="str">
        <f t="shared" si="303"/>
        <v/>
      </c>
      <c r="S1967" s="27" t="str">
        <f t="shared" si="303"/>
        <v/>
      </c>
      <c r="T1967" s="32" t="str">
        <f t="shared" si="303"/>
        <v/>
      </c>
      <c r="U1967" s="10"/>
    </row>
    <row r="1968" spans="1:21" x14ac:dyDescent="0.25">
      <c r="A1968" s="10"/>
      <c r="B1968" s="4" t="str">
        <f>IF(ISBLANK('INPUT | Operations'!$B1973),"",COUNT('INPUT | Operations'!$B$12:$B1972))</f>
        <v/>
      </c>
      <c r="C1968" s="27" t="str">
        <f>IF(ISNUMBER($B1968),('INPUT | Operations'!$C1972+'INPUT | Operations'!$C1973)/2,"")</f>
        <v/>
      </c>
      <c r="D1968" s="28" t="str">
        <f t="shared" si="295"/>
        <v/>
      </c>
      <c r="E1968" s="26" t="str">
        <f>IF(ISNUMBER($B1968),'INPUT | Operations'!$B1973-'INPUT | Operations'!$B1972,"")</f>
        <v/>
      </c>
      <c r="F1968" s="32" t="str">
        <f>IF(ISNUMBER($B1968),IF('INPUT | Operations'!$B1973&lt;Booster_BurnTime,1,IF('INPUT | Operations'!$B1972&lt;=Booster_BurnTime,(Booster_BurnTime-'INPUT | Operations'!$B1972)/('INPUT | Operations'!$B1973-'INPUT | Operations'!$B1972),0))*'INPUT | Operations'!$E1972*NumberOfBoosters*NumberOfOps*$E1968,"")</f>
        <v/>
      </c>
      <c r="G1968" s="34" t="str">
        <f t="shared" si="296"/>
        <v/>
      </c>
      <c r="H1968" s="27" t="str">
        <f t="shared" si="297"/>
        <v/>
      </c>
      <c r="I1968" s="27" t="str">
        <f t="shared" si="298"/>
        <v/>
      </c>
      <c r="J1968" s="27" t="str">
        <f t="shared" si="299"/>
        <v/>
      </c>
      <c r="K1968" s="27" t="str">
        <f t="shared" si="300"/>
        <v/>
      </c>
      <c r="L1968" s="27" t="str">
        <f t="shared" si="301"/>
        <v/>
      </c>
      <c r="M1968" s="32" t="str">
        <f t="shared" si="302"/>
        <v/>
      </c>
      <c r="N1968" s="27" t="str">
        <f t="shared" si="303"/>
        <v/>
      </c>
      <c r="O1968" s="27" t="str">
        <f t="shared" si="303"/>
        <v/>
      </c>
      <c r="P1968" s="27" t="str">
        <f t="shared" si="303"/>
        <v/>
      </c>
      <c r="Q1968" s="27" t="str">
        <f t="shared" si="303"/>
        <v/>
      </c>
      <c r="R1968" s="27" t="str">
        <f t="shared" si="303"/>
        <v/>
      </c>
      <c r="S1968" s="27" t="str">
        <f t="shared" si="303"/>
        <v/>
      </c>
      <c r="T1968" s="32" t="str">
        <f t="shared" si="303"/>
        <v/>
      </c>
      <c r="U1968" s="10"/>
    </row>
    <row r="1969" spans="1:21" x14ac:dyDescent="0.25">
      <c r="A1969" s="10"/>
      <c r="B1969" s="4" t="str">
        <f>IF(ISBLANK('INPUT | Operations'!$B1974),"",COUNT('INPUT | Operations'!$B$12:$B1973))</f>
        <v/>
      </c>
      <c r="C1969" s="27" t="str">
        <f>IF(ISNUMBER($B1969),('INPUT | Operations'!$C1973+'INPUT | Operations'!$C1974)/2,"")</f>
        <v/>
      </c>
      <c r="D1969" s="28" t="str">
        <f t="shared" si="295"/>
        <v/>
      </c>
      <c r="E1969" s="26" t="str">
        <f>IF(ISNUMBER($B1969),'INPUT | Operations'!$B1974-'INPUT | Operations'!$B1973,"")</f>
        <v/>
      </c>
      <c r="F1969" s="32" t="str">
        <f>IF(ISNUMBER($B1969),IF('INPUT | Operations'!$B1974&lt;Booster_BurnTime,1,IF('INPUT | Operations'!$B1973&lt;=Booster_BurnTime,(Booster_BurnTime-'INPUT | Operations'!$B1973)/('INPUT | Operations'!$B1974-'INPUT | Operations'!$B1973),0))*'INPUT | Operations'!$E1973*NumberOfBoosters*NumberOfOps*$E1969,"")</f>
        <v/>
      </c>
      <c r="G1969" s="34" t="str">
        <f t="shared" si="296"/>
        <v/>
      </c>
      <c r="H1969" s="27" t="str">
        <f t="shared" si="297"/>
        <v/>
      </c>
      <c r="I1969" s="27" t="str">
        <f t="shared" si="298"/>
        <v/>
      </c>
      <c r="J1969" s="27" t="str">
        <f t="shared" si="299"/>
        <v/>
      </c>
      <c r="K1969" s="27" t="str">
        <f t="shared" si="300"/>
        <v/>
      </c>
      <c r="L1969" s="27" t="str">
        <f t="shared" si="301"/>
        <v/>
      </c>
      <c r="M1969" s="32" t="str">
        <f t="shared" si="302"/>
        <v/>
      </c>
      <c r="N1969" s="27" t="str">
        <f t="shared" si="303"/>
        <v/>
      </c>
      <c r="O1969" s="27" t="str">
        <f t="shared" si="303"/>
        <v/>
      </c>
      <c r="P1969" s="27" t="str">
        <f t="shared" si="303"/>
        <v/>
      </c>
      <c r="Q1969" s="27" t="str">
        <f t="shared" si="303"/>
        <v/>
      </c>
      <c r="R1969" s="27" t="str">
        <f t="shared" si="303"/>
        <v/>
      </c>
      <c r="S1969" s="27" t="str">
        <f t="shared" si="303"/>
        <v/>
      </c>
      <c r="T1969" s="32" t="str">
        <f t="shared" si="303"/>
        <v/>
      </c>
      <c r="U1969" s="10"/>
    </row>
    <row r="1970" spans="1:21" x14ac:dyDescent="0.25">
      <c r="A1970" s="10"/>
      <c r="B1970" s="4" t="str">
        <f>IF(ISBLANK('INPUT | Operations'!$B1975),"",COUNT('INPUT | Operations'!$B$12:$B1974))</f>
        <v/>
      </c>
      <c r="C1970" s="27" t="str">
        <f>IF(ISNUMBER($B1970),('INPUT | Operations'!$C1974+'INPUT | Operations'!$C1975)/2,"")</f>
        <v/>
      </c>
      <c r="D1970" s="28" t="str">
        <f t="shared" si="295"/>
        <v/>
      </c>
      <c r="E1970" s="26" t="str">
        <f>IF(ISNUMBER($B1970),'INPUT | Operations'!$B1975-'INPUT | Operations'!$B1974,"")</f>
        <v/>
      </c>
      <c r="F1970" s="32" t="str">
        <f>IF(ISNUMBER($B1970),IF('INPUT | Operations'!$B1975&lt;Booster_BurnTime,1,IF('INPUT | Operations'!$B1974&lt;=Booster_BurnTime,(Booster_BurnTime-'INPUT | Operations'!$B1974)/('INPUT | Operations'!$B1975-'INPUT | Operations'!$B1974),0))*'INPUT | Operations'!$E1974*NumberOfBoosters*NumberOfOps*$E1970,"")</f>
        <v/>
      </c>
      <c r="G1970" s="34" t="str">
        <f t="shared" si="296"/>
        <v/>
      </c>
      <c r="H1970" s="27" t="str">
        <f t="shared" si="297"/>
        <v/>
      </c>
      <c r="I1970" s="27" t="str">
        <f t="shared" si="298"/>
        <v/>
      </c>
      <c r="J1970" s="27" t="str">
        <f t="shared" si="299"/>
        <v/>
      </c>
      <c r="K1970" s="27" t="str">
        <f t="shared" si="300"/>
        <v/>
      </c>
      <c r="L1970" s="27" t="str">
        <f t="shared" si="301"/>
        <v/>
      </c>
      <c r="M1970" s="32" t="str">
        <f t="shared" si="302"/>
        <v/>
      </c>
      <c r="N1970" s="27" t="str">
        <f t="shared" si="303"/>
        <v/>
      </c>
      <c r="O1970" s="27" t="str">
        <f t="shared" si="303"/>
        <v/>
      </c>
      <c r="P1970" s="27" t="str">
        <f t="shared" si="303"/>
        <v/>
      </c>
      <c r="Q1970" s="27" t="str">
        <f t="shared" si="303"/>
        <v/>
      </c>
      <c r="R1970" s="27" t="str">
        <f t="shared" si="303"/>
        <v/>
      </c>
      <c r="S1970" s="27" t="str">
        <f t="shared" si="303"/>
        <v/>
      </c>
      <c r="T1970" s="32" t="str">
        <f t="shared" si="303"/>
        <v/>
      </c>
      <c r="U1970" s="10"/>
    </row>
    <row r="1971" spans="1:21" x14ac:dyDescent="0.25">
      <c r="A1971" s="10"/>
      <c r="B1971" s="4" t="str">
        <f>IF(ISBLANK('INPUT | Operations'!$B1976),"",COUNT('INPUT | Operations'!$B$12:$B1975))</f>
        <v/>
      </c>
      <c r="C1971" s="27" t="str">
        <f>IF(ISNUMBER($B1971),('INPUT | Operations'!$C1975+'INPUT | Operations'!$C1976)/2,"")</f>
        <v/>
      </c>
      <c r="D1971" s="28" t="str">
        <f t="shared" si="295"/>
        <v/>
      </c>
      <c r="E1971" s="26" t="str">
        <f>IF(ISNUMBER($B1971),'INPUT | Operations'!$B1976-'INPUT | Operations'!$B1975,"")</f>
        <v/>
      </c>
      <c r="F1971" s="32" t="str">
        <f>IF(ISNUMBER($B1971),IF('INPUT | Operations'!$B1976&lt;Booster_BurnTime,1,IF('INPUT | Operations'!$B1975&lt;=Booster_BurnTime,(Booster_BurnTime-'INPUT | Operations'!$B1975)/('INPUT | Operations'!$B1976-'INPUT | Operations'!$B1975),0))*'INPUT | Operations'!$E1975*NumberOfBoosters*NumberOfOps*$E1971,"")</f>
        <v/>
      </c>
      <c r="G1971" s="34" t="str">
        <f t="shared" si="296"/>
        <v/>
      </c>
      <c r="H1971" s="27" t="str">
        <f t="shared" si="297"/>
        <v/>
      </c>
      <c r="I1971" s="27" t="str">
        <f t="shared" si="298"/>
        <v/>
      </c>
      <c r="J1971" s="27" t="str">
        <f t="shared" si="299"/>
        <v/>
      </c>
      <c r="K1971" s="27" t="str">
        <f t="shared" si="300"/>
        <v/>
      </c>
      <c r="L1971" s="27" t="str">
        <f t="shared" si="301"/>
        <v/>
      </c>
      <c r="M1971" s="32" t="str">
        <f t="shared" si="302"/>
        <v/>
      </c>
      <c r="N1971" s="27" t="str">
        <f t="shared" si="303"/>
        <v/>
      </c>
      <c r="O1971" s="27" t="str">
        <f t="shared" si="303"/>
        <v/>
      </c>
      <c r="P1971" s="27" t="str">
        <f t="shared" si="303"/>
        <v/>
      </c>
      <c r="Q1971" s="27" t="str">
        <f t="shared" si="303"/>
        <v/>
      </c>
      <c r="R1971" s="27" t="str">
        <f t="shared" si="303"/>
        <v/>
      </c>
      <c r="S1971" s="27" t="str">
        <f t="shared" si="303"/>
        <v/>
      </c>
      <c r="T1971" s="32" t="str">
        <f t="shared" si="303"/>
        <v/>
      </c>
      <c r="U1971" s="10"/>
    </row>
    <row r="1972" spans="1:21" x14ac:dyDescent="0.25">
      <c r="A1972" s="10"/>
      <c r="B1972" s="4" t="str">
        <f>IF(ISBLANK('INPUT | Operations'!$B1977),"",COUNT('INPUT | Operations'!$B$12:$B1976))</f>
        <v/>
      </c>
      <c r="C1972" s="27" t="str">
        <f>IF(ISNUMBER($B1972),('INPUT | Operations'!$C1976+'INPUT | Operations'!$C1977)/2,"")</f>
        <v/>
      </c>
      <c r="D1972" s="28" t="str">
        <f t="shared" si="295"/>
        <v/>
      </c>
      <c r="E1972" s="26" t="str">
        <f>IF(ISNUMBER($B1972),'INPUT | Operations'!$B1977-'INPUT | Operations'!$B1976,"")</f>
        <v/>
      </c>
      <c r="F1972" s="32" t="str">
        <f>IF(ISNUMBER($B1972),IF('INPUT | Operations'!$B1977&lt;Booster_BurnTime,1,IF('INPUT | Operations'!$B1976&lt;=Booster_BurnTime,(Booster_BurnTime-'INPUT | Operations'!$B1976)/('INPUT | Operations'!$B1977-'INPUT | Operations'!$B1976),0))*'INPUT | Operations'!$E1976*NumberOfBoosters*NumberOfOps*$E1972,"")</f>
        <v/>
      </c>
      <c r="G1972" s="34" t="str">
        <f t="shared" si="296"/>
        <v/>
      </c>
      <c r="H1972" s="27" t="str">
        <f t="shared" si="297"/>
        <v/>
      </c>
      <c r="I1972" s="27" t="str">
        <f t="shared" si="298"/>
        <v/>
      </c>
      <c r="J1972" s="27" t="str">
        <f t="shared" si="299"/>
        <v/>
      </c>
      <c r="K1972" s="27" t="str">
        <f t="shared" si="300"/>
        <v/>
      </c>
      <c r="L1972" s="27" t="str">
        <f t="shared" si="301"/>
        <v/>
      </c>
      <c r="M1972" s="32" t="str">
        <f t="shared" si="302"/>
        <v/>
      </c>
      <c r="N1972" s="27" t="str">
        <f t="shared" si="303"/>
        <v/>
      </c>
      <c r="O1972" s="27" t="str">
        <f t="shared" si="303"/>
        <v/>
      </c>
      <c r="P1972" s="27" t="str">
        <f t="shared" si="303"/>
        <v/>
      </c>
      <c r="Q1972" s="27" t="str">
        <f t="shared" si="303"/>
        <v/>
      </c>
      <c r="R1972" s="27" t="str">
        <f t="shared" si="303"/>
        <v/>
      </c>
      <c r="S1972" s="27" t="str">
        <f t="shared" si="303"/>
        <v/>
      </c>
      <c r="T1972" s="32" t="str">
        <f t="shared" si="303"/>
        <v/>
      </c>
      <c r="U1972" s="10"/>
    </row>
    <row r="1973" spans="1:21" x14ac:dyDescent="0.25">
      <c r="A1973" s="10"/>
      <c r="B1973" s="4" t="str">
        <f>IF(ISBLANK('INPUT | Operations'!$B1978),"",COUNT('INPUT | Operations'!$B$12:$B1977))</f>
        <v/>
      </c>
      <c r="C1973" s="27" t="str">
        <f>IF(ISNUMBER($B1973),('INPUT | Operations'!$C1977+'INPUT | Operations'!$C1978)/2,"")</f>
        <v/>
      </c>
      <c r="D1973" s="28" t="str">
        <f t="shared" si="295"/>
        <v/>
      </c>
      <c r="E1973" s="26" t="str">
        <f>IF(ISNUMBER($B1973),'INPUT | Operations'!$B1978-'INPUT | Operations'!$B1977,"")</f>
        <v/>
      </c>
      <c r="F1973" s="32" t="str">
        <f>IF(ISNUMBER($B1973),IF('INPUT | Operations'!$B1978&lt;Booster_BurnTime,1,IF('INPUT | Operations'!$B1977&lt;=Booster_BurnTime,(Booster_BurnTime-'INPUT | Operations'!$B1977)/('INPUT | Operations'!$B1978-'INPUT | Operations'!$B1977),0))*'INPUT | Operations'!$E1977*NumberOfBoosters*NumberOfOps*$E1973,"")</f>
        <v/>
      </c>
      <c r="G1973" s="34" t="str">
        <f t="shared" si="296"/>
        <v/>
      </c>
      <c r="H1973" s="27" t="str">
        <f t="shared" si="297"/>
        <v/>
      </c>
      <c r="I1973" s="27" t="str">
        <f t="shared" si="298"/>
        <v/>
      </c>
      <c r="J1973" s="27" t="str">
        <f t="shared" si="299"/>
        <v/>
      </c>
      <c r="K1973" s="27" t="str">
        <f t="shared" si="300"/>
        <v/>
      </c>
      <c r="L1973" s="27" t="str">
        <f t="shared" si="301"/>
        <v/>
      </c>
      <c r="M1973" s="32" t="str">
        <f t="shared" si="302"/>
        <v/>
      </c>
      <c r="N1973" s="27" t="str">
        <f t="shared" si="303"/>
        <v/>
      </c>
      <c r="O1973" s="27" t="str">
        <f t="shared" si="303"/>
        <v/>
      </c>
      <c r="P1973" s="27" t="str">
        <f t="shared" si="303"/>
        <v/>
      </c>
      <c r="Q1973" s="27" t="str">
        <f t="shared" si="303"/>
        <v/>
      </c>
      <c r="R1973" s="27" t="str">
        <f t="shared" si="303"/>
        <v/>
      </c>
      <c r="S1973" s="27" t="str">
        <f t="shared" si="303"/>
        <v/>
      </c>
      <c r="T1973" s="32" t="str">
        <f t="shared" si="303"/>
        <v/>
      </c>
      <c r="U1973" s="10"/>
    </row>
    <row r="1974" spans="1:21" x14ac:dyDescent="0.25">
      <c r="A1974" s="10"/>
      <c r="B1974" s="4" t="str">
        <f>IF(ISBLANK('INPUT | Operations'!$B1979),"",COUNT('INPUT | Operations'!$B$12:$B1978))</f>
        <v/>
      </c>
      <c r="C1974" s="27" t="str">
        <f>IF(ISNUMBER($B1974),('INPUT | Operations'!$C1978+'INPUT | Operations'!$C1979)/2,"")</f>
        <v/>
      </c>
      <c r="D1974" s="28" t="str">
        <f t="shared" si="295"/>
        <v/>
      </c>
      <c r="E1974" s="26" t="str">
        <f>IF(ISNUMBER($B1974),'INPUT | Operations'!$B1979-'INPUT | Operations'!$B1978,"")</f>
        <v/>
      </c>
      <c r="F1974" s="32" t="str">
        <f>IF(ISNUMBER($B1974),IF('INPUT | Operations'!$B1979&lt;Booster_BurnTime,1,IF('INPUT | Operations'!$B1978&lt;=Booster_BurnTime,(Booster_BurnTime-'INPUT | Operations'!$B1978)/('INPUT | Operations'!$B1979-'INPUT | Operations'!$B1978),0))*'INPUT | Operations'!$E1978*NumberOfBoosters*NumberOfOps*$E1974,"")</f>
        <v/>
      </c>
      <c r="G1974" s="34" t="str">
        <f t="shared" si="296"/>
        <v/>
      </c>
      <c r="H1974" s="27" t="str">
        <f t="shared" si="297"/>
        <v/>
      </c>
      <c r="I1974" s="27" t="str">
        <f t="shared" si="298"/>
        <v/>
      </c>
      <c r="J1974" s="27" t="str">
        <f t="shared" si="299"/>
        <v/>
      </c>
      <c r="K1974" s="27" t="str">
        <f t="shared" si="300"/>
        <v/>
      </c>
      <c r="L1974" s="27" t="str">
        <f t="shared" si="301"/>
        <v/>
      </c>
      <c r="M1974" s="32" t="str">
        <f t="shared" si="302"/>
        <v/>
      </c>
      <c r="N1974" s="27" t="str">
        <f t="shared" si="303"/>
        <v/>
      </c>
      <c r="O1974" s="27" t="str">
        <f t="shared" si="303"/>
        <v/>
      </c>
      <c r="P1974" s="27" t="str">
        <f t="shared" si="303"/>
        <v/>
      </c>
      <c r="Q1974" s="27" t="str">
        <f t="shared" si="303"/>
        <v/>
      </c>
      <c r="R1974" s="27" t="str">
        <f t="shared" si="303"/>
        <v/>
      </c>
      <c r="S1974" s="27" t="str">
        <f t="shared" si="303"/>
        <v/>
      </c>
      <c r="T1974" s="32" t="str">
        <f t="shared" si="303"/>
        <v/>
      </c>
      <c r="U1974" s="10"/>
    </row>
    <row r="1975" spans="1:21" x14ac:dyDescent="0.25">
      <c r="A1975" s="10"/>
      <c r="B1975" s="4" t="str">
        <f>IF(ISBLANK('INPUT | Operations'!$B1980),"",COUNT('INPUT | Operations'!$B$12:$B1979))</f>
        <v/>
      </c>
      <c r="C1975" s="27" t="str">
        <f>IF(ISNUMBER($B1975),('INPUT | Operations'!$C1979+'INPUT | Operations'!$C1980)/2,"")</f>
        <v/>
      </c>
      <c r="D1975" s="28" t="str">
        <f t="shared" si="295"/>
        <v/>
      </c>
      <c r="E1975" s="26" t="str">
        <f>IF(ISNUMBER($B1975),'INPUT | Operations'!$B1980-'INPUT | Operations'!$B1979,"")</f>
        <v/>
      </c>
      <c r="F1975" s="32" t="str">
        <f>IF(ISNUMBER($B1975),IF('INPUT | Operations'!$B1980&lt;Booster_BurnTime,1,IF('INPUT | Operations'!$B1979&lt;=Booster_BurnTime,(Booster_BurnTime-'INPUT | Operations'!$B1979)/('INPUT | Operations'!$B1980-'INPUT | Operations'!$B1979),0))*'INPUT | Operations'!$E1979*NumberOfBoosters*NumberOfOps*$E1975,"")</f>
        <v/>
      </c>
      <c r="G1975" s="34" t="str">
        <f t="shared" si="296"/>
        <v/>
      </c>
      <c r="H1975" s="27" t="str">
        <f t="shared" si="297"/>
        <v/>
      </c>
      <c r="I1975" s="27" t="str">
        <f t="shared" si="298"/>
        <v/>
      </c>
      <c r="J1975" s="27" t="str">
        <f t="shared" si="299"/>
        <v/>
      </c>
      <c r="K1975" s="27" t="str">
        <f t="shared" si="300"/>
        <v/>
      </c>
      <c r="L1975" s="27" t="str">
        <f t="shared" si="301"/>
        <v/>
      </c>
      <c r="M1975" s="32" t="str">
        <f t="shared" si="302"/>
        <v/>
      </c>
      <c r="N1975" s="27" t="str">
        <f t="shared" si="303"/>
        <v/>
      </c>
      <c r="O1975" s="27" t="str">
        <f t="shared" si="303"/>
        <v/>
      </c>
      <c r="P1975" s="27" t="str">
        <f t="shared" si="303"/>
        <v/>
      </c>
      <c r="Q1975" s="27" t="str">
        <f t="shared" si="303"/>
        <v/>
      </c>
      <c r="R1975" s="27" t="str">
        <f t="shared" si="303"/>
        <v/>
      </c>
      <c r="S1975" s="27" t="str">
        <f t="shared" si="303"/>
        <v/>
      </c>
      <c r="T1975" s="32" t="str">
        <f t="shared" si="303"/>
        <v/>
      </c>
      <c r="U1975" s="10"/>
    </row>
    <row r="1976" spans="1:21" x14ac:dyDescent="0.25">
      <c r="A1976" s="10"/>
      <c r="B1976" s="4" t="str">
        <f>IF(ISBLANK('INPUT | Operations'!$B1981),"",COUNT('INPUT | Operations'!$B$12:$B1980))</f>
        <v/>
      </c>
      <c r="C1976" s="27" t="str">
        <f>IF(ISNUMBER($B1976),('INPUT | Operations'!$C1980+'INPUT | Operations'!$C1981)/2,"")</f>
        <v/>
      </c>
      <c r="D1976" s="28" t="str">
        <f t="shared" si="295"/>
        <v/>
      </c>
      <c r="E1976" s="26" t="str">
        <f>IF(ISNUMBER($B1976),'INPUT | Operations'!$B1981-'INPUT | Operations'!$B1980,"")</f>
        <v/>
      </c>
      <c r="F1976" s="32" t="str">
        <f>IF(ISNUMBER($B1976),IF('INPUT | Operations'!$B1981&lt;Booster_BurnTime,1,IF('INPUT | Operations'!$B1980&lt;=Booster_BurnTime,(Booster_BurnTime-'INPUT | Operations'!$B1980)/('INPUT | Operations'!$B1981-'INPUT | Operations'!$B1980),0))*'INPUT | Operations'!$E1980*NumberOfBoosters*NumberOfOps*$E1976,"")</f>
        <v/>
      </c>
      <c r="G1976" s="34" t="str">
        <f t="shared" si="296"/>
        <v/>
      </c>
      <c r="H1976" s="27" t="str">
        <f t="shared" si="297"/>
        <v/>
      </c>
      <c r="I1976" s="27" t="str">
        <f t="shared" si="298"/>
        <v/>
      </c>
      <c r="J1976" s="27" t="str">
        <f t="shared" si="299"/>
        <v/>
      </c>
      <c r="K1976" s="27" t="str">
        <f t="shared" si="300"/>
        <v/>
      </c>
      <c r="L1976" s="27" t="str">
        <f t="shared" si="301"/>
        <v/>
      </c>
      <c r="M1976" s="32" t="str">
        <f t="shared" si="302"/>
        <v/>
      </c>
      <c r="N1976" s="27" t="str">
        <f t="shared" si="303"/>
        <v/>
      </c>
      <c r="O1976" s="27" t="str">
        <f t="shared" ref="N1976:T1995" si="304">IFERROR($F1976*H1976/1000,"")</f>
        <v/>
      </c>
      <c r="P1976" s="27" t="str">
        <f t="shared" si="304"/>
        <v/>
      </c>
      <c r="Q1976" s="27" t="str">
        <f t="shared" si="304"/>
        <v/>
      </c>
      <c r="R1976" s="27" t="str">
        <f t="shared" si="304"/>
        <v/>
      </c>
      <c r="S1976" s="27" t="str">
        <f t="shared" si="304"/>
        <v/>
      </c>
      <c r="T1976" s="32" t="str">
        <f t="shared" si="304"/>
        <v/>
      </c>
      <c r="U1976" s="10"/>
    </row>
    <row r="1977" spans="1:21" x14ac:dyDescent="0.25">
      <c r="A1977" s="10"/>
      <c r="B1977" s="4" t="str">
        <f>IF(ISBLANK('INPUT | Operations'!$B1982),"",COUNT('INPUT | Operations'!$B$12:$B1981))</f>
        <v/>
      </c>
      <c r="C1977" s="27" t="str">
        <f>IF(ISNUMBER($B1977),('INPUT | Operations'!$C1981+'INPUT | Operations'!$C1982)/2,"")</f>
        <v/>
      </c>
      <c r="D1977" s="28" t="str">
        <f t="shared" si="295"/>
        <v/>
      </c>
      <c r="E1977" s="26" t="str">
        <f>IF(ISNUMBER($B1977),'INPUT | Operations'!$B1982-'INPUT | Operations'!$B1981,"")</f>
        <v/>
      </c>
      <c r="F1977" s="32" t="str">
        <f>IF(ISNUMBER($B1977),IF('INPUT | Operations'!$B1982&lt;Booster_BurnTime,1,IF('INPUT | Operations'!$B1981&lt;=Booster_BurnTime,(Booster_BurnTime-'INPUT | Operations'!$B1981)/('INPUT | Operations'!$B1982-'INPUT | Operations'!$B1981),0))*'INPUT | Operations'!$E1981*NumberOfBoosters*NumberOfOps*$E1977,"")</f>
        <v/>
      </c>
      <c r="G1977" s="34" t="str">
        <f t="shared" si="296"/>
        <v/>
      </c>
      <c r="H1977" s="27" t="str">
        <f t="shared" si="297"/>
        <v/>
      </c>
      <c r="I1977" s="27" t="str">
        <f t="shared" si="298"/>
        <v/>
      </c>
      <c r="J1977" s="27" t="str">
        <f t="shared" si="299"/>
        <v/>
      </c>
      <c r="K1977" s="27" t="str">
        <f t="shared" si="300"/>
        <v/>
      </c>
      <c r="L1977" s="27" t="str">
        <f t="shared" si="301"/>
        <v/>
      </c>
      <c r="M1977" s="32" t="str">
        <f t="shared" si="302"/>
        <v/>
      </c>
      <c r="N1977" s="27" t="str">
        <f t="shared" si="304"/>
        <v/>
      </c>
      <c r="O1977" s="27" t="str">
        <f t="shared" si="304"/>
        <v/>
      </c>
      <c r="P1977" s="27" t="str">
        <f t="shared" si="304"/>
        <v/>
      </c>
      <c r="Q1977" s="27" t="str">
        <f t="shared" si="304"/>
        <v/>
      </c>
      <c r="R1977" s="27" t="str">
        <f t="shared" si="304"/>
        <v/>
      </c>
      <c r="S1977" s="27" t="str">
        <f t="shared" si="304"/>
        <v/>
      </c>
      <c r="T1977" s="32" t="str">
        <f t="shared" si="304"/>
        <v/>
      </c>
      <c r="U1977" s="10"/>
    </row>
    <row r="1978" spans="1:21" x14ac:dyDescent="0.25">
      <c r="A1978" s="10"/>
      <c r="B1978" s="4" t="str">
        <f>IF(ISBLANK('INPUT | Operations'!$B1983),"",COUNT('INPUT | Operations'!$B$12:$B1982))</f>
        <v/>
      </c>
      <c r="C1978" s="27" t="str">
        <f>IF(ISNUMBER($B1978),('INPUT | Operations'!$C1982+'INPUT | Operations'!$C1983)/2,"")</f>
        <v/>
      </c>
      <c r="D1978" s="28" t="str">
        <f t="shared" si="295"/>
        <v/>
      </c>
      <c r="E1978" s="26" t="str">
        <f>IF(ISNUMBER($B1978),'INPUT | Operations'!$B1983-'INPUT | Operations'!$B1982,"")</f>
        <v/>
      </c>
      <c r="F1978" s="32" t="str">
        <f>IF(ISNUMBER($B1978),IF('INPUT | Operations'!$B1983&lt;Booster_BurnTime,1,IF('INPUT | Operations'!$B1982&lt;=Booster_BurnTime,(Booster_BurnTime-'INPUT | Operations'!$B1982)/('INPUT | Operations'!$B1983-'INPUT | Operations'!$B1982),0))*'INPUT | Operations'!$E1982*NumberOfBoosters*NumberOfOps*$E1978,"")</f>
        <v/>
      </c>
      <c r="G1978" s="34" t="str">
        <f t="shared" si="296"/>
        <v/>
      </c>
      <c r="H1978" s="27" t="str">
        <f t="shared" si="297"/>
        <v/>
      </c>
      <c r="I1978" s="27" t="str">
        <f t="shared" si="298"/>
        <v/>
      </c>
      <c r="J1978" s="27" t="str">
        <f t="shared" si="299"/>
        <v/>
      </c>
      <c r="K1978" s="27" t="str">
        <f t="shared" si="300"/>
        <v/>
      </c>
      <c r="L1978" s="27" t="str">
        <f t="shared" si="301"/>
        <v/>
      </c>
      <c r="M1978" s="32" t="str">
        <f t="shared" si="302"/>
        <v/>
      </c>
      <c r="N1978" s="27" t="str">
        <f t="shared" si="304"/>
        <v/>
      </c>
      <c r="O1978" s="27" t="str">
        <f t="shared" si="304"/>
        <v/>
      </c>
      <c r="P1978" s="27" t="str">
        <f t="shared" si="304"/>
        <v/>
      </c>
      <c r="Q1978" s="27" t="str">
        <f t="shared" si="304"/>
        <v/>
      </c>
      <c r="R1978" s="27" t="str">
        <f t="shared" si="304"/>
        <v/>
      </c>
      <c r="S1978" s="27" t="str">
        <f t="shared" si="304"/>
        <v/>
      </c>
      <c r="T1978" s="32" t="str">
        <f t="shared" si="304"/>
        <v/>
      </c>
      <c r="U1978" s="10"/>
    </row>
    <row r="1979" spans="1:21" x14ac:dyDescent="0.25">
      <c r="A1979" s="10"/>
      <c r="B1979" s="4" t="str">
        <f>IF(ISBLANK('INPUT | Operations'!$B1984),"",COUNT('INPUT | Operations'!$B$12:$B1983))</f>
        <v/>
      </c>
      <c r="C1979" s="27" t="str">
        <f>IF(ISNUMBER($B1979),('INPUT | Operations'!$C1983+'INPUT | Operations'!$C1984)/2,"")</f>
        <v/>
      </c>
      <c r="D1979" s="28" t="str">
        <f t="shared" si="295"/>
        <v/>
      </c>
      <c r="E1979" s="26" t="str">
        <f>IF(ISNUMBER($B1979),'INPUT | Operations'!$B1984-'INPUT | Operations'!$B1983,"")</f>
        <v/>
      </c>
      <c r="F1979" s="32" t="str">
        <f>IF(ISNUMBER($B1979),IF('INPUT | Operations'!$B1984&lt;Booster_BurnTime,1,IF('INPUT | Operations'!$B1983&lt;=Booster_BurnTime,(Booster_BurnTime-'INPUT | Operations'!$B1983)/('INPUT | Operations'!$B1984-'INPUT | Operations'!$B1983),0))*'INPUT | Operations'!$E1983*NumberOfBoosters*NumberOfOps*$E1979,"")</f>
        <v/>
      </c>
      <c r="G1979" s="34" t="str">
        <f t="shared" si="296"/>
        <v/>
      </c>
      <c r="H1979" s="27" t="str">
        <f t="shared" si="297"/>
        <v/>
      </c>
      <c r="I1979" s="27" t="str">
        <f t="shared" si="298"/>
        <v/>
      </c>
      <c r="J1979" s="27" t="str">
        <f t="shared" si="299"/>
        <v/>
      </c>
      <c r="K1979" s="27" t="str">
        <f t="shared" si="300"/>
        <v/>
      </c>
      <c r="L1979" s="27" t="str">
        <f t="shared" si="301"/>
        <v/>
      </c>
      <c r="M1979" s="32" t="str">
        <f t="shared" si="302"/>
        <v/>
      </c>
      <c r="N1979" s="27" t="str">
        <f t="shared" si="304"/>
        <v/>
      </c>
      <c r="O1979" s="27" t="str">
        <f t="shared" si="304"/>
        <v/>
      </c>
      <c r="P1979" s="27" t="str">
        <f t="shared" si="304"/>
        <v/>
      </c>
      <c r="Q1979" s="27" t="str">
        <f t="shared" si="304"/>
        <v/>
      </c>
      <c r="R1979" s="27" t="str">
        <f t="shared" si="304"/>
        <v/>
      </c>
      <c r="S1979" s="27" t="str">
        <f t="shared" si="304"/>
        <v/>
      </c>
      <c r="T1979" s="32" t="str">
        <f t="shared" si="304"/>
        <v/>
      </c>
      <c r="U1979" s="10"/>
    </row>
    <row r="1980" spans="1:21" x14ac:dyDescent="0.25">
      <c r="A1980" s="10"/>
      <c r="B1980" s="4" t="str">
        <f>IF(ISBLANK('INPUT | Operations'!$B1985),"",COUNT('INPUT | Operations'!$B$12:$B1984))</f>
        <v/>
      </c>
      <c r="C1980" s="27" t="str">
        <f>IF(ISNUMBER($B1980),('INPUT | Operations'!$C1984+'INPUT | Operations'!$C1985)/2,"")</f>
        <v/>
      </c>
      <c r="D1980" s="28" t="str">
        <f t="shared" si="295"/>
        <v/>
      </c>
      <c r="E1980" s="26" t="str">
        <f>IF(ISNUMBER($B1980),'INPUT | Operations'!$B1985-'INPUT | Operations'!$B1984,"")</f>
        <v/>
      </c>
      <c r="F1980" s="32" t="str">
        <f>IF(ISNUMBER($B1980),IF('INPUT | Operations'!$B1985&lt;Booster_BurnTime,1,IF('INPUT | Operations'!$B1984&lt;=Booster_BurnTime,(Booster_BurnTime-'INPUT | Operations'!$B1984)/('INPUT | Operations'!$B1985-'INPUT | Operations'!$B1984),0))*'INPUT | Operations'!$E1984*NumberOfBoosters*NumberOfOps*$E1980,"")</f>
        <v/>
      </c>
      <c r="G1980" s="34" t="str">
        <f t="shared" si="296"/>
        <v/>
      </c>
      <c r="H1980" s="27" t="str">
        <f t="shared" si="297"/>
        <v/>
      </c>
      <c r="I1980" s="27" t="str">
        <f t="shared" si="298"/>
        <v/>
      </c>
      <c r="J1980" s="27" t="str">
        <f t="shared" si="299"/>
        <v/>
      </c>
      <c r="K1980" s="27" t="str">
        <f t="shared" si="300"/>
        <v/>
      </c>
      <c r="L1980" s="27" t="str">
        <f t="shared" si="301"/>
        <v/>
      </c>
      <c r="M1980" s="32" t="str">
        <f t="shared" si="302"/>
        <v/>
      </c>
      <c r="N1980" s="27" t="str">
        <f t="shared" si="304"/>
        <v/>
      </c>
      <c r="O1980" s="27" t="str">
        <f t="shared" si="304"/>
        <v/>
      </c>
      <c r="P1980" s="27" t="str">
        <f t="shared" si="304"/>
        <v/>
      </c>
      <c r="Q1980" s="27" t="str">
        <f t="shared" si="304"/>
        <v/>
      </c>
      <c r="R1980" s="27" t="str">
        <f t="shared" si="304"/>
        <v/>
      </c>
      <c r="S1980" s="27" t="str">
        <f t="shared" si="304"/>
        <v/>
      </c>
      <c r="T1980" s="32" t="str">
        <f t="shared" si="304"/>
        <v/>
      </c>
      <c r="U1980" s="10"/>
    </row>
    <row r="1981" spans="1:21" x14ac:dyDescent="0.25">
      <c r="A1981" s="10"/>
      <c r="B1981" s="4" t="str">
        <f>IF(ISBLANK('INPUT | Operations'!$B1986),"",COUNT('INPUT | Operations'!$B$12:$B1985))</f>
        <v/>
      </c>
      <c r="C1981" s="27" t="str">
        <f>IF(ISNUMBER($B1981),('INPUT | Operations'!$C1985+'INPUT | Operations'!$C1986)/2,"")</f>
        <v/>
      </c>
      <c r="D1981" s="28" t="str">
        <f t="shared" si="295"/>
        <v/>
      </c>
      <c r="E1981" s="26" t="str">
        <f>IF(ISNUMBER($B1981),'INPUT | Operations'!$B1986-'INPUT | Operations'!$B1985,"")</f>
        <v/>
      </c>
      <c r="F1981" s="32" t="str">
        <f>IF(ISNUMBER($B1981),IF('INPUT | Operations'!$B1986&lt;Booster_BurnTime,1,IF('INPUT | Operations'!$B1985&lt;=Booster_BurnTime,(Booster_BurnTime-'INPUT | Operations'!$B1985)/('INPUT | Operations'!$B1986-'INPUT | Operations'!$B1985),0))*'INPUT | Operations'!$E1985*NumberOfBoosters*NumberOfOps*$E1981,"")</f>
        <v/>
      </c>
      <c r="G1981" s="34" t="str">
        <f t="shared" si="296"/>
        <v/>
      </c>
      <c r="H1981" s="27" t="str">
        <f t="shared" si="297"/>
        <v/>
      </c>
      <c r="I1981" s="27" t="str">
        <f t="shared" si="298"/>
        <v/>
      </c>
      <c r="J1981" s="27" t="str">
        <f t="shared" si="299"/>
        <v/>
      </c>
      <c r="K1981" s="27" t="str">
        <f t="shared" si="300"/>
        <v/>
      </c>
      <c r="L1981" s="27" t="str">
        <f t="shared" si="301"/>
        <v/>
      </c>
      <c r="M1981" s="32" t="str">
        <f t="shared" si="302"/>
        <v/>
      </c>
      <c r="N1981" s="27" t="str">
        <f t="shared" si="304"/>
        <v/>
      </c>
      <c r="O1981" s="27" t="str">
        <f t="shared" si="304"/>
        <v/>
      </c>
      <c r="P1981" s="27" t="str">
        <f t="shared" si="304"/>
        <v/>
      </c>
      <c r="Q1981" s="27" t="str">
        <f t="shared" si="304"/>
        <v/>
      </c>
      <c r="R1981" s="27" t="str">
        <f t="shared" si="304"/>
        <v/>
      </c>
      <c r="S1981" s="27" t="str">
        <f t="shared" si="304"/>
        <v/>
      </c>
      <c r="T1981" s="32" t="str">
        <f t="shared" si="304"/>
        <v/>
      </c>
      <c r="U1981" s="10"/>
    </row>
    <row r="1982" spans="1:21" x14ac:dyDescent="0.25">
      <c r="A1982" s="10"/>
      <c r="B1982" s="4" t="str">
        <f>IF(ISBLANK('INPUT | Operations'!$B1987),"",COUNT('INPUT | Operations'!$B$12:$B1986))</f>
        <v/>
      </c>
      <c r="C1982" s="27" t="str">
        <f>IF(ISNUMBER($B1982),('INPUT | Operations'!$C1986+'INPUT | Operations'!$C1987)/2,"")</f>
        <v/>
      </c>
      <c r="D1982" s="28" t="str">
        <f t="shared" si="295"/>
        <v/>
      </c>
      <c r="E1982" s="26" t="str">
        <f>IF(ISNUMBER($B1982),'INPUT | Operations'!$B1987-'INPUT | Operations'!$B1986,"")</f>
        <v/>
      </c>
      <c r="F1982" s="32" t="str">
        <f>IF(ISNUMBER($B1982),IF('INPUT | Operations'!$B1987&lt;Booster_BurnTime,1,IF('INPUT | Operations'!$B1986&lt;=Booster_BurnTime,(Booster_BurnTime-'INPUT | Operations'!$B1986)/('INPUT | Operations'!$B1987-'INPUT | Operations'!$B1986),0))*'INPUT | Operations'!$E1986*NumberOfBoosters*NumberOfOps*$E1982,"")</f>
        <v/>
      </c>
      <c r="G1982" s="34" t="str">
        <f t="shared" si="296"/>
        <v/>
      </c>
      <c r="H1982" s="27" t="str">
        <f t="shared" si="297"/>
        <v/>
      </c>
      <c r="I1982" s="27" t="str">
        <f t="shared" si="298"/>
        <v/>
      </c>
      <c r="J1982" s="27" t="str">
        <f t="shared" si="299"/>
        <v/>
      </c>
      <c r="K1982" s="27" t="str">
        <f t="shared" si="300"/>
        <v/>
      </c>
      <c r="L1982" s="27" t="str">
        <f t="shared" si="301"/>
        <v/>
      </c>
      <c r="M1982" s="32" t="str">
        <f t="shared" si="302"/>
        <v/>
      </c>
      <c r="N1982" s="27" t="str">
        <f t="shared" si="304"/>
        <v/>
      </c>
      <c r="O1982" s="27" t="str">
        <f t="shared" si="304"/>
        <v/>
      </c>
      <c r="P1982" s="27" t="str">
        <f t="shared" si="304"/>
        <v/>
      </c>
      <c r="Q1982" s="27" t="str">
        <f t="shared" si="304"/>
        <v/>
      </c>
      <c r="R1982" s="27" t="str">
        <f t="shared" si="304"/>
        <v/>
      </c>
      <c r="S1982" s="27" t="str">
        <f t="shared" si="304"/>
        <v/>
      </c>
      <c r="T1982" s="32" t="str">
        <f t="shared" si="304"/>
        <v/>
      </c>
      <c r="U1982" s="10"/>
    </row>
    <row r="1983" spans="1:21" x14ac:dyDescent="0.25">
      <c r="A1983" s="10"/>
      <c r="B1983" s="4" t="str">
        <f>IF(ISBLANK('INPUT | Operations'!$B1988),"",COUNT('INPUT | Operations'!$B$12:$B1987))</f>
        <v/>
      </c>
      <c r="C1983" s="27" t="str">
        <f>IF(ISNUMBER($B1983),('INPUT | Operations'!$C1987+'INPUT | Operations'!$C1988)/2,"")</f>
        <v/>
      </c>
      <c r="D1983" s="28" t="str">
        <f t="shared" si="295"/>
        <v/>
      </c>
      <c r="E1983" s="26" t="str">
        <f>IF(ISNUMBER($B1983),'INPUT | Operations'!$B1988-'INPUT | Operations'!$B1987,"")</f>
        <v/>
      </c>
      <c r="F1983" s="32" t="str">
        <f>IF(ISNUMBER($B1983),IF('INPUT | Operations'!$B1988&lt;Booster_BurnTime,1,IF('INPUT | Operations'!$B1987&lt;=Booster_BurnTime,(Booster_BurnTime-'INPUT | Operations'!$B1987)/('INPUT | Operations'!$B1988-'INPUT | Operations'!$B1987),0))*'INPUT | Operations'!$E1987*NumberOfBoosters*NumberOfOps*$E1983,"")</f>
        <v/>
      </c>
      <c r="G1983" s="34" t="str">
        <f t="shared" si="296"/>
        <v/>
      </c>
      <c r="H1983" s="27" t="str">
        <f t="shared" si="297"/>
        <v/>
      </c>
      <c r="I1983" s="27" t="str">
        <f t="shared" si="298"/>
        <v/>
      </c>
      <c r="J1983" s="27" t="str">
        <f t="shared" si="299"/>
        <v/>
      </c>
      <c r="K1983" s="27" t="str">
        <f t="shared" si="300"/>
        <v/>
      </c>
      <c r="L1983" s="27" t="str">
        <f t="shared" si="301"/>
        <v/>
      </c>
      <c r="M1983" s="32" t="str">
        <f t="shared" si="302"/>
        <v/>
      </c>
      <c r="N1983" s="27" t="str">
        <f t="shared" si="304"/>
        <v/>
      </c>
      <c r="O1983" s="27" t="str">
        <f t="shared" si="304"/>
        <v/>
      </c>
      <c r="P1983" s="27" t="str">
        <f t="shared" si="304"/>
        <v/>
      </c>
      <c r="Q1983" s="27" t="str">
        <f t="shared" si="304"/>
        <v/>
      </c>
      <c r="R1983" s="27" t="str">
        <f t="shared" si="304"/>
        <v/>
      </c>
      <c r="S1983" s="27" t="str">
        <f t="shared" si="304"/>
        <v/>
      </c>
      <c r="T1983" s="32" t="str">
        <f t="shared" si="304"/>
        <v/>
      </c>
      <c r="U1983" s="10"/>
    </row>
    <row r="1984" spans="1:21" x14ac:dyDescent="0.25">
      <c r="A1984" s="10"/>
      <c r="B1984" s="4" t="str">
        <f>IF(ISBLANK('INPUT | Operations'!$B1989),"",COUNT('INPUT | Operations'!$B$12:$B1988))</f>
        <v/>
      </c>
      <c r="C1984" s="27" t="str">
        <f>IF(ISNUMBER($B1984),('INPUT | Operations'!$C1988+'INPUT | Operations'!$C1989)/2,"")</f>
        <v/>
      </c>
      <c r="D1984" s="28" t="str">
        <f t="shared" si="295"/>
        <v/>
      </c>
      <c r="E1984" s="26" t="str">
        <f>IF(ISNUMBER($B1984),'INPUT | Operations'!$B1989-'INPUT | Operations'!$B1988,"")</f>
        <v/>
      </c>
      <c r="F1984" s="32" t="str">
        <f>IF(ISNUMBER($B1984),IF('INPUT | Operations'!$B1989&lt;Booster_BurnTime,1,IF('INPUT | Operations'!$B1988&lt;=Booster_BurnTime,(Booster_BurnTime-'INPUT | Operations'!$B1988)/('INPUT | Operations'!$B1989-'INPUT | Operations'!$B1988),0))*'INPUT | Operations'!$E1988*NumberOfBoosters*NumberOfOps*$E1984,"")</f>
        <v/>
      </c>
      <c r="G1984" s="34" t="str">
        <f t="shared" si="296"/>
        <v/>
      </c>
      <c r="H1984" s="27" t="str">
        <f t="shared" si="297"/>
        <v/>
      </c>
      <c r="I1984" s="27" t="str">
        <f t="shared" si="298"/>
        <v/>
      </c>
      <c r="J1984" s="27" t="str">
        <f t="shared" si="299"/>
        <v/>
      </c>
      <c r="K1984" s="27" t="str">
        <f t="shared" si="300"/>
        <v/>
      </c>
      <c r="L1984" s="27" t="str">
        <f t="shared" si="301"/>
        <v/>
      </c>
      <c r="M1984" s="32" t="str">
        <f t="shared" si="302"/>
        <v/>
      </c>
      <c r="N1984" s="27" t="str">
        <f t="shared" si="304"/>
        <v/>
      </c>
      <c r="O1984" s="27" t="str">
        <f t="shared" si="304"/>
        <v/>
      </c>
      <c r="P1984" s="27" t="str">
        <f t="shared" si="304"/>
        <v/>
      </c>
      <c r="Q1984" s="27" t="str">
        <f t="shared" si="304"/>
        <v/>
      </c>
      <c r="R1984" s="27" t="str">
        <f t="shared" si="304"/>
        <v/>
      </c>
      <c r="S1984" s="27" t="str">
        <f t="shared" si="304"/>
        <v/>
      </c>
      <c r="T1984" s="32" t="str">
        <f t="shared" si="304"/>
        <v/>
      </c>
      <c r="U1984" s="10"/>
    </row>
    <row r="1985" spans="1:21" x14ac:dyDescent="0.25">
      <c r="A1985" s="10"/>
      <c r="B1985" s="4" t="str">
        <f>IF(ISBLANK('INPUT | Operations'!$B1990),"",COUNT('INPUT | Operations'!$B$12:$B1989))</f>
        <v/>
      </c>
      <c r="C1985" s="27" t="str">
        <f>IF(ISNUMBER($B1985),('INPUT | Operations'!$C1989+'INPUT | Operations'!$C1990)/2,"")</f>
        <v/>
      </c>
      <c r="D1985" s="28" t="str">
        <f t="shared" si="295"/>
        <v/>
      </c>
      <c r="E1985" s="26" t="str">
        <f>IF(ISNUMBER($B1985),'INPUT | Operations'!$B1990-'INPUT | Operations'!$B1989,"")</f>
        <v/>
      </c>
      <c r="F1985" s="32" t="str">
        <f>IF(ISNUMBER($B1985),IF('INPUT | Operations'!$B1990&lt;Booster_BurnTime,1,IF('INPUT | Operations'!$B1989&lt;=Booster_BurnTime,(Booster_BurnTime-'INPUT | Operations'!$B1989)/('INPUT | Operations'!$B1990-'INPUT | Operations'!$B1989),0))*'INPUT | Operations'!$E1989*NumberOfBoosters*NumberOfOps*$E1985,"")</f>
        <v/>
      </c>
      <c r="G1985" s="34" t="str">
        <f t="shared" si="296"/>
        <v/>
      </c>
      <c r="H1985" s="27" t="str">
        <f t="shared" si="297"/>
        <v/>
      </c>
      <c r="I1985" s="27" t="str">
        <f t="shared" si="298"/>
        <v/>
      </c>
      <c r="J1985" s="27" t="str">
        <f t="shared" si="299"/>
        <v/>
      </c>
      <c r="K1985" s="27" t="str">
        <f t="shared" si="300"/>
        <v/>
      </c>
      <c r="L1985" s="27" t="str">
        <f t="shared" si="301"/>
        <v/>
      </c>
      <c r="M1985" s="32" t="str">
        <f t="shared" si="302"/>
        <v/>
      </c>
      <c r="N1985" s="27" t="str">
        <f t="shared" si="304"/>
        <v/>
      </c>
      <c r="O1985" s="27" t="str">
        <f t="shared" si="304"/>
        <v/>
      </c>
      <c r="P1985" s="27" t="str">
        <f t="shared" si="304"/>
        <v/>
      </c>
      <c r="Q1985" s="27" t="str">
        <f t="shared" si="304"/>
        <v/>
      </c>
      <c r="R1985" s="27" t="str">
        <f t="shared" si="304"/>
        <v/>
      </c>
      <c r="S1985" s="27" t="str">
        <f t="shared" si="304"/>
        <v/>
      </c>
      <c r="T1985" s="32" t="str">
        <f t="shared" si="304"/>
        <v/>
      </c>
      <c r="U1985" s="10"/>
    </row>
    <row r="1986" spans="1:21" x14ac:dyDescent="0.25">
      <c r="A1986" s="10"/>
      <c r="B1986" s="4" t="str">
        <f>IF(ISBLANK('INPUT | Operations'!$B1991),"",COUNT('INPUT | Operations'!$B$12:$B1990))</f>
        <v/>
      </c>
      <c r="C1986" s="27" t="str">
        <f>IF(ISNUMBER($B1986),('INPUT | Operations'!$C1990+'INPUT | Operations'!$C1991)/2,"")</f>
        <v/>
      </c>
      <c r="D1986" s="28" t="str">
        <f t="shared" si="295"/>
        <v/>
      </c>
      <c r="E1986" s="26" t="str">
        <f>IF(ISNUMBER($B1986),'INPUT | Operations'!$B1991-'INPUT | Operations'!$B1990,"")</f>
        <v/>
      </c>
      <c r="F1986" s="32" t="str">
        <f>IF(ISNUMBER($B1986),IF('INPUT | Operations'!$B1991&lt;Booster_BurnTime,1,IF('INPUT | Operations'!$B1990&lt;=Booster_BurnTime,(Booster_BurnTime-'INPUT | Operations'!$B1990)/('INPUT | Operations'!$B1991-'INPUT | Operations'!$B1990),0))*'INPUT | Operations'!$E1990*NumberOfBoosters*NumberOfOps*$E1986,"")</f>
        <v/>
      </c>
      <c r="G1986" s="34" t="str">
        <f t="shared" si="296"/>
        <v/>
      </c>
      <c r="H1986" s="27" t="str">
        <f t="shared" si="297"/>
        <v/>
      </c>
      <c r="I1986" s="27" t="str">
        <f t="shared" si="298"/>
        <v/>
      </c>
      <c r="J1986" s="27" t="str">
        <f t="shared" si="299"/>
        <v/>
      </c>
      <c r="K1986" s="27" t="str">
        <f t="shared" si="300"/>
        <v/>
      </c>
      <c r="L1986" s="27" t="str">
        <f t="shared" si="301"/>
        <v/>
      </c>
      <c r="M1986" s="32" t="str">
        <f t="shared" si="302"/>
        <v/>
      </c>
      <c r="N1986" s="27" t="str">
        <f t="shared" si="304"/>
        <v/>
      </c>
      <c r="O1986" s="27" t="str">
        <f t="shared" si="304"/>
        <v/>
      </c>
      <c r="P1986" s="27" t="str">
        <f t="shared" si="304"/>
        <v/>
      </c>
      <c r="Q1986" s="27" t="str">
        <f t="shared" si="304"/>
        <v/>
      </c>
      <c r="R1986" s="27" t="str">
        <f t="shared" si="304"/>
        <v/>
      </c>
      <c r="S1986" s="27" t="str">
        <f t="shared" si="304"/>
        <v/>
      </c>
      <c r="T1986" s="32" t="str">
        <f t="shared" si="304"/>
        <v/>
      </c>
      <c r="U1986" s="10"/>
    </row>
    <row r="1987" spans="1:21" x14ac:dyDescent="0.25">
      <c r="A1987" s="10"/>
      <c r="B1987" s="4" t="str">
        <f>IF(ISBLANK('INPUT | Operations'!$B1992),"",COUNT('INPUT | Operations'!$B$12:$B1991))</f>
        <v/>
      </c>
      <c r="C1987" s="27" t="str">
        <f>IF(ISNUMBER($B1987),('INPUT | Operations'!$C1991+'INPUT | Operations'!$C1992)/2,"")</f>
        <v/>
      </c>
      <c r="D1987" s="28" t="str">
        <f t="shared" si="295"/>
        <v/>
      </c>
      <c r="E1987" s="26" t="str">
        <f>IF(ISNUMBER($B1987),'INPUT | Operations'!$B1992-'INPUT | Operations'!$B1991,"")</f>
        <v/>
      </c>
      <c r="F1987" s="32" t="str">
        <f>IF(ISNUMBER($B1987),IF('INPUT | Operations'!$B1992&lt;Booster_BurnTime,1,IF('INPUT | Operations'!$B1991&lt;=Booster_BurnTime,(Booster_BurnTime-'INPUT | Operations'!$B1991)/('INPUT | Operations'!$B1992-'INPUT | Operations'!$B1991),0))*'INPUT | Operations'!$E1991*NumberOfBoosters*NumberOfOps*$E1987,"")</f>
        <v/>
      </c>
      <c r="G1987" s="34" t="str">
        <f t="shared" si="296"/>
        <v/>
      </c>
      <c r="H1987" s="27" t="str">
        <f t="shared" si="297"/>
        <v/>
      </c>
      <c r="I1987" s="27" t="str">
        <f t="shared" si="298"/>
        <v/>
      </c>
      <c r="J1987" s="27" t="str">
        <f t="shared" si="299"/>
        <v/>
      </c>
      <c r="K1987" s="27" t="str">
        <f t="shared" si="300"/>
        <v/>
      </c>
      <c r="L1987" s="27" t="str">
        <f t="shared" si="301"/>
        <v/>
      </c>
      <c r="M1987" s="32" t="str">
        <f t="shared" si="302"/>
        <v/>
      </c>
      <c r="N1987" s="27" t="str">
        <f t="shared" si="304"/>
        <v/>
      </c>
      <c r="O1987" s="27" t="str">
        <f t="shared" si="304"/>
        <v/>
      </c>
      <c r="P1987" s="27" t="str">
        <f t="shared" si="304"/>
        <v/>
      </c>
      <c r="Q1987" s="27" t="str">
        <f t="shared" si="304"/>
        <v/>
      </c>
      <c r="R1987" s="27" t="str">
        <f t="shared" si="304"/>
        <v/>
      </c>
      <c r="S1987" s="27" t="str">
        <f t="shared" si="304"/>
        <v/>
      </c>
      <c r="T1987" s="32" t="str">
        <f t="shared" si="304"/>
        <v/>
      </c>
      <c r="U1987" s="10"/>
    </row>
    <row r="1988" spans="1:21" x14ac:dyDescent="0.25">
      <c r="A1988" s="10"/>
      <c r="B1988" s="4" t="str">
        <f>IF(ISBLANK('INPUT | Operations'!$B1993),"",COUNT('INPUT | Operations'!$B$12:$B1992))</f>
        <v/>
      </c>
      <c r="C1988" s="27" t="str">
        <f>IF(ISNUMBER($B1988),('INPUT | Operations'!$C1992+'INPUT | Operations'!$C1993)/2,"")</f>
        <v/>
      </c>
      <c r="D1988" s="28" t="str">
        <f t="shared" si="295"/>
        <v/>
      </c>
      <c r="E1988" s="26" t="str">
        <f>IF(ISNUMBER($B1988),'INPUT | Operations'!$B1993-'INPUT | Operations'!$B1992,"")</f>
        <v/>
      </c>
      <c r="F1988" s="32" t="str">
        <f>IF(ISNUMBER($B1988),IF('INPUT | Operations'!$B1993&lt;Booster_BurnTime,1,IF('INPUT | Operations'!$B1992&lt;=Booster_BurnTime,(Booster_BurnTime-'INPUT | Operations'!$B1992)/('INPUT | Operations'!$B1993-'INPUT | Operations'!$B1992),0))*'INPUT | Operations'!$E1992*NumberOfBoosters*NumberOfOps*$E1988,"")</f>
        <v/>
      </c>
      <c r="G1988" s="34" t="str">
        <f t="shared" si="296"/>
        <v/>
      </c>
      <c r="H1988" s="27" t="str">
        <f t="shared" si="297"/>
        <v/>
      </c>
      <c r="I1988" s="27" t="str">
        <f t="shared" si="298"/>
        <v/>
      </c>
      <c r="J1988" s="27" t="str">
        <f t="shared" si="299"/>
        <v/>
      </c>
      <c r="K1988" s="27" t="str">
        <f t="shared" si="300"/>
        <v/>
      </c>
      <c r="L1988" s="27" t="str">
        <f t="shared" si="301"/>
        <v/>
      </c>
      <c r="M1988" s="32" t="str">
        <f t="shared" si="302"/>
        <v/>
      </c>
      <c r="N1988" s="27" t="str">
        <f t="shared" si="304"/>
        <v/>
      </c>
      <c r="O1988" s="27" t="str">
        <f t="shared" si="304"/>
        <v/>
      </c>
      <c r="P1988" s="27" t="str">
        <f t="shared" si="304"/>
        <v/>
      </c>
      <c r="Q1988" s="27" t="str">
        <f t="shared" si="304"/>
        <v/>
      </c>
      <c r="R1988" s="27" t="str">
        <f t="shared" si="304"/>
        <v/>
      </c>
      <c r="S1988" s="27" t="str">
        <f t="shared" si="304"/>
        <v/>
      </c>
      <c r="T1988" s="32" t="str">
        <f t="shared" si="304"/>
        <v/>
      </c>
      <c r="U1988" s="10"/>
    </row>
    <row r="1989" spans="1:21" x14ac:dyDescent="0.25">
      <c r="A1989" s="10"/>
      <c r="B1989" s="4" t="str">
        <f>IF(ISBLANK('INPUT | Operations'!$B1994),"",COUNT('INPUT | Operations'!$B$12:$B1993))</f>
        <v/>
      </c>
      <c r="C1989" s="27" t="str">
        <f>IF(ISNUMBER($B1989),('INPUT | Operations'!$C1993+'INPUT | Operations'!$C1994)/2,"")</f>
        <v/>
      </c>
      <c r="D1989" s="28" t="str">
        <f t="shared" si="295"/>
        <v/>
      </c>
      <c r="E1989" s="26" t="str">
        <f>IF(ISNUMBER($B1989),'INPUT | Operations'!$B1994-'INPUT | Operations'!$B1993,"")</f>
        <v/>
      </c>
      <c r="F1989" s="32" t="str">
        <f>IF(ISNUMBER($B1989),IF('INPUT | Operations'!$B1994&lt;Booster_BurnTime,1,IF('INPUT | Operations'!$B1993&lt;=Booster_BurnTime,(Booster_BurnTime-'INPUT | Operations'!$B1993)/('INPUT | Operations'!$B1994-'INPUT | Operations'!$B1993),0))*'INPUT | Operations'!$E1993*NumberOfBoosters*NumberOfOps*$E1989,"")</f>
        <v/>
      </c>
      <c r="G1989" s="34" t="str">
        <f t="shared" si="296"/>
        <v/>
      </c>
      <c r="H1989" s="27" t="str">
        <f t="shared" si="297"/>
        <v/>
      </c>
      <c r="I1989" s="27" t="str">
        <f t="shared" si="298"/>
        <v/>
      </c>
      <c r="J1989" s="27" t="str">
        <f t="shared" si="299"/>
        <v/>
      </c>
      <c r="K1989" s="27" t="str">
        <f t="shared" si="300"/>
        <v/>
      </c>
      <c r="L1989" s="27" t="str">
        <f t="shared" si="301"/>
        <v/>
      </c>
      <c r="M1989" s="32" t="str">
        <f t="shared" si="302"/>
        <v/>
      </c>
      <c r="N1989" s="27" t="str">
        <f t="shared" si="304"/>
        <v/>
      </c>
      <c r="O1989" s="27" t="str">
        <f t="shared" si="304"/>
        <v/>
      </c>
      <c r="P1989" s="27" t="str">
        <f t="shared" si="304"/>
        <v/>
      </c>
      <c r="Q1989" s="27" t="str">
        <f t="shared" si="304"/>
        <v/>
      </c>
      <c r="R1989" s="27" t="str">
        <f t="shared" si="304"/>
        <v/>
      </c>
      <c r="S1989" s="27" t="str">
        <f t="shared" si="304"/>
        <v/>
      </c>
      <c r="T1989" s="32" t="str">
        <f t="shared" si="304"/>
        <v/>
      </c>
      <c r="U1989" s="10"/>
    </row>
    <row r="1990" spans="1:21" x14ac:dyDescent="0.25">
      <c r="A1990" s="10"/>
      <c r="B1990" s="4" t="str">
        <f>IF(ISBLANK('INPUT | Operations'!$B1995),"",COUNT('INPUT | Operations'!$B$12:$B1994))</f>
        <v/>
      </c>
      <c r="C1990" s="27" t="str">
        <f>IF(ISNUMBER($B1990),('INPUT | Operations'!$C1994+'INPUT | Operations'!$C1995)/2,"")</f>
        <v/>
      </c>
      <c r="D1990" s="28" t="str">
        <f t="shared" si="295"/>
        <v/>
      </c>
      <c r="E1990" s="26" t="str">
        <f>IF(ISNUMBER($B1990),'INPUT | Operations'!$B1995-'INPUT | Operations'!$B1994,"")</f>
        <v/>
      </c>
      <c r="F1990" s="32" t="str">
        <f>IF(ISNUMBER($B1990),IF('INPUT | Operations'!$B1995&lt;Booster_BurnTime,1,IF('INPUT | Operations'!$B1994&lt;=Booster_BurnTime,(Booster_BurnTime-'INPUT | Operations'!$B1994)/('INPUT | Operations'!$B1995-'INPUT | Operations'!$B1994),0))*'INPUT | Operations'!$E1994*NumberOfBoosters*NumberOfOps*$E1990,"")</f>
        <v/>
      </c>
      <c r="G1990" s="34" t="str">
        <f t="shared" si="296"/>
        <v/>
      </c>
      <c r="H1990" s="27" t="str">
        <f t="shared" si="297"/>
        <v/>
      </c>
      <c r="I1990" s="27" t="str">
        <f t="shared" si="298"/>
        <v/>
      </c>
      <c r="J1990" s="27" t="str">
        <f t="shared" si="299"/>
        <v/>
      </c>
      <c r="K1990" s="27" t="str">
        <f t="shared" si="300"/>
        <v/>
      </c>
      <c r="L1990" s="27" t="str">
        <f t="shared" si="301"/>
        <v/>
      </c>
      <c r="M1990" s="32" t="str">
        <f t="shared" si="302"/>
        <v/>
      </c>
      <c r="N1990" s="27" t="str">
        <f t="shared" si="304"/>
        <v/>
      </c>
      <c r="O1990" s="27" t="str">
        <f t="shared" si="304"/>
        <v/>
      </c>
      <c r="P1990" s="27" t="str">
        <f t="shared" si="304"/>
        <v/>
      </c>
      <c r="Q1990" s="27" t="str">
        <f t="shared" si="304"/>
        <v/>
      </c>
      <c r="R1990" s="27" t="str">
        <f t="shared" si="304"/>
        <v/>
      </c>
      <c r="S1990" s="27" t="str">
        <f t="shared" si="304"/>
        <v/>
      </c>
      <c r="T1990" s="32" t="str">
        <f t="shared" si="304"/>
        <v/>
      </c>
      <c r="U1990" s="10"/>
    </row>
    <row r="1991" spans="1:21" x14ac:dyDescent="0.25">
      <c r="A1991" s="10"/>
      <c r="B1991" s="4" t="str">
        <f>IF(ISBLANK('INPUT | Operations'!$B1996),"",COUNT('INPUT | Operations'!$B$12:$B1995))</f>
        <v/>
      </c>
      <c r="C1991" s="27" t="str">
        <f>IF(ISNUMBER($B1991),('INPUT | Operations'!$C1995+'INPUT | Operations'!$C1996)/2,"")</f>
        <v/>
      </c>
      <c r="D1991" s="28" t="str">
        <f t="shared" si="295"/>
        <v/>
      </c>
      <c r="E1991" s="26" t="str">
        <f>IF(ISNUMBER($B1991),'INPUT | Operations'!$B1996-'INPUT | Operations'!$B1995,"")</f>
        <v/>
      </c>
      <c r="F1991" s="32" t="str">
        <f>IF(ISNUMBER($B1991),IF('INPUT | Operations'!$B1996&lt;Booster_BurnTime,1,IF('INPUT | Operations'!$B1995&lt;=Booster_BurnTime,(Booster_BurnTime-'INPUT | Operations'!$B1995)/('INPUT | Operations'!$B1996-'INPUT | Operations'!$B1995),0))*'INPUT | Operations'!$E1995*NumberOfBoosters*NumberOfOps*$E1991,"")</f>
        <v/>
      </c>
      <c r="G1991" s="34" t="str">
        <f t="shared" si="296"/>
        <v/>
      </c>
      <c r="H1991" s="27" t="str">
        <f t="shared" si="297"/>
        <v/>
      </c>
      <c r="I1991" s="27" t="str">
        <f t="shared" si="298"/>
        <v/>
      </c>
      <c r="J1991" s="27" t="str">
        <f t="shared" si="299"/>
        <v/>
      </c>
      <c r="K1991" s="27" t="str">
        <f t="shared" si="300"/>
        <v/>
      </c>
      <c r="L1991" s="27" t="str">
        <f t="shared" si="301"/>
        <v/>
      </c>
      <c r="M1991" s="32" t="str">
        <f t="shared" si="302"/>
        <v/>
      </c>
      <c r="N1991" s="27" t="str">
        <f t="shared" si="304"/>
        <v/>
      </c>
      <c r="O1991" s="27" t="str">
        <f t="shared" si="304"/>
        <v/>
      </c>
      <c r="P1991" s="27" t="str">
        <f t="shared" si="304"/>
        <v/>
      </c>
      <c r="Q1991" s="27" t="str">
        <f t="shared" si="304"/>
        <v/>
      </c>
      <c r="R1991" s="27" t="str">
        <f t="shared" si="304"/>
        <v/>
      </c>
      <c r="S1991" s="27" t="str">
        <f t="shared" si="304"/>
        <v/>
      </c>
      <c r="T1991" s="32" t="str">
        <f t="shared" si="304"/>
        <v/>
      </c>
      <c r="U1991" s="10"/>
    </row>
    <row r="1992" spans="1:21" x14ac:dyDescent="0.25">
      <c r="A1992" s="10"/>
      <c r="B1992" s="4" t="str">
        <f>IF(ISBLANK('INPUT | Operations'!$B1997),"",COUNT('INPUT | Operations'!$B$12:$B1996))</f>
        <v/>
      </c>
      <c r="C1992" s="27" t="str">
        <f>IF(ISNUMBER($B1992),('INPUT | Operations'!$C1996+'INPUT | Operations'!$C1997)/2,"")</f>
        <v/>
      </c>
      <c r="D1992" s="28" t="str">
        <f t="shared" ref="D1992:D1995" si="305">IF(ISNUMBER($B1992),C1992*0.3048/1000,"")</f>
        <v/>
      </c>
      <c r="E1992" s="26" t="str">
        <f>IF(ISNUMBER($B1992),'INPUT | Operations'!$B1997-'INPUT | Operations'!$B1996,"")</f>
        <v/>
      </c>
      <c r="F1992" s="32" t="str">
        <f>IF(ISNUMBER($B1992),IF('INPUT | Operations'!$B1997&lt;Booster_BurnTime,1,IF('INPUT | Operations'!$B1996&lt;=Booster_BurnTime,(Booster_BurnTime-'INPUT | Operations'!$B1996)/('INPUT | Operations'!$B1997-'INPUT | Operations'!$B1996),0))*'INPUT | Operations'!$E1996*NumberOfBoosters*NumberOfOps*$E1992,"")</f>
        <v/>
      </c>
      <c r="G1992" s="34" t="str">
        <f t="shared" si="296"/>
        <v/>
      </c>
      <c r="H1992" s="27" t="str">
        <f t="shared" si="297"/>
        <v/>
      </c>
      <c r="I1992" s="27" t="str">
        <f t="shared" si="298"/>
        <v/>
      </c>
      <c r="J1992" s="27" t="str">
        <f t="shared" si="299"/>
        <v/>
      </c>
      <c r="K1992" s="27" t="str">
        <f t="shared" si="300"/>
        <v/>
      </c>
      <c r="L1992" s="27" t="str">
        <f t="shared" si="301"/>
        <v/>
      </c>
      <c r="M1992" s="32" t="str">
        <f t="shared" si="302"/>
        <v/>
      </c>
      <c r="N1992" s="27" t="str">
        <f t="shared" si="304"/>
        <v/>
      </c>
      <c r="O1992" s="27" t="str">
        <f t="shared" si="304"/>
        <v/>
      </c>
      <c r="P1992" s="27" t="str">
        <f t="shared" si="304"/>
        <v/>
      </c>
      <c r="Q1992" s="27" t="str">
        <f t="shared" si="304"/>
        <v/>
      </c>
      <c r="R1992" s="27" t="str">
        <f t="shared" si="304"/>
        <v/>
      </c>
      <c r="S1992" s="27" t="str">
        <f t="shared" si="304"/>
        <v/>
      </c>
      <c r="T1992" s="32" t="str">
        <f t="shared" si="304"/>
        <v/>
      </c>
      <c r="U1992" s="10"/>
    </row>
    <row r="1993" spans="1:21" x14ac:dyDescent="0.25">
      <c r="A1993" s="10"/>
      <c r="B1993" s="4" t="str">
        <f>IF(ISBLANK('INPUT | Operations'!$B1998),"",COUNT('INPUT | Operations'!$B$12:$B1997))</f>
        <v/>
      </c>
      <c r="C1993" s="27" t="str">
        <f>IF(ISNUMBER($B1993),('INPUT | Operations'!$C1997+'INPUT | Operations'!$C1998)/2,"")</f>
        <v/>
      </c>
      <c r="D1993" s="28" t="str">
        <f t="shared" si="305"/>
        <v/>
      </c>
      <c r="E1993" s="26" t="str">
        <f>IF(ISNUMBER($B1993),'INPUT | Operations'!$B1998-'INPUT | Operations'!$B1997,"")</f>
        <v/>
      </c>
      <c r="F1993" s="32" t="str">
        <f>IF(ISNUMBER($B1993),IF('INPUT | Operations'!$B1998&lt;Booster_BurnTime,1,IF('INPUT | Operations'!$B1997&lt;=Booster_BurnTime,(Booster_BurnTime-'INPUT | Operations'!$B1997)/('INPUT | Operations'!$B1998-'INPUT | Operations'!$B1997),0))*'INPUT | Operations'!$E1997*NumberOfBoosters*NumberOfOps*$E1993,"")</f>
        <v/>
      </c>
      <c r="G1993" s="34" t="str">
        <f t="shared" si="296"/>
        <v/>
      </c>
      <c r="H1993" s="27" t="str">
        <f t="shared" si="297"/>
        <v/>
      </c>
      <c r="I1993" s="27" t="str">
        <f t="shared" si="298"/>
        <v/>
      </c>
      <c r="J1993" s="27" t="str">
        <f t="shared" si="299"/>
        <v/>
      </c>
      <c r="K1993" s="27" t="str">
        <f t="shared" si="300"/>
        <v/>
      </c>
      <c r="L1993" s="27" t="str">
        <f t="shared" si="301"/>
        <v/>
      </c>
      <c r="M1993" s="32" t="str">
        <f t="shared" si="302"/>
        <v/>
      </c>
      <c r="N1993" s="27" t="str">
        <f t="shared" si="304"/>
        <v/>
      </c>
      <c r="O1993" s="27" t="str">
        <f t="shared" si="304"/>
        <v/>
      </c>
      <c r="P1993" s="27" t="str">
        <f t="shared" si="304"/>
        <v/>
      </c>
      <c r="Q1993" s="27" t="str">
        <f t="shared" si="304"/>
        <v/>
      </c>
      <c r="R1993" s="27" t="str">
        <f t="shared" si="304"/>
        <v/>
      </c>
      <c r="S1993" s="27" t="str">
        <f t="shared" si="304"/>
        <v/>
      </c>
      <c r="T1993" s="32" t="str">
        <f t="shared" si="304"/>
        <v/>
      </c>
      <c r="U1993" s="10"/>
    </row>
    <row r="1994" spans="1:21" x14ac:dyDescent="0.25">
      <c r="A1994" s="10"/>
      <c r="B1994" s="4" t="str">
        <f>IF(ISBLANK('INPUT | Operations'!$B1999),"",COUNT('INPUT | Operations'!$B$12:$B1998))</f>
        <v/>
      </c>
      <c r="C1994" s="27" t="str">
        <f>IF(ISNUMBER($B1994),('INPUT | Operations'!$C1998+'INPUT | Operations'!$C1999)/2,"")</f>
        <v/>
      </c>
      <c r="D1994" s="28" t="str">
        <f t="shared" si="305"/>
        <v/>
      </c>
      <c r="E1994" s="26" t="str">
        <f>IF(ISNUMBER($B1994),'INPUT | Operations'!$B1999-'INPUT | Operations'!$B1998,"")</f>
        <v/>
      </c>
      <c r="F1994" s="32" t="str">
        <f>IF(ISNUMBER($B1994),IF('INPUT | Operations'!$B1999&lt;Booster_BurnTime,1,IF('INPUT | Operations'!$B1998&lt;=Booster_BurnTime,(Booster_BurnTime-'INPUT | Operations'!$B1998)/('INPUT | Operations'!$B1999-'INPUT | Operations'!$B1998),0))*'INPUT | Operations'!$E1998*NumberOfBoosters*NumberOfOps*$E1994,"")</f>
        <v/>
      </c>
      <c r="G1994" s="34" t="str">
        <f t="shared" si="296"/>
        <v/>
      </c>
      <c r="H1994" s="27" t="str">
        <f t="shared" si="297"/>
        <v/>
      </c>
      <c r="I1994" s="27" t="str">
        <f t="shared" si="298"/>
        <v/>
      </c>
      <c r="J1994" s="27" t="str">
        <f t="shared" si="299"/>
        <v/>
      </c>
      <c r="K1994" s="27" t="str">
        <f t="shared" si="300"/>
        <v/>
      </c>
      <c r="L1994" s="27" t="str">
        <f t="shared" si="301"/>
        <v/>
      </c>
      <c r="M1994" s="32" t="str">
        <f t="shared" si="302"/>
        <v/>
      </c>
      <c r="N1994" s="27" t="str">
        <f t="shared" si="304"/>
        <v/>
      </c>
      <c r="O1994" s="27" t="str">
        <f t="shared" si="304"/>
        <v/>
      </c>
      <c r="P1994" s="27" t="str">
        <f t="shared" si="304"/>
        <v/>
      </c>
      <c r="Q1994" s="27" t="str">
        <f t="shared" si="304"/>
        <v/>
      </c>
      <c r="R1994" s="27" t="str">
        <f t="shared" si="304"/>
        <v/>
      </c>
      <c r="S1994" s="27" t="str">
        <f t="shared" si="304"/>
        <v/>
      </c>
      <c r="T1994" s="32" t="str">
        <f t="shared" si="304"/>
        <v/>
      </c>
      <c r="U1994" s="10"/>
    </row>
    <row r="1995" spans="1:21" ht="15.75" thickBot="1" x14ac:dyDescent="0.3">
      <c r="A1995" s="10"/>
      <c r="B1995" s="7" t="str">
        <f>IF(ISBLANK('INPUT | Operations'!$B2000),"",COUNT('INPUT | Operations'!$B$12:$B1999))</f>
        <v/>
      </c>
      <c r="C1995" s="29" t="str">
        <f>IF(ISNUMBER($B1995),('INPUT | Operations'!$C1999+'INPUT | Operations'!$C2000)/2,"")</f>
        <v/>
      </c>
      <c r="D1995" s="30" t="str">
        <f t="shared" si="305"/>
        <v/>
      </c>
      <c r="E1995" s="31" t="str">
        <f>IF(ISNUMBER($B1995),'INPUT | Operations'!$B2000-'INPUT | Operations'!$B1999,"")</f>
        <v/>
      </c>
      <c r="F1995" s="33" t="str">
        <f>IF(ISNUMBER($B1995),IF('INPUT | Operations'!$B2000&lt;Booster_BurnTime,1,IF('INPUT | Operations'!$B1999&lt;=Booster_BurnTime,(Booster_BurnTime-'INPUT | Operations'!$B1999)/('INPUT | Operations'!$B2000-'INPUT | Operations'!$B1999),0))*'INPUT | Operations'!$E1999*NumberOfBoosters*NumberOfOps*$E1995,"")</f>
        <v/>
      </c>
      <c r="G1995" s="35" t="str">
        <f t="shared" si="296"/>
        <v/>
      </c>
      <c r="H1995" s="29" t="str">
        <f t="shared" si="297"/>
        <v/>
      </c>
      <c r="I1995" s="29" t="str">
        <f t="shared" si="298"/>
        <v/>
      </c>
      <c r="J1995" s="29" t="str">
        <f t="shared" si="299"/>
        <v/>
      </c>
      <c r="K1995" s="29" t="str">
        <f t="shared" si="300"/>
        <v/>
      </c>
      <c r="L1995" s="29" t="str">
        <f t="shared" si="301"/>
        <v/>
      </c>
      <c r="M1995" s="33" t="str">
        <f t="shared" si="302"/>
        <v/>
      </c>
      <c r="N1995" s="29" t="str">
        <f t="shared" si="304"/>
        <v/>
      </c>
      <c r="O1995" s="29" t="str">
        <f t="shared" si="304"/>
        <v/>
      </c>
      <c r="P1995" s="29" t="str">
        <f t="shared" si="304"/>
        <v/>
      </c>
      <c r="Q1995" s="29" t="str">
        <f t="shared" si="304"/>
        <v/>
      </c>
      <c r="R1995" s="29" t="str">
        <f t="shared" si="304"/>
        <v/>
      </c>
      <c r="S1995" s="29" t="str">
        <f t="shared" si="304"/>
        <v/>
      </c>
      <c r="T1995" s="33" t="str">
        <f t="shared" si="304"/>
        <v/>
      </c>
      <c r="U1995" s="10"/>
    </row>
    <row r="1996" spans="1:21" ht="6" customHeight="1" x14ac:dyDescent="0.25">
      <c r="A1996" s="10"/>
      <c r="B1996" s="10"/>
      <c r="C1996" s="10"/>
      <c r="D1996" s="10"/>
      <c r="E1996" s="10"/>
      <c r="F1996" s="10"/>
      <c r="G1996" s="10"/>
      <c r="H1996" s="10"/>
      <c r="I1996" s="10"/>
      <c r="J1996" s="10"/>
      <c r="K1996" s="10"/>
      <c r="L1996" s="10"/>
      <c r="M1996" s="10"/>
      <c r="N1996" s="10"/>
      <c r="O1996" s="10"/>
      <c r="P1996" s="10"/>
      <c r="Q1996" s="10"/>
      <c r="R1996" s="10"/>
      <c r="S1996" s="10"/>
      <c r="T1996" s="10"/>
      <c r="U1996" s="10"/>
    </row>
  </sheetData>
  <sheetProtection sheet="1" objects="1" scenarios="1"/>
  <mergeCells count="5">
    <mergeCell ref="B1:T1"/>
    <mergeCell ref="B3:T3"/>
    <mergeCell ref="B4:F4"/>
    <mergeCell ref="G4:M4"/>
    <mergeCell ref="N4:T4"/>
  </mergeCells>
  <conditionalFormatting sqref="B8:T1995">
    <cfRule type="expression" dxfId="3" priority="1">
      <formula>MOD(ROW(),2)=0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1996"/>
  <sheetViews>
    <sheetView workbookViewId="0">
      <pane ySplit="7" topLeftCell="A8" activePane="bottomLeft" state="frozen"/>
      <selection pane="bottomLeft" activeCell="B8" sqref="B8"/>
    </sheetView>
  </sheetViews>
  <sheetFormatPr defaultColWidth="0" defaultRowHeight="15" zeroHeight="1" x14ac:dyDescent="0.25"/>
  <cols>
    <col min="1" max="1" width="1.140625" customWidth="1"/>
    <col min="2" max="2" width="10.7109375" customWidth="1"/>
    <col min="3" max="18" width="15.7109375" customWidth="1"/>
    <col min="19" max="19" width="1.140625" customWidth="1"/>
    <col min="20" max="16384" width="9.140625" hidden="1"/>
  </cols>
  <sheetData>
    <row r="1" spans="1:19" ht="26.25" x14ac:dyDescent="0.4">
      <c r="A1" s="25"/>
      <c r="B1" s="161" t="s">
        <v>44</v>
      </c>
      <c r="C1" s="161"/>
      <c r="D1" s="161"/>
      <c r="E1" s="161"/>
      <c r="F1" s="161"/>
      <c r="G1" s="161"/>
      <c r="H1" s="161"/>
      <c r="I1" s="161"/>
      <c r="J1" s="161"/>
      <c r="K1" s="161"/>
      <c r="L1" s="161"/>
      <c r="M1" s="161"/>
      <c r="N1" s="161"/>
      <c r="O1" s="161"/>
      <c r="P1" s="161"/>
      <c r="Q1" s="161"/>
      <c r="R1" s="161"/>
      <c r="S1" s="25"/>
    </row>
    <row r="2" spans="1:19" ht="15.75" thickBot="1" x14ac:dyDescent="0.3">
      <c r="A2" s="10"/>
      <c r="B2" s="10"/>
      <c r="C2" s="10"/>
      <c r="D2" s="10"/>
      <c r="E2" s="10"/>
      <c r="F2" s="10"/>
      <c r="G2" s="10"/>
      <c r="H2" s="10"/>
      <c r="I2" s="10"/>
      <c r="J2" s="10"/>
      <c r="K2" s="10"/>
      <c r="L2" s="10"/>
      <c r="M2" s="10"/>
      <c r="N2" s="10"/>
      <c r="O2" s="10"/>
      <c r="P2" s="10"/>
      <c r="Q2" s="10"/>
      <c r="R2" s="10"/>
      <c r="S2" s="10"/>
    </row>
    <row r="3" spans="1:19" ht="16.5" thickBot="1" x14ac:dyDescent="0.3">
      <c r="A3" s="10"/>
      <c r="B3" s="162" t="s">
        <v>87</v>
      </c>
      <c r="C3" s="163"/>
      <c r="D3" s="163"/>
      <c r="E3" s="163"/>
      <c r="F3" s="163"/>
      <c r="G3" s="163"/>
      <c r="H3" s="163"/>
      <c r="I3" s="163"/>
      <c r="J3" s="163"/>
      <c r="K3" s="163"/>
      <c r="L3" s="163"/>
      <c r="M3" s="163"/>
      <c r="N3" s="163"/>
      <c r="O3" s="163"/>
      <c r="P3" s="163"/>
      <c r="Q3" s="163"/>
      <c r="R3" s="164"/>
      <c r="S3" s="10"/>
    </row>
    <row r="4" spans="1:19" x14ac:dyDescent="0.25">
      <c r="A4" s="10"/>
      <c r="B4" s="168" t="s">
        <v>70</v>
      </c>
      <c r="C4" s="169"/>
      <c r="D4" s="169"/>
      <c r="E4" s="170"/>
      <c r="F4" s="53">
        <v>0</v>
      </c>
      <c r="G4" s="53">
        <v>0</v>
      </c>
      <c r="H4" s="53">
        <f>G5</f>
        <v>3000</v>
      </c>
      <c r="I4" s="53">
        <f>H5</f>
        <v>32808.398950131232</v>
      </c>
      <c r="J4" s="53">
        <f>I5</f>
        <v>164041.99475065616</v>
      </c>
      <c r="K4" s="53">
        <f>J5</f>
        <v>278871.39107611548</v>
      </c>
      <c r="L4" s="53">
        <v>0</v>
      </c>
      <c r="M4" s="53">
        <v>0</v>
      </c>
      <c r="N4" s="53">
        <v>0</v>
      </c>
      <c r="O4" s="53">
        <v>10000</v>
      </c>
      <c r="P4" s="53">
        <v>0</v>
      </c>
      <c r="Q4" s="53">
        <v>0</v>
      </c>
      <c r="R4" s="54">
        <v>0</v>
      </c>
      <c r="S4" s="10"/>
    </row>
    <row r="5" spans="1:19" ht="15.75" thickBot="1" x14ac:dyDescent="0.3">
      <c r="A5" s="10"/>
      <c r="B5" s="171" t="s">
        <v>71</v>
      </c>
      <c r="C5" s="172"/>
      <c r="D5" s="172"/>
      <c r="E5" s="173"/>
      <c r="F5" s="55">
        <f>MAX('INPUT | Operations'!$C12:$C1999)</f>
        <v>356978</v>
      </c>
      <c r="G5" s="55">
        <v>3000</v>
      </c>
      <c r="H5" s="55" cm="1">
        <f t="array" ref="H5">10*km2ft</f>
        <v>32808.398950131232</v>
      </c>
      <c r="I5" s="55" cm="1">
        <f t="array" ref="I5">50*km2ft</f>
        <v>164041.99475065616</v>
      </c>
      <c r="J5" s="55" cm="1">
        <f t="array" ref="J5">85*km2ft</f>
        <v>278871.39107611548</v>
      </c>
      <c r="K5" s="55">
        <f>F5</f>
        <v>356978</v>
      </c>
      <c r="L5" s="55">
        <v>1000</v>
      </c>
      <c r="M5" s="55">
        <v>3000</v>
      </c>
      <c r="N5" s="55">
        <v>10000</v>
      </c>
      <c r="O5" s="55">
        <f>F5</f>
        <v>356978</v>
      </c>
      <c r="P5" s="55">
        <v>10000</v>
      </c>
      <c r="Q5" s="55">
        <v>3000</v>
      </c>
      <c r="R5" s="56">
        <v>1000</v>
      </c>
      <c r="S5" s="10"/>
    </row>
    <row r="6" spans="1:19" ht="45" x14ac:dyDescent="0.25">
      <c r="A6" s="10"/>
      <c r="B6" s="38" t="s">
        <v>46</v>
      </c>
      <c r="C6" s="36" t="s">
        <v>49</v>
      </c>
      <c r="D6" s="36" t="s">
        <v>61</v>
      </c>
      <c r="E6" s="37" t="s">
        <v>62</v>
      </c>
      <c r="F6" s="121" t="s">
        <v>54</v>
      </c>
      <c r="G6" s="57" t="s">
        <v>64</v>
      </c>
      <c r="H6" s="57" t="s">
        <v>65</v>
      </c>
      <c r="I6" s="57" t="s">
        <v>66</v>
      </c>
      <c r="J6" s="57" t="s">
        <v>67</v>
      </c>
      <c r="K6" s="58" t="s">
        <v>68</v>
      </c>
      <c r="L6" s="57" t="s">
        <v>63</v>
      </c>
      <c r="M6" s="57" t="s">
        <v>72</v>
      </c>
      <c r="N6" s="57" t="s">
        <v>73</v>
      </c>
      <c r="O6" s="57" t="s">
        <v>74</v>
      </c>
      <c r="P6" s="57" t="s">
        <v>75</v>
      </c>
      <c r="Q6" s="57" t="s">
        <v>76</v>
      </c>
      <c r="R6" s="58" t="s">
        <v>77</v>
      </c>
      <c r="S6" s="10"/>
    </row>
    <row r="7" spans="1:19" ht="15.75" thickBot="1" x14ac:dyDescent="0.3">
      <c r="A7" s="10"/>
      <c r="B7" s="45"/>
      <c r="C7" s="46" t="s">
        <v>39</v>
      </c>
      <c r="D7" s="46" t="s">
        <v>40</v>
      </c>
      <c r="E7" s="47" t="s">
        <v>40</v>
      </c>
      <c r="F7" s="122" t="s">
        <v>69</v>
      </c>
      <c r="G7" s="46" t="s">
        <v>69</v>
      </c>
      <c r="H7" s="46" t="s">
        <v>69</v>
      </c>
      <c r="I7" s="46" t="s">
        <v>69</v>
      </c>
      <c r="J7" s="46" t="s">
        <v>69</v>
      </c>
      <c r="K7" s="47" t="s">
        <v>69</v>
      </c>
      <c r="L7" s="46" t="s">
        <v>69</v>
      </c>
      <c r="M7" s="46" t="s">
        <v>69</v>
      </c>
      <c r="N7" s="46" t="s">
        <v>69</v>
      </c>
      <c r="O7" s="46" t="s">
        <v>69</v>
      </c>
      <c r="P7" s="46" t="s">
        <v>69</v>
      </c>
      <c r="Q7" s="46" t="s">
        <v>69</v>
      </c>
      <c r="R7" s="47" t="s">
        <v>69</v>
      </c>
      <c r="S7" s="10"/>
    </row>
    <row r="8" spans="1:19" x14ac:dyDescent="0.25">
      <c r="A8" s="10"/>
      <c r="B8" s="4">
        <f>'CALC | Main Engine'!$B8</f>
        <v>1</v>
      </c>
      <c r="C8" s="5">
        <f>'CALC | Main Engine'!$E8</f>
        <v>1</v>
      </c>
      <c r="D8" s="27">
        <f>IF(ISBLANK('INPUT | Operations'!$C13),"",'INPUT | Operations'!$C12)</f>
        <v>2</v>
      </c>
      <c r="E8" s="32">
        <f>IF(ISBLANK('INPUT | Operations'!$C13),"",'INPUT | Operations'!$C13)</f>
        <v>21</v>
      </c>
      <c r="F8" s="123">
        <f t="shared" ref="F8" si="0">IFERROR(IF(AND(MIN($D8:$E8)&lt;F$5,MAX($D8:$E8)&gt;F$4),MIN(MAX($D8:$E8),F$5)-MAX(MIN($D8:$E8),F$4),0)/(MAX($D8:$E8)-MIN($D8:$E8)),"")</f>
        <v>1</v>
      </c>
      <c r="G8" s="49">
        <f>IFERROR(IF(AND(MIN($D8:$E8)&lt;G$5,MAX($D8:$E8)&gt;G$4),MIN(MAX($D8:$E8),G$5)-MAX(MIN($D8:$E8),G$4),0)/(MAX($D8:$E8)-MIN($D8:$E8)),"")</f>
        <v>1</v>
      </c>
      <c r="H8" s="49">
        <f>IFERROR(IF(AND(MIN($D8:$E8)&lt;H$5,MAX($D8:$E8)&gt;H$4),MIN(MAX($D8:$E8),H$5)-MAX(MIN($D8:$E8),H$4),0)/(MAX($D8:$E8)-MIN($D8:$E8)),"")</f>
        <v>0</v>
      </c>
      <c r="I8" s="49">
        <f>IFERROR(IF(AND(MIN($D8:$E8)&lt;I$5,MAX($D8:$E8)&gt;I$4),MIN(MAX($D8:$E8),I$5)-MAX(MIN($D8:$E8),I$4),0)/(MAX($D8:$E8)-MIN($D8:$E8)),"")</f>
        <v>0</v>
      </c>
      <c r="J8" s="49">
        <f>IFERROR(IF(AND(MIN($D8:$E8)&lt;J$5,MAX($D8:$E8)&gt;J$4),MIN(MAX($D8:$E8),J$5)-MAX(MIN($D8:$E8),J$4),0)/(MAX($D8:$E8)-MIN($D8:$E8)),"")</f>
        <v>0</v>
      </c>
      <c r="K8" s="50">
        <f>IFERROR(IF(AND(MIN($D8:$E8)&lt;K$5,MAX($D8:$E8)&gt;K$4),MIN(MAX($D8:$E8),K$5)-MAX(MIN($D8:$E8),K$4),0)/(MAX($D8:$E8)-MIN($D8:$E8)),"")</f>
        <v>0</v>
      </c>
      <c r="L8" s="49">
        <f>IFERROR(IF(AND($E8&gt;$D8,MIN($D8:$E8)&lt;L$5,MAX($D8:$E8)&gt;L$4),MIN(MAX($D8:$E8),L$5)-MAX(MIN($D8:$E8),L$4),0)/(MAX($D8:$E8)-MIN($D8:$E8)),"")</f>
        <v>1</v>
      </c>
      <c r="M8" s="49">
        <f>IFERROR(IF(AND($E8&gt;$D8,MIN($D8:$E8)&lt;M$5,MAX($D8:$E8)&gt;M$4),MIN(MAX($D8:$E8),M$5)-MAX(MIN($D8:$E8),M$4),0)/(MAX($D8:$E8)-MIN($D8:$E8)),"")</f>
        <v>1</v>
      </c>
      <c r="N8" s="49">
        <f>IFERROR(IF(AND($E8&gt;$D8,MIN($D8:$E8)&lt;N$5,MAX($D8:$E8)&gt;N$4),MIN(MAX($D8:$E8),N$5)-MAX(MIN($D8:$E8),N$4),0)/(MAX($D8:$E8)-MIN($D8:$E8)),"")</f>
        <v>1</v>
      </c>
      <c r="O8" s="49">
        <f>IFERROR(IF(AND(MIN($D8:$E8)&lt;O$5,MAX($D8:$E8)&gt;O$4),MIN(MAX($D8:$E8),O$5)-MAX(MIN($D8:$E8),O$4),0)/(MAX($D8:$E8)-MIN($D8:$E8)),"")</f>
        <v>0</v>
      </c>
      <c r="P8" s="49">
        <f>IFERROR(IF(AND($D8&gt;$E8,MIN($D8:$E8)&lt;P$5,MAX($D8:$E8)&gt;P$4),MIN(MAX($D8:$E8),P$5)-MAX(MIN($D8:$E8),P$4),0)/(MAX($D8:$E8)-MIN($D8:$E8)),"")</f>
        <v>0</v>
      </c>
      <c r="Q8" s="49">
        <f>IFERROR(IF(AND($D8&gt;$E8,MIN($D8:$E8)&lt;Q$5,MAX($D8:$E8)&gt;Q$4),MIN(MAX($D8:$E8),Q$5)-MAX(MIN($D8:$E8),Q$4),0)/(MAX($D8:$E8)-MIN($D8:$E8)),"")</f>
        <v>0</v>
      </c>
      <c r="R8" s="50">
        <f>IFERROR(IF(AND($D8&gt;$E8,MIN($D8:$E8)&lt;R$5,MAX($D8:$E8)&gt;R$4),MIN(MAX($D8:$E8),R$5)-MAX(MIN($D8:$E8),R$4),0)/(MAX($D8:$E8)-MIN($D8:$E8)),"")</f>
        <v>0</v>
      </c>
      <c r="S8" s="10"/>
    </row>
    <row r="9" spans="1:19" x14ac:dyDescent="0.25">
      <c r="A9" s="10"/>
      <c r="B9" s="4">
        <f>'CALC | Main Engine'!$B9</f>
        <v>2</v>
      </c>
      <c r="C9" s="5">
        <f>'CALC | Main Engine'!$E9</f>
        <v>1</v>
      </c>
      <c r="D9" s="27">
        <f>IF(ISBLANK('INPUT | Operations'!$C14),"",'INPUT | Operations'!$C13)</f>
        <v>21</v>
      </c>
      <c r="E9" s="32">
        <f>IF(ISBLANK('INPUT | Operations'!$C14),"",'INPUT | Operations'!$C14)</f>
        <v>55</v>
      </c>
      <c r="F9" s="123">
        <f t="shared" ref="F9:K51" si="1">IFERROR(IF(AND(MIN($D9:$E9)&lt;F$5,MAX($D9:$E9)&gt;F$4),MIN(MAX($D9:$E9),F$5)-MAX(MIN($D9:$E9),F$4),0)/(MAX($D9:$E9)-MIN($D9:$E9)),"")</f>
        <v>1</v>
      </c>
      <c r="G9" s="49">
        <f t="shared" si="1"/>
        <v>1</v>
      </c>
      <c r="H9" s="49">
        <f t="shared" si="1"/>
        <v>0</v>
      </c>
      <c r="I9" s="49">
        <f t="shared" si="1"/>
        <v>0</v>
      </c>
      <c r="J9" s="49">
        <f t="shared" si="1"/>
        <v>0</v>
      </c>
      <c r="K9" s="50">
        <f t="shared" si="1"/>
        <v>0</v>
      </c>
      <c r="L9" s="49">
        <f t="shared" ref="L9:N72" si="2">IFERROR(IF(AND($E9&gt;$D9,MIN($D9:$E9)&lt;L$5,MAX($D9:$E9)&gt;L$4),MIN(MAX($D9:$E9),L$5)-MAX(MIN($D9:$E9),L$4),0)/(MAX($D9:$E9)-MIN($D9:$E9)),"")</f>
        <v>1</v>
      </c>
      <c r="M9" s="49">
        <f t="shared" si="2"/>
        <v>1</v>
      </c>
      <c r="N9" s="49">
        <f t="shared" si="2"/>
        <v>1</v>
      </c>
      <c r="O9" s="49">
        <f t="shared" ref="O9:O72" si="3">IFERROR(IF(AND(MIN($D9:$E9)&lt;O$5,MAX($D9:$E9)&gt;O$4),MIN(MAX($D9:$E9),O$5)-MAX(MIN($D9:$E9),O$4),0)/(MAX($D9:$E9)-MIN($D9:$E9)),"")</f>
        <v>0</v>
      </c>
      <c r="P9" s="49">
        <f t="shared" ref="P9:R72" si="4">IFERROR(IF(AND($D9&gt;$E9,MIN($D9:$E9)&lt;P$5,MAX($D9:$E9)&gt;P$4),MIN(MAX($D9:$E9),P$5)-MAX(MIN($D9:$E9),P$4),0)/(MAX($D9:$E9)-MIN($D9:$E9)),"")</f>
        <v>0</v>
      </c>
      <c r="Q9" s="49">
        <f t="shared" si="4"/>
        <v>0</v>
      </c>
      <c r="R9" s="50">
        <f t="shared" si="4"/>
        <v>0</v>
      </c>
      <c r="S9" s="10"/>
    </row>
    <row r="10" spans="1:19" x14ac:dyDescent="0.25">
      <c r="A10" s="10"/>
      <c r="B10" s="4">
        <f>'CALC | Main Engine'!$B10</f>
        <v>3</v>
      </c>
      <c r="C10" s="5">
        <f>'CALC | Main Engine'!$E10</f>
        <v>1</v>
      </c>
      <c r="D10" s="27">
        <f>IF(ISBLANK('INPUT | Operations'!$C15),"",'INPUT | Operations'!$C14)</f>
        <v>55</v>
      </c>
      <c r="E10" s="32">
        <f>IF(ISBLANK('INPUT | Operations'!$C15),"",'INPUT | Operations'!$C15)</f>
        <v>105</v>
      </c>
      <c r="F10" s="123">
        <f t="shared" si="1"/>
        <v>1</v>
      </c>
      <c r="G10" s="49">
        <f t="shared" si="1"/>
        <v>1</v>
      </c>
      <c r="H10" s="49">
        <f t="shared" si="1"/>
        <v>0</v>
      </c>
      <c r="I10" s="49">
        <f t="shared" si="1"/>
        <v>0</v>
      </c>
      <c r="J10" s="49">
        <f t="shared" si="1"/>
        <v>0</v>
      </c>
      <c r="K10" s="50">
        <f t="shared" si="1"/>
        <v>0</v>
      </c>
      <c r="L10" s="49">
        <f t="shared" si="2"/>
        <v>1</v>
      </c>
      <c r="M10" s="49">
        <f t="shared" si="2"/>
        <v>1</v>
      </c>
      <c r="N10" s="49">
        <f t="shared" si="2"/>
        <v>1</v>
      </c>
      <c r="O10" s="49">
        <f t="shared" si="3"/>
        <v>0</v>
      </c>
      <c r="P10" s="49">
        <f t="shared" si="4"/>
        <v>0</v>
      </c>
      <c r="Q10" s="49">
        <f t="shared" si="4"/>
        <v>0</v>
      </c>
      <c r="R10" s="50">
        <f t="shared" si="4"/>
        <v>0</v>
      </c>
      <c r="S10" s="10"/>
    </row>
    <row r="11" spans="1:19" x14ac:dyDescent="0.25">
      <c r="A11" s="10"/>
      <c r="B11" s="4">
        <f>'CALC | Main Engine'!$B11</f>
        <v>4</v>
      </c>
      <c r="C11" s="5">
        <f>'CALC | Main Engine'!$E11</f>
        <v>1</v>
      </c>
      <c r="D11" s="27">
        <f>IF(ISBLANK('INPUT | Operations'!$C16),"",'INPUT | Operations'!$C15)</f>
        <v>105</v>
      </c>
      <c r="E11" s="32">
        <f>IF(ISBLANK('INPUT | Operations'!$C16),"",'INPUT | Operations'!$C16)</f>
        <v>172</v>
      </c>
      <c r="F11" s="123">
        <f t="shared" si="1"/>
        <v>1</v>
      </c>
      <c r="G11" s="49">
        <f t="shared" si="1"/>
        <v>1</v>
      </c>
      <c r="H11" s="49">
        <f t="shared" si="1"/>
        <v>0</v>
      </c>
      <c r="I11" s="49">
        <f t="shared" si="1"/>
        <v>0</v>
      </c>
      <c r="J11" s="49">
        <f t="shared" si="1"/>
        <v>0</v>
      </c>
      <c r="K11" s="50">
        <f t="shared" si="1"/>
        <v>0</v>
      </c>
      <c r="L11" s="49">
        <f t="shared" si="2"/>
        <v>1</v>
      </c>
      <c r="M11" s="49">
        <f t="shared" si="2"/>
        <v>1</v>
      </c>
      <c r="N11" s="49">
        <f t="shared" si="2"/>
        <v>1</v>
      </c>
      <c r="O11" s="49">
        <f t="shared" si="3"/>
        <v>0</v>
      </c>
      <c r="P11" s="49">
        <f t="shared" si="4"/>
        <v>0</v>
      </c>
      <c r="Q11" s="49">
        <f t="shared" si="4"/>
        <v>0</v>
      </c>
      <c r="R11" s="50">
        <f t="shared" si="4"/>
        <v>0</v>
      </c>
      <c r="S11" s="10"/>
    </row>
    <row r="12" spans="1:19" x14ac:dyDescent="0.25">
      <c r="A12" s="10"/>
      <c r="B12" s="4">
        <f>'CALC | Main Engine'!$B12</f>
        <v>5</v>
      </c>
      <c r="C12" s="5">
        <f>'CALC | Main Engine'!$E12</f>
        <v>1</v>
      </c>
      <c r="D12" s="27">
        <f>IF(ISBLANK('INPUT | Operations'!$C17),"",'INPUT | Operations'!$C16)</f>
        <v>172</v>
      </c>
      <c r="E12" s="32">
        <f>IF(ISBLANK('INPUT | Operations'!$C17),"",'INPUT | Operations'!$C17)</f>
        <v>258</v>
      </c>
      <c r="F12" s="123">
        <f t="shared" si="1"/>
        <v>1</v>
      </c>
      <c r="G12" s="49">
        <f t="shared" si="1"/>
        <v>1</v>
      </c>
      <c r="H12" s="49">
        <f t="shared" si="1"/>
        <v>0</v>
      </c>
      <c r="I12" s="49">
        <f t="shared" si="1"/>
        <v>0</v>
      </c>
      <c r="J12" s="49">
        <f t="shared" si="1"/>
        <v>0</v>
      </c>
      <c r="K12" s="50">
        <f t="shared" si="1"/>
        <v>0</v>
      </c>
      <c r="L12" s="49">
        <f t="shared" si="2"/>
        <v>1</v>
      </c>
      <c r="M12" s="49">
        <f t="shared" si="2"/>
        <v>1</v>
      </c>
      <c r="N12" s="49">
        <f t="shared" si="2"/>
        <v>1</v>
      </c>
      <c r="O12" s="49">
        <f t="shared" si="3"/>
        <v>0</v>
      </c>
      <c r="P12" s="49">
        <f t="shared" si="4"/>
        <v>0</v>
      </c>
      <c r="Q12" s="49">
        <f t="shared" si="4"/>
        <v>0</v>
      </c>
      <c r="R12" s="50">
        <f t="shared" si="4"/>
        <v>0</v>
      </c>
      <c r="S12" s="10"/>
    </row>
    <row r="13" spans="1:19" x14ac:dyDescent="0.25">
      <c r="A13" s="10"/>
      <c r="B13" s="4">
        <f>'CALC | Main Engine'!$B13</f>
        <v>6</v>
      </c>
      <c r="C13" s="5">
        <f>'CALC | Main Engine'!$E13</f>
        <v>1</v>
      </c>
      <c r="D13" s="27">
        <f>IF(ISBLANK('INPUT | Operations'!$C18),"",'INPUT | Operations'!$C17)</f>
        <v>258</v>
      </c>
      <c r="E13" s="32">
        <f>IF(ISBLANK('INPUT | Operations'!$C18),"",'INPUT | Operations'!$C18)</f>
        <v>361</v>
      </c>
      <c r="F13" s="123">
        <f t="shared" si="1"/>
        <v>1</v>
      </c>
      <c r="G13" s="49">
        <f t="shared" si="1"/>
        <v>1</v>
      </c>
      <c r="H13" s="49">
        <f t="shared" si="1"/>
        <v>0</v>
      </c>
      <c r="I13" s="49">
        <f t="shared" si="1"/>
        <v>0</v>
      </c>
      <c r="J13" s="49">
        <f t="shared" si="1"/>
        <v>0</v>
      </c>
      <c r="K13" s="50">
        <f t="shared" si="1"/>
        <v>0</v>
      </c>
      <c r="L13" s="49">
        <f t="shared" si="2"/>
        <v>1</v>
      </c>
      <c r="M13" s="49">
        <f t="shared" si="2"/>
        <v>1</v>
      </c>
      <c r="N13" s="49">
        <f t="shared" si="2"/>
        <v>1</v>
      </c>
      <c r="O13" s="49">
        <f t="shared" si="3"/>
        <v>0</v>
      </c>
      <c r="P13" s="49">
        <f t="shared" si="4"/>
        <v>0</v>
      </c>
      <c r="Q13" s="49">
        <f t="shared" si="4"/>
        <v>0</v>
      </c>
      <c r="R13" s="50">
        <f t="shared" si="4"/>
        <v>0</v>
      </c>
      <c r="S13" s="10"/>
    </row>
    <row r="14" spans="1:19" x14ac:dyDescent="0.25">
      <c r="A14" s="10"/>
      <c r="B14" s="4">
        <f>'CALC | Main Engine'!$B14</f>
        <v>7</v>
      </c>
      <c r="C14" s="5">
        <f>'CALC | Main Engine'!$E14</f>
        <v>1</v>
      </c>
      <c r="D14" s="27">
        <f>IF(ISBLANK('INPUT | Operations'!$C19),"",'INPUT | Operations'!$C18)</f>
        <v>361</v>
      </c>
      <c r="E14" s="32">
        <f>IF(ISBLANK('INPUT | Operations'!$C19),"",'INPUT | Operations'!$C19)</f>
        <v>484</v>
      </c>
      <c r="F14" s="123">
        <f t="shared" si="1"/>
        <v>1</v>
      </c>
      <c r="G14" s="49">
        <f t="shared" si="1"/>
        <v>1</v>
      </c>
      <c r="H14" s="49">
        <f t="shared" si="1"/>
        <v>0</v>
      </c>
      <c r="I14" s="49">
        <f t="shared" si="1"/>
        <v>0</v>
      </c>
      <c r="J14" s="49">
        <f t="shared" si="1"/>
        <v>0</v>
      </c>
      <c r="K14" s="50">
        <f t="shared" si="1"/>
        <v>0</v>
      </c>
      <c r="L14" s="49">
        <f t="shared" si="2"/>
        <v>1</v>
      </c>
      <c r="M14" s="49">
        <f t="shared" si="2"/>
        <v>1</v>
      </c>
      <c r="N14" s="49">
        <f t="shared" si="2"/>
        <v>1</v>
      </c>
      <c r="O14" s="49">
        <f t="shared" si="3"/>
        <v>0</v>
      </c>
      <c r="P14" s="49">
        <f t="shared" si="4"/>
        <v>0</v>
      </c>
      <c r="Q14" s="49">
        <f t="shared" si="4"/>
        <v>0</v>
      </c>
      <c r="R14" s="50">
        <f t="shared" si="4"/>
        <v>0</v>
      </c>
      <c r="S14" s="10"/>
    </row>
    <row r="15" spans="1:19" x14ac:dyDescent="0.25">
      <c r="A15" s="10"/>
      <c r="B15" s="4">
        <f>'CALC | Main Engine'!$B15</f>
        <v>8</v>
      </c>
      <c r="C15" s="5">
        <f>'CALC | Main Engine'!$E15</f>
        <v>1</v>
      </c>
      <c r="D15" s="27">
        <f>IF(ISBLANK('INPUT | Operations'!$C20),"",'INPUT | Operations'!$C19)</f>
        <v>484</v>
      </c>
      <c r="E15" s="32">
        <f>IF(ISBLANK('INPUT | Operations'!$C20),"",'INPUT | Operations'!$C20)</f>
        <v>627</v>
      </c>
      <c r="F15" s="123">
        <f t="shared" si="1"/>
        <v>1</v>
      </c>
      <c r="G15" s="49">
        <f t="shared" si="1"/>
        <v>1</v>
      </c>
      <c r="H15" s="49">
        <f t="shared" si="1"/>
        <v>0</v>
      </c>
      <c r="I15" s="49">
        <f t="shared" si="1"/>
        <v>0</v>
      </c>
      <c r="J15" s="49">
        <f t="shared" si="1"/>
        <v>0</v>
      </c>
      <c r="K15" s="50">
        <f t="shared" si="1"/>
        <v>0</v>
      </c>
      <c r="L15" s="49">
        <f t="shared" si="2"/>
        <v>1</v>
      </c>
      <c r="M15" s="49">
        <f t="shared" si="2"/>
        <v>1</v>
      </c>
      <c r="N15" s="49">
        <f t="shared" si="2"/>
        <v>1</v>
      </c>
      <c r="O15" s="49">
        <f t="shared" si="3"/>
        <v>0</v>
      </c>
      <c r="P15" s="49">
        <f t="shared" si="4"/>
        <v>0</v>
      </c>
      <c r="Q15" s="49">
        <f t="shared" si="4"/>
        <v>0</v>
      </c>
      <c r="R15" s="50">
        <f t="shared" si="4"/>
        <v>0</v>
      </c>
      <c r="S15" s="10"/>
    </row>
    <row r="16" spans="1:19" x14ac:dyDescent="0.25">
      <c r="A16" s="10"/>
      <c r="B16" s="4">
        <f>'CALC | Main Engine'!$B16</f>
        <v>9</v>
      </c>
      <c r="C16" s="5">
        <f>'CALC | Main Engine'!$E16</f>
        <v>1</v>
      </c>
      <c r="D16" s="27">
        <f>IF(ISBLANK('INPUT | Operations'!$C21),"",'INPUT | Operations'!$C20)</f>
        <v>627</v>
      </c>
      <c r="E16" s="32">
        <f>IF(ISBLANK('INPUT | Operations'!$C21),"",'INPUT | Operations'!$C21)</f>
        <v>790</v>
      </c>
      <c r="F16" s="123">
        <f t="shared" si="1"/>
        <v>1</v>
      </c>
      <c r="G16" s="49">
        <f t="shared" si="1"/>
        <v>1</v>
      </c>
      <c r="H16" s="49">
        <f t="shared" si="1"/>
        <v>0</v>
      </c>
      <c r="I16" s="49">
        <f t="shared" si="1"/>
        <v>0</v>
      </c>
      <c r="J16" s="49">
        <f t="shared" si="1"/>
        <v>0</v>
      </c>
      <c r="K16" s="50">
        <f t="shared" si="1"/>
        <v>0</v>
      </c>
      <c r="L16" s="49">
        <f t="shared" si="2"/>
        <v>1</v>
      </c>
      <c r="M16" s="49">
        <f t="shared" si="2"/>
        <v>1</v>
      </c>
      <c r="N16" s="49">
        <f t="shared" si="2"/>
        <v>1</v>
      </c>
      <c r="O16" s="49">
        <f t="shared" si="3"/>
        <v>0</v>
      </c>
      <c r="P16" s="49">
        <f t="shared" si="4"/>
        <v>0</v>
      </c>
      <c r="Q16" s="49">
        <f t="shared" si="4"/>
        <v>0</v>
      </c>
      <c r="R16" s="50">
        <f t="shared" si="4"/>
        <v>0</v>
      </c>
      <c r="S16" s="10"/>
    </row>
    <row r="17" spans="1:19" x14ac:dyDescent="0.25">
      <c r="A17" s="10"/>
      <c r="B17" s="4">
        <f>'CALC | Main Engine'!$B17</f>
        <v>10</v>
      </c>
      <c r="C17" s="5">
        <f>'CALC | Main Engine'!$E17</f>
        <v>1</v>
      </c>
      <c r="D17" s="27">
        <f>IF(ISBLANK('INPUT | Operations'!$C22),"",'INPUT | Operations'!$C21)</f>
        <v>790</v>
      </c>
      <c r="E17" s="32">
        <f>IF(ISBLANK('INPUT | Operations'!$C22),"",'INPUT | Operations'!$C22)</f>
        <v>973</v>
      </c>
      <c r="F17" s="123">
        <f t="shared" si="1"/>
        <v>1</v>
      </c>
      <c r="G17" s="49">
        <f t="shared" si="1"/>
        <v>1</v>
      </c>
      <c r="H17" s="49">
        <f t="shared" si="1"/>
        <v>0</v>
      </c>
      <c r="I17" s="49">
        <f t="shared" si="1"/>
        <v>0</v>
      </c>
      <c r="J17" s="49">
        <f t="shared" si="1"/>
        <v>0</v>
      </c>
      <c r="K17" s="50">
        <f t="shared" si="1"/>
        <v>0</v>
      </c>
      <c r="L17" s="49">
        <f t="shared" si="2"/>
        <v>1</v>
      </c>
      <c r="M17" s="49">
        <f t="shared" si="2"/>
        <v>1</v>
      </c>
      <c r="N17" s="49">
        <f t="shared" si="2"/>
        <v>1</v>
      </c>
      <c r="O17" s="49">
        <f t="shared" si="3"/>
        <v>0</v>
      </c>
      <c r="P17" s="49">
        <f t="shared" si="4"/>
        <v>0</v>
      </c>
      <c r="Q17" s="49">
        <f t="shared" si="4"/>
        <v>0</v>
      </c>
      <c r="R17" s="50">
        <f t="shared" si="4"/>
        <v>0</v>
      </c>
      <c r="S17" s="10"/>
    </row>
    <row r="18" spans="1:19" x14ac:dyDescent="0.25">
      <c r="A18" s="10"/>
      <c r="B18" s="4">
        <f>'CALC | Main Engine'!$B18</f>
        <v>11</v>
      </c>
      <c r="C18" s="5">
        <f>'CALC | Main Engine'!$E18</f>
        <v>1</v>
      </c>
      <c r="D18" s="27">
        <f>IF(ISBLANK('INPUT | Operations'!$C23),"",'INPUT | Operations'!$C22)</f>
        <v>973</v>
      </c>
      <c r="E18" s="32">
        <f>IF(ISBLANK('INPUT | Operations'!$C23),"",'INPUT | Operations'!$C23)</f>
        <v>1290</v>
      </c>
      <c r="F18" s="123">
        <f t="shared" si="1"/>
        <v>1</v>
      </c>
      <c r="G18" s="49">
        <f t="shared" si="1"/>
        <v>1</v>
      </c>
      <c r="H18" s="49">
        <f t="shared" si="1"/>
        <v>0</v>
      </c>
      <c r="I18" s="49">
        <f t="shared" si="1"/>
        <v>0</v>
      </c>
      <c r="J18" s="49">
        <f t="shared" si="1"/>
        <v>0</v>
      </c>
      <c r="K18" s="50">
        <f t="shared" si="1"/>
        <v>0</v>
      </c>
      <c r="L18" s="49">
        <f t="shared" si="2"/>
        <v>8.5173501577287064E-2</v>
      </c>
      <c r="M18" s="49">
        <f t="shared" si="2"/>
        <v>1</v>
      </c>
      <c r="N18" s="49">
        <f t="shared" si="2"/>
        <v>1</v>
      </c>
      <c r="O18" s="49">
        <f t="shared" si="3"/>
        <v>0</v>
      </c>
      <c r="P18" s="49">
        <f t="shared" si="4"/>
        <v>0</v>
      </c>
      <c r="Q18" s="49">
        <f t="shared" si="4"/>
        <v>0</v>
      </c>
      <c r="R18" s="50">
        <f t="shared" si="4"/>
        <v>0</v>
      </c>
      <c r="S18" s="10"/>
    </row>
    <row r="19" spans="1:19" x14ac:dyDescent="0.25">
      <c r="A19" s="10"/>
      <c r="B19" s="4">
        <f>'CALC | Main Engine'!$B19</f>
        <v>12</v>
      </c>
      <c r="C19" s="5">
        <f>'CALC | Main Engine'!$E19</f>
        <v>1</v>
      </c>
      <c r="D19" s="27">
        <f>IF(ISBLANK('INPUT | Operations'!$C24),"",'INPUT | Operations'!$C23)</f>
        <v>1290</v>
      </c>
      <c r="E19" s="32">
        <f>IF(ISBLANK('INPUT | Operations'!$C24),"",'INPUT | Operations'!$C24)</f>
        <v>1649</v>
      </c>
      <c r="F19" s="123">
        <f t="shared" si="1"/>
        <v>1</v>
      </c>
      <c r="G19" s="49">
        <f t="shared" si="1"/>
        <v>1</v>
      </c>
      <c r="H19" s="49">
        <f t="shared" si="1"/>
        <v>0</v>
      </c>
      <c r="I19" s="49">
        <f t="shared" si="1"/>
        <v>0</v>
      </c>
      <c r="J19" s="49">
        <f t="shared" si="1"/>
        <v>0</v>
      </c>
      <c r="K19" s="50">
        <f t="shared" si="1"/>
        <v>0</v>
      </c>
      <c r="L19" s="49">
        <f t="shared" si="2"/>
        <v>0</v>
      </c>
      <c r="M19" s="49">
        <f t="shared" si="2"/>
        <v>1</v>
      </c>
      <c r="N19" s="49">
        <f t="shared" si="2"/>
        <v>1</v>
      </c>
      <c r="O19" s="49">
        <f t="shared" si="3"/>
        <v>0</v>
      </c>
      <c r="P19" s="49">
        <f t="shared" si="4"/>
        <v>0</v>
      </c>
      <c r="Q19" s="49">
        <f t="shared" si="4"/>
        <v>0</v>
      </c>
      <c r="R19" s="50">
        <f t="shared" si="4"/>
        <v>0</v>
      </c>
      <c r="S19" s="10"/>
    </row>
    <row r="20" spans="1:19" x14ac:dyDescent="0.25">
      <c r="A20" s="10"/>
      <c r="B20" s="4">
        <f>'CALC | Main Engine'!$B20</f>
        <v>13</v>
      </c>
      <c r="C20" s="5">
        <f>'CALC | Main Engine'!$E20</f>
        <v>1</v>
      </c>
      <c r="D20" s="27">
        <f>IF(ISBLANK('INPUT | Operations'!$C25),"",'INPUT | Operations'!$C24)</f>
        <v>1649</v>
      </c>
      <c r="E20" s="32">
        <f>IF(ISBLANK('INPUT | Operations'!$C25),"",'INPUT | Operations'!$C25)</f>
        <v>1916</v>
      </c>
      <c r="F20" s="123">
        <f t="shared" si="1"/>
        <v>1</v>
      </c>
      <c r="G20" s="49">
        <f t="shared" si="1"/>
        <v>1</v>
      </c>
      <c r="H20" s="49">
        <f t="shared" si="1"/>
        <v>0</v>
      </c>
      <c r="I20" s="49">
        <f t="shared" si="1"/>
        <v>0</v>
      </c>
      <c r="J20" s="49">
        <f t="shared" si="1"/>
        <v>0</v>
      </c>
      <c r="K20" s="50">
        <f t="shared" si="1"/>
        <v>0</v>
      </c>
      <c r="L20" s="49">
        <f t="shared" si="2"/>
        <v>0</v>
      </c>
      <c r="M20" s="49">
        <f t="shared" si="2"/>
        <v>1</v>
      </c>
      <c r="N20" s="49">
        <f t="shared" si="2"/>
        <v>1</v>
      </c>
      <c r="O20" s="49">
        <f t="shared" si="3"/>
        <v>0</v>
      </c>
      <c r="P20" s="49">
        <f t="shared" si="4"/>
        <v>0</v>
      </c>
      <c r="Q20" s="49">
        <f t="shared" si="4"/>
        <v>0</v>
      </c>
      <c r="R20" s="50">
        <f t="shared" si="4"/>
        <v>0</v>
      </c>
      <c r="S20" s="10"/>
    </row>
    <row r="21" spans="1:19" x14ac:dyDescent="0.25">
      <c r="A21" s="10"/>
      <c r="B21" s="4">
        <f>'CALC | Main Engine'!$B21</f>
        <v>14</v>
      </c>
      <c r="C21" s="5">
        <f>'CALC | Main Engine'!$E21</f>
        <v>1</v>
      </c>
      <c r="D21" s="27">
        <f>IF(ISBLANK('INPUT | Operations'!$C26),"",'INPUT | Operations'!$C25)</f>
        <v>1916</v>
      </c>
      <c r="E21" s="32">
        <f>IF(ISBLANK('INPUT | Operations'!$C26),"",'INPUT | Operations'!$C26)</f>
        <v>2203</v>
      </c>
      <c r="F21" s="123">
        <f t="shared" si="1"/>
        <v>1</v>
      </c>
      <c r="G21" s="49">
        <f t="shared" si="1"/>
        <v>1</v>
      </c>
      <c r="H21" s="49">
        <f t="shared" si="1"/>
        <v>0</v>
      </c>
      <c r="I21" s="49">
        <f t="shared" si="1"/>
        <v>0</v>
      </c>
      <c r="J21" s="49">
        <f t="shared" si="1"/>
        <v>0</v>
      </c>
      <c r="K21" s="50">
        <f t="shared" si="1"/>
        <v>0</v>
      </c>
      <c r="L21" s="49">
        <f t="shared" si="2"/>
        <v>0</v>
      </c>
      <c r="M21" s="49">
        <f t="shared" si="2"/>
        <v>1</v>
      </c>
      <c r="N21" s="49">
        <f t="shared" si="2"/>
        <v>1</v>
      </c>
      <c r="O21" s="49">
        <f t="shared" si="3"/>
        <v>0</v>
      </c>
      <c r="P21" s="49">
        <f t="shared" si="4"/>
        <v>0</v>
      </c>
      <c r="Q21" s="49">
        <f t="shared" si="4"/>
        <v>0</v>
      </c>
      <c r="R21" s="50">
        <f t="shared" si="4"/>
        <v>0</v>
      </c>
      <c r="S21" s="10"/>
    </row>
    <row r="22" spans="1:19" x14ac:dyDescent="0.25">
      <c r="A22" s="10"/>
      <c r="B22" s="4">
        <f>'CALC | Main Engine'!$B22</f>
        <v>15</v>
      </c>
      <c r="C22" s="5">
        <f>'CALC | Main Engine'!$E22</f>
        <v>1</v>
      </c>
      <c r="D22" s="27">
        <f>IF(ISBLANK('INPUT | Operations'!$C27),"",'INPUT | Operations'!$C26)</f>
        <v>2203</v>
      </c>
      <c r="E22" s="32">
        <f>IF(ISBLANK('INPUT | Operations'!$C27),"",'INPUT | Operations'!$C27)</f>
        <v>2512</v>
      </c>
      <c r="F22" s="123">
        <f t="shared" si="1"/>
        <v>1</v>
      </c>
      <c r="G22" s="49">
        <f t="shared" si="1"/>
        <v>1</v>
      </c>
      <c r="H22" s="49">
        <f t="shared" si="1"/>
        <v>0</v>
      </c>
      <c r="I22" s="49">
        <f t="shared" si="1"/>
        <v>0</v>
      </c>
      <c r="J22" s="49">
        <f t="shared" si="1"/>
        <v>0</v>
      </c>
      <c r="K22" s="50">
        <f t="shared" si="1"/>
        <v>0</v>
      </c>
      <c r="L22" s="49">
        <f t="shared" si="2"/>
        <v>0</v>
      </c>
      <c r="M22" s="49">
        <f t="shared" si="2"/>
        <v>1</v>
      </c>
      <c r="N22" s="49">
        <f t="shared" si="2"/>
        <v>1</v>
      </c>
      <c r="O22" s="49">
        <f t="shared" si="3"/>
        <v>0</v>
      </c>
      <c r="P22" s="49">
        <f t="shared" si="4"/>
        <v>0</v>
      </c>
      <c r="Q22" s="49">
        <f t="shared" si="4"/>
        <v>0</v>
      </c>
      <c r="R22" s="50">
        <f t="shared" si="4"/>
        <v>0</v>
      </c>
      <c r="S22" s="10"/>
    </row>
    <row r="23" spans="1:19" x14ac:dyDescent="0.25">
      <c r="A23" s="10"/>
      <c r="B23" s="4">
        <f>'CALC | Main Engine'!$B23</f>
        <v>16</v>
      </c>
      <c r="C23" s="5">
        <f>'CALC | Main Engine'!$E23</f>
        <v>1</v>
      </c>
      <c r="D23" s="27">
        <f>IF(ISBLANK('INPUT | Operations'!$C28),"",'INPUT | Operations'!$C27)</f>
        <v>2512</v>
      </c>
      <c r="E23" s="32">
        <f>IF(ISBLANK('INPUT | Operations'!$C28),"",'INPUT | Operations'!$C28)</f>
        <v>2840</v>
      </c>
      <c r="F23" s="123">
        <f t="shared" si="1"/>
        <v>1</v>
      </c>
      <c r="G23" s="49">
        <f t="shared" si="1"/>
        <v>1</v>
      </c>
      <c r="H23" s="49">
        <f t="shared" si="1"/>
        <v>0</v>
      </c>
      <c r="I23" s="49">
        <f t="shared" si="1"/>
        <v>0</v>
      </c>
      <c r="J23" s="49">
        <f t="shared" si="1"/>
        <v>0</v>
      </c>
      <c r="K23" s="50">
        <f t="shared" si="1"/>
        <v>0</v>
      </c>
      <c r="L23" s="49">
        <f t="shared" si="2"/>
        <v>0</v>
      </c>
      <c r="M23" s="49">
        <f t="shared" si="2"/>
        <v>1</v>
      </c>
      <c r="N23" s="49">
        <f t="shared" si="2"/>
        <v>1</v>
      </c>
      <c r="O23" s="49">
        <f t="shared" si="3"/>
        <v>0</v>
      </c>
      <c r="P23" s="49">
        <f t="shared" si="4"/>
        <v>0</v>
      </c>
      <c r="Q23" s="49">
        <f t="shared" si="4"/>
        <v>0</v>
      </c>
      <c r="R23" s="50">
        <f t="shared" si="4"/>
        <v>0</v>
      </c>
      <c r="S23" s="10"/>
    </row>
    <row r="24" spans="1:19" x14ac:dyDescent="0.25">
      <c r="A24" s="10"/>
      <c r="B24" s="4">
        <f>'CALC | Main Engine'!$B24</f>
        <v>17</v>
      </c>
      <c r="C24" s="5">
        <f>'CALC | Main Engine'!$E24</f>
        <v>1</v>
      </c>
      <c r="D24" s="27">
        <f>IF(ISBLANK('INPUT | Operations'!$C29),"",'INPUT | Operations'!$C28)</f>
        <v>2840</v>
      </c>
      <c r="E24" s="32">
        <f>IF(ISBLANK('INPUT | Operations'!$C29),"",'INPUT | Operations'!$C29)</f>
        <v>3190</v>
      </c>
      <c r="F24" s="123">
        <f t="shared" si="1"/>
        <v>1</v>
      </c>
      <c r="G24" s="49">
        <f t="shared" si="1"/>
        <v>0.45714285714285713</v>
      </c>
      <c r="H24" s="49">
        <f t="shared" si="1"/>
        <v>0.54285714285714282</v>
      </c>
      <c r="I24" s="49">
        <f t="shared" si="1"/>
        <v>0</v>
      </c>
      <c r="J24" s="49">
        <f t="shared" si="1"/>
        <v>0</v>
      </c>
      <c r="K24" s="50">
        <f t="shared" si="1"/>
        <v>0</v>
      </c>
      <c r="L24" s="49">
        <f t="shared" si="2"/>
        <v>0</v>
      </c>
      <c r="M24" s="49">
        <f t="shared" si="2"/>
        <v>0.45714285714285713</v>
      </c>
      <c r="N24" s="49">
        <f t="shared" si="2"/>
        <v>1</v>
      </c>
      <c r="O24" s="49">
        <f t="shared" si="3"/>
        <v>0</v>
      </c>
      <c r="P24" s="49">
        <f t="shared" si="4"/>
        <v>0</v>
      </c>
      <c r="Q24" s="49">
        <f t="shared" si="4"/>
        <v>0</v>
      </c>
      <c r="R24" s="50">
        <f t="shared" si="4"/>
        <v>0</v>
      </c>
      <c r="S24" s="10"/>
    </row>
    <row r="25" spans="1:19" x14ac:dyDescent="0.25">
      <c r="A25" s="10"/>
      <c r="B25" s="4">
        <f>'CALC | Main Engine'!$B25</f>
        <v>18</v>
      </c>
      <c r="C25" s="5">
        <f>'CALC | Main Engine'!$E25</f>
        <v>1</v>
      </c>
      <c r="D25" s="27">
        <f>IF(ISBLANK('INPUT | Operations'!$C30),"",'INPUT | Operations'!$C29)</f>
        <v>3190</v>
      </c>
      <c r="E25" s="32">
        <f>IF(ISBLANK('INPUT | Operations'!$C30),"",'INPUT | Operations'!$C30)</f>
        <v>3560</v>
      </c>
      <c r="F25" s="123">
        <f t="shared" si="1"/>
        <v>1</v>
      </c>
      <c r="G25" s="49">
        <f t="shared" si="1"/>
        <v>0</v>
      </c>
      <c r="H25" s="49">
        <f t="shared" si="1"/>
        <v>1</v>
      </c>
      <c r="I25" s="49">
        <f t="shared" si="1"/>
        <v>0</v>
      </c>
      <c r="J25" s="49">
        <f t="shared" si="1"/>
        <v>0</v>
      </c>
      <c r="K25" s="50">
        <f t="shared" si="1"/>
        <v>0</v>
      </c>
      <c r="L25" s="49">
        <f t="shared" si="2"/>
        <v>0</v>
      </c>
      <c r="M25" s="49">
        <f t="shared" si="2"/>
        <v>0</v>
      </c>
      <c r="N25" s="49">
        <f t="shared" si="2"/>
        <v>1</v>
      </c>
      <c r="O25" s="49">
        <f t="shared" si="3"/>
        <v>0</v>
      </c>
      <c r="P25" s="49">
        <f t="shared" si="4"/>
        <v>0</v>
      </c>
      <c r="Q25" s="49">
        <f t="shared" si="4"/>
        <v>0</v>
      </c>
      <c r="R25" s="50">
        <f t="shared" si="4"/>
        <v>0</v>
      </c>
      <c r="S25" s="10"/>
    </row>
    <row r="26" spans="1:19" x14ac:dyDescent="0.25">
      <c r="A26" s="10"/>
      <c r="B26" s="4">
        <f>'CALC | Main Engine'!$B26</f>
        <v>19</v>
      </c>
      <c r="C26" s="5">
        <f>'CALC | Main Engine'!$E26</f>
        <v>1</v>
      </c>
      <c r="D26" s="27">
        <f>IF(ISBLANK('INPUT | Operations'!$C31),"",'INPUT | Operations'!$C30)</f>
        <v>3560</v>
      </c>
      <c r="E26" s="32">
        <f>IF(ISBLANK('INPUT | Operations'!$C31),"",'INPUT | Operations'!$C31)</f>
        <v>3953</v>
      </c>
      <c r="F26" s="123">
        <f t="shared" si="1"/>
        <v>1</v>
      </c>
      <c r="G26" s="49">
        <f t="shared" si="1"/>
        <v>0</v>
      </c>
      <c r="H26" s="49">
        <f t="shared" si="1"/>
        <v>1</v>
      </c>
      <c r="I26" s="49">
        <f t="shared" si="1"/>
        <v>0</v>
      </c>
      <c r="J26" s="49">
        <f t="shared" si="1"/>
        <v>0</v>
      </c>
      <c r="K26" s="50">
        <f t="shared" si="1"/>
        <v>0</v>
      </c>
      <c r="L26" s="49">
        <f t="shared" si="2"/>
        <v>0</v>
      </c>
      <c r="M26" s="49">
        <f t="shared" si="2"/>
        <v>0</v>
      </c>
      <c r="N26" s="49">
        <f t="shared" si="2"/>
        <v>1</v>
      </c>
      <c r="O26" s="49">
        <f t="shared" si="3"/>
        <v>0</v>
      </c>
      <c r="P26" s="49">
        <f t="shared" si="4"/>
        <v>0</v>
      </c>
      <c r="Q26" s="49">
        <f t="shared" si="4"/>
        <v>0</v>
      </c>
      <c r="R26" s="50">
        <f t="shared" si="4"/>
        <v>0</v>
      </c>
      <c r="S26" s="10"/>
    </row>
    <row r="27" spans="1:19" x14ac:dyDescent="0.25">
      <c r="A27" s="10"/>
      <c r="B27" s="4">
        <f>'CALC | Main Engine'!$B27</f>
        <v>20</v>
      </c>
      <c r="C27" s="5">
        <f>'CALC | Main Engine'!$E27</f>
        <v>1</v>
      </c>
      <c r="D27" s="27">
        <f>IF(ISBLANK('INPUT | Operations'!$C32),"",'INPUT | Operations'!$C31)</f>
        <v>3953</v>
      </c>
      <c r="E27" s="32">
        <f>IF(ISBLANK('INPUT | Operations'!$C32),"",'INPUT | Operations'!$C32)</f>
        <v>4367</v>
      </c>
      <c r="F27" s="123">
        <f t="shared" si="1"/>
        <v>1</v>
      </c>
      <c r="G27" s="49">
        <f t="shared" si="1"/>
        <v>0</v>
      </c>
      <c r="H27" s="49">
        <f t="shared" si="1"/>
        <v>1</v>
      </c>
      <c r="I27" s="49">
        <f t="shared" si="1"/>
        <v>0</v>
      </c>
      <c r="J27" s="49">
        <f t="shared" si="1"/>
        <v>0</v>
      </c>
      <c r="K27" s="50">
        <f t="shared" si="1"/>
        <v>0</v>
      </c>
      <c r="L27" s="49">
        <f t="shared" si="2"/>
        <v>0</v>
      </c>
      <c r="M27" s="49">
        <f t="shared" si="2"/>
        <v>0</v>
      </c>
      <c r="N27" s="49">
        <f t="shared" si="2"/>
        <v>1</v>
      </c>
      <c r="O27" s="49">
        <f t="shared" si="3"/>
        <v>0</v>
      </c>
      <c r="P27" s="49">
        <f t="shared" si="4"/>
        <v>0</v>
      </c>
      <c r="Q27" s="49">
        <f t="shared" si="4"/>
        <v>0</v>
      </c>
      <c r="R27" s="50">
        <f t="shared" si="4"/>
        <v>0</v>
      </c>
      <c r="S27" s="10"/>
    </row>
    <row r="28" spans="1:19" x14ac:dyDescent="0.25">
      <c r="A28" s="10"/>
      <c r="B28" s="4">
        <f>'CALC | Main Engine'!$B28</f>
        <v>21</v>
      </c>
      <c r="C28" s="5">
        <f>'CALC | Main Engine'!$E28</f>
        <v>1</v>
      </c>
      <c r="D28" s="27">
        <f>IF(ISBLANK('INPUT | Operations'!$C33),"",'INPUT | Operations'!$C32)</f>
        <v>4367</v>
      </c>
      <c r="E28" s="32">
        <f>IF(ISBLANK('INPUT | Operations'!$C33),"",'INPUT | Operations'!$C33)</f>
        <v>4804</v>
      </c>
      <c r="F28" s="123">
        <f t="shared" si="1"/>
        <v>1</v>
      </c>
      <c r="G28" s="49">
        <f t="shared" si="1"/>
        <v>0</v>
      </c>
      <c r="H28" s="49">
        <f t="shared" si="1"/>
        <v>1</v>
      </c>
      <c r="I28" s="49">
        <f t="shared" si="1"/>
        <v>0</v>
      </c>
      <c r="J28" s="49">
        <f t="shared" si="1"/>
        <v>0</v>
      </c>
      <c r="K28" s="50">
        <f t="shared" si="1"/>
        <v>0</v>
      </c>
      <c r="L28" s="49">
        <f t="shared" si="2"/>
        <v>0</v>
      </c>
      <c r="M28" s="49">
        <f t="shared" si="2"/>
        <v>0</v>
      </c>
      <c r="N28" s="49">
        <f t="shared" si="2"/>
        <v>1</v>
      </c>
      <c r="O28" s="49">
        <f t="shared" si="3"/>
        <v>0</v>
      </c>
      <c r="P28" s="49">
        <f t="shared" si="4"/>
        <v>0</v>
      </c>
      <c r="Q28" s="49">
        <f t="shared" si="4"/>
        <v>0</v>
      </c>
      <c r="R28" s="50">
        <f t="shared" si="4"/>
        <v>0</v>
      </c>
      <c r="S28" s="10"/>
    </row>
    <row r="29" spans="1:19" x14ac:dyDescent="0.25">
      <c r="A29" s="10"/>
      <c r="B29" s="4">
        <f>'CALC | Main Engine'!$B29</f>
        <v>22</v>
      </c>
      <c r="C29" s="5">
        <f>'CALC | Main Engine'!$E29</f>
        <v>1</v>
      </c>
      <c r="D29" s="27">
        <f>IF(ISBLANK('INPUT | Operations'!$C34),"",'INPUT | Operations'!$C33)</f>
        <v>4804</v>
      </c>
      <c r="E29" s="32">
        <f>IF(ISBLANK('INPUT | Operations'!$C34),"",'INPUT | Operations'!$C34)</f>
        <v>5263</v>
      </c>
      <c r="F29" s="123">
        <f t="shared" si="1"/>
        <v>1</v>
      </c>
      <c r="G29" s="49">
        <f t="shared" si="1"/>
        <v>0</v>
      </c>
      <c r="H29" s="49">
        <f t="shared" si="1"/>
        <v>1</v>
      </c>
      <c r="I29" s="49">
        <f t="shared" si="1"/>
        <v>0</v>
      </c>
      <c r="J29" s="49">
        <f t="shared" si="1"/>
        <v>0</v>
      </c>
      <c r="K29" s="50">
        <f t="shared" si="1"/>
        <v>0</v>
      </c>
      <c r="L29" s="49">
        <f t="shared" si="2"/>
        <v>0</v>
      </c>
      <c r="M29" s="49">
        <f t="shared" si="2"/>
        <v>0</v>
      </c>
      <c r="N29" s="49">
        <f t="shared" si="2"/>
        <v>1</v>
      </c>
      <c r="O29" s="49">
        <f t="shared" si="3"/>
        <v>0</v>
      </c>
      <c r="P29" s="49">
        <f t="shared" si="4"/>
        <v>0</v>
      </c>
      <c r="Q29" s="49">
        <f t="shared" si="4"/>
        <v>0</v>
      </c>
      <c r="R29" s="50">
        <f t="shared" si="4"/>
        <v>0</v>
      </c>
      <c r="S29" s="10"/>
    </row>
    <row r="30" spans="1:19" x14ac:dyDescent="0.25">
      <c r="A30" s="10"/>
      <c r="B30" s="4">
        <f>'CALC | Main Engine'!$B30</f>
        <v>23</v>
      </c>
      <c r="C30" s="5">
        <f>'CALC | Main Engine'!$E30</f>
        <v>1</v>
      </c>
      <c r="D30" s="27">
        <f>IF(ISBLANK('INPUT | Operations'!$C35),"",'INPUT | Operations'!$C34)</f>
        <v>5263</v>
      </c>
      <c r="E30" s="32">
        <f>IF(ISBLANK('INPUT | Operations'!$C35),"",'INPUT | Operations'!$C35)</f>
        <v>5745</v>
      </c>
      <c r="F30" s="123">
        <f t="shared" si="1"/>
        <v>1</v>
      </c>
      <c r="G30" s="49">
        <f t="shared" si="1"/>
        <v>0</v>
      </c>
      <c r="H30" s="49">
        <f t="shared" si="1"/>
        <v>1</v>
      </c>
      <c r="I30" s="49">
        <f t="shared" si="1"/>
        <v>0</v>
      </c>
      <c r="J30" s="49">
        <f t="shared" si="1"/>
        <v>0</v>
      </c>
      <c r="K30" s="50">
        <f t="shared" si="1"/>
        <v>0</v>
      </c>
      <c r="L30" s="49">
        <f t="shared" si="2"/>
        <v>0</v>
      </c>
      <c r="M30" s="49">
        <f t="shared" si="2"/>
        <v>0</v>
      </c>
      <c r="N30" s="49">
        <f t="shared" si="2"/>
        <v>1</v>
      </c>
      <c r="O30" s="49">
        <f t="shared" si="3"/>
        <v>0</v>
      </c>
      <c r="P30" s="49">
        <f t="shared" si="4"/>
        <v>0</v>
      </c>
      <c r="Q30" s="49">
        <f t="shared" si="4"/>
        <v>0</v>
      </c>
      <c r="R30" s="50">
        <f t="shared" si="4"/>
        <v>0</v>
      </c>
      <c r="S30" s="10"/>
    </row>
    <row r="31" spans="1:19" x14ac:dyDescent="0.25">
      <c r="A31" s="10"/>
      <c r="B31" s="4">
        <f>'CALC | Main Engine'!$B31</f>
        <v>24</v>
      </c>
      <c r="C31" s="5">
        <f>'CALC | Main Engine'!$E31</f>
        <v>1</v>
      </c>
      <c r="D31" s="27">
        <f>IF(ISBLANK('INPUT | Operations'!$C36),"",'INPUT | Operations'!$C35)</f>
        <v>5745</v>
      </c>
      <c r="E31" s="32">
        <f>IF(ISBLANK('INPUT | Operations'!$C36),"",'INPUT | Operations'!$C36)</f>
        <v>6248</v>
      </c>
      <c r="F31" s="123">
        <f t="shared" si="1"/>
        <v>1</v>
      </c>
      <c r="G31" s="49">
        <f t="shared" si="1"/>
        <v>0</v>
      </c>
      <c r="H31" s="49">
        <f t="shared" si="1"/>
        <v>1</v>
      </c>
      <c r="I31" s="49">
        <f t="shared" si="1"/>
        <v>0</v>
      </c>
      <c r="J31" s="49">
        <f t="shared" si="1"/>
        <v>0</v>
      </c>
      <c r="K31" s="50">
        <f t="shared" si="1"/>
        <v>0</v>
      </c>
      <c r="L31" s="49">
        <f t="shared" si="2"/>
        <v>0</v>
      </c>
      <c r="M31" s="49">
        <f t="shared" si="2"/>
        <v>0</v>
      </c>
      <c r="N31" s="49">
        <f t="shared" si="2"/>
        <v>1</v>
      </c>
      <c r="O31" s="49">
        <f t="shared" si="3"/>
        <v>0</v>
      </c>
      <c r="P31" s="49">
        <f t="shared" si="4"/>
        <v>0</v>
      </c>
      <c r="Q31" s="49">
        <f t="shared" si="4"/>
        <v>0</v>
      </c>
      <c r="R31" s="50">
        <f t="shared" si="4"/>
        <v>0</v>
      </c>
      <c r="S31" s="10"/>
    </row>
    <row r="32" spans="1:19" x14ac:dyDescent="0.25">
      <c r="A32" s="10"/>
      <c r="B32" s="4">
        <f>'CALC | Main Engine'!$B32</f>
        <v>25</v>
      </c>
      <c r="C32" s="5">
        <f>'CALC | Main Engine'!$E32</f>
        <v>1</v>
      </c>
      <c r="D32" s="27">
        <f>IF(ISBLANK('INPUT | Operations'!$C37),"",'INPUT | Operations'!$C36)</f>
        <v>6248</v>
      </c>
      <c r="E32" s="32">
        <f>IF(ISBLANK('INPUT | Operations'!$C37),"",'INPUT | Operations'!$C37)</f>
        <v>6772</v>
      </c>
      <c r="F32" s="123">
        <f t="shared" si="1"/>
        <v>1</v>
      </c>
      <c r="G32" s="49">
        <f t="shared" si="1"/>
        <v>0</v>
      </c>
      <c r="H32" s="49">
        <f t="shared" si="1"/>
        <v>1</v>
      </c>
      <c r="I32" s="49">
        <f t="shared" si="1"/>
        <v>0</v>
      </c>
      <c r="J32" s="49">
        <f t="shared" si="1"/>
        <v>0</v>
      </c>
      <c r="K32" s="50">
        <f t="shared" si="1"/>
        <v>0</v>
      </c>
      <c r="L32" s="49">
        <f t="shared" si="2"/>
        <v>0</v>
      </c>
      <c r="M32" s="49">
        <f t="shared" si="2"/>
        <v>0</v>
      </c>
      <c r="N32" s="49">
        <f t="shared" si="2"/>
        <v>1</v>
      </c>
      <c r="O32" s="49">
        <f t="shared" si="3"/>
        <v>0</v>
      </c>
      <c r="P32" s="49">
        <f t="shared" si="4"/>
        <v>0</v>
      </c>
      <c r="Q32" s="49">
        <f t="shared" si="4"/>
        <v>0</v>
      </c>
      <c r="R32" s="50">
        <f t="shared" si="4"/>
        <v>0</v>
      </c>
      <c r="S32" s="10"/>
    </row>
    <row r="33" spans="1:19" x14ac:dyDescent="0.25">
      <c r="A33" s="10"/>
      <c r="B33" s="4">
        <f>'CALC | Main Engine'!$B33</f>
        <v>26</v>
      </c>
      <c r="C33" s="5">
        <f>'CALC | Main Engine'!$E33</f>
        <v>1</v>
      </c>
      <c r="D33" s="27">
        <f>IF(ISBLANK('INPUT | Operations'!$C38),"",'INPUT | Operations'!$C37)</f>
        <v>6772</v>
      </c>
      <c r="E33" s="32">
        <f>IF(ISBLANK('INPUT | Operations'!$C38),"",'INPUT | Operations'!$C38)</f>
        <v>7318</v>
      </c>
      <c r="F33" s="123">
        <f t="shared" si="1"/>
        <v>1</v>
      </c>
      <c r="G33" s="49">
        <f t="shared" si="1"/>
        <v>0</v>
      </c>
      <c r="H33" s="49">
        <f t="shared" si="1"/>
        <v>1</v>
      </c>
      <c r="I33" s="49">
        <f t="shared" si="1"/>
        <v>0</v>
      </c>
      <c r="J33" s="49">
        <f t="shared" si="1"/>
        <v>0</v>
      </c>
      <c r="K33" s="50">
        <f t="shared" si="1"/>
        <v>0</v>
      </c>
      <c r="L33" s="49">
        <f t="shared" si="2"/>
        <v>0</v>
      </c>
      <c r="M33" s="49">
        <f t="shared" si="2"/>
        <v>0</v>
      </c>
      <c r="N33" s="49">
        <f t="shared" si="2"/>
        <v>1</v>
      </c>
      <c r="O33" s="49">
        <f t="shared" si="3"/>
        <v>0</v>
      </c>
      <c r="P33" s="49">
        <f t="shared" si="4"/>
        <v>0</v>
      </c>
      <c r="Q33" s="49">
        <f t="shared" si="4"/>
        <v>0</v>
      </c>
      <c r="R33" s="50">
        <f t="shared" si="4"/>
        <v>0</v>
      </c>
      <c r="S33" s="10"/>
    </row>
    <row r="34" spans="1:19" x14ac:dyDescent="0.25">
      <c r="A34" s="10"/>
      <c r="B34" s="4">
        <f>'CALC | Main Engine'!$B34</f>
        <v>27</v>
      </c>
      <c r="C34" s="5">
        <f>'CALC | Main Engine'!$E34</f>
        <v>1</v>
      </c>
      <c r="D34" s="27">
        <f>IF(ISBLANK('INPUT | Operations'!$C39),"",'INPUT | Operations'!$C38)</f>
        <v>7318</v>
      </c>
      <c r="E34" s="32">
        <f>IF(ISBLANK('INPUT | Operations'!$C39),"",'INPUT | Operations'!$C39)</f>
        <v>7884</v>
      </c>
      <c r="F34" s="123">
        <f t="shared" si="1"/>
        <v>1</v>
      </c>
      <c r="G34" s="49">
        <f t="shared" si="1"/>
        <v>0</v>
      </c>
      <c r="H34" s="49">
        <f t="shared" si="1"/>
        <v>1</v>
      </c>
      <c r="I34" s="49">
        <f t="shared" si="1"/>
        <v>0</v>
      </c>
      <c r="J34" s="49">
        <f t="shared" si="1"/>
        <v>0</v>
      </c>
      <c r="K34" s="50">
        <f t="shared" si="1"/>
        <v>0</v>
      </c>
      <c r="L34" s="49">
        <f t="shared" si="2"/>
        <v>0</v>
      </c>
      <c r="M34" s="49">
        <f t="shared" si="2"/>
        <v>0</v>
      </c>
      <c r="N34" s="49">
        <f t="shared" si="2"/>
        <v>1</v>
      </c>
      <c r="O34" s="49">
        <f t="shared" si="3"/>
        <v>0</v>
      </c>
      <c r="P34" s="49">
        <f t="shared" si="4"/>
        <v>0</v>
      </c>
      <c r="Q34" s="49">
        <f t="shared" si="4"/>
        <v>0</v>
      </c>
      <c r="R34" s="50">
        <f t="shared" si="4"/>
        <v>0</v>
      </c>
      <c r="S34" s="10"/>
    </row>
    <row r="35" spans="1:19" x14ac:dyDescent="0.25">
      <c r="A35" s="10"/>
      <c r="B35" s="4">
        <f>'CALC | Main Engine'!$B35</f>
        <v>28</v>
      </c>
      <c r="C35" s="5">
        <f>'CALC | Main Engine'!$E35</f>
        <v>1</v>
      </c>
      <c r="D35" s="27">
        <f>IF(ISBLANK('INPUT | Operations'!$C40),"",'INPUT | Operations'!$C39)</f>
        <v>7884</v>
      </c>
      <c r="E35" s="32">
        <f>IF(ISBLANK('INPUT | Operations'!$C40),"",'INPUT | Operations'!$C40)</f>
        <v>8471</v>
      </c>
      <c r="F35" s="123">
        <f t="shared" si="1"/>
        <v>1</v>
      </c>
      <c r="G35" s="49">
        <f t="shared" si="1"/>
        <v>0</v>
      </c>
      <c r="H35" s="49">
        <f t="shared" si="1"/>
        <v>1</v>
      </c>
      <c r="I35" s="49">
        <f t="shared" si="1"/>
        <v>0</v>
      </c>
      <c r="J35" s="49">
        <f t="shared" si="1"/>
        <v>0</v>
      </c>
      <c r="K35" s="50">
        <f t="shared" si="1"/>
        <v>0</v>
      </c>
      <c r="L35" s="49">
        <f t="shared" si="2"/>
        <v>0</v>
      </c>
      <c r="M35" s="49">
        <f t="shared" si="2"/>
        <v>0</v>
      </c>
      <c r="N35" s="49">
        <f t="shared" si="2"/>
        <v>1</v>
      </c>
      <c r="O35" s="49">
        <f t="shared" si="3"/>
        <v>0</v>
      </c>
      <c r="P35" s="49">
        <f t="shared" si="4"/>
        <v>0</v>
      </c>
      <c r="Q35" s="49">
        <f t="shared" si="4"/>
        <v>0</v>
      </c>
      <c r="R35" s="50">
        <f t="shared" si="4"/>
        <v>0</v>
      </c>
      <c r="S35" s="10"/>
    </row>
    <row r="36" spans="1:19" x14ac:dyDescent="0.25">
      <c r="A36" s="10"/>
      <c r="B36" s="4">
        <f>'CALC | Main Engine'!$B36</f>
        <v>29</v>
      </c>
      <c r="C36" s="5">
        <f>'CALC | Main Engine'!$E36</f>
        <v>1</v>
      </c>
      <c r="D36" s="27">
        <f>IF(ISBLANK('INPUT | Operations'!$C41),"",'INPUT | Operations'!$C40)</f>
        <v>8471</v>
      </c>
      <c r="E36" s="32">
        <f>IF(ISBLANK('INPUT | Operations'!$C41),"",'INPUT | Operations'!$C41)</f>
        <v>9079</v>
      </c>
      <c r="F36" s="123">
        <f t="shared" si="1"/>
        <v>1</v>
      </c>
      <c r="G36" s="49">
        <f t="shared" si="1"/>
        <v>0</v>
      </c>
      <c r="H36" s="49">
        <f t="shared" si="1"/>
        <v>1</v>
      </c>
      <c r="I36" s="49">
        <f t="shared" si="1"/>
        <v>0</v>
      </c>
      <c r="J36" s="49">
        <f t="shared" si="1"/>
        <v>0</v>
      </c>
      <c r="K36" s="50">
        <f t="shared" si="1"/>
        <v>0</v>
      </c>
      <c r="L36" s="49">
        <f t="shared" si="2"/>
        <v>0</v>
      </c>
      <c r="M36" s="49">
        <f t="shared" si="2"/>
        <v>0</v>
      </c>
      <c r="N36" s="49">
        <f t="shared" si="2"/>
        <v>1</v>
      </c>
      <c r="O36" s="49">
        <f t="shared" si="3"/>
        <v>0</v>
      </c>
      <c r="P36" s="49">
        <f t="shared" si="4"/>
        <v>0</v>
      </c>
      <c r="Q36" s="49">
        <f t="shared" si="4"/>
        <v>0</v>
      </c>
      <c r="R36" s="50">
        <f t="shared" si="4"/>
        <v>0</v>
      </c>
      <c r="S36" s="10"/>
    </row>
    <row r="37" spans="1:19" x14ac:dyDescent="0.25">
      <c r="A37" s="10"/>
      <c r="B37" s="4">
        <f>'CALC | Main Engine'!$B37</f>
        <v>30</v>
      </c>
      <c r="C37" s="5">
        <f>'CALC | Main Engine'!$E37</f>
        <v>1</v>
      </c>
      <c r="D37" s="27">
        <f>IF(ISBLANK('INPUT | Operations'!$C42),"",'INPUT | Operations'!$C41)</f>
        <v>9079</v>
      </c>
      <c r="E37" s="32">
        <f>IF(ISBLANK('INPUT | Operations'!$C42),"",'INPUT | Operations'!$C42)</f>
        <v>9706</v>
      </c>
      <c r="F37" s="123">
        <f t="shared" si="1"/>
        <v>1</v>
      </c>
      <c r="G37" s="49">
        <f t="shared" si="1"/>
        <v>0</v>
      </c>
      <c r="H37" s="49">
        <f t="shared" si="1"/>
        <v>1</v>
      </c>
      <c r="I37" s="49">
        <f t="shared" si="1"/>
        <v>0</v>
      </c>
      <c r="J37" s="49">
        <f t="shared" si="1"/>
        <v>0</v>
      </c>
      <c r="K37" s="50">
        <f t="shared" si="1"/>
        <v>0</v>
      </c>
      <c r="L37" s="49">
        <f t="shared" si="2"/>
        <v>0</v>
      </c>
      <c r="M37" s="49">
        <f t="shared" si="2"/>
        <v>0</v>
      </c>
      <c r="N37" s="49">
        <f t="shared" si="2"/>
        <v>1</v>
      </c>
      <c r="O37" s="49">
        <f t="shared" si="3"/>
        <v>0</v>
      </c>
      <c r="P37" s="49">
        <f t="shared" si="4"/>
        <v>0</v>
      </c>
      <c r="Q37" s="49">
        <f t="shared" si="4"/>
        <v>0</v>
      </c>
      <c r="R37" s="50">
        <f t="shared" si="4"/>
        <v>0</v>
      </c>
      <c r="S37" s="10"/>
    </row>
    <row r="38" spans="1:19" x14ac:dyDescent="0.25">
      <c r="A38" s="10"/>
      <c r="B38" s="4">
        <f>'CALC | Main Engine'!$B38</f>
        <v>31</v>
      </c>
      <c r="C38" s="5">
        <f>'CALC | Main Engine'!$E38</f>
        <v>1</v>
      </c>
      <c r="D38" s="27">
        <f>IF(ISBLANK('INPUT | Operations'!$C43),"",'INPUT | Operations'!$C42)</f>
        <v>9706</v>
      </c>
      <c r="E38" s="32">
        <f>IF(ISBLANK('INPUT | Operations'!$C43),"",'INPUT | Operations'!$C43)</f>
        <v>10353</v>
      </c>
      <c r="F38" s="123">
        <f t="shared" si="1"/>
        <v>1</v>
      </c>
      <c r="G38" s="49">
        <f t="shared" si="1"/>
        <v>0</v>
      </c>
      <c r="H38" s="49">
        <f t="shared" si="1"/>
        <v>1</v>
      </c>
      <c r="I38" s="49">
        <f t="shared" si="1"/>
        <v>0</v>
      </c>
      <c r="J38" s="49">
        <f t="shared" si="1"/>
        <v>0</v>
      </c>
      <c r="K38" s="50">
        <f t="shared" si="1"/>
        <v>0</v>
      </c>
      <c r="L38" s="49">
        <f t="shared" si="2"/>
        <v>0</v>
      </c>
      <c r="M38" s="49">
        <f t="shared" si="2"/>
        <v>0</v>
      </c>
      <c r="N38" s="49">
        <f t="shared" si="2"/>
        <v>0.45440494590417313</v>
      </c>
      <c r="O38" s="49">
        <f t="shared" si="3"/>
        <v>0.54559505409582687</v>
      </c>
      <c r="P38" s="49">
        <f t="shared" si="4"/>
        <v>0</v>
      </c>
      <c r="Q38" s="49">
        <f t="shared" si="4"/>
        <v>0</v>
      </c>
      <c r="R38" s="50">
        <f t="shared" si="4"/>
        <v>0</v>
      </c>
      <c r="S38" s="10"/>
    </row>
    <row r="39" spans="1:19" x14ac:dyDescent="0.25">
      <c r="A39" s="10"/>
      <c r="B39" s="4">
        <f>'CALC | Main Engine'!$B39</f>
        <v>32</v>
      </c>
      <c r="C39" s="5">
        <f>'CALC | Main Engine'!$E39</f>
        <v>1</v>
      </c>
      <c r="D39" s="27">
        <f>IF(ISBLANK('INPUT | Operations'!$C44),"",'INPUT | Operations'!$C43)</f>
        <v>10353</v>
      </c>
      <c r="E39" s="32">
        <f>IF(ISBLANK('INPUT | Operations'!$C44),"",'INPUT | Operations'!$C44)</f>
        <v>11019</v>
      </c>
      <c r="F39" s="123">
        <f t="shared" si="1"/>
        <v>1</v>
      </c>
      <c r="G39" s="49">
        <f t="shared" si="1"/>
        <v>0</v>
      </c>
      <c r="H39" s="49">
        <f t="shared" si="1"/>
        <v>1</v>
      </c>
      <c r="I39" s="49">
        <f t="shared" si="1"/>
        <v>0</v>
      </c>
      <c r="J39" s="49">
        <f t="shared" si="1"/>
        <v>0</v>
      </c>
      <c r="K39" s="50">
        <f t="shared" si="1"/>
        <v>0</v>
      </c>
      <c r="L39" s="49">
        <f t="shared" si="2"/>
        <v>0</v>
      </c>
      <c r="M39" s="49">
        <f t="shared" si="2"/>
        <v>0</v>
      </c>
      <c r="N39" s="49">
        <f t="shared" si="2"/>
        <v>0</v>
      </c>
      <c r="O39" s="49">
        <f t="shared" si="3"/>
        <v>1</v>
      </c>
      <c r="P39" s="49">
        <f t="shared" si="4"/>
        <v>0</v>
      </c>
      <c r="Q39" s="49">
        <f t="shared" si="4"/>
        <v>0</v>
      </c>
      <c r="R39" s="50">
        <f t="shared" si="4"/>
        <v>0</v>
      </c>
      <c r="S39" s="10"/>
    </row>
    <row r="40" spans="1:19" x14ac:dyDescent="0.25">
      <c r="A40" s="10"/>
      <c r="B40" s="4">
        <f>'CALC | Main Engine'!$B40</f>
        <v>33</v>
      </c>
      <c r="C40" s="5">
        <f>'CALC | Main Engine'!$E40</f>
        <v>1</v>
      </c>
      <c r="D40" s="27">
        <f>IF(ISBLANK('INPUT | Operations'!$C45),"",'INPUT | Operations'!$C44)</f>
        <v>11019</v>
      </c>
      <c r="E40" s="32">
        <f>IF(ISBLANK('INPUT | Operations'!$C45),"",'INPUT | Operations'!$C45)</f>
        <v>11705</v>
      </c>
      <c r="F40" s="123">
        <f t="shared" si="1"/>
        <v>1</v>
      </c>
      <c r="G40" s="49">
        <f t="shared" si="1"/>
        <v>0</v>
      </c>
      <c r="H40" s="49">
        <f t="shared" si="1"/>
        <v>1</v>
      </c>
      <c r="I40" s="49">
        <f t="shared" si="1"/>
        <v>0</v>
      </c>
      <c r="J40" s="49">
        <f t="shared" si="1"/>
        <v>0</v>
      </c>
      <c r="K40" s="50">
        <f t="shared" si="1"/>
        <v>0</v>
      </c>
      <c r="L40" s="49">
        <f t="shared" si="2"/>
        <v>0</v>
      </c>
      <c r="M40" s="49">
        <f t="shared" si="2"/>
        <v>0</v>
      </c>
      <c r="N40" s="49">
        <f t="shared" si="2"/>
        <v>0</v>
      </c>
      <c r="O40" s="49">
        <f t="shared" si="3"/>
        <v>1</v>
      </c>
      <c r="P40" s="49">
        <f t="shared" si="4"/>
        <v>0</v>
      </c>
      <c r="Q40" s="49">
        <f t="shared" si="4"/>
        <v>0</v>
      </c>
      <c r="R40" s="50">
        <f t="shared" si="4"/>
        <v>0</v>
      </c>
      <c r="S40" s="10"/>
    </row>
    <row r="41" spans="1:19" x14ac:dyDescent="0.25">
      <c r="A41" s="10"/>
      <c r="B41" s="4">
        <f>'CALC | Main Engine'!$B41</f>
        <v>34</v>
      </c>
      <c r="C41" s="5">
        <f>'CALC | Main Engine'!$E41</f>
        <v>1</v>
      </c>
      <c r="D41" s="27">
        <f>IF(ISBLANK('INPUT | Operations'!$C46),"",'INPUT | Operations'!$C45)</f>
        <v>11705</v>
      </c>
      <c r="E41" s="32">
        <f>IF(ISBLANK('INPUT | Operations'!$C46),"",'INPUT | Operations'!$C46)</f>
        <v>12410</v>
      </c>
      <c r="F41" s="123">
        <f t="shared" si="1"/>
        <v>1</v>
      </c>
      <c r="G41" s="49">
        <f t="shared" si="1"/>
        <v>0</v>
      </c>
      <c r="H41" s="49">
        <f t="shared" si="1"/>
        <v>1</v>
      </c>
      <c r="I41" s="49">
        <f t="shared" si="1"/>
        <v>0</v>
      </c>
      <c r="J41" s="49">
        <f t="shared" si="1"/>
        <v>0</v>
      </c>
      <c r="K41" s="50">
        <f t="shared" si="1"/>
        <v>0</v>
      </c>
      <c r="L41" s="49">
        <f t="shared" si="2"/>
        <v>0</v>
      </c>
      <c r="M41" s="49">
        <f t="shared" si="2"/>
        <v>0</v>
      </c>
      <c r="N41" s="49">
        <f t="shared" si="2"/>
        <v>0</v>
      </c>
      <c r="O41" s="49">
        <f t="shared" si="3"/>
        <v>1</v>
      </c>
      <c r="P41" s="49">
        <f t="shared" si="4"/>
        <v>0</v>
      </c>
      <c r="Q41" s="49">
        <f t="shared" si="4"/>
        <v>0</v>
      </c>
      <c r="R41" s="50">
        <f t="shared" si="4"/>
        <v>0</v>
      </c>
      <c r="S41" s="10"/>
    </row>
    <row r="42" spans="1:19" x14ac:dyDescent="0.25">
      <c r="A42" s="10"/>
      <c r="B42" s="4">
        <f>'CALC | Main Engine'!$B42</f>
        <v>35</v>
      </c>
      <c r="C42" s="5">
        <f>'CALC | Main Engine'!$E42</f>
        <v>1</v>
      </c>
      <c r="D42" s="27">
        <f>IF(ISBLANK('INPUT | Operations'!$C47),"",'INPUT | Operations'!$C46)</f>
        <v>12410</v>
      </c>
      <c r="E42" s="32">
        <f>IF(ISBLANK('INPUT | Operations'!$C47),"",'INPUT | Operations'!$C47)</f>
        <v>13505</v>
      </c>
      <c r="F42" s="123">
        <f t="shared" si="1"/>
        <v>1</v>
      </c>
      <c r="G42" s="49">
        <f t="shared" si="1"/>
        <v>0</v>
      </c>
      <c r="H42" s="49">
        <f t="shared" si="1"/>
        <v>1</v>
      </c>
      <c r="I42" s="49">
        <f t="shared" si="1"/>
        <v>0</v>
      </c>
      <c r="J42" s="49">
        <f t="shared" si="1"/>
        <v>0</v>
      </c>
      <c r="K42" s="50">
        <f t="shared" si="1"/>
        <v>0</v>
      </c>
      <c r="L42" s="49">
        <f t="shared" si="2"/>
        <v>0</v>
      </c>
      <c r="M42" s="49">
        <f t="shared" si="2"/>
        <v>0</v>
      </c>
      <c r="N42" s="49">
        <f t="shared" si="2"/>
        <v>0</v>
      </c>
      <c r="O42" s="49">
        <f t="shared" si="3"/>
        <v>1</v>
      </c>
      <c r="P42" s="49">
        <f t="shared" si="4"/>
        <v>0</v>
      </c>
      <c r="Q42" s="49">
        <f t="shared" si="4"/>
        <v>0</v>
      </c>
      <c r="R42" s="50">
        <f t="shared" si="4"/>
        <v>0</v>
      </c>
      <c r="S42" s="10"/>
    </row>
    <row r="43" spans="1:19" x14ac:dyDescent="0.25">
      <c r="A43" s="10"/>
      <c r="B43" s="4">
        <f>'CALC | Main Engine'!$B43</f>
        <v>36</v>
      </c>
      <c r="C43" s="5">
        <f>'CALC | Main Engine'!$E43</f>
        <v>1</v>
      </c>
      <c r="D43" s="27">
        <f>IF(ISBLANK('INPUT | Operations'!$C48),"",'INPUT | Operations'!$C47)</f>
        <v>13505</v>
      </c>
      <c r="E43" s="32">
        <f>IF(ISBLANK('INPUT | Operations'!$C48),"",'INPUT | Operations'!$C48)</f>
        <v>14636</v>
      </c>
      <c r="F43" s="123">
        <f t="shared" si="1"/>
        <v>1</v>
      </c>
      <c r="G43" s="49">
        <f t="shared" si="1"/>
        <v>0</v>
      </c>
      <c r="H43" s="49">
        <f t="shared" si="1"/>
        <v>1</v>
      </c>
      <c r="I43" s="49">
        <f t="shared" si="1"/>
        <v>0</v>
      </c>
      <c r="J43" s="49">
        <f t="shared" si="1"/>
        <v>0</v>
      </c>
      <c r="K43" s="50">
        <f t="shared" si="1"/>
        <v>0</v>
      </c>
      <c r="L43" s="49">
        <f t="shared" si="2"/>
        <v>0</v>
      </c>
      <c r="M43" s="49">
        <f t="shared" si="2"/>
        <v>0</v>
      </c>
      <c r="N43" s="49">
        <f t="shared" si="2"/>
        <v>0</v>
      </c>
      <c r="O43" s="49">
        <f t="shared" si="3"/>
        <v>1</v>
      </c>
      <c r="P43" s="49">
        <f t="shared" si="4"/>
        <v>0</v>
      </c>
      <c r="Q43" s="49">
        <f t="shared" si="4"/>
        <v>0</v>
      </c>
      <c r="R43" s="50">
        <f t="shared" si="4"/>
        <v>0</v>
      </c>
      <c r="S43" s="10"/>
    </row>
    <row r="44" spans="1:19" x14ac:dyDescent="0.25">
      <c r="A44" s="10"/>
      <c r="B44" s="4">
        <f>'CALC | Main Engine'!$B44</f>
        <v>37</v>
      </c>
      <c r="C44" s="5">
        <f>'CALC | Main Engine'!$E44</f>
        <v>1</v>
      </c>
      <c r="D44" s="27">
        <f>IF(ISBLANK('INPUT | Operations'!$C49),"",'INPUT | Operations'!$C48)</f>
        <v>14636</v>
      </c>
      <c r="E44" s="32">
        <f>IF(ISBLANK('INPUT | Operations'!$C49),"",'INPUT | Operations'!$C49)</f>
        <v>15412</v>
      </c>
      <c r="F44" s="123">
        <f t="shared" si="1"/>
        <v>1</v>
      </c>
      <c r="G44" s="49">
        <f t="shared" si="1"/>
        <v>0</v>
      </c>
      <c r="H44" s="49">
        <f t="shared" si="1"/>
        <v>1</v>
      </c>
      <c r="I44" s="49">
        <f t="shared" si="1"/>
        <v>0</v>
      </c>
      <c r="J44" s="49">
        <f t="shared" si="1"/>
        <v>0</v>
      </c>
      <c r="K44" s="50">
        <f t="shared" si="1"/>
        <v>0</v>
      </c>
      <c r="L44" s="49">
        <f t="shared" si="2"/>
        <v>0</v>
      </c>
      <c r="M44" s="49">
        <f t="shared" si="2"/>
        <v>0</v>
      </c>
      <c r="N44" s="49">
        <f t="shared" si="2"/>
        <v>0</v>
      </c>
      <c r="O44" s="49">
        <f t="shared" si="3"/>
        <v>1</v>
      </c>
      <c r="P44" s="49">
        <f t="shared" si="4"/>
        <v>0</v>
      </c>
      <c r="Q44" s="49">
        <f t="shared" si="4"/>
        <v>0</v>
      </c>
      <c r="R44" s="50">
        <f t="shared" si="4"/>
        <v>0</v>
      </c>
      <c r="S44" s="10"/>
    </row>
    <row r="45" spans="1:19" x14ac:dyDescent="0.25">
      <c r="A45" s="10"/>
      <c r="B45" s="4">
        <f>'CALC | Main Engine'!$B45</f>
        <v>38</v>
      </c>
      <c r="C45" s="5">
        <f>'CALC | Main Engine'!$E45</f>
        <v>1</v>
      </c>
      <c r="D45" s="27">
        <f>IF(ISBLANK('INPUT | Operations'!$C50),"",'INPUT | Operations'!$C49)</f>
        <v>15412</v>
      </c>
      <c r="E45" s="32">
        <f>IF(ISBLANK('INPUT | Operations'!$C50),"",'INPUT | Operations'!$C50)</f>
        <v>16203</v>
      </c>
      <c r="F45" s="123">
        <f t="shared" si="1"/>
        <v>1</v>
      </c>
      <c r="G45" s="49">
        <f t="shared" si="1"/>
        <v>0</v>
      </c>
      <c r="H45" s="49">
        <f t="shared" si="1"/>
        <v>1</v>
      </c>
      <c r="I45" s="49">
        <f t="shared" si="1"/>
        <v>0</v>
      </c>
      <c r="J45" s="49">
        <f t="shared" si="1"/>
        <v>0</v>
      </c>
      <c r="K45" s="50">
        <f t="shared" si="1"/>
        <v>0</v>
      </c>
      <c r="L45" s="49">
        <f t="shared" si="2"/>
        <v>0</v>
      </c>
      <c r="M45" s="49">
        <f t="shared" si="2"/>
        <v>0</v>
      </c>
      <c r="N45" s="49">
        <f t="shared" si="2"/>
        <v>0</v>
      </c>
      <c r="O45" s="49">
        <f t="shared" si="3"/>
        <v>1</v>
      </c>
      <c r="P45" s="49">
        <f t="shared" si="4"/>
        <v>0</v>
      </c>
      <c r="Q45" s="49">
        <f t="shared" si="4"/>
        <v>0</v>
      </c>
      <c r="R45" s="50">
        <f t="shared" si="4"/>
        <v>0</v>
      </c>
      <c r="S45" s="10"/>
    </row>
    <row r="46" spans="1:19" x14ac:dyDescent="0.25">
      <c r="A46" s="10"/>
      <c r="B46" s="4">
        <f>'CALC | Main Engine'!$B46</f>
        <v>39</v>
      </c>
      <c r="C46" s="5">
        <f>'CALC | Main Engine'!$E46</f>
        <v>1</v>
      </c>
      <c r="D46" s="27">
        <f>IF(ISBLANK('INPUT | Operations'!$C51),"",'INPUT | Operations'!$C50)</f>
        <v>16203</v>
      </c>
      <c r="E46" s="32">
        <f>IF(ISBLANK('INPUT | Operations'!$C51),"",'INPUT | Operations'!$C51)</f>
        <v>17008</v>
      </c>
      <c r="F46" s="123">
        <f t="shared" si="1"/>
        <v>1</v>
      </c>
      <c r="G46" s="49">
        <f t="shared" si="1"/>
        <v>0</v>
      </c>
      <c r="H46" s="49">
        <f t="shared" si="1"/>
        <v>1</v>
      </c>
      <c r="I46" s="49">
        <f t="shared" si="1"/>
        <v>0</v>
      </c>
      <c r="J46" s="49">
        <f t="shared" si="1"/>
        <v>0</v>
      </c>
      <c r="K46" s="50">
        <f t="shared" si="1"/>
        <v>0</v>
      </c>
      <c r="L46" s="49">
        <f t="shared" si="2"/>
        <v>0</v>
      </c>
      <c r="M46" s="49">
        <f t="shared" si="2"/>
        <v>0</v>
      </c>
      <c r="N46" s="49">
        <f t="shared" si="2"/>
        <v>0</v>
      </c>
      <c r="O46" s="49">
        <f t="shared" si="3"/>
        <v>1</v>
      </c>
      <c r="P46" s="49">
        <f t="shared" si="4"/>
        <v>0</v>
      </c>
      <c r="Q46" s="49">
        <f t="shared" si="4"/>
        <v>0</v>
      </c>
      <c r="R46" s="50">
        <f t="shared" si="4"/>
        <v>0</v>
      </c>
      <c r="S46" s="10"/>
    </row>
    <row r="47" spans="1:19" x14ac:dyDescent="0.25">
      <c r="A47" s="10"/>
      <c r="B47" s="4">
        <f>'CALC | Main Engine'!$B47</f>
        <v>40</v>
      </c>
      <c r="C47" s="5">
        <f>'CALC | Main Engine'!$E47</f>
        <v>1</v>
      </c>
      <c r="D47" s="27">
        <f>IF(ISBLANK('INPUT | Operations'!$C52),"",'INPUT | Operations'!$C51)</f>
        <v>17008</v>
      </c>
      <c r="E47" s="32">
        <f>IF(ISBLANK('INPUT | Operations'!$C52),"",'INPUT | Operations'!$C52)</f>
        <v>17826</v>
      </c>
      <c r="F47" s="123">
        <f t="shared" si="1"/>
        <v>1</v>
      </c>
      <c r="G47" s="49">
        <f t="shared" si="1"/>
        <v>0</v>
      </c>
      <c r="H47" s="49">
        <f t="shared" si="1"/>
        <v>1</v>
      </c>
      <c r="I47" s="49">
        <f t="shared" si="1"/>
        <v>0</v>
      </c>
      <c r="J47" s="49">
        <f t="shared" si="1"/>
        <v>0</v>
      </c>
      <c r="K47" s="50">
        <f t="shared" si="1"/>
        <v>0</v>
      </c>
      <c r="L47" s="49">
        <f t="shared" si="2"/>
        <v>0</v>
      </c>
      <c r="M47" s="49">
        <f t="shared" si="2"/>
        <v>0</v>
      </c>
      <c r="N47" s="49">
        <f t="shared" si="2"/>
        <v>0</v>
      </c>
      <c r="O47" s="49">
        <f t="shared" si="3"/>
        <v>1</v>
      </c>
      <c r="P47" s="49">
        <f t="shared" si="4"/>
        <v>0</v>
      </c>
      <c r="Q47" s="49">
        <f t="shared" si="4"/>
        <v>0</v>
      </c>
      <c r="R47" s="50">
        <f t="shared" si="4"/>
        <v>0</v>
      </c>
      <c r="S47" s="10"/>
    </row>
    <row r="48" spans="1:19" x14ac:dyDescent="0.25">
      <c r="A48" s="10"/>
      <c r="B48" s="4">
        <f>'CALC | Main Engine'!$B48</f>
        <v>41</v>
      </c>
      <c r="C48" s="5">
        <f>'CALC | Main Engine'!$E48</f>
        <v>1</v>
      </c>
      <c r="D48" s="27">
        <f>IF(ISBLANK('INPUT | Operations'!$C53),"",'INPUT | Operations'!$C52)</f>
        <v>17826</v>
      </c>
      <c r="E48" s="32">
        <f>IF(ISBLANK('INPUT | Operations'!$C53),"",'INPUT | Operations'!$C53)</f>
        <v>18658</v>
      </c>
      <c r="F48" s="123">
        <f t="shared" si="1"/>
        <v>1</v>
      </c>
      <c r="G48" s="49">
        <f t="shared" si="1"/>
        <v>0</v>
      </c>
      <c r="H48" s="49">
        <f t="shared" si="1"/>
        <v>1</v>
      </c>
      <c r="I48" s="49">
        <f t="shared" si="1"/>
        <v>0</v>
      </c>
      <c r="J48" s="49">
        <f t="shared" si="1"/>
        <v>0</v>
      </c>
      <c r="K48" s="50">
        <f t="shared" si="1"/>
        <v>0</v>
      </c>
      <c r="L48" s="49">
        <f t="shared" si="2"/>
        <v>0</v>
      </c>
      <c r="M48" s="49">
        <f t="shared" si="2"/>
        <v>0</v>
      </c>
      <c r="N48" s="49">
        <f t="shared" si="2"/>
        <v>0</v>
      </c>
      <c r="O48" s="49">
        <f t="shared" si="3"/>
        <v>1</v>
      </c>
      <c r="P48" s="49">
        <f t="shared" si="4"/>
        <v>0</v>
      </c>
      <c r="Q48" s="49">
        <f t="shared" si="4"/>
        <v>0</v>
      </c>
      <c r="R48" s="50">
        <f t="shared" si="4"/>
        <v>0</v>
      </c>
      <c r="S48" s="10"/>
    </row>
    <row r="49" spans="1:19" x14ac:dyDescent="0.25">
      <c r="A49" s="10"/>
      <c r="B49" s="4">
        <f>'CALC | Main Engine'!$B49</f>
        <v>42</v>
      </c>
      <c r="C49" s="5">
        <f>'CALC | Main Engine'!$E49</f>
        <v>1</v>
      </c>
      <c r="D49" s="27">
        <f>IF(ISBLANK('INPUT | Operations'!$C54),"",'INPUT | Operations'!$C53)</f>
        <v>18658</v>
      </c>
      <c r="E49" s="32">
        <f>IF(ISBLANK('INPUT | Operations'!$C54),"",'INPUT | Operations'!$C54)</f>
        <v>19504</v>
      </c>
      <c r="F49" s="123">
        <f t="shared" si="1"/>
        <v>1</v>
      </c>
      <c r="G49" s="49">
        <f t="shared" si="1"/>
        <v>0</v>
      </c>
      <c r="H49" s="49">
        <f t="shared" si="1"/>
        <v>1</v>
      </c>
      <c r="I49" s="49">
        <f t="shared" si="1"/>
        <v>0</v>
      </c>
      <c r="J49" s="49">
        <f t="shared" si="1"/>
        <v>0</v>
      </c>
      <c r="K49" s="50">
        <f t="shared" si="1"/>
        <v>0</v>
      </c>
      <c r="L49" s="49">
        <f t="shared" si="2"/>
        <v>0</v>
      </c>
      <c r="M49" s="49">
        <f t="shared" si="2"/>
        <v>0</v>
      </c>
      <c r="N49" s="49">
        <f t="shared" si="2"/>
        <v>0</v>
      </c>
      <c r="O49" s="49">
        <f t="shared" si="3"/>
        <v>1</v>
      </c>
      <c r="P49" s="49">
        <f t="shared" si="4"/>
        <v>0</v>
      </c>
      <c r="Q49" s="49">
        <f t="shared" si="4"/>
        <v>0</v>
      </c>
      <c r="R49" s="50">
        <f t="shared" si="4"/>
        <v>0</v>
      </c>
      <c r="S49" s="10"/>
    </row>
    <row r="50" spans="1:19" x14ac:dyDescent="0.25">
      <c r="A50" s="10"/>
      <c r="B50" s="4">
        <f>'CALC | Main Engine'!$B50</f>
        <v>43</v>
      </c>
      <c r="C50" s="5">
        <f>'CALC | Main Engine'!$E50</f>
        <v>1</v>
      </c>
      <c r="D50" s="27">
        <f>IF(ISBLANK('INPUT | Operations'!$C55),"",'INPUT | Operations'!$C54)</f>
        <v>19504</v>
      </c>
      <c r="E50" s="32">
        <f>IF(ISBLANK('INPUT | Operations'!$C55),"",'INPUT | Operations'!$C55)</f>
        <v>20363</v>
      </c>
      <c r="F50" s="123">
        <f t="shared" si="1"/>
        <v>1</v>
      </c>
      <c r="G50" s="49">
        <f t="shared" si="1"/>
        <v>0</v>
      </c>
      <c r="H50" s="49">
        <f t="shared" si="1"/>
        <v>1</v>
      </c>
      <c r="I50" s="49">
        <f t="shared" si="1"/>
        <v>0</v>
      </c>
      <c r="J50" s="49">
        <f t="shared" si="1"/>
        <v>0</v>
      </c>
      <c r="K50" s="50">
        <f t="shared" si="1"/>
        <v>0</v>
      </c>
      <c r="L50" s="49">
        <f t="shared" si="2"/>
        <v>0</v>
      </c>
      <c r="M50" s="49">
        <f t="shared" si="2"/>
        <v>0</v>
      </c>
      <c r="N50" s="49">
        <f t="shared" si="2"/>
        <v>0</v>
      </c>
      <c r="O50" s="49">
        <f t="shared" si="3"/>
        <v>1</v>
      </c>
      <c r="P50" s="49">
        <f t="shared" si="4"/>
        <v>0</v>
      </c>
      <c r="Q50" s="49">
        <f t="shared" si="4"/>
        <v>0</v>
      </c>
      <c r="R50" s="50">
        <f t="shared" si="4"/>
        <v>0</v>
      </c>
      <c r="S50" s="10"/>
    </row>
    <row r="51" spans="1:19" x14ac:dyDescent="0.25">
      <c r="A51" s="10"/>
      <c r="B51" s="4">
        <f>'CALC | Main Engine'!$B51</f>
        <v>44</v>
      </c>
      <c r="C51" s="5">
        <f>'CALC | Main Engine'!$E51</f>
        <v>1</v>
      </c>
      <c r="D51" s="27">
        <f>IF(ISBLANK('INPUT | Operations'!$C56),"",'INPUT | Operations'!$C55)</f>
        <v>20363</v>
      </c>
      <c r="E51" s="32">
        <f>IF(ISBLANK('INPUT | Operations'!$C56),"",'INPUT | Operations'!$C56)</f>
        <v>21235</v>
      </c>
      <c r="F51" s="123">
        <f t="shared" si="1"/>
        <v>1</v>
      </c>
      <c r="G51" s="49">
        <f t="shared" si="1"/>
        <v>0</v>
      </c>
      <c r="H51" s="49">
        <f t="shared" si="1"/>
        <v>1</v>
      </c>
      <c r="I51" s="49">
        <f t="shared" ref="I51:K114" si="5">IFERROR(IF(AND(MIN($D51:$E51)&lt;I$5,MAX($D51:$E51)&gt;I$4),MIN(MAX($D51:$E51),I$5)-MAX(MIN($D51:$E51),I$4),0)/(MAX($D51:$E51)-MIN($D51:$E51)),"")</f>
        <v>0</v>
      </c>
      <c r="J51" s="49">
        <f t="shared" si="5"/>
        <v>0</v>
      </c>
      <c r="K51" s="50">
        <f t="shared" si="5"/>
        <v>0</v>
      </c>
      <c r="L51" s="49">
        <f t="shared" si="2"/>
        <v>0</v>
      </c>
      <c r="M51" s="49">
        <f t="shared" si="2"/>
        <v>0</v>
      </c>
      <c r="N51" s="49">
        <f t="shared" si="2"/>
        <v>0</v>
      </c>
      <c r="O51" s="49">
        <f t="shared" si="3"/>
        <v>1</v>
      </c>
      <c r="P51" s="49">
        <f t="shared" si="4"/>
        <v>0</v>
      </c>
      <c r="Q51" s="49">
        <f t="shared" si="4"/>
        <v>0</v>
      </c>
      <c r="R51" s="50">
        <f t="shared" si="4"/>
        <v>0</v>
      </c>
      <c r="S51" s="10"/>
    </row>
    <row r="52" spans="1:19" x14ac:dyDescent="0.25">
      <c r="A52" s="10"/>
      <c r="B52" s="4">
        <f>'CALC | Main Engine'!$B52</f>
        <v>45</v>
      </c>
      <c r="C52" s="5">
        <f>'CALC | Main Engine'!$E52</f>
        <v>1</v>
      </c>
      <c r="D52" s="27">
        <f>IF(ISBLANK('INPUT | Operations'!$C57),"",'INPUT | Operations'!$C56)</f>
        <v>21235</v>
      </c>
      <c r="E52" s="32">
        <f>IF(ISBLANK('INPUT | Operations'!$C57),"",'INPUT | Operations'!$C57)</f>
        <v>22119</v>
      </c>
      <c r="F52" s="123">
        <f t="shared" ref="F52:K115" si="6">IFERROR(IF(AND(MIN($D52:$E52)&lt;F$5,MAX($D52:$E52)&gt;F$4),MIN(MAX($D52:$E52),F$5)-MAX(MIN($D52:$E52),F$4),0)/(MAX($D52:$E52)-MIN($D52:$E52)),"")</f>
        <v>1</v>
      </c>
      <c r="G52" s="49">
        <f t="shared" si="6"/>
        <v>0</v>
      </c>
      <c r="H52" s="49">
        <f t="shared" si="6"/>
        <v>1</v>
      </c>
      <c r="I52" s="49">
        <f t="shared" si="5"/>
        <v>0</v>
      </c>
      <c r="J52" s="49">
        <f t="shared" si="5"/>
        <v>0</v>
      </c>
      <c r="K52" s="50">
        <f t="shared" si="5"/>
        <v>0</v>
      </c>
      <c r="L52" s="49">
        <f t="shared" si="2"/>
        <v>0</v>
      </c>
      <c r="M52" s="49">
        <f t="shared" si="2"/>
        <v>0</v>
      </c>
      <c r="N52" s="49">
        <f t="shared" si="2"/>
        <v>0</v>
      </c>
      <c r="O52" s="49">
        <f t="shared" si="3"/>
        <v>1</v>
      </c>
      <c r="P52" s="49">
        <f t="shared" si="4"/>
        <v>0</v>
      </c>
      <c r="Q52" s="49">
        <f t="shared" si="4"/>
        <v>0</v>
      </c>
      <c r="R52" s="50">
        <f t="shared" si="4"/>
        <v>0</v>
      </c>
      <c r="S52" s="10"/>
    </row>
    <row r="53" spans="1:19" x14ac:dyDescent="0.25">
      <c r="A53" s="10"/>
      <c r="B53" s="4">
        <f>'CALC | Main Engine'!$B53</f>
        <v>46</v>
      </c>
      <c r="C53" s="5">
        <f>'CALC | Main Engine'!$E53</f>
        <v>1</v>
      </c>
      <c r="D53" s="27">
        <f>IF(ISBLANK('INPUT | Operations'!$C58),"",'INPUT | Operations'!$C57)</f>
        <v>22119</v>
      </c>
      <c r="E53" s="32">
        <f>IF(ISBLANK('INPUT | Operations'!$C58),"",'INPUT | Operations'!$C58)</f>
        <v>23017</v>
      </c>
      <c r="F53" s="123">
        <f t="shared" si="6"/>
        <v>1</v>
      </c>
      <c r="G53" s="49">
        <f t="shared" si="6"/>
        <v>0</v>
      </c>
      <c r="H53" s="49">
        <f t="shared" si="6"/>
        <v>1</v>
      </c>
      <c r="I53" s="49">
        <f t="shared" si="5"/>
        <v>0</v>
      </c>
      <c r="J53" s="49">
        <f t="shared" si="5"/>
        <v>0</v>
      </c>
      <c r="K53" s="50">
        <f t="shared" si="5"/>
        <v>0</v>
      </c>
      <c r="L53" s="49">
        <f t="shared" si="2"/>
        <v>0</v>
      </c>
      <c r="M53" s="49">
        <f t="shared" si="2"/>
        <v>0</v>
      </c>
      <c r="N53" s="49">
        <f t="shared" si="2"/>
        <v>0</v>
      </c>
      <c r="O53" s="49">
        <f t="shared" si="3"/>
        <v>1</v>
      </c>
      <c r="P53" s="49">
        <f t="shared" si="4"/>
        <v>0</v>
      </c>
      <c r="Q53" s="49">
        <f t="shared" si="4"/>
        <v>0</v>
      </c>
      <c r="R53" s="50">
        <f t="shared" si="4"/>
        <v>0</v>
      </c>
      <c r="S53" s="10"/>
    </row>
    <row r="54" spans="1:19" x14ac:dyDescent="0.25">
      <c r="A54" s="10"/>
      <c r="B54" s="4">
        <f>'CALC | Main Engine'!$B54</f>
        <v>47</v>
      </c>
      <c r="C54" s="5">
        <f>'CALC | Main Engine'!$E54</f>
        <v>1</v>
      </c>
      <c r="D54" s="27">
        <f>IF(ISBLANK('INPUT | Operations'!$C59),"",'INPUT | Operations'!$C58)</f>
        <v>23017</v>
      </c>
      <c r="E54" s="32">
        <f>IF(ISBLANK('INPUT | Operations'!$C59),"",'INPUT | Operations'!$C59)</f>
        <v>23927</v>
      </c>
      <c r="F54" s="123">
        <f t="shared" si="6"/>
        <v>1</v>
      </c>
      <c r="G54" s="49">
        <f t="shared" si="6"/>
        <v>0</v>
      </c>
      <c r="H54" s="49">
        <f t="shared" si="6"/>
        <v>1</v>
      </c>
      <c r="I54" s="49">
        <f t="shared" si="5"/>
        <v>0</v>
      </c>
      <c r="J54" s="49">
        <f t="shared" si="5"/>
        <v>0</v>
      </c>
      <c r="K54" s="50">
        <f t="shared" si="5"/>
        <v>0</v>
      </c>
      <c r="L54" s="49">
        <f t="shared" si="2"/>
        <v>0</v>
      </c>
      <c r="M54" s="49">
        <f t="shared" si="2"/>
        <v>0</v>
      </c>
      <c r="N54" s="49">
        <f t="shared" si="2"/>
        <v>0</v>
      </c>
      <c r="O54" s="49">
        <f t="shared" si="3"/>
        <v>1</v>
      </c>
      <c r="P54" s="49">
        <f t="shared" si="4"/>
        <v>0</v>
      </c>
      <c r="Q54" s="49">
        <f t="shared" si="4"/>
        <v>0</v>
      </c>
      <c r="R54" s="50">
        <f t="shared" si="4"/>
        <v>0</v>
      </c>
      <c r="S54" s="10"/>
    </row>
    <row r="55" spans="1:19" x14ac:dyDescent="0.25">
      <c r="A55" s="10"/>
      <c r="B55" s="4">
        <f>'CALC | Main Engine'!$B55</f>
        <v>48</v>
      </c>
      <c r="C55" s="5">
        <f>'CALC | Main Engine'!$E55</f>
        <v>1</v>
      </c>
      <c r="D55" s="27">
        <f>IF(ISBLANK('INPUT | Operations'!$C60),"",'INPUT | Operations'!$C59)</f>
        <v>23927</v>
      </c>
      <c r="E55" s="32">
        <f>IF(ISBLANK('INPUT | Operations'!$C60),"",'INPUT | Operations'!$C60)</f>
        <v>24849</v>
      </c>
      <c r="F55" s="123">
        <f t="shared" si="6"/>
        <v>1</v>
      </c>
      <c r="G55" s="49">
        <f t="shared" si="6"/>
        <v>0</v>
      </c>
      <c r="H55" s="49">
        <f t="shared" si="6"/>
        <v>1</v>
      </c>
      <c r="I55" s="49">
        <f t="shared" si="5"/>
        <v>0</v>
      </c>
      <c r="J55" s="49">
        <f t="shared" si="5"/>
        <v>0</v>
      </c>
      <c r="K55" s="50">
        <f t="shared" si="5"/>
        <v>0</v>
      </c>
      <c r="L55" s="49">
        <f t="shared" si="2"/>
        <v>0</v>
      </c>
      <c r="M55" s="49">
        <f t="shared" si="2"/>
        <v>0</v>
      </c>
      <c r="N55" s="49">
        <f t="shared" si="2"/>
        <v>0</v>
      </c>
      <c r="O55" s="49">
        <f t="shared" si="3"/>
        <v>1</v>
      </c>
      <c r="P55" s="49">
        <f t="shared" si="4"/>
        <v>0</v>
      </c>
      <c r="Q55" s="49">
        <f t="shared" si="4"/>
        <v>0</v>
      </c>
      <c r="R55" s="50">
        <f t="shared" si="4"/>
        <v>0</v>
      </c>
      <c r="S55" s="10"/>
    </row>
    <row r="56" spans="1:19" x14ac:dyDescent="0.25">
      <c r="A56" s="10"/>
      <c r="B56" s="4">
        <f>'CALC | Main Engine'!$B56</f>
        <v>49</v>
      </c>
      <c r="C56" s="5">
        <f>'CALC | Main Engine'!$E56</f>
        <v>1</v>
      </c>
      <c r="D56" s="27">
        <f>IF(ISBLANK('INPUT | Operations'!$C61),"",'INPUT | Operations'!$C60)</f>
        <v>24849</v>
      </c>
      <c r="E56" s="32">
        <f>IF(ISBLANK('INPUT | Operations'!$C61),"",'INPUT | Operations'!$C61)</f>
        <v>25785</v>
      </c>
      <c r="F56" s="123">
        <f t="shared" si="6"/>
        <v>1</v>
      </c>
      <c r="G56" s="49">
        <f t="shared" si="6"/>
        <v>0</v>
      </c>
      <c r="H56" s="49">
        <f t="shared" si="6"/>
        <v>1</v>
      </c>
      <c r="I56" s="49">
        <f t="shared" si="5"/>
        <v>0</v>
      </c>
      <c r="J56" s="49">
        <f t="shared" si="5"/>
        <v>0</v>
      </c>
      <c r="K56" s="50">
        <f t="shared" si="5"/>
        <v>0</v>
      </c>
      <c r="L56" s="49">
        <f t="shared" si="2"/>
        <v>0</v>
      </c>
      <c r="M56" s="49">
        <f t="shared" si="2"/>
        <v>0</v>
      </c>
      <c r="N56" s="49">
        <f t="shared" si="2"/>
        <v>0</v>
      </c>
      <c r="O56" s="49">
        <f t="shared" si="3"/>
        <v>1</v>
      </c>
      <c r="P56" s="49">
        <f t="shared" si="4"/>
        <v>0</v>
      </c>
      <c r="Q56" s="49">
        <f t="shared" si="4"/>
        <v>0</v>
      </c>
      <c r="R56" s="50">
        <f t="shared" si="4"/>
        <v>0</v>
      </c>
      <c r="S56" s="10"/>
    </row>
    <row r="57" spans="1:19" x14ac:dyDescent="0.25">
      <c r="A57" s="10"/>
      <c r="B57" s="4">
        <f>'CALC | Main Engine'!$B57</f>
        <v>50</v>
      </c>
      <c r="C57" s="5">
        <f>'CALC | Main Engine'!$E57</f>
        <v>1</v>
      </c>
      <c r="D57" s="27">
        <f>IF(ISBLANK('INPUT | Operations'!$C62),"",'INPUT | Operations'!$C61)</f>
        <v>25785</v>
      </c>
      <c r="E57" s="32">
        <f>IF(ISBLANK('INPUT | Operations'!$C62),"",'INPUT | Operations'!$C62)</f>
        <v>26734</v>
      </c>
      <c r="F57" s="123">
        <f t="shared" si="6"/>
        <v>1</v>
      </c>
      <c r="G57" s="49">
        <f t="shared" si="6"/>
        <v>0</v>
      </c>
      <c r="H57" s="49">
        <f t="shared" si="6"/>
        <v>1</v>
      </c>
      <c r="I57" s="49">
        <f t="shared" si="5"/>
        <v>0</v>
      </c>
      <c r="J57" s="49">
        <f t="shared" si="5"/>
        <v>0</v>
      </c>
      <c r="K57" s="50">
        <f t="shared" si="5"/>
        <v>0</v>
      </c>
      <c r="L57" s="49">
        <f t="shared" si="2"/>
        <v>0</v>
      </c>
      <c r="M57" s="49">
        <f t="shared" si="2"/>
        <v>0</v>
      </c>
      <c r="N57" s="49">
        <f t="shared" si="2"/>
        <v>0</v>
      </c>
      <c r="O57" s="49">
        <f t="shared" si="3"/>
        <v>1</v>
      </c>
      <c r="P57" s="49">
        <f t="shared" si="4"/>
        <v>0</v>
      </c>
      <c r="Q57" s="49">
        <f t="shared" si="4"/>
        <v>0</v>
      </c>
      <c r="R57" s="50">
        <f t="shared" si="4"/>
        <v>0</v>
      </c>
      <c r="S57" s="10"/>
    </row>
    <row r="58" spans="1:19" x14ac:dyDescent="0.25">
      <c r="A58" s="10"/>
      <c r="B58" s="4">
        <f>'CALC | Main Engine'!$B58</f>
        <v>51</v>
      </c>
      <c r="C58" s="5">
        <f>'CALC | Main Engine'!$E58</f>
        <v>1</v>
      </c>
      <c r="D58" s="27">
        <f>IF(ISBLANK('INPUT | Operations'!$C63),"",'INPUT | Operations'!$C62)</f>
        <v>26734</v>
      </c>
      <c r="E58" s="32">
        <f>IF(ISBLANK('INPUT | Operations'!$C63),"",'INPUT | Operations'!$C63)</f>
        <v>27698</v>
      </c>
      <c r="F58" s="123">
        <f t="shared" si="6"/>
        <v>1</v>
      </c>
      <c r="G58" s="49">
        <f t="shared" si="6"/>
        <v>0</v>
      </c>
      <c r="H58" s="49">
        <f t="shared" si="6"/>
        <v>1</v>
      </c>
      <c r="I58" s="49">
        <f t="shared" si="5"/>
        <v>0</v>
      </c>
      <c r="J58" s="49">
        <f t="shared" si="5"/>
        <v>0</v>
      </c>
      <c r="K58" s="50">
        <f t="shared" si="5"/>
        <v>0</v>
      </c>
      <c r="L58" s="49">
        <f t="shared" si="2"/>
        <v>0</v>
      </c>
      <c r="M58" s="49">
        <f t="shared" si="2"/>
        <v>0</v>
      </c>
      <c r="N58" s="49">
        <f t="shared" si="2"/>
        <v>0</v>
      </c>
      <c r="O58" s="49">
        <f t="shared" si="3"/>
        <v>1</v>
      </c>
      <c r="P58" s="49">
        <f t="shared" si="4"/>
        <v>0</v>
      </c>
      <c r="Q58" s="49">
        <f t="shared" si="4"/>
        <v>0</v>
      </c>
      <c r="R58" s="50">
        <f t="shared" si="4"/>
        <v>0</v>
      </c>
      <c r="S58" s="10"/>
    </row>
    <row r="59" spans="1:19" x14ac:dyDescent="0.25">
      <c r="A59" s="10"/>
      <c r="B59" s="4">
        <f>'CALC | Main Engine'!$B59</f>
        <v>52</v>
      </c>
      <c r="C59" s="5">
        <f>'CALC | Main Engine'!$E59</f>
        <v>1</v>
      </c>
      <c r="D59" s="27">
        <f>IF(ISBLANK('INPUT | Operations'!$C64),"",'INPUT | Operations'!$C63)</f>
        <v>27698</v>
      </c>
      <c r="E59" s="32">
        <f>IF(ISBLANK('INPUT | Operations'!$C64),"",'INPUT | Operations'!$C64)</f>
        <v>28678</v>
      </c>
      <c r="F59" s="123">
        <f t="shared" si="6"/>
        <v>1</v>
      </c>
      <c r="G59" s="49">
        <f t="shared" si="6"/>
        <v>0</v>
      </c>
      <c r="H59" s="49">
        <f t="shared" si="6"/>
        <v>1</v>
      </c>
      <c r="I59" s="49">
        <f t="shared" si="5"/>
        <v>0</v>
      </c>
      <c r="J59" s="49">
        <f t="shared" si="5"/>
        <v>0</v>
      </c>
      <c r="K59" s="50">
        <f t="shared" si="5"/>
        <v>0</v>
      </c>
      <c r="L59" s="49">
        <f t="shared" si="2"/>
        <v>0</v>
      </c>
      <c r="M59" s="49">
        <f t="shared" si="2"/>
        <v>0</v>
      </c>
      <c r="N59" s="49">
        <f t="shared" si="2"/>
        <v>0</v>
      </c>
      <c r="O59" s="49">
        <f t="shared" si="3"/>
        <v>1</v>
      </c>
      <c r="P59" s="49">
        <f t="shared" si="4"/>
        <v>0</v>
      </c>
      <c r="Q59" s="49">
        <f t="shared" si="4"/>
        <v>0</v>
      </c>
      <c r="R59" s="50">
        <f t="shared" si="4"/>
        <v>0</v>
      </c>
      <c r="S59" s="10"/>
    </row>
    <row r="60" spans="1:19" x14ac:dyDescent="0.25">
      <c r="A60" s="10"/>
      <c r="B60" s="4">
        <f>'CALC | Main Engine'!$B60</f>
        <v>53</v>
      </c>
      <c r="C60" s="5">
        <f>'CALC | Main Engine'!$E60</f>
        <v>1</v>
      </c>
      <c r="D60" s="27">
        <f>IF(ISBLANK('INPUT | Operations'!$C65),"",'INPUT | Operations'!$C64)</f>
        <v>28678</v>
      </c>
      <c r="E60" s="32">
        <f>IF(ISBLANK('INPUT | Operations'!$C65),"",'INPUT | Operations'!$C65)</f>
        <v>29675</v>
      </c>
      <c r="F60" s="123">
        <f t="shared" si="6"/>
        <v>1</v>
      </c>
      <c r="G60" s="49">
        <f t="shared" si="6"/>
        <v>0</v>
      </c>
      <c r="H60" s="49">
        <f t="shared" si="6"/>
        <v>1</v>
      </c>
      <c r="I60" s="49">
        <f t="shared" si="5"/>
        <v>0</v>
      </c>
      <c r="J60" s="49">
        <f t="shared" si="5"/>
        <v>0</v>
      </c>
      <c r="K60" s="50">
        <f t="shared" si="5"/>
        <v>0</v>
      </c>
      <c r="L60" s="49">
        <f t="shared" si="2"/>
        <v>0</v>
      </c>
      <c r="M60" s="49">
        <f t="shared" si="2"/>
        <v>0</v>
      </c>
      <c r="N60" s="49">
        <f t="shared" si="2"/>
        <v>0</v>
      </c>
      <c r="O60" s="49">
        <f t="shared" si="3"/>
        <v>1</v>
      </c>
      <c r="P60" s="49">
        <f t="shared" si="4"/>
        <v>0</v>
      </c>
      <c r="Q60" s="49">
        <f t="shared" si="4"/>
        <v>0</v>
      </c>
      <c r="R60" s="50">
        <f t="shared" si="4"/>
        <v>0</v>
      </c>
      <c r="S60" s="10"/>
    </row>
    <row r="61" spans="1:19" x14ac:dyDescent="0.25">
      <c r="A61" s="10"/>
      <c r="B61" s="4">
        <f>'CALC | Main Engine'!$B61</f>
        <v>54</v>
      </c>
      <c r="C61" s="5">
        <f>'CALC | Main Engine'!$E61</f>
        <v>1</v>
      </c>
      <c r="D61" s="27">
        <f>IF(ISBLANK('INPUT | Operations'!$C66),"",'INPUT | Operations'!$C65)</f>
        <v>29675</v>
      </c>
      <c r="E61" s="32">
        <f>IF(ISBLANK('INPUT | Operations'!$C66),"",'INPUT | Operations'!$C66)</f>
        <v>30689</v>
      </c>
      <c r="F61" s="123">
        <f t="shared" si="6"/>
        <v>1</v>
      </c>
      <c r="G61" s="49">
        <f t="shared" si="6"/>
        <v>0</v>
      </c>
      <c r="H61" s="49">
        <f t="shared" si="6"/>
        <v>1</v>
      </c>
      <c r="I61" s="49">
        <f t="shared" si="5"/>
        <v>0</v>
      </c>
      <c r="J61" s="49">
        <f t="shared" si="5"/>
        <v>0</v>
      </c>
      <c r="K61" s="50">
        <f t="shared" si="5"/>
        <v>0</v>
      </c>
      <c r="L61" s="49">
        <f t="shared" si="2"/>
        <v>0</v>
      </c>
      <c r="M61" s="49">
        <f t="shared" si="2"/>
        <v>0</v>
      </c>
      <c r="N61" s="49">
        <f t="shared" si="2"/>
        <v>0</v>
      </c>
      <c r="O61" s="49">
        <f t="shared" si="3"/>
        <v>1</v>
      </c>
      <c r="P61" s="49">
        <f t="shared" si="4"/>
        <v>0</v>
      </c>
      <c r="Q61" s="49">
        <f t="shared" si="4"/>
        <v>0</v>
      </c>
      <c r="R61" s="50">
        <f t="shared" si="4"/>
        <v>0</v>
      </c>
      <c r="S61" s="10"/>
    </row>
    <row r="62" spans="1:19" x14ac:dyDescent="0.25">
      <c r="A62" s="10"/>
      <c r="B62" s="4">
        <f>'CALC | Main Engine'!$B62</f>
        <v>55</v>
      </c>
      <c r="C62" s="5">
        <f>'CALC | Main Engine'!$E62</f>
        <v>1</v>
      </c>
      <c r="D62" s="27">
        <f>IF(ISBLANK('INPUT | Operations'!$C67),"",'INPUT | Operations'!$C66)</f>
        <v>30689</v>
      </c>
      <c r="E62" s="32">
        <f>IF(ISBLANK('INPUT | Operations'!$C67),"",'INPUT | Operations'!$C67)</f>
        <v>31721</v>
      </c>
      <c r="F62" s="123">
        <f t="shared" si="6"/>
        <v>1</v>
      </c>
      <c r="G62" s="49">
        <f t="shared" si="6"/>
        <v>0</v>
      </c>
      <c r="H62" s="49">
        <f t="shared" si="6"/>
        <v>1</v>
      </c>
      <c r="I62" s="49">
        <f t="shared" si="5"/>
        <v>0</v>
      </c>
      <c r="J62" s="49">
        <f t="shared" si="5"/>
        <v>0</v>
      </c>
      <c r="K62" s="50">
        <f t="shared" si="5"/>
        <v>0</v>
      </c>
      <c r="L62" s="49">
        <f t="shared" si="2"/>
        <v>0</v>
      </c>
      <c r="M62" s="49">
        <f t="shared" si="2"/>
        <v>0</v>
      </c>
      <c r="N62" s="49">
        <f t="shared" si="2"/>
        <v>0</v>
      </c>
      <c r="O62" s="49">
        <f t="shared" si="3"/>
        <v>1</v>
      </c>
      <c r="P62" s="49">
        <f t="shared" si="4"/>
        <v>0</v>
      </c>
      <c r="Q62" s="49">
        <f t="shared" si="4"/>
        <v>0</v>
      </c>
      <c r="R62" s="50">
        <f t="shared" si="4"/>
        <v>0</v>
      </c>
      <c r="S62" s="10"/>
    </row>
    <row r="63" spans="1:19" x14ac:dyDescent="0.25">
      <c r="A63" s="10"/>
      <c r="B63" s="4">
        <f>'CALC | Main Engine'!$B63</f>
        <v>56</v>
      </c>
      <c r="C63" s="5">
        <f>'CALC | Main Engine'!$E63</f>
        <v>1</v>
      </c>
      <c r="D63" s="27">
        <f>IF(ISBLANK('INPUT | Operations'!$C68),"",'INPUT | Operations'!$C67)</f>
        <v>31721</v>
      </c>
      <c r="E63" s="32">
        <f>IF(ISBLANK('INPUT | Operations'!$C68),"",'INPUT | Operations'!$C68)</f>
        <v>32770</v>
      </c>
      <c r="F63" s="123">
        <f t="shared" si="6"/>
        <v>1</v>
      </c>
      <c r="G63" s="49">
        <f t="shared" si="6"/>
        <v>0</v>
      </c>
      <c r="H63" s="49">
        <f t="shared" si="6"/>
        <v>1</v>
      </c>
      <c r="I63" s="49">
        <f t="shared" si="5"/>
        <v>0</v>
      </c>
      <c r="J63" s="49">
        <f t="shared" si="5"/>
        <v>0</v>
      </c>
      <c r="K63" s="50">
        <f t="shared" si="5"/>
        <v>0</v>
      </c>
      <c r="L63" s="49">
        <f t="shared" si="2"/>
        <v>0</v>
      </c>
      <c r="M63" s="49">
        <f t="shared" si="2"/>
        <v>0</v>
      </c>
      <c r="N63" s="49">
        <f t="shared" si="2"/>
        <v>0</v>
      </c>
      <c r="O63" s="49">
        <f t="shared" si="3"/>
        <v>1</v>
      </c>
      <c r="P63" s="49">
        <f t="shared" si="4"/>
        <v>0</v>
      </c>
      <c r="Q63" s="49">
        <f t="shared" si="4"/>
        <v>0</v>
      </c>
      <c r="R63" s="50">
        <f t="shared" si="4"/>
        <v>0</v>
      </c>
      <c r="S63" s="10"/>
    </row>
    <row r="64" spans="1:19" x14ac:dyDescent="0.25">
      <c r="A64" s="10"/>
      <c r="B64" s="4">
        <f>'CALC | Main Engine'!$B64</f>
        <v>57</v>
      </c>
      <c r="C64" s="5">
        <f>'CALC | Main Engine'!$E64</f>
        <v>1</v>
      </c>
      <c r="D64" s="27">
        <f>IF(ISBLANK('INPUT | Operations'!$C69),"",'INPUT | Operations'!$C68)</f>
        <v>32770</v>
      </c>
      <c r="E64" s="32">
        <f>IF(ISBLANK('INPUT | Operations'!$C69),"",'INPUT | Operations'!$C69)</f>
        <v>33838</v>
      </c>
      <c r="F64" s="123">
        <f t="shared" si="6"/>
        <v>1</v>
      </c>
      <c r="G64" s="49">
        <f t="shared" si="6"/>
        <v>0</v>
      </c>
      <c r="H64" s="49">
        <f t="shared" si="6"/>
        <v>3.5954073156583978E-2</v>
      </c>
      <c r="I64" s="49">
        <f t="shared" si="5"/>
        <v>0.96404592684341606</v>
      </c>
      <c r="J64" s="49">
        <f t="shared" si="5"/>
        <v>0</v>
      </c>
      <c r="K64" s="50">
        <f t="shared" si="5"/>
        <v>0</v>
      </c>
      <c r="L64" s="49">
        <f t="shared" si="2"/>
        <v>0</v>
      </c>
      <c r="M64" s="49">
        <f t="shared" si="2"/>
        <v>0</v>
      </c>
      <c r="N64" s="49">
        <f t="shared" si="2"/>
        <v>0</v>
      </c>
      <c r="O64" s="49">
        <f t="shared" si="3"/>
        <v>1</v>
      </c>
      <c r="P64" s="49">
        <f t="shared" si="4"/>
        <v>0</v>
      </c>
      <c r="Q64" s="49">
        <f t="shared" si="4"/>
        <v>0</v>
      </c>
      <c r="R64" s="50">
        <f t="shared" si="4"/>
        <v>0</v>
      </c>
      <c r="S64" s="10"/>
    </row>
    <row r="65" spans="1:19" x14ac:dyDescent="0.25">
      <c r="A65" s="10"/>
      <c r="B65" s="4">
        <f>'CALC | Main Engine'!$B65</f>
        <v>58</v>
      </c>
      <c r="C65" s="5">
        <f>'CALC | Main Engine'!$E65</f>
        <v>1</v>
      </c>
      <c r="D65" s="27">
        <f>IF(ISBLANK('INPUT | Operations'!$C70),"",'INPUT | Operations'!$C69)</f>
        <v>33838</v>
      </c>
      <c r="E65" s="32">
        <f>IF(ISBLANK('INPUT | Operations'!$C70),"",'INPUT | Operations'!$C70)</f>
        <v>34925</v>
      </c>
      <c r="F65" s="123">
        <f t="shared" si="6"/>
        <v>1</v>
      </c>
      <c r="G65" s="49">
        <f t="shared" si="6"/>
        <v>0</v>
      </c>
      <c r="H65" s="49">
        <f t="shared" si="6"/>
        <v>0</v>
      </c>
      <c r="I65" s="49">
        <f t="shared" si="5"/>
        <v>1</v>
      </c>
      <c r="J65" s="49">
        <f t="shared" si="5"/>
        <v>0</v>
      </c>
      <c r="K65" s="50">
        <f t="shared" si="5"/>
        <v>0</v>
      </c>
      <c r="L65" s="49">
        <f t="shared" si="2"/>
        <v>0</v>
      </c>
      <c r="M65" s="49">
        <f t="shared" si="2"/>
        <v>0</v>
      </c>
      <c r="N65" s="49">
        <f t="shared" si="2"/>
        <v>0</v>
      </c>
      <c r="O65" s="49">
        <f t="shared" si="3"/>
        <v>1</v>
      </c>
      <c r="P65" s="49">
        <f t="shared" si="4"/>
        <v>0</v>
      </c>
      <c r="Q65" s="49">
        <f t="shared" si="4"/>
        <v>0</v>
      </c>
      <c r="R65" s="50">
        <f t="shared" si="4"/>
        <v>0</v>
      </c>
      <c r="S65" s="10"/>
    </row>
    <row r="66" spans="1:19" x14ac:dyDescent="0.25">
      <c r="A66" s="10"/>
      <c r="B66" s="4">
        <f>'CALC | Main Engine'!$B66</f>
        <v>59</v>
      </c>
      <c r="C66" s="5">
        <f>'CALC | Main Engine'!$E66</f>
        <v>1</v>
      </c>
      <c r="D66" s="27">
        <f>IF(ISBLANK('INPUT | Operations'!$C71),"",'INPUT | Operations'!$C70)</f>
        <v>34925</v>
      </c>
      <c r="E66" s="32">
        <f>IF(ISBLANK('INPUT | Operations'!$C71),"",'INPUT | Operations'!$C71)</f>
        <v>36596</v>
      </c>
      <c r="F66" s="123">
        <f t="shared" si="6"/>
        <v>1</v>
      </c>
      <c r="G66" s="49">
        <f t="shared" si="6"/>
        <v>0</v>
      </c>
      <c r="H66" s="49">
        <f t="shared" si="6"/>
        <v>0</v>
      </c>
      <c r="I66" s="49">
        <f t="shared" si="5"/>
        <v>1</v>
      </c>
      <c r="J66" s="49">
        <f t="shared" si="5"/>
        <v>0</v>
      </c>
      <c r="K66" s="50">
        <f t="shared" si="5"/>
        <v>0</v>
      </c>
      <c r="L66" s="49">
        <f t="shared" si="2"/>
        <v>0</v>
      </c>
      <c r="M66" s="49">
        <f t="shared" si="2"/>
        <v>0</v>
      </c>
      <c r="N66" s="49">
        <f t="shared" si="2"/>
        <v>0</v>
      </c>
      <c r="O66" s="49">
        <f t="shared" si="3"/>
        <v>1</v>
      </c>
      <c r="P66" s="49">
        <f t="shared" si="4"/>
        <v>0</v>
      </c>
      <c r="Q66" s="49">
        <f t="shared" si="4"/>
        <v>0</v>
      </c>
      <c r="R66" s="50">
        <f t="shared" si="4"/>
        <v>0</v>
      </c>
      <c r="S66" s="10"/>
    </row>
    <row r="67" spans="1:19" x14ac:dyDescent="0.25">
      <c r="A67" s="10"/>
      <c r="B67" s="4">
        <f>'CALC | Main Engine'!$B67</f>
        <v>60</v>
      </c>
      <c r="C67" s="5">
        <f>'CALC | Main Engine'!$E67</f>
        <v>1</v>
      </c>
      <c r="D67" s="27">
        <f>IF(ISBLANK('INPUT | Operations'!$C72),"",'INPUT | Operations'!$C71)</f>
        <v>36596</v>
      </c>
      <c r="E67" s="32">
        <f>IF(ISBLANK('INPUT | Operations'!$C72),"",'INPUT | Operations'!$C72)</f>
        <v>38308</v>
      </c>
      <c r="F67" s="123">
        <f t="shared" si="6"/>
        <v>1</v>
      </c>
      <c r="G67" s="49">
        <f t="shared" si="6"/>
        <v>0</v>
      </c>
      <c r="H67" s="49">
        <f t="shared" si="6"/>
        <v>0</v>
      </c>
      <c r="I67" s="49">
        <f t="shared" si="5"/>
        <v>1</v>
      </c>
      <c r="J67" s="49">
        <f t="shared" si="5"/>
        <v>0</v>
      </c>
      <c r="K67" s="50">
        <f t="shared" si="5"/>
        <v>0</v>
      </c>
      <c r="L67" s="49">
        <f t="shared" si="2"/>
        <v>0</v>
      </c>
      <c r="M67" s="49">
        <f t="shared" si="2"/>
        <v>0</v>
      </c>
      <c r="N67" s="49">
        <f t="shared" si="2"/>
        <v>0</v>
      </c>
      <c r="O67" s="49">
        <f t="shared" si="3"/>
        <v>1</v>
      </c>
      <c r="P67" s="49">
        <f t="shared" si="4"/>
        <v>0</v>
      </c>
      <c r="Q67" s="49">
        <f t="shared" si="4"/>
        <v>0</v>
      </c>
      <c r="R67" s="50">
        <f t="shared" si="4"/>
        <v>0</v>
      </c>
      <c r="S67" s="10"/>
    </row>
    <row r="68" spans="1:19" x14ac:dyDescent="0.25">
      <c r="A68" s="10"/>
      <c r="B68" s="4">
        <f>'CALC | Main Engine'!$B68</f>
        <v>61</v>
      </c>
      <c r="C68" s="5">
        <f>'CALC | Main Engine'!$E68</f>
        <v>1</v>
      </c>
      <c r="D68" s="27">
        <f>IF(ISBLANK('INPUT | Operations'!$C73),"",'INPUT | Operations'!$C72)</f>
        <v>38308</v>
      </c>
      <c r="E68" s="32">
        <f>IF(ISBLANK('INPUT | Operations'!$C73),"",'INPUT | Operations'!$C73)</f>
        <v>39478</v>
      </c>
      <c r="F68" s="123">
        <f t="shared" si="6"/>
        <v>1</v>
      </c>
      <c r="G68" s="49">
        <f t="shared" si="6"/>
        <v>0</v>
      </c>
      <c r="H68" s="49">
        <f t="shared" si="6"/>
        <v>0</v>
      </c>
      <c r="I68" s="49">
        <f t="shared" si="5"/>
        <v>1</v>
      </c>
      <c r="J68" s="49">
        <f t="shared" si="5"/>
        <v>0</v>
      </c>
      <c r="K68" s="50">
        <f t="shared" si="5"/>
        <v>0</v>
      </c>
      <c r="L68" s="49">
        <f t="shared" si="2"/>
        <v>0</v>
      </c>
      <c r="M68" s="49">
        <f t="shared" si="2"/>
        <v>0</v>
      </c>
      <c r="N68" s="49">
        <f t="shared" si="2"/>
        <v>0</v>
      </c>
      <c r="O68" s="49">
        <f t="shared" si="3"/>
        <v>1</v>
      </c>
      <c r="P68" s="49">
        <f t="shared" si="4"/>
        <v>0</v>
      </c>
      <c r="Q68" s="49">
        <f t="shared" si="4"/>
        <v>0</v>
      </c>
      <c r="R68" s="50">
        <f t="shared" si="4"/>
        <v>0</v>
      </c>
      <c r="S68" s="10"/>
    </row>
    <row r="69" spans="1:19" x14ac:dyDescent="0.25">
      <c r="A69" s="10"/>
      <c r="B69" s="4">
        <f>'CALC | Main Engine'!$B69</f>
        <v>62</v>
      </c>
      <c r="C69" s="5">
        <f>'CALC | Main Engine'!$E69</f>
        <v>1</v>
      </c>
      <c r="D69" s="27">
        <f>IF(ISBLANK('INPUT | Operations'!$C74),"",'INPUT | Operations'!$C73)</f>
        <v>39478</v>
      </c>
      <c r="E69" s="32">
        <f>IF(ISBLANK('INPUT | Operations'!$C74),"",'INPUT | Operations'!$C74)</f>
        <v>40670</v>
      </c>
      <c r="F69" s="123">
        <f t="shared" si="6"/>
        <v>1</v>
      </c>
      <c r="G69" s="49">
        <f t="shared" si="6"/>
        <v>0</v>
      </c>
      <c r="H69" s="49">
        <f t="shared" si="6"/>
        <v>0</v>
      </c>
      <c r="I69" s="49">
        <f t="shared" si="5"/>
        <v>1</v>
      </c>
      <c r="J69" s="49">
        <f t="shared" si="5"/>
        <v>0</v>
      </c>
      <c r="K69" s="50">
        <f t="shared" si="5"/>
        <v>0</v>
      </c>
      <c r="L69" s="49">
        <f t="shared" si="2"/>
        <v>0</v>
      </c>
      <c r="M69" s="49">
        <f t="shared" si="2"/>
        <v>0</v>
      </c>
      <c r="N69" s="49">
        <f t="shared" si="2"/>
        <v>0</v>
      </c>
      <c r="O69" s="49">
        <f t="shared" si="3"/>
        <v>1</v>
      </c>
      <c r="P69" s="49">
        <f t="shared" si="4"/>
        <v>0</v>
      </c>
      <c r="Q69" s="49">
        <f t="shared" si="4"/>
        <v>0</v>
      </c>
      <c r="R69" s="50">
        <f t="shared" si="4"/>
        <v>0</v>
      </c>
      <c r="S69" s="10"/>
    </row>
    <row r="70" spans="1:19" x14ac:dyDescent="0.25">
      <c r="A70" s="10"/>
      <c r="B70" s="4">
        <f>'CALC | Main Engine'!$B70</f>
        <v>63</v>
      </c>
      <c r="C70" s="5">
        <f>'CALC | Main Engine'!$E70</f>
        <v>1</v>
      </c>
      <c r="D70" s="27">
        <f>IF(ISBLANK('INPUT | Operations'!$C75),"",'INPUT | Operations'!$C74)</f>
        <v>40670</v>
      </c>
      <c r="E70" s="32">
        <f>IF(ISBLANK('INPUT | Operations'!$C75),"",'INPUT | Operations'!$C75)</f>
        <v>41884</v>
      </c>
      <c r="F70" s="123">
        <f t="shared" si="6"/>
        <v>1</v>
      </c>
      <c r="G70" s="49">
        <f t="shared" si="6"/>
        <v>0</v>
      </c>
      <c r="H70" s="49">
        <f t="shared" si="6"/>
        <v>0</v>
      </c>
      <c r="I70" s="49">
        <f t="shared" si="5"/>
        <v>1</v>
      </c>
      <c r="J70" s="49">
        <f t="shared" si="5"/>
        <v>0</v>
      </c>
      <c r="K70" s="50">
        <f t="shared" si="5"/>
        <v>0</v>
      </c>
      <c r="L70" s="49">
        <f t="shared" si="2"/>
        <v>0</v>
      </c>
      <c r="M70" s="49">
        <f t="shared" si="2"/>
        <v>0</v>
      </c>
      <c r="N70" s="49">
        <f t="shared" si="2"/>
        <v>0</v>
      </c>
      <c r="O70" s="49">
        <f t="shared" si="3"/>
        <v>1</v>
      </c>
      <c r="P70" s="49">
        <f t="shared" si="4"/>
        <v>0</v>
      </c>
      <c r="Q70" s="49">
        <f t="shared" si="4"/>
        <v>0</v>
      </c>
      <c r="R70" s="50">
        <f t="shared" si="4"/>
        <v>0</v>
      </c>
      <c r="S70" s="10"/>
    </row>
    <row r="71" spans="1:19" x14ac:dyDescent="0.25">
      <c r="A71" s="10"/>
      <c r="B71" s="4">
        <f>'CALC | Main Engine'!$B71</f>
        <v>64</v>
      </c>
      <c r="C71" s="5">
        <f>'CALC | Main Engine'!$E71</f>
        <v>1</v>
      </c>
      <c r="D71" s="27">
        <f>IF(ISBLANK('INPUT | Operations'!$C76),"",'INPUT | Operations'!$C75)</f>
        <v>41884</v>
      </c>
      <c r="E71" s="32">
        <f>IF(ISBLANK('INPUT | Operations'!$C76),"",'INPUT | Operations'!$C76)</f>
        <v>43120</v>
      </c>
      <c r="F71" s="123">
        <f t="shared" si="6"/>
        <v>1</v>
      </c>
      <c r="G71" s="49">
        <f t="shared" si="6"/>
        <v>0</v>
      </c>
      <c r="H71" s="49">
        <f t="shared" si="6"/>
        <v>0</v>
      </c>
      <c r="I71" s="49">
        <f t="shared" si="5"/>
        <v>1</v>
      </c>
      <c r="J71" s="49">
        <f t="shared" si="5"/>
        <v>0</v>
      </c>
      <c r="K71" s="50">
        <f t="shared" si="5"/>
        <v>0</v>
      </c>
      <c r="L71" s="49">
        <f t="shared" si="2"/>
        <v>0</v>
      </c>
      <c r="M71" s="49">
        <f t="shared" si="2"/>
        <v>0</v>
      </c>
      <c r="N71" s="49">
        <f t="shared" si="2"/>
        <v>0</v>
      </c>
      <c r="O71" s="49">
        <f t="shared" si="3"/>
        <v>1</v>
      </c>
      <c r="P71" s="49">
        <f t="shared" si="4"/>
        <v>0</v>
      </c>
      <c r="Q71" s="49">
        <f t="shared" si="4"/>
        <v>0</v>
      </c>
      <c r="R71" s="50">
        <f t="shared" si="4"/>
        <v>0</v>
      </c>
      <c r="S71" s="10"/>
    </row>
    <row r="72" spans="1:19" x14ac:dyDescent="0.25">
      <c r="A72" s="10"/>
      <c r="B72" s="4">
        <f>'CALC | Main Engine'!$B72</f>
        <v>65</v>
      </c>
      <c r="C72" s="5">
        <f>'CALC | Main Engine'!$E72</f>
        <v>1</v>
      </c>
      <c r="D72" s="27">
        <f>IF(ISBLANK('INPUT | Operations'!$C77),"",'INPUT | Operations'!$C76)</f>
        <v>43120</v>
      </c>
      <c r="E72" s="32">
        <f>IF(ISBLANK('INPUT | Operations'!$C77),"",'INPUT | Operations'!$C77)</f>
        <v>44379</v>
      </c>
      <c r="F72" s="123">
        <f t="shared" si="6"/>
        <v>1</v>
      </c>
      <c r="G72" s="49">
        <f t="shared" si="6"/>
        <v>0</v>
      </c>
      <c r="H72" s="49">
        <f t="shared" si="6"/>
        <v>0</v>
      </c>
      <c r="I72" s="49">
        <f t="shared" si="5"/>
        <v>1</v>
      </c>
      <c r="J72" s="49">
        <f t="shared" si="5"/>
        <v>0</v>
      </c>
      <c r="K72" s="50">
        <f t="shared" si="5"/>
        <v>0</v>
      </c>
      <c r="L72" s="49">
        <f t="shared" si="2"/>
        <v>0</v>
      </c>
      <c r="M72" s="49">
        <f t="shared" si="2"/>
        <v>0</v>
      </c>
      <c r="N72" s="49">
        <f t="shared" si="2"/>
        <v>0</v>
      </c>
      <c r="O72" s="49">
        <f t="shared" si="3"/>
        <v>1</v>
      </c>
      <c r="P72" s="49">
        <f t="shared" si="4"/>
        <v>0</v>
      </c>
      <c r="Q72" s="49">
        <f t="shared" si="4"/>
        <v>0</v>
      </c>
      <c r="R72" s="50">
        <f t="shared" si="4"/>
        <v>0</v>
      </c>
      <c r="S72" s="10"/>
    </row>
    <row r="73" spans="1:19" x14ac:dyDescent="0.25">
      <c r="A73" s="10"/>
      <c r="B73" s="4">
        <f>'CALC | Main Engine'!$B73</f>
        <v>66</v>
      </c>
      <c r="C73" s="5">
        <f>'CALC | Main Engine'!$E73</f>
        <v>1</v>
      </c>
      <c r="D73" s="27">
        <f>IF(ISBLANK('INPUT | Operations'!$C78),"",'INPUT | Operations'!$C77)</f>
        <v>44379</v>
      </c>
      <c r="E73" s="32">
        <f>IF(ISBLANK('INPUT | Operations'!$C78),"",'INPUT | Operations'!$C78)</f>
        <v>45661</v>
      </c>
      <c r="F73" s="123">
        <f t="shared" si="6"/>
        <v>1</v>
      </c>
      <c r="G73" s="49">
        <f t="shared" si="6"/>
        <v>0</v>
      </c>
      <c r="H73" s="49">
        <f t="shared" si="6"/>
        <v>0</v>
      </c>
      <c r="I73" s="49">
        <f t="shared" si="5"/>
        <v>1</v>
      </c>
      <c r="J73" s="49">
        <f t="shared" si="5"/>
        <v>0</v>
      </c>
      <c r="K73" s="50">
        <f t="shared" si="5"/>
        <v>0</v>
      </c>
      <c r="L73" s="49">
        <f t="shared" ref="L73:N136" si="7">IFERROR(IF(AND($E73&gt;$D73,MIN($D73:$E73)&lt;L$5,MAX($D73:$E73)&gt;L$4),MIN(MAX($D73:$E73),L$5)-MAX(MIN($D73:$E73),L$4),0)/(MAX($D73:$E73)-MIN($D73:$E73)),"")</f>
        <v>0</v>
      </c>
      <c r="M73" s="49">
        <f t="shared" si="7"/>
        <v>0</v>
      </c>
      <c r="N73" s="49">
        <f t="shared" si="7"/>
        <v>0</v>
      </c>
      <c r="O73" s="49">
        <f t="shared" ref="O73:O136" si="8">IFERROR(IF(AND(MIN($D73:$E73)&lt;O$5,MAX($D73:$E73)&gt;O$4),MIN(MAX($D73:$E73),O$5)-MAX(MIN($D73:$E73),O$4),0)/(MAX($D73:$E73)-MIN($D73:$E73)),"")</f>
        <v>1</v>
      </c>
      <c r="P73" s="49">
        <f t="shared" ref="P73:R136" si="9">IFERROR(IF(AND($D73&gt;$E73,MIN($D73:$E73)&lt;P$5,MAX($D73:$E73)&gt;P$4),MIN(MAX($D73:$E73),P$5)-MAX(MIN($D73:$E73),P$4),0)/(MAX($D73:$E73)-MIN($D73:$E73)),"")</f>
        <v>0</v>
      </c>
      <c r="Q73" s="49">
        <f t="shared" si="9"/>
        <v>0</v>
      </c>
      <c r="R73" s="50">
        <f t="shared" si="9"/>
        <v>0</v>
      </c>
      <c r="S73" s="10"/>
    </row>
    <row r="74" spans="1:19" x14ac:dyDescent="0.25">
      <c r="A74" s="10"/>
      <c r="B74" s="4">
        <f>'CALC | Main Engine'!$B74</f>
        <v>67</v>
      </c>
      <c r="C74" s="5">
        <f>'CALC | Main Engine'!$E74</f>
        <v>1</v>
      </c>
      <c r="D74" s="27">
        <f>IF(ISBLANK('INPUT | Operations'!$C79),"",'INPUT | Operations'!$C78)</f>
        <v>45661</v>
      </c>
      <c r="E74" s="32">
        <f>IF(ISBLANK('INPUT | Operations'!$C79),"",'INPUT | Operations'!$C79)</f>
        <v>46967</v>
      </c>
      <c r="F74" s="123">
        <f t="shared" si="6"/>
        <v>1</v>
      </c>
      <c r="G74" s="49">
        <f t="shared" si="6"/>
        <v>0</v>
      </c>
      <c r="H74" s="49">
        <f t="shared" si="6"/>
        <v>0</v>
      </c>
      <c r="I74" s="49">
        <f t="shared" si="5"/>
        <v>1</v>
      </c>
      <c r="J74" s="49">
        <f t="shared" si="5"/>
        <v>0</v>
      </c>
      <c r="K74" s="50">
        <f t="shared" si="5"/>
        <v>0</v>
      </c>
      <c r="L74" s="49">
        <f t="shared" si="7"/>
        <v>0</v>
      </c>
      <c r="M74" s="49">
        <f t="shared" si="7"/>
        <v>0</v>
      </c>
      <c r="N74" s="49">
        <f t="shared" si="7"/>
        <v>0</v>
      </c>
      <c r="O74" s="49">
        <f t="shared" si="8"/>
        <v>1</v>
      </c>
      <c r="P74" s="49">
        <f t="shared" si="9"/>
        <v>0</v>
      </c>
      <c r="Q74" s="49">
        <f t="shared" si="9"/>
        <v>0</v>
      </c>
      <c r="R74" s="50">
        <f t="shared" si="9"/>
        <v>0</v>
      </c>
      <c r="S74" s="10"/>
    </row>
    <row r="75" spans="1:19" x14ac:dyDescent="0.25">
      <c r="A75" s="10"/>
      <c r="B75" s="4">
        <f>'CALC | Main Engine'!$B75</f>
        <v>68</v>
      </c>
      <c r="C75" s="5">
        <f>'CALC | Main Engine'!$E75</f>
        <v>1</v>
      </c>
      <c r="D75" s="27">
        <f>IF(ISBLANK('INPUT | Operations'!$C80),"",'INPUT | Operations'!$C79)</f>
        <v>46967</v>
      </c>
      <c r="E75" s="32">
        <f>IF(ISBLANK('INPUT | Operations'!$C80),"",'INPUT | Operations'!$C80)</f>
        <v>48296</v>
      </c>
      <c r="F75" s="123">
        <f t="shared" si="6"/>
        <v>1</v>
      </c>
      <c r="G75" s="49">
        <f t="shared" si="6"/>
        <v>0</v>
      </c>
      <c r="H75" s="49">
        <f t="shared" si="6"/>
        <v>0</v>
      </c>
      <c r="I75" s="49">
        <f t="shared" si="5"/>
        <v>1</v>
      </c>
      <c r="J75" s="49">
        <f t="shared" si="5"/>
        <v>0</v>
      </c>
      <c r="K75" s="50">
        <f t="shared" si="5"/>
        <v>0</v>
      </c>
      <c r="L75" s="49">
        <f t="shared" si="7"/>
        <v>0</v>
      </c>
      <c r="M75" s="49">
        <f t="shared" si="7"/>
        <v>0</v>
      </c>
      <c r="N75" s="49">
        <f t="shared" si="7"/>
        <v>0</v>
      </c>
      <c r="O75" s="49">
        <f t="shared" si="8"/>
        <v>1</v>
      </c>
      <c r="P75" s="49">
        <f t="shared" si="9"/>
        <v>0</v>
      </c>
      <c r="Q75" s="49">
        <f t="shared" si="9"/>
        <v>0</v>
      </c>
      <c r="R75" s="50">
        <f t="shared" si="9"/>
        <v>0</v>
      </c>
      <c r="S75" s="10"/>
    </row>
    <row r="76" spans="1:19" x14ac:dyDescent="0.25">
      <c r="A76" s="10"/>
      <c r="B76" s="4">
        <f>'CALC | Main Engine'!$B76</f>
        <v>69</v>
      </c>
      <c r="C76" s="5">
        <f>'CALC | Main Engine'!$E76</f>
        <v>1</v>
      </c>
      <c r="D76" s="27">
        <f>IF(ISBLANK('INPUT | Operations'!$C81),"",'INPUT | Operations'!$C80)</f>
        <v>48296</v>
      </c>
      <c r="E76" s="32">
        <f>IF(ISBLANK('INPUT | Operations'!$C81),"",'INPUT | Operations'!$C81)</f>
        <v>49649</v>
      </c>
      <c r="F76" s="123">
        <f t="shared" si="6"/>
        <v>1</v>
      </c>
      <c r="G76" s="49">
        <f t="shared" si="6"/>
        <v>0</v>
      </c>
      <c r="H76" s="49">
        <f t="shared" si="6"/>
        <v>0</v>
      </c>
      <c r="I76" s="49">
        <f t="shared" si="5"/>
        <v>1</v>
      </c>
      <c r="J76" s="49">
        <f t="shared" si="5"/>
        <v>0</v>
      </c>
      <c r="K76" s="50">
        <f t="shared" si="5"/>
        <v>0</v>
      </c>
      <c r="L76" s="49">
        <f t="shared" si="7"/>
        <v>0</v>
      </c>
      <c r="M76" s="49">
        <f t="shared" si="7"/>
        <v>0</v>
      </c>
      <c r="N76" s="49">
        <f t="shared" si="7"/>
        <v>0</v>
      </c>
      <c r="O76" s="49">
        <f t="shared" si="8"/>
        <v>1</v>
      </c>
      <c r="P76" s="49">
        <f t="shared" si="9"/>
        <v>0</v>
      </c>
      <c r="Q76" s="49">
        <f t="shared" si="9"/>
        <v>0</v>
      </c>
      <c r="R76" s="50">
        <f t="shared" si="9"/>
        <v>0</v>
      </c>
      <c r="S76" s="10"/>
    </row>
    <row r="77" spans="1:19" x14ac:dyDescent="0.25">
      <c r="A77" s="10"/>
      <c r="B77" s="4">
        <f>'CALC | Main Engine'!$B77</f>
        <v>70</v>
      </c>
      <c r="C77" s="5">
        <f>'CALC | Main Engine'!$E77</f>
        <v>1</v>
      </c>
      <c r="D77" s="27">
        <f>IF(ISBLANK('INPUT | Operations'!$C82),"",'INPUT | Operations'!$C81)</f>
        <v>49649</v>
      </c>
      <c r="E77" s="32">
        <f>IF(ISBLANK('INPUT | Operations'!$C82),"",'INPUT | Operations'!$C82)</f>
        <v>51027</v>
      </c>
      <c r="F77" s="123">
        <f t="shared" si="6"/>
        <v>1</v>
      </c>
      <c r="G77" s="49">
        <f t="shared" si="6"/>
        <v>0</v>
      </c>
      <c r="H77" s="49">
        <f t="shared" si="6"/>
        <v>0</v>
      </c>
      <c r="I77" s="49">
        <f t="shared" si="5"/>
        <v>1</v>
      </c>
      <c r="J77" s="49">
        <f t="shared" si="5"/>
        <v>0</v>
      </c>
      <c r="K77" s="50">
        <f t="shared" si="5"/>
        <v>0</v>
      </c>
      <c r="L77" s="49">
        <f t="shared" si="7"/>
        <v>0</v>
      </c>
      <c r="M77" s="49">
        <f t="shared" si="7"/>
        <v>0</v>
      </c>
      <c r="N77" s="49">
        <f t="shared" si="7"/>
        <v>0</v>
      </c>
      <c r="O77" s="49">
        <f t="shared" si="8"/>
        <v>1</v>
      </c>
      <c r="P77" s="49">
        <f t="shared" si="9"/>
        <v>0</v>
      </c>
      <c r="Q77" s="49">
        <f t="shared" si="9"/>
        <v>0</v>
      </c>
      <c r="R77" s="50">
        <f t="shared" si="9"/>
        <v>0</v>
      </c>
      <c r="S77" s="10"/>
    </row>
    <row r="78" spans="1:19" x14ac:dyDescent="0.25">
      <c r="A78" s="10"/>
      <c r="B78" s="4">
        <f>'CALC | Main Engine'!$B78</f>
        <v>71</v>
      </c>
      <c r="C78" s="5">
        <f>'CALC | Main Engine'!$E78</f>
        <v>1</v>
      </c>
      <c r="D78" s="27">
        <f>IF(ISBLANK('INPUT | Operations'!$C83),"",'INPUT | Operations'!$C82)</f>
        <v>51027</v>
      </c>
      <c r="E78" s="32">
        <f>IF(ISBLANK('INPUT | Operations'!$C83),"",'INPUT | Operations'!$C83)</f>
        <v>52428</v>
      </c>
      <c r="F78" s="123">
        <f t="shared" si="6"/>
        <v>1</v>
      </c>
      <c r="G78" s="49">
        <f t="shared" si="6"/>
        <v>0</v>
      </c>
      <c r="H78" s="49">
        <f t="shared" si="6"/>
        <v>0</v>
      </c>
      <c r="I78" s="49">
        <f t="shared" si="5"/>
        <v>1</v>
      </c>
      <c r="J78" s="49">
        <f t="shared" si="5"/>
        <v>0</v>
      </c>
      <c r="K78" s="50">
        <f t="shared" si="5"/>
        <v>0</v>
      </c>
      <c r="L78" s="49">
        <f t="shared" si="7"/>
        <v>0</v>
      </c>
      <c r="M78" s="49">
        <f t="shared" si="7"/>
        <v>0</v>
      </c>
      <c r="N78" s="49">
        <f t="shared" si="7"/>
        <v>0</v>
      </c>
      <c r="O78" s="49">
        <f t="shared" si="8"/>
        <v>1</v>
      </c>
      <c r="P78" s="49">
        <f t="shared" si="9"/>
        <v>0</v>
      </c>
      <c r="Q78" s="49">
        <f t="shared" si="9"/>
        <v>0</v>
      </c>
      <c r="R78" s="50">
        <f t="shared" si="9"/>
        <v>0</v>
      </c>
      <c r="S78" s="10"/>
    </row>
    <row r="79" spans="1:19" x14ac:dyDescent="0.25">
      <c r="A79" s="10"/>
      <c r="B79" s="4">
        <f>'CALC | Main Engine'!$B79</f>
        <v>72</v>
      </c>
      <c r="C79" s="5">
        <f>'CALC | Main Engine'!$E79</f>
        <v>1</v>
      </c>
      <c r="D79" s="27">
        <f>IF(ISBLANK('INPUT | Operations'!$C84),"",'INPUT | Operations'!$C83)</f>
        <v>52428</v>
      </c>
      <c r="E79" s="32">
        <f>IF(ISBLANK('INPUT | Operations'!$C84),"",'INPUT | Operations'!$C84)</f>
        <v>53854</v>
      </c>
      <c r="F79" s="123">
        <f t="shared" si="6"/>
        <v>1</v>
      </c>
      <c r="G79" s="49">
        <f t="shared" si="6"/>
        <v>0</v>
      </c>
      <c r="H79" s="49">
        <f t="shared" si="6"/>
        <v>0</v>
      </c>
      <c r="I79" s="49">
        <f t="shared" si="5"/>
        <v>1</v>
      </c>
      <c r="J79" s="49">
        <f t="shared" si="5"/>
        <v>0</v>
      </c>
      <c r="K79" s="50">
        <f t="shared" si="5"/>
        <v>0</v>
      </c>
      <c r="L79" s="49">
        <f t="shared" si="7"/>
        <v>0</v>
      </c>
      <c r="M79" s="49">
        <f t="shared" si="7"/>
        <v>0</v>
      </c>
      <c r="N79" s="49">
        <f t="shared" si="7"/>
        <v>0</v>
      </c>
      <c r="O79" s="49">
        <f t="shared" si="8"/>
        <v>1</v>
      </c>
      <c r="P79" s="49">
        <f t="shared" si="9"/>
        <v>0</v>
      </c>
      <c r="Q79" s="49">
        <f t="shared" si="9"/>
        <v>0</v>
      </c>
      <c r="R79" s="50">
        <f t="shared" si="9"/>
        <v>0</v>
      </c>
      <c r="S79" s="10"/>
    </row>
    <row r="80" spans="1:19" x14ac:dyDescent="0.25">
      <c r="A80" s="10"/>
      <c r="B80" s="4">
        <f>'CALC | Main Engine'!$B80</f>
        <v>73</v>
      </c>
      <c r="C80" s="5">
        <f>'CALC | Main Engine'!$E80</f>
        <v>1</v>
      </c>
      <c r="D80" s="27">
        <f>IF(ISBLANK('INPUT | Operations'!$C85),"",'INPUT | Operations'!$C84)</f>
        <v>53854</v>
      </c>
      <c r="E80" s="32">
        <f>IF(ISBLANK('INPUT | Operations'!$C85),"",'INPUT | Operations'!$C85)</f>
        <v>55304</v>
      </c>
      <c r="F80" s="123">
        <f t="shared" si="6"/>
        <v>1</v>
      </c>
      <c r="G80" s="49">
        <f t="shared" si="6"/>
        <v>0</v>
      </c>
      <c r="H80" s="49">
        <f t="shared" si="6"/>
        <v>0</v>
      </c>
      <c r="I80" s="49">
        <f t="shared" si="5"/>
        <v>1</v>
      </c>
      <c r="J80" s="49">
        <f t="shared" si="5"/>
        <v>0</v>
      </c>
      <c r="K80" s="50">
        <f t="shared" si="5"/>
        <v>0</v>
      </c>
      <c r="L80" s="49">
        <f t="shared" si="7"/>
        <v>0</v>
      </c>
      <c r="M80" s="49">
        <f t="shared" si="7"/>
        <v>0</v>
      </c>
      <c r="N80" s="49">
        <f t="shared" si="7"/>
        <v>0</v>
      </c>
      <c r="O80" s="49">
        <f t="shared" si="8"/>
        <v>1</v>
      </c>
      <c r="P80" s="49">
        <f t="shared" si="9"/>
        <v>0</v>
      </c>
      <c r="Q80" s="49">
        <f t="shared" si="9"/>
        <v>0</v>
      </c>
      <c r="R80" s="50">
        <f t="shared" si="9"/>
        <v>0</v>
      </c>
      <c r="S80" s="10"/>
    </row>
    <row r="81" spans="1:19" x14ac:dyDescent="0.25">
      <c r="A81" s="10"/>
      <c r="B81" s="4">
        <f>'CALC | Main Engine'!$B81</f>
        <v>74</v>
      </c>
      <c r="C81" s="5">
        <f>'CALC | Main Engine'!$E81</f>
        <v>1</v>
      </c>
      <c r="D81" s="27">
        <f>IF(ISBLANK('INPUT | Operations'!$C86),"",'INPUT | Operations'!$C85)</f>
        <v>55304</v>
      </c>
      <c r="E81" s="32">
        <f>IF(ISBLANK('INPUT | Operations'!$C86),"",'INPUT | Operations'!$C86)</f>
        <v>56777</v>
      </c>
      <c r="F81" s="123">
        <f t="shared" si="6"/>
        <v>1</v>
      </c>
      <c r="G81" s="49">
        <f t="shared" si="6"/>
        <v>0</v>
      </c>
      <c r="H81" s="49">
        <f t="shared" si="6"/>
        <v>0</v>
      </c>
      <c r="I81" s="49">
        <f t="shared" si="5"/>
        <v>1</v>
      </c>
      <c r="J81" s="49">
        <f t="shared" si="5"/>
        <v>0</v>
      </c>
      <c r="K81" s="50">
        <f t="shared" si="5"/>
        <v>0</v>
      </c>
      <c r="L81" s="49">
        <f t="shared" si="7"/>
        <v>0</v>
      </c>
      <c r="M81" s="49">
        <f t="shared" si="7"/>
        <v>0</v>
      </c>
      <c r="N81" s="49">
        <f t="shared" si="7"/>
        <v>0</v>
      </c>
      <c r="O81" s="49">
        <f t="shared" si="8"/>
        <v>1</v>
      </c>
      <c r="P81" s="49">
        <f t="shared" si="9"/>
        <v>0</v>
      </c>
      <c r="Q81" s="49">
        <f t="shared" si="9"/>
        <v>0</v>
      </c>
      <c r="R81" s="50">
        <f t="shared" si="9"/>
        <v>0</v>
      </c>
      <c r="S81" s="10"/>
    </row>
    <row r="82" spans="1:19" x14ac:dyDescent="0.25">
      <c r="A82" s="10"/>
      <c r="B82" s="4">
        <f>'CALC | Main Engine'!$B82</f>
        <v>75</v>
      </c>
      <c r="C82" s="5">
        <f>'CALC | Main Engine'!$E82</f>
        <v>1</v>
      </c>
      <c r="D82" s="27">
        <f>IF(ISBLANK('INPUT | Operations'!$C87),"",'INPUT | Operations'!$C86)</f>
        <v>56777</v>
      </c>
      <c r="E82" s="32">
        <f>IF(ISBLANK('INPUT | Operations'!$C87),"",'INPUT | Operations'!$C87)</f>
        <v>58274</v>
      </c>
      <c r="F82" s="123">
        <f t="shared" si="6"/>
        <v>1</v>
      </c>
      <c r="G82" s="49">
        <f t="shared" si="6"/>
        <v>0</v>
      </c>
      <c r="H82" s="49">
        <f t="shared" si="6"/>
        <v>0</v>
      </c>
      <c r="I82" s="49">
        <f t="shared" si="5"/>
        <v>1</v>
      </c>
      <c r="J82" s="49">
        <f t="shared" si="5"/>
        <v>0</v>
      </c>
      <c r="K82" s="50">
        <f t="shared" si="5"/>
        <v>0</v>
      </c>
      <c r="L82" s="49">
        <f t="shared" si="7"/>
        <v>0</v>
      </c>
      <c r="M82" s="49">
        <f t="shared" si="7"/>
        <v>0</v>
      </c>
      <c r="N82" s="49">
        <f t="shared" si="7"/>
        <v>0</v>
      </c>
      <c r="O82" s="49">
        <f t="shared" si="8"/>
        <v>1</v>
      </c>
      <c r="P82" s="49">
        <f t="shared" si="9"/>
        <v>0</v>
      </c>
      <c r="Q82" s="49">
        <f t="shared" si="9"/>
        <v>0</v>
      </c>
      <c r="R82" s="50">
        <f t="shared" si="9"/>
        <v>0</v>
      </c>
      <c r="S82" s="10"/>
    </row>
    <row r="83" spans="1:19" x14ac:dyDescent="0.25">
      <c r="A83" s="10"/>
      <c r="B83" s="4">
        <f>'CALC | Main Engine'!$B83</f>
        <v>76</v>
      </c>
      <c r="C83" s="5">
        <f>'CALC | Main Engine'!$E83</f>
        <v>1</v>
      </c>
      <c r="D83" s="27">
        <f>IF(ISBLANK('INPUT | Operations'!$C88),"",'INPUT | Operations'!$C87)</f>
        <v>58274</v>
      </c>
      <c r="E83" s="32">
        <f>IF(ISBLANK('INPUT | Operations'!$C88),"",'INPUT | Operations'!$C88)</f>
        <v>59795</v>
      </c>
      <c r="F83" s="123">
        <f t="shared" si="6"/>
        <v>1</v>
      </c>
      <c r="G83" s="49">
        <f t="shared" si="6"/>
        <v>0</v>
      </c>
      <c r="H83" s="49">
        <f t="shared" si="6"/>
        <v>0</v>
      </c>
      <c r="I83" s="49">
        <f t="shared" si="5"/>
        <v>1</v>
      </c>
      <c r="J83" s="49">
        <f t="shared" si="5"/>
        <v>0</v>
      </c>
      <c r="K83" s="50">
        <f t="shared" si="5"/>
        <v>0</v>
      </c>
      <c r="L83" s="49">
        <f t="shared" si="7"/>
        <v>0</v>
      </c>
      <c r="M83" s="49">
        <f t="shared" si="7"/>
        <v>0</v>
      </c>
      <c r="N83" s="49">
        <f t="shared" si="7"/>
        <v>0</v>
      </c>
      <c r="O83" s="49">
        <f t="shared" si="8"/>
        <v>1</v>
      </c>
      <c r="P83" s="49">
        <f t="shared" si="9"/>
        <v>0</v>
      </c>
      <c r="Q83" s="49">
        <f t="shared" si="9"/>
        <v>0</v>
      </c>
      <c r="R83" s="50">
        <f t="shared" si="9"/>
        <v>0</v>
      </c>
      <c r="S83" s="10"/>
    </row>
    <row r="84" spans="1:19" x14ac:dyDescent="0.25">
      <c r="A84" s="10"/>
      <c r="B84" s="4">
        <f>'CALC | Main Engine'!$B84</f>
        <v>77</v>
      </c>
      <c r="C84" s="5">
        <f>'CALC | Main Engine'!$E84</f>
        <v>1</v>
      </c>
      <c r="D84" s="27">
        <f>IF(ISBLANK('INPUT | Operations'!$C89),"",'INPUT | Operations'!$C88)</f>
        <v>59795</v>
      </c>
      <c r="E84" s="32">
        <f>IF(ISBLANK('INPUT | Operations'!$C89),"",'INPUT | Operations'!$C89)</f>
        <v>61338</v>
      </c>
      <c r="F84" s="123">
        <f t="shared" si="6"/>
        <v>1</v>
      </c>
      <c r="G84" s="49">
        <f t="shared" si="6"/>
        <v>0</v>
      </c>
      <c r="H84" s="49">
        <f t="shared" si="6"/>
        <v>0</v>
      </c>
      <c r="I84" s="49">
        <f t="shared" si="5"/>
        <v>1</v>
      </c>
      <c r="J84" s="49">
        <f t="shared" si="5"/>
        <v>0</v>
      </c>
      <c r="K84" s="50">
        <f t="shared" si="5"/>
        <v>0</v>
      </c>
      <c r="L84" s="49">
        <f t="shared" si="7"/>
        <v>0</v>
      </c>
      <c r="M84" s="49">
        <f t="shared" si="7"/>
        <v>0</v>
      </c>
      <c r="N84" s="49">
        <f t="shared" si="7"/>
        <v>0</v>
      </c>
      <c r="O84" s="49">
        <f t="shared" si="8"/>
        <v>1</v>
      </c>
      <c r="P84" s="49">
        <f t="shared" si="9"/>
        <v>0</v>
      </c>
      <c r="Q84" s="49">
        <f t="shared" si="9"/>
        <v>0</v>
      </c>
      <c r="R84" s="50">
        <f t="shared" si="9"/>
        <v>0</v>
      </c>
      <c r="S84" s="10"/>
    </row>
    <row r="85" spans="1:19" x14ac:dyDescent="0.25">
      <c r="A85" s="10"/>
      <c r="B85" s="4">
        <f>'CALC | Main Engine'!$B85</f>
        <v>78</v>
      </c>
      <c r="C85" s="5">
        <f>'CALC | Main Engine'!$E85</f>
        <v>1</v>
      </c>
      <c r="D85" s="27">
        <f>IF(ISBLANK('INPUT | Operations'!$C90),"",'INPUT | Operations'!$C89)</f>
        <v>61338</v>
      </c>
      <c r="E85" s="32">
        <f>IF(ISBLANK('INPUT | Operations'!$C90),"",'INPUT | Operations'!$C90)</f>
        <v>62905</v>
      </c>
      <c r="F85" s="123">
        <f t="shared" si="6"/>
        <v>1</v>
      </c>
      <c r="G85" s="49">
        <f t="shared" si="6"/>
        <v>0</v>
      </c>
      <c r="H85" s="49">
        <f t="shared" si="6"/>
        <v>0</v>
      </c>
      <c r="I85" s="49">
        <f t="shared" si="5"/>
        <v>1</v>
      </c>
      <c r="J85" s="49">
        <f t="shared" si="5"/>
        <v>0</v>
      </c>
      <c r="K85" s="50">
        <f t="shared" si="5"/>
        <v>0</v>
      </c>
      <c r="L85" s="49">
        <f t="shared" si="7"/>
        <v>0</v>
      </c>
      <c r="M85" s="49">
        <f t="shared" si="7"/>
        <v>0</v>
      </c>
      <c r="N85" s="49">
        <f t="shared" si="7"/>
        <v>0</v>
      </c>
      <c r="O85" s="49">
        <f t="shared" si="8"/>
        <v>1</v>
      </c>
      <c r="P85" s="49">
        <f t="shared" si="9"/>
        <v>0</v>
      </c>
      <c r="Q85" s="49">
        <f t="shared" si="9"/>
        <v>0</v>
      </c>
      <c r="R85" s="50">
        <f t="shared" si="9"/>
        <v>0</v>
      </c>
      <c r="S85" s="10"/>
    </row>
    <row r="86" spans="1:19" x14ac:dyDescent="0.25">
      <c r="A86" s="10"/>
      <c r="B86" s="4">
        <f>'CALC | Main Engine'!$B86</f>
        <v>79</v>
      </c>
      <c r="C86" s="5">
        <f>'CALC | Main Engine'!$E86</f>
        <v>1</v>
      </c>
      <c r="D86" s="27">
        <f>IF(ISBLANK('INPUT | Operations'!$C91),"",'INPUT | Operations'!$C90)</f>
        <v>62905</v>
      </c>
      <c r="E86" s="32">
        <f>IF(ISBLANK('INPUT | Operations'!$C91),"",'INPUT | Operations'!$C91)</f>
        <v>64495</v>
      </c>
      <c r="F86" s="123">
        <f t="shared" si="6"/>
        <v>1</v>
      </c>
      <c r="G86" s="49">
        <f t="shared" si="6"/>
        <v>0</v>
      </c>
      <c r="H86" s="49">
        <f t="shared" si="6"/>
        <v>0</v>
      </c>
      <c r="I86" s="49">
        <f t="shared" si="5"/>
        <v>1</v>
      </c>
      <c r="J86" s="49">
        <f t="shared" si="5"/>
        <v>0</v>
      </c>
      <c r="K86" s="50">
        <f t="shared" si="5"/>
        <v>0</v>
      </c>
      <c r="L86" s="49">
        <f t="shared" si="7"/>
        <v>0</v>
      </c>
      <c r="M86" s="49">
        <f t="shared" si="7"/>
        <v>0</v>
      </c>
      <c r="N86" s="49">
        <f t="shared" si="7"/>
        <v>0</v>
      </c>
      <c r="O86" s="49">
        <f t="shared" si="8"/>
        <v>1</v>
      </c>
      <c r="P86" s="49">
        <f t="shared" si="9"/>
        <v>0</v>
      </c>
      <c r="Q86" s="49">
        <f t="shared" si="9"/>
        <v>0</v>
      </c>
      <c r="R86" s="50">
        <f t="shared" si="9"/>
        <v>0</v>
      </c>
      <c r="S86" s="10"/>
    </row>
    <row r="87" spans="1:19" x14ac:dyDescent="0.25">
      <c r="A87" s="10"/>
      <c r="B87" s="4">
        <f>'CALC | Main Engine'!$B87</f>
        <v>80</v>
      </c>
      <c r="C87" s="5">
        <f>'CALC | Main Engine'!$E87</f>
        <v>1</v>
      </c>
      <c r="D87" s="27">
        <f>IF(ISBLANK('INPUT | Operations'!$C92),"",'INPUT | Operations'!$C91)</f>
        <v>64495</v>
      </c>
      <c r="E87" s="32">
        <f>IF(ISBLANK('INPUT | Operations'!$C92),"",'INPUT | Operations'!$C92)</f>
        <v>66107</v>
      </c>
      <c r="F87" s="123">
        <f t="shared" si="6"/>
        <v>1</v>
      </c>
      <c r="G87" s="49">
        <f t="shared" si="6"/>
        <v>0</v>
      </c>
      <c r="H87" s="49">
        <f t="shared" si="6"/>
        <v>0</v>
      </c>
      <c r="I87" s="49">
        <f t="shared" si="5"/>
        <v>1</v>
      </c>
      <c r="J87" s="49">
        <f t="shared" si="5"/>
        <v>0</v>
      </c>
      <c r="K87" s="50">
        <f t="shared" si="5"/>
        <v>0</v>
      </c>
      <c r="L87" s="49">
        <f t="shared" si="7"/>
        <v>0</v>
      </c>
      <c r="M87" s="49">
        <f t="shared" si="7"/>
        <v>0</v>
      </c>
      <c r="N87" s="49">
        <f t="shared" si="7"/>
        <v>0</v>
      </c>
      <c r="O87" s="49">
        <f t="shared" si="8"/>
        <v>1</v>
      </c>
      <c r="P87" s="49">
        <f t="shared" si="9"/>
        <v>0</v>
      </c>
      <c r="Q87" s="49">
        <f t="shared" si="9"/>
        <v>0</v>
      </c>
      <c r="R87" s="50">
        <f t="shared" si="9"/>
        <v>0</v>
      </c>
      <c r="S87" s="10"/>
    </row>
    <row r="88" spans="1:19" x14ac:dyDescent="0.25">
      <c r="A88" s="10"/>
      <c r="B88" s="4">
        <f>'CALC | Main Engine'!$B88</f>
        <v>81</v>
      </c>
      <c r="C88" s="5">
        <f>'CALC | Main Engine'!$E88</f>
        <v>1</v>
      </c>
      <c r="D88" s="27">
        <f>IF(ISBLANK('INPUT | Operations'!$C93),"",'INPUT | Operations'!$C92)</f>
        <v>66107</v>
      </c>
      <c r="E88" s="32">
        <f>IF(ISBLANK('INPUT | Operations'!$C93),"",'INPUT | Operations'!$C93)</f>
        <v>67741</v>
      </c>
      <c r="F88" s="123">
        <f t="shared" si="6"/>
        <v>1</v>
      </c>
      <c r="G88" s="49">
        <f t="shared" si="6"/>
        <v>0</v>
      </c>
      <c r="H88" s="49">
        <f t="shared" si="6"/>
        <v>0</v>
      </c>
      <c r="I88" s="49">
        <f t="shared" si="5"/>
        <v>1</v>
      </c>
      <c r="J88" s="49">
        <f t="shared" si="5"/>
        <v>0</v>
      </c>
      <c r="K88" s="50">
        <f t="shared" si="5"/>
        <v>0</v>
      </c>
      <c r="L88" s="49">
        <f t="shared" si="7"/>
        <v>0</v>
      </c>
      <c r="M88" s="49">
        <f t="shared" si="7"/>
        <v>0</v>
      </c>
      <c r="N88" s="49">
        <f t="shared" si="7"/>
        <v>0</v>
      </c>
      <c r="O88" s="49">
        <f t="shared" si="8"/>
        <v>1</v>
      </c>
      <c r="P88" s="49">
        <f t="shared" si="9"/>
        <v>0</v>
      </c>
      <c r="Q88" s="49">
        <f t="shared" si="9"/>
        <v>0</v>
      </c>
      <c r="R88" s="50">
        <f t="shared" si="9"/>
        <v>0</v>
      </c>
      <c r="S88" s="10"/>
    </row>
    <row r="89" spans="1:19" x14ac:dyDescent="0.25">
      <c r="A89" s="10"/>
      <c r="B89" s="4">
        <f>'CALC | Main Engine'!$B89</f>
        <v>82</v>
      </c>
      <c r="C89" s="5">
        <f>'CALC | Main Engine'!$E89</f>
        <v>1</v>
      </c>
      <c r="D89" s="27">
        <f>IF(ISBLANK('INPUT | Operations'!$C94),"",'INPUT | Operations'!$C93)</f>
        <v>67741</v>
      </c>
      <c r="E89" s="32">
        <f>IF(ISBLANK('INPUT | Operations'!$C94),"",'INPUT | Operations'!$C94)</f>
        <v>69396</v>
      </c>
      <c r="F89" s="123">
        <f t="shared" si="6"/>
        <v>1</v>
      </c>
      <c r="G89" s="49">
        <f t="shared" si="6"/>
        <v>0</v>
      </c>
      <c r="H89" s="49">
        <f t="shared" si="6"/>
        <v>0</v>
      </c>
      <c r="I89" s="49">
        <f t="shared" si="5"/>
        <v>1</v>
      </c>
      <c r="J89" s="49">
        <f t="shared" si="5"/>
        <v>0</v>
      </c>
      <c r="K89" s="50">
        <f t="shared" si="5"/>
        <v>0</v>
      </c>
      <c r="L89" s="49">
        <f t="shared" si="7"/>
        <v>0</v>
      </c>
      <c r="M89" s="49">
        <f t="shared" si="7"/>
        <v>0</v>
      </c>
      <c r="N89" s="49">
        <f t="shared" si="7"/>
        <v>0</v>
      </c>
      <c r="O89" s="49">
        <f t="shared" si="8"/>
        <v>1</v>
      </c>
      <c r="P89" s="49">
        <f t="shared" si="9"/>
        <v>0</v>
      </c>
      <c r="Q89" s="49">
        <f t="shared" si="9"/>
        <v>0</v>
      </c>
      <c r="R89" s="50">
        <f t="shared" si="9"/>
        <v>0</v>
      </c>
      <c r="S89" s="10"/>
    </row>
    <row r="90" spans="1:19" x14ac:dyDescent="0.25">
      <c r="A90" s="10"/>
      <c r="B90" s="4">
        <f>'CALC | Main Engine'!$B90</f>
        <v>83</v>
      </c>
      <c r="C90" s="5">
        <f>'CALC | Main Engine'!$E90</f>
        <v>1</v>
      </c>
      <c r="D90" s="27">
        <f>IF(ISBLANK('INPUT | Operations'!$C95),"",'INPUT | Operations'!$C94)</f>
        <v>69396</v>
      </c>
      <c r="E90" s="32">
        <f>IF(ISBLANK('INPUT | Operations'!$C95),"",'INPUT | Operations'!$C95)</f>
        <v>71920</v>
      </c>
      <c r="F90" s="123">
        <f t="shared" si="6"/>
        <v>1</v>
      </c>
      <c r="G90" s="49">
        <f t="shared" si="6"/>
        <v>0</v>
      </c>
      <c r="H90" s="49">
        <f t="shared" si="6"/>
        <v>0</v>
      </c>
      <c r="I90" s="49">
        <f t="shared" si="5"/>
        <v>1</v>
      </c>
      <c r="J90" s="49">
        <f t="shared" si="5"/>
        <v>0</v>
      </c>
      <c r="K90" s="50">
        <f t="shared" si="5"/>
        <v>0</v>
      </c>
      <c r="L90" s="49">
        <f t="shared" si="7"/>
        <v>0</v>
      </c>
      <c r="M90" s="49">
        <f t="shared" si="7"/>
        <v>0</v>
      </c>
      <c r="N90" s="49">
        <f t="shared" si="7"/>
        <v>0</v>
      </c>
      <c r="O90" s="49">
        <f t="shared" si="8"/>
        <v>1</v>
      </c>
      <c r="P90" s="49">
        <f t="shared" si="9"/>
        <v>0</v>
      </c>
      <c r="Q90" s="49">
        <f t="shared" si="9"/>
        <v>0</v>
      </c>
      <c r="R90" s="50">
        <f t="shared" si="9"/>
        <v>0</v>
      </c>
      <c r="S90" s="10"/>
    </row>
    <row r="91" spans="1:19" x14ac:dyDescent="0.25">
      <c r="A91" s="10"/>
      <c r="B91" s="4">
        <f>'CALC | Main Engine'!$B91</f>
        <v>84</v>
      </c>
      <c r="C91" s="5">
        <f>'CALC | Main Engine'!$E91</f>
        <v>1</v>
      </c>
      <c r="D91" s="27">
        <f>IF(ISBLANK('INPUT | Operations'!$C96),"",'INPUT | Operations'!$C95)</f>
        <v>71920</v>
      </c>
      <c r="E91" s="32">
        <f>IF(ISBLANK('INPUT | Operations'!$C96),"",'INPUT | Operations'!$C96)</f>
        <v>74484</v>
      </c>
      <c r="F91" s="123">
        <f t="shared" si="6"/>
        <v>1</v>
      </c>
      <c r="G91" s="49">
        <f t="shared" si="6"/>
        <v>0</v>
      </c>
      <c r="H91" s="49">
        <f t="shared" si="6"/>
        <v>0</v>
      </c>
      <c r="I91" s="49">
        <f t="shared" si="5"/>
        <v>1</v>
      </c>
      <c r="J91" s="49">
        <f t="shared" si="5"/>
        <v>0</v>
      </c>
      <c r="K91" s="50">
        <f t="shared" si="5"/>
        <v>0</v>
      </c>
      <c r="L91" s="49">
        <f t="shared" si="7"/>
        <v>0</v>
      </c>
      <c r="M91" s="49">
        <f t="shared" si="7"/>
        <v>0</v>
      </c>
      <c r="N91" s="49">
        <f t="shared" si="7"/>
        <v>0</v>
      </c>
      <c r="O91" s="49">
        <f t="shared" si="8"/>
        <v>1</v>
      </c>
      <c r="P91" s="49">
        <f t="shared" si="9"/>
        <v>0</v>
      </c>
      <c r="Q91" s="49">
        <f t="shared" si="9"/>
        <v>0</v>
      </c>
      <c r="R91" s="50">
        <f t="shared" si="9"/>
        <v>0</v>
      </c>
      <c r="S91" s="10"/>
    </row>
    <row r="92" spans="1:19" x14ac:dyDescent="0.25">
      <c r="A92" s="10"/>
      <c r="B92" s="4">
        <f>'CALC | Main Engine'!$B92</f>
        <v>85</v>
      </c>
      <c r="C92" s="5">
        <f>'CALC | Main Engine'!$E92</f>
        <v>1</v>
      </c>
      <c r="D92" s="27">
        <f>IF(ISBLANK('INPUT | Operations'!$C97),"",'INPUT | Operations'!$C96)</f>
        <v>74484</v>
      </c>
      <c r="E92" s="32">
        <f>IF(ISBLANK('INPUT | Operations'!$C97),"",'INPUT | Operations'!$C97)</f>
        <v>76219</v>
      </c>
      <c r="F92" s="123">
        <f t="shared" si="6"/>
        <v>1</v>
      </c>
      <c r="G92" s="49">
        <f t="shared" si="6"/>
        <v>0</v>
      </c>
      <c r="H92" s="49">
        <f t="shared" si="6"/>
        <v>0</v>
      </c>
      <c r="I92" s="49">
        <f t="shared" si="5"/>
        <v>1</v>
      </c>
      <c r="J92" s="49">
        <f t="shared" si="5"/>
        <v>0</v>
      </c>
      <c r="K92" s="50">
        <f t="shared" si="5"/>
        <v>0</v>
      </c>
      <c r="L92" s="49">
        <f t="shared" si="7"/>
        <v>0</v>
      </c>
      <c r="M92" s="49">
        <f t="shared" si="7"/>
        <v>0</v>
      </c>
      <c r="N92" s="49">
        <f t="shared" si="7"/>
        <v>0</v>
      </c>
      <c r="O92" s="49">
        <f t="shared" si="8"/>
        <v>1</v>
      </c>
      <c r="P92" s="49">
        <f t="shared" si="9"/>
        <v>0</v>
      </c>
      <c r="Q92" s="49">
        <f t="shared" si="9"/>
        <v>0</v>
      </c>
      <c r="R92" s="50">
        <f t="shared" si="9"/>
        <v>0</v>
      </c>
      <c r="S92" s="10"/>
    </row>
    <row r="93" spans="1:19" x14ac:dyDescent="0.25">
      <c r="A93" s="10"/>
      <c r="B93" s="4">
        <f>'CALC | Main Engine'!$B93</f>
        <v>86</v>
      </c>
      <c r="C93" s="5">
        <f>'CALC | Main Engine'!$E93</f>
        <v>1</v>
      </c>
      <c r="D93" s="27">
        <f>IF(ISBLANK('INPUT | Operations'!$C98),"",'INPUT | Operations'!$C97)</f>
        <v>76219</v>
      </c>
      <c r="E93" s="32">
        <f>IF(ISBLANK('INPUT | Operations'!$C98),"",'INPUT | Operations'!$C98)</f>
        <v>77974</v>
      </c>
      <c r="F93" s="123">
        <f t="shared" si="6"/>
        <v>1</v>
      </c>
      <c r="G93" s="49">
        <f t="shared" si="6"/>
        <v>0</v>
      </c>
      <c r="H93" s="49">
        <f t="shared" si="6"/>
        <v>0</v>
      </c>
      <c r="I93" s="49">
        <f t="shared" si="5"/>
        <v>1</v>
      </c>
      <c r="J93" s="49">
        <f t="shared" si="5"/>
        <v>0</v>
      </c>
      <c r="K93" s="50">
        <f t="shared" si="5"/>
        <v>0</v>
      </c>
      <c r="L93" s="49">
        <f t="shared" si="7"/>
        <v>0</v>
      </c>
      <c r="M93" s="49">
        <f t="shared" si="7"/>
        <v>0</v>
      </c>
      <c r="N93" s="49">
        <f t="shared" si="7"/>
        <v>0</v>
      </c>
      <c r="O93" s="49">
        <f t="shared" si="8"/>
        <v>1</v>
      </c>
      <c r="P93" s="49">
        <f t="shared" si="9"/>
        <v>0</v>
      </c>
      <c r="Q93" s="49">
        <f t="shared" si="9"/>
        <v>0</v>
      </c>
      <c r="R93" s="50">
        <f t="shared" si="9"/>
        <v>0</v>
      </c>
      <c r="S93" s="10"/>
    </row>
    <row r="94" spans="1:19" x14ac:dyDescent="0.25">
      <c r="A94" s="10"/>
      <c r="B94" s="4">
        <f>'CALC | Main Engine'!$B94</f>
        <v>87</v>
      </c>
      <c r="C94" s="5">
        <f>'CALC | Main Engine'!$E94</f>
        <v>1</v>
      </c>
      <c r="D94" s="27">
        <f>IF(ISBLANK('INPUT | Operations'!$C99),"",'INPUT | Operations'!$C98)</f>
        <v>77974</v>
      </c>
      <c r="E94" s="32">
        <f>IF(ISBLANK('INPUT | Operations'!$C99),"",'INPUT | Operations'!$C99)</f>
        <v>79747</v>
      </c>
      <c r="F94" s="123">
        <f t="shared" si="6"/>
        <v>1</v>
      </c>
      <c r="G94" s="49">
        <f t="shared" si="6"/>
        <v>0</v>
      </c>
      <c r="H94" s="49">
        <f t="shared" si="6"/>
        <v>0</v>
      </c>
      <c r="I94" s="49">
        <f t="shared" si="5"/>
        <v>1</v>
      </c>
      <c r="J94" s="49">
        <f t="shared" si="5"/>
        <v>0</v>
      </c>
      <c r="K94" s="50">
        <f t="shared" si="5"/>
        <v>0</v>
      </c>
      <c r="L94" s="49">
        <f t="shared" si="7"/>
        <v>0</v>
      </c>
      <c r="M94" s="49">
        <f t="shared" si="7"/>
        <v>0</v>
      </c>
      <c r="N94" s="49">
        <f t="shared" si="7"/>
        <v>0</v>
      </c>
      <c r="O94" s="49">
        <f t="shared" si="8"/>
        <v>1</v>
      </c>
      <c r="P94" s="49">
        <f t="shared" si="9"/>
        <v>0</v>
      </c>
      <c r="Q94" s="49">
        <f t="shared" si="9"/>
        <v>0</v>
      </c>
      <c r="R94" s="50">
        <f t="shared" si="9"/>
        <v>0</v>
      </c>
      <c r="S94" s="10"/>
    </row>
    <row r="95" spans="1:19" x14ac:dyDescent="0.25">
      <c r="A95" s="10"/>
      <c r="B95" s="4">
        <f>'CALC | Main Engine'!$B95</f>
        <v>88</v>
      </c>
      <c r="C95" s="5">
        <f>'CALC | Main Engine'!$E95</f>
        <v>1</v>
      </c>
      <c r="D95" s="27">
        <f>IF(ISBLANK('INPUT | Operations'!$C100),"",'INPUT | Operations'!$C99)</f>
        <v>79747</v>
      </c>
      <c r="E95" s="32">
        <f>IF(ISBLANK('INPUT | Operations'!$C100),"",'INPUT | Operations'!$C100)</f>
        <v>81539</v>
      </c>
      <c r="F95" s="123">
        <f t="shared" si="6"/>
        <v>1</v>
      </c>
      <c r="G95" s="49">
        <f t="shared" si="6"/>
        <v>0</v>
      </c>
      <c r="H95" s="49">
        <f t="shared" si="6"/>
        <v>0</v>
      </c>
      <c r="I95" s="49">
        <f t="shared" si="5"/>
        <v>1</v>
      </c>
      <c r="J95" s="49">
        <f t="shared" si="5"/>
        <v>0</v>
      </c>
      <c r="K95" s="50">
        <f t="shared" si="5"/>
        <v>0</v>
      </c>
      <c r="L95" s="49">
        <f t="shared" si="7"/>
        <v>0</v>
      </c>
      <c r="M95" s="49">
        <f t="shared" si="7"/>
        <v>0</v>
      </c>
      <c r="N95" s="49">
        <f t="shared" si="7"/>
        <v>0</v>
      </c>
      <c r="O95" s="49">
        <f t="shared" si="8"/>
        <v>1</v>
      </c>
      <c r="P95" s="49">
        <f t="shared" si="9"/>
        <v>0</v>
      </c>
      <c r="Q95" s="49">
        <f t="shared" si="9"/>
        <v>0</v>
      </c>
      <c r="R95" s="50">
        <f t="shared" si="9"/>
        <v>0</v>
      </c>
      <c r="S95" s="10"/>
    </row>
    <row r="96" spans="1:19" x14ac:dyDescent="0.25">
      <c r="A96" s="10"/>
      <c r="B96" s="4">
        <f>'CALC | Main Engine'!$B96</f>
        <v>89</v>
      </c>
      <c r="C96" s="5">
        <f>'CALC | Main Engine'!$E96</f>
        <v>1</v>
      </c>
      <c r="D96" s="27">
        <f>IF(ISBLANK('INPUT | Operations'!$C101),"",'INPUT | Operations'!$C100)</f>
        <v>81539</v>
      </c>
      <c r="E96" s="32">
        <f>IF(ISBLANK('INPUT | Operations'!$C101),"",'INPUT | Operations'!$C101)</f>
        <v>83348</v>
      </c>
      <c r="F96" s="123">
        <f t="shared" si="6"/>
        <v>1</v>
      </c>
      <c r="G96" s="49">
        <f t="shared" si="6"/>
        <v>0</v>
      </c>
      <c r="H96" s="49">
        <f t="shared" si="6"/>
        <v>0</v>
      </c>
      <c r="I96" s="49">
        <f t="shared" si="5"/>
        <v>1</v>
      </c>
      <c r="J96" s="49">
        <f t="shared" si="5"/>
        <v>0</v>
      </c>
      <c r="K96" s="50">
        <f t="shared" si="5"/>
        <v>0</v>
      </c>
      <c r="L96" s="49">
        <f t="shared" si="7"/>
        <v>0</v>
      </c>
      <c r="M96" s="49">
        <f t="shared" si="7"/>
        <v>0</v>
      </c>
      <c r="N96" s="49">
        <f t="shared" si="7"/>
        <v>0</v>
      </c>
      <c r="O96" s="49">
        <f t="shared" si="8"/>
        <v>1</v>
      </c>
      <c r="P96" s="49">
        <f t="shared" si="9"/>
        <v>0</v>
      </c>
      <c r="Q96" s="49">
        <f t="shared" si="9"/>
        <v>0</v>
      </c>
      <c r="R96" s="50">
        <f t="shared" si="9"/>
        <v>0</v>
      </c>
      <c r="S96" s="10"/>
    </row>
    <row r="97" spans="1:19" x14ac:dyDescent="0.25">
      <c r="A97" s="10"/>
      <c r="B97" s="4">
        <f>'CALC | Main Engine'!$B97</f>
        <v>90</v>
      </c>
      <c r="C97" s="5">
        <f>'CALC | Main Engine'!$E97</f>
        <v>1</v>
      </c>
      <c r="D97" s="27">
        <f>IF(ISBLANK('INPUT | Operations'!$C102),"",'INPUT | Operations'!$C101)</f>
        <v>83348</v>
      </c>
      <c r="E97" s="32">
        <f>IF(ISBLANK('INPUT | Operations'!$C102),"",'INPUT | Operations'!$C102)</f>
        <v>85176</v>
      </c>
      <c r="F97" s="123">
        <f t="shared" si="6"/>
        <v>1</v>
      </c>
      <c r="G97" s="49">
        <f t="shared" si="6"/>
        <v>0</v>
      </c>
      <c r="H97" s="49">
        <f t="shared" si="6"/>
        <v>0</v>
      </c>
      <c r="I97" s="49">
        <f t="shared" si="5"/>
        <v>1</v>
      </c>
      <c r="J97" s="49">
        <f t="shared" si="5"/>
        <v>0</v>
      </c>
      <c r="K97" s="50">
        <f t="shared" si="5"/>
        <v>0</v>
      </c>
      <c r="L97" s="49">
        <f t="shared" si="7"/>
        <v>0</v>
      </c>
      <c r="M97" s="49">
        <f t="shared" si="7"/>
        <v>0</v>
      </c>
      <c r="N97" s="49">
        <f t="shared" si="7"/>
        <v>0</v>
      </c>
      <c r="O97" s="49">
        <f t="shared" si="8"/>
        <v>1</v>
      </c>
      <c r="P97" s="49">
        <f t="shared" si="9"/>
        <v>0</v>
      </c>
      <c r="Q97" s="49">
        <f t="shared" si="9"/>
        <v>0</v>
      </c>
      <c r="R97" s="50">
        <f t="shared" si="9"/>
        <v>0</v>
      </c>
      <c r="S97" s="10"/>
    </row>
    <row r="98" spans="1:19" x14ac:dyDescent="0.25">
      <c r="A98" s="10"/>
      <c r="B98" s="4">
        <f>'CALC | Main Engine'!$B98</f>
        <v>91</v>
      </c>
      <c r="C98" s="5">
        <f>'CALC | Main Engine'!$E98</f>
        <v>1</v>
      </c>
      <c r="D98" s="27">
        <f>IF(ISBLANK('INPUT | Operations'!$C103),"",'INPUT | Operations'!$C102)</f>
        <v>85176</v>
      </c>
      <c r="E98" s="32">
        <f>IF(ISBLANK('INPUT | Operations'!$C103),"",'INPUT | Operations'!$C103)</f>
        <v>87020</v>
      </c>
      <c r="F98" s="123">
        <f t="shared" si="6"/>
        <v>1</v>
      </c>
      <c r="G98" s="49">
        <f t="shared" si="6"/>
        <v>0</v>
      </c>
      <c r="H98" s="49">
        <f t="shared" si="6"/>
        <v>0</v>
      </c>
      <c r="I98" s="49">
        <f t="shared" si="5"/>
        <v>1</v>
      </c>
      <c r="J98" s="49">
        <f t="shared" si="5"/>
        <v>0</v>
      </c>
      <c r="K98" s="50">
        <f t="shared" si="5"/>
        <v>0</v>
      </c>
      <c r="L98" s="49">
        <f t="shared" si="7"/>
        <v>0</v>
      </c>
      <c r="M98" s="49">
        <f t="shared" si="7"/>
        <v>0</v>
      </c>
      <c r="N98" s="49">
        <f t="shared" si="7"/>
        <v>0</v>
      </c>
      <c r="O98" s="49">
        <f t="shared" si="8"/>
        <v>1</v>
      </c>
      <c r="P98" s="49">
        <f t="shared" si="9"/>
        <v>0</v>
      </c>
      <c r="Q98" s="49">
        <f t="shared" si="9"/>
        <v>0</v>
      </c>
      <c r="R98" s="50">
        <f t="shared" si="9"/>
        <v>0</v>
      </c>
      <c r="S98" s="10"/>
    </row>
    <row r="99" spans="1:19" x14ac:dyDescent="0.25">
      <c r="A99" s="10"/>
      <c r="B99" s="4">
        <f>'CALC | Main Engine'!$B99</f>
        <v>92</v>
      </c>
      <c r="C99" s="5">
        <f>'CALC | Main Engine'!$E99</f>
        <v>1</v>
      </c>
      <c r="D99" s="27">
        <f>IF(ISBLANK('INPUT | Operations'!$C104),"",'INPUT | Operations'!$C103)</f>
        <v>87020</v>
      </c>
      <c r="E99" s="32">
        <f>IF(ISBLANK('INPUT | Operations'!$C104),"",'INPUT | Operations'!$C104)</f>
        <v>88882</v>
      </c>
      <c r="F99" s="123">
        <f t="shared" si="6"/>
        <v>1</v>
      </c>
      <c r="G99" s="49">
        <f t="shared" si="6"/>
        <v>0</v>
      </c>
      <c r="H99" s="49">
        <f t="shared" si="6"/>
        <v>0</v>
      </c>
      <c r="I99" s="49">
        <f t="shared" si="5"/>
        <v>1</v>
      </c>
      <c r="J99" s="49">
        <f t="shared" si="5"/>
        <v>0</v>
      </c>
      <c r="K99" s="50">
        <f t="shared" si="5"/>
        <v>0</v>
      </c>
      <c r="L99" s="49">
        <f t="shared" si="7"/>
        <v>0</v>
      </c>
      <c r="M99" s="49">
        <f t="shared" si="7"/>
        <v>0</v>
      </c>
      <c r="N99" s="49">
        <f t="shared" si="7"/>
        <v>0</v>
      </c>
      <c r="O99" s="49">
        <f t="shared" si="8"/>
        <v>1</v>
      </c>
      <c r="P99" s="49">
        <f t="shared" si="9"/>
        <v>0</v>
      </c>
      <c r="Q99" s="49">
        <f t="shared" si="9"/>
        <v>0</v>
      </c>
      <c r="R99" s="50">
        <f t="shared" si="9"/>
        <v>0</v>
      </c>
      <c r="S99" s="10"/>
    </row>
    <row r="100" spans="1:19" x14ac:dyDescent="0.25">
      <c r="A100" s="10"/>
      <c r="B100" s="4">
        <f>'CALC | Main Engine'!$B100</f>
        <v>93</v>
      </c>
      <c r="C100" s="5">
        <f>'CALC | Main Engine'!$E100</f>
        <v>1</v>
      </c>
      <c r="D100" s="27">
        <f>IF(ISBLANK('INPUT | Operations'!$C105),"",'INPUT | Operations'!$C104)</f>
        <v>88882</v>
      </c>
      <c r="E100" s="32">
        <f>IF(ISBLANK('INPUT | Operations'!$C105),"",'INPUT | Operations'!$C105)</f>
        <v>90762</v>
      </c>
      <c r="F100" s="123">
        <f t="shared" si="6"/>
        <v>1</v>
      </c>
      <c r="G100" s="49">
        <f t="shared" si="6"/>
        <v>0</v>
      </c>
      <c r="H100" s="49">
        <f t="shared" si="6"/>
        <v>0</v>
      </c>
      <c r="I100" s="49">
        <f t="shared" si="5"/>
        <v>1</v>
      </c>
      <c r="J100" s="49">
        <f t="shared" si="5"/>
        <v>0</v>
      </c>
      <c r="K100" s="50">
        <f t="shared" si="5"/>
        <v>0</v>
      </c>
      <c r="L100" s="49">
        <f t="shared" si="7"/>
        <v>0</v>
      </c>
      <c r="M100" s="49">
        <f t="shared" si="7"/>
        <v>0</v>
      </c>
      <c r="N100" s="49">
        <f t="shared" si="7"/>
        <v>0</v>
      </c>
      <c r="O100" s="49">
        <f t="shared" si="8"/>
        <v>1</v>
      </c>
      <c r="P100" s="49">
        <f t="shared" si="9"/>
        <v>0</v>
      </c>
      <c r="Q100" s="49">
        <f t="shared" si="9"/>
        <v>0</v>
      </c>
      <c r="R100" s="50">
        <f t="shared" si="9"/>
        <v>0</v>
      </c>
      <c r="S100" s="10"/>
    </row>
    <row r="101" spans="1:19" x14ac:dyDescent="0.25">
      <c r="A101" s="10"/>
      <c r="B101" s="4">
        <f>'CALC | Main Engine'!$B101</f>
        <v>94</v>
      </c>
      <c r="C101" s="5">
        <f>'CALC | Main Engine'!$E101</f>
        <v>1</v>
      </c>
      <c r="D101" s="27">
        <f>IF(ISBLANK('INPUT | Operations'!$C106),"",'INPUT | Operations'!$C105)</f>
        <v>90762</v>
      </c>
      <c r="E101" s="32">
        <f>IF(ISBLANK('INPUT | Operations'!$C106),"",'INPUT | Operations'!$C106)</f>
        <v>92658</v>
      </c>
      <c r="F101" s="123">
        <f t="shared" si="6"/>
        <v>1</v>
      </c>
      <c r="G101" s="49">
        <f t="shared" si="6"/>
        <v>0</v>
      </c>
      <c r="H101" s="49">
        <f t="shared" si="6"/>
        <v>0</v>
      </c>
      <c r="I101" s="49">
        <f t="shared" si="5"/>
        <v>1</v>
      </c>
      <c r="J101" s="49">
        <f t="shared" si="5"/>
        <v>0</v>
      </c>
      <c r="K101" s="50">
        <f t="shared" si="5"/>
        <v>0</v>
      </c>
      <c r="L101" s="49">
        <f t="shared" si="7"/>
        <v>0</v>
      </c>
      <c r="M101" s="49">
        <f t="shared" si="7"/>
        <v>0</v>
      </c>
      <c r="N101" s="49">
        <f t="shared" si="7"/>
        <v>0</v>
      </c>
      <c r="O101" s="49">
        <f t="shared" si="8"/>
        <v>1</v>
      </c>
      <c r="P101" s="49">
        <f t="shared" si="9"/>
        <v>0</v>
      </c>
      <c r="Q101" s="49">
        <f t="shared" si="9"/>
        <v>0</v>
      </c>
      <c r="R101" s="50">
        <f t="shared" si="9"/>
        <v>0</v>
      </c>
      <c r="S101" s="10"/>
    </row>
    <row r="102" spans="1:19" x14ac:dyDescent="0.25">
      <c r="A102" s="10"/>
      <c r="B102" s="4">
        <f>'CALC | Main Engine'!$B102</f>
        <v>95</v>
      </c>
      <c r="C102" s="5">
        <f>'CALC | Main Engine'!$E102</f>
        <v>1</v>
      </c>
      <c r="D102" s="27">
        <f>IF(ISBLANK('INPUT | Operations'!$C107),"",'INPUT | Operations'!$C106)</f>
        <v>92658</v>
      </c>
      <c r="E102" s="32">
        <f>IF(ISBLANK('INPUT | Operations'!$C107),"",'INPUT | Operations'!$C107)</f>
        <v>94571</v>
      </c>
      <c r="F102" s="123">
        <f t="shared" si="6"/>
        <v>1</v>
      </c>
      <c r="G102" s="49">
        <f t="shared" si="6"/>
        <v>0</v>
      </c>
      <c r="H102" s="49">
        <f t="shared" si="6"/>
        <v>0</v>
      </c>
      <c r="I102" s="49">
        <f t="shared" si="5"/>
        <v>1</v>
      </c>
      <c r="J102" s="49">
        <f t="shared" si="5"/>
        <v>0</v>
      </c>
      <c r="K102" s="50">
        <f t="shared" si="5"/>
        <v>0</v>
      </c>
      <c r="L102" s="49">
        <f t="shared" si="7"/>
        <v>0</v>
      </c>
      <c r="M102" s="49">
        <f t="shared" si="7"/>
        <v>0</v>
      </c>
      <c r="N102" s="49">
        <f t="shared" si="7"/>
        <v>0</v>
      </c>
      <c r="O102" s="49">
        <f t="shared" si="8"/>
        <v>1</v>
      </c>
      <c r="P102" s="49">
        <f t="shared" si="9"/>
        <v>0</v>
      </c>
      <c r="Q102" s="49">
        <f t="shared" si="9"/>
        <v>0</v>
      </c>
      <c r="R102" s="50">
        <f t="shared" si="9"/>
        <v>0</v>
      </c>
      <c r="S102" s="10"/>
    </row>
    <row r="103" spans="1:19" x14ac:dyDescent="0.25">
      <c r="A103" s="10"/>
      <c r="B103" s="4">
        <f>'CALC | Main Engine'!$B103</f>
        <v>96</v>
      </c>
      <c r="C103" s="5">
        <f>'CALC | Main Engine'!$E103</f>
        <v>1</v>
      </c>
      <c r="D103" s="27">
        <f>IF(ISBLANK('INPUT | Operations'!$C108),"",'INPUT | Operations'!$C107)</f>
        <v>94571</v>
      </c>
      <c r="E103" s="32">
        <f>IF(ISBLANK('INPUT | Operations'!$C108),"",'INPUT | Operations'!$C108)</f>
        <v>96499</v>
      </c>
      <c r="F103" s="123">
        <f t="shared" si="6"/>
        <v>1</v>
      </c>
      <c r="G103" s="49">
        <f t="shared" si="6"/>
        <v>0</v>
      </c>
      <c r="H103" s="49">
        <f t="shared" si="6"/>
        <v>0</v>
      </c>
      <c r="I103" s="49">
        <f t="shared" si="5"/>
        <v>1</v>
      </c>
      <c r="J103" s="49">
        <f t="shared" si="5"/>
        <v>0</v>
      </c>
      <c r="K103" s="50">
        <f t="shared" si="5"/>
        <v>0</v>
      </c>
      <c r="L103" s="49">
        <f t="shared" si="7"/>
        <v>0</v>
      </c>
      <c r="M103" s="49">
        <f t="shared" si="7"/>
        <v>0</v>
      </c>
      <c r="N103" s="49">
        <f t="shared" si="7"/>
        <v>0</v>
      </c>
      <c r="O103" s="49">
        <f t="shared" si="8"/>
        <v>1</v>
      </c>
      <c r="P103" s="49">
        <f t="shared" si="9"/>
        <v>0</v>
      </c>
      <c r="Q103" s="49">
        <f t="shared" si="9"/>
        <v>0</v>
      </c>
      <c r="R103" s="50">
        <f t="shared" si="9"/>
        <v>0</v>
      </c>
      <c r="S103" s="10"/>
    </row>
    <row r="104" spans="1:19" x14ac:dyDescent="0.25">
      <c r="A104" s="10"/>
      <c r="B104" s="4">
        <f>'CALC | Main Engine'!$B104</f>
        <v>97</v>
      </c>
      <c r="C104" s="5">
        <f>'CALC | Main Engine'!$E104</f>
        <v>1</v>
      </c>
      <c r="D104" s="27">
        <f>IF(ISBLANK('INPUT | Operations'!$C109),"",'INPUT | Operations'!$C108)</f>
        <v>96499</v>
      </c>
      <c r="E104" s="32">
        <f>IF(ISBLANK('INPUT | Operations'!$C109),"",'INPUT | Operations'!$C109)</f>
        <v>98444</v>
      </c>
      <c r="F104" s="123">
        <f t="shared" si="6"/>
        <v>1</v>
      </c>
      <c r="G104" s="49">
        <f t="shared" si="6"/>
        <v>0</v>
      </c>
      <c r="H104" s="49">
        <f t="shared" si="6"/>
        <v>0</v>
      </c>
      <c r="I104" s="49">
        <f t="shared" si="5"/>
        <v>1</v>
      </c>
      <c r="J104" s="49">
        <f t="shared" si="5"/>
        <v>0</v>
      </c>
      <c r="K104" s="50">
        <f t="shared" si="5"/>
        <v>0</v>
      </c>
      <c r="L104" s="49">
        <f t="shared" si="7"/>
        <v>0</v>
      </c>
      <c r="M104" s="49">
        <f t="shared" si="7"/>
        <v>0</v>
      </c>
      <c r="N104" s="49">
        <f t="shared" si="7"/>
        <v>0</v>
      </c>
      <c r="O104" s="49">
        <f t="shared" si="8"/>
        <v>1</v>
      </c>
      <c r="P104" s="49">
        <f t="shared" si="9"/>
        <v>0</v>
      </c>
      <c r="Q104" s="49">
        <f t="shared" si="9"/>
        <v>0</v>
      </c>
      <c r="R104" s="50">
        <f t="shared" si="9"/>
        <v>0</v>
      </c>
      <c r="S104" s="10"/>
    </row>
    <row r="105" spans="1:19" x14ac:dyDescent="0.25">
      <c r="A105" s="10"/>
      <c r="B105" s="4">
        <f>'CALC | Main Engine'!$B105</f>
        <v>98</v>
      </c>
      <c r="C105" s="5">
        <f>'CALC | Main Engine'!$E105</f>
        <v>1</v>
      </c>
      <c r="D105" s="27">
        <f>IF(ISBLANK('INPUT | Operations'!$C110),"",'INPUT | Operations'!$C109)</f>
        <v>98444</v>
      </c>
      <c r="E105" s="32">
        <f>IF(ISBLANK('INPUT | Operations'!$C110),"",'INPUT | Operations'!$C110)</f>
        <v>100403</v>
      </c>
      <c r="F105" s="123">
        <f t="shared" si="6"/>
        <v>1</v>
      </c>
      <c r="G105" s="49">
        <f t="shared" si="6"/>
        <v>0</v>
      </c>
      <c r="H105" s="49">
        <f t="shared" si="6"/>
        <v>0</v>
      </c>
      <c r="I105" s="49">
        <f t="shared" si="5"/>
        <v>1</v>
      </c>
      <c r="J105" s="49">
        <f t="shared" si="5"/>
        <v>0</v>
      </c>
      <c r="K105" s="50">
        <f t="shared" si="5"/>
        <v>0</v>
      </c>
      <c r="L105" s="49">
        <f t="shared" si="7"/>
        <v>0</v>
      </c>
      <c r="M105" s="49">
        <f t="shared" si="7"/>
        <v>0</v>
      </c>
      <c r="N105" s="49">
        <f t="shared" si="7"/>
        <v>0</v>
      </c>
      <c r="O105" s="49">
        <f t="shared" si="8"/>
        <v>1</v>
      </c>
      <c r="P105" s="49">
        <f t="shared" si="9"/>
        <v>0</v>
      </c>
      <c r="Q105" s="49">
        <f t="shared" si="9"/>
        <v>0</v>
      </c>
      <c r="R105" s="50">
        <f t="shared" si="9"/>
        <v>0</v>
      </c>
      <c r="S105" s="10"/>
    </row>
    <row r="106" spans="1:19" x14ac:dyDescent="0.25">
      <c r="A106" s="10"/>
      <c r="B106" s="4">
        <f>'CALC | Main Engine'!$B106</f>
        <v>99</v>
      </c>
      <c r="C106" s="5">
        <f>'CALC | Main Engine'!$E106</f>
        <v>1</v>
      </c>
      <c r="D106" s="27">
        <f>IF(ISBLANK('INPUT | Operations'!$C111),"",'INPUT | Operations'!$C110)</f>
        <v>100403</v>
      </c>
      <c r="E106" s="32">
        <f>IF(ISBLANK('INPUT | Operations'!$C111),"",'INPUT | Operations'!$C111)</f>
        <v>102378</v>
      </c>
      <c r="F106" s="123">
        <f t="shared" si="6"/>
        <v>1</v>
      </c>
      <c r="G106" s="49">
        <f t="shared" si="6"/>
        <v>0</v>
      </c>
      <c r="H106" s="49">
        <f t="shared" si="6"/>
        <v>0</v>
      </c>
      <c r="I106" s="49">
        <f t="shared" si="5"/>
        <v>1</v>
      </c>
      <c r="J106" s="49">
        <f t="shared" si="5"/>
        <v>0</v>
      </c>
      <c r="K106" s="50">
        <f t="shared" si="5"/>
        <v>0</v>
      </c>
      <c r="L106" s="49">
        <f t="shared" si="7"/>
        <v>0</v>
      </c>
      <c r="M106" s="49">
        <f t="shared" si="7"/>
        <v>0</v>
      </c>
      <c r="N106" s="49">
        <f t="shared" si="7"/>
        <v>0</v>
      </c>
      <c r="O106" s="49">
        <f t="shared" si="8"/>
        <v>1</v>
      </c>
      <c r="P106" s="49">
        <f t="shared" si="9"/>
        <v>0</v>
      </c>
      <c r="Q106" s="49">
        <f t="shared" si="9"/>
        <v>0</v>
      </c>
      <c r="R106" s="50">
        <f t="shared" si="9"/>
        <v>0</v>
      </c>
      <c r="S106" s="10"/>
    </row>
    <row r="107" spans="1:19" x14ac:dyDescent="0.25">
      <c r="A107" s="10"/>
      <c r="B107" s="4">
        <f>'CALC | Main Engine'!$B107</f>
        <v>100</v>
      </c>
      <c r="C107" s="5">
        <f>'CALC | Main Engine'!$E107</f>
        <v>1</v>
      </c>
      <c r="D107" s="27">
        <f>IF(ISBLANK('INPUT | Operations'!$C112),"",'INPUT | Operations'!$C111)</f>
        <v>102378</v>
      </c>
      <c r="E107" s="32">
        <f>IF(ISBLANK('INPUT | Operations'!$C112),"",'INPUT | Operations'!$C112)</f>
        <v>104368</v>
      </c>
      <c r="F107" s="123">
        <f t="shared" si="6"/>
        <v>1</v>
      </c>
      <c r="G107" s="49">
        <f t="shared" si="6"/>
        <v>0</v>
      </c>
      <c r="H107" s="49">
        <f t="shared" si="6"/>
        <v>0</v>
      </c>
      <c r="I107" s="49">
        <f t="shared" si="5"/>
        <v>1</v>
      </c>
      <c r="J107" s="49">
        <f t="shared" si="5"/>
        <v>0</v>
      </c>
      <c r="K107" s="50">
        <f t="shared" si="5"/>
        <v>0</v>
      </c>
      <c r="L107" s="49">
        <f t="shared" si="7"/>
        <v>0</v>
      </c>
      <c r="M107" s="49">
        <f t="shared" si="7"/>
        <v>0</v>
      </c>
      <c r="N107" s="49">
        <f t="shared" si="7"/>
        <v>0</v>
      </c>
      <c r="O107" s="49">
        <f t="shared" si="8"/>
        <v>1</v>
      </c>
      <c r="P107" s="49">
        <f t="shared" si="9"/>
        <v>0</v>
      </c>
      <c r="Q107" s="49">
        <f t="shared" si="9"/>
        <v>0</v>
      </c>
      <c r="R107" s="50">
        <f t="shared" si="9"/>
        <v>0</v>
      </c>
      <c r="S107" s="10"/>
    </row>
    <row r="108" spans="1:19" x14ac:dyDescent="0.25">
      <c r="A108" s="10"/>
      <c r="B108" s="4">
        <f>'CALC | Main Engine'!$B108</f>
        <v>101</v>
      </c>
      <c r="C108" s="5">
        <f>'CALC | Main Engine'!$E108</f>
        <v>1</v>
      </c>
      <c r="D108" s="27">
        <f>IF(ISBLANK('INPUT | Operations'!$C113),"",'INPUT | Operations'!$C112)</f>
        <v>104368</v>
      </c>
      <c r="E108" s="32">
        <f>IF(ISBLANK('INPUT | Operations'!$C113),"",'INPUT | Operations'!$C113)</f>
        <v>106371</v>
      </c>
      <c r="F108" s="123">
        <f t="shared" si="6"/>
        <v>1</v>
      </c>
      <c r="G108" s="49">
        <f t="shared" si="6"/>
        <v>0</v>
      </c>
      <c r="H108" s="49">
        <f t="shared" si="6"/>
        <v>0</v>
      </c>
      <c r="I108" s="49">
        <f t="shared" si="5"/>
        <v>1</v>
      </c>
      <c r="J108" s="49">
        <f t="shared" si="5"/>
        <v>0</v>
      </c>
      <c r="K108" s="50">
        <f t="shared" si="5"/>
        <v>0</v>
      </c>
      <c r="L108" s="49">
        <f t="shared" si="7"/>
        <v>0</v>
      </c>
      <c r="M108" s="49">
        <f t="shared" si="7"/>
        <v>0</v>
      </c>
      <c r="N108" s="49">
        <f t="shared" si="7"/>
        <v>0</v>
      </c>
      <c r="O108" s="49">
        <f t="shared" si="8"/>
        <v>1</v>
      </c>
      <c r="P108" s="49">
        <f t="shared" si="9"/>
        <v>0</v>
      </c>
      <c r="Q108" s="49">
        <f t="shared" si="9"/>
        <v>0</v>
      </c>
      <c r="R108" s="50">
        <f t="shared" si="9"/>
        <v>0</v>
      </c>
      <c r="S108" s="10"/>
    </row>
    <row r="109" spans="1:19" x14ac:dyDescent="0.25">
      <c r="A109" s="10"/>
      <c r="B109" s="4">
        <f>'CALC | Main Engine'!$B109</f>
        <v>102</v>
      </c>
      <c r="C109" s="5">
        <f>'CALC | Main Engine'!$E109</f>
        <v>1</v>
      </c>
      <c r="D109" s="27">
        <f>IF(ISBLANK('INPUT | Operations'!$C114),"",'INPUT | Operations'!$C113)</f>
        <v>106371</v>
      </c>
      <c r="E109" s="32">
        <f>IF(ISBLANK('INPUT | Operations'!$C114),"",'INPUT | Operations'!$C114)</f>
        <v>108389</v>
      </c>
      <c r="F109" s="123">
        <f t="shared" si="6"/>
        <v>1</v>
      </c>
      <c r="G109" s="49">
        <f t="shared" si="6"/>
        <v>0</v>
      </c>
      <c r="H109" s="49">
        <f t="shared" si="6"/>
        <v>0</v>
      </c>
      <c r="I109" s="49">
        <f t="shared" si="5"/>
        <v>1</v>
      </c>
      <c r="J109" s="49">
        <f t="shared" si="5"/>
        <v>0</v>
      </c>
      <c r="K109" s="50">
        <f t="shared" si="5"/>
        <v>0</v>
      </c>
      <c r="L109" s="49">
        <f t="shared" si="7"/>
        <v>0</v>
      </c>
      <c r="M109" s="49">
        <f t="shared" si="7"/>
        <v>0</v>
      </c>
      <c r="N109" s="49">
        <f t="shared" si="7"/>
        <v>0</v>
      </c>
      <c r="O109" s="49">
        <f t="shared" si="8"/>
        <v>1</v>
      </c>
      <c r="P109" s="49">
        <f t="shared" si="9"/>
        <v>0</v>
      </c>
      <c r="Q109" s="49">
        <f t="shared" si="9"/>
        <v>0</v>
      </c>
      <c r="R109" s="50">
        <f t="shared" si="9"/>
        <v>0</v>
      </c>
      <c r="S109" s="10"/>
    </row>
    <row r="110" spans="1:19" x14ac:dyDescent="0.25">
      <c r="A110" s="10"/>
      <c r="B110" s="4">
        <f>'CALC | Main Engine'!$B110</f>
        <v>103</v>
      </c>
      <c r="C110" s="5">
        <f>'CALC | Main Engine'!$E110</f>
        <v>1</v>
      </c>
      <c r="D110" s="27">
        <f>IF(ISBLANK('INPUT | Operations'!$C115),"",'INPUT | Operations'!$C114)</f>
        <v>108389</v>
      </c>
      <c r="E110" s="32">
        <f>IF(ISBLANK('INPUT | Operations'!$C115),"",'INPUT | Operations'!$C115)</f>
        <v>110420</v>
      </c>
      <c r="F110" s="123">
        <f t="shared" si="6"/>
        <v>1</v>
      </c>
      <c r="G110" s="49">
        <f t="shared" si="6"/>
        <v>0</v>
      </c>
      <c r="H110" s="49">
        <f t="shared" si="6"/>
        <v>0</v>
      </c>
      <c r="I110" s="49">
        <f t="shared" si="5"/>
        <v>1</v>
      </c>
      <c r="J110" s="49">
        <f t="shared" si="5"/>
        <v>0</v>
      </c>
      <c r="K110" s="50">
        <f t="shared" si="5"/>
        <v>0</v>
      </c>
      <c r="L110" s="49">
        <f t="shared" si="7"/>
        <v>0</v>
      </c>
      <c r="M110" s="49">
        <f t="shared" si="7"/>
        <v>0</v>
      </c>
      <c r="N110" s="49">
        <f t="shared" si="7"/>
        <v>0</v>
      </c>
      <c r="O110" s="49">
        <f t="shared" si="8"/>
        <v>1</v>
      </c>
      <c r="P110" s="49">
        <f t="shared" si="9"/>
        <v>0</v>
      </c>
      <c r="Q110" s="49">
        <f t="shared" si="9"/>
        <v>0</v>
      </c>
      <c r="R110" s="50">
        <f t="shared" si="9"/>
        <v>0</v>
      </c>
      <c r="S110" s="10"/>
    </row>
    <row r="111" spans="1:19" x14ac:dyDescent="0.25">
      <c r="A111" s="10"/>
      <c r="B111" s="4">
        <f>'CALC | Main Engine'!$B111</f>
        <v>104</v>
      </c>
      <c r="C111" s="5">
        <f>'CALC | Main Engine'!$E111</f>
        <v>1</v>
      </c>
      <c r="D111" s="27">
        <f>IF(ISBLANK('INPUT | Operations'!$C116),"",'INPUT | Operations'!$C115)</f>
        <v>110420</v>
      </c>
      <c r="E111" s="32">
        <f>IF(ISBLANK('INPUT | Operations'!$C116),"",'INPUT | Operations'!$C116)</f>
        <v>112464</v>
      </c>
      <c r="F111" s="123">
        <f t="shared" si="6"/>
        <v>1</v>
      </c>
      <c r="G111" s="49">
        <f t="shared" si="6"/>
        <v>0</v>
      </c>
      <c r="H111" s="49">
        <f t="shared" si="6"/>
        <v>0</v>
      </c>
      <c r="I111" s="49">
        <f t="shared" si="5"/>
        <v>1</v>
      </c>
      <c r="J111" s="49">
        <f t="shared" si="5"/>
        <v>0</v>
      </c>
      <c r="K111" s="50">
        <f t="shared" si="5"/>
        <v>0</v>
      </c>
      <c r="L111" s="49">
        <f t="shared" si="7"/>
        <v>0</v>
      </c>
      <c r="M111" s="49">
        <f t="shared" si="7"/>
        <v>0</v>
      </c>
      <c r="N111" s="49">
        <f t="shared" si="7"/>
        <v>0</v>
      </c>
      <c r="O111" s="49">
        <f t="shared" si="8"/>
        <v>1</v>
      </c>
      <c r="P111" s="49">
        <f t="shared" si="9"/>
        <v>0</v>
      </c>
      <c r="Q111" s="49">
        <f t="shared" si="9"/>
        <v>0</v>
      </c>
      <c r="R111" s="50">
        <f t="shared" si="9"/>
        <v>0</v>
      </c>
      <c r="S111" s="10"/>
    </row>
    <row r="112" spans="1:19" x14ac:dyDescent="0.25">
      <c r="A112" s="10"/>
      <c r="B112" s="4">
        <f>'CALC | Main Engine'!$B112</f>
        <v>105</v>
      </c>
      <c r="C112" s="5">
        <f>'CALC | Main Engine'!$E112</f>
        <v>1</v>
      </c>
      <c r="D112" s="27">
        <f>IF(ISBLANK('INPUT | Operations'!$C117),"",'INPUT | Operations'!$C116)</f>
        <v>112464</v>
      </c>
      <c r="E112" s="32">
        <f>IF(ISBLANK('INPUT | Operations'!$C117),"",'INPUT | Operations'!$C117)</f>
        <v>114521</v>
      </c>
      <c r="F112" s="123">
        <f t="shared" si="6"/>
        <v>1</v>
      </c>
      <c r="G112" s="49">
        <f t="shared" si="6"/>
        <v>0</v>
      </c>
      <c r="H112" s="49">
        <f t="shared" si="6"/>
        <v>0</v>
      </c>
      <c r="I112" s="49">
        <f t="shared" si="5"/>
        <v>1</v>
      </c>
      <c r="J112" s="49">
        <f t="shared" si="5"/>
        <v>0</v>
      </c>
      <c r="K112" s="50">
        <f t="shared" si="5"/>
        <v>0</v>
      </c>
      <c r="L112" s="49">
        <f t="shared" si="7"/>
        <v>0</v>
      </c>
      <c r="M112" s="49">
        <f t="shared" si="7"/>
        <v>0</v>
      </c>
      <c r="N112" s="49">
        <f t="shared" si="7"/>
        <v>0</v>
      </c>
      <c r="O112" s="49">
        <f t="shared" si="8"/>
        <v>1</v>
      </c>
      <c r="P112" s="49">
        <f t="shared" si="9"/>
        <v>0</v>
      </c>
      <c r="Q112" s="49">
        <f t="shared" si="9"/>
        <v>0</v>
      </c>
      <c r="R112" s="50">
        <f t="shared" si="9"/>
        <v>0</v>
      </c>
      <c r="S112" s="10"/>
    </row>
    <row r="113" spans="1:19" x14ac:dyDescent="0.25">
      <c r="A113" s="10"/>
      <c r="B113" s="4">
        <f>'CALC | Main Engine'!$B113</f>
        <v>106</v>
      </c>
      <c r="C113" s="5">
        <f>'CALC | Main Engine'!$E113</f>
        <v>1</v>
      </c>
      <c r="D113" s="27">
        <f>IF(ISBLANK('INPUT | Operations'!$C118),"",'INPUT | Operations'!$C117)</f>
        <v>114521</v>
      </c>
      <c r="E113" s="32">
        <f>IF(ISBLANK('INPUT | Operations'!$C118),"",'INPUT | Operations'!$C118)</f>
        <v>116589</v>
      </c>
      <c r="F113" s="123">
        <f t="shared" si="6"/>
        <v>1</v>
      </c>
      <c r="G113" s="49">
        <f t="shared" si="6"/>
        <v>0</v>
      </c>
      <c r="H113" s="49">
        <f t="shared" si="6"/>
        <v>0</v>
      </c>
      <c r="I113" s="49">
        <f t="shared" si="5"/>
        <v>1</v>
      </c>
      <c r="J113" s="49">
        <f t="shared" si="5"/>
        <v>0</v>
      </c>
      <c r="K113" s="50">
        <f t="shared" si="5"/>
        <v>0</v>
      </c>
      <c r="L113" s="49">
        <f t="shared" si="7"/>
        <v>0</v>
      </c>
      <c r="M113" s="49">
        <f t="shared" si="7"/>
        <v>0</v>
      </c>
      <c r="N113" s="49">
        <f t="shared" si="7"/>
        <v>0</v>
      </c>
      <c r="O113" s="49">
        <f t="shared" si="8"/>
        <v>1</v>
      </c>
      <c r="P113" s="49">
        <f t="shared" si="9"/>
        <v>0</v>
      </c>
      <c r="Q113" s="49">
        <f t="shared" si="9"/>
        <v>0</v>
      </c>
      <c r="R113" s="50">
        <f t="shared" si="9"/>
        <v>0</v>
      </c>
      <c r="S113" s="10"/>
    </row>
    <row r="114" spans="1:19" x14ac:dyDescent="0.25">
      <c r="A114" s="10"/>
      <c r="B114" s="4">
        <f>'CALC | Main Engine'!$B114</f>
        <v>107</v>
      </c>
      <c r="C114" s="5">
        <f>'CALC | Main Engine'!$E114</f>
        <v>1</v>
      </c>
      <c r="D114" s="27">
        <f>IF(ISBLANK('INPUT | Operations'!$C119),"",'INPUT | Operations'!$C118)</f>
        <v>116589</v>
      </c>
      <c r="E114" s="32">
        <f>IF(ISBLANK('INPUT | Operations'!$C119),"",'INPUT | Operations'!$C119)</f>
        <v>119714</v>
      </c>
      <c r="F114" s="123">
        <f t="shared" si="6"/>
        <v>1</v>
      </c>
      <c r="G114" s="49">
        <f t="shared" si="6"/>
        <v>0</v>
      </c>
      <c r="H114" s="49">
        <f t="shared" si="6"/>
        <v>0</v>
      </c>
      <c r="I114" s="49">
        <f t="shared" si="5"/>
        <v>1</v>
      </c>
      <c r="J114" s="49">
        <f t="shared" si="5"/>
        <v>0</v>
      </c>
      <c r="K114" s="50">
        <f t="shared" si="5"/>
        <v>0</v>
      </c>
      <c r="L114" s="49">
        <f t="shared" si="7"/>
        <v>0</v>
      </c>
      <c r="M114" s="49">
        <f t="shared" si="7"/>
        <v>0</v>
      </c>
      <c r="N114" s="49">
        <f t="shared" si="7"/>
        <v>0</v>
      </c>
      <c r="O114" s="49">
        <f t="shared" si="8"/>
        <v>1</v>
      </c>
      <c r="P114" s="49">
        <f t="shared" si="9"/>
        <v>0</v>
      </c>
      <c r="Q114" s="49">
        <f t="shared" si="9"/>
        <v>0</v>
      </c>
      <c r="R114" s="50">
        <f t="shared" si="9"/>
        <v>0</v>
      </c>
      <c r="S114" s="10"/>
    </row>
    <row r="115" spans="1:19" x14ac:dyDescent="0.25">
      <c r="A115" s="10"/>
      <c r="B115" s="4">
        <f>'CALC | Main Engine'!$B115</f>
        <v>108</v>
      </c>
      <c r="C115" s="5">
        <f>'CALC | Main Engine'!$E115</f>
        <v>1</v>
      </c>
      <c r="D115" s="27">
        <f>IF(ISBLANK('INPUT | Operations'!$C120),"",'INPUT | Operations'!$C119)</f>
        <v>119714</v>
      </c>
      <c r="E115" s="32">
        <f>IF(ISBLANK('INPUT | Operations'!$C120),"",'INPUT | Operations'!$C120)</f>
        <v>122860</v>
      </c>
      <c r="F115" s="123">
        <f t="shared" si="6"/>
        <v>1</v>
      </c>
      <c r="G115" s="49">
        <f t="shared" si="6"/>
        <v>0</v>
      </c>
      <c r="H115" s="49">
        <f t="shared" si="6"/>
        <v>0</v>
      </c>
      <c r="I115" s="49">
        <f t="shared" si="6"/>
        <v>1</v>
      </c>
      <c r="J115" s="49">
        <f t="shared" si="6"/>
        <v>0</v>
      </c>
      <c r="K115" s="50">
        <f t="shared" si="6"/>
        <v>0</v>
      </c>
      <c r="L115" s="49">
        <f t="shared" si="7"/>
        <v>0</v>
      </c>
      <c r="M115" s="49">
        <f t="shared" si="7"/>
        <v>0</v>
      </c>
      <c r="N115" s="49">
        <f t="shared" si="7"/>
        <v>0</v>
      </c>
      <c r="O115" s="49">
        <f t="shared" si="8"/>
        <v>1</v>
      </c>
      <c r="P115" s="49">
        <f t="shared" si="9"/>
        <v>0</v>
      </c>
      <c r="Q115" s="49">
        <f t="shared" si="9"/>
        <v>0</v>
      </c>
      <c r="R115" s="50">
        <f t="shared" si="9"/>
        <v>0</v>
      </c>
      <c r="S115" s="10"/>
    </row>
    <row r="116" spans="1:19" x14ac:dyDescent="0.25">
      <c r="A116" s="10"/>
      <c r="B116" s="4">
        <f>'CALC | Main Engine'!$B116</f>
        <v>109</v>
      </c>
      <c r="C116" s="5">
        <f>'CALC | Main Engine'!$E116</f>
        <v>1</v>
      </c>
      <c r="D116" s="27">
        <f>IF(ISBLANK('INPUT | Operations'!$C121),"",'INPUT | Operations'!$C120)</f>
        <v>122860</v>
      </c>
      <c r="E116" s="32">
        <f>IF(ISBLANK('INPUT | Operations'!$C121),"",'INPUT | Operations'!$C121)</f>
        <v>124971</v>
      </c>
      <c r="F116" s="123">
        <f t="shared" ref="F116:K158" si="10">IFERROR(IF(AND(MIN($D116:$E116)&lt;F$5,MAX($D116:$E116)&gt;F$4),MIN(MAX($D116:$E116),F$5)-MAX(MIN($D116:$E116),F$4),0)/(MAX($D116:$E116)-MIN($D116:$E116)),"")</f>
        <v>1</v>
      </c>
      <c r="G116" s="49">
        <f t="shared" si="10"/>
        <v>0</v>
      </c>
      <c r="H116" s="49">
        <f t="shared" si="10"/>
        <v>0</v>
      </c>
      <c r="I116" s="49">
        <f t="shared" si="10"/>
        <v>1</v>
      </c>
      <c r="J116" s="49">
        <f t="shared" si="10"/>
        <v>0</v>
      </c>
      <c r="K116" s="50">
        <f t="shared" si="10"/>
        <v>0</v>
      </c>
      <c r="L116" s="49">
        <f t="shared" si="7"/>
        <v>0</v>
      </c>
      <c r="M116" s="49">
        <f t="shared" si="7"/>
        <v>0</v>
      </c>
      <c r="N116" s="49">
        <f t="shared" si="7"/>
        <v>0</v>
      </c>
      <c r="O116" s="49">
        <f t="shared" si="8"/>
        <v>1</v>
      </c>
      <c r="P116" s="49">
        <f t="shared" si="9"/>
        <v>0</v>
      </c>
      <c r="Q116" s="49">
        <f t="shared" si="9"/>
        <v>0</v>
      </c>
      <c r="R116" s="50">
        <f t="shared" si="9"/>
        <v>0</v>
      </c>
      <c r="S116" s="10"/>
    </row>
    <row r="117" spans="1:19" x14ac:dyDescent="0.25">
      <c r="A117" s="10"/>
      <c r="B117" s="4">
        <f>'CALC | Main Engine'!$B117</f>
        <v>110</v>
      </c>
      <c r="C117" s="5">
        <f>'CALC | Main Engine'!$E117</f>
        <v>1</v>
      </c>
      <c r="D117" s="27">
        <f>IF(ISBLANK('INPUT | Operations'!$C122),"",'INPUT | Operations'!$C121)</f>
        <v>124971</v>
      </c>
      <c r="E117" s="32">
        <f>IF(ISBLANK('INPUT | Operations'!$C122),"",'INPUT | Operations'!$C122)</f>
        <v>127090</v>
      </c>
      <c r="F117" s="123">
        <f t="shared" si="10"/>
        <v>1</v>
      </c>
      <c r="G117" s="49">
        <f t="shared" si="10"/>
        <v>0</v>
      </c>
      <c r="H117" s="49">
        <f t="shared" si="10"/>
        <v>0</v>
      </c>
      <c r="I117" s="49">
        <f t="shared" si="10"/>
        <v>1</v>
      </c>
      <c r="J117" s="49">
        <f t="shared" si="10"/>
        <v>0</v>
      </c>
      <c r="K117" s="50">
        <f t="shared" si="10"/>
        <v>0</v>
      </c>
      <c r="L117" s="49">
        <f t="shared" si="7"/>
        <v>0</v>
      </c>
      <c r="M117" s="49">
        <f t="shared" si="7"/>
        <v>0</v>
      </c>
      <c r="N117" s="49">
        <f t="shared" si="7"/>
        <v>0</v>
      </c>
      <c r="O117" s="49">
        <f t="shared" si="8"/>
        <v>1</v>
      </c>
      <c r="P117" s="49">
        <f t="shared" si="9"/>
        <v>0</v>
      </c>
      <c r="Q117" s="49">
        <f t="shared" si="9"/>
        <v>0</v>
      </c>
      <c r="R117" s="50">
        <f t="shared" si="9"/>
        <v>0</v>
      </c>
      <c r="S117" s="10"/>
    </row>
    <row r="118" spans="1:19" x14ac:dyDescent="0.25">
      <c r="A118" s="10"/>
      <c r="B118" s="4">
        <f>'CALC | Main Engine'!$B118</f>
        <v>111</v>
      </c>
      <c r="C118" s="5">
        <f>'CALC | Main Engine'!$E118</f>
        <v>1</v>
      </c>
      <c r="D118" s="27">
        <f>IF(ISBLANK('INPUT | Operations'!$C123),"",'INPUT | Operations'!$C122)</f>
        <v>127090</v>
      </c>
      <c r="E118" s="32">
        <f>IF(ISBLANK('INPUT | Operations'!$C123),"",'INPUT | Operations'!$C123)</f>
        <v>129215</v>
      </c>
      <c r="F118" s="123">
        <f t="shared" si="10"/>
        <v>1</v>
      </c>
      <c r="G118" s="49">
        <f t="shared" si="10"/>
        <v>0</v>
      </c>
      <c r="H118" s="49">
        <f t="shared" si="10"/>
        <v>0</v>
      </c>
      <c r="I118" s="49">
        <f t="shared" si="10"/>
        <v>1</v>
      </c>
      <c r="J118" s="49">
        <f t="shared" si="10"/>
        <v>0</v>
      </c>
      <c r="K118" s="50">
        <f t="shared" si="10"/>
        <v>0</v>
      </c>
      <c r="L118" s="49">
        <f t="shared" si="7"/>
        <v>0</v>
      </c>
      <c r="M118" s="49">
        <f t="shared" si="7"/>
        <v>0</v>
      </c>
      <c r="N118" s="49">
        <f t="shared" si="7"/>
        <v>0</v>
      </c>
      <c r="O118" s="49">
        <f t="shared" si="8"/>
        <v>1</v>
      </c>
      <c r="P118" s="49">
        <f t="shared" si="9"/>
        <v>0</v>
      </c>
      <c r="Q118" s="49">
        <f t="shared" si="9"/>
        <v>0</v>
      </c>
      <c r="R118" s="50">
        <f t="shared" si="9"/>
        <v>0</v>
      </c>
      <c r="S118" s="10"/>
    </row>
    <row r="119" spans="1:19" x14ac:dyDescent="0.25">
      <c r="A119" s="10"/>
      <c r="B119" s="4">
        <f>'CALC | Main Engine'!$B119</f>
        <v>112</v>
      </c>
      <c r="C119" s="5">
        <f>'CALC | Main Engine'!$E119</f>
        <v>1</v>
      </c>
      <c r="D119" s="27">
        <f>IF(ISBLANK('INPUT | Operations'!$C124),"",'INPUT | Operations'!$C123)</f>
        <v>129215</v>
      </c>
      <c r="E119" s="32">
        <f>IF(ISBLANK('INPUT | Operations'!$C124),"",'INPUT | Operations'!$C124)</f>
        <v>131344</v>
      </c>
      <c r="F119" s="123">
        <f t="shared" si="10"/>
        <v>1</v>
      </c>
      <c r="G119" s="49">
        <f t="shared" si="10"/>
        <v>0</v>
      </c>
      <c r="H119" s="49">
        <f t="shared" si="10"/>
        <v>0</v>
      </c>
      <c r="I119" s="49">
        <f t="shared" si="10"/>
        <v>1</v>
      </c>
      <c r="J119" s="49">
        <f t="shared" si="10"/>
        <v>0</v>
      </c>
      <c r="K119" s="50">
        <f t="shared" si="10"/>
        <v>0</v>
      </c>
      <c r="L119" s="49">
        <f t="shared" si="7"/>
        <v>0</v>
      </c>
      <c r="M119" s="49">
        <f t="shared" si="7"/>
        <v>0</v>
      </c>
      <c r="N119" s="49">
        <f t="shared" si="7"/>
        <v>0</v>
      </c>
      <c r="O119" s="49">
        <f t="shared" si="8"/>
        <v>1</v>
      </c>
      <c r="P119" s="49">
        <f t="shared" si="9"/>
        <v>0</v>
      </c>
      <c r="Q119" s="49">
        <f t="shared" si="9"/>
        <v>0</v>
      </c>
      <c r="R119" s="50">
        <f t="shared" si="9"/>
        <v>0</v>
      </c>
      <c r="S119" s="10"/>
    </row>
    <row r="120" spans="1:19" x14ac:dyDescent="0.25">
      <c r="A120" s="10"/>
      <c r="B120" s="4">
        <f>'CALC | Main Engine'!$B120</f>
        <v>113</v>
      </c>
      <c r="C120" s="5">
        <f>'CALC | Main Engine'!$E120</f>
        <v>1</v>
      </c>
      <c r="D120" s="27">
        <f>IF(ISBLANK('INPUT | Operations'!$C125),"",'INPUT | Operations'!$C124)</f>
        <v>131344</v>
      </c>
      <c r="E120" s="32">
        <f>IF(ISBLANK('INPUT | Operations'!$C125),"",'INPUT | Operations'!$C125)</f>
        <v>133473</v>
      </c>
      <c r="F120" s="123">
        <f t="shared" si="10"/>
        <v>1</v>
      </c>
      <c r="G120" s="49">
        <f t="shared" si="10"/>
        <v>0</v>
      </c>
      <c r="H120" s="49">
        <f t="shared" si="10"/>
        <v>0</v>
      </c>
      <c r="I120" s="49">
        <f t="shared" si="10"/>
        <v>1</v>
      </c>
      <c r="J120" s="49">
        <f t="shared" si="10"/>
        <v>0</v>
      </c>
      <c r="K120" s="50">
        <f t="shared" si="10"/>
        <v>0</v>
      </c>
      <c r="L120" s="49">
        <f t="shared" si="7"/>
        <v>0</v>
      </c>
      <c r="M120" s="49">
        <f t="shared" si="7"/>
        <v>0</v>
      </c>
      <c r="N120" s="49">
        <f t="shared" si="7"/>
        <v>0</v>
      </c>
      <c r="O120" s="49">
        <f t="shared" si="8"/>
        <v>1</v>
      </c>
      <c r="P120" s="49">
        <f t="shared" si="9"/>
        <v>0</v>
      </c>
      <c r="Q120" s="49">
        <f t="shared" si="9"/>
        <v>0</v>
      </c>
      <c r="R120" s="50">
        <f t="shared" si="9"/>
        <v>0</v>
      </c>
      <c r="S120" s="10"/>
    </row>
    <row r="121" spans="1:19" x14ac:dyDescent="0.25">
      <c r="A121" s="10"/>
      <c r="B121" s="4">
        <f>'CALC | Main Engine'!$B121</f>
        <v>114</v>
      </c>
      <c r="C121" s="5">
        <f>'CALC | Main Engine'!$E121</f>
        <v>1</v>
      </c>
      <c r="D121" s="27">
        <f>IF(ISBLANK('INPUT | Operations'!$C126),"",'INPUT | Operations'!$C125)</f>
        <v>133473</v>
      </c>
      <c r="E121" s="32">
        <f>IF(ISBLANK('INPUT | Operations'!$C126),"",'INPUT | Operations'!$C126)</f>
        <v>135600</v>
      </c>
      <c r="F121" s="123">
        <f t="shared" si="10"/>
        <v>1</v>
      </c>
      <c r="G121" s="49">
        <f t="shared" si="10"/>
        <v>0</v>
      </c>
      <c r="H121" s="49">
        <f t="shared" si="10"/>
        <v>0</v>
      </c>
      <c r="I121" s="49">
        <f t="shared" si="10"/>
        <v>1</v>
      </c>
      <c r="J121" s="49">
        <f t="shared" si="10"/>
        <v>0</v>
      </c>
      <c r="K121" s="50">
        <f t="shared" si="10"/>
        <v>0</v>
      </c>
      <c r="L121" s="49">
        <f t="shared" si="7"/>
        <v>0</v>
      </c>
      <c r="M121" s="49">
        <f t="shared" si="7"/>
        <v>0</v>
      </c>
      <c r="N121" s="49">
        <f t="shared" si="7"/>
        <v>0</v>
      </c>
      <c r="O121" s="49">
        <f t="shared" si="8"/>
        <v>1</v>
      </c>
      <c r="P121" s="49">
        <f t="shared" si="9"/>
        <v>0</v>
      </c>
      <c r="Q121" s="49">
        <f t="shared" si="9"/>
        <v>0</v>
      </c>
      <c r="R121" s="50">
        <f t="shared" si="9"/>
        <v>0</v>
      </c>
      <c r="S121" s="10"/>
    </row>
    <row r="122" spans="1:19" x14ac:dyDescent="0.25">
      <c r="A122" s="10"/>
      <c r="B122" s="4">
        <f>'CALC | Main Engine'!$B122</f>
        <v>115</v>
      </c>
      <c r="C122" s="5">
        <f>'CALC | Main Engine'!$E122</f>
        <v>1</v>
      </c>
      <c r="D122" s="27">
        <f>IF(ISBLANK('INPUT | Operations'!$C127),"",'INPUT | Operations'!$C126)</f>
        <v>135600</v>
      </c>
      <c r="E122" s="32">
        <f>IF(ISBLANK('INPUT | Operations'!$C127),"",'INPUT | Operations'!$C127)</f>
        <v>137723</v>
      </c>
      <c r="F122" s="123">
        <f t="shared" si="10"/>
        <v>1</v>
      </c>
      <c r="G122" s="49">
        <f t="shared" si="10"/>
        <v>0</v>
      </c>
      <c r="H122" s="49">
        <f t="shared" si="10"/>
        <v>0</v>
      </c>
      <c r="I122" s="49">
        <f t="shared" si="10"/>
        <v>1</v>
      </c>
      <c r="J122" s="49">
        <f t="shared" si="10"/>
        <v>0</v>
      </c>
      <c r="K122" s="50">
        <f t="shared" si="10"/>
        <v>0</v>
      </c>
      <c r="L122" s="49">
        <f t="shared" si="7"/>
        <v>0</v>
      </c>
      <c r="M122" s="49">
        <f t="shared" si="7"/>
        <v>0</v>
      </c>
      <c r="N122" s="49">
        <f t="shared" si="7"/>
        <v>0</v>
      </c>
      <c r="O122" s="49">
        <f t="shared" si="8"/>
        <v>1</v>
      </c>
      <c r="P122" s="49">
        <f t="shared" si="9"/>
        <v>0</v>
      </c>
      <c r="Q122" s="49">
        <f t="shared" si="9"/>
        <v>0</v>
      </c>
      <c r="R122" s="50">
        <f t="shared" si="9"/>
        <v>0</v>
      </c>
      <c r="S122" s="10"/>
    </row>
    <row r="123" spans="1:19" x14ac:dyDescent="0.25">
      <c r="A123" s="10"/>
      <c r="B123" s="4">
        <f>'CALC | Main Engine'!$B123</f>
        <v>116</v>
      </c>
      <c r="C123" s="5">
        <f>'CALC | Main Engine'!$E123</f>
        <v>1</v>
      </c>
      <c r="D123" s="27">
        <f>IF(ISBLANK('INPUT | Operations'!$C128),"",'INPUT | Operations'!$C127)</f>
        <v>137723</v>
      </c>
      <c r="E123" s="32">
        <f>IF(ISBLANK('INPUT | Operations'!$C128),"",'INPUT | Operations'!$C128)</f>
        <v>139840</v>
      </c>
      <c r="F123" s="123">
        <f t="shared" si="10"/>
        <v>1</v>
      </c>
      <c r="G123" s="49">
        <f t="shared" si="10"/>
        <v>0</v>
      </c>
      <c r="H123" s="49">
        <f t="shared" si="10"/>
        <v>0</v>
      </c>
      <c r="I123" s="49">
        <f t="shared" si="10"/>
        <v>1</v>
      </c>
      <c r="J123" s="49">
        <f t="shared" si="10"/>
        <v>0</v>
      </c>
      <c r="K123" s="50">
        <f t="shared" si="10"/>
        <v>0</v>
      </c>
      <c r="L123" s="49">
        <f t="shared" si="7"/>
        <v>0</v>
      </c>
      <c r="M123" s="49">
        <f t="shared" si="7"/>
        <v>0</v>
      </c>
      <c r="N123" s="49">
        <f t="shared" si="7"/>
        <v>0</v>
      </c>
      <c r="O123" s="49">
        <f t="shared" si="8"/>
        <v>1</v>
      </c>
      <c r="P123" s="49">
        <f t="shared" si="9"/>
        <v>0</v>
      </c>
      <c r="Q123" s="49">
        <f t="shared" si="9"/>
        <v>0</v>
      </c>
      <c r="R123" s="50">
        <f t="shared" si="9"/>
        <v>0</v>
      </c>
      <c r="S123" s="10"/>
    </row>
    <row r="124" spans="1:19" x14ac:dyDescent="0.25">
      <c r="A124" s="10"/>
      <c r="B124" s="4">
        <f>'CALC | Main Engine'!$B124</f>
        <v>117</v>
      </c>
      <c r="C124" s="5">
        <f>'CALC | Main Engine'!$E124</f>
        <v>1</v>
      </c>
      <c r="D124" s="27">
        <f>IF(ISBLANK('INPUT | Operations'!$C129),"",'INPUT | Operations'!$C128)</f>
        <v>139840</v>
      </c>
      <c r="E124" s="32">
        <f>IF(ISBLANK('INPUT | Operations'!$C129),"",'INPUT | Operations'!$C129)</f>
        <v>141950</v>
      </c>
      <c r="F124" s="123">
        <f t="shared" si="10"/>
        <v>1</v>
      </c>
      <c r="G124" s="49">
        <f t="shared" si="10"/>
        <v>0</v>
      </c>
      <c r="H124" s="49">
        <f t="shared" si="10"/>
        <v>0</v>
      </c>
      <c r="I124" s="49">
        <f t="shared" si="10"/>
        <v>1</v>
      </c>
      <c r="J124" s="49">
        <f t="shared" si="10"/>
        <v>0</v>
      </c>
      <c r="K124" s="50">
        <f t="shared" si="10"/>
        <v>0</v>
      </c>
      <c r="L124" s="49">
        <f t="shared" si="7"/>
        <v>0</v>
      </c>
      <c r="M124" s="49">
        <f t="shared" si="7"/>
        <v>0</v>
      </c>
      <c r="N124" s="49">
        <f t="shared" si="7"/>
        <v>0</v>
      </c>
      <c r="O124" s="49">
        <f t="shared" si="8"/>
        <v>1</v>
      </c>
      <c r="P124" s="49">
        <f t="shared" si="9"/>
        <v>0</v>
      </c>
      <c r="Q124" s="49">
        <f t="shared" si="9"/>
        <v>0</v>
      </c>
      <c r="R124" s="50">
        <f t="shared" si="9"/>
        <v>0</v>
      </c>
      <c r="S124" s="10"/>
    </row>
    <row r="125" spans="1:19" x14ac:dyDescent="0.25">
      <c r="A125" s="10"/>
      <c r="B125" s="4">
        <f>'CALC | Main Engine'!$B125</f>
        <v>118</v>
      </c>
      <c r="C125" s="5">
        <f>'CALC | Main Engine'!$E125</f>
        <v>1</v>
      </c>
      <c r="D125" s="27">
        <f>IF(ISBLANK('INPUT | Operations'!$C130),"",'INPUT | Operations'!$C129)</f>
        <v>141950</v>
      </c>
      <c r="E125" s="32">
        <f>IF(ISBLANK('INPUT | Operations'!$C130),"",'INPUT | Operations'!$C130)</f>
        <v>144051</v>
      </c>
      <c r="F125" s="123">
        <f t="shared" si="10"/>
        <v>1</v>
      </c>
      <c r="G125" s="49">
        <f t="shared" si="10"/>
        <v>0</v>
      </c>
      <c r="H125" s="49">
        <f t="shared" si="10"/>
        <v>0</v>
      </c>
      <c r="I125" s="49">
        <f t="shared" si="10"/>
        <v>1</v>
      </c>
      <c r="J125" s="49">
        <f t="shared" si="10"/>
        <v>0</v>
      </c>
      <c r="K125" s="50">
        <f t="shared" si="10"/>
        <v>0</v>
      </c>
      <c r="L125" s="49">
        <f t="shared" si="7"/>
        <v>0</v>
      </c>
      <c r="M125" s="49">
        <f t="shared" si="7"/>
        <v>0</v>
      </c>
      <c r="N125" s="49">
        <f t="shared" si="7"/>
        <v>0</v>
      </c>
      <c r="O125" s="49">
        <f t="shared" si="8"/>
        <v>1</v>
      </c>
      <c r="P125" s="49">
        <f t="shared" si="9"/>
        <v>0</v>
      </c>
      <c r="Q125" s="49">
        <f t="shared" si="9"/>
        <v>0</v>
      </c>
      <c r="R125" s="50">
        <f t="shared" si="9"/>
        <v>0</v>
      </c>
      <c r="S125" s="10"/>
    </row>
    <row r="126" spans="1:19" x14ac:dyDescent="0.25">
      <c r="A126" s="10"/>
      <c r="B126" s="4">
        <f>'CALC | Main Engine'!$B126</f>
        <v>119</v>
      </c>
      <c r="C126" s="5">
        <f>'CALC | Main Engine'!$E126</f>
        <v>1</v>
      </c>
      <c r="D126" s="27">
        <f>IF(ISBLANK('INPUT | Operations'!$C131),"",'INPUT | Operations'!$C130)</f>
        <v>144051</v>
      </c>
      <c r="E126" s="32">
        <f>IF(ISBLANK('INPUT | Operations'!$C131),"",'INPUT | Operations'!$C131)</f>
        <v>146142</v>
      </c>
      <c r="F126" s="123">
        <f t="shared" si="10"/>
        <v>1</v>
      </c>
      <c r="G126" s="49">
        <f t="shared" si="10"/>
        <v>0</v>
      </c>
      <c r="H126" s="49">
        <f t="shared" si="10"/>
        <v>0</v>
      </c>
      <c r="I126" s="49">
        <f t="shared" si="10"/>
        <v>1</v>
      </c>
      <c r="J126" s="49">
        <f t="shared" si="10"/>
        <v>0</v>
      </c>
      <c r="K126" s="50">
        <f t="shared" si="10"/>
        <v>0</v>
      </c>
      <c r="L126" s="49">
        <f t="shared" si="7"/>
        <v>0</v>
      </c>
      <c r="M126" s="49">
        <f t="shared" si="7"/>
        <v>0</v>
      </c>
      <c r="N126" s="49">
        <f t="shared" si="7"/>
        <v>0</v>
      </c>
      <c r="O126" s="49">
        <f t="shared" si="8"/>
        <v>1</v>
      </c>
      <c r="P126" s="49">
        <f t="shared" si="9"/>
        <v>0</v>
      </c>
      <c r="Q126" s="49">
        <f t="shared" si="9"/>
        <v>0</v>
      </c>
      <c r="R126" s="50">
        <f t="shared" si="9"/>
        <v>0</v>
      </c>
      <c r="S126" s="10"/>
    </row>
    <row r="127" spans="1:19" x14ac:dyDescent="0.25">
      <c r="A127" s="10"/>
      <c r="B127" s="4">
        <f>'CALC | Main Engine'!$B127</f>
        <v>120</v>
      </c>
      <c r="C127" s="5">
        <f>'CALC | Main Engine'!$E127</f>
        <v>1</v>
      </c>
      <c r="D127" s="27">
        <f>IF(ISBLANK('INPUT | Operations'!$C132),"",'INPUT | Operations'!$C131)</f>
        <v>146142</v>
      </c>
      <c r="E127" s="32">
        <f>IF(ISBLANK('INPUT | Operations'!$C132),"",'INPUT | Operations'!$C132)</f>
        <v>148222</v>
      </c>
      <c r="F127" s="123">
        <f t="shared" si="10"/>
        <v>1</v>
      </c>
      <c r="G127" s="49">
        <f t="shared" si="10"/>
        <v>0</v>
      </c>
      <c r="H127" s="49">
        <f t="shared" si="10"/>
        <v>0</v>
      </c>
      <c r="I127" s="49">
        <f t="shared" si="10"/>
        <v>1</v>
      </c>
      <c r="J127" s="49">
        <f t="shared" si="10"/>
        <v>0</v>
      </c>
      <c r="K127" s="50">
        <f t="shared" si="10"/>
        <v>0</v>
      </c>
      <c r="L127" s="49">
        <f t="shared" si="7"/>
        <v>0</v>
      </c>
      <c r="M127" s="49">
        <f t="shared" si="7"/>
        <v>0</v>
      </c>
      <c r="N127" s="49">
        <f t="shared" si="7"/>
        <v>0</v>
      </c>
      <c r="O127" s="49">
        <f t="shared" si="8"/>
        <v>1</v>
      </c>
      <c r="P127" s="49">
        <f t="shared" si="9"/>
        <v>0</v>
      </c>
      <c r="Q127" s="49">
        <f t="shared" si="9"/>
        <v>0</v>
      </c>
      <c r="R127" s="50">
        <f t="shared" si="9"/>
        <v>0</v>
      </c>
      <c r="S127" s="10"/>
    </row>
    <row r="128" spans="1:19" x14ac:dyDescent="0.25">
      <c r="A128" s="10"/>
      <c r="B128" s="4">
        <f>'CALC | Main Engine'!$B128</f>
        <v>121</v>
      </c>
      <c r="C128" s="5">
        <f>'CALC | Main Engine'!$E128</f>
        <v>1</v>
      </c>
      <c r="D128" s="27">
        <f>IF(ISBLANK('INPUT | Operations'!$C133),"",'INPUT | Operations'!$C132)</f>
        <v>148222</v>
      </c>
      <c r="E128" s="32">
        <f>IF(ISBLANK('INPUT | Operations'!$C133),"",'INPUT | Operations'!$C133)</f>
        <v>150292</v>
      </c>
      <c r="F128" s="123">
        <f t="shared" si="10"/>
        <v>1</v>
      </c>
      <c r="G128" s="49">
        <f t="shared" si="10"/>
        <v>0</v>
      </c>
      <c r="H128" s="49">
        <f t="shared" si="10"/>
        <v>0</v>
      </c>
      <c r="I128" s="49">
        <f t="shared" si="10"/>
        <v>1</v>
      </c>
      <c r="J128" s="49">
        <f t="shared" si="10"/>
        <v>0</v>
      </c>
      <c r="K128" s="50">
        <f t="shared" si="10"/>
        <v>0</v>
      </c>
      <c r="L128" s="49">
        <f t="shared" si="7"/>
        <v>0</v>
      </c>
      <c r="M128" s="49">
        <f t="shared" si="7"/>
        <v>0</v>
      </c>
      <c r="N128" s="49">
        <f t="shared" si="7"/>
        <v>0</v>
      </c>
      <c r="O128" s="49">
        <f t="shared" si="8"/>
        <v>1</v>
      </c>
      <c r="P128" s="49">
        <f t="shared" si="9"/>
        <v>0</v>
      </c>
      <c r="Q128" s="49">
        <f t="shared" si="9"/>
        <v>0</v>
      </c>
      <c r="R128" s="50">
        <f t="shared" si="9"/>
        <v>0</v>
      </c>
      <c r="S128" s="10"/>
    </row>
    <row r="129" spans="1:19" x14ac:dyDescent="0.25">
      <c r="A129" s="10"/>
      <c r="B129" s="4">
        <f>'CALC | Main Engine'!$B129</f>
        <v>122</v>
      </c>
      <c r="C129" s="5">
        <f>'CALC | Main Engine'!$E129</f>
        <v>1</v>
      </c>
      <c r="D129" s="27">
        <f>IF(ISBLANK('INPUT | Operations'!$C134),"",'INPUT | Operations'!$C133)</f>
        <v>150292</v>
      </c>
      <c r="E129" s="32">
        <f>IF(ISBLANK('INPUT | Operations'!$C134),"",'INPUT | Operations'!$C134)</f>
        <v>152349</v>
      </c>
      <c r="F129" s="123">
        <f t="shared" si="10"/>
        <v>1</v>
      </c>
      <c r="G129" s="49">
        <f t="shared" si="10"/>
        <v>0</v>
      </c>
      <c r="H129" s="49">
        <f t="shared" si="10"/>
        <v>0</v>
      </c>
      <c r="I129" s="49">
        <f t="shared" si="10"/>
        <v>1</v>
      </c>
      <c r="J129" s="49">
        <f t="shared" si="10"/>
        <v>0</v>
      </c>
      <c r="K129" s="50">
        <f t="shared" si="10"/>
        <v>0</v>
      </c>
      <c r="L129" s="49">
        <f t="shared" si="7"/>
        <v>0</v>
      </c>
      <c r="M129" s="49">
        <f t="shared" si="7"/>
        <v>0</v>
      </c>
      <c r="N129" s="49">
        <f t="shared" si="7"/>
        <v>0</v>
      </c>
      <c r="O129" s="49">
        <f t="shared" si="8"/>
        <v>1</v>
      </c>
      <c r="P129" s="49">
        <f t="shared" si="9"/>
        <v>0</v>
      </c>
      <c r="Q129" s="49">
        <f t="shared" si="9"/>
        <v>0</v>
      </c>
      <c r="R129" s="50">
        <f t="shared" si="9"/>
        <v>0</v>
      </c>
      <c r="S129" s="10"/>
    </row>
    <row r="130" spans="1:19" x14ac:dyDescent="0.25">
      <c r="A130" s="10"/>
      <c r="B130" s="4">
        <f>'CALC | Main Engine'!$B130</f>
        <v>123</v>
      </c>
      <c r="C130" s="5">
        <f>'CALC | Main Engine'!$E130</f>
        <v>1</v>
      </c>
      <c r="D130" s="27">
        <f>IF(ISBLANK('INPUT | Operations'!$C135),"",'INPUT | Operations'!$C134)</f>
        <v>152349</v>
      </c>
      <c r="E130" s="32">
        <f>IF(ISBLANK('INPUT | Operations'!$C135),"",'INPUT | Operations'!$C135)</f>
        <v>155073.5</v>
      </c>
      <c r="F130" s="123">
        <f t="shared" si="10"/>
        <v>1</v>
      </c>
      <c r="G130" s="49">
        <f t="shared" si="10"/>
        <v>0</v>
      </c>
      <c r="H130" s="49">
        <f t="shared" si="10"/>
        <v>0</v>
      </c>
      <c r="I130" s="49">
        <f t="shared" si="10"/>
        <v>1</v>
      </c>
      <c r="J130" s="49">
        <f t="shared" si="10"/>
        <v>0</v>
      </c>
      <c r="K130" s="50">
        <f t="shared" si="10"/>
        <v>0</v>
      </c>
      <c r="L130" s="49">
        <f t="shared" si="7"/>
        <v>0</v>
      </c>
      <c r="M130" s="49">
        <f t="shared" si="7"/>
        <v>0</v>
      </c>
      <c r="N130" s="49">
        <f t="shared" si="7"/>
        <v>0</v>
      </c>
      <c r="O130" s="49">
        <f t="shared" si="8"/>
        <v>1</v>
      </c>
      <c r="P130" s="49">
        <f t="shared" si="9"/>
        <v>0</v>
      </c>
      <c r="Q130" s="49">
        <f t="shared" si="9"/>
        <v>0</v>
      </c>
      <c r="R130" s="50">
        <f t="shared" si="9"/>
        <v>0</v>
      </c>
      <c r="S130" s="10"/>
    </row>
    <row r="131" spans="1:19" x14ac:dyDescent="0.25">
      <c r="A131" s="10"/>
      <c r="B131" s="4">
        <f>'CALC | Main Engine'!$B131</f>
        <v>124</v>
      </c>
      <c r="C131" s="5">
        <f>'CALC | Main Engine'!$E131</f>
        <v>1</v>
      </c>
      <c r="D131" s="27">
        <f>IF(ISBLANK('INPUT | Operations'!$C136),"",'INPUT | Operations'!$C135)</f>
        <v>155073.5</v>
      </c>
      <c r="E131" s="32">
        <f>IF(ISBLANK('INPUT | Operations'!$C136),"",'INPUT | Operations'!$C136)</f>
        <v>155752</v>
      </c>
      <c r="F131" s="123">
        <f t="shared" si="10"/>
        <v>1</v>
      </c>
      <c r="G131" s="49">
        <f t="shared" si="10"/>
        <v>0</v>
      </c>
      <c r="H131" s="49">
        <f t="shared" si="10"/>
        <v>0</v>
      </c>
      <c r="I131" s="49">
        <f t="shared" si="10"/>
        <v>1</v>
      </c>
      <c r="J131" s="49">
        <f t="shared" si="10"/>
        <v>0</v>
      </c>
      <c r="K131" s="50">
        <f t="shared" si="10"/>
        <v>0</v>
      </c>
      <c r="L131" s="49">
        <f t="shared" si="7"/>
        <v>0</v>
      </c>
      <c r="M131" s="49">
        <f t="shared" si="7"/>
        <v>0</v>
      </c>
      <c r="N131" s="49">
        <f t="shared" si="7"/>
        <v>0</v>
      </c>
      <c r="O131" s="49">
        <f t="shared" si="8"/>
        <v>1</v>
      </c>
      <c r="P131" s="49">
        <f t="shared" si="9"/>
        <v>0</v>
      </c>
      <c r="Q131" s="49">
        <f t="shared" si="9"/>
        <v>0</v>
      </c>
      <c r="R131" s="50">
        <f t="shared" si="9"/>
        <v>0</v>
      </c>
      <c r="S131" s="10"/>
    </row>
    <row r="132" spans="1:19" x14ac:dyDescent="0.25">
      <c r="A132" s="10"/>
      <c r="B132" s="4">
        <f>'CALC | Main Engine'!$B132</f>
        <v>125</v>
      </c>
      <c r="C132" s="5">
        <f>'CALC | Main Engine'!$E132</f>
        <v>1</v>
      </c>
      <c r="D132" s="27">
        <f>IF(ISBLANK('INPUT | Operations'!$C137),"",'INPUT | Operations'!$C136)</f>
        <v>155752</v>
      </c>
      <c r="E132" s="32">
        <f>IF(ISBLANK('INPUT | Operations'!$C137),"",'INPUT | Operations'!$C137)</f>
        <v>157777</v>
      </c>
      <c r="F132" s="123">
        <f t="shared" si="10"/>
        <v>1</v>
      </c>
      <c r="G132" s="49">
        <f t="shared" si="10"/>
        <v>0</v>
      </c>
      <c r="H132" s="49">
        <f t="shared" si="10"/>
        <v>0</v>
      </c>
      <c r="I132" s="49">
        <f t="shared" si="10"/>
        <v>1</v>
      </c>
      <c r="J132" s="49">
        <f t="shared" si="10"/>
        <v>0</v>
      </c>
      <c r="K132" s="50">
        <f t="shared" si="10"/>
        <v>0</v>
      </c>
      <c r="L132" s="49">
        <f t="shared" si="7"/>
        <v>0</v>
      </c>
      <c r="M132" s="49">
        <f t="shared" si="7"/>
        <v>0</v>
      </c>
      <c r="N132" s="49">
        <f t="shared" si="7"/>
        <v>0</v>
      </c>
      <c r="O132" s="49">
        <f t="shared" si="8"/>
        <v>1</v>
      </c>
      <c r="P132" s="49">
        <f t="shared" si="9"/>
        <v>0</v>
      </c>
      <c r="Q132" s="49">
        <f t="shared" si="9"/>
        <v>0</v>
      </c>
      <c r="R132" s="50">
        <f t="shared" si="9"/>
        <v>0</v>
      </c>
      <c r="S132" s="10"/>
    </row>
    <row r="133" spans="1:19" x14ac:dyDescent="0.25">
      <c r="A133" s="10"/>
      <c r="B133" s="4">
        <f>'CALC | Main Engine'!$B133</f>
        <v>126</v>
      </c>
      <c r="C133" s="5">
        <f>'CALC | Main Engine'!$E133</f>
        <v>1</v>
      </c>
      <c r="D133" s="27">
        <f>IF(ISBLANK('INPUT | Operations'!$C138),"",'INPUT | Operations'!$C137)</f>
        <v>157777</v>
      </c>
      <c r="E133" s="32">
        <f>IF(ISBLANK('INPUT | Operations'!$C138),"",'INPUT | Operations'!$C138)</f>
        <v>159792</v>
      </c>
      <c r="F133" s="123">
        <f t="shared" si="10"/>
        <v>1</v>
      </c>
      <c r="G133" s="49">
        <f t="shared" si="10"/>
        <v>0</v>
      </c>
      <c r="H133" s="49">
        <f t="shared" si="10"/>
        <v>0</v>
      </c>
      <c r="I133" s="49">
        <f t="shared" si="10"/>
        <v>1</v>
      </c>
      <c r="J133" s="49">
        <f t="shared" si="10"/>
        <v>0</v>
      </c>
      <c r="K133" s="50">
        <f t="shared" si="10"/>
        <v>0</v>
      </c>
      <c r="L133" s="49">
        <f t="shared" si="7"/>
        <v>0</v>
      </c>
      <c r="M133" s="49">
        <f t="shared" si="7"/>
        <v>0</v>
      </c>
      <c r="N133" s="49">
        <f t="shared" si="7"/>
        <v>0</v>
      </c>
      <c r="O133" s="49">
        <f t="shared" si="8"/>
        <v>1</v>
      </c>
      <c r="P133" s="49">
        <f t="shared" si="9"/>
        <v>0</v>
      </c>
      <c r="Q133" s="49">
        <f t="shared" si="9"/>
        <v>0</v>
      </c>
      <c r="R133" s="50">
        <f t="shared" si="9"/>
        <v>0</v>
      </c>
      <c r="S133" s="10"/>
    </row>
    <row r="134" spans="1:19" x14ac:dyDescent="0.25">
      <c r="A134" s="10"/>
      <c r="B134" s="4">
        <f>'CALC | Main Engine'!$B134</f>
        <v>127</v>
      </c>
      <c r="C134" s="5">
        <f>'CALC | Main Engine'!$E134</f>
        <v>1</v>
      </c>
      <c r="D134" s="27">
        <f>IF(ISBLANK('INPUT | Operations'!$C139),"",'INPUT | Operations'!$C138)</f>
        <v>159792</v>
      </c>
      <c r="E134" s="32">
        <f>IF(ISBLANK('INPUT | Operations'!$C139),"",'INPUT | Operations'!$C139)</f>
        <v>161796</v>
      </c>
      <c r="F134" s="123">
        <f t="shared" si="10"/>
        <v>1</v>
      </c>
      <c r="G134" s="49">
        <f t="shared" si="10"/>
        <v>0</v>
      </c>
      <c r="H134" s="49">
        <f t="shared" si="10"/>
        <v>0</v>
      </c>
      <c r="I134" s="49">
        <f t="shared" si="10"/>
        <v>1</v>
      </c>
      <c r="J134" s="49">
        <f t="shared" si="10"/>
        <v>0</v>
      </c>
      <c r="K134" s="50">
        <f t="shared" si="10"/>
        <v>0</v>
      </c>
      <c r="L134" s="49">
        <f t="shared" si="7"/>
        <v>0</v>
      </c>
      <c r="M134" s="49">
        <f t="shared" si="7"/>
        <v>0</v>
      </c>
      <c r="N134" s="49">
        <f t="shared" si="7"/>
        <v>0</v>
      </c>
      <c r="O134" s="49">
        <f t="shared" si="8"/>
        <v>1</v>
      </c>
      <c r="P134" s="49">
        <f t="shared" si="9"/>
        <v>0</v>
      </c>
      <c r="Q134" s="49">
        <f t="shared" si="9"/>
        <v>0</v>
      </c>
      <c r="R134" s="50">
        <f t="shared" si="9"/>
        <v>0</v>
      </c>
      <c r="S134" s="10"/>
    </row>
    <row r="135" spans="1:19" x14ac:dyDescent="0.25">
      <c r="A135" s="10"/>
      <c r="B135" s="4">
        <f>'CALC | Main Engine'!$B135</f>
        <v>128</v>
      </c>
      <c r="C135" s="5">
        <f>'CALC | Main Engine'!$E135</f>
        <v>1</v>
      </c>
      <c r="D135" s="27">
        <f>IF(ISBLANK('INPUT | Operations'!$C140),"",'INPUT | Operations'!$C139)</f>
        <v>161796</v>
      </c>
      <c r="E135" s="32">
        <f>IF(ISBLANK('INPUT | Operations'!$C140),"",'INPUT | Operations'!$C140)</f>
        <v>163790</v>
      </c>
      <c r="F135" s="123">
        <f t="shared" si="10"/>
        <v>1</v>
      </c>
      <c r="G135" s="49">
        <f t="shared" si="10"/>
        <v>0</v>
      </c>
      <c r="H135" s="49">
        <f t="shared" si="10"/>
        <v>0</v>
      </c>
      <c r="I135" s="49">
        <f t="shared" si="10"/>
        <v>1</v>
      </c>
      <c r="J135" s="49">
        <f t="shared" si="10"/>
        <v>0</v>
      </c>
      <c r="K135" s="50">
        <f t="shared" si="10"/>
        <v>0</v>
      </c>
      <c r="L135" s="49">
        <f t="shared" si="7"/>
        <v>0</v>
      </c>
      <c r="M135" s="49">
        <f t="shared" si="7"/>
        <v>0</v>
      </c>
      <c r="N135" s="49">
        <f t="shared" si="7"/>
        <v>0</v>
      </c>
      <c r="O135" s="49">
        <f t="shared" si="8"/>
        <v>1</v>
      </c>
      <c r="P135" s="49">
        <f t="shared" si="9"/>
        <v>0</v>
      </c>
      <c r="Q135" s="49">
        <f t="shared" si="9"/>
        <v>0</v>
      </c>
      <c r="R135" s="50">
        <f t="shared" si="9"/>
        <v>0</v>
      </c>
      <c r="S135" s="10"/>
    </row>
    <row r="136" spans="1:19" x14ac:dyDescent="0.25">
      <c r="A136" s="10"/>
      <c r="B136" s="4">
        <f>'CALC | Main Engine'!$B136</f>
        <v>129</v>
      </c>
      <c r="C136" s="5">
        <f>'CALC | Main Engine'!$E136</f>
        <v>1</v>
      </c>
      <c r="D136" s="27">
        <f>IF(ISBLANK('INPUT | Operations'!$C141),"",'INPUT | Operations'!$C140)</f>
        <v>163790</v>
      </c>
      <c r="E136" s="32">
        <f>IF(ISBLANK('INPUT | Operations'!$C141),"",'INPUT | Operations'!$C141)</f>
        <v>165773</v>
      </c>
      <c r="F136" s="123">
        <f t="shared" si="10"/>
        <v>1</v>
      </c>
      <c r="G136" s="49">
        <f t="shared" si="10"/>
        <v>0</v>
      </c>
      <c r="H136" s="49">
        <f t="shared" si="10"/>
        <v>0</v>
      </c>
      <c r="I136" s="49">
        <f t="shared" si="10"/>
        <v>0.12707753437022615</v>
      </c>
      <c r="J136" s="49">
        <f t="shared" si="10"/>
        <v>0.87292246562977382</v>
      </c>
      <c r="K136" s="50">
        <f t="shared" si="10"/>
        <v>0</v>
      </c>
      <c r="L136" s="49">
        <f t="shared" si="7"/>
        <v>0</v>
      </c>
      <c r="M136" s="49">
        <f t="shared" si="7"/>
        <v>0</v>
      </c>
      <c r="N136" s="49">
        <f t="shared" si="7"/>
        <v>0</v>
      </c>
      <c r="O136" s="49">
        <f t="shared" si="8"/>
        <v>1</v>
      </c>
      <c r="P136" s="49">
        <f t="shared" si="9"/>
        <v>0</v>
      </c>
      <c r="Q136" s="49">
        <f t="shared" si="9"/>
        <v>0</v>
      </c>
      <c r="R136" s="50">
        <f t="shared" si="9"/>
        <v>0</v>
      </c>
      <c r="S136" s="10"/>
    </row>
    <row r="137" spans="1:19" x14ac:dyDescent="0.25">
      <c r="A137" s="10"/>
      <c r="B137" s="4">
        <f>'CALC | Main Engine'!$B137</f>
        <v>130</v>
      </c>
      <c r="C137" s="5">
        <f>'CALC | Main Engine'!$E137</f>
        <v>1</v>
      </c>
      <c r="D137" s="27">
        <f>IF(ISBLANK('INPUT | Operations'!$C142),"",'INPUT | Operations'!$C141)</f>
        <v>165773</v>
      </c>
      <c r="E137" s="32">
        <f>IF(ISBLANK('INPUT | Operations'!$C142),"",'INPUT | Operations'!$C142)</f>
        <v>167746</v>
      </c>
      <c r="F137" s="123">
        <f t="shared" si="10"/>
        <v>1</v>
      </c>
      <c r="G137" s="49">
        <f t="shared" si="10"/>
        <v>0</v>
      </c>
      <c r="H137" s="49">
        <f t="shared" si="10"/>
        <v>0</v>
      </c>
      <c r="I137" s="49">
        <f t="shared" si="10"/>
        <v>0</v>
      </c>
      <c r="J137" s="49">
        <f t="shared" si="10"/>
        <v>1</v>
      </c>
      <c r="K137" s="50">
        <f t="shared" si="10"/>
        <v>0</v>
      </c>
      <c r="L137" s="49">
        <f t="shared" ref="L137:N200" si="11">IFERROR(IF(AND($E137&gt;$D137,MIN($D137:$E137)&lt;L$5,MAX($D137:$E137)&gt;L$4),MIN(MAX($D137:$E137),L$5)-MAX(MIN($D137:$E137),L$4),0)/(MAX($D137:$E137)-MIN($D137:$E137)),"")</f>
        <v>0</v>
      </c>
      <c r="M137" s="49">
        <f t="shared" si="11"/>
        <v>0</v>
      </c>
      <c r="N137" s="49">
        <f t="shared" si="11"/>
        <v>0</v>
      </c>
      <c r="O137" s="49">
        <f t="shared" ref="O137:O200" si="12">IFERROR(IF(AND(MIN($D137:$E137)&lt;O$5,MAX($D137:$E137)&gt;O$4),MIN(MAX($D137:$E137),O$5)-MAX(MIN($D137:$E137),O$4),0)/(MAX($D137:$E137)-MIN($D137:$E137)),"")</f>
        <v>1</v>
      </c>
      <c r="P137" s="49">
        <f t="shared" ref="P137:R200" si="13">IFERROR(IF(AND($D137&gt;$E137,MIN($D137:$E137)&lt;P$5,MAX($D137:$E137)&gt;P$4),MIN(MAX($D137:$E137),P$5)-MAX(MIN($D137:$E137),P$4),0)/(MAX($D137:$E137)-MIN($D137:$E137)),"")</f>
        <v>0</v>
      </c>
      <c r="Q137" s="49">
        <f t="shared" si="13"/>
        <v>0</v>
      </c>
      <c r="R137" s="50">
        <f t="shared" si="13"/>
        <v>0</v>
      </c>
      <c r="S137" s="10"/>
    </row>
    <row r="138" spans="1:19" x14ac:dyDescent="0.25">
      <c r="A138" s="10"/>
      <c r="B138" s="4">
        <f>'CALC | Main Engine'!$B138</f>
        <v>131</v>
      </c>
      <c r="C138" s="5">
        <f>'CALC | Main Engine'!$E138</f>
        <v>1</v>
      </c>
      <c r="D138" s="27">
        <f>IF(ISBLANK('INPUT | Operations'!$C143),"",'INPUT | Operations'!$C142)</f>
        <v>167746</v>
      </c>
      <c r="E138" s="32">
        <f>IF(ISBLANK('INPUT | Operations'!$C143),"",'INPUT | Operations'!$C143)</f>
        <v>169709</v>
      </c>
      <c r="F138" s="123">
        <f t="shared" si="10"/>
        <v>1</v>
      </c>
      <c r="G138" s="49">
        <f t="shared" si="10"/>
        <v>0</v>
      </c>
      <c r="H138" s="49">
        <f t="shared" si="10"/>
        <v>0</v>
      </c>
      <c r="I138" s="49">
        <f t="shared" si="10"/>
        <v>0</v>
      </c>
      <c r="J138" s="49">
        <f t="shared" si="10"/>
        <v>1</v>
      </c>
      <c r="K138" s="50">
        <f t="shared" si="10"/>
        <v>0</v>
      </c>
      <c r="L138" s="49">
        <f t="shared" si="11"/>
        <v>0</v>
      </c>
      <c r="M138" s="49">
        <f t="shared" si="11"/>
        <v>0</v>
      </c>
      <c r="N138" s="49">
        <f t="shared" si="11"/>
        <v>0</v>
      </c>
      <c r="O138" s="49">
        <f t="shared" si="12"/>
        <v>1</v>
      </c>
      <c r="P138" s="49">
        <f t="shared" si="13"/>
        <v>0</v>
      </c>
      <c r="Q138" s="49">
        <f t="shared" si="13"/>
        <v>0</v>
      </c>
      <c r="R138" s="50">
        <f t="shared" si="13"/>
        <v>0</v>
      </c>
      <c r="S138" s="10"/>
    </row>
    <row r="139" spans="1:19" x14ac:dyDescent="0.25">
      <c r="A139" s="10"/>
      <c r="B139" s="4">
        <f>'CALC | Main Engine'!$B139</f>
        <v>132</v>
      </c>
      <c r="C139" s="5">
        <f>'CALC | Main Engine'!$E139</f>
        <v>1</v>
      </c>
      <c r="D139" s="27">
        <f>IF(ISBLANK('INPUT | Operations'!$C144),"",'INPUT | Operations'!$C143)</f>
        <v>169709</v>
      </c>
      <c r="E139" s="32">
        <f>IF(ISBLANK('INPUT | Operations'!$C144),"",'INPUT | Operations'!$C144)</f>
        <v>171662</v>
      </c>
      <c r="F139" s="123">
        <f t="shared" si="10"/>
        <v>1</v>
      </c>
      <c r="G139" s="49">
        <f t="shared" si="10"/>
        <v>0</v>
      </c>
      <c r="H139" s="49">
        <f t="shared" si="10"/>
        <v>0</v>
      </c>
      <c r="I139" s="49">
        <f t="shared" si="10"/>
        <v>0</v>
      </c>
      <c r="J139" s="49">
        <f t="shared" si="10"/>
        <v>1</v>
      </c>
      <c r="K139" s="50">
        <f t="shared" si="10"/>
        <v>0</v>
      </c>
      <c r="L139" s="49">
        <f t="shared" si="11"/>
        <v>0</v>
      </c>
      <c r="M139" s="49">
        <f t="shared" si="11"/>
        <v>0</v>
      </c>
      <c r="N139" s="49">
        <f t="shared" si="11"/>
        <v>0</v>
      </c>
      <c r="O139" s="49">
        <f t="shared" si="12"/>
        <v>1</v>
      </c>
      <c r="P139" s="49">
        <f t="shared" si="13"/>
        <v>0</v>
      </c>
      <c r="Q139" s="49">
        <f t="shared" si="13"/>
        <v>0</v>
      </c>
      <c r="R139" s="50">
        <f t="shared" si="13"/>
        <v>0</v>
      </c>
      <c r="S139" s="10"/>
    </row>
    <row r="140" spans="1:19" x14ac:dyDescent="0.25">
      <c r="A140" s="10"/>
      <c r="B140" s="4">
        <f>'CALC | Main Engine'!$B140</f>
        <v>133</v>
      </c>
      <c r="C140" s="5">
        <f>'CALC | Main Engine'!$E140</f>
        <v>1</v>
      </c>
      <c r="D140" s="27">
        <f>IF(ISBLANK('INPUT | Operations'!$C145),"",'INPUT | Operations'!$C144)</f>
        <v>171662</v>
      </c>
      <c r="E140" s="32">
        <f>IF(ISBLANK('INPUT | Operations'!$C145),"",'INPUT | Operations'!$C145)</f>
        <v>173603</v>
      </c>
      <c r="F140" s="123">
        <f t="shared" si="10"/>
        <v>1</v>
      </c>
      <c r="G140" s="49">
        <f t="shared" si="10"/>
        <v>0</v>
      </c>
      <c r="H140" s="49">
        <f t="shared" si="10"/>
        <v>0</v>
      </c>
      <c r="I140" s="49">
        <f t="shared" si="10"/>
        <v>0</v>
      </c>
      <c r="J140" s="49">
        <f t="shared" si="10"/>
        <v>1</v>
      </c>
      <c r="K140" s="50">
        <f t="shared" si="10"/>
        <v>0</v>
      </c>
      <c r="L140" s="49">
        <f t="shared" si="11"/>
        <v>0</v>
      </c>
      <c r="M140" s="49">
        <f t="shared" si="11"/>
        <v>0</v>
      </c>
      <c r="N140" s="49">
        <f t="shared" si="11"/>
        <v>0</v>
      </c>
      <c r="O140" s="49">
        <f t="shared" si="12"/>
        <v>1</v>
      </c>
      <c r="P140" s="49">
        <f t="shared" si="13"/>
        <v>0</v>
      </c>
      <c r="Q140" s="49">
        <f t="shared" si="13"/>
        <v>0</v>
      </c>
      <c r="R140" s="50">
        <f t="shared" si="13"/>
        <v>0</v>
      </c>
      <c r="S140" s="10"/>
    </row>
    <row r="141" spans="1:19" x14ac:dyDescent="0.25">
      <c r="A141" s="10"/>
      <c r="B141" s="4">
        <f>'CALC | Main Engine'!$B141</f>
        <v>134</v>
      </c>
      <c r="C141" s="5">
        <f>'CALC | Main Engine'!$E141</f>
        <v>1</v>
      </c>
      <c r="D141" s="27">
        <f>IF(ISBLANK('INPUT | Operations'!$C146),"",'INPUT | Operations'!$C145)</f>
        <v>173603</v>
      </c>
      <c r="E141" s="32">
        <f>IF(ISBLANK('INPUT | Operations'!$C146),"",'INPUT | Operations'!$C146)</f>
        <v>175534</v>
      </c>
      <c r="F141" s="123">
        <f t="shared" si="10"/>
        <v>1</v>
      </c>
      <c r="G141" s="49">
        <f t="shared" si="10"/>
        <v>0</v>
      </c>
      <c r="H141" s="49">
        <f t="shared" si="10"/>
        <v>0</v>
      </c>
      <c r="I141" s="49">
        <f t="shared" si="10"/>
        <v>0</v>
      </c>
      <c r="J141" s="49">
        <f t="shared" si="10"/>
        <v>1</v>
      </c>
      <c r="K141" s="50">
        <f t="shared" si="10"/>
        <v>0</v>
      </c>
      <c r="L141" s="49">
        <f t="shared" si="11"/>
        <v>0</v>
      </c>
      <c r="M141" s="49">
        <f t="shared" si="11"/>
        <v>0</v>
      </c>
      <c r="N141" s="49">
        <f t="shared" si="11"/>
        <v>0</v>
      </c>
      <c r="O141" s="49">
        <f t="shared" si="12"/>
        <v>1</v>
      </c>
      <c r="P141" s="49">
        <f t="shared" si="13"/>
        <v>0</v>
      </c>
      <c r="Q141" s="49">
        <f t="shared" si="13"/>
        <v>0</v>
      </c>
      <c r="R141" s="50">
        <f t="shared" si="13"/>
        <v>0</v>
      </c>
      <c r="S141" s="10"/>
    </row>
    <row r="142" spans="1:19" x14ac:dyDescent="0.25">
      <c r="A142" s="10"/>
      <c r="B142" s="4">
        <f>'CALC | Main Engine'!$B142</f>
        <v>135</v>
      </c>
      <c r="C142" s="5">
        <f>'CALC | Main Engine'!$E142</f>
        <v>1</v>
      </c>
      <c r="D142" s="27">
        <f>IF(ISBLANK('INPUT | Operations'!$C147),"",'INPUT | Operations'!$C146)</f>
        <v>175534</v>
      </c>
      <c r="E142" s="32">
        <f>IF(ISBLANK('INPUT | Operations'!$C147),"",'INPUT | Operations'!$C147)</f>
        <v>177453</v>
      </c>
      <c r="F142" s="123">
        <f t="shared" si="10"/>
        <v>1</v>
      </c>
      <c r="G142" s="49">
        <f t="shared" si="10"/>
        <v>0</v>
      </c>
      <c r="H142" s="49">
        <f t="shared" si="10"/>
        <v>0</v>
      </c>
      <c r="I142" s="49">
        <f t="shared" si="10"/>
        <v>0</v>
      </c>
      <c r="J142" s="49">
        <f t="shared" si="10"/>
        <v>1</v>
      </c>
      <c r="K142" s="50">
        <f t="shared" si="10"/>
        <v>0</v>
      </c>
      <c r="L142" s="49">
        <f t="shared" si="11"/>
        <v>0</v>
      </c>
      <c r="M142" s="49">
        <f t="shared" si="11"/>
        <v>0</v>
      </c>
      <c r="N142" s="49">
        <f t="shared" si="11"/>
        <v>0</v>
      </c>
      <c r="O142" s="49">
        <f t="shared" si="12"/>
        <v>1</v>
      </c>
      <c r="P142" s="49">
        <f t="shared" si="13"/>
        <v>0</v>
      </c>
      <c r="Q142" s="49">
        <f t="shared" si="13"/>
        <v>0</v>
      </c>
      <c r="R142" s="50">
        <f t="shared" si="13"/>
        <v>0</v>
      </c>
      <c r="S142" s="10"/>
    </row>
    <row r="143" spans="1:19" x14ac:dyDescent="0.25">
      <c r="A143" s="10"/>
      <c r="B143" s="4">
        <f>'CALC | Main Engine'!$B143</f>
        <v>136</v>
      </c>
      <c r="C143" s="5">
        <f>'CALC | Main Engine'!$E143</f>
        <v>1</v>
      </c>
      <c r="D143" s="27">
        <f>IF(ISBLANK('INPUT | Operations'!$C148),"",'INPUT | Operations'!$C147)</f>
        <v>177453</v>
      </c>
      <c r="E143" s="32">
        <f>IF(ISBLANK('INPUT | Operations'!$C148),"",'INPUT | Operations'!$C148)</f>
        <v>179361</v>
      </c>
      <c r="F143" s="123">
        <f t="shared" si="10"/>
        <v>1</v>
      </c>
      <c r="G143" s="49">
        <f t="shared" si="10"/>
        <v>0</v>
      </c>
      <c r="H143" s="49">
        <f t="shared" si="10"/>
        <v>0</v>
      </c>
      <c r="I143" s="49">
        <f t="shared" si="10"/>
        <v>0</v>
      </c>
      <c r="J143" s="49">
        <f t="shared" si="10"/>
        <v>1</v>
      </c>
      <c r="K143" s="50">
        <f t="shared" si="10"/>
        <v>0</v>
      </c>
      <c r="L143" s="49">
        <f t="shared" si="11"/>
        <v>0</v>
      </c>
      <c r="M143" s="49">
        <f t="shared" si="11"/>
        <v>0</v>
      </c>
      <c r="N143" s="49">
        <f t="shared" si="11"/>
        <v>0</v>
      </c>
      <c r="O143" s="49">
        <f t="shared" si="12"/>
        <v>1</v>
      </c>
      <c r="P143" s="49">
        <f t="shared" si="13"/>
        <v>0</v>
      </c>
      <c r="Q143" s="49">
        <f t="shared" si="13"/>
        <v>0</v>
      </c>
      <c r="R143" s="50">
        <f t="shared" si="13"/>
        <v>0</v>
      </c>
      <c r="S143" s="10"/>
    </row>
    <row r="144" spans="1:19" x14ac:dyDescent="0.25">
      <c r="A144" s="10"/>
      <c r="B144" s="4">
        <f>'CALC | Main Engine'!$B144</f>
        <v>137</v>
      </c>
      <c r="C144" s="5">
        <f>'CALC | Main Engine'!$E144</f>
        <v>1</v>
      </c>
      <c r="D144" s="27">
        <f>IF(ISBLANK('INPUT | Operations'!$C149),"",'INPUT | Operations'!$C148)</f>
        <v>179361</v>
      </c>
      <c r="E144" s="32">
        <f>IF(ISBLANK('INPUT | Operations'!$C149),"",'INPUT | Operations'!$C149)</f>
        <v>181258</v>
      </c>
      <c r="F144" s="123">
        <f t="shared" si="10"/>
        <v>1</v>
      </c>
      <c r="G144" s="49">
        <f t="shared" si="10"/>
        <v>0</v>
      </c>
      <c r="H144" s="49">
        <f t="shared" si="10"/>
        <v>0</v>
      </c>
      <c r="I144" s="49">
        <f t="shared" si="10"/>
        <v>0</v>
      </c>
      <c r="J144" s="49">
        <f t="shared" si="10"/>
        <v>1</v>
      </c>
      <c r="K144" s="50">
        <f t="shared" si="10"/>
        <v>0</v>
      </c>
      <c r="L144" s="49">
        <f t="shared" si="11"/>
        <v>0</v>
      </c>
      <c r="M144" s="49">
        <f t="shared" si="11"/>
        <v>0</v>
      </c>
      <c r="N144" s="49">
        <f t="shared" si="11"/>
        <v>0</v>
      </c>
      <c r="O144" s="49">
        <f t="shared" si="12"/>
        <v>1</v>
      </c>
      <c r="P144" s="49">
        <f t="shared" si="13"/>
        <v>0</v>
      </c>
      <c r="Q144" s="49">
        <f t="shared" si="13"/>
        <v>0</v>
      </c>
      <c r="R144" s="50">
        <f t="shared" si="13"/>
        <v>0</v>
      </c>
      <c r="S144" s="10"/>
    </row>
    <row r="145" spans="1:19" x14ac:dyDescent="0.25">
      <c r="A145" s="10"/>
      <c r="B145" s="4">
        <f>'CALC | Main Engine'!$B145</f>
        <v>138</v>
      </c>
      <c r="C145" s="5">
        <f>'CALC | Main Engine'!$E145</f>
        <v>1</v>
      </c>
      <c r="D145" s="27">
        <f>IF(ISBLANK('INPUT | Operations'!$C150),"",'INPUT | Operations'!$C149)</f>
        <v>181258</v>
      </c>
      <c r="E145" s="32">
        <f>IF(ISBLANK('INPUT | Operations'!$C150),"",'INPUT | Operations'!$C150)</f>
        <v>183144</v>
      </c>
      <c r="F145" s="123">
        <f t="shared" si="10"/>
        <v>1</v>
      </c>
      <c r="G145" s="49">
        <f t="shared" si="10"/>
        <v>0</v>
      </c>
      <c r="H145" s="49">
        <f t="shared" si="10"/>
        <v>0</v>
      </c>
      <c r="I145" s="49">
        <f t="shared" si="10"/>
        <v>0</v>
      </c>
      <c r="J145" s="49">
        <f t="shared" si="10"/>
        <v>1</v>
      </c>
      <c r="K145" s="50">
        <f t="shared" si="10"/>
        <v>0</v>
      </c>
      <c r="L145" s="49">
        <f t="shared" si="11"/>
        <v>0</v>
      </c>
      <c r="M145" s="49">
        <f t="shared" si="11"/>
        <v>0</v>
      </c>
      <c r="N145" s="49">
        <f t="shared" si="11"/>
        <v>0</v>
      </c>
      <c r="O145" s="49">
        <f t="shared" si="12"/>
        <v>1</v>
      </c>
      <c r="P145" s="49">
        <f t="shared" si="13"/>
        <v>0</v>
      </c>
      <c r="Q145" s="49">
        <f t="shared" si="13"/>
        <v>0</v>
      </c>
      <c r="R145" s="50">
        <f t="shared" si="13"/>
        <v>0</v>
      </c>
      <c r="S145" s="10"/>
    </row>
    <row r="146" spans="1:19" x14ac:dyDescent="0.25">
      <c r="A146" s="10"/>
      <c r="B146" s="4">
        <f>'CALC | Main Engine'!$B146</f>
        <v>139</v>
      </c>
      <c r="C146" s="5">
        <f>'CALC | Main Engine'!$E146</f>
        <v>1</v>
      </c>
      <c r="D146" s="27">
        <f>IF(ISBLANK('INPUT | Operations'!$C151),"",'INPUT | Operations'!$C150)</f>
        <v>183144</v>
      </c>
      <c r="E146" s="32">
        <f>IF(ISBLANK('INPUT | Operations'!$C151),"",'INPUT | Operations'!$C151)</f>
        <v>185018</v>
      </c>
      <c r="F146" s="123">
        <f t="shared" si="10"/>
        <v>1</v>
      </c>
      <c r="G146" s="49">
        <f t="shared" si="10"/>
        <v>0</v>
      </c>
      <c r="H146" s="49">
        <f t="shared" si="10"/>
        <v>0</v>
      </c>
      <c r="I146" s="49">
        <f t="shared" si="10"/>
        <v>0</v>
      </c>
      <c r="J146" s="49">
        <f t="shared" si="10"/>
        <v>1</v>
      </c>
      <c r="K146" s="50">
        <f t="shared" si="10"/>
        <v>0</v>
      </c>
      <c r="L146" s="49">
        <f t="shared" si="11"/>
        <v>0</v>
      </c>
      <c r="M146" s="49">
        <f t="shared" si="11"/>
        <v>0</v>
      </c>
      <c r="N146" s="49">
        <f t="shared" si="11"/>
        <v>0</v>
      </c>
      <c r="O146" s="49">
        <f t="shared" si="12"/>
        <v>1</v>
      </c>
      <c r="P146" s="49">
        <f t="shared" si="13"/>
        <v>0</v>
      </c>
      <c r="Q146" s="49">
        <f t="shared" si="13"/>
        <v>0</v>
      </c>
      <c r="R146" s="50">
        <f t="shared" si="13"/>
        <v>0</v>
      </c>
      <c r="S146" s="10"/>
    </row>
    <row r="147" spans="1:19" x14ac:dyDescent="0.25">
      <c r="A147" s="10"/>
      <c r="B147" s="4">
        <f>'CALC | Main Engine'!$B147</f>
        <v>140</v>
      </c>
      <c r="C147" s="5">
        <f>'CALC | Main Engine'!$E147</f>
        <v>1</v>
      </c>
      <c r="D147" s="27">
        <f>IF(ISBLANK('INPUT | Operations'!$C152),"",'INPUT | Operations'!$C151)</f>
        <v>185018</v>
      </c>
      <c r="E147" s="32">
        <f>IF(ISBLANK('INPUT | Operations'!$C152),"",'INPUT | Operations'!$C152)</f>
        <v>186882</v>
      </c>
      <c r="F147" s="123">
        <f t="shared" si="10"/>
        <v>1</v>
      </c>
      <c r="G147" s="49">
        <f t="shared" si="10"/>
        <v>0</v>
      </c>
      <c r="H147" s="49">
        <f t="shared" si="10"/>
        <v>0</v>
      </c>
      <c r="I147" s="49">
        <f t="shared" si="10"/>
        <v>0</v>
      </c>
      <c r="J147" s="49">
        <f t="shared" si="10"/>
        <v>1</v>
      </c>
      <c r="K147" s="50">
        <f t="shared" si="10"/>
        <v>0</v>
      </c>
      <c r="L147" s="49">
        <f t="shared" si="11"/>
        <v>0</v>
      </c>
      <c r="M147" s="49">
        <f t="shared" si="11"/>
        <v>0</v>
      </c>
      <c r="N147" s="49">
        <f t="shared" si="11"/>
        <v>0</v>
      </c>
      <c r="O147" s="49">
        <f t="shared" si="12"/>
        <v>1</v>
      </c>
      <c r="P147" s="49">
        <f t="shared" si="13"/>
        <v>0</v>
      </c>
      <c r="Q147" s="49">
        <f t="shared" si="13"/>
        <v>0</v>
      </c>
      <c r="R147" s="50">
        <f t="shared" si="13"/>
        <v>0</v>
      </c>
      <c r="S147" s="10"/>
    </row>
    <row r="148" spans="1:19" x14ac:dyDescent="0.25">
      <c r="A148" s="10"/>
      <c r="B148" s="4">
        <f>'CALC | Main Engine'!$B148</f>
        <v>141</v>
      </c>
      <c r="C148" s="5">
        <f>'CALC | Main Engine'!$E148</f>
        <v>1</v>
      </c>
      <c r="D148" s="27">
        <f>IF(ISBLANK('INPUT | Operations'!$C153),"",'INPUT | Operations'!$C152)</f>
        <v>186882</v>
      </c>
      <c r="E148" s="32">
        <f>IF(ISBLANK('INPUT | Operations'!$C153),"",'INPUT | Operations'!$C153)</f>
        <v>188735</v>
      </c>
      <c r="F148" s="123">
        <f t="shared" si="10"/>
        <v>1</v>
      </c>
      <c r="G148" s="49">
        <f t="shared" si="10"/>
        <v>0</v>
      </c>
      <c r="H148" s="49">
        <f t="shared" si="10"/>
        <v>0</v>
      </c>
      <c r="I148" s="49">
        <f t="shared" si="10"/>
        <v>0</v>
      </c>
      <c r="J148" s="49">
        <f t="shared" si="10"/>
        <v>1</v>
      </c>
      <c r="K148" s="50">
        <f t="shared" si="10"/>
        <v>0</v>
      </c>
      <c r="L148" s="49">
        <f t="shared" si="11"/>
        <v>0</v>
      </c>
      <c r="M148" s="49">
        <f t="shared" si="11"/>
        <v>0</v>
      </c>
      <c r="N148" s="49">
        <f t="shared" si="11"/>
        <v>0</v>
      </c>
      <c r="O148" s="49">
        <f t="shared" si="12"/>
        <v>1</v>
      </c>
      <c r="P148" s="49">
        <f t="shared" si="13"/>
        <v>0</v>
      </c>
      <c r="Q148" s="49">
        <f t="shared" si="13"/>
        <v>0</v>
      </c>
      <c r="R148" s="50">
        <f t="shared" si="13"/>
        <v>0</v>
      </c>
      <c r="S148" s="10"/>
    </row>
    <row r="149" spans="1:19" x14ac:dyDescent="0.25">
      <c r="A149" s="10"/>
      <c r="B149" s="4">
        <f>'CALC | Main Engine'!$B149</f>
        <v>142</v>
      </c>
      <c r="C149" s="5">
        <f>'CALC | Main Engine'!$E149</f>
        <v>1</v>
      </c>
      <c r="D149" s="27">
        <f>IF(ISBLANK('INPUT | Operations'!$C154),"",'INPUT | Operations'!$C153)</f>
        <v>188735</v>
      </c>
      <c r="E149" s="32">
        <f>IF(ISBLANK('INPUT | Operations'!$C154),"",'INPUT | Operations'!$C154)</f>
        <v>190576</v>
      </c>
      <c r="F149" s="123">
        <f t="shared" si="10"/>
        <v>1</v>
      </c>
      <c r="G149" s="49">
        <f t="shared" si="10"/>
        <v>0</v>
      </c>
      <c r="H149" s="49">
        <f t="shared" si="10"/>
        <v>0</v>
      </c>
      <c r="I149" s="49">
        <f t="shared" si="10"/>
        <v>0</v>
      </c>
      <c r="J149" s="49">
        <f t="shared" si="10"/>
        <v>1</v>
      </c>
      <c r="K149" s="50">
        <f t="shared" si="10"/>
        <v>0</v>
      </c>
      <c r="L149" s="49">
        <f t="shared" si="11"/>
        <v>0</v>
      </c>
      <c r="M149" s="49">
        <f t="shared" si="11"/>
        <v>0</v>
      </c>
      <c r="N149" s="49">
        <f t="shared" si="11"/>
        <v>0</v>
      </c>
      <c r="O149" s="49">
        <f t="shared" si="12"/>
        <v>1</v>
      </c>
      <c r="P149" s="49">
        <f t="shared" si="13"/>
        <v>0</v>
      </c>
      <c r="Q149" s="49">
        <f t="shared" si="13"/>
        <v>0</v>
      </c>
      <c r="R149" s="50">
        <f t="shared" si="13"/>
        <v>0</v>
      </c>
      <c r="S149" s="10"/>
    </row>
    <row r="150" spans="1:19" x14ac:dyDescent="0.25">
      <c r="A150" s="10"/>
      <c r="B150" s="4">
        <f>'CALC | Main Engine'!$B150</f>
        <v>143</v>
      </c>
      <c r="C150" s="5">
        <f>'CALC | Main Engine'!$E150</f>
        <v>1</v>
      </c>
      <c r="D150" s="27">
        <f>IF(ISBLANK('INPUT | Operations'!$C155),"",'INPUT | Operations'!$C154)</f>
        <v>190576</v>
      </c>
      <c r="E150" s="32">
        <f>IF(ISBLANK('INPUT | Operations'!$C155),"",'INPUT | Operations'!$C155)</f>
        <v>192406</v>
      </c>
      <c r="F150" s="123">
        <f t="shared" si="10"/>
        <v>1</v>
      </c>
      <c r="G150" s="49">
        <f t="shared" si="10"/>
        <v>0</v>
      </c>
      <c r="H150" s="49">
        <f t="shared" si="10"/>
        <v>0</v>
      </c>
      <c r="I150" s="49">
        <f t="shared" si="10"/>
        <v>0</v>
      </c>
      <c r="J150" s="49">
        <f t="shared" si="10"/>
        <v>1</v>
      </c>
      <c r="K150" s="50">
        <f t="shared" si="10"/>
        <v>0</v>
      </c>
      <c r="L150" s="49">
        <f t="shared" si="11"/>
        <v>0</v>
      </c>
      <c r="M150" s="49">
        <f t="shared" si="11"/>
        <v>0</v>
      </c>
      <c r="N150" s="49">
        <f t="shared" si="11"/>
        <v>0</v>
      </c>
      <c r="O150" s="49">
        <f t="shared" si="12"/>
        <v>1</v>
      </c>
      <c r="P150" s="49">
        <f t="shared" si="13"/>
        <v>0</v>
      </c>
      <c r="Q150" s="49">
        <f t="shared" si="13"/>
        <v>0</v>
      </c>
      <c r="R150" s="50">
        <f t="shared" si="13"/>
        <v>0</v>
      </c>
      <c r="S150" s="10"/>
    </row>
    <row r="151" spans="1:19" x14ac:dyDescent="0.25">
      <c r="A151" s="10"/>
      <c r="B151" s="4">
        <f>'CALC | Main Engine'!$B151</f>
        <v>144</v>
      </c>
      <c r="C151" s="5">
        <f>'CALC | Main Engine'!$E151</f>
        <v>1</v>
      </c>
      <c r="D151" s="27">
        <f>IF(ISBLANK('INPUT | Operations'!$C156),"",'INPUT | Operations'!$C155)</f>
        <v>192406</v>
      </c>
      <c r="E151" s="32">
        <f>IF(ISBLANK('INPUT | Operations'!$C156),"",'INPUT | Operations'!$C156)</f>
        <v>194225</v>
      </c>
      <c r="F151" s="123">
        <f t="shared" si="10"/>
        <v>1</v>
      </c>
      <c r="G151" s="49">
        <f t="shared" si="10"/>
        <v>0</v>
      </c>
      <c r="H151" s="49">
        <f t="shared" si="10"/>
        <v>0</v>
      </c>
      <c r="I151" s="49">
        <f t="shared" si="10"/>
        <v>0</v>
      </c>
      <c r="J151" s="49">
        <f t="shared" si="10"/>
        <v>1</v>
      </c>
      <c r="K151" s="50">
        <f t="shared" si="10"/>
        <v>0</v>
      </c>
      <c r="L151" s="49">
        <f t="shared" si="11"/>
        <v>0</v>
      </c>
      <c r="M151" s="49">
        <f t="shared" si="11"/>
        <v>0</v>
      </c>
      <c r="N151" s="49">
        <f t="shared" si="11"/>
        <v>0</v>
      </c>
      <c r="O151" s="49">
        <f t="shared" si="12"/>
        <v>1</v>
      </c>
      <c r="P151" s="49">
        <f t="shared" si="13"/>
        <v>0</v>
      </c>
      <c r="Q151" s="49">
        <f t="shared" si="13"/>
        <v>0</v>
      </c>
      <c r="R151" s="50">
        <f t="shared" si="13"/>
        <v>0</v>
      </c>
      <c r="S151" s="10"/>
    </row>
    <row r="152" spans="1:19" x14ac:dyDescent="0.25">
      <c r="A152" s="10"/>
      <c r="B152" s="4">
        <f>'CALC | Main Engine'!$B152</f>
        <v>145</v>
      </c>
      <c r="C152" s="5">
        <f>'CALC | Main Engine'!$E152</f>
        <v>1</v>
      </c>
      <c r="D152" s="27">
        <f>IF(ISBLANK('INPUT | Operations'!$C157),"",'INPUT | Operations'!$C156)</f>
        <v>194225</v>
      </c>
      <c r="E152" s="32">
        <f>IF(ISBLANK('INPUT | Operations'!$C157),"",'INPUT | Operations'!$C157)</f>
        <v>196032</v>
      </c>
      <c r="F152" s="123">
        <f t="shared" si="10"/>
        <v>1</v>
      </c>
      <c r="G152" s="49">
        <f t="shared" si="10"/>
        <v>0</v>
      </c>
      <c r="H152" s="49">
        <f t="shared" si="10"/>
        <v>0</v>
      </c>
      <c r="I152" s="49">
        <f t="shared" si="10"/>
        <v>0</v>
      </c>
      <c r="J152" s="49">
        <f t="shared" si="10"/>
        <v>1</v>
      </c>
      <c r="K152" s="50">
        <f t="shared" si="10"/>
        <v>0</v>
      </c>
      <c r="L152" s="49">
        <f t="shared" si="11"/>
        <v>0</v>
      </c>
      <c r="M152" s="49">
        <f t="shared" si="11"/>
        <v>0</v>
      </c>
      <c r="N152" s="49">
        <f t="shared" si="11"/>
        <v>0</v>
      </c>
      <c r="O152" s="49">
        <f t="shared" si="12"/>
        <v>1</v>
      </c>
      <c r="P152" s="49">
        <f t="shared" si="13"/>
        <v>0</v>
      </c>
      <c r="Q152" s="49">
        <f t="shared" si="13"/>
        <v>0</v>
      </c>
      <c r="R152" s="50">
        <f t="shared" si="13"/>
        <v>0</v>
      </c>
      <c r="S152" s="10"/>
    </row>
    <row r="153" spans="1:19" x14ac:dyDescent="0.25">
      <c r="A153" s="10"/>
      <c r="B153" s="4">
        <f>'CALC | Main Engine'!$B153</f>
        <v>146</v>
      </c>
      <c r="C153" s="5">
        <f>'CALC | Main Engine'!$E153</f>
        <v>1</v>
      </c>
      <c r="D153" s="27">
        <f>IF(ISBLANK('INPUT | Operations'!$C158),"",'INPUT | Operations'!$C157)</f>
        <v>196032</v>
      </c>
      <c r="E153" s="32">
        <f>IF(ISBLANK('INPUT | Operations'!$C158),"",'INPUT | Operations'!$C158)</f>
        <v>197828</v>
      </c>
      <c r="F153" s="123">
        <f t="shared" si="10"/>
        <v>1</v>
      </c>
      <c r="G153" s="49">
        <f t="shared" si="10"/>
        <v>0</v>
      </c>
      <c r="H153" s="49">
        <f t="shared" si="10"/>
        <v>0</v>
      </c>
      <c r="I153" s="49">
        <f t="shared" si="10"/>
        <v>0</v>
      </c>
      <c r="J153" s="49">
        <f t="shared" si="10"/>
        <v>1</v>
      </c>
      <c r="K153" s="50">
        <f t="shared" si="10"/>
        <v>0</v>
      </c>
      <c r="L153" s="49">
        <f t="shared" si="11"/>
        <v>0</v>
      </c>
      <c r="M153" s="49">
        <f t="shared" si="11"/>
        <v>0</v>
      </c>
      <c r="N153" s="49">
        <f t="shared" si="11"/>
        <v>0</v>
      </c>
      <c r="O153" s="49">
        <f t="shared" si="12"/>
        <v>1</v>
      </c>
      <c r="P153" s="49">
        <f t="shared" si="13"/>
        <v>0</v>
      </c>
      <c r="Q153" s="49">
        <f t="shared" si="13"/>
        <v>0</v>
      </c>
      <c r="R153" s="50">
        <f t="shared" si="13"/>
        <v>0</v>
      </c>
      <c r="S153" s="10"/>
    </row>
    <row r="154" spans="1:19" x14ac:dyDescent="0.25">
      <c r="A154" s="10"/>
      <c r="B154" s="4">
        <f>'CALC | Main Engine'!$B154</f>
        <v>147</v>
      </c>
      <c r="C154" s="5">
        <f>'CALC | Main Engine'!$E154</f>
        <v>1</v>
      </c>
      <c r="D154" s="27">
        <f>IF(ISBLANK('INPUT | Operations'!$C159),"",'INPUT | Operations'!$C158)</f>
        <v>197828</v>
      </c>
      <c r="E154" s="32">
        <f>IF(ISBLANK('INPUT | Operations'!$C159),"",'INPUT | Operations'!$C159)</f>
        <v>200499.5</v>
      </c>
      <c r="F154" s="123">
        <f t="shared" si="10"/>
        <v>1</v>
      </c>
      <c r="G154" s="49">
        <f t="shared" si="10"/>
        <v>0</v>
      </c>
      <c r="H154" s="49">
        <f t="shared" si="10"/>
        <v>0</v>
      </c>
      <c r="I154" s="49">
        <f t="shared" si="10"/>
        <v>0</v>
      </c>
      <c r="J154" s="49">
        <f t="shared" si="10"/>
        <v>1</v>
      </c>
      <c r="K154" s="50">
        <f t="shared" si="10"/>
        <v>0</v>
      </c>
      <c r="L154" s="49">
        <f t="shared" si="11"/>
        <v>0</v>
      </c>
      <c r="M154" s="49">
        <f t="shared" si="11"/>
        <v>0</v>
      </c>
      <c r="N154" s="49">
        <f t="shared" si="11"/>
        <v>0</v>
      </c>
      <c r="O154" s="49">
        <f t="shared" si="12"/>
        <v>1</v>
      </c>
      <c r="P154" s="49">
        <f t="shared" si="13"/>
        <v>0</v>
      </c>
      <c r="Q154" s="49">
        <f t="shared" si="13"/>
        <v>0</v>
      </c>
      <c r="R154" s="50">
        <f t="shared" si="13"/>
        <v>0</v>
      </c>
      <c r="S154" s="10"/>
    </row>
    <row r="155" spans="1:19" x14ac:dyDescent="0.25">
      <c r="A155" s="10"/>
      <c r="B155" s="4">
        <f>'CALC | Main Engine'!$B155</f>
        <v>148</v>
      </c>
      <c r="C155" s="5">
        <f>'CALC | Main Engine'!$E155</f>
        <v>1</v>
      </c>
      <c r="D155" s="27">
        <f>IF(ISBLANK('INPUT | Operations'!$C160),"",'INPUT | Operations'!$C159)</f>
        <v>200499.5</v>
      </c>
      <c r="E155" s="32">
        <f>IF(ISBLANK('INPUT | Operations'!$C160),"",'INPUT | Operations'!$C160)</f>
        <v>203148</v>
      </c>
      <c r="F155" s="123">
        <f t="shared" si="10"/>
        <v>1</v>
      </c>
      <c r="G155" s="49">
        <f t="shared" si="10"/>
        <v>0</v>
      </c>
      <c r="H155" s="49">
        <f t="shared" si="10"/>
        <v>0</v>
      </c>
      <c r="I155" s="49">
        <f t="shared" si="10"/>
        <v>0</v>
      </c>
      <c r="J155" s="49">
        <f t="shared" si="10"/>
        <v>1</v>
      </c>
      <c r="K155" s="50">
        <f t="shared" si="10"/>
        <v>0</v>
      </c>
      <c r="L155" s="49">
        <f t="shared" si="11"/>
        <v>0</v>
      </c>
      <c r="M155" s="49">
        <f t="shared" si="11"/>
        <v>0</v>
      </c>
      <c r="N155" s="49">
        <f t="shared" si="11"/>
        <v>0</v>
      </c>
      <c r="O155" s="49">
        <f t="shared" si="12"/>
        <v>1</v>
      </c>
      <c r="P155" s="49">
        <f t="shared" si="13"/>
        <v>0</v>
      </c>
      <c r="Q155" s="49">
        <f t="shared" si="13"/>
        <v>0</v>
      </c>
      <c r="R155" s="50">
        <f t="shared" si="13"/>
        <v>0</v>
      </c>
      <c r="S155" s="10"/>
    </row>
    <row r="156" spans="1:19" x14ac:dyDescent="0.25">
      <c r="A156" s="10"/>
      <c r="B156" s="4">
        <f>'CALC | Main Engine'!$B156</f>
        <v>149</v>
      </c>
      <c r="C156" s="5">
        <f>'CALC | Main Engine'!$E156</f>
        <v>1</v>
      </c>
      <c r="D156" s="27">
        <f>IF(ISBLANK('INPUT | Operations'!$C161),"",'INPUT | Operations'!$C160)</f>
        <v>203148</v>
      </c>
      <c r="E156" s="32">
        <f>IF(ISBLANK('INPUT | Operations'!$C161),"",'INPUT | Operations'!$C161)</f>
        <v>204899</v>
      </c>
      <c r="F156" s="123">
        <f t="shared" si="10"/>
        <v>1</v>
      </c>
      <c r="G156" s="49">
        <f t="shared" si="10"/>
        <v>0</v>
      </c>
      <c r="H156" s="49">
        <f t="shared" si="10"/>
        <v>0</v>
      </c>
      <c r="I156" s="49">
        <f t="shared" si="10"/>
        <v>0</v>
      </c>
      <c r="J156" s="49">
        <f t="shared" si="10"/>
        <v>1</v>
      </c>
      <c r="K156" s="50">
        <f t="shared" si="10"/>
        <v>0</v>
      </c>
      <c r="L156" s="49">
        <f t="shared" si="11"/>
        <v>0</v>
      </c>
      <c r="M156" s="49">
        <f t="shared" si="11"/>
        <v>0</v>
      </c>
      <c r="N156" s="49">
        <f t="shared" si="11"/>
        <v>0</v>
      </c>
      <c r="O156" s="49">
        <f t="shared" si="12"/>
        <v>1</v>
      </c>
      <c r="P156" s="49">
        <f t="shared" si="13"/>
        <v>0</v>
      </c>
      <c r="Q156" s="49">
        <f t="shared" si="13"/>
        <v>0</v>
      </c>
      <c r="R156" s="50">
        <f t="shared" si="13"/>
        <v>0</v>
      </c>
      <c r="S156" s="10"/>
    </row>
    <row r="157" spans="1:19" x14ac:dyDescent="0.25">
      <c r="A157" s="10"/>
      <c r="B157" s="4">
        <f>'CALC | Main Engine'!$B157</f>
        <v>150</v>
      </c>
      <c r="C157" s="5">
        <f>'CALC | Main Engine'!$E157</f>
        <v>1</v>
      </c>
      <c r="D157" s="27">
        <f>IF(ISBLANK('INPUT | Operations'!$C162),"",'INPUT | Operations'!$C161)</f>
        <v>204899</v>
      </c>
      <c r="E157" s="32">
        <f>IF(ISBLANK('INPUT | Operations'!$C162),"",'INPUT | Operations'!$C162)</f>
        <v>206639</v>
      </c>
      <c r="F157" s="123">
        <f t="shared" si="10"/>
        <v>1</v>
      </c>
      <c r="G157" s="49">
        <f t="shared" si="10"/>
        <v>0</v>
      </c>
      <c r="H157" s="49">
        <f t="shared" si="10"/>
        <v>0</v>
      </c>
      <c r="I157" s="49">
        <f t="shared" si="10"/>
        <v>0</v>
      </c>
      <c r="J157" s="49">
        <f t="shared" si="10"/>
        <v>1</v>
      </c>
      <c r="K157" s="50">
        <f t="shared" si="10"/>
        <v>0</v>
      </c>
      <c r="L157" s="49">
        <f t="shared" si="11"/>
        <v>0</v>
      </c>
      <c r="M157" s="49">
        <f t="shared" si="11"/>
        <v>0</v>
      </c>
      <c r="N157" s="49">
        <f t="shared" si="11"/>
        <v>0</v>
      </c>
      <c r="O157" s="49">
        <f t="shared" si="12"/>
        <v>1</v>
      </c>
      <c r="P157" s="49">
        <f t="shared" si="13"/>
        <v>0</v>
      </c>
      <c r="Q157" s="49">
        <f t="shared" si="13"/>
        <v>0</v>
      </c>
      <c r="R157" s="50">
        <f t="shared" si="13"/>
        <v>0</v>
      </c>
      <c r="S157" s="10"/>
    </row>
    <row r="158" spans="1:19" x14ac:dyDescent="0.25">
      <c r="A158" s="10"/>
      <c r="B158" s="4">
        <f>'CALC | Main Engine'!$B158</f>
        <v>151</v>
      </c>
      <c r="C158" s="5">
        <f>'CALC | Main Engine'!$E158</f>
        <v>1</v>
      </c>
      <c r="D158" s="27">
        <f>IF(ISBLANK('INPUT | Operations'!$C163),"",'INPUT | Operations'!$C162)</f>
        <v>206639</v>
      </c>
      <c r="E158" s="32">
        <f>IF(ISBLANK('INPUT | Operations'!$C163),"",'INPUT | Operations'!$C163)</f>
        <v>208368</v>
      </c>
      <c r="F158" s="123">
        <f t="shared" si="10"/>
        <v>1</v>
      </c>
      <c r="G158" s="49">
        <f t="shared" si="10"/>
        <v>0</v>
      </c>
      <c r="H158" s="49">
        <f t="shared" si="10"/>
        <v>0</v>
      </c>
      <c r="I158" s="49">
        <f t="shared" ref="I158:K221" si="14">IFERROR(IF(AND(MIN($D158:$E158)&lt;I$5,MAX($D158:$E158)&gt;I$4),MIN(MAX($D158:$E158),I$5)-MAX(MIN($D158:$E158),I$4),0)/(MAX($D158:$E158)-MIN($D158:$E158)),"")</f>
        <v>0</v>
      </c>
      <c r="J158" s="49">
        <f t="shared" si="14"/>
        <v>1</v>
      </c>
      <c r="K158" s="50">
        <f t="shared" si="14"/>
        <v>0</v>
      </c>
      <c r="L158" s="49">
        <f t="shared" si="11"/>
        <v>0</v>
      </c>
      <c r="M158" s="49">
        <f t="shared" si="11"/>
        <v>0</v>
      </c>
      <c r="N158" s="49">
        <f t="shared" si="11"/>
        <v>0</v>
      </c>
      <c r="O158" s="49">
        <f t="shared" si="12"/>
        <v>1</v>
      </c>
      <c r="P158" s="49">
        <f t="shared" si="13"/>
        <v>0</v>
      </c>
      <c r="Q158" s="49">
        <f t="shared" si="13"/>
        <v>0</v>
      </c>
      <c r="R158" s="50">
        <f t="shared" si="13"/>
        <v>0</v>
      </c>
      <c r="S158" s="10"/>
    </row>
    <row r="159" spans="1:19" x14ac:dyDescent="0.25">
      <c r="A159" s="10"/>
      <c r="B159" s="4">
        <f>'CALC | Main Engine'!$B159</f>
        <v>152</v>
      </c>
      <c r="C159" s="5">
        <f>'CALC | Main Engine'!$E159</f>
        <v>1</v>
      </c>
      <c r="D159" s="27">
        <f>IF(ISBLANK('INPUT | Operations'!$C164),"",'INPUT | Operations'!$C163)</f>
        <v>208368</v>
      </c>
      <c r="E159" s="32">
        <f>IF(ISBLANK('INPUT | Operations'!$C164),"",'INPUT | Operations'!$C164)</f>
        <v>210085</v>
      </c>
      <c r="F159" s="123">
        <f t="shared" ref="F159:K222" si="15">IFERROR(IF(AND(MIN($D159:$E159)&lt;F$5,MAX($D159:$E159)&gt;F$4),MIN(MAX($D159:$E159),F$5)-MAX(MIN($D159:$E159),F$4),0)/(MAX($D159:$E159)-MIN($D159:$E159)),"")</f>
        <v>1</v>
      </c>
      <c r="G159" s="49">
        <f t="shared" si="15"/>
        <v>0</v>
      </c>
      <c r="H159" s="49">
        <f t="shared" si="15"/>
        <v>0</v>
      </c>
      <c r="I159" s="49">
        <f t="shared" si="14"/>
        <v>0</v>
      </c>
      <c r="J159" s="49">
        <f t="shared" si="14"/>
        <v>1</v>
      </c>
      <c r="K159" s="50">
        <f t="shared" si="14"/>
        <v>0</v>
      </c>
      <c r="L159" s="49">
        <f t="shared" si="11"/>
        <v>0</v>
      </c>
      <c r="M159" s="49">
        <f t="shared" si="11"/>
        <v>0</v>
      </c>
      <c r="N159" s="49">
        <f t="shared" si="11"/>
        <v>0</v>
      </c>
      <c r="O159" s="49">
        <f t="shared" si="12"/>
        <v>1</v>
      </c>
      <c r="P159" s="49">
        <f t="shared" si="13"/>
        <v>0</v>
      </c>
      <c r="Q159" s="49">
        <f t="shared" si="13"/>
        <v>0</v>
      </c>
      <c r="R159" s="50">
        <f t="shared" si="13"/>
        <v>0</v>
      </c>
      <c r="S159" s="10"/>
    </row>
    <row r="160" spans="1:19" x14ac:dyDescent="0.25">
      <c r="A160" s="10"/>
      <c r="B160" s="4">
        <f>'CALC | Main Engine'!$B160</f>
        <v>153</v>
      </c>
      <c r="C160" s="5">
        <f>'CALC | Main Engine'!$E160</f>
        <v>1</v>
      </c>
      <c r="D160" s="27">
        <f>IF(ISBLANK('INPUT | Operations'!$C165),"",'INPUT | Operations'!$C164)</f>
        <v>210085</v>
      </c>
      <c r="E160" s="32">
        <f>IF(ISBLANK('INPUT | Operations'!$C165),"",'INPUT | Operations'!$C165)</f>
        <v>211791</v>
      </c>
      <c r="F160" s="123">
        <f t="shared" si="15"/>
        <v>1</v>
      </c>
      <c r="G160" s="49">
        <f t="shared" si="15"/>
        <v>0</v>
      </c>
      <c r="H160" s="49">
        <f t="shared" si="15"/>
        <v>0</v>
      </c>
      <c r="I160" s="49">
        <f t="shared" si="14"/>
        <v>0</v>
      </c>
      <c r="J160" s="49">
        <f t="shared" si="14"/>
        <v>1</v>
      </c>
      <c r="K160" s="50">
        <f t="shared" si="14"/>
        <v>0</v>
      </c>
      <c r="L160" s="49">
        <f t="shared" si="11"/>
        <v>0</v>
      </c>
      <c r="M160" s="49">
        <f t="shared" si="11"/>
        <v>0</v>
      </c>
      <c r="N160" s="49">
        <f t="shared" si="11"/>
        <v>0</v>
      </c>
      <c r="O160" s="49">
        <f t="shared" si="12"/>
        <v>1</v>
      </c>
      <c r="P160" s="49">
        <f t="shared" si="13"/>
        <v>0</v>
      </c>
      <c r="Q160" s="49">
        <f t="shared" si="13"/>
        <v>0</v>
      </c>
      <c r="R160" s="50">
        <f t="shared" si="13"/>
        <v>0</v>
      </c>
      <c r="S160" s="10"/>
    </row>
    <row r="161" spans="1:19" x14ac:dyDescent="0.25">
      <c r="A161" s="10"/>
      <c r="B161" s="4">
        <f>'CALC | Main Engine'!$B161</f>
        <v>154</v>
      </c>
      <c r="C161" s="5">
        <f>'CALC | Main Engine'!$E161</f>
        <v>1</v>
      </c>
      <c r="D161" s="27">
        <f>IF(ISBLANK('INPUT | Operations'!$C166),"",'INPUT | Operations'!$C165)</f>
        <v>211791</v>
      </c>
      <c r="E161" s="32">
        <f>IF(ISBLANK('INPUT | Operations'!$C166),"",'INPUT | Operations'!$C166)</f>
        <v>213486</v>
      </c>
      <c r="F161" s="123">
        <f t="shared" si="15"/>
        <v>1</v>
      </c>
      <c r="G161" s="49">
        <f t="shared" si="15"/>
        <v>0</v>
      </c>
      <c r="H161" s="49">
        <f t="shared" si="15"/>
        <v>0</v>
      </c>
      <c r="I161" s="49">
        <f t="shared" si="14"/>
        <v>0</v>
      </c>
      <c r="J161" s="49">
        <f t="shared" si="14"/>
        <v>1</v>
      </c>
      <c r="K161" s="50">
        <f t="shared" si="14"/>
        <v>0</v>
      </c>
      <c r="L161" s="49">
        <f t="shared" si="11"/>
        <v>0</v>
      </c>
      <c r="M161" s="49">
        <f t="shared" si="11"/>
        <v>0</v>
      </c>
      <c r="N161" s="49">
        <f t="shared" si="11"/>
        <v>0</v>
      </c>
      <c r="O161" s="49">
        <f t="shared" si="12"/>
        <v>1</v>
      </c>
      <c r="P161" s="49">
        <f t="shared" si="13"/>
        <v>0</v>
      </c>
      <c r="Q161" s="49">
        <f t="shared" si="13"/>
        <v>0</v>
      </c>
      <c r="R161" s="50">
        <f t="shared" si="13"/>
        <v>0</v>
      </c>
      <c r="S161" s="10"/>
    </row>
    <row r="162" spans="1:19" x14ac:dyDescent="0.25">
      <c r="A162" s="10"/>
      <c r="B162" s="4">
        <f>'CALC | Main Engine'!$B162</f>
        <v>155</v>
      </c>
      <c r="C162" s="5">
        <f>'CALC | Main Engine'!$E162</f>
        <v>1</v>
      </c>
      <c r="D162" s="27">
        <f>IF(ISBLANK('INPUT | Operations'!$C167),"",'INPUT | Operations'!$C166)</f>
        <v>213486</v>
      </c>
      <c r="E162" s="32">
        <f>IF(ISBLANK('INPUT | Operations'!$C167),"",'INPUT | Operations'!$C167)</f>
        <v>215169</v>
      </c>
      <c r="F162" s="123">
        <f t="shared" si="15"/>
        <v>1</v>
      </c>
      <c r="G162" s="49">
        <f t="shared" si="15"/>
        <v>0</v>
      </c>
      <c r="H162" s="49">
        <f t="shared" si="15"/>
        <v>0</v>
      </c>
      <c r="I162" s="49">
        <f t="shared" si="14"/>
        <v>0</v>
      </c>
      <c r="J162" s="49">
        <f t="shared" si="14"/>
        <v>1</v>
      </c>
      <c r="K162" s="50">
        <f t="shared" si="14"/>
        <v>0</v>
      </c>
      <c r="L162" s="49">
        <f t="shared" si="11"/>
        <v>0</v>
      </c>
      <c r="M162" s="49">
        <f t="shared" si="11"/>
        <v>0</v>
      </c>
      <c r="N162" s="49">
        <f t="shared" si="11"/>
        <v>0</v>
      </c>
      <c r="O162" s="49">
        <f t="shared" si="12"/>
        <v>1</v>
      </c>
      <c r="P162" s="49">
        <f t="shared" si="13"/>
        <v>0</v>
      </c>
      <c r="Q162" s="49">
        <f t="shared" si="13"/>
        <v>0</v>
      </c>
      <c r="R162" s="50">
        <f t="shared" si="13"/>
        <v>0</v>
      </c>
      <c r="S162" s="10"/>
    </row>
    <row r="163" spans="1:19" x14ac:dyDescent="0.25">
      <c r="A163" s="10"/>
      <c r="B163" s="4">
        <f>'CALC | Main Engine'!$B163</f>
        <v>156</v>
      </c>
      <c r="C163" s="5">
        <f>'CALC | Main Engine'!$E163</f>
        <v>1</v>
      </c>
      <c r="D163" s="27">
        <f>IF(ISBLANK('INPUT | Operations'!$C168),"",'INPUT | Operations'!$C167)</f>
        <v>215169</v>
      </c>
      <c r="E163" s="32">
        <f>IF(ISBLANK('INPUT | Operations'!$C168),"",'INPUT | Operations'!$C168)</f>
        <v>216841</v>
      </c>
      <c r="F163" s="123">
        <f t="shared" si="15"/>
        <v>1</v>
      </c>
      <c r="G163" s="49">
        <f t="shared" si="15"/>
        <v>0</v>
      </c>
      <c r="H163" s="49">
        <f t="shared" si="15"/>
        <v>0</v>
      </c>
      <c r="I163" s="49">
        <f t="shared" si="14"/>
        <v>0</v>
      </c>
      <c r="J163" s="49">
        <f t="shared" si="14"/>
        <v>1</v>
      </c>
      <c r="K163" s="50">
        <f t="shared" si="14"/>
        <v>0</v>
      </c>
      <c r="L163" s="49">
        <f t="shared" si="11"/>
        <v>0</v>
      </c>
      <c r="M163" s="49">
        <f t="shared" si="11"/>
        <v>0</v>
      </c>
      <c r="N163" s="49">
        <f t="shared" si="11"/>
        <v>0</v>
      </c>
      <c r="O163" s="49">
        <f t="shared" si="12"/>
        <v>1</v>
      </c>
      <c r="P163" s="49">
        <f t="shared" si="13"/>
        <v>0</v>
      </c>
      <c r="Q163" s="49">
        <f t="shared" si="13"/>
        <v>0</v>
      </c>
      <c r="R163" s="50">
        <f t="shared" si="13"/>
        <v>0</v>
      </c>
      <c r="S163" s="10"/>
    </row>
    <row r="164" spans="1:19" x14ac:dyDescent="0.25">
      <c r="A164" s="10"/>
      <c r="B164" s="4">
        <f>'CALC | Main Engine'!$B164</f>
        <v>157</v>
      </c>
      <c r="C164" s="5">
        <f>'CALC | Main Engine'!$E164</f>
        <v>1</v>
      </c>
      <c r="D164" s="27">
        <f>IF(ISBLANK('INPUT | Operations'!$C169),"",'INPUT | Operations'!$C168)</f>
        <v>216841</v>
      </c>
      <c r="E164" s="32">
        <f>IF(ISBLANK('INPUT | Operations'!$C169),"",'INPUT | Operations'!$C169)</f>
        <v>218503</v>
      </c>
      <c r="F164" s="123">
        <f t="shared" si="15"/>
        <v>1</v>
      </c>
      <c r="G164" s="49">
        <f t="shared" si="15"/>
        <v>0</v>
      </c>
      <c r="H164" s="49">
        <f t="shared" si="15"/>
        <v>0</v>
      </c>
      <c r="I164" s="49">
        <f t="shared" si="14"/>
        <v>0</v>
      </c>
      <c r="J164" s="49">
        <f t="shared" si="14"/>
        <v>1</v>
      </c>
      <c r="K164" s="50">
        <f t="shared" si="14"/>
        <v>0</v>
      </c>
      <c r="L164" s="49">
        <f t="shared" si="11"/>
        <v>0</v>
      </c>
      <c r="M164" s="49">
        <f t="shared" si="11"/>
        <v>0</v>
      </c>
      <c r="N164" s="49">
        <f t="shared" si="11"/>
        <v>0</v>
      </c>
      <c r="O164" s="49">
        <f t="shared" si="12"/>
        <v>1</v>
      </c>
      <c r="P164" s="49">
        <f t="shared" si="13"/>
        <v>0</v>
      </c>
      <c r="Q164" s="49">
        <f t="shared" si="13"/>
        <v>0</v>
      </c>
      <c r="R164" s="50">
        <f t="shared" si="13"/>
        <v>0</v>
      </c>
      <c r="S164" s="10"/>
    </row>
    <row r="165" spans="1:19" x14ac:dyDescent="0.25">
      <c r="A165" s="10"/>
      <c r="B165" s="4">
        <f>'CALC | Main Engine'!$B165</f>
        <v>158</v>
      </c>
      <c r="C165" s="5">
        <f>'CALC | Main Engine'!$E165</f>
        <v>1</v>
      </c>
      <c r="D165" s="27">
        <f>IF(ISBLANK('INPUT | Operations'!$C170),"",'INPUT | Operations'!$C169)</f>
        <v>218503</v>
      </c>
      <c r="E165" s="32">
        <f>IF(ISBLANK('INPUT | Operations'!$C170),"",'INPUT | Operations'!$C170)</f>
        <v>220153</v>
      </c>
      <c r="F165" s="123">
        <f t="shared" si="15"/>
        <v>1</v>
      </c>
      <c r="G165" s="49">
        <f t="shared" si="15"/>
        <v>0</v>
      </c>
      <c r="H165" s="49">
        <f t="shared" si="15"/>
        <v>0</v>
      </c>
      <c r="I165" s="49">
        <f t="shared" si="14"/>
        <v>0</v>
      </c>
      <c r="J165" s="49">
        <f t="shared" si="14"/>
        <v>1</v>
      </c>
      <c r="K165" s="50">
        <f t="shared" si="14"/>
        <v>0</v>
      </c>
      <c r="L165" s="49">
        <f t="shared" si="11"/>
        <v>0</v>
      </c>
      <c r="M165" s="49">
        <f t="shared" si="11"/>
        <v>0</v>
      </c>
      <c r="N165" s="49">
        <f t="shared" si="11"/>
        <v>0</v>
      </c>
      <c r="O165" s="49">
        <f t="shared" si="12"/>
        <v>1</v>
      </c>
      <c r="P165" s="49">
        <f t="shared" si="13"/>
        <v>0</v>
      </c>
      <c r="Q165" s="49">
        <f t="shared" si="13"/>
        <v>0</v>
      </c>
      <c r="R165" s="50">
        <f t="shared" si="13"/>
        <v>0</v>
      </c>
      <c r="S165" s="10"/>
    </row>
    <row r="166" spans="1:19" x14ac:dyDescent="0.25">
      <c r="A166" s="10"/>
      <c r="B166" s="4">
        <f>'CALC | Main Engine'!$B166</f>
        <v>159</v>
      </c>
      <c r="C166" s="5">
        <f>'CALC | Main Engine'!$E166</f>
        <v>1</v>
      </c>
      <c r="D166" s="27">
        <f>IF(ISBLANK('INPUT | Operations'!$C171),"",'INPUT | Operations'!$C170)</f>
        <v>220153</v>
      </c>
      <c r="E166" s="32">
        <f>IF(ISBLANK('INPUT | Operations'!$C171),"",'INPUT | Operations'!$C171)</f>
        <v>221792</v>
      </c>
      <c r="F166" s="123">
        <f t="shared" si="15"/>
        <v>1</v>
      </c>
      <c r="G166" s="49">
        <f t="shared" si="15"/>
        <v>0</v>
      </c>
      <c r="H166" s="49">
        <f t="shared" si="15"/>
        <v>0</v>
      </c>
      <c r="I166" s="49">
        <f t="shared" si="14"/>
        <v>0</v>
      </c>
      <c r="J166" s="49">
        <f t="shared" si="14"/>
        <v>1</v>
      </c>
      <c r="K166" s="50">
        <f t="shared" si="14"/>
        <v>0</v>
      </c>
      <c r="L166" s="49">
        <f t="shared" si="11"/>
        <v>0</v>
      </c>
      <c r="M166" s="49">
        <f t="shared" si="11"/>
        <v>0</v>
      </c>
      <c r="N166" s="49">
        <f t="shared" si="11"/>
        <v>0</v>
      </c>
      <c r="O166" s="49">
        <f t="shared" si="12"/>
        <v>1</v>
      </c>
      <c r="P166" s="49">
        <f t="shared" si="13"/>
        <v>0</v>
      </c>
      <c r="Q166" s="49">
        <f t="shared" si="13"/>
        <v>0</v>
      </c>
      <c r="R166" s="50">
        <f t="shared" si="13"/>
        <v>0</v>
      </c>
      <c r="S166" s="10"/>
    </row>
    <row r="167" spans="1:19" x14ac:dyDescent="0.25">
      <c r="A167" s="10"/>
      <c r="B167" s="4">
        <f>'CALC | Main Engine'!$B167</f>
        <v>160</v>
      </c>
      <c r="C167" s="5">
        <f>'CALC | Main Engine'!$E167</f>
        <v>1</v>
      </c>
      <c r="D167" s="27">
        <f>IF(ISBLANK('INPUT | Operations'!$C172),"",'INPUT | Operations'!$C171)</f>
        <v>221792</v>
      </c>
      <c r="E167" s="32">
        <f>IF(ISBLANK('INPUT | Operations'!$C172),"",'INPUT | Operations'!$C172)</f>
        <v>223419</v>
      </c>
      <c r="F167" s="123">
        <f t="shared" si="15"/>
        <v>1</v>
      </c>
      <c r="G167" s="49">
        <f t="shared" si="15"/>
        <v>0</v>
      </c>
      <c r="H167" s="49">
        <f t="shared" si="15"/>
        <v>0</v>
      </c>
      <c r="I167" s="49">
        <f t="shared" si="14"/>
        <v>0</v>
      </c>
      <c r="J167" s="49">
        <f t="shared" si="14"/>
        <v>1</v>
      </c>
      <c r="K167" s="50">
        <f t="shared" si="14"/>
        <v>0</v>
      </c>
      <c r="L167" s="49">
        <f t="shared" si="11"/>
        <v>0</v>
      </c>
      <c r="M167" s="49">
        <f t="shared" si="11"/>
        <v>0</v>
      </c>
      <c r="N167" s="49">
        <f t="shared" si="11"/>
        <v>0</v>
      </c>
      <c r="O167" s="49">
        <f t="shared" si="12"/>
        <v>1</v>
      </c>
      <c r="P167" s="49">
        <f t="shared" si="13"/>
        <v>0</v>
      </c>
      <c r="Q167" s="49">
        <f t="shared" si="13"/>
        <v>0</v>
      </c>
      <c r="R167" s="50">
        <f t="shared" si="13"/>
        <v>0</v>
      </c>
      <c r="S167" s="10"/>
    </row>
    <row r="168" spans="1:19" x14ac:dyDescent="0.25">
      <c r="A168" s="10"/>
      <c r="B168" s="4">
        <f>'CALC | Main Engine'!$B168</f>
        <v>161</v>
      </c>
      <c r="C168" s="5">
        <f>'CALC | Main Engine'!$E168</f>
        <v>1</v>
      </c>
      <c r="D168" s="27">
        <f>IF(ISBLANK('INPUT | Operations'!$C173),"",'INPUT | Operations'!$C172)</f>
        <v>223419</v>
      </c>
      <c r="E168" s="32">
        <f>IF(ISBLANK('INPUT | Operations'!$C173),"",'INPUT | Operations'!$C173)</f>
        <v>225036</v>
      </c>
      <c r="F168" s="123">
        <f t="shared" si="15"/>
        <v>1</v>
      </c>
      <c r="G168" s="49">
        <f t="shared" si="15"/>
        <v>0</v>
      </c>
      <c r="H168" s="49">
        <f t="shared" si="15"/>
        <v>0</v>
      </c>
      <c r="I168" s="49">
        <f t="shared" si="14"/>
        <v>0</v>
      </c>
      <c r="J168" s="49">
        <f t="shared" si="14"/>
        <v>1</v>
      </c>
      <c r="K168" s="50">
        <f t="shared" si="14"/>
        <v>0</v>
      </c>
      <c r="L168" s="49">
        <f t="shared" si="11"/>
        <v>0</v>
      </c>
      <c r="M168" s="49">
        <f t="shared" si="11"/>
        <v>0</v>
      </c>
      <c r="N168" s="49">
        <f t="shared" si="11"/>
        <v>0</v>
      </c>
      <c r="O168" s="49">
        <f t="shared" si="12"/>
        <v>1</v>
      </c>
      <c r="P168" s="49">
        <f t="shared" si="13"/>
        <v>0</v>
      </c>
      <c r="Q168" s="49">
        <f t="shared" si="13"/>
        <v>0</v>
      </c>
      <c r="R168" s="50">
        <f t="shared" si="13"/>
        <v>0</v>
      </c>
      <c r="S168" s="10"/>
    </row>
    <row r="169" spans="1:19" x14ac:dyDescent="0.25">
      <c r="A169" s="10"/>
      <c r="B169" s="4">
        <f>'CALC | Main Engine'!$B169</f>
        <v>162</v>
      </c>
      <c r="C169" s="5">
        <f>'CALC | Main Engine'!$E169</f>
        <v>1</v>
      </c>
      <c r="D169" s="27">
        <f>IF(ISBLANK('INPUT | Operations'!$C174),"",'INPUT | Operations'!$C173)</f>
        <v>225036</v>
      </c>
      <c r="E169" s="32">
        <f>IF(ISBLANK('INPUT | Operations'!$C174),"",'INPUT | Operations'!$C174)</f>
        <v>226641</v>
      </c>
      <c r="F169" s="123">
        <f t="shared" si="15"/>
        <v>1</v>
      </c>
      <c r="G169" s="49">
        <f t="shared" si="15"/>
        <v>0</v>
      </c>
      <c r="H169" s="49">
        <f t="shared" si="15"/>
        <v>0</v>
      </c>
      <c r="I169" s="49">
        <f t="shared" si="14"/>
        <v>0</v>
      </c>
      <c r="J169" s="49">
        <f t="shared" si="14"/>
        <v>1</v>
      </c>
      <c r="K169" s="50">
        <f t="shared" si="14"/>
        <v>0</v>
      </c>
      <c r="L169" s="49">
        <f t="shared" si="11"/>
        <v>0</v>
      </c>
      <c r="M169" s="49">
        <f t="shared" si="11"/>
        <v>0</v>
      </c>
      <c r="N169" s="49">
        <f t="shared" si="11"/>
        <v>0</v>
      </c>
      <c r="O169" s="49">
        <f t="shared" si="12"/>
        <v>1</v>
      </c>
      <c r="P169" s="49">
        <f t="shared" si="13"/>
        <v>0</v>
      </c>
      <c r="Q169" s="49">
        <f t="shared" si="13"/>
        <v>0</v>
      </c>
      <c r="R169" s="50">
        <f t="shared" si="13"/>
        <v>0</v>
      </c>
      <c r="S169" s="10"/>
    </row>
    <row r="170" spans="1:19" x14ac:dyDescent="0.25">
      <c r="A170" s="10"/>
      <c r="B170" s="4">
        <f>'CALC | Main Engine'!$B170</f>
        <v>163</v>
      </c>
      <c r="C170" s="5">
        <f>'CALC | Main Engine'!$E170</f>
        <v>1</v>
      </c>
      <c r="D170" s="27">
        <f>IF(ISBLANK('INPUT | Operations'!$C175),"",'INPUT | Operations'!$C174)</f>
        <v>226641</v>
      </c>
      <c r="E170" s="32">
        <f>IF(ISBLANK('INPUT | Operations'!$C175),"",'INPUT | Operations'!$C175)</f>
        <v>228236</v>
      </c>
      <c r="F170" s="123">
        <f t="shared" si="15"/>
        <v>1</v>
      </c>
      <c r="G170" s="49">
        <f t="shared" si="15"/>
        <v>0</v>
      </c>
      <c r="H170" s="49">
        <f t="shared" si="15"/>
        <v>0</v>
      </c>
      <c r="I170" s="49">
        <f t="shared" si="14"/>
        <v>0</v>
      </c>
      <c r="J170" s="49">
        <f t="shared" si="14"/>
        <v>1</v>
      </c>
      <c r="K170" s="50">
        <f t="shared" si="14"/>
        <v>0</v>
      </c>
      <c r="L170" s="49">
        <f t="shared" si="11"/>
        <v>0</v>
      </c>
      <c r="M170" s="49">
        <f t="shared" si="11"/>
        <v>0</v>
      </c>
      <c r="N170" s="49">
        <f t="shared" si="11"/>
        <v>0</v>
      </c>
      <c r="O170" s="49">
        <f t="shared" si="12"/>
        <v>1</v>
      </c>
      <c r="P170" s="49">
        <f t="shared" si="13"/>
        <v>0</v>
      </c>
      <c r="Q170" s="49">
        <f t="shared" si="13"/>
        <v>0</v>
      </c>
      <c r="R170" s="50">
        <f t="shared" si="13"/>
        <v>0</v>
      </c>
      <c r="S170" s="10"/>
    </row>
    <row r="171" spans="1:19" x14ac:dyDescent="0.25">
      <c r="A171" s="10"/>
      <c r="B171" s="4">
        <f>'CALC | Main Engine'!$B171</f>
        <v>164</v>
      </c>
      <c r="C171" s="5">
        <f>'CALC | Main Engine'!$E171</f>
        <v>1</v>
      </c>
      <c r="D171" s="27">
        <f>IF(ISBLANK('INPUT | Operations'!$C176),"",'INPUT | Operations'!$C175)</f>
        <v>228236</v>
      </c>
      <c r="E171" s="32">
        <f>IF(ISBLANK('INPUT | Operations'!$C176),"",'INPUT | Operations'!$C176)</f>
        <v>229819</v>
      </c>
      <c r="F171" s="123">
        <f t="shared" si="15"/>
        <v>1</v>
      </c>
      <c r="G171" s="49">
        <f t="shared" si="15"/>
        <v>0</v>
      </c>
      <c r="H171" s="49">
        <f t="shared" si="15"/>
        <v>0</v>
      </c>
      <c r="I171" s="49">
        <f t="shared" si="14"/>
        <v>0</v>
      </c>
      <c r="J171" s="49">
        <f t="shared" si="14"/>
        <v>1</v>
      </c>
      <c r="K171" s="50">
        <f t="shared" si="14"/>
        <v>0</v>
      </c>
      <c r="L171" s="49">
        <f t="shared" si="11"/>
        <v>0</v>
      </c>
      <c r="M171" s="49">
        <f t="shared" si="11"/>
        <v>0</v>
      </c>
      <c r="N171" s="49">
        <f t="shared" si="11"/>
        <v>0</v>
      </c>
      <c r="O171" s="49">
        <f t="shared" si="12"/>
        <v>1</v>
      </c>
      <c r="P171" s="49">
        <f t="shared" si="13"/>
        <v>0</v>
      </c>
      <c r="Q171" s="49">
        <f t="shared" si="13"/>
        <v>0</v>
      </c>
      <c r="R171" s="50">
        <f t="shared" si="13"/>
        <v>0</v>
      </c>
      <c r="S171" s="10"/>
    </row>
    <row r="172" spans="1:19" x14ac:dyDescent="0.25">
      <c r="A172" s="10"/>
      <c r="B172" s="4">
        <f>'CALC | Main Engine'!$B172</f>
        <v>165</v>
      </c>
      <c r="C172" s="5">
        <f>'CALC | Main Engine'!$E172</f>
        <v>1</v>
      </c>
      <c r="D172" s="27">
        <f>IF(ISBLANK('INPUT | Operations'!$C177),"",'INPUT | Operations'!$C176)</f>
        <v>229819</v>
      </c>
      <c r="E172" s="32">
        <f>IF(ISBLANK('INPUT | Operations'!$C177),"",'INPUT | Operations'!$C177)</f>
        <v>231391</v>
      </c>
      <c r="F172" s="123">
        <f t="shared" si="15"/>
        <v>1</v>
      </c>
      <c r="G172" s="49">
        <f t="shared" si="15"/>
        <v>0</v>
      </c>
      <c r="H172" s="49">
        <f t="shared" si="15"/>
        <v>0</v>
      </c>
      <c r="I172" s="49">
        <f t="shared" si="14"/>
        <v>0</v>
      </c>
      <c r="J172" s="49">
        <f t="shared" si="14"/>
        <v>1</v>
      </c>
      <c r="K172" s="50">
        <f t="shared" si="14"/>
        <v>0</v>
      </c>
      <c r="L172" s="49">
        <f t="shared" si="11"/>
        <v>0</v>
      </c>
      <c r="M172" s="49">
        <f t="shared" si="11"/>
        <v>0</v>
      </c>
      <c r="N172" s="49">
        <f t="shared" si="11"/>
        <v>0</v>
      </c>
      <c r="O172" s="49">
        <f t="shared" si="12"/>
        <v>1</v>
      </c>
      <c r="P172" s="49">
        <f t="shared" si="13"/>
        <v>0</v>
      </c>
      <c r="Q172" s="49">
        <f t="shared" si="13"/>
        <v>0</v>
      </c>
      <c r="R172" s="50">
        <f t="shared" si="13"/>
        <v>0</v>
      </c>
      <c r="S172" s="10"/>
    </row>
    <row r="173" spans="1:19" x14ac:dyDescent="0.25">
      <c r="A173" s="10"/>
      <c r="B173" s="4">
        <f>'CALC | Main Engine'!$B173</f>
        <v>166</v>
      </c>
      <c r="C173" s="5">
        <f>'CALC | Main Engine'!$E173</f>
        <v>1</v>
      </c>
      <c r="D173" s="27">
        <f>IF(ISBLANK('INPUT | Operations'!$C178),"",'INPUT | Operations'!$C177)</f>
        <v>231391</v>
      </c>
      <c r="E173" s="32">
        <f>IF(ISBLANK('INPUT | Operations'!$C178),"",'INPUT | Operations'!$C178)</f>
        <v>232952</v>
      </c>
      <c r="F173" s="123">
        <f t="shared" si="15"/>
        <v>1</v>
      </c>
      <c r="G173" s="49">
        <f t="shared" si="15"/>
        <v>0</v>
      </c>
      <c r="H173" s="49">
        <f t="shared" si="15"/>
        <v>0</v>
      </c>
      <c r="I173" s="49">
        <f t="shared" si="14"/>
        <v>0</v>
      </c>
      <c r="J173" s="49">
        <f t="shared" si="14"/>
        <v>1</v>
      </c>
      <c r="K173" s="50">
        <f t="shared" si="14"/>
        <v>0</v>
      </c>
      <c r="L173" s="49">
        <f t="shared" si="11"/>
        <v>0</v>
      </c>
      <c r="M173" s="49">
        <f t="shared" si="11"/>
        <v>0</v>
      </c>
      <c r="N173" s="49">
        <f t="shared" si="11"/>
        <v>0</v>
      </c>
      <c r="O173" s="49">
        <f t="shared" si="12"/>
        <v>1</v>
      </c>
      <c r="P173" s="49">
        <f t="shared" si="13"/>
        <v>0</v>
      </c>
      <c r="Q173" s="49">
        <f t="shared" si="13"/>
        <v>0</v>
      </c>
      <c r="R173" s="50">
        <f t="shared" si="13"/>
        <v>0</v>
      </c>
      <c r="S173" s="10"/>
    </row>
    <row r="174" spans="1:19" x14ac:dyDescent="0.25">
      <c r="A174" s="10"/>
      <c r="B174" s="4">
        <f>'CALC | Main Engine'!$B174</f>
        <v>167</v>
      </c>
      <c r="C174" s="5">
        <f>'CALC | Main Engine'!$E174</f>
        <v>1</v>
      </c>
      <c r="D174" s="27">
        <f>IF(ISBLANK('INPUT | Operations'!$C179),"",'INPUT | Operations'!$C178)</f>
        <v>232952</v>
      </c>
      <c r="E174" s="32">
        <f>IF(ISBLANK('INPUT | Operations'!$C179),"",'INPUT | Operations'!$C179)</f>
        <v>234502</v>
      </c>
      <c r="F174" s="123">
        <f t="shared" si="15"/>
        <v>1</v>
      </c>
      <c r="G174" s="49">
        <f t="shared" si="15"/>
        <v>0</v>
      </c>
      <c r="H174" s="49">
        <f t="shared" si="15"/>
        <v>0</v>
      </c>
      <c r="I174" s="49">
        <f t="shared" si="14"/>
        <v>0</v>
      </c>
      <c r="J174" s="49">
        <f t="shared" si="14"/>
        <v>1</v>
      </c>
      <c r="K174" s="50">
        <f t="shared" si="14"/>
        <v>0</v>
      </c>
      <c r="L174" s="49">
        <f t="shared" si="11"/>
        <v>0</v>
      </c>
      <c r="M174" s="49">
        <f t="shared" si="11"/>
        <v>0</v>
      </c>
      <c r="N174" s="49">
        <f t="shared" si="11"/>
        <v>0</v>
      </c>
      <c r="O174" s="49">
        <f t="shared" si="12"/>
        <v>1</v>
      </c>
      <c r="P174" s="49">
        <f t="shared" si="13"/>
        <v>0</v>
      </c>
      <c r="Q174" s="49">
        <f t="shared" si="13"/>
        <v>0</v>
      </c>
      <c r="R174" s="50">
        <f t="shared" si="13"/>
        <v>0</v>
      </c>
      <c r="S174" s="10"/>
    </row>
    <row r="175" spans="1:19" x14ac:dyDescent="0.25">
      <c r="A175" s="10"/>
      <c r="B175" s="4">
        <f>'CALC | Main Engine'!$B175</f>
        <v>168</v>
      </c>
      <c r="C175" s="5">
        <f>'CALC | Main Engine'!$E175</f>
        <v>1</v>
      </c>
      <c r="D175" s="27">
        <f>IF(ISBLANK('INPUT | Operations'!$C180),"",'INPUT | Operations'!$C179)</f>
        <v>234502</v>
      </c>
      <c r="E175" s="32">
        <f>IF(ISBLANK('INPUT | Operations'!$C180),"",'INPUT | Operations'!$C180)</f>
        <v>236041</v>
      </c>
      <c r="F175" s="123">
        <f t="shared" si="15"/>
        <v>1</v>
      </c>
      <c r="G175" s="49">
        <f t="shared" si="15"/>
        <v>0</v>
      </c>
      <c r="H175" s="49">
        <f t="shared" si="15"/>
        <v>0</v>
      </c>
      <c r="I175" s="49">
        <f t="shared" si="14"/>
        <v>0</v>
      </c>
      <c r="J175" s="49">
        <f t="shared" si="14"/>
        <v>1</v>
      </c>
      <c r="K175" s="50">
        <f t="shared" si="14"/>
        <v>0</v>
      </c>
      <c r="L175" s="49">
        <f t="shared" si="11"/>
        <v>0</v>
      </c>
      <c r="M175" s="49">
        <f t="shared" si="11"/>
        <v>0</v>
      </c>
      <c r="N175" s="49">
        <f t="shared" si="11"/>
        <v>0</v>
      </c>
      <c r="O175" s="49">
        <f t="shared" si="12"/>
        <v>1</v>
      </c>
      <c r="P175" s="49">
        <f t="shared" si="13"/>
        <v>0</v>
      </c>
      <c r="Q175" s="49">
        <f t="shared" si="13"/>
        <v>0</v>
      </c>
      <c r="R175" s="50">
        <f t="shared" si="13"/>
        <v>0</v>
      </c>
      <c r="S175" s="10"/>
    </row>
    <row r="176" spans="1:19" x14ac:dyDescent="0.25">
      <c r="A176" s="10"/>
      <c r="B176" s="4">
        <f>'CALC | Main Engine'!$B176</f>
        <v>169</v>
      </c>
      <c r="C176" s="5">
        <f>'CALC | Main Engine'!$E176</f>
        <v>1</v>
      </c>
      <c r="D176" s="27">
        <f>IF(ISBLANK('INPUT | Operations'!$C181),"",'INPUT | Operations'!$C180)</f>
        <v>236041</v>
      </c>
      <c r="E176" s="32">
        <f>IF(ISBLANK('INPUT | Operations'!$C181),"",'INPUT | Operations'!$C181)</f>
        <v>237570</v>
      </c>
      <c r="F176" s="123">
        <f t="shared" si="15"/>
        <v>1</v>
      </c>
      <c r="G176" s="49">
        <f t="shared" si="15"/>
        <v>0</v>
      </c>
      <c r="H176" s="49">
        <f t="shared" si="15"/>
        <v>0</v>
      </c>
      <c r="I176" s="49">
        <f t="shared" si="14"/>
        <v>0</v>
      </c>
      <c r="J176" s="49">
        <f t="shared" si="14"/>
        <v>1</v>
      </c>
      <c r="K176" s="50">
        <f t="shared" si="14"/>
        <v>0</v>
      </c>
      <c r="L176" s="49">
        <f t="shared" si="11"/>
        <v>0</v>
      </c>
      <c r="M176" s="49">
        <f t="shared" si="11"/>
        <v>0</v>
      </c>
      <c r="N176" s="49">
        <f t="shared" si="11"/>
        <v>0</v>
      </c>
      <c r="O176" s="49">
        <f t="shared" si="12"/>
        <v>1</v>
      </c>
      <c r="P176" s="49">
        <f t="shared" si="13"/>
        <v>0</v>
      </c>
      <c r="Q176" s="49">
        <f t="shared" si="13"/>
        <v>0</v>
      </c>
      <c r="R176" s="50">
        <f t="shared" si="13"/>
        <v>0</v>
      </c>
      <c r="S176" s="10"/>
    </row>
    <row r="177" spans="1:19" x14ac:dyDescent="0.25">
      <c r="A177" s="10"/>
      <c r="B177" s="4">
        <f>'CALC | Main Engine'!$B177</f>
        <v>170</v>
      </c>
      <c r="C177" s="5">
        <f>'CALC | Main Engine'!$E177</f>
        <v>1</v>
      </c>
      <c r="D177" s="27">
        <f>IF(ISBLANK('INPUT | Operations'!$C182),"",'INPUT | Operations'!$C181)</f>
        <v>237570</v>
      </c>
      <c r="E177" s="32">
        <f>IF(ISBLANK('INPUT | Operations'!$C182),"",'INPUT | Operations'!$C182)</f>
        <v>239087</v>
      </c>
      <c r="F177" s="123">
        <f t="shared" si="15"/>
        <v>1</v>
      </c>
      <c r="G177" s="49">
        <f t="shared" si="15"/>
        <v>0</v>
      </c>
      <c r="H177" s="49">
        <f t="shared" si="15"/>
        <v>0</v>
      </c>
      <c r="I177" s="49">
        <f t="shared" si="14"/>
        <v>0</v>
      </c>
      <c r="J177" s="49">
        <f t="shared" si="14"/>
        <v>1</v>
      </c>
      <c r="K177" s="50">
        <f t="shared" si="14"/>
        <v>0</v>
      </c>
      <c r="L177" s="49">
        <f t="shared" si="11"/>
        <v>0</v>
      </c>
      <c r="M177" s="49">
        <f t="shared" si="11"/>
        <v>0</v>
      </c>
      <c r="N177" s="49">
        <f t="shared" si="11"/>
        <v>0</v>
      </c>
      <c r="O177" s="49">
        <f t="shared" si="12"/>
        <v>1</v>
      </c>
      <c r="P177" s="49">
        <f t="shared" si="13"/>
        <v>0</v>
      </c>
      <c r="Q177" s="49">
        <f t="shared" si="13"/>
        <v>0</v>
      </c>
      <c r="R177" s="50">
        <f t="shared" si="13"/>
        <v>0</v>
      </c>
      <c r="S177" s="10"/>
    </row>
    <row r="178" spans="1:19" x14ac:dyDescent="0.25">
      <c r="A178" s="10"/>
      <c r="B178" s="4">
        <f>'CALC | Main Engine'!$B178</f>
        <v>171</v>
      </c>
      <c r="C178" s="5">
        <f>'CALC | Main Engine'!$E178</f>
        <v>1</v>
      </c>
      <c r="D178" s="27">
        <f>IF(ISBLANK('INPUT | Operations'!$C183),"",'INPUT | Operations'!$C182)</f>
        <v>239087</v>
      </c>
      <c r="E178" s="32">
        <f>IF(ISBLANK('INPUT | Operations'!$C183),"",'INPUT | Operations'!$C183)</f>
        <v>241340.5</v>
      </c>
      <c r="F178" s="123">
        <f t="shared" si="15"/>
        <v>1</v>
      </c>
      <c r="G178" s="49">
        <f t="shared" si="15"/>
        <v>0</v>
      </c>
      <c r="H178" s="49">
        <f t="shared" si="15"/>
        <v>0</v>
      </c>
      <c r="I178" s="49">
        <f t="shared" si="14"/>
        <v>0</v>
      </c>
      <c r="J178" s="49">
        <f t="shared" si="14"/>
        <v>1</v>
      </c>
      <c r="K178" s="50">
        <f t="shared" si="14"/>
        <v>0</v>
      </c>
      <c r="L178" s="49">
        <f t="shared" si="11"/>
        <v>0</v>
      </c>
      <c r="M178" s="49">
        <f t="shared" si="11"/>
        <v>0</v>
      </c>
      <c r="N178" s="49">
        <f t="shared" si="11"/>
        <v>0</v>
      </c>
      <c r="O178" s="49">
        <f t="shared" si="12"/>
        <v>1</v>
      </c>
      <c r="P178" s="49">
        <f t="shared" si="13"/>
        <v>0</v>
      </c>
      <c r="Q178" s="49">
        <f t="shared" si="13"/>
        <v>0</v>
      </c>
      <c r="R178" s="50">
        <f t="shared" si="13"/>
        <v>0</v>
      </c>
      <c r="S178" s="10"/>
    </row>
    <row r="179" spans="1:19" x14ac:dyDescent="0.25">
      <c r="A179" s="10"/>
      <c r="B179" s="4">
        <f>'CALC | Main Engine'!$B179</f>
        <v>172</v>
      </c>
      <c r="C179" s="5">
        <f>'CALC | Main Engine'!$E179</f>
        <v>1</v>
      </c>
      <c r="D179" s="27">
        <f>IF(ISBLANK('INPUT | Operations'!$C184),"",'INPUT | Operations'!$C183)</f>
        <v>241340.5</v>
      </c>
      <c r="E179" s="32">
        <f>IF(ISBLANK('INPUT | Operations'!$C184),"",'INPUT | Operations'!$C184)</f>
        <v>243572</v>
      </c>
      <c r="F179" s="123">
        <f t="shared" si="15"/>
        <v>1</v>
      </c>
      <c r="G179" s="49">
        <f t="shared" si="15"/>
        <v>0</v>
      </c>
      <c r="H179" s="49">
        <f t="shared" si="15"/>
        <v>0</v>
      </c>
      <c r="I179" s="49">
        <f t="shared" si="14"/>
        <v>0</v>
      </c>
      <c r="J179" s="49">
        <f t="shared" si="14"/>
        <v>1</v>
      </c>
      <c r="K179" s="50">
        <f t="shared" si="14"/>
        <v>0</v>
      </c>
      <c r="L179" s="49">
        <f t="shared" si="11"/>
        <v>0</v>
      </c>
      <c r="M179" s="49">
        <f t="shared" si="11"/>
        <v>0</v>
      </c>
      <c r="N179" s="49">
        <f t="shared" si="11"/>
        <v>0</v>
      </c>
      <c r="O179" s="49">
        <f t="shared" si="12"/>
        <v>1</v>
      </c>
      <c r="P179" s="49">
        <f t="shared" si="13"/>
        <v>0</v>
      </c>
      <c r="Q179" s="49">
        <f t="shared" si="13"/>
        <v>0</v>
      </c>
      <c r="R179" s="50">
        <f t="shared" si="13"/>
        <v>0</v>
      </c>
      <c r="S179" s="10"/>
    </row>
    <row r="180" spans="1:19" x14ac:dyDescent="0.25">
      <c r="A180" s="10"/>
      <c r="B180" s="4">
        <f>'CALC | Main Engine'!$B180</f>
        <v>173</v>
      </c>
      <c r="C180" s="5">
        <f>'CALC | Main Engine'!$E180</f>
        <v>1</v>
      </c>
      <c r="D180" s="27">
        <f>IF(ISBLANK('INPUT | Operations'!$C185),"",'INPUT | Operations'!$C184)</f>
        <v>243572</v>
      </c>
      <c r="E180" s="32">
        <f>IF(ISBLANK('INPUT | Operations'!$C185),"",'INPUT | Operations'!$C185)</f>
        <v>245046</v>
      </c>
      <c r="F180" s="123">
        <f t="shared" si="15"/>
        <v>1</v>
      </c>
      <c r="G180" s="49">
        <f t="shared" si="15"/>
        <v>0</v>
      </c>
      <c r="H180" s="49">
        <f t="shared" si="15"/>
        <v>0</v>
      </c>
      <c r="I180" s="49">
        <f t="shared" si="14"/>
        <v>0</v>
      </c>
      <c r="J180" s="49">
        <f t="shared" si="14"/>
        <v>1</v>
      </c>
      <c r="K180" s="50">
        <f t="shared" si="14"/>
        <v>0</v>
      </c>
      <c r="L180" s="49">
        <f t="shared" si="11"/>
        <v>0</v>
      </c>
      <c r="M180" s="49">
        <f t="shared" si="11"/>
        <v>0</v>
      </c>
      <c r="N180" s="49">
        <f t="shared" si="11"/>
        <v>0</v>
      </c>
      <c r="O180" s="49">
        <f t="shared" si="12"/>
        <v>1</v>
      </c>
      <c r="P180" s="49">
        <f t="shared" si="13"/>
        <v>0</v>
      </c>
      <c r="Q180" s="49">
        <f t="shared" si="13"/>
        <v>0</v>
      </c>
      <c r="R180" s="50">
        <f t="shared" si="13"/>
        <v>0</v>
      </c>
      <c r="S180" s="10"/>
    </row>
    <row r="181" spans="1:19" x14ac:dyDescent="0.25">
      <c r="A181" s="10"/>
      <c r="B181" s="4">
        <f>'CALC | Main Engine'!$B181</f>
        <v>174</v>
      </c>
      <c r="C181" s="5">
        <f>'CALC | Main Engine'!$E181</f>
        <v>1</v>
      </c>
      <c r="D181" s="27">
        <f>IF(ISBLANK('INPUT | Operations'!$C186),"",'INPUT | Operations'!$C185)</f>
        <v>245046</v>
      </c>
      <c r="E181" s="32">
        <f>IF(ISBLANK('INPUT | Operations'!$C186),"",'INPUT | Operations'!$C186)</f>
        <v>246508</v>
      </c>
      <c r="F181" s="123">
        <f t="shared" si="15"/>
        <v>1</v>
      </c>
      <c r="G181" s="49">
        <f t="shared" si="15"/>
        <v>0</v>
      </c>
      <c r="H181" s="49">
        <f t="shared" si="15"/>
        <v>0</v>
      </c>
      <c r="I181" s="49">
        <f t="shared" si="14"/>
        <v>0</v>
      </c>
      <c r="J181" s="49">
        <f t="shared" si="14"/>
        <v>1</v>
      </c>
      <c r="K181" s="50">
        <f t="shared" si="14"/>
        <v>0</v>
      </c>
      <c r="L181" s="49">
        <f t="shared" si="11"/>
        <v>0</v>
      </c>
      <c r="M181" s="49">
        <f t="shared" si="11"/>
        <v>0</v>
      </c>
      <c r="N181" s="49">
        <f t="shared" si="11"/>
        <v>0</v>
      </c>
      <c r="O181" s="49">
        <f t="shared" si="12"/>
        <v>1</v>
      </c>
      <c r="P181" s="49">
        <f t="shared" si="13"/>
        <v>0</v>
      </c>
      <c r="Q181" s="49">
        <f t="shared" si="13"/>
        <v>0</v>
      </c>
      <c r="R181" s="50">
        <f t="shared" si="13"/>
        <v>0</v>
      </c>
      <c r="S181" s="10"/>
    </row>
    <row r="182" spans="1:19" x14ac:dyDescent="0.25">
      <c r="A182" s="10"/>
      <c r="B182" s="4">
        <f>'CALC | Main Engine'!$B182</f>
        <v>175</v>
      </c>
      <c r="C182" s="5">
        <f>'CALC | Main Engine'!$E182</f>
        <v>1</v>
      </c>
      <c r="D182" s="27">
        <f>IF(ISBLANK('INPUT | Operations'!$C187),"",'INPUT | Operations'!$C186)</f>
        <v>246508</v>
      </c>
      <c r="E182" s="32">
        <f>IF(ISBLANK('INPUT | Operations'!$C187),"",'INPUT | Operations'!$C187)</f>
        <v>247960</v>
      </c>
      <c r="F182" s="123">
        <f t="shared" si="15"/>
        <v>1</v>
      </c>
      <c r="G182" s="49">
        <f t="shared" si="15"/>
        <v>0</v>
      </c>
      <c r="H182" s="49">
        <f t="shared" si="15"/>
        <v>0</v>
      </c>
      <c r="I182" s="49">
        <f t="shared" si="14"/>
        <v>0</v>
      </c>
      <c r="J182" s="49">
        <f t="shared" si="14"/>
        <v>1</v>
      </c>
      <c r="K182" s="50">
        <f t="shared" si="14"/>
        <v>0</v>
      </c>
      <c r="L182" s="49">
        <f t="shared" si="11"/>
        <v>0</v>
      </c>
      <c r="M182" s="49">
        <f t="shared" si="11"/>
        <v>0</v>
      </c>
      <c r="N182" s="49">
        <f t="shared" si="11"/>
        <v>0</v>
      </c>
      <c r="O182" s="49">
        <f t="shared" si="12"/>
        <v>1</v>
      </c>
      <c r="P182" s="49">
        <f t="shared" si="13"/>
        <v>0</v>
      </c>
      <c r="Q182" s="49">
        <f t="shared" si="13"/>
        <v>0</v>
      </c>
      <c r="R182" s="50">
        <f t="shared" si="13"/>
        <v>0</v>
      </c>
      <c r="S182" s="10"/>
    </row>
    <row r="183" spans="1:19" x14ac:dyDescent="0.25">
      <c r="A183" s="10"/>
      <c r="B183" s="4">
        <f>'CALC | Main Engine'!$B183</f>
        <v>176</v>
      </c>
      <c r="C183" s="5">
        <f>'CALC | Main Engine'!$E183</f>
        <v>1</v>
      </c>
      <c r="D183" s="27">
        <f>IF(ISBLANK('INPUT | Operations'!$C188),"",'INPUT | Operations'!$C187)</f>
        <v>247960</v>
      </c>
      <c r="E183" s="32">
        <f>IF(ISBLANK('INPUT | Operations'!$C188),"",'INPUT | Operations'!$C188)</f>
        <v>249401</v>
      </c>
      <c r="F183" s="123">
        <f t="shared" si="15"/>
        <v>1</v>
      </c>
      <c r="G183" s="49">
        <f t="shared" si="15"/>
        <v>0</v>
      </c>
      <c r="H183" s="49">
        <f t="shared" si="15"/>
        <v>0</v>
      </c>
      <c r="I183" s="49">
        <f t="shared" si="14"/>
        <v>0</v>
      </c>
      <c r="J183" s="49">
        <f t="shared" si="14"/>
        <v>1</v>
      </c>
      <c r="K183" s="50">
        <f t="shared" si="14"/>
        <v>0</v>
      </c>
      <c r="L183" s="49">
        <f t="shared" si="11"/>
        <v>0</v>
      </c>
      <c r="M183" s="49">
        <f t="shared" si="11"/>
        <v>0</v>
      </c>
      <c r="N183" s="49">
        <f t="shared" si="11"/>
        <v>0</v>
      </c>
      <c r="O183" s="49">
        <f t="shared" si="12"/>
        <v>1</v>
      </c>
      <c r="P183" s="49">
        <f t="shared" si="13"/>
        <v>0</v>
      </c>
      <c r="Q183" s="49">
        <f t="shared" si="13"/>
        <v>0</v>
      </c>
      <c r="R183" s="50">
        <f t="shared" si="13"/>
        <v>0</v>
      </c>
      <c r="S183" s="10"/>
    </row>
    <row r="184" spans="1:19" x14ac:dyDescent="0.25">
      <c r="A184" s="10"/>
      <c r="B184" s="4">
        <f>'CALC | Main Engine'!$B184</f>
        <v>177</v>
      </c>
      <c r="C184" s="5">
        <f>'CALC | Main Engine'!$E184</f>
        <v>1</v>
      </c>
      <c r="D184" s="27">
        <f>IF(ISBLANK('INPUT | Operations'!$C189),"",'INPUT | Operations'!$C188)</f>
        <v>249401</v>
      </c>
      <c r="E184" s="32">
        <f>IF(ISBLANK('INPUT | Operations'!$C189),"",'INPUT | Operations'!$C189)</f>
        <v>250831</v>
      </c>
      <c r="F184" s="123">
        <f t="shared" si="15"/>
        <v>1</v>
      </c>
      <c r="G184" s="49">
        <f t="shared" si="15"/>
        <v>0</v>
      </c>
      <c r="H184" s="49">
        <f t="shared" si="15"/>
        <v>0</v>
      </c>
      <c r="I184" s="49">
        <f t="shared" si="14"/>
        <v>0</v>
      </c>
      <c r="J184" s="49">
        <f t="shared" si="14"/>
        <v>1</v>
      </c>
      <c r="K184" s="50">
        <f t="shared" si="14"/>
        <v>0</v>
      </c>
      <c r="L184" s="49">
        <f t="shared" si="11"/>
        <v>0</v>
      </c>
      <c r="M184" s="49">
        <f t="shared" si="11"/>
        <v>0</v>
      </c>
      <c r="N184" s="49">
        <f t="shared" si="11"/>
        <v>0</v>
      </c>
      <c r="O184" s="49">
        <f t="shared" si="12"/>
        <v>1</v>
      </c>
      <c r="P184" s="49">
        <f t="shared" si="13"/>
        <v>0</v>
      </c>
      <c r="Q184" s="49">
        <f t="shared" si="13"/>
        <v>0</v>
      </c>
      <c r="R184" s="50">
        <f t="shared" si="13"/>
        <v>0</v>
      </c>
      <c r="S184" s="10"/>
    </row>
    <row r="185" spans="1:19" x14ac:dyDescent="0.25">
      <c r="A185" s="10"/>
      <c r="B185" s="4">
        <f>'CALC | Main Engine'!$B185</f>
        <v>178</v>
      </c>
      <c r="C185" s="5">
        <f>'CALC | Main Engine'!$E185</f>
        <v>1</v>
      </c>
      <c r="D185" s="27">
        <f>IF(ISBLANK('INPUT | Operations'!$C190),"",'INPUT | Operations'!$C189)</f>
        <v>250831</v>
      </c>
      <c r="E185" s="32">
        <f>IF(ISBLANK('INPUT | Operations'!$C190),"",'INPUT | Operations'!$C190)</f>
        <v>252250</v>
      </c>
      <c r="F185" s="123">
        <f t="shared" si="15"/>
        <v>1</v>
      </c>
      <c r="G185" s="49">
        <f t="shared" si="15"/>
        <v>0</v>
      </c>
      <c r="H185" s="49">
        <f t="shared" si="15"/>
        <v>0</v>
      </c>
      <c r="I185" s="49">
        <f t="shared" si="14"/>
        <v>0</v>
      </c>
      <c r="J185" s="49">
        <f t="shared" si="14"/>
        <v>1</v>
      </c>
      <c r="K185" s="50">
        <f t="shared" si="14"/>
        <v>0</v>
      </c>
      <c r="L185" s="49">
        <f t="shared" si="11"/>
        <v>0</v>
      </c>
      <c r="M185" s="49">
        <f t="shared" si="11"/>
        <v>0</v>
      </c>
      <c r="N185" s="49">
        <f t="shared" si="11"/>
        <v>0</v>
      </c>
      <c r="O185" s="49">
        <f t="shared" si="12"/>
        <v>1</v>
      </c>
      <c r="P185" s="49">
        <f t="shared" si="13"/>
        <v>0</v>
      </c>
      <c r="Q185" s="49">
        <f t="shared" si="13"/>
        <v>0</v>
      </c>
      <c r="R185" s="50">
        <f t="shared" si="13"/>
        <v>0</v>
      </c>
      <c r="S185" s="10"/>
    </row>
    <row r="186" spans="1:19" x14ac:dyDescent="0.25">
      <c r="A186" s="10"/>
      <c r="B186" s="4">
        <f>'CALC | Main Engine'!$B186</f>
        <v>179</v>
      </c>
      <c r="C186" s="5">
        <f>'CALC | Main Engine'!$E186</f>
        <v>1</v>
      </c>
      <c r="D186" s="27">
        <f>IF(ISBLANK('INPUT | Operations'!$C191),"",'INPUT | Operations'!$C190)</f>
        <v>252250</v>
      </c>
      <c r="E186" s="32">
        <f>IF(ISBLANK('INPUT | Operations'!$C191),"",'INPUT | Operations'!$C191)</f>
        <v>253658</v>
      </c>
      <c r="F186" s="123">
        <f t="shared" si="15"/>
        <v>1</v>
      </c>
      <c r="G186" s="49">
        <f t="shared" si="15"/>
        <v>0</v>
      </c>
      <c r="H186" s="49">
        <f t="shared" si="15"/>
        <v>0</v>
      </c>
      <c r="I186" s="49">
        <f t="shared" si="14"/>
        <v>0</v>
      </c>
      <c r="J186" s="49">
        <f t="shared" si="14"/>
        <v>1</v>
      </c>
      <c r="K186" s="50">
        <f t="shared" si="14"/>
        <v>0</v>
      </c>
      <c r="L186" s="49">
        <f t="shared" si="11"/>
        <v>0</v>
      </c>
      <c r="M186" s="49">
        <f t="shared" si="11"/>
        <v>0</v>
      </c>
      <c r="N186" s="49">
        <f t="shared" si="11"/>
        <v>0</v>
      </c>
      <c r="O186" s="49">
        <f t="shared" si="12"/>
        <v>1</v>
      </c>
      <c r="P186" s="49">
        <f t="shared" si="13"/>
        <v>0</v>
      </c>
      <c r="Q186" s="49">
        <f t="shared" si="13"/>
        <v>0</v>
      </c>
      <c r="R186" s="50">
        <f t="shared" si="13"/>
        <v>0</v>
      </c>
      <c r="S186" s="10"/>
    </row>
    <row r="187" spans="1:19" x14ac:dyDescent="0.25">
      <c r="A187" s="10"/>
      <c r="B187" s="4">
        <f>'CALC | Main Engine'!$B187</f>
        <v>180</v>
      </c>
      <c r="C187" s="5">
        <f>'CALC | Main Engine'!$E187</f>
        <v>1</v>
      </c>
      <c r="D187" s="27">
        <f>IF(ISBLANK('INPUT | Operations'!$C192),"",'INPUT | Operations'!$C191)</f>
        <v>253658</v>
      </c>
      <c r="E187" s="32">
        <f>IF(ISBLANK('INPUT | Operations'!$C192),"",'INPUT | Operations'!$C192)</f>
        <v>255056</v>
      </c>
      <c r="F187" s="123">
        <f t="shared" si="15"/>
        <v>1</v>
      </c>
      <c r="G187" s="49">
        <f t="shared" si="15"/>
        <v>0</v>
      </c>
      <c r="H187" s="49">
        <f t="shared" si="15"/>
        <v>0</v>
      </c>
      <c r="I187" s="49">
        <f t="shared" si="14"/>
        <v>0</v>
      </c>
      <c r="J187" s="49">
        <f t="shared" si="14"/>
        <v>1</v>
      </c>
      <c r="K187" s="50">
        <f t="shared" si="14"/>
        <v>0</v>
      </c>
      <c r="L187" s="49">
        <f t="shared" si="11"/>
        <v>0</v>
      </c>
      <c r="M187" s="49">
        <f t="shared" si="11"/>
        <v>0</v>
      </c>
      <c r="N187" s="49">
        <f t="shared" si="11"/>
        <v>0</v>
      </c>
      <c r="O187" s="49">
        <f t="shared" si="12"/>
        <v>1</v>
      </c>
      <c r="P187" s="49">
        <f t="shared" si="13"/>
        <v>0</v>
      </c>
      <c r="Q187" s="49">
        <f t="shared" si="13"/>
        <v>0</v>
      </c>
      <c r="R187" s="50">
        <f t="shared" si="13"/>
        <v>0</v>
      </c>
      <c r="S187" s="10"/>
    </row>
    <row r="188" spans="1:19" x14ac:dyDescent="0.25">
      <c r="A188" s="10"/>
      <c r="B188" s="4">
        <f>'CALC | Main Engine'!$B188</f>
        <v>181</v>
      </c>
      <c r="C188" s="5">
        <f>'CALC | Main Engine'!$E188</f>
        <v>1</v>
      </c>
      <c r="D188" s="27">
        <f>IF(ISBLANK('INPUT | Operations'!$C193),"",'INPUT | Operations'!$C192)</f>
        <v>255056</v>
      </c>
      <c r="E188" s="32">
        <f>IF(ISBLANK('INPUT | Operations'!$C193),"",'INPUT | Operations'!$C193)</f>
        <v>256443</v>
      </c>
      <c r="F188" s="123">
        <f t="shared" si="15"/>
        <v>1</v>
      </c>
      <c r="G188" s="49">
        <f t="shared" si="15"/>
        <v>0</v>
      </c>
      <c r="H188" s="49">
        <f t="shared" si="15"/>
        <v>0</v>
      </c>
      <c r="I188" s="49">
        <f t="shared" si="14"/>
        <v>0</v>
      </c>
      <c r="J188" s="49">
        <f t="shared" si="14"/>
        <v>1</v>
      </c>
      <c r="K188" s="50">
        <f t="shared" si="14"/>
        <v>0</v>
      </c>
      <c r="L188" s="49">
        <f t="shared" si="11"/>
        <v>0</v>
      </c>
      <c r="M188" s="49">
        <f t="shared" si="11"/>
        <v>0</v>
      </c>
      <c r="N188" s="49">
        <f t="shared" si="11"/>
        <v>0</v>
      </c>
      <c r="O188" s="49">
        <f t="shared" si="12"/>
        <v>1</v>
      </c>
      <c r="P188" s="49">
        <f t="shared" si="13"/>
        <v>0</v>
      </c>
      <c r="Q188" s="49">
        <f t="shared" si="13"/>
        <v>0</v>
      </c>
      <c r="R188" s="50">
        <f t="shared" si="13"/>
        <v>0</v>
      </c>
      <c r="S188" s="10"/>
    </row>
    <row r="189" spans="1:19" x14ac:dyDescent="0.25">
      <c r="A189" s="10"/>
      <c r="B189" s="4">
        <f>'CALC | Main Engine'!$B189</f>
        <v>182</v>
      </c>
      <c r="C189" s="5">
        <f>'CALC | Main Engine'!$E189</f>
        <v>1</v>
      </c>
      <c r="D189" s="27">
        <f>IF(ISBLANK('INPUT | Operations'!$C194),"",'INPUT | Operations'!$C193)</f>
        <v>256443</v>
      </c>
      <c r="E189" s="32">
        <f>IF(ISBLANK('INPUT | Operations'!$C194),"",'INPUT | Operations'!$C194)</f>
        <v>257819</v>
      </c>
      <c r="F189" s="123">
        <f t="shared" si="15"/>
        <v>1</v>
      </c>
      <c r="G189" s="49">
        <f t="shared" si="15"/>
        <v>0</v>
      </c>
      <c r="H189" s="49">
        <f t="shared" si="15"/>
        <v>0</v>
      </c>
      <c r="I189" s="49">
        <f t="shared" si="14"/>
        <v>0</v>
      </c>
      <c r="J189" s="49">
        <f t="shared" si="14"/>
        <v>1</v>
      </c>
      <c r="K189" s="50">
        <f t="shared" si="14"/>
        <v>0</v>
      </c>
      <c r="L189" s="49">
        <f t="shared" si="11"/>
        <v>0</v>
      </c>
      <c r="M189" s="49">
        <f t="shared" si="11"/>
        <v>0</v>
      </c>
      <c r="N189" s="49">
        <f t="shared" si="11"/>
        <v>0</v>
      </c>
      <c r="O189" s="49">
        <f t="shared" si="12"/>
        <v>1</v>
      </c>
      <c r="P189" s="49">
        <f t="shared" si="13"/>
        <v>0</v>
      </c>
      <c r="Q189" s="49">
        <f t="shared" si="13"/>
        <v>0</v>
      </c>
      <c r="R189" s="50">
        <f t="shared" si="13"/>
        <v>0</v>
      </c>
      <c r="S189" s="10"/>
    </row>
    <row r="190" spans="1:19" x14ac:dyDescent="0.25">
      <c r="A190" s="10"/>
      <c r="B190" s="4">
        <f>'CALC | Main Engine'!$B190</f>
        <v>183</v>
      </c>
      <c r="C190" s="5">
        <f>'CALC | Main Engine'!$E190</f>
        <v>1</v>
      </c>
      <c r="D190" s="27">
        <f>IF(ISBLANK('INPUT | Operations'!$C195),"",'INPUT | Operations'!$C194)</f>
        <v>257819</v>
      </c>
      <c r="E190" s="32">
        <f>IF(ISBLANK('INPUT | Operations'!$C195),"",'INPUT | Operations'!$C195)</f>
        <v>259184</v>
      </c>
      <c r="F190" s="123">
        <f t="shared" si="15"/>
        <v>1</v>
      </c>
      <c r="G190" s="49">
        <f t="shared" si="15"/>
        <v>0</v>
      </c>
      <c r="H190" s="49">
        <f t="shared" si="15"/>
        <v>0</v>
      </c>
      <c r="I190" s="49">
        <f t="shared" si="14"/>
        <v>0</v>
      </c>
      <c r="J190" s="49">
        <f t="shared" si="14"/>
        <v>1</v>
      </c>
      <c r="K190" s="50">
        <f t="shared" si="14"/>
        <v>0</v>
      </c>
      <c r="L190" s="49">
        <f t="shared" si="11"/>
        <v>0</v>
      </c>
      <c r="M190" s="49">
        <f t="shared" si="11"/>
        <v>0</v>
      </c>
      <c r="N190" s="49">
        <f t="shared" si="11"/>
        <v>0</v>
      </c>
      <c r="O190" s="49">
        <f t="shared" si="12"/>
        <v>1</v>
      </c>
      <c r="P190" s="49">
        <f t="shared" si="13"/>
        <v>0</v>
      </c>
      <c r="Q190" s="49">
        <f t="shared" si="13"/>
        <v>0</v>
      </c>
      <c r="R190" s="50">
        <f t="shared" si="13"/>
        <v>0</v>
      </c>
      <c r="S190" s="10"/>
    </row>
    <row r="191" spans="1:19" x14ac:dyDescent="0.25">
      <c r="A191" s="10"/>
      <c r="B191" s="4">
        <f>'CALC | Main Engine'!$B191</f>
        <v>184</v>
      </c>
      <c r="C191" s="5">
        <f>'CALC | Main Engine'!$E191</f>
        <v>1</v>
      </c>
      <c r="D191" s="27">
        <f>IF(ISBLANK('INPUT | Operations'!$C196),"",'INPUT | Operations'!$C195)</f>
        <v>259184</v>
      </c>
      <c r="E191" s="32">
        <f>IF(ISBLANK('INPUT | Operations'!$C196),"",'INPUT | Operations'!$C196)</f>
        <v>260539</v>
      </c>
      <c r="F191" s="123">
        <f t="shared" si="15"/>
        <v>1</v>
      </c>
      <c r="G191" s="49">
        <f t="shared" si="15"/>
        <v>0</v>
      </c>
      <c r="H191" s="49">
        <f t="shared" si="15"/>
        <v>0</v>
      </c>
      <c r="I191" s="49">
        <f t="shared" si="14"/>
        <v>0</v>
      </c>
      <c r="J191" s="49">
        <f t="shared" si="14"/>
        <v>1</v>
      </c>
      <c r="K191" s="50">
        <f t="shared" si="14"/>
        <v>0</v>
      </c>
      <c r="L191" s="49">
        <f t="shared" si="11"/>
        <v>0</v>
      </c>
      <c r="M191" s="49">
        <f t="shared" si="11"/>
        <v>0</v>
      </c>
      <c r="N191" s="49">
        <f t="shared" si="11"/>
        <v>0</v>
      </c>
      <c r="O191" s="49">
        <f t="shared" si="12"/>
        <v>1</v>
      </c>
      <c r="P191" s="49">
        <f t="shared" si="13"/>
        <v>0</v>
      </c>
      <c r="Q191" s="49">
        <f t="shared" si="13"/>
        <v>0</v>
      </c>
      <c r="R191" s="50">
        <f t="shared" si="13"/>
        <v>0</v>
      </c>
      <c r="S191" s="10"/>
    </row>
    <row r="192" spans="1:19" x14ac:dyDescent="0.25">
      <c r="A192" s="10"/>
      <c r="B192" s="4">
        <f>'CALC | Main Engine'!$B192</f>
        <v>185</v>
      </c>
      <c r="C192" s="5">
        <f>'CALC | Main Engine'!$E192</f>
        <v>1</v>
      </c>
      <c r="D192" s="27">
        <f>IF(ISBLANK('INPUT | Operations'!$C197),"",'INPUT | Operations'!$C196)</f>
        <v>260539</v>
      </c>
      <c r="E192" s="32">
        <f>IF(ISBLANK('INPUT | Operations'!$C197),"",'INPUT | Operations'!$C197)</f>
        <v>261883</v>
      </c>
      <c r="F192" s="123">
        <f t="shared" si="15"/>
        <v>1</v>
      </c>
      <c r="G192" s="49">
        <f t="shared" si="15"/>
        <v>0</v>
      </c>
      <c r="H192" s="49">
        <f t="shared" si="15"/>
        <v>0</v>
      </c>
      <c r="I192" s="49">
        <f t="shared" si="14"/>
        <v>0</v>
      </c>
      <c r="J192" s="49">
        <f t="shared" si="14"/>
        <v>1</v>
      </c>
      <c r="K192" s="50">
        <f t="shared" si="14"/>
        <v>0</v>
      </c>
      <c r="L192" s="49">
        <f t="shared" si="11"/>
        <v>0</v>
      </c>
      <c r="M192" s="49">
        <f t="shared" si="11"/>
        <v>0</v>
      </c>
      <c r="N192" s="49">
        <f t="shared" si="11"/>
        <v>0</v>
      </c>
      <c r="O192" s="49">
        <f t="shared" si="12"/>
        <v>1</v>
      </c>
      <c r="P192" s="49">
        <f t="shared" si="13"/>
        <v>0</v>
      </c>
      <c r="Q192" s="49">
        <f t="shared" si="13"/>
        <v>0</v>
      </c>
      <c r="R192" s="50">
        <f t="shared" si="13"/>
        <v>0</v>
      </c>
      <c r="S192" s="10"/>
    </row>
    <row r="193" spans="1:19" x14ac:dyDescent="0.25">
      <c r="A193" s="10"/>
      <c r="B193" s="4">
        <f>'CALC | Main Engine'!$B193</f>
        <v>186</v>
      </c>
      <c r="C193" s="5">
        <f>'CALC | Main Engine'!$E193</f>
        <v>1</v>
      </c>
      <c r="D193" s="27">
        <f>IF(ISBLANK('INPUT | Operations'!$C198),"",'INPUT | Operations'!$C197)</f>
        <v>261883</v>
      </c>
      <c r="E193" s="32">
        <f>IF(ISBLANK('INPUT | Operations'!$C198),"",'INPUT | Operations'!$C198)</f>
        <v>263216</v>
      </c>
      <c r="F193" s="123">
        <f t="shared" si="15"/>
        <v>1</v>
      </c>
      <c r="G193" s="49">
        <f t="shared" si="15"/>
        <v>0</v>
      </c>
      <c r="H193" s="49">
        <f t="shared" si="15"/>
        <v>0</v>
      </c>
      <c r="I193" s="49">
        <f t="shared" si="14"/>
        <v>0</v>
      </c>
      <c r="J193" s="49">
        <f t="shared" si="14"/>
        <v>1</v>
      </c>
      <c r="K193" s="50">
        <f t="shared" si="14"/>
        <v>0</v>
      </c>
      <c r="L193" s="49">
        <f t="shared" si="11"/>
        <v>0</v>
      </c>
      <c r="M193" s="49">
        <f t="shared" si="11"/>
        <v>0</v>
      </c>
      <c r="N193" s="49">
        <f t="shared" si="11"/>
        <v>0</v>
      </c>
      <c r="O193" s="49">
        <f t="shared" si="12"/>
        <v>1</v>
      </c>
      <c r="P193" s="49">
        <f t="shared" si="13"/>
        <v>0</v>
      </c>
      <c r="Q193" s="49">
        <f t="shared" si="13"/>
        <v>0</v>
      </c>
      <c r="R193" s="50">
        <f t="shared" si="13"/>
        <v>0</v>
      </c>
      <c r="S193" s="10"/>
    </row>
    <row r="194" spans="1:19" x14ac:dyDescent="0.25">
      <c r="A194" s="10"/>
      <c r="B194" s="4">
        <f>'CALC | Main Engine'!$B194</f>
        <v>187</v>
      </c>
      <c r="C194" s="5">
        <f>'CALC | Main Engine'!$E194</f>
        <v>1</v>
      </c>
      <c r="D194" s="27">
        <f>IF(ISBLANK('INPUT | Operations'!$C199),"",'INPUT | Operations'!$C198)</f>
        <v>263216</v>
      </c>
      <c r="E194" s="32">
        <f>IF(ISBLANK('INPUT | Operations'!$C199),"",'INPUT | Operations'!$C199)</f>
        <v>264539</v>
      </c>
      <c r="F194" s="123">
        <f t="shared" si="15"/>
        <v>1</v>
      </c>
      <c r="G194" s="49">
        <f t="shared" si="15"/>
        <v>0</v>
      </c>
      <c r="H194" s="49">
        <f t="shared" si="15"/>
        <v>0</v>
      </c>
      <c r="I194" s="49">
        <f t="shared" si="14"/>
        <v>0</v>
      </c>
      <c r="J194" s="49">
        <f t="shared" si="14"/>
        <v>1</v>
      </c>
      <c r="K194" s="50">
        <f t="shared" si="14"/>
        <v>0</v>
      </c>
      <c r="L194" s="49">
        <f t="shared" si="11"/>
        <v>0</v>
      </c>
      <c r="M194" s="49">
        <f t="shared" si="11"/>
        <v>0</v>
      </c>
      <c r="N194" s="49">
        <f t="shared" si="11"/>
        <v>0</v>
      </c>
      <c r="O194" s="49">
        <f t="shared" si="12"/>
        <v>1</v>
      </c>
      <c r="P194" s="49">
        <f t="shared" si="13"/>
        <v>0</v>
      </c>
      <c r="Q194" s="49">
        <f t="shared" si="13"/>
        <v>0</v>
      </c>
      <c r="R194" s="50">
        <f t="shared" si="13"/>
        <v>0</v>
      </c>
      <c r="S194" s="10"/>
    </row>
    <row r="195" spans="1:19" x14ac:dyDescent="0.25">
      <c r="A195" s="10"/>
      <c r="B195" s="4">
        <f>'CALC | Main Engine'!$B195</f>
        <v>188</v>
      </c>
      <c r="C195" s="5">
        <f>'CALC | Main Engine'!$E195</f>
        <v>1</v>
      </c>
      <c r="D195" s="27">
        <f>IF(ISBLANK('INPUT | Operations'!$C200),"",'INPUT | Operations'!$C199)</f>
        <v>264539</v>
      </c>
      <c r="E195" s="32">
        <f>IF(ISBLANK('INPUT | Operations'!$C200),"",'INPUT | Operations'!$C200)</f>
        <v>265851</v>
      </c>
      <c r="F195" s="123">
        <f t="shared" si="15"/>
        <v>1</v>
      </c>
      <c r="G195" s="49">
        <f t="shared" si="15"/>
        <v>0</v>
      </c>
      <c r="H195" s="49">
        <f t="shared" si="15"/>
        <v>0</v>
      </c>
      <c r="I195" s="49">
        <f t="shared" si="14"/>
        <v>0</v>
      </c>
      <c r="J195" s="49">
        <f t="shared" si="14"/>
        <v>1</v>
      </c>
      <c r="K195" s="50">
        <f t="shared" si="14"/>
        <v>0</v>
      </c>
      <c r="L195" s="49">
        <f t="shared" si="11"/>
        <v>0</v>
      </c>
      <c r="M195" s="49">
        <f t="shared" si="11"/>
        <v>0</v>
      </c>
      <c r="N195" s="49">
        <f t="shared" si="11"/>
        <v>0</v>
      </c>
      <c r="O195" s="49">
        <f t="shared" si="12"/>
        <v>1</v>
      </c>
      <c r="P195" s="49">
        <f t="shared" si="13"/>
        <v>0</v>
      </c>
      <c r="Q195" s="49">
        <f t="shared" si="13"/>
        <v>0</v>
      </c>
      <c r="R195" s="50">
        <f t="shared" si="13"/>
        <v>0</v>
      </c>
      <c r="S195" s="10"/>
    </row>
    <row r="196" spans="1:19" x14ac:dyDescent="0.25">
      <c r="A196" s="10"/>
      <c r="B196" s="4">
        <f>'CALC | Main Engine'!$B196</f>
        <v>189</v>
      </c>
      <c r="C196" s="5">
        <f>'CALC | Main Engine'!$E196</f>
        <v>1</v>
      </c>
      <c r="D196" s="27">
        <f>IF(ISBLANK('INPUT | Operations'!$C201),"",'INPUT | Operations'!$C200)</f>
        <v>265851</v>
      </c>
      <c r="E196" s="32">
        <f>IF(ISBLANK('INPUT | Operations'!$C201),"",'INPUT | Operations'!$C201)</f>
        <v>267153</v>
      </c>
      <c r="F196" s="123">
        <f t="shared" si="15"/>
        <v>1</v>
      </c>
      <c r="G196" s="49">
        <f t="shared" si="15"/>
        <v>0</v>
      </c>
      <c r="H196" s="49">
        <f t="shared" si="15"/>
        <v>0</v>
      </c>
      <c r="I196" s="49">
        <f t="shared" si="14"/>
        <v>0</v>
      </c>
      <c r="J196" s="49">
        <f t="shared" si="14"/>
        <v>1</v>
      </c>
      <c r="K196" s="50">
        <f t="shared" si="14"/>
        <v>0</v>
      </c>
      <c r="L196" s="49">
        <f t="shared" si="11"/>
        <v>0</v>
      </c>
      <c r="M196" s="49">
        <f t="shared" si="11"/>
        <v>0</v>
      </c>
      <c r="N196" s="49">
        <f t="shared" si="11"/>
        <v>0</v>
      </c>
      <c r="O196" s="49">
        <f t="shared" si="12"/>
        <v>1</v>
      </c>
      <c r="P196" s="49">
        <f t="shared" si="13"/>
        <v>0</v>
      </c>
      <c r="Q196" s="49">
        <f t="shared" si="13"/>
        <v>0</v>
      </c>
      <c r="R196" s="50">
        <f t="shared" si="13"/>
        <v>0</v>
      </c>
      <c r="S196" s="10"/>
    </row>
    <row r="197" spans="1:19" x14ac:dyDescent="0.25">
      <c r="A197" s="10"/>
      <c r="B197" s="4">
        <f>'CALC | Main Engine'!$B197</f>
        <v>190</v>
      </c>
      <c r="C197" s="5">
        <f>'CALC | Main Engine'!$E197</f>
        <v>1</v>
      </c>
      <c r="D197" s="27">
        <f>IF(ISBLANK('INPUT | Operations'!$C202),"",'INPUT | Operations'!$C201)</f>
        <v>267153</v>
      </c>
      <c r="E197" s="32">
        <f>IF(ISBLANK('INPUT | Operations'!$C202),"",'INPUT | Operations'!$C202)</f>
        <v>268444</v>
      </c>
      <c r="F197" s="123">
        <f t="shared" si="15"/>
        <v>1</v>
      </c>
      <c r="G197" s="49">
        <f t="shared" si="15"/>
        <v>0</v>
      </c>
      <c r="H197" s="49">
        <f t="shared" si="15"/>
        <v>0</v>
      </c>
      <c r="I197" s="49">
        <f t="shared" si="14"/>
        <v>0</v>
      </c>
      <c r="J197" s="49">
        <f t="shared" si="14"/>
        <v>1</v>
      </c>
      <c r="K197" s="50">
        <f t="shared" si="14"/>
        <v>0</v>
      </c>
      <c r="L197" s="49">
        <f t="shared" si="11"/>
        <v>0</v>
      </c>
      <c r="M197" s="49">
        <f t="shared" si="11"/>
        <v>0</v>
      </c>
      <c r="N197" s="49">
        <f t="shared" si="11"/>
        <v>0</v>
      </c>
      <c r="O197" s="49">
        <f t="shared" si="12"/>
        <v>1</v>
      </c>
      <c r="P197" s="49">
        <f t="shared" si="13"/>
        <v>0</v>
      </c>
      <c r="Q197" s="49">
        <f t="shared" si="13"/>
        <v>0</v>
      </c>
      <c r="R197" s="50">
        <f t="shared" si="13"/>
        <v>0</v>
      </c>
      <c r="S197" s="10"/>
    </row>
    <row r="198" spans="1:19" x14ac:dyDescent="0.25">
      <c r="A198" s="10"/>
      <c r="B198" s="4">
        <f>'CALC | Main Engine'!$B198</f>
        <v>191</v>
      </c>
      <c r="C198" s="5">
        <f>'CALC | Main Engine'!$E198</f>
        <v>1</v>
      </c>
      <c r="D198" s="27">
        <f>IF(ISBLANK('INPUT | Operations'!$C203),"",'INPUT | Operations'!$C202)</f>
        <v>268444</v>
      </c>
      <c r="E198" s="32">
        <f>IF(ISBLANK('INPUT | Operations'!$C203),"",'INPUT | Operations'!$C203)</f>
        <v>269724</v>
      </c>
      <c r="F198" s="123">
        <f t="shared" si="15"/>
        <v>1</v>
      </c>
      <c r="G198" s="49">
        <f t="shared" si="15"/>
        <v>0</v>
      </c>
      <c r="H198" s="49">
        <f t="shared" si="15"/>
        <v>0</v>
      </c>
      <c r="I198" s="49">
        <f t="shared" si="14"/>
        <v>0</v>
      </c>
      <c r="J198" s="49">
        <f t="shared" si="14"/>
        <v>1</v>
      </c>
      <c r="K198" s="50">
        <f t="shared" si="14"/>
        <v>0</v>
      </c>
      <c r="L198" s="49">
        <f t="shared" si="11"/>
        <v>0</v>
      </c>
      <c r="M198" s="49">
        <f t="shared" si="11"/>
        <v>0</v>
      </c>
      <c r="N198" s="49">
        <f t="shared" si="11"/>
        <v>0</v>
      </c>
      <c r="O198" s="49">
        <f t="shared" si="12"/>
        <v>1</v>
      </c>
      <c r="P198" s="49">
        <f t="shared" si="13"/>
        <v>0</v>
      </c>
      <c r="Q198" s="49">
        <f t="shared" si="13"/>
        <v>0</v>
      </c>
      <c r="R198" s="50">
        <f t="shared" si="13"/>
        <v>0</v>
      </c>
      <c r="S198" s="10"/>
    </row>
    <row r="199" spans="1:19" x14ac:dyDescent="0.25">
      <c r="A199" s="10"/>
      <c r="B199" s="4">
        <f>'CALC | Main Engine'!$B199</f>
        <v>192</v>
      </c>
      <c r="C199" s="5">
        <f>'CALC | Main Engine'!$E199</f>
        <v>1</v>
      </c>
      <c r="D199" s="27">
        <f>IF(ISBLANK('INPUT | Operations'!$C204),"",'INPUT | Operations'!$C203)</f>
        <v>269724</v>
      </c>
      <c r="E199" s="32">
        <f>IF(ISBLANK('INPUT | Operations'!$C204),"",'INPUT | Operations'!$C204)</f>
        <v>270994</v>
      </c>
      <c r="F199" s="123">
        <f t="shared" si="15"/>
        <v>1</v>
      </c>
      <c r="G199" s="49">
        <f t="shared" si="15"/>
        <v>0</v>
      </c>
      <c r="H199" s="49">
        <f t="shared" si="15"/>
        <v>0</v>
      </c>
      <c r="I199" s="49">
        <f t="shared" si="14"/>
        <v>0</v>
      </c>
      <c r="J199" s="49">
        <f t="shared" si="14"/>
        <v>1</v>
      </c>
      <c r="K199" s="50">
        <f t="shared" si="14"/>
        <v>0</v>
      </c>
      <c r="L199" s="49">
        <f t="shared" si="11"/>
        <v>0</v>
      </c>
      <c r="M199" s="49">
        <f t="shared" si="11"/>
        <v>0</v>
      </c>
      <c r="N199" s="49">
        <f t="shared" si="11"/>
        <v>0</v>
      </c>
      <c r="O199" s="49">
        <f t="shared" si="12"/>
        <v>1</v>
      </c>
      <c r="P199" s="49">
        <f t="shared" si="13"/>
        <v>0</v>
      </c>
      <c r="Q199" s="49">
        <f t="shared" si="13"/>
        <v>0</v>
      </c>
      <c r="R199" s="50">
        <f t="shared" si="13"/>
        <v>0</v>
      </c>
      <c r="S199" s="10"/>
    </row>
    <row r="200" spans="1:19" x14ac:dyDescent="0.25">
      <c r="A200" s="10"/>
      <c r="B200" s="4">
        <f>'CALC | Main Engine'!$B200</f>
        <v>193</v>
      </c>
      <c r="C200" s="5">
        <f>'CALC | Main Engine'!$E200</f>
        <v>1</v>
      </c>
      <c r="D200" s="27">
        <f>IF(ISBLANK('INPUT | Operations'!$C205),"",'INPUT | Operations'!$C204)</f>
        <v>270994</v>
      </c>
      <c r="E200" s="32">
        <f>IF(ISBLANK('INPUT | Operations'!$C205),"",'INPUT | Operations'!$C205)</f>
        <v>272254</v>
      </c>
      <c r="F200" s="123">
        <f t="shared" si="15"/>
        <v>1</v>
      </c>
      <c r="G200" s="49">
        <f t="shared" si="15"/>
        <v>0</v>
      </c>
      <c r="H200" s="49">
        <f t="shared" si="15"/>
        <v>0</v>
      </c>
      <c r="I200" s="49">
        <f t="shared" si="14"/>
        <v>0</v>
      </c>
      <c r="J200" s="49">
        <f t="shared" si="14"/>
        <v>1</v>
      </c>
      <c r="K200" s="50">
        <f t="shared" si="14"/>
        <v>0</v>
      </c>
      <c r="L200" s="49">
        <f t="shared" si="11"/>
        <v>0</v>
      </c>
      <c r="M200" s="49">
        <f t="shared" si="11"/>
        <v>0</v>
      </c>
      <c r="N200" s="49">
        <f t="shared" si="11"/>
        <v>0</v>
      </c>
      <c r="O200" s="49">
        <f t="shared" si="12"/>
        <v>1</v>
      </c>
      <c r="P200" s="49">
        <f t="shared" si="13"/>
        <v>0</v>
      </c>
      <c r="Q200" s="49">
        <f t="shared" si="13"/>
        <v>0</v>
      </c>
      <c r="R200" s="50">
        <f t="shared" si="13"/>
        <v>0</v>
      </c>
      <c r="S200" s="10"/>
    </row>
    <row r="201" spans="1:19" x14ac:dyDescent="0.25">
      <c r="A201" s="10"/>
      <c r="B201" s="4">
        <f>'CALC | Main Engine'!$B201</f>
        <v>194</v>
      </c>
      <c r="C201" s="5">
        <f>'CALC | Main Engine'!$E201</f>
        <v>1</v>
      </c>
      <c r="D201" s="27">
        <f>IF(ISBLANK('INPUT | Operations'!$C206),"",'INPUT | Operations'!$C205)</f>
        <v>272254</v>
      </c>
      <c r="E201" s="32">
        <f>IF(ISBLANK('INPUT | Operations'!$C206),"",'INPUT | Operations'!$C206)</f>
        <v>273503</v>
      </c>
      <c r="F201" s="123">
        <f t="shared" si="15"/>
        <v>1</v>
      </c>
      <c r="G201" s="49">
        <f t="shared" si="15"/>
        <v>0</v>
      </c>
      <c r="H201" s="49">
        <f t="shared" si="15"/>
        <v>0</v>
      </c>
      <c r="I201" s="49">
        <f t="shared" si="14"/>
        <v>0</v>
      </c>
      <c r="J201" s="49">
        <f t="shared" si="14"/>
        <v>1</v>
      </c>
      <c r="K201" s="50">
        <f t="shared" si="14"/>
        <v>0</v>
      </c>
      <c r="L201" s="49">
        <f t="shared" ref="L201:N264" si="16">IFERROR(IF(AND($E201&gt;$D201,MIN($D201:$E201)&lt;L$5,MAX($D201:$E201)&gt;L$4),MIN(MAX($D201:$E201),L$5)-MAX(MIN($D201:$E201),L$4),0)/(MAX($D201:$E201)-MIN($D201:$E201)),"")</f>
        <v>0</v>
      </c>
      <c r="M201" s="49">
        <f t="shared" si="16"/>
        <v>0</v>
      </c>
      <c r="N201" s="49">
        <f t="shared" si="16"/>
        <v>0</v>
      </c>
      <c r="O201" s="49">
        <f t="shared" ref="O201:O264" si="17">IFERROR(IF(AND(MIN($D201:$E201)&lt;O$5,MAX($D201:$E201)&gt;O$4),MIN(MAX($D201:$E201),O$5)-MAX(MIN($D201:$E201),O$4),0)/(MAX($D201:$E201)-MIN($D201:$E201)),"")</f>
        <v>1</v>
      </c>
      <c r="P201" s="49">
        <f t="shared" ref="P201:R264" si="18">IFERROR(IF(AND($D201&gt;$E201,MIN($D201:$E201)&lt;P$5,MAX($D201:$E201)&gt;P$4),MIN(MAX($D201:$E201),P$5)-MAX(MIN($D201:$E201),P$4),0)/(MAX($D201:$E201)-MIN($D201:$E201)),"")</f>
        <v>0</v>
      </c>
      <c r="Q201" s="49">
        <f t="shared" si="18"/>
        <v>0</v>
      </c>
      <c r="R201" s="50">
        <f t="shared" si="18"/>
        <v>0</v>
      </c>
      <c r="S201" s="10"/>
    </row>
    <row r="202" spans="1:19" x14ac:dyDescent="0.25">
      <c r="A202" s="10"/>
      <c r="B202" s="4">
        <f>'CALC | Main Engine'!$B202</f>
        <v>195</v>
      </c>
      <c r="C202" s="5">
        <f>'CALC | Main Engine'!$E202</f>
        <v>1</v>
      </c>
      <c r="D202" s="27">
        <f>IF(ISBLANK('INPUT | Operations'!$C207),"",'INPUT | Operations'!$C206)</f>
        <v>273503</v>
      </c>
      <c r="E202" s="32">
        <f>IF(ISBLANK('INPUT | Operations'!$C207),"",'INPUT | Operations'!$C207)</f>
        <v>275355</v>
      </c>
      <c r="F202" s="123">
        <f t="shared" si="15"/>
        <v>1</v>
      </c>
      <c r="G202" s="49">
        <f t="shared" si="15"/>
        <v>0</v>
      </c>
      <c r="H202" s="49">
        <f t="shared" si="15"/>
        <v>0</v>
      </c>
      <c r="I202" s="49">
        <f t="shared" si="14"/>
        <v>0</v>
      </c>
      <c r="J202" s="49">
        <f t="shared" si="14"/>
        <v>1</v>
      </c>
      <c r="K202" s="50">
        <f t="shared" si="14"/>
        <v>0</v>
      </c>
      <c r="L202" s="49">
        <f t="shared" si="16"/>
        <v>0</v>
      </c>
      <c r="M202" s="49">
        <f t="shared" si="16"/>
        <v>0</v>
      </c>
      <c r="N202" s="49">
        <f t="shared" si="16"/>
        <v>0</v>
      </c>
      <c r="O202" s="49">
        <f t="shared" si="17"/>
        <v>1</v>
      </c>
      <c r="P202" s="49">
        <f t="shared" si="18"/>
        <v>0</v>
      </c>
      <c r="Q202" s="49">
        <f t="shared" si="18"/>
        <v>0</v>
      </c>
      <c r="R202" s="50">
        <f t="shared" si="18"/>
        <v>0</v>
      </c>
      <c r="S202" s="10"/>
    </row>
    <row r="203" spans="1:19" x14ac:dyDescent="0.25">
      <c r="A203" s="10"/>
      <c r="B203" s="4">
        <f>'CALC | Main Engine'!$B203</f>
        <v>196</v>
      </c>
      <c r="C203" s="5">
        <f>'CALC | Main Engine'!$E203</f>
        <v>1</v>
      </c>
      <c r="D203" s="27">
        <f>IF(ISBLANK('INPUT | Operations'!$C208),"",'INPUT | Operations'!$C207)</f>
        <v>275355</v>
      </c>
      <c r="E203" s="32">
        <f>IF(ISBLANK('INPUT | Operations'!$C208),"",'INPUT | Operations'!$C208)</f>
        <v>277187</v>
      </c>
      <c r="F203" s="123">
        <f t="shared" si="15"/>
        <v>1</v>
      </c>
      <c r="G203" s="49">
        <f t="shared" si="15"/>
        <v>0</v>
      </c>
      <c r="H203" s="49">
        <f t="shared" si="15"/>
        <v>0</v>
      </c>
      <c r="I203" s="49">
        <f t="shared" si="14"/>
        <v>0</v>
      </c>
      <c r="J203" s="49">
        <f t="shared" si="14"/>
        <v>1</v>
      </c>
      <c r="K203" s="50">
        <f t="shared" si="14"/>
        <v>0</v>
      </c>
      <c r="L203" s="49">
        <f t="shared" si="16"/>
        <v>0</v>
      </c>
      <c r="M203" s="49">
        <f t="shared" si="16"/>
        <v>0</v>
      </c>
      <c r="N203" s="49">
        <f t="shared" si="16"/>
        <v>0</v>
      </c>
      <c r="O203" s="49">
        <f t="shared" si="17"/>
        <v>1</v>
      </c>
      <c r="P203" s="49">
        <f t="shared" si="18"/>
        <v>0</v>
      </c>
      <c r="Q203" s="49">
        <f t="shared" si="18"/>
        <v>0</v>
      </c>
      <c r="R203" s="50">
        <f t="shared" si="18"/>
        <v>0</v>
      </c>
      <c r="S203" s="10"/>
    </row>
    <row r="204" spans="1:19" x14ac:dyDescent="0.25">
      <c r="A204" s="10"/>
      <c r="B204" s="4">
        <f>'CALC | Main Engine'!$B204</f>
        <v>197</v>
      </c>
      <c r="C204" s="5">
        <f>'CALC | Main Engine'!$E204</f>
        <v>1</v>
      </c>
      <c r="D204" s="27">
        <f>IF(ISBLANK('INPUT | Operations'!$C209),"",'INPUT | Operations'!$C208)</f>
        <v>277187</v>
      </c>
      <c r="E204" s="32">
        <f>IF(ISBLANK('INPUT | Operations'!$C209),"",'INPUT | Operations'!$C209)</f>
        <v>278394</v>
      </c>
      <c r="F204" s="123">
        <f t="shared" si="15"/>
        <v>1</v>
      </c>
      <c r="G204" s="49">
        <f t="shared" si="15"/>
        <v>0</v>
      </c>
      <c r="H204" s="49">
        <f t="shared" si="15"/>
        <v>0</v>
      </c>
      <c r="I204" s="49">
        <f t="shared" si="14"/>
        <v>0</v>
      </c>
      <c r="J204" s="49">
        <f t="shared" si="14"/>
        <v>1</v>
      </c>
      <c r="K204" s="50">
        <f t="shared" si="14"/>
        <v>0</v>
      </c>
      <c r="L204" s="49">
        <f t="shared" si="16"/>
        <v>0</v>
      </c>
      <c r="M204" s="49">
        <f t="shared" si="16"/>
        <v>0</v>
      </c>
      <c r="N204" s="49">
        <f t="shared" si="16"/>
        <v>0</v>
      </c>
      <c r="O204" s="49">
        <f t="shared" si="17"/>
        <v>1</v>
      </c>
      <c r="P204" s="49">
        <f t="shared" si="18"/>
        <v>0</v>
      </c>
      <c r="Q204" s="49">
        <f t="shared" si="18"/>
        <v>0</v>
      </c>
      <c r="R204" s="50">
        <f t="shared" si="18"/>
        <v>0</v>
      </c>
      <c r="S204" s="10"/>
    </row>
    <row r="205" spans="1:19" x14ac:dyDescent="0.25">
      <c r="A205" s="10"/>
      <c r="B205" s="4">
        <f>'CALC | Main Engine'!$B205</f>
        <v>198</v>
      </c>
      <c r="C205" s="5">
        <f>'CALC | Main Engine'!$E205</f>
        <v>1</v>
      </c>
      <c r="D205" s="27">
        <f>IF(ISBLANK('INPUT | Operations'!$C210),"",'INPUT | Operations'!$C209)</f>
        <v>278394</v>
      </c>
      <c r="E205" s="32">
        <f>IF(ISBLANK('INPUT | Operations'!$C210),"",'INPUT | Operations'!$C210)</f>
        <v>279591</v>
      </c>
      <c r="F205" s="123">
        <f t="shared" si="15"/>
        <v>1</v>
      </c>
      <c r="G205" s="49">
        <f t="shared" si="15"/>
        <v>0</v>
      </c>
      <c r="H205" s="49">
        <f t="shared" si="15"/>
        <v>0</v>
      </c>
      <c r="I205" s="49">
        <f t="shared" si="14"/>
        <v>0</v>
      </c>
      <c r="J205" s="49">
        <f t="shared" si="14"/>
        <v>0.3988229541482739</v>
      </c>
      <c r="K205" s="50">
        <f t="shared" si="14"/>
        <v>0.60117704585172604</v>
      </c>
      <c r="L205" s="49">
        <f t="shared" si="16"/>
        <v>0</v>
      </c>
      <c r="M205" s="49">
        <f t="shared" si="16"/>
        <v>0</v>
      </c>
      <c r="N205" s="49">
        <f t="shared" si="16"/>
        <v>0</v>
      </c>
      <c r="O205" s="49">
        <f t="shared" si="17"/>
        <v>1</v>
      </c>
      <c r="P205" s="49">
        <f t="shared" si="18"/>
        <v>0</v>
      </c>
      <c r="Q205" s="49">
        <f t="shared" si="18"/>
        <v>0</v>
      </c>
      <c r="R205" s="50">
        <f t="shared" si="18"/>
        <v>0</v>
      </c>
      <c r="S205" s="10"/>
    </row>
    <row r="206" spans="1:19" x14ac:dyDescent="0.25">
      <c r="A206" s="10"/>
      <c r="B206" s="4">
        <f>'CALC | Main Engine'!$B206</f>
        <v>199</v>
      </c>
      <c r="C206" s="5">
        <f>'CALC | Main Engine'!$E206</f>
        <v>1</v>
      </c>
      <c r="D206" s="27">
        <f>IF(ISBLANK('INPUT | Operations'!$C211),"",'INPUT | Operations'!$C210)</f>
        <v>279591</v>
      </c>
      <c r="E206" s="32">
        <f>IF(ISBLANK('INPUT | Operations'!$C211),"",'INPUT | Operations'!$C211)</f>
        <v>280777</v>
      </c>
      <c r="F206" s="123">
        <f t="shared" si="15"/>
        <v>1</v>
      </c>
      <c r="G206" s="49">
        <f t="shared" si="15"/>
        <v>0</v>
      </c>
      <c r="H206" s="49">
        <f t="shared" si="15"/>
        <v>0</v>
      </c>
      <c r="I206" s="49">
        <f t="shared" si="14"/>
        <v>0</v>
      </c>
      <c r="J206" s="49">
        <f t="shared" si="14"/>
        <v>0</v>
      </c>
      <c r="K206" s="50">
        <f t="shared" si="14"/>
        <v>1</v>
      </c>
      <c r="L206" s="49">
        <f t="shared" si="16"/>
        <v>0</v>
      </c>
      <c r="M206" s="49">
        <f t="shared" si="16"/>
        <v>0</v>
      </c>
      <c r="N206" s="49">
        <f t="shared" si="16"/>
        <v>0</v>
      </c>
      <c r="O206" s="49">
        <f t="shared" si="17"/>
        <v>1</v>
      </c>
      <c r="P206" s="49">
        <f t="shared" si="18"/>
        <v>0</v>
      </c>
      <c r="Q206" s="49">
        <f t="shared" si="18"/>
        <v>0</v>
      </c>
      <c r="R206" s="50">
        <f t="shared" si="18"/>
        <v>0</v>
      </c>
      <c r="S206" s="10"/>
    </row>
    <row r="207" spans="1:19" x14ac:dyDescent="0.25">
      <c r="A207" s="10"/>
      <c r="B207" s="4">
        <f>'CALC | Main Engine'!$B207</f>
        <v>200</v>
      </c>
      <c r="C207" s="5">
        <f>'CALC | Main Engine'!$E207</f>
        <v>1</v>
      </c>
      <c r="D207" s="27">
        <f>IF(ISBLANK('INPUT | Operations'!$C212),"",'INPUT | Operations'!$C211)</f>
        <v>280777</v>
      </c>
      <c r="E207" s="32">
        <f>IF(ISBLANK('INPUT | Operations'!$C212),"",'INPUT | Operations'!$C212)</f>
        <v>281954</v>
      </c>
      <c r="F207" s="123">
        <f t="shared" si="15"/>
        <v>1</v>
      </c>
      <c r="G207" s="49">
        <f t="shared" si="15"/>
        <v>0</v>
      </c>
      <c r="H207" s="49">
        <f t="shared" si="15"/>
        <v>0</v>
      </c>
      <c r="I207" s="49">
        <f t="shared" si="14"/>
        <v>0</v>
      </c>
      <c r="J207" s="49">
        <f t="shared" si="14"/>
        <v>0</v>
      </c>
      <c r="K207" s="50">
        <f t="shared" si="14"/>
        <v>1</v>
      </c>
      <c r="L207" s="49">
        <f t="shared" si="16"/>
        <v>0</v>
      </c>
      <c r="M207" s="49">
        <f t="shared" si="16"/>
        <v>0</v>
      </c>
      <c r="N207" s="49">
        <f t="shared" si="16"/>
        <v>0</v>
      </c>
      <c r="O207" s="49">
        <f t="shared" si="17"/>
        <v>1</v>
      </c>
      <c r="P207" s="49">
        <f t="shared" si="18"/>
        <v>0</v>
      </c>
      <c r="Q207" s="49">
        <f t="shared" si="18"/>
        <v>0</v>
      </c>
      <c r="R207" s="50">
        <f t="shared" si="18"/>
        <v>0</v>
      </c>
      <c r="S207" s="10"/>
    </row>
    <row r="208" spans="1:19" x14ac:dyDescent="0.25">
      <c r="A208" s="10"/>
      <c r="B208" s="4">
        <f>'CALC | Main Engine'!$B208</f>
        <v>201</v>
      </c>
      <c r="C208" s="5">
        <f>'CALC | Main Engine'!$E208</f>
        <v>1</v>
      </c>
      <c r="D208" s="27">
        <f>IF(ISBLANK('INPUT | Operations'!$C213),"",'INPUT | Operations'!$C212)</f>
        <v>281954</v>
      </c>
      <c r="E208" s="32">
        <f>IF(ISBLANK('INPUT | Operations'!$C213),"",'INPUT | Operations'!$C213)</f>
        <v>283119</v>
      </c>
      <c r="F208" s="123">
        <f t="shared" si="15"/>
        <v>1</v>
      </c>
      <c r="G208" s="49">
        <f t="shared" si="15"/>
        <v>0</v>
      </c>
      <c r="H208" s="49">
        <f t="shared" si="15"/>
        <v>0</v>
      </c>
      <c r="I208" s="49">
        <f t="shared" si="14"/>
        <v>0</v>
      </c>
      <c r="J208" s="49">
        <f t="shared" si="14"/>
        <v>0</v>
      </c>
      <c r="K208" s="50">
        <f t="shared" si="14"/>
        <v>1</v>
      </c>
      <c r="L208" s="49">
        <f t="shared" si="16"/>
        <v>0</v>
      </c>
      <c r="M208" s="49">
        <f t="shared" si="16"/>
        <v>0</v>
      </c>
      <c r="N208" s="49">
        <f t="shared" si="16"/>
        <v>0</v>
      </c>
      <c r="O208" s="49">
        <f t="shared" si="17"/>
        <v>1</v>
      </c>
      <c r="P208" s="49">
        <f t="shared" si="18"/>
        <v>0</v>
      </c>
      <c r="Q208" s="49">
        <f t="shared" si="18"/>
        <v>0</v>
      </c>
      <c r="R208" s="50">
        <f t="shared" si="18"/>
        <v>0</v>
      </c>
      <c r="S208" s="10"/>
    </row>
    <row r="209" spans="1:19" x14ac:dyDescent="0.25">
      <c r="A209" s="10"/>
      <c r="B209" s="4">
        <f>'CALC | Main Engine'!$B209</f>
        <v>202</v>
      </c>
      <c r="C209" s="5">
        <f>'CALC | Main Engine'!$E209</f>
        <v>1</v>
      </c>
      <c r="D209" s="27">
        <f>IF(ISBLANK('INPUT | Operations'!$C214),"",'INPUT | Operations'!$C213)</f>
        <v>283119</v>
      </c>
      <c r="E209" s="32">
        <f>IF(ISBLANK('INPUT | Operations'!$C214),"",'INPUT | Operations'!$C214)</f>
        <v>284275</v>
      </c>
      <c r="F209" s="123">
        <f t="shared" si="15"/>
        <v>1</v>
      </c>
      <c r="G209" s="49">
        <f t="shared" si="15"/>
        <v>0</v>
      </c>
      <c r="H209" s="49">
        <f t="shared" si="15"/>
        <v>0</v>
      </c>
      <c r="I209" s="49">
        <f t="shared" si="14"/>
        <v>0</v>
      </c>
      <c r="J209" s="49">
        <f t="shared" si="14"/>
        <v>0</v>
      </c>
      <c r="K209" s="50">
        <f t="shared" si="14"/>
        <v>1</v>
      </c>
      <c r="L209" s="49">
        <f t="shared" si="16"/>
        <v>0</v>
      </c>
      <c r="M209" s="49">
        <f t="shared" si="16"/>
        <v>0</v>
      </c>
      <c r="N209" s="49">
        <f t="shared" si="16"/>
        <v>0</v>
      </c>
      <c r="O209" s="49">
        <f t="shared" si="17"/>
        <v>1</v>
      </c>
      <c r="P209" s="49">
        <f t="shared" si="18"/>
        <v>0</v>
      </c>
      <c r="Q209" s="49">
        <f t="shared" si="18"/>
        <v>0</v>
      </c>
      <c r="R209" s="50">
        <f t="shared" si="18"/>
        <v>0</v>
      </c>
      <c r="S209" s="10"/>
    </row>
    <row r="210" spans="1:19" x14ac:dyDescent="0.25">
      <c r="A210" s="10"/>
      <c r="B210" s="4">
        <f>'CALC | Main Engine'!$B210</f>
        <v>203</v>
      </c>
      <c r="C210" s="5">
        <f>'CALC | Main Engine'!$E210</f>
        <v>1</v>
      </c>
      <c r="D210" s="27">
        <f>IF(ISBLANK('INPUT | Operations'!$C215),"",'INPUT | Operations'!$C214)</f>
        <v>284275</v>
      </c>
      <c r="E210" s="32">
        <f>IF(ISBLANK('INPUT | Operations'!$C215),"",'INPUT | Operations'!$C215)</f>
        <v>285420</v>
      </c>
      <c r="F210" s="123">
        <f t="shared" si="15"/>
        <v>1</v>
      </c>
      <c r="G210" s="49">
        <f t="shared" si="15"/>
        <v>0</v>
      </c>
      <c r="H210" s="49">
        <f t="shared" si="15"/>
        <v>0</v>
      </c>
      <c r="I210" s="49">
        <f t="shared" si="14"/>
        <v>0</v>
      </c>
      <c r="J210" s="49">
        <f t="shared" si="14"/>
        <v>0</v>
      </c>
      <c r="K210" s="50">
        <f t="shared" si="14"/>
        <v>1</v>
      </c>
      <c r="L210" s="49">
        <f t="shared" si="16"/>
        <v>0</v>
      </c>
      <c r="M210" s="49">
        <f t="shared" si="16"/>
        <v>0</v>
      </c>
      <c r="N210" s="49">
        <f t="shared" si="16"/>
        <v>0</v>
      </c>
      <c r="O210" s="49">
        <f t="shared" si="17"/>
        <v>1</v>
      </c>
      <c r="P210" s="49">
        <f t="shared" si="18"/>
        <v>0</v>
      </c>
      <c r="Q210" s="49">
        <f t="shared" si="18"/>
        <v>0</v>
      </c>
      <c r="R210" s="50">
        <f t="shared" si="18"/>
        <v>0</v>
      </c>
      <c r="S210" s="10"/>
    </row>
    <row r="211" spans="1:19" x14ac:dyDescent="0.25">
      <c r="A211" s="10"/>
      <c r="B211" s="4">
        <f>'CALC | Main Engine'!$B211</f>
        <v>204</v>
      </c>
      <c r="C211" s="5">
        <f>'CALC | Main Engine'!$E211</f>
        <v>1</v>
      </c>
      <c r="D211" s="27">
        <f>IF(ISBLANK('INPUT | Operations'!$C216),"",'INPUT | Operations'!$C215)</f>
        <v>285420</v>
      </c>
      <c r="E211" s="32">
        <f>IF(ISBLANK('INPUT | Operations'!$C216),"",'INPUT | Operations'!$C216)</f>
        <v>286555</v>
      </c>
      <c r="F211" s="123">
        <f t="shared" si="15"/>
        <v>1</v>
      </c>
      <c r="G211" s="49">
        <f t="shared" si="15"/>
        <v>0</v>
      </c>
      <c r="H211" s="49">
        <f t="shared" si="15"/>
        <v>0</v>
      </c>
      <c r="I211" s="49">
        <f t="shared" si="14"/>
        <v>0</v>
      </c>
      <c r="J211" s="49">
        <f t="shared" si="14"/>
        <v>0</v>
      </c>
      <c r="K211" s="50">
        <f t="shared" si="14"/>
        <v>1</v>
      </c>
      <c r="L211" s="49">
        <f t="shared" si="16"/>
        <v>0</v>
      </c>
      <c r="M211" s="49">
        <f t="shared" si="16"/>
        <v>0</v>
      </c>
      <c r="N211" s="49">
        <f t="shared" si="16"/>
        <v>0</v>
      </c>
      <c r="O211" s="49">
        <f t="shared" si="17"/>
        <v>1</v>
      </c>
      <c r="P211" s="49">
        <f t="shared" si="18"/>
        <v>0</v>
      </c>
      <c r="Q211" s="49">
        <f t="shared" si="18"/>
        <v>0</v>
      </c>
      <c r="R211" s="50">
        <f t="shared" si="18"/>
        <v>0</v>
      </c>
      <c r="S211" s="10"/>
    </row>
    <row r="212" spans="1:19" x14ac:dyDescent="0.25">
      <c r="A212" s="10"/>
      <c r="B212" s="4">
        <f>'CALC | Main Engine'!$B212</f>
        <v>205</v>
      </c>
      <c r="C212" s="5">
        <f>'CALC | Main Engine'!$E212</f>
        <v>1</v>
      </c>
      <c r="D212" s="27">
        <f>IF(ISBLANK('INPUT | Operations'!$C217),"",'INPUT | Operations'!$C216)</f>
        <v>286555</v>
      </c>
      <c r="E212" s="32">
        <f>IF(ISBLANK('INPUT | Operations'!$C217),"",'INPUT | Operations'!$C217)</f>
        <v>287680</v>
      </c>
      <c r="F212" s="123">
        <f t="shared" si="15"/>
        <v>1</v>
      </c>
      <c r="G212" s="49">
        <f t="shared" si="15"/>
        <v>0</v>
      </c>
      <c r="H212" s="49">
        <f t="shared" si="15"/>
        <v>0</v>
      </c>
      <c r="I212" s="49">
        <f t="shared" si="14"/>
        <v>0</v>
      </c>
      <c r="J212" s="49">
        <f t="shared" si="14"/>
        <v>0</v>
      </c>
      <c r="K212" s="50">
        <f t="shared" si="14"/>
        <v>1</v>
      </c>
      <c r="L212" s="49">
        <f t="shared" si="16"/>
        <v>0</v>
      </c>
      <c r="M212" s="49">
        <f t="shared" si="16"/>
        <v>0</v>
      </c>
      <c r="N212" s="49">
        <f t="shared" si="16"/>
        <v>0</v>
      </c>
      <c r="O212" s="49">
        <f t="shared" si="17"/>
        <v>1</v>
      </c>
      <c r="P212" s="49">
        <f t="shared" si="18"/>
        <v>0</v>
      </c>
      <c r="Q212" s="49">
        <f t="shared" si="18"/>
        <v>0</v>
      </c>
      <c r="R212" s="50">
        <f t="shared" si="18"/>
        <v>0</v>
      </c>
      <c r="S212" s="10"/>
    </row>
    <row r="213" spans="1:19" x14ac:dyDescent="0.25">
      <c r="A213" s="10"/>
      <c r="B213" s="4">
        <f>'CALC | Main Engine'!$B213</f>
        <v>206</v>
      </c>
      <c r="C213" s="5">
        <f>'CALC | Main Engine'!$E213</f>
        <v>1</v>
      </c>
      <c r="D213" s="27">
        <f>IF(ISBLANK('INPUT | Operations'!$C218),"",'INPUT | Operations'!$C217)</f>
        <v>287680</v>
      </c>
      <c r="E213" s="32">
        <f>IF(ISBLANK('INPUT | Operations'!$C218),"",'INPUT | Operations'!$C218)</f>
        <v>288795</v>
      </c>
      <c r="F213" s="123">
        <f t="shared" si="15"/>
        <v>1</v>
      </c>
      <c r="G213" s="49">
        <f t="shared" si="15"/>
        <v>0</v>
      </c>
      <c r="H213" s="49">
        <f t="shared" si="15"/>
        <v>0</v>
      </c>
      <c r="I213" s="49">
        <f t="shared" si="14"/>
        <v>0</v>
      </c>
      <c r="J213" s="49">
        <f t="shared" si="14"/>
        <v>0</v>
      </c>
      <c r="K213" s="50">
        <f t="shared" si="14"/>
        <v>1</v>
      </c>
      <c r="L213" s="49">
        <f t="shared" si="16"/>
        <v>0</v>
      </c>
      <c r="M213" s="49">
        <f t="shared" si="16"/>
        <v>0</v>
      </c>
      <c r="N213" s="49">
        <f t="shared" si="16"/>
        <v>0</v>
      </c>
      <c r="O213" s="49">
        <f t="shared" si="17"/>
        <v>1</v>
      </c>
      <c r="P213" s="49">
        <f t="shared" si="18"/>
        <v>0</v>
      </c>
      <c r="Q213" s="49">
        <f t="shared" si="18"/>
        <v>0</v>
      </c>
      <c r="R213" s="50">
        <f t="shared" si="18"/>
        <v>0</v>
      </c>
      <c r="S213" s="10"/>
    </row>
    <row r="214" spans="1:19" x14ac:dyDescent="0.25">
      <c r="A214" s="10"/>
      <c r="B214" s="4">
        <f>'CALC | Main Engine'!$B214</f>
        <v>207</v>
      </c>
      <c r="C214" s="5">
        <f>'CALC | Main Engine'!$E214</f>
        <v>1</v>
      </c>
      <c r="D214" s="27">
        <f>IF(ISBLANK('INPUT | Operations'!$C219),"",'INPUT | Operations'!$C218)</f>
        <v>288795</v>
      </c>
      <c r="E214" s="32">
        <f>IF(ISBLANK('INPUT | Operations'!$C219),"",'INPUT | Operations'!$C219)</f>
        <v>289899</v>
      </c>
      <c r="F214" s="123">
        <f t="shared" si="15"/>
        <v>1</v>
      </c>
      <c r="G214" s="49">
        <f t="shared" si="15"/>
        <v>0</v>
      </c>
      <c r="H214" s="49">
        <f t="shared" si="15"/>
        <v>0</v>
      </c>
      <c r="I214" s="49">
        <f t="shared" si="14"/>
        <v>0</v>
      </c>
      <c r="J214" s="49">
        <f t="shared" si="14"/>
        <v>0</v>
      </c>
      <c r="K214" s="50">
        <f t="shared" si="14"/>
        <v>1</v>
      </c>
      <c r="L214" s="49">
        <f t="shared" si="16"/>
        <v>0</v>
      </c>
      <c r="M214" s="49">
        <f t="shared" si="16"/>
        <v>0</v>
      </c>
      <c r="N214" s="49">
        <f t="shared" si="16"/>
        <v>0</v>
      </c>
      <c r="O214" s="49">
        <f t="shared" si="17"/>
        <v>1</v>
      </c>
      <c r="P214" s="49">
        <f t="shared" si="18"/>
        <v>0</v>
      </c>
      <c r="Q214" s="49">
        <f t="shared" si="18"/>
        <v>0</v>
      </c>
      <c r="R214" s="50">
        <f t="shared" si="18"/>
        <v>0</v>
      </c>
      <c r="S214" s="10"/>
    </row>
    <row r="215" spans="1:19" x14ac:dyDescent="0.25">
      <c r="A215" s="10"/>
      <c r="B215" s="4">
        <f>'CALC | Main Engine'!$B215</f>
        <v>208</v>
      </c>
      <c r="C215" s="5">
        <f>'CALC | Main Engine'!$E215</f>
        <v>1</v>
      </c>
      <c r="D215" s="27">
        <f>IF(ISBLANK('INPUT | Operations'!$C220),"",'INPUT | Operations'!$C219)</f>
        <v>289899</v>
      </c>
      <c r="E215" s="32">
        <f>IF(ISBLANK('INPUT | Operations'!$C220),"",'INPUT | Operations'!$C220)</f>
        <v>290994</v>
      </c>
      <c r="F215" s="123">
        <f t="shared" si="15"/>
        <v>1</v>
      </c>
      <c r="G215" s="49">
        <f t="shared" si="15"/>
        <v>0</v>
      </c>
      <c r="H215" s="49">
        <f t="shared" si="15"/>
        <v>0</v>
      </c>
      <c r="I215" s="49">
        <f t="shared" si="14"/>
        <v>0</v>
      </c>
      <c r="J215" s="49">
        <f t="shared" si="14"/>
        <v>0</v>
      </c>
      <c r="K215" s="50">
        <f t="shared" si="14"/>
        <v>1</v>
      </c>
      <c r="L215" s="49">
        <f t="shared" si="16"/>
        <v>0</v>
      </c>
      <c r="M215" s="49">
        <f t="shared" si="16"/>
        <v>0</v>
      </c>
      <c r="N215" s="49">
        <f t="shared" si="16"/>
        <v>0</v>
      </c>
      <c r="O215" s="49">
        <f t="shared" si="17"/>
        <v>1</v>
      </c>
      <c r="P215" s="49">
        <f t="shared" si="18"/>
        <v>0</v>
      </c>
      <c r="Q215" s="49">
        <f t="shared" si="18"/>
        <v>0</v>
      </c>
      <c r="R215" s="50">
        <f t="shared" si="18"/>
        <v>0</v>
      </c>
      <c r="S215" s="10"/>
    </row>
    <row r="216" spans="1:19" x14ac:dyDescent="0.25">
      <c r="A216" s="10"/>
      <c r="B216" s="4">
        <f>'CALC | Main Engine'!$B216</f>
        <v>209</v>
      </c>
      <c r="C216" s="5">
        <f>'CALC | Main Engine'!$E216</f>
        <v>1</v>
      </c>
      <c r="D216" s="27">
        <f>IF(ISBLANK('INPUT | Operations'!$C221),"",'INPUT | Operations'!$C220)</f>
        <v>290994</v>
      </c>
      <c r="E216" s="32">
        <f>IF(ISBLANK('INPUT | Operations'!$C221),"",'INPUT | Operations'!$C221)</f>
        <v>292078</v>
      </c>
      <c r="F216" s="123">
        <f t="shared" si="15"/>
        <v>1</v>
      </c>
      <c r="G216" s="49">
        <f t="shared" si="15"/>
        <v>0</v>
      </c>
      <c r="H216" s="49">
        <f t="shared" si="15"/>
        <v>0</v>
      </c>
      <c r="I216" s="49">
        <f t="shared" si="14"/>
        <v>0</v>
      </c>
      <c r="J216" s="49">
        <f t="shared" si="14"/>
        <v>0</v>
      </c>
      <c r="K216" s="50">
        <f t="shared" si="14"/>
        <v>1</v>
      </c>
      <c r="L216" s="49">
        <f t="shared" si="16"/>
        <v>0</v>
      </c>
      <c r="M216" s="49">
        <f t="shared" si="16"/>
        <v>0</v>
      </c>
      <c r="N216" s="49">
        <f t="shared" si="16"/>
        <v>0</v>
      </c>
      <c r="O216" s="49">
        <f t="shared" si="17"/>
        <v>1</v>
      </c>
      <c r="P216" s="49">
        <f t="shared" si="18"/>
        <v>0</v>
      </c>
      <c r="Q216" s="49">
        <f t="shared" si="18"/>
        <v>0</v>
      </c>
      <c r="R216" s="50">
        <f t="shared" si="18"/>
        <v>0</v>
      </c>
      <c r="S216" s="10"/>
    </row>
    <row r="217" spans="1:19" x14ac:dyDescent="0.25">
      <c r="A217" s="10"/>
      <c r="B217" s="4">
        <f>'CALC | Main Engine'!$B217</f>
        <v>210</v>
      </c>
      <c r="C217" s="5">
        <f>'CALC | Main Engine'!$E217</f>
        <v>1</v>
      </c>
      <c r="D217" s="27">
        <f>IF(ISBLANK('INPUT | Operations'!$C222),"",'INPUT | Operations'!$C221)</f>
        <v>292078</v>
      </c>
      <c r="E217" s="32">
        <f>IF(ISBLANK('INPUT | Operations'!$C222),"",'INPUT | Operations'!$C222)</f>
        <v>293152</v>
      </c>
      <c r="F217" s="123">
        <f t="shared" si="15"/>
        <v>1</v>
      </c>
      <c r="G217" s="49">
        <f t="shared" si="15"/>
        <v>0</v>
      </c>
      <c r="H217" s="49">
        <f t="shared" si="15"/>
        <v>0</v>
      </c>
      <c r="I217" s="49">
        <f t="shared" si="14"/>
        <v>0</v>
      </c>
      <c r="J217" s="49">
        <f t="shared" si="14"/>
        <v>0</v>
      </c>
      <c r="K217" s="50">
        <f t="shared" si="14"/>
        <v>1</v>
      </c>
      <c r="L217" s="49">
        <f t="shared" si="16"/>
        <v>0</v>
      </c>
      <c r="M217" s="49">
        <f t="shared" si="16"/>
        <v>0</v>
      </c>
      <c r="N217" s="49">
        <f t="shared" si="16"/>
        <v>0</v>
      </c>
      <c r="O217" s="49">
        <f t="shared" si="17"/>
        <v>1</v>
      </c>
      <c r="P217" s="49">
        <f t="shared" si="18"/>
        <v>0</v>
      </c>
      <c r="Q217" s="49">
        <f t="shared" si="18"/>
        <v>0</v>
      </c>
      <c r="R217" s="50">
        <f t="shared" si="18"/>
        <v>0</v>
      </c>
      <c r="S217" s="10"/>
    </row>
    <row r="218" spans="1:19" x14ac:dyDescent="0.25">
      <c r="A218" s="10"/>
      <c r="B218" s="4">
        <f>'CALC | Main Engine'!$B218</f>
        <v>211</v>
      </c>
      <c r="C218" s="5">
        <f>'CALC | Main Engine'!$E218</f>
        <v>1</v>
      </c>
      <c r="D218" s="27">
        <f>IF(ISBLANK('INPUT | Operations'!$C223),"",'INPUT | Operations'!$C222)</f>
        <v>293152</v>
      </c>
      <c r="E218" s="32">
        <f>IF(ISBLANK('INPUT | Operations'!$C223),"",'INPUT | Operations'!$C223)</f>
        <v>294216</v>
      </c>
      <c r="F218" s="123">
        <f t="shared" si="15"/>
        <v>1</v>
      </c>
      <c r="G218" s="49">
        <f t="shared" si="15"/>
        <v>0</v>
      </c>
      <c r="H218" s="49">
        <f t="shared" si="15"/>
        <v>0</v>
      </c>
      <c r="I218" s="49">
        <f t="shared" si="14"/>
        <v>0</v>
      </c>
      <c r="J218" s="49">
        <f t="shared" si="14"/>
        <v>0</v>
      </c>
      <c r="K218" s="50">
        <f t="shared" si="14"/>
        <v>1</v>
      </c>
      <c r="L218" s="49">
        <f t="shared" si="16"/>
        <v>0</v>
      </c>
      <c r="M218" s="49">
        <f t="shared" si="16"/>
        <v>0</v>
      </c>
      <c r="N218" s="49">
        <f t="shared" si="16"/>
        <v>0</v>
      </c>
      <c r="O218" s="49">
        <f t="shared" si="17"/>
        <v>1</v>
      </c>
      <c r="P218" s="49">
        <f t="shared" si="18"/>
        <v>0</v>
      </c>
      <c r="Q218" s="49">
        <f t="shared" si="18"/>
        <v>0</v>
      </c>
      <c r="R218" s="50">
        <f t="shared" si="18"/>
        <v>0</v>
      </c>
      <c r="S218" s="10"/>
    </row>
    <row r="219" spans="1:19" x14ac:dyDescent="0.25">
      <c r="A219" s="10"/>
      <c r="B219" s="4">
        <f>'CALC | Main Engine'!$B219</f>
        <v>212</v>
      </c>
      <c r="C219" s="5">
        <f>'CALC | Main Engine'!$E219</f>
        <v>1</v>
      </c>
      <c r="D219" s="27">
        <f>IF(ISBLANK('INPUT | Operations'!$C224),"",'INPUT | Operations'!$C223)</f>
        <v>294216</v>
      </c>
      <c r="E219" s="32">
        <f>IF(ISBLANK('INPUT | Operations'!$C224),"",'INPUT | Operations'!$C224)</f>
        <v>295270</v>
      </c>
      <c r="F219" s="123">
        <f t="shared" si="15"/>
        <v>1</v>
      </c>
      <c r="G219" s="49">
        <f t="shared" si="15"/>
        <v>0</v>
      </c>
      <c r="H219" s="49">
        <f t="shared" si="15"/>
        <v>0</v>
      </c>
      <c r="I219" s="49">
        <f t="shared" si="14"/>
        <v>0</v>
      </c>
      <c r="J219" s="49">
        <f t="shared" si="14"/>
        <v>0</v>
      </c>
      <c r="K219" s="50">
        <f t="shared" si="14"/>
        <v>1</v>
      </c>
      <c r="L219" s="49">
        <f t="shared" si="16"/>
        <v>0</v>
      </c>
      <c r="M219" s="49">
        <f t="shared" si="16"/>
        <v>0</v>
      </c>
      <c r="N219" s="49">
        <f t="shared" si="16"/>
        <v>0</v>
      </c>
      <c r="O219" s="49">
        <f t="shared" si="17"/>
        <v>1</v>
      </c>
      <c r="P219" s="49">
        <f t="shared" si="18"/>
        <v>0</v>
      </c>
      <c r="Q219" s="49">
        <f t="shared" si="18"/>
        <v>0</v>
      </c>
      <c r="R219" s="50">
        <f t="shared" si="18"/>
        <v>0</v>
      </c>
      <c r="S219" s="10"/>
    </row>
    <row r="220" spans="1:19" x14ac:dyDescent="0.25">
      <c r="A220" s="10"/>
      <c r="B220" s="4">
        <f>'CALC | Main Engine'!$B220</f>
        <v>213</v>
      </c>
      <c r="C220" s="5">
        <f>'CALC | Main Engine'!$E220</f>
        <v>1</v>
      </c>
      <c r="D220" s="27">
        <f>IF(ISBLANK('INPUT | Operations'!$C225),"",'INPUT | Operations'!$C224)</f>
        <v>295270</v>
      </c>
      <c r="E220" s="32">
        <f>IF(ISBLANK('INPUT | Operations'!$C225),"",'INPUT | Operations'!$C225)</f>
        <v>296314</v>
      </c>
      <c r="F220" s="123">
        <f t="shared" si="15"/>
        <v>1</v>
      </c>
      <c r="G220" s="49">
        <f t="shared" si="15"/>
        <v>0</v>
      </c>
      <c r="H220" s="49">
        <f t="shared" si="15"/>
        <v>0</v>
      </c>
      <c r="I220" s="49">
        <f t="shared" si="14"/>
        <v>0</v>
      </c>
      <c r="J220" s="49">
        <f t="shared" si="14"/>
        <v>0</v>
      </c>
      <c r="K220" s="50">
        <f t="shared" si="14"/>
        <v>1</v>
      </c>
      <c r="L220" s="49">
        <f t="shared" si="16"/>
        <v>0</v>
      </c>
      <c r="M220" s="49">
        <f t="shared" si="16"/>
        <v>0</v>
      </c>
      <c r="N220" s="49">
        <f t="shared" si="16"/>
        <v>0</v>
      </c>
      <c r="O220" s="49">
        <f t="shared" si="17"/>
        <v>1</v>
      </c>
      <c r="P220" s="49">
        <f t="shared" si="18"/>
        <v>0</v>
      </c>
      <c r="Q220" s="49">
        <f t="shared" si="18"/>
        <v>0</v>
      </c>
      <c r="R220" s="50">
        <f t="shared" si="18"/>
        <v>0</v>
      </c>
      <c r="S220" s="10"/>
    </row>
    <row r="221" spans="1:19" x14ac:dyDescent="0.25">
      <c r="A221" s="10"/>
      <c r="B221" s="4">
        <f>'CALC | Main Engine'!$B221</f>
        <v>214</v>
      </c>
      <c r="C221" s="5">
        <f>'CALC | Main Engine'!$E221</f>
        <v>1</v>
      </c>
      <c r="D221" s="27">
        <f>IF(ISBLANK('INPUT | Operations'!$C226),"",'INPUT | Operations'!$C225)</f>
        <v>296314</v>
      </c>
      <c r="E221" s="32">
        <f>IF(ISBLANK('INPUT | Operations'!$C226),"",'INPUT | Operations'!$C226)</f>
        <v>297348</v>
      </c>
      <c r="F221" s="123">
        <f t="shared" si="15"/>
        <v>1</v>
      </c>
      <c r="G221" s="49">
        <f t="shared" si="15"/>
        <v>0</v>
      </c>
      <c r="H221" s="49">
        <f t="shared" si="15"/>
        <v>0</v>
      </c>
      <c r="I221" s="49">
        <f t="shared" si="14"/>
        <v>0</v>
      </c>
      <c r="J221" s="49">
        <f t="shared" si="14"/>
        <v>0</v>
      </c>
      <c r="K221" s="50">
        <f t="shared" si="14"/>
        <v>1</v>
      </c>
      <c r="L221" s="49">
        <f t="shared" si="16"/>
        <v>0</v>
      </c>
      <c r="M221" s="49">
        <f t="shared" si="16"/>
        <v>0</v>
      </c>
      <c r="N221" s="49">
        <f t="shared" si="16"/>
        <v>0</v>
      </c>
      <c r="O221" s="49">
        <f t="shared" si="17"/>
        <v>1</v>
      </c>
      <c r="P221" s="49">
        <f t="shared" si="18"/>
        <v>0</v>
      </c>
      <c r="Q221" s="49">
        <f t="shared" si="18"/>
        <v>0</v>
      </c>
      <c r="R221" s="50">
        <f t="shared" si="18"/>
        <v>0</v>
      </c>
      <c r="S221" s="10"/>
    </row>
    <row r="222" spans="1:19" x14ac:dyDescent="0.25">
      <c r="A222" s="10"/>
      <c r="B222" s="4">
        <f>'CALC | Main Engine'!$B222</f>
        <v>215</v>
      </c>
      <c r="C222" s="5">
        <f>'CALC | Main Engine'!$E222</f>
        <v>1</v>
      </c>
      <c r="D222" s="27">
        <f>IF(ISBLANK('INPUT | Operations'!$C227),"",'INPUT | Operations'!$C226)</f>
        <v>297348</v>
      </c>
      <c r="E222" s="32">
        <f>IF(ISBLANK('INPUT | Operations'!$C227),"",'INPUT | Operations'!$C227)</f>
        <v>298372</v>
      </c>
      <c r="F222" s="123">
        <f t="shared" si="15"/>
        <v>1</v>
      </c>
      <c r="G222" s="49">
        <f t="shared" si="15"/>
        <v>0</v>
      </c>
      <c r="H222" s="49">
        <f t="shared" si="15"/>
        <v>0</v>
      </c>
      <c r="I222" s="49">
        <f t="shared" si="15"/>
        <v>0</v>
      </c>
      <c r="J222" s="49">
        <f t="shared" si="15"/>
        <v>0</v>
      </c>
      <c r="K222" s="50">
        <f t="shared" si="15"/>
        <v>1</v>
      </c>
      <c r="L222" s="49">
        <f t="shared" si="16"/>
        <v>0</v>
      </c>
      <c r="M222" s="49">
        <f t="shared" si="16"/>
        <v>0</v>
      </c>
      <c r="N222" s="49">
        <f t="shared" si="16"/>
        <v>0</v>
      </c>
      <c r="O222" s="49">
        <f t="shared" si="17"/>
        <v>1</v>
      </c>
      <c r="P222" s="49">
        <f t="shared" si="18"/>
        <v>0</v>
      </c>
      <c r="Q222" s="49">
        <f t="shared" si="18"/>
        <v>0</v>
      </c>
      <c r="R222" s="50">
        <f t="shared" si="18"/>
        <v>0</v>
      </c>
      <c r="S222" s="10"/>
    </row>
    <row r="223" spans="1:19" x14ac:dyDescent="0.25">
      <c r="A223" s="10"/>
      <c r="B223" s="4">
        <f>'CALC | Main Engine'!$B223</f>
        <v>216</v>
      </c>
      <c r="C223" s="5">
        <f>'CALC | Main Engine'!$E223</f>
        <v>1</v>
      </c>
      <c r="D223" s="27">
        <f>IF(ISBLANK('INPUT | Operations'!$C228),"",'INPUT | Operations'!$C227)</f>
        <v>298372</v>
      </c>
      <c r="E223" s="32">
        <f>IF(ISBLANK('INPUT | Operations'!$C228),"",'INPUT | Operations'!$C228)</f>
        <v>299386</v>
      </c>
      <c r="F223" s="123">
        <f t="shared" ref="F223:K265" si="19">IFERROR(IF(AND(MIN($D223:$E223)&lt;F$5,MAX($D223:$E223)&gt;F$4),MIN(MAX($D223:$E223),F$5)-MAX(MIN($D223:$E223),F$4),0)/(MAX($D223:$E223)-MIN($D223:$E223)),"")</f>
        <v>1</v>
      </c>
      <c r="G223" s="49">
        <f t="shared" si="19"/>
        <v>0</v>
      </c>
      <c r="H223" s="49">
        <f t="shared" si="19"/>
        <v>0</v>
      </c>
      <c r="I223" s="49">
        <f t="shared" si="19"/>
        <v>0</v>
      </c>
      <c r="J223" s="49">
        <f t="shared" si="19"/>
        <v>0</v>
      </c>
      <c r="K223" s="50">
        <f t="shared" si="19"/>
        <v>1</v>
      </c>
      <c r="L223" s="49">
        <f t="shared" si="16"/>
        <v>0</v>
      </c>
      <c r="M223" s="49">
        <f t="shared" si="16"/>
        <v>0</v>
      </c>
      <c r="N223" s="49">
        <f t="shared" si="16"/>
        <v>0</v>
      </c>
      <c r="O223" s="49">
        <f t="shared" si="17"/>
        <v>1</v>
      </c>
      <c r="P223" s="49">
        <f t="shared" si="18"/>
        <v>0</v>
      </c>
      <c r="Q223" s="49">
        <f t="shared" si="18"/>
        <v>0</v>
      </c>
      <c r="R223" s="50">
        <f t="shared" si="18"/>
        <v>0</v>
      </c>
      <c r="S223" s="10"/>
    </row>
    <row r="224" spans="1:19" x14ac:dyDescent="0.25">
      <c r="A224" s="10"/>
      <c r="B224" s="4">
        <f>'CALC | Main Engine'!$B224</f>
        <v>217</v>
      </c>
      <c r="C224" s="5">
        <f>'CALC | Main Engine'!$E224</f>
        <v>1</v>
      </c>
      <c r="D224" s="27">
        <f>IF(ISBLANK('INPUT | Operations'!$C229),"",'INPUT | Operations'!$C228)</f>
        <v>299386</v>
      </c>
      <c r="E224" s="32">
        <f>IF(ISBLANK('INPUT | Operations'!$C229),"",'INPUT | Operations'!$C229)</f>
        <v>300390</v>
      </c>
      <c r="F224" s="123">
        <f t="shared" si="19"/>
        <v>1</v>
      </c>
      <c r="G224" s="49">
        <f t="shared" si="19"/>
        <v>0</v>
      </c>
      <c r="H224" s="49">
        <f t="shared" si="19"/>
        <v>0</v>
      </c>
      <c r="I224" s="49">
        <f t="shared" si="19"/>
        <v>0</v>
      </c>
      <c r="J224" s="49">
        <f t="shared" si="19"/>
        <v>0</v>
      </c>
      <c r="K224" s="50">
        <f t="shared" si="19"/>
        <v>1</v>
      </c>
      <c r="L224" s="49">
        <f t="shared" si="16"/>
        <v>0</v>
      </c>
      <c r="M224" s="49">
        <f t="shared" si="16"/>
        <v>0</v>
      </c>
      <c r="N224" s="49">
        <f t="shared" si="16"/>
        <v>0</v>
      </c>
      <c r="O224" s="49">
        <f t="shared" si="17"/>
        <v>1</v>
      </c>
      <c r="P224" s="49">
        <f t="shared" si="18"/>
        <v>0</v>
      </c>
      <c r="Q224" s="49">
        <f t="shared" si="18"/>
        <v>0</v>
      </c>
      <c r="R224" s="50">
        <f t="shared" si="18"/>
        <v>0</v>
      </c>
      <c r="S224" s="10"/>
    </row>
    <row r="225" spans="1:19" x14ac:dyDescent="0.25">
      <c r="A225" s="10"/>
      <c r="B225" s="4">
        <f>'CALC | Main Engine'!$B225</f>
        <v>218</v>
      </c>
      <c r="C225" s="5">
        <f>'CALC | Main Engine'!$E225</f>
        <v>1</v>
      </c>
      <c r="D225" s="27">
        <f>IF(ISBLANK('INPUT | Operations'!$C230),"",'INPUT | Operations'!$C229)</f>
        <v>300390</v>
      </c>
      <c r="E225" s="32">
        <f>IF(ISBLANK('INPUT | Operations'!$C230),"",'INPUT | Operations'!$C230)</f>
        <v>301384</v>
      </c>
      <c r="F225" s="123">
        <f t="shared" si="19"/>
        <v>1</v>
      </c>
      <c r="G225" s="49">
        <f t="shared" si="19"/>
        <v>0</v>
      </c>
      <c r="H225" s="49">
        <f t="shared" si="19"/>
        <v>0</v>
      </c>
      <c r="I225" s="49">
        <f t="shared" si="19"/>
        <v>0</v>
      </c>
      <c r="J225" s="49">
        <f t="shared" si="19"/>
        <v>0</v>
      </c>
      <c r="K225" s="50">
        <f t="shared" si="19"/>
        <v>1</v>
      </c>
      <c r="L225" s="49">
        <f t="shared" si="16"/>
        <v>0</v>
      </c>
      <c r="M225" s="49">
        <f t="shared" si="16"/>
        <v>0</v>
      </c>
      <c r="N225" s="49">
        <f t="shared" si="16"/>
        <v>0</v>
      </c>
      <c r="O225" s="49">
        <f t="shared" si="17"/>
        <v>1</v>
      </c>
      <c r="P225" s="49">
        <f t="shared" si="18"/>
        <v>0</v>
      </c>
      <c r="Q225" s="49">
        <f t="shared" si="18"/>
        <v>0</v>
      </c>
      <c r="R225" s="50">
        <f t="shared" si="18"/>
        <v>0</v>
      </c>
      <c r="S225" s="10"/>
    </row>
    <row r="226" spans="1:19" x14ac:dyDescent="0.25">
      <c r="A226" s="10"/>
      <c r="B226" s="4">
        <f>'CALC | Main Engine'!$B226</f>
        <v>219</v>
      </c>
      <c r="C226" s="5">
        <f>'CALC | Main Engine'!$E226</f>
        <v>1</v>
      </c>
      <c r="D226" s="27">
        <f>IF(ISBLANK('INPUT | Operations'!$C231),"",'INPUT | Operations'!$C230)</f>
        <v>301384</v>
      </c>
      <c r="E226" s="32">
        <f>IF(ISBLANK('INPUT | Operations'!$C231),"",'INPUT | Operations'!$C231)</f>
        <v>302855</v>
      </c>
      <c r="F226" s="123">
        <f t="shared" si="19"/>
        <v>1</v>
      </c>
      <c r="G226" s="49">
        <f t="shared" si="19"/>
        <v>0</v>
      </c>
      <c r="H226" s="49">
        <f t="shared" si="19"/>
        <v>0</v>
      </c>
      <c r="I226" s="49">
        <f t="shared" si="19"/>
        <v>0</v>
      </c>
      <c r="J226" s="49">
        <f t="shared" si="19"/>
        <v>0</v>
      </c>
      <c r="K226" s="50">
        <f t="shared" si="19"/>
        <v>1</v>
      </c>
      <c r="L226" s="49">
        <f t="shared" si="16"/>
        <v>0</v>
      </c>
      <c r="M226" s="49">
        <f t="shared" si="16"/>
        <v>0</v>
      </c>
      <c r="N226" s="49">
        <f t="shared" si="16"/>
        <v>0</v>
      </c>
      <c r="O226" s="49">
        <f t="shared" si="17"/>
        <v>1</v>
      </c>
      <c r="P226" s="49">
        <f t="shared" si="18"/>
        <v>0</v>
      </c>
      <c r="Q226" s="49">
        <f t="shared" si="18"/>
        <v>0</v>
      </c>
      <c r="R226" s="50">
        <f t="shared" si="18"/>
        <v>0</v>
      </c>
      <c r="S226" s="10"/>
    </row>
    <row r="227" spans="1:19" x14ac:dyDescent="0.25">
      <c r="A227" s="10"/>
      <c r="B227" s="4">
        <f>'CALC | Main Engine'!$B227</f>
        <v>220</v>
      </c>
      <c r="C227" s="5">
        <f>'CALC | Main Engine'!$E227</f>
        <v>1</v>
      </c>
      <c r="D227" s="27">
        <f>IF(ISBLANK('INPUT | Operations'!$C232),"",'INPUT | Operations'!$C231)</f>
        <v>302855</v>
      </c>
      <c r="E227" s="32">
        <f>IF(ISBLANK('INPUT | Operations'!$C232),"",'INPUT | Operations'!$C232)</f>
        <v>304307</v>
      </c>
      <c r="F227" s="123">
        <f t="shared" si="19"/>
        <v>1</v>
      </c>
      <c r="G227" s="49">
        <f t="shared" si="19"/>
        <v>0</v>
      </c>
      <c r="H227" s="49">
        <f t="shared" si="19"/>
        <v>0</v>
      </c>
      <c r="I227" s="49">
        <f t="shared" si="19"/>
        <v>0</v>
      </c>
      <c r="J227" s="49">
        <f t="shared" si="19"/>
        <v>0</v>
      </c>
      <c r="K227" s="50">
        <f t="shared" si="19"/>
        <v>1</v>
      </c>
      <c r="L227" s="49">
        <f t="shared" si="16"/>
        <v>0</v>
      </c>
      <c r="M227" s="49">
        <f t="shared" si="16"/>
        <v>0</v>
      </c>
      <c r="N227" s="49">
        <f t="shared" si="16"/>
        <v>0</v>
      </c>
      <c r="O227" s="49">
        <f t="shared" si="17"/>
        <v>1</v>
      </c>
      <c r="P227" s="49">
        <f t="shared" si="18"/>
        <v>0</v>
      </c>
      <c r="Q227" s="49">
        <f t="shared" si="18"/>
        <v>0</v>
      </c>
      <c r="R227" s="50">
        <f t="shared" si="18"/>
        <v>0</v>
      </c>
      <c r="S227" s="10"/>
    </row>
    <row r="228" spans="1:19" x14ac:dyDescent="0.25">
      <c r="A228" s="10"/>
      <c r="B228" s="4">
        <f>'CALC | Main Engine'!$B228</f>
        <v>221</v>
      </c>
      <c r="C228" s="5">
        <f>'CALC | Main Engine'!$E228</f>
        <v>1</v>
      </c>
      <c r="D228" s="27">
        <f>IF(ISBLANK('INPUT | Operations'!$C233),"",'INPUT | Operations'!$C232)</f>
        <v>304307</v>
      </c>
      <c r="E228" s="32">
        <f>IF(ISBLANK('INPUT | Operations'!$C233),"",'INPUT | Operations'!$C233)</f>
        <v>305261</v>
      </c>
      <c r="F228" s="123">
        <f t="shared" si="19"/>
        <v>1</v>
      </c>
      <c r="G228" s="49">
        <f t="shared" si="19"/>
        <v>0</v>
      </c>
      <c r="H228" s="49">
        <f t="shared" si="19"/>
        <v>0</v>
      </c>
      <c r="I228" s="49">
        <f t="shared" si="19"/>
        <v>0</v>
      </c>
      <c r="J228" s="49">
        <f t="shared" si="19"/>
        <v>0</v>
      </c>
      <c r="K228" s="50">
        <f t="shared" si="19"/>
        <v>1</v>
      </c>
      <c r="L228" s="49">
        <f t="shared" si="16"/>
        <v>0</v>
      </c>
      <c r="M228" s="49">
        <f t="shared" si="16"/>
        <v>0</v>
      </c>
      <c r="N228" s="49">
        <f t="shared" si="16"/>
        <v>0</v>
      </c>
      <c r="O228" s="49">
        <f t="shared" si="17"/>
        <v>1</v>
      </c>
      <c r="P228" s="49">
        <f t="shared" si="18"/>
        <v>0</v>
      </c>
      <c r="Q228" s="49">
        <f t="shared" si="18"/>
        <v>0</v>
      </c>
      <c r="R228" s="50">
        <f t="shared" si="18"/>
        <v>0</v>
      </c>
      <c r="S228" s="10"/>
    </row>
    <row r="229" spans="1:19" x14ac:dyDescent="0.25">
      <c r="A229" s="10"/>
      <c r="B229" s="4">
        <f>'CALC | Main Engine'!$B229</f>
        <v>222</v>
      </c>
      <c r="C229" s="5">
        <f>'CALC | Main Engine'!$E229</f>
        <v>1</v>
      </c>
      <c r="D229" s="27">
        <f>IF(ISBLANK('INPUT | Operations'!$C234),"",'INPUT | Operations'!$C233)</f>
        <v>305261</v>
      </c>
      <c r="E229" s="32">
        <f>IF(ISBLANK('INPUT | Operations'!$C234),"",'INPUT | Operations'!$C234)</f>
        <v>306206</v>
      </c>
      <c r="F229" s="123">
        <f t="shared" si="19"/>
        <v>1</v>
      </c>
      <c r="G229" s="49">
        <f t="shared" si="19"/>
        <v>0</v>
      </c>
      <c r="H229" s="49">
        <f t="shared" si="19"/>
        <v>0</v>
      </c>
      <c r="I229" s="49">
        <f t="shared" si="19"/>
        <v>0</v>
      </c>
      <c r="J229" s="49">
        <f t="shared" si="19"/>
        <v>0</v>
      </c>
      <c r="K229" s="50">
        <f t="shared" si="19"/>
        <v>1</v>
      </c>
      <c r="L229" s="49">
        <f t="shared" si="16"/>
        <v>0</v>
      </c>
      <c r="M229" s="49">
        <f t="shared" si="16"/>
        <v>0</v>
      </c>
      <c r="N229" s="49">
        <f t="shared" si="16"/>
        <v>0</v>
      </c>
      <c r="O229" s="49">
        <f t="shared" si="17"/>
        <v>1</v>
      </c>
      <c r="P229" s="49">
        <f t="shared" si="18"/>
        <v>0</v>
      </c>
      <c r="Q229" s="49">
        <f t="shared" si="18"/>
        <v>0</v>
      </c>
      <c r="R229" s="50">
        <f t="shared" si="18"/>
        <v>0</v>
      </c>
      <c r="S229" s="10"/>
    </row>
    <row r="230" spans="1:19" x14ac:dyDescent="0.25">
      <c r="A230" s="10"/>
      <c r="B230" s="4">
        <f>'CALC | Main Engine'!$B230</f>
        <v>223</v>
      </c>
      <c r="C230" s="5">
        <f>'CALC | Main Engine'!$E230</f>
        <v>1</v>
      </c>
      <c r="D230" s="27">
        <f>IF(ISBLANK('INPUT | Operations'!$C235),"",'INPUT | Operations'!$C234)</f>
        <v>306206</v>
      </c>
      <c r="E230" s="32">
        <f>IF(ISBLANK('INPUT | Operations'!$C235),"",'INPUT | Operations'!$C235)</f>
        <v>307141</v>
      </c>
      <c r="F230" s="123">
        <f t="shared" si="19"/>
        <v>1</v>
      </c>
      <c r="G230" s="49">
        <f t="shared" si="19"/>
        <v>0</v>
      </c>
      <c r="H230" s="49">
        <f t="shared" si="19"/>
        <v>0</v>
      </c>
      <c r="I230" s="49">
        <f t="shared" si="19"/>
        <v>0</v>
      </c>
      <c r="J230" s="49">
        <f t="shared" si="19"/>
        <v>0</v>
      </c>
      <c r="K230" s="50">
        <f t="shared" si="19"/>
        <v>1</v>
      </c>
      <c r="L230" s="49">
        <f t="shared" si="16"/>
        <v>0</v>
      </c>
      <c r="M230" s="49">
        <f t="shared" si="16"/>
        <v>0</v>
      </c>
      <c r="N230" s="49">
        <f t="shared" si="16"/>
        <v>0</v>
      </c>
      <c r="O230" s="49">
        <f t="shared" si="17"/>
        <v>1</v>
      </c>
      <c r="P230" s="49">
        <f t="shared" si="18"/>
        <v>0</v>
      </c>
      <c r="Q230" s="49">
        <f t="shared" si="18"/>
        <v>0</v>
      </c>
      <c r="R230" s="50">
        <f t="shared" si="18"/>
        <v>0</v>
      </c>
      <c r="S230" s="10"/>
    </row>
    <row r="231" spans="1:19" x14ac:dyDescent="0.25">
      <c r="A231" s="10"/>
      <c r="B231" s="4">
        <f>'CALC | Main Engine'!$B231</f>
        <v>224</v>
      </c>
      <c r="C231" s="5">
        <f>'CALC | Main Engine'!$E231</f>
        <v>1</v>
      </c>
      <c r="D231" s="27">
        <f>IF(ISBLANK('INPUT | Operations'!$C236),"",'INPUT | Operations'!$C235)</f>
        <v>307141</v>
      </c>
      <c r="E231" s="32">
        <f>IF(ISBLANK('INPUT | Operations'!$C236),"",'INPUT | Operations'!$C236)</f>
        <v>308066</v>
      </c>
      <c r="F231" s="123">
        <f t="shared" si="19"/>
        <v>1</v>
      </c>
      <c r="G231" s="49">
        <f t="shared" si="19"/>
        <v>0</v>
      </c>
      <c r="H231" s="49">
        <f t="shared" si="19"/>
        <v>0</v>
      </c>
      <c r="I231" s="49">
        <f t="shared" si="19"/>
        <v>0</v>
      </c>
      <c r="J231" s="49">
        <f t="shared" si="19"/>
        <v>0</v>
      </c>
      <c r="K231" s="50">
        <f t="shared" si="19"/>
        <v>1</v>
      </c>
      <c r="L231" s="49">
        <f t="shared" si="16"/>
        <v>0</v>
      </c>
      <c r="M231" s="49">
        <f t="shared" si="16"/>
        <v>0</v>
      </c>
      <c r="N231" s="49">
        <f t="shared" si="16"/>
        <v>0</v>
      </c>
      <c r="O231" s="49">
        <f t="shared" si="17"/>
        <v>1</v>
      </c>
      <c r="P231" s="49">
        <f t="shared" si="18"/>
        <v>0</v>
      </c>
      <c r="Q231" s="49">
        <f t="shared" si="18"/>
        <v>0</v>
      </c>
      <c r="R231" s="50">
        <f t="shared" si="18"/>
        <v>0</v>
      </c>
      <c r="S231" s="10"/>
    </row>
    <row r="232" spans="1:19" x14ac:dyDescent="0.25">
      <c r="A232" s="10"/>
      <c r="B232" s="4">
        <f>'CALC | Main Engine'!$B232</f>
        <v>225</v>
      </c>
      <c r="C232" s="5">
        <f>'CALC | Main Engine'!$E232</f>
        <v>1</v>
      </c>
      <c r="D232" s="27">
        <f>IF(ISBLANK('INPUT | Operations'!$C237),"",'INPUT | Operations'!$C236)</f>
        <v>308066</v>
      </c>
      <c r="E232" s="32">
        <f>IF(ISBLANK('INPUT | Operations'!$C237),"",'INPUT | Operations'!$C237)</f>
        <v>308982</v>
      </c>
      <c r="F232" s="123">
        <f t="shared" si="19"/>
        <v>1</v>
      </c>
      <c r="G232" s="49">
        <f t="shared" si="19"/>
        <v>0</v>
      </c>
      <c r="H232" s="49">
        <f t="shared" si="19"/>
        <v>0</v>
      </c>
      <c r="I232" s="49">
        <f t="shared" si="19"/>
        <v>0</v>
      </c>
      <c r="J232" s="49">
        <f t="shared" si="19"/>
        <v>0</v>
      </c>
      <c r="K232" s="50">
        <f t="shared" si="19"/>
        <v>1</v>
      </c>
      <c r="L232" s="49">
        <f t="shared" si="16"/>
        <v>0</v>
      </c>
      <c r="M232" s="49">
        <f t="shared" si="16"/>
        <v>0</v>
      </c>
      <c r="N232" s="49">
        <f t="shared" si="16"/>
        <v>0</v>
      </c>
      <c r="O232" s="49">
        <f t="shared" si="17"/>
        <v>1</v>
      </c>
      <c r="P232" s="49">
        <f t="shared" si="18"/>
        <v>0</v>
      </c>
      <c r="Q232" s="49">
        <f t="shared" si="18"/>
        <v>0</v>
      </c>
      <c r="R232" s="50">
        <f t="shared" si="18"/>
        <v>0</v>
      </c>
      <c r="S232" s="10"/>
    </row>
    <row r="233" spans="1:19" x14ac:dyDescent="0.25">
      <c r="A233" s="10"/>
      <c r="B233" s="4">
        <f>'CALC | Main Engine'!$B233</f>
        <v>226</v>
      </c>
      <c r="C233" s="5">
        <f>'CALC | Main Engine'!$E233</f>
        <v>1</v>
      </c>
      <c r="D233" s="27">
        <f>IF(ISBLANK('INPUT | Operations'!$C238),"",'INPUT | Operations'!$C237)</f>
        <v>308982</v>
      </c>
      <c r="E233" s="32">
        <f>IF(ISBLANK('INPUT | Operations'!$C238),"",'INPUT | Operations'!$C238)</f>
        <v>309888</v>
      </c>
      <c r="F233" s="123">
        <f t="shared" si="19"/>
        <v>1</v>
      </c>
      <c r="G233" s="49">
        <f t="shared" si="19"/>
        <v>0</v>
      </c>
      <c r="H233" s="49">
        <f t="shared" si="19"/>
        <v>0</v>
      </c>
      <c r="I233" s="49">
        <f t="shared" si="19"/>
        <v>0</v>
      </c>
      <c r="J233" s="49">
        <f t="shared" si="19"/>
        <v>0</v>
      </c>
      <c r="K233" s="50">
        <f t="shared" si="19"/>
        <v>1</v>
      </c>
      <c r="L233" s="49">
        <f t="shared" si="16"/>
        <v>0</v>
      </c>
      <c r="M233" s="49">
        <f t="shared" si="16"/>
        <v>0</v>
      </c>
      <c r="N233" s="49">
        <f t="shared" si="16"/>
        <v>0</v>
      </c>
      <c r="O233" s="49">
        <f t="shared" si="17"/>
        <v>1</v>
      </c>
      <c r="P233" s="49">
        <f t="shared" si="18"/>
        <v>0</v>
      </c>
      <c r="Q233" s="49">
        <f t="shared" si="18"/>
        <v>0</v>
      </c>
      <c r="R233" s="50">
        <f t="shared" si="18"/>
        <v>0</v>
      </c>
      <c r="S233" s="10"/>
    </row>
    <row r="234" spans="1:19" x14ac:dyDescent="0.25">
      <c r="A234" s="10"/>
      <c r="B234" s="4">
        <f>'CALC | Main Engine'!$B234</f>
        <v>227</v>
      </c>
      <c r="C234" s="5">
        <f>'CALC | Main Engine'!$E234</f>
        <v>1</v>
      </c>
      <c r="D234" s="27">
        <f>IF(ISBLANK('INPUT | Operations'!$C239),"",'INPUT | Operations'!$C238)</f>
        <v>309888</v>
      </c>
      <c r="E234" s="32">
        <f>IF(ISBLANK('INPUT | Operations'!$C239),"",'INPUT | Operations'!$C239)</f>
        <v>310784</v>
      </c>
      <c r="F234" s="123">
        <f t="shared" si="19"/>
        <v>1</v>
      </c>
      <c r="G234" s="49">
        <f t="shared" si="19"/>
        <v>0</v>
      </c>
      <c r="H234" s="49">
        <f t="shared" si="19"/>
        <v>0</v>
      </c>
      <c r="I234" s="49">
        <f t="shared" si="19"/>
        <v>0</v>
      </c>
      <c r="J234" s="49">
        <f t="shared" si="19"/>
        <v>0</v>
      </c>
      <c r="K234" s="50">
        <f t="shared" si="19"/>
        <v>1</v>
      </c>
      <c r="L234" s="49">
        <f t="shared" si="16"/>
        <v>0</v>
      </c>
      <c r="M234" s="49">
        <f t="shared" si="16"/>
        <v>0</v>
      </c>
      <c r="N234" s="49">
        <f t="shared" si="16"/>
        <v>0</v>
      </c>
      <c r="O234" s="49">
        <f t="shared" si="17"/>
        <v>1</v>
      </c>
      <c r="P234" s="49">
        <f t="shared" si="18"/>
        <v>0</v>
      </c>
      <c r="Q234" s="49">
        <f t="shared" si="18"/>
        <v>0</v>
      </c>
      <c r="R234" s="50">
        <f t="shared" si="18"/>
        <v>0</v>
      </c>
      <c r="S234" s="10"/>
    </row>
    <row r="235" spans="1:19" x14ac:dyDescent="0.25">
      <c r="A235" s="10"/>
      <c r="B235" s="4">
        <f>'CALC | Main Engine'!$B235</f>
        <v>228</v>
      </c>
      <c r="C235" s="5">
        <f>'CALC | Main Engine'!$E235</f>
        <v>1</v>
      </c>
      <c r="D235" s="27">
        <f>IF(ISBLANK('INPUT | Operations'!$C240),"",'INPUT | Operations'!$C239)</f>
        <v>310784</v>
      </c>
      <c r="E235" s="32">
        <f>IF(ISBLANK('INPUT | Operations'!$C240),"",'INPUT | Operations'!$C240)</f>
        <v>311670</v>
      </c>
      <c r="F235" s="123">
        <f t="shared" si="19"/>
        <v>1</v>
      </c>
      <c r="G235" s="49">
        <f t="shared" si="19"/>
        <v>0</v>
      </c>
      <c r="H235" s="49">
        <f t="shared" si="19"/>
        <v>0</v>
      </c>
      <c r="I235" s="49">
        <f t="shared" si="19"/>
        <v>0</v>
      </c>
      <c r="J235" s="49">
        <f t="shared" si="19"/>
        <v>0</v>
      </c>
      <c r="K235" s="50">
        <f t="shared" si="19"/>
        <v>1</v>
      </c>
      <c r="L235" s="49">
        <f t="shared" si="16"/>
        <v>0</v>
      </c>
      <c r="M235" s="49">
        <f t="shared" si="16"/>
        <v>0</v>
      </c>
      <c r="N235" s="49">
        <f t="shared" si="16"/>
        <v>0</v>
      </c>
      <c r="O235" s="49">
        <f t="shared" si="17"/>
        <v>1</v>
      </c>
      <c r="P235" s="49">
        <f t="shared" si="18"/>
        <v>0</v>
      </c>
      <c r="Q235" s="49">
        <f t="shared" si="18"/>
        <v>0</v>
      </c>
      <c r="R235" s="50">
        <f t="shared" si="18"/>
        <v>0</v>
      </c>
      <c r="S235" s="10"/>
    </row>
    <row r="236" spans="1:19" x14ac:dyDescent="0.25">
      <c r="A236" s="10"/>
      <c r="B236" s="4">
        <f>'CALC | Main Engine'!$B236</f>
        <v>229</v>
      </c>
      <c r="C236" s="5">
        <f>'CALC | Main Engine'!$E236</f>
        <v>1</v>
      </c>
      <c r="D236" s="27">
        <f>IF(ISBLANK('INPUT | Operations'!$C241),"",'INPUT | Operations'!$C240)</f>
        <v>311670</v>
      </c>
      <c r="E236" s="32">
        <f>IF(ISBLANK('INPUT | Operations'!$C241),"",'INPUT | Operations'!$C241)</f>
        <v>312547</v>
      </c>
      <c r="F236" s="123">
        <f t="shared" si="19"/>
        <v>1</v>
      </c>
      <c r="G236" s="49">
        <f t="shared" si="19"/>
        <v>0</v>
      </c>
      <c r="H236" s="49">
        <f t="shared" si="19"/>
        <v>0</v>
      </c>
      <c r="I236" s="49">
        <f t="shared" si="19"/>
        <v>0</v>
      </c>
      <c r="J236" s="49">
        <f t="shared" si="19"/>
        <v>0</v>
      </c>
      <c r="K236" s="50">
        <f t="shared" si="19"/>
        <v>1</v>
      </c>
      <c r="L236" s="49">
        <f t="shared" si="16"/>
        <v>0</v>
      </c>
      <c r="M236" s="49">
        <f t="shared" si="16"/>
        <v>0</v>
      </c>
      <c r="N236" s="49">
        <f t="shared" si="16"/>
        <v>0</v>
      </c>
      <c r="O236" s="49">
        <f t="shared" si="17"/>
        <v>1</v>
      </c>
      <c r="P236" s="49">
        <f t="shared" si="18"/>
        <v>0</v>
      </c>
      <c r="Q236" s="49">
        <f t="shared" si="18"/>
        <v>0</v>
      </c>
      <c r="R236" s="50">
        <f t="shared" si="18"/>
        <v>0</v>
      </c>
      <c r="S236" s="10"/>
    </row>
    <row r="237" spans="1:19" x14ac:dyDescent="0.25">
      <c r="A237" s="10"/>
      <c r="B237" s="4">
        <f>'CALC | Main Engine'!$B237</f>
        <v>230</v>
      </c>
      <c r="C237" s="5">
        <f>'CALC | Main Engine'!$E237</f>
        <v>1</v>
      </c>
      <c r="D237" s="27">
        <f>IF(ISBLANK('INPUT | Operations'!$C242),"",'INPUT | Operations'!$C241)</f>
        <v>312547</v>
      </c>
      <c r="E237" s="32">
        <f>IF(ISBLANK('INPUT | Operations'!$C242),"",'INPUT | Operations'!$C242)</f>
        <v>313414</v>
      </c>
      <c r="F237" s="123">
        <f t="shared" si="19"/>
        <v>1</v>
      </c>
      <c r="G237" s="49">
        <f t="shared" si="19"/>
        <v>0</v>
      </c>
      <c r="H237" s="49">
        <f t="shared" si="19"/>
        <v>0</v>
      </c>
      <c r="I237" s="49">
        <f t="shared" si="19"/>
        <v>0</v>
      </c>
      <c r="J237" s="49">
        <f t="shared" si="19"/>
        <v>0</v>
      </c>
      <c r="K237" s="50">
        <f t="shared" si="19"/>
        <v>1</v>
      </c>
      <c r="L237" s="49">
        <f t="shared" si="16"/>
        <v>0</v>
      </c>
      <c r="M237" s="49">
        <f t="shared" si="16"/>
        <v>0</v>
      </c>
      <c r="N237" s="49">
        <f t="shared" si="16"/>
        <v>0</v>
      </c>
      <c r="O237" s="49">
        <f t="shared" si="17"/>
        <v>1</v>
      </c>
      <c r="P237" s="49">
        <f t="shared" si="18"/>
        <v>0</v>
      </c>
      <c r="Q237" s="49">
        <f t="shared" si="18"/>
        <v>0</v>
      </c>
      <c r="R237" s="50">
        <f t="shared" si="18"/>
        <v>0</v>
      </c>
      <c r="S237" s="10"/>
    </row>
    <row r="238" spans="1:19" x14ac:dyDescent="0.25">
      <c r="A238" s="10"/>
      <c r="B238" s="4">
        <f>'CALC | Main Engine'!$B238</f>
        <v>231</v>
      </c>
      <c r="C238" s="5">
        <f>'CALC | Main Engine'!$E238</f>
        <v>1</v>
      </c>
      <c r="D238" s="27">
        <f>IF(ISBLANK('INPUT | Operations'!$C243),"",'INPUT | Operations'!$C242)</f>
        <v>313414</v>
      </c>
      <c r="E238" s="32">
        <f>IF(ISBLANK('INPUT | Operations'!$C243),"",'INPUT | Operations'!$C243)</f>
        <v>314272</v>
      </c>
      <c r="F238" s="123">
        <f t="shared" si="19"/>
        <v>1</v>
      </c>
      <c r="G238" s="49">
        <f t="shared" si="19"/>
        <v>0</v>
      </c>
      <c r="H238" s="49">
        <f t="shared" si="19"/>
        <v>0</v>
      </c>
      <c r="I238" s="49">
        <f t="shared" si="19"/>
        <v>0</v>
      </c>
      <c r="J238" s="49">
        <f t="shared" si="19"/>
        <v>0</v>
      </c>
      <c r="K238" s="50">
        <f t="shared" si="19"/>
        <v>1</v>
      </c>
      <c r="L238" s="49">
        <f t="shared" si="16"/>
        <v>0</v>
      </c>
      <c r="M238" s="49">
        <f t="shared" si="16"/>
        <v>0</v>
      </c>
      <c r="N238" s="49">
        <f t="shared" si="16"/>
        <v>0</v>
      </c>
      <c r="O238" s="49">
        <f t="shared" si="17"/>
        <v>1</v>
      </c>
      <c r="P238" s="49">
        <f t="shared" si="18"/>
        <v>0</v>
      </c>
      <c r="Q238" s="49">
        <f t="shared" si="18"/>
        <v>0</v>
      </c>
      <c r="R238" s="50">
        <f t="shared" si="18"/>
        <v>0</v>
      </c>
      <c r="S238" s="10"/>
    </row>
    <row r="239" spans="1:19" x14ac:dyDescent="0.25">
      <c r="A239" s="10"/>
      <c r="B239" s="4">
        <f>'CALC | Main Engine'!$B239</f>
        <v>232</v>
      </c>
      <c r="C239" s="5">
        <f>'CALC | Main Engine'!$E239</f>
        <v>1</v>
      </c>
      <c r="D239" s="27">
        <f>IF(ISBLANK('INPUT | Operations'!$C244),"",'INPUT | Operations'!$C243)</f>
        <v>314272</v>
      </c>
      <c r="E239" s="32">
        <f>IF(ISBLANK('INPUT | Operations'!$C244),"",'INPUT | Operations'!$C244)</f>
        <v>315120</v>
      </c>
      <c r="F239" s="123">
        <f t="shared" si="19"/>
        <v>1</v>
      </c>
      <c r="G239" s="49">
        <f t="shared" si="19"/>
        <v>0</v>
      </c>
      <c r="H239" s="49">
        <f t="shared" si="19"/>
        <v>0</v>
      </c>
      <c r="I239" s="49">
        <f t="shared" si="19"/>
        <v>0</v>
      </c>
      <c r="J239" s="49">
        <f t="shared" si="19"/>
        <v>0</v>
      </c>
      <c r="K239" s="50">
        <f t="shared" si="19"/>
        <v>1</v>
      </c>
      <c r="L239" s="49">
        <f t="shared" si="16"/>
        <v>0</v>
      </c>
      <c r="M239" s="49">
        <f t="shared" si="16"/>
        <v>0</v>
      </c>
      <c r="N239" s="49">
        <f t="shared" si="16"/>
        <v>0</v>
      </c>
      <c r="O239" s="49">
        <f t="shared" si="17"/>
        <v>1</v>
      </c>
      <c r="P239" s="49">
        <f t="shared" si="18"/>
        <v>0</v>
      </c>
      <c r="Q239" s="49">
        <f t="shared" si="18"/>
        <v>0</v>
      </c>
      <c r="R239" s="50">
        <f t="shared" si="18"/>
        <v>0</v>
      </c>
      <c r="S239" s="10"/>
    </row>
    <row r="240" spans="1:19" x14ac:dyDescent="0.25">
      <c r="A240" s="10"/>
      <c r="B240" s="4">
        <f>'CALC | Main Engine'!$B240</f>
        <v>233</v>
      </c>
      <c r="C240" s="5">
        <f>'CALC | Main Engine'!$E240</f>
        <v>1</v>
      </c>
      <c r="D240" s="27">
        <f>IF(ISBLANK('INPUT | Operations'!$C245),"",'INPUT | Operations'!$C244)</f>
        <v>315120</v>
      </c>
      <c r="E240" s="32">
        <f>IF(ISBLANK('INPUT | Operations'!$C245),"",'INPUT | Operations'!$C245)</f>
        <v>315959</v>
      </c>
      <c r="F240" s="123">
        <f t="shared" si="19"/>
        <v>1</v>
      </c>
      <c r="G240" s="49">
        <f t="shared" si="19"/>
        <v>0</v>
      </c>
      <c r="H240" s="49">
        <f t="shared" si="19"/>
        <v>0</v>
      </c>
      <c r="I240" s="49">
        <f t="shared" si="19"/>
        <v>0</v>
      </c>
      <c r="J240" s="49">
        <f t="shared" si="19"/>
        <v>0</v>
      </c>
      <c r="K240" s="50">
        <f t="shared" si="19"/>
        <v>1</v>
      </c>
      <c r="L240" s="49">
        <f t="shared" si="16"/>
        <v>0</v>
      </c>
      <c r="M240" s="49">
        <f t="shared" si="16"/>
        <v>0</v>
      </c>
      <c r="N240" s="49">
        <f t="shared" si="16"/>
        <v>0</v>
      </c>
      <c r="O240" s="49">
        <f t="shared" si="17"/>
        <v>1</v>
      </c>
      <c r="P240" s="49">
        <f t="shared" si="18"/>
        <v>0</v>
      </c>
      <c r="Q240" s="49">
        <f t="shared" si="18"/>
        <v>0</v>
      </c>
      <c r="R240" s="50">
        <f t="shared" si="18"/>
        <v>0</v>
      </c>
      <c r="S240" s="10"/>
    </row>
    <row r="241" spans="1:19" x14ac:dyDescent="0.25">
      <c r="A241" s="10"/>
      <c r="B241" s="4">
        <f>'CALC | Main Engine'!$B241</f>
        <v>234</v>
      </c>
      <c r="C241" s="5">
        <f>'CALC | Main Engine'!$E241</f>
        <v>1</v>
      </c>
      <c r="D241" s="27">
        <f>IF(ISBLANK('INPUT | Operations'!$C246),"",'INPUT | Operations'!$C245)</f>
        <v>315959</v>
      </c>
      <c r="E241" s="32">
        <f>IF(ISBLANK('INPUT | Operations'!$C246),"",'INPUT | Operations'!$C246)</f>
        <v>316788</v>
      </c>
      <c r="F241" s="123">
        <f t="shared" si="19"/>
        <v>1</v>
      </c>
      <c r="G241" s="49">
        <f t="shared" si="19"/>
        <v>0</v>
      </c>
      <c r="H241" s="49">
        <f t="shared" si="19"/>
        <v>0</v>
      </c>
      <c r="I241" s="49">
        <f t="shared" si="19"/>
        <v>0</v>
      </c>
      <c r="J241" s="49">
        <f t="shared" si="19"/>
        <v>0</v>
      </c>
      <c r="K241" s="50">
        <f t="shared" si="19"/>
        <v>1</v>
      </c>
      <c r="L241" s="49">
        <f t="shared" si="16"/>
        <v>0</v>
      </c>
      <c r="M241" s="49">
        <f t="shared" si="16"/>
        <v>0</v>
      </c>
      <c r="N241" s="49">
        <f t="shared" si="16"/>
        <v>0</v>
      </c>
      <c r="O241" s="49">
        <f t="shared" si="17"/>
        <v>1</v>
      </c>
      <c r="P241" s="49">
        <f t="shared" si="18"/>
        <v>0</v>
      </c>
      <c r="Q241" s="49">
        <f t="shared" si="18"/>
        <v>0</v>
      </c>
      <c r="R241" s="50">
        <f t="shared" si="18"/>
        <v>0</v>
      </c>
      <c r="S241" s="10"/>
    </row>
    <row r="242" spans="1:19" x14ac:dyDescent="0.25">
      <c r="A242" s="10"/>
      <c r="B242" s="4">
        <f>'CALC | Main Engine'!$B242</f>
        <v>235</v>
      </c>
      <c r="C242" s="5">
        <f>'CALC | Main Engine'!$E242</f>
        <v>1</v>
      </c>
      <c r="D242" s="27">
        <f>IF(ISBLANK('INPUT | Operations'!$C247),"",'INPUT | Operations'!$C246)</f>
        <v>316788</v>
      </c>
      <c r="E242" s="32">
        <f>IF(ISBLANK('INPUT | Operations'!$C247),"",'INPUT | Operations'!$C247)</f>
        <v>317607</v>
      </c>
      <c r="F242" s="123">
        <f t="shared" si="19"/>
        <v>1</v>
      </c>
      <c r="G242" s="49">
        <f t="shared" si="19"/>
        <v>0</v>
      </c>
      <c r="H242" s="49">
        <f t="shared" si="19"/>
        <v>0</v>
      </c>
      <c r="I242" s="49">
        <f t="shared" si="19"/>
        <v>0</v>
      </c>
      <c r="J242" s="49">
        <f t="shared" si="19"/>
        <v>0</v>
      </c>
      <c r="K242" s="50">
        <f t="shared" si="19"/>
        <v>1</v>
      </c>
      <c r="L242" s="49">
        <f t="shared" si="16"/>
        <v>0</v>
      </c>
      <c r="M242" s="49">
        <f t="shared" si="16"/>
        <v>0</v>
      </c>
      <c r="N242" s="49">
        <f t="shared" si="16"/>
        <v>0</v>
      </c>
      <c r="O242" s="49">
        <f t="shared" si="17"/>
        <v>1</v>
      </c>
      <c r="P242" s="49">
        <f t="shared" si="18"/>
        <v>0</v>
      </c>
      <c r="Q242" s="49">
        <f t="shared" si="18"/>
        <v>0</v>
      </c>
      <c r="R242" s="50">
        <f t="shared" si="18"/>
        <v>0</v>
      </c>
      <c r="S242" s="10"/>
    </row>
    <row r="243" spans="1:19" x14ac:dyDescent="0.25">
      <c r="A243" s="10"/>
      <c r="B243" s="4">
        <f>'CALC | Main Engine'!$B243</f>
        <v>236</v>
      </c>
      <c r="C243" s="5">
        <f>'CALC | Main Engine'!$E243</f>
        <v>1</v>
      </c>
      <c r="D243" s="27">
        <f>IF(ISBLANK('INPUT | Operations'!$C248),"",'INPUT | Operations'!$C247)</f>
        <v>317607</v>
      </c>
      <c r="E243" s="32">
        <f>IF(ISBLANK('INPUT | Operations'!$C248),"",'INPUT | Operations'!$C248)</f>
        <v>318417</v>
      </c>
      <c r="F243" s="123">
        <f t="shared" si="19"/>
        <v>1</v>
      </c>
      <c r="G243" s="49">
        <f t="shared" si="19"/>
        <v>0</v>
      </c>
      <c r="H243" s="49">
        <f t="shared" si="19"/>
        <v>0</v>
      </c>
      <c r="I243" s="49">
        <f t="shared" si="19"/>
        <v>0</v>
      </c>
      <c r="J243" s="49">
        <f t="shared" si="19"/>
        <v>0</v>
      </c>
      <c r="K243" s="50">
        <f t="shared" si="19"/>
        <v>1</v>
      </c>
      <c r="L243" s="49">
        <f t="shared" si="16"/>
        <v>0</v>
      </c>
      <c r="M243" s="49">
        <f t="shared" si="16"/>
        <v>0</v>
      </c>
      <c r="N243" s="49">
        <f t="shared" si="16"/>
        <v>0</v>
      </c>
      <c r="O243" s="49">
        <f t="shared" si="17"/>
        <v>1</v>
      </c>
      <c r="P243" s="49">
        <f t="shared" si="18"/>
        <v>0</v>
      </c>
      <c r="Q243" s="49">
        <f t="shared" si="18"/>
        <v>0</v>
      </c>
      <c r="R243" s="50">
        <f t="shared" si="18"/>
        <v>0</v>
      </c>
      <c r="S243" s="10"/>
    </row>
    <row r="244" spans="1:19" x14ac:dyDescent="0.25">
      <c r="A244" s="10"/>
      <c r="B244" s="4">
        <f>'CALC | Main Engine'!$B244</f>
        <v>237</v>
      </c>
      <c r="C244" s="5">
        <f>'CALC | Main Engine'!$E244</f>
        <v>1</v>
      </c>
      <c r="D244" s="27">
        <f>IF(ISBLANK('INPUT | Operations'!$C249),"",'INPUT | Operations'!$C248)</f>
        <v>318417</v>
      </c>
      <c r="E244" s="32">
        <f>IF(ISBLANK('INPUT | Operations'!$C249),"",'INPUT | Operations'!$C249)</f>
        <v>319218</v>
      </c>
      <c r="F244" s="123">
        <f t="shared" si="19"/>
        <v>1</v>
      </c>
      <c r="G244" s="49">
        <f t="shared" si="19"/>
        <v>0</v>
      </c>
      <c r="H244" s="49">
        <f t="shared" si="19"/>
        <v>0</v>
      </c>
      <c r="I244" s="49">
        <f t="shared" si="19"/>
        <v>0</v>
      </c>
      <c r="J244" s="49">
        <f t="shared" si="19"/>
        <v>0</v>
      </c>
      <c r="K244" s="50">
        <f t="shared" si="19"/>
        <v>1</v>
      </c>
      <c r="L244" s="49">
        <f t="shared" si="16"/>
        <v>0</v>
      </c>
      <c r="M244" s="49">
        <f t="shared" si="16"/>
        <v>0</v>
      </c>
      <c r="N244" s="49">
        <f t="shared" si="16"/>
        <v>0</v>
      </c>
      <c r="O244" s="49">
        <f t="shared" si="17"/>
        <v>1</v>
      </c>
      <c r="P244" s="49">
        <f t="shared" si="18"/>
        <v>0</v>
      </c>
      <c r="Q244" s="49">
        <f t="shared" si="18"/>
        <v>0</v>
      </c>
      <c r="R244" s="50">
        <f t="shared" si="18"/>
        <v>0</v>
      </c>
      <c r="S244" s="10"/>
    </row>
    <row r="245" spans="1:19" x14ac:dyDescent="0.25">
      <c r="A245" s="10"/>
      <c r="B245" s="4">
        <f>'CALC | Main Engine'!$B245</f>
        <v>238</v>
      </c>
      <c r="C245" s="5">
        <f>'CALC | Main Engine'!$E245</f>
        <v>1</v>
      </c>
      <c r="D245" s="27">
        <f>IF(ISBLANK('INPUT | Operations'!$C250),"",'INPUT | Operations'!$C249)</f>
        <v>319218</v>
      </c>
      <c r="E245" s="32">
        <f>IF(ISBLANK('INPUT | Operations'!$C250),"",'INPUT | Operations'!$C250)</f>
        <v>320009</v>
      </c>
      <c r="F245" s="123">
        <f t="shared" si="19"/>
        <v>1</v>
      </c>
      <c r="G245" s="49">
        <f t="shared" si="19"/>
        <v>0</v>
      </c>
      <c r="H245" s="49">
        <f t="shared" si="19"/>
        <v>0</v>
      </c>
      <c r="I245" s="49">
        <f t="shared" si="19"/>
        <v>0</v>
      </c>
      <c r="J245" s="49">
        <f t="shared" si="19"/>
        <v>0</v>
      </c>
      <c r="K245" s="50">
        <f t="shared" si="19"/>
        <v>1</v>
      </c>
      <c r="L245" s="49">
        <f t="shared" si="16"/>
        <v>0</v>
      </c>
      <c r="M245" s="49">
        <f t="shared" si="16"/>
        <v>0</v>
      </c>
      <c r="N245" s="49">
        <f t="shared" si="16"/>
        <v>0</v>
      </c>
      <c r="O245" s="49">
        <f t="shared" si="17"/>
        <v>1</v>
      </c>
      <c r="P245" s="49">
        <f t="shared" si="18"/>
        <v>0</v>
      </c>
      <c r="Q245" s="49">
        <f t="shared" si="18"/>
        <v>0</v>
      </c>
      <c r="R245" s="50">
        <f t="shared" si="18"/>
        <v>0</v>
      </c>
      <c r="S245" s="10"/>
    </row>
    <row r="246" spans="1:19" x14ac:dyDescent="0.25">
      <c r="A246" s="10"/>
      <c r="B246" s="4">
        <f>'CALC | Main Engine'!$B246</f>
        <v>239</v>
      </c>
      <c r="C246" s="5">
        <f>'CALC | Main Engine'!$E246</f>
        <v>1</v>
      </c>
      <c r="D246" s="27">
        <f>IF(ISBLANK('INPUT | Operations'!$C251),"",'INPUT | Operations'!$C250)</f>
        <v>320009</v>
      </c>
      <c r="E246" s="32">
        <f>IF(ISBLANK('INPUT | Operations'!$C251),"",'INPUT | Operations'!$C251)</f>
        <v>320791</v>
      </c>
      <c r="F246" s="123">
        <f t="shared" si="19"/>
        <v>1</v>
      </c>
      <c r="G246" s="49">
        <f t="shared" si="19"/>
        <v>0</v>
      </c>
      <c r="H246" s="49">
        <f t="shared" si="19"/>
        <v>0</v>
      </c>
      <c r="I246" s="49">
        <f t="shared" si="19"/>
        <v>0</v>
      </c>
      <c r="J246" s="49">
        <f t="shared" si="19"/>
        <v>0</v>
      </c>
      <c r="K246" s="50">
        <f t="shared" si="19"/>
        <v>1</v>
      </c>
      <c r="L246" s="49">
        <f t="shared" si="16"/>
        <v>0</v>
      </c>
      <c r="M246" s="49">
        <f t="shared" si="16"/>
        <v>0</v>
      </c>
      <c r="N246" s="49">
        <f t="shared" si="16"/>
        <v>0</v>
      </c>
      <c r="O246" s="49">
        <f t="shared" si="17"/>
        <v>1</v>
      </c>
      <c r="P246" s="49">
        <f t="shared" si="18"/>
        <v>0</v>
      </c>
      <c r="Q246" s="49">
        <f t="shared" si="18"/>
        <v>0</v>
      </c>
      <c r="R246" s="50">
        <f t="shared" si="18"/>
        <v>0</v>
      </c>
      <c r="S246" s="10"/>
    </row>
    <row r="247" spans="1:19" x14ac:dyDescent="0.25">
      <c r="A247" s="10"/>
      <c r="B247" s="4">
        <f>'CALC | Main Engine'!$B247</f>
        <v>240</v>
      </c>
      <c r="C247" s="5">
        <f>'CALC | Main Engine'!$E247</f>
        <v>1</v>
      </c>
      <c r="D247" s="27">
        <f>IF(ISBLANK('INPUT | Operations'!$C252),"",'INPUT | Operations'!$C251)</f>
        <v>320791</v>
      </c>
      <c r="E247" s="32">
        <f>IF(ISBLANK('INPUT | Operations'!$C252),"",'INPUT | Operations'!$C252)</f>
        <v>321564</v>
      </c>
      <c r="F247" s="123">
        <f t="shared" si="19"/>
        <v>1</v>
      </c>
      <c r="G247" s="49">
        <f t="shared" si="19"/>
        <v>0</v>
      </c>
      <c r="H247" s="49">
        <f t="shared" si="19"/>
        <v>0</v>
      </c>
      <c r="I247" s="49">
        <f t="shared" si="19"/>
        <v>0</v>
      </c>
      <c r="J247" s="49">
        <f t="shared" si="19"/>
        <v>0</v>
      </c>
      <c r="K247" s="50">
        <f t="shared" si="19"/>
        <v>1</v>
      </c>
      <c r="L247" s="49">
        <f t="shared" si="16"/>
        <v>0</v>
      </c>
      <c r="M247" s="49">
        <f t="shared" si="16"/>
        <v>0</v>
      </c>
      <c r="N247" s="49">
        <f t="shared" si="16"/>
        <v>0</v>
      </c>
      <c r="O247" s="49">
        <f t="shared" si="17"/>
        <v>1</v>
      </c>
      <c r="P247" s="49">
        <f t="shared" si="18"/>
        <v>0</v>
      </c>
      <c r="Q247" s="49">
        <f t="shared" si="18"/>
        <v>0</v>
      </c>
      <c r="R247" s="50">
        <f t="shared" si="18"/>
        <v>0</v>
      </c>
      <c r="S247" s="10"/>
    </row>
    <row r="248" spans="1:19" x14ac:dyDescent="0.25">
      <c r="A248" s="10"/>
      <c r="B248" s="4">
        <f>'CALC | Main Engine'!$B248</f>
        <v>241</v>
      </c>
      <c r="C248" s="5">
        <f>'CALC | Main Engine'!$E248</f>
        <v>1</v>
      </c>
      <c r="D248" s="27">
        <f>IF(ISBLANK('INPUT | Operations'!$C253),"",'INPUT | Operations'!$C252)</f>
        <v>321564</v>
      </c>
      <c r="E248" s="32">
        <f>IF(ISBLANK('INPUT | Operations'!$C253),"",'INPUT | Operations'!$C253)</f>
        <v>322327</v>
      </c>
      <c r="F248" s="123">
        <f t="shared" si="19"/>
        <v>1</v>
      </c>
      <c r="G248" s="49">
        <f t="shared" si="19"/>
        <v>0</v>
      </c>
      <c r="H248" s="49">
        <f t="shared" si="19"/>
        <v>0</v>
      </c>
      <c r="I248" s="49">
        <f t="shared" si="19"/>
        <v>0</v>
      </c>
      <c r="J248" s="49">
        <f t="shared" si="19"/>
        <v>0</v>
      </c>
      <c r="K248" s="50">
        <f t="shared" si="19"/>
        <v>1</v>
      </c>
      <c r="L248" s="49">
        <f t="shared" si="16"/>
        <v>0</v>
      </c>
      <c r="M248" s="49">
        <f t="shared" si="16"/>
        <v>0</v>
      </c>
      <c r="N248" s="49">
        <f t="shared" si="16"/>
        <v>0</v>
      </c>
      <c r="O248" s="49">
        <f t="shared" si="17"/>
        <v>1</v>
      </c>
      <c r="P248" s="49">
        <f t="shared" si="18"/>
        <v>0</v>
      </c>
      <c r="Q248" s="49">
        <f t="shared" si="18"/>
        <v>0</v>
      </c>
      <c r="R248" s="50">
        <f t="shared" si="18"/>
        <v>0</v>
      </c>
      <c r="S248" s="10"/>
    </row>
    <row r="249" spans="1:19" x14ac:dyDescent="0.25">
      <c r="A249" s="10"/>
      <c r="B249" s="4">
        <f>'CALC | Main Engine'!$B249</f>
        <v>242</v>
      </c>
      <c r="C249" s="5">
        <f>'CALC | Main Engine'!$E249</f>
        <v>1</v>
      </c>
      <c r="D249" s="27">
        <f>IF(ISBLANK('INPUT | Operations'!$C254),"",'INPUT | Operations'!$C253)</f>
        <v>322327</v>
      </c>
      <c r="E249" s="32">
        <f>IF(ISBLANK('INPUT | Operations'!$C254),"",'INPUT | Operations'!$C254)</f>
        <v>323081</v>
      </c>
      <c r="F249" s="123">
        <f t="shared" si="19"/>
        <v>1</v>
      </c>
      <c r="G249" s="49">
        <f t="shared" si="19"/>
        <v>0</v>
      </c>
      <c r="H249" s="49">
        <f t="shared" si="19"/>
        <v>0</v>
      </c>
      <c r="I249" s="49">
        <f t="shared" si="19"/>
        <v>0</v>
      </c>
      <c r="J249" s="49">
        <f t="shared" si="19"/>
        <v>0</v>
      </c>
      <c r="K249" s="50">
        <f t="shared" si="19"/>
        <v>1</v>
      </c>
      <c r="L249" s="49">
        <f t="shared" si="16"/>
        <v>0</v>
      </c>
      <c r="M249" s="49">
        <f t="shared" si="16"/>
        <v>0</v>
      </c>
      <c r="N249" s="49">
        <f t="shared" si="16"/>
        <v>0</v>
      </c>
      <c r="O249" s="49">
        <f t="shared" si="17"/>
        <v>1</v>
      </c>
      <c r="P249" s="49">
        <f t="shared" si="18"/>
        <v>0</v>
      </c>
      <c r="Q249" s="49">
        <f t="shared" si="18"/>
        <v>0</v>
      </c>
      <c r="R249" s="50">
        <f t="shared" si="18"/>
        <v>0</v>
      </c>
      <c r="S249" s="10"/>
    </row>
    <row r="250" spans="1:19" x14ac:dyDescent="0.25">
      <c r="A250" s="10"/>
      <c r="B250" s="4">
        <f>'CALC | Main Engine'!$B250</f>
        <v>243</v>
      </c>
      <c r="C250" s="5">
        <f>'CALC | Main Engine'!$E250</f>
        <v>1</v>
      </c>
      <c r="D250" s="27">
        <f>IF(ISBLANK('INPUT | Operations'!$C255),"",'INPUT | Operations'!$C254)</f>
        <v>323081</v>
      </c>
      <c r="E250" s="32">
        <f>IF(ISBLANK('INPUT | Operations'!$C255),"",'INPUT | Operations'!$C255)</f>
        <v>324193</v>
      </c>
      <c r="F250" s="123">
        <f t="shared" si="19"/>
        <v>1</v>
      </c>
      <c r="G250" s="49">
        <f t="shared" si="19"/>
        <v>0</v>
      </c>
      <c r="H250" s="49">
        <f t="shared" si="19"/>
        <v>0</v>
      </c>
      <c r="I250" s="49">
        <f t="shared" si="19"/>
        <v>0</v>
      </c>
      <c r="J250" s="49">
        <f t="shared" si="19"/>
        <v>0</v>
      </c>
      <c r="K250" s="50">
        <f t="shared" si="19"/>
        <v>1</v>
      </c>
      <c r="L250" s="49">
        <f t="shared" si="16"/>
        <v>0</v>
      </c>
      <c r="M250" s="49">
        <f t="shared" si="16"/>
        <v>0</v>
      </c>
      <c r="N250" s="49">
        <f t="shared" si="16"/>
        <v>0</v>
      </c>
      <c r="O250" s="49">
        <f t="shared" si="17"/>
        <v>1</v>
      </c>
      <c r="P250" s="49">
        <f t="shared" si="18"/>
        <v>0</v>
      </c>
      <c r="Q250" s="49">
        <f t="shared" si="18"/>
        <v>0</v>
      </c>
      <c r="R250" s="50">
        <f t="shared" si="18"/>
        <v>0</v>
      </c>
      <c r="S250" s="10"/>
    </row>
    <row r="251" spans="1:19" x14ac:dyDescent="0.25">
      <c r="A251" s="10"/>
      <c r="B251" s="4">
        <f>'CALC | Main Engine'!$B251</f>
        <v>244</v>
      </c>
      <c r="C251" s="5">
        <f>'CALC | Main Engine'!$E251</f>
        <v>1</v>
      </c>
      <c r="D251" s="27">
        <f>IF(ISBLANK('INPUT | Operations'!$C256),"",'INPUT | Operations'!$C255)</f>
        <v>324193</v>
      </c>
      <c r="E251" s="32">
        <f>IF(ISBLANK('INPUT | Operations'!$C256),"",'INPUT | Operations'!$C256)</f>
        <v>325287</v>
      </c>
      <c r="F251" s="123">
        <f t="shared" si="19"/>
        <v>1</v>
      </c>
      <c r="G251" s="49">
        <f t="shared" si="19"/>
        <v>0</v>
      </c>
      <c r="H251" s="49">
        <f t="shared" si="19"/>
        <v>0</v>
      </c>
      <c r="I251" s="49">
        <f t="shared" si="19"/>
        <v>0</v>
      </c>
      <c r="J251" s="49">
        <f t="shared" si="19"/>
        <v>0</v>
      </c>
      <c r="K251" s="50">
        <f t="shared" si="19"/>
        <v>1</v>
      </c>
      <c r="L251" s="49">
        <f t="shared" si="16"/>
        <v>0</v>
      </c>
      <c r="M251" s="49">
        <f t="shared" si="16"/>
        <v>0</v>
      </c>
      <c r="N251" s="49">
        <f t="shared" si="16"/>
        <v>0</v>
      </c>
      <c r="O251" s="49">
        <f t="shared" si="17"/>
        <v>1</v>
      </c>
      <c r="P251" s="49">
        <f t="shared" si="18"/>
        <v>0</v>
      </c>
      <c r="Q251" s="49">
        <f t="shared" si="18"/>
        <v>0</v>
      </c>
      <c r="R251" s="50">
        <f t="shared" si="18"/>
        <v>0</v>
      </c>
      <c r="S251" s="10"/>
    </row>
    <row r="252" spans="1:19" x14ac:dyDescent="0.25">
      <c r="A252" s="10"/>
      <c r="B252" s="4">
        <f>'CALC | Main Engine'!$B252</f>
        <v>245</v>
      </c>
      <c r="C252" s="5">
        <f>'CALC | Main Engine'!$E252</f>
        <v>1</v>
      </c>
      <c r="D252" s="27">
        <f>IF(ISBLANK('INPUT | Operations'!$C257),"",'INPUT | Operations'!$C256)</f>
        <v>325287</v>
      </c>
      <c r="E252" s="32">
        <f>IF(ISBLANK('INPUT | Operations'!$C257),"",'INPUT | Operations'!$C257)</f>
        <v>326004</v>
      </c>
      <c r="F252" s="123">
        <f t="shared" si="19"/>
        <v>1</v>
      </c>
      <c r="G252" s="49">
        <f t="shared" si="19"/>
        <v>0</v>
      </c>
      <c r="H252" s="49">
        <f t="shared" si="19"/>
        <v>0</v>
      </c>
      <c r="I252" s="49">
        <f t="shared" si="19"/>
        <v>0</v>
      </c>
      <c r="J252" s="49">
        <f t="shared" si="19"/>
        <v>0</v>
      </c>
      <c r="K252" s="50">
        <f t="shared" si="19"/>
        <v>1</v>
      </c>
      <c r="L252" s="49">
        <f t="shared" si="16"/>
        <v>0</v>
      </c>
      <c r="M252" s="49">
        <f t="shared" si="16"/>
        <v>0</v>
      </c>
      <c r="N252" s="49">
        <f t="shared" si="16"/>
        <v>0</v>
      </c>
      <c r="O252" s="49">
        <f t="shared" si="17"/>
        <v>1</v>
      </c>
      <c r="P252" s="49">
        <f t="shared" si="18"/>
        <v>0</v>
      </c>
      <c r="Q252" s="49">
        <f t="shared" si="18"/>
        <v>0</v>
      </c>
      <c r="R252" s="50">
        <f t="shared" si="18"/>
        <v>0</v>
      </c>
      <c r="S252" s="10"/>
    </row>
    <row r="253" spans="1:19" x14ac:dyDescent="0.25">
      <c r="A253" s="10"/>
      <c r="B253" s="4">
        <f>'CALC | Main Engine'!$B253</f>
        <v>246</v>
      </c>
      <c r="C253" s="5">
        <f>'CALC | Main Engine'!$E253</f>
        <v>1</v>
      </c>
      <c r="D253" s="27">
        <f>IF(ISBLANK('INPUT | Operations'!$C258),"",'INPUT | Operations'!$C257)</f>
        <v>326004</v>
      </c>
      <c r="E253" s="32">
        <f>IF(ISBLANK('INPUT | Operations'!$C258),"",'INPUT | Operations'!$C258)</f>
        <v>326712</v>
      </c>
      <c r="F253" s="123">
        <f t="shared" si="19"/>
        <v>1</v>
      </c>
      <c r="G253" s="49">
        <f t="shared" si="19"/>
        <v>0</v>
      </c>
      <c r="H253" s="49">
        <f t="shared" si="19"/>
        <v>0</v>
      </c>
      <c r="I253" s="49">
        <f t="shared" si="19"/>
        <v>0</v>
      </c>
      <c r="J253" s="49">
        <f t="shared" si="19"/>
        <v>0</v>
      </c>
      <c r="K253" s="50">
        <f t="shared" si="19"/>
        <v>1</v>
      </c>
      <c r="L253" s="49">
        <f t="shared" si="16"/>
        <v>0</v>
      </c>
      <c r="M253" s="49">
        <f t="shared" si="16"/>
        <v>0</v>
      </c>
      <c r="N253" s="49">
        <f t="shared" si="16"/>
        <v>0</v>
      </c>
      <c r="O253" s="49">
        <f t="shared" si="17"/>
        <v>1</v>
      </c>
      <c r="P253" s="49">
        <f t="shared" si="18"/>
        <v>0</v>
      </c>
      <c r="Q253" s="49">
        <f t="shared" si="18"/>
        <v>0</v>
      </c>
      <c r="R253" s="50">
        <f t="shared" si="18"/>
        <v>0</v>
      </c>
      <c r="S253" s="10"/>
    </row>
    <row r="254" spans="1:19" x14ac:dyDescent="0.25">
      <c r="A254" s="10"/>
      <c r="B254" s="4">
        <f>'CALC | Main Engine'!$B254</f>
        <v>247</v>
      </c>
      <c r="C254" s="5">
        <f>'CALC | Main Engine'!$E254</f>
        <v>1</v>
      </c>
      <c r="D254" s="27">
        <f>IF(ISBLANK('INPUT | Operations'!$C259),"",'INPUT | Operations'!$C258)</f>
        <v>326712</v>
      </c>
      <c r="E254" s="32">
        <f>IF(ISBLANK('INPUT | Operations'!$C259),"",'INPUT | Operations'!$C259)</f>
        <v>327410</v>
      </c>
      <c r="F254" s="123">
        <f t="shared" si="19"/>
        <v>1</v>
      </c>
      <c r="G254" s="49">
        <f t="shared" si="19"/>
        <v>0</v>
      </c>
      <c r="H254" s="49">
        <f t="shared" si="19"/>
        <v>0</v>
      </c>
      <c r="I254" s="49">
        <f t="shared" si="19"/>
        <v>0</v>
      </c>
      <c r="J254" s="49">
        <f t="shared" si="19"/>
        <v>0</v>
      </c>
      <c r="K254" s="50">
        <f t="shared" si="19"/>
        <v>1</v>
      </c>
      <c r="L254" s="49">
        <f t="shared" si="16"/>
        <v>0</v>
      </c>
      <c r="M254" s="49">
        <f t="shared" si="16"/>
        <v>0</v>
      </c>
      <c r="N254" s="49">
        <f t="shared" si="16"/>
        <v>0</v>
      </c>
      <c r="O254" s="49">
        <f t="shared" si="17"/>
        <v>1</v>
      </c>
      <c r="P254" s="49">
        <f t="shared" si="18"/>
        <v>0</v>
      </c>
      <c r="Q254" s="49">
        <f t="shared" si="18"/>
        <v>0</v>
      </c>
      <c r="R254" s="50">
        <f t="shared" si="18"/>
        <v>0</v>
      </c>
      <c r="S254" s="10"/>
    </row>
    <row r="255" spans="1:19" x14ac:dyDescent="0.25">
      <c r="A255" s="10"/>
      <c r="B255" s="4">
        <f>'CALC | Main Engine'!$B255</f>
        <v>248</v>
      </c>
      <c r="C255" s="5">
        <f>'CALC | Main Engine'!$E255</f>
        <v>1</v>
      </c>
      <c r="D255" s="27">
        <f>IF(ISBLANK('INPUT | Operations'!$C260),"",'INPUT | Operations'!$C259)</f>
        <v>327410</v>
      </c>
      <c r="E255" s="32">
        <f>IF(ISBLANK('INPUT | Operations'!$C260),"",'INPUT | Operations'!$C260)</f>
        <v>328100</v>
      </c>
      <c r="F255" s="123">
        <f t="shared" si="19"/>
        <v>1</v>
      </c>
      <c r="G255" s="49">
        <f t="shared" si="19"/>
        <v>0</v>
      </c>
      <c r="H255" s="49">
        <f t="shared" si="19"/>
        <v>0</v>
      </c>
      <c r="I255" s="49">
        <f t="shared" si="19"/>
        <v>0</v>
      </c>
      <c r="J255" s="49">
        <f t="shared" si="19"/>
        <v>0</v>
      </c>
      <c r="K255" s="50">
        <f t="shared" si="19"/>
        <v>1</v>
      </c>
      <c r="L255" s="49">
        <f t="shared" si="16"/>
        <v>0</v>
      </c>
      <c r="M255" s="49">
        <f t="shared" si="16"/>
        <v>0</v>
      </c>
      <c r="N255" s="49">
        <f t="shared" si="16"/>
        <v>0</v>
      </c>
      <c r="O255" s="49">
        <f t="shared" si="17"/>
        <v>1</v>
      </c>
      <c r="P255" s="49">
        <f t="shared" si="18"/>
        <v>0</v>
      </c>
      <c r="Q255" s="49">
        <f t="shared" si="18"/>
        <v>0</v>
      </c>
      <c r="R255" s="50">
        <f t="shared" si="18"/>
        <v>0</v>
      </c>
      <c r="S255" s="10"/>
    </row>
    <row r="256" spans="1:19" x14ac:dyDescent="0.25">
      <c r="A256" s="10"/>
      <c r="B256" s="4">
        <f>'CALC | Main Engine'!$B256</f>
        <v>249</v>
      </c>
      <c r="C256" s="5">
        <f>'CALC | Main Engine'!$E256</f>
        <v>1</v>
      </c>
      <c r="D256" s="27">
        <f>IF(ISBLANK('INPUT | Operations'!$C261),"",'INPUT | Operations'!$C260)</f>
        <v>328100</v>
      </c>
      <c r="E256" s="32">
        <f>IF(ISBLANK('INPUT | Operations'!$C261),"",'INPUT | Operations'!$C261)</f>
        <v>328780</v>
      </c>
      <c r="F256" s="123">
        <f t="shared" si="19"/>
        <v>1</v>
      </c>
      <c r="G256" s="49">
        <f t="shared" si="19"/>
        <v>0</v>
      </c>
      <c r="H256" s="49">
        <f t="shared" si="19"/>
        <v>0</v>
      </c>
      <c r="I256" s="49">
        <f t="shared" si="19"/>
        <v>0</v>
      </c>
      <c r="J256" s="49">
        <f t="shared" si="19"/>
        <v>0</v>
      </c>
      <c r="K256" s="50">
        <f t="shared" si="19"/>
        <v>1</v>
      </c>
      <c r="L256" s="49">
        <f t="shared" si="16"/>
        <v>0</v>
      </c>
      <c r="M256" s="49">
        <f t="shared" si="16"/>
        <v>0</v>
      </c>
      <c r="N256" s="49">
        <f t="shared" si="16"/>
        <v>0</v>
      </c>
      <c r="O256" s="49">
        <f t="shared" si="17"/>
        <v>1</v>
      </c>
      <c r="P256" s="49">
        <f t="shared" si="18"/>
        <v>0</v>
      </c>
      <c r="Q256" s="49">
        <f t="shared" si="18"/>
        <v>0</v>
      </c>
      <c r="R256" s="50">
        <f t="shared" si="18"/>
        <v>0</v>
      </c>
      <c r="S256" s="10"/>
    </row>
    <row r="257" spans="1:19" x14ac:dyDescent="0.25">
      <c r="A257" s="10"/>
      <c r="B257" s="4">
        <f>'CALC | Main Engine'!$B257</f>
        <v>250</v>
      </c>
      <c r="C257" s="5">
        <f>'CALC | Main Engine'!$E257</f>
        <v>1</v>
      </c>
      <c r="D257" s="27">
        <f>IF(ISBLANK('INPUT | Operations'!$C262),"",'INPUT | Operations'!$C261)</f>
        <v>328780</v>
      </c>
      <c r="E257" s="32">
        <f>IF(ISBLANK('INPUT | Operations'!$C262),"",'INPUT | Operations'!$C262)</f>
        <v>329452</v>
      </c>
      <c r="F257" s="123">
        <f t="shared" si="19"/>
        <v>1</v>
      </c>
      <c r="G257" s="49">
        <f t="shared" si="19"/>
        <v>0</v>
      </c>
      <c r="H257" s="49">
        <f t="shared" si="19"/>
        <v>0</v>
      </c>
      <c r="I257" s="49">
        <f t="shared" si="19"/>
        <v>0</v>
      </c>
      <c r="J257" s="49">
        <f t="shared" si="19"/>
        <v>0</v>
      </c>
      <c r="K257" s="50">
        <f t="shared" si="19"/>
        <v>1</v>
      </c>
      <c r="L257" s="49">
        <f t="shared" si="16"/>
        <v>0</v>
      </c>
      <c r="M257" s="49">
        <f t="shared" si="16"/>
        <v>0</v>
      </c>
      <c r="N257" s="49">
        <f t="shared" si="16"/>
        <v>0</v>
      </c>
      <c r="O257" s="49">
        <f t="shared" si="17"/>
        <v>1</v>
      </c>
      <c r="P257" s="49">
        <f t="shared" si="18"/>
        <v>0</v>
      </c>
      <c r="Q257" s="49">
        <f t="shared" si="18"/>
        <v>0</v>
      </c>
      <c r="R257" s="50">
        <f t="shared" si="18"/>
        <v>0</v>
      </c>
      <c r="S257" s="10"/>
    </row>
    <row r="258" spans="1:19" x14ac:dyDescent="0.25">
      <c r="A258" s="10"/>
      <c r="B258" s="4">
        <f>'CALC | Main Engine'!$B258</f>
        <v>251</v>
      </c>
      <c r="C258" s="5">
        <f>'CALC | Main Engine'!$E258</f>
        <v>1</v>
      </c>
      <c r="D258" s="27">
        <f>IF(ISBLANK('INPUT | Operations'!$C263),"",'INPUT | Operations'!$C262)</f>
        <v>329452</v>
      </c>
      <c r="E258" s="32">
        <f>IF(ISBLANK('INPUT | Operations'!$C263),"",'INPUT | Operations'!$C263)</f>
        <v>330114</v>
      </c>
      <c r="F258" s="123">
        <f t="shared" si="19"/>
        <v>1</v>
      </c>
      <c r="G258" s="49">
        <f t="shared" si="19"/>
        <v>0</v>
      </c>
      <c r="H258" s="49">
        <f t="shared" si="19"/>
        <v>0</v>
      </c>
      <c r="I258" s="49">
        <f t="shared" si="19"/>
        <v>0</v>
      </c>
      <c r="J258" s="49">
        <f t="shared" si="19"/>
        <v>0</v>
      </c>
      <c r="K258" s="50">
        <f t="shared" si="19"/>
        <v>1</v>
      </c>
      <c r="L258" s="49">
        <f t="shared" si="16"/>
        <v>0</v>
      </c>
      <c r="M258" s="49">
        <f t="shared" si="16"/>
        <v>0</v>
      </c>
      <c r="N258" s="49">
        <f t="shared" si="16"/>
        <v>0</v>
      </c>
      <c r="O258" s="49">
        <f t="shared" si="17"/>
        <v>1</v>
      </c>
      <c r="P258" s="49">
        <f t="shared" si="18"/>
        <v>0</v>
      </c>
      <c r="Q258" s="49">
        <f t="shared" si="18"/>
        <v>0</v>
      </c>
      <c r="R258" s="50">
        <f t="shared" si="18"/>
        <v>0</v>
      </c>
      <c r="S258" s="10"/>
    </row>
    <row r="259" spans="1:19" x14ac:dyDescent="0.25">
      <c r="A259" s="10"/>
      <c r="B259" s="4">
        <f>'CALC | Main Engine'!$B259</f>
        <v>252</v>
      </c>
      <c r="C259" s="5">
        <f>'CALC | Main Engine'!$E259</f>
        <v>1</v>
      </c>
      <c r="D259" s="27">
        <f>IF(ISBLANK('INPUT | Operations'!$C264),"",'INPUT | Operations'!$C263)</f>
        <v>330114</v>
      </c>
      <c r="E259" s="32">
        <f>IF(ISBLANK('INPUT | Operations'!$C264),"",'INPUT | Operations'!$C264)</f>
        <v>330767</v>
      </c>
      <c r="F259" s="123">
        <f t="shared" si="19"/>
        <v>1</v>
      </c>
      <c r="G259" s="49">
        <f t="shared" si="19"/>
        <v>0</v>
      </c>
      <c r="H259" s="49">
        <f t="shared" si="19"/>
        <v>0</v>
      </c>
      <c r="I259" s="49">
        <f t="shared" si="19"/>
        <v>0</v>
      </c>
      <c r="J259" s="49">
        <f t="shared" si="19"/>
        <v>0</v>
      </c>
      <c r="K259" s="50">
        <f t="shared" si="19"/>
        <v>1</v>
      </c>
      <c r="L259" s="49">
        <f t="shared" si="16"/>
        <v>0</v>
      </c>
      <c r="M259" s="49">
        <f t="shared" si="16"/>
        <v>0</v>
      </c>
      <c r="N259" s="49">
        <f t="shared" si="16"/>
        <v>0</v>
      </c>
      <c r="O259" s="49">
        <f t="shared" si="17"/>
        <v>1</v>
      </c>
      <c r="P259" s="49">
        <f t="shared" si="18"/>
        <v>0</v>
      </c>
      <c r="Q259" s="49">
        <f t="shared" si="18"/>
        <v>0</v>
      </c>
      <c r="R259" s="50">
        <f t="shared" si="18"/>
        <v>0</v>
      </c>
      <c r="S259" s="10"/>
    </row>
    <row r="260" spans="1:19" x14ac:dyDescent="0.25">
      <c r="A260" s="10"/>
      <c r="B260" s="4">
        <f>'CALC | Main Engine'!$B260</f>
        <v>253</v>
      </c>
      <c r="C260" s="5">
        <f>'CALC | Main Engine'!$E260</f>
        <v>1</v>
      </c>
      <c r="D260" s="27">
        <f>IF(ISBLANK('INPUT | Operations'!$C265),"",'INPUT | Operations'!$C264)</f>
        <v>330767</v>
      </c>
      <c r="E260" s="32">
        <f>IF(ISBLANK('INPUT | Operations'!$C265),"",'INPUT | Operations'!$C265)</f>
        <v>331412</v>
      </c>
      <c r="F260" s="123">
        <f t="shared" si="19"/>
        <v>1</v>
      </c>
      <c r="G260" s="49">
        <f t="shared" si="19"/>
        <v>0</v>
      </c>
      <c r="H260" s="49">
        <f t="shared" si="19"/>
        <v>0</v>
      </c>
      <c r="I260" s="49">
        <f t="shared" si="19"/>
        <v>0</v>
      </c>
      <c r="J260" s="49">
        <f t="shared" si="19"/>
        <v>0</v>
      </c>
      <c r="K260" s="50">
        <f t="shared" si="19"/>
        <v>1</v>
      </c>
      <c r="L260" s="49">
        <f t="shared" si="16"/>
        <v>0</v>
      </c>
      <c r="M260" s="49">
        <f t="shared" si="16"/>
        <v>0</v>
      </c>
      <c r="N260" s="49">
        <f t="shared" si="16"/>
        <v>0</v>
      </c>
      <c r="O260" s="49">
        <f t="shared" si="17"/>
        <v>1</v>
      </c>
      <c r="P260" s="49">
        <f t="shared" si="18"/>
        <v>0</v>
      </c>
      <c r="Q260" s="49">
        <f t="shared" si="18"/>
        <v>0</v>
      </c>
      <c r="R260" s="50">
        <f t="shared" si="18"/>
        <v>0</v>
      </c>
      <c r="S260" s="10"/>
    </row>
    <row r="261" spans="1:19" x14ac:dyDescent="0.25">
      <c r="A261" s="10"/>
      <c r="B261" s="4">
        <f>'CALC | Main Engine'!$B261</f>
        <v>254</v>
      </c>
      <c r="C261" s="5">
        <f>'CALC | Main Engine'!$E261</f>
        <v>1</v>
      </c>
      <c r="D261" s="27">
        <f>IF(ISBLANK('INPUT | Operations'!$C266),"",'INPUT | Operations'!$C265)</f>
        <v>331412</v>
      </c>
      <c r="E261" s="32">
        <f>IF(ISBLANK('INPUT | Operations'!$C266),"",'INPUT | Operations'!$C266)</f>
        <v>332047</v>
      </c>
      <c r="F261" s="123">
        <f t="shared" si="19"/>
        <v>1</v>
      </c>
      <c r="G261" s="49">
        <f t="shared" si="19"/>
        <v>0</v>
      </c>
      <c r="H261" s="49">
        <f t="shared" si="19"/>
        <v>0</v>
      </c>
      <c r="I261" s="49">
        <f t="shared" si="19"/>
        <v>0</v>
      </c>
      <c r="J261" s="49">
        <f t="shared" si="19"/>
        <v>0</v>
      </c>
      <c r="K261" s="50">
        <f t="shared" si="19"/>
        <v>1</v>
      </c>
      <c r="L261" s="49">
        <f t="shared" si="16"/>
        <v>0</v>
      </c>
      <c r="M261" s="49">
        <f t="shared" si="16"/>
        <v>0</v>
      </c>
      <c r="N261" s="49">
        <f t="shared" si="16"/>
        <v>0</v>
      </c>
      <c r="O261" s="49">
        <f t="shared" si="17"/>
        <v>1</v>
      </c>
      <c r="P261" s="49">
        <f t="shared" si="18"/>
        <v>0</v>
      </c>
      <c r="Q261" s="49">
        <f t="shared" si="18"/>
        <v>0</v>
      </c>
      <c r="R261" s="50">
        <f t="shared" si="18"/>
        <v>0</v>
      </c>
      <c r="S261" s="10"/>
    </row>
    <row r="262" spans="1:19" x14ac:dyDescent="0.25">
      <c r="A262" s="10"/>
      <c r="B262" s="4">
        <f>'CALC | Main Engine'!$B262</f>
        <v>255</v>
      </c>
      <c r="C262" s="5">
        <f>'CALC | Main Engine'!$E262</f>
        <v>1</v>
      </c>
      <c r="D262" s="27">
        <f>IF(ISBLANK('INPUT | Operations'!$C267),"",'INPUT | Operations'!$C266)</f>
        <v>332047</v>
      </c>
      <c r="E262" s="32">
        <f>IF(ISBLANK('INPUT | Operations'!$C267),"",'INPUT | Operations'!$C267)</f>
        <v>332674</v>
      </c>
      <c r="F262" s="123">
        <f t="shared" si="19"/>
        <v>1</v>
      </c>
      <c r="G262" s="49">
        <f t="shared" si="19"/>
        <v>0</v>
      </c>
      <c r="H262" s="49">
        <f t="shared" si="19"/>
        <v>0</v>
      </c>
      <c r="I262" s="49">
        <f t="shared" si="19"/>
        <v>0</v>
      </c>
      <c r="J262" s="49">
        <f t="shared" si="19"/>
        <v>0</v>
      </c>
      <c r="K262" s="50">
        <f t="shared" si="19"/>
        <v>1</v>
      </c>
      <c r="L262" s="49">
        <f t="shared" si="16"/>
        <v>0</v>
      </c>
      <c r="M262" s="49">
        <f t="shared" si="16"/>
        <v>0</v>
      </c>
      <c r="N262" s="49">
        <f t="shared" si="16"/>
        <v>0</v>
      </c>
      <c r="O262" s="49">
        <f t="shared" si="17"/>
        <v>1</v>
      </c>
      <c r="P262" s="49">
        <f t="shared" si="18"/>
        <v>0</v>
      </c>
      <c r="Q262" s="49">
        <f t="shared" si="18"/>
        <v>0</v>
      </c>
      <c r="R262" s="50">
        <f t="shared" si="18"/>
        <v>0</v>
      </c>
      <c r="S262" s="10"/>
    </row>
    <row r="263" spans="1:19" x14ac:dyDescent="0.25">
      <c r="A263" s="10"/>
      <c r="B263" s="4">
        <f>'CALC | Main Engine'!$B263</f>
        <v>256</v>
      </c>
      <c r="C263" s="5">
        <f>'CALC | Main Engine'!$E263</f>
        <v>1</v>
      </c>
      <c r="D263" s="27">
        <f>IF(ISBLANK('INPUT | Operations'!$C268),"",'INPUT | Operations'!$C267)</f>
        <v>332674</v>
      </c>
      <c r="E263" s="32">
        <f>IF(ISBLANK('INPUT | Operations'!$C268),"",'INPUT | Operations'!$C268)</f>
        <v>333291</v>
      </c>
      <c r="F263" s="123">
        <f t="shared" si="19"/>
        <v>1</v>
      </c>
      <c r="G263" s="49">
        <f t="shared" si="19"/>
        <v>0</v>
      </c>
      <c r="H263" s="49">
        <f t="shared" si="19"/>
        <v>0</v>
      </c>
      <c r="I263" s="49">
        <f t="shared" si="19"/>
        <v>0</v>
      </c>
      <c r="J263" s="49">
        <f t="shared" si="19"/>
        <v>0</v>
      </c>
      <c r="K263" s="50">
        <f t="shared" si="19"/>
        <v>1</v>
      </c>
      <c r="L263" s="49">
        <f t="shared" si="16"/>
        <v>0</v>
      </c>
      <c r="M263" s="49">
        <f t="shared" si="16"/>
        <v>0</v>
      </c>
      <c r="N263" s="49">
        <f t="shared" si="16"/>
        <v>0</v>
      </c>
      <c r="O263" s="49">
        <f t="shared" si="17"/>
        <v>1</v>
      </c>
      <c r="P263" s="49">
        <f t="shared" si="18"/>
        <v>0</v>
      </c>
      <c r="Q263" s="49">
        <f t="shared" si="18"/>
        <v>0</v>
      </c>
      <c r="R263" s="50">
        <f t="shared" si="18"/>
        <v>0</v>
      </c>
      <c r="S263" s="10"/>
    </row>
    <row r="264" spans="1:19" x14ac:dyDescent="0.25">
      <c r="A264" s="10"/>
      <c r="B264" s="4">
        <f>'CALC | Main Engine'!$B264</f>
        <v>257</v>
      </c>
      <c r="C264" s="5">
        <f>'CALC | Main Engine'!$E264</f>
        <v>1</v>
      </c>
      <c r="D264" s="27">
        <f>IF(ISBLANK('INPUT | Operations'!$C269),"",'INPUT | Operations'!$C268)</f>
        <v>333291</v>
      </c>
      <c r="E264" s="32">
        <f>IF(ISBLANK('INPUT | Operations'!$C269),"",'INPUT | Operations'!$C269)</f>
        <v>333900</v>
      </c>
      <c r="F264" s="123">
        <f t="shared" si="19"/>
        <v>1</v>
      </c>
      <c r="G264" s="49">
        <f t="shared" si="19"/>
        <v>0</v>
      </c>
      <c r="H264" s="49">
        <f t="shared" si="19"/>
        <v>0</v>
      </c>
      <c r="I264" s="49">
        <f t="shared" si="19"/>
        <v>0</v>
      </c>
      <c r="J264" s="49">
        <f t="shared" si="19"/>
        <v>0</v>
      </c>
      <c r="K264" s="50">
        <f t="shared" si="19"/>
        <v>1</v>
      </c>
      <c r="L264" s="49">
        <f t="shared" si="16"/>
        <v>0</v>
      </c>
      <c r="M264" s="49">
        <f t="shared" si="16"/>
        <v>0</v>
      </c>
      <c r="N264" s="49">
        <f t="shared" si="16"/>
        <v>0</v>
      </c>
      <c r="O264" s="49">
        <f t="shared" si="17"/>
        <v>1</v>
      </c>
      <c r="P264" s="49">
        <f t="shared" si="18"/>
        <v>0</v>
      </c>
      <c r="Q264" s="49">
        <f t="shared" si="18"/>
        <v>0</v>
      </c>
      <c r="R264" s="50">
        <f t="shared" si="18"/>
        <v>0</v>
      </c>
      <c r="S264" s="10"/>
    </row>
    <row r="265" spans="1:19" x14ac:dyDescent="0.25">
      <c r="A265" s="10"/>
      <c r="B265" s="4">
        <f>'CALC | Main Engine'!$B265</f>
        <v>258</v>
      </c>
      <c r="C265" s="5">
        <f>'CALC | Main Engine'!$E265</f>
        <v>1</v>
      </c>
      <c r="D265" s="27">
        <f>IF(ISBLANK('INPUT | Operations'!$C270),"",'INPUT | Operations'!$C269)</f>
        <v>333900</v>
      </c>
      <c r="E265" s="32">
        <f>IF(ISBLANK('INPUT | Operations'!$C270),"",'INPUT | Operations'!$C270)</f>
        <v>334500</v>
      </c>
      <c r="F265" s="123">
        <f t="shared" si="19"/>
        <v>1</v>
      </c>
      <c r="G265" s="49">
        <f t="shared" si="19"/>
        <v>0</v>
      </c>
      <c r="H265" s="49">
        <f t="shared" si="19"/>
        <v>0</v>
      </c>
      <c r="I265" s="49">
        <f t="shared" ref="I265:K328" si="20">IFERROR(IF(AND(MIN($D265:$E265)&lt;I$5,MAX($D265:$E265)&gt;I$4),MIN(MAX($D265:$E265),I$5)-MAX(MIN($D265:$E265),I$4),0)/(MAX($D265:$E265)-MIN($D265:$E265)),"")</f>
        <v>0</v>
      </c>
      <c r="J265" s="49">
        <f t="shared" si="20"/>
        <v>0</v>
      </c>
      <c r="K265" s="50">
        <f t="shared" si="20"/>
        <v>1</v>
      </c>
      <c r="L265" s="49">
        <f t="shared" ref="L265:N328" si="21">IFERROR(IF(AND($E265&gt;$D265,MIN($D265:$E265)&lt;L$5,MAX($D265:$E265)&gt;L$4),MIN(MAX($D265:$E265),L$5)-MAX(MIN($D265:$E265),L$4),0)/(MAX($D265:$E265)-MIN($D265:$E265)),"")</f>
        <v>0</v>
      </c>
      <c r="M265" s="49">
        <f t="shared" si="21"/>
        <v>0</v>
      </c>
      <c r="N265" s="49">
        <f t="shared" si="21"/>
        <v>0</v>
      </c>
      <c r="O265" s="49">
        <f t="shared" ref="O265:O328" si="22">IFERROR(IF(AND(MIN($D265:$E265)&lt;O$5,MAX($D265:$E265)&gt;O$4),MIN(MAX($D265:$E265),O$5)-MAX(MIN($D265:$E265),O$4),0)/(MAX($D265:$E265)-MIN($D265:$E265)),"")</f>
        <v>1</v>
      </c>
      <c r="P265" s="49">
        <f t="shared" ref="P265:R328" si="23">IFERROR(IF(AND($D265&gt;$E265,MIN($D265:$E265)&lt;P$5,MAX($D265:$E265)&gt;P$4),MIN(MAX($D265:$E265),P$5)-MAX(MIN($D265:$E265),P$4),0)/(MAX($D265:$E265)-MIN($D265:$E265)),"")</f>
        <v>0</v>
      </c>
      <c r="Q265" s="49">
        <f t="shared" si="23"/>
        <v>0</v>
      </c>
      <c r="R265" s="50">
        <f t="shared" si="23"/>
        <v>0</v>
      </c>
      <c r="S265" s="10"/>
    </row>
    <row r="266" spans="1:19" x14ac:dyDescent="0.25">
      <c r="A266" s="10"/>
      <c r="B266" s="4">
        <f>'CALC | Main Engine'!$B266</f>
        <v>259</v>
      </c>
      <c r="C266" s="5">
        <f>'CALC | Main Engine'!$E266</f>
        <v>1</v>
      </c>
      <c r="D266" s="27">
        <f>IF(ISBLANK('INPUT | Operations'!$C271),"",'INPUT | Operations'!$C270)</f>
        <v>334500</v>
      </c>
      <c r="E266" s="32">
        <f>IF(ISBLANK('INPUT | Operations'!$C271),"",'INPUT | Operations'!$C271)</f>
        <v>335091</v>
      </c>
      <c r="F266" s="123">
        <f t="shared" ref="F266:K329" si="24">IFERROR(IF(AND(MIN($D266:$E266)&lt;F$5,MAX($D266:$E266)&gt;F$4),MIN(MAX($D266:$E266),F$5)-MAX(MIN($D266:$E266),F$4),0)/(MAX($D266:$E266)-MIN($D266:$E266)),"")</f>
        <v>1</v>
      </c>
      <c r="G266" s="49">
        <f t="shared" si="24"/>
        <v>0</v>
      </c>
      <c r="H266" s="49">
        <f t="shared" si="24"/>
        <v>0</v>
      </c>
      <c r="I266" s="49">
        <f t="shared" si="20"/>
        <v>0</v>
      </c>
      <c r="J266" s="49">
        <f t="shared" si="20"/>
        <v>0</v>
      </c>
      <c r="K266" s="50">
        <f t="shared" si="20"/>
        <v>1</v>
      </c>
      <c r="L266" s="49">
        <f t="shared" si="21"/>
        <v>0</v>
      </c>
      <c r="M266" s="49">
        <f t="shared" si="21"/>
        <v>0</v>
      </c>
      <c r="N266" s="49">
        <f t="shared" si="21"/>
        <v>0</v>
      </c>
      <c r="O266" s="49">
        <f t="shared" si="22"/>
        <v>1</v>
      </c>
      <c r="P266" s="49">
        <f t="shared" si="23"/>
        <v>0</v>
      </c>
      <c r="Q266" s="49">
        <f t="shared" si="23"/>
        <v>0</v>
      </c>
      <c r="R266" s="50">
        <f t="shared" si="23"/>
        <v>0</v>
      </c>
      <c r="S266" s="10"/>
    </row>
    <row r="267" spans="1:19" x14ac:dyDescent="0.25">
      <c r="A267" s="10"/>
      <c r="B267" s="4">
        <f>'CALC | Main Engine'!$B267</f>
        <v>260</v>
      </c>
      <c r="C267" s="5">
        <f>'CALC | Main Engine'!$E267</f>
        <v>1</v>
      </c>
      <c r="D267" s="27">
        <f>IF(ISBLANK('INPUT | Operations'!$C272),"",'INPUT | Operations'!$C271)</f>
        <v>335091</v>
      </c>
      <c r="E267" s="32">
        <f>IF(ISBLANK('INPUT | Operations'!$C272),"",'INPUT | Operations'!$C272)</f>
        <v>335673</v>
      </c>
      <c r="F267" s="123">
        <f t="shared" si="24"/>
        <v>1</v>
      </c>
      <c r="G267" s="49">
        <f t="shared" si="24"/>
        <v>0</v>
      </c>
      <c r="H267" s="49">
        <f t="shared" si="24"/>
        <v>0</v>
      </c>
      <c r="I267" s="49">
        <f t="shared" si="20"/>
        <v>0</v>
      </c>
      <c r="J267" s="49">
        <f t="shared" si="20"/>
        <v>0</v>
      </c>
      <c r="K267" s="50">
        <f t="shared" si="20"/>
        <v>1</v>
      </c>
      <c r="L267" s="49">
        <f t="shared" si="21"/>
        <v>0</v>
      </c>
      <c r="M267" s="49">
        <f t="shared" si="21"/>
        <v>0</v>
      </c>
      <c r="N267" s="49">
        <f t="shared" si="21"/>
        <v>0</v>
      </c>
      <c r="O267" s="49">
        <f t="shared" si="22"/>
        <v>1</v>
      </c>
      <c r="P267" s="49">
        <f t="shared" si="23"/>
        <v>0</v>
      </c>
      <c r="Q267" s="49">
        <f t="shared" si="23"/>
        <v>0</v>
      </c>
      <c r="R267" s="50">
        <f t="shared" si="23"/>
        <v>0</v>
      </c>
      <c r="S267" s="10"/>
    </row>
    <row r="268" spans="1:19" x14ac:dyDescent="0.25">
      <c r="A268" s="10"/>
      <c r="B268" s="4">
        <f>'CALC | Main Engine'!$B268</f>
        <v>261</v>
      </c>
      <c r="C268" s="5">
        <f>'CALC | Main Engine'!$E268</f>
        <v>1</v>
      </c>
      <c r="D268" s="27">
        <f>IF(ISBLANK('INPUT | Operations'!$C273),"",'INPUT | Operations'!$C272)</f>
        <v>335673</v>
      </c>
      <c r="E268" s="32">
        <f>IF(ISBLANK('INPUT | Operations'!$C273),"",'INPUT | Operations'!$C273)</f>
        <v>336247</v>
      </c>
      <c r="F268" s="123">
        <f t="shared" si="24"/>
        <v>1</v>
      </c>
      <c r="G268" s="49">
        <f t="shared" si="24"/>
        <v>0</v>
      </c>
      <c r="H268" s="49">
        <f t="shared" si="24"/>
        <v>0</v>
      </c>
      <c r="I268" s="49">
        <f t="shared" si="20"/>
        <v>0</v>
      </c>
      <c r="J268" s="49">
        <f t="shared" si="20"/>
        <v>0</v>
      </c>
      <c r="K268" s="50">
        <f t="shared" si="20"/>
        <v>1</v>
      </c>
      <c r="L268" s="49">
        <f t="shared" si="21"/>
        <v>0</v>
      </c>
      <c r="M268" s="49">
        <f t="shared" si="21"/>
        <v>0</v>
      </c>
      <c r="N268" s="49">
        <f t="shared" si="21"/>
        <v>0</v>
      </c>
      <c r="O268" s="49">
        <f t="shared" si="22"/>
        <v>1</v>
      </c>
      <c r="P268" s="49">
        <f t="shared" si="23"/>
        <v>0</v>
      </c>
      <c r="Q268" s="49">
        <f t="shared" si="23"/>
        <v>0</v>
      </c>
      <c r="R268" s="50">
        <f t="shared" si="23"/>
        <v>0</v>
      </c>
      <c r="S268" s="10"/>
    </row>
    <row r="269" spans="1:19" x14ac:dyDescent="0.25">
      <c r="A269" s="10"/>
      <c r="B269" s="4">
        <f>'CALC | Main Engine'!$B269</f>
        <v>262</v>
      </c>
      <c r="C269" s="5">
        <f>'CALC | Main Engine'!$E269</f>
        <v>1</v>
      </c>
      <c r="D269" s="27">
        <f>IF(ISBLANK('INPUT | Operations'!$C274),"",'INPUT | Operations'!$C273)</f>
        <v>336247</v>
      </c>
      <c r="E269" s="32">
        <f>IF(ISBLANK('INPUT | Operations'!$C274),"",'INPUT | Operations'!$C274)</f>
        <v>336812</v>
      </c>
      <c r="F269" s="123">
        <f t="shared" si="24"/>
        <v>1</v>
      </c>
      <c r="G269" s="49">
        <f t="shared" si="24"/>
        <v>0</v>
      </c>
      <c r="H269" s="49">
        <f t="shared" si="24"/>
        <v>0</v>
      </c>
      <c r="I269" s="49">
        <f t="shared" si="20"/>
        <v>0</v>
      </c>
      <c r="J269" s="49">
        <f t="shared" si="20"/>
        <v>0</v>
      </c>
      <c r="K269" s="50">
        <f t="shared" si="20"/>
        <v>1</v>
      </c>
      <c r="L269" s="49">
        <f t="shared" si="21"/>
        <v>0</v>
      </c>
      <c r="M269" s="49">
        <f t="shared" si="21"/>
        <v>0</v>
      </c>
      <c r="N269" s="49">
        <f t="shared" si="21"/>
        <v>0</v>
      </c>
      <c r="O269" s="49">
        <f t="shared" si="22"/>
        <v>1</v>
      </c>
      <c r="P269" s="49">
        <f t="shared" si="23"/>
        <v>0</v>
      </c>
      <c r="Q269" s="49">
        <f t="shared" si="23"/>
        <v>0</v>
      </c>
      <c r="R269" s="50">
        <f t="shared" si="23"/>
        <v>0</v>
      </c>
      <c r="S269" s="10"/>
    </row>
    <row r="270" spans="1:19" x14ac:dyDescent="0.25">
      <c r="A270" s="10"/>
      <c r="B270" s="4">
        <f>'CALC | Main Engine'!$B270</f>
        <v>263</v>
      </c>
      <c r="C270" s="5">
        <f>'CALC | Main Engine'!$E270</f>
        <v>1</v>
      </c>
      <c r="D270" s="27">
        <f>IF(ISBLANK('INPUT | Operations'!$C275),"",'INPUT | Operations'!$C274)</f>
        <v>336812</v>
      </c>
      <c r="E270" s="32">
        <f>IF(ISBLANK('INPUT | Operations'!$C275),"",'INPUT | Operations'!$C275)</f>
        <v>337368</v>
      </c>
      <c r="F270" s="123">
        <f t="shared" si="24"/>
        <v>1</v>
      </c>
      <c r="G270" s="49">
        <f t="shared" si="24"/>
        <v>0</v>
      </c>
      <c r="H270" s="49">
        <f t="shared" si="24"/>
        <v>0</v>
      </c>
      <c r="I270" s="49">
        <f t="shared" si="20"/>
        <v>0</v>
      </c>
      <c r="J270" s="49">
        <f t="shared" si="20"/>
        <v>0</v>
      </c>
      <c r="K270" s="50">
        <f t="shared" si="20"/>
        <v>1</v>
      </c>
      <c r="L270" s="49">
        <f t="shared" si="21"/>
        <v>0</v>
      </c>
      <c r="M270" s="49">
        <f t="shared" si="21"/>
        <v>0</v>
      </c>
      <c r="N270" s="49">
        <f t="shared" si="21"/>
        <v>0</v>
      </c>
      <c r="O270" s="49">
        <f t="shared" si="22"/>
        <v>1</v>
      </c>
      <c r="P270" s="49">
        <f t="shared" si="23"/>
        <v>0</v>
      </c>
      <c r="Q270" s="49">
        <f t="shared" si="23"/>
        <v>0</v>
      </c>
      <c r="R270" s="50">
        <f t="shared" si="23"/>
        <v>0</v>
      </c>
      <c r="S270" s="10"/>
    </row>
    <row r="271" spans="1:19" x14ac:dyDescent="0.25">
      <c r="A271" s="10"/>
      <c r="B271" s="4">
        <f>'CALC | Main Engine'!$B271</f>
        <v>264</v>
      </c>
      <c r="C271" s="5">
        <f>'CALC | Main Engine'!$E271</f>
        <v>1</v>
      </c>
      <c r="D271" s="27">
        <f>IF(ISBLANK('INPUT | Operations'!$C276),"",'INPUT | Operations'!$C275)</f>
        <v>337368</v>
      </c>
      <c r="E271" s="32">
        <f>IF(ISBLANK('INPUT | Operations'!$C276),"",'INPUT | Operations'!$C276)</f>
        <v>337916</v>
      </c>
      <c r="F271" s="123">
        <f t="shared" si="24"/>
        <v>1</v>
      </c>
      <c r="G271" s="49">
        <f t="shared" si="24"/>
        <v>0</v>
      </c>
      <c r="H271" s="49">
        <f t="shared" si="24"/>
        <v>0</v>
      </c>
      <c r="I271" s="49">
        <f t="shared" si="20"/>
        <v>0</v>
      </c>
      <c r="J271" s="49">
        <f t="shared" si="20"/>
        <v>0</v>
      </c>
      <c r="K271" s="50">
        <f t="shared" si="20"/>
        <v>1</v>
      </c>
      <c r="L271" s="49">
        <f t="shared" si="21"/>
        <v>0</v>
      </c>
      <c r="M271" s="49">
        <f t="shared" si="21"/>
        <v>0</v>
      </c>
      <c r="N271" s="49">
        <f t="shared" si="21"/>
        <v>0</v>
      </c>
      <c r="O271" s="49">
        <f t="shared" si="22"/>
        <v>1</v>
      </c>
      <c r="P271" s="49">
        <f t="shared" si="23"/>
        <v>0</v>
      </c>
      <c r="Q271" s="49">
        <f t="shared" si="23"/>
        <v>0</v>
      </c>
      <c r="R271" s="50">
        <f t="shared" si="23"/>
        <v>0</v>
      </c>
      <c r="S271" s="10"/>
    </row>
    <row r="272" spans="1:19" x14ac:dyDescent="0.25">
      <c r="A272" s="10"/>
      <c r="B272" s="4">
        <f>'CALC | Main Engine'!$B272</f>
        <v>265</v>
      </c>
      <c r="C272" s="5">
        <f>'CALC | Main Engine'!$E272</f>
        <v>1</v>
      </c>
      <c r="D272" s="27">
        <f>IF(ISBLANK('INPUT | Operations'!$C277),"",'INPUT | Operations'!$C276)</f>
        <v>337916</v>
      </c>
      <c r="E272" s="32">
        <f>IF(ISBLANK('INPUT | Operations'!$C277),"",'INPUT | Operations'!$C277)</f>
        <v>338455</v>
      </c>
      <c r="F272" s="123">
        <f t="shared" si="24"/>
        <v>1</v>
      </c>
      <c r="G272" s="49">
        <f t="shared" si="24"/>
        <v>0</v>
      </c>
      <c r="H272" s="49">
        <f t="shared" si="24"/>
        <v>0</v>
      </c>
      <c r="I272" s="49">
        <f t="shared" si="20"/>
        <v>0</v>
      </c>
      <c r="J272" s="49">
        <f t="shared" si="20"/>
        <v>0</v>
      </c>
      <c r="K272" s="50">
        <f t="shared" si="20"/>
        <v>1</v>
      </c>
      <c r="L272" s="49">
        <f t="shared" si="21"/>
        <v>0</v>
      </c>
      <c r="M272" s="49">
        <f t="shared" si="21"/>
        <v>0</v>
      </c>
      <c r="N272" s="49">
        <f t="shared" si="21"/>
        <v>0</v>
      </c>
      <c r="O272" s="49">
        <f t="shared" si="22"/>
        <v>1</v>
      </c>
      <c r="P272" s="49">
        <f t="shared" si="23"/>
        <v>0</v>
      </c>
      <c r="Q272" s="49">
        <f t="shared" si="23"/>
        <v>0</v>
      </c>
      <c r="R272" s="50">
        <f t="shared" si="23"/>
        <v>0</v>
      </c>
      <c r="S272" s="10"/>
    </row>
    <row r="273" spans="1:19" x14ac:dyDescent="0.25">
      <c r="A273" s="10"/>
      <c r="B273" s="4">
        <f>'CALC | Main Engine'!$B273</f>
        <v>266</v>
      </c>
      <c r="C273" s="5">
        <f>'CALC | Main Engine'!$E273</f>
        <v>1</v>
      </c>
      <c r="D273" s="27">
        <f>IF(ISBLANK('INPUT | Operations'!$C278),"",'INPUT | Operations'!$C277)</f>
        <v>338455</v>
      </c>
      <c r="E273" s="32">
        <f>IF(ISBLANK('INPUT | Operations'!$C278),"",'INPUT | Operations'!$C278)</f>
        <v>338985</v>
      </c>
      <c r="F273" s="123">
        <f t="shared" si="24"/>
        <v>1</v>
      </c>
      <c r="G273" s="49">
        <f t="shared" si="24"/>
        <v>0</v>
      </c>
      <c r="H273" s="49">
        <f t="shared" si="24"/>
        <v>0</v>
      </c>
      <c r="I273" s="49">
        <f t="shared" si="20"/>
        <v>0</v>
      </c>
      <c r="J273" s="49">
        <f t="shared" si="20"/>
        <v>0</v>
      </c>
      <c r="K273" s="50">
        <f t="shared" si="20"/>
        <v>1</v>
      </c>
      <c r="L273" s="49">
        <f t="shared" si="21"/>
        <v>0</v>
      </c>
      <c r="M273" s="49">
        <f t="shared" si="21"/>
        <v>0</v>
      </c>
      <c r="N273" s="49">
        <f t="shared" si="21"/>
        <v>0</v>
      </c>
      <c r="O273" s="49">
        <f t="shared" si="22"/>
        <v>1</v>
      </c>
      <c r="P273" s="49">
        <f t="shared" si="23"/>
        <v>0</v>
      </c>
      <c r="Q273" s="49">
        <f t="shared" si="23"/>
        <v>0</v>
      </c>
      <c r="R273" s="50">
        <f t="shared" si="23"/>
        <v>0</v>
      </c>
      <c r="S273" s="10"/>
    </row>
    <row r="274" spans="1:19" x14ac:dyDescent="0.25">
      <c r="A274" s="10"/>
      <c r="B274" s="4">
        <f>'CALC | Main Engine'!$B274</f>
        <v>267</v>
      </c>
      <c r="C274" s="5">
        <f>'CALC | Main Engine'!$E274</f>
        <v>1</v>
      </c>
      <c r="D274" s="27">
        <f>IF(ISBLANK('INPUT | Operations'!$C279),"",'INPUT | Operations'!$C278)</f>
        <v>338985</v>
      </c>
      <c r="E274" s="32">
        <f>IF(ISBLANK('INPUT | Operations'!$C279),"",'INPUT | Operations'!$C279)</f>
        <v>339763.5</v>
      </c>
      <c r="F274" s="123">
        <f t="shared" si="24"/>
        <v>1</v>
      </c>
      <c r="G274" s="49">
        <f t="shared" si="24"/>
        <v>0</v>
      </c>
      <c r="H274" s="49">
        <f t="shared" si="24"/>
        <v>0</v>
      </c>
      <c r="I274" s="49">
        <f t="shared" si="20"/>
        <v>0</v>
      </c>
      <c r="J274" s="49">
        <f t="shared" si="20"/>
        <v>0</v>
      </c>
      <c r="K274" s="50">
        <f t="shared" si="20"/>
        <v>1</v>
      </c>
      <c r="L274" s="49">
        <f t="shared" si="21"/>
        <v>0</v>
      </c>
      <c r="M274" s="49">
        <f t="shared" si="21"/>
        <v>0</v>
      </c>
      <c r="N274" s="49">
        <f t="shared" si="21"/>
        <v>0</v>
      </c>
      <c r="O274" s="49">
        <f t="shared" si="22"/>
        <v>1</v>
      </c>
      <c r="P274" s="49">
        <f t="shared" si="23"/>
        <v>0</v>
      </c>
      <c r="Q274" s="49">
        <f t="shared" si="23"/>
        <v>0</v>
      </c>
      <c r="R274" s="50">
        <f t="shared" si="23"/>
        <v>0</v>
      </c>
      <c r="S274" s="10"/>
    </row>
    <row r="275" spans="1:19" x14ac:dyDescent="0.25">
      <c r="A275" s="10"/>
      <c r="B275" s="4">
        <f>'CALC | Main Engine'!$B275</f>
        <v>268</v>
      </c>
      <c r="C275" s="5">
        <f>'CALC | Main Engine'!$E275</f>
        <v>1</v>
      </c>
      <c r="D275" s="27">
        <f>IF(ISBLANK('INPUT | Operations'!$C280),"",'INPUT | Operations'!$C279)</f>
        <v>339763.5</v>
      </c>
      <c r="E275" s="32">
        <f>IF(ISBLANK('INPUT | Operations'!$C280),"",'INPUT | Operations'!$C280)</f>
        <v>340525</v>
      </c>
      <c r="F275" s="123">
        <f t="shared" si="24"/>
        <v>1</v>
      </c>
      <c r="G275" s="49">
        <f t="shared" si="24"/>
        <v>0</v>
      </c>
      <c r="H275" s="49">
        <f t="shared" si="24"/>
        <v>0</v>
      </c>
      <c r="I275" s="49">
        <f t="shared" si="20"/>
        <v>0</v>
      </c>
      <c r="J275" s="49">
        <f t="shared" si="20"/>
        <v>0</v>
      </c>
      <c r="K275" s="50">
        <f t="shared" si="20"/>
        <v>1</v>
      </c>
      <c r="L275" s="49">
        <f t="shared" si="21"/>
        <v>0</v>
      </c>
      <c r="M275" s="49">
        <f t="shared" si="21"/>
        <v>0</v>
      </c>
      <c r="N275" s="49">
        <f t="shared" si="21"/>
        <v>0</v>
      </c>
      <c r="O275" s="49">
        <f t="shared" si="22"/>
        <v>1</v>
      </c>
      <c r="P275" s="49">
        <f t="shared" si="23"/>
        <v>0</v>
      </c>
      <c r="Q275" s="49">
        <f t="shared" si="23"/>
        <v>0</v>
      </c>
      <c r="R275" s="50">
        <f t="shared" si="23"/>
        <v>0</v>
      </c>
      <c r="S275" s="10"/>
    </row>
    <row r="276" spans="1:19" x14ac:dyDescent="0.25">
      <c r="A276" s="10"/>
      <c r="B276" s="4">
        <f>'CALC | Main Engine'!$B276</f>
        <v>269</v>
      </c>
      <c r="C276" s="5">
        <f>'CALC | Main Engine'!$E276</f>
        <v>1</v>
      </c>
      <c r="D276" s="27">
        <f>IF(ISBLANK('INPUT | Operations'!$C281),"",'INPUT | Operations'!$C280)</f>
        <v>340525</v>
      </c>
      <c r="E276" s="32">
        <f>IF(ISBLANK('INPUT | Operations'!$C281),"",'INPUT | Operations'!$C281)</f>
        <v>341021</v>
      </c>
      <c r="F276" s="123">
        <f t="shared" si="24"/>
        <v>1</v>
      </c>
      <c r="G276" s="49">
        <f t="shared" si="24"/>
        <v>0</v>
      </c>
      <c r="H276" s="49">
        <f t="shared" si="24"/>
        <v>0</v>
      </c>
      <c r="I276" s="49">
        <f t="shared" si="20"/>
        <v>0</v>
      </c>
      <c r="J276" s="49">
        <f t="shared" si="20"/>
        <v>0</v>
      </c>
      <c r="K276" s="50">
        <f t="shared" si="20"/>
        <v>1</v>
      </c>
      <c r="L276" s="49">
        <f t="shared" si="21"/>
        <v>0</v>
      </c>
      <c r="M276" s="49">
        <f t="shared" si="21"/>
        <v>0</v>
      </c>
      <c r="N276" s="49">
        <f t="shared" si="21"/>
        <v>0</v>
      </c>
      <c r="O276" s="49">
        <f t="shared" si="22"/>
        <v>1</v>
      </c>
      <c r="P276" s="49">
        <f t="shared" si="23"/>
        <v>0</v>
      </c>
      <c r="Q276" s="49">
        <f t="shared" si="23"/>
        <v>0</v>
      </c>
      <c r="R276" s="50">
        <f t="shared" si="23"/>
        <v>0</v>
      </c>
      <c r="S276" s="10"/>
    </row>
    <row r="277" spans="1:19" x14ac:dyDescent="0.25">
      <c r="A277" s="10"/>
      <c r="B277" s="4">
        <f>'CALC | Main Engine'!$B277</f>
        <v>270</v>
      </c>
      <c r="C277" s="5">
        <f>'CALC | Main Engine'!$E277</f>
        <v>1</v>
      </c>
      <c r="D277" s="27">
        <f>IF(ISBLANK('INPUT | Operations'!$C282),"",'INPUT | Operations'!$C281)</f>
        <v>341021</v>
      </c>
      <c r="E277" s="32">
        <f>IF(ISBLANK('INPUT | Operations'!$C282),"",'INPUT | Operations'!$C282)</f>
        <v>341509</v>
      </c>
      <c r="F277" s="123">
        <f t="shared" si="24"/>
        <v>1</v>
      </c>
      <c r="G277" s="49">
        <f t="shared" si="24"/>
        <v>0</v>
      </c>
      <c r="H277" s="49">
        <f t="shared" si="24"/>
        <v>0</v>
      </c>
      <c r="I277" s="49">
        <f t="shared" si="20"/>
        <v>0</v>
      </c>
      <c r="J277" s="49">
        <f t="shared" si="20"/>
        <v>0</v>
      </c>
      <c r="K277" s="50">
        <f t="shared" si="20"/>
        <v>1</v>
      </c>
      <c r="L277" s="49">
        <f t="shared" si="21"/>
        <v>0</v>
      </c>
      <c r="M277" s="49">
        <f t="shared" si="21"/>
        <v>0</v>
      </c>
      <c r="N277" s="49">
        <f t="shared" si="21"/>
        <v>0</v>
      </c>
      <c r="O277" s="49">
        <f t="shared" si="22"/>
        <v>1</v>
      </c>
      <c r="P277" s="49">
        <f t="shared" si="23"/>
        <v>0</v>
      </c>
      <c r="Q277" s="49">
        <f t="shared" si="23"/>
        <v>0</v>
      </c>
      <c r="R277" s="50">
        <f t="shared" si="23"/>
        <v>0</v>
      </c>
      <c r="S277" s="10"/>
    </row>
    <row r="278" spans="1:19" x14ac:dyDescent="0.25">
      <c r="A278" s="10"/>
      <c r="B278" s="4">
        <f>'CALC | Main Engine'!$B278</f>
        <v>271</v>
      </c>
      <c r="C278" s="5">
        <f>'CALC | Main Engine'!$E278</f>
        <v>1</v>
      </c>
      <c r="D278" s="27">
        <f>IF(ISBLANK('INPUT | Operations'!$C283),"",'INPUT | Operations'!$C282)</f>
        <v>341509</v>
      </c>
      <c r="E278" s="32">
        <f>IF(ISBLANK('INPUT | Operations'!$C283),"",'INPUT | Operations'!$C283)</f>
        <v>341988</v>
      </c>
      <c r="F278" s="123">
        <f t="shared" si="24"/>
        <v>1</v>
      </c>
      <c r="G278" s="49">
        <f t="shared" si="24"/>
        <v>0</v>
      </c>
      <c r="H278" s="49">
        <f t="shared" si="24"/>
        <v>0</v>
      </c>
      <c r="I278" s="49">
        <f t="shared" si="20"/>
        <v>0</v>
      </c>
      <c r="J278" s="49">
        <f t="shared" si="20"/>
        <v>0</v>
      </c>
      <c r="K278" s="50">
        <f t="shared" si="20"/>
        <v>1</v>
      </c>
      <c r="L278" s="49">
        <f t="shared" si="21"/>
        <v>0</v>
      </c>
      <c r="M278" s="49">
        <f t="shared" si="21"/>
        <v>0</v>
      </c>
      <c r="N278" s="49">
        <f t="shared" si="21"/>
        <v>0</v>
      </c>
      <c r="O278" s="49">
        <f t="shared" si="22"/>
        <v>1</v>
      </c>
      <c r="P278" s="49">
        <f t="shared" si="23"/>
        <v>0</v>
      </c>
      <c r="Q278" s="49">
        <f t="shared" si="23"/>
        <v>0</v>
      </c>
      <c r="R278" s="50">
        <f t="shared" si="23"/>
        <v>0</v>
      </c>
      <c r="S278" s="10"/>
    </row>
    <row r="279" spans="1:19" x14ac:dyDescent="0.25">
      <c r="A279" s="10"/>
      <c r="B279" s="4">
        <f>'CALC | Main Engine'!$B279</f>
        <v>272</v>
      </c>
      <c r="C279" s="5">
        <f>'CALC | Main Engine'!$E279</f>
        <v>1</v>
      </c>
      <c r="D279" s="27">
        <f>IF(ISBLANK('INPUT | Operations'!$C284),"",'INPUT | Operations'!$C283)</f>
        <v>341988</v>
      </c>
      <c r="E279" s="32">
        <f>IF(ISBLANK('INPUT | Operations'!$C284),"",'INPUT | Operations'!$C284)</f>
        <v>342458</v>
      </c>
      <c r="F279" s="123">
        <f t="shared" si="24"/>
        <v>1</v>
      </c>
      <c r="G279" s="49">
        <f t="shared" si="24"/>
        <v>0</v>
      </c>
      <c r="H279" s="49">
        <f t="shared" si="24"/>
        <v>0</v>
      </c>
      <c r="I279" s="49">
        <f t="shared" si="20"/>
        <v>0</v>
      </c>
      <c r="J279" s="49">
        <f t="shared" si="20"/>
        <v>0</v>
      </c>
      <c r="K279" s="50">
        <f t="shared" si="20"/>
        <v>1</v>
      </c>
      <c r="L279" s="49">
        <f t="shared" si="21"/>
        <v>0</v>
      </c>
      <c r="M279" s="49">
        <f t="shared" si="21"/>
        <v>0</v>
      </c>
      <c r="N279" s="49">
        <f t="shared" si="21"/>
        <v>0</v>
      </c>
      <c r="O279" s="49">
        <f t="shared" si="22"/>
        <v>1</v>
      </c>
      <c r="P279" s="49">
        <f t="shared" si="23"/>
        <v>0</v>
      </c>
      <c r="Q279" s="49">
        <f t="shared" si="23"/>
        <v>0</v>
      </c>
      <c r="R279" s="50">
        <f t="shared" si="23"/>
        <v>0</v>
      </c>
      <c r="S279" s="10"/>
    </row>
    <row r="280" spans="1:19" x14ac:dyDescent="0.25">
      <c r="A280" s="10"/>
      <c r="B280" s="4">
        <f>'CALC | Main Engine'!$B280</f>
        <v>273</v>
      </c>
      <c r="C280" s="5">
        <f>'CALC | Main Engine'!$E280</f>
        <v>1</v>
      </c>
      <c r="D280" s="27">
        <f>IF(ISBLANK('INPUT | Operations'!$C285),"",'INPUT | Operations'!$C284)</f>
        <v>342458</v>
      </c>
      <c r="E280" s="32">
        <f>IF(ISBLANK('INPUT | Operations'!$C285),"",'INPUT | Operations'!$C285)</f>
        <v>342920</v>
      </c>
      <c r="F280" s="123">
        <f t="shared" si="24"/>
        <v>1</v>
      </c>
      <c r="G280" s="49">
        <f t="shared" si="24"/>
        <v>0</v>
      </c>
      <c r="H280" s="49">
        <f t="shared" si="24"/>
        <v>0</v>
      </c>
      <c r="I280" s="49">
        <f t="shared" si="20"/>
        <v>0</v>
      </c>
      <c r="J280" s="49">
        <f t="shared" si="20"/>
        <v>0</v>
      </c>
      <c r="K280" s="50">
        <f t="shared" si="20"/>
        <v>1</v>
      </c>
      <c r="L280" s="49">
        <f t="shared" si="21"/>
        <v>0</v>
      </c>
      <c r="M280" s="49">
        <f t="shared" si="21"/>
        <v>0</v>
      </c>
      <c r="N280" s="49">
        <f t="shared" si="21"/>
        <v>0</v>
      </c>
      <c r="O280" s="49">
        <f t="shared" si="22"/>
        <v>1</v>
      </c>
      <c r="P280" s="49">
        <f t="shared" si="23"/>
        <v>0</v>
      </c>
      <c r="Q280" s="49">
        <f t="shared" si="23"/>
        <v>0</v>
      </c>
      <c r="R280" s="50">
        <f t="shared" si="23"/>
        <v>0</v>
      </c>
      <c r="S280" s="10"/>
    </row>
    <row r="281" spans="1:19" x14ac:dyDescent="0.25">
      <c r="A281" s="10"/>
      <c r="B281" s="4">
        <f>'CALC | Main Engine'!$B281</f>
        <v>274</v>
      </c>
      <c r="C281" s="5">
        <f>'CALC | Main Engine'!$E281</f>
        <v>1</v>
      </c>
      <c r="D281" s="27">
        <f>IF(ISBLANK('INPUT | Operations'!$C286),"",'INPUT | Operations'!$C285)</f>
        <v>342920</v>
      </c>
      <c r="E281" s="32">
        <f>IF(ISBLANK('INPUT | Operations'!$C286),"",'INPUT | Operations'!$C286)</f>
        <v>343374</v>
      </c>
      <c r="F281" s="123">
        <f t="shared" si="24"/>
        <v>1</v>
      </c>
      <c r="G281" s="49">
        <f t="shared" si="24"/>
        <v>0</v>
      </c>
      <c r="H281" s="49">
        <f t="shared" si="24"/>
        <v>0</v>
      </c>
      <c r="I281" s="49">
        <f t="shared" si="20"/>
        <v>0</v>
      </c>
      <c r="J281" s="49">
        <f t="shared" si="20"/>
        <v>0</v>
      </c>
      <c r="K281" s="50">
        <f t="shared" si="20"/>
        <v>1</v>
      </c>
      <c r="L281" s="49">
        <f t="shared" si="21"/>
        <v>0</v>
      </c>
      <c r="M281" s="49">
        <f t="shared" si="21"/>
        <v>0</v>
      </c>
      <c r="N281" s="49">
        <f t="shared" si="21"/>
        <v>0</v>
      </c>
      <c r="O281" s="49">
        <f t="shared" si="22"/>
        <v>1</v>
      </c>
      <c r="P281" s="49">
        <f t="shared" si="23"/>
        <v>0</v>
      </c>
      <c r="Q281" s="49">
        <f t="shared" si="23"/>
        <v>0</v>
      </c>
      <c r="R281" s="50">
        <f t="shared" si="23"/>
        <v>0</v>
      </c>
      <c r="S281" s="10"/>
    </row>
    <row r="282" spans="1:19" x14ac:dyDescent="0.25">
      <c r="A282" s="10"/>
      <c r="B282" s="4">
        <f>'CALC | Main Engine'!$B282</f>
        <v>275</v>
      </c>
      <c r="C282" s="5">
        <f>'CALC | Main Engine'!$E282</f>
        <v>1</v>
      </c>
      <c r="D282" s="27">
        <f>IF(ISBLANK('INPUT | Operations'!$C287),"",'INPUT | Operations'!$C286)</f>
        <v>343374</v>
      </c>
      <c r="E282" s="32">
        <f>IF(ISBLANK('INPUT | Operations'!$C287),"",'INPUT | Operations'!$C287)</f>
        <v>343819</v>
      </c>
      <c r="F282" s="123">
        <f t="shared" si="24"/>
        <v>1</v>
      </c>
      <c r="G282" s="49">
        <f t="shared" si="24"/>
        <v>0</v>
      </c>
      <c r="H282" s="49">
        <f t="shared" si="24"/>
        <v>0</v>
      </c>
      <c r="I282" s="49">
        <f t="shared" si="20"/>
        <v>0</v>
      </c>
      <c r="J282" s="49">
        <f t="shared" si="20"/>
        <v>0</v>
      </c>
      <c r="K282" s="50">
        <f t="shared" si="20"/>
        <v>1</v>
      </c>
      <c r="L282" s="49">
        <f t="shared" si="21"/>
        <v>0</v>
      </c>
      <c r="M282" s="49">
        <f t="shared" si="21"/>
        <v>0</v>
      </c>
      <c r="N282" s="49">
        <f t="shared" si="21"/>
        <v>0</v>
      </c>
      <c r="O282" s="49">
        <f t="shared" si="22"/>
        <v>1</v>
      </c>
      <c r="P282" s="49">
        <f t="shared" si="23"/>
        <v>0</v>
      </c>
      <c r="Q282" s="49">
        <f t="shared" si="23"/>
        <v>0</v>
      </c>
      <c r="R282" s="50">
        <f t="shared" si="23"/>
        <v>0</v>
      </c>
      <c r="S282" s="10"/>
    </row>
    <row r="283" spans="1:19" x14ac:dyDescent="0.25">
      <c r="A283" s="10"/>
      <c r="B283" s="4">
        <f>'CALC | Main Engine'!$B283</f>
        <v>276</v>
      </c>
      <c r="C283" s="5">
        <f>'CALC | Main Engine'!$E283</f>
        <v>1</v>
      </c>
      <c r="D283" s="27">
        <f>IF(ISBLANK('INPUT | Operations'!$C288),"",'INPUT | Operations'!$C287)</f>
        <v>343819</v>
      </c>
      <c r="E283" s="32">
        <f>IF(ISBLANK('INPUT | Operations'!$C288),"",'INPUT | Operations'!$C288)</f>
        <v>344256</v>
      </c>
      <c r="F283" s="123">
        <f t="shared" si="24"/>
        <v>1</v>
      </c>
      <c r="G283" s="49">
        <f t="shared" si="24"/>
        <v>0</v>
      </c>
      <c r="H283" s="49">
        <f t="shared" si="24"/>
        <v>0</v>
      </c>
      <c r="I283" s="49">
        <f t="shared" si="20"/>
        <v>0</v>
      </c>
      <c r="J283" s="49">
        <f t="shared" si="20"/>
        <v>0</v>
      </c>
      <c r="K283" s="50">
        <f t="shared" si="20"/>
        <v>1</v>
      </c>
      <c r="L283" s="49">
        <f t="shared" si="21"/>
        <v>0</v>
      </c>
      <c r="M283" s="49">
        <f t="shared" si="21"/>
        <v>0</v>
      </c>
      <c r="N283" s="49">
        <f t="shared" si="21"/>
        <v>0</v>
      </c>
      <c r="O283" s="49">
        <f t="shared" si="22"/>
        <v>1</v>
      </c>
      <c r="P283" s="49">
        <f t="shared" si="23"/>
        <v>0</v>
      </c>
      <c r="Q283" s="49">
        <f t="shared" si="23"/>
        <v>0</v>
      </c>
      <c r="R283" s="50">
        <f t="shared" si="23"/>
        <v>0</v>
      </c>
      <c r="S283" s="10"/>
    </row>
    <row r="284" spans="1:19" x14ac:dyDescent="0.25">
      <c r="A284" s="10"/>
      <c r="B284" s="4">
        <f>'CALC | Main Engine'!$B284</f>
        <v>277</v>
      </c>
      <c r="C284" s="5">
        <f>'CALC | Main Engine'!$E284</f>
        <v>1</v>
      </c>
      <c r="D284" s="27">
        <f>IF(ISBLANK('INPUT | Operations'!$C289),"",'INPUT | Operations'!$C288)</f>
        <v>344256</v>
      </c>
      <c r="E284" s="32">
        <f>IF(ISBLANK('INPUT | Operations'!$C289),"",'INPUT | Operations'!$C289)</f>
        <v>344685</v>
      </c>
      <c r="F284" s="123">
        <f t="shared" si="24"/>
        <v>1</v>
      </c>
      <c r="G284" s="49">
        <f t="shared" si="24"/>
        <v>0</v>
      </c>
      <c r="H284" s="49">
        <f t="shared" si="24"/>
        <v>0</v>
      </c>
      <c r="I284" s="49">
        <f t="shared" si="20"/>
        <v>0</v>
      </c>
      <c r="J284" s="49">
        <f t="shared" si="20"/>
        <v>0</v>
      </c>
      <c r="K284" s="50">
        <f t="shared" si="20"/>
        <v>1</v>
      </c>
      <c r="L284" s="49">
        <f t="shared" si="21"/>
        <v>0</v>
      </c>
      <c r="M284" s="49">
        <f t="shared" si="21"/>
        <v>0</v>
      </c>
      <c r="N284" s="49">
        <f t="shared" si="21"/>
        <v>0</v>
      </c>
      <c r="O284" s="49">
        <f t="shared" si="22"/>
        <v>1</v>
      </c>
      <c r="P284" s="49">
        <f t="shared" si="23"/>
        <v>0</v>
      </c>
      <c r="Q284" s="49">
        <f t="shared" si="23"/>
        <v>0</v>
      </c>
      <c r="R284" s="50">
        <f t="shared" si="23"/>
        <v>0</v>
      </c>
      <c r="S284" s="10"/>
    </row>
    <row r="285" spans="1:19" x14ac:dyDescent="0.25">
      <c r="A285" s="10"/>
      <c r="B285" s="4">
        <f>'CALC | Main Engine'!$B285</f>
        <v>278</v>
      </c>
      <c r="C285" s="5">
        <f>'CALC | Main Engine'!$E285</f>
        <v>1</v>
      </c>
      <c r="D285" s="27">
        <f>IF(ISBLANK('INPUT | Operations'!$C290),"",'INPUT | Operations'!$C289)</f>
        <v>344685</v>
      </c>
      <c r="E285" s="32">
        <f>IF(ISBLANK('INPUT | Operations'!$C290),"",'INPUT | Operations'!$C290)</f>
        <v>345106</v>
      </c>
      <c r="F285" s="123">
        <f t="shared" si="24"/>
        <v>1</v>
      </c>
      <c r="G285" s="49">
        <f t="shared" si="24"/>
        <v>0</v>
      </c>
      <c r="H285" s="49">
        <f t="shared" si="24"/>
        <v>0</v>
      </c>
      <c r="I285" s="49">
        <f t="shared" si="20"/>
        <v>0</v>
      </c>
      <c r="J285" s="49">
        <f t="shared" si="20"/>
        <v>0</v>
      </c>
      <c r="K285" s="50">
        <f t="shared" si="20"/>
        <v>1</v>
      </c>
      <c r="L285" s="49">
        <f t="shared" si="21"/>
        <v>0</v>
      </c>
      <c r="M285" s="49">
        <f t="shared" si="21"/>
        <v>0</v>
      </c>
      <c r="N285" s="49">
        <f t="shared" si="21"/>
        <v>0</v>
      </c>
      <c r="O285" s="49">
        <f t="shared" si="22"/>
        <v>1</v>
      </c>
      <c r="P285" s="49">
        <f t="shared" si="23"/>
        <v>0</v>
      </c>
      <c r="Q285" s="49">
        <f t="shared" si="23"/>
        <v>0</v>
      </c>
      <c r="R285" s="50">
        <f t="shared" si="23"/>
        <v>0</v>
      </c>
      <c r="S285" s="10"/>
    </row>
    <row r="286" spans="1:19" x14ac:dyDescent="0.25">
      <c r="A286" s="10"/>
      <c r="B286" s="4">
        <f>'CALC | Main Engine'!$B286</f>
        <v>279</v>
      </c>
      <c r="C286" s="5">
        <f>'CALC | Main Engine'!$E286</f>
        <v>1</v>
      </c>
      <c r="D286" s="27">
        <f>IF(ISBLANK('INPUT | Operations'!$C291),"",'INPUT | Operations'!$C290)</f>
        <v>345106</v>
      </c>
      <c r="E286" s="32">
        <f>IF(ISBLANK('INPUT | Operations'!$C291),"",'INPUT | Operations'!$C291)</f>
        <v>345519</v>
      </c>
      <c r="F286" s="123">
        <f t="shared" si="24"/>
        <v>1</v>
      </c>
      <c r="G286" s="49">
        <f t="shared" si="24"/>
        <v>0</v>
      </c>
      <c r="H286" s="49">
        <f t="shared" si="24"/>
        <v>0</v>
      </c>
      <c r="I286" s="49">
        <f t="shared" si="20"/>
        <v>0</v>
      </c>
      <c r="J286" s="49">
        <f t="shared" si="20"/>
        <v>0</v>
      </c>
      <c r="K286" s="50">
        <f t="shared" si="20"/>
        <v>1</v>
      </c>
      <c r="L286" s="49">
        <f t="shared" si="21"/>
        <v>0</v>
      </c>
      <c r="M286" s="49">
        <f t="shared" si="21"/>
        <v>0</v>
      </c>
      <c r="N286" s="49">
        <f t="shared" si="21"/>
        <v>0</v>
      </c>
      <c r="O286" s="49">
        <f t="shared" si="22"/>
        <v>1</v>
      </c>
      <c r="P286" s="49">
        <f t="shared" si="23"/>
        <v>0</v>
      </c>
      <c r="Q286" s="49">
        <f t="shared" si="23"/>
        <v>0</v>
      </c>
      <c r="R286" s="50">
        <f t="shared" si="23"/>
        <v>0</v>
      </c>
      <c r="S286" s="10"/>
    </row>
    <row r="287" spans="1:19" x14ac:dyDescent="0.25">
      <c r="A287" s="10"/>
      <c r="B287" s="4">
        <f>'CALC | Main Engine'!$B287</f>
        <v>280</v>
      </c>
      <c r="C287" s="5">
        <f>'CALC | Main Engine'!$E287</f>
        <v>1</v>
      </c>
      <c r="D287" s="27">
        <f>IF(ISBLANK('INPUT | Operations'!$C292),"",'INPUT | Operations'!$C291)</f>
        <v>345519</v>
      </c>
      <c r="E287" s="32">
        <f>IF(ISBLANK('INPUT | Operations'!$C292),"",'INPUT | Operations'!$C292)</f>
        <v>345924</v>
      </c>
      <c r="F287" s="123">
        <f t="shared" si="24"/>
        <v>1</v>
      </c>
      <c r="G287" s="49">
        <f t="shared" si="24"/>
        <v>0</v>
      </c>
      <c r="H287" s="49">
        <f t="shared" si="24"/>
        <v>0</v>
      </c>
      <c r="I287" s="49">
        <f t="shared" si="20"/>
        <v>0</v>
      </c>
      <c r="J287" s="49">
        <f t="shared" si="20"/>
        <v>0</v>
      </c>
      <c r="K287" s="50">
        <f t="shared" si="20"/>
        <v>1</v>
      </c>
      <c r="L287" s="49">
        <f t="shared" si="21"/>
        <v>0</v>
      </c>
      <c r="M287" s="49">
        <f t="shared" si="21"/>
        <v>0</v>
      </c>
      <c r="N287" s="49">
        <f t="shared" si="21"/>
        <v>0</v>
      </c>
      <c r="O287" s="49">
        <f t="shared" si="22"/>
        <v>1</v>
      </c>
      <c r="P287" s="49">
        <f t="shared" si="23"/>
        <v>0</v>
      </c>
      <c r="Q287" s="49">
        <f t="shared" si="23"/>
        <v>0</v>
      </c>
      <c r="R287" s="50">
        <f t="shared" si="23"/>
        <v>0</v>
      </c>
      <c r="S287" s="10"/>
    </row>
    <row r="288" spans="1:19" x14ac:dyDescent="0.25">
      <c r="A288" s="10"/>
      <c r="B288" s="4">
        <f>'CALC | Main Engine'!$B288</f>
        <v>281</v>
      </c>
      <c r="C288" s="5">
        <f>'CALC | Main Engine'!$E288</f>
        <v>1</v>
      </c>
      <c r="D288" s="27">
        <f>IF(ISBLANK('INPUT | Operations'!$C293),"",'INPUT | Operations'!$C292)</f>
        <v>345924</v>
      </c>
      <c r="E288" s="32">
        <f>IF(ISBLANK('INPUT | Operations'!$C293),"",'INPUT | Operations'!$C293)</f>
        <v>346321</v>
      </c>
      <c r="F288" s="123">
        <f t="shared" si="24"/>
        <v>1</v>
      </c>
      <c r="G288" s="49">
        <f t="shared" si="24"/>
        <v>0</v>
      </c>
      <c r="H288" s="49">
        <f t="shared" si="24"/>
        <v>0</v>
      </c>
      <c r="I288" s="49">
        <f t="shared" si="20"/>
        <v>0</v>
      </c>
      <c r="J288" s="49">
        <f t="shared" si="20"/>
        <v>0</v>
      </c>
      <c r="K288" s="50">
        <f t="shared" si="20"/>
        <v>1</v>
      </c>
      <c r="L288" s="49">
        <f t="shared" si="21"/>
        <v>0</v>
      </c>
      <c r="M288" s="49">
        <f t="shared" si="21"/>
        <v>0</v>
      </c>
      <c r="N288" s="49">
        <f t="shared" si="21"/>
        <v>0</v>
      </c>
      <c r="O288" s="49">
        <f t="shared" si="22"/>
        <v>1</v>
      </c>
      <c r="P288" s="49">
        <f t="shared" si="23"/>
        <v>0</v>
      </c>
      <c r="Q288" s="49">
        <f t="shared" si="23"/>
        <v>0</v>
      </c>
      <c r="R288" s="50">
        <f t="shared" si="23"/>
        <v>0</v>
      </c>
      <c r="S288" s="10"/>
    </row>
    <row r="289" spans="1:19" x14ac:dyDescent="0.25">
      <c r="A289" s="10"/>
      <c r="B289" s="4">
        <f>'CALC | Main Engine'!$B289</f>
        <v>282</v>
      </c>
      <c r="C289" s="5">
        <f>'CALC | Main Engine'!$E289</f>
        <v>1</v>
      </c>
      <c r="D289" s="27">
        <f>IF(ISBLANK('INPUT | Operations'!$C294),"",'INPUT | Operations'!$C293)</f>
        <v>346321</v>
      </c>
      <c r="E289" s="32">
        <f>IF(ISBLANK('INPUT | Operations'!$C294),"",'INPUT | Operations'!$C294)</f>
        <v>346710</v>
      </c>
      <c r="F289" s="123">
        <f t="shared" si="24"/>
        <v>1</v>
      </c>
      <c r="G289" s="49">
        <f t="shared" si="24"/>
        <v>0</v>
      </c>
      <c r="H289" s="49">
        <f t="shared" si="24"/>
        <v>0</v>
      </c>
      <c r="I289" s="49">
        <f t="shared" si="20"/>
        <v>0</v>
      </c>
      <c r="J289" s="49">
        <f t="shared" si="20"/>
        <v>0</v>
      </c>
      <c r="K289" s="50">
        <f t="shared" si="20"/>
        <v>1</v>
      </c>
      <c r="L289" s="49">
        <f t="shared" si="21"/>
        <v>0</v>
      </c>
      <c r="M289" s="49">
        <f t="shared" si="21"/>
        <v>0</v>
      </c>
      <c r="N289" s="49">
        <f t="shared" si="21"/>
        <v>0</v>
      </c>
      <c r="O289" s="49">
        <f t="shared" si="22"/>
        <v>1</v>
      </c>
      <c r="P289" s="49">
        <f t="shared" si="23"/>
        <v>0</v>
      </c>
      <c r="Q289" s="49">
        <f t="shared" si="23"/>
        <v>0</v>
      </c>
      <c r="R289" s="50">
        <f t="shared" si="23"/>
        <v>0</v>
      </c>
      <c r="S289" s="10"/>
    </row>
    <row r="290" spans="1:19" x14ac:dyDescent="0.25">
      <c r="A290" s="10"/>
      <c r="B290" s="4">
        <f>'CALC | Main Engine'!$B290</f>
        <v>283</v>
      </c>
      <c r="C290" s="5">
        <f>'CALC | Main Engine'!$E290</f>
        <v>1</v>
      </c>
      <c r="D290" s="27">
        <f>IF(ISBLANK('INPUT | Operations'!$C295),"",'INPUT | Operations'!$C294)</f>
        <v>346710</v>
      </c>
      <c r="E290" s="32">
        <f>IF(ISBLANK('INPUT | Operations'!$C295),"",'INPUT | Operations'!$C295)</f>
        <v>347091</v>
      </c>
      <c r="F290" s="123">
        <f t="shared" si="24"/>
        <v>1</v>
      </c>
      <c r="G290" s="49">
        <f t="shared" si="24"/>
        <v>0</v>
      </c>
      <c r="H290" s="49">
        <f t="shared" si="24"/>
        <v>0</v>
      </c>
      <c r="I290" s="49">
        <f t="shared" si="20"/>
        <v>0</v>
      </c>
      <c r="J290" s="49">
        <f t="shared" si="20"/>
        <v>0</v>
      </c>
      <c r="K290" s="50">
        <f t="shared" si="20"/>
        <v>1</v>
      </c>
      <c r="L290" s="49">
        <f t="shared" si="21"/>
        <v>0</v>
      </c>
      <c r="M290" s="49">
        <f t="shared" si="21"/>
        <v>0</v>
      </c>
      <c r="N290" s="49">
        <f t="shared" si="21"/>
        <v>0</v>
      </c>
      <c r="O290" s="49">
        <f t="shared" si="22"/>
        <v>1</v>
      </c>
      <c r="P290" s="49">
        <f t="shared" si="23"/>
        <v>0</v>
      </c>
      <c r="Q290" s="49">
        <f t="shared" si="23"/>
        <v>0</v>
      </c>
      <c r="R290" s="50">
        <f t="shared" si="23"/>
        <v>0</v>
      </c>
      <c r="S290" s="10"/>
    </row>
    <row r="291" spans="1:19" x14ac:dyDescent="0.25">
      <c r="A291" s="10"/>
      <c r="B291" s="4">
        <f>'CALC | Main Engine'!$B291</f>
        <v>284</v>
      </c>
      <c r="C291" s="5">
        <f>'CALC | Main Engine'!$E291</f>
        <v>1</v>
      </c>
      <c r="D291" s="27">
        <f>IF(ISBLANK('INPUT | Operations'!$C296),"",'INPUT | Operations'!$C295)</f>
        <v>347091</v>
      </c>
      <c r="E291" s="32">
        <f>IF(ISBLANK('INPUT | Operations'!$C296),"",'INPUT | Operations'!$C296)</f>
        <v>347464</v>
      </c>
      <c r="F291" s="123">
        <f t="shared" si="24"/>
        <v>1</v>
      </c>
      <c r="G291" s="49">
        <f t="shared" si="24"/>
        <v>0</v>
      </c>
      <c r="H291" s="49">
        <f t="shared" si="24"/>
        <v>0</v>
      </c>
      <c r="I291" s="49">
        <f t="shared" si="20"/>
        <v>0</v>
      </c>
      <c r="J291" s="49">
        <f t="shared" si="20"/>
        <v>0</v>
      </c>
      <c r="K291" s="50">
        <f t="shared" si="20"/>
        <v>1</v>
      </c>
      <c r="L291" s="49">
        <f t="shared" si="21"/>
        <v>0</v>
      </c>
      <c r="M291" s="49">
        <f t="shared" si="21"/>
        <v>0</v>
      </c>
      <c r="N291" s="49">
        <f t="shared" si="21"/>
        <v>0</v>
      </c>
      <c r="O291" s="49">
        <f t="shared" si="22"/>
        <v>1</v>
      </c>
      <c r="P291" s="49">
        <f t="shared" si="23"/>
        <v>0</v>
      </c>
      <c r="Q291" s="49">
        <f t="shared" si="23"/>
        <v>0</v>
      </c>
      <c r="R291" s="50">
        <f t="shared" si="23"/>
        <v>0</v>
      </c>
      <c r="S291" s="10"/>
    </row>
    <row r="292" spans="1:19" x14ac:dyDescent="0.25">
      <c r="A292" s="10"/>
      <c r="B292" s="4">
        <f>'CALC | Main Engine'!$B292</f>
        <v>285</v>
      </c>
      <c r="C292" s="5">
        <f>'CALC | Main Engine'!$E292</f>
        <v>1</v>
      </c>
      <c r="D292" s="27">
        <f>IF(ISBLANK('INPUT | Operations'!$C297),"",'INPUT | Operations'!$C296)</f>
        <v>347464</v>
      </c>
      <c r="E292" s="32">
        <f>IF(ISBLANK('INPUT | Operations'!$C297),"",'INPUT | Operations'!$C297)</f>
        <v>347829</v>
      </c>
      <c r="F292" s="123">
        <f t="shared" si="24"/>
        <v>1</v>
      </c>
      <c r="G292" s="49">
        <f t="shared" si="24"/>
        <v>0</v>
      </c>
      <c r="H292" s="49">
        <f t="shared" si="24"/>
        <v>0</v>
      </c>
      <c r="I292" s="49">
        <f t="shared" si="20"/>
        <v>0</v>
      </c>
      <c r="J292" s="49">
        <f t="shared" si="20"/>
        <v>0</v>
      </c>
      <c r="K292" s="50">
        <f t="shared" si="20"/>
        <v>1</v>
      </c>
      <c r="L292" s="49">
        <f t="shared" si="21"/>
        <v>0</v>
      </c>
      <c r="M292" s="49">
        <f t="shared" si="21"/>
        <v>0</v>
      </c>
      <c r="N292" s="49">
        <f t="shared" si="21"/>
        <v>0</v>
      </c>
      <c r="O292" s="49">
        <f t="shared" si="22"/>
        <v>1</v>
      </c>
      <c r="P292" s="49">
        <f t="shared" si="23"/>
        <v>0</v>
      </c>
      <c r="Q292" s="49">
        <f t="shared" si="23"/>
        <v>0</v>
      </c>
      <c r="R292" s="50">
        <f t="shared" si="23"/>
        <v>0</v>
      </c>
      <c r="S292" s="10"/>
    </row>
    <row r="293" spans="1:19" x14ac:dyDescent="0.25">
      <c r="A293" s="10"/>
      <c r="B293" s="4">
        <f>'CALC | Main Engine'!$B293</f>
        <v>286</v>
      </c>
      <c r="C293" s="5">
        <f>'CALC | Main Engine'!$E293</f>
        <v>1</v>
      </c>
      <c r="D293" s="27">
        <f>IF(ISBLANK('INPUT | Operations'!$C298),"",'INPUT | Operations'!$C297)</f>
        <v>347829</v>
      </c>
      <c r="E293" s="32">
        <f>IF(ISBLANK('INPUT | Operations'!$C298),"",'INPUT | Operations'!$C298)</f>
        <v>348187</v>
      </c>
      <c r="F293" s="123">
        <f t="shared" si="24"/>
        <v>1</v>
      </c>
      <c r="G293" s="49">
        <f t="shared" si="24"/>
        <v>0</v>
      </c>
      <c r="H293" s="49">
        <f t="shared" si="24"/>
        <v>0</v>
      </c>
      <c r="I293" s="49">
        <f t="shared" si="20"/>
        <v>0</v>
      </c>
      <c r="J293" s="49">
        <f t="shared" si="20"/>
        <v>0</v>
      </c>
      <c r="K293" s="50">
        <f t="shared" si="20"/>
        <v>1</v>
      </c>
      <c r="L293" s="49">
        <f t="shared" si="21"/>
        <v>0</v>
      </c>
      <c r="M293" s="49">
        <f t="shared" si="21"/>
        <v>0</v>
      </c>
      <c r="N293" s="49">
        <f t="shared" si="21"/>
        <v>0</v>
      </c>
      <c r="O293" s="49">
        <f t="shared" si="22"/>
        <v>1</v>
      </c>
      <c r="P293" s="49">
        <f t="shared" si="23"/>
        <v>0</v>
      </c>
      <c r="Q293" s="49">
        <f t="shared" si="23"/>
        <v>0</v>
      </c>
      <c r="R293" s="50">
        <f t="shared" si="23"/>
        <v>0</v>
      </c>
      <c r="S293" s="10"/>
    </row>
    <row r="294" spans="1:19" x14ac:dyDescent="0.25">
      <c r="A294" s="10"/>
      <c r="B294" s="4">
        <f>'CALC | Main Engine'!$B294</f>
        <v>287</v>
      </c>
      <c r="C294" s="5">
        <f>'CALC | Main Engine'!$E294</f>
        <v>1</v>
      </c>
      <c r="D294" s="27">
        <f>IF(ISBLANK('INPUT | Operations'!$C299),"",'INPUT | Operations'!$C298)</f>
        <v>348187</v>
      </c>
      <c r="E294" s="32">
        <f>IF(ISBLANK('INPUT | Operations'!$C299),"",'INPUT | Operations'!$C299)</f>
        <v>348536</v>
      </c>
      <c r="F294" s="123">
        <f t="shared" si="24"/>
        <v>1</v>
      </c>
      <c r="G294" s="49">
        <f t="shared" si="24"/>
        <v>0</v>
      </c>
      <c r="H294" s="49">
        <f t="shared" si="24"/>
        <v>0</v>
      </c>
      <c r="I294" s="49">
        <f t="shared" si="20"/>
        <v>0</v>
      </c>
      <c r="J294" s="49">
        <f t="shared" si="20"/>
        <v>0</v>
      </c>
      <c r="K294" s="50">
        <f t="shared" si="20"/>
        <v>1</v>
      </c>
      <c r="L294" s="49">
        <f t="shared" si="21"/>
        <v>0</v>
      </c>
      <c r="M294" s="49">
        <f t="shared" si="21"/>
        <v>0</v>
      </c>
      <c r="N294" s="49">
        <f t="shared" si="21"/>
        <v>0</v>
      </c>
      <c r="O294" s="49">
        <f t="shared" si="22"/>
        <v>1</v>
      </c>
      <c r="P294" s="49">
        <f t="shared" si="23"/>
        <v>0</v>
      </c>
      <c r="Q294" s="49">
        <f t="shared" si="23"/>
        <v>0</v>
      </c>
      <c r="R294" s="50">
        <f t="shared" si="23"/>
        <v>0</v>
      </c>
      <c r="S294" s="10"/>
    </row>
    <row r="295" spans="1:19" x14ac:dyDescent="0.25">
      <c r="A295" s="10"/>
      <c r="B295" s="4">
        <f>'CALC | Main Engine'!$B295</f>
        <v>288</v>
      </c>
      <c r="C295" s="5">
        <f>'CALC | Main Engine'!$E295</f>
        <v>1</v>
      </c>
      <c r="D295" s="27">
        <f>IF(ISBLANK('INPUT | Operations'!$C300),"",'INPUT | Operations'!$C299)</f>
        <v>348536</v>
      </c>
      <c r="E295" s="32">
        <f>IF(ISBLANK('INPUT | Operations'!$C300),"",'INPUT | Operations'!$C300)</f>
        <v>348878</v>
      </c>
      <c r="F295" s="123">
        <f t="shared" si="24"/>
        <v>1</v>
      </c>
      <c r="G295" s="49">
        <f t="shared" si="24"/>
        <v>0</v>
      </c>
      <c r="H295" s="49">
        <f t="shared" si="24"/>
        <v>0</v>
      </c>
      <c r="I295" s="49">
        <f t="shared" si="20"/>
        <v>0</v>
      </c>
      <c r="J295" s="49">
        <f t="shared" si="20"/>
        <v>0</v>
      </c>
      <c r="K295" s="50">
        <f t="shared" si="20"/>
        <v>1</v>
      </c>
      <c r="L295" s="49">
        <f t="shared" si="21"/>
        <v>0</v>
      </c>
      <c r="M295" s="49">
        <f t="shared" si="21"/>
        <v>0</v>
      </c>
      <c r="N295" s="49">
        <f t="shared" si="21"/>
        <v>0</v>
      </c>
      <c r="O295" s="49">
        <f t="shared" si="22"/>
        <v>1</v>
      </c>
      <c r="P295" s="49">
        <f t="shared" si="23"/>
        <v>0</v>
      </c>
      <c r="Q295" s="49">
        <f t="shared" si="23"/>
        <v>0</v>
      </c>
      <c r="R295" s="50">
        <f t="shared" si="23"/>
        <v>0</v>
      </c>
      <c r="S295" s="10"/>
    </row>
    <row r="296" spans="1:19" x14ac:dyDescent="0.25">
      <c r="A296" s="10"/>
      <c r="B296" s="4">
        <f>'CALC | Main Engine'!$B296</f>
        <v>289</v>
      </c>
      <c r="C296" s="5">
        <f>'CALC | Main Engine'!$E296</f>
        <v>1</v>
      </c>
      <c r="D296" s="27">
        <f>IF(ISBLANK('INPUT | Operations'!$C301),"",'INPUT | Operations'!$C300)</f>
        <v>348878</v>
      </c>
      <c r="E296" s="32">
        <f>IF(ISBLANK('INPUT | Operations'!$C301),"",'INPUT | Operations'!$C301)</f>
        <v>349212</v>
      </c>
      <c r="F296" s="123">
        <f t="shared" si="24"/>
        <v>1</v>
      </c>
      <c r="G296" s="49">
        <f t="shared" si="24"/>
        <v>0</v>
      </c>
      <c r="H296" s="49">
        <f t="shared" si="24"/>
        <v>0</v>
      </c>
      <c r="I296" s="49">
        <f t="shared" si="20"/>
        <v>0</v>
      </c>
      <c r="J296" s="49">
        <f t="shared" si="20"/>
        <v>0</v>
      </c>
      <c r="K296" s="50">
        <f t="shared" si="20"/>
        <v>1</v>
      </c>
      <c r="L296" s="49">
        <f t="shared" si="21"/>
        <v>0</v>
      </c>
      <c r="M296" s="49">
        <f t="shared" si="21"/>
        <v>0</v>
      </c>
      <c r="N296" s="49">
        <f t="shared" si="21"/>
        <v>0</v>
      </c>
      <c r="O296" s="49">
        <f t="shared" si="22"/>
        <v>1</v>
      </c>
      <c r="P296" s="49">
        <f t="shared" si="23"/>
        <v>0</v>
      </c>
      <c r="Q296" s="49">
        <f t="shared" si="23"/>
        <v>0</v>
      </c>
      <c r="R296" s="50">
        <f t="shared" si="23"/>
        <v>0</v>
      </c>
      <c r="S296" s="10"/>
    </row>
    <row r="297" spans="1:19" x14ac:dyDescent="0.25">
      <c r="A297" s="10"/>
      <c r="B297" s="4">
        <f>'CALC | Main Engine'!$B297</f>
        <v>290</v>
      </c>
      <c r="C297" s="5">
        <f>'CALC | Main Engine'!$E297</f>
        <v>1</v>
      </c>
      <c r="D297" s="27">
        <f>IF(ISBLANK('INPUT | Operations'!$C302),"",'INPUT | Operations'!$C301)</f>
        <v>349212</v>
      </c>
      <c r="E297" s="32">
        <f>IF(ISBLANK('INPUT | Operations'!$C302),"",'INPUT | Operations'!$C302)</f>
        <v>349539</v>
      </c>
      <c r="F297" s="123">
        <f t="shared" si="24"/>
        <v>1</v>
      </c>
      <c r="G297" s="49">
        <f t="shared" si="24"/>
        <v>0</v>
      </c>
      <c r="H297" s="49">
        <f t="shared" si="24"/>
        <v>0</v>
      </c>
      <c r="I297" s="49">
        <f t="shared" si="20"/>
        <v>0</v>
      </c>
      <c r="J297" s="49">
        <f t="shared" si="20"/>
        <v>0</v>
      </c>
      <c r="K297" s="50">
        <f t="shared" si="20"/>
        <v>1</v>
      </c>
      <c r="L297" s="49">
        <f t="shared" si="21"/>
        <v>0</v>
      </c>
      <c r="M297" s="49">
        <f t="shared" si="21"/>
        <v>0</v>
      </c>
      <c r="N297" s="49">
        <f t="shared" si="21"/>
        <v>0</v>
      </c>
      <c r="O297" s="49">
        <f t="shared" si="22"/>
        <v>1</v>
      </c>
      <c r="P297" s="49">
        <f t="shared" si="23"/>
        <v>0</v>
      </c>
      <c r="Q297" s="49">
        <f t="shared" si="23"/>
        <v>0</v>
      </c>
      <c r="R297" s="50">
        <f t="shared" si="23"/>
        <v>0</v>
      </c>
      <c r="S297" s="10"/>
    </row>
    <row r="298" spans="1:19" x14ac:dyDescent="0.25">
      <c r="A298" s="10"/>
      <c r="B298" s="4">
        <f>'CALC | Main Engine'!$B298</f>
        <v>291</v>
      </c>
      <c r="C298" s="5">
        <f>'CALC | Main Engine'!$E298</f>
        <v>1</v>
      </c>
      <c r="D298" s="27">
        <f>IF(ISBLANK('INPUT | Operations'!$C303),"",'INPUT | Operations'!$C302)</f>
        <v>349539</v>
      </c>
      <c r="E298" s="32">
        <f>IF(ISBLANK('INPUT | Operations'!$C303),"",'INPUT | Operations'!$C303)</f>
        <v>350013.5</v>
      </c>
      <c r="F298" s="123">
        <f t="shared" si="24"/>
        <v>1</v>
      </c>
      <c r="G298" s="49">
        <f t="shared" si="24"/>
        <v>0</v>
      </c>
      <c r="H298" s="49">
        <f t="shared" si="24"/>
        <v>0</v>
      </c>
      <c r="I298" s="49">
        <f t="shared" si="20"/>
        <v>0</v>
      </c>
      <c r="J298" s="49">
        <f t="shared" si="20"/>
        <v>0</v>
      </c>
      <c r="K298" s="50">
        <f t="shared" si="20"/>
        <v>1</v>
      </c>
      <c r="L298" s="49">
        <f t="shared" si="21"/>
        <v>0</v>
      </c>
      <c r="M298" s="49">
        <f t="shared" si="21"/>
        <v>0</v>
      </c>
      <c r="N298" s="49">
        <f t="shared" si="21"/>
        <v>0</v>
      </c>
      <c r="O298" s="49">
        <f t="shared" si="22"/>
        <v>1</v>
      </c>
      <c r="P298" s="49">
        <f t="shared" si="23"/>
        <v>0</v>
      </c>
      <c r="Q298" s="49">
        <f t="shared" si="23"/>
        <v>0</v>
      </c>
      <c r="R298" s="50">
        <f t="shared" si="23"/>
        <v>0</v>
      </c>
      <c r="S298" s="10"/>
    </row>
    <row r="299" spans="1:19" x14ac:dyDescent="0.25">
      <c r="A299" s="10"/>
      <c r="B299" s="4">
        <f>'CALC | Main Engine'!$B299</f>
        <v>292</v>
      </c>
      <c r="C299" s="5">
        <f>'CALC | Main Engine'!$E299</f>
        <v>1</v>
      </c>
      <c r="D299" s="27">
        <f>IF(ISBLANK('INPUT | Operations'!$C304),"",'INPUT | Operations'!$C303)</f>
        <v>350013.5</v>
      </c>
      <c r="E299" s="32">
        <f>IF(ISBLANK('INPUT | Operations'!$C304),"",'INPUT | Operations'!$C304)</f>
        <v>350473</v>
      </c>
      <c r="F299" s="123">
        <f t="shared" si="24"/>
        <v>1</v>
      </c>
      <c r="G299" s="49">
        <f t="shared" si="24"/>
        <v>0</v>
      </c>
      <c r="H299" s="49">
        <f t="shared" si="24"/>
        <v>0</v>
      </c>
      <c r="I299" s="49">
        <f t="shared" si="20"/>
        <v>0</v>
      </c>
      <c r="J299" s="49">
        <f t="shared" si="20"/>
        <v>0</v>
      </c>
      <c r="K299" s="50">
        <f t="shared" si="20"/>
        <v>1</v>
      </c>
      <c r="L299" s="49">
        <f t="shared" si="21"/>
        <v>0</v>
      </c>
      <c r="M299" s="49">
        <f t="shared" si="21"/>
        <v>0</v>
      </c>
      <c r="N299" s="49">
        <f t="shared" si="21"/>
        <v>0</v>
      </c>
      <c r="O299" s="49">
        <f t="shared" si="22"/>
        <v>1</v>
      </c>
      <c r="P299" s="49">
        <f t="shared" si="23"/>
        <v>0</v>
      </c>
      <c r="Q299" s="49">
        <f t="shared" si="23"/>
        <v>0</v>
      </c>
      <c r="R299" s="50">
        <f t="shared" si="23"/>
        <v>0</v>
      </c>
      <c r="S299" s="10"/>
    </row>
    <row r="300" spans="1:19" x14ac:dyDescent="0.25">
      <c r="A300" s="10"/>
      <c r="B300" s="4">
        <f>'CALC | Main Engine'!$B300</f>
        <v>293</v>
      </c>
      <c r="C300" s="5">
        <f>'CALC | Main Engine'!$E300</f>
        <v>1</v>
      </c>
      <c r="D300" s="27">
        <f>IF(ISBLANK('INPUT | Operations'!$C305),"",'INPUT | Operations'!$C304)</f>
        <v>350473</v>
      </c>
      <c r="E300" s="32">
        <f>IF(ISBLANK('INPUT | Operations'!$C305),"",'INPUT | Operations'!$C305)</f>
        <v>350769</v>
      </c>
      <c r="F300" s="123">
        <f t="shared" si="24"/>
        <v>1</v>
      </c>
      <c r="G300" s="49">
        <f t="shared" si="24"/>
        <v>0</v>
      </c>
      <c r="H300" s="49">
        <f t="shared" si="24"/>
        <v>0</v>
      </c>
      <c r="I300" s="49">
        <f t="shared" si="20"/>
        <v>0</v>
      </c>
      <c r="J300" s="49">
        <f t="shared" si="20"/>
        <v>0</v>
      </c>
      <c r="K300" s="50">
        <f t="shared" si="20"/>
        <v>1</v>
      </c>
      <c r="L300" s="49">
        <f t="shared" si="21"/>
        <v>0</v>
      </c>
      <c r="M300" s="49">
        <f t="shared" si="21"/>
        <v>0</v>
      </c>
      <c r="N300" s="49">
        <f t="shared" si="21"/>
        <v>0</v>
      </c>
      <c r="O300" s="49">
        <f t="shared" si="22"/>
        <v>1</v>
      </c>
      <c r="P300" s="49">
        <f t="shared" si="23"/>
        <v>0</v>
      </c>
      <c r="Q300" s="49">
        <f t="shared" si="23"/>
        <v>0</v>
      </c>
      <c r="R300" s="50">
        <f t="shared" si="23"/>
        <v>0</v>
      </c>
      <c r="S300" s="10"/>
    </row>
    <row r="301" spans="1:19" x14ac:dyDescent="0.25">
      <c r="A301" s="10"/>
      <c r="B301" s="4">
        <f>'CALC | Main Engine'!$B301</f>
        <v>294</v>
      </c>
      <c r="C301" s="5">
        <f>'CALC | Main Engine'!$E301</f>
        <v>1</v>
      </c>
      <c r="D301" s="27">
        <f>IF(ISBLANK('INPUT | Operations'!$C306),"",'INPUT | Operations'!$C305)</f>
        <v>350769</v>
      </c>
      <c r="E301" s="32">
        <f>IF(ISBLANK('INPUT | Operations'!$C306),"",'INPUT | Operations'!$C306)</f>
        <v>351058</v>
      </c>
      <c r="F301" s="123">
        <f t="shared" si="24"/>
        <v>1</v>
      </c>
      <c r="G301" s="49">
        <f t="shared" si="24"/>
        <v>0</v>
      </c>
      <c r="H301" s="49">
        <f t="shared" si="24"/>
        <v>0</v>
      </c>
      <c r="I301" s="49">
        <f t="shared" si="20"/>
        <v>0</v>
      </c>
      <c r="J301" s="49">
        <f t="shared" si="20"/>
        <v>0</v>
      </c>
      <c r="K301" s="50">
        <f t="shared" si="20"/>
        <v>1</v>
      </c>
      <c r="L301" s="49">
        <f t="shared" si="21"/>
        <v>0</v>
      </c>
      <c r="M301" s="49">
        <f t="shared" si="21"/>
        <v>0</v>
      </c>
      <c r="N301" s="49">
        <f t="shared" si="21"/>
        <v>0</v>
      </c>
      <c r="O301" s="49">
        <f t="shared" si="22"/>
        <v>1</v>
      </c>
      <c r="P301" s="49">
        <f t="shared" si="23"/>
        <v>0</v>
      </c>
      <c r="Q301" s="49">
        <f t="shared" si="23"/>
        <v>0</v>
      </c>
      <c r="R301" s="50">
        <f t="shared" si="23"/>
        <v>0</v>
      </c>
      <c r="S301" s="10"/>
    </row>
    <row r="302" spans="1:19" x14ac:dyDescent="0.25">
      <c r="A302" s="10"/>
      <c r="B302" s="4">
        <f>'CALC | Main Engine'!$B302</f>
        <v>295</v>
      </c>
      <c r="C302" s="5">
        <f>'CALC | Main Engine'!$E302</f>
        <v>1</v>
      </c>
      <c r="D302" s="27">
        <f>IF(ISBLANK('INPUT | Operations'!$C307),"",'INPUT | Operations'!$C306)</f>
        <v>351058</v>
      </c>
      <c r="E302" s="32">
        <f>IF(ISBLANK('INPUT | Operations'!$C307),"",'INPUT | Operations'!$C307)</f>
        <v>351339</v>
      </c>
      <c r="F302" s="123">
        <f t="shared" si="24"/>
        <v>1</v>
      </c>
      <c r="G302" s="49">
        <f t="shared" si="24"/>
        <v>0</v>
      </c>
      <c r="H302" s="49">
        <f t="shared" si="24"/>
        <v>0</v>
      </c>
      <c r="I302" s="49">
        <f t="shared" si="20"/>
        <v>0</v>
      </c>
      <c r="J302" s="49">
        <f t="shared" si="20"/>
        <v>0</v>
      </c>
      <c r="K302" s="50">
        <f t="shared" si="20"/>
        <v>1</v>
      </c>
      <c r="L302" s="49">
        <f t="shared" si="21"/>
        <v>0</v>
      </c>
      <c r="M302" s="49">
        <f t="shared" si="21"/>
        <v>0</v>
      </c>
      <c r="N302" s="49">
        <f t="shared" si="21"/>
        <v>0</v>
      </c>
      <c r="O302" s="49">
        <f t="shared" si="22"/>
        <v>1</v>
      </c>
      <c r="P302" s="49">
        <f t="shared" si="23"/>
        <v>0</v>
      </c>
      <c r="Q302" s="49">
        <f t="shared" si="23"/>
        <v>0</v>
      </c>
      <c r="R302" s="50">
        <f t="shared" si="23"/>
        <v>0</v>
      </c>
      <c r="S302" s="10"/>
    </row>
    <row r="303" spans="1:19" x14ac:dyDescent="0.25">
      <c r="A303" s="10"/>
      <c r="B303" s="4">
        <f>'CALC | Main Engine'!$B303</f>
        <v>296</v>
      </c>
      <c r="C303" s="5">
        <f>'CALC | Main Engine'!$E303</f>
        <v>1</v>
      </c>
      <c r="D303" s="27">
        <f>IF(ISBLANK('INPUT | Operations'!$C308),"",'INPUT | Operations'!$C307)</f>
        <v>351339</v>
      </c>
      <c r="E303" s="32">
        <f>IF(ISBLANK('INPUT | Operations'!$C308),"",'INPUT | Operations'!$C308)</f>
        <v>351613</v>
      </c>
      <c r="F303" s="123">
        <f t="shared" si="24"/>
        <v>1</v>
      </c>
      <c r="G303" s="49">
        <f t="shared" si="24"/>
        <v>0</v>
      </c>
      <c r="H303" s="49">
        <f t="shared" si="24"/>
        <v>0</v>
      </c>
      <c r="I303" s="49">
        <f t="shared" si="20"/>
        <v>0</v>
      </c>
      <c r="J303" s="49">
        <f t="shared" si="20"/>
        <v>0</v>
      </c>
      <c r="K303" s="50">
        <f t="shared" si="20"/>
        <v>1</v>
      </c>
      <c r="L303" s="49">
        <f t="shared" si="21"/>
        <v>0</v>
      </c>
      <c r="M303" s="49">
        <f t="shared" si="21"/>
        <v>0</v>
      </c>
      <c r="N303" s="49">
        <f t="shared" si="21"/>
        <v>0</v>
      </c>
      <c r="O303" s="49">
        <f t="shared" si="22"/>
        <v>1</v>
      </c>
      <c r="P303" s="49">
        <f t="shared" si="23"/>
        <v>0</v>
      </c>
      <c r="Q303" s="49">
        <f t="shared" si="23"/>
        <v>0</v>
      </c>
      <c r="R303" s="50">
        <f t="shared" si="23"/>
        <v>0</v>
      </c>
      <c r="S303" s="10"/>
    </row>
    <row r="304" spans="1:19" x14ac:dyDescent="0.25">
      <c r="A304" s="10"/>
      <c r="B304" s="4">
        <f>'CALC | Main Engine'!$B304</f>
        <v>297</v>
      </c>
      <c r="C304" s="5">
        <f>'CALC | Main Engine'!$E304</f>
        <v>1</v>
      </c>
      <c r="D304" s="27">
        <f>IF(ISBLANK('INPUT | Operations'!$C309),"",'INPUT | Operations'!$C308)</f>
        <v>351613</v>
      </c>
      <c r="E304" s="32">
        <f>IF(ISBLANK('INPUT | Operations'!$C309),"",'INPUT | Operations'!$C309)</f>
        <v>351879</v>
      </c>
      <c r="F304" s="123">
        <f t="shared" si="24"/>
        <v>1</v>
      </c>
      <c r="G304" s="49">
        <f t="shared" si="24"/>
        <v>0</v>
      </c>
      <c r="H304" s="49">
        <f t="shared" si="24"/>
        <v>0</v>
      </c>
      <c r="I304" s="49">
        <f t="shared" si="20"/>
        <v>0</v>
      </c>
      <c r="J304" s="49">
        <f t="shared" si="20"/>
        <v>0</v>
      </c>
      <c r="K304" s="50">
        <f t="shared" si="20"/>
        <v>1</v>
      </c>
      <c r="L304" s="49">
        <f t="shared" si="21"/>
        <v>0</v>
      </c>
      <c r="M304" s="49">
        <f t="shared" si="21"/>
        <v>0</v>
      </c>
      <c r="N304" s="49">
        <f t="shared" si="21"/>
        <v>0</v>
      </c>
      <c r="O304" s="49">
        <f t="shared" si="22"/>
        <v>1</v>
      </c>
      <c r="P304" s="49">
        <f t="shared" si="23"/>
        <v>0</v>
      </c>
      <c r="Q304" s="49">
        <f t="shared" si="23"/>
        <v>0</v>
      </c>
      <c r="R304" s="50">
        <f t="shared" si="23"/>
        <v>0</v>
      </c>
      <c r="S304" s="10"/>
    </row>
    <row r="305" spans="1:19" x14ac:dyDescent="0.25">
      <c r="A305" s="10"/>
      <c r="B305" s="4">
        <f>'CALC | Main Engine'!$B305</f>
        <v>298</v>
      </c>
      <c r="C305" s="5">
        <f>'CALC | Main Engine'!$E305</f>
        <v>1</v>
      </c>
      <c r="D305" s="27">
        <f>IF(ISBLANK('INPUT | Operations'!$C310),"",'INPUT | Operations'!$C309)</f>
        <v>351879</v>
      </c>
      <c r="E305" s="32">
        <f>IF(ISBLANK('INPUT | Operations'!$C310),"",'INPUT | Operations'!$C310)</f>
        <v>352139</v>
      </c>
      <c r="F305" s="123">
        <f t="shared" si="24"/>
        <v>1</v>
      </c>
      <c r="G305" s="49">
        <f t="shared" si="24"/>
        <v>0</v>
      </c>
      <c r="H305" s="49">
        <f t="shared" si="24"/>
        <v>0</v>
      </c>
      <c r="I305" s="49">
        <f t="shared" si="20"/>
        <v>0</v>
      </c>
      <c r="J305" s="49">
        <f t="shared" si="20"/>
        <v>0</v>
      </c>
      <c r="K305" s="50">
        <f t="shared" si="20"/>
        <v>1</v>
      </c>
      <c r="L305" s="49">
        <f t="shared" si="21"/>
        <v>0</v>
      </c>
      <c r="M305" s="49">
        <f t="shared" si="21"/>
        <v>0</v>
      </c>
      <c r="N305" s="49">
        <f t="shared" si="21"/>
        <v>0</v>
      </c>
      <c r="O305" s="49">
        <f t="shared" si="22"/>
        <v>1</v>
      </c>
      <c r="P305" s="49">
        <f t="shared" si="23"/>
        <v>0</v>
      </c>
      <c r="Q305" s="49">
        <f t="shared" si="23"/>
        <v>0</v>
      </c>
      <c r="R305" s="50">
        <f t="shared" si="23"/>
        <v>0</v>
      </c>
      <c r="S305" s="10"/>
    </row>
    <row r="306" spans="1:19" x14ac:dyDescent="0.25">
      <c r="A306" s="10"/>
      <c r="B306" s="4">
        <f>'CALC | Main Engine'!$B306</f>
        <v>299</v>
      </c>
      <c r="C306" s="5">
        <f>'CALC | Main Engine'!$E306</f>
        <v>1</v>
      </c>
      <c r="D306" s="27">
        <f>IF(ISBLANK('INPUT | Operations'!$C311),"",'INPUT | Operations'!$C310)</f>
        <v>352139</v>
      </c>
      <c r="E306" s="32">
        <f>IF(ISBLANK('INPUT | Operations'!$C311),"",'INPUT | Operations'!$C311)</f>
        <v>352391</v>
      </c>
      <c r="F306" s="123">
        <f t="shared" si="24"/>
        <v>1</v>
      </c>
      <c r="G306" s="49">
        <f t="shared" si="24"/>
        <v>0</v>
      </c>
      <c r="H306" s="49">
        <f t="shared" si="24"/>
        <v>0</v>
      </c>
      <c r="I306" s="49">
        <f t="shared" si="20"/>
        <v>0</v>
      </c>
      <c r="J306" s="49">
        <f t="shared" si="20"/>
        <v>0</v>
      </c>
      <c r="K306" s="50">
        <f t="shared" si="20"/>
        <v>1</v>
      </c>
      <c r="L306" s="49">
        <f t="shared" si="21"/>
        <v>0</v>
      </c>
      <c r="M306" s="49">
        <f t="shared" si="21"/>
        <v>0</v>
      </c>
      <c r="N306" s="49">
        <f t="shared" si="21"/>
        <v>0</v>
      </c>
      <c r="O306" s="49">
        <f t="shared" si="22"/>
        <v>1</v>
      </c>
      <c r="P306" s="49">
        <f t="shared" si="23"/>
        <v>0</v>
      </c>
      <c r="Q306" s="49">
        <f t="shared" si="23"/>
        <v>0</v>
      </c>
      <c r="R306" s="50">
        <f t="shared" si="23"/>
        <v>0</v>
      </c>
      <c r="S306" s="10"/>
    </row>
    <row r="307" spans="1:19" x14ac:dyDescent="0.25">
      <c r="A307" s="10"/>
      <c r="B307" s="4">
        <f>'CALC | Main Engine'!$B307</f>
        <v>300</v>
      </c>
      <c r="C307" s="5">
        <f>'CALC | Main Engine'!$E307</f>
        <v>1</v>
      </c>
      <c r="D307" s="27">
        <f>IF(ISBLANK('INPUT | Operations'!$C312),"",'INPUT | Operations'!$C311)</f>
        <v>352391</v>
      </c>
      <c r="E307" s="32">
        <f>IF(ISBLANK('INPUT | Operations'!$C312),"",'INPUT | Operations'!$C312)</f>
        <v>352635</v>
      </c>
      <c r="F307" s="123">
        <f t="shared" si="24"/>
        <v>1</v>
      </c>
      <c r="G307" s="49">
        <f t="shared" si="24"/>
        <v>0</v>
      </c>
      <c r="H307" s="49">
        <f t="shared" si="24"/>
        <v>0</v>
      </c>
      <c r="I307" s="49">
        <f t="shared" si="20"/>
        <v>0</v>
      </c>
      <c r="J307" s="49">
        <f t="shared" si="20"/>
        <v>0</v>
      </c>
      <c r="K307" s="50">
        <f t="shared" si="20"/>
        <v>1</v>
      </c>
      <c r="L307" s="49">
        <f t="shared" si="21"/>
        <v>0</v>
      </c>
      <c r="M307" s="49">
        <f t="shared" si="21"/>
        <v>0</v>
      </c>
      <c r="N307" s="49">
        <f t="shared" si="21"/>
        <v>0</v>
      </c>
      <c r="O307" s="49">
        <f t="shared" si="22"/>
        <v>1</v>
      </c>
      <c r="P307" s="49">
        <f t="shared" si="23"/>
        <v>0</v>
      </c>
      <c r="Q307" s="49">
        <f t="shared" si="23"/>
        <v>0</v>
      </c>
      <c r="R307" s="50">
        <f t="shared" si="23"/>
        <v>0</v>
      </c>
      <c r="S307" s="10"/>
    </row>
    <row r="308" spans="1:19" x14ac:dyDescent="0.25">
      <c r="A308" s="10"/>
      <c r="B308" s="4">
        <f>'CALC | Main Engine'!$B308</f>
        <v>301</v>
      </c>
      <c r="C308" s="5">
        <f>'CALC | Main Engine'!$E308</f>
        <v>1</v>
      </c>
      <c r="D308" s="27">
        <f>IF(ISBLANK('INPUT | Operations'!$C313),"",'INPUT | Operations'!$C312)</f>
        <v>352635</v>
      </c>
      <c r="E308" s="32">
        <f>IF(ISBLANK('INPUT | Operations'!$C313),"",'INPUT | Operations'!$C313)</f>
        <v>352873</v>
      </c>
      <c r="F308" s="123">
        <f t="shared" si="24"/>
        <v>1</v>
      </c>
      <c r="G308" s="49">
        <f t="shared" si="24"/>
        <v>0</v>
      </c>
      <c r="H308" s="49">
        <f t="shared" si="24"/>
        <v>0</v>
      </c>
      <c r="I308" s="49">
        <f t="shared" si="20"/>
        <v>0</v>
      </c>
      <c r="J308" s="49">
        <f t="shared" si="20"/>
        <v>0</v>
      </c>
      <c r="K308" s="50">
        <f t="shared" si="20"/>
        <v>1</v>
      </c>
      <c r="L308" s="49">
        <f t="shared" si="21"/>
        <v>0</v>
      </c>
      <c r="M308" s="49">
        <f t="shared" si="21"/>
        <v>0</v>
      </c>
      <c r="N308" s="49">
        <f t="shared" si="21"/>
        <v>0</v>
      </c>
      <c r="O308" s="49">
        <f t="shared" si="22"/>
        <v>1</v>
      </c>
      <c r="P308" s="49">
        <f t="shared" si="23"/>
        <v>0</v>
      </c>
      <c r="Q308" s="49">
        <f t="shared" si="23"/>
        <v>0</v>
      </c>
      <c r="R308" s="50">
        <f t="shared" si="23"/>
        <v>0</v>
      </c>
      <c r="S308" s="10"/>
    </row>
    <row r="309" spans="1:19" x14ac:dyDescent="0.25">
      <c r="A309" s="10"/>
      <c r="B309" s="4">
        <f>'CALC | Main Engine'!$B309</f>
        <v>302</v>
      </c>
      <c r="C309" s="5">
        <f>'CALC | Main Engine'!$E309</f>
        <v>1</v>
      </c>
      <c r="D309" s="27">
        <f>IF(ISBLANK('INPUT | Operations'!$C314),"",'INPUT | Operations'!$C313)</f>
        <v>352873</v>
      </c>
      <c r="E309" s="32">
        <f>IF(ISBLANK('INPUT | Operations'!$C314),"",'INPUT | Operations'!$C314)</f>
        <v>353104</v>
      </c>
      <c r="F309" s="123">
        <f t="shared" si="24"/>
        <v>1</v>
      </c>
      <c r="G309" s="49">
        <f t="shared" si="24"/>
        <v>0</v>
      </c>
      <c r="H309" s="49">
        <f t="shared" si="24"/>
        <v>0</v>
      </c>
      <c r="I309" s="49">
        <f t="shared" si="20"/>
        <v>0</v>
      </c>
      <c r="J309" s="49">
        <f t="shared" si="20"/>
        <v>0</v>
      </c>
      <c r="K309" s="50">
        <f t="shared" si="20"/>
        <v>1</v>
      </c>
      <c r="L309" s="49">
        <f t="shared" si="21"/>
        <v>0</v>
      </c>
      <c r="M309" s="49">
        <f t="shared" si="21"/>
        <v>0</v>
      </c>
      <c r="N309" s="49">
        <f t="shared" si="21"/>
        <v>0</v>
      </c>
      <c r="O309" s="49">
        <f t="shared" si="22"/>
        <v>1</v>
      </c>
      <c r="P309" s="49">
        <f t="shared" si="23"/>
        <v>0</v>
      </c>
      <c r="Q309" s="49">
        <f t="shared" si="23"/>
        <v>0</v>
      </c>
      <c r="R309" s="50">
        <f t="shared" si="23"/>
        <v>0</v>
      </c>
      <c r="S309" s="10"/>
    </row>
    <row r="310" spans="1:19" x14ac:dyDescent="0.25">
      <c r="A310" s="10"/>
      <c r="B310" s="4">
        <f>'CALC | Main Engine'!$B310</f>
        <v>303</v>
      </c>
      <c r="C310" s="5">
        <f>'CALC | Main Engine'!$E310</f>
        <v>1</v>
      </c>
      <c r="D310" s="27">
        <f>IF(ISBLANK('INPUT | Operations'!$C315),"",'INPUT | Operations'!$C314)</f>
        <v>353104</v>
      </c>
      <c r="E310" s="32">
        <f>IF(ISBLANK('INPUT | Operations'!$C315),"",'INPUT | Operations'!$C315)</f>
        <v>353327</v>
      </c>
      <c r="F310" s="123">
        <f t="shared" si="24"/>
        <v>1</v>
      </c>
      <c r="G310" s="49">
        <f t="shared" si="24"/>
        <v>0</v>
      </c>
      <c r="H310" s="49">
        <f t="shared" si="24"/>
        <v>0</v>
      </c>
      <c r="I310" s="49">
        <f t="shared" si="20"/>
        <v>0</v>
      </c>
      <c r="J310" s="49">
        <f t="shared" si="20"/>
        <v>0</v>
      </c>
      <c r="K310" s="50">
        <f t="shared" si="20"/>
        <v>1</v>
      </c>
      <c r="L310" s="49">
        <f t="shared" si="21"/>
        <v>0</v>
      </c>
      <c r="M310" s="49">
        <f t="shared" si="21"/>
        <v>0</v>
      </c>
      <c r="N310" s="49">
        <f t="shared" si="21"/>
        <v>0</v>
      </c>
      <c r="O310" s="49">
        <f t="shared" si="22"/>
        <v>1</v>
      </c>
      <c r="P310" s="49">
        <f t="shared" si="23"/>
        <v>0</v>
      </c>
      <c r="Q310" s="49">
        <f t="shared" si="23"/>
        <v>0</v>
      </c>
      <c r="R310" s="50">
        <f t="shared" si="23"/>
        <v>0</v>
      </c>
      <c r="S310" s="10"/>
    </row>
    <row r="311" spans="1:19" x14ac:dyDescent="0.25">
      <c r="A311" s="10"/>
      <c r="B311" s="4">
        <f>'CALC | Main Engine'!$B311</f>
        <v>304</v>
      </c>
      <c r="C311" s="5">
        <f>'CALC | Main Engine'!$E311</f>
        <v>1</v>
      </c>
      <c r="D311" s="27">
        <f>IF(ISBLANK('INPUT | Operations'!$C316),"",'INPUT | Operations'!$C315)</f>
        <v>353327</v>
      </c>
      <c r="E311" s="32">
        <f>IF(ISBLANK('INPUT | Operations'!$C316),"",'INPUT | Operations'!$C316)</f>
        <v>353543</v>
      </c>
      <c r="F311" s="123">
        <f t="shared" si="24"/>
        <v>1</v>
      </c>
      <c r="G311" s="49">
        <f t="shared" si="24"/>
        <v>0</v>
      </c>
      <c r="H311" s="49">
        <f t="shared" si="24"/>
        <v>0</v>
      </c>
      <c r="I311" s="49">
        <f t="shared" si="20"/>
        <v>0</v>
      </c>
      <c r="J311" s="49">
        <f t="shared" si="20"/>
        <v>0</v>
      </c>
      <c r="K311" s="50">
        <f t="shared" si="20"/>
        <v>1</v>
      </c>
      <c r="L311" s="49">
        <f t="shared" si="21"/>
        <v>0</v>
      </c>
      <c r="M311" s="49">
        <f t="shared" si="21"/>
        <v>0</v>
      </c>
      <c r="N311" s="49">
        <f t="shared" si="21"/>
        <v>0</v>
      </c>
      <c r="O311" s="49">
        <f t="shared" si="22"/>
        <v>1</v>
      </c>
      <c r="P311" s="49">
        <f t="shared" si="23"/>
        <v>0</v>
      </c>
      <c r="Q311" s="49">
        <f t="shared" si="23"/>
        <v>0</v>
      </c>
      <c r="R311" s="50">
        <f t="shared" si="23"/>
        <v>0</v>
      </c>
      <c r="S311" s="10"/>
    </row>
    <row r="312" spans="1:19" x14ac:dyDescent="0.25">
      <c r="A312" s="10"/>
      <c r="B312" s="4">
        <f>'CALC | Main Engine'!$B312</f>
        <v>305</v>
      </c>
      <c r="C312" s="5">
        <f>'CALC | Main Engine'!$E312</f>
        <v>1</v>
      </c>
      <c r="D312" s="27">
        <f>IF(ISBLANK('INPUT | Operations'!$C317),"",'INPUT | Operations'!$C316)</f>
        <v>353543</v>
      </c>
      <c r="E312" s="32">
        <f>IF(ISBLANK('INPUT | Operations'!$C317),"",'INPUT | Operations'!$C317)</f>
        <v>353753</v>
      </c>
      <c r="F312" s="123">
        <f t="shared" si="24"/>
        <v>1</v>
      </c>
      <c r="G312" s="49">
        <f t="shared" si="24"/>
        <v>0</v>
      </c>
      <c r="H312" s="49">
        <f t="shared" si="24"/>
        <v>0</v>
      </c>
      <c r="I312" s="49">
        <f t="shared" si="20"/>
        <v>0</v>
      </c>
      <c r="J312" s="49">
        <f t="shared" si="20"/>
        <v>0</v>
      </c>
      <c r="K312" s="50">
        <f t="shared" si="20"/>
        <v>1</v>
      </c>
      <c r="L312" s="49">
        <f t="shared" si="21"/>
        <v>0</v>
      </c>
      <c r="M312" s="49">
        <f t="shared" si="21"/>
        <v>0</v>
      </c>
      <c r="N312" s="49">
        <f t="shared" si="21"/>
        <v>0</v>
      </c>
      <c r="O312" s="49">
        <f t="shared" si="22"/>
        <v>1</v>
      </c>
      <c r="P312" s="49">
        <f t="shared" si="23"/>
        <v>0</v>
      </c>
      <c r="Q312" s="49">
        <f t="shared" si="23"/>
        <v>0</v>
      </c>
      <c r="R312" s="50">
        <f t="shared" si="23"/>
        <v>0</v>
      </c>
      <c r="S312" s="10"/>
    </row>
    <row r="313" spans="1:19" x14ac:dyDescent="0.25">
      <c r="A313" s="10"/>
      <c r="B313" s="4">
        <f>'CALC | Main Engine'!$B313</f>
        <v>306</v>
      </c>
      <c r="C313" s="5">
        <f>'CALC | Main Engine'!$E313</f>
        <v>1</v>
      </c>
      <c r="D313" s="27">
        <f>IF(ISBLANK('INPUT | Operations'!$C318),"",'INPUT | Operations'!$C317)</f>
        <v>353753</v>
      </c>
      <c r="E313" s="32">
        <f>IF(ISBLANK('INPUT | Operations'!$C318),"",'INPUT | Operations'!$C318)</f>
        <v>353955</v>
      </c>
      <c r="F313" s="123">
        <f t="shared" si="24"/>
        <v>1</v>
      </c>
      <c r="G313" s="49">
        <f t="shared" si="24"/>
        <v>0</v>
      </c>
      <c r="H313" s="49">
        <f t="shared" si="24"/>
        <v>0</v>
      </c>
      <c r="I313" s="49">
        <f t="shared" si="20"/>
        <v>0</v>
      </c>
      <c r="J313" s="49">
        <f t="shared" si="20"/>
        <v>0</v>
      </c>
      <c r="K313" s="50">
        <f t="shared" si="20"/>
        <v>1</v>
      </c>
      <c r="L313" s="49">
        <f t="shared" si="21"/>
        <v>0</v>
      </c>
      <c r="M313" s="49">
        <f t="shared" si="21"/>
        <v>0</v>
      </c>
      <c r="N313" s="49">
        <f t="shared" si="21"/>
        <v>0</v>
      </c>
      <c r="O313" s="49">
        <f t="shared" si="22"/>
        <v>1</v>
      </c>
      <c r="P313" s="49">
        <f t="shared" si="23"/>
        <v>0</v>
      </c>
      <c r="Q313" s="49">
        <f t="shared" si="23"/>
        <v>0</v>
      </c>
      <c r="R313" s="50">
        <f t="shared" si="23"/>
        <v>0</v>
      </c>
      <c r="S313" s="10"/>
    </row>
    <row r="314" spans="1:19" x14ac:dyDescent="0.25">
      <c r="A314" s="10"/>
      <c r="B314" s="4">
        <f>'CALC | Main Engine'!$B314</f>
        <v>307</v>
      </c>
      <c r="C314" s="5">
        <f>'CALC | Main Engine'!$E314</f>
        <v>1</v>
      </c>
      <c r="D314" s="27">
        <f>IF(ISBLANK('INPUT | Operations'!$C319),"",'INPUT | Operations'!$C318)</f>
        <v>353955</v>
      </c>
      <c r="E314" s="32">
        <f>IF(ISBLANK('INPUT | Operations'!$C319),"",'INPUT | Operations'!$C319)</f>
        <v>354150</v>
      </c>
      <c r="F314" s="123">
        <f t="shared" si="24"/>
        <v>1</v>
      </c>
      <c r="G314" s="49">
        <f t="shared" si="24"/>
        <v>0</v>
      </c>
      <c r="H314" s="49">
        <f t="shared" si="24"/>
        <v>0</v>
      </c>
      <c r="I314" s="49">
        <f t="shared" si="20"/>
        <v>0</v>
      </c>
      <c r="J314" s="49">
        <f t="shared" si="20"/>
        <v>0</v>
      </c>
      <c r="K314" s="50">
        <f t="shared" si="20"/>
        <v>1</v>
      </c>
      <c r="L314" s="49">
        <f t="shared" si="21"/>
        <v>0</v>
      </c>
      <c r="M314" s="49">
        <f t="shared" si="21"/>
        <v>0</v>
      </c>
      <c r="N314" s="49">
        <f t="shared" si="21"/>
        <v>0</v>
      </c>
      <c r="O314" s="49">
        <f t="shared" si="22"/>
        <v>1</v>
      </c>
      <c r="P314" s="49">
        <f t="shared" si="23"/>
        <v>0</v>
      </c>
      <c r="Q314" s="49">
        <f t="shared" si="23"/>
        <v>0</v>
      </c>
      <c r="R314" s="50">
        <f t="shared" si="23"/>
        <v>0</v>
      </c>
      <c r="S314" s="10"/>
    </row>
    <row r="315" spans="1:19" x14ac:dyDescent="0.25">
      <c r="A315" s="10"/>
      <c r="B315" s="4">
        <f>'CALC | Main Engine'!$B315</f>
        <v>308</v>
      </c>
      <c r="C315" s="5">
        <f>'CALC | Main Engine'!$E315</f>
        <v>1</v>
      </c>
      <c r="D315" s="27">
        <f>IF(ISBLANK('INPUT | Operations'!$C320),"",'INPUT | Operations'!$C319)</f>
        <v>354150</v>
      </c>
      <c r="E315" s="32">
        <f>IF(ISBLANK('INPUT | Operations'!$C320),"",'INPUT | Operations'!$C320)</f>
        <v>354339</v>
      </c>
      <c r="F315" s="123">
        <f t="shared" si="24"/>
        <v>1</v>
      </c>
      <c r="G315" s="49">
        <f t="shared" si="24"/>
        <v>0</v>
      </c>
      <c r="H315" s="49">
        <f t="shared" si="24"/>
        <v>0</v>
      </c>
      <c r="I315" s="49">
        <f t="shared" si="20"/>
        <v>0</v>
      </c>
      <c r="J315" s="49">
        <f t="shared" si="20"/>
        <v>0</v>
      </c>
      <c r="K315" s="50">
        <f t="shared" si="20"/>
        <v>1</v>
      </c>
      <c r="L315" s="49">
        <f t="shared" si="21"/>
        <v>0</v>
      </c>
      <c r="M315" s="49">
        <f t="shared" si="21"/>
        <v>0</v>
      </c>
      <c r="N315" s="49">
        <f t="shared" si="21"/>
        <v>0</v>
      </c>
      <c r="O315" s="49">
        <f t="shared" si="22"/>
        <v>1</v>
      </c>
      <c r="P315" s="49">
        <f t="shared" si="23"/>
        <v>0</v>
      </c>
      <c r="Q315" s="49">
        <f t="shared" si="23"/>
        <v>0</v>
      </c>
      <c r="R315" s="50">
        <f t="shared" si="23"/>
        <v>0</v>
      </c>
      <c r="S315" s="10"/>
    </row>
    <row r="316" spans="1:19" x14ac:dyDescent="0.25">
      <c r="A316" s="10"/>
      <c r="B316" s="4">
        <f>'CALC | Main Engine'!$B316</f>
        <v>309</v>
      </c>
      <c r="C316" s="5">
        <f>'CALC | Main Engine'!$E316</f>
        <v>1</v>
      </c>
      <c r="D316" s="27">
        <f>IF(ISBLANK('INPUT | Operations'!$C321),"",'INPUT | Operations'!$C320)</f>
        <v>354339</v>
      </c>
      <c r="E316" s="32">
        <f>IF(ISBLANK('INPUT | Operations'!$C321),"",'INPUT | Operations'!$C321)</f>
        <v>354520</v>
      </c>
      <c r="F316" s="123">
        <f t="shared" si="24"/>
        <v>1</v>
      </c>
      <c r="G316" s="49">
        <f t="shared" si="24"/>
        <v>0</v>
      </c>
      <c r="H316" s="49">
        <f t="shared" si="24"/>
        <v>0</v>
      </c>
      <c r="I316" s="49">
        <f t="shared" si="20"/>
        <v>0</v>
      </c>
      <c r="J316" s="49">
        <f t="shared" si="20"/>
        <v>0</v>
      </c>
      <c r="K316" s="50">
        <f t="shared" si="20"/>
        <v>1</v>
      </c>
      <c r="L316" s="49">
        <f t="shared" si="21"/>
        <v>0</v>
      </c>
      <c r="M316" s="49">
        <f t="shared" si="21"/>
        <v>0</v>
      </c>
      <c r="N316" s="49">
        <f t="shared" si="21"/>
        <v>0</v>
      </c>
      <c r="O316" s="49">
        <f t="shared" si="22"/>
        <v>1</v>
      </c>
      <c r="P316" s="49">
        <f t="shared" si="23"/>
        <v>0</v>
      </c>
      <c r="Q316" s="49">
        <f t="shared" si="23"/>
        <v>0</v>
      </c>
      <c r="R316" s="50">
        <f t="shared" si="23"/>
        <v>0</v>
      </c>
      <c r="S316" s="10"/>
    </row>
    <row r="317" spans="1:19" x14ac:dyDescent="0.25">
      <c r="A317" s="10"/>
      <c r="B317" s="4">
        <f>'CALC | Main Engine'!$B317</f>
        <v>310</v>
      </c>
      <c r="C317" s="5">
        <f>'CALC | Main Engine'!$E317</f>
        <v>1</v>
      </c>
      <c r="D317" s="27">
        <f>IF(ISBLANK('INPUT | Operations'!$C322),"",'INPUT | Operations'!$C321)</f>
        <v>354520</v>
      </c>
      <c r="E317" s="32">
        <f>IF(ISBLANK('INPUT | Operations'!$C322),"",'INPUT | Operations'!$C322)</f>
        <v>354695</v>
      </c>
      <c r="F317" s="123">
        <f t="shared" si="24"/>
        <v>1</v>
      </c>
      <c r="G317" s="49">
        <f t="shared" si="24"/>
        <v>0</v>
      </c>
      <c r="H317" s="49">
        <f t="shared" si="24"/>
        <v>0</v>
      </c>
      <c r="I317" s="49">
        <f t="shared" si="20"/>
        <v>0</v>
      </c>
      <c r="J317" s="49">
        <f t="shared" si="20"/>
        <v>0</v>
      </c>
      <c r="K317" s="50">
        <f t="shared" si="20"/>
        <v>1</v>
      </c>
      <c r="L317" s="49">
        <f t="shared" si="21"/>
        <v>0</v>
      </c>
      <c r="M317" s="49">
        <f t="shared" si="21"/>
        <v>0</v>
      </c>
      <c r="N317" s="49">
        <f t="shared" si="21"/>
        <v>0</v>
      </c>
      <c r="O317" s="49">
        <f t="shared" si="22"/>
        <v>1</v>
      </c>
      <c r="P317" s="49">
        <f t="shared" si="23"/>
        <v>0</v>
      </c>
      <c r="Q317" s="49">
        <f t="shared" si="23"/>
        <v>0</v>
      </c>
      <c r="R317" s="50">
        <f t="shared" si="23"/>
        <v>0</v>
      </c>
      <c r="S317" s="10"/>
    </row>
    <row r="318" spans="1:19" x14ac:dyDescent="0.25">
      <c r="A318" s="10"/>
      <c r="B318" s="4">
        <f>'CALC | Main Engine'!$B318</f>
        <v>311</v>
      </c>
      <c r="C318" s="5">
        <f>'CALC | Main Engine'!$E318</f>
        <v>1</v>
      </c>
      <c r="D318" s="27">
        <f>IF(ISBLANK('INPUT | Operations'!$C323),"",'INPUT | Operations'!$C322)</f>
        <v>354695</v>
      </c>
      <c r="E318" s="32">
        <f>IF(ISBLANK('INPUT | Operations'!$C323),"",'INPUT | Operations'!$C323)</f>
        <v>354863</v>
      </c>
      <c r="F318" s="123">
        <f t="shared" si="24"/>
        <v>1</v>
      </c>
      <c r="G318" s="49">
        <f t="shared" si="24"/>
        <v>0</v>
      </c>
      <c r="H318" s="49">
        <f t="shared" si="24"/>
        <v>0</v>
      </c>
      <c r="I318" s="49">
        <f t="shared" si="20"/>
        <v>0</v>
      </c>
      <c r="J318" s="49">
        <f t="shared" si="20"/>
        <v>0</v>
      </c>
      <c r="K318" s="50">
        <f t="shared" si="20"/>
        <v>1</v>
      </c>
      <c r="L318" s="49">
        <f t="shared" si="21"/>
        <v>0</v>
      </c>
      <c r="M318" s="49">
        <f t="shared" si="21"/>
        <v>0</v>
      </c>
      <c r="N318" s="49">
        <f t="shared" si="21"/>
        <v>0</v>
      </c>
      <c r="O318" s="49">
        <f t="shared" si="22"/>
        <v>1</v>
      </c>
      <c r="P318" s="49">
        <f t="shared" si="23"/>
        <v>0</v>
      </c>
      <c r="Q318" s="49">
        <f t="shared" si="23"/>
        <v>0</v>
      </c>
      <c r="R318" s="50">
        <f t="shared" si="23"/>
        <v>0</v>
      </c>
      <c r="S318" s="10"/>
    </row>
    <row r="319" spans="1:19" x14ac:dyDescent="0.25">
      <c r="A319" s="10"/>
      <c r="B319" s="4">
        <f>'CALC | Main Engine'!$B319</f>
        <v>312</v>
      </c>
      <c r="C319" s="5">
        <f>'CALC | Main Engine'!$E319</f>
        <v>1</v>
      </c>
      <c r="D319" s="27">
        <f>IF(ISBLANK('INPUT | Operations'!$C324),"",'INPUT | Operations'!$C323)</f>
        <v>354863</v>
      </c>
      <c r="E319" s="32">
        <f>IF(ISBLANK('INPUT | Operations'!$C324),"",'INPUT | Operations'!$C324)</f>
        <v>355024</v>
      </c>
      <c r="F319" s="123">
        <f t="shared" si="24"/>
        <v>1</v>
      </c>
      <c r="G319" s="49">
        <f t="shared" si="24"/>
        <v>0</v>
      </c>
      <c r="H319" s="49">
        <f t="shared" si="24"/>
        <v>0</v>
      </c>
      <c r="I319" s="49">
        <f t="shared" si="20"/>
        <v>0</v>
      </c>
      <c r="J319" s="49">
        <f t="shared" si="20"/>
        <v>0</v>
      </c>
      <c r="K319" s="50">
        <f t="shared" si="20"/>
        <v>1</v>
      </c>
      <c r="L319" s="49">
        <f t="shared" si="21"/>
        <v>0</v>
      </c>
      <c r="M319" s="49">
        <f t="shared" si="21"/>
        <v>0</v>
      </c>
      <c r="N319" s="49">
        <f t="shared" si="21"/>
        <v>0</v>
      </c>
      <c r="O319" s="49">
        <f t="shared" si="22"/>
        <v>1</v>
      </c>
      <c r="P319" s="49">
        <f t="shared" si="23"/>
        <v>0</v>
      </c>
      <c r="Q319" s="49">
        <f t="shared" si="23"/>
        <v>0</v>
      </c>
      <c r="R319" s="50">
        <f t="shared" si="23"/>
        <v>0</v>
      </c>
      <c r="S319" s="10"/>
    </row>
    <row r="320" spans="1:19" x14ac:dyDescent="0.25">
      <c r="A320" s="10"/>
      <c r="B320" s="4">
        <f>'CALC | Main Engine'!$B320</f>
        <v>313</v>
      </c>
      <c r="C320" s="5">
        <f>'CALC | Main Engine'!$E320</f>
        <v>1</v>
      </c>
      <c r="D320" s="27">
        <f>IF(ISBLANK('INPUT | Operations'!$C325),"",'INPUT | Operations'!$C324)</f>
        <v>355024</v>
      </c>
      <c r="E320" s="32">
        <f>IF(ISBLANK('INPUT | Operations'!$C325),"",'INPUT | Operations'!$C325)</f>
        <v>355179</v>
      </c>
      <c r="F320" s="123">
        <f t="shared" si="24"/>
        <v>1</v>
      </c>
      <c r="G320" s="49">
        <f t="shared" si="24"/>
        <v>0</v>
      </c>
      <c r="H320" s="49">
        <f t="shared" si="24"/>
        <v>0</v>
      </c>
      <c r="I320" s="49">
        <f t="shared" si="20"/>
        <v>0</v>
      </c>
      <c r="J320" s="49">
        <f t="shared" si="20"/>
        <v>0</v>
      </c>
      <c r="K320" s="50">
        <f t="shared" si="20"/>
        <v>1</v>
      </c>
      <c r="L320" s="49">
        <f t="shared" si="21"/>
        <v>0</v>
      </c>
      <c r="M320" s="49">
        <f t="shared" si="21"/>
        <v>0</v>
      </c>
      <c r="N320" s="49">
        <f t="shared" si="21"/>
        <v>0</v>
      </c>
      <c r="O320" s="49">
        <f t="shared" si="22"/>
        <v>1</v>
      </c>
      <c r="P320" s="49">
        <f t="shared" si="23"/>
        <v>0</v>
      </c>
      <c r="Q320" s="49">
        <f t="shared" si="23"/>
        <v>0</v>
      </c>
      <c r="R320" s="50">
        <f t="shared" si="23"/>
        <v>0</v>
      </c>
      <c r="S320" s="10"/>
    </row>
    <row r="321" spans="1:19" x14ac:dyDescent="0.25">
      <c r="A321" s="10"/>
      <c r="B321" s="4">
        <f>'CALC | Main Engine'!$B321</f>
        <v>314</v>
      </c>
      <c r="C321" s="5">
        <f>'CALC | Main Engine'!$E321</f>
        <v>1</v>
      </c>
      <c r="D321" s="27">
        <f>IF(ISBLANK('INPUT | Operations'!$C326),"",'INPUT | Operations'!$C325)</f>
        <v>355179</v>
      </c>
      <c r="E321" s="32">
        <f>IF(ISBLANK('INPUT | Operations'!$C326),"",'INPUT | Operations'!$C326)</f>
        <v>355326</v>
      </c>
      <c r="F321" s="123">
        <f t="shared" si="24"/>
        <v>1</v>
      </c>
      <c r="G321" s="49">
        <f t="shared" si="24"/>
        <v>0</v>
      </c>
      <c r="H321" s="49">
        <f t="shared" si="24"/>
        <v>0</v>
      </c>
      <c r="I321" s="49">
        <f t="shared" si="20"/>
        <v>0</v>
      </c>
      <c r="J321" s="49">
        <f t="shared" si="20"/>
        <v>0</v>
      </c>
      <c r="K321" s="50">
        <f t="shared" si="20"/>
        <v>1</v>
      </c>
      <c r="L321" s="49">
        <f t="shared" si="21"/>
        <v>0</v>
      </c>
      <c r="M321" s="49">
        <f t="shared" si="21"/>
        <v>0</v>
      </c>
      <c r="N321" s="49">
        <f t="shared" si="21"/>
        <v>0</v>
      </c>
      <c r="O321" s="49">
        <f t="shared" si="22"/>
        <v>1</v>
      </c>
      <c r="P321" s="49">
        <f t="shared" si="23"/>
        <v>0</v>
      </c>
      <c r="Q321" s="49">
        <f t="shared" si="23"/>
        <v>0</v>
      </c>
      <c r="R321" s="50">
        <f t="shared" si="23"/>
        <v>0</v>
      </c>
      <c r="S321" s="10"/>
    </row>
    <row r="322" spans="1:19" x14ac:dyDescent="0.25">
      <c r="A322" s="10"/>
      <c r="B322" s="4">
        <f>'CALC | Main Engine'!$B322</f>
        <v>315</v>
      </c>
      <c r="C322" s="5">
        <f>'CALC | Main Engine'!$E322</f>
        <v>1</v>
      </c>
      <c r="D322" s="27">
        <f>IF(ISBLANK('INPUT | Operations'!$C327),"",'INPUT | Operations'!$C326)</f>
        <v>355326</v>
      </c>
      <c r="E322" s="32">
        <f>IF(ISBLANK('INPUT | Operations'!$C327),"",'INPUT | Operations'!$C327)</f>
        <v>355534.5</v>
      </c>
      <c r="F322" s="123">
        <f t="shared" si="24"/>
        <v>1</v>
      </c>
      <c r="G322" s="49">
        <f t="shared" si="24"/>
        <v>0</v>
      </c>
      <c r="H322" s="49">
        <f t="shared" si="24"/>
        <v>0</v>
      </c>
      <c r="I322" s="49">
        <f t="shared" si="20"/>
        <v>0</v>
      </c>
      <c r="J322" s="49">
        <f t="shared" si="20"/>
        <v>0</v>
      </c>
      <c r="K322" s="50">
        <f t="shared" si="20"/>
        <v>1</v>
      </c>
      <c r="L322" s="49">
        <f t="shared" si="21"/>
        <v>0</v>
      </c>
      <c r="M322" s="49">
        <f t="shared" si="21"/>
        <v>0</v>
      </c>
      <c r="N322" s="49">
        <f t="shared" si="21"/>
        <v>0</v>
      </c>
      <c r="O322" s="49">
        <f t="shared" si="22"/>
        <v>1</v>
      </c>
      <c r="P322" s="49">
        <f t="shared" si="23"/>
        <v>0</v>
      </c>
      <c r="Q322" s="49">
        <f t="shared" si="23"/>
        <v>0</v>
      </c>
      <c r="R322" s="50">
        <f t="shared" si="23"/>
        <v>0</v>
      </c>
      <c r="S322" s="10"/>
    </row>
    <row r="323" spans="1:19" x14ac:dyDescent="0.25">
      <c r="A323" s="10"/>
      <c r="B323" s="4">
        <f>'CALC | Main Engine'!$B323</f>
        <v>316</v>
      </c>
      <c r="C323" s="5">
        <f>'CALC | Main Engine'!$E323</f>
        <v>1</v>
      </c>
      <c r="D323" s="27">
        <f>IF(ISBLANK('INPUT | Operations'!$C328),"",'INPUT | Operations'!$C327)</f>
        <v>355534.5</v>
      </c>
      <c r="E323" s="32">
        <f>IF(ISBLANK('INPUT | Operations'!$C328),"",'INPUT | Operations'!$C328)</f>
        <v>355730</v>
      </c>
      <c r="F323" s="123">
        <f t="shared" si="24"/>
        <v>1</v>
      </c>
      <c r="G323" s="49">
        <f t="shared" si="24"/>
        <v>0</v>
      </c>
      <c r="H323" s="49">
        <f t="shared" si="24"/>
        <v>0</v>
      </c>
      <c r="I323" s="49">
        <f t="shared" si="20"/>
        <v>0</v>
      </c>
      <c r="J323" s="49">
        <f t="shared" si="20"/>
        <v>0</v>
      </c>
      <c r="K323" s="50">
        <f t="shared" si="20"/>
        <v>1</v>
      </c>
      <c r="L323" s="49">
        <f t="shared" si="21"/>
        <v>0</v>
      </c>
      <c r="M323" s="49">
        <f t="shared" si="21"/>
        <v>0</v>
      </c>
      <c r="N323" s="49">
        <f t="shared" si="21"/>
        <v>0</v>
      </c>
      <c r="O323" s="49">
        <f t="shared" si="22"/>
        <v>1</v>
      </c>
      <c r="P323" s="49">
        <f t="shared" si="23"/>
        <v>0</v>
      </c>
      <c r="Q323" s="49">
        <f t="shared" si="23"/>
        <v>0</v>
      </c>
      <c r="R323" s="50">
        <f t="shared" si="23"/>
        <v>0</v>
      </c>
      <c r="S323" s="10"/>
    </row>
    <row r="324" spans="1:19" x14ac:dyDescent="0.25">
      <c r="A324" s="10"/>
      <c r="B324" s="4">
        <f>'CALC | Main Engine'!$B324</f>
        <v>317</v>
      </c>
      <c r="C324" s="5">
        <f>'CALC | Main Engine'!$E324</f>
        <v>1</v>
      </c>
      <c r="D324" s="27">
        <f>IF(ISBLANK('INPUT | Operations'!$C329),"",'INPUT | Operations'!$C328)</f>
        <v>355730</v>
      </c>
      <c r="E324" s="32">
        <f>IF(ISBLANK('INPUT | Operations'!$C329),"",'INPUT | Operations'!$C329)</f>
        <v>355851</v>
      </c>
      <c r="F324" s="123">
        <f t="shared" si="24"/>
        <v>1</v>
      </c>
      <c r="G324" s="49">
        <f t="shared" si="24"/>
        <v>0</v>
      </c>
      <c r="H324" s="49">
        <f t="shared" si="24"/>
        <v>0</v>
      </c>
      <c r="I324" s="49">
        <f t="shared" si="20"/>
        <v>0</v>
      </c>
      <c r="J324" s="49">
        <f t="shared" si="20"/>
        <v>0</v>
      </c>
      <c r="K324" s="50">
        <f t="shared" si="20"/>
        <v>1</v>
      </c>
      <c r="L324" s="49">
        <f t="shared" si="21"/>
        <v>0</v>
      </c>
      <c r="M324" s="49">
        <f t="shared" si="21"/>
        <v>0</v>
      </c>
      <c r="N324" s="49">
        <f t="shared" si="21"/>
        <v>0</v>
      </c>
      <c r="O324" s="49">
        <f t="shared" si="22"/>
        <v>1</v>
      </c>
      <c r="P324" s="49">
        <f t="shared" si="23"/>
        <v>0</v>
      </c>
      <c r="Q324" s="49">
        <f t="shared" si="23"/>
        <v>0</v>
      </c>
      <c r="R324" s="50">
        <f t="shared" si="23"/>
        <v>0</v>
      </c>
      <c r="S324" s="10"/>
    </row>
    <row r="325" spans="1:19" x14ac:dyDescent="0.25">
      <c r="A325" s="10"/>
      <c r="B325" s="4">
        <f>'CALC | Main Engine'!$B325</f>
        <v>318</v>
      </c>
      <c r="C325" s="5">
        <f>'CALC | Main Engine'!$E325</f>
        <v>1</v>
      </c>
      <c r="D325" s="27">
        <f>IF(ISBLANK('INPUT | Operations'!$C330),"",'INPUT | Operations'!$C329)</f>
        <v>355851</v>
      </c>
      <c r="E325" s="32">
        <f>IF(ISBLANK('INPUT | Operations'!$C330),"",'INPUT | Operations'!$C330)</f>
        <v>355966</v>
      </c>
      <c r="F325" s="123">
        <f t="shared" si="24"/>
        <v>1</v>
      </c>
      <c r="G325" s="49">
        <f t="shared" si="24"/>
        <v>0</v>
      </c>
      <c r="H325" s="49">
        <f t="shared" si="24"/>
        <v>0</v>
      </c>
      <c r="I325" s="49">
        <f t="shared" si="20"/>
        <v>0</v>
      </c>
      <c r="J325" s="49">
        <f t="shared" si="20"/>
        <v>0</v>
      </c>
      <c r="K325" s="50">
        <f t="shared" si="20"/>
        <v>1</v>
      </c>
      <c r="L325" s="49">
        <f t="shared" si="21"/>
        <v>0</v>
      </c>
      <c r="M325" s="49">
        <f t="shared" si="21"/>
        <v>0</v>
      </c>
      <c r="N325" s="49">
        <f t="shared" si="21"/>
        <v>0</v>
      </c>
      <c r="O325" s="49">
        <f t="shared" si="22"/>
        <v>1</v>
      </c>
      <c r="P325" s="49">
        <f t="shared" si="23"/>
        <v>0</v>
      </c>
      <c r="Q325" s="49">
        <f t="shared" si="23"/>
        <v>0</v>
      </c>
      <c r="R325" s="50">
        <f t="shared" si="23"/>
        <v>0</v>
      </c>
      <c r="S325" s="10"/>
    </row>
    <row r="326" spans="1:19" x14ac:dyDescent="0.25">
      <c r="A326" s="10"/>
      <c r="B326" s="4">
        <f>'CALC | Main Engine'!$B326</f>
        <v>319</v>
      </c>
      <c r="C326" s="5">
        <f>'CALC | Main Engine'!$E326</f>
        <v>1</v>
      </c>
      <c r="D326" s="27">
        <f>IF(ISBLANK('INPUT | Operations'!$C331),"",'INPUT | Operations'!$C330)</f>
        <v>355966</v>
      </c>
      <c r="E326" s="32">
        <f>IF(ISBLANK('INPUT | Operations'!$C331),"",'INPUT | Operations'!$C331)</f>
        <v>356075</v>
      </c>
      <c r="F326" s="123">
        <f t="shared" si="24"/>
        <v>1</v>
      </c>
      <c r="G326" s="49">
        <f t="shared" si="24"/>
        <v>0</v>
      </c>
      <c r="H326" s="49">
        <f t="shared" si="24"/>
        <v>0</v>
      </c>
      <c r="I326" s="49">
        <f t="shared" si="20"/>
        <v>0</v>
      </c>
      <c r="J326" s="49">
        <f t="shared" si="20"/>
        <v>0</v>
      </c>
      <c r="K326" s="50">
        <f t="shared" si="20"/>
        <v>1</v>
      </c>
      <c r="L326" s="49">
        <f t="shared" si="21"/>
        <v>0</v>
      </c>
      <c r="M326" s="49">
        <f t="shared" si="21"/>
        <v>0</v>
      </c>
      <c r="N326" s="49">
        <f t="shared" si="21"/>
        <v>0</v>
      </c>
      <c r="O326" s="49">
        <f t="shared" si="22"/>
        <v>1</v>
      </c>
      <c r="P326" s="49">
        <f t="shared" si="23"/>
        <v>0</v>
      </c>
      <c r="Q326" s="49">
        <f t="shared" si="23"/>
        <v>0</v>
      </c>
      <c r="R326" s="50">
        <f t="shared" si="23"/>
        <v>0</v>
      </c>
      <c r="S326" s="10"/>
    </row>
    <row r="327" spans="1:19" x14ac:dyDescent="0.25">
      <c r="A327" s="10"/>
      <c r="B327" s="4">
        <f>'CALC | Main Engine'!$B327</f>
        <v>320</v>
      </c>
      <c r="C327" s="5">
        <f>'CALC | Main Engine'!$E327</f>
        <v>1</v>
      </c>
      <c r="D327" s="27">
        <f>IF(ISBLANK('INPUT | Operations'!$C332),"",'INPUT | Operations'!$C331)</f>
        <v>356075</v>
      </c>
      <c r="E327" s="32">
        <f>IF(ISBLANK('INPUT | Operations'!$C332),"",'INPUT | Operations'!$C332)</f>
        <v>356177</v>
      </c>
      <c r="F327" s="123">
        <f t="shared" si="24"/>
        <v>1</v>
      </c>
      <c r="G327" s="49">
        <f t="shared" si="24"/>
        <v>0</v>
      </c>
      <c r="H327" s="49">
        <f t="shared" si="24"/>
        <v>0</v>
      </c>
      <c r="I327" s="49">
        <f t="shared" si="20"/>
        <v>0</v>
      </c>
      <c r="J327" s="49">
        <f t="shared" si="20"/>
        <v>0</v>
      </c>
      <c r="K327" s="50">
        <f t="shared" si="20"/>
        <v>1</v>
      </c>
      <c r="L327" s="49">
        <f t="shared" si="21"/>
        <v>0</v>
      </c>
      <c r="M327" s="49">
        <f t="shared" si="21"/>
        <v>0</v>
      </c>
      <c r="N327" s="49">
        <f t="shared" si="21"/>
        <v>0</v>
      </c>
      <c r="O327" s="49">
        <f t="shared" si="22"/>
        <v>1</v>
      </c>
      <c r="P327" s="49">
        <f t="shared" si="23"/>
        <v>0</v>
      </c>
      <c r="Q327" s="49">
        <f t="shared" si="23"/>
        <v>0</v>
      </c>
      <c r="R327" s="50">
        <f t="shared" si="23"/>
        <v>0</v>
      </c>
      <c r="S327" s="10"/>
    </row>
    <row r="328" spans="1:19" x14ac:dyDescent="0.25">
      <c r="A328" s="10"/>
      <c r="B328" s="4">
        <f>'CALC | Main Engine'!$B328</f>
        <v>321</v>
      </c>
      <c r="C328" s="5">
        <f>'CALC | Main Engine'!$E328</f>
        <v>1</v>
      </c>
      <c r="D328" s="27">
        <f>IF(ISBLANK('INPUT | Operations'!$C333),"",'INPUT | Operations'!$C332)</f>
        <v>356177</v>
      </c>
      <c r="E328" s="32">
        <f>IF(ISBLANK('INPUT | Operations'!$C333),"",'INPUT | Operations'!$C333)</f>
        <v>356273</v>
      </c>
      <c r="F328" s="123">
        <f t="shared" si="24"/>
        <v>1</v>
      </c>
      <c r="G328" s="49">
        <f t="shared" si="24"/>
        <v>0</v>
      </c>
      <c r="H328" s="49">
        <f t="shared" si="24"/>
        <v>0</v>
      </c>
      <c r="I328" s="49">
        <f t="shared" si="20"/>
        <v>0</v>
      </c>
      <c r="J328" s="49">
        <f t="shared" si="20"/>
        <v>0</v>
      </c>
      <c r="K328" s="50">
        <f t="shared" si="20"/>
        <v>1</v>
      </c>
      <c r="L328" s="49">
        <f t="shared" si="21"/>
        <v>0</v>
      </c>
      <c r="M328" s="49">
        <f t="shared" si="21"/>
        <v>0</v>
      </c>
      <c r="N328" s="49">
        <f t="shared" si="21"/>
        <v>0</v>
      </c>
      <c r="O328" s="49">
        <f t="shared" si="22"/>
        <v>1</v>
      </c>
      <c r="P328" s="49">
        <f t="shared" si="23"/>
        <v>0</v>
      </c>
      <c r="Q328" s="49">
        <f t="shared" si="23"/>
        <v>0</v>
      </c>
      <c r="R328" s="50">
        <f t="shared" si="23"/>
        <v>0</v>
      </c>
      <c r="S328" s="10"/>
    </row>
    <row r="329" spans="1:19" x14ac:dyDescent="0.25">
      <c r="A329" s="10"/>
      <c r="B329" s="4">
        <f>'CALC | Main Engine'!$B329</f>
        <v>322</v>
      </c>
      <c r="C329" s="5">
        <f>'CALC | Main Engine'!$E329</f>
        <v>1</v>
      </c>
      <c r="D329" s="27">
        <f>IF(ISBLANK('INPUT | Operations'!$C334),"",'INPUT | Operations'!$C333)</f>
        <v>356273</v>
      </c>
      <c r="E329" s="32">
        <f>IF(ISBLANK('INPUT | Operations'!$C334),"",'INPUT | Operations'!$C334)</f>
        <v>356362</v>
      </c>
      <c r="F329" s="123">
        <f t="shared" si="24"/>
        <v>1</v>
      </c>
      <c r="G329" s="49">
        <f t="shared" si="24"/>
        <v>0</v>
      </c>
      <c r="H329" s="49">
        <f t="shared" si="24"/>
        <v>0</v>
      </c>
      <c r="I329" s="49">
        <f t="shared" si="24"/>
        <v>0</v>
      </c>
      <c r="J329" s="49">
        <f t="shared" si="24"/>
        <v>0</v>
      </c>
      <c r="K329" s="50">
        <f t="shared" si="24"/>
        <v>1</v>
      </c>
      <c r="L329" s="49">
        <f t="shared" ref="L329:N392" si="25">IFERROR(IF(AND($E329&gt;$D329,MIN($D329:$E329)&lt;L$5,MAX($D329:$E329)&gt;L$4),MIN(MAX($D329:$E329),L$5)-MAX(MIN($D329:$E329),L$4),0)/(MAX($D329:$E329)-MIN($D329:$E329)),"")</f>
        <v>0</v>
      </c>
      <c r="M329" s="49">
        <f t="shared" si="25"/>
        <v>0</v>
      </c>
      <c r="N329" s="49">
        <f t="shared" si="25"/>
        <v>0</v>
      </c>
      <c r="O329" s="49">
        <f t="shared" ref="O329:O392" si="26">IFERROR(IF(AND(MIN($D329:$E329)&lt;O$5,MAX($D329:$E329)&gt;O$4),MIN(MAX($D329:$E329),O$5)-MAX(MIN($D329:$E329),O$4),0)/(MAX($D329:$E329)-MIN($D329:$E329)),"")</f>
        <v>1</v>
      </c>
      <c r="P329" s="49">
        <f t="shared" ref="P329:R392" si="27">IFERROR(IF(AND($D329&gt;$E329,MIN($D329:$E329)&lt;P$5,MAX($D329:$E329)&gt;P$4),MIN(MAX($D329:$E329),P$5)-MAX(MIN($D329:$E329),P$4),0)/(MAX($D329:$E329)-MIN($D329:$E329)),"")</f>
        <v>0</v>
      </c>
      <c r="Q329" s="49">
        <f t="shared" si="27"/>
        <v>0</v>
      </c>
      <c r="R329" s="50">
        <f t="shared" si="27"/>
        <v>0</v>
      </c>
      <c r="S329" s="10"/>
    </row>
    <row r="330" spans="1:19" x14ac:dyDescent="0.25">
      <c r="A330" s="10"/>
      <c r="B330" s="4">
        <f>'CALC | Main Engine'!$B330</f>
        <v>323</v>
      </c>
      <c r="C330" s="5">
        <f>'CALC | Main Engine'!$E330</f>
        <v>1</v>
      </c>
      <c r="D330" s="27">
        <f>IF(ISBLANK('INPUT | Operations'!$C335),"",'INPUT | Operations'!$C334)</f>
        <v>356362</v>
      </c>
      <c r="E330" s="32">
        <f>IF(ISBLANK('INPUT | Operations'!$C335),"",'INPUT | Operations'!$C335)</f>
        <v>356446</v>
      </c>
      <c r="F330" s="123">
        <f t="shared" ref="F330:K372" si="28">IFERROR(IF(AND(MIN($D330:$E330)&lt;F$5,MAX($D330:$E330)&gt;F$4),MIN(MAX($D330:$E330),F$5)-MAX(MIN($D330:$E330),F$4),0)/(MAX($D330:$E330)-MIN($D330:$E330)),"")</f>
        <v>1</v>
      </c>
      <c r="G330" s="49">
        <f t="shared" si="28"/>
        <v>0</v>
      </c>
      <c r="H330" s="49">
        <f t="shared" si="28"/>
        <v>0</v>
      </c>
      <c r="I330" s="49">
        <f t="shared" si="28"/>
        <v>0</v>
      </c>
      <c r="J330" s="49">
        <f t="shared" si="28"/>
        <v>0</v>
      </c>
      <c r="K330" s="50">
        <f t="shared" si="28"/>
        <v>1</v>
      </c>
      <c r="L330" s="49">
        <f t="shared" si="25"/>
        <v>0</v>
      </c>
      <c r="M330" s="49">
        <f t="shared" si="25"/>
        <v>0</v>
      </c>
      <c r="N330" s="49">
        <f t="shared" si="25"/>
        <v>0</v>
      </c>
      <c r="O330" s="49">
        <f t="shared" si="26"/>
        <v>1</v>
      </c>
      <c r="P330" s="49">
        <f t="shared" si="27"/>
        <v>0</v>
      </c>
      <c r="Q330" s="49">
        <f t="shared" si="27"/>
        <v>0</v>
      </c>
      <c r="R330" s="50">
        <f t="shared" si="27"/>
        <v>0</v>
      </c>
      <c r="S330" s="10"/>
    </row>
    <row r="331" spans="1:19" x14ac:dyDescent="0.25">
      <c r="A331" s="10"/>
      <c r="B331" s="4">
        <f>'CALC | Main Engine'!$B331</f>
        <v>324</v>
      </c>
      <c r="C331" s="5">
        <f>'CALC | Main Engine'!$E331</f>
        <v>1</v>
      </c>
      <c r="D331" s="27">
        <f>IF(ISBLANK('INPUT | Operations'!$C336),"",'INPUT | Operations'!$C335)</f>
        <v>356446</v>
      </c>
      <c r="E331" s="32">
        <f>IF(ISBLANK('INPUT | Operations'!$C336),"",'INPUT | Operations'!$C336)</f>
        <v>356523</v>
      </c>
      <c r="F331" s="123">
        <f t="shared" si="28"/>
        <v>1</v>
      </c>
      <c r="G331" s="49">
        <f t="shared" si="28"/>
        <v>0</v>
      </c>
      <c r="H331" s="49">
        <f t="shared" si="28"/>
        <v>0</v>
      </c>
      <c r="I331" s="49">
        <f t="shared" si="28"/>
        <v>0</v>
      </c>
      <c r="J331" s="49">
        <f t="shared" si="28"/>
        <v>0</v>
      </c>
      <c r="K331" s="50">
        <f t="shared" si="28"/>
        <v>1</v>
      </c>
      <c r="L331" s="49">
        <f t="shared" si="25"/>
        <v>0</v>
      </c>
      <c r="M331" s="49">
        <f t="shared" si="25"/>
        <v>0</v>
      </c>
      <c r="N331" s="49">
        <f t="shared" si="25"/>
        <v>0</v>
      </c>
      <c r="O331" s="49">
        <f t="shared" si="26"/>
        <v>1</v>
      </c>
      <c r="P331" s="49">
        <f t="shared" si="27"/>
        <v>0</v>
      </c>
      <c r="Q331" s="49">
        <f t="shared" si="27"/>
        <v>0</v>
      </c>
      <c r="R331" s="50">
        <f t="shared" si="27"/>
        <v>0</v>
      </c>
      <c r="S331" s="10"/>
    </row>
    <row r="332" spans="1:19" x14ac:dyDescent="0.25">
      <c r="A332" s="10"/>
      <c r="B332" s="4">
        <f>'CALC | Main Engine'!$B332</f>
        <v>325</v>
      </c>
      <c r="C332" s="5">
        <f>'CALC | Main Engine'!$E332</f>
        <v>1</v>
      </c>
      <c r="D332" s="27">
        <f>IF(ISBLANK('INPUT | Operations'!$C337),"",'INPUT | Operations'!$C336)</f>
        <v>356523</v>
      </c>
      <c r="E332" s="32">
        <f>IF(ISBLANK('INPUT | Operations'!$C337),"",'INPUT | Operations'!$C337)</f>
        <v>356593</v>
      </c>
      <c r="F332" s="123">
        <f t="shared" si="28"/>
        <v>1</v>
      </c>
      <c r="G332" s="49">
        <f t="shared" si="28"/>
        <v>0</v>
      </c>
      <c r="H332" s="49">
        <f t="shared" si="28"/>
        <v>0</v>
      </c>
      <c r="I332" s="49">
        <f t="shared" si="28"/>
        <v>0</v>
      </c>
      <c r="J332" s="49">
        <f t="shared" si="28"/>
        <v>0</v>
      </c>
      <c r="K332" s="50">
        <f t="shared" si="28"/>
        <v>1</v>
      </c>
      <c r="L332" s="49">
        <f t="shared" si="25"/>
        <v>0</v>
      </c>
      <c r="M332" s="49">
        <f t="shared" si="25"/>
        <v>0</v>
      </c>
      <c r="N332" s="49">
        <f t="shared" si="25"/>
        <v>0</v>
      </c>
      <c r="O332" s="49">
        <f t="shared" si="26"/>
        <v>1</v>
      </c>
      <c r="P332" s="49">
        <f t="shared" si="27"/>
        <v>0</v>
      </c>
      <c r="Q332" s="49">
        <f t="shared" si="27"/>
        <v>0</v>
      </c>
      <c r="R332" s="50">
        <f t="shared" si="27"/>
        <v>0</v>
      </c>
      <c r="S332" s="10"/>
    </row>
    <row r="333" spans="1:19" x14ac:dyDescent="0.25">
      <c r="A333" s="10"/>
      <c r="B333" s="4">
        <f>'CALC | Main Engine'!$B333</f>
        <v>326</v>
      </c>
      <c r="C333" s="5">
        <f>'CALC | Main Engine'!$E333</f>
        <v>1</v>
      </c>
      <c r="D333" s="27">
        <f>IF(ISBLANK('INPUT | Operations'!$C338),"",'INPUT | Operations'!$C337)</f>
        <v>356593</v>
      </c>
      <c r="E333" s="32">
        <f>IF(ISBLANK('INPUT | Operations'!$C338),"",'INPUT | Operations'!$C338)</f>
        <v>356658</v>
      </c>
      <c r="F333" s="123">
        <f t="shared" si="28"/>
        <v>1</v>
      </c>
      <c r="G333" s="49">
        <f t="shared" si="28"/>
        <v>0</v>
      </c>
      <c r="H333" s="49">
        <f t="shared" si="28"/>
        <v>0</v>
      </c>
      <c r="I333" s="49">
        <f t="shared" si="28"/>
        <v>0</v>
      </c>
      <c r="J333" s="49">
        <f t="shared" si="28"/>
        <v>0</v>
      </c>
      <c r="K333" s="50">
        <f t="shared" si="28"/>
        <v>1</v>
      </c>
      <c r="L333" s="49">
        <f t="shared" si="25"/>
        <v>0</v>
      </c>
      <c r="M333" s="49">
        <f t="shared" si="25"/>
        <v>0</v>
      </c>
      <c r="N333" s="49">
        <f t="shared" si="25"/>
        <v>0</v>
      </c>
      <c r="O333" s="49">
        <f t="shared" si="26"/>
        <v>1</v>
      </c>
      <c r="P333" s="49">
        <f t="shared" si="27"/>
        <v>0</v>
      </c>
      <c r="Q333" s="49">
        <f t="shared" si="27"/>
        <v>0</v>
      </c>
      <c r="R333" s="50">
        <f t="shared" si="27"/>
        <v>0</v>
      </c>
      <c r="S333" s="10"/>
    </row>
    <row r="334" spans="1:19" x14ac:dyDescent="0.25">
      <c r="A334" s="10"/>
      <c r="B334" s="4">
        <f>'CALC | Main Engine'!$B334</f>
        <v>327</v>
      </c>
      <c r="C334" s="5">
        <f>'CALC | Main Engine'!$E334</f>
        <v>1</v>
      </c>
      <c r="D334" s="27">
        <f>IF(ISBLANK('INPUT | Operations'!$C339),"",'INPUT | Operations'!$C338)</f>
        <v>356658</v>
      </c>
      <c r="E334" s="32">
        <f>IF(ISBLANK('INPUT | Operations'!$C339),"",'INPUT | Operations'!$C339)</f>
        <v>356717</v>
      </c>
      <c r="F334" s="123">
        <f t="shared" si="28"/>
        <v>1</v>
      </c>
      <c r="G334" s="49">
        <f t="shared" si="28"/>
        <v>0</v>
      </c>
      <c r="H334" s="49">
        <f t="shared" si="28"/>
        <v>0</v>
      </c>
      <c r="I334" s="49">
        <f t="shared" si="28"/>
        <v>0</v>
      </c>
      <c r="J334" s="49">
        <f t="shared" si="28"/>
        <v>0</v>
      </c>
      <c r="K334" s="50">
        <f t="shared" si="28"/>
        <v>1</v>
      </c>
      <c r="L334" s="49">
        <f t="shared" si="25"/>
        <v>0</v>
      </c>
      <c r="M334" s="49">
        <f t="shared" si="25"/>
        <v>0</v>
      </c>
      <c r="N334" s="49">
        <f t="shared" si="25"/>
        <v>0</v>
      </c>
      <c r="O334" s="49">
        <f t="shared" si="26"/>
        <v>1</v>
      </c>
      <c r="P334" s="49">
        <f t="shared" si="27"/>
        <v>0</v>
      </c>
      <c r="Q334" s="49">
        <f t="shared" si="27"/>
        <v>0</v>
      </c>
      <c r="R334" s="50">
        <f t="shared" si="27"/>
        <v>0</v>
      </c>
      <c r="S334" s="10"/>
    </row>
    <row r="335" spans="1:19" x14ac:dyDescent="0.25">
      <c r="A335" s="10"/>
      <c r="B335" s="4">
        <f>'CALC | Main Engine'!$B335</f>
        <v>328</v>
      </c>
      <c r="C335" s="5">
        <f>'CALC | Main Engine'!$E335</f>
        <v>1</v>
      </c>
      <c r="D335" s="27">
        <f>IF(ISBLANK('INPUT | Operations'!$C340),"",'INPUT | Operations'!$C339)</f>
        <v>356717</v>
      </c>
      <c r="E335" s="32">
        <f>IF(ISBLANK('INPUT | Operations'!$C340),"",'INPUT | Operations'!$C340)</f>
        <v>356769</v>
      </c>
      <c r="F335" s="123">
        <f t="shared" si="28"/>
        <v>1</v>
      </c>
      <c r="G335" s="49">
        <f t="shared" si="28"/>
        <v>0</v>
      </c>
      <c r="H335" s="49">
        <f t="shared" si="28"/>
        <v>0</v>
      </c>
      <c r="I335" s="49">
        <f t="shared" si="28"/>
        <v>0</v>
      </c>
      <c r="J335" s="49">
        <f t="shared" si="28"/>
        <v>0</v>
      </c>
      <c r="K335" s="50">
        <f t="shared" si="28"/>
        <v>1</v>
      </c>
      <c r="L335" s="49">
        <f t="shared" si="25"/>
        <v>0</v>
      </c>
      <c r="M335" s="49">
        <f t="shared" si="25"/>
        <v>0</v>
      </c>
      <c r="N335" s="49">
        <f t="shared" si="25"/>
        <v>0</v>
      </c>
      <c r="O335" s="49">
        <f t="shared" si="26"/>
        <v>1</v>
      </c>
      <c r="P335" s="49">
        <f t="shared" si="27"/>
        <v>0</v>
      </c>
      <c r="Q335" s="49">
        <f t="shared" si="27"/>
        <v>0</v>
      </c>
      <c r="R335" s="50">
        <f t="shared" si="27"/>
        <v>0</v>
      </c>
      <c r="S335" s="10"/>
    </row>
    <row r="336" spans="1:19" x14ac:dyDescent="0.25">
      <c r="A336" s="10"/>
      <c r="B336" s="4">
        <f>'CALC | Main Engine'!$B336</f>
        <v>329</v>
      </c>
      <c r="C336" s="5">
        <f>'CALC | Main Engine'!$E336</f>
        <v>1</v>
      </c>
      <c r="D336" s="27">
        <f>IF(ISBLANK('INPUT | Operations'!$C341),"",'INPUT | Operations'!$C340)</f>
        <v>356769</v>
      </c>
      <c r="E336" s="32">
        <f>IF(ISBLANK('INPUT | Operations'!$C341),"",'INPUT | Operations'!$C341)</f>
        <v>356816</v>
      </c>
      <c r="F336" s="123">
        <f t="shared" si="28"/>
        <v>1</v>
      </c>
      <c r="G336" s="49">
        <f t="shared" si="28"/>
        <v>0</v>
      </c>
      <c r="H336" s="49">
        <f t="shared" si="28"/>
        <v>0</v>
      </c>
      <c r="I336" s="49">
        <f t="shared" si="28"/>
        <v>0</v>
      </c>
      <c r="J336" s="49">
        <f t="shared" si="28"/>
        <v>0</v>
      </c>
      <c r="K336" s="50">
        <f t="shared" si="28"/>
        <v>1</v>
      </c>
      <c r="L336" s="49">
        <f t="shared" si="25"/>
        <v>0</v>
      </c>
      <c r="M336" s="49">
        <f t="shared" si="25"/>
        <v>0</v>
      </c>
      <c r="N336" s="49">
        <f t="shared" si="25"/>
        <v>0</v>
      </c>
      <c r="O336" s="49">
        <f t="shared" si="26"/>
        <v>1</v>
      </c>
      <c r="P336" s="49">
        <f t="shared" si="27"/>
        <v>0</v>
      </c>
      <c r="Q336" s="49">
        <f t="shared" si="27"/>
        <v>0</v>
      </c>
      <c r="R336" s="50">
        <f t="shared" si="27"/>
        <v>0</v>
      </c>
      <c r="S336" s="10"/>
    </row>
    <row r="337" spans="1:19" x14ac:dyDescent="0.25">
      <c r="A337" s="10"/>
      <c r="B337" s="4">
        <f>'CALC | Main Engine'!$B337</f>
        <v>330</v>
      </c>
      <c r="C337" s="5">
        <f>'CALC | Main Engine'!$E337</f>
        <v>1</v>
      </c>
      <c r="D337" s="27">
        <f>IF(ISBLANK('INPUT | Operations'!$C342),"",'INPUT | Operations'!$C341)</f>
        <v>356816</v>
      </c>
      <c r="E337" s="32">
        <f>IF(ISBLANK('INPUT | Operations'!$C342),"",'INPUT | Operations'!$C342)</f>
        <v>356857</v>
      </c>
      <c r="F337" s="123">
        <f t="shared" si="28"/>
        <v>1</v>
      </c>
      <c r="G337" s="49">
        <f t="shared" si="28"/>
        <v>0</v>
      </c>
      <c r="H337" s="49">
        <f t="shared" si="28"/>
        <v>0</v>
      </c>
      <c r="I337" s="49">
        <f t="shared" si="28"/>
        <v>0</v>
      </c>
      <c r="J337" s="49">
        <f t="shared" si="28"/>
        <v>0</v>
      </c>
      <c r="K337" s="50">
        <f t="shared" si="28"/>
        <v>1</v>
      </c>
      <c r="L337" s="49">
        <f t="shared" si="25"/>
        <v>0</v>
      </c>
      <c r="M337" s="49">
        <f t="shared" si="25"/>
        <v>0</v>
      </c>
      <c r="N337" s="49">
        <f t="shared" si="25"/>
        <v>0</v>
      </c>
      <c r="O337" s="49">
        <f t="shared" si="26"/>
        <v>1</v>
      </c>
      <c r="P337" s="49">
        <f t="shared" si="27"/>
        <v>0</v>
      </c>
      <c r="Q337" s="49">
        <f t="shared" si="27"/>
        <v>0</v>
      </c>
      <c r="R337" s="50">
        <f t="shared" si="27"/>
        <v>0</v>
      </c>
      <c r="S337" s="10"/>
    </row>
    <row r="338" spans="1:19" x14ac:dyDescent="0.25">
      <c r="A338" s="10"/>
      <c r="B338" s="4">
        <f>'CALC | Main Engine'!$B338</f>
        <v>331</v>
      </c>
      <c r="C338" s="5">
        <f>'CALC | Main Engine'!$E338</f>
        <v>1</v>
      </c>
      <c r="D338" s="27">
        <f>IF(ISBLANK('INPUT | Operations'!$C343),"",'INPUT | Operations'!$C342)</f>
        <v>356857</v>
      </c>
      <c r="E338" s="32">
        <f>IF(ISBLANK('INPUT | Operations'!$C343),"",'INPUT | Operations'!$C343)</f>
        <v>356891</v>
      </c>
      <c r="F338" s="123">
        <f t="shared" si="28"/>
        <v>1</v>
      </c>
      <c r="G338" s="49">
        <f t="shared" si="28"/>
        <v>0</v>
      </c>
      <c r="H338" s="49">
        <f t="shared" si="28"/>
        <v>0</v>
      </c>
      <c r="I338" s="49">
        <f t="shared" si="28"/>
        <v>0</v>
      </c>
      <c r="J338" s="49">
        <f t="shared" si="28"/>
        <v>0</v>
      </c>
      <c r="K338" s="50">
        <f t="shared" si="28"/>
        <v>1</v>
      </c>
      <c r="L338" s="49">
        <f t="shared" si="25"/>
        <v>0</v>
      </c>
      <c r="M338" s="49">
        <f t="shared" si="25"/>
        <v>0</v>
      </c>
      <c r="N338" s="49">
        <f t="shared" si="25"/>
        <v>0</v>
      </c>
      <c r="O338" s="49">
        <f t="shared" si="26"/>
        <v>1</v>
      </c>
      <c r="P338" s="49">
        <f t="shared" si="27"/>
        <v>0</v>
      </c>
      <c r="Q338" s="49">
        <f t="shared" si="27"/>
        <v>0</v>
      </c>
      <c r="R338" s="50">
        <f t="shared" si="27"/>
        <v>0</v>
      </c>
      <c r="S338" s="10"/>
    </row>
    <row r="339" spans="1:19" x14ac:dyDescent="0.25">
      <c r="A339" s="10"/>
      <c r="B339" s="4">
        <f>'CALC | Main Engine'!$B339</f>
        <v>332</v>
      </c>
      <c r="C339" s="5">
        <f>'CALC | Main Engine'!$E339</f>
        <v>1</v>
      </c>
      <c r="D339" s="27">
        <f>IF(ISBLANK('INPUT | Operations'!$C344),"",'INPUT | Operations'!$C343)</f>
        <v>356891</v>
      </c>
      <c r="E339" s="32">
        <f>IF(ISBLANK('INPUT | Operations'!$C344),"",'INPUT | Operations'!$C344)</f>
        <v>356920</v>
      </c>
      <c r="F339" s="123">
        <f t="shared" si="28"/>
        <v>1</v>
      </c>
      <c r="G339" s="49">
        <f t="shared" si="28"/>
        <v>0</v>
      </c>
      <c r="H339" s="49">
        <f t="shared" si="28"/>
        <v>0</v>
      </c>
      <c r="I339" s="49">
        <f t="shared" si="28"/>
        <v>0</v>
      </c>
      <c r="J339" s="49">
        <f t="shared" si="28"/>
        <v>0</v>
      </c>
      <c r="K339" s="50">
        <f t="shared" si="28"/>
        <v>1</v>
      </c>
      <c r="L339" s="49">
        <f t="shared" si="25"/>
        <v>0</v>
      </c>
      <c r="M339" s="49">
        <f t="shared" si="25"/>
        <v>0</v>
      </c>
      <c r="N339" s="49">
        <f t="shared" si="25"/>
        <v>0</v>
      </c>
      <c r="O339" s="49">
        <f t="shared" si="26"/>
        <v>1</v>
      </c>
      <c r="P339" s="49">
        <f t="shared" si="27"/>
        <v>0</v>
      </c>
      <c r="Q339" s="49">
        <f t="shared" si="27"/>
        <v>0</v>
      </c>
      <c r="R339" s="50">
        <f t="shared" si="27"/>
        <v>0</v>
      </c>
      <c r="S339" s="10"/>
    </row>
    <row r="340" spans="1:19" x14ac:dyDescent="0.25">
      <c r="A340" s="10"/>
      <c r="B340" s="4">
        <f>'CALC | Main Engine'!$B340</f>
        <v>333</v>
      </c>
      <c r="C340" s="5">
        <f>'CALC | Main Engine'!$E340</f>
        <v>1</v>
      </c>
      <c r="D340" s="27">
        <f>IF(ISBLANK('INPUT | Operations'!$C345),"",'INPUT | Operations'!$C344)</f>
        <v>356920</v>
      </c>
      <c r="E340" s="32">
        <f>IF(ISBLANK('INPUT | Operations'!$C345),"",'INPUT | Operations'!$C345)</f>
        <v>356943</v>
      </c>
      <c r="F340" s="123">
        <f t="shared" si="28"/>
        <v>1</v>
      </c>
      <c r="G340" s="49">
        <f t="shared" si="28"/>
        <v>0</v>
      </c>
      <c r="H340" s="49">
        <f t="shared" si="28"/>
        <v>0</v>
      </c>
      <c r="I340" s="49">
        <f t="shared" si="28"/>
        <v>0</v>
      </c>
      <c r="J340" s="49">
        <f t="shared" si="28"/>
        <v>0</v>
      </c>
      <c r="K340" s="50">
        <f t="shared" si="28"/>
        <v>1</v>
      </c>
      <c r="L340" s="49">
        <f t="shared" si="25"/>
        <v>0</v>
      </c>
      <c r="M340" s="49">
        <f t="shared" si="25"/>
        <v>0</v>
      </c>
      <c r="N340" s="49">
        <f t="shared" si="25"/>
        <v>0</v>
      </c>
      <c r="O340" s="49">
        <f t="shared" si="26"/>
        <v>1</v>
      </c>
      <c r="P340" s="49">
        <f t="shared" si="27"/>
        <v>0</v>
      </c>
      <c r="Q340" s="49">
        <f t="shared" si="27"/>
        <v>0</v>
      </c>
      <c r="R340" s="50">
        <f t="shared" si="27"/>
        <v>0</v>
      </c>
      <c r="S340" s="10"/>
    </row>
    <row r="341" spans="1:19" x14ac:dyDescent="0.25">
      <c r="A341" s="10"/>
      <c r="B341" s="4">
        <f>'CALC | Main Engine'!$B341</f>
        <v>334</v>
      </c>
      <c r="C341" s="5">
        <f>'CALC | Main Engine'!$E341</f>
        <v>1</v>
      </c>
      <c r="D341" s="27">
        <f>IF(ISBLANK('INPUT | Operations'!$C346),"",'INPUT | Operations'!$C345)</f>
        <v>356943</v>
      </c>
      <c r="E341" s="32">
        <f>IF(ISBLANK('INPUT | Operations'!$C346),"",'INPUT | Operations'!$C346)</f>
        <v>356960</v>
      </c>
      <c r="F341" s="123">
        <f t="shared" si="28"/>
        <v>1</v>
      </c>
      <c r="G341" s="49">
        <f t="shared" si="28"/>
        <v>0</v>
      </c>
      <c r="H341" s="49">
        <f t="shared" si="28"/>
        <v>0</v>
      </c>
      <c r="I341" s="49">
        <f t="shared" si="28"/>
        <v>0</v>
      </c>
      <c r="J341" s="49">
        <f t="shared" si="28"/>
        <v>0</v>
      </c>
      <c r="K341" s="50">
        <f t="shared" si="28"/>
        <v>1</v>
      </c>
      <c r="L341" s="49">
        <f t="shared" si="25"/>
        <v>0</v>
      </c>
      <c r="M341" s="49">
        <f t="shared" si="25"/>
        <v>0</v>
      </c>
      <c r="N341" s="49">
        <f t="shared" si="25"/>
        <v>0</v>
      </c>
      <c r="O341" s="49">
        <f t="shared" si="26"/>
        <v>1</v>
      </c>
      <c r="P341" s="49">
        <f t="shared" si="27"/>
        <v>0</v>
      </c>
      <c r="Q341" s="49">
        <f t="shared" si="27"/>
        <v>0</v>
      </c>
      <c r="R341" s="50">
        <f t="shared" si="27"/>
        <v>0</v>
      </c>
      <c r="S341" s="10"/>
    </row>
    <row r="342" spans="1:19" x14ac:dyDescent="0.25">
      <c r="A342" s="10"/>
      <c r="B342" s="4">
        <f>'CALC | Main Engine'!$B342</f>
        <v>335</v>
      </c>
      <c r="C342" s="5">
        <f>'CALC | Main Engine'!$E342</f>
        <v>1</v>
      </c>
      <c r="D342" s="27">
        <f>IF(ISBLANK('INPUT | Operations'!$C347),"",'INPUT | Operations'!$C346)</f>
        <v>356960</v>
      </c>
      <c r="E342" s="32">
        <f>IF(ISBLANK('INPUT | Operations'!$C347),"",'INPUT | Operations'!$C347)</f>
        <v>356972</v>
      </c>
      <c r="F342" s="123">
        <f t="shared" si="28"/>
        <v>1</v>
      </c>
      <c r="G342" s="49">
        <f t="shared" si="28"/>
        <v>0</v>
      </c>
      <c r="H342" s="49">
        <f t="shared" si="28"/>
        <v>0</v>
      </c>
      <c r="I342" s="49">
        <f t="shared" si="28"/>
        <v>0</v>
      </c>
      <c r="J342" s="49">
        <f t="shared" si="28"/>
        <v>0</v>
      </c>
      <c r="K342" s="50">
        <f t="shared" si="28"/>
        <v>1</v>
      </c>
      <c r="L342" s="49">
        <f t="shared" si="25"/>
        <v>0</v>
      </c>
      <c r="M342" s="49">
        <f t="shared" si="25"/>
        <v>0</v>
      </c>
      <c r="N342" s="49">
        <f t="shared" si="25"/>
        <v>0</v>
      </c>
      <c r="O342" s="49">
        <f t="shared" si="26"/>
        <v>1</v>
      </c>
      <c r="P342" s="49">
        <f t="shared" si="27"/>
        <v>0</v>
      </c>
      <c r="Q342" s="49">
        <f t="shared" si="27"/>
        <v>0</v>
      </c>
      <c r="R342" s="50">
        <f t="shared" si="27"/>
        <v>0</v>
      </c>
      <c r="S342" s="10"/>
    </row>
    <row r="343" spans="1:19" x14ac:dyDescent="0.25">
      <c r="A343" s="10"/>
      <c r="B343" s="4">
        <f>'CALC | Main Engine'!$B343</f>
        <v>336</v>
      </c>
      <c r="C343" s="5">
        <f>'CALC | Main Engine'!$E343</f>
        <v>1</v>
      </c>
      <c r="D343" s="27">
        <f>IF(ISBLANK('INPUT | Operations'!$C348),"",'INPUT | Operations'!$C347)</f>
        <v>356972</v>
      </c>
      <c r="E343" s="32">
        <f>IF(ISBLANK('INPUT | Operations'!$C348),"",'INPUT | Operations'!$C348)</f>
        <v>356978</v>
      </c>
      <c r="F343" s="123">
        <f t="shared" si="28"/>
        <v>1</v>
      </c>
      <c r="G343" s="49">
        <f t="shared" si="28"/>
        <v>0</v>
      </c>
      <c r="H343" s="49">
        <f t="shared" si="28"/>
        <v>0</v>
      </c>
      <c r="I343" s="49">
        <f t="shared" si="28"/>
        <v>0</v>
      </c>
      <c r="J343" s="49">
        <f t="shared" si="28"/>
        <v>0</v>
      </c>
      <c r="K343" s="50">
        <f t="shared" si="28"/>
        <v>1</v>
      </c>
      <c r="L343" s="49">
        <f t="shared" si="25"/>
        <v>0</v>
      </c>
      <c r="M343" s="49">
        <f t="shared" si="25"/>
        <v>0</v>
      </c>
      <c r="N343" s="49">
        <f t="shared" si="25"/>
        <v>0</v>
      </c>
      <c r="O343" s="49">
        <f t="shared" si="26"/>
        <v>1</v>
      </c>
      <c r="P343" s="49">
        <f t="shared" si="27"/>
        <v>0</v>
      </c>
      <c r="Q343" s="49">
        <f t="shared" si="27"/>
        <v>0</v>
      </c>
      <c r="R343" s="50">
        <f t="shared" si="27"/>
        <v>0</v>
      </c>
      <c r="S343" s="10"/>
    </row>
    <row r="344" spans="1:19" x14ac:dyDescent="0.25">
      <c r="A344" s="10"/>
      <c r="B344" s="4">
        <f>'CALC | Main Engine'!$B344</f>
        <v>337</v>
      </c>
      <c r="C344" s="5">
        <f>'CALC | Main Engine'!$E344</f>
        <v>1</v>
      </c>
      <c r="D344" s="27">
        <f>IF(ISBLANK('INPUT | Operations'!$C349),"",'INPUT | Operations'!$C348)</f>
        <v>356978</v>
      </c>
      <c r="E344" s="32">
        <f>IF(ISBLANK('INPUT | Operations'!$C349),"",'INPUT | Operations'!$C349)</f>
        <v>356973</v>
      </c>
      <c r="F344" s="123">
        <f t="shared" si="28"/>
        <v>1</v>
      </c>
      <c r="G344" s="49">
        <f t="shared" si="28"/>
        <v>0</v>
      </c>
      <c r="H344" s="49">
        <f t="shared" si="28"/>
        <v>0</v>
      </c>
      <c r="I344" s="49">
        <f t="shared" si="28"/>
        <v>0</v>
      </c>
      <c r="J344" s="49">
        <f t="shared" si="28"/>
        <v>0</v>
      </c>
      <c r="K344" s="50">
        <f t="shared" si="28"/>
        <v>1</v>
      </c>
      <c r="L344" s="49">
        <f t="shared" si="25"/>
        <v>0</v>
      </c>
      <c r="M344" s="49">
        <f t="shared" si="25"/>
        <v>0</v>
      </c>
      <c r="N344" s="49">
        <f t="shared" si="25"/>
        <v>0</v>
      </c>
      <c r="O344" s="49">
        <f t="shared" si="26"/>
        <v>1</v>
      </c>
      <c r="P344" s="49">
        <f t="shared" si="27"/>
        <v>0</v>
      </c>
      <c r="Q344" s="49">
        <f t="shared" si="27"/>
        <v>0</v>
      </c>
      <c r="R344" s="50">
        <f t="shared" si="27"/>
        <v>0</v>
      </c>
      <c r="S344" s="10"/>
    </row>
    <row r="345" spans="1:19" x14ac:dyDescent="0.25">
      <c r="A345" s="10"/>
      <c r="B345" s="4">
        <f>'CALC | Main Engine'!$B345</f>
        <v>338</v>
      </c>
      <c r="C345" s="5">
        <f>'CALC | Main Engine'!$E345</f>
        <v>1</v>
      </c>
      <c r="D345" s="27">
        <f>IF(ISBLANK('INPUT | Operations'!$C350),"",'INPUT | Operations'!$C349)</f>
        <v>356973</v>
      </c>
      <c r="E345" s="32">
        <f>IF(ISBLANK('INPUT | Operations'!$C350),"",'INPUT | Operations'!$C350)</f>
        <v>356954</v>
      </c>
      <c r="F345" s="123">
        <f t="shared" si="28"/>
        <v>1</v>
      </c>
      <c r="G345" s="49">
        <f t="shared" si="28"/>
        <v>0</v>
      </c>
      <c r="H345" s="49">
        <f t="shared" si="28"/>
        <v>0</v>
      </c>
      <c r="I345" s="49">
        <f t="shared" si="28"/>
        <v>0</v>
      </c>
      <c r="J345" s="49">
        <f t="shared" si="28"/>
        <v>0</v>
      </c>
      <c r="K345" s="50">
        <f t="shared" si="28"/>
        <v>1</v>
      </c>
      <c r="L345" s="49">
        <f t="shared" si="25"/>
        <v>0</v>
      </c>
      <c r="M345" s="49">
        <f t="shared" si="25"/>
        <v>0</v>
      </c>
      <c r="N345" s="49">
        <f t="shared" si="25"/>
        <v>0</v>
      </c>
      <c r="O345" s="49">
        <f t="shared" si="26"/>
        <v>1</v>
      </c>
      <c r="P345" s="49">
        <f t="shared" si="27"/>
        <v>0</v>
      </c>
      <c r="Q345" s="49">
        <f t="shared" si="27"/>
        <v>0</v>
      </c>
      <c r="R345" s="50">
        <f t="shared" si="27"/>
        <v>0</v>
      </c>
      <c r="S345" s="10"/>
    </row>
    <row r="346" spans="1:19" x14ac:dyDescent="0.25">
      <c r="A346" s="10"/>
      <c r="B346" s="4">
        <f>'CALC | Main Engine'!$B346</f>
        <v>339</v>
      </c>
      <c r="C346" s="5">
        <f>'CALC | Main Engine'!$E346</f>
        <v>1</v>
      </c>
      <c r="D346" s="27">
        <f>IF(ISBLANK('INPUT | Operations'!$C351),"",'INPUT | Operations'!$C350)</f>
        <v>356954</v>
      </c>
      <c r="E346" s="32">
        <f>IF(ISBLANK('INPUT | Operations'!$C351),"",'INPUT | Operations'!$C351)</f>
        <v>356924</v>
      </c>
      <c r="F346" s="123">
        <f t="shared" si="28"/>
        <v>1</v>
      </c>
      <c r="G346" s="49">
        <f t="shared" si="28"/>
        <v>0</v>
      </c>
      <c r="H346" s="49">
        <f t="shared" si="28"/>
        <v>0</v>
      </c>
      <c r="I346" s="49">
        <f t="shared" si="28"/>
        <v>0</v>
      </c>
      <c r="J346" s="49">
        <f t="shared" si="28"/>
        <v>0</v>
      </c>
      <c r="K346" s="50">
        <f t="shared" si="28"/>
        <v>1</v>
      </c>
      <c r="L346" s="49">
        <f t="shared" si="25"/>
        <v>0</v>
      </c>
      <c r="M346" s="49">
        <f t="shared" si="25"/>
        <v>0</v>
      </c>
      <c r="N346" s="49">
        <f t="shared" si="25"/>
        <v>0</v>
      </c>
      <c r="O346" s="49">
        <f t="shared" si="26"/>
        <v>1</v>
      </c>
      <c r="P346" s="49">
        <f t="shared" si="27"/>
        <v>0</v>
      </c>
      <c r="Q346" s="49">
        <f t="shared" si="27"/>
        <v>0</v>
      </c>
      <c r="R346" s="50">
        <f t="shared" si="27"/>
        <v>0</v>
      </c>
      <c r="S346" s="10"/>
    </row>
    <row r="347" spans="1:19" x14ac:dyDescent="0.25">
      <c r="A347" s="10"/>
      <c r="B347" s="4">
        <f>'CALC | Main Engine'!$B347</f>
        <v>340</v>
      </c>
      <c r="C347" s="5">
        <f>'CALC | Main Engine'!$E347</f>
        <v>1</v>
      </c>
      <c r="D347" s="27">
        <f>IF(ISBLANK('INPUT | Operations'!$C352),"",'INPUT | Operations'!$C351)</f>
        <v>356924</v>
      </c>
      <c r="E347" s="32">
        <f>IF(ISBLANK('INPUT | Operations'!$C352),"",'INPUT | Operations'!$C352)</f>
        <v>356897</v>
      </c>
      <c r="F347" s="123">
        <f t="shared" si="28"/>
        <v>1</v>
      </c>
      <c r="G347" s="49">
        <f t="shared" si="28"/>
        <v>0</v>
      </c>
      <c r="H347" s="49">
        <f t="shared" si="28"/>
        <v>0</v>
      </c>
      <c r="I347" s="49">
        <f t="shared" si="28"/>
        <v>0</v>
      </c>
      <c r="J347" s="49">
        <f t="shared" si="28"/>
        <v>0</v>
      </c>
      <c r="K347" s="50">
        <f t="shared" si="28"/>
        <v>1</v>
      </c>
      <c r="L347" s="49">
        <f t="shared" si="25"/>
        <v>0</v>
      </c>
      <c r="M347" s="49">
        <f t="shared" si="25"/>
        <v>0</v>
      </c>
      <c r="N347" s="49">
        <f t="shared" si="25"/>
        <v>0</v>
      </c>
      <c r="O347" s="49">
        <f t="shared" si="26"/>
        <v>1</v>
      </c>
      <c r="P347" s="49">
        <f t="shared" si="27"/>
        <v>0</v>
      </c>
      <c r="Q347" s="49">
        <f t="shared" si="27"/>
        <v>0</v>
      </c>
      <c r="R347" s="50">
        <f t="shared" si="27"/>
        <v>0</v>
      </c>
      <c r="S347" s="10"/>
    </row>
    <row r="348" spans="1:19" x14ac:dyDescent="0.25">
      <c r="A348" s="10"/>
      <c r="B348" s="4">
        <f>'CALC | Main Engine'!$B348</f>
        <v>341</v>
      </c>
      <c r="C348" s="5">
        <f>'CALC | Main Engine'!$E348</f>
        <v>1</v>
      </c>
      <c r="D348" s="27">
        <f>IF(ISBLANK('INPUT | Operations'!$C353),"",'INPUT | Operations'!$C352)</f>
        <v>356897</v>
      </c>
      <c r="E348" s="32">
        <f>IF(ISBLANK('INPUT | Operations'!$C353),"",'INPUT | Operations'!$C353)</f>
        <v>356865</v>
      </c>
      <c r="F348" s="123">
        <f t="shared" si="28"/>
        <v>1</v>
      </c>
      <c r="G348" s="49">
        <f t="shared" si="28"/>
        <v>0</v>
      </c>
      <c r="H348" s="49">
        <f t="shared" si="28"/>
        <v>0</v>
      </c>
      <c r="I348" s="49">
        <f t="shared" si="28"/>
        <v>0</v>
      </c>
      <c r="J348" s="49">
        <f t="shared" si="28"/>
        <v>0</v>
      </c>
      <c r="K348" s="50">
        <f t="shared" si="28"/>
        <v>1</v>
      </c>
      <c r="L348" s="49">
        <f t="shared" si="25"/>
        <v>0</v>
      </c>
      <c r="M348" s="49">
        <f t="shared" si="25"/>
        <v>0</v>
      </c>
      <c r="N348" s="49">
        <f t="shared" si="25"/>
        <v>0</v>
      </c>
      <c r="O348" s="49">
        <f t="shared" si="26"/>
        <v>1</v>
      </c>
      <c r="P348" s="49">
        <f t="shared" si="27"/>
        <v>0</v>
      </c>
      <c r="Q348" s="49">
        <f t="shared" si="27"/>
        <v>0</v>
      </c>
      <c r="R348" s="50">
        <f t="shared" si="27"/>
        <v>0</v>
      </c>
      <c r="S348" s="10"/>
    </row>
    <row r="349" spans="1:19" x14ac:dyDescent="0.25">
      <c r="A349" s="10"/>
      <c r="B349" s="4">
        <f>'CALC | Main Engine'!$B349</f>
        <v>342</v>
      </c>
      <c r="C349" s="5">
        <f>'CALC | Main Engine'!$E349</f>
        <v>1</v>
      </c>
      <c r="D349" s="27">
        <f>IF(ISBLANK('INPUT | Operations'!$C354),"",'INPUT | Operations'!$C353)</f>
        <v>356865</v>
      </c>
      <c r="E349" s="32">
        <f>IF(ISBLANK('INPUT | Operations'!$C354),"",'INPUT | Operations'!$C354)</f>
        <v>356827</v>
      </c>
      <c r="F349" s="123">
        <f t="shared" si="28"/>
        <v>1</v>
      </c>
      <c r="G349" s="49">
        <f t="shared" si="28"/>
        <v>0</v>
      </c>
      <c r="H349" s="49">
        <f t="shared" si="28"/>
        <v>0</v>
      </c>
      <c r="I349" s="49">
        <f t="shared" si="28"/>
        <v>0</v>
      </c>
      <c r="J349" s="49">
        <f t="shared" si="28"/>
        <v>0</v>
      </c>
      <c r="K349" s="50">
        <f t="shared" si="28"/>
        <v>1</v>
      </c>
      <c r="L349" s="49">
        <f t="shared" si="25"/>
        <v>0</v>
      </c>
      <c r="M349" s="49">
        <f t="shared" si="25"/>
        <v>0</v>
      </c>
      <c r="N349" s="49">
        <f t="shared" si="25"/>
        <v>0</v>
      </c>
      <c r="O349" s="49">
        <f t="shared" si="26"/>
        <v>1</v>
      </c>
      <c r="P349" s="49">
        <f t="shared" si="27"/>
        <v>0</v>
      </c>
      <c r="Q349" s="49">
        <f t="shared" si="27"/>
        <v>0</v>
      </c>
      <c r="R349" s="50">
        <f t="shared" si="27"/>
        <v>0</v>
      </c>
      <c r="S349" s="10"/>
    </row>
    <row r="350" spans="1:19" x14ac:dyDescent="0.25">
      <c r="A350" s="10"/>
      <c r="B350" s="4">
        <f>'CALC | Main Engine'!$B350</f>
        <v>343</v>
      </c>
      <c r="C350" s="5">
        <f>'CALC | Main Engine'!$E350</f>
        <v>1</v>
      </c>
      <c r="D350" s="27">
        <f>IF(ISBLANK('INPUT | Operations'!$C355),"",'INPUT | Operations'!$C354)</f>
        <v>356827</v>
      </c>
      <c r="E350" s="32">
        <f>IF(ISBLANK('INPUT | Operations'!$C355),"",'INPUT | Operations'!$C355)</f>
        <v>356784</v>
      </c>
      <c r="F350" s="123">
        <f t="shared" si="28"/>
        <v>1</v>
      </c>
      <c r="G350" s="49">
        <f t="shared" si="28"/>
        <v>0</v>
      </c>
      <c r="H350" s="49">
        <f t="shared" si="28"/>
        <v>0</v>
      </c>
      <c r="I350" s="49">
        <f t="shared" si="28"/>
        <v>0</v>
      </c>
      <c r="J350" s="49">
        <f t="shared" si="28"/>
        <v>0</v>
      </c>
      <c r="K350" s="50">
        <f t="shared" si="28"/>
        <v>1</v>
      </c>
      <c r="L350" s="49">
        <f t="shared" si="25"/>
        <v>0</v>
      </c>
      <c r="M350" s="49">
        <f t="shared" si="25"/>
        <v>0</v>
      </c>
      <c r="N350" s="49">
        <f t="shared" si="25"/>
        <v>0</v>
      </c>
      <c r="O350" s="49">
        <f t="shared" si="26"/>
        <v>1</v>
      </c>
      <c r="P350" s="49">
        <f t="shared" si="27"/>
        <v>0</v>
      </c>
      <c r="Q350" s="49">
        <f t="shared" si="27"/>
        <v>0</v>
      </c>
      <c r="R350" s="50">
        <f t="shared" si="27"/>
        <v>0</v>
      </c>
      <c r="S350" s="10"/>
    </row>
    <row r="351" spans="1:19" x14ac:dyDescent="0.25">
      <c r="A351" s="10"/>
      <c r="B351" s="4">
        <f>'CALC | Main Engine'!$B351</f>
        <v>344</v>
      </c>
      <c r="C351" s="5">
        <f>'CALC | Main Engine'!$E351</f>
        <v>1</v>
      </c>
      <c r="D351" s="27">
        <f>IF(ISBLANK('INPUT | Operations'!$C356),"",'INPUT | Operations'!$C355)</f>
        <v>356784</v>
      </c>
      <c r="E351" s="32">
        <f>IF(ISBLANK('INPUT | Operations'!$C356),"",'INPUT | Operations'!$C356)</f>
        <v>356736</v>
      </c>
      <c r="F351" s="123">
        <f t="shared" si="28"/>
        <v>1</v>
      </c>
      <c r="G351" s="49">
        <f t="shared" si="28"/>
        <v>0</v>
      </c>
      <c r="H351" s="49">
        <f t="shared" si="28"/>
        <v>0</v>
      </c>
      <c r="I351" s="49">
        <f t="shared" si="28"/>
        <v>0</v>
      </c>
      <c r="J351" s="49">
        <f t="shared" si="28"/>
        <v>0</v>
      </c>
      <c r="K351" s="50">
        <f t="shared" si="28"/>
        <v>1</v>
      </c>
      <c r="L351" s="49">
        <f t="shared" si="25"/>
        <v>0</v>
      </c>
      <c r="M351" s="49">
        <f t="shared" si="25"/>
        <v>0</v>
      </c>
      <c r="N351" s="49">
        <f t="shared" si="25"/>
        <v>0</v>
      </c>
      <c r="O351" s="49">
        <f t="shared" si="26"/>
        <v>1</v>
      </c>
      <c r="P351" s="49">
        <f t="shared" si="27"/>
        <v>0</v>
      </c>
      <c r="Q351" s="49">
        <f t="shared" si="27"/>
        <v>0</v>
      </c>
      <c r="R351" s="50">
        <f t="shared" si="27"/>
        <v>0</v>
      </c>
      <c r="S351" s="10"/>
    </row>
    <row r="352" spans="1:19" x14ac:dyDescent="0.25">
      <c r="A352" s="10"/>
      <c r="B352" s="4">
        <f>'CALC | Main Engine'!$B352</f>
        <v>345</v>
      </c>
      <c r="C352" s="5">
        <f>'CALC | Main Engine'!$E352</f>
        <v>1</v>
      </c>
      <c r="D352" s="27">
        <f>IF(ISBLANK('INPUT | Operations'!$C357),"",'INPUT | Operations'!$C356)</f>
        <v>356736</v>
      </c>
      <c r="E352" s="32">
        <f>IF(ISBLANK('INPUT | Operations'!$C357),"",'INPUT | Operations'!$C357)</f>
        <v>356683</v>
      </c>
      <c r="F352" s="123">
        <f t="shared" si="28"/>
        <v>1</v>
      </c>
      <c r="G352" s="49">
        <f t="shared" si="28"/>
        <v>0</v>
      </c>
      <c r="H352" s="49">
        <f t="shared" si="28"/>
        <v>0</v>
      </c>
      <c r="I352" s="49">
        <f t="shared" si="28"/>
        <v>0</v>
      </c>
      <c r="J352" s="49">
        <f t="shared" si="28"/>
        <v>0</v>
      </c>
      <c r="K352" s="50">
        <f t="shared" si="28"/>
        <v>1</v>
      </c>
      <c r="L352" s="49">
        <f t="shared" si="25"/>
        <v>0</v>
      </c>
      <c r="M352" s="49">
        <f t="shared" si="25"/>
        <v>0</v>
      </c>
      <c r="N352" s="49">
        <f t="shared" si="25"/>
        <v>0</v>
      </c>
      <c r="O352" s="49">
        <f t="shared" si="26"/>
        <v>1</v>
      </c>
      <c r="P352" s="49">
        <f t="shared" si="27"/>
        <v>0</v>
      </c>
      <c r="Q352" s="49">
        <f t="shared" si="27"/>
        <v>0</v>
      </c>
      <c r="R352" s="50">
        <f t="shared" si="27"/>
        <v>0</v>
      </c>
      <c r="S352" s="10"/>
    </row>
    <row r="353" spans="1:19" x14ac:dyDescent="0.25">
      <c r="A353" s="10"/>
      <c r="B353" s="4">
        <f>'CALC | Main Engine'!$B353</f>
        <v>346</v>
      </c>
      <c r="C353" s="5">
        <f>'CALC | Main Engine'!$E353</f>
        <v>1</v>
      </c>
      <c r="D353" s="27">
        <f>IF(ISBLANK('INPUT | Operations'!$C358),"",'INPUT | Operations'!$C357)</f>
        <v>356683</v>
      </c>
      <c r="E353" s="32">
        <f>IF(ISBLANK('INPUT | Operations'!$C358),"",'INPUT | Operations'!$C358)</f>
        <v>356625</v>
      </c>
      <c r="F353" s="123">
        <f t="shared" si="28"/>
        <v>1</v>
      </c>
      <c r="G353" s="49">
        <f t="shared" si="28"/>
        <v>0</v>
      </c>
      <c r="H353" s="49">
        <f t="shared" si="28"/>
        <v>0</v>
      </c>
      <c r="I353" s="49">
        <f t="shared" si="28"/>
        <v>0</v>
      </c>
      <c r="J353" s="49">
        <f t="shared" si="28"/>
        <v>0</v>
      </c>
      <c r="K353" s="50">
        <f t="shared" si="28"/>
        <v>1</v>
      </c>
      <c r="L353" s="49">
        <f t="shared" si="25"/>
        <v>0</v>
      </c>
      <c r="M353" s="49">
        <f t="shared" si="25"/>
        <v>0</v>
      </c>
      <c r="N353" s="49">
        <f t="shared" si="25"/>
        <v>0</v>
      </c>
      <c r="O353" s="49">
        <f t="shared" si="26"/>
        <v>1</v>
      </c>
      <c r="P353" s="49">
        <f t="shared" si="27"/>
        <v>0</v>
      </c>
      <c r="Q353" s="49">
        <f t="shared" si="27"/>
        <v>0</v>
      </c>
      <c r="R353" s="50">
        <f t="shared" si="27"/>
        <v>0</v>
      </c>
      <c r="S353" s="10"/>
    </row>
    <row r="354" spans="1:19" x14ac:dyDescent="0.25">
      <c r="A354" s="10"/>
      <c r="B354" s="4">
        <f>'CALC | Main Engine'!$B354</f>
        <v>347</v>
      </c>
      <c r="C354" s="5">
        <f>'CALC | Main Engine'!$E354</f>
        <v>1</v>
      </c>
      <c r="D354" s="27">
        <f>IF(ISBLANK('INPUT | Operations'!$C359),"",'INPUT | Operations'!$C358)</f>
        <v>356625</v>
      </c>
      <c r="E354" s="32">
        <f>IF(ISBLANK('INPUT | Operations'!$C359),"",'INPUT | Operations'!$C359)</f>
        <v>356562</v>
      </c>
      <c r="F354" s="123">
        <f t="shared" si="28"/>
        <v>1</v>
      </c>
      <c r="G354" s="49">
        <f t="shared" si="28"/>
        <v>0</v>
      </c>
      <c r="H354" s="49">
        <f t="shared" si="28"/>
        <v>0</v>
      </c>
      <c r="I354" s="49">
        <f t="shared" si="28"/>
        <v>0</v>
      </c>
      <c r="J354" s="49">
        <f t="shared" si="28"/>
        <v>0</v>
      </c>
      <c r="K354" s="50">
        <f t="shared" si="28"/>
        <v>1</v>
      </c>
      <c r="L354" s="49">
        <f t="shared" si="25"/>
        <v>0</v>
      </c>
      <c r="M354" s="49">
        <f t="shared" si="25"/>
        <v>0</v>
      </c>
      <c r="N354" s="49">
        <f t="shared" si="25"/>
        <v>0</v>
      </c>
      <c r="O354" s="49">
        <f t="shared" si="26"/>
        <v>1</v>
      </c>
      <c r="P354" s="49">
        <f t="shared" si="27"/>
        <v>0</v>
      </c>
      <c r="Q354" s="49">
        <f t="shared" si="27"/>
        <v>0</v>
      </c>
      <c r="R354" s="50">
        <f t="shared" si="27"/>
        <v>0</v>
      </c>
      <c r="S354" s="10"/>
    </row>
    <row r="355" spans="1:19" x14ac:dyDescent="0.25">
      <c r="A355" s="10"/>
      <c r="B355" s="4">
        <f>'CALC | Main Engine'!$B355</f>
        <v>348</v>
      </c>
      <c r="C355" s="5">
        <f>'CALC | Main Engine'!$E355</f>
        <v>1</v>
      </c>
      <c r="D355" s="27">
        <f>IF(ISBLANK('INPUT | Operations'!$C360),"",'INPUT | Operations'!$C359)</f>
        <v>356562</v>
      </c>
      <c r="E355" s="32">
        <f>IF(ISBLANK('INPUT | Operations'!$C360),"",'INPUT | Operations'!$C360)</f>
        <v>356494</v>
      </c>
      <c r="F355" s="123">
        <f t="shared" si="28"/>
        <v>1</v>
      </c>
      <c r="G355" s="49">
        <f t="shared" si="28"/>
        <v>0</v>
      </c>
      <c r="H355" s="49">
        <f t="shared" si="28"/>
        <v>0</v>
      </c>
      <c r="I355" s="49">
        <f t="shared" si="28"/>
        <v>0</v>
      </c>
      <c r="J355" s="49">
        <f t="shared" si="28"/>
        <v>0</v>
      </c>
      <c r="K355" s="50">
        <f t="shared" si="28"/>
        <v>1</v>
      </c>
      <c r="L355" s="49">
        <f t="shared" si="25"/>
        <v>0</v>
      </c>
      <c r="M355" s="49">
        <f t="shared" si="25"/>
        <v>0</v>
      </c>
      <c r="N355" s="49">
        <f t="shared" si="25"/>
        <v>0</v>
      </c>
      <c r="O355" s="49">
        <f t="shared" si="26"/>
        <v>1</v>
      </c>
      <c r="P355" s="49">
        <f t="shared" si="27"/>
        <v>0</v>
      </c>
      <c r="Q355" s="49">
        <f t="shared" si="27"/>
        <v>0</v>
      </c>
      <c r="R355" s="50">
        <f t="shared" si="27"/>
        <v>0</v>
      </c>
      <c r="S355" s="10"/>
    </row>
    <row r="356" spans="1:19" x14ac:dyDescent="0.25">
      <c r="A356" s="10"/>
      <c r="B356" s="4">
        <f>'CALC | Main Engine'!$B356</f>
        <v>349</v>
      </c>
      <c r="C356" s="5">
        <f>'CALC | Main Engine'!$E356</f>
        <v>1</v>
      </c>
      <c r="D356" s="27">
        <f>IF(ISBLANK('INPUT | Operations'!$C361),"",'INPUT | Operations'!$C360)</f>
        <v>356494</v>
      </c>
      <c r="E356" s="32">
        <f>IF(ISBLANK('INPUT | Operations'!$C361),"",'INPUT | Operations'!$C361)</f>
        <v>356421</v>
      </c>
      <c r="F356" s="123">
        <f t="shared" si="28"/>
        <v>1</v>
      </c>
      <c r="G356" s="49">
        <f t="shared" si="28"/>
        <v>0</v>
      </c>
      <c r="H356" s="49">
        <f t="shared" si="28"/>
        <v>0</v>
      </c>
      <c r="I356" s="49">
        <f t="shared" si="28"/>
        <v>0</v>
      </c>
      <c r="J356" s="49">
        <f t="shared" si="28"/>
        <v>0</v>
      </c>
      <c r="K356" s="50">
        <f t="shared" si="28"/>
        <v>1</v>
      </c>
      <c r="L356" s="49">
        <f t="shared" si="25"/>
        <v>0</v>
      </c>
      <c r="M356" s="49">
        <f t="shared" si="25"/>
        <v>0</v>
      </c>
      <c r="N356" s="49">
        <f t="shared" si="25"/>
        <v>0</v>
      </c>
      <c r="O356" s="49">
        <f t="shared" si="26"/>
        <v>1</v>
      </c>
      <c r="P356" s="49">
        <f t="shared" si="27"/>
        <v>0</v>
      </c>
      <c r="Q356" s="49">
        <f t="shared" si="27"/>
        <v>0</v>
      </c>
      <c r="R356" s="50">
        <f t="shared" si="27"/>
        <v>0</v>
      </c>
      <c r="S356" s="10"/>
    </row>
    <row r="357" spans="1:19" x14ac:dyDescent="0.25">
      <c r="A357" s="10"/>
      <c r="B357" s="4">
        <f>'CALC | Main Engine'!$B357</f>
        <v>350</v>
      </c>
      <c r="C357" s="5">
        <f>'CALC | Main Engine'!$E357</f>
        <v>1</v>
      </c>
      <c r="D357" s="27">
        <f>IF(ISBLANK('INPUT | Operations'!$C362),"",'INPUT | Operations'!$C361)</f>
        <v>356421</v>
      </c>
      <c r="E357" s="32">
        <f>IF(ISBLANK('INPUT | Operations'!$C362),"",'INPUT | Operations'!$C362)</f>
        <v>356343</v>
      </c>
      <c r="F357" s="123">
        <f t="shared" si="28"/>
        <v>1</v>
      </c>
      <c r="G357" s="49">
        <f t="shared" si="28"/>
        <v>0</v>
      </c>
      <c r="H357" s="49">
        <f t="shared" si="28"/>
        <v>0</v>
      </c>
      <c r="I357" s="49">
        <f t="shared" si="28"/>
        <v>0</v>
      </c>
      <c r="J357" s="49">
        <f t="shared" si="28"/>
        <v>0</v>
      </c>
      <c r="K357" s="50">
        <f t="shared" si="28"/>
        <v>1</v>
      </c>
      <c r="L357" s="49">
        <f t="shared" si="25"/>
        <v>0</v>
      </c>
      <c r="M357" s="49">
        <f t="shared" si="25"/>
        <v>0</v>
      </c>
      <c r="N357" s="49">
        <f t="shared" si="25"/>
        <v>0</v>
      </c>
      <c r="O357" s="49">
        <f t="shared" si="26"/>
        <v>1</v>
      </c>
      <c r="P357" s="49">
        <f t="shared" si="27"/>
        <v>0</v>
      </c>
      <c r="Q357" s="49">
        <f t="shared" si="27"/>
        <v>0</v>
      </c>
      <c r="R357" s="50">
        <f t="shared" si="27"/>
        <v>0</v>
      </c>
      <c r="S357" s="10"/>
    </row>
    <row r="358" spans="1:19" x14ac:dyDescent="0.25">
      <c r="A358" s="10"/>
      <c r="B358" s="4">
        <f>'CALC | Main Engine'!$B358</f>
        <v>351</v>
      </c>
      <c r="C358" s="5">
        <f>'CALC | Main Engine'!$E358</f>
        <v>1</v>
      </c>
      <c r="D358" s="27">
        <f>IF(ISBLANK('INPUT | Operations'!$C363),"",'INPUT | Operations'!$C362)</f>
        <v>356343</v>
      </c>
      <c r="E358" s="32">
        <f>IF(ISBLANK('INPUT | Operations'!$C363),"",'INPUT | Operations'!$C363)</f>
        <v>356261</v>
      </c>
      <c r="F358" s="123">
        <f t="shared" si="28"/>
        <v>1</v>
      </c>
      <c r="G358" s="49">
        <f t="shared" si="28"/>
        <v>0</v>
      </c>
      <c r="H358" s="49">
        <f t="shared" si="28"/>
        <v>0</v>
      </c>
      <c r="I358" s="49">
        <f t="shared" si="28"/>
        <v>0</v>
      </c>
      <c r="J358" s="49">
        <f t="shared" si="28"/>
        <v>0</v>
      </c>
      <c r="K358" s="50">
        <f t="shared" si="28"/>
        <v>1</v>
      </c>
      <c r="L358" s="49">
        <f t="shared" si="25"/>
        <v>0</v>
      </c>
      <c r="M358" s="49">
        <f t="shared" si="25"/>
        <v>0</v>
      </c>
      <c r="N358" s="49">
        <f t="shared" si="25"/>
        <v>0</v>
      </c>
      <c r="O358" s="49">
        <f t="shared" si="26"/>
        <v>1</v>
      </c>
      <c r="P358" s="49">
        <f t="shared" si="27"/>
        <v>0</v>
      </c>
      <c r="Q358" s="49">
        <f t="shared" si="27"/>
        <v>0</v>
      </c>
      <c r="R358" s="50">
        <f t="shared" si="27"/>
        <v>0</v>
      </c>
      <c r="S358" s="10"/>
    </row>
    <row r="359" spans="1:19" x14ac:dyDescent="0.25">
      <c r="A359" s="10"/>
      <c r="B359" s="4">
        <f>'CALC | Main Engine'!$B359</f>
        <v>352</v>
      </c>
      <c r="C359" s="5">
        <f>'CALC | Main Engine'!$E359</f>
        <v>1</v>
      </c>
      <c r="D359" s="27">
        <f>IF(ISBLANK('INPUT | Operations'!$C364),"",'INPUT | Operations'!$C363)</f>
        <v>356261</v>
      </c>
      <c r="E359" s="32">
        <f>IF(ISBLANK('INPUT | Operations'!$C364),"",'INPUT | Operations'!$C364)</f>
        <v>356174</v>
      </c>
      <c r="F359" s="123">
        <f t="shared" si="28"/>
        <v>1</v>
      </c>
      <c r="G359" s="49">
        <f t="shared" si="28"/>
        <v>0</v>
      </c>
      <c r="H359" s="49">
        <f t="shared" si="28"/>
        <v>0</v>
      </c>
      <c r="I359" s="49">
        <f t="shared" si="28"/>
        <v>0</v>
      </c>
      <c r="J359" s="49">
        <f t="shared" si="28"/>
        <v>0</v>
      </c>
      <c r="K359" s="50">
        <f t="shared" si="28"/>
        <v>1</v>
      </c>
      <c r="L359" s="49">
        <f t="shared" si="25"/>
        <v>0</v>
      </c>
      <c r="M359" s="49">
        <f t="shared" si="25"/>
        <v>0</v>
      </c>
      <c r="N359" s="49">
        <f t="shared" si="25"/>
        <v>0</v>
      </c>
      <c r="O359" s="49">
        <f t="shared" si="26"/>
        <v>1</v>
      </c>
      <c r="P359" s="49">
        <f t="shared" si="27"/>
        <v>0</v>
      </c>
      <c r="Q359" s="49">
        <f t="shared" si="27"/>
        <v>0</v>
      </c>
      <c r="R359" s="50">
        <f t="shared" si="27"/>
        <v>0</v>
      </c>
      <c r="S359" s="10"/>
    </row>
    <row r="360" spans="1:19" x14ac:dyDescent="0.25">
      <c r="A360" s="10"/>
      <c r="B360" s="4">
        <f>'CALC | Main Engine'!$B360</f>
        <v>353</v>
      </c>
      <c r="C360" s="5">
        <f>'CALC | Main Engine'!$E360</f>
        <v>1</v>
      </c>
      <c r="D360" s="27">
        <f>IF(ISBLANK('INPUT | Operations'!$C365),"",'INPUT | Operations'!$C364)</f>
        <v>356174</v>
      </c>
      <c r="E360" s="32">
        <f>IF(ISBLANK('INPUT | Operations'!$C365),"",'INPUT | Operations'!$C365)</f>
        <v>356082</v>
      </c>
      <c r="F360" s="123">
        <f t="shared" si="28"/>
        <v>1</v>
      </c>
      <c r="G360" s="49">
        <f t="shared" si="28"/>
        <v>0</v>
      </c>
      <c r="H360" s="49">
        <f t="shared" si="28"/>
        <v>0</v>
      </c>
      <c r="I360" s="49">
        <f t="shared" si="28"/>
        <v>0</v>
      </c>
      <c r="J360" s="49">
        <f t="shared" si="28"/>
        <v>0</v>
      </c>
      <c r="K360" s="50">
        <f t="shared" si="28"/>
        <v>1</v>
      </c>
      <c r="L360" s="49">
        <f t="shared" si="25"/>
        <v>0</v>
      </c>
      <c r="M360" s="49">
        <f t="shared" si="25"/>
        <v>0</v>
      </c>
      <c r="N360" s="49">
        <f t="shared" si="25"/>
        <v>0</v>
      </c>
      <c r="O360" s="49">
        <f t="shared" si="26"/>
        <v>1</v>
      </c>
      <c r="P360" s="49">
        <f t="shared" si="27"/>
        <v>0</v>
      </c>
      <c r="Q360" s="49">
        <f t="shared" si="27"/>
        <v>0</v>
      </c>
      <c r="R360" s="50">
        <f t="shared" si="27"/>
        <v>0</v>
      </c>
      <c r="S360" s="10"/>
    </row>
    <row r="361" spans="1:19" x14ac:dyDescent="0.25">
      <c r="A361" s="10"/>
      <c r="B361" s="4">
        <f>'CALC | Main Engine'!$B361</f>
        <v>354</v>
      </c>
      <c r="C361" s="5">
        <f>'CALC | Main Engine'!$E361</f>
        <v>1</v>
      </c>
      <c r="D361" s="27">
        <f>IF(ISBLANK('INPUT | Operations'!$C366),"",'INPUT | Operations'!$C365)</f>
        <v>356082</v>
      </c>
      <c r="E361" s="32">
        <f>IF(ISBLANK('INPUT | Operations'!$C366),"",'INPUT | Operations'!$C366)</f>
        <v>355986</v>
      </c>
      <c r="F361" s="123">
        <f t="shared" si="28"/>
        <v>1</v>
      </c>
      <c r="G361" s="49">
        <f t="shared" si="28"/>
        <v>0</v>
      </c>
      <c r="H361" s="49">
        <f t="shared" si="28"/>
        <v>0</v>
      </c>
      <c r="I361" s="49">
        <f t="shared" si="28"/>
        <v>0</v>
      </c>
      <c r="J361" s="49">
        <f t="shared" si="28"/>
        <v>0</v>
      </c>
      <c r="K361" s="50">
        <f t="shared" si="28"/>
        <v>1</v>
      </c>
      <c r="L361" s="49">
        <f t="shared" si="25"/>
        <v>0</v>
      </c>
      <c r="M361" s="49">
        <f t="shared" si="25"/>
        <v>0</v>
      </c>
      <c r="N361" s="49">
        <f t="shared" si="25"/>
        <v>0</v>
      </c>
      <c r="O361" s="49">
        <f t="shared" si="26"/>
        <v>1</v>
      </c>
      <c r="P361" s="49">
        <f t="shared" si="27"/>
        <v>0</v>
      </c>
      <c r="Q361" s="49">
        <f t="shared" si="27"/>
        <v>0</v>
      </c>
      <c r="R361" s="50">
        <f t="shared" si="27"/>
        <v>0</v>
      </c>
      <c r="S361" s="10"/>
    </row>
    <row r="362" spans="1:19" x14ac:dyDescent="0.25">
      <c r="A362" s="10"/>
      <c r="B362" s="4">
        <f>'CALC | Main Engine'!$B362</f>
        <v>355</v>
      </c>
      <c r="C362" s="5">
        <f>'CALC | Main Engine'!$E362</f>
        <v>1</v>
      </c>
      <c r="D362" s="27">
        <f>IF(ISBLANK('INPUT | Operations'!$C367),"",'INPUT | Operations'!$C366)</f>
        <v>355986</v>
      </c>
      <c r="E362" s="32">
        <f>IF(ISBLANK('INPUT | Operations'!$C367),"",'INPUT | Operations'!$C367)</f>
        <v>355887</v>
      </c>
      <c r="F362" s="123">
        <f t="shared" si="28"/>
        <v>1</v>
      </c>
      <c r="G362" s="49">
        <f t="shared" si="28"/>
        <v>0</v>
      </c>
      <c r="H362" s="49">
        <f t="shared" si="28"/>
        <v>0</v>
      </c>
      <c r="I362" s="49">
        <f t="shared" si="28"/>
        <v>0</v>
      </c>
      <c r="J362" s="49">
        <f t="shared" si="28"/>
        <v>0</v>
      </c>
      <c r="K362" s="50">
        <f t="shared" si="28"/>
        <v>1</v>
      </c>
      <c r="L362" s="49">
        <f t="shared" si="25"/>
        <v>0</v>
      </c>
      <c r="M362" s="49">
        <f t="shared" si="25"/>
        <v>0</v>
      </c>
      <c r="N362" s="49">
        <f t="shared" si="25"/>
        <v>0</v>
      </c>
      <c r="O362" s="49">
        <f t="shared" si="26"/>
        <v>1</v>
      </c>
      <c r="P362" s="49">
        <f t="shared" si="27"/>
        <v>0</v>
      </c>
      <c r="Q362" s="49">
        <f t="shared" si="27"/>
        <v>0</v>
      </c>
      <c r="R362" s="50">
        <f t="shared" si="27"/>
        <v>0</v>
      </c>
      <c r="S362" s="10"/>
    </row>
    <row r="363" spans="1:19" x14ac:dyDescent="0.25">
      <c r="A363" s="10"/>
      <c r="B363" s="4">
        <f>'CALC | Main Engine'!$B363</f>
        <v>356</v>
      </c>
      <c r="C363" s="5">
        <f>'CALC | Main Engine'!$E363</f>
        <v>1</v>
      </c>
      <c r="D363" s="27">
        <f>IF(ISBLANK('INPUT | Operations'!$C368),"",'INPUT | Operations'!$C367)</f>
        <v>355887</v>
      </c>
      <c r="E363" s="32">
        <f>IF(ISBLANK('INPUT | Operations'!$C368),"",'INPUT | Operations'!$C368)</f>
        <v>355783</v>
      </c>
      <c r="F363" s="123">
        <f t="shared" si="28"/>
        <v>1</v>
      </c>
      <c r="G363" s="49">
        <f t="shared" si="28"/>
        <v>0</v>
      </c>
      <c r="H363" s="49">
        <f t="shared" si="28"/>
        <v>0</v>
      </c>
      <c r="I363" s="49">
        <f t="shared" si="28"/>
        <v>0</v>
      </c>
      <c r="J363" s="49">
        <f t="shared" si="28"/>
        <v>0</v>
      </c>
      <c r="K363" s="50">
        <f t="shared" si="28"/>
        <v>1</v>
      </c>
      <c r="L363" s="49">
        <f t="shared" si="25"/>
        <v>0</v>
      </c>
      <c r="M363" s="49">
        <f t="shared" si="25"/>
        <v>0</v>
      </c>
      <c r="N363" s="49">
        <f t="shared" si="25"/>
        <v>0</v>
      </c>
      <c r="O363" s="49">
        <f t="shared" si="26"/>
        <v>1</v>
      </c>
      <c r="P363" s="49">
        <f t="shared" si="27"/>
        <v>0</v>
      </c>
      <c r="Q363" s="49">
        <f t="shared" si="27"/>
        <v>0</v>
      </c>
      <c r="R363" s="50">
        <f t="shared" si="27"/>
        <v>0</v>
      </c>
      <c r="S363" s="10"/>
    </row>
    <row r="364" spans="1:19" x14ac:dyDescent="0.25">
      <c r="A364" s="10"/>
      <c r="B364" s="4">
        <f>'CALC | Main Engine'!$B364</f>
        <v>357</v>
      </c>
      <c r="C364" s="5">
        <f>'CALC | Main Engine'!$E364</f>
        <v>1</v>
      </c>
      <c r="D364" s="27">
        <f>IF(ISBLANK('INPUT | Operations'!$C369),"",'INPUT | Operations'!$C368)</f>
        <v>355783</v>
      </c>
      <c r="E364" s="32">
        <f>IF(ISBLANK('INPUT | Operations'!$C369),"",'INPUT | Operations'!$C369)</f>
        <v>355675</v>
      </c>
      <c r="F364" s="123">
        <f t="shared" si="28"/>
        <v>1</v>
      </c>
      <c r="G364" s="49">
        <f t="shared" si="28"/>
        <v>0</v>
      </c>
      <c r="H364" s="49">
        <f t="shared" si="28"/>
        <v>0</v>
      </c>
      <c r="I364" s="49">
        <f t="shared" si="28"/>
        <v>0</v>
      </c>
      <c r="J364" s="49">
        <f t="shared" si="28"/>
        <v>0</v>
      </c>
      <c r="K364" s="50">
        <f t="shared" si="28"/>
        <v>1</v>
      </c>
      <c r="L364" s="49">
        <f t="shared" si="25"/>
        <v>0</v>
      </c>
      <c r="M364" s="49">
        <f t="shared" si="25"/>
        <v>0</v>
      </c>
      <c r="N364" s="49">
        <f t="shared" si="25"/>
        <v>0</v>
      </c>
      <c r="O364" s="49">
        <f t="shared" si="26"/>
        <v>1</v>
      </c>
      <c r="P364" s="49">
        <f t="shared" si="27"/>
        <v>0</v>
      </c>
      <c r="Q364" s="49">
        <f t="shared" si="27"/>
        <v>0</v>
      </c>
      <c r="R364" s="50">
        <f t="shared" si="27"/>
        <v>0</v>
      </c>
      <c r="S364" s="10"/>
    </row>
    <row r="365" spans="1:19" x14ac:dyDescent="0.25">
      <c r="A365" s="10"/>
      <c r="B365" s="4">
        <f>'CALC | Main Engine'!$B365</f>
        <v>358</v>
      </c>
      <c r="C365" s="5">
        <f>'CALC | Main Engine'!$E365</f>
        <v>1</v>
      </c>
      <c r="D365" s="27">
        <f>IF(ISBLANK('INPUT | Operations'!$C370),"",'INPUT | Operations'!$C369)</f>
        <v>355675</v>
      </c>
      <c r="E365" s="32">
        <f>IF(ISBLANK('INPUT | Operations'!$C370),"",'INPUT | Operations'!$C370)</f>
        <v>355564</v>
      </c>
      <c r="F365" s="123">
        <f t="shared" si="28"/>
        <v>1</v>
      </c>
      <c r="G365" s="49">
        <f t="shared" si="28"/>
        <v>0</v>
      </c>
      <c r="H365" s="49">
        <f t="shared" si="28"/>
        <v>0</v>
      </c>
      <c r="I365" s="49">
        <f t="shared" si="28"/>
        <v>0</v>
      </c>
      <c r="J365" s="49">
        <f t="shared" si="28"/>
        <v>0</v>
      </c>
      <c r="K365" s="50">
        <f t="shared" si="28"/>
        <v>1</v>
      </c>
      <c r="L365" s="49">
        <f t="shared" si="25"/>
        <v>0</v>
      </c>
      <c r="M365" s="49">
        <f t="shared" si="25"/>
        <v>0</v>
      </c>
      <c r="N365" s="49">
        <f t="shared" si="25"/>
        <v>0</v>
      </c>
      <c r="O365" s="49">
        <f t="shared" si="26"/>
        <v>1</v>
      </c>
      <c r="P365" s="49">
        <f t="shared" si="27"/>
        <v>0</v>
      </c>
      <c r="Q365" s="49">
        <f t="shared" si="27"/>
        <v>0</v>
      </c>
      <c r="R365" s="50">
        <f t="shared" si="27"/>
        <v>0</v>
      </c>
      <c r="S365" s="10"/>
    </row>
    <row r="366" spans="1:19" x14ac:dyDescent="0.25">
      <c r="A366" s="10"/>
      <c r="B366" s="4">
        <f>'CALC | Main Engine'!$B366</f>
        <v>359</v>
      </c>
      <c r="C366" s="5">
        <f>'CALC | Main Engine'!$E366</f>
        <v>1</v>
      </c>
      <c r="D366" s="27">
        <f>IF(ISBLANK('INPUT | Operations'!$C371),"",'INPUT | Operations'!$C370)</f>
        <v>355564</v>
      </c>
      <c r="E366" s="32">
        <f>IF(ISBLANK('INPUT | Operations'!$C371),"",'INPUT | Operations'!$C371)</f>
        <v>355450</v>
      </c>
      <c r="F366" s="123">
        <f t="shared" si="28"/>
        <v>1</v>
      </c>
      <c r="G366" s="49">
        <f t="shared" si="28"/>
        <v>0</v>
      </c>
      <c r="H366" s="49">
        <f t="shared" si="28"/>
        <v>0</v>
      </c>
      <c r="I366" s="49">
        <f t="shared" si="28"/>
        <v>0</v>
      </c>
      <c r="J366" s="49">
        <f t="shared" si="28"/>
        <v>0</v>
      </c>
      <c r="K366" s="50">
        <f t="shared" si="28"/>
        <v>1</v>
      </c>
      <c r="L366" s="49">
        <f t="shared" si="25"/>
        <v>0</v>
      </c>
      <c r="M366" s="49">
        <f t="shared" si="25"/>
        <v>0</v>
      </c>
      <c r="N366" s="49">
        <f t="shared" si="25"/>
        <v>0</v>
      </c>
      <c r="O366" s="49">
        <f t="shared" si="26"/>
        <v>1</v>
      </c>
      <c r="P366" s="49">
        <f t="shared" si="27"/>
        <v>0</v>
      </c>
      <c r="Q366" s="49">
        <f t="shared" si="27"/>
        <v>0</v>
      </c>
      <c r="R366" s="50">
        <f t="shared" si="27"/>
        <v>0</v>
      </c>
      <c r="S366" s="10"/>
    </row>
    <row r="367" spans="1:19" x14ac:dyDescent="0.25">
      <c r="A367" s="10"/>
      <c r="B367" s="4">
        <f>'CALC | Main Engine'!$B367</f>
        <v>360</v>
      </c>
      <c r="C367" s="5">
        <f>'CALC | Main Engine'!$E367</f>
        <v>1</v>
      </c>
      <c r="D367" s="27">
        <f>IF(ISBLANK('INPUT | Operations'!$C372),"",'INPUT | Operations'!$C371)</f>
        <v>355450</v>
      </c>
      <c r="E367" s="32">
        <f>IF(ISBLANK('INPUT | Operations'!$C372),"",'INPUT | Operations'!$C372)</f>
        <v>355332</v>
      </c>
      <c r="F367" s="123">
        <f t="shared" si="28"/>
        <v>1</v>
      </c>
      <c r="G367" s="49">
        <f t="shared" si="28"/>
        <v>0</v>
      </c>
      <c r="H367" s="49">
        <f t="shared" si="28"/>
        <v>0</v>
      </c>
      <c r="I367" s="49">
        <f t="shared" si="28"/>
        <v>0</v>
      </c>
      <c r="J367" s="49">
        <f t="shared" si="28"/>
        <v>0</v>
      </c>
      <c r="K367" s="50">
        <f t="shared" si="28"/>
        <v>1</v>
      </c>
      <c r="L367" s="49">
        <f t="shared" si="25"/>
        <v>0</v>
      </c>
      <c r="M367" s="49">
        <f t="shared" si="25"/>
        <v>0</v>
      </c>
      <c r="N367" s="49">
        <f t="shared" si="25"/>
        <v>0</v>
      </c>
      <c r="O367" s="49">
        <f t="shared" si="26"/>
        <v>1</v>
      </c>
      <c r="P367" s="49">
        <f t="shared" si="27"/>
        <v>0</v>
      </c>
      <c r="Q367" s="49">
        <f t="shared" si="27"/>
        <v>0</v>
      </c>
      <c r="R367" s="50">
        <f t="shared" si="27"/>
        <v>0</v>
      </c>
      <c r="S367" s="10"/>
    </row>
    <row r="368" spans="1:19" x14ac:dyDescent="0.25">
      <c r="A368" s="10"/>
      <c r="B368" s="4">
        <f>'CALC | Main Engine'!$B368</f>
        <v>361</v>
      </c>
      <c r="C368" s="5">
        <f>'CALC | Main Engine'!$E368</f>
        <v>1</v>
      </c>
      <c r="D368" s="27">
        <f>IF(ISBLANK('INPUT | Operations'!$C373),"",'INPUT | Operations'!$C372)</f>
        <v>355332</v>
      </c>
      <c r="E368" s="32">
        <f>IF(ISBLANK('INPUT | Operations'!$C373),"",'INPUT | Operations'!$C373)</f>
        <v>355211</v>
      </c>
      <c r="F368" s="123">
        <f t="shared" si="28"/>
        <v>1</v>
      </c>
      <c r="G368" s="49">
        <f t="shared" si="28"/>
        <v>0</v>
      </c>
      <c r="H368" s="49">
        <f t="shared" si="28"/>
        <v>0</v>
      </c>
      <c r="I368" s="49">
        <f t="shared" si="28"/>
        <v>0</v>
      </c>
      <c r="J368" s="49">
        <f t="shared" si="28"/>
        <v>0</v>
      </c>
      <c r="K368" s="50">
        <f t="shared" si="28"/>
        <v>1</v>
      </c>
      <c r="L368" s="49">
        <f t="shared" si="25"/>
        <v>0</v>
      </c>
      <c r="M368" s="49">
        <f t="shared" si="25"/>
        <v>0</v>
      </c>
      <c r="N368" s="49">
        <f t="shared" si="25"/>
        <v>0</v>
      </c>
      <c r="O368" s="49">
        <f t="shared" si="26"/>
        <v>1</v>
      </c>
      <c r="P368" s="49">
        <f t="shared" si="27"/>
        <v>0</v>
      </c>
      <c r="Q368" s="49">
        <f t="shared" si="27"/>
        <v>0</v>
      </c>
      <c r="R368" s="50">
        <f t="shared" si="27"/>
        <v>0</v>
      </c>
      <c r="S368" s="10"/>
    </row>
    <row r="369" spans="1:19" x14ac:dyDescent="0.25">
      <c r="A369" s="10"/>
      <c r="B369" s="4">
        <f>'CALC | Main Engine'!$B369</f>
        <v>362</v>
      </c>
      <c r="C369" s="5">
        <f>'CALC | Main Engine'!$E369</f>
        <v>1</v>
      </c>
      <c r="D369" s="27">
        <f>IF(ISBLANK('INPUT | Operations'!$C374),"",'INPUT | Operations'!$C373)</f>
        <v>355211</v>
      </c>
      <c r="E369" s="32">
        <f>IF(ISBLANK('INPUT | Operations'!$C374),"",'INPUT | Operations'!$C374)</f>
        <v>355022.5</v>
      </c>
      <c r="F369" s="123">
        <f t="shared" si="28"/>
        <v>1</v>
      </c>
      <c r="G369" s="49">
        <f t="shared" si="28"/>
        <v>0</v>
      </c>
      <c r="H369" s="49">
        <f t="shared" si="28"/>
        <v>0</v>
      </c>
      <c r="I369" s="49">
        <f t="shared" si="28"/>
        <v>0</v>
      </c>
      <c r="J369" s="49">
        <f t="shared" si="28"/>
        <v>0</v>
      </c>
      <c r="K369" s="50">
        <f t="shared" si="28"/>
        <v>1</v>
      </c>
      <c r="L369" s="49">
        <f t="shared" si="25"/>
        <v>0</v>
      </c>
      <c r="M369" s="49">
        <f t="shared" si="25"/>
        <v>0</v>
      </c>
      <c r="N369" s="49">
        <f t="shared" si="25"/>
        <v>0</v>
      </c>
      <c r="O369" s="49">
        <f t="shared" si="26"/>
        <v>1</v>
      </c>
      <c r="P369" s="49">
        <f t="shared" si="27"/>
        <v>0</v>
      </c>
      <c r="Q369" s="49">
        <f t="shared" si="27"/>
        <v>0</v>
      </c>
      <c r="R369" s="50">
        <f t="shared" si="27"/>
        <v>0</v>
      </c>
      <c r="S369" s="10"/>
    </row>
    <row r="370" spans="1:19" x14ac:dyDescent="0.25">
      <c r="A370" s="10"/>
      <c r="B370" s="4">
        <f>'CALC | Main Engine'!$B370</f>
        <v>363</v>
      </c>
      <c r="C370" s="5">
        <f>'CALC | Main Engine'!$E370</f>
        <v>1</v>
      </c>
      <c r="D370" s="27">
        <f>IF(ISBLANK('INPUT | Operations'!$C375),"",'INPUT | Operations'!$C374)</f>
        <v>355022.5</v>
      </c>
      <c r="E370" s="32">
        <f>IF(ISBLANK('INPUT | Operations'!$C375),"",'INPUT | Operations'!$C375)</f>
        <v>354829</v>
      </c>
      <c r="F370" s="123">
        <f t="shared" si="28"/>
        <v>1</v>
      </c>
      <c r="G370" s="49">
        <f t="shared" si="28"/>
        <v>0</v>
      </c>
      <c r="H370" s="49">
        <f t="shared" si="28"/>
        <v>0</v>
      </c>
      <c r="I370" s="49">
        <f t="shared" si="28"/>
        <v>0</v>
      </c>
      <c r="J370" s="49">
        <f t="shared" si="28"/>
        <v>0</v>
      </c>
      <c r="K370" s="50">
        <f t="shared" si="28"/>
        <v>1</v>
      </c>
      <c r="L370" s="49">
        <f t="shared" si="25"/>
        <v>0</v>
      </c>
      <c r="M370" s="49">
        <f t="shared" si="25"/>
        <v>0</v>
      </c>
      <c r="N370" s="49">
        <f t="shared" si="25"/>
        <v>0</v>
      </c>
      <c r="O370" s="49">
        <f t="shared" si="26"/>
        <v>1</v>
      </c>
      <c r="P370" s="49">
        <f t="shared" si="27"/>
        <v>0</v>
      </c>
      <c r="Q370" s="49">
        <f t="shared" si="27"/>
        <v>0</v>
      </c>
      <c r="R370" s="50">
        <f t="shared" si="27"/>
        <v>0</v>
      </c>
      <c r="S370" s="10"/>
    </row>
    <row r="371" spans="1:19" x14ac:dyDescent="0.25">
      <c r="A371" s="10"/>
      <c r="B371" s="4">
        <f>'CALC | Main Engine'!$B371</f>
        <v>364</v>
      </c>
      <c r="C371" s="5">
        <f>'CALC | Main Engine'!$E371</f>
        <v>1</v>
      </c>
      <c r="D371" s="27">
        <f>IF(ISBLANK('INPUT | Operations'!$C376),"",'INPUT | Operations'!$C375)</f>
        <v>354829</v>
      </c>
      <c r="E371" s="32">
        <f>IF(ISBLANK('INPUT | Operations'!$C376),"",'INPUT | Operations'!$C376)</f>
        <v>354697</v>
      </c>
      <c r="F371" s="123">
        <f t="shared" si="28"/>
        <v>1</v>
      </c>
      <c r="G371" s="49">
        <f t="shared" si="28"/>
        <v>0</v>
      </c>
      <c r="H371" s="49">
        <f t="shared" si="28"/>
        <v>0</v>
      </c>
      <c r="I371" s="49">
        <f t="shared" si="28"/>
        <v>0</v>
      </c>
      <c r="J371" s="49">
        <f t="shared" si="28"/>
        <v>0</v>
      </c>
      <c r="K371" s="50">
        <f t="shared" si="28"/>
        <v>1</v>
      </c>
      <c r="L371" s="49">
        <f t="shared" si="25"/>
        <v>0</v>
      </c>
      <c r="M371" s="49">
        <f t="shared" si="25"/>
        <v>0</v>
      </c>
      <c r="N371" s="49">
        <f t="shared" si="25"/>
        <v>0</v>
      </c>
      <c r="O371" s="49">
        <f t="shared" si="26"/>
        <v>1</v>
      </c>
      <c r="P371" s="49">
        <f t="shared" si="27"/>
        <v>0</v>
      </c>
      <c r="Q371" s="49">
        <f t="shared" si="27"/>
        <v>0</v>
      </c>
      <c r="R371" s="50">
        <f t="shared" si="27"/>
        <v>0</v>
      </c>
      <c r="S371" s="10"/>
    </row>
    <row r="372" spans="1:19" x14ac:dyDescent="0.25">
      <c r="A372" s="10"/>
      <c r="B372" s="4">
        <f>'CALC | Main Engine'!$B372</f>
        <v>365</v>
      </c>
      <c r="C372" s="5">
        <f>'CALC | Main Engine'!$E372</f>
        <v>1</v>
      </c>
      <c r="D372" s="27">
        <f>IF(ISBLANK('INPUT | Operations'!$C377),"",'INPUT | Operations'!$C376)</f>
        <v>354697</v>
      </c>
      <c r="E372" s="32">
        <f>IF(ISBLANK('INPUT | Operations'!$C377),"",'INPUT | Operations'!$C377)</f>
        <v>354562</v>
      </c>
      <c r="F372" s="123">
        <f t="shared" si="28"/>
        <v>1</v>
      </c>
      <c r="G372" s="49">
        <f t="shared" si="28"/>
        <v>0</v>
      </c>
      <c r="H372" s="49">
        <f t="shared" si="28"/>
        <v>0</v>
      </c>
      <c r="I372" s="49">
        <f t="shared" ref="I372:K435" si="29">IFERROR(IF(AND(MIN($D372:$E372)&lt;I$5,MAX($D372:$E372)&gt;I$4),MIN(MAX($D372:$E372),I$5)-MAX(MIN($D372:$E372),I$4),0)/(MAX($D372:$E372)-MIN($D372:$E372)),"")</f>
        <v>0</v>
      </c>
      <c r="J372" s="49">
        <f t="shared" si="29"/>
        <v>0</v>
      </c>
      <c r="K372" s="50">
        <f t="shared" si="29"/>
        <v>1</v>
      </c>
      <c r="L372" s="49">
        <f t="shared" si="25"/>
        <v>0</v>
      </c>
      <c r="M372" s="49">
        <f t="shared" si="25"/>
        <v>0</v>
      </c>
      <c r="N372" s="49">
        <f t="shared" si="25"/>
        <v>0</v>
      </c>
      <c r="O372" s="49">
        <f t="shared" si="26"/>
        <v>1</v>
      </c>
      <c r="P372" s="49">
        <f t="shared" si="27"/>
        <v>0</v>
      </c>
      <c r="Q372" s="49">
        <f t="shared" si="27"/>
        <v>0</v>
      </c>
      <c r="R372" s="50">
        <f t="shared" si="27"/>
        <v>0</v>
      </c>
      <c r="S372" s="10"/>
    </row>
    <row r="373" spans="1:19" x14ac:dyDescent="0.25">
      <c r="A373" s="10"/>
      <c r="B373" s="4">
        <f>'CALC | Main Engine'!$B373</f>
        <v>366</v>
      </c>
      <c r="C373" s="5">
        <f>'CALC | Main Engine'!$E373</f>
        <v>1</v>
      </c>
      <c r="D373" s="27">
        <f>IF(ISBLANK('INPUT | Operations'!$C378),"",'INPUT | Operations'!$C377)</f>
        <v>354562</v>
      </c>
      <c r="E373" s="32">
        <f>IF(ISBLANK('INPUT | Operations'!$C378),"",'INPUT | Operations'!$C378)</f>
        <v>354425</v>
      </c>
      <c r="F373" s="123">
        <f t="shared" ref="F373:K436" si="30">IFERROR(IF(AND(MIN($D373:$E373)&lt;F$5,MAX($D373:$E373)&gt;F$4),MIN(MAX($D373:$E373),F$5)-MAX(MIN($D373:$E373),F$4),0)/(MAX($D373:$E373)-MIN($D373:$E373)),"")</f>
        <v>1</v>
      </c>
      <c r="G373" s="49">
        <f t="shared" si="30"/>
        <v>0</v>
      </c>
      <c r="H373" s="49">
        <f t="shared" si="30"/>
        <v>0</v>
      </c>
      <c r="I373" s="49">
        <f t="shared" si="29"/>
        <v>0</v>
      </c>
      <c r="J373" s="49">
        <f t="shared" si="29"/>
        <v>0</v>
      </c>
      <c r="K373" s="50">
        <f t="shared" si="29"/>
        <v>1</v>
      </c>
      <c r="L373" s="49">
        <f t="shared" si="25"/>
        <v>0</v>
      </c>
      <c r="M373" s="49">
        <f t="shared" si="25"/>
        <v>0</v>
      </c>
      <c r="N373" s="49">
        <f t="shared" si="25"/>
        <v>0</v>
      </c>
      <c r="O373" s="49">
        <f t="shared" si="26"/>
        <v>1</v>
      </c>
      <c r="P373" s="49">
        <f t="shared" si="27"/>
        <v>0</v>
      </c>
      <c r="Q373" s="49">
        <f t="shared" si="27"/>
        <v>0</v>
      </c>
      <c r="R373" s="50">
        <f t="shared" si="27"/>
        <v>0</v>
      </c>
      <c r="S373" s="10"/>
    </row>
    <row r="374" spans="1:19" x14ac:dyDescent="0.25">
      <c r="A374" s="10"/>
      <c r="B374" s="4">
        <f>'CALC | Main Engine'!$B374</f>
        <v>367</v>
      </c>
      <c r="C374" s="5">
        <f>'CALC | Main Engine'!$E374</f>
        <v>1</v>
      </c>
      <c r="D374" s="27">
        <f>IF(ISBLANK('INPUT | Operations'!$C379),"",'INPUT | Operations'!$C378)</f>
        <v>354425</v>
      </c>
      <c r="E374" s="32">
        <f>IF(ISBLANK('INPUT | Operations'!$C379),"",'INPUT | Operations'!$C379)</f>
        <v>354285</v>
      </c>
      <c r="F374" s="123">
        <f t="shared" si="30"/>
        <v>1</v>
      </c>
      <c r="G374" s="49">
        <f t="shared" si="30"/>
        <v>0</v>
      </c>
      <c r="H374" s="49">
        <f t="shared" si="30"/>
        <v>0</v>
      </c>
      <c r="I374" s="49">
        <f t="shared" si="29"/>
        <v>0</v>
      </c>
      <c r="J374" s="49">
        <f t="shared" si="29"/>
        <v>0</v>
      </c>
      <c r="K374" s="50">
        <f t="shared" si="29"/>
        <v>1</v>
      </c>
      <c r="L374" s="49">
        <f t="shared" si="25"/>
        <v>0</v>
      </c>
      <c r="M374" s="49">
        <f t="shared" si="25"/>
        <v>0</v>
      </c>
      <c r="N374" s="49">
        <f t="shared" si="25"/>
        <v>0</v>
      </c>
      <c r="O374" s="49">
        <f t="shared" si="26"/>
        <v>1</v>
      </c>
      <c r="P374" s="49">
        <f t="shared" si="27"/>
        <v>0</v>
      </c>
      <c r="Q374" s="49">
        <f t="shared" si="27"/>
        <v>0</v>
      </c>
      <c r="R374" s="50">
        <f t="shared" si="27"/>
        <v>0</v>
      </c>
      <c r="S374" s="10"/>
    </row>
    <row r="375" spans="1:19" x14ac:dyDescent="0.25">
      <c r="A375" s="10"/>
      <c r="B375" s="4">
        <f>'CALC | Main Engine'!$B375</f>
        <v>368</v>
      </c>
      <c r="C375" s="5">
        <f>'CALC | Main Engine'!$E375</f>
        <v>1</v>
      </c>
      <c r="D375" s="27">
        <f>IF(ISBLANK('INPUT | Operations'!$C380),"",'INPUT | Operations'!$C379)</f>
        <v>354285</v>
      </c>
      <c r="E375" s="32">
        <f>IF(ISBLANK('INPUT | Operations'!$C380),"",'INPUT | Operations'!$C380)</f>
        <v>354143</v>
      </c>
      <c r="F375" s="123">
        <f t="shared" si="30"/>
        <v>1</v>
      </c>
      <c r="G375" s="49">
        <f t="shared" si="30"/>
        <v>0</v>
      </c>
      <c r="H375" s="49">
        <f t="shared" si="30"/>
        <v>0</v>
      </c>
      <c r="I375" s="49">
        <f t="shared" si="29"/>
        <v>0</v>
      </c>
      <c r="J375" s="49">
        <f t="shared" si="29"/>
        <v>0</v>
      </c>
      <c r="K375" s="50">
        <f t="shared" si="29"/>
        <v>1</v>
      </c>
      <c r="L375" s="49">
        <f t="shared" si="25"/>
        <v>0</v>
      </c>
      <c r="M375" s="49">
        <f t="shared" si="25"/>
        <v>0</v>
      </c>
      <c r="N375" s="49">
        <f t="shared" si="25"/>
        <v>0</v>
      </c>
      <c r="O375" s="49">
        <f t="shared" si="26"/>
        <v>1</v>
      </c>
      <c r="P375" s="49">
        <f t="shared" si="27"/>
        <v>0</v>
      </c>
      <c r="Q375" s="49">
        <f t="shared" si="27"/>
        <v>0</v>
      </c>
      <c r="R375" s="50">
        <f t="shared" si="27"/>
        <v>0</v>
      </c>
      <c r="S375" s="10"/>
    </row>
    <row r="376" spans="1:19" x14ac:dyDescent="0.25">
      <c r="A376" s="10"/>
      <c r="B376" s="4">
        <f>'CALC | Main Engine'!$B376</f>
        <v>369</v>
      </c>
      <c r="C376" s="5">
        <f>'CALC | Main Engine'!$E376</f>
        <v>1</v>
      </c>
      <c r="D376" s="27">
        <f>IF(ISBLANK('INPUT | Operations'!$C381),"",'INPUT | Operations'!$C380)</f>
        <v>354143</v>
      </c>
      <c r="E376" s="32">
        <f>IF(ISBLANK('INPUT | Operations'!$C381),"",'INPUT | Operations'!$C381)</f>
        <v>354000</v>
      </c>
      <c r="F376" s="123">
        <f t="shared" si="30"/>
        <v>1</v>
      </c>
      <c r="G376" s="49">
        <f t="shared" si="30"/>
        <v>0</v>
      </c>
      <c r="H376" s="49">
        <f t="shared" si="30"/>
        <v>0</v>
      </c>
      <c r="I376" s="49">
        <f t="shared" si="29"/>
        <v>0</v>
      </c>
      <c r="J376" s="49">
        <f t="shared" si="29"/>
        <v>0</v>
      </c>
      <c r="K376" s="50">
        <f t="shared" si="29"/>
        <v>1</v>
      </c>
      <c r="L376" s="49">
        <f t="shared" si="25"/>
        <v>0</v>
      </c>
      <c r="M376" s="49">
        <f t="shared" si="25"/>
        <v>0</v>
      </c>
      <c r="N376" s="49">
        <f t="shared" si="25"/>
        <v>0</v>
      </c>
      <c r="O376" s="49">
        <f t="shared" si="26"/>
        <v>1</v>
      </c>
      <c r="P376" s="49">
        <f t="shared" si="27"/>
        <v>0</v>
      </c>
      <c r="Q376" s="49">
        <f t="shared" si="27"/>
        <v>0</v>
      </c>
      <c r="R376" s="50">
        <f t="shared" si="27"/>
        <v>0</v>
      </c>
      <c r="S376" s="10"/>
    </row>
    <row r="377" spans="1:19" x14ac:dyDescent="0.25">
      <c r="A377" s="10"/>
      <c r="B377" s="4">
        <f>'CALC | Main Engine'!$B377</f>
        <v>370</v>
      </c>
      <c r="C377" s="5">
        <f>'CALC | Main Engine'!$E377</f>
        <v>1</v>
      </c>
      <c r="D377" s="27">
        <f>IF(ISBLANK('INPUT | Operations'!$C382),"",'INPUT | Operations'!$C381)</f>
        <v>354000</v>
      </c>
      <c r="E377" s="32">
        <f>IF(ISBLANK('INPUT | Operations'!$C382),"",'INPUT | Operations'!$C382)</f>
        <v>353854</v>
      </c>
      <c r="F377" s="123">
        <f t="shared" si="30"/>
        <v>1</v>
      </c>
      <c r="G377" s="49">
        <f t="shared" si="30"/>
        <v>0</v>
      </c>
      <c r="H377" s="49">
        <f t="shared" si="30"/>
        <v>0</v>
      </c>
      <c r="I377" s="49">
        <f t="shared" si="29"/>
        <v>0</v>
      </c>
      <c r="J377" s="49">
        <f t="shared" si="29"/>
        <v>0</v>
      </c>
      <c r="K377" s="50">
        <f t="shared" si="29"/>
        <v>1</v>
      </c>
      <c r="L377" s="49">
        <f t="shared" si="25"/>
        <v>0</v>
      </c>
      <c r="M377" s="49">
        <f t="shared" si="25"/>
        <v>0</v>
      </c>
      <c r="N377" s="49">
        <f t="shared" si="25"/>
        <v>0</v>
      </c>
      <c r="O377" s="49">
        <f t="shared" si="26"/>
        <v>1</v>
      </c>
      <c r="P377" s="49">
        <f t="shared" si="27"/>
        <v>0</v>
      </c>
      <c r="Q377" s="49">
        <f t="shared" si="27"/>
        <v>0</v>
      </c>
      <c r="R377" s="50">
        <f t="shared" si="27"/>
        <v>0</v>
      </c>
      <c r="S377" s="10"/>
    </row>
    <row r="378" spans="1:19" x14ac:dyDescent="0.25">
      <c r="A378" s="10"/>
      <c r="B378" s="4">
        <f>'CALC | Main Engine'!$B378</f>
        <v>371</v>
      </c>
      <c r="C378" s="5">
        <f>'CALC | Main Engine'!$E378</f>
        <v>1</v>
      </c>
      <c r="D378" s="27">
        <f>IF(ISBLANK('INPUT | Operations'!$C383),"",'INPUT | Operations'!$C382)</f>
        <v>353854</v>
      </c>
      <c r="E378" s="32">
        <f>IF(ISBLANK('INPUT | Operations'!$C383),"",'INPUT | Operations'!$C383)</f>
        <v>353706</v>
      </c>
      <c r="F378" s="123">
        <f t="shared" si="30"/>
        <v>1</v>
      </c>
      <c r="G378" s="49">
        <f t="shared" si="30"/>
        <v>0</v>
      </c>
      <c r="H378" s="49">
        <f t="shared" si="30"/>
        <v>0</v>
      </c>
      <c r="I378" s="49">
        <f t="shared" si="29"/>
        <v>0</v>
      </c>
      <c r="J378" s="49">
        <f t="shared" si="29"/>
        <v>0</v>
      </c>
      <c r="K378" s="50">
        <f t="shared" si="29"/>
        <v>1</v>
      </c>
      <c r="L378" s="49">
        <f t="shared" si="25"/>
        <v>0</v>
      </c>
      <c r="M378" s="49">
        <f t="shared" si="25"/>
        <v>0</v>
      </c>
      <c r="N378" s="49">
        <f t="shared" si="25"/>
        <v>0</v>
      </c>
      <c r="O378" s="49">
        <f t="shared" si="26"/>
        <v>1</v>
      </c>
      <c r="P378" s="49">
        <f t="shared" si="27"/>
        <v>0</v>
      </c>
      <c r="Q378" s="49">
        <f t="shared" si="27"/>
        <v>0</v>
      </c>
      <c r="R378" s="50">
        <f t="shared" si="27"/>
        <v>0</v>
      </c>
      <c r="S378" s="10"/>
    </row>
    <row r="379" spans="1:19" x14ac:dyDescent="0.25">
      <c r="A379" s="10"/>
      <c r="B379" s="4">
        <f>'CALC | Main Engine'!$B379</f>
        <v>372</v>
      </c>
      <c r="C379" s="5">
        <f>'CALC | Main Engine'!$E379</f>
        <v>1</v>
      </c>
      <c r="D379" s="27">
        <f>IF(ISBLANK('INPUT | Operations'!$C384),"",'INPUT | Operations'!$C383)</f>
        <v>353706</v>
      </c>
      <c r="E379" s="32">
        <f>IF(ISBLANK('INPUT | Operations'!$C384),"",'INPUT | Operations'!$C384)</f>
        <v>353557</v>
      </c>
      <c r="F379" s="123">
        <f t="shared" si="30"/>
        <v>1</v>
      </c>
      <c r="G379" s="49">
        <f t="shared" si="30"/>
        <v>0</v>
      </c>
      <c r="H379" s="49">
        <f t="shared" si="30"/>
        <v>0</v>
      </c>
      <c r="I379" s="49">
        <f t="shared" si="29"/>
        <v>0</v>
      </c>
      <c r="J379" s="49">
        <f t="shared" si="29"/>
        <v>0</v>
      </c>
      <c r="K379" s="50">
        <f t="shared" si="29"/>
        <v>1</v>
      </c>
      <c r="L379" s="49">
        <f t="shared" si="25"/>
        <v>0</v>
      </c>
      <c r="M379" s="49">
        <f t="shared" si="25"/>
        <v>0</v>
      </c>
      <c r="N379" s="49">
        <f t="shared" si="25"/>
        <v>0</v>
      </c>
      <c r="O379" s="49">
        <f t="shared" si="26"/>
        <v>1</v>
      </c>
      <c r="P379" s="49">
        <f t="shared" si="27"/>
        <v>0</v>
      </c>
      <c r="Q379" s="49">
        <f t="shared" si="27"/>
        <v>0</v>
      </c>
      <c r="R379" s="50">
        <f t="shared" si="27"/>
        <v>0</v>
      </c>
      <c r="S379" s="10"/>
    </row>
    <row r="380" spans="1:19" x14ac:dyDescent="0.25">
      <c r="A380" s="10"/>
      <c r="B380" s="4">
        <f>'CALC | Main Engine'!$B380</f>
        <v>373</v>
      </c>
      <c r="C380" s="5">
        <f>'CALC | Main Engine'!$E380</f>
        <v>1</v>
      </c>
      <c r="D380" s="27">
        <f>IF(ISBLANK('INPUT | Operations'!$C385),"",'INPUT | Operations'!$C384)</f>
        <v>353557</v>
      </c>
      <c r="E380" s="32">
        <f>IF(ISBLANK('INPUT | Operations'!$C385),"",'INPUT | Operations'!$C385)</f>
        <v>353406</v>
      </c>
      <c r="F380" s="123">
        <f t="shared" si="30"/>
        <v>1</v>
      </c>
      <c r="G380" s="49">
        <f t="shared" si="30"/>
        <v>0</v>
      </c>
      <c r="H380" s="49">
        <f t="shared" si="30"/>
        <v>0</v>
      </c>
      <c r="I380" s="49">
        <f t="shared" si="29"/>
        <v>0</v>
      </c>
      <c r="J380" s="49">
        <f t="shared" si="29"/>
        <v>0</v>
      </c>
      <c r="K380" s="50">
        <f t="shared" si="29"/>
        <v>1</v>
      </c>
      <c r="L380" s="49">
        <f t="shared" si="25"/>
        <v>0</v>
      </c>
      <c r="M380" s="49">
        <f t="shared" si="25"/>
        <v>0</v>
      </c>
      <c r="N380" s="49">
        <f t="shared" si="25"/>
        <v>0</v>
      </c>
      <c r="O380" s="49">
        <f t="shared" si="26"/>
        <v>1</v>
      </c>
      <c r="P380" s="49">
        <f t="shared" si="27"/>
        <v>0</v>
      </c>
      <c r="Q380" s="49">
        <f t="shared" si="27"/>
        <v>0</v>
      </c>
      <c r="R380" s="50">
        <f t="shared" si="27"/>
        <v>0</v>
      </c>
      <c r="S380" s="10"/>
    </row>
    <row r="381" spans="1:19" x14ac:dyDescent="0.25">
      <c r="A381" s="10"/>
      <c r="B381" s="4">
        <f>'CALC | Main Engine'!$B381</f>
        <v>374</v>
      </c>
      <c r="C381" s="5">
        <f>'CALC | Main Engine'!$E381</f>
        <v>1</v>
      </c>
      <c r="D381" s="27">
        <f>IF(ISBLANK('INPUT | Operations'!$C386),"",'INPUT | Operations'!$C385)</f>
        <v>353406</v>
      </c>
      <c r="E381" s="32">
        <f>IF(ISBLANK('INPUT | Operations'!$C386),"",'INPUT | Operations'!$C386)</f>
        <v>353253</v>
      </c>
      <c r="F381" s="123">
        <f t="shared" si="30"/>
        <v>1</v>
      </c>
      <c r="G381" s="49">
        <f t="shared" si="30"/>
        <v>0</v>
      </c>
      <c r="H381" s="49">
        <f t="shared" si="30"/>
        <v>0</v>
      </c>
      <c r="I381" s="49">
        <f t="shared" si="29"/>
        <v>0</v>
      </c>
      <c r="J381" s="49">
        <f t="shared" si="29"/>
        <v>0</v>
      </c>
      <c r="K381" s="50">
        <f t="shared" si="29"/>
        <v>1</v>
      </c>
      <c r="L381" s="49">
        <f t="shared" si="25"/>
        <v>0</v>
      </c>
      <c r="M381" s="49">
        <f t="shared" si="25"/>
        <v>0</v>
      </c>
      <c r="N381" s="49">
        <f t="shared" si="25"/>
        <v>0</v>
      </c>
      <c r="O381" s="49">
        <f t="shared" si="26"/>
        <v>1</v>
      </c>
      <c r="P381" s="49">
        <f t="shared" si="27"/>
        <v>0</v>
      </c>
      <c r="Q381" s="49">
        <f t="shared" si="27"/>
        <v>0</v>
      </c>
      <c r="R381" s="50">
        <f t="shared" si="27"/>
        <v>0</v>
      </c>
      <c r="S381" s="10"/>
    </row>
    <row r="382" spans="1:19" x14ac:dyDescent="0.25">
      <c r="A382" s="10"/>
      <c r="B382" s="4">
        <f>'CALC | Main Engine'!$B382</f>
        <v>375</v>
      </c>
      <c r="C382" s="5">
        <f>'CALC | Main Engine'!$E382</f>
        <v>1</v>
      </c>
      <c r="D382" s="27">
        <f>IF(ISBLANK('INPUT | Operations'!$C387),"",'INPUT | Operations'!$C386)</f>
        <v>353253</v>
      </c>
      <c r="E382" s="32">
        <f>IF(ISBLANK('INPUT | Operations'!$C387),"",'INPUT | Operations'!$C387)</f>
        <v>353098</v>
      </c>
      <c r="F382" s="123">
        <f t="shared" si="30"/>
        <v>1</v>
      </c>
      <c r="G382" s="49">
        <f t="shared" si="30"/>
        <v>0</v>
      </c>
      <c r="H382" s="49">
        <f t="shared" si="30"/>
        <v>0</v>
      </c>
      <c r="I382" s="49">
        <f t="shared" si="29"/>
        <v>0</v>
      </c>
      <c r="J382" s="49">
        <f t="shared" si="29"/>
        <v>0</v>
      </c>
      <c r="K382" s="50">
        <f t="shared" si="29"/>
        <v>1</v>
      </c>
      <c r="L382" s="49">
        <f t="shared" si="25"/>
        <v>0</v>
      </c>
      <c r="M382" s="49">
        <f t="shared" si="25"/>
        <v>0</v>
      </c>
      <c r="N382" s="49">
        <f t="shared" si="25"/>
        <v>0</v>
      </c>
      <c r="O382" s="49">
        <f t="shared" si="26"/>
        <v>1</v>
      </c>
      <c r="P382" s="49">
        <f t="shared" si="27"/>
        <v>0</v>
      </c>
      <c r="Q382" s="49">
        <f t="shared" si="27"/>
        <v>0</v>
      </c>
      <c r="R382" s="50">
        <f t="shared" si="27"/>
        <v>0</v>
      </c>
      <c r="S382" s="10"/>
    </row>
    <row r="383" spans="1:19" x14ac:dyDescent="0.25">
      <c r="A383" s="10"/>
      <c r="B383" s="4">
        <f>'CALC | Main Engine'!$B383</f>
        <v>376</v>
      </c>
      <c r="C383" s="5">
        <f>'CALC | Main Engine'!$E383</f>
        <v>1</v>
      </c>
      <c r="D383" s="27">
        <f>IF(ISBLANK('INPUT | Operations'!$C388),"",'INPUT | Operations'!$C387)</f>
        <v>353098</v>
      </c>
      <c r="E383" s="32">
        <f>IF(ISBLANK('INPUT | Operations'!$C388),"",'INPUT | Operations'!$C388)</f>
        <v>352941</v>
      </c>
      <c r="F383" s="123">
        <f t="shared" si="30"/>
        <v>1</v>
      </c>
      <c r="G383" s="49">
        <f t="shared" si="30"/>
        <v>0</v>
      </c>
      <c r="H383" s="49">
        <f t="shared" si="30"/>
        <v>0</v>
      </c>
      <c r="I383" s="49">
        <f t="shared" si="29"/>
        <v>0</v>
      </c>
      <c r="J383" s="49">
        <f t="shared" si="29"/>
        <v>0</v>
      </c>
      <c r="K383" s="50">
        <f t="shared" si="29"/>
        <v>1</v>
      </c>
      <c r="L383" s="49">
        <f t="shared" si="25"/>
        <v>0</v>
      </c>
      <c r="M383" s="49">
        <f t="shared" si="25"/>
        <v>0</v>
      </c>
      <c r="N383" s="49">
        <f t="shared" si="25"/>
        <v>0</v>
      </c>
      <c r="O383" s="49">
        <f t="shared" si="26"/>
        <v>1</v>
      </c>
      <c r="P383" s="49">
        <f t="shared" si="27"/>
        <v>0</v>
      </c>
      <c r="Q383" s="49">
        <f t="shared" si="27"/>
        <v>0</v>
      </c>
      <c r="R383" s="50">
        <f t="shared" si="27"/>
        <v>0</v>
      </c>
      <c r="S383" s="10"/>
    </row>
    <row r="384" spans="1:19" x14ac:dyDescent="0.25">
      <c r="A384" s="10"/>
      <c r="B384" s="4">
        <f>'CALC | Main Engine'!$B384</f>
        <v>377</v>
      </c>
      <c r="C384" s="5">
        <f>'CALC | Main Engine'!$E384</f>
        <v>1</v>
      </c>
      <c r="D384" s="27">
        <f>IF(ISBLANK('INPUT | Operations'!$C389),"",'INPUT | Operations'!$C388)</f>
        <v>352941</v>
      </c>
      <c r="E384" s="32">
        <f>IF(ISBLANK('INPUT | Operations'!$C389),"",'INPUT | Operations'!$C389)</f>
        <v>352783</v>
      </c>
      <c r="F384" s="123">
        <f t="shared" si="30"/>
        <v>1</v>
      </c>
      <c r="G384" s="49">
        <f t="shared" si="30"/>
        <v>0</v>
      </c>
      <c r="H384" s="49">
        <f t="shared" si="30"/>
        <v>0</v>
      </c>
      <c r="I384" s="49">
        <f t="shared" si="29"/>
        <v>0</v>
      </c>
      <c r="J384" s="49">
        <f t="shared" si="29"/>
        <v>0</v>
      </c>
      <c r="K384" s="50">
        <f t="shared" si="29"/>
        <v>1</v>
      </c>
      <c r="L384" s="49">
        <f t="shared" si="25"/>
        <v>0</v>
      </c>
      <c r="M384" s="49">
        <f t="shared" si="25"/>
        <v>0</v>
      </c>
      <c r="N384" s="49">
        <f t="shared" si="25"/>
        <v>0</v>
      </c>
      <c r="O384" s="49">
        <f t="shared" si="26"/>
        <v>1</v>
      </c>
      <c r="P384" s="49">
        <f t="shared" si="27"/>
        <v>0</v>
      </c>
      <c r="Q384" s="49">
        <f t="shared" si="27"/>
        <v>0</v>
      </c>
      <c r="R384" s="50">
        <f t="shared" si="27"/>
        <v>0</v>
      </c>
      <c r="S384" s="10"/>
    </row>
    <row r="385" spans="1:19" x14ac:dyDescent="0.25">
      <c r="A385" s="10"/>
      <c r="B385" s="4">
        <f>'CALC | Main Engine'!$B385</f>
        <v>378</v>
      </c>
      <c r="C385" s="5">
        <f>'CALC | Main Engine'!$E385</f>
        <v>1</v>
      </c>
      <c r="D385" s="27">
        <f>IF(ISBLANK('INPUT | Operations'!$C390),"",'INPUT | Operations'!$C389)</f>
        <v>352783</v>
      </c>
      <c r="E385" s="32">
        <f>IF(ISBLANK('INPUT | Operations'!$C390),"",'INPUT | Operations'!$C390)</f>
        <v>352623</v>
      </c>
      <c r="F385" s="123">
        <f t="shared" si="30"/>
        <v>1</v>
      </c>
      <c r="G385" s="49">
        <f t="shared" si="30"/>
        <v>0</v>
      </c>
      <c r="H385" s="49">
        <f t="shared" si="30"/>
        <v>0</v>
      </c>
      <c r="I385" s="49">
        <f t="shared" si="29"/>
        <v>0</v>
      </c>
      <c r="J385" s="49">
        <f t="shared" si="29"/>
        <v>0</v>
      </c>
      <c r="K385" s="50">
        <f t="shared" si="29"/>
        <v>1</v>
      </c>
      <c r="L385" s="49">
        <f t="shared" si="25"/>
        <v>0</v>
      </c>
      <c r="M385" s="49">
        <f t="shared" si="25"/>
        <v>0</v>
      </c>
      <c r="N385" s="49">
        <f t="shared" si="25"/>
        <v>0</v>
      </c>
      <c r="O385" s="49">
        <f t="shared" si="26"/>
        <v>1</v>
      </c>
      <c r="P385" s="49">
        <f t="shared" si="27"/>
        <v>0</v>
      </c>
      <c r="Q385" s="49">
        <f t="shared" si="27"/>
        <v>0</v>
      </c>
      <c r="R385" s="50">
        <f t="shared" si="27"/>
        <v>0</v>
      </c>
      <c r="S385" s="10"/>
    </row>
    <row r="386" spans="1:19" x14ac:dyDescent="0.25">
      <c r="A386" s="10"/>
      <c r="B386" s="4">
        <f>'CALC | Main Engine'!$B386</f>
        <v>379</v>
      </c>
      <c r="C386" s="5">
        <f>'CALC | Main Engine'!$E386</f>
        <v>1</v>
      </c>
      <c r="D386" s="27">
        <f>IF(ISBLANK('INPUT | Operations'!$C391),"",'INPUT | Operations'!$C390)</f>
        <v>352623</v>
      </c>
      <c r="E386" s="32">
        <f>IF(ISBLANK('INPUT | Operations'!$C391),"",'INPUT | Operations'!$C391)</f>
        <v>352461</v>
      </c>
      <c r="F386" s="123">
        <f t="shared" si="30"/>
        <v>1</v>
      </c>
      <c r="G386" s="49">
        <f t="shared" si="30"/>
        <v>0</v>
      </c>
      <c r="H386" s="49">
        <f t="shared" si="30"/>
        <v>0</v>
      </c>
      <c r="I386" s="49">
        <f t="shared" si="29"/>
        <v>0</v>
      </c>
      <c r="J386" s="49">
        <f t="shared" si="29"/>
        <v>0</v>
      </c>
      <c r="K386" s="50">
        <f t="shared" si="29"/>
        <v>1</v>
      </c>
      <c r="L386" s="49">
        <f t="shared" si="25"/>
        <v>0</v>
      </c>
      <c r="M386" s="49">
        <f t="shared" si="25"/>
        <v>0</v>
      </c>
      <c r="N386" s="49">
        <f t="shared" si="25"/>
        <v>0</v>
      </c>
      <c r="O386" s="49">
        <f t="shared" si="26"/>
        <v>1</v>
      </c>
      <c r="P386" s="49">
        <f t="shared" si="27"/>
        <v>0</v>
      </c>
      <c r="Q386" s="49">
        <f t="shared" si="27"/>
        <v>0</v>
      </c>
      <c r="R386" s="50">
        <f t="shared" si="27"/>
        <v>0</v>
      </c>
      <c r="S386" s="10"/>
    </row>
    <row r="387" spans="1:19" x14ac:dyDescent="0.25">
      <c r="A387" s="10"/>
      <c r="B387" s="4">
        <f>'CALC | Main Engine'!$B387</f>
        <v>380</v>
      </c>
      <c r="C387" s="5">
        <f>'CALC | Main Engine'!$E387</f>
        <v>1</v>
      </c>
      <c r="D387" s="27">
        <f>IF(ISBLANK('INPUT | Operations'!$C392),"",'INPUT | Operations'!$C391)</f>
        <v>352461</v>
      </c>
      <c r="E387" s="32">
        <f>IF(ISBLANK('INPUT | Operations'!$C392),"",'INPUT | Operations'!$C392)</f>
        <v>352297</v>
      </c>
      <c r="F387" s="123">
        <f t="shared" si="30"/>
        <v>1</v>
      </c>
      <c r="G387" s="49">
        <f t="shared" si="30"/>
        <v>0</v>
      </c>
      <c r="H387" s="49">
        <f t="shared" si="30"/>
        <v>0</v>
      </c>
      <c r="I387" s="49">
        <f t="shared" si="29"/>
        <v>0</v>
      </c>
      <c r="J387" s="49">
        <f t="shared" si="29"/>
        <v>0</v>
      </c>
      <c r="K387" s="50">
        <f t="shared" si="29"/>
        <v>1</v>
      </c>
      <c r="L387" s="49">
        <f t="shared" si="25"/>
        <v>0</v>
      </c>
      <c r="M387" s="49">
        <f t="shared" si="25"/>
        <v>0</v>
      </c>
      <c r="N387" s="49">
        <f t="shared" si="25"/>
        <v>0</v>
      </c>
      <c r="O387" s="49">
        <f t="shared" si="26"/>
        <v>1</v>
      </c>
      <c r="P387" s="49">
        <f t="shared" si="27"/>
        <v>0</v>
      </c>
      <c r="Q387" s="49">
        <f t="shared" si="27"/>
        <v>0</v>
      </c>
      <c r="R387" s="50">
        <f t="shared" si="27"/>
        <v>0</v>
      </c>
      <c r="S387" s="10"/>
    </row>
    <row r="388" spans="1:19" x14ac:dyDescent="0.25">
      <c r="A388" s="10"/>
      <c r="B388" s="4">
        <f>'CALC | Main Engine'!$B388</f>
        <v>381</v>
      </c>
      <c r="C388" s="5">
        <f>'CALC | Main Engine'!$E388</f>
        <v>1</v>
      </c>
      <c r="D388" s="27">
        <f>IF(ISBLANK('INPUT | Operations'!$C393),"",'INPUT | Operations'!$C392)</f>
        <v>352297</v>
      </c>
      <c r="E388" s="32">
        <f>IF(ISBLANK('INPUT | Operations'!$C393),"",'INPUT | Operations'!$C393)</f>
        <v>352131</v>
      </c>
      <c r="F388" s="123">
        <f t="shared" si="30"/>
        <v>1</v>
      </c>
      <c r="G388" s="49">
        <f t="shared" si="30"/>
        <v>0</v>
      </c>
      <c r="H388" s="49">
        <f t="shared" si="30"/>
        <v>0</v>
      </c>
      <c r="I388" s="49">
        <f t="shared" si="29"/>
        <v>0</v>
      </c>
      <c r="J388" s="49">
        <f t="shared" si="29"/>
        <v>0</v>
      </c>
      <c r="K388" s="50">
        <f t="shared" si="29"/>
        <v>1</v>
      </c>
      <c r="L388" s="49">
        <f t="shared" si="25"/>
        <v>0</v>
      </c>
      <c r="M388" s="49">
        <f t="shared" si="25"/>
        <v>0</v>
      </c>
      <c r="N388" s="49">
        <f t="shared" si="25"/>
        <v>0</v>
      </c>
      <c r="O388" s="49">
        <f t="shared" si="26"/>
        <v>1</v>
      </c>
      <c r="P388" s="49">
        <f t="shared" si="27"/>
        <v>0</v>
      </c>
      <c r="Q388" s="49">
        <f t="shared" si="27"/>
        <v>0</v>
      </c>
      <c r="R388" s="50">
        <f t="shared" si="27"/>
        <v>0</v>
      </c>
      <c r="S388" s="10"/>
    </row>
    <row r="389" spans="1:19" x14ac:dyDescent="0.25">
      <c r="A389" s="10"/>
      <c r="B389" s="4">
        <f>'CALC | Main Engine'!$B389</f>
        <v>382</v>
      </c>
      <c r="C389" s="5">
        <f>'CALC | Main Engine'!$E389</f>
        <v>1</v>
      </c>
      <c r="D389" s="27">
        <f>IF(ISBLANK('INPUT | Operations'!$C394),"",'INPUT | Operations'!$C393)</f>
        <v>352131</v>
      </c>
      <c r="E389" s="32">
        <f>IF(ISBLANK('INPUT | Operations'!$C394),"",'INPUT | Operations'!$C394)</f>
        <v>351963</v>
      </c>
      <c r="F389" s="123">
        <f t="shared" si="30"/>
        <v>1</v>
      </c>
      <c r="G389" s="49">
        <f t="shared" si="30"/>
        <v>0</v>
      </c>
      <c r="H389" s="49">
        <f t="shared" si="30"/>
        <v>0</v>
      </c>
      <c r="I389" s="49">
        <f t="shared" si="29"/>
        <v>0</v>
      </c>
      <c r="J389" s="49">
        <f t="shared" si="29"/>
        <v>0</v>
      </c>
      <c r="K389" s="50">
        <f t="shared" si="29"/>
        <v>1</v>
      </c>
      <c r="L389" s="49">
        <f t="shared" si="25"/>
        <v>0</v>
      </c>
      <c r="M389" s="49">
        <f t="shared" si="25"/>
        <v>0</v>
      </c>
      <c r="N389" s="49">
        <f t="shared" si="25"/>
        <v>0</v>
      </c>
      <c r="O389" s="49">
        <f t="shared" si="26"/>
        <v>1</v>
      </c>
      <c r="P389" s="49">
        <f t="shared" si="27"/>
        <v>0</v>
      </c>
      <c r="Q389" s="49">
        <f t="shared" si="27"/>
        <v>0</v>
      </c>
      <c r="R389" s="50">
        <f t="shared" si="27"/>
        <v>0</v>
      </c>
      <c r="S389" s="10"/>
    </row>
    <row r="390" spans="1:19" x14ac:dyDescent="0.25">
      <c r="A390" s="10"/>
      <c r="B390" s="4">
        <f>'CALC | Main Engine'!$B390</f>
        <v>383</v>
      </c>
      <c r="C390" s="5">
        <f>'CALC | Main Engine'!$E390</f>
        <v>1</v>
      </c>
      <c r="D390" s="27">
        <f>IF(ISBLANK('INPUT | Operations'!$C395),"",'INPUT | Operations'!$C394)</f>
        <v>351963</v>
      </c>
      <c r="E390" s="32">
        <f>IF(ISBLANK('INPUT | Operations'!$C395),"",'INPUT | Operations'!$C395)</f>
        <v>351793</v>
      </c>
      <c r="F390" s="123">
        <f t="shared" si="30"/>
        <v>1</v>
      </c>
      <c r="G390" s="49">
        <f t="shared" si="30"/>
        <v>0</v>
      </c>
      <c r="H390" s="49">
        <f t="shared" si="30"/>
        <v>0</v>
      </c>
      <c r="I390" s="49">
        <f t="shared" si="29"/>
        <v>0</v>
      </c>
      <c r="J390" s="49">
        <f t="shared" si="29"/>
        <v>0</v>
      </c>
      <c r="K390" s="50">
        <f t="shared" si="29"/>
        <v>1</v>
      </c>
      <c r="L390" s="49">
        <f t="shared" si="25"/>
        <v>0</v>
      </c>
      <c r="M390" s="49">
        <f t="shared" si="25"/>
        <v>0</v>
      </c>
      <c r="N390" s="49">
        <f t="shared" si="25"/>
        <v>0</v>
      </c>
      <c r="O390" s="49">
        <f t="shared" si="26"/>
        <v>1</v>
      </c>
      <c r="P390" s="49">
        <f t="shared" si="27"/>
        <v>0</v>
      </c>
      <c r="Q390" s="49">
        <f t="shared" si="27"/>
        <v>0</v>
      </c>
      <c r="R390" s="50">
        <f t="shared" si="27"/>
        <v>0</v>
      </c>
      <c r="S390" s="10"/>
    </row>
    <row r="391" spans="1:19" x14ac:dyDescent="0.25">
      <c r="A391" s="10"/>
      <c r="B391" s="4">
        <f>'CALC | Main Engine'!$B391</f>
        <v>384</v>
      </c>
      <c r="C391" s="5">
        <f>'CALC | Main Engine'!$E391</f>
        <v>1</v>
      </c>
      <c r="D391" s="27">
        <f>IF(ISBLANK('INPUT | Operations'!$C396),"",'INPUT | Operations'!$C395)</f>
        <v>351793</v>
      </c>
      <c r="E391" s="32">
        <f>IF(ISBLANK('INPUT | Operations'!$C396),"",'INPUT | Operations'!$C396)</f>
        <v>351620</v>
      </c>
      <c r="F391" s="123">
        <f t="shared" si="30"/>
        <v>1</v>
      </c>
      <c r="G391" s="49">
        <f t="shared" si="30"/>
        <v>0</v>
      </c>
      <c r="H391" s="49">
        <f t="shared" si="30"/>
        <v>0</v>
      </c>
      <c r="I391" s="49">
        <f t="shared" si="29"/>
        <v>0</v>
      </c>
      <c r="J391" s="49">
        <f t="shared" si="29"/>
        <v>0</v>
      </c>
      <c r="K391" s="50">
        <f t="shared" si="29"/>
        <v>1</v>
      </c>
      <c r="L391" s="49">
        <f t="shared" si="25"/>
        <v>0</v>
      </c>
      <c r="M391" s="49">
        <f t="shared" si="25"/>
        <v>0</v>
      </c>
      <c r="N391" s="49">
        <f t="shared" si="25"/>
        <v>0</v>
      </c>
      <c r="O391" s="49">
        <f t="shared" si="26"/>
        <v>1</v>
      </c>
      <c r="P391" s="49">
        <f t="shared" si="27"/>
        <v>0</v>
      </c>
      <c r="Q391" s="49">
        <f t="shared" si="27"/>
        <v>0</v>
      </c>
      <c r="R391" s="50">
        <f t="shared" si="27"/>
        <v>0</v>
      </c>
      <c r="S391" s="10"/>
    </row>
    <row r="392" spans="1:19" x14ac:dyDescent="0.25">
      <c r="A392" s="10"/>
      <c r="B392" s="4">
        <f>'CALC | Main Engine'!$B392</f>
        <v>385</v>
      </c>
      <c r="C392" s="5">
        <f>'CALC | Main Engine'!$E392</f>
        <v>1</v>
      </c>
      <c r="D392" s="27">
        <f>IF(ISBLANK('INPUT | Operations'!$C397),"",'INPUT | Operations'!$C396)</f>
        <v>351620</v>
      </c>
      <c r="E392" s="32">
        <f>IF(ISBLANK('INPUT | Operations'!$C397),"",'INPUT | Operations'!$C397)</f>
        <v>351444</v>
      </c>
      <c r="F392" s="123">
        <f t="shared" si="30"/>
        <v>1</v>
      </c>
      <c r="G392" s="49">
        <f t="shared" si="30"/>
        <v>0</v>
      </c>
      <c r="H392" s="49">
        <f t="shared" si="30"/>
        <v>0</v>
      </c>
      <c r="I392" s="49">
        <f t="shared" si="29"/>
        <v>0</v>
      </c>
      <c r="J392" s="49">
        <f t="shared" si="29"/>
        <v>0</v>
      </c>
      <c r="K392" s="50">
        <f t="shared" si="29"/>
        <v>1</v>
      </c>
      <c r="L392" s="49">
        <f t="shared" si="25"/>
        <v>0</v>
      </c>
      <c r="M392" s="49">
        <f t="shared" si="25"/>
        <v>0</v>
      </c>
      <c r="N392" s="49">
        <f t="shared" si="25"/>
        <v>0</v>
      </c>
      <c r="O392" s="49">
        <f t="shared" si="26"/>
        <v>1</v>
      </c>
      <c r="P392" s="49">
        <f t="shared" si="27"/>
        <v>0</v>
      </c>
      <c r="Q392" s="49">
        <f t="shared" si="27"/>
        <v>0</v>
      </c>
      <c r="R392" s="50">
        <f t="shared" si="27"/>
        <v>0</v>
      </c>
      <c r="S392" s="10"/>
    </row>
    <row r="393" spans="1:19" x14ac:dyDescent="0.25">
      <c r="A393" s="10"/>
      <c r="B393" s="4">
        <f>'CALC | Main Engine'!$B393</f>
        <v>386</v>
      </c>
      <c r="C393" s="5">
        <f>'CALC | Main Engine'!$E393</f>
        <v>1</v>
      </c>
      <c r="D393" s="27">
        <f>IF(ISBLANK('INPUT | Operations'!$C398),"",'INPUT | Operations'!$C397)</f>
        <v>351444</v>
      </c>
      <c r="E393" s="32">
        <f>IF(ISBLANK('INPUT | Operations'!$C398),"",'INPUT | Operations'!$C398)</f>
        <v>351174</v>
      </c>
      <c r="F393" s="123">
        <f t="shared" si="30"/>
        <v>1</v>
      </c>
      <c r="G393" s="49">
        <f t="shared" si="30"/>
        <v>0</v>
      </c>
      <c r="H393" s="49">
        <f t="shared" si="30"/>
        <v>0</v>
      </c>
      <c r="I393" s="49">
        <f t="shared" si="29"/>
        <v>0</v>
      </c>
      <c r="J393" s="49">
        <f t="shared" si="29"/>
        <v>0</v>
      </c>
      <c r="K393" s="50">
        <f t="shared" si="29"/>
        <v>1</v>
      </c>
      <c r="L393" s="49">
        <f t="shared" ref="L393:N456" si="31">IFERROR(IF(AND($E393&gt;$D393,MIN($D393:$E393)&lt;L$5,MAX($D393:$E393)&gt;L$4),MIN(MAX($D393:$E393),L$5)-MAX(MIN($D393:$E393),L$4),0)/(MAX($D393:$E393)-MIN($D393:$E393)),"")</f>
        <v>0</v>
      </c>
      <c r="M393" s="49">
        <f t="shared" si="31"/>
        <v>0</v>
      </c>
      <c r="N393" s="49">
        <f t="shared" si="31"/>
        <v>0</v>
      </c>
      <c r="O393" s="49">
        <f t="shared" ref="O393:O456" si="32">IFERROR(IF(AND(MIN($D393:$E393)&lt;O$5,MAX($D393:$E393)&gt;O$4),MIN(MAX($D393:$E393),O$5)-MAX(MIN($D393:$E393),O$4),0)/(MAX($D393:$E393)-MIN($D393:$E393)),"")</f>
        <v>1</v>
      </c>
      <c r="P393" s="49">
        <f t="shared" ref="P393:R456" si="33">IFERROR(IF(AND($D393&gt;$E393,MIN($D393:$E393)&lt;P$5,MAX($D393:$E393)&gt;P$4),MIN(MAX($D393:$E393),P$5)-MAX(MIN($D393:$E393),P$4),0)/(MAX($D393:$E393)-MIN($D393:$E393)),"")</f>
        <v>0</v>
      </c>
      <c r="Q393" s="49">
        <f t="shared" si="33"/>
        <v>0</v>
      </c>
      <c r="R393" s="50">
        <f t="shared" si="33"/>
        <v>0</v>
      </c>
      <c r="S393" s="10"/>
    </row>
    <row r="394" spans="1:19" x14ac:dyDescent="0.25">
      <c r="A394" s="10"/>
      <c r="B394" s="4">
        <f>'CALC | Main Engine'!$B394</f>
        <v>387</v>
      </c>
      <c r="C394" s="5">
        <f>'CALC | Main Engine'!$E394</f>
        <v>1</v>
      </c>
      <c r="D394" s="27">
        <f>IF(ISBLANK('INPUT | Operations'!$C399),"",'INPUT | Operations'!$C398)</f>
        <v>351174</v>
      </c>
      <c r="E394" s="32">
        <f>IF(ISBLANK('INPUT | Operations'!$C399),"",'INPUT | Operations'!$C399)</f>
        <v>350898</v>
      </c>
      <c r="F394" s="123">
        <f t="shared" si="30"/>
        <v>1</v>
      </c>
      <c r="G394" s="49">
        <f t="shared" si="30"/>
        <v>0</v>
      </c>
      <c r="H394" s="49">
        <f t="shared" si="30"/>
        <v>0</v>
      </c>
      <c r="I394" s="49">
        <f t="shared" si="29"/>
        <v>0</v>
      </c>
      <c r="J394" s="49">
        <f t="shared" si="29"/>
        <v>0</v>
      </c>
      <c r="K394" s="50">
        <f t="shared" si="29"/>
        <v>1</v>
      </c>
      <c r="L394" s="49">
        <f t="shared" si="31"/>
        <v>0</v>
      </c>
      <c r="M394" s="49">
        <f t="shared" si="31"/>
        <v>0</v>
      </c>
      <c r="N394" s="49">
        <f t="shared" si="31"/>
        <v>0</v>
      </c>
      <c r="O394" s="49">
        <f t="shared" si="32"/>
        <v>1</v>
      </c>
      <c r="P394" s="49">
        <f t="shared" si="33"/>
        <v>0</v>
      </c>
      <c r="Q394" s="49">
        <f t="shared" si="33"/>
        <v>0</v>
      </c>
      <c r="R394" s="50">
        <f t="shared" si="33"/>
        <v>0</v>
      </c>
      <c r="S394" s="10"/>
    </row>
    <row r="395" spans="1:19" x14ac:dyDescent="0.25">
      <c r="A395" s="10"/>
      <c r="B395" s="4">
        <f>'CALC | Main Engine'!$B395</f>
        <v>388</v>
      </c>
      <c r="C395" s="5">
        <f>'CALC | Main Engine'!$E395</f>
        <v>1</v>
      </c>
      <c r="D395" s="27">
        <f>IF(ISBLANK('INPUT | Operations'!$C400),"",'INPUT | Operations'!$C399)</f>
        <v>350898</v>
      </c>
      <c r="E395" s="32">
        <f>IF(ISBLANK('INPUT | Operations'!$C400),"",'INPUT | Operations'!$C400)</f>
        <v>350710</v>
      </c>
      <c r="F395" s="123">
        <f t="shared" si="30"/>
        <v>1</v>
      </c>
      <c r="G395" s="49">
        <f t="shared" si="30"/>
        <v>0</v>
      </c>
      <c r="H395" s="49">
        <f t="shared" si="30"/>
        <v>0</v>
      </c>
      <c r="I395" s="49">
        <f t="shared" si="29"/>
        <v>0</v>
      </c>
      <c r="J395" s="49">
        <f t="shared" si="29"/>
        <v>0</v>
      </c>
      <c r="K395" s="50">
        <f t="shared" si="29"/>
        <v>1</v>
      </c>
      <c r="L395" s="49">
        <f t="shared" si="31"/>
        <v>0</v>
      </c>
      <c r="M395" s="49">
        <f t="shared" si="31"/>
        <v>0</v>
      </c>
      <c r="N395" s="49">
        <f t="shared" si="31"/>
        <v>0</v>
      </c>
      <c r="O395" s="49">
        <f t="shared" si="32"/>
        <v>1</v>
      </c>
      <c r="P395" s="49">
        <f t="shared" si="33"/>
        <v>0</v>
      </c>
      <c r="Q395" s="49">
        <f t="shared" si="33"/>
        <v>0</v>
      </c>
      <c r="R395" s="50">
        <f t="shared" si="33"/>
        <v>0</v>
      </c>
      <c r="S395" s="10"/>
    </row>
    <row r="396" spans="1:19" x14ac:dyDescent="0.25">
      <c r="A396" s="10"/>
      <c r="B396" s="4">
        <f>'CALC | Main Engine'!$B396</f>
        <v>389</v>
      </c>
      <c r="C396" s="5">
        <f>'CALC | Main Engine'!$E396</f>
        <v>1</v>
      </c>
      <c r="D396" s="27">
        <f>IF(ISBLANK('INPUT | Operations'!$C401),"",'INPUT | Operations'!$C400)</f>
        <v>350710</v>
      </c>
      <c r="E396" s="32">
        <f>IF(ISBLANK('INPUT | Operations'!$C401),"",'INPUT | Operations'!$C401)</f>
        <v>350519</v>
      </c>
      <c r="F396" s="123">
        <f t="shared" si="30"/>
        <v>1</v>
      </c>
      <c r="G396" s="49">
        <f t="shared" si="30"/>
        <v>0</v>
      </c>
      <c r="H396" s="49">
        <f t="shared" si="30"/>
        <v>0</v>
      </c>
      <c r="I396" s="49">
        <f t="shared" si="29"/>
        <v>0</v>
      </c>
      <c r="J396" s="49">
        <f t="shared" si="29"/>
        <v>0</v>
      </c>
      <c r="K396" s="50">
        <f t="shared" si="29"/>
        <v>1</v>
      </c>
      <c r="L396" s="49">
        <f t="shared" si="31"/>
        <v>0</v>
      </c>
      <c r="M396" s="49">
        <f t="shared" si="31"/>
        <v>0</v>
      </c>
      <c r="N396" s="49">
        <f t="shared" si="31"/>
        <v>0</v>
      </c>
      <c r="O396" s="49">
        <f t="shared" si="32"/>
        <v>1</v>
      </c>
      <c r="P396" s="49">
        <f t="shared" si="33"/>
        <v>0</v>
      </c>
      <c r="Q396" s="49">
        <f t="shared" si="33"/>
        <v>0</v>
      </c>
      <c r="R396" s="50">
        <f t="shared" si="33"/>
        <v>0</v>
      </c>
      <c r="S396" s="10"/>
    </row>
    <row r="397" spans="1:19" x14ac:dyDescent="0.25">
      <c r="A397" s="10"/>
      <c r="B397" s="4">
        <f>'CALC | Main Engine'!$B397</f>
        <v>390</v>
      </c>
      <c r="C397" s="5">
        <f>'CALC | Main Engine'!$E397</f>
        <v>1</v>
      </c>
      <c r="D397" s="27">
        <f>IF(ISBLANK('INPUT | Operations'!$C402),"",'INPUT | Operations'!$C401)</f>
        <v>350519</v>
      </c>
      <c r="E397" s="32">
        <f>IF(ISBLANK('INPUT | Operations'!$C402),"",'INPUT | Operations'!$C402)</f>
        <v>350325</v>
      </c>
      <c r="F397" s="123">
        <f t="shared" si="30"/>
        <v>1</v>
      </c>
      <c r="G397" s="49">
        <f t="shared" si="30"/>
        <v>0</v>
      </c>
      <c r="H397" s="49">
        <f t="shared" si="30"/>
        <v>0</v>
      </c>
      <c r="I397" s="49">
        <f t="shared" si="29"/>
        <v>0</v>
      </c>
      <c r="J397" s="49">
        <f t="shared" si="29"/>
        <v>0</v>
      </c>
      <c r="K397" s="50">
        <f t="shared" si="29"/>
        <v>1</v>
      </c>
      <c r="L397" s="49">
        <f t="shared" si="31"/>
        <v>0</v>
      </c>
      <c r="M397" s="49">
        <f t="shared" si="31"/>
        <v>0</v>
      </c>
      <c r="N397" s="49">
        <f t="shared" si="31"/>
        <v>0</v>
      </c>
      <c r="O397" s="49">
        <f t="shared" si="32"/>
        <v>1</v>
      </c>
      <c r="P397" s="49">
        <f t="shared" si="33"/>
        <v>0</v>
      </c>
      <c r="Q397" s="49">
        <f t="shared" si="33"/>
        <v>0</v>
      </c>
      <c r="R397" s="50">
        <f t="shared" si="33"/>
        <v>0</v>
      </c>
      <c r="S397" s="10"/>
    </row>
    <row r="398" spans="1:19" x14ac:dyDescent="0.25">
      <c r="A398" s="10"/>
      <c r="B398" s="4">
        <f>'CALC | Main Engine'!$B398</f>
        <v>391</v>
      </c>
      <c r="C398" s="5">
        <f>'CALC | Main Engine'!$E398</f>
        <v>1</v>
      </c>
      <c r="D398" s="27">
        <f>IF(ISBLANK('INPUT | Operations'!$C403),"",'INPUT | Operations'!$C402)</f>
        <v>350325</v>
      </c>
      <c r="E398" s="32">
        <f>IF(ISBLANK('INPUT | Operations'!$C403),"",'INPUT | Operations'!$C403)</f>
        <v>350129</v>
      </c>
      <c r="F398" s="123">
        <f t="shared" si="30"/>
        <v>1</v>
      </c>
      <c r="G398" s="49">
        <f t="shared" si="30"/>
        <v>0</v>
      </c>
      <c r="H398" s="49">
        <f t="shared" si="30"/>
        <v>0</v>
      </c>
      <c r="I398" s="49">
        <f t="shared" si="29"/>
        <v>0</v>
      </c>
      <c r="J398" s="49">
        <f t="shared" si="29"/>
        <v>0</v>
      </c>
      <c r="K398" s="50">
        <f t="shared" si="29"/>
        <v>1</v>
      </c>
      <c r="L398" s="49">
        <f t="shared" si="31"/>
        <v>0</v>
      </c>
      <c r="M398" s="49">
        <f t="shared" si="31"/>
        <v>0</v>
      </c>
      <c r="N398" s="49">
        <f t="shared" si="31"/>
        <v>0</v>
      </c>
      <c r="O398" s="49">
        <f t="shared" si="32"/>
        <v>1</v>
      </c>
      <c r="P398" s="49">
        <f t="shared" si="33"/>
        <v>0</v>
      </c>
      <c r="Q398" s="49">
        <f t="shared" si="33"/>
        <v>0</v>
      </c>
      <c r="R398" s="50">
        <f t="shared" si="33"/>
        <v>0</v>
      </c>
      <c r="S398" s="10"/>
    </row>
    <row r="399" spans="1:19" x14ac:dyDescent="0.25">
      <c r="A399" s="10"/>
      <c r="B399" s="4">
        <f>'CALC | Main Engine'!$B399</f>
        <v>392</v>
      </c>
      <c r="C399" s="5">
        <f>'CALC | Main Engine'!$E399</f>
        <v>1</v>
      </c>
      <c r="D399" s="27">
        <f>IF(ISBLANK('INPUT | Operations'!$C404),"",'INPUT | Operations'!$C403)</f>
        <v>350129</v>
      </c>
      <c r="E399" s="32">
        <f>IF(ISBLANK('INPUT | Operations'!$C404),"",'INPUT | Operations'!$C404)</f>
        <v>349931</v>
      </c>
      <c r="F399" s="123">
        <f t="shared" si="30"/>
        <v>1</v>
      </c>
      <c r="G399" s="49">
        <f t="shared" si="30"/>
        <v>0</v>
      </c>
      <c r="H399" s="49">
        <f t="shared" si="30"/>
        <v>0</v>
      </c>
      <c r="I399" s="49">
        <f t="shared" si="29"/>
        <v>0</v>
      </c>
      <c r="J399" s="49">
        <f t="shared" si="29"/>
        <v>0</v>
      </c>
      <c r="K399" s="50">
        <f t="shared" si="29"/>
        <v>1</v>
      </c>
      <c r="L399" s="49">
        <f t="shared" si="31"/>
        <v>0</v>
      </c>
      <c r="M399" s="49">
        <f t="shared" si="31"/>
        <v>0</v>
      </c>
      <c r="N399" s="49">
        <f t="shared" si="31"/>
        <v>0</v>
      </c>
      <c r="O399" s="49">
        <f t="shared" si="32"/>
        <v>1</v>
      </c>
      <c r="P399" s="49">
        <f t="shared" si="33"/>
        <v>0</v>
      </c>
      <c r="Q399" s="49">
        <f t="shared" si="33"/>
        <v>0</v>
      </c>
      <c r="R399" s="50">
        <f t="shared" si="33"/>
        <v>0</v>
      </c>
      <c r="S399" s="10"/>
    </row>
    <row r="400" spans="1:19" x14ac:dyDescent="0.25">
      <c r="A400" s="10"/>
      <c r="B400" s="4">
        <f>'CALC | Main Engine'!$B400</f>
        <v>393</v>
      </c>
      <c r="C400" s="5">
        <f>'CALC | Main Engine'!$E400</f>
        <v>1</v>
      </c>
      <c r="D400" s="27">
        <f>IF(ISBLANK('INPUT | Operations'!$C405),"",'INPUT | Operations'!$C404)</f>
        <v>349931</v>
      </c>
      <c r="E400" s="32">
        <f>IF(ISBLANK('INPUT | Operations'!$C405),"",'INPUT | Operations'!$C405)</f>
        <v>349730</v>
      </c>
      <c r="F400" s="123">
        <f t="shared" si="30"/>
        <v>1</v>
      </c>
      <c r="G400" s="49">
        <f t="shared" si="30"/>
        <v>0</v>
      </c>
      <c r="H400" s="49">
        <f t="shared" si="30"/>
        <v>0</v>
      </c>
      <c r="I400" s="49">
        <f t="shared" si="29"/>
        <v>0</v>
      </c>
      <c r="J400" s="49">
        <f t="shared" si="29"/>
        <v>0</v>
      </c>
      <c r="K400" s="50">
        <f t="shared" si="29"/>
        <v>1</v>
      </c>
      <c r="L400" s="49">
        <f t="shared" si="31"/>
        <v>0</v>
      </c>
      <c r="M400" s="49">
        <f t="shared" si="31"/>
        <v>0</v>
      </c>
      <c r="N400" s="49">
        <f t="shared" si="31"/>
        <v>0</v>
      </c>
      <c r="O400" s="49">
        <f t="shared" si="32"/>
        <v>1</v>
      </c>
      <c r="P400" s="49">
        <f t="shared" si="33"/>
        <v>0</v>
      </c>
      <c r="Q400" s="49">
        <f t="shared" si="33"/>
        <v>0</v>
      </c>
      <c r="R400" s="50">
        <f t="shared" si="33"/>
        <v>0</v>
      </c>
      <c r="S400" s="10"/>
    </row>
    <row r="401" spans="1:19" x14ac:dyDescent="0.25">
      <c r="A401" s="10"/>
      <c r="B401" s="4">
        <f>'CALC | Main Engine'!$B401</f>
        <v>394</v>
      </c>
      <c r="C401" s="5">
        <f>'CALC | Main Engine'!$E401</f>
        <v>1</v>
      </c>
      <c r="D401" s="27">
        <f>IF(ISBLANK('INPUT | Operations'!$C406),"",'INPUT | Operations'!$C405)</f>
        <v>349730</v>
      </c>
      <c r="E401" s="32">
        <f>IF(ISBLANK('INPUT | Operations'!$C406),"",'INPUT | Operations'!$C406)</f>
        <v>349528</v>
      </c>
      <c r="F401" s="123">
        <f t="shared" si="30"/>
        <v>1</v>
      </c>
      <c r="G401" s="49">
        <f t="shared" si="30"/>
        <v>0</v>
      </c>
      <c r="H401" s="49">
        <f t="shared" si="30"/>
        <v>0</v>
      </c>
      <c r="I401" s="49">
        <f t="shared" si="29"/>
        <v>0</v>
      </c>
      <c r="J401" s="49">
        <f t="shared" si="29"/>
        <v>0</v>
      </c>
      <c r="K401" s="50">
        <f t="shared" si="29"/>
        <v>1</v>
      </c>
      <c r="L401" s="49">
        <f t="shared" si="31"/>
        <v>0</v>
      </c>
      <c r="M401" s="49">
        <f t="shared" si="31"/>
        <v>0</v>
      </c>
      <c r="N401" s="49">
        <f t="shared" si="31"/>
        <v>0</v>
      </c>
      <c r="O401" s="49">
        <f t="shared" si="32"/>
        <v>1</v>
      </c>
      <c r="P401" s="49">
        <f t="shared" si="33"/>
        <v>0</v>
      </c>
      <c r="Q401" s="49">
        <f t="shared" si="33"/>
        <v>0</v>
      </c>
      <c r="R401" s="50">
        <f t="shared" si="33"/>
        <v>0</v>
      </c>
      <c r="S401" s="10"/>
    </row>
    <row r="402" spans="1:19" x14ac:dyDescent="0.25">
      <c r="A402" s="10"/>
      <c r="B402" s="4">
        <f>'CALC | Main Engine'!$B402</f>
        <v>395</v>
      </c>
      <c r="C402" s="5">
        <f>'CALC | Main Engine'!$E402</f>
        <v>1</v>
      </c>
      <c r="D402" s="27">
        <f>IF(ISBLANK('INPUT | Operations'!$C407),"",'INPUT | Operations'!$C406)</f>
        <v>349528</v>
      </c>
      <c r="E402" s="32">
        <f>IF(ISBLANK('INPUT | Operations'!$C407),"",'INPUT | Operations'!$C407)</f>
        <v>349323</v>
      </c>
      <c r="F402" s="123">
        <f t="shared" si="30"/>
        <v>1</v>
      </c>
      <c r="G402" s="49">
        <f t="shared" si="30"/>
        <v>0</v>
      </c>
      <c r="H402" s="49">
        <f t="shared" si="30"/>
        <v>0</v>
      </c>
      <c r="I402" s="49">
        <f t="shared" si="29"/>
        <v>0</v>
      </c>
      <c r="J402" s="49">
        <f t="shared" si="29"/>
        <v>0</v>
      </c>
      <c r="K402" s="50">
        <f t="shared" si="29"/>
        <v>1</v>
      </c>
      <c r="L402" s="49">
        <f t="shared" si="31"/>
        <v>0</v>
      </c>
      <c r="M402" s="49">
        <f t="shared" si="31"/>
        <v>0</v>
      </c>
      <c r="N402" s="49">
        <f t="shared" si="31"/>
        <v>0</v>
      </c>
      <c r="O402" s="49">
        <f t="shared" si="32"/>
        <v>1</v>
      </c>
      <c r="P402" s="49">
        <f t="shared" si="33"/>
        <v>0</v>
      </c>
      <c r="Q402" s="49">
        <f t="shared" si="33"/>
        <v>0</v>
      </c>
      <c r="R402" s="50">
        <f t="shared" si="33"/>
        <v>0</v>
      </c>
      <c r="S402" s="10"/>
    </row>
    <row r="403" spans="1:19" x14ac:dyDescent="0.25">
      <c r="A403" s="10"/>
      <c r="B403" s="4">
        <f>'CALC | Main Engine'!$B403</f>
        <v>396</v>
      </c>
      <c r="C403" s="5">
        <f>'CALC | Main Engine'!$E403</f>
        <v>1</v>
      </c>
      <c r="D403" s="27">
        <f>IF(ISBLANK('INPUT | Operations'!$C408),"",'INPUT | Operations'!$C407)</f>
        <v>349323</v>
      </c>
      <c r="E403" s="32">
        <f>IF(ISBLANK('INPUT | Operations'!$C408),"",'INPUT | Operations'!$C408)</f>
        <v>349117</v>
      </c>
      <c r="F403" s="123">
        <f t="shared" si="30"/>
        <v>1</v>
      </c>
      <c r="G403" s="49">
        <f t="shared" si="30"/>
        <v>0</v>
      </c>
      <c r="H403" s="49">
        <f t="shared" si="30"/>
        <v>0</v>
      </c>
      <c r="I403" s="49">
        <f t="shared" si="29"/>
        <v>0</v>
      </c>
      <c r="J403" s="49">
        <f t="shared" si="29"/>
        <v>0</v>
      </c>
      <c r="K403" s="50">
        <f t="shared" si="29"/>
        <v>1</v>
      </c>
      <c r="L403" s="49">
        <f t="shared" si="31"/>
        <v>0</v>
      </c>
      <c r="M403" s="49">
        <f t="shared" si="31"/>
        <v>0</v>
      </c>
      <c r="N403" s="49">
        <f t="shared" si="31"/>
        <v>0</v>
      </c>
      <c r="O403" s="49">
        <f t="shared" si="32"/>
        <v>1</v>
      </c>
      <c r="P403" s="49">
        <f t="shared" si="33"/>
        <v>0</v>
      </c>
      <c r="Q403" s="49">
        <f t="shared" si="33"/>
        <v>0</v>
      </c>
      <c r="R403" s="50">
        <f t="shared" si="33"/>
        <v>0</v>
      </c>
      <c r="S403" s="10"/>
    </row>
    <row r="404" spans="1:19" x14ac:dyDescent="0.25">
      <c r="A404" s="10"/>
      <c r="B404" s="4">
        <f>'CALC | Main Engine'!$B404</f>
        <v>397</v>
      </c>
      <c r="C404" s="5">
        <f>'CALC | Main Engine'!$E404</f>
        <v>1</v>
      </c>
      <c r="D404" s="27">
        <f>IF(ISBLANK('INPUT | Operations'!$C409),"",'INPUT | Operations'!$C408)</f>
        <v>349117</v>
      </c>
      <c r="E404" s="32">
        <f>IF(ISBLANK('INPUT | Operations'!$C409),"",'INPUT | Operations'!$C409)</f>
        <v>348908</v>
      </c>
      <c r="F404" s="123">
        <f t="shared" si="30"/>
        <v>1</v>
      </c>
      <c r="G404" s="49">
        <f t="shared" si="30"/>
        <v>0</v>
      </c>
      <c r="H404" s="49">
        <f t="shared" si="30"/>
        <v>0</v>
      </c>
      <c r="I404" s="49">
        <f t="shared" si="29"/>
        <v>0</v>
      </c>
      <c r="J404" s="49">
        <f t="shared" si="29"/>
        <v>0</v>
      </c>
      <c r="K404" s="50">
        <f t="shared" si="29"/>
        <v>1</v>
      </c>
      <c r="L404" s="49">
        <f t="shared" si="31"/>
        <v>0</v>
      </c>
      <c r="M404" s="49">
        <f t="shared" si="31"/>
        <v>0</v>
      </c>
      <c r="N404" s="49">
        <f t="shared" si="31"/>
        <v>0</v>
      </c>
      <c r="O404" s="49">
        <f t="shared" si="32"/>
        <v>1</v>
      </c>
      <c r="P404" s="49">
        <f t="shared" si="33"/>
        <v>0</v>
      </c>
      <c r="Q404" s="49">
        <f t="shared" si="33"/>
        <v>0</v>
      </c>
      <c r="R404" s="50">
        <f t="shared" si="33"/>
        <v>0</v>
      </c>
      <c r="S404" s="10"/>
    </row>
    <row r="405" spans="1:19" x14ac:dyDescent="0.25">
      <c r="A405" s="10"/>
      <c r="B405" s="4">
        <f>'CALC | Main Engine'!$B405</f>
        <v>398</v>
      </c>
      <c r="C405" s="5">
        <f>'CALC | Main Engine'!$E405</f>
        <v>1</v>
      </c>
      <c r="D405" s="27">
        <f>IF(ISBLANK('INPUT | Operations'!$C410),"",'INPUT | Operations'!$C409)</f>
        <v>348908</v>
      </c>
      <c r="E405" s="32">
        <f>IF(ISBLANK('INPUT | Operations'!$C410),"",'INPUT | Operations'!$C410)</f>
        <v>348698</v>
      </c>
      <c r="F405" s="123">
        <f t="shared" si="30"/>
        <v>1</v>
      </c>
      <c r="G405" s="49">
        <f t="shared" si="30"/>
        <v>0</v>
      </c>
      <c r="H405" s="49">
        <f t="shared" si="30"/>
        <v>0</v>
      </c>
      <c r="I405" s="49">
        <f t="shared" si="29"/>
        <v>0</v>
      </c>
      <c r="J405" s="49">
        <f t="shared" si="29"/>
        <v>0</v>
      </c>
      <c r="K405" s="50">
        <f t="shared" si="29"/>
        <v>1</v>
      </c>
      <c r="L405" s="49">
        <f t="shared" si="31"/>
        <v>0</v>
      </c>
      <c r="M405" s="49">
        <f t="shared" si="31"/>
        <v>0</v>
      </c>
      <c r="N405" s="49">
        <f t="shared" si="31"/>
        <v>0</v>
      </c>
      <c r="O405" s="49">
        <f t="shared" si="32"/>
        <v>1</v>
      </c>
      <c r="P405" s="49">
        <f t="shared" si="33"/>
        <v>0</v>
      </c>
      <c r="Q405" s="49">
        <f t="shared" si="33"/>
        <v>0</v>
      </c>
      <c r="R405" s="50">
        <f t="shared" si="33"/>
        <v>0</v>
      </c>
      <c r="S405" s="10"/>
    </row>
    <row r="406" spans="1:19" x14ac:dyDescent="0.25">
      <c r="A406" s="10"/>
      <c r="B406" s="4">
        <f>'CALC | Main Engine'!$B406</f>
        <v>399</v>
      </c>
      <c r="C406" s="5">
        <f>'CALC | Main Engine'!$E406</f>
        <v>1</v>
      </c>
      <c r="D406" s="27">
        <f>IF(ISBLANK('INPUT | Operations'!$C411),"",'INPUT | Operations'!$C410)</f>
        <v>348698</v>
      </c>
      <c r="E406" s="32">
        <f>IF(ISBLANK('INPUT | Operations'!$C411),"",'INPUT | Operations'!$C411)</f>
        <v>348485</v>
      </c>
      <c r="F406" s="123">
        <f t="shared" si="30"/>
        <v>1</v>
      </c>
      <c r="G406" s="49">
        <f t="shared" si="30"/>
        <v>0</v>
      </c>
      <c r="H406" s="49">
        <f t="shared" si="30"/>
        <v>0</v>
      </c>
      <c r="I406" s="49">
        <f t="shared" si="29"/>
        <v>0</v>
      </c>
      <c r="J406" s="49">
        <f t="shared" si="29"/>
        <v>0</v>
      </c>
      <c r="K406" s="50">
        <f t="shared" si="29"/>
        <v>1</v>
      </c>
      <c r="L406" s="49">
        <f t="shared" si="31"/>
        <v>0</v>
      </c>
      <c r="M406" s="49">
        <f t="shared" si="31"/>
        <v>0</v>
      </c>
      <c r="N406" s="49">
        <f t="shared" si="31"/>
        <v>0</v>
      </c>
      <c r="O406" s="49">
        <f t="shared" si="32"/>
        <v>1</v>
      </c>
      <c r="P406" s="49">
        <f t="shared" si="33"/>
        <v>0</v>
      </c>
      <c r="Q406" s="49">
        <f t="shared" si="33"/>
        <v>0</v>
      </c>
      <c r="R406" s="50">
        <f t="shared" si="33"/>
        <v>0</v>
      </c>
      <c r="S406" s="10"/>
    </row>
    <row r="407" spans="1:19" x14ac:dyDescent="0.25">
      <c r="A407" s="10"/>
      <c r="B407" s="4">
        <f>'CALC | Main Engine'!$B407</f>
        <v>400</v>
      </c>
      <c r="C407" s="5">
        <f>'CALC | Main Engine'!$E407</f>
        <v>1</v>
      </c>
      <c r="D407" s="27">
        <f>IF(ISBLANK('INPUT | Operations'!$C412),"",'INPUT | Operations'!$C411)</f>
        <v>348485</v>
      </c>
      <c r="E407" s="32">
        <f>IF(ISBLANK('INPUT | Operations'!$C412),"",'INPUT | Operations'!$C412)</f>
        <v>348272</v>
      </c>
      <c r="F407" s="123">
        <f t="shared" si="30"/>
        <v>1</v>
      </c>
      <c r="G407" s="49">
        <f t="shared" si="30"/>
        <v>0</v>
      </c>
      <c r="H407" s="49">
        <f t="shared" si="30"/>
        <v>0</v>
      </c>
      <c r="I407" s="49">
        <f t="shared" si="29"/>
        <v>0</v>
      </c>
      <c r="J407" s="49">
        <f t="shared" si="29"/>
        <v>0</v>
      </c>
      <c r="K407" s="50">
        <f t="shared" si="29"/>
        <v>1</v>
      </c>
      <c r="L407" s="49">
        <f t="shared" si="31"/>
        <v>0</v>
      </c>
      <c r="M407" s="49">
        <f t="shared" si="31"/>
        <v>0</v>
      </c>
      <c r="N407" s="49">
        <f t="shared" si="31"/>
        <v>0</v>
      </c>
      <c r="O407" s="49">
        <f t="shared" si="32"/>
        <v>1</v>
      </c>
      <c r="P407" s="49">
        <f t="shared" si="33"/>
        <v>0</v>
      </c>
      <c r="Q407" s="49">
        <f t="shared" si="33"/>
        <v>0</v>
      </c>
      <c r="R407" s="50">
        <f t="shared" si="33"/>
        <v>0</v>
      </c>
      <c r="S407" s="10"/>
    </row>
    <row r="408" spans="1:19" x14ac:dyDescent="0.25">
      <c r="A408" s="10"/>
      <c r="B408" s="4">
        <f>'CALC | Main Engine'!$B408</f>
        <v>401</v>
      </c>
      <c r="C408" s="5">
        <f>'CALC | Main Engine'!$E408</f>
        <v>1</v>
      </c>
      <c r="D408" s="27">
        <f>IF(ISBLANK('INPUT | Operations'!$C413),"",'INPUT | Operations'!$C412)</f>
        <v>348272</v>
      </c>
      <c r="E408" s="32">
        <f>IF(ISBLANK('INPUT | Operations'!$C413),"",'INPUT | Operations'!$C413)</f>
        <v>348056</v>
      </c>
      <c r="F408" s="123">
        <f t="shared" si="30"/>
        <v>1</v>
      </c>
      <c r="G408" s="49">
        <f t="shared" si="30"/>
        <v>0</v>
      </c>
      <c r="H408" s="49">
        <f t="shared" si="30"/>
        <v>0</v>
      </c>
      <c r="I408" s="49">
        <f t="shared" si="29"/>
        <v>0</v>
      </c>
      <c r="J408" s="49">
        <f t="shared" si="29"/>
        <v>0</v>
      </c>
      <c r="K408" s="50">
        <f t="shared" si="29"/>
        <v>1</v>
      </c>
      <c r="L408" s="49">
        <f t="shared" si="31"/>
        <v>0</v>
      </c>
      <c r="M408" s="49">
        <f t="shared" si="31"/>
        <v>0</v>
      </c>
      <c r="N408" s="49">
        <f t="shared" si="31"/>
        <v>0</v>
      </c>
      <c r="O408" s="49">
        <f t="shared" si="32"/>
        <v>1</v>
      </c>
      <c r="P408" s="49">
        <f t="shared" si="33"/>
        <v>0</v>
      </c>
      <c r="Q408" s="49">
        <f t="shared" si="33"/>
        <v>0</v>
      </c>
      <c r="R408" s="50">
        <f t="shared" si="33"/>
        <v>0</v>
      </c>
      <c r="S408" s="10"/>
    </row>
    <row r="409" spans="1:19" x14ac:dyDescent="0.25">
      <c r="A409" s="10"/>
      <c r="B409" s="4">
        <f>'CALC | Main Engine'!$B409</f>
        <v>402</v>
      </c>
      <c r="C409" s="5">
        <f>'CALC | Main Engine'!$E409</f>
        <v>1</v>
      </c>
      <c r="D409" s="27">
        <f>IF(ISBLANK('INPUT | Operations'!$C414),"",'INPUT | Operations'!$C413)</f>
        <v>348056</v>
      </c>
      <c r="E409" s="32">
        <f>IF(ISBLANK('INPUT | Operations'!$C414),"",'INPUT | Operations'!$C414)</f>
        <v>347839</v>
      </c>
      <c r="F409" s="123">
        <f t="shared" si="30"/>
        <v>1</v>
      </c>
      <c r="G409" s="49">
        <f t="shared" si="30"/>
        <v>0</v>
      </c>
      <c r="H409" s="49">
        <f t="shared" si="30"/>
        <v>0</v>
      </c>
      <c r="I409" s="49">
        <f t="shared" si="29"/>
        <v>0</v>
      </c>
      <c r="J409" s="49">
        <f t="shared" si="29"/>
        <v>0</v>
      </c>
      <c r="K409" s="50">
        <f t="shared" si="29"/>
        <v>1</v>
      </c>
      <c r="L409" s="49">
        <f t="shared" si="31"/>
        <v>0</v>
      </c>
      <c r="M409" s="49">
        <f t="shared" si="31"/>
        <v>0</v>
      </c>
      <c r="N409" s="49">
        <f t="shared" si="31"/>
        <v>0</v>
      </c>
      <c r="O409" s="49">
        <f t="shared" si="32"/>
        <v>1</v>
      </c>
      <c r="P409" s="49">
        <f t="shared" si="33"/>
        <v>0</v>
      </c>
      <c r="Q409" s="49">
        <f t="shared" si="33"/>
        <v>0</v>
      </c>
      <c r="R409" s="50">
        <f t="shared" si="33"/>
        <v>0</v>
      </c>
      <c r="S409" s="10"/>
    </row>
    <row r="410" spans="1:19" x14ac:dyDescent="0.25">
      <c r="A410" s="10"/>
      <c r="B410" s="4">
        <f>'CALC | Main Engine'!$B410</f>
        <v>403</v>
      </c>
      <c r="C410" s="5">
        <f>'CALC | Main Engine'!$E410</f>
        <v>1</v>
      </c>
      <c r="D410" s="27">
        <f>IF(ISBLANK('INPUT | Operations'!$C415),"",'INPUT | Operations'!$C414)</f>
        <v>347839</v>
      </c>
      <c r="E410" s="32">
        <f>IF(ISBLANK('INPUT | Operations'!$C415),"",'INPUT | Operations'!$C415)</f>
        <v>347621</v>
      </c>
      <c r="F410" s="123">
        <f t="shared" si="30"/>
        <v>1</v>
      </c>
      <c r="G410" s="49">
        <f t="shared" si="30"/>
        <v>0</v>
      </c>
      <c r="H410" s="49">
        <f t="shared" si="30"/>
        <v>0</v>
      </c>
      <c r="I410" s="49">
        <f t="shared" si="29"/>
        <v>0</v>
      </c>
      <c r="J410" s="49">
        <f t="shared" si="29"/>
        <v>0</v>
      </c>
      <c r="K410" s="50">
        <f t="shared" si="29"/>
        <v>1</v>
      </c>
      <c r="L410" s="49">
        <f t="shared" si="31"/>
        <v>0</v>
      </c>
      <c r="M410" s="49">
        <f t="shared" si="31"/>
        <v>0</v>
      </c>
      <c r="N410" s="49">
        <f t="shared" si="31"/>
        <v>0</v>
      </c>
      <c r="O410" s="49">
        <f t="shared" si="32"/>
        <v>1</v>
      </c>
      <c r="P410" s="49">
        <f t="shared" si="33"/>
        <v>0</v>
      </c>
      <c r="Q410" s="49">
        <f t="shared" si="33"/>
        <v>0</v>
      </c>
      <c r="R410" s="50">
        <f t="shared" si="33"/>
        <v>0</v>
      </c>
      <c r="S410" s="10"/>
    </row>
    <row r="411" spans="1:19" x14ac:dyDescent="0.25">
      <c r="A411" s="10"/>
      <c r="B411" s="4">
        <f>'CALC | Main Engine'!$B411</f>
        <v>404</v>
      </c>
      <c r="C411" s="5">
        <f>'CALC | Main Engine'!$E411</f>
        <v>1</v>
      </c>
      <c r="D411" s="27">
        <f>IF(ISBLANK('INPUT | Operations'!$C416),"",'INPUT | Operations'!$C415)</f>
        <v>347621</v>
      </c>
      <c r="E411" s="32">
        <f>IF(ISBLANK('INPUT | Operations'!$C416),"",'INPUT | Operations'!$C416)</f>
        <v>347402</v>
      </c>
      <c r="F411" s="123">
        <f t="shared" si="30"/>
        <v>1</v>
      </c>
      <c r="G411" s="49">
        <f t="shared" si="30"/>
        <v>0</v>
      </c>
      <c r="H411" s="49">
        <f t="shared" si="30"/>
        <v>0</v>
      </c>
      <c r="I411" s="49">
        <f t="shared" si="29"/>
        <v>0</v>
      </c>
      <c r="J411" s="49">
        <f t="shared" si="29"/>
        <v>0</v>
      </c>
      <c r="K411" s="50">
        <f t="shared" si="29"/>
        <v>1</v>
      </c>
      <c r="L411" s="49">
        <f t="shared" si="31"/>
        <v>0</v>
      </c>
      <c r="M411" s="49">
        <f t="shared" si="31"/>
        <v>0</v>
      </c>
      <c r="N411" s="49">
        <f t="shared" si="31"/>
        <v>0</v>
      </c>
      <c r="O411" s="49">
        <f t="shared" si="32"/>
        <v>1</v>
      </c>
      <c r="P411" s="49">
        <f t="shared" si="33"/>
        <v>0</v>
      </c>
      <c r="Q411" s="49">
        <f t="shared" si="33"/>
        <v>0</v>
      </c>
      <c r="R411" s="50">
        <f t="shared" si="33"/>
        <v>0</v>
      </c>
      <c r="S411" s="10"/>
    </row>
    <row r="412" spans="1:19" x14ac:dyDescent="0.25">
      <c r="A412" s="10"/>
      <c r="B412" s="4">
        <f>'CALC | Main Engine'!$B412</f>
        <v>405</v>
      </c>
      <c r="C412" s="5">
        <f>'CALC | Main Engine'!$E412</f>
        <v>1</v>
      </c>
      <c r="D412" s="27">
        <f>IF(ISBLANK('INPUT | Operations'!$C417),"",'INPUT | Operations'!$C416)</f>
        <v>347402</v>
      </c>
      <c r="E412" s="32">
        <f>IF(ISBLANK('INPUT | Operations'!$C417),"",'INPUT | Operations'!$C417)</f>
        <v>347181</v>
      </c>
      <c r="F412" s="123">
        <f t="shared" si="30"/>
        <v>1</v>
      </c>
      <c r="G412" s="49">
        <f t="shared" si="30"/>
        <v>0</v>
      </c>
      <c r="H412" s="49">
        <f t="shared" si="30"/>
        <v>0</v>
      </c>
      <c r="I412" s="49">
        <f t="shared" si="29"/>
        <v>0</v>
      </c>
      <c r="J412" s="49">
        <f t="shared" si="29"/>
        <v>0</v>
      </c>
      <c r="K412" s="50">
        <f t="shared" si="29"/>
        <v>1</v>
      </c>
      <c r="L412" s="49">
        <f t="shared" si="31"/>
        <v>0</v>
      </c>
      <c r="M412" s="49">
        <f t="shared" si="31"/>
        <v>0</v>
      </c>
      <c r="N412" s="49">
        <f t="shared" si="31"/>
        <v>0</v>
      </c>
      <c r="O412" s="49">
        <f t="shared" si="32"/>
        <v>1</v>
      </c>
      <c r="P412" s="49">
        <f t="shared" si="33"/>
        <v>0</v>
      </c>
      <c r="Q412" s="49">
        <f t="shared" si="33"/>
        <v>0</v>
      </c>
      <c r="R412" s="50">
        <f t="shared" si="33"/>
        <v>0</v>
      </c>
      <c r="S412" s="10"/>
    </row>
    <row r="413" spans="1:19" x14ac:dyDescent="0.25">
      <c r="A413" s="10"/>
      <c r="B413" s="4">
        <f>'CALC | Main Engine'!$B413</f>
        <v>406</v>
      </c>
      <c r="C413" s="5">
        <f>'CALC | Main Engine'!$E413</f>
        <v>1</v>
      </c>
      <c r="D413" s="27">
        <f>IF(ISBLANK('INPUT | Operations'!$C418),"",'INPUT | Operations'!$C417)</f>
        <v>347181</v>
      </c>
      <c r="E413" s="32">
        <f>IF(ISBLANK('INPUT | Operations'!$C418),"",'INPUT | Operations'!$C418)</f>
        <v>346959</v>
      </c>
      <c r="F413" s="123">
        <f t="shared" si="30"/>
        <v>1</v>
      </c>
      <c r="G413" s="49">
        <f t="shared" si="30"/>
        <v>0</v>
      </c>
      <c r="H413" s="49">
        <f t="shared" si="30"/>
        <v>0</v>
      </c>
      <c r="I413" s="49">
        <f t="shared" si="29"/>
        <v>0</v>
      </c>
      <c r="J413" s="49">
        <f t="shared" si="29"/>
        <v>0</v>
      </c>
      <c r="K413" s="50">
        <f t="shared" si="29"/>
        <v>1</v>
      </c>
      <c r="L413" s="49">
        <f t="shared" si="31"/>
        <v>0</v>
      </c>
      <c r="M413" s="49">
        <f t="shared" si="31"/>
        <v>0</v>
      </c>
      <c r="N413" s="49">
        <f t="shared" si="31"/>
        <v>0</v>
      </c>
      <c r="O413" s="49">
        <f t="shared" si="32"/>
        <v>1</v>
      </c>
      <c r="P413" s="49">
        <f t="shared" si="33"/>
        <v>0</v>
      </c>
      <c r="Q413" s="49">
        <f t="shared" si="33"/>
        <v>0</v>
      </c>
      <c r="R413" s="50">
        <f t="shared" si="33"/>
        <v>0</v>
      </c>
      <c r="S413" s="10"/>
    </row>
    <row r="414" spans="1:19" x14ac:dyDescent="0.25">
      <c r="A414" s="10"/>
      <c r="B414" s="4">
        <f>'CALC | Main Engine'!$B414</f>
        <v>407</v>
      </c>
      <c r="C414" s="5">
        <f>'CALC | Main Engine'!$E414</f>
        <v>1</v>
      </c>
      <c r="D414" s="27">
        <f>IF(ISBLANK('INPUT | Operations'!$C419),"",'INPUT | Operations'!$C418)</f>
        <v>346959</v>
      </c>
      <c r="E414" s="32">
        <f>IF(ISBLANK('INPUT | Operations'!$C419),"",'INPUT | Operations'!$C419)</f>
        <v>346737</v>
      </c>
      <c r="F414" s="123">
        <f t="shared" si="30"/>
        <v>1</v>
      </c>
      <c r="G414" s="49">
        <f t="shared" si="30"/>
        <v>0</v>
      </c>
      <c r="H414" s="49">
        <f t="shared" si="30"/>
        <v>0</v>
      </c>
      <c r="I414" s="49">
        <f t="shared" si="29"/>
        <v>0</v>
      </c>
      <c r="J414" s="49">
        <f t="shared" si="29"/>
        <v>0</v>
      </c>
      <c r="K414" s="50">
        <f t="shared" si="29"/>
        <v>1</v>
      </c>
      <c r="L414" s="49">
        <f t="shared" si="31"/>
        <v>0</v>
      </c>
      <c r="M414" s="49">
        <f t="shared" si="31"/>
        <v>0</v>
      </c>
      <c r="N414" s="49">
        <f t="shared" si="31"/>
        <v>0</v>
      </c>
      <c r="O414" s="49">
        <f t="shared" si="32"/>
        <v>1</v>
      </c>
      <c r="P414" s="49">
        <f t="shared" si="33"/>
        <v>0</v>
      </c>
      <c r="Q414" s="49">
        <f t="shared" si="33"/>
        <v>0</v>
      </c>
      <c r="R414" s="50">
        <f t="shared" si="33"/>
        <v>0</v>
      </c>
      <c r="S414" s="10"/>
    </row>
    <row r="415" spans="1:19" x14ac:dyDescent="0.25">
      <c r="A415" s="10"/>
      <c r="B415" s="4">
        <f>'CALC | Main Engine'!$B415</f>
        <v>408</v>
      </c>
      <c r="C415" s="5">
        <f>'CALC | Main Engine'!$E415</f>
        <v>1</v>
      </c>
      <c r="D415" s="27">
        <f>IF(ISBLANK('INPUT | Operations'!$C420),"",'INPUT | Operations'!$C419)</f>
        <v>346737</v>
      </c>
      <c r="E415" s="32">
        <f>IF(ISBLANK('INPUT | Operations'!$C420),"",'INPUT | Operations'!$C420)</f>
        <v>346513</v>
      </c>
      <c r="F415" s="123">
        <f t="shared" si="30"/>
        <v>1</v>
      </c>
      <c r="G415" s="49">
        <f t="shared" si="30"/>
        <v>0</v>
      </c>
      <c r="H415" s="49">
        <f t="shared" si="30"/>
        <v>0</v>
      </c>
      <c r="I415" s="49">
        <f t="shared" si="29"/>
        <v>0</v>
      </c>
      <c r="J415" s="49">
        <f t="shared" si="29"/>
        <v>0</v>
      </c>
      <c r="K415" s="50">
        <f t="shared" si="29"/>
        <v>1</v>
      </c>
      <c r="L415" s="49">
        <f t="shared" si="31"/>
        <v>0</v>
      </c>
      <c r="M415" s="49">
        <f t="shared" si="31"/>
        <v>0</v>
      </c>
      <c r="N415" s="49">
        <f t="shared" si="31"/>
        <v>0</v>
      </c>
      <c r="O415" s="49">
        <f t="shared" si="32"/>
        <v>1</v>
      </c>
      <c r="P415" s="49">
        <f t="shared" si="33"/>
        <v>0</v>
      </c>
      <c r="Q415" s="49">
        <f t="shared" si="33"/>
        <v>0</v>
      </c>
      <c r="R415" s="50">
        <f t="shared" si="33"/>
        <v>0</v>
      </c>
      <c r="S415" s="10"/>
    </row>
    <row r="416" spans="1:19" x14ac:dyDescent="0.25">
      <c r="A416" s="10"/>
      <c r="B416" s="4">
        <f>'CALC | Main Engine'!$B416</f>
        <v>409</v>
      </c>
      <c r="C416" s="5">
        <f>'CALC | Main Engine'!$E416</f>
        <v>1</v>
      </c>
      <c r="D416" s="27">
        <f>IF(ISBLANK('INPUT | Operations'!$C421),"",'INPUT | Operations'!$C420)</f>
        <v>346513</v>
      </c>
      <c r="E416" s="32">
        <f>IF(ISBLANK('INPUT | Operations'!$C421),"",'INPUT | Operations'!$C421)</f>
        <v>346289</v>
      </c>
      <c r="F416" s="123">
        <f t="shared" si="30"/>
        <v>1</v>
      </c>
      <c r="G416" s="49">
        <f t="shared" si="30"/>
        <v>0</v>
      </c>
      <c r="H416" s="49">
        <f t="shared" si="30"/>
        <v>0</v>
      </c>
      <c r="I416" s="49">
        <f t="shared" si="29"/>
        <v>0</v>
      </c>
      <c r="J416" s="49">
        <f t="shared" si="29"/>
        <v>0</v>
      </c>
      <c r="K416" s="50">
        <f t="shared" si="29"/>
        <v>1</v>
      </c>
      <c r="L416" s="49">
        <f t="shared" si="31"/>
        <v>0</v>
      </c>
      <c r="M416" s="49">
        <f t="shared" si="31"/>
        <v>0</v>
      </c>
      <c r="N416" s="49">
        <f t="shared" si="31"/>
        <v>0</v>
      </c>
      <c r="O416" s="49">
        <f t="shared" si="32"/>
        <v>1</v>
      </c>
      <c r="P416" s="49">
        <f t="shared" si="33"/>
        <v>0</v>
      </c>
      <c r="Q416" s="49">
        <f t="shared" si="33"/>
        <v>0</v>
      </c>
      <c r="R416" s="50">
        <f t="shared" si="33"/>
        <v>0</v>
      </c>
      <c r="S416" s="10"/>
    </row>
    <row r="417" spans="1:19" x14ac:dyDescent="0.25">
      <c r="A417" s="10"/>
      <c r="B417" s="4">
        <f>'CALC | Main Engine'!$B417</f>
        <v>410</v>
      </c>
      <c r="C417" s="5">
        <f>'CALC | Main Engine'!$E417</f>
        <v>1</v>
      </c>
      <c r="D417" s="27">
        <f>IF(ISBLANK('INPUT | Operations'!$C422),"",'INPUT | Operations'!$C421)</f>
        <v>346289</v>
      </c>
      <c r="E417" s="32">
        <f>IF(ISBLANK('INPUT | Operations'!$C422),"",'INPUT | Operations'!$C422)</f>
        <v>345952</v>
      </c>
      <c r="F417" s="123">
        <f t="shared" si="30"/>
        <v>1</v>
      </c>
      <c r="G417" s="49">
        <f t="shared" si="30"/>
        <v>0</v>
      </c>
      <c r="H417" s="49">
        <f t="shared" si="30"/>
        <v>0</v>
      </c>
      <c r="I417" s="49">
        <f t="shared" si="29"/>
        <v>0</v>
      </c>
      <c r="J417" s="49">
        <f t="shared" si="29"/>
        <v>0</v>
      </c>
      <c r="K417" s="50">
        <f t="shared" si="29"/>
        <v>1</v>
      </c>
      <c r="L417" s="49">
        <f t="shared" si="31"/>
        <v>0</v>
      </c>
      <c r="M417" s="49">
        <f t="shared" si="31"/>
        <v>0</v>
      </c>
      <c r="N417" s="49">
        <f t="shared" si="31"/>
        <v>0</v>
      </c>
      <c r="O417" s="49">
        <f t="shared" si="32"/>
        <v>1</v>
      </c>
      <c r="P417" s="49">
        <f t="shared" si="33"/>
        <v>0</v>
      </c>
      <c r="Q417" s="49">
        <f t="shared" si="33"/>
        <v>0</v>
      </c>
      <c r="R417" s="50">
        <f t="shared" si="33"/>
        <v>0</v>
      </c>
      <c r="S417" s="10"/>
    </row>
    <row r="418" spans="1:19" x14ac:dyDescent="0.25">
      <c r="A418" s="10"/>
      <c r="B418" s="4">
        <f>'CALC | Main Engine'!$B418</f>
        <v>411</v>
      </c>
      <c r="C418" s="5">
        <f>'CALC | Main Engine'!$E418</f>
        <v>1</v>
      </c>
      <c r="D418" s="27">
        <f>IF(ISBLANK('INPUT | Operations'!$C423),"",'INPUT | Operations'!$C422)</f>
        <v>345952</v>
      </c>
      <c r="E418" s="32">
        <f>IF(ISBLANK('INPUT | Operations'!$C423),"",'INPUT | Operations'!$C423)</f>
        <v>345614</v>
      </c>
      <c r="F418" s="123">
        <f t="shared" si="30"/>
        <v>1</v>
      </c>
      <c r="G418" s="49">
        <f t="shared" si="30"/>
        <v>0</v>
      </c>
      <c r="H418" s="49">
        <f t="shared" si="30"/>
        <v>0</v>
      </c>
      <c r="I418" s="49">
        <f t="shared" si="29"/>
        <v>0</v>
      </c>
      <c r="J418" s="49">
        <f t="shared" si="29"/>
        <v>0</v>
      </c>
      <c r="K418" s="50">
        <f t="shared" si="29"/>
        <v>1</v>
      </c>
      <c r="L418" s="49">
        <f t="shared" si="31"/>
        <v>0</v>
      </c>
      <c r="M418" s="49">
        <f t="shared" si="31"/>
        <v>0</v>
      </c>
      <c r="N418" s="49">
        <f t="shared" si="31"/>
        <v>0</v>
      </c>
      <c r="O418" s="49">
        <f t="shared" si="32"/>
        <v>1</v>
      </c>
      <c r="P418" s="49">
        <f t="shared" si="33"/>
        <v>0</v>
      </c>
      <c r="Q418" s="49">
        <f t="shared" si="33"/>
        <v>0</v>
      </c>
      <c r="R418" s="50">
        <f t="shared" si="33"/>
        <v>0</v>
      </c>
      <c r="S418" s="10"/>
    </row>
    <row r="419" spans="1:19" x14ac:dyDescent="0.25">
      <c r="A419" s="10"/>
      <c r="B419" s="4">
        <f>'CALC | Main Engine'!$B419</f>
        <v>412</v>
      </c>
      <c r="C419" s="5">
        <f>'CALC | Main Engine'!$E419</f>
        <v>1</v>
      </c>
      <c r="D419" s="27">
        <f>IF(ISBLANK('INPUT | Operations'!$C424),"",'INPUT | Operations'!$C423)</f>
        <v>345614</v>
      </c>
      <c r="E419" s="32">
        <f>IF(ISBLANK('INPUT | Operations'!$C424),"",'INPUT | Operations'!$C424)</f>
        <v>345389</v>
      </c>
      <c r="F419" s="123">
        <f t="shared" si="30"/>
        <v>1</v>
      </c>
      <c r="G419" s="49">
        <f t="shared" si="30"/>
        <v>0</v>
      </c>
      <c r="H419" s="49">
        <f t="shared" si="30"/>
        <v>0</v>
      </c>
      <c r="I419" s="49">
        <f t="shared" si="29"/>
        <v>0</v>
      </c>
      <c r="J419" s="49">
        <f t="shared" si="29"/>
        <v>0</v>
      </c>
      <c r="K419" s="50">
        <f t="shared" si="29"/>
        <v>1</v>
      </c>
      <c r="L419" s="49">
        <f t="shared" si="31"/>
        <v>0</v>
      </c>
      <c r="M419" s="49">
        <f t="shared" si="31"/>
        <v>0</v>
      </c>
      <c r="N419" s="49">
        <f t="shared" si="31"/>
        <v>0</v>
      </c>
      <c r="O419" s="49">
        <f t="shared" si="32"/>
        <v>1</v>
      </c>
      <c r="P419" s="49">
        <f t="shared" si="33"/>
        <v>0</v>
      </c>
      <c r="Q419" s="49">
        <f t="shared" si="33"/>
        <v>0</v>
      </c>
      <c r="R419" s="50">
        <f t="shared" si="33"/>
        <v>0</v>
      </c>
      <c r="S419" s="10"/>
    </row>
    <row r="420" spans="1:19" x14ac:dyDescent="0.25">
      <c r="A420" s="10"/>
      <c r="B420" s="4">
        <f>'CALC | Main Engine'!$B420</f>
        <v>413</v>
      </c>
      <c r="C420" s="5">
        <f>'CALC | Main Engine'!$E420</f>
        <v>1</v>
      </c>
      <c r="D420" s="27">
        <f>IF(ISBLANK('INPUT | Operations'!$C425),"",'INPUT | Operations'!$C424)</f>
        <v>345389</v>
      </c>
      <c r="E420" s="32">
        <f>IF(ISBLANK('INPUT | Operations'!$C425),"",'INPUT | Operations'!$C425)</f>
        <v>345163</v>
      </c>
      <c r="F420" s="123">
        <f t="shared" si="30"/>
        <v>1</v>
      </c>
      <c r="G420" s="49">
        <f t="shared" si="30"/>
        <v>0</v>
      </c>
      <c r="H420" s="49">
        <f t="shared" si="30"/>
        <v>0</v>
      </c>
      <c r="I420" s="49">
        <f t="shared" si="29"/>
        <v>0</v>
      </c>
      <c r="J420" s="49">
        <f t="shared" si="29"/>
        <v>0</v>
      </c>
      <c r="K420" s="50">
        <f t="shared" si="29"/>
        <v>1</v>
      </c>
      <c r="L420" s="49">
        <f t="shared" si="31"/>
        <v>0</v>
      </c>
      <c r="M420" s="49">
        <f t="shared" si="31"/>
        <v>0</v>
      </c>
      <c r="N420" s="49">
        <f t="shared" si="31"/>
        <v>0</v>
      </c>
      <c r="O420" s="49">
        <f t="shared" si="32"/>
        <v>1</v>
      </c>
      <c r="P420" s="49">
        <f t="shared" si="33"/>
        <v>0</v>
      </c>
      <c r="Q420" s="49">
        <f t="shared" si="33"/>
        <v>0</v>
      </c>
      <c r="R420" s="50">
        <f t="shared" si="33"/>
        <v>0</v>
      </c>
      <c r="S420" s="10"/>
    </row>
    <row r="421" spans="1:19" x14ac:dyDescent="0.25">
      <c r="A421" s="10"/>
      <c r="B421" s="4">
        <f>'CALC | Main Engine'!$B421</f>
        <v>414</v>
      </c>
      <c r="C421" s="5">
        <f>'CALC | Main Engine'!$E421</f>
        <v>1</v>
      </c>
      <c r="D421" s="27">
        <f>IF(ISBLANK('INPUT | Operations'!$C426),"",'INPUT | Operations'!$C425)</f>
        <v>345163</v>
      </c>
      <c r="E421" s="32">
        <f>IF(ISBLANK('INPUT | Operations'!$C426),"",'INPUT | Operations'!$C426)</f>
        <v>344937</v>
      </c>
      <c r="F421" s="123">
        <f t="shared" si="30"/>
        <v>1</v>
      </c>
      <c r="G421" s="49">
        <f t="shared" si="30"/>
        <v>0</v>
      </c>
      <c r="H421" s="49">
        <f t="shared" si="30"/>
        <v>0</v>
      </c>
      <c r="I421" s="49">
        <f t="shared" si="29"/>
        <v>0</v>
      </c>
      <c r="J421" s="49">
        <f t="shared" si="29"/>
        <v>0</v>
      </c>
      <c r="K421" s="50">
        <f t="shared" si="29"/>
        <v>1</v>
      </c>
      <c r="L421" s="49">
        <f t="shared" si="31"/>
        <v>0</v>
      </c>
      <c r="M421" s="49">
        <f t="shared" si="31"/>
        <v>0</v>
      </c>
      <c r="N421" s="49">
        <f t="shared" si="31"/>
        <v>0</v>
      </c>
      <c r="O421" s="49">
        <f t="shared" si="32"/>
        <v>1</v>
      </c>
      <c r="P421" s="49">
        <f t="shared" si="33"/>
        <v>0</v>
      </c>
      <c r="Q421" s="49">
        <f t="shared" si="33"/>
        <v>0</v>
      </c>
      <c r="R421" s="50">
        <f t="shared" si="33"/>
        <v>0</v>
      </c>
      <c r="S421" s="10"/>
    </row>
    <row r="422" spans="1:19" x14ac:dyDescent="0.25">
      <c r="A422" s="10"/>
      <c r="B422" s="4">
        <f>'CALC | Main Engine'!$B422</f>
        <v>415</v>
      </c>
      <c r="C422" s="5">
        <f>'CALC | Main Engine'!$E422</f>
        <v>1</v>
      </c>
      <c r="D422" s="27">
        <f>IF(ISBLANK('INPUT | Operations'!$C427),"",'INPUT | Operations'!$C426)</f>
        <v>344937</v>
      </c>
      <c r="E422" s="32">
        <f>IF(ISBLANK('INPUT | Operations'!$C427),"",'INPUT | Operations'!$C427)</f>
        <v>344712</v>
      </c>
      <c r="F422" s="123">
        <f t="shared" si="30"/>
        <v>1</v>
      </c>
      <c r="G422" s="49">
        <f t="shared" si="30"/>
        <v>0</v>
      </c>
      <c r="H422" s="49">
        <f t="shared" si="30"/>
        <v>0</v>
      </c>
      <c r="I422" s="49">
        <f t="shared" si="29"/>
        <v>0</v>
      </c>
      <c r="J422" s="49">
        <f t="shared" si="29"/>
        <v>0</v>
      </c>
      <c r="K422" s="50">
        <f t="shared" si="29"/>
        <v>1</v>
      </c>
      <c r="L422" s="49">
        <f t="shared" si="31"/>
        <v>0</v>
      </c>
      <c r="M422" s="49">
        <f t="shared" si="31"/>
        <v>0</v>
      </c>
      <c r="N422" s="49">
        <f t="shared" si="31"/>
        <v>0</v>
      </c>
      <c r="O422" s="49">
        <f t="shared" si="32"/>
        <v>1</v>
      </c>
      <c r="P422" s="49">
        <f t="shared" si="33"/>
        <v>0</v>
      </c>
      <c r="Q422" s="49">
        <f t="shared" si="33"/>
        <v>0</v>
      </c>
      <c r="R422" s="50">
        <f t="shared" si="33"/>
        <v>0</v>
      </c>
      <c r="S422" s="10"/>
    </row>
    <row r="423" spans="1:19" x14ac:dyDescent="0.25">
      <c r="A423" s="10"/>
      <c r="B423" s="4">
        <f>'CALC | Main Engine'!$B423</f>
        <v>416</v>
      </c>
      <c r="C423" s="5">
        <f>'CALC | Main Engine'!$E423</f>
        <v>1</v>
      </c>
      <c r="D423" s="27">
        <f>IF(ISBLANK('INPUT | Operations'!$C428),"",'INPUT | Operations'!$C427)</f>
        <v>344712</v>
      </c>
      <c r="E423" s="32">
        <f>IF(ISBLANK('INPUT | Operations'!$C428),"",'INPUT | Operations'!$C428)</f>
        <v>344487</v>
      </c>
      <c r="F423" s="123">
        <f t="shared" si="30"/>
        <v>1</v>
      </c>
      <c r="G423" s="49">
        <f t="shared" si="30"/>
        <v>0</v>
      </c>
      <c r="H423" s="49">
        <f t="shared" si="30"/>
        <v>0</v>
      </c>
      <c r="I423" s="49">
        <f t="shared" si="29"/>
        <v>0</v>
      </c>
      <c r="J423" s="49">
        <f t="shared" si="29"/>
        <v>0</v>
      </c>
      <c r="K423" s="50">
        <f t="shared" si="29"/>
        <v>1</v>
      </c>
      <c r="L423" s="49">
        <f t="shared" si="31"/>
        <v>0</v>
      </c>
      <c r="M423" s="49">
        <f t="shared" si="31"/>
        <v>0</v>
      </c>
      <c r="N423" s="49">
        <f t="shared" si="31"/>
        <v>0</v>
      </c>
      <c r="O423" s="49">
        <f t="shared" si="32"/>
        <v>1</v>
      </c>
      <c r="P423" s="49">
        <f t="shared" si="33"/>
        <v>0</v>
      </c>
      <c r="Q423" s="49">
        <f t="shared" si="33"/>
        <v>0</v>
      </c>
      <c r="R423" s="50">
        <f t="shared" si="33"/>
        <v>0</v>
      </c>
      <c r="S423" s="10"/>
    </row>
    <row r="424" spans="1:19" x14ac:dyDescent="0.25">
      <c r="A424" s="10"/>
      <c r="B424" s="4">
        <f>'CALC | Main Engine'!$B424</f>
        <v>417</v>
      </c>
      <c r="C424" s="5">
        <f>'CALC | Main Engine'!$E424</f>
        <v>1</v>
      </c>
      <c r="D424" s="27">
        <f>IF(ISBLANK('INPUT | Operations'!$C429),"",'INPUT | Operations'!$C428)</f>
        <v>344487</v>
      </c>
      <c r="E424" s="32">
        <f>IF(ISBLANK('INPUT | Operations'!$C429),"",'INPUT | Operations'!$C429)</f>
        <v>344262</v>
      </c>
      <c r="F424" s="123">
        <f t="shared" si="30"/>
        <v>1</v>
      </c>
      <c r="G424" s="49">
        <f t="shared" si="30"/>
        <v>0</v>
      </c>
      <c r="H424" s="49">
        <f t="shared" si="30"/>
        <v>0</v>
      </c>
      <c r="I424" s="49">
        <f t="shared" si="29"/>
        <v>0</v>
      </c>
      <c r="J424" s="49">
        <f t="shared" si="29"/>
        <v>0</v>
      </c>
      <c r="K424" s="50">
        <f t="shared" si="29"/>
        <v>1</v>
      </c>
      <c r="L424" s="49">
        <f t="shared" si="31"/>
        <v>0</v>
      </c>
      <c r="M424" s="49">
        <f t="shared" si="31"/>
        <v>0</v>
      </c>
      <c r="N424" s="49">
        <f t="shared" si="31"/>
        <v>0</v>
      </c>
      <c r="O424" s="49">
        <f t="shared" si="32"/>
        <v>1</v>
      </c>
      <c r="P424" s="49">
        <f t="shared" si="33"/>
        <v>0</v>
      </c>
      <c r="Q424" s="49">
        <f t="shared" si="33"/>
        <v>0</v>
      </c>
      <c r="R424" s="50">
        <f t="shared" si="33"/>
        <v>0</v>
      </c>
      <c r="S424" s="10"/>
    </row>
    <row r="425" spans="1:19" x14ac:dyDescent="0.25">
      <c r="A425" s="10"/>
      <c r="B425" s="4">
        <f>'CALC | Main Engine'!$B425</f>
        <v>418</v>
      </c>
      <c r="C425" s="5">
        <f>'CALC | Main Engine'!$E425</f>
        <v>1</v>
      </c>
      <c r="D425" s="27">
        <f>IF(ISBLANK('INPUT | Operations'!$C430),"",'INPUT | Operations'!$C429)</f>
        <v>344262</v>
      </c>
      <c r="E425" s="32">
        <f>IF(ISBLANK('INPUT | Operations'!$C430),"",'INPUT | Operations'!$C430)</f>
        <v>344038</v>
      </c>
      <c r="F425" s="123">
        <f t="shared" si="30"/>
        <v>1</v>
      </c>
      <c r="G425" s="49">
        <f t="shared" si="30"/>
        <v>0</v>
      </c>
      <c r="H425" s="49">
        <f t="shared" si="30"/>
        <v>0</v>
      </c>
      <c r="I425" s="49">
        <f t="shared" si="29"/>
        <v>0</v>
      </c>
      <c r="J425" s="49">
        <f t="shared" si="29"/>
        <v>0</v>
      </c>
      <c r="K425" s="50">
        <f t="shared" si="29"/>
        <v>1</v>
      </c>
      <c r="L425" s="49">
        <f t="shared" si="31"/>
        <v>0</v>
      </c>
      <c r="M425" s="49">
        <f t="shared" si="31"/>
        <v>0</v>
      </c>
      <c r="N425" s="49">
        <f t="shared" si="31"/>
        <v>0</v>
      </c>
      <c r="O425" s="49">
        <f t="shared" si="32"/>
        <v>1</v>
      </c>
      <c r="P425" s="49">
        <f t="shared" si="33"/>
        <v>0</v>
      </c>
      <c r="Q425" s="49">
        <f t="shared" si="33"/>
        <v>0</v>
      </c>
      <c r="R425" s="50">
        <f t="shared" si="33"/>
        <v>0</v>
      </c>
      <c r="S425" s="10"/>
    </row>
    <row r="426" spans="1:19" x14ac:dyDescent="0.25">
      <c r="A426" s="10"/>
      <c r="B426" s="4">
        <f>'CALC | Main Engine'!$B426</f>
        <v>419</v>
      </c>
      <c r="C426" s="5">
        <f>'CALC | Main Engine'!$E426</f>
        <v>1</v>
      </c>
      <c r="D426" s="27">
        <f>IF(ISBLANK('INPUT | Operations'!$C431),"",'INPUT | Operations'!$C430)</f>
        <v>344038</v>
      </c>
      <c r="E426" s="32">
        <f>IF(ISBLANK('INPUT | Operations'!$C431),"",'INPUT | Operations'!$C431)</f>
        <v>343814</v>
      </c>
      <c r="F426" s="123">
        <f t="shared" si="30"/>
        <v>1</v>
      </c>
      <c r="G426" s="49">
        <f t="shared" si="30"/>
        <v>0</v>
      </c>
      <c r="H426" s="49">
        <f t="shared" si="30"/>
        <v>0</v>
      </c>
      <c r="I426" s="49">
        <f t="shared" si="29"/>
        <v>0</v>
      </c>
      <c r="J426" s="49">
        <f t="shared" si="29"/>
        <v>0</v>
      </c>
      <c r="K426" s="50">
        <f t="shared" si="29"/>
        <v>1</v>
      </c>
      <c r="L426" s="49">
        <f t="shared" si="31"/>
        <v>0</v>
      </c>
      <c r="M426" s="49">
        <f t="shared" si="31"/>
        <v>0</v>
      </c>
      <c r="N426" s="49">
        <f t="shared" si="31"/>
        <v>0</v>
      </c>
      <c r="O426" s="49">
        <f t="shared" si="32"/>
        <v>1</v>
      </c>
      <c r="P426" s="49">
        <f t="shared" si="33"/>
        <v>0</v>
      </c>
      <c r="Q426" s="49">
        <f t="shared" si="33"/>
        <v>0</v>
      </c>
      <c r="R426" s="50">
        <f t="shared" si="33"/>
        <v>0</v>
      </c>
      <c r="S426" s="10"/>
    </row>
    <row r="427" spans="1:19" x14ac:dyDescent="0.25">
      <c r="A427" s="10"/>
      <c r="B427" s="4">
        <f>'CALC | Main Engine'!$B427</f>
        <v>420</v>
      </c>
      <c r="C427" s="5">
        <f>'CALC | Main Engine'!$E427</f>
        <v>1</v>
      </c>
      <c r="D427" s="27">
        <f>IF(ISBLANK('INPUT | Operations'!$C432),"",'INPUT | Operations'!$C431)</f>
        <v>343814</v>
      </c>
      <c r="E427" s="32">
        <f>IF(ISBLANK('INPUT | Operations'!$C432),"",'INPUT | Operations'!$C432)</f>
        <v>343591</v>
      </c>
      <c r="F427" s="123">
        <f t="shared" si="30"/>
        <v>1</v>
      </c>
      <c r="G427" s="49">
        <f t="shared" si="30"/>
        <v>0</v>
      </c>
      <c r="H427" s="49">
        <f t="shared" si="30"/>
        <v>0</v>
      </c>
      <c r="I427" s="49">
        <f t="shared" si="29"/>
        <v>0</v>
      </c>
      <c r="J427" s="49">
        <f t="shared" si="29"/>
        <v>0</v>
      </c>
      <c r="K427" s="50">
        <f t="shared" si="29"/>
        <v>1</v>
      </c>
      <c r="L427" s="49">
        <f t="shared" si="31"/>
        <v>0</v>
      </c>
      <c r="M427" s="49">
        <f t="shared" si="31"/>
        <v>0</v>
      </c>
      <c r="N427" s="49">
        <f t="shared" si="31"/>
        <v>0</v>
      </c>
      <c r="O427" s="49">
        <f t="shared" si="32"/>
        <v>1</v>
      </c>
      <c r="P427" s="49">
        <f t="shared" si="33"/>
        <v>0</v>
      </c>
      <c r="Q427" s="49">
        <f t="shared" si="33"/>
        <v>0</v>
      </c>
      <c r="R427" s="50">
        <f t="shared" si="33"/>
        <v>0</v>
      </c>
      <c r="S427" s="10"/>
    </row>
    <row r="428" spans="1:19" x14ac:dyDescent="0.25">
      <c r="A428" s="10"/>
      <c r="B428" s="4">
        <f>'CALC | Main Engine'!$B428</f>
        <v>421</v>
      </c>
      <c r="C428" s="5">
        <f>'CALC | Main Engine'!$E428</f>
        <v>1</v>
      </c>
      <c r="D428" s="27">
        <f>IF(ISBLANK('INPUT | Operations'!$C433),"",'INPUT | Operations'!$C432)</f>
        <v>343591</v>
      </c>
      <c r="E428" s="32">
        <f>IF(ISBLANK('INPUT | Operations'!$C433),"",'INPUT | Operations'!$C433)</f>
        <v>343370</v>
      </c>
      <c r="F428" s="123">
        <f t="shared" si="30"/>
        <v>1</v>
      </c>
      <c r="G428" s="49">
        <f t="shared" si="30"/>
        <v>0</v>
      </c>
      <c r="H428" s="49">
        <f t="shared" si="30"/>
        <v>0</v>
      </c>
      <c r="I428" s="49">
        <f t="shared" si="29"/>
        <v>0</v>
      </c>
      <c r="J428" s="49">
        <f t="shared" si="29"/>
        <v>0</v>
      </c>
      <c r="K428" s="50">
        <f t="shared" si="29"/>
        <v>1</v>
      </c>
      <c r="L428" s="49">
        <f t="shared" si="31"/>
        <v>0</v>
      </c>
      <c r="M428" s="49">
        <f t="shared" si="31"/>
        <v>0</v>
      </c>
      <c r="N428" s="49">
        <f t="shared" si="31"/>
        <v>0</v>
      </c>
      <c r="O428" s="49">
        <f t="shared" si="32"/>
        <v>1</v>
      </c>
      <c r="P428" s="49">
        <f t="shared" si="33"/>
        <v>0</v>
      </c>
      <c r="Q428" s="49">
        <f t="shared" si="33"/>
        <v>0</v>
      </c>
      <c r="R428" s="50">
        <f t="shared" si="33"/>
        <v>0</v>
      </c>
      <c r="S428" s="10"/>
    </row>
    <row r="429" spans="1:19" x14ac:dyDescent="0.25">
      <c r="A429" s="10"/>
      <c r="B429" s="4">
        <f>'CALC | Main Engine'!$B429</f>
        <v>422</v>
      </c>
      <c r="C429" s="5">
        <f>'CALC | Main Engine'!$E429</f>
        <v>1</v>
      </c>
      <c r="D429" s="27">
        <f>IF(ISBLANK('INPUT | Operations'!$C434),"",'INPUT | Operations'!$C433)</f>
        <v>343370</v>
      </c>
      <c r="E429" s="32">
        <f>IF(ISBLANK('INPUT | Operations'!$C434),"",'INPUT | Operations'!$C434)</f>
        <v>343149</v>
      </c>
      <c r="F429" s="123">
        <f t="shared" si="30"/>
        <v>1</v>
      </c>
      <c r="G429" s="49">
        <f t="shared" si="30"/>
        <v>0</v>
      </c>
      <c r="H429" s="49">
        <f t="shared" si="30"/>
        <v>0</v>
      </c>
      <c r="I429" s="49">
        <f t="shared" si="29"/>
        <v>0</v>
      </c>
      <c r="J429" s="49">
        <f t="shared" si="29"/>
        <v>0</v>
      </c>
      <c r="K429" s="50">
        <f t="shared" si="29"/>
        <v>1</v>
      </c>
      <c r="L429" s="49">
        <f t="shared" si="31"/>
        <v>0</v>
      </c>
      <c r="M429" s="49">
        <f t="shared" si="31"/>
        <v>0</v>
      </c>
      <c r="N429" s="49">
        <f t="shared" si="31"/>
        <v>0</v>
      </c>
      <c r="O429" s="49">
        <f t="shared" si="32"/>
        <v>1</v>
      </c>
      <c r="P429" s="49">
        <f t="shared" si="33"/>
        <v>0</v>
      </c>
      <c r="Q429" s="49">
        <f t="shared" si="33"/>
        <v>0</v>
      </c>
      <c r="R429" s="50">
        <f t="shared" si="33"/>
        <v>0</v>
      </c>
      <c r="S429" s="10"/>
    </row>
    <row r="430" spans="1:19" x14ac:dyDescent="0.25">
      <c r="A430" s="10"/>
      <c r="B430" s="4">
        <f>'CALC | Main Engine'!$B430</f>
        <v>423</v>
      </c>
      <c r="C430" s="5">
        <f>'CALC | Main Engine'!$E430</f>
        <v>1</v>
      </c>
      <c r="D430" s="27">
        <f>IF(ISBLANK('INPUT | Operations'!$C435),"",'INPUT | Operations'!$C434)</f>
        <v>343149</v>
      </c>
      <c r="E430" s="32">
        <f>IF(ISBLANK('INPUT | Operations'!$C435),"",'INPUT | Operations'!$C435)</f>
        <v>342930</v>
      </c>
      <c r="F430" s="123">
        <f t="shared" si="30"/>
        <v>1</v>
      </c>
      <c r="G430" s="49">
        <f t="shared" si="30"/>
        <v>0</v>
      </c>
      <c r="H430" s="49">
        <f t="shared" si="30"/>
        <v>0</v>
      </c>
      <c r="I430" s="49">
        <f t="shared" si="29"/>
        <v>0</v>
      </c>
      <c r="J430" s="49">
        <f t="shared" si="29"/>
        <v>0</v>
      </c>
      <c r="K430" s="50">
        <f t="shared" si="29"/>
        <v>1</v>
      </c>
      <c r="L430" s="49">
        <f t="shared" si="31"/>
        <v>0</v>
      </c>
      <c r="M430" s="49">
        <f t="shared" si="31"/>
        <v>0</v>
      </c>
      <c r="N430" s="49">
        <f t="shared" si="31"/>
        <v>0</v>
      </c>
      <c r="O430" s="49">
        <f t="shared" si="32"/>
        <v>1</v>
      </c>
      <c r="P430" s="49">
        <f t="shared" si="33"/>
        <v>0</v>
      </c>
      <c r="Q430" s="49">
        <f t="shared" si="33"/>
        <v>0</v>
      </c>
      <c r="R430" s="50">
        <f t="shared" si="33"/>
        <v>0</v>
      </c>
      <c r="S430" s="10"/>
    </row>
    <row r="431" spans="1:19" x14ac:dyDescent="0.25">
      <c r="A431" s="10"/>
      <c r="B431" s="4">
        <f>'CALC | Main Engine'!$B431</f>
        <v>424</v>
      </c>
      <c r="C431" s="5">
        <f>'CALC | Main Engine'!$E431</f>
        <v>1</v>
      </c>
      <c r="D431" s="27">
        <f>IF(ISBLANK('INPUT | Operations'!$C436),"",'INPUT | Operations'!$C435)</f>
        <v>342930</v>
      </c>
      <c r="E431" s="32">
        <f>IF(ISBLANK('INPUT | Operations'!$C436),"",'INPUT | Operations'!$C436)</f>
        <v>342712</v>
      </c>
      <c r="F431" s="123">
        <f t="shared" si="30"/>
        <v>1</v>
      </c>
      <c r="G431" s="49">
        <f t="shared" si="30"/>
        <v>0</v>
      </c>
      <c r="H431" s="49">
        <f t="shared" si="30"/>
        <v>0</v>
      </c>
      <c r="I431" s="49">
        <f t="shared" si="29"/>
        <v>0</v>
      </c>
      <c r="J431" s="49">
        <f t="shared" si="29"/>
        <v>0</v>
      </c>
      <c r="K431" s="50">
        <f t="shared" si="29"/>
        <v>1</v>
      </c>
      <c r="L431" s="49">
        <f t="shared" si="31"/>
        <v>0</v>
      </c>
      <c r="M431" s="49">
        <f t="shared" si="31"/>
        <v>0</v>
      </c>
      <c r="N431" s="49">
        <f t="shared" si="31"/>
        <v>0</v>
      </c>
      <c r="O431" s="49">
        <f t="shared" si="32"/>
        <v>1</v>
      </c>
      <c r="P431" s="49">
        <f t="shared" si="33"/>
        <v>0</v>
      </c>
      <c r="Q431" s="49">
        <f t="shared" si="33"/>
        <v>0</v>
      </c>
      <c r="R431" s="50">
        <f t="shared" si="33"/>
        <v>0</v>
      </c>
      <c r="S431" s="10"/>
    </row>
    <row r="432" spans="1:19" x14ac:dyDescent="0.25">
      <c r="A432" s="10"/>
      <c r="B432" s="4">
        <f>'CALC | Main Engine'!$B432</f>
        <v>425</v>
      </c>
      <c r="C432" s="5">
        <f>'CALC | Main Engine'!$E432</f>
        <v>1</v>
      </c>
      <c r="D432" s="27">
        <f>IF(ISBLANK('INPUT | Operations'!$C437),"",'INPUT | Operations'!$C436)</f>
        <v>342712</v>
      </c>
      <c r="E432" s="32">
        <f>IF(ISBLANK('INPUT | Operations'!$C437),"",'INPUT | Operations'!$C437)</f>
        <v>342496</v>
      </c>
      <c r="F432" s="123">
        <f t="shared" si="30"/>
        <v>1</v>
      </c>
      <c r="G432" s="49">
        <f t="shared" si="30"/>
        <v>0</v>
      </c>
      <c r="H432" s="49">
        <f t="shared" si="30"/>
        <v>0</v>
      </c>
      <c r="I432" s="49">
        <f t="shared" si="29"/>
        <v>0</v>
      </c>
      <c r="J432" s="49">
        <f t="shared" si="29"/>
        <v>0</v>
      </c>
      <c r="K432" s="50">
        <f t="shared" si="29"/>
        <v>1</v>
      </c>
      <c r="L432" s="49">
        <f t="shared" si="31"/>
        <v>0</v>
      </c>
      <c r="M432" s="49">
        <f t="shared" si="31"/>
        <v>0</v>
      </c>
      <c r="N432" s="49">
        <f t="shared" si="31"/>
        <v>0</v>
      </c>
      <c r="O432" s="49">
        <f t="shared" si="32"/>
        <v>1</v>
      </c>
      <c r="P432" s="49">
        <f t="shared" si="33"/>
        <v>0</v>
      </c>
      <c r="Q432" s="49">
        <f t="shared" si="33"/>
        <v>0</v>
      </c>
      <c r="R432" s="50">
        <f t="shared" si="33"/>
        <v>0</v>
      </c>
      <c r="S432" s="10"/>
    </row>
    <row r="433" spans="1:19" x14ac:dyDescent="0.25">
      <c r="A433" s="10"/>
      <c r="B433" s="4">
        <f>'CALC | Main Engine'!$B433</f>
        <v>426</v>
      </c>
      <c r="C433" s="5">
        <f>'CALC | Main Engine'!$E433</f>
        <v>1</v>
      </c>
      <c r="D433" s="27">
        <f>IF(ISBLANK('INPUT | Operations'!$C438),"",'INPUT | Operations'!$C437)</f>
        <v>342496</v>
      </c>
      <c r="E433" s="32">
        <f>IF(ISBLANK('INPUT | Operations'!$C438),"",'INPUT | Operations'!$C438)</f>
        <v>342281</v>
      </c>
      <c r="F433" s="123">
        <f t="shared" si="30"/>
        <v>1</v>
      </c>
      <c r="G433" s="49">
        <f t="shared" si="30"/>
        <v>0</v>
      </c>
      <c r="H433" s="49">
        <f t="shared" si="30"/>
        <v>0</v>
      </c>
      <c r="I433" s="49">
        <f t="shared" si="29"/>
        <v>0</v>
      </c>
      <c r="J433" s="49">
        <f t="shared" si="29"/>
        <v>0</v>
      </c>
      <c r="K433" s="50">
        <f t="shared" si="29"/>
        <v>1</v>
      </c>
      <c r="L433" s="49">
        <f t="shared" si="31"/>
        <v>0</v>
      </c>
      <c r="M433" s="49">
        <f t="shared" si="31"/>
        <v>0</v>
      </c>
      <c r="N433" s="49">
        <f t="shared" si="31"/>
        <v>0</v>
      </c>
      <c r="O433" s="49">
        <f t="shared" si="32"/>
        <v>1</v>
      </c>
      <c r="P433" s="49">
        <f t="shared" si="33"/>
        <v>0</v>
      </c>
      <c r="Q433" s="49">
        <f t="shared" si="33"/>
        <v>0</v>
      </c>
      <c r="R433" s="50">
        <f t="shared" si="33"/>
        <v>0</v>
      </c>
      <c r="S433" s="10"/>
    </row>
    <row r="434" spans="1:19" x14ac:dyDescent="0.25">
      <c r="A434" s="10"/>
      <c r="B434" s="4">
        <f>'CALC | Main Engine'!$B434</f>
        <v>427</v>
      </c>
      <c r="C434" s="5">
        <f>'CALC | Main Engine'!$E434</f>
        <v>1</v>
      </c>
      <c r="D434" s="27">
        <f>IF(ISBLANK('INPUT | Operations'!$C439),"",'INPUT | Operations'!$C438)</f>
        <v>342281</v>
      </c>
      <c r="E434" s="32">
        <f>IF(ISBLANK('INPUT | Operations'!$C439),"",'INPUT | Operations'!$C439)</f>
        <v>342068</v>
      </c>
      <c r="F434" s="123">
        <f t="shared" si="30"/>
        <v>1</v>
      </c>
      <c r="G434" s="49">
        <f t="shared" si="30"/>
        <v>0</v>
      </c>
      <c r="H434" s="49">
        <f t="shared" si="30"/>
        <v>0</v>
      </c>
      <c r="I434" s="49">
        <f t="shared" si="29"/>
        <v>0</v>
      </c>
      <c r="J434" s="49">
        <f t="shared" si="29"/>
        <v>0</v>
      </c>
      <c r="K434" s="50">
        <f t="shared" si="29"/>
        <v>1</v>
      </c>
      <c r="L434" s="49">
        <f t="shared" si="31"/>
        <v>0</v>
      </c>
      <c r="M434" s="49">
        <f t="shared" si="31"/>
        <v>0</v>
      </c>
      <c r="N434" s="49">
        <f t="shared" si="31"/>
        <v>0</v>
      </c>
      <c r="O434" s="49">
        <f t="shared" si="32"/>
        <v>1</v>
      </c>
      <c r="P434" s="49">
        <f t="shared" si="33"/>
        <v>0</v>
      </c>
      <c r="Q434" s="49">
        <f t="shared" si="33"/>
        <v>0</v>
      </c>
      <c r="R434" s="50">
        <f t="shared" si="33"/>
        <v>0</v>
      </c>
      <c r="S434" s="10"/>
    </row>
    <row r="435" spans="1:19" x14ac:dyDescent="0.25">
      <c r="A435" s="10"/>
      <c r="B435" s="4">
        <f>'CALC | Main Engine'!$B435</f>
        <v>428</v>
      </c>
      <c r="C435" s="5">
        <f>'CALC | Main Engine'!$E435</f>
        <v>1</v>
      </c>
      <c r="D435" s="27">
        <f>IF(ISBLANK('INPUT | Operations'!$C440),"",'INPUT | Operations'!$C439)</f>
        <v>342068</v>
      </c>
      <c r="E435" s="32">
        <f>IF(ISBLANK('INPUT | Operations'!$C440),"",'INPUT | Operations'!$C440)</f>
        <v>341857</v>
      </c>
      <c r="F435" s="123">
        <f t="shared" si="30"/>
        <v>1</v>
      </c>
      <c r="G435" s="49">
        <f t="shared" si="30"/>
        <v>0</v>
      </c>
      <c r="H435" s="49">
        <f t="shared" si="30"/>
        <v>0</v>
      </c>
      <c r="I435" s="49">
        <f t="shared" si="29"/>
        <v>0</v>
      </c>
      <c r="J435" s="49">
        <f t="shared" si="29"/>
        <v>0</v>
      </c>
      <c r="K435" s="50">
        <f t="shared" si="29"/>
        <v>1</v>
      </c>
      <c r="L435" s="49">
        <f t="shared" si="31"/>
        <v>0</v>
      </c>
      <c r="M435" s="49">
        <f t="shared" si="31"/>
        <v>0</v>
      </c>
      <c r="N435" s="49">
        <f t="shared" si="31"/>
        <v>0</v>
      </c>
      <c r="O435" s="49">
        <f t="shared" si="32"/>
        <v>1</v>
      </c>
      <c r="P435" s="49">
        <f t="shared" si="33"/>
        <v>0</v>
      </c>
      <c r="Q435" s="49">
        <f t="shared" si="33"/>
        <v>0</v>
      </c>
      <c r="R435" s="50">
        <f t="shared" si="33"/>
        <v>0</v>
      </c>
      <c r="S435" s="10"/>
    </row>
    <row r="436" spans="1:19" x14ac:dyDescent="0.25">
      <c r="A436" s="10"/>
      <c r="B436" s="4">
        <f>'CALC | Main Engine'!$B436</f>
        <v>429</v>
      </c>
      <c r="C436" s="5">
        <f>'CALC | Main Engine'!$E436</f>
        <v>1</v>
      </c>
      <c r="D436" s="27">
        <f>IF(ISBLANK('INPUT | Operations'!$C441),"",'INPUT | Operations'!$C440)</f>
        <v>341857</v>
      </c>
      <c r="E436" s="32">
        <f>IF(ISBLANK('INPUT | Operations'!$C441),"",'INPUT | Operations'!$C441)</f>
        <v>341648</v>
      </c>
      <c r="F436" s="123">
        <f t="shared" si="30"/>
        <v>1</v>
      </c>
      <c r="G436" s="49">
        <f t="shared" si="30"/>
        <v>0</v>
      </c>
      <c r="H436" s="49">
        <f t="shared" si="30"/>
        <v>0</v>
      </c>
      <c r="I436" s="49">
        <f t="shared" si="30"/>
        <v>0</v>
      </c>
      <c r="J436" s="49">
        <f t="shared" si="30"/>
        <v>0</v>
      </c>
      <c r="K436" s="50">
        <f t="shared" si="30"/>
        <v>1</v>
      </c>
      <c r="L436" s="49">
        <f t="shared" si="31"/>
        <v>0</v>
      </c>
      <c r="M436" s="49">
        <f t="shared" si="31"/>
        <v>0</v>
      </c>
      <c r="N436" s="49">
        <f t="shared" si="31"/>
        <v>0</v>
      </c>
      <c r="O436" s="49">
        <f t="shared" si="32"/>
        <v>1</v>
      </c>
      <c r="P436" s="49">
        <f t="shared" si="33"/>
        <v>0</v>
      </c>
      <c r="Q436" s="49">
        <f t="shared" si="33"/>
        <v>0</v>
      </c>
      <c r="R436" s="50">
        <f t="shared" si="33"/>
        <v>0</v>
      </c>
      <c r="S436" s="10"/>
    </row>
    <row r="437" spans="1:19" x14ac:dyDescent="0.25">
      <c r="A437" s="10"/>
      <c r="B437" s="4">
        <f>'CALC | Main Engine'!$B437</f>
        <v>430</v>
      </c>
      <c r="C437" s="5">
        <f>'CALC | Main Engine'!$E437</f>
        <v>1</v>
      </c>
      <c r="D437" s="27">
        <f>IF(ISBLANK('INPUT | Operations'!$C442),"",'INPUT | Operations'!$C441)</f>
        <v>341648</v>
      </c>
      <c r="E437" s="32">
        <f>IF(ISBLANK('INPUT | Operations'!$C442),"",'INPUT | Operations'!$C442)</f>
        <v>341440</v>
      </c>
      <c r="F437" s="123">
        <f t="shared" ref="F437:K479" si="34">IFERROR(IF(AND(MIN($D437:$E437)&lt;F$5,MAX($D437:$E437)&gt;F$4),MIN(MAX($D437:$E437),F$5)-MAX(MIN($D437:$E437),F$4),0)/(MAX($D437:$E437)-MIN($D437:$E437)),"")</f>
        <v>1</v>
      </c>
      <c r="G437" s="49">
        <f t="shared" si="34"/>
        <v>0</v>
      </c>
      <c r="H437" s="49">
        <f t="shared" si="34"/>
        <v>0</v>
      </c>
      <c r="I437" s="49">
        <f t="shared" si="34"/>
        <v>0</v>
      </c>
      <c r="J437" s="49">
        <f t="shared" si="34"/>
        <v>0</v>
      </c>
      <c r="K437" s="50">
        <f t="shared" si="34"/>
        <v>1</v>
      </c>
      <c r="L437" s="49">
        <f t="shared" si="31"/>
        <v>0</v>
      </c>
      <c r="M437" s="49">
        <f t="shared" si="31"/>
        <v>0</v>
      </c>
      <c r="N437" s="49">
        <f t="shared" si="31"/>
        <v>0</v>
      </c>
      <c r="O437" s="49">
        <f t="shared" si="32"/>
        <v>1</v>
      </c>
      <c r="P437" s="49">
        <f t="shared" si="33"/>
        <v>0</v>
      </c>
      <c r="Q437" s="49">
        <f t="shared" si="33"/>
        <v>0</v>
      </c>
      <c r="R437" s="50">
        <f t="shared" si="33"/>
        <v>0</v>
      </c>
      <c r="S437" s="10"/>
    </row>
    <row r="438" spans="1:19" x14ac:dyDescent="0.25">
      <c r="A438" s="10"/>
      <c r="B438" s="4">
        <f>'CALC | Main Engine'!$B438</f>
        <v>431</v>
      </c>
      <c r="C438" s="5">
        <f>'CALC | Main Engine'!$E438</f>
        <v>1</v>
      </c>
      <c r="D438" s="27">
        <f>IF(ISBLANK('INPUT | Operations'!$C443),"",'INPUT | Operations'!$C442)</f>
        <v>341440</v>
      </c>
      <c r="E438" s="32">
        <f>IF(ISBLANK('INPUT | Operations'!$C443),"",'INPUT | Operations'!$C443)</f>
        <v>341235</v>
      </c>
      <c r="F438" s="123">
        <f t="shared" si="34"/>
        <v>1</v>
      </c>
      <c r="G438" s="49">
        <f t="shared" si="34"/>
        <v>0</v>
      </c>
      <c r="H438" s="49">
        <f t="shared" si="34"/>
        <v>0</v>
      </c>
      <c r="I438" s="49">
        <f t="shared" si="34"/>
        <v>0</v>
      </c>
      <c r="J438" s="49">
        <f t="shared" si="34"/>
        <v>0</v>
      </c>
      <c r="K438" s="50">
        <f t="shared" si="34"/>
        <v>1</v>
      </c>
      <c r="L438" s="49">
        <f t="shared" si="31"/>
        <v>0</v>
      </c>
      <c r="M438" s="49">
        <f t="shared" si="31"/>
        <v>0</v>
      </c>
      <c r="N438" s="49">
        <f t="shared" si="31"/>
        <v>0</v>
      </c>
      <c r="O438" s="49">
        <f t="shared" si="32"/>
        <v>1</v>
      </c>
      <c r="P438" s="49">
        <f t="shared" si="33"/>
        <v>0</v>
      </c>
      <c r="Q438" s="49">
        <f t="shared" si="33"/>
        <v>0</v>
      </c>
      <c r="R438" s="50">
        <f t="shared" si="33"/>
        <v>0</v>
      </c>
      <c r="S438" s="10"/>
    </row>
    <row r="439" spans="1:19" x14ac:dyDescent="0.25">
      <c r="A439" s="10"/>
      <c r="B439" s="4">
        <f>'CALC | Main Engine'!$B439</f>
        <v>432</v>
      </c>
      <c r="C439" s="5">
        <f>'CALC | Main Engine'!$E439</f>
        <v>1</v>
      </c>
      <c r="D439" s="27">
        <f>IF(ISBLANK('INPUT | Operations'!$C444),"",'INPUT | Operations'!$C443)</f>
        <v>341235</v>
      </c>
      <c r="E439" s="32">
        <f>IF(ISBLANK('INPUT | Operations'!$C444),"",'INPUT | Operations'!$C444)</f>
        <v>341032</v>
      </c>
      <c r="F439" s="123">
        <f t="shared" si="34"/>
        <v>1</v>
      </c>
      <c r="G439" s="49">
        <f t="shared" si="34"/>
        <v>0</v>
      </c>
      <c r="H439" s="49">
        <f t="shared" si="34"/>
        <v>0</v>
      </c>
      <c r="I439" s="49">
        <f t="shared" si="34"/>
        <v>0</v>
      </c>
      <c r="J439" s="49">
        <f t="shared" si="34"/>
        <v>0</v>
      </c>
      <c r="K439" s="50">
        <f t="shared" si="34"/>
        <v>1</v>
      </c>
      <c r="L439" s="49">
        <f t="shared" si="31"/>
        <v>0</v>
      </c>
      <c r="M439" s="49">
        <f t="shared" si="31"/>
        <v>0</v>
      </c>
      <c r="N439" s="49">
        <f t="shared" si="31"/>
        <v>0</v>
      </c>
      <c r="O439" s="49">
        <f t="shared" si="32"/>
        <v>1</v>
      </c>
      <c r="P439" s="49">
        <f t="shared" si="33"/>
        <v>0</v>
      </c>
      <c r="Q439" s="49">
        <f t="shared" si="33"/>
        <v>0</v>
      </c>
      <c r="R439" s="50">
        <f t="shared" si="33"/>
        <v>0</v>
      </c>
      <c r="S439" s="10"/>
    </row>
    <row r="440" spans="1:19" x14ac:dyDescent="0.25">
      <c r="A440" s="10"/>
      <c r="B440" s="4">
        <f>'CALC | Main Engine'!$B440</f>
        <v>433</v>
      </c>
      <c r="C440" s="5">
        <f>'CALC | Main Engine'!$E440</f>
        <v>1</v>
      </c>
      <c r="D440" s="27">
        <f>IF(ISBLANK('INPUT | Operations'!$C445),"",'INPUT | Operations'!$C444)</f>
        <v>341032</v>
      </c>
      <c r="E440" s="32">
        <f>IF(ISBLANK('INPUT | Operations'!$C445),"",'INPUT | Operations'!$C445)</f>
        <v>340832</v>
      </c>
      <c r="F440" s="123">
        <f t="shared" si="34"/>
        <v>1</v>
      </c>
      <c r="G440" s="49">
        <f t="shared" si="34"/>
        <v>0</v>
      </c>
      <c r="H440" s="49">
        <f t="shared" si="34"/>
        <v>0</v>
      </c>
      <c r="I440" s="49">
        <f t="shared" si="34"/>
        <v>0</v>
      </c>
      <c r="J440" s="49">
        <f t="shared" si="34"/>
        <v>0</v>
      </c>
      <c r="K440" s="50">
        <f t="shared" si="34"/>
        <v>1</v>
      </c>
      <c r="L440" s="49">
        <f t="shared" si="31"/>
        <v>0</v>
      </c>
      <c r="M440" s="49">
        <f t="shared" si="31"/>
        <v>0</v>
      </c>
      <c r="N440" s="49">
        <f t="shared" si="31"/>
        <v>0</v>
      </c>
      <c r="O440" s="49">
        <f t="shared" si="32"/>
        <v>1</v>
      </c>
      <c r="P440" s="49">
        <f t="shared" si="33"/>
        <v>0</v>
      </c>
      <c r="Q440" s="49">
        <f t="shared" si="33"/>
        <v>0</v>
      </c>
      <c r="R440" s="50">
        <f t="shared" si="33"/>
        <v>0</v>
      </c>
      <c r="S440" s="10"/>
    </row>
    <row r="441" spans="1:19" x14ac:dyDescent="0.25">
      <c r="A441" s="10"/>
      <c r="B441" s="4">
        <f>'CALC | Main Engine'!$B441</f>
        <v>434</v>
      </c>
      <c r="C441" s="5">
        <f>'CALC | Main Engine'!$E441</f>
        <v>1</v>
      </c>
      <c r="D441" s="27">
        <f>IF(ISBLANK('INPUT | Operations'!$C446),"",'INPUT | Operations'!$C445)</f>
        <v>340832</v>
      </c>
      <c r="E441" s="32">
        <f>IF(ISBLANK('INPUT | Operations'!$C446),"",'INPUT | Operations'!$C446)</f>
        <v>340537</v>
      </c>
      <c r="F441" s="123">
        <f t="shared" si="34"/>
        <v>1</v>
      </c>
      <c r="G441" s="49">
        <f t="shared" si="34"/>
        <v>0</v>
      </c>
      <c r="H441" s="49">
        <f t="shared" si="34"/>
        <v>0</v>
      </c>
      <c r="I441" s="49">
        <f t="shared" si="34"/>
        <v>0</v>
      </c>
      <c r="J441" s="49">
        <f t="shared" si="34"/>
        <v>0</v>
      </c>
      <c r="K441" s="50">
        <f t="shared" si="34"/>
        <v>1</v>
      </c>
      <c r="L441" s="49">
        <f t="shared" si="31"/>
        <v>0</v>
      </c>
      <c r="M441" s="49">
        <f t="shared" si="31"/>
        <v>0</v>
      </c>
      <c r="N441" s="49">
        <f t="shared" si="31"/>
        <v>0</v>
      </c>
      <c r="O441" s="49">
        <f t="shared" si="32"/>
        <v>1</v>
      </c>
      <c r="P441" s="49">
        <f t="shared" si="33"/>
        <v>0</v>
      </c>
      <c r="Q441" s="49">
        <f t="shared" si="33"/>
        <v>0</v>
      </c>
      <c r="R441" s="50">
        <f t="shared" si="33"/>
        <v>0</v>
      </c>
      <c r="S441" s="10"/>
    </row>
    <row r="442" spans="1:19" x14ac:dyDescent="0.25">
      <c r="A442" s="10"/>
      <c r="B442" s="4">
        <f>'CALC | Main Engine'!$B442</f>
        <v>435</v>
      </c>
      <c r="C442" s="5">
        <f>'CALC | Main Engine'!$E442</f>
        <v>1</v>
      </c>
      <c r="D442" s="27">
        <f>IF(ISBLANK('INPUT | Operations'!$C447),"",'INPUT | Operations'!$C446)</f>
        <v>340537</v>
      </c>
      <c r="E442" s="32">
        <f>IF(ISBLANK('INPUT | Operations'!$C447),"",'INPUT | Operations'!$C447)</f>
        <v>340248</v>
      </c>
      <c r="F442" s="123">
        <f t="shared" si="34"/>
        <v>1</v>
      </c>
      <c r="G442" s="49">
        <f t="shared" si="34"/>
        <v>0</v>
      </c>
      <c r="H442" s="49">
        <f t="shared" si="34"/>
        <v>0</v>
      </c>
      <c r="I442" s="49">
        <f t="shared" si="34"/>
        <v>0</v>
      </c>
      <c r="J442" s="49">
        <f t="shared" si="34"/>
        <v>0</v>
      </c>
      <c r="K442" s="50">
        <f t="shared" si="34"/>
        <v>1</v>
      </c>
      <c r="L442" s="49">
        <f t="shared" si="31"/>
        <v>0</v>
      </c>
      <c r="M442" s="49">
        <f t="shared" si="31"/>
        <v>0</v>
      </c>
      <c r="N442" s="49">
        <f t="shared" si="31"/>
        <v>0</v>
      </c>
      <c r="O442" s="49">
        <f t="shared" si="32"/>
        <v>1</v>
      </c>
      <c r="P442" s="49">
        <f t="shared" si="33"/>
        <v>0</v>
      </c>
      <c r="Q442" s="49">
        <f t="shared" si="33"/>
        <v>0</v>
      </c>
      <c r="R442" s="50">
        <f t="shared" si="33"/>
        <v>0</v>
      </c>
      <c r="S442" s="10"/>
    </row>
    <row r="443" spans="1:19" x14ac:dyDescent="0.25">
      <c r="A443" s="10"/>
      <c r="B443" s="4">
        <f>'CALC | Main Engine'!$B443</f>
        <v>436</v>
      </c>
      <c r="C443" s="5">
        <f>'CALC | Main Engine'!$E443</f>
        <v>1</v>
      </c>
      <c r="D443" s="27">
        <f>IF(ISBLANK('INPUT | Operations'!$C448),"",'INPUT | Operations'!$C447)</f>
        <v>340248</v>
      </c>
      <c r="E443" s="32">
        <f>IF(ISBLANK('INPUT | Operations'!$C448),"",'INPUT | Operations'!$C448)</f>
        <v>340059</v>
      </c>
      <c r="F443" s="123">
        <f t="shared" si="34"/>
        <v>1</v>
      </c>
      <c r="G443" s="49">
        <f t="shared" si="34"/>
        <v>0</v>
      </c>
      <c r="H443" s="49">
        <f t="shared" si="34"/>
        <v>0</v>
      </c>
      <c r="I443" s="49">
        <f t="shared" si="34"/>
        <v>0</v>
      </c>
      <c r="J443" s="49">
        <f t="shared" si="34"/>
        <v>0</v>
      </c>
      <c r="K443" s="50">
        <f t="shared" si="34"/>
        <v>1</v>
      </c>
      <c r="L443" s="49">
        <f t="shared" si="31"/>
        <v>0</v>
      </c>
      <c r="M443" s="49">
        <f t="shared" si="31"/>
        <v>0</v>
      </c>
      <c r="N443" s="49">
        <f t="shared" si="31"/>
        <v>0</v>
      </c>
      <c r="O443" s="49">
        <f t="shared" si="32"/>
        <v>1</v>
      </c>
      <c r="P443" s="49">
        <f t="shared" si="33"/>
        <v>0</v>
      </c>
      <c r="Q443" s="49">
        <f t="shared" si="33"/>
        <v>0</v>
      </c>
      <c r="R443" s="50">
        <f t="shared" si="33"/>
        <v>0</v>
      </c>
      <c r="S443" s="10"/>
    </row>
    <row r="444" spans="1:19" x14ac:dyDescent="0.25">
      <c r="A444" s="10"/>
      <c r="B444" s="4">
        <f>'CALC | Main Engine'!$B444</f>
        <v>437</v>
      </c>
      <c r="C444" s="5">
        <f>'CALC | Main Engine'!$E444</f>
        <v>1</v>
      </c>
      <c r="D444" s="27">
        <f>IF(ISBLANK('INPUT | Operations'!$C449),"",'INPUT | Operations'!$C448)</f>
        <v>340059</v>
      </c>
      <c r="E444" s="32">
        <f>IF(ISBLANK('INPUT | Operations'!$C449),"",'INPUT | Operations'!$C449)</f>
        <v>339874</v>
      </c>
      <c r="F444" s="123">
        <f t="shared" si="34"/>
        <v>1</v>
      </c>
      <c r="G444" s="49">
        <f t="shared" si="34"/>
        <v>0</v>
      </c>
      <c r="H444" s="49">
        <f t="shared" si="34"/>
        <v>0</v>
      </c>
      <c r="I444" s="49">
        <f t="shared" si="34"/>
        <v>0</v>
      </c>
      <c r="J444" s="49">
        <f t="shared" si="34"/>
        <v>0</v>
      </c>
      <c r="K444" s="50">
        <f t="shared" si="34"/>
        <v>1</v>
      </c>
      <c r="L444" s="49">
        <f t="shared" si="31"/>
        <v>0</v>
      </c>
      <c r="M444" s="49">
        <f t="shared" si="31"/>
        <v>0</v>
      </c>
      <c r="N444" s="49">
        <f t="shared" si="31"/>
        <v>0</v>
      </c>
      <c r="O444" s="49">
        <f t="shared" si="32"/>
        <v>1</v>
      </c>
      <c r="P444" s="49">
        <f t="shared" si="33"/>
        <v>0</v>
      </c>
      <c r="Q444" s="49">
        <f t="shared" si="33"/>
        <v>0</v>
      </c>
      <c r="R444" s="50">
        <f t="shared" si="33"/>
        <v>0</v>
      </c>
      <c r="S444" s="10"/>
    </row>
    <row r="445" spans="1:19" x14ac:dyDescent="0.25">
      <c r="A445" s="10"/>
      <c r="B445" s="4">
        <f>'CALC | Main Engine'!$B445</f>
        <v>438</v>
      </c>
      <c r="C445" s="5">
        <f>'CALC | Main Engine'!$E445</f>
        <v>1</v>
      </c>
      <c r="D445" s="27">
        <f>IF(ISBLANK('INPUT | Operations'!$C450),"",'INPUT | Operations'!$C449)</f>
        <v>339874</v>
      </c>
      <c r="E445" s="32">
        <f>IF(ISBLANK('INPUT | Operations'!$C450),"",'INPUT | Operations'!$C450)</f>
        <v>339693</v>
      </c>
      <c r="F445" s="123">
        <f t="shared" si="34"/>
        <v>1</v>
      </c>
      <c r="G445" s="49">
        <f t="shared" si="34"/>
        <v>0</v>
      </c>
      <c r="H445" s="49">
        <f t="shared" si="34"/>
        <v>0</v>
      </c>
      <c r="I445" s="49">
        <f t="shared" si="34"/>
        <v>0</v>
      </c>
      <c r="J445" s="49">
        <f t="shared" si="34"/>
        <v>0</v>
      </c>
      <c r="K445" s="50">
        <f t="shared" si="34"/>
        <v>1</v>
      </c>
      <c r="L445" s="49">
        <f t="shared" si="31"/>
        <v>0</v>
      </c>
      <c r="M445" s="49">
        <f t="shared" si="31"/>
        <v>0</v>
      </c>
      <c r="N445" s="49">
        <f t="shared" si="31"/>
        <v>0</v>
      </c>
      <c r="O445" s="49">
        <f t="shared" si="32"/>
        <v>1</v>
      </c>
      <c r="P445" s="49">
        <f t="shared" si="33"/>
        <v>0</v>
      </c>
      <c r="Q445" s="49">
        <f t="shared" si="33"/>
        <v>0</v>
      </c>
      <c r="R445" s="50">
        <f t="shared" si="33"/>
        <v>0</v>
      </c>
      <c r="S445" s="10"/>
    </row>
    <row r="446" spans="1:19" x14ac:dyDescent="0.25">
      <c r="A446" s="10"/>
      <c r="B446" s="4">
        <f>'CALC | Main Engine'!$B446</f>
        <v>439</v>
      </c>
      <c r="C446" s="5">
        <f>'CALC | Main Engine'!$E446</f>
        <v>1</v>
      </c>
      <c r="D446" s="27">
        <f>IF(ISBLANK('INPUT | Operations'!$C451),"",'INPUT | Operations'!$C450)</f>
        <v>339693</v>
      </c>
      <c r="E446" s="32">
        <f>IF(ISBLANK('INPUT | Operations'!$C451),"",'INPUT | Operations'!$C451)</f>
        <v>339515</v>
      </c>
      <c r="F446" s="123">
        <f t="shared" si="34"/>
        <v>1</v>
      </c>
      <c r="G446" s="49">
        <f t="shared" si="34"/>
        <v>0</v>
      </c>
      <c r="H446" s="49">
        <f t="shared" si="34"/>
        <v>0</v>
      </c>
      <c r="I446" s="49">
        <f t="shared" si="34"/>
        <v>0</v>
      </c>
      <c r="J446" s="49">
        <f t="shared" si="34"/>
        <v>0</v>
      </c>
      <c r="K446" s="50">
        <f t="shared" si="34"/>
        <v>1</v>
      </c>
      <c r="L446" s="49">
        <f t="shared" si="31"/>
        <v>0</v>
      </c>
      <c r="M446" s="49">
        <f t="shared" si="31"/>
        <v>0</v>
      </c>
      <c r="N446" s="49">
        <f t="shared" si="31"/>
        <v>0</v>
      </c>
      <c r="O446" s="49">
        <f t="shared" si="32"/>
        <v>1</v>
      </c>
      <c r="P446" s="49">
        <f t="shared" si="33"/>
        <v>0</v>
      </c>
      <c r="Q446" s="49">
        <f t="shared" si="33"/>
        <v>0</v>
      </c>
      <c r="R446" s="50">
        <f t="shared" si="33"/>
        <v>0</v>
      </c>
      <c r="S446" s="10"/>
    </row>
    <row r="447" spans="1:19" x14ac:dyDescent="0.25">
      <c r="A447" s="10"/>
      <c r="B447" s="4">
        <f>'CALC | Main Engine'!$B447</f>
        <v>440</v>
      </c>
      <c r="C447" s="5">
        <f>'CALC | Main Engine'!$E447</f>
        <v>1</v>
      </c>
      <c r="D447" s="27">
        <f>IF(ISBLANK('INPUT | Operations'!$C452),"",'INPUT | Operations'!$C451)</f>
        <v>339515</v>
      </c>
      <c r="E447" s="32">
        <f>IF(ISBLANK('INPUT | Operations'!$C452),"",'INPUT | Operations'!$C452)</f>
        <v>339341</v>
      </c>
      <c r="F447" s="123">
        <f t="shared" si="34"/>
        <v>1</v>
      </c>
      <c r="G447" s="49">
        <f t="shared" si="34"/>
        <v>0</v>
      </c>
      <c r="H447" s="49">
        <f t="shared" si="34"/>
        <v>0</v>
      </c>
      <c r="I447" s="49">
        <f t="shared" si="34"/>
        <v>0</v>
      </c>
      <c r="J447" s="49">
        <f t="shared" si="34"/>
        <v>0</v>
      </c>
      <c r="K447" s="50">
        <f t="shared" si="34"/>
        <v>1</v>
      </c>
      <c r="L447" s="49">
        <f t="shared" si="31"/>
        <v>0</v>
      </c>
      <c r="M447" s="49">
        <f t="shared" si="31"/>
        <v>0</v>
      </c>
      <c r="N447" s="49">
        <f t="shared" si="31"/>
        <v>0</v>
      </c>
      <c r="O447" s="49">
        <f t="shared" si="32"/>
        <v>1</v>
      </c>
      <c r="P447" s="49">
        <f t="shared" si="33"/>
        <v>0</v>
      </c>
      <c r="Q447" s="49">
        <f t="shared" si="33"/>
        <v>0</v>
      </c>
      <c r="R447" s="50">
        <f t="shared" si="33"/>
        <v>0</v>
      </c>
      <c r="S447" s="10"/>
    </row>
    <row r="448" spans="1:19" x14ac:dyDescent="0.25">
      <c r="A448" s="10"/>
      <c r="B448" s="4">
        <f>'CALC | Main Engine'!$B448</f>
        <v>441</v>
      </c>
      <c r="C448" s="5">
        <f>'CALC | Main Engine'!$E448</f>
        <v>1</v>
      </c>
      <c r="D448" s="27">
        <f>IF(ISBLANK('INPUT | Operations'!$C453),"",'INPUT | Operations'!$C452)</f>
        <v>339341</v>
      </c>
      <c r="E448" s="32">
        <f>IF(ISBLANK('INPUT | Operations'!$C453),"",'INPUT | Operations'!$C453)</f>
        <v>339172</v>
      </c>
      <c r="F448" s="123">
        <f t="shared" si="34"/>
        <v>1</v>
      </c>
      <c r="G448" s="49">
        <f t="shared" si="34"/>
        <v>0</v>
      </c>
      <c r="H448" s="49">
        <f t="shared" si="34"/>
        <v>0</v>
      </c>
      <c r="I448" s="49">
        <f t="shared" si="34"/>
        <v>0</v>
      </c>
      <c r="J448" s="49">
        <f t="shared" si="34"/>
        <v>0</v>
      </c>
      <c r="K448" s="50">
        <f t="shared" si="34"/>
        <v>1</v>
      </c>
      <c r="L448" s="49">
        <f t="shared" si="31"/>
        <v>0</v>
      </c>
      <c r="M448" s="49">
        <f t="shared" si="31"/>
        <v>0</v>
      </c>
      <c r="N448" s="49">
        <f t="shared" si="31"/>
        <v>0</v>
      </c>
      <c r="O448" s="49">
        <f t="shared" si="32"/>
        <v>1</v>
      </c>
      <c r="P448" s="49">
        <f t="shared" si="33"/>
        <v>0</v>
      </c>
      <c r="Q448" s="49">
        <f t="shared" si="33"/>
        <v>0</v>
      </c>
      <c r="R448" s="50">
        <f t="shared" si="33"/>
        <v>0</v>
      </c>
      <c r="S448" s="10"/>
    </row>
    <row r="449" spans="1:19" x14ac:dyDescent="0.25">
      <c r="A449" s="10"/>
      <c r="B449" s="4">
        <f>'CALC | Main Engine'!$B449</f>
        <v>442</v>
      </c>
      <c r="C449" s="5">
        <f>'CALC | Main Engine'!$E449</f>
        <v>1</v>
      </c>
      <c r="D449" s="27">
        <f>IF(ISBLANK('INPUT | Operations'!$C454),"",'INPUT | Operations'!$C453)</f>
        <v>339172</v>
      </c>
      <c r="E449" s="32">
        <f>IF(ISBLANK('INPUT | Operations'!$C454),"",'INPUT | Operations'!$C454)</f>
        <v>339006</v>
      </c>
      <c r="F449" s="123">
        <f t="shared" si="34"/>
        <v>1</v>
      </c>
      <c r="G449" s="49">
        <f t="shared" si="34"/>
        <v>0</v>
      </c>
      <c r="H449" s="49">
        <f t="shared" si="34"/>
        <v>0</v>
      </c>
      <c r="I449" s="49">
        <f t="shared" si="34"/>
        <v>0</v>
      </c>
      <c r="J449" s="49">
        <f t="shared" si="34"/>
        <v>0</v>
      </c>
      <c r="K449" s="50">
        <f t="shared" si="34"/>
        <v>1</v>
      </c>
      <c r="L449" s="49">
        <f t="shared" si="31"/>
        <v>0</v>
      </c>
      <c r="M449" s="49">
        <f t="shared" si="31"/>
        <v>0</v>
      </c>
      <c r="N449" s="49">
        <f t="shared" si="31"/>
        <v>0</v>
      </c>
      <c r="O449" s="49">
        <f t="shared" si="32"/>
        <v>1</v>
      </c>
      <c r="P449" s="49">
        <f t="shared" si="33"/>
        <v>0</v>
      </c>
      <c r="Q449" s="49">
        <f t="shared" si="33"/>
        <v>0</v>
      </c>
      <c r="R449" s="50">
        <f t="shared" si="33"/>
        <v>0</v>
      </c>
      <c r="S449" s="10"/>
    </row>
    <row r="450" spans="1:19" x14ac:dyDescent="0.25">
      <c r="A450" s="10"/>
      <c r="B450" s="4">
        <f>'CALC | Main Engine'!$B450</f>
        <v>443</v>
      </c>
      <c r="C450" s="5">
        <f>'CALC | Main Engine'!$E450</f>
        <v>1</v>
      </c>
      <c r="D450" s="27">
        <f>IF(ISBLANK('INPUT | Operations'!$C455),"",'INPUT | Operations'!$C454)</f>
        <v>339006</v>
      </c>
      <c r="E450" s="32">
        <f>IF(ISBLANK('INPUT | Operations'!$C455),"",'INPUT | Operations'!$C455)</f>
        <v>338844</v>
      </c>
      <c r="F450" s="123">
        <f t="shared" si="34"/>
        <v>1</v>
      </c>
      <c r="G450" s="49">
        <f t="shared" si="34"/>
        <v>0</v>
      </c>
      <c r="H450" s="49">
        <f t="shared" si="34"/>
        <v>0</v>
      </c>
      <c r="I450" s="49">
        <f t="shared" si="34"/>
        <v>0</v>
      </c>
      <c r="J450" s="49">
        <f t="shared" si="34"/>
        <v>0</v>
      </c>
      <c r="K450" s="50">
        <f t="shared" si="34"/>
        <v>1</v>
      </c>
      <c r="L450" s="49">
        <f t="shared" si="31"/>
        <v>0</v>
      </c>
      <c r="M450" s="49">
        <f t="shared" si="31"/>
        <v>0</v>
      </c>
      <c r="N450" s="49">
        <f t="shared" si="31"/>
        <v>0</v>
      </c>
      <c r="O450" s="49">
        <f t="shared" si="32"/>
        <v>1</v>
      </c>
      <c r="P450" s="49">
        <f t="shared" si="33"/>
        <v>0</v>
      </c>
      <c r="Q450" s="49">
        <f t="shared" si="33"/>
        <v>0</v>
      </c>
      <c r="R450" s="50">
        <f t="shared" si="33"/>
        <v>0</v>
      </c>
      <c r="S450" s="10"/>
    </row>
    <row r="451" spans="1:19" x14ac:dyDescent="0.25">
      <c r="A451" s="10"/>
      <c r="B451" s="4">
        <f>'CALC | Main Engine'!$B451</f>
        <v>444</v>
      </c>
      <c r="C451" s="5">
        <f>'CALC | Main Engine'!$E451</f>
        <v>1</v>
      </c>
      <c r="D451" s="27">
        <f>IF(ISBLANK('INPUT | Operations'!$C456),"",'INPUT | Operations'!$C455)</f>
        <v>338844</v>
      </c>
      <c r="E451" s="32">
        <f>IF(ISBLANK('INPUT | Operations'!$C456),"",'INPUT | Operations'!$C456)</f>
        <v>338687</v>
      </c>
      <c r="F451" s="123">
        <f t="shared" si="34"/>
        <v>1</v>
      </c>
      <c r="G451" s="49">
        <f t="shared" si="34"/>
        <v>0</v>
      </c>
      <c r="H451" s="49">
        <f t="shared" si="34"/>
        <v>0</v>
      </c>
      <c r="I451" s="49">
        <f t="shared" si="34"/>
        <v>0</v>
      </c>
      <c r="J451" s="49">
        <f t="shared" si="34"/>
        <v>0</v>
      </c>
      <c r="K451" s="50">
        <f t="shared" si="34"/>
        <v>1</v>
      </c>
      <c r="L451" s="49">
        <f t="shared" si="31"/>
        <v>0</v>
      </c>
      <c r="M451" s="49">
        <f t="shared" si="31"/>
        <v>0</v>
      </c>
      <c r="N451" s="49">
        <f t="shared" si="31"/>
        <v>0</v>
      </c>
      <c r="O451" s="49">
        <f t="shared" si="32"/>
        <v>1</v>
      </c>
      <c r="P451" s="49">
        <f t="shared" si="33"/>
        <v>0</v>
      </c>
      <c r="Q451" s="49">
        <f t="shared" si="33"/>
        <v>0</v>
      </c>
      <c r="R451" s="50">
        <f t="shared" si="33"/>
        <v>0</v>
      </c>
      <c r="S451" s="10"/>
    </row>
    <row r="452" spans="1:19" x14ac:dyDescent="0.25">
      <c r="A452" s="10"/>
      <c r="B452" s="4">
        <f>'CALC | Main Engine'!$B452</f>
        <v>445</v>
      </c>
      <c r="C452" s="5">
        <f>'CALC | Main Engine'!$E452</f>
        <v>1</v>
      </c>
      <c r="D452" s="27">
        <f>IF(ISBLANK('INPUT | Operations'!$C457),"",'INPUT | Operations'!$C456)</f>
        <v>338687</v>
      </c>
      <c r="E452" s="32">
        <f>IF(ISBLANK('INPUT | Operations'!$C457),"",'INPUT | Operations'!$C457)</f>
        <v>338535</v>
      </c>
      <c r="F452" s="123">
        <f t="shared" si="34"/>
        <v>1</v>
      </c>
      <c r="G452" s="49">
        <f t="shared" si="34"/>
        <v>0</v>
      </c>
      <c r="H452" s="49">
        <f t="shared" si="34"/>
        <v>0</v>
      </c>
      <c r="I452" s="49">
        <f t="shared" si="34"/>
        <v>0</v>
      </c>
      <c r="J452" s="49">
        <f t="shared" si="34"/>
        <v>0</v>
      </c>
      <c r="K452" s="50">
        <f t="shared" si="34"/>
        <v>1</v>
      </c>
      <c r="L452" s="49">
        <f t="shared" si="31"/>
        <v>0</v>
      </c>
      <c r="M452" s="49">
        <f t="shared" si="31"/>
        <v>0</v>
      </c>
      <c r="N452" s="49">
        <f t="shared" si="31"/>
        <v>0</v>
      </c>
      <c r="O452" s="49">
        <f t="shared" si="32"/>
        <v>1</v>
      </c>
      <c r="P452" s="49">
        <f t="shared" si="33"/>
        <v>0</v>
      </c>
      <c r="Q452" s="49">
        <f t="shared" si="33"/>
        <v>0</v>
      </c>
      <c r="R452" s="50">
        <f t="shared" si="33"/>
        <v>0</v>
      </c>
      <c r="S452" s="10"/>
    </row>
    <row r="453" spans="1:19" x14ac:dyDescent="0.25">
      <c r="A453" s="10"/>
      <c r="B453" s="4">
        <f>'CALC | Main Engine'!$B453</f>
        <v>446</v>
      </c>
      <c r="C453" s="5">
        <f>'CALC | Main Engine'!$E453</f>
        <v>1</v>
      </c>
      <c r="D453" s="27">
        <f>IF(ISBLANK('INPUT | Operations'!$C458),"",'INPUT | Operations'!$C457)</f>
        <v>338535</v>
      </c>
      <c r="E453" s="32">
        <f>IF(ISBLANK('INPUT | Operations'!$C458),"",'INPUT | Operations'!$C458)</f>
        <v>338386</v>
      </c>
      <c r="F453" s="123">
        <f t="shared" si="34"/>
        <v>1</v>
      </c>
      <c r="G453" s="49">
        <f t="shared" si="34"/>
        <v>0</v>
      </c>
      <c r="H453" s="49">
        <f t="shared" si="34"/>
        <v>0</v>
      </c>
      <c r="I453" s="49">
        <f t="shared" si="34"/>
        <v>0</v>
      </c>
      <c r="J453" s="49">
        <f t="shared" si="34"/>
        <v>0</v>
      </c>
      <c r="K453" s="50">
        <f t="shared" si="34"/>
        <v>1</v>
      </c>
      <c r="L453" s="49">
        <f t="shared" si="31"/>
        <v>0</v>
      </c>
      <c r="M453" s="49">
        <f t="shared" si="31"/>
        <v>0</v>
      </c>
      <c r="N453" s="49">
        <f t="shared" si="31"/>
        <v>0</v>
      </c>
      <c r="O453" s="49">
        <f t="shared" si="32"/>
        <v>1</v>
      </c>
      <c r="P453" s="49">
        <f t="shared" si="33"/>
        <v>0</v>
      </c>
      <c r="Q453" s="49">
        <f t="shared" si="33"/>
        <v>0</v>
      </c>
      <c r="R453" s="50">
        <f t="shared" si="33"/>
        <v>0</v>
      </c>
      <c r="S453" s="10"/>
    </row>
    <row r="454" spans="1:19" x14ac:dyDescent="0.25">
      <c r="A454" s="10"/>
      <c r="B454" s="4">
        <f>'CALC | Main Engine'!$B454</f>
        <v>447</v>
      </c>
      <c r="C454" s="5">
        <f>'CALC | Main Engine'!$E454</f>
        <v>1</v>
      </c>
      <c r="D454" s="27">
        <f>IF(ISBLANK('INPUT | Operations'!$C459),"",'INPUT | Operations'!$C458)</f>
        <v>338386</v>
      </c>
      <c r="E454" s="32">
        <f>IF(ISBLANK('INPUT | Operations'!$C459),"",'INPUT | Operations'!$C459)</f>
        <v>338243</v>
      </c>
      <c r="F454" s="123">
        <f t="shared" si="34"/>
        <v>1</v>
      </c>
      <c r="G454" s="49">
        <f t="shared" si="34"/>
        <v>0</v>
      </c>
      <c r="H454" s="49">
        <f t="shared" si="34"/>
        <v>0</v>
      </c>
      <c r="I454" s="49">
        <f t="shared" si="34"/>
        <v>0</v>
      </c>
      <c r="J454" s="49">
        <f t="shared" si="34"/>
        <v>0</v>
      </c>
      <c r="K454" s="50">
        <f t="shared" si="34"/>
        <v>1</v>
      </c>
      <c r="L454" s="49">
        <f t="shared" si="31"/>
        <v>0</v>
      </c>
      <c r="M454" s="49">
        <f t="shared" si="31"/>
        <v>0</v>
      </c>
      <c r="N454" s="49">
        <f t="shared" si="31"/>
        <v>0</v>
      </c>
      <c r="O454" s="49">
        <f t="shared" si="32"/>
        <v>1</v>
      </c>
      <c r="P454" s="49">
        <f t="shared" si="33"/>
        <v>0</v>
      </c>
      <c r="Q454" s="49">
        <f t="shared" si="33"/>
        <v>0</v>
      </c>
      <c r="R454" s="50">
        <f t="shared" si="33"/>
        <v>0</v>
      </c>
      <c r="S454" s="10"/>
    </row>
    <row r="455" spans="1:19" x14ac:dyDescent="0.25">
      <c r="A455" s="10"/>
      <c r="B455" s="4">
        <f>'CALC | Main Engine'!$B455</f>
        <v>448</v>
      </c>
      <c r="C455" s="5">
        <f>'CALC | Main Engine'!$E455</f>
        <v>1</v>
      </c>
      <c r="D455" s="27">
        <f>IF(ISBLANK('INPUT | Operations'!$C460),"",'INPUT | Operations'!$C459)</f>
        <v>338243</v>
      </c>
      <c r="E455" s="32">
        <f>IF(ISBLANK('INPUT | Operations'!$C460),"",'INPUT | Operations'!$C460)</f>
        <v>338104</v>
      </c>
      <c r="F455" s="123">
        <f t="shared" si="34"/>
        <v>1</v>
      </c>
      <c r="G455" s="49">
        <f t="shared" si="34"/>
        <v>0</v>
      </c>
      <c r="H455" s="49">
        <f t="shared" si="34"/>
        <v>0</v>
      </c>
      <c r="I455" s="49">
        <f t="shared" si="34"/>
        <v>0</v>
      </c>
      <c r="J455" s="49">
        <f t="shared" si="34"/>
        <v>0</v>
      </c>
      <c r="K455" s="50">
        <f t="shared" si="34"/>
        <v>1</v>
      </c>
      <c r="L455" s="49">
        <f t="shared" si="31"/>
        <v>0</v>
      </c>
      <c r="M455" s="49">
        <f t="shared" si="31"/>
        <v>0</v>
      </c>
      <c r="N455" s="49">
        <f t="shared" si="31"/>
        <v>0</v>
      </c>
      <c r="O455" s="49">
        <f t="shared" si="32"/>
        <v>1</v>
      </c>
      <c r="P455" s="49">
        <f t="shared" si="33"/>
        <v>0</v>
      </c>
      <c r="Q455" s="49">
        <f t="shared" si="33"/>
        <v>0</v>
      </c>
      <c r="R455" s="50">
        <f t="shared" si="33"/>
        <v>0</v>
      </c>
      <c r="S455" s="10"/>
    </row>
    <row r="456" spans="1:19" x14ac:dyDescent="0.25">
      <c r="A456" s="10"/>
      <c r="B456" s="4">
        <f>'CALC | Main Engine'!$B456</f>
        <v>449</v>
      </c>
      <c r="C456" s="5">
        <f>'CALC | Main Engine'!$E456</f>
        <v>1</v>
      </c>
      <c r="D456" s="27">
        <f>IF(ISBLANK('INPUT | Operations'!$C461),"",'INPUT | Operations'!$C460)</f>
        <v>338104</v>
      </c>
      <c r="E456" s="32">
        <f>IF(ISBLANK('INPUT | Operations'!$C461),"",'INPUT | Operations'!$C461)</f>
        <v>337970</v>
      </c>
      <c r="F456" s="123">
        <f t="shared" si="34"/>
        <v>1</v>
      </c>
      <c r="G456" s="49">
        <f t="shared" si="34"/>
        <v>0</v>
      </c>
      <c r="H456" s="49">
        <f t="shared" si="34"/>
        <v>0</v>
      </c>
      <c r="I456" s="49">
        <f t="shared" si="34"/>
        <v>0</v>
      </c>
      <c r="J456" s="49">
        <f t="shared" si="34"/>
        <v>0</v>
      </c>
      <c r="K456" s="50">
        <f t="shared" si="34"/>
        <v>1</v>
      </c>
      <c r="L456" s="49">
        <f t="shared" si="31"/>
        <v>0</v>
      </c>
      <c r="M456" s="49">
        <f t="shared" si="31"/>
        <v>0</v>
      </c>
      <c r="N456" s="49">
        <f t="shared" si="31"/>
        <v>0</v>
      </c>
      <c r="O456" s="49">
        <f t="shared" si="32"/>
        <v>1</v>
      </c>
      <c r="P456" s="49">
        <f t="shared" si="33"/>
        <v>0</v>
      </c>
      <c r="Q456" s="49">
        <f t="shared" si="33"/>
        <v>0</v>
      </c>
      <c r="R456" s="50">
        <f t="shared" si="33"/>
        <v>0</v>
      </c>
      <c r="S456" s="10"/>
    </row>
    <row r="457" spans="1:19" x14ac:dyDescent="0.25">
      <c r="A457" s="10"/>
      <c r="B457" s="4">
        <f>'CALC | Main Engine'!$B457</f>
        <v>450</v>
      </c>
      <c r="C457" s="5">
        <f>'CALC | Main Engine'!$E457</f>
        <v>1</v>
      </c>
      <c r="D457" s="27">
        <f>IF(ISBLANK('INPUT | Operations'!$C462),"",'INPUT | Operations'!$C461)</f>
        <v>337970</v>
      </c>
      <c r="E457" s="32">
        <f>IF(ISBLANK('INPUT | Operations'!$C462),"",'INPUT | Operations'!$C462)</f>
        <v>337841</v>
      </c>
      <c r="F457" s="123">
        <f t="shared" si="34"/>
        <v>1</v>
      </c>
      <c r="G457" s="49">
        <f t="shared" si="34"/>
        <v>0</v>
      </c>
      <c r="H457" s="49">
        <f t="shared" si="34"/>
        <v>0</v>
      </c>
      <c r="I457" s="49">
        <f t="shared" si="34"/>
        <v>0</v>
      </c>
      <c r="J457" s="49">
        <f t="shared" si="34"/>
        <v>0</v>
      </c>
      <c r="K457" s="50">
        <f t="shared" si="34"/>
        <v>1</v>
      </c>
      <c r="L457" s="49">
        <f t="shared" ref="L457:N520" si="35">IFERROR(IF(AND($E457&gt;$D457,MIN($D457:$E457)&lt;L$5,MAX($D457:$E457)&gt;L$4),MIN(MAX($D457:$E457),L$5)-MAX(MIN($D457:$E457),L$4),0)/(MAX($D457:$E457)-MIN($D457:$E457)),"")</f>
        <v>0</v>
      </c>
      <c r="M457" s="49">
        <f t="shared" si="35"/>
        <v>0</v>
      </c>
      <c r="N457" s="49">
        <f t="shared" si="35"/>
        <v>0</v>
      </c>
      <c r="O457" s="49">
        <f t="shared" ref="O457:O520" si="36">IFERROR(IF(AND(MIN($D457:$E457)&lt;O$5,MAX($D457:$E457)&gt;O$4),MIN(MAX($D457:$E457),O$5)-MAX(MIN($D457:$E457),O$4),0)/(MAX($D457:$E457)-MIN($D457:$E457)),"")</f>
        <v>1</v>
      </c>
      <c r="P457" s="49">
        <f t="shared" ref="P457:R520" si="37">IFERROR(IF(AND($D457&gt;$E457,MIN($D457:$E457)&lt;P$5,MAX($D457:$E457)&gt;P$4),MIN(MAX($D457:$E457),P$5)-MAX(MIN($D457:$E457),P$4),0)/(MAX($D457:$E457)-MIN($D457:$E457)),"")</f>
        <v>0</v>
      </c>
      <c r="Q457" s="49">
        <f t="shared" si="37"/>
        <v>0</v>
      </c>
      <c r="R457" s="50">
        <f t="shared" si="37"/>
        <v>0</v>
      </c>
      <c r="S457" s="10"/>
    </row>
    <row r="458" spans="1:19" x14ac:dyDescent="0.25">
      <c r="A458" s="10"/>
      <c r="B458" s="4">
        <f>'CALC | Main Engine'!$B458</f>
        <v>451</v>
      </c>
      <c r="C458" s="5">
        <f>'CALC | Main Engine'!$E458</f>
        <v>1</v>
      </c>
      <c r="D458" s="27">
        <f>IF(ISBLANK('INPUT | Operations'!$C463),"",'INPUT | Operations'!$C462)</f>
        <v>337841</v>
      </c>
      <c r="E458" s="32">
        <f>IF(ISBLANK('INPUT | Operations'!$C463),"",'INPUT | Operations'!$C463)</f>
        <v>337717</v>
      </c>
      <c r="F458" s="123">
        <f t="shared" si="34"/>
        <v>1</v>
      </c>
      <c r="G458" s="49">
        <f t="shared" si="34"/>
        <v>0</v>
      </c>
      <c r="H458" s="49">
        <f t="shared" si="34"/>
        <v>0</v>
      </c>
      <c r="I458" s="49">
        <f t="shared" si="34"/>
        <v>0</v>
      </c>
      <c r="J458" s="49">
        <f t="shared" si="34"/>
        <v>0</v>
      </c>
      <c r="K458" s="50">
        <f t="shared" si="34"/>
        <v>1</v>
      </c>
      <c r="L458" s="49">
        <f t="shared" si="35"/>
        <v>0</v>
      </c>
      <c r="M458" s="49">
        <f t="shared" si="35"/>
        <v>0</v>
      </c>
      <c r="N458" s="49">
        <f t="shared" si="35"/>
        <v>0</v>
      </c>
      <c r="O458" s="49">
        <f t="shared" si="36"/>
        <v>1</v>
      </c>
      <c r="P458" s="49">
        <f t="shared" si="37"/>
        <v>0</v>
      </c>
      <c r="Q458" s="49">
        <f t="shared" si="37"/>
        <v>0</v>
      </c>
      <c r="R458" s="50">
        <f t="shared" si="37"/>
        <v>0</v>
      </c>
      <c r="S458" s="10"/>
    </row>
    <row r="459" spans="1:19" x14ac:dyDescent="0.25">
      <c r="A459" s="10"/>
      <c r="B459" s="4">
        <f>'CALC | Main Engine'!$B459</f>
        <v>452</v>
      </c>
      <c r="C459" s="5">
        <f>'CALC | Main Engine'!$E459</f>
        <v>1</v>
      </c>
      <c r="D459" s="27">
        <f>IF(ISBLANK('INPUT | Operations'!$C464),"",'INPUT | Operations'!$C463)</f>
        <v>337717</v>
      </c>
      <c r="E459" s="32">
        <f>IF(ISBLANK('INPUT | Operations'!$C464),"",'INPUT | Operations'!$C464)</f>
        <v>337598</v>
      </c>
      <c r="F459" s="123">
        <f t="shared" si="34"/>
        <v>1</v>
      </c>
      <c r="G459" s="49">
        <f t="shared" si="34"/>
        <v>0</v>
      </c>
      <c r="H459" s="49">
        <f t="shared" si="34"/>
        <v>0</v>
      </c>
      <c r="I459" s="49">
        <f t="shared" si="34"/>
        <v>0</v>
      </c>
      <c r="J459" s="49">
        <f t="shared" si="34"/>
        <v>0</v>
      </c>
      <c r="K459" s="50">
        <f t="shared" si="34"/>
        <v>1</v>
      </c>
      <c r="L459" s="49">
        <f t="shared" si="35"/>
        <v>0</v>
      </c>
      <c r="M459" s="49">
        <f t="shared" si="35"/>
        <v>0</v>
      </c>
      <c r="N459" s="49">
        <f t="shared" si="35"/>
        <v>0</v>
      </c>
      <c r="O459" s="49">
        <f t="shared" si="36"/>
        <v>1</v>
      </c>
      <c r="P459" s="49">
        <f t="shared" si="37"/>
        <v>0</v>
      </c>
      <c r="Q459" s="49">
        <f t="shared" si="37"/>
        <v>0</v>
      </c>
      <c r="R459" s="50">
        <f t="shared" si="37"/>
        <v>0</v>
      </c>
      <c r="S459" s="10"/>
    </row>
    <row r="460" spans="1:19" x14ac:dyDescent="0.25">
      <c r="A460" s="10"/>
      <c r="B460" s="4">
        <f>'CALC | Main Engine'!$B460</f>
        <v>453</v>
      </c>
      <c r="C460" s="5">
        <f>'CALC | Main Engine'!$E460</f>
        <v>1</v>
      </c>
      <c r="D460" s="27">
        <f>IF(ISBLANK('INPUT | Operations'!$C465),"",'INPUT | Operations'!$C464)</f>
        <v>337598</v>
      </c>
      <c r="E460" s="32">
        <f>IF(ISBLANK('INPUT | Operations'!$C465),"",'INPUT | Operations'!$C465)</f>
        <v>337485</v>
      </c>
      <c r="F460" s="123">
        <f t="shared" si="34"/>
        <v>1</v>
      </c>
      <c r="G460" s="49">
        <f t="shared" si="34"/>
        <v>0</v>
      </c>
      <c r="H460" s="49">
        <f t="shared" si="34"/>
        <v>0</v>
      </c>
      <c r="I460" s="49">
        <f t="shared" si="34"/>
        <v>0</v>
      </c>
      <c r="J460" s="49">
        <f t="shared" si="34"/>
        <v>0</v>
      </c>
      <c r="K460" s="50">
        <f t="shared" si="34"/>
        <v>1</v>
      </c>
      <c r="L460" s="49">
        <f t="shared" si="35"/>
        <v>0</v>
      </c>
      <c r="M460" s="49">
        <f t="shared" si="35"/>
        <v>0</v>
      </c>
      <c r="N460" s="49">
        <f t="shared" si="35"/>
        <v>0</v>
      </c>
      <c r="O460" s="49">
        <f t="shared" si="36"/>
        <v>1</v>
      </c>
      <c r="P460" s="49">
        <f t="shared" si="37"/>
        <v>0</v>
      </c>
      <c r="Q460" s="49">
        <f t="shared" si="37"/>
        <v>0</v>
      </c>
      <c r="R460" s="50">
        <f t="shared" si="37"/>
        <v>0</v>
      </c>
      <c r="S460" s="10"/>
    </row>
    <row r="461" spans="1:19" x14ac:dyDescent="0.25">
      <c r="A461" s="10"/>
      <c r="B461" s="4">
        <f>'CALC | Main Engine'!$B461</f>
        <v>454</v>
      </c>
      <c r="C461" s="5">
        <f>'CALC | Main Engine'!$E461</f>
        <v>1</v>
      </c>
      <c r="D461" s="27">
        <f>IF(ISBLANK('INPUT | Operations'!$C466),"",'INPUT | Operations'!$C465)</f>
        <v>337485</v>
      </c>
      <c r="E461" s="32">
        <f>IF(ISBLANK('INPUT | Operations'!$C466),"",'INPUT | Operations'!$C466)</f>
        <v>337376</v>
      </c>
      <c r="F461" s="123">
        <f t="shared" si="34"/>
        <v>1</v>
      </c>
      <c r="G461" s="49">
        <f t="shared" si="34"/>
        <v>0</v>
      </c>
      <c r="H461" s="49">
        <f t="shared" si="34"/>
        <v>0</v>
      </c>
      <c r="I461" s="49">
        <f t="shared" si="34"/>
        <v>0</v>
      </c>
      <c r="J461" s="49">
        <f t="shared" si="34"/>
        <v>0</v>
      </c>
      <c r="K461" s="50">
        <f t="shared" si="34"/>
        <v>1</v>
      </c>
      <c r="L461" s="49">
        <f t="shared" si="35"/>
        <v>0</v>
      </c>
      <c r="M461" s="49">
        <f t="shared" si="35"/>
        <v>0</v>
      </c>
      <c r="N461" s="49">
        <f t="shared" si="35"/>
        <v>0</v>
      </c>
      <c r="O461" s="49">
        <f t="shared" si="36"/>
        <v>1</v>
      </c>
      <c r="P461" s="49">
        <f t="shared" si="37"/>
        <v>0</v>
      </c>
      <c r="Q461" s="49">
        <f t="shared" si="37"/>
        <v>0</v>
      </c>
      <c r="R461" s="50">
        <f t="shared" si="37"/>
        <v>0</v>
      </c>
      <c r="S461" s="10"/>
    </row>
    <row r="462" spans="1:19" x14ac:dyDescent="0.25">
      <c r="A462" s="10"/>
      <c r="B462" s="4">
        <f>'CALC | Main Engine'!$B462</f>
        <v>455</v>
      </c>
      <c r="C462" s="5">
        <f>'CALC | Main Engine'!$E462</f>
        <v>1</v>
      </c>
      <c r="D462" s="27">
        <f>IF(ISBLANK('INPUT | Operations'!$C467),"",'INPUT | Operations'!$C466)</f>
        <v>337376</v>
      </c>
      <c r="E462" s="32">
        <f>IF(ISBLANK('INPUT | Operations'!$C467),"",'INPUT | Operations'!$C467)</f>
        <v>337273</v>
      </c>
      <c r="F462" s="123">
        <f t="shared" si="34"/>
        <v>1</v>
      </c>
      <c r="G462" s="49">
        <f t="shared" si="34"/>
        <v>0</v>
      </c>
      <c r="H462" s="49">
        <f t="shared" si="34"/>
        <v>0</v>
      </c>
      <c r="I462" s="49">
        <f t="shared" si="34"/>
        <v>0</v>
      </c>
      <c r="J462" s="49">
        <f t="shared" si="34"/>
        <v>0</v>
      </c>
      <c r="K462" s="50">
        <f t="shared" si="34"/>
        <v>1</v>
      </c>
      <c r="L462" s="49">
        <f t="shared" si="35"/>
        <v>0</v>
      </c>
      <c r="M462" s="49">
        <f t="shared" si="35"/>
        <v>0</v>
      </c>
      <c r="N462" s="49">
        <f t="shared" si="35"/>
        <v>0</v>
      </c>
      <c r="O462" s="49">
        <f t="shared" si="36"/>
        <v>1</v>
      </c>
      <c r="P462" s="49">
        <f t="shared" si="37"/>
        <v>0</v>
      </c>
      <c r="Q462" s="49">
        <f t="shared" si="37"/>
        <v>0</v>
      </c>
      <c r="R462" s="50">
        <f t="shared" si="37"/>
        <v>0</v>
      </c>
      <c r="S462" s="10"/>
    </row>
    <row r="463" spans="1:19" x14ac:dyDescent="0.25">
      <c r="A463" s="10"/>
      <c r="B463" s="4">
        <f>'CALC | Main Engine'!$B463</f>
        <v>456</v>
      </c>
      <c r="C463" s="5">
        <f>'CALC | Main Engine'!$E463</f>
        <v>1</v>
      </c>
      <c r="D463" s="27">
        <f>IF(ISBLANK('INPUT | Operations'!$C468),"",'INPUT | Operations'!$C467)</f>
        <v>337273</v>
      </c>
      <c r="E463" s="32">
        <f>IF(ISBLANK('INPUT | Operations'!$C468),"",'INPUT | Operations'!$C468)</f>
        <v>337176</v>
      </c>
      <c r="F463" s="123">
        <f t="shared" si="34"/>
        <v>1</v>
      </c>
      <c r="G463" s="49">
        <f t="shared" si="34"/>
        <v>0</v>
      </c>
      <c r="H463" s="49">
        <f t="shared" si="34"/>
        <v>0</v>
      </c>
      <c r="I463" s="49">
        <f t="shared" si="34"/>
        <v>0</v>
      </c>
      <c r="J463" s="49">
        <f t="shared" si="34"/>
        <v>0</v>
      </c>
      <c r="K463" s="50">
        <f t="shared" si="34"/>
        <v>1</v>
      </c>
      <c r="L463" s="49">
        <f t="shared" si="35"/>
        <v>0</v>
      </c>
      <c r="M463" s="49">
        <f t="shared" si="35"/>
        <v>0</v>
      </c>
      <c r="N463" s="49">
        <f t="shared" si="35"/>
        <v>0</v>
      </c>
      <c r="O463" s="49">
        <f t="shared" si="36"/>
        <v>1</v>
      </c>
      <c r="P463" s="49">
        <f t="shared" si="37"/>
        <v>0</v>
      </c>
      <c r="Q463" s="49">
        <f t="shared" si="37"/>
        <v>0</v>
      </c>
      <c r="R463" s="50">
        <f t="shared" si="37"/>
        <v>0</v>
      </c>
      <c r="S463" s="10"/>
    </row>
    <row r="464" spans="1:19" x14ac:dyDescent="0.25">
      <c r="A464" s="10"/>
      <c r="B464" s="4">
        <f>'CALC | Main Engine'!$B464</f>
        <v>457</v>
      </c>
      <c r="C464" s="5">
        <f>'CALC | Main Engine'!$E464</f>
        <v>1</v>
      </c>
      <c r="D464" s="27">
        <f>IF(ISBLANK('INPUT | Operations'!$C469),"",'INPUT | Operations'!$C468)</f>
        <v>337176</v>
      </c>
      <c r="E464" s="32">
        <f>IF(ISBLANK('INPUT | Operations'!$C469),"",'INPUT | Operations'!$C469)</f>
        <v>337084</v>
      </c>
      <c r="F464" s="123">
        <f t="shared" si="34"/>
        <v>1</v>
      </c>
      <c r="G464" s="49">
        <f t="shared" si="34"/>
        <v>0</v>
      </c>
      <c r="H464" s="49">
        <f t="shared" si="34"/>
        <v>0</v>
      </c>
      <c r="I464" s="49">
        <f t="shared" si="34"/>
        <v>0</v>
      </c>
      <c r="J464" s="49">
        <f t="shared" si="34"/>
        <v>0</v>
      </c>
      <c r="K464" s="50">
        <f t="shared" si="34"/>
        <v>1</v>
      </c>
      <c r="L464" s="49">
        <f t="shared" si="35"/>
        <v>0</v>
      </c>
      <c r="M464" s="49">
        <f t="shared" si="35"/>
        <v>0</v>
      </c>
      <c r="N464" s="49">
        <f t="shared" si="35"/>
        <v>0</v>
      </c>
      <c r="O464" s="49">
        <f t="shared" si="36"/>
        <v>1</v>
      </c>
      <c r="P464" s="49">
        <f t="shared" si="37"/>
        <v>0</v>
      </c>
      <c r="Q464" s="49">
        <f t="shared" si="37"/>
        <v>0</v>
      </c>
      <c r="R464" s="50">
        <f t="shared" si="37"/>
        <v>0</v>
      </c>
      <c r="S464" s="10"/>
    </row>
    <row r="465" spans="1:19" x14ac:dyDescent="0.25">
      <c r="A465" s="10"/>
      <c r="B465" s="4">
        <f>'CALC | Main Engine'!$B465</f>
        <v>458</v>
      </c>
      <c r="C465" s="5">
        <f>'CALC | Main Engine'!$E465</f>
        <v>1</v>
      </c>
      <c r="D465" s="27">
        <f>IF(ISBLANK('INPUT | Operations'!$C470),"",'INPUT | Operations'!$C469)</f>
        <v>337084</v>
      </c>
      <c r="E465" s="32">
        <f>IF(ISBLANK('INPUT | Operations'!$C470),"",'INPUT | Operations'!$C470)</f>
        <v>336958</v>
      </c>
      <c r="F465" s="123">
        <f t="shared" si="34"/>
        <v>1</v>
      </c>
      <c r="G465" s="49">
        <f t="shared" si="34"/>
        <v>0</v>
      </c>
      <c r="H465" s="49">
        <f t="shared" si="34"/>
        <v>0</v>
      </c>
      <c r="I465" s="49">
        <f t="shared" si="34"/>
        <v>0</v>
      </c>
      <c r="J465" s="49">
        <f t="shared" si="34"/>
        <v>0</v>
      </c>
      <c r="K465" s="50">
        <f t="shared" si="34"/>
        <v>1</v>
      </c>
      <c r="L465" s="49">
        <f t="shared" si="35"/>
        <v>0</v>
      </c>
      <c r="M465" s="49">
        <f t="shared" si="35"/>
        <v>0</v>
      </c>
      <c r="N465" s="49">
        <f t="shared" si="35"/>
        <v>0</v>
      </c>
      <c r="O465" s="49">
        <f t="shared" si="36"/>
        <v>1</v>
      </c>
      <c r="P465" s="49">
        <f t="shared" si="37"/>
        <v>0</v>
      </c>
      <c r="Q465" s="49">
        <f t="shared" si="37"/>
        <v>0</v>
      </c>
      <c r="R465" s="50">
        <f t="shared" si="37"/>
        <v>0</v>
      </c>
      <c r="S465" s="10"/>
    </row>
    <row r="466" spans="1:19" x14ac:dyDescent="0.25">
      <c r="A466" s="10"/>
      <c r="B466" s="4">
        <f>'CALC | Main Engine'!$B466</f>
        <v>459</v>
      </c>
      <c r="C466" s="5">
        <f>'CALC | Main Engine'!$E466</f>
        <v>1</v>
      </c>
      <c r="D466" s="27">
        <f>IF(ISBLANK('INPUT | Operations'!$C471),"",'INPUT | Operations'!$C470)</f>
        <v>336958</v>
      </c>
      <c r="E466" s="32">
        <f>IF(ISBLANK('INPUT | Operations'!$C471),"",'INPUT | Operations'!$C471)</f>
        <v>336843</v>
      </c>
      <c r="F466" s="123">
        <f t="shared" si="34"/>
        <v>1</v>
      </c>
      <c r="G466" s="49">
        <f t="shared" si="34"/>
        <v>0</v>
      </c>
      <c r="H466" s="49">
        <f t="shared" si="34"/>
        <v>0</v>
      </c>
      <c r="I466" s="49">
        <f t="shared" si="34"/>
        <v>0</v>
      </c>
      <c r="J466" s="49">
        <f t="shared" si="34"/>
        <v>0</v>
      </c>
      <c r="K466" s="50">
        <f t="shared" si="34"/>
        <v>1</v>
      </c>
      <c r="L466" s="49">
        <f t="shared" si="35"/>
        <v>0</v>
      </c>
      <c r="M466" s="49">
        <f t="shared" si="35"/>
        <v>0</v>
      </c>
      <c r="N466" s="49">
        <f t="shared" si="35"/>
        <v>0</v>
      </c>
      <c r="O466" s="49">
        <f t="shared" si="36"/>
        <v>1</v>
      </c>
      <c r="P466" s="49">
        <f t="shared" si="37"/>
        <v>0</v>
      </c>
      <c r="Q466" s="49">
        <f t="shared" si="37"/>
        <v>0</v>
      </c>
      <c r="R466" s="50">
        <f t="shared" si="37"/>
        <v>0</v>
      </c>
      <c r="S466" s="10"/>
    </row>
    <row r="467" spans="1:19" x14ac:dyDescent="0.25">
      <c r="A467" s="10"/>
      <c r="B467" s="4">
        <f>'CALC | Main Engine'!$B467</f>
        <v>460</v>
      </c>
      <c r="C467" s="5">
        <f>'CALC | Main Engine'!$E467</f>
        <v>1</v>
      </c>
      <c r="D467" s="27">
        <f>IF(ISBLANK('INPUT | Operations'!$C472),"",'INPUT | Operations'!$C471)</f>
        <v>336843</v>
      </c>
      <c r="E467" s="32">
        <f>IF(ISBLANK('INPUT | Operations'!$C472),"",'INPUT | Operations'!$C472)</f>
        <v>336773</v>
      </c>
      <c r="F467" s="123">
        <f t="shared" si="34"/>
        <v>1</v>
      </c>
      <c r="G467" s="49">
        <f t="shared" si="34"/>
        <v>0</v>
      </c>
      <c r="H467" s="49">
        <f t="shared" si="34"/>
        <v>0</v>
      </c>
      <c r="I467" s="49">
        <f t="shared" si="34"/>
        <v>0</v>
      </c>
      <c r="J467" s="49">
        <f t="shared" si="34"/>
        <v>0</v>
      </c>
      <c r="K467" s="50">
        <f t="shared" si="34"/>
        <v>1</v>
      </c>
      <c r="L467" s="49">
        <f t="shared" si="35"/>
        <v>0</v>
      </c>
      <c r="M467" s="49">
        <f t="shared" si="35"/>
        <v>0</v>
      </c>
      <c r="N467" s="49">
        <f t="shared" si="35"/>
        <v>0</v>
      </c>
      <c r="O467" s="49">
        <f t="shared" si="36"/>
        <v>1</v>
      </c>
      <c r="P467" s="49">
        <f t="shared" si="37"/>
        <v>0</v>
      </c>
      <c r="Q467" s="49">
        <f t="shared" si="37"/>
        <v>0</v>
      </c>
      <c r="R467" s="50">
        <f t="shared" si="37"/>
        <v>0</v>
      </c>
      <c r="S467" s="10"/>
    </row>
    <row r="468" spans="1:19" x14ac:dyDescent="0.25">
      <c r="A468" s="10"/>
      <c r="B468" s="4">
        <f>'CALC | Main Engine'!$B468</f>
        <v>461</v>
      </c>
      <c r="C468" s="5">
        <f>'CALC | Main Engine'!$E468</f>
        <v>1</v>
      </c>
      <c r="D468" s="27">
        <f>IF(ISBLANK('INPUT | Operations'!$C473),"",'INPUT | Operations'!$C472)</f>
        <v>336773</v>
      </c>
      <c r="E468" s="32">
        <f>IF(ISBLANK('INPUT | Operations'!$C473),"",'INPUT | Operations'!$C473)</f>
        <v>336710</v>
      </c>
      <c r="F468" s="123">
        <f t="shared" si="34"/>
        <v>1</v>
      </c>
      <c r="G468" s="49">
        <f t="shared" si="34"/>
        <v>0</v>
      </c>
      <c r="H468" s="49">
        <f t="shared" si="34"/>
        <v>0</v>
      </c>
      <c r="I468" s="49">
        <f t="shared" si="34"/>
        <v>0</v>
      </c>
      <c r="J468" s="49">
        <f t="shared" si="34"/>
        <v>0</v>
      </c>
      <c r="K468" s="50">
        <f t="shared" si="34"/>
        <v>1</v>
      </c>
      <c r="L468" s="49">
        <f t="shared" si="35"/>
        <v>0</v>
      </c>
      <c r="M468" s="49">
        <f t="shared" si="35"/>
        <v>0</v>
      </c>
      <c r="N468" s="49">
        <f t="shared" si="35"/>
        <v>0</v>
      </c>
      <c r="O468" s="49">
        <f t="shared" si="36"/>
        <v>1</v>
      </c>
      <c r="P468" s="49">
        <f t="shared" si="37"/>
        <v>0</v>
      </c>
      <c r="Q468" s="49">
        <f t="shared" si="37"/>
        <v>0</v>
      </c>
      <c r="R468" s="50">
        <f t="shared" si="37"/>
        <v>0</v>
      </c>
      <c r="S468" s="10"/>
    </row>
    <row r="469" spans="1:19" x14ac:dyDescent="0.25">
      <c r="A469" s="10"/>
      <c r="B469" s="4">
        <f>'CALC | Main Engine'!$B469</f>
        <v>462</v>
      </c>
      <c r="C469" s="5">
        <f>'CALC | Main Engine'!$E469</f>
        <v>1</v>
      </c>
      <c r="D469" s="27">
        <f>IF(ISBLANK('INPUT | Operations'!$C474),"",'INPUT | Operations'!$C473)</f>
        <v>336710</v>
      </c>
      <c r="E469" s="32">
        <f>IF(ISBLANK('INPUT | Operations'!$C474),"",'INPUT | Operations'!$C474)</f>
        <v>336652</v>
      </c>
      <c r="F469" s="123">
        <f t="shared" si="34"/>
        <v>1</v>
      </c>
      <c r="G469" s="49">
        <f t="shared" si="34"/>
        <v>0</v>
      </c>
      <c r="H469" s="49">
        <f t="shared" si="34"/>
        <v>0</v>
      </c>
      <c r="I469" s="49">
        <f t="shared" si="34"/>
        <v>0</v>
      </c>
      <c r="J469" s="49">
        <f t="shared" si="34"/>
        <v>0</v>
      </c>
      <c r="K469" s="50">
        <f t="shared" si="34"/>
        <v>1</v>
      </c>
      <c r="L469" s="49">
        <f t="shared" si="35"/>
        <v>0</v>
      </c>
      <c r="M469" s="49">
        <f t="shared" si="35"/>
        <v>0</v>
      </c>
      <c r="N469" s="49">
        <f t="shared" si="35"/>
        <v>0</v>
      </c>
      <c r="O469" s="49">
        <f t="shared" si="36"/>
        <v>1</v>
      </c>
      <c r="P469" s="49">
        <f t="shared" si="37"/>
        <v>0</v>
      </c>
      <c r="Q469" s="49">
        <f t="shared" si="37"/>
        <v>0</v>
      </c>
      <c r="R469" s="50">
        <f t="shared" si="37"/>
        <v>0</v>
      </c>
      <c r="S469" s="10"/>
    </row>
    <row r="470" spans="1:19" x14ac:dyDescent="0.25">
      <c r="A470" s="10"/>
      <c r="B470" s="4">
        <f>'CALC | Main Engine'!$B470</f>
        <v>463</v>
      </c>
      <c r="C470" s="5">
        <f>'CALC | Main Engine'!$E470</f>
        <v>1</v>
      </c>
      <c r="D470" s="27">
        <f>IF(ISBLANK('INPUT | Operations'!$C475),"",'INPUT | Operations'!$C474)</f>
        <v>336652</v>
      </c>
      <c r="E470" s="32">
        <f>IF(ISBLANK('INPUT | Operations'!$C475),"",'INPUT | Operations'!$C475)</f>
        <v>336600</v>
      </c>
      <c r="F470" s="123">
        <f t="shared" si="34"/>
        <v>1</v>
      </c>
      <c r="G470" s="49">
        <f t="shared" si="34"/>
        <v>0</v>
      </c>
      <c r="H470" s="49">
        <f t="shared" si="34"/>
        <v>0</v>
      </c>
      <c r="I470" s="49">
        <f t="shared" si="34"/>
        <v>0</v>
      </c>
      <c r="J470" s="49">
        <f t="shared" si="34"/>
        <v>0</v>
      </c>
      <c r="K470" s="50">
        <f t="shared" si="34"/>
        <v>1</v>
      </c>
      <c r="L470" s="49">
        <f t="shared" si="35"/>
        <v>0</v>
      </c>
      <c r="M470" s="49">
        <f t="shared" si="35"/>
        <v>0</v>
      </c>
      <c r="N470" s="49">
        <f t="shared" si="35"/>
        <v>0</v>
      </c>
      <c r="O470" s="49">
        <f t="shared" si="36"/>
        <v>1</v>
      </c>
      <c r="P470" s="49">
        <f t="shared" si="37"/>
        <v>0</v>
      </c>
      <c r="Q470" s="49">
        <f t="shared" si="37"/>
        <v>0</v>
      </c>
      <c r="R470" s="50">
        <f t="shared" si="37"/>
        <v>0</v>
      </c>
      <c r="S470" s="10"/>
    </row>
    <row r="471" spans="1:19" x14ac:dyDescent="0.25">
      <c r="A471" s="10"/>
      <c r="B471" s="4">
        <f>'CALC | Main Engine'!$B471</f>
        <v>464</v>
      </c>
      <c r="C471" s="5">
        <f>'CALC | Main Engine'!$E471</f>
        <v>1</v>
      </c>
      <c r="D471" s="27">
        <f>IF(ISBLANK('INPUT | Operations'!$C476),"",'INPUT | Operations'!$C475)</f>
        <v>336600</v>
      </c>
      <c r="E471" s="32">
        <f>IF(ISBLANK('INPUT | Operations'!$C476),"",'INPUT | Operations'!$C476)</f>
        <v>336554</v>
      </c>
      <c r="F471" s="123">
        <f t="shared" si="34"/>
        <v>1</v>
      </c>
      <c r="G471" s="49">
        <f t="shared" si="34"/>
        <v>0</v>
      </c>
      <c r="H471" s="49">
        <f t="shared" si="34"/>
        <v>0</v>
      </c>
      <c r="I471" s="49">
        <f t="shared" si="34"/>
        <v>0</v>
      </c>
      <c r="J471" s="49">
        <f t="shared" si="34"/>
        <v>0</v>
      </c>
      <c r="K471" s="50">
        <f t="shared" si="34"/>
        <v>1</v>
      </c>
      <c r="L471" s="49">
        <f t="shared" si="35"/>
        <v>0</v>
      </c>
      <c r="M471" s="49">
        <f t="shared" si="35"/>
        <v>0</v>
      </c>
      <c r="N471" s="49">
        <f t="shared" si="35"/>
        <v>0</v>
      </c>
      <c r="O471" s="49">
        <f t="shared" si="36"/>
        <v>1</v>
      </c>
      <c r="P471" s="49">
        <f t="shared" si="37"/>
        <v>0</v>
      </c>
      <c r="Q471" s="49">
        <f t="shared" si="37"/>
        <v>0</v>
      </c>
      <c r="R471" s="50">
        <f t="shared" si="37"/>
        <v>0</v>
      </c>
      <c r="S471" s="10"/>
    </row>
    <row r="472" spans="1:19" x14ac:dyDescent="0.25">
      <c r="A472" s="10"/>
      <c r="B472" s="4">
        <f>'CALC | Main Engine'!$B472</f>
        <v>465</v>
      </c>
      <c r="C472" s="5">
        <f>'CALC | Main Engine'!$E472</f>
        <v>1</v>
      </c>
      <c r="D472" s="27">
        <f>IF(ISBLANK('INPUT | Operations'!$C477),"",'INPUT | Operations'!$C476)</f>
        <v>336554</v>
      </c>
      <c r="E472" s="32">
        <f>IF(ISBLANK('INPUT | Operations'!$C477),"",'INPUT | Operations'!$C477)</f>
        <v>336514</v>
      </c>
      <c r="F472" s="123">
        <f t="shared" si="34"/>
        <v>1</v>
      </c>
      <c r="G472" s="49">
        <f t="shared" si="34"/>
        <v>0</v>
      </c>
      <c r="H472" s="49">
        <f t="shared" si="34"/>
        <v>0</v>
      </c>
      <c r="I472" s="49">
        <f t="shared" si="34"/>
        <v>0</v>
      </c>
      <c r="J472" s="49">
        <f t="shared" si="34"/>
        <v>0</v>
      </c>
      <c r="K472" s="50">
        <f t="shared" si="34"/>
        <v>1</v>
      </c>
      <c r="L472" s="49">
        <f t="shared" si="35"/>
        <v>0</v>
      </c>
      <c r="M472" s="49">
        <f t="shared" si="35"/>
        <v>0</v>
      </c>
      <c r="N472" s="49">
        <f t="shared" si="35"/>
        <v>0</v>
      </c>
      <c r="O472" s="49">
        <f t="shared" si="36"/>
        <v>1</v>
      </c>
      <c r="P472" s="49">
        <f t="shared" si="37"/>
        <v>0</v>
      </c>
      <c r="Q472" s="49">
        <f t="shared" si="37"/>
        <v>0</v>
      </c>
      <c r="R472" s="50">
        <f t="shared" si="37"/>
        <v>0</v>
      </c>
      <c r="S472" s="10"/>
    </row>
    <row r="473" spans="1:19" x14ac:dyDescent="0.25">
      <c r="A473" s="10"/>
      <c r="B473" s="4">
        <f>'CALC | Main Engine'!$B473</f>
        <v>466</v>
      </c>
      <c r="C473" s="5">
        <f>'CALC | Main Engine'!$E473</f>
        <v>1</v>
      </c>
      <c r="D473" s="27">
        <f>IF(ISBLANK('INPUT | Operations'!$C478),"",'INPUT | Operations'!$C477)</f>
        <v>336514</v>
      </c>
      <c r="E473" s="32">
        <f>IF(ISBLANK('INPUT | Operations'!$C478),"",'INPUT | Operations'!$C478)</f>
        <v>336481</v>
      </c>
      <c r="F473" s="123">
        <f t="shared" si="34"/>
        <v>1</v>
      </c>
      <c r="G473" s="49">
        <f t="shared" si="34"/>
        <v>0</v>
      </c>
      <c r="H473" s="49">
        <f t="shared" si="34"/>
        <v>0</v>
      </c>
      <c r="I473" s="49">
        <f t="shared" si="34"/>
        <v>0</v>
      </c>
      <c r="J473" s="49">
        <f t="shared" si="34"/>
        <v>0</v>
      </c>
      <c r="K473" s="50">
        <f t="shared" si="34"/>
        <v>1</v>
      </c>
      <c r="L473" s="49">
        <f t="shared" si="35"/>
        <v>0</v>
      </c>
      <c r="M473" s="49">
        <f t="shared" si="35"/>
        <v>0</v>
      </c>
      <c r="N473" s="49">
        <f t="shared" si="35"/>
        <v>0</v>
      </c>
      <c r="O473" s="49">
        <f t="shared" si="36"/>
        <v>1</v>
      </c>
      <c r="P473" s="49">
        <f t="shared" si="37"/>
        <v>0</v>
      </c>
      <c r="Q473" s="49">
        <f t="shared" si="37"/>
        <v>0</v>
      </c>
      <c r="R473" s="50">
        <f t="shared" si="37"/>
        <v>0</v>
      </c>
      <c r="S473" s="10"/>
    </row>
    <row r="474" spans="1:19" x14ac:dyDescent="0.25">
      <c r="A474" s="10"/>
      <c r="B474" s="4">
        <f>'CALC | Main Engine'!$B474</f>
        <v>467</v>
      </c>
      <c r="C474" s="5">
        <f>'CALC | Main Engine'!$E474</f>
        <v>1</v>
      </c>
      <c r="D474" s="27">
        <f>IF(ISBLANK('INPUT | Operations'!$C479),"",'INPUT | Operations'!$C478)</f>
        <v>336481</v>
      </c>
      <c r="E474" s="32">
        <f>IF(ISBLANK('INPUT | Operations'!$C479),"",'INPUT | Operations'!$C479)</f>
        <v>336455</v>
      </c>
      <c r="F474" s="123">
        <f t="shared" si="34"/>
        <v>1</v>
      </c>
      <c r="G474" s="49">
        <f t="shared" si="34"/>
        <v>0</v>
      </c>
      <c r="H474" s="49">
        <f t="shared" si="34"/>
        <v>0</v>
      </c>
      <c r="I474" s="49">
        <f t="shared" si="34"/>
        <v>0</v>
      </c>
      <c r="J474" s="49">
        <f t="shared" si="34"/>
        <v>0</v>
      </c>
      <c r="K474" s="50">
        <f t="shared" si="34"/>
        <v>1</v>
      </c>
      <c r="L474" s="49">
        <f t="shared" si="35"/>
        <v>0</v>
      </c>
      <c r="M474" s="49">
        <f t="shared" si="35"/>
        <v>0</v>
      </c>
      <c r="N474" s="49">
        <f t="shared" si="35"/>
        <v>0</v>
      </c>
      <c r="O474" s="49">
        <f t="shared" si="36"/>
        <v>1</v>
      </c>
      <c r="P474" s="49">
        <f t="shared" si="37"/>
        <v>0</v>
      </c>
      <c r="Q474" s="49">
        <f t="shared" si="37"/>
        <v>0</v>
      </c>
      <c r="R474" s="50">
        <f t="shared" si="37"/>
        <v>0</v>
      </c>
      <c r="S474" s="10"/>
    </row>
    <row r="475" spans="1:19" x14ac:dyDescent="0.25">
      <c r="A475" s="10"/>
      <c r="B475" s="4">
        <f>'CALC | Main Engine'!$B475</f>
        <v>468</v>
      </c>
      <c r="C475" s="5">
        <f>'CALC | Main Engine'!$E475</f>
        <v>1</v>
      </c>
      <c r="D475" s="27">
        <f>IF(ISBLANK('INPUT | Operations'!$C480),"",'INPUT | Operations'!$C479)</f>
        <v>336455</v>
      </c>
      <c r="E475" s="32">
        <f>IF(ISBLANK('INPUT | Operations'!$C480),"",'INPUT | Operations'!$C480)</f>
        <v>336435</v>
      </c>
      <c r="F475" s="123">
        <f t="shared" si="34"/>
        <v>1</v>
      </c>
      <c r="G475" s="49">
        <f t="shared" si="34"/>
        <v>0</v>
      </c>
      <c r="H475" s="49">
        <f t="shared" si="34"/>
        <v>0</v>
      </c>
      <c r="I475" s="49">
        <f t="shared" si="34"/>
        <v>0</v>
      </c>
      <c r="J475" s="49">
        <f t="shared" si="34"/>
        <v>0</v>
      </c>
      <c r="K475" s="50">
        <f t="shared" si="34"/>
        <v>1</v>
      </c>
      <c r="L475" s="49">
        <f t="shared" si="35"/>
        <v>0</v>
      </c>
      <c r="M475" s="49">
        <f t="shared" si="35"/>
        <v>0</v>
      </c>
      <c r="N475" s="49">
        <f t="shared" si="35"/>
        <v>0</v>
      </c>
      <c r="O475" s="49">
        <f t="shared" si="36"/>
        <v>1</v>
      </c>
      <c r="P475" s="49">
        <f t="shared" si="37"/>
        <v>0</v>
      </c>
      <c r="Q475" s="49">
        <f t="shared" si="37"/>
        <v>0</v>
      </c>
      <c r="R475" s="50">
        <f t="shared" si="37"/>
        <v>0</v>
      </c>
      <c r="S475" s="10"/>
    </row>
    <row r="476" spans="1:19" x14ac:dyDescent="0.25">
      <c r="A476" s="10"/>
      <c r="B476" s="4">
        <f>'CALC | Main Engine'!$B476</f>
        <v>469</v>
      </c>
      <c r="C476" s="5">
        <f>'CALC | Main Engine'!$E476</f>
        <v>1</v>
      </c>
      <c r="D476" s="27">
        <f>IF(ISBLANK('INPUT | Operations'!$C481),"",'INPUT | Operations'!$C480)</f>
        <v>336435</v>
      </c>
      <c r="E476" s="32">
        <f>IF(ISBLANK('INPUT | Operations'!$C481),"",'INPUT | Operations'!$C481)</f>
        <v>336422</v>
      </c>
      <c r="F476" s="123">
        <f t="shared" si="34"/>
        <v>1</v>
      </c>
      <c r="G476" s="49">
        <f t="shared" si="34"/>
        <v>0</v>
      </c>
      <c r="H476" s="49">
        <f t="shared" si="34"/>
        <v>0</v>
      </c>
      <c r="I476" s="49">
        <f t="shared" si="34"/>
        <v>0</v>
      </c>
      <c r="J476" s="49">
        <f t="shared" si="34"/>
        <v>0</v>
      </c>
      <c r="K476" s="50">
        <f t="shared" si="34"/>
        <v>1</v>
      </c>
      <c r="L476" s="49">
        <f t="shared" si="35"/>
        <v>0</v>
      </c>
      <c r="M476" s="49">
        <f t="shared" si="35"/>
        <v>0</v>
      </c>
      <c r="N476" s="49">
        <f t="shared" si="35"/>
        <v>0</v>
      </c>
      <c r="O476" s="49">
        <f t="shared" si="36"/>
        <v>1</v>
      </c>
      <c r="P476" s="49">
        <f t="shared" si="37"/>
        <v>0</v>
      </c>
      <c r="Q476" s="49">
        <f t="shared" si="37"/>
        <v>0</v>
      </c>
      <c r="R476" s="50">
        <f t="shared" si="37"/>
        <v>0</v>
      </c>
      <c r="S476" s="10"/>
    </row>
    <row r="477" spans="1:19" x14ac:dyDescent="0.25">
      <c r="A477" s="10"/>
      <c r="B477" s="4">
        <f>'CALC | Main Engine'!$B477</f>
        <v>470</v>
      </c>
      <c r="C477" s="5">
        <f>'CALC | Main Engine'!$E477</f>
        <v>1</v>
      </c>
      <c r="D477" s="27">
        <f>IF(ISBLANK('INPUT | Operations'!$C482),"",'INPUT | Operations'!$C481)</f>
        <v>336422</v>
      </c>
      <c r="E477" s="32">
        <f>IF(ISBLANK('INPUT | Operations'!$C482),"",'INPUT | Operations'!$C482)</f>
        <v>336416</v>
      </c>
      <c r="F477" s="123">
        <f t="shared" si="34"/>
        <v>1</v>
      </c>
      <c r="G477" s="49">
        <f t="shared" si="34"/>
        <v>0</v>
      </c>
      <c r="H477" s="49">
        <f t="shared" si="34"/>
        <v>0</v>
      </c>
      <c r="I477" s="49">
        <f t="shared" si="34"/>
        <v>0</v>
      </c>
      <c r="J477" s="49">
        <f t="shared" si="34"/>
        <v>0</v>
      </c>
      <c r="K477" s="50">
        <f t="shared" si="34"/>
        <v>1</v>
      </c>
      <c r="L477" s="49">
        <f t="shared" si="35"/>
        <v>0</v>
      </c>
      <c r="M477" s="49">
        <f t="shared" si="35"/>
        <v>0</v>
      </c>
      <c r="N477" s="49">
        <f t="shared" si="35"/>
        <v>0</v>
      </c>
      <c r="O477" s="49">
        <f t="shared" si="36"/>
        <v>1</v>
      </c>
      <c r="P477" s="49">
        <f t="shared" si="37"/>
        <v>0</v>
      </c>
      <c r="Q477" s="49">
        <f t="shared" si="37"/>
        <v>0</v>
      </c>
      <c r="R477" s="50">
        <f t="shared" si="37"/>
        <v>0</v>
      </c>
      <c r="S477" s="10"/>
    </row>
    <row r="478" spans="1:19" x14ac:dyDescent="0.25">
      <c r="A478" s="10"/>
      <c r="B478" s="4">
        <f>'CALC | Main Engine'!$B478</f>
        <v>471</v>
      </c>
      <c r="C478" s="5">
        <f>'CALC | Main Engine'!$E478</f>
        <v>1</v>
      </c>
      <c r="D478" s="27">
        <f>IF(ISBLANK('INPUT | Operations'!$C483),"",'INPUT | Operations'!$C482)</f>
        <v>336416</v>
      </c>
      <c r="E478" s="32">
        <f>IF(ISBLANK('INPUT | Operations'!$C483),"",'INPUT | Operations'!$C483)</f>
        <v>336417</v>
      </c>
      <c r="F478" s="123">
        <f t="shared" si="34"/>
        <v>1</v>
      </c>
      <c r="G478" s="49">
        <f t="shared" si="34"/>
        <v>0</v>
      </c>
      <c r="H478" s="49">
        <f t="shared" si="34"/>
        <v>0</v>
      </c>
      <c r="I478" s="49">
        <f t="shared" si="34"/>
        <v>0</v>
      </c>
      <c r="J478" s="49">
        <f t="shared" si="34"/>
        <v>0</v>
      </c>
      <c r="K478" s="50">
        <f t="shared" si="34"/>
        <v>1</v>
      </c>
      <c r="L478" s="49">
        <f t="shared" si="35"/>
        <v>0</v>
      </c>
      <c r="M478" s="49">
        <f t="shared" si="35"/>
        <v>0</v>
      </c>
      <c r="N478" s="49">
        <f t="shared" si="35"/>
        <v>0</v>
      </c>
      <c r="O478" s="49">
        <f t="shared" si="36"/>
        <v>1</v>
      </c>
      <c r="P478" s="49">
        <f t="shared" si="37"/>
        <v>0</v>
      </c>
      <c r="Q478" s="49">
        <f t="shared" si="37"/>
        <v>0</v>
      </c>
      <c r="R478" s="50">
        <f t="shared" si="37"/>
        <v>0</v>
      </c>
      <c r="S478" s="10"/>
    </row>
    <row r="479" spans="1:19" x14ac:dyDescent="0.25">
      <c r="A479" s="10"/>
      <c r="B479" s="4">
        <f>'CALC | Main Engine'!$B479</f>
        <v>472</v>
      </c>
      <c r="C479" s="5">
        <f>'CALC | Main Engine'!$E479</f>
        <v>1</v>
      </c>
      <c r="D479" s="27">
        <f>IF(ISBLANK('INPUT | Operations'!$C484),"",'INPUT | Operations'!$C483)</f>
        <v>336417</v>
      </c>
      <c r="E479" s="32">
        <f>IF(ISBLANK('INPUT | Operations'!$C484),"",'INPUT | Operations'!$C484)</f>
        <v>336425</v>
      </c>
      <c r="F479" s="123">
        <f t="shared" si="34"/>
        <v>1</v>
      </c>
      <c r="G479" s="49">
        <f t="shared" si="34"/>
        <v>0</v>
      </c>
      <c r="H479" s="49">
        <f t="shared" si="34"/>
        <v>0</v>
      </c>
      <c r="I479" s="49">
        <f t="shared" ref="I479:K542" si="38">IFERROR(IF(AND(MIN($D479:$E479)&lt;I$5,MAX($D479:$E479)&gt;I$4),MIN(MAX($D479:$E479),I$5)-MAX(MIN($D479:$E479),I$4),0)/(MAX($D479:$E479)-MIN($D479:$E479)),"")</f>
        <v>0</v>
      </c>
      <c r="J479" s="49">
        <f t="shared" si="38"/>
        <v>0</v>
      </c>
      <c r="K479" s="50">
        <f t="shared" si="38"/>
        <v>1</v>
      </c>
      <c r="L479" s="49">
        <f t="shared" si="35"/>
        <v>0</v>
      </c>
      <c r="M479" s="49">
        <f t="shared" si="35"/>
        <v>0</v>
      </c>
      <c r="N479" s="49">
        <f t="shared" si="35"/>
        <v>0</v>
      </c>
      <c r="O479" s="49">
        <f t="shared" si="36"/>
        <v>1</v>
      </c>
      <c r="P479" s="49">
        <f t="shared" si="37"/>
        <v>0</v>
      </c>
      <c r="Q479" s="49">
        <f t="shared" si="37"/>
        <v>0</v>
      </c>
      <c r="R479" s="50">
        <f t="shared" si="37"/>
        <v>0</v>
      </c>
      <c r="S479" s="10"/>
    </row>
    <row r="480" spans="1:19" x14ac:dyDescent="0.25">
      <c r="A480" s="10"/>
      <c r="B480" s="4">
        <f>'CALC | Main Engine'!$B480</f>
        <v>473</v>
      </c>
      <c r="C480" s="5">
        <f>'CALC | Main Engine'!$E480</f>
        <v>1</v>
      </c>
      <c r="D480" s="27">
        <f>IF(ISBLANK('INPUT | Operations'!$C485),"",'INPUT | Operations'!$C484)</f>
        <v>336425</v>
      </c>
      <c r="E480" s="32">
        <f>IF(ISBLANK('INPUT | Operations'!$C485),"",'INPUT | Operations'!$C485)</f>
        <v>336442</v>
      </c>
      <c r="F480" s="123">
        <f t="shared" ref="F480:K543" si="39">IFERROR(IF(AND(MIN($D480:$E480)&lt;F$5,MAX($D480:$E480)&gt;F$4),MIN(MAX($D480:$E480),F$5)-MAX(MIN($D480:$E480),F$4),0)/(MAX($D480:$E480)-MIN($D480:$E480)),"")</f>
        <v>1</v>
      </c>
      <c r="G480" s="49">
        <f t="shared" si="39"/>
        <v>0</v>
      </c>
      <c r="H480" s="49">
        <f t="shared" si="39"/>
        <v>0</v>
      </c>
      <c r="I480" s="49">
        <f t="shared" si="38"/>
        <v>0</v>
      </c>
      <c r="J480" s="49">
        <f t="shared" si="38"/>
        <v>0</v>
      </c>
      <c r="K480" s="50">
        <f t="shared" si="38"/>
        <v>1</v>
      </c>
      <c r="L480" s="49">
        <f t="shared" si="35"/>
        <v>0</v>
      </c>
      <c r="M480" s="49">
        <f t="shared" si="35"/>
        <v>0</v>
      </c>
      <c r="N480" s="49">
        <f t="shared" si="35"/>
        <v>0</v>
      </c>
      <c r="O480" s="49">
        <f t="shared" si="36"/>
        <v>1</v>
      </c>
      <c r="P480" s="49">
        <f t="shared" si="37"/>
        <v>0</v>
      </c>
      <c r="Q480" s="49">
        <f t="shared" si="37"/>
        <v>0</v>
      </c>
      <c r="R480" s="50">
        <f t="shared" si="37"/>
        <v>0</v>
      </c>
      <c r="S480" s="10"/>
    </row>
    <row r="481" spans="1:19" x14ac:dyDescent="0.25">
      <c r="A481" s="10"/>
      <c r="B481" s="4">
        <f>'CALC | Main Engine'!$B481</f>
        <v>474</v>
      </c>
      <c r="C481" s="5">
        <f>'CALC | Main Engine'!$E481</f>
        <v>1</v>
      </c>
      <c r="D481" s="27">
        <f>IF(ISBLANK('INPUT | Operations'!$C486),"",'INPUT | Operations'!$C485)</f>
        <v>336442</v>
      </c>
      <c r="E481" s="32">
        <f>IF(ISBLANK('INPUT | Operations'!$C486),"",'INPUT | Operations'!$C486)</f>
        <v>336465</v>
      </c>
      <c r="F481" s="123">
        <f t="shared" si="39"/>
        <v>1</v>
      </c>
      <c r="G481" s="49">
        <f t="shared" si="39"/>
        <v>0</v>
      </c>
      <c r="H481" s="49">
        <f t="shared" si="39"/>
        <v>0</v>
      </c>
      <c r="I481" s="49">
        <f t="shared" si="38"/>
        <v>0</v>
      </c>
      <c r="J481" s="49">
        <f t="shared" si="38"/>
        <v>0</v>
      </c>
      <c r="K481" s="50">
        <f t="shared" si="38"/>
        <v>1</v>
      </c>
      <c r="L481" s="49">
        <f t="shared" si="35"/>
        <v>0</v>
      </c>
      <c r="M481" s="49">
        <f t="shared" si="35"/>
        <v>0</v>
      </c>
      <c r="N481" s="49">
        <f t="shared" si="35"/>
        <v>0</v>
      </c>
      <c r="O481" s="49">
        <f t="shared" si="36"/>
        <v>1</v>
      </c>
      <c r="P481" s="49">
        <f t="shared" si="37"/>
        <v>0</v>
      </c>
      <c r="Q481" s="49">
        <f t="shared" si="37"/>
        <v>0</v>
      </c>
      <c r="R481" s="50">
        <f t="shared" si="37"/>
        <v>0</v>
      </c>
      <c r="S481" s="10"/>
    </row>
    <row r="482" spans="1:19" x14ac:dyDescent="0.25">
      <c r="A482" s="10"/>
      <c r="B482" s="4">
        <f>'CALC | Main Engine'!$B482</f>
        <v>475</v>
      </c>
      <c r="C482" s="5">
        <f>'CALC | Main Engine'!$E482</f>
        <v>1</v>
      </c>
      <c r="D482" s="27">
        <f>IF(ISBLANK('INPUT | Operations'!$C487),"",'INPUT | Operations'!$C486)</f>
        <v>336465</v>
      </c>
      <c r="E482" s="32">
        <f>IF(ISBLANK('INPUT | Operations'!$C487),"",'INPUT | Operations'!$C487)</f>
        <v>336497</v>
      </c>
      <c r="F482" s="123">
        <f t="shared" si="39"/>
        <v>1</v>
      </c>
      <c r="G482" s="49">
        <f t="shared" si="39"/>
        <v>0</v>
      </c>
      <c r="H482" s="49">
        <f t="shared" si="39"/>
        <v>0</v>
      </c>
      <c r="I482" s="49">
        <f t="shared" si="38"/>
        <v>0</v>
      </c>
      <c r="J482" s="49">
        <f t="shared" si="38"/>
        <v>0</v>
      </c>
      <c r="K482" s="50">
        <f t="shared" si="38"/>
        <v>1</v>
      </c>
      <c r="L482" s="49">
        <f t="shared" si="35"/>
        <v>0</v>
      </c>
      <c r="M482" s="49">
        <f t="shared" si="35"/>
        <v>0</v>
      </c>
      <c r="N482" s="49">
        <f t="shared" si="35"/>
        <v>0</v>
      </c>
      <c r="O482" s="49">
        <f t="shared" si="36"/>
        <v>1</v>
      </c>
      <c r="P482" s="49">
        <f t="shared" si="37"/>
        <v>0</v>
      </c>
      <c r="Q482" s="49">
        <f t="shared" si="37"/>
        <v>0</v>
      </c>
      <c r="R482" s="50">
        <f t="shared" si="37"/>
        <v>0</v>
      </c>
      <c r="S482" s="10"/>
    </row>
    <row r="483" spans="1:19" x14ac:dyDescent="0.25">
      <c r="A483" s="10"/>
      <c r="B483" s="4">
        <f>'CALC | Main Engine'!$B483</f>
        <v>476</v>
      </c>
      <c r="C483" s="5">
        <f>'CALC | Main Engine'!$E483</f>
        <v>1</v>
      </c>
      <c r="D483" s="27">
        <f>IF(ISBLANK('INPUT | Operations'!$C488),"",'INPUT | Operations'!$C487)</f>
        <v>336497</v>
      </c>
      <c r="E483" s="32">
        <f>IF(ISBLANK('INPUT | Operations'!$C488),"",'INPUT | Operations'!$C488)</f>
        <v>336537</v>
      </c>
      <c r="F483" s="123">
        <f t="shared" si="39"/>
        <v>1</v>
      </c>
      <c r="G483" s="49">
        <f t="shared" si="39"/>
        <v>0</v>
      </c>
      <c r="H483" s="49">
        <f t="shared" si="39"/>
        <v>0</v>
      </c>
      <c r="I483" s="49">
        <f t="shared" si="38"/>
        <v>0</v>
      </c>
      <c r="J483" s="49">
        <f t="shared" si="38"/>
        <v>0</v>
      </c>
      <c r="K483" s="50">
        <f t="shared" si="38"/>
        <v>1</v>
      </c>
      <c r="L483" s="49">
        <f t="shared" si="35"/>
        <v>0</v>
      </c>
      <c r="M483" s="49">
        <f t="shared" si="35"/>
        <v>0</v>
      </c>
      <c r="N483" s="49">
        <f t="shared" si="35"/>
        <v>0</v>
      </c>
      <c r="O483" s="49">
        <f t="shared" si="36"/>
        <v>1</v>
      </c>
      <c r="P483" s="49">
        <f t="shared" si="37"/>
        <v>0</v>
      </c>
      <c r="Q483" s="49">
        <f t="shared" si="37"/>
        <v>0</v>
      </c>
      <c r="R483" s="50">
        <f t="shared" si="37"/>
        <v>0</v>
      </c>
      <c r="S483" s="10"/>
    </row>
    <row r="484" spans="1:19" x14ac:dyDescent="0.25">
      <c r="A484" s="10"/>
      <c r="B484" s="4">
        <f>'CALC | Main Engine'!$B484</f>
        <v>477</v>
      </c>
      <c r="C484" s="5">
        <f>'CALC | Main Engine'!$E484</f>
        <v>1</v>
      </c>
      <c r="D484" s="27">
        <f>IF(ISBLANK('INPUT | Operations'!$C489),"",'INPUT | Operations'!$C488)</f>
        <v>336537</v>
      </c>
      <c r="E484" s="32">
        <f>IF(ISBLANK('INPUT | Operations'!$C489),"",'INPUT | Operations'!$C489)</f>
        <v>336584</v>
      </c>
      <c r="F484" s="123">
        <f t="shared" si="39"/>
        <v>1</v>
      </c>
      <c r="G484" s="49">
        <f t="shared" si="39"/>
        <v>0</v>
      </c>
      <c r="H484" s="49">
        <f t="shared" si="39"/>
        <v>0</v>
      </c>
      <c r="I484" s="49">
        <f t="shared" si="38"/>
        <v>0</v>
      </c>
      <c r="J484" s="49">
        <f t="shared" si="38"/>
        <v>0</v>
      </c>
      <c r="K484" s="50">
        <f t="shared" si="38"/>
        <v>1</v>
      </c>
      <c r="L484" s="49">
        <f t="shared" si="35"/>
        <v>0</v>
      </c>
      <c r="M484" s="49">
        <f t="shared" si="35"/>
        <v>0</v>
      </c>
      <c r="N484" s="49">
        <f t="shared" si="35"/>
        <v>0</v>
      </c>
      <c r="O484" s="49">
        <f t="shared" si="36"/>
        <v>1</v>
      </c>
      <c r="P484" s="49">
        <f t="shared" si="37"/>
        <v>0</v>
      </c>
      <c r="Q484" s="49">
        <f t="shared" si="37"/>
        <v>0</v>
      </c>
      <c r="R484" s="50">
        <f t="shared" si="37"/>
        <v>0</v>
      </c>
      <c r="S484" s="10"/>
    </row>
    <row r="485" spans="1:19" x14ac:dyDescent="0.25">
      <c r="A485" s="10"/>
      <c r="B485" s="4">
        <f>'CALC | Main Engine'!$B485</f>
        <v>478</v>
      </c>
      <c r="C485" s="5">
        <f>'CALC | Main Engine'!$E485</f>
        <v>1</v>
      </c>
      <c r="D485" s="27">
        <f>IF(ISBLANK('INPUT | Operations'!$C490),"",'INPUT | Operations'!$C489)</f>
        <v>336584</v>
      </c>
      <c r="E485" s="32">
        <f>IF(ISBLANK('INPUT | Operations'!$C490),"",'INPUT | Operations'!$C490)</f>
        <v>336640</v>
      </c>
      <c r="F485" s="123">
        <f t="shared" si="39"/>
        <v>1</v>
      </c>
      <c r="G485" s="49">
        <f t="shared" si="39"/>
        <v>0</v>
      </c>
      <c r="H485" s="49">
        <f t="shared" si="39"/>
        <v>0</v>
      </c>
      <c r="I485" s="49">
        <f t="shared" si="38"/>
        <v>0</v>
      </c>
      <c r="J485" s="49">
        <f t="shared" si="38"/>
        <v>0</v>
      </c>
      <c r="K485" s="50">
        <f t="shared" si="38"/>
        <v>1</v>
      </c>
      <c r="L485" s="49">
        <f t="shared" si="35"/>
        <v>0</v>
      </c>
      <c r="M485" s="49">
        <f t="shared" si="35"/>
        <v>0</v>
      </c>
      <c r="N485" s="49">
        <f t="shared" si="35"/>
        <v>0</v>
      </c>
      <c r="O485" s="49">
        <f t="shared" si="36"/>
        <v>1</v>
      </c>
      <c r="P485" s="49">
        <f t="shared" si="37"/>
        <v>0</v>
      </c>
      <c r="Q485" s="49">
        <f t="shared" si="37"/>
        <v>0</v>
      </c>
      <c r="R485" s="50">
        <f t="shared" si="37"/>
        <v>0</v>
      </c>
      <c r="S485" s="10"/>
    </row>
    <row r="486" spans="1:19" x14ac:dyDescent="0.25">
      <c r="A486" s="10"/>
      <c r="B486" s="4">
        <f>'CALC | Main Engine'!$B486</f>
        <v>479</v>
      </c>
      <c r="C486" s="5">
        <f>'CALC | Main Engine'!$E486</f>
        <v>1</v>
      </c>
      <c r="D486" s="27">
        <f>IF(ISBLANK('INPUT | Operations'!$C491),"",'INPUT | Operations'!$C490)</f>
        <v>336640</v>
      </c>
      <c r="E486" s="32">
        <f>IF(ISBLANK('INPUT | Operations'!$C491),"",'INPUT | Operations'!$C491)</f>
        <v>336704</v>
      </c>
      <c r="F486" s="123">
        <f t="shared" si="39"/>
        <v>1</v>
      </c>
      <c r="G486" s="49">
        <f t="shared" si="39"/>
        <v>0</v>
      </c>
      <c r="H486" s="49">
        <f t="shared" si="39"/>
        <v>0</v>
      </c>
      <c r="I486" s="49">
        <f t="shared" si="38"/>
        <v>0</v>
      </c>
      <c r="J486" s="49">
        <f t="shared" si="38"/>
        <v>0</v>
      </c>
      <c r="K486" s="50">
        <f t="shared" si="38"/>
        <v>1</v>
      </c>
      <c r="L486" s="49">
        <f t="shared" si="35"/>
        <v>0</v>
      </c>
      <c r="M486" s="49">
        <f t="shared" si="35"/>
        <v>0</v>
      </c>
      <c r="N486" s="49">
        <f t="shared" si="35"/>
        <v>0</v>
      </c>
      <c r="O486" s="49">
        <f t="shared" si="36"/>
        <v>1</v>
      </c>
      <c r="P486" s="49">
        <f t="shared" si="37"/>
        <v>0</v>
      </c>
      <c r="Q486" s="49">
        <f t="shared" si="37"/>
        <v>0</v>
      </c>
      <c r="R486" s="50">
        <f t="shared" si="37"/>
        <v>0</v>
      </c>
      <c r="S486" s="10"/>
    </row>
    <row r="487" spans="1:19" x14ac:dyDescent="0.25">
      <c r="A487" s="10"/>
      <c r="B487" s="4">
        <f>'CALC | Main Engine'!$B487</f>
        <v>480</v>
      </c>
      <c r="C487" s="5">
        <f>'CALC | Main Engine'!$E487</f>
        <v>1</v>
      </c>
      <c r="D487" s="27">
        <f>IF(ISBLANK('INPUT | Operations'!$C492),"",'INPUT | Operations'!$C491)</f>
        <v>336704</v>
      </c>
      <c r="E487" s="32">
        <f>IF(ISBLANK('INPUT | Operations'!$C492),"",'INPUT | Operations'!$C492)</f>
        <v>336777</v>
      </c>
      <c r="F487" s="123">
        <f t="shared" si="39"/>
        <v>1</v>
      </c>
      <c r="G487" s="49">
        <f t="shared" si="39"/>
        <v>0</v>
      </c>
      <c r="H487" s="49">
        <f t="shared" si="39"/>
        <v>0</v>
      </c>
      <c r="I487" s="49">
        <f t="shared" si="38"/>
        <v>0</v>
      </c>
      <c r="J487" s="49">
        <f t="shared" si="38"/>
        <v>0</v>
      </c>
      <c r="K487" s="50">
        <f t="shared" si="38"/>
        <v>1</v>
      </c>
      <c r="L487" s="49">
        <f t="shared" si="35"/>
        <v>0</v>
      </c>
      <c r="M487" s="49">
        <f t="shared" si="35"/>
        <v>0</v>
      </c>
      <c r="N487" s="49">
        <f t="shared" si="35"/>
        <v>0</v>
      </c>
      <c r="O487" s="49">
        <f t="shared" si="36"/>
        <v>1</v>
      </c>
      <c r="P487" s="49">
        <f t="shared" si="37"/>
        <v>0</v>
      </c>
      <c r="Q487" s="49">
        <f t="shared" si="37"/>
        <v>0</v>
      </c>
      <c r="R487" s="50">
        <f t="shared" si="37"/>
        <v>0</v>
      </c>
      <c r="S487" s="10"/>
    </row>
    <row r="488" spans="1:19" x14ac:dyDescent="0.25">
      <c r="A488" s="10"/>
      <c r="B488" s="4">
        <f>'CALC | Main Engine'!$B488</f>
        <v>481</v>
      </c>
      <c r="C488" s="5">
        <f>'CALC | Main Engine'!$E488</f>
        <v>1</v>
      </c>
      <c r="D488" s="27">
        <f>IF(ISBLANK('INPUT | Operations'!$C493),"",'INPUT | Operations'!$C492)</f>
        <v>336777</v>
      </c>
      <c r="E488" s="32">
        <f>IF(ISBLANK('INPUT | Operations'!$C493),"",'INPUT | Operations'!$C493)</f>
        <v>336858</v>
      </c>
      <c r="F488" s="123">
        <f t="shared" si="39"/>
        <v>1</v>
      </c>
      <c r="G488" s="49">
        <f t="shared" si="39"/>
        <v>0</v>
      </c>
      <c r="H488" s="49">
        <f t="shared" si="39"/>
        <v>0</v>
      </c>
      <c r="I488" s="49">
        <f t="shared" si="38"/>
        <v>0</v>
      </c>
      <c r="J488" s="49">
        <f t="shared" si="38"/>
        <v>0</v>
      </c>
      <c r="K488" s="50">
        <f t="shared" si="38"/>
        <v>1</v>
      </c>
      <c r="L488" s="49">
        <f t="shared" si="35"/>
        <v>0</v>
      </c>
      <c r="M488" s="49">
        <f t="shared" si="35"/>
        <v>0</v>
      </c>
      <c r="N488" s="49">
        <f t="shared" si="35"/>
        <v>0</v>
      </c>
      <c r="O488" s="49">
        <f t="shared" si="36"/>
        <v>1</v>
      </c>
      <c r="P488" s="49">
        <f t="shared" si="37"/>
        <v>0</v>
      </c>
      <c r="Q488" s="49">
        <f t="shared" si="37"/>
        <v>0</v>
      </c>
      <c r="R488" s="50">
        <f t="shared" si="37"/>
        <v>0</v>
      </c>
      <c r="S488" s="10"/>
    </row>
    <row r="489" spans="1:19" x14ac:dyDescent="0.25">
      <c r="A489" s="10"/>
      <c r="B489" s="4">
        <f>'CALC | Main Engine'!$B489</f>
        <v>482</v>
      </c>
      <c r="C489" s="5">
        <f>'CALC | Main Engine'!$E489</f>
        <v>1</v>
      </c>
      <c r="D489" s="27">
        <f>IF(ISBLANK('INPUT | Operations'!$C494),"",'INPUT | Operations'!$C493)</f>
        <v>336858</v>
      </c>
      <c r="E489" s="32">
        <f>IF(ISBLANK('INPUT | Operations'!$C494),"",'INPUT | Operations'!$C494)</f>
        <v>336997.5</v>
      </c>
      <c r="F489" s="123">
        <f t="shared" si="39"/>
        <v>1</v>
      </c>
      <c r="G489" s="49">
        <f t="shared" si="39"/>
        <v>0</v>
      </c>
      <c r="H489" s="49">
        <f t="shared" si="39"/>
        <v>0</v>
      </c>
      <c r="I489" s="49">
        <f t="shared" si="38"/>
        <v>0</v>
      </c>
      <c r="J489" s="49">
        <f t="shared" si="38"/>
        <v>0</v>
      </c>
      <c r="K489" s="50">
        <f t="shared" si="38"/>
        <v>1</v>
      </c>
      <c r="L489" s="49">
        <f t="shared" si="35"/>
        <v>0</v>
      </c>
      <c r="M489" s="49">
        <f t="shared" si="35"/>
        <v>0</v>
      </c>
      <c r="N489" s="49">
        <f t="shared" si="35"/>
        <v>0</v>
      </c>
      <c r="O489" s="49">
        <f t="shared" si="36"/>
        <v>1</v>
      </c>
      <c r="P489" s="49">
        <f t="shared" si="37"/>
        <v>0</v>
      </c>
      <c r="Q489" s="49">
        <f t="shared" si="37"/>
        <v>0</v>
      </c>
      <c r="R489" s="50">
        <f t="shared" si="37"/>
        <v>0</v>
      </c>
      <c r="S489" s="10"/>
    </row>
    <row r="490" spans="1:19" x14ac:dyDescent="0.25">
      <c r="A490" s="10"/>
      <c r="B490" s="4">
        <f>'CALC | Main Engine'!$B490</f>
        <v>483</v>
      </c>
      <c r="C490" s="5">
        <f>'CALC | Main Engine'!$E490</f>
        <v>1</v>
      </c>
      <c r="D490" s="27">
        <f>IF(ISBLANK('INPUT | Operations'!$C495),"",'INPUT | Operations'!$C494)</f>
        <v>336997.5</v>
      </c>
      <c r="E490" s="32">
        <f>IF(ISBLANK('INPUT | Operations'!$C495),"",'INPUT | Operations'!$C495)</f>
        <v>337155</v>
      </c>
      <c r="F490" s="123">
        <f t="shared" si="39"/>
        <v>1</v>
      </c>
      <c r="G490" s="49">
        <f t="shared" si="39"/>
        <v>0</v>
      </c>
      <c r="H490" s="49">
        <f t="shared" si="39"/>
        <v>0</v>
      </c>
      <c r="I490" s="49">
        <f t="shared" si="38"/>
        <v>0</v>
      </c>
      <c r="J490" s="49">
        <f t="shared" si="38"/>
        <v>0</v>
      </c>
      <c r="K490" s="50">
        <f t="shared" si="38"/>
        <v>1</v>
      </c>
      <c r="L490" s="49">
        <f t="shared" si="35"/>
        <v>0</v>
      </c>
      <c r="M490" s="49">
        <f t="shared" si="35"/>
        <v>0</v>
      </c>
      <c r="N490" s="49">
        <f t="shared" si="35"/>
        <v>0</v>
      </c>
      <c r="O490" s="49">
        <f t="shared" si="36"/>
        <v>1</v>
      </c>
      <c r="P490" s="49">
        <f t="shared" si="37"/>
        <v>0</v>
      </c>
      <c r="Q490" s="49">
        <f t="shared" si="37"/>
        <v>0</v>
      </c>
      <c r="R490" s="50">
        <f t="shared" si="37"/>
        <v>0</v>
      </c>
      <c r="S490" s="10"/>
    </row>
    <row r="491" spans="1:19" x14ac:dyDescent="0.25">
      <c r="A491" s="10"/>
      <c r="B491" s="4">
        <f>'CALC | Main Engine'!$B491</f>
        <v>484</v>
      </c>
      <c r="C491" s="5">
        <f>'CALC | Main Engine'!$E491</f>
        <v>1</v>
      </c>
      <c r="D491" s="27">
        <f>IF(ISBLANK('INPUT | Operations'!$C496),"",'INPUT | Operations'!$C495)</f>
        <v>337155</v>
      </c>
      <c r="E491" s="32">
        <f>IF(ISBLANK('INPUT | Operations'!$C496),"",'INPUT | Operations'!$C496)</f>
        <v>337271</v>
      </c>
      <c r="F491" s="123">
        <f t="shared" si="39"/>
        <v>1</v>
      </c>
      <c r="G491" s="49">
        <f t="shared" si="39"/>
        <v>0</v>
      </c>
      <c r="H491" s="49">
        <f t="shared" si="39"/>
        <v>0</v>
      </c>
      <c r="I491" s="49">
        <f t="shared" si="38"/>
        <v>0</v>
      </c>
      <c r="J491" s="49">
        <f t="shared" si="38"/>
        <v>0</v>
      </c>
      <c r="K491" s="50">
        <f t="shared" si="38"/>
        <v>1</v>
      </c>
      <c r="L491" s="49">
        <f t="shared" si="35"/>
        <v>0</v>
      </c>
      <c r="M491" s="49">
        <f t="shared" si="35"/>
        <v>0</v>
      </c>
      <c r="N491" s="49">
        <f t="shared" si="35"/>
        <v>0</v>
      </c>
      <c r="O491" s="49">
        <f t="shared" si="36"/>
        <v>1</v>
      </c>
      <c r="P491" s="49">
        <f t="shared" si="37"/>
        <v>0</v>
      </c>
      <c r="Q491" s="49">
        <f t="shared" si="37"/>
        <v>0</v>
      </c>
      <c r="R491" s="50">
        <f t="shared" si="37"/>
        <v>0</v>
      </c>
      <c r="S491" s="10"/>
    </row>
    <row r="492" spans="1:19" x14ac:dyDescent="0.25">
      <c r="A492" s="10"/>
      <c r="B492" s="4">
        <f>'CALC | Main Engine'!$B492</f>
        <v>485</v>
      </c>
      <c r="C492" s="5">
        <f>'CALC | Main Engine'!$E492</f>
        <v>1</v>
      </c>
      <c r="D492" s="27">
        <f>IF(ISBLANK('INPUT | Operations'!$C497),"",'INPUT | Operations'!$C496)</f>
        <v>337271</v>
      </c>
      <c r="E492" s="32">
        <f>IF(ISBLANK('INPUT | Operations'!$C497),"",'INPUT | Operations'!$C497)</f>
        <v>337396</v>
      </c>
      <c r="F492" s="123">
        <f t="shared" si="39"/>
        <v>1</v>
      </c>
      <c r="G492" s="49">
        <f t="shared" si="39"/>
        <v>0</v>
      </c>
      <c r="H492" s="49">
        <f t="shared" si="39"/>
        <v>0</v>
      </c>
      <c r="I492" s="49">
        <f t="shared" si="38"/>
        <v>0</v>
      </c>
      <c r="J492" s="49">
        <f t="shared" si="38"/>
        <v>0</v>
      </c>
      <c r="K492" s="50">
        <f t="shared" si="38"/>
        <v>1</v>
      </c>
      <c r="L492" s="49">
        <f t="shared" si="35"/>
        <v>0</v>
      </c>
      <c r="M492" s="49">
        <f t="shared" si="35"/>
        <v>0</v>
      </c>
      <c r="N492" s="49">
        <f t="shared" si="35"/>
        <v>0</v>
      </c>
      <c r="O492" s="49">
        <f t="shared" si="36"/>
        <v>1</v>
      </c>
      <c r="P492" s="49">
        <f t="shared" si="37"/>
        <v>0</v>
      </c>
      <c r="Q492" s="49">
        <f t="shared" si="37"/>
        <v>0</v>
      </c>
      <c r="R492" s="50">
        <f t="shared" si="37"/>
        <v>0</v>
      </c>
      <c r="S492" s="10"/>
    </row>
    <row r="493" spans="1:19" x14ac:dyDescent="0.25">
      <c r="A493" s="10"/>
      <c r="B493" s="4">
        <f>'CALC | Main Engine'!$B493</f>
        <v>486</v>
      </c>
      <c r="C493" s="5">
        <f>'CALC | Main Engine'!$E493</f>
        <v>1</v>
      </c>
      <c r="D493" s="27">
        <f>IF(ISBLANK('INPUT | Operations'!$C498),"",'INPUT | Operations'!$C497)</f>
        <v>337396</v>
      </c>
      <c r="E493" s="32">
        <f>IF(ISBLANK('INPUT | Operations'!$C498),"",'INPUT | Operations'!$C498)</f>
        <v>337529</v>
      </c>
      <c r="F493" s="123">
        <f t="shared" si="39"/>
        <v>1</v>
      </c>
      <c r="G493" s="49">
        <f t="shared" si="39"/>
        <v>0</v>
      </c>
      <c r="H493" s="49">
        <f t="shared" si="39"/>
        <v>0</v>
      </c>
      <c r="I493" s="49">
        <f t="shared" si="38"/>
        <v>0</v>
      </c>
      <c r="J493" s="49">
        <f t="shared" si="38"/>
        <v>0</v>
      </c>
      <c r="K493" s="50">
        <f t="shared" si="38"/>
        <v>1</v>
      </c>
      <c r="L493" s="49">
        <f t="shared" si="35"/>
        <v>0</v>
      </c>
      <c r="M493" s="49">
        <f t="shared" si="35"/>
        <v>0</v>
      </c>
      <c r="N493" s="49">
        <f t="shared" si="35"/>
        <v>0</v>
      </c>
      <c r="O493" s="49">
        <f t="shared" si="36"/>
        <v>1</v>
      </c>
      <c r="P493" s="49">
        <f t="shared" si="37"/>
        <v>0</v>
      </c>
      <c r="Q493" s="49">
        <f t="shared" si="37"/>
        <v>0</v>
      </c>
      <c r="R493" s="50">
        <f t="shared" si="37"/>
        <v>0</v>
      </c>
      <c r="S493" s="10"/>
    </row>
    <row r="494" spans="1:19" x14ac:dyDescent="0.25">
      <c r="A494" s="10"/>
      <c r="B494" s="4">
        <f>'CALC | Main Engine'!$B494</f>
        <v>487</v>
      </c>
      <c r="C494" s="5">
        <f>'CALC | Main Engine'!$E494</f>
        <v>1</v>
      </c>
      <c r="D494" s="27">
        <f>IF(ISBLANK('INPUT | Operations'!$C499),"",'INPUT | Operations'!$C498)</f>
        <v>337529</v>
      </c>
      <c r="E494" s="32">
        <f>IF(ISBLANK('INPUT | Operations'!$C499),"",'INPUT | Operations'!$C499)</f>
        <v>337672</v>
      </c>
      <c r="F494" s="123">
        <f t="shared" si="39"/>
        <v>1</v>
      </c>
      <c r="G494" s="49">
        <f t="shared" si="39"/>
        <v>0</v>
      </c>
      <c r="H494" s="49">
        <f t="shared" si="39"/>
        <v>0</v>
      </c>
      <c r="I494" s="49">
        <f t="shared" si="38"/>
        <v>0</v>
      </c>
      <c r="J494" s="49">
        <f t="shared" si="38"/>
        <v>0</v>
      </c>
      <c r="K494" s="50">
        <f t="shared" si="38"/>
        <v>1</v>
      </c>
      <c r="L494" s="49">
        <f t="shared" si="35"/>
        <v>0</v>
      </c>
      <c r="M494" s="49">
        <f t="shared" si="35"/>
        <v>0</v>
      </c>
      <c r="N494" s="49">
        <f t="shared" si="35"/>
        <v>0</v>
      </c>
      <c r="O494" s="49">
        <f t="shared" si="36"/>
        <v>1</v>
      </c>
      <c r="P494" s="49">
        <f t="shared" si="37"/>
        <v>0</v>
      </c>
      <c r="Q494" s="49">
        <f t="shared" si="37"/>
        <v>0</v>
      </c>
      <c r="R494" s="50">
        <f t="shared" si="37"/>
        <v>0</v>
      </c>
      <c r="S494" s="10"/>
    </row>
    <row r="495" spans="1:19" x14ac:dyDescent="0.25">
      <c r="A495" s="10"/>
      <c r="B495" s="4">
        <f>'CALC | Main Engine'!$B495</f>
        <v>488</v>
      </c>
      <c r="C495" s="5">
        <f>'CALC | Main Engine'!$E495</f>
        <v>1</v>
      </c>
      <c r="D495" s="27">
        <f>IF(ISBLANK('INPUT | Operations'!$C500),"",'INPUT | Operations'!$C499)</f>
        <v>337672</v>
      </c>
      <c r="E495" s="32">
        <f>IF(ISBLANK('INPUT | Operations'!$C500),"",'INPUT | Operations'!$C500)</f>
        <v>337823</v>
      </c>
      <c r="F495" s="123">
        <f t="shared" si="39"/>
        <v>1</v>
      </c>
      <c r="G495" s="49">
        <f t="shared" si="39"/>
        <v>0</v>
      </c>
      <c r="H495" s="49">
        <f t="shared" si="39"/>
        <v>0</v>
      </c>
      <c r="I495" s="49">
        <f t="shared" si="38"/>
        <v>0</v>
      </c>
      <c r="J495" s="49">
        <f t="shared" si="38"/>
        <v>0</v>
      </c>
      <c r="K495" s="50">
        <f t="shared" si="38"/>
        <v>1</v>
      </c>
      <c r="L495" s="49">
        <f t="shared" si="35"/>
        <v>0</v>
      </c>
      <c r="M495" s="49">
        <f t="shared" si="35"/>
        <v>0</v>
      </c>
      <c r="N495" s="49">
        <f t="shared" si="35"/>
        <v>0</v>
      </c>
      <c r="O495" s="49">
        <f t="shared" si="36"/>
        <v>1</v>
      </c>
      <c r="P495" s="49">
        <f t="shared" si="37"/>
        <v>0</v>
      </c>
      <c r="Q495" s="49">
        <f t="shared" si="37"/>
        <v>0</v>
      </c>
      <c r="R495" s="50">
        <f t="shared" si="37"/>
        <v>0</v>
      </c>
      <c r="S495" s="10"/>
    </row>
    <row r="496" spans="1:19" x14ac:dyDescent="0.25">
      <c r="A496" s="10"/>
      <c r="B496" s="4">
        <f>'CALC | Main Engine'!$B496</f>
        <v>489</v>
      </c>
      <c r="C496" s="5">
        <f>'CALC | Main Engine'!$E496</f>
        <v>1</v>
      </c>
      <c r="D496" s="27">
        <f>IF(ISBLANK('INPUT | Operations'!$C501),"",'INPUT | Operations'!$C500)</f>
        <v>337823</v>
      </c>
      <c r="E496" s="32">
        <f>IF(ISBLANK('INPUT | Operations'!$C501),"",'INPUT | Operations'!$C501)</f>
        <v>337984</v>
      </c>
      <c r="F496" s="123">
        <f t="shared" si="39"/>
        <v>1</v>
      </c>
      <c r="G496" s="49">
        <f t="shared" si="39"/>
        <v>0</v>
      </c>
      <c r="H496" s="49">
        <f t="shared" si="39"/>
        <v>0</v>
      </c>
      <c r="I496" s="49">
        <f t="shared" si="38"/>
        <v>0</v>
      </c>
      <c r="J496" s="49">
        <f t="shared" si="38"/>
        <v>0</v>
      </c>
      <c r="K496" s="50">
        <f t="shared" si="38"/>
        <v>1</v>
      </c>
      <c r="L496" s="49">
        <f t="shared" si="35"/>
        <v>0</v>
      </c>
      <c r="M496" s="49">
        <f t="shared" si="35"/>
        <v>0</v>
      </c>
      <c r="N496" s="49">
        <f t="shared" si="35"/>
        <v>0</v>
      </c>
      <c r="O496" s="49">
        <f t="shared" si="36"/>
        <v>1</v>
      </c>
      <c r="P496" s="49">
        <f t="shared" si="37"/>
        <v>0</v>
      </c>
      <c r="Q496" s="49">
        <f t="shared" si="37"/>
        <v>0</v>
      </c>
      <c r="R496" s="50">
        <f t="shared" si="37"/>
        <v>0</v>
      </c>
      <c r="S496" s="10"/>
    </row>
    <row r="497" spans="1:19" x14ac:dyDescent="0.25">
      <c r="A497" s="10"/>
      <c r="B497" s="4">
        <f>'CALC | Main Engine'!$B497</f>
        <v>490</v>
      </c>
      <c r="C497" s="5">
        <f>'CALC | Main Engine'!$E497</f>
        <v>1</v>
      </c>
      <c r="D497" s="27">
        <f>IF(ISBLANK('INPUT | Operations'!$C502),"",'INPUT | Operations'!$C501)</f>
        <v>337984</v>
      </c>
      <c r="E497" s="32">
        <f>IF(ISBLANK('INPUT | Operations'!$C502),"",'INPUT | Operations'!$C502)</f>
        <v>338154</v>
      </c>
      <c r="F497" s="123">
        <f t="shared" si="39"/>
        <v>1</v>
      </c>
      <c r="G497" s="49">
        <f t="shared" si="39"/>
        <v>0</v>
      </c>
      <c r="H497" s="49">
        <f t="shared" si="39"/>
        <v>0</v>
      </c>
      <c r="I497" s="49">
        <f t="shared" si="38"/>
        <v>0</v>
      </c>
      <c r="J497" s="49">
        <f t="shared" si="38"/>
        <v>0</v>
      </c>
      <c r="K497" s="50">
        <f t="shared" si="38"/>
        <v>1</v>
      </c>
      <c r="L497" s="49">
        <f t="shared" si="35"/>
        <v>0</v>
      </c>
      <c r="M497" s="49">
        <f t="shared" si="35"/>
        <v>0</v>
      </c>
      <c r="N497" s="49">
        <f t="shared" si="35"/>
        <v>0</v>
      </c>
      <c r="O497" s="49">
        <f t="shared" si="36"/>
        <v>1</v>
      </c>
      <c r="P497" s="49">
        <f t="shared" si="37"/>
        <v>0</v>
      </c>
      <c r="Q497" s="49">
        <f t="shared" si="37"/>
        <v>0</v>
      </c>
      <c r="R497" s="50">
        <f t="shared" si="37"/>
        <v>0</v>
      </c>
      <c r="S497" s="10"/>
    </row>
    <row r="498" spans="1:19" x14ac:dyDescent="0.25">
      <c r="A498" s="10"/>
      <c r="B498" s="4">
        <f>'CALC | Main Engine'!$B498</f>
        <v>491</v>
      </c>
      <c r="C498" s="5">
        <f>'CALC | Main Engine'!$E498</f>
        <v>1</v>
      </c>
      <c r="D498" s="27">
        <f>IF(ISBLANK('INPUT | Operations'!$C503),"",'INPUT | Operations'!$C502)</f>
        <v>338154</v>
      </c>
      <c r="E498" s="32">
        <f>IF(ISBLANK('INPUT | Operations'!$C503),"",'INPUT | Operations'!$C503)</f>
        <v>338334</v>
      </c>
      <c r="F498" s="123">
        <f t="shared" si="39"/>
        <v>1</v>
      </c>
      <c r="G498" s="49">
        <f t="shared" si="39"/>
        <v>0</v>
      </c>
      <c r="H498" s="49">
        <f t="shared" si="39"/>
        <v>0</v>
      </c>
      <c r="I498" s="49">
        <f t="shared" si="38"/>
        <v>0</v>
      </c>
      <c r="J498" s="49">
        <f t="shared" si="38"/>
        <v>0</v>
      </c>
      <c r="K498" s="50">
        <f t="shared" si="38"/>
        <v>1</v>
      </c>
      <c r="L498" s="49">
        <f t="shared" si="35"/>
        <v>0</v>
      </c>
      <c r="M498" s="49">
        <f t="shared" si="35"/>
        <v>0</v>
      </c>
      <c r="N498" s="49">
        <f t="shared" si="35"/>
        <v>0</v>
      </c>
      <c r="O498" s="49">
        <f t="shared" si="36"/>
        <v>1</v>
      </c>
      <c r="P498" s="49">
        <f t="shared" si="37"/>
        <v>0</v>
      </c>
      <c r="Q498" s="49">
        <f t="shared" si="37"/>
        <v>0</v>
      </c>
      <c r="R498" s="50">
        <f t="shared" si="37"/>
        <v>0</v>
      </c>
      <c r="S498" s="10"/>
    </row>
    <row r="499" spans="1:19" x14ac:dyDescent="0.25">
      <c r="A499" s="10"/>
      <c r="B499" s="4">
        <f>'CALC | Main Engine'!$B499</f>
        <v>492</v>
      </c>
      <c r="C499" s="5">
        <f>'CALC | Main Engine'!$E499</f>
        <v>1</v>
      </c>
      <c r="D499" s="27">
        <f>IF(ISBLANK('INPUT | Operations'!$C504),"",'INPUT | Operations'!$C503)</f>
        <v>338334</v>
      </c>
      <c r="E499" s="32">
        <f>IF(ISBLANK('INPUT | Operations'!$C504),"",'INPUT | Operations'!$C504)</f>
        <v>338523</v>
      </c>
      <c r="F499" s="123">
        <f t="shared" si="39"/>
        <v>1</v>
      </c>
      <c r="G499" s="49">
        <f t="shared" si="39"/>
        <v>0</v>
      </c>
      <c r="H499" s="49">
        <f t="shared" si="39"/>
        <v>0</v>
      </c>
      <c r="I499" s="49">
        <f t="shared" si="38"/>
        <v>0</v>
      </c>
      <c r="J499" s="49">
        <f t="shared" si="38"/>
        <v>0</v>
      </c>
      <c r="K499" s="50">
        <f t="shared" si="38"/>
        <v>1</v>
      </c>
      <c r="L499" s="49">
        <f t="shared" si="35"/>
        <v>0</v>
      </c>
      <c r="M499" s="49">
        <f t="shared" si="35"/>
        <v>0</v>
      </c>
      <c r="N499" s="49">
        <f t="shared" si="35"/>
        <v>0</v>
      </c>
      <c r="O499" s="49">
        <f t="shared" si="36"/>
        <v>1</v>
      </c>
      <c r="P499" s="49">
        <f t="shared" si="37"/>
        <v>0</v>
      </c>
      <c r="Q499" s="49">
        <f t="shared" si="37"/>
        <v>0</v>
      </c>
      <c r="R499" s="50">
        <f t="shared" si="37"/>
        <v>0</v>
      </c>
      <c r="S499" s="10"/>
    </row>
    <row r="500" spans="1:19" x14ac:dyDescent="0.25">
      <c r="A500" s="10"/>
      <c r="B500" s="4">
        <f>'CALC | Main Engine'!$B500</f>
        <v>493</v>
      </c>
      <c r="C500" s="5">
        <f>'CALC | Main Engine'!$E500</f>
        <v>1</v>
      </c>
      <c r="D500" s="27">
        <f>IF(ISBLANK('INPUT | Operations'!$C505),"",'INPUT | Operations'!$C504)</f>
        <v>338523</v>
      </c>
      <c r="E500" s="32">
        <f>IF(ISBLANK('INPUT | Operations'!$C505),"",'INPUT | Operations'!$C505)</f>
        <v>338827.5</v>
      </c>
      <c r="F500" s="123">
        <f t="shared" si="39"/>
        <v>1</v>
      </c>
      <c r="G500" s="49">
        <f t="shared" si="39"/>
        <v>0</v>
      </c>
      <c r="H500" s="49">
        <f t="shared" si="39"/>
        <v>0</v>
      </c>
      <c r="I500" s="49">
        <f t="shared" si="38"/>
        <v>0</v>
      </c>
      <c r="J500" s="49">
        <f t="shared" si="38"/>
        <v>0</v>
      </c>
      <c r="K500" s="50">
        <f t="shared" si="38"/>
        <v>1</v>
      </c>
      <c r="L500" s="49">
        <f t="shared" si="35"/>
        <v>0</v>
      </c>
      <c r="M500" s="49">
        <f t="shared" si="35"/>
        <v>0</v>
      </c>
      <c r="N500" s="49">
        <f t="shared" si="35"/>
        <v>0</v>
      </c>
      <c r="O500" s="49">
        <f t="shared" si="36"/>
        <v>1</v>
      </c>
      <c r="P500" s="49">
        <f t="shared" si="37"/>
        <v>0</v>
      </c>
      <c r="Q500" s="49">
        <f t="shared" si="37"/>
        <v>0</v>
      </c>
      <c r="R500" s="50">
        <f t="shared" si="37"/>
        <v>0</v>
      </c>
      <c r="S500" s="10"/>
    </row>
    <row r="501" spans="1:19" x14ac:dyDescent="0.25">
      <c r="A501" s="10"/>
      <c r="B501" s="4">
        <f>'CALC | Main Engine'!$B501</f>
        <v>494</v>
      </c>
      <c r="C501" s="5">
        <f>'CALC | Main Engine'!$E501</f>
        <v>1</v>
      </c>
      <c r="D501" s="27">
        <f>IF(ISBLANK('INPUT | Operations'!$C506),"",'INPUT | Operations'!$C505)</f>
        <v>338827.5</v>
      </c>
      <c r="E501" s="32">
        <f>IF(ISBLANK('INPUT | Operations'!$C506),"",'INPUT | Operations'!$C506)</f>
        <v>339004</v>
      </c>
      <c r="F501" s="123">
        <f t="shared" si="39"/>
        <v>1</v>
      </c>
      <c r="G501" s="49">
        <f t="shared" si="39"/>
        <v>0</v>
      </c>
      <c r="H501" s="49">
        <f t="shared" si="39"/>
        <v>0</v>
      </c>
      <c r="I501" s="49">
        <f t="shared" si="38"/>
        <v>0</v>
      </c>
      <c r="J501" s="49">
        <f t="shared" si="38"/>
        <v>0</v>
      </c>
      <c r="K501" s="50">
        <f t="shared" si="38"/>
        <v>1</v>
      </c>
      <c r="L501" s="49">
        <f t="shared" si="35"/>
        <v>0</v>
      </c>
      <c r="M501" s="49">
        <f t="shared" si="35"/>
        <v>0</v>
      </c>
      <c r="N501" s="49">
        <f t="shared" si="35"/>
        <v>0</v>
      </c>
      <c r="O501" s="49">
        <f t="shared" si="36"/>
        <v>1</v>
      </c>
      <c r="P501" s="49">
        <f t="shared" si="37"/>
        <v>0</v>
      </c>
      <c r="Q501" s="49">
        <f t="shared" si="37"/>
        <v>0</v>
      </c>
      <c r="R501" s="50">
        <f t="shared" si="37"/>
        <v>0</v>
      </c>
      <c r="S501" s="10"/>
    </row>
    <row r="502" spans="1:19" x14ac:dyDescent="0.25">
      <c r="A502" s="10"/>
      <c r="B502" s="4">
        <f>'CALC | Main Engine'!$B502</f>
        <v>495</v>
      </c>
      <c r="C502" s="5">
        <f>'CALC | Main Engine'!$E502</f>
        <v>1</v>
      </c>
      <c r="D502" s="27">
        <f>IF(ISBLANK('INPUT | Operations'!$C507),"",'INPUT | Operations'!$C506)</f>
        <v>339004</v>
      </c>
      <c r="E502" s="32">
        <f>IF(ISBLANK('INPUT | Operations'!$C507),"",'INPUT | Operations'!$C507)</f>
        <v>339228</v>
      </c>
      <c r="F502" s="123">
        <f t="shared" si="39"/>
        <v>1</v>
      </c>
      <c r="G502" s="49">
        <f t="shared" si="39"/>
        <v>0</v>
      </c>
      <c r="H502" s="49">
        <f t="shared" si="39"/>
        <v>0</v>
      </c>
      <c r="I502" s="49">
        <f t="shared" si="38"/>
        <v>0</v>
      </c>
      <c r="J502" s="49">
        <f t="shared" si="38"/>
        <v>0</v>
      </c>
      <c r="K502" s="50">
        <f t="shared" si="38"/>
        <v>1</v>
      </c>
      <c r="L502" s="49">
        <f t="shared" si="35"/>
        <v>0</v>
      </c>
      <c r="M502" s="49">
        <f t="shared" si="35"/>
        <v>0</v>
      </c>
      <c r="N502" s="49">
        <f t="shared" si="35"/>
        <v>0</v>
      </c>
      <c r="O502" s="49">
        <f t="shared" si="36"/>
        <v>1</v>
      </c>
      <c r="P502" s="49">
        <f t="shared" si="37"/>
        <v>0</v>
      </c>
      <c r="Q502" s="49">
        <f t="shared" si="37"/>
        <v>0</v>
      </c>
      <c r="R502" s="50">
        <f t="shared" si="37"/>
        <v>0</v>
      </c>
      <c r="S502" s="10"/>
    </row>
    <row r="503" spans="1:19" x14ac:dyDescent="0.25">
      <c r="A503" s="10"/>
      <c r="B503" s="4">
        <f>'CALC | Main Engine'!$B503</f>
        <v>496</v>
      </c>
      <c r="C503" s="5">
        <f>'CALC | Main Engine'!$E503</f>
        <v>1</v>
      </c>
      <c r="D503" s="27">
        <f>IF(ISBLANK('INPUT | Operations'!$C508),"",'INPUT | Operations'!$C507)</f>
        <v>339228</v>
      </c>
      <c r="E503" s="32">
        <f>IF(ISBLANK('INPUT | Operations'!$C508),"",'INPUT | Operations'!$C508)</f>
        <v>339461</v>
      </c>
      <c r="F503" s="123">
        <f t="shared" si="39"/>
        <v>1</v>
      </c>
      <c r="G503" s="49">
        <f t="shared" si="39"/>
        <v>0</v>
      </c>
      <c r="H503" s="49">
        <f t="shared" si="39"/>
        <v>0</v>
      </c>
      <c r="I503" s="49">
        <f t="shared" si="38"/>
        <v>0</v>
      </c>
      <c r="J503" s="49">
        <f t="shared" si="38"/>
        <v>0</v>
      </c>
      <c r="K503" s="50">
        <f t="shared" si="38"/>
        <v>1</v>
      </c>
      <c r="L503" s="49">
        <f t="shared" si="35"/>
        <v>0</v>
      </c>
      <c r="M503" s="49">
        <f t="shared" si="35"/>
        <v>0</v>
      </c>
      <c r="N503" s="49">
        <f t="shared" si="35"/>
        <v>0</v>
      </c>
      <c r="O503" s="49">
        <f t="shared" si="36"/>
        <v>1</v>
      </c>
      <c r="P503" s="49">
        <f t="shared" si="37"/>
        <v>0</v>
      </c>
      <c r="Q503" s="49">
        <f t="shared" si="37"/>
        <v>0</v>
      </c>
      <c r="R503" s="50">
        <f t="shared" si="37"/>
        <v>0</v>
      </c>
      <c r="S503" s="10"/>
    </row>
    <row r="504" spans="1:19" x14ac:dyDescent="0.25">
      <c r="A504" s="10"/>
      <c r="B504" s="4">
        <f>'CALC | Main Engine'!$B504</f>
        <v>497</v>
      </c>
      <c r="C504" s="5">
        <f>'CALC | Main Engine'!$E504</f>
        <v>1</v>
      </c>
      <c r="D504" s="27">
        <f>IF(ISBLANK('INPUT | Operations'!$C509),"",'INPUT | Operations'!$C508)</f>
        <v>339461</v>
      </c>
      <c r="E504" s="32">
        <f>IF(ISBLANK('INPUT | Operations'!$C509),"",'INPUT | Operations'!$C509)</f>
        <v>339705</v>
      </c>
      <c r="F504" s="123">
        <f t="shared" si="39"/>
        <v>1</v>
      </c>
      <c r="G504" s="49">
        <f t="shared" si="39"/>
        <v>0</v>
      </c>
      <c r="H504" s="49">
        <f t="shared" si="39"/>
        <v>0</v>
      </c>
      <c r="I504" s="49">
        <f t="shared" si="38"/>
        <v>0</v>
      </c>
      <c r="J504" s="49">
        <f t="shared" si="38"/>
        <v>0</v>
      </c>
      <c r="K504" s="50">
        <f t="shared" si="38"/>
        <v>1</v>
      </c>
      <c r="L504" s="49">
        <f t="shared" si="35"/>
        <v>0</v>
      </c>
      <c r="M504" s="49">
        <f t="shared" si="35"/>
        <v>0</v>
      </c>
      <c r="N504" s="49">
        <f t="shared" si="35"/>
        <v>0</v>
      </c>
      <c r="O504" s="49">
        <f t="shared" si="36"/>
        <v>1</v>
      </c>
      <c r="P504" s="49">
        <f t="shared" si="37"/>
        <v>0</v>
      </c>
      <c r="Q504" s="49">
        <f t="shared" si="37"/>
        <v>0</v>
      </c>
      <c r="R504" s="50">
        <f t="shared" si="37"/>
        <v>0</v>
      </c>
      <c r="S504" s="10"/>
    </row>
    <row r="505" spans="1:19" x14ac:dyDescent="0.25">
      <c r="A505" s="10"/>
      <c r="B505" s="4">
        <f>'CALC | Main Engine'!$B505</f>
        <v>498</v>
      </c>
      <c r="C505" s="5">
        <f>'CALC | Main Engine'!$E505</f>
        <v>1</v>
      </c>
      <c r="D505" s="27">
        <f>IF(ISBLANK('INPUT | Operations'!$C510),"",'INPUT | Operations'!$C509)</f>
        <v>339705</v>
      </c>
      <c r="E505" s="32">
        <f>IF(ISBLANK('INPUT | Operations'!$C510),"",'INPUT | Operations'!$C510)</f>
        <v>339959</v>
      </c>
      <c r="F505" s="123">
        <f t="shared" si="39"/>
        <v>1</v>
      </c>
      <c r="G505" s="49">
        <f t="shared" si="39"/>
        <v>0</v>
      </c>
      <c r="H505" s="49">
        <f t="shared" si="39"/>
        <v>0</v>
      </c>
      <c r="I505" s="49">
        <f t="shared" si="38"/>
        <v>0</v>
      </c>
      <c r="J505" s="49">
        <f t="shared" si="38"/>
        <v>0</v>
      </c>
      <c r="K505" s="50">
        <f t="shared" si="38"/>
        <v>1</v>
      </c>
      <c r="L505" s="49">
        <f t="shared" si="35"/>
        <v>0</v>
      </c>
      <c r="M505" s="49">
        <f t="shared" si="35"/>
        <v>0</v>
      </c>
      <c r="N505" s="49">
        <f t="shared" si="35"/>
        <v>0</v>
      </c>
      <c r="O505" s="49">
        <f t="shared" si="36"/>
        <v>1</v>
      </c>
      <c r="P505" s="49">
        <f t="shared" si="37"/>
        <v>0</v>
      </c>
      <c r="Q505" s="49">
        <f t="shared" si="37"/>
        <v>0</v>
      </c>
      <c r="R505" s="50">
        <f t="shared" si="37"/>
        <v>0</v>
      </c>
      <c r="S505" s="10"/>
    </row>
    <row r="506" spans="1:19" x14ac:dyDescent="0.25">
      <c r="A506" s="10"/>
      <c r="B506" s="4">
        <f>'CALC | Main Engine'!$B506</f>
        <v>499</v>
      </c>
      <c r="C506" s="5">
        <f>'CALC | Main Engine'!$E506</f>
        <v>1</v>
      </c>
      <c r="D506" s="27">
        <f>IF(ISBLANK('INPUT | Operations'!$C511),"",'INPUT | Operations'!$C510)</f>
        <v>339959</v>
      </c>
      <c r="E506" s="32">
        <f>IF(ISBLANK('INPUT | Operations'!$C511),"",'INPUT | Operations'!$C511)</f>
        <v>340223</v>
      </c>
      <c r="F506" s="123">
        <f t="shared" si="39"/>
        <v>1</v>
      </c>
      <c r="G506" s="49">
        <f t="shared" si="39"/>
        <v>0</v>
      </c>
      <c r="H506" s="49">
        <f t="shared" si="39"/>
        <v>0</v>
      </c>
      <c r="I506" s="49">
        <f t="shared" si="38"/>
        <v>0</v>
      </c>
      <c r="J506" s="49">
        <f t="shared" si="38"/>
        <v>0</v>
      </c>
      <c r="K506" s="50">
        <f t="shared" si="38"/>
        <v>1</v>
      </c>
      <c r="L506" s="49">
        <f t="shared" si="35"/>
        <v>0</v>
      </c>
      <c r="M506" s="49">
        <f t="shared" si="35"/>
        <v>0</v>
      </c>
      <c r="N506" s="49">
        <f t="shared" si="35"/>
        <v>0</v>
      </c>
      <c r="O506" s="49">
        <f t="shared" si="36"/>
        <v>1</v>
      </c>
      <c r="P506" s="49">
        <f t="shared" si="37"/>
        <v>0</v>
      </c>
      <c r="Q506" s="49">
        <f t="shared" si="37"/>
        <v>0</v>
      </c>
      <c r="R506" s="50">
        <f t="shared" si="37"/>
        <v>0</v>
      </c>
      <c r="S506" s="10"/>
    </row>
    <row r="507" spans="1:19" x14ac:dyDescent="0.25">
      <c r="A507" s="10"/>
      <c r="B507" s="4">
        <f>'CALC | Main Engine'!$B507</f>
        <v>500</v>
      </c>
      <c r="C507" s="5">
        <f>'CALC | Main Engine'!$E507</f>
        <v>1</v>
      </c>
      <c r="D507" s="27">
        <f>IF(ISBLANK('INPUT | Operations'!$C512),"",'INPUT | Operations'!$C511)</f>
        <v>340223</v>
      </c>
      <c r="E507" s="32">
        <f>IF(ISBLANK('INPUT | Operations'!$C512),"",'INPUT | Operations'!$C512)</f>
        <v>340496</v>
      </c>
      <c r="F507" s="123">
        <f t="shared" si="39"/>
        <v>1</v>
      </c>
      <c r="G507" s="49">
        <f t="shared" si="39"/>
        <v>0</v>
      </c>
      <c r="H507" s="49">
        <f t="shared" si="39"/>
        <v>0</v>
      </c>
      <c r="I507" s="49">
        <f t="shared" si="38"/>
        <v>0</v>
      </c>
      <c r="J507" s="49">
        <f t="shared" si="38"/>
        <v>0</v>
      </c>
      <c r="K507" s="50">
        <f t="shared" si="38"/>
        <v>1</v>
      </c>
      <c r="L507" s="49">
        <f t="shared" si="35"/>
        <v>0</v>
      </c>
      <c r="M507" s="49">
        <f t="shared" si="35"/>
        <v>0</v>
      </c>
      <c r="N507" s="49">
        <f t="shared" si="35"/>
        <v>0</v>
      </c>
      <c r="O507" s="49">
        <f t="shared" si="36"/>
        <v>1</v>
      </c>
      <c r="P507" s="49">
        <f t="shared" si="37"/>
        <v>0</v>
      </c>
      <c r="Q507" s="49">
        <f t="shared" si="37"/>
        <v>0</v>
      </c>
      <c r="R507" s="50">
        <f t="shared" si="37"/>
        <v>0</v>
      </c>
      <c r="S507" s="10"/>
    </row>
    <row r="508" spans="1:19" x14ac:dyDescent="0.25">
      <c r="A508" s="10"/>
      <c r="B508" s="4">
        <f>'CALC | Main Engine'!$B508</f>
        <v>501</v>
      </c>
      <c r="C508" s="5">
        <f>'CALC | Main Engine'!$E508</f>
        <v>1</v>
      </c>
      <c r="D508" s="27">
        <f>IF(ISBLANK('INPUT | Operations'!$C513),"",'INPUT | Operations'!$C512)</f>
        <v>340496</v>
      </c>
      <c r="E508" s="32">
        <f>IF(ISBLANK('INPUT | Operations'!$C513),"",'INPUT | Operations'!$C513)</f>
        <v>340925.5</v>
      </c>
      <c r="F508" s="123">
        <f t="shared" si="39"/>
        <v>1</v>
      </c>
      <c r="G508" s="49">
        <f t="shared" si="39"/>
        <v>0</v>
      </c>
      <c r="H508" s="49">
        <f t="shared" si="39"/>
        <v>0</v>
      </c>
      <c r="I508" s="49">
        <f t="shared" si="38"/>
        <v>0</v>
      </c>
      <c r="J508" s="49">
        <f t="shared" si="38"/>
        <v>0</v>
      </c>
      <c r="K508" s="50">
        <f t="shared" si="38"/>
        <v>1</v>
      </c>
      <c r="L508" s="49">
        <f t="shared" si="35"/>
        <v>0</v>
      </c>
      <c r="M508" s="49">
        <f t="shared" si="35"/>
        <v>0</v>
      </c>
      <c r="N508" s="49">
        <f t="shared" si="35"/>
        <v>0</v>
      </c>
      <c r="O508" s="49">
        <f t="shared" si="36"/>
        <v>1</v>
      </c>
      <c r="P508" s="49">
        <f t="shared" si="37"/>
        <v>0</v>
      </c>
      <c r="Q508" s="49">
        <f t="shared" si="37"/>
        <v>0</v>
      </c>
      <c r="R508" s="50">
        <f t="shared" si="37"/>
        <v>0</v>
      </c>
      <c r="S508" s="10"/>
    </row>
    <row r="509" spans="1:19" x14ac:dyDescent="0.25">
      <c r="A509" s="10"/>
      <c r="B509" s="4">
        <f>'CALC | Main Engine'!$B509</f>
        <v>502</v>
      </c>
      <c r="C509" s="5">
        <f>'CALC | Main Engine'!$E509</f>
        <v>1</v>
      </c>
      <c r="D509" s="27">
        <f>IF(ISBLANK('INPUT | Operations'!$C514),"",'INPUT | Operations'!$C513)</f>
        <v>340925.5</v>
      </c>
      <c r="E509" s="32">
        <f>IF(ISBLANK('INPUT | Operations'!$C514),"",'INPUT | Operations'!$C514)</f>
        <v>341172</v>
      </c>
      <c r="F509" s="123">
        <f t="shared" si="39"/>
        <v>1</v>
      </c>
      <c r="G509" s="49">
        <f t="shared" si="39"/>
        <v>0</v>
      </c>
      <c r="H509" s="49">
        <f t="shared" si="39"/>
        <v>0</v>
      </c>
      <c r="I509" s="49">
        <f t="shared" si="38"/>
        <v>0</v>
      </c>
      <c r="J509" s="49">
        <f t="shared" si="38"/>
        <v>0</v>
      </c>
      <c r="K509" s="50">
        <f t="shared" si="38"/>
        <v>1</v>
      </c>
      <c r="L509" s="49">
        <f t="shared" si="35"/>
        <v>0</v>
      </c>
      <c r="M509" s="49">
        <f t="shared" si="35"/>
        <v>0</v>
      </c>
      <c r="N509" s="49">
        <f t="shared" si="35"/>
        <v>0</v>
      </c>
      <c r="O509" s="49">
        <f t="shared" si="36"/>
        <v>1</v>
      </c>
      <c r="P509" s="49">
        <f t="shared" si="37"/>
        <v>0</v>
      </c>
      <c r="Q509" s="49">
        <f t="shared" si="37"/>
        <v>0</v>
      </c>
      <c r="R509" s="50">
        <f t="shared" si="37"/>
        <v>0</v>
      </c>
      <c r="S509" s="10"/>
    </row>
    <row r="510" spans="1:19" x14ac:dyDescent="0.25">
      <c r="A510" s="10"/>
      <c r="B510" s="4">
        <f>'CALC | Main Engine'!$B510</f>
        <v>503</v>
      </c>
      <c r="C510" s="5">
        <f>'CALC | Main Engine'!$E510</f>
        <v>1</v>
      </c>
      <c r="D510" s="27">
        <f>IF(ISBLANK('INPUT | Operations'!$C515),"",'INPUT | Operations'!$C514)</f>
        <v>341172</v>
      </c>
      <c r="E510" s="32">
        <f>IF(ISBLANK('INPUT | Operations'!$C515),"",'INPUT | Operations'!$C515)</f>
        <v>341476</v>
      </c>
      <c r="F510" s="123">
        <f t="shared" si="39"/>
        <v>1</v>
      </c>
      <c r="G510" s="49">
        <f t="shared" si="39"/>
        <v>0</v>
      </c>
      <c r="H510" s="49">
        <f t="shared" si="39"/>
        <v>0</v>
      </c>
      <c r="I510" s="49">
        <f t="shared" si="38"/>
        <v>0</v>
      </c>
      <c r="J510" s="49">
        <f t="shared" si="38"/>
        <v>0</v>
      </c>
      <c r="K510" s="50">
        <f t="shared" si="38"/>
        <v>1</v>
      </c>
      <c r="L510" s="49">
        <f t="shared" si="35"/>
        <v>0</v>
      </c>
      <c r="M510" s="49">
        <f t="shared" si="35"/>
        <v>0</v>
      </c>
      <c r="N510" s="49">
        <f t="shared" si="35"/>
        <v>0</v>
      </c>
      <c r="O510" s="49">
        <f t="shared" si="36"/>
        <v>1</v>
      </c>
      <c r="P510" s="49">
        <f t="shared" si="37"/>
        <v>0</v>
      </c>
      <c r="Q510" s="49">
        <f t="shared" si="37"/>
        <v>0</v>
      </c>
      <c r="R510" s="50">
        <f t="shared" si="37"/>
        <v>0</v>
      </c>
      <c r="S510" s="10"/>
    </row>
    <row r="511" spans="1:19" x14ac:dyDescent="0.25">
      <c r="A511" s="10"/>
      <c r="B511" s="4">
        <f>'CALC | Main Engine'!$B511</f>
        <v>504</v>
      </c>
      <c r="C511" s="5">
        <f>'CALC | Main Engine'!$E511</f>
        <v>1</v>
      </c>
      <c r="D511" s="27">
        <f>IF(ISBLANK('INPUT | Operations'!$C516),"",'INPUT | Operations'!$C515)</f>
        <v>341476</v>
      </c>
      <c r="E511" s="32">
        <f>IF(ISBLANK('INPUT | Operations'!$C516),"",'INPUT | Operations'!$C516)</f>
        <v>341783</v>
      </c>
      <c r="F511" s="123">
        <f t="shared" si="39"/>
        <v>1</v>
      </c>
      <c r="G511" s="49">
        <f t="shared" si="39"/>
        <v>0</v>
      </c>
      <c r="H511" s="49">
        <f t="shared" si="39"/>
        <v>0</v>
      </c>
      <c r="I511" s="49">
        <f t="shared" si="38"/>
        <v>0</v>
      </c>
      <c r="J511" s="49">
        <f t="shared" si="38"/>
        <v>0</v>
      </c>
      <c r="K511" s="50">
        <f t="shared" si="38"/>
        <v>1</v>
      </c>
      <c r="L511" s="49">
        <f t="shared" si="35"/>
        <v>0</v>
      </c>
      <c r="M511" s="49">
        <f t="shared" si="35"/>
        <v>0</v>
      </c>
      <c r="N511" s="49">
        <f t="shared" si="35"/>
        <v>0</v>
      </c>
      <c r="O511" s="49">
        <f t="shared" si="36"/>
        <v>1</v>
      </c>
      <c r="P511" s="49">
        <f t="shared" si="37"/>
        <v>0</v>
      </c>
      <c r="Q511" s="49">
        <f t="shared" si="37"/>
        <v>0</v>
      </c>
      <c r="R511" s="50">
        <f t="shared" si="37"/>
        <v>0</v>
      </c>
      <c r="S511" s="10"/>
    </row>
    <row r="512" spans="1:19" x14ac:dyDescent="0.25">
      <c r="A512" s="10"/>
      <c r="B512" s="4">
        <f>'CALC | Main Engine'!$B512</f>
        <v>505</v>
      </c>
      <c r="C512" s="5">
        <f>'CALC | Main Engine'!$E512</f>
        <v>1</v>
      </c>
      <c r="D512" s="27">
        <f>IF(ISBLANK('INPUT | Operations'!$C517),"",'INPUT | Operations'!$C516)</f>
        <v>341783</v>
      </c>
      <c r="E512" s="32">
        <f>IF(ISBLANK('INPUT | Operations'!$C517),"",'INPUT | Operations'!$C517)</f>
        <v>342091</v>
      </c>
      <c r="F512" s="123">
        <f t="shared" si="39"/>
        <v>1</v>
      </c>
      <c r="G512" s="49">
        <f t="shared" si="39"/>
        <v>0</v>
      </c>
      <c r="H512" s="49">
        <f t="shared" si="39"/>
        <v>0</v>
      </c>
      <c r="I512" s="49">
        <f t="shared" si="38"/>
        <v>0</v>
      </c>
      <c r="J512" s="49">
        <f t="shared" si="38"/>
        <v>0</v>
      </c>
      <c r="K512" s="50">
        <f t="shared" si="38"/>
        <v>1</v>
      </c>
      <c r="L512" s="49">
        <f t="shared" si="35"/>
        <v>0</v>
      </c>
      <c r="M512" s="49">
        <f t="shared" si="35"/>
        <v>0</v>
      </c>
      <c r="N512" s="49">
        <f t="shared" si="35"/>
        <v>0</v>
      </c>
      <c r="O512" s="49">
        <f t="shared" si="36"/>
        <v>1</v>
      </c>
      <c r="P512" s="49">
        <f t="shared" si="37"/>
        <v>0</v>
      </c>
      <c r="Q512" s="49">
        <f t="shared" si="37"/>
        <v>0</v>
      </c>
      <c r="R512" s="50">
        <f t="shared" si="37"/>
        <v>0</v>
      </c>
      <c r="S512" s="10"/>
    </row>
    <row r="513" spans="1:19" x14ac:dyDescent="0.25">
      <c r="A513" s="10"/>
      <c r="B513" s="4">
        <f>'CALC | Main Engine'!$B513</f>
        <v>506</v>
      </c>
      <c r="C513" s="5">
        <f>'CALC | Main Engine'!$E513</f>
        <v>1</v>
      </c>
      <c r="D513" s="27">
        <f>IF(ISBLANK('INPUT | Operations'!$C518),"",'INPUT | Operations'!$C517)</f>
        <v>342091</v>
      </c>
      <c r="E513" s="32">
        <f>IF(ISBLANK('INPUT | Operations'!$C518),"",'INPUT | Operations'!$C518)</f>
        <v>342400</v>
      </c>
      <c r="F513" s="123">
        <f t="shared" si="39"/>
        <v>1</v>
      </c>
      <c r="G513" s="49">
        <f t="shared" si="39"/>
        <v>0</v>
      </c>
      <c r="H513" s="49">
        <f t="shared" si="39"/>
        <v>0</v>
      </c>
      <c r="I513" s="49">
        <f t="shared" si="38"/>
        <v>0</v>
      </c>
      <c r="J513" s="49">
        <f t="shared" si="38"/>
        <v>0</v>
      </c>
      <c r="K513" s="50">
        <f t="shared" si="38"/>
        <v>1</v>
      </c>
      <c r="L513" s="49">
        <f t="shared" si="35"/>
        <v>0</v>
      </c>
      <c r="M513" s="49">
        <f t="shared" si="35"/>
        <v>0</v>
      </c>
      <c r="N513" s="49">
        <f t="shared" si="35"/>
        <v>0</v>
      </c>
      <c r="O513" s="49">
        <f t="shared" si="36"/>
        <v>1</v>
      </c>
      <c r="P513" s="49">
        <f t="shared" si="37"/>
        <v>0</v>
      </c>
      <c r="Q513" s="49">
        <f t="shared" si="37"/>
        <v>0</v>
      </c>
      <c r="R513" s="50">
        <f t="shared" si="37"/>
        <v>0</v>
      </c>
      <c r="S513" s="10"/>
    </row>
    <row r="514" spans="1:19" x14ac:dyDescent="0.25">
      <c r="A514" s="10"/>
      <c r="B514" s="4">
        <f>'CALC | Main Engine'!$B514</f>
        <v>507</v>
      </c>
      <c r="C514" s="5">
        <f>'CALC | Main Engine'!$E514</f>
        <v>1</v>
      </c>
      <c r="D514" s="27">
        <f>IF(ISBLANK('INPUT | Operations'!$C519),"",'INPUT | Operations'!$C518)</f>
        <v>342400</v>
      </c>
      <c r="E514" s="32">
        <f>IF(ISBLANK('INPUT | Operations'!$C519),"",'INPUT | Operations'!$C519)</f>
        <v>342709</v>
      </c>
      <c r="F514" s="123">
        <f t="shared" si="39"/>
        <v>1</v>
      </c>
      <c r="G514" s="49">
        <f t="shared" si="39"/>
        <v>0</v>
      </c>
      <c r="H514" s="49">
        <f t="shared" si="39"/>
        <v>0</v>
      </c>
      <c r="I514" s="49">
        <f t="shared" si="38"/>
        <v>0</v>
      </c>
      <c r="J514" s="49">
        <f t="shared" si="38"/>
        <v>0</v>
      </c>
      <c r="K514" s="50">
        <f t="shared" si="38"/>
        <v>1</v>
      </c>
      <c r="L514" s="49">
        <f t="shared" si="35"/>
        <v>0</v>
      </c>
      <c r="M514" s="49">
        <f t="shared" si="35"/>
        <v>0</v>
      </c>
      <c r="N514" s="49">
        <f t="shared" si="35"/>
        <v>0</v>
      </c>
      <c r="O514" s="49">
        <f t="shared" si="36"/>
        <v>1</v>
      </c>
      <c r="P514" s="49">
        <f t="shared" si="37"/>
        <v>0</v>
      </c>
      <c r="Q514" s="49">
        <f t="shared" si="37"/>
        <v>0</v>
      </c>
      <c r="R514" s="50">
        <f t="shared" si="37"/>
        <v>0</v>
      </c>
      <c r="S514" s="10"/>
    </row>
    <row r="515" spans="1:19" x14ac:dyDescent="0.25">
      <c r="A515" s="10"/>
      <c r="B515" s="4">
        <f>'CALC | Main Engine'!$B515</f>
        <v>508</v>
      </c>
      <c r="C515" s="5">
        <f>'CALC | Main Engine'!$E515</f>
        <v>1</v>
      </c>
      <c r="D515" s="27">
        <f>IF(ISBLANK('INPUT | Operations'!$C520),"",'INPUT | Operations'!$C519)</f>
        <v>342709</v>
      </c>
      <c r="E515" s="32">
        <f>IF(ISBLANK('INPUT | Operations'!$C520),"",'INPUT | Operations'!$C520)</f>
        <v>343018</v>
      </c>
      <c r="F515" s="123">
        <f t="shared" si="39"/>
        <v>1</v>
      </c>
      <c r="G515" s="49">
        <f t="shared" si="39"/>
        <v>0</v>
      </c>
      <c r="H515" s="49">
        <f t="shared" si="39"/>
        <v>0</v>
      </c>
      <c r="I515" s="49">
        <f t="shared" si="38"/>
        <v>0</v>
      </c>
      <c r="J515" s="49">
        <f t="shared" si="38"/>
        <v>0</v>
      </c>
      <c r="K515" s="50">
        <f t="shared" si="38"/>
        <v>1</v>
      </c>
      <c r="L515" s="49">
        <f t="shared" si="35"/>
        <v>0</v>
      </c>
      <c r="M515" s="49">
        <f t="shared" si="35"/>
        <v>0</v>
      </c>
      <c r="N515" s="49">
        <f t="shared" si="35"/>
        <v>0</v>
      </c>
      <c r="O515" s="49">
        <f t="shared" si="36"/>
        <v>1</v>
      </c>
      <c r="P515" s="49">
        <f t="shared" si="37"/>
        <v>0</v>
      </c>
      <c r="Q515" s="49">
        <f t="shared" si="37"/>
        <v>0</v>
      </c>
      <c r="R515" s="50">
        <f t="shared" si="37"/>
        <v>0</v>
      </c>
      <c r="S515" s="10"/>
    </row>
    <row r="516" spans="1:19" x14ac:dyDescent="0.25">
      <c r="A516" s="10"/>
      <c r="B516" s="4">
        <f>'CALC | Main Engine'!$B516</f>
        <v>509</v>
      </c>
      <c r="C516" s="5">
        <f>'CALC | Main Engine'!$E516</f>
        <v>1</v>
      </c>
      <c r="D516" s="27">
        <f>IF(ISBLANK('INPUT | Operations'!$C521),"",'INPUT | Operations'!$C520)</f>
        <v>343018</v>
      </c>
      <c r="E516" s="32">
        <f>IF(ISBLANK('INPUT | Operations'!$C521),"",'INPUT | Operations'!$C521)</f>
        <v>343328</v>
      </c>
      <c r="F516" s="123">
        <f t="shared" si="39"/>
        <v>1</v>
      </c>
      <c r="G516" s="49">
        <f t="shared" si="39"/>
        <v>0</v>
      </c>
      <c r="H516" s="49">
        <f t="shared" si="39"/>
        <v>0</v>
      </c>
      <c r="I516" s="49">
        <f t="shared" si="38"/>
        <v>0</v>
      </c>
      <c r="J516" s="49">
        <f t="shared" si="38"/>
        <v>0</v>
      </c>
      <c r="K516" s="50">
        <f t="shared" si="38"/>
        <v>1</v>
      </c>
      <c r="L516" s="49">
        <f t="shared" si="35"/>
        <v>0</v>
      </c>
      <c r="M516" s="49">
        <f t="shared" si="35"/>
        <v>0</v>
      </c>
      <c r="N516" s="49">
        <f t="shared" si="35"/>
        <v>0</v>
      </c>
      <c r="O516" s="49">
        <f t="shared" si="36"/>
        <v>1</v>
      </c>
      <c r="P516" s="49">
        <f t="shared" si="37"/>
        <v>0</v>
      </c>
      <c r="Q516" s="49">
        <f t="shared" si="37"/>
        <v>0</v>
      </c>
      <c r="R516" s="50">
        <f t="shared" si="37"/>
        <v>0</v>
      </c>
      <c r="S516" s="10"/>
    </row>
    <row r="517" spans="1:19" x14ac:dyDescent="0.25">
      <c r="A517" s="10"/>
      <c r="B517" s="4">
        <f>'CALC | Main Engine'!$B517</f>
        <v>510</v>
      </c>
      <c r="C517" s="5">
        <f>'CALC | Main Engine'!$E517</f>
        <v>1</v>
      </c>
      <c r="D517" s="27">
        <f>IF(ISBLANK('INPUT | Operations'!$C522),"",'INPUT | Operations'!$C521)</f>
        <v>343328</v>
      </c>
      <c r="E517" s="32">
        <f>IF(ISBLANK('INPUT | Operations'!$C522),"",'INPUT | Operations'!$C522)</f>
        <v>343637</v>
      </c>
      <c r="F517" s="123">
        <f t="shared" si="39"/>
        <v>1</v>
      </c>
      <c r="G517" s="49">
        <f t="shared" si="39"/>
        <v>0</v>
      </c>
      <c r="H517" s="49">
        <f t="shared" si="39"/>
        <v>0</v>
      </c>
      <c r="I517" s="49">
        <f t="shared" si="38"/>
        <v>0</v>
      </c>
      <c r="J517" s="49">
        <f t="shared" si="38"/>
        <v>0</v>
      </c>
      <c r="K517" s="50">
        <f t="shared" si="38"/>
        <v>1</v>
      </c>
      <c r="L517" s="49">
        <f t="shared" si="35"/>
        <v>0</v>
      </c>
      <c r="M517" s="49">
        <f t="shared" si="35"/>
        <v>0</v>
      </c>
      <c r="N517" s="49">
        <f t="shared" si="35"/>
        <v>0</v>
      </c>
      <c r="O517" s="49">
        <f t="shared" si="36"/>
        <v>1</v>
      </c>
      <c r="P517" s="49">
        <f t="shared" si="37"/>
        <v>0</v>
      </c>
      <c r="Q517" s="49">
        <f t="shared" si="37"/>
        <v>0</v>
      </c>
      <c r="R517" s="50">
        <f t="shared" si="37"/>
        <v>0</v>
      </c>
      <c r="S517" s="10"/>
    </row>
    <row r="518" spans="1:19" x14ac:dyDescent="0.25">
      <c r="A518" s="10"/>
      <c r="B518" s="4">
        <f>'CALC | Main Engine'!$B518</f>
        <v>511</v>
      </c>
      <c r="C518" s="5">
        <f>'CALC | Main Engine'!$E518</f>
        <v>1</v>
      </c>
      <c r="D518" s="27">
        <f>IF(ISBLANK('INPUT | Operations'!$C523),"",'INPUT | Operations'!$C522)</f>
        <v>343637</v>
      </c>
      <c r="E518" s="32">
        <f>IF(ISBLANK('INPUT | Operations'!$C523),"",'INPUT | Operations'!$C523)</f>
        <v>343947</v>
      </c>
      <c r="F518" s="123">
        <f t="shared" si="39"/>
        <v>1</v>
      </c>
      <c r="G518" s="49">
        <f t="shared" si="39"/>
        <v>0</v>
      </c>
      <c r="H518" s="49">
        <f t="shared" si="39"/>
        <v>0</v>
      </c>
      <c r="I518" s="49">
        <f t="shared" si="38"/>
        <v>0</v>
      </c>
      <c r="J518" s="49">
        <f t="shared" si="38"/>
        <v>0</v>
      </c>
      <c r="K518" s="50">
        <f t="shared" si="38"/>
        <v>1</v>
      </c>
      <c r="L518" s="49">
        <f t="shared" si="35"/>
        <v>0</v>
      </c>
      <c r="M518" s="49">
        <f t="shared" si="35"/>
        <v>0</v>
      </c>
      <c r="N518" s="49">
        <f t="shared" si="35"/>
        <v>0</v>
      </c>
      <c r="O518" s="49">
        <f t="shared" si="36"/>
        <v>1</v>
      </c>
      <c r="P518" s="49">
        <f t="shared" si="37"/>
        <v>0</v>
      </c>
      <c r="Q518" s="49">
        <f t="shared" si="37"/>
        <v>0</v>
      </c>
      <c r="R518" s="50">
        <f t="shared" si="37"/>
        <v>0</v>
      </c>
      <c r="S518" s="10"/>
    </row>
    <row r="519" spans="1:19" x14ac:dyDescent="0.25">
      <c r="A519" s="10"/>
      <c r="B519" s="4">
        <f>'CALC | Main Engine'!$B519</f>
        <v>512</v>
      </c>
      <c r="C519" s="5">
        <f>'CALC | Main Engine'!$E519</f>
        <v>1</v>
      </c>
      <c r="D519" s="27">
        <f>IF(ISBLANK('INPUT | Operations'!$C524),"",'INPUT | Operations'!$C523)</f>
        <v>343947</v>
      </c>
      <c r="E519" s="32">
        <f>IF(ISBLANK('INPUT | Operations'!$C524),"",'INPUT | Operations'!$C524)</f>
        <v>344412</v>
      </c>
      <c r="F519" s="123">
        <f t="shared" si="39"/>
        <v>1</v>
      </c>
      <c r="G519" s="49">
        <f t="shared" si="39"/>
        <v>0</v>
      </c>
      <c r="H519" s="49">
        <f t="shared" si="39"/>
        <v>0</v>
      </c>
      <c r="I519" s="49">
        <f t="shared" si="38"/>
        <v>0</v>
      </c>
      <c r="J519" s="49">
        <f t="shared" si="38"/>
        <v>0</v>
      </c>
      <c r="K519" s="50">
        <f t="shared" si="38"/>
        <v>1</v>
      </c>
      <c r="L519" s="49">
        <f t="shared" si="35"/>
        <v>0</v>
      </c>
      <c r="M519" s="49">
        <f t="shared" si="35"/>
        <v>0</v>
      </c>
      <c r="N519" s="49">
        <f t="shared" si="35"/>
        <v>0</v>
      </c>
      <c r="O519" s="49">
        <f t="shared" si="36"/>
        <v>1</v>
      </c>
      <c r="P519" s="49">
        <f t="shared" si="37"/>
        <v>0</v>
      </c>
      <c r="Q519" s="49">
        <f t="shared" si="37"/>
        <v>0</v>
      </c>
      <c r="R519" s="50">
        <f t="shared" si="37"/>
        <v>0</v>
      </c>
      <c r="S519" s="10"/>
    </row>
    <row r="520" spans="1:19" x14ac:dyDescent="0.25">
      <c r="A520" s="10"/>
      <c r="B520" s="4">
        <f>'CALC | Main Engine'!$B520</f>
        <v>513</v>
      </c>
      <c r="C520" s="5">
        <f>'CALC | Main Engine'!$E520</f>
        <v>1</v>
      </c>
      <c r="D520" s="27">
        <f>IF(ISBLANK('INPUT | Operations'!$C525),"",'INPUT | Operations'!$C524)</f>
        <v>344412</v>
      </c>
      <c r="E520" s="32">
        <f>IF(ISBLANK('INPUT | Operations'!$C525),"",'INPUT | Operations'!$C525)</f>
        <v>344567</v>
      </c>
      <c r="F520" s="123">
        <f t="shared" si="39"/>
        <v>1</v>
      </c>
      <c r="G520" s="49">
        <f t="shared" si="39"/>
        <v>0</v>
      </c>
      <c r="H520" s="49">
        <f t="shared" si="39"/>
        <v>0</v>
      </c>
      <c r="I520" s="49">
        <f t="shared" si="38"/>
        <v>0</v>
      </c>
      <c r="J520" s="49">
        <f t="shared" si="38"/>
        <v>0</v>
      </c>
      <c r="K520" s="50">
        <f t="shared" si="38"/>
        <v>1</v>
      </c>
      <c r="L520" s="49">
        <f t="shared" si="35"/>
        <v>0</v>
      </c>
      <c r="M520" s="49">
        <f t="shared" si="35"/>
        <v>0</v>
      </c>
      <c r="N520" s="49">
        <f t="shared" si="35"/>
        <v>0</v>
      </c>
      <c r="O520" s="49">
        <f t="shared" si="36"/>
        <v>1</v>
      </c>
      <c r="P520" s="49">
        <f t="shared" si="37"/>
        <v>0</v>
      </c>
      <c r="Q520" s="49">
        <f t="shared" si="37"/>
        <v>0</v>
      </c>
      <c r="R520" s="50">
        <f t="shared" si="37"/>
        <v>0</v>
      </c>
      <c r="S520" s="10"/>
    </row>
    <row r="521" spans="1:19" x14ac:dyDescent="0.25">
      <c r="A521" s="10"/>
      <c r="B521" s="4">
        <f>'CALC | Main Engine'!$B521</f>
        <v>514</v>
      </c>
      <c r="C521" s="5">
        <f>'CALC | Main Engine'!$E521</f>
        <v>1</v>
      </c>
      <c r="D521" s="27">
        <f>IF(ISBLANK('INPUT | Operations'!$C526),"",'INPUT | Operations'!$C525)</f>
        <v>344567</v>
      </c>
      <c r="E521" s="32">
        <f>IF(ISBLANK('INPUT | Operations'!$C526),"",'INPUT | Operations'!$C526)</f>
        <v>344722</v>
      </c>
      <c r="F521" s="123">
        <f t="shared" si="39"/>
        <v>1</v>
      </c>
      <c r="G521" s="49">
        <f t="shared" si="39"/>
        <v>0</v>
      </c>
      <c r="H521" s="49">
        <f t="shared" si="39"/>
        <v>0</v>
      </c>
      <c r="I521" s="49">
        <f t="shared" si="38"/>
        <v>0</v>
      </c>
      <c r="J521" s="49">
        <f t="shared" si="38"/>
        <v>0</v>
      </c>
      <c r="K521" s="50">
        <f t="shared" si="38"/>
        <v>1</v>
      </c>
      <c r="L521" s="49">
        <f t="shared" ref="L521:N584" si="40">IFERROR(IF(AND($E521&gt;$D521,MIN($D521:$E521)&lt;L$5,MAX($D521:$E521)&gt;L$4),MIN(MAX($D521:$E521),L$5)-MAX(MIN($D521:$E521),L$4),0)/(MAX($D521:$E521)-MIN($D521:$E521)),"")</f>
        <v>0</v>
      </c>
      <c r="M521" s="49">
        <f t="shared" si="40"/>
        <v>0</v>
      </c>
      <c r="N521" s="49">
        <f t="shared" si="40"/>
        <v>0</v>
      </c>
      <c r="O521" s="49">
        <f t="shared" ref="O521:O584" si="41">IFERROR(IF(AND(MIN($D521:$E521)&lt;O$5,MAX($D521:$E521)&gt;O$4),MIN(MAX($D521:$E521),O$5)-MAX(MIN($D521:$E521),O$4),0)/(MAX($D521:$E521)-MIN($D521:$E521)),"")</f>
        <v>1</v>
      </c>
      <c r="P521" s="49">
        <f t="shared" ref="P521:R584" si="42">IFERROR(IF(AND($D521&gt;$E521,MIN($D521:$E521)&lt;P$5,MAX($D521:$E521)&gt;P$4),MIN(MAX($D521:$E521),P$5)-MAX(MIN($D521:$E521),P$4),0)/(MAX($D521:$E521)-MIN($D521:$E521)),"")</f>
        <v>0</v>
      </c>
      <c r="Q521" s="49">
        <f t="shared" si="42"/>
        <v>0</v>
      </c>
      <c r="R521" s="50">
        <f t="shared" si="42"/>
        <v>0</v>
      </c>
      <c r="S521" s="10"/>
    </row>
    <row r="522" spans="1:19" x14ac:dyDescent="0.25">
      <c r="A522" s="10"/>
      <c r="B522" s="4">
        <f>'CALC | Main Engine'!$B522</f>
        <v>515</v>
      </c>
      <c r="C522" s="5">
        <f>'CALC | Main Engine'!$E522</f>
        <v>1</v>
      </c>
      <c r="D522" s="27">
        <f>IF(ISBLANK('INPUT | Operations'!$C527),"",'INPUT | Operations'!$C526)</f>
        <v>344722</v>
      </c>
      <c r="E522" s="32">
        <f>IF(ISBLANK('INPUT | Operations'!$C527),"",'INPUT | Operations'!$C527)</f>
        <v>344877</v>
      </c>
      <c r="F522" s="123">
        <f t="shared" si="39"/>
        <v>1</v>
      </c>
      <c r="G522" s="49">
        <f t="shared" si="39"/>
        <v>0</v>
      </c>
      <c r="H522" s="49">
        <f t="shared" si="39"/>
        <v>0</v>
      </c>
      <c r="I522" s="49">
        <f t="shared" si="38"/>
        <v>0</v>
      </c>
      <c r="J522" s="49">
        <f t="shared" si="38"/>
        <v>0</v>
      </c>
      <c r="K522" s="50">
        <f t="shared" si="38"/>
        <v>1</v>
      </c>
      <c r="L522" s="49">
        <f t="shared" si="40"/>
        <v>0</v>
      </c>
      <c r="M522" s="49">
        <f t="shared" si="40"/>
        <v>0</v>
      </c>
      <c r="N522" s="49">
        <f t="shared" si="40"/>
        <v>0</v>
      </c>
      <c r="O522" s="49">
        <f t="shared" si="41"/>
        <v>1</v>
      </c>
      <c r="P522" s="49">
        <f t="shared" si="42"/>
        <v>0</v>
      </c>
      <c r="Q522" s="49">
        <f t="shared" si="42"/>
        <v>0</v>
      </c>
      <c r="R522" s="50">
        <f t="shared" si="42"/>
        <v>0</v>
      </c>
      <c r="S522" s="10"/>
    </row>
    <row r="523" spans="1:19" x14ac:dyDescent="0.25">
      <c r="A523" s="10"/>
      <c r="B523" s="4">
        <f>'CALC | Main Engine'!$B523</f>
        <v>516</v>
      </c>
      <c r="C523" s="5">
        <f>'CALC | Main Engine'!$E523</f>
        <v>1</v>
      </c>
      <c r="D523" s="27">
        <f>IF(ISBLANK('INPUT | Operations'!$C528),"",'INPUT | Operations'!$C527)</f>
        <v>344877</v>
      </c>
      <c r="E523" s="32">
        <f>IF(ISBLANK('INPUT | Operations'!$C528),"",'INPUT | Operations'!$C528)</f>
        <v>345032</v>
      </c>
      <c r="F523" s="123">
        <f t="shared" si="39"/>
        <v>1</v>
      </c>
      <c r="G523" s="49">
        <f t="shared" si="39"/>
        <v>0</v>
      </c>
      <c r="H523" s="49">
        <f t="shared" si="39"/>
        <v>0</v>
      </c>
      <c r="I523" s="49">
        <f t="shared" si="38"/>
        <v>0</v>
      </c>
      <c r="J523" s="49">
        <f t="shared" si="38"/>
        <v>0</v>
      </c>
      <c r="K523" s="50">
        <f t="shared" si="38"/>
        <v>1</v>
      </c>
      <c r="L523" s="49">
        <f t="shared" si="40"/>
        <v>0</v>
      </c>
      <c r="M523" s="49">
        <f t="shared" si="40"/>
        <v>0</v>
      </c>
      <c r="N523" s="49">
        <f t="shared" si="40"/>
        <v>0</v>
      </c>
      <c r="O523" s="49">
        <f t="shared" si="41"/>
        <v>1</v>
      </c>
      <c r="P523" s="49">
        <f t="shared" si="42"/>
        <v>0</v>
      </c>
      <c r="Q523" s="49">
        <f t="shared" si="42"/>
        <v>0</v>
      </c>
      <c r="R523" s="50">
        <f t="shared" si="42"/>
        <v>0</v>
      </c>
      <c r="S523" s="10"/>
    </row>
    <row r="524" spans="1:19" x14ac:dyDescent="0.25">
      <c r="A524" s="10"/>
      <c r="B524" s="4">
        <f>'CALC | Main Engine'!$B524</f>
        <v>517</v>
      </c>
      <c r="C524" s="5">
        <f>'CALC | Main Engine'!$E524</f>
        <v>1</v>
      </c>
      <c r="D524" s="27">
        <f>IF(ISBLANK('INPUT | Operations'!$C529),"",'INPUT | Operations'!$C528)</f>
        <v>345032</v>
      </c>
      <c r="E524" s="32">
        <f>IF(ISBLANK('INPUT | Operations'!$C529),"",'INPUT | Operations'!$C529)</f>
        <v>345187</v>
      </c>
      <c r="F524" s="123">
        <f t="shared" si="39"/>
        <v>1</v>
      </c>
      <c r="G524" s="49">
        <f t="shared" si="39"/>
        <v>0</v>
      </c>
      <c r="H524" s="49">
        <f t="shared" si="39"/>
        <v>0</v>
      </c>
      <c r="I524" s="49">
        <f t="shared" si="38"/>
        <v>0</v>
      </c>
      <c r="J524" s="49">
        <f t="shared" si="38"/>
        <v>0</v>
      </c>
      <c r="K524" s="50">
        <f t="shared" si="38"/>
        <v>1</v>
      </c>
      <c r="L524" s="49">
        <f t="shared" si="40"/>
        <v>0</v>
      </c>
      <c r="M524" s="49">
        <f t="shared" si="40"/>
        <v>0</v>
      </c>
      <c r="N524" s="49">
        <f t="shared" si="40"/>
        <v>0</v>
      </c>
      <c r="O524" s="49">
        <f t="shared" si="41"/>
        <v>1</v>
      </c>
      <c r="P524" s="49">
        <f t="shared" si="42"/>
        <v>0</v>
      </c>
      <c r="Q524" s="49">
        <f t="shared" si="42"/>
        <v>0</v>
      </c>
      <c r="R524" s="50">
        <f t="shared" si="42"/>
        <v>0</v>
      </c>
      <c r="S524" s="10"/>
    </row>
    <row r="525" spans="1:19" x14ac:dyDescent="0.25">
      <c r="A525" s="10"/>
      <c r="B525" s="4" t="str">
        <f>'CALC | Main Engine'!$B525</f>
        <v/>
      </c>
      <c r="C525" s="5" t="str">
        <f>'CALC | Main Engine'!$E525</f>
        <v/>
      </c>
      <c r="D525" s="27" t="str">
        <f>IF(ISBLANK('INPUT | Operations'!$C530),"",'INPUT | Operations'!$C529)</f>
        <v/>
      </c>
      <c r="E525" s="32" t="str">
        <f>IF(ISBLANK('INPUT | Operations'!$C530),"",'INPUT | Operations'!$C530)</f>
        <v/>
      </c>
      <c r="F525" s="123" t="str">
        <f t="shared" si="39"/>
        <v/>
      </c>
      <c r="G525" s="49" t="str">
        <f t="shared" si="39"/>
        <v/>
      </c>
      <c r="H525" s="49" t="str">
        <f t="shared" si="39"/>
        <v/>
      </c>
      <c r="I525" s="49" t="str">
        <f t="shared" si="38"/>
        <v/>
      </c>
      <c r="J525" s="49" t="str">
        <f t="shared" si="38"/>
        <v/>
      </c>
      <c r="K525" s="50" t="str">
        <f t="shared" si="38"/>
        <v/>
      </c>
      <c r="L525" s="49" t="str">
        <f t="shared" si="40"/>
        <v/>
      </c>
      <c r="M525" s="49" t="str">
        <f t="shared" si="40"/>
        <v/>
      </c>
      <c r="N525" s="49" t="str">
        <f t="shared" si="40"/>
        <v/>
      </c>
      <c r="O525" s="49" t="str">
        <f t="shared" si="41"/>
        <v/>
      </c>
      <c r="P525" s="49" t="str">
        <f t="shared" si="42"/>
        <v/>
      </c>
      <c r="Q525" s="49" t="str">
        <f t="shared" si="42"/>
        <v/>
      </c>
      <c r="R525" s="50" t="str">
        <f t="shared" si="42"/>
        <v/>
      </c>
      <c r="S525" s="10"/>
    </row>
    <row r="526" spans="1:19" x14ac:dyDescent="0.25">
      <c r="A526" s="10"/>
      <c r="B526" s="4" t="str">
        <f>'CALC | Main Engine'!$B526</f>
        <v/>
      </c>
      <c r="C526" s="5" t="str">
        <f>'CALC | Main Engine'!$E526</f>
        <v/>
      </c>
      <c r="D526" s="27" t="str">
        <f>IF(ISBLANK('INPUT | Operations'!$C531),"",'INPUT | Operations'!$C530)</f>
        <v/>
      </c>
      <c r="E526" s="32" t="str">
        <f>IF(ISBLANK('INPUT | Operations'!$C531),"",'INPUT | Operations'!$C531)</f>
        <v/>
      </c>
      <c r="F526" s="123" t="str">
        <f t="shared" si="39"/>
        <v/>
      </c>
      <c r="G526" s="49" t="str">
        <f t="shared" si="39"/>
        <v/>
      </c>
      <c r="H526" s="49" t="str">
        <f t="shared" si="39"/>
        <v/>
      </c>
      <c r="I526" s="49" t="str">
        <f t="shared" si="38"/>
        <v/>
      </c>
      <c r="J526" s="49" t="str">
        <f t="shared" si="38"/>
        <v/>
      </c>
      <c r="K526" s="50" t="str">
        <f t="shared" si="38"/>
        <v/>
      </c>
      <c r="L526" s="49" t="str">
        <f t="shared" si="40"/>
        <v/>
      </c>
      <c r="M526" s="49" t="str">
        <f t="shared" si="40"/>
        <v/>
      </c>
      <c r="N526" s="49" t="str">
        <f t="shared" si="40"/>
        <v/>
      </c>
      <c r="O526" s="49" t="str">
        <f t="shared" si="41"/>
        <v/>
      </c>
      <c r="P526" s="49" t="str">
        <f t="shared" si="42"/>
        <v/>
      </c>
      <c r="Q526" s="49" t="str">
        <f t="shared" si="42"/>
        <v/>
      </c>
      <c r="R526" s="50" t="str">
        <f t="shared" si="42"/>
        <v/>
      </c>
      <c r="S526" s="10"/>
    </row>
    <row r="527" spans="1:19" x14ac:dyDescent="0.25">
      <c r="A527" s="10"/>
      <c r="B527" s="4" t="str">
        <f>'CALC | Main Engine'!$B527</f>
        <v/>
      </c>
      <c r="C527" s="5" t="str">
        <f>'CALC | Main Engine'!$E527</f>
        <v/>
      </c>
      <c r="D527" s="27" t="str">
        <f>IF(ISBLANK('INPUT | Operations'!$C532),"",'INPUT | Operations'!$C531)</f>
        <v/>
      </c>
      <c r="E527" s="32" t="str">
        <f>IF(ISBLANK('INPUT | Operations'!$C532),"",'INPUT | Operations'!$C532)</f>
        <v/>
      </c>
      <c r="F527" s="123" t="str">
        <f t="shared" si="39"/>
        <v/>
      </c>
      <c r="G527" s="49" t="str">
        <f t="shared" si="39"/>
        <v/>
      </c>
      <c r="H527" s="49" t="str">
        <f t="shared" si="39"/>
        <v/>
      </c>
      <c r="I527" s="49" t="str">
        <f t="shared" si="38"/>
        <v/>
      </c>
      <c r="J527" s="49" t="str">
        <f t="shared" si="38"/>
        <v/>
      </c>
      <c r="K527" s="50" t="str">
        <f t="shared" si="38"/>
        <v/>
      </c>
      <c r="L527" s="49" t="str">
        <f t="shared" si="40"/>
        <v/>
      </c>
      <c r="M527" s="49" t="str">
        <f t="shared" si="40"/>
        <v/>
      </c>
      <c r="N527" s="49" t="str">
        <f t="shared" si="40"/>
        <v/>
      </c>
      <c r="O527" s="49" t="str">
        <f t="shared" si="41"/>
        <v/>
      </c>
      <c r="P527" s="49" t="str">
        <f t="shared" si="42"/>
        <v/>
      </c>
      <c r="Q527" s="49" t="str">
        <f t="shared" si="42"/>
        <v/>
      </c>
      <c r="R527" s="50" t="str">
        <f t="shared" si="42"/>
        <v/>
      </c>
      <c r="S527" s="10"/>
    </row>
    <row r="528" spans="1:19" x14ac:dyDescent="0.25">
      <c r="A528" s="10"/>
      <c r="B528" s="4" t="str">
        <f>'CALC | Main Engine'!$B528</f>
        <v/>
      </c>
      <c r="C528" s="5" t="str">
        <f>'CALC | Main Engine'!$E528</f>
        <v/>
      </c>
      <c r="D528" s="27" t="str">
        <f>IF(ISBLANK('INPUT | Operations'!$C533),"",'INPUT | Operations'!$C532)</f>
        <v/>
      </c>
      <c r="E528" s="32" t="str">
        <f>IF(ISBLANK('INPUT | Operations'!$C533),"",'INPUT | Operations'!$C533)</f>
        <v/>
      </c>
      <c r="F528" s="123" t="str">
        <f t="shared" si="39"/>
        <v/>
      </c>
      <c r="G528" s="49" t="str">
        <f t="shared" si="39"/>
        <v/>
      </c>
      <c r="H528" s="49" t="str">
        <f t="shared" si="39"/>
        <v/>
      </c>
      <c r="I528" s="49" t="str">
        <f t="shared" si="38"/>
        <v/>
      </c>
      <c r="J528" s="49" t="str">
        <f t="shared" si="38"/>
        <v/>
      </c>
      <c r="K528" s="50" t="str">
        <f t="shared" si="38"/>
        <v/>
      </c>
      <c r="L528" s="49" t="str">
        <f t="shared" si="40"/>
        <v/>
      </c>
      <c r="M528" s="49" t="str">
        <f t="shared" si="40"/>
        <v/>
      </c>
      <c r="N528" s="49" t="str">
        <f t="shared" si="40"/>
        <v/>
      </c>
      <c r="O528" s="49" t="str">
        <f t="shared" si="41"/>
        <v/>
      </c>
      <c r="P528" s="49" t="str">
        <f t="shared" si="42"/>
        <v/>
      </c>
      <c r="Q528" s="49" t="str">
        <f t="shared" si="42"/>
        <v/>
      </c>
      <c r="R528" s="50" t="str">
        <f t="shared" si="42"/>
        <v/>
      </c>
      <c r="S528" s="10"/>
    </row>
    <row r="529" spans="1:19" x14ac:dyDescent="0.25">
      <c r="A529" s="10"/>
      <c r="B529" s="4" t="str">
        <f>'CALC | Main Engine'!$B529</f>
        <v/>
      </c>
      <c r="C529" s="5" t="str">
        <f>'CALC | Main Engine'!$E529</f>
        <v/>
      </c>
      <c r="D529" s="27" t="str">
        <f>IF(ISBLANK('INPUT | Operations'!$C534),"",'INPUT | Operations'!$C533)</f>
        <v/>
      </c>
      <c r="E529" s="32" t="str">
        <f>IF(ISBLANK('INPUT | Operations'!$C534),"",'INPUT | Operations'!$C534)</f>
        <v/>
      </c>
      <c r="F529" s="123" t="str">
        <f t="shared" si="39"/>
        <v/>
      </c>
      <c r="G529" s="49" t="str">
        <f t="shared" si="39"/>
        <v/>
      </c>
      <c r="H529" s="49" t="str">
        <f t="shared" si="39"/>
        <v/>
      </c>
      <c r="I529" s="49" t="str">
        <f t="shared" si="38"/>
        <v/>
      </c>
      <c r="J529" s="49" t="str">
        <f t="shared" si="38"/>
        <v/>
      </c>
      <c r="K529" s="50" t="str">
        <f t="shared" si="38"/>
        <v/>
      </c>
      <c r="L529" s="49" t="str">
        <f t="shared" si="40"/>
        <v/>
      </c>
      <c r="M529" s="49" t="str">
        <f t="shared" si="40"/>
        <v/>
      </c>
      <c r="N529" s="49" t="str">
        <f t="shared" si="40"/>
        <v/>
      </c>
      <c r="O529" s="49" t="str">
        <f t="shared" si="41"/>
        <v/>
      </c>
      <c r="P529" s="49" t="str">
        <f t="shared" si="42"/>
        <v/>
      </c>
      <c r="Q529" s="49" t="str">
        <f t="shared" si="42"/>
        <v/>
      </c>
      <c r="R529" s="50" t="str">
        <f t="shared" si="42"/>
        <v/>
      </c>
      <c r="S529" s="10"/>
    </row>
    <row r="530" spans="1:19" x14ac:dyDescent="0.25">
      <c r="A530" s="10"/>
      <c r="B530" s="4" t="str">
        <f>'CALC | Main Engine'!$B530</f>
        <v/>
      </c>
      <c r="C530" s="5" t="str">
        <f>'CALC | Main Engine'!$E530</f>
        <v/>
      </c>
      <c r="D530" s="27" t="str">
        <f>IF(ISBLANK('INPUT | Operations'!$C535),"",'INPUT | Operations'!$C534)</f>
        <v/>
      </c>
      <c r="E530" s="32" t="str">
        <f>IF(ISBLANK('INPUT | Operations'!$C535),"",'INPUT | Operations'!$C535)</f>
        <v/>
      </c>
      <c r="F530" s="123" t="str">
        <f t="shared" si="39"/>
        <v/>
      </c>
      <c r="G530" s="49" t="str">
        <f t="shared" si="39"/>
        <v/>
      </c>
      <c r="H530" s="49" t="str">
        <f t="shared" si="39"/>
        <v/>
      </c>
      <c r="I530" s="49" t="str">
        <f t="shared" si="38"/>
        <v/>
      </c>
      <c r="J530" s="49" t="str">
        <f t="shared" si="38"/>
        <v/>
      </c>
      <c r="K530" s="50" t="str">
        <f t="shared" si="38"/>
        <v/>
      </c>
      <c r="L530" s="49" t="str">
        <f t="shared" si="40"/>
        <v/>
      </c>
      <c r="M530" s="49" t="str">
        <f t="shared" si="40"/>
        <v/>
      </c>
      <c r="N530" s="49" t="str">
        <f t="shared" si="40"/>
        <v/>
      </c>
      <c r="O530" s="49" t="str">
        <f t="shared" si="41"/>
        <v/>
      </c>
      <c r="P530" s="49" t="str">
        <f t="shared" si="42"/>
        <v/>
      </c>
      <c r="Q530" s="49" t="str">
        <f t="shared" si="42"/>
        <v/>
      </c>
      <c r="R530" s="50" t="str">
        <f t="shared" si="42"/>
        <v/>
      </c>
      <c r="S530" s="10"/>
    </row>
    <row r="531" spans="1:19" x14ac:dyDescent="0.25">
      <c r="A531" s="10"/>
      <c r="B531" s="4" t="str">
        <f>'CALC | Main Engine'!$B531</f>
        <v/>
      </c>
      <c r="C531" s="5" t="str">
        <f>'CALC | Main Engine'!$E531</f>
        <v/>
      </c>
      <c r="D531" s="27" t="str">
        <f>IF(ISBLANK('INPUT | Operations'!$C536),"",'INPUT | Operations'!$C535)</f>
        <v/>
      </c>
      <c r="E531" s="32" t="str">
        <f>IF(ISBLANK('INPUT | Operations'!$C536),"",'INPUT | Operations'!$C536)</f>
        <v/>
      </c>
      <c r="F531" s="123" t="str">
        <f t="shared" si="39"/>
        <v/>
      </c>
      <c r="G531" s="49" t="str">
        <f t="shared" si="39"/>
        <v/>
      </c>
      <c r="H531" s="49" t="str">
        <f t="shared" si="39"/>
        <v/>
      </c>
      <c r="I531" s="49" t="str">
        <f t="shared" si="38"/>
        <v/>
      </c>
      <c r="J531" s="49" t="str">
        <f t="shared" si="38"/>
        <v/>
      </c>
      <c r="K531" s="50" t="str">
        <f t="shared" si="38"/>
        <v/>
      </c>
      <c r="L531" s="49" t="str">
        <f t="shared" si="40"/>
        <v/>
      </c>
      <c r="M531" s="49" t="str">
        <f t="shared" si="40"/>
        <v/>
      </c>
      <c r="N531" s="49" t="str">
        <f t="shared" si="40"/>
        <v/>
      </c>
      <c r="O531" s="49" t="str">
        <f t="shared" si="41"/>
        <v/>
      </c>
      <c r="P531" s="49" t="str">
        <f t="shared" si="42"/>
        <v/>
      </c>
      <c r="Q531" s="49" t="str">
        <f t="shared" si="42"/>
        <v/>
      </c>
      <c r="R531" s="50" t="str">
        <f t="shared" si="42"/>
        <v/>
      </c>
      <c r="S531" s="10"/>
    </row>
    <row r="532" spans="1:19" x14ac:dyDescent="0.25">
      <c r="A532" s="10"/>
      <c r="B532" s="4" t="str">
        <f>'CALC | Main Engine'!$B532</f>
        <v/>
      </c>
      <c r="C532" s="5" t="str">
        <f>'CALC | Main Engine'!$E532</f>
        <v/>
      </c>
      <c r="D532" s="27" t="str">
        <f>IF(ISBLANK('INPUT | Operations'!$C537),"",'INPUT | Operations'!$C536)</f>
        <v/>
      </c>
      <c r="E532" s="32" t="str">
        <f>IF(ISBLANK('INPUT | Operations'!$C537),"",'INPUT | Operations'!$C537)</f>
        <v/>
      </c>
      <c r="F532" s="123" t="str">
        <f t="shared" si="39"/>
        <v/>
      </c>
      <c r="G532" s="49" t="str">
        <f t="shared" si="39"/>
        <v/>
      </c>
      <c r="H532" s="49" t="str">
        <f t="shared" si="39"/>
        <v/>
      </c>
      <c r="I532" s="49" t="str">
        <f t="shared" si="38"/>
        <v/>
      </c>
      <c r="J532" s="49" t="str">
        <f t="shared" si="38"/>
        <v/>
      </c>
      <c r="K532" s="50" t="str">
        <f t="shared" si="38"/>
        <v/>
      </c>
      <c r="L532" s="49" t="str">
        <f t="shared" si="40"/>
        <v/>
      </c>
      <c r="M532" s="49" t="str">
        <f t="shared" si="40"/>
        <v/>
      </c>
      <c r="N532" s="49" t="str">
        <f t="shared" si="40"/>
        <v/>
      </c>
      <c r="O532" s="49" t="str">
        <f t="shared" si="41"/>
        <v/>
      </c>
      <c r="P532" s="49" t="str">
        <f t="shared" si="42"/>
        <v/>
      </c>
      <c r="Q532" s="49" t="str">
        <f t="shared" si="42"/>
        <v/>
      </c>
      <c r="R532" s="50" t="str">
        <f t="shared" si="42"/>
        <v/>
      </c>
      <c r="S532" s="10"/>
    </row>
    <row r="533" spans="1:19" x14ac:dyDescent="0.25">
      <c r="A533" s="10"/>
      <c r="B533" s="4" t="str">
        <f>'CALC | Main Engine'!$B533</f>
        <v/>
      </c>
      <c r="C533" s="5" t="str">
        <f>'CALC | Main Engine'!$E533</f>
        <v/>
      </c>
      <c r="D533" s="27" t="str">
        <f>IF(ISBLANK('INPUT | Operations'!$C538),"",'INPUT | Operations'!$C537)</f>
        <v/>
      </c>
      <c r="E533" s="32" t="str">
        <f>IF(ISBLANK('INPUT | Operations'!$C538),"",'INPUT | Operations'!$C538)</f>
        <v/>
      </c>
      <c r="F533" s="123" t="str">
        <f t="shared" si="39"/>
        <v/>
      </c>
      <c r="G533" s="49" t="str">
        <f t="shared" si="39"/>
        <v/>
      </c>
      <c r="H533" s="49" t="str">
        <f t="shared" si="39"/>
        <v/>
      </c>
      <c r="I533" s="49" t="str">
        <f t="shared" si="38"/>
        <v/>
      </c>
      <c r="J533" s="49" t="str">
        <f t="shared" si="38"/>
        <v/>
      </c>
      <c r="K533" s="50" t="str">
        <f t="shared" si="38"/>
        <v/>
      </c>
      <c r="L533" s="49" t="str">
        <f t="shared" si="40"/>
        <v/>
      </c>
      <c r="M533" s="49" t="str">
        <f t="shared" si="40"/>
        <v/>
      </c>
      <c r="N533" s="49" t="str">
        <f t="shared" si="40"/>
        <v/>
      </c>
      <c r="O533" s="49" t="str">
        <f t="shared" si="41"/>
        <v/>
      </c>
      <c r="P533" s="49" t="str">
        <f t="shared" si="42"/>
        <v/>
      </c>
      <c r="Q533" s="49" t="str">
        <f t="shared" si="42"/>
        <v/>
      </c>
      <c r="R533" s="50" t="str">
        <f t="shared" si="42"/>
        <v/>
      </c>
      <c r="S533" s="10"/>
    </row>
    <row r="534" spans="1:19" x14ac:dyDescent="0.25">
      <c r="A534" s="10"/>
      <c r="B534" s="4" t="str">
        <f>'CALC | Main Engine'!$B534</f>
        <v/>
      </c>
      <c r="C534" s="5" t="str">
        <f>'CALC | Main Engine'!$E534</f>
        <v/>
      </c>
      <c r="D534" s="27" t="str">
        <f>IF(ISBLANK('INPUT | Operations'!$C539),"",'INPUT | Operations'!$C538)</f>
        <v/>
      </c>
      <c r="E534" s="32" t="str">
        <f>IF(ISBLANK('INPUT | Operations'!$C539),"",'INPUT | Operations'!$C539)</f>
        <v/>
      </c>
      <c r="F534" s="123" t="str">
        <f t="shared" si="39"/>
        <v/>
      </c>
      <c r="G534" s="49" t="str">
        <f t="shared" si="39"/>
        <v/>
      </c>
      <c r="H534" s="49" t="str">
        <f t="shared" si="39"/>
        <v/>
      </c>
      <c r="I534" s="49" t="str">
        <f t="shared" si="38"/>
        <v/>
      </c>
      <c r="J534" s="49" t="str">
        <f t="shared" si="38"/>
        <v/>
      </c>
      <c r="K534" s="50" t="str">
        <f t="shared" si="38"/>
        <v/>
      </c>
      <c r="L534" s="49" t="str">
        <f t="shared" si="40"/>
        <v/>
      </c>
      <c r="M534" s="49" t="str">
        <f t="shared" si="40"/>
        <v/>
      </c>
      <c r="N534" s="49" t="str">
        <f t="shared" si="40"/>
        <v/>
      </c>
      <c r="O534" s="49" t="str">
        <f t="shared" si="41"/>
        <v/>
      </c>
      <c r="P534" s="49" t="str">
        <f t="shared" si="42"/>
        <v/>
      </c>
      <c r="Q534" s="49" t="str">
        <f t="shared" si="42"/>
        <v/>
      </c>
      <c r="R534" s="50" t="str">
        <f t="shared" si="42"/>
        <v/>
      </c>
      <c r="S534" s="10"/>
    </row>
    <row r="535" spans="1:19" x14ac:dyDescent="0.25">
      <c r="A535" s="10"/>
      <c r="B535" s="4" t="str">
        <f>'CALC | Main Engine'!$B535</f>
        <v/>
      </c>
      <c r="C535" s="5" t="str">
        <f>'CALC | Main Engine'!$E535</f>
        <v/>
      </c>
      <c r="D535" s="27" t="str">
        <f>IF(ISBLANK('INPUT | Operations'!$C540),"",'INPUT | Operations'!$C539)</f>
        <v/>
      </c>
      <c r="E535" s="32" t="str">
        <f>IF(ISBLANK('INPUT | Operations'!$C540),"",'INPUT | Operations'!$C540)</f>
        <v/>
      </c>
      <c r="F535" s="123" t="str">
        <f t="shared" si="39"/>
        <v/>
      </c>
      <c r="G535" s="49" t="str">
        <f t="shared" si="39"/>
        <v/>
      </c>
      <c r="H535" s="49" t="str">
        <f t="shared" si="39"/>
        <v/>
      </c>
      <c r="I535" s="49" t="str">
        <f t="shared" si="38"/>
        <v/>
      </c>
      <c r="J535" s="49" t="str">
        <f t="shared" si="38"/>
        <v/>
      </c>
      <c r="K535" s="50" t="str">
        <f t="shared" si="38"/>
        <v/>
      </c>
      <c r="L535" s="49" t="str">
        <f t="shared" si="40"/>
        <v/>
      </c>
      <c r="M535" s="49" t="str">
        <f t="shared" si="40"/>
        <v/>
      </c>
      <c r="N535" s="49" t="str">
        <f t="shared" si="40"/>
        <v/>
      </c>
      <c r="O535" s="49" t="str">
        <f t="shared" si="41"/>
        <v/>
      </c>
      <c r="P535" s="49" t="str">
        <f t="shared" si="42"/>
        <v/>
      </c>
      <c r="Q535" s="49" t="str">
        <f t="shared" si="42"/>
        <v/>
      </c>
      <c r="R535" s="50" t="str">
        <f t="shared" si="42"/>
        <v/>
      </c>
      <c r="S535" s="10"/>
    </row>
    <row r="536" spans="1:19" x14ac:dyDescent="0.25">
      <c r="A536" s="10"/>
      <c r="B536" s="4" t="str">
        <f>'CALC | Main Engine'!$B536</f>
        <v/>
      </c>
      <c r="C536" s="5" t="str">
        <f>'CALC | Main Engine'!$E536</f>
        <v/>
      </c>
      <c r="D536" s="27" t="str">
        <f>IF(ISBLANK('INPUT | Operations'!$C541),"",'INPUT | Operations'!$C540)</f>
        <v/>
      </c>
      <c r="E536" s="32" t="str">
        <f>IF(ISBLANK('INPUT | Operations'!$C541),"",'INPUT | Operations'!$C541)</f>
        <v/>
      </c>
      <c r="F536" s="123" t="str">
        <f t="shared" si="39"/>
        <v/>
      </c>
      <c r="G536" s="49" t="str">
        <f t="shared" si="39"/>
        <v/>
      </c>
      <c r="H536" s="49" t="str">
        <f t="shared" si="39"/>
        <v/>
      </c>
      <c r="I536" s="49" t="str">
        <f t="shared" si="38"/>
        <v/>
      </c>
      <c r="J536" s="49" t="str">
        <f t="shared" si="38"/>
        <v/>
      </c>
      <c r="K536" s="50" t="str">
        <f t="shared" si="38"/>
        <v/>
      </c>
      <c r="L536" s="49" t="str">
        <f t="shared" si="40"/>
        <v/>
      </c>
      <c r="M536" s="49" t="str">
        <f t="shared" si="40"/>
        <v/>
      </c>
      <c r="N536" s="49" t="str">
        <f t="shared" si="40"/>
        <v/>
      </c>
      <c r="O536" s="49" t="str">
        <f t="shared" si="41"/>
        <v/>
      </c>
      <c r="P536" s="49" t="str">
        <f t="shared" si="42"/>
        <v/>
      </c>
      <c r="Q536" s="49" t="str">
        <f t="shared" si="42"/>
        <v/>
      </c>
      <c r="R536" s="50" t="str">
        <f t="shared" si="42"/>
        <v/>
      </c>
      <c r="S536" s="10"/>
    </row>
    <row r="537" spans="1:19" x14ac:dyDescent="0.25">
      <c r="A537" s="10"/>
      <c r="B537" s="4" t="str">
        <f>'CALC | Main Engine'!$B537</f>
        <v/>
      </c>
      <c r="C537" s="5" t="str">
        <f>'CALC | Main Engine'!$E537</f>
        <v/>
      </c>
      <c r="D537" s="27" t="str">
        <f>IF(ISBLANK('INPUT | Operations'!$C542),"",'INPUT | Operations'!$C541)</f>
        <v/>
      </c>
      <c r="E537" s="32" t="str">
        <f>IF(ISBLANK('INPUT | Operations'!$C542),"",'INPUT | Operations'!$C542)</f>
        <v/>
      </c>
      <c r="F537" s="123" t="str">
        <f t="shared" si="39"/>
        <v/>
      </c>
      <c r="G537" s="49" t="str">
        <f t="shared" si="39"/>
        <v/>
      </c>
      <c r="H537" s="49" t="str">
        <f t="shared" si="39"/>
        <v/>
      </c>
      <c r="I537" s="49" t="str">
        <f t="shared" si="38"/>
        <v/>
      </c>
      <c r="J537" s="49" t="str">
        <f t="shared" si="38"/>
        <v/>
      </c>
      <c r="K537" s="50" t="str">
        <f t="shared" si="38"/>
        <v/>
      </c>
      <c r="L537" s="49" t="str">
        <f t="shared" si="40"/>
        <v/>
      </c>
      <c r="M537" s="49" t="str">
        <f t="shared" si="40"/>
        <v/>
      </c>
      <c r="N537" s="49" t="str">
        <f t="shared" si="40"/>
        <v/>
      </c>
      <c r="O537" s="49" t="str">
        <f t="shared" si="41"/>
        <v/>
      </c>
      <c r="P537" s="49" t="str">
        <f t="shared" si="42"/>
        <v/>
      </c>
      <c r="Q537" s="49" t="str">
        <f t="shared" si="42"/>
        <v/>
      </c>
      <c r="R537" s="50" t="str">
        <f t="shared" si="42"/>
        <v/>
      </c>
      <c r="S537" s="10"/>
    </row>
    <row r="538" spans="1:19" x14ac:dyDescent="0.25">
      <c r="A538" s="10"/>
      <c r="B538" s="4" t="str">
        <f>'CALC | Main Engine'!$B538</f>
        <v/>
      </c>
      <c r="C538" s="5" t="str">
        <f>'CALC | Main Engine'!$E538</f>
        <v/>
      </c>
      <c r="D538" s="27" t="str">
        <f>IF(ISBLANK('INPUT | Operations'!$C543),"",'INPUT | Operations'!$C542)</f>
        <v/>
      </c>
      <c r="E538" s="32" t="str">
        <f>IF(ISBLANK('INPUT | Operations'!$C543),"",'INPUT | Operations'!$C543)</f>
        <v/>
      </c>
      <c r="F538" s="123" t="str">
        <f t="shared" si="39"/>
        <v/>
      </c>
      <c r="G538" s="49" t="str">
        <f t="shared" si="39"/>
        <v/>
      </c>
      <c r="H538" s="49" t="str">
        <f t="shared" si="39"/>
        <v/>
      </c>
      <c r="I538" s="49" t="str">
        <f t="shared" si="38"/>
        <v/>
      </c>
      <c r="J538" s="49" t="str">
        <f t="shared" si="38"/>
        <v/>
      </c>
      <c r="K538" s="50" t="str">
        <f t="shared" si="38"/>
        <v/>
      </c>
      <c r="L538" s="49" t="str">
        <f t="shared" si="40"/>
        <v/>
      </c>
      <c r="M538" s="49" t="str">
        <f t="shared" si="40"/>
        <v/>
      </c>
      <c r="N538" s="49" t="str">
        <f t="shared" si="40"/>
        <v/>
      </c>
      <c r="O538" s="49" t="str">
        <f t="shared" si="41"/>
        <v/>
      </c>
      <c r="P538" s="49" t="str">
        <f t="shared" si="42"/>
        <v/>
      </c>
      <c r="Q538" s="49" t="str">
        <f t="shared" si="42"/>
        <v/>
      </c>
      <c r="R538" s="50" t="str">
        <f t="shared" si="42"/>
        <v/>
      </c>
      <c r="S538" s="10"/>
    </row>
    <row r="539" spans="1:19" x14ac:dyDescent="0.25">
      <c r="A539" s="10"/>
      <c r="B539" s="4" t="str">
        <f>'CALC | Main Engine'!$B539</f>
        <v/>
      </c>
      <c r="C539" s="5" t="str">
        <f>'CALC | Main Engine'!$E539</f>
        <v/>
      </c>
      <c r="D539" s="27" t="str">
        <f>IF(ISBLANK('INPUT | Operations'!$C544),"",'INPUT | Operations'!$C543)</f>
        <v/>
      </c>
      <c r="E539" s="32" t="str">
        <f>IF(ISBLANK('INPUT | Operations'!$C544),"",'INPUT | Operations'!$C544)</f>
        <v/>
      </c>
      <c r="F539" s="123" t="str">
        <f t="shared" si="39"/>
        <v/>
      </c>
      <c r="G539" s="49" t="str">
        <f t="shared" si="39"/>
        <v/>
      </c>
      <c r="H539" s="49" t="str">
        <f t="shared" si="39"/>
        <v/>
      </c>
      <c r="I539" s="49" t="str">
        <f t="shared" si="38"/>
        <v/>
      </c>
      <c r="J539" s="49" t="str">
        <f t="shared" si="38"/>
        <v/>
      </c>
      <c r="K539" s="50" t="str">
        <f t="shared" si="38"/>
        <v/>
      </c>
      <c r="L539" s="49" t="str">
        <f t="shared" si="40"/>
        <v/>
      </c>
      <c r="M539" s="49" t="str">
        <f t="shared" si="40"/>
        <v/>
      </c>
      <c r="N539" s="49" t="str">
        <f t="shared" si="40"/>
        <v/>
      </c>
      <c r="O539" s="49" t="str">
        <f t="shared" si="41"/>
        <v/>
      </c>
      <c r="P539" s="49" t="str">
        <f t="shared" si="42"/>
        <v/>
      </c>
      <c r="Q539" s="49" t="str">
        <f t="shared" si="42"/>
        <v/>
      </c>
      <c r="R539" s="50" t="str">
        <f t="shared" si="42"/>
        <v/>
      </c>
      <c r="S539" s="10"/>
    </row>
    <row r="540" spans="1:19" x14ac:dyDescent="0.25">
      <c r="A540" s="10"/>
      <c r="B540" s="4" t="str">
        <f>'CALC | Main Engine'!$B540</f>
        <v/>
      </c>
      <c r="C540" s="5" t="str">
        <f>'CALC | Main Engine'!$E540</f>
        <v/>
      </c>
      <c r="D540" s="27" t="str">
        <f>IF(ISBLANK('INPUT | Operations'!$C545),"",'INPUT | Operations'!$C544)</f>
        <v/>
      </c>
      <c r="E540" s="32" t="str">
        <f>IF(ISBLANK('INPUT | Operations'!$C545),"",'INPUT | Operations'!$C545)</f>
        <v/>
      </c>
      <c r="F540" s="123" t="str">
        <f t="shared" si="39"/>
        <v/>
      </c>
      <c r="G540" s="49" t="str">
        <f t="shared" si="39"/>
        <v/>
      </c>
      <c r="H540" s="49" t="str">
        <f t="shared" si="39"/>
        <v/>
      </c>
      <c r="I540" s="49" t="str">
        <f t="shared" si="38"/>
        <v/>
      </c>
      <c r="J540" s="49" t="str">
        <f t="shared" si="38"/>
        <v/>
      </c>
      <c r="K540" s="50" t="str">
        <f t="shared" si="38"/>
        <v/>
      </c>
      <c r="L540" s="49" t="str">
        <f t="shared" si="40"/>
        <v/>
      </c>
      <c r="M540" s="49" t="str">
        <f t="shared" si="40"/>
        <v/>
      </c>
      <c r="N540" s="49" t="str">
        <f t="shared" si="40"/>
        <v/>
      </c>
      <c r="O540" s="49" t="str">
        <f t="shared" si="41"/>
        <v/>
      </c>
      <c r="P540" s="49" t="str">
        <f t="shared" si="42"/>
        <v/>
      </c>
      <c r="Q540" s="49" t="str">
        <f t="shared" si="42"/>
        <v/>
      </c>
      <c r="R540" s="50" t="str">
        <f t="shared" si="42"/>
        <v/>
      </c>
      <c r="S540" s="10"/>
    </row>
    <row r="541" spans="1:19" x14ac:dyDescent="0.25">
      <c r="A541" s="10"/>
      <c r="B541" s="4" t="str">
        <f>'CALC | Main Engine'!$B541</f>
        <v/>
      </c>
      <c r="C541" s="5" t="str">
        <f>'CALC | Main Engine'!$E541</f>
        <v/>
      </c>
      <c r="D541" s="27" t="str">
        <f>IF(ISBLANK('INPUT | Operations'!$C546),"",'INPUT | Operations'!$C545)</f>
        <v/>
      </c>
      <c r="E541" s="32" t="str">
        <f>IF(ISBLANK('INPUT | Operations'!$C546),"",'INPUT | Operations'!$C546)</f>
        <v/>
      </c>
      <c r="F541" s="123" t="str">
        <f t="shared" si="39"/>
        <v/>
      </c>
      <c r="G541" s="49" t="str">
        <f t="shared" si="39"/>
        <v/>
      </c>
      <c r="H541" s="49" t="str">
        <f t="shared" si="39"/>
        <v/>
      </c>
      <c r="I541" s="49" t="str">
        <f t="shared" si="38"/>
        <v/>
      </c>
      <c r="J541" s="49" t="str">
        <f t="shared" si="38"/>
        <v/>
      </c>
      <c r="K541" s="50" t="str">
        <f t="shared" si="38"/>
        <v/>
      </c>
      <c r="L541" s="49" t="str">
        <f t="shared" si="40"/>
        <v/>
      </c>
      <c r="M541" s="49" t="str">
        <f t="shared" si="40"/>
        <v/>
      </c>
      <c r="N541" s="49" t="str">
        <f t="shared" si="40"/>
        <v/>
      </c>
      <c r="O541" s="49" t="str">
        <f t="shared" si="41"/>
        <v/>
      </c>
      <c r="P541" s="49" t="str">
        <f t="shared" si="42"/>
        <v/>
      </c>
      <c r="Q541" s="49" t="str">
        <f t="shared" si="42"/>
        <v/>
      </c>
      <c r="R541" s="50" t="str">
        <f t="shared" si="42"/>
        <v/>
      </c>
      <c r="S541" s="10"/>
    </row>
    <row r="542" spans="1:19" x14ac:dyDescent="0.25">
      <c r="A542" s="10"/>
      <c r="B542" s="4" t="str">
        <f>'CALC | Main Engine'!$B542</f>
        <v/>
      </c>
      <c r="C542" s="5" t="str">
        <f>'CALC | Main Engine'!$E542</f>
        <v/>
      </c>
      <c r="D542" s="27" t="str">
        <f>IF(ISBLANK('INPUT | Operations'!$C547),"",'INPUT | Operations'!$C546)</f>
        <v/>
      </c>
      <c r="E542" s="32" t="str">
        <f>IF(ISBLANK('INPUT | Operations'!$C547),"",'INPUT | Operations'!$C547)</f>
        <v/>
      </c>
      <c r="F542" s="123" t="str">
        <f t="shared" si="39"/>
        <v/>
      </c>
      <c r="G542" s="49" t="str">
        <f t="shared" si="39"/>
        <v/>
      </c>
      <c r="H542" s="49" t="str">
        <f t="shared" si="39"/>
        <v/>
      </c>
      <c r="I542" s="49" t="str">
        <f t="shared" si="38"/>
        <v/>
      </c>
      <c r="J542" s="49" t="str">
        <f t="shared" si="38"/>
        <v/>
      </c>
      <c r="K542" s="50" t="str">
        <f t="shared" si="38"/>
        <v/>
      </c>
      <c r="L542" s="49" t="str">
        <f t="shared" si="40"/>
        <v/>
      </c>
      <c r="M542" s="49" t="str">
        <f t="shared" si="40"/>
        <v/>
      </c>
      <c r="N542" s="49" t="str">
        <f t="shared" si="40"/>
        <v/>
      </c>
      <c r="O542" s="49" t="str">
        <f t="shared" si="41"/>
        <v/>
      </c>
      <c r="P542" s="49" t="str">
        <f t="shared" si="42"/>
        <v/>
      </c>
      <c r="Q542" s="49" t="str">
        <f t="shared" si="42"/>
        <v/>
      </c>
      <c r="R542" s="50" t="str">
        <f t="shared" si="42"/>
        <v/>
      </c>
      <c r="S542" s="10"/>
    </row>
    <row r="543" spans="1:19" x14ac:dyDescent="0.25">
      <c r="A543" s="10"/>
      <c r="B543" s="4" t="str">
        <f>'CALC | Main Engine'!$B543</f>
        <v/>
      </c>
      <c r="C543" s="5" t="str">
        <f>'CALC | Main Engine'!$E543</f>
        <v/>
      </c>
      <c r="D543" s="27" t="str">
        <f>IF(ISBLANK('INPUT | Operations'!$C548),"",'INPUT | Operations'!$C547)</f>
        <v/>
      </c>
      <c r="E543" s="32" t="str">
        <f>IF(ISBLANK('INPUT | Operations'!$C548),"",'INPUT | Operations'!$C548)</f>
        <v/>
      </c>
      <c r="F543" s="123" t="str">
        <f t="shared" si="39"/>
        <v/>
      </c>
      <c r="G543" s="49" t="str">
        <f t="shared" si="39"/>
        <v/>
      </c>
      <c r="H543" s="49" t="str">
        <f t="shared" si="39"/>
        <v/>
      </c>
      <c r="I543" s="49" t="str">
        <f t="shared" si="39"/>
        <v/>
      </c>
      <c r="J543" s="49" t="str">
        <f t="shared" si="39"/>
        <v/>
      </c>
      <c r="K543" s="50" t="str">
        <f t="shared" si="39"/>
        <v/>
      </c>
      <c r="L543" s="49" t="str">
        <f t="shared" si="40"/>
        <v/>
      </c>
      <c r="M543" s="49" t="str">
        <f t="shared" si="40"/>
        <v/>
      </c>
      <c r="N543" s="49" t="str">
        <f t="shared" si="40"/>
        <v/>
      </c>
      <c r="O543" s="49" t="str">
        <f t="shared" si="41"/>
        <v/>
      </c>
      <c r="P543" s="49" t="str">
        <f t="shared" si="42"/>
        <v/>
      </c>
      <c r="Q543" s="49" t="str">
        <f t="shared" si="42"/>
        <v/>
      </c>
      <c r="R543" s="50" t="str">
        <f t="shared" si="42"/>
        <v/>
      </c>
      <c r="S543" s="10"/>
    </row>
    <row r="544" spans="1:19" x14ac:dyDescent="0.25">
      <c r="A544" s="10"/>
      <c r="B544" s="4" t="str">
        <f>'CALC | Main Engine'!$B544</f>
        <v/>
      </c>
      <c r="C544" s="5" t="str">
        <f>'CALC | Main Engine'!$E544</f>
        <v/>
      </c>
      <c r="D544" s="27" t="str">
        <f>IF(ISBLANK('INPUT | Operations'!$C549),"",'INPUT | Operations'!$C548)</f>
        <v/>
      </c>
      <c r="E544" s="32" t="str">
        <f>IF(ISBLANK('INPUT | Operations'!$C549),"",'INPUT | Operations'!$C549)</f>
        <v/>
      </c>
      <c r="F544" s="123" t="str">
        <f t="shared" ref="F544:K586" si="43">IFERROR(IF(AND(MIN($D544:$E544)&lt;F$5,MAX($D544:$E544)&gt;F$4),MIN(MAX($D544:$E544),F$5)-MAX(MIN($D544:$E544),F$4),0)/(MAX($D544:$E544)-MIN($D544:$E544)),"")</f>
        <v/>
      </c>
      <c r="G544" s="49" t="str">
        <f t="shared" si="43"/>
        <v/>
      </c>
      <c r="H544" s="49" t="str">
        <f t="shared" si="43"/>
        <v/>
      </c>
      <c r="I544" s="49" t="str">
        <f t="shared" si="43"/>
        <v/>
      </c>
      <c r="J544" s="49" t="str">
        <f t="shared" si="43"/>
        <v/>
      </c>
      <c r="K544" s="50" t="str">
        <f t="shared" si="43"/>
        <v/>
      </c>
      <c r="L544" s="49" t="str">
        <f t="shared" si="40"/>
        <v/>
      </c>
      <c r="M544" s="49" t="str">
        <f t="shared" si="40"/>
        <v/>
      </c>
      <c r="N544" s="49" t="str">
        <f t="shared" si="40"/>
        <v/>
      </c>
      <c r="O544" s="49" t="str">
        <f t="shared" si="41"/>
        <v/>
      </c>
      <c r="P544" s="49" t="str">
        <f t="shared" si="42"/>
        <v/>
      </c>
      <c r="Q544" s="49" t="str">
        <f t="shared" si="42"/>
        <v/>
      </c>
      <c r="R544" s="50" t="str">
        <f t="shared" si="42"/>
        <v/>
      </c>
      <c r="S544" s="10"/>
    </row>
    <row r="545" spans="1:19" x14ac:dyDescent="0.25">
      <c r="A545" s="10"/>
      <c r="B545" s="4" t="str">
        <f>'CALC | Main Engine'!$B545</f>
        <v/>
      </c>
      <c r="C545" s="5" t="str">
        <f>'CALC | Main Engine'!$E545</f>
        <v/>
      </c>
      <c r="D545" s="27" t="str">
        <f>IF(ISBLANK('INPUT | Operations'!$C550),"",'INPUT | Operations'!$C549)</f>
        <v/>
      </c>
      <c r="E545" s="32" t="str">
        <f>IF(ISBLANK('INPUT | Operations'!$C550),"",'INPUT | Operations'!$C550)</f>
        <v/>
      </c>
      <c r="F545" s="123" t="str">
        <f t="shared" si="43"/>
        <v/>
      </c>
      <c r="G545" s="49" t="str">
        <f t="shared" si="43"/>
        <v/>
      </c>
      <c r="H545" s="49" t="str">
        <f t="shared" si="43"/>
        <v/>
      </c>
      <c r="I545" s="49" t="str">
        <f t="shared" si="43"/>
        <v/>
      </c>
      <c r="J545" s="49" t="str">
        <f t="shared" si="43"/>
        <v/>
      </c>
      <c r="K545" s="50" t="str">
        <f t="shared" si="43"/>
        <v/>
      </c>
      <c r="L545" s="49" t="str">
        <f t="shared" si="40"/>
        <v/>
      </c>
      <c r="M545" s="49" t="str">
        <f t="shared" si="40"/>
        <v/>
      </c>
      <c r="N545" s="49" t="str">
        <f t="shared" si="40"/>
        <v/>
      </c>
      <c r="O545" s="49" t="str">
        <f t="shared" si="41"/>
        <v/>
      </c>
      <c r="P545" s="49" t="str">
        <f t="shared" si="42"/>
        <v/>
      </c>
      <c r="Q545" s="49" t="str">
        <f t="shared" si="42"/>
        <v/>
      </c>
      <c r="R545" s="50" t="str">
        <f t="shared" si="42"/>
        <v/>
      </c>
      <c r="S545" s="10"/>
    </row>
    <row r="546" spans="1:19" x14ac:dyDescent="0.25">
      <c r="A546" s="10"/>
      <c r="B546" s="4" t="str">
        <f>'CALC | Main Engine'!$B546</f>
        <v/>
      </c>
      <c r="C546" s="5" t="str">
        <f>'CALC | Main Engine'!$E546</f>
        <v/>
      </c>
      <c r="D546" s="27" t="str">
        <f>IF(ISBLANK('INPUT | Operations'!$C551),"",'INPUT | Operations'!$C550)</f>
        <v/>
      </c>
      <c r="E546" s="32" t="str">
        <f>IF(ISBLANK('INPUT | Operations'!$C551),"",'INPUT | Operations'!$C551)</f>
        <v/>
      </c>
      <c r="F546" s="123" t="str">
        <f t="shared" si="43"/>
        <v/>
      </c>
      <c r="G546" s="49" t="str">
        <f t="shared" si="43"/>
        <v/>
      </c>
      <c r="H546" s="49" t="str">
        <f t="shared" si="43"/>
        <v/>
      </c>
      <c r="I546" s="49" t="str">
        <f t="shared" si="43"/>
        <v/>
      </c>
      <c r="J546" s="49" t="str">
        <f t="shared" si="43"/>
        <v/>
      </c>
      <c r="K546" s="50" t="str">
        <f t="shared" si="43"/>
        <v/>
      </c>
      <c r="L546" s="49" t="str">
        <f t="shared" si="40"/>
        <v/>
      </c>
      <c r="M546" s="49" t="str">
        <f t="shared" si="40"/>
        <v/>
      </c>
      <c r="N546" s="49" t="str">
        <f t="shared" si="40"/>
        <v/>
      </c>
      <c r="O546" s="49" t="str">
        <f t="shared" si="41"/>
        <v/>
      </c>
      <c r="P546" s="49" t="str">
        <f t="shared" si="42"/>
        <v/>
      </c>
      <c r="Q546" s="49" t="str">
        <f t="shared" si="42"/>
        <v/>
      </c>
      <c r="R546" s="50" t="str">
        <f t="shared" si="42"/>
        <v/>
      </c>
      <c r="S546" s="10"/>
    </row>
    <row r="547" spans="1:19" x14ac:dyDescent="0.25">
      <c r="A547" s="10"/>
      <c r="B547" s="4" t="str">
        <f>'CALC | Main Engine'!$B547</f>
        <v/>
      </c>
      <c r="C547" s="5" t="str">
        <f>'CALC | Main Engine'!$E547</f>
        <v/>
      </c>
      <c r="D547" s="27" t="str">
        <f>IF(ISBLANK('INPUT | Operations'!$C552),"",'INPUT | Operations'!$C551)</f>
        <v/>
      </c>
      <c r="E547" s="32" t="str">
        <f>IF(ISBLANK('INPUT | Operations'!$C552),"",'INPUT | Operations'!$C552)</f>
        <v/>
      </c>
      <c r="F547" s="123" t="str">
        <f t="shared" si="43"/>
        <v/>
      </c>
      <c r="G547" s="49" t="str">
        <f t="shared" si="43"/>
        <v/>
      </c>
      <c r="H547" s="49" t="str">
        <f t="shared" si="43"/>
        <v/>
      </c>
      <c r="I547" s="49" t="str">
        <f t="shared" si="43"/>
        <v/>
      </c>
      <c r="J547" s="49" t="str">
        <f t="shared" si="43"/>
        <v/>
      </c>
      <c r="K547" s="50" t="str">
        <f t="shared" si="43"/>
        <v/>
      </c>
      <c r="L547" s="49" t="str">
        <f t="shared" si="40"/>
        <v/>
      </c>
      <c r="M547" s="49" t="str">
        <f t="shared" si="40"/>
        <v/>
      </c>
      <c r="N547" s="49" t="str">
        <f t="shared" si="40"/>
        <v/>
      </c>
      <c r="O547" s="49" t="str">
        <f t="shared" si="41"/>
        <v/>
      </c>
      <c r="P547" s="49" t="str">
        <f t="shared" si="42"/>
        <v/>
      </c>
      <c r="Q547" s="49" t="str">
        <f t="shared" si="42"/>
        <v/>
      </c>
      <c r="R547" s="50" t="str">
        <f t="shared" si="42"/>
        <v/>
      </c>
      <c r="S547" s="10"/>
    </row>
    <row r="548" spans="1:19" x14ac:dyDescent="0.25">
      <c r="A548" s="10"/>
      <c r="B548" s="4" t="str">
        <f>'CALC | Main Engine'!$B548</f>
        <v/>
      </c>
      <c r="C548" s="5" t="str">
        <f>'CALC | Main Engine'!$E548</f>
        <v/>
      </c>
      <c r="D548" s="27" t="str">
        <f>IF(ISBLANK('INPUT | Operations'!$C553),"",'INPUT | Operations'!$C552)</f>
        <v/>
      </c>
      <c r="E548" s="32" t="str">
        <f>IF(ISBLANK('INPUT | Operations'!$C553),"",'INPUT | Operations'!$C553)</f>
        <v/>
      </c>
      <c r="F548" s="123" t="str">
        <f t="shared" si="43"/>
        <v/>
      </c>
      <c r="G548" s="49" t="str">
        <f t="shared" si="43"/>
        <v/>
      </c>
      <c r="H548" s="49" t="str">
        <f t="shared" si="43"/>
        <v/>
      </c>
      <c r="I548" s="49" t="str">
        <f t="shared" si="43"/>
        <v/>
      </c>
      <c r="J548" s="49" t="str">
        <f t="shared" si="43"/>
        <v/>
      </c>
      <c r="K548" s="50" t="str">
        <f t="shared" si="43"/>
        <v/>
      </c>
      <c r="L548" s="49" t="str">
        <f t="shared" si="40"/>
        <v/>
      </c>
      <c r="M548" s="49" t="str">
        <f t="shared" si="40"/>
        <v/>
      </c>
      <c r="N548" s="49" t="str">
        <f t="shared" si="40"/>
        <v/>
      </c>
      <c r="O548" s="49" t="str">
        <f t="shared" si="41"/>
        <v/>
      </c>
      <c r="P548" s="49" t="str">
        <f t="shared" si="42"/>
        <v/>
      </c>
      <c r="Q548" s="49" t="str">
        <f t="shared" si="42"/>
        <v/>
      </c>
      <c r="R548" s="50" t="str">
        <f t="shared" si="42"/>
        <v/>
      </c>
      <c r="S548" s="10"/>
    </row>
    <row r="549" spans="1:19" x14ac:dyDescent="0.25">
      <c r="A549" s="10"/>
      <c r="B549" s="4" t="str">
        <f>'CALC | Main Engine'!$B549</f>
        <v/>
      </c>
      <c r="C549" s="5" t="str">
        <f>'CALC | Main Engine'!$E549</f>
        <v/>
      </c>
      <c r="D549" s="27" t="str">
        <f>IF(ISBLANK('INPUT | Operations'!$C554),"",'INPUT | Operations'!$C553)</f>
        <v/>
      </c>
      <c r="E549" s="32" t="str">
        <f>IF(ISBLANK('INPUT | Operations'!$C554),"",'INPUT | Operations'!$C554)</f>
        <v/>
      </c>
      <c r="F549" s="123" t="str">
        <f t="shared" si="43"/>
        <v/>
      </c>
      <c r="G549" s="49" t="str">
        <f t="shared" si="43"/>
        <v/>
      </c>
      <c r="H549" s="49" t="str">
        <f t="shared" si="43"/>
        <v/>
      </c>
      <c r="I549" s="49" t="str">
        <f t="shared" si="43"/>
        <v/>
      </c>
      <c r="J549" s="49" t="str">
        <f t="shared" si="43"/>
        <v/>
      </c>
      <c r="K549" s="50" t="str">
        <f t="shared" si="43"/>
        <v/>
      </c>
      <c r="L549" s="49" t="str">
        <f t="shared" si="40"/>
        <v/>
      </c>
      <c r="M549" s="49" t="str">
        <f t="shared" si="40"/>
        <v/>
      </c>
      <c r="N549" s="49" t="str">
        <f t="shared" si="40"/>
        <v/>
      </c>
      <c r="O549" s="49" t="str">
        <f t="shared" si="41"/>
        <v/>
      </c>
      <c r="P549" s="49" t="str">
        <f t="shared" si="42"/>
        <v/>
      </c>
      <c r="Q549" s="49" t="str">
        <f t="shared" si="42"/>
        <v/>
      </c>
      <c r="R549" s="50" t="str">
        <f t="shared" si="42"/>
        <v/>
      </c>
      <c r="S549" s="10"/>
    </row>
    <row r="550" spans="1:19" x14ac:dyDescent="0.25">
      <c r="A550" s="10"/>
      <c r="B550" s="4" t="str">
        <f>'CALC | Main Engine'!$B550</f>
        <v/>
      </c>
      <c r="C550" s="5" t="str">
        <f>'CALC | Main Engine'!$E550</f>
        <v/>
      </c>
      <c r="D550" s="27" t="str">
        <f>IF(ISBLANK('INPUT | Operations'!$C555),"",'INPUT | Operations'!$C554)</f>
        <v/>
      </c>
      <c r="E550" s="32" t="str">
        <f>IF(ISBLANK('INPUT | Operations'!$C555),"",'INPUT | Operations'!$C555)</f>
        <v/>
      </c>
      <c r="F550" s="123" t="str">
        <f t="shared" si="43"/>
        <v/>
      </c>
      <c r="G550" s="49" t="str">
        <f t="shared" si="43"/>
        <v/>
      </c>
      <c r="H550" s="49" t="str">
        <f t="shared" si="43"/>
        <v/>
      </c>
      <c r="I550" s="49" t="str">
        <f t="shared" si="43"/>
        <v/>
      </c>
      <c r="J550" s="49" t="str">
        <f t="shared" si="43"/>
        <v/>
      </c>
      <c r="K550" s="50" t="str">
        <f t="shared" si="43"/>
        <v/>
      </c>
      <c r="L550" s="49" t="str">
        <f t="shared" si="40"/>
        <v/>
      </c>
      <c r="M550" s="49" t="str">
        <f t="shared" si="40"/>
        <v/>
      </c>
      <c r="N550" s="49" t="str">
        <f t="shared" si="40"/>
        <v/>
      </c>
      <c r="O550" s="49" t="str">
        <f t="shared" si="41"/>
        <v/>
      </c>
      <c r="P550" s="49" t="str">
        <f t="shared" si="42"/>
        <v/>
      </c>
      <c r="Q550" s="49" t="str">
        <f t="shared" si="42"/>
        <v/>
      </c>
      <c r="R550" s="50" t="str">
        <f t="shared" si="42"/>
        <v/>
      </c>
      <c r="S550" s="10"/>
    </row>
    <row r="551" spans="1:19" x14ac:dyDescent="0.25">
      <c r="A551" s="10"/>
      <c r="B551" s="4" t="str">
        <f>'CALC | Main Engine'!$B551</f>
        <v/>
      </c>
      <c r="C551" s="5" t="str">
        <f>'CALC | Main Engine'!$E551</f>
        <v/>
      </c>
      <c r="D551" s="27" t="str">
        <f>IF(ISBLANK('INPUT | Operations'!$C556),"",'INPUT | Operations'!$C555)</f>
        <v/>
      </c>
      <c r="E551" s="32" t="str">
        <f>IF(ISBLANK('INPUT | Operations'!$C556),"",'INPUT | Operations'!$C556)</f>
        <v/>
      </c>
      <c r="F551" s="123" t="str">
        <f t="shared" si="43"/>
        <v/>
      </c>
      <c r="G551" s="49" t="str">
        <f t="shared" si="43"/>
        <v/>
      </c>
      <c r="H551" s="49" t="str">
        <f t="shared" si="43"/>
        <v/>
      </c>
      <c r="I551" s="49" t="str">
        <f t="shared" si="43"/>
        <v/>
      </c>
      <c r="J551" s="49" t="str">
        <f t="shared" si="43"/>
        <v/>
      </c>
      <c r="K551" s="50" t="str">
        <f t="shared" si="43"/>
        <v/>
      </c>
      <c r="L551" s="49" t="str">
        <f t="shared" si="40"/>
        <v/>
      </c>
      <c r="M551" s="49" t="str">
        <f t="shared" si="40"/>
        <v/>
      </c>
      <c r="N551" s="49" t="str">
        <f t="shared" si="40"/>
        <v/>
      </c>
      <c r="O551" s="49" t="str">
        <f t="shared" si="41"/>
        <v/>
      </c>
      <c r="P551" s="49" t="str">
        <f t="shared" si="42"/>
        <v/>
      </c>
      <c r="Q551" s="49" t="str">
        <f t="shared" si="42"/>
        <v/>
      </c>
      <c r="R551" s="50" t="str">
        <f t="shared" si="42"/>
        <v/>
      </c>
      <c r="S551" s="10"/>
    </row>
    <row r="552" spans="1:19" x14ac:dyDescent="0.25">
      <c r="A552" s="10"/>
      <c r="B552" s="4" t="str">
        <f>'CALC | Main Engine'!$B552</f>
        <v/>
      </c>
      <c r="C552" s="5" t="str">
        <f>'CALC | Main Engine'!$E552</f>
        <v/>
      </c>
      <c r="D552" s="27" t="str">
        <f>IF(ISBLANK('INPUT | Operations'!$C557),"",'INPUT | Operations'!$C556)</f>
        <v/>
      </c>
      <c r="E552" s="32" t="str">
        <f>IF(ISBLANK('INPUT | Operations'!$C557),"",'INPUT | Operations'!$C557)</f>
        <v/>
      </c>
      <c r="F552" s="123" t="str">
        <f t="shared" si="43"/>
        <v/>
      </c>
      <c r="G552" s="49" t="str">
        <f t="shared" si="43"/>
        <v/>
      </c>
      <c r="H552" s="49" t="str">
        <f t="shared" si="43"/>
        <v/>
      </c>
      <c r="I552" s="49" t="str">
        <f t="shared" si="43"/>
        <v/>
      </c>
      <c r="J552" s="49" t="str">
        <f t="shared" si="43"/>
        <v/>
      </c>
      <c r="K552" s="50" t="str">
        <f t="shared" si="43"/>
        <v/>
      </c>
      <c r="L552" s="49" t="str">
        <f t="shared" si="40"/>
        <v/>
      </c>
      <c r="M552" s="49" t="str">
        <f t="shared" si="40"/>
        <v/>
      </c>
      <c r="N552" s="49" t="str">
        <f t="shared" si="40"/>
        <v/>
      </c>
      <c r="O552" s="49" t="str">
        <f t="shared" si="41"/>
        <v/>
      </c>
      <c r="P552" s="49" t="str">
        <f t="shared" si="42"/>
        <v/>
      </c>
      <c r="Q552" s="49" t="str">
        <f t="shared" si="42"/>
        <v/>
      </c>
      <c r="R552" s="50" t="str">
        <f t="shared" si="42"/>
        <v/>
      </c>
      <c r="S552" s="10"/>
    </row>
    <row r="553" spans="1:19" x14ac:dyDescent="0.25">
      <c r="A553" s="10"/>
      <c r="B553" s="4" t="str">
        <f>'CALC | Main Engine'!$B553</f>
        <v/>
      </c>
      <c r="C553" s="5" t="str">
        <f>'CALC | Main Engine'!$E553</f>
        <v/>
      </c>
      <c r="D553" s="27" t="str">
        <f>IF(ISBLANK('INPUT | Operations'!$C558),"",'INPUT | Operations'!$C557)</f>
        <v/>
      </c>
      <c r="E553" s="32" t="str">
        <f>IF(ISBLANK('INPUT | Operations'!$C558),"",'INPUT | Operations'!$C558)</f>
        <v/>
      </c>
      <c r="F553" s="123" t="str">
        <f t="shared" si="43"/>
        <v/>
      </c>
      <c r="G553" s="49" t="str">
        <f t="shared" si="43"/>
        <v/>
      </c>
      <c r="H553" s="49" t="str">
        <f t="shared" si="43"/>
        <v/>
      </c>
      <c r="I553" s="49" t="str">
        <f t="shared" si="43"/>
        <v/>
      </c>
      <c r="J553" s="49" t="str">
        <f t="shared" si="43"/>
        <v/>
      </c>
      <c r="K553" s="50" t="str">
        <f t="shared" si="43"/>
        <v/>
      </c>
      <c r="L553" s="49" t="str">
        <f t="shared" si="40"/>
        <v/>
      </c>
      <c r="M553" s="49" t="str">
        <f t="shared" si="40"/>
        <v/>
      </c>
      <c r="N553" s="49" t="str">
        <f t="shared" si="40"/>
        <v/>
      </c>
      <c r="O553" s="49" t="str">
        <f t="shared" si="41"/>
        <v/>
      </c>
      <c r="P553" s="49" t="str">
        <f t="shared" si="42"/>
        <v/>
      </c>
      <c r="Q553" s="49" t="str">
        <f t="shared" si="42"/>
        <v/>
      </c>
      <c r="R553" s="50" t="str">
        <f t="shared" si="42"/>
        <v/>
      </c>
      <c r="S553" s="10"/>
    </row>
    <row r="554" spans="1:19" x14ac:dyDescent="0.25">
      <c r="A554" s="10"/>
      <c r="B554" s="4" t="str">
        <f>'CALC | Main Engine'!$B554</f>
        <v/>
      </c>
      <c r="C554" s="5" t="str">
        <f>'CALC | Main Engine'!$E554</f>
        <v/>
      </c>
      <c r="D554" s="27" t="str">
        <f>IF(ISBLANK('INPUT | Operations'!$C559),"",'INPUT | Operations'!$C558)</f>
        <v/>
      </c>
      <c r="E554" s="32" t="str">
        <f>IF(ISBLANK('INPUT | Operations'!$C559),"",'INPUT | Operations'!$C559)</f>
        <v/>
      </c>
      <c r="F554" s="123" t="str">
        <f t="shared" si="43"/>
        <v/>
      </c>
      <c r="G554" s="49" t="str">
        <f t="shared" si="43"/>
        <v/>
      </c>
      <c r="H554" s="49" t="str">
        <f t="shared" si="43"/>
        <v/>
      </c>
      <c r="I554" s="49" t="str">
        <f t="shared" si="43"/>
        <v/>
      </c>
      <c r="J554" s="49" t="str">
        <f t="shared" si="43"/>
        <v/>
      </c>
      <c r="K554" s="50" t="str">
        <f t="shared" si="43"/>
        <v/>
      </c>
      <c r="L554" s="49" t="str">
        <f t="shared" si="40"/>
        <v/>
      </c>
      <c r="M554" s="49" t="str">
        <f t="shared" si="40"/>
        <v/>
      </c>
      <c r="N554" s="49" t="str">
        <f t="shared" si="40"/>
        <v/>
      </c>
      <c r="O554" s="49" t="str">
        <f t="shared" si="41"/>
        <v/>
      </c>
      <c r="P554" s="49" t="str">
        <f t="shared" si="42"/>
        <v/>
      </c>
      <c r="Q554" s="49" t="str">
        <f t="shared" si="42"/>
        <v/>
      </c>
      <c r="R554" s="50" t="str">
        <f t="shared" si="42"/>
        <v/>
      </c>
      <c r="S554" s="10"/>
    </row>
    <row r="555" spans="1:19" x14ac:dyDescent="0.25">
      <c r="A555" s="10"/>
      <c r="B555" s="4" t="str">
        <f>'CALC | Main Engine'!$B555</f>
        <v/>
      </c>
      <c r="C555" s="5" t="str">
        <f>'CALC | Main Engine'!$E555</f>
        <v/>
      </c>
      <c r="D555" s="27" t="str">
        <f>IF(ISBLANK('INPUT | Operations'!$C560),"",'INPUT | Operations'!$C559)</f>
        <v/>
      </c>
      <c r="E555" s="32" t="str">
        <f>IF(ISBLANK('INPUT | Operations'!$C560),"",'INPUT | Operations'!$C560)</f>
        <v/>
      </c>
      <c r="F555" s="123" t="str">
        <f t="shared" si="43"/>
        <v/>
      </c>
      <c r="G555" s="49" t="str">
        <f t="shared" si="43"/>
        <v/>
      </c>
      <c r="H555" s="49" t="str">
        <f t="shared" si="43"/>
        <v/>
      </c>
      <c r="I555" s="49" t="str">
        <f t="shared" si="43"/>
        <v/>
      </c>
      <c r="J555" s="49" t="str">
        <f t="shared" si="43"/>
        <v/>
      </c>
      <c r="K555" s="50" t="str">
        <f t="shared" si="43"/>
        <v/>
      </c>
      <c r="L555" s="49" t="str">
        <f t="shared" si="40"/>
        <v/>
      </c>
      <c r="M555" s="49" t="str">
        <f t="shared" si="40"/>
        <v/>
      </c>
      <c r="N555" s="49" t="str">
        <f t="shared" si="40"/>
        <v/>
      </c>
      <c r="O555" s="49" t="str">
        <f t="shared" si="41"/>
        <v/>
      </c>
      <c r="P555" s="49" t="str">
        <f t="shared" si="42"/>
        <v/>
      </c>
      <c r="Q555" s="49" t="str">
        <f t="shared" si="42"/>
        <v/>
      </c>
      <c r="R555" s="50" t="str">
        <f t="shared" si="42"/>
        <v/>
      </c>
      <c r="S555" s="10"/>
    </row>
    <row r="556" spans="1:19" x14ac:dyDescent="0.25">
      <c r="A556" s="10"/>
      <c r="B556" s="4" t="str">
        <f>'CALC | Main Engine'!$B556</f>
        <v/>
      </c>
      <c r="C556" s="5" t="str">
        <f>'CALC | Main Engine'!$E556</f>
        <v/>
      </c>
      <c r="D556" s="27" t="str">
        <f>IF(ISBLANK('INPUT | Operations'!$C561),"",'INPUT | Operations'!$C560)</f>
        <v/>
      </c>
      <c r="E556" s="32" t="str">
        <f>IF(ISBLANK('INPUT | Operations'!$C561),"",'INPUT | Operations'!$C561)</f>
        <v/>
      </c>
      <c r="F556" s="123" t="str">
        <f t="shared" si="43"/>
        <v/>
      </c>
      <c r="G556" s="49" t="str">
        <f t="shared" si="43"/>
        <v/>
      </c>
      <c r="H556" s="49" t="str">
        <f t="shared" si="43"/>
        <v/>
      </c>
      <c r="I556" s="49" t="str">
        <f t="shared" si="43"/>
        <v/>
      </c>
      <c r="J556" s="49" t="str">
        <f t="shared" si="43"/>
        <v/>
      </c>
      <c r="K556" s="50" t="str">
        <f t="shared" si="43"/>
        <v/>
      </c>
      <c r="L556" s="49" t="str">
        <f t="shared" si="40"/>
        <v/>
      </c>
      <c r="M556" s="49" t="str">
        <f t="shared" si="40"/>
        <v/>
      </c>
      <c r="N556" s="49" t="str">
        <f t="shared" si="40"/>
        <v/>
      </c>
      <c r="O556" s="49" t="str">
        <f t="shared" si="41"/>
        <v/>
      </c>
      <c r="P556" s="49" t="str">
        <f t="shared" si="42"/>
        <v/>
      </c>
      <c r="Q556" s="49" t="str">
        <f t="shared" si="42"/>
        <v/>
      </c>
      <c r="R556" s="50" t="str">
        <f t="shared" si="42"/>
        <v/>
      </c>
      <c r="S556" s="10"/>
    </row>
    <row r="557" spans="1:19" x14ac:dyDescent="0.25">
      <c r="A557" s="10"/>
      <c r="B557" s="4" t="str">
        <f>'CALC | Main Engine'!$B557</f>
        <v/>
      </c>
      <c r="C557" s="5" t="str">
        <f>'CALC | Main Engine'!$E557</f>
        <v/>
      </c>
      <c r="D557" s="27" t="str">
        <f>IF(ISBLANK('INPUT | Operations'!$C562),"",'INPUT | Operations'!$C561)</f>
        <v/>
      </c>
      <c r="E557" s="32" t="str">
        <f>IF(ISBLANK('INPUT | Operations'!$C562),"",'INPUT | Operations'!$C562)</f>
        <v/>
      </c>
      <c r="F557" s="123" t="str">
        <f t="shared" si="43"/>
        <v/>
      </c>
      <c r="G557" s="49" t="str">
        <f t="shared" si="43"/>
        <v/>
      </c>
      <c r="H557" s="49" t="str">
        <f t="shared" si="43"/>
        <v/>
      </c>
      <c r="I557" s="49" t="str">
        <f t="shared" si="43"/>
        <v/>
      </c>
      <c r="J557" s="49" t="str">
        <f t="shared" si="43"/>
        <v/>
      </c>
      <c r="K557" s="50" t="str">
        <f t="shared" si="43"/>
        <v/>
      </c>
      <c r="L557" s="49" t="str">
        <f t="shared" si="40"/>
        <v/>
      </c>
      <c r="M557" s="49" t="str">
        <f t="shared" si="40"/>
        <v/>
      </c>
      <c r="N557" s="49" t="str">
        <f t="shared" si="40"/>
        <v/>
      </c>
      <c r="O557" s="49" t="str">
        <f t="shared" si="41"/>
        <v/>
      </c>
      <c r="P557" s="49" t="str">
        <f t="shared" si="42"/>
        <v/>
      </c>
      <c r="Q557" s="49" t="str">
        <f t="shared" si="42"/>
        <v/>
      </c>
      <c r="R557" s="50" t="str">
        <f t="shared" si="42"/>
        <v/>
      </c>
      <c r="S557" s="10"/>
    </row>
    <row r="558" spans="1:19" x14ac:dyDescent="0.25">
      <c r="A558" s="10"/>
      <c r="B558" s="4" t="str">
        <f>'CALC | Main Engine'!$B558</f>
        <v/>
      </c>
      <c r="C558" s="5" t="str">
        <f>'CALC | Main Engine'!$E558</f>
        <v/>
      </c>
      <c r="D558" s="27" t="str">
        <f>IF(ISBLANK('INPUT | Operations'!$C563),"",'INPUT | Operations'!$C562)</f>
        <v/>
      </c>
      <c r="E558" s="32" t="str">
        <f>IF(ISBLANK('INPUT | Operations'!$C563),"",'INPUT | Operations'!$C563)</f>
        <v/>
      </c>
      <c r="F558" s="123" t="str">
        <f t="shared" si="43"/>
        <v/>
      </c>
      <c r="G558" s="49" t="str">
        <f t="shared" si="43"/>
        <v/>
      </c>
      <c r="H558" s="49" t="str">
        <f t="shared" si="43"/>
        <v/>
      </c>
      <c r="I558" s="49" t="str">
        <f t="shared" si="43"/>
        <v/>
      </c>
      <c r="J558" s="49" t="str">
        <f t="shared" si="43"/>
        <v/>
      </c>
      <c r="K558" s="50" t="str">
        <f t="shared" si="43"/>
        <v/>
      </c>
      <c r="L558" s="49" t="str">
        <f t="shared" si="40"/>
        <v/>
      </c>
      <c r="M558" s="49" t="str">
        <f t="shared" si="40"/>
        <v/>
      </c>
      <c r="N558" s="49" t="str">
        <f t="shared" si="40"/>
        <v/>
      </c>
      <c r="O558" s="49" t="str">
        <f t="shared" si="41"/>
        <v/>
      </c>
      <c r="P558" s="49" t="str">
        <f t="shared" si="42"/>
        <v/>
      </c>
      <c r="Q558" s="49" t="str">
        <f t="shared" si="42"/>
        <v/>
      </c>
      <c r="R558" s="50" t="str">
        <f t="shared" si="42"/>
        <v/>
      </c>
      <c r="S558" s="10"/>
    </row>
    <row r="559" spans="1:19" x14ac:dyDescent="0.25">
      <c r="A559" s="10"/>
      <c r="B559" s="4" t="str">
        <f>'CALC | Main Engine'!$B559</f>
        <v/>
      </c>
      <c r="C559" s="5" t="str">
        <f>'CALC | Main Engine'!$E559</f>
        <v/>
      </c>
      <c r="D559" s="27" t="str">
        <f>IF(ISBLANK('INPUT | Operations'!$C564),"",'INPUT | Operations'!$C563)</f>
        <v/>
      </c>
      <c r="E559" s="32" t="str">
        <f>IF(ISBLANK('INPUT | Operations'!$C564),"",'INPUT | Operations'!$C564)</f>
        <v/>
      </c>
      <c r="F559" s="123" t="str">
        <f t="shared" si="43"/>
        <v/>
      </c>
      <c r="G559" s="49" t="str">
        <f t="shared" si="43"/>
        <v/>
      </c>
      <c r="H559" s="49" t="str">
        <f t="shared" si="43"/>
        <v/>
      </c>
      <c r="I559" s="49" t="str">
        <f t="shared" si="43"/>
        <v/>
      </c>
      <c r="J559" s="49" t="str">
        <f t="shared" si="43"/>
        <v/>
      </c>
      <c r="K559" s="50" t="str">
        <f t="shared" si="43"/>
        <v/>
      </c>
      <c r="L559" s="49" t="str">
        <f t="shared" si="40"/>
        <v/>
      </c>
      <c r="M559" s="49" t="str">
        <f t="shared" si="40"/>
        <v/>
      </c>
      <c r="N559" s="49" t="str">
        <f t="shared" si="40"/>
        <v/>
      </c>
      <c r="O559" s="49" t="str">
        <f t="shared" si="41"/>
        <v/>
      </c>
      <c r="P559" s="49" t="str">
        <f t="shared" si="42"/>
        <v/>
      </c>
      <c r="Q559" s="49" t="str">
        <f t="shared" si="42"/>
        <v/>
      </c>
      <c r="R559" s="50" t="str">
        <f t="shared" si="42"/>
        <v/>
      </c>
      <c r="S559" s="10"/>
    </row>
    <row r="560" spans="1:19" x14ac:dyDescent="0.25">
      <c r="A560" s="10"/>
      <c r="B560" s="4" t="str">
        <f>'CALC | Main Engine'!$B560</f>
        <v/>
      </c>
      <c r="C560" s="5" t="str">
        <f>'CALC | Main Engine'!$E560</f>
        <v/>
      </c>
      <c r="D560" s="27" t="str">
        <f>IF(ISBLANK('INPUT | Operations'!$C565),"",'INPUT | Operations'!$C564)</f>
        <v/>
      </c>
      <c r="E560" s="32" t="str">
        <f>IF(ISBLANK('INPUT | Operations'!$C565),"",'INPUT | Operations'!$C565)</f>
        <v/>
      </c>
      <c r="F560" s="123" t="str">
        <f t="shared" si="43"/>
        <v/>
      </c>
      <c r="G560" s="49" t="str">
        <f t="shared" si="43"/>
        <v/>
      </c>
      <c r="H560" s="49" t="str">
        <f t="shared" si="43"/>
        <v/>
      </c>
      <c r="I560" s="49" t="str">
        <f t="shared" si="43"/>
        <v/>
      </c>
      <c r="J560" s="49" t="str">
        <f t="shared" si="43"/>
        <v/>
      </c>
      <c r="K560" s="50" t="str">
        <f t="shared" si="43"/>
        <v/>
      </c>
      <c r="L560" s="49" t="str">
        <f t="shared" si="40"/>
        <v/>
      </c>
      <c r="M560" s="49" t="str">
        <f t="shared" si="40"/>
        <v/>
      </c>
      <c r="N560" s="49" t="str">
        <f t="shared" si="40"/>
        <v/>
      </c>
      <c r="O560" s="49" t="str">
        <f t="shared" si="41"/>
        <v/>
      </c>
      <c r="P560" s="49" t="str">
        <f t="shared" si="42"/>
        <v/>
      </c>
      <c r="Q560" s="49" t="str">
        <f t="shared" si="42"/>
        <v/>
      </c>
      <c r="R560" s="50" t="str">
        <f t="shared" si="42"/>
        <v/>
      </c>
      <c r="S560" s="10"/>
    </row>
    <row r="561" spans="1:19" x14ac:dyDescent="0.25">
      <c r="A561" s="10"/>
      <c r="B561" s="4" t="str">
        <f>'CALC | Main Engine'!$B561</f>
        <v/>
      </c>
      <c r="C561" s="5" t="str">
        <f>'CALC | Main Engine'!$E561</f>
        <v/>
      </c>
      <c r="D561" s="27" t="str">
        <f>IF(ISBLANK('INPUT | Operations'!$C566),"",'INPUT | Operations'!$C565)</f>
        <v/>
      </c>
      <c r="E561" s="32" t="str">
        <f>IF(ISBLANK('INPUT | Operations'!$C566),"",'INPUT | Operations'!$C566)</f>
        <v/>
      </c>
      <c r="F561" s="123" t="str">
        <f t="shared" si="43"/>
        <v/>
      </c>
      <c r="G561" s="49" t="str">
        <f t="shared" si="43"/>
        <v/>
      </c>
      <c r="H561" s="49" t="str">
        <f t="shared" si="43"/>
        <v/>
      </c>
      <c r="I561" s="49" t="str">
        <f t="shared" si="43"/>
        <v/>
      </c>
      <c r="J561" s="49" t="str">
        <f t="shared" si="43"/>
        <v/>
      </c>
      <c r="K561" s="50" t="str">
        <f t="shared" si="43"/>
        <v/>
      </c>
      <c r="L561" s="49" t="str">
        <f t="shared" si="40"/>
        <v/>
      </c>
      <c r="M561" s="49" t="str">
        <f t="shared" si="40"/>
        <v/>
      </c>
      <c r="N561" s="49" t="str">
        <f t="shared" si="40"/>
        <v/>
      </c>
      <c r="O561" s="49" t="str">
        <f t="shared" si="41"/>
        <v/>
      </c>
      <c r="P561" s="49" t="str">
        <f t="shared" si="42"/>
        <v/>
      </c>
      <c r="Q561" s="49" t="str">
        <f t="shared" si="42"/>
        <v/>
      </c>
      <c r="R561" s="50" t="str">
        <f t="shared" si="42"/>
        <v/>
      </c>
      <c r="S561" s="10"/>
    </row>
    <row r="562" spans="1:19" x14ac:dyDescent="0.25">
      <c r="A562" s="10"/>
      <c r="B562" s="4" t="str">
        <f>'CALC | Main Engine'!$B562</f>
        <v/>
      </c>
      <c r="C562" s="5" t="str">
        <f>'CALC | Main Engine'!$E562</f>
        <v/>
      </c>
      <c r="D562" s="27" t="str">
        <f>IF(ISBLANK('INPUT | Operations'!$C567),"",'INPUT | Operations'!$C566)</f>
        <v/>
      </c>
      <c r="E562" s="32" t="str">
        <f>IF(ISBLANK('INPUT | Operations'!$C567),"",'INPUT | Operations'!$C567)</f>
        <v/>
      </c>
      <c r="F562" s="123" t="str">
        <f t="shared" si="43"/>
        <v/>
      </c>
      <c r="G562" s="49" t="str">
        <f t="shared" si="43"/>
        <v/>
      </c>
      <c r="H562" s="49" t="str">
        <f t="shared" si="43"/>
        <v/>
      </c>
      <c r="I562" s="49" t="str">
        <f t="shared" si="43"/>
        <v/>
      </c>
      <c r="J562" s="49" t="str">
        <f t="shared" si="43"/>
        <v/>
      </c>
      <c r="K562" s="50" t="str">
        <f t="shared" si="43"/>
        <v/>
      </c>
      <c r="L562" s="49" t="str">
        <f t="shared" si="40"/>
        <v/>
      </c>
      <c r="M562" s="49" t="str">
        <f t="shared" si="40"/>
        <v/>
      </c>
      <c r="N562" s="49" t="str">
        <f t="shared" si="40"/>
        <v/>
      </c>
      <c r="O562" s="49" t="str">
        <f t="shared" si="41"/>
        <v/>
      </c>
      <c r="P562" s="49" t="str">
        <f t="shared" si="42"/>
        <v/>
      </c>
      <c r="Q562" s="49" t="str">
        <f t="shared" si="42"/>
        <v/>
      </c>
      <c r="R562" s="50" t="str">
        <f t="shared" si="42"/>
        <v/>
      </c>
      <c r="S562" s="10"/>
    </row>
    <row r="563" spans="1:19" x14ac:dyDescent="0.25">
      <c r="A563" s="10"/>
      <c r="B563" s="4" t="str">
        <f>'CALC | Main Engine'!$B563</f>
        <v/>
      </c>
      <c r="C563" s="5" t="str">
        <f>'CALC | Main Engine'!$E563</f>
        <v/>
      </c>
      <c r="D563" s="27" t="str">
        <f>IF(ISBLANK('INPUT | Operations'!$C568),"",'INPUT | Operations'!$C567)</f>
        <v/>
      </c>
      <c r="E563" s="32" t="str">
        <f>IF(ISBLANK('INPUT | Operations'!$C568),"",'INPUT | Operations'!$C568)</f>
        <v/>
      </c>
      <c r="F563" s="123" t="str">
        <f t="shared" si="43"/>
        <v/>
      </c>
      <c r="G563" s="49" t="str">
        <f t="shared" si="43"/>
        <v/>
      </c>
      <c r="H563" s="49" t="str">
        <f t="shared" si="43"/>
        <v/>
      </c>
      <c r="I563" s="49" t="str">
        <f t="shared" si="43"/>
        <v/>
      </c>
      <c r="J563" s="49" t="str">
        <f t="shared" si="43"/>
        <v/>
      </c>
      <c r="K563" s="50" t="str">
        <f t="shared" si="43"/>
        <v/>
      </c>
      <c r="L563" s="49" t="str">
        <f t="shared" si="40"/>
        <v/>
      </c>
      <c r="M563" s="49" t="str">
        <f t="shared" si="40"/>
        <v/>
      </c>
      <c r="N563" s="49" t="str">
        <f t="shared" si="40"/>
        <v/>
      </c>
      <c r="O563" s="49" t="str">
        <f t="shared" si="41"/>
        <v/>
      </c>
      <c r="P563" s="49" t="str">
        <f t="shared" si="42"/>
        <v/>
      </c>
      <c r="Q563" s="49" t="str">
        <f t="shared" si="42"/>
        <v/>
      </c>
      <c r="R563" s="50" t="str">
        <f t="shared" si="42"/>
        <v/>
      </c>
      <c r="S563" s="10"/>
    </row>
    <row r="564" spans="1:19" x14ac:dyDescent="0.25">
      <c r="A564" s="10"/>
      <c r="B564" s="4" t="str">
        <f>'CALC | Main Engine'!$B564</f>
        <v/>
      </c>
      <c r="C564" s="5" t="str">
        <f>'CALC | Main Engine'!$E564</f>
        <v/>
      </c>
      <c r="D564" s="27" t="str">
        <f>IF(ISBLANK('INPUT | Operations'!$C569),"",'INPUT | Operations'!$C568)</f>
        <v/>
      </c>
      <c r="E564" s="32" t="str">
        <f>IF(ISBLANK('INPUT | Operations'!$C569),"",'INPUT | Operations'!$C569)</f>
        <v/>
      </c>
      <c r="F564" s="123" t="str">
        <f t="shared" si="43"/>
        <v/>
      </c>
      <c r="G564" s="49" t="str">
        <f t="shared" si="43"/>
        <v/>
      </c>
      <c r="H564" s="49" t="str">
        <f t="shared" si="43"/>
        <v/>
      </c>
      <c r="I564" s="49" t="str">
        <f t="shared" si="43"/>
        <v/>
      </c>
      <c r="J564" s="49" t="str">
        <f t="shared" si="43"/>
        <v/>
      </c>
      <c r="K564" s="50" t="str">
        <f t="shared" si="43"/>
        <v/>
      </c>
      <c r="L564" s="49" t="str">
        <f t="shared" si="40"/>
        <v/>
      </c>
      <c r="M564" s="49" t="str">
        <f t="shared" si="40"/>
        <v/>
      </c>
      <c r="N564" s="49" t="str">
        <f t="shared" si="40"/>
        <v/>
      </c>
      <c r="O564" s="49" t="str">
        <f t="shared" si="41"/>
        <v/>
      </c>
      <c r="P564" s="49" t="str">
        <f t="shared" si="42"/>
        <v/>
      </c>
      <c r="Q564" s="49" t="str">
        <f t="shared" si="42"/>
        <v/>
      </c>
      <c r="R564" s="50" t="str">
        <f t="shared" si="42"/>
        <v/>
      </c>
      <c r="S564" s="10"/>
    </row>
    <row r="565" spans="1:19" x14ac:dyDescent="0.25">
      <c r="A565" s="10"/>
      <c r="B565" s="4" t="str">
        <f>'CALC | Main Engine'!$B565</f>
        <v/>
      </c>
      <c r="C565" s="5" t="str">
        <f>'CALC | Main Engine'!$E565</f>
        <v/>
      </c>
      <c r="D565" s="27" t="str">
        <f>IF(ISBLANK('INPUT | Operations'!$C570),"",'INPUT | Operations'!$C569)</f>
        <v/>
      </c>
      <c r="E565" s="32" t="str">
        <f>IF(ISBLANK('INPUT | Operations'!$C570),"",'INPUT | Operations'!$C570)</f>
        <v/>
      </c>
      <c r="F565" s="123" t="str">
        <f t="shared" si="43"/>
        <v/>
      </c>
      <c r="G565" s="49" t="str">
        <f t="shared" si="43"/>
        <v/>
      </c>
      <c r="H565" s="49" t="str">
        <f t="shared" si="43"/>
        <v/>
      </c>
      <c r="I565" s="49" t="str">
        <f t="shared" si="43"/>
        <v/>
      </c>
      <c r="J565" s="49" t="str">
        <f t="shared" si="43"/>
        <v/>
      </c>
      <c r="K565" s="50" t="str">
        <f t="shared" si="43"/>
        <v/>
      </c>
      <c r="L565" s="49" t="str">
        <f t="shared" si="40"/>
        <v/>
      </c>
      <c r="M565" s="49" t="str">
        <f t="shared" si="40"/>
        <v/>
      </c>
      <c r="N565" s="49" t="str">
        <f t="shared" si="40"/>
        <v/>
      </c>
      <c r="O565" s="49" t="str">
        <f t="shared" si="41"/>
        <v/>
      </c>
      <c r="P565" s="49" t="str">
        <f t="shared" si="42"/>
        <v/>
      </c>
      <c r="Q565" s="49" t="str">
        <f t="shared" si="42"/>
        <v/>
      </c>
      <c r="R565" s="50" t="str">
        <f t="shared" si="42"/>
        <v/>
      </c>
      <c r="S565" s="10"/>
    </row>
    <row r="566" spans="1:19" x14ac:dyDescent="0.25">
      <c r="A566" s="10"/>
      <c r="B566" s="4" t="str">
        <f>'CALC | Main Engine'!$B566</f>
        <v/>
      </c>
      <c r="C566" s="5" t="str">
        <f>'CALC | Main Engine'!$E566</f>
        <v/>
      </c>
      <c r="D566" s="27" t="str">
        <f>IF(ISBLANK('INPUT | Operations'!$C571),"",'INPUT | Operations'!$C570)</f>
        <v/>
      </c>
      <c r="E566" s="32" t="str">
        <f>IF(ISBLANK('INPUT | Operations'!$C571),"",'INPUT | Operations'!$C571)</f>
        <v/>
      </c>
      <c r="F566" s="123" t="str">
        <f t="shared" si="43"/>
        <v/>
      </c>
      <c r="G566" s="49" t="str">
        <f t="shared" si="43"/>
        <v/>
      </c>
      <c r="H566" s="49" t="str">
        <f t="shared" si="43"/>
        <v/>
      </c>
      <c r="I566" s="49" t="str">
        <f t="shared" si="43"/>
        <v/>
      </c>
      <c r="J566" s="49" t="str">
        <f t="shared" si="43"/>
        <v/>
      </c>
      <c r="K566" s="50" t="str">
        <f t="shared" si="43"/>
        <v/>
      </c>
      <c r="L566" s="49" t="str">
        <f t="shared" si="40"/>
        <v/>
      </c>
      <c r="M566" s="49" t="str">
        <f t="shared" si="40"/>
        <v/>
      </c>
      <c r="N566" s="49" t="str">
        <f t="shared" si="40"/>
        <v/>
      </c>
      <c r="O566" s="49" t="str">
        <f t="shared" si="41"/>
        <v/>
      </c>
      <c r="P566" s="49" t="str">
        <f t="shared" si="42"/>
        <v/>
      </c>
      <c r="Q566" s="49" t="str">
        <f t="shared" si="42"/>
        <v/>
      </c>
      <c r="R566" s="50" t="str">
        <f t="shared" si="42"/>
        <v/>
      </c>
      <c r="S566" s="10"/>
    </row>
    <row r="567" spans="1:19" x14ac:dyDescent="0.25">
      <c r="A567" s="10"/>
      <c r="B567" s="4" t="str">
        <f>'CALC | Main Engine'!$B567</f>
        <v/>
      </c>
      <c r="C567" s="5" t="str">
        <f>'CALC | Main Engine'!$E567</f>
        <v/>
      </c>
      <c r="D567" s="27" t="str">
        <f>IF(ISBLANK('INPUT | Operations'!$C572),"",'INPUT | Operations'!$C571)</f>
        <v/>
      </c>
      <c r="E567" s="32" t="str">
        <f>IF(ISBLANK('INPUT | Operations'!$C572),"",'INPUT | Operations'!$C572)</f>
        <v/>
      </c>
      <c r="F567" s="123" t="str">
        <f t="shared" si="43"/>
        <v/>
      </c>
      <c r="G567" s="49" t="str">
        <f t="shared" si="43"/>
        <v/>
      </c>
      <c r="H567" s="49" t="str">
        <f t="shared" si="43"/>
        <v/>
      </c>
      <c r="I567" s="49" t="str">
        <f t="shared" si="43"/>
        <v/>
      </c>
      <c r="J567" s="49" t="str">
        <f t="shared" si="43"/>
        <v/>
      </c>
      <c r="K567" s="50" t="str">
        <f t="shared" si="43"/>
        <v/>
      </c>
      <c r="L567" s="49" t="str">
        <f t="shared" si="40"/>
        <v/>
      </c>
      <c r="M567" s="49" t="str">
        <f t="shared" si="40"/>
        <v/>
      </c>
      <c r="N567" s="49" t="str">
        <f t="shared" si="40"/>
        <v/>
      </c>
      <c r="O567" s="49" t="str">
        <f t="shared" si="41"/>
        <v/>
      </c>
      <c r="P567" s="49" t="str">
        <f t="shared" si="42"/>
        <v/>
      </c>
      <c r="Q567" s="49" t="str">
        <f t="shared" si="42"/>
        <v/>
      </c>
      <c r="R567" s="50" t="str">
        <f t="shared" si="42"/>
        <v/>
      </c>
      <c r="S567" s="10"/>
    </row>
    <row r="568" spans="1:19" x14ac:dyDescent="0.25">
      <c r="A568" s="10"/>
      <c r="B568" s="4" t="str">
        <f>'CALC | Main Engine'!$B568</f>
        <v/>
      </c>
      <c r="C568" s="5" t="str">
        <f>'CALC | Main Engine'!$E568</f>
        <v/>
      </c>
      <c r="D568" s="27" t="str">
        <f>IF(ISBLANK('INPUT | Operations'!$C573),"",'INPUT | Operations'!$C572)</f>
        <v/>
      </c>
      <c r="E568" s="32" t="str">
        <f>IF(ISBLANK('INPUT | Operations'!$C573),"",'INPUT | Operations'!$C573)</f>
        <v/>
      </c>
      <c r="F568" s="123" t="str">
        <f t="shared" si="43"/>
        <v/>
      </c>
      <c r="G568" s="49" t="str">
        <f t="shared" si="43"/>
        <v/>
      </c>
      <c r="H568" s="49" t="str">
        <f t="shared" si="43"/>
        <v/>
      </c>
      <c r="I568" s="49" t="str">
        <f t="shared" si="43"/>
        <v/>
      </c>
      <c r="J568" s="49" t="str">
        <f t="shared" si="43"/>
        <v/>
      </c>
      <c r="K568" s="50" t="str">
        <f t="shared" si="43"/>
        <v/>
      </c>
      <c r="L568" s="49" t="str">
        <f t="shared" si="40"/>
        <v/>
      </c>
      <c r="M568" s="49" t="str">
        <f t="shared" si="40"/>
        <v/>
      </c>
      <c r="N568" s="49" t="str">
        <f t="shared" si="40"/>
        <v/>
      </c>
      <c r="O568" s="49" t="str">
        <f t="shared" si="41"/>
        <v/>
      </c>
      <c r="P568" s="49" t="str">
        <f t="shared" si="42"/>
        <v/>
      </c>
      <c r="Q568" s="49" t="str">
        <f t="shared" si="42"/>
        <v/>
      </c>
      <c r="R568" s="50" t="str">
        <f t="shared" si="42"/>
        <v/>
      </c>
      <c r="S568" s="10"/>
    </row>
    <row r="569" spans="1:19" x14ac:dyDescent="0.25">
      <c r="A569" s="10"/>
      <c r="B569" s="4" t="str">
        <f>'CALC | Main Engine'!$B569</f>
        <v/>
      </c>
      <c r="C569" s="5" t="str">
        <f>'CALC | Main Engine'!$E569</f>
        <v/>
      </c>
      <c r="D569" s="27" t="str">
        <f>IF(ISBLANK('INPUT | Operations'!$C574),"",'INPUT | Operations'!$C573)</f>
        <v/>
      </c>
      <c r="E569" s="32" t="str">
        <f>IF(ISBLANK('INPUT | Operations'!$C574),"",'INPUT | Operations'!$C574)</f>
        <v/>
      </c>
      <c r="F569" s="123" t="str">
        <f t="shared" si="43"/>
        <v/>
      </c>
      <c r="G569" s="49" t="str">
        <f t="shared" si="43"/>
        <v/>
      </c>
      <c r="H569" s="49" t="str">
        <f t="shared" si="43"/>
        <v/>
      </c>
      <c r="I569" s="49" t="str">
        <f t="shared" si="43"/>
        <v/>
      </c>
      <c r="J569" s="49" t="str">
        <f t="shared" si="43"/>
        <v/>
      </c>
      <c r="K569" s="50" t="str">
        <f t="shared" si="43"/>
        <v/>
      </c>
      <c r="L569" s="49" t="str">
        <f t="shared" si="40"/>
        <v/>
      </c>
      <c r="M569" s="49" t="str">
        <f t="shared" si="40"/>
        <v/>
      </c>
      <c r="N569" s="49" t="str">
        <f t="shared" si="40"/>
        <v/>
      </c>
      <c r="O569" s="49" t="str">
        <f t="shared" si="41"/>
        <v/>
      </c>
      <c r="P569" s="49" t="str">
        <f t="shared" si="42"/>
        <v/>
      </c>
      <c r="Q569" s="49" t="str">
        <f t="shared" si="42"/>
        <v/>
      </c>
      <c r="R569" s="50" t="str">
        <f t="shared" si="42"/>
        <v/>
      </c>
      <c r="S569" s="10"/>
    </row>
    <row r="570" spans="1:19" x14ac:dyDescent="0.25">
      <c r="A570" s="10"/>
      <c r="B570" s="4" t="str">
        <f>'CALC | Main Engine'!$B570</f>
        <v/>
      </c>
      <c r="C570" s="5" t="str">
        <f>'CALC | Main Engine'!$E570</f>
        <v/>
      </c>
      <c r="D570" s="27" t="str">
        <f>IF(ISBLANK('INPUT | Operations'!$C575),"",'INPUT | Operations'!$C574)</f>
        <v/>
      </c>
      <c r="E570" s="32" t="str">
        <f>IF(ISBLANK('INPUT | Operations'!$C575),"",'INPUT | Operations'!$C575)</f>
        <v/>
      </c>
      <c r="F570" s="123" t="str">
        <f t="shared" si="43"/>
        <v/>
      </c>
      <c r="G570" s="49" t="str">
        <f t="shared" si="43"/>
        <v/>
      </c>
      <c r="H570" s="49" t="str">
        <f t="shared" si="43"/>
        <v/>
      </c>
      <c r="I570" s="49" t="str">
        <f t="shared" si="43"/>
        <v/>
      </c>
      <c r="J570" s="49" t="str">
        <f t="shared" si="43"/>
        <v/>
      </c>
      <c r="K570" s="50" t="str">
        <f t="shared" si="43"/>
        <v/>
      </c>
      <c r="L570" s="49" t="str">
        <f t="shared" si="40"/>
        <v/>
      </c>
      <c r="M570" s="49" t="str">
        <f t="shared" si="40"/>
        <v/>
      </c>
      <c r="N570" s="49" t="str">
        <f t="shared" si="40"/>
        <v/>
      </c>
      <c r="O570" s="49" t="str">
        <f t="shared" si="41"/>
        <v/>
      </c>
      <c r="P570" s="49" t="str">
        <f t="shared" si="42"/>
        <v/>
      </c>
      <c r="Q570" s="49" t="str">
        <f t="shared" si="42"/>
        <v/>
      </c>
      <c r="R570" s="50" t="str">
        <f t="shared" si="42"/>
        <v/>
      </c>
      <c r="S570" s="10"/>
    </row>
    <row r="571" spans="1:19" x14ac:dyDescent="0.25">
      <c r="A571" s="10"/>
      <c r="B571" s="4" t="str">
        <f>'CALC | Main Engine'!$B571</f>
        <v/>
      </c>
      <c r="C571" s="5" t="str">
        <f>'CALC | Main Engine'!$E571</f>
        <v/>
      </c>
      <c r="D571" s="27" t="str">
        <f>IF(ISBLANK('INPUT | Operations'!$C576),"",'INPUT | Operations'!$C575)</f>
        <v/>
      </c>
      <c r="E571" s="32" t="str">
        <f>IF(ISBLANK('INPUT | Operations'!$C576),"",'INPUT | Operations'!$C576)</f>
        <v/>
      </c>
      <c r="F571" s="123" t="str">
        <f t="shared" si="43"/>
        <v/>
      </c>
      <c r="G571" s="49" t="str">
        <f t="shared" si="43"/>
        <v/>
      </c>
      <c r="H571" s="49" t="str">
        <f t="shared" si="43"/>
        <v/>
      </c>
      <c r="I571" s="49" t="str">
        <f t="shared" si="43"/>
        <v/>
      </c>
      <c r="J571" s="49" t="str">
        <f t="shared" si="43"/>
        <v/>
      </c>
      <c r="K571" s="50" t="str">
        <f t="shared" si="43"/>
        <v/>
      </c>
      <c r="L571" s="49" t="str">
        <f t="shared" si="40"/>
        <v/>
      </c>
      <c r="M571" s="49" t="str">
        <f t="shared" si="40"/>
        <v/>
      </c>
      <c r="N571" s="49" t="str">
        <f t="shared" si="40"/>
        <v/>
      </c>
      <c r="O571" s="49" t="str">
        <f t="shared" si="41"/>
        <v/>
      </c>
      <c r="P571" s="49" t="str">
        <f t="shared" si="42"/>
        <v/>
      </c>
      <c r="Q571" s="49" t="str">
        <f t="shared" si="42"/>
        <v/>
      </c>
      <c r="R571" s="50" t="str">
        <f t="shared" si="42"/>
        <v/>
      </c>
      <c r="S571" s="10"/>
    </row>
    <row r="572" spans="1:19" x14ac:dyDescent="0.25">
      <c r="A572" s="10"/>
      <c r="B572" s="4" t="str">
        <f>'CALC | Main Engine'!$B572</f>
        <v/>
      </c>
      <c r="C572" s="5" t="str">
        <f>'CALC | Main Engine'!$E572</f>
        <v/>
      </c>
      <c r="D572" s="27" t="str">
        <f>IF(ISBLANK('INPUT | Operations'!$C577),"",'INPUT | Operations'!$C576)</f>
        <v/>
      </c>
      <c r="E572" s="32" t="str">
        <f>IF(ISBLANK('INPUT | Operations'!$C577),"",'INPUT | Operations'!$C577)</f>
        <v/>
      </c>
      <c r="F572" s="123" t="str">
        <f t="shared" si="43"/>
        <v/>
      </c>
      <c r="G572" s="49" t="str">
        <f t="shared" si="43"/>
        <v/>
      </c>
      <c r="H572" s="49" t="str">
        <f t="shared" si="43"/>
        <v/>
      </c>
      <c r="I572" s="49" t="str">
        <f t="shared" si="43"/>
        <v/>
      </c>
      <c r="J572" s="49" t="str">
        <f t="shared" si="43"/>
        <v/>
      </c>
      <c r="K572" s="50" t="str">
        <f t="shared" si="43"/>
        <v/>
      </c>
      <c r="L572" s="49" t="str">
        <f t="shared" si="40"/>
        <v/>
      </c>
      <c r="M572" s="49" t="str">
        <f t="shared" si="40"/>
        <v/>
      </c>
      <c r="N572" s="49" t="str">
        <f t="shared" si="40"/>
        <v/>
      </c>
      <c r="O572" s="49" t="str">
        <f t="shared" si="41"/>
        <v/>
      </c>
      <c r="P572" s="49" t="str">
        <f t="shared" si="42"/>
        <v/>
      </c>
      <c r="Q572" s="49" t="str">
        <f t="shared" si="42"/>
        <v/>
      </c>
      <c r="R572" s="50" t="str">
        <f t="shared" si="42"/>
        <v/>
      </c>
      <c r="S572" s="10"/>
    </row>
    <row r="573" spans="1:19" x14ac:dyDescent="0.25">
      <c r="A573" s="10"/>
      <c r="B573" s="4" t="str">
        <f>'CALC | Main Engine'!$B573</f>
        <v/>
      </c>
      <c r="C573" s="5" t="str">
        <f>'CALC | Main Engine'!$E573</f>
        <v/>
      </c>
      <c r="D573" s="27" t="str">
        <f>IF(ISBLANK('INPUT | Operations'!$C578),"",'INPUT | Operations'!$C577)</f>
        <v/>
      </c>
      <c r="E573" s="32" t="str">
        <f>IF(ISBLANK('INPUT | Operations'!$C578),"",'INPUT | Operations'!$C578)</f>
        <v/>
      </c>
      <c r="F573" s="123" t="str">
        <f t="shared" si="43"/>
        <v/>
      </c>
      <c r="G573" s="49" t="str">
        <f t="shared" si="43"/>
        <v/>
      </c>
      <c r="H573" s="49" t="str">
        <f t="shared" si="43"/>
        <v/>
      </c>
      <c r="I573" s="49" t="str">
        <f t="shared" si="43"/>
        <v/>
      </c>
      <c r="J573" s="49" t="str">
        <f t="shared" si="43"/>
        <v/>
      </c>
      <c r="K573" s="50" t="str">
        <f t="shared" si="43"/>
        <v/>
      </c>
      <c r="L573" s="49" t="str">
        <f t="shared" si="40"/>
        <v/>
      </c>
      <c r="M573" s="49" t="str">
        <f t="shared" si="40"/>
        <v/>
      </c>
      <c r="N573" s="49" t="str">
        <f t="shared" si="40"/>
        <v/>
      </c>
      <c r="O573" s="49" t="str">
        <f t="shared" si="41"/>
        <v/>
      </c>
      <c r="P573" s="49" t="str">
        <f t="shared" si="42"/>
        <v/>
      </c>
      <c r="Q573" s="49" t="str">
        <f t="shared" si="42"/>
        <v/>
      </c>
      <c r="R573" s="50" t="str">
        <f t="shared" si="42"/>
        <v/>
      </c>
      <c r="S573" s="10"/>
    </row>
    <row r="574" spans="1:19" x14ac:dyDescent="0.25">
      <c r="A574" s="10"/>
      <c r="B574" s="4" t="str">
        <f>'CALC | Main Engine'!$B574</f>
        <v/>
      </c>
      <c r="C574" s="5" t="str">
        <f>'CALC | Main Engine'!$E574</f>
        <v/>
      </c>
      <c r="D574" s="27" t="str">
        <f>IF(ISBLANK('INPUT | Operations'!$C579),"",'INPUT | Operations'!$C578)</f>
        <v/>
      </c>
      <c r="E574" s="32" t="str">
        <f>IF(ISBLANK('INPUT | Operations'!$C579),"",'INPUT | Operations'!$C579)</f>
        <v/>
      </c>
      <c r="F574" s="123" t="str">
        <f t="shared" si="43"/>
        <v/>
      </c>
      <c r="G574" s="49" t="str">
        <f t="shared" si="43"/>
        <v/>
      </c>
      <c r="H574" s="49" t="str">
        <f t="shared" si="43"/>
        <v/>
      </c>
      <c r="I574" s="49" t="str">
        <f t="shared" si="43"/>
        <v/>
      </c>
      <c r="J574" s="49" t="str">
        <f t="shared" si="43"/>
        <v/>
      </c>
      <c r="K574" s="50" t="str">
        <f t="shared" si="43"/>
        <v/>
      </c>
      <c r="L574" s="49" t="str">
        <f t="shared" si="40"/>
        <v/>
      </c>
      <c r="M574" s="49" t="str">
        <f t="shared" si="40"/>
        <v/>
      </c>
      <c r="N574" s="49" t="str">
        <f t="shared" si="40"/>
        <v/>
      </c>
      <c r="O574" s="49" t="str">
        <f t="shared" si="41"/>
        <v/>
      </c>
      <c r="P574" s="49" t="str">
        <f t="shared" si="42"/>
        <v/>
      </c>
      <c r="Q574" s="49" t="str">
        <f t="shared" si="42"/>
        <v/>
      </c>
      <c r="R574" s="50" t="str">
        <f t="shared" si="42"/>
        <v/>
      </c>
      <c r="S574" s="10"/>
    </row>
    <row r="575" spans="1:19" x14ac:dyDescent="0.25">
      <c r="A575" s="10"/>
      <c r="B575" s="4" t="str">
        <f>'CALC | Main Engine'!$B575</f>
        <v/>
      </c>
      <c r="C575" s="5" t="str">
        <f>'CALC | Main Engine'!$E575</f>
        <v/>
      </c>
      <c r="D575" s="27" t="str">
        <f>IF(ISBLANK('INPUT | Operations'!$C580),"",'INPUT | Operations'!$C579)</f>
        <v/>
      </c>
      <c r="E575" s="32" t="str">
        <f>IF(ISBLANK('INPUT | Operations'!$C580),"",'INPUT | Operations'!$C580)</f>
        <v/>
      </c>
      <c r="F575" s="123" t="str">
        <f t="shared" si="43"/>
        <v/>
      </c>
      <c r="G575" s="49" t="str">
        <f t="shared" si="43"/>
        <v/>
      </c>
      <c r="H575" s="49" t="str">
        <f t="shared" si="43"/>
        <v/>
      </c>
      <c r="I575" s="49" t="str">
        <f t="shared" si="43"/>
        <v/>
      </c>
      <c r="J575" s="49" t="str">
        <f t="shared" si="43"/>
        <v/>
      </c>
      <c r="K575" s="50" t="str">
        <f t="shared" si="43"/>
        <v/>
      </c>
      <c r="L575" s="49" t="str">
        <f t="shared" si="40"/>
        <v/>
      </c>
      <c r="M575" s="49" t="str">
        <f t="shared" si="40"/>
        <v/>
      </c>
      <c r="N575" s="49" t="str">
        <f t="shared" si="40"/>
        <v/>
      </c>
      <c r="O575" s="49" t="str">
        <f t="shared" si="41"/>
        <v/>
      </c>
      <c r="P575" s="49" t="str">
        <f t="shared" si="42"/>
        <v/>
      </c>
      <c r="Q575" s="49" t="str">
        <f t="shared" si="42"/>
        <v/>
      </c>
      <c r="R575" s="50" t="str">
        <f t="shared" si="42"/>
        <v/>
      </c>
      <c r="S575" s="10"/>
    </row>
    <row r="576" spans="1:19" x14ac:dyDescent="0.25">
      <c r="A576" s="10"/>
      <c r="B576" s="4" t="str">
        <f>'CALC | Main Engine'!$B576</f>
        <v/>
      </c>
      <c r="C576" s="5" t="str">
        <f>'CALC | Main Engine'!$E576</f>
        <v/>
      </c>
      <c r="D576" s="27" t="str">
        <f>IF(ISBLANK('INPUT | Operations'!$C581),"",'INPUT | Operations'!$C580)</f>
        <v/>
      </c>
      <c r="E576" s="32" t="str">
        <f>IF(ISBLANK('INPUT | Operations'!$C581),"",'INPUT | Operations'!$C581)</f>
        <v/>
      </c>
      <c r="F576" s="123" t="str">
        <f t="shared" si="43"/>
        <v/>
      </c>
      <c r="G576" s="49" t="str">
        <f t="shared" si="43"/>
        <v/>
      </c>
      <c r="H576" s="49" t="str">
        <f t="shared" si="43"/>
        <v/>
      </c>
      <c r="I576" s="49" t="str">
        <f t="shared" si="43"/>
        <v/>
      </c>
      <c r="J576" s="49" t="str">
        <f t="shared" si="43"/>
        <v/>
      </c>
      <c r="K576" s="50" t="str">
        <f t="shared" si="43"/>
        <v/>
      </c>
      <c r="L576" s="49" t="str">
        <f t="shared" si="40"/>
        <v/>
      </c>
      <c r="M576" s="49" t="str">
        <f t="shared" si="40"/>
        <v/>
      </c>
      <c r="N576" s="49" t="str">
        <f t="shared" si="40"/>
        <v/>
      </c>
      <c r="O576" s="49" t="str">
        <f t="shared" si="41"/>
        <v/>
      </c>
      <c r="P576" s="49" t="str">
        <f t="shared" si="42"/>
        <v/>
      </c>
      <c r="Q576" s="49" t="str">
        <f t="shared" si="42"/>
        <v/>
      </c>
      <c r="R576" s="50" t="str">
        <f t="shared" si="42"/>
        <v/>
      </c>
      <c r="S576" s="10"/>
    </row>
    <row r="577" spans="1:19" x14ac:dyDescent="0.25">
      <c r="A577" s="10"/>
      <c r="B577" s="4" t="str">
        <f>'CALC | Main Engine'!$B577</f>
        <v/>
      </c>
      <c r="C577" s="5" t="str">
        <f>'CALC | Main Engine'!$E577</f>
        <v/>
      </c>
      <c r="D577" s="27" t="str">
        <f>IF(ISBLANK('INPUT | Operations'!$C582),"",'INPUT | Operations'!$C581)</f>
        <v/>
      </c>
      <c r="E577" s="32" t="str">
        <f>IF(ISBLANK('INPUT | Operations'!$C582),"",'INPUT | Operations'!$C582)</f>
        <v/>
      </c>
      <c r="F577" s="123" t="str">
        <f t="shared" si="43"/>
        <v/>
      </c>
      <c r="G577" s="49" t="str">
        <f t="shared" si="43"/>
        <v/>
      </c>
      <c r="H577" s="49" t="str">
        <f t="shared" si="43"/>
        <v/>
      </c>
      <c r="I577" s="49" t="str">
        <f t="shared" si="43"/>
        <v/>
      </c>
      <c r="J577" s="49" t="str">
        <f t="shared" si="43"/>
        <v/>
      </c>
      <c r="K577" s="50" t="str">
        <f t="shared" si="43"/>
        <v/>
      </c>
      <c r="L577" s="49" t="str">
        <f t="shared" si="40"/>
        <v/>
      </c>
      <c r="M577" s="49" t="str">
        <f t="shared" si="40"/>
        <v/>
      </c>
      <c r="N577" s="49" t="str">
        <f t="shared" si="40"/>
        <v/>
      </c>
      <c r="O577" s="49" t="str">
        <f t="shared" si="41"/>
        <v/>
      </c>
      <c r="P577" s="49" t="str">
        <f t="shared" si="42"/>
        <v/>
      </c>
      <c r="Q577" s="49" t="str">
        <f t="shared" si="42"/>
        <v/>
      </c>
      <c r="R577" s="50" t="str">
        <f t="shared" si="42"/>
        <v/>
      </c>
      <c r="S577" s="10"/>
    </row>
    <row r="578" spans="1:19" x14ac:dyDescent="0.25">
      <c r="A578" s="10"/>
      <c r="B578" s="4" t="str">
        <f>'CALC | Main Engine'!$B578</f>
        <v/>
      </c>
      <c r="C578" s="5" t="str">
        <f>'CALC | Main Engine'!$E578</f>
        <v/>
      </c>
      <c r="D578" s="27" t="str">
        <f>IF(ISBLANK('INPUT | Operations'!$C583),"",'INPUT | Operations'!$C582)</f>
        <v/>
      </c>
      <c r="E578" s="32" t="str">
        <f>IF(ISBLANK('INPUT | Operations'!$C583),"",'INPUT | Operations'!$C583)</f>
        <v/>
      </c>
      <c r="F578" s="123" t="str">
        <f t="shared" si="43"/>
        <v/>
      </c>
      <c r="G578" s="49" t="str">
        <f t="shared" si="43"/>
        <v/>
      </c>
      <c r="H578" s="49" t="str">
        <f t="shared" si="43"/>
        <v/>
      </c>
      <c r="I578" s="49" t="str">
        <f t="shared" si="43"/>
        <v/>
      </c>
      <c r="J578" s="49" t="str">
        <f t="shared" si="43"/>
        <v/>
      </c>
      <c r="K578" s="50" t="str">
        <f t="shared" si="43"/>
        <v/>
      </c>
      <c r="L578" s="49" t="str">
        <f t="shared" si="40"/>
        <v/>
      </c>
      <c r="M578" s="49" t="str">
        <f t="shared" si="40"/>
        <v/>
      </c>
      <c r="N578" s="49" t="str">
        <f t="shared" si="40"/>
        <v/>
      </c>
      <c r="O578" s="49" t="str">
        <f t="shared" si="41"/>
        <v/>
      </c>
      <c r="P578" s="49" t="str">
        <f t="shared" si="42"/>
        <v/>
      </c>
      <c r="Q578" s="49" t="str">
        <f t="shared" si="42"/>
        <v/>
      </c>
      <c r="R578" s="50" t="str">
        <f t="shared" si="42"/>
        <v/>
      </c>
      <c r="S578" s="10"/>
    </row>
    <row r="579" spans="1:19" x14ac:dyDescent="0.25">
      <c r="A579" s="10"/>
      <c r="B579" s="4" t="str">
        <f>'CALC | Main Engine'!$B579</f>
        <v/>
      </c>
      <c r="C579" s="5" t="str">
        <f>'CALC | Main Engine'!$E579</f>
        <v/>
      </c>
      <c r="D579" s="27" t="str">
        <f>IF(ISBLANK('INPUT | Operations'!$C584),"",'INPUT | Operations'!$C583)</f>
        <v/>
      </c>
      <c r="E579" s="32" t="str">
        <f>IF(ISBLANK('INPUT | Operations'!$C584),"",'INPUT | Operations'!$C584)</f>
        <v/>
      </c>
      <c r="F579" s="123" t="str">
        <f t="shared" si="43"/>
        <v/>
      </c>
      <c r="G579" s="49" t="str">
        <f t="shared" si="43"/>
        <v/>
      </c>
      <c r="H579" s="49" t="str">
        <f t="shared" si="43"/>
        <v/>
      </c>
      <c r="I579" s="49" t="str">
        <f t="shared" si="43"/>
        <v/>
      </c>
      <c r="J579" s="49" t="str">
        <f t="shared" si="43"/>
        <v/>
      </c>
      <c r="K579" s="50" t="str">
        <f t="shared" si="43"/>
        <v/>
      </c>
      <c r="L579" s="49" t="str">
        <f t="shared" si="40"/>
        <v/>
      </c>
      <c r="M579" s="49" t="str">
        <f t="shared" si="40"/>
        <v/>
      </c>
      <c r="N579" s="49" t="str">
        <f t="shared" si="40"/>
        <v/>
      </c>
      <c r="O579" s="49" t="str">
        <f t="shared" si="41"/>
        <v/>
      </c>
      <c r="P579" s="49" t="str">
        <f t="shared" si="42"/>
        <v/>
      </c>
      <c r="Q579" s="49" t="str">
        <f t="shared" si="42"/>
        <v/>
      </c>
      <c r="R579" s="50" t="str">
        <f t="shared" si="42"/>
        <v/>
      </c>
      <c r="S579" s="10"/>
    </row>
    <row r="580" spans="1:19" x14ac:dyDescent="0.25">
      <c r="A580" s="10"/>
      <c r="B580" s="4" t="str">
        <f>'CALC | Main Engine'!$B580</f>
        <v/>
      </c>
      <c r="C580" s="5" t="str">
        <f>'CALC | Main Engine'!$E580</f>
        <v/>
      </c>
      <c r="D580" s="27" t="str">
        <f>IF(ISBLANK('INPUT | Operations'!$C585),"",'INPUT | Operations'!$C584)</f>
        <v/>
      </c>
      <c r="E580" s="32" t="str">
        <f>IF(ISBLANK('INPUT | Operations'!$C585),"",'INPUT | Operations'!$C585)</f>
        <v/>
      </c>
      <c r="F580" s="123" t="str">
        <f t="shared" si="43"/>
        <v/>
      </c>
      <c r="G580" s="49" t="str">
        <f t="shared" si="43"/>
        <v/>
      </c>
      <c r="H580" s="49" t="str">
        <f t="shared" si="43"/>
        <v/>
      </c>
      <c r="I580" s="49" t="str">
        <f t="shared" si="43"/>
        <v/>
      </c>
      <c r="J580" s="49" t="str">
        <f t="shared" si="43"/>
        <v/>
      </c>
      <c r="K580" s="50" t="str">
        <f t="shared" si="43"/>
        <v/>
      </c>
      <c r="L580" s="49" t="str">
        <f t="shared" si="40"/>
        <v/>
      </c>
      <c r="M580" s="49" t="str">
        <f t="shared" si="40"/>
        <v/>
      </c>
      <c r="N580" s="49" t="str">
        <f t="shared" si="40"/>
        <v/>
      </c>
      <c r="O580" s="49" t="str">
        <f t="shared" si="41"/>
        <v/>
      </c>
      <c r="P580" s="49" t="str">
        <f t="shared" si="42"/>
        <v/>
      </c>
      <c r="Q580" s="49" t="str">
        <f t="shared" si="42"/>
        <v/>
      </c>
      <c r="R580" s="50" t="str">
        <f t="shared" si="42"/>
        <v/>
      </c>
      <c r="S580" s="10"/>
    </row>
    <row r="581" spans="1:19" x14ac:dyDescent="0.25">
      <c r="A581" s="10"/>
      <c r="B581" s="4" t="str">
        <f>'CALC | Main Engine'!$B581</f>
        <v/>
      </c>
      <c r="C581" s="5" t="str">
        <f>'CALC | Main Engine'!$E581</f>
        <v/>
      </c>
      <c r="D581" s="27" t="str">
        <f>IF(ISBLANK('INPUT | Operations'!$C586),"",'INPUT | Operations'!$C585)</f>
        <v/>
      </c>
      <c r="E581" s="32" t="str">
        <f>IF(ISBLANK('INPUT | Operations'!$C586),"",'INPUT | Operations'!$C586)</f>
        <v/>
      </c>
      <c r="F581" s="123" t="str">
        <f t="shared" si="43"/>
        <v/>
      </c>
      <c r="G581" s="49" t="str">
        <f t="shared" si="43"/>
        <v/>
      </c>
      <c r="H581" s="49" t="str">
        <f t="shared" si="43"/>
        <v/>
      </c>
      <c r="I581" s="49" t="str">
        <f t="shared" si="43"/>
        <v/>
      </c>
      <c r="J581" s="49" t="str">
        <f t="shared" si="43"/>
        <v/>
      </c>
      <c r="K581" s="50" t="str">
        <f t="shared" si="43"/>
        <v/>
      </c>
      <c r="L581" s="49" t="str">
        <f t="shared" si="40"/>
        <v/>
      </c>
      <c r="M581" s="49" t="str">
        <f t="shared" si="40"/>
        <v/>
      </c>
      <c r="N581" s="49" t="str">
        <f t="shared" si="40"/>
        <v/>
      </c>
      <c r="O581" s="49" t="str">
        <f t="shared" si="41"/>
        <v/>
      </c>
      <c r="P581" s="49" t="str">
        <f t="shared" si="42"/>
        <v/>
      </c>
      <c r="Q581" s="49" t="str">
        <f t="shared" si="42"/>
        <v/>
      </c>
      <c r="R581" s="50" t="str">
        <f t="shared" si="42"/>
        <v/>
      </c>
      <c r="S581" s="10"/>
    </row>
    <row r="582" spans="1:19" x14ac:dyDescent="0.25">
      <c r="A582" s="10"/>
      <c r="B582" s="4" t="str">
        <f>'CALC | Main Engine'!$B582</f>
        <v/>
      </c>
      <c r="C582" s="5" t="str">
        <f>'CALC | Main Engine'!$E582</f>
        <v/>
      </c>
      <c r="D582" s="27" t="str">
        <f>IF(ISBLANK('INPUT | Operations'!$C587),"",'INPUT | Operations'!$C586)</f>
        <v/>
      </c>
      <c r="E582" s="32" t="str">
        <f>IF(ISBLANK('INPUT | Operations'!$C587),"",'INPUT | Operations'!$C587)</f>
        <v/>
      </c>
      <c r="F582" s="123" t="str">
        <f t="shared" si="43"/>
        <v/>
      </c>
      <c r="G582" s="49" t="str">
        <f t="shared" si="43"/>
        <v/>
      </c>
      <c r="H582" s="49" t="str">
        <f t="shared" si="43"/>
        <v/>
      </c>
      <c r="I582" s="49" t="str">
        <f t="shared" si="43"/>
        <v/>
      </c>
      <c r="J582" s="49" t="str">
        <f t="shared" si="43"/>
        <v/>
      </c>
      <c r="K582" s="50" t="str">
        <f t="shared" si="43"/>
        <v/>
      </c>
      <c r="L582" s="49" t="str">
        <f t="shared" si="40"/>
        <v/>
      </c>
      <c r="M582" s="49" t="str">
        <f t="shared" si="40"/>
        <v/>
      </c>
      <c r="N582" s="49" t="str">
        <f t="shared" si="40"/>
        <v/>
      </c>
      <c r="O582" s="49" t="str">
        <f t="shared" si="41"/>
        <v/>
      </c>
      <c r="P582" s="49" t="str">
        <f t="shared" si="42"/>
        <v/>
      </c>
      <c r="Q582" s="49" t="str">
        <f t="shared" si="42"/>
        <v/>
      </c>
      <c r="R582" s="50" t="str">
        <f t="shared" si="42"/>
        <v/>
      </c>
      <c r="S582" s="10"/>
    </row>
    <row r="583" spans="1:19" x14ac:dyDescent="0.25">
      <c r="A583" s="10"/>
      <c r="B583" s="4" t="str">
        <f>'CALC | Main Engine'!$B583</f>
        <v/>
      </c>
      <c r="C583" s="5" t="str">
        <f>'CALC | Main Engine'!$E583</f>
        <v/>
      </c>
      <c r="D583" s="27" t="str">
        <f>IF(ISBLANK('INPUT | Operations'!$C588),"",'INPUT | Operations'!$C587)</f>
        <v/>
      </c>
      <c r="E583" s="32" t="str">
        <f>IF(ISBLANK('INPUT | Operations'!$C588),"",'INPUT | Operations'!$C588)</f>
        <v/>
      </c>
      <c r="F583" s="123" t="str">
        <f t="shared" si="43"/>
        <v/>
      </c>
      <c r="G583" s="49" t="str">
        <f t="shared" si="43"/>
        <v/>
      </c>
      <c r="H583" s="49" t="str">
        <f t="shared" si="43"/>
        <v/>
      </c>
      <c r="I583" s="49" t="str">
        <f t="shared" si="43"/>
        <v/>
      </c>
      <c r="J583" s="49" t="str">
        <f t="shared" si="43"/>
        <v/>
      </c>
      <c r="K583" s="50" t="str">
        <f t="shared" si="43"/>
        <v/>
      </c>
      <c r="L583" s="49" t="str">
        <f t="shared" si="40"/>
        <v/>
      </c>
      <c r="M583" s="49" t="str">
        <f t="shared" si="40"/>
        <v/>
      </c>
      <c r="N583" s="49" t="str">
        <f t="shared" si="40"/>
        <v/>
      </c>
      <c r="O583" s="49" t="str">
        <f t="shared" si="41"/>
        <v/>
      </c>
      <c r="P583" s="49" t="str">
        <f t="shared" si="42"/>
        <v/>
      </c>
      <c r="Q583" s="49" t="str">
        <f t="shared" si="42"/>
        <v/>
      </c>
      <c r="R583" s="50" t="str">
        <f t="shared" si="42"/>
        <v/>
      </c>
      <c r="S583" s="10"/>
    </row>
    <row r="584" spans="1:19" x14ac:dyDescent="0.25">
      <c r="A584" s="10"/>
      <c r="B584" s="4" t="str">
        <f>'CALC | Main Engine'!$B584</f>
        <v/>
      </c>
      <c r="C584" s="5" t="str">
        <f>'CALC | Main Engine'!$E584</f>
        <v/>
      </c>
      <c r="D584" s="27" t="str">
        <f>IF(ISBLANK('INPUT | Operations'!$C589),"",'INPUT | Operations'!$C588)</f>
        <v/>
      </c>
      <c r="E584" s="32" t="str">
        <f>IF(ISBLANK('INPUT | Operations'!$C589),"",'INPUT | Operations'!$C589)</f>
        <v/>
      </c>
      <c r="F584" s="123" t="str">
        <f t="shared" si="43"/>
        <v/>
      </c>
      <c r="G584" s="49" t="str">
        <f t="shared" si="43"/>
        <v/>
      </c>
      <c r="H584" s="49" t="str">
        <f t="shared" si="43"/>
        <v/>
      </c>
      <c r="I584" s="49" t="str">
        <f t="shared" si="43"/>
        <v/>
      </c>
      <c r="J584" s="49" t="str">
        <f t="shared" si="43"/>
        <v/>
      </c>
      <c r="K584" s="50" t="str">
        <f t="shared" si="43"/>
        <v/>
      </c>
      <c r="L584" s="49" t="str">
        <f t="shared" si="40"/>
        <v/>
      </c>
      <c r="M584" s="49" t="str">
        <f t="shared" si="40"/>
        <v/>
      </c>
      <c r="N584" s="49" t="str">
        <f t="shared" si="40"/>
        <v/>
      </c>
      <c r="O584" s="49" t="str">
        <f t="shared" si="41"/>
        <v/>
      </c>
      <c r="P584" s="49" t="str">
        <f t="shared" si="42"/>
        <v/>
      </c>
      <c r="Q584" s="49" t="str">
        <f t="shared" si="42"/>
        <v/>
      </c>
      <c r="R584" s="50" t="str">
        <f t="shared" si="42"/>
        <v/>
      </c>
      <c r="S584" s="10"/>
    </row>
    <row r="585" spans="1:19" x14ac:dyDescent="0.25">
      <c r="A585" s="10"/>
      <c r="B585" s="4" t="str">
        <f>'CALC | Main Engine'!$B585</f>
        <v/>
      </c>
      <c r="C585" s="5" t="str">
        <f>'CALC | Main Engine'!$E585</f>
        <v/>
      </c>
      <c r="D585" s="27" t="str">
        <f>IF(ISBLANK('INPUT | Operations'!$C590),"",'INPUT | Operations'!$C589)</f>
        <v/>
      </c>
      <c r="E585" s="32" t="str">
        <f>IF(ISBLANK('INPUT | Operations'!$C590),"",'INPUT | Operations'!$C590)</f>
        <v/>
      </c>
      <c r="F585" s="123" t="str">
        <f t="shared" si="43"/>
        <v/>
      </c>
      <c r="G585" s="49" t="str">
        <f t="shared" si="43"/>
        <v/>
      </c>
      <c r="H585" s="49" t="str">
        <f t="shared" si="43"/>
        <v/>
      </c>
      <c r="I585" s="49" t="str">
        <f t="shared" si="43"/>
        <v/>
      </c>
      <c r="J585" s="49" t="str">
        <f t="shared" si="43"/>
        <v/>
      </c>
      <c r="K585" s="50" t="str">
        <f t="shared" si="43"/>
        <v/>
      </c>
      <c r="L585" s="49" t="str">
        <f t="shared" ref="L585:N648" si="44">IFERROR(IF(AND($E585&gt;$D585,MIN($D585:$E585)&lt;L$5,MAX($D585:$E585)&gt;L$4),MIN(MAX($D585:$E585),L$5)-MAX(MIN($D585:$E585),L$4),0)/(MAX($D585:$E585)-MIN($D585:$E585)),"")</f>
        <v/>
      </c>
      <c r="M585" s="49" t="str">
        <f t="shared" si="44"/>
        <v/>
      </c>
      <c r="N585" s="49" t="str">
        <f t="shared" si="44"/>
        <v/>
      </c>
      <c r="O585" s="49" t="str">
        <f t="shared" ref="O585:O648" si="45">IFERROR(IF(AND(MIN($D585:$E585)&lt;O$5,MAX($D585:$E585)&gt;O$4),MIN(MAX($D585:$E585),O$5)-MAX(MIN($D585:$E585),O$4),0)/(MAX($D585:$E585)-MIN($D585:$E585)),"")</f>
        <v/>
      </c>
      <c r="P585" s="49" t="str">
        <f t="shared" ref="P585:R648" si="46">IFERROR(IF(AND($D585&gt;$E585,MIN($D585:$E585)&lt;P$5,MAX($D585:$E585)&gt;P$4),MIN(MAX($D585:$E585),P$5)-MAX(MIN($D585:$E585),P$4),0)/(MAX($D585:$E585)-MIN($D585:$E585)),"")</f>
        <v/>
      </c>
      <c r="Q585" s="49" t="str">
        <f t="shared" si="46"/>
        <v/>
      </c>
      <c r="R585" s="50" t="str">
        <f t="shared" si="46"/>
        <v/>
      </c>
      <c r="S585" s="10"/>
    </row>
    <row r="586" spans="1:19" x14ac:dyDescent="0.25">
      <c r="A586" s="10"/>
      <c r="B586" s="4" t="str">
        <f>'CALC | Main Engine'!$B586</f>
        <v/>
      </c>
      <c r="C586" s="5" t="str">
        <f>'CALC | Main Engine'!$E586</f>
        <v/>
      </c>
      <c r="D586" s="27" t="str">
        <f>IF(ISBLANK('INPUT | Operations'!$C591),"",'INPUT | Operations'!$C590)</f>
        <v/>
      </c>
      <c r="E586" s="32" t="str">
        <f>IF(ISBLANK('INPUT | Operations'!$C591),"",'INPUT | Operations'!$C591)</f>
        <v/>
      </c>
      <c r="F586" s="123" t="str">
        <f t="shared" si="43"/>
        <v/>
      </c>
      <c r="G586" s="49" t="str">
        <f t="shared" si="43"/>
        <v/>
      </c>
      <c r="H586" s="49" t="str">
        <f t="shared" si="43"/>
        <v/>
      </c>
      <c r="I586" s="49" t="str">
        <f t="shared" ref="I586:K649" si="47">IFERROR(IF(AND(MIN($D586:$E586)&lt;I$5,MAX($D586:$E586)&gt;I$4),MIN(MAX($D586:$E586),I$5)-MAX(MIN($D586:$E586),I$4),0)/(MAX($D586:$E586)-MIN($D586:$E586)),"")</f>
        <v/>
      </c>
      <c r="J586" s="49" t="str">
        <f t="shared" si="47"/>
        <v/>
      </c>
      <c r="K586" s="50" t="str">
        <f t="shared" si="47"/>
        <v/>
      </c>
      <c r="L586" s="49" t="str">
        <f t="shared" si="44"/>
        <v/>
      </c>
      <c r="M586" s="49" t="str">
        <f t="shared" si="44"/>
        <v/>
      </c>
      <c r="N586" s="49" t="str">
        <f t="shared" si="44"/>
        <v/>
      </c>
      <c r="O586" s="49" t="str">
        <f t="shared" si="45"/>
        <v/>
      </c>
      <c r="P586" s="49" t="str">
        <f t="shared" si="46"/>
        <v/>
      </c>
      <c r="Q586" s="49" t="str">
        <f t="shared" si="46"/>
        <v/>
      </c>
      <c r="R586" s="50" t="str">
        <f t="shared" si="46"/>
        <v/>
      </c>
      <c r="S586" s="10"/>
    </row>
    <row r="587" spans="1:19" x14ac:dyDescent="0.25">
      <c r="A587" s="10"/>
      <c r="B587" s="4" t="str">
        <f>'CALC | Main Engine'!$B587</f>
        <v/>
      </c>
      <c r="C587" s="5" t="str">
        <f>'CALC | Main Engine'!$E587</f>
        <v/>
      </c>
      <c r="D587" s="27" t="str">
        <f>IF(ISBLANK('INPUT | Operations'!$C592),"",'INPUT | Operations'!$C591)</f>
        <v/>
      </c>
      <c r="E587" s="32" t="str">
        <f>IF(ISBLANK('INPUT | Operations'!$C592),"",'INPUT | Operations'!$C592)</f>
        <v/>
      </c>
      <c r="F587" s="123" t="str">
        <f t="shared" ref="F587:K650" si="48">IFERROR(IF(AND(MIN($D587:$E587)&lt;F$5,MAX($D587:$E587)&gt;F$4),MIN(MAX($D587:$E587),F$5)-MAX(MIN($D587:$E587),F$4),0)/(MAX($D587:$E587)-MIN($D587:$E587)),"")</f>
        <v/>
      </c>
      <c r="G587" s="49" t="str">
        <f t="shared" si="48"/>
        <v/>
      </c>
      <c r="H587" s="49" t="str">
        <f t="shared" si="48"/>
        <v/>
      </c>
      <c r="I587" s="49" t="str">
        <f t="shared" si="47"/>
        <v/>
      </c>
      <c r="J587" s="49" t="str">
        <f t="shared" si="47"/>
        <v/>
      </c>
      <c r="K587" s="50" t="str">
        <f t="shared" si="47"/>
        <v/>
      </c>
      <c r="L587" s="49" t="str">
        <f t="shared" si="44"/>
        <v/>
      </c>
      <c r="M587" s="49" t="str">
        <f t="shared" si="44"/>
        <v/>
      </c>
      <c r="N587" s="49" t="str">
        <f t="shared" si="44"/>
        <v/>
      </c>
      <c r="O587" s="49" t="str">
        <f t="shared" si="45"/>
        <v/>
      </c>
      <c r="P587" s="49" t="str">
        <f t="shared" si="46"/>
        <v/>
      </c>
      <c r="Q587" s="49" t="str">
        <f t="shared" si="46"/>
        <v/>
      </c>
      <c r="R587" s="50" t="str">
        <f t="shared" si="46"/>
        <v/>
      </c>
      <c r="S587" s="10"/>
    </row>
    <row r="588" spans="1:19" x14ac:dyDescent="0.25">
      <c r="A588" s="10"/>
      <c r="B588" s="4" t="str">
        <f>'CALC | Main Engine'!$B588</f>
        <v/>
      </c>
      <c r="C588" s="5" t="str">
        <f>'CALC | Main Engine'!$E588</f>
        <v/>
      </c>
      <c r="D588" s="27" t="str">
        <f>IF(ISBLANK('INPUT | Operations'!$C593),"",'INPUT | Operations'!$C592)</f>
        <v/>
      </c>
      <c r="E588" s="32" t="str">
        <f>IF(ISBLANK('INPUT | Operations'!$C593),"",'INPUT | Operations'!$C593)</f>
        <v/>
      </c>
      <c r="F588" s="123" t="str">
        <f t="shared" si="48"/>
        <v/>
      </c>
      <c r="G588" s="49" t="str">
        <f t="shared" si="48"/>
        <v/>
      </c>
      <c r="H588" s="49" t="str">
        <f t="shared" si="48"/>
        <v/>
      </c>
      <c r="I588" s="49" t="str">
        <f t="shared" si="47"/>
        <v/>
      </c>
      <c r="J588" s="49" t="str">
        <f t="shared" si="47"/>
        <v/>
      </c>
      <c r="K588" s="50" t="str">
        <f t="shared" si="47"/>
        <v/>
      </c>
      <c r="L588" s="49" t="str">
        <f t="shared" si="44"/>
        <v/>
      </c>
      <c r="M588" s="49" t="str">
        <f t="shared" si="44"/>
        <v/>
      </c>
      <c r="N588" s="49" t="str">
        <f t="shared" si="44"/>
        <v/>
      </c>
      <c r="O588" s="49" t="str">
        <f t="shared" si="45"/>
        <v/>
      </c>
      <c r="P588" s="49" t="str">
        <f t="shared" si="46"/>
        <v/>
      </c>
      <c r="Q588" s="49" t="str">
        <f t="shared" si="46"/>
        <v/>
      </c>
      <c r="R588" s="50" t="str">
        <f t="shared" si="46"/>
        <v/>
      </c>
      <c r="S588" s="10"/>
    </row>
    <row r="589" spans="1:19" x14ac:dyDescent="0.25">
      <c r="A589" s="10"/>
      <c r="B589" s="4" t="str">
        <f>'CALC | Main Engine'!$B589</f>
        <v/>
      </c>
      <c r="C589" s="5" t="str">
        <f>'CALC | Main Engine'!$E589</f>
        <v/>
      </c>
      <c r="D589" s="27" t="str">
        <f>IF(ISBLANK('INPUT | Operations'!$C594),"",'INPUT | Operations'!$C593)</f>
        <v/>
      </c>
      <c r="E589" s="32" t="str">
        <f>IF(ISBLANK('INPUT | Operations'!$C594),"",'INPUT | Operations'!$C594)</f>
        <v/>
      </c>
      <c r="F589" s="123" t="str">
        <f t="shared" si="48"/>
        <v/>
      </c>
      <c r="G589" s="49" t="str">
        <f t="shared" si="48"/>
        <v/>
      </c>
      <c r="H589" s="49" t="str">
        <f t="shared" si="48"/>
        <v/>
      </c>
      <c r="I589" s="49" t="str">
        <f t="shared" si="47"/>
        <v/>
      </c>
      <c r="J589" s="49" t="str">
        <f t="shared" si="47"/>
        <v/>
      </c>
      <c r="K589" s="50" t="str">
        <f t="shared" si="47"/>
        <v/>
      </c>
      <c r="L589" s="49" t="str">
        <f t="shared" si="44"/>
        <v/>
      </c>
      <c r="M589" s="49" t="str">
        <f t="shared" si="44"/>
        <v/>
      </c>
      <c r="N589" s="49" t="str">
        <f t="shared" si="44"/>
        <v/>
      </c>
      <c r="O589" s="49" t="str">
        <f t="shared" si="45"/>
        <v/>
      </c>
      <c r="P589" s="49" t="str">
        <f t="shared" si="46"/>
        <v/>
      </c>
      <c r="Q589" s="49" t="str">
        <f t="shared" si="46"/>
        <v/>
      </c>
      <c r="R589" s="50" t="str">
        <f t="shared" si="46"/>
        <v/>
      </c>
      <c r="S589" s="10"/>
    </row>
    <row r="590" spans="1:19" x14ac:dyDescent="0.25">
      <c r="A590" s="10"/>
      <c r="B590" s="4" t="str">
        <f>'CALC | Main Engine'!$B590</f>
        <v/>
      </c>
      <c r="C590" s="5" t="str">
        <f>'CALC | Main Engine'!$E590</f>
        <v/>
      </c>
      <c r="D590" s="27" t="str">
        <f>IF(ISBLANK('INPUT | Operations'!$C595),"",'INPUT | Operations'!$C594)</f>
        <v/>
      </c>
      <c r="E590" s="32" t="str">
        <f>IF(ISBLANK('INPUT | Operations'!$C595),"",'INPUT | Operations'!$C595)</f>
        <v/>
      </c>
      <c r="F590" s="123" t="str">
        <f t="shared" si="48"/>
        <v/>
      </c>
      <c r="G590" s="49" t="str">
        <f t="shared" si="48"/>
        <v/>
      </c>
      <c r="H590" s="49" t="str">
        <f t="shared" si="48"/>
        <v/>
      </c>
      <c r="I590" s="49" t="str">
        <f t="shared" si="47"/>
        <v/>
      </c>
      <c r="J590" s="49" t="str">
        <f t="shared" si="47"/>
        <v/>
      </c>
      <c r="K590" s="50" t="str">
        <f t="shared" si="47"/>
        <v/>
      </c>
      <c r="L590" s="49" t="str">
        <f t="shared" si="44"/>
        <v/>
      </c>
      <c r="M590" s="49" t="str">
        <f t="shared" si="44"/>
        <v/>
      </c>
      <c r="N590" s="49" t="str">
        <f t="shared" si="44"/>
        <v/>
      </c>
      <c r="O590" s="49" t="str">
        <f t="shared" si="45"/>
        <v/>
      </c>
      <c r="P590" s="49" t="str">
        <f t="shared" si="46"/>
        <v/>
      </c>
      <c r="Q590" s="49" t="str">
        <f t="shared" si="46"/>
        <v/>
      </c>
      <c r="R590" s="50" t="str">
        <f t="shared" si="46"/>
        <v/>
      </c>
      <c r="S590" s="10"/>
    </row>
    <row r="591" spans="1:19" x14ac:dyDescent="0.25">
      <c r="A591" s="10"/>
      <c r="B591" s="4" t="str">
        <f>'CALC | Main Engine'!$B591</f>
        <v/>
      </c>
      <c r="C591" s="5" t="str">
        <f>'CALC | Main Engine'!$E591</f>
        <v/>
      </c>
      <c r="D591" s="27" t="str">
        <f>IF(ISBLANK('INPUT | Operations'!$C596),"",'INPUT | Operations'!$C595)</f>
        <v/>
      </c>
      <c r="E591" s="32" t="str">
        <f>IF(ISBLANK('INPUT | Operations'!$C596),"",'INPUT | Operations'!$C596)</f>
        <v/>
      </c>
      <c r="F591" s="123" t="str">
        <f t="shared" si="48"/>
        <v/>
      </c>
      <c r="G591" s="49" t="str">
        <f t="shared" si="48"/>
        <v/>
      </c>
      <c r="H591" s="49" t="str">
        <f t="shared" si="48"/>
        <v/>
      </c>
      <c r="I591" s="49" t="str">
        <f t="shared" si="47"/>
        <v/>
      </c>
      <c r="J591" s="49" t="str">
        <f t="shared" si="47"/>
        <v/>
      </c>
      <c r="K591" s="50" t="str">
        <f t="shared" si="47"/>
        <v/>
      </c>
      <c r="L591" s="49" t="str">
        <f t="shared" si="44"/>
        <v/>
      </c>
      <c r="M591" s="49" t="str">
        <f t="shared" si="44"/>
        <v/>
      </c>
      <c r="N591" s="49" t="str">
        <f t="shared" si="44"/>
        <v/>
      </c>
      <c r="O591" s="49" t="str">
        <f t="shared" si="45"/>
        <v/>
      </c>
      <c r="P591" s="49" t="str">
        <f t="shared" si="46"/>
        <v/>
      </c>
      <c r="Q591" s="49" t="str">
        <f t="shared" si="46"/>
        <v/>
      </c>
      <c r="R591" s="50" t="str">
        <f t="shared" si="46"/>
        <v/>
      </c>
      <c r="S591" s="10"/>
    </row>
    <row r="592" spans="1:19" x14ac:dyDescent="0.25">
      <c r="A592" s="10"/>
      <c r="B592" s="4" t="str">
        <f>'CALC | Main Engine'!$B592</f>
        <v/>
      </c>
      <c r="C592" s="5" t="str">
        <f>'CALC | Main Engine'!$E592</f>
        <v/>
      </c>
      <c r="D592" s="27" t="str">
        <f>IF(ISBLANK('INPUT | Operations'!$C597),"",'INPUT | Operations'!$C596)</f>
        <v/>
      </c>
      <c r="E592" s="32" t="str">
        <f>IF(ISBLANK('INPUT | Operations'!$C597),"",'INPUT | Operations'!$C597)</f>
        <v/>
      </c>
      <c r="F592" s="123" t="str">
        <f t="shared" si="48"/>
        <v/>
      </c>
      <c r="G592" s="49" t="str">
        <f t="shared" si="48"/>
        <v/>
      </c>
      <c r="H592" s="49" t="str">
        <f t="shared" si="48"/>
        <v/>
      </c>
      <c r="I592" s="49" t="str">
        <f t="shared" si="47"/>
        <v/>
      </c>
      <c r="J592" s="49" t="str">
        <f t="shared" si="47"/>
        <v/>
      </c>
      <c r="K592" s="50" t="str">
        <f t="shared" si="47"/>
        <v/>
      </c>
      <c r="L592" s="49" t="str">
        <f t="shared" si="44"/>
        <v/>
      </c>
      <c r="M592" s="49" t="str">
        <f t="shared" si="44"/>
        <v/>
      </c>
      <c r="N592" s="49" t="str">
        <f t="shared" si="44"/>
        <v/>
      </c>
      <c r="O592" s="49" t="str">
        <f t="shared" si="45"/>
        <v/>
      </c>
      <c r="P592" s="49" t="str">
        <f t="shared" si="46"/>
        <v/>
      </c>
      <c r="Q592" s="49" t="str">
        <f t="shared" si="46"/>
        <v/>
      </c>
      <c r="R592" s="50" t="str">
        <f t="shared" si="46"/>
        <v/>
      </c>
      <c r="S592" s="10"/>
    </row>
    <row r="593" spans="1:19" x14ac:dyDescent="0.25">
      <c r="A593" s="10"/>
      <c r="B593" s="4" t="str">
        <f>'CALC | Main Engine'!$B593</f>
        <v/>
      </c>
      <c r="C593" s="5" t="str">
        <f>'CALC | Main Engine'!$E593</f>
        <v/>
      </c>
      <c r="D593" s="27" t="str">
        <f>IF(ISBLANK('INPUT | Operations'!$C598),"",'INPUT | Operations'!$C597)</f>
        <v/>
      </c>
      <c r="E593" s="32" t="str">
        <f>IF(ISBLANK('INPUT | Operations'!$C598),"",'INPUT | Operations'!$C598)</f>
        <v/>
      </c>
      <c r="F593" s="123" t="str">
        <f t="shared" si="48"/>
        <v/>
      </c>
      <c r="G593" s="49" t="str">
        <f t="shared" si="48"/>
        <v/>
      </c>
      <c r="H593" s="49" t="str">
        <f t="shared" si="48"/>
        <v/>
      </c>
      <c r="I593" s="49" t="str">
        <f t="shared" si="47"/>
        <v/>
      </c>
      <c r="J593" s="49" t="str">
        <f t="shared" si="47"/>
        <v/>
      </c>
      <c r="K593" s="50" t="str">
        <f t="shared" si="47"/>
        <v/>
      </c>
      <c r="L593" s="49" t="str">
        <f t="shared" si="44"/>
        <v/>
      </c>
      <c r="M593" s="49" t="str">
        <f t="shared" si="44"/>
        <v/>
      </c>
      <c r="N593" s="49" t="str">
        <f t="shared" si="44"/>
        <v/>
      </c>
      <c r="O593" s="49" t="str">
        <f t="shared" si="45"/>
        <v/>
      </c>
      <c r="P593" s="49" t="str">
        <f t="shared" si="46"/>
        <v/>
      </c>
      <c r="Q593" s="49" t="str">
        <f t="shared" si="46"/>
        <v/>
      </c>
      <c r="R593" s="50" t="str">
        <f t="shared" si="46"/>
        <v/>
      </c>
      <c r="S593" s="10"/>
    </row>
    <row r="594" spans="1:19" x14ac:dyDescent="0.25">
      <c r="A594" s="10"/>
      <c r="B594" s="4" t="str">
        <f>'CALC | Main Engine'!$B594</f>
        <v/>
      </c>
      <c r="C594" s="5" t="str">
        <f>'CALC | Main Engine'!$E594</f>
        <v/>
      </c>
      <c r="D594" s="27" t="str">
        <f>IF(ISBLANK('INPUT | Operations'!$C599),"",'INPUT | Operations'!$C598)</f>
        <v/>
      </c>
      <c r="E594" s="32" t="str">
        <f>IF(ISBLANK('INPUT | Operations'!$C599),"",'INPUT | Operations'!$C599)</f>
        <v/>
      </c>
      <c r="F594" s="123" t="str">
        <f t="shared" si="48"/>
        <v/>
      </c>
      <c r="G594" s="49" t="str">
        <f t="shared" si="48"/>
        <v/>
      </c>
      <c r="H594" s="49" t="str">
        <f t="shared" si="48"/>
        <v/>
      </c>
      <c r="I594" s="49" t="str">
        <f t="shared" si="47"/>
        <v/>
      </c>
      <c r="J594" s="49" t="str">
        <f t="shared" si="47"/>
        <v/>
      </c>
      <c r="K594" s="50" t="str">
        <f t="shared" si="47"/>
        <v/>
      </c>
      <c r="L594" s="49" t="str">
        <f t="shared" si="44"/>
        <v/>
      </c>
      <c r="M594" s="49" t="str">
        <f t="shared" si="44"/>
        <v/>
      </c>
      <c r="N594" s="49" t="str">
        <f t="shared" si="44"/>
        <v/>
      </c>
      <c r="O594" s="49" t="str">
        <f t="shared" si="45"/>
        <v/>
      </c>
      <c r="P594" s="49" t="str">
        <f t="shared" si="46"/>
        <v/>
      </c>
      <c r="Q594" s="49" t="str">
        <f t="shared" si="46"/>
        <v/>
      </c>
      <c r="R594" s="50" t="str">
        <f t="shared" si="46"/>
        <v/>
      </c>
      <c r="S594" s="10"/>
    </row>
    <row r="595" spans="1:19" x14ac:dyDescent="0.25">
      <c r="A595" s="10"/>
      <c r="B595" s="4" t="str">
        <f>'CALC | Main Engine'!$B595</f>
        <v/>
      </c>
      <c r="C595" s="5" t="str">
        <f>'CALC | Main Engine'!$E595</f>
        <v/>
      </c>
      <c r="D595" s="27" t="str">
        <f>IF(ISBLANK('INPUT | Operations'!$C600),"",'INPUT | Operations'!$C599)</f>
        <v/>
      </c>
      <c r="E595" s="32" t="str">
        <f>IF(ISBLANK('INPUT | Operations'!$C600),"",'INPUT | Operations'!$C600)</f>
        <v/>
      </c>
      <c r="F595" s="123" t="str">
        <f t="shared" si="48"/>
        <v/>
      </c>
      <c r="G595" s="49" t="str">
        <f t="shared" si="48"/>
        <v/>
      </c>
      <c r="H595" s="49" t="str">
        <f t="shared" si="48"/>
        <v/>
      </c>
      <c r="I595" s="49" t="str">
        <f t="shared" si="47"/>
        <v/>
      </c>
      <c r="J595" s="49" t="str">
        <f t="shared" si="47"/>
        <v/>
      </c>
      <c r="K595" s="50" t="str">
        <f t="shared" si="47"/>
        <v/>
      </c>
      <c r="L595" s="49" t="str">
        <f t="shared" si="44"/>
        <v/>
      </c>
      <c r="M595" s="49" t="str">
        <f t="shared" si="44"/>
        <v/>
      </c>
      <c r="N595" s="49" t="str">
        <f t="shared" si="44"/>
        <v/>
      </c>
      <c r="O595" s="49" t="str">
        <f t="shared" si="45"/>
        <v/>
      </c>
      <c r="P595" s="49" t="str">
        <f t="shared" si="46"/>
        <v/>
      </c>
      <c r="Q595" s="49" t="str">
        <f t="shared" si="46"/>
        <v/>
      </c>
      <c r="R595" s="50" t="str">
        <f t="shared" si="46"/>
        <v/>
      </c>
      <c r="S595" s="10"/>
    </row>
    <row r="596" spans="1:19" x14ac:dyDescent="0.25">
      <c r="A596" s="10"/>
      <c r="B596" s="4" t="str">
        <f>'CALC | Main Engine'!$B596</f>
        <v/>
      </c>
      <c r="C596" s="5" t="str">
        <f>'CALC | Main Engine'!$E596</f>
        <v/>
      </c>
      <c r="D596" s="27" t="str">
        <f>IF(ISBLANK('INPUT | Operations'!$C601),"",'INPUT | Operations'!$C600)</f>
        <v/>
      </c>
      <c r="E596" s="32" t="str">
        <f>IF(ISBLANK('INPUT | Operations'!$C601),"",'INPUT | Operations'!$C601)</f>
        <v/>
      </c>
      <c r="F596" s="123" t="str">
        <f t="shared" si="48"/>
        <v/>
      </c>
      <c r="G596" s="49" t="str">
        <f t="shared" si="48"/>
        <v/>
      </c>
      <c r="H596" s="49" t="str">
        <f t="shared" si="48"/>
        <v/>
      </c>
      <c r="I596" s="49" t="str">
        <f t="shared" si="47"/>
        <v/>
      </c>
      <c r="J596" s="49" t="str">
        <f t="shared" si="47"/>
        <v/>
      </c>
      <c r="K596" s="50" t="str">
        <f t="shared" si="47"/>
        <v/>
      </c>
      <c r="L596" s="49" t="str">
        <f t="shared" si="44"/>
        <v/>
      </c>
      <c r="M596" s="49" t="str">
        <f t="shared" si="44"/>
        <v/>
      </c>
      <c r="N596" s="49" t="str">
        <f t="shared" si="44"/>
        <v/>
      </c>
      <c r="O596" s="49" t="str">
        <f t="shared" si="45"/>
        <v/>
      </c>
      <c r="P596" s="49" t="str">
        <f t="shared" si="46"/>
        <v/>
      </c>
      <c r="Q596" s="49" t="str">
        <f t="shared" si="46"/>
        <v/>
      </c>
      <c r="R596" s="50" t="str">
        <f t="shared" si="46"/>
        <v/>
      </c>
      <c r="S596" s="10"/>
    </row>
    <row r="597" spans="1:19" x14ac:dyDescent="0.25">
      <c r="A597" s="10"/>
      <c r="B597" s="4" t="str">
        <f>'CALC | Main Engine'!$B597</f>
        <v/>
      </c>
      <c r="C597" s="5" t="str">
        <f>'CALC | Main Engine'!$E597</f>
        <v/>
      </c>
      <c r="D597" s="27" t="str">
        <f>IF(ISBLANK('INPUT | Operations'!$C602),"",'INPUT | Operations'!$C601)</f>
        <v/>
      </c>
      <c r="E597" s="32" t="str">
        <f>IF(ISBLANK('INPUT | Operations'!$C602),"",'INPUT | Operations'!$C602)</f>
        <v/>
      </c>
      <c r="F597" s="123" t="str">
        <f t="shared" si="48"/>
        <v/>
      </c>
      <c r="G597" s="49" t="str">
        <f t="shared" si="48"/>
        <v/>
      </c>
      <c r="H597" s="49" t="str">
        <f t="shared" si="48"/>
        <v/>
      </c>
      <c r="I597" s="49" t="str">
        <f t="shared" si="47"/>
        <v/>
      </c>
      <c r="J597" s="49" t="str">
        <f t="shared" si="47"/>
        <v/>
      </c>
      <c r="K597" s="50" t="str">
        <f t="shared" si="47"/>
        <v/>
      </c>
      <c r="L597" s="49" t="str">
        <f t="shared" si="44"/>
        <v/>
      </c>
      <c r="M597" s="49" t="str">
        <f t="shared" si="44"/>
        <v/>
      </c>
      <c r="N597" s="49" t="str">
        <f t="shared" si="44"/>
        <v/>
      </c>
      <c r="O597" s="49" t="str">
        <f t="shared" si="45"/>
        <v/>
      </c>
      <c r="P597" s="49" t="str">
        <f t="shared" si="46"/>
        <v/>
      </c>
      <c r="Q597" s="49" t="str">
        <f t="shared" si="46"/>
        <v/>
      </c>
      <c r="R597" s="50" t="str">
        <f t="shared" si="46"/>
        <v/>
      </c>
      <c r="S597" s="10"/>
    </row>
    <row r="598" spans="1:19" x14ac:dyDescent="0.25">
      <c r="A598" s="10"/>
      <c r="B598" s="4" t="str">
        <f>'CALC | Main Engine'!$B598</f>
        <v/>
      </c>
      <c r="C598" s="5" t="str">
        <f>'CALC | Main Engine'!$E598</f>
        <v/>
      </c>
      <c r="D598" s="27" t="str">
        <f>IF(ISBLANK('INPUT | Operations'!$C603),"",'INPUT | Operations'!$C602)</f>
        <v/>
      </c>
      <c r="E598" s="32" t="str">
        <f>IF(ISBLANK('INPUT | Operations'!$C603),"",'INPUT | Operations'!$C603)</f>
        <v/>
      </c>
      <c r="F598" s="123" t="str">
        <f t="shared" si="48"/>
        <v/>
      </c>
      <c r="G598" s="49" t="str">
        <f t="shared" si="48"/>
        <v/>
      </c>
      <c r="H598" s="49" t="str">
        <f t="shared" si="48"/>
        <v/>
      </c>
      <c r="I598" s="49" t="str">
        <f t="shared" si="47"/>
        <v/>
      </c>
      <c r="J598" s="49" t="str">
        <f t="shared" si="47"/>
        <v/>
      </c>
      <c r="K598" s="50" t="str">
        <f t="shared" si="47"/>
        <v/>
      </c>
      <c r="L598" s="49" t="str">
        <f t="shared" si="44"/>
        <v/>
      </c>
      <c r="M598" s="49" t="str">
        <f t="shared" si="44"/>
        <v/>
      </c>
      <c r="N598" s="49" t="str">
        <f t="shared" si="44"/>
        <v/>
      </c>
      <c r="O598" s="49" t="str">
        <f t="shared" si="45"/>
        <v/>
      </c>
      <c r="P598" s="49" t="str">
        <f t="shared" si="46"/>
        <v/>
      </c>
      <c r="Q598" s="49" t="str">
        <f t="shared" si="46"/>
        <v/>
      </c>
      <c r="R598" s="50" t="str">
        <f t="shared" si="46"/>
        <v/>
      </c>
      <c r="S598" s="10"/>
    </row>
    <row r="599" spans="1:19" x14ac:dyDescent="0.25">
      <c r="A599" s="10"/>
      <c r="B599" s="4" t="str">
        <f>'CALC | Main Engine'!$B599</f>
        <v/>
      </c>
      <c r="C599" s="5" t="str">
        <f>'CALC | Main Engine'!$E599</f>
        <v/>
      </c>
      <c r="D599" s="27" t="str">
        <f>IF(ISBLANK('INPUT | Operations'!$C604),"",'INPUT | Operations'!$C603)</f>
        <v/>
      </c>
      <c r="E599" s="32" t="str">
        <f>IF(ISBLANK('INPUT | Operations'!$C604),"",'INPUT | Operations'!$C604)</f>
        <v/>
      </c>
      <c r="F599" s="123" t="str">
        <f t="shared" si="48"/>
        <v/>
      </c>
      <c r="G599" s="49" t="str">
        <f t="shared" si="48"/>
        <v/>
      </c>
      <c r="H599" s="49" t="str">
        <f t="shared" si="48"/>
        <v/>
      </c>
      <c r="I599" s="49" t="str">
        <f t="shared" si="47"/>
        <v/>
      </c>
      <c r="J599" s="49" t="str">
        <f t="shared" si="47"/>
        <v/>
      </c>
      <c r="K599" s="50" t="str">
        <f t="shared" si="47"/>
        <v/>
      </c>
      <c r="L599" s="49" t="str">
        <f t="shared" si="44"/>
        <v/>
      </c>
      <c r="M599" s="49" t="str">
        <f t="shared" si="44"/>
        <v/>
      </c>
      <c r="N599" s="49" t="str">
        <f t="shared" si="44"/>
        <v/>
      </c>
      <c r="O599" s="49" t="str">
        <f t="shared" si="45"/>
        <v/>
      </c>
      <c r="P599" s="49" t="str">
        <f t="shared" si="46"/>
        <v/>
      </c>
      <c r="Q599" s="49" t="str">
        <f t="shared" si="46"/>
        <v/>
      </c>
      <c r="R599" s="50" t="str">
        <f t="shared" si="46"/>
        <v/>
      </c>
      <c r="S599" s="10"/>
    </row>
    <row r="600" spans="1:19" x14ac:dyDescent="0.25">
      <c r="A600" s="10"/>
      <c r="B600" s="4" t="str">
        <f>'CALC | Main Engine'!$B600</f>
        <v/>
      </c>
      <c r="C600" s="5" t="str">
        <f>'CALC | Main Engine'!$E600</f>
        <v/>
      </c>
      <c r="D600" s="27" t="str">
        <f>IF(ISBLANK('INPUT | Operations'!$C605),"",'INPUT | Operations'!$C604)</f>
        <v/>
      </c>
      <c r="E600" s="32" t="str">
        <f>IF(ISBLANK('INPUT | Operations'!$C605),"",'INPUT | Operations'!$C605)</f>
        <v/>
      </c>
      <c r="F600" s="123" t="str">
        <f t="shared" si="48"/>
        <v/>
      </c>
      <c r="G600" s="49" t="str">
        <f t="shared" si="48"/>
        <v/>
      </c>
      <c r="H600" s="49" t="str">
        <f t="shared" si="48"/>
        <v/>
      </c>
      <c r="I600" s="49" t="str">
        <f t="shared" si="47"/>
        <v/>
      </c>
      <c r="J600" s="49" t="str">
        <f t="shared" si="47"/>
        <v/>
      </c>
      <c r="K600" s="50" t="str">
        <f t="shared" si="47"/>
        <v/>
      </c>
      <c r="L600" s="49" t="str">
        <f t="shared" si="44"/>
        <v/>
      </c>
      <c r="M600" s="49" t="str">
        <f t="shared" si="44"/>
        <v/>
      </c>
      <c r="N600" s="49" t="str">
        <f t="shared" si="44"/>
        <v/>
      </c>
      <c r="O600" s="49" t="str">
        <f t="shared" si="45"/>
        <v/>
      </c>
      <c r="P600" s="49" t="str">
        <f t="shared" si="46"/>
        <v/>
      </c>
      <c r="Q600" s="49" t="str">
        <f t="shared" si="46"/>
        <v/>
      </c>
      <c r="R600" s="50" t="str">
        <f t="shared" si="46"/>
        <v/>
      </c>
      <c r="S600" s="10"/>
    </row>
    <row r="601" spans="1:19" x14ac:dyDescent="0.25">
      <c r="A601" s="10"/>
      <c r="B601" s="4" t="str">
        <f>'CALC | Main Engine'!$B601</f>
        <v/>
      </c>
      <c r="C601" s="5" t="str">
        <f>'CALC | Main Engine'!$E601</f>
        <v/>
      </c>
      <c r="D601" s="27" t="str">
        <f>IF(ISBLANK('INPUT | Operations'!$C606),"",'INPUT | Operations'!$C605)</f>
        <v/>
      </c>
      <c r="E601" s="32" t="str">
        <f>IF(ISBLANK('INPUT | Operations'!$C606),"",'INPUT | Operations'!$C606)</f>
        <v/>
      </c>
      <c r="F601" s="123" t="str">
        <f t="shared" si="48"/>
        <v/>
      </c>
      <c r="G601" s="49" t="str">
        <f t="shared" si="48"/>
        <v/>
      </c>
      <c r="H601" s="49" t="str">
        <f t="shared" si="48"/>
        <v/>
      </c>
      <c r="I601" s="49" t="str">
        <f t="shared" si="47"/>
        <v/>
      </c>
      <c r="J601" s="49" t="str">
        <f t="shared" si="47"/>
        <v/>
      </c>
      <c r="K601" s="50" t="str">
        <f t="shared" si="47"/>
        <v/>
      </c>
      <c r="L601" s="49" t="str">
        <f t="shared" si="44"/>
        <v/>
      </c>
      <c r="M601" s="49" t="str">
        <f t="shared" si="44"/>
        <v/>
      </c>
      <c r="N601" s="49" t="str">
        <f t="shared" si="44"/>
        <v/>
      </c>
      <c r="O601" s="49" t="str">
        <f t="shared" si="45"/>
        <v/>
      </c>
      <c r="P601" s="49" t="str">
        <f t="shared" si="46"/>
        <v/>
      </c>
      <c r="Q601" s="49" t="str">
        <f t="shared" si="46"/>
        <v/>
      </c>
      <c r="R601" s="50" t="str">
        <f t="shared" si="46"/>
        <v/>
      </c>
      <c r="S601" s="10"/>
    </row>
    <row r="602" spans="1:19" x14ac:dyDescent="0.25">
      <c r="A602" s="10"/>
      <c r="B602" s="4" t="str">
        <f>'CALC | Main Engine'!$B602</f>
        <v/>
      </c>
      <c r="C602" s="5" t="str">
        <f>'CALC | Main Engine'!$E602</f>
        <v/>
      </c>
      <c r="D602" s="27" t="str">
        <f>IF(ISBLANK('INPUT | Operations'!$C607),"",'INPUT | Operations'!$C606)</f>
        <v/>
      </c>
      <c r="E602" s="32" t="str">
        <f>IF(ISBLANK('INPUT | Operations'!$C607),"",'INPUT | Operations'!$C607)</f>
        <v/>
      </c>
      <c r="F602" s="123" t="str">
        <f t="shared" si="48"/>
        <v/>
      </c>
      <c r="G602" s="49" t="str">
        <f t="shared" si="48"/>
        <v/>
      </c>
      <c r="H602" s="49" t="str">
        <f t="shared" si="48"/>
        <v/>
      </c>
      <c r="I602" s="49" t="str">
        <f t="shared" si="47"/>
        <v/>
      </c>
      <c r="J602" s="49" t="str">
        <f t="shared" si="47"/>
        <v/>
      </c>
      <c r="K602" s="50" t="str">
        <f t="shared" si="47"/>
        <v/>
      </c>
      <c r="L602" s="49" t="str">
        <f t="shared" si="44"/>
        <v/>
      </c>
      <c r="M602" s="49" t="str">
        <f t="shared" si="44"/>
        <v/>
      </c>
      <c r="N602" s="49" t="str">
        <f t="shared" si="44"/>
        <v/>
      </c>
      <c r="O602" s="49" t="str">
        <f t="shared" si="45"/>
        <v/>
      </c>
      <c r="P602" s="49" t="str">
        <f t="shared" si="46"/>
        <v/>
      </c>
      <c r="Q602" s="49" t="str">
        <f t="shared" si="46"/>
        <v/>
      </c>
      <c r="R602" s="50" t="str">
        <f t="shared" si="46"/>
        <v/>
      </c>
      <c r="S602" s="10"/>
    </row>
    <row r="603" spans="1:19" x14ac:dyDescent="0.25">
      <c r="A603" s="10"/>
      <c r="B603" s="4" t="str">
        <f>'CALC | Main Engine'!$B603</f>
        <v/>
      </c>
      <c r="C603" s="5" t="str">
        <f>'CALC | Main Engine'!$E603</f>
        <v/>
      </c>
      <c r="D603" s="27" t="str">
        <f>IF(ISBLANK('INPUT | Operations'!$C608),"",'INPUT | Operations'!$C607)</f>
        <v/>
      </c>
      <c r="E603" s="32" t="str">
        <f>IF(ISBLANK('INPUT | Operations'!$C608),"",'INPUT | Operations'!$C608)</f>
        <v/>
      </c>
      <c r="F603" s="123" t="str">
        <f t="shared" si="48"/>
        <v/>
      </c>
      <c r="G603" s="49" t="str">
        <f t="shared" si="48"/>
        <v/>
      </c>
      <c r="H603" s="49" t="str">
        <f t="shared" si="48"/>
        <v/>
      </c>
      <c r="I603" s="49" t="str">
        <f t="shared" si="47"/>
        <v/>
      </c>
      <c r="J603" s="49" t="str">
        <f t="shared" si="47"/>
        <v/>
      </c>
      <c r="K603" s="50" t="str">
        <f t="shared" si="47"/>
        <v/>
      </c>
      <c r="L603" s="49" t="str">
        <f t="shared" si="44"/>
        <v/>
      </c>
      <c r="M603" s="49" t="str">
        <f t="shared" si="44"/>
        <v/>
      </c>
      <c r="N603" s="49" t="str">
        <f t="shared" si="44"/>
        <v/>
      </c>
      <c r="O603" s="49" t="str">
        <f t="shared" si="45"/>
        <v/>
      </c>
      <c r="P603" s="49" t="str">
        <f t="shared" si="46"/>
        <v/>
      </c>
      <c r="Q603" s="49" t="str">
        <f t="shared" si="46"/>
        <v/>
      </c>
      <c r="R603" s="50" t="str">
        <f t="shared" si="46"/>
        <v/>
      </c>
      <c r="S603" s="10"/>
    </row>
    <row r="604" spans="1:19" x14ac:dyDescent="0.25">
      <c r="A604" s="10"/>
      <c r="B604" s="4" t="str">
        <f>'CALC | Main Engine'!$B604</f>
        <v/>
      </c>
      <c r="C604" s="5" t="str">
        <f>'CALC | Main Engine'!$E604</f>
        <v/>
      </c>
      <c r="D604" s="27" t="str">
        <f>IF(ISBLANK('INPUT | Operations'!$C609),"",'INPUT | Operations'!$C608)</f>
        <v/>
      </c>
      <c r="E604" s="32" t="str">
        <f>IF(ISBLANK('INPUT | Operations'!$C609),"",'INPUT | Operations'!$C609)</f>
        <v/>
      </c>
      <c r="F604" s="123" t="str">
        <f t="shared" si="48"/>
        <v/>
      </c>
      <c r="G604" s="49" t="str">
        <f t="shared" si="48"/>
        <v/>
      </c>
      <c r="H604" s="49" t="str">
        <f t="shared" si="48"/>
        <v/>
      </c>
      <c r="I604" s="49" t="str">
        <f t="shared" si="47"/>
        <v/>
      </c>
      <c r="J604" s="49" t="str">
        <f t="shared" si="47"/>
        <v/>
      </c>
      <c r="K604" s="50" t="str">
        <f t="shared" si="47"/>
        <v/>
      </c>
      <c r="L604" s="49" t="str">
        <f t="shared" si="44"/>
        <v/>
      </c>
      <c r="M604" s="49" t="str">
        <f t="shared" si="44"/>
        <v/>
      </c>
      <c r="N604" s="49" t="str">
        <f t="shared" si="44"/>
        <v/>
      </c>
      <c r="O604" s="49" t="str">
        <f t="shared" si="45"/>
        <v/>
      </c>
      <c r="P604" s="49" t="str">
        <f t="shared" si="46"/>
        <v/>
      </c>
      <c r="Q604" s="49" t="str">
        <f t="shared" si="46"/>
        <v/>
      </c>
      <c r="R604" s="50" t="str">
        <f t="shared" si="46"/>
        <v/>
      </c>
      <c r="S604" s="10"/>
    </row>
    <row r="605" spans="1:19" x14ac:dyDescent="0.25">
      <c r="A605" s="10"/>
      <c r="B605" s="4" t="str">
        <f>'CALC | Main Engine'!$B605</f>
        <v/>
      </c>
      <c r="C605" s="5" t="str">
        <f>'CALC | Main Engine'!$E605</f>
        <v/>
      </c>
      <c r="D605" s="27" t="str">
        <f>IF(ISBLANK('INPUT | Operations'!$C610),"",'INPUT | Operations'!$C609)</f>
        <v/>
      </c>
      <c r="E605" s="32" t="str">
        <f>IF(ISBLANK('INPUT | Operations'!$C610),"",'INPUT | Operations'!$C610)</f>
        <v/>
      </c>
      <c r="F605" s="123" t="str">
        <f t="shared" si="48"/>
        <v/>
      </c>
      <c r="G605" s="49" t="str">
        <f t="shared" si="48"/>
        <v/>
      </c>
      <c r="H605" s="49" t="str">
        <f t="shared" si="48"/>
        <v/>
      </c>
      <c r="I605" s="49" t="str">
        <f t="shared" si="47"/>
        <v/>
      </c>
      <c r="J605" s="49" t="str">
        <f t="shared" si="47"/>
        <v/>
      </c>
      <c r="K605" s="50" t="str">
        <f t="shared" si="47"/>
        <v/>
      </c>
      <c r="L605" s="49" t="str">
        <f t="shared" si="44"/>
        <v/>
      </c>
      <c r="M605" s="49" t="str">
        <f t="shared" si="44"/>
        <v/>
      </c>
      <c r="N605" s="49" t="str">
        <f t="shared" si="44"/>
        <v/>
      </c>
      <c r="O605" s="49" t="str">
        <f t="shared" si="45"/>
        <v/>
      </c>
      <c r="P605" s="49" t="str">
        <f t="shared" si="46"/>
        <v/>
      </c>
      <c r="Q605" s="49" t="str">
        <f t="shared" si="46"/>
        <v/>
      </c>
      <c r="R605" s="50" t="str">
        <f t="shared" si="46"/>
        <v/>
      </c>
      <c r="S605" s="10"/>
    </row>
    <row r="606" spans="1:19" x14ac:dyDescent="0.25">
      <c r="A606" s="10"/>
      <c r="B606" s="4" t="str">
        <f>'CALC | Main Engine'!$B606</f>
        <v/>
      </c>
      <c r="C606" s="5" t="str">
        <f>'CALC | Main Engine'!$E606</f>
        <v/>
      </c>
      <c r="D606" s="27" t="str">
        <f>IF(ISBLANK('INPUT | Operations'!$C611),"",'INPUT | Operations'!$C610)</f>
        <v/>
      </c>
      <c r="E606" s="32" t="str">
        <f>IF(ISBLANK('INPUT | Operations'!$C611),"",'INPUT | Operations'!$C611)</f>
        <v/>
      </c>
      <c r="F606" s="123" t="str">
        <f t="shared" si="48"/>
        <v/>
      </c>
      <c r="G606" s="49" t="str">
        <f t="shared" si="48"/>
        <v/>
      </c>
      <c r="H606" s="49" t="str">
        <f t="shared" si="48"/>
        <v/>
      </c>
      <c r="I606" s="49" t="str">
        <f t="shared" si="47"/>
        <v/>
      </c>
      <c r="J606" s="49" t="str">
        <f t="shared" si="47"/>
        <v/>
      </c>
      <c r="K606" s="50" t="str">
        <f t="shared" si="47"/>
        <v/>
      </c>
      <c r="L606" s="49" t="str">
        <f t="shared" si="44"/>
        <v/>
      </c>
      <c r="M606" s="49" t="str">
        <f t="shared" si="44"/>
        <v/>
      </c>
      <c r="N606" s="49" t="str">
        <f t="shared" si="44"/>
        <v/>
      </c>
      <c r="O606" s="49" t="str">
        <f t="shared" si="45"/>
        <v/>
      </c>
      <c r="P606" s="49" t="str">
        <f t="shared" si="46"/>
        <v/>
      </c>
      <c r="Q606" s="49" t="str">
        <f t="shared" si="46"/>
        <v/>
      </c>
      <c r="R606" s="50" t="str">
        <f t="shared" si="46"/>
        <v/>
      </c>
      <c r="S606" s="10"/>
    </row>
    <row r="607" spans="1:19" x14ac:dyDescent="0.25">
      <c r="A607" s="10"/>
      <c r="B607" s="4" t="str">
        <f>'CALC | Main Engine'!$B607</f>
        <v/>
      </c>
      <c r="C607" s="5" t="str">
        <f>'CALC | Main Engine'!$E607</f>
        <v/>
      </c>
      <c r="D607" s="27" t="str">
        <f>IF(ISBLANK('INPUT | Operations'!$C612),"",'INPUT | Operations'!$C611)</f>
        <v/>
      </c>
      <c r="E607" s="32" t="str">
        <f>IF(ISBLANK('INPUT | Operations'!$C612),"",'INPUT | Operations'!$C612)</f>
        <v/>
      </c>
      <c r="F607" s="123" t="str">
        <f t="shared" si="48"/>
        <v/>
      </c>
      <c r="G607" s="49" t="str">
        <f t="shared" si="48"/>
        <v/>
      </c>
      <c r="H607" s="49" t="str">
        <f t="shared" si="48"/>
        <v/>
      </c>
      <c r="I607" s="49" t="str">
        <f t="shared" si="47"/>
        <v/>
      </c>
      <c r="J607" s="49" t="str">
        <f t="shared" si="47"/>
        <v/>
      </c>
      <c r="K607" s="50" t="str">
        <f t="shared" si="47"/>
        <v/>
      </c>
      <c r="L607" s="49" t="str">
        <f t="shared" si="44"/>
        <v/>
      </c>
      <c r="M607" s="49" t="str">
        <f t="shared" si="44"/>
        <v/>
      </c>
      <c r="N607" s="49" t="str">
        <f t="shared" si="44"/>
        <v/>
      </c>
      <c r="O607" s="49" t="str">
        <f t="shared" si="45"/>
        <v/>
      </c>
      <c r="P607" s="49" t="str">
        <f t="shared" si="46"/>
        <v/>
      </c>
      <c r="Q607" s="49" t="str">
        <f t="shared" si="46"/>
        <v/>
      </c>
      <c r="R607" s="50" t="str">
        <f t="shared" si="46"/>
        <v/>
      </c>
      <c r="S607" s="10"/>
    </row>
    <row r="608" spans="1:19" x14ac:dyDescent="0.25">
      <c r="A608" s="10"/>
      <c r="B608" s="4" t="str">
        <f>'CALC | Main Engine'!$B608</f>
        <v/>
      </c>
      <c r="C608" s="5" t="str">
        <f>'CALC | Main Engine'!$E608</f>
        <v/>
      </c>
      <c r="D608" s="27" t="str">
        <f>IF(ISBLANK('INPUT | Operations'!$C613),"",'INPUT | Operations'!$C612)</f>
        <v/>
      </c>
      <c r="E608" s="32" t="str">
        <f>IF(ISBLANK('INPUT | Operations'!$C613),"",'INPUT | Operations'!$C613)</f>
        <v/>
      </c>
      <c r="F608" s="123" t="str">
        <f t="shared" si="48"/>
        <v/>
      </c>
      <c r="G608" s="49" t="str">
        <f t="shared" si="48"/>
        <v/>
      </c>
      <c r="H608" s="49" t="str">
        <f t="shared" si="48"/>
        <v/>
      </c>
      <c r="I608" s="49" t="str">
        <f t="shared" si="47"/>
        <v/>
      </c>
      <c r="J608" s="49" t="str">
        <f t="shared" si="47"/>
        <v/>
      </c>
      <c r="K608" s="50" t="str">
        <f t="shared" si="47"/>
        <v/>
      </c>
      <c r="L608" s="49" t="str">
        <f t="shared" si="44"/>
        <v/>
      </c>
      <c r="M608" s="49" t="str">
        <f t="shared" si="44"/>
        <v/>
      </c>
      <c r="N608" s="49" t="str">
        <f t="shared" si="44"/>
        <v/>
      </c>
      <c r="O608" s="49" t="str">
        <f t="shared" si="45"/>
        <v/>
      </c>
      <c r="P608" s="49" t="str">
        <f t="shared" si="46"/>
        <v/>
      </c>
      <c r="Q608" s="49" t="str">
        <f t="shared" si="46"/>
        <v/>
      </c>
      <c r="R608" s="50" t="str">
        <f t="shared" si="46"/>
        <v/>
      </c>
      <c r="S608" s="10"/>
    </row>
    <row r="609" spans="1:19" x14ac:dyDescent="0.25">
      <c r="A609" s="10"/>
      <c r="B609" s="4" t="str">
        <f>'CALC | Main Engine'!$B609</f>
        <v/>
      </c>
      <c r="C609" s="5" t="str">
        <f>'CALC | Main Engine'!$E609</f>
        <v/>
      </c>
      <c r="D609" s="27" t="str">
        <f>IF(ISBLANK('INPUT | Operations'!$C614),"",'INPUT | Operations'!$C613)</f>
        <v/>
      </c>
      <c r="E609" s="32" t="str">
        <f>IF(ISBLANK('INPUT | Operations'!$C614),"",'INPUT | Operations'!$C614)</f>
        <v/>
      </c>
      <c r="F609" s="123" t="str">
        <f t="shared" si="48"/>
        <v/>
      </c>
      <c r="G609" s="49" t="str">
        <f t="shared" si="48"/>
        <v/>
      </c>
      <c r="H609" s="49" t="str">
        <f t="shared" si="48"/>
        <v/>
      </c>
      <c r="I609" s="49" t="str">
        <f t="shared" si="47"/>
        <v/>
      </c>
      <c r="J609" s="49" t="str">
        <f t="shared" si="47"/>
        <v/>
      </c>
      <c r="K609" s="50" t="str">
        <f t="shared" si="47"/>
        <v/>
      </c>
      <c r="L609" s="49" t="str">
        <f t="shared" si="44"/>
        <v/>
      </c>
      <c r="M609" s="49" t="str">
        <f t="shared" si="44"/>
        <v/>
      </c>
      <c r="N609" s="49" t="str">
        <f t="shared" si="44"/>
        <v/>
      </c>
      <c r="O609" s="49" t="str">
        <f t="shared" si="45"/>
        <v/>
      </c>
      <c r="P609" s="49" t="str">
        <f t="shared" si="46"/>
        <v/>
      </c>
      <c r="Q609" s="49" t="str">
        <f t="shared" si="46"/>
        <v/>
      </c>
      <c r="R609" s="50" t="str">
        <f t="shared" si="46"/>
        <v/>
      </c>
      <c r="S609" s="10"/>
    </row>
    <row r="610" spans="1:19" x14ac:dyDescent="0.25">
      <c r="A610" s="10"/>
      <c r="B610" s="4" t="str">
        <f>'CALC | Main Engine'!$B610</f>
        <v/>
      </c>
      <c r="C610" s="5" t="str">
        <f>'CALC | Main Engine'!$E610</f>
        <v/>
      </c>
      <c r="D610" s="27" t="str">
        <f>IF(ISBLANK('INPUT | Operations'!$C615),"",'INPUT | Operations'!$C614)</f>
        <v/>
      </c>
      <c r="E610" s="32" t="str">
        <f>IF(ISBLANK('INPUT | Operations'!$C615),"",'INPUT | Operations'!$C615)</f>
        <v/>
      </c>
      <c r="F610" s="123" t="str">
        <f t="shared" si="48"/>
        <v/>
      </c>
      <c r="G610" s="49" t="str">
        <f t="shared" si="48"/>
        <v/>
      </c>
      <c r="H610" s="49" t="str">
        <f t="shared" si="48"/>
        <v/>
      </c>
      <c r="I610" s="49" t="str">
        <f t="shared" si="47"/>
        <v/>
      </c>
      <c r="J610" s="49" t="str">
        <f t="shared" si="47"/>
        <v/>
      </c>
      <c r="K610" s="50" t="str">
        <f t="shared" si="47"/>
        <v/>
      </c>
      <c r="L610" s="49" t="str">
        <f t="shared" si="44"/>
        <v/>
      </c>
      <c r="M610" s="49" t="str">
        <f t="shared" si="44"/>
        <v/>
      </c>
      <c r="N610" s="49" t="str">
        <f t="shared" si="44"/>
        <v/>
      </c>
      <c r="O610" s="49" t="str">
        <f t="shared" si="45"/>
        <v/>
      </c>
      <c r="P610" s="49" t="str">
        <f t="shared" si="46"/>
        <v/>
      </c>
      <c r="Q610" s="49" t="str">
        <f t="shared" si="46"/>
        <v/>
      </c>
      <c r="R610" s="50" t="str">
        <f t="shared" si="46"/>
        <v/>
      </c>
      <c r="S610" s="10"/>
    </row>
    <row r="611" spans="1:19" x14ac:dyDescent="0.25">
      <c r="A611" s="10"/>
      <c r="B611" s="4" t="str">
        <f>'CALC | Main Engine'!$B611</f>
        <v/>
      </c>
      <c r="C611" s="5" t="str">
        <f>'CALC | Main Engine'!$E611</f>
        <v/>
      </c>
      <c r="D611" s="27" t="str">
        <f>IF(ISBLANK('INPUT | Operations'!$C616),"",'INPUT | Operations'!$C615)</f>
        <v/>
      </c>
      <c r="E611" s="32" t="str">
        <f>IF(ISBLANK('INPUT | Operations'!$C616),"",'INPUT | Operations'!$C616)</f>
        <v/>
      </c>
      <c r="F611" s="123" t="str">
        <f t="shared" si="48"/>
        <v/>
      </c>
      <c r="G611" s="49" t="str">
        <f t="shared" si="48"/>
        <v/>
      </c>
      <c r="H611" s="49" t="str">
        <f t="shared" si="48"/>
        <v/>
      </c>
      <c r="I611" s="49" t="str">
        <f t="shared" si="47"/>
        <v/>
      </c>
      <c r="J611" s="49" t="str">
        <f t="shared" si="47"/>
        <v/>
      </c>
      <c r="K611" s="50" t="str">
        <f t="shared" si="47"/>
        <v/>
      </c>
      <c r="L611" s="49" t="str">
        <f t="shared" si="44"/>
        <v/>
      </c>
      <c r="M611" s="49" t="str">
        <f t="shared" si="44"/>
        <v/>
      </c>
      <c r="N611" s="49" t="str">
        <f t="shared" si="44"/>
        <v/>
      </c>
      <c r="O611" s="49" t="str">
        <f t="shared" si="45"/>
        <v/>
      </c>
      <c r="P611" s="49" t="str">
        <f t="shared" si="46"/>
        <v/>
      </c>
      <c r="Q611" s="49" t="str">
        <f t="shared" si="46"/>
        <v/>
      </c>
      <c r="R611" s="50" t="str">
        <f t="shared" si="46"/>
        <v/>
      </c>
      <c r="S611" s="10"/>
    </row>
    <row r="612" spans="1:19" x14ac:dyDescent="0.25">
      <c r="A612" s="10"/>
      <c r="B612" s="4" t="str">
        <f>'CALC | Main Engine'!$B612</f>
        <v/>
      </c>
      <c r="C612" s="5" t="str">
        <f>'CALC | Main Engine'!$E612</f>
        <v/>
      </c>
      <c r="D612" s="27" t="str">
        <f>IF(ISBLANK('INPUT | Operations'!$C617),"",'INPUT | Operations'!$C616)</f>
        <v/>
      </c>
      <c r="E612" s="32" t="str">
        <f>IF(ISBLANK('INPUT | Operations'!$C617),"",'INPUT | Operations'!$C617)</f>
        <v/>
      </c>
      <c r="F612" s="123" t="str">
        <f t="shared" si="48"/>
        <v/>
      </c>
      <c r="G612" s="49" t="str">
        <f t="shared" si="48"/>
        <v/>
      </c>
      <c r="H612" s="49" t="str">
        <f t="shared" si="48"/>
        <v/>
      </c>
      <c r="I612" s="49" t="str">
        <f t="shared" si="47"/>
        <v/>
      </c>
      <c r="J612" s="49" t="str">
        <f t="shared" si="47"/>
        <v/>
      </c>
      <c r="K612" s="50" t="str">
        <f t="shared" si="47"/>
        <v/>
      </c>
      <c r="L612" s="49" t="str">
        <f t="shared" si="44"/>
        <v/>
      </c>
      <c r="M612" s="49" t="str">
        <f t="shared" si="44"/>
        <v/>
      </c>
      <c r="N612" s="49" t="str">
        <f t="shared" si="44"/>
        <v/>
      </c>
      <c r="O612" s="49" t="str">
        <f t="shared" si="45"/>
        <v/>
      </c>
      <c r="P612" s="49" t="str">
        <f t="shared" si="46"/>
        <v/>
      </c>
      <c r="Q612" s="49" t="str">
        <f t="shared" si="46"/>
        <v/>
      </c>
      <c r="R612" s="50" t="str">
        <f t="shared" si="46"/>
        <v/>
      </c>
      <c r="S612" s="10"/>
    </row>
    <row r="613" spans="1:19" x14ac:dyDescent="0.25">
      <c r="A613" s="10"/>
      <c r="B613" s="4" t="str">
        <f>'CALC | Main Engine'!$B613</f>
        <v/>
      </c>
      <c r="C613" s="5" t="str">
        <f>'CALC | Main Engine'!$E613</f>
        <v/>
      </c>
      <c r="D613" s="27" t="str">
        <f>IF(ISBLANK('INPUT | Operations'!$C618),"",'INPUT | Operations'!$C617)</f>
        <v/>
      </c>
      <c r="E613" s="32" t="str">
        <f>IF(ISBLANK('INPUT | Operations'!$C618),"",'INPUT | Operations'!$C618)</f>
        <v/>
      </c>
      <c r="F613" s="123" t="str">
        <f t="shared" si="48"/>
        <v/>
      </c>
      <c r="G613" s="49" t="str">
        <f t="shared" si="48"/>
        <v/>
      </c>
      <c r="H613" s="49" t="str">
        <f t="shared" si="48"/>
        <v/>
      </c>
      <c r="I613" s="49" t="str">
        <f t="shared" si="47"/>
        <v/>
      </c>
      <c r="J613" s="49" t="str">
        <f t="shared" si="47"/>
        <v/>
      </c>
      <c r="K613" s="50" t="str">
        <f t="shared" si="47"/>
        <v/>
      </c>
      <c r="L613" s="49" t="str">
        <f t="shared" si="44"/>
        <v/>
      </c>
      <c r="M613" s="49" t="str">
        <f t="shared" si="44"/>
        <v/>
      </c>
      <c r="N613" s="49" t="str">
        <f t="shared" si="44"/>
        <v/>
      </c>
      <c r="O613" s="49" t="str">
        <f t="shared" si="45"/>
        <v/>
      </c>
      <c r="P613" s="49" t="str">
        <f t="shared" si="46"/>
        <v/>
      </c>
      <c r="Q613" s="49" t="str">
        <f t="shared" si="46"/>
        <v/>
      </c>
      <c r="R613" s="50" t="str">
        <f t="shared" si="46"/>
        <v/>
      </c>
      <c r="S613" s="10"/>
    </row>
    <row r="614" spans="1:19" x14ac:dyDescent="0.25">
      <c r="A614" s="10"/>
      <c r="B614" s="4" t="str">
        <f>'CALC | Main Engine'!$B614</f>
        <v/>
      </c>
      <c r="C614" s="5" t="str">
        <f>'CALC | Main Engine'!$E614</f>
        <v/>
      </c>
      <c r="D614" s="27" t="str">
        <f>IF(ISBLANK('INPUT | Operations'!$C619),"",'INPUT | Operations'!$C618)</f>
        <v/>
      </c>
      <c r="E614" s="32" t="str">
        <f>IF(ISBLANK('INPUT | Operations'!$C619),"",'INPUT | Operations'!$C619)</f>
        <v/>
      </c>
      <c r="F614" s="123" t="str">
        <f t="shared" si="48"/>
        <v/>
      </c>
      <c r="G614" s="49" t="str">
        <f t="shared" si="48"/>
        <v/>
      </c>
      <c r="H614" s="49" t="str">
        <f t="shared" si="48"/>
        <v/>
      </c>
      <c r="I614" s="49" t="str">
        <f t="shared" si="47"/>
        <v/>
      </c>
      <c r="J614" s="49" t="str">
        <f t="shared" si="47"/>
        <v/>
      </c>
      <c r="K614" s="50" t="str">
        <f t="shared" si="47"/>
        <v/>
      </c>
      <c r="L614" s="49" t="str">
        <f t="shared" si="44"/>
        <v/>
      </c>
      <c r="M614" s="49" t="str">
        <f t="shared" si="44"/>
        <v/>
      </c>
      <c r="N614" s="49" t="str">
        <f t="shared" si="44"/>
        <v/>
      </c>
      <c r="O614" s="49" t="str">
        <f t="shared" si="45"/>
        <v/>
      </c>
      <c r="P614" s="49" t="str">
        <f t="shared" si="46"/>
        <v/>
      </c>
      <c r="Q614" s="49" t="str">
        <f t="shared" si="46"/>
        <v/>
      </c>
      <c r="R614" s="50" t="str">
        <f t="shared" si="46"/>
        <v/>
      </c>
      <c r="S614" s="10"/>
    </row>
    <row r="615" spans="1:19" x14ac:dyDescent="0.25">
      <c r="A615" s="10"/>
      <c r="B615" s="4" t="str">
        <f>'CALC | Main Engine'!$B615</f>
        <v/>
      </c>
      <c r="C615" s="5" t="str">
        <f>'CALC | Main Engine'!$E615</f>
        <v/>
      </c>
      <c r="D615" s="27" t="str">
        <f>IF(ISBLANK('INPUT | Operations'!$C620),"",'INPUT | Operations'!$C619)</f>
        <v/>
      </c>
      <c r="E615" s="32" t="str">
        <f>IF(ISBLANK('INPUT | Operations'!$C620),"",'INPUT | Operations'!$C620)</f>
        <v/>
      </c>
      <c r="F615" s="123" t="str">
        <f t="shared" si="48"/>
        <v/>
      </c>
      <c r="G615" s="49" t="str">
        <f t="shared" si="48"/>
        <v/>
      </c>
      <c r="H615" s="49" t="str">
        <f t="shared" si="48"/>
        <v/>
      </c>
      <c r="I615" s="49" t="str">
        <f t="shared" si="47"/>
        <v/>
      </c>
      <c r="J615" s="49" t="str">
        <f t="shared" si="47"/>
        <v/>
      </c>
      <c r="K615" s="50" t="str">
        <f t="shared" si="47"/>
        <v/>
      </c>
      <c r="L615" s="49" t="str">
        <f t="shared" si="44"/>
        <v/>
      </c>
      <c r="M615" s="49" t="str">
        <f t="shared" si="44"/>
        <v/>
      </c>
      <c r="N615" s="49" t="str">
        <f t="shared" si="44"/>
        <v/>
      </c>
      <c r="O615" s="49" t="str">
        <f t="shared" si="45"/>
        <v/>
      </c>
      <c r="P615" s="49" t="str">
        <f t="shared" si="46"/>
        <v/>
      </c>
      <c r="Q615" s="49" t="str">
        <f t="shared" si="46"/>
        <v/>
      </c>
      <c r="R615" s="50" t="str">
        <f t="shared" si="46"/>
        <v/>
      </c>
      <c r="S615" s="10"/>
    </row>
    <row r="616" spans="1:19" x14ac:dyDescent="0.25">
      <c r="A616" s="10"/>
      <c r="B616" s="4" t="str">
        <f>'CALC | Main Engine'!$B616</f>
        <v/>
      </c>
      <c r="C616" s="5" t="str">
        <f>'CALC | Main Engine'!$E616</f>
        <v/>
      </c>
      <c r="D616" s="27" t="str">
        <f>IF(ISBLANK('INPUT | Operations'!$C621),"",'INPUT | Operations'!$C620)</f>
        <v/>
      </c>
      <c r="E616" s="32" t="str">
        <f>IF(ISBLANK('INPUT | Operations'!$C621),"",'INPUT | Operations'!$C621)</f>
        <v/>
      </c>
      <c r="F616" s="123" t="str">
        <f t="shared" si="48"/>
        <v/>
      </c>
      <c r="G616" s="49" t="str">
        <f t="shared" si="48"/>
        <v/>
      </c>
      <c r="H616" s="49" t="str">
        <f t="shared" si="48"/>
        <v/>
      </c>
      <c r="I616" s="49" t="str">
        <f t="shared" si="47"/>
        <v/>
      </c>
      <c r="J616" s="49" t="str">
        <f t="shared" si="47"/>
        <v/>
      </c>
      <c r="K616" s="50" t="str">
        <f t="shared" si="47"/>
        <v/>
      </c>
      <c r="L616" s="49" t="str">
        <f t="shared" si="44"/>
        <v/>
      </c>
      <c r="M616" s="49" t="str">
        <f t="shared" si="44"/>
        <v/>
      </c>
      <c r="N616" s="49" t="str">
        <f t="shared" si="44"/>
        <v/>
      </c>
      <c r="O616" s="49" t="str">
        <f t="shared" si="45"/>
        <v/>
      </c>
      <c r="P616" s="49" t="str">
        <f t="shared" si="46"/>
        <v/>
      </c>
      <c r="Q616" s="49" t="str">
        <f t="shared" si="46"/>
        <v/>
      </c>
      <c r="R616" s="50" t="str">
        <f t="shared" si="46"/>
        <v/>
      </c>
      <c r="S616" s="10"/>
    </row>
    <row r="617" spans="1:19" x14ac:dyDescent="0.25">
      <c r="A617" s="10"/>
      <c r="B617" s="4" t="str">
        <f>'CALC | Main Engine'!$B617</f>
        <v/>
      </c>
      <c r="C617" s="5" t="str">
        <f>'CALC | Main Engine'!$E617</f>
        <v/>
      </c>
      <c r="D617" s="27" t="str">
        <f>IF(ISBLANK('INPUT | Operations'!$C622),"",'INPUT | Operations'!$C621)</f>
        <v/>
      </c>
      <c r="E617" s="32" t="str">
        <f>IF(ISBLANK('INPUT | Operations'!$C622),"",'INPUT | Operations'!$C622)</f>
        <v/>
      </c>
      <c r="F617" s="123" t="str">
        <f t="shared" si="48"/>
        <v/>
      </c>
      <c r="G617" s="49" t="str">
        <f t="shared" si="48"/>
        <v/>
      </c>
      <c r="H617" s="49" t="str">
        <f t="shared" si="48"/>
        <v/>
      </c>
      <c r="I617" s="49" t="str">
        <f t="shared" si="47"/>
        <v/>
      </c>
      <c r="J617" s="49" t="str">
        <f t="shared" si="47"/>
        <v/>
      </c>
      <c r="K617" s="50" t="str">
        <f t="shared" si="47"/>
        <v/>
      </c>
      <c r="L617" s="49" t="str">
        <f t="shared" si="44"/>
        <v/>
      </c>
      <c r="M617" s="49" t="str">
        <f t="shared" si="44"/>
        <v/>
      </c>
      <c r="N617" s="49" t="str">
        <f t="shared" si="44"/>
        <v/>
      </c>
      <c r="O617" s="49" t="str">
        <f t="shared" si="45"/>
        <v/>
      </c>
      <c r="P617" s="49" t="str">
        <f t="shared" si="46"/>
        <v/>
      </c>
      <c r="Q617" s="49" t="str">
        <f t="shared" si="46"/>
        <v/>
      </c>
      <c r="R617" s="50" t="str">
        <f t="shared" si="46"/>
        <v/>
      </c>
      <c r="S617" s="10"/>
    </row>
    <row r="618" spans="1:19" x14ac:dyDescent="0.25">
      <c r="A618" s="10"/>
      <c r="B618" s="4" t="str">
        <f>'CALC | Main Engine'!$B618</f>
        <v/>
      </c>
      <c r="C618" s="5" t="str">
        <f>'CALC | Main Engine'!$E618</f>
        <v/>
      </c>
      <c r="D618" s="27" t="str">
        <f>IF(ISBLANK('INPUT | Operations'!$C623),"",'INPUT | Operations'!$C622)</f>
        <v/>
      </c>
      <c r="E618" s="32" t="str">
        <f>IF(ISBLANK('INPUT | Operations'!$C623),"",'INPUT | Operations'!$C623)</f>
        <v/>
      </c>
      <c r="F618" s="123" t="str">
        <f t="shared" si="48"/>
        <v/>
      </c>
      <c r="G618" s="49" t="str">
        <f t="shared" si="48"/>
        <v/>
      </c>
      <c r="H618" s="49" t="str">
        <f t="shared" si="48"/>
        <v/>
      </c>
      <c r="I618" s="49" t="str">
        <f t="shared" si="47"/>
        <v/>
      </c>
      <c r="J618" s="49" t="str">
        <f t="shared" si="47"/>
        <v/>
      </c>
      <c r="K618" s="50" t="str">
        <f t="shared" si="47"/>
        <v/>
      </c>
      <c r="L618" s="49" t="str">
        <f t="shared" si="44"/>
        <v/>
      </c>
      <c r="M618" s="49" t="str">
        <f t="shared" si="44"/>
        <v/>
      </c>
      <c r="N618" s="49" t="str">
        <f t="shared" si="44"/>
        <v/>
      </c>
      <c r="O618" s="49" t="str">
        <f t="shared" si="45"/>
        <v/>
      </c>
      <c r="P618" s="49" t="str">
        <f t="shared" si="46"/>
        <v/>
      </c>
      <c r="Q618" s="49" t="str">
        <f t="shared" si="46"/>
        <v/>
      </c>
      <c r="R618" s="50" t="str">
        <f t="shared" si="46"/>
        <v/>
      </c>
      <c r="S618" s="10"/>
    </row>
    <row r="619" spans="1:19" x14ac:dyDescent="0.25">
      <c r="A619" s="10"/>
      <c r="B619" s="4" t="str">
        <f>'CALC | Main Engine'!$B619</f>
        <v/>
      </c>
      <c r="C619" s="5" t="str">
        <f>'CALC | Main Engine'!$E619</f>
        <v/>
      </c>
      <c r="D619" s="27" t="str">
        <f>IF(ISBLANK('INPUT | Operations'!$C624),"",'INPUT | Operations'!$C623)</f>
        <v/>
      </c>
      <c r="E619" s="32" t="str">
        <f>IF(ISBLANK('INPUT | Operations'!$C624),"",'INPUT | Operations'!$C624)</f>
        <v/>
      </c>
      <c r="F619" s="123" t="str">
        <f t="shared" si="48"/>
        <v/>
      </c>
      <c r="G619" s="49" t="str">
        <f t="shared" si="48"/>
        <v/>
      </c>
      <c r="H619" s="49" t="str">
        <f t="shared" si="48"/>
        <v/>
      </c>
      <c r="I619" s="49" t="str">
        <f t="shared" si="47"/>
        <v/>
      </c>
      <c r="J619" s="49" t="str">
        <f t="shared" si="47"/>
        <v/>
      </c>
      <c r="K619" s="50" t="str">
        <f t="shared" si="47"/>
        <v/>
      </c>
      <c r="L619" s="49" t="str">
        <f t="shared" si="44"/>
        <v/>
      </c>
      <c r="M619" s="49" t="str">
        <f t="shared" si="44"/>
        <v/>
      </c>
      <c r="N619" s="49" t="str">
        <f t="shared" si="44"/>
        <v/>
      </c>
      <c r="O619" s="49" t="str">
        <f t="shared" si="45"/>
        <v/>
      </c>
      <c r="P619" s="49" t="str">
        <f t="shared" si="46"/>
        <v/>
      </c>
      <c r="Q619" s="49" t="str">
        <f t="shared" si="46"/>
        <v/>
      </c>
      <c r="R619" s="50" t="str">
        <f t="shared" si="46"/>
        <v/>
      </c>
      <c r="S619" s="10"/>
    </row>
    <row r="620" spans="1:19" x14ac:dyDescent="0.25">
      <c r="A620" s="10"/>
      <c r="B620" s="4" t="str">
        <f>'CALC | Main Engine'!$B620</f>
        <v/>
      </c>
      <c r="C620" s="5" t="str">
        <f>'CALC | Main Engine'!$E620</f>
        <v/>
      </c>
      <c r="D620" s="27" t="str">
        <f>IF(ISBLANK('INPUT | Operations'!$C625),"",'INPUT | Operations'!$C624)</f>
        <v/>
      </c>
      <c r="E620" s="32" t="str">
        <f>IF(ISBLANK('INPUT | Operations'!$C625),"",'INPUT | Operations'!$C625)</f>
        <v/>
      </c>
      <c r="F620" s="123" t="str">
        <f t="shared" si="48"/>
        <v/>
      </c>
      <c r="G620" s="49" t="str">
        <f t="shared" si="48"/>
        <v/>
      </c>
      <c r="H620" s="49" t="str">
        <f t="shared" si="48"/>
        <v/>
      </c>
      <c r="I620" s="49" t="str">
        <f t="shared" si="47"/>
        <v/>
      </c>
      <c r="J620" s="49" t="str">
        <f t="shared" si="47"/>
        <v/>
      </c>
      <c r="K620" s="50" t="str">
        <f t="shared" si="47"/>
        <v/>
      </c>
      <c r="L620" s="49" t="str">
        <f t="shared" si="44"/>
        <v/>
      </c>
      <c r="M620" s="49" t="str">
        <f t="shared" si="44"/>
        <v/>
      </c>
      <c r="N620" s="49" t="str">
        <f t="shared" si="44"/>
        <v/>
      </c>
      <c r="O620" s="49" t="str">
        <f t="shared" si="45"/>
        <v/>
      </c>
      <c r="P620" s="49" t="str">
        <f t="shared" si="46"/>
        <v/>
      </c>
      <c r="Q620" s="49" t="str">
        <f t="shared" si="46"/>
        <v/>
      </c>
      <c r="R620" s="50" t="str">
        <f t="shared" si="46"/>
        <v/>
      </c>
      <c r="S620" s="10"/>
    </row>
    <row r="621" spans="1:19" x14ac:dyDescent="0.25">
      <c r="A621" s="10"/>
      <c r="B621" s="4" t="str">
        <f>'CALC | Main Engine'!$B621</f>
        <v/>
      </c>
      <c r="C621" s="5" t="str">
        <f>'CALC | Main Engine'!$E621</f>
        <v/>
      </c>
      <c r="D621" s="27" t="str">
        <f>IF(ISBLANK('INPUT | Operations'!$C626),"",'INPUT | Operations'!$C625)</f>
        <v/>
      </c>
      <c r="E621" s="32" t="str">
        <f>IF(ISBLANK('INPUT | Operations'!$C626),"",'INPUT | Operations'!$C626)</f>
        <v/>
      </c>
      <c r="F621" s="123" t="str">
        <f t="shared" si="48"/>
        <v/>
      </c>
      <c r="G621" s="49" t="str">
        <f t="shared" si="48"/>
        <v/>
      </c>
      <c r="H621" s="49" t="str">
        <f t="shared" si="48"/>
        <v/>
      </c>
      <c r="I621" s="49" t="str">
        <f t="shared" si="47"/>
        <v/>
      </c>
      <c r="J621" s="49" t="str">
        <f t="shared" si="47"/>
        <v/>
      </c>
      <c r="K621" s="50" t="str">
        <f t="shared" si="47"/>
        <v/>
      </c>
      <c r="L621" s="49" t="str">
        <f t="shared" si="44"/>
        <v/>
      </c>
      <c r="M621" s="49" t="str">
        <f t="shared" si="44"/>
        <v/>
      </c>
      <c r="N621" s="49" t="str">
        <f t="shared" si="44"/>
        <v/>
      </c>
      <c r="O621" s="49" t="str">
        <f t="shared" si="45"/>
        <v/>
      </c>
      <c r="P621" s="49" t="str">
        <f t="shared" si="46"/>
        <v/>
      </c>
      <c r="Q621" s="49" t="str">
        <f t="shared" si="46"/>
        <v/>
      </c>
      <c r="R621" s="50" t="str">
        <f t="shared" si="46"/>
        <v/>
      </c>
      <c r="S621" s="10"/>
    </row>
    <row r="622" spans="1:19" x14ac:dyDescent="0.25">
      <c r="A622" s="10"/>
      <c r="B622" s="4" t="str">
        <f>'CALC | Main Engine'!$B622</f>
        <v/>
      </c>
      <c r="C622" s="5" t="str">
        <f>'CALC | Main Engine'!$E622</f>
        <v/>
      </c>
      <c r="D622" s="27" t="str">
        <f>IF(ISBLANK('INPUT | Operations'!$C627),"",'INPUT | Operations'!$C626)</f>
        <v/>
      </c>
      <c r="E622" s="32" t="str">
        <f>IF(ISBLANK('INPUT | Operations'!$C627),"",'INPUT | Operations'!$C627)</f>
        <v/>
      </c>
      <c r="F622" s="123" t="str">
        <f t="shared" si="48"/>
        <v/>
      </c>
      <c r="G622" s="49" t="str">
        <f t="shared" si="48"/>
        <v/>
      </c>
      <c r="H622" s="49" t="str">
        <f t="shared" si="48"/>
        <v/>
      </c>
      <c r="I622" s="49" t="str">
        <f t="shared" si="47"/>
        <v/>
      </c>
      <c r="J622" s="49" t="str">
        <f t="shared" si="47"/>
        <v/>
      </c>
      <c r="K622" s="50" t="str">
        <f t="shared" si="47"/>
        <v/>
      </c>
      <c r="L622" s="49" t="str">
        <f t="shared" si="44"/>
        <v/>
      </c>
      <c r="M622" s="49" t="str">
        <f t="shared" si="44"/>
        <v/>
      </c>
      <c r="N622" s="49" t="str">
        <f t="shared" si="44"/>
        <v/>
      </c>
      <c r="O622" s="49" t="str">
        <f t="shared" si="45"/>
        <v/>
      </c>
      <c r="P622" s="49" t="str">
        <f t="shared" si="46"/>
        <v/>
      </c>
      <c r="Q622" s="49" t="str">
        <f t="shared" si="46"/>
        <v/>
      </c>
      <c r="R622" s="50" t="str">
        <f t="shared" si="46"/>
        <v/>
      </c>
      <c r="S622" s="10"/>
    </row>
    <row r="623" spans="1:19" x14ac:dyDescent="0.25">
      <c r="A623" s="10"/>
      <c r="B623" s="4" t="str">
        <f>'CALC | Main Engine'!$B623</f>
        <v/>
      </c>
      <c r="C623" s="5" t="str">
        <f>'CALC | Main Engine'!$E623</f>
        <v/>
      </c>
      <c r="D623" s="27" t="str">
        <f>IF(ISBLANK('INPUT | Operations'!$C628),"",'INPUT | Operations'!$C627)</f>
        <v/>
      </c>
      <c r="E623" s="32" t="str">
        <f>IF(ISBLANK('INPUT | Operations'!$C628),"",'INPUT | Operations'!$C628)</f>
        <v/>
      </c>
      <c r="F623" s="123" t="str">
        <f t="shared" si="48"/>
        <v/>
      </c>
      <c r="G623" s="49" t="str">
        <f t="shared" si="48"/>
        <v/>
      </c>
      <c r="H623" s="49" t="str">
        <f t="shared" si="48"/>
        <v/>
      </c>
      <c r="I623" s="49" t="str">
        <f t="shared" si="47"/>
        <v/>
      </c>
      <c r="J623" s="49" t="str">
        <f t="shared" si="47"/>
        <v/>
      </c>
      <c r="K623" s="50" t="str">
        <f t="shared" si="47"/>
        <v/>
      </c>
      <c r="L623" s="49" t="str">
        <f t="shared" si="44"/>
        <v/>
      </c>
      <c r="M623" s="49" t="str">
        <f t="shared" si="44"/>
        <v/>
      </c>
      <c r="N623" s="49" t="str">
        <f t="shared" si="44"/>
        <v/>
      </c>
      <c r="O623" s="49" t="str">
        <f t="shared" si="45"/>
        <v/>
      </c>
      <c r="P623" s="49" t="str">
        <f t="shared" si="46"/>
        <v/>
      </c>
      <c r="Q623" s="49" t="str">
        <f t="shared" si="46"/>
        <v/>
      </c>
      <c r="R623" s="50" t="str">
        <f t="shared" si="46"/>
        <v/>
      </c>
      <c r="S623" s="10"/>
    </row>
    <row r="624" spans="1:19" x14ac:dyDescent="0.25">
      <c r="A624" s="10"/>
      <c r="B624" s="4" t="str">
        <f>'CALC | Main Engine'!$B624</f>
        <v/>
      </c>
      <c r="C624" s="5" t="str">
        <f>'CALC | Main Engine'!$E624</f>
        <v/>
      </c>
      <c r="D624" s="27" t="str">
        <f>IF(ISBLANK('INPUT | Operations'!$C629),"",'INPUT | Operations'!$C628)</f>
        <v/>
      </c>
      <c r="E624" s="32" t="str">
        <f>IF(ISBLANK('INPUT | Operations'!$C629),"",'INPUT | Operations'!$C629)</f>
        <v/>
      </c>
      <c r="F624" s="123" t="str">
        <f t="shared" si="48"/>
        <v/>
      </c>
      <c r="G624" s="49" t="str">
        <f t="shared" si="48"/>
        <v/>
      </c>
      <c r="H624" s="49" t="str">
        <f t="shared" si="48"/>
        <v/>
      </c>
      <c r="I624" s="49" t="str">
        <f t="shared" si="47"/>
        <v/>
      </c>
      <c r="J624" s="49" t="str">
        <f t="shared" si="47"/>
        <v/>
      </c>
      <c r="K624" s="50" t="str">
        <f t="shared" si="47"/>
        <v/>
      </c>
      <c r="L624" s="49" t="str">
        <f t="shared" si="44"/>
        <v/>
      </c>
      <c r="M624" s="49" t="str">
        <f t="shared" si="44"/>
        <v/>
      </c>
      <c r="N624" s="49" t="str">
        <f t="shared" si="44"/>
        <v/>
      </c>
      <c r="O624" s="49" t="str">
        <f t="shared" si="45"/>
        <v/>
      </c>
      <c r="P624" s="49" t="str">
        <f t="shared" si="46"/>
        <v/>
      </c>
      <c r="Q624" s="49" t="str">
        <f t="shared" si="46"/>
        <v/>
      </c>
      <c r="R624" s="50" t="str">
        <f t="shared" si="46"/>
        <v/>
      </c>
      <c r="S624" s="10"/>
    </row>
    <row r="625" spans="1:19" x14ac:dyDescent="0.25">
      <c r="A625" s="10"/>
      <c r="B625" s="4" t="str">
        <f>'CALC | Main Engine'!$B625</f>
        <v/>
      </c>
      <c r="C625" s="5" t="str">
        <f>'CALC | Main Engine'!$E625</f>
        <v/>
      </c>
      <c r="D625" s="27" t="str">
        <f>IF(ISBLANK('INPUT | Operations'!$C630),"",'INPUT | Operations'!$C629)</f>
        <v/>
      </c>
      <c r="E625" s="32" t="str">
        <f>IF(ISBLANK('INPUT | Operations'!$C630),"",'INPUT | Operations'!$C630)</f>
        <v/>
      </c>
      <c r="F625" s="123" t="str">
        <f t="shared" si="48"/>
        <v/>
      </c>
      <c r="G625" s="49" t="str">
        <f t="shared" si="48"/>
        <v/>
      </c>
      <c r="H625" s="49" t="str">
        <f t="shared" si="48"/>
        <v/>
      </c>
      <c r="I625" s="49" t="str">
        <f t="shared" si="47"/>
        <v/>
      </c>
      <c r="J625" s="49" t="str">
        <f t="shared" si="47"/>
        <v/>
      </c>
      <c r="K625" s="50" t="str">
        <f t="shared" si="47"/>
        <v/>
      </c>
      <c r="L625" s="49" t="str">
        <f t="shared" si="44"/>
        <v/>
      </c>
      <c r="M625" s="49" t="str">
        <f t="shared" si="44"/>
        <v/>
      </c>
      <c r="N625" s="49" t="str">
        <f t="shared" si="44"/>
        <v/>
      </c>
      <c r="O625" s="49" t="str">
        <f t="shared" si="45"/>
        <v/>
      </c>
      <c r="P625" s="49" t="str">
        <f t="shared" si="46"/>
        <v/>
      </c>
      <c r="Q625" s="49" t="str">
        <f t="shared" si="46"/>
        <v/>
      </c>
      <c r="R625" s="50" t="str">
        <f t="shared" si="46"/>
        <v/>
      </c>
      <c r="S625" s="10"/>
    </row>
    <row r="626" spans="1:19" x14ac:dyDescent="0.25">
      <c r="A626" s="10"/>
      <c r="B626" s="4" t="str">
        <f>'CALC | Main Engine'!$B626</f>
        <v/>
      </c>
      <c r="C626" s="5" t="str">
        <f>'CALC | Main Engine'!$E626</f>
        <v/>
      </c>
      <c r="D626" s="27" t="str">
        <f>IF(ISBLANK('INPUT | Operations'!$C631),"",'INPUT | Operations'!$C630)</f>
        <v/>
      </c>
      <c r="E626" s="32" t="str">
        <f>IF(ISBLANK('INPUT | Operations'!$C631),"",'INPUT | Operations'!$C631)</f>
        <v/>
      </c>
      <c r="F626" s="123" t="str">
        <f t="shared" si="48"/>
        <v/>
      </c>
      <c r="G626" s="49" t="str">
        <f t="shared" si="48"/>
        <v/>
      </c>
      <c r="H626" s="49" t="str">
        <f t="shared" si="48"/>
        <v/>
      </c>
      <c r="I626" s="49" t="str">
        <f t="shared" si="47"/>
        <v/>
      </c>
      <c r="J626" s="49" t="str">
        <f t="shared" si="47"/>
        <v/>
      </c>
      <c r="K626" s="50" t="str">
        <f t="shared" si="47"/>
        <v/>
      </c>
      <c r="L626" s="49" t="str">
        <f t="shared" si="44"/>
        <v/>
      </c>
      <c r="M626" s="49" t="str">
        <f t="shared" si="44"/>
        <v/>
      </c>
      <c r="N626" s="49" t="str">
        <f t="shared" si="44"/>
        <v/>
      </c>
      <c r="O626" s="49" t="str">
        <f t="shared" si="45"/>
        <v/>
      </c>
      <c r="P626" s="49" t="str">
        <f t="shared" si="46"/>
        <v/>
      </c>
      <c r="Q626" s="49" t="str">
        <f t="shared" si="46"/>
        <v/>
      </c>
      <c r="R626" s="50" t="str">
        <f t="shared" si="46"/>
        <v/>
      </c>
      <c r="S626" s="10"/>
    </row>
    <row r="627" spans="1:19" x14ac:dyDescent="0.25">
      <c r="A627" s="10"/>
      <c r="B627" s="4" t="str">
        <f>'CALC | Main Engine'!$B627</f>
        <v/>
      </c>
      <c r="C627" s="5" t="str">
        <f>'CALC | Main Engine'!$E627</f>
        <v/>
      </c>
      <c r="D627" s="27" t="str">
        <f>IF(ISBLANK('INPUT | Operations'!$C632),"",'INPUT | Operations'!$C631)</f>
        <v/>
      </c>
      <c r="E627" s="32" t="str">
        <f>IF(ISBLANK('INPUT | Operations'!$C632),"",'INPUT | Operations'!$C632)</f>
        <v/>
      </c>
      <c r="F627" s="123" t="str">
        <f t="shared" si="48"/>
        <v/>
      </c>
      <c r="G627" s="49" t="str">
        <f t="shared" si="48"/>
        <v/>
      </c>
      <c r="H627" s="49" t="str">
        <f t="shared" si="48"/>
        <v/>
      </c>
      <c r="I627" s="49" t="str">
        <f t="shared" si="47"/>
        <v/>
      </c>
      <c r="J627" s="49" t="str">
        <f t="shared" si="47"/>
        <v/>
      </c>
      <c r="K627" s="50" t="str">
        <f t="shared" si="47"/>
        <v/>
      </c>
      <c r="L627" s="49" t="str">
        <f t="shared" si="44"/>
        <v/>
      </c>
      <c r="M627" s="49" t="str">
        <f t="shared" si="44"/>
        <v/>
      </c>
      <c r="N627" s="49" t="str">
        <f t="shared" si="44"/>
        <v/>
      </c>
      <c r="O627" s="49" t="str">
        <f t="shared" si="45"/>
        <v/>
      </c>
      <c r="P627" s="49" t="str">
        <f t="shared" si="46"/>
        <v/>
      </c>
      <c r="Q627" s="49" t="str">
        <f t="shared" si="46"/>
        <v/>
      </c>
      <c r="R627" s="50" t="str">
        <f t="shared" si="46"/>
        <v/>
      </c>
      <c r="S627" s="10"/>
    </row>
    <row r="628" spans="1:19" x14ac:dyDescent="0.25">
      <c r="A628" s="10"/>
      <c r="B628" s="4" t="str">
        <f>'CALC | Main Engine'!$B628</f>
        <v/>
      </c>
      <c r="C628" s="5" t="str">
        <f>'CALC | Main Engine'!$E628</f>
        <v/>
      </c>
      <c r="D628" s="27" t="str">
        <f>IF(ISBLANK('INPUT | Operations'!$C633),"",'INPUT | Operations'!$C632)</f>
        <v/>
      </c>
      <c r="E628" s="32" t="str">
        <f>IF(ISBLANK('INPUT | Operations'!$C633),"",'INPUT | Operations'!$C633)</f>
        <v/>
      </c>
      <c r="F628" s="123" t="str">
        <f t="shared" si="48"/>
        <v/>
      </c>
      <c r="G628" s="49" t="str">
        <f t="shared" si="48"/>
        <v/>
      </c>
      <c r="H628" s="49" t="str">
        <f t="shared" si="48"/>
        <v/>
      </c>
      <c r="I628" s="49" t="str">
        <f t="shared" si="47"/>
        <v/>
      </c>
      <c r="J628" s="49" t="str">
        <f t="shared" si="47"/>
        <v/>
      </c>
      <c r="K628" s="50" t="str">
        <f t="shared" si="47"/>
        <v/>
      </c>
      <c r="L628" s="49" t="str">
        <f t="shared" si="44"/>
        <v/>
      </c>
      <c r="M628" s="49" t="str">
        <f t="shared" si="44"/>
        <v/>
      </c>
      <c r="N628" s="49" t="str">
        <f t="shared" si="44"/>
        <v/>
      </c>
      <c r="O628" s="49" t="str">
        <f t="shared" si="45"/>
        <v/>
      </c>
      <c r="P628" s="49" t="str">
        <f t="shared" si="46"/>
        <v/>
      </c>
      <c r="Q628" s="49" t="str">
        <f t="shared" si="46"/>
        <v/>
      </c>
      <c r="R628" s="50" t="str">
        <f t="shared" si="46"/>
        <v/>
      </c>
      <c r="S628" s="10"/>
    </row>
    <row r="629" spans="1:19" x14ac:dyDescent="0.25">
      <c r="A629" s="10"/>
      <c r="B629" s="4" t="str">
        <f>'CALC | Main Engine'!$B629</f>
        <v/>
      </c>
      <c r="C629" s="5" t="str">
        <f>'CALC | Main Engine'!$E629</f>
        <v/>
      </c>
      <c r="D629" s="27" t="str">
        <f>IF(ISBLANK('INPUT | Operations'!$C634),"",'INPUT | Operations'!$C633)</f>
        <v/>
      </c>
      <c r="E629" s="32" t="str">
        <f>IF(ISBLANK('INPUT | Operations'!$C634),"",'INPUT | Operations'!$C634)</f>
        <v/>
      </c>
      <c r="F629" s="123" t="str">
        <f t="shared" si="48"/>
        <v/>
      </c>
      <c r="G629" s="49" t="str">
        <f t="shared" si="48"/>
        <v/>
      </c>
      <c r="H629" s="49" t="str">
        <f t="shared" si="48"/>
        <v/>
      </c>
      <c r="I629" s="49" t="str">
        <f t="shared" si="47"/>
        <v/>
      </c>
      <c r="J629" s="49" t="str">
        <f t="shared" si="47"/>
        <v/>
      </c>
      <c r="K629" s="50" t="str">
        <f t="shared" si="47"/>
        <v/>
      </c>
      <c r="L629" s="49" t="str">
        <f t="shared" si="44"/>
        <v/>
      </c>
      <c r="M629" s="49" t="str">
        <f t="shared" si="44"/>
        <v/>
      </c>
      <c r="N629" s="49" t="str">
        <f t="shared" si="44"/>
        <v/>
      </c>
      <c r="O629" s="49" t="str">
        <f t="shared" si="45"/>
        <v/>
      </c>
      <c r="P629" s="49" t="str">
        <f t="shared" si="46"/>
        <v/>
      </c>
      <c r="Q629" s="49" t="str">
        <f t="shared" si="46"/>
        <v/>
      </c>
      <c r="R629" s="50" t="str">
        <f t="shared" si="46"/>
        <v/>
      </c>
      <c r="S629" s="10"/>
    </row>
    <row r="630" spans="1:19" x14ac:dyDescent="0.25">
      <c r="A630" s="10"/>
      <c r="B630" s="4" t="str">
        <f>'CALC | Main Engine'!$B630</f>
        <v/>
      </c>
      <c r="C630" s="5" t="str">
        <f>'CALC | Main Engine'!$E630</f>
        <v/>
      </c>
      <c r="D630" s="27" t="str">
        <f>IF(ISBLANK('INPUT | Operations'!$C635),"",'INPUT | Operations'!$C634)</f>
        <v/>
      </c>
      <c r="E630" s="32" t="str">
        <f>IF(ISBLANK('INPUT | Operations'!$C635),"",'INPUT | Operations'!$C635)</f>
        <v/>
      </c>
      <c r="F630" s="123" t="str">
        <f t="shared" si="48"/>
        <v/>
      </c>
      <c r="G630" s="49" t="str">
        <f t="shared" si="48"/>
        <v/>
      </c>
      <c r="H630" s="49" t="str">
        <f t="shared" si="48"/>
        <v/>
      </c>
      <c r="I630" s="49" t="str">
        <f t="shared" si="47"/>
        <v/>
      </c>
      <c r="J630" s="49" t="str">
        <f t="shared" si="47"/>
        <v/>
      </c>
      <c r="K630" s="50" t="str">
        <f t="shared" si="47"/>
        <v/>
      </c>
      <c r="L630" s="49" t="str">
        <f t="shared" si="44"/>
        <v/>
      </c>
      <c r="M630" s="49" t="str">
        <f t="shared" si="44"/>
        <v/>
      </c>
      <c r="N630" s="49" t="str">
        <f t="shared" si="44"/>
        <v/>
      </c>
      <c r="O630" s="49" t="str">
        <f t="shared" si="45"/>
        <v/>
      </c>
      <c r="P630" s="49" t="str">
        <f t="shared" si="46"/>
        <v/>
      </c>
      <c r="Q630" s="49" t="str">
        <f t="shared" si="46"/>
        <v/>
      </c>
      <c r="R630" s="50" t="str">
        <f t="shared" si="46"/>
        <v/>
      </c>
      <c r="S630" s="10"/>
    </row>
    <row r="631" spans="1:19" x14ac:dyDescent="0.25">
      <c r="A631" s="10"/>
      <c r="B631" s="4" t="str">
        <f>'CALC | Main Engine'!$B631</f>
        <v/>
      </c>
      <c r="C631" s="5" t="str">
        <f>'CALC | Main Engine'!$E631</f>
        <v/>
      </c>
      <c r="D631" s="27" t="str">
        <f>IF(ISBLANK('INPUT | Operations'!$C636),"",'INPUT | Operations'!$C635)</f>
        <v/>
      </c>
      <c r="E631" s="32" t="str">
        <f>IF(ISBLANK('INPUT | Operations'!$C636),"",'INPUT | Operations'!$C636)</f>
        <v/>
      </c>
      <c r="F631" s="123" t="str">
        <f t="shared" si="48"/>
        <v/>
      </c>
      <c r="G631" s="49" t="str">
        <f t="shared" si="48"/>
        <v/>
      </c>
      <c r="H631" s="49" t="str">
        <f t="shared" si="48"/>
        <v/>
      </c>
      <c r="I631" s="49" t="str">
        <f t="shared" si="47"/>
        <v/>
      </c>
      <c r="J631" s="49" t="str">
        <f t="shared" si="47"/>
        <v/>
      </c>
      <c r="K631" s="50" t="str">
        <f t="shared" si="47"/>
        <v/>
      </c>
      <c r="L631" s="49" t="str">
        <f t="shared" si="44"/>
        <v/>
      </c>
      <c r="M631" s="49" t="str">
        <f t="shared" si="44"/>
        <v/>
      </c>
      <c r="N631" s="49" t="str">
        <f t="shared" si="44"/>
        <v/>
      </c>
      <c r="O631" s="49" t="str">
        <f t="shared" si="45"/>
        <v/>
      </c>
      <c r="P631" s="49" t="str">
        <f t="shared" si="46"/>
        <v/>
      </c>
      <c r="Q631" s="49" t="str">
        <f t="shared" si="46"/>
        <v/>
      </c>
      <c r="R631" s="50" t="str">
        <f t="shared" si="46"/>
        <v/>
      </c>
      <c r="S631" s="10"/>
    </row>
    <row r="632" spans="1:19" x14ac:dyDescent="0.25">
      <c r="A632" s="10"/>
      <c r="B632" s="4" t="str">
        <f>'CALC | Main Engine'!$B632</f>
        <v/>
      </c>
      <c r="C632" s="5" t="str">
        <f>'CALC | Main Engine'!$E632</f>
        <v/>
      </c>
      <c r="D632" s="27" t="str">
        <f>IF(ISBLANK('INPUT | Operations'!$C637),"",'INPUT | Operations'!$C636)</f>
        <v/>
      </c>
      <c r="E632" s="32" t="str">
        <f>IF(ISBLANK('INPUT | Operations'!$C637),"",'INPUT | Operations'!$C637)</f>
        <v/>
      </c>
      <c r="F632" s="123" t="str">
        <f t="shared" si="48"/>
        <v/>
      </c>
      <c r="G632" s="49" t="str">
        <f t="shared" si="48"/>
        <v/>
      </c>
      <c r="H632" s="49" t="str">
        <f t="shared" si="48"/>
        <v/>
      </c>
      <c r="I632" s="49" t="str">
        <f t="shared" si="47"/>
        <v/>
      </c>
      <c r="J632" s="49" t="str">
        <f t="shared" si="47"/>
        <v/>
      </c>
      <c r="K632" s="50" t="str">
        <f t="shared" si="47"/>
        <v/>
      </c>
      <c r="L632" s="49" t="str">
        <f t="shared" si="44"/>
        <v/>
      </c>
      <c r="M632" s="49" t="str">
        <f t="shared" si="44"/>
        <v/>
      </c>
      <c r="N632" s="49" t="str">
        <f t="shared" si="44"/>
        <v/>
      </c>
      <c r="O632" s="49" t="str">
        <f t="shared" si="45"/>
        <v/>
      </c>
      <c r="P632" s="49" t="str">
        <f t="shared" si="46"/>
        <v/>
      </c>
      <c r="Q632" s="49" t="str">
        <f t="shared" si="46"/>
        <v/>
      </c>
      <c r="R632" s="50" t="str">
        <f t="shared" si="46"/>
        <v/>
      </c>
      <c r="S632" s="10"/>
    </row>
    <row r="633" spans="1:19" x14ac:dyDescent="0.25">
      <c r="A633" s="10"/>
      <c r="B633" s="4" t="str">
        <f>'CALC | Main Engine'!$B633</f>
        <v/>
      </c>
      <c r="C633" s="5" t="str">
        <f>'CALC | Main Engine'!$E633</f>
        <v/>
      </c>
      <c r="D633" s="27" t="str">
        <f>IF(ISBLANK('INPUT | Operations'!$C638),"",'INPUT | Operations'!$C637)</f>
        <v/>
      </c>
      <c r="E633" s="32" t="str">
        <f>IF(ISBLANK('INPUT | Operations'!$C638),"",'INPUT | Operations'!$C638)</f>
        <v/>
      </c>
      <c r="F633" s="123" t="str">
        <f t="shared" si="48"/>
        <v/>
      </c>
      <c r="G633" s="49" t="str">
        <f t="shared" si="48"/>
        <v/>
      </c>
      <c r="H633" s="49" t="str">
        <f t="shared" si="48"/>
        <v/>
      </c>
      <c r="I633" s="49" t="str">
        <f t="shared" si="47"/>
        <v/>
      </c>
      <c r="J633" s="49" t="str">
        <f t="shared" si="47"/>
        <v/>
      </c>
      <c r="K633" s="50" t="str">
        <f t="shared" si="47"/>
        <v/>
      </c>
      <c r="L633" s="49" t="str">
        <f t="shared" si="44"/>
        <v/>
      </c>
      <c r="M633" s="49" t="str">
        <f t="shared" si="44"/>
        <v/>
      </c>
      <c r="N633" s="49" t="str">
        <f t="shared" si="44"/>
        <v/>
      </c>
      <c r="O633" s="49" t="str">
        <f t="shared" si="45"/>
        <v/>
      </c>
      <c r="P633" s="49" t="str">
        <f t="shared" si="46"/>
        <v/>
      </c>
      <c r="Q633" s="49" t="str">
        <f t="shared" si="46"/>
        <v/>
      </c>
      <c r="R633" s="50" t="str">
        <f t="shared" si="46"/>
        <v/>
      </c>
      <c r="S633" s="10"/>
    </row>
    <row r="634" spans="1:19" x14ac:dyDescent="0.25">
      <c r="A634" s="10"/>
      <c r="B634" s="4" t="str">
        <f>'CALC | Main Engine'!$B634</f>
        <v/>
      </c>
      <c r="C634" s="5" t="str">
        <f>'CALC | Main Engine'!$E634</f>
        <v/>
      </c>
      <c r="D634" s="27" t="str">
        <f>IF(ISBLANK('INPUT | Operations'!$C639),"",'INPUT | Operations'!$C638)</f>
        <v/>
      </c>
      <c r="E634" s="32" t="str">
        <f>IF(ISBLANK('INPUT | Operations'!$C639),"",'INPUT | Operations'!$C639)</f>
        <v/>
      </c>
      <c r="F634" s="123" t="str">
        <f t="shared" si="48"/>
        <v/>
      </c>
      <c r="G634" s="49" t="str">
        <f t="shared" si="48"/>
        <v/>
      </c>
      <c r="H634" s="49" t="str">
        <f t="shared" si="48"/>
        <v/>
      </c>
      <c r="I634" s="49" t="str">
        <f t="shared" si="47"/>
        <v/>
      </c>
      <c r="J634" s="49" t="str">
        <f t="shared" si="47"/>
        <v/>
      </c>
      <c r="K634" s="50" t="str">
        <f t="shared" si="47"/>
        <v/>
      </c>
      <c r="L634" s="49" t="str">
        <f t="shared" si="44"/>
        <v/>
      </c>
      <c r="M634" s="49" t="str">
        <f t="shared" si="44"/>
        <v/>
      </c>
      <c r="N634" s="49" t="str">
        <f t="shared" si="44"/>
        <v/>
      </c>
      <c r="O634" s="49" t="str">
        <f t="shared" si="45"/>
        <v/>
      </c>
      <c r="P634" s="49" t="str">
        <f t="shared" si="46"/>
        <v/>
      </c>
      <c r="Q634" s="49" t="str">
        <f t="shared" si="46"/>
        <v/>
      </c>
      <c r="R634" s="50" t="str">
        <f t="shared" si="46"/>
        <v/>
      </c>
      <c r="S634" s="10"/>
    </row>
    <row r="635" spans="1:19" x14ac:dyDescent="0.25">
      <c r="A635" s="10"/>
      <c r="B635" s="4" t="str">
        <f>'CALC | Main Engine'!$B635</f>
        <v/>
      </c>
      <c r="C635" s="5" t="str">
        <f>'CALC | Main Engine'!$E635</f>
        <v/>
      </c>
      <c r="D635" s="27" t="str">
        <f>IF(ISBLANK('INPUT | Operations'!$C640),"",'INPUT | Operations'!$C639)</f>
        <v/>
      </c>
      <c r="E635" s="32" t="str">
        <f>IF(ISBLANK('INPUT | Operations'!$C640),"",'INPUT | Operations'!$C640)</f>
        <v/>
      </c>
      <c r="F635" s="123" t="str">
        <f t="shared" si="48"/>
        <v/>
      </c>
      <c r="G635" s="49" t="str">
        <f t="shared" si="48"/>
        <v/>
      </c>
      <c r="H635" s="49" t="str">
        <f t="shared" si="48"/>
        <v/>
      </c>
      <c r="I635" s="49" t="str">
        <f t="shared" si="47"/>
        <v/>
      </c>
      <c r="J635" s="49" t="str">
        <f t="shared" si="47"/>
        <v/>
      </c>
      <c r="K635" s="50" t="str">
        <f t="shared" si="47"/>
        <v/>
      </c>
      <c r="L635" s="49" t="str">
        <f t="shared" si="44"/>
        <v/>
      </c>
      <c r="M635" s="49" t="str">
        <f t="shared" si="44"/>
        <v/>
      </c>
      <c r="N635" s="49" t="str">
        <f t="shared" si="44"/>
        <v/>
      </c>
      <c r="O635" s="49" t="str">
        <f t="shared" si="45"/>
        <v/>
      </c>
      <c r="P635" s="49" t="str">
        <f t="shared" si="46"/>
        <v/>
      </c>
      <c r="Q635" s="49" t="str">
        <f t="shared" si="46"/>
        <v/>
      </c>
      <c r="R635" s="50" t="str">
        <f t="shared" si="46"/>
        <v/>
      </c>
      <c r="S635" s="10"/>
    </row>
    <row r="636" spans="1:19" x14ac:dyDescent="0.25">
      <c r="A636" s="10"/>
      <c r="B636" s="4" t="str">
        <f>'CALC | Main Engine'!$B636</f>
        <v/>
      </c>
      <c r="C636" s="5" t="str">
        <f>'CALC | Main Engine'!$E636</f>
        <v/>
      </c>
      <c r="D636" s="27" t="str">
        <f>IF(ISBLANK('INPUT | Operations'!$C641),"",'INPUT | Operations'!$C640)</f>
        <v/>
      </c>
      <c r="E636" s="32" t="str">
        <f>IF(ISBLANK('INPUT | Operations'!$C641),"",'INPUT | Operations'!$C641)</f>
        <v/>
      </c>
      <c r="F636" s="123" t="str">
        <f t="shared" si="48"/>
        <v/>
      </c>
      <c r="G636" s="49" t="str">
        <f t="shared" si="48"/>
        <v/>
      </c>
      <c r="H636" s="49" t="str">
        <f t="shared" si="48"/>
        <v/>
      </c>
      <c r="I636" s="49" t="str">
        <f t="shared" si="47"/>
        <v/>
      </c>
      <c r="J636" s="49" t="str">
        <f t="shared" si="47"/>
        <v/>
      </c>
      <c r="K636" s="50" t="str">
        <f t="shared" si="47"/>
        <v/>
      </c>
      <c r="L636" s="49" t="str">
        <f t="shared" si="44"/>
        <v/>
      </c>
      <c r="M636" s="49" t="str">
        <f t="shared" si="44"/>
        <v/>
      </c>
      <c r="N636" s="49" t="str">
        <f t="shared" si="44"/>
        <v/>
      </c>
      <c r="O636" s="49" t="str">
        <f t="shared" si="45"/>
        <v/>
      </c>
      <c r="P636" s="49" t="str">
        <f t="shared" si="46"/>
        <v/>
      </c>
      <c r="Q636" s="49" t="str">
        <f t="shared" si="46"/>
        <v/>
      </c>
      <c r="R636" s="50" t="str">
        <f t="shared" si="46"/>
        <v/>
      </c>
      <c r="S636" s="10"/>
    </row>
    <row r="637" spans="1:19" x14ac:dyDescent="0.25">
      <c r="A637" s="10"/>
      <c r="B637" s="4" t="str">
        <f>'CALC | Main Engine'!$B637</f>
        <v/>
      </c>
      <c r="C637" s="5" t="str">
        <f>'CALC | Main Engine'!$E637</f>
        <v/>
      </c>
      <c r="D637" s="27" t="str">
        <f>IF(ISBLANK('INPUT | Operations'!$C642),"",'INPUT | Operations'!$C641)</f>
        <v/>
      </c>
      <c r="E637" s="32" t="str">
        <f>IF(ISBLANK('INPUT | Operations'!$C642),"",'INPUT | Operations'!$C642)</f>
        <v/>
      </c>
      <c r="F637" s="123" t="str">
        <f t="shared" si="48"/>
        <v/>
      </c>
      <c r="G637" s="49" t="str">
        <f t="shared" si="48"/>
        <v/>
      </c>
      <c r="H637" s="49" t="str">
        <f t="shared" si="48"/>
        <v/>
      </c>
      <c r="I637" s="49" t="str">
        <f t="shared" si="47"/>
        <v/>
      </c>
      <c r="J637" s="49" t="str">
        <f t="shared" si="47"/>
        <v/>
      </c>
      <c r="K637" s="50" t="str">
        <f t="shared" si="47"/>
        <v/>
      </c>
      <c r="L637" s="49" t="str">
        <f t="shared" si="44"/>
        <v/>
      </c>
      <c r="M637" s="49" t="str">
        <f t="shared" si="44"/>
        <v/>
      </c>
      <c r="N637" s="49" t="str">
        <f t="shared" si="44"/>
        <v/>
      </c>
      <c r="O637" s="49" t="str">
        <f t="shared" si="45"/>
        <v/>
      </c>
      <c r="P637" s="49" t="str">
        <f t="shared" si="46"/>
        <v/>
      </c>
      <c r="Q637" s="49" t="str">
        <f t="shared" si="46"/>
        <v/>
      </c>
      <c r="R637" s="50" t="str">
        <f t="shared" si="46"/>
        <v/>
      </c>
      <c r="S637" s="10"/>
    </row>
    <row r="638" spans="1:19" x14ac:dyDescent="0.25">
      <c r="A638" s="10"/>
      <c r="B638" s="4" t="str">
        <f>'CALC | Main Engine'!$B638</f>
        <v/>
      </c>
      <c r="C638" s="5" t="str">
        <f>'CALC | Main Engine'!$E638</f>
        <v/>
      </c>
      <c r="D638" s="27" t="str">
        <f>IF(ISBLANK('INPUT | Operations'!$C643),"",'INPUT | Operations'!$C642)</f>
        <v/>
      </c>
      <c r="E638" s="32" t="str">
        <f>IF(ISBLANK('INPUT | Operations'!$C643),"",'INPUT | Operations'!$C643)</f>
        <v/>
      </c>
      <c r="F638" s="123" t="str">
        <f t="shared" si="48"/>
        <v/>
      </c>
      <c r="G638" s="49" t="str">
        <f t="shared" si="48"/>
        <v/>
      </c>
      <c r="H638" s="49" t="str">
        <f t="shared" si="48"/>
        <v/>
      </c>
      <c r="I638" s="49" t="str">
        <f t="shared" si="47"/>
        <v/>
      </c>
      <c r="J638" s="49" t="str">
        <f t="shared" si="47"/>
        <v/>
      </c>
      <c r="K638" s="50" t="str">
        <f t="shared" si="47"/>
        <v/>
      </c>
      <c r="L638" s="49" t="str">
        <f t="shared" si="44"/>
        <v/>
      </c>
      <c r="M638" s="49" t="str">
        <f t="shared" si="44"/>
        <v/>
      </c>
      <c r="N638" s="49" t="str">
        <f t="shared" si="44"/>
        <v/>
      </c>
      <c r="O638" s="49" t="str">
        <f t="shared" si="45"/>
        <v/>
      </c>
      <c r="P638" s="49" t="str">
        <f t="shared" si="46"/>
        <v/>
      </c>
      <c r="Q638" s="49" t="str">
        <f t="shared" si="46"/>
        <v/>
      </c>
      <c r="R638" s="50" t="str">
        <f t="shared" si="46"/>
        <v/>
      </c>
      <c r="S638" s="10"/>
    </row>
    <row r="639" spans="1:19" x14ac:dyDescent="0.25">
      <c r="A639" s="10"/>
      <c r="B639" s="4" t="str">
        <f>'CALC | Main Engine'!$B639</f>
        <v/>
      </c>
      <c r="C639" s="5" t="str">
        <f>'CALC | Main Engine'!$E639</f>
        <v/>
      </c>
      <c r="D639" s="27" t="str">
        <f>IF(ISBLANK('INPUT | Operations'!$C644),"",'INPUT | Operations'!$C643)</f>
        <v/>
      </c>
      <c r="E639" s="32" t="str">
        <f>IF(ISBLANK('INPUT | Operations'!$C644),"",'INPUT | Operations'!$C644)</f>
        <v/>
      </c>
      <c r="F639" s="123" t="str">
        <f t="shared" si="48"/>
        <v/>
      </c>
      <c r="G639" s="49" t="str">
        <f t="shared" si="48"/>
        <v/>
      </c>
      <c r="H639" s="49" t="str">
        <f t="shared" si="48"/>
        <v/>
      </c>
      <c r="I639" s="49" t="str">
        <f t="shared" si="47"/>
        <v/>
      </c>
      <c r="J639" s="49" t="str">
        <f t="shared" si="47"/>
        <v/>
      </c>
      <c r="K639" s="50" t="str">
        <f t="shared" si="47"/>
        <v/>
      </c>
      <c r="L639" s="49" t="str">
        <f t="shared" si="44"/>
        <v/>
      </c>
      <c r="M639" s="49" t="str">
        <f t="shared" si="44"/>
        <v/>
      </c>
      <c r="N639" s="49" t="str">
        <f t="shared" si="44"/>
        <v/>
      </c>
      <c r="O639" s="49" t="str">
        <f t="shared" si="45"/>
        <v/>
      </c>
      <c r="P639" s="49" t="str">
        <f t="shared" si="46"/>
        <v/>
      </c>
      <c r="Q639" s="49" t="str">
        <f t="shared" si="46"/>
        <v/>
      </c>
      <c r="R639" s="50" t="str">
        <f t="shared" si="46"/>
        <v/>
      </c>
      <c r="S639" s="10"/>
    </row>
    <row r="640" spans="1:19" x14ac:dyDescent="0.25">
      <c r="A640" s="10"/>
      <c r="B640" s="4" t="str">
        <f>'CALC | Main Engine'!$B640</f>
        <v/>
      </c>
      <c r="C640" s="5" t="str">
        <f>'CALC | Main Engine'!$E640</f>
        <v/>
      </c>
      <c r="D640" s="27" t="str">
        <f>IF(ISBLANK('INPUT | Operations'!$C645),"",'INPUT | Operations'!$C644)</f>
        <v/>
      </c>
      <c r="E640" s="32" t="str">
        <f>IF(ISBLANK('INPUT | Operations'!$C645),"",'INPUT | Operations'!$C645)</f>
        <v/>
      </c>
      <c r="F640" s="123" t="str">
        <f t="shared" si="48"/>
        <v/>
      </c>
      <c r="G640" s="49" t="str">
        <f t="shared" si="48"/>
        <v/>
      </c>
      <c r="H640" s="49" t="str">
        <f t="shared" si="48"/>
        <v/>
      </c>
      <c r="I640" s="49" t="str">
        <f t="shared" si="47"/>
        <v/>
      </c>
      <c r="J640" s="49" t="str">
        <f t="shared" si="47"/>
        <v/>
      </c>
      <c r="K640" s="50" t="str">
        <f t="shared" si="47"/>
        <v/>
      </c>
      <c r="L640" s="49" t="str">
        <f t="shared" si="44"/>
        <v/>
      </c>
      <c r="M640" s="49" t="str">
        <f t="shared" si="44"/>
        <v/>
      </c>
      <c r="N640" s="49" t="str">
        <f t="shared" si="44"/>
        <v/>
      </c>
      <c r="O640" s="49" t="str">
        <f t="shared" si="45"/>
        <v/>
      </c>
      <c r="P640" s="49" t="str">
        <f t="shared" si="46"/>
        <v/>
      </c>
      <c r="Q640" s="49" t="str">
        <f t="shared" si="46"/>
        <v/>
      </c>
      <c r="R640" s="50" t="str">
        <f t="shared" si="46"/>
        <v/>
      </c>
      <c r="S640" s="10"/>
    </row>
    <row r="641" spans="1:19" x14ac:dyDescent="0.25">
      <c r="A641" s="10"/>
      <c r="B641" s="4" t="str">
        <f>'CALC | Main Engine'!$B641</f>
        <v/>
      </c>
      <c r="C641" s="5" t="str">
        <f>'CALC | Main Engine'!$E641</f>
        <v/>
      </c>
      <c r="D641" s="27" t="str">
        <f>IF(ISBLANK('INPUT | Operations'!$C646),"",'INPUT | Operations'!$C645)</f>
        <v/>
      </c>
      <c r="E641" s="32" t="str">
        <f>IF(ISBLANK('INPUT | Operations'!$C646),"",'INPUT | Operations'!$C646)</f>
        <v/>
      </c>
      <c r="F641" s="123" t="str">
        <f t="shared" si="48"/>
        <v/>
      </c>
      <c r="G641" s="49" t="str">
        <f t="shared" si="48"/>
        <v/>
      </c>
      <c r="H641" s="49" t="str">
        <f t="shared" si="48"/>
        <v/>
      </c>
      <c r="I641" s="49" t="str">
        <f t="shared" si="47"/>
        <v/>
      </c>
      <c r="J641" s="49" t="str">
        <f t="shared" si="47"/>
        <v/>
      </c>
      <c r="K641" s="50" t="str">
        <f t="shared" si="47"/>
        <v/>
      </c>
      <c r="L641" s="49" t="str">
        <f t="shared" si="44"/>
        <v/>
      </c>
      <c r="M641" s="49" t="str">
        <f t="shared" si="44"/>
        <v/>
      </c>
      <c r="N641" s="49" t="str">
        <f t="shared" si="44"/>
        <v/>
      </c>
      <c r="O641" s="49" t="str">
        <f t="shared" si="45"/>
        <v/>
      </c>
      <c r="P641" s="49" t="str">
        <f t="shared" si="46"/>
        <v/>
      </c>
      <c r="Q641" s="49" t="str">
        <f t="shared" si="46"/>
        <v/>
      </c>
      <c r="R641" s="50" t="str">
        <f t="shared" si="46"/>
        <v/>
      </c>
      <c r="S641" s="10"/>
    </row>
    <row r="642" spans="1:19" x14ac:dyDescent="0.25">
      <c r="A642" s="10"/>
      <c r="B642" s="4" t="str">
        <f>'CALC | Main Engine'!$B642</f>
        <v/>
      </c>
      <c r="C642" s="5" t="str">
        <f>'CALC | Main Engine'!$E642</f>
        <v/>
      </c>
      <c r="D642" s="27" t="str">
        <f>IF(ISBLANK('INPUT | Operations'!$C647),"",'INPUT | Operations'!$C646)</f>
        <v/>
      </c>
      <c r="E642" s="32" t="str">
        <f>IF(ISBLANK('INPUT | Operations'!$C647),"",'INPUT | Operations'!$C647)</f>
        <v/>
      </c>
      <c r="F642" s="123" t="str">
        <f t="shared" si="48"/>
        <v/>
      </c>
      <c r="G642" s="49" t="str">
        <f t="shared" si="48"/>
        <v/>
      </c>
      <c r="H642" s="49" t="str">
        <f t="shared" si="48"/>
        <v/>
      </c>
      <c r="I642" s="49" t="str">
        <f t="shared" si="47"/>
        <v/>
      </c>
      <c r="J642" s="49" t="str">
        <f t="shared" si="47"/>
        <v/>
      </c>
      <c r="K642" s="50" t="str">
        <f t="shared" si="47"/>
        <v/>
      </c>
      <c r="L642" s="49" t="str">
        <f t="shared" si="44"/>
        <v/>
      </c>
      <c r="M642" s="49" t="str">
        <f t="shared" si="44"/>
        <v/>
      </c>
      <c r="N642" s="49" t="str">
        <f t="shared" si="44"/>
        <v/>
      </c>
      <c r="O642" s="49" t="str">
        <f t="shared" si="45"/>
        <v/>
      </c>
      <c r="P642" s="49" t="str">
        <f t="shared" si="46"/>
        <v/>
      </c>
      <c r="Q642" s="49" t="str">
        <f t="shared" si="46"/>
        <v/>
      </c>
      <c r="R642" s="50" t="str">
        <f t="shared" si="46"/>
        <v/>
      </c>
      <c r="S642" s="10"/>
    </row>
    <row r="643" spans="1:19" x14ac:dyDescent="0.25">
      <c r="A643" s="10"/>
      <c r="B643" s="4" t="str">
        <f>'CALC | Main Engine'!$B643</f>
        <v/>
      </c>
      <c r="C643" s="5" t="str">
        <f>'CALC | Main Engine'!$E643</f>
        <v/>
      </c>
      <c r="D643" s="27" t="str">
        <f>IF(ISBLANK('INPUT | Operations'!$C648),"",'INPUT | Operations'!$C647)</f>
        <v/>
      </c>
      <c r="E643" s="32" t="str">
        <f>IF(ISBLANK('INPUT | Operations'!$C648),"",'INPUT | Operations'!$C648)</f>
        <v/>
      </c>
      <c r="F643" s="123" t="str">
        <f t="shared" si="48"/>
        <v/>
      </c>
      <c r="G643" s="49" t="str">
        <f t="shared" si="48"/>
        <v/>
      </c>
      <c r="H643" s="49" t="str">
        <f t="shared" si="48"/>
        <v/>
      </c>
      <c r="I643" s="49" t="str">
        <f t="shared" si="47"/>
        <v/>
      </c>
      <c r="J643" s="49" t="str">
        <f t="shared" si="47"/>
        <v/>
      </c>
      <c r="K643" s="50" t="str">
        <f t="shared" si="47"/>
        <v/>
      </c>
      <c r="L643" s="49" t="str">
        <f t="shared" si="44"/>
        <v/>
      </c>
      <c r="M643" s="49" t="str">
        <f t="shared" si="44"/>
        <v/>
      </c>
      <c r="N643" s="49" t="str">
        <f t="shared" si="44"/>
        <v/>
      </c>
      <c r="O643" s="49" t="str">
        <f t="shared" si="45"/>
        <v/>
      </c>
      <c r="P643" s="49" t="str">
        <f t="shared" si="46"/>
        <v/>
      </c>
      <c r="Q643" s="49" t="str">
        <f t="shared" si="46"/>
        <v/>
      </c>
      <c r="R643" s="50" t="str">
        <f t="shared" si="46"/>
        <v/>
      </c>
      <c r="S643" s="10"/>
    </row>
    <row r="644" spans="1:19" x14ac:dyDescent="0.25">
      <c r="A644" s="10"/>
      <c r="B644" s="4" t="str">
        <f>'CALC | Main Engine'!$B644</f>
        <v/>
      </c>
      <c r="C644" s="5" t="str">
        <f>'CALC | Main Engine'!$E644</f>
        <v/>
      </c>
      <c r="D644" s="27" t="str">
        <f>IF(ISBLANK('INPUT | Operations'!$C649),"",'INPUT | Operations'!$C648)</f>
        <v/>
      </c>
      <c r="E644" s="32" t="str">
        <f>IF(ISBLANK('INPUT | Operations'!$C649),"",'INPUT | Operations'!$C649)</f>
        <v/>
      </c>
      <c r="F644" s="123" t="str">
        <f t="shared" si="48"/>
        <v/>
      </c>
      <c r="G644" s="49" t="str">
        <f t="shared" si="48"/>
        <v/>
      </c>
      <c r="H644" s="49" t="str">
        <f t="shared" si="48"/>
        <v/>
      </c>
      <c r="I644" s="49" t="str">
        <f t="shared" si="47"/>
        <v/>
      </c>
      <c r="J644" s="49" t="str">
        <f t="shared" si="47"/>
        <v/>
      </c>
      <c r="K644" s="50" t="str">
        <f t="shared" si="47"/>
        <v/>
      </c>
      <c r="L644" s="49" t="str">
        <f t="shared" si="44"/>
        <v/>
      </c>
      <c r="M644" s="49" t="str">
        <f t="shared" si="44"/>
        <v/>
      </c>
      <c r="N644" s="49" t="str">
        <f t="shared" si="44"/>
        <v/>
      </c>
      <c r="O644" s="49" t="str">
        <f t="shared" si="45"/>
        <v/>
      </c>
      <c r="P644" s="49" t="str">
        <f t="shared" si="46"/>
        <v/>
      </c>
      <c r="Q644" s="49" t="str">
        <f t="shared" si="46"/>
        <v/>
      </c>
      <c r="R644" s="50" t="str">
        <f t="shared" si="46"/>
        <v/>
      </c>
      <c r="S644" s="10"/>
    </row>
    <row r="645" spans="1:19" x14ac:dyDescent="0.25">
      <c r="A645" s="10"/>
      <c r="B645" s="4" t="str">
        <f>'CALC | Main Engine'!$B645</f>
        <v/>
      </c>
      <c r="C645" s="5" t="str">
        <f>'CALC | Main Engine'!$E645</f>
        <v/>
      </c>
      <c r="D645" s="27" t="str">
        <f>IF(ISBLANK('INPUT | Operations'!$C650),"",'INPUT | Operations'!$C649)</f>
        <v/>
      </c>
      <c r="E645" s="32" t="str">
        <f>IF(ISBLANK('INPUT | Operations'!$C650),"",'INPUT | Operations'!$C650)</f>
        <v/>
      </c>
      <c r="F645" s="123" t="str">
        <f t="shared" si="48"/>
        <v/>
      </c>
      <c r="G645" s="49" t="str">
        <f t="shared" si="48"/>
        <v/>
      </c>
      <c r="H645" s="49" t="str">
        <f t="shared" si="48"/>
        <v/>
      </c>
      <c r="I645" s="49" t="str">
        <f t="shared" si="47"/>
        <v/>
      </c>
      <c r="J645" s="49" t="str">
        <f t="shared" si="47"/>
        <v/>
      </c>
      <c r="K645" s="50" t="str">
        <f t="shared" si="47"/>
        <v/>
      </c>
      <c r="L645" s="49" t="str">
        <f t="shared" si="44"/>
        <v/>
      </c>
      <c r="M645" s="49" t="str">
        <f t="shared" si="44"/>
        <v/>
      </c>
      <c r="N645" s="49" t="str">
        <f t="shared" si="44"/>
        <v/>
      </c>
      <c r="O645" s="49" t="str">
        <f t="shared" si="45"/>
        <v/>
      </c>
      <c r="P645" s="49" t="str">
        <f t="shared" si="46"/>
        <v/>
      </c>
      <c r="Q645" s="49" t="str">
        <f t="shared" si="46"/>
        <v/>
      </c>
      <c r="R645" s="50" t="str">
        <f t="shared" si="46"/>
        <v/>
      </c>
      <c r="S645" s="10"/>
    </row>
    <row r="646" spans="1:19" x14ac:dyDescent="0.25">
      <c r="A646" s="10"/>
      <c r="B646" s="4" t="str">
        <f>'CALC | Main Engine'!$B646</f>
        <v/>
      </c>
      <c r="C646" s="5" t="str">
        <f>'CALC | Main Engine'!$E646</f>
        <v/>
      </c>
      <c r="D646" s="27" t="str">
        <f>IF(ISBLANK('INPUT | Operations'!$C651),"",'INPUT | Operations'!$C650)</f>
        <v/>
      </c>
      <c r="E646" s="32" t="str">
        <f>IF(ISBLANK('INPUT | Operations'!$C651),"",'INPUT | Operations'!$C651)</f>
        <v/>
      </c>
      <c r="F646" s="123" t="str">
        <f t="shared" si="48"/>
        <v/>
      </c>
      <c r="G646" s="49" t="str">
        <f t="shared" si="48"/>
        <v/>
      </c>
      <c r="H646" s="49" t="str">
        <f t="shared" si="48"/>
        <v/>
      </c>
      <c r="I646" s="49" t="str">
        <f t="shared" si="47"/>
        <v/>
      </c>
      <c r="J646" s="49" t="str">
        <f t="shared" si="47"/>
        <v/>
      </c>
      <c r="K646" s="50" t="str">
        <f t="shared" si="47"/>
        <v/>
      </c>
      <c r="L646" s="49" t="str">
        <f t="shared" si="44"/>
        <v/>
      </c>
      <c r="M646" s="49" t="str">
        <f t="shared" si="44"/>
        <v/>
      </c>
      <c r="N646" s="49" t="str">
        <f t="shared" si="44"/>
        <v/>
      </c>
      <c r="O646" s="49" t="str">
        <f t="shared" si="45"/>
        <v/>
      </c>
      <c r="P646" s="49" t="str">
        <f t="shared" si="46"/>
        <v/>
      </c>
      <c r="Q646" s="49" t="str">
        <f t="shared" si="46"/>
        <v/>
      </c>
      <c r="R646" s="50" t="str">
        <f t="shared" si="46"/>
        <v/>
      </c>
      <c r="S646" s="10"/>
    </row>
    <row r="647" spans="1:19" x14ac:dyDescent="0.25">
      <c r="A647" s="10"/>
      <c r="B647" s="4" t="str">
        <f>'CALC | Main Engine'!$B647</f>
        <v/>
      </c>
      <c r="C647" s="5" t="str">
        <f>'CALC | Main Engine'!$E647</f>
        <v/>
      </c>
      <c r="D647" s="27" t="str">
        <f>IF(ISBLANK('INPUT | Operations'!$C652),"",'INPUT | Operations'!$C651)</f>
        <v/>
      </c>
      <c r="E647" s="32" t="str">
        <f>IF(ISBLANK('INPUT | Operations'!$C652),"",'INPUT | Operations'!$C652)</f>
        <v/>
      </c>
      <c r="F647" s="123" t="str">
        <f t="shared" si="48"/>
        <v/>
      </c>
      <c r="G647" s="49" t="str">
        <f t="shared" si="48"/>
        <v/>
      </c>
      <c r="H647" s="49" t="str">
        <f t="shared" si="48"/>
        <v/>
      </c>
      <c r="I647" s="49" t="str">
        <f t="shared" si="47"/>
        <v/>
      </c>
      <c r="J647" s="49" t="str">
        <f t="shared" si="47"/>
        <v/>
      </c>
      <c r="K647" s="50" t="str">
        <f t="shared" si="47"/>
        <v/>
      </c>
      <c r="L647" s="49" t="str">
        <f t="shared" si="44"/>
        <v/>
      </c>
      <c r="M647" s="49" t="str">
        <f t="shared" si="44"/>
        <v/>
      </c>
      <c r="N647" s="49" t="str">
        <f t="shared" si="44"/>
        <v/>
      </c>
      <c r="O647" s="49" t="str">
        <f t="shared" si="45"/>
        <v/>
      </c>
      <c r="P647" s="49" t="str">
        <f t="shared" si="46"/>
        <v/>
      </c>
      <c r="Q647" s="49" t="str">
        <f t="shared" si="46"/>
        <v/>
      </c>
      <c r="R647" s="50" t="str">
        <f t="shared" si="46"/>
        <v/>
      </c>
      <c r="S647" s="10"/>
    </row>
    <row r="648" spans="1:19" x14ac:dyDescent="0.25">
      <c r="A648" s="10"/>
      <c r="B648" s="4" t="str">
        <f>'CALC | Main Engine'!$B648</f>
        <v/>
      </c>
      <c r="C648" s="5" t="str">
        <f>'CALC | Main Engine'!$E648</f>
        <v/>
      </c>
      <c r="D648" s="27" t="str">
        <f>IF(ISBLANK('INPUT | Operations'!$C653),"",'INPUT | Operations'!$C652)</f>
        <v/>
      </c>
      <c r="E648" s="32" t="str">
        <f>IF(ISBLANK('INPUT | Operations'!$C653),"",'INPUT | Operations'!$C653)</f>
        <v/>
      </c>
      <c r="F648" s="123" t="str">
        <f t="shared" si="48"/>
        <v/>
      </c>
      <c r="G648" s="49" t="str">
        <f t="shared" si="48"/>
        <v/>
      </c>
      <c r="H648" s="49" t="str">
        <f t="shared" si="48"/>
        <v/>
      </c>
      <c r="I648" s="49" t="str">
        <f t="shared" si="47"/>
        <v/>
      </c>
      <c r="J648" s="49" t="str">
        <f t="shared" si="47"/>
        <v/>
      </c>
      <c r="K648" s="50" t="str">
        <f t="shared" si="47"/>
        <v/>
      </c>
      <c r="L648" s="49" t="str">
        <f t="shared" si="44"/>
        <v/>
      </c>
      <c r="M648" s="49" t="str">
        <f t="shared" si="44"/>
        <v/>
      </c>
      <c r="N648" s="49" t="str">
        <f t="shared" si="44"/>
        <v/>
      </c>
      <c r="O648" s="49" t="str">
        <f t="shared" si="45"/>
        <v/>
      </c>
      <c r="P648" s="49" t="str">
        <f t="shared" si="46"/>
        <v/>
      </c>
      <c r="Q648" s="49" t="str">
        <f t="shared" si="46"/>
        <v/>
      </c>
      <c r="R648" s="50" t="str">
        <f t="shared" si="46"/>
        <v/>
      </c>
      <c r="S648" s="10"/>
    </row>
    <row r="649" spans="1:19" x14ac:dyDescent="0.25">
      <c r="A649" s="10"/>
      <c r="B649" s="4" t="str">
        <f>'CALC | Main Engine'!$B649</f>
        <v/>
      </c>
      <c r="C649" s="5" t="str">
        <f>'CALC | Main Engine'!$E649</f>
        <v/>
      </c>
      <c r="D649" s="27" t="str">
        <f>IF(ISBLANK('INPUT | Operations'!$C654),"",'INPUT | Operations'!$C653)</f>
        <v/>
      </c>
      <c r="E649" s="32" t="str">
        <f>IF(ISBLANK('INPUT | Operations'!$C654),"",'INPUT | Operations'!$C654)</f>
        <v/>
      </c>
      <c r="F649" s="123" t="str">
        <f t="shared" si="48"/>
        <v/>
      </c>
      <c r="G649" s="49" t="str">
        <f t="shared" si="48"/>
        <v/>
      </c>
      <c r="H649" s="49" t="str">
        <f t="shared" si="48"/>
        <v/>
      </c>
      <c r="I649" s="49" t="str">
        <f t="shared" si="47"/>
        <v/>
      </c>
      <c r="J649" s="49" t="str">
        <f t="shared" si="47"/>
        <v/>
      </c>
      <c r="K649" s="50" t="str">
        <f t="shared" si="47"/>
        <v/>
      </c>
      <c r="L649" s="49" t="str">
        <f t="shared" ref="L649:N712" si="49">IFERROR(IF(AND($E649&gt;$D649,MIN($D649:$E649)&lt;L$5,MAX($D649:$E649)&gt;L$4),MIN(MAX($D649:$E649),L$5)-MAX(MIN($D649:$E649),L$4),0)/(MAX($D649:$E649)-MIN($D649:$E649)),"")</f>
        <v/>
      </c>
      <c r="M649" s="49" t="str">
        <f t="shared" si="49"/>
        <v/>
      </c>
      <c r="N649" s="49" t="str">
        <f t="shared" si="49"/>
        <v/>
      </c>
      <c r="O649" s="49" t="str">
        <f t="shared" ref="O649:O712" si="50">IFERROR(IF(AND(MIN($D649:$E649)&lt;O$5,MAX($D649:$E649)&gt;O$4),MIN(MAX($D649:$E649),O$5)-MAX(MIN($D649:$E649),O$4),0)/(MAX($D649:$E649)-MIN($D649:$E649)),"")</f>
        <v/>
      </c>
      <c r="P649" s="49" t="str">
        <f t="shared" ref="P649:R712" si="51">IFERROR(IF(AND($D649&gt;$E649,MIN($D649:$E649)&lt;P$5,MAX($D649:$E649)&gt;P$4),MIN(MAX($D649:$E649),P$5)-MAX(MIN($D649:$E649),P$4),0)/(MAX($D649:$E649)-MIN($D649:$E649)),"")</f>
        <v/>
      </c>
      <c r="Q649" s="49" t="str">
        <f t="shared" si="51"/>
        <v/>
      </c>
      <c r="R649" s="50" t="str">
        <f t="shared" si="51"/>
        <v/>
      </c>
      <c r="S649" s="10"/>
    </row>
    <row r="650" spans="1:19" x14ac:dyDescent="0.25">
      <c r="A650" s="10"/>
      <c r="B650" s="4" t="str">
        <f>'CALC | Main Engine'!$B650</f>
        <v/>
      </c>
      <c r="C650" s="5" t="str">
        <f>'CALC | Main Engine'!$E650</f>
        <v/>
      </c>
      <c r="D650" s="27" t="str">
        <f>IF(ISBLANK('INPUT | Operations'!$C655),"",'INPUT | Operations'!$C654)</f>
        <v/>
      </c>
      <c r="E650" s="32" t="str">
        <f>IF(ISBLANK('INPUT | Operations'!$C655),"",'INPUT | Operations'!$C655)</f>
        <v/>
      </c>
      <c r="F650" s="123" t="str">
        <f t="shared" si="48"/>
        <v/>
      </c>
      <c r="G650" s="49" t="str">
        <f t="shared" si="48"/>
        <v/>
      </c>
      <c r="H650" s="49" t="str">
        <f t="shared" si="48"/>
        <v/>
      </c>
      <c r="I650" s="49" t="str">
        <f t="shared" si="48"/>
        <v/>
      </c>
      <c r="J650" s="49" t="str">
        <f t="shared" si="48"/>
        <v/>
      </c>
      <c r="K650" s="50" t="str">
        <f t="shared" si="48"/>
        <v/>
      </c>
      <c r="L650" s="49" t="str">
        <f t="shared" si="49"/>
        <v/>
      </c>
      <c r="M650" s="49" t="str">
        <f t="shared" si="49"/>
        <v/>
      </c>
      <c r="N650" s="49" t="str">
        <f t="shared" si="49"/>
        <v/>
      </c>
      <c r="O650" s="49" t="str">
        <f t="shared" si="50"/>
        <v/>
      </c>
      <c r="P650" s="49" t="str">
        <f t="shared" si="51"/>
        <v/>
      </c>
      <c r="Q650" s="49" t="str">
        <f t="shared" si="51"/>
        <v/>
      </c>
      <c r="R650" s="50" t="str">
        <f t="shared" si="51"/>
        <v/>
      </c>
      <c r="S650" s="10"/>
    </row>
    <row r="651" spans="1:19" x14ac:dyDescent="0.25">
      <c r="A651" s="10"/>
      <c r="B651" s="4" t="str">
        <f>'CALC | Main Engine'!$B651</f>
        <v/>
      </c>
      <c r="C651" s="5" t="str">
        <f>'CALC | Main Engine'!$E651</f>
        <v/>
      </c>
      <c r="D651" s="27" t="str">
        <f>IF(ISBLANK('INPUT | Operations'!$C656),"",'INPUT | Operations'!$C655)</f>
        <v/>
      </c>
      <c r="E651" s="32" t="str">
        <f>IF(ISBLANK('INPUT | Operations'!$C656),"",'INPUT | Operations'!$C656)</f>
        <v/>
      </c>
      <c r="F651" s="123" t="str">
        <f t="shared" ref="F651:K693" si="52">IFERROR(IF(AND(MIN($D651:$E651)&lt;F$5,MAX($D651:$E651)&gt;F$4),MIN(MAX($D651:$E651),F$5)-MAX(MIN($D651:$E651),F$4),0)/(MAX($D651:$E651)-MIN($D651:$E651)),"")</f>
        <v/>
      </c>
      <c r="G651" s="49" t="str">
        <f t="shared" si="52"/>
        <v/>
      </c>
      <c r="H651" s="49" t="str">
        <f t="shared" si="52"/>
        <v/>
      </c>
      <c r="I651" s="49" t="str">
        <f t="shared" si="52"/>
        <v/>
      </c>
      <c r="J651" s="49" t="str">
        <f t="shared" si="52"/>
        <v/>
      </c>
      <c r="K651" s="50" t="str">
        <f t="shared" si="52"/>
        <v/>
      </c>
      <c r="L651" s="49" t="str">
        <f t="shared" si="49"/>
        <v/>
      </c>
      <c r="M651" s="49" t="str">
        <f t="shared" si="49"/>
        <v/>
      </c>
      <c r="N651" s="49" t="str">
        <f t="shared" si="49"/>
        <v/>
      </c>
      <c r="O651" s="49" t="str">
        <f t="shared" si="50"/>
        <v/>
      </c>
      <c r="P651" s="49" t="str">
        <f t="shared" si="51"/>
        <v/>
      </c>
      <c r="Q651" s="49" t="str">
        <f t="shared" si="51"/>
        <v/>
      </c>
      <c r="R651" s="50" t="str">
        <f t="shared" si="51"/>
        <v/>
      </c>
      <c r="S651" s="10"/>
    </row>
    <row r="652" spans="1:19" x14ac:dyDescent="0.25">
      <c r="A652" s="10"/>
      <c r="B652" s="4" t="str">
        <f>'CALC | Main Engine'!$B652</f>
        <v/>
      </c>
      <c r="C652" s="5" t="str">
        <f>'CALC | Main Engine'!$E652</f>
        <v/>
      </c>
      <c r="D652" s="27" t="str">
        <f>IF(ISBLANK('INPUT | Operations'!$C657),"",'INPUT | Operations'!$C656)</f>
        <v/>
      </c>
      <c r="E652" s="32" t="str">
        <f>IF(ISBLANK('INPUT | Operations'!$C657),"",'INPUT | Operations'!$C657)</f>
        <v/>
      </c>
      <c r="F652" s="123" t="str">
        <f t="shared" si="52"/>
        <v/>
      </c>
      <c r="G652" s="49" t="str">
        <f t="shared" si="52"/>
        <v/>
      </c>
      <c r="H652" s="49" t="str">
        <f t="shared" si="52"/>
        <v/>
      </c>
      <c r="I652" s="49" t="str">
        <f t="shared" si="52"/>
        <v/>
      </c>
      <c r="J652" s="49" t="str">
        <f t="shared" si="52"/>
        <v/>
      </c>
      <c r="K652" s="50" t="str">
        <f t="shared" si="52"/>
        <v/>
      </c>
      <c r="L652" s="49" t="str">
        <f t="shared" si="49"/>
        <v/>
      </c>
      <c r="M652" s="49" t="str">
        <f t="shared" si="49"/>
        <v/>
      </c>
      <c r="N652" s="49" t="str">
        <f t="shared" si="49"/>
        <v/>
      </c>
      <c r="O652" s="49" t="str">
        <f t="shared" si="50"/>
        <v/>
      </c>
      <c r="P652" s="49" t="str">
        <f t="shared" si="51"/>
        <v/>
      </c>
      <c r="Q652" s="49" t="str">
        <f t="shared" si="51"/>
        <v/>
      </c>
      <c r="R652" s="50" t="str">
        <f t="shared" si="51"/>
        <v/>
      </c>
      <c r="S652" s="10"/>
    </row>
    <row r="653" spans="1:19" x14ac:dyDescent="0.25">
      <c r="A653" s="10"/>
      <c r="B653" s="4" t="str">
        <f>'CALC | Main Engine'!$B653</f>
        <v/>
      </c>
      <c r="C653" s="5" t="str">
        <f>'CALC | Main Engine'!$E653</f>
        <v/>
      </c>
      <c r="D653" s="27" t="str">
        <f>IF(ISBLANK('INPUT | Operations'!$C658),"",'INPUT | Operations'!$C657)</f>
        <v/>
      </c>
      <c r="E653" s="32" t="str">
        <f>IF(ISBLANK('INPUT | Operations'!$C658),"",'INPUT | Operations'!$C658)</f>
        <v/>
      </c>
      <c r="F653" s="123" t="str">
        <f t="shared" si="52"/>
        <v/>
      </c>
      <c r="G653" s="49" t="str">
        <f t="shared" si="52"/>
        <v/>
      </c>
      <c r="H653" s="49" t="str">
        <f t="shared" si="52"/>
        <v/>
      </c>
      <c r="I653" s="49" t="str">
        <f t="shared" si="52"/>
        <v/>
      </c>
      <c r="J653" s="49" t="str">
        <f t="shared" si="52"/>
        <v/>
      </c>
      <c r="K653" s="50" t="str">
        <f t="shared" si="52"/>
        <v/>
      </c>
      <c r="L653" s="49" t="str">
        <f t="shared" si="49"/>
        <v/>
      </c>
      <c r="M653" s="49" t="str">
        <f t="shared" si="49"/>
        <v/>
      </c>
      <c r="N653" s="49" t="str">
        <f t="shared" si="49"/>
        <v/>
      </c>
      <c r="O653" s="49" t="str">
        <f t="shared" si="50"/>
        <v/>
      </c>
      <c r="P653" s="49" t="str">
        <f t="shared" si="51"/>
        <v/>
      </c>
      <c r="Q653" s="49" t="str">
        <f t="shared" si="51"/>
        <v/>
      </c>
      <c r="R653" s="50" t="str">
        <f t="shared" si="51"/>
        <v/>
      </c>
      <c r="S653" s="10"/>
    </row>
    <row r="654" spans="1:19" x14ac:dyDescent="0.25">
      <c r="A654" s="10"/>
      <c r="B654" s="4" t="str">
        <f>'CALC | Main Engine'!$B654</f>
        <v/>
      </c>
      <c r="C654" s="5" t="str">
        <f>'CALC | Main Engine'!$E654</f>
        <v/>
      </c>
      <c r="D654" s="27" t="str">
        <f>IF(ISBLANK('INPUT | Operations'!$C659),"",'INPUT | Operations'!$C658)</f>
        <v/>
      </c>
      <c r="E654" s="32" t="str">
        <f>IF(ISBLANK('INPUT | Operations'!$C659),"",'INPUT | Operations'!$C659)</f>
        <v/>
      </c>
      <c r="F654" s="123" t="str">
        <f t="shared" si="52"/>
        <v/>
      </c>
      <c r="G654" s="49" t="str">
        <f t="shared" si="52"/>
        <v/>
      </c>
      <c r="H654" s="49" t="str">
        <f t="shared" si="52"/>
        <v/>
      </c>
      <c r="I654" s="49" t="str">
        <f t="shared" si="52"/>
        <v/>
      </c>
      <c r="J654" s="49" t="str">
        <f t="shared" si="52"/>
        <v/>
      </c>
      <c r="K654" s="50" t="str">
        <f t="shared" si="52"/>
        <v/>
      </c>
      <c r="L654" s="49" t="str">
        <f t="shared" si="49"/>
        <v/>
      </c>
      <c r="M654" s="49" t="str">
        <f t="shared" si="49"/>
        <v/>
      </c>
      <c r="N654" s="49" t="str">
        <f t="shared" si="49"/>
        <v/>
      </c>
      <c r="O654" s="49" t="str">
        <f t="shared" si="50"/>
        <v/>
      </c>
      <c r="P654" s="49" t="str">
        <f t="shared" si="51"/>
        <v/>
      </c>
      <c r="Q654" s="49" t="str">
        <f t="shared" si="51"/>
        <v/>
      </c>
      <c r="R654" s="50" t="str">
        <f t="shared" si="51"/>
        <v/>
      </c>
      <c r="S654" s="10"/>
    </row>
    <row r="655" spans="1:19" x14ac:dyDescent="0.25">
      <c r="A655" s="10"/>
      <c r="B655" s="4" t="str">
        <f>'CALC | Main Engine'!$B655</f>
        <v/>
      </c>
      <c r="C655" s="5" t="str">
        <f>'CALC | Main Engine'!$E655</f>
        <v/>
      </c>
      <c r="D655" s="27" t="str">
        <f>IF(ISBLANK('INPUT | Operations'!$C660),"",'INPUT | Operations'!$C659)</f>
        <v/>
      </c>
      <c r="E655" s="32" t="str">
        <f>IF(ISBLANK('INPUT | Operations'!$C660),"",'INPUT | Operations'!$C660)</f>
        <v/>
      </c>
      <c r="F655" s="123" t="str">
        <f t="shared" si="52"/>
        <v/>
      </c>
      <c r="G655" s="49" t="str">
        <f t="shared" si="52"/>
        <v/>
      </c>
      <c r="H655" s="49" t="str">
        <f t="shared" si="52"/>
        <v/>
      </c>
      <c r="I655" s="49" t="str">
        <f t="shared" si="52"/>
        <v/>
      </c>
      <c r="J655" s="49" t="str">
        <f t="shared" si="52"/>
        <v/>
      </c>
      <c r="K655" s="50" t="str">
        <f t="shared" si="52"/>
        <v/>
      </c>
      <c r="L655" s="49" t="str">
        <f t="shared" si="49"/>
        <v/>
      </c>
      <c r="M655" s="49" t="str">
        <f t="shared" si="49"/>
        <v/>
      </c>
      <c r="N655" s="49" t="str">
        <f t="shared" si="49"/>
        <v/>
      </c>
      <c r="O655" s="49" t="str">
        <f t="shared" si="50"/>
        <v/>
      </c>
      <c r="P655" s="49" t="str">
        <f t="shared" si="51"/>
        <v/>
      </c>
      <c r="Q655" s="49" t="str">
        <f t="shared" si="51"/>
        <v/>
      </c>
      <c r="R655" s="50" t="str">
        <f t="shared" si="51"/>
        <v/>
      </c>
      <c r="S655" s="10"/>
    </row>
    <row r="656" spans="1:19" x14ac:dyDescent="0.25">
      <c r="A656" s="10"/>
      <c r="B656" s="4" t="str">
        <f>'CALC | Main Engine'!$B656</f>
        <v/>
      </c>
      <c r="C656" s="5" t="str">
        <f>'CALC | Main Engine'!$E656</f>
        <v/>
      </c>
      <c r="D656" s="27" t="str">
        <f>IF(ISBLANK('INPUT | Operations'!$C661),"",'INPUT | Operations'!$C660)</f>
        <v/>
      </c>
      <c r="E656" s="32" t="str">
        <f>IF(ISBLANK('INPUT | Operations'!$C661),"",'INPUT | Operations'!$C661)</f>
        <v/>
      </c>
      <c r="F656" s="123" t="str">
        <f t="shared" si="52"/>
        <v/>
      </c>
      <c r="G656" s="49" t="str">
        <f t="shared" si="52"/>
        <v/>
      </c>
      <c r="H656" s="49" t="str">
        <f t="shared" si="52"/>
        <v/>
      </c>
      <c r="I656" s="49" t="str">
        <f t="shared" si="52"/>
        <v/>
      </c>
      <c r="J656" s="49" t="str">
        <f t="shared" si="52"/>
        <v/>
      </c>
      <c r="K656" s="50" t="str">
        <f t="shared" si="52"/>
        <v/>
      </c>
      <c r="L656" s="49" t="str">
        <f t="shared" si="49"/>
        <v/>
      </c>
      <c r="M656" s="49" t="str">
        <f t="shared" si="49"/>
        <v/>
      </c>
      <c r="N656" s="49" t="str">
        <f t="shared" si="49"/>
        <v/>
      </c>
      <c r="O656" s="49" t="str">
        <f t="shared" si="50"/>
        <v/>
      </c>
      <c r="P656" s="49" t="str">
        <f t="shared" si="51"/>
        <v/>
      </c>
      <c r="Q656" s="49" t="str">
        <f t="shared" si="51"/>
        <v/>
      </c>
      <c r="R656" s="50" t="str">
        <f t="shared" si="51"/>
        <v/>
      </c>
      <c r="S656" s="10"/>
    </row>
    <row r="657" spans="1:19" x14ac:dyDescent="0.25">
      <c r="A657" s="10"/>
      <c r="B657" s="4" t="str">
        <f>'CALC | Main Engine'!$B657</f>
        <v/>
      </c>
      <c r="C657" s="5" t="str">
        <f>'CALC | Main Engine'!$E657</f>
        <v/>
      </c>
      <c r="D657" s="27" t="str">
        <f>IF(ISBLANK('INPUT | Operations'!$C662),"",'INPUT | Operations'!$C661)</f>
        <v/>
      </c>
      <c r="E657" s="32" t="str">
        <f>IF(ISBLANK('INPUT | Operations'!$C662),"",'INPUT | Operations'!$C662)</f>
        <v/>
      </c>
      <c r="F657" s="123" t="str">
        <f t="shared" si="52"/>
        <v/>
      </c>
      <c r="G657" s="49" t="str">
        <f t="shared" si="52"/>
        <v/>
      </c>
      <c r="H657" s="49" t="str">
        <f t="shared" si="52"/>
        <v/>
      </c>
      <c r="I657" s="49" t="str">
        <f t="shared" si="52"/>
        <v/>
      </c>
      <c r="J657" s="49" t="str">
        <f t="shared" si="52"/>
        <v/>
      </c>
      <c r="K657" s="50" t="str">
        <f t="shared" si="52"/>
        <v/>
      </c>
      <c r="L657" s="49" t="str">
        <f t="shared" si="49"/>
        <v/>
      </c>
      <c r="M657" s="49" t="str">
        <f t="shared" si="49"/>
        <v/>
      </c>
      <c r="N657" s="49" t="str">
        <f t="shared" si="49"/>
        <v/>
      </c>
      <c r="O657" s="49" t="str">
        <f t="shared" si="50"/>
        <v/>
      </c>
      <c r="P657" s="49" t="str">
        <f t="shared" si="51"/>
        <v/>
      </c>
      <c r="Q657" s="49" t="str">
        <f t="shared" si="51"/>
        <v/>
      </c>
      <c r="R657" s="50" t="str">
        <f t="shared" si="51"/>
        <v/>
      </c>
      <c r="S657" s="10"/>
    </row>
    <row r="658" spans="1:19" x14ac:dyDescent="0.25">
      <c r="A658" s="10"/>
      <c r="B658" s="4" t="str">
        <f>'CALC | Main Engine'!$B658</f>
        <v/>
      </c>
      <c r="C658" s="5" t="str">
        <f>'CALC | Main Engine'!$E658</f>
        <v/>
      </c>
      <c r="D658" s="27" t="str">
        <f>IF(ISBLANK('INPUT | Operations'!$C663),"",'INPUT | Operations'!$C662)</f>
        <v/>
      </c>
      <c r="E658" s="32" t="str">
        <f>IF(ISBLANK('INPUT | Operations'!$C663),"",'INPUT | Operations'!$C663)</f>
        <v/>
      </c>
      <c r="F658" s="123" t="str">
        <f t="shared" si="52"/>
        <v/>
      </c>
      <c r="G658" s="49" t="str">
        <f t="shared" si="52"/>
        <v/>
      </c>
      <c r="H658" s="49" t="str">
        <f t="shared" si="52"/>
        <v/>
      </c>
      <c r="I658" s="49" t="str">
        <f t="shared" si="52"/>
        <v/>
      </c>
      <c r="J658" s="49" t="str">
        <f t="shared" si="52"/>
        <v/>
      </c>
      <c r="K658" s="50" t="str">
        <f t="shared" si="52"/>
        <v/>
      </c>
      <c r="L658" s="49" t="str">
        <f t="shared" si="49"/>
        <v/>
      </c>
      <c r="M658" s="49" t="str">
        <f t="shared" si="49"/>
        <v/>
      </c>
      <c r="N658" s="49" t="str">
        <f t="shared" si="49"/>
        <v/>
      </c>
      <c r="O658" s="49" t="str">
        <f t="shared" si="50"/>
        <v/>
      </c>
      <c r="P658" s="49" t="str">
        <f t="shared" si="51"/>
        <v/>
      </c>
      <c r="Q658" s="49" t="str">
        <f t="shared" si="51"/>
        <v/>
      </c>
      <c r="R658" s="50" t="str">
        <f t="shared" si="51"/>
        <v/>
      </c>
      <c r="S658" s="10"/>
    </row>
    <row r="659" spans="1:19" x14ac:dyDescent="0.25">
      <c r="A659" s="10"/>
      <c r="B659" s="4" t="str">
        <f>'CALC | Main Engine'!$B659</f>
        <v/>
      </c>
      <c r="C659" s="5" t="str">
        <f>'CALC | Main Engine'!$E659</f>
        <v/>
      </c>
      <c r="D659" s="27" t="str">
        <f>IF(ISBLANK('INPUT | Operations'!$C664),"",'INPUT | Operations'!$C663)</f>
        <v/>
      </c>
      <c r="E659" s="32" t="str">
        <f>IF(ISBLANK('INPUT | Operations'!$C664),"",'INPUT | Operations'!$C664)</f>
        <v/>
      </c>
      <c r="F659" s="123" t="str">
        <f t="shared" si="52"/>
        <v/>
      </c>
      <c r="G659" s="49" t="str">
        <f t="shared" si="52"/>
        <v/>
      </c>
      <c r="H659" s="49" t="str">
        <f t="shared" si="52"/>
        <v/>
      </c>
      <c r="I659" s="49" t="str">
        <f t="shared" si="52"/>
        <v/>
      </c>
      <c r="J659" s="49" t="str">
        <f t="shared" si="52"/>
        <v/>
      </c>
      <c r="K659" s="50" t="str">
        <f t="shared" si="52"/>
        <v/>
      </c>
      <c r="L659" s="49" t="str">
        <f t="shared" si="49"/>
        <v/>
      </c>
      <c r="M659" s="49" t="str">
        <f t="shared" si="49"/>
        <v/>
      </c>
      <c r="N659" s="49" t="str">
        <f t="shared" si="49"/>
        <v/>
      </c>
      <c r="O659" s="49" t="str">
        <f t="shared" si="50"/>
        <v/>
      </c>
      <c r="P659" s="49" t="str">
        <f t="shared" si="51"/>
        <v/>
      </c>
      <c r="Q659" s="49" t="str">
        <f t="shared" si="51"/>
        <v/>
      </c>
      <c r="R659" s="50" t="str">
        <f t="shared" si="51"/>
        <v/>
      </c>
      <c r="S659" s="10"/>
    </row>
    <row r="660" spans="1:19" x14ac:dyDescent="0.25">
      <c r="A660" s="10"/>
      <c r="B660" s="4" t="str">
        <f>'CALC | Main Engine'!$B660</f>
        <v/>
      </c>
      <c r="C660" s="5" t="str">
        <f>'CALC | Main Engine'!$E660</f>
        <v/>
      </c>
      <c r="D660" s="27" t="str">
        <f>IF(ISBLANK('INPUT | Operations'!$C665),"",'INPUT | Operations'!$C664)</f>
        <v/>
      </c>
      <c r="E660" s="32" t="str">
        <f>IF(ISBLANK('INPUT | Operations'!$C665),"",'INPUT | Operations'!$C665)</f>
        <v/>
      </c>
      <c r="F660" s="123" t="str">
        <f t="shared" si="52"/>
        <v/>
      </c>
      <c r="G660" s="49" t="str">
        <f t="shared" si="52"/>
        <v/>
      </c>
      <c r="H660" s="49" t="str">
        <f t="shared" si="52"/>
        <v/>
      </c>
      <c r="I660" s="49" t="str">
        <f t="shared" si="52"/>
        <v/>
      </c>
      <c r="J660" s="49" t="str">
        <f t="shared" si="52"/>
        <v/>
      </c>
      <c r="K660" s="50" t="str">
        <f t="shared" si="52"/>
        <v/>
      </c>
      <c r="L660" s="49" t="str">
        <f t="shared" si="49"/>
        <v/>
      </c>
      <c r="M660" s="49" t="str">
        <f t="shared" si="49"/>
        <v/>
      </c>
      <c r="N660" s="49" t="str">
        <f t="shared" si="49"/>
        <v/>
      </c>
      <c r="O660" s="49" t="str">
        <f t="shared" si="50"/>
        <v/>
      </c>
      <c r="P660" s="49" t="str">
        <f t="shared" si="51"/>
        <v/>
      </c>
      <c r="Q660" s="49" t="str">
        <f t="shared" si="51"/>
        <v/>
      </c>
      <c r="R660" s="50" t="str">
        <f t="shared" si="51"/>
        <v/>
      </c>
      <c r="S660" s="10"/>
    </row>
    <row r="661" spans="1:19" x14ac:dyDescent="0.25">
      <c r="A661" s="10"/>
      <c r="B661" s="4" t="str">
        <f>'CALC | Main Engine'!$B661</f>
        <v/>
      </c>
      <c r="C661" s="5" t="str">
        <f>'CALC | Main Engine'!$E661</f>
        <v/>
      </c>
      <c r="D661" s="27" t="str">
        <f>IF(ISBLANK('INPUT | Operations'!$C666),"",'INPUT | Operations'!$C665)</f>
        <v/>
      </c>
      <c r="E661" s="32" t="str">
        <f>IF(ISBLANK('INPUT | Operations'!$C666),"",'INPUT | Operations'!$C666)</f>
        <v/>
      </c>
      <c r="F661" s="123" t="str">
        <f t="shared" si="52"/>
        <v/>
      </c>
      <c r="G661" s="49" t="str">
        <f t="shared" si="52"/>
        <v/>
      </c>
      <c r="H661" s="49" t="str">
        <f t="shared" si="52"/>
        <v/>
      </c>
      <c r="I661" s="49" t="str">
        <f t="shared" si="52"/>
        <v/>
      </c>
      <c r="J661" s="49" t="str">
        <f t="shared" si="52"/>
        <v/>
      </c>
      <c r="K661" s="50" t="str">
        <f t="shared" si="52"/>
        <v/>
      </c>
      <c r="L661" s="49" t="str">
        <f t="shared" si="49"/>
        <v/>
      </c>
      <c r="M661" s="49" t="str">
        <f t="shared" si="49"/>
        <v/>
      </c>
      <c r="N661" s="49" t="str">
        <f t="shared" si="49"/>
        <v/>
      </c>
      <c r="O661" s="49" t="str">
        <f t="shared" si="50"/>
        <v/>
      </c>
      <c r="P661" s="49" t="str">
        <f t="shared" si="51"/>
        <v/>
      </c>
      <c r="Q661" s="49" t="str">
        <f t="shared" si="51"/>
        <v/>
      </c>
      <c r="R661" s="50" t="str">
        <f t="shared" si="51"/>
        <v/>
      </c>
      <c r="S661" s="10"/>
    </row>
    <row r="662" spans="1:19" x14ac:dyDescent="0.25">
      <c r="A662" s="10"/>
      <c r="B662" s="4" t="str">
        <f>'CALC | Main Engine'!$B662</f>
        <v/>
      </c>
      <c r="C662" s="5" t="str">
        <f>'CALC | Main Engine'!$E662</f>
        <v/>
      </c>
      <c r="D662" s="27" t="str">
        <f>IF(ISBLANK('INPUT | Operations'!$C667),"",'INPUT | Operations'!$C666)</f>
        <v/>
      </c>
      <c r="E662" s="32" t="str">
        <f>IF(ISBLANK('INPUT | Operations'!$C667),"",'INPUT | Operations'!$C667)</f>
        <v/>
      </c>
      <c r="F662" s="123" t="str">
        <f t="shared" si="52"/>
        <v/>
      </c>
      <c r="G662" s="49" t="str">
        <f t="shared" si="52"/>
        <v/>
      </c>
      <c r="H662" s="49" t="str">
        <f t="shared" si="52"/>
        <v/>
      </c>
      <c r="I662" s="49" t="str">
        <f t="shared" si="52"/>
        <v/>
      </c>
      <c r="J662" s="49" t="str">
        <f t="shared" si="52"/>
        <v/>
      </c>
      <c r="K662" s="50" t="str">
        <f t="shared" si="52"/>
        <v/>
      </c>
      <c r="L662" s="49" t="str">
        <f t="shared" si="49"/>
        <v/>
      </c>
      <c r="M662" s="49" t="str">
        <f t="shared" si="49"/>
        <v/>
      </c>
      <c r="N662" s="49" t="str">
        <f t="shared" si="49"/>
        <v/>
      </c>
      <c r="O662" s="49" t="str">
        <f t="shared" si="50"/>
        <v/>
      </c>
      <c r="P662" s="49" t="str">
        <f t="shared" si="51"/>
        <v/>
      </c>
      <c r="Q662" s="49" t="str">
        <f t="shared" si="51"/>
        <v/>
      </c>
      <c r="R662" s="50" t="str">
        <f t="shared" si="51"/>
        <v/>
      </c>
      <c r="S662" s="10"/>
    </row>
    <row r="663" spans="1:19" x14ac:dyDescent="0.25">
      <c r="A663" s="10"/>
      <c r="B663" s="4" t="str">
        <f>'CALC | Main Engine'!$B663</f>
        <v/>
      </c>
      <c r="C663" s="5" t="str">
        <f>'CALC | Main Engine'!$E663</f>
        <v/>
      </c>
      <c r="D663" s="27" t="str">
        <f>IF(ISBLANK('INPUT | Operations'!$C668),"",'INPUT | Operations'!$C667)</f>
        <v/>
      </c>
      <c r="E663" s="32" t="str">
        <f>IF(ISBLANK('INPUT | Operations'!$C668),"",'INPUT | Operations'!$C668)</f>
        <v/>
      </c>
      <c r="F663" s="123" t="str">
        <f t="shared" si="52"/>
        <v/>
      </c>
      <c r="G663" s="49" t="str">
        <f t="shared" si="52"/>
        <v/>
      </c>
      <c r="H663" s="49" t="str">
        <f t="shared" si="52"/>
        <v/>
      </c>
      <c r="I663" s="49" t="str">
        <f t="shared" si="52"/>
        <v/>
      </c>
      <c r="J663" s="49" t="str">
        <f t="shared" si="52"/>
        <v/>
      </c>
      <c r="K663" s="50" t="str">
        <f t="shared" si="52"/>
        <v/>
      </c>
      <c r="L663" s="49" t="str">
        <f t="shared" si="49"/>
        <v/>
      </c>
      <c r="M663" s="49" t="str">
        <f t="shared" si="49"/>
        <v/>
      </c>
      <c r="N663" s="49" t="str">
        <f t="shared" si="49"/>
        <v/>
      </c>
      <c r="O663" s="49" t="str">
        <f t="shared" si="50"/>
        <v/>
      </c>
      <c r="P663" s="49" t="str">
        <f t="shared" si="51"/>
        <v/>
      </c>
      <c r="Q663" s="49" t="str">
        <f t="shared" si="51"/>
        <v/>
      </c>
      <c r="R663" s="50" t="str">
        <f t="shared" si="51"/>
        <v/>
      </c>
      <c r="S663" s="10"/>
    </row>
    <row r="664" spans="1:19" x14ac:dyDescent="0.25">
      <c r="A664" s="10"/>
      <c r="B664" s="4" t="str">
        <f>'CALC | Main Engine'!$B664</f>
        <v/>
      </c>
      <c r="C664" s="5" t="str">
        <f>'CALC | Main Engine'!$E664</f>
        <v/>
      </c>
      <c r="D664" s="27" t="str">
        <f>IF(ISBLANK('INPUT | Operations'!$C669),"",'INPUT | Operations'!$C668)</f>
        <v/>
      </c>
      <c r="E664" s="32" t="str">
        <f>IF(ISBLANK('INPUT | Operations'!$C669),"",'INPUT | Operations'!$C669)</f>
        <v/>
      </c>
      <c r="F664" s="123" t="str">
        <f t="shared" si="52"/>
        <v/>
      </c>
      <c r="G664" s="49" t="str">
        <f t="shared" si="52"/>
        <v/>
      </c>
      <c r="H664" s="49" t="str">
        <f t="shared" si="52"/>
        <v/>
      </c>
      <c r="I664" s="49" t="str">
        <f t="shared" si="52"/>
        <v/>
      </c>
      <c r="J664" s="49" t="str">
        <f t="shared" si="52"/>
        <v/>
      </c>
      <c r="K664" s="50" t="str">
        <f t="shared" si="52"/>
        <v/>
      </c>
      <c r="L664" s="49" t="str">
        <f t="shared" si="49"/>
        <v/>
      </c>
      <c r="M664" s="49" t="str">
        <f t="shared" si="49"/>
        <v/>
      </c>
      <c r="N664" s="49" t="str">
        <f t="shared" si="49"/>
        <v/>
      </c>
      <c r="O664" s="49" t="str">
        <f t="shared" si="50"/>
        <v/>
      </c>
      <c r="P664" s="49" t="str">
        <f t="shared" si="51"/>
        <v/>
      </c>
      <c r="Q664" s="49" t="str">
        <f t="shared" si="51"/>
        <v/>
      </c>
      <c r="R664" s="50" t="str">
        <f t="shared" si="51"/>
        <v/>
      </c>
      <c r="S664" s="10"/>
    </row>
    <row r="665" spans="1:19" x14ac:dyDescent="0.25">
      <c r="A665" s="10"/>
      <c r="B665" s="4" t="str">
        <f>'CALC | Main Engine'!$B665</f>
        <v/>
      </c>
      <c r="C665" s="5" t="str">
        <f>'CALC | Main Engine'!$E665</f>
        <v/>
      </c>
      <c r="D665" s="27" t="str">
        <f>IF(ISBLANK('INPUT | Operations'!$C670),"",'INPUT | Operations'!$C669)</f>
        <v/>
      </c>
      <c r="E665" s="32" t="str">
        <f>IF(ISBLANK('INPUT | Operations'!$C670),"",'INPUT | Operations'!$C670)</f>
        <v/>
      </c>
      <c r="F665" s="123" t="str">
        <f t="shared" si="52"/>
        <v/>
      </c>
      <c r="G665" s="49" t="str">
        <f t="shared" si="52"/>
        <v/>
      </c>
      <c r="H665" s="49" t="str">
        <f t="shared" si="52"/>
        <v/>
      </c>
      <c r="I665" s="49" t="str">
        <f t="shared" si="52"/>
        <v/>
      </c>
      <c r="J665" s="49" t="str">
        <f t="shared" si="52"/>
        <v/>
      </c>
      <c r="K665" s="50" t="str">
        <f t="shared" si="52"/>
        <v/>
      </c>
      <c r="L665" s="49" t="str">
        <f t="shared" si="49"/>
        <v/>
      </c>
      <c r="M665" s="49" t="str">
        <f t="shared" si="49"/>
        <v/>
      </c>
      <c r="N665" s="49" t="str">
        <f t="shared" si="49"/>
        <v/>
      </c>
      <c r="O665" s="49" t="str">
        <f t="shared" si="50"/>
        <v/>
      </c>
      <c r="P665" s="49" t="str">
        <f t="shared" si="51"/>
        <v/>
      </c>
      <c r="Q665" s="49" t="str">
        <f t="shared" si="51"/>
        <v/>
      </c>
      <c r="R665" s="50" t="str">
        <f t="shared" si="51"/>
        <v/>
      </c>
      <c r="S665" s="10"/>
    </row>
    <row r="666" spans="1:19" x14ac:dyDescent="0.25">
      <c r="A666" s="10"/>
      <c r="B666" s="4" t="str">
        <f>'CALC | Main Engine'!$B666</f>
        <v/>
      </c>
      <c r="C666" s="5" t="str">
        <f>'CALC | Main Engine'!$E666</f>
        <v/>
      </c>
      <c r="D666" s="27" t="str">
        <f>IF(ISBLANK('INPUT | Operations'!$C671),"",'INPUT | Operations'!$C670)</f>
        <v/>
      </c>
      <c r="E666" s="32" t="str">
        <f>IF(ISBLANK('INPUT | Operations'!$C671),"",'INPUT | Operations'!$C671)</f>
        <v/>
      </c>
      <c r="F666" s="123" t="str">
        <f t="shared" si="52"/>
        <v/>
      </c>
      <c r="G666" s="49" t="str">
        <f t="shared" si="52"/>
        <v/>
      </c>
      <c r="H666" s="49" t="str">
        <f t="shared" si="52"/>
        <v/>
      </c>
      <c r="I666" s="49" t="str">
        <f t="shared" si="52"/>
        <v/>
      </c>
      <c r="J666" s="49" t="str">
        <f t="shared" si="52"/>
        <v/>
      </c>
      <c r="K666" s="50" t="str">
        <f t="shared" si="52"/>
        <v/>
      </c>
      <c r="L666" s="49" t="str">
        <f t="shared" si="49"/>
        <v/>
      </c>
      <c r="M666" s="49" t="str">
        <f t="shared" si="49"/>
        <v/>
      </c>
      <c r="N666" s="49" t="str">
        <f t="shared" si="49"/>
        <v/>
      </c>
      <c r="O666" s="49" t="str">
        <f t="shared" si="50"/>
        <v/>
      </c>
      <c r="P666" s="49" t="str">
        <f t="shared" si="51"/>
        <v/>
      </c>
      <c r="Q666" s="49" t="str">
        <f t="shared" si="51"/>
        <v/>
      </c>
      <c r="R666" s="50" t="str">
        <f t="shared" si="51"/>
        <v/>
      </c>
      <c r="S666" s="10"/>
    </row>
    <row r="667" spans="1:19" x14ac:dyDescent="0.25">
      <c r="A667" s="10"/>
      <c r="B667" s="4" t="str">
        <f>'CALC | Main Engine'!$B667</f>
        <v/>
      </c>
      <c r="C667" s="5" t="str">
        <f>'CALC | Main Engine'!$E667</f>
        <v/>
      </c>
      <c r="D667" s="27" t="str">
        <f>IF(ISBLANK('INPUT | Operations'!$C672),"",'INPUT | Operations'!$C671)</f>
        <v/>
      </c>
      <c r="E667" s="32" t="str">
        <f>IF(ISBLANK('INPUT | Operations'!$C672),"",'INPUT | Operations'!$C672)</f>
        <v/>
      </c>
      <c r="F667" s="123" t="str">
        <f t="shared" si="52"/>
        <v/>
      </c>
      <c r="G667" s="49" t="str">
        <f t="shared" si="52"/>
        <v/>
      </c>
      <c r="H667" s="49" t="str">
        <f t="shared" si="52"/>
        <v/>
      </c>
      <c r="I667" s="49" t="str">
        <f t="shared" si="52"/>
        <v/>
      </c>
      <c r="J667" s="49" t="str">
        <f t="shared" si="52"/>
        <v/>
      </c>
      <c r="K667" s="50" t="str">
        <f t="shared" si="52"/>
        <v/>
      </c>
      <c r="L667" s="49" t="str">
        <f t="shared" si="49"/>
        <v/>
      </c>
      <c r="M667" s="49" t="str">
        <f t="shared" si="49"/>
        <v/>
      </c>
      <c r="N667" s="49" t="str">
        <f t="shared" si="49"/>
        <v/>
      </c>
      <c r="O667" s="49" t="str">
        <f t="shared" si="50"/>
        <v/>
      </c>
      <c r="P667" s="49" t="str">
        <f t="shared" si="51"/>
        <v/>
      </c>
      <c r="Q667" s="49" t="str">
        <f t="shared" si="51"/>
        <v/>
      </c>
      <c r="R667" s="50" t="str">
        <f t="shared" si="51"/>
        <v/>
      </c>
      <c r="S667" s="10"/>
    </row>
    <row r="668" spans="1:19" x14ac:dyDescent="0.25">
      <c r="A668" s="10"/>
      <c r="B668" s="4" t="str">
        <f>'CALC | Main Engine'!$B668</f>
        <v/>
      </c>
      <c r="C668" s="5" t="str">
        <f>'CALC | Main Engine'!$E668</f>
        <v/>
      </c>
      <c r="D668" s="27" t="str">
        <f>IF(ISBLANK('INPUT | Operations'!$C673),"",'INPUT | Operations'!$C672)</f>
        <v/>
      </c>
      <c r="E668" s="32" t="str">
        <f>IF(ISBLANK('INPUT | Operations'!$C673),"",'INPUT | Operations'!$C673)</f>
        <v/>
      </c>
      <c r="F668" s="123" t="str">
        <f t="shared" si="52"/>
        <v/>
      </c>
      <c r="G668" s="49" t="str">
        <f t="shared" si="52"/>
        <v/>
      </c>
      <c r="H668" s="49" t="str">
        <f t="shared" si="52"/>
        <v/>
      </c>
      <c r="I668" s="49" t="str">
        <f t="shared" si="52"/>
        <v/>
      </c>
      <c r="J668" s="49" t="str">
        <f t="shared" si="52"/>
        <v/>
      </c>
      <c r="K668" s="50" t="str">
        <f t="shared" si="52"/>
        <v/>
      </c>
      <c r="L668" s="49" t="str">
        <f t="shared" si="49"/>
        <v/>
      </c>
      <c r="M668" s="49" t="str">
        <f t="shared" si="49"/>
        <v/>
      </c>
      <c r="N668" s="49" t="str">
        <f t="shared" si="49"/>
        <v/>
      </c>
      <c r="O668" s="49" t="str">
        <f t="shared" si="50"/>
        <v/>
      </c>
      <c r="P668" s="49" t="str">
        <f t="shared" si="51"/>
        <v/>
      </c>
      <c r="Q668" s="49" t="str">
        <f t="shared" si="51"/>
        <v/>
      </c>
      <c r="R668" s="50" t="str">
        <f t="shared" si="51"/>
        <v/>
      </c>
      <c r="S668" s="10"/>
    </row>
    <row r="669" spans="1:19" x14ac:dyDescent="0.25">
      <c r="A669" s="10"/>
      <c r="B669" s="4" t="str">
        <f>'CALC | Main Engine'!$B669</f>
        <v/>
      </c>
      <c r="C669" s="5" t="str">
        <f>'CALC | Main Engine'!$E669</f>
        <v/>
      </c>
      <c r="D669" s="27" t="str">
        <f>IF(ISBLANK('INPUT | Operations'!$C674),"",'INPUT | Operations'!$C673)</f>
        <v/>
      </c>
      <c r="E669" s="32" t="str">
        <f>IF(ISBLANK('INPUT | Operations'!$C674),"",'INPUT | Operations'!$C674)</f>
        <v/>
      </c>
      <c r="F669" s="123" t="str">
        <f t="shared" si="52"/>
        <v/>
      </c>
      <c r="G669" s="49" t="str">
        <f t="shared" si="52"/>
        <v/>
      </c>
      <c r="H669" s="49" t="str">
        <f t="shared" si="52"/>
        <v/>
      </c>
      <c r="I669" s="49" t="str">
        <f t="shared" si="52"/>
        <v/>
      </c>
      <c r="J669" s="49" t="str">
        <f t="shared" si="52"/>
        <v/>
      </c>
      <c r="K669" s="50" t="str">
        <f t="shared" si="52"/>
        <v/>
      </c>
      <c r="L669" s="49" t="str">
        <f t="shared" si="49"/>
        <v/>
      </c>
      <c r="M669" s="49" t="str">
        <f t="shared" si="49"/>
        <v/>
      </c>
      <c r="N669" s="49" t="str">
        <f t="shared" si="49"/>
        <v/>
      </c>
      <c r="O669" s="49" t="str">
        <f t="shared" si="50"/>
        <v/>
      </c>
      <c r="P669" s="49" t="str">
        <f t="shared" si="51"/>
        <v/>
      </c>
      <c r="Q669" s="49" t="str">
        <f t="shared" si="51"/>
        <v/>
      </c>
      <c r="R669" s="50" t="str">
        <f t="shared" si="51"/>
        <v/>
      </c>
      <c r="S669" s="10"/>
    </row>
    <row r="670" spans="1:19" x14ac:dyDescent="0.25">
      <c r="A670" s="10"/>
      <c r="B670" s="4" t="str">
        <f>'CALC | Main Engine'!$B670</f>
        <v/>
      </c>
      <c r="C670" s="5" t="str">
        <f>'CALC | Main Engine'!$E670</f>
        <v/>
      </c>
      <c r="D670" s="27" t="str">
        <f>IF(ISBLANK('INPUT | Operations'!$C675),"",'INPUT | Operations'!$C674)</f>
        <v/>
      </c>
      <c r="E670" s="32" t="str">
        <f>IF(ISBLANK('INPUT | Operations'!$C675),"",'INPUT | Operations'!$C675)</f>
        <v/>
      </c>
      <c r="F670" s="123" t="str">
        <f t="shared" si="52"/>
        <v/>
      </c>
      <c r="G670" s="49" t="str">
        <f t="shared" si="52"/>
        <v/>
      </c>
      <c r="H670" s="49" t="str">
        <f t="shared" si="52"/>
        <v/>
      </c>
      <c r="I670" s="49" t="str">
        <f t="shared" si="52"/>
        <v/>
      </c>
      <c r="J670" s="49" t="str">
        <f t="shared" si="52"/>
        <v/>
      </c>
      <c r="K670" s="50" t="str">
        <f t="shared" si="52"/>
        <v/>
      </c>
      <c r="L670" s="49" t="str">
        <f t="shared" si="49"/>
        <v/>
      </c>
      <c r="M670" s="49" t="str">
        <f t="shared" si="49"/>
        <v/>
      </c>
      <c r="N670" s="49" t="str">
        <f t="shared" si="49"/>
        <v/>
      </c>
      <c r="O670" s="49" t="str">
        <f t="shared" si="50"/>
        <v/>
      </c>
      <c r="P670" s="49" t="str">
        <f t="shared" si="51"/>
        <v/>
      </c>
      <c r="Q670" s="49" t="str">
        <f t="shared" si="51"/>
        <v/>
      </c>
      <c r="R670" s="50" t="str">
        <f t="shared" si="51"/>
        <v/>
      </c>
      <c r="S670" s="10"/>
    </row>
    <row r="671" spans="1:19" x14ac:dyDescent="0.25">
      <c r="A671" s="10"/>
      <c r="B671" s="4" t="str">
        <f>'CALC | Main Engine'!$B671</f>
        <v/>
      </c>
      <c r="C671" s="5" t="str">
        <f>'CALC | Main Engine'!$E671</f>
        <v/>
      </c>
      <c r="D671" s="27" t="str">
        <f>IF(ISBLANK('INPUT | Operations'!$C676),"",'INPUT | Operations'!$C675)</f>
        <v/>
      </c>
      <c r="E671" s="32" t="str">
        <f>IF(ISBLANK('INPUT | Operations'!$C676),"",'INPUT | Operations'!$C676)</f>
        <v/>
      </c>
      <c r="F671" s="123" t="str">
        <f t="shared" si="52"/>
        <v/>
      </c>
      <c r="G671" s="49" t="str">
        <f t="shared" si="52"/>
        <v/>
      </c>
      <c r="H671" s="49" t="str">
        <f t="shared" si="52"/>
        <v/>
      </c>
      <c r="I671" s="49" t="str">
        <f t="shared" si="52"/>
        <v/>
      </c>
      <c r="J671" s="49" t="str">
        <f t="shared" si="52"/>
        <v/>
      </c>
      <c r="K671" s="50" t="str">
        <f t="shared" si="52"/>
        <v/>
      </c>
      <c r="L671" s="49" t="str">
        <f t="shared" si="49"/>
        <v/>
      </c>
      <c r="M671" s="49" t="str">
        <f t="shared" si="49"/>
        <v/>
      </c>
      <c r="N671" s="49" t="str">
        <f t="shared" si="49"/>
        <v/>
      </c>
      <c r="O671" s="49" t="str">
        <f t="shared" si="50"/>
        <v/>
      </c>
      <c r="P671" s="49" t="str">
        <f t="shared" si="51"/>
        <v/>
      </c>
      <c r="Q671" s="49" t="str">
        <f t="shared" si="51"/>
        <v/>
      </c>
      <c r="R671" s="50" t="str">
        <f t="shared" si="51"/>
        <v/>
      </c>
      <c r="S671" s="10"/>
    </row>
    <row r="672" spans="1:19" x14ac:dyDescent="0.25">
      <c r="A672" s="10"/>
      <c r="B672" s="4" t="str">
        <f>'CALC | Main Engine'!$B672</f>
        <v/>
      </c>
      <c r="C672" s="5" t="str">
        <f>'CALC | Main Engine'!$E672</f>
        <v/>
      </c>
      <c r="D672" s="27" t="str">
        <f>IF(ISBLANK('INPUT | Operations'!$C677),"",'INPUT | Operations'!$C676)</f>
        <v/>
      </c>
      <c r="E672" s="32" t="str">
        <f>IF(ISBLANK('INPUT | Operations'!$C677),"",'INPUT | Operations'!$C677)</f>
        <v/>
      </c>
      <c r="F672" s="123" t="str">
        <f t="shared" si="52"/>
        <v/>
      </c>
      <c r="G672" s="49" t="str">
        <f t="shared" si="52"/>
        <v/>
      </c>
      <c r="H672" s="49" t="str">
        <f t="shared" si="52"/>
        <v/>
      </c>
      <c r="I672" s="49" t="str">
        <f t="shared" si="52"/>
        <v/>
      </c>
      <c r="J672" s="49" t="str">
        <f t="shared" si="52"/>
        <v/>
      </c>
      <c r="K672" s="50" t="str">
        <f t="shared" si="52"/>
        <v/>
      </c>
      <c r="L672" s="49" t="str">
        <f t="shared" si="49"/>
        <v/>
      </c>
      <c r="M672" s="49" t="str">
        <f t="shared" si="49"/>
        <v/>
      </c>
      <c r="N672" s="49" t="str">
        <f t="shared" si="49"/>
        <v/>
      </c>
      <c r="O672" s="49" t="str">
        <f t="shared" si="50"/>
        <v/>
      </c>
      <c r="P672" s="49" t="str">
        <f t="shared" si="51"/>
        <v/>
      </c>
      <c r="Q672" s="49" t="str">
        <f t="shared" si="51"/>
        <v/>
      </c>
      <c r="R672" s="50" t="str">
        <f t="shared" si="51"/>
        <v/>
      </c>
      <c r="S672" s="10"/>
    </row>
    <row r="673" spans="1:19" x14ac:dyDescent="0.25">
      <c r="A673" s="10"/>
      <c r="B673" s="4" t="str">
        <f>'CALC | Main Engine'!$B673</f>
        <v/>
      </c>
      <c r="C673" s="5" t="str">
        <f>'CALC | Main Engine'!$E673</f>
        <v/>
      </c>
      <c r="D673" s="27" t="str">
        <f>IF(ISBLANK('INPUT | Operations'!$C678),"",'INPUT | Operations'!$C677)</f>
        <v/>
      </c>
      <c r="E673" s="32" t="str">
        <f>IF(ISBLANK('INPUT | Operations'!$C678),"",'INPUT | Operations'!$C678)</f>
        <v/>
      </c>
      <c r="F673" s="123" t="str">
        <f t="shared" si="52"/>
        <v/>
      </c>
      <c r="G673" s="49" t="str">
        <f t="shared" si="52"/>
        <v/>
      </c>
      <c r="H673" s="49" t="str">
        <f t="shared" si="52"/>
        <v/>
      </c>
      <c r="I673" s="49" t="str">
        <f t="shared" si="52"/>
        <v/>
      </c>
      <c r="J673" s="49" t="str">
        <f t="shared" si="52"/>
        <v/>
      </c>
      <c r="K673" s="50" t="str">
        <f t="shared" si="52"/>
        <v/>
      </c>
      <c r="L673" s="49" t="str">
        <f t="shared" si="49"/>
        <v/>
      </c>
      <c r="M673" s="49" t="str">
        <f t="shared" si="49"/>
        <v/>
      </c>
      <c r="N673" s="49" t="str">
        <f t="shared" si="49"/>
        <v/>
      </c>
      <c r="O673" s="49" t="str">
        <f t="shared" si="50"/>
        <v/>
      </c>
      <c r="P673" s="49" t="str">
        <f t="shared" si="51"/>
        <v/>
      </c>
      <c r="Q673" s="49" t="str">
        <f t="shared" si="51"/>
        <v/>
      </c>
      <c r="R673" s="50" t="str">
        <f t="shared" si="51"/>
        <v/>
      </c>
      <c r="S673" s="10"/>
    </row>
    <row r="674" spans="1:19" x14ac:dyDescent="0.25">
      <c r="A674" s="10"/>
      <c r="B674" s="4" t="str">
        <f>'CALC | Main Engine'!$B674</f>
        <v/>
      </c>
      <c r="C674" s="5" t="str">
        <f>'CALC | Main Engine'!$E674</f>
        <v/>
      </c>
      <c r="D674" s="27" t="str">
        <f>IF(ISBLANK('INPUT | Operations'!$C679),"",'INPUT | Operations'!$C678)</f>
        <v/>
      </c>
      <c r="E674" s="32" t="str">
        <f>IF(ISBLANK('INPUT | Operations'!$C679),"",'INPUT | Operations'!$C679)</f>
        <v/>
      </c>
      <c r="F674" s="123" t="str">
        <f t="shared" si="52"/>
        <v/>
      </c>
      <c r="G674" s="49" t="str">
        <f t="shared" si="52"/>
        <v/>
      </c>
      <c r="H674" s="49" t="str">
        <f t="shared" si="52"/>
        <v/>
      </c>
      <c r="I674" s="49" t="str">
        <f t="shared" si="52"/>
        <v/>
      </c>
      <c r="J674" s="49" t="str">
        <f t="shared" si="52"/>
        <v/>
      </c>
      <c r="K674" s="50" t="str">
        <f t="shared" si="52"/>
        <v/>
      </c>
      <c r="L674" s="49" t="str">
        <f t="shared" si="49"/>
        <v/>
      </c>
      <c r="M674" s="49" t="str">
        <f t="shared" si="49"/>
        <v/>
      </c>
      <c r="N674" s="49" t="str">
        <f t="shared" si="49"/>
        <v/>
      </c>
      <c r="O674" s="49" t="str">
        <f t="shared" si="50"/>
        <v/>
      </c>
      <c r="P674" s="49" t="str">
        <f t="shared" si="51"/>
        <v/>
      </c>
      <c r="Q674" s="49" t="str">
        <f t="shared" si="51"/>
        <v/>
      </c>
      <c r="R674" s="50" t="str">
        <f t="shared" si="51"/>
        <v/>
      </c>
      <c r="S674" s="10"/>
    </row>
    <row r="675" spans="1:19" x14ac:dyDescent="0.25">
      <c r="A675" s="10"/>
      <c r="B675" s="4" t="str">
        <f>'CALC | Main Engine'!$B675</f>
        <v/>
      </c>
      <c r="C675" s="5" t="str">
        <f>'CALC | Main Engine'!$E675</f>
        <v/>
      </c>
      <c r="D675" s="27" t="str">
        <f>IF(ISBLANK('INPUT | Operations'!$C680),"",'INPUT | Operations'!$C679)</f>
        <v/>
      </c>
      <c r="E675" s="32" t="str">
        <f>IF(ISBLANK('INPUT | Operations'!$C680),"",'INPUT | Operations'!$C680)</f>
        <v/>
      </c>
      <c r="F675" s="123" t="str">
        <f t="shared" si="52"/>
        <v/>
      </c>
      <c r="G675" s="49" t="str">
        <f t="shared" si="52"/>
        <v/>
      </c>
      <c r="H675" s="49" t="str">
        <f t="shared" si="52"/>
        <v/>
      </c>
      <c r="I675" s="49" t="str">
        <f t="shared" si="52"/>
        <v/>
      </c>
      <c r="J675" s="49" t="str">
        <f t="shared" si="52"/>
        <v/>
      </c>
      <c r="K675" s="50" t="str">
        <f t="shared" si="52"/>
        <v/>
      </c>
      <c r="L675" s="49" t="str">
        <f t="shared" si="49"/>
        <v/>
      </c>
      <c r="M675" s="49" t="str">
        <f t="shared" si="49"/>
        <v/>
      </c>
      <c r="N675" s="49" t="str">
        <f t="shared" si="49"/>
        <v/>
      </c>
      <c r="O675" s="49" t="str">
        <f t="shared" si="50"/>
        <v/>
      </c>
      <c r="P675" s="49" t="str">
        <f t="shared" si="51"/>
        <v/>
      </c>
      <c r="Q675" s="49" t="str">
        <f t="shared" si="51"/>
        <v/>
      </c>
      <c r="R675" s="50" t="str">
        <f t="shared" si="51"/>
        <v/>
      </c>
      <c r="S675" s="10"/>
    </row>
    <row r="676" spans="1:19" x14ac:dyDescent="0.25">
      <c r="A676" s="10"/>
      <c r="B676" s="4" t="str">
        <f>'CALC | Main Engine'!$B676</f>
        <v/>
      </c>
      <c r="C676" s="5" t="str">
        <f>'CALC | Main Engine'!$E676</f>
        <v/>
      </c>
      <c r="D676" s="27" t="str">
        <f>IF(ISBLANK('INPUT | Operations'!$C681),"",'INPUT | Operations'!$C680)</f>
        <v/>
      </c>
      <c r="E676" s="32" t="str">
        <f>IF(ISBLANK('INPUT | Operations'!$C681),"",'INPUT | Operations'!$C681)</f>
        <v/>
      </c>
      <c r="F676" s="123" t="str">
        <f t="shared" si="52"/>
        <v/>
      </c>
      <c r="G676" s="49" t="str">
        <f t="shared" si="52"/>
        <v/>
      </c>
      <c r="H676" s="49" t="str">
        <f t="shared" si="52"/>
        <v/>
      </c>
      <c r="I676" s="49" t="str">
        <f t="shared" si="52"/>
        <v/>
      </c>
      <c r="J676" s="49" t="str">
        <f t="shared" si="52"/>
        <v/>
      </c>
      <c r="K676" s="50" t="str">
        <f t="shared" si="52"/>
        <v/>
      </c>
      <c r="L676" s="49" t="str">
        <f t="shared" si="49"/>
        <v/>
      </c>
      <c r="M676" s="49" t="str">
        <f t="shared" si="49"/>
        <v/>
      </c>
      <c r="N676" s="49" t="str">
        <f t="shared" si="49"/>
        <v/>
      </c>
      <c r="O676" s="49" t="str">
        <f t="shared" si="50"/>
        <v/>
      </c>
      <c r="P676" s="49" t="str">
        <f t="shared" si="51"/>
        <v/>
      </c>
      <c r="Q676" s="49" t="str">
        <f t="shared" si="51"/>
        <v/>
      </c>
      <c r="R676" s="50" t="str">
        <f t="shared" si="51"/>
        <v/>
      </c>
      <c r="S676" s="10"/>
    </row>
    <row r="677" spans="1:19" x14ac:dyDescent="0.25">
      <c r="A677" s="10"/>
      <c r="B677" s="4" t="str">
        <f>'CALC | Main Engine'!$B677</f>
        <v/>
      </c>
      <c r="C677" s="5" t="str">
        <f>'CALC | Main Engine'!$E677</f>
        <v/>
      </c>
      <c r="D677" s="27" t="str">
        <f>IF(ISBLANK('INPUT | Operations'!$C682),"",'INPUT | Operations'!$C681)</f>
        <v/>
      </c>
      <c r="E677" s="32" t="str">
        <f>IF(ISBLANK('INPUT | Operations'!$C682),"",'INPUT | Operations'!$C682)</f>
        <v/>
      </c>
      <c r="F677" s="123" t="str">
        <f t="shared" si="52"/>
        <v/>
      </c>
      <c r="G677" s="49" t="str">
        <f t="shared" si="52"/>
        <v/>
      </c>
      <c r="H677" s="49" t="str">
        <f t="shared" si="52"/>
        <v/>
      </c>
      <c r="I677" s="49" t="str">
        <f t="shared" si="52"/>
        <v/>
      </c>
      <c r="J677" s="49" t="str">
        <f t="shared" si="52"/>
        <v/>
      </c>
      <c r="K677" s="50" t="str">
        <f t="shared" si="52"/>
        <v/>
      </c>
      <c r="L677" s="49" t="str">
        <f t="shared" si="49"/>
        <v/>
      </c>
      <c r="M677" s="49" t="str">
        <f t="shared" si="49"/>
        <v/>
      </c>
      <c r="N677" s="49" t="str">
        <f t="shared" si="49"/>
        <v/>
      </c>
      <c r="O677" s="49" t="str">
        <f t="shared" si="50"/>
        <v/>
      </c>
      <c r="P677" s="49" t="str">
        <f t="shared" si="51"/>
        <v/>
      </c>
      <c r="Q677" s="49" t="str">
        <f t="shared" si="51"/>
        <v/>
      </c>
      <c r="R677" s="50" t="str">
        <f t="shared" si="51"/>
        <v/>
      </c>
      <c r="S677" s="10"/>
    </row>
    <row r="678" spans="1:19" x14ac:dyDescent="0.25">
      <c r="A678" s="10"/>
      <c r="B678" s="4" t="str">
        <f>'CALC | Main Engine'!$B678</f>
        <v/>
      </c>
      <c r="C678" s="5" t="str">
        <f>'CALC | Main Engine'!$E678</f>
        <v/>
      </c>
      <c r="D678" s="27" t="str">
        <f>IF(ISBLANK('INPUT | Operations'!$C683),"",'INPUT | Operations'!$C682)</f>
        <v/>
      </c>
      <c r="E678" s="32" t="str">
        <f>IF(ISBLANK('INPUT | Operations'!$C683),"",'INPUT | Operations'!$C683)</f>
        <v/>
      </c>
      <c r="F678" s="123" t="str">
        <f t="shared" si="52"/>
        <v/>
      </c>
      <c r="G678" s="49" t="str">
        <f t="shared" si="52"/>
        <v/>
      </c>
      <c r="H678" s="49" t="str">
        <f t="shared" si="52"/>
        <v/>
      </c>
      <c r="I678" s="49" t="str">
        <f t="shared" si="52"/>
        <v/>
      </c>
      <c r="J678" s="49" t="str">
        <f t="shared" si="52"/>
        <v/>
      </c>
      <c r="K678" s="50" t="str">
        <f t="shared" si="52"/>
        <v/>
      </c>
      <c r="L678" s="49" t="str">
        <f t="shared" si="49"/>
        <v/>
      </c>
      <c r="M678" s="49" t="str">
        <f t="shared" si="49"/>
        <v/>
      </c>
      <c r="N678" s="49" t="str">
        <f t="shared" si="49"/>
        <v/>
      </c>
      <c r="O678" s="49" t="str">
        <f t="shared" si="50"/>
        <v/>
      </c>
      <c r="P678" s="49" t="str">
        <f t="shared" si="51"/>
        <v/>
      </c>
      <c r="Q678" s="49" t="str">
        <f t="shared" si="51"/>
        <v/>
      </c>
      <c r="R678" s="50" t="str">
        <f t="shared" si="51"/>
        <v/>
      </c>
      <c r="S678" s="10"/>
    </row>
    <row r="679" spans="1:19" x14ac:dyDescent="0.25">
      <c r="A679" s="10"/>
      <c r="B679" s="4" t="str">
        <f>'CALC | Main Engine'!$B679</f>
        <v/>
      </c>
      <c r="C679" s="5" t="str">
        <f>'CALC | Main Engine'!$E679</f>
        <v/>
      </c>
      <c r="D679" s="27" t="str">
        <f>IF(ISBLANK('INPUT | Operations'!$C684),"",'INPUT | Operations'!$C683)</f>
        <v/>
      </c>
      <c r="E679" s="32" t="str">
        <f>IF(ISBLANK('INPUT | Operations'!$C684),"",'INPUT | Operations'!$C684)</f>
        <v/>
      </c>
      <c r="F679" s="123" t="str">
        <f t="shared" si="52"/>
        <v/>
      </c>
      <c r="G679" s="49" t="str">
        <f t="shared" si="52"/>
        <v/>
      </c>
      <c r="H679" s="49" t="str">
        <f t="shared" si="52"/>
        <v/>
      </c>
      <c r="I679" s="49" t="str">
        <f t="shared" si="52"/>
        <v/>
      </c>
      <c r="J679" s="49" t="str">
        <f t="shared" si="52"/>
        <v/>
      </c>
      <c r="K679" s="50" t="str">
        <f t="shared" si="52"/>
        <v/>
      </c>
      <c r="L679" s="49" t="str">
        <f t="shared" si="49"/>
        <v/>
      </c>
      <c r="M679" s="49" t="str">
        <f t="shared" si="49"/>
        <v/>
      </c>
      <c r="N679" s="49" t="str">
        <f t="shared" si="49"/>
        <v/>
      </c>
      <c r="O679" s="49" t="str">
        <f t="shared" si="50"/>
        <v/>
      </c>
      <c r="P679" s="49" t="str">
        <f t="shared" si="51"/>
        <v/>
      </c>
      <c r="Q679" s="49" t="str">
        <f t="shared" si="51"/>
        <v/>
      </c>
      <c r="R679" s="50" t="str">
        <f t="shared" si="51"/>
        <v/>
      </c>
      <c r="S679" s="10"/>
    </row>
    <row r="680" spans="1:19" x14ac:dyDescent="0.25">
      <c r="A680" s="10"/>
      <c r="B680" s="4" t="str">
        <f>'CALC | Main Engine'!$B680</f>
        <v/>
      </c>
      <c r="C680" s="5" t="str">
        <f>'CALC | Main Engine'!$E680</f>
        <v/>
      </c>
      <c r="D680" s="27" t="str">
        <f>IF(ISBLANK('INPUT | Operations'!$C685),"",'INPUT | Operations'!$C684)</f>
        <v/>
      </c>
      <c r="E680" s="32" t="str">
        <f>IF(ISBLANK('INPUT | Operations'!$C685),"",'INPUT | Operations'!$C685)</f>
        <v/>
      </c>
      <c r="F680" s="123" t="str">
        <f t="shared" si="52"/>
        <v/>
      </c>
      <c r="G680" s="49" t="str">
        <f t="shared" si="52"/>
        <v/>
      </c>
      <c r="H680" s="49" t="str">
        <f t="shared" si="52"/>
        <v/>
      </c>
      <c r="I680" s="49" t="str">
        <f t="shared" si="52"/>
        <v/>
      </c>
      <c r="J680" s="49" t="str">
        <f t="shared" si="52"/>
        <v/>
      </c>
      <c r="K680" s="50" t="str">
        <f t="shared" si="52"/>
        <v/>
      </c>
      <c r="L680" s="49" t="str">
        <f t="shared" si="49"/>
        <v/>
      </c>
      <c r="M680" s="49" t="str">
        <f t="shared" si="49"/>
        <v/>
      </c>
      <c r="N680" s="49" t="str">
        <f t="shared" si="49"/>
        <v/>
      </c>
      <c r="O680" s="49" t="str">
        <f t="shared" si="50"/>
        <v/>
      </c>
      <c r="P680" s="49" t="str">
        <f t="shared" si="51"/>
        <v/>
      </c>
      <c r="Q680" s="49" t="str">
        <f t="shared" si="51"/>
        <v/>
      </c>
      <c r="R680" s="50" t="str">
        <f t="shared" si="51"/>
        <v/>
      </c>
      <c r="S680" s="10"/>
    </row>
    <row r="681" spans="1:19" x14ac:dyDescent="0.25">
      <c r="A681" s="10"/>
      <c r="B681" s="4" t="str">
        <f>'CALC | Main Engine'!$B681</f>
        <v/>
      </c>
      <c r="C681" s="5" t="str">
        <f>'CALC | Main Engine'!$E681</f>
        <v/>
      </c>
      <c r="D681" s="27" t="str">
        <f>IF(ISBLANK('INPUT | Operations'!$C686),"",'INPUT | Operations'!$C685)</f>
        <v/>
      </c>
      <c r="E681" s="32" t="str">
        <f>IF(ISBLANK('INPUT | Operations'!$C686),"",'INPUT | Operations'!$C686)</f>
        <v/>
      </c>
      <c r="F681" s="123" t="str">
        <f t="shared" si="52"/>
        <v/>
      </c>
      <c r="G681" s="49" t="str">
        <f t="shared" si="52"/>
        <v/>
      </c>
      <c r="H681" s="49" t="str">
        <f t="shared" si="52"/>
        <v/>
      </c>
      <c r="I681" s="49" t="str">
        <f t="shared" si="52"/>
        <v/>
      </c>
      <c r="J681" s="49" t="str">
        <f t="shared" si="52"/>
        <v/>
      </c>
      <c r="K681" s="50" t="str">
        <f t="shared" si="52"/>
        <v/>
      </c>
      <c r="L681" s="49" t="str">
        <f t="shared" si="49"/>
        <v/>
      </c>
      <c r="M681" s="49" t="str">
        <f t="shared" si="49"/>
        <v/>
      </c>
      <c r="N681" s="49" t="str">
        <f t="shared" si="49"/>
        <v/>
      </c>
      <c r="O681" s="49" t="str">
        <f t="shared" si="50"/>
        <v/>
      </c>
      <c r="P681" s="49" t="str">
        <f t="shared" si="51"/>
        <v/>
      </c>
      <c r="Q681" s="49" t="str">
        <f t="shared" si="51"/>
        <v/>
      </c>
      <c r="R681" s="50" t="str">
        <f t="shared" si="51"/>
        <v/>
      </c>
      <c r="S681" s="10"/>
    </row>
    <row r="682" spans="1:19" x14ac:dyDescent="0.25">
      <c r="A682" s="10"/>
      <c r="B682" s="4" t="str">
        <f>'CALC | Main Engine'!$B682</f>
        <v/>
      </c>
      <c r="C682" s="5" t="str">
        <f>'CALC | Main Engine'!$E682</f>
        <v/>
      </c>
      <c r="D682" s="27" t="str">
        <f>IF(ISBLANK('INPUT | Operations'!$C687),"",'INPUT | Operations'!$C686)</f>
        <v/>
      </c>
      <c r="E682" s="32" t="str">
        <f>IF(ISBLANK('INPUT | Operations'!$C687),"",'INPUT | Operations'!$C687)</f>
        <v/>
      </c>
      <c r="F682" s="123" t="str">
        <f t="shared" si="52"/>
        <v/>
      </c>
      <c r="G682" s="49" t="str">
        <f t="shared" si="52"/>
        <v/>
      </c>
      <c r="H682" s="49" t="str">
        <f t="shared" si="52"/>
        <v/>
      </c>
      <c r="I682" s="49" t="str">
        <f t="shared" si="52"/>
        <v/>
      </c>
      <c r="J682" s="49" t="str">
        <f t="shared" si="52"/>
        <v/>
      </c>
      <c r="K682" s="50" t="str">
        <f t="shared" si="52"/>
        <v/>
      </c>
      <c r="L682" s="49" t="str">
        <f t="shared" si="49"/>
        <v/>
      </c>
      <c r="M682" s="49" t="str">
        <f t="shared" si="49"/>
        <v/>
      </c>
      <c r="N682" s="49" t="str">
        <f t="shared" si="49"/>
        <v/>
      </c>
      <c r="O682" s="49" t="str">
        <f t="shared" si="50"/>
        <v/>
      </c>
      <c r="P682" s="49" t="str">
        <f t="shared" si="51"/>
        <v/>
      </c>
      <c r="Q682" s="49" t="str">
        <f t="shared" si="51"/>
        <v/>
      </c>
      <c r="R682" s="50" t="str">
        <f t="shared" si="51"/>
        <v/>
      </c>
      <c r="S682" s="10"/>
    </row>
    <row r="683" spans="1:19" x14ac:dyDescent="0.25">
      <c r="A683" s="10"/>
      <c r="B683" s="4" t="str">
        <f>'CALC | Main Engine'!$B683</f>
        <v/>
      </c>
      <c r="C683" s="5" t="str">
        <f>'CALC | Main Engine'!$E683</f>
        <v/>
      </c>
      <c r="D683" s="27" t="str">
        <f>IF(ISBLANK('INPUT | Operations'!$C688),"",'INPUT | Operations'!$C687)</f>
        <v/>
      </c>
      <c r="E683" s="32" t="str">
        <f>IF(ISBLANK('INPUT | Operations'!$C688),"",'INPUT | Operations'!$C688)</f>
        <v/>
      </c>
      <c r="F683" s="123" t="str">
        <f t="shared" si="52"/>
        <v/>
      </c>
      <c r="G683" s="49" t="str">
        <f t="shared" si="52"/>
        <v/>
      </c>
      <c r="H683" s="49" t="str">
        <f t="shared" si="52"/>
        <v/>
      </c>
      <c r="I683" s="49" t="str">
        <f t="shared" si="52"/>
        <v/>
      </c>
      <c r="J683" s="49" t="str">
        <f t="shared" si="52"/>
        <v/>
      </c>
      <c r="K683" s="50" t="str">
        <f t="shared" si="52"/>
        <v/>
      </c>
      <c r="L683" s="49" t="str">
        <f t="shared" si="49"/>
        <v/>
      </c>
      <c r="M683" s="49" t="str">
        <f t="shared" si="49"/>
        <v/>
      </c>
      <c r="N683" s="49" t="str">
        <f t="shared" si="49"/>
        <v/>
      </c>
      <c r="O683" s="49" t="str">
        <f t="shared" si="50"/>
        <v/>
      </c>
      <c r="P683" s="49" t="str">
        <f t="shared" si="51"/>
        <v/>
      </c>
      <c r="Q683" s="49" t="str">
        <f t="shared" si="51"/>
        <v/>
      </c>
      <c r="R683" s="50" t="str">
        <f t="shared" si="51"/>
        <v/>
      </c>
      <c r="S683" s="10"/>
    </row>
    <row r="684" spans="1:19" x14ac:dyDescent="0.25">
      <c r="A684" s="10"/>
      <c r="B684" s="4" t="str">
        <f>'CALC | Main Engine'!$B684</f>
        <v/>
      </c>
      <c r="C684" s="5" t="str">
        <f>'CALC | Main Engine'!$E684</f>
        <v/>
      </c>
      <c r="D684" s="27" t="str">
        <f>IF(ISBLANK('INPUT | Operations'!$C689),"",'INPUT | Operations'!$C688)</f>
        <v/>
      </c>
      <c r="E684" s="32" t="str">
        <f>IF(ISBLANK('INPUT | Operations'!$C689),"",'INPUT | Operations'!$C689)</f>
        <v/>
      </c>
      <c r="F684" s="123" t="str">
        <f t="shared" si="52"/>
        <v/>
      </c>
      <c r="G684" s="49" t="str">
        <f t="shared" si="52"/>
        <v/>
      </c>
      <c r="H684" s="49" t="str">
        <f t="shared" si="52"/>
        <v/>
      </c>
      <c r="I684" s="49" t="str">
        <f t="shared" si="52"/>
        <v/>
      </c>
      <c r="J684" s="49" t="str">
        <f t="shared" si="52"/>
        <v/>
      </c>
      <c r="K684" s="50" t="str">
        <f t="shared" si="52"/>
        <v/>
      </c>
      <c r="L684" s="49" t="str">
        <f t="shared" si="49"/>
        <v/>
      </c>
      <c r="M684" s="49" t="str">
        <f t="shared" si="49"/>
        <v/>
      </c>
      <c r="N684" s="49" t="str">
        <f t="shared" si="49"/>
        <v/>
      </c>
      <c r="O684" s="49" t="str">
        <f t="shared" si="50"/>
        <v/>
      </c>
      <c r="P684" s="49" t="str">
        <f t="shared" si="51"/>
        <v/>
      </c>
      <c r="Q684" s="49" t="str">
        <f t="shared" si="51"/>
        <v/>
      </c>
      <c r="R684" s="50" t="str">
        <f t="shared" si="51"/>
        <v/>
      </c>
      <c r="S684" s="10"/>
    </row>
    <row r="685" spans="1:19" x14ac:dyDescent="0.25">
      <c r="A685" s="10"/>
      <c r="B685" s="4" t="str">
        <f>'CALC | Main Engine'!$B685</f>
        <v/>
      </c>
      <c r="C685" s="5" t="str">
        <f>'CALC | Main Engine'!$E685</f>
        <v/>
      </c>
      <c r="D685" s="27" t="str">
        <f>IF(ISBLANK('INPUT | Operations'!$C690),"",'INPUT | Operations'!$C689)</f>
        <v/>
      </c>
      <c r="E685" s="32" t="str">
        <f>IF(ISBLANK('INPUT | Operations'!$C690),"",'INPUT | Operations'!$C690)</f>
        <v/>
      </c>
      <c r="F685" s="123" t="str">
        <f t="shared" si="52"/>
        <v/>
      </c>
      <c r="G685" s="49" t="str">
        <f t="shared" si="52"/>
        <v/>
      </c>
      <c r="H685" s="49" t="str">
        <f t="shared" si="52"/>
        <v/>
      </c>
      <c r="I685" s="49" t="str">
        <f t="shared" si="52"/>
        <v/>
      </c>
      <c r="J685" s="49" t="str">
        <f t="shared" si="52"/>
        <v/>
      </c>
      <c r="K685" s="50" t="str">
        <f t="shared" si="52"/>
        <v/>
      </c>
      <c r="L685" s="49" t="str">
        <f t="shared" si="49"/>
        <v/>
      </c>
      <c r="M685" s="49" t="str">
        <f t="shared" si="49"/>
        <v/>
      </c>
      <c r="N685" s="49" t="str">
        <f t="shared" si="49"/>
        <v/>
      </c>
      <c r="O685" s="49" t="str">
        <f t="shared" si="50"/>
        <v/>
      </c>
      <c r="P685" s="49" t="str">
        <f t="shared" si="51"/>
        <v/>
      </c>
      <c r="Q685" s="49" t="str">
        <f t="shared" si="51"/>
        <v/>
      </c>
      <c r="R685" s="50" t="str">
        <f t="shared" si="51"/>
        <v/>
      </c>
      <c r="S685" s="10"/>
    </row>
    <row r="686" spans="1:19" x14ac:dyDescent="0.25">
      <c r="A686" s="10"/>
      <c r="B686" s="4" t="str">
        <f>'CALC | Main Engine'!$B686</f>
        <v/>
      </c>
      <c r="C686" s="5" t="str">
        <f>'CALC | Main Engine'!$E686</f>
        <v/>
      </c>
      <c r="D686" s="27" t="str">
        <f>IF(ISBLANK('INPUT | Operations'!$C691),"",'INPUT | Operations'!$C690)</f>
        <v/>
      </c>
      <c r="E686" s="32" t="str">
        <f>IF(ISBLANK('INPUT | Operations'!$C691),"",'INPUT | Operations'!$C691)</f>
        <v/>
      </c>
      <c r="F686" s="123" t="str">
        <f t="shared" si="52"/>
        <v/>
      </c>
      <c r="G686" s="49" t="str">
        <f t="shared" si="52"/>
        <v/>
      </c>
      <c r="H686" s="49" t="str">
        <f t="shared" si="52"/>
        <v/>
      </c>
      <c r="I686" s="49" t="str">
        <f t="shared" si="52"/>
        <v/>
      </c>
      <c r="J686" s="49" t="str">
        <f t="shared" si="52"/>
        <v/>
      </c>
      <c r="K686" s="50" t="str">
        <f t="shared" si="52"/>
        <v/>
      </c>
      <c r="L686" s="49" t="str">
        <f t="shared" si="49"/>
        <v/>
      </c>
      <c r="M686" s="49" t="str">
        <f t="shared" si="49"/>
        <v/>
      </c>
      <c r="N686" s="49" t="str">
        <f t="shared" si="49"/>
        <v/>
      </c>
      <c r="O686" s="49" t="str">
        <f t="shared" si="50"/>
        <v/>
      </c>
      <c r="P686" s="49" t="str">
        <f t="shared" si="51"/>
        <v/>
      </c>
      <c r="Q686" s="49" t="str">
        <f t="shared" si="51"/>
        <v/>
      </c>
      <c r="R686" s="50" t="str">
        <f t="shared" si="51"/>
        <v/>
      </c>
      <c r="S686" s="10"/>
    </row>
    <row r="687" spans="1:19" x14ac:dyDescent="0.25">
      <c r="A687" s="10"/>
      <c r="B687" s="4" t="str">
        <f>'CALC | Main Engine'!$B687</f>
        <v/>
      </c>
      <c r="C687" s="5" t="str">
        <f>'CALC | Main Engine'!$E687</f>
        <v/>
      </c>
      <c r="D687" s="27" t="str">
        <f>IF(ISBLANK('INPUT | Operations'!$C692),"",'INPUT | Operations'!$C691)</f>
        <v/>
      </c>
      <c r="E687" s="32" t="str">
        <f>IF(ISBLANK('INPUT | Operations'!$C692),"",'INPUT | Operations'!$C692)</f>
        <v/>
      </c>
      <c r="F687" s="123" t="str">
        <f t="shared" si="52"/>
        <v/>
      </c>
      <c r="G687" s="49" t="str">
        <f t="shared" si="52"/>
        <v/>
      </c>
      <c r="H687" s="49" t="str">
        <f t="shared" si="52"/>
        <v/>
      </c>
      <c r="I687" s="49" t="str">
        <f t="shared" si="52"/>
        <v/>
      </c>
      <c r="J687" s="49" t="str">
        <f t="shared" si="52"/>
        <v/>
      </c>
      <c r="K687" s="50" t="str">
        <f t="shared" si="52"/>
        <v/>
      </c>
      <c r="L687" s="49" t="str">
        <f t="shared" si="49"/>
        <v/>
      </c>
      <c r="M687" s="49" t="str">
        <f t="shared" si="49"/>
        <v/>
      </c>
      <c r="N687" s="49" t="str">
        <f t="shared" si="49"/>
        <v/>
      </c>
      <c r="O687" s="49" t="str">
        <f t="shared" si="50"/>
        <v/>
      </c>
      <c r="P687" s="49" t="str">
        <f t="shared" si="51"/>
        <v/>
      </c>
      <c r="Q687" s="49" t="str">
        <f t="shared" si="51"/>
        <v/>
      </c>
      <c r="R687" s="50" t="str">
        <f t="shared" si="51"/>
        <v/>
      </c>
      <c r="S687" s="10"/>
    </row>
    <row r="688" spans="1:19" x14ac:dyDescent="0.25">
      <c r="A688" s="10"/>
      <c r="B688" s="4" t="str">
        <f>'CALC | Main Engine'!$B688</f>
        <v/>
      </c>
      <c r="C688" s="5" t="str">
        <f>'CALC | Main Engine'!$E688</f>
        <v/>
      </c>
      <c r="D688" s="27" t="str">
        <f>IF(ISBLANK('INPUT | Operations'!$C693),"",'INPUT | Operations'!$C692)</f>
        <v/>
      </c>
      <c r="E688" s="32" t="str">
        <f>IF(ISBLANK('INPUT | Operations'!$C693),"",'INPUT | Operations'!$C693)</f>
        <v/>
      </c>
      <c r="F688" s="123" t="str">
        <f t="shared" si="52"/>
        <v/>
      </c>
      <c r="G688" s="49" t="str">
        <f t="shared" si="52"/>
        <v/>
      </c>
      <c r="H688" s="49" t="str">
        <f t="shared" si="52"/>
        <v/>
      </c>
      <c r="I688" s="49" t="str">
        <f t="shared" si="52"/>
        <v/>
      </c>
      <c r="J688" s="49" t="str">
        <f t="shared" si="52"/>
        <v/>
      </c>
      <c r="K688" s="50" t="str">
        <f t="shared" si="52"/>
        <v/>
      </c>
      <c r="L688" s="49" t="str">
        <f t="shared" si="49"/>
        <v/>
      </c>
      <c r="M688" s="49" t="str">
        <f t="shared" si="49"/>
        <v/>
      </c>
      <c r="N688" s="49" t="str">
        <f t="shared" si="49"/>
        <v/>
      </c>
      <c r="O688" s="49" t="str">
        <f t="shared" si="50"/>
        <v/>
      </c>
      <c r="P688" s="49" t="str">
        <f t="shared" si="51"/>
        <v/>
      </c>
      <c r="Q688" s="49" t="str">
        <f t="shared" si="51"/>
        <v/>
      </c>
      <c r="R688" s="50" t="str">
        <f t="shared" si="51"/>
        <v/>
      </c>
      <c r="S688" s="10"/>
    </row>
    <row r="689" spans="1:19" x14ac:dyDescent="0.25">
      <c r="A689" s="10"/>
      <c r="B689" s="4" t="str">
        <f>'CALC | Main Engine'!$B689</f>
        <v/>
      </c>
      <c r="C689" s="5" t="str">
        <f>'CALC | Main Engine'!$E689</f>
        <v/>
      </c>
      <c r="D689" s="27" t="str">
        <f>IF(ISBLANK('INPUT | Operations'!$C694),"",'INPUT | Operations'!$C693)</f>
        <v/>
      </c>
      <c r="E689" s="32" t="str">
        <f>IF(ISBLANK('INPUT | Operations'!$C694),"",'INPUT | Operations'!$C694)</f>
        <v/>
      </c>
      <c r="F689" s="123" t="str">
        <f t="shared" si="52"/>
        <v/>
      </c>
      <c r="G689" s="49" t="str">
        <f t="shared" si="52"/>
        <v/>
      </c>
      <c r="H689" s="49" t="str">
        <f t="shared" si="52"/>
        <v/>
      </c>
      <c r="I689" s="49" t="str">
        <f t="shared" si="52"/>
        <v/>
      </c>
      <c r="J689" s="49" t="str">
        <f t="shared" si="52"/>
        <v/>
      </c>
      <c r="K689" s="50" t="str">
        <f t="shared" si="52"/>
        <v/>
      </c>
      <c r="L689" s="49" t="str">
        <f t="shared" si="49"/>
        <v/>
      </c>
      <c r="M689" s="49" t="str">
        <f t="shared" si="49"/>
        <v/>
      </c>
      <c r="N689" s="49" t="str">
        <f t="shared" si="49"/>
        <v/>
      </c>
      <c r="O689" s="49" t="str">
        <f t="shared" si="50"/>
        <v/>
      </c>
      <c r="P689" s="49" t="str">
        <f t="shared" si="51"/>
        <v/>
      </c>
      <c r="Q689" s="49" t="str">
        <f t="shared" si="51"/>
        <v/>
      </c>
      <c r="R689" s="50" t="str">
        <f t="shared" si="51"/>
        <v/>
      </c>
      <c r="S689" s="10"/>
    </row>
    <row r="690" spans="1:19" x14ac:dyDescent="0.25">
      <c r="A690" s="10"/>
      <c r="B690" s="4" t="str">
        <f>'CALC | Main Engine'!$B690</f>
        <v/>
      </c>
      <c r="C690" s="5" t="str">
        <f>'CALC | Main Engine'!$E690</f>
        <v/>
      </c>
      <c r="D690" s="27" t="str">
        <f>IF(ISBLANK('INPUT | Operations'!$C695),"",'INPUT | Operations'!$C694)</f>
        <v/>
      </c>
      <c r="E690" s="32" t="str">
        <f>IF(ISBLANK('INPUT | Operations'!$C695),"",'INPUT | Operations'!$C695)</f>
        <v/>
      </c>
      <c r="F690" s="123" t="str">
        <f t="shared" si="52"/>
        <v/>
      </c>
      <c r="G690" s="49" t="str">
        <f t="shared" si="52"/>
        <v/>
      </c>
      <c r="H690" s="49" t="str">
        <f t="shared" si="52"/>
        <v/>
      </c>
      <c r="I690" s="49" t="str">
        <f t="shared" si="52"/>
        <v/>
      </c>
      <c r="J690" s="49" t="str">
        <f t="shared" si="52"/>
        <v/>
      </c>
      <c r="K690" s="50" t="str">
        <f t="shared" si="52"/>
        <v/>
      </c>
      <c r="L690" s="49" t="str">
        <f t="shared" si="49"/>
        <v/>
      </c>
      <c r="M690" s="49" t="str">
        <f t="shared" si="49"/>
        <v/>
      </c>
      <c r="N690" s="49" t="str">
        <f t="shared" si="49"/>
        <v/>
      </c>
      <c r="O690" s="49" t="str">
        <f t="shared" si="50"/>
        <v/>
      </c>
      <c r="P690" s="49" t="str">
        <f t="shared" si="51"/>
        <v/>
      </c>
      <c r="Q690" s="49" t="str">
        <f t="shared" si="51"/>
        <v/>
      </c>
      <c r="R690" s="50" t="str">
        <f t="shared" si="51"/>
        <v/>
      </c>
      <c r="S690" s="10"/>
    </row>
    <row r="691" spans="1:19" x14ac:dyDescent="0.25">
      <c r="A691" s="10"/>
      <c r="B691" s="4" t="str">
        <f>'CALC | Main Engine'!$B691</f>
        <v/>
      </c>
      <c r="C691" s="5" t="str">
        <f>'CALC | Main Engine'!$E691</f>
        <v/>
      </c>
      <c r="D691" s="27" t="str">
        <f>IF(ISBLANK('INPUT | Operations'!$C696),"",'INPUT | Operations'!$C695)</f>
        <v/>
      </c>
      <c r="E691" s="32" t="str">
        <f>IF(ISBLANK('INPUT | Operations'!$C696),"",'INPUT | Operations'!$C696)</f>
        <v/>
      </c>
      <c r="F691" s="123" t="str">
        <f t="shared" si="52"/>
        <v/>
      </c>
      <c r="G691" s="49" t="str">
        <f t="shared" si="52"/>
        <v/>
      </c>
      <c r="H691" s="49" t="str">
        <f t="shared" si="52"/>
        <v/>
      </c>
      <c r="I691" s="49" t="str">
        <f t="shared" si="52"/>
        <v/>
      </c>
      <c r="J691" s="49" t="str">
        <f t="shared" si="52"/>
        <v/>
      </c>
      <c r="K691" s="50" t="str">
        <f t="shared" si="52"/>
        <v/>
      </c>
      <c r="L691" s="49" t="str">
        <f t="shared" si="49"/>
        <v/>
      </c>
      <c r="M691" s="49" t="str">
        <f t="shared" si="49"/>
        <v/>
      </c>
      <c r="N691" s="49" t="str">
        <f t="shared" si="49"/>
        <v/>
      </c>
      <c r="O691" s="49" t="str">
        <f t="shared" si="50"/>
        <v/>
      </c>
      <c r="P691" s="49" t="str">
        <f t="shared" si="51"/>
        <v/>
      </c>
      <c r="Q691" s="49" t="str">
        <f t="shared" si="51"/>
        <v/>
      </c>
      <c r="R691" s="50" t="str">
        <f t="shared" si="51"/>
        <v/>
      </c>
      <c r="S691" s="10"/>
    </row>
    <row r="692" spans="1:19" x14ac:dyDescent="0.25">
      <c r="A692" s="10"/>
      <c r="B692" s="4" t="str">
        <f>'CALC | Main Engine'!$B692</f>
        <v/>
      </c>
      <c r="C692" s="5" t="str">
        <f>'CALC | Main Engine'!$E692</f>
        <v/>
      </c>
      <c r="D692" s="27" t="str">
        <f>IF(ISBLANK('INPUT | Operations'!$C697),"",'INPUT | Operations'!$C696)</f>
        <v/>
      </c>
      <c r="E692" s="32" t="str">
        <f>IF(ISBLANK('INPUT | Operations'!$C697),"",'INPUT | Operations'!$C697)</f>
        <v/>
      </c>
      <c r="F692" s="123" t="str">
        <f t="shared" si="52"/>
        <v/>
      </c>
      <c r="G692" s="49" t="str">
        <f t="shared" si="52"/>
        <v/>
      </c>
      <c r="H692" s="49" t="str">
        <f t="shared" si="52"/>
        <v/>
      </c>
      <c r="I692" s="49" t="str">
        <f t="shared" si="52"/>
        <v/>
      </c>
      <c r="J692" s="49" t="str">
        <f t="shared" si="52"/>
        <v/>
      </c>
      <c r="K692" s="50" t="str">
        <f t="shared" si="52"/>
        <v/>
      </c>
      <c r="L692" s="49" t="str">
        <f t="shared" si="49"/>
        <v/>
      </c>
      <c r="M692" s="49" t="str">
        <f t="shared" si="49"/>
        <v/>
      </c>
      <c r="N692" s="49" t="str">
        <f t="shared" si="49"/>
        <v/>
      </c>
      <c r="O692" s="49" t="str">
        <f t="shared" si="50"/>
        <v/>
      </c>
      <c r="P692" s="49" t="str">
        <f t="shared" si="51"/>
        <v/>
      </c>
      <c r="Q692" s="49" t="str">
        <f t="shared" si="51"/>
        <v/>
      </c>
      <c r="R692" s="50" t="str">
        <f t="shared" si="51"/>
        <v/>
      </c>
      <c r="S692" s="10"/>
    </row>
    <row r="693" spans="1:19" x14ac:dyDescent="0.25">
      <c r="A693" s="10"/>
      <c r="B693" s="4" t="str">
        <f>'CALC | Main Engine'!$B693</f>
        <v/>
      </c>
      <c r="C693" s="5" t="str">
        <f>'CALC | Main Engine'!$E693</f>
        <v/>
      </c>
      <c r="D693" s="27" t="str">
        <f>IF(ISBLANK('INPUT | Operations'!$C698),"",'INPUT | Operations'!$C697)</f>
        <v/>
      </c>
      <c r="E693" s="32" t="str">
        <f>IF(ISBLANK('INPUT | Operations'!$C698),"",'INPUT | Operations'!$C698)</f>
        <v/>
      </c>
      <c r="F693" s="123" t="str">
        <f t="shared" si="52"/>
        <v/>
      </c>
      <c r="G693" s="49" t="str">
        <f t="shared" si="52"/>
        <v/>
      </c>
      <c r="H693" s="49" t="str">
        <f t="shared" si="52"/>
        <v/>
      </c>
      <c r="I693" s="49" t="str">
        <f t="shared" ref="I693:K756" si="53">IFERROR(IF(AND(MIN($D693:$E693)&lt;I$5,MAX($D693:$E693)&gt;I$4),MIN(MAX($D693:$E693),I$5)-MAX(MIN($D693:$E693),I$4),0)/(MAX($D693:$E693)-MIN($D693:$E693)),"")</f>
        <v/>
      </c>
      <c r="J693" s="49" t="str">
        <f t="shared" si="53"/>
        <v/>
      </c>
      <c r="K693" s="50" t="str">
        <f t="shared" si="53"/>
        <v/>
      </c>
      <c r="L693" s="49" t="str">
        <f t="shared" si="49"/>
        <v/>
      </c>
      <c r="M693" s="49" t="str">
        <f t="shared" si="49"/>
        <v/>
      </c>
      <c r="N693" s="49" t="str">
        <f t="shared" si="49"/>
        <v/>
      </c>
      <c r="O693" s="49" t="str">
        <f t="shared" si="50"/>
        <v/>
      </c>
      <c r="P693" s="49" t="str">
        <f t="shared" si="51"/>
        <v/>
      </c>
      <c r="Q693" s="49" t="str">
        <f t="shared" si="51"/>
        <v/>
      </c>
      <c r="R693" s="50" t="str">
        <f t="shared" si="51"/>
        <v/>
      </c>
      <c r="S693" s="10"/>
    </row>
    <row r="694" spans="1:19" x14ac:dyDescent="0.25">
      <c r="A694" s="10"/>
      <c r="B694" s="4" t="str">
        <f>'CALC | Main Engine'!$B694</f>
        <v/>
      </c>
      <c r="C694" s="5" t="str">
        <f>'CALC | Main Engine'!$E694</f>
        <v/>
      </c>
      <c r="D694" s="27" t="str">
        <f>IF(ISBLANK('INPUT | Operations'!$C699),"",'INPUT | Operations'!$C698)</f>
        <v/>
      </c>
      <c r="E694" s="32" t="str">
        <f>IF(ISBLANK('INPUT | Operations'!$C699),"",'INPUT | Operations'!$C699)</f>
        <v/>
      </c>
      <c r="F694" s="123" t="str">
        <f t="shared" ref="F694:K757" si="54">IFERROR(IF(AND(MIN($D694:$E694)&lt;F$5,MAX($D694:$E694)&gt;F$4),MIN(MAX($D694:$E694),F$5)-MAX(MIN($D694:$E694),F$4),0)/(MAX($D694:$E694)-MIN($D694:$E694)),"")</f>
        <v/>
      </c>
      <c r="G694" s="49" t="str">
        <f t="shared" si="54"/>
        <v/>
      </c>
      <c r="H694" s="49" t="str">
        <f t="shared" si="54"/>
        <v/>
      </c>
      <c r="I694" s="49" t="str">
        <f t="shared" si="53"/>
        <v/>
      </c>
      <c r="J694" s="49" t="str">
        <f t="shared" si="53"/>
        <v/>
      </c>
      <c r="K694" s="50" t="str">
        <f t="shared" si="53"/>
        <v/>
      </c>
      <c r="L694" s="49" t="str">
        <f t="shared" si="49"/>
        <v/>
      </c>
      <c r="M694" s="49" t="str">
        <f t="shared" si="49"/>
        <v/>
      </c>
      <c r="N694" s="49" t="str">
        <f t="shared" si="49"/>
        <v/>
      </c>
      <c r="O694" s="49" t="str">
        <f t="shared" si="50"/>
        <v/>
      </c>
      <c r="P694" s="49" t="str">
        <f t="shared" si="51"/>
        <v/>
      </c>
      <c r="Q694" s="49" t="str">
        <f t="shared" si="51"/>
        <v/>
      </c>
      <c r="R694" s="50" t="str">
        <f t="shared" si="51"/>
        <v/>
      </c>
      <c r="S694" s="10"/>
    </row>
    <row r="695" spans="1:19" x14ac:dyDescent="0.25">
      <c r="A695" s="10"/>
      <c r="B695" s="4" t="str">
        <f>'CALC | Main Engine'!$B695</f>
        <v/>
      </c>
      <c r="C695" s="5" t="str">
        <f>'CALC | Main Engine'!$E695</f>
        <v/>
      </c>
      <c r="D695" s="27" t="str">
        <f>IF(ISBLANK('INPUT | Operations'!$C700),"",'INPUT | Operations'!$C699)</f>
        <v/>
      </c>
      <c r="E695" s="32" t="str">
        <f>IF(ISBLANK('INPUT | Operations'!$C700),"",'INPUT | Operations'!$C700)</f>
        <v/>
      </c>
      <c r="F695" s="123" t="str">
        <f t="shared" si="54"/>
        <v/>
      </c>
      <c r="G695" s="49" t="str">
        <f t="shared" si="54"/>
        <v/>
      </c>
      <c r="H695" s="49" t="str">
        <f t="shared" si="54"/>
        <v/>
      </c>
      <c r="I695" s="49" t="str">
        <f t="shared" si="53"/>
        <v/>
      </c>
      <c r="J695" s="49" t="str">
        <f t="shared" si="53"/>
        <v/>
      </c>
      <c r="K695" s="50" t="str">
        <f t="shared" si="53"/>
        <v/>
      </c>
      <c r="L695" s="49" t="str">
        <f t="shared" si="49"/>
        <v/>
      </c>
      <c r="M695" s="49" t="str">
        <f t="shared" si="49"/>
        <v/>
      </c>
      <c r="N695" s="49" t="str">
        <f t="shared" si="49"/>
        <v/>
      </c>
      <c r="O695" s="49" t="str">
        <f t="shared" si="50"/>
        <v/>
      </c>
      <c r="P695" s="49" t="str">
        <f t="shared" si="51"/>
        <v/>
      </c>
      <c r="Q695" s="49" t="str">
        <f t="shared" si="51"/>
        <v/>
      </c>
      <c r="R695" s="50" t="str">
        <f t="shared" si="51"/>
        <v/>
      </c>
      <c r="S695" s="10"/>
    </row>
    <row r="696" spans="1:19" x14ac:dyDescent="0.25">
      <c r="A696" s="10"/>
      <c r="B696" s="4" t="str">
        <f>'CALC | Main Engine'!$B696</f>
        <v/>
      </c>
      <c r="C696" s="5" t="str">
        <f>'CALC | Main Engine'!$E696</f>
        <v/>
      </c>
      <c r="D696" s="27" t="str">
        <f>IF(ISBLANK('INPUT | Operations'!$C701),"",'INPUT | Operations'!$C700)</f>
        <v/>
      </c>
      <c r="E696" s="32" t="str">
        <f>IF(ISBLANK('INPUT | Operations'!$C701),"",'INPUT | Operations'!$C701)</f>
        <v/>
      </c>
      <c r="F696" s="123" t="str">
        <f t="shared" si="54"/>
        <v/>
      </c>
      <c r="G696" s="49" t="str">
        <f t="shared" si="54"/>
        <v/>
      </c>
      <c r="H696" s="49" t="str">
        <f t="shared" si="54"/>
        <v/>
      </c>
      <c r="I696" s="49" t="str">
        <f t="shared" si="53"/>
        <v/>
      </c>
      <c r="J696" s="49" t="str">
        <f t="shared" si="53"/>
        <v/>
      </c>
      <c r="K696" s="50" t="str">
        <f t="shared" si="53"/>
        <v/>
      </c>
      <c r="L696" s="49" t="str">
        <f t="shared" si="49"/>
        <v/>
      </c>
      <c r="M696" s="49" t="str">
        <f t="shared" si="49"/>
        <v/>
      </c>
      <c r="N696" s="49" t="str">
        <f t="shared" si="49"/>
        <v/>
      </c>
      <c r="O696" s="49" t="str">
        <f t="shared" si="50"/>
        <v/>
      </c>
      <c r="P696" s="49" t="str">
        <f t="shared" si="51"/>
        <v/>
      </c>
      <c r="Q696" s="49" t="str">
        <f t="shared" si="51"/>
        <v/>
      </c>
      <c r="R696" s="50" t="str">
        <f t="shared" si="51"/>
        <v/>
      </c>
      <c r="S696" s="10"/>
    </row>
    <row r="697" spans="1:19" x14ac:dyDescent="0.25">
      <c r="A697" s="10"/>
      <c r="B697" s="4" t="str">
        <f>'CALC | Main Engine'!$B697</f>
        <v/>
      </c>
      <c r="C697" s="5" t="str">
        <f>'CALC | Main Engine'!$E697</f>
        <v/>
      </c>
      <c r="D697" s="27" t="str">
        <f>IF(ISBLANK('INPUT | Operations'!$C702),"",'INPUT | Operations'!$C701)</f>
        <v/>
      </c>
      <c r="E697" s="32" t="str">
        <f>IF(ISBLANK('INPUT | Operations'!$C702),"",'INPUT | Operations'!$C702)</f>
        <v/>
      </c>
      <c r="F697" s="123" t="str">
        <f t="shared" si="54"/>
        <v/>
      </c>
      <c r="G697" s="49" t="str">
        <f t="shared" si="54"/>
        <v/>
      </c>
      <c r="H697" s="49" t="str">
        <f t="shared" si="54"/>
        <v/>
      </c>
      <c r="I697" s="49" t="str">
        <f t="shared" si="53"/>
        <v/>
      </c>
      <c r="J697" s="49" t="str">
        <f t="shared" si="53"/>
        <v/>
      </c>
      <c r="K697" s="50" t="str">
        <f t="shared" si="53"/>
        <v/>
      </c>
      <c r="L697" s="49" t="str">
        <f t="shared" si="49"/>
        <v/>
      </c>
      <c r="M697" s="49" t="str">
        <f t="shared" si="49"/>
        <v/>
      </c>
      <c r="N697" s="49" t="str">
        <f t="shared" si="49"/>
        <v/>
      </c>
      <c r="O697" s="49" t="str">
        <f t="shared" si="50"/>
        <v/>
      </c>
      <c r="P697" s="49" t="str">
        <f t="shared" si="51"/>
        <v/>
      </c>
      <c r="Q697" s="49" t="str">
        <f t="shared" si="51"/>
        <v/>
      </c>
      <c r="R697" s="50" t="str">
        <f t="shared" si="51"/>
        <v/>
      </c>
      <c r="S697" s="10"/>
    </row>
    <row r="698" spans="1:19" x14ac:dyDescent="0.25">
      <c r="A698" s="10"/>
      <c r="B698" s="4" t="str">
        <f>'CALC | Main Engine'!$B698</f>
        <v/>
      </c>
      <c r="C698" s="5" t="str">
        <f>'CALC | Main Engine'!$E698</f>
        <v/>
      </c>
      <c r="D698" s="27" t="str">
        <f>IF(ISBLANK('INPUT | Operations'!$C703),"",'INPUT | Operations'!$C702)</f>
        <v/>
      </c>
      <c r="E698" s="32" t="str">
        <f>IF(ISBLANK('INPUT | Operations'!$C703),"",'INPUT | Operations'!$C703)</f>
        <v/>
      </c>
      <c r="F698" s="123" t="str">
        <f t="shared" si="54"/>
        <v/>
      </c>
      <c r="G698" s="49" t="str">
        <f t="shared" si="54"/>
        <v/>
      </c>
      <c r="H698" s="49" t="str">
        <f t="shared" si="54"/>
        <v/>
      </c>
      <c r="I698" s="49" t="str">
        <f t="shared" si="53"/>
        <v/>
      </c>
      <c r="J698" s="49" t="str">
        <f t="shared" si="53"/>
        <v/>
      </c>
      <c r="K698" s="50" t="str">
        <f t="shared" si="53"/>
        <v/>
      </c>
      <c r="L698" s="49" t="str">
        <f t="shared" si="49"/>
        <v/>
      </c>
      <c r="M698" s="49" t="str">
        <f t="shared" si="49"/>
        <v/>
      </c>
      <c r="N698" s="49" t="str">
        <f t="shared" si="49"/>
        <v/>
      </c>
      <c r="O698" s="49" t="str">
        <f t="shared" si="50"/>
        <v/>
      </c>
      <c r="P698" s="49" t="str">
        <f t="shared" si="51"/>
        <v/>
      </c>
      <c r="Q698" s="49" t="str">
        <f t="shared" si="51"/>
        <v/>
      </c>
      <c r="R698" s="50" t="str">
        <f t="shared" si="51"/>
        <v/>
      </c>
      <c r="S698" s="10"/>
    </row>
    <row r="699" spans="1:19" x14ac:dyDescent="0.25">
      <c r="A699" s="10"/>
      <c r="B699" s="4" t="str">
        <f>'CALC | Main Engine'!$B699</f>
        <v/>
      </c>
      <c r="C699" s="5" t="str">
        <f>'CALC | Main Engine'!$E699</f>
        <v/>
      </c>
      <c r="D699" s="27" t="str">
        <f>IF(ISBLANK('INPUT | Operations'!$C704),"",'INPUT | Operations'!$C703)</f>
        <v/>
      </c>
      <c r="E699" s="32" t="str">
        <f>IF(ISBLANK('INPUT | Operations'!$C704),"",'INPUT | Operations'!$C704)</f>
        <v/>
      </c>
      <c r="F699" s="123" t="str">
        <f t="shared" si="54"/>
        <v/>
      </c>
      <c r="G699" s="49" t="str">
        <f t="shared" si="54"/>
        <v/>
      </c>
      <c r="H699" s="49" t="str">
        <f t="shared" si="54"/>
        <v/>
      </c>
      <c r="I699" s="49" t="str">
        <f t="shared" si="53"/>
        <v/>
      </c>
      <c r="J699" s="49" t="str">
        <f t="shared" si="53"/>
        <v/>
      </c>
      <c r="K699" s="50" t="str">
        <f t="shared" si="53"/>
        <v/>
      </c>
      <c r="L699" s="49" t="str">
        <f t="shared" si="49"/>
        <v/>
      </c>
      <c r="M699" s="49" t="str">
        <f t="shared" si="49"/>
        <v/>
      </c>
      <c r="N699" s="49" t="str">
        <f t="shared" si="49"/>
        <v/>
      </c>
      <c r="O699" s="49" t="str">
        <f t="shared" si="50"/>
        <v/>
      </c>
      <c r="P699" s="49" t="str">
        <f t="shared" si="51"/>
        <v/>
      </c>
      <c r="Q699" s="49" t="str">
        <f t="shared" si="51"/>
        <v/>
      </c>
      <c r="R699" s="50" t="str">
        <f t="shared" si="51"/>
        <v/>
      </c>
      <c r="S699" s="10"/>
    </row>
    <row r="700" spans="1:19" x14ac:dyDescent="0.25">
      <c r="A700" s="10"/>
      <c r="B700" s="4" t="str">
        <f>'CALC | Main Engine'!$B700</f>
        <v/>
      </c>
      <c r="C700" s="5" t="str">
        <f>'CALC | Main Engine'!$E700</f>
        <v/>
      </c>
      <c r="D700" s="27" t="str">
        <f>IF(ISBLANK('INPUT | Operations'!$C705),"",'INPUT | Operations'!$C704)</f>
        <v/>
      </c>
      <c r="E700" s="32" t="str">
        <f>IF(ISBLANK('INPUT | Operations'!$C705),"",'INPUT | Operations'!$C705)</f>
        <v/>
      </c>
      <c r="F700" s="123" t="str">
        <f t="shared" si="54"/>
        <v/>
      </c>
      <c r="G700" s="49" t="str">
        <f t="shared" si="54"/>
        <v/>
      </c>
      <c r="H700" s="49" t="str">
        <f t="shared" si="54"/>
        <v/>
      </c>
      <c r="I700" s="49" t="str">
        <f t="shared" si="53"/>
        <v/>
      </c>
      <c r="J700" s="49" t="str">
        <f t="shared" si="53"/>
        <v/>
      </c>
      <c r="K700" s="50" t="str">
        <f t="shared" si="53"/>
        <v/>
      </c>
      <c r="L700" s="49" t="str">
        <f t="shared" si="49"/>
        <v/>
      </c>
      <c r="M700" s="49" t="str">
        <f t="shared" si="49"/>
        <v/>
      </c>
      <c r="N700" s="49" t="str">
        <f t="shared" si="49"/>
        <v/>
      </c>
      <c r="O700" s="49" t="str">
        <f t="shared" si="50"/>
        <v/>
      </c>
      <c r="P700" s="49" t="str">
        <f t="shared" si="51"/>
        <v/>
      </c>
      <c r="Q700" s="49" t="str">
        <f t="shared" si="51"/>
        <v/>
      </c>
      <c r="R700" s="50" t="str">
        <f t="shared" si="51"/>
        <v/>
      </c>
      <c r="S700" s="10"/>
    </row>
    <row r="701" spans="1:19" x14ac:dyDescent="0.25">
      <c r="A701" s="10"/>
      <c r="B701" s="4" t="str">
        <f>'CALC | Main Engine'!$B701</f>
        <v/>
      </c>
      <c r="C701" s="5" t="str">
        <f>'CALC | Main Engine'!$E701</f>
        <v/>
      </c>
      <c r="D701" s="27" t="str">
        <f>IF(ISBLANK('INPUT | Operations'!$C706),"",'INPUT | Operations'!$C705)</f>
        <v/>
      </c>
      <c r="E701" s="32" t="str">
        <f>IF(ISBLANK('INPUT | Operations'!$C706),"",'INPUT | Operations'!$C706)</f>
        <v/>
      </c>
      <c r="F701" s="123" t="str">
        <f t="shared" si="54"/>
        <v/>
      </c>
      <c r="G701" s="49" t="str">
        <f t="shared" si="54"/>
        <v/>
      </c>
      <c r="H701" s="49" t="str">
        <f t="shared" si="54"/>
        <v/>
      </c>
      <c r="I701" s="49" t="str">
        <f t="shared" si="53"/>
        <v/>
      </c>
      <c r="J701" s="49" t="str">
        <f t="shared" si="53"/>
        <v/>
      </c>
      <c r="K701" s="50" t="str">
        <f t="shared" si="53"/>
        <v/>
      </c>
      <c r="L701" s="49" t="str">
        <f t="shared" si="49"/>
        <v/>
      </c>
      <c r="M701" s="49" t="str">
        <f t="shared" si="49"/>
        <v/>
      </c>
      <c r="N701" s="49" t="str">
        <f t="shared" si="49"/>
        <v/>
      </c>
      <c r="O701" s="49" t="str">
        <f t="shared" si="50"/>
        <v/>
      </c>
      <c r="P701" s="49" t="str">
        <f t="shared" si="51"/>
        <v/>
      </c>
      <c r="Q701" s="49" t="str">
        <f t="shared" si="51"/>
        <v/>
      </c>
      <c r="R701" s="50" t="str">
        <f t="shared" si="51"/>
        <v/>
      </c>
      <c r="S701" s="10"/>
    </row>
    <row r="702" spans="1:19" x14ac:dyDescent="0.25">
      <c r="A702" s="10"/>
      <c r="B702" s="4" t="str">
        <f>'CALC | Main Engine'!$B702</f>
        <v/>
      </c>
      <c r="C702" s="5" t="str">
        <f>'CALC | Main Engine'!$E702</f>
        <v/>
      </c>
      <c r="D702" s="27" t="str">
        <f>IF(ISBLANK('INPUT | Operations'!$C707),"",'INPUT | Operations'!$C706)</f>
        <v/>
      </c>
      <c r="E702" s="32" t="str">
        <f>IF(ISBLANK('INPUT | Operations'!$C707),"",'INPUT | Operations'!$C707)</f>
        <v/>
      </c>
      <c r="F702" s="123" t="str">
        <f t="shared" si="54"/>
        <v/>
      </c>
      <c r="G702" s="49" t="str">
        <f t="shared" si="54"/>
        <v/>
      </c>
      <c r="H702" s="49" t="str">
        <f t="shared" si="54"/>
        <v/>
      </c>
      <c r="I702" s="49" t="str">
        <f t="shared" si="53"/>
        <v/>
      </c>
      <c r="J702" s="49" t="str">
        <f t="shared" si="53"/>
        <v/>
      </c>
      <c r="K702" s="50" t="str">
        <f t="shared" si="53"/>
        <v/>
      </c>
      <c r="L702" s="49" t="str">
        <f t="shared" si="49"/>
        <v/>
      </c>
      <c r="M702" s="49" t="str">
        <f t="shared" si="49"/>
        <v/>
      </c>
      <c r="N702" s="49" t="str">
        <f t="shared" si="49"/>
        <v/>
      </c>
      <c r="O702" s="49" t="str">
        <f t="shared" si="50"/>
        <v/>
      </c>
      <c r="P702" s="49" t="str">
        <f t="shared" si="51"/>
        <v/>
      </c>
      <c r="Q702" s="49" t="str">
        <f t="shared" si="51"/>
        <v/>
      </c>
      <c r="R702" s="50" t="str">
        <f t="shared" si="51"/>
        <v/>
      </c>
      <c r="S702" s="10"/>
    </row>
    <row r="703" spans="1:19" x14ac:dyDescent="0.25">
      <c r="A703" s="10"/>
      <c r="B703" s="4" t="str">
        <f>'CALC | Main Engine'!$B703</f>
        <v/>
      </c>
      <c r="C703" s="5" t="str">
        <f>'CALC | Main Engine'!$E703</f>
        <v/>
      </c>
      <c r="D703" s="27" t="str">
        <f>IF(ISBLANK('INPUT | Operations'!$C708),"",'INPUT | Operations'!$C707)</f>
        <v/>
      </c>
      <c r="E703" s="32" t="str">
        <f>IF(ISBLANK('INPUT | Operations'!$C708),"",'INPUT | Operations'!$C708)</f>
        <v/>
      </c>
      <c r="F703" s="123" t="str">
        <f t="shared" si="54"/>
        <v/>
      </c>
      <c r="G703" s="49" t="str">
        <f t="shared" si="54"/>
        <v/>
      </c>
      <c r="H703" s="49" t="str">
        <f t="shared" si="54"/>
        <v/>
      </c>
      <c r="I703" s="49" t="str">
        <f t="shared" si="53"/>
        <v/>
      </c>
      <c r="J703" s="49" t="str">
        <f t="shared" si="53"/>
        <v/>
      </c>
      <c r="K703" s="50" t="str">
        <f t="shared" si="53"/>
        <v/>
      </c>
      <c r="L703" s="49" t="str">
        <f t="shared" si="49"/>
        <v/>
      </c>
      <c r="M703" s="49" t="str">
        <f t="shared" si="49"/>
        <v/>
      </c>
      <c r="N703" s="49" t="str">
        <f t="shared" si="49"/>
        <v/>
      </c>
      <c r="O703" s="49" t="str">
        <f t="shared" si="50"/>
        <v/>
      </c>
      <c r="P703" s="49" t="str">
        <f t="shared" si="51"/>
        <v/>
      </c>
      <c r="Q703" s="49" t="str">
        <f t="shared" si="51"/>
        <v/>
      </c>
      <c r="R703" s="50" t="str">
        <f t="shared" si="51"/>
        <v/>
      </c>
      <c r="S703" s="10"/>
    </row>
    <row r="704" spans="1:19" x14ac:dyDescent="0.25">
      <c r="A704" s="10"/>
      <c r="B704" s="4" t="str">
        <f>'CALC | Main Engine'!$B704</f>
        <v/>
      </c>
      <c r="C704" s="5" t="str">
        <f>'CALC | Main Engine'!$E704</f>
        <v/>
      </c>
      <c r="D704" s="27" t="str">
        <f>IF(ISBLANK('INPUT | Operations'!$C709),"",'INPUT | Operations'!$C708)</f>
        <v/>
      </c>
      <c r="E704" s="32" t="str">
        <f>IF(ISBLANK('INPUT | Operations'!$C709),"",'INPUT | Operations'!$C709)</f>
        <v/>
      </c>
      <c r="F704" s="123" t="str">
        <f t="shared" si="54"/>
        <v/>
      </c>
      <c r="G704" s="49" t="str">
        <f t="shared" si="54"/>
        <v/>
      </c>
      <c r="H704" s="49" t="str">
        <f t="shared" si="54"/>
        <v/>
      </c>
      <c r="I704" s="49" t="str">
        <f t="shared" si="53"/>
        <v/>
      </c>
      <c r="J704" s="49" t="str">
        <f t="shared" si="53"/>
        <v/>
      </c>
      <c r="K704" s="50" t="str">
        <f t="shared" si="53"/>
        <v/>
      </c>
      <c r="L704" s="49" t="str">
        <f t="shared" si="49"/>
        <v/>
      </c>
      <c r="M704" s="49" t="str">
        <f t="shared" si="49"/>
        <v/>
      </c>
      <c r="N704" s="49" t="str">
        <f t="shared" si="49"/>
        <v/>
      </c>
      <c r="O704" s="49" t="str">
        <f t="shared" si="50"/>
        <v/>
      </c>
      <c r="P704" s="49" t="str">
        <f t="shared" si="51"/>
        <v/>
      </c>
      <c r="Q704" s="49" t="str">
        <f t="shared" si="51"/>
        <v/>
      </c>
      <c r="R704" s="50" t="str">
        <f t="shared" si="51"/>
        <v/>
      </c>
      <c r="S704" s="10"/>
    </row>
    <row r="705" spans="1:19" x14ac:dyDescent="0.25">
      <c r="A705" s="10"/>
      <c r="B705" s="4" t="str">
        <f>'CALC | Main Engine'!$B705</f>
        <v/>
      </c>
      <c r="C705" s="5" t="str">
        <f>'CALC | Main Engine'!$E705</f>
        <v/>
      </c>
      <c r="D705" s="27" t="str">
        <f>IF(ISBLANK('INPUT | Operations'!$C710),"",'INPUT | Operations'!$C709)</f>
        <v/>
      </c>
      <c r="E705" s="32" t="str">
        <f>IF(ISBLANK('INPUT | Operations'!$C710),"",'INPUT | Operations'!$C710)</f>
        <v/>
      </c>
      <c r="F705" s="123" t="str">
        <f t="shared" si="54"/>
        <v/>
      </c>
      <c r="G705" s="49" t="str">
        <f t="shared" si="54"/>
        <v/>
      </c>
      <c r="H705" s="49" t="str">
        <f t="shared" si="54"/>
        <v/>
      </c>
      <c r="I705" s="49" t="str">
        <f t="shared" si="53"/>
        <v/>
      </c>
      <c r="J705" s="49" t="str">
        <f t="shared" si="53"/>
        <v/>
      </c>
      <c r="K705" s="50" t="str">
        <f t="shared" si="53"/>
        <v/>
      </c>
      <c r="L705" s="49" t="str">
        <f t="shared" si="49"/>
        <v/>
      </c>
      <c r="M705" s="49" t="str">
        <f t="shared" si="49"/>
        <v/>
      </c>
      <c r="N705" s="49" t="str">
        <f t="shared" si="49"/>
        <v/>
      </c>
      <c r="O705" s="49" t="str">
        <f t="shared" si="50"/>
        <v/>
      </c>
      <c r="P705" s="49" t="str">
        <f t="shared" si="51"/>
        <v/>
      </c>
      <c r="Q705" s="49" t="str">
        <f t="shared" si="51"/>
        <v/>
      </c>
      <c r="R705" s="50" t="str">
        <f t="shared" si="51"/>
        <v/>
      </c>
      <c r="S705" s="10"/>
    </row>
    <row r="706" spans="1:19" x14ac:dyDescent="0.25">
      <c r="A706" s="10"/>
      <c r="B706" s="4" t="str">
        <f>'CALC | Main Engine'!$B706</f>
        <v/>
      </c>
      <c r="C706" s="5" t="str">
        <f>'CALC | Main Engine'!$E706</f>
        <v/>
      </c>
      <c r="D706" s="27" t="str">
        <f>IF(ISBLANK('INPUT | Operations'!$C711),"",'INPUT | Operations'!$C710)</f>
        <v/>
      </c>
      <c r="E706" s="32" t="str">
        <f>IF(ISBLANK('INPUT | Operations'!$C711),"",'INPUT | Operations'!$C711)</f>
        <v/>
      </c>
      <c r="F706" s="123" t="str">
        <f t="shared" si="54"/>
        <v/>
      </c>
      <c r="G706" s="49" t="str">
        <f t="shared" si="54"/>
        <v/>
      </c>
      <c r="H706" s="49" t="str">
        <f t="shared" si="54"/>
        <v/>
      </c>
      <c r="I706" s="49" t="str">
        <f t="shared" si="53"/>
        <v/>
      </c>
      <c r="J706" s="49" t="str">
        <f t="shared" si="53"/>
        <v/>
      </c>
      <c r="K706" s="50" t="str">
        <f t="shared" si="53"/>
        <v/>
      </c>
      <c r="L706" s="49" t="str">
        <f t="shared" si="49"/>
        <v/>
      </c>
      <c r="M706" s="49" t="str">
        <f t="shared" si="49"/>
        <v/>
      </c>
      <c r="N706" s="49" t="str">
        <f t="shared" si="49"/>
        <v/>
      </c>
      <c r="O706" s="49" t="str">
        <f t="shared" si="50"/>
        <v/>
      </c>
      <c r="P706" s="49" t="str">
        <f t="shared" si="51"/>
        <v/>
      </c>
      <c r="Q706" s="49" t="str">
        <f t="shared" si="51"/>
        <v/>
      </c>
      <c r="R706" s="50" t="str">
        <f t="shared" si="51"/>
        <v/>
      </c>
      <c r="S706" s="10"/>
    </row>
    <row r="707" spans="1:19" x14ac:dyDescent="0.25">
      <c r="A707" s="10"/>
      <c r="B707" s="4" t="str">
        <f>'CALC | Main Engine'!$B707</f>
        <v/>
      </c>
      <c r="C707" s="5" t="str">
        <f>'CALC | Main Engine'!$E707</f>
        <v/>
      </c>
      <c r="D707" s="27" t="str">
        <f>IF(ISBLANK('INPUT | Operations'!$C712),"",'INPUT | Operations'!$C711)</f>
        <v/>
      </c>
      <c r="E707" s="32" t="str">
        <f>IF(ISBLANK('INPUT | Operations'!$C712),"",'INPUT | Operations'!$C712)</f>
        <v/>
      </c>
      <c r="F707" s="123" t="str">
        <f t="shared" si="54"/>
        <v/>
      </c>
      <c r="G707" s="49" t="str">
        <f t="shared" si="54"/>
        <v/>
      </c>
      <c r="H707" s="49" t="str">
        <f t="shared" si="54"/>
        <v/>
      </c>
      <c r="I707" s="49" t="str">
        <f t="shared" si="53"/>
        <v/>
      </c>
      <c r="J707" s="49" t="str">
        <f t="shared" si="53"/>
        <v/>
      </c>
      <c r="K707" s="50" t="str">
        <f t="shared" si="53"/>
        <v/>
      </c>
      <c r="L707" s="49" t="str">
        <f t="shared" si="49"/>
        <v/>
      </c>
      <c r="M707" s="49" t="str">
        <f t="shared" si="49"/>
        <v/>
      </c>
      <c r="N707" s="49" t="str">
        <f t="shared" si="49"/>
        <v/>
      </c>
      <c r="O707" s="49" t="str">
        <f t="shared" si="50"/>
        <v/>
      </c>
      <c r="P707" s="49" t="str">
        <f t="shared" si="51"/>
        <v/>
      </c>
      <c r="Q707" s="49" t="str">
        <f t="shared" si="51"/>
        <v/>
      </c>
      <c r="R707" s="50" t="str">
        <f t="shared" si="51"/>
        <v/>
      </c>
      <c r="S707" s="10"/>
    </row>
    <row r="708" spans="1:19" x14ac:dyDescent="0.25">
      <c r="A708" s="10"/>
      <c r="B708" s="4" t="str">
        <f>'CALC | Main Engine'!$B708</f>
        <v/>
      </c>
      <c r="C708" s="5" t="str">
        <f>'CALC | Main Engine'!$E708</f>
        <v/>
      </c>
      <c r="D708" s="27" t="str">
        <f>IF(ISBLANK('INPUT | Operations'!$C713),"",'INPUT | Operations'!$C712)</f>
        <v/>
      </c>
      <c r="E708" s="32" t="str">
        <f>IF(ISBLANK('INPUT | Operations'!$C713),"",'INPUT | Operations'!$C713)</f>
        <v/>
      </c>
      <c r="F708" s="123" t="str">
        <f t="shared" si="54"/>
        <v/>
      </c>
      <c r="G708" s="49" t="str">
        <f t="shared" si="54"/>
        <v/>
      </c>
      <c r="H708" s="49" t="str">
        <f t="shared" si="54"/>
        <v/>
      </c>
      <c r="I708" s="49" t="str">
        <f t="shared" si="53"/>
        <v/>
      </c>
      <c r="J708" s="49" t="str">
        <f t="shared" si="53"/>
        <v/>
      </c>
      <c r="K708" s="50" t="str">
        <f t="shared" si="53"/>
        <v/>
      </c>
      <c r="L708" s="49" t="str">
        <f t="shared" si="49"/>
        <v/>
      </c>
      <c r="M708" s="49" t="str">
        <f t="shared" si="49"/>
        <v/>
      </c>
      <c r="N708" s="49" t="str">
        <f t="shared" si="49"/>
        <v/>
      </c>
      <c r="O708" s="49" t="str">
        <f t="shared" si="50"/>
        <v/>
      </c>
      <c r="P708" s="49" t="str">
        <f t="shared" si="51"/>
        <v/>
      </c>
      <c r="Q708" s="49" t="str">
        <f t="shared" si="51"/>
        <v/>
      </c>
      <c r="R708" s="50" t="str">
        <f t="shared" si="51"/>
        <v/>
      </c>
      <c r="S708" s="10"/>
    </row>
    <row r="709" spans="1:19" x14ac:dyDescent="0.25">
      <c r="A709" s="10"/>
      <c r="B709" s="4" t="str">
        <f>'CALC | Main Engine'!$B709</f>
        <v/>
      </c>
      <c r="C709" s="5" t="str">
        <f>'CALC | Main Engine'!$E709</f>
        <v/>
      </c>
      <c r="D709" s="27" t="str">
        <f>IF(ISBLANK('INPUT | Operations'!$C714),"",'INPUT | Operations'!$C713)</f>
        <v/>
      </c>
      <c r="E709" s="32" t="str">
        <f>IF(ISBLANK('INPUT | Operations'!$C714),"",'INPUT | Operations'!$C714)</f>
        <v/>
      </c>
      <c r="F709" s="123" t="str">
        <f t="shared" si="54"/>
        <v/>
      </c>
      <c r="G709" s="49" t="str">
        <f t="shared" si="54"/>
        <v/>
      </c>
      <c r="H709" s="49" t="str">
        <f t="shared" si="54"/>
        <v/>
      </c>
      <c r="I709" s="49" t="str">
        <f t="shared" si="53"/>
        <v/>
      </c>
      <c r="J709" s="49" t="str">
        <f t="shared" si="53"/>
        <v/>
      </c>
      <c r="K709" s="50" t="str">
        <f t="shared" si="53"/>
        <v/>
      </c>
      <c r="L709" s="49" t="str">
        <f t="shared" si="49"/>
        <v/>
      </c>
      <c r="M709" s="49" t="str">
        <f t="shared" si="49"/>
        <v/>
      </c>
      <c r="N709" s="49" t="str">
        <f t="shared" si="49"/>
        <v/>
      </c>
      <c r="O709" s="49" t="str">
        <f t="shared" si="50"/>
        <v/>
      </c>
      <c r="P709" s="49" t="str">
        <f t="shared" si="51"/>
        <v/>
      </c>
      <c r="Q709" s="49" t="str">
        <f t="shared" si="51"/>
        <v/>
      </c>
      <c r="R709" s="50" t="str">
        <f t="shared" si="51"/>
        <v/>
      </c>
      <c r="S709" s="10"/>
    </row>
    <row r="710" spans="1:19" x14ac:dyDescent="0.25">
      <c r="A710" s="10"/>
      <c r="B710" s="4" t="str">
        <f>'CALC | Main Engine'!$B710</f>
        <v/>
      </c>
      <c r="C710" s="5" t="str">
        <f>'CALC | Main Engine'!$E710</f>
        <v/>
      </c>
      <c r="D710" s="27" t="str">
        <f>IF(ISBLANK('INPUT | Operations'!$C715),"",'INPUT | Operations'!$C714)</f>
        <v/>
      </c>
      <c r="E710" s="32" t="str">
        <f>IF(ISBLANK('INPUT | Operations'!$C715),"",'INPUT | Operations'!$C715)</f>
        <v/>
      </c>
      <c r="F710" s="123" t="str">
        <f t="shared" si="54"/>
        <v/>
      </c>
      <c r="G710" s="49" t="str">
        <f t="shared" si="54"/>
        <v/>
      </c>
      <c r="H710" s="49" t="str">
        <f t="shared" si="54"/>
        <v/>
      </c>
      <c r="I710" s="49" t="str">
        <f t="shared" si="53"/>
        <v/>
      </c>
      <c r="J710" s="49" t="str">
        <f t="shared" si="53"/>
        <v/>
      </c>
      <c r="K710" s="50" t="str">
        <f t="shared" si="53"/>
        <v/>
      </c>
      <c r="L710" s="49" t="str">
        <f t="shared" si="49"/>
        <v/>
      </c>
      <c r="M710" s="49" t="str">
        <f t="shared" si="49"/>
        <v/>
      </c>
      <c r="N710" s="49" t="str">
        <f t="shared" si="49"/>
        <v/>
      </c>
      <c r="O710" s="49" t="str">
        <f t="shared" si="50"/>
        <v/>
      </c>
      <c r="P710" s="49" t="str">
        <f t="shared" si="51"/>
        <v/>
      </c>
      <c r="Q710" s="49" t="str">
        <f t="shared" si="51"/>
        <v/>
      </c>
      <c r="R710" s="50" t="str">
        <f t="shared" si="51"/>
        <v/>
      </c>
      <c r="S710" s="10"/>
    </row>
    <row r="711" spans="1:19" x14ac:dyDescent="0.25">
      <c r="A711" s="10"/>
      <c r="B711" s="4" t="str">
        <f>'CALC | Main Engine'!$B711</f>
        <v/>
      </c>
      <c r="C711" s="5" t="str">
        <f>'CALC | Main Engine'!$E711</f>
        <v/>
      </c>
      <c r="D711" s="27" t="str">
        <f>IF(ISBLANK('INPUT | Operations'!$C716),"",'INPUT | Operations'!$C715)</f>
        <v/>
      </c>
      <c r="E711" s="32" t="str">
        <f>IF(ISBLANK('INPUT | Operations'!$C716),"",'INPUT | Operations'!$C716)</f>
        <v/>
      </c>
      <c r="F711" s="123" t="str">
        <f t="shared" si="54"/>
        <v/>
      </c>
      <c r="G711" s="49" t="str">
        <f t="shared" si="54"/>
        <v/>
      </c>
      <c r="H711" s="49" t="str">
        <f t="shared" si="54"/>
        <v/>
      </c>
      <c r="I711" s="49" t="str">
        <f t="shared" si="53"/>
        <v/>
      </c>
      <c r="J711" s="49" t="str">
        <f t="shared" si="53"/>
        <v/>
      </c>
      <c r="K711" s="50" t="str">
        <f t="shared" si="53"/>
        <v/>
      </c>
      <c r="L711" s="49" t="str">
        <f t="shared" si="49"/>
        <v/>
      </c>
      <c r="M711" s="49" t="str">
        <f t="shared" si="49"/>
        <v/>
      </c>
      <c r="N711" s="49" t="str">
        <f t="shared" si="49"/>
        <v/>
      </c>
      <c r="O711" s="49" t="str">
        <f t="shared" si="50"/>
        <v/>
      </c>
      <c r="P711" s="49" t="str">
        <f t="shared" si="51"/>
        <v/>
      </c>
      <c r="Q711" s="49" t="str">
        <f t="shared" si="51"/>
        <v/>
      </c>
      <c r="R711" s="50" t="str">
        <f t="shared" si="51"/>
        <v/>
      </c>
      <c r="S711" s="10"/>
    </row>
    <row r="712" spans="1:19" x14ac:dyDescent="0.25">
      <c r="A712" s="10"/>
      <c r="B712" s="4" t="str">
        <f>'CALC | Main Engine'!$B712</f>
        <v/>
      </c>
      <c r="C712" s="5" t="str">
        <f>'CALC | Main Engine'!$E712</f>
        <v/>
      </c>
      <c r="D712" s="27" t="str">
        <f>IF(ISBLANK('INPUT | Operations'!$C717),"",'INPUT | Operations'!$C716)</f>
        <v/>
      </c>
      <c r="E712" s="32" t="str">
        <f>IF(ISBLANK('INPUT | Operations'!$C717),"",'INPUT | Operations'!$C717)</f>
        <v/>
      </c>
      <c r="F712" s="123" t="str">
        <f t="shared" si="54"/>
        <v/>
      </c>
      <c r="G712" s="49" t="str">
        <f t="shared" si="54"/>
        <v/>
      </c>
      <c r="H712" s="49" t="str">
        <f t="shared" si="54"/>
        <v/>
      </c>
      <c r="I712" s="49" t="str">
        <f t="shared" si="53"/>
        <v/>
      </c>
      <c r="J712" s="49" t="str">
        <f t="shared" si="53"/>
        <v/>
      </c>
      <c r="K712" s="50" t="str">
        <f t="shared" si="53"/>
        <v/>
      </c>
      <c r="L712" s="49" t="str">
        <f t="shared" si="49"/>
        <v/>
      </c>
      <c r="M712" s="49" t="str">
        <f t="shared" si="49"/>
        <v/>
      </c>
      <c r="N712" s="49" t="str">
        <f t="shared" si="49"/>
        <v/>
      </c>
      <c r="O712" s="49" t="str">
        <f t="shared" si="50"/>
        <v/>
      </c>
      <c r="P712" s="49" t="str">
        <f t="shared" si="51"/>
        <v/>
      </c>
      <c r="Q712" s="49" t="str">
        <f t="shared" si="51"/>
        <v/>
      </c>
      <c r="R712" s="50" t="str">
        <f t="shared" si="51"/>
        <v/>
      </c>
      <c r="S712" s="10"/>
    </row>
    <row r="713" spans="1:19" x14ac:dyDescent="0.25">
      <c r="A713" s="10"/>
      <c r="B713" s="4" t="str">
        <f>'CALC | Main Engine'!$B713</f>
        <v/>
      </c>
      <c r="C713" s="5" t="str">
        <f>'CALC | Main Engine'!$E713</f>
        <v/>
      </c>
      <c r="D713" s="27" t="str">
        <f>IF(ISBLANK('INPUT | Operations'!$C718),"",'INPUT | Operations'!$C717)</f>
        <v/>
      </c>
      <c r="E713" s="32" t="str">
        <f>IF(ISBLANK('INPUT | Operations'!$C718),"",'INPUT | Operations'!$C718)</f>
        <v/>
      </c>
      <c r="F713" s="123" t="str">
        <f t="shared" si="54"/>
        <v/>
      </c>
      <c r="G713" s="49" t="str">
        <f t="shared" si="54"/>
        <v/>
      </c>
      <c r="H713" s="49" t="str">
        <f t="shared" si="54"/>
        <v/>
      </c>
      <c r="I713" s="49" t="str">
        <f t="shared" si="53"/>
        <v/>
      </c>
      <c r="J713" s="49" t="str">
        <f t="shared" si="53"/>
        <v/>
      </c>
      <c r="K713" s="50" t="str">
        <f t="shared" si="53"/>
        <v/>
      </c>
      <c r="L713" s="49" t="str">
        <f t="shared" ref="L713:N776" si="55">IFERROR(IF(AND($E713&gt;$D713,MIN($D713:$E713)&lt;L$5,MAX($D713:$E713)&gt;L$4),MIN(MAX($D713:$E713),L$5)-MAX(MIN($D713:$E713),L$4),0)/(MAX($D713:$E713)-MIN($D713:$E713)),"")</f>
        <v/>
      </c>
      <c r="M713" s="49" t="str">
        <f t="shared" si="55"/>
        <v/>
      </c>
      <c r="N713" s="49" t="str">
        <f t="shared" si="55"/>
        <v/>
      </c>
      <c r="O713" s="49" t="str">
        <f t="shared" ref="O713:O776" si="56">IFERROR(IF(AND(MIN($D713:$E713)&lt;O$5,MAX($D713:$E713)&gt;O$4),MIN(MAX($D713:$E713),O$5)-MAX(MIN($D713:$E713),O$4),0)/(MAX($D713:$E713)-MIN($D713:$E713)),"")</f>
        <v/>
      </c>
      <c r="P713" s="49" t="str">
        <f t="shared" ref="P713:R776" si="57">IFERROR(IF(AND($D713&gt;$E713,MIN($D713:$E713)&lt;P$5,MAX($D713:$E713)&gt;P$4),MIN(MAX($D713:$E713),P$5)-MAX(MIN($D713:$E713),P$4),0)/(MAX($D713:$E713)-MIN($D713:$E713)),"")</f>
        <v/>
      </c>
      <c r="Q713" s="49" t="str">
        <f t="shared" si="57"/>
        <v/>
      </c>
      <c r="R713" s="50" t="str">
        <f t="shared" si="57"/>
        <v/>
      </c>
      <c r="S713" s="10"/>
    </row>
    <row r="714" spans="1:19" x14ac:dyDescent="0.25">
      <c r="A714" s="10"/>
      <c r="B714" s="4" t="str">
        <f>'CALC | Main Engine'!$B714</f>
        <v/>
      </c>
      <c r="C714" s="5" t="str">
        <f>'CALC | Main Engine'!$E714</f>
        <v/>
      </c>
      <c r="D714" s="27" t="str">
        <f>IF(ISBLANK('INPUT | Operations'!$C719),"",'INPUT | Operations'!$C718)</f>
        <v/>
      </c>
      <c r="E714" s="32" t="str">
        <f>IF(ISBLANK('INPUT | Operations'!$C719),"",'INPUT | Operations'!$C719)</f>
        <v/>
      </c>
      <c r="F714" s="123" t="str">
        <f t="shared" si="54"/>
        <v/>
      </c>
      <c r="G714" s="49" t="str">
        <f t="shared" si="54"/>
        <v/>
      </c>
      <c r="H714" s="49" t="str">
        <f t="shared" si="54"/>
        <v/>
      </c>
      <c r="I714" s="49" t="str">
        <f t="shared" si="53"/>
        <v/>
      </c>
      <c r="J714" s="49" t="str">
        <f t="shared" si="53"/>
        <v/>
      </c>
      <c r="K714" s="50" t="str">
        <f t="shared" si="53"/>
        <v/>
      </c>
      <c r="L714" s="49" t="str">
        <f t="shared" si="55"/>
        <v/>
      </c>
      <c r="M714" s="49" t="str">
        <f t="shared" si="55"/>
        <v/>
      </c>
      <c r="N714" s="49" t="str">
        <f t="shared" si="55"/>
        <v/>
      </c>
      <c r="O714" s="49" t="str">
        <f t="shared" si="56"/>
        <v/>
      </c>
      <c r="P714" s="49" t="str">
        <f t="shared" si="57"/>
        <v/>
      </c>
      <c r="Q714" s="49" t="str">
        <f t="shared" si="57"/>
        <v/>
      </c>
      <c r="R714" s="50" t="str">
        <f t="shared" si="57"/>
        <v/>
      </c>
      <c r="S714" s="10"/>
    </row>
    <row r="715" spans="1:19" x14ac:dyDescent="0.25">
      <c r="A715" s="10"/>
      <c r="B715" s="4" t="str">
        <f>'CALC | Main Engine'!$B715</f>
        <v/>
      </c>
      <c r="C715" s="5" t="str">
        <f>'CALC | Main Engine'!$E715</f>
        <v/>
      </c>
      <c r="D715" s="27" t="str">
        <f>IF(ISBLANK('INPUT | Operations'!$C720),"",'INPUT | Operations'!$C719)</f>
        <v/>
      </c>
      <c r="E715" s="32" t="str">
        <f>IF(ISBLANK('INPUT | Operations'!$C720),"",'INPUT | Operations'!$C720)</f>
        <v/>
      </c>
      <c r="F715" s="123" t="str">
        <f t="shared" si="54"/>
        <v/>
      </c>
      <c r="G715" s="49" t="str">
        <f t="shared" si="54"/>
        <v/>
      </c>
      <c r="H715" s="49" t="str">
        <f t="shared" si="54"/>
        <v/>
      </c>
      <c r="I715" s="49" t="str">
        <f t="shared" si="53"/>
        <v/>
      </c>
      <c r="J715" s="49" t="str">
        <f t="shared" si="53"/>
        <v/>
      </c>
      <c r="K715" s="50" t="str">
        <f t="shared" si="53"/>
        <v/>
      </c>
      <c r="L715" s="49" t="str">
        <f t="shared" si="55"/>
        <v/>
      </c>
      <c r="M715" s="49" t="str">
        <f t="shared" si="55"/>
        <v/>
      </c>
      <c r="N715" s="49" t="str">
        <f t="shared" si="55"/>
        <v/>
      </c>
      <c r="O715" s="49" t="str">
        <f t="shared" si="56"/>
        <v/>
      </c>
      <c r="P715" s="49" t="str">
        <f t="shared" si="57"/>
        <v/>
      </c>
      <c r="Q715" s="49" t="str">
        <f t="shared" si="57"/>
        <v/>
      </c>
      <c r="R715" s="50" t="str">
        <f t="shared" si="57"/>
        <v/>
      </c>
      <c r="S715" s="10"/>
    </row>
    <row r="716" spans="1:19" x14ac:dyDescent="0.25">
      <c r="A716" s="10"/>
      <c r="B716" s="4" t="str">
        <f>'CALC | Main Engine'!$B716</f>
        <v/>
      </c>
      <c r="C716" s="5" t="str">
        <f>'CALC | Main Engine'!$E716</f>
        <v/>
      </c>
      <c r="D716" s="27" t="str">
        <f>IF(ISBLANK('INPUT | Operations'!$C721),"",'INPUT | Operations'!$C720)</f>
        <v/>
      </c>
      <c r="E716" s="32" t="str">
        <f>IF(ISBLANK('INPUT | Operations'!$C721),"",'INPUT | Operations'!$C721)</f>
        <v/>
      </c>
      <c r="F716" s="123" t="str">
        <f t="shared" si="54"/>
        <v/>
      </c>
      <c r="G716" s="49" t="str">
        <f t="shared" si="54"/>
        <v/>
      </c>
      <c r="H716" s="49" t="str">
        <f t="shared" si="54"/>
        <v/>
      </c>
      <c r="I716" s="49" t="str">
        <f t="shared" si="53"/>
        <v/>
      </c>
      <c r="J716" s="49" t="str">
        <f t="shared" si="53"/>
        <v/>
      </c>
      <c r="K716" s="50" t="str">
        <f t="shared" si="53"/>
        <v/>
      </c>
      <c r="L716" s="49" t="str">
        <f t="shared" si="55"/>
        <v/>
      </c>
      <c r="M716" s="49" t="str">
        <f t="shared" si="55"/>
        <v/>
      </c>
      <c r="N716" s="49" t="str">
        <f t="shared" si="55"/>
        <v/>
      </c>
      <c r="O716" s="49" t="str">
        <f t="shared" si="56"/>
        <v/>
      </c>
      <c r="P716" s="49" t="str">
        <f t="shared" si="57"/>
        <v/>
      </c>
      <c r="Q716" s="49" t="str">
        <f t="shared" si="57"/>
        <v/>
      </c>
      <c r="R716" s="50" t="str">
        <f t="shared" si="57"/>
        <v/>
      </c>
      <c r="S716" s="10"/>
    </row>
    <row r="717" spans="1:19" x14ac:dyDescent="0.25">
      <c r="A717" s="10"/>
      <c r="B717" s="4" t="str">
        <f>'CALC | Main Engine'!$B717</f>
        <v/>
      </c>
      <c r="C717" s="5" t="str">
        <f>'CALC | Main Engine'!$E717</f>
        <v/>
      </c>
      <c r="D717" s="27" t="str">
        <f>IF(ISBLANK('INPUT | Operations'!$C722),"",'INPUT | Operations'!$C721)</f>
        <v/>
      </c>
      <c r="E717" s="32" t="str">
        <f>IF(ISBLANK('INPUT | Operations'!$C722),"",'INPUT | Operations'!$C722)</f>
        <v/>
      </c>
      <c r="F717" s="123" t="str">
        <f t="shared" si="54"/>
        <v/>
      </c>
      <c r="G717" s="49" t="str">
        <f t="shared" si="54"/>
        <v/>
      </c>
      <c r="H717" s="49" t="str">
        <f t="shared" si="54"/>
        <v/>
      </c>
      <c r="I717" s="49" t="str">
        <f t="shared" si="53"/>
        <v/>
      </c>
      <c r="J717" s="49" t="str">
        <f t="shared" si="53"/>
        <v/>
      </c>
      <c r="K717" s="50" t="str">
        <f t="shared" si="53"/>
        <v/>
      </c>
      <c r="L717" s="49" t="str">
        <f t="shared" si="55"/>
        <v/>
      </c>
      <c r="M717" s="49" t="str">
        <f t="shared" si="55"/>
        <v/>
      </c>
      <c r="N717" s="49" t="str">
        <f t="shared" si="55"/>
        <v/>
      </c>
      <c r="O717" s="49" t="str">
        <f t="shared" si="56"/>
        <v/>
      </c>
      <c r="P717" s="49" t="str">
        <f t="shared" si="57"/>
        <v/>
      </c>
      <c r="Q717" s="49" t="str">
        <f t="shared" si="57"/>
        <v/>
      </c>
      <c r="R717" s="50" t="str">
        <f t="shared" si="57"/>
        <v/>
      </c>
      <c r="S717" s="10"/>
    </row>
    <row r="718" spans="1:19" x14ac:dyDescent="0.25">
      <c r="A718" s="10"/>
      <c r="B718" s="4" t="str">
        <f>'CALC | Main Engine'!$B718</f>
        <v/>
      </c>
      <c r="C718" s="5" t="str">
        <f>'CALC | Main Engine'!$E718</f>
        <v/>
      </c>
      <c r="D718" s="27" t="str">
        <f>IF(ISBLANK('INPUT | Operations'!$C723),"",'INPUT | Operations'!$C722)</f>
        <v/>
      </c>
      <c r="E718" s="32" t="str">
        <f>IF(ISBLANK('INPUT | Operations'!$C723),"",'INPUT | Operations'!$C723)</f>
        <v/>
      </c>
      <c r="F718" s="123" t="str">
        <f t="shared" si="54"/>
        <v/>
      </c>
      <c r="G718" s="49" t="str">
        <f t="shared" si="54"/>
        <v/>
      </c>
      <c r="H718" s="49" t="str">
        <f t="shared" si="54"/>
        <v/>
      </c>
      <c r="I718" s="49" t="str">
        <f t="shared" si="53"/>
        <v/>
      </c>
      <c r="J718" s="49" t="str">
        <f t="shared" si="53"/>
        <v/>
      </c>
      <c r="K718" s="50" t="str">
        <f t="shared" si="53"/>
        <v/>
      </c>
      <c r="L718" s="49" t="str">
        <f t="shared" si="55"/>
        <v/>
      </c>
      <c r="M718" s="49" t="str">
        <f t="shared" si="55"/>
        <v/>
      </c>
      <c r="N718" s="49" t="str">
        <f t="shared" si="55"/>
        <v/>
      </c>
      <c r="O718" s="49" t="str">
        <f t="shared" si="56"/>
        <v/>
      </c>
      <c r="P718" s="49" t="str">
        <f t="shared" si="57"/>
        <v/>
      </c>
      <c r="Q718" s="49" t="str">
        <f t="shared" si="57"/>
        <v/>
      </c>
      <c r="R718" s="50" t="str">
        <f t="shared" si="57"/>
        <v/>
      </c>
      <c r="S718" s="10"/>
    </row>
    <row r="719" spans="1:19" x14ac:dyDescent="0.25">
      <c r="A719" s="10"/>
      <c r="B719" s="4" t="str">
        <f>'CALC | Main Engine'!$B719</f>
        <v/>
      </c>
      <c r="C719" s="5" t="str">
        <f>'CALC | Main Engine'!$E719</f>
        <v/>
      </c>
      <c r="D719" s="27" t="str">
        <f>IF(ISBLANK('INPUT | Operations'!$C724),"",'INPUT | Operations'!$C723)</f>
        <v/>
      </c>
      <c r="E719" s="32" t="str">
        <f>IF(ISBLANK('INPUT | Operations'!$C724),"",'INPUT | Operations'!$C724)</f>
        <v/>
      </c>
      <c r="F719" s="123" t="str">
        <f t="shared" si="54"/>
        <v/>
      </c>
      <c r="G719" s="49" t="str">
        <f t="shared" si="54"/>
        <v/>
      </c>
      <c r="H719" s="49" t="str">
        <f t="shared" si="54"/>
        <v/>
      </c>
      <c r="I719" s="49" t="str">
        <f t="shared" si="53"/>
        <v/>
      </c>
      <c r="J719" s="49" t="str">
        <f t="shared" si="53"/>
        <v/>
      </c>
      <c r="K719" s="50" t="str">
        <f t="shared" si="53"/>
        <v/>
      </c>
      <c r="L719" s="49" t="str">
        <f t="shared" si="55"/>
        <v/>
      </c>
      <c r="M719" s="49" t="str">
        <f t="shared" si="55"/>
        <v/>
      </c>
      <c r="N719" s="49" t="str">
        <f t="shared" si="55"/>
        <v/>
      </c>
      <c r="O719" s="49" t="str">
        <f t="shared" si="56"/>
        <v/>
      </c>
      <c r="P719" s="49" t="str">
        <f t="shared" si="57"/>
        <v/>
      </c>
      <c r="Q719" s="49" t="str">
        <f t="shared" si="57"/>
        <v/>
      </c>
      <c r="R719" s="50" t="str">
        <f t="shared" si="57"/>
        <v/>
      </c>
      <c r="S719" s="10"/>
    </row>
    <row r="720" spans="1:19" x14ac:dyDescent="0.25">
      <c r="A720" s="10"/>
      <c r="B720" s="4" t="str">
        <f>'CALC | Main Engine'!$B720</f>
        <v/>
      </c>
      <c r="C720" s="5" t="str">
        <f>'CALC | Main Engine'!$E720</f>
        <v/>
      </c>
      <c r="D720" s="27" t="str">
        <f>IF(ISBLANK('INPUT | Operations'!$C725),"",'INPUT | Operations'!$C724)</f>
        <v/>
      </c>
      <c r="E720" s="32" t="str">
        <f>IF(ISBLANK('INPUT | Operations'!$C725),"",'INPUT | Operations'!$C725)</f>
        <v/>
      </c>
      <c r="F720" s="123" t="str">
        <f t="shared" si="54"/>
        <v/>
      </c>
      <c r="G720" s="49" t="str">
        <f t="shared" si="54"/>
        <v/>
      </c>
      <c r="H720" s="49" t="str">
        <f t="shared" si="54"/>
        <v/>
      </c>
      <c r="I720" s="49" t="str">
        <f t="shared" si="53"/>
        <v/>
      </c>
      <c r="J720" s="49" t="str">
        <f t="shared" si="53"/>
        <v/>
      </c>
      <c r="K720" s="50" t="str">
        <f t="shared" si="53"/>
        <v/>
      </c>
      <c r="L720" s="49" t="str">
        <f t="shared" si="55"/>
        <v/>
      </c>
      <c r="M720" s="49" t="str">
        <f t="shared" si="55"/>
        <v/>
      </c>
      <c r="N720" s="49" t="str">
        <f t="shared" si="55"/>
        <v/>
      </c>
      <c r="O720" s="49" t="str">
        <f t="shared" si="56"/>
        <v/>
      </c>
      <c r="P720" s="49" t="str">
        <f t="shared" si="57"/>
        <v/>
      </c>
      <c r="Q720" s="49" t="str">
        <f t="shared" si="57"/>
        <v/>
      </c>
      <c r="R720" s="50" t="str">
        <f t="shared" si="57"/>
        <v/>
      </c>
      <c r="S720" s="10"/>
    </row>
    <row r="721" spans="1:19" x14ac:dyDescent="0.25">
      <c r="A721" s="10"/>
      <c r="B721" s="4" t="str">
        <f>'CALC | Main Engine'!$B721</f>
        <v/>
      </c>
      <c r="C721" s="5" t="str">
        <f>'CALC | Main Engine'!$E721</f>
        <v/>
      </c>
      <c r="D721" s="27" t="str">
        <f>IF(ISBLANK('INPUT | Operations'!$C726),"",'INPUT | Operations'!$C725)</f>
        <v/>
      </c>
      <c r="E721" s="32" t="str">
        <f>IF(ISBLANK('INPUT | Operations'!$C726),"",'INPUT | Operations'!$C726)</f>
        <v/>
      </c>
      <c r="F721" s="123" t="str">
        <f t="shared" si="54"/>
        <v/>
      </c>
      <c r="G721" s="49" t="str">
        <f t="shared" si="54"/>
        <v/>
      </c>
      <c r="H721" s="49" t="str">
        <f t="shared" si="54"/>
        <v/>
      </c>
      <c r="I721" s="49" t="str">
        <f t="shared" si="53"/>
        <v/>
      </c>
      <c r="J721" s="49" t="str">
        <f t="shared" si="53"/>
        <v/>
      </c>
      <c r="K721" s="50" t="str">
        <f t="shared" si="53"/>
        <v/>
      </c>
      <c r="L721" s="49" t="str">
        <f t="shared" si="55"/>
        <v/>
      </c>
      <c r="M721" s="49" t="str">
        <f t="shared" si="55"/>
        <v/>
      </c>
      <c r="N721" s="49" t="str">
        <f t="shared" si="55"/>
        <v/>
      </c>
      <c r="O721" s="49" t="str">
        <f t="shared" si="56"/>
        <v/>
      </c>
      <c r="P721" s="49" t="str">
        <f t="shared" si="57"/>
        <v/>
      </c>
      <c r="Q721" s="49" t="str">
        <f t="shared" si="57"/>
        <v/>
      </c>
      <c r="R721" s="50" t="str">
        <f t="shared" si="57"/>
        <v/>
      </c>
      <c r="S721" s="10"/>
    </row>
    <row r="722" spans="1:19" x14ac:dyDescent="0.25">
      <c r="A722" s="10"/>
      <c r="B722" s="4" t="str">
        <f>'CALC | Main Engine'!$B722</f>
        <v/>
      </c>
      <c r="C722" s="5" t="str">
        <f>'CALC | Main Engine'!$E722</f>
        <v/>
      </c>
      <c r="D722" s="27" t="str">
        <f>IF(ISBLANK('INPUT | Operations'!$C727),"",'INPUT | Operations'!$C726)</f>
        <v/>
      </c>
      <c r="E722" s="32" t="str">
        <f>IF(ISBLANK('INPUT | Operations'!$C727),"",'INPUT | Operations'!$C727)</f>
        <v/>
      </c>
      <c r="F722" s="123" t="str">
        <f t="shared" si="54"/>
        <v/>
      </c>
      <c r="G722" s="49" t="str">
        <f t="shared" si="54"/>
        <v/>
      </c>
      <c r="H722" s="49" t="str">
        <f t="shared" si="54"/>
        <v/>
      </c>
      <c r="I722" s="49" t="str">
        <f t="shared" si="53"/>
        <v/>
      </c>
      <c r="J722" s="49" t="str">
        <f t="shared" si="53"/>
        <v/>
      </c>
      <c r="K722" s="50" t="str">
        <f t="shared" si="53"/>
        <v/>
      </c>
      <c r="L722" s="49" t="str">
        <f t="shared" si="55"/>
        <v/>
      </c>
      <c r="M722" s="49" t="str">
        <f t="shared" si="55"/>
        <v/>
      </c>
      <c r="N722" s="49" t="str">
        <f t="shared" si="55"/>
        <v/>
      </c>
      <c r="O722" s="49" t="str">
        <f t="shared" si="56"/>
        <v/>
      </c>
      <c r="P722" s="49" t="str">
        <f t="shared" si="57"/>
        <v/>
      </c>
      <c r="Q722" s="49" t="str">
        <f t="shared" si="57"/>
        <v/>
      </c>
      <c r="R722" s="50" t="str">
        <f t="shared" si="57"/>
        <v/>
      </c>
      <c r="S722" s="10"/>
    </row>
    <row r="723" spans="1:19" x14ac:dyDescent="0.25">
      <c r="A723" s="10"/>
      <c r="B723" s="4" t="str">
        <f>'CALC | Main Engine'!$B723</f>
        <v/>
      </c>
      <c r="C723" s="5" t="str">
        <f>'CALC | Main Engine'!$E723</f>
        <v/>
      </c>
      <c r="D723" s="27" t="str">
        <f>IF(ISBLANK('INPUT | Operations'!$C728),"",'INPUT | Operations'!$C727)</f>
        <v/>
      </c>
      <c r="E723" s="32" t="str">
        <f>IF(ISBLANK('INPUT | Operations'!$C728),"",'INPUT | Operations'!$C728)</f>
        <v/>
      </c>
      <c r="F723" s="123" t="str">
        <f t="shared" si="54"/>
        <v/>
      </c>
      <c r="G723" s="49" t="str">
        <f t="shared" si="54"/>
        <v/>
      </c>
      <c r="H723" s="49" t="str">
        <f t="shared" si="54"/>
        <v/>
      </c>
      <c r="I723" s="49" t="str">
        <f t="shared" si="53"/>
        <v/>
      </c>
      <c r="J723" s="49" t="str">
        <f t="shared" si="53"/>
        <v/>
      </c>
      <c r="K723" s="50" t="str">
        <f t="shared" si="53"/>
        <v/>
      </c>
      <c r="L723" s="49" t="str">
        <f t="shared" si="55"/>
        <v/>
      </c>
      <c r="M723" s="49" t="str">
        <f t="shared" si="55"/>
        <v/>
      </c>
      <c r="N723" s="49" t="str">
        <f t="shared" si="55"/>
        <v/>
      </c>
      <c r="O723" s="49" t="str">
        <f t="shared" si="56"/>
        <v/>
      </c>
      <c r="P723" s="49" t="str">
        <f t="shared" si="57"/>
        <v/>
      </c>
      <c r="Q723" s="49" t="str">
        <f t="shared" si="57"/>
        <v/>
      </c>
      <c r="R723" s="50" t="str">
        <f t="shared" si="57"/>
        <v/>
      </c>
      <c r="S723" s="10"/>
    </row>
    <row r="724" spans="1:19" x14ac:dyDescent="0.25">
      <c r="A724" s="10"/>
      <c r="B724" s="4" t="str">
        <f>'CALC | Main Engine'!$B724</f>
        <v/>
      </c>
      <c r="C724" s="5" t="str">
        <f>'CALC | Main Engine'!$E724</f>
        <v/>
      </c>
      <c r="D724" s="27" t="str">
        <f>IF(ISBLANK('INPUT | Operations'!$C729),"",'INPUT | Operations'!$C728)</f>
        <v/>
      </c>
      <c r="E724" s="32" t="str">
        <f>IF(ISBLANK('INPUT | Operations'!$C729),"",'INPUT | Operations'!$C729)</f>
        <v/>
      </c>
      <c r="F724" s="123" t="str">
        <f t="shared" si="54"/>
        <v/>
      </c>
      <c r="G724" s="49" t="str">
        <f t="shared" si="54"/>
        <v/>
      </c>
      <c r="H724" s="49" t="str">
        <f t="shared" si="54"/>
        <v/>
      </c>
      <c r="I724" s="49" t="str">
        <f t="shared" si="53"/>
        <v/>
      </c>
      <c r="J724" s="49" t="str">
        <f t="shared" si="53"/>
        <v/>
      </c>
      <c r="K724" s="50" t="str">
        <f t="shared" si="53"/>
        <v/>
      </c>
      <c r="L724" s="49" t="str">
        <f t="shared" si="55"/>
        <v/>
      </c>
      <c r="M724" s="49" t="str">
        <f t="shared" si="55"/>
        <v/>
      </c>
      <c r="N724" s="49" t="str">
        <f t="shared" si="55"/>
        <v/>
      </c>
      <c r="O724" s="49" t="str">
        <f t="shared" si="56"/>
        <v/>
      </c>
      <c r="P724" s="49" t="str">
        <f t="shared" si="57"/>
        <v/>
      </c>
      <c r="Q724" s="49" t="str">
        <f t="shared" si="57"/>
        <v/>
      </c>
      <c r="R724" s="50" t="str">
        <f t="shared" si="57"/>
        <v/>
      </c>
      <c r="S724" s="10"/>
    </row>
    <row r="725" spans="1:19" x14ac:dyDescent="0.25">
      <c r="A725" s="10"/>
      <c r="B725" s="4" t="str">
        <f>'CALC | Main Engine'!$B725</f>
        <v/>
      </c>
      <c r="C725" s="5" t="str">
        <f>'CALC | Main Engine'!$E725</f>
        <v/>
      </c>
      <c r="D725" s="27" t="str">
        <f>IF(ISBLANK('INPUT | Operations'!$C730),"",'INPUT | Operations'!$C729)</f>
        <v/>
      </c>
      <c r="E725" s="32" t="str">
        <f>IF(ISBLANK('INPUT | Operations'!$C730),"",'INPUT | Operations'!$C730)</f>
        <v/>
      </c>
      <c r="F725" s="123" t="str">
        <f t="shared" si="54"/>
        <v/>
      </c>
      <c r="G725" s="49" t="str">
        <f t="shared" si="54"/>
        <v/>
      </c>
      <c r="H725" s="49" t="str">
        <f t="shared" si="54"/>
        <v/>
      </c>
      <c r="I725" s="49" t="str">
        <f t="shared" si="53"/>
        <v/>
      </c>
      <c r="J725" s="49" t="str">
        <f t="shared" si="53"/>
        <v/>
      </c>
      <c r="K725" s="50" t="str">
        <f t="shared" si="53"/>
        <v/>
      </c>
      <c r="L725" s="49" t="str">
        <f t="shared" si="55"/>
        <v/>
      </c>
      <c r="M725" s="49" t="str">
        <f t="shared" si="55"/>
        <v/>
      </c>
      <c r="N725" s="49" t="str">
        <f t="shared" si="55"/>
        <v/>
      </c>
      <c r="O725" s="49" t="str">
        <f t="shared" si="56"/>
        <v/>
      </c>
      <c r="P725" s="49" t="str">
        <f t="shared" si="57"/>
        <v/>
      </c>
      <c r="Q725" s="49" t="str">
        <f t="shared" si="57"/>
        <v/>
      </c>
      <c r="R725" s="50" t="str">
        <f t="shared" si="57"/>
        <v/>
      </c>
      <c r="S725" s="10"/>
    </row>
    <row r="726" spans="1:19" x14ac:dyDescent="0.25">
      <c r="A726" s="10"/>
      <c r="B726" s="4" t="str">
        <f>'CALC | Main Engine'!$B726</f>
        <v/>
      </c>
      <c r="C726" s="5" t="str">
        <f>'CALC | Main Engine'!$E726</f>
        <v/>
      </c>
      <c r="D726" s="27" t="str">
        <f>IF(ISBLANK('INPUT | Operations'!$C731),"",'INPUT | Operations'!$C730)</f>
        <v/>
      </c>
      <c r="E726" s="32" t="str">
        <f>IF(ISBLANK('INPUT | Operations'!$C731),"",'INPUT | Operations'!$C731)</f>
        <v/>
      </c>
      <c r="F726" s="123" t="str">
        <f t="shared" si="54"/>
        <v/>
      </c>
      <c r="G726" s="49" t="str">
        <f t="shared" si="54"/>
        <v/>
      </c>
      <c r="H726" s="49" t="str">
        <f t="shared" si="54"/>
        <v/>
      </c>
      <c r="I726" s="49" t="str">
        <f t="shared" si="53"/>
        <v/>
      </c>
      <c r="J726" s="49" t="str">
        <f t="shared" si="53"/>
        <v/>
      </c>
      <c r="K726" s="50" t="str">
        <f t="shared" si="53"/>
        <v/>
      </c>
      <c r="L726" s="49" t="str">
        <f t="shared" si="55"/>
        <v/>
      </c>
      <c r="M726" s="49" t="str">
        <f t="shared" si="55"/>
        <v/>
      </c>
      <c r="N726" s="49" t="str">
        <f t="shared" si="55"/>
        <v/>
      </c>
      <c r="O726" s="49" t="str">
        <f t="shared" si="56"/>
        <v/>
      </c>
      <c r="P726" s="49" t="str">
        <f t="shared" si="57"/>
        <v/>
      </c>
      <c r="Q726" s="49" t="str">
        <f t="shared" si="57"/>
        <v/>
      </c>
      <c r="R726" s="50" t="str">
        <f t="shared" si="57"/>
        <v/>
      </c>
      <c r="S726" s="10"/>
    </row>
    <row r="727" spans="1:19" x14ac:dyDescent="0.25">
      <c r="A727" s="10"/>
      <c r="B727" s="4" t="str">
        <f>'CALC | Main Engine'!$B727</f>
        <v/>
      </c>
      <c r="C727" s="5" t="str">
        <f>'CALC | Main Engine'!$E727</f>
        <v/>
      </c>
      <c r="D727" s="27" t="str">
        <f>IF(ISBLANK('INPUT | Operations'!$C732),"",'INPUT | Operations'!$C731)</f>
        <v/>
      </c>
      <c r="E727" s="32" t="str">
        <f>IF(ISBLANK('INPUT | Operations'!$C732),"",'INPUT | Operations'!$C732)</f>
        <v/>
      </c>
      <c r="F727" s="123" t="str">
        <f t="shared" si="54"/>
        <v/>
      </c>
      <c r="G727" s="49" t="str">
        <f t="shared" si="54"/>
        <v/>
      </c>
      <c r="H727" s="49" t="str">
        <f t="shared" si="54"/>
        <v/>
      </c>
      <c r="I727" s="49" t="str">
        <f t="shared" si="53"/>
        <v/>
      </c>
      <c r="J727" s="49" t="str">
        <f t="shared" si="53"/>
        <v/>
      </c>
      <c r="K727" s="50" t="str">
        <f t="shared" si="53"/>
        <v/>
      </c>
      <c r="L727" s="49" t="str">
        <f t="shared" si="55"/>
        <v/>
      </c>
      <c r="M727" s="49" t="str">
        <f t="shared" si="55"/>
        <v/>
      </c>
      <c r="N727" s="49" t="str">
        <f t="shared" si="55"/>
        <v/>
      </c>
      <c r="O727" s="49" t="str">
        <f t="shared" si="56"/>
        <v/>
      </c>
      <c r="P727" s="49" t="str">
        <f t="shared" si="57"/>
        <v/>
      </c>
      <c r="Q727" s="49" t="str">
        <f t="shared" si="57"/>
        <v/>
      </c>
      <c r="R727" s="50" t="str">
        <f t="shared" si="57"/>
        <v/>
      </c>
      <c r="S727" s="10"/>
    </row>
    <row r="728" spans="1:19" x14ac:dyDescent="0.25">
      <c r="A728" s="10"/>
      <c r="B728" s="4" t="str">
        <f>'CALC | Main Engine'!$B728</f>
        <v/>
      </c>
      <c r="C728" s="5" t="str">
        <f>'CALC | Main Engine'!$E728</f>
        <v/>
      </c>
      <c r="D728" s="27" t="str">
        <f>IF(ISBLANK('INPUT | Operations'!$C733),"",'INPUT | Operations'!$C732)</f>
        <v/>
      </c>
      <c r="E728" s="32" t="str">
        <f>IF(ISBLANK('INPUT | Operations'!$C733),"",'INPUT | Operations'!$C733)</f>
        <v/>
      </c>
      <c r="F728" s="123" t="str">
        <f t="shared" si="54"/>
        <v/>
      </c>
      <c r="G728" s="49" t="str">
        <f t="shared" si="54"/>
        <v/>
      </c>
      <c r="H728" s="49" t="str">
        <f t="shared" si="54"/>
        <v/>
      </c>
      <c r="I728" s="49" t="str">
        <f t="shared" si="53"/>
        <v/>
      </c>
      <c r="J728" s="49" t="str">
        <f t="shared" si="53"/>
        <v/>
      </c>
      <c r="K728" s="50" t="str">
        <f t="shared" si="53"/>
        <v/>
      </c>
      <c r="L728" s="49" t="str">
        <f t="shared" si="55"/>
        <v/>
      </c>
      <c r="M728" s="49" t="str">
        <f t="shared" si="55"/>
        <v/>
      </c>
      <c r="N728" s="49" t="str">
        <f t="shared" si="55"/>
        <v/>
      </c>
      <c r="O728" s="49" t="str">
        <f t="shared" si="56"/>
        <v/>
      </c>
      <c r="P728" s="49" t="str">
        <f t="shared" si="57"/>
        <v/>
      </c>
      <c r="Q728" s="49" t="str">
        <f t="shared" si="57"/>
        <v/>
      </c>
      <c r="R728" s="50" t="str">
        <f t="shared" si="57"/>
        <v/>
      </c>
      <c r="S728" s="10"/>
    </row>
    <row r="729" spans="1:19" x14ac:dyDescent="0.25">
      <c r="A729" s="10"/>
      <c r="B729" s="4" t="str">
        <f>'CALC | Main Engine'!$B729</f>
        <v/>
      </c>
      <c r="C729" s="5" t="str">
        <f>'CALC | Main Engine'!$E729</f>
        <v/>
      </c>
      <c r="D729" s="27" t="str">
        <f>IF(ISBLANK('INPUT | Operations'!$C734),"",'INPUT | Operations'!$C733)</f>
        <v/>
      </c>
      <c r="E729" s="32" t="str">
        <f>IF(ISBLANK('INPUT | Operations'!$C734),"",'INPUT | Operations'!$C734)</f>
        <v/>
      </c>
      <c r="F729" s="123" t="str">
        <f t="shared" si="54"/>
        <v/>
      </c>
      <c r="G729" s="49" t="str">
        <f t="shared" si="54"/>
        <v/>
      </c>
      <c r="H729" s="49" t="str">
        <f t="shared" si="54"/>
        <v/>
      </c>
      <c r="I729" s="49" t="str">
        <f t="shared" si="53"/>
        <v/>
      </c>
      <c r="J729" s="49" t="str">
        <f t="shared" si="53"/>
        <v/>
      </c>
      <c r="K729" s="50" t="str">
        <f t="shared" si="53"/>
        <v/>
      </c>
      <c r="L729" s="49" t="str">
        <f t="shared" si="55"/>
        <v/>
      </c>
      <c r="M729" s="49" t="str">
        <f t="shared" si="55"/>
        <v/>
      </c>
      <c r="N729" s="49" t="str">
        <f t="shared" si="55"/>
        <v/>
      </c>
      <c r="O729" s="49" t="str">
        <f t="shared" si="56"/>
        <v/>
      </c>
      <c r="P729" s="49" t="str">
        <f t="shared" si="57"/>
        <v/>
      </c>
      <c r="Q729" s="49" t="str">
        <f t="shared" si="57"/>
        <v/>
      </c>
      <c r="R729" s="50" t="str">
        <f t="shared" si="57"/>
        <v/>
      </c>
      <c r="S729" s="10"/>
    </row>
    <row r="730" spans="1:19" x14ac:dyDescent="0.25">
      <c r="A730" s="10"/>
      <c r="B730" s="4" t="str">
        <f>'CALC | Main Engine'!$B730</f>
        <v/>
      </c>
      <c r="C730" s="5" t="str">
        <f>'CALC | Main Engine'!$E730</f>
        <v/>
      </c>
      <c r="D730" s="27" t="str">
        <f>IF(ISBLANK('INPUT | Operations'!$C735),"",'INPUT | Operations'!$C734)</f>
        <v/>
      </c>
      <c r="E730" s="32" t="str">
        <f>IF(ISBLANK('INPUT | Operations'!$C735),"",'INPUT | Operations'!$C735)</f>
        <v/>
      </c>
      <c r="F730" s="123" t="str">
        <f t="shared" si="54"/>
        <v/>
      </c>
      <c r="G730" s="49" t="str">
        <f t="shared" si="54"/>
        <v/>
      </c>
      <c r="H730" s="49" t="str">
        <f t="shared" si="54"/>
        <v/>
      </c>
      <c r="I730" s="49" t="str">
        <f t="shared" si="53"/>
        <v/>
      </c>
      <c r="J730" s="49" t="str">
        <f t="shared" si="53"/>
        <v/>
      </c>
      <c r="K730" s="50" t="str">
        <f t="shared" si="53"/>
        <v/>
      </c>
      <c r="L730" s="49" t="str">
        <f t="shared" si="55"/>
        <v/>
      </c>
      <c r="M730" s="49" t="str">
        <f t="shared" si="55"/>
        <v/>
      </c>
      <c r="N730" s="49" t="str">
        <f t="shared" si="55"/>
        <v/>
      </c>
      <c r="O730" s="49" t="str">
        <f t="shared" si="56"/>
        <v/>
      </c>
      <c r="P730" s="49" t="str">
        <f t="shared" si="57"/>
        <v/>
      </c>
      <c r="Q730" s="49" t="str">
        <f t="shared" si="57"/>
        <v/>
      </c>
      <c r="R730" s="50" t="str">
        <f t="shared" si="57"/>
        <v/>
      </c>
      <c r="S730" s="10"/>
    </row>
    <row r="731" spans="1:19" x14ac:dyDescent="0.25">
      <c r="A731" s="10"/>
      <c r="B731" s="4" t="str">
        <f>'CALC | Main Engine'!$B731</f>
        <v/>
      </c>
      <c r="C731" s="5" t="str">
        <f>'CALC | Main Engine'!$E731</f>
        <v/>
      </c>
      <c r="D731" s="27" t="str">
        <f>IF(ISBLANK('INPUT | Operations'!$C736),"",'INPUT | Operations'!$C735)</f>
        <v/>
      </c>
      <c r="E731" s="32" t="str">
        <f>IF(ISBLANK('INPUT | Operations'!$C736),"",'INPUT | Operations'!$C736)</f>
        <v/>
      </c>
      <c r="F731" s="123" t="str">
        <f t="shared" si="54"/>
        <v/>
      </c>
      <c r="G731" s="49" t="str">
        <f t="shared" si="54"/>
        <v/>
      </c>
      <c r="H731" s="49" t="str">
        <f t="shared" si="54"/>
        <v/>
      </c>
      <c r="I731" s="49" t="str">
        <f t="shared" si="53"/>
        <v/>
      </c>
      <c r="J731" s="49" t="str">
        <f t="shared" si="53"/>
        <v/>
      </c>
      <c r="K731" s="50" t="str">
        <f t="shared" si="53"/>
        <v/>
      </c>
      <c r="L731" s="49" t="str">
        <f t="shared" si="55"/>
        <v/>
      </c>
      <c r="M731" s="49" t="str">
        <f t="shared" si="55"/>
        <v/>
      </c>
      <c r="N731" s="49" t="str">
        <f t="shared" si="55"/>
        <v/>
      </c>
      <c r="O731" s="49" t="str">
        <f t="shared" si="56"/>
        <v/>
      </c>
      <c r="P731" s="49" t="str">
        <f t="shared" si="57"/>
        <v/>
      </c>
      <c r="Q731" s="49" t="str">
        <f t="shared" si="57"/>
        <v/>
      </c>
      <c r="R731" s="50" t="str">
        <f t="shared" si="57"/>
        <v/>
      </c>
      <c r="S731" s="10"/>
    </row>
    <row r="732" spans="1:19" x14ac:dyDescent="0.25">
      <c r="A732" s="10"/>
      <c r="B732" s="4" t="str">
        <f>'CALC | Main Engine'!$B732</f>
        <v/>
      </c>
      <c r="C732" s="5" t="str">
        <f>'CALC | Main Engine'!$E732</f>
        <v/>
      </c>
      <c r="D732" s="27" t="str">
        <f>IF(ISBLANK('INPUT | Operations'!$C737),"",'INPUT | Operations'!$C736)</f>
        <v/>
      </c>
      <c r="E732" s="32" t="str">
        <f>IF(ISBLANK('INPUT | Operations'!$C737),"",'INPUT | Operations'!$C737)</f>
        <v/>
      </c>
      <c r="F732" s="123" t="str">
        <f t="shared" si="54"/>
        <v/>
      </c>
      <c r="G732" s="49" t="str">
        <f t="shared" si="54"/>
        <v/>
      </c>
      <c r="H732" s="49" t="str">
        <f t="shared" si="54"/>
        <v/>
      </c>
      <c r="I732" s="49" t="str">
        <f t="shared" si="53"/>
        <v/>
      </c>
      <c r="J732" s="49" t="str">
        <f t="shared" si="53"/>
        <v/>
      </c>
      <c r="K732" s="50" t="str">
        <f t="shared" si="53"/>
        <v/>
      </c>
      <c r="L732" s="49" t="str">
        <f t="shared" si="55"/>
        <v/>
      </c>
      <c r="M732" s="49" t="str">
        <f t="shared" si="55"/>
        <v/>
      </c>
      <c r="N732" s="49" t="str">
        <f t="shared" si="55"/>
        <v/>
      </c>
      <c r="O732" s="49" t="str">
        <f t="shared" si="56"/>
        <v/>
      </c>
      <c r="P732" s="49" t="str">
        <f t="shared" si="57"/>
        <v/>
      </c>
      <c r="Q732" s="49" t="str">
        <f t="shared" si="57"/>
        <v/>
      </c>
      <c r="R732" s="50" t="str">
        <f t="shared" si="57"/>
        <v/>
      </c>
      <c r="S732" s="10"/>
    </row>
    <row r="733" spans="1:19" x14ac:dyDescent="0.25">
      <c r="A733" s="10"/>
      <c r="B733" s="4" t="str">
        <f>'CALC | Main Engine'!$B733</f>
        <v/>
      </c>
      <c r="C733" s="5" t="str">
        <f>'CALC | Main Engine'!$E733</f>
        <v/>
      </c>
      <c r="D733" s="27" t="str">
        <f>IF(ISBLANK('INPUT | Operations'!$C738),"",'INPUT | Operations'!$C737)</f>
        <v/>
      </c>
      <c r="E733" s="32" t="str">
        <f>IF(ISBLANK('INPUT | Operations'!$C738),"",'INPUT | Operations'!$C738)</f>
        <v/>
      </c>
      <c r="F733" s="123" t="str">
        <f t="shared" si="54"/>
        <v/>
      </c>
      <c r="G733" s="49" t="str">
        <f t="shared" si="54"/>
        <v/>
      </c>
      <c r="H733" s="49" t="str">
        <f t="shared" si="54"/>
        <v/>
      </c>
      <c r="I733" s="49" t="str">
        <f t="shared" si="53"/>
        <v/>
      </c>
      <c r="J733" s="49" t="str">
        <f t="shared" si="53"/>
        <v/>
      </c>
      <c r="K733" s="50" t="str">
        <f t="shared" si="53"/>
        <v/>
      </c>
      <c r="L733" s="49" t="str">
        <f t="shared" si="55"/>
        <v/>
      </c>
      <c r="M733" s="49" t="str">
        <f t="shared" si="55"/>
        <v/>
      </c>
      <c r="N733" s="49" t="str">
        <f t="shared" si="55"/>
        <v/>
      </c>
      <c r="O733" s="49" t="str">
        <f t="shared" si="56"/>
        <v/>
      </c>
      <c r="P733" s="49" t="str">
        <f t="shared" si="57"/>
        <v/>
      </c>
      <c r="Q733" s="49" t="str">
        <f t="shared" si="57"/>
        <v/>
      </c>
      <c r="R733" s="50" t="str">
        <f t="shared" si="57"/>
        <v/>
      </c>
      <c r="S733" s="10"/>
    </row>
    <row r="734" spans="1:19" x14ac:dyDescent="0.25">
      <c r="A734" s="10"/>
      <c r="B734" s="4" t="str">
        <f>'CALC | Main Engine'!$B734</f>
        <v/>
      </c>
      <c r="C734" s="5" t="str">
        <f>'CALC | Main Engine'!$E734</f>
        <v/>
      </c>
      <c r="D734" s="27" t="str">
        <f>IF(ISBLANK('INPUT | Operations'!$C739),"",'INPUT | Operations'!$C738)</f>
        <v/>
      </c>
      <c r="E734" s="32" t="str">
        <f>IF(ISBLANK('INPUT | Operations'!$C739),"",'INPUT | Operations'!$C739)</f>
        <v/>
      </c>
      <c r="F734" s="123" t="str">
        <f t="shared" si="54"/>
        <v/>
      </c>
      <c r="G734" s="49" t="str">
        <f t="shared" si="54"/>
        <v/>
      </c>
      <c r="H734" s="49" t="str">
        <f t="shared" si="54"/>
        <v/>
      </c>
      <c r="I734" s="49" t="str">
        <f t="shared" si="53"/>
        <v/>
      </c>
      <c r="J734" s="49" t="str">
        <f t="shared" si="53"/>
        <v/>
      </c>
      <c r="K734" s="50" t="str">
        <f t="shared" si="53"/>
        <v/>
      </c>
      <c r="L734" s="49" t="str">
        <f t="shared" si="55"/>
        <v/>
      </c>
      <c r="M734" s="49" t="str">
        <f t="shared" si="55"/>
        <v/>
      </c>
      <c r="N734" s="49" t="str">
        <f t="shared" si="55"/>
        <v/>
      </c>
      <c r="O734" s="49" t="str">
        <f t="shared" si="56"/>
        <v/>
      </c>
      <c r="P734" s="49" t="str">
        <f t="shared" si="57"/>
        <v/>
      </c>
      <c r="Q734" s="49" t="str">
        <f t="shared" si="57"/>
        <v/>
      </c>
      <c r="R734" s="50" t="str">
        <f t="shared" si="57"/>
        <v/>
      </c>
      <c r="S734" s="10"/>
    </row>
    <row r="735" spans="1:19" x14ac:dyDescent="0.25">
      <c r="A735" s="10"/>
      <c r="B735" s="4" t="str">
        <f>'CALC | Main Engine'!$B735</f>
        <v/>
      </c>
      <c r="C735" s="5" t="str">
        <f>'CALC | Main Engine'!$E735</f>
        <v/>
      </c>
      <c r="D735" s="27" t="str">
        <f>IF(ISBLANK('INPUT | Operations'!$C740),"",'INPUT | Operations'!$C739)</f>
        <v/>
      </c>
      <c r="E735" s="32" t="str">
        <f>IF(ISBLANK('INPUT | Operations'!$C740),"",'INPUT | Operations'!$C740)</f>
        <v/>
      </c>
      <c r="F735" s="123" t="str">
        <f t="shared" si="54"/>
        <v/>
      </c>
      <c r="G735" s="49" t="str">
        <f t="shared" si="54"/>
        <v/>
      </c>
      <c r="H735" s="49" t="str">
        <f t="shared" si="54"/>
        <v/>
      </c>
      <c r="I735" s="49" t="str">
        <f t="shared" si="53"/>
        <v/>
      </c>
      <c r="J735" s="49" t="str">
        <f t="shared" si="53"/>
        <v/>
      </c>
      <c r="K735" s="50" t="str">
        <f t="shared" si="53"/>
        <v/>
      </c>
      <c r="L735" s="49" t="str">
        <f t="shared" si="55"/>
        <v/>
      </c>
      <c r="M735" s="49" t="str">
        <f t="shared" si="55"/>
        <v/>
      </c>
      <c r="N735" s="49" t="str">
        <f t="shared" si="55"/>
        <v/>
      </c>
      <c r="O735" s="49" t="str">
        <f t="shared" si="56"/>
        <v/>
      </c>
      <c r="P735" s="49" t="str">
        <f t="shared" si="57"/>
        <v/>
      </c>
      <c r="Q735" s="49" t="str">
        <f t="shared" si="57"/>
        <v/>
      </c>
      <c r="R735" s="50" t="str">
        <f t="shared" si="57"/>
        <v/>
      </c>
      <c r="S735" s="10"/>
    </row>
    <row r="736" spans="1:19" x14ac:dyDescent="0.25">
      <c r="A736" s="10"/>
      <c r="B736" s="4" t="str">
        <f>'CALC | Main Engine'!$B736</f>
        <v/>
      </c>
      <c r="C736" s="5" t="str">
        <f>'CALC | Main Engine'!$E736</f>
        <v/>
      </c>
      <c r="D736" s="27" t="str">
        <f>IF(ISBLANK('INPUT | Operations'!$C741),"",'INPUT | Operations'!$C740)</f>
        <v/>
      </c>
      <c r="E736" s="32" t="str">
        <f>IF(ISBLANK('INPUT | Operations'!$C741),"",'INPUT | Operations'!$C741)</f>
        <v/>
      </c>
      <c r="F736" s="123" t="str">
        <f t="shared" si="54"/>
        <v/>
      </c>
      <c r="G736" s="49" t="str">
        <f t="shared" si="54"/>
        <v/>
      </c>
      <c r="H736" s="49" t="str">
        <f t="shared" si="54"/>
        <v/>
      </c>
      <c r="I736" s="49" t="str">
        <f t="shared" si="53"/>
        <v/>
      </c>
      <c r="J736" s="49" t="str">
        <f t="shared" si="53"/>
        <v/>
      </c>
      <c r="K736" s="50" t="str">
        <f t="shared" si="53"/>
        <v/>
      </c>
      <c r="L736" s="49" t="str">
        <f t="shared" si="55"/>
        <v/>
      </c>
      <c r="M736" s="49" t="str">
        <f t="shared" si="55"/>
        <v/>
      </c>
      <c r="N736" s="49" t="str">
        <f t="shared" si="55"/>
        <v/>
      </c>
      <c r="O736" s="49" t="str">
        <f t="shared" si="56"/>
        <v/>
      </c>
      <c r="P736" s="49" t="str">
        <f t="shared" si="57"/>
        <v/>
      </c>
      <c r="Q736" s="49" t="str">
        <f t="shared" si="57"/>
        <v/>
      </c>
      <c r="R736" s="50" t="str">
        <f t="shared" si="57"/>
        <v/>
      </c>
      <c r="S736" s="10"/>
    </row>
    <row r="737" spans="1:19" x14ac:dyDescent="0.25">
      <c r="A737" s="10"/>
      <c r="B737" s="4" t="str">
        <f>'CALC | Main Engine'!$B737</f>
        <v/>
      </c>
      <c r="C737" s="5" t="str">
        <f>'CALC | Main Engine'!$E737</f>
        <v/>
      </c>
      <c r="D737" s="27" t="str">
        <f>IF(ISBLANK('INPUT | Operations'!$C742),"",'INPUT | Operations'!$C741)</f>
        <v/>
      </c>
      <c r="E737" s="32" t="str">
        <f>IF(ISBLANK('INPUT | Operations'!$C742),"",'INPUT | Operations'!$C742)</f>
        <v/>
      </c>
      <c r="F737" s="123" t="str">
        <f t="shared" si="54"/>
        <v/>
      </c>
      <c r="G737" s="49" t="str">
        <f t="shared" si="54"/>
        <v/>
      </c>
      <c r="H737" s="49" t="str">
        <f t="shared" si="54"/>
        <v/>
      </c>
      <c r="I737" s="49" t="str">
        <f t="shared" si="53"/>
        <v/>
      </c>
      <c r="J737" s="49" t="str">
        <f t="shared" si="53"/>
        <v/>
      </c>
      <c r="K737" s="50" t="str">
        <f t="shared" si="53"/>
        <v/>
      </c>
      <c r="L737" s="49" t="str">
        <f t="shared" si="55"/>
        <v/>
      </c>
      <c r="M737" s="49" t="str">
        <f t="shared" si="55"/>
        <v/>
      </c>
      <c r="N737" s="49" t="str">
        <f t="shared" si="55"/>
        <v/>
      </c>
      <c r="O737" s="49" t="str">
        <f t="shared" si="56"/>
        <v/>
      </c>
      <c r="P737" s="49" t="str">
        <f t="shared" si="57"/>
        <v/>
      </c>
      <c r="Q737" s="49" t="str">
        <f t="shared" si="57"/>
        <v/>
      </c>
      <c r="R737" s="50" t="str">
        <f t="shared" si="57"/>
        <v/>
      </c>
      <c r="S737" s="10"/>
    </row>
    <row r="738" spans="1:19" x14ac:dyDescent="0.25">
      <c r="A738" s="10"/>
      <c r="B738" s="4" t="str">
        <f>'CALC | Main Engine'!$B738</f>
        <v/>
      </c>
      <c r="C738" s="5" t="str">
        <f>'CALC | Main Engine'!$E738</f>
        <v/>
      </c>
      <c r="D738" s="27" t="str">
        <f>IF(ISBLANK('INPUT | Operations'!$C743),"",'INPUT | Operations'!$C742)</f>
        <v/>
      </c>
      <c r="E738" s="32" t="str">
        <f>IF(ISBLANK('INPUT | Operations'!$C743),"",'INPUT | Operations'!$C743)</f>
        <v/>
      </c>
      <c r="F738" s="123" t="str">
        <f t="shared" si="54"/>
        <v/>
      </c>
      <c r="G738" s="49" t="str">
        <f t="shared" si="54"/>
        <v/>
      </c>
      <c r="H738" s="49" t="str">
        <f t="shared" si="54"/>
        <v/>
      </c>
      <c r="I738" s="49" t="str">
        <f t="shared" si="53"/>
        <v/>
      </c>
      <c r="J738" s="49" t="str">
        <f t="shared" si="53"/>
        <v/>
      </c>
      <c r="K738" s="50" t="str">
        <f t="shared" si="53"/>
        <v/>
      </c>
      <c r="L738" s="49" t="str">
        <f t="shared" si="55"/>
        <v/>
      </c>
      <c r="M738" s="49" t="str">
        <f t="shared" si="55"/>
        <v/>
      </c>
      <c r="N738" s="49" t="str">
        <f t="shared" si="55"/>
        <v/>
      </c>
      <c r="O738" s="49" t="str">
        <f t="shared" si="56"/>
        <v/>
      </c>
      <c r="P738" s="49" t="str">
        <f t="shared" si="57"/>
        <v/>
      </c>
      <c r="Q738" s="49" t="str">
        <f t="shared" si="57"/>
        <v/>
      </c>
      <c r="R738" s="50" t="str">
        <f t="shared" si="57"/>
        <v/>
      </c>
      <c r="S738" s="10"/>
    </row>
    <row r="739" spans="1:19" x14ac:dyDescent="0.25">
      <c r="A739" s="10"/>
      <c r="B739" s="4" t="str">
        <f>'CALC | Main Engine'!$B739</f>
        <v/>
      </c>
      <c r="C739" s="5" t="str">
        <f>'CALC | Main Engine'!$E739</f>
        <v/>
      </c>
      <c r="D739" s="27" t="str">
        <f>IF(ISBLANK('INPUT | Operations'!$C744),"",'INPUT | Operations'!$C743)</f>
        <v/>
      </c>
      <c r="E739" s="32" t="str">
        <f>IF(ISBLANK('INPUT | Operations'!$C744),"",'INPUT | Operations'!$C744)</f>
        <v/>
      </c>
      <c r="F739" s="123" t="str">
        <f t="shared" si="54"/>
        <v/>
      </c>
      <c r="G739" s="49" t="str">
        <f t="shared" si="54"/>
        <v/>
      </c>
      <c r="H739" s="49" t="str">
        <f t="shared" si="54"/>
        <v/>
      </c>
      <c r="I739" s="49" t="str">
        <f t="shared" si="53"/>
        <v/>
      </c>
      <c r="J739" s="49" t="str">
        <f t="shared" si="53"/>
        <v/>
      </c>
      <c r="K739" s="50" t="str">
        <f t="shared" si="53"/>
        <v/>
      </c>
      <c r="L739" s="49" t="str">
        <f t="shared" si="55"/>
        <v/>
      </c>
      <c r="M739" s="49" t="str">
        <f t="shared" si="55"/>
        <v/>
      </c>
      <c r="N739" s="49" t="str">
        <f t="shared" si="55"/>
        <v/>
      </c>
      <c r="O739" s="49" t="str">
        <f t="shared" si="56"/>
        <v/>
      </c>
      <c r="P739" s="49" t="str">
        <f t="shared" si="57"/>
        <v/>
      </c>
      <c r="Q739" s="49" t="str">
        <f t="shared" si="57"/>
        <v/>
      </c>
      <c r="R739" s="50" t="str">
        <f t="shared" si="57"/>
        <v/>
      </c>
      <c r="S739" s="10"/>
    </row>
    <row r="740" spans="1:19" x14ac:dyDescent="0.25">
      <c r="A740" s="10"/>
      <c r="B740" s="4" t="str">
        <f>'CALC | Main Engine'!$B740</f>
        <v/>
      </c>
      <c r="C740" s="5" t="str">
        <f>'CALC | Main Engine'!$E740</f>
        <v/>
      </c>
      <c r="D740" s="27" t="str">
        <f>IF(ISBLANK('INPUT | Operations'!$C745),"",'INPUT | Operations'!$C744)</f>
        <v/>
      </c>
      <c r="E740" s="32" t="str">
        <f>IF(ISBLANK('INPUT | Operations'!$C745),"",'INPUT | Operations'!$C745)</f>
        <v/>
      </c>
      <c r="F740" s="123" t="str">
        <f t="shared" si="54"/>
        <v/>
      </c>
      <c r="G740" s="49" t="str">
        <f t="shared" si="54"/>
        <v/>
      </c>
      <c r="H740" s="49" t="str">
        <f t="shared" si="54"/>
        <v/>
      </c>
      <c r="I740" s="49" t="str">
        <f t="shared" si="53"/>
        <v/>
      </c>
      <c r="J740" s="49" t="str">
        <f t="shared" si="53"/>
        <v/>
      </c>
      <c r="K740" s="50" t="str">
        <f t="shared" si="53"/>
        <v/>
      </c>
      <c r="L740" s="49" t="str">
        <f t="shared" si="55"/>
        <v/>
      </c>
      <c r="M740" s="49" t="str">
        <f t="shared" si="55"/>
        <v/>
      </c>
      <c r="N740" s="49" t="str">
        <f t="shared" si="55"/>
        <v/>
      </c>
      <c r="O740" s="49" t="str">
        <f t="shared" si="56"/>
        <v/>
      </c>
      <c r="P740" s="49" t="str">
        <f t="shared" si="57"/>
        <v/>
      </c>
      <c r="Q740" s="49" t="str">
        <f t="shared" si="57"/>
        <v/>
      </c>
      <c r="R740" s="50" t="str">
        <f t="shared" si="57"/>
        <v/>
      </c>
      <c r="S740" s="10"/>
    </row>
    <row r="741" spans="1:19" x14ac:dyDescent="0.25">
      <c r="A741" s="10"/>
      <c r="B741" s="4" t="str">
        <f>'CALC | Main Engine'!$B741</f>
        <v/>
      </c>
      <c r="C741" s="5" t="str">
        <f>'CALC | Main Engine'!$E741</f>
        <v/>
      </c>
      <c r="D741" s="27" t="str">
        <f>IF(ISBLANK('INPUT | Operations'!$C746),"",'INPUT | Operations'!$C745)</f>
        <v/>
      </c>
      <c r="E741" s="32" t="str">
        <f>IF(ISBLANK('INPUT | Operations'!$C746),"",'INPUT | Operations'!$C746)</f>
        <v/>
      </c>
      <c r="F741" s="123" t="str">
        <f t="shared" si="54"/>
        <v/>
      </c>
      <c r="G741" s="49" t="str">
        <f t="shared" si="54"/>
        <v/>
      </c>
      <c r="H741" s="49" t="str">
        <f t="shared" si="54"/>
        <v/>
      </c>
      <c r="I741" s="49" t="str">
        <f t="shared" si="53"/>
        <v/>
      </c>
      <c r="J741" s="49" t="str">
        <f t="shared" si="53"/>
        <v/>
      </c>
      <c r="K741" s="50" t="str">
        <f t="shared" si="53"/>
        <v/>
      </c>
      <c r="L741" s="49" t="str">
        <f t="shared" si="55"/>
        <v/>
      </c>
      <c r="M741" s="49" t="str">
        <f t="shared" si="55"/>
        <v/>
      </c>
      <c r="N741" s="49" t="str">
        <f t="shared" si="55"/>
        <v/>
      </c>
      <c r="O741" s="49" t="str">
        <f t="shared" si="56"/>
        <v/>
      </c>
      <c r="P741" s="49" t="str">
        <f t="shared" si="57"/>
        <v/>
      </c>
      <c r="Q741" s="49" t="str">
        <f t="shared" si="57"/>
        <v/>
      </c>
      <c r="R741" s="50" t="str">
        <f t="shared" si="57"/>
        <v/>
      </c>
      <c r="S741" s="10"/>
    </row>
    <row r="742" spans="1:19" x14ac:dyDescent="0.25">
      <c r="A742" s="10"/>
      <c r="B742" s="4" t="str">
        <f>'CALC | Main Engine'!$B742</f>
        <v/>
      </c>
      <c r="C742" s="5" t="str">
        <f>'CALC | Main Engine'!$E742</f>
        <v/>
      </c>
      <c r="D742" s="27" t="str">
        <f>IF(ISBLANK('INPUT | Operations'!$C747),"",'INPUT | Operations'!$C746)</f>
        <v/>
      </c>
      <c r="E742" s="32" t="str">
        <f>IF(ISBLANK('INPUT | Operations'!$C747),"",'INPUT | Operations'!$C747)</f>
        <v/>
      </c>
      <c r="F742" s="123" t="str">
        <f t="shared" si="54"/>
        <v/>
      </c>
      <c r="G742" s="49" t="str">
        <f t="shared" si="54"/>
        <v/>
      </c>
      <c r="H742" s="49" t="str">
        <f t="shared" si="54"/>
        <v/>
      </c>
      <c r="I742" s="49" t="str">
        <f t="shared" si="53"/>
        <v/>
      </c>
      <c r="J742" s="49" t="str">
        <f t="shared" si="53"/>
        <v/>
      </c>
      <c r="K742" s="50" t="str">
        <f t="shared" si="53"/>
        <v/>
      </c>
      <c r="L742" s="49" t="str">
        <f t="shared" si="55"/>
        <v/>
      </c>
      <c r="M742" s="49" t="str">
        <f t="shared" si="55"/>
        <v/>
      </c>
      <c r="N742" s="49" t="str">
        <f t="shared" si="55"/>
        <v/>
      </c>
      <c r="O742" s="49" t="str">
        <f t="shared" si="56"/>
        <v/>
      </c>
      <c r="P742" s="49" t="str">
        <f t="shared" si="57"/>
        <v/>
      </c>
      <c r="Q742" s="49" t="str">
        <f t="shared" si="57"/>
        <v/>
      </c>
      <c r="R742" s="50" t="str">
        <f t="shared" si="57"/>
        <v/>
      </c>
      <c r="S742" s="10"/>
    </row>
    <row r="743" spans="1:19" x14ac:dyDescent="0.25">
      <c r="A743" s="10"/>
      <c r="B743" s="4" t="str">
        <f>'CALC | Main Engine'!$B743</f>
        <v/>
      </c>
      <c r="C743" s="5" t="str">
        <f>'CALC | Main Engine'!$E743</f>
        <v/>
      </c>
      <c r="D743" s="27" t="str">
        <f>IF(ISBLANK('INPUT | Operations'!$C748),"",'INPUT | Operations'!$C747)</f>
        <v/>
      </c>
      <c r="E743" s="32" t="str">
        <f>IF(ISBLANK('INPUT | Operations'!$C748),"",'INPUT | Operations'!$C748)</f>
        <v/>
      </c>
      <c r="F743" s="123" t="str">
        <f t="shared" si="54"/>
        <v/>
      </c>
      <c r="G743" s="49" t="str">
        <f t="shared" si="54"/>
        <v/>
      </c>
      <c r="H743" s="49" t="str">
        <f t="shared" si="54"/>
        <v/>
      </c>
      <c r="I743" s="49" t="str">
        <f t="shared" si="53"/>
        <v/>
      </c>
      <c r="J743" s="49" t="str">
        <f t="shared" si="53"/>
        <v/>
      </c>
      <c r="K743" s="50" t="str">
        <f t="shared" si="53"/>
        <v/>
      </c>
      <c r="L743" s="49" t="str">
        <f t="shared" si="55"/>
        <v/>
      </c>
      <c r="M743" s="49" t="str">
        <f t="shared" si="55"/>
        <v/>
      </c>
      <c r="N743" s="49" t="str">
        <f t="shared" si="55"/>
        <v/>
      </c>
      <c r="O743" s="49" t="str">
        <f t="shared" si="56"/>
        <v/>
      </c>
      <c r="P743" s="49" t="str">
        <f t="shared" si="57"/>
        <v/>
      </c>
      <c r="Q743" s="49" t="str">
        <f t="shared" si="57"/>
        <v/>
      </c>
      <c r="R743" s="50" t="str">
        <f t="shared" si="57"/>
        <v/>
      </c>
      <c r="S743" s="10"/>
    </row>
    <row r="744" spans="1:19" x14ac:dyDescent="0.25">
      <c r="A744" s="10"/>
      <c r="B744" s="4" t="str">
        <f>'CALC | Main Engine'!$B744</f>
        <v/>
      </c>
      <c r="C744" s="5" t="str">
        <f>'CALC | Main Engine'!$E744</f>
        <v/>
      </c>
      <c r="D744" s="27" t="str">
        <f>IF(ISBLANK('INPUT | Operations'!$C749),"",'INPUT | Operations'!$C748)</f>
        <v/>
      </c>
      <c r="E744" s="32" t="str">
        <f>IF(ISBLANK('INPUT | Operations'!$C749),"",'INPUT | Operations'!$C749)</f>
        <v/>
      </c>
      <c r="F744" s="123" t="str">
        <f t="shared" si="54"/>
        <v/>
      </c>
      <c r="G744" s="49" t="str">
        <f t="shared" si="54"/>
        <v/>
      </c>
      <c r="H744" s="49" t="str">
        <f t="shared" si="54"/>
        <v/>
      </c>
      <c r="I744" s="49" t="str">
        <f t="shared" si="53"/>
        <v/>
      </c>
      <c r="J744" s="49" t="str">
        <f t="shared" si="53"/>
        <v/>
      </c>
      <c r="K744" s="50" t="str">
        <f t="shared" si="53"/>
        <v/>
      </c>
      <c r="L744" s="49" t="str">
        <f t="shared" si="55"/>
        <v/>
      </c>
      <c r="M744" s="49" t="str">
        <f t="shared" si="55"/>
        <v/>
      </c>
      <c r="N744" s="49" t="str">
        <f t="shared" si="55"/>
        <v/>
      </c>
      <c r="O744" s="49" t="str">
        <f t="shared" si="56"/>
        <v/>
      </c>
      <c r="P744" s="49" t="str">
        <f t="shared" si="57"/>
        <v/>
      </c>
      <c r="Q744" s="49" t="str">
        <f t="shared" si="57"/>
        <v/>
      </c>
      <c r="R744" s="50" t="str">
        <f t="shared" si="57"/>
        <v/>
      </c>
      <c r="S744" s="10"/>
    </row>
    <row r="745" spans="1:19" x14ac:dyDescent="0.25">
      <c r="A745" s="10"/>
      <c r="B745" s="4" t="str">
        <f>'CALC | Main Engine'!$B745</f>
        <v/>
      </c>
      <c r="C745" s="5" t="str">
        <f>'CALC | Main Engine'!$E745</f>
        <v/>
      </c>
      <c r="D745" s="27" t="str">
        <f>IF(ISBLANK('INPUT | Operations'!$C750),"",'INPUT | Operations'!$C749)</f>
        <v/>
      </c>
      <c r="E745" s="32" t="str">
        <f>IF(ISBLANK('INPUT | Operations'!$C750),"",'INPUT | Operations'!$C750)</f>
        <v/>
      </c>
      <c r="F745" s="123" t="str">
        <f t="shared" si="54"/>
        <v/>
      </c>
      <c r="G745" s="49" t="str">
        <f t="shared" si="54"/>
        <v/>
      </c>
      <c r="H745" s="49" t="str">
        <f t="shared" si="54"/>
        <v/>
      </c>
      <c r="I745" s="49" t="str">
        <f t="shared" si="53"/>
        <v/>
      </c>
      <c r="J745" s="49" t="str">
        <f t="shared" si="53"/>
        <v/>
      </c>
      <c r="K745" s="50" t="str">
        <f t="shared" si="53"/>
        <v/>
      </c>
      <c r="L745" s="49" t="str">
        <f t="shared" si="55"/>
        <v/>
      </c>
      <c r="M745" s="49" t="str">
        <f t="shared" si="55"/>
        <v/>
      </c>
      <c r="N745" s="49" t="str">
        <f t="shared" si="55"/>
        <v/>
      </c>
      <c r="O745" s="49" t="str">
        <f t="shared" si="56"/>
        <v/>
      </c>
      <c r="P745" s="49" t="str">
        <f t="shared" si="57"/>
        <v/>
      </c>
      <c r="Q745" s="49" t="str">
        <f t="shared" si="57"/>
        <v/>
      </c>
      <c r="R745" s="50" t="str">
        <f t="shared" si="57"/>
        <v/>
      </c>
      <c r="S745" s="10"/>
    </row>
    <row r="746" spans="1:19" x14ac:dyDescent="0.25">
      <c r="A746" s="10"/>
      <c r="B746" s="4" t="str">
        <f>'CALC | Main Engine'!$B746</f>
        <v/>
      </c>
      <c r="C746" s="5" t="str">
        <f>'CALC | Main Engine'!$E746</f>
        <v/>
      </c>
      <c r="D746" s="27" t="str">
        <f>IF(ISBLANK('INPUT | Operations'!$C751),"",'INPUT | Operations'!$C750)</f>
        <v/>
      </c>
      <c r="E746" s="32" t="str">
        <f>IF(ISBLANK('INPUT | Operations'!$C751),"",'INPUT | Operations'!$C751)</f>
        <v/>
      </c>
      <c r="F746" s="123" t="str">
        <f t="shared" si="54"/>
        <v/>
      </c>
      <c r="G746" s="49" t="str">
        <f t="shared" si="54"/>
        <v/>
      </c>
      <c r="H746" s="49" t="str">
        <f t="shared" si="54"/>
        <v/>
      </c>
      <c r="I746" s="49" t="str">
        <f t="shared" si="53"/>
        <v/>
      </c>
      <c r="J746" s="49" t="str">
        <f t="shared" si="53"/>
        <v/>
      </c>
      <c r="K746" s="50" t="str">
        <f t="shared" si="53"/>
        <v/>
      </c>
      <c r="L746" s="49" t="str">
        <f t="shared" si="55"/>
        <v/>
      </c>
      <c r="M746" s="49" t="str">
        <f t="shared" si="55"/>
        <v/>
      </c>
      <c r="N746" s="49" t="str">
        <f t="shared" si="55"/>
        <v/>
      </c>
      <c r="O746" s="49" t="str">
        <f t="shared" si="56"/>
        <v/>
      </c>
      <c r="P746" s="49" t="str">
        <f t="shared" si="57"/>
        <v/>
      </c>
      <c r="Q746" s="49" t="str">
        <f t="shared" si="57"/>
        <v/>
      </c>
      <c r="R746" s="50" t="str">
        <f t="shared" si="57"/>
        <v/>
      </c>
      <c r="S746" s="10"/>
    </row>
    <row r="747" spans="1:19" x14ac:dyDescent="0.25">
      <c r="A747" s="10"/>
      <c r="B747" s="4" t="str">
        <f>'CALC | Main Engine'!$B747</f>
        <v/>
      </c>
      <c r="C747" s="5" t="str">
        <f>'CALC | Main Engine'!$E747</f>
        <v/>
      </c>
      <c r="D747" s="27" t="str">
        <f>IF(ISBLANK('INPUT | Operations'!$C752),"",'INPUT | Operations'!$C751)</f>
        <v/>
      </c>
      <c r="E747" s="32" t="str">
        <f>IF(ISBLANK('INPUT | Operations'!$C752),"",'INPUT | Operations'!$C752)</f>
        <v/>
      </c>
      <c r="F747" s="123" t="str">
        <f t="shared" si="54"/>
        <v/>
      </c>
      <c r="G747" s="49" t="str">
        <f t="shared" si="54"/>
        <v/>
      </c>
      <c r="H747" s="49" t="str">
        <f t="shared" si="54"/>
        <v/>
      </c>
      <c r="I747" s="49" t="str">
        <f t="shared" si="53"/>
        <v/>
      </c>
      <c r="J747" s="49" t="str">
        <f t="shared" si="53"/>
        <v/>
      </c>
      <c r="K747" s="50" t="str">
        <f t="shared" si="53"/>
        <v/>
      </c>
      <c r="L747" s="49" t="str">
        <f t="shared" si="55"/>
        <v/>
      </c>
      <c r="M747" s="49" t="str">
        <f t="shared" si="55"/>
        <v/>
      </c>
      <c r="N747" s="49" t="str">
        <f t="shared" si="55"/>
        <v/>
      </c>
      <c r="O747" s="49" t="str">
        <f t="shared" si="56"/>
        <v/>
      </c>
      <c r="P747" s="49" t="str">
        <f t="shared" si="57"/>
        <v/>
      </c>
      <c r="Q747" s="49" t="str">
        <f t="shared" si="57"/>
        <v/>
      </c>
      <c r="R747" s="50" t="str">
        <f t="shared" si="57"/>
        <v/>
      </c>
      <c r="S747" s="10"/>
    </row>
    <row r="748" spans="1:19" x14ac:dyDescent="0.25">
      <c r="A748" s="10"/>
      <c r="B748" s="4" t="str">
        <f>'CALC | Main Engine'!$B748</f>
        <v/>
      </c>
      <c r="C748" s="5" t="str">
        <f>'CALC | Main Engine'!$E748</f>
        <v/>
      </c>
      <c r="D748" s="27" t="str">
        <f>IF(ISBLANK('INPUT | Operations'!$C753),"",'INPUT | Operations'!$C752)</f>
        <v/>
      </c>
      <c r="E748" s="32" t="str">
        <f>IF(ISBLANK('INPUT | Operations'!$C753),"",'INPUT | Operations'!$C753)</f>
        <v/>
      </c>
      <c r="F748" s="123" t="str">
        <f t="shared" si="54"/>
        <v/>
      </c>
      <c r="G748" s="49" t="str">
        <f t="shared" si="54"/>
        <v/>
      </c>
      <c r="H748" s="49" t="str">
        <f t="shared" si="54"/>
        <v/>
      </c>
      <c r="I748" s="49" t="str">
        <f t="shared" si="53"/>
        <v/>
      </c>
      <c r="J748" s="49" t="str">
        <f t="shared" si="53"/>
        <v/>
      </c>
      <c r="K748" s="50" t="str">
        <f t="shared" si="53"/>
        <v/>
      </c>
      <c r="L748" s="49" t="str">
        <f t="shared" si="55"/>
        <v/>
      </c>
      <c r="M748" s="49" t="str">
        <f t="shared" si="55"/>
        <v/>
      </c>
      <c r="N748" s="49" t="str">
        <f t="shared" si="55"/>
        <v/>
      </c>
      <c r="O748" s="49" t="str">
        <f t="shared" si="56"/>
        <v/>
      </c>
      <c r="P748" s="49" t="str">
        <f t="shared" si="57"/>
        <v/>
      </c>
      <c r="Q748" s="49" t="str">
        <f t="shared" si="57"/>
        <v/>
      </c>
      <c r="R748" s="50" t="str">
        <f t="shared" si="57"/>
        <v/>
      </c>
      <c r="S748" s="10"/>
    </row>
    <row r="749" spans="1:19" x14ac:dyDescent="0.25">
      <c r="A749" s="10"/>
      <c r="B749" s="4" t="str">
        <f>'CALC | Main Engine'!$B749</f>
        <v/>
      </c>
      <c r="C749" s="5" t="str">
        <f>'CALC | Main Engine'!$E749</f>
        <v/>
      </c>
      <c r="D749" s="27" t="str">
        <f>IF(ISBLANK('INPUT | Operations'!$C754),"",'INPUT | Operations'!$C753)</f>
        <v/>
      </c>
      <c r="E749" s="32" t="str">
        <f>IF(ISBLANK('INPUT | Operations'!$C754),"",'INPUT | Operations'!$C754)</f>
        <v/>
      </c>
      <c r="F749" s="123" t="str">
        <f t="shared" si="54"/>
        <v/>
      </c>
      <c r="G749" s="49" t="str">
        <f t="shared" si="54"/>
        <v/>
      </c>
      <c r="H749" s="49" t="str">
        <f t="shared" si="54"/>
        <v/>
      </c>
      <c r="I749" s="49" t="str">
        <f t="shared" si="53"/>
        <v/>
      </c>
      <c r="J749" s="49" t="str">
        <f t="shared" si="53"/>
        <v/>
      </c>
      <c r="K749" s="50" t="str">
        <f t="shared" si="53"/>
        <v/>
      </c>
      <c r="L749" s="49" t="str">
        <f t="shared" si="55"/>
        <v/>
      </c>
      <c r="M749" s="49" t="str">
        <f t="shared" si="55"/>
        <v/>
      </c>
      <c r="N749" s="49" t="str">
        <f t="shared" si="55"/>
        <v/>
      </c>
      <c r="O749" s="49" t="str">
        <f t="shared" si="56"/>
        <v/>
      </c>
      <c r="P749" s="49" t="str">
        <f t="shared" si="57"/>
        <v/>
      </c>
      <c r="Q749" s="49" t="str">
        <f t="shared" si="57"/>
        <v/>
      </c>
      <c r="R749" s="50" t="str">
        <f t="shared" si="57"/>
        <v/>
      </c>
      <c r="S749" s="10"/>
    </row>
    <row r="750" spans="1:19" x14ac:dyDescent="0.25">
      <c r="A750" s="10"/>
      <c r="B750" s="4" t="str">
        <f>'CALC | Main Engine'!$B750</f>
        <v/>
      </c>
      <c r="C750" s="5" t="str">
        <f>'CALC | Main Engine'!$E750</f>
        <v/>
      </c>
      <c r="D750" s="27" t="str">
        <f>IF(ISBLANK('INPUT | Operations'!$C755),"",'INPUT | Operations'!$C754)</f>
        <v/>
      </c>
      <c r="E750" s="32" t="str">
        <f>IF(ISBLANK('INPUT | Operations'!$C755),"",'INPUT | Operations'!$C755)</f>
        <v/>
      </c>
      <c r="F750" s="123" t="str">
        <f t="shared" si="54"/>
        <v/>
      </c>
      <c r="G750" s="49" t="str">
        <f t="shared" si="54"/>
        <v/>
      </c>
      <c r="H750" s="49" t="str">
        <f t="shared" si="54"/>
        <v/>
      </c>
      <c r="I750" s="49" t="str">
        <f t="shared" si="53"/>
        <v/>
      </c>
      <c r="J750" s="49" t="str">
        <f t="shared" si="53"/>
        <v/>
      </c>
      <c r="K750" s="50" t="str">
        <f t="shared" si="53"/>
        <v/>
      </c>
      <c r="L750" s="49" t="str">
        <f t="shared" si="55"/>
        <v/>
      </c>
      <c r="M750" s="49" t="str">
        <f t="shared" si="55"/>
        <v/>
      </c>
      <c r="N750" s="49" t="str">
        <f t="shared" si="55"/>
        <v/>
      </c>
      <c r="O750" s="49" t="str">
        <f t="shared" si="56"/>
        <v/>
      </c>
      <c r="P750" s="49" t="str">
        <f t="shared" si="57"/>
        <v/>
      </c>
      <c r="Q750" s="49" t="str">
        <f t="shared" si="57"/>
        <v/>
      </c>
      <c r="R750" s="50" t="str">
        <f t="shared" si="57"/>
        <v/>
      </c>
      <c r="S750" s="10"/>
    </row>
    <row r="751" spans="1:19" x14ac:dyDescent="0.25">
      <c r="A751" s="10"/>
      <c r="B751" s="4" t="str">
        <f>'CALC | Main Engine'!$B751</f>
        <v/>
      </c>
      <c r="C751" s="5" t="str">
        <f>'CALC | Main Engine'!$E751</f>
        <v/>
      </c>
      <c r="D751" s="27" t="str">
        <f>IF(ISBLANK('INPUT | Operations'!$C756),"",'INPUT | Operations'!$C755)</f>
        <v/>
      </c>
      <c r="E751" s="32" t="str">
        <f>IF(ISBLANK('INPUT | Operations'!$C756),"",'INPUT | Operations'!$C756)</f>
        <v/>
      </c>
      <c r="F751" s="123" t="str">
        <f t="shared" si="54"/>
        <v/>
      </c>
      <c r="G751" s="49" t="str">
        <f t="shared" si="54"/>
        <v/>
      </c>
      <c r="H751" s="49" t="str">
        <f t="shared" si="54"/>
        <v/>
      </c>
      <c r="I751" s="49" t="str">
        <f t="shared" si="53"/>
        <v/>
      </c>
      <c r="J751" s="49" t="str">
        <f t="shared" si="53"/>
        <v/>
      </c>
      <c r="K751" s="50" t="str">
        <f t="shared" si="53"/>
        <v/>
      </c>
      <c r="L751" s="49" t="str">
        <f t="shared" si="55"/>
        <v/>
      </c>
      <c r="M751" s="49" t="str">
        <f t="shared" si="55"/>
        <v/>
      </c>
      <c r="N751" s="49" t="str">
        <f t="shared" si="55"/>
        <v/>
      </c>
      <c r="O751" s="49" t="str">
        <f t="shared" si="56"/>
        <v/>
      </c>
      <c r="P751" s="49" t="str">
        <f t="shared" si="57"/>
        <v/>
      </c>
      <c r="Q751" s="49" t="str">
        <f t="shared" si="57"/>
        <v/>
      </c>
      <c r="R751" s="50" t="str">
        <f t="shared" si="57"/>
        <v/>
      </c>
      <c r="S751" s="10"/>
    </row>
    <row r="752" spans="1:19" x14ac:dyDescent="0.25">
      <c r="A752" s="10"/>
      <c r="B752" s="4" t="str">
        <f>'CALC | Main Engine'!$B752</f>
        <v/>
      </c>
      <c r="C752" s="5" t="str">
        <f>'CALC | Main Engine'!$E752</f>
        <v/>
      </c>
      <c r="D752" s="27" t="str">
        <f>IF(ISBLANK('INPUT | Operations'!$C757),"",'INPUT | Operations'!$C756)</f>
        <v/>
      </c>
      <c r="E752" s="32" t="str">
        <f>IF(ISBLANK('INPUT | Operations'!$C757),"",'INPUT | Operations'!$C757)</f>
        <v/>
      </c>
      <c r="F752" s="123" t="str">
        <f t="shared" si="54"/>
        <v/>
      </c>
      <c r="G752" s="49" t="str">
        <f t="shared" si="54"/>
        <v/>
      </c>
      <c r="H752" s="49" t="str">
        <f t="shared" si="54"/>
        <v/>
      </c>
      <c r="I752" s="49" t="str">
        <f t="shared" si="53"/>
        <v/>
      </c>
      <c r="J752" s="49" t="str">
        <f t="shared" si="53"/>
        <v/>
      </c>
      <c r="K752" s="50" t="str">
        <f t="shared" si="53"/>
        <v/>
      </c>
      <c r="L752" s="49" t="str">
        <f t="shared" si="55"/>
        <v/>
      </c>
      <c r="M752" s="49" t="str">
        <f t="shared" si="55"/>
        <v/>
      </c>
      <c r="N752" s="49" t="str">
        <f t="shared" si="55"/>
        <v/>
      </c>
      <c r="O752" s="49" t="str">
        <f t="shared" si="56"/>
        <v/>
      </c>
      <c r="P752" s="49" t="str">
        <f t="shared" si="57"/>
        <v/>
      </c>
      <c r="Q752" s="49" t="str">
        <f t="shared" si="57"/>
        <v/>
      </c>
      <c r="R752" s="50" t="str">
        <f t="shared" si="57"/>
        <v/>
      </c>
      <c r="S752" s="10"/>
    </row>
    <row r="753" spans="1:19" x14ac:dyDescent="0.25">
      <c r="A753" s="10"/>
      <c r="B753" s="4" t="str">
        <f>'CALC | Main Engine'!$B753</f>
        <v/>
      </c>
      <c r="C753" s="5" t="str">
        <f>'CALC | Main Engine'!$E753</f>
        <v/>
      </c>
      <c r="D753" s="27" t="str">
        <f>IF(ISBLANK('INPUT | Operations'!$C758),"",'INPUT | Operations'!$C757)</f>
        <v/>
      </c>
      <c r="E753" s="32" t="str">
        <f>IF(ISBLANK('INPUT | Operations'!$C758),"",'INPUT | Operations'!$C758)</f>
        <v/>
      </c>
      <c r="F753" s="123" t="str">
        <f t="shared" si="54"/>
        <v/>
      </c>
      <c r="G753" s="49" t="str">
        <f t="shared" si="54"/>
        <v/>
      </c>
      <c r="H753" s="49" t="str">
        <f t="shared" si="54"/>
        <v/>
      </c>
      <c r="I753" s="49" t="str">
        <f t="shared" si="53"/>
        <v/>
      </c>
      <c r="J753" s="49" t="str">
        <f t="shared" si="53"/>
        <v/>
      </c>
      <c r="K753" s="50" t="str">
        <f t="shared" si="53"/>
        <v/>
      </c>
      <c r="L753" s="49" t="str">
        <f t="shared" si="55"/>
        <v/>
      </c>
      <c r="M753" s="49" t="str">
        <f t="shared" si="55"/>
        <v/>
      </c>
      <c r="N753" s="49" t="str">
        <f t="shared" si="55"/>
        <v/>
      </c>
      <c r="O753" s="49" t="str">
        <f t="shared" si="56"/>
        <v/>
      </c>
      <c r="P753" s="49" t="str">
        <f t="shared" si="57"/>
        <v/>
      </c>
      <c r="Q753" s="49" t="str">
        <f t="shared" si="57"/>
        <v/>
      </c>
      <c r="R753" s="50" t="str">
        <f t="shared" si="57"/>
        <v/>
      </c>
      <c r="S753" s="10"/>
    </row>
    <row r="754" spans="1:19" x14ac:dyDescent="0.25">
      <c r="A754" s="10"/>
      <c r="B754" s="4" t="str">
        <f>'CALC | Main Engine'!$B754</f>
        <v/>
      </c>
      <c r="C754" s="5" t="str">
        <f>'CALC | Main Engine'!$E754</f>
        <v/>
      </c>
      <c r="D754" s="27" t="str">
        <f>IF(ISBLANK('INPUT | Operations'!$C759),"",'INPUT | Operations'!$C758)</f>
        <v/>
      </c>
      <c r="E754" s="32" t="str">
        <f>IF(ISBLANK('INPUT | Operations'!$C759),"",'INPUT | Operations'!$C759)</f>
        <v/>
      </c>
      <c r="F754" s="123" t="str">
        <f t="shared" si="54"/>
        <v/>
      </c>
      <c r="G754" s="49" t="str">
        <f t="shared" si="54"/>
        <v/>
      </c>
      <c r="H754" s="49" t="str">
        <f t="shared" si="54"/>
        <v/>
      </c>
      <c r="I754" s="49" t="str">
        <f t="shared" si="53"/>
        <v/>
      </c>
      <c r="J754" s="49" t="str">
        <f t="shared" si="53"/>
        <v/>
      </c>
      <c r="K754" s="50" t="str">
        <f t="shared" si="53"/>
        <v/>
      </c>
      <c r="L754" s="49" t="str">
        <f t="shared" si="55"/>
        <v/>
      </c>
      <c r="M754" s="49" t="str">
        <f t="shared" si="55"/>
        <v/>
      </c>
      <c r="N754" s="49" t="str">
        <f t="shared" si="55"/>
        <v/>
      </c>
      <c r="O754" s="49" t="str">
        <f t="shared" si="56"/>
        <v/>
      </c>
      <c r="P754" s="49" t="str">
        <f t="shared" si="57"/>
        <v/>
      </c>
      <c r="Q754" s="49" t="str">
        <f t="shared" si="57"/>
        <v/>
      </c>
      <c r="R754" s="50" t="str">
        <f t="shared" si="57"/>
        <v/>
      </c>
      <c r="S754" s="10"/>
    </row>
    <row r="755" spans="1:19" x14ac:dyDescent="0.25">
      <c r="A755" s="10"/>
      <c r="B755" s="4" t="str">
        <f>'CALC | Main Engine'!$B755</f>
        <v/>
      </c>
      <c r="C755" s="5" t="str">
        <f>'CALC | Main Engine'!$E755</f>
        <v/>
      </c>
      <c r="D755" s="27" t="str">
        <f>IF(ISBLANK('INPUT | Operations'!$C760),"",'INPUT | Operations'!$C759)</f>
        <v/>
      </c>
      <c r="E755" s="32" t="str">
        <f>IF(ISBLANK('INPUT | Operations'!$C760),"",'INPUT | Operations'!$C760)</f>
        <v/>
      </c>
      <c r="F755" s="123" t="str">
        <f t="shared" si="54"/>
        <v/>
      </c>
      <c r="G755" s="49" t="str">
        <f t="shared" si="54"/>
        <v/>
      </c>
      <c r="H755" s="49" t="str">
        <f t="shared" si="54"/>
        <v/>
      </c>
      <c r="I755" s="49" t="str">
        <f t="shared" si="53"/>
        <v/>
      </c>
      <c r="J755" s="49" t="str">
        <f t="shared" si="53"/>
        <v/>
      </c>
      <c r="K755" s="50" t="str">
        <f t="shared" si="53"/>
        <v/>
      </c>
      <c r="L755" s="49" t="str">
        <f t="shared" si="55"/>
        <v/>
      </c>
      <c r="M755" s="49" t="str">
        <f t="shared" si="55"/>
        <v/>
      </c>
      <c r="N755" s="49" t="str">
        <f t="shared" si="55"/>
        <v/>
      </c>
      <c r="O755" s="49" t="str">
        <f t="shared" si="56"/>
        <v/>
      </c>
      <c r="P755" s="49" t="str">
        <f t="shared" si="57"/>
        <v/>
      </c>
      <c r="Q755" s="49" t="str">
        <f t="shared" si="57"/>
        <v/>
      </c>
      <c r="R755" s="50" t="str">
        <f t="shared" si="57"/>
        <v/>
      </c>
      <c r="S755" s="10"/>
    </row>
    <row r="756" spans="1:19" x14ac:dyDescent="0.25">
      <c r="A756" s="10"/>
      <c r="B756" s="4" t="str">
        <f>'CALC | Main Engine'!$B756</f>
        <v/>
      </c>
      <c r="C756" s="5" t="str">
        <f>'CALC | Main Engine'!$E756</f>
        <v/>
      </c>
      <c r="D756" s="27" t="str">
        <f>IF(ISBLANK('INPUT | Operations'!$C761),"",'INPUT | Operations'!$C760)</f>
        <v/>
      </c>
      <c r="E756" s="32" t="str">
        <f>IF(ISBLANK('INPUT | Operations'!$C761),"",'INPUT | Operations'!$C761)</f>
        <v/>
      </c>
      <c r="F756" s="123" t="str">
        <f t="shared" si="54"/>
        <v/>
      </c>
      <c r="G756" s="49" t="str">
        <f t="shared" si="54"/>
        <v/>
      </c>
      <c r="H756" s="49" t="str">
        <f t="shared" si="54"/>
        <v/>
      </c>
      <c r="I756" s="49" t="str">
        <f t="shared" si="53"/>
        <v/>
      </c>
      <c r="J756" s="49" t="str">
        <f t="shared" si="53"/>
        <v/>
      </c>
      <c r="K756" s="50" t="str">
        <f t="shared" si="53"/>
        <v/>
      </c>
      <c r="L756" s="49" t="str">
        <f t="shared" si="55"/>
        <v/>
      </c>
      <c r="M756" s="49" t="str">
        <f t="shared" si="55"/>
        <v/>
      </c>
      <c r="N756" s="49" t="str">
        <f t="shared" si="55"/>
        <v/>
      </c>
      <c r="O756" s="49" t="str">
        <f t="shared" si="56"/>
        <v/>
      </c>
      <c r="P756" s="49" t="str">
        <f t="shared" si="57"/>
        <v/>
      </c>
      <c r="Q756" s="49" t="str">
        <f t="shared" si="57"/>
        <v/>
      </c>
      <c r="R756" s="50" t="str">
        <f t="shared" si="57"/>
        <v/>
      </c>
      <c r="S756" s="10"/>
    </row>
    <row r="757" spans="1:19" x14ac:dyDescent="0.25">
      <c r="A757" s="10"/>
      <c r="B757" s="4" t="str">
        <f>'CALC | Main Engine'!$B757</f>
        <v/>
      </c>
      <c r="C757" s="5" t="str">
        <f>'CALC | Main Engine'!$E757</f>
        <v/>
      </c>
      <c r="D757" s="27" t="str">
        <f>IF(ISBLANK('INPUT | Operations'!$C762),"",'INPUT | Operations'!$C761)</f>
        <v/>
      </c>
      <c r="E757" s="32" t="str">
        <f>IF(ISBLANK('INPUT | Operations'!$C762),"",'INPUT | Operations'!$C762)</f>
        <v/>
      </c>
      <c r="F757" s="123" t="str">
        <f t="shared" si="54"/>
        <v/>
      </c>
      <c r="G757" s="49" t="str">
        <f t="shared" si="54"/>
        <v/>
      </c>
      <c r="H757" s="49" t="str">
        <f t="shared" si="54"/>
        <v/>
      </c>
      <c r="I757" s="49" t="str">
        <f t="shared" si="54"/>
        <v/>
      </c>
      <c r="J757" s="49" t="str">
        <f t="shared" si="54"/>
        <v/>
      </c>
      <c r="K757" s="50" t="str">
        <f t="shared" si="54"/>
        <v/>
      </c>
      <c r="L757" s="49" t="str">
        <f t="shared" si="55"/>
        <v/>
      </c>
      <c r="M757" s="49" t="str">
        <f t="shared" si="55"/>
        <v/>
      </c>
      <c r="N757" s="49" t="str">
        <f t="shared" si="55"/>
        <v/>
      </c>
      <c r="O757" s="49" t="str">
        <f t="shared" si="56"/>
        <v/>
      </c>
      <c r="P757" s="49" t="str">
        <f t="shared" si="57"/>
        <v/>
      </c>
      <c r="Q757" s="49" t="str">
        <f t="shared" si="57"/>
        <v/>
      </c>
      <c r="R757" s="50" t="str">
        <f t="shared" si="57"/>
        <v/>
      </c>
      <c r="S757" s="10"/>
    </row>
    <row r="758" spans="1:19" x14ac:dyDescent="0.25">
      <c r="A758" s="10"/>
      <c r="B758" s="4" t="str">
        <f>'CALC | Main Engine'!$B758</f>
        <v/>
      </c>
      <c r="C758" s="5" t="str">
        <f>'CALC | Main Engine'!$E758</f>
        <v/>
      </c>
      <c r="D758" s="27" t="str">
        <f>IF(ISBLANK('INPUT | Operations'!$C763),"",'INPUT | Operations'!$C762)</f>
        <v/>
      </c>
      <c r="E758" s="32" t="str">
        <f>IF(ISBLANK('INPUT | Operations'!$C763),"",'INPUT | Operations'!$C763)</f>
        <v/>
      </c>
      <c r="F758" s="123" t="str">
        <f t="shared" ref="F758:K800" si="58">IFERROR(IF(AND(MIN($D758:$E758)&lt;F$5,MAX($D758:$E758)&gt;F$4),MIN(MAX($D758:$E758),F$5)-MAX(MIN($D758:$E758),F$4),0)/(MAX($D758:$E758)-MIN($D758:$E758)),"")</f>
        <v/>
      </c>
      <c r="G758" s="49" t="str">
        <f t="shared" si="58"/>
        <v/>
      </c>
      <c r="H758" s="49" t="str">
        <f t="shared" si="58"/>
        <v/>
      </c>
      <c r="I758" s="49" t="str">
        <f t="shared" si="58"/>
        <v/>
      </c>
      <c r="J758" s="49" t="str">
        <f t="shared" si="58"/>
        <v/>
      </c>
      <c r="K758" s="50" t="str">
        <f t="shared" si="58"/>
        <v/>
      </c>
      <c r="L758" s="49" t="str">
        <f t="shared" si="55"/>
        <v/>
      </c>
      <c r="M758" s="49" t="str">
        <f t="shared" si="55"/>
        <v/>
      </c>
      <c r="N758" s="49" t="str">
        <f t="shared" si="55"/>
        <v/>
      </c>
      <c r="O758" s="49" t="str">
        <f t="shared" si="56"/>
        <v/>
      </c>
      <c r="P758" s="49" t="str">
        <f t="shared" si="57"/>
        <v/>
      </c>
      <c r="Q758" s="49" t="str">
        <f t="shared" si="57"/>
        <v/>
      </c>
      <c r="R758" s="50" t="str">
        <f t="shared" si="57"/>
        <v/>
      </c>
      <c r="S758" s="10"/>
    </row>
    <row r="759" spans="1:19" x14ac:dyDescent="0.25">
      <c r="A759" s="10"/>
      <c r="B759" s="4" t="str">
        <f>'CALC | Main Engine'!$B759</f>
        <v/>
      </c>
      <c r="C759" s="5" t="str">
        <f>'CALC | Main Engine'!$E759</f>
        <v/>
      </c>
      <c r="D759" s="27" t="str">
        <f>IF(ISBLANK('INPUT | Operations'!$C764),"",'INPUT | Operations'!$C763)</f>
        <v/>
      </c>
      <c r="E759" s="32" t="str">
        <f>IF(ISBLANK('INPUT | Operations'!$C764),"",'INPUT | Operations'!$C764)</f>
        <v/>
      </c>
      <c r="F759" s="123" t="str">
        <f t="shared" si="58"/>
        <v/>
      </c>
      <c r="G759" s="49" t="str">
        <f t="shared" si="58"/>
        <v/>
      </c>
      <c r="H759" s="49" t="str">
        <f t="shared" si="58"/>
        <v/>
      </c>
      <c r="I759" s="49" t="str">
        <f t="shared" si="58"/>
        <v/>
      </c>
      <c r="J759" s="49" t="str">
        <f t="shared" si="58"/>
        <v/>
      </c>
      <c r="K759" s="50" t="str">
        <f t="shared" si="58"/>
        <v/>
      </c>
      <c r="L759" s="49" t="str">
        <f t="shared" si="55"/>
        <v/>
      </c>
      <c r="M759" s="49" t="str">
        <f t="shared" si="55"/>
        <v/>
      </c>
      <c r="N759" s="49" t="str">
        <f t="shared" si="55"/>
        <v/>
      </c>
      <c r="O759" s="49" t="str">
        <f t="shared" si="56"/>
        <v/>
      </c>
      <c r="P759" s="49" t="str">
        <f t="shared" si="57"/>
        <v/>
      </c>
      <c r="Q759" s="49" t="str">
        <f t="shared" si="57"/>
        <v/>
      </c>
      <c r="R759" s="50" t="str">
        <f t="shared" si="57"/>
        <v/>
      </c>
      <c r="S759" s="10"/>
    </row>
    <row r="760" spans="1:19" x14ac:dyDescent="0.25">
      <c r="A760" s="10"/>
      <c r="B760" s="4" t="str">
        <f>'CALC | Main Engine'!$B760</f>
        <v/>
      </c>
      <c r="C760" s="5" t="str">
        <f>'CALC | Main Engine'!$E760</f>
        <v/>
      </c>
      <c r="D760" s="27" t="str">
        <f>IF(ISBLANK('INPUT | Operations'!$C765),"",'INPUT | Operations'!$C764)</f>
        <v/>
      </c>
      <c r="E760" s="32" t="str">
        <f>IF(ISBLANK('INPUT | Operations'!$C765),"",'INPUT | Operations'!$C765)</f>
        <v/>
      </c>
      <c r="F760" s="123" t="str">
        <f t="shared" si="58"/>
        <v/>
      </c>
      <c r="G760" s="49" t="str">
        <f t="shared" si="58"/>
        <v/>
      </c>
      <c r="H760" s="49" t="str">
        <f t="shared" si="58"/>
        <v/>
      </c>
      <c r="I760" s="49" t="str">
        <f t="shared" si="58"/>
        <v/>
      </c>
      <c r="J760" s="49" t="str">
        <f t="shared" si="58"/>
        <v/>
      </c>
      <c r="K760" s="50" t="str">
        <f t="shared" si="58"/>
        <v/>
      </c>
      <c r="L760" s="49" t="str">
        <f t="shared" si="55"/>
        <v/>
      </c>
      <c r="M760" s="49" t="str">
        <f t="shared" si="55"/>
        <v/>
      </c>
      <c r="N760" s="49" t="str">
        <f t="shared" si="55"/>
        <v/>
      </c>
      <c r="O760" s="49" t="str">
        <f t="shared" si="56"/>
        <v/>
      </c>
      <c r="P760" s="49" t="str">
        <f t="shared" si="57"/>
        <v/>
      </c>
      <c r="Q760" s="49" t="str">
        <f t="shared" si="57"/>
        <v/>
      </c>
      <c r="R760" s="50" t="str">
        <f t="shared" si="57"/>
        <v/>
      </c>
      <c r="S760" s="10"/>
    </row>
    <row r="761" spans="1:19" x14ac:dyDescent="0.25">
      <c r="A761" s="10"/>
      <c r="B761" s="4" t="str">
        <f>'CALC | Main Engine'!$B761</f>
        <v/>
      </c>
      <c r="C761" s="5" t="str">
        <f>'CALC | Main Engine'!$E761</f>
        <v/>
      </c>
      <c r="D761" s="27" t="str">
        <f>IF(ISBLANK('INPUT | Operations'!$C766),"",'INPUT | Operations'!$C765)</f>
        <v/>
      </c>
      <c r="E761" s="32" t="str">
        <f>IF(ISBLANK('INPUT | Operations'!$C766),"",'INPUT | Operations'!$C766)</f>
        <v/>
      </c>
      <c r="F761" s="123" t="str">
        <f t="shared" si="58"/>
        <v/>
      </c>
      <c r="G761" s="49" t="str">
        <f t="shared" si="58"/>
        <v/>
      </c>
      <c r="H761" s="49" t="str">
        <f t="shared" si="58"/>
        <v/>
      </c>
      <c r="I761" s="49" t="str">
        <f t="shared" si="58"/>
        <v/>
      </c>
      <c r="J761" s="49" t="str">
        <f t="shared" si="58"/>
        <v/>
      </c>
      <c r="K761" s="50" t="str">
        <f t="shared" si="58"/>
        <v/>
      </c>
      <c r="L761" s="49" t="str">
        <f t="shared" si="55"/>
        <v/>
      </c>
      <c r="M761" s="49" t="str">
        <f t="shared" si="55"/>
        <v/>
      </c>
      <c r="N761" s="49" t="str">
        <f t="shared" si="55"/>
        <v/>
      </c>
      <c r="O761" s="49" t="str">
        <f t="shared" si="56"/>
        <v/>
      </c>
      <c r="P761" s="49" t="str">
        <f t="shared" si="57"/>
        <v/>
      </c>
      <c r="Q761" s="49" t="str">
        <f t="shared" si="57"/>
        <v/>
      </c>
      <c r="R761" s="50" t="str">
        <f t="shared" si="57"/>
        <v/>
      </c>
      <c r="S761" s="10"/>
    </row>
    <row r="762" spans="1:19" x14ac:dyDescent="0.25">
      <c r="A762" s="10"/>
      <c r="B762" s="4" t="str">
        <f>'CALC | Main Engine'!$B762</f>
        <v/>
      </c>
      <c r="C762" s="5" t="str">
        <f>'CALC | Main Engine'!$E762</f>
        <v/>
      </c>
      <c r="D762" s="27" t="str">
        <f>IF(ISBLANK('INPUT | Operations'!$C767),"",'INPUT | Operations'!$C766)</f>
        <v/>
      </c>
      <c r="E762" s="32" t="str">
        <f>IF(ISBLANK('INPUT | Operations'!$C767),"",'INPUT | Operations'!$C767)</f>
        <v/>
      </c>
      <c r="F762" s="123" t="str">
        <f t="shared" si="58"/>
        <v/>
      </c>
      <c r="G762" s="49" t="str">
        <f t="shared" si="58"/>
        <v/>
      </c>
      <c r="H762" s="49" t="str">
        <f t="shared" si="58"/>
        <v/>
      </c>
      <c r="I762" s="49" t="str">
        <f t="shared" si="58"/>
        <v/>
      </c>
      <c r="J762" s="49" t="str">
        <f t="shared" si="58"/>
        <v/>
      </c>
      <c r="K762" s="50" t="str">
        <f t="shared" si="58"/>
        <v/>
      </c>
      <c r="L762" s="49" t="str">
        <f t="shared" si="55"/>
        <v/>
      </c>
      <c r="M762" s="49" t="str">
        <f t="shared" si="55"/>
        <v/>
      </c>
      <c r="N762" s="49" t="str">
        <f t="shared" si="55"/>
        <v/>
      </c>
      <c r="O762" s="49" t="str">
        <f t="shared" si="56"/>
        <v/>
      </c>
      <c r="P762" s="49" t="str">
        <f t="shared" si="57"/>
        <v/>
      </c>
      <c r="Q762" s="49" t="str">
        <f t="shared" si="57"/>
        <v/>
      </c>
      <c r="R762" s="50" t="str">
        <f t="shared" si="57"/>
        <v/>
      </c>
      <c r="S762" s="10"/>
    </row>
    <row r="763" spans="1:19" x14ac:dyDescent="0.25">
      <c r="A763" s="10"/>
      <c r="B763" s="4" t="str">
        <f>'CALC | Main Engine'!$B763</f>
        <v/>
      </c>
      <c r="C763" s="5" t="str">
        <f>'CALC | Main Engine'!$E763</f>
        <v/>
      </c>
      <c r="D763" s="27" t="str">
        <f>IF(ISBLANK('INPUT | Operations'!$C768),"",'INPUT | Operations'!$C767)</f>
        <v/>
      </c>
      <c r="E763" s="32" t="str">
        <f>IF(ISBLANK('INPUT | Operations'!$C768),"",'INPUT | Operations'!$C768)</f>
        <v/>
      </c>
      <c r="F763" s="123" t="str">
        <f t="shared" si="58"/>
        <v/>
      </c>
      <c r="G763" s="49" t="str">
        <f t="shared" si="58"/>
        <v/>
      </c>
      <c r="H763" s="49" t="str">
        <f t="shared" si="58"/>
        <v/>
      </c>
      <c r="I763" s="49" t="str">
        <f t="shared" si="58"/>
        <v/>
      </c>
      <c r="J763" s="49" t="str">
        <f t="shared" si="58"/>
        <v/>
      </c>
      <c r="K763" s="50" t="str">
        <f t="shared" si="58"/>
        <v/>
      </c>
      <c r="L763" s="49" t="str">
        <f t="shared" si="55"/>
        <v/>
      </c>
      <c r="M763" s="49" t="str">
        <f t="shared" si="55"/>
        <v/>
      </c>
      <c r="N763" s="49" t="str">
        <f t="shared" si="55"/>
        <v/>
      </c>
      <c r="O763" s="49" t="str">
        <f t="shared" si="56"/>
        <v/>
      </c>
      <c r="P763" s="49" t="str">
        <f t="shared" si="57"/>
        <v/>
      </c>
      <c r="Q763" s="49" t="str">
        <f t="shared" si="57"/>
        <v/>
      </c>
      <c r="R763" s="50" t="str">
        <f t="shared" si="57"/>
        <v/>
      </c>
      <c r="S763" s="10"/>
    </row>
    <row r="764" spans="1:19" x14ac:dyDescent="0.25">
      <c r="A764" s="10"/>
      <c r="B764" s="4" t="str">
        <f>'CALC | Main Engine'!$B764</f>
        <v/>
      </c>
      <c r="C764" s="5" t="str">
        <f>'CALC | Main Engine'!$E764</f>
        <v/>
      </c>
      <c r="D764" s="27" t="str">
        <f>IF(ISBLANK('INPUT | Operations'!$C769),"",'INPUT | Operations'!$C768)</f>
        <v/>
      </c>
      <c r="E764" s="32" t="str">
        <f>IF(ISBLANK('INPUT | Operations'!$C769),"",'INPUT | Operations'!$C769)</f>
        <v/>
      </c>
      <c r="F764" s="123" t="str">
        <f t="shared" si="58"/>
        <v/>
      </c>
      <c r="G764" s="49" t="str">
        <f t="shared" si="58"/>
        <v/>
      </c>
      <c r="H764" s="49" t="str">
        <f t="shared" si="58"/>
        <v/>
      </c>
      <c r="I764" s="49" t="str">
        <f t="shared" si="58"/>
        <v/>
      </c>
      <c r="J764" s="49" t="str">
        <f t="shared" si="58"/>
        <v/>
      </c>
      <c r="K764" s="50" t="str">
        <f t="shared" si="58"/>
        <v/>
      </c>
      <c r="L764" s="49" t="str">
        <f t="shared" si="55"/>
        <v/>
      </c>
      <c r="M764" s="49" t="str">
        <f t="shared" si="55"/>
        <v/>
      </c>
      <c r="N764" s="49" t="str">
        <f t="shared" si="55"/>
        <v/>
      </c>
      <c r="O764" s="49" t="str">
        <f t="shared" si="56"/>
        <v/>
      </c>
      <c r="P764" s="49" t="str">
        <f t="shared" si="57"/>
        <v/>
      </c>
      <c r="Q764" s="49" t="str">
        <f t="shared" si="57"/>
        <v/>
      </c>
      <c r="R764" s="50" t="str">
        <f t="shared" si="57"/>
        <v/>
      </c>
      <c r="S764" s="10"/>
    </row>
    <row r="765" spans="1:19" x14ac:dyDescent="0.25">
      <c r="A765" s="10"/>
      <c r="B765" s="4" t="str">
        <f>'CALC | Main Engine'!$B765</f>
        <v/>
      </c>
      <c r="C765" s="5" t="str">
        <f>'CALC | Main Engine'!$E765</f>
        <v/>
      </c>
      <c r="D765" s="27" t="str">
        <f>IF(ISBLANK('INPUT | Operations'!$C770),"",'INPUT | Operations'!$C769)</f>
        <v/>
      </c>
      <c r="E765" s="32" t="str">
        <f>IF(ISBLANK('INPUT | Operations'!$C770),"",'INPUT | Operations'!$C770)</f>
        <v/>
      </c>
      <c r="F765" s="123" t="str">
        <f t="shared" si="58"/>
        <v/>
      </c>
      <c r="G765" s="49" t="str">
        <f t="shared" si="58"/>
        <v/>
      </c>
      <c r="H765" s="49" t="str">
        <f t="shared" si="58"/>
        <v/>
      </c>
      <c r="I765" s="49" t="str">
        <f t="shared" si="58"/>
        <v/>
      </c>
      <c r="J765" s="49" t="str">
        <f t="shared" si="58"/>
        <v/>
      </c>
      <c r="K765" s="50" t="str">
        <f t="shared" si="58"/>
        <v/>
      </c>
      <c r="L765" s="49" t="str">
        <f t="shared" si="55"/>
        <v/>
      </c>
      <c r="M765" s="49" t="str">
        <f t="shared" si="55"/>
        <v/>
      </c>
      <c r="N765" s="49" t="str">
        <f t="shared" si="55"/>
        <v/>
      </c>
      <c r="O765" s="49" t="str">
        <f t="shared" si="56"/>
        <v/>
      </c>
      <c r="P765" s="49" t="str">
        <f t="shared" si="57"/>
        <v/>
      </c>
      <c r="Q765" s="49" t="str">
        <f t="shared" si="57"/>
        <v/>
      </c>
      <c r="R765" s="50" t="str">
        <f t="shared" si="57"/>
        <v/>
      </c>
      <c r="S765" s="10"/>
    </row>
    <row r="766" spans="1:19" x14ac:dyDescent="0.25">
      <c r="A766" s="10"/>
      <c r="B766" s="4" t="str">
        <f>'CALC | Main Engine'!$B766</f>
        <v/>
      </c>
      <c r="C766" s="5" t="str">
        <f>'CALC | Main Engine'!$E766</f>
        <v/>
      </c>
      <c r="D766" s="27" t="str">
        <f>IF(ISBLANK('INPUT | Operations'!$C771),"",'INPUT | Operations'!$C770)</f>
        <v/>
      </c>
      <c r="E766" s="32" t="str">
        <f>IF(ISBLANK('INPUT | Operations'!$C771),"",'INPUT | Operations'!$C771)</f>
        <v/>
      </c>
      <c r="F766" s="123" t="str">
        <f t="shared" si="58"/>
        <v/>
      </c>
      <c r="G766" s="49" t="str">
        <f t="shared" si="58"/>
        <v/>
      </c>
      <c r="H766" s="49" t="str">
        <f t="shared" si="58"/>
        <v/>
      </c>
      <c r="I766" s="49" t="str">
        <f t="shared" si="58"/>
        <v/>
      </c>
      <c r="J766" s="49" t="str">
        <f t="shared" si="58"/>
        <v/>
      </c>
      <c r="K766" s="50" t="str">
        <f t="shared" si="58"/>
        <v/>
      </c>
      <c r="L766" s="49" t="str">
        <f t="shared" si="55"/>
        <v/>
      </c>
      <c r="M766" s="49" t="str">
        <f t="shared" si="55"/>
        <v/>
      </c>
      <c r="N766" s="49" t="str">
        <f t="shared" si="55"/>
        <v/>
      </c>
      <c r="O766" s="49" t="str">
        <f t="shared" si="56"/>
        <v/>
      </c>
      <c r="P766" s="49" t="str">
        <f t="shared" si="57"/>
        <v/>
      </c>
      <c r="Q766" s="49" t="str">
        <f t="shared" si="57"/>
        <v/>
      </c>
      <c r="R766" s="50" t="str">
        <f t="shared" si="57"/>
        <v/>
      </c>
      <c r="S766" s="10"/>
    </row>
    <row r="767" spans="1:19" x14ac:dyDescent="0.25">
      <c r="A767" s="10"/>
      <c r="B767" s="4" t="str">
        <f>'CALC | Main Engine'!$B767</f>
        <v/>
      </c>
      <c r="C767" s="5" t="str">
        <f>'CALC | Main Engine'!$E767</f>
        <v/>
      </c>
      <c r="D767" s="27" t="str">
        <f>IF(ISBLANK('INPUT | Operations'!$C772),"",'INPUT | Operations'!$C771)</f>
        <v/>
      </c>
      <c r="E767" s="32" t="str">
        <f>IF(ISBLANK('INPUT | Operations'!$C772),"",'INPUT | Operations'!$C772)</f>
        <v/>
      </c>
      <c r="F767" s="123" t="str">
        <f t="shared" si="58"/>
        <v/>
      </c>
      <c r="G767" s="49" t="str">
        <f t="shared" si="58"/>
        <v/>
      </c>
      <c r="H767" s="49" t="str">
        <f t="shared" si="58"/>
        <v/>
      </c>
      <c r="I767" s="49" t="str">
        <f t="shared" si="58"/>
        <v/>
      </c>
      <c r="J767" s="49" t="str">
        <f t="shared" si="58"/>
        <v/>
      </c>
      <c r="K767" s="50" t="str">
        <f t="shared" si="58"/>
        <v/>
      </c>
      <c r="L767" s="49" t="str">
        <f t="shared" si="55"/>
        <v/>
      </c>
      <c r="M767" s="49" t="str">
        <f t="shared" si="55"/>
        <v/>
      </c>
      <c r="N767" s="49" t="str">
        <f t="shared" si="55"/>
        <v/>
      </c>
      <c r="O767" s="49" t="str">
        <f t="shared" si="56"/>
        <v/>
      </c>
      <c r="P767" s="49" t="str">
        <f t="shared" si="57"/>
        <v/>
      </c>
      <c r="Q767" s="49" t="str">
        <f t="shared" si="57"/>
        <v/>
      </c>
      <c r="R767" s="50" t="str">
        <f t="shared" si="57"/>
        <v/>
      </c>
      <c r="S767" s="10"/>
    </row>
    <row r="768" spans="1:19" x14ac:dyDescent="0.25">
      <c r="A768" s="10"/>
      <c r="B768" s="4" t="str">
        <f>'CALC | Main Engine'!$B768</f>
        <v/>
      </c>
      <c r="C768" s="5" t="str">
        <f>'CALC | Main Engine'!$E768</f>
        <v/>
      </c>
      <c r="D768" s="27" t="str">
        <f>IF(ISBLANK('INPUT | Operations'!$C773),"",'INPUT | Operations'!$C772)</f>
        <v/>
      </c>
      <c r="E768" s="32" t="str">
        <f>IF(ISBLANK('INPUT | Operations'!$C773),"",'INPUT | Operations'!$C773)</f>
        <v/>
      </c>
      <c r="F768" s="123" t="str">
        <f t="shared" si="58"/>
        <v/>
      </c>
      <c r="G768" s="49" t="str">
        <f t="shared" si="58"/>
        <v/>
      </c>
      <c r="H768" s="49" t="str">
        <f t="shared" si="58"/>
        <v/>
      </c>
      <c r="I768" s="49" t="str">
        <f t="shared" si="58"/>
        <v/>
      </c>
      <c r="J768" s="49" t="str">
        <f t="shared" si="58"/>
        <v/>
      </c>
      <c r="K768" s="50" t="str">
        <f t="shared" si="58"/>
        <v/>
      </c>
      <c r="L768" s="49" t="str">
        <f t="shared" si="55"/>
        <v/>
      </c>
      <c r="M768" s="49" t="str">
        <f t="shared" si="55"/>
        <v/>
      </c>
      <c r="N768" s="49" t="str">
        <f t="shared" si="55"/>
        <v/>
      </c>
      <c r="O768" s="49" t="str">
        <f t="shared" si="56"/>
        <v/>
      </c>
      <c r="P768" s="49" t="str">
        <f t="shared" si="57"/>
        <v/>
      </c>
      <c r="Q768" s="49" t="str">
        <f t="shared" si="57"/>
        <v/>
      </c>
      <c r="R768" s="50" t="str">
        <f t="shared" si="57"/>
        <v/>
      </c>
      <c r="S768" s="10"/>
    </row>
    <row r="769" spans="1:19" x14ac:dyDescent="0.25">
      <c r="A769" s="10"/>
      <c r="B769" s="4" t="str">
        <f>'CALC | Main Engine'!$B769</f>
        <v/>
      </c>
      <c r="C769" s="5" t="str">
        <f>'CALC | Main Engine'!$E769</f>
        <v/>
      </c>
      <c r="D769" s="27" t="str">
        <f>IF(ISBLANK('INPUT | Operations'!$C774),"",'INPUT | Operations'!$C773)</f>
        <v/>
      </c>
      <c r="E769" s="32" t="str">
        <f>IF(ISBLANK('INPUT | Operations'!$C774),"",'INPUT | Operations'!$C774)</f>
        <v/>
      </c>
      <c r="F769" s="123" t="str">
        <f t="shared" si="58"/>
        <v/>
      </c>
      <c r="G769" s="49" t="str">
        <f t="shared" si="58"/>
        <v/>
      </c>
      <c r="H769" s="49" t="str">
        <f t="shared" si="58"/>
        <v/>
      </c>
      <c r="I769" s="49" t="str">
        <f t="shared" si="58"/>
        <v/>
      </c>
      <c r="J769" s="49" t="str">
        <f t="shared" si="58"/>
        <v/>
      </c>
      <c r="K769" s="50" t="str">
        <f t="shared" si="58"/>
        <v/>
      </c>
      <c r="L769" s="49" t="str">
        <f t="shared" si="55"/>
        <v/>
      </c>
      <c r="M769" s="49" t="str">
        <f t="shared" si="55"/>
        <v/>
      </c>
      <c r="N769" s="49" t="str">
        <f t="shared" si="55"/>
        <v/>
      </c>
      <c r="O769" s="49" t="str">
        <f t="shared" si="56"/>
        <v/>
      </c>
      <c r="P769" s="49" t="str">
        <f t="shared" si="57"/>
        <v/>
      </c>
      <c r="Q769" s="49" t="str">
        <f t="shared" si="57"/>
        <v/>
      </c>
      <c r="R769" s="50" t="str">
        <f t="shared" si="57"/>
        <v/>
      </c>
      <c r="S769" s="10"/>
    </row>
    <row r="770" spans="1:19" x14ac:dyDescent="0.25">
      <c r="A770" s="10"/>
      <c r="B770" s="4" t="str">
        <f>'CALC | Main Engine'!$B770</f>
        <v/>
      </c>
      <c r="C770" s="5" t="str">
        <f>'CALC | Main Engine'!$E770</f>
        <v/>
      </c>
      <c r="D770" s="27" t="str">
        <f>IF(ISBLANK('INPUT | Operations'!$C775),"",'INPUT | Operations'!$C774)</f>
        <v/>
      </c>
      <c r="E770" s="32" t="str">
        <f>IF(ISBLANK('INPUT | Operations'!$C775),"",'INPUT | Operations'!$C775)</f>
        <v/>
      </c>
      <c r="F770" s="123" t="str">
        <f t="shared" si="58"/>
        <v/>
      </c>
      <c r="G770" s="49" t="str">
        <f t="shared" si="58"/>
        <v/>
      </c>
      <c r="H770" s="49" t="str">
        <f t="shared" si="58"/>
        <v/>
      </c>
      <c r="I770" s="49" t="str">
        <f t="shared" si="58"/>
        <v/>
      </c>
      <c r="J770" s="49" t="str">
        <f t="shared" si="58"/>
        <v/>
      </c>
      <c r="K770" s="50" t="str">
        <f t="shared" si="58"/>
        <v/>
      </c>
      <c r="L770" s="49" t="str">
        <f t="shared" si="55"/>
        <v/>
      </c>
      <c r="M770" s="49" t="str">
        <f t="shared" si="55"/>
        <v/>
      </c>
      <c r="N770" s="49" t="str">
        <f t="shared" si="55"/>
        <v/>
      </c>
      <c r="O770" s="49" t="str">
        <f t="shared" si="56"/>
        <v/>
      </c>
      <c r="P770" s="49" t="str">
        <f t="shared" si="57"/>
        <v/>
      </c>
      <c r="Q770" s="49" t="str">
        <f t="shared" si="57"/>
        <v/>
      </c>
      <c r="R770" s="50" t="str">
        <f t="shared" si="57"/>
        <v/>
      </c>
      <c r="S770" s="10"/>
    </row>
    <row r="771" spans="1:19" x14ac:dyDescent="0.25">
      <c r="A771" s="10"/>
      <c r="B771" s="4" t="str">
        <f>'CALC | Main Engine'!$B771</f>
        <v/>
      </c>
      <c r="C771" s="5" t="str">
        <f>'CALC | Main Engine'!$E771</f>
        <v/>
      </c>
      <c r="D771" s="27" t="str">
        <f>IF(ISBLANK('INPUT | Operations'!$C776),"",'INPUT | Operations'!$C775)</f>
        <v/>
      </c>
      <c r="E771" s="32" t="str">
        <f>IF(ISBLANK('INPUT | Operations'!$C776),"",'INPUT | Operations'!$C776)</f>
        <v/>
      </c>
      <c r="F771" s="123" t="str">
        <f t="shared" si="58"/>
        <v/>
      </c>
      <c r="G771" s="49" t="str">
        <f t="shared" si="58"/>
        <v/>
      </c>
      <c r="H771" s="49" t="str">
        <f t="shared" si="58"/>
        <v/>
      </c>
      <c r="I771" s="49" t="str">
        <f t="shared" si="58"/>
        <v/>
      </c>
      <c r="J771" s="49" t="str">
        <f t="shared" si="58"/>
        <v/>
      </c>
      <c r="K771" s="50" t="str">
        <f t="shared" si="58"/>
        <v/>
      </c>
      <c r="L771" s="49" t="str">
        <f t="shared" si="55"/>
        <v/>
      </c>
      <c r="M771" s="49" t="str">
        <f t="shared" si="55"/>
        <v/>
      </c>
      <c r="N771" s="49" t="str">
        <f t="shared" si="55"/>
        <v/>
      </c>
      <c r="O771" s="49" t="str">
        <f t="shared" si="56"/>
        <v/>
      </c>
      <c r="P771" s="49" t="str">
        <f t="shared" si="57"/>
        <v/>
      </c>
      <c r="Q771" s="49" t="str">
        <f t="shared" si="57"/>
        <v/>
      </c>
      <c r="R771" s="50" t="str">
        <f t="shared" si="57"/>
        <v/>
      </c>
      <c r="S771" s="10"/>
    </row>
    <row r="772" spans="1:19" x14ac:dyDescent="0.25">
      <c r="A772" s="10"/>
      <c r="B772" s="4" t="str">
        <f>'CALC | Main Engine'!$B772</f>
        <v/>
      </c>
      <c r="C772" s="5" t="str">
        <f>'CALC | Main Engine'!$E772</f>
        <v/>
      </c>
      <c r="D772" s="27" t="str">
        <f>IF(ISBLANK('INPUT | Operations'!$C777),"",'INPUT | Operations'!$C776)</f>
        <v/>
      </c>
      <c r="E772" s="32" t="str">
        <f>IF(ISBLANK('INPUT | Operations'!$C777),"",'INPUT | Operations'!$C777)</f>
        <v/>
      </c>
      <c r="F772" s="123" t="str">
        <f t="shared" si="58"/>
        <v/>
      </c>
      <c r="G772" s="49" t="str">
        <f t="shared" si="58"/>
        <v/>
      </c>
      <c r="H772" s="49" t="str">
        <f t="shared" si="58"/>
        <v/>
      </c>
      <c r="I772" s="49" t="str">
        <f t="shared" si="58"/>
        <v/>
      </c>
      <c r="J772" s="49" t="str">
        <f t="shared" si="58"/>
        <v/>
      </c>
      <c r="K772" s="50" t="str">
        <f t="shared" si="58"/>
        <v/>
      </c>
      <c r="L772" s="49" t="str">
        <f t="shared" si="55"/>
        <v/>
      </c>
      <c r="M772" s="49" t="str">
        <f t="shared" si="55"/>
        <v/>
      </c>
      <c r="N772" s="49" t="str">
        <f t="shared" si="55"/>
        <v/>
      </c>
      <c r="O772" s="49" t="str">
        <f t="shared" si="56"/>
        <v/>
      </c>
      <c r="P772" s="49" t="str">
        <f t="shared" si="57"/>
        <v/>
      </c>
      <c r="Q772" s="49" t="str">
        <f t="shared" si="57"/>
        <v/>
      </c>
      <c r="R772" s="50" t="str">
        <f t="shared" si="57"/>
        <v/>
      </c>
      <c r="S772" s="10"/>
    </row>
    <row r="773" spans="1:19" x14ac:dyDescent="0.25">
      <c r="A773" s="10"/>
      <c r="B773" s="4" t="str">
        <f>'CALC | Main Engine'!$B773</f>
        <v/>
      </c>
      <c r="C773" s="5" t="str">
        <f>'CALC | Main Engine'!$E773</f>
        <v/>
      </c>
      <c r="D773" s="27" t="str">
        <f>IF(ISBLANK('INPUT | Operations'!$C778),"",'INPUT | Operations'!$C777)</f>
        <v/>
      </c>
      <c r="E773" s="32" t="str">
        <f>IF(ISBLANK('INPUT | Operations'!$C778),"",'INPUT | Operations'!$C778)</f>
        <v/>
      </c>
      <c r="F773" s="123" t="str">
        <f t="shared" si="58"/>
        <v/>
      </c>
      <c r="G773" s="49" t="str">
        <f t="shared" si="58"/>
        <v/>
      </c>
      <c r="H773" s="49" t="str">
        <f t="shared" si="58"/>
        <v/>
      </c>
      <c r="I773" s="49" t="str">
        <f t="shared" si="58"/>
        <v/>
      </c>
      <c r="J773" s="49" t="str">
        <f t="shared" si="58"/>
        <v/>
      </c>
      <c r="K773" s="50" t="str">
        <f t="shared" si="58"/>
        <v/>
      </c>
      <c r="L773" s="49" t="str">
        <f t="shared" si="55"/>
        <v/>
      </c>
      <c r="M773" s="49" t="str">
        <f t="shared" si="55"/>
        <v/>
      </c>
      <c r="N773" s="49" t="str">
        <f t="shared" si="55"/>
        <v/>
      </c>
      <c r="O773" s="49" t="str">
        <f t="shared" si="56"/>
        <v/>
      </c>
      <c r="P773" s="49" t="str">
        <f t="shared" si="57"/>
        <v/>
      </c>
      <c r="Q773" s="49" t="str">
        <f t="shared" si="57"/>
        <v/>
      </c>
      <c r="R773" s="50" t="str">
        <f t="shared" si="57"/>
        <v/>
      </c>
      <c r="S773" s="10"/>
    </row>
    <row r="774" spans="1:19" x14ac:dyDescent="0.25">
      <c r="A774" s="10"/>
      <c r="B774" s="4" t="str">
        <f>'CALC | Main Engine'!$B774</f>
        <v/>
      </c>
      <c r="C774" s="5" t="str">
        <f>'CALC | Main Engine'!$E774</f>
        <v/>
      </c>
      <c r="D774" s="27" t="str">
        <f>IF(ISBLANK('INPUT | Operations'!$C779),"",'INPUT | Operations'!$C778)</f>
        <v/>
      </c>
      <c r="E774" s="32" t="str">
        <f>IF(ISBLANK('INPUT | Operations'!$C779),"",'INPUT | Operations'!$C779)</f>
        <v/>
      </c>
      <c r="F774" s="123" t="str">
        <f t="shared" si="58"/>
        <v/>
      </c>
      <c r="G774" s="49" t="str">
        <f t="shared" si="58"/>
        <v/>
      </c>
      <c r="H774" s="49" t="str">
        <f t="shared" si="58"/>
        <v/>
      </c>
      <c r="I774" s="49" t="str">
        <f t="shared" si="58"/>
        <v/>
      </c>
      <c r="J774" s="49" t="str">
        <f t="shared" si="58"/>
        <v/>
      </c>
      <c r="K774" s="50" t="str">
        <f t="shared" si="58"/>
        <v/>
      </c>
      <c r="L774" s="49" t="str">
        <f t="shared" si="55"/>
        <v/>
      </c>
      <c r="M774" s="49" t="str">
        <f t="shared" si="55"/>
        <v/>
      </c>
      <c r="N774" s="49" t="str">
        <f t="shared" si="55"/>
        <v/>
      </c>
      <c r="O774" s="49" t="str">
        <f t="shared" si="56"/>
        <v/>
      </c>
      <c r="P774" s="49" t="str">
        <f t="shared" si="57"/>
        <v/>
      </c>
      <c r="Q774" s="49" t="str">
        <f t="shared" si="57"/>
        <v/>
      </c>
      <c r="R774" s="50" t="str">
        <f t="shared" si="57"/>
        <v/>
      </c>
      <c r="S774" s="10"/>
    </row>
    <row r="775" spans="1:19" x14ac:dyDescent="0.25">
      <c r="A775" s="10"/>
      <c r="B775" s="4" t="str">
        <f>'CALC | Main Engine'!$B775</f>
        <v/>
      </c>
      <c r="C775" s="5" t="str">
        <f>'CALC | Main Engine'!$E775</f>
        <v/>
      </c>
      <c r="D775" s="27" t="str">
        <f>IF(ISBLANK('INPUT | Operations'!$C780),"",'INPUT | Operations'!$C779)</f>
        <v/>
      </c>
      <c r="E775" s="32" t="str">
        <f>IF(ISBLANK('INPUT | Operations'!$C780),"",'INPUT | Operations'!$C780)</f>
        <v/>
      </c>
      <c r="F775" s="123" t="str">
        <f t="shared" si="58"/>
        <v/>
      </c>
      <c r="G775" s="49" t="str">
        <f t="shared" si="58"/>
        <v/>
      </c>
      <c r="H775" s="49" t="str">
        <f t="shared" si="58"/>
        <v/>
      </c>
      <c r="I775" s="49" t="str">
        <f t="shared" si="58"/>
        <v/>
      </c>
      <c r="J775" s="49" t="str">
        <f t="shared" si="58"/>
        <v/>
      </c>
      <c r="K775" s="50" t="str">
        <f t="shared" si="58"/>
        <v/>
      </c>
      <c r="L775" s="49" t="str">
        <f t="shared" si="55"/>
        <v/>
      </c>
      <c r="M775" s="49" t="str">
        <f t="shared" si="55"/>
        <v/>
      </c>
      <c r="N775" s="49" t="str">
        <f t="shared" si="55"/>
        <v/>
      </c>
      <c r="O775" s="49" t="str">
        <f t="shared" si="56"/>
        <v/>
      </c>
      <c r="P775" s="49" t="str">
        <f t="shared" si="57"/>
        <v/>
      </c>
      <c r="Q775" s="49" t="str">
        <f t="shared" si="57"/>
        <v/>
      </c>
      <c r="R775" s="50" t="str">
        <f t="shared" si="57"/>
        <v/>
      </c>
      <c r="S775" s="10"/>
    </row>
    <row r="776" spans="1:19" x14ac:dyDescent="0.25">
      <c r="A776" s="10"/>
      <c r="B776" s="4" t="str">
        <f>'CALC | Main Engine'!$B776</f>
        <v/>
      </c>
      <c r="C776" s="5" t="str">
        <f>'CALC | Main Engine'!$E776</f>
        <v/>
      </c>
      <c r="D776" s="27" t="str">
        <f>IF(ISBLANK('INPUT | Operations'!$C781),"",'INPUT | Operations'!$C780)</f>
        <v/>
      </c>
      <c r="E776" s="32" t="str">
        <f>IF(ISBLANK('INPUT | Operations'!$C781),"",'INPUT | Operations'!$C781)</f>
        <v/>
      </c>
      <c r="F776" s="123" t="str">
        <f t="shared" si="58"/>
        <v/>
      </c>
      <c r="G776" s="49" t="str">
        <f t="shared" si="58"/>
        <v/>
      </c>
      <c r="H776" s="49" t="str">
        <f t="shared" si="58"/>
        <v/>
      </c>
      <c r="I776" s="49" t="str">
        <f t="shared" si="58"/>
        <v/>
      </c>
      <c r="J776" s="49" t="str">
        <f t="shared" si="58"/>
        <v/>
      </c>
      <c r="K776" s="50" t="str">
        <f t="shared" si="58"/>
        <v/>
      </c>
      <c r="L776" s="49" t="str">
        <f t="shared" si="55"/>
        <v/>
      </c>
      <c r="M776" s="49" t="str">
        <f t="shared" si="55"/>
        <v/>
      </c>
      <c r="N776" s="49" t="str">
        <f t="shared" si="55"/>
        <v/>
      </c>
      <c r="O776" s="49" t="str">
        <f t="shared" si="56"/>
        <v/>
      </c>
      <c r="P776" s="49" t="str">
        <f t="shared" si="57"/>
        <v/>
      </c>
      <c r="Q776" s="49" t="str">
        <f t="shared" si="57"/>
        <v/>
      </c>
      <c r="R776" s="50" t="str">
        <f t="shared" si="57"/>
        <v/>
      </c>
      <c r="S776" s="10"/>
    </row>
    <row r="777" spans="1:19" x14ac:dyDescent="0.25">
      <c r="A777" s="10"/>
      <c r="B777" s="4" t="str">
        <f>'CALC | Main Engine'!$B777</f>
        <v/>
      </c>
      <c r="C777" s="5" t="str">
        <f>'CALC | Main Engine'!$E777</f>
        <v/>
      </c>
      <c r="D777" s="27" t="str">
        <f>IF(ISBLANK('INPUT | Operations'!$C782),"",'INPUT | Operations'!$C781)</f>
        <v/>
      </c>
      <c r="E777" s="32" t="str">
        <f>IF(ISBLANK('INPUT | Operations'!$C782),"",'INPUT | Operations'!$C782)</f>
        <v/>
      </c>
      <c r="F777" s="123" t="str">
        <f t="shared" si="58"/>
        <v/>
      </c>
      <c r="G777" s="49" t="str">
        <f t="shared" si="58"/>
        <v/>
      </c>
      <c r="H777" s="49" t="str">
        <f t="shared" si="58"/>
        <v/>
      </c>
      <c r="I777" s="49" t="str">
        <f t="shared" si="58"/>
        <v/>
      </c>
      <c r="J777" s="49" t="str">
        <f t="shared" si="58"/>
        <v/>
      </c>
      <c r="K777" s="50" t="str">
        <f t="shared" si="58"/>
        <v/>
      </c>
      <c r="L777" s="49" t="str">
        <f t="shared" ref="L777:N840" si="59">IFERROR(IF(AND($E777&gt;$D777,MIN($D777:$E777)&lt;L$5,MAX($D777:$E777)&gt;L$4),MIN(MAX($D777:$E777),L$5)-MAX(MIN($D777:$E777),L$4),0)/(MAX($D777:$E777)-MIN($D777:$E777)),"")</f>
        <v/>
      </c>
      <c r="M777" s="49" t="str">
        <f t="shared" si="59"/>
        <v/>
      </c>
      <c r="N777" s="49" t="str">
        <f t="shared" si="59"/>
        <v/>
      </c>
      <c r="O777" s="49" t="str">
        <f t="shared" ref="O777:O840" si="60">IFERROR(IF(AND(MIN($D777:$E777)&lt;O$5,MAX($D777:$E777)&gt;O$4),MIN(MAX($D777:$E777),O$5)-MAX(MIN($D777:$E777),O$4),0)/(MAX($D777:$E777)-MIN($D777:$E777)),"")</f>
        <v/>
      </c>
      <c r="P777" s="49" t="str">
        <f t="shared" ref="P777:R840" si="61">IFERROR(IF(AND($D777&gt;$E777,MIN($D777:$E777)&lt;P$5,MAX($D777:$E777)&gt;P$4),MIN(MAX($D777:$E777),P$5)-MAX(MIN($D777:$E777),P$4),0)/(MAX($D777:$E777)-MIN($D777:$E777)),"")</f>
        <v/>
      </c>
      <c r="Q777" s="49" t="str">
        <f t="shared" si="61"/>
        <v/>
      </c>
      <c r="R777" s="50" t="str">
        <f t="shared" si="61"/>
        <v/>
      </c>
      <c r="S777" s="10"/>
    </row>
    <row r="778" spans="1:19" x14ac:dyDescent="0.25">
      <c r="A778" s="10"/>
      <c r="B778" s="4" t="str">
        <f>'CALC | Main Engine'!$B778</f>
        <v/>
      </c>
      <c r="C778" s="5" t="str">
        <f>'CALC | Main Engine'!$E778</f>
        <v/>
      </c>
      <c r="D778" s="27" t="str">
        <f>IF(ISBLANK('INPUT | Operations'!$C783),"",'INPUT | Operations'!$C782)</f>
        <v/>
      </c>
      <c r="E778" s="32" t="str">
        <f>IF(ISBLANK('INPUT | Operations'!$C783),"",'INPUT | Operations'!$C783)</f>
        <v/>
      </c>
      <c r="F778" s="123" t="str">
        <f t="shared" si="58"/>
        <v/>
      </c>
      <c r="G778" s="49" t="str">
        <f t="shared" si="58"/>
        <v/>
      </c>
      <c r="H778" s="49" t="str">
        <f t="shared" si="58"/>
        <v/>
      </c>
      <c r="I778" s="49" t="str">
        <f t="shared" si="58"/>
        <v/>
      </c>
      <c r="J778" s="49" t="str">
        <f t="shared" si="58"/>
        <v/>
      </c>
      <c r="K778" s="50" t="str">
        <f t="shared" si="58"/>
        <v/>
      </c>
      <c r="L778" s="49" t="str">
        <f t="shared" si="59"/>
        <v/>
      </c>
      <c r="M778" s="49" t="str">
        <f t="shared" si="59"/>
        <v/>
      </c>
      <c r="N778" s="49" t="str">
        <f t="shared" si="59"/>
        <v/>
      </c>
      <c r="O778" s="49" t="str">
        <f t="shared" si="60"/>
        <v/>
      </c>
      <c r="P778" s="49" t="str">
        <f t="shared" si="61"/>
        <v/>
      </c>
      <c r="Q778" s="49" t="str">
        <f t="shared" si="61"/>
        <v/>
      </c>
      <c r="R778" s="50" t="str">
        <f t="shared" si="61"/>
        <v/>
      </c>
      <c r="S778" s="10"/>
    </row>
    <row r="779" spans="1:19" x14ac:dyDescent="0.25">
      <c r="A779" s="10"/>
      <c r="B779" s="4" t="str">
        <f>'CALC | Main Engine'!$B779</f>
        <v/>
      </c>
      <c r="C779" s="5" t="str">
        <f>'CALC | Main Engine'!$E779</f>
        <v/>
      </c>
      <c r="D779" s="27" t="str">
        <f>IF(ISBLANK('INPUT | Operations'!$C784),"",'INPUT | Operations'!$C783)</f>
        <v/>
      </c>
      <c r="E779" s="32" t="str">
        <f>IF(ISBLANK('INPUT | Operations'!$C784),"",'INPUT | Operations'!$C784)</f>
        <v/>
      </c>
      <c r="F779" s="123" t="str">
        <f t="shared" si="58"/>
        <v/>
      </c>
      <c r="G779" s="49" t="str">
        <f t="shared" si="58"/>
        <v/>
      </c>
      <c r="H779" s="49" t="str">
        <f t="shared" si="58"/>
        <v/>
      </c>
      <c r="I779" s="49" t="str">
        <f t="shared" si="58"/>
        <v/>
      </c>
      <c r="J779" s="49" t="str">
        <f t="shared" si="58"/>
        <v/>
      </c>
      <c r="K779" s="50" t="str">
        <f t="shared" si="58"/>
        <v/>
      </c>
      <c r="L779" s="49" t="str">
        <f t="shared" si="59"/>
        <v/>
      </c>
      <c r="M779" s="49" t="str">
        <f t="shared" si="59"/>
        <v/>
      </c>
      <c r="N779" s="49" t="str">
        <f t="shared" si="59"/>
        <v/>
      </c>
      <c r="O779" s="49" t="str">
        <f t="shared" si="60"/>
        <v/>
      </c>
      <c r="P779" s="49" t="str">
        <f t="shared" si="61"/>
        <v/>
      </c>
      <c r="Q779" s="49" t="str">
        <f t="shared" si="61"/>
        <v/>
      </c>
      <c r="R779" s="50" t="str">
        <f t="shared" si="61"/>
        <v/>
      </c>
      <c r="S779" s="10"/>
    </row>
    <row r="780" spans="1:19" x14ac:dyDescent="0.25">
      <c r="A780" s="10"/>
      <c r="B780" s="4" t="str">
        <f>'CALC | Main Engine'!$B780</f>
        <v/>
      </c>
      <c r="C780" s="5" t="str">
        <f>'CALC | Main Engine'!$E780</f>
        <v/>
      </c>
      <c r="D780" s="27" t="str">
        <f>IF(ISBLANK('INPUT | Operations'!$C785),"",'INPUT | Operations'!$C784)</f>
        <v/>
      </c>
      <c r="E780" s="32" t="str">
        <f>IF(ISBLANK('INPUT | Operations'!$C785),"",'INPUT | Operations'!$C785)</f>
        <v/>
      </c>
      <c r="F780" s="123" t="str">
        <f t="shared" si="58"/>
        <v/>
      </c>
      <c r="G780" s="49" t="str">
        <f t="shared" si="58"/>
        <v/>
      </c>
      <c r="H780" s="49" t="str">
        <f t="shared" si="58"/>
        <v/>
      </c>
      <c r="I780" s="49" t="str">
        <f t="shared" si="58"/>
        <v/>
      </c>
      <c r="J780" s="49" t="str">
        <f t="shared" si="58"/>
        <v/>
      </c>
      <c r="K780" s="50" t="str">
        <f t="shared" si="58"/>
        <v/>
      </c>
      <c r="L780" s="49" t="str">
        <f t="shared" si="59"/>
        <v/>
      </c>
      <c r="M780" s="49" t="str">
        <f t="shared" si="59"/>
        <v/>
      </c>
      <c r="N780" s="49" t="str">
        <f t="shared" si="59"/>
        <v/>
      </c>
      <c r="O780" s="49" t="str">
        <f t="shared" si="60"/>
        <v/>
      </c>
      <c r="P780" s="49" t="str">
        <f t="shared" si="61"/>
        <v/>
      </c>
      <c r="Q780" s="49" t="str">
        <f t="shared" si="61"/>
        <v/>
      </c>
      <c r="R780" s="50" t="str">
        <f t="shared" si="61"/>
        <v/>
      </c>
      <c r="S780" s="10"/>
    </row>
    <row r="781" spans="1:19" x14ac:dyDescent="0.25">
      <c r="A781" s="10"/>
      <c r="B781" s="4" t="str">
        <f>'CALC | Main Engine'!$B781</f>
        <v/>
      </c>
      <c r="C781" s="5" t="str">
        <f>'CALC | Main Engine'!$E781</f>
        <v/>
      </c>
      <c r="D781" s="27" t="str">
        <f>IF(ISBLANK('INPUT | Operations'!$C786),"",'INPUT | Operations'!$C785)</f>
        <v/>
      </c>
      <c r="E781" s="32" t="str">
        <f>IF(ISBLANK('INPUT | Operations'!$C786),"",'INPUT | Operations'!$C786)</f>
        <v/>
      </c>
      <c r="F781" s="123" t="str">
        <f t="shared" si="58"/>
        <v/>
      </c>
      <c r="G781" s="49" t="str">
        <f t="shared" si="58"/>
        <v/>
      </c>
      <c r="H781" s="49" t="str">
        <f t="shared" si="58"/>
        <v/>
      </c>
      <c r="I781" s="49" t="str">
        <f t="shared" si="58"/>
        <v/>
      </c>
      <c r="J781" s="49" t="str">
        <f t="shared" si="58"/>
        <v/>
      </c>
      <c r="K781" s="50" t="str">
        <f t="shared" si="58"/>
        <v/>
      </c>
      <c r="L781" s="49" t="str">
        <f t="shared" si="59"/>
        <v/>
      </c>
      <c r="M781" s="49" t="str">
        <f t="shared" si="59"/>
        <v/>
      </c>
      <c r="N781" s="49" t="str">
        <f t="shared" si="59"/>
        <v/>
      </c>
      <c r="O781" s="49" t="str">
        <f t="shared" si="60"/>
        <v/>
      </c>
      <c r="P781" s="49" t="str">
        <f t="shared" si="61"/>
        <v/>
      </c>
      <c r="Q781" s="49" t="str">
        <f t="shared" si="61"/>
        <v/>
      </c>
      <c r="R781" s="50" t="str">
        <f t="shared" si="61"/>
        <v/>
      </c>
      <c r="S781" s="10"/>
    </row>
    <row r="782" spans="1:19" x14ac:dyDescent="0.25">
      <c r="A782" s="10"/>
      <c r="B782" s="4" t="str">
        <f>'CALC | Main Engine'!$B782</f>
        <v/>
      </c>
      <c r="C782" s="5" t="str">
        <f>'CALC | Main Engine'!$E782</f>
        <v/>
      </c>
      <c r="D782" s="27" t="str">
        <f>IF(ISBLANK('INPUT | Operations'!$C787),"",'INPUT | Operations'!$C786)</f>
        <v/>
      </c>
      <c r="E782" s="32" t="str">
        <f>IF(ISBLANK('INPUT | Operations'!$C787),"",'INPUT | Operations'!$C787)</f>
        <v/>
      </c>
      <c r="F782" s="123" t="str">
        <f t="shared" si="58"/>
        <v/>
      </c>
      <c r="G782" s="49" t="str">
        <f t="shared" si="58"/>
        <v/>
      </c>
      <c r="H782" s="49" t="str">
        <f t="shared" si="58"/>
        <v/>
      </c>
      <c r="I782" s="49" t="str">
        <f t="shared" si="58"/>
        <v/>
      </c>
      <c r="J782" s="49" t="str">
        <f t="shared" si="58"/>
        <v/>
      </c>
      <c r="K782" s="50" t="str">
        <f t="shared" si="58"/>
        <v/>
      </c>
      <c r="L782" s="49" t="str">
        <f t="shared" si="59"/>
        <v/>
      </c>
      <c r="M782" s="49" t="str">
        <f t="shared" si="59"/>
        <v/>
      </c>
      <c r="N782" s="49" t="str">
        <f t="shared" si="59"/>
        <v/>
      </c>
      <c r="O782" s="49" t="str">
        <f t="shared" si="60"/>
        <v/>
      </c>
      <c r="P782" s="49" t="str">
        <f t="shared" si="61"/>
        <v/>
      </c>
      <c r="Q782" s="49" t="str">
        <f t="shared" si="61"/>
        <v/>
      </c>
      <c r="R782" s="50" t="str">
        <f t="shared" si="61"/>
        <v/>
      </c>
      <c r="S782" s="10"/>
    </row>
    <row r="783" spans="1:19" x14ac:dyDescent="0.25">
      <c r="A783" s="10"/>
      <c r="B783" s="4" t="str">
        <f>'CALC | Main Engine'!$B783</f>
        <v/>
      </c>
      <c r="C783" s="5" t="str">
        <f>'CALC | Main Engine'!$E783</f>
        <v/>
      </c>
      <c r="D783" s="27" t="str">
        <f>IF(ISBLANK('INPUT | Operations'!$C788),"",'INPUT | Operations'!$C787)</f>
        <v/>
      </c>
      <c r="E783" s="32" t="str">
        <f>IF(ISBLANK('INPUT | Operations'!$C788),"",'INPUT | Operations'!$C788)</f>
        <v/>
      </c>
      <c r="F783" s="123" t="str">
        <f t="shared" si="58"/>
        <v/>
      </c>
      <c r="G783" s="49" t="str">
        <f t="shared" si="58"/>
        <v/>
      </c>
      <c r="H783" s="49" t="str">
        <f t="shared" si="58"/>
        <v/>
      </c>
      <c r="I783" s="49" t="str">
        <f t="shared" si="58"/>
        <v/>
      </c>
      <c r="J783" s="49" t="str">
        <f t="shared" si="58"/>
        <v/>
      </c>
      <c r="K783" s="50" t="str">
        <f t="shared" si="58"/>
        <v/>
      </c>
      <c r="L783" s="49" t="str">
        <f t="shared" si="59"/>
        <v/>
      </c>
      <c r="M783" s="49" t="str">
        <f t="shared" si="59"/>
        <v/>
      </c>
      <c r="N783" s="49" t="str">
        <f t="shared" si="59"/>
        <v/>
      </c>
      <c r="O783" s="49" t="str">
        <f t="shared" si="60"/>
        <v/>
      </c>
      <c r="P783" s="49" t="str">
        <f t="shared" si="61"/>
        <v/>
      </c>
      <c r="Q783" s="49" t="str">
        <f t="shared" si="61"/>
        <v/>
      </c>
      <c r="R783" s="50" t="str">
        <f t="shared" si="61"/>
        <v/>
      </c>
      <c r="S783" s="10"/>
    </row>
    <row r="784" spans="1:19" x14ac:dyDescent="0.25">
      <c r="A784" s="10"/>
      <c r="B784" s="4" t="str">
        <f>'CALC | Main Engine'!$B784</f>
        <v/>
      </c>
      <c r="C784" s="5" t="str">
        <f>'CALC | Main Engine'!$E784</f>
        <v/>
      </c>
      <c r="D784" s="27" t="str">
        <f>IF(ISBLANK('INPUT | Operations'!$C789),"",'INPUT | Operations'!$C788)</f>
        <v/>
      </c>
      <c r="E784" s="32" t="str">
        <f>IF(ISBLANK('INPUT | Operations'!$C789),"",'INPUT | Operations'!$C789)</f>
        <v/>
      </c>
      <c r="F784" s="123" t="str">
        <f t="shared" si="58"/>
        <v/>
      </c>
      <c r="G784" s="49" t="str">
        <f t="shared" si="58"/>
        <v/>
      </c>
      <c r="H784" s="49" t="str">
        <f t="shared" si="58"/>
        <v/>
      </c>
      <c r="I784" s="49" t="str">
        <f t="shared" si="58"/>
        <v/>
      </c>
      <c r="J784" s="49" t="str">
        <f t="shared" si="58"/>
        <v/>
      </c>
      <c r="K784" s="50" t="str">
        <f t="shared" si="58"/>
        <v/>
      </c>
      <c r="L784" s="49" t="str">
        <f t="shared" si="59"/>
        <v/>
      </c>
      <c r="M784" s="49" t="str">
        <f t="shared" si="59"/>
        <v/>
      </c>
      <c r="N784" s="49" t="str">
        <f t="shared" si="59"/>
        <v/>
      </c>
      <c r="O784" s="49" t="str">
        <f t="shared" si="60"/>
        <v/>
      </c>
      <c r="P784" s="49" t="str">
        <f t="shared" si="61"/>
        <v/>
      </c>
      <c r="Q784" s="49" t="str">
        <f t="shared" si="61"/>
        <v/>
      </c>
      <c r="R784" s="50" t="str">
        <f t="shared" si="61"/>
        <v/>
      </c>
      <c r="S784" s="10"/>
    </row>
    <row r="785" spans="1:19" x14ac:dyDescent="0.25">
      <c r="A785" s="10"/>
      <c r="B785" s="4" t="str">
        <f>'CALC | Main Engine'!$B785</f>
        <v/>
      </c>
      <c r="C785" s="5" t="str">
        <f>'CALC | Main Engine'!$E785</f>
        <v/>
      </c>
      <c r="D785" s="27" t="str">
        <f>IF(ISBLANK('INPUT | Operations'!$C790),"",'INPUT | Operations'!$C789)</f>
        <v/>
      </c>
      <c r="E785" s="32" t="str">
        <f>IF(ISBLANK('INPUT | Operations'!$C790),"",'INPUT | Operations'!$C790)</f>
        <v/>
      </c>
      <c r="F785" s="123" t="str">
        <f t="shared" si="58"/>
        <v/>
      </c>
      <c r="G785" s="49" t="str">
        <f t="shared" si="58"/>
        <v/>
      </c>
      <c r="H785" s="49" t="str">
        <f t="shared" si="58"/>
        <v/>
      </c>
      <c r="I785" s="49" t="str">
        <f t="shared" si="58"/>
        <v/>
      </c>
      <c r="J785" s="49" t="str">
        <f t="shared" si="58"/>
        <v/>
      </c>
      <c r="K785" s="50" t="str">
        <f t="shared" si="58"/>
        <v/>
      </c>
      <c r="L785" s="49" t="str">
        <f t="shared" si="59"/>
        <v/>
      </c>
      <c r="M785" s="49" t="str">
        <f t="shared" si="59"/>
        <v/>
      </c>
      <c r="N785" s="49" t="str">
        <f t="shared" si="59"/>
        <v/>
      </c>
      <c r="O785" s="49" t="str">
        <f t="shared" si="60"/>
        <v/>
      </c>
      <c r="P785" s="49" t="str">
        <f t="shared" si="61"/>
        <v/>
      </c>
      <c r="Q785" s="49" t="str">
        <f t="shared" si="61"/>
        <v/>
      </c>
      <c r="R785" s="50" t="str">
        <f t="shared" si="61"/>
        <v/>
      </c>
      <c r="S785" s="10"/>
    </row>
    <row r="786" spans="1:19" x14ac:dyDescent="0.25">
      <c r="A786" s="10"/>
      <c r="B786" s="4" t="str">
        <f>'CALC | Main Engine'!$B786</f>
        <v/>
      </c>
      <c r="C786" s="5" t="str">
        <f>'CALC | Main Engine'!$E786</f>
        <v/>
      </c>
      <c r="D786" s="27" t="str">
        <f>IF(ISBLANK('INPUT | Operations'!$C791),"",'INPUT | Operations'!$C790)</f>
        <v/>
      </c>
      <c r="E786" s="32" t="str">
        <f>IF(ISBLANK('INPUT | Operations'!$C791),"",'INPUT | Operations'!$C791)</f>
        <v/>
      </c>
      <c r="F786" s="123" t="str">
        <f t="shared" si="58"/>
        <v/>
      </c>
      <c r="G786" s="49" t="str">
        <f t="shared" si="58"/>
        <v/>
      </c>
      <c r="H786" s="49" t="str">
        <f t="shared" si="58"/>
        <v/>
      </c>
      <c r="I786" s="49" t="str">
        <f t="shared" si="58"/>
        <v/>
      </c>
      <c r="J786" s="49" t="str">
        <f t="shared" si="58"/>
        <v/>
      </c>
      <c r="K786" s="50" t="str">
        <f t="shared" si="58"/>
        <v/>
      </c>
      <c r="L786" s="49" t="str">
        <f t="shared" si="59"/>
        <v/>
      </c>
      <c r="M786" s="49" t="str">
        <f t="shared" si="59"/>
        <v/>
      </c>
      <c r="N786" s="49" t="str">
        <f t="shared" si="59"/>
        <v/>
      </c>
      <c r="O786" s="49" t="str">
        <f t="shared" si="60"/>
        <v/>
      </c>
      <c r="P786" s="49" t="str">
        <f t="shared" si="61"/>
        <v/>
      </c>
      <c r="Q786" s="49" t="str">
        <f t="shared" si="61"/>
        <v/>
      </c>
      <c r="R786" s="50" t="str">
        <f t="shared" si="61"/>
        <v/>
      </c>
      <c r="S786" s="10"/>
    </row>
    <row r="787" spans="1:19" x14ac:dyDescent="0.25">
      <c r="A787" s="10"/>
      <c r="B787" s="4" t="str">
        <f>'CALC | Main Engine'!$B787</f>
        <v/>
      </c>
      <c r="C787" s="5" t="str">
        <f>'CALC | Main Engine'!$E787</f>
        <v/>
      </c>
      <c r="D787" s="27" t="str">
        <f>IF(ISBLANK('INPUT | Operations'!$C792),"",'INPUT | Operations'!$C791)</f>
        <v/>
      </c>
      <c r="E787" s="32" t="str">
        <f>IF(ISBLANK('INPUT | Operations'!$C792),"",'INPUT | Operations'!$C792)</f>
        <v/>
      </c>
      <c r="F787" s="123" t="str">
        <f t="shared" si="58"/>
        <v/>
      </c>
      <c r="G787" s="49" t="str">
        <f t="shared" si="58"/>
        <v/>
      </c>
      <c r="H787" s="49" t="str">
        <f t="shared" si="58"/>
        <v/>
      </c>
      <c r="I787" s="49" t="str">
        <f t="shared" si="58"/>
        <v/>
      </c>
      <c r="J787" s="49" t="str">
        <f t="shared" si="58"/>
        <v/>
      </c>
      <c r="K787" s="50" t="str">
        <f t="shared" si="58"/>
        <v/>
      </c>
      <c r="L787" s="49" t="str">
        <f t="shared" si="59"/>
        <v/>
      </c>
      <c r="M787" s="49" t="str">
        <f t="shared" si="59"/>
        <v/>
      </c>
      <c r="N787" s="49" t="str">
        <f t="shared" si="59"/>
        <v/>
      </c>
      <c r="O787" s="49" t="str">
        <f t="shared" si="60"/>
        <v/>
      </c>
      <c r="P787" s="49" t="str">
        <f t="shared" si="61"/>
        <v/>
      </c>
      <c r="Q787" s="49" t="str">
        <f t="shared" si="61"/>
        <v/>
      </c>
      <c r="R787" s="50" t="str">
        <f t="shared" si="61"/>
        <v/>
      </c>
      <c r="S787" s="10"/>
    </row>
    <row r="788" spans="1:19" x14ac:dyDescent="0.25">
      <c r="A788" s="10"/>
      <c r="B788" s="4" t="str">
        <f>'CALC | Main Engine'!$B788</f>
        <v/>
      </c>
      <c r="C788" s="5" t="str">
        <f>'CALC | Main Engine'!$E788</f>
        <v/>
      </c>
      <c r="D788" s="27" t="str">
        <f>IF(ISBLANK('INPUT | Operations'!$C793),"",'INPUT | Operations'!$C792)</f>
        <v/>
      </c>
      <c r="E788" s="32" t="str">
        <f>IF(ISBLANK('INPUT | Operations'!$C793),"",'INPUT | Operations'!$C793)</f>
        <v/>
      </c>
      <c r="F788" s="123" t="str">
        <f t="shared" si="58"/>
        <v/>
      </c>
      <c r="G788" s="49" t="str">
        <f t="shared" si="58"/>
        <v/>
      </c>
      <c r="H788" s="49" t="str">
        <f t="shared" si="58"/>
        <v/>
      </c>
      <c r="I788" s="49" t="str">
        <f t="shared" si="58"/>
        <v/>
      </c>
      <c r="J788" s="49" t="str">
        <f t="shared" si="58"/>
        <v/>
      </c>
      <c r="K788" s="50" t="str">
        <f t="shared" si="58"/>
        <v/>
      </c>
      <c r="L788" s="49" t="str">
        <f t="shared" si="59"/>
        <v/>
      </c>
      <c r="M788" s="49" t="str">
        <f t="shared" si="59"/>
        <v/>
      </c>
      <c r="N788" s="49" t="str">
        <f t="shared" si="59"/>
        <v/>
      </c>
      <c r="O788" s="49" t="str">
        <f t="shared" si="60"/>
        <v/>
      </c>
      <c r="P788" s="49" t="str">
        <f t="shared" si="61"/>
        <v/>
      </c>
      <c r="Q788" s="49" t="str">
        <f t="shared" si="61"/>
        <v/>
      </c>
      <c r="R788" s="50" t="str">
        <f t="shared" si="61"/>
        <v/>
      </c>
      <c r="S788" s="10"/>
    </row>
    <row r="789" spans="1:19" x14ac:dyDescent="0.25">
      <c r="A789" s="10"/>
      <c r="B789" s="4" t="str">
        <f>'CALC | Main Engine'!$B789</f>
        <v/>
      </c>
      <c r="C789" s="5" t="str">
        <f>'CALC | Main Engine'!$E789</f>
        <v/>
      </c>
      <c r="D789" s="27" t="str">
        <f>IF(ISBLANK('INPUT | Operations'!$C794),"",'INPUT | Operations'!$C793)</f>
        <v/>
      </c>
      <c r="E789" s="32" t="str">
        <f>IF(ISBLANK('INPUT | Operations'!$C794),"",'INPUT | Operations'!$C794)</f>
        <v/>
      </c>
      <c r="F789" s="123" t="str">
        <f t="shared" si="58"/>
        <v/>
      </c>
      <c r="G789" s="49" t="str">
        <f t="shared" si="58"/>
        <v/>
      </c>
      <c r="H789" s="49" t="str">
        <f t="shared" si="58"/>
        <v/>
      </c>
      <c r="I789" s="49" t="str">
        <f t="shared" si="58"/>
        <v/>
      </c>
      <c r="J789" s="49" t="str">
        <f t="shared" si="58"/>
        <v/>
      </c>
      <c r="K789" s="50" t="str">
        <f t="shared" si="58"/>
        <v/>
      </c>
      <c r="L789" s="49" t="str">
        <f t="shared" si="59"/>
        <v/>
      </c>
      <c r="M789" s="49" t="str">
        <f t="shared" si="59"/>
        <v/>
      </c>
      <c r="N789" s="49" t="str">
        <f t="shared" si="59"/>
        <v/>
      </c>
      <c r="O789" s="49" t="str">
        <f t="shared" si="60"/>
        <v/>
      </c>
      <c r="P789" s="49" t="str">
        <f t="shared" si="61"/>
        <v/>
      </c>
      <c r="Q789" s="49" t="str">
        <f t="shared" si="61"/>
        <v/>
      </c>
      <c r="R789" s="50" t="str">
        <f t="shared" si="61"/>
        <v/>
      </c>
      <c r="S789" s="10"/>
    </row>
    <row r="790" spans="1:19" x14ac:dyDescent="0.25">
      <c r="A790" s="10"/>
      <c r="B790" s="4" t="str">
        <f>'CALC | Main Engine'!$B790</f>
        <v/>
      </c>
      <c r="C790" s="5" t="str">
        <f>'CALC | Main Engine'!$E790</f>
        <v/>
      </c>
      <c r="D790" s="27" t="str">
        <f>IF(ISBLANK('INPUT | Operations'!$C795),"",'INPUT | Operations'!$C794)</f>
        <v/>
      </c>
      <c r="E790" s="32" t="str">
        <f>IF(ISBLANK('INPUT | Operations'!$C795),"",'INPUT | Operations'!$C795)</f>
        <v/>
      </c>
      <c r="F790" s="123" t="str">
        <f t="shared" si="58"/>
        <v/>
      </c>
      <c r="G790" s="49" t="str">
        <f t="shared" si="58"/>
        <v/>
      </c>
      <c r="H790" s="49" t="str">
        <f t="shared" si="58"/>
        <v/>
      </c>
      <c r="I790" s="49" t="str">
        <f t="shared" si="58"/>
        <v/>
      </c>
      <c r="J790" s="49" t="str">
        <f t="shared" si="58"/>
        <v/>
      </c>
      <c r="K790" s="50" t="str">
        <f t="shared" si="58"/>
        <v/>
      </c>
      <c r="L790" s="49" t="str">
        <f t="shared" si="59"/>
        <v/>
      </c>
      <c r="M790" s="49" t="str">
        <f t="shared" si="59"/>
        <v/>
      </c>
      <c r="N790" s="49" t="str">
        <f t="shared" si="59"/>
        <v/>
      </c>
      <c r="O790" s="49" t="str">
        <f t="shared" si="60"/>
        <v/>
      </c>
      <c r="P790" s="49" t="str">
        <f t="shared" si="61"/>
        <v/>
      </c>
      <c r="Q790" s="49" t="str">
        <f t="shared" si="61"/>
        <v/>
      </c>
      <c r="R790" s="50" t="str">
        <f t="shared" si="61"/>
        <v/>
      </c>
      <c r="S790" s="10"/>
    </row>
    <row r="791" spans="1:19" x14ac:dyDescent="0.25">
      <c r="A791" s="10"/>
      <c r="B791" s="4" t="str">
        <f>'CALC | Main Engine'!$B791</f>
        <v/>
      </c>
      <c r="C791" s="5" t="str">
        <f>'CALC | Main Engine'!$E791</f>
        <v/>
      </c>
      <c r="D791" s="27" t="str">
        <f>IF(ISBLANK('INPUT | Operations'!$C796),"",'INPUT | Operations'!$C795)</f>
        <v/>
      </c>
      <c r="E791" s="32" t="str">
        <f>IF(ISBLANK('INPUT | Operations'!$C796),"",'INPUT | Operations'!$C796)</f>
        <v/>
      </c>
      <c r="F791" s="123" t="str">
        <f t="shared" si="58"/>
        <v/>
      </c>
      <c r="G791" s="49" t="str">
        <f t="shared" si="58"/>
        <v/>
      </c>
      <c r="H791" s="49" t="str">
        <f t="shared" si="58"/>
        <v/>
      </c>
      <c r="I791" s="49" t="str">
        <f t="shared" si="58"/>
        <v/>
      </c>
      <c r="J791" s="49" t="str">
        <f t="shared" si="58"/>
        <v/>
      </c>
      <c r="K791" s="50" t="str">
        <f t="shared" si="58"/>
        <v/>
      </c>
      <c r="L791" s="49" t="str">
        <f t="shared" si="59"/>
        <v/>
      </c>
      <c r="M791" s="49" t="str">
        <f t="shared" si="59"/>
        <v/>
      </c>
      <c r="N791" s="49" t="str">
        <f t="shared" si="59"/>
        <v/>
      </c>
      <c r="O791" s="49" t="str">
        <f t="shared" si="60"/>
        <v/>
      </c>
      <c r="P791" s="49" t="str">
        <f t="shared" si="61"/>
        <v/>
      </c>
      <c r="Q791" s="49" t="str">
        <f t="shared" si="61"/>
        <v/>
      </c>
      <c r="R791" s="50" t="str">
        <f t="shared" si="61"/>
        <v/>
      </c>
      <c r="S791" s="10"/>
    </row>
    <row r="792" spans="1:19" x14ac:dyDescent="0.25">
      <c r="A792" s="10"/>
      <c r="B792" s="4" t="str">
        <f>'CALC | Main Engine'!$B792</f>
        <v/>
      </c>
      <c r="C792" s="5" t="str">
        <f>'CALC | Main Engine'!$E792</f>
        <v/>
      </c>
      <c r="D792" s="27" t="str">
        <f>IF(ISBLANK('INPUT | Operations'!$C797),"",'INPUT | Operations'!$C796)</f>
        <v/>
      </c>
      <c r="E792" s="32" t="str">
        <f>IF(ISBLANK('INPUT | Operations'!$C797),"",'INPUT | Operations'!$C797)</f>
        <v/>
      </c>
      <c r="F792" s="123" t="str">
        <f t="shared" si="58"/>
        <v/>
      </c>
      <c r="G792" s="49" t="str">
        <f t="shared" si="58"/>
        <v/>
      </c>
      <c r="H792" s="49" t="str">
        <f t="shared" si="58"/>
        <v/>
      </c>
      <c r="I792" s="49" t="str">
        <f t="shared" si="58"/>
        <v/>
      </c>
      <c r="J792" s="49" t="str">
        <f t="shared" si="58"/>
        <v/>
      </c>
      <c r="K792" s="50" t="str">
        <f t="shared" si="58"/>
        <v/>
      </c>
      <c r="L792" s="49" t="str">
        <f t="shared" si="59"/>
        <v/>
      </c>
      <c r="M792" s="49" t="str">
        <f t="shared" si="59"/>
        <v/>
      </c>
      <c r="N792" s="49" t="str">
        <f t="shared" si="59"/>
        <v/>
      </c>
      <c r="O792" s="49" t="str">
        <f t="shared" si="60"/>
        <v/>
      </c>
      <c r="P792" s="49" t="str">
        <f t="shared" si="61"/>
        <v/>
      </c>
      <c r="Q792" s="49" t="str">
        <f t="shared" si="61"/>
        <v/>
      </c>
      <c r="R792" s="50" t="str">
        <f t="shared" si="61"/>
        <v/>
      </c>
      <c r="S792" s="10"/>
    </row>
    <row r="793" spans="1:19" x14ac:dyDescent="0.25">
      <c r="A793" s="10"/>
      <c r="B793" s="4" t="str">
        <f>'CALC | Main Engine'!$B793</f>
        <v/>
      </c>
      <c r="C793" s="5" t="str">
        <f>'CALC | Main Engine'!$E793</f>
        <v/>
      </c>
      <c r="D793" s="27" t="str">
        <f>IF(ISBLANK('INPUT | Operations'!$C798),"",'INPUT | Operations'!$C797)</f>
        <v/>
      </c>
      <c r="E793" s="32" t="str">
        <f>IF(ISBLANK('INPUT | Operations'!$C798),"",'INPUT | Operations'!$C798)</f>
        <v/>
      </c>
      <c r="F793" s="123" t="str">
        <f t="shared" si="58"/>
        <v/>
      </c>
      <c r="G793" s="49" t="str">
        <f t="shared" si="58"/>
        <v/>
      </c>
      <c r="H793" s="49" t="str">
        <f t="shared" si="58"/>
        <v/>
      </c>
      <c r="I793" s="49" t="str">
        <f t="shared" si="58"/>
        <v/>
      </c>
      <c r="J793" s="49" t="str">
        <f t="shared" si="58"/>
        <v/>
      </c>
      <c r="K793" s="50" t="str">
        <f t="shared" si="58"/>
        <v/>
      </c>
      <c r="L793" s="49" t="str">
        <f t="shared" si="59"/>
        <v/>
      </c>
      <c r="M793" s="49" t="str">
        <f t="shared" si="59"/>
        <v/>
      </c>
      <c r="N793" s="49" t="str">
        <f t="shared" si="59"/>
        <v/>
      </c>
      <c r="O793" s="49" t="str">
        <f t="shared" si="60"/>
        <v/>
      </c>
      <c r="P793" s="49" t="str">
        <f t="shared" si="61"/>
        <v/>
      </c>
      <c r="Q793" s="49" t="str">
        <f t="shared" si="61"/>
        <v/>
      </c>
      <c r="R793" s="50" t="str">
        <f t="shared" si="61"/>
        <v/>
      </c>
      <c r="S793" s="10"/>
    </row>
    <row r="794" spans="1:19" x14ac:dyDescent="0.25">
      <c r="A794" s="10"/>
      <c r="B794" s="4" t="str">
        <f>'CALC | Main Engine'!$B794</f>
        <v/>
      </c>
      <c r="C794" s="5" t="str">
        <f>'CALC | Main Engine'!$E794</f>
        <v/>
      </c>
      <c r="D794" s="27" t="str">
        <f>IF(ISBLANK('INPUT | Operations'!$C799),"",'INPUT | Operations'!$C798)</f>
        <v/>
      </c>
      <c r="E794" s="32" t="str">
        <f>IF(ISBLANK('INPUT | Operations'!$C799),"",'INPUT | Operations'!$C799)</f>
        <v/>
      </c>
      <c r="F794" s="123" t="str">
        <f t="shared" si="58"/>
        <v/>
      </c>
      <c r="G794" s="49" t="str">
        <f t="shared" si="58"/>
        <v/>
      </c>
      <c r="H794" s="49" t="str">
        <f t="shared" si="58"/>
        <v/>
      </c>
      <c r="I794" s="49" t="str">
        <f t="shared" si="58"/>
        <v/>
      </c>
      <c r="J794" s="49" t="str">
        <f t="shared" si="58"/>
        <v/>
      </c>
      <c r="K794" s="50" t="str">
        <f t="shared" si="58"/>
        <v/>
      </c>
      <c r="L794" s="49" t="str">
        <f t="shared" si="59"/>
        <v/>
      </c>
      <c r="M794" s="49" t="str">
        <f t="shared" si="59"/>
        <v/>
      </c>
      <c r="N794" s="49" t="str">
        <f t="shared" si="59"/>
        <v/>
      </c>
      <c r="O794" s="49" t="str">
        <f t="shared" si="60"/>
        <v/>
      </c>
      <c r="P794" s="49" t="str">
        <f t="shared" si="61"/>
        <v/>
      </c>
      <c r="Q794" s="49" t="str">
        <f t="shared" si="61"/>
        <v/>
      </c>
      <c r="R794" s="50" t="str">
        <f t="shared" si="61"/>
        <v/>
      </c>
      <c r="S794" s="10"/>
    </row>
    <row r="795" spans="1:19" x14ac:dyDescent="0.25">
      <c r="A795" s="10"/>
      <c r="B795" s="4" t="str">
        <f>'CALC | Main Engine'!$B795</f>
        <v/>
      </c>
      <c r="C795" s="5" t="str">
        <f>'CALC | Main Engine'!$E795</f>
        <v/>
      </c>
      <c r="D795" s="27" t="str">
        <f>IF(ISBLANK('INPUT | Operations'!$C800),"",'INPUT | Operations'!$C799)</f>
        <v/>
      </c>
      <c r="E795" s="32" t="str">
        <f>IF(ISBLANK('INPUT | Operations'!$C800),"",'INPUT | Operations'!$C800)</f>
        <v/>
      </c>
      <c r="F795" s="123" t="str">
        <f t="shared" si="58"/>
        <v/>
      </c>
      <c r="G795" s="49" t="str">
        <f t="shared" si="58"/>
        <v/>
      </c>
      <c r="H795" s="49" t="str">
        <f t="shared" si="58"/>
        <v/>
      </c>
      <c r="I795" s="49" t="str">
        <f t="shared" si="58"/>
        <v/>
      </c>
      <c r="J795" s="49" t="str">
        <f t="shared" si="58"/>
        <v/>
      </c>
      <c r="K795" s="50" t="str">
        <f t="shared" si="58"/>
        <v/>
      </c>
      <c r="L795" s="49" t="str">
        <f t="shared" si="59"/>
        <v/>
      </c>
      <c r="M795" s="49" t="str">
        <f t="shared" si="59"/>
        <v/>
      </c>
      <c r="N795" s="49" t="str">
        <f t="shared" si="59"/>
        <v/>
      </c>
      <c r="O795" s="49" t="str">
        <f t="shared" si="60"/>
        <v/>
      </c>
      <c r="P795" s="49" t="str">
        <f t="shared" si="61"/>
        <v/>
      </c>
      <c r="Q795" s="49" t="str">
        <f t="shared" si="61"/>
        <v/>
      </c>
      <c r="R795" s="50" t="str">
        <f t="shared" si="61"/>
        <v/>
      </c>
      <c r="S795" s="10"/>
    </row>
    <row r="796" spans="1:19" x14ac:dyDescent="0.25">
      <c r="A796" s="10"/>
      <c r="B796" s="4" t="str">
        <f>'CALC | Main Engine'!$B796</f>
        <v/>
      </c>
      <c r="C796" s="5" t="str">
        <f>'CALC | Main Engine'!$E796</f>
        <v/>
      </c>
      <c r="D796" s="27" t="str">
        <f>IF(ISBLANK('INPUT | Operations'!$C801),"",'INPUT | Operations'!$C800)</f>
        <v/>
      </c>
      <c r="E796" s="32" t="str">
        <f>IF(ISBLANK('INPUT | Operations'!$C801),"",'INPUT | Operations'!$C801)</f>
        <v/>
      </c>
      <c r="F796" s="123" t="str">
        <f t="shared" si="58"/>
        <v/>
      </c>
      <c r="G796" s="49" t="str">
        <f t="shared" si="58"/>
        <v/>
      </c>
      <c r="H796" s="49" t="str">
        <f t="shared" si="58"/>
        <v/>
      </c>
      <c r="I796" s="49" t="str">
        <f t="shared" si="58"/>
        <v/>
      </c>
      <c r="J796" s="49" t="str">
        <f t="shared" si="58"/>
        <v/>
      </c>
      <c r="K796" s="50" t="str">
        <f t="shared" si="58"/>
        <v/>
      </c>
      <c r="L796" s="49" t="str">
        <f t="shared" si="59"/>
        <v/>
      </c>
      <c r="M796" s="49" t="str">
        <f t="shared" si="59"/>
        <v/>
      </c>
      <c r="N796" s="49" t="str">
        <f t="shared" si="59"/>
        <v/>
      </c>
      <c r="O796" s="49" t="str">
        <f t="shared" si="60"/>
        <v/>
      </c>
      <c r="P796" s="49" t="str">
        <f t="shared" si="61"/>
        <v/>
      </c>
      <c r="Q796" s="49" t="str">
        <f t="shared" si="61"/>
        <v/>
      </c>
      <c r="R796" s="50" t="str">
        <f t="shared" si="61"/>
        <v/>
      </c>
      <c r="S796" s="10"/>
    </row>
    <row r="797" spans="1:19" x14ac:dyDescent="0.25">
      <c r="A797" s="10"/>
      <c r="B797" s="4" t="str">
        <f>'CALC | Main Engine'!$B797</f>
        <v/>
      </c>
      <c r="C797" s="5" t="str">
        <f>'CALC | Main Engine'!$E797</f>
        <v/>
      </c>
      <c r="D797" s="27" t="str">
        <f>IF(ISBLANK('INPUT | Operations'!$C802),"",'INPUT | Operations'!$C801)</f>
        <v/>
      </c>
      <c r="E797" s="32" t="str">
        <f>IF(ISBLANK('INPUT | Operations'!$C802),"",'INPUT | Operations'!$C802)</f>
        <v/>
      </c>
      <c r="F797" s="123" t="str">
        <f t="shared" si="58"/>
        <v/>
      </c>
      <c r="G797" s="49" t="str">
        <f t="shared" si="58"/>
        <v/>
      </c>
      <c r="H797" s="49" t="str">
        <f t="shared" si="58"/>
        <v/>
      </c>
      <c r="I797" s="49" t="str">
        <f t="shared" si="58"/>
        <v/>
      </c>
      <c r="J797" s="49" t="str">
        <f t="shared" si="58"/>
        <v/>
      </c>
      <c r="K797" s="50" t="str">
        <f t="shared" si="58"/>
        <v/>
      </c>
      <c r="L797" s="49" t="str">
        <f t="shared" si="59"/>
        <v/>
      </c>
      <c r="M797" s="49" t="str">
        <f t="shared" si="59"/>
        <v/>
      </c>
      <c r="N797" s="49" t="str">
        <f t="shared" si="59"/>
        <v/>
      </c>
      <c r="O797" s="49" t="str">
        <f t="shared" si="60"/>
        <v/>
      </c>
      <c r="P797" s="49" t="str">
        <f t="shared" si="61"/>
        <v/>
      </c>
      <c r="Q797" s="49" t="str">
        <f t="shared" si="61"/>
        <v/>
      </c>
      <c r="R797" s="50" t="str">
        <f t="shared" si="61"/>
        <v/>
      </c>
      <c r="S797" s="10"/>
    </row>
    <row r="798" spans="1:19" x14ac:dyDescent="0.25">
      <c r="A798" s="10"/>
      <c r="B798" s="4" t="str">
        <f>'CALC | Main Engine'!$B798</f>
        <v/>
      </c>
      <c r="C798" s="5" t="str">
        <f>'CALC | Main Engine'!$E798</f>
        <v/>
      </c>
      <c r="D798" s="27" t="str">
        <f>IF(ISBLANK('INPUT | Operations'!$C803),"",'INPUT | Operations'!$C802)</f>
        <v/>
      </c>
      <c r="E798" s="32" t="str">
        <f>IF(ISBLANK('INPUT | Operations'!$C803),"",'INPUT | Operations'!$C803)</f>
        <v/>
      </c>
      <c r="F798" s="123" t="str">
        <f t="shared" si="58"/>
        <v/>
      </c>
      <c r="G798" s="49" t="str">
        <f t="shared" si="58"/>
        <v/>
      </c>
      <c r="H798" s="49" t="str">
        <f t="shared" si="58"/>
        <v/>
      </c>
      <c r="I798" s="49" t="str">
        <f t="shared" si="58"/>
        <v/>
      </c>
      <c r="J798" s="49" t="str">
        <f t="shared" si="58"/>
        <v/>
      </c>
      <c r="K798" s="50" t="str">
        <f t="shared" si="58"/>
        <v/>
      </c>
      <c r="L798" s="49" t="str">
        <f t="shared" si="59"/>
        <v/>
      </c>
      <c r="M798" s="49" t="str">
        <f t="shared" si="59"/>
        <v/>
      </c>
      <c r="N798" s="49" t="str">
        <f t="shared" si="59"/>
        <v/>
      </c>
      <c r="O798" s="49" t="str">
        <f t="shared" si="60"/>
        <v/>
      </c>
      <c r="P798" s="49" t="str">
        <f t="shared" si="61"/>
        <v/>
      </c>
      <c r="Q798" s="49" t="str">
        <f t="shared" si="61"/>
        <v/>
      </c>
      <c r="R798" s="50" t="str">
        <f t="shared" si="61"/>
        <v/>
      </c>
      <c r="S798" s="10"/>
    </row>
    <row r="799" spans="1:19" x14ac:dyDescent="0.25">
      <c r="A799" s="10"/>
      <c r="B799" s="4" t="str">
        <f>'CALC | Main Engine'!$B799</f>
        <v/>
      </c>
      <c r="C799" s="5" t="str">
        <f>'CALC | Main Engine'!$E799</f>
        <v/>
      </c>
      <c r="D799" s="27" t="str">
        <f>IF(ISBLANK('INPUT | Operations'!$C804),"",'INPUT | Operations'!$C803)</f>
        <v/>
      </c>
      <c r="E799" s="32" t="str">
        <f>IF(ISBLANK('INPUT | Operations'!$C804),"",'INPUT | Operations'!$C804)</f>
        <v/>
      </c>
      <c r="F799" s="123" t="str">
        <f t="shared" si="58"/>
        <v/>
      </c>
      <c r="G799" s="49" t="str">
        <f t="shared" si="58"/>
        <v/>
      </c>
      <c r="H799" s="49" t="str">
        <f t="shared" si="58"/>
        <v/>
      </c>
      <c r="I799" s="49" t="str">
        <f t="shared" si="58"/>
        <v/>
      </c>
      <c r="J799" s="49" t="str">
        <f t="shared" si="58"/>
        <v/>
      </c>
      <c r="K799" s="50" t="str">
        <f t="shared" si="58"/>
        <v/>
      </c>
      <c r="L799" s="49" t="str">
        <f t="shared" si="59"/>
        <v/>
      </c>
      <c r="M799" s="49" t="str">
        <f t="shared" si="59"/>
        <v/>
      </c>
      <c r="N799" s="49" t="str">
        <f t="shared" si="59"/>
        <v/>
      </c>
      <c r="O799" s="49" t="str">
        <f t="shared" si="60"/>
        <v/>
      </c>
      <c r="P799" s="49" t="str">
        <f t="shared" si="61"/>
        <v/>
      </c>
      <c r="Q799" s="49" t="str">
        <f t="shared" si="61"/>
        <v/>
      </c>
      <c r="R799" s="50" t="str">
        <f t="shared" si="61"/>
        <v/>
      </c>
      <c r="S799" s="10"/>
    </row>
    <row r="800" spans="1:19" x14ac:dyDescent="0.25">
      <c r="A800" s="10"/>
      <c r="B800" s="4" t="str">
        <f>'CALC | Main Engine'!$B800</f>
        <v/>
      </c>
      <c r="C800" s="5" t="str">
        <f>'CALC | Main Engine'!$E800</f>
        <v/>
      </c>
      <c r="D800" s="27" t="str">
        <f>IF(ISBLANK('INPUT | Operations'!$C805),"",'INPUT | Operations'!$C804)</f>
        <v/>
      </c>
      <c r="E800" s="32" t="str">
        <f>IF(ISBLANK('INPUT | Operations'!$C805),"",'INPUT | Operations'!$C805)</f>
        <v/>
      </c>
      <c r="F800" s="123" t="str">
        <f t="shared" si="58"/>
        <v/>
      </c>
      <c r="G800" s="49" t="str">
        <f t="shared" si="58"/>
        <v/>
      </c>
      <c r="H800" s="49" t="str">
        <f t="shared" si="58"/>
        <v/>
      </c>
      <c r="I800" s="49" t="str">
        <f t="shared" ref="I800:K863" si="62">IFERROR(IF(AND(MIN($D800:$E800)&lt;I$5,MAX($D800:$E800)&gt;I$4),MIN(MAX($D800:$E800),I$5)-MAX(MIN($D800:$E800),I$4),0)/(MAX($D800:$E800)-MIN($D800:$E800)),"")</f>
        <v/>
      </c>
      <c r="J800" s="49" t="str">
        <f t="shared" si="62"/>
        <v/>
      </c>
      <c r="K800" s="50" t="str">
        <f t="shared" si="62"/>
        <v/>
      </c>
      <c r="L800" s="49" t="str">
        <f t="shared" si="59"/>
        <v/>
      </c>
      <c r="M800" s="49" t="str">
        <f t="shared" si="59"/>
        <v/>
      </c>
      <c r="N800" s="49" t="str">
        <f t="shared" si="59"/>
        <v/>
      </c>
      <c r="O800" s="49" t="str">
        <f t="shared" si="60"/>
        <v/>
      </c>
      <c r="P800" s="49" t="str">
        <f t="shared" si="61"/>
        <v/>
      </c>
      <c r="Q800" s="49" t="str">
        <f t="shared" si="61"/>
        <v/>
      </c>
      <c r="R800" s="50" t="str">
        <f t="shared" si="61"/>
        <v/>
      </c>
      <c r="S800" s="10"/>
    </row>
    <row r="801" spans="1:19" x14ac:dyDescent="0.25">
      <c r="A801" s="10"/>
      <c r="B801" s="4" t="str">
        <f>'CALC | Main Engine'!$B801</f>
        <v/>
      </c>
      <c r="C801" s="5" t="str">
        <f>'CALC | Main Engine'!$E801</f>
        <v/>
      </c>
      <c r="D801" s="27" t="str">
        <f>IF(ISBLANK('INPUT | Operations'!$C806),"",'INPUT | Operations'!$C805)</f>
        <v/>
      </c>
      <c r="E801" s="32" t="str">
        <f>IF(ISBLANK('INPUT | Operations'!$C806),"",'INPUT | Operations'!$C806)</f>
        <v/>
      </c>
      <c r="F801" s="123" t="str">
        <f t="shared" ref="F801:K864" si="63">IFERROR(IF(AND(MIN($D801:$E801)&lt;F$5,MAX($D801:$E801)&gt;F$4),MIN(MAX($D801:$E801),F$5)-MAX(MIN($D801:$E801),F$4),0)/(MAX($D801:$E801)-MIN($D801:$E801)),"")</f>
        <v/>
      </c>
      <c r="G801" s="49" t="str">
        <f t="shared" si="63"/>
        <v/>
      </c>
      <c r="H801" s="49" t="str">
        <f t="shared" si="63"/>
        <v/>
      </c>
      <c r="I801" s="49" t="str">
        <f t="shared" si="62"/>
        <v/>
      </c>
      <c r="J801" s="49" t="str">
        <f t="shared" si="62"/>
        <v/>
      </c>
      <c r="K801" s="50" t="str">
        <f t="shared" si="62"/>
        <v/>
      </c>
      <c r="L801" s="49" t="str">
        <f t="shared" si="59"/>
        <v/>
      </c>
      <c r="M801" s="49" t="str">
        <f t="shared" si="59"/>
        <v/>
      </c>
      <c r="N801" s="49" t="str">
        <f t="shared" si="59"/>
        <v/>
      </c>
      <c r="O801" s="49" t="str">
        <f t="shared" si="60"/>
        <v/>
      </c>
      <c r="P801" s="49" t="str">
        <f t="shared" si="61"/>
        <v/>
      </c>
      <c r="Q801" s="49" t="str">
        <f t="shared" si="61"/>
        <v/>
      </c>
      <c r="R801" s="50" t="str">
        <f t="shared" si="61"/>
        <v/>
      </c>
      <c r="S801" s="10"/>
    </row>
    <row r="802" spans="1:19" x14ac:dyDescent="0.25">
      <c r="A802" s="10"/>
      <c r="B802" s="4" t="str">
        <f>'CALC | Main Engine'!$B802</f>
        <v/>
      </c>
      <c r="C802" s="5" t="str">
        <f>'CALC | Main Engine'!$E802</f>
        <v/>
      </c>
      <c r="D802" s="27" t="str">
        <f>IF(ISBLANK('INPUT | Operations'!$C807),"",'INPUT | Operations'!$C806)</f>
        <v/>
      </c>
      <c r="E802" s="32" t="str">
        <f>IF(ISBLANK('INPUT | Operations'!$C807),"",'INPUT | Operations'!$C807)</f>
        <v/>
      </c>
      <c r="F802" s="123" t="str">
        <f t="shared" si="63"/>
        <v/>
      </c>
      <c r="G802" s="49" t="str">
        <f t="shared" si="63"/>
        <v/>
      </c>
      <c r="H802" s="49" t="str">
        <f t="shared" si="63"/>
        <v/>
      </c>
      <c r="I802" s="49" t="str">
        <f t="shared" si="62"/>
        <v/>
      </c>
      <c r="J802" s="49" t="str">
        <f t="shared" si="62"/>
        <v/>
      </c>
      <c r="K802" s="50" t="str">
        <f t="shared" si="62"/>
        <v/>
      </c>
      <c r="L802" s="49" t="str">
        <f t="shared" si="59"/>
        <v/>
      </c>
      <c r="M802" s="49" t="str">
        <f t="shared" si="59"/>
        <v/>
      </c>
      <c r="N802" s="49" t="str">
        <f t="shared" si="59"/>
        <v/>
      </c>
      <c r="O802" s="49" t="str">
        <f t="shared" si="60"/>
        <v/>
      </c>
      <c r="P802" s="49" t="str">
        <f t="shared" si="61"/>
        <v/>
      </c>
      <c r="Q802" s="49" t="str">
        <f t="shared" si="61"/>
        <v/>
      </c>
      <c r="R802" s="50" t="str">
        <f t="shared" si="61"/>
        <v/>
      </c>
      <c r="S802" s="10"/>
    </row>
    <row r="803" spans="1:19" x14ac:dyDescent="0.25">
      <c r="A803" s="10"/>
      <c r="B803" s="4" t="str">
        <f>'CALC | Main Engine'!$B803</f>
        <v/>
      </c>
      <c r="C803" s="5" t="str">
        <f>'CALC | Main Engine'!$E803</f>
        <v/>
      </c>
      <c r="D803" s="27" t="str">
        <f>IF(ISBLANK('INPUT | Operations'!$C808),"",'INPUT | Operations'!$C807)</f>
        <v/>
      </c>
      <c r="E803" s="32" t="str">
        <f>IF(ISBLANK('INPUT | Operations'!$C808),"",'INPUT | Operations'!$C808)</f>
        <v/>
      </c>
      <c r="F803" s="123" t="str">
        <f t="shared" si="63"/>
        <v/>
      </c>
      <c r="G803" s="49" t="str">
        <f t="shared" si="63"/>
        <v/>
      </c>
      <c r="H803" s="49" t="str">
        <f t="shared" si="63"/>
        <v/>
      </c>
      <c r="I803" s="49" t="str">
        <f t="shared" si="62"/>
        <v/>
      </c>
      <c r="J803" s="49" t="str">
        <f t="shared" si="62"/>
        <v/>
      </c>
      <c r="K803" s="50" t="str">
        <f t="shared" si="62"/>
        <v/>
      </c>
      <c r="L803" s="49" t="str">
        <f t="shared" si="59"/>
        <v/>
      </c>
      <c r="M803" s="49" t="str">
        <f t="shared" si="59"/>
        <v/>
      </c>
      <c r="N803" s="49" t="str">
        <f t="shared" si="59"/>
        <v/>
      </c>
      <c r="O803" s="49" t="str">
        <f t="shared" si="60"/>
        <v/>
      </c>
      <c r="P803" s="49" t="str">
        <f t="shared" si="61"/>
        <v/>
      </c>
      <c r="Q803" s="49" t="str">
        <f t="shared" si="61"/>
        <v/>
      </c>
      <c r="R803" s="50" t="str">
        <f t="shared" si="61"/>
        <v/>
      </c>
      <c r="S803" s="10"/>
    </row>
    <row r="804" spans="1:19" x14ac:dyDescent="0.25">
      <c r="A804" s="10"/>
      <c r="B804" s="4" t="str">
        <f>'CALC | Main Engine'!$B804</f>
        <v/>
      </c>
      <c r="C804" s="5" t="str">
        <f>'CALC | Main Engine'!$E804</f>
        <v/>
      </c>
      <c r="D804" s="27" t="str">
        <f>IF(ISBLANK('INPUT | Operations'!$C809),"",'INPUT | Operations'!$C808)</f>
        <v/>
      </c>
      <c r="E804" s="32" t="str">
        <f>IF(ISBLANK('INPUT | Operations'!$C809),"",'INPUT | Operations'!$C809)</f>
        <v/>
      </c>
      <c r="F804" s="123" t="str">
        <f t="shared" si="63"/>
        <v/>
      </c>
      <c r="G804" s="49" t="str">
        <f t="shared" si="63"/>
        <v/>
      </c>
      <c r="H804" s="49" t="str">
        <f t="shared" si="63"/>
        <v/>
      </c>
      <c r="I804" s="49" t="str">
        <f t="shared" si="62"/>
        <v/>
      </c>
      <c r="J804" s="49" t="str">
        <f t="shared" si="62"/>
        <v/>
      </c>
      <c r="K804" s="50" t="str">
        <f t="shared" si="62"/>
        <v/>
      </c>
      <c r="L804" s="49" t="str">
        <f t="shared" si="59"/>
        <v/>
      </c>
      <c r="M804" s="49" t="str">
        <f t="shared" si="59"/>
        <v/>
      </c>
      <c r="N804" s="49" t="str">
        <f t="shared" si="59"/>
        <v/>
      </c>
      <c r="O804" s="49" t="str">
        <f t="shared" si="60"/>
        <v/>
      </c>
      <c r="P804" s="49" t="str">
        <f t="shared" si="61"/>
        <v/>
      </c>
      <c r="Q804" s="49" t="str">
        <f t="shared" si="61"/>
        <v/>
      </c>
      <c r="R804" s="50" t="str">
        <f t="shared" si="61"/>
        <v/>
      </c>
      <c r="S804" s="10"/>
    </row>
    <row r="805" spans="1:19" x14ac:dyDescent="0.25">
      <c r="A805" s="10"/>
      <c r="B805" s="4" t="str">
        <f>'CALC | Main Engine'!$B805</f>
        <v/>
      </c>
      <c r="C805" s="5" t="str">
        <f>'CALC | Main Engine'!$E805</f>
        <v/>
      </c>
      <c r="D805" s="27" t="str">
        <f>IF(ISBLANK('INPUT | Operations'!$C810),"",'INPUT | Operations'!$C809)</f>
        <v/>
      </c>
      <c r="E805" s="32" t="str">
        <f>IF(ISBLANK('INPUT | Operations'!$C810),"",'INPUT | Operations'!$C810)</f>
        <v/>
      </c>
      <c r="F805" s="123" t="str">
        <f t="shared" si="63"/>
        <v/>
      </c>
      <c r="G805" s="49" t="str">
        <f t="shared" si="63"/>
        <v/>
      </c>
      <c r="H805" s="49" t="str">
        <f t="shared" si="63"/>
        <v/>
      </c>
      <c r="I805" s="49" t="str">
        <f t="shared" si="62"/>
        <v/>
      </c>
      <c r="J805" s="49" t="str">
        <f t="shared" si="62"/>
        <v/>
      </c>
      <c r="K805" s="50" t="str">
        <f t="shared" si="62"/>
        <v/>
      </c>
      <c r="L805" s="49" t="str">
        <f t="shared" si="59"/>
        <v/>
      </c>
      <c r="M805" s="49" t="str">
        <f t="shared" si="59"/>
        <v/>
      </c>
      <c r="N805" s="49" t="str">
        <f t="shared" si="59"/>
        <v/>
      </c>
      <c r="O805" s="49" t="str">
        <f t="shared" si="60"/>
        <v/>
      </c>
      <c r="P805" s="49" t="str">
        <f t="shared" si="61"/>
        <v/>
      </c>
      <c r="Q805" s="49" t="str">
        <f t="shared" si="61"/>
        <v/>
      </c>
      <c r="R805" s="50" t="str">
        <f t="shared" si="61"/>
        <v/>
      </c>
      <c r="S805" s="10"/>
    </row>
    <row r="806" spans="1:19" x14ac:dyDescent="0.25">
      <c r="A806" s="10"/>
      <c r="B806" s="4" t="str">
        <f>'CALC | Main Engine'!$B806</f>
        <v/>
      </c>
      <c r="C806" s="5" t="str">
        <f>'CALC | Main Engine'!$E806</f>
        <v/>
      </c>
      <c r="D806" s="27" t="str">
        <f>IF(ISBLANK('INPUT | Operations'!$C811),"",'INPUT | Operations'!$C810)</f>
        <v/>
      </c>
      <c r="E806" s="32" t="str">
        <f>IF(ISBLANK('INPUT | Operations'!$C811),"",'INPUT | Operations'!$C811)</f>
        <v/>
      </c>
      <c r="F806" s="123" t="str">
        <f t="shared" si="63"/>
        <v/>
      </c>
      <c r="G806" s="49" t="str">
        <f t="shared" si="63"/>
        <v/>
      </c>
      <c r="H806" s="49" t="str">
        <f t="shared" si="63"/>
        <v/>
      </c>
      <c r="I806" s="49" t="str">
        <f t="shared" si="62"/>
        <v/>
      </c>
      <c r="J806" s="49" t="str">
        <f t="shared" si="62"/>
        <v/>
      </c>
      <c r="K806" s="50" t="str">
        <f t="shared" si="62"/>
        <v/>
      </c>
      <c r="L806" s="49" t="str">
        <f t="shared" si="59"/>
        <v/>
      </c>
      <c r="M806" s="49" t="str">
        <f t="shared" si="59"/>
        <v/>
      </c>
      <c r="N806" s="49" t="str">
        <f t="shared" si="59"/>
        <v/>
      </c>
      <c r="O806" s="49" t="str">
        <f t="shared" si="60"/>
        <v/>
      </c>
      <c r="P806" s="49" t="str">
        <f t="shared" si="61"/>
        <v/>
      </c>
      <c r="Q806" s="49" t="str">
        <f t="shared" si="61"/>
        <v/>
      </c>
      <c r="R806" s="50" t="str">
        <f t="shared" si="61"/>
        <v/>
      </c>
      <c r="S806" s="10"/>
    </row>
    <row r="807" spans="1:19" x14ac:dyDescent="0.25">
      <c r="A807" s="10"/>
      <c r="B807" s="4" t="str">
        <f>'CALC | Main Engine'!$B807</f>
        <v/>
      </c>
      <c r="C807" s="5" t="str">
        <f>'CALC | Main Engine'!$E807</f>
        <v/>
      </c>
      <c r="D807" s="27" t="str">
        <f>IF(ISBLANK('INPUT | Operations'!$C812),"",'INPUT | Operations'!$C811)</f>
        <v/>
      </c>
      <c r="E807" s="32" t="str">
        <f>IF(ISBLANK('INPUT | Operations'!$C812),"",'INPUT | Operations'!$C812)</f>
        <v/>
      </c>
      <c r="F807" s="123" t="str">
        <f t="shared" si="63"/>
        <v/>
      </c>
      <c r="G807" s="49" t="str">
        <f t="shared" si="63"/>
        <v/>
      </c>
      <c r="H807" s="49" t="str">
        <f t="shared" si="63"/>
        <v/>
      </c>
      <c r="I807" s="49" t="str">
        <f t="shared" si="62"/>
        <v/>
      </c>
      <c r="J807" s="49" t="str">
        <f t="shared" si="62"/>
        <v/>
      </c>
      <c r="K807" s="50" t="str">
        <f t="shared" si="62"/>
        <v/>
      </c>
      <c r="L807" s="49" t="str">
        <f t="shared" si="59"/>
        <v/>
      </c>
      <c r="M807" s="49" t="str">
        <f t="shared" si="59"/>
        <v/>
      </c>
      <c r="N807" s="49" t="str">
        <f t="shared" si="59"/>
        <v/>
      </c>
      <c r="O807" s="49" t="str">
        <f t="shared" si="60"/>
        <v/>
      </c>
      <c r="P807" s="49" t="str">
        <f t="shared" si="61"/>
        <v/>
      </c>
      <c r="Q807" s="49" t="str">
        <f t="shared" si="61"/>
        <v/>
      </c>
      <c r="R807" s="50" t="str">
        <f t="shared" si="61"/>
        <v/>
      </c>
      <c r="S807" s="10"/>
    </row>
    <row r="808" spans="1:19" x14ac:dyDescent="0.25">
      <c r="A808" s="10"/>
      <c r="B808" s="4" t="str">
        <f>'CALC | Main Engine'!$B808</f>
        <v/>
      </c>
      <c r="C808" s="5" t="str">
        <f>'CALC | Main Engine'!$E808</f>
        <v/>
      </c>
      <c r="D808" s="27" t="str">
        <f>IF(ISBLANK('INPUT | Operations'!$C813),"",'INPUT | Operations'!$C812)</f>
        <v/>
      </c>
      <c r="E808" s="32" t="str">
        <f>IF(ISBLANK('INPUT | Operations'!$C813),"",'INPUT | Operations'!$C813)</f>
        <v/>
      </c>
      <c r="F808" s="123" t="str">
        <f t="shared" si="63"/>
        <v/>
      </c>
      <c r="G808" s="49" t="str">
        <f t="shared" si="63"/>
        <v/>
      </c>
      <c r="H808" s="49" t="str">
        <f t="shared" si="63"/>
        <v/>
      </c>
      <c r="I808" s="49" t="str">
        <f t="shared" si="62"/>
        <v/>
      </c>
      <c r="J808" s="49" t="str">
        <f t="shared" si="62"/>
        <v/>
      </c>
      <c r="K808" s="50" t="str">
        <f t="shared" si="62"/>
        <v/>
      </c>
      <c r="L808" s="49" t="str">
        <f t="shared" si="59"/>
        <v/>
      </c>
      <c r="M808" s="49" t="str">
        <f t="shared" si="59"/>
        <v/>
      </c>
      <c r="N808" s="49" t="str">
        <f t="shared" si="59"/>
        <v/>
      </c>
      <c r="O808" s="49" t="str">
        <f t="shared" si="60"/>
        <v/>
      </c>
      <c r="P808" s="49" t="str">
        <f t="shared" si="61"/>
        <v/>
      </c>
      <c r="Q808" s="49" t="str">
        <f t="shared" si="61"/>
        <v/>
      </c>
      <c r="R808" s="50" t="str">
        <f t="shared" si="61"/>
        <v/>
      </c>
      <c r="S808" s="10"/>
    </row>
    <row r="809" spans="1:19" x14ac:dyDescent="0.25">
      <c r="A809" s="10"/>
      <c r="B809" s="4" t="str">
        <f>'CALC | Main Engine'!$B809</f>
        <v/>
      </c>
      <c r="C809" s="5" t="str">
        <f>'CALC | Main Engine'!$E809</f>
        <v/>
      </c>
      <c r="D809" s="27" t="str">
        <f>IF(ISBLANK('INPUT | Operations'!$C814),"",'INPUT | Operations'!$C813)</f>
        <v/>
      </c>
      <c r="E809" s="32" t="str">
        <f>IF(ISBLANK('INPUT | Operations'!$C814),"",'INPUT | Operations'!$C814)</f>
        <v/>
      </c>
      <c r="F809" s="123" t="str">
        <f t="shared" si="63"/>
        <v/>
      </c>
      <c r="G809" s="49" t="str">
        <f t="shared" si="63"/>
        <v/>
      </c>
      <c r="H809" s="49" t="str">
        <f t="shared" si="63"/>
        <v/>
      </c>
      <c r="I809" s="49" t="str">
        <f t="shared" si="62"/>
        <v/>
      </c>
      <c r="J809" s="49" t="str">
        <f t="shared" si="62"/>
        <v/>
      </c>
      <c r="K809" s="50" t="str">
        <f t="shared" si="62"/>
        <v/>
      </c>
      <c r="L809" s="49" t="str">
        <f t="shared" si="59"/>
        <v/>
      </c>
      <c r="M809" s="49" t="str">
        <f t="shared" si="59"/>
        <v/>
      </c>
      <c r="N809" s="49" t="str">
        <f t="shared" si="59"/>
        <v/>
      </c>
      <c r="O809" s="49" t="str">
        <f t="shared" si="60"/>
        <v/>
      </c>
      <c r="P809" s="49" t="str">
        <f t="shared" si="61"/>
        <v/>
      </c>
      <c r="Q809" s="49" t="str">
        <f t="shared" si="61"/>
        <v/>
      </c>
      <c r="R809" s="50" t="str">
        <f t="shared" si="61"/>
        <v/>
      </c>
      <c r="S809" s="10"/>
    </row>
    <row r="810" spans="1:19" x14ac:dyDescent="0.25">
      <c r="A810" s="10"/>
      <c r="B810" s="4" t="str">
        <f>'CALC | Main Engine'!$B810</f>
        <v/>
      </c>
      <c r="C810" s="5" t="str">
        <f>'CALC | Main Engine'!$E810</f>
        <v/>
      </c>
      <c r="D810" s="27" t="str">
        <f>IF(ISBLANK('INPUT | Operations'!$C815),"",'INPUT | Operations'!$C814)</f>
        <v/>
      </c>
      <c r="E810" s="32" t="str">
        <f>IF(ISBLANK('INPUT | Operations'!$C815),"",'INPUT | Operations'!$C815)</f>
        <v/>
      </c>
      <c r="F810" s="123" t="str">
        <f t="shared" si="63"/>
        <v/>
      </c>
      <c r="G810" s="49" t="str">
        <f t="shared" si="63"/>
        <v/>
      </c>
      <c r="H810" s="49" t="str">
        <f t="shared" si="63"/>
        <v/>
      </c>
      <c r="I810" s="49" t="str">
        <f t="shared" si="62"/>
        <v/>
      </c>
      <c r="J810" s="49" t="str">
        <f t="shared" si="62"/>
        <v/>
      </c>
      <c r="K810" s="50" t="str">
        <f t="shared" si="62"/>
        <v/>
      </c>
      <c r="L810" s="49" t="str">
        <f t="shared" si="59"/>
        <v/>
      </c>
      <c r="M810" s="49" t="str">
        <f t="shared" si="59"/>
        <v/>
      </c>
      <c r="N810" s="49" t="str">
        <f t="shared" si="59"/>
        <v/>
      </c>
      <c r="O810" s="49" t="str">
        <f t="shared" si="60"/>
        <v/>
      </c>
      <c r="P810" s="49" t="str">
        <f t="shared" si="61"/>
        <v/>
      </c>
      <c r="Q810" s="49" t="str">
        <f t="shared" si="61"/>
        <v/>
      </c>
      <c r="R810" s="50" t="str">
        <f t="shared" si="61"/>
        <v/>
      </c>
      <c r="S810" s="10"/>
    </row>
    <row r="811" spans="1:19" x14ac:dyDescent="0.25">
      <c r="A811" s="10"/>
      <c r="B811" s="4" t="str">
        <f>'CALC | Main Engine'!$B811</f>
        <v/>
      </c>
      <c r="C811" s="5" t="str">
        <f>'CALC | Main Engine'!$E811</f>
        <v/>
      </c>
      <c r="D811" s="27" t="str">
        <f>IF(ISBLANK('INPUT | Operations'!$C816),"",'INPUT | Operations'!$C815)</f>
        <v/>
      </c>
      <c r="E811" s="32" t="str">
        <f>IF(ISBLANK('INPUT | Operations'!$C816),"",'INPUT | Operations'!$C816)</f>
        <v/>
      </c>
      <c r="F811" s="123" t="str">
        <f t="shared" si="63"/>
        <v/>
      </c>
      <c r="G811" s="49" t="str">
        <f t="shared" si="63"/>
        <v/>
      </c>
      <c r="H811" s="49" t="str">
        <f t="shared" si="63"/>
        <v/>
      </c>
      <c r="I811" s="49" t="str">
        <f t="shared" si="62"/>
        <v/>
      </c>
      <c r="J811" s="49" t="str">
        <f t="shared" si="62"/>
        <v/>
      </c>
      <c r="K811" s="50" t="str">
        <f t="shared" si="62"/>
        <v/>
      </c>
      <c r="L811" s="49" t="str">
        <f t="shared" si="59"/>
        <v/>
      </c>
      <c r="M811" s="49" t="str">
        <f t="shared" si="59"/>
        <v/>
      </c>
      <c r="N811" s="49" t="str">
        <f t="shared" si="59"/>
        <v/>
      </c>
      <c r="O811" s="49" t="str">
        <f t="shared" si="60"/>
        <v/>
      </c>
      <c r="P811" s="49" t="str">
        <f t="shared" si="61"/>
        <v/>
      </c>
      <c r="Q811" s="49" t="str">
        <f t="shared" si="61"/>
        <v/>
      </c>
      <c r="R811" s="50" t="str">
        <f t="shared" si="61"/>
        <v/>
      </c>
      <c r="S811" s="10"/>
    </row>
    <row r="812" spans="1:19" x14ac:dyDescent="0.25">
      <c r="A812" s="10"/>
      <c r="B812" s="4" t="str">
        <f>'CALC | Main Engine'!$B812</f>
        <v/>
      </c>
      <c r="C812" s="5" t="str">
        <f>'CALC | Main Engine'!$E812</f>
        <v/>
      </c>
      <c r="D812" s="27" t="str">
        <f>IF(ISBLANK('INPUT | Operations'!$C817),"",'INPUT | Operations'!$C816)</f>
        <v/>
      </c>
      <c r="E812" s="32" t="str">
        <f>IF(ISBLANK('INPUT | Operations'!$C817),"",'INPUT | Operations'!$C817)</f>
        <v/>
      </c>
      <c r="F812" s="123" t="str">
        <f t="shared" si="63"/>
        <v/>
      </c>
      <c r="G812" s="49" t="str">
        <f t="shared" si="63"/>
        <v/>
      </c>
      <c r="H812" s="49" t="str">
        <f t="shared" si="63"/>
        <v/>
      </c>
      <c r="I812" s="49" t="str">
        <f t="shared" si="62"/>
        <v/>
      </c>
      <c r="J812" s="49" t="str">
        <f t="shared" si="62"/>
        <v/>
      </c>
      <c r="K812" s="50" t="str">
        <f t="shared" si="62"/>
        <v/>
      </c>
      <c r="L812" s="49" t="str">
        <f t="shared" si="59"/>
        <v/>
      </c>
      <c r="M812" s="49" t="str">
        <f t="shared" si="59"/>
        <v/>
      </c>
      <c r="N812" s="49" t="str">
        <f t="shared" si="59"/>
        <v/>
      </c>
      <c r="O812" s="49" t="str">
        <f t="shared" si="60"/>
        <v/>
      </c>
      <c r="P812" s="49" t="str">
        <f t="shared" si="61"/>
        <v/>
      </c>
      <c r="Q812" s="49" t="str">
        <f t="shared" si="61"/>
        <v/>
      </c>
      <c r="R812" s="50" t="str">
        <f t="shared" si="61"/>
        <v/>
      </c>
      <c r="S812" s="10"/>
    </row>
    <row r="813" spans="1:19" x14ac:dyDescent="0.25">
      <c r="A813" s="10"/>
      <c r="B813" s="4" t="str">
        <f>'CALC | Main Engine'!$B813</f>
        <v/>
      </c>
      <c r="C813" s="5" t="str">
        <f>'CALC | Main Engine'!$E813</f>
        <v/>
      </c>
      <c r="D813" s="27" t="str">
        <f>IF(ISBLANK('INPUT | Operations'!$C818),"",'INPUT | Operations'!$C817)</f>
        <v/>
      </c>
      <c r="E813" s="32" t="str">
        <f>IF(ISBLANK('INPUT | Operations'!$C818),"",'INPUT | Operations'!$C818)</f>
        <v/>
      </c>
      <c r="F813" s="123" t="str">
        <f t="shared" si="63"/>
        <v/>
      </c>
      <c r="G813" s="49" t="str">
        <f t="shared" si="63"/>
        <v/>
      </c>
      <c r="H813" s="49" t="str">
        <f t="shared" si="63"/>
        <v/>
      </c>
      <c r="I813" s="49" t="str">
        <f t="shared" si="62"/>
        <v/>
      </c>
      <c r="J813" s="49" t="str">
        <f t="shared" si="62"/>
        <v/>
      </c>
      <c r="K813" s="50" t="str">
        <f t="shared" si="62"/>
        <v/>
      </c>
      <c r="L813" s="49" t="str">
        <f t="shared" si="59"/>
        <v/>
      </c>
      <c r="M813" s="49" t="str">
        <f t="shared" si="59"/>
        <v/>
      </c>
      <c r="N813" s="49" t="str">
        <f t="shared" si="59"/>
        <v/>
      </c>
      <c r="O813" s="49" t="str">
        <f t="shared" si="60"/>
        <v/>
      </c>
      <c r="P813" s="49" t="str">
        <f t="shared" si="61"/>
        <v/>
      </c>
      <c r="Q813" s="49" t="str">
        <f t="shared" si="61"/>
        <v/>
      </c>
      <c r="R813" s="50" t="str">
        <f t="shared" si="61"/>
        <v/>
      </c>
      <c r="S813" s="10"/>
    </row>
    <row r="814" spans="1:19" x14ac:dyDescent="0.25">
      <c r="A814" s="10"/>
      <c r="B814" s="4" t="str">
        <f>'CALC | Main Engine'!$B814</f>
        <v/>
      </c>
      <c r="C814" s="5" t="str">
        <f>'CALC | Main Engine'!$E814</f>
        <v/>
      </c>
      <c r="D814" s="27" t="str">
        <f>IF(ISBLANK('INPUT | Operations'!$C819),"",'INPUT | Operations'!$C818)</f>
        <v/>
      </c>
      <c r="E814" s="32" t="str">
        <f>IF(ISBLANK('INPUT | Operations'!$C819),"",'INPUT | Operations'!$C819)</f>
        <v/>
      </c>
      <c r="F814" s="123" t="str">
        <f t="shared" si="63"/>
        <v/>
      </c>
      <c r="G814" s="49" t="str">
        <f t="shared" si="63"/>
        <v/>
      </c>
      <c r="H814" s="49" t="str">
        <f t="shared" si="63"/>
        <v/>
      </c>
      <c r="I814" s="49" t="str">
        <f t="shared" si="62"/>
        <v/>
      </c>
      <c r="J814" s="49" t="str">
        <f t="shared" si="62"/>
        <v/>
      </c>
      <c r="K814" s="50" t="str">
        <f t="shared" si="62"/>
        <v/>
      </c>
      <c r="L814" s="49" t="str">
        <f t="shared" si="59"/>
        <v/>
      </c>
      <c r="M814" s="49" t="str">
        <f t="shared" si="59"/>
        <v/>
      </c>
      <c r="N814" s="49" t="str">
        <f t="shared" si="59"/>
        <v/>
      </c>
      <c r="O814" s="49" t="str">
        <f t="shared" si="60"/>
        <v/>
      </c>
      <c r="P814" s="49" t="str">
        <f t="shared" si="61"/>
        <v/>
      </c>
      <c r="Q814" s="49" t="str">
        <f t="shared" si="61"/>
        <v/>
      </c>
      <c r="R814" s="50" t="str">
        <f t="shared" si="61"/>
        <v/>
      </c>
      <c r="S814" s="10"/>
    </row>
    <row r="815" spans="1:19" x14ac:dyDescent="0.25">
      <c r="A815" s="10"/>
      <c r="B815" s="4" t="str">
        <f>'CALC | Main Engine'!$B815</f>
        <v/>
      </c>
      <c r="C815" s="5" t="str">
        <f>'CALC | Main Engine'!$E815</f>
        <v/>
      </c>
      <c r="D815" s="27" t="str">
        <f>IF(ISBLANK('INPUT | Operations'!$C820),"",'INPUT | Operations'!$C819)</f>
        <v/>
      </c>
      <c r="E815" s="32" t="str">
        <f>IF(ISBLANK('INPUT | Operations'!$C820),"",'INPUT | Operations'!$C820)</f>
        <v/>
      </c>
      <c r="F815" s="123" t="str">
        <f t="shared" si="63"/>
        <v/>
      </c>
      <c r="G815" s="49" t="str">
        <f t="shared" si="63"/>
        <v/>
      </c>
      <c r="H815" s="49" t="str">
        <f t="shared" si="63"/>
        <v/>
      </c>
      <c r="I815" s="49" t="str">
        <f t="shared" si="62"/>
        <v/>
      </c>
      <c r="J815" s="49" t="str">
        <f t="shared" si="62"/>
        <v/>
      </c>
      <c r="K815" s="50" t="str">
        <f t="shared" si="62"/>
        <v/>
      </c>
      <c r="L815" s="49" t="str">
        <f t="shared" si="59"/>
        <v/>
      </c>
      <c r="M815" s="49" t="str">
        <f t="shared" si="59"/>
        <v/>
      </c>
      <c r="N815" s="49" t="str">
        <f t="shared" si="59"/>
        <v/>
      </c>
      <c r="O815" s="49" t="str">
        <f t="shared" si="60"/>
        <v/>
      </c>
      <c r="P815" s="49" t="str">
        <f t="shared" si="61"/>
        <v/>
      </c>
      <c r="Q815" s="49" t="str">
        <f t="shared" si="61"/>
        <v/>
      </c>
      <c r="R815" s="50" t="str">
        <f t="shared" si="61"/>
        <v/>
      </c>
      <c r="S815" s="10"/>
    </row>
    <row r="816" spans="1:19" x14ac:dyDescent="0.25">
      <c r="A816" s="10"/>
      <c r="B816" s="4" t="str">
        <f>'CALC | Main Engine'!$B816</f>
        <v/>
      </c>
      <c r="C816" s="5" t="str">
        <f>'CALC | Main Engine'!$E816</f>
        <v/>
      </c>
      <c r="D816" s="27" t="str">
        <f>IF(ISBLANK('INPUT | Operations'!$C821),"",'INPUT | Operations'!$C820)</f>
        <v/>
      </c>
      <c r="E816" s="32" t="str">
        <f>IF(ISBLANK('INPUT | Operations'!$C821),"",'INPUT | Operations'!$C821)</f>
        <v/>
      </c>
      <c r="F816" s="123" t="str">
        <f t="shared" si="63"/>
        <v/>
      </c>
      <c r="G816" s="49" t="str">
        <f t="shared" si="63"/>
        <v/>
      </c>
      <c r="H816" s="49" t="str">
        <f t="shared" si="63"/>
        <v/>
      </c>
      <c r="I816" s="49" t="str">
        <f t="shared" si="62"/>
        <v/>
      </c>
      <c r="J816" s="49" t="str">
        <f t="shared" si="62"/>
        <v/>
      </c>
      <c r="K816" s="50" t="str">
        <f t="shared" si="62"/>
        <v/>
      </c>
      <c r="L816" s="49" t="str">
        <f t="shared" si="59"/>
        <v/>
      </c>
      <c r="M816" s="49" t="str">
        <f t="shared" si="59"/>
        <v/>
      </c>
      <c r="N816" s="49" t="str">
        <f t="shared" si="59"/>
        <v/>
      </c>
      <c r="O816" s="49" t="str">
        <f t="shared" si="60"/>
        <v/>
      </c>
      <c r="P816" s="49" t="str">
        <f t="shared" si="61"/>
        <v/>
      </c>
      <c r="Q816" s="49" t="str">
        <f t="shared" si="61"/>
        <v/>
      </c>
      <c r="R816" s="50" t="str">
        <f t="shared" si="61"/>
        <v/>
      </c>
      <c r="S816" s="10"/>
    </row>
    <row r="817" spans="1:19" x14ac:dyDescent="0.25">
      <c r="A817" s="10"/>
      <c r="B817" s="4" t="str">
        <f>'CALC | Main Engine'!$B817</f>
        <v/>
      </c>
      <c r="C817" s="5" t="str">
        <f>'CALC | Main Engine'!$E817</f>
        <v/>
      </c>
      <c r="D817" s="27" t="str">
        <f>IF(ISBLANK('INPUT | Operations'!$C822),"",'INPUT | Operations'!$C821)</f>
        <v/>
      </c>
      <c r="E817" s="32" t="str">
        <f>IF(ISBLANK('INPUT | Operations'!$C822),"",'INPUT | Operations'!$C822)</f>
        <v/>
      </c>
      <c r="F817" s="123" t="str">
        <f t="shared" si="63"/>
        <v/>
      </c>
      <c r="G817" s="49" t="str">
        <f t="shared" si="63"/>
        <v/>
      </c>
      <c r="H817" s="49" t="str">
        <f t="shared" si="63"/>
        <v/>
      </c>
      <c r="I817" s="49" t="str">
        <f t="shared" si="62"/>
        <v/>
      </c>
      <c r="J817" s="49" t="str">
        <f t="shared" si="62"/>
        <v/>
      </c>
      <c r="K817" s="50" t="str">
        <f t="shared" si="62"/>
        <v/>
      </c>
      <c r="L817" s="49" t="str">
        <f t="shared" si="59"/>
        <v/>
      </c>
      <c r="M817" s="49" t="str">
        <f t="shared" si="59"/>
        <v/>
      </c>
      <c r="N817" s="49" t="str">
        <f t="shared" si="59"/>
        <v/>
      </c>
      <c r="O817" s="49" t="str">
        <f t="shared" si="60"/>
        <v/>
      </c>
      <c r="P817" s="49" t="str">
        <f t="shared" si="61"/>
        <v/>
      </c>
      <c r="Q817" s="49" t="str">
        <f t="shared" si="61"/>
        <v/>
      </c>
      <c r="R817" s="50" t="str">
        <f t="shared" si="61"/>
        <v/>
      </c>
      <c r="S817" s="10"/>
    </row>
    <row r="818" spans="1:19" x14ac:dyDescent="0.25">
      <c r="A818" s="10"/>
      <c r="B818" s="4" t="str">
        <f>'CALC | Main Engine'!$B818</f>
        <v/>
      </c>
      <c r="C818" s="5" t="str">
        <f>'CALC | Main Engine'!$E818</f>
        <v/>
      </c>
      <c r="D818" s="27" t="str">
        <f>IF(ISBLANK('INPUT | Operations'!$C823),"",'INPUT | Operations'!$C822)</f>
        <v/>
      </c>
      <c r="E818" s="32" t="str">
        <f>IF(ISBLANK('INPUT | Operations'!$C823),"",'INPUT | Operations'!$C823)</f>
        <v/>
      </c>
      <c r="F818" s="123" t="str">
        <f t="shared" si="63"/>
        <v/>
      </c>
      <c r="G818" s="49" t="str">
        <f t="shared" si="63"/>
        <v/>
      </c>
      <c r="H818" s="49" t="str">
        <f t="shared" si="63"/>
        <v/>
      </c>
      <c r="I818" s="49" t="str">
        <f t="shared" si="62"/>
        <v/>
      </c>
      <c r="J818" s="49" t="str">
        <f t="shared" si="62"/>
        <v/>
      </c>
      <c r="K818" s="50" t="str">
        <f t="shared" si="62"/>
        <v/>
      </c>
      <c r="L818" s="49" t="str">
        <f t="shared" si="59"/>
        <v/>
      </c>
      <c r="M818" s="49" t="str">
        <f t="shared" si="59"/>
        <v/>
      </c>
      <c r="N818" s="49" t="str">
        <f t="shared" si="59"/>
        <v/>
      </c>
      <c r="O818" s="49" t="str">
        <f t="shared" si="60"/>
        <v/>
      </c>
      <c r="P818" s="49" t="str">
        <f t="shared" si="61"/>
        <v/>
      </c>
      <c r="Q818" s="49" t="str">
        <f t="shared" si="61"/>
        <v/>
      </c>
      <c r="R818" s="50" t="str">
        <f t="shared" si="61"/>
        <v/>
      </c>
      <c r="S818" s="10"/>
    </row>
    <row r="819" spans="1:19" x14ac:dyDescent="0.25">
      <c r="A819" s="10"/>
      <c r="B819" s="4" t="str">
        <f>'CALC | Main Engine'!$B819</f>
        <v/>
      </c>
      <c r="C819" s="5" t="str">
        <f>'CALC | Main Engine'!$E819</f>
        <v/>
      </c>
      <c r="D819" s="27" t="str">
        <f>IF(ISBLANK('INPUT | Operations'!$C824),"",'INPUT | Operations'!$C823)</f>
        <v/>
      </c>
      <c r="E819" s="32" t="str">
        <f>IF(ISBLANK('INPUT | Operations'!$C824),"",'INPUT | Operations'!$C824)</f>
        <v/>
      </c>
      <c r="F819" s="123" t="str">
        <f t="shared" si="63"/>
        <v/>
      </c>
      <c r="G819" s="49" t="str">
        <f t="shared" si="63"/>
        <v/>
      </c>
      <c r="H819" s="49" t="str">
        <f t="shared" si="63"/>
        <v/>
      </c>
      <c r="I819" s="49" t="str">
        <f t="shared" si="62"/>
        <v/>
      </c>
      <c r="J819" s="49" t="str">
        <f t="shared" si="62"/>
        <v/>
      </c>
      <c r="K819" s="50" t="str">
        <f t="shared" si="62"/>
        <v/>
      </c>
      <c r="L819" s="49" t="str">
        <f t="shared" si="59"/>
        <v/>
      </c>
      <c r="M819" s="49" t="str">
        <f t="shared" si="59"/>
        <v/>
      </c>
      <c r="N819" s="49" t="str">
        <f t="shared" si="59"/>
        <v/>
      </c>
      <c r="O819" s="49" t="str">
        <f t="shared" si="60"/>
        <v/>
      </c>
      <c r="P819" s="49" t="str">
        <f t="shared" si="61"/>
        <v/>
      </c>
      <c r="Q819" s="49" t="str">
        <f t="shared" si="61"/>
        <v/>
      </c>
      <c r="R819" s="50" t="str">
        <f t="shared" si="61"/>
        <v/>
      </c>
      <c r="S819" s="10"/>
    </row>
    <row r="820" spans="1:19" x14ac:dyDescent="0.25">
      <c r="A820" s="10"/>
      <c r="B820" s="4" t="str">
        <f>'CALC | Main Engine'!$B820</f>
        <v/>
      </c>
      <c r="C820" s="5" t="str">
        <f>'CALC | Main Engine'!$E820</f>
        <v/>
      </c>
      <c r="D820" s="27" t="str">
        <f>IF(ISBLANK('INPUT | Operations'!$C825),"",'INPUT | Operations'!$C824)</f>
        <v/>
      </c>
      <c r="E820" s="32" t="str">
        <f>IF(ISBLANK('INPUT | Operations'!$C825),"",'INPUT | Operations'!$C825)</f>
        <v/>
      </c>
      <c r="F820" s="123" t="str">
        <f t="shared" si="63"/>
        <v/>
      </c>
      <c r="G820" s="49" t="str">
        <f t="shared" si="63"/>
        <v/>
      </c>
      <c r="H820" s="49" t="str">
        <f t="shared" si="63"/>
        <v/>
      </c>
      <c r="I820" s="49" t="str">
        <f t="shared" si="62"/>
        <v/>
      </c>
      <c r="J820" s="49" t="str">
        <f t="shared" si="62"/>
        <v/>
      </c>
      <c r="K820" s="50" t="str">
        <f t="shared" si="62"/>
        <v/>
      </c>
      <c r="L820" s="49" t="str">
        <f t="shared" si="59"/>
        <v/>
      </c>
      <c r="M820" s="49" t="str">
        <f t="shared" si="59"/>
        <v/>
      </c>
      <c r="N820" s="49" t="str">
        <f t="shared" si="59"/>
        <v/>
      </c>
      <c r="O820" s="49" t="str">
        <f t="shared" si="60"/>
        <v/>
      </c>
      <c r="P820" s="49" t="str">
        <f t="shared" si="61"/>
        <v/>
      </c>
      <c r="Q820" s="49" t="str">
        <f t="shared" si="61"/>
        <v/>
      </c>
      <c r="R820" s="50" t="str">
        <f t="shared" si="61"/>
        <v/>
      </c>
      <c r="S820" s="10"/>
    </row>
    <row r="821" spans="1:19" x14ac:dyDescent="0.25">
      <c r="A821" s="10"/>
      <c r="B821" s="4" t="str">
        <f>'CALC | Main Engine'!$B821</f>
        <v/>
      </c>
      <c r="C821" s="5" t="str">
        <f>'CALC | Main Engine'!$E821</f>
        <v/>
      </c>
      <c r="D821" s="27" t="str">
        <f>IF(ISBLANK('INPUT | Operations'!$C826),"",'INPUT | Operations'!$C825)</f>
        <v/>
      </c>
      <c r="E821" s="32" t="str">
        <f>IF(ISBLANK('INPUT | Operations'!$C826),"",'INPUT | Operations'!$C826)</f>
        <v/>
      </c>
      <c r="F821" s="123" t="str">
        <f t="shared" si="63"/>
        <v/>
      </c>
      <c r="G821" s="49" t="str">
        <f t="shared" si="63"/>
        <v/>
      </c>
      <c r="H821" s="49" t="str">
        <f t="shared" si="63"/>
        <v/>
      </c>
      <c r="I821" s="49" t="str">
        <f t="shared" si="62"/>
        <v/>
      </c>
      <c r="J821" s="49" t="str">
        <f t="shared" si="62"/>
        <v/>
      </c>
      <c r="K821" s="50" t="str">
        <f t="shared" si="62"/>
        <v/>
      </c>
      <c r="L821" s="49" t="str">
        <f t="shared" si="59"/>
        <v/>
      </c>
      <c r="M821" s="49" t="str">
        <f t="shared" si="59"/>
        <v/>
      </c>
      <c r="N821" s="49" t="str">
        <f t="shared" si="59"/>
        <v/>
      </c>
      <c r="O821" s="49" t="str">
        <f t="shared" si="60"/>
        <v/>
      </c>
      <c r="P821" s="49" t="str">
        <f t="shared" si="61"/>
        <v/>
      </c>
      <c r="Q821" s="49" t="str">
        <f t="shared" si="61"/>
        <v/>
      </c>
      <c r="R821" s="50" t="str">
        <f t="shared" si="61"/>
        <v/>
      </c>
      <c r="S821" s="10"/>
    </row>
    <row r="822" spans="1:19" x14ac:dyDescent="0.25">
      <c r="A822" s="10"/>
      <c r="B822" s="4" t="str">
        <f>'CALC | Main Engine'!$B822</f>
        <v/>
      </c>
      <c r="C822" s="5" t="str">
        <f>'CALC | Main Engine'!$E822</f>
        <v/>
      </c>
      <c r="D822" s="27" t="str">
        <f>IF(ISBLANK('INPUT | Operations'!$C827),"",'INPUT | Operations'!$C826)</f>
        <v/>
      </c>
      <c r="E822" s="32" t="str">
        <f>IF(ISBLANK('INPUT | Operations'!$C827),"",'INPUT | Operations'!$C827)</f>
        <v/>
      </c>
      <c r="F822" s="123" t="str">
        <f t="shared" si="63"/>
        <v/>
      </c>
      <c r="G822" s="49" t="str">
        <f t="shared" si="63"/>
        <v/>
      </c>
      <c r="H822" s="49" t="str">
        <f t="shared" si="63"/>
        <v/>
      </c>
      <c r="I822" s="49" t="str">
        <f t="shared" si="62"/>
        <v/>
      </c>
      <c r="J822" s="49" t="str">
        <f t="shared" si="62"/>
        <v/>
      </c>
      <c r="K822" s="50" t="str">
        <f t="shared" si="62"/>
        <v/>
      </c>
      <c r="L822" s="49" t="str">
        <f t="shared" si="59"/>
        <v/>
      </c>
      <c r="M822" s="49" t="str">
        <f t="shared" si="59"/>
        <v/>
      </c>
      <c r="N822" s="49" t="str">
        <f t="shared" si="59"/>
        <v/>
      </c>
      <c r="O822" s="49" t="str">
        <f t="shared" si="60"/>
        <v/>
      </c>
      <c r="P822" s="49" t="str">
        <f t="shared" si="61"/>
        <v/>
      </c>
      <c r="Q822" s="49" t="str">
        <f t="shared" si="61"/>
        <v/>
      </c>
      <c r="R822" s="50" t="str">
        <f t="shared" si="61"/>
        <v/>
      </c>
      <c r="S822" s="10"/>
    </row>
    <row r="823" spans="1:19" x14ac:dyDescent="0.25">
      <c r="A823" s="10"/>
      <c r="B823" s="4" t="str">
        <f>'CALC | Main Engine'!$B823</f>
        <v/>
      </c>
      <c r="C823" s="5" t="str">
        <f>'CALC | Main Engine'!$E823</f>
        <v/>
      </c>
      <c r="D823" s="27" t="str">
        <f>IF(ISBLANK('INPUT | Operations'!$C828),"",'INPUT | Operations'!$C827)</f>
        <v/>
      </c>
      <c r="E823" s="32" t="str">
        <f>IF(ISBLANK('INPUT | Operations'!$C828),"",'INPUT | Operations'!$C828)</f>
        <v/>
      </c>
      <c r="F823" s="123" t="str">
        <f t="shared" si="63"/>
        <v/>
      </c>
      <c r="G823" s="49" t="str">
        <f t="shared" si="63"/>
        <v/>
      </c>
      <c r="H823" s="49" t="str">
        <f t="shared" si="63"/>
        <v/>
      </c>
      <c r="I823" s="49" t="str">
        <f t="shared" si="62"/>
        <v/>
      </c>
      <c r="J823" s="49" t="str">
        <f t="shared" si="62"/>
        <v/>
      </c>
      <c r="K823" s="50" t="str">
        <f t="shared" si="62"/>
        <v/>
      </c>
      <c r="L823" s="49" t="str">
        <f t="shared" si="59"/>
        <v/>
      </c>
      <c r="M823" s="49" t="str">
        <f t="shared" si="59"/>
        <v/>
      </c>
      <c r="N823" s="49" t="str">
        <f t="shared" si="59"/>
        <v/>
      </c>
      <c r="O823" s="49" t="str">
        <f t="shared" si="60"/>
        <v/>
      </c>
      <c r="P823" s="49" t="str">
        <f t="shared" si="61"/>
        <v/>
      </c>
      <c r="Q823" s="49" t="str">
        <f t="shared" si="61"/>
        <v/>
      </c>
      <c r="R823" s="50" t="str">
        <f t="shared" si="61"/>
        <v/>
      </c>
      <c r="S823" s="10"/>
    </row>
    <row r="824" spans="1:19" x14ac:dyDescent="0.25">
      <c r="A824" s="10"/>
      <c r="B824" s="4" t="str">
        <f>'CALC | Main Engine'!$B824</f>
        <v/>
      </c>
      <c r="C824" s="5" t="str">
        <f>'CALC | Main Engine'!$E824</f>
        <v/>
      </c>
      <c r="D824" s="27" t="str">
        <f>IF(ISBLANK('INPUT | Operations'!$C829),"",'INPUT | Operations'!$C828)</f>
        <v/>
      </c>
      <c r="E824" s="32" t="str">
        <f>IF(ISBLANK('INPUT | Operations'!$C829),"",'INPUT | Operations'!$C829)</f>
        <v/>
      </c>
      <c r="F824" s="123" t="str">
        <f t="shared" si="63"/>
        <v/>
      </c>
      <c r="G824" s="49" t="str">
        <f t="shared" si="63"/>
        <v/>
      </c>
      <c r="H824" s="49" t="str">
        <f t="shared" si="63"/>
        <v/>
      </c>
      <c r="I824" s="49" t="str">
        <f t="shared" si="62"/>
        <v/>
      </c>
      <c r="J824" s="49" t="str">
        <f t="shared" si="62"/>
        <v/>
      </c>
      <c r="K824" s="50" t="str">
        <f t="shared" si="62"/>
        <v/>
      </c>
      <c r="L824" s="49" t="str">
        <f t="shared" si="59"/>
        <v/>
      </c>
      <c r="M824" s="49" t="str">
        <f t="shared" si="59"/>
        <v/>
      </c>
      <c r="N824" s="49" t="str">
        <f t="shared" si="59"/>
        <v/>
      </c>
      <c r="O824" s="49" t="str">
        <f t="shared" si="60"/>
        <v/>
      </c>
      <c r="P824" s="49" t="str">
        <f t="shared" si="61"/>
        <v/>
      </c>
      <c r="Q824" s="49" t="str">
        <f t="shared" si="61"/>
        <v/>
      </c>
      <c r="R824" s="50" t="str">
        <f t="shared" si="61"/>
        <v/>
      </c>
      <c r="S824" s="10"/>
    </row>
    <row r="825" spans="1:19" x14ac:dyDescent="0.25">
      <c r="A825" s="10"/>
      <c r="B825" s="4" t="str">
        <f>'CALC | Main Engine'!$B825</f>
        <v/>
      </c>
      <c r="C825" s="5" t="str">
        <f>'CALC | Main Engine'!$E825</f>
        <v/>
      </c>
      <c r="D825" s="27" t="str">
        <f>IF(ISBLANK('INPUT | Operations'!$C830),"",'INPUT | Operations'!$C829)</f>
        <v/>
      </c>
      <c r="E825" s="32" t="str">
        <f>IF(ISBLANK('INPUT | Operations'!$C830),"",'INPUT | Operations'!$C830)</f>
        <v/>
      </c>
      <c r="F825" s="123" t="str">
        <f t="shared" si="63"/>
        <v/>
      </c>
      <c r="G825" s="49" t="str">
        <f t="shared" si="63"/>
        <v/>
      </c>
      <c r="H825" s="49" t="str">
        <f t="shared" si="63"/>
        <v/>
      </c>
      <c r="I825" s="49" t="str">
        <f t="shared" si="62"/>
        <v/>
      </c>
      <c r="J825" s="49" t="str">
        <f t="shared" si="62"/>
        <v/>
      </c>
      <c r="K825" s="50" t="str">
        <f t="shared" si="62"/>
        <v/>
      </c>
      <c r="L825" s="49" t="str">
        <f t="shared" si="59"/>
        <v/>
      </c>
      <c r="M825" s="49" t="str">
        <f t="shared" si="59"/>
        <v/>
      </c>
      <c r="N825" s="49" t="str">
        <f t="shared" si="59"/>
        <v/>
      </c>
      <c r="O825" s="49" t="str">
        <f t="shared" si="60"/>
        <v/>
      </c>
      <c r="P825" s="49" t="str">
        <f t="shared" si="61"/>
        <v/>
      </c>
      <c r="Q825" s="49" t="str">
        <f t="shared" si="61"/>
        <v/>
      </c>
      <c r="R825" s="50" t="str">
        <f t="shared" si="61"/>
        <v/>
      </c>
      <c r="S825" s="10"/>
    </row>
    <row r="826" spans="1:19" x14ac:dyDescent="0.25">
      <c r="A826" s="10"/>
      <c r="B826" s="4" t="str">
        <f>'CALC | Main Engine'!$B826</f>
        <v/>
      </c>
      <c r="C826" s="5" t="str">
        <f>'CALC | Main Engine'!$E826</f>
        <v/>
      </c>
      <c r="D826" s="27" t="str">
        <f>IF(ISBLANK('INPUT | Operations'!$C831),"",'INPUT | Operations'!$C830)</f>
        <v/>
      </c>
      <c r="E826" s="32" t="str">
        <f>IF(ISBLANK('INPUT | Operations'!$C831),"",'INPUT | Operations'!$C831)</f>
        <v/>
      </c>
      <c r="F826" s="123" t="str">
        <f t="shared" si="63"/>
        <v/>
      </c>
      <c r="G826" s="49" t="str">
        <f t="shared" si="63"/>
        <v/>
      </c>
      <c r="H826" s="49" t="str">
        <f t="shared" si="63"/>
        <v/>
      </c>
      <c r="I826" s="49" t="str">
        <f t="shared" si="62"/>
        <v/>
      </c>
      <c r="J826" s="49" t="str">
        <f t="shared" si="62"/>
        <v/>
      </c>
      <c r="K826" s="50" t="str">
        <f t="shared" si="62"/>
        <v/>
      </c>
      <c r="L826" s="49" t="str">
        <f t="shared" si="59"/>
        <v/>
      </c>
      <c r="M826" s="49" t="str">
        <f t="shared" si="59"/>
        <v/>
      </c>
      <c r="N826" s="49" t="str">
        <f t="shared" si="59"/>
        <v/>
      </c>
      <c r="O826" s="49" t="str">
        <f t="shared" si="60"/>
        <v/>
      </c>
      <c r="P826" s="49" t="str">
        <f t="shared" si="61"/>
        <v/>
      </c>
      <c r="Q826" s="49" t="str">
        <f t="shared" si="61"/>
        <v/>
      </c>
      <c r="R826" s="50" t="str">
        <f t="shared" si="61"/>
        <v/>
      </c>
      <c r="S826" s="10"/>
    </row>
    <row r="827" spans="1:19" x14ac:dyDescent="0.25">
      <c r="A827" s="10"/>
      <c r="B827" s="4" t="str">
        <f>'CALC | Main Engine'!$B827</f>
        <v/>
      </c>
      <c r="C827" s="5" t="str">
        <f>'CALC | Main Engine'!$E827</f>
        <v/>
      </c>
      <c r="D827" s="27" t="str">
        <f>IF(ISBLANK('INPUT | Operations'!$C832),"",'INPUT | Operations'!$C831)</f>
        <v/>
      </c>
      <c r="E827" s="32" t="str">
        <f>IF(ISBLANK('INPUT | Operations'!$C832),"",'INPUT | Operations'!$C832)</f>
        <v/>
      </c>
      <c r="F827" s="123" t="str">
        <f t="shared" si="63"/>
        <v/>
      </c>
      <c r="G827" s="49" t="str">
        <f t="shared" si="63"/>
        <v/>
      </c>
      <c r="H827" s="49" t="str">
        <f t="shared" si="63"/>
        <v/>
      </c>
      <c r="I827" s="49" t="str">
        <f t="shared" si="62"/>
        <v/>
      </c>
      <c r="J827" s="49" t="str">
        <f t="shared" si="62"/>
        <v/>
      </c>
      <c r="K827" s="50" t="str">
        <f t="shared" si="62"/>
        <v/>
      </c>
      <c r="L827" s="49" t="str">
        <f t="shared" si="59"/>
        <v/>
      </c>
      <c r="M827" s="49" t="str">
        <f t="shared" si="59"/>
        <v/>
      </c>
      <c r="N827" s="49" t="str">
        <f t="shared" si="59"/>
        <v/>
      </c>
      <c r="O827" s="49" t="str">
        <f t="shared" si="60"/>
        <v/>
      </c>
      <c r="P827" s="49" t="str">
        <f t="shared" si="61"/>
        <v/>
      </c>
      <c r="Q827" s="49" t="str">
        <f t="shared" si="61"/>
        <v/>
      </c>
      <c r="R827" s="50" t="str">
        <f t="shared" si="61"/>
        <v/>
      </c>
      <c r="S827" s="10"/>
    </row>
    <row r="828" spans="1:19" x14ac:dyDescent="0.25">
      <c r="A828" s="10"/>
      <c r="B828" s="4" t="str">
        <f>'CALC | Main Engine'!$B828</f>
        <v/>
      </c>
      <c r="C828" s="5" t="str">
        <f>'CALC | Main Engine'!$E828</f>
        <v/>
      </c>
      <c r="D828" s="27" t="str">
        <f>IF(ISBLANK('INPUT | Operations'!$C833),"",'INPUT | Operations'!$C832)</f>
        <v/>
      </c>
      <c r="E828" s="32" t="str">
        <f>IF(ISBLANK('INPUT | Operations'!$C833),"",'INPUT | Operations'!$C833)</f>
        <v/>
      </c>
      <c r="F828" s="123" t="str">
        <f t="shared" si="63"/>
        <v/>
      </c>
      <c r="G828" s="49" t="str">
        <f t="shared" si="63"/>
        <v/>
      </c>
      <c r="H828" s="49" t="str">
        <f t="shared" si="63"/>
        <v/>
      </c>
      <c r="I828" s="49" t="str">
        <f t="shared" si="62"/>
        <v/>
      </c>
      <c r="J828" s="49" t="str">
        <f t="shared" si="62"/>
        <v/>
      </c>
      <c r="K828" s="50" t="str">
        <f t="shared" si="62"/>
        <v/>
      </c>
      <c r="L828" s="49" t="str">
        <f t="shared" si="59"/>
        <v/>
      </c>
      <c r="M828" s="49" t="str">
        <f t="shared" si="59"/>
        <v/>
      </c>
      <c r="N828" s="49" t="str">
        <f t="shared" si="59"/>
        <v/>
      </c>
      <c r="O828" s="49" t="str">
        <f t="shared" si="60"/>
        <v/>
      </c>
      <c r="P828" s="49" t="str">
        <f t="shared" si="61"/>
        <v/>
      </c>
      <c r="Q828" s="49" t="str">
        <f t="shared" si="61"/>
        <v/>
      </c>
      <c r="R828" s="50" t="str">
        <f t="shared" si="61"/>
        <v/>
      </c>
      <c r="S828" s="10"/>
    </row>
    <row r="829" spans="1:19" x14ac:dyDescent="0.25">
      <c r="A829" s="10"/>
      <c r="B829" s="4" t="str">
        <f>'CALC | Main Engine'!$B829</f>
        <v/>
      </c>
      <c r="C829" s="5" t="str">
        <f>'CALC | Main Engine'!$E829</f>
        <v/>
      </c>
      <c r="D829" s="27" t="str">
        <f>IF(ISBLANK('INPUT | Operations'!$C834),"",'INPUT | Operations'!$C833)</f>
        <v/>
      </c>
      <c r="E829" s="32" t="str">
        <f>IF(ISBLANK('INPUT | Operations'!$C834),"",'INPUT | Operations'!$C834)</f>
        <v/>
      </c>
      <c r="F829" s="123" t="str">
        <f t="shared" si="63"/>
        <v/>
      </c>
      <c r="G829" s="49" t="str">
        <f t="shared" si="63"/>
        <v/>
      </c>
      <c r="H829" s="49" t="str">
        <f t="shared" si="63"/>
        <v/>
      </c>
      <c r="I829" s="49" t="str">
        <f t="shared" si="62"/>
        <v/>
      </c>
      <c r="J829" s="49" t="str">
        <f t="shared" si="62"/>
        <v/>
      </c>
      <c r="K829" s="50" t="str">
        <f t="shared" si="62"/>
        <v/>
      </c>
      <c r="L829" s="49" t="str">
        <f t="shared" si="59"/>
        <v/>
      </c>
      <c r="M829" s="49" t="str">
        <f t="shared" si="59"/>
        <v/>
      </c>
      <c r="N829" s="49" t="str">
        <f t="shared" si="59"/>
        <v/>
      </c>
      <c r="O829" s="49" t="str">
        <f t="shared" si="60"/>
        <v/>
      </c>
      <c r="P829" s="49" t="str">
        <f t="shared" si="61"/>
        <v/>
      </c>
      <c r="Q829" s="49" t="str">
        <f t="shared" si="61"/>
        <v/>
      </c>
      <c r="R829" s="50" t="str">
        <f t="shared" si="61"/>
        <v/>
      </c>
      <c r="S829" s="10"/>
    </row>
    <row r="830" spans="1:19" x14ac:dyDescent="0.25">
      <c r="A830" s="10"/>
      <c r="B830" s="4" t="str">
        <f>'CALC | Main Engine'!$B830</f>
        <v/>
      </c>
      <c r="C830" s="5" t="str">
        <f>'CALC | Main Engine'!$E830</f>
        <v/>
      </c>
      <c r="D830" s="27" t="str">
        <f>IF(ISBLANK('INPUT | Operations'!$C835),"",'INPUT | Operations'!$C834)</f>
        <v/>
      </c>
      <c r="E830" s="32" t="str">
        <f>IF(ISBLANK('INPUT | Operations'!$C835),"",'INPUT | Operations'!$C835)</f>
        <v/>
      </c>
      <c r="F830" s="123" t="str">
        <f t="shared" si="63"/>
        <v/>
      </c>
      <c r="G830" s="49" t="str">
        <f t="shared" si="63"/>
        <v/>
      </c>
      <c r="H830" s="49" t="str">
        <f t="shared" si="63"/>
        <v/>
      </c>
      <c r="I830" s="49" t="str">
        <f t="shared" si="62"/>
        <v/>
      </c>
      <c r="J830" s="49" t="str">
        <f t="shared" si="62"/>
        <v/>
      </c>
      <c r="K830" s="50" t="str">
        <f t="shared" si="62"/>
        <v/>
      </c>
      <c r="L830" s="49" t="str">
        <f t="shared" si="59"/>
        <v/>
      </c>
      <c r="M830" s="49" t="str">
        <f t="shared" si="59"/>
        <v/>
      </c>
      <c r="N830" s="49" t="str">
        <f t="shared" si="59"/>
        <v/>
      </c>
      <c r="O830" s="49" t="str">
        <f t="shared" si="60"/>
        <v/>
      </c>
      <c r="P830" s="49" t="str">
        <f t="shared" si="61"/>
        <v/>
      </c>
      <c r="Q830" s="49" t="str">
        <f t="shared" si="61"/>
        <v/>
      </c>
      <c r="R830" s="50" t="str">
        <f t="shared" si="61"/>
        <v/>
      </c>
      <c r="S830" s="10"/>
    </row>
    <row r="831" spans="1:19" x14ac:dyDescent="0.25">
      <c r="A831" s="10"/>
      <c r="B831" s="4" t="str">
        <f>'CALC | Main Engine'!$B831</f>
        <v/>
      </c>
      <c r="C831" s="5" t="str">
        <f>'CALC | Main Engine'!$E831</f>
        <v/>
      </c>
      <c r="D831" s="27" t="str">
        <f>IF(ISBLANK('INPUT | Operations'!$C836),"",'INPUT | Operations'!$C835)</f>
        <v/>
      </c>
      <c r="E831" s="32" t="str">
        <f>IF(ISBLANK('INPUT | Operations'!$C836),"",'INPUT | Operations'!$C836)</f>
        <v/>
      </c>
      <c r="F831" s="123" t="str">
        <f t="shared" si="63"/>
        <v/>
      </c>
      <c r="G831" s="49" t="str">
        <f t="shared" si="63"/>
        <v/>
      </c>
      <c r="H831" s="49" t="str">
        <f t="shared" si="63"/>
        <v/>
      </c>
      <c r="I831" s="49" t="str">
        <f t="shared" si="62"/>
        <v/>
      </c>
      <c r="J831" s="49" t="str">
        <f t="shared" si="62"/>
        <v/>
      </c>
      <c r="K831" s="50" t="str">
        <f t="shared" si="62"/>
        <v/>
      </c>
      <c r="L831" s="49" t="str">
        <f t="shared" si="59"/>
        <v/>
      </c>
      <c r="M831" s="49" t="str">
        <f t="shared" si="59"/>
        <v/>
      </c>
      <c r="N831" s="49" t="str">
        <f t="shared" si="59"/>
        <v/>
      </c>
      <c r="O831" s="49" t="str">
        <f t="shared" si="60"/>
        <v/>
      </c>
      <c r="P831" s="49" t="str">
        <f t="shared" si="61"/>
        <v/>
      </c>
      <c r="Q831" s="49" t="str">
        <f t="shared" si="61"/>
        <v/>
      </c>
      <c r="R831" s="50" t="str">
        <f t="shared" si="61"/>
        <v/>
      </c>
      <c r="S831" s="10"/>
    </row>
    <row r="832" spans="1:19" x14ac:dyDescent="0.25">
      <c r="A832" s="10"/>
      <c r="B832" s="4" t="str">
        <f>'CALC | Main Engine'!$B832</f>
        <v/>
      </c>
      <c r="C832" s="5" t="str">
        <f>'CALC | Main Engine'!$E832</f>
        <v/>
      </c>
      <c r="D832" s="27" t="str">
        <f>IF(ISBLANK('INPUT | Operations'!$C837),"",'INPUT | Operations'!$C836)</f>
        <v/>
      </c>
      <c r="E832" s="32" t="str">
        <f>IF(ISBLANK('INPUT | Operations'!$C837),"",'INPUT | Operations'!$C837)</f>
        <v/>
      </c>
      <c r="F832" s="123" t="str">
        <f t="shared" si="63"/>
        <v/>
      </c>
      <c r="G832" s="49" t="str">
        <f t="shared" si="63"/>
        <v/>
      </c>
      <c r="H832" s="49" t="str">
        <f t="shared" si="63"/>
        <v/>
      </c>
      <c r="I832" s="49" t="str">
        <f t="shared" si="62"/>
        <v/>
      </c>
      <c r="J832" s="49" t="str">
        <f t="shared" si="62"/>
        <v/>
      </c>
      <c r="K832" s="50" t="str">
        <f t="shared" si="62"/>
        <v/>
      </c>
      <c r="L832" s="49" t="str">
        <f t="shared" si="59"/>
        <v/>
      </c>
      <c r="M832" s="49" t="str">
        <f t="shared" si="59"/>
        <v/>
      </c>
      <c r="N832" s="49" t="str">
        <f t="shared" si="59"/>
        <v/>
      </c>
      <c r="O832" s="49" t="str">
        <f t="shared" si="60"/>
        <v/>
      </c>
      <c r="P832" s="49" t="str">
        <f t="shared" si="61"/>
        <v/>
      </c>
      <c r="Q832" s="49" t="str">
        <f t="shared" si="61"/>
        <v/>
      </c>
      <c r="R832" s="50" t="str">
        <f t="shared" si="61"/>
        <v/>
      </c>
      <c r="S832" s="10"/>
    </row>
    <row r="833" spans="1:19" x14ac:dyDescent="0.25">
      <c r="A833" s="10"/>
      <c r="B833" s="4" t="str">
        <f>'CALC | Main Engine'!$B833</f>
        <v/>
      </c>
      <c r="C833" s="5" t="str">
        <f>'CALC | Main Engine'!$E833</f>
        <v/>
      </c>
      <c r="D833" s="27" t="str">
        <f>IF(ISBLANK('INPUT | Operations'!$C838),"",'INPUT | Operations'!$C837)</f>
        <v/>
      </c>
      <c r="E833" s="32" t="str">
        <f>IF(ISBLANK('INPUT | Operations'!$C838),"",'INPUT | Operations'!$C838)</f>
        <v/>
      </c>
      <c r="F833" s="123" t="str">
        <f t="shared" si="63"/>
        <v/>
      </c>
      <c r="G833" s="49" t="str">
        <f t="shared" si="63"/>
        <v/>
      </c>
      <c r="H833" s="49" t="str">
        <f t="shared" si="63"/>
        <v/>
      </c>
      <c r="I833" s="49" t="str">
        <f t="shared" si="62"/>
        <v/>
      </c>
      <c r="J833" s="49" t="str">
        <f t="shared" si="62"/>
        <v/>
      </c>
      <c r="K833" s="50" t="str">
        <f t="shared" si="62"/>
        <v/>
      </c>
      <c r="L833" s="49" t="str">
        <f t="shared" si="59"/>
        <v/>
      </c>
      <c r="M833" s="49" t="str">
        <f t="shared" si="59"/>
        <v/>
      </c>
      <c r="N833" s="49" t="str">
        <f t="shared" si="59"/>
        <v/>
      </c>
      <c r="O833" s="49" t="str">
        <f t="shared" si="60"/>
        <v/>
      </c>
      <c r="P833" s="49" t="str">
        <f t="shared" si="61"/>
        <v/>
      </c>
      <c r="Q833" s="49" t="str">
        <f t="shared" si="61"/>
        <v/>
      </c>
      <c r="R833" s="50" t="str">
        <f t="shared" si="61"/>
        <v/>
      </c>
      <c r="S833" s="10"/>
    </row>
    <row r="834" spans="1:19" x14ac:dyDescent="0.25">
      <c r="A834" s="10"/>
      <c r="B834" s="4" t="str">
        <f>'CALC | Main Engine'!$B834</f>
        <v/>
      </c>
      <c r="C834" s="5" t="str">
        <f>'CALC | Main Engine'!$E834</f>
        <v/>
      </c>
      <c r="D834" s="27" t="str">
        <f>IF(ISBLANK('INPUT | Operations'!$C839),"",'INPUT | Operations'!$C838)</f>
        <v/>
      </c>
      <c r="E834" s="32" t="str">
        <f>IF(ISBLANK('INPUT | Operations'!$C839),"",'INPUT | Operations'!$C839)</f>
        <v/>
      </c>
      <c r="F834" s="123" t="str">
        <f t="shared" si="63"/>
        <v/>
      </c>
      <c r="G834" s="49" t="str">
        <f t="shared" si="63"/>
        <v/>
      </c>
      <c r="H834" s="49" t="str">
        <f t="shared" si="63"/>
        <v/>
      </c>
      <c r="I834" s="49" t="str">
        <f t="shared" si="62"/>
        <v/>
      </c>
      <c r="J834" s="49" t="str">
        <f t="shared" si="62"/>
        <v/>
      </c>
      <c r="K834" s="50" t="str">
        <f t="shared" si="62"/>
        <v/>
      </c>
      <c r="L834" s="49" t="str">
        <f t="shared" si="59"/>
        <v/>
      </c>
      <c r="M834" s="49" t="str">
        <f t="shared" si="59"/>
        <v/>
      </c>
      <c r="N834" s="49" t="str">
        <f t="shared" si="59"/>
        <v/>
      </c>
      <c r="O834" s="49" t="str">
        <f t="shared" si="60"/>
        <v/>
      </c>
      <c r="P834" s="49" t="str">
        <f t="shared" si="61"/>
        <v/>
      </c>
      <c r="Q834" s="49" t="str">
        <f t="shared" si="61"/>
        <v/>
      </c>
      <c r="R834" s="50" t="str">
        <f t="shared" si="61"/>
        <v/>
      </c>
      <c r="S834" s="10"/>
    </row>
    <row r="835" spans="1:19" x14ac:dyDescent="0.25">
      <c r="A835" s="10"/>
      <c r="B835" s="4" t="str">
        <f>'CALC | Main Engine'!$B835</f>
        <v/>
      </c>
      <c r="C835" s="5" t="str">
        <f>'CALC | Main Engine'!$E835</f>
        <v/>
      </c>
      <c r="D835" s="27" t="str">
        <f>IF(ISBLANK('INPUT | Operations'!$C840),"",'INPUT | Operations'!$C839)</f>
        <v/>
      </c>
      <c r="E835" s="32" t="str">
        <f>IF(ISBLANK('INPUT | Operations'!$C840),"",'INPUT | Operations'!$C840)</f>
        <v/>
      </c>
      <c r="F835" s="123" t="str">
        <f t="shared" si="63"/>
        <v/>
      </c>
      <c r="G835" s="49" t="str">
        <f t="shared" si="63"/>
        <v/>
      </c>
      <c r="H835" s="49" t="str">
        <f t="shared" si="63"/>
        <v/>
      </c>
      <c r="I835" s="49" t="str">
        <f t="shared" si="62"/>
        <v/>
      </c>
      <c r="J835" s="49" t="str">
        <f t="shared" si="62"/>
        <v/>
      </c>
      <c r="K835" s="50" t="str">
        <f t="shared" si="62"/>
        <v/>
      </c>
      <c r="L835" s="49" t="str">
        <f t="shared" si="59"/>
        <v/>
      </c>
      <c r="M835" s="49" t="str">
        <f t="shared" si="59"/>
        <v/>
      </c>
      <c r="N835" s="49" t="str">
        <f t="shared" si="59"/>
        <v/>
      </c>
      <c r="O835" s="49" t="str">
        <f t="shared" si="60"/>
        <v/>
      </c>
      <c r="P835" s="49" t="str">
        <f t="shared" si="61"/>
        <v/>
      </c>
      <c r="Q835" s="49" t="str">
        <f t="shared" si="61"/>
        <v/>
      </c>
      <c r="R835" s="50" t="str">
        <f t="shared" si="61"/>
        <v/>
      </c>
      <c r="S835" s="10"/>
    </row>
    <row r="836" spans="1:19" x14ac:dyDescent="0.25">
      <c r="A836" s="10"/>
      <c r="B836" s="4" t="str">
        <f>'CALC | Main Engine'!$B836</f>
        <v/>
      </c>
      <c r="C836" s="5" t="str">
        <f>'CALC | Main Engine'!$E836</f>
        <v/>
      </c>
      <c r="D836" s="27" t="str">
        <f>IF(ISBLANK('INPUT | Operations'!$C841),"",'INPUT | Operations'!$C840)</f>
        <v/>
      </c>
      <c r="E836" s="32" t="str">
        <f>IF(ISBLANK('INPUT | Operations'!$C841),"",'INPUT | Operations'!$C841)</f>
        <v/>
      </c>
      <c r="F836" s="123" t="str">
        <f t="shared" si="63"/>
        <v/>
      </c>
      <c r="G836" s="49" t="str">
        <f t="shared" si="63"/>
        <v/>
      </c>
      <c r="H836" s="49" t="str">
        <f t="shared" si="63"/>
        <v/>
      </c>
      <c r="I836" s="49" t="str">
        <f t="shared" si="62"/>
        <v/>
      </c>
      <c r="J836" s="49" t="str">
        <f t="shared" si="62"/>
        <v/>
      </c>
      <c r="K836" s="50" t="str">
        <f t="shared" si="62"/>
        <v/>
      </c>
      <c r="L836" s="49" t="str">
        <f t="shared" si="59"/>
        <v/>
      </c>
      <c r="M836" s="49" t="str">
        <f t="shared" si="59"/>
        <v/>
      </c>
      <c r="N836" s="49" t="str">
        <f t="shared" si="59"/>
        <v/>
      </c>
      <c r="O836" s="49" t="str">
        <f t="shared" si="60"/>
        <v/>
      </c>
      <c r="P836" s="49" t="str">
        <f t="shared" si="61"/>
        <v/>
      </c>
      <c r="Q836" s="49" t="str">
        <f t="shared" si="61"/>
        <v/>
      </c>
      <c r="R836" s="50" t="str">
        <f t="shared" si="61"/>
        <v/>
      </c>
      <c r="S836" s="10"/>
    </row>
    <row r="837" spans="1:19" x14ac:dyDescent="0.25">
      <c r="A837" s="10"/>
      <c r="B837" s="4" t="str">
        <f>'CALC | Main Engine'!$B837</f>
        <v/>
      </c>
      <c r="C837" s="5" t="str">
        <f>'CALC | Main Engine'!$E837</f>
        <v/>
      </c>
      <c r="D837" s="27" t="str">
        <f>IF(ISBLANK('INPUT | Operations'!$C842),"",'INPUT | Operations'!$C841)</f>
        <v/>
      </c>
      <c r="E837" s="32" t="str">
        <f>IF(ISBLANK('INPUT | Operations'!$C842),"",'INPUT | Operations'!$C842)</f>
        <v/>
      </c>
      <c r="F837" s="123" t="str">
        <f t="shared" si="63"/>
        <v/>
      </c>
      <c r="G837" s="49" t="str">
        <f t="shared" si="63"/>
        <v/>
      </c>
      <c r="H837" s="49" t="str">
        <f t="shared" si="63"/>
        <v/>
      </c>
      <c r="I837" s="49" t="str">
        <f t="shared" si="62"/>
        <v/>
      </c>
      <c r="J837" s="49" t="str">
        <f t="shared" si="62"/>
        <v/>
      </c>
      <c r="K837" s="50" t="str">
        <f t="shared" si="62"/>
        <v/>
      </c>
      <c r="L837" s="49" t="str">
        <f t="shared" si="59"/>
        <v/>
      </c>
      <c r="M837" s="49" t="str">
        <f t="shared" si="59"/>
        <v/>
      </c>
      <c r="N837" s="49" t="str">
        <f t="shared" si="59"/>
        <v/>
      </c>
      <c r="O837" s="49" t="str">
        <f t="shared" si="60"/>
        <v/>
      </c>
      <c r="P837" s="49" t="str">
        <f t="shared" si="61"/>
        <v/>
      </c>
      <c r="Q837" s="49" t="str">
        <f t="shared" si="61"/>
        <v/>
      </c>
      <c r="R837" s="50" t="str">
        <f t="shared" si="61"/>
        <v/>
      </c>
      <c r="S837" s="10"/>
    </row>
    <row r="838" spans="1:19" x14ac:dyDescent="0.25">
      <c r="A838" s="10"/>
      <c r="B838" s="4" t="str">
        <f>'CALC | Main Engine'!$B838</f>
        <v/>
      </c>
      <c r="C838" s="5" t="str">
        <f>'CALC | Main Engine'!$E838</f>
        <v/>
      </c>
      <c r="D838" s="27" t="str">
        <f>IF(ISBLANK('INPUT | Operations'!$C843),"",'INPUT | Operations'!$C842)</f>
        <v/>
      </c>
      <c r="E838" s="32" t="str">
        <f>IF(ISBLANK('INPUT | Operations'!$C843),"",'INPUT | Operations'!$C843)</f>
        <v/>
      </c>
      <c r="F838" s="123" t="str">
        <f t="shared" si="63"/>
        <v/>
      </c>
      <c r="G838" s="49" t="str">
        <f t="shared" si="63"/>
        <v/>
      </c>
      <c r="H838" s="49" t="str">
        <f t="shared" si="63"/>
        <v/>
      </c>
      <c r="I838" s="49" t="str">
        <f t="shared" si="62"/>
        <v/>
      </c>
      <c r="J838" s="49" t="str">
        <f t="shared" si="62"/>
        <v/>
      </c>
      <c r="K838" s="50" t="str">
        <f t="shared" si="62"/>
        <v/>
      </c>
      <c r="L838" s="49" t="str">
        <f t="shared" si="59"/>
        <v/>
      </c>
      <c r="M838" s="49" t="str">
        <f t="shared" si="59"/>
        <v/>
      </c>
      <c r="N838" s="49" t="str">
        <f t="shared" si="59"/>
        <v/>
      </c>
      <c r="O838" s="49" t="str">
        <f t="shared" si="60"/>
        <v/>
      </c>
      <c r="P838" s="49" t="str">
        <f t="shared" si="61"/>
        <v/>
      </c>
      <c r="Q838" s="49" t="str">
        <f t="shared" si="61"/>
        <v/>
      </c>
      <c r="R838" s="50" t="str">
        <f t="shared" si="61"/>
        <v/>
      </c>
      <c r="S838" s="10"/>
    </row>
    <row r="839" spans="1:19" x14ac:dyDescent="0.25">
      <c r="A839" s="10"/>
      <c r="B839" s="4" t="str">
        <f>'CALC | Main Engine'!$B839</f>
        <v/>
      </c>
      <c r="C839" s="5" t="str">
        <f>'CALC | Main Engine'!$E839</f>
        <v/>
      </c>
      <c r="D839" s="27" t="str">
        <f>IF(ISBLANK('INPUT | Operations'!$C844),"",'INPUT | Operations'!$C843)</f>
        <v/>
      </c>
      <c r="E839" s="32" t="str">
        <f>IF(ISBLANK('INPUT | Operations'!$C844),"",'INPUT | Operations'!$C844)</f>
        <v/>
      </c>
      <c r="F839" s="123" t="str">
        <f t="shared" si="63"/>
        <v/>
      </c>
      <c r="G839" s="49" t="str">
        <f t="shared" si="63"/>
        <v/>
      </c>
      <c r="H839" s="49" t="str">
        <f t="shared" si="63"/>
        <v/>
      </c>
      <c r="I839" s="49" t="str">
        <f t="shared" si="62"/>
        <v/>
      </c>
      <c r="J839" s="49" t="str">
        <f t="shared" si="62"/>
        <v/>
      </c>
      <c r="K839" s="50" t="str">
        <f t="shared" si="62"/>
        <v/>
      </c>
      <c r="L839" s="49" t="str">
        <f t="shared" si="59"/>
        <v/>
      </c>
      <c r="M839" s="49" t="str">
        <f t="shared" si="59"/>
        <v/>
      </c>
      <c r="N839" s="49" t="str">
        <f t="shared" si="59"/>
        <v/>
      </c>
      <c r="O839" s="49" t="str">
        <f t="shared" si="60"/>
        <v/>
      </c>
      <c r="P839" s="49" t="str">
        <f t="shared" si="61"/>
        <v/>
      </c>
      <c r="Q839" s="49" t="str">
        <f t="shared" si="61"/>
        <v/>
      </c>
      <c r="R839" s="50" t="str">
        <f t="shared" si="61"/>
        <v/>
      </c>
      <c r="S839" s="10"/>
    </row>
    <row r="840" spans="1:19" x14ac:dyDescent="0.25">
      <c r="A840" s="10"/>
      <c r="B840" s="4" t="str">
        <f>'CALC | Main Engine'!$B840</f>
        <v/>
      </c>
      <c r="C840" s="5" t="str">
        <f>'CALC | Main Engine'!$E840</f>
        <v/>
      </c>
      <c r="D840" s="27" t="str">
        <f>IF(ISBLANK('INPUT | Operations'!$C845),"",'INPUT | Operations'!$C844)</f>
        <v/>
      </c>
      <c r="E840" s="32" t="str">
        <f>IF(ISBLANK('INPUT | Operations'!$C845),"",'INPUT | Operations'!$C845)</f>
        <v/>
      </c>
      <c r="F840" s="123" t="str">
        <f t="shared" si="63"/>
        <v/>
      </c>
      <c r="G840" s="49" t="str">
        <f t="shared" si="63"/>
        <v/>
      </c>
      <c r="H840" s="49" t="str">
        <f t="shared" si="63"/>
        <v/>
      </c>
      <c r="I840" s="49" t="str">
        <f t="shared" si="62"/>
        <v/>
      </c>
      <c r="J840" s="49" t="str">
        <f t="shared" si="62"/>
        <v/>
      </c>
      <c r="K840" s="50" t="str">
        <f t="shared" si="62"/>
        <v/>
      </c>
      <c r="L840" s="49" t="str">
        <f t="shared" si="59"/>
        <v/>
      </c>
      <c r="M840" s="49" t="str">
        <f t="shared" si="59"/>
        <v/>
      </c>
      <c r="N840" s="49" t="str">
        <f t="shared" si="59"/>
        <v/>
      </c>
      <c r="O840" s="49" t="str">
        <f t="shared" si="60"/>
        <v/>
      </c>
      <c r="P840" s="49" t="str">
        <f t="shared" si="61"/>
        <v/>
      </c>
      <c r="Q840" s="49" t="str">
        <f t="shared" si="61"/>
        <v/>
      </c>
      <c r="R840" s="50" t="str">
        <f t="shared" si="61"/>
        <v/>
      </c>
      <c r="S840" s="10"/>
    </row>
    <row r="841" spans="1:19" x14ac:dyDescent="0.25">
      <c r="A841" s="10"/>
      <c r="B841" s="4" t="str">
        <f>'CALC | Main Engine'!$B841</f>
        <v/>
      </c>
      <c r="C841" s="5" t="str">
        <f>'CALC | Main Engine'!$E841</f>
        <v/>
      </c>
      <c r="D841" s="27" t="str">
        <f>IF(ISBLANK('INPUT | Operations'!$C846),"",'INPUT | Operations'!$C845)</f>
        <v/>
      </c>
      <c r="E841" s="32" t="str">
        <f>IF(ISBLANK('INPUT | Operations'!$C846),"",'INPUT | Operations'!$C846)</f>
        <v/>
      </c>
      <c r="F841" s="123" t="str">
        <f t="shared" si="63"/>
        <v/>
      </c>
      <c r="G841" s="49" t="str">
        <f t="shared" si="63"/>
        <v/>
      </c>
      <c r="H841" s="49" t="str">
        <f t="shared" si="63"/>
        <v/>
      </c>
      <c r="I841" s="49" t="str">
        <f t="shared" si="62"/>
        <v/>
      </c>
      <c r="J841" s="49" t="str">
        <f t="shared" si="62"/>
        <v/>
      </c>
      <c r="K841" s="50" t="str">
        <f t="shared" si="62"/>
        <v/>
      </c>
      <c r="L841" s="49" t="str">
        <f t="shared" ref="L841:N904" si="64">IFERROR(IF(AND($E841&gt;$D841,MIN($D841:$E841)&lt;L$5,MAX($D841:$E841)&gt;L$4),MIN(MAX($D841:$E841),L$5)-MAX(MIN($D841:$E841),L$4),0)/(MAX($D841:$E841)-MIN($D841:$E841)),"")</f>
        <v/>
      </c>
      <c r="M841" s="49" t="str">
        <f t="shared" si="64"/>
        <v/>
      </c>
      <c r="N841" s="49" t="str">
        <f t="shared" si="64"/>
        <v/>
      </c>
      <c r="O841" s="49" t="str">
        <f t="shared" ref="O841:O904" si="65">IFERROR(IF(AND(MIN($D841:$E841)&lt;O$5,MAX($D841:$E841)&gt;O$4),MIN(MAX($D841:$E841),O$5)-MAX(MIN($D841:$E841),O$4),0)/(MAX($D841:$E841)-MIN($D841:$E841)),"")</f>
        <v/>
      </c>
      <c r="P841" s="49" t="str">
        <f t="shared" ref="P841:R904" si="66">IFERROR(IF(AND($D841&gt;$E841,MIN($D841:$E841)&lt;P$5,MAX($D841:$E841)&gt;P$4),MIN(MAX($D841:$E841),P$5)-MAX(MIN($D841:$E841),P$4),0)/(MAX($D841:$E841)-MIN($D841:$E841)),"")</f>
        <v/>
      </c>
      <c r="Q841" s="49" t="str">
        <f t="shared" si="66"/>
        <v/>
      </c>
      <c r="R841" s="50" t="str">
        <f t="shared" si="66"/>
        <v/>
      </c>
      <c r="S841" s="10"/>
    </row>
    <row r="842" spans="1:19" x14ac:dyDescent="0.25">
      <c r="A842" s="10"/>
      <c r="B842" s="4" t="str">
        <f>'CALC | Main Engine'!$B842</f>
        <v/>
      </c>
      <c r="C842" s="5" t="str">
        <f>'CALC | Main Engine'!$E842</f>
        <v/>
      </c>
      <c r="D842" s="27" t="str">
        <f>IF(ISBLANK('INPUT | Operations'!$C847),"",'INPUT | Operations'!$C846)</f>
        <v/>
      </c>
      <c r="E842" s="32" t="str">
        <f>IF(ISBLANK('INPUT | Operations'!$C847),"",'INPUT | Operations'!$C847)</f>
        <v/>
      </c>
      <c r="F842" s="123" t="str">
        <f t="shared" si="63"/>
        <v/>
      </c>
      <c r="G842" s="49" t="str">
        <f t="shared" si="63"/>
        <v/>
      </c>
      <c r="H842" s="49" t="str">
        <f t="shared" si="63"/>
        <v/>
      </c>
      <c r="I842" s="49" t="str">
        <f t="shared" si="62"/>
        <v/>
      </c>
      <c r="J842" s="49" t="str">
        <f t="shared" si="62"/>
        <v/>
      </c>
      <c r="K842" s="50" t="str">
        <f t="shared" si="62"/>
        <v/>
      </c>
      <c r="L842" s="49" t="str">
        <f t="shared" si="64"/>
        <v/>
      </c>
      <c r="M842" s="49" t="str">
        <f t="shared" si="64"/>
        <v/>
      </c>
      <c r="N842" s="49" t="str">
        <f t="shared" si="64"/>
        <v/>
      </c>
      <c r="O842" s="49" t="str">
        <f t="shared" si="65"/>
        <v/>
      </c>
      <c r="P842" s="49" t="str">
        <f t="shared" si="66"/>
        <v/>
      </c>
      <c r="Q842" s="49" t="str">
        <f t="shared" si="66"/>
        <v/>
      </c>
      <c r="R842" s="50" t="str">
        <f t="shared" si="66"/>
        <v/>
      </c>
      <c r="S842" s="10"/>
    </row>
    <row r="843" spans="1:19" x14ac:dyDescent="0.25">
      <c r="A843" s="10"/>
      <c r="B843" s="4" t="str">
        <f>'CALC | Main Engine'!$B843</f>
        <v/>
      </c>
      <c r="C843" s="5" t="str">
        <f>'CALC | Main Engine'!$E843</f>
        <v/>
      </c>
      <c r="D843" s="27" t="str">
        <f>IF(ISBLANK('INPUT | Operations'!$C848),"",'INPUT | Operations'!$C847)</f>
        <v/>
      </c>
      <c r="E843" s="32" t="str">
        <f>IF(ISBLANK('INPUT | Operations'!$C848),"",'INPUT | Operations'!$C848)</f>
        <v/>
      </c>
      <c r="F843" s="123" t="str">
        <f t="shared" si="63"/>
        <v/>
      </c>
      <c r="G843" s="49" t="str">
        <f t="shared" si="63"/>
        <v/>
      </c>
      <c r="H843" s="49" t="str">
        <f t="shared" si="63"/>
        <v/>
      </c>
      <c r="I843" s="49" t="str">
        <f t="shared" si="62"/>
        <v/>
      </c>
      <c r="J843" s="49" t="str">
        <f t="shared" si="62"/>
        <v/>
      </c>
      <c r="K843" s="50" t="str">
        <f t="shared" si="62"/>
        <v/>
      </c>
      <c r="L843" s="49" t="str">
        <f t="shared" si="64"/>
        <v/>
      </c>
      <c r="M843" s="49" t="str">
        <f t="shared" si="64"/>
        <v/>
      </c>
      <c r="N843" s="49" t="str">
        <f t="shared" si="64"/>
        <v/>
      </c>
      <c r="O843" s="49" t="str">
        <f t="shared" si="65"/>
        <v/>
      </c>
      <c r="P843" s="49" t="str">
        <f t="shared" si="66"/>
        <v/>
      </c>
      <c r="Q843" s="49" t="str">
        <f t="shared" si="66"/>
        <v/>
      </c>
      <c r="R843" s="50" t="str">
        <f t="shared" si="66"/>
        <v/>
      </c>
      <c r="S843" s="10"/>
    </row>
    <row r="844" spans="1:19" x14ac:dyDescent="0.25">
      <c r="A844" s="10"/>
      <c r="B844" s="4" t="str">
        <f>'CALC | Main Engine'!$B844</f>
        <v/>
      </c>
      <c r="C844" s="5" t="str">
        <f>'CALC | Main Engine'!$E844</f>
        <v/>
      </c>
      <c r="D844" s="27" t="str">
        <f>IF(ISBLANK('INPUT | Operations'!$C849),"",'INPUT | Operations'!$C848)</f>
        <v/>
      </c>
      <c r="E844" s="32" t="str">
        <f>IF(ISBLANK('INPUT | Operations'!$C849),"",'INPUT | Operations'!$C849)</f>
        <v/>
      </c>
      <c r="F844" s="123" t="str">
        <f t="shared" si="63"/>
        <v/>
      </c>
      <c r="G844" s="49" t="str">
        <f t="shared" si="63"/>
        <v/>
      </c>
      <c r="H844" s="49" t="str">
        <f t="shared" si="63"/>
        <v/>
      </c>
      <c r="I844" s="49" t="str">
        <f t="shared" si="62"/>
        <v/>
      </c>
      <c r="J844" s="49" t="str">
        <f t="shared" si="62"/>
        <v/>
      </c>
      <c r="K844" s="50" t="str">
        <f t="shared" si="62"/>
        <v/>
      </c>
      <c r="L844" s="49" t="str">
        <f t="shared" si="64"/>
        <v/>
      </c>
      <c r="M844" s="49" t="str">
        <f t="shared" si="64"/>
        <v/>
      </c>
      <c r="N844" s="49" t="str">
        <f t="shared" si="64"/>
        <v/>
      </c>
      <c r="O844" s="49" t="str">
        <f t="shared" si="65"/>
        <v/>
      </c>
      <c r="P844" s="49" t="str">
        <f t="shared" si="66"/>
        <v/>
      </c>
      <c r="Q844" s="49" t="str">
        <f t="shared" si="66"/>
        <v/>
      </c>
      <c r="R844" s="50" t="str">
        <f t="shared" si="66"/>
        <v/>
      </c>
      <c r="S844" s="10"/>
    </row>
    <row r="845" spans="1:19" x14ac:dyDescent="0.25">
      <c r="A845" s="10"/>
      <c r="B845" s="4" t="str">
        <f>'CALC | Main Engine'!$B845</f>
        <v/>
      </c>
      <c r="C845" s="5" t="str">
        <f>'CALC | Main Engine'!$E845</f>
        <v/>
      </c>
      <c r="D845" s="27" t="str">
        <f>IF(ISBLANK('INPUT | Operations'!$C850),"",'INPUT | Operations'!$C849)</f>
        <v/>
      </c>
      <c r="E845" s="32" t="str">
        <f>IF(ISBLANK('INPUT | Operations'!$C850),"",'INPUT | Operations'!$C850)</f>
        <v/>
      </c>
      <c r="F845" s="123" t="str">
        <f t="shared" si="63"/>
        <v/>
      </c>
      <c r="G845" s="49" t="str">
        <f t="shared" si="63"/>
        <v/>
      </c>
      <c r="H845" s="49" t="str">
        <f t="shared" si="63"/>
        <v/>
      </c>
      <c r="I845" s="49" t="str">
        <f t="shared" si="62"/>
        <v/>
      </c>
      <c r="J845" s="49" t="str">
        <f t="shared" si="62"/>
        <v/>
      </c>
      <c r="K845" s="50" t="str">
        <f t="shared" si="62"/>
        <v/>
      </c>
      <c r="L845" s="49" t="str">
        <f t="shared" si="64"/>
        <v/>
      </c>
      <c r="M845" s="49" t="str">
        <f t="shared" si="64"/>
        <v/>
      </c>
      <c r="N845" s="49" t="str">
        <f t="shared" si="64"/>
        <v/>
      </c>
      <c r="O845" s="49" t="str">
        <f t="shared" si="65"/>
        <v/>
      </c>
      <c r="P845" s="49" t="str">
        <f t="shared" si="66"/>
        <v/>
      </c>
      <c r="Q845" s="49" t="str">
        <f t="shared" si="66"/>
        <v/>
      </c>
      <c r="R845" s="50" t="str">
        <f t="shared" si="66"/>
        <v/>
      </c>
      <c r="S845" s="10"/>
    </row>
    <row r="846" spans="1:19" x14ac:dyDescent="0.25">
      <c r="A846" s="10"/>
      <c r="B846" s="4" t="str">
        <f>'CALC | Main Engine'!$B846</f>
        <v/>
      </c>
      <c r="C846" s="5" t="str">
        <f>'CALC | Main Engine'!$E846</f>
        <v/>
      </c>
      <c r="D846" s="27" t="str">
        <f>IF(ISBLANK('INPUT | Operations'!$C851),"",'INPUT | Operations'!$C850)</f>
        <v/>
      </c>
      <c r="E846" s="32" t="str">
        <f>IF(ISBLANK('INPUT | Operations'!$C851),"",'INPUT | Operations'!$C851)</f>
        <v/>
      </c>
      <c r="F846" s="123" t="str">
        <f t="shared" si="63"/>
        <v/>
      </c>
      <c r="G846" s="49" t="str">
        <f t="shared" si="63"/>
        <v/>
      </c>
      <c r="H846" s="49" t="str">
        <f t="shared" si="63"/>
        <v/>
      </c>
      <c r="I846" s="49" t="str">
        <f t="shared" si="62"/>
        <v/>
      </c>
      <c r="J846" s="49" t="str">
        <f t="shared" si="62"/>
        <v/>
      </c>
      <c r="K846" s="50" t="str">
        <f t="shared" si="62"/>
        <v/>
      </c>
      <c r="L846" s="49" t="str">
        <f t="shared" si="64"/>
        <v/>
      </c>
      <c r="M846" s="49" t="str">
        <f t="shared" si="64"/>
        <v/>
      </c>
      <c r="N846" s="49" t="str">
        <f t="shared" si="64"/>
        <v/>
      </c>
      <c r="O846" s="49" t="str">
        <f t="shared" si="65"/>
        <v/>
      </c>
      <c r="P846" s="49" t="str">
        <f t="shared" si="66"/>
        <v/>
      </c>
      <c r="Q846" s="49" t="str">
        <f t="shared" si="66"/>
        <v/>
      </c>
      <c r="R846" s="50" t="str">
        <f t="shared" si="66"/>
        <v/>
      </c>
      <c r="S846" s="10"/>
    </row>
    <row r="847" spans="1:19" x14ac:dyDescent="0.25">
      <c r="A847" s="10"/>
      <c r="B847" s="4" t="str">
        <f>'CALC | Main Engine'!$B847</f>
        <v/>
      </c>
      <c r="C847" s="5" t="str">
        <f>'CALC | Main Engine'!$E847</f>
        <v/>
      </c>
      <c r="D847" s="27" t="str">
        <f>IF(ISBLANK('INPUT | Operations'!$C852),"",'INPUT | Operations'!$C851)</f>
        <v/>
      </c>
      <c r="E847" s="32" t="str">
        <f>IF(ISBLANK('INPUT | Operations'!$C852),"",'INPUT | Operations'!$C852)</f>
        <v/>
      </c>
      <c r="F847" s="123" t="str">
        <f t="shared" si="63"/>
        <v/>
      </c>
      <c r="G847" s="49" t="str">
        <f t="shared" si="63"/>
        <v/>
      </c>
      <c r="H847" s="49" t="str">
        <f t="shared" si="63"/>
        <v/>
      </c>
      <c r="I847" s="49" t="str">
        <f t="shared" si="62"/>
        <v/>
      </c>
      <c r="J847" s="49" t="str">
        <f t="shared" si="62"/>
        <v/>
      </c>
      <c r="K847" s="50" t="str">
        <f t="shared" si="62"/>
        <v/>
      </c>
      <c r="L847" s="49" t="str">
        <f t="shared" si="64"/>
        <v/>
      </c>
      <c r="M847" s="49" t="str">
        <f t="shared" si="64"/>
        <v/>
      </c>
      <c r="N847" s="49" t="str">
        <f t="shared" si="64"/>
        <v/>
      </c>
      <c r="O847" s="49" t="str">
        <f t="shared" si="65"/>
        <v/>
      </c>
      <c r="P847" s="49" t="str">
        <f t="shared" si="66"/>
        <v/>
      </c>
      <c r="Q847" s="49" t="str">
        <f t="shared" si="66"/>
        <v/>
      </c>
      <c r="R847" s="50" t="str">
        <f t="shared" si="66"/>
        <v/>
      </c>
      <c r="S847" s="10"/>
    </row>
    <row r="848" spans="1:19" x14ac:dyDescent="0.25">
      <c r="A848" s="10"/>
      <c r="B848" s="4" t="str">
        <f>'CALC | Main Engine'!$B848</f>
        <v/>
      </c>
      <c r="C848" s="5" t="str">
        <f>'CALC | Main Engine'!$E848</f>
        <v/>
      </c>
      <c r="D848" s="27" t="str">
        <f>IF(ISBLANK('INPUT | Operations'!$C853),"",'INPUT | Operations'!$C852)</f>
        <v/>
      </c>
      <c r="E848" s="32" t="str">
        <f>IF(ISBLANK('INPUT | Operations'!$C853),"",'INPUT | Operations'!$C853)</f>
        <v/>
      </c>
      <c r="F848" s="123" t="str">
        <f t="shared" si="63"/>
        <v/>
      </c>
      <c r="G848" s="49" t="str">
        <f t="shared" si="63"/>
        <v/>
      </c>
      <c r="H848" s="49" t="str">
        <f t="shared" si="63"/>
        <v/>
      </c>
      <c r="I848" s="49" t="str">
        <f t="shared" si="62"/>
        <v/>
      </c>
      <c r="J848" s="49" t="str">
        <f t="shared" si="62"/>
        <v/>
      </c>
      <c r="K848" s="50" t="str">
        <f t="shared" si="62"/>
        <v/>
      </c>
      <c r="L848" s="49" t="str">
        <f t="shared" si="64"/>
        <v/>
      </c>
      <c r="M848" s="49" t="str">
        <f t="shared" si="64"/>
        <v/>
      </c>
      <c r="N848" s="49" t="str">
        <f t="shared" si="64"/>
        <v/>
      </c>
      <c r="O848" s="49" t="str">
        <f t="shared" si="65"/>
        <v/>
      </c>
      <c r="P848" s="49" t="str">
        <f t="shared" si="66"/>
        <v/>
      </c>
      <c r="Q848" s="49" t="str">
        <f t="shared" si="66"/>
        <v/>
      </c>
      <c r="R848" s="50" t="str">
        <f t="shared" si="66"/>
        <v/>
      </c>
      <c r="S848" s="10"/>
    </row>
    <row r="849" spans="1:19" x14ac:dyDescent="0.25">
      <c r="A849" s="10"/>
      <c r="B849" s="4" t="str">
        <f>'CALC | Main Engine'!$B849</f>
        <v/>
      </c>
      <c r="C849" s="5" t="str">
        <f>'CALC | Main Engine'!$E849</f>
        <v/>
      </c>
      <c r="D849" s="27" t="str">
        <f>IF(ISBLANK('INPUT | Operations'!$C854),"",'INPUT | Operations'!$C853)</f>
        <v/>
      </c>
      <c r="E849" s="32" t="str">
        <f>IF(ISBLANK('INPUT | Operations'!$C854),"",'INPUT | Operations'!$C854)</f>
        <v/>
      </c>
      <c r="F849" s="123" t="str">
        <f t="shared" si="63"/>
        <v/>
      </c>
      <c r="G849" s="49" t="str">
        <f t="shared" si="63"/>
        <v/>
      </c>
      <c r="H849" s="49" t="str">
        <f t="shared" si="63"/>
        <v/>
      </c>
      <c r="I849" s="49" t="str">
        <f t="shared" si="62"/>
        <v/>
      </c>
      <c r="J849" s="49" t="str">
        <f t="shared" si="62"/>
        <v/>
      </c>
      <c r="K849" s="50" t="str">
        <f t="shared" si="62"/>
        <v/>
      </c>
      <c r="L849" s="49" t="str">
        <f t="shared" si="64"/>
        <v/>
      </c>
      <c r="M849" s="49" t="str">
        <f t="shared" si="64"/>
        <v/>
      </c>
      <c r="N849" s="49" t="str">
        <f t="shared" si="64"/>
        <v/>
      </c>
      <c r="O849" s="49" t="str">
        <f t="shared" si="65"/>
        <v/>
      </c>
      <c r="P849" s="49" t="str">
        <f t="shared" si="66"/>
        <v/>
      </c>
      <c r="Q849" s="49" t="str">
        <f t="shared" si="66"/>
        <v/>
      </c>
      <c r="R849" s="50" t="str">
        <f t="shared" si="66"/>
        <v/>
      </c>
      <c r="S849" s="10"/>
    </row>
    <row r="850" spans="1:19" x14ac:dyDescent="0.25">
      <c r="A850" s="10"/>
      <c r="B850" s="4" t="str">
        <f>'CALC | Main Engine'!$B850</f>
        <v/>
      </c>
      <c r="C850" s="5" t="str">
        <f>'CALC | Main Engine'!$E850</f>
        <v/>
      </c>
      <c r="D850" s="27" t="str">
        <f>IF(ISBLANK('INPUT | Operations'!$C855),"",'INPUT | Operations'!$C854)</f>
        <v/>
      </c>
      <c r="E850" s="32" t="str">
        <f>IF(ISBLANK('INPUT | Operations'!$C855),"",'INPUT | Operations'!$C855)</f>
        <v/>
      </c>
      <c r="F850" s="123" t="str">
        <f t="shared" si="63"/>
        <v/>
      </c>
      <c r="G850" s="49" t="str">
        <f t="shared" si="63"/>
        <v/>
      </c>
      <c r="H850" s="49" t="str">
        <f t="shared" si="63"/>
        <v/>
      </c>
      <c r="I850" s="49" t="str">
        <f t="shared" si="62"/>
        <v/>
      </c>
      <c r="J850" s="49" t="str">
        <f t="shared" si="62"/>
        <v/>
      </c>
      <c r="K850" s="50" t="str">
        <f t="shared" si="62"/>
        <v/>
      </c>
      <c r="L850" s="49" t="str">
        <f t="shared" si="64"/>
        <v/>
      </c>
      <c r="M850" s="49" t="str">
        <f t="shared" si="64"/>
        <v/>
      </c>
      <c r="N850" s="49" t="str">
        <f t="shared" si="64"/>
        <v/>
      </c>
      <c r="O850" s="49" t="str">
        <f t="shared" si="65"/>
        <v/>
      </c>
      <c r="P850" s="49" t="str">
        <f t="shared" si="66"/>
        <v/>
      </c>
      <c r="Q850" s="49" t="str">
        <f t="shared" si="66"/>
        <v/>
      </c>
      <c r="R850" s="50" t="str">
        <f t="shared" si="66"/>
        <v/>
      </c>
      <c r="S850" s="10"/>
    </row>
    <row r="851" spans="1:19" x14ac:dyDescent="0.25">
      <c r="A851" s="10"/>
      <c r="B851" s="4" t="str">
        <f>'CALC | Main Engine'!$B851</f>
        <v/>
      </c>
      <c r="C851" s="5" t="str">
        <f>'CALC | Main Engine'!$E851</f>
        <v/>
      </c>
      <c r="D851" s="27" t="str">
        <f>IF(ISBLANK('INPUT | Operations'!$C856),"",'INPUT | Operations'!$C855)</f>
        <v/>
      </c>
      <c r="E851" s="32" t="str">
        <f>IF(ISBLANK('INPUT | Operations'!$C856),"",'INPUT | Operations'!$C856)</f>
        <v/>
      </c>
      <c r="F851" s="123" t="str">
        <f t="shared" si="63"/>
        <v/>
      </c>
      <c r="G851" s="49" t="str">
        <f t="shared" si="63"/>
        <v/>
      </c>
      <c r="H851" s="49" t="str">
        <f t="shared" si="63"/>
        <v/>
      </c>
      <c r="I851" s="49" t="str">
        <f t="shared" si="62"/>
        <v/>
      </c>
      <c r="J851" s="49" t="str">
        <f t="shared" si="62"/>
        <v/>
      </c>
      <c r="K851" s="50" t="str">
        <f t="shared" si="62"/>
        <v/>
      </c>
      <c r="L851" s="49" t="str">
        <f t="shared" si="64"/>
        <v/>
      </c>
      <c r="M851" s="49" t="str">
        <f t="shared" si="64"/>
        <v/>
      </c>
      <c r="N851" s="49" t="str">
        <f t="shared" si="64"/>
        <v/>
      </c>
      <c r="O851" s="49" t="str">
        <f t="shared" si="65"/>
        <v/>
      </c>
      <c r="P851" s="49" t="str">
        <f t="shared" si="66"/>
        <v/>
      </c>
      <c r="Q851" s="49" t="str">
        <f t="shared" si="66"/>
        <v/>
      </c>
      <c r="R851" s="50" t="str">
        <f t="shared" si="66"/>
        <v/>
      </c>
      <c r="S851" s="10"/>
    </row>
    <row r="852" spans="1:19" x14ac:dyDescent="0.25">
      <c r="A852" s="10"/>
      <c r="B852" s="4" t="str">
        <f>'CALC | Main Engine'!$B852</f>
        <v/>
      </c>
      <c r="C852" s="5" t="str">
        <f>'CALC | Main Engine'!$E852</f>
        <v/>
      </c>
      <c r="D852" s="27" t="str">
        <f>IF(ISBLANK('INPUT | Operations'!$C857),"",'INPUT | Operations'!$C856)</f>
        <v/>
      </c>
      <c r="E852" s="32" t="str">
        <f>IF(ISBLANK('INPUT | Operations'!$C857),"",'INPUT | Operations'!$C857)</f>
        <v/>
      </c>
      <c r="F852" s="123" t="str">
        <f t="shared" si="63"/>
        <v/>
      </c>
      <c r="G852" s="49" t="str">
        <f t="shared" si="63"/>
        <v/>
      </c>
      <c r="H852" s="49" t="str">
        <f t="shared" si="63"/>
        <v/>
      </c>
      <c r="I852" s="49" t="str">
        <f t="shared" si="62"/>
        <v/>
      </c>
      <c r="J852" s="49" t="str">
        <f t="shared" si="62"/>
        <v/>
      </c>
      <c r="K852" s="50" t="str">
        <f t="shared" si="62"/>
        <v/>
      </c>
      <c r="L852" s="49" t="str">
        <f t="shared" si="64"/>
        <v/>
      </c>
      <c r="M852" s="49" t="str">
        <f t="shared" si="64"/>
        <v/>
      </c>
      <c r="N852" s="49" t="str">
        <f t="shared" si="64"/>
        <v/>
      </c>
      <c r="O852" s="49" t="str">
        <f t="shared" si="65"/>
        <v/>
      </c>
      <c r="P852" s="49" t="str">
        <f t="shared" si="66"/>
        <v/>
      </c>
      <c r="Q852" s="49" t="str">
        <f t="shared" si="66"/>
        <v/>
      </c>
      <c r="R852" s="50" t="str">
        <f t="shared" si="66"/>
        <v/>
      </c>
      <c r="S852" s="10"/>
    </row>
    <row r="853" spans="1:19" x14ac:dyDescent="0.25">
      <c r="A853" s="10"/>
      <c r="B853" s="4" t="str">
        <f>'CALC | Main Engine'!$B853</f>
        <v/>
      </c>
      <c r="C853" s="5" t="str">
        <f>'CALC | Main Engine'!$E853</f>
        <v/>
      </c>
      <c r="D853" s="27" t="str">
        <f>IF(ISBLANK('INPUT | Operations'!$C858),"",'INPUT | Operations'!$C857)</f>
        <v/>
      </c>
      <c r="E853" s="32" t="str">
        <f>IF(ISBLANK('INPUT | Operations'!$C858),"",'INPUT | Operations'!$C858)</f>
        <v/>
      </c>
      <c r="F853" s="123" t="str">
        <f t="shared" si="63"/>
        <v/>
      </c>
      <c r="G853" s="49" t="str">
        <f t="shared" si="63"/>
        <v/>
      </c>
      <c r="H853" s="49" t="str">
        <f t="shared" si="63"/>
        <v/>
      </c>
      <c r="I853" s="49" t="str">
        <f t="shared" si="62"/>
        <v/>
      </c>
      <c r="J853" s="49" t="str">
        <f t="shared" si="62"/>
        <v/>
      </c>
      <c r="K853" s="50" t="str">
        <f t="shared" si="62"/>
        <v/>
      </c>
      <c r="L853" s="49" t="str">
        <f t="shared" si="64"/>
        <v/>
      </c>
      <c r="M853" s="49" t="str">
        <f t="shared" si="64"/>
        <v/>
      </c>
      <c r="N853" s="49" t="str">
        <f t="shared" si="64"/>
        <v/>
      </c>
      <c r="O853" s="49" t="str">
        <f t="shared" si="65"/>
        <v/>
      </c>
      <c r="P853" s="49" t="str">
        <f t="shared" si="66"/>
        <v/>
      </c>
      <c r="Q853" s="49" t="str">
        <f t="shared" si="66"/>
        <v/>
      </c>
      <c r="R853" s="50" t="str">
        <f t="shared" si="66"/>
        <v/>
      </c>
      <c r="S853" s="10"/>
    </row>
    <row r="854" spans="1:19" x14ac:dyDescent="0.25">
      <c r="A854" s="10"/>
      <c r="B854" s="4" t="str">
        <f>'CALC | Main Engine'!$B854</f>
        <v/>
      </c>
      <c r="C854" s="5" t="str">
        <f>'CALC | Main Engine'!$E854</f>
        <v/>
      </c>
      <c r="D854" s="27" t="str">
        <f>IF(ISBLANK('INPUT | Operations'!$C859),"",'INPUT | Operations'!$C858)</f>
        <v/>
      </c>
      <c r="E854" s="32" t="str">
        <f>IF(ISBLANK('INPUT | Operations'!$C859),"",'INPUT | Operations'!$C859)</f>
        <v/>
      </c>
      <c r="F854" s="123" t="str">
        <f t="shared" si="63"/>
        <v/>
      </c>
      <c r="G854" s="49" t="str">
        <f t="shared" si="63"/>
        <v/>
      </c>
      <c r="H854" s="49" t="str">
        <f t="shared" si="63"/>
        <v/>
      </c>
      <c r="I854" s="49" t="str">
        <f t="shared" si="62"/>
        <v/>
      </c>
      <c r="J854" s="49" t="str">
        <f t="shared" si="62"/>
        <v/>
      </c>
      <c r="K854" s="50" t="str">
        <f t="shared" si="62"/>
        <v/>
      </c>
      <c r="L854" s="49" t="str">
        <f t="shared" si="64"/>
        <v/>
      </c>
      <c r="M854" s="49" t="str">
        <f t="shared" si="64"/>
        <v/>
      </c>
      <c r="N854" s="49" t="str">
        <f t="shared" si="64"/>
        <v/>
      </c>
      <c r="O854" s="49" t="str">
        <f t="shared" si="65"/>
        <v/>
      </c>
      <c r="P854" s="49" t="str">
        <f t="shared" si="66"/>
        <v/>
      </c>
      <c r="Q854" s="49" t="str">
        <f t="shared" si="66"/>
        <v/>
      </c>
      <c r="R854" s="50" t="str">
        <f t="shared" si="66"/>
        <v/>
      </c>
      <c r="S854" s="10"/>
    </row>
    <row r="855" spans="1:19" x14ac:dyDescent="0.25">
      <c r="A855" s="10"/>
      <c r="B855" s="4" t="str">
        <f>'CALC | Main Engine'!$B855</f>
        <v/>
      </c>
      <c r="C855" s="5" t="str">
        <f>'CALC | Main Engine'!$E855</f>
        <v/>
      </c>
      <c r="D855" s="27" t="str">
        <f>IF(ISBLANK('INPUT | Operations'!$C860),"",'INPUT | Operations'!$C859)</f>
        <v/>
      </c>
      <c r="E855" s="32" t="str">
        <f>IF(ISBLANK('INPUT | Operations'!$C860),"",'INPUT | Operations'!$C860)</f>
        <v/>
      </c>
      <c r="F855" s="123" t="str">
        <f t="shared" si="63"/>
        <v/>
      </c>
      <c r="G855" s="49" t="str">
        <f t="shared" si="63"/>
        <v/>
      </c>
      <c r="H855" s="49" t="str">
        <f t="shared" si="63"/>
        <v/>
      </c>
      <c r="I855" s="49" t="str">
        <f t="shared" si="62"/>
        <v/>
      </c>
      <c r="J855" s="49" t="str">
        <f t="shared" si="62"/>
        <v/>
      </c>
      <c r="K855" s="50" t="str">
        <f t="shared" si="62"/>
        <v/>
      </c>
      <c r="L855" s="49" t="str">
        <f t="shared" si="64"/>
        <v/>
      </c>
      <c r="M855" s="49" t="str">
        <f t="shared" si="64"/>
        <v/>
      </c>
      <c r="N855" s="49" t="str">
        <f t="shared" si="64"/>
        <v/>
      </c>
      <c r="O855" s="49" t="str">
        <f t="shared" si="65"/>
        <v/>
      </c>
      <c r="P855" s="49" t="str">
        <f t="shared" si="66"/>
        <v/>
      </c>
      <c r="Q855" s="49" t="str">
        <f t="shared" si="66"/>
        <v/>
      </c>
      <c r="R855" s="50" t="str">
        <f t="shared" si="66"/>
        <v/>
      </c>
      <c r="S855" s="10"/>
    </row>
    <row r="856" spans="1:19" x14ac:dyDescent="0.25">
      <c r="A856" s="10"/>
      <c r="B856" s="4" t="str">
        <f>'CALC | Main Engine'!$B856</f>
        <v/>
      </c>
      <c r="C856" s="5" t="str">
        <f>'CALC | Main Engine'!$E856</f>
        <v/>
      </c>
      <c r="D856" s="27" t="str">
        <f>IF(ISBLANK('INPUT | Operations'!$C861),"",'INPUT | Operations'!$C860)</f>
        <v/>
      </c>
      <c r="E856" s="32" t="str">
        <f>IF(ISBLANK('INPUT | Operations'!$C861),"",'INPUT | Operations'!$C861)</f>
        <v/>
      </c>
      <c r="F856" s="123" t="str">
        <f t="shared" si="63"/>
        <v/>
      </c>
      <c r="G856" s="49" t="str">
        <f t="shared" si="63"/>
        <v/>
      </c>
      <c r="H856" s="49" t="str">
        <f t="shared" si="63"/>
        <v/>
      </c>
      <c r="I856" s="49" t="str">
        <f t="shared" si="62"/>
        <v/>
      </c>
      <c r="J856" s="49" t="str">
        <f t="shared" si="62"/>
        <v/>
      </c>
      <c r="K856" s="50" t="str">
        <f t="shared" si="62"/>
        <v/>
      </c>
      <c r="L856" s="49" t="str">
        <f t="shared" si="64"/>
        <v/>
      </c>
      <c r="M856" s="49" t="str">
        <f t="shared" si="64"/>
        <v/>
      </c>
      <c r="N856" s="49" t="str">
        <f t="shared" si="64"/>
        <v/>
      </c>
      <c r="O856" s="49" t="str">
        <f t="shared" si="65"/>
        <v/>
      </c>
      <c r="P856" s="49" t="str">
        <f t="shared" si="66"/>
        <v/>
      </c>
      <c r="Q856" s="49" t="str">
        <f t="shared" si="66"/>
        <v/>
      </c>
      <c r="R856" s="50" t="str">
        <f t="shared" si="66"/>
        <v/>
      </c>
      <c r="S856" s="10"/>
    </row>
    <row r="857" spans="1:19" x14ac:dyDescent="0.25">
      <c r="A857" s="10"/>
      <c r="B857" s="4" t="str">
        <f>'CALC | Main Engine'!$B857</f>
        <v/>
      </c>
      <c r="C857" s="5" t="str">
        <f>'CALC | Main Engine'!$E857</f>
        <v/>
      </c>
      <c r="D857" s="27" t="str">
        <f>IF(ISBLANK('INPUT | Operations'!$C862),"",'INPUT | Operations'!$C861)</f>
        <v/>
      </c>
      <c r="E857" s="32" t="str">
        <f>IF(ISBLANK('INPUT | Operations'!$C862),"",'INPUT | Operations'!$C862)</f>
        <v/>
      </c>
      <c r="F857" s="123" t="str">
        <f t="shared" si="63"/>
        <v/>
      </c>
      <c r="G857" s="49" t="str">
        <f t="shared" si="63"/>
        <v/>
      </c>
      <c r="H857" s="49" t="str">
        <f t="shared" si="63"/>
        <v/>
      </c>
      <c r="I857" s="49" t="str">
        <f t="shared" si="62"/>
        <v/>
      </c>
      <c r="J857" s="49" t="str">
        <f t="shared" si="62"/>
        <v/>
      </c>
      <c r="K857" s="50" t="str">
        <f t="shared" si="62"/>
        <v/>
      </c>
      <c r="L857" s="49" t="str">
        <f t="shared" si="64"/>
        <v/>
      </c>
      <c r="M857" s="49" t="str">
        <f t="shared" si="64"/>
        <v/>
      </c>
      <c r="N857" s="49" t="str">
        <f t="shared" si="64"/>
        <v/>
      </c>
      <c r="O857" s="49" t="str">
        <f t="shared" si="65"/>
        <v/>
      </c>
      <c r="P857" s="49" t="str">
        <f t="shared" si="66"/>
        <v/>
      </c>
      <c r="Q857" s="49" t="str">
        <f t="shared" si="66"/>
        <v/>
      </c>
      <c r="R857" s="50" t="str">
        <f t="shared" si="66"/>
        <v/>
      </c>
      <c r="S857" s="10"/>
    </row>
    <row r="858" spans="1:19" x14ac:dyDescent="0.25">
      <c r="A858" s="10"/>
      <c r="B858" s="4" t="str">
        <f>'CALC | Main Engine'!$B858</f>
        <v/>
      </c>
      <c r="C858" s="5" t="str">
        <f>'CALC | Main Engine'!$E858</f>
        <v/>
      </c>
      <c r="D858" s="27" t="str">
        <f>IF(ISBLANK('INPUT | Operations'!$C863),"",'INPUT | Operations'!$C862)</f>
        <v/>
      </c>
      <c r="E858" s="32" t="str">
        <f>IF(ISBLANK('INPUT | Operations'!$C863),"",'INPUT | Operations'!$C863)</f>
        <v/>
      </c>
      <c r="F858" s="123" t="str">
        <f t="shared" si="63"/>
        <v/>
      </c>
      <c r="G858" s="49" t="str">
        <f t="shared" si="63"/>
        <v/>
      </c>
      <c r="H858" s="49" t="str">
        <f t="shared" si="63"/>
        <v/>
      </c>
      <c r="I858" s="49" t="str">
        <f t="shared" si="62"/>
        <v/>
      </c>
      <c r="J858" s="49" t="str">
        <f t="shared" si="62"/>
        <v/>
      </c>
      <c r="K858" s="50" t="str">
        <f t="shared" si="62"/>
        <v/>
      </c>
      <c r="L858" s="49" t="str">
        <f t="shared" si="64"/>
        <v/>
      </c>
      <c r="M858" s="49" t="str">
        <f t="shared" si="64"/>
        <v/>
      </c>
      <c r="N858" s="49" t="str">
        <f t="shared" si="64"/>
        <v/>
      </c>
      <c r="O858" s="49" t="str">
        <f t="shared" si="65"/>
        <v/>
      </c>
      <c r="P858" s="49" t="str">
        <f t="shared" si="66"/>
        <v/>
      </c>
      <c r="Q858" s="49" t="str">
        <f t="shared" si="66"/>
        <v/>
      </c>
      <c r="R858" s="50" t="str">
        <f t="shared" si="66"/>
        <v/>
      </c>
      <c r="S858" s="10"/>
    </row>
    <row r="859" spans="1:19" x14ac:dyDescent="0.25">
      <c r="A859" s="10"/>
      <c r="B859" s="4" t="str">
        <f>'CALC | Main Engine'!$B859</f>
        <v/>
      </c>
      <c r="C859" s="5" t="str">
        <f>'CALC | Main Engine'!$E859</f>
        <v/>
      </c>
      <c r="D859" s="27" t="str">
        <f>IF(ISBLANK('INPUT | Operations'!$C864),"",'INPUT | Operations'!$C863)</f>
        <v/>
      </c>
      <c r="E859" s="32" t="str">
        <f>IF(ISBLANK('INPUT | Operations'!$C864),"",'INPUT | Operations'!$C864)</f>
        <v/>
      </c>
      <c r="F859" s="123" t="str">
        <f t="shared" si="63"/>
        <v/>
      </c>
      <c r="G859" s="49" t="str">
        <f t="shared" si="63"/>
        <v/>
      </c>
      <c r="H859" s="49" t="str">
        <f t="shared" si="63"/>
        <v/>
      </c>
      <c r="I859" s="49" t="str">
        <f t="shared" si="62"/>
        <v/>
      </c>
      <c r="J859" s="49" t="str">
        <f t="shared" si="62"/>
        <v/>
      </c>
      <c r="K859" s="50" t="str">
        <f t="shared" si="62"/>
        <v/>
      </c>
      <c r="L859" s="49" t="str">
        <f t="shared" si="64"/>
        <v/>
      </c>
      <c r="M859" s="49" t="str">
        <f t="shared" si="64"/>
        <v/>
      </c>
      <c r="N859" s="49" t="str">
        <f t="shared" si="64"/>
        <v/>
      </c>
      <c r="O859" s="49" t="str">
        <f t="shared" si="65"/>
        <v/>
      </c>
      <c r="P859" s="49" t="str">
        <f t="shared" si="66"/>
        <v/>
      </c>
      <c r="Q859" s="49" t="str">
        <f t="shared" si="66"/>
        <v/>
      </c>
      <c r="R859" s="50" t="str">
        <f t="shared" si="66"/>
        <v/>
      </c>
      <c r="S859" s="10"/>
    </row>
    <row r="860" spans="1:19" x14ac:dyDescent="0.25">
      <c r="A860" s="10"/>
      <c r="B860" s="4" t="str">
        <f>'CALC | Main Engine'!$B860</f>
        <v/>
      </c>
      <c r="C860" s="5" t="str">
        <f>'CALC | Main Engine'!$E860</f>
        <v/>
      </c>
      <c r="D860" s="27" t="str">
        <f>IF(ISBLANK('INPUT | Operations'!$C865),"",'INPUT | Operations'!$C864)</f>
        <v/>
      </c>
      <c r="E860" s="32" t="str">
        <f>IF(ISBLANK('INPUT | Operations'!$C865),"",'INPUT | Operations'!$C865)</f>
        <v/>
      </c>
      <c r="F860" s="123" t="str">
        <f t="shared" si="63"/>
        <v/>
      </c>
      <c r="G860" s="49" t="str">
        <f t="shared" si="63"/>
        <v/>
      </c>
      <c r="H860" s="49" t="str">
        <f t="shared" si="63"/>
        <v/>
      </c>
      <c r="I860" s="49" t="str">
        <f t="shared" si="62"/>
        <v/>
      </c>
      <c r="J860" s="49" t="str">
        <f t="shared" si="62"/>
        <v/>
      </c>
      <c r="K860" s="50" t="str">
        <f t="shared" si="62"/>
        <v/>
      </c>
      <c r="L860" s="49" t="str">
        <f t="shared" si="64"/>
        <v/>
      </c>
      <c r="M860" s="49" t="str">
        <f t="shared" si="64"/>
        <v/>
      </c>
      <c r="N860" s="49" t="str">
        <f t="shared" si="64"/>
        <v/>
      </c>
      <c r="O860" s="49" t="str">
        <f t="shared" si="65"/>
        <v/>
      </c>
      <c r="P860" s="49" t="str">
        <f t="shared" si="66"/>
        <v/>
      </c>
      <c r="Q860" s="49" t="str">
        <f t="shared" si="66"/>
        <v/>
      </c>
      <c r="R860" s="50" t="str">
        <f t="shared" si="66"/>
        <v/>
      </c>
      <c r="S860" s="10"/>
    </row>
    <row r="861" spans="1:19" x14ac:dyDescent="0.25">
      <c r="A861" s="10"/>
      <c r="B861" s="4" t="str">
        <f>'CALC | Main Engine'!$B861</f>
        <v/>
      </c>
      <c r="C861" s="5" t="str">
        <f>'CALC | Main Engine'!$E861</f>
        <v/>
      </c>
      <c r="D861" s="27" t="str">
        <f>IF(ISBLANK('INPUT | Operations'!$C866),"",'INPUT | Operations'!$C865)</f>
        <v/>
      </c>
      <c r="E861" s="32" t="str">
        <f>IF(ISBLANK('INPUT | Operations'!$C866),"",'INPUT | Operations'!$C866)</f>
        <v/>
      </c>
      <c r="F861" s="123" t="str">
        <f t="shared" si="63"/>
        <v/>
      </c>
      <c r="G861" s="49" t="str">
        <f t="shared" si="63"/>
        <v/>
      </c>
      <c r="H861" s="49" t="str">
        <f t="shared" si="63"/>
        <v/>
      </c>
      <c r="I861" s="49" t="str">
        <f t="shared" si="62"/>
        <v/>
      </c>
      <c r="J861" s="49" t="str">
        <f t="shared" si="62"/>
        <v/>
      </c>
      <c r="K861" s="50" t="str">
        <f t="shared" si="62"/>
        <v/>
      </c>
      <c r="L861" s="49" t="str">
        <f t="shared" si="64"/>
        <v/>
      </c>
      <c r="M861" s="49" t="str">
        <f t="shared" si="64"/>
        <v/>
      </c>
      <c r="N861" s="49" t="str">
        <f t="shared" si="64"/>
        <v/>
      </c>
      <c r="O861" s="49" t="str">
        <f t="shared" si="65"/>
        <v/>
      </c>
      <c r="P861" s="49" t="str">
        <f t="shared" si="66"/>
        <v/>
      </c>
      <c r="Q861" s="49" t="str">
        <f t="shared" si="66"/>
        <v/>
      </c>
      <c r="R861" s="50" t="str">
        <f t="shared" si="66"/>
        <v/>
      </c>
      <c r="S861" s="10"/>
    </row>
    <row r="862" spans="1:19" x14ac:dyDescent="0.25">
      <c r="A862" s="10"/>
      <c r="B862" s="4" t="str">
        <f>'CALC | Main Engine'!$B862</f>
        <v/>
      </c>
      <c r="C862" s="5" t="str">
        <f>'CALC | Main Engine'!$E862</f>
        <v/>
      </c>
      <c r="D862" s="27" t="str">
        <f>IF(ISBLANK('INPUT | Operations'!$C867),"",'INPUT | Operations'!$C866)</f>
        <v/>
      </c>
      <c r="E862" s="32" t="str">
        <f>IF(ISBLANK('INPUT | Operations'!$C867),"",'INPUT | Operations'!$C867)</f>
        <v/>
      </c>
      <c r="F862" s="123" t="str">
        <f t="shared" si="63"/>
        <v/>
      </c>
      <c r="G862" s="49" t="str">
        <f t="shared" si="63"/>
        <v/>
      </c>
      <c r="H862" s="49" t="str">
        <f t="shared" si="63"/>
        <v/>
      </c>
      <c r="I862" s="49" t="str">
        <f t="shared" si="62"/>
        <v/>
      </c>
      <c r="J862" s="49" t="str">
        <f t="shared" si="62"/>
        <v/>
      </c>
      <c r="K862" s="50" t="str">
        <f t="shared" si="62"/>
        <v/>
      </c>
      <c r="L862" s="49" t="str">
        <f t="shared" si="64"/>
        <v/>
      </c>
      <c r="M862" s="49" t="str">
        <f t="shared" si="64"/>
        <v/>
      </c>
      <c r="N862" s="49" t="str">
        <f t="shared" si="64"/>
        <v/>
      </c>
      <c r="O862" s="49" t="str">
        <f t="shared" si="65"/>
        <v/>
      </c>
      <c r="P862" s="49" t="str">
        <f t="shared" si="66"/>
        <v/>
      </c>
      <c r="Q862" s="49" t="str">
        <f t="shared" si="66"/>
        <v/>
      </c>
      <c r="R862" s="50" t="str">
        <f t="shared" si="66"/>
        <v/>
      </c>
      <c r="S862" s="10"/>
    </row>
    <row r="863" spans="1:19" x14ac:dyDescent="0.25">
      <c r="A863" s="10"/>
      <c r="B863" s="4" t="str">
        <f>'CALC | Main Engine'!$B863</f>
        <v/>
      </c>
      <c r="C863" s="5" t="str">
        <f>'CALC | Main Engine'!$E863</f>
        <v/>
      </c>
      <c r="D863" s="27" t="str">
        <f>IF(ISBLANK('INPUT | Operations'!$C868),"",'INPUT | Operations'!$C867)</f>
        <v/>
      </c>
      <c r="E863" s="32" t="str">
        <f>IF(ISBLANK('INPUT | Operations'!$C868),"",'INPUT | Operations'!$C868)</f>
        <v/>
      </c>
      <c r="F863" s="123" t="str">
        <f t="shared" si="63"/>
        <v/>
      </c>
      <c r="G863" s="49" t="str">
        <f t="shared" si="63"/>
        <v/>
      </c>
      <c r="H863" s="49" t="str">
        <f t="shared" si="63"/>
        <v/>
      </c>
      <c r="I863" s="49" t="str">
        <f t="shared" si="62"/>
        <v/>
      </c>
      <c r="J863" s="49" t="str">
        <f t="shared" si="62"/>
        <v/>
      </c>
      <c r="K863" s="50" t="str">
        <f t="shared" si="62"/>
        <v/>
      </c>
      <c r="L863" s="49" t="str">
        <f t="shared" si="64"/>
        <v/>
      </c>
      <c r="M863" s="49" t="str">
        <f t="shared" si="64"/>
        <v/>
      </c>
      <c r="N863" s="49" t="str">
        <f t="shared" si="64"/>
        <v/>
      </c>
      <c r="O863" s="49" t="str">
        <f t="shared" si="65"/>
        <v/>
      </c>
      <c r="P863" s="49" t="str">
        <f t="shared" si="66"/>
        <v/>
      </c>
      <c r="Q863" s="49" t="str">
        <f t="shared" si="66"/>
        <v/>
      </c>
      <c r="R863" s="50" t="str">
        <f t="shared" si="66"/>
        <v/>
      </c>
      <c r="S863" s="10"/>
    </row>
    <row r="864" spans="1:19" x14ac:dyDescent="0.25">
      <c r="A864" s="10"/>
      <c r="B864" s="4" t="str">
        <f>'CALC | Main Engine'!$B864</f>
        <v/>
      </c>
      <c r="C864" s="5" t="str">
        <f>'CALC | Main Engine'!$E864</f>
        <v/>
      </c>
      <c r="D864" s="27" t="str">
        <f>IF(ISBLANK('INPUT | Operations'!$C869),"",'INPUT | Operations'!$C868)</f>
        <v/>
      </c>
      <c r="E864" s="32" t="str">
        <f>IF(ISBLANK('INPUT | Operations'!$C869),"",'INPUT | Operations'!$C869)</f>
        <v/>
      </c>
      <c r="F864" s="123" t="str">
        <f t="shared" si="63"/>
        <v/>
      </c>
      <c r="G864" s="49" t="str">
        <f t="shared" si="63"/>
        <v/>
      </c>
      <c r="H864" s="49" t="str">
        <f t="shared" si="63"/>
        <v/>
      </c>
      <c r="I864" s="49" t="str">
        <f t="shared" si="63"/>
        <v/>
      </c>
      <c r="J864" s="49" t="str">
        <f t="shared" si="63"/>
        <v/>
      </c>
      <c r="K864" s="50" t="str">
        <f t="shared" si="63"/>
        <v/>
      </c>
      <c r="L864" s="49" t="str">
        <f t="shared" si="64"/>
        <v/>
      </c>
      <c r="M864" s="49" t="str">
        <f t="shared" si="64"/>
        <v/>
      </c>
      <c r="N864" s="49" t="str">
        <f t="shared" si="64"/>
        <v/>
      </c>
      <c r="O864" s="49" t="str">
        <f t="shared" si="65"/>
        <v/>
      </c>
      <c r="P864" s="49" t="str">
        <f t="shared" si="66"/>
        <v/>
      </c>
      <c r="Q864" s="49" t="str">
        <f t="shared" si="66"/>
        <v/>
      </c>
      <c r="R864" s="50" t="str">
        <f t="shared" si="66"/>
        <v/>
      </c>
      <c r="S864" s="10"/>
    </row>
    <row r="865" spans="1:19" x14ac:dyDescent="0.25">
      <c r="A865" s="10"/>
      <c r="B865" s="4" t="str">
        <f>'CALC | Main Engine'!$B865</f>
        <v/>
      </c>
      <c r="C865" s="5" t="str">
        <f>'CALC | Main Engine'!$E865</f>
        <v/>
      </c>
      <c r="D865" s="27" t="str">
        <f>IF(ISBLANK('INPUT | Operations'!$C870),"",'INPUT | Operations'!$C869)</f>
        <v/>
      </c>
      <c r="E865" s="32" t="str">
        <f>IF(ISBLANK('INPUT | Operations'!$C870),"",'INPUT | Operations'!$C870)</f>
        <v/>
      </c>
      <c r="F865" s="123" t="str">
        <f t="shared" ref="F865:K907" si="67">IFERROR(IF(AND(MIN($D865:$E865)&lt;F$5,MAX($D865:$E865)&gt;F$4),MIN(MAX($D865:$E865),F$5)-MAX(MIN($D865:$E865),F$4),0)/(MAX($D865:$E865)-MIN($D865:$E865)),"")</f>
        <v/>
      </c>
      <c r="G865" s="49" t="str">
        <f t="shared" si="67"/>
        <v/>
      </c>
      <c r="H865" s="49" t="str">
        <f t="shared" si="67"/>
        <v/>
      </c>
      <c r="I865" s="49" t="str">
        <f t="shared" si="67"/>
        <v/>
      </c>
      <c r="J865" s="49" t="str">
        <f t="shared" si="67"/>
        <v/>
      </c>
      <c r="K865" s="50" t="str">
        <f t="shared" si="67"/>
        <v/>
      </c>
      <c r="L865" s="49" t="str">
        <f t="shared" si="64"/>
        <v/>
      </c>
      <c r="M865" s="49" t="str">
        <f t="shared" si="64"/>
        <v/>
      </c>
      <c r="N865" s="49" t="str">
        <f t="shared" si="64"/>
        <v/>
      </c>
      <c r="O865" s="49" t="str">
        <f t="shared" si="65"/>
        <v/>
      </c>
      <c r="P865" s="49" t="str">
        <f t="shared" si="66"/>
        <v/>
      </c>
      <c r="Q865" s="49" t="str">
        <f t="shared" si="66"/>
        <v/>
      </c>
      <c r="R865" s="50" t="str">
        <f t="shared" si="66"/>
        <v/>
      </c>
      <c r="S865" s="10"/>
    </row>
    <row r="866" spans="1:19" x14ac:dyDescent="0.25">
      <c r="A866" s="10"/>
      <c r="B866" s="4" t="str">
        <f>'CALC | Main Engine'!$B866</f>
        <v/>
      </c>
      <c r="C866" s="5" t="str">
        <f>'CALC | Main Engine'!$E866</f>
        <v/>
      </c>
      <c r="D866" s="27" t="str">
        <f>IF(ISBLANK('INPUT | Operations'!$C871),"",'INPUT | Operations'!$C870)</f>
        <v/>
      </c>
      <c r="E866" s="32" t="str">
        <f>IF(ISBLANK('INPUT | Operations'!$C871),"",'INPUT | Operations'!$C871)</f>
        <v/>
      </c>
      <c r="F866" s="123" t="str">
        <f t="shared" si="67"/>
        <v/>
      </c>
      <c r="G866" s="49" t="str">
        <f t="shared" si="67"/>
        <v/>
      </c>
      <c r="H866" s="49" t="str">
        <f t="shared" si="67"/>
        <v/>
      </c>
      <c r="I866" s="49" t="str">
        <f t="shared" si="67"/>
        <v/>
      </c>
      <c r="J866" s="49" t="str">
        <f t="shared" si="67"/>
        <v/>
      </c>
      <c r="K866" s="50" t="str">
        <f t="shared" si="67"/>
        <v/>
      </c>
      <c r="L866" s="49" t="str">
        <f t="shared" si="64"/>
        <v/>
      </c>
      <c r="M866" s="49" t="str">
        <f t="shared" si="64"/>
        <v/>
      </c>
      <c r="N866" s="49" t="str">
        <f t="shared" si="64"/>
        <v/>
      </c>
      <c r="O866" s="49" t="str">
        <f t="shared" si="65"/>
        <v/>
      </c>
      <c r="P866" s="49" t="str">
        <f t="shared" si="66"/>
        <v/>
      </c>
      <c r="Q866" s="49" t="str">
        <f t="shared" si="66"/>
        <v/>
      </c>
      <c r="R866" s="50" t="str">
        <f t="shared" si="66"/>
        <v/>
      </c>
      <c r="S866" s="10"/>
    </row>
    <row r="867" spans="1:19" x14ac:dyDescent="0.25">
      <c r="A867" s="10"/>
      <c r="B867" s="4" t="str">
        <f>'CALC | Main Engine'!$B867</f>
        <v/>
      </c>
      <c r="C867" s="5" t="str">
        <f>'CALC | Main Engine'!$E867</f>
        <v/>
      </c>
      <c r="D867" s="27" t="str">
        <f>IF(ISBLANK('INPUT | Operations'!$C872),"",'INPUT | Operations'!$C871)</f>
        <v/>
      </c>
      <c r="E867" s="32" t="str">
        <f>IF(ISBLANK('INPUT | Operations'!$C872),"",'INPUT | Operations'!$C872)</f>
        <v/>
      </c>
      <c r="F867" s="123" t="str">
        <f t="shared" si="67"/>
        <v/>
      </c>
      <c r="G867" s="49" t="str">
        <f t="shared" si="67"/>
        <v/>
      </c>
      <c r="H867" s="49" t="str">
        <f t="shared" si="67"/>
        <v/>
      </c>
      <c r="I867" s="49" t="str">
        <f t="shared" si="67"/>
        <v/>
      </c>
      <c r="J867" s="49" t="str">
        <f t="shared" si="67"/>
        <v/>
      </c>
      <c r="K867" s="50" t="str">
        <f t="shared" si="67"/>
        <v/>
      </c>
      <c r="L867" s="49" t="str">
        <f t="shared" si="64"/>
        <v/>
      </c>
      <c r="M867" s="49" t="str">
        <f t="shared" si="64"/>
        <v/>
      </c>
      <c r="N867" s="49" t="str">
        <f t="shared" si="64"/>
        <v/>
      </c>
      <c r="O867" s="49" t="str">
        <f t="shared" si="65"/>
        <v/>
      </c>
      <c r="P867" s="49" t="str">
        <f t="shared" si="66"/>
        <v/>
      </c>
      <c r="Q867" s="49" t="str">
        <f t="shared" si="66"/>
        <v/>
      </c>
      <c r="R867" s="50" t="str">
        <f t="shared" si="66"/>
        <v/>
      </c>
      <c r="S867" s="10"/>
    </row>
    <row r="868" spans="1:19" x14ac:dyDescent="0.25">
      <c r="A868" s="10"/>
      <c r="B868" s="4" t="str">
        <f>'CALC | Main Engine'!$B868</f>
        <v/>
      </c>
      <c r="C868" s="5" t="str">
        <f>'CALC | Main Engine'!$E868</f>
        <v/>
      </c>
      <c r="D868" s="27" t="str">
        <f>IF(ISBLANK('INPUT | Operations'!$C873),"",'INPUT | Operations'!$C872)</f>
        <v/>
      </c>
      <c r="E868" s="32" t="str">
        <f>IF(ISBLANK('INPUT | Operations'!$C873),"",'INPUT | Operations'!$C873)</f>
        <v/>
      </c>
      <c r="F868" s="123" t="str">
        <f t="shared" si="67"/>
        <v/>
      </c>
      <c r="G868" s="49" t="str">
        <f t="shared" si="67"/>
        <v/>
      </c>
      <c r="H868" s="49" t="str">
        <f t="shared" si="67"/>
        <v/>
      </c>
      <c r="I868" s="49" t="str">
        <f t="shared" si="67"/>
        <v/>
      </c>
      <c r="J868" s="49" t="str">
        <f t="shared" si="67"/>
        <v/>
      </c>
      <c r="K868" s="50" t="str">
        <f t="shared" si="67"/>
        <v/>
      </c>
      <c r="L868" s="49" t="str">
        <f t="shared" si="64"/>
        <v/>
      </c>
      <c r="M868" s="49" t="str">
        <f t="shared" si="64"/>
        <v/>
      </c>
      <c r="N868" s="49" t="str">
        <f t="shared" si="64"/>
        <v/>
      </c>
      <c r="O868" s="49" t="str">
        <f t="shared" si="65"/>
        <v/>
      </c>
      <c r="P868" s="49" t="str">
        <f t="shared" si="66"/>
        <v/>
      </c>
      <c r="Q868" s="49" t="str">
        <f t="shared" si="66"/>
        <v/>
      </c>
      <c r="R868" s="50" t="str">
        <f t="shared" si="66"/>
        <v/>
      </c>
      <c r="S868" s="10"/>
    </row>
    <row r="869" spans="1:19" x14ac:dyDescent="0.25">
      <c r="A869" s="10"/>
      <c r="B869" s="4" t="str">
        <f>'CALC | Main Engine'!$B869</f>
        <v/>
      </c>
      <c r="C869" s="5" t="str">
        <f>'CALC | Main Engine'!$E869</f>
        <v/>
      </c>
      <c r="D869" s="27" t="str">
        <f>IF(ISBLANK('INPUT | Operations'!$C874),"",'INPUT | Operations'!$C873)</f>
        <v/>
      </c>
      <c r="E869" s="32" t="str">
        <f>IF(ISBLANK('INPUT | Operations'!$C874),"",'INPUT | Operations'!$C874)</f>
        <v/>
      </c>
      <c r="F869" s="123" t="str">
        <f t="shared" si="67"/>
        <v/>
      </c>
      <c r="G869" s="49" t="str">
        <f t="shared" si="67"/>
        <v/>
      </c>
      <c r="H869" s="49" t="str">
        <f t="shared" si="67"/>
        <v/>
      </c>
      <c r="I869" s="49" t="str">
        <f t="shared" si="67"/>
        <v/>
      </c>
      <c r="J869" s="49" t="str">
        <f t="shared" si="67"/>
        <v/>
      </c>
      <c r="K869" s="50" t="str">
        <f t="shared" si="67"/>
        <v/>
      </c>
      <c r="L869" s="49" t="str">
        <f t="shared" si="64"/>
        <v/>
      </c>
      <c r="M869" s="49" t="str">
        <f t="shared" si="64"/>
        <v/>
      </c>
      <c r="N869" s="49" t="str">
        <f t="shared" si="64"/>
        <v/>
      </c>
      <c r="O869" s="49" t="str">
        <f t="shared" si="65"/>
        <v/>
      </c>
      <c r="P869" s="49" t="str">
        <f t="shared" si="66"/>
        <v/>
      </c>
      <c r="Q869" s="49" t="str">
        <f t="shared" si="66"/>
        <v/>
      </c>
      <c r="R869" s="50" t="str">
        <f t="shared" si="66"/>
        <v/>
      </c>
      <c r="S869" s="10"/>
    </row>
    <row r="870" spans="1:19" x14ac:dyDescent="0.25">
      <c r="A870" s="10"/>
      <c r="B870" s="4" t="str">
        <f>'CALC | Main Engine'!$B870</f>
        <v/>
      </c>
      <c r="C870" s="5" t="str">
        <f>'CALC | Main Engine'!$E870</f>
        <v/>
      </c>
      <c r="D870" s="27" t="str">
        <f>IF(ISBLANK('INPUT | Operations'!$C875),"",'INPUT | Operations'!$C874)</f>
        <v/>
      </c>
      <c r="E870" s="32" t="str">
        <f>IF(ISBLANK('INPUT | Operations'!$C875),"",'INPUT | Operations'!$C875)</f>
        <v/>
      </c>
      <c r="F870" s="123" t="str">
        <f t="shared" si="67"/>
        <v/>
      </c>
      <c r="G870" s="49" t="str">
        <f t="shared" si="67"/>
        <v/>
      </c>
      <c r="H870" s="49" t="str">
        <f t="shared" si="67"/>
        <v/>
      </c>
      <c r="I870" s="49" t="str">
        <f t="shared" si="67"/>
        <v/>
      </c>
      <c r="J870" s="49" t="str">
        <f t="shared" si="67"/>
        <v/>
      </c>
      <c r="K870" s="50" t="str">
        <f t="shared" si="67"/>
        <v/>
      </c>
      <c r="L870" s="49" t="str">
        <f t="shared" si="64"/>
        <v/>
      </c>
      <c r="M870" s="49" t="str">
        <f t="shared" si="64"/>
        <v/>
      </c>
      <c r="N870" s="49" t="str">
        <f t="shared" si="64"/>
        <v/>
      </c>
      <c r="O870" s="49" t="str">
        <f t="shared" si="65"/>
        <v/>
      </c>
      <c r="P870" s="49" t="str">
        <f t="shared" si="66"/>
        <v/>
      </c>
      <c r="Q870" s="49" t="str">
        <f t="shared" si="66"/>
        <v/>
      </c>
      <c r="R870" s="50" t="str">
        <f t="shared" si="66"/>
        <v/>
      </c>
      <c r="S870" s="10"/>
    </row>
    <row r="871" spans="1:19" x14ac:dyDescent="0.25">
      <c r="A871" s="10"/>
      <c r="B871" s="4" t="str">
        <f>'CALC | Main Engine'!$B871</f>
        <v/>
      </c>
      <c r="C871" s="5" t="str">
        <f>'CALC | Main Engine'!$E871</f>
        <v/>
      </c>
      <c r="D871" s="27" t="str">
        <f>IF(ISBLANK('INPUT | Operations'!$C876),"",'INPUT | Operations'!$C875)</f>
        <v/>
      </c>
      <c r="E871" s="32" t="str">
        <f>IF(ISBLANK('INPUT | Operations'!$C876),"",'INPUT | Operations'!$C876)</f>
        <v/>
      </c>
      <c r="F871" s="123" t="str">
        <f t="shared" si="67"/>
        <v/>
      </c>
      <c r="G871" s="49" t="str">
        <f t="shared" si="67"/>
        <v/>
      </c>
      <c r="H871" s="49" t="str">
        <f t="shared" si="67"/>
        <v/>
      </c>
      <c r="I871" s="49" t="str">
        <f t="shared" si="67"/>
        <v/>
      </c>
      <c r="J871" s="49" t="str">
        <f t="shared" si="67"/>
        <v/>
      </c>
      <c r="K871" s="50" t="str">
        <f t="shared" si="67"/>
        <v/>
      </c>
      <c r="L871" s="49" t="str">
        <f t="shared" si="64"/>
        <v/>
      </c>
      <c r="M871" s="49" t="str">
        <f t="shared" si="64"/>
        <v/>
      </c>
      <c r="N871" s="49" t="str">
        <f t="shared" si="64"/>
        <v/>
      </c>
      <c r="O871" s="49" t="str">
        <f t="shared" si="65"/>
        <v/>
      </c>
      <c r="P871" s="49" t="str">
        <f t="shared" si="66"/>
        <v/>
      </c>
      <c r="Q871" s="49" t="str">
        <f t="shared" si="66"/>
        <v/>
      </c>
      <c r="R871" s="50" t="str">
        <f t="shared" si="66"/>
        <v/>
      </c>
      <c r="S871" s="10"/>
    </row>
    <row r="872" spans="1:19" x14ac:dyDescent="0.25">
      <c r="A872" s="10"/>
      <c r="B872" s="4" t="str">
        <f>'CALC | Main Engine'!$B872</f>
        <v/>
      </c>
      <c r="C872" s="5" t="str">
        <f>'CALC | Main Engine'!$E872</f>
        <v/>
      </c>
      <c r="D872" s="27" t="str">
        <f>IF(ISBLANK('INPUT | Operations'!$C877),"",'INPUT | Operations'!$C876)</f>
        <v/>
      </c>
      <c r="E872" s="32" t="str">
        <f>IF(ISBLANK('INPUT | Operations'!$C877),"",'INPUT | Operations'!$C877)</f>
        <v/>
      </c>
      <c r="F872" s="123" t="str">
        <f t="shared" si="67"/>
        <v/>
      </c>
      <c r="G872" s="49" t="str">
        <f t="shared" si="67"/>
        <v/>
      </c>
      <c r="H872" s="49" t="str">
        <f t="shared" si="67"/>
        <v/>
      </c>
      <c r="I872" s="49" t="str">
        <f t="shared" si="67"/>
        <v/>
      </c>
      <c r="J872" s="49" t="str">
        <f t="shared" si="67"/>
        <v/>
      </c>
      <c r="K872" s="50" t="str">
        <f t="shared" si="67"/>
        <v/>
      </c>
      <c r="L872" s="49" t="str">
        <f t="shared" si="64"/>
        <v/>
      </c>
      <c r="M872" s="49" t="str">
        <f t="shared" si="64"/>
        <v/>
      </c>
      <c r="N872" s="49" t="str">
        <f t="shared" si="64"/>
        <v/>
      </c>
      <c r="O872" s="49" t="str">
        <f t="shared" si="65"/>
        <v/>
      </c>
      <c r="P872" s="49" t="str">
        <f t="shared" si="66"/>
        <v/>
      </c>
      <c r="Q872" s="49" t="str">
        <f t="shared" si="66"/>
        <v/>
      </c>
      <c r="R872" s="50" t="str">
        <f t="shared" si="66"/>
        <v/>
      </c>
      <c r="S872" s="10"/>
    </row>
    <row r="873" spans="1:19" x14ac:dyDescent="0.25">
      <c r="A873" s="10"/>
      <c r="B873" s="4" t="str">
        <f>'CALC | Main Engine'!$B873</f>
        <v/>
      </c>
      <c r="C873" s="5" t="str">
        <f>'CALC | Main Engine'!$E873</f>
        <v/>
      </c>
      <c r="D873" s="27" t="str">
        <f>IF(ISBLANK('INPUT | Operations'!$C878),"",'INPUT | Operations'!$C877)</f>
        <v/>
      </c>
      <c r="E873" s="32" t="str">
        <f>IF(ISBLANK('INPUT | Operations'!$C878),"",'INPUT | Operations'!$C878)</f>
        <v/>
      </c>
      <c r="F873" s="123" t="str">
        <f t="shared" si="67"/>
        <v/>
      </c>
      <c r="G873" s="49" t="str">
        <f t="shared" si="67"/>
        <v/>
      </c>
      <c r="H873" s="49" t="str">
        <f t="shared" si="67"/>
        <v/>
      </c>
      <c r="I873" s="49" t="str">
        <f t="shared" si="67"/>
        <v/>
      </c>
      <c r="J873" s="49" t="str">
        <f t="shared" si="67"/>
        <v/>
      </c>
      <c r="K873" s="50" t="str">
        <f t="shared" si="67"/>
        <v/>
      </c>
      <c r="L873" s="49" t="str">
        <f t="shared" si="64"/>
        <v/>
      </c>
      <c r="M873" s="49" t="str">
        <f t="shared" si="64"/>
        <v/>
      </c>
      <c r="N873" s="49" t="str">
        <f t="shared" si="64"/>
        <v/>
      </c>
      <c r="O873" s="49" t="str">
        <f t="shared" si="65"/>
        <v/>
      </c>
      <c r="P873" s="49" t="str">
        <f t="shared" si="66"/>
        <v/>
      </c>
      <c r="Q873" s="49" t="str">
        <f t="shared" si="66"/>
        <v/>
      </c>
      <c r="R873" s="50" t="str">
        <f t="shared" si="66"/>
        <v/>
      </c>
      <c r="S873" s="10"/>
    </row>
    <row r="874" spans="1:19" x14ac:dyDescent="0.25">
      <c r="A874" s="10"/>
      <c r="B874" s="4" t="str">
        <f>'CALC | Main Engine'!$B874</f>
        <v/>
      </c>
      <c r="C874" s="5" t="str">
        <f>'CALC | Main Engine'!$E874</f>
        <v/>
      </c>
      <c r="D874" s="27" t="str">
        <f>IF(ISBLANK('INPUT | Operations'!$C879),"",'INPUT | Operations'!$C878)</f>
        <v/>
      </c>
      <c r="E874" s="32" t="str">
        <f>IF(ISBLANK('INPUT | Operations'!$C879),"",'INPUT | Operations'!$C879)</f>
        <v/>
      </c>
      <c r="F874" s="123" t="str">
        <f t="shared" si="67"/>
        <v/>
      </c>
      <c r="G874" s="49" t="str">
        <f t="shared" si="67"/>
        <v/>
      </c>
      <c r="H874" s="49" t="str">
        <f t="shared" si="67"/>
        <v/>
      </c>
      <c r="I874" s="49" t="str">
        <f t="shared" si="67"/>
        <v/>
      </c>
      <c r="J874" s="49" t="str">
        <f t="shared" si="67"/>
        <v/>
      </c>
      <c r="K874" s="50" t="str">
        <f t="shared" si="67"/>
        <v/>
      </c>
      <c r="L874" s="49" t="str">
        <f t="shared" si="64"/>
        <v/>
      </c>
      <c r="M874" s="49" t="str">
        <f t="shared" si="64"/>
        <v/>
      </c>
      <c r="N874" s="49" t="str">
        <f t="shared" si="64"/>
        <v/>
      </c>
      <c r="O874" s="49" t="str">
        <f t="shared" si="65"/>
        <v/>
      </c>
      <c r="P874" s="49" t="str">
        <f t="shared" si="66"/>
        <v/>
      </c>
      <c r="Q874" s="49" t="str">
        <f t="shared" si="66"/>
        <v/>
      </c>
      <c r="R874" s="50" t="str">
        <f t="shared" si="66"/>
        <v/>
      </c>
      <c r="S874" s="10"/>
    </row>
    <row r="875" spans="1:19" x14ac:dyDescent="0.25">
      <c r="A875" s="10"/>
      <c r="B875" s="4" t="str">
        <f>'CALC | Main Engine'!$B875</f>
        <v/>
      </c>
      <c r="C875" s="5" t="str">
        <f>'CALC | Main Engine'!$E875</f>
        <v/>
      </c>
      <c r="D875" s="27" t="str">
        <f>IF(ISBLANK('INPUT | Operations'!$C880),"",'INPUT | Operations'!$C879)</f>
        <v/>
      </c>
      <c r="E875" s="32" t="str">
        <f>IF(ISBLANK('INPUT | Operations'!$C880),"",'INPUT | Operations'!$C880)</f>
        <v/>
      </c>
      <c r="F875" s="123" t="str">
        <f t="shared" si="67"/>
        <v/>
      </c>
      <c r="G875" s="49" t="str">
        <f t="shared" si="67"/>
        <v/>
      </c>
      <c r="H875" s="49" t="str">
        <f t="shared" si="67"/>
        <v/>
      </c>
      <c r="I875" s="49" t="str">
        <f t="shared" si="67"/>
        <v/>
      </c>
      <c r="J875" s="49" t="str">
        <f t="shared" si="67"/>
        <v/>
      </c>
      <c r="K875" s="50" t="str">
        <f t="shared" si="67"/>
        <v/>
      </c>
      <c r="L875" s="49" t="str">
        <f t="shared" si="64"/>
        <v/>
      </c>
      <c r="M875" s="49" t="str">
        <f t="shared" si="64"/>
        <v/>
      </c>
      <c r="N875" s="49" t="str">
        <f t="shared" si="64"/>
        <v/>
      </c>
      <c r="O875" s="49" t="str">
        <f t="shared" si="65"/>
        <v/>
      </c>
      <c r="P875" s="49" t="str">
        <f t="shared" si="66"/>
        <v/>
      </c>
      <c r="Q875" s="49" t="str">
        <f t="shared" si="66"/>
        <v/>
      </c>
      <c r="R875" s="50" t="str">
        <f t="shared" si="66"/>
        <v/>
      </c>
      <c r="S875" s="10"/>
    </row>
    <row r="876" spans="1:19" x14ac:dyDescent="0.25">
      <c r="A876" s="10"/>
      <c r="B876" s="4" t="str">
        <f>'CALC | Main Engine'!$B876</f>
        <v/>
      </c>
      <c r="C876" s="5" t="str">
        <f>'CALC | Main Engine'!$E876</f>
        <v/>
      </c>
      <c r="D876" s="27" t="str">
        <f>IF(ISBLANK('INPUT | Operations'!$C881),"",'INPUT | Operations'!$C880)</f>
        <v/>
      </c>
      <c r="E876" s="32" t="str">
        <f>IF(ISBLANK('INPUT | Operations'!$C881),"",'INPUT | Operations'!$C881)</f>
        <v/>
      </c>
      <c r="F876" s="123" t="str">
        <f t="shared" si="67"/>
        <v/>
      </c>
      <c r="G876" s="49" t="str">
        <f t="shared" si="67"/>
        <v/>
      </c>
      <c r="H876" s="49" t="str">
        <f t="shared" si="67"/>
        <v/>
      </c>
      <c r="I876" s="49" t="str">
        <f t="shared" si="67"/>
        <v/>
      </c>
      <c r="J876" s="49" t="str">
        <f t="shared" si="67"/>
        <v/>
      </c>
      <c r="K876" s="50" t="str">
        <f t="shared" si="67"/>
        <v/>
      </c>
      <c r="L876" s="49" t="str">
        <f t="shared" si="64"/>
        <v/>
      </c>
      <c r="M876" s="49" t="str">
        <f t="shared" si="64"/>
        <v/>
      </c>
      <c r="N876" s="49" t="str">
        <f t="shared" si="64"/>
        <v/>
      </c>
      <c r="O876" s="49" t="str">
        <f t="shared" si="65"/>
        <v/>
      </c>
      <c r="P876" s="49" t="str">
        <f t="shared" si="66"/>
        <v/>
      </c>
      <c r="Q876" s="49" t="str">
        <f t="shared" si="66"/>
        <v/>
      </c>
      <c r="R876" s="50" t="str">
        <f t="shared" si="66"/>
        <v/>
      </c>
      <c r="S876" s="10"/>
    </row>
    <row r="877" spans="1:19" x14ac:dyDescent="0.25">
      <c r="A877" s="10"/>
      <c r="B877" s="4" t="str">
        <f>'CALC | Main Engine'!$B877</f>
        <v/>
      </c>
      <c r="C877" s="5" t="str">
        <f>'CALC | Main Engine'!$E877</f>
        <v/>
      </c>
      <c r="D877" s="27" t="str">
        <f>IF(ISBLANK('INPUT | Operations'!$C882),"",'INPUT | Operations'!$C881)</f>
        <v/>
      </c>
      <c r="E877" s="32" t="str">
        <f>IF(ISBLANK('INPUT | Operations'!$C882),"",'INPUT | Operations'!$C882)</f>
        <v/>
      </c>
      <c r="F877" s="123" t="str">
        <f t="shared" si="67"/>
        <v/>
      </c>
      <c r="G877" s="49" t="str">
        <f t="shared" si="67"/>
        <v/>
      </c>
      <c r="H877" s="49" t="str">
        <f t="shared" si="67"/>
        <v/>
      </c>
      <c r="I877" s="49" t="str">
        <f t="shared" si="67"/>
        <v/>
      </c>
      <c r="J877" s="49" t="str">
        <f t="shared" si="67"/>
        <v/>
      </c>
      <c r="K877" s="50" t="str">
        <f t="shared" si="67"/>
        <v/>
      </c>
      <c r="L877" s="49" t="str">
        <f t="shared" si="64"/>
        <v/>
      </c>
      <c r="M877" s="49" t="str">
        <f t="shared" si="64"/>
        <v/>
      </c>
      <c r="N877" s="49" t="str">
        <f t="shared" si="64"/>
        <v/>
      </c>
      <c r="O877" s="49" t="str">
        <f t="shared" si="65"/>
        <v/>
      </c>
      <c r="P877" s="49" t="str">
        <f t="shared" si="66"/>
        <v/>
      </c>
      <c r="Q877" s="49" t="str">
        <f t="shared" si="66"/>
        <v/>
      </c>
      <c r="R877" s="50" t="str">
        <f t="shared" si="66"/>
        <v/>
      </c>
      <c r="S877" s="10"/>
    </row>
    <row r="878" spans="1:19" x14ac:dyDescent="0.25">
      <c r="A878" s="10"/>
      <c r="B878" s="4" t="str">
        <f>'CALC | Main Engine'!$B878</f>
        <v/>
      </c>
      <c r="C878" s="5" t="str">
        <f>'CALC | Main Engine'!$E878</f>
        <v/>
      </c>
      <c r="D878" s="27" t="str">
        <f>IF(ISBLANK('INPUT | Operations'!$C883),"",'INPUT | Operations'!$C882)</f>
        <v/>
      </c>
      <c r="E878" s="32" t="str">
        <f>IF(ISBLANK('INPUT | Operations'!$C883),"",'INPUT | Operations'!$C883)</f>
        <v/>
      </c>
      <c r="F878" s="123" t="str">
        <f t="shared" si="67"/>
        <v/>
      </c>
      <c r="G878" s="49" t="str">
        <f t="shared" si="67"/>
        <v/>
      </c>
      <c r="H878" s="49" t="str">
        <f t="shared" si="67"/>
        <v/>
      </c>
      <c r="I878" s="49" t="str">
        <f t="shared" si="67"/>
        <v/>
      </c>
      <c r="J878" s="49" t="str">
        <f t="shared" si="67"/>
        <v/>
      </c>
      <c r="K878" s="50" t="str">
        <f t="shared" si="67"/>
        <v/>
      </c>
      <c r="L878" s="49" t="str">
        <f t="shared" si="64"/>
        <v/>
      </c>
      <c r="M878" s="49" t="str">
        <f t="shared" si="64"/>
        <v/>
      </c>
      <c r="N878" s="49" t="str">
        <f t="shared" si="64"/>
        <v/>
      </c>
      <c r="O878" s="49" t="str">
        <f t="shared" si="65"/>
        <v/>
      </c>
      <c r="P878" s="49" t="str">
        <f t="shared" si="66"/>
        <v/>
      </c>
      <c r="Q878" s="49" t="str">
        <f t="shared" si="66"/>
        <v/>
      </c>
      <c r="R878" s="50" t="str">
        <f t="shared" si="66"/>
        <v/>
      </c>
      <c r="S878" s="10"/>
    </row>
    <row r="879" spans="1:19" x14ac:dyDescent="0.25">
      <c r="A879" s="10"/>
      <c r="B879" s="4" t="str">
        <f>'CALC | Main Engine'!$B879</f>
        <v/>
      </c>
      <c r="C879" s="5" t="str">
        <f>'CALC | Main Engine'!$E879</f>
        <v/>
      </c>
      <c r="D879" s="27" t="str">
        <f>IF(ISBLANK('INPUT | Operations'!$C884),"",'INPUT | Operations'!$C883)</f>
        <v/>
      </c>
      <c r="E879" s="32" t="str">
        <f>IF(ISBLANK('INPUT | Operations'!$C884),"",'INPUT | Operations'!$C884)</f>
        <v/>
      </c>
      <c r="F879" s="123" t="str">
        <f t="shared" si="67"/>
        <v/>
      </c>
      <c r="G879" s="49" t="str">
        <f t="shared" si="67"/>
        <v/>
      </c>
      <c r="H879" s="49" t="str">
        <f t="shared" si="67"/>
        <v/>
      </c>
      <c r="I879" s="49" t="str">
        <f t="shared" si="67"/>
        <v/>
      </c>
      <c r="J879" s="49" t="str">
        <f t="shared" si="67"/>
        <v/>
      </c>
      <c r="K879" s="50" t="str">
        <f t="shared" si="67"/>
        <v/>
      </c>
      <c r="L879" s="49" t="str">
        <f t="shared" si="64"/>
        <v/>
      </c>
      <c r="M879" s="49" t="str">
        <f t="shared" si="64"/>
        <v/>
      </c>
      <c r="N879" s="49" t="str">
        <f t="shared" si="64"/>
        <v/>
      </c>
      <c r="O879" s="49" t="str">
        <f t="shared" si="65"/>
        <v/>
      </c>
      <c r="P879" s="49" t="str">
        <f t="shared" si="66"/>
        <v/>
      </c>
      <c r="Q879" s="49" t="str">
        <f t="shared" si="66"/>
        <v/>
      </c>
      <c r="R879" s="50" t="str">
        <f t="shared" si="66"/>
        <v/>
      </c>
      <c r="S879" s="10"/>
    </row>
    <row r="880" spans="1:19" x14ac:dyDescent="0.25">
      <c r="A880" s="10"/>
      <c r="B880" s="4" t="str">
        <f>'CALC | Main Engine'!$B880</f>
        <v/>
      </c>
      <c r="C880" s="5" t="str">
        <f>'CALC | Main Engine'!$E880</f>
        <v/>
      </c>
      <c r="D880" s="27" t="str">
        <f>IF(ISBLANK('INPUT | Operations'!$C885),"",'INPUT | Operations'!$C884)</f>
        <v/>
      </c>
      <c r="E880" s="32" t="str">
        <f>IF(ISBLANK('INPUT | Operations'!$C885),"",'INPUT | Operations'!$C885)</f>
        <v/>
      </c>
      <c r="F880" s="123" t="str">
        <f t="shared" si="67"/>
        <v/>
      </c>
      <c r="G880" s="49" t="str">
        <f t="shared" si="67"/>
        <v/>
      </c>
      <c r="H880" s="49" t="str">
        <f t="shared" si="67"/>
        <v/>
      </c>
      <c r="I880" s="49" t="str">
        <f t="shared" si="67"/>
        <v/>
      </c>
      <c r="J880" s="49" t="str">
        <f t="shared" si="67"/>
        <v/>
      </c>
      <c r="K880" s="50" t="str">
        <f t="shared" si="67"/>
        <v/>
      </c>
      <c r="L880" s="49" t="str">
        <f t="shared" si="64"/>
        <v/>
      </c>
      <c r="M880" s="49" t="str">
        <f t="shared" si="64"/>
        <v/>
      </c>
      <c r="N880" s="49" t="str">
        <f t="shared" si="64"/>
        <v/>
      </c>
      <c r="O880" s="49" t="str">
        <f t="shared" si="65"/>
        <v/>
      </c>
      <c r="P880" s="49" t="str">
        <f t="shared" si="66"/>
        <v/>
      </c>
      <c r="Q880" s="49" t="str">
        <f t="shared" si="66"/>
        <v/>
      </c>
      <c r="R880" s="50" t="str">
        <f t="shared" si="66"/>
        <v/>
      </c>
      <c r="S880" s="10"/>
    </row>
    <row r="881" spans="1:19" x14ac:dyDescent="0.25">
      <c r="A881" s="10"/>
      <c r="B881" s="4" t="str">
        <f>'CALC | Main Engine'!$B881</f>
        <v/>
      </c>
      <c r="C881" s="5" t="str">
        <f>'CALC | Main Engine'!$E881</f>
        <v/>
      </c>
      <c r="D881" s="27" t="str">
        <f>IF(ISBLANK('INPUT | Operations'!$C886),"",'INPUT | Operations'!$C885)</f>
        <v/>
      </c>
      <c r="E881" s="32" t="str">
        <f>IF(ISBLANK('INPUT | Operations'!$C886),"",'INPUT | Operations'!$C886)</f>
        <v/>
      </c>
      <c r="F881" s="123" t="str">
        <f t="shared" si="67"/>
        <v/>
      </c>
      <c r="G881" s="49" t="str">
        <f t="shared" si="67"/>
        <v/>
      </c>
      <c r="H881" s="49" t="str">
        <f t="shared" si="67"/>
        <v/>
      </c>
      <c r="I881" s="49" t="str">
        <f t="shared" si="67"/>
        <v/>
      </c>
      <c r="J881" s="49" t="str">
        <f t="shared" si="67"/>
        <v/>
      </c>
      <c r="K881" s="50" t="str">
        <f t="shared" si="67"/>
        <v/>
      </c>
      <c r="L881" s="49" t="str">
        <f t="shared" si="64"/>
        <v/>
      </c>
      <c r="M881" s="49" t="str">
        <f t="shared" si="64"/>
        <v/>
      </c>
      <c r="N881" s="49" t="str">
        <f t="shared" si="64"/>
        <v/>
      </c>
      <c r="O881" s="49" t="str">
        <f t="shared" si="65"/>
        <v/>
      </c>
      <c r="P881" s="49" t="str">
        <f t="shared" si="66"/>
        <v/>
      </c>
      <c r="Q881" s="49" t="str">
        <f t="shared" si="66"/>
        <v/>
      </c>
      <c r="R881" s="50" t="str">
        <f t="shared" si="66"/>
        <v/>
      </c>
      <c r="S881" s="10"/>
    </row>
    <row r="882" spans="1:19" x14ac:dyDescent="0.25">
      <c r="A882" s="10"/>
      <c r="B882" s="4" t="str">
        <f>'CALC | Main Engine'!$B882</f>
        <v/>
      </c>
      <c r="C882" s="5" t="str">
        <f>'CALC | Main Engine'!$E882</f>
        <v/>
      </c>
      <c r="D882" s="27" t="str">
        <f>IF(ISBLANK('INPUT | Operations'!$C887),"",'INPUT | Operations'!$C886)</f>
        <v/>
      </c>
      <c r="E882" s="32" t="str">
        <f>IF(ISBLANK('INPUT | Operations'!$C887),"",'INPUT | Operations'!$C887)</f>
        <v/>
      </c>
      <c r="F882" s="123" t="str">
        <f t="shared" si="67"/>
        <v/>
      </c>
      <c r="G882" s="49" t="str">
        <f t="shared" si="67"/>
        <v/>
      </c>
      <c r="H882" s="49" t="str">
        <f t="shared" si="67"/>
        <v/>
      </c>
      <c r="I882" s="49" t="str">
        <f t="shared" si="67"/>
        <v/>
      </c>
      <c r="J882" s="49" t="str">
        <f t="shared" si="67"/>
        <v/>
      </c>
      <c r="K882" s="50" t="str">
        <f t="shared" si="67"/>
        <v/>
      </c>
      <c r="L882" s="49" t="str">
        <f t="shared" si="64"/>
        <v/>
      </c>
      <c r="M882" s="49" t="str">
        <f t="shared" si="64"/>
        <v/>
      </c>
      <c r="N882" s="49" t="str">
        <f t="shared" si="64"/>
        <v/>
      </c>
      <c r="O882" s="49" t="str">
        <f t="shared" si="65"/>
        <v/>
      </c>
      <c r="P882" s="49" t="str">
        <f t="shared" si="66"/>
        <v/>
      </c>
      <c r="Q882" s="49" t="str">
        <f t="shared" si="66"/>
        <v/>
      </c>
      <c r="R882" s="50" t="str">
        <f t="shared" si="66"/>
        <v/>
      </c>
      <c r="S882" s="10"/>
    </row>
    <row r="883" spans="1:19" x14ac:dyDescent="0.25">
      <c r="A883" s="10"/>
      <c r="B883" s="4" t="str">
        <f>'CALC | Main Engine'!$B883</f>
        <v/>
      </c>
      <c r="C883" s="5" t="str">
        <f>'CALC | Main Engine'!$E883</f>
        <v/>
      </c>
      <c r="D883" s="27" t="str">
        <f>IF(ISBLANK('INPUT | Operations'!$C888),"",'INPUT | Operations'!$C887)</f>
        <v/>
      </c>
      <c r="E883" s="32" t="str">
        <f>IF(ISBLANK('INPUT | Operations'!$C888),"",'INPUT | Operations'!$C888)</f>
        <v/>
      </c>
      <c r="F883" s="123" t="str">
        <f t="shared" si="67"/>
        <v/>
      </c>
      <c r="G883" s="49" t="str">
        <f t="shared" si="67"/>
        <v/>
      </c>
      <c r="H883" s="49" t="str">
        <f t="shared" si="67"/>
        <v/>
      </c>
      <c r="I883" s="49" t="str">
        <f t="shared" si="67"/>
        <v/>
      </c>
      <c r="J883" s="49" t="str">
        <f t="shared" si="67"/>
        <v/>
      </c>
      <c r="K883" s="50" t="str">
        <f t="shared" si="67"/>
        <v/>
      </c>
      <c r="L883" s="49" t="str">
        <f t="shared" si="64"/>
        <v/>
      </c>
      <c r="M883" s="49" t="str">
        <f t="shared" si="64"/>
        <v/>
      </c>
      <c r="N883" s="49" t="str">
        <f t="shared" si="64"/>
        <v/>
      </c>
      <c r="O883" s="49" t="str">
        <f t="shared" si="65"/>
        <v/>
      </c>
      <c r="P883" s="49" t="str">
        <f t="shared" si="66"/>
        <v/>
      </c>
      <c r="Q883" s="49" t="str">
        <f t="shared" si="66"/>
        <v/>
      </c>
      <c r="R883" s="50" t="str">
        <f t="shared" si="66"/>
        <v/>
      </c>
      <c r="S883" s="10"/>
    </row>
    <row r="884" spans="1:19" x14ac:dyDescent="0.25">
      <c r="A884" s="10"/>
      <c r="B884" s="4" t="str">
        <f>'CALC | Main Engine'!$B884</f>
        <v/>
      </c>
      <c r="C884" s="5" t="str">
        <f>'CALC | Main Engine'!$E884</f>
        <v/>
      </c>
      <c r="D884" s="27" t="str">
        <f>IF(ISBLANK('INPUT | Operations'!$C889),"",'INPUT | Operations'!$C888)</f>
        <v/>
      </c>
      <c r="E884" s="32" t="str">
        <f>IF(ISBLANK('INPUT | Operations'!$C889),"",'INPUT | Operations'!$C889)</f>
        <v/>
      </c>
      <c r="F884" s="123" t="str">
        <f t="shared" si="67"/>
        <v/>
      </c>
      <c r="G884" s="49" t="str">
        <f t="shared" si="67"/>
        <v/>
      </c>
      <c r="H884" s="49" t="str">
        <f t="shared" si="67"/>
        <v/>
      </c>
      <c r="I884" s="49" t="str">
        <f t="shared" si="67"/>
        <v/>
      </c>
      <c r="J884" s="49" t="str">
        <f t="shared" si="67"/>
        <v/>
      </c>
      <c r="K884" s="50" t="str">
        <f t="shared" si="67"/>
        <v/>
      </c>
      <c r="L884" s="49" t="str">
        <f t="shared" si="64"/>
        <v/>
      </c>
      <c r="M884" s="49" t="str">
        <f t="shared" si="64"/>
        <v/>
      </c>
      <c r="N884" s="49" t="str">
        <f t="shared" si="64"/>
        <v/>
      </c>
      <c r="O884" s="49" t="str">
        <f t="shared" si="65"/>
        <v/>
      </c>
      <c r="P884" s="49" t="str">
        <f t="shared" si="66"/>
        <v/>
      </c>
      <c r="Q884" s="49" t="str">
        <f t="shared" si="66"/>
        <v/>
      </c>
      <c r="R884" s="50" t="str">
        <f t="shared" si="66"/>
        <v/>
      </c>
      <c r="S884" s="10"/>
    </row>
    <row r="885" spans="1:19" x14ac:dyDescent="0.25">
      <c r="A885" s="10"/>
      <c r="B885" s="4" t="str">
        <f>'CALC | Main Engine'!$B885</f>
        <v/>
      </c>
      <c r="C885" s="5" t="str">
        <f>'CALC | Main Engine'!$E885</f>
        <v/>
      </c>
      <c r="D885" s="27" t="str">
        <f>IF(ISBLANK('INPUT | Operations'!$C890),"",'INPUT | Operations'!$C889)</f>
        <v/>
      </c>
      <c r="E885" s="32" t="str">
        <f>IF(ISBLANK('INPUT | Operations'!$C890),"",'INPUT | Operations'!$C890)</f>
        <v/>
      </c>
      <c r="F885" s="123" t="str">
        <f t="shared" si="67"/>
        <v/>
      </c>
      <c r="G885" s="49" t="str">
        <f t="shared" si="67"/>
        <v/>
      </c>
      <c r="H885" s="49" t="str">
        <f t="shared" si="67"/>
        <v/>
      </c>
      <c r="I885" s="49" t="str">
        <f t="shared" si="67"/>
        <v/>
      </c>
      <c r="J885" s="49" t="str">
        <f t="shared" si="67"/>
        <v/>
      </c>
      <c r="K885" s="50" t="str">
        <f t="shared" si="67"/>
        <v/>
      </c>
      <c r="L885" s="49" t="str">
        <f t="shared" si="64"/>
        <v/>
      </c>
      <c r="M885" s="49" t="str">
        <f t="shared" si="64"/>
        <v/>
      </c>
      <c r="N885" s="49" t="str">
        <f t="shared" si="64"/>
        <v/>
      </c>
      <c r="O885" s="49" t="str">
        <f t="shared" si="65"/>
        <v/>
      </c>
      <c r="P885" s="49" t="str">
        <f t="shared" si="66"/>
        <v/>
      </c>
      <c r="Q885" s="49" t="str">
        <f t="shared" si="66"/>
        <v/>
      </c>
      <c r="R885" s="50" t="str">
        <f t="shared" si="66"/>
        <v/>
      </c>
      <c r="S885" s="10"/>
    </row>
    <row r="886" spans="1:19" x14ac:dyDescent="0.25">
      <c r="A886" s="10"/>
      <c r="B886" s="4" t="str">
        <f>'CALC | Main Engine'!$B886</f>
        <v/>
      </c>
      <c r="C886" s="5" t="str">
        <f>'CALC | Main Engine'!$E886</f>
        <v/>
      </c>
      <c r="D886" s="27" t="str">
        <f>IF(ISBLANK('INPUT | Operations'!$C891),"",'INPUT | Operations'!$C890)</f>
        <v/>
      </c>
      <c r="E886" s="32" t="str">
        <f>IF(ISBLANK('INPUT | Operations'!$C891),"",'INPUT | Operations'!$C891)</f>
        <v/>
      </c>
      <c r="F886" s="123" t="str">
        <f t="shared" si="67"/>
        <v/>
      </c>
      <c r="G886" s="49" t="str">
        <f t="shared" si="67"/>
        <v/>
      </c>
      <c r="H886" s="49" t="str">
        <f t="shared" si="67"/>
        <v/>
      </c>
      <c r="I886" s="49" t="str">
        <f t="shared" si="67"/>
        <v/>
      </c>
      <c r="J886" s="49" t="str">
        <f t="shared" si="67"/>
        <v/>
      </c>
      <c r="K886" s="50" t="str">
        <f t="shared" si="67"/>
        <v/>
      </c>
      <c r="L886" s="49" t="str">
        <f t="shared" si="64"/>
        <v/>
      </c>
      <c r="M886" s="49" t="str">
        <f t="shared" si="64"/>
        <v/>
      </c>
      <c r="N886" s="49" t="str">
        <f t="shared" si="64"/>
        <v/>
      </c>
      <c r="O886" s="49" t="str">
        <f t="shared" si="65"/>
        <v/>
      </c>
      <c r="P886" s="49" t="str">
        <f t="shared" si="66"/>
        <v/>
      </c>
      <c r="Q886" s="49" t="str">
        <f t="shared" si="66"/>
        <v/>
      </c>
      <c r="R886" s="50" t="str">
        <f t="shared" si="66"/>
        <v/>
      </c>
      <c r="S886" s="10"/>
    </row>
    <row r="887" spans="1:19" x14ac:dyDescent="0.25">
      <c r="A887" s="10"/>
      <c r="B887" s="4" t="str">
        <f>'CALC | Main Engine'!$B887</f>
        <v/>
      </c>
      <c r="C887" s="5" t="str">
        <f>'CALC | Main Engine'!$E887</f>
        <v/>
      </c>
      <c r="D887" s="27" t="str">
        <f>IF(ISBLANK('INPUT | Operations'!$C892),"",'INPUT | Operations'!$C891)</f>
        <v/>
      </c>
      <c r="E887" s="32" t="str">
        <f>IF(ISBLANK('INPUT | Operations'!$C892),"",'INPUT | Operations'!$C892)</f>
        <v/>
      </c>
      <c r="F887" s="123" t="str">
        <f t="shared" si="67"/>
        <v/>
      </c>
      <c r="G887" s="49" t="str">
        <f t="shared" si="67"/>
        <v/>
      </c>
      <c r="H887" s="49" t="str">
        <f t="shared" si="67"/>
        <v/>
      </c>
      <c r="I887" s="49" t="str">
        <f t="shared" si="67"/>
        <v/>
      </c>
      <c r="J887" s="49" t="str">
        <f t="shared" si="67"/>
        <v/>
      </c>
      <c r="K887" s="50" t="str">
        <f t="shared" si="67"/>
        <v/>
      </c>
      <c r="L887" s="49" t="str">
        <f t="shared" si="64"/>
        <v/>
      </c>
      <c r="M887" s="49" t="str">
        <f t="shared" si="64"/>
        <v/>
      </c>
      <c r="N887" s="49" t="str">
        <f t="shared" si="64"/>
        <v/>
      </c>
      <c r="O887" s="49" t="str">
        <f t="shared" si="65"/>
        <v/>
      </c>
      <c r="P887" s="49" t="str">
        <f t="shared" si="66"/>
        <v/>
      </c>
      <c r="Q887" s="49" t="str">
        <f t="shared" si="66"/>
        <v/>
      </c>
      <c r="R887" s="50" t="str">
        <f t="shared" si="66"/>
        <v/>
      </c>
      <c r="S887" s="10"/>
    </row>
    <row r="888" spans="1:19" x14ac:dyDescent="0.25">
      <c r="A888" s="10"/>
      <c r="B888" s="4" t="str">
        <f>'CALC | Main Engine'!$B888</f>
        <v/>
      </c>
      <c r="C888" s="5" t="str">
        <f>'CALC | Main Engine'!$E888</f>
        <v/>
      </c>
      <c r="D888" s="27" t="str">
        <f>IF(ISBLANK('INPUT | Operations'!$C893),"",'INPUT | Operations'!$C892)</f>
        <v/>
      </c>
      <c r="E888" s="32" t="str">
        <f>IF(ISBLANK('INPUT | Operations'!$C893),"",'INPUT | Operations'!$C893)</f>
        <v/>
      </c>
      <c r="F888" s="123" t="str">
        <f t="shared" si="67"/>
        <v/>
      </c>
      <c r="G888" s="49" t="str">
        <f t="shared" si="67"/>
        <v/>
      </c>
      <c r="H888" s="49" t="str">
        <f t="shared" si="67"/>
        <v/>
      </c>
      <c r="I888" s="49" t="str">
        <f t="shared" si="67"/>
        <v/>
      </c>
      <c r="J888" s="49" t="str">
        <f t="shared" si="67"/>
        <v/>
      </c>
      <c r="K888" s="50" t="str">
        <f t="shared" si="67"/>
        <v/>
      </c>
      <c r="L888" s="49" t="str">
        <f t="shared" si="64"/>
        <v/>
      </c>
      <c r="M888" s="49" t="str">
        <f t="shared" si="64"/>
        <v/>
      </c>
      <c r="N888" s="49" t="str">
        <f t="shared" si="64"/>
        <v/>
      </c>
      <c r="O888" s="49" t="str">
        <f t="shared" si="65"/>
        <v/>
      </c>
      <c r="P888" s="49" t="str">
        <f t="shared" si="66"/>
        <v/>
      </c>
      <c r="Q888" s="49" t="str">
        <f t="shared" si="66"/>
        <v/>
      </c>
      <c r="R888" s="50" t="str">
        <f t="shared" si="66"/>
        <v/>
      </c>
      <c r="S888" s="10"/>
    </row>
    <row r="889" spans="1:19" x14ac:dyDescent="0.25">
      <c r="A889" s="10"/>
      <c r="B889" s="4" t="str">
        <f>'CALC | Main Engine'!$B889</f>
        <v/>
      </c>
      <c r="C889" s="5" t="str">
        <f>'CALC | Main Engine'!$E889</f>
        <v/>
      </c>
      <c r="D889" s="27" t="str">
        <f>IF(ISBLANK('INPUT | Operations'!$C894),"",'INPUT | Operations'!$C893)</f>
        <v/>
      </c>
      <c r="E889" s="32" t="str">
        <f>IF(ISBLANK('INPUT | Operations'!$C894),"",'INPUT | Operations'!$C894)</f>
        <v/>
      </c>
      <c r="F889" s="123" t="str">
        <f t="shared" si="67"/>
        <v/>
      </c>
      <c r="G889" s="49" t="str">
        <f t="shared" si="67"/>
        <v/>
      </c>
      <c r="H889" s="49" t="str">
        <f t="shared" si="67"/>
        <v/>
      </c>
      <c r="I889" s="49" t="str">
        <f t="shared" si="67"/>
        <v/>
      </c>
      <c r="J889" s="49" t="str">
        <f t="shared" si="67"/>
        <v/>
      </c>
      <c r="K889" s="50" t="str">
        <f t="shared" si="67"/>
        <v/>
      </c>
      <c r="L889" s="49" t="str">
        <f t="shared" si="64"/>
        <v/>
      </c>
      <c r="M889" s="49" t="str">
        <f t="shared" si="64"/>
        <v/>
      </c>
      <c r="N889" s="49" t="str">
        <f t="shared" si="64"/>
        <v/>
      </c>
      <c r="O889" s="49" t="str">
        <f t="shared" si="65"/>
        <v/>
      </c>
      <c r="P889" s="49" t="str">
        <f t="shared" si="66"/>
        <v/>
      </c>
      <c r="Q889" s="49" t="str">
        <f t="shared" si="66"/>
        <v/>
      </c>
      <c r="R889" s="50" t="str">
        <f t="shared" si="66"/>
        <v/>
      </c>
      <c r="S889" s="10"/>
    </row>
    <row r="890" spans="1:19" x14ac:dyDescent="0.25">
      <c r="A890" s="10"/>
      <c r="B890" s="4" t="str">
        <f>'CALC | Main Engine'!$B890</f>
        <v/>
      </c>
      <c r="C890" s="5" t="str">
        <f>'CALC | Main Engine'!$E890</f>
        <v/>
      </c>
      <c r="D890" s="27" t="str">
        <f>IF(ISBLANK('INPUT | Operations'!$C895),"",'INPUT | Operations'!$C894)</f>
        <v/>
      </c>
      <c r="E890" s="32" t="str">
        <f>IF(ISBLANK('INPUT | Operations'!$C895),"",'INPUT | Operations'!$C895)</f>
        <v/>
      </c>
      <c r="F890" s="123" t="str">
        <f t="shared" si="67"/>
        <v/>
      </c>
      <c r="G890" s="49" t="str">
        <f t="shared" si="67"/>
        <v/>
      </c>
      <c r="H890" s="49" t="str">
        <f t="shared" si="67"/>
        <v/>
      </c>
      <c r="I890" s="49" t="str">
        <f t="shared" si="67"/>
        <v/>
      </c>
      <c r="J890" s="49" t="str">
        <f t="shared" si="67"/>
        <v/>
      </c>
      <c r="K890" s="50" t="str">
        <f t="shared" si="67"/>
        <v/>
      </c>
      <c r="L890" s="49" t="str">
        <f t="shared" si="64"/>
        <v/>
      </c>
      <c r="M890" s="49" t="str">
        <f t="shared" si="64"/>
        <v/>
      </c>
      <c r="N890" s="49" t="str">
        <f t="shared" si="64"/>
        <v/>
      </c>
      <c r="O890" s="49" t="str">
        <f t="shared" si="65"/>
        <v/>
      </c>
      <c r="P890" s="49" t="str">
        <f t="shared" si="66"/>
        <v/>
      </c>
      <c r="Q890" s="49" t="str">
        <f t="shared" si="66"/>
        <v/>
      </c>
      <c r="R890" s="50" t="str">
        <f t="shared" si="66"/>
        <v/>
      </c>
      <c r="S890" s="10"/>
    </row>
    <row r="891" spans="1:19" x14ac:dyDescent="0.25">
      <c r="A891" s="10"/>
      <c r="B891" s="4" t="str">
        <f>'CALC | Main Engine'!$B891</f>
        <v/>
      </c>
      <c r="C891" s="5" t="str">
        <f>'CALC | Main Engine'!$E891</f>
        <v/>
      </c>
      <c r="D891" s="27" t="str">
        <f>IF(ISBLANK('INPUT | Operations'!$C896),"",'INPUT | Operations'!$C895)</f>
        <v/>
      </c>
      <c r="E891" s="32" t="str">
        <f>IF(ISBLANK('INPUT | Operations'!$C896),"",'INPUT | Operations'!$C896)</f>
        <v/>
      </c>
      <c r="F891" s="123" t="str">
        <f t="shared" si="67"/>
        <v/>
      </c>
      <c r="G891" s="49" t="str">
        <f t="shared" si="67"/>
        <v/>
      </c>
      <c r="H891" s="49" t="str">
        <f t="shared" si="67"/>
        <v/>
      </c>
      <c r="I891" s="49" t="str">
        <f t="shared" si="67"/>
        <v/>
      </c>
      <c r="J891" s="49" t="str">
        <f t="shared" si="67"/>
        <v/>
      </c>
      <c r="K891" s="50" t="str">
        <f t="shared" si="67"/>
        <v/>
      </c>
      <c r="L891" s="49" t="str">
        <f t="shared" si="64"/>
        <v/>
      </c>
      <c r="M891" s="49" t="str">
        <f t="shared" si="64"/>
        <v/>
      </c>
      <c r="N891" s="49" t="str">
        <f t="shared" si="64"/>
        <v/>
      </c>
      <c r="O891" s="49" t="str">
        <f t="shared" si="65"/>
        <v/>
      </c>
      <c r="P891" s="49" t="str">
        <f t="shared" si="66"/>
        <v/>
      </c>
      <c r="Q891" s="49" t="str">
        <f t="shared" si="66"/>
        <v/>
      </c>
      <c r="R891" s="50" t="str">
        <f t="shared" si="66"/>
        <v/>
      </c>
      <c r="S891" s="10"/>
    </row>
    <row r="892" spans="1:19" x14ac:dyDescent="0.25">
      <c r="A892" s="10"/>
      <c r="B892" s="4" t="str">
        <f>'CALC | Main Engine'!$B892</f>
        <v/>
      </c>
      <c r="C892" s="5" t="str">
        <f>'CALC | Main Engine'!$E892</f>
        <v/>
      </c>
      <c r="D892" s="27" t="str">
        <f>IF(ISBLANK('INPUT | Operations'!$C897),"",'INPUT | Operations'!$C896)</f>
        <v/>
      </c>
      <c r="E892" s="32" t="str">
        <f>IF(ISBLANK('INPUT | Operations'!$C897),"",'INPUT | Operations'!$C897)</f>
        <v/>
      </c>
      <c r="F892" s="123" t="str">
        <f t="shared" si="67"/>
        <v/>
      </c>
      <c r="G892" s="49" t="str">
        <f t="shared" si="67"/>
        <v/>
      </c>
      <c r="H892" s="49" t="str">
        <f t="shared" si="67"/>
        <v/>
      </c>
      <c r="I892" s="49" t="str">
        <f t="shared" si="67"/>
        <v/>
      </c>
      <c r="J892" s="49" t="str">
        <f t="shared" si="67"/>
        <v/>
      </c>
      <c r="K892" s="50" t="str">
        <f t="shared" si="67"/>
        <v/>
      </c>
      <c r="L892" s="49" t="str">
        <f t="shared" si="64"/>
        <v/>
      </c>
      <c r="M892" s="49" t="str">
        <f t="shared" si="64"/>
        <v/>
      </c>
      <c r="N892" s="49" t="str">
        <f t="shared" si="64"/>
        <v/>
      </c>
      <c r="O892" s="49" t="str">
        <f t="shared" si="65"/>
        <v/>
      </c>
      <c r="P892" s="49" t="str">
        <f t="shared" si="66"/>
        <v/>
      </c>
      <c r="Q892" s="49" t="str">
        <f t="shared" si="66"/>
        <v/>
      </c>
      <c r="R892" s="50" t="str">
        <f t="shared" si="66"/>
        <v/>
      </c>
      <c r="S892" s="10"/>
    </row>
    <row r="893" spans="1:19" x14ac:dyDescent="0.25">
      <c r="A893" s="10"/>
      <c r="B893" s="4" t="str">
        <f>'CALC | Main Engine'!$B893</f>
        <v/>
      </c>
      <c r="C893" s="5" t="str">
        <f>'CALC | Main Engine'!$E893</f>
        <v/>
      </c>
      <c r="D893" s="27" t="str">
        <f>IF(ISBLANK('INPUT | Operations'!$C898),"",'INPUT | Operations'!$C897)</f>
        <v/>
      </c>
      <c r="E893" s="32" t="str">
        <f>IF(ISBLANK('INPUT | Operations'!$C898),"",'INPUT | Operations'!$C898)</f>
        <v/>
      </c>
      <c r="F893" s="123" t="str">
        <f t="shared" si="67"/>
        <v/>
      </c>
      <c r="G893" s="49" t="str">
        <f t="shared" si="67"/>
        <v/>
      </c>
      <c r="H893" s="49" t="str">
        <f t="shared" si="67"/>
        <v/>
      </c>
      <c r="I893" s="49" t="str">
        <f t="shared" si="67"/>
        <v/>
      </c>
      <c r="J893" s="49" t="str">
        <f t="shared" si="67"/>
        <v/>
      </c>
      <c r="K893" s="50" t="str">
        <f t="shared" si="67"/>
        <v/>
      </c>
      <c r="L893" s="49" t="str">
        <f t="shared" si="64"/>
        <v/>
      </c>
      <c r="M893" s="49" t="str">
        <f t="shared" si="64"/>
        <v/>
      </c>
      <c r="N893" s="49" t="str">
        <f t="shared" si="64"/>
        <v/>
      </c>
      <c r="O893" s="49" t="str">
        <f t="shared" si="65"/>
        <v/>
      </c>
      <c r="P893" s="49" t="str">
        <f t="shared" si="66"/>
        <v/>
      </c>
      <c r="Q893" s="49" t="str">
        <f t="shared" si="66"/>
        <v/>
      </c>
      <c r="R893" s="50" t="str">
        <f t="shared" si="66"/>
        <v/>
      </c>
      <c r="S893" s="10"/>
    </row>
    <row r="894" spans="1:19" x14ac:dyDescent="0.25">
      <c r="A894" s="10"/>
      <c r="B894" s="4" t="str">
        <f>'CALC | Main Engine'!$B894</f>
        <v/>
      </c>
      <c r="C894" s="5" t="str">
        <f>'CALC | Main Engine'!$E894</f>
        <v/>
      </c>
      <c r="D894" s="27" t="str">
        <f>IF(ISBLANK('INPUT | Operations'!$C899),"",'INPUT | Operations'!$C898)</f>
        <v/>
      </c>
      <c r="E894" s="32" t="str">
        <f>IF(ISBLANK('INPUT | Operations'!$C899),"",'INPUT | Operations'!$C899)</f>
        <v/>
      </c>
      <c r="F894" s="123" t="str">
        <f t="shared" si="67"/>
        <v/>
      </c>
      <c r="G894" s="49" t="str">
        <f t="shared" si="67"/>
        <v/>
      </c>
      <c r="H894" s="49" t="str">
        <f t="shared" si="67"/>
        <v/>
      </c>
      <c r="I894" s="49" t="str">
        <f t="shared" si="67"/>
        <v/>
      </c>
      <c r="J894" s="49" t="str">
        <f t="shared" si="67"/>
        <v/>
      </c>
      <c r="K894" s="50" t="str">
        <f t="shared" si="67"/>
        <v/>
      </c>
      <c r="L894" s="49" t="str">
        <f t="shared" si="64"/>
        <v/>
      </c>
      <c r="M894" s="49" t="str">
        <f t="shared" si="64"/>
        <v/>
      </c>
      <c r="N894" s="49" t="str">
        <f t="shared" si="64"/>
        <v/>
      </c>
      <c r="O894" s="49" t="str">
        <f t="shared" si="65"/>
        <v/>
      </c>
      <c r="P894" s="49" t="str">
        <f t="shared" si="66"/>
        <v/>
      </c>
      <c r="Q894" s="49" t="str">
        <f t="shared" si="66"/>
        <v/>
      </c>
      <c r="R894" s="50" t="str">
        <f t="shared" si="66"/>
        <v/>
      </c>
      <c r="S894" s="10"/>
    </row>
    <row r="895" spans="1:19" x14ac:dyDescent="0.25">
      <c r="A895" s="10"/>
      <c r="B895" s="4" t="str">
        <f>'CALC | Main Engine'!$B895</f>
        <v/>
      </c>
      <c r="C895" s="5" t="str">
        <f>'CALC | Main Engine'!$E895</f>
        <v/>
      </c>
      <c r="D895" s="27" t="str">
        <f>IF(ISBLANK('INPUT | Operations'!$C900),"",'INPUT | Operations'!$C899)</f>
        <v/>
      </c>
      <c r="E895" s="32" t="str">
        <f>IF(ISBLANK('INPUT | Operations'!$C900),"",'INPUT | Operations'!$C900)</f>
        <v/>
      </c>
      <c r="F895" s="123" t="str">
        <f t="shared" si="67"/>
        <v/>
      </c>
      <c r="G895" s="49" t="str">
        <f t="shared" si="67"/>
        <v/>
      </c>
      <c r="H895" s="49" t="str">
        <f t="shared" si="67"/>
        <v/>
      </c>
      <c r="I895" s="49" t="str">
        <f t="shared" si="67"/>
        <v/>
      </c>
      <c r="J895" s="49" t="str">
        <f t="shared" si="67"/>
        <v/>
      </c>
      <c r="K895" s="50" t="str">
        <f t="shared" si="67"/>
        <v/>
      </c>
      <c r="L895" s="49" t="str">
        <f t="shared" si="64"/>
        <v/>
      </c>
      <c r="M895" s="49" t="str">
        <f t="shared" si="64"/>
        <v/>
      </c>
      <c r="N895" s="49" t="str">
        <f t="shared" si="64"/>
        <v/>
      </c>
      <c r="O895" s="49" t="str">
        <f t="shared" si="65"/>
        <v/>
      </c>
      <c r="P895" s="49" t="str">
        <f t="shared" si="66"/>
        <v/>
      </c>
      <c r="Q895" s="49" t="str">
        <f t="shared" si="66"/>
        <v/>
      </c>
      <c r="R895" s="50" t="str">
        <f t="shared" si="66"/>
        <v/>
      </c>
      <c r="S895" s="10"/>
    </row>
    <row r="896" spans="1:19" x14ac:dyDescent="0.25">
      <c r="A896" s="10"/>
      <c r="B896" s="4" t="str">
        <f>'CALC | Main Engine'!$B896</f>
        <v/>
      </c>
      <c r="C896" s="5" t="str">
        <f>'CALC | Main Engine'!$E896</f>
        <v/>
      </c>
      <c r="D896" s="27" t="str">
        <f>IF(ISBLANK('INPUT | Operations'!$C901),"",'INPUT | Operations'!$C900)</f>
        <v/>
      </c>
      <c r="E896" s="32" t="str">
        <f>IF(ISBLANK('INPUT | Operations'!$C901),"",'INPUT | Operations'!$C901)</f>
        <v/>
      </c>
      <c r="F896" s="123" t="str">
        <f t="shared" si="67"/>
        <v/>
      </c>
      <c r="G896" s="49" t="str">
        <f t="shared" si="67"/>
        <v/>
      </c>
      <c r="H896" s="49" t="str">
        <f t="shared" si="67"/>
        <v/>
      </c>
      <c r="I896" s="49" t="str">
        <f t="shared" si="67"/>
        <v/>
      </c>
      <c r="J896" s="49" t="str">
        <f t="shared" si="67"/>
        <v/>
      </c>
      <c r="K896" s="50" t="str">
        <f t="shared" si="67"/>
        <v/>
      </c>
      <c r="L896" s="49" t="str">
        <f t="shared" si="64"/>
        <v/>
      </c>
      <c r="M896" s="49" t="str">
        <f t="shared" si="64"/>
        <v/>
      </c>
      <c r="N896" s="49" t="str">
        <f t="shared" si="64"/>
        <v/>
      </c>
      <c r="O896" s="49" t="str">
        <f t="shared" si="65"/>
        <v/>
      </c>
      <c r="P896" s="49" t="str">
        <f t="shared" si="66"/>
        <v/>
      </c>
      <c r="Q896" s="49" t="str">
        <f t="shared" si="66"/>
        <v/>
      </c>
      <c r="R896" s="50" t="str">
        <f t="shared" si="66"/>
        <v/>
      </c>
      <c r="S896" s="10"/>
    </row>
    <row r="897" spans="1:19" x14ac:dyDescent="0.25">
      <c r="A897" s="10"/>
      <c r="B897" s="4" t="str">
        <f>'CALC | Main Engine'!$B897</f>
        <v/>
      </c>
      <c r="C897" s="5" t="str">
        <f>'CALC | Main Engine'!$E897</f>
        <v/>
      </c>
      <c r="D897" s="27" t="str">
        <f>IF(ISBLANK('INPUT | Operations'!$C902),"",'INPUT | Operations'!$C901)</f>
        <v/>
      </c>
      <c r="E897" s="32" t="str">
        <f>IF(ISBLANK('INPUT | Operations'!$C902),"",'INPUT | Operations'!$C902)</f>
        <v/>
      </c>
      <c r="F897" s="123" t="str">
        <f t="shared" si="67"/>
        <v/>
      </c>
      <c r="G897" s="49" t="str">
        <f t="shared" si="67"/>
        <v/>
      </c>
      <c r="H897" s="49" t="str">
        <f t="shared" si="67"/>
        <v/>
      </c>
      <c r="I897" s="49" t="str">
        <f t="shared" si="67"/>
        <v/>
      </c>
      <c r="J897" s="49" t="str">
        <f t="shared" si="67"/>
        <v/>
      </c>
      <c r="K897" s="50" t="str">
        <f t="shared" si="67"/>
        <v/>
      </c>
      <c r="L897" s="49" t="str">
        <f t="shared" si="64"/>
        <v/>
      </c>
      <c r="M897" s="49" t="str">
        <f t="shared" si="64"/>
        <v/>
      </c>
      <c r="N897" s="49" t="str">
        <f t="shared" si="64"/>
        <v/>
      </c>
      <c r="O897" s="49" t="str">
        <f t="shared" si="65"/>
        <v/>
      </c>
      <c r="P897" s="49" t="str">
        <f t="shared" si="66"/>
        <v/>
      </c>
      <c r="Q897" s="49" t="str">
        <f t="shared" si="66"/>
        <v/>
      </c>
      <c r="R897" s="50" t="str">
        <f t="shared" si="66"/>
        <v/>
      </c>
      <c r="S897" s="10"/>
    </row>
    <row r="898" spans="1:19" x14ac:dyDescent="0.25">
      <c r="A898" s="10"/>
      <c r="B898" s="4" t="str">
        <f>'CALC | Main Engine'!$B898</f>
        <v/>
      </c>
      <c r="C898" s="5" t="str">
        <f>'CALC | Main Engine'!$E898</f>
        <v/>
      </c>
      <c r="D898" s="27" t="str">
        <f>IF(ISBLANK('INPUT | Operations'!$C903),"",'INPUT | Operations'!$C902)</f>
        <v/>
      </c>
      <c r="E898" s="32" t="str">
        <f>IF(ISBLANK('INPUT | Operations'!$C903),"",'INPUT | Operations'!$C903)</f>
        <v/>
      </c>
      <c r="F898" s="123" t="str">
        <f t="shared" si="67"/>
        <v/>
      </c>
      <c r="G898" s="49" t="str">
        <f t="shared" si="67"/>
        <v/>
      </c>
      <c r="H898" s="49" t="str">
        <f t="shared" si="67"/>
        <v/>
      </c>
      <c r="I898" s="49" t="str">
        <f t="shared" si="67"/>
        <v/>
      </c>
      <c r="J898" s="49" t="str">
        <f t="shared" si="67"/>
        <v/>
      </c>
      <c r="K898" s="50" t="str">
        <f t="shared" si="67"/>
        <v/>
      </c>
      <c r="L898" s="49" t="str">
        <f t="shared" si="64"/>
        <v/>
      </c>
      <c r="M898" s="49" t="str">
        <f t="shared" si="64"/>
        <v/>
      </c>
      <c r="N898" s="49" t="str">
        <f t="shared" si="64"/>
        <v/>
      </c>
      <c r="O898" s="49" t="str">
        <f t="shared" si="65"/>
        <v/>
      </c>
      <c r="P898" s="49" t="str">
        <f t="shared" si="66"/>
        <v/>
      </c>
      <c r="Q898" s="49" t="str">
        <f t="shared" si="66"/>
        <v/>
      </c>
      <c r="R898" s="50" t="str">
        <f t="shared" si="66"/>
        <v/>
      </c>
      <c r="S898" s="10"/>
    </row>
    <row r="899" spans="1:19" x14ac:dyDescent="0.25">
      <c r="A899" s="10"/>
      <c r="B899" s="4" t="str">
        <f>'CALC | Main Engine'!$B899</f>
        <v/>
      </c>
      <c r="C899" s="5" t="str">
        <f>'CALC | Main Engine'!$E899</f>
        <v/>
      </c>
      <c r="D899" s="27" t="str">
        <f>IF(ISBLANK('INPUT | Operations'!$C904),"",'INPUT | Operations'!$C903)</f>
        <v/>
      </c>
      <c r="E899" s="32" t="str">
        <f>IF(ISBLANK('INPUT | Operations'!$C904),"",'INPUT | Operations'!$C904)</f>
        <v/>
      </c>
      <c r="F899" s="123" t="str">
        <f t="shared" si="67"/>
        <v/>
      </c>
      <c r="G899" s="49" t="str">
        <f t="shared" si="67"/>
        <v/>
      </c>
      <c r="H899" s="49" t="str">
        <f t="shared" si="67"/>
        <v/>
      </c>
      <c r="I899" s="49" t="str">
        <f t="shared" si="67"/>
        <v/>
      </c>
      <c r="J899" s="49" t="str">
        <f t="shared" si="67"/>
        <v/>
      </c>
      <c r="K899" s="50" t="str">
        <f t="shared" si="67"/>
        <v/>
      </c>
      <c r="L899" s="49" t="str">
        <f t="shared" si="64"/>
        <v/>
      </c>
      <c r="M899" s="49" t="str">
        <f t="shared" si="64"/>
        <v/>
      </c>
      <c r="N899" s="49" t="str">
        <f t="shared" si="64"/>
        <v/>
      </c>
      <c r="O899" s="49" t="str">
        <f t="shared" si="65"/>
        <v/>
      </c>
      <c r="P899" s="49" t="str">
        <f t="shared" si="66"/>
        <v/>
      </c>
      <c r="Q899" s="49" t="str">
        <f t="shared" si="66"/>
        <v/>
      </c>
      <c r="R899" s="50" t="str">
        <f t="shared" si="66"/>
        <v/>
      </c>
      <c r="S899" s="10"/>
    </row>
    <row r="900" spans="1:19" x14ac:dyDescent="0.25">
      <c r="A900" s="10"/>
      <c r="B900" s="4" t="str">
        <f>'CALC | Main Engine'!$B900</f>
        <v/>
      </c>
      <c r="C900" s="5" t="str">
        <f>'CALC | Main Engine'!$E900</f>
        <v/>
      </c>
      <c r="D900" s="27" t="str">
        <f>IF(ISBLANK('INPUT | Operations'!$C905),"",'INPUT | Operations'!$C904)</f>
        <v/>
      </c>
      <c r="E900" s="32" t="str">
        <f>IF(ISBLANK('INPUT | Operations'!$C905),"",'INPUT | Operations'!$C905)</f>
        <v/>
      </c>
      <c r="F900" s="123" t="str">
        <f t="shared" si="67"/>
        <v/>
      </c>
      <c r="G900" s="49" t="str">
        <f t="shared" si="67"/>
        <v/>
      </c>
      <c r="H900" s="49" t="str">
        <f t="shared" si="67"/>
        <v/>
      </c>
      <c r="I900" s="49" t="str">
        <f t="shared" si="67"/>
        <v/>
      </c>
      <c r="J900" s="49" t="str">
        <f t="shared" si="67"/>
        <v/>
      </c>
      <c r="K900" s="50" t="str">
        <f t="shared" si="67"/>
        <v/>
      </c>
      <c r="L900" s="49" t="str">
        <f t="shared" si="64"/>
        <v/>
      </c>
      <c r="M900" s="49" t="str">
        <f t="shared" si="64"/>
        <v/>
      </c>
      <c r="N900" s="49" t="str">
        <f t="shared" si="64"/>
        <v/>
      </c>
      <c r="O900" s="49" t="str">
        <f t="shared" si="65"/>
        <v/>
      </c>
      <c r="P900" s="49" t="str">
        <f t="shared" si="66"/>
        <v/>
      </c>
      <c r="Q900" s="49" t="str">
        <f t="shared" si="66"/>
        <v/>
      </c>
      <c r="R900" s="50" t="str">
        <f t="shared" si="66"/>
        <v/>
      </c>
      <c r="S900" s="10"/>
    </row>
    <row r="901" spans="1:19" x14ac:dyDescent="0.25">
      <c r="A901" s="10"/>
      <c r="B901" s="4" t="str">
        <f>'CALC | Main Engine'!$B901</f>
        <v/>
      </c>
      <c r="C901" s="5" t="str">
        <f>'CALC | Main Engine'!$E901</f>
        <v/>
      </c>
      <c r="D901" s="27" t="str">
        <f>IF(ISBLANK('INPUT | Operations'!$C906),"",'INPUT | Operations'!$C905)</f>
        <v/>
      </c>
      <c r="E901" s="32" t="str">
        <f>IF(ISBLANK('INPUT | Operations'!$C906),"",'INPUT | Operations'!$C906)</f>
        <v/>
      </c>
      <c r="F901" s="123" t="str">
        <f t="shared" si="67"/>
        <v/>
      </c>
      <c r="G901" s="49" t="str">
        <f t="shared" si="67"/>
        <v/>
      </c>
      <c r="H901" s="49" t="str">
        <f t="shared" si="67"/>
        <v/>
      </c>
      <c r="I901" s="49" t="str">
        <f t="shared" si="67"/>
        <v/>
      </c>
      <c r="J901" s="49" t="str">
        <f t="shared" si="67"/>
        <v/>
      </c>
      <c r="K901" s="50" t="str">
        <f t="shared" si="67"/>
        <v/>
      </c>
      <c r="L901" s="49" t="str">
        <f t="shared" si="64"/>
        <v/>
      </c>
      <c r="M901" s="49" t="str">
        <f t="shared" si="64"/>
        <v/>
      </c>
      <c r="N901" s="49" t="str">
        <f t="shared" si="64"/>
        <v/>
      </c>
      <c r="O901" s="49" t="str">
        <f t="shared" si="65"/>
        <v/>
      </c>
      <c r="P901" s="49" t="str">
        <f t="shared" si="66"/>
        <v/>
      </c>
      <c r="Q901" s="49" t="str">
        <f t="shared" si="66"/>
        <v/>
      </c>
      <c r="R901" s="50" t="str">
        <f t="shared" si="66"/>
        <v/>
      </c>
      <c r="S901" s="10"/>
    </row>
    <row r="902" spans="1:19" x14ac:dyDescent="0.25">
      <c r="A902" s="10"/>
      <c r="B902" s="4" t="str">
        <f>'CALC | Main Engine'!$B902</f>
        <v/>
      </c>
      <c r="C902" s="5" t="str">
        <f>'CALC | Main Engine'!$E902</f>
        <v/>
      </c>
      <c r="D902" s="27" t="str">
        <f>IF(ISBLANK('INPUT | Operations'!$C907),"",'INPUT | Operations'!$C906)</f>
        <v/>
      </c>
      <c r="E902" s="32" t="str">
        <f>IF(ISBLANK('INPUT | Operations'!$C907),"",'INPUT | Operations'!$C907)</f>
        <v/>
      </c>
      <c r="F902" s="123" t="str">
        <f t="shared" si="67"/>
        <v/>
      </c>
      <c r="G902" s="49" t="str">
        <f t="shared" si="67"/>
        <v/>
      </c>
      <c r="H902" s="49" t="str">
        <f t="shared" si="67"/>
        <v/>
      </c>
      <c r="I902" s="49" t="str">
        <f t="shared" si="67"/>
        <v/>
      </c>
      <c r="J902" s="49" t="str">
        <f t="shared" si="67"/>
        <v/>
      </c>
      <c r="K902" s="50" t="str">
        <f t="shared" si="67"/>
        <v/>
      </c>
      <c r="L902" s="49" t="str">
        <f t="shared" si="64"/>
        <v/>
      </c>
      <c r="M902" s="49" t="str">
        <f t="shared" si="64"/>
        <v/>
      </c>
      <c r="N902" s="49" t="str">
        <f t="shared" si="64"/>
        <v/>
      </c>
      <c r="O902" s="49" t="str">
        <f t="shared" si="65"/>
        <v/>
      </c>
      <c r="P902" s="49" t="str">
        <f t="shared" si="66"/>
        <v/>
      </c>
      <c r="Q902" s="49" t="str">
        <f t="shared" si="66"/>
        <v/>
      </c>
      <c r="R902" s="50" t="str">
        <f t="shared" si="66"/>
        <v/>
      </c>
      <c r="S902" s="10"/>
    </row>
    <row r="903" spans="1:19" x14ac:dyDescent="0.25">
      <c r="A903" s="10"/>
      <c r="B903" s="4" t="str">
        <f>'CALC | Main Engine'!$B903</f>
        <v/>
      </c>
      <c r="C903" s="5" t="str">
        <f>'CALC | Main Engine'!$E903</f>
        <v/>
      </c>
      <c r="D903" s="27" t="str">
        <f>IF(ISBLANK('INPUT | Operations'!$C908),"",'INPUT | Operations'!$C907)</f>
        <v/>
      </c>
      <c r="E903" s="32" t="str">
        <f>IF(ISBLANK('INPUT | Operations'!$C908),"",'INPUT | Operations'!$C908)</f>
        <v/>
      </c>
      <c r="F903" s="123" t="str">
        <f t="shared" si="67"/>
        <v/>
      </c>
      <c r="G903" s="49" t="str">
        <f t="shared" si="67"/>
        <v/>
      </c>
      <c r="H903" s="49" t="str">
        <f t="shared" si="67"/>
        <v/>
      </c>
      <c r="I903" s="49" t="str">
        <f t="shared" si="67"/>
        <v/>
      </c>
      <c r="J903" s="49" t="str">
        <f t="shared" si="67"/>
        <v/>
      </c>
      <c r="K903" s="50" t="str">
        <f t="shared" si="67"/>
        <v/>
      </c>
      <c r="L903" s="49" t="str">
        <f t="shared" si="64"/>
        <v/>
      </c>
      <c r="M903" s="49" t="str">
        <f t="shared" si="64"/>
        <v/>
      </c>
      <c r="N903" s="49" t="str">
        <f t="shared" si="64"/>
        <v/>
      </c>
      <c r="O903" s="49" t="str">
        <f t="shared" si="65"/>
        <v/>
      </c>
      <c r="P903" s="49" t="str">
        <f t="shared" si="66"/>
        <v/>
      </c>
      <c r="Q903" s="49" t="str">
        <f t="shared" si="66"/>
        <v/>
      </c>
      <c r="R903" s="50" t="str">
        <f t="shared" si="66"/>
        <v/>
      </c>
      <c r="S903" s="10"/>
    </row>
    <row r="904" spans="1:19" x14ac:dyDescent="0.25">
      <c r="A904" s="10"/>
      <c r="B904" s="4" t="str">
        <f>'CALC | Main Engine'!$B904</f>
        <v/>
      </c>
      <c r="C904" s="5" t="str">
        <f>'CALC | Main Engine'!$E904</f>
        <v/>
      </c>
      <c r="D904" s="27" t="str">
        <f>IF(ISBLANK('INPUT | Operations'!$C909),"",'INPUT | Operations'!$C908)</f>
        <v/>
      </c>
      <c r="E904" s="32" t="str">
        <f>IF(ISBLANK('INPUT | Operations'!$C909),"",'INPUT | Operations'!$C909)</f>
        <v/>
      </c>
      <c r="F904" s="123" t="str">
        <f t="shared" si="67"/>
        <v/>
      </c>
      <c r="G904" s="49" t="str">
        <f t="shared" si="67"/>
        <v/>
      </c>
      <c r="H904" s="49" t="str">
        <f t="shared" si="67"/>
        <v/>
      </c>
      <c r="I904" s="49" t="str">
        <f t="shared" si="67"/>
        <v/>
      </c>
      <c r="J904" s="49" t="str">
        <f t="shared" si="67"/>
        <v/>
      </c>
      <c r="K904" s="50" t="str">
        <f t="shared" si="67"/>
        <v/>
      </c>
      <c r="L904" s="49" t="str">
        <f t="shared" si="64"/>
        <v/>
      </c>
      <c r="M904" s="49" t="str">
        <f t="shared" si="64"/>
        <v/>
      </c>
      <c r="N904" s="49" t="str">
        <f t="shared" si="64"/>
        <v/>
      </c>
      <c r="O904" s="49" t="str">
        <f t="shared" si="65"/>
        <v/>
      </c>
      <c r="P904" s="49" t="str">
        <f t="shared" si="66"/>
        <v/>
      </c>
      <c r="Q904" s="49" t="str">
        <f t="shared" si="66"/>
        <v/>
      </c>
      <c r="R904" s="50" t="str">
        <f t="shared" si="66"/>
        <v/>
      </c>
      <c r="S904" s="10"/>
    </row>
    <row r="905" spans="1:19" x14ac:dyDescent="0.25">
      <c r="A905" s="10"/>
      <c r="B905" s="4" t="str">
        <f>'CALC | Main Engine'!$B905</f>
        <v/>
      </c>
      <c r="C905" s="5" t="str">
        <f>'CALC | Main Engine'!$E905</f>
        <v/>
      </c>
      <c r="D905" s="27" t="str">
        <f>IF(ISBLANK('INPUT | Operations'!$C910),"",'INPUT | Operations'!$C909)</f>
        <v/>
      </c>
      <c r="E905" s="32" t="str">
        <f>IF(ISBLANK('INPUT | Operations'!$C910),"",'INPUT | Operations'!$C910)</f>
        <v/>
      </c>
      <c r="F905" s="123" t="str">
        <f t="shared" si="67"/>
        <v/>
      </c>
      <c r="G905" s="49" t="str">
        <f t="shared" si="67"/>
        <v/>
      </c>
      <c r="H905" s="49" t="str">
        <f t="shared" si="67"/>
        <v/>
      </c>
      <c r="I905" s="49" t="str">
        <f t="shared" si="67"/>
        <v/>
      </c>
      <c r="J905" s="49" t="str">
        <f t="shared" si="67"/>
        <v/>
      </c>
      <c r="K905" s="50" t="str">
        <f t="shared" si="67"/>
        <v/>
      </c>
      <c r="L905" s="49" t="str">
        <f t="shared" ref="L905:N968" si="68">IFERROR(IF(AND($E905&gt;$D905,MIN($D905:$E905)&lt;L$5,MAX($D905:$E905)&gt;L$4),MIN(MAX($D905:$E905),L$5)-MAX(MIN($D905:$E905),L$4),0)/(MAX($D905:$E905)-MIN($D905:$E905)),"")</f>
        <v/>
      </c>
      <c r="M905" s="49" t="str">
        <f t="shared" si="68"/>
        <v/>
      </c>
      <c r="N905" s="49" t="str">
        <f t="shared" si="68"/>
        <v/>
      </c>
      <c r="O905" s="49" t="str">
        <f t="shared" ref="O905:O968" si="69">IFERROR(IF(AND(MIN($D905:$E905)&lt;O$5,MAX($D905:$E905)&gt;O$4),MIN(MAX($D905:$E905),O$5)-MAX(MIN($D905:$E905),O$4),0)/(MAX($D905:$E905)-MIN($D905:$E905)),"")</f>
        <v/>
      </c>
      <c r="P905" s="49" t="str">
        <f t="shared" ref="P905:R968" si="70">IFERROR(IF(AND($D905&gt;$E905,MIN($D905:$E905)&lt;P$5,MAX($D905:$E905)&gt;P$4),MIN(MAX($D905:$E905),P$5)-MAX(MIN($D905:$E905),P$4),0)/(MAX($D905:$E905)-MIN($D905:$E905)),"")</f>
        <v/>
      </c>
      <c r="Q905" s="49" t="str">
        <f t="shared" si="70"/>
        <v/>
      </c>
      <c r="R905" s="50" t="str">
        <f t="shared" si="70"/>
        <v/>
      </c>
      <c r="S905" s="10"/>
    </row>
    <row r="906" spans="1:19" x14ac:dyDescent="0.25">
      <c r="A906" s="10"/>
      <c r="B906" s="4" t="str">
        <f>'CALC | Main Engine'!$B906</f>
        <v/>
      </c>
      <c r="C906" s="5" t="str">
        <f>'CALC | Main Engine'!$E906</f>
        <v/>
      </c>
      <c r="D906" s="27" t="str">
        <f>IF(ISBLANK('INPUT | Operations'!$C911),"",'INPUT | Operations'!$C910)</f>
        <v/>
      </c>
      <c r="E906" s="32" t="str">
        <f>IF(ISBLANK('INPUT | Operations'!$C911),"",'INPUT | Operations'!$C911)</f>
        <v/>
      </c>
      <c r="F906" s="123" t="str">
        <f t="shared" si="67"/>
        <v/>
      </c>
      <c r="G906" s="49" t="str">
        <f t="shared" si="67"/>
        <v/>
      </c>
      <c r="H906" s="49" t="str">
        <f t="shared" si="67"/>
        <v/>
      </c>
      <c r="I906" s="49" t="str">
        <f t="shared" si="67"/>
        <v/>
      </c>
      <c r="J906" s="49" t="str">
        <f t="shared" si="67"/>
        <v/>
      </c>
      <c r="K906" s="50" t="str">
        <f t="shared" si="67"/>
        <v/>
      </c>
      <c r="L906" s="49" t="str">
        <f t="shared" si="68"/>
        <v/>
      </c>
      <c r="M906" s="49" t="str">
        <f t="shared" si="68"/>
        <v/>
      </c>
      <c r="N906" s="49" t="str">
        <f t="shared" si="68"/>
        <v/>
      </c>
      <c r="O906" s="49" t="str">
        <f t="shared" si="69"/>
        <v/>
      </c>
      <c r="P906" s="49" t="str">
        <f t="shared" si="70"/>
        <v/>
      </c>
      <c r="Q906" s="49" t="str">
        <f t="shared" si="70"/>
        <v/>
      </c>
      <c r="R906" s="50" t="str">
        <f t="shared" si="70"/>
        <v/>
      </c>
      <c r="S906" s="10"/>
    </row>
    <row r="907" spans="1:19" x14ac:dyDescent="0.25">
      <c r="A907" s="10"/>
      <c r="B907" s="4" t="str">
        <f>'CALC | Main Engine'!$B907</f>
        <v/>
      </c>
      <c r="C907" s="5" t="str">
        <f>'CALC | Main Engine'!$E907</f>
        <v/>
      </c>
      <c r="D907" s="27" t="str">
        <f>IF(ISBLANK('INPUT | Operations'!$C912),"",'INPUT | Operations'!$C911)</f>
        <v/>
      </c>
      <c r="E907" s="32" t="str">
        <f>IF(ISBLANK('INPUT | Operations'!$C912),"",'INPUT | Operations'!$C912)</f>
        <v/>
      </c>
      <c r="F907" s="123" t="str">
        <f t="shared" si="67"/>
        <v/>
      </c>
      <c r="G907" s="49" t="str">
        <f t="shared" si="67"/>
        <v/>
      </c>
      <c r="H907" s="49" t="str">
        <f t="shared" si="67"/>
        <v/>
      </c>
      <c r="I907" s="49" t="str">
        <f t="shared" ref="I907:K970" si="71">IFERROR(IF(AND(MIN($D907:$E907)&lt;I$5,MAX($D907:$E907)&gt;I$4),MIN(MAX($D907:$E907),I$5)-MAX(MIN($D907:$E907),I$4),0)/(MAX($D907:$E907)-MIN($D907:$E907)),"")</f>
        <v/>
      </c>
      <c r="J907" s="49" t="str">
        <f t="shared" si="71"/>
        <v/>
      </c>
      <c r="K907" s="50" t="str">
        <f t="shared" si="71"/>
        <v/>
      </c>
      <c r="L907" s="49" t="str">
        <f t="shared" si="68"/>
        <v/>
      </c>
      <c r="M907" s="49" t="str">
        <f t="shared" si="68"/>
        <v/>
      </c>
      <c r="N907" s="49" t="str">
        <f t="shared" si="68"/>
        <v/>
      </c>
      <c r="O907" s="49" t="str">
        <f t="shared" si="69"/>
        <v/>
      </c>
      <c r="P907" s="49" t="str">
        <f t="shared" si="70"/>
        <v/>
      </c>
      <c r="Q907" s="49" t="str">
        <f t="shared" si="70"/>
        <v/>
      </c>
      <c r="R907" s="50" t="str">
        <f t="shared" si="70"/>
        <v/>
      </c>
      <c r="S907" s="10"/>
    </row>
    <row r="908" spans="1:19" x14ac:dyDescent="0.25">
      <c r="A908" s="10"/>
      <c r="B908" s="4" t="str">
        <f>'CALC | Main Engine'!$B908</f>
        <v/>
      </c>
      <c r="C908" s="5" t="str">
        <f>'CALC | Main Engine'!$E908</f>
        <v/>
      </c>
      <c r="D908" s="27" t="str">
        <f>IF(ISBLANK('INPUT | Operations'!$C913),"",'INPUT | Operations'!$C912)</f>
        <v/>
      </c>
      <c r="E908" s="32" t="str">
        <f>IF(ISBLANK('INPUT | Operations'!$C913),"",'INPUT | Operations'!$C913)</f>
        <v/>
      </c>
      <c r="F908" s="123" t="str">
        <f t="shared" ref="F908:K971" si="72">IFERROR(IF(AND(MIN($D908:$E908)&lt;F$5,MAX($D908:$E908)&gt;F$4),MIN(MAX($D908:$E908),F$5)-MAX(MIN($D908:$E908),F$4),0)/(MAX($D908:$E908)-MIN($D908:$E908)),"")</f>
        <v/>
      </c>
      <c r="G908" s="49" t="str">
        <f t="shared" si="72"/>
        <v/>
      </c>
      <c r="H908" s="49" t="str">
        <f t="shared" si="72"/>
        <v/>
      </c>
      <c r="I908" s="49" t="str">
        <f t="shared" si="71"/>
        <v/>
      </c>
      <c r="J908" s="49" t="str">
        <f t="shared" si="71"/>
        <v/>
      </c>
      <c r="K908" s="50" t="str">
        <f t="shared" si="71"/>
        <v/>
      </c>
      <c r="L908" s="49" t="str">
        <f t="shared" si="68"/>
        <v/>
      </c>
      <c r="M908" s="49" t="str">
        <f t="shared" si="68"/>
        <v/>
      </c>
      <c r="N908" s="49" t="str">
        <f t="shared" si="68"/>
        <v/>
      </c>
      <c r="O908" s="49" t="str">
        <f t="shared" si="69"/>
        <v/>
      </c>
      <c r="P908" s="49" t="str">
        <f t="shared" si="70"/>
        <v/>
      </c>
      <c r="Q908" s="49" t="str">
        <f t="shared" si="70"/>
        <v/>
      </c>
      <c r="R908" s="50" t="str">
        <f t="shared" si="70"/>
        <v/>
      </c>
      <c r="S908" s="10"/>
    </row>
    <row r="909" spans="1:19" x14ac:dyDescent="0.25">
      <c r="A909" s="10"/>
      <c r="B909" s="4" t="str">
        <f>'CALC | Main Engine'!$B909</f>
        <v/>
      </c>
      <c r="C909" s="5" t="str">
        <f>'CALC | Main Engine'!$E909</f>
        <v/>
      </c>
      <c r="D909" s="27" t="str">
        <f>IF(ISBLANK('INPUT | Operations'!$C914),"",'INPUT | Operations'!$C913)</f>
        <v/>
      </c>
      <c r="E909" s="32" t="str">
        <f>IF(ISBLANK('INPUT | Operations'!$C914),"",'INPUT | Operations'!$C914)</f>
        <v/>
      </c>
      <c r="F909" s="123" t="str">
        <f t="shared" si="72"/>
        <v/>
      </c>
      <c r="G909" s="49" t="str">
        <f t="shared" si="72"/>
        <v/>
      </c>
      <c r="H909" s="49" t="str">
        <f t="shared" si="72"/>
        <v/>
      </c>
      <c r="I909" s="49" t="str">
        <f t="shared" si="71"/>
        <v/>
      </c>
      <c r="J909" s="49" t="str">
        <f t="shared" si="71"/>
        <v/>
      </c>
      <c r="K909" s="50" t="str">
        <f t="shared" si="71"/>
        <v/>
      </c>
      <c r="L909" s="49" t="str">
        <f t="shared" si="68"/>
        <v/>
      </c>
      <c r="M909" s="49" t="str">
        <f t="shared" si="68"/>
        <v/>
      </c>
      <c r="N909" s="49" t="str">
        <f t="shared" si="68"/>
        <v/>
      </c>
      <c r="O909" s="49" t="str">
        <f t="shared" si="69"/>
        <v/>
      </c>
      <c r="P909" s="49" t="str">
        <f t="shared" si="70"/>
        <v/>
      </c>
      <c r="Q909" s="49" t="str">
        <f t="shared" si="70"/>
        <v/>
      </c>
      <c r="R909" s="50" t="str">
        <f t="shared" si="70"/>
        <v/>
      </c>
      <c r="S909" s="10"/>
    </row>
    <row r="910" spans="1:19" x14ac:dyDescent="0.25">
      <c r="A910" s="10"/>
      <c r="B910" s="4" t="str">
        <f>'CALC | Main Engine'!$B910</f>
        <v/>
      </c>
      <c r="C910" s="5" t="str">
        <f>'CALC | Main Engine'!$E910</f>
        <v/>
      </c>
      <c r="D910" s="27" t="str">
        <f>IF(ISBLANK('INPUT | Operations'!$C915),"",'INPUT | Operations'!$C914)</f>
        <v/>
      </c>
      <c r="E910" s="32" t="str">
        <f>IF(ISBLANK('INPUT | Operations'!$C915),"",'INPUT | Operations'!$C915)</f>
        <v/>
      </c>
      <c r="F910" s="123" t="str">
        <f t="shared" si="72"/>
        <v/>
      </c>
      <c r="G910" s="49" t="str">
        <f t="shared" si="72"/>
        <v/>
      </c>
      <c r="H910" s="49" t="str">
        <f t="shared" si="72"/>
        <v/>
      </c>
      <c r="I910" s="49" t="str">
        <f t="shared" si="71"/>
        <v/>
      </c>
      <c r="J910" s="49" t="str">
        <f t="shared" si="71"/>
        <v/>
      </c>
      <c r="K910" s="50" t="str">
        <f t="shared" si="71"/>
        <v/>
      </c>
      <c r="L910" s="49" t="str">
        <f t="shared" si="68"/>
        <v/>
      </c>
      <c r="M910" s="49" t="str">
        <f t="shared" si="68"/>
        <v/>
      </c>
      <c r="N910" s="49" t="str">
        <f t="shared" si="68"/>
        <v/>
      </c>
      <c r="O910" s="49" t="str">
        <f t="shared" si="69"/>
        <v/>
      </c>
      <c r="P910" s="49" t="str">
        <f t="shared" si="70"/>
        <v/>
      </c>
      <c r="Q910" s="49" t="str">
        <f t="shared" si="70"/>
        <v/>
      </c>
      <c r="R910" s="50" t="str">
        <f t="shared" si="70"/>
        <v/>
      </c>
      <c r="S910" s="10"/>
    </row>
    <row r="911" spans="1:19" x14ac:dyDescent="0.25">
      <c r="A911" s="10"/>
      <c r="B911" s="4" t="str">
        <f>'CALC | Main Engine'!$B911</f>
        <v/>
      </c>
      <c r="C911" s="5" t="str">
        <f>'CALC | Main Engine'!$E911</f>
        <v/>
      </c>
      <c r="D911" s="27" t="str">
        <f>IF(ISBLANK('INPUT | Operations'!$C916),"",'INPUT | Operations'!$C915)</f>
        <v/>
      </c>
      <c r="E911" s="32" t="str">
        <f>IF(ISBLANK('INPUT | Operations'!$C916),"",'INPUT | Operations'!$C916)</f>
        <v/>
      </c>
      <c r="F911" s="123" t="str">
        <f t="shared" si="72"/>
        <v/>
      </c>
      <c r="G911" s="49" t="str">
        <f t="shared" si="72"/>
        <v/>
      </c>
      <c r="H911" s="49" t="str">
        <f t="shared" si="72"/>
        <v/>
      </c>
      <c r="I911" s="49" t="str">
        <f t="shared" si="71"/>
        <v/>
      </c>
      <c r="J911" s="49" t="str">
        <f t="shared" si="71"/>
        <v/>
      </c>
      <c r="K911" s="50" t="str">
        <f t="shared" si="71"/>
        <v/>
      </c>
      <c r="L911" s="49" t="str">
        <f t="shared" si="68"/>
        <v/>
      </c>
      <c r="M911" s="49" t="str">
        <f t="shared" si="68"/>
        <v/>
      </c>
      <c r="N911" s="49" t="str">
        <f t="shared" si="68"/>
        <v/>
      </c>
      <c r="O911" s="49" t="str">
        <f t="shared" si="69"/>
        <v/>
      </c>
      <c r="P911" s="49" t="str">
        <f t="shared" si="70"/>
        <v/>
      </c>
      <c r="Q911" s="49" t="str">
        <f t="shared" si="70"/>
        <v/>
      </c>
      <c r="R911" s="50" t="str">
        <f t="shared" si="70"/>
        <v/>
      </c>
      <c r="S911" s="10"/>
    </row>
    <row r="912" spans="1:19" x14ac:dyDescent="0.25">
      <c r="A912" s="10"/>
      <c r="B912" s="4" t="str">
        <f>'CALC | Main Engine'!$B912</f>
        <v/>
      </c>
      <c r="C912" s="5" t="str">
        <f>'CALC | Main Engine'!$E912</f>
        <v/>
      </c>
      <c r="D912" s="27" t="str">
        <f>IF(ISBLANK('INPUT | Operations'!$C917),"",'INPUT | Operations'!$C916)</f>
        <v/>
      </c>
      <c r="E912" s="32" t="str">
        <f>IF(ISBLANK('INPUT | Operations'!$C917),"",'INPUT | Operations'!$C917)</f>
        <v/>
      </c>
      <c r="F912" s="123" t="str">
        <f t="shared" si="72"/>
        <v/>
      </c>
      <c r="G912" s="49" t="str">
        <f t="shared" si="72"/>
        <v/>
      </c>
      <c r="H912" s="49" t="str">
        <f t="shared" si="72"/>
        <v/>
      </c>
      <c r="I912" s="49" t="str">
        <f t="shared" si="71"/>
        <v/>
      </c>
      <c r="J912" s="49" t="str">
        <f t="shared" si="71"/>
        <v/>
      </c>
      <c r="K912" s="50" t="str">
        <f t="shared" si="71"/>
        <v/>
      </c>
      <c r="L912" s="49" t="str">
        <f t="shared" si="68"/>
        <v/>
      </c>
      <c r="M912" s="49" t="str">
        <f t="shared" si="68"/>
        <v/>
      </c>
      <c r="N912" s="49" t="str">
        <f t="shared" si="68"/>
        <v/>
      </c>
      <c r="O912" s="49" t="str">
        <f t="shared" si="69"/>
        <v/>
      </c>
      <c r="P912" s="49" t="str">
        <f t="shared" si="70"/>
        <v/>
      </c>
      <c r="Q912" s="49" t="str">
        <f t="shared" si="70"/>
        <v/>
      </c>
      <c r="R912" s="50" t="str">
        <f t="shared" si="70"/>
        <v/>
      </c>
      <c r="S912" s="10"/>
    </row>
    <row r="913" spans="1:19" x14ac:dyDescent="0.25">
      <c r="A913" s="10"/>
      <c r="B913" s="4" t="str">
        <f>'CALC | Main Engine'!$B913</f>
        <v/>
      </c>
      <c r="C913" s="5" t="str">
        <f>'CALC | Main Engine'!$E913</f>
        <v/>
      </c>
      <c r="D913" s="27" t="str">
        <f>IF(ISBLANK('INPUT | Operations'!$C918),"",'INPUT | Operations'!$C917)</f>
        <v/>
      </c>
      <c r="E913" s="32" t="str">
        <f>IF(ISBLANK('INPUT | Operations'!$C918),"",'INPUT | Operations'!$C918)</f>
        <v/>
      </c>
      <c r="F913" s="123" t="str">
        <f t="shared" si="72"/>
        <v/>
      </c>
      <c r="G913" s="49" t="str">
        <f t="shared" si="72"/>
        <v/>
      </c>
      <c r="H913" s="49" t="str">
        <f t="shared" si="72"/>
        <v/>
      </c>
      <c r="I913" s="49" t="str">
        <f t="shared" si="71"/>
        <v/>
      </c>
      <c r="J913" s="49" t="str">
        <f t="shared" si="71"/>
        <v/>
      </c>
      <c r="K913" s="50" t="str">
        <f t="shared" si="71"/>
        <v/>
      </c>
      <c r="L913" s="49" t="str">
        <f t="shared" si="68"/>
        <v/>
      </c>
      <c r="M913" s="49" t="str">
        <f t="shared" si="68"/>
        <v/>
      </c>
      <c r="N913" s="49" t="str">
        <f t="shared" si="68"/>
        <v/>
      </c>
      <c r="O913" s="49" t="str">
        <f t="shared" si="69"/>
        <v/>
      </c>
      <c r="P913" s="49" t="str">
        <f t="shared" si="70"/>
        <v/>
      </c>
      <c r="Q913" s="49" t="str">
        <f t="shared" si="70"/>
        <v/>
      </c>
      <c r="R913" s="50" t="str">
        <f t="shared" si="70"/>
        <v/>
      </c>
      <c r="S913" s="10"/>
    </row>
    <row r="914" spans="1:19" x14ac:dyDescent="0.25">
      <c r="A914" s="10"/>
      <c r="B914" s="4" t="str">
        <f>'CALC | Main Engine'!$B914</f>
        <v/>
      </c>
      <c r="C914" s="5" t="str">
        <f>'CALC | Main Engine'!$E914</f>
        <v/>
      </c>
      <c r="D914" s="27" t="str">
        <f>IF(ISBLANK('INPUT | Operations'!$C919),"",'INPUT | Operations'!$C918)</f>
        <v/>
      </c>
      <c r="E914" s="32" t="str">
        <f>IF(ISBLANK('INPUT | Operations'!$C919),"",'INPUT | Operations'!$C919)</f>
        <v/>
      </c>
      <c r="F914" s="123" t="str">
        <f t="shared" si="72"/>
        <v/>
      </c>
      <c r="G914" s="49" t="str">
        <f t="shared" si="72"/>
        <v/>
      </c>
      <c r="H914" s="49" t="str">
        <f t="shared" si="72"/>
        <v/>
      </c>
      <c r="I914" s="49" t="str">
        <f t="shared" si="71"/>
        <v/>
      </c>
      <c r="J914" s="49" t="str">
        <f t="shared" si="71"/>
        <v/>
      </c>
      <c r="K914" s="50" t="str">
        <f t="shared" si="71"/>
        <v/>
      </c>
      <c r="L914" s="49" t="str">
        <f t="shared" si="68"/>
        <v/>
      </c>
      <c r="M914" s="49" t="str">
        <f t="shared" si="68"/>
        <v/>
      </c>
      <c r="N914" s="49" t="str">
        <f t="shared" si="68"/>
        <v/>
      </c>
      <c r="O914" s="49" t="str">
        <f t="shared" si="69"/>
        <v/>
      </c>
      <c r="P914" s="49" t="str">
        <f t="shared" si="70"/>
        <v/>
      </c>
      <c r="Q914" s="49" t="str">
        <f t="shared" si="70"/>
        <v/>
      </c>
      <c r="R914" s="50" t="str">
        <f t="shared" si="70"/>
        <v/>
      </c>
      <c r="S914" s="10"/>
    </row>
    <row r="915" spans="1:19" x14ac:dyDescent="0.25">
      <c r="A915" s="10"/>
      <c r="B915" s="4" t="str">
        <f>'CALC | Main Engine'!$B915</f>
        <v/>
      </c>
      <c r="C915" s="5" t="str">
        <f>'CALC | Main Engine'!$E915</f>
        <v/>
      </c>
      <c r="D915" s="27" t="str">
        <f>IF(ISBLANK('INPUT | Operations'!$C920),"",'INPUT | Operations'!$C919)</f>
        <v/>
      </c>
      <c r="E915" s="32" t="str">
        <f>IF(ISBLANK('INPUT | Operations'!$C920),"",'INPUT | Operations'!$C920)</f>
        <v/>
      </c>
      <c r="F915" s="123" t="str">
        <f t="shared" si="72"/>
        <v/>
      </c>
      <c r="G915" s="49" t="str">
        <f t="shared" si="72"/>
        <v/>
      </c>
      <c r="H915" s="49" t="str">
        <f t="shared" si="72"/>
        <v/>
      </c>
      <c r="I915" s="49" t="str">
        <f t="shared" si="71"/>
        <v/>
      </c>
      <c r="J915" s="49" t="str">
        <f t="shared" si="71"/>
        <v/>
      </c>
      <c r="K915" s="50" t="str">
        <f t="shared" si="71"/>
        <v/>
      </c>
      <c r="L915" s="49" t="str">
        <f t="shared" si="68"/>
        <v/>
      </c>
      <c r="M915" s="49" t="str">
        <f t="shared" si="68"/>
        <v/>
      </c>
      <c r="N915" s="49" t="str">
        <f t="shared" si="68"/>
        <v/>
      </c>
      <c r="O915" s="49" t="str">
        <f t="shared" si="69"/>
        <v/>
      </c>
      <c r="P915" s="49" t="str">
        <f t="shared" si="70"/>
        <v/>
      </c>
      <c r="Q915" s="49" t="str">
        <f t="shared" si="70"/>
        <v/>
      </c>
      <c r="R915" s="50" t="str">
        <f t="shared" si="70"/>
        <v/>
      </c>
      <c r="S915" s="10"/>
    </row>
    <row r="916" spans="1:19" x14ac:dyDescent="0.25">
      <c r="A916" s="10"/>
      <c r="B916" s="4" t="str">
        <f>'CALC | Main Engine'!$B916</f>
        <v/>
      </c>
      <c r="C916" s="5" t="str">
        <f>'CALC | Main Engine'!$E916</f>
        <v/>
      </c>
      <c r="D916" s="27" t="str">
        <f>IF(ISBLANK('INPUT | Operations'!$C921),"",'INPUT | Operations'!$C920)</f>
        <v/>
      </c>
      <c r="E916" s="32" t="str">
        <f>IF(ISBLANK('INPUT | Operations'!$C921),"",'INPUT | Operations'!$C921)</f>
        <v/>
      </c>
      <c r="F916" s="123" t="str">
        <f t="shared" si="72"/>
        <v/>
      </c>
      <c r="G916" s="49" t="str">
        <f t="shared" si="72"/>
        <v/>
      </c>
      <c r="H916" s="49" t="str">
        <f t="shared" si="72"/>
        <v/>
      </c>
      <c r="I916" s="49" t="str">
        <f t="shared" si="71"/>
        <v/>
      </c>
      <c r="J916" s="49" t="str">
        <f t="shared" si="71"/>
        <v/>
      </c>
      <c r="K916" s="50" t="str">
        <f t="shared" si="71"/>
        <v/>
      </c>
      <c r="L916" s="49" t="str">
        <f t="shared" si="68"/>
        <v/>
      </c>
      <c r="M916" s="49" t="str">
        <f t="shared" si="68"/>
        <v/>
      </c>
      <c r="N916" s="49" t="str">
        <f t="shared" si="68"/>
        <v/>
      </c>
      <c r="O916" s="49" t="str">
        <f t="shared" si="69"/>
        <v/>
      </c>
      <c r="P916" s="49" t="str">
        <f t="shared" si="70"/>
        <v/>
      </c>
      <c r="Q916" s="49" t="str">
        <f t="shared" si="70"/>
        <v/>
      </c>
      <c r="R916" s="50" t="str">
        <f t="shared" si="70"/>
        <v/>
      </c>
      <c r="S916" s="10"/>
    </row>
    <row r="917" spans="1:19" x14ac:dyDescent="0.25">
      <c r="A917" s="10"/>
      <c r="B917" s="4" t="str">
        <f>'CALC | Main Engine'!$B917</f>
        <v/>
      </c>
      <c r="C917" s="5" t="str">
        <f>'CALC | Main Engine'!$E917</f>
        <v/>
      </c>
      <c r="D917" s="27" t="str">
        <f>IF(ISBLANK('INPUT | Operations'!$C922),"",'INPUT | Operations'!$C921)</f>
        <v/>
      </c>
      <c r="E917" s="32" t="str">
        <f>IF(ISBLANK('INPUT | Operations'!$C922),"",'INPUT | Operations'!$C922)</f>
        <v/>
      </c>
      <c r="F917" s="123" t="str">
        <f t="shared" si="72"/>
        <v/>
      </c>
      <c r="G917" s="49" t="str">
        <f t="shared" si="72"/>
        <v/>
      </c>
      <c r="H917" s="49" t="str">
        <f t="shared" si="72"/>
        <v/>
      </c>
      <c r="I917" s="49" t="str">
        <f t="shared" si="71"/>
        <v/>
      </c>
      <c r="J917" s="49" t="str">
        <f t="shared" si="71"/>
        <v/>
      </c>
      <c r="K917" s="50" t="str">
        <f t="shared" si="71"/>
        <v/>
      </c>
      <c r="L917" s="49" t="str">
        <f t="shared" si="68"/>
        <v/>
      </c>
      <c r="M917" s="49" t="str">
        <f t="shared" si="68"/>
        <v/>
      </c>
      <c r="N917" s="49" t="str">
        <f t="shared" si="68"/>
        <v/>
      </c>
      <c r="O917" s="49" t="str">
        <f t="shared" si="69"/>
        <v/>
      </c>
      <c r="P917" s="49" t="str">
        <f t="shared" si="70"/>
        <v/>
      </c>
      <c r="Q917" s="49" t="str">
        <f t="shared" si="70"/>
        <v/>
      </c>
      <c r="R917" s="50" t="str">
        <f t="shared" si="70"/>
        <v/>
      </c>
      <c r="S917" s="10"/>
    </row>
    <row r="918" spans="1:19" x14ac:dyDescent="0.25">
      <c r="A918" s="10"/>
      <c r="B918" s="4" t="str">
        <f>'CALC | Main Engine'!$B918</f>
        <v/>
      </c>
      <c r="C918" s="5" t="str">
        <f>'CALC | Main Engine'!$E918</f>
        <v/>
      </c>
      <c r="D918" s="27" t="str">
        <f>IF(ISBLANK('INPUT | Operations'!$C923),"",'INPUT | Operations'!$C922)</f>
        <v/>
      </c>
      <c r="E918" s="32" t="str">
        <f>IF(ISBLANK('INPUT | Operations'!$C923),"",'INPUT | Operations'!$C923)</f>
        <v/>
      </c>
      <c r="F918" s="123" t="str">
        <f t="shared" si="72"/>
        <v/>
      </c>
      <c r="G918" s="49" t="str">
        <f t="shared" si="72"/>
        <v/>
      </c>
      <c r="H918" s="49" t="str">
        <f t="shared" si="72"/>
        <v/>
      </c>
      <c r="I918" s="49" t="str">
        <f t="shared" si="71"/>
        <v/>
      </c>
      <c r="J918" s="49" t="str">
        <f t="shared" si="71"/>
        <v/>
      </c>
      <c r="K918" s="50" t="str">
        <f t="shared" si="71"/>
        <v/>
      </c>
      <c r="L918" s="49" t="str">
        <f t="shared" si="68"/>
        <v/>
      </c>
      <c r="M918" s="49" t="str">
        <f t="shared" si="68"/>
        <v/>
      </c>
      <c r="N918" s="49" t="str">
        <f t="shared" si="68"/>
        <v/>
      </c>
      <c r="O918" s="49" t="str">
        <f t="shared" si="69"/>
        <v/>
      </c>
      <c r="P918" s="49" t="str">
        <f t="shared" si="70"/>
        <v/>
      </c>
      <c r="Q918" s="49" t="str">
        <f t="shared" si="70"/>
        <v/>
      </c>
      <c r="R918" s="50" t="str">
        <f t="shared" si="70"/>
        <v/>
      </c>
      <c r="S918" s="10"/>
    </row>
    <row r="919" spans="1:19" x14ac:dyDescent="0.25">
      <c r="A919" s="10"/>
      <c r="B919" s="4" t="str">
        <f>'CALC | Main Engine'!$B919</f>
        <v/>
      </c>
      <c r="C919" s="5" t="str">
        <f>'CALC | Main Engine'!$E919</f>
        <v/>
      </c>
      <c r="D919" s="27" t="str">
        <f>IF(ISBLANK('INPUT | Operations'!$C924),"",'INPUT | Operations'!$C923)</f>
        <v/>
      </c>
      <c r="E919" s="32" t="str">
        <f>IF(ISBLANK('INPUT | Operations'!$C924),"",'INPUT | Operations'!$C924)</f>
        <v/>
      </c>
      <c r="F919" s="123" t="str">
        <f t="shared" si="72"/>
        <v/>
      </c>
      <c r="G919" s="49" t="str">
        <f t="shared" si="72"/>
        <v/>
      </c>
      <c r="H919" s="49" t="str">
        <f t="shared" si="72"/>
        <v/>
      </c>
      <c r="I919" s="49" t="str">
        <f t="shared" si="71"/>
        <v/>
      </c>
      <c r="J919" s="49" t="str">
        <f t="shared" si="71"/>
        <v/>
      </c>
      <c r="K919" s="50" t="str">
        <f t="shared" si="71"/>
        <v/>
      </c>
      <c r="L919" s="49" t="str">
        <f t="shared" si="68"/>
        <v/>
      </c>
      <c r="M919" s="49" t="str">
        <f t="shared" si="68"/>
        <v/>
      </c>
      <c r="N919" s="49" t="str">
        <f t="shared" si="68"/>
        <v/>
      </c>
      <c r="O919" s="49" t="str">
        <f t="shared" si="69"/>
        <v/>
      </c>
      <c r="P919" s="49" t="str">
        <f t="shared" si="70"/>
        <v/>
      </c>
      <c r="Q919" s="49" t="str">
        <f t="shared" si="70"/>
        <v/>
      </c>
      <c r="R919" s="50" t="str">
        <f t="shared" si="70"/>
        <v/>
      </c>
      <c r="S919" s="10"/>
    </row>
    <row r="920" spans="1:19" x14ac:dyDescent="0.25">
      <c r="A920" s="10"/>
      <c r="B920" s="4" t="str">
        <f>'CALC | Main Engine'!$B920</f>
        <v/>
      </c>
      <c r="C920" s="5" t="str">
        <f>'CALC | Main Engine'!$E920</f>
        <v/>
      </c>
      <c r="D920" s="27" t="str">
        <f>IF(ISBLANK('INPUT | Operations'!$C925),"",'INPUT | Operations'!$C924)</f>
        <v/>
      </c>
      <c r="E920" s="32" t="str">
        <f>IF(ISBLANK('INPUT | Operations'!$C925),"",'INPUT | Operations'!$C925)</f>
        <v/>
      </c>
      <c r="F920" s="123" t="str">
        <f t="shared" si="72"/>
        <v/>
      </c>
      <c r="G920" s="49" t="str">
        <f t="shared" si="72"/>
        <v/>
      </c>
      <c r="H920" s="49" t="str">
        <f t="shared" si="72"/>
        <v/>
      </c>
      <c r="I920" s="49" t="str">
        <f t="shared" si="71"/>
        <v/>
      </c>
      <c r="J920" s="49" t="str">
        <f t="shared" si="71"/>
        <v/>
      </c>
      <c r="K920" s="50" t="str">
        <f t="shared" si="71"/>
        <v/>
      </c>
      <c r="L920" s="49" t="str">
        <f t="shared" si="68"/>
        <v/>
      </c>
      <c r="M920" s="49" t="str">
        <f t="shared" si="68"/>
        <v/>
      </c>
      <c r="N920" s="49" t="str">
        <f t="shared" si="68"/>
        <v/>
      </c>
      <c r="O920" s="49" t="str">
        <f t="shared" si="69"/>
        <v/>
      </c>
      <c r="P920" s="49" t="str">
        <f t="shared" si="70"/>
        <v/>
      </c>
      <c r="Q920" s="49" t="str">
        <f t="shared" si="70"/>
        <v/>
      </c>
      <c r="R920" s="50" t="str">
        <f t="shared" si="70"/>
        <v/>
      </c>
      <c r="S920" s="10"/>
    </row>
    <row r="921" spans="1:19" x14ac:dyDescent="0.25">
      <c r="A921" s="10"/>
      <c r="B921" s="4" t="str">
        <f>'CALC | Main Engine'!$B921</f>
        <v/>
      </c>
      <c r="C921" s="5" t="str">
        <f>'CALC | Main Engine'!$E921</f>
        <v/>
      </c>
      <c r="D921" s="27" t="str">
        <f>IF(ISBLANK('INPUT | Operations'!$C926),"",'INPUT | Operations'!$C925)</f>
        <v/>
      </c>
      <c r="E921" s="32" t="str">
        <f>IF(ISBLANK('INPUT | Operations'!$C926),"",'INPUT | Operations'!$C926)</f>
        <v/>
      </c>
      <c r="F921" s="123" t="str">
        <f t="shared" si="72"/>
        <v/>
      </c>
      <c r="G921" s="49" t="str">
        <f t="shared" si="72"/>
        <v/>
      </c>
      <c r="H921" s="49" t="str">
        <f t="shared" si="72"/>
        <v/>
      </c>
      <c r="I921" s="49" t="str">
        <f t="shared" si="71"/>
        <v/>
      </c>
      <c r="J921" s="49" t="str">
        <f t="shared" si="71"/>
        <v/>
      </c>
      <c r="K921" s="50" t="str">
        <f t="shared" si="71"/>
        <v/>
      </c>
      <c r="L921" s="49" t="str">
        <f t="shared" si="68"/>
        <v/>
      </c>
      <c r="M921" s="49" t="str">
        <f t="shared" si="68"/>
        <v/>
      </c>
      <c r="N921" s="49" t="str">
        <f t="shared" si="68"/>
        <v/>
      </c>
      <c r="O921" s="49" t="str">
        <f t="shared" si="69"/>
        <v/>
      </c>
      <c r="P921" s="49" t="str">
        <f t="shared" si="70"/>
        <v/>
      </c>
      <c r="Q921" s="49" t="str">
        <f t="shared" si="70"/>
        <v/>
      </c>
      <c r="R921" s="50" t="str">
        <f t="shared" si="70"/>
        <v/>
      </c>
      <c r="S921" s="10"/>
    </row>
    <row r="922" spans="1:19" x14ac:dyDescent="0.25">
      <c r="A922" s="10"/>
      <c r="B922" s="4" t="str">
        <f>'CALC | Main Engine'!$B922</f>
        <v/>
      </c>
      <c r="C922" s="5" t="str">
        <f>'CALC | Main Engine'!$E922</f>
        <v/>
      </c>
      <c r="D922" s="27" t="str">
        <f>IF(ISBLANK('INPUT | Operations'!$C927),"",'INPUT | Operations'!$C926)</f>
        <v/>
      </c>
      <c r="E922" s="32" t="str">
        <f>IF(ISBLANK('INPUT | Operations'!$C927),"",'INPUT | Operations'!$C927)</f>
        <v/>
      </c>
      <c r="F922" s="123" t="str">
        <f t="shared" si="72"/>
        <v/>
      </c>
      <c r="G922" s="49" t="str">
        <f t="shared" si="72"/>
        <v/>
      </c>
      <c r="H922" s="49" t="str">
        <f t="shared" si="72"/>
        <v/>
      </c>
      <c r="I922" s="49" t="str">
        <f t="shared" si="71"/>
        <v/>
      </c>
      <c r="J922" s="49" t="str">
        <f t="shared" si="71"/>
        <v/>
      </c>
      <c r="K922" s="50" t="str">
        <f t="shared" si="71"/>
        <v/>
      </c>
      <c r="L922" s="49" t="str">
        <f t="shared" si="68"/>
        <v/>
      </c>
      <c r="M922" s="49" t="str">
        <f t="shared" si="68"/>
        <v/>
      </c>
      <c r="N922" s="49" t="str">
        <f t="shared" si="68"/>
        <v/>
      </c>
      <c r="O922" s="49" t="str">
        <f t="shared" si="69"/>
        <v/>
      </c>
      <c r="P922" s="49" t="str">
        <f t="shared" si="70"/>
        <v/>
      </c>
      <c r="Q922" s="49" t="str">
        <f t="shared" si="70"/>
        <v/>
      </c>
      <c r="R922" s="50" t="str">
        <f t="shared" si="70"/>
        <v/>
      </c>
      <c r="S922" s="10"/>
    </row>
    <row r="923" spans="1:19" x14ac:dyDescent="0.25">
      <c r="A923" s="10"/>
      <c r="B923" s="4" t="str">
        <f>'CALC | Main Engine'!$B923</f>
        <v/>
      </c>
      <c r="C923" s="5" t="str">
        <f>'CALC | Main Engine'!$E923</f>
        <v/>
      </c>
      <c r="D923" s="27" t="str">
        <f>IF(ISBLANK('INPUT | Operations'!$C928),"",'INPUT | Operations'!$C927)</f>
        <v/>
      </c>
      <c r="E923" s="32" t="str">
        <f>IF(ISBLANK('INPUT | Operations'!$C928),"",'INPUT | Operations'!$C928)</f>
        <v/>
      </c>
      <c r="F923" s="123" t="str">
        <f t="shared" si="72"/>
        <v/>
      </c>
      <c r="G923" s="49" t="str">
        <f t="shared" si="72"/>
        <v/>
      </c>
      <c r="H923" s="49" t="str">
        <f t="shared" si="72"/>
        <v/>
      </c>
      <c r="I923" s="49" t="str">
        <f t="shared" si="71"/>
        <v/>
      </c>
      <c r="J923" s="49" t="str">
        <f t="shared" si="71"/>
        <v/>
      </c>
      <c r="K923" s="50" t="str">
        <f t="shared" si="71"/>
        <v/>
      </c>
      <c r="L923" s="49" t="str">
        <f t="shared" si="68"/>
        <v/>
      </c>
      <c r="M923" s="49" t="str">
        <f t="shared" si="68"/>
        <v/>
      </c>
      <c r="N923" s="49" t="str">
        <f t="shared" si="68"/>
        <v/>
      </c>
      <c r="O923" s="49" t="str">
        <f t="shared" si="69"/>
        <v/>
      </c>
      <c r="P923" s="49" t="str">
        <f t="shared" si="70"/>
        <v/>
      </c>
      <c r="Q923" s="49" t="str">
        <f t="shared" si="70"/>
        <v/>
      </c>
      <c r="R923" s="50" t="str">
        <f t="shared" si="70"/>
        <v/>
      </c>
      <c r="S923" s="10"/>
    </row>
    <row r="924" spans="1:19" x14ac:dyDescent="0.25">
      <c r="A924" s="10"/>
      <c r="B924" s="4" t="str">
        <f>'CALC | Main Engine'!$B924</f>
        <v/>
      </c>
      <c r="C924" s="5" t="str">
        <f>'CALC | Main Engine'!$E924</f>
        <v/>
      </c>
      <c r="D924" s="27" t="str">
        <f>IF(ISBLANK('INPUT | Operations'!$C929),"",'INPUT | Operations'!$C928)</f>
        <v/>
      </c>
      <c r="E924" s="32" t="str">
        <f>IF(ISBLANK('INPUT | Operations'!$C929),"",'INPUT | Operations'!$C929)</f>
        <v/>
      </c>
      <c r="F924" s="123" t="str">
        <f t="shared" si="72"/>
        <v/>
      </c>
      <c r="G924" s="49" t="str">
        <f t="shared" si="72"/>
        <v/>
      </c>
      <c r="H924" s="49" t="str">
        <f t="shared" si="72"/>
        <v/>
      </c>
      <c r="I924" s="49" t="str">
        <f t="shared" si="71"/>
        <v/>
      </c>
      <c r="J924" s="49" t="str">
        <f t="shared" si="71"/>
        <v/>
      </c>
      <c r="K924" s="50" t="str">
        <f t="shared" si="71"/>
        <v/>
      </c>
      <c r="L924" s="49" t="str">
        <f t="shared" si="68"/>
        <v/>
      </c>
      <c r="M924" s="49" t="str">
        <f t="shared" si="68"/>
        <v/>
      </c>
      <c r="N924" s="49" t="str">
        <f t="shared" si="68"/>
        <v/>
      </c>
      <c r="O924" s="49" t="str">
        <f t="shared" si="69"/>
        <v/>
      </c>
      <c r="P924" s="49" t="str">
        <f t="shared" si="70"/>
        <v/>
      </c>
      <c r="Q924" s="49" t="str">
        <f t="shared" si="70"/>
        <v/>
      </c>
      <c r="R924" s="50" t="str">
        <f t="shared" si="70"/>
        <v/>
      </c>
      <c r="S924" s="10"/>
    </row>
    <row r="925" spans="1:19" x14ac:dyDescent="0.25">
      <c r="A925" s="10"/>
      <c r="B925" s="4" t="str">
        <f>'CALC | Main Engine'!$B925</f>
        <v/>
      </c>
      <c r="C925" s="5" t="str">
        <f>'CALC | Main Engine'!$E925</f>
        <v/>
      </c>
      <c r="D925" s="27" t="str">
        <f>IF(ISBLANK('INPUT | Operations'!$C930),"",'INPUT | Operations'!$C929)</f>
        <v/>
      </c>
      <c r="E925" s="32" t="str">
        <f>IF(ISBLANK('INPUT | Operations'!$C930),"",'INPUT | Operations'!$C930)</f>
        <v/>
      </c>
      <c r="F925" s="123" t="str">
        <f t="shared" si="72"/>
        <v/>
      </c>
      <c r="G925" s="49" t="str">
        <f t="shared" si="72"/>
        <v/>
      </c>
      <c r="H925" s="49" t="str">
        <f t="shared" si="72"/>
        <v/>
      </c>
      <c r="I925" s="49" t="str">
        <f t="shared" si="71"/>
        <v/>
      </c>
      <c r="J925" s="49" t="str">
        <f t="shared" si="71"/>
        <v/>
      </c>
      <c r="K925" s="50" t="str">
        <f t="shared" si="71"/>
        <v/>
      </c>
      <c r="L925" s="49" t="str">
        <f t="shared" si="68"/>
        <v/>
      </c>
      <c r="M925" s="49" t="str">
        <f t="shared" si="68"/>
        <v/>
      </c>
      <c r="N925" s="49" t="str">
        <f t="shared" si="68"/>
        <v/>
      </c>
      <c r="O925" s="49" t="str">
        <f t="shared" si="69"/>
        <v/>
      </c>
      <c r="P925" s="49" t="str">
        <f t="shared" si="70"/>
        <v/>
      </c>
      <c r="Q925" s="49" t="str">
        <f t="shared" si="70"/>
        <v/>
      </c>
      <c r="R925" s="50" t="str">
        <f t="shared" si="70"/>
        <v/>
      </c>
      <c r="S925" s="10"/>
    </row>
    <row r="926" spans="1:19" x14ac:dyDescent="0.25">
      <c r="A926" s="10"/>
      <c r="B926" s="4" t="str">
        <f>'CALC | Main Engine'!$B926</f>
        <v/>
      </c>
      <c r="C926" s="5" t="str">
        <f>'CALC | Main Engine'!$E926</f>
        <v/>
      </c>
      <c r="D926" s="27" t="str">
        <f>IF(ISBLANK('INPUT | Operations'!$C931),"",'INPUT | Operations'!$C930)</f>
        <v/>
      </c>
      <c r="E926" s="32" t="str">
        <f>IF(ISBLANK('INPUT | Operations'!$C931),"",'INPUT | Operations'!$C931)</f>
        <v/>
      </c>
      <c r="F926" s="123" t="str">
        <f t="shared" si="72"/>
        <v/>
      </c>
      <c r="G926" s="49" t="str">
        <f t="shared" si="72"/>
        <v/>
      </c>
      <c r="H926" s="49" t="str">
        <f t="shared" si="72"/>
        <v/>
      </c>
      <c r="I926" s="49" t="str">
        <f t="shared" si="71"/>
        <v/>
      </c>
      <c r="J926" s="49" t="str">
        <f t="shared" si="71"/>
        <v/>
      </c>
      <c r="K926" s="50" t="str">
        <f t="shared" si="71"/>
        <v/>
      </c>
      <c r="L926" s="49" t="str">
        <f t="shared" si="68"/>
        <v/>
      </c>
      <c r="M926" s="49" t="str">
        <f t="shared" si="68"/>
        <v/>
      </c>
      <c r="N926" s="49" t="str">
        <f t="shared" si="68"/>
        <v/>
      </c>
      <c r="O926" s="49" t="str">
        <f t="shared" si="69"/>
        <v/>
      </c>
      <c r="P926" s="49" t="str">
        <f t="shared" si="70"/>
        <v/>
      </c>
      <c r="Q926" s="49" t="str">
        <f t="shared" si="70"/>
        <v/>
      </c>
      <c r="R926" s="50" t="str">
        <f t="shared" si="70"/>
        <v/>
      </c>
      <c r="S926" s="10"/>
    </row>
    <row r="927" spans="1:19" x14ac:dyDescent="0.25">
      <c r="A927" s="10"/>
      <c r="B927" s="4" t="str">
        <f>'CALC | Main Engine'!$B927</f>
        <v/>
      </c>
      <c r="C927" s="5" t="str">
        <f>'CALC | Main Engine'!$E927</f>
        <v/>
      </c>
      <c r="D927" s="27" t="str">
        <f>IF(ISBLANK('INPUT | Operations'!$C932),"",'INPUT | Operations'!$C931)</f>
        <v/>
      </c>
      <c r="E927" s="32" t="str">
        <f>IF(ISBLANK('INPUT | Operations'!$C932),"",'INPUT | Operations'!$C932)</f>
        <v/>
      </c>
      <c r="F927" s="123" t="str">
        <f t="shared" si="72"/>
        <v/>
      </c>
      <c r="G927" s="49" t="str">
        <f t="shared" si="72"/>
        <v/>
      </c>
      <c r="H927" s="49" t="str">
        <f t="shared" si="72"/>
        <v/>
      </c>
      <c r="I927" s="49" t="str">
        <f t="shared" si="71"/>
        <v/>
      </c>
      <c r="J927" s="49" t="str">
        <f t="shared" si="71"/>
        <v/>
      </c>
      <c r="K927" s="50" t="str">
        <f t="shared" si="71"/>
        <v/>
      </c>
      <c r="L927" s="49" t="str">
        <f t="shared" si="68"/>
        <v/>
      </c>
      <c r="M927" s="49" t="str">
        <f t="shared" si="68"/>
        <v/>
      </c>
      <c r="N927" s="49" t="str">
        <f t="shared" si="68"/>
        <v/>
      </c>
      <c r="O927" s="49" t="str">
        <f t="shared" si="69"/>
        <v/>
      </c>
      <c r="P927" s="49" t="str">
        <f t="shared" si="70"/>
        <v/>
      </c>
      <c r="Q927" s="49" t="str">
        <f t="shared" si="70"/>
        <v/>
      </c>
      <c r="R927" s="50" t="str">
        <f t="shared" si="70"/>
        <v/>
      </c>
      <c r="S927" s="10"/>
    </row>
    <row r="928" spans="1:19" x14ac:dyDescent="0.25">
      <c r="A928" s="10"/>
      <c r="B928" s="4" t="str">
        <f>'CALC | Main Engine'!$B928</f>
        <v/>
      </c>
      <c r="C928" s="5" t="str">
        <f>'CALC | Main Engine'!$E928</f>
        <v/>
      </c>
      <c r="D928" s="27" t="str">
        <f>IF(ISBLANK('INPUT | Operations'!$C933),"",'INPUT | Operations'!$C932)</f>
        <v/>
      </c>
      <c r="E928" s="32" t="str">
        <f>IF(ISBLANK('INPUT | Operations'!$C933),"",'INPUT | Operations'!$C933)</f>
        <v/>
      </c>
      <c r="F928" s="123" t="str">
        <f t="shared" si="72"/>
        <v/>
      </c>
      <c r="G928" s="49" t="str">
        <f t="shared" si="72"/>
        <v/>
      </c>
      <c r="H928" s="49" t="str">
        <f t="shared" si="72"/>
        <v/>
      </c>
      <c r="I928" s="49" t="str">
        <f t="shared" si="71"/>
        <v/>
      </c>
      <c r="J928" s="49" t="str">
        <f t="shared" si="71"/>
        <v/>
      </c>
      <c r="K928" s="50" t="str">
        <f t="shared" si="71"/>
        <v/>
      </c>
      <c r="L928" s="49" t="str">
        <f t="shared" si="68"/>
        <v/>
      </c>
      <c r="M928" s="49" t="str">
        <f t="shared" si="68"/>
        <v/>
      </c>
      <c r="N928" s="49" t="str">
        <f t="shared" si="68"/>
        <v/>
      </c>
      <c r="O928" s="49" t="str">
        <f t="shared" si="69"/>
        <v/>
      </c>
      <c r="P928" s="49" t="str">
        <f t="shared" si="70"/>
        <v/>
      </c>
      <c r="Q928" s="49" t="str">
        <f t="shared" si="70"/>
        <v/>
      </c>
      <c r="R928" s="50" t="str">
        <f t="shared" si="70"/>
        <v/>
      </c>
      <c r="S928" s="10"/>
    </row>
    <row r="929" spans="1:19" x14ac:dyDescent="0.25">
      <c r="A929" s="10"/>
      <c r="B929" s="4" t="str">
        <f>'CALC | Main Engine'!$B929</f>
        <v/>
      </c>
      <c r="C929" s="5" t="str">
        <f>'CALC | Main Engine'!$E929</f>
        <v/>
      </c>
      <c r="D929" s="27" t="str">
        <f>IF(ISBLANK('INPUT | Operations'!$C934),"",'INPUT | Operations'!$C933)</f>
        <v/>
      </c>
      <c r="E929" s="32" t="str">
        <f>IF(ISBLANK('INPUT | Operations'!$C934),"",'INPUT | Operations'!$C934)</f>
        <v/>
      </c>
      <c r="F929" s="123" t="str">
        <f t="shared" si="72"/>
        <v/>
      </c>
      <c r="G929" s="49" t="str">
        <f t="shared" si="72"/>
        <v/>
      </c>
      <c r="H929" s="49" t="str">
        <f t="shared" si="72"/>
        <v/>
      </c>
      <c r="I929" s="49" t="str">
        <f t="shared" si="71"/>
        <v/>
      </c>
      <c r="J929" s="49" t="str">
        <f t="shared" si="71"/>
        <v/>
      </c>
      <c r="K929" s="50" t="str">
        <f t="shared" si="71"/>
        <v/>
      </c>
      <c r="L929" s="49" t="str">
        <f t="shared" si="68"/>
        <v/>
      </c>
      <c r="M929" s="49" t="str">
        <f t="shared" si="68"/>
        <v/>
      </c>
      <c r="N929" s="49" t="str">
        <f t="shared" si="68"/>
        <v/>
      </c>
      <c r="O929" s="49" t="str">
        <f t="shared" si="69"/>
        <v/>
      </c>
      <c r="P929" s="49" t="str">
        <f t="shared" si="70"/>
        <v/>
      </c>
      <c r="Q929" s="49" t="str">
        <f t="shared" si="70"/>
        <v/>
      </c>
      <c r="R929" s="50" t="str">
        <f t="shared" si="70"/>
        <v/>
      </c>
      <c r="S929" s="10"/>
    </row>
    <row r="930" spans="1:19" x14ac:dyDescent="0.25">
      <c r="A930" s="10"/>
      <c r="B930" s="4" t="str">
        <f>'CALC | Main Engine'!$B930</f>
        <v/>
      </c>
      <c r="C930" s="5" t="str">
        <f>'CALC | Main Engine'!$E930</f>
        <v/>
      </c>
      <c r="D930" s="27" t="str">
        <f>IF(ISBLANK('INPUT | Operations'!$C935),"",'INPUT | Operations'!$C934)</f>
        <v/>
      </c>
      <c r="E930" s="32" t="str">
        <f>IF(ISBLANK('INPUT | Operations'!$C935),"",'INPUT | Operations'!$C935)</f>
        <v/>
      </c>
      <c r="F930" s="123" t="str">
        <f t="shared" si="72"/>
        <v/>
      </c>
      <c r="G930" s="49" t="str">
        <f t="shared" si="72"/>
        <v/>
      </c>
      <c r="H930" s="49" t="str">
        <f t="shared" si="72"/>
        <v/>
      </c>
      <c r="I930" s="49" t="str">
        <f t="shared" si="71"/>
        <v/>
      </c>
      <c r="J930" s="49" t="str">
        <f t="shared" si="71"/>
        <v/>
      </c>
      <c r="K930" s="50" t="str">
        <f t="shared" si="71"/>
        <v/>
      </c>
      <c r="L930" s="49" t="str">
        <f t="shared" si="68"/>
        <v/>
      </c>
      <c r="M930" s="49" t="str">
        <f t="shared" si="68"/>
        <v/>
      </c>
      <c r="N930" s="49" t="str">
        <f t="shared" si="68"/>
        <v/>
      </c>
      <c r="O930" s="49" t="str">
        <f t="shared" si="69"/>
        <v/>
      </c>
      <c r="P930" s="49" t="str">
        <f t="shared" si="70"/>
        <v/>
      </c>
      <c r="Q930" s="49" t="str">
        <f t="shared" si="70"/>
        <v/>
      </c>
      <c r="R930" s="50" t="str">
        <f t="shared" si="70"/>
        <v/>
      </c>
      <c r="S930" s="10"/>
    </row>
    <row r="931" spans="1:19" x14ac:dyDescent="0.25">
      <c r="A931" s="10"/>
      <c r="B931" s="4" t="str">
        <f>'CALC | Main Engine'!$B931</f>
        <v/>
      </c>
      <c r="C931" s="5" t="str">
        <f>'CALC | Main Engine'!$E931</f>
        <v/>
      </c>
      <c r="D931" s="27" t="str">
        <f>IF(ISBLANK('INPUT | Operations'!$C936),"",'INPUT | Operations'!$C935)</f>
        <v/>
      </c>
      <c r="E931" s="32" t="str">
        <f>IF(ISBLANK('INPUT | Operations'!$C936),"",'INPUT | Operations'!$C936)</f>
        <v/>
      </c>
      <c r="F931" s="123" t="str">
        <f t="shared" si="72"/>
        <v/>
      </c>
      <c r="G931" s="49" t="str">
        <f t="shared" si="72"/>
        <v/>
      </c>
      <c r="H931" s="49" t="str">
        <f t="shared" si="72"/>
        <v/>
      </c>
      <c r="I931" s="49" t="str">
        <f t="shared" si="71"/>
        <v/>
      </c>
      <c r="J931" s="49" t="str">
        <f t="shared" si="71"/>
        <v/>
      </c>
      <c r="K931" s="50" t="str">
        <f t="shared" si="71"/>
        <v/>
      </c>
      <c r="L931" s="49" t="str">
        <f t="shared" si="68"/>
        <v/>
      </c>
      <c r="M931" s="49" t="str">
        <f t="shared" si="68"/>
        <v/>
      </c>
      <c r="N931" s="49" t="str">
        <f t="shared" si="68"/>
        <v/>
      </c>
      <c r="O931" s="49" t="str">
        <f t="shared" si="69"/>
        <v/>
      </c>
      <c r="P931" s="49" t="str">
        <f t="shared" si="70"/>
        <v/>
      </c>
      <c r="Q931" s="49" t="str">
        <f t="shared" si="70"/>
        <v/>
      </c>
      <c r="R931" s="50" t="str">
        <f t="shared" si="70"/>
        <v/>
      </c>
      <c r="S931" s="10"/>
    </row>
    <row r="932" spans="1:19" x14ac:dyDescent="0.25">
      <c r="A932" s="10"/>
      <c r="B932" s="4" t="str">
        <f>'CALC | Main Engine'!$B932</f>
        <v/>
      </c>
      <c r="C932" s="5" t="str">
        <f>'CALC | Main Engine'!$E932</f>
        <v/>
      </c>
      <c r="D932" s="27" t="str">
        <f>IF(ISBLANK('INPUT | Operations'!$C937),"",'INPUT | Operations'!$C936)</f>
        <v/>
      </c>
      <c r="E932" s="32" t="str">
        <f>IF(ISBLANK('INPUT | Operations'!$C937),"",'INPUT | Operations'!$C937)</f>
        <v/>
      </c>
      <c r="F932" s="123" t="str">
        <f t="shared" si="72"/>
        <v/>
      </c>
      <c r="G932" s="49" t="str">
        <f t="shared" si="72"/>
        <v/>
      </c>
      <c r="H932" s="49" t="str">
        <f t="shared" si="72"/>
        <v/>
      </c>
      <c r="I932" s="49" t="str">
        <f t="shared" si="71"/>
        <v/>
      </c>
      <c r="J932" s="49" t="str">
        <f t="shared" si="71"/>
        <v/>
      </c>
      <c r="K932" s="50" t="str">
        <f t="shared" si="71"/>
        <v/>
      </c>
      <c r="L932" s="49" t="str">
        <f t="shared" si="68"/>
        <v/>
      </c>
      <c r="M932" s="49" t="str">
        <f t="shared" si="68"/>
        <v/>
      </c>
      <c r="N932" s="49" t="str">
        <f t="shared" si="68"/>
        <v/>
      </c>
      <c r="O932" s="49" t="str">
        <f t="shared" si="69"/>
        <v/>
      </c>
      <c r="P932" s="49" t="str">
        <f t="shared" si="70"/>
        <v/>
      </c>
      <c r="Q932" s="49" t="str">
        <f t="shared" si="70"/>
        <v/>
      </c>
      <c r="R932" s="50" t="str">
        <f t="shared" si="70"/>
        <v/>
      </c>
      <c r="S932" s="10"/>
    </row>
    <row r="933" spans="1:19" x14ac:dyDescent="0.25">
      <c r="A933" s="10"/>
      <c r="B933" s="4" t="str">
        <f>'CALC | Main Engine'!$B933</f>
        <v/>
      </c>
      <c r="C933" s="5" t="str">
        <f>'CALC | Main Engine'!$E933</f>
        <v/>
      </c>
      <c r="D933" s="27" t="str">
        <f>IF(ISBLANK('INPUT | Operations'!$C938),"",'INPUT | Operations'!$C937)</f>
        <v/>
      </c>
      <c r="E933" s="32" t="str">
        <f>IF(ISBLANK('INPUT | Operations'!$C938),"",'INPUT | Operations'!$C938)</f>
        <v/>
      </c>
      <c r="F933" s="123" t="str">
        <f t="shared" si="72"/>
        <v/>
      </c>
      <c r="G933" s="49" t="str">
        <f t="shared" si="72"/>
        <v/>
      </c>
      <c r="H933" s="49" t="str">
        <f t="shared" si="72"/>
        <v/>
      </c>
      <c r="I933" s="49" t="str">
        <f t="shared" si="71"/>
        <v/>
      </c>
      <c r="J933" s="49" t="str">
        <f t="shared" si="71"/>
        <v/>
      </c>
      <c r="K933" s="50" t="str">
        <f t="shared" si="71"/>
        <v/>
      </c>
      <c r="L933" s="49" t="str">
        <f t="shared" si="68"/>
        <v/>
      </c>
      <c r="M933" s="49" t="str">
        <f t="shared" si="68"/>
        <v/>
      </c>
      <c r="N933" s="49" t="str">
        <f t="shared" si="68"/>
        <v/>
      </c>
      <c r="O933" s="49" t="str">
        <f t="shared" si="69"/>
        <v/>
      </c>
      <c r="P933" s="49" t="str">
        <f t="shared" si="70"/>
        <v/>
      </c>
      <c r="Q933" s="49" t="str">
        <f t="shared" si="70"/>
        <v/>
      </c>
      <c r="R933" s="50" t="str">
        <f t="shared" si="70"/>
        <v/>
      </c>
      <c r="S933" s="10"/>
    </row>
    <row r="934" spans="1:19" x14ac:dyDescent="0.25">
      <c r="A934" s="10"/>
      <c r="B934" s="4" t="str">
        <f>'CALC | Main Engine'!$B934</f>
        <v/>
      </c>
      <c r="C934" s="5" t="str">
        <f>'CALC | Main Engine'!$E934</f>
        <v/>
      </c>
      <c r="D934" s="27" t="str">
        <f>IF(ISBLANK('INPUT | Operations'!$C939),"",'INPUT | Operations'!$C938)</f>
        <v/>
      </c>
      <c r="E934" s="32" t="str">
        <f>IF(ISBLANK('INPUT | Operations'!$C939),"",'INPUT | Operations'!$C939)</f>
        <v/>
      </c>
      <c r="F934" s="123" t="str">
        <f t="shared" si="72"/>
        <v/>
      </c>
      <c r="G934" s="49" t="str">
        <f t="shared" si="72"/>
        <v/>
      </c>
      <c r="H934" s="49" t="str">
        <f t="shared" si="72"/>
        <v/>
      </c>
      <c r="I934" s="49" t="str">
        <f t="shared" si="71"/>
        <v/>
      </c>
      <c r="J934" s="49" t="str">
        <f t="shared" si="71"/>
        <v/>
      </c>
      <c r="K934" s="50" t="str">
        <f t="shared" si="71"/>
        <v/>
      </c>
      <c r="L934" s="49" t="str">
        <f t="shared" si="68"/>
        <v/>
      </c>
      <c r="M934" s="49" t="str">
        <f t="shared" si="68"/>
        <v/>
      </c>
      <c r="N934" s="49" t="str">
        <f t="shared" si="68"/>
        <v/>
      </c>
      <c r="O934" s="49" t="str">
        <f t="shared" si="69"/>
        <v/>
      </c>
      <c r="P934" s="49" t="str">
        <f t="shared" si="70"/>
        <v/>
      </c>
      <c r="Q934" s="49" t="str">
        <f t="shared" si="70"/>
        <v/>
      </c>
      <c r="R934" s="50" t="str">
        <f t="shared" si="70"/>
        <v/>
      </c>
      <c r="S934" s="10"/>
    </row>
    <row r="935" spans="1:19" x14ac:dyDescent="0.25">
      <c r="A935" s="10"/>
      <c r="B935" s="4" t="str">
        <f>'CALC | Main Engine'!$B935</f>
        <v/>
      </c>
      <c r="C935" s="5" t="str">
        <f>'CALC | Main Engine'!$E935</f>
        <v/>
      </c>
      <c r="D935" s="27" t="str">
        <f>IF(ISBLANK('INPUT | Operations'!$C940),"",'INPUT | Operations'!$C939)</f>
        <v/>
      </c>
      <c r="E935" s="32" t="str">
        <f>IF(ISBLANK('INPUT | Operations'!$C940),"",'INPUT | Operations'!$C940)</f>
        <v/>
      </c>
      <c r="F935" s="123" t="str">
        <f t="shared" si="72"/>
        <v/>
      </c>
      <c r="G935" s="49" t="str">
        <f t="shared" si="72"/>
        <v/>
      </c>
      <c r="H935" s="49" t="str">
        <f t="shared" si="72"/>
        <v/>
      </c>
      <c r="I935" s="49" t="str">
        <f t="shared" si="71"/>
        <v/>
      </c>
      <c r="J935" s="49" t="str">
        <f t="shared" si="71"/>
        <v/>
      </c>
      <c r="K935" s="50" t="str">
        <f t="shared" si="71"/>
        <v/>
      </c>
      <c r="L935" s="49" t="str">
        <f t="shared" si="68"/>
        <v/>
      </c>
      <c r="M935" s="49" t="str">
        <f t="shared" si="68"/>
        <v/>
      </c>
      <c r="N935" s="49" t="str">
        <f t="shared" si="68"/>
        <v/>
      </c>
      <c r="O935" s="49" t="str">
        <f t="shared" si="69"/>
        <v/>
      </c>
      <c r="P935" s="49" t="str">
        <f t="shared" si="70"/>
        <v/>
      </c>
      <c r="Q935" s="49" t="str">
        <f t="shared" si="70"/>
        <v/>
      </c>
      <c r="R935" s="50" t="str">
        <f t="shared" si="70"/>
        <v/>
      </c>
      <c r="S935" s="10"/>
    </row>
    <row r="936" spans="1:19" x14ac:dyDescent="0.25">
      <c r="A936" s="10"/>
      <c r="B936" s="4" t="str">
        <f>'CALC | Main Engine'!$B936</f>
        <v/>
      </c>
      <c r="C936" s="5" t="str">
        <f>'CALC | Main Engine'!$E936</f>
        <v/>
      </c>
      <c r="D936" s="27" t="str">
        <f>IF(ISBLANK('INPUT | Operations'!$C941),"",'INPUT | Operations'!$C940)</f>
        <v/>
      </c>
      <c r="E936" s="32" t="str">
        <f>IF(ISBLANK('INPUT | Operations'!$C941),"",'INPUT | Operations'!$C941)</f>
        <v/>
      </c>
      <c r="F936" s="123" t="str">
        <f t="shared" si="72"/>
        <v/>
      </c>
      <c r="G936" s="49" t="str">
        <f t="shared" si="72"/>
        <v/>
      </c>
      <c r="H936" s="49" t="str">
        <f t="shared" si="72"/>
        <v/>
      </c>
      <c r="I936" s="49" t="str">
        <f t="shared" si="71"/>
        <v/>
      </c>
      <c r="J936" s="49" t="str">
        <f t="shared" si="71"/>
        <v/>
      </c>
      <c r="K936" s="50" t="str">
        <f t="shared" si="71"/>
        <v/>
      </c>
      <c r="L936" s="49" t="str">
        <f t="shared" si="68"/>
        <v/>
      </c>
      <c r="M936" s="49" t="str">
        <f t="shared" si="68"/>
        <v/>
      </c>
      <c r="N936" s="49" t="str">
        <f t="shared" si="68"/>
        <v/>
      </c>
      <c r="O936" s="49" t="str">
        <f t="shared" si="69"/>
        <v/>
      </c>
      <c r="P936" s="49" t="str">
        <f t="shared" si="70"/>
        <v/>
      </c>
      <c r="Q936" s="49" t="str">
        <f t="shared" si="70"/>
        <v/>
      </c>
      <c r="R936" s="50" t="str">
        <f t="shared" si="70"/>
        <v/>
      </c>
      <c r="S936" s="10"/>
    </row>
    <row r="937" spans="1:19" x14ac:dyDescent="0.25">
      <c r="A937" s="10"/>
      <c r="B937" s="4" t="str">
        <f>'CALC | Main Engine'!$B937</f>
        <v/>
      </c>
      <c r="C937" s="5" t="str">
        <f>'CALC | Main Engine'!$E937</f>
        <v/>
      </c>
      <c r="D937" s="27" t="str">
        <f>IF(ISBLANK('INPUT | Operations'!$C942),"",'INPUT | Operations'!$C941)</f>
        <v/>
      </c>
      <c r="E937" s="32" t="str">
        <f>IF(ISBLANK('INPUT | Operations'!$C942),"",'INPUT | Operations'!$C942)</f>
        <v/>
      </c>
      <c r="F937" s="123" t="str">
        <f t="shared" si="72"/>
        <v/>
      </c>
      <c r="G937" s="49" t="str">
        <f t="shared" si="72"/>
        <v/>
      </c>
      <c r="H937" s="49" t="str">
        <f t="shared" si="72"/>
        <v/>
      </c>
      <c r="I937" s="49" t="str">
        <f t="shared" si="71"/>
        <v/>
      </c>
      <c r="J937" s="49" t="str">
        <f t="shared" si="71"/>
        <v/>
      </c>
      <c r="K937" s="50" t="str">
        <f t="shared" si="71"/>
        <v/>
      </c>
      <c r="L937" s="49" t="str">
        <f t="shared" si="68"/>
        <v/>
      </c>
      <c r="M937" s="49" t="str">
        <f t="shared" si="68"/>
        <v/>
      </c>
      <c r="N937" s="49" t="str">
        <f t="shared" si="68"/>
        <v/>
      </c>
      <c r="O937" s="49" t="str">
        <f t="shared" si="69"/>
        <v/>
      </c>
      <c r="P937" s="49" t="str">
        <f t="shared" si="70"/>
        <v/>
      </c>
      <c r="Q937" s="49" t="str">
        <f t="shared" si="70"/>
        <v/>
      </c>
      <c r="R937" s="50" t="str">
        <f t="shared" si="70"/>
        <v/>
      </c>
      <c r="S937" s="10"/>
    </row>
    <row r="938" spans="1:19" x14ac:dyDescent="0.25">
      <c r="A938" s="10"/>
      <c r="B938" s="4" t="str">
        <f>'CALC | Main Engine'!$B938</f>
        <v/>
      </c>
      <c r="C938" s="5" t="str">
        <f>'CALC | Main Engine'!$E938</f>
        <v/>
      </c>
      <c r="D938" s="27" t="str">
        <f>IF(ISBLANK('INPUT | Operations'!$C943),"",'INPUT | Operations'!$C942)</f>
        <v/>
      </c>
      <c r="E938" s="32" t="str">
        <f>IF(ISBLANK('INPUT | Operations'!$C943),"",'INPUT | Operations'!$C943)</f>
        <v/>
      </c>
      <c r="F938" s="123" t="str">
        <f t="shared" si="72"/>
        <v/>
      </c>
      <c r="G938" s="49" t="str">
        <f t="shared" si="72"/>
        <v/>
      </c>
      <c r="H938" s="49" t="str">
        <f t="shared" si="72"/>
        <v/>
      </c>
      <c r="I938" s="49" t="str">
        <f t="shared" si="71"/>
        <v/>
      </c>
      <c r="J938" s="49" t="str">
        <f t="shared" si="71"/>
        <v/>
      </c>
      <c r="K938" s="50" t="str">
        <f t="shared" si="71"/>
        <v/>
      </c>
      <c r="L938" s="49" t="str">
        <f t="shared" si="68"/>
        <v/>
      </c>
      <c r="M938" s="49" t="str">
        <f t="shared" si="68"/>
        <v/>
      </c>
      <c r="N938" s="49" t="str">
        <f t="shared" si="68"/>
        <v/>
      </c>
      <c r="O938" s="49" t="str">
        <f t="shared" si="69"/>
        <v/>
      </c>
      <c r="P938" s="49" t="str">
        <f t="shared" si="70"/>
        <v/>
      </c>
      <c r="Q938" s="49" t="str">
        <f t="shared" si="70"/>
        <v/>
      </c>
      <c r="R938" s="50" t="str">
        <f t="shared" si="70"/>
        <v/>
      </c>
      <c r="S938" s="10"/>
    </row>
    <row r="939" spans="1:19" x14ac:dyDescent="0.25">
      <c r="A939" s="10"/>
      <c r="B939" s="4" t="str">
        <f>'CALC | Main Engine'!$B939</f>
        <v/>
      </c>
      <c r="C939" s="5" t="str">
        <f>'CALC | Main Engine'!$E939</f>
        <v/>
      </c>
      <c r="D939" s="27" t="str">
        <f>IF(ISBLANK('INPUT | Operations'!$C944),"",'INPUT | Operations'!$C943)</f>
        <v/>
      </c>
      <c r="E939" s="32" t="str">
        <f>IF(ISBLANK('INPUT | Operations'!$C944),"",'INPUT | Operations'!$C944)</f>
        <v/>
      </c>
      <c r="F939" s="123" t="str">
        <f t="shared" si="72"/>
        <v/>
      </c>
      <c r="G939" s="49" t="str">
        <f t="shared" si="72"/>
        <v/>
      </c>
      <c r="H939" s="49" t="str">
        <f t="shared" si="72"/>
        <v/>
      </c>
      <c r="I939" s="49" t="str">
        <f t="shared" si="71"/>
        <v/>
      </c>
      <c r="J939" s="49" t="str">
        <f t="shared" si="71"/>
        <v/>
      </c>
      <c r="K939" s="50" t="str">
        <f t="shared" si="71"/>
        <v/>
      </c>
      <c r="L939" s="49" t="str">
        <f t="shared" si="68"/>
        <v/>
      </c>
      <c r="M939" s="49" t="str">
        <f t="shared" si="68"/>
        <v/>
      </c>
      <c r="N939" s="49" t="str">
        <f t="shared" si="68"/>
        <v/>
      </c>
      <c r="O939" s="49" t="str">
        <f t="shared" si="69"/>
        <v/>
      </c>
      <c r="P939" s="49" t="str">
        <f t="shared" si="70"/>
        <v/>
      </c>
      <c r="Q939" s="49" t="str">
        <f t="shared" si="70"/>
        <v/>
      </c>
      <c r="R939" s="50" t="str">
        <f t="shared" si="70"/>
        <v/>
      </c>
      <c r="S939" s="10"/>
    </row>
    <row r="940" spans="1:19" x14ac:dyDescent="0.25">
      <c r="A940" s="10"/>
      <c r="B940" s="4" t="str">
        <f>'CALC | Main Engine'!$B940</f>
        <v/>
      </c>
      <c r="C940" s="5" t="str">
        <f>'CALC | Main Engine'!$E940</f>
        <v/>
      </c>
      <c r="D940" s="27" t="str">
        <f>IF(ISBLANK('INPUT | Operations'!$C945),"",'INPUT | Operations'!$C944)</f>
        <v/>
      </c>
      <c r="E940" s="32" t="str">
        <f>IF(ISBLANK('INPUT | Operations'!$C945),"",'INPUT | Operations'!$C945)</f>
        <v/>
      </c>
      <c r="F940" s="123" t="str">
        <f t="shared" si="72"/>
        <v/>
      </c>
      <c r="G940" s="49" t="str">
        <f t="shared" si="72"/>
        <v/>
      </c>
      <c r="H940" s="49" t="str">
        <f t="shared" si="72"/>
        <v/>
      </c>
      <c r="I940" s="49" t="str">
        <f t="shared" si="71"/>
        <v/>
      </c>
      <c r="J940" s="49" t="str">
        <f t="shared" si="71"/>
        <v/>
      </c>
      <c r="K940" s="50" t="str">
        <f t="shared" si="71"/>
        <v/>
      </c>
      <c r="L940" s="49" t="str">
        <f t="shared" si="68"/>
        <v/>
      </c>
      <c r="M940" s="49" t="str">
        <f t="shared" si="68"/>
        <v/>
      </c>
      <c r="N940" s="49" t="str">
        <f t="shared" si="68"/>
        <v/>
      </c>
      <c r="O940" s="49" t="str">
        <f t="shared" si="69"/>
        <v/>
      </c>
      <c r="P940" s="49" t="str">
        <f t="shared" si="70"/>
        <v/>
      </c>
      <c r="Q940" s="49" t="str">
        <f t="shared" si="70"/>
        <v/>
      </c>
      <c r="R940" s="50" t="str">
        <f t="shared" si="70"/>
        <v/>
      </c>
      <c r="S940" s="10"/>
    </row>
    <row r="941" spans="1:19" x14ac:dyDescent="0.25">
      <c r="A941" s="10"/>
      <c r="B941" s="4" t="str">
        <f>'CALC | Main Engine'!$B941</f>
        <v/>
      </c>
      <c r="C941" s="5" t="str">
        <f>'CALC | Main Engine'!$E941</f>
        <v/>
      </c>
      <c r="D941" s="27" t="str">
        <f>IF(ISBLANK('INPUT | Operations'!$C946),"",'INPUT | Operations'!$C945)</f>
        <v/>
      </c>
      <c r="E941" s="32" t="str">
        <f>IF(ISBLANK('INPUT | Operations'!$C946),"",'INPUT | Operations'!$C946)</f>
        <v/>
      </c>
      <c r="F941" s="123" t="str">
        <f t="shared" si="72"/>
        <v/>
      </c>
      <c r="G941" s="49" t="str">
        <f t="shared" si="72"/>
        <v/>
      </c>
      <c r="H941" s="49" t="str">
        <f t="shared" si="72"/>
        <v/>
      </c>
      <c r="I941" s="49" t="str">
        <f t="shared" si="71"/>
        <v/>
      </c>
      <c r="J941" s="49" t="str">
        <f t="shared" si="71"/>
        <v/>
      </c>
      <c r="K941" s="50" t="str">
        <f t="shared" si="71"/>
        <v/>
      </c>
      <c r="L941" s="49" t="str">
        <f t="shared" si="68"/>
        <v/>
      </c>
      <c r="M941" s="49" t="str">
        <f t="shared" si="68"/>
        <v/>
      </c>
      <c r="N941" s="49" t="str">
        <f t="shared" si="68"/>
        <v/>
      </c>
      <c r="O941" s="49" t="str">
        <f t="shared" si="69"/>
        <v/>
      </c>
      <c r="P941" s="49" t="str">
        <f t="shared" si="70"/>
        <v/>
      </c>
      <c r="Q941" s="49" t="str">
        <f t="shared" si="70"/>
        <v/>
      </c>
      <c r="R941" s="50" t="str">
        <f t="shared" si="70"/>
        <v/>
      </c>
      <c r="S941" s="10"/>
    </row>
    <row r="942" spans="1:19" x14ac:dyDescent="0.25">
      <c r="A942" s="10"/>
      <c r="B942" s="4" t="str">
        <f>'CALC | Main Engine'!$B942</f>
        <v/>
      </c>
      <c r="C942" s="5" t="str">
        <f>'CALC | Main Engine'!$E942</f>
        <v/>
      </c>
      <c r="D942" s="27" t="str">
        <f>IF(ISBLANK('INPUT | Operations'!$C947),"",'INPUT | Operations'!$C946)</f>
        <v/>
      </c>
      <c r="E942" s="32" t="str">
        <f>IF(ISBLANK('INPUT | Operations'!$C947),"",'INPUT | Operations'!$C947)</f>
        <v/>
      </c>
      <c r="F942" s="123" t="str">
        <f t="shared" si="72"/>
        <v/>
      </c>
      <c r="G942" s="49" t="str">
        <f t="shared" si="72"/>
        <v/>
      </c>
      <c r="H942" s="49" t="str">
        <f t="shared" si="72"/>
        <v/>
      </c>
      <c r="I942" s="49" t="str">
        <f t="shared" si="71"/>
        <v/>
      </c>
      <c r="J942" s="49" t="str">
        <f t="shared" si="71"/>
        <v/>
      </c>
      <c r="K942" s="50" t="str">
        <f t="shared" si="71"/>
        <v/>
      </c>
      <c r="L942" s="49" t="str">
        <f t="shared" si="68"/>
        <v/>
      </c>
      <c r="M942" s="49" t="str">
        <f t="shared" si="68"/>
        <v/>
      </c>
      <c r="N942" s="49" t="str">
        <f t="shared" si="68"/>
        <v/>
      </c>
      <c r="O942" s="49" t="str">
        <f t="shared" si="69"/>
        <v/>
      </c>
      <c r="P942" s="49" t="str">
        <f t="shared" si="70"/>
        <v/>
      </c>
      <c r="Q942" s="49" t="str">
        <f t="shared" si="70"/>
        <v/>
      </c>
      <c r="R942" s="50" t="str">
        <f t="shared" si="70"/>
        <v/>
      </c>
      <c r="S942" s="10"/>
    </row>
    <row r="943" spans="1:19" x14ac:dyDescent="0.25">
      <c r="A943" s="10"/>
      <c r="B943" s="4" t="str">
        <f>'CALC | Main Engine'!$B943</f>
        <v/>
      </c>
      <c r="C943" s="5" t="str">
        <f>'CALC | Main Engine'!$E943</f>
        <v/>
      </c>
      <c r="D943" s="27" t="str">
        <f>IF(ISBLANK('INPUT | Operations'!$C948),"",'INPUT | Operations'!$C947)</f>
        <v/>
      </c>
      <c r="E943" s="32" t="str">
        <f>IF(ISBLANK('INPUT | Operations'!$C948),"",'INPUT | Operations'!$C948)</f>
        <v/>
      </c>
      <c r="F943" s="123" t="str">
        <f t="shared" si="72"/>
        <v/>
      </c>
      <c r="G943" s="49" t="str">
        <f t="shared" si="72"/>
        <v/>
      </c>
      <c r="H943" s="49" t="str">
        <f t="shared" si="72"/>
        <v/>
      </c>
      <c r="I943" s="49" t="str">
        <f t="shared" si="71"/>
        <v/>
      </c>
      <c r="J943" s="49" t="str">
        <f t="shared" si="71"/>
        <v/>
      </c>
      <c r="K943" s="50" t="str">
        <f t="shared" si="71"/>
        <v/>
      </c>
      <c r="L943" s="49" t="str">
        <f t="shared" si="68"/>
        <v/>
      </c>
      <c r="M943" s="49" t="str">
        <f t="shared" si="68"/>
        <v/>
      </c>
      <c r="N943" s="49" t="str">
        <f t="shared" si="68"/>
        <v/>
      </c>
      <c r="O943" s="49" t="str">
        <f t="shared" si="69"/>
        <v/>
      </c>
      <c r="P943" s="49" t="str">
        <f t="shared" si="70"/>
        <v/>
      </c>
      <c r="Q943" s="49" t="str">
        <f t="shared" si="70"/>
        <v/>
      </c>
      <c r="R943" s="50" t="str">
        <f t="shared" si="70"/>
        <v/>
      </c>
      <c r="S943" s="10"/>
    </row>
    <row r="944" spans="1:19" x14ac:dyDescent="0.25">
      <c r="A944" s="10"/>
      <c r="B944" s="4" t="str">
        <f>'CALC | Main Engine'!$B944</f>
        <v/>
      </c>
      <c r="C944" s="5" t="str">
        <f>'CALC | Main Engine'!$E944</f>
        <v/>
      </c>
      <c r="D944" s="27" t="str">
        <f>IF(ISBLANK('INPUT | Operations'!$C949),"",'INPUT | Operations'!$C948)</f>
        <v/>
      </c>
      <c r="E944" s="32" t="str">
        <f>IF(ISBLANK('INPUT | Operations'!$C949),"",'INPUT | Operations'!$C949)</f>
        <v/>
      </c>
      <c r="F944" s="123" t="str">
        <f t="shared" si="72"/>
        <v/>
      </c>
      <c r="G944" s="49" t="str">
        <f t="shared" si="72"/>
        <v/>
      </c>
      <c r="H944" s="49" t="str">
        <f t="shared" si="72"/>
        <v/>
      </c>
      <c r="I944" s="49" t="str">
        <f t="shared" si="71"/>
        <v/>
      </c>
      <c r="J944" s="49" t="str">
        <f t="shared" si="71"/>
        <v/>
      </c>
      <c r="K944" s="50" t="str">
        <f t="shared" si="71"/>
        <v/>
      </c>
      <c r="L944" s="49" t="str">
        <f t="shared" si="68"/>
        <v/>
      </c>
      <c r="M944" s="49" t="str">
        <f t="shared" si="68"/>
        <v/>
      </c>
      <c r="N944" s="49" t="str">
        <f t="shared" si="68"/>
        <v/>
      </c>
      <c r="O944" s="49" t="str">
        <f t="shared" si="69"/>
        <v/>
      </c>
      <c r="P944" s="49" t="str">
        <f t="shared" si="70"/>
        <v/>
      </c>
      <c r="Q944" s="49" t="str">
        <f t="shared" si="70"/>
        <v/>
      </c>
      <c r="R944" s="50" t="str">
        <f t="shared" si="70"/>
        <v/>
      </c>
      <c r="S944" s="10"/>
    </row>
    <row r="945" spans="1:19" x14ac:dyDescent="0.25">
      <c r="A945" s="10"/>
      <c r="B945" s="4" t="str">
        <f>'CALC | Main Engine'!$B945</f>
        <v/>
      </c>
      <c r="C945" s="5" t="str">
        <f>'CALC | Main Engine'!$E945</f>
        <v/>
      </c>
      <c r="D945" s="27" t="str">
        <f>IF(ISBLANK('INPUT | Operations'!$C950),"",'INPUT | Operations'!$C949)</f>
        <v/>
      </c>
      <c r="E945" s="32" t="str">
        <f>IF(ISBLANK('INPUT | Operations'!$C950),"",'INPUT | Operations'!$C950)</f>
        <v/>
      </c>
      <c r="F945" s="123" t="str">
        <f t="shared" si="72"/>
        <v/>
      </c>
      <c r="G945" s="49" t="str">
        <f t="shared" si="72"/>
        <v/>
      </c>
      <c r="H945" s="49" t="str">
        <f t="shared" si="72"/>
        <v/>
      </c>
      <c r="I945" s="49" t="str">
        <f t="shared" si="71"/>
        <v/>
      </c>
      <c r="J945" s="49" t="str">
        <f t="shared" si="71"/>
        <v/>
      </c>
      <c r="K945" s="50" t="str">
        <f t="shared" si="71"/>
        <v/>
      </c>
      <c r="L945" s="49" t="str">
        <f t="shared" si="68"/>
        <v/>
      </c>
      <c r="M945" s="49" t="str">
        <f t="shared" si="68"/>
        <v/>
      </c>
      <c r="N945" s="49" t="str">
        <f t="shared" si="68"/>
        <v/>
      </c>
      <c r="O945" s="49" t="str">
        <f t="shared" si="69"/>
        <v/>
      </c>
      <c r="P945" s="49" t="str">
        <f t="shared" si="70"/>
        <v/>
      </c>
      <c r="Q945" s="49" t="str">
        <f t="shared" si="70"/>
        <v/>
      </c>
      <c r="R945" s="50" t="str">
        <f t="shared" si="70"/>
        <v/>
      </c>
      <c r="S945" s="10"/>
    </row>
    <row r="946" spans="1:19" x14ac:dyDescent="0.25">
      <c r="A946" s="10"/>
      <c r="B946" s="4" t="str">
        <f>'CALC | Main Engine'!$B946</f>
        <v/>
      </c>
      <c r="C946" s="5" t="str">
        <f>'CALC | Main Engine'!$E946</f>
        <v/>
      </c>
      <c r="D946" s="27" t="str">
        <f>IF(ISBLANK('INPUT | Operations'!$C951),"",'INPUT | Operations'!$C950)</f>
        <v/>
      </c>
      <c r="E946" s="32" t="str">
        <f>IF(ISBLANK('INPUT | Operations'!$C951),"",'INPUT | Operations'!$C951)</f>
        <v/>
      </c>
      <c r="F946" s="123" t="str">
        <f t="shared" si="72"/>
        <v/>
      </c>
      <c r="G946" s="49" t="str">
        <f t="shared" si="72"/>
        <v/>
      </c>
      <c r="H946" s="49" t="str">
        <f t="shared" si="72"/>
        <v/>
      </c>
      <c r="I946" s="49" t="str">
        <f t="shared" si="71"/>
        <v/>
      </c>
      <c r="J946" s="49" t="str">
        <f t="shared" si="71"/>
        <v/>
      </c>
      <c r="K946" s="50" t="str">
        <f t="shared" si="71"/>
        <v/>
      </c>
      <c r="L946" s="49" t="str">
        <f t="shared" si="68"/>
        <v/>
      </c>
      <c r="M946" s="49" t="str">
        <f t="shared" si="68"/>
        <v/>
      </c>
      <c r="N946" s="49" t="str">
        <f t="shared" si="68"/>
        <v/>
      </c>
      <c r="O946" s="49" t="str">
        <f t="shared" si="69"/>
        <v/>
      </c>
      <c r="P946" s="49" t="str">
        <f t="shared" si="70"/>
        <v/>
      </c>
      <c r="Q946" s="49" t="str">
        <f t="shared" si="70"/>
        <v/>
      </c>
      <c r="R946" s="50" t="str">
        <f t="shared" si="70"/>
        <v/>
      </c>
      <c r="S946" s="10"/>
    </row>
    <row r="947" spans="1:19" x14ac:dyDescent="0.25">
      <c r="A947" s="10"/>
      <c r="B947" s="4" t="str">
        <f>'CALC | Main Engine'!$B947</f>
        <v/>
      </c>
      <c r="C947" s="5" t="str">
        <f>'CALC | Main Engine'!$E947</f>
        <v/>
      </c>
      <c r="D947" s="27" t="str">
        <f>IF(ISBLANK('INPUT | Operations'!$C952),"",'INPUT | Operations'!$C951)</f>
        <v/>
      </c>
      <c r="E947" s="32" t="str">
        <f>IF(ISBLANK('INPUT | Operations'!$C952),"",'INPUT | Operations'!$C952)</f>
        <v/>
      </c>
      <c r="F947" s="123" t="str">
        <f t="shared" si="72"/>
        <v/>
      </c>
      <c r="G947" s="49" t="str">
        <f t="shared" si="72"/>
        <v/>
      </c>
      <c r="H947" s="49" t="str">
        <f t="shared" si="72"/>
        <v/>
      </c>
      <c r="I947" s="49" t="str">
        <f t="shared" si="71"/>
        <v/>
      </c>
      <c r="J947" s="49" t="str">
        <f t="shared" si="71"/>
        <v/>
      </c>
      <c r="K947" s="50" t="str">
        <f t="shared" si="71"/>
        <v/>
      </c>
      <c r="L947" s="49" t="str">
        <f t="shared" si="68"/>
        <v/>
      </c>
      <c r="M947" s="49" t="str">
        <f t="shared" si="68"/>
        <v/>
      </c>
      <c r="N947" s="49" t="str">
        <f t="shared" si="68"/>
        <v/>
      </c>
      <c r="O947" s="49" t="str">
        <f t="shared" si="69"/>
        <v/>
      </c>
      <c r="P947" s="49" t="str">
        <f t="shared" si="70"/>
        <v/>
      </c>
      <c r="Q947" s="49" t="str">
        <f t="shared" si="70"/>
        <v/>
      </c>
      <c r="R947" s="50" t="str">
        <f t="shared" si="70"/>
        <v/>
      </c>
      <c r="S947" s="10"/>
    </row>
    <row r="948" spans="1:19" x14ac:dyDescent="0.25">
      <c r="A948" s="10"/>
      <c r="B948" s="4" t="str">
        <f>'CALC | Main Engine'!$B948</f>
        <v/>
      </c>
      <c r="C948" s="5" t="str">
        <f>'CALC | Main Engine'!$E948</f>
        <v/>
      </c>
      <c r="D948" s="27" t="str">
        <f>IF(ISBLANK('INPUT | Operations'!$C953),"",'INPUT | Operations'!$C952)</f>
        <v/>
      </c>
      <c r="E948" s="32" t="str">
        <f>IF(ISBLANK('INPUT | Operations'!$C953),"",'INPUT | Operations'!$C953)</f>
        <v/>
      </c>
      <c r="F948" s="123" t="str">
        <f t="shared" si="72"/>
        <v/>
      </c>
      <c r="G948" s="49" t="str">
        <f t="shared" si="72"/>
        <v/>
      </c>
      <c r="H948" s="49" t="str">
        <f t="shared" si="72"/>
        <v/>
      </c>
      <c r="I948" s="49" t="str">
        <f t="shared" si="71"/>
        <v/>
      </c>
      <c r="J948" s="49" t="str">
        <f t="shared" si="71"/>
        <v/>
      </c>
      <c r="K948" s="50" t="str">
        <f t="shared" si="71"/>
        <v/>
      </c>
      <c r="L948" s="49" t="str">
        <f t="shared" si="68"/>
        <v/>
      </c>
      <c r="M948" s="49" t="str">
        <f t="shared" si="68"/>
        <v/>
      </c>
      <c r="N948" s="49" t="str">
        <f t="shared" si="68"/>
        <v/>
      </c>
      <c r="O948" s="49" t="str">
        <f t="shared" si="69"/>
        <v/>
      </c>
      <c r="P948" s="49" t="str">
        <f t="shared" si="70"/>
        <v/>
      </c>
      <c r="Q948" s="49" t="str">
        <f t="shared" si="70"/>
        <v/>
      </c>
      <c r="R948" s="50" t="str">
        <f t="shared" si="70"/>
        <v/>
      </c>
      <c r="S948" s="10"/>
    </row>
    <row r="949" spans="1:19" x14ac:dyDescent="0.25">
      <c r="A949" s="10"/>
      <c r="B949" s="4" t="str">
        <f>'CALC | Main Engine'!$B949</f>
        <v/>
      </c>
      <c r="C949" s="5" t="str">
        <f>'CALC | Main Engine'!$E949</f>
        <v/>
      </c>
      <c r="D949" s="27" t="str">
        <f>IF(ISBLANK('INPUT | Operations'!$C954),"",'INPUT | Operations'!$C953)</f>
        <v/>
      </c>
      <c r="E949" s="32" t="str">
        <f>IF(ISBLANK('INPUT | Operations'!$C954),"",'INPUT | Operations'!$C954)</f>
        <v/>
      </c>
      <c r="F949" s="123" t="str">
        <f t="shared" si="72"/>
        <v/>
      </c>
      <c r="G949" s="49" t="str">
        <f t="shared" si="72"/>
        <v/>
      </c>
      <c r="H949" s="49" t="str">
        <f t="shared" si="72"/>
        <v/>
      </c>
      <c r="I949" s="49" t="str">
        <f t="shared" si="71"/>
        <v/>
      </c>
      <c r="J949" s="49" t="str">
        <f t="shared" si="71"/>
        <v/>
      </c>
      <c r="K949" s="50" t="str">
        <f t="shared" si="71"/>
        <v/>
      </c>
      <c r="L949" s="49" t="str">
        <f t="shared" si="68"/>
        <v/>
      </c>
      <c r="M949" s="49" t="str">
        <f t="shared" si="68"/>
        <v/>
      </c>
      <c r="N949" s="49" t="str">
        <f t="shared" si="68"/>
        <v/>
      </c>
      <c r="O949" s="49" t="str">
        <f t="shared" si="69"/>
        <v/>
      </c>
      <c r="P949" s="49" t="str">
        <f t="shared" si="70"/>
        <v/>
      </c>
      <c r="Q949" s="49" t="str">
        <f t="shared" si="70"/>
        <v/>
      </c>
      <c r="R949" s="50" t="str">
        <f t="shared" si="70"/>
        <v/>
      </c>
      <c r="S949" s="10"/>
    </row>
    <row r="950" spans="1:19" x14ac:dyDescent="0.25">
      <c r="A950" s="10"/>
      <c r="B950" s="4" t="str">
        <f>'CALC | Main Engine'!$B950</f>
        <v/>
      </c>
      <c r="C950" s="5" t="str">
        <f>'CALC | Main Engine'!$E950</f>
        <v/>
      </c>
      <c r="D950" s="27" t="str">
        <f>IF(ISBLANK('INPUT | Operations'!$C955),"",'INPUT | Operations'!$C954)</f>
        <v/>
      </c>
      <c r="E950" s="32" t="str">
        <f>IF(ISBLANK('INPUT | Operations'!$C955),"",'INPUT | Operations'!$C955)</f>
        <v/>
      </c>
      <c r="F950" s="123" t="str">
        <f t="shared" si="72"/>
        <v/>
      </c>
      <c r="G950" s="49" t="str">
        <f t="shared" si="72"/>
        <v/>
      </c>
      <c r="H950" s="49" t="str">
        <f t="shared" si="72"/>
        <v/>
      </c>
      <c r="I950" s="49" t="str">
        <f t="shared" si="71"/>
        <v/>
      </c>
      <c r="J950" s="49" t="str">
        <f t="shared" si="71"/>
        <v/>
      </c>
      <c r="K950" s="50" t="str">
        <f t="shared" si="71"/>
        <v/>
      </c>
      <c r="L950" s="49" t="str">
        <f t="shared" si="68"/>
        <v/>
      </c>
      <c r="M950" s="49" t="str">
        <f t="shared" si="68"/>
        <v/>
      </c>
      <c r="N950" s="49" t="str">
        <f t="shared" si="68"/>
        <v/>
      </c>
      <c r="O950" s="49" t="str">
        <f t="shared" si="69"/>
        <v/>
      </c>
      <c r="P950" s="49" t="str">
        <f t="shared" si="70"/>
        <v/>
      </c>
      <c r="Q950" s="49" t="str">
        <f t="shared" si="70"/>
        <v/>
      </c>
      <c r="R950" s="50" t="str">
        <f t="shared" si="70"/>
        <v/>
      </c>
      <c r="S950" s="10"/>
    </row>
    <row r="951" spans="1:19" x14ac:dyDescent="0.25">
      <c r="A951" s="10"/>
      <c r="B951" s="4" t="str">
        <f>'CALC | Main Engine'!$B951</f>
        <v/>
      </c>
      <c r="C951" s="5" t="str">
        <f>'CALC | Main Engine'!$E951</f>
        <v/>
      </c>
      <c r="D951" s="27" t="str">
        <f>IF(ISBLANK('INPUT | Operations'!$C956),"",'INPUT | Operations'!$C955)</f>
        <v/>
      </c>
      <c r="E951" s="32" t="str">
        <f>IF(ISBLANK('INPUT | Operations'!$C956),"",'INPUT | Operations'!$C956)</f>
        <v/>
      </c>
      <c r="F951" s="123" t="str">
        <f t="shared" si="72"/>
        <v/>
      </c>
      <c r="G951" s="49" t="str">
        <f t="shared" si="72"/>
        <v/>
      </c>
      <c r="H951" s="49" t="str">
        <f t="shared" si="72"/>
        <v/>
      </c>
      <c r="I951" s="49" t="str">
        <f t="shared" si="71"/>
        <v/>
      </c>
      <c r="J951" s="49" t="str">
        <f t="shared" si="71"/>
        <v/>
      </c>
      <c r="K951" s="50" t="str">
        <f t="shared" si="71"/>
        <v/>
      </c>
      <c r="L951" s="49" t="str">
        <f t="shared" si="68"/>
        <v/>
      </c>
      <c r="M951" s="49" t="str">
        <f t="shared" si="68"/>
        <v/>
      </c>
      <c r="N951" s="49" t="str">
        <f t="shared" si="68"/>
        <v/>
      </c>
      <c r="O951" s="49" t="str">
        <f t="shared" si="69"/>
        <v/>
      </c>
      <c r="P951" s="49" t="str">
        <f t="shared" si="70"/>
        <v/>
      </c>
      <c r="Q951" s="49" t="str">
        <f t="shared" si="70"/>
        <v/>
      </c>
      <c r="R951" s="50" t="str">
        <f t="shared" si="70"/>
        <v/>
      </c>
      <c r="S951" s="10"/>
    </row>
    <row r="952" spans="1:19" x14ac:dyDescent="0.25">
      <c r="A952" s="10"/>
      <c r="B952" s="4" t="str">
        <f>'CALC | Main Engine'!$B952</f>
        <v/>
      </c>
      <c r="C952" s="5" t="str">
        <f>'CALC | Main Engine'!$E952</f>
        <v/>
      </c>
      <c r="D952" s="27" t="str">
        <f>IF(ISBLANK('INPUT | Operations'!$C957),"",'INPUT | Operations'!$C956)</f>
        <v/>
      </c>
      <c r="E952" s="32" t="str">
        <f>IF(ISBLANK('INPUT | Operations'!$C957),"",'INPUT | Operations'!$C957)</f>
        <v/>
      </c>
      <c r="F952" s="123" t="str">
        <f t="shared" si="72"/>
        <v/>
      </c>
      <c r="G952" s="49" t="str">
        <f t="shared" si="72"/>
        <v/>
      </c>
      <c r="H952" s="49" t="str">
        <f t="shared" si="72"/>
        <v/>
      </c>
      <c r="I952" s="49" t="str">
        <f t="shared" si="71"/>
        <v/>
      </c>
      <c r="J952" s="49" t="str">
        <f t="shared" si="71"/>
        <v/>
      </c>
      <c r="K952" s="50" t="str">
        <f t="shared" si="71"/>
        <v/>
      </c>
      <c r="L952" s="49" t="str">
        <f t="shared" si="68"/>
        <v/>
      </c>
      <c r="M952" s="49" t="str">
        <f t="shared" si="68"/>
        <v/>
      </c>
      <c r="N952" s="49" t="str">
        <f t="shared" si="68"/>
        <v/>
      </c>
      <c r="O952" s="49" t="str">
        <f t="shared" si="69"/>
        <v/>
      </c>
      <c r="P952" s="49" t="str">
        <f t="shared" si="70"/>
        <v/>
      </c>
      <c r="Q952" s="49" t="str">
        <f t="shared" si="70"/>
        <v/>
      </c>
      <c r="R952" s="50" t="str">
        <f t="shared" si="70"/>
        <v/>
      </c>
      <c r="S952" s="10"/>
    </row>
    <row r="953" spans="1:19" x14ac:dyDescent="0.25">
      <c r="A953" s="10"/>
      <c r="B953" s="4" t="str">
        <f>'CALC | Main Engine'!$B953</f>
        <v/>
      </c>
      <c r="C953" s="5" t="str">
        <f>'CALC | Main Engine'!$E953</f>
        <v/>
      </c>
      <c r="D953" s="27" t="str">
        <f>IF(ISBLANK('INPUT | Operations'!$C958),"",'INPUT | Operations'!$C957)</f>
        <v/>
      </c>
      <c r="E953" s="32" t="str">
        <f>IF(ISBLANK('INPUT | Operations'!$C958),"",'INPUT | Operations'!$C958)</f>
        <v/>
      </c>
      <c r="F953" s="123" t="str">
        <f t="shared" si="72"/>
        <v/>
      </c>
      <c r="G953" s="49" t="str">
        <f t="shared" si="72"/>
        <v/>
      </c>
      <c r="H953" s="49" t="str">
        <f t="shared" si="72"/>
        <v/>
      </c>
      <c r="I953" s="49" t="str">
        <f t="shared" si="71"/>
        <v/>
      </c>
      <c r="J953" s="49" t="str">
        <f t="shared" si="71"/>
        <v/>
      </c>
      <c r="K953" s="50" t="str">
        <f t="shared" si="71"/>
        <v/>
      </c>
      <c r="L953" s="49" t="str">
        <f t="shared" si="68"/>
        <v/>
      </c>
      <c r="M953" s="49" t="str">
        <f t="shared" si="68"/>
        <v/>
      </c>
      <c r="N953" s="49" t="str">
        <f t="shared" si="68"/>
        <v/>
      </c>
      <c r="O953" s="49" t="str">
        <f t="shared" si="69"/>
        <v/>
      </c>
      <c r="P953" s="49" t="str">
        <f t="shared" si="70"/>
        <v/>
      </c>
      <c r="Q953" s="49" t="str">
        <f t="shared" si="70"/>
        <v/>
      </c>
      <c r="R953" s="50" t="str">
        <f t="shared" si="70"/>
        <v/>
      </c>
      <c r="S953" s="10"/>
    </row>
    <row r="954" spans="1:19" x14ac:dyDescent="0.25">
      <c r="A954" s="10"/>
      <c r="B954" s="4" t="str">
        <f>'CALC | Main Engine'!$B954</f>
        <v/>
      </c>
      <c r="C954" s="5" t="str">
        <f>'CALC | Main Engine'!$E954</f>
        <v/>
      </c>
      <c r="D954" s="27" t="str">
        <f>IF(ISBLANK('INPUT | Operations'!$C959),"",'INPUT | Operations'!$C958)</f>
        <v/>
      </c>
      <c r="E954" s="32" t="str">
        <f>IF(ISBLANK('INPUT | Operations'!$C959),"",'INPUT | Operations'!$C959)</f>
        <v/>
      </c>
      <c r="F954" s="123" t="str">
        <f t="shared" si="72"/>
        <v/>
      </c>
      <c r="G954" s="49" t="str">
        <f t="shared" si="72"/>
        <v/>
      </c>
      <c r="H954" s="49" t="str">
        <f t="shared" si="72"/>
        <v/>
      </c>
      <c r="I954" s="49" t="str">
        <f t="shared" si="71"/>
        <v/>
      </c>
      <c r="J954" s="49" t="str">
        <f t="shared" si="71"/>
        <v/>
      </c>
      <c r="K954" s="50" t="str">
        <f t="shared" si="71"/>
        <v/>
      </c>
      <c r="L954" s="49" t="str">
        <f t="shared" si="68"/>
        <v/>
      </c>
      <c r="M954" s="49" t="str">
        <f t="shared" si="68"/>
        <v/>
      </c>
      <c r="N954" s="49" t="str">
        <f t="shared" si="68"/>
        <v/>
      </c>
      <c r="O954" s="49" t="str">
        <f t="shared" si="69"/>
        <v/>
      </c>
      <c r="P954" s="49" t="str">
        <f t="shared" si="70"/>
        <v/>
      </c>
      <c r="Q954" s="49" t="str">
        <f t="shared" si="70"/>
        <v/>
      </c>
      <c r="R954" s="50" t="str">
        <f t="shared" si="70"/>
        <v/>
      </c>
      <c r="S954" s="10"/>
    </row>
    <row r="955" spans="1:19" x14ac:dyDescent="0.25">
      <c r="A955" s="10"/>
      <c r="B955" s="4" t="str">
        <f>'CALC | Main Engine'!$B955</f>
        <v/>
      </c>
      <c r="C955" s="5" t="str">
        <f>'CALC | Main Engine'!$E955</f>
        <v/>
      </c>
      <c r="D955" s="27" t="str">
        <f>IF(ISBLANK('INPUT | Operations'!$C960),"",'INPUT | Operations'!$C959)</f>
        <v/>
      </c>
      <c r="E955" s="32" t="str">
        <f>IF(ISBLANK('INPUT | Operations'!$C960),"",'INPUT | Operations'!$C960)</f>
        <v/>
      </c>
      <c r="F955" s="123" t="str">
        <f t="shared" si="72"/>
        <v/>
      </c>
      <c r="G955" s="49" t="str">
        <f t="shared" si="72"/>
        <v/>
      </c>
      <c r="H955" s="49" t="str">
        <f t="shared" si="72"/>
        <v/>
      </c>
      <c r="I955" s="49" t="str">
        <f t="shared" si="71"/>
        <v/>
      </c>
      <c r="J955" s="49" t="str">
        <f t="shared" si="71"/>
        <v/>
      </c>
      <c r="K955" s="50" t="str">
        <f t="shared" si="71"/>
        <v/>
      </c>
      <c r="L955" s="49" t="str">
        <f t="shared" si="68"/>
        <v/>
      </c>
      <c r="M955" s="49" t="str">
        <f t="shared" si="68"/>
        <v/>
      </c>
      <c r="N955" s="49" t="str">
        <f t="shared" si="68"/>
        <v/>
      </c>
      <c r="O955" s="49" t="str">
        <f t="shared" si="69"/>
        <v/>
      </c>
      <c r="P955" s="49" t="str">
        <f t="shared" si="70"/>
        <v/>
      </c>
      <c r="Q955" s="49" t="str">
        <f t="shared" si="70"/>
        <v/>
      </c>
      <c r="R955" s="50" t="str">
        <f t="shared" si="70"/>
        <v/>
      </c>
      <c r="S955" s="10"/>
    </row>
    <row r="956" spans="1:19" x14ac:dyDescent="0.25">
      <c r="A956" s="10"/>
      <c r="B956" s="4" t="str">
        <f>'CALC | Main Engine'!$B956</f>
        <v/>
      </c>
      <c r="C956" s="5" t="str">
        <f>'CALC | Main Engine'!$E956</f>
        <v/>
      </c>
      <c r="D956" s="27" t="str">
        <f>IF(ISBLANK('INPUT | Operations'!$C961),"",'INPUT | Operations'!$C960)</f>
        <v/>
      </c>
      <c r="E956" s="32" t="str">
        <f>IF(ISBLANK('INPUT | Operations'!$C961),"",'INPUT | Operations'!$C961)</f>
        <v/>
      </c>
      <c r="F956" s="123" t="str">
        <f t="shared" si="72"/>
        <v/>
      </c>
      <c r="G956" s="49" t="str">
        <f t="shared" si="72"/>
        <v/>
      </c>
      <c r="H956" s="49" t="str">
        <f t="shared" si="72"/>
        <v/>
      </c>
      <c r="I956" s="49" t="str">
        <f t="shared" si="71"/>
        <v/>
      </c>
      <c r="J956" s="49" t="str">
        <f t="shared" si="71"/>
        <v/>
      </c>
      <c r="K956" s="50" t="str">
        <f t="shared" si="71"/>
        <v/>
      </c>
      <c r="L956" s="49" t="str">
        <f t="shared" si="68"/>
        <v/>
      </c>
      <c r="M956" s="49" t="str">
        <f t="shared" si="68"/>
        <v/>
      </c>
      <c r="N956" s="49" t="str">
        <f t="shared" si="68"/>
        <v/>
      </c>
      <c r="O956" s="49" t="str">
        <f t="shared" si="69"/>
        <v/>
      </c>
      <c r="P956" s="49" t="str">
        <f t="shared" si="70"/>
        <v/>
      </c>
      <c r="Q956" s="49" t="str">
        <f t="shared" si="70"/>
        <v/>
      </c>
      <c r="R956" s="50" t="str">
        <f t="shared" si="70"/>
        <v/>
      </c>
      <c r="S956" s="10"/>
    </row>
    <row r="957" spans="1:19" x14ac:dyDescent="0.25">
      <c r="A957" s="10"/>
      <c r="B957" s="4" t="str">
        <f>'CALC | Main Engine'!$B957</f>
        <v/>
      </c>
      <c r="C957" s="5" t="str">
        <f>'CALC | Main Engine'!$E957</f>
        <v/>
      </c>
      <c r="D957" s="27" t="str">
        <f>IF(ISBLANK('INPUT | Operations'!$C962),"",'INPUT | Operations'!$C961)</f>
        <v/>
      </c>
      <c r="E957" s="32" t="str">
        <f>IF(ISBLANK('INPUT | Operations'!$C962),"",'INPUT | Operations'!$C962)</f>
        <v/>
      </c>
      <c r="F957" s="123" t="str">
        <f t="shared" si="72"/>
        <v/>
      </c>
      <c r="G957" s="49" t="str">
        <f t="shared" si="72"/>
        <v/>
      </c>
      <c r="H957" s="49" t="str">
        <f t="shared" si="72"/>
        <v/>
      </c>
      <c r="I957" s="49" t="str">
        <f t="shared" si="71"/>
        <v/>
      </c>
      <c r="J957" s="49" t="str">
        <f t="shared" si="71"/>
        <v/>
      </c>
      <c r="K957" s="50" t="str">
        <f t="shared" si="71"/>
        <v/>
      </c>
      <c r="L957" s="49" t="str">
        <f t="shared" si="68"/>
        <v/>
      </c>
      <c r="M957" s="49" t="str">
        <f t="shared" si="68"/>
        <v/>
      </c>
      <c r="N957" s="49" t="str">
        <f t="shared" si="68"/>
        <v/>
      </c>
      <c r="O957" s="49" t="str">
        <f t="shared" si="69"/>
        <v/>
      </c>
      <c r="P957" s="49" t="str">
        <f t="shared" si="70"/>
        <v/>
      </c>
      <c r="Q957" s="49" t="str">
        <f t="shared" si="70"/>
        <v/>
      </c>
      <c r="R957" s="50" t="str">
        <f t="shared" si="70"/>
        <v/>
      </c>
      <c r="S957" s="10"/>
    </row>
    <row r="958" spans="1:19" x14ac:dyDescent="0.25">
      <c r="A958" s="10"/>
      <c r="B958" s="4" t="str">
        <f>'CALC | Main Engine'!$B958</f>
        <v/>
      </c>
      <c r="C958" s="5" t="str">
        <f>'CALC | Main Engine'!$E958</f>
        <v/>
      </c>
      <c r="D958" s="27" t="str">
        <f>IF(ISBLANK('INPUT | Operations'!$C963),"",'INPUT | Operations'!$C962)</f>
        <v/>
      </c>
      <c r="E958" s="32" t="str">
        <f>IF(ISBLANK('INPUT | Operations'!$C963),"",'INPUT | Operations'!$C963)</f>
        <v/>
      </c>
      <c r="F958" s="123" t="str">
        <f t="shared" si="72"/>
        <v/>
      </c>
      <c r="G958" s="49" t="str">
        <f t="shared" si="72"/>
        <v/>
      </c>
      <c r="H958" s="49" t="str">
        <f t="shared" si="72"/>
        <v/>
      </c>
      <c r="I958" s="49" t="str">
        <f t="shared" si="71"/>
        <v/>
      </c>
      <c r="J958" s="49" t="str">
        <f t="shared" si="71"/>
        <v/>
      </c>
      <c r="K958" s="50" t="str">
        <f t="shared" si="71"/>
        <v/>
      </c>
      <c r="L958" s="49" t="str">
        <f t="shared" si="68"/>
        <v/>
      </c>
      <c r="M958" s="49" t="str">
        <f t="shared" si="68"/>
        <v/>
      </c>
      <c r="N958" s="49" t="str">
        <f t="shared" si="68"/>
        <v/>
      </c>
      <c r="O958" s="49" t="str">
        <f t="shared" si="69"/>
        <v/>
      </c>
      <c r="P958" s="49" t="str">
        <f t="shared" si="70"/>
        <v/>
      </c>
      <c r="Q958" s="49" t="str">
        <f t="shared" si="70"/>
        <v/>
      </c>
      <c r="R958" s="50" t="str">
        <f t="shared" si="70"/>
        <v/>
      </c>
      <c r="S958" s="10"/>
    </row>
    <row r="959" spans="1:19" x14ac:dyDescent="0.25">
      <c r="A959" s="10"/>
      <c r="B959" s="4" t="str">
        <f>'CALC | Main Engine'!$B959</f>
        <v/>
      </c>
      <c r="C959" s="5" t="str">
        <f>'CALC | Main Engine'!$E959</f>
        <v/>
      </c>
      <c r="D959" s="27" t="str">
        <f>IF(ISBLANK('INPUT | Operations'!$C964),"",'INPUT | Operations'!$C963)</f>
        <v/>
      </c>
      <c r="E959" s="32" t="str">
        <f>IF(ISBLANK('INPUT | Operations'!$C964),"",'INPUT | Operations'!$C964)</f>
        <v/>
      </c>
      <c r="F959" s="123" t="str">
        <f t="shared" si="72"/>
        <v/>
      </c>
      <c r="G959" s="49" t="str">
        <f t="shared" si="72"/>
        <v/>
      </c>
      <c r="H959" s="49" t="str">
        <f t="shared" si="72"/>
        <v/>
      </c>
      <c r="I959" s="49" t="str">
        <f t="shared" si="71"/>
        <v/>
      </c>
      <c r="J959" s="49" t="str">
        <f t="shared" si="71"/>
        <v/>
      </c>
      <c r="K959" s="50" t="str">
        <f t="shared" si="71"/>
        <v/>
      </c>
      <c r="L959" s="49" t="str">
        <f t="shared" si="68"/>
        <v/>
      </c>
      <c r="M959" s="49" t="str">
        <f t="shared" si="68"/>
        <v/>
      </c>
      <c r="N959" s="49" t="str">
        <f t="shared" si="68"/>
        <v/>
      </c>
      <c r="O959" s="49" t="str">
        <f t="shared" si="69"/>
        <v/>
      </c>
      <c r="P959" s="49" t="str">
        <f t="shared" si="70"/>
        <v/>
      </c>
      <c r="Q959" s="49" t="str">
        <f t="shared" si="70"/>
        <v/>
      </c>
      <c r="R959" s="50" t="str">
        <f t="shared" si="70"/>
        <v/>
      </c>
      <c r="S959" s="10"/>
    </row>
    <row r="960" spans="1:19" x14ac:dyDescent="0.25">
      <c r="A960" s="10"/>
      <c r="B960" s="4" t="str">
        <f>'CALC | Main Engine'!$B960</f>
        <v/>
      </c>
      <c r="C960" s="5" t="str">
        <f>'CALC | Main Engine'!$E960</f>
        <v/>
      </c>
      <c r="D960" s="27" t="str">
        <f>IF(ISBLANK('INPUT | Operations'!$C965),"",'INPUT | Operations'!$C964)</f>
        <v/>
      </c>
      <c r="E960" s="32" t="str">
        <f>IF(ISBLANK('INPUT | Operations'!$C965),"",'INPUT | Operations'!$C965)</f>
        <v/>
      </c>
      <c r="F960" s="123" t="str">
        <f t="shared" si="72"/>
        <v/>
      </c>
      <c r="G960" s="49" t="str">
        <f t="shared" si="72"/>
        <v/>
      </c>
      <c r="H960" s="49" t="str">
        <f t="shared" si="72"/>
        <v/>
      </c>
      <c r="I960" s="49" t="str">
        <f t="shared" si="71"/>
        <v/>
      </c>
      <c r="J960" s="49" t="str">
        <f t="shared" si="71"/>
        <v/>
      </c>
      <c r="K960" s="50" t="str">
        <f t="shared" si="71"/>
        <v/>
      </c>
      <c r="L960" s="49" t="str">
        <f t="shared" si="68"/>
        <v/>
      </c>
      <c r="M960" s="49" t="str">
        <f t="shared" si="68"/>
        <v/>
      </c>
      <c r="N960" s="49" t="str">
        <f t="shared" si="68"/>
        <v/>
      </c>
      <c r="O960" s="49" t="str">
        <f t="shared" si="69"/>
        <v/>
      </c>
      <c r="P960" s="49" t="str">
        <f t="shared" si="70"/>
        <v/>
      </c>
      <c r="Q960" s="49" t="str">
        <f t="shared" si="70"/>
        <v/>
      </c>
      <c r="R960" s="50" t="str">
        <f t="shared" si="70"/>
        <v/>
      </c>
      <c r="S960" s="10"/>
    </row>
    <row r="961" spans="1:19" x14ac:dyDescent="0.25">
      <c r="A961" s="10"/>
      <c r="B961" s="4" t="str">
        <f>'CALC | Main Engine'!$B961</f>
        <v/>
      </c>
      <c r="C961" s="5" t="str">
        <f>'CALC | Main Engine'!$E961</f>
        <v/>
      </c>
      <c r="D961" s="27" t="str">
        <f>IF(ISBLANK('INPUT | Operations'!$C966),"",'INPUT | Operations'!$C965)</f>
        <v/>
      </c>
      <c r="E961" s="32" t="str">
        <f>IF(ISBLANK('INPUT | Operations'!$C966),"",'INPUT | Operations'!$C966)</f>
        <v/>
      </c>
      <c r="F961" s="123" t="str">
        <f t="shared" si="72"/>
        <v/>
      </c>
      <c r="G961" s="49" t="str">
        <f t="shared" si="72"/>
        <v/>
      </c>
      <c r="H961" s="49" t="str">
        <f t="shared" si="72"/>
        <v/>
      </c>
      <c r="I961" s="49" t="str">
        <f t="shared" si="71"/>
        <v/>
      </c>
      <c r="J961" s="49" t="str">
        <f t="shared" si="71"/>
        <v/>
      </c>
      <c r="K961" s="50" t="str">
        <f t="shared" si="71"/>
        <v/>
      </c>
      <c r="L961" s="49" t="str">
        <f t="shared" si="68"/>
        <v/>
      </c>
      <c r="M961" s="49" t="str">
        <f t="shared" si="68"/>
        <v/>
      </c>
      <c r="N961" s="49" t="str">
        <f t="shared" si="68"/>
        <v/>
      </c>
      <c r="O961" s="49" t="str">
        <f t="shared" si="69"/>
        <v/>
      </c>
      <c r="P961" s="49" t="str">
        <f t="shared" si="70"/>
        <v/>
      </c>
      <c r="Q961" s="49" t="str">
        <f t="shared" si="70"/>
        <v/>
      </c>
      <c r="R961" s="50" t="str">
        <f t="shared" si="70"/>
        <v/>
      </c>
      <c r="S961" s="10"/>
    </row>
    <row r="962" spans="1:19" x14ac:dyDescent="0.25">
      <c r="A962" s="10"/>
      <c r="B962" s="4" t="str">
        <f>'CALC | Main Engine'!$B962</f>
        <v/>
      </c>
      <c r="C962" s="5" t="str">
        <f>'CALC | Main Engine'!$E962</f>
        <v/>
      </c>
      <c r="D962" s="27" t="str">
        <f>IF(ISBLANK('INPUT | Operations'!$C967),"",'INPUT | Operations'!$C966)</f>
        <v/>
      </c>
      <c r="E962" s="32" t="str">
        <f>IF(ISBLANK('INPUT | Operations'!$C967),"",'INPUT | Operations'!$C967)</f>
        <v/>
      </c>
      <c r="F962" s="123" t="str">
        <f t="shared" si="72"/>
        <v/>
      </c>
      <c r="G962" s="49" t="str">
        <f t="shared" si="72"/>
        <v/>
      </c>
      <c r="H962" s="49" t="str">
        <f t="shared" si="72"/>
        <v/>
      </c>
      <c r="I962" s="49" t="str">
        <f t="shared" si="71"/>
        <v/>
      </c>
      <c r="J962" s="49" t="str">
        <f t="shared" si="71"/>
        <v/>
      </c>
      <c r="K962" s="50" t="str">
        <f t="shared" si="71"/>
        <v/>
      </c>
      <c r="L962" s="49" t="str">
        <f t="shared" si="68"/>
        <v/>
      </c>
      <c r="M962" s="49" t="str">
        <f t="shared" si="68"/>
        <v/>
      </c>
      <c r="N962" s="49" t="str">
        <f t="shared" si="68"/>
        <v/>
      </c>
      <c r="O962" s="49" t="str">
        <f t="shared" si="69"/>
        <v/>
      </c>
      <c r="P962" s="49" t="str">
        <f t="shared" si="70"/>
        <v/>
      </c>
      <c r="Q962" s="49" t="str">
        <f t="shared" si="70"/>
        <v/>
      </c>
      <c r="R962" s="50" t="str">
        <f t="shared" si="70"/>
        <v/>
      </c>
      <c r="S962" s="10"/>
    </row>
    <row r="963" spans="1:19" x14ac:dyDescent="0.25">
      <c r="A963" s="10"/>
      <c r="B963" s="4" t="str">
        <f>'CALC | Main Engine'!$B963</f>
        <v/>
      </c>
      <c r="C963" s="5" t="str">
        <f>'CALC | Main Engine'!$E963</f>
        <v/>
      </c>
      <c r="D963" s="27" t="str">
        <f>IF(ISBLANK('INPUT | Operations'!$C968),"",'INPUT | Operations'!$C967)</f>
        <v/>
      </c>
      <c r="E963" s="32" t="str">
        <f>IF(ISBLANK('INPUT | Operations'!$C968),"",'INPUT | Operations'!$C968)</f>
        <v/>
      </c>
      <c r="F963" s="123" t="str">
        <f t="shared" si="72"/>
        <v/>
      </c>
      <c r="G963" s="49" t="str">
        <f t="shared" si="72"/>
        <v/>
      </c>
      <c r="H963" s="49" t="str">
        <f t="shared" si="72"/>
        <v/>
      </c>
      <c r="I963" s="49" t="str">
        <f t="shared" si="71"/>
        <v/>
      </c>
      <c r="J963" s="49" t="str">
        <f t="shared" si="71"/>
        <v/>
      </c>
      <c r="K963" s="50" t="str">
        <f t="shared" si="71"/>
        <v/>
      </c>
      <c r="L963" s="49" t="str">
        <f t="shared" si="68"/>
        <v/>
      </c>
      <c r="M963" s="49" t="str">
        <f t="shared" si="68"/>
        <v/>
      </c>
      <c r="N963" s="49" t="str">
        <f t="shared" si="68"/>
        <v/>
      </c>
      <c r="O963" s="49" t="str">
        <f t="shared" si="69"/>
        <v/>
      </c>
      <c r="P963" s="49" t="str">
        <f t="shared" si="70"/>
        <v/>
      </c>
      <c r="Q963" s="49" t="str">
        <f t="shared" si="70"/>
        <v/>
      </c>
      <c r="R963" s="50" t="str">
        <f t="shared" si="70"/>
        <v/>
      </c>
      <c r="S963" s="10"/>
    </row>
    <row r="964" spans="1:19" x14ac:dyDescent="0.25">
      <c r="A964" s="10"/>
      <c r="B964" s="4" t="str">
        <f>'CALC | Main Engine'!$B964</f>
        <v/>
      </c>
      <c r="C964" s="5" t="str">
        <f>'CALC | Main Engine'!$E964</f>
        <v/>
      </c>
      <c r="D964" s="27" t="str">
        <f>IF(ISBLANK('INPUT | Operations'!$C969),"",'INPUT | Operations'!$C968)</f>
        <v/>
      </c>
      <c r="E964" s="32" t="str">
        <f>IF(ISBLANK('INPUT | Operations'!$C969),"",'INPUT | Operations'!$C969)</f>
        <v/>
      </c>
      <c r="F964" s="123" t="str">
        <f t="shared" si="72"/>
        <v/>
      </c>
      <c r="G964" s="49" t="str">
        <f t="shared" si="72"/>
        <v/>
      </c>
      <c r="H964" s="49" t="str">
        <f t="shared" si="72"/>
        <v/>
      </c>
      <c r="I964" s="49" t="str">
        <f t="shared" si="71"/>
        <v/>
      </c>
      <c r="J964" s="49" t="str">
        <f t="shared" si="71"/>
        <v/>
      </c>
      <c r="K964" s="50" t="str">
        <f t="shared" si="71"/>
        <v/>
      </c>
      <c r="L964" s="49" t="str">
        <f t="shared" si="68"/>
        <v/>
      </c>
      <c r="M964" s="49" t="str">
        <f t="shared" si="68"/>
        <v/>
      </c>
      <c r="N964" s="49" t="str">
        <f t="shared" si="68"/>
        <v/>
      </c>
      <c r="O964" s="49" t="str">
        <f t="shared" si="69"/>
        <v/>
      </c>
      <c r="P964" s="49" t="str">
        <f t="shared" si="70"/>
        <v/>
      </c>
      <c r="Q964" s="49" t="str">
        <f t="shared" si="70"/>
        <v/>
      </c>
      <c r="R964" s="50" t="str">
        <f t="shared" si="70"/>
        <v/>
      </c>
      <c r="S964" s="10"/>
    </row>
    <row r="965" spans="1:19" x14ac:dyDescent="0.25">
      <c r="A965" s="10"/>
      <c r="B965" s="4" t="str">
        <f>'CALC | Main Engine'!$B965</f>
        <v/>
      </c>
      <c r="C965" s="5" t="str">
        <f>'CALC | Main Engine'!$E965</f>
        <v/>
      </c>
      <c r="D965" s="27" t="str">
        <f>IF(ISBLANK('INPUT | Operations'!$C970),"",'INPUT | Operations'!$C969)</f>
        <v/>
      </c>
      <c r="E965" s="32" t="str">
        <f>IF(ISBLANK('INPUT | Operations'!$C970),"",'INPUT | Operations'!$C970)</f>
        <v/>
      </c>
      <c r="F965" s="123" t="str">
        <f t="shared" si="72"/>
        <v/>
      </c>
      <c r="G965" s="49" t="str">
        <f t="shared" si="72"/>
        <v/>
      </c>
      <c r="H965" s="49" t="str">
        <f t="shared" si="72"/>
        <v/>
      </c>
      <c r="I965" s="49" t="str">
        <f t="shared" si="71"/>
        <v/>
      </c>
      <c r="J965" s="49" t="str">
        <f t="shared" si="71"/>
        <v/>
      </c>
      <c r="K965" s="50" t="str">
        <f t="shared" si="71"/>
        <v/>
      </c>
      <c r="L965" s="49" t="str">
        <f t="shared" si="68"/>
        <v/>
      </c>
      <c r="M965" s="49" t="str">
        <f t="shared" si="68"/>
        <v/>
      </c>
      <c r="N965" s="49" t="str">
        <f t="shared" si="68"/>
        <v/>
      </c>
      <c r="O965" s="49" t="str">
        <f t="shared" si="69"/>
        <v/>
      </c>
      <c r="P965" s="49" t="str">
        <f t="shared" si="70"/>
        <v/>
      </c>
      <c r="Q965" s="49" t="str">
        <f t="shared" si="70"/>
        <v/>
      </c>
      <c r="R965" s="50" t="str">
        <f t="shared" si="70"/>
        <v/>
      </c>
      <c r="S965" s="10"/>
    </row>
    <row r="966" spans="1:19" x14ac:dyDescent="0.25">
      <c r="A966" s="10"/>
      <c r="B966" s="4" t="str">
        <f>'CALC | Main Engine'!$B966</f>
        <v/>
      </c>
      <c r="C966" s="5" t="str">
        <f>'CALC | Main Engine'!$E966</f>
        <v/>
      </c>
      <c r="D966" s="27" t="str">
        <f>IF(ISBLANK('INPUT | Operations'!$C971),"",'INPUT | Operations'!$C970)</f>
        <v/>
      </c>
      <c r="E966" s="32" t="str">
        <f>IF(ISBLANK('INPUT | Operations'!$C971),"",'INPUT | Operations'!$C971)</f>
        <v/>
      </c>
      <c r="F966" s="123" t="str">
        <f t="shared" si="72"/>
        <v/>
      </c>
      <c r="G966" s="49" t="str">
        <f t="shared" si="72"/>
        <v/>
      </c>
      <c r="H966" s="49" t="str">
        <f t="shared" si="72"/>
        <v/>
      </c>
      <c r="I966" s="49" t="str">
        <f t="shared" si="71"/>
        <v/>
      </c>
      <c r="J966" s="49" t="str">
        <f t="shared" si="71"/>
        <v/>
      </c>
      <c r="K966" s="50" t="str">
        <f t="shared" si="71"/>
        <v/>
      </c>
      <c r="L966" s="49" t="str">
        <f t="shared" si="68"/>
        <v/>
      </c>
      <c r="M966" s="49" t="str">
        <f t="shared" si="68"/>
        <v/>
      </c>
      <c r="N966" s="49" t="str">
        <f t="shared" si="68"/>
        <v/>
      </c>
      <c r="O966" s="49" t="str">
        <f t="shared" si="69"/>
        <v/>
      </c>
      <c r="P966" s="49" t="str">
        <f t="shared" si="70"/>
        <v/>
      </c>
      <c r="Q966" s="49" t="str">
        <f t="shared" si="70"/>
        <v/>
      </c>
      <c r="R966" s="50" t="str">
        <f t="shared" si="70"/>
        <v/>
      </c>
      <c r="S966" s="10"/>
    </row>
    <row r="967" spans="1:19" x14ac:dyDescent="0.25">
      <c r="A967" s="10"/>
      <c r="B967" s="4" t="str">
        <f>'CALC | Main Engine'!$B967</f>
        <v/>
      </c>
      <c r="C967" s="5" t="str">
        <f>'CALC | Main Engine'!$E967</f>
        <v/>
      </c>
      <c r="D967" s="27" t="str">
        <f>IF(ISBLANK('INPUT | Operations'!$C972),"",'INPUT | Operations'!$C971)</f>
        <v/>
      </c>
      <c r="E967" s="32" t="str">
        <f>IF(ISBLANK('INPUT | Operations'!$C972),"",'INPUT | Operations'!$C972)</f>
        <v/>
      </c>
      <c r="F967" s="123" t="str">
        <f t="shared" si="72"/>
        <v/>
      </c>
      <c r="G967" s="49" t="str">
        <f t="shared" si="72"/>
        <v/>
      </c>
      <c r="H967" s="49" t="str">
        <f t="shared" si="72"/>
        <v/>
      </c>
      <c r="I967" s="49" t="str">
        <f t="shared" si="71"/>
        <v/>
      </c>
      <c r="J967" s="49" t="str">
        <f t="shared" si="71"/>
        <v/>
      </c>
      <c r="K967" s="50" t="str">
        <f t="shared" si="71"/>
        <v/>
      </c>
      <c r="L967" s="49" t="str">
        <f t="shared" si="68"/>
        <v/>
      </c>
      <c r="M967" s="49" t="str">
        <f t="shared" si="68"/>
        <v/>
      </c>
      <c r="N967" s="49" t="str">
        <f t="shared" si="68"/>
        <v/>
      </c>
      <c r="O967" s="49" t="str">
        <f t="shared" si="69"/>
        <v/>
      </c>
      <c r="P967" s="49" t="str">
        <f t="shared" si="70"/>
        <v/>
      </c>
      <c r="Q967" s="49" t="str">
        <f t="shared" si="70"/>
        <v/>
      </c>
      <c r="R967" s="50" t="str">
        <f t="shared" si="70"/>
        <v/>
      </c>
      <c r="S967" s="10"/>
    </row>
    <row r="968" spans="1:19" x14ac:dyDescent="0.25">
      <c r="A968" s="10"/>
      <c r="B968" s="4" t="str">
        <f>'CALC | Main Engine'!$B968</f>
        <v/>
      </c>
      <c r="C968" s="5" t="str">
        <f>'CALC | Main Engine'!$E968</f>
        <v/>
      </c>
      <c r="D968" s="27" t="str">
        <f>IF(ISBLANK('INPUT | Operations'!$C973),"",'INPUT | Operations'!$C972)</f>
        <v/>
      </c>
      <c r="E968" s="32" t="str">
        <f>IF(ISBLANK('INPUT | Operations'!$C973),"",'INPUT | Operations'!$C973)</f>
        <v/>
      </c>
      <c r="F968" s="123" t="str">
        <f t="shared" si="72"/>
        <v/>
      </c>
      <c r="G968" s="49" t="str">
        <f t="shared" si="72"/>
        <v/>
      </c>
      <c r="H968" s="49" t="str">
        <f t="shared" si="72"/>
        <v/>
      </c>
      <c r="I968" s="49" t="str">
        <f t="shared" si="71"/>
        <v/>
      </c>
      <c r="J968" s="49" t="str">
        <f t="shared" si="71"/>
        <v/>
      </c>
      <c r="K968" s="50" t="str">
        <f t="shared" si="71"/>
        <v/>
      </c>
      <c r="L968" s="49" t="str">
        <f t="shared" si="68"/>
        <v/>
      </c>
      <c r="M968" s="49" t="str">
        <f t="shared" si="68"/>
        <v/>
      </c>
      <c r="N968" s="49" t="str">
        <f t="shared" si="68"/>
        <v/>
      </c>
      <c r="O968" s="49" t="str">
        <f t="shared" si="69"/>
        <v/>
      </c>
      <c r="P968" s="49" t="str">
        <f t="shared" si="70"/>
        <v/>
      </c>
      <c r="Q968" s="49" t="str">
        <f t="shared" si="70"/>
        <v/>
      </c>
      <c r="R968" s="50" t="str">
        <f t="shared" si="70"/>
        <v/>
      </c>
      <c r="S968" s="10"/>
    </row>
    <row r="969" spans="1:19" x14ac:dyDescent="0.25">
      <c r="A969" s="10"/>
      <c r="B969" s="4" t="str">
        <f>'CALC | Main Engine'!$B969</f>
        <v/>
      </c>
      <c r="C969" s="5" t="str">
        <f>'CALC | Main Engine'!$E969</f>
        <v/>
      </c>
      <c r="D969" s="27" t="str">
        <f>IF(ISBLANK('INPUT | Operations'!$C974),"",'INPUT | Operations'!$C973)</f>
        <v/>
      </c>
      <c r="E969" s="32" t="str">
        <f>IF(ISBLANK('INPUT | Operations'!$C974),"",'INPUT | Operations'!$C974)</f>
        <v/>
      </c>
      <c r="F969" s="123" t="str">
        <f t="shared" si="72"/>
        <v/>
      </c>
      <c r="G969" s="49" t="str">
        <f t="shared" si="72"/>
        <v/>
      </c>
      <c r="H969" s="49" t="str">
        <f t="shared" si="72"/>
        <v/>
      </c>
      <c r="I969" s="49" t="str">
        <f t="shared" si="71"/>
        <v/>
      </c>
      <c r="J969" s="49" t="str">
        <f t="shared" si="71"/>
        <v/>
      </c>
      <c r="K969" s="50" t="str">
        <f t="shared" si="71"/>
        <v/>
      </c>
      <c r="L969" s="49" t="str">
        <f t="shared" ref="L969:N1032" si="73">IFERROR(IF(AND($E969&gt;$D969,MIN($D969:$E969)&lt;L$5,MAX($D969:$E969)&gt;L$4),MIN(MAX($D969:$E969),L$5)-MAX(MIN($D969:$E969),L$4),0)/(MAX($D969:$E969)-MIN($D969:$E969)),"")</f>
        <v/>
      </c>
      <c r="M969" s="49" t="str">
        <f t="shared" si="73"/>
        <v/>
      </c>
      <c r="N969" s="49" t="str">
        <f t="shared" si="73"/>
        <v/>
      </c>
      <c r="O969" s="49" t="str">
        <f t="shared" ref="O969:O1032" si="74">IFERROR(IF(AND(MIN($D969:$E969)&lt;O$5,MAX($D969:$E969)&gt;O$4),MIN(MAX($D969:$E969),O$5)-MAX(MIN($D969:$E969),O$4),0)/(MAX($D969:$E969)-MIN($D969:$E969)),"")</f>
        <v/>
      </c>
      <c r="P969" s="49" t="str">
        <f t="shared" ref="P969:R1032" si="75">IFERROR(IF(AND($D969&gt;$E969,MIN($D969:$E969)&lt;P$5,MAX($D969:$E969)&gt;P$4),MIN(MAX($D969:$E969),P$5)-MAX(MIN($D969:$E969),P$4),0)/(MAX($D969:$E969)-MIN($D969:$E969)),"")</f>
        <v/>
      </c>
      <c r="Q969" s="49" t="str">
        <f t="shared" si="75"/>
        <v/>
      </c>
      <c r="R969" s="50" t="str">
        <f t="shared" si="75"/>
        <v/>
      </c>
      <c r="S969" s="10"/>
    </row>
    <row r="970" spans="1:19" x14ac:dyDescent="0.25">
      <c r="A970" s="10"/>
      <c r="B970" s="4" t="str">
        <f>'CALC | Main Engine'!$B970</f>
        <v/>
      </c>
      <c r="C970" s="5" t="str">
        <f>'CALC | Main Engine'!$E970</f>
        <v/>
      </c>
      <c r="D970" s="27" t="str">
        <f>IF(ISBLANK('INPUT | Operations'!$C975),"",'INPUT | Operations'!$C974)</f>
        <v/>
      </c>
      <c r="E970" s="32" t="str">
        <f>IF(ISBLANK('INPUT | Operations'!$C975),"",'INPUT | Operations'!$C975)</f>
        <v/>
      </c>
      <c r="F970" s="123" t="str">
        <f t="shared" si="72"/>
        <v/>
      </c>
      <c r="G970" s="49" t="str">
        <f t="shared" si="72"/>
        <v/>
      </c>
      <c r="H970" s="49" t="str">
        <f t="shared" si="72"/>
        <v/>
      </c>
      <c r="I970" s="49" t="str">
        <f t="shared" si="71"/>
        <v/>
      </c>
      <c r="J970" s="49" t="str">
        <f t="shared" si="71"/>
        <v/>
      </c>
      <c r="K970" s="50" t="str">
        <f t="shared" si="71"/>
        <v/>
      </c>
      <c r="L970" s="49" t="str">
        <f t="shared" si="73"/>
        <v/>
      </c>
      <c r="M970" s="49" t="str">
        <f t="shared" si="73"/>
        <v/>
      </c>
      <c r="N970" s="49" t="str">
        <f t="shared" si="73"/>
        <v/>
      </c>
      <c r="O970" s="49" t="str">
        <f t="shared" si="74"/>
        <v/>
      </c>
      <c r="P970" s="49" t="str">
        <f t="shared" si="75"/>
        <v/>
      </c>
      <c r="Q970" s="49" t="str">
        <f t="shared" si="75"/>
        <v/>
      </c>
      <c r="R970" s="50" t="str">
        <f t="shared" si="75"/>
        <v/>
      </c>
      <c r="S970" s="10"/>
    </row>
    <row r="971" spans="1:19" x14ac:dyDescent="0.25">
      <c r="A971" s="10"/>
      <c r="B971" s="4" t="str">
        <f>'CALC | Main Engine'!$B971</f>
        <v/>
      </c>
      <c r="C971" s="5" t="str">
        <f>'CALC | Main Engine'!$E971</f>
        <v/>
      </c>
      <c r="D971" s="27" t="str">
        <f>IF(ISBLANK('INPUT | Operations'!$C976),"",'INPUT | Operations'!$C975)</f>
        <v/>
      </c>
      <c r="E971" s="32" t="str">
        <f>IF(ISBLANK('INPUT | Operations'!$C976),"",'INPUT | Operations'!$C976)</f>
        <v/>
      </c>
      <c r="F971" s="123" t="str">
        <f t="shared" si="72"/>
        <v/>
      </c>
      <c r="G971" s="49" t="str">
        <f t="shared" si="72"/>
        <v/>
      </c>
      <c r="H971" s="49" t="str">
        <f t="shared" si="72"/>
        <v/>
      </c>
      <c r="I971" s="49" t="str">
        <f t="shared" si="72"/>
        <v/>
      </c>
      <c r="J971" s="49" t="str">
        <f t="shared" si="72"/>
        <v/>
      </c>
      <c r="K971" s="50" t="str">
        <f t="shared" si="72"/>
        <v/>
      </c>
      <c r="L971" s="49" t="str">
        <f t="shared" si="73"/>
        <v/>
      </c>
      <c r="M971" s="49" t="str">
        <f t="shared" si="73"/>
        <v/>
      </c>
      <c r="N971" s="49" t="str">
        <f t="shared" si="73"/>
        <v/>
      </c>
      <c r="O971" s="49" t="str">
        <f t="shared" si="74"/>
        <v/>
      </c>
      <c r="P971" s="49" t="str">
        <f t="shared" si="75"/>
        <v/>
      </c>
      <c r="Q971" s="49" t="str">
        <f t="shared" si="75"/>
        <v/>
      </c>
      <c r="R971" s="50" t="str">
        <f t="shared" si="75"/>
        <v/>
      </c>
      <c r="S971" s="10"/>
    </row>
    <row r="972" spans="1:19" x14ac:dyDescent="0.25">
      <c r="A972" s="10"/>
      <c r="B972" s="4" t="str">
        <f>'CALC | Main Engine'!$B972</f>
        <v/>
      </c>
      <c r="C972" s="5" t="str">
        <f>'CALC | Main Engine'!$E972</f>
        <v/>
      </c>
      <c r="D972" s="27" t="str">
        <f>IF(ISBLANK('INPUT | Operations'!$C977),"",'INPUT | Operations'!$C976)</f>
        <v/>
      </c>
      <c r="E972" s="32" t="str">
        <f>IF(ISBLANK('INPUT | Operations'!$C977),"",'INPUT | Operations'!$C977)</f>
        <v/>
      </c>
      <c r="F972" s="123" t="str">
        <f t="shared" ref="F972:K1014" si="76">IFERROR(IF(AND(MIN($D972:$E972)&lt;F$5,MAX($D972:$E972)&gt;F$4),MIN(MAX($D972:$E972),F$5)-MAX(MIN($D972:$E972),F$4),0)/(MAX($D972:$E972)-MIN($D972:$E972)),"")</f>
        <v/>
      </c>
      <c r="G972" s="49" t="str">
        <f t="shared" si="76"/>
        <v/>
      </c>
      <c r="H972" s="49" t="str">
        <f t="shared" si="76"/>
        <v/>
      </c>
      <c r="I972" s="49" t="str">
        <f t="shared" si="76"/>
        <v/>
      </c>
      <c r="J972" s="49" t="str">
        <f t="shared" si="76"/>
        <v/>
      </c>
      <c r="K972" s="50" t="str">
        <f t="shared" si="76"/>
        <v/>
      </c>
      <c r="L972" s="49" t="str">
        <f t="shared" si="73"/>
        <v/>
      </c>
      <c r="M972" s="49" t="str">
        <f t="shared" si="73"/>
        <v/>
      </c>
      <c r="N972" s="49" t="str">
        <f t="shared" si="73"/>
        <v/>
      </c>
      <c r="O972" s="49" t="str">
        <f t="shared" si="74"/>
        <v/>
      </c>
      <c r="P972" s="49" t="str">
        <f t="shared" si="75"/>
        <v/>
      </c>
      <c r="Q972" s="49" t="str">
        <f t="shared" si="75"/>
        <v/>
      </c>
      <c r="R972" s="50" t="str">
        <f t="shared" si="75"/>
        <v/>
      </c>
      <c r="S972" s="10"/>
    </row>
    <row r="973" spans="1:19" x14ac:dyDescent="0.25">
      <c r="A973" s="10"/>
      <c r="B973" s="4" t="str">
        <f>'CALC | Main Engine'!$B973</f>
        <v/>
      </c>
      <c r="C973" s="5" t="str">
        <f>'CALC | Main Engine'!$E973</f>
        <v/>
      </c>
      <c r="D973" s="27" t="str">
        <f>IF(ISBLANK('INPUT | Operations'!$C978),"",'INPUT | Operations'!$C977)</f>
        <v/>
      </c>
      <c r="E973" s="32" t="str">
        <f>IF(ISBLANK('INPUT | Operations'!$C978),"",'INPUT | Operations'!$C978)</f>
        <v/>
      </c>
      <c r="F973" s="123" t="str">
        <f t="shared" si="76"/>
        <v/>
      </c>
      <c r="G973" s="49" t="str">
        <f t="shared" si="76"/>
        <v/>
      </c>
      <c r="H973" s="49" t="str">
        <f t="shared" si="76"/>
        <v/>
      </c>
      <c r="I973" s="49" t="str">
        <f t="shared" si="76"/>
        <v/>
      </c>
      <c r="J973" s="49" t="str">
        <f t="shared" si="76"/>
        <v/>
      </c>
      <c r="K973" s="50" t="str">
        <f t="shared" si="76"/>
        <v/>
      </c>
      <c r="L973" s="49" t="str">
        <f t="shared" si="73"/>
        <v/>
      </c>
      <c r="M973" s="49" t="str">
        <f t="shared" si="73"/>
        <v/>
      </c>
      <c r="N973" s="49" t="str">
        <f t="shared" si="73"/>
        <v/>
      </c>
      <c r="O973" s="49" t="str">
        <f t="shared" si="74"/>
        <v/>
      </c>
      <c r="P973" s="49" t="str">
        <f t="shared" si="75"/>
        <v/>
      </c>
      <c r="Q973" s="49" t="str">
        <f t="shared" si="75"/>
        <v/>
      </c>
      <c r="R973" s="50" t="str">
        <f t="shared" si="75"/>
        <v/>
      </c>
      <c r="S973" s="10"/>
    </row>
    <row r="974" spans="1:19" x14ac:dyDescent="0.25">
      <c r="A974" s="10"/>
      <c r="B974" s="4" t="str">
        <f>'CALC | Main Engine'!$B974</f>
        <v/>
      </c>
      <c r="C974" s="5" t="str">
        <f>'CALC | Main Engine'!$E974</f>
        <v/>
      </c>
      <c r="D974" s="27" t="str">
        <f>IF(ISBLANK('INPUT | Operations'!$C979),"",'INPUT | Operations'!$C978)</f>
        <v/>
      </c>
      <c r="E974" s="32" t="str">
        <f>IF(ISBLANK('INPUT | Operations'!$C979),"",'INPUT | Operations'!$C979)</f>
        <v/>
      </c>
      <c r="F974" s="123" t="str">
        <f t="shared" si="76"/>
        <v/>
      </c>
      <c r="G974" s="49" t="str">
        <f t="shared" si="76"/>
        <v/>
      </c>
      <c r="H974" s="49" t="str">
        <f t="shared" si="76"/>
        <v/>
      </c>
      <c r="I974" s="49" t="str">
        <f t="shared" si="76"/>
        <v/>
      </c>
      <c r="J974" s="49" t="str">
        <f t="shared" si="76"/>
        <v/>
      </c>
      <c r="K974" s="50" t="str">
        <f t="shared" si="76"/>
        <v/>
      </c>
      <c r="L974" s="49" t="str">
        <f t="shared" si="73"/>
        <v/>
      </c>
      <c r="M974" s="49" t="str">
        <f t="shared" si="73"/>
        <v/>
      </c>
      <c r="N974" s="49" t="str">
        <f t="shared" si="73"/>
        <v/>
      </c>
      <c r="O974" s="49" t="str">
        <f t="shared" si="74"/>
        <v/>
      </c>
      <c r="P974" s="49" t="str">
        <f t="shared" si="75"/>
        <v/>
      </c>
      <c r="Q974" s="49" t="str">
        <f t="shared" si="75"/>
        <v/>
      </c>
      <c r="R974" s="50" t="str">
        <f t="shared" si="75"/>
        <v/>
      </c>
      <c r="S974" s="10"/>
    </row>
    <row r="975" spans="1:19" x14ac:dyDescent="0.25">
      <c r="A975" s="10"/>
      <c r="B975" s="4" t="str">
        <f>'CALC | Main Engine'!$B975</f>
        <v/>
      </c>
      <c r="C975" s="5" t="str">
        <f>'CALC | Main Engine'!$E975</f>
        <v/>
      </c>
      <c r="D975" s="27" t="str">
        <f>IF(ISBLANK('INPUT | Operations'!$C980),"",'INPUT | Operations'!$C979)</f>
        <v/>
      </c>
      <c r="E975" s="32" t="str">
        <f>IF(ISBLANK('INPUT | Operations'!$C980),"",'INPUT | Operations'!$C980)</f>
        <v/>
      </c>
      <c r="F975" s="123" t="str">
        <f t="shared" si="76"/>
        <v/>
      </c>
      <c r="G975" s="49" t="str">
        <f t="shared" si="76"/>
        <v/>
      </c>
      <c r="H975" s="49" t="str">
        <f t="shared" si="76"/>
        <v/>
      </c>
      <c r="I975" s="49" t="str">
        <f t="shared" si="76"/>
        <v/>
      </c>
      <c r="J975" s="49" t="str">
        <f t="shared" si="76"/>
        <v/>
      </c>
      <c r="K975" s="50" t="str">
        <f t="shared" si="76"/>
        <v/>
      </c>
      <c r="L975" s="49" t="str">
        <f t="shared" si="73"/>
        <v/>
      </c>
      <c r="M975" s="49" t="str">
        <f t="shared" si="73"/>
        <v/>
      </c>
      <c r="N975" s="49" t="str">
        <f t="shared" si="73"/>
        <v/>
      </c>
      <c r="O975" s="49" t="str">
        <f t="shared" si="74"/>
        <v/>
      </c>
      <c r="P975" s="49" t="str">
        <f t="shared" si="75"/>
        <v/>
      </c>
      <c r="Q975" s="49" t="str">
        <f t="shared" si="75"/>
        <v/>
      </c>
      <c r="R975" s="50" t="str">
        <f t="shared" si="75"/>
        <v/>
      </c>
      <c r="S975" s="10"/>
    </row>
    <row r="976" spans="1:19" x14ac:dyDescent="0.25">
      <c r="A976" s="10"/>
      <c r="B976" s="4" t="str">
        <f>'CALC | Main Engine'!$B976</f>
        <v/>
      </c>
      <c r="C976" s="5" t="str">
        <f>'CALC | Main Engine'!$E976</f>
        <v/>
      </c>
      <c r="D976" s="27" t="str">
        <f>IF(ISBLANK('INPUT | Operations'!$C981),"",'INPUT | Operations'!$C980)</f>
        <v/>
      </c>
      <c r="E976" s="32" t="str">
        <f>IF(ISBLANK('INPUT | Operations'!$C981),"",'INPUT | Operations'!$C981)</f>
        <v/>
      </c>
      <c r="F976" s="123" t="str">
        <f t="shared" si="76"/>
        <v/>
      </c>
      <c r="G976" s="49" t="str">
        <f t="shared" si="76"/>
        <v/>
      </c>
      <c r="H976" s="49" t="str">
        <f t="shared" si="76"/>
        <v/>
      </c>
      <c r="I976" s="49" t="str">
        <f t="shared" si="76"/>
        <v/>
      </c>
      <c r="J976" s="49" t="str">
        <f t="shared" si="76"/>
        <v/>
      </c>
      <c r="K976" s="50" t="str">
        <f t="shared" si="76"/>
        <v/>
      </c>
      <c r="L976" s="49" t="str">
        <f t="shared" si="73"/>
        <v/>
      </c>
      <c r="M976" s="49" t="str">
        <f t="shared" si="73"/>
        <v/>
      </c>
      <c r="N976" s="49" t="str">
        <f t="shared" si="73"/>
        <v/>
      </c>
      <c r="O976" s="49" t="str">
        <f t="shared" si="74"/>
        <v/>
      </c>
      <c r="P976" s="49" t="str">
        <f t="shared" si="75"/>
        <v/>
      </c>
      <c r="Q976" s="49" t="str">
        <f t="shared" si="75"/>
        <v/>
      </c>
      <c r="R976" s="50" t="str">
        <f t="shared" si="75"/>
        <v/>
      </c>
      <c r="S976" s="10"/>
    </row>
    <row r="977" spans="1:19" x14ac:dyDescent="0.25">
      <c r="A977" s="10"/>
      <c r="B977" s="4" t="str">
        <f>'CALC | Main Engine'!$B977</f>
        <v/>
      </c>
      <c r="C977" s="5" t="str">
        <f>'CALC | Main Engine'!$E977</f>
        <v/>
      </c>
      <c r="D977" s="27" t="str">
        <f>IF(ISBLANK('INPUT | Operations'!$C982),"",'INPUT | Operations'!$C981)</f>
        <v/>
      </c>
      <c r="E977" s="32" t="str">
        <f>IF(ISBLANK('INPUT | Operations'!$C982),"",'INPUT | Operations'!$C982)</f>
        <v/>
      </c>
      <c r="F977" s="123" t="str">
        <f t="shared" si="76"/>
        <v/>
      </c>
      <c r="G977" s="49" t="str">
        <f t="shared" si="76"/>
        <v/>
      </c>
      <c r="H977" s="49" t="str">
        <f t="shared" si="76"/>
        <v/>
      </c>
      <c r="I977" s="49" t="str">
        <f t="shared" si="76"/>
        <v/>
      </c>
      <c r="J977" s="49" t="str">
        <f t="shared" si="76"/>
        <v/>
      </c>
      <c r="K977" s="50" t="str">
        <f t="shared" si="76"/>
        <v/>
      </c>
      <c r="L977" s="49" t="str">
        <f t="shared" si="73"/>
        <v/>
      </c>
      <c r="M977" s="49" t="str">
        <f t="shared" si="73"/>
        <v/>
      </c>
      <c r="N977" s="49" t="str">
        <f t="shared" si="73"/>
        <v/>
      </c>
      <c r="O977" s="49" t="str">
        <f t="shared" si="74"/>
        <v/>
      </c>
      <c r="P977" s="49" t="str">
        <f t="shared" si="75"/>
        <v/>
      </c>
      <c r="Q977" s="49" t="str">
        <f t="shared" si="75"/>
        <v/>
      </c>
      <c r="R977" s="50" t="str">
        <f t="shared" si="75"/>
        <v/>
      </c>
      <c r="S977" s="10"/>
    </row>
    <row r="978" spans="1:19" x14ac:dyDescent="0.25">
      <c r="A978" s="10"/>
      <c r="B978" s="4" t="str">
        <f>'CALC | Main Engine'!$B978</f>
        <v/>
      </c>
      <c r="C978" s="5" t="str">
        <f>'CALC | Main Engine'!$E978</f>
        <v/>
      </c>
      <c r="D978" s="27" t="str">
        <f>IF(ISBLANK('INPUT | Operations'!$C983),"",'INPUT | Operations'!$C982)</f>
        <v/>
      </c>
      <c r="E978" s="32" t="str">
        <f>IF(ISBLANK('INPUT | Operations'!$C983),"",'INPUT | Operations'!$C983)</f>
        <v/>
      </c>
      <c r="F978" s="123" t="str">
        <f t="shared" si="76"/>
        <v/>
      </c>
      <c r="G978" s="49" t="str">
        <f t="shared" si="76"/>
        <v/>
      </c>
      <c r="H978" s="49" t="str">
        <f t="shared" si="76"/>
        <v/>
      </c>
      <c r="I978" s="49" t="str">
        <f t="shared" si="76"/>
        <v/>
      </c>
      <c r="J978" s="49" t="str">
        <f t="shared" si="76"/>
        <v/>
      </c>
      <c r="K978" s="50" t="str">
        <f t="shared" si="76"/>
        <v/>
      </c>
      <c r="L978" s="49" t="str">
        <f t="shared" si="73"/>
        <v/>
      </c>
      <c r="M978" s="49" t="str">
        <f t="shared" si="73"/>
        <v/>
      </c>
      <c r="N978" s="49" t="str">
        <f t="shared" si="73"/>
        <v/>
      </c>
      <c r="O978" s="49" t="str">
        <f t="shared" si="74"/>
        <v/>
      </c>
      <c r="P978" s="49" t="str">
        <f t="shared" si="75"/>
        <v/>
      </c>
      <c r="Q978" s="49" t="str">
        <f t="shared" si="75"/>
        <v/>
      </c>
      <c r="R978" s="50" t="str">
        <f t="shared" si="75"/>
        <v/>
      </c>
      <c r="S978" s="10"/>
    </row>
    <row r="979" spans="1:19" x14ac:dyDescent="0.25">
      <c r="A979" s="10"/>
      <c r="B979" s="4" t="str">
        <f>'CALC | Main Engine'!$B979</f>
        <v/>
      </c>
      <c r="C979" s="5" t="str">
        <f>'CALC | Main Engine'!$E979</f>
        <v/>
      </c>
      <c r="D979" s="27" t="str">
        <f>IF(ISBLANK('INPUT | Operations'!$C984),"",'INPUT | Operations'!$C983)</f>
        <v/>
      </c>
      <c r="E979" s="32" t="str">
        <f>IF(ISBLANK('INPUT | Operations'!$C984),"",'INPUT | Operations'!$C984)</f>
        <v/>
      </c>
      <c r="F979" s="123" t="str">
        <f t="shared" si="76"/>
        <v/>
      </c>
      <c r="G979" s="49" t="str">
        <f t="shared" si="76"/>
        <v/>
      </c>
      <c r="H979" s="49" t="str">
        <f t="shared" si="76"/>
        <v/>
      </c>
      <c r="I979" s="49" t="str">
        <f t="shared" si="76"/>
        <v/>
      </c>
      <c r="J979" s="49" t="str">
        <f t="shared" si="76"/>
        <v/>
      </c>
      <c r="K979" s="50" t="str">
        <f t="shared" si="76"/>
        <v/>
      </c>
      <c r="L979" s="49" t="str">
        <f t="shared" si="73"/>
        <v/>
      </c>
      <c r="M979" s="49" t="str">
        <f t="shared" si="73"/>
        <v/>
      </c>
      <c r="N979" s="49" t="str">
        <f t="shared" si="73"/>
        <v/>
      </c>
      <c r="O979" s="49" t="str">
        <f t="shared" si="74"/>
        <v/>
      </c>
      <c r="P979" s="49" t="str">
        <f t="shared" si="75"/>
        <v/>
      </c>
      <c r="Q979" s="49" t="str">
        <f t="shared" si="75"/>
        <v/>
      </c>
      <c r="R979" s="50" t="str">
        <f t="shared" si="75"/>
        <v/>
      </c>
      <c r="S979" s="10"/>
    </row>
    <row r="980" spans="1:19" x14ac:dyDescent="0.25">
      <c r="A980" s="10"/>
      <c r="B980" s="4" t="str">
        <f>'CALC | Main Engine'!$B980</f>
        <v/>
      </c>
      <c r="C980" s="5" t="str">
        <f>'CALC | Main Engine'!$E980</f>
        <v/>
      </c>
      <c r="D980" s="27" t="str">
        <f>IF(ISBLANK('INPUT | Operations'!$C985),"",'INPUT | Operations'!$C984)</f>
        <v/>
      </c>
      <c r="E980" s="32" t="str">
        <f>IF(ISBLANK('INPUT | Operations'!$C985),"",'INPUT | Operations'!$C985)</f>
        <v/>
      </c>
      <c r="F980" s="123" t="str">
        <f t="shared" si="76"/>
        <v/>
      </c>
      <c r="G980" s="49" t="str">
        <f t="shared" si="76"/>
        <v/>
      </c>
      <c r="H980" s="49" t="str">
        <f t="shared" si="76"/>
        <v/>
      </c>
      <c r="I980" s="49" t="str">
        <f t="shared" si="76"/>
        <v/>
      </c>
      <c r="J980" s="49" t="str">
        <f t="shared" si="76"/>
        <v/>
      </c>
      <c r="K980" s="50" t="str">
        <f t="shared" si="76"/>
        <v/>
      </c>
      <c r="L980" s="49" t="str">
        <f t="shared" si="73"/>
        <v/>
      </c>
      <c r="M980" s="49" t="str">
        <f t="shared" si="73"/>
        <v/>
      </c>
      <c r="N980" s="49" t="str">
        <f t="shared" si="73"/>
        <v/>
      </c>
      <c r="O980" s="49" t="str">
        <f t="shared" si="74"/>
        <v/>
      </c>
      <c r="P980" s="49" t="str">
        <f t="shared" si="75"/>
        <v/>
      </c>
      <c r="Q980" s="49" t="str">
        <f t="shared" si="75"/>
        <v/>
      </c>
      <c r="R980" s="50" t="str">
        <f t="shared" si="75"/>
        <v/>
      </c>
      <c r="S980" s="10"/>
    </row>
    <row r="981" spans="1:19" x14ac:dyDescent="0.25">
      <c r="A981" s="10"/>
      <c r="B981" s="4" t="str">
        <f>'CALC | Main Engine'!$B981</f>
        <v/>
      </c>
      <c r="C981" s="5" t="str">
        <f>'CALC | Main Engine'!$E981</f>
        <v/>
      </c>
      <c r="D981" s="27" t="str">
        <f>IF(ISBLANK('INPUT | Operations'!$C986),"",'INPUT | Operations'!$C985)</f>
        <v/>
      </c>
      <c r="E981" s="32" t="str">
        <f>IF(ISBLANK('INPUT | Operations'!$C986),"",'INPUT | Operations'!$C986)</f>
        <v/>
      </c>
      <c r="F981" s="123" t="str">
        <f t="shared" si="76"/>
        <v/>
      </c>
      <c r="G981" s="49" t="str">
        <f t="shared" si="76"/>
        <v/>
      </c>
      <c r="H981" s="49" t="str">
        <f t="shared" si="76"/>
        <v/>
      </c>
      <c r="I981" s="49" t="str">
        <f t="shared" si="76"/>
        <v/>
      </c>
      <c r="J981" s="49" t="str">
        <f t="shared" si="76"/>
        <v/>
      </c>
      <c r="K981" s="50" t="str">
        <f t="shared" si="76"/>
        <v/>
      </c>
      <c r="L981" s="49" t="str">
        <f t="shared" si="73"/>
        <v/>
      </c>
      <c r="M981" s="49" t="str">
        <f t="shared" si="73"/>
        <v/>
      </c>
      <c r="N981" s="49" t="str">
        <f t="shared" si="73"/>
        <v/>
      </c>
      <c r="O981" s="49" t="str">
        <f t="shared" si="74"/>
        <v/>
      </c>
      <c r="P981" s="49" t="str">
        <f t="shared" si="75"/>
        <v/>
      </c>
      <c r="Q981" s="49" t="str">
        <f t="shared" si="75"/>
        <v/>
      </c>
      <c r="R981" s="50" t="str">
        <f t="shared" si="75"/>
        <v/>
      </c>
      <c r="S981" s="10"/>
    </row>
    <row r="982" spans="1:19" x14ac:dyDescent="0.25">
      <c r="A982" s="10"/>
      <c r="B982" s="4" t="str">
        <f>'CALC | Main Engine'!$B982</f>
        <v/>
      </c>
      <c r="C982" s="5" t="str">
        <f>'CALC | Main Engine'!$E982</f>
        <v/>
      </c>
      <c r="D982" s="27" t="str">
        <f>IF(ISBLANK('INPUT | Operations'!$C987),"",'INPUT | Operations'!$C986)</f>
        <v/>
      </c>
      <c r="E982" s="32" t="str">
        <f>IF(ISBLANK('INPUT | Operations'!$C987),"",'INPUT | Operations'!$C987)</f>
        <v/>
      </c>
      <c r="F982" s="123" t="str">
        <f t="shared" si="76"/>
        <v/>
      </c>
      <c r="G982" s="49" t="str">
        <f t="shared" si="76"/>
        <v/>
      </c>
      <c r="H982" s="49" t="str">
        <f t="shared" si="76"/>
        <v/>
      </c>
      <c r="I982" s="49" t="str">
        <f t="shared" si="76"/>
        <v/>
      </c>
      <c r="J982" s="49" t="str">
        <f t="shared" si="76"/>
        <v/>
      </c>
      <c r="K982" s="50" t="str">
        <f t="shared" si="76"/>
        <v/>
      </c>
      <c r="L982" s="49" t="str">
        <f t="shared" si="73"/>
        <v/>
      </c>
      <c r="M982" s="49" t="str">
        <f t="shared" si="73"/>
        <v/>
      </c>
      <c r="N982" s="49" t="str">
        <f t="shared" si="73"/>
        <v/>
      </c>
      <c r="O982" s="49" t="str">
        <f t="shared" si="74"/>
        <v/>
      </c>
      <c r="P982" s="49" t="str">
        <f t="shared" si="75"/>
        <v/>
      </c>
      <c r="Q982" s="49" t="str">
        <f t="shared" si="75"/>
        <v/>
      </c>
      <c r="R982" s="50" t="str">
        <f t="shared" si="75"/>
        <v/>
      </c>
      <c r="S982" s="10"/>
    </row>
    <row r="983" spans="1:19" x14ac:dyDescent="0.25">
      <c r="A983" s="10"/>
      <c r="B983" s="4" t="str">
        <f>'CALC | Main Engine'!$B983</f>
        <v/>
      </c>
      <c r="C983" s="5" t="str">
        <f>'CALC | Main Engine'!$E983</f>
        <v/>
      </c>
      <c r="D983" s="27" t="str">
        <f>IF(ISBLANK('INPUT | Operations'!$C988),"",'INPUT | Operations'!$C987)</f>
        <v/>
      </c>
      <c r="E983" s="32" t="str">
        <f>IF(ISBLANK('INPUT | Operations'!$C988),"",'INPUT | Operations'!$C988)</f>
        <v/>
      </c>
      <c r="F983" s="123" t="str">
        <f t="shared" si="76"/>
        <v/>
      </c>
      <c r="G983" s="49" t="str">
        <f t="shared" si="76"/>
        <v/>
      </c>
      <c r="H983" s="49" t="str">
        <f t="shared" si="76"/>
        <v/>
      </c>
      <c r="I983" s="49" t="str">
        <f t="shared" si="76"/>
        <v/>
      </c>
      <c r="J983" s="49" t="str">
        <f t="shared" si="76"/>
        <v/>
      </c>
      <c r="K983" s="50" t="str">
        <f t="shared" si="76"/>
        <v/>
      </c>
      <c r="L983" s="49" t="str">
        <f t="shared" si="73"/>
        <v/>
      </c>
      <c r="M983" s="49" t="str">
        <f t="shared" si="73"/>
        <v/>
      </c>
      <c r="N983" s="49" t="str">
        <f t="shared" si="73"/>
        <v/>
      </c>
      <c r="O983" s="49" t="str">
        <f t="shared" si="74"/>
        <v/>
      </c>
      <c r="P983" s="49" t="str">
        <f t="shared" si="75"/>
        <v/>
      </c>
      <c r="Q983" s="49" t="str">
        <f t="shared" si="75"/>
        <v/>
      </c>
      <c r="R983" s="50" t="str">
        <f t="shared" si="75"/>
        <v/>
      </c>
      <c r="S983" s="10"/>
    </row>
    <row r="984" spans="1:19" x14ac:dyDescent="0.25">
      <c r="A984" s="10"/>
      <c r="B984" s="4" t="str">
        <f>'CALC | Main Engine'!$B984</f>
        <v/>
      </c>
      <c r="C984" s="5" t="str">
        <f>'CALC | Main Engine'!$E984</f>
        <v/>
      </c>
      <c r="D984" s="27" t="str">
        <f>IF(ISBLANK('INPUT | Operations'!$C989),"",'INPUT | Operations'!$C988)</f>
        <v/>
      </c>
      <c r="E984" s="32" t="str">
        <f>IF(ISBLANK('INPUT | Operations'!$C989),"",'INPUT | Operations'!$C989)</f>
        <v/>
      </c>
      <c r="F984" s="123" t="str">
        <f t="shared" si="76"/>
        <v/>
      </c>
      <c r="G984" s="49" t="str">
        <f t="shared" si="76"/>
        <v/>
      </c>
      <c r="H984" s="49" t="str">
        <f t="shared" si="76"/>
        <v/>
      </c>
      <c r="I984" s="49" t="str">
        <f t="shared" si="76"/>
        <v/>
      </c>
      <c r="J984" s="49" t="str">
        <f t="shared" si="76"/>
        <v/>
      </c>
      <c r="K984" s="50" t="str">
        <f t="shared" si="76"/>
        <v/>
      </c>
      <c r="L984" s="49" t="str">
        <f t="shared" si="73"/>
        <v/>
      </c>
      <c r="M984" s="49" t="str">
        <f t="shared" si="73"/>
        <v/>
      </c>
      <c r="N984" s="49" t="str">
        <f t="shared" si="73"/>
        <v/>
      </c>
      <c r="O984" s="49" t="str">
        <f t="shared" si="74"/>
        <v/>
      </c>
      <c r="P984" s="49" t="str">
        <f t="shared" si="75"/>
        <v/>
      </c>
      <c r="Q984" s="49" t="str">
        <f t="shared" si="75"/>
        <v/>
      </c>
      <c r="R984" s="50" t="str">
        <f t="shared" si="75"/>
        <v/>
      </c>
      <c r="S984" s="10"/>
    </row>
    <row r="985" spans="1:19" x14ac:dyDescent="0.25">
      <c r="A985" s="10"/>
      <c r="B985" s="4" t="str">
        <f>'CALC | Main Engine'!$B985</f>
        <v/>
      </c>
      <c r="C985" s="5" t="str">
        <f>'CALC | Main Engine'!$E985</f>
        <v/>
      </c>
      <c r="D985" s="27" t="str">
        <f>IF(ISBLANK('INPUT | Operations'!$C990),"",'INPUT | Operations'!$C989)</f>
        <v/>
      </c>
      <c r="E985" s="32" t="str">
        <f>IF(ISBLANK('INPUT | Operations'!$C990),"",'INPUT | Operations'!$C990)</f>
        <v/>
      </c>
      <c r="F985" s="123" t="str">
        <f t="shared" si="76"/>
        <v/>
      </c>
      <c r="G985" s="49" t="str">
        <f t="shared" si="76"/>
        <v/>
      </c>
      <c r="H985" s="49" t="str">
        <f t="shared" si="76"/>
        <v/>
      </c>
      <c r="I985" s="49" t="str">
        <f t="shared" si="76"/>
        <v/>
      </c>
      <c r="J985" s="49" t="str">
        <f t="shared" si="76"/>
        <v/>
      </c>
      <c r="K985" s="50" t="str">
        <f t="shared" si="76"/>
        <v/>
      </c>
      <c r="L985" s="49" t="str">
        <f t="shared" si="73"/>
        <v/>
      </c>
      <c r="M985" s="49" t="str">
        <f t="shared" si="73"/>
        <v/>
      </c>
      <c r="N985" s="49" t="str">
        <f t="shared" si="73"/>
        <v/>
      </c>
      <c r="O985" s="49" t="str">
        <f t="shared" si="74"/>
        <v/>
      </c>
      <c r="P985" s="49" t="str">
        <f t="shared" si="75"/>
        <v/>
      </c>
      <c r="Q985" s="49" t="str">
        <f t="shared" si="75"/>
        <v/>
      </c>
      <c r="R985" s="50" t="str">
        <f t="shared" si="75"/>
        <v/>
      </c>
      <c r="S985" s="10"/>
    </row>
    <row r="986" spans="1:19" x14ac:dyDescent="0.25">
      <c r="A986" s="10"/>
      <c r="B986" s="4" t="str">
        <f>'CALC | Main Engine'!$B986</f>
        <v/>
      </c>
      <c r="C986" s="5" t="str">
        <f>'CALC | Main Engine'!$E986</f>
        <v/>
      </c>
      <c r="D986" s="27" t="str">
        <f>IF(ISBLANK('INPUT | Operations'!$C991),"",'INPUT | Operations'!$C990)</f>
        <v/>
      </c>
      <c r="E986" s="32" t="str">
        <f>IF(ISBLANK('INPUT | Operations'!$C991),"",'INPUT | Operations'!$C991)</f>
        <v/>
      </c>
      <c r="F986" s="123" t="str">
        <f t="shared" si="76"/>
        <v/>
      </c>
      <c r="G986" s="49" t="str">
        <f t="shared" si="76"/>
        <v/>
      </c>
      <c r="H986" s="49" t="str">
        <f t="shared" si="76"/>
        <v/>
      </c>
      <c r="I986" s="49" t="str">
        <f t="shared" si="76"/>
        <v/>
      </c>
      <c r="J986" s="49" t="str">
        <f t="shared" si="76"/>
        <v/>
      </c>
      <c r="K986" s="50" t="str">
        <f t="shared" si="76"/>
        <v/>
      </c>
      <c r="L986" s="49" t="str">
        <f t="shared" si="73"/>
        <v/>
      </c>
      <c r="M986" s="49" t="str">
        <f t="shared" si="73"/>
        <v/>
      </c>
      <c r="N986" s="49" t="str">
        <f t="shared" si="73"/>
        <v/>
      </c>
      <c r="O986" s="49" t="str">
        <f t="shared" si="74"/>
        <v/>
      </c>
      <c r="P986" s="49" t="str">
        <f t="shared" si="75"/>
        <v/>
      </c>
      <c r="Q986" s="49" t="str">
        <f t="shared" si="75"/>
        <v/>
      </c>
      <c r="R986" s="50" t="str">
        <f t="shared" si="75"/>
        <v/>
      </c>
      <c r="S986" s="10"/>
    </row>
    <row r="987" spans="1:19" x14ac:dyDescent="0.25">
      <c r="A987" s="10"/>
      <c r="B987" s="4" t="str">
        <f>'CALC | Main Engine'!$B987</f>
        <v/>
      </c>
      <c r="C987" s="5" t="str">
        <f>'CALC | Main Engine'!$E987</f>
        <v/>
      </c>
      <c r="D987" s="27" t="str">
        <f>IF(ISBLANK('INPUT | Operations'!$C992),"",'INPUT | Operations'!$C991)</f>
        <v/>
      </c>
      <c r="E987" s="32" t="str">
        <f>IF(ISBLANK('INPUT | Operations'!$C992),"",'INPUT | Operations'!$C992)</f>
        <v/>
      </c>
      <c r="F987" s="123" t="str">
        <f t="shared" si="76"/>
        <v/>
      </c>
      <c r="G987" s="49" t="str">
        <f t="shared" si="76"/>
        <v/>
      </c>
      <c r="H987" s="49" t="str">
        <f t="shared" si="76"/>
        <v/>
      </c>
      <c r="I987" s="49" t="str">
        <f t="shared" si="76"/>
        <v/>
      </c>
      <c r="J987" s="49" t="str">
        <f t="shared" si="76"/>
        <v/>
      </c>
      <c r="K987" s="50" t="str">
        <f t="shared" si="76"/>
        <v/>
      </c>
      <c r="L987" s="49" t="str">
        <f t="shared" si="73"/>
        <v/>
      </c>
      <c r="M987" s="49" t="str">
        <f t="shared" si="73"/>
        <v/>
      </c>
      <c r="N987" s="49" t="str">
        <f t="shared" si="73"/>
        <v/>
      </c>
      <c r="O987" s="49" t="str">
        <f t="shared" si="74"/>
        <v/>
      </c>
      <c r="P987" s="49" t="str">
        <f t="shared" si="75"/>
        <v/>
      </c>
      <c r="Q987" s="49" t="str">
        <f t="shared" si="75"/>
        <v/>
      </c>
      <c r="R987" s="50" t="str">
        <f t="shared" si="75"/>
        <v/>
      </c>
      <c r="S987" s="10"/>
    </row>
    <row r="988" spans="1:19" x14ac:dyDescent="0.25">
      <c r="A988" s="10"/>
      <c r="B988" s="4" t="str">
        <f>'CALC | Main Engine'!$B988</f>
        <v/>
      </c>
      <c r="C988" s="5" t="str">
        <f>'CALC | Main Engine'!$E988</f>
        <v/>
      </c>
      <c r="D988" s="27" t="str">
        <f>IF(ISBLANK('INPUT | Operations'!$C993),"",'INPUT | Operations'!$C992)</f>
        <v/>
      </c>
      <c r="E988" s="32" t="str">
        <f>IF(ISBLANK('INPUT | Operations'!$C993),"",'INPUT | Operations'!$C993)</f>
        <v/>
      </c>
      <c r="F988" s="123" t="str">
        <f t="shared" si="76"/>
        <v/>
      </c>
      <c r="G988" s="49" t="str">
        <f t="shared" si="76"/>
        <v/>
      </c>
      <c r="H988" s="49" t="str">
        <f t="shared" si="76"/>
        <v/>
      </c>
      <c r="I988" s="49" t="str">
        <f t="shared" si="76"/>
        <v/>
      </c>
      <c r="J988" s="49" t="str">
        <f t="shared" si="76"/>
        <v/>
      </c>
      <c r="K988" s="50" t="str">
        <f t="shared" si="76"/>
        <v/>
      </c>
      <c r="L988" s="49" t="str">
        <f t="shared" si="73"/>
        <v/>
      </c>
      <c r="M988" s="49" t="str">
        <f t="shared" si="73"/>
        <v/>
      </c>
      <c r="N988" s="49" t="str">
        <f t="shared" si="73"/>
        <v/>
      </c>
      <c r="O988" s="49" t="str">
        <f t="shared" si="74"/>
        <v/>
      </c>
      <c r="P988" s="49" t="str">
        <f t="shared" si="75"/>
        <v/>
      </c>
      <c r="Q988" s="49" t="str">
        <f t="shared" si="75"/>
        <v/>
      </c>
      <c r="R988" s="50" t="str">
        <f t="shared" si="75"/>
        <v/>
      </c>
      <c r="S988" s="10"/>
    </row>
    <row r="989" spans="1:19" x14ac:dyDescent="0.25">
      <c r="A989" s="10"/>
      <c r="B989" s="4" t="str">
        <f>'CALC | Main Engine'!$B989</f>
        <v/>
      </c>
      <c r="C989" s="5" t="str">
        <f>'CALC | Main Engine'!$E989</f>
        <v/>
      </c>
      <c r="D989" s="27" t="str">
        <f>IF(ISBLANK('INPUT | Operations'!$C994),"",'INPUT | Operations'!$C993)</f>
        <v/>
      </c>
      <c r="E989" s="32" t="str">
        <f>IF(ISBLANK('INPUT | Operations'!$C994),"",'INPUT | Operations'!$C994)</f>
        <v/>
      </c>
      <c r="F989" s="123" t="str">
        <f t="shared" si="76"/>
        <v/>
      </c>
      <c r="G989" s="49" t="str">
        <f t="shared" si="76"/>
        <v/>
      </c>
      <c r="H989" s="49" t="str">
        <f t="shared" si="76"/>
        <v/>
      </c>
      <c r="I989" s="49" t="str">
        <f t="shared" si="76"/>
        <v/>
      </c>
      <c r="J989" s="49" t="str">
        <f t="shared" si="76"/>
        <v/>
      </c>
      <c r="K989" s="50" t="str">
        <f t="shared" si="76"/>
        <v/>
      </c>
      <c r="L989" s="49" t="str">
        <f t="shared" si="73"/>
        <v/>
      </c>
      <c r="M989" s="49" t="str">
        <f t="shared" si="73"/>
        <v/>
      </c>
      <c r="N989" s="49" t="str">
        <f t="shared" si="73"/>
        <v/>
      </c>
      <c r="O989" s="49" t="str">
        <f t="shared" si="74"/>
        <v/>
      </c>
      <c r="P989" s="49" t="str">
        <f t="shared" si="75"/>
        <v/>
      </c>
      <c r="Q989" s="49" t="str">
        <f t="shared" si="75"/>
        <v/>
      </c>
      <c r="R989" s="50" t="str">
        <f t="shared" si="75"/>
        <v/>
      </c>
      <c r="S989" s="10"/>
    </row>
    <row r="990" spans="1:19" x14ac:dyDescent="0.25">
      <c r="A990" s="10"/>
      <c r="B990" s="4" t="str">
        <f>'CALC | Main Engine'!$B990</f>
        <v/>
      </c>
      <c r="C990" s="5" t="str">
        <f>'CALC | Main Engine'!$E990</f>
        <v/>
      </c>
      <c r="D990" s="27" t="str">
        <f>IF(ISBLANK('INPUT | Operations'!$C995),"",'INPUT | Operations'!$C994)</f>
        <v/>
      </c>
      <c r="E990" s="32" t="str">
        <f>IF(ISBLANK('INPUT | Operations'!$C995),"",'INPUT | Operations'!$C995)</f>
        <v/>
      </c>
      <c r="F990" s="123" t="str">
        <f t="shared" si="76"/>
        <v/>
      </c>
      <c r="G990" s="49" t="str">
        <f t="shared" si="76"/>
        <v/>
      </c>
      <c r="H990" s="49" t="str">
        <f t="shared" si="76"/>
        <v/>
      </c>
      <c r="I990" s="49" t="str">
        <f t="shared" si="76"/>
        <v/>
      </c>
      <c r="J990" s="49" t="str">
        <f t="shared" si="76"/>
        <v/>
      </c>
      <c r="K990" s="50" t="str">
        <f t="shared" si="76"/>
        <v/>
      </c>
      <c r="L990" s="49" t="str">
        <f t="shared" si="73"/>
        <v/>
      </c>
      <c r="M990" s="49" t="str">
        <f t="shared" si="73"/>
        <v/>
      </c>
      <c r="N990" s="49" t="str">
        <f t="shared" si="73"/>
        <v/>
      </c>
      <c r="O990" s="49" t="str">
        <f t="shared" si="74"/>
        <v/>
      </c>
      <c r="P990" s="49" t="str">
        <f t="shared" si="75"/>
        <v/>
      </c>
      <c r="Q990" s="49" t="str">
        <f t="shared" si="75"/>
        <v/>
      </c>
      <c r="R990" s="50" t="str">
        <f t="shared" si="75"/>
        <v/>
      </c>
      <c r="S990" s="10"/>
    </row>
    <row r="991" spans="1:19" x14ac:dyDescent="0.25">
      <c r="A991" s="10"/>
      <c r="B991" s="4" t="str">
        <f>'CALC | Main Engine'!$B991</f>
        <v/>
      </c>
      <c r="C991" s="5" t="str">
        <f>'CALC | Main Engine'!$E991</f>
        <v/>
      </c>
      <c r="D991" s="27" t="str">
        <f>IF(ISBLANK('INPUT | Operations'!$C996),"",'INPUT | Operations'!$C995)</f>
        <v/>
      </c>
      <c r="E991" s="32" t="str">
        <f>IF(ISBLANK('INPUT | Operations'!$C996),"",'INPUT | Operations'!$C996)</f>
        <v/>
      </c>
      <c r="F991" s="123" t="str">
        <f t="shared" si="76"/>
        <v/>
      </c>
      <c r="G991" s="49" t="str">
        <f t="shared" si="76"/>
        <v/>
      </c>
      <c r="H991" s="49" t="str">
        <f t="shared" si="76"/>
        <v/>
      </c>
      <c r="I991" s="49" t="str">
        <f t="shared" si="76"/>
        <v/>
      </c>
      <c r="J991" s="49" t="str">
        <f t="shared" si="76"/>
        <v/>
      </c>
      <c r="K991" s="50" t="str">
        <f t="shared" si="76"/>
        <v/>
      </c>
      <c r="L991" s="49" t="str">
        <f t="shared" si="73"/>
        <v/>
      </c>
      <c r="M991" s="49" t="str">
        <f t="shared" si="73"/>
        <v/>
      </c>
      <c r="N991" s="49" t="str">
        <f t="shared" si="73"/>
        <v/>
      </c>
      <c r="O991" s="49" t="str">
        <f t="shared" si="74"/>
        <v/>
      </c>
      <c r="P991" s="49" t="str">
        <f t="shared" si="75"/>
        <v/>
      </c>
      <c r="Q991" s="49" t="str">
        <f t="shared" si="75"/>
        <v/>
      </c>
      <c r="R991" s="50" t="str">
        <f t="shared" si="75"/>
        <v/>
      </c>
      <c r="S991" s="10"/>
    </row>
    <row r="992" spans="1:19" x14ac:dyDescent="0.25">
      <c r="A992" s="10"/>
      <c r="B992" s="4" t="str">
        <f>'CALC | Main Engine'!$B992</f>
        <v/>
      </c>
      <c r="C992" s="5" t="str">
        <f>'CALC | Main Engine'!$E992</f>
        <v/>
      </c>
      <c r="D992" s="27" t="str">
        <f>IF(ISBLANK('INPUT | Operations'!$C997),"",'INPUT | Operations'!$C996)</f>
        <v/>
      </c>
      <c r="E992" s="32" t="str">
        <f>IF(ISBLANK('INPUT | Operations'!$C997),"",'INPUT | Operations'!$C997)</f>
        <v/>
      </c>
      <c r="F992" s="123" t="str">
        <f t="shared" si="76"/>
        <v/>
      </c>
      <c r="G992" s="49" t="str">
        <f t="shared" si="76"/>
        <v/>
      </c>
      <c r="H992" s="49" t="str">
        <f t="shared" si="76"/>
        <v/>
      </c>
      <c r="I992" s="49" t="str">
        <f t="shared" si="76"/>
        <v/>
      </c>
      <c r="J992" s="49" t="str">
        <f t="shared" si="76"/>
        <v/>
      </c>
      <c r="K992" s="50" t="str">
        <f t="shared" si="76"/>
        <v/>
      </c>
      <c r="L992" s="49" t="str">
        <f t="shared" si="73"/>
        <v/>
      </c>
      <c r="M992" s="49" t="str">
        <f t="shared" si="73"/>
        <v/>
      </c>
      <c r="N992" s="49" t="str">
        <f t="shared" si="73"/>
        <v/>
      </c>
      <c r="O992" s="49" t="str">
        <f t="shared" si="74"/>
        <v/>
      </c>
      <c r="P992" s="49" t="str">
        <f t="shared" si="75"/>
        <v/>
      </c>
      <c r="Q992" s="49" t="str">
        <f t="shared" si="75"/>
        <v/>
      </c>
      <c r="R992" s="50" t="str">
        <f t="shared" si="75"/>
        <v/>
      </c>
      <c r="S992" s="10"/>
    </row>
    <row r="993" spans="1:19" x14ac:dyDescent="0.25">
      <c r="A993" s="10"/>
      <c r="B993" s="4" t="str">
        <f>'CALC | Main Engine'!$B993</f>
        <v/>
      </c>
      <c r="C993" s="5" t="str">
        <f>'CALC | Main Engine'!$E993</f>
        <v/>
      </c>
      <c r="D993" s="27" t="str">
        <f>IF(ISBLANK('INPUT | Operations'!$C998),"",'INPUT | Operations'!$C997)</f>
        <v/>
      </c>
      <c r="E993" s="32" t="str">
        <f>IF(ISBLANK('INPUT | Operations'!$C998),"",'INPUT | Operations'!$C998)</f>
        <v/>
      </c>
      <c r="F993" s="123" t="str">
        <f t="shared" si="76"/>
        <v/>
      </c>
      <c r="G993" s="49" t="str">
        <f t="shared" si="76"/>
        <v/>
      </c>
      <c r="H993" s="49" t="str">
        <f t="shared" si="76"/>
        <v/>
      </c>
      <c r="I993" s="49" t="str">
        <f t="shared" si="76"/>
        <v/>
      </c>
      <c r="J993" s="49" t="str">
        <f t="shared" si="76"/>
        <v/>
      </c>
      <c r="K993" s="50" t="str">
        <f t="shared" si="76"/>
        <v/>
      </c>
      <c r="L993" s="49" t="str">
        <f t="shared" si="73"/>
        <v/>
      </c>
      <c r="M993" s="49" t="str">
        <f t="shared" si="73"/>
        <v/>
      </c>
      <c r="N993" s="49" t="str">
        <f t="shared" si="73"/>
        <v/>
      </c>
      <c r="O993" s="49" t="str">
        <f t="shared" si="74"/>
        <v/>
      </c>
      <c r="P993" s="49" t="str">
        <f t="shared" si="75"/>
        <v/>
      </c>
      <c r="Q993" s="49" t="str">
        <f t="shared" si="75"/>
        <v/>
      </c>
      <c r="R993" s="50" t="str">
        <f t="shared" si="75"/>
        <v/>
      </c>
      <c r="S993" s="10"/>
    </row>
    <row r="994" spans="1:19" x14ac:dyDescent="0.25">
      <c r="A994" s="10"/>
      <c r="B994" s="4" t="str">
        <f>'CALC | Main Engine'!$B994</f>
        <v/>
      </c>
      <c r="C994" s="5" t="str">
        <f>'CALC | Main Engine'!$E994</f>
        <v/>
      </c>
      <c r="D994" s="27" t="str">
        <f>IF(ISBLANK('INPUT | Operations'!$C999),"",'INPUT | Operations'!$C998)</f>
        <v/>
      </c>
      <c r="E994" s="32" t="str">
        <f>IF(ISBLANK('INPUT | Operations'!$C999),"",'INPUT | Operations'!$C999)</f>
        <v/>
      </c>
      <c r="F994" s="123" t="str">
        <f t="shared" si="76"/>
        <v/>
      </c>
      <c r="G994" s="49" t="str">
        <f t="shared" si="76"/>
        <v/>
      </c>
      <c r="H994" s="49" t="str">
        <f t="shared" si="76"/>
        <v/>
      </c>
      <c r="I994" s="49" t="str">
        <f t="shared" si="76"/>
        <v/>
      </c>
      <c r="J994" s="49" t="str">
        <f t="shared" si="76"/>
        <v/>
      </c>
      <c r="K994" s="50" t="str">
        <f t="shared" si="76"/>
        <v/>
      </c>
      <c r="L994" s="49" t="str">
        <f t="shared" si="73"/>
        <v/>
      </c>
      <c r="M994" s="49" t="str">
        <f t="shared" si="73"/>
        <v/>
      </c>
      <c r="N994" s="49" t="str">
        <f t="shared" si="73"/>
        <v/>
      </c>
      <c r="O994" s="49" t="str">
        <f t="shared" si="74"/>
        <v/>
      </c>
      <c r="P994" s="49" t="str">
        <f t="shared" si="75"/>
        <v/>
      </c>
      <c r="Q994" s="49" t="str">
        <f t="shared" si="75"/>
        <v/>
      </c>
      <c r="R994" s="50" t="str">
        <f t="shared" si="75"/>
        <v/>
      </c>
      <c r="S994" s="10"/>
    </row>
    <row r="995" spans="1:19" x14ac:dyDescent="0.25">
      <c r="A995" s="10"/>
      <c r="B995" s="4" t="str">
        <f>'CALC | Main Engine'!$B995</f>
        <v/>
      </c>
      <c r="C995" s="5" t="str">
        <f>'CALC | Main Engine'!$E995</f>
        <v/>
      </c>
      <c r="D995" s="27" t="str">
        <f>IF(ISBLANK('INPUT | Operations'!$C1000),"",'INPUT | Operations'!$C999)</f>
        <v/>
      </c>
      <c r="E995" s="32" t="str">
        <f>IF(ISBLANK('INPUT | Operations'!$C1000),"",'INPUT | Operations'!$C1000)</f>
        <v/>
      </c>
      <c r="F995" s="123" t="str">
        <f t="shared" si="76"/>
        <v/>
      </c>
      <c r="G995" s="49" t="str">
        <f t="shared" si="76"/>
        <v/>
      </c>
      <c r="H995" s="49" t="str">
        <f t="shared" si="76"/>
        <v/>
      </c>
      <c r="I995" s="49" t="str">
        <f t="shared" si="76"/>
        <v/>
      </c>
      <c r="J995" s="49" t="str">
        <f t="shared" si="76"/>
        <v/>
      </c>
      <c r="K995" s="50" t="str">
        <f t="shared" si="76"/>
        <v/>
      </c>
      <c r="L995" s="49" t="str">
        <f t="shared" si="73"/>
        <v/>
      </c>
      <c r="M995" s="49" t="str">
        <f t="shared" si="73"/>
        <v/>
      </c>
      <c r="N995" s="49" t="str">
        <f t="shared" si="73"/>
        <v/>
      </c>
      <c r="O995" s="49" t="str">
        <f t="shared" si="74"/>
        <v/>
      </c>
      <c r="P995" s="49" t="str">
        <f t="shared" si="75"/>
        <v/>
      </c>
      <c r="Q995" s="49" t="str">
        <f t="shared" si="75"/>
        <v/>
      </c>
      <c r="R995" s="50" t="str">
        <f t="shared" si="75"/>
        <v/>
      </c>
      <c r="S995" s="10"/>
    </row>
    <row r="996" spans="1:19" x14ac:dyDescent="0.25">
      <c r="A996" s="10"/>
      <c r="B996" s="4" t="str">
        <f>'CALC | Main Engine'!$B996</f>
        <v/>
      </c>
      <c r="C996" s="5" t="str">
        <f>'CALC | Main Engine'!$E996</f>
        <v/>
      </c>
      <c r="D996" s="27" t="str">
        <f>IF(ISBLANK('INPUT | Operations'!$C1001),"",'INPUT | Operations'!$C1000)</f>
        <v/>
      </c>
      <c r="E996" s="32" t="str">
        <f>IF(ISBLANK('INPUT | Operations'!$C1001),"",'INPUT | Operations'!$C1001)</f>
        <v/>
      </c>
      <c r="F996" s="123" t="str">
        <f t="shared" si="76"/>
        <v/>
      </c>
      <c r="G996" s="49" t="str">
        <f t="shared" si="76"/>
        <v/>
      </c>
      <c r="H996" s="49" t="str">
        <f t="shared" si="76"/>
        <v/>
      </c>
      <c r="I996" s="49" t="str">
        <f t="shared" si="76"/>
        <v/>
      </c>
      <c r="J996" s="49" t="str">
        <f t="shared" si="76"/>
        <v/>
      </c>
      <c r="K996" s="50" t="str">
        <f t="shared" si="76"/>
        <v/>
      </c>
      <c r="L996" s="49" t="str">
        <f t="shared" si="73"/>
        <v/>
      </c>
      <c r="M996" s="49" t="str">
        <f t="shared" si="73"/>
        <v/>
      </c>
      <c r="N996" s="49" t="str">
        <f t="shared" si="73"/>
        <v/>
      </c>
      <c r="O996" s="49" t="str">
        <f t="shared" si="74"/>
        <v/>
      </c>
      <c r="P996" s="49" t="str">
        <f t="shared" si="75"/>
        <v/>
      </c>
      <c r="Q996" s="49" t="str">
        <f t="shared" si="75"/>
        <v/>
      </c>
      <c r="R996" s="50" t="str">
        <f t="shared" si="75"/>
        <v/>
      </c>
      <c r="S996" s="10"/>
    </row>
    <row r="997" spans="1:19" x14ac:dyDescent="0.25">
      <c r="A997" s="10"/>
      <c r="B997" s="4" t="str">
        <f>'CALC | Main Engine'!$B997</f>
        <v/>
      </c>
      <c r="C997" s="5" t="str">
        <f>'CALC | Main Engine'!$E997</f>
        <v/>
      </c>
      <c r="D997" s="27" t="str">
        <f>IF(ISBLANK('INPUT | Operations'!$C1002),"",'INPUT | Operations'!$C1001)</f>
        <v/>
      </c>
      <c r="E997" s="32" t="str">
        <f>IF(ISBLANK('INPUT | Operations'!$C1002),"",'INPUT | Operations'!$C1002)</f>
        <v/>
      </c>
      <c r="F997" s="123" t="str">
        <f t="shared" si="76"/>
        <v/>
      </c>
      <c r="G997" s="49" t="str">
        <f t="shared" si="76"/>
        <v/>
      </c>
      <c r="H997" s="49" t="str">
        <f t="shared" si="76"/>
        <v/>
      </c>
      <c r="I997" s="49" t="str">
        <f t="shared" si="76"/>
        <v/>
      </c>
      <c r="J997" s="49" t="str">
        <f t="shared" si="76"/>
        <v/>
      </c>
      <c r="K997" s="50" t="str">
        <f t="shared" si="76"/>
        <v/>
      </c>
      <c r="L997" s="49" t="str">
        <f t="shared" si="73"/>
        <v/>
      </c>
      <c r="M997" s="49" t="str">
        <f t="shared" si="73"/>
        <v/>
      </c>
      <c r="N997" s="49" t="str">
        <f t="shared" si="73"/>
        <v/>
      </c>
      <c r="O997" s="49" t="str">
        <f t="shared" si="74"/>
        <v/>
      </c>
      <c r="P997" s="49" t="str">
        <f t="shared" si="75"/>
        <v/>
      </c>
      <c r="Q997" s="49" t="str">
        <f t="shared" si="75"/>
        <v/>
      </c>
      <c r="R997" s="50" t="str">
        <f t="shared" si="75"/>
        <v/>
      </c>
      <c r="S997" s="10"/>
    </row>
    <row r="998" spans="1:19" x14ac:dyDescent="0.25">
      <c r="A998" s="10"/>
      <c r="B998" s="4" t="str">
        <f>'CALC | Main Engine'!$B998</f>
        <v/>
      </c>
      <c r="C998" s="5" t="str">
        <f>'CALC | Main Engine'!$E998</f>
        <v/>
      </c>
      <c r="D998" s="27" t="str">
        <f>IF(ISBLANK('INPUT | Operations'!$C1003),"",'INPUT | Operations'!$C1002)</f>
        <v/>
      </c>
      <c r="E998" s="32" t="str">
        <f>IF(ISBLANK('INPUT | Operations'!$C1003),"",'INPUT | Operations'!$C1003)</f>
        <v/>
      </c>
      <c r="F998" s="123" t="str">
        <f t="shared" si="76"/>
        <v/>
      </c>
      <c r="G998" s="49" t="str">
        <f t="shared" si="76"/>
        <v/>
      </c>
      <c r="H998" s="49" t="str">
        <f t="shared" si="76"/>
        <v/>
      </c>
      <c r="I998" s="49" t="str">
        <f t="shared" si="76"/>
        <v/>
      </c>
      <c r="J998" s="49" t="str">
        <f t="shared" si="76"/>
        <v/>
      </c>
      <c r="K998" s="50" t="str">
        <f t="shared" si="76"/>
        <v/>
      </c>
      <c r="L998" s="49" t="str">
        <f t="shared" si="73"/>
        <v/>
      </c>
      <c r="M998" s="49" t="str">
        <f t="shared" si="73"/>
        <v/>
      </c>
      <c r="N998" s="49" t="str">
        <f t="shared" si="73"/>
        <v/>
      </c>
      <c r="O998" s="49" t="str">
        <f t="shared" si="74"/>
        <v/>
      </c>
      <c r="P998" s="49" t="str">
        <f t="shared" si="75"/>
        <v/>
      </c>
      <c r="Q998" s="49" t="str">
        <f t="shared" si="75"/>
        <v/>
      </c>
      <c r="R998" s="50" t="str">
        <f t="shared" si="75"/>
        <v/>
      </c>
      <c r="S998" s="10"/>
    </row>
    <row r="999" spans="1:19" x14ac:dyDescent="0.25">
      <c r="A999" s="10"/>
      <c r="B999" s="4" t="str">
        <f>'CALC | Main Engine'!$B999</f>
        <v/>
      </c>
      <c r="C999" s="5" t="str">
        <f>'CALC | Main Engine'!$E999</f>
        <v/>
      </c>
      <c r="D999" s="27" t="str">
        <f>IF(ISBLANK('INPUT | Operations'!$C1004),"",'INPUT | Operations'!$C1003)</f>
        <v/>
      </c>
      <c r="E999" s="32" t="str">
        <f>IF(ISBLANK('INPUT | Operations'!$C1004),"",'INPUT | Operations'!$C1004)</f>
        <v/>
      </c>
      <c r="F999" s="123" t="str">
        <f t="shared" si="76"/>
        <v/>
      </c>
      <c r="G999" s="49" t="str">
        <f t="shared" si="76"/>
        <v/>
      </c>
      <c r="H999" s="49" t="str">
        <f t="shared" si="76"/>
        <v/>
      </c>
      <c r="I999" s="49" t="str">
        <f t="shared" si="76"/>
        <v/>
      </c>
      <c r="J999" s="49" t="str">
        <f t="shared" si="76"/>
        <v/>
      </c>
      <c r="K999" s="50" t="str">
        <f t="shared" si="76"/>
        <v/>
      </c>
      <c r="L999" s="49" t="str">
        <f t="shared" si="73"/>
        <v/>
      </c>
      <c r="M999" s="49" t="str">
        <f t="shared" si="73"/>
        <v/>
      </c>
      <c r="N999" s="49" t="str">
        <f t="shared" si="73"/>
        <v/>
      </c>
      <c r="O999" s="49" t="str">
        <f t="shared" si="74"/>
        <v/>
      </c>
      <c r="P999" s="49" t="str">
        <f t="shared" si="75"/>
        <v/>
      </c>
      <c r="Q999" s="49" t="str">
        <f t="shared" si="75"/>
        <v/>
      </c>
      <c r="R999" s="50" t="str">
        <f t="shared" si="75"/>
        <v/>
      </c>
      <c r="S999" s="10"/>
    </row>
    <row r="1000" spans="1:19" x14ac:dyDescent="0.25">
      <c r="A1000" s="10"/>
      <c r="B1000" s="4" t="str">
        <f>'CALC | Main Engine'!$B1000</f>
        <v/>
      </c>
      <c r="C1000" s="5" t="str">
        <f>'CALC | Main Engine'!$E1000</f>
        <v/>
      </c>
      <c r="D1000" s="27" t="str">
        <f>IF(ISBLANK('INPUT | Operations'!$C1005),"",'INPUT | Operations'!$C1004)</f>
        <v/>
      </c>
      <c r="E1000" s="32" t="str">
        <f>IF(ISBLANK('INPUT | Operations'!$C1005),"",'INPUT | Operations'!$C1005)</f>
        <v/>
      </c>
      <c r="F1000" s="123" t="str">
        <f t="shared" si="76"/>
        <v/>
      </c>
      <c r="G1000" s="49" t="str">
        <f t="shared" si="76"/>
        <v/>
      </c>
      <c r="H1000" s="49" t="str">
        <f t="shared" si="76"/>
        <v/>
      </c>
      <c r="I1000" s="49" t="str">
        <f t="shared" si="76"/>
        <v/>
      </c>
      <c r="J1000" s="49" t="str">
        <f t="shared" si="76"/>
        <v/>
      </c>
      <c r="K1000" s="50" t="str">
        <f t="shared" si="76"/>
        <v/>
      </c>
      <c r="L1000" s="49" t="str">
        <f t="shared" si="73"/>
        <v/>
      </c>
      <c r="M1000" s="49" t="str">
        <f t="shared" si="73"/>
        <v/>
      </c>
      <c r="N1000" s="49" t="str">
        <f t="shared" si="73"/>
        <v/>
      </c>
      <c r="O1000" s="49" t="str">
        <f t="shared" si="74"/>
        <v/>
      </c>
      <c r="P1000" s="49" t="str">
        <f t="shared" si="75"/>
        <v/>
      </c>
      <c r="Q1000" s="49" t="str">
        <f t="shared" si="75"/>
        <v/>
      </c>
      <c r="R1000" s="50" t="str">
        <f t="shared" si="75"/>
        <v/>
      </c>
      <c r="S1000" s="10"/>
    </row>
    <row r="1001" spans="1:19" x14ac:dyDescent="0.25">
      <c r="A1001" s="10"/>
      <c r="B1001" s="4" t="str">
        <f>'CALC | Main Engine'!$B1001</f>
        <v/>
      </c>
      <c r="C1001" s="5" t="str">
        <f>'CALC | Main Engine'!$E1001</f>
        <v/>
      </c>
      <c r="D1001" s="27" t="str">
        <f>IF(ISBLANK('INPUT | Operations'!$C1006),"",'INPUT | Operations'!$C1005)</f>
        <v/>
      </c>
      <c r="E1001" s="32" t="str">
        <f>IF(ISBLANK('INPUT | Operations'!$C1006),"",'INPUT | Operations'!$C1006)</f>
        <v/>
      </c>
      <c r="F1001" s="123" t="str">
        <f t="shared" si="76"/>
        <v/>
      </c>
      <c r="G1001" s="49" t="str">
        <f t="shared" si="76"/>
        <v/>
      </c>
      <c r="H1001" s="49" t="str">
        <f t="shared" si="76"/>
        <v/>
      </c>
      <c r="I1001" s="49" t="str">
        <f t="shared" si="76"/>
        <v/>
      </c>
      <c r="J1001" s="49" t="str">
        <f t="shared" si="76"/>
        <v/>
      </c>
      <c r="K1001" s="50" t="str">
        <f t="shared" si="76"/>
        <v/>
      </c>
      <c r="L1001" s="49" t="str">
        <f t="shared" si="73"/>
        <v/>
      </c>
      <c r="M1001" s="49" t="str">
        <f t="shared" si="73"/>
        <v/>
      </c>
      <c r="N1001" s="49" t="str">
        <f t="shared" si="73"/>
        <v/>
      </c>
      <c r="O1001" s="49" t="str">
        <f t="shared" si="74"/>
        <v/>
      </c>
      <c r="P1001" s="49" t="str">
        <f t="shared" si="75"/>
        <v/>
      </c>
      <c r="Q1001" s="49" t="str">
        <f t="shared" si="75"/>
        <v/>
      </c>
      <c r="R1001" s="50" t="str">
        <f t="shared" si="75"/>
        <v/>
      </c>
      <c r="S1001" s="10"/>
    </row>
    <row r="1002" spans="1:19" x14ac:dyDescent="0.25">
      <c r="A1002" s="10"/>
      <c r="B1002" s="4" t="str">
        <f>'CALC | Main Engine'!$B1002</f>
        <v/>
      </c>
      <c r="C1002" s="5" t="str">
        <f>'CALC | Main Engine'!$E1002</f>
        <v/>
      </c>
      <c r="D1002" s="27" t="str">
        <f>IF(ISBLANK('INPUT | Operations'!$C1007),"",'INPUT | Operations'!$C1006)</f>
        <v/>
      </c>
      <c r="E1002" s="32" t="str">
        <f>IF(ISBLANK('INPUT | Operations'!$C1007),"",'INPUT | Operations'!$C1007)</f>
        <v/>
      </c>
      <c r="F1002" s="123" t="str">
        <f t="shared" si="76"/>
        <v/>
      </c>
      <c r="G1002" s="49" t="str">
        <f t="shared" si="76"/>
        <v/>
      </c>
      <c r="H1002" s="49" t="str">
        <f t="shared" si="76"/>
        <v/>
      </c>
      <c r="I1002" s="49" t="str">
        <f t="shared" si="76"/>
        <v/>
      </c>
      <c r="J1002" s="49" t="str">
        <f t="shared" si="76"/>
        <v/>
      </c>
      <c r="K1002" s="50" t="str">
        <f t="shared" si="76"/>
        <v/>
      </c>
      <c r="L1002" s="49" t="str">
        <f t="shared" si="73"/>
        <v/>
      </c>
      <c r="M1002" s="49" t="str">
        <f t="shared" si="73"/>
        <v/>
      </c>
      <c r="N1002" s="49" t="str">
        <f t="shared" si="73"/>
        <v/>
      </c>
      <c r="O1002" s="49" t="str">
        <f t="shared" si="74"/>
        <v/>
      </c>
      <c r="P1002" s="49" t="str">
        <f t="shared" si="75"/>
        <v/>
      </c>
      <c r="Q1002" s="49" t="str">
        <f t="shared" si="75"/>
        <v/>
      </c>
      <c r="R1002" s="50" t="str">
        <f t="shared" si="75"/>
        <v/>
      </c>
      <c r="S1002" s="10"/>
    </row>
    <row r="1003" spans="1:19" x14ac:dyDescent="0.25">
      <c r="A1003" s="10"/>
      <c r="B1003" s="4" t="str">
        <f>'CALC | Main Engine'!$B1003</f>
        <v/>
      </c>
      <c r="C1003" s="5" t="str">
        <f>'CALC | Main Engine'!$E1003</f>
        <v/>
      </c>
      <c r="D1003" s="27" t="str">
        <f>IF(ISBLANK('INPUT | Operations'!$C1008),"",'INPUT | Operations'!$C1007)</f>
        <v/>
      </c>
      <c r="E1003" s="32" t="str">
        <f>IF(ISBLANK('INPUT | Operations'!$C1008),"",'INPUT | Operations'!$C1008)</f>
        <v/>
      </c>
      <c r="F1003" s="123" t="str">
        <f t="shared" si="76"/>
        <v/>
      </c>
      <c r="G1003" s="49" t="str">
        <f t="shared" si="76"/>
        <v/>
      </c>
      <c r="H1003" s="49" t="str">
        <f t="shared" si="76"/>
        <v/>
      </c>
      <c r="I1003" s="49" t="str">
        <f t="shared" si="76"/>
        <v/>
      </c>
      <c r="J1003" s="49" t="str">
        <f t="shared" si="76"/>
        <v/>
      </c>
      <c r="K1003" s="50" t="str">
        <f t="shared" si="76"/>
        <v/>
      </c>
      <c r="L1003" s="49" t="str">
        <f t="shared" si="73"/>
        <v/>
      </c>
      <c r="M1003" s="49" t="str">
        <f t="shared" si="73"/>
        <v/>
      </c>
      <c r="N1003" s="49" t="str">
        <f t="shared" si="73"/>
        <v/>
      </c>
      <c r="O1003" s="49" t="str">
        <f t="shared" si="74"/>
        <v/>
      </c>
      <c r="P1003" s="49" t="str">
        <f t="shared" si="75"/>
        <v/>
      </c>
      <c r="Q1003" s="49" t="str">
        <f t="shared" si="75"/>
        <v/>
      </c>
      <c r="R1003" s="50" t="str">
        <f t="shared" si="75"/>
        <v/>
      </c>
      <c r="S1003" s="10"/>
    </row>
    <row r="1004" spans="1:19" x14ac:dyDescent="0.25">
      <c r="A1004" s="10"/>
      <c r="B1004" s="4" t="str">
        <f>'CALC | Main Engine'!$B1004</f>
        <v/>
      </c>
      <c r="C1004" s="5" t="str">
        <f>'CALC | Main Engine'!$E1004</f>
        <v/>
      </c>
      <c r="D1004" s="27" t="str">
        <f>IF(ISBLANK('INPUT | Operations'!$C1009),"",'INPUT | Operations'!$C1008)</f>
        <v/>
      </c>
      <c r="E1004" s="32" t="str">
        <f>IF(ISBLANK('INPUT | Operations'!$C1009),"",'INPUT | Operations'!$C1009)</f>
        <v/>
      </c>
      <c r="F1004" s="123" t="str">
        <f t="shared" si="76"/>
        <v/>
      </c>
      <c r="G1004" s="49" t="str">
        <f t="shared" si="76"/>
        <v/>
      </c>
      <c r="H1004" s="49" t="str">
        <f t="shared" si="76"/>
        <v/>
      </c>
      <c r="I1004" s="49" t="str">
        <f t="shared" si="76"/>
        <v/>
      </c>
      <c r="J1004" s="49" t="str">
        <f t="shared" si="76"/>
        <v/>
      </c>
      <c r="K1004" s="50" t="str">
        <f t="shared" si="76"/>
        <v/>
      </c>
      <c r="L1004" s="49" t="str">
        <f t="shared" si="73"/>
        <v/>
      </c>
      <c r="M1004" s="49" t="str">
        <f t="shared" si="73"/>
        <v/>
      </c>
      <c r="N1004" s="49" t="str">
        <f t="shared" si="73"/>
        <v/>
      </c>
      <c r="O1004" s="49" t="str">
        <f t="shared" si="74"/>
        <v/>
      </c>
      <c r="P1004" s="49" t="str">
        <f t="shared" si="75"/>
        <v/>
      </c>
      <c r="Q1004" s="49" t="str">
        <f t="shared" si="75"/>
        <v/>
      </c>
      <c r="R1004" s="50" t="str">
        <f t="shared" si="75"/>
        <v/>
      </c>
      <c r="S1004" s="10"/>
    </row>
    <row r="1005" spans="1:19" x14ac:dyDescent="0.25">
      <c r="A1005" s="10"/>
      <c r="B1005" s="4" t="str">
        <f>'CALC | Main Engine'!$B1005</f>
        <v/>
      </c>
      <c r="C1005" s="5" t="str">
        <f>'CALC | Main Engine'!$E1005</f>
        <v/>
      </c>
      <c r="D1005" s="27" t="str">
        <f>IF(ISBLANK('INPUT | Operations'!$C1010),"",'INPUT | Operations'!$C1009)</f>
        <v/>
      </c>
      <c r="E1005" s="32" t="str">
        <f>IF(ISBLANK('INPUT | Operations'!$C1010),"",'INPUT | Operations'!$C1010)</f>
        <v/>
      </c>
      <c r="F1005" s="123" t="str">
        <f t="shared" si="76"/>
        <v/>
      </c>
      <c r="G1005" s="49" t="str">
        <f t="shared" si="76"/>
        <v/>
      </c>
      <c r="H1005" s="49" t="str">
        <f t="shared" si="76"/>
        <v/>
      </c>
      <c r="I1005" s="49" t="str">
        <f t="shared" si="76"/>
        <v/>
      </c>
      <c r="J1005" s="49" t="str">
        <f t="shared" si="76"/>
        <v/>
      </c>
      <c r="K1005" s="50" t="str">
        <f t="shared" si="76"/>
        <v/>
      </c>
      <c r="L1005" s="49" t="str">
        <f t="shared" si="73"/>
        <v/>
      </c>
      <c r="M1005" s="49" t="str">
        <f t="shared" si="73"/>
        <v/>
      </c>
      <c r="N1005" s="49" t="str">
        <f t="shared" si="73"/>
        <v/>
      </c>
      <c r="O1005" s="49" t="str">
        <f t="shared" si="74"/>
        <v/>
      </c>
      <c r="P1005" s="49" t="str">
        <f t="shared" si="75"/>
        <v/>
      </c>
      <c r="Q1005" s="49" t="str">
        <f t="shared" si="75"/>
        <v/>
      </c>
      <c r="R1005" s="50" t="str">
        <f t="shared" si="75"/>
        <v/>
      </c>
      <c r="S1005" s="10"/>
    </row>
    <row r="1006" spans="1:19" x14ac:dyDescent="0.25">
      <c r="A1006" s="10"/>
      <c r="B1006" s="4" t="str">
        <f>'CALC | Main Engine'!$B1006</f>
        <v/>
      </c>
      <c r="C1006" s="5" t="str">
        <f>'CALC | Main Engine'!$E1006</f>
        <v/>
      </c>
      <c r="D1006" s="27" t="str">
        <f>IF(ISBLANK('INPUT | Operations'!$C1011),"",'INPUT | Operations'!$C1010)</f>
        <v/>
      </c>
      <c r="E1006" s="32" t="str">
        <f>IF(ISBLANK('INPUT | Operations'!$C1011),"",'INPUT | Operations'!$C1011)</f>
        <v/>
      </c>
      <c r="F1006" s="123" t="str">
        <f t="shared" si="76"/>
        <v/>
      </c>
      <c r="G1006" s="49" t="str">
        <f t="shared" si="76"/>
        <v/>
      </c>
      <c r="H1006" s="49" t="str">
        <f t="shared" si="76"/>
        <v/>
      </c>
      <c r="I1006" s="49" t="str">
        <f t="shared" si="76"/>
        <v/>
      </c>
      <c r="J1006" s="49" t="str">
        <f t="shared" si="76"/>
        <v/>
      </c>
      <c r="K1006" s="50" t="str">
        <f t="shared" si="76"/>
        <v/>
      </c>
      <c r="L1006" s="49" t="str">
        <f t="shared" si="73"/>
        <v/>
      </c>
      <c r="M1006" s="49" t="str">
        <f t="shared" si="73"/>
        <v/>
      </c>
      <c r="N1006" s="49" t="str">
        <f t="shared" si="73"/>
        <v/>
      </c>
      <c r="O1006" s="49" t="str">
        <f t="shared" si="74"/>
        <v/>
      </c>
      <c r="P1006" s="49" t="str">
        <f t="shared" si="75"/>
        <v/>
      </c>
      <c r="Q1006" s="49" t="str">
        <f t="shared" si="75"/>
        <v/>
      </c>
      <c r="R1006" s="50" t="str">
        <f t="shared" si="75"/>
        <v/>
      </c>
      <c r="S1006" s="10"/>
    </row>
    <row r="1007" spans="1:19" x14ac:dyDescent="0.25">
      <c r="A1007" s="10"/>
      <c r="B1007" s="4" t="str">
        <f>'CALC | Main Engine'!$B1007</f>
        <v/>
      </c>
      <c r="C1007" s="5" t="str">
        <f>'CALC | Main Engine'!$E1007</f>
        <v/>
      </c>
      <c r="D1007" s="27" t="str">
        <f>IF(ISBLANK('INPUT | Operations'!$C1012),"",'INPUT | Operations'!$C1011)</f>
        <v/>
      </c>
      <c r="E1007" s="32" t="str">
        <f>IF(ISBLANK('INPUT | Operations'!$C1012),"",'INPUT | Operations'!$C1012)</f>
        <v/>
      </c>
      <c r="F1007" s="123" t="str">
        <f t="shared" si="76"/>
        <v/>
      </c>
      <c r="G1007" s="49" t="str">
        <f t="shared" si="76"/>
        <v/>
      </c>
      <c r="H1007" s="49" t="str">
        <f t="shared" si="76"/>
        <v/>
      </c>
      <c r="I1007" s="49" t="str">
        <f t="shared" si="76"/>
        <v/>
      </c>
      <c r="J1007" s="49" t="str">
        <f t="shared" si="76"/>
        <v/>
      </c>
      <c r="K1007" s="50" t="str">
        <f t="shared" si="76"/>
        <v/>
      </c>
      <c r="L1007" s="49" t="str">
        <f t="shared" si="73"/>
        <v/>
      </c>
      <c r="M1007" s="49" t="str">
        <f t="shared" si="73"/>
        <v/>
      </c>
      <c r="N1007" s="49" t="str">
        <f t="shared" si="73"/>
        <v/>
      </c>
      <c r="O1007" s="49" t="str">
        <f t="shared" si="74"/>
        <v/>
      </c>
      <c r="P1007" s="49" t="str">
        <f t="shared" si="75"/>
        <v/>
      </c>
      <c r="Q1007" s="49" t="str">
        <f t="shared" si="75"/>
        <v/>
      </c>
      <c r="R1007" s="50" t="str">
        <f t="shared" si="75"/>
        <v/>
      </c>
      <c r="S1007" s="10"/>
    </row>
    <row r="1008" spans="1:19" x14ac:dyDescent="0.25">
      <c r="A1008" s="10"/>
      <c r="B1008" s="4" t="str">
        <f>'CALC | Main Engine'!$B1008</f>
        <v/>
      </c>
      <c r="C1008" s="5" t="str">
        <f>'CALC | Main Engine'!$E1008</f>
        <v/>
      </c>
      <c r="D1008" s="27" t="str">
        <f>IF(ISBLANK('INPUT | Operations'!$C1013),"",'INPUT | Operations'!$C1012)</f>
        <v/>
      </c>
      <c r="E1008" s="32" t="str">
        <f>IF(ISBLANK('INPUT | Operations'!$C1013),"",'INPUT | Operations'!$C1013)</f>
        <v/>
      </c>
      <c r="F1008" s="123" t="str">
        <f t="shared" si="76"/>
        <v/>
      </c>
      <c r="G1008" s="49" t="str">
        <f t="shared" si="76"/>
        <v/>
      </c>
      <c r="H1008" s="49" t="str">
        <f t="shared" si="76"/>
        <v/>
      </c>
      <c r="I1008" s="49" t="str">
        <f t="shared" si="76"/>
        <v/>
      </c>
      <c r="J1008" s="49" t="str">
        <f t="shared" si="76"/>
        <v/>
      </c>
      <c r="K1008" s="50" t="str">
        <f t="shared" si="76"/>
        <v/>
      </c>
      <c r="L1008" s="49" t="str">
        <f t="shared" si="73"/>
        <v/>
      </c>
      <c r="M1008" s="49" t="str">
        <f t="shared" si="73"/>
        <v/>
      </c>
      <c r="N1008" s="49" t="str">
        <f t="shared" si="73"/>
        <v/>
      </c>
      <c r="O1008" s="49" t="str">
        <f t="shared" si="74"/>
        <v/>
      </c>
      <c r="P1008" s="49" t="str">
        <f t="shared" si="75"/>
        <v/>
      </c>
      <c r="Q1008" s="49" t="str">
        <f t="shared" si="75"/>
        <v/>
      </c>
      <c r="R1008" s="50" t="str">
        <f t="shared" si="75"/>
        <v/>
      </c>
      <c r="S1008" s="10"/>
    </row>
    <row r="1009" spans="1:19" x14ac:dyDescent="0.25">
      <c r="A1009" s="10"/>
      <c r="B1009" s="4" t="str">
        <f>'CALC | Main Engine'!$B1009</f>
        <v/>
      </c>
      <c r="C1009" s="5" t="str">
        <f>'CALC | Main Engine'!$E1009</f>
        <v/>
      </c>
      <c r="D1009" s="27" t="str">
        <f>IF(ISBLANK('INPUT | Operations'!$C1014),"",'INPUT | Operations'!$C1013)</f>
        <v/>
      </c>
      <c r="E1009" s="32" t="str">
        <f>IF(ISBLANK('INPUT | Operations'!$C1014),"",'INPUT | Operations'!$C1014)</f>
        <v/>
      </c>
      <c r="F1009" s="123" t="str">
        <f t="shared" si="76"/>
        <v/>
      </c>
      <c r="G1009" s="49" t="str">
        <f t="shared" si="76"/>
        <v/>
      </c>
      <c r="H1009" s="49" t="str">
        <f t="shared" si="76"/>
        <v/>
      </c>
      <c r="I1009" s="49" t="str">
        <f t="shared" si="76"/>
        <v/>
      </c>
      <c r="J1009" s="49" t="str">
        <f t="shared" si="76"/>
        <v/>
      </c>
      <c r="K1009" s="50" t="str">
        <f t="shared" si="76"/>
        <v/>
      </c>
      <c r="L1009" s="49" t="str">
        <f t="shared" si="73"/>
        <v/>
      </c>
      <c r="M1009" s="49" t="str">
        <f t="shared" si="73"/>
        <v/>
      </c>
      <c r="N1009" s="49" t="str">
        <f t="shared" si="73"/>
        <v/>
      </c>
      <c r="O1009" s="49" t="str">
        <f t="shared" si="74"/>
        <v/>
      </c>
      <c r="P1009" s="49" t="str">
        <f t="shared" si="75"/>
        <v/>
      </c>
      <c r="Q1009" s="49" t="str">
        <f t="shared" si="75"/>
        <v/>
      </c>
      <c r="R1009" s="50" t="str">
        <f t="shared" si="75"/>
        <v/>
      </c>
      <c r="S1009" s="10"/>
    </row>
    <row r="1010" spans="1:19" x14ac:dyDescent="0.25">
      <c r="A1010" s="10"/>
      <c r="B1010" s="4" t="str">
        <f>'CALC | Main Engine'!$B1010</f>
        <v/>
      </c>
      <c r="C1010" s="5" t="str">
        <f>'CALC | Main Engine'!$E1010</f>
        <v/>
      </c>
      <c r="D1010" s="27" t="str">
        <f>IF(ISBLANK('INPUT | Operations'!$C1015),"",'INPUT | Operations'!$C1014)</f>
        <v/>
      </c>
      <c r="E1010" s="32" t="str">
        <f>IF(ISBLANK('INPUT | Operations'!$C1015),"",'INPUT | Operations'!$C1015)</f>
        <v/>
      </c>
      <c r="F1010" s="123" t="str">
        <f t="shared" si="76"/>
        <v/>
      </c>
      <c r="G1010" s="49" t="str">
        <f t="shared" si="76"/>
        <v/>
      </c>
      <c r="H1010" s="49" t="str">
        <f t="shared" si="76"/>
        <v/>
      </c>
      <c r="I1010" s="49" t="str">
        <f t="shared" si="76"/>
        <v/>
      </c>
      <c r="J1010" s="49" t="str">
        <f t="shared" si="76"/>
        <v/>
      </c>
      <c r="K1010" s="50" t="str">
        <f t="shared" si="76"/>
        <v/>
      </c>
      <c r="L1010" s="49" t="str">
        <f t="shared" si="73"/>
        <v/>
      </c>
      <c r="M1010" s="49" t="str">
        <f t="shared" si="73"/>
        <v/>
      </c>
      <c r="N1010" s="49" t="str">
        <f t="shared" si="73"/>
        <v/>
      </c>
      <c r="O1010" s="49" t="str">
        <f t="shared" si="74"/>
        <v/>
      </c>
      <c r="P1010" s="49" t="str">
        <f t="shared" si="75"/>
        <v/>
      </c>
      <c r="Q1010" s="49" t="str">
        <f t="shared" si="75"/>
        <v/>
      </c>
      <c r="R1010" s="50" t="str">
        <f t="shared" si="75"/>
        <v/>
      </c>
      <c r="S1010" s="10"/>
    </row>
    <row r="1011" spans="1:19" x14ac:dyDescent="0.25">
      <c r="A1011" s="10"/>
      <c r="B1011" s="4" t="str">
        <f>'CALC | Main Engine'!$B1011</f>
        <v/>
      </c>
      <c r="C1011" s="5" t="str">
        <f>'CALC | Main Engine'!$E1011</f>
        <v/>
      </c>
      <c r="D1011" s="27" t="str">
        <f>IF(ISBLANK('INPUT | Operations'!$C1016),"",'INPUT | Operations'!$C1015)</f>
        <v/>
      </c>
      <c r="E1011" s="32" t="str">
        <f>IF(ISBLANK('INPUT | Operations'!$C1016),"",'INPUT | Operations'!$C1016)</f>
        <v/>
      </c>
      <c r="F1011" s="123" t="str">
        <f t="shared" si="76"/>
        <v/>
      </c>
      <c r="G1011" s="49" t="str">
        <f t="shared" si="76"/>
        <v/>
      </c>
      <c r="H1011" s="49" t="str">
        <f t="shared" si="76"/>
        <v/>
      </c>
      <c r="I1011" s="49" t="str">
        <f t="shared" si="76"/>
        <v/>
      </c>
      <c r="J1011" s="49" t="str">
        <f t="shared" si="76"/>
        <v/>
      </c>
      <c r="K1011" s="50" t="str">
        <f t="shared" si="76"/>
        <v/>
      </c>
      <c r="L1011" s="49" t="str">
        <f t="shared" si="73"/>
        <v/>
      </c>
      <c r="M1011" s="49" t="str">
        <f t="shared" si="73"/>
        <v/>
      </c>
      <c r="N1011" s="49" t="str">
        <f t="shared" si="73"/>
        <v/>
      </c>
      <c r="O1011" s="49" t="str">
        <f t="shared" si="74"/>
        <v/>
      </c>
      <c r="P1011" s="49" t="str">
        <f t="shared" si="75"/>
        <v/>
      </c>
      <c r="Q1011" s="49" t="str">
        <f t="shared" si="75"/>
        <v/>
      </c>
      <c r="R1011" s="50" t="str">
        <f t="shared" si="75"/>
        <v/>
      </c>
      <c r="S1011" s="10"/>
    </row>
    <row r="1012" spans="1:19" x14ac:dyDescent="0.25">
      <c r="A1012" s="10"/>
      <c r="B1012" s="4" t="str">
        <f>'CALC | Main Engine'!$B1012</f>
        <v/>
      </c>
      <c r="C1012" s="5" t="str">
        <f>'CALC | Main Engine'!$E1012</f>
        <v/>
      </c>
      <c r="D1012" s="27" t="str">
        <f>IF(ISBLANK('INPUT | Operations'!$C1017),"",'INPUT | Operations'!$C1016)</f>
        <v/>
      </c>
      <c r="E1012" s="32" t="str">
        <f>IF(ISBLANK('INPUT | Operations'!$C1017),"",'INPUT | Operations'!$C1017)</f>
        <v/>
      </c>
      <c r="F1012" s="123" t="str">
        <f t="shared" si="76"/>
        <v/>
      </c>
      <c r="G1012" s="49" t="str">
        <f t="shared" si="76"/>
        <v/>
      </c>
      <c r="H1012" s="49" t="str">
        <f t="shared" si="76"/>
        <v/>
      </c>
      <c r="I1012" s="49" t="str">
        <f t="shared" si="76"/>
        <v/>
      </c>
      <c r="J1012" s="49" t="str">
        <f t="shared" si="76"/>
        <v/>
      </c>
      <c r="K1012" s="50" t="str">
        <f t="shared" si="76"/>
        <v/>
      </c>
      <c r="L1012" s="49" t="str">
        <f t="shared" si="73"/>
        <v/>
      </c>
      <c r="M1012" s="49" t="str">
        <f t="shared" si="73"/>
        <v/>
      </c>
      <c r="N1012" s="49" t="str">
        <f t="shared" si="73"/>
        <v/>
      </c>
      <c r="O1012" s="49" t="str">
        <f t="shared" si="74"/>
        <v/>
      </c>
      <c r="P1012" s="49" t="str">
        <f t="shared" si="75"/>
        <v/>
      </c>
      <c r="Q1012" s="49" t="str">
        <f t="shared" si="75"/>
        <v/>
      </c>
      <c r="R1012" s="50" t="str">
        <f t="shared" si="75"/>
        <v/>
      </c>
      <c r="S1012" s="10"/>
    </row>
    <row r="1013" spans="1:19" x14ac:dyDescent="0.25">
      <c r="A1013" s="10"/>
      <c r="B1013" s="4" t="str">
        <f>'CALC | Main Engine'!$B1013</f>
        <v/>
      </c>
      <c r="C1013" s="5" t="str">
        <f>'CALC | Main Engine'!$E1013</f>
        <v/>
      </c>
      <c r="D1013" s="27" t="str">
        <f>IF(ISBLANK('INPUT | Operations'!$C1018),"",'INPUT | Operations'!$C1017)</f>
        <v/>
      </c>
      <c r="E1013" s="32" t="str">
        <f>IF(ISBLANK('INPUT | Operations'!$C1018),"",'INPUT | Operations'!$C1018)</f>
        <v/>
      </c>
      <c r="F1013" s="123" t="str">
        <f t="shared" si="76"/>
        <v/>
      </c>
      <c r="G1013" s="49" t="str">
        <f t="shared" si="76"/>
        <v/>
      </c>
      <c r="H1013" s="49" t="str">
        <f t="shared" si="76"/>
        <v/>
      </c>
      <c r="I1013" s="49" t="str">
        <f t="shared" si="76"/>
        <v/>
      </c>
      <c r="J1013" s="49" t="str">
        <f t="shared" si="76"/>
        <v/>
      </c>
      <c r="K1013" s="50" t="str">
        <f t="shared" si="76"/>
        <v/>
      </c>
      <c r="L1013" s="49" t="str">
        <f t="shared" si="73"/>
        <v/>
      </c>
      <c r="M1013" s="49" t="str">
        <f t="shared" si="73"/>
        <v/>
      </c>
      <c r="N1013" s="49" t="str">
        <f t="shared" si="73"/>
        <v/>
      </c>
      <c r="O1013" s="49" t="str">
        <f t="shared" si="74"/>
        <v/>
      </c>
      <c r="P1013" s="49" t="str">
        <f t="shared" si="75"/>
        <v/>
      </c>
      <c r="Q1013" s="49" t="str">
        <f t="shared" si="75"/>
        <v/>
      </c>
      <c r="R1013" s="50" t="str">
        <f t="shared" si="75"/>
        <v/>
      </c>
      <c r="S1013" s="10"/>
    </row>
    <row r="1014" spans="1:19" x14ac:dyDescent="0.25">
      <c r="A1014" s="10"/>
      <c r="B1014" s="4" t="str">
        <f>'CALC | Main Engine'!$B1014</f>
        <v/>
      </c>
      <c r="C1014" s="5" t="str">
        <f>'CALC | Main Engine'!$E1014</f>
        <v/>
      </c>
      <c r="D1014" s="27" t="str">
        <f>IF(ISBLANK('INPUT | Operations'!$C1019),"",'INPUT | Operations'!$C1018)</f>
        <v/>
      </c>
      <c r="E1014" s="32" t="str">
        <f>IF(ISBLANK('INPUT | Operations'!$C1019),"",'INPUT | Operations'!$C1019)</f>
        <v/>
      </c>
      <c r="F1014" s="123" t="str">
        <f t="shared" si="76"/>
        <v/>
      </c>
      <c r="G1014" s="49" t="str">
        <f t="shared" si="76"/>
        <v/>
      </c>
      <c r="H1014" s="49" t="str">
        <f t="shared" si="76"/>
        <v/>
      </c>
      <c r="I1014" s="49" t="str">
        <f t="shared" ref="I1014:K1077" si="77">IFERROR(IF(AND(MIN($D1014:$E1014)&lt;I$5,MAX($D1014:$E1014)&gt;I$4),MIN(MAX($D1014:$E1014),I$5)-MAX(MIN($D1014:$E1014),I$4),0)/(MAX($D1014:$E1014)-MIN($D1014:$E1014)),"")</f>
        <v/>
      </c>
      <c r="J1014" s="49" t="str">
        <f t="shared" si="77"/>
        <v/>
      </c>
      <c r="K1014" s="50" t="str">
        <f t="shared" si="77"/>
        <v/>
      </c>
      <c r="L1014" s="49" t="str">
        <f t="shared" si="73"/>
        <v/>
      </c>
      <c r="M1014" s="49" t="str">
        <f t="shared" si="73"/>
        <v/>
      </c>
      <c r="N1014" s="49" t="str">
        <f t="shared" si="73"/>
        <v/>
      </c>
      <c r="O1014" s="49" t="str">
        <f t="shared" si="74"/>
        <v/>
      </c>
      <c r="P1014" s="49" t="str">
        <f t="shared" si="75"/>
        <v/>
      </c>
      <c r="Q1014" s="49" t="str">
        <f t="shared" si="75"/>
        <v/>
      </c>
      <c r="R1014" s="50" t="str">
        <f t="shared" si="75"/>
        <v/>
      </c>
      <c r="S1014" s="10"/>
    </row>
    <row r="1015" spans="1:19" x14ac:dyDescent="0.25">
      <c r="A1015" s="10"/>
      <c r="B1015" s="4" t="str">
        <f>'CALC | Main Engine'!$B1015</f>
        <v/>
      </c>
      <c r="C1015" s="5" t="str">
        <f>'CALC | Main Engine'!$E1015</f>
        <v/>
      </c>
      <c r="D1015" s="27" t="str">
        <f>IF(ISBLANK('INPUT | Operations'!$C1020),"",'INPUT | Operations'!$C1019)</f>
        <v/>
      </c>
      <c r="E1015" s="32" t="str">
        <f>IF(ISBLANK('INPUT | Operations'!$C1020),"",'INPUT | Operations'!$C1020)</f>
        <v/>
      </c>
      <c r="F1015" s="123" t="str">
        <f t="shared" ref="F1015:K1078" si="78">IFERROR(IF(AND(MIN($D1015:$E1015)&lt;F$5,MAX($D1015:$E1015)&gt;F$4),MIN(MAX($D1015:$E1015),F$5)-MAX(MIN($D1015:$E1015),F$4),0)/(MAX($D1015:$E1015)-MIN($D1015:$E1015)),"")</f>
        <v/>
      </c>
      <c r="G1015" s="49" t="str">
        <f t="shared" si="78"/>
        <v/>
      </c>
      <c r="H1015" s="49" t="str">
        <f t="shared" si="78"/>
        <v/>
      </c>
      <c r="I1015" s="49" t="str">
        <f t="shared" si="77"/>
        <v/>
      </c>
      <c r="J1015" s="49" t="str">
        <f t="shared" si="77"/>
        <v/>
      </c>
      <c r="K1015" s="50" t="str">
        <f t="shared" si="77"/>
        <v/>
      </c>
      <c r="L1015" s="49" t="str">
        <f t="shared" si="73"/>
        <v/>
      </c>
      <c r="M1015" s="49" t="str">
        <f t="shared" si="73"/>
        <v/>
      </c>
      <c r="N1015" s="49" t="str">
        <f t="shared" si="73"/>
        <v/>
      </c>
      <c r="O1015" s="49" t="str">
        <f t="shared" si="74"/>
        <v/>
      </c>
      <c r="P1015" s="49" t="str">
        <f t="shared" si="75"/>
        <v/>
      </c>
      <c r="Q1015" s="49" t="str">
        <f t="shared" si="75"/>
        <v/>
      </c>
      <c r="R1015" s="50" t="str">
        <f t="shared" si="75"/>
        <v/>
      </c>
      <c r="S1015" s="10"/>
    </row>
    <row r="1016" spans="1:19" x14ac:dyDescent="0.25">
      <c r="A1016" s="10"/>
      <c r="B1016" s="4" t="str">
        <f>'CALC | Main Engine'!$B1016</f>
        <v/>
      </c>
      <c r="C1016" s="5" t="str">
        <f>'CALC | Main Engine'!$E1016</f>
        <v/>
      </c>
      <c r="D1016" s="27" t="str">
        <f>IF(ISBLANK('INPUT | Operations'!$C1021),"",'INPUT | Operations'!$C1020)</f>
        <v/>
      </c>
      <c r="E1016" s="32" t="str">
        <f>IF(ISBLANK('INPUT | Operations'!$C1021),"",'INPUT | Operations'!$C1021)</f>
        <v/>
      </c>
      <c r="F1016" s="123" t="str">
        <f t="shared" si="78"/>
        <v/>
      </c>
      <c r="G1016" s="49" t="str">
        <f t="shared" si="78"/>
        <v/>
      </c>
      <c r="H1016" s="49" t="str">
        <f t="shared" si="78"/>
        <v/>
      </c>
      <c r="I1016" s="49" t="str">
        <f t="shared" si="77"/>
        <v/>
      </c>
      <c r="J1016" s="49" t="str">
        <f t="shared" si="77"/>
        <v/>
      </c>
      <c r="K1016" s="50" t="str">
        <f t="shared" si="77"/>
        <v/>
      </c>
      <c r="L1016" s="49" t="str">
        <f t="shared" si="73"/>
        <v/>
      </c>
      <c r="M1016" s="49" t="str">
        <f t="shared" si="73"/>
        <v/>
      </c>
      <c r="N1016" s="49" t="str">
        <f t="shared" si="73"/>
        <v/>
      </c>
      <c r="O1016" s="49" t="str">
        <f t="shared" si="74"/>
        <v/>
      </c>
      <c r="P1016" s="49" t="str">
        <f t="shared" si="75"/>
        <v/>
      </c>
      <c r="Q1016" s="49" t="str">
        <f t="shared" si="75"/>
        <v/>
      </c>
      <c r="R1016" s="50" t="str">
        <f t="shared" si="75"/>
        <v/>
      </c>
      <c r="S1016" s="10"/>
    </row>
    <row r="1017" spans="1:19" x14ac:dyDescent="0.25">
      <c r="A1017" s="10"/>
      <c r="B1017" s="4" t="str">
        <f>'CALC | Main Engine'!$B1017</f>
        <v/>
      </c>
      <c r="C1017" s="5" t="str">
        <f>'CALC | Main Engine'!$E1017</f>
        <v/>
      </c>
      <c r="D1017" s="27" t="str">
        <f>IF(ISBLANK('INPUT | Operations'!$C1022),"",'INPUT | Operations'!$C1021)</f>
        <v/>
      </c>
      <c r="E1017" s="32" t="str">
        <f>IF(ISBLANK('INPUT | Operations'!$C1022),"",'INPUT | Operations'!$C1022)</f>
        <v/>
      </c>
      <c r="F1017" s="123" t="str">
        <f t="shared" si="78"/>
        <v/>
      </c>
      <c r="G1017" s="49" t="str">
        <f t="shared" si="78"/>
        <v/>
      </c>
      <c r="H1017" s="49" t="str">
        <f t="shared" si="78"/>
        <v/>
      </c>
      <c r="I1017" s="49" t="str">
        <f t="shared" si="77"/>
        <v/>
      </c>
      <c r="J1017" s="49" t="str">
        <f t="shared" si="77"/>
        <v/>
      </c>
      <c r="K1017" s="50" t="str">
        <f t="shared" si="77"/>
        <v/>
      </c>
      <c r="L1017" s="49" t="str">
        <f t="shared" si="73"/>
        <v/>
      </c>
      <c r="M1017" s="49" t="str">
        <f t="shared" si="73"/>
        <v/>
      </c>
      <c r="N1017" s="49" t="str">
        <f t="shared" si="73"/>
        <v/>
      </c>
      <c r="O1017" s="49" t="str">
        <f t="shared" si="74"/>
        <v/>
      </c>
      <c r="P1017" s="49" t="str">
        <f t="shared" si="75"/>
        <v/>
      </c>
      <c r="Q1017" s="49" t="str">
        <f t="shared" si="75"/>
        <v/>
      </c>
      <c r="R1017" s="50" t="str">
        <f t="shared" si="75"/>
        <v/>
      </c>
      <c r="S1017" s="10"/>
    </row>
    <row r="1018" spans="1:19" x14ac:dyDescent="0.25">
      <c r="A1018" s="10"/>
      <c r="B1018" s="4" t="str">
        <f>'CALC | Main Engine'!$B1018</f>
        <v/>
      </c>
      <c r="C1018" s="5" t="str">
        <f>'CALC | Main Engine'!$E1018</f>
        <v/>
      </c>
      <c r="D1018" s="27" t="str">
        <f>IF(ISBLANK('INPUT | Operations'!$C1023),"",'INPUT | Operations'!$C1022)</f>
        <v/>
      </c>
      <c r="E1018" s="32" t="str">
        <f>IF(ISBLANK('INPUT | Operations'!$C1023),"",'INPUT | Operations'!$C1023)</f>
        <v/>
      </c>
      <c r="F1018" s="123" t="str">
        <f t="shared" si="78"/>
        <v/>
      </c>
      <c r="G1018" s="49" t="str">
        <f t="shared" si="78"/>
        <v/>
      </c>
      <c r="H1018" s="49" t="str">
        <f t="shared" si="78"/>
        <v/>
      </c>
      <c r="I1018" s="49" t="str">
        <f t="shared" si="77"/>
        <v/>
      </c>
      <c r="J1018" s="49" t="str">
        <f t="shared" si="77"/>
        <v/>
      </c>
      <c r="K1018" s="50" t="str">
        <f t="shared" si="77"/>
        <v/>
      </c>
      <c r="L1018" s="49" t="str">
        <f t="shared" si="73"/>
        <v/>
      </c>
      <c r="M1018" s="49" t="str">
        <f t="shared" si="73"/>
        <v/>
      </c>
      <c r="N1018" s="49" t="str">
        <f t="shared" si="73"/>
        <v/>
      </c>
      <c r="O1018" s="49" t="str">
        <f t="shared" si="74"/>
        <v/>
      </c>
      <c r="P1018" s="49" t="str">
        <f t="shared" si="75"/>
        <v/>
      </c>
      <c r="Q1018" s="49" t="str">
        <f t="shared" si="75"/>
        <v/>
      </c>
      <c r="R1018" s="50" t="str">
        <f t="shared" si="75"/>
        <v/>
      </c>
      <c r="S1018" s="10"/>
    </row>
    <row r="1019" spans="1:19" x14ac:dyDescent="0.25">
      <c r="A1019" s="10"/>
      <c r="B1019" s="4" t="str">
        <f>'CALC | Main Engine'!$B1019</f>
        <v/>
      </c>
      <c r="C1019" s="5" t="str">
        <f>'CALC | Main Engine'!$E1019</f>
        <v/>
      </c>
      <c r="D1019" s="27" t="str">
        <f>IF(ISBLANK('INPUT | Operations'!$C1024),"",'INPUT | Operations'!$C1023)</f>
        <v/>
      </c>
      <c r="E1019" s="32" t="str">
        <f>IF(ISBLANK('INPUT | Operations'!$C1024),"",'INPUT | Operations'!$C1024)</f>
        <v/>
      </c>
      <c r="F1019" s="123" t="str">
        <f t="shared" si="78"/>
        <v/>
      </c>
      <c r="G1019" s="49" t="str">
        <f t="shared" si="78"/>
        <v/>
      </c>
      <c r="H1019" s="49" t="str">
        <f t="shared" si="78"/>
        <v/>
      </c>
      <c r="I1019" s="49" t="str">
        <f t="shared" si="77"/>
        <v/>
      </c>
      <c r="J1019" s="49" t="str">
        <f t="shared" si="77"/>
        <v/>
      </c>
      <c r="K1019" s="50" t="str">
        <f t="shared" si="77"/>
        <v/>
      </c>
      <c r="L1019" s="49" t="str">
        <f t="shared" si="73"/>
        <v/>
      </c>
      <c r="M1019" s="49" t="str">
        <f t="shared" si="73"/>
        <v/>
      </c>
      <c r="N1019" s="49" t="str">
        <f t="shared" si="73"/>
        <v/>
      </c>
      <c r="O1019" s="49" t="str">
        <f t="shared" si="74"/>
        <v/>
      </c>
      <c r="P1019" s="49" t="str">
        <f t="shared" si="75"/>
        <v/>
      </c>
      <c r="Q1019" s="49" t="str">
        <f t="shared" si="75"/>
        <v/>
      </c>
      <c r="R1019" s="50" t="str">
        <f t="shared" si="75"/>
        <v/>
      </c>
      <c r="S1019" s="10"/>
    </row>
    <row r="1020" spans="1:19" x14ac:dyDescent="0.25">
      <c r="A1020" s="10"/>
      <c r="B1020" s="4" t="str">
        <f>'CALC | Main Engine'!$B1020</f>
        <v/>
      </c>
      <c r="C1020" s="5" t="str">
        <f>'CALC | Main Engine'!$E1020</f>
        <v/>
      </c>
      <c r="D1020" s="27" t="str">
        <f>IF(ISBLANK('INPUT | Operations'!$C1025),"",'INPUT | Operations'!$C1024)</f>
        <v/>
      </c>
      <c r="E1020" s="32" t="str">
        <f>IF(ISBLANK('INPUT | Operations'!$C1025),"",'INPUT | Operations'!$C1025)</f>
        <v/>
      </c>
      <c r="F1020" s="123" t="str">
        <f t="shared" si="78"/>
        <v/>
      </c>
      <c r="G1020" s="49" t="str">
        <f t="shared" si="78"/>
        <v/>
      </c>
      <c r="H1020" s="49" t="str">
        <f t="shared" si="78"/>
        <v/>
      </c>
      <c r="I1020" s="49" t="str">
        <f t="shared" si="77"/>
        <v/>
      </c>
      <c r="J1020" s="49" t="str">
        <f t="shared" si="77"/>
        <v/>
      </c>
      <c r="K1020" s="50" t="str">
        <f t="shared" si="77"/>
        <v/>
      </c>
      <c r="L1020" s="49" t="str">
        <f t="shared" si="73"/>
        <v/>
      </c>
      <c r="M1020" s="49" t="str">
        <f t="shared" si="73"/>
        <v/>
      </c>
      <c r="N1020" s="49" t="str">
        <f t="shared" si="73"/>
        <v/>
      </c>
      <c r="O1020" s="49" t="str">
        <f t="shared" si="74"/>
        <v/>
      </c>
      <c r="P1020" s="49" t="str">
        <f t="shared" si="75"/>
        <v/>
      </c>
      <c r="Q1020" s="49" t="str">
        <f t="shared" si="75"/>
        <v/>
      </c>
      <c r="R1020" s="50" t="str">
        <f t="shared" si="75"/>
        <v/>
      </c>
      <c r="S1020" s="10"/>
    </row>
    <row r="1021" spans="1:19" x14ac:dyDescent="0.25">
      <c r="A1021" s="10"/>
      <c r="B1021" s="4" t="str">
        <f>'CALC | Main Engine'!$B1021</f>
        <v/>
      </c>
      <c r="C1021" s="5" t="str">
        <f>'CALC | Main Engine'!$E1021</f>
        <v/>
      </c>
      <c r="D1021" s="27" t="str">
        <f>IF(ISBLANK('INPUT | Operations'!$C1026),"",'INPUT | Operations'!$C1025)</f>
        <v/>
      </c>
      <c r="E1021" s="32" t="str">
        <f>IF(ISBLANK('INPUT | Operations'!$C1026),"",'INPUT | Operations'!$C1026)</f>
        <v/>
      </c>
      <c r="F1021" s="123" t="str">
        <f t="shared" si="78"/>
        <v/>
      </c>
      <c r="G1021" s="49" t="str">
        <f t="shared" si="78"/>
        <v/>
      </c>
      <c r="H1021" s="49" t="str">
        <f t="shared" si="78"/>
        <v/>
      </c>
      <c r="I1021" s="49" t="str">
        <f t="shared" si="77"/>
        <v/>
      </c>
      <c r="J1021" s="49" t="str">
        <f t="shared" si="77"/>
        <v/>
      </c>
      <c r="K1021" s="50" t="str">
        <f t="shared" si="77"/>
        <v/>
      </c>
      <c r="L1021" s="49" t="str">
        <f t="shared" si="73"/>
        <v/>
      </c>
      <c r="M1021" s="49" t="str">
        <f t="shared" si="73"/>
        <v/>
      </c>
      <c r="N1021" s="49" t="str">
        <f t="shared" si="73"/>
        <v/>
      </c>
      <c r="O1021" s="49" t="str">
        <f t="shared" si="74"/>
        <v/>
      </c>
      <c r="P1021" s="49" t="str">
        <f t="shared" si="75"/>
        <v/>
      </c>
      <c r="Q1021" s="49" t="str">
        <f t="shared" si="75"/>
        <v/>
      </c>
      <c r="R1021" s="50" t="str">
        <f t="shared" si="75"/>
        <v/>
      </c>
      <c r="S1021" s="10"/>
    </row>
    <row r="1022" spans="1:19" x14ac:dyDescent="0.25">
      <c r="A1022" s="10"/>
      <c r="B1022" s="4" t="str">
        <f>'CALC | Main Engine'!$B1022</f>
        <v/>
      </c>
      <c r="C1022" s="5" t="str">
        <f>'CALC | Main Engine'!$E1022</f>
        <v/>
      </c>
      <c r="D1022" s="27" t="str">
        <f>IF(ISBLANK('INPUT | Operations'!$C1027),"",'INPUT | Operations'!$C1026)</f>
        <v/>
      </c>
      <c r="E1022" s="32" t="str">
        <f>IF(ISBLANK('INPUT | Operations'!$C1027),"",'INPUT | Operations'!$C1027)</f>
        <v/>
      </c>
      <c r="F1022" s="123" t="str">
        <f t="shared" si="78"/>
        <v/>
      </c>
      <c r="G1022" s="49" t="str">
        <f t="shared" si="78"/>
        <v/>
      </c>
      <c r="H1022" s="49" t="str">
        <f t="shared" si="78"/>
        <v/>
      </c>
      <c r="I1022" s="49" t="str">
        <f t="shared" si="77"/>
        <v/>
      </c>
      <c r="J1022" s="49" t="str">
        <f t="shared" si="77"/>
        <v/>
      </c>
      <c r="K1022" s="50" t="str">
        <f t="shared" si="77"/>
        <v/>
      </c>
      <c r="L1022" s="49" t="str">
        <f t="shared" si="73"/>
        <v/>
      </c>
      <c r="M1022" s="49" t="str">
        <f t="shared" si="73"/>
        <v/>
      </c>
      <c r="N1022" s="49" t="str">
        <f t="shared" si="73"/>
        <v/>
      </c>
      <c r="O1022" s="49" t="str">
        <f t="shared" si="74"/>
        <v/>
      </c>
      <c r="P1022" s="49" t="str">
        <f t="shared" si="75"/>
        <v/>
      </c>
      <c r="Q1022" s="49" t="str">
        <f t="shared" si="75"/>
        <v/>
      </c>
      <c r="R1022" s="50" t="str">
        <f t="shared" si="75"/>
        <v/>
      </c>
      <c r="S1022" s="10"/>
    </row>
    <row r="1023" spans="1:19" x14ac:dyDescent="0.25">
      <c r="A1023" s="10"/>
      <c r="B1023" s="4" t="str">
        <f>'CALC | Main Engine'!$B1023</f>
        <v/>
      </c>
      <c r="C1023" s="5" t="str">
        <f>'CALC | Main Engine'!$E1023</f>
        <v/>
      </c>
      <c r="D1023" s="27" t="str">
        <f>IF(ISBLANK('INPUT | Operations'!$C1028),"",'INPUT | Operations'!$C1027)</f>
        <v/>
      </c>
      <c r="E1023" s="32" t="str">
        <f>IF(ISBLANK('INPUT | Operations'!$C1028),"",'INPUT | Operations'!$C1028)</f>
        <v/>
      </c>
      <c r="F1023" s="123" t="str">
        <f t="shared" si="78"/>
        <v/>
      </c>
      <c r="G1023" s="49" t="str">
        <f t="shared" si="78"/>
        <v/>
      </c>
      <c r="H1023" s="49" t="str">
        <f t="shared" si="78"/>
        <v/>
      </c>
      <c r="I1023" s="49" t="str">
        <f t="shared" si="77"/>
        <v/>
      </c>
      <c r="J1023" s="49" t="str">
        <f t="shared" si="77"/>
        <v/>
      </c>
      <c r="K1023" s="50" t="str">
        <f t="shared" si="77"/>
        <v/>
      </c>
      <c r="L1023" s="49" t="str">
        <f t="shared" si="73"/>
        <v/>
      </c>
      <c r="M1023" s="49" t="str">
        <f t="shared" si="73"/>
        <v/>
      </c>
      <c r="N1023" s="49" t="str">
        <f t="shared" si="73"/>
        <v/>
      </c>
      <c r="O1023" s="49" t="str">
        <f t="shared" si="74"/>
        <v/>
      </c>
      <c r="P1023" s="49" t="str">
        <f t="shared" si="75"/>
        <v/>
      </c>
      <c r="Q1023" s="49" t="str">
        <f t="shared" si="75"/>
        <v/>
      </c>
      <c r="R1023" s="50" t="str">
        <f t="shared" si="75"/>
        <v/>
      </c>
      <c r="S1023" s="10"/>
    </row>
    <row r="1024" spans="1:19" x14ac:dyDescent="0.25">
      <c r="A1024" s="10"/>
      <c r="B1024" s="4" t="str">
        <f>'CALC | Main Engine'!$B1024</f>
        <v/>
      </c>
      <c r="C1024" s="5" t="str">
        <f>'CALC | Main Engine'!$E1024</f>
        <v/>
      </c>
      <c r="D1024" s="27" t="str">
        <f>IF(ISBLANK('INPUT | Operations'!$C1029),"",'INPUT | Operations'!$C1028)</f>
        <v/>
      </c>
      <c r="E1024" s="32" t="str">
        <f>IF(ISBLANK('INPUT | Operations'!$C1029),"",'INPUT | Operations'!$C1029)</f>
        <v/>
      </c>
      <c r="F1024" s="123" t="str">
        <f t="shared" si="78"/>
        <v/>
      </c>
      <c r="G1024" s="49" t="str">
        <f t="shared" si="78"/>
        <v/>
      </c>
      <c r="H1024" s="49" t="str">
        <f t="shared" si="78"/>
        <v/>
      </c>
      <c r="I1024" s="49" t="str">
        <f t="shared" si="77"/>
        <v/>
      </c>
      <c r="J1024" s="49" t="str">
        <f t="shared" si="77"/>
        <v/>
      </c>
      <c r="K1024" s="50" t="str">
        <f t="shared" si="77"/>
        <v/>
      </c>
      <c r="L1024" s="49" t="str">
        <f t="shared" si="73"/>
        <v/>
      </c>
      <c r="M1024" s="49" t="str">
        <f t="shared" si="73"/>
        <v/>
      </c>
      <c r="N1024" s="49" t="str">
        <f t="shared" si="73"/>
        <v/>
      </c>
      <c r="O1024" s="49" t="str">
        <f t="shared" si="74"/>
        <v/>
      </c>
      <c r="P1024" s="49" t="str">
        <f t="shared" si="75"/>
        <v/>
      </c>
      <c r="Q1024" s="49" t="str">
        <f t="shared" si="75"/>
        <v/>
      </c>
      <c r="R1024" s="50" t="str">
        <f t="shared" si="75"/>
        <v/>
      </c>
      <c r="S1024" s="10"/>
    </row>
    <row r="1025" spans="1:19" x14ac:dyDescent="0.25">
      <c r="A1025" s="10"/>
      <c r="B1025" s="4" t="str">
        <f>'CALC | Main Engine'!$B1025</f>
        <v/>
      </c>
      <c r="C1025" s="5" t="str">
        <f>'CALC | Main Engine'!$E1025</f>
        <v/>
      </c>
      <c r="D1025" s="27" t="str">
        <f>IF(ISBLANK('INPUT | Operations'!$C1030),"",'INPUT | Operations'!$C1029)</f>
        <v/>
      </c>
      <c r="E1025" s="32" t="str">
        <f>IF(ISBLANK('INPUT | Operations'!$C1030),"",'INPUT | Operations'!$C1030)</f>
        <v/>
      </c>
      <c r="F1025" s="123" t="str">
        <f t="shared" si="78"/>
        <v/>
      </c>
      <c r="G1025" s="49" t="str">
        <f t="shared" si="78"/>
        <v/>
      </c>
      <c r="H1025" s="49" t="str">
        <f t="shared" si="78"/>
        <v/>
      </c>
      <c r="I1025" s="49" t="str">
        <f t="shared" si="77"/>
        <v/>
      </c>
      <c r="J1025" s="49" t="str">
        <f t="shared" si="77"/>
        <v/>
      </c>
      <c r="K1025" s="50" t="str">
        <f t="shared" si="77"/>
        <v/>
      </c>
      <c r="L1025" s="49" t="str">
        <f t="shared" si="73"/>
        <v/>
      </c>
      <c r="M1025" s="49" t="str">
        <f t="shared" si="73"/>
        <v/>
      </c>
      <c r="N1025" s="49" t="str">
        <f t="shared" si="73"/>
        <v/>
      </c>
      <c r="O1025" s="49" t="str">
        <f t="shared" si="74"/>
        <v/>
      </c>
      <c r="P1025" s="49" t="str">
        <f t="shared" si="75"/>
        <v/>
      </c>
      <c r="Q1025" s="49" t="str">
        <f t="shared" si="75"/>
        <v/>
      </c>
      <c r="R1025" s="50" t="str">
        <f t="shared" si="75"/>
        <v/>
      </c>
      <c r="S1025" s="10"/>
    </row>
    <row r="1026" spans="1:19" x14ac:dyDescent="0.25">
      <c r="A1026" s="10"/>
      <c r="B1026" s="4" t="str">
        <f>'CALC | Main Engine'!$B1026</f>
        <v/>
      </c>
      <c r="C1026" s="5" t="str">
        <f>'CALC | Main Engine'!$E1026</f>
        <v/>
      </c>
      <c r="D1026" s="27" t="str">
        <f>IF(ISBLANK('INPUT | Operations'!$C1031),"",'INPUT | Operations'!$C1030)</f>
        <v/>
      </c>
      <c r="E1026" s="32" t="str">
        <f>IF(ISBLANK('INPUT | Operations'!$C1031),"",'INPUT | Operations'!$C1031)</f>
        <v/>
      </c>
      <c r="F1026" s="123" t="str">
        <f t="shared" si="78"/>
        <v/>
      </c>
      <c r="G1026" s="49" t="str">
        <f t="shared" si="78"/>
        <v/>
      </c>
      <c r="H1026" s="49" t="str">
        <f t="shared" si="78"/>
        <v/>
      </c>
      <c r="I1026" s="49" t="str">
        <f t="shared" si="77"/>
        <v/>
      </c>
      <c r="J1026" s="49" t="str">
        <f t="shared" si="77"/>
        <v/>
      </c>
      <c r="K1026" s="50" t="str">
        <f t="shared" si="77"/>
        <v/>
      </c>
      <c r="L1026" s="49" t="str">
        <f t="shared" si="73"/>
        <v/>
      </c>
      <c r="M1026" s="49" t="str">
        <f t="shared" si="73"/>
        <v/>
      </c>
      <c r="N1026" s="49" t="str">
        <f t="shared" si="73"/>
        <v/>
      </c>
      <c r="O1026" s="49" t="str">
        <f t="shared" si="74"/>
        <v/>
      </c>
      <c r="P1026" s="49" t="str">
        <f t="shared" si="75"/>
        <v/>
      </c>
      <c r="Q1026" s="49" t="str">
        <f t="shared" si="75"/>
        <v/>
      </c>
      <c r="R1026" s="50" t="str">
        <f t="shared" si="75"/>
        <v/>
      </c>
      <c r="S1026" s="10"/>
    </row>
    <row r="1027" spans="1:19" x14ac:dyDescent="0.25">
      <c r="A1027" s="10"/>
      <c r="B1027" s="4" t="str">
        <f>'CALC | Main Engine'!$B1027</f>
        <v/>
      </c>
      <c r="C1027" s="5" t="str">
        <f>'CALC | Main Engine'!$E1027</f>
        <v/>
      </c>
      <c r="D1027" s="27" t="str">
        <f>IF(ISBLANK('INPUT | Operations'!$C1032),"",'INPUT | Operations'!$C1031)</f>
        <v/>
      </c>
      <c r="E1027" s="32" t="str">
        <f>IF(ISBLANK('INPUT | Operations'!$C1032),"",'INPUT | Operations'!$C1032)</f>
        <v/>
      </c>
      <c r="F1027" s="123" t="str">
        <f t="shared" si="78"/>
        <v/>
      </c>
      <c r="G1027" s="49" t="str">
        <f t="shared" si="78"/>
        <v/>
      </c>
      <c r="H1027" s="49" t="str">
        <f t="shared" si="78"/>
        <v/>
      </c>
      <c r="I1027" s="49" t="str">
        <f t="shared" si="77"/>
        <v/>
      </c>
      <c r="J1027" s="49" t="str">
        <f t="shared" si="77"/>
        <v/>
      </c>
      <c r="K1027" s="50" t="str">
        <f t="shared" si="77"/>
        <v/>
      </c>
      <c r="L1027" s="49" t="str">
        <f t="shared" si="73"/>
        <v/>
      </c>
      <c r="M1027" s="49" t="str">
        <f t="shared" si="73"/>
        <v/>
      </c>
      <c r="N1027" s="49" t="str">
        <f t="shared" si="73"/>
        <v/>
      </c>
      <c r="O1027" s="49" t="str">
        <f t="shared" si="74"/>
        <v/>
      </c>
      <c r="P1027" s="49" t="str">
        <f t="shared" si="75"/>
        <v/>
      </c>
      <c r="Q1027" s="49" t="str">
        <f t="shared" si="75"/>
        <v/>
      </c>
      <c r="R1027" s="50" t="str">
        <f t="shared" si="75"/>
        <v/>
      </c>
      <c r="S1027" s="10"/>
    </row>
    <row r="1028" spans="1:19" x14ac:dyDescent="0.25">
      <c r="A1028" s="10"/>
      <c r="B1028" s="4" t="str">
        <f>'CALC | Main Engine'!$B1028</f>
        <v/>
      </c>
      <c r="C1028" s="5" t="str">
        <f>'CALC | Main Engine'!$E1028</f>
        <v/>
      </c>
      <c r="D1028" s="27" t="str">
        <f>IF(ISBLANK('INPUT | Operations'!$C1033),"",'INPUT | Operations'!$C1032)</f>
        <v/>
      </c>
      <c r="E1028" s="32" t="str">
        <f>IF(ISBLANK('INPUT | Operations'!$C1033),"",'INPUT | Operations'!$C1033)</f>
        <v/>
      </c>
      <c r="F1028" s="123" t="str">
        <f t="shared" si="78"/>
        <v/>
      </c>
      <c r="G1028" s="49" t="str">
        <f t="shared" si="78"/>
        <v/>
      </c>
      <c r="H1028" s="49" t="str">
        <f t="shared" si="78"/>
        <v/>
      </c>
      <c r="I1028" s="49" t="str">
        <f t="shared" si="77"/>
        <v/>
      </c>
      <c r="J1028" s="49" t="str">
        <f t="shared" si="77"/>
        <v/>
      </c>
      <c r="K1028" s="50" t="str">
        <f t="shared" si="77"/>
        <v/>
      </c>
      <c r="L1028" s="49" t="str">
        <f t="shared" si="73"/>
        <v/>
      </c>
      <c r="M1028" s="49" t="str">
        <f t="shared" si="73"/>
        <v/>
      </c>
      <c r="N1028" s="49" t="str">
        <f t="shared" si="73"/>
        <v/>
      </c>
      <c r="O1028" s="49" t="str">
        <f t="shared" si="74"/>
        <v/>
      </c>
      <c r="P1028" s="49" t="str">
        <f t="shared" si="75"/>
        <v/>
      </c>
      <c r="Q1028" s="49" t="str">
        <f t="shared" si="75"/>
        <v/>
      </c>
      <c r="R1028" s="50" t="str">
        <f t="shared" si="75"/>
        <v/>
      </c>
      <c r="S1028" s="10"/>
    </row>
    <row r="1029" spans="1:19" x14ac:dyDescent="0.25">
      <c r="A1029" s="10"/>
      <c r="B1029" s="4" t="str">
        <f>'CALC | Main Engine'!$B1029</f>
        <v/>
      </c>
      <c r="C1029" s="5" t="str">
        <f>'CALC | Main Engine'!$E1029</f>
        <v/>
      </c>
      <c r="D1029" s="27" t="str">
        <f>IF(ISBLANK('INPUT | Operations'!$C1034),"",'INPUT | Operations'!$C1033)</f>
        <v/>
      </c>
      <c r="E1029" s="32" t="str">
        <f>IF(ISBLANK('INPUT | Operations'!$C1034),"",'INPUT | Operations'!$C1034)</f>
        <v/>
      </c>
      <c r="F1029" s="123" t="str">
        <f t="shared" si="78"/>
        <v/>
      </c>
      <c r="G1029" s="49" t="str">
        <f t="shared" si="78"/>
        <v/>
      </c>
      <c r="H1029" s="49" t="str">
        <f t="shared" si="78"/>
        <v/>
      </c>
      <c r="I1029" s="49" t="str">
        <f t="shared" si="77"/>
        <v/>
      </c>
      <c r="J1029" s="49" t="str">
        <f t="shared" si="77"/>
        <v/>
      </c>
      <c r="K1029" s="50" t="str">
        <f t="shared" si="77"/>
        <v/>
      </c>
      <c r="L1029" s="49" t="str">
        <f t="shared" si="73"/>
        <v/>
      </c>
      <c r="M1029" s="49" t="str">
        <f t="shared" si="73"/>
        <v/>
      </c>
      <c r="N1029" s="49" t="str">
        <f t="shared" si="73"/>
        <v/>
      </c>
      <c r="O1029" s="49" t="str">
        <f t="shared" si="74"/>
        <v/>
      </c>
      <c r="P1029" s="49" t="str">
        <f t="shared" si="75"/>
        <v/>
      </c>
      <c r="Q1029" s="49" t="str">
        <f t="shared" si="75"/>
        <v/>
      </c>
      <c r="R1029" s="50" t="str">
        <f t="shared" si="75"/>
        <v/>
      </c>
      <c r="S1029" s="10"/>
    </row>
    <row r="1030" spans="1:19" x14ac:dyDescent="0.25">
      <c r="A1030" s="10"/>
      <c r="B1030" s="4" t="str">
        <f>'CALC | Main Engine'!$B1030</f>
        <v/>
      </c>
      <c r="C1030" s="5" t="str">
        <f>'CALC | Main Engine'!$E1030</f>
        <v/>
      </c>
      <c r="D1030" s="27" t="str">
        <f>IF(ISBLANK('INPUT | Operations'!$C1035),"",'INPUT | Operations'!$C1034)</f>
        <v/>
      </c>
      <c r="E1030" s="32" t="str">
        <f>IF(ISBLANK('INPUT | Operations'!$C1035),"",'INPUT | Operations'!$C1035)</f>
        <v/>
      </c>
      <c r="F1030" s="123" t="str">
        <f t="shared" si="78"/>
        <v/>
      </c>
      <c r="G1030" s="49" t="str">
        <f t="shared" si="78"/>
        <v/>
      </c>
      <c r="H1030" s="49" t="str">
        <f t="shared" si="78"/>
        <v/>
      </c>
      <c r="I1030" s="49" t="str">
        <f t="shared" si="77"/>
        <v/>
      </c>
      <c r="J1030" s="49" t="str">
        <f t="shared" si="77"/>
        <v/>
      </c>
      <c r="K1030" s="50" t="str">
        <f t="shared" si="77"/>
        <v/>
      </c>
      <c r="L1030" s="49" t="str">
        <f t="shared" si="73"/>
        <v/>
      </c>
      <c r="M1030" s="49" t="str">
        <f t="shared" si="73"/>
        <v/>
      </c>
      <c r="N1030" s="49" t="str">
        <f t="shared" si="73"/>
        <v/>
      </c>
      <c r="O1030" s="49" t="str">
        <f t="shared" si="74"/>
        <v/>
      </c>
      <c r="P1030" s="49" t="str">
        <f t="shared" si="75"/>
        <v/>
      </c>
      <c r="Q1030" s="49" t="str">
        <f t="shared" si="75"/>
        <v/>
      </c>
      <c r="R1030" s="50" t="str">
        <f t="shared" si="75"/>
        <v/>
      </c>
      <c r="S1030" s="10"/>
    </row>
    <row r="1031" spans="1:19" x14ac:dyDescent="0.25">
      <c r="A1031" s="10"/>
      <c r="B1031" s="4" t="str">
        <f>'CALC | Main Engine'!$B1031</f>
        <v/>
      </c>
      <c r="C1031" s="5" t="str">
        <f>'CALC | Main Engine'!$E1031</f>
        <v/>
      </c>
      <c r="D1031" s="27" t="str">
        <f>IF(ISBLANK('INPUT | Operations'!$C1036),"",'INPUT | Operations'!$C1035)</f>
        <v/>
      </c>
      <c r="E1031" s="32" t="str">
        <f>IF(ISBLANK('INPUT | Operations'!$C1036),"",'INPUT | Operations'!$C1036)</f>
        <v/>
      </c>
      <c r="F1031" s="123" t="str">
        <f t="shared" si="78"/>
        <v/>
      </c>
      <c r="G1031" s="49" t="str">
        <f t="shared" si="78"/>
        <v/>
      </c>
      <c r="H1031" s="49" t="str">
        <f t="shared" si="78"/>
        <v/>
      </c>
      <c r="I1031" s="49" t="str">
        <f t="shared" si="77"/>
        <v/>
      </c>
      <c r="J1031" s="49" t="str">
        <f t="shared" si="77"/>
        <v/>
      </c>
      <c r="K1031" s="50" t="str">
        <f t="shared" si="77"/>
        <v/>
      </c>
      <c r="L1031" s="49" t="str">
        <f t="shared" si="73"/>
        <v/>
      </c>
      <c r="M1031" s="49" t="str">
        <f t="shared" si="73"/>
        <v/>
      </c>
      <c r="N1031" s="49" t="str">
        <f t="shared" si="73"/>
        <v/>
      </c>
      <c r="O1031" s="49" t="str">
        <f t="shared" si="74"/>
        <v/>
      </c>
      <c r="P1031" s="49" t="str">
        <f t="shared" si="75"/>
        <v/>
      </c>
      <c r="Q1031" s="49" t="str">
        <f t="shared" si="75"/>
        <v/>
      </c>
      <c r="R1031" s="50" t="str">
        <f t="shared" si="75"/>
        <v/>
      </c>
      <c r="S1031" s="10"/>
    </row>
    <row r="1032" spans="1:19" x14ac:dyDescent="0.25">
      <c r="A1032" s="10"/>
      <c r="B1032" s="4" t="str">
        <f>'CALC | Main Engine'!$B1032</f>
        <v/>
      </c>
      <c r="C1032" s="5" t="str">
        <f>'CALC | Main Engine'!$E1032</f>
        <v/>
      </c>
      <c r="D1032" s="27" t="str">
        <f>IF(ISBLANK('INPUT | Operations'!$C1037),"",'INPUT | Operations'!$C1036)</f>
        <v/>
      </c>
      <c r="E1032" s="32" t="str">
        <f>IF(ISBLANK('INPUT | Operations'!$C1037),"",'INPUT | Operations'!$C1037)</f>
        <v/>
      </c>
      <c r="F1032" s="123" t="str">
        <f t="shared" si="78"/>
        <v/>
      </c>
      <c r="G1032" s="49" t="str">
        <f t="shared" si="78"/>
        <v/>
      </c>
      <c r="H1032" s="49" t="str">
        <f t="shared" si="78"/>
        <v/>
      </c>
      <c r="I1032" s="49" t="str">
        <f t="shared" si="77"/>
        <v/>
      </c>
      <c r="J1032" s="49" t="str">
        <f t="shared" si="77"/>
        <v/>
      </c>
      <c r="K1032" s="50" t="str">
        <f t="shared" si="77"/>
        <v/>
      </c>
      <c r="L1032" s="49" t="str">
        <f t="shared" si="73"/>
        <v/>
      </c>
      <c r="M1032" s="49" t="str">
        <f t="shared" si="73"/>
        <v/>
      </c>
      <c r="N1032" s="49" t="str">
        <f t="shared" si="73"/>
        <v/>
      </c>
      <c r="O1032" s="49" t="str">
        <f t="shared" si="74"/>
        <v/>
      </c>
      <c r="P1032" s="49" t="str">
        <f t="shared" si="75"/>
        <v/>
      </c>
      <c r="Q1032" s="49" t="str">
        <f t="shared" si="75"/>
        <v/>
      </c>
      <c r="R1032" s="50" t="str">
        <f t="shared" si="75"/>
        <v/>
      </c>
      <c r="S1032" s="10"/>
    </row>
    <row r="1033" spans="1:19" x14ac:dyDescent="0.25">
      <c r="A1033" s="10"/>
      <c r="B1033" s="4" t="str">
        <f>'CALC | Main Engine'!$B1033</f>
        <v/>
      </c>
      <c r="C1033" s="5" t="str">
        <f>'CALC | Main Engine'!$E1033</f>
        <v/>
      </c>
      <c r="D1033" s="27" t="str">
        <f>IF(ISBLANK('INPUT | Operations'!$C1038),"",'INPUT | Operations'!$C1037)</f>
        <v/>
      </c>
      <c r="E1033" s="32" t="str">
        <f>IF(ISBLANK('INPUT | Operations'!$C1038),"",'INPUT | Operations'!$C1038)</f>
        <v/>
      </c>
      <c r="F1033" s="123" t="str">
        <f t="shared" si="78"/>
        <v/>
      </c>
      <c r="G1033" s="49" t="str">
        <f t="shared" si="78"/>
        <v/>
      </c>
      <c r="H1033" s="49" t="str">
        <f t="shared" si="78"/>
        <v/>
      </c>
      <c r="I1033" s="49" t="str">
        <f t="shared" si="77"/>
        <v/>
      </c>
      <c r="J1033" s="49" t="str">
        <f t="shared" si="77"/>
        <v/>
      </c>
      <c r="K1033" s="50" t="str">
        <f t="shared" si="77"/>
        <v/>
      </c>
      <c r="L1033" s="49" t="str">
        <f t="shared" ref="L1033:N1096" si="79">IFERROR(IF(AND($E1033&gt;$D1033,MIN($D1033:$E1033)&lt;L$5,MAX($D1033:$E1033)&gt;L$4),MIN(MAX($D1033:$E1033),L$5)-MAX(MIN($D1033:$E1033),L$4),0)/(MAX($D1033:$E1033)-MIN($D1033:$E1033)),"")</f>
        <v/>
      </c>
      <c r="M1033" s="49" t="str">
        <f t="shared" si="79"/>
        <v/>
      </c>
      <c r="N1033" s="49" t="str">
        <f t="shared" si="79"/>
        <v/>
      </c>
      <c r="O1033" s="49" t="str">
        <f t="shared" ref="O1033:O1096" si="80">IFERROR(IF(AND(MIN($D1033:$E1033)&lt;O$5,MAX($D1033:$E1033)&gt;O$4),MIN(MAX($D1033:$E1033),O$5)-MAX(MIN($D1033:$E1033),O$4),0)/(MAX($D1033:$E1033)-MIN($D1033:$E1033)),"")</f>
        <v/>
      </c>
      <c r="P1033" s="49" t="str">
        <f t="shared" ref="P1033:R1096" si="81">IFERROR(IF(AND($D1033&gt;$E1033,MIN($D1033:$E1033)&lt;P$5,MAX($D1033:$E1033)&gt;P$4),MIN(MAX($D1033:$E1033),P$5)-MAX(MIN($D1033:$E1033),P$4),0)/(MAX($D1033:$E1033)-MIN($D1033:$E1033)),"")</f>
        <v/>
      </c>
      <c r="Q1033" s="49" t="str">
        <f t="shared" si="81"/>
        <v/>
      </c>
      <c r="R1033" s="50" t="str">
        <f t="shared" si="81"/>
        <v/>
      </c>
      <c r="S1033" s="10"/>
    </row>
    <row r="1034" spans="1:19" x14ac:dyDescent="0.25">
      <c r="A1034" s="10"/>
      <c r="B1034" s="4" t="str">
        <f>'CALC | Main Engine'!$B1034</f>
        <v/>
      </c>
      <c r="C1034" s="5" t="str">
        <f>'CALC | Main Engine'!$E1034</f>
        <v/>
      </c>
      <c r="D1034" s="27" t="str">
        <f>IF(ISBLANK('INPUT | Operations'!$C1039),"",'INPUT | Operations'!$C1038)</f>
        <v/>
      </c>
      <c r="E1034" s="32" t="str">
        <f>IF(ISBLANK('INPUT | Operations'!$C1039),"",'INPUT | Operations'!$C1039)</f>
        <v/>
      </c>
      <c r="F1034" s="123" t="str">
        <f t="shared" si="78"/>
        <v/>
      </c>
      <c r="G1034" s="49" t="str">
        <f t="shared" si="78"/>
        <v/>
      </c>
      <c r="H1034" s="49" t="str">
        <f t="shared" si="78"/>
        <v/>
      </c>
      <c r="I1034" s="49" t="str">
        <f t="shared" si="77"/>
        <v/>
      </c>
      <c r="J1034" s="49" t="str">
        <f t="shared" si="77"/>
        <v/>
      </c>
      <c r="K1034" s="50" t="str">
        <f t="shared" si="77"/>
        <v/>
      </c>
      <c r="L1034" s="49" t="str">
        <f t="shared" si="79"/>
        <v/>
      </c>
      <c r="M1034" s="49" t="str">
        <f t="shared" si="79"/>
        <v/>
      </c>
      <c r="N1034" s="49" t="str">
        <f t="shared" si="79"/>
        <v/>
      </c>
      <c r="O1034" s="49" t="str">
        <f t="shared" si="80"/>
        <v/>
      </c>
      <c r="P1034" s="49" t="str">
        <f t="shared" si="81"/>
        <v/>
      </c>
      <c r="Q1034" s="49" t="str">
        <f t="shared" si="81"/>
        <v/>
      </c>
      <c r="R1034" s="50" t="str">
        <f t="shared" si="81"/>
        <v/>
      </c>
      <c r="S1034" s="10"/>
    </row>
    <row r="1035" spans="1:19" x14ac:dyDescent="0.25">
      <c r="A1035" s="10"/>
      <c r="B1035" s="4" t="str">
        <f>'CALC | Main Engine'!$B1035</f>
        <v/>
      </c>
      <c r="C1035" s="5" t="str">
        <f>'CALC | Main Engine'!$E1035</f>
        <v/>
      </c>
      <c r="D1035" s="27" t="str">
        <f>IF(ISBLANK('INPUT | Operations'!$C1040),"",'INPUT | Operations'!$C1039)</f>
        <v/>
      </c>
      <c r="E1035" s="32" t="str">
        <f>IF(ISBLANK('INPUT | Operations'!$C1040),"",'INPUT | Operations'!$C1040)</f>
        <v/>
      </c>
      <c r="F1035" s="123" t="str">
        <f t="shared" si="78"/>
        <v/>
      </c>
      <c r="G1035" s="49" t="str">
        <f t="shared" si="78"/>
        <v/>
      </c>
      <c r="H1035" s="49" t="str">
        <f t="shared" si="78"/>
        <v/>
      </c>
      <c r="I1035" s="49" t="str">
        <f t="shared" si="77"/>
        <v/>
      </c>
      <c r="J1035" s="49" t="str">
        <f t="shared" si="77"/>
        <v/>
      </c>
      <c r="K1035" s="50" t="str">
        <f t="shared" si="77"/>
        <v/>
      </c>
      <c r="L1035" s="49" t="str">
        <f t="shared" si="79"/>
        <v/>
      </c>
      <c r="M1035" s="49" t="str">
        <f t="shared" si="79"/>
        <v/>
      </c>
      <c r="N1035" s="49" t="str">
        <f t="shared" si="79"/>
        <v/>
      </c>
      <c r="O1035" s="49" t="str">
        <f t="shared" si="80"/>
        <v/>
      </c>
      <c r="P1035" s="49" t="str">
        <f t="shared" si="81"/>
        <v/>
      </c>
      <c r="Q1035" s="49" t="str">
        <f t="shared" si="81"/>
        <v/>
      </c>
      <c r="R1035" s="50" t="str">
        <f t="shared" si="81"/>
        <v/>
      </c>
      <c r="S1035" s="10"/>
    </row>
    <row r="1036" spans="1:19" x14ac:dyDescent="0.25">
      <c r="A1036" s="10"/>
      <c r="B1036" s="4" t="str">
        <f>'CALC | Main Engine'!$B1036</f>
        <v/>
      </c>
      <c r="C1036" s="5" t="str">
        <f>'CALC | Main Engine'!$E1036</f>
        <v/>
      </c>
      <c r="D1036" s="27" t="str">
        <f>IF(ISBLANK('INPUT | Operations'!$C1041),"",'INPUT | Operations'!$C1040)</f>
        <v/>
      </c>
      <c r="E1036" s="32" t="str">
        <f>IF(ISBLANK('INPUT | Operations'!$C1041),"",'INPUT | Operations'!$C1041)</f>
        <v/>
      </c>
      <c r="F1036" s="123" t="str">
        <f t="shared" si="78"/>
        <v/>
      </c>
      <c r="G1036" s="49" t="str">
        <f t="shared" si="78"/>
        <v/>
      </c>
      <c r="H1036" s="49" t="str">
        <f t="shared" si="78"/>
        <v/>
      </c>
      <c r="I1036" s="49" t="str">
        <f t="shared" si="77"/>
        <v/>
      </c>
      <c r="J1036" s="49" t="str">
        <f t="shared" si="77"/>
        <v/>
      </c>
      <c r="K1036" s="50" t="str">
        <f t="shared" si="77"/>
        <v/>
      </c>
      <c r="L1036" s="49" t="str">
        <f t="shared" si="79"/>
        <v/>
      </c>
      <c r="M1036" s="49" t="str">
        <f t="shared" si="79"/>
        <v/>
      </c>
      <c r="N1036" s="49" t="str">
        <f t="shared" si="79"/>
        <v/>
      </c>
      <c r="O1036" s="49" t="str">
        <f t="shared" si="80"/>
        <v/>
      </c>
      <c r="P1036" s="49" t="str">
        <f t="shared" si="81"/>
        <v/>
      </c>
      <c r="Q1036" s="49" t="str">
        <f t="shared" si="81"/>
        <v/>
      </c>
      <c r="R1036" s="50" t="str">
        <f t="shared" si="81"/>
        <v/>
      </c>
      <c r="S1036" s="10"/>
    </row>
    <row r="1037" spans="1:19" x14ac:dyDescent="0.25">
      <c r="A1037" s="10"/>
      <c r="B1037" s="4" t="str">
        <f>'CALC | Main Engine'!$B1037</f>
        <v/>
      </c>
      <c r="C1037" s="5" t="str">
        <f>'CALC | Main Engine'!$E1037</f>
        <v/>
      </c>
      <c r="D1037" s="27" t="str">
        <f>IF(ISBLANK('INPUT | Operations'!$C1042),"",'INPUT | Operations'!$C1041)</f>
        <v/>
      </c>
      <c r="E1037" s="32" t="str">
        <f>IF(ISBLANK('INPUT | Operations'!$C1042),"",'INPUT | Operations'!$C1042)</f>
        <v/>
      </c>
      <c r="F1037" s="123" t="str">
        <f t="shared" si="78"/>
        <v/>
      </c>
      <c r="G1037" s="49" t="str">
        <f t="shared" si="78"/>
        <v/>
      </c>
      <c r="H1037" s="49" t="str">
        <f t="shared" si="78"/>
        <v/>
      </c>
      <c r="I1037" s="49" t="str">
        <f t="shared" si="77"/>
        <v/>
      </c>
      <c r="J1037" s="49" t="str">
        <f t="shared" si="77"/>
        <v/>
      </c>
      <c r="K1037" s="50" t="str">
        <f t="shared" si="77"/>
        <v/>
      </c>
      <c r="L1037" s="49" t="str">
        <f t="shared" si="79"/>
        <v/>
      </c>
      <c r="M1037" s="49" t="str">
        <f t="shared" si="79"/>
        <v/>
      </c>
      <c r="N1037" s="49" t="str">
        <f t="shared" si="79"/>
        <v/>
      </c>
      <c r="O1037" s="49" t="str">
        <f t="shared" si="80"/>
        <v/>
      </c>
      <c r="P1037" s="49" t="str">
        <f t="shared" si="81"/>
        <v/>
      </c>
      <c r="Q1037" s="49" t="str">
        <f t="shared" si="81"/>
        <v/>
      </c>
      <c r="R1037" s="50" t="str">
        <f t="shared" si="81"/>
        <v/>
      </c>
      <c r="S1037" s="10"/>
    </row>
    <row r="1038" spans="1:19" x14ac:dyDescent="0.25">
      <c r="A1038" s="10"/>
      <c r="B1038" s="4" t="str">
        <f>'CALC | Main Engine'!$B1038</f>
        <v/>
      </c>
      <c r="C1038" s="5" t="str">
        <f>'CALC | Main Engine'!$E1038</f>
        <v/>
      </c>
      <c r="D1038" s="27" t="str">
        <f>IF(ISBLANK('INPUT | Operations'!$C1043),"",'INPUT | Operations'!$C1042)</f>
        <v/>
      </c>
      <c r="E1038" s="32" t="str">
        <f>IF(ISBLANK('INPUT | Operations'!$C1043),"",'INPUT | Operations'!$C1043)</f>
        <v/>
      </c>
      <c r="F1038" s="123" t="str">
        <f t="shared" si="78"/>
        <v/>
      </c>
      <c r="G1038" s="49" t="str">
        <f t="shared" si="78"/>
        <v/>
      </c>
      <c r="H1038" s="49" t="str">
        <f t="shared" si="78"/>
        <v/>
      </c>
      <c r="I1038" s="49" t="str">
        <f t="shared" si="77"/>
        <v/>
      </c>
      <c r="J1038" s="49" t="str">
        <f t="shared" si="77"/>
        <v/>
      </c>
      <c r="K1038" s="50" t="str">
        <f t="shared" si="77"/>
        <v/>
      </c>
      <c r="L1038" s="49" t="str">
        <f t="shared" si="79"/>
        <v/>
      </c>
      <c r="M1038" s="49" t="str">
        <f t="shared" si="79"/>
        <v/>
      </c>
      <c r="N1038" s="49" t="str">
        <f t="shared" si="79"/>
        <v/>
      </c>
      <c r="O1038" s="49" t="str">
        <f t="shared" si="80"/>
        <v/>
      </c>
      <c r="P1038" s="49" t="str">
        <f t="shared" si="81"/>
        <v/>
      </c>
      <c r="Q1038" s="49" t="str">
        <f t="shared" si="81"/>
        <v/>
      </c>
      <c r="R1038" s="50" t="str">
        <f t="shared" si="81"/>
        <v/>
      </c>
      <c r="S1038" s="10"/>
    </row>
    <row r="1039" spans="1:19" x14ac:dyDescent="0.25">
      <c r="A1039" s="10"/>
      <c r="B1039" s="4" t="str">
        <f>'CALC | Main Engine'!$B1039</f>
        <v/>
      </c>
      <c r="C1039" s="5" t="str">
        <f>'CALC | Main Engine'!$E1039</f>
        <v/>
      </c>
      <c r="D1039" s="27" t="str">
        <f>IF(ISBLANK('INPUT | Operations'!$C1044),"",'INPUT | Operations'!$C1043)</f>
        <v/>
      </c>
      <c r="E1039" s="32" t="str">
        <f>IF(ISBLANK('INPUT | Operations'!$C1044),"",'INPUT | Operations'!$C1044)</f>
        <v/>
      </c>
      <c r="F1039" s="123" t="str">
        <f t="shared" si="78"/>
        <v/>
      </c>
      <c r="G1039" s="49" t="str">
        <f t="shared" si="78"/>
        <v/>
      </c>
      <c r="H1039" s="49" t="str">
        <f t="shared" si="78"/>
        <v/>
      </c>
      <c r="I1039" s="49" t="str">
        <f t="shared" si="77"/>
        <v/>
      </c>
      <c r="J1039" s="49" t="str">
        <f t="shared" si="77"/>
        <v/>
      </c>
      <c r="K1039" s="50" t="str">
        <f t="shared" si="77"/>
        <v/>
      </c>
      <c r="L1039" s="49" t="str">
        <f t="shared" si="79"/>
        <v/>
      </c>
      <c r="M1039" s="49" t="str">
        <f t="shared" si="79"/>
        <v/>
      </c>
      <c r="N1039" s="49" t="str">
        <f t="shared" si="79"/>
        <v/>
      </c>
      <c r="O1039" s="49" t="str">
        <f t="shared" si="80"/>
        <v/>
      </c>
      <c r="P1039" s="49" t="str">
        <f t="shared" si="81"/>
        <v/>
      </c>
      <c r="Q1039" s="49" t="str">
        <f t="shared" si="81"/>
        <v/>
      </c>
      <c r="R1039" s="50" t="str">
        <f t="shared" si="81"/>
        <v/>
      </c>
      <c r="S1039" s="10"/>
    </row>
    <row r="1040" spans="1:19" x14ac:dyDescent="0.25">
      <c r="A1040" s="10"/>
      <c r="B1040" s="4" t="str">
        <f>'CALC | Main Engine'!$B1040</f>
        <v/>
      </c>
      <c r="C1040" s="5" t="str">
        <f>'CALC | Main Engine'!$E1040</f>
        <v/>
      </c>
      <c r="D1040" s="27" t="str">
        <f>IF(ISBLANK('INPUT | Operations'!$C1045),"",'INPUT | Operations'!$C1044)</f>
        <v/>
      </c>
      <c r="E1040" s="32" t="str">
        <f>IF(ISBLANK('INPUT | Operations'!$C1045),"",'INPUT | Operations'!$C1045)</f>
        <v/>
      </c>
      <c r="F1040" s="123" t="str">
        <f t="shared" si="78"/>
        <v/>
      </c>
      <c r="G1040" s="49" t="str">
        <f t="shared" si="78"/>
        <v/>
      </c>
      <c r="H1040" s="49" t="str">
        <f t="shared" si="78"/>
        <v/>
      </c>
      <c r="I1040" s="49" t="str">
        <f t="shared" si="77"/>
        <v/>
      </c>
      <c r="J1040" s="49" t="str">
        <f t="shared" si="77"/>
        <v/>
      </c>
      <c r="K1040" s="50" t="str">
        <f t="shared" si="77"/>
        <v/>
      </c>
      <c r="L1040" s="49" t="str">
        <f t="shared" si="79"/>
        <v/>
      </c>
      <c r="M1040" s="49" t="str">
        <f t="shared" si="79"/>
        <v/>
      </c>
      <c r="N1040" s="49" t="str">
        <f t="shared" si="79"/>
        <v/>
      </c>
      <c r="O1040" s="49" t="str">
        <f t="shared" si="80"/>
        <v/>
      </c>
      <c r="P1040" s="49" t="str">
        <f t="shared" si="81"/>
        <v/>
      </c>
      <c r="Q1040" s="49" t="str">
        <f t="shared" si="81"/>
        <v/>
      </c>
      <c r="R1040" s="50" t="str">
        <f t="shared" si="81"/>
        <v/>
      </c>
      <c r="S1040" s="10"/>
    </row>
    <row r="1041" spans="1:19" x14ac:dyDescent="0.25">
      <c r="A1041" s="10"/>
      <c r="B1041" s="4" t="str">
        <f>'CALC | Main Engine'!$B1041</f>
        <v/>
      </c>
      <c r="C1041" s="5" t="str">
        <f>'CALC | Main Engine'!$E1041</f>
        <v/>
      </c>
      <c r="D1041" s="27" t="str">
        <f>IF(ISBLANK('INPUT | Operations'!$C1046),"",'INPUT | Operations'!$C1045)</f>
        <v/>
      </c>
      <c r="E1041" s="32" t="str">
        <f>IF(ISBLANK('INPUT | Operations'!$C1046),"",'INPUT | Operations'!$C1046)</f>
        <v/>
      </c>
      <c r="F1041" s="123" t="str">
        <f t="shared" si="78"/>
        <v/>
      </c>
      <c r="G1041" s="49" t="str">
        <f t="shared" si="78"/>
        <v/>
      </c>
      <c r="H1041" s="49" t="str">
        <f t="shared" si="78"/>
        <v/>
      </c>
      <c r="I1041" s="49" t="str">
        <f t="shared" si="77"/>
        <v/>
      </c>
      <c r="J1041" s="49" t="str">
        <f t="shared" si="77"/>
        <v/>
      </c>
      <c r="K1041" s="50" t="str">
        <f t="shared" si="77"/>
        <v/>
      </c>
      <c r="L1041" s="49" t="str">
        <f t="shared" si="79"/>
        <v/>
      </c>
      <c r="M1041" s="49" t="str">
        <f t="shared" si="79"/>
        <v/>
      </c>
      <c r="N1041" s="49" t="str">
        <f t="shared" si="79"/>
        <v/>
      </c>
      <c r="O1041" s="49" t="str">
        <f t="shared" si="80"/>
        <v/>
      </c>
      <c r="P1041" s="49" t="str">
        <f t="shared" si="81"/>
        <v/>
      </c>
      <c r="Q1041" s="49" t="str">
        <f t="shared" si="81"/>
        <v/>
      </c>
      <c r="R1041" s="50" t="str">
        <f t="shared" si="81"/>
        <v/>
      </c>
      <c r="S1041" s="10"/>
    </row>
    <row r="1042" spans="1:19" x14ac:dyDescent="0.25">
      <c r="A1042" s="10"/>
      <c r="B1042" s="4" t="str">
        <f>'CALC | Main Engine'!$B1042</f>
        <v/>
      </c>
      <c r="C1042" s="5" t="str">
        <f>'CALC | Main Engine'!$E1042</f>
        <v/>
      </c>
      <c r="D1042" s="27" t="str">
        <f>IF(ISBLANK('INPUT | Operations'!$C1047),"",'INPUT | Operations'!$C1046)</f>
        <v/>
      </c>
      <c r="E1042" s="32" t="str">
        <f>IF(ISBLANK('INPUT | Operations'!$C1047),"",'INPUT | Operations'!$C1047)</f>
        <v/>
      </c>
      <c r="F1042" s="123" t="str">
        <f t="shared" si="78"/>
        <v/>
      </c>
      <c r="G1042" s="49" t="str">
        <f t="shared" si="78"/>
        <v/>
      </c>
      <c r="H1042" s="49" t="str">
        <f t="shared" si="78"/>
        <v/>
      </c>
      <c r="I1042" s="49" t="str">
        <f t="shared" si="77"/>
        <v/>
      </c>
      <c r="J1042" s="49" t="str">
        <f t="shared" si="77"/>
        <v/>
      </c>
      <c r="K1042" s="50" t="str">
        <f t="shared" si="77"/>
        <v/>
      </c>
      <c r="L1042" s="49" t="str">
        <f t="shared" si="79"/>
        <v/>
      </c>
      <c r="M1042" s="49" t="str">
        <f t="shared" si="79"/>
        <v/>
      </c>
      <c r="N1042" s="49" t="str">
        <f t="shared" si="79"/>
        <v/>
      </c>
      <c r="O1042" s="49" t="str">
        <f t="shared" si="80"/>
        <v/>
      </c>
      <c r="P1042" s="49" t="str">
        <f t="shared" si="81"/>
        <v/>
      </c>
      <c r="Q1042" s="49" t="str">
        <f t="shared" si="81"/>
        <v/>
      </c>
      <c r="R1042" s="50" t="str">
        <f t="shared" si="81"/>
        <v/>
      </c>
      <c r="S1042" s="10"/>
    </row>
    <row r="1043" spans="1:19" x14ac:dyDescent="0.25">
      <c r="A1043" s="10"/>
      <c r="B1043" s="4" t="str">
        <f>'CALC | Main Engine'!$B1043</f>
        <v/>
      </c>
      <c r="C1043" s="5" t="str">
        <f>'CALC | Main Engine'!$E1043</f>
        <v/>
      </c>
      <c r="D1043" s="27" t="str">
        <f>IF(ISBLANK('INPUT | Operations'!$C1048),"",'INPUT | Operations'!$C1047)</f>
        <v/>
      </c>
      <c r="E1043" s="32" t="str">
        <f>IF(ISBLANK('INPUT | Operations'!$C1048),"",'INPUT | Operations'!$C1048)</f>
        <v/>
      </c>
      <c r="F1043" s="123" t="str">
        <f t="shared" si="78"/>
        <v/>
      </c>
      <c r="G1043" s="49" t="str">
        <f t="shared" si="78"/>
        <v/>
      </c>
      <c r="H1043" s="49" t="str">
        <f t="shared" si="78"/>
        <v/>
      </c>
      <c r="I1043" s="49" t="str">
        <f t="shared" si="77"/>
        <v/>
      </c>
      <c r="J1043" s="49" t="str">
        <f t="shared" si="77"/>
        <v/>
      </c>
      <c r="K1043" s="50" t="str">
        <f t="shared" si="77"/>
        <v/>
      </c>
      <c r="L1043" s="49" t="str">
        <f t="shared" si="79"/>
        <v/>
      </c>
      <c r="M1043" s="49" t="str">
        <f t="shared" si="79"/>
        <v/>
      </c>
      <c r="N1043" s="49" t="str">
        <f t="shared" si="79"/>
        <v/>
      </c>
      <c r="O1043" s="49" t="str">
        <f t="shared" si="80"/>
        <v/>
      </c>
      <c r="P1043" s="49" t="str">
        <f t="shared" si="81"/>
        <v/>
      </c>
      <c r="Q1043" s="49" t="str">
        <f t="shared" si="81"/>
        <v/>
      </c>
      <c r="R1043" s="50" t="str">
        <f t="shared" si="81"/>
        <v/>
      </c>
      <c r="S1043" s="10"/>
    </row>
    <row r="1044" spans="1:19" x14ac:dyDescent="0.25">
      <c r="A1044" s="10"/>
      <c r="B1044" s="4" t="str">
        <f>'CALC | Main Engine'!$B1044</f>
        <v/>
      </c>
      <c r="C1044" s="5" t="str">
        <f>'CALC | Main Engine'!$E1044</f>
        <v/>
      </c>
      <c r="D1044" s="27" t="str">
        <f>IF(ISBLANK('INPUT | Operations'!$C1049),"",'INPUT | Operations'!$C1048)</f>
        <v/>
      </c>
      <c r="E1044" s="32" t="str">
        <f>IF(ISBLANK('INPUT | Operations'!$C1049),"",'INPUT | Operations'!$C1049)</f>
        <v/>
      </c>
      <c r="F1044" s="123" t="str">
        <f t="shared" si="78"/>
        <v/>
      </c>
      <c r="G1044" s="49" t="str">
        <f t="shared" si="78"/>
        <v/>
      </c>
      <c r="H1044" s="49" t="str">
        <f t="shared" si="78"/>
        <v/>
      </c>
      <c r="I1044" s="49" t="str">
        <f t="shared" si="77"/>
        <v/>
      </c>
      <c r="J1044" s="49" t="str">
        <f t="shared" si="77"/>
        <v/>
      </c>
      <c r="K1044" s="50" t="str">
        <f t="shared" si="77"/>
        <v/>
      </c>
      <c r="L1044" s="49" t="str">
        <f t="shared" si="79"/>
        <v/>
      </c>
      <c r="M1044" s="49" t="str">
        <f t="shared" si="79"/>
        <v/>
      </c>
      <c r="N1044" s="49" t="str">
        <f t="shared" si="79"/>
        <v/>
      </c>
      <c r="O1044" s="49" t="str">
        <f t="shared" si="80"/>
        <v/>
      </c>
      <c r="P1044" s="49" t="str">
        <f t="shared" si="81"/>
        <v/>
      </c>
      <c r="Q1044" s="49" t="str">
        <f t="shared" si="81"/>
        <v/>
      </c>
      <c r="R1044" s="50" t="str">
        <f t="shared" si="81"/>
        <v/>
      </c>
      <c r="S1044" s="10"/>
    </row>
    <row r="1045" spans="1:19" x14ac:dyDescent="0.25">
      <c r="A1045" s="10"/>
      <c r="B1045" s="4" t="str">
        <f>'CALC | Main Engine'!$B1045</f>
        <v/>
      </c>
      <c r="C1045" s="5" t="str">
        <f>'CALC | Main Engine'!$E1045</f>
        <v/>
      </c>
      <c r="D1045" s="27" t="str">
        <f>IF(ISBLANK('INPUT | Operations'!$C1050),"",'INPUT | Operations'!$C1049)</f>
        <v/>
      </c>
      <c r="E1045" s="32" t="str">
        <f>IF(ISBLANK('INPUT | Operations'!$C1050),"",'INPUT | Operations'!$C1050)</f>
        <v/>
      </c>
      <c r="F1045" s="123" t="str">
        <f t="shared" si="78"/>
        <v/>
      </c>
      <c r="G1045" s="49" t="str">
        <f t="shared" si="78"/>
        <v/>
      </c>
      <c r="H1045" s="49" t="str">
        <f t="shared" si="78"/>
        <v/>
      </c>
      <c r="I1045" s="49" t="str">
        <f t="shared" si="77"/>
        <v/>
      </c>
      <c r="J1045" s="49" t="str">
        <f t="shared" si="77"/>
        <v/>
      </c>
      <c r="K1045" s="50" t="str">
        <f t="shared" si="77"/>
        <v/>
      </c>
      <c r="L1045" s="49" t="str">
        <f t="shared" si="79"/>
        <v/>
      </c>
      <c r="M1045" s="49" t="str">
        <f t="shared" si="79"/>
        <v/>
      </c>
      <c r="N1045" s="49" t="str">
        <f t="shared" si="79"/>
        <v/>
      </c>
      <c r="O1045" s="49" t="str">
        <f t="shared" si="80"/>
        <v/>
      </c>
      <c r="P1045" s="49" t="str">
        <f t="shared" si="81"/>
        <v/>
      </c>
      <c r="Q1045" s="49" t="str">
        <f t="shared" si="81"/>
        <v/>
      </c>
      <c r="R1045" s="50" t="str">
        <f t="shared" si="81"/>
        <v/>
      </c>
      <c r="S1045" s="10"/>
    </row>
    <row r="1046" spans="1:19" x14ac:dyDescent="0.25">
      <c r="A1046" s="10"/>
      <c r="B1046" s="4" t="str">
        <f>'CALC | Main Engine'!$B1046</f>
        <v/>
      </c>
      <c r="C1046" s="5" t="str">
        <f>'CALC | Main Engine'!$E1046</f>
        <v/>
      </c>
      <c r="D1046" s="27" t="str">
        <f>IF(ISBLANK('INPUT | Operations'!$C1051),"",'INPUT | Operations'!$C1050)</f>
        <v/>
      </c>
      <c r="E1046" s="32" t="str">
        <f>IF(ISBLANK('INPUT | Operations'!$C1051),"",'INPUT | Operations'!$C1051)</f>
        <v/>
      </c>
      <c r="F1046" s="123" t="str">
        <f t="shared" si="78"/>
        <v/>
      </c>
      <c r="G1046" s="49" t="str">
        <f t="shared" si="78"/>
        <v/>
      </c>
      <c r="H1046" s="49" t="str">
        <f t="shared" si="78"/>
        <v/>
      </c>
      <c r="I1046" s="49" t="str">
        <f t="shared" si="77"/>
        <v/>
      </c>
      <c r="J1046" s="49" t="str">
        <f t="shared" si="77"/>
        <v/>
      </c>
      <c r="K1046" s="50" t="str">
        <f t="shared" si="77"/>
        <v/>
      </c>
      <c r="L1046" s="49" t="str">
        <f t="shared" si="79"/>
        <v/>
      </c>
      <c r="M1046" s="49" t="str">
        <f t="shared" si="79"/>
        <v/>
      </c>
      <c r="N1046" s="49" t="str">
        <f t="shared" si="79"/>
        <v/>
      </c>
      <c r="O1046" s="49" t="str">
        <f t="shared" si="80"/>
        <v/>
      </c>
      <c r="P1046" s="49" t="str">
        <f t="shared" si="81"/>
        <v/>
      </c>
      <c r="Q1046" s="49" t="str">
        <f t="shared" si="81"/>
        <v/>
      </c>
      <c r="R1046" s="50" t="str">
        <f t="shared" si="81"/>
        <v/>
      </c>
      <c r="S1046" s="10"/>
    </row>
    <row r="1047" spans="1:19" x14ac:dyDescent="0.25">
      <c r="A1047" s="10"/>
      <c r="B1047" s="4" t="str">
        <f>'CALC | Main Engine'!$B1047</f>
        <v/>
      </c>
      <c r="C1047" s="5" t="str">
        <f>'CALC | Main Engine'!$E1047</f>
        <v/>
      </c>
      <c r="D1047" s="27" t="str">
        <f>IF(ISBLANK('INPUT | Operations'!$C1052),"",'INPUT | Operations'!$C1051)</f>
        <v/>
      </c>
      <c r="E1047" s="32" t="str">
        <f>IF(ISBLANK('INPUT | Operations'!$C1052),"",'INPUT | Operations'!$C1052)</f>
        <v/>
      </c>
      <c r="F1047" s="123" t="str">
        <f t="shared" si="78"/>
        <v/>
      </c>
      <c r="G1047" s="49" t="str">
        <f t="shared" si="78"/>
        <v/>
      </c>
      <c r="H1047" s="49" t="str">
        <f t="shared" si="78"/>
        <v/>
      </c>
      <c r="I1047" s="49" t="str">
        <f t="shared" si="77"/>
        <v/>
      </c>
      <c r="J1047" s="49" t="str">
        <f t="shared" si="77"/>
        <v/>
      </c>
      <c r="K1047" s="50" t="str">
        <f t="shared" si="77"/>
        <v/>
      </c>
      <c r="L1047" s="49" t="str">
        <f t="shared" si="79"/>
        <v/>
      </c>
      <c r="M1047" s="49" t="str">
        <f t="shared" si="79"/>
        <v/>
      </c>
      <c r="N1047" s="49" t="str">
        <f t="shared" si="79"/>
        <v/>
      </c>
      <c r="O1047" s="49" t="str">
        <f t="shared" si="80"/>
        <v/>
      </c>
      <c r="P1047" s="49" t="str">
        <f t="shared" si="81"/>
        <v/>
      </c>
      <c r="Q1047" s="49" t="str">
        <f t="shared" si="81"/>
        <v/>
      </c>
      <c r="R1047" s="50" t="str">
        <f t="shared" si="81"/>
        <v/>
      </c>
      <c r="S1047" s="10"/>
    </row>
    <row r="1048" spans="1:19" x14ac:dyDescent="0.25">
      <c r="A1048" s="10"/>
      <c r="B1048" s="4" t="str">
        <f>'CALC | Main Engine'!$B1048</f>
        <v/>
      </c>
      <c r="C1048" s="5" t="str">
        <f>'CALC | Main Engine'!$E1048</f>
        <v/>
      </c>
      <c r="D1048" s="27" t="str">
        <f>IF(ISBLANK('INPUT | Operations'!$C1053),"",'INPUT | Operations'!$C1052)</f>
        <v/>
      </c>
      <c r="E1048" s="32" t="str">
        <f>IF(ISBLANK('INPUT | Operations'!$C1053),"",'INPUT | Operations'!$C1053)</f>
        <v/>
      </c>
      <c r="F1048" s="123" t="str">
        <f t="shared" si="78"/>
        <v/>
      </c>
      <c r="G1048" s="49" t="str">
        <f t="shared" si="78"/>
        <v/>
      </c>
      <c r="H1048" s="49" t="str">
        <f t="shared" si="78"/>
        <v/>
      </c>
      <c r="I1048" s="49" t="str">
        <f t="shared" si="77"/>
        <v/>
      </c>
      <c r="J1048" s="49" t="str">
        <f t="shared" si="77"/>
        <v/>
      </c>
      <c r="K1048" s="50" t="str">
        <f t="shared" si="77"/>
        <v/>
      </c>
      <c r="L1048" s="49" t="str">
        <f t="shared" si="79"/>
        <v/>
      </c>
      <c r="M1048" s="49" t="str">
        <f t="shared" si="79"/>
        <v/>
      </c>
      <c r="N1048" s="49" t="str">
        <f t="shared" si="79"/>
        <v/>
      </c>
      <c r="O1048" s="49" t="str">
        <f t="shared" si="80"/>
        <v/>
      </c>
      <c r="P1048" s="49" t="str">
        <f t="shared" si="81"/>
        <v/>
      </c>
      <c r="Q1048" s="49" t="str">
        <f t="shared" si="81"/>
        <v/>
      </c>
      <c r="R1048" s="50" t="str">
        <f t="shared" si="81"/>
        <v/>
      </c>
      <c r="S1048" s="10"/>
    </row>
    <row r="1049" spans="1:19" x14ac:dyDescent="0.25">
      <c r="A1049" s="10"/>
      <c r="B1049" s="4" t="str">
        <f>'CALC | Main Engine'!$B1049</f>
        <v/>
      </c>
      <c r="C1049" s="5" t="str">
        <f>'CALC | Main Engine'!$E1049</f>
        <v/>
      </c>
      <c r="D1049" s="27" t="str">
        <f>IF(ISBLANK('INPUT | Operations'!$C1054),"",'INPUT | Operations'!$C1053)</f>
        <v/>
      </c>
      <c r="E1049" s="32" t="str">
        <f>IF(ISBLANK('INPUT | Operations'!$C1054),"",'INPUT | Operations'!$C1054)</f>
        <v/>
      </c>
      <c r="F1049" s="123" t="str">
        <f t="shared" si="78"/>
        <v/>
      </c>
      <c r="G1049" s="49" t="str">
        <f t="shared" si="78"/>
        <v/>
      </c>
      <c r="H1049" s="49" t="str">
        <f t="shared" si="78"/>
        <v/>
      </c>
      <c r="I1049" s="49" t="str">
        <f t="shared" si="77"/>
        <v/>
      </c>
      <c r="J1049" s="49" t="str">
        <f t="shared" si="77"/>
        <v/>
      </c>
      <c r="K1049" s="50" t="str">
        <f t="shared" si="77"/>
        <v/>
      </c>
      <c r="L1049" s="49" t="str">
        <f t="shared" si="79"/>
        <v/>
      </c>
      <c r="M1049" s="49" t="str">
        <f t="shared" si="79"/>
        <v/>
      </c>
      <c r="N1049" s="49" t="str">
        <f t="shared" si="79"/>
        <v/>
      </c>
      <c r="O1049" s="49" t="str">
        <f t="shared" si="80"/>
        <v/>
      </c>
      <c r="P1049" s="49" t="str">
        <f t="shared" si="81"/>
        <v/>
      </c>
      <c r="Q1049" s="49" t="str">
        <f t="shared" si="81"/>
        <v/>
      </c>
      <c r="R1049" s="50" t="str">
        <f t="shared" si="81"/>
        <v/>
      </c>
      <c r="S1049" s="10"/>
    </row>
    <row r="1050" spans="1:19" x14ac:dyDescent="0.25">
      <c r="A1050" s="10"/>
      <c r="B1050" s="4" t="str">
        <f>'CALC | Main Engine'!$B1050</f>
        <v/>
      </c>
      <c r="C1050" s="5" t="str">
        <f>'CALC | Main Engine'!$E1050</f>
        <v/>
      </c>
      <c r="D1050" s="27" t="str">
        <f>IF(ISBLANK('INPUT | Operations'!$C1055),"",'INPUT | Operations'!$C1054)</f>
        <v/>
      </c>
      <c r="E1050" s="32" t="str">
        <f>IF(ISBLANK('INPUT | Operations'!$C1055),"",'INPUT | Operations'!$C1055)</f>
        <v/>
      </c>
      <c r="F1050" s="123" t="str">
        <f t="shared" si="78"/>
        <v/>
      </c>
      <c r="G1050" s="49" t="str">
        <f t="shared" si="78"/>
        <v/>
      </c>
      <c r="H1050" s="49" t="str">
        <f t="shared" si="78"/>
        <v/>
      </c>
      <c r="I1050" s="49" t="str">
        <f t="shared" si="77"/>
        <v/>
      </c>
      <c r="J1050" s="49" t="str">
        <f t="shared" si="77"/>
        <v/>
      </c>
      <c r="K1050" s="50" t="str">
        <f t="shared" si="77"/>
        <v/>
      </c>
      <c r="L1050" s="49" t="str">
        <f t="shared" si="79"/>
        <v/>
      </c>
      <c r="M1050" s="49" t="str">
        <f t="shared" si="79"/>
        <v/>
      </c>
      <c r="N1050" s="49" t="str">
        <f t="shared" si="79"/>
        <v/>
      </c>
      <c r="O1050" s="49" t="str">
        <f t="shared" si="80"/>
        <v/>
      </c>
      <c r="P1050" s="49" t="str">
        <f t="shared" si="81"/>
        <v/>
      </c>
      <c r="Q1050" s="49" t="str">
        <f t="shared" si="81"/>
        <v/>
      </c>
      <c r="R1050" s="50" t="str">
        <f t="shared" si="81"/>
        <v/>
      </c>
      <c r="S1050" s="10"/>
    </row>
    <row r="1051" spans="1:19" x14ac:dyDescent="0.25">
      <c r="A1051" s="10"/>
      <c r="B1051" s="4" t="str">
        <f>'CALC | Main Engine'!$B1051</f>
        <v/>
      </c>
      <c r="C1051" s="5" t="str">
        <f>'CALC | Main Engine'!$E1051</f>
        <v/>
      </c>
      <c r="D1051" s="27" t="str">
        <f>IF(ISBLANK('INPUT | Operations'!$C1056),"",'INPUT | Operations'!$C1055)</f>
        <v/>
      </c>
      <c r="E1051" s="32" t="str">
        <f>IF(ISBLANK('INPUT | Operations'!$C1056),"",'INPUT | Operations'!$C1056)</f>
        <v/>
      </c>
      <c r="F1051" s="123" t="str">
        <f t="shared" si="78"/>
        <v/>
      </c>
      <c r="G1051" s="49" t="str">
        <f t="shared" si="78"/>
        <v/>
      </c>
      <c r="H1051" s="49" t="str">
        <f t="shared" si="78"/>
        <v/>
      </c>
      <c r="I1051" s="49" t="str">
        <f t="shared" si="77"/>
        <v/>
      </c>
      <c r="J1051" s="49" t="str">
        <f t="shared" si="77"/>
        <v/>
      </c>
      <c r="K1051" s="50" t="str">
        <f t="shared" si="77"/>
        <v/>
      </c>
      <c r="L1051" s="49" t="str">
        <f t="shared" si="79"/>
        <v/>
      </c>
      <c r="M1051" s="49" t="str">
        <f t="shared" si="79"/>
        <v/>
      </c>
      <c r="N1051" s="49" t="str">
        <f t="shared" si="79"/>
        <v/>
      </c>
      <c r="O1051" s="49" t="str">
        <f t="shared" si="80"/>
        <v/>
      </c>
      <c r="P1051" s="49" t="str">
        <f t="shared" si="81"/>
        <v/>
      </c>
      <c r="Q1051" s="49" t="str">
        <f t="shared" si="81"/>
        <v/>
      </c>
      <c r="R1051" s="50" t="str">
        <f t="shared" si="81"/>
        <v/>
      </c>
      <c r="S1051" s="10"/>
    </row>
    <row r="1052" spans="1:19" x14ac:dyDescent="0.25">
      <c r="A1052" s="10"/>
      <c r="B1052" s="4" t="str">
        <f>'CALC | Main Engine'!$B1052</f>
        <v/>
      </c>
      <c r="C1052" s="5" t="str">
        <f>'CALC | Main Engine'!$E1052</f>
        <v/>
      </c>
      <c r="D1052" s="27" t="str">
        <f>IF(ISBLANK('INPUT | Operations'!$C1057),"",'INPUT | Operations'!$C1056)</f>
        <v/>
      </c>
      <c r="E1052" s="32" t="str">
        <f>IF(ISBLANK('INPUT | Operations'!$C1057),"",'INPUT | Operations'!$C1057)</f>
        <v/>
      </c>
      <c r="F1052" s="123" t="str">
        <f t="shared" si="78"/>
        <v/>
      </c>
      <c r="G1052" s="49" t="str">
        <f t="shared" si="78"/>
        <v/>
      </c>
      <c r="H1052" s="49" t="str">
        <f t="shared" si="78"/>
        <v/>
      </c>
      <c r="I1052" s="49" t="str">
        <f t="shared" si="77"/>
        <v/>
      </c>
      <c r="J1052" s="49" t="str">
        <f t="shared" si="77"/>
        <v/>
      </c>
      <c r="K1052" s="50" t="str">
        <f t="shared" si="77"/>
        <v/>
      </c>
      <c r="L1052" s="49" t="str">
        <f t="shared" si="79"/>
        <v/>
      </c>
      <c r="M1052" s="49" t="str">
        <f t="shared" si="79"/>
        <v/>
      </c>
      <c r="N1052" s="49" t="str">
        <f t="shared" si="79"/>
        <v/>
      </c>
      <c r="O1052" s="49" t="str">
        <f t="shared" si="80"/>
        <v/>
      </c>
      <c r="P1052" s="49" t="str">
        <f t="shared" si="81"/>
        <v/>
      </c>
      <c r="Q1052" s="49" t="str">
        <f t="shared" si="81"/>
        <v/>
      </c>
      <c r="R1052" s="50" t="str">
        <f t="shared" si="81"/>
        <v/>
      </c>
      <c r="S1052" s="10"/>
    </row>
    <row r="1053" spans="1:19" x14ac:dyDescent="0.25">
      <c r="A1053" s="10"/>
      <c r="B1053" s="4" t="str">
        <f>'CALC | Main Engine'!$B1053</f>
        <v/>
      </c>
      <c r="C1053" s="5" t="str">
        <f>'CALC | Main Engine'!$E1053</f>
        <v/>
      </c>
      <c r="D1053" s="27" t="str">
        <f>IF(ISBLANK('INPUT | Operations'!$C1058),"",'INPUT | Operations'!$C1057)</f>
        <v/>
      </c>
      <c r="E1053" s="32" t="str">
        <f>IF(ISBLANK('INPUT | Operations'!$C1058),"",'INPUT | Operations'!$C1058)</f>
        <v/>
      </c>
      <c r="F1053" s="123" t="str">
        <f t="shared" si="78"/>
        <v/>
      </c>
      <c r="G1053" s="49" t="str">
        <f t="shared" si="78"/>
        <v/>
      </c>
      <c r="H1053" s="49" t="str">
        <f t="shared" si="78"/>
        <v/>
      </c>
      <c r="I1053" s="49" t="str">
        <f t="shared" si="77"/>
        <v/>
      </c>
      <c r="J1053" s="49" t="str">
        <f t="shared" si="77"/>
        <v/>
      </c>
      <c r="K1053" s="50" t="str">
        <f t="shared" si="77"/>
        <v/>
      </c>
      <c r="L1053" s="49" t="str">
        <f t="shared" si="79"/>
        <v/>
      </c>
      <c r="M1053" s="49" t="str">
        <f t="shared" si="79"/>
        <v/>
      </c>
      <c r="N1053" s="49" t="str">
        <f t="shared" si="79"/>
        <v/>
      </c>
      <c r="O1053" s="49" t="str">
        <f t="shared" si="80"/>
        <v/>
      </c>
      <c r="P1053" s="49" t="str">
        <f t="shared" si="81"/>
        <v/>
      </c>
      <c r="Q1053" s="49" t="str">
        <f t="shared" si="81"/>
        <v/>
      </c>
      <c r="R1053" s="50" t="str">
        <f t="shared" si="81"/>
        <v/>
      </c>
      <c r="S1053" s="10"/>
    </row>
    <row r="1054" spans="1:19" x14ac:dyDescent="0.25">
      <c r="A1054" s="10"/>
      <c r="B1054" s="4" t="str">
        <f>'CALC | Main Engine'!$B1054</f>
        <v/>
      </c>
      <c r="C1054" s="5" t="str">
        <f>'CALC | Main Engine'!$E1054</f>
        <v/>
      </c>
      <c r="D1054" s="27" t="str">
        <f>IF(ISBLANK('INPUT | Operations'!$C1059),"",'INPUT | Operations'!$C1058)</f>
        <v/>
      </c>
      <c r="E1054" s="32" t="str">
        <f>IF(ISBLANK('INPUT | Operations'!$C1059),"",'INPUT | Operations'!$C1059)</f>
        <v/>
      </c>
      <c r="F1054" s="123" t="str">
        <f t="shared" si="78"/>
        <v/>
      </c>
      <c r="G1054" s="49" t="str">
        <f t="shared" si="78"/>
        <v/>
      </c>
      <c r="H1054" s="49" t="str">
        <f t="shared" si="78"/>
        <v/>
      </c>
      <c r="I1054" s="49" t="str">
        <f t="shared" si="77"/>
        <v/>
      </c>
      <c r="J1054" s="49" t="str">
        <f t="shared" si="77"/>
        <v/>
      </c>
      <c r="K1054" s="50" t="str">
        <f t="shared" si="77"/>
        <v/>
      </c>
      <c r="L1054" s="49" t="str">
        <f t="shared" si="79"/>
        <v/>
      </c>
      <c r="M1054" s="49" t="str">
        <f t="shared" si="79"/>
        <v/>
      </c>
      <c r="N1054" s="49" t="str">
        <f t="shared" si="79"/>
        <v/>
      </c>
      <c r="O1054" s="49" t="str">
        <f t="shared" si="80"/>
        <v/>
      </c>
      <c r="P1054" s="49" t="str">
        <f t="shared" si="81"/>
        <v/>
      </c>
      <c r="Q1054" s="49" t="str">
        <f t="shared" si="81"/>
        <v/>
      </c>
      <c r="R1054" s="50" t="str">
        <f t="shared" si="81"/>
        <v/>
      </c>
      <c r="S1054" s="10"/>
    </row>
    <row r="1055" spans="1:19" x14ac:dyDescent="0.25">
      <c r="A1055" s="10"/>
      <c r="B1055" s="4" t="str">
        <f>'CALC | Main Engine'!$B1055</f>
        <v/>
      </c>
      <c r="C1055" s="5" t="str">
        <f>'CALC | Main Engine'!$E1055</f>
        <v/>
      </c>
      <c r="D1055" s="27" t="str">
        <f>IF(ISBLANK('INPUT | Operations'!$C1060),"",'INPUT | Operations'!$C1059)</f>
        <v/>
      </c>
      <c r="E1055" s="32" t="str">
        <f>IF(ISBLANK('INPUT | Operations'!$C1060),"",'INPUT | Operations'!$C1060)</f>
        <v/>
      </c>
      <c r="F1055" s="123" t="str">
        <f t="shared" si="78"/>
        <v/>
      </c>
      <c r="G1055" s="49" t="str">
        <f t="shared" si="78"/>
        <v/>
      </c>
      <c r="H1055" s="49" t="str">
        <f t="shared" si="78"/>
        <v/>
      </c>
      <c r="I1055" s="49" t="str">
        <f t="shared" si="77"/>
        <v/>
      </c>
      <c r="J1055" s="49" t="str">
        <f t="shared" si="77"/>
        <v/>
      </c>
      <c r="K1055" s="50" t="str">
        <f t="shared" si="77"/>
        <v/>
      </c>
      <c r="L1055" s="49" t="str">
        <f t="shared" si="79"/>
        <v/>
      </c>
      <c r="M1055" s="49" t="str">
        <f t="shared" si="79"/>
        <v/>
      </c>
      <c r="N1055" s="49" t="str">
        <f t="shared" si="79"/>
        <v/>
      </c>
      <c r="O1055" s="49" t="str">
        <f t="shared" si="80"/>
        <v/>
      </c>
      <c r="P1055" s="49" t="str">
        <f t="shared" si="81"/>
        <v/>
      </c>
      <c r="Q1055" s="49" t="str">
        <f t="shared" si="81"/>
        <v/>
      </c>
      <c r="R1055" s="50" t="str">
        <f t="shared" si="81"/>
        <v/>
      </c>
      <c r="S1055" s="10"/>
    </row>
    <row r="1056" spans="1:19" x14ac:dyDescent="0.25">
      <c r="A1056" s="10"/>
      <c r="B1056" s="4" t="str">
        <f>'CALC | Main Engine'!$B1056</f>
        <v/>
      </c>
      <c r="C1056" s="5" t="str">
        <f>'CALC | Main Engine'!$E1056</f>
        <v/>
      </c>
      <c r="D1056" s="27" t="str">
        <f>IF(ISBLANK('INPUT | Operations'!$C1061),"",'INPUT | Operations'!$C1060)</f>
        <v/>
      </c>
      <c r="E1056" s="32" t="str">
        <f>IF(ISBLANK('INPUT | Operations'!$C1061),"",'INPUT | Operations'!$C1061)</f>
        <v/>
      </c>
      <c r="F1056" s="123" t="str">
        <f t="shared" si="78"/>
        <v/>
      </c>
      <c r="G1056" s="49" t="str">
        <f t="shared" si="78"/>
        <v/>
      </c>
      <c r="H1056" s="49" t="str">
        <f t="shared" si="78"/>
        <v/>
      </c>
      <c r="I1056" s="49" t="str">
        <f t="shared" si="77"/>
        <v/>
      </c>
      <c r="J1056" s="49" t="str">
        <f t="shared" si="77"/>
        <v/>
      </c>
      <c r="K1056" s="50" t="str">
        <f t="shared" si="77"/>
        <v/>
      </c>
      <c r="L1056" s="49" t="str">
        <f t="shared" si="79"/>
        <v/>
      </c>
      <c r="M1056" s="49" t="str">
        <f t="shared" si="79"/>
        <v/>
      </c>
      <c r="N1056" s="49" t="str">
        <f t="shared" si="79"/>
        <v/>
      </c>
      <c r="O1056" s="49" t="str">
        <f t="shared" si="80"/>
        <v/>
      </c>
      <c r="P1056" s="49" t="str">
        <f t="shared" si="81"/>
        <v/>
      </c>
      <c r="Q1056" s="49" t="str">
        <f t="shared" si="81"/>
        <v/>
      </c>
      <c r="R1056" s="50" t="str">
        <f t="shared" si="81"/>
        <v/>
      </c>
      <c r="S1056" s="10"/>
    </row>
    <row r="1057" spans="1:19" x14ac:dyDescent="0.25">
      <c r="A1057" s="10"/>
      <c r="B1057" s="4" t="str">
        <f>'CALC | Main Engine'!$B1057</f>
        <v/>
      </c>
      <c r="C1057" s="5" t="str">
        <f>'CALC | Main Engine'!$E1057</f>
        <v/>
      </c>
      <c r="D1057" s="27" t="str">
        <f>IF(ISBLANK('INPUT | Operations'!$C1062),"",'INPUT | Operations'!$C1061)</f>
        <v/>
      </c>
      <c r="E1057" s="32" t="str">
        <f>IF(ISBLANK('INPUT | Operations'!$C1062),"",'INPUT | Operations'!$C1062)</f>
        <v/>
      </c>
      <c r="F1057" s="123" t="str">
        <f t="shared" si="78"/>
        <v/>
      </c>
      <c r="G1057" s="49" t="str">
        <f t="shared" si="78"/>
        <v/>
      </c>
      <c r="H1057" s="49" t="str">
        <f t="shared" si="78"/>
        <v/>
      </c>
      <c r="I1057" s="49" t="str">
        <f t="shared" si="77"/>
        <v/>
      </c>
      <c r="J1057" s="49" t="str">
        <f t="shared" si="77"/>
        <v/>
      </c>
      <c r="K1057" s="50" t="str">
        <f t="shared" si="77"/>
        <v/>
      </c>
      <c r="L1057" s="49" t="str">
        <f t="shared" si="79"/>
        <v/>
      </c>
      <c r="M1057" s="49" t="str">
        <f t="shared" si="79"/>
        <v/>
      </c>
      <c r="N1057" s="49" t="str">
        <f t="shared" si="79"/>
        <v/>
      </c>
      <c r="O1057" s="49" t="str">
        <f t="shared" si="80"/>
        <v/>
      </c>
      <c r="P1057" s="49" t="str">
        <f t="shared" si="81"/>
        <v/>
      </c>
      <c r="Q1057" s="49" t="str">
        <f t="shared" si="81"/>
        <v/>
      </c>
      <c r="R1057" s="50" t="str">
        <f t="shared" si="81"/>
        <v/>
      </c>
      <c r="S1057" s="10"/>
    </row>
    <row r="1058" spans="1:19" x14ac:dyDescent="0.25">
      <c r="A1058" s="10"/>
      <c r="B1058" s="4" t="str">
        <f>'CALC | Main Engine'!$B1058</f>
        <v/>
      </c>
      <c r="C1058" s="5" t="str">
        <f>'CALC | Main Engine'!$E1058</f>
        <v/>
      </c>
      <c r="D1058" s="27" t="str">
        <f>IF(ISBLANK('INPUT | Operations'!$C1063),"",'INPUT | Operations'!$C1062)</f>
        <v/>
      </c>
      <c r="E1058" s="32" t="str">
        <f>IF(ISBLANK('INPUT | Operations'!$C1063),"",'INPUT | Operations'!$C1063)</f>
        <v/>
      </c>
      <c r="F1058" s="123" t="str">
        <f t="shared" si="78"/>
        <v/>
      </c>
      <c r="G1058" s="49" t="str">
        <f t="shared" si="78"/>
        <v/>
      </c>
      <c r="H1058" s="49" t="str">
        <f t="shared" si="78"/>
        <v/>
      </c>
      <c r="I1058" s="49" t="str">
        <f t="shared" si="77"/>
        <v/>
      </c>
      <c r="J1058" s="49" t="str">
        <f t="shared" si="77"/>
        <v/>
      </c>
      <c r="K1058" s="50" t="str">
        <f t="shared" si="77"/>
        <v/>
      </c>
      <c r="L1058" s="49" t="str">
        <f t="shared" si="79"/>
        <v/>
      </c>
      <c r="M1058" s="49" t="str">
        <f t="shared" si="79"/>
        <v/>
      </c>
      <c r="N1058" s="49" t="str">
        <f t="shared" si="79"/>
        <v/>
      </c>
      <c r="O1058" s="49" t="str">
        <f t="shared" si="80"/>
        <v/>
      </c>
      <c r="P1058" s="49" t="str">
        <f t="shared" si="81"/>
        <v/>
      </c>
      <c r="Q1058" s="49" t="str">
        <f t="shared" si="81"/>
        <v/>
      </c>
      <c r="R1058" s="50" t="str">
        <f t="shared" si="81"/>
        <v/>
      </c>
      <c r="S1058" s="10"/>
    </row>
    <row r="1059" spans="1:19" x14ac:dyDescent="0.25">
      <c r="A1059" s="10"/>
      <c r="B1059" s="4" t="str">
        <f>'CALC | Main Engine'!$B1059</f>
        <v/>
      </c>
      <c r="C1059" s="5" t="str">
        <f>'CALC | Main Engine'!$E1059</f>
        <v/>
      </c>
      <c r="D1059" s="27" t="str">
        <f>IF(ISBLANK('INPUT | Operations'!$C1064),"",'INPUT | Operations'!$C1063)</f>
        <v/>
      </c>
      <c r="E1059" s="32" t="str">
        <f>IF(ISBLANK('INPUT | Operations'!$C1064),"",'INPUT | Operations'!$C1064)</f>
        <v/>
      </c>
      <c r="F1059" s="123" t="str">
        <f t="shared" si="78"/>
        <v/>
      </c>
      <c r="G1059" s="49" t="str">
        <f t="shared" si="78"/>
        <v/>
      </c>
      <c r="H1059" s="49" t="str">
        <f t="shared" si="78"/>
        <v/>
      </c>
      <c r="I1059" s="49" t="str">
        <f t="shared" si="77"/>
        <v/>
      </c>
      <c r="J1059" s="49" t="str">
        <f t="shared" si="77"/>
        <v/>
      </c>
      <c r="K1059" s="50" t="str">
        <f t="shared" si="77"/>
        <v/>
      </c>
      <c r="L1059" s="49" t="str">
        <f t="shared" si="79"/>
        <v/>
      </c>
      <c r="M1059" s="49" t="str">
        <f t="shared" si="79"/>
        <v/>
      </c>
      <c r="N1059" s="49" t="str">
        <f t="shared" si="79"/>
        <v/>
      </c>
      <c r="O1059" s="49" t="str">
        <f t="shared" si="80"/>
        <v/>
      </c>
      <c r="P1059" s="49" t="str">
        <f t="shared" si="81"/>
        <v/>
      </c>
      <c r="Q1059" s="49" t="str">
        <f t="shared" si="81"/>
        <v/>
      </c>
      <c r="R1059" s="50" t="str">
        <f t="shared" si="81"/>
        <v/>
      </c>
      <c r="S1059" s="10"/>
    </row>
    <row r="1060" spans="1:19" x14ac:dyDescent="0.25">
      <c r="A1060" s="10"/>
      <c r="B1060" s="4" t="str">
        <f>'CALC | Main Engine'!$B1060</f>
        <v/>
      </c>
      <c r="C1060" s="5" t="str">
        <f>'CALC | Main Engine'!$E1060</f>
        <v/>
      </c>
      <c r="D1060" s="27" t="str">
        <f>IF(ISBLANK('INPUT | Operations'!$C1065),"",'INPUT | Operations'!$C1064)</f>
        <v/>
      </c>
      <c r="E1060" s="32" t="str">
        <f>IF(ISBLANK('INPUT | Operations'!$C1065),"",'INPUT | Operations'!$C1065)</f>
        <v/>
      </c>
      <c r="F1060" s="123" t="str">
        <f t="shared" si="78"/>
        <v/>
      </c>
      <c r="G1060" s="49" t="str">
        <f t="shared" si="78"/>
        <v/>
      </c>
      <c r="H1060" s="49" t="str">
        <f t="shared" si="78"/>
        <v/>
      </c>
      <c r="I1060" s="49" t="str">
        <f t="shared" si="77"/>
        <v/>
      </c>
      <c r="J1060" s="49" t="str">
        <f t="shared" si="77"/>
        <v/>
      </c>
      <c r="K1060" s="50" t="str">
        <f t="shared" si="77"/>
        <v/>
      </c>
      <c r="L1060" s="49" t="str">
        <f t="shared" si="79"/>
        <v/>
      </c>
      <c r="M1060" s="49" t="str">
        <f t="shared" si="79"/>
        <v/>
      </c>
      <c r="N1060" s="49" t="str">
        <f t="shared" si="79"/>
        <v/>
      </c>
      <c r="O1060" s="49" t="str">
        <f t="shared" si="80"/>
        <v/>
      </c>
      <c r="P1060" s="49" t="str">
        <f t="shared" si="81"/>
        <v/>
      </c>
      <c r="Q1060" s="49" t="str">
        <f t="shared" si="81"/>
        <v/>
      </c>
      <c r="R1060" s="50" t="str">
        <f t="shared" si="81"/>
        <v/>
      </c>
      <c r="S1060" s="10"/>
    </row>
    <row r="1061" spans="1:19" x14ac:dyDescent="0.25">
      <c r="A1061" s="10"/>
      <c r="B1061" s="4" t="str">
        <f>'CALC | Main Engine'!$B1061</f>
        <v/>
      </c>
      <c r="C1061" s="5" t="str">
        <f>'CALC | Main Engine'!$E1061</f>
        <v/>
      </c>
      <c r="D1061" s="27" t="str">
        <f>IF(ISBLANK('INPUT | Operations'!$C1066),"",'INPUT | Operations'!$C1065)</f>
        <v/>
      </c>
      <c r="E1061" s="32" t="str">
        <f>IF(ISBLANK('INPUT | Operations'!$C1066),"",'INPUT | Operations'!$C1066)</f>
        <v/>
      </c>
      <c r="F1061" s="123" t="str">
        <f t="shared" si="78"/>
        <v/>
      </c>
      <c r="G1061" s="49" t="str">
        <f t="shared" si="78"/>
        <v/>
      </c>
      <c r="H1061" s="49" t="str">
        <f t="shared" si="78"/>
        <v/>
      </c>
      <c r="I1061" s="49" t="str">
        <f t="shared" si="77"/>
        <v/>
      </c>
      <c r="J1061" s="49" t="str">
        <f t="shared" si="77"/>
        <v/>
      </c>
      <c r="K1061" s="50" t="str">
        <f t="shared" si="77"/>
        <v/>
      </c>
      <c r="L1061" s="49" t="str">
        <f t="shared" si="79"/>
        <v/>
      </c>
      <c r="M1061" s="49" t="str">
        <f t="shared" si="79"/>
        <v/>
      </c>
      <c r="N1061" s="49" t="str">
        <f t="shared" si="79"/>
        <v/>
      </c>
      <c r="O1061" s="49" t="str">
        <f t="shared" si="80"/>
        <v/>
      </c>
      <c r="P1061" s="49" t="str">
        <f t="shared" si="81"/>
        <v/>
      </c>
      <c r="Q1061" s="49" t="str">
        <f t="shared" si="81"/>
        <v/>
      </c>
      <c r="R1061" s="50" t="str">
        <f t="shared" si="81"/>
        <v/>
      </c>
      <c r="S1061" s="10"/>
    </row>
    <row r="1062" spans="1:19" x14ac:dyDescent="0.25">
      <c r="A1062" s="10"/>
      <c r="B1062" s="4" t="str">
        <f>'CALC | Main Engine'!$B1062</f>
        <v/>
      </c>
      <c r="C1062" s="5" t="str">
        <f>'CALC | Main Engine'!$E1062</f>
        <v/>
      </c>
      <c r="D1062" s="27" t="str">
        <f>IF(ISBLANK('INPUT | Operations'!$C1067),"",'INPUT | Operations'!$C1066)</f>
        <v/>
      </c>
      <c r="E1062" s="32" t="str">
        <f>IF(ISBLANK('INPUT | Operations'!$C1067),"",'INPUT | Operations'!$C1067)</f>
        <v/>
      </c>
      <c r="F1062" s="123" t="str">
        <f t="shared" si="78"/>
        <v/>
      </c>
      <c r="G1062" s="49" t="str">
        <f t="shared" si="78"/>
        <v/>
      </c>
      <c r="H1062" s="49" t="str">
        <f t="shared" si="78"/>
        <v/>
      </c>
      <c r="I1062" s="49" t="str">
        <f t="shared" si="77"/>
        <v/>
      </c>
      <c r="J1062" s="49" t="str">
        <f t="shared" si="77"/>
        <v/>
      </c>
      <c r="K1062" s="50" t="str">
        <f t="shared" si="77"/>
        <v/>
      </c>
      <c r="L1062" s="49" t="str">
        <f t="shared" si="79"/>
        <v/>
      </c>
      <c r="M1062" s="49" t="str">
        <f t="shared" si="79"/>
        <v/>
      </c>
      <c r="N1062" s="49" t="str">
        <f t="shared" si="79"/>
        <v/>
      </c>
      <c r="O1062" s="49" t="str">
        <f t="shared" si="80"/>
        <v/>
      </c>
      <c r="P1062" s="49" t="str">
        <f t="shared" si="81"/>
        <v/>
      </c>
      <c r="Q1062" s="49" t="str">
        <f t="shared" si="81"/>
        <v/>
      </c>
      <c r="R1062" s="50" t="str">
        <f t="shared" si="81"/>
        <v/>
      </c>
      <c r="S1062" s="10"/>
    </row>
    <row r="1063" spans="1:19" x14ac:dyDescent="0.25">
      <c r="A1063" s="10"/>
      <c r="B1063" s="4" t="str">
        <f>'CALC | Main Engine'!$B1063</f>
        <v/>
      </c>
      <c r="C1063" s="5" t="str">
        <f>'CALC | Main Engine'!$E1063</f>
        <v/>
      </c>
      <c r="D1063" s="27" t="str">
        <f>IF(ISBLANK('INPUT | Operations'!$C1068),"",'INPUT | Operations'!$C1067)</f>
        <v/>
      </c>
      <c r="E1063" s="32" t="str">
        <f>IF(ISBLANK('INPUT | Operations'!$C1068),"",'INPUT | Operations'!$C1068)</f>
        <v/>
      </c>
      <c r="F1063" s="123" t="str">
        <f t="shared" si="78"/>
        <v/>
      </c>
      <c r="G1063" s="49" t="str">
        <f t="shared" si="78"/>
        <v/>
      </c>
      <c r="H1063" s="49" t="str">
        <f t="shared" si="78"/>
        <v/>
      </c>
      <c r="I1063" s="49" t="str">
        <f t="shared" si="77"/>
        <v/>
      </c>
      <c r="J1063" s="49" t="str">
        <f t="shared" si="77"/>
        <v/>
      </c>
      <c r="K1063" s="50" t="str">
        <f t="shared" si="77"/>
        <v/>
      </c>
      <c r="L1063" s="49" t="str">
        <f t="shared" si="79"/>
        <v/>
      </c>
      <c r="M1063" s="49" t="str">
        <f t="shared" si="79"/>
        <v/>
      </c>
      <c r="N1063" s="49" t="str">
        <f t="shared" si="79"/>
        <v/>
      </c>
      <c r="O1063" s="49" t="str">
        <f t="shared" si="80"/>
        <v/>
      </c>
      <c r="P1063" s="49" t="str">
        <f t="shared" si="81"/>
        <v/>
      </c>
      <c r="Q1063" s="49" t="str">
        <f t="shared" si="81"/>
        <v/>
      </c>
      <c r="R1063" s="50" t="str">
        <f t="shared" si="81"/>
        <v/>
      </c>
      <c r="S1063" s="10"/>
    </row>
    <row r="1064" spans="1:19" x14ac:dyDescent="0.25">
      <c r="A1064" s="10"/>
      <c r="B1064" s="4" t="str">
        <f>'CALC | Main Engine'!$B1064</f>
        <v/>
      </c>
      <c r="C1064" s="5" t="str">
        <f>'CALC | Main Engine'!$E1064</f>
        <v/>
      </c>
      <c r="D1064" s="27" t="str">
        <f>IF(ISBLANK('INPUT | Operations'!$C1069),"",'INPUT | Operations'!$C1068)</f>
        <v/>
      </c>
      <c r="E1064" s="32" t="str">
        <f>IF(ISBLANK('INPUT | Operations'!$C1069),"",'INPUT | Operations'!$C1069)</f>
        <v/>
      </c>
      <c r="F1064" s="123" t="str">
        <f t="shared" si="78"/>
        <v/>
      </c>
      <c r="G1064" s="49" t="str">
        <f t="shared" si="78"/>
        <v/>
      </c>
      <c r="H1064" s="49" t="str">
        <f t="shared" si="78"/>
        <v/>
      </c>
      <c r="I1064" s="49" t="str">
        <f t="shared" si="77"/>
        <v/>
      </c>
      <c r="J1064" s="49" t="str">
        <f t="shared" si="77"/>
        <v/>
      </c>
      <c r="K1064" s="50" t="str">
        <f t="shared" si="77"/>
        <v/>
      </c>
      <c r="L1064" s="49" t="str">
        <f t="shared" si="79"/>
        <v/>
      </c>
      <c r="M1064" s="49" t="str">
        <f t="shared" si="79"/>
        <v/>
      </c>
      <c r="N1064" s="49" t="str">
        <f t="shared" si="79"/>
        <v/>
      </c>
      <c r="O1064" s="49" t="str">
        <f t="shared" si="80"/>
        <v/>
      </c>
      <c r="P1064" s="49" t="str">
        <f t="shared" si="81"/>
        <v/>
      </c>
      <c r="Q1064" s="49" t="str">
        <f t="shared" si="81"/>
        <v/>
      </c>
      <c r="R1064" s="50" t="str">
        <f t="shared" si="81"/>
        <v/>
      </c>
      <c r="S1064" s="10"/>
    </row>
    <row r="1065" spans="1:19" x14ac:dyDescent="0.25">
      <c r="A1065" s="10"/>
      <c r="B1065" s="4" t="str">
        <f>'CALC | Main Engine'!$B1065</f>
        <v/>
      </c>
      <c r="C1065" s="5" t="str">
        <f>'CALC | Main Engine'!$E1065</f>
        <v/>
      </c>
      <c r="D1065" s="27" t="str">
        <f>IF(ISBLANK('INPUT | Operations'!$C1070),"",'INPUT | Operations'!$C1069)</f>
        <v/>
      </c>
      <c r="E1065" s="32" t="str">
        <f>IF(ISBLANK('INPUT | Operations'!$C1070),"",'INPUT | Operations'!$C1070)</f>
        <v/>
      </c>
      <c r="F1065" s="123" t="str">
        <f t="shared" si="78"/>
        <v/>
      </c>
      <c r="G1065" s="49" t="str">
        <f t="shared" si="78"/>
        <v/>
      </c>
      <c r="H1065" s="49" t="str">
        <f t="shared" si="78"/>
        <v/>
      </c>
      <c r="I1065" s="49" t="str">
        <f t="shared" si="77"/>
        <v/>
      </c>
      <c r="J1065" s="49" t="str">
        <f t="shared" si="77"/>
        <v/>
      </c>
      <c r="K1065" s="50" t="str">
        <f t="shared" si="77"/>
        <v/>
      </c>
      <c r="L1065" s="49" t="str">
        <f t="shared" si="79"/>
        <v/>
      </c>
      <c r="M1065" s="49" t="str">
        <f t="shared" si="79"/>
        <v/>
      </c>
      <c r="N1065" s="49" t="str">
        <f t="shared" si="79"/>
        <v/>
      </c>
      <c r="O1065" s="49" t="str">
        <f t="shared" si="80"/>
        <v/>
      </c>
      <c r="P1065" s="49" t="str">
        <f t="shared" si="81"/>
        <v/>
      </c>
      <c r="Q1065" s="49" t="str">
        <f t="shared" si="81"/>
        <v/>
      </c>
      <c r="R1065" s="50" t="str">
        <f t="shared" si="81"/>
        <v/>
      </c>
      <c r="S1065" s="10"/>
    </row>
    <row r="1066" spans="1:19" x14ac:dyDescent="0.25">
      <c r="A1066" s="10"/>
      <c r="B1066" s="4" t="str">
        <f>'CALC | Main Engine'!$B1066</f>
        <v/>
      </c>
      <c r="C1066" s="5" t="str">
        <f>'CALC | Main Engine'!$E1066</f>
        <v/>
      </c>
      <c r="D1066" s="27" t="str">
        <f>IF(ISBLANK('INPUT | Operations'!$C1071),"",'INPUT | Operations'!$C1070)</f>
        <v/>
      </c>
      <c r="E1066" s="32" t="str">
        <f>IF(ISBLANK('INPUT | Operations'!$C1071),"",'INPUT | Operations'!$C1071)</f>
        <v/>
      </c>
      <c r="F1066" s="123" t="str">
        <f t="shared" si="78"/>
        <v/>
      </c>
      <c r="G1066" s="49" t="str">
        <f t="shared" si="78"/>
        <v/>
      </c>
      <c r="H1066" s="49" t="str">
        <f t="shared" si="78"/>
        <v/>
      </c>
      <c r="I1066" s="49" t="str">
        <f t="shared" si="77"/>
        <v/>
      </c>
      <c r="J1066" s="49" t="str">
        <f t="shared" si="77"/>
        <v/>
      </c>
      <c r="K1066" s="50" t="str">
        <f t="shared" si="77"/>
        <v/>
      </c>
      <c r="L1066" s="49" t="str">
        <f t="shared" si="79"/>
        <v/>
      </c>
      <c r="M1066" s="49" t="str">
        <f t="shared" si="79"/>
        <v/>
      </c>
      <c r="N1066" s="49" t="str">
        <f t="shared" si="79"/>
        <v/>
      </c>
      <c r="O1066" s="49" t="str">
        <f t="shared" si="80"/>
        <v/>
      </c>
      <c r="P1066" s="49" t="str">
        <f t="shared" si="81"/>
        <v/>
      </c>
      <c r="Q1066" s="49" t="str">
        <f t="shared" si="81"/>
        <v/>
      </c>
      <c r="R1066" s="50" t="str">
        <f t="shared" si="81"/>
        <v/>
      </c>
      <c r="S1066" s="10"/>
    </row>
    <row r="1067" spans="1:19" x14ac:dyDescent="0.25">
      <c r="A1067" s="10"/>
      <c r="B1067" s="4" t="str">
        <f>'CALC | Main Engine'!$B1067</f>
        <v/>
      </c>
      <c r="C1067" s="5" t="str">
        <f>'CALC | Main Engine'!$E1067</f>
        <v/>
      </c>
      <c r="D1067" s="27" t="str">
        <f>IF(ISBLANK('INPUT | Operations'!$C1072),"",'INPUT | Operations'!$C1071)</f>
        <v/>
      </c>
      <c r="E1067" s="32" t="str">
        <f>IF(ISBLANK('INPUT | Operations'!$C1072),"",'INPUT | Operations'!$C1072)</f>
        <v/>
      </c>
      <c r="F1067" s="123" t="str">
        <f t="shared" si="78"/>
        <v/>
      </c>
      <c r="G1067" s="49" t="str">
        <f t="shared" si="78"/>
        <v/>
      </c>
      <c r="H1067" s="49" t="str">
        <f t="shared" si="78"/>
        <v/>
      </c>
      <c r="I1067" s="49" t="str">
        <f t="shared" si="77"/>
        <v/>
      </c>
      <c r="J1067" s="49" t="str">
        <f t="shared" si="77"/>
        <v/>
      </c>
      <c r="K1067" s="50" t="str">
        <f t="shared" si="77"/>
        <v/>
      </c>
      <c r="L1067" s="49" t="str">
        <f t="shared" si="79"/>
        <v/>
      </c>
      <c r="M1067" s="49" t="str">
        <f t="shared" si="79"/>
        <v/>
      </c>
      <c r="N1067" s="49" t="str">
        <f t="shared" si="79"/>
        <v/>
      </c>
      <c r="O1067" s="49" t="str">
        <f t="shared" si="80"/>
        <v/>
      </c>
      <c r="P1067" s="49" t="str">
        <f t="shared" si="81"/>
        <v/>
      </c>
      <c r="Q1067" s="49" t="str">
        <f t="shared" si="81"/>
        <v/>
      </c>
      <c r="R1067" s="50" t="str">
        <f t="shared" si="81"/>
        <v/>
      </c>
      <c r="S1067" s="10"/>
    </row>
    <row r="1068" spans="1:19" x14ac:dyDescent="0.25">
      <c r="A1068" s="10"/>
      <c r="B1068" s="4" t="str">
        <f>'CALC | Main Engine'!$B1068</f>
        <v/>
      </c>
      <c r="C1068" s="5" t="str">
        <f>'CALC | Main Engine'!$E1068</f>
        <v/>
      </c>
      <c r="D1068" s="27" t="str">
        <f>IF(ISBLANK('INPUT | Operations'!$C1073),"",'INPUT | Operations'!$C1072)</f>
        <v/>
      </c>
      <c r="E1068" s="32" t="str">
        <f>IF(ISBLANK('INPUT | Operations'!$C1073),"",'INPUT | Operations'!$C1073)</f>
        <v/>
      </c>
      <c r="F1068" s="123" t="str">
        <f t="shared" si="78"/>
        <v/>
      </c>
      <c r="G1068" s="49" t="str">
        <f t="shared" si="78"/>
        <v/>
      </c>
      <c r="H1068" s="49" t="str">
        <f t="shared" si="78"/>
        <v/>
      </c>
      <c r="I1068" s="49" t="str">
        <f t="shared" si="77"/>
        <v/>
      </c>
      <c r="J1068" s="49" t="str">
        <f t="shared" si="77"/>
        <v/>
      </c>
      <c r="K1068" s="50" t="str">
        <f t="shared" si="77"/>
        <v/>
      </c>
      <c r="L1068" s="49" t="str">
        <f t="shared" si="79"/>
        <v/>
      </c>
      <c r="M1068" s="49" t="str">
        <f t="shared" si="79"/>
        <v/>
      </c>
      <c r="N1068" s="49" t="str">
        <f t="shared" si="79"/>
        <v/>
      </c>
      <c r="O1068" s="49" t="str">
        <f t="shared" si="80"/>
        <v/>
      </c>
      <c r="P1068" s="49" t="str">
        <f t="shared" si="81"/>
        <v/>
      </c>
      <c r="Q1068" s="49" t="str">
        <f t="shared" si="81"/>
        <v/>
      </c>
      <c r="R1068" s="50" t="str">
        <f t="shared" si="81"/>
        <v/>
      </c>
      <c r="S1068" s="10"/>
    </row>
    <row r="1069" spans="1:19" x14ac:dyDescent="0.25">
      <c r="A1069" s="10"/>
      <c r="B1069" s="4" t="str">
        <f>'CALC | Main Engine'!$B1069</f>
        <v/>
      </c>
      <c r="C1069" s="5" t="str">
        <f>'CALC | Main Engine'!$E1069</f>
        <v/>
      </c>
      <c r="D1069" s="27" t="str">
        <f>IF(ISBLANK('INPUT | Operations'!$C1074),"",'INPUT | Operations'!$C1073)</f>
        <v/>
      </c>
      <c r="E1069" s="32" t="str">
        <f>IF(ISBLANK('INPUT | Operations'!$C1074),"",'INPUT | Operations'!$C1074)</f>
        <v/>
      </c>
      <c r="F1069" s="123" t="str">
        <f t="shared" si="78"/>
        <v/>
      </c>
      <c r="G1069" s="49" t="str">
        <f t="shared" si="78"/>
        <v/>
      </c>
      <c r="H1069" s="49" t="str">
        <f t="shared" si="78"/>
        <v/>
      </c>
      <c r="I1069" s="49" t="str">
        <f t="shared" si="77"/>
        <v/>
      </c>
      <c r="J1069" s="49" t="str">
        <f t="shared" si="77"/>
        <v/>
      </c>
      <c r="K1069" s="50" t="str">
        <f t="shared" si="77"/>
        <v/>
      </c>
      <c r="L1069" s="49" t="str">
        <f t="shared" si="79"/>
        <v/>
      </c>
      <c r="M1069" s="49" t="str">
        <f t="shared" si="79"/>
        <v/>
      </c>
      <c r="N1069" s="49" t="str">
        <f t="shared" si="79"/>
        <v/>
      </c>
      <c r="O1069" s="49" t="str">
        <f t="shared" si="80"/>
        <v/>
      </c>
      <c r="P1069" s="49" t="str">
        <f t="shared" si="81"/>
        <v/>
      </c>
      <c r="Q1069" s="49" t="str">
        <f t="shared" si="81"/>
        <v/>
      </c>
      <c r="R1069" s="50" t="str">
        <f t="shared" si="81"/>
        <v/>
      </c>
      <c r="S1069" s="10"/>
    </row>
    <row r="1070" spans="1:19" x14ac:dyDescent="0.25">
      <c r="A1070" s="10"/>
      <c r="B1070" s="4" t="str">
        <f>'CALC | Main Engine'!$B1070</f>
        <v/>
      </c>
      <c r="C1070" s="5" t="str">
        <f>'CALC | Main Engine'!$E1070</f>
        <v/>
      </c>
      <c r="D1070" s="27" t="str">
        <f>IF(ISBLANK('INPUT | Operations'!$C1075),"",'INPUT | Operations'!$C1074)</f>
        <v/>
      </c>
      <c r="E1070" s="32" t="str">
        <f>IF(ISBLANK('INPUT | Operations'!$C1075),"",'INPUT | Operations'!$C1075)</f>
        <v/>
      </c>
      <c r="F1070" s="123" t="str">
        <f t="shared" si="78"/>
        <v/>
      </c>
      <c r="G1070" s="49" t="str">
        <f t="shared" si="78"/>
        <v/>
      </c>
      <c r="H1070" s="49" t="str">
        <f t="shared" si="78"/>
        <v/>
      </c>
      <c r="I1070" s="49" t="str">
        <f t="shared" si="77"/>
        <v/>
      </c>
      <c r="J1070" s="49" t="str">
        <f t="shared" si="77"/>
        <v/>
      </c>
      <c r="K1070" s="50" t="str">
        <f t="shared" si="77"/>
        <v/>
      </c>
      <c r="L1070" s="49" t="str">
        <f t="shared" si="79"/>
        <v/>
      </c>
      <c r="M1070" s="49" t="str">
        <f t="shared" si="79"/>
        <v/>
      </c>
      <c r="N1070" s="49" t="str">
        <f t="shared" si="79"/>
        <v/>
      </c>
      <c r="O1070" s="49" t="str">
        <f t="shared" si="80"/>
        <v/>
      </c>
      <c r="P1070" s="49" t="str">
        <f t="shared" si="81"/>
        <v/>
      </c>
      <c r="Q1070" s="49" t="str">
        <f t="shared" si="81"/>
        <v/>
      </c>
      <c r="R1070" s="50" t="str">
        <f t="shared" si="81"/>
        <v/>
      </c>
      <c r="S1070" s="10"/>
    </row>
    <row r="1071" spans="1:19" x14ac:dyDescent="0.25">
      <c r="A1071" s="10"/>
      <c r="B1071" s="4" t="str">
        <f>'CALC | Main Engine'!$B1071</f>
        <v/>
      </c>
      <c r="C1071" s="5" t="str">
        <f>'CALC | Main Engine'!$E1071</f>
        <v/>
      </c>
      <c r="D1071" s="27" t="str">
        <f>IF(ISBLANK('INPUT | Operations'!$C1076),"",'INPUT | Operations'!$C1075)</f>
        <v/>
      </c>
      <c r="E1071" s="32" t="str">
        <f>IF(ISBLANK('INPUT | Operations'!$C1076),"",'INPUT | Operations'!$C1076)</f>
        <v/>
      </c>
      <c r="F1071" s="123" t="str">
        <f t="shared" si="78"/>
        <v/>
      </c>
      <c r="G1071" s="49" t="str">
        <f t="shared" si="78"/>
        <v/>
      </c>
      <c r="H1071" s="49" t="str">
        <f t="shared" si="78"/>
        <v/>
      </c>
      <c r="I1071" s="49" t="str">
        <f t="shared" si="77"/>
        <v/>
      </c>
      <c r="J1071" s="49" t="str">
        <f t="shared" si="77"/>
        <v/>
      </c>
      <c r="K1071" s="50" t="str">
        <f t="shared" si="77"/>
        <v/>
      </c>
      <c r="L1071" s="49" t="str">
        <f t="shared" si="79"/>
        <v/>
      </c>
      <c r="M1071" s="49" t="str">
        <f t="shared" si="79"/>
        <v/>
      </c>
      <c r="N1071" s="49" t="str">
        <f t="shared" si="79"/>
        <v/>
      </c>
      <c r="O1071" s="49" t="str">
        <f t="shared" si="80"/>
        <v/>
      </c>
      <c r="P1071" s="49" t="str">
        <f t="shared" si="81"/>
        <v/>
      </c>
      <c r="Q1071" s="49" t="str">
        <f t="shared" si="81"/>
        <v/>
      </c>
      <c r="R1071" s="50" t="str">
        <f t="shared" si="81"/>
        <v/>
      </c>
      <c r="S1071" s="10"/>
    </row>
    <row r="1072" spans="1:19" x14ac:dyDescent="0.25">
      <c r="A1072" s="10"/>
      <c r="B1072" s="4" t="str">
        <f>'CALC | Main Engine'!$B1072</f>
        <v/>
      </c>
      <c r="C1072" s="5" t="str">
        <f>'CALC | Main Engine'!$E1072</f>
        <v/>
      </c>
      <c r="D1072" s="27" t="str">
        <f>IF(ISBLANK('INPUT | Operations'!$C1077),"",'INPUT | Operations'!$C1076)</f>
        <v/>
      </c>
      <c r="E1072" s="32" t="str">
        <f>IF(ISBLANK('INPUT | Operations'!$C1077),"",'INPUT | Operations'!$C1077)</f>
        <v/>
      </c>
      <c r="F1072" s="123" t="str">
        <f t="shared" si="78"/>
        <v/>
      </c>
      <c r="G1072" s="49" t="str">
        <f t="shared" si="78"/>
        <v/>
      </c>
      <c r="H1072" s="49" t="str">
        <f t="shared" si="78"/>
        <v/>
      </c>
      <c r="I1072" s="49" t="str">
        <f t="shared" si="77"/>
        <v/>
      </c>
      <c r="J1072" s="49" t="str">
        <f t="shared" si="77"/>
        <v/>
      </c>
      <c r="K1072" s="50" t="str">
        <f t="shared" si="77"/>
        <v/>
      </c>
      <c r="L1072" s="49" t="str">
        <f t="shared" si="79"/>
        <v/>
      </c>
      <c r="M1072" s="49" t="str">
        <f t="shared" si="79"/>
        <v/>
      </c>
      <c r="N1072" s="49" t="str">
        <f t="shared" si="79"/>
        <v/>
      </c>
      <c r="O1072" s="49" t="str">
        <f t="shared" si="80"/>
        <v/>
      </c>
      <c r="P1072" s="49" t="str">
        <f t="shared" si="81"/>
        <v/>
      </c>
      <c r="Q1072" s="49" t="str">
        <f t="shared" si="81"/>
        <v/>
      </c>
      <c r="R1072" s="50" t="str">
        <f t="shared" si="81"/>
        <v/>
      </c>
      <c r="S1072" s="10"/>
    </row>
    <row r="1073" spans="1:19" x14ac:dyDescent="0.25">
      <c r="A1073" s="10"/>
      <c r="B1073" s="4" t="str">
        <f>'CALC | Main Engine'!$B1073</f>
        <v/>
      </c>
      <c r="C1073" s="5" t="str">
        <f>'CALC | Main Engine'!$E1073</f>
        <v/>
      </c>
      <c r="D1073" s="27" t="str">
        <f>IF(ISBLANK('INPUT | Operations'!$C1078),"",'INPUT | Operations'!$C1077)</f>
        <v/>
      </c>
      <c r="E1073" s="32" t="str">
        <f>IF(ISBLANK('INPUT | Operations'!$C1078),"",'INPUT | Operations'!$C1078)</f>
        <v/>
      </c>
      <c r="F1073" s="123" t="str">
        <f t="shared" si="78"/>
        <v/>
      </c>
      <c r="G1073" s="49" t="str">
        <f t="shared" si="78"/>
        <v/>
      </c>
      <c r="H1073" s="49" t="str">
        <f t="shared" si="78"/>
        <v/>
      </c>
      <c r="I1073" s="49" t="str">
        <f t="shared" si="77"/>
        <v/>
      </c>
      <c r="J1073" s="49" t="str">
        <f t="shared" si="77"/>
        <v/>
      </c>
      <c r="K1073" s="50" t="str">
        <f t="shared" si="77"/>
        <v/>
      </c>
      <c r="L1073" s="49" t="str">
        <f t="shared" si="79"/>
        <v/>
      </c>
      <c r="M1073" s="49" t="str">
        <f t="shared" si="79"/>
        <v/>
      </c>
      <c r="N1073" s="49" t="str">
        <f t="shared" si="79"/>
        <v/>
      </c>
      <c r="O1073" s="49" t="str">
        <f t="shared" si="80"/>
        <v/>
      </c>
      <c r="P1073" s="49" t="str">
        <f t="shared" si="81"/>
        <v/>
      </c>
      <c r="Q1073" s="49" t="str">
        <f t="shared" si="81"/>
        <v/>
      </c>
      <c r="R1073" s="50" t="str">
        <f t="shared" si="81"/>
        <v/>
      </c>
      <c r="S1073" s="10"/>
    </row>
    <row r="1074" spans="1:19" x14ac:dyDescent="0.25">
      <c r="A1074" s="10"/>
      <c r="B1074" s="4" t="str">
        <f>'CALC | Main Engine'!$B1074</f>
        <v/>
      </c>
      <c r="C1074" s="5" t="str">
        <f>'CALC | Main Engine'!$E1074</f>
        <v/>
      </c>
      <c r="D1074" s="27" t="str">
        <f>IF(ISBLANK('INPUT | Operations'!$C1079),"",'INPUT | Operations'!$C1078)</f>
        <v/>
      </c>
      <c r="E1074" s="32" t="str">
        <f>IF(ISBLANK('INPUT | Operations'!$C1079),"",'INPUT | Operations'!$C1079)</f>
        <v/>
      </c>
      <c r="F1074" s="123" t="str">
        <f t="shared" si="78"/>
        <v/>
      </c>
      <c r="G1074" s="49" t="str">
        <f t="shared" si="78"/>
        <v/>
      </c>
      <c r="H1074" s="49" t="str">
        <f t="shared" si="78"/>
        <v/>
      </c>
      <c r="I1074" s="49" t="str">
        <f t="shared" si="77"/>
        <v/>
      </c>
      <c r="J1074" s="49" t="str">
        <f t="shared" si="77"/>
        <v/>
      </c>
      <c r="K1074" s="50" t="str">
        <f t="shared" si="77"/>
        <v/>
      </c>
      <c r="L1074" s="49" t="str">
        <f t="shared" si="79"/>
        <v/>
      </c>
      <c r="M1074" s="49" t="str">
        <f t="shared" si="79"/>
        <v/>
      </c>
      <c r="N1074" s="49" t="str">
        <f t="shared" si="79"/>
        <v/>
      </c>
      <c r="O1074" s="49" t="str">
        <f t="shared" si="80"/>
        <v/>
      </c>
      <c r="P1074" s="49" t="str">
        <f t="shared" si="81"/>
        <v/>
      </c>
      <c r="Q1074" s="49" t="str">
        <f t="shared" si="81"/>
        <v/>
      </c>
      <c r="R1074" s="50" t="str">
        <f t="shared" si="81"/>
        <v/>
      </c>
      <c r="S1074" s="10"/>
    </row>
    <row r="1075" spans="1:19" x14ac:dyDescent="0.25">
      <c r="A1075" s="10"/>
      <c r="B1075" s="4" t="str">
        <f>'CALC | Main Engine'!$B1075</f>
        <v/>
      </c>
      <c r="C1075" s="5" t="str">
        <f>'CALC | Main Engine'!$E1075</f>
        <v/>
      </c>
      <c r="D1075" s="27" t="str">
        <f>IF(ISBLANK('INPUT | Operations'!$C1080),"",'INPUT | Operations'!$C1079)</f>
        <v/>
      </c>
      <c r="E1075" s="32" t="str">
        <f>IF(ISBLANK('INPUT | Operations'!$C1080),"",'INPUT | Operations'!$C1080)</f>
        <v/>
      </c>
      <c r="F1075" s="123" t="str">
        <f t="shared" si="78"/>
        <v/>
      </c>
      <c r="G1075" s="49" t="str">
        <f t="shared" si="78"/>
        <v/>
      </c>
      <c r="H1075" s="49" t="str">
        <f t="shared" si="78"/>
        <v/>
      </c>
      <c r="I1075" s="49" t="str">
        <f t="shared" si="77"/>
        <v/>
      </c>
      <c r="J1075" s="49" t="str">
        <f t="shared" si="77"/>
        <v/>
      </c>
      <c r="K1075" s="50" t="str">
        <f t="shared" si="77"/>
        <v/>
      </c>
      <c r="L1075" s="49" t="str">
        <f t="shared" si="79"/>
        <v/>
      </c>
      <c r="M1075" s="49" t="str">
        <f t="shared" si="79"/>
        <v/>
      </c>
      <c r="N1075" s="49" t="str">
        <f t="shared" si="79"/>
        <v/>
      </c>
      <c r="O1075" s="49" t="str">
        <f t="shared" si="80"/>
        <v/>
      </c>
      <c r="P1075" s="49" t="str">
        <f t="shared" si="81"/>
        <v/>
      </c>
      <c r="Q1075" s="49" t="str">
        <f t="shared" si="81"/>
        <v/>
      </c>
      <c r="R1075" s="50" t="str">
        <f t="shared" si="81"/>
        <v/>
      </c>
      <c r="S1075" s="10"/>
    </row>
    <row r="1076" spans="1:19" x14ac:dyDescent="0.25">
      <c r="A1076" s="10"/>
      <c r="B1076" s="4" t="str">
        <f>'CALC | Main Engine'!$B1076</f>
        <v/>
      </c>
      <c r="C1076" s="5" t="str">
        <f>'CALC | Main Engine'!$E1076</f>
        <v/>
      </c>
      <c r="D1076" s="27" t="str">
        <f>IF(ISBLANK('INPUT | Operations'!$C1081),"",'INPUT | Operations'!$C1080)</f>
        <v/>
      </c>
      <c r="E1076" s="32" t="str">
        <f>IF(ISBLANK('INPUT | Operations'!$C1081),"",'INPUT | Operations'!$C1081)</f>
        <v/>
      </c>
      <c r="F1076" s="123" t="str">
        <f t="shared" si="78"/>
        <v/>
      </c>
      <c r="G1076" s="49" t="str">
        <f t="shared" si="78"/>
        <v/>
      </c>
      <c r="H1076" s="49" t="str">
        <f t="shared" si="78"/>
        <v/>
      </c>
      <c r="I1076" s="49" t="str">
        <f t="shared" si="77"/>
        <v/>
      </c>
      <c r="J1076" s="49" t="str">
        <f t="shared" si="77"/>
        <v/>
      </c>
      <c r="K1076" s="50" t="str">
        <f t="shared" si="77"/>
        <v/>
      </c>
      <c r="L1076" s="49" t="str">
        <f t="shared" si="79"/>
        <v/>
      </c>
      <c r="M1076" s="49" t="str">
        <f t="shared" si="79"/>
        <v/>
      </c>
      <c r="N1076" s="49" t="str">
        <f t="shared" si="79"/>
        <v/>
      </c>
      <c r="O1076" s="49" t="str">
        <f t="shared" si="80"/>
        <v/>
      </c>
      <c r="P1076" s="49" t="str">
        <f t="shared" si="81"/>
        <v/>
      </c>
      <c r="Q1076" s="49" t="str">
        <f t="shared" si="81"/>
        <v/>
      </c>
      <c r="R1076" s="50" t="str">
        <f t="shared" si="81"/>
        <v/>
      </c>
      <c r="S1076" s="10"/>
    </row>
    <row r="1077" spans="1:19" x14ac:dyDescent="0.25">
      <c r="A1077" s="10"/>
      <c r="B1077" s="4" t="str">
        <f>'CALC | Main Engine'!$B1077</f>
        <v/>
      </c>
      <c r="C1077" s="5" t="str">
        <f>'CALC | Main Engine'!$E1077</f>
        <v/>
      </c>
      <c r="D1077" s="27" t="str">
        <f>IF(ISBLANK('INPUT | Operations'!$C1082),"",'INPUT | Operations'!$C1081)</f>
        <v/>
      </c>
      <c r="E1077" s="32" t="str">
        <f>IF(ISBLANK('INPUT | Operations'!$C1082),"",'INPUT | Operations'!$C1082)</f>
        <v/>
      </c>
      <c r="F1077" s="123" t="str">
        <f t="shared" si="78"/>
        <v/>
      </c>
      <c r="G1077" s="49" t="str">
        <f t="shared" si="78"/>
        <v/>
      </c>
      <c r="H1077" s="49" t="str">
        <f t="shared" si="78"/>
        <v/>
      </c>
      <c r="I1077" s="49" t="str">
        <f t="shared" si="77"/>
        <v/>
      </c>
      <c r="J1077" s="49" t="str">
        <f t="shared" si="77"/>
        <v/>
      </c>
      <c r="K1077" s="50" t="str">
        <f t="shared" si="77"/>
        <v/>
      </c>
      <c r="L1077" s="49" t="str">
        <f t="shared" si="79"/>
        <v/>
      </c>
      <c r="M1077" s="49" t="str">
        <f t="shared" si="79"/>
        <v/>
      </c>
      <c r="N1077" s="49" t="str">
        <f t="shared" si="79"/>
        <v/>
      </c>
      <c r="O1077" s="49" t="str">
        <f t="shared" si="80"/>
        <v/>
      </c>
      <c r="P1077" s="49" t="str">
        <f t="shared" si="81"/>
        <v/>
      </c>
      <c r="Q1077" s="49" t="str">
        <f t="shared" si="81"/>
        <v/>
      </c>
      <c r="R1077" s="50" t="str">
        <f t="shared" si="81"/>
        <v/>
      </c>
      <c r="S1077" s="10"/>
    </row>
    <row r="1078" spans="1:19" x14ac:dyDescent="0.25">
      <c r="A1078" s="10"/>
      <c r="B1078" s="4" t="str">
        <f>'CALC | Main Engine'!$B1078</f>
        <v/>
      </c>
      <c r="C1078" s="5" t="str">
        <f>'CALC | Main Engine'!$E1078</f>
        <v/>
      </c>
      <c r="D1078" s="27" t="str">
        <f>IF(ISBLANK('INPUT | Operations'!$C1083),"",'INPUT | Operations'!$C1082)</f>
        <v/>
      </c>
      <c r="E1078" s="32" t="str">
        <f>IF(ISBLANK('INPUT | Operations'!$C1083),"",'INPUT | Operations'!$C1083)</f>
        <v/>
      </c>
      <c r="F1078" s="123" t="str">
        <f t="shared" si="78"/>
        <v/>
      </c>
      <c r="G1078" s="49" t="str">
        <f t="shared" si="78"/>
        <v/>
      </c>
      <c r="H1078" s="49" t="str">
        <f t="shared" si="78"/>
        <v/>
      </c>
      <c r="I1078" s="49" t="str">
        <f t="shared" si="78"/>
        <v/>
      </c>
      <c r="J1078" s="49" t="str">
        <f t="shared" si="78"/>
        <v/>
      </c>
      <c r="K1078" s="50" t="str">
        <f t="shared" si="78"/>
        <v/>
      </c>
      <c r="L1078" s="49" t="str">
        <f t="shared" si="79"/>
        <v/>
      </c>
      <c r="M1078" s="49" t="str">
        <f t="shared" si="79"/>
        <v/>
      </c>
      <c r="N1078" s="49" t="str">
        <f t="shared" si="79"/>
        <v/>
      </c>
      <c r="O1078" s="49" t="str">
        <f t="shared" si="80"/>
        <v/>
      </c>
      <c r="P1078" s="49" t="str">
        <f t="shared" si="81"/>
        <v/>
      </c>
      <c r="Q1078" s="49" t="str">
        <f t="shared" si="81"/>
        <v/>
      </c>
      <c r="R1078" s="50" t="str">
        <f t="shared" si="81"/>
        <v/>
      </c>
      <c r="S1078" s="10"/>
    </row>
    <row r="1079" spans="1:19" x14ac:dyDescent="0.25">
      <c r="A1079" s="10"/>
      <c r="B1079" s="4" t="str">
        <f>'CALC | Main Engine'!$B1079</f>
        <v/>
      </c>
      <c r="C1079" s="5" t="str">
        <f>'CALC | Main Engine'!$E1079</f>
        <v/>
      </c>
      <c r="D1079" s="27" t="str">
        <f>IF(ISBLANK('INPUT | Operations'!$C1084),"",'INPUT | Operations'!$C1083)</f>
        <v/>
      </c>
      <c r="E1079" s="32" t="str">
        <f>IF(ISBLANK('INPUT | Operations'!$C1084),"",'INPUT | Operations'!$C1084)</f>
        <v/>
      </c>
      <c r="F1079" s="123" t="str">
        <f t="shared" ref="F1079:K1121" si="82">IFERROR(IF(AND(MIN($D1079:$E1079)&lt;F$5,MAX($D1079:$E1079)&gt;F$4),MIN(MAX($D1079:$E1079),F$5)-MAX(MIN($D1079:$E1079),F$4),0)/(MAX($D1079:$E1079)-MIN($D1079:$E1079)),"")</f>
        <v/>
      </c>
      <c r="G1079" s="49" t="str">
        <f t="shared" si="82"/>
        <v/>
      </c>
      <c r="H1079" s="49" t="str">
        <f t="shared" si="82"/>
        <v/>
      </c>
      <c r="I1079" s="49" t="str">
        <f t="shared" si="82"/>
        <v/>
      </c>
      <c r="J1079" s="49" t="str">
        <f t="shared" si="82"/>
        <v/>
      </c>
      <c r="K1079" s="50" t="str">
        <f t="shared" si="82"/>
        <v/>
      </c>
      <c r="L1079" s="49" t="str">
        <f t="shared" si="79"/>
        <v/>
      </c>
      <c r="M1079" s="49" t="str">
        <f t="shared" si="79"/>
        <v/>
      </c>
      <c r="N1079" s="49" t="str">
        <f t="shared" si="79"/>
        <v/>
      </c>
      <c r="O1079" s="49" t="str">
        <f t="shared" si="80"/>
        <v/>
      </c>
      <c r="P1079" s="49" t="str">
        <f t="shared" si="81"/>
        <v/>
      </c>
      <c r="Q1079" s="49" t="str">
        <f t="shared" si="81"/>
        <v/>
      </c>
      <c r="R1079" s="50" t="str">
        <f t="shared" si="81"/>
        <v/>
      </c>
      <c r="S1079" s="10"/>
    </row>
    <row r="1080" spans="1:19" x14ac:dyDescent="0.25">
      <c r="A1080" s="10"/>
      <c r="B1080" s="4" t="str">
        <f>'CALC | Main Engine'!$B1080</f>
        <v/>
      </c>
      <c r="C1080" s="5" t="str">
        <f>'CALC | Main Engine'!$E1080</f>
        <v/>
      </c>
      <c r="D1080" s="27" t="str">
        <f>IF(ISBLANK('INPUT | Operations'!$C1085),"",'INPUT | Operations'!$C1084)</f>
        <v/>
      </c>
      <c r="E1080" s="32" t="str">
        <f>IF(ISBLANK('INPUT | Operations'!$C1085),"",'INPUT | Operations'!$C1085)</f>
        <v/>
      </c>
      <c r="F1080" s="123" t="str">
        <f t="shared" si="82"/>
        <v/>
      </c>
      <c r="G1080" s="49" t="str">
        <f t="shared" si="82"/>
        <v/>
      </c>
      <c r="H1080" s="49" t="str">
        <f t="shared" si="82"/>
        <v/>
      </c>
      <c r="I1080" s="49" t="str">
        <f t="shared" si="82"/>
        <v/>
      </c>
      <c r="J1080" s="49" t="str">
        <f t="shared" si="82"/>
        <v/>
      </c>
      <c r="K1080" s="50" t="str">
        <f t="shared" si="82"/>
        <v/>
      </c>
      <c r="L1080" s="49" t="str">
        <f t="shared" si="79"/>
        <v/>
      </c>
      <c r="M1080" s="49" t="str">
        <f t="shared" si="79"/>
        <v/>
      </c>
      <c r="N1080" s="49" t="str">
        <f t="shared" si="79"/>
        <v/>
      </c>
      <c r="O1080" s="49" t="str">
        <f t="shared" si="80"/>
        <v/>
      </c>
      <c r="P1080" s="49" t="str">
        <f t="shared" si="81"/>
        <v/>
      </c>
      <c r="Q1080" s="49" t="str">
        <f t="shared" si="81"/>
        <v/>
      </c>
      <c r="R1080" s="50" t="str">
        <f t="shared" si="81"/>
        <v/>
      </c>
      <c r="S1080" s="10"/>
    </row>
    <row r="1081" spans="1:19" x14ac:dyDescent="0.25">
      <c r="A1081" s="10"/>
      <c r="B1081" s="4" t="str">
        <f>'CALC | Main Engine'!$B1081</f>
        <v/>
      </c>
      <c r="C1081" s="5" t="str">
        <f>'CALC | Main Engine'!$E1081</f>
        <v/>
      </c>
      <c r="D1081" s="27" t="str">
        <f>IF(ISBLANK('INPUT | Operations'!$C1086),"",'INPUT | Operations'!$C1085)</f>
        <v/>
      </c>
      <c r="E1081" s="32" t="str">
        <f>IF(ISBLANK('INPUT | Operations'!$C1086),"",'INPUT | Operations'!$C1086)</f>
        <v/>
      </c>
      <c r="F1081" s="123" t="str">
        <f t="shared" si="82"/>
        <v/>
      </c>
      <c r="G1081" s="49" t="str">
        <f t="shared" si="82"/>
        <v/>
      </c>
      <c r="H1081" s="49" t="str">
        <f t="shared" si="82"/>
        <v/>
      </c>
      <c r="I1081" s="49" t="str">
        <f t="shared" si="82"/>
        <v/>
      </c>
      <c r="J1081" s="49" t="str">
        <f t="shared" si="82"/>
        <v/>
      </c>
      <c r="K1081" s="50" t="str">
        <f t="shared" si="82"/>
        <v/>
      </c>
      <c r="L1081" s="49" t="str">
        <f t="shared" si="79"/>
        <v/>
      </c>
      <c r="M1081" s="49" t="str">
        <f t="shared" si="79"/>
        <v/>
      </c>
      <c r="N1081" s="49" t="str">
        <f t="shared" si="79"/>
        <v/>
      </c>
      <c r="O1081" s="49" t="str">
        <f t="shared" si="80"/>
        <v/>
      </c>
      <c r="P1081" s="49" t="str">
        <f t="shared" si="81"/>
        <v/>
      </c>
      <c r="Q1081" s="49" t="str">
        <f t="shared" si="81"/>
        <v/>
      </c>
      <c r="R1081" s="50" t="str">
        <f t="shared" si="81"/>
        <v/>
      </c>
      <c r="S1081" s="10"/>
    </row>
    <row r="1082" spans="1:19" x14ac:dyDescent="0.25">
      <c r="A1082" s="10"/>
      <c r="B1082" s="4" t="str">
        <f>'CALC | Main Engine'!$B1082</f>
        <v/>
      </c>
      <c r="C1082" s="5" t="str">
        <f>'CALC | Main Engine'!$E1082</f>
        <v/>
      </c>
      <c r="D1082" s="27" t="str">
        <f>IF(ISBLANK('INPUT | Operations'!$C1087),"",'INPUT | Operations'!$C1086)</f>
        <v/>
      </c>
      <c r="E1082" s="32" t="str">
        <f>IF(ISBLANK('INPUT | Operations'!$C1087),"",'INPUT | Operations'!$C1087)</f>
        <v/>
      </c>
      <c r="F1082" s="123" t="str">
        <f t="shared" si="82"/>
        <v/>
      </c>
      <c r="G1082" s="49" t="str">
        <f t="shared" si="82"/>
        <v/>
      </c>
      <c r="H1082" s="49" t="str">
        <f t="shared" si="82"/>
        <v/>
      </c>
      <c r="I1082" s="49" t="str">
        <f t="shared" si="82"/>
        <v/>
      </c>
      <c r="J1082" s="49" t="str">
        <f t="shared" si="82"/>
        <v/>
      </c>
      <c r="K1082" s="50" t="str">
        <f t="shared" si="82"/>
        <v/>
      </c>
      <c r="L1082" s="49" t="str">
        <f t="shared" si="79"/>
        <v/>
      </c>
      <c r="M1082" s="49" t="str">
        <f t="shared" si="79"/>
        <v/>
      </c>
      <c r="N1082" s="49" t="str">
        <f t="shared" si="79"/>
        <v/>
      </c>
      <c r="O1082" s="49" t="str">
        <f t="shared" si="80"/>
        <v/>
      </c>
      <c r="P1082" s="49" t="str">
        <f t="shared" si="81"/>
        <v/>
      </c>
      <c r="Q1082" s="49" t="str">
        <f t="shared" si="81"/>
        <v/>
      </c>
      <c r="R1082" s="50" t="str">
        <f t="shared" si="81"/>
        <v/>
      </c>
      <c r="S1082" s="10"/>
    </row>
    <row r="1083" spans="1:19" x14ac:dyDescent="0.25">
      <c r="A1083" s="10"/>
      <c r="B1083" s="4" t="str">
        <f>'CALC | Main Engine'!$B1083</f>
        <v/>
      </c>
      <c r="C1083" s="5" t="str">
        <f>'CALC | Main Engine'!$E1083</f>
        <v/>
      </c>
      <c r="D1083" s="27" t="str">
        <f>IF(ISBLANK('INPUT | Operations'!$C1088),"",'INPUT | Operations'!$C1087)</f>
        <v/>
      </c>
      <c r="E1083" s="32" t="str">
        <f>IF(ISBLANK('INPUT | Operations'!$C1088),"",'INPUT | Operations'!$C1088)</f>
        <v/>
      </c>
      <c r="F1083" s="123" t="str">
        <f t="shared" si="82"/>
        <v/>
      </c>
      <c r="G1083" s="49" t="str">
        <f t="shared" si="82"/>
        <v/>
      </c>
      <c r="H1083" s="49" t="str">
        <f t="shared" si="82"/>
        <v/>
      </c>
      <c r="I1083" s="49" t="str">
        <f t="shared" si="82"/>
        <v/>
      </c>
      <c r="J1083" s="49" t="str">
        <f t="shared" si="82"/>
        <v/>
      </c>
      <c r="K1083" s="50" t="str">
        <f t="shared" si="82"/>
        <v/>
      </c>
      <c r="L1083" s="49" t="str">
        <f t="shared" si="79"/>
        <v/>
      </c>
      <c r="M1083" s="49" t="str">
        <f t="shared" si="79"/>
        <v/>
      </c>
      <c r="N1083" s="49" t="str">
        <f t="shared" si="79"/>
        <v/>
      </c>
      <c r="O1083" s="49" t="str">
        <f t="shared" si="80"/>
        <v/>
      </c>
      <c r="P1083" s="49" t="str">
        <f t="shared" si="81"/>
        <v/>
      </c>
      <c r="Q1083" s="49" t="str">
        <f t="shared" si="81"/>
        <v/>
      </c>
      <c r="R1083" s="50" t="str">
        <f t="shared" si="81"/>
        <v/>
      </c>
      <c r="S1083" s="10"/>
    </row>
    <row r="1084" spans="1:19" x14ac:dyDescent="0.25">
      <c r="A1084" s="10"/>
      <c r="B1084" s="4" t="str">
        <f>'CALC | Main Engine'!$B1084</f>
        <v/>
      </c>
      <c r="C1084" s="5" t="str">
        <f>'CALC | Main Engine'!$E1084</f>
        <v/>
      </c>
      <c r="D1084" s="27" t="str">
        <f>IF(ISBLANK('INPUT | Operations'!$C1089),"",'INPUT | Operations'!$C1088)</f>
        <v/>
      </c>
      <c r="E1084" s="32" t="str">
        <f>IF(ISBLANK('INPUT | Operations'!$C1089),"",'INPUT | Operations'!$C1089)</f>
        <v/>
      </c>
      <c r="F1084" s="123" t="str">
        <f t="shared" si="82"/>
        <v/>
      </c>
      <c r="G1084" s="49" t="str">
        <f t="shared" si="82"/>
        <v/>
      </c>
      <c r="H1084" s="49" t="str">
        <f t="shared" si="82"/>
        <v/>
      </c>
      <c r="I1084" s="49" t="str">
        <f t="shared" si="82"/>
        <v/>
      </c>
      <c r="J1084" s="49" t="str">
        <f t="shared" si="82"/>
        <v/>
      </c>
      <c r="K1084" s="50" t="str">
        <f t="shared" si="82"/>
        <v/>
      </c>
      <c r="L1084" s="49" t="str">
        <f t="shared" si="79"/>
        <v/>
      </c>
      <c r="M1084" s="49" t="str">
        <f t="shared" si="79"/>
        <v/>
      </c>
      <c r="N1084" s="49" t="str">
        <f t="shared" si="79"/>
        <v/>
      </c>
      <c r="O1084" s="49" t="str">
        <f t="shared" si="80"/>
        <v/>
      </c>
      <c r="P1084" s="49" t="str">
        <f t="shared" si="81"/>
        <v/>
      </c>
      <c r="Q1084" s="49" t="str">
        <f t="shared" si="81"/>
        <v/>
      </c>
      <c r="R1084" s="50" t="str">
        <f t="shared" si="81"/>
        <v/>
      </c>
      <c r="S1084" s="10"/>
    </row>
    <row r="1085" spans="1:19" x14ac:dyDescent="0.25">
      <c r="A1085" s="10"/>
      <c r="B1085" s="4" t="str">
        <f>'CALC | Main Engine'!$B1085</f>
        <v/>
      </c>
      <c r="C1085" s="5" t="str">
        <f>'CALC | Main Engine'!$E1085</f>
        <v/>
      </c>
      <c r="D1085" s="27" t="str">
        <f>IF(ISBLANK('INPUT | Operations'!$C1090),"",'INPUT | Operations'!$C1089)</f>
        <v/>
      </c>
      <c r="E1085" s="32" t="str">
        <f>IF(ISBLANK('INPUT | Operations'!$C1090),"",'INPUT | Operations'!$C1090)</f>
        <v/>
      </c>
      <c r="F1085" s="123" t="str">
        <f t="shared" si="82"/>
        <v/>
      </c>
      <c r="G1085" s="49" t="str">
        <f t="shared" si="82"/>
        <v/>
      </c>
      <c r="H1085" s="49" t="str">
        <f t="shared" si="82"/>
        <v/>
      </c>
      <c r="I1085" s="49" t="str">
        <f t="shared" si="82"/>
        <v/>
      </c>
      <c r="J1085" s="49" t="str">
        <f t="shared" si="82"/>
        <v/>
      </c>
      <c r="K1085" s="50" t="str">
        <f t="shared" si="82"/>
        <v/>
      </c>
      <c r="L1085" s="49" t="str">
        <f t="shared" si="79"/>
        <v/>
      </c>
      <c r="M1085" s="49" t="str">
        <f t="shared" si="79"/>
        <v/>
      </c>
      <c r="N1085" s="49" t="str">
        <f t="shared" si="79"/>
        <v/>
      </c>
      <c r="O1085" s="49" t="str">
        <f t="shared" si="80"/>
        <v/>
      </c>
      <c r="P1085" s="49" t="str">
        <f t="shared" si="81"/>
        <v/>
      </c>
      <c r="Q1085" s="49" t="str">
        <f t="shared" si="81"/>
        <v/>
      </c>
      <c r="R1085" s="50" t="str">
        <f t="shared" si="81"/>
        <v/>
      </c>
      <c r="S1085" s="10"/>
    </row>
    <row r="1086" spans="1:19" x14ac:dyDescent="0.25">
      <c r="A1086" s="10"/>
      <c r="B1086" s="4" t="str">
        <f>'CALC | Main Engine'!$B1086</f>
        <v/>
      </c>
      <c r="C1086" s="5" t="str">
        <f>'CALC | Main Engine'!$E1086</f>
        <v/>
      </c>
      <c r="D1086" s="27" t="str">
        <f>IF(ISBLANK('INPUT | Operations'!$C1091),"",'INPUT | Operations'!$C1090)</f>
        <v/>
      </c>
      <c r="E1086" s="32" t="str">
        <f>IF(ISBLANK('INPUT | Operations'!$C1091),"",'INPUT | Operations'!$C1091)</f>
        <v/>
      </c>
      <c r="F1086" s="123" t="str">
        <f t="shared" si="82"/>
        <v/>
      </c>
      <c r="G1086" s="49" t="str">
        <f t="shared" si="82"/>
        <v/>
      </c>
      <c r="H1086" s="49" t="str">
        <f t="shared" si="82"/>
        <v/>
      </c>
      <c r="I1086" s="49" t="str">
        <f t="shared" si="82"/>
        <v/>
      </c>
      <c r="J1086" s="49" t="str">
        <f t="shared" si="82"/>
        <v/>
      </c>
      <c r="K1086" s="50" t="str">
        <f t="shared" si="82"/>
        <v/>
      </c>
      <c r="L1086" s="49" t="str">
        <f t="shared" si="79"/>
        <v/>
      </c>
      <c r="M1086" s="49" t="str">
        <f t="shared" si="79"/>
        <v/>
      </c>
      <c r="N1086" s="49" t="str">
        <f t="shared" si="79"/>
        <v/>
      </c>
      <c r="O1086" s="49" t="str">
        <f t="shared" si="80"/>
        <v/>
      </c>
      <c r="P1086" s="49" t="str">
        <f t="shared" si="81"/>
        <v/>
      </c>
      <c r="Q1086" s="49" t="str">
        <f t="shared" si="81"/>
        <v/>
      </c>
      <c r="R1086" s="50" t="str">
        <f t="shared" si="81"/>
        <v/>
      </c>
      <c r="S1086" s="10"/>
    </row>
    <row r="1087" spans="1:19" x14ac:dyDescent="0.25">
      <c r="A1087" s="10"/>
      <c r="B1087" s="4" t="str">
        <f>'CALC | Main Engine'!$B1087</f>
        <v/>
      </c>
      <c r="C1087" s="5" t="str">
        <f>'CALC | Main Engine'!$E1087</f>
        <v/>
      </c>
      <c r="D1087" s="27" t="str">
        <f>IF(ISBLANK('INPUT | Operations'!$C1092),"",'INPUT | Operations'!$C1091)</f>
        <v/>
      </c>
      <c r="E1087" s="32" t="str">
        <f>IF(ISBLANK('INPUT | Operations'!$C1092),"",'INPUT | Operations'!$C1092)</f>
        <v/>
      </c>
      <c r="F1087" s="123" t="str">
        <f t="shared" si="82"/>
        <v/>
      </c>
      <c r="G1087" s="49" t="str">
        <f t="shared" si="82"/>
        <v/>
      </c>
      <c r="H1087" s="49" t="str">
        <f t="shared" si="82"/>
        <v/>
      </c>
      <c r="I1087" s="49" t="str">
        <f t="shared" si="82"/>
        <v/>
      </c>
      <c r="J1087" s="49" t="str">
        <f t="shared" si="82"/>
        <v/>
      </c>
      <c r="K1087" s="50" t="str">
        <f t="shared" si="82"/>
        <v/>
      </c>
      <c r="L1087" s="49" t="str">
        <f t="shared" si="79"/>
        <v/>
      </c>
      <c r="M1087" s="49" t="str">
        <f t="shared" si="79"/>
        <v/>
      </c>
      <c r="N1087" s="49" t="str">
        <f t="shared" si="79"/>
        <v/>
      </c>
      <c r="O1087" s="49" t="str">
        <f t="shared" si="80"/>
        <v/>
      </c>
      <c r="P1087" s="49" t="str">
        <f t="shared" si="81"/>
        <v/>
      </c>
      <c r="Q1087" s="49" t="str">
        <f t="shared" si="81"/>
        <v/>
      </c>
      <c r="R1087" s="50" t="str">
        <f t="shared" si="81"/>
        <v/>
      </c>
      <c r="S1087" s="10"/>
    </row>
    <row r="1088" spans="1:19" x14ac:dyDescent="0.25">
      <c r="A1088" s="10"/>
      <c r="B1088" s="4" t="str">
        <f>'CALC | Main Engine'!$B1088</f>
        <v/>
      </c>
      <c r="C1088" s="5" t="str">
        <f>'CALC | Main Engine'!$E1088</f>
        <v/>
      </c>
      <c r="D1088" s="27" t="str">
        <f>IF(ISBLANK('INPUT | Operations'!$C1093),"",'INPUT | Operations'!$C1092)</f>
        <v/>
      </c>
      <c r="E1088" s="32" t="str">
        <f>IF(ISBLANK('INPUT | Operations'!$C1093),"",'INPUT | Operations'!$C1093)</f>
        <v/>
      </c>
      <c r="F1088" s="123" t="str">
        <f t="shared" si="82"/>
        <v/>
      </c>
      <c r="G1088" s="49" t="str">
        <f t="shared" si="82"/>
        <v/>
      </c>
      <c r="H1088" s="49" t="str">
        <f t="shared" si="82"/>
        <v/>
      </c>
      <c r="I1088" s="49" t="str">
        <f t="shared" si="82"/>
        <v/>
      </c>
      <c r="J1088" s="49" t="str">
        <f t="shared" si="82"/>
        <v/>
      </c>
      <c r="K1088" s="50" t="str">
        <f t="shared" si="82"/>
        <v/>
      </c>
      <c r="L1088" s="49" t="str">
        <f t="shared" si="79"/>
        <v/>
      </c>
      <c r="M1088" s="49" t="str">
        <f t="shared" si="79"/>
        <v/>
      </c>
      <c r="N1088" s="49" t="str">
        <f t="shared" si="79"/>
        <v/>
      </c>
      <c r="O1088" s="49" t="str">
        <f t="shared" si="80"/>
        <v/>
      </c>
      <c r="P1088" s="49" t="str">
        <f t="shared" si="81"/>
        <v/>
      </c>
      <c r="Q1088" s="49" t="str">
        <f t="shared" si="81"/>
        <v/>
      </c>
      <c r="R1088" s="50" t="str">
        <f t="shared" si="81"/>
        <v/>
      </c>
      <c r="S1088" s="10"/>
    </row>
    <row r="1089" spans="1:19" x14ac:dyDescent="0.25">
      <c r="A1089" s="10"/>
      <c r="B1089" s="4" t="str">
        <f>'CALC | Main Engine'!$B1089</f>
        <v/>
      </c>
      <c r="C1089" s="5" t="str">
        <f>'CALC | Main Engine'!$E1089</f>
        <v/>
      </c>
      <c r="D1089" s="27" t="str">
        <f>IF(ISBLANK('INPUT | Operations'!$C1094),"",'INPUT | Operations'!$C1093)</f>
        <v/>
      </c>
      <c r="E1089" s="32" t="str">
        <f>IF(ISBLANK('INPUT | Operations'!$C1094),"",'INPUT | Operations'!$C1094)</f>
        <v/>
      </c>
      <c r="F1089" s="123" t="str">
        <f t="shared" si="82"/>
        <v/>
      </c>
      <c r="G1089" s="49" t="str">
        <f t="shared" si="82"/>
        <v/>
      </c>
      <c r="H1089" s="49" t="str">
        <f t="shared" si="82"/>
        <v/>
      </c>
      <c r="I1089" s="49" t="str">
        <f t="shared" si="82"/>
        <v/>
      </c>
      <c r="J1089" s="49" t="str">
        <f t="shared" si="82"/>
        <v/>
      </c>
      <c r="K1089" s="50" t="str">
        <f t="shared" si="82"/>
        <v/>
      </c>
      <c r="L1089" s="49" t="str">
        <f t="shared" si="79"/>
        <v/>
      </c>
      <c r="M1089" s="49" t="str">
        <f t="shared" si="79"/>
        <v/>
      </c>
      <c r="N1089" s="49" t="str">
        <f t="shared" si="79"/>
        <v/>
      </c>
      <c r="O1089" s="49" t="str">
        <f t="shared" si="80"/>
        <v/>
      </c>
      <c r="P1089" s="49" t="str">
        <f t="shared" si="81"/>
        <v/>
      </c>
      <c r="Q1089" s="49" t="str">
        <f t="shared" si="81"/>
        <v/>
      </c>
      <c r="R1089" s="50" t="str">
        <f t="shared" si="81"/>
        <v/>
      </c>
      <c r="S1089" s="10"/>
    </row>
    <row r="1090" spans="1:19" x14ac:dyDescent="0.25">
      <c r="A1090" s="10"/>
      <c r="B1090" s="4" t="str">
        <f>'CALC | Main Engine'!$B1090</f>
        <v/>
      </c>
      <c r="C1090" s="5" t="str">
        <f>'CALC | Main Engine'!$E1090</f>
        <v/>
      </c>
      <c r="D1090" s="27" t="str">
        <f>IF(ISBLANK('INPUT | Operations'!$C1095),"",'INPUT | Operations'!$C1094)</f>
        <v/>
      </c>
      <c r="E1090" s="32" t="str">
        <f>IF(ISBLANK('INPUT | Operations'!$C1095),"",'INPUT | Operations'!$C1095)</f>
        <v/>
      </c>
      <c r="F1090" s="123" t="str">
        <f t="shared" si="82"/>
        <v/>
      </c>
      <c r="G1090" s="49" t="str">
        <f t="shared" si="82"/>
        <v/>
      </c>
      <c r="H1090" s="49" t="str">
        <f t="shared" si="82"/>
        <v/>
      </c>
      <c r="I1090" s="49" t="str">
        <f t="shared" si="82"/>
        <v/>
      </c>
      <c r="J1090" s="49" t="str">
        <f t="shared" si="82"/>
        <v/>
      </c>
      <c r="K1090" s="50" t="str">
        <f t="shared" si="82"/>
        <v/>
      </c>
      <c r="L1090" s="49" t="str">
        <f t="shared" si="79"/>
        <v/>
      </c>
      <c r="M1090" s="49" t="str">
        <f t="shared" si="79"/>
        <v/>
      </c>
      <c r="N1090" s="49" t="str">
        <f t="shared" si="79"/>
        <v/>
      </c>
      <c r="O1090" s="49" t="str">
        <f t="shared" si="80"/>
        <v/>
      </c>
      <c r="P1090" s="49" t="str">
        <f t="shared" si="81"/>
        <v/>
      </c>
      <c r="Q1090" s="49" t="str">
        <f t="shared" si="81"/>
        <v/>
      </c>
      <c r="R1090" s="50" t="str">
        <f t="shared" si="81"/>
        <v/>
      </c>
      <c r="S1090" s="10"/>
    </row>
    <row r="1091" spans="1:19" x14ac:dyDescent="0.25">
      <c r="A1091" s="10"/>
      <c r="B1091" s="4" t="str">
        <f>'CALC | Main Engine'!$B1091</f>
        <v/>
      </c>
      <c r="C1091" s="5" t="str">
        <f>'CALC | Main Engine'!$E1091</f>
        <v/>
      </c>
      <c r="D1091" s="27" t="str">
        <f>IF(ISBLANK('INPUT | Operations'!$C1096),"",'INPUT | Operations'!$C1095)</f>
        <v/>
      </c>
      <c r="E1091" s="32" t="str">
        <f>IF(ISBLANK('INPUT | Operations'!$C1096),"",'INPUT | Operations'!$C1096)</f>
        <v/>
      </c>
      <c r="F1091" s="123" t="str">
        <f t="shared" si="82"/>
        <v/>
      </c>
      <c r="G1091" s="49" t="str">
        <f t="shared" si="82"/>
        <v/>
      </c>
      <c r="H1091" s="49" t="str">
        <f t="shared" si="82"/>
        <v/>
      </c>
      <c r="I1091" s="49" t="str">
        <f t="shared" si="82"/>
        <v/>
      </c>
      <c r="J1091" s="49" t="str">
        <f t="shared" si="82"/>
        <v/>
      </c>
      <c r="K1091" s="50" t="str">
        <f t="shared" si="82"/>
        <v/>
      </c>
      <c r="L1091" s="49" t="str">
        <f t="shared" si="79"/>
        <v/>
      </c>
      <c r="M1091" s="49" t="str">
        <f t="shared" si="79"/>
        <v/>
      </c>
      <c r="N1091" s="49" t="str">
        <f t="shared" si="79"/>
        <v/>
      </c>
      <c r="O1091" s="49" t="str">
        <f t="shared" si="80"/>
        <v/>
      </c>
      <c r="P1091" s="49" t="str">
        <f t="shared" si="81"/>
        <v/>
      </c>
      <c r="Q1091" s="49" t="str">
        <f t="shared" si="81"/>
        <v/>
      </c>
      <c r="R1091" s="50" t="str">
        <f t="shared" si="81"/>
        <v/>
      </c>
      <c r="S1091" s="10"/>
    </row>
    <row r="1092" spans="1:19" x14ac:dyDescent="0.25">
      <c r="A1092" s="10"/>
      <c r="B1092" s="4" t="str">
        <f>'CALC | Main Engine'!$B1092</f>
        <v/>
      </c>
      <c r="C1092" s="5" t="str">
        <f>'CALC | Main Engine'!$E1092</f>
        <v/>
      </c>
      <c r="D1092" s="27" t="str">
        <f>IF(ISBLANK('INPUT | Operations'!$C1097),"",'INPUT | Operations'!$C1096)</f>
        <v/>
      </c>
      <c r="E1092" s="32" t="str">
        <f>IF(ISBLANK('INPUT | Operations'!$C1097),"",'INPUT | Operations'!$C1097)</f>
        <v/>
      </c>
      <c r="F1092" s="123" t="str">
        <f t="shared" si="82"/>
        <v/>
      </c>
      <c r="G1092" s="49" t="str">
        <f t="shared" si="82"/>
        <v/>
      </c>
      <c r="H1092" s="49" t="str">
        <f t="shared" si="82"/>
        <v/>
      </c>
      <c r="I1092" s="49" t="str">
        <f t="shared" si="82"/>
        <v/>
      </c>
      <c r="J1092" s="49" t="str">
        <f t="shared" si="82"/>
        <v/>
      </c>
      <c r="K1092" s="50" t="str">
        <f t="shared" si="82"/>
        <v/>
      </c>
      <c r="L1092" s="49" t="str">
        <f t="shared" si="79"/>
        <v/>
      </c>
      <c r="M1092" s="49" t="str">
        <f t="shared" si="79"/>
        <v/>
      </c>
      <c r="N1092" s="49" t="str">
        <f t="shared" si="79"/>
        <v/>
      </c>
      <c r="O1092" s="49" t="str">
        <f t="shared" si="80"/>
        <v/>
      </c>
      <c r="P1092" s="49" t="str">
        <f t="shared" si="81"/>
        <v/>
      </c>
      <c r="Q1092" s="49" t="str">
        <f t="shared" si="81"/>
        <v/>
      </c>
      <c r="R1092" s="50" t="str">
        <f t="shared" si="81"/>
        <v/>
      </c>
      <c r="S1092" s="10"/>
    </row>
    <row r="1093" spans="1:19" x14ac:dyDescent="0.25">
      <c r="A1093" s="10"/>
      <c r="B1093" s="4" t="str">
        <f>'CALC | Main Engine'!$B1093</f>
        <v/>
      </c>
      <c r="C1093" s="5" t="str">
        <f>'CALC | Main Engine'!$E1093</f>
        <v/>
      </c>
      <c r="D1093" s="27" t="str">
        <f>IF(ISBLANK('INPUT | Operations'!$C1098),"",'INPUT | Operations'!$C1097)</f>
        <v/>
      </c>
      <c r="E1093" s="32" t="str">
        <f>IF(ISBLANK('INPUT | Operations'!$C1098),"",'INPUT | Operations'!$C1098)</f>
        <v/>
      </c>
      <c r="F1093" s="123" t="str">
        <f t="shared" si="82"/>
        <v/>
      </c>
      <c r="G1093" s="49" t="str">
        <f t="shared" si="82"/>
        <v/>
      </c>
      <c r="H1093" s="49" t="str">
        <f t="shared" si="82"/>
        <v/>
      </c>
      <c r="I1093" s="49" t="str">
        <f t="shared" si="82"/>
        <v/>
      </c>
      <c r="J1093" s="49" t="str">
        <f t="shared" si="82"/>
        <v/>
      </c>
      <c r="K1093" s="50" t="str">
        <f t="shared" si="82"/>
        <v/>
      </c>
      <c r="L1093" s="49" t="str">
        <f t="shared" si="79"/>
        <v/>
      </c>
      <c r="M1093" s="49" t="str">
        <f t="shared" si="79"/>
        <v/>
      </c>
      <c r="N1093" s="49" t="str">
        <f t="shared" si="79"/>
        <v/>
      </c>
      <c r="O1093" s="49" t="str">
        <f t="shared" si="80"/>
        <v/>
      </c>
      <c r="P1093" s="49" t="str">
        <f t="shared" si="81"/>
        <v/>
      </c>
      <c r="Q1093" s="49" t="str">
        <f t="shared" si="81"/>
        <v/>
      </c>
      <c r="R1093" s="50" t="str">
        <f t="shared" si="81"/>
        <v/>
      </c>
      <c r="S1093" s="10"/>
    </row>
    <row r="1094" spans="1:19" x14ac:dyDescent="0.25">
      <c r="A1094" s="10"/>
      <c r="B1094" s="4" t="str">
        <f>'CALC | Main Engine'!$B1094</f>
        <v/>
      </c>
      <c r="C1094" s="5" t="str">
        <f>'CALC | Main Engine'!$E1094</f>
        <v/>
      </c>
      <c r="D1094" s="27" t="str">
        <f>IF(ISBLANK('INPUT | Operations'!$C1099),"",'INPUT | Operations'!$C1098)</f>
        <v/>
      </c>
      <c r="E1094" s="32" t="str">
        <f>IF(ISBLANK('INPUT | Operations'!$C1099),"",'INPUT | Operations'!$C1099)</f>
        <v/>
      </c>
      <c r="F1094" s="123" t="str">
        <f t="shared" si="82"/>
        <v/>
      </c>
      <c r="G1094" s="49" t="str">
        <f t="shared" si="82"/>
        <v/>
      </c>
      <c r="H1094" s="49" t="str">
        <f t="shared" si="82"/>
        <v/>
      </c>
      <c r="I1094" s="49" t="str">
        <f t="shared" si="82"/>
        <v/>
      </c>
      <c r="J1094" s="49" t="str">
        <f t="shared" si="82"/>
        <v/>
      </c>
      <c r="K1094" s="50" t="str">
        <f t="shared" si="82"/>
        <v/>
      </c>
      <c r="L1094" s="49" t="str">
        <f t="shared" si="79"/>
        <v/>
      </c>
      <c r="M1094" s="49" t="str">
        <f t="shared" si="79"/>
        <v/>
      </c>
      <c r="N1094" s="49" t="str">
        <f t="shared" si="79"/>
        <v/>
      </c>
      <c r="O1094" s="49" t="str">
        <f t="shared" si="80"/>
        <v/>
      </c>
      <c r="P1094" s="49" t="str">
        <f t="shared" si="81"/>
        <v/>
      </c>
      <c r="Q1094" s="49" t="str">
        <f t="shared" si="81"/>
        <v/>
      </c>
      <c r="R1094" s="50" t="str">
        <f t="shared" si="81"/>
        <v/>
      </c>
      <c r="S1094" s="10"/>
    </row>
    <row r="1095" spans="1:19" x14ac:dyDescent="0.25">
      <c r="A1095" s="10"/>
      <c r="B1095" s="4" t="str">
        <f>'CALC | Main Engine'!$B1095</f>
        <v/>
      </c>
      <c r="C1095" s="5" t="str">
        <f>'CALC | Main Engine'!$E1095</f>
        <v/>
      </c>
      <c r="D1095" s="27" t="str">
        <f>IF(ISBLANK('INPUT | Operations'!$C1100),"",'INPUT | Operations'!$C1099)</f>
        <v/>
      </c>
      <c r="E1095" s="32" t="str">
        <f>IF(ISBLANK('INPUT | Operations'!$C1100),"",'INPUT | Operations'!$C1100)</f>
        <v/>
      </c>
      <c r="F1095" s="123" t="str">
        <f t="shared" si="82"/>
        <v/>
      </c>
      <c r="G1095" s="49" t="str">
        <f t="shared" si="82"/>
        <v/>
      </c>
      <c r="H1095" s="49" t="str">
        <f t="shared" si="82"/>
        <v/>
      </c>
      <c r="I1095" s="49" t="str">
        <f t="shared" si="82"/>
        <v/>
      </c>
      <c r="J1095" s="49" t="str">
        <f t="shared" si="82"/>
        <v/>
      </c>
      <c r="K1095" s="50" t="str">
        <f t="shared" si="82"/>
        <v/>
      </c>
      <c r="L1095" s="49" t="str">
        <f t="shared" si="79"/>
        <v/>
      </c>
      <c r="M1095" s="49" t="str">
        <f t="shared" si="79"/>
        <v/>
      </c>
      <c r="N1095" s="49" t="str">
        <f t="shared" si="79"/>
        <v/>
      </c>
      <c r="O1095" s="49" t="str">
        <f t="shared" si="80"/>
        <v/>
      </c>
      <c r="P1095" s="49" t="str">
        <f t="shared" si="81"/>
        <v/>
      </c>
      <c r="Q1095" s="49" t="str">
        <f t="shared" si="81"/>
        <v/>
      </c>
      <c r="R1095" s="50" t="str">
        <f t="shared" si="81"/>
        <v/>
      </c>
      <c r="S1095" s="10"/>
    </row>
    <row r="1096" spans="1:19" x14ac:dyDescent="0.25">
      <c r="A1096" s="10"/>
      <c r="B1096" s="4" t="str">
        <f>'CALC | Main Engine'!$B1096</f>
        <v/>
      </c>
      <c r="C1096" s="5" t="str">
        <f>'CALC | Main Engine'!$E1096</f>
        <v/>
      </c>
      <c r="D1096" s="27" t="str">
        <f>IF(ISBLANK('INPUT | Operations'!$C1101),"",'INPUT | Operations'!$C1100)</f>
        <v/>
      </c>
      <c r="E1096" s="32" t="str">
        <f>IF(ISBLANK('INPUT | Operations'!$C1101),"",'INPUT | Operations'!$C1101)</f>
        <v/>
      </c>
      <c r="F1096" s="123" t="str">
        <f t="shared" si="82"/>
        <v/>
      </c>
      <c r="G1096" s="49" t="str">
        <f t="shared" si="82"/>
        <v/>
      </c>
      <c r="H1096" s="49" t="str">
        <f t="shared" si="82"/>
        <v/>
      </c>
      <c r="I1096" s="49" t="str">
        <f t="shared" si="82"/>
        <v/>
      </c>
      <c r="J1096" s="49" t="str">
        <f t="shared" si="82"/>
        <v/>
      </c>
      <c r="K1096" s="50" t="str">
        <f t="shared" si="82"/>
        <v/>
      </c>
      <c r="L1096" s="49" t="str">
        <f t="shared" si="79"/>
        <v/>
      </c>
      <c r="M1096" s="49" t="str">
        <f t="shared" si="79"/>
        <v/>
      </c>
      <c r="N1096" s="49" t="str">
        <f t="shared" si="79"/>
        <v/>
      </c>
      <c r="O1096" s="49" t="str">
        <f t="shared" si="80"/>
        <v/>
      </c>
      <c r="P1096" s="49" t="str">
        <f t="shared" si="81"/>
        <v/>
      </c>
      <c r="Q1096" s="49" t="str">
        <f t="shared" si="81"/>
        <v/>
      </c>
      <c r="R1096" s="50" t="str">
        <f t="shared" si="81"/>
        <v/>
      </c>
      <c r="S1096" s="10"/>
    </row>
    <row r="1097" spans="1:19" x14ac:dyDescent="0.25">
      <c r="A1097" s="10"/>
      <c r="B1097" s="4" t="str">
        <f>'CALC | Main Engine'!$B1097</f>
        <v/>
      </c>
      <c r="C1097" s="5" t="str">
        <f>'CALC | Main Engine'!$E1097</f>
        <v/>
      </c>
      <c r="D1097" s="27" t="str">
        <f>IF(ISBLANK('INPUT | Operations'!$C1102),"",'INPUT | Operations'!$C1101)</f>
        <v/>
      </c>
      <c r="E1097" s="32" t="str">
        <f>IF(ISBLANK('INPUT | Operations'!$C1102),"",'INPUT | Operations'!$C1102)</f>
        <v/>
      </c>
      <c r="F1097" s="123" t="str">
        <f t="shared" si="82"/>
        <v/>
      </c>
      <c r="G1097" s="49" t="str">
        <f t="shared" si="82"/>
        <v/>
      </c>
      <c r="H1097" s="49" t="str">
        <f t="shared" si="82"/>
        <v/>
      </c>
      <c r="I1097" s="49" t="str">
        <f t="shared" si="82"/>
        <v/>
      </c>
      <c r="J1097" s="49" t="str">
        <f t="shared" si="82"/>
        <v/>
      </c>
      <c r="K1097" s="50" t="str">
        <f t="shared" si="82"/>
        <v/>
      </c>
      <c r="L1097" s="49" t="str">
        <f t="shared" ref="L1097:N1160" si="83">IFERROR(IF(AND($E1097&gt;$D1097,MIN($D1097:$E1097)&lt;L$5,MAX($D1097:$E1097)&gt;L$4),MIN(MAX($D1097:$E1097),L$5)-MAX(MIN($D1097:$E1097),L$4),0)/(MAX($D1097:$E1097)-MIN($D1097:$E1097)),"")</f>
        <v/>
      </c>
      <c r="M1097" s="49" t="str">
        <f t="shared" si="83"/>
        <v/>
      </c>
      <c r="N1097" s="49" t="str">
        <f t="shared" si="83"/>
        <v/>
      </c>
      <c r="O1097" s="49" t="str">
        <f t="shared" ref="O1097:O1160" si="84">IFERROR(IF(AND(MIN($D1097:$E1097)&lt;O$5,MAX($D1097:$E1097)&gt;O$4),MIN(MAX($D1097:$E1097),O$5)-MAX(MIN($D1097:$E1097),O$4),0)/(MAX($D1097:$E1097)-MIN($D1097:$E1097)),"")</f>
        <v/>
      </c>
      <c r="P1097" s="49" t="str">
        <f t="shared" ref="P1097:R1160" si="85">IFERROR(IF(AND($D1097&gt;$E1097,MIN($D1097:$E1097)&lt;P$5,MAX($D1097:$E1097)&gt;P$4),MIN(MAX($D1097:$E1097),P$5)-MAX(MIN($D1097:$E1097),P$4),0)/(MAX($D1097:$E1097)-MIN($D1097:$E1097)),"")</f>
        <v/>
      </c>
      <c r="Q1097" s="49" t="str">
        <f t="shared" si="85"/>
        <v/>
      </c>
      <c r="R1097" s="50" t="str">
        <f t="shared" si="85"/>
        <v/>
      </c>
      <c r="S1097" s="10"/>
    </row>
    <row r="1098" spans="1:19" x14ac:dyDescent="0.25">
      <c r="A1098" s="10"/>
      <c r="B1098" s="4" t="str">
        <f>'CALC | Main Engine'!$B1098</f>
        <v/>
      </c>
      <c r="C1098" s="5" t="str">
        <f>'CALC | Main Engine'!$E1098</f>
        <v/>
      </c>
      <c r="D1098" s="27" t="str">
        <f>IF(ISBLANK('INPUT | Operations'!$C1103),"",'INPUT | Operations'!$C1102)</f>
        <v/>
      </c>
      <c r="E1098" s="32" t="str">
        <f>IF(ISBLANK('INPUT | Operations'!$C1103),"",'INPUT | Operations'!$C1103)</f>
        <v/>
      </c>
      <c r="F1098" s="123" t="str">
        <f t="shared" si="82"/>
        <v/>
      </c>
      <c r="G1098" s="49" t="str">
        <f t="shared" si="82"/>
        <v/>
      </c>
      <c r="H1098" s="49" t="str">
        <f t="shared" si="82"/>
        <v/>
      </c>
      <c r="I1098" s="49" t="str">
        <f t="shared" si="82"/>
        <v/>
      </c>
      <c r="J1098" s="49" t="str">
        <f t="shared" si="82"/>
        <v/>
      </c>
      <c r="K1098" s="50" t="str">
        <f t="shared" si="82"/>
        <v/>
      </c>
      <c r="L1098" s="49" t="str">
        <f t="shared" si="83"/>
        <v/>
      </c>
      <c r="M1098" s="49" t="str">
        <f t="shared" si="83"/>
        <v/>
      </c>
      <c r="N1098" s="49" t="str">
        <f t="shared" si="83"/>
        <v/>
      </c>
      <c r="O1098" s="49" t="str">
        <f t="shared" si="84"/>
        <v/>
      </c>
      <c r="P1098" s="49" t="str">
        <f t="shared" si="85"/>
        <v/>
      </c>
      <c r="Q1098" s="49" t="str">
        <f t="shared" si="85"/>
        <v/>
      </c>
      <c r="R1098" s="50" t="str">
        <f t="shared" si="85"/>
        <v/>
      </c>
      <c r="S1098" s="10"/>
    </row>
    <row r="1099" spans="1:19" x14ac:dyDescent="0.25">
      <c r="A1099" s="10"/>
      <c r="B1099" s="4" t="str">
        <f>'CALC | Main Engine'!$B1099</f>
        <v/>
      </c>
      <c r="C1099" s="5" t="str">
        <f>'CALC | Main Engine'!$E1099</f>
        <v/>
      </c>
      <c r="D1099" s="27" t="str">
        <f>IF(ISBLANK('INPUT | Operations'!$C1104),"",'INPUT | Operations'!$C1103)</f>
        <v/>
      </c>
      <c r="E1099" s="32" t="str">
        <f>IF(ISBLANK('INPUT | Operations'!$C1104),"",'INPUT | Operations'!$C1104)</f>
        <v/>
      </c>
      <c r="F1099" s="123" t="str">
        <f t="shared" si="82"/>
        <v/>
      </c>
      <c r="G1099" s="49" t="str">
        <f t="shared" si="82"/>
        <v/>
      </c>
      <c r="H1099" s="49" t="str">
        <f t="shared" si="82"/>
        <v/>
      </c>
      <c r="I1099" s="49" t="str">
        <f t="shared" si="82"/>
        <v/>
      </c>
      <c r="J1099" s="49" t="str">
        <f t="shared" si="82"/>
        <v/>
      </c>
      <c r="K1099" s="50" t="str">
        <f t="shared" si="82"/>
        <v/>
      </c>
      <c r="L1099" s="49" t="str">
        <f t="shared" si="83"/>
        <v/>
      </c>
      <c r="M1099" s="49" t="str">
        <f t="shared" si="83"/>
        <v/>
      </c>
      <c r="N1099" s="49" t="str">
        <f t="shared" si="83"/>
        <v/>
      </c>
      <c r="O1099" s="49" t="str">
        <f t="shared" si="84"/>
        <v/>
      </c>
      <c r="P1099" s="49" t="str">
        <f t="shared" si="85"/>
        <v/>
      </c>
      <c r="Q1099" s="49" t="str">
        <f t="shared" si="85"/>
        <v/>
      </c>
      <c r="R1099" s="50" t="str">
        <f t="shared" si="85"/>
        <v/>
      </c>
      <c r="S1099" s="10"/>
    </row>
    <row r="1100" spans="1:19" x14ac:dyDescent="0.25">
      <c r="A1100" s="10"/>
      <c r="B1100" s="4" t="str">
        <f>'CALC | Main Engine'!$B1100</f>
        <v/>
      </c>
      <c r="C1100" s="5" t="str">
        <f>'CALC | Main Engine'!$E1100</f>
        <v/>
      </c>
      <c r="D1100" s="27" t="str">
        <f>IF(ISBLANK('INPUT | Operations'!$C1105),"",'INPUT | Operations'!$C1104)</f>
        <v/>
      </c>
      <c r="E1100" s="32" t="str">
        <f>IF(ISBLANK('INPUT | Operations'!$C1105),"",'INPUT | Operations'!$C1105)</f>
        <v/>
      </c>
      <c r="F1100" s="123" t="str">
        <f t="shared" si="82"/>
        <v/>
      </c>
      <c r="G1100" s="49" t="str">
        <f t="shared" si="82"/>
        <v/>
      </c>
      <c r="H1100" s="49" t="str">
        <f t="shared" si="82"/>
        <v/>
      </c>
      <c r="I1100" s="49" t="str">
        <f t="shared" si="82"/>
        <v/>
      </c>
      <c r="J1100" s="49" t="str">
        <f t="shared" si="82"/>
        <v/>
      </c>
      <c r="K1100" s="50" t="str">
        <f t="shared" si="82"/>
        <v/>
      </c>
      <c r="L1100" s="49" t="str">
        <f t="shared" si="83"/>
        <v/>
      </c>
      <c r="M1100" s="49" t="str">
        <f t="shared" si="83"/>
        <v/>
      </c>
      <c r="N1100" s="49" t="str">
        <f t="shared" si="83"/>
        <v/>
      </c>
      <c r="O1100" s="49" t="str">
        <f t="shared" si="84"/>
        <v/>
      </c>
      <c r="P1100" s="49" t="str">
        <f t="shared" si="85"/>
        <v/>
      </c>
      <c r="Q1100" s="49" t="str">
        <f t="shared" si="85"/>
        <v/>
      </c>
      <c r="R1100" s="50" t="str">
        <f t="shared" si="85"/>
        <v/>
      </c>
      <c r="S1100" s="10"/>
    </row>
    <row r="1101" spans="1:19" x14ac:dyDescent="0.25">
      <c r="A1101" s="10"/>
      <c r="B1101" s="4" t="str">
        <f>'CALC | Main Engine'!$B1101</f>
        <v/>
      </c>
      <c r="C1101" s="5" t="str">
        <f>'CALC | Main Engine'!$E1101</f>
        <v/>
      </c>
      <c r="D1101" s="27" t="str">
        <f>IF(ISBLANK('INPUT | Operations'!$C1106),"",'INPUT | Operations'!$C1105)</f>
        <v/>
      </c>
      <c r="E1101" s="32" t="str">
        <f>IF(ISBLANK('INPUT | Operations'!$C1106),"",'INPUT | Operations'!$C1106)</f>
        <v/>
      </c>
      <c r="F1101" s="123" t="str">
        <f t="shared" si="82"/>
        <v/>
      </c>
      <c r="G1101" s="49" t="str">
        <f t="shared" si="82"/>
        <v/>
      </c>
      <c r="H1101" s="49" t="str">
        <f t="shared" si="82"/>
        <v/>
      </c>
      <c r="I1101" s="49" t="str">
        <f t="shared" si="82"/>
        <v/>
      </c>
      <c r="J1101" s="49" t="str">
        <f t="shared" si="82"/>
        <v/>
      </c>
      <c r="K1101" s="50" t="str">
        <f t="shared" si="82"/>
        <v/>
      </c>
      <c r="L1101" s="49" t="str">
        <f t="shared" si="83"/>
        <v/>
      </c>
      <c r="M1101" s="49" t="str">
        <f t="shared" si="83"/>
        <v/>
      </c>
      <c r="N1101" s="49" t="str">
        <f t="shared" si="83"/>
        <v/>
      </c>
      <c r="O1101" s="49" t="str">
        <f t="shared" si="84"/>
        <v/>
      </c>
      <c r="P1101" s="49" t="str">
        <f t="shared" si="85"/>
        <v/>
      </c>
      <c r="Q1101" s="49" t="str">
        <f t="shared" si="85"/>
        <v/>
      </c>
      <c r="R1101" s="50" t="str">
        <f t="shared" si="85"/>
        <v/>
      </c>
      <c r="S1101" s="10"/>
    </row>
    <row r="1102" spans="1:19" x14ac:dyDescent="0.25">
      <c r="A1102" s="10"/>
      <c r="B1102" s="4" t="str">
        <f>'CALC | Main Engine'!$B1102</f>
        <v/>
      </c>
      <c r="C1102" s="5" t="str">
        <f>'CALC | Main Engine'!$E1102</f>
        <v/>
      </c>
      <c r="D1102" s="27" t="str">
        <f>IF(ISBLANK('INPUT | Operations'!$C1107),"",'INPUT | Operations'!$C1106)</f>
        <v/>
      </c>
      <c r="E1102" s="32" t="str">
        <f>IF(ISBLANK('INPUT | Operations'!$C1107),"",'INPUT | Operations'!$C1107)</f>
        <v/>
      </c>
      <c r="F1102" s="123" t="str">
        <f t="shared" si="82"/>
        <v/>
      </c>
      <c r="G1102" s="49" t="str">
        <f t="shared" si="82"/>
        <v/>
      </c>
      <c r="H1102" s="49" t="str">
        <f t="shared" si="82"/>
        <v/>
      </c>
      <c r="I1102" s="49" t="str">
        <f t="shared" si="82"/>
        <v/>
      </c>
      <c r="J1102" s="49" t="str">
        <f t="shared" si="82"/>
        <v/>
      </c>
      <c r="K1102" s="50" t="str">
        <f t="shared" si="82"/>
        <v/>
      </c>
      <c r="L1102" s="49" t="str">
        <f t="shared" si="83"/>
        <v/>
      </c>
      <c r="M1102" s="49" t="str">
        <f t="shared" si="83"/>
        <v/>
      </c>
      <c r="N1102" s="49" t="str">
        <f t="shared" si="83"/>
        <v/>
      </c>
      <c r="O1102" s="49" t="str">
        <f t="shared" si="84"/>
        <v/>
      </c>
      <c r="P1102" s="49" t="str">
        <f t="shared" si="85"/>
        <v/>
      </c>
      <c r="Q1102" s="49" t="str">
        <f t="shared" si="85"/>
        <v/>
      </c>
      <c r="R1102" s="50" t="str">
        <f t="shared" si="85"/>
        <v/>
      </c>
      <c r="S1102" s="10"/>
    </row>
    <row r="1103" spans="1:19" x14ac:dyDescent="0.25">
      <c r="A1103" s="10"/>
      <c r="B1103" s="4" t="str">
        <f>'CALC | Main Engine'!$B1103</f>
        <v/>
      </c>
      <c r="C1103" s="5" t="str">
        <f>'CALC | Main Engine'!$E1103</f>
        <v/>
      </c>
      <c r="D1103" s="27" t="str">
        <f>IF(ISBLANK('INPUT | Operations'!$C1108),"",'INPUT | Operations'!$C1107)</f>
        <v/>
      </c>
      <c r="E1103" s="32" t="str">
        <f>IF(ISBLANK('INPUT | Operations'!$C1108),"",'INPUT | Operations'!$C1108)</f>
        <v/>
      </c>
      <c r="F1103" s="123" t="str">
        <f t="shared" si="82"/>
        <v/>
      </c>
      <c r="G1103" s="49" t="str">
        <f t="shared" si="82"/>
        <v/>
      </c>
      <c r="H1103" s="49" t="str">
        <f t="shared" si="82"/>
        <v/>
      </c>
      <c r="I1103" s="49" t="str">
        <f t="shared" si="82"/>
        <v/>
      </c>
      <c r="J1103" s="49" t="str">
        <f t="shared" si="82"/>
        <v/>
      </c>
      <c r="K1103" s="50" t="str">
        <f t="shared" si="82"/>
        <v/>
      </c>
      <c r="L1103" s="49" t="str">
        <f t="shared" si="83"/>
        <v/>
      </c>
      <c r="M1103" s="49" t="str">
        <f t="shared" si="83"/>
        <v/>
      </c>
      <c r="N1103" s="49" t="str">
        <f t="shared" si="83"/>
        <v/>
      </c>
      <c r="O1103" s="49" t="str">
        <f t="shared" si="84"/>
        <v/>
      </c>
      <c r="P1103" s="49" t="str">
        <f t="shared" si="85"/>
        <v/>
      </c>
      <c r="Q1103" s="49" t="str">
        <f t="shared" si="85"/>
        <v/>
      </c>
      <c r="R1103" s="50" t="str">
        <f t="shared" si="85"/>
        <v/>
      </c>
      <c r="S1103" s="10"/>
    </row>
    <row r="1104" spans="1:19" x14ac:dyDescent="0.25">
      <c r="A1104" s="10"/>
      <c r="B1104" s="4" t="str">
        <f>'CALC | Main Engine'!$B1104</f>
        <v/>
      </c>
      <c r="C1104" s="5" t="str">
        <f>'CALC | Main Engine'!$E1104</f>
        <v/>
      </c>
      <c r="D1104" s="27" t="str">
        <f>IF(ISBLANK('INPUT | Operations'!$C1109),"",'INPUT | Operations'!$C1108)</f>
        <v/>
      </c>
      <c r="E1104" s="32" t="str">
        <f>IF(ISBLANK('INPUT | Operations'!$C1109),"",'INPUT | Operations'!$C1109)</f>
        <v/>
      </c>
      <c r="F1104" s="123" t="str">
        <f t="shared" si="82"/>
        <v/>
      </c>
      <c r="G1104" s="49" t="str">
        <f t="shared" si="82"/>
        <v/>
      </c>
      <c r="H1104" s="49" t="str">
        <f t="shared" si="82"/>
        <v/>
      </c>
      <c r="I1104" s="49" t="str">
        <f t="shared" si="82"/>
        <v/>
      </c>
      <c r="J1104" s="49" t="str">
        <f t="shared" si="82"/>
        <v/>
      </c>
      <c r="K1104" s="50" t="str">
        <f t="shared" si="82"/>
        <v/>
      </c>
      <c r="L1104" s="49" t="str">
        <f t="shared" si="83"/>
        <v/>
      </c>
      <c r="M1104" s="49" t="str">
        <f t="shared" si="83"/>
        <v/>
      </c>
      <c r="N1104" s="49" t="str">
        <f t="shared" si="83"/>
        <v/>
      </c>
      <c r="O1104" s="49" t="str">
        <f t="shared" si="84"/>
        <v/>
      </c>
      <c r="P1104" s="49" t="str">
        <f t="shared" si="85"/>
        <v/>
      </c>
      <c r="Q1104" s="49" t="str">
        <f t="shared" si="85"/>
        <v/>
      </c>
      <c r="R1104" s="50" t="str">
        <f t="shared" si="85"/>
        <v/>
      </c>
      <c r="S1104" s="10"/>
    </row>
    <row r="1105" spans="1:19" x14ac:dyDescent="0.25">
      <c r="A1105" s="10"/>
      <c r="B1105" s="4" t="str">
        <f>'CALC | Main Engine'!$B1105</f>
        <v/>
      </c>
      <c r="C1105" s="5" t="str">
        <f>'CALC | Main Engine'!$E1105</f>
        <v/>
      </c>
      <c r="D1105" s="27" t="str">
        <f>IF(ISBLANK('INPUT | Operations'!$C1110),"",'INPUT | Operations'!$C1109)</f>
        <v/>
      </c>
      <c r="E1105" s="32" t="str">
        <f>IF(ISBLANK('INPUT | Operations'!$C1110),"",'INPUT | Operations'!$C1110)</f>
        <v/>
      </c>
      <c r="F1105" s="123" t="str">
        <f t="shared" si="82"/>
        <v/>
      </c>
      <c r="G1105" s="49" t="str">
        <f t="shared" si="82"/>
        <v/>
      </c>
      <c r="H1105" s="49" t="str">
        <f t="shared" si="82"/>
        <v/>
      </c>
      <c r="I1105" s="49" t="str">
        <f t="shared" si="82"/>
        <v/>
      </c>
      <c r="J1105" s="49" t="str">
        <f t="shared" si="82"/>
        <v/>
      </c>
      <c r="K1105" s="50" t="str">
        <f t="shared" si="82"/>
        <v/>
      </c>
      <c r="L1105" s="49" t="str">
        <f t="shared" si="83"/>
        <v/>
      </c>
      <c r="M1105" s="49" t="str">
        <f t="shared" si="83"/>
        <v/>
      </c>
      <c r="N1105" s="49" t="str">
        <f t="shared" si="83"/>
        <v/>
      </c>
      <c r="O1105" s="49" t="str">
        <f t="shared" si="84"/>
        <v/>
      </c>
      <c r="P1105" s="49" t="str">
        <f t="shared" si="85"/>
        <v/>
      </c>
      <c r="Q1105" s="49" t="str">
        <f t="shared" si="85"/>
        <v/>
      </c>
      <c r="R1105" s="50" t="str">
        <f t="shared" si="85"/>
        <v/>
      </c>
      <c r="S1105" s="10"/>
    </row>
    <row r="1106" spans="1:19" x14ac:dyDescent="0.25">
      <c r="A1106" s="10"/>
      <c r="B1106" s="4" t="str">
        <f>'CALC | Main Engine'!$B1106</f>
        <v/>
      </c>
      <c r="C1106" s="5" t="str">
        <f>'CALC | Main Engine'!$E1106</f>
        <v/>
      </c>
      <c r="D1106" s="27" t="str">
        <f>IF(ISBLANK('INPUT | Operations'!$C1111),"",'INPUT | Operations'!$C1110)</f>
        <v/>
      </c>
      <c r="E1106" s="32" t="str">
        <f>IF(ISBLANK('INPUT | Operations'!$C1111),"",'INPUT | Operations'!$C1111)</f>
        <v/>
      </c>
      <c r="F1106" s="123" t="str">
        <f t="shared" si="82"/>
        <v/>
      </c>
      <c r="G1106" s="49" t="str">
        <f t="shared" si="82"/>
        <v/>
      </c>
      <c r="H1106" s="49" t="str">
        <f t="shared" si="82"/>
        <v/>
      </c>
      <c r="I1106" s="49" t="str">
        <f t="shared" si="82"/>
        <v/>
      </c>
      <c r="J1106" s="49" t="str">
        <f t="shared" si="82"/>
        <v/>
      </c>
      <c r="K1106" s="50" t="str">
        <f t="shared" si="82"/>
        <v/>
      </c>
      <c r="L1106" s="49" t="str">
        <f t="shared" si="83"/>
        <v/>
      </c>
      <c r="M1106" s="49" t="str">
        <f t="shared" si="83"/>
        <v/>
      </c>
      <c r="N1106" s="49" t="str">
        <f t="shared" si="83"/>
        <v/>
      </c>
      <c r="O1106" s="49" t="str">
        <f t="shared" si="84"/>
        <v/>
      </c>
      <c r="P1106" s="49" t="str">
        <f t="shared" si="85"/>
        <v/>
      </c>
      <c r="Q1106" s="49" t="str">
        <f t="shared" si="85"/>
        <v/>
      </c>
      <c r="R1106" s="50" t="str">
        <f t="shared" si="85"/>
        <v/>
      </c>
      <c r="S1106" s="10"/>
    </row>
    <row r="1107" spans="1:19" x14ac:dyDescent="0.25">
      <c r="A1107" s="10"/>
      <c r="B1107" s="4" t="str">
        <f>'CALC | Main Engine'!$B1107</f>
        <v/>
      </c>
      <c r="C1107" s="5" t="str">
        <f>'CALC | Main Engine'!$E1107</f>
        <v/>
      </c>
      <c r="D1107" s="27" t="str">
        <f>IF(ISBLANK('INPUT | Operations'!$C1112),"",'INPUT | Operations'!$C1111)</f>
        <v/>
      </c>
      <c r="E1107" s="32" t="str">
        <f>IF(ISBLANK('INPUT | Operations'!$C1112),"",'INPUT | Operations'!$C1112)</f>
        <v/>
      </c>
      <c r="F1107" s="123" t="str">
        <f t="shared" si="82"/>
        <v/>
      </c>
      <c r="G1107" s="49" t="str">
        <f t="shared" si="82"/>
        <v/>
      </c>
      <c r="H1107" s="49" t="str">
        <f t="shared" si="82"/>
        <v/>
      </c>
      <c r="I1107" s="49" t="str">
        <f t="shared" si="82"/>
        <v/>
      </c>
      <c r="J1107" s="49" t="str">
        <f t="shared" si="82"/>
        <v/>
      </c>
      <c r="K1107" s="50" t="str">
        <f t="shared" si="82"/>
        <v/>
      </c>
      <c r="L1107" s="49" t="str">
        <f t="shared" si="83"/>
        <v/>
      </c>
      <c r="M1107" s="49" t="str">
        <f t="shared" si="83"/>
        <v/>
      </c>
      <c r="N1107" s="49" t="str">
        <f t="shared" si="83"/>
        <v/>
      </c>
      <c r="O1107" s="49" t="str">
        <f t="shared" si="84"/>
        <v/>
      </c>
      <c r="P1107" s="49" t="str">
        <f t="shared" si="85"/>
        <v/>
      </c>
      <c r="Q1107" s="49" t="str">
        <f t="shared" si="85"/>
        <v/>
      </c>
      <c r="R1107" s="50" t="str">
        <f t="shared" si="85"/>
        <v/>
      </c>
      <c r="S1107" s="10"/>
    </row>
    <row r="1108" spans="1:19" x14ac:dyDescent="0.25">
      <c r="A1108" s="10"/>
      <c r="B1108" s="4" t="str">
        <f>'CALC | Main Engine'!$B1108</f>
        <v/>
      </c>
      <c r="C1108" s="5" t="str">
        <f>'CALC | Main Engine'!$E1108</f>
        <v/>
      </c>
      <c r="D1108" s="27" t="str">
        <f>IF(ISBLANK('INPUT | Operations'!$C1113),"",'INPUT | Operations'!$C1112)</f>
        <v/>
      </c>
      <c r="E1108" s="32" t="str">
        <f>IF(ISBLANK('INPUT | Operations'!$C1113),"",'INPUT | Operations'!$C1113)</f>
        <v/>
      </c>
      <c r="F1108" s="123" t="str">
        <f t="shared" si="82"/>
        <v/>
      </c>
      <c r="G1108" s="49" t="str">
        <f t="shared" si="82"/>
        <v/>
      </c>
      <c r="H1108" s="49" t="str">
        <f t="shared" si="82"/>
        <v/>
      </c>
      <c r="I1108" s="49" t="str">
        <f t="shared" si="82"/>
        <v/>
      </c>
      <c r="J1108" s="49" t="str">
        <f t="shared" si="82"/>
        <v/>
      </c>
      <c r="K1108" s="50" t="str">
        <f t="shared" si="82"/>
        <v/>
      </c>
      <c r="L1108" s="49" t="str">
        <f t="shared" si="83"/>
        <v/>
      </c>
      <c r="M1108" s="49" t="str">
        <f t="shared" si="83"/>
        <v/>
      </c>
      <c r="N1108" s="49" t="str">
        <f t="shared" si="83"/>
        <v/>
      </c>
      <c r="O1108" s="49" t="str">
        <f t="shared" si="84"/>
        <v/>
      </c>
      <c r="P1108" s="49" t="str">
        <f t="shared" si="85"/>
        <v/>
      </c>
      <c r="Q1108" s="49" t="str">
        <f t="shared" si="85"/>
        <v/>
      </c>
      <c r="R1108" s="50" t="str">
        <f t="shared" si="85"/>
        <v/>
      </c>
      <c r="S1108" s="10"/>
    </row>
    <row r="1109" spans="1:19" x14ac:dyDescent="0.25">
      <c r="A1109" s="10"/>
      <c r="B1109" s="4" t="str">
        <f>'CALC | Main Engine'!$B1109</f>
        <v/>
      </c>
      <c r="C1109" s="5" t="str">
        <f>'CALC | Main Engine'!$E1109</f>
        <v/>
      </c>
      <c r="D1109" s="27" t="str">
        <f>IF(ISBLANK('INPUT | Operations'!$C1114),"",'INPUT | Operations'!$C1113)</f>
        <v/>
      </c>
      <c r="E1109" s="32" t="str">
        <f>IF(ISBLANK('INPUT | Operations'!$C1114),"",'INPUT | Operations'!$C1114)</f>
        <v/>
      </c>
      <c r="F1109" s="123" t="str">
        <f t="shared" si="82"/>
        <v/>
      </c>
      <c r="G1109" s="49" t="str">
        <f t="shared" si="82"/>
        <v/>
      </c>
      <c r="H1109" s="49" t="str">
        <f t="shared" si="82"/>
        <v/>
      </c>
      <c r="I1109" s="49" t="str">
        <f t="shared" si="82"/>
        <v/>
      </c>
      <c r="J1109" s="49" t="str">
        <f t="shared" si="82"/>
        <v/>
      </c>
      <c r="K1109" s="50" t="str">
        <f t="shared" si="82"/>
        <v/>
      </c>
      <c r="L1109" s="49" t="str">
        <f t="shared" si="83"/>
        <v/>
      </c>
      <c r="M1109" s="49" t="str">
        <f t="shared" si="83"/>
        <v/>
      </c>
      <c r="N1109" s="49" t="str">
        <f t="shared" si="83"/>
        <v/>
      </c>
      <c r="O1109" s="49" t="str">
        <f t="shared" si="84"/>
        <v/>
      </c>
      <c r="P1109" s="49" t="str">
        <f t="shared" si="85"/>
        <v/>
      </c>
      <c r="Q1109" s="49" t="str">
        <f t="shared" si="85"/>
        <v/>
      </c>
      <c r="R1109" s="50" t="str">
        <f t="shared" si="85"/>
        <v/>
      </c>
      <c r="S1109" s="10"/>
    </row>
    <row r="1110" spans="1:19" x14ac:dyDescent="0.25">
      <c r="A1110" s="10"/>
      <c r="B1110" s="4" t="str">
        <f>'CALC | Main Engine'!$B1110</f>
        <v/>
      </c>
      <c r="C1110" s="5" t="str">
        <f>'CALC | Main Engine'!$E1110</f>
        <v/>
      </c>
      <c r="D1110" s="27" t="str">
        <f>IF(ISBLANK('INPUT | Operations'!$C1115),"",'INPUT | Operations'!$C1114)</f>
        <v/>
      </c>
      <c r="E1110" s="32" t="str">
        <f>IF(ISBLANK('INPUT | Operations'!$C1115),"",'INPUT | Operations'!$C1115)</f>
        <v/>
      </c>
      <c r="F1110" s="123" t="str">
        <f t="shared" si="82"/>
        <v/>
      </c>
      <c r="G1110" s="49" t="str">
        <f t="shared" si="82"/>
        <v/>
      </c>
      <c r="H1110" s="49" t="str">
        <f t="shared" si="82"/>
        <v/>
      </c>
      <c r="I1110" s="49" t="str">
        <f t="shared" si="82"/>
        <v/>
      </c>
      <c r="J1110" s="49" t="str">
        <f t="shared" si="82"/>
        <v/>
      </c>
      <c r="K1110" s="50" t="str">
        <f t="shared" si="82"/>
        <v/>
      </c>
      <c r="L1110" s="49" t="str">
        <f t="shared" si="83"/>
        <v/>
      </c>
      <c r="M1110" s="49" t="str">
        <f t="shared" si="83"/>
        <v/>
      </c>
      <c r="N1110" s="49" t="str">
        <f t="shared" si="83"/>
        <v/>
      </c>
      <c r="O1110" s="49" t="str">
        <f t="shared" si="84"/>
        <v/>
      </c>
      <c r="P1110" s="49" t="str">
        <f t="shared" si="85"/>
        <v/>
      </c>
      <c r="Q1110" s="49" t="str">
        <f t="shared" si="85"/>
        <v/>
      </c>
      <c r="R1110" s="50" t="str">
        <f t="shared" si="85"/>
        <v/>
      </c>
      <c r="S1110" s="10"/>
    </row>
    <row r="1111" spans="1:19" x14ac:dyDescent="0.25">
      <c r="A1111" s="10"/>
      <c r="B1111" s="4" t="str">
        <f>'CALC | Main Engine'!$B1111</f>
        <v/>
      </c>
      <c r="C1111" s="5" t="str">
        <f>'CALC | Main Engine'!$E1111</f>
        <v/>
      </c>
      <c r="D1111" s="27" t="str">
        <f>IF(ISBLANK('INPUT | Operations'!$C1116),"",'INPUT | Operations'!$C1115)</f>
        <v/>
      </c>
      <c r="E1111" s="32" t="str">
        <f>IF(ISBLANK('INPUT | Operations'!$C1116),"",'INPUT | Operations'!$C1116)</f>
        <v/>
      </c>
      <c r="F1111" s="123" t="str">
        <f t="shared" si="82"/>
        <v/>
      </c>
      <c r="G1111" s="49" t="str">
        <f t="shared" si="82"/>
        <v/>
      </c>
      <c r="H1111" s="49" t="str">
        <f t="shared" si="82"/>
        <v/>
      </c>
      <c r="I1111" s="49" t="str">
        <f t="shared" si="82"/>
        <v/>
      </c>
      <c r="J1111" s="49" t="str">
        <f t="shared" si="82"/>
        <v/>
      </c>
      <c r="K1111" s="50" t="str">
        <f t="shared" si="82"/>
        <v/>
      </c>
      <c r="L1111" s="49" t="str">
        <f t="shared" si="83"/>
        <v/>
      </c>
      <c r="M1111" s="49" t="str">
        <f t="shared" si="83"/>
        <v/>
      </c>
      <c r="N1111" s="49" t="str">
        <f t="shared" si="83"/>
        <v/>
      </c>
      <c r="O1111" s="49" t="str">
        <f t="shared" si="84"/>
        <v/>
      </c>
      <c r="P1111" s="49" t="str">
        <f t="shared" si="85"/>
        <v/>
      </c>
      <c r="Q1111" s="49" t="str">
        <f t="shared" si="85"/>
        <v/>
      </c>
      <c r="R1111" s="50" t="str">
        <f t="shared" si="85"/>
        <v/>
      </c>
      <c r="S1111" s="10"/>
    </row>
    <row r="1112" spans="1:19" x14ac:dyDescent="0.25">
      <c r="A1112" s="10"/>
      <c r="B1112" s="4" t="str">
        <f>'CALC | Main Engine'!$B1112</f>
        <v/>
      </c>
      <c r="C1112" s="5" t="str">
        <f>'CALC | Main Engine'!$E1112</f>
        <v/>
      </c>
      <c r="D1112" s="27" t="str">
        <f>IF(ISBLANK('INPUT | Operations'!$C1117),"",'INPUT | Operations'!$C1116)</f>
        <v/>
      </c>
      <c r="E1112" s="32" t="str">
        <f>IF(ISBLANK('INPUT | Operations'!$C1117),"",'INPUT | Operations'!$C1117)</f>
        <v/>
      </c>
      <c r="F1112" s="123" t="str">
        <f t="shared" si="82"/>
        <v/>
      </c>
      <c r="G1112" s="49" t="str">
        <f t="shared" si="82"/>
        <v/>
      </c>
      <c r="H1112" s="49" t="str">
        <f t="shared" si="82"/>
        <v/>
      </c>
      <c r="I1112" s="49" t="str">
        <f t="shared" si="82"/>
        <v/>
      </c>
      <c r="J1112" s="49" t="str">
        <f t="shared" si="82"/>
        <v/>
      </c>
      <c r="K1112" s="50" t="str">
        <f t="shared" si="82"/>
        <v/>
      </c>
      <c r="L1112" s="49" t="str">
        <f t="shared" si="83"/>
        <v/>
      </c>
      <c r="M1112" s="49" t="str">
        <f t="shared" si="83"/>
        <v/>
      </c>
      <c r="N1112" s="49" t="str">
        <f t="shared" si="83"/>
        <v/>
      </c>
      <c r="O1112" s="49" t="str">
        <f t="shared" si="84"/>
        <v/>
      </c>
      <c r="P1112" s="49" t="str">
        <f t="shared" si="85"/>
        <v/>
      </c>
      <c r="Q1112" s="49" t="str">
        <f t="shared" si="85"/>
        <v/>
      </c>
      <c r="R1112" s="50" t="str">
        <f t="shared" si="85"/>
        <v/>
      </c>
      <c r="S1112" s="10"/>
    </row>
    <row r="1113" spans="1:19" x14ac:dyDescent="0.25">
      <c r="A1113" s="10"/>
      <c r="B1113" s="4" t="str">
        <f>'CALC | Main Engine'!$B1113</f>
        <v/>
      </c>
      <c r="C1113" s="5" t="str">
        <f>'CALC | Main Engine'!$E1113</f>
        <v/>
      </c>
      <c r="D1113" s="27" t="str">
        <f>IF(ISBLANK('INPUT | Operations'!$C1118),"",'INPUT | Operations'!$C1117)</f>
        <v/>
      </c>
      <c r="E1113" s="32" t="str">
        <f>IF(ISBLANK('INPUT | Operations'!$C1118),"",'INPUT | Operations'!$C1118)</f>
        <v/>
      </c>
      <c r="F1113" s="123" t="str">
        <f t="shared" si="82"/>
        <v/>
      </c>
      <c r="G1113" s="49" t="str">
        <f t="shared" si="82"/>
        <v/>
      </c>
      <c r="H1113" s="49" t="str">
        <f t="shared" si="82"/>
        <v/>
      </c>
      <c r="I1113" s="49" t="str">
        <f t="shared" si="82"/>
        <v/>
      </c>
      <c r="J1113" s="49" t="str">
        <f t="shared" si="82"/>
        <v/>
      </c>
      <c r="K1113" s="50" t="str">
        <f t="shared" si="82"/>
        <v/>
      </c>
      <c r="L1113" s="49" t="str">
        <f t="shared" si="83"/>
        <v/>
      </c>
      <c r="M1113" s="49" t="str">
        <f t="shared" si="83"/>
        <v/>
      </c>
      <c r="N1113" s="49" t="str">
        <f t="shared" si="83"/>
        <v/>
      </c>
      <c r="O1113" s="49" t="str">
        <f t="shared" si="84"/>
        <v/>
      </c>
      <c r="P1113" s="49" t="str">
        <f t="shared" si="85"/>
        <v/>
      </c>
      <c r="Q1113" s="49" t="str">
        <f t="shared" si="85"/>
        <v/>
      </c>
      <c r="R1113" s="50" t="str">
        <f t="shared" si="85"/>
        <v/>
      </c>
      <c r="S1113" s="10"/>
    </row>
    <row r="1114" spans="1:19" x14ac:dyDescent="0.25">
      <c r="A1114" s="10"/>
      <c r="B1114" s="4" t="str">
        <f>'CALC | Main Engine'!$B1114</f>
        <v/>
      </c>
      <c r="C1114" s="5" t="str">
        <f>'CALC | Main Engine'!$E1114</f>
        <v/>
      </c>
      <c r="D1114" s="27" t="str">
        <f>IF(ISBLANK('INPUT | Operations'!$C1119),"",'INPUT | Operations'!$C1118)</f>
        <v/>
      </c>
      <c r="E1114" s="32" t="str">
        <f>IF(ISBLANK('INPUT | Operations'!$C1119),"",'INPUT | Operations'!$C1119)</f>
        <v/>
      </c>
      <c r="F1114" s="123" t="str">
        <f t="shared" si="82"/>
        <v/>
      </c>
      <c r="G1114" s="49" t="str">
        <f t="shared" si="82"/>
        <v/>
      </c>
      <c r="H1114" s="49" t="str">
        <f t="shared" si="82"/>
        <v/>
      </c>
      <c r="I1114" s="49" t="str">
        <f t="shared" si="82"/>
        <v/>
      </c>
      <c r="J1114" s="49" t="str">
        <f t="shared" si="82"/>
        <v/>
      </c>
      <c r="K1114" s="50" t="str">
        <f t="shared" si="82"/>
        <v/>
      </c>
      <c r="L1114" s="49" t="str">
        <f t="shared" si="83"/>
        <v/>
      </c>
      <c r="M1114" s="49" t="str">
        <f t="shared" si="83"/>
        <v/>
      </c>
      <c r="N1114" s="49" t="str">
        <f t="shared" si="83"/>
        <v/>
      </c>
      <c r="O1114" s="49" t="str">
        <f t="shared" si="84"/>
        <v/>
      </c>
      <c r="P1114" s="49" t="str">
        <f t="shared" si="85"/>
        <v/>
      </c>
      <c r="Q1114" s="49" t="str">
        <f t="shared" si="85"/>
        <v/>
      </c>
      <c r="R1114" s="50" t="str">
        <f t="shared" si="85"/>
        <v/>
      </c>
      <c r="S1114" s="10"/>
    </row>
    <row r="1115" spans="1:19" x14ac:dyDescent="0.25">
      <c r="A1115" s="10"/>
      <c r="B1115" s="4" t="str">
        <f>'CALC | Main Engine'!$B1115</f>
        <v/>
      </c>
      <c r="C1115" s="5" t="str">
        <f>'CALC | Main Engine'!$E1115</f>
        <v/>
      </c>
      <c r="D1115" s="27" t="str">
        <f>IF(ISBLANK('INPUT | Operations'!$C1120),"",'INPUT | Operations'!$C1119)</f>
        <v/>
      </c>
      <c r="E1115" s="32" t="str">
        <f>IF(ISBLANK('INPUT | Operations'!$C1120),"",'INPUT | Operations'!$C1120)</f>
        <v/>
      </c>
      <c r="F1115" s="123" t="str">
        <f t="shared" si="82"/>
        <v/>
      </c>
      <c r="G1115" s="49" t="str">
        <f t="shared" si="82"/>
        <v/>
      </c>
      <c r="H1115" s="49" t="str">
        <f t="shared" si="82"/>
        <v/>
      </c>
      <c r="I1115" s="49" t="str">
        <f t="shared" si="82"/>
        <v/>
      </c>
      <c r="J1115" s="49" t="str">
        <f t="shared" si="82"/>
        <v/>
      </c>
      <c r="K1115" s="50" t="str">
        <f t="shared" si="82"/>
        <v/>
      </c>
      <c r="L1115" s="49" t="str">
        <f t="shared" si="83"/>
        <v/>
      </c>
      <c r="M1115" s="49" t="str">
        <f t="shared" si="83"/>
        <v/>
      </c>
      <c r="N1115" s="49" t="str">
        <f t="shared" si="83"/>
        <v/>
      </c>
      <c r="O1115" s="49" t="str">
        <f t="shared" si="84"/>
        <v/>
      </c>
      <c r="P1115" s="49" t="str">
        <f t="shared" si="85"/>
        <v/>
      </c>
      <c r="Q1115" s="49" t="str">
        <f t="shared" si="85"/>
        <v/>
      </c>
      <c r="R1115" s="50" t="str">
        <f t="shared" si="85"/>
        <v/>
      </c>
      <c r="S1115" s="10"/>
    </row>
    <row r="1116" spans="1:19" x14ac:dyDescent="0.25">
      <c r="A1116" s="10"/>
      <c r="B1116" s="4" t="str">
        <f>'CALC | Main Engine'!$B1116</f>
        <v/>
      </c>
      <c r="C1116" s="5" t="str">
        <f>'CALC | Main Engine'!$E1116</f>
        <v/>
      </c>
      <c r="D1116" s="27" t="str">
        <f>IF(ISBLANK('INPUT | Operations'!$C1121),"",'INPUT | Operations'!$C1120)</f>
        <v/>
      </c>
      <c r="E1116" s="32" t="str">
        <f>IF(ISBLANK('INPUT | Operations'!$C1121),"",'INPUT | Operations'!$C1121)</f>
        <v/>
      </c>
      <c r="F1116" s="123" t="str">
        <f t="shared" si="82"/>
        <v/>
      </c>
      <c r="G1116" s="49" t="str">
        <f t="shared" si="82"/>
        <v/>
      </c>
      <c r="H1116" s="49" t="str">
        <f t="shared" si="82"/>
        <v/>
      </c>
      <c r="I1116" s="49" t="str">
        <f t="shared" si="82"/>
        <v/>
      </c>
      <c r="J1116" s="49" t="str">
        <f t="shared" si="82"/>
        <v/>
      </c>
      <c r="K1116" s="50" t="str">
        <f t="shared" si="82"/>
        <v/>
      </c>
      <c r="L1116" s="49" t="str">
        <f t="shared" si="83"/>
        <v/>
      </c>
      <c r="M1116" s="49" t="str">
        <f t="shared" si="83"/>
        <v/>
      </c>
      <c r="N1116" s="49" t="str">
        <f t="shared" si="83"/>
        <v/>
      </c>
      <c r="O1116" s="49" t="str">
        <f t="shared" si="84"/>
        <v/>
      </c>
      <c r="P1116" s="49" t="str">
        <f t="shared" si="85"/>
        <v/>
      </c>
      <c r="Q1116" s="49" t="str">
        <f t="shared" si="85"/>
        <v/>
      </c>
      <c r="R1116" s="50" t="str">
        <f t="shared" si="85"/>
        <v/>
      </c>
      <c r="S1116" s="10"/>
    </row>
    <row r="1117" spans="1:19" x14ac:dyDescent="0.25">
      <c r="A1117" s="10"/>
      <c r="B1117" s="4" t="str">
        <f>'CALC | Main Engine'!$B1117</f>
        <v/>
      </c>
      <c r="C1117" s="5" t="str">
        <f>'CALC | Main Engine'!$E1117</f>
        <v/>
      </c>
      <c r="D1117" s="27" t="str">
        <f>IF(ISBLANK('INPUT | Operations'!$C1122),"",'INPUT | Operations'!$C1121)</f>
        <v/>
      </c>
      <c r="E1117" s="32" t="str">
        <f>IF(ISBLANK('INPUT | Operations'!$C1122),"",'INPUT | Operations'!$C1122)</f>
        <v/>
      </c>
      <c r="F1117" s="123" t="str">
        <f t="shared" si="82"/>
        <v/>
      </c>
      <c r="G1117" s="49" t="str">
        <f t="shared" si="82"/>
        <v/>
      </c>
      <c r="H1117" s="49" t="str">
        <f t="shared" si="82"/>
        <v/>
      </c>
      <c r="I1117" s="49" t="str">
        <f t="shared" si="82"/>
        <v/>
      </c>
      <c r="J1117" s="49" t="str">
        <f t="shared" si="82"/>
        <v/>
      </c>
      <c r="K1117" s="50" t="str">
        <f t="shared" si="82"/>
        <v/>
      </c>
      <c r="L1117" s="49" t="str">
        <f t="shared" si="83"/>
        <v/>
      </c>
      <c r="M1117" s="49" t="str">
        <f t="shared" si="83"/>
        <v/>
      </c>
      <c r="N1117" s="49" t="str">
        <f t="shared" si="83"/>
        <v/>
      </c>
      <c r="O1117" s="49" t="str">
        <f t="shared" si="84"/>
        <v/>
      </c>
      <c r="P1117" s="49" t="str">
        <f t="shared" si="85"/>
        <v/>
      </c>
      <c r="Q1117" s="49" t="str">
        <f t="shared" si="85"/>
        <v/>
      </c>
      <c r="R1117" s="50" t="str">
        <f t="shared" si="85"/>
        <v/>
      </c>
      <c r="S1117" s="10"/>
    </row>
    <row r="1118" spans="1:19" x14ac:dyDescent="0.25">
      <c r="A1118" s="10"/>
      <c r="B1118" s="4" t="str">
        <f>'CALC | Main Engine'!$B1118</f>
        <v/>
      </c>
      <c r="C1118" s="5" t="str">
        <f>'CALC | Main Engine'!$E1118</f>
        <v/>
      </c>
      <c r="D1118" s="27" t="str">
        <f>IF(ISBLANK('INPUT | Operations'!$C1123),"",'INPUT | Operations'!$C1122)</f>
        <v/>
      </c>
      <c r="E1118" s="32" t="str">
        <f>IF(ISBLANK('INPUT | Operations'!$C1123),"",'INPUT | Operations'!$C1123)</f>
        <v/>
      </c>
      <c r="F1118" s="123" t="str">
        <f t="shared" si="82"/>
        <v/>
      </c>
      <c r="G1118" s="49" t="str">
        <f t="shared" si="82"/>
        <v/>
      </c>
      <c r="H1118" s="49" t="str">
        <f t="shared" si="82"/>
        <v/>
      </c>
      <c r="I1118" s="49" t="str">
        <f t="shared" si="82"/>
        <v/>
      </c>
      <c r="J1118" s="49" t="str">
        <f t="shared" si="82"/>
        <v/>
      </c>
      <c r="K1118" s="50" t="str">
        <f t="shared" si="82"/>
        <v/>
      </c>
      <c r="L1118" s="49" t="str">
        <f t="shared" si="83"/>
        <v/>
      </c>
      <c r="M1118" s="49" t="str">
        <f t="shared" si="83"/>
        <v/>
      </c>
      <c r="N1118" s="49" t="str">
        <f t="shared" si="83"/>
        <v/>
      </c>
      <c r="O1118" s="49" t="str">
        <f t="shared" si="84"/>
        <v/>
      </c>
      <c r="P1118" s="49" t="str">
        <f t="shared" si="85"/>
        <v/>
      </c>
      <c r="Q1118" s="49" t="str">
        <f t="shared" si="85"/>
        <v/>
      </c>
      <c r="R1118" s="50" t="str">
        <f t="shared" si="85"/>
        <v/>
      </c>
      <c r="S1118" s="10"/>
    </row>
    <row r="1119" spans="1:19" x14ac:dyDescent="0.25">
      <c r="A1119" s="10"/>
      <c r="B1119" s="4" t="str">
        <f>'CALC | Main Engine'!$B1119</f>
        <v/>
      </c>
      <c r="C1119" s="5" t="str">
        <f>'CALC | Main Engine'!$E1119</f>
        <v/>
      </c>
      <c r="D1119" s="27" t="str">
        <f>IF(ISBLANK('INPUT | Operations'!$C1124),"",'INPUT | Operations'!$C1123)</f>
        <v/>
      </c>
      <c r="E1119" s="32" t="str">
        <f>IF(ISBLANK('INPUT | Operations'!$C1124),"",'INPUT | Operations'!$C1124)</f>
        <v/>
      </c>
      <c r="F1119" s="123" t="str">
        <f t="shared" si="82"/>
        <v/>
      </c>
      <c r="G1119" s="49" t="str">
        <f t="shared" si="82"/>
        <v/>
      </c>
      <c r="H1119" s="49" t="str">
        <f t="shared" si="82"/>
        <v/>
      </c>
      <c r="I1119" s="49" t="str">
        <f t="shared" si="82"/>
        <v/>
      </c>
      <c r="J1119" s="49" t="str">
        <f t="shared" si="82"/>
        <v/>
      </c>
      <c r="K1119" s="50" t="str">
        <f t="shared" si="82"/>
        <v/>
      </c>
      <c r="L1119" s="49" t="str">
        <f t="shared" si="83"/>
        <v/>
      </c>
      <c r="M1119" s="49" t="str">
        <f t="shared" si="83"/>
        <v/>
      </c>
      <c r="N1119" s="49" t="str">
        <f t="shared" si="83"/>
        <v/>
      </c>
      <c r="O1119" s="49" t="str">
        <f t="shared" si="84"/>
        <v/>
      </c>
      <c r="P1119" s="49" t="str">
        <f t="shared" si="85"/>
        <v/>
      </c>
      <c r="Q1119" s="49" t="str">
        <f t="shared" si="85"/>
        <v/>
      </c>
      <c r="R1119" s="50" t="str">
        <f t="shared" si="85"/>
        <v/>
      </c>
      <c r="S1119" s="10"/>
    </row>
    <row r="1120" spans="1:19" x14ac:dyDescent="0.25">
      <c r="A1120" s="10"/>
      <c r="B1120" s="4" t="str">
        <f>'CALC | Main Engine'!$B1120</f>
        <v/>
      </c>
      <c r="C1120" s="5" t="str">
        <f>'CALC | Main Engine'!$E1120</f>
        <v/>
      </c>
      <c r="D1120" s="27" t="str">
        <f>IF(ISBLANK('INPUT | Operations'!$C1125),"",'INPUT | Operations'!$C1124)</f>
        <v/>
      </c>
      <c r="E1120" s="32" t="str">
        <f>IF(ISBLANK('INPUT | Operations'!$C1125),"",'INPUT | Operations'!$C1125)</f>
        <v/>
      </c>
      <c r="F1120" s="123" t="str">
        <f t="shared" si="82"/>
        <v/>
      </c>
      <c r="G1120" s="49" t="str">
        <f t="shared" si="82"/>
        <v/>
      </c>
      <c r="H1120" s="49" t="str">
        <f t="shared" si="82"/>
        <v/>
      </c>
      <c r="I1120" s="49" t="str">
        <f t="shared" si="82"/>
        <v/>
      </c>
      <c r="J1120" s="49" t="str">
        <f t="shared" si="82"/>
        <v/>
      </c>
      <c r="K1120" s="50" t="str">
        <f t="shared" si="82"/>
        <v/>
      </c>
      <c r="L1120" s="49" t="str">
        <f t="shared" si="83"/>
        <v/>
      </c>
      <c r="M1120" s="49" t="str">
        <f t="shared" si="83"/>
        <v/>
      </c>
      <c r="N1120" s="49" t="str">
        <f t="shared" si="83"/>
        <v/>
      </c>
      <c r="O1120" s="49" t="str">
        <f t="shared" si="84"/>
        <v/>
      </c>
      <c r="P1120" s="49" t="str">
        <f t="shared" si="85"/>
        <v/>
      </c>
      <c r="Q1120" s="49" t="str">
        <f t="shared" si="85"/>
        <v/>
      </c>
      <c r="R1120" s="50" t="str">
        <f t="shared" si="85"/>
        <v/>
      </c>
      <c r="S1120" s="10"/>
    </row>
    <row r="1121" spans="1:19" x14ac:dyDescent="0.25">
      <c r="A1121" s="10"/>
      <c r="B1121" s="4" t="str">
        <f>'CALC | Main Engine'!$B1121</f>
        <v/>
      </c>
      <c r="C1121" s="5" t="str">
        <f>'CALC | Main Engine'!$E1121</f>
        <v/>
      </c>
      <c r="D1121" s="27" t="str">
        <f>IF(ISBLANK('INPUT | Operations'!$C1126),"",'INPUT | Operations'!$C1125)</f>
        <v/>
      </c>
      <c r="E1121" s="32" t="str">
        <f>IF(ISBLANK('INPUT | Operations'!$C1126),"",'INPUT | Operations'!$C1126)</f>
        <v/>
      </c>
      <c r="F1121" s="123" t="str">
        <f t="shared" si="82"/>
        <v/>
      </c>
      <c r="G1121" s="49" t="str">
        <f t="shared" si="82"/>
        <v/>
      </c>
      <c r="H1121" s="49" t="str">
        <f t="shared" si="82"/>
        <v/>
      </c>
      <c r="I1121" s="49" t="str">
        <f t="shared" ref="I1121:K1184" si="86">IFERROR(IF(AND(MIN($D1121:$E1121)&lt;I$5,MAX($D1121:$E1121)&gt;I$4),MIN(MAX($D1121:$E1121),I$5)-MAX(MIN($D1121:$E1121),I$4),0)/(MAX($D1121:$E1121)-MIN($D1121:$E1121)),"")</f>
        <v/>
      </c>
      <c r="J1121" s="49" t="str">
        <f t="shared" si="86"/>
        <v/>
      </c>
      <c r="K1121" s="50" t="str">
        <f t="shared" si="86"/>
        <v/>
      </c>
      <c r="L1121" s="49" t="str">
        <f t="shared" si="83"/>
        <v/>
      </c>
      <c r="M1121" s="49" t="str">
        <f t="shared" si="83"/>
        <v/>
      </c>
      <c r="N1121" s="49" t="str">
        <f t="shared" si="83"/>
        <v/>
      </c>
      <c r="O1121" s="49" t="str">
        <f t="shared" si="84"/>
        <v/>
      </c>
      <c r="P1121" s="49" t="str">
        <f t="shared" si="85"/>
        <v/>
      </c>
      <c r="Q1121" s="49" t="str">
        <f t="shared" si="85"/>
        <v/>
      </c>
      <c r="R1121" s="50" t="str">
        <f t="shared" si="85"/>
        <v/>
      </c>
      <c r="S1121" s="10"/>
    </row>
    <row r="1122" spans="1:19" x14ac:dyDescent="0.25">
      <c r="A1122" s="10"/>
      <c r="B1122" s="4" t="str">
        <f>'CALC | Main Engine'!$B1122</f>
        <v/>
      </c>
      <c r="C1122" s="5" t="str">
        <f>'CALC | Main Engine'!$E1122</f>
        <v/>
      </c>
      <c r="D1122" s="27" t="str">
        <f>IF(ISBLANK('INPUT | Operations'!$C1127),"",'INPUT | Operations'!$C1126)</f>
        <v/>
      </c>
      <c r="E1122" s="32" t="str">
        <f>IF(ISBLANK('INPUT | Operations'!$C1127),"",'INPUT | Operations'!$C1127)</f>
        <v/>
      </c>
      <c r="F1122" s="123" t="str">
        <f t="shared" ref="F1122:K1185" si="87">IFERROR(IF(AND(MIN($D1122:$E1122)&lt;F$5,MAX($D1122:$E1122)&gt;F$4),MIN(MAX($D1122:$E1122),F$5)-MAX(MIN($D1122:$E1122),F$4),0)/(MAX($D1122:$E1122)-MIN($D1122:$E1122)),"")</f>
        <v/>
      </c>
      <c r="G1122" s="49" t="str">
        <f t="shared" si="87"/>
        <v/>
      </c>
      <c r="H1122" s="49" t="str">
        <f t="shared" si="87"/>
        <v/>
      </c>
      <c r="I1122" s="49" t="str">
        <f t="shared" si="86"/>
        <v/>
      </c>
      <c r="J1122" s="49" t="str">
        <f t="shared" si="86"/>
        <v/>
      </c>
      <c r="K1122" s="50" t="str">
        <f t="shared" si="86"/>
        <v/>
      </c>
      <c r="L1122" s="49" t="str">
        <f t="shared" si="83"/>
        <v/>
      </c>
      <c r="M1122" s="49" t="str">
        <f t="shared" si="83"/>
        <v/>
      </c>
      <c r="N1122" s="49" t="str">
        <f t="shared" si="83"/>
        <v/>
      </c>
      <c r="O1122" s="49" t="str">
        <f t="shared" si="84"/>
        <v/>
      </c>
      <c r="P1122" s="49" t="str">
        <f t="shared" si="85"/>
        <v/>
      </c>
      <c r="Q1122" s="49" t="str">
        <f t="shared" si="85"/>
        <v/>
      </c>
      <c r="R1122" s="50" t="str">
        <f t="shared" si="85"/>
        <v/>
      </c>
      <c r="S1122" s="10"/>
    </row>
    <row r="1123" spans="1:19" x14ac:dyDescent="0.25">
      <c r="A1123" s="10"/>
      <c r="B1123" s="4" t="str">
        <f>'CALC | Main Engine'!$B1123</f>
        <v/>
      </c>
      <c r="C1123" s="5" t="str">
        <f>'CALC | Main Engine'!$E1123</f>
        <v/>
      </c>
      <c r="D1123" s="27" t="str">
        <f>IF(ISBLANK('INPUT | Operations'!$C1128),"",'INPUT | Operations'!$C1127)</f>
        <v/>
      </c>
      <c r="E1123" s="32" t="str">
        <f>IF(ISBLANK('INPUT | Operations'!$C1128),"",'INPUT | Operations'!$C1128)</f>
        <v/>
      </c>
      <c r="F1123" s="123" t="str">
        <f t="shared" si="87"/>
        <v/>
      </c>
      <c r="G1123" s="49" t="str">
        <f t="shared" si="87"/>
        <v/>
      </c>
      <c r="H1123" s="49" t="str">
        <f t="shared" si="87"/>
        <v/>
      </c>
      <c r="I1123" s="49" t="str">
        <f t="shared" si="86"/>
        <v/>
      </c>
      <c r="J1123" s="49" t="str">
        <f t="shared" si="86"/>
        <v/>
      </c>
      <c r="K1123" s="50" t="str">
        <f t="shared" si="86"/>
        <v/>
      </c>
      <c r="L1123" s="49" t="str">
        <f t="shared" si="83"/>
        <v/>
      </c>
      <c r="M1123" s="49" t="str">
        <f t="shared" si="83"/>
        <v/>
      </c>
      <c r="N1123" s="49" t="str">
        <f t="shared" si="83"/>
        <v/>
      </c>
      <c r="O1123" s="49" t="str">
        <f t="shared" si="84"/>
        <v/>
      </c>
      <c r="P1123" s="49" t="str">
        <f t="shared" si="85"/>
        <v/>
      </c>
      <c r="Q1123" s="49" t="str">
        <f t="shared" si="85"/>
        <v/>
      </c>
      <c r="R1123" s="50" t="str">
        <f t="shared" si="85"/>
        <v/>
      </c>
      <c r="S1123" s="10"/>
    </row>
    <row r="1124" spans="1:19" x14ac:dyDescent="0.25">
      <c r="A1124" s="10"/>
      <c r="B1124" s="4" t="str">
        <f>'CALC | Main Engine'!$B1124</f>
        <v/>
      </c>
      <c r="C1124" s="5" t="str">
        <f>'CALC | Main Engine'!$E1124</f>
        <v/>
      </c>
      <c r="D1124" s="27" t="str">
        <f>IF(ISBLANK('INPUT | Operations'!$C1129),"",'INPUT | Operations'!$C1128)</f>
        <v/>
      </c>
      <c r="E1124" s="32" t="str">
        <f>IF(ISBLANK('INPUT | Operations'!$C1129),"",'INPUT | Operations'!$C1129)</f>
        <v/>
      </c>
      <c r="F1124" s="123" t="str">
        <f t="shared" si="87"/>
        <v/>
      </c>
      <c r="G1124" s="49" t="str">
        <f t="shared" si="87"/>
        <v/>
      </c>
      <c r="H1124" s="49" t="str">
        <f t="shared" si="87"/>
        <v/>
      </c>
      <c r="I1124" s="49" t="str">
        <f t="shared" si="86"/>
        <v/>
      </c>
      <c r="J1124" s="49" t="str">
        <f t="shared" si="86"/>
        <v/>
      </c>
      <c r="K1124" s="50" t="str">
        <f t="shared" si="86"/>
        <v/>
      </c>
      <c r="L1124" s="49" t="str">
        <f t="shared" si="83"/>
        <v/>
      </c>
      <c r="M1124" s="49" t="str">
        <f t="shared" si="83"/>
        <v/>
      </c>
      <c r="N1124" s="49" t="str">
        <f t="shared" si="83"/>
        <v/>
      </c>
      <c r="O1124" s="49" t="str">
        <f t="shared" si="84"/>
        <v/>
      </c>
      <c r="P1124" s="49" t="str">
        <f t="shared" si="85"/>
        <v/>
      </c>
      <c r="Q1124" s="49" t="str">
        <f t="shared" si="85"/>
        <v/>
      </c>
      <c r="R1124" s="50" t="str">
        <f t="shared" si="85"/>
        <v/>
      </c>
      <c r="S1124" s="10"/>
    </row>
    <row r="1125" spans="1:19" x14ac:dyDescent="0.25">
      <c r="A1125" s="10"/>
      <c r="B1125" s="4" t="str">
        <f>'CALC | Main Engine'!$B1125</f>
        <v/>
      </c>
      <c r="C1125" s="5" t="str">
        <f>'CALC | Main Engine'!$E1125</f>
        <v/>
      </c>
      <c r="D1125" s="27" t="str">
        <f>IF(ISBLANK('INPUT | Operations'!$C1130),"",'INPUT | Operations'!$C1129)</f>
        <v/>
      </c>
      <c r="E1125" s="32" t="str">
        <f>IF(ISBLANK('INPUT | Operations'!$C1130),"",'INPUT | Operations'!$C1130)</f>
        <v/>
      </c>
      <c r="F1125" s="123" t="str">
        <f t="shared" si="87"/>
        <v/>
      </c>
      <c r="G1125" s="49" t="str">
        <f t="shared" si="87"/>
        <v/>
      </c>
      <c r="H1125" s="49" t="str">
        <f t="shared" si="87"/>
        <v/>
      </c>
      <c r="I1125" s="49" t="str">
        <f t="shared" si="86"/>
        <v/>
      </c>
      <c r="J1125" s="49" t="str">
        <f t="shared" si="86"/>
        <v/>
      </c>
      <c r="K1125" s="50" t="str">
        <f t="shared" si="86"/>
        <v/>
      </c>
      <c r="L1125" s="49" t="str">
        <f t="shared" si="83"/>
        <v/>
      </c>
      <c r="M1125" s="49" t="str">
        <f t="shared" si="83"/>
        <v/>
      </c>
      <c r="N1125" s="49" t="str">
        <f t="shared" si="83"/>
        <v/>
      </c>
      <c r="O1125" s="49" t="str">
        <f t="shared" si="84"/>
        <v/>
      </c>
      <c r="P1125" s="49" t="str">
        <f t="shared" si="85"/>
        <v/>
      </c>
      <c r="Q1125" s="49" t="str">
        <f t="shared" si="85"/>
        <v/>
      </c>
      <c r="R1125" s="50" t="str">
        <f t="shared" si="85"/>
        <v/>
      </c>
      <c r="S1125" s="10"/>
    </row>
    <row r="1126" spans="1:19" x14ac:dyDescent="0.25">
      <c r="A1126" s="10"/>
      <c r="B1126" s="4" t="str">
        <f>'CALC | Main Engine'!$B1126</f>
        <v/>
      </c>
      <c r="C1126" s="5" t="str">
        <f>'CALC | Main Engine'!$E1126</f>
        <v/>
      </c>
      <c r="D1126" s="27" t="str">
        <f>IF(ISBLANK('INPUT | Operations'!$C1131),"",'INPUT | Operations'!$C1130)</f>
        <v/>
      </c>
      <c r="E1126" s="32" t="str">
        <f>IF(ISBLANK('INPUT | Operations'!$C1131),"",'INPUT | Operations'!$C1131)</f>
        <v/>
      </c>
      <c r="F1126" s="123" t="str">
        <f t="shared" si="87"/>
        <v/>
      </c>
      <c r="G1126" s="49" t="str">
        <f t="shared" si="87"/>
        <v/>
      </c>
      <c r="H1126" s="49" t="str">
        <f t="shared" si="87"/>
        <v/>
      </c>
      <c r="I1126" s="49" t="str">
        <f t="shared" si="86"/>
        <v/>
      </c>
      <c r="J1126" s="49" t="str">
        <f t="shared" si="86"/>
        <v/>
      </c>
      <c r="K1126" s="50" t="str">
        <f t="shared" si="86"/>
        <v/>
      </c>
      <c r="L1126" s="49" t="str">
        <f t="shared" si="83"/>
        <v/>
      </c>
      <c r="M1126" s="49" t="str">
        <f t="shared" si="83"/>
        <v/>
      </c>
      <c r="N1126" s="49" t="str">
        <f t="shared" si="83"/>
        <v/>
      </c>
      <c r="O1126" s="49" t="str">
        <f t="shared" si="84"/>
        <v/>
      </c>
      <c r="P1126" s="49" t="str">
        <f t="shared" si="85"/>
        <v/>
      </c>
      <c r="Q1126" s="49" t="str">
        <f t="shared" si="85"/>
        <v/>
      </c>
      <c r="R1126" s="50" t="str">
        <f t="shared" si="85"/>
        <v/>
      </c>
      <c r="S1126" s="10"/>
    </row>
    <row r="1127" spans="1:19" x14ac:dyDescent="0.25">
      <c r="A1127" s="10"/>
      <c r="B1127" s="4" t="str">
        <f>'CALC | Main Engine'!$B1127</f>
        <v/>
      </c>
      <c r="C1127" s="5" t="str">
        <f>'CALC | Main Engine'!$E1127</f>
        <v/>
      </c>
      <c r="D1127" s="27" t="str">
        <f>IF(ISBLANK('INPUT | Operations'!$C1132),"",'INPUT | Operations'!$C1131)</f>
        <v/>
      </c>
      <c r="E1127" s="32" t="str">
        <f>IF(ISBLANK('INPUT | Operations'!$C1132),"",'INPUT | Operations'!$C1132)</f>
        <v/>
      </c>
      <c r="F1127" s="123" t="str">
        <f t="shared" si="87"/>
        <v/>
      </c>
      <c r="G1127" s="49" t="str">
        <f t="shared" si="87"/>
        <v/>
      </c>
      <c r="H1127" s="49" t="str">
        <f t="shared" si="87"/>
        <v/>
      </c>
      <c r="I1127" s="49" t="str">
        <f t="shared" si="86"/>
        <v/>
      </c>
      <c r="J1127" s="49" t="str">
        <f t="shared" si="86"/>
        <v/>
      </c>
      <c r="K1127" s="50" t="str">
        <f t="shared" si="86"/>
        <v/>
      </c>
      <c r="L1127" s="49" t="str">
        <f t="shared" si="83"/>
        <v/>
      </c>
      <c r="M1127" s="49" t="str">
        <f t="shared" si="83"/>
        <v/>
      </c>
      <c r="N1127" s="49" t="str">
        <f t="shared" si="83"/>
        <v/>
      </c>
      <c r="O1127" s="49" t="str">
        <f t="shared" si="84"/>
        <v/>
      </c>
      <c r="P1127" s="49" t="str">
        <f t="shared" si="85"/>
        <v/>
      </c>
      <c r="Q1127" s="49" t="str">
        <f t="shared" si="85"/>
        <v/>
      </c>
      <c r="R1127" s="50" t="str">
        <f t="shared" si="85"/>
        <v/>
      </c>
      <c r="S1127" s="10"/>
    </row>
    <row r="1128" spans="1:19" x14ac:dyDescent="0.25">
      <c r="A1128" s="10"/>
      <c r="B1128" s="4" t="str">
        <f>'CALC | Main Engine'!$B1128</f>
        <v/>
      </c>
      <c r="C1128" s="5" t="str">
        <f>'CALC | Main Engine'!$E1128</f>
        <v/>
      </c>
      <c r="D1128" s="27" t="str">
        <f>IF(ISBLANK('INPUT | Operations'!$C1133),"",'INPUT | Operations'!$C1132)</f>
        <v/>
      </c>
      <c r="E1128" s="32" t="str">
        <f>IF(ISBLANK('INPUT | Operations'!$C1133),"",'INPUT | Operations'!$C1133)</f>
        <v/>
      </c>
      <c r="F1128" s="123" t="str">
        <f t="shared" si="87"/>
        <v/>
      </c>
      <c r="G1128" s="49" t="str">
        <f t="shared" si="87"/>
        <v/>
      </c>
      <c r="H1128" s="49" t="str">
        <f t="shared" si="87"/>
        <v/>
      </c>
      <c r="I1128" s="49" t="str">
        <f t="shared" si="86"/>
        <v/>
      </c>
      <c r="J1128" s="49" t="str">
        <f t="shared" si="86"/>
        <v/>
      </c>
      <c r="K1128" s="50" t="str">
        <f t="shared" si="86"/>
        <v/>
      </c>
      <c r="L1128" s="49" t="str">
        <f t="shared" si="83"/>
        <v/>
      </c>
      <c r="M1128" s="49" t="str">
        <f t="shared" si="83"/>
        <v/>
      </c>
      <c r="N1128" s="49" t="str">
        <f t="shared" si="83"/>
        <v/>
      </c>
      <c r="O1128" s="49" t="str">
        <f t="shared" si="84"/>
        <v/>
      </c>
      <c r="P1128" s="49" t="str">
        <f t="shared" si="85"/>
        <v/>
      </c>
      <c r="Q1128" s="49" t="str">
        <f t="shared" si="85"/>
        <v/>
      </c>
      <c r="R1128" s="50" t="str">
        <f t="shared" si="85"/>
        <v/>
      </c>
      <c r="S1128" s="10"/>
    </row>
    <row r="1129" spans="1:19" x14ac:dyDescent="0.25">
      <c r="A1129" s="10"/>
      <c r="B1129" s="4" t="str">
        <f>'CALC | Main Engine'!$B1129</f>
        <v/>
      </c>
      <c r="C1129" s="5" t="str">
        <f>'CALC | Main Engine'!$E1129</f>
        <v/>
      </c>
      <c r="D1129" s="27" t="str">
        <f>IF(ISBLANK('INPUT | Operations'!$C1134),"",'INPUT | Operations'!$C1133)</f>
        <v/>
      </c>
      <c r="E1129" s="32" t="str">
        <f>IF(ISBLANK('INPUT | Operations'!$C1134),"",'INPUT | Operations'!$C1134)</f>
        <v/>
      </c>
      <c r="F1129" s="123" t="str">
        <f t="shared" si="87"/>
        <v/>
      </c>
      <c r="G1129" s="49" t="str">
        <f t="shared" si="87"/>
        <v/>
      </c>
      <c r="H1129" s="49" t="str">
        <f t="shared" si="87"/>
        <v/>
      </c>
      <c r="I1129" s="49" t="str">
        <f t="shared" si="86"/>
        <v/>
      </c>
      <c r="J1129" s="49" t="str">
        <f t="shared" si="86"/>
        <v/>
      </c>
      <c r="K1129" s="50" t="str">
        <f t="shared" si="86"/>
        <v/>
      </c>
      <c r="L1129" s="49" t="str">
        <f t="shared" si="83"/>
        <v/>
      </c>
      <c r="M1129" s="49" t="str">
        <f t="shared" si="83"/>
        <v/>
      </c>
      <c r="N1129" s="49" t="str">
        <f t="shared" si="83"/>
        <v/>
      </c>
      <c r="O1129" s="49" t="str">
        <f t="shared" si="84"/>
        <v/>
      </c>
      <c r="P1129" s="49" t="str">
        <f t="shared" si="85"/>
        <v/>
      </c>
      <c r="Q1129" s="49" t="str">
        <f t="shared" si="85"/>
        <v/>
      </c>
      <c r="R1129" s="50" t="str">
        <f t="shared" si="85"/>
        <v/>
      </c>
      <c r="S1129" s="10"/>
    </row>
    <row r="1130" spans="1:19" x14ac:dyDescent="0.25">
      <c r="A1130" s="10"/>
      <c r="B1130" s="4" t="str">
        <f>'CALC | Main Engine'!$B1130</f>
        <v/>
      </c>
      <c r="C1130" s="5" t="str">
        <f>'CALC | Main Engine'!$E1130</f>
        <v/>
      </c>
      <c r="D1130" s="27" t="str">
        <f>IF(ISBLANK('INPUT | Operations'!$C1135),"",'INPUT | Operations'!$C1134)</f>
        <v/>
      </c>
      <c r="E1130" s="32" t="str">
        <f>IF(ISBLANK('INPUT | Operations'!$C1135),"",'INPUT | Operations'!$C1135)</f>
        <v/>
      </c>
      <c r="F1130" s="123" t="str">
        <f t="shared" si="87"/>
        <v/>
      </c>
      <c r="G1130" s="49" t="str">
        <f t="shared" si="87"/>
        <v/>
      </c>
      <c r="H1130" s="49" t="str">
        <f t="shared" si="87"/>
        <v/>
      </c>
      <c r="I1130" s="49" t="str">
        <f t="shared" si="86"/>
        <v/>
      </c>
      <c r="J1130" s="49" t="str">
        <f t="shared" si="86"/>
        <v/>
      </c>
      <c r="K1130" s="50" t="str">
        <f t="shared" si="86"/>
        <v/>
      </c>
      <c r="L1130" s="49" t="str">
        <f t="shared" si="83"/>
        <v/>
      </c>
      <c r="M1130" s="49" t="str">
        <f t="shared" si="83"/>
        <v/>
      </c>
      <c r="N1130" s="49" t="str">
        <f t="shared" si="83"/>
        <v/>
      </c>
      <c r="O1130" s="49" t="str">
        <f t="shared" si="84"/>
        <v/>
      </c>
      <c r="P1130" s="49" t="str">
        <f t="shared" si="85"/>
        <v/>
      </c>
      <c r="Q1130" s="49" t="str">
        <f t="shared" si="85"/>
        <v/>
      </c>
      <c r="R1130" s="50" t="str">
        <f t="shared" si="85"/>
        <v/>
      </c>
      <c r="S1130" s="10"/>
    </row>
    <row r="1131" spans="1:19" x14ac:dyDescent="0.25">
      <c r="A1131" s="10"/>
      <c r="B1131" s="4" t="str">
        <f>'CALC | Main Engine'!$B1131</f>
        <v/>
      </c>
      <c r="C1131" s="5" t="str">
        <f>'CALC | Main Engine'!$E1131</f>
        <v/>
      </c>
      <c r="D1131" s="27" t="str">
        <f>IF(ISBLANK('INPUT | Operations'!$C1136),"",'INPUT | Operations'!$C1135)</f>
        <v/>
      </c>
      <c r="E1131" s="32" t="str">
        <f>IF(ISBLANK('INPUT | Operations'!$C1136),"",'INPUT | Operations'!$C1136)</f>
        <v/>
      </c>
      <c r="F1131" s="123" t="str">
        <f t="shared" si="87"/>
        <v/>
      </c>
      <c r="G1131" s="49" t="str">
        <f t="shared" si="87"/>
        <v/>
      </c>
      <c r="H1131" s="49" t="str">
        <f t="shared" si="87"/>
        <v/>
      </c>
      <c r="I1131" s="49" t="str">
        <f t="shared" si="86"/>
        <v/>
      </c>
      <c r="J1131" s="49" t="str">
        <f t="shared" si="86"/>
        <v/>
      </c>
      <c r="K1131" s="50" t="str">
        <f t="shared" si="86"/>
        <v/>
      </c>
      <c r="L1131" s="49" t="str">
        <f t="shared" si="83"/>
        <v/>
      </c>
      <c r="M1131" s="49" t="str">
        <f t="shared" si="83"/>
        <v/>
      </c>
      <c r="N1131" s="49" t="str">
        <f t="shared" si="83"/>
        <v/>
      </c>
      <c r="O1131" s="49" t="str">
        <f t="shared" si="84"/>
        <v/>
      </c>
      <c r="P1131" s="49" t="str">
        <f t="shared" si="85"/>
        <v/>
      </c>
      <c r="Q1131" s="49" t="str">
        <f t="shared" si="85"/>
        <v/>
      </c>
      <c r="R1131" s="50" t="str">
        <f t="shared" si="85"/>
        <v/>
      </c>
      <c r="S1131" s="10"/>
    </row>
    <row r="1132" spans="1:19" x14ac:dyDescent="0.25">
      <c r="A1132" s="10"/>
      <c r="B1132" s="4" t="str">
        <f>'CALC | Main Engine'!$B1132</f>
        <v/>
      </c>
      <c r="C1132" s="5" t="str">
        <f>'CALC | Main Engine'!$E1132</f>
        <v/>
      </c>
      <c r="D1132" s="27" t="str">
        <f>IF(ISBLANK('INPUT | Operations'!$C1137),"",'INPUT | Operations'!$C1136)</f>
        <v/>
      </c>
      <c r="E1132" s="32" t="str">
        <f>IF(ISBLANK('INPUT | Operations'!$C1137),"",'INPUT | Operations'!$C1137)</f>
        <v/>
      </c>
      <c r="F1132" s="123" t="str">
        <f t="shared" si="87"/>
        <v/>
      </c>
      <c r="G1132" s="49" t="str">
        <f t="shared" si="87"/>
        <v/>
      </c>
      <c r="H1132" s="49" t="str">
        <f t="shared" si="87"/>
        <v/>
      </c>
      <c r="I1132" s="49" t="str">
        <f t="shared" si="86"/>
        <v/>
      </c>
      <c r="J1132" s="49" t="str">
        <f t="shared" si="86"/>
        <v/>
      </c>
      <c r="K1132" s="50" t="str">
        <f t="shared" si="86"/>
        <v/>
      </c>
      <c r="L1132" s="49" t="str">
        <f t="shared" si="83"/>
        <v/>
      </c>
      <c r="M1132" s="49" t="str">
        <f t="shared" si="83"/>
        <v/>
      </c>
      <c r="N1132" s="49" t="str">
        <f t="shared" si="83"/>
        <v/>
      </c>
      <c r="O1132" s="49" t="str">
        <f t="shared" si="84"/>
        <v/>
      </c>
      <c r="P1132" s="49" t="str">
        <f t="shared" si="85"/>
        <v/>
      </c>
      <c r="Q1132" s="49" t="str">
        <f t="shared" si="85"/>
        <v/>
      </c>
      <c r="R1132" s="50" t="str">
        <f t="shared" si="85"/>
        <v/>
      </c>
      <c r="S1132" s="10"/>
    </row>
    <row r="1133" spans="1:19" x14ac:dyDescent="0.25">
      <c r="A1133" s="10"/>
      <c r="B1133" s="4" t="str">
        <f>'CALC | Main Engine'!$B1133</f>
        <v/>
      </c>
      <c r="C1133" s="5" t="str">
        <f>'CALC | Main Engine'!$E1133</f>
        <v/>
      </c>
      <c r="D1133" s="27" t="str">
        <f>IF(ISBLANK('INPUT | Operations'!$C1138),"",'INPUT | Operations'!$C1137)</f>
        <v/>
      </c>
      <c r="E1133" s="32" t="str">
        <f>IF(ISBLANK('INPUT | Operations'!$C1138),"",'INPUT | Operations'!$C1138)</f>
        <v/>
      </c>
      <c r="F1133" s="123" t="str">
        <f t="shared" si="87"/>
        <v/>
      </c>
      <c r="G1133" s="49" t="str">
        <f t="shared" si="87"/>
        <v/>
      </c>
      <c r="H1133" s="49" t="str">
        <f t="shared" si="87"/>
        <v/>
      </c>
      <c r="I1133" s="49" t="str">
        <f t="shared" si="86"/>
        <v/>
      </c>
      <c r="J1133" s="49" t="str">
        <f t="shared" si="86"/>
        <v/>
      </c>
      <c r="K1133" s="50" t="str">
        <f t="shared" si="86"/>
        <v/>
      </c>
      <c r="L1133" s="49" t="str">
        <f t="shared" si="83"/>
        <v/>
      </c>
      <c r="M1133" s="49" t="str">
        <f t="shared" si="83"/>
        <v/>
      </c>
      <c r="N1133" s="49" t="str">
        <f t="shared" si="83"/>
        <v/>
      </c>
      <c r="O1133" s="49" t="str">
        <f t="shared" si="84"/>
        <v/>
      </c>
      <c r="P1133" s="49" t="str">
        <f t="shared" si="85"/>
        <v/>
      </c>
      <c r="Q1133" s="49" t="str">
        <f t="shared" si="85"/>
        <v/>
      </c>
      <c r="R1133" s="50" t="str">
        <f t="shared" si="85"/>
        <v/>
      </c>
      <c r="S1133" s="10"/>
    </row>
    <row r="1134" spans="1:19" x14ac:dyDescent="0.25">
      <c r="A1134" s="10"/>
      <c r="B1134" s="4" t="str">
        <f>'CALC | Main Engine'!$B1134</f>
        <v/>
      </c>
      <c r="C1134" s="5" t="str">
        <f>'CALC | Main Engine'!$E1134</f>
        <v/>
      </c>
      <c r="D1134" s="27" t="str">
        <f>IF(ISBLANK('INPUT | Operations'!$C1139),"",'INPUT | Operations'!$C1138)</f>
        <v/>
      </c>
      <c r="E1134" s="32" t="str">
        <f>IF(ISBLANK('INPUT | Operations'!$C1139),"",'INPUT | Operations'!$C1139)</f>
        <v/>
      </c>
      <c r="F1134" s="123" t="str">
        <f t="shared" si="87"/>
        <v/>
      </c>
      <c r="G1134" s="49" t="str">
        <f t="shared" si="87"/>
        <v/>
      </c>
      <c r="H1134" s="49" t="str">
        <f t="shared" si="87"/>
        <v/>
      </c>
      <c r="I1134" s="49" t="str">
        <f t="shared" si="86"/>
        <v/>
      </c>
      <c r="J1134" s="49" t="str">
        <f t="shared" si="86"/>
        <v/>
      </c>
      <c r="K1134" s="50" t="str">
        <f t="shared" si="86"/>
        <v/>
      </c>
      <c r="L1134" s="49" t="str">
        <f t="shared" si="83"/>
        <v/>
      </c>
      <c r="M1134" s="49" t="str">
        <f t="shared" si="83"/>
        <v/>
      </c>
      <c r="N1134" s="49" t="str">
        <f t="shared" si="83"/>
        <v/>
      </c>
      <c r="O1134" s="49" t="str">
        <f t="shared" si="84"/>
        <v/>
      </c>
      <c r="P1134" s="49" t="str">
        <f t="shared" si="85"/>
        <v/>
      </c>
      <c r="Q1134" s="49" t="str">
        <f t="shared" si="85"/>
        <v/>
      </c>
      <c r="R1134" s="50" t="str">
        <f t="shared" si="85"/>
        <v/>
      </c>
      <c r="S1134" s="10"/>
    </row>
    <row r="1135" spans="1:19" x14ac:dyDescent="0.25">
      <c r="A1135" s="10"/>
      <c r="B1135" s="4" t="str">
        <f>'CALC | Main Engine'!$B1135</f>
        <v/>
      </c>
      <c r="C1135" s="5" t="str">
        <f>'CALC | Main Engine'!$E1135</f>
        <v/>
      </c>
      <c r="D1135" s="27" t="str">
        <f>IF(ISBLANK('INPUT | Operations'!$C1140),"",'INPUT | Operations'!$C1139)</f>
        <v/>
      </c>
      <c r="E1135" s="32" t="str">
        <f>IF(ISBLANK('INPUT | Operations'!$C1140),"",'INPUT | Operations'!$C1140)</f>
        <v/>
      </c>
      <c r="F1135" s="123" t="str">
        <f t="shared" si="87"/>
        <v/>
      </c>
      <c r="G1135" s="49" t="str">
        <f t="shared" si="87"/>
        <v/>
      </c>
      <c r="H1135" s="49" t="str">
        <f t="shared" si="87"/>
        <v/>
      </c>
      <c r="I1135" s="49" t="str">
        <f t="shared" si="86"/>
        <v/>
      </c>
      <c r="J1135" s="49" t="str">
        <f t="shared" si="86"/>
        <v/>
      </c>
      <c r="K1135" s="50" t="str">
        <f t="shared" si="86"/>
        <v/>
      </c>
      <c r="L1135" s="49" t="str">
        <f t="shared" si="83"/>
        <v/>
      </c>
      <c r="M1135" s="49" t="str">
        <f t="shared" si="83"/>
        <v/>
      </c>
      <c r="N1135" s="49" t="str">
        <f t="shared" si="83"/>
        <v/>
      </c>
      <c r="O1135" s="49" t="str">
        <f t="shared" si="84"/>
        <v/>
      </c>
      <c r="P1135" s="49" t="str">
        <f t="shared" si="85"/>
        <v/>
      </c>
      <c r="Q1135" s="49" t="str">
        <f t="shared" si="85"/>
        <v/>
      </c>
      <c r="R1135" s="50" t="str">
        <f t="shared" si="85"/>
        <v/>
      </c>
      <c r="S1135" s="10"/>
    </row>
    <row r="1136" spans="1:19" x14ac:dyDescent="0.25">
      <c r="A1136" s="10"/>
      <c r="B1136" s="4" t="str">
        <f>'CALC | Main Engine'!$B1136</f>
        <v/>
      </c>
      <c r="C1136" s="5" t="str">
        <f>'CALC | Main Engine'!$E1136</f>
        <v/>
      </c>
      <c r="D1136" s="27" t="str">
        <f>IF(ISBLANK('INPUT | Operations'!$C1141),"",'INPUT | Operations'!$C1140)</f>
        <v/>
      </c>
      <c r="E1136" s="32" t="str">
        <f>IF(ISBLANK('INPUT | Operations'!$C1141),"",'INPUT | Operations'!$C1141)</f>
        <v/>
      </c>
      <c r="F1136" s="123" t="str">
        <f t="shared" si="87"/>
        <v/>
      </c>
      <c r="G1136" s="49" t="str">
        <f t="shared" si="87"/>
        <v/>
      </c>
      <c r="H1136" s="49" t="str">
        <f t="shared" si="87"/>
        <v/>
      </c>
      <c r="I1136" s="49" t="str">
        <f t="shared" si="86"/>
        <v/>
      </c>
      <c r="J1136" s="49" t="str">
        <f t="shared" si="86"/>
        <v/>
      </c>
      <c r="K1136" s="50" t="str">
        <f t="shared" si="86"/>
        <v/>
      </c>
      <c r="L1136" s="49" t="str">
        <f t="shared" si="83"/>
        <v/>
      </c>
      <c r="M1136" s="49" t="str">
        <f t="shared" si="83"/>
        <v/>
      </c>
      <c r="N1136" s="49" t="str">
        <f t="shared" si="83"/>
        <v/>
      </c>
      <c r="O1136" s="49" t="str">
        <f t="shared" si="84"/>
        <v/>
      </c>
      <c r="P1136" s="49" t="str">
        <f t="shared" si="85"/>
        <v/>
      </c>
      <c r="Q1136" s="49" t="str">
        <f t="shared" si="85"/>
        <v/>
      </c>
      <c r="R1136" s="50" t="str">
        <f t="shared" si="85"/>
        <v/>
      </c>
      <c r="S1136" s="10"/>
    </row>
    <row r="1137" spans="1:19" x14ac:dyDescent="0.25">
      <c r="A1137" s="10"/>
      <c r="B1137" s="4" t="str">
        <f>'CALC | Main Engine'!$B1137</f>
        <v/>
      </c>
      <c r="C1137" s="5" t="str">
        <f>'CALC | Main Engine'!$E1137</f>
        <v/>
      </c>
      <c r="D1137" s="27" t="str">
        <f>IF(ISBLANK('INPUT | Operations'!$C1142),"",'INPUT | Operations'!$C1141)</f>
        <v/>
      </c>
      <c r="E1137" s="32" t="str">
        <f>IF(ISBLANK('INPUT | Operations'!$C1142),"",'INPUT | Operations'!$C1142)</f>
        <v/>
      </c>
      <c r="F1137" s="123" t="str">
        <f t="shared" si="87"/>
        <v/>
      </c>
      <c r="G1137" s="49" t="str">
        <f t="shared" si="87"/>
        <v/>
      </c>
      <c r="H1137" s="49" t="str">
        <f t="shared" si="87"/>
        <v/>
      </c>
      <c r="I1137" s="49" t="str">
        <f t="shared" si="86"/>
        <v/>
      </c>
      <c r="J1137" s="49" t="str">
        <f t="shared" si="86"/>
        <v/>
      </c>
      <c r="K1137" s="50" t="str">
        <f t="shared" si="86"/>
        <v/>
      </c>
      <c r="L1137" s="49" t="str">
        <f t="shared" si="83"/>
        <v/>
      </c>
      <c r="M1137" s="49" t="str">
        <f t="shared" si="83"/>
        <v/>
      </c>
      <c r="N1137" s="49" t="str">
        <f t="shared" si="83"/>
        <v/>
      </c>
      <c r="O1137" s="49" t="str">
        <f t="shared" si="84"/>
        <v/>
      </c>
      <c r="P1137" s="49" t="str">
        <f t="shared" si="85"/>
        <v/>
      </c>
      <c r="Q1137" s="49" t="str">
        <f t="shared" si="85"/>
        <v/>
      </c>
      <c r="R1137" s="50" t="str">
        <f t="shared" si="85"/>
        <v/>
      </c>
      <c r="S1137" s="10"/>
    </row>
    <row r="1138" spans="1:19" x14ac:dyDescent="0.25">
      <c r="A1138" s="10"/>
      <c r="B1138" s="4" t="str">
        <f>'CALC | Main Engine'!$B1138</f>
        <v/>
      </c>
      <c r="C1138" s="5" t="str">
        <f>'CALC | Main Engine'!$E1138</f>
        <v/>
      </c>
      <c r="D1138" s="27" t="str">
        <f>IF(ISBLANK('INPUT | Operations'!$C1143),"",'INPUT | Operations'!$C1142)</f>
        <v/>
      </c>
      <c r="E1138" s="32" t="str">
        <f>IF(ISBLANK('INPUT | Operations'!$C1143),"",'INPUT | Operations'!$C1143)</f>
        <v/>
      </c>
      <c r="F1138" s="123" t="str">
        <f t="shared" si="87"/>
        <v/>
      </c>
      <c r="G1138" s="49" t="str">
        <f t="shared" si="87"/>
        <v/>
      </c>
      <c r="H1138" s="49" t="str">
        <f t="shared" si="87"/>
        <v/>
      </c>
      <c r="I1138" s="49" t="str">
        <f t="shared" si="86"/>
        <v/>
      </c>
      <c r="J1138" s="49" t="str">
        <f t="shared" si="86"/>
        <v/>
      </c>
      <c r="K1138" s="50" t="str">
        <f t="shared" si="86"/>
        <v/>
      </c>
      <c r="L1138" s="49" t="str">
        <f t="shared" si="83"/>
        <v/>
      </c>
      <c r="M1138" s="49" t="str">
        <f t="shared" si="83"/>
        <v/>
      </c>
      <c r="N1138" s="49" t="str">
        <f t="shared" si="83"/>
        <v/>
      </c>
      <c r="O1138" s="49" t="str">
        <f t="shared" si="84"/>
        <v/>
      </c>
      <c r="P1138" s="49" t="str">
        <f t="shared" si="85"/>
        <v/>
      </c>
      <c r="Q1138" s="49" t="str">
        <f t="shared" si="85"/>
        <v/>
      </c>
      <c r="R1138" s="50" t="str">
        <f t="shared" si="85"/>
        <v/>
      </c>
      <c r="S1138" s="10"/>
    </row>
    <row r="1139" spans="1:19" x14ac:dyDescent="0.25">
      <c r="A1139" s="10"/>
      <c r="B1139" s="4" t="str">
        <f>'CALC | Main Engine'!$B1139</f>
        <v/>
      </c>
      <c r="C1139" s="5" t="str">
        <f>'CALC | Main Engine'!$E1139</f>
        <v/>
      </c>
      <c r="D1139" s="27" t="str">
        <f>IF(ISBLANK('INPUT | Operations'!$C1144),"",'INPUT | Operations'!$C1143)</f>
        <v/>
      </c>
      <c r="E1139" s="32" t="str">
        <f>IF(ISBLANK('INPUT | Operations'!$C1144),"",'INPUT | Operations'!$C1144)</f>
        <v/>
      </c>
      <c r="F1139" s="123" t="str">
        <f t="shared" si="87"/>
        <v/>
      </c>
      <c r="G1139" s="49" t="str">
        <f t="shared" si="87"/>
        <v/>
      </c>
      <c r="H1139" s="49" t="str">
        <f t="shared" si="87"/>
        <v/>
      </c>
      <c r="I1139" s="49" t="str">
        <f t="shared" si="86"/>
        <v/>
      </c>
      <c r="J1139" s="49" t="str">
        <f t="shared" si="86"/>
        <v/>
      </c>
      <c r="K1139" s="50" t="str">
        <f t="shared" si="86"/>
        <v/>
      </c>
      <c r="L1139" s="49" t="str">
        <f t="shared" si="83"/>
        <v/>
      </c>
      <c r="M1139" s="49" t="str">
        <f t="shared" si="83"/>
        <v/>
      </c>
      <c r="N1139" s="49" t="str">
        <f t="shared" si="83"/>
        <v/>
      </c>
      <c r="O1139" s="49" t="str">
        <f t="shared" si="84"/>
        <v/>
      </c>
      <c r="P1139" s="49" t="str">
        <f t="shared" si="85"/>
        <v/>
      </c>
      <c r="Q1139" s="49" t="str">
        <f t="shared" si="85"/>
        <v/>
      </c>
      <c r="R1139" s="50" t="str">
        <f t="shared" si="85"/>
        <v/>
      </c>
      <c r="S1139" s="10"/>
    </row>
    <row r="1140" spans="1:19" x14ac:dyDescent="0.25">
      <c r="A1140" s="10"/>
      <c r="B1140" s="4" t="str">
        <f>'CALC | Main Engine'!$B1140</f>
        <v/>
      </c>
      <c r="C1140" s="5" t="str">
        <f>'CALC | Main Engine'!$E1140</f>
        <v/>
      </c>
      <c r="D1140" s="27" t="str">
        <f>IF(ISBLANK('INPUT | Operations'!$C1145),"",'INPUT | Operations'!$C1144)</f>
        <v/>
      </c>
      <c r="E1140" s="32" t="str">
        <f>IF(ISBLANK('INPUT | Operations'!$C1145),"",'INPUT | Operations'!$C1145)</f>
        <v/>
      </c>
      <c r="F1140" s="123" t="str">
        <f t="shared" si="87"/>
        <v/>
      </c>
      <c r="G1140" s="49" t="str">
        <f t="shared" si="87"/>
        <v/>
      </c>
      <c r="H1140" s="49" t="str">
        <f t="shared" si="87"/>
        <v/>
      </c>
      <c r="I1140" s="49" t="str">
        <f t="shared" si="86"/>
        <v/>
      </c>
      <c r="J1140" s="49" t="str">
        <f t="shared" si="86"/>
        <v/>
      </c>
      <c r="K1140" s="50" t="str">
        <f t="shared" si="86"/>
        <v/>
      </c>
      <c r="L1140" s="49" t="str">
        <f t="shared" si="83"/>
        <v/>
      </c>
      <c r="M1140" s="49" t="str">
        <f t="shared" si="83"/>
        <v/>
      </c>
      <c r="N1140" s="49" t="str">
        <f t="shared" si="83"/>
        <v/>
      </c>
      <c r="O1140" s="49" t="str">
        <f t="shared" si="84"/>
        <v/>
      </c>
      <c r="P1140" s="49" t="str">
        <f t="shared" si="85"/>
        <v/>
      </c>
      <c r="Q1140" s="49" t="str">
        <f t="shared" si="85"/>
        <v/>
      </c>
      <c r="R1140" s="50" t="str">
        <f t="shared" si="85"/>
        <v/>
      </c>
      <c r="S1140" s="10"/>
    </row>
    <row r="1141" spans="1:19" x14ac:dyDescent="0.25">
      <c r="A1141" s="10"/>
      <c r="B1141" s="4" t="str">
        <f>'CALC | Main Engine'!$B1141</f>
        <v/>
      </c>
      <c r="C1141" s="5" t="str">
        <f>'CALC | Main Engine'!$E1141</f>
        <v/>
      </c>
      <c r="D1141" s="27" t="str">
        <f>IF(ISBLANK('INPUT | Operations'!$C1146),"",'INPUT | Operations'!$C1145)</f>
        <v/>
      </c>
      <c r="E1141" s="32" t="str">
        <f>IF(ISBLANK('INPUT | Operations'!$C1146),"",'INPUT | Operations'!$C1146)</f>
        <v/>
      </c>
      <c r="F1141" s="123" t="str">
        <f t="shared" si="87"/>
        <v/>
      </c>
      <c r="G1141" s="49" t="str">
        <f t="shared" si="87"/>
        <v/>
      </c>
      <c r="H1141" s="49" t="str">
        <f t="shared" si="87"/>
        <v/>
      </c>
      <c r="I1141" s="49" t="str">
        <f t="shared" si="86"/>
        <v/>
      </c>
      <c r="J1141" s="49" t="str">
        <f t="shared" si="86"/>
        <v/>
      </c>
      <c r="K1141" s="50" t="str">
        <f t="shared" si="86"/>
        <v/>
      </c>
      <c r="L1141" s="49" t="str">
        <f t="shared" si="83"/>
        <v/>
      </c>
      <c r="M1141" s="49" t="str">
        <f t="shared" si="83"/>
        <v/>
      </c>
      <c r="N1141" s="49" t="str">
        <f t="shared" si="83"/>
        <v/>
      </c>
      <c r="O1141" s="49" t="str">
        <f t="shared" si="84"/>
        <v/>
      </c>
      <c r="P1141" s="49" t="str">
        <f t="shared" si="85"/>
        <v/>
      </c>
      <c r="Q1141" s="49" t="str">
        <f t="shared" si="85"/>
        <v/>
      </c>
      <c r="R1141" s="50" t="str">
        <f t="shared" si="85"/>
        <v/>
      </c>
      <c r="S1141" s="10"/>
    </row>
    <row r="1142" spans="1:19" x14ac:dyDescent="0.25">
      <c r="A1142" s="10"/>
      <c r="B1142" s="4" t="str">
        <f>'CALC | Main Engine'!$B1142</f>
        <v/>
      </c>
      <c r="C1142" s="5" t="str">
        <f>'CALC | Main Engine'!$E1142</f>
        <v/>
      </c>
      <c r="D1142" s="27" t="str">
        <f>IF(ISBLANK('INPUT | Operations'!$C1147),"",'INPUT | Operations'!$C1146)</f>
        <v/>
      </c>
      <c r="E1142" s="32" t="str">
        <f>IF(ISBLANK('INPUT | Operations'!$C1147),"",'INPUT | Operations'!$C1147)</f>
        <v/>
      </c>
      <c r="F1142" s="123" t="str">
        <f t="shared" si="87"/>
        <v/>
      </c>
      <c r="G1142" s="49" t="str">
        <f t="shared" si="87"/>
        <v/>
      </c>
      <c r="H1142" s="49" t="str">
        <f t="shared" si="87"/>
        <v/>
      </c>
      <c r="I1142" s="49" t="str">
        <f t="shared" si="86"/>
        <v/>
      </c>
      <c r="J1142" s="49" t="str">
        <f t="shared" si="86"/>
        <v/>
      </c>
      <c r="K1142" s="50" t="str">
        <f t="shared" si="86"/>
        <v/>
      </c>
      <c r="L1142" s="49" t="str">
        <f t="shared" si="83"/>
        <v/>
      </c>
      <c r="M1142" s="49" t="str">
        <f t="shared" si="83"/>
        <v/>
      </c>
      <c r="N1142" s="49" t="str">
        <f t="shared" si="83"/>
        <v/>
      </c>
      <c r="O1142" s="49" t="str">
        <f t="shared" si="84"/>
        <v/>
      </c>
      <c r="P1142" s="49" t="str">
        <f t="shared" si="85"/>
        <v/>
      </c>
      <c r="Q1142" s="49" t="str">
        <f t="shared" si="85"/>
        <v/>
      </c>
      <c r="R1142" s="50" t="str">
        <f t="shared" si="85"/>
        <v/>
      </c>
      <c r="S1142" s="10"/>
    </row>
    <row r="1143" spans="1:19" x14ac:dyDescent="0.25">
      <c r="A1143" s="10"/>
      <c r="B1143" s="4" t="str">
        <f>'CALC | Main Engine'!$B1143</f>
        <v/>
      </c>
      <c r="C1143" s="5" t="str">
        <f>'CALC | Main Engine'!$E1143</f>
        <v/>
      </c>
      <c r="D1143" s="27" t="str">
        <f>IF(ISBLANK('INPUT | Operations'!$C1148),"",'INPUT | Operations'!$C1147)</f>
        <v/>
      </c>
      <c r="E1143" s="32" t="str">
        <f>IF(ISBLANK('INPUT | Operations'!$C1148),"",'INPUT | Operations'!$C1148)</f>
        <v/>
      </c>
      <c r="F1143" s="123" t="str">
        <f t="shared" si="87"/>
        <v/>
      </c>
      <c r="G1143" s="49" t="str">
        <f t="shared" si="87"/>
        <v/>
      </c>
      <c r="H1143" s="49" t="str">
        <f t="shared" si="87"/>
        <v/>
      </c>
      <c r="I1143" s="49" t="str">
        <f t="shared" si="86"/>
        <v/>
      </c>
      <c r="J1143" s="49" t="str">
        <f t="shared" si="86"/>
        <v/>
      </c>
      <c r="K1143" s="50" t="str">
        <f t="shared" si="86"/>
        <v/>
      </c>
      <c r="L1143" s="49" t="str">
        <f t="shared" si="83"/>
        <v/>
      </c>
      <c r="M1143" s="49" t="str">
        <f t="shared" si="83"/>
        <v/>
      </c>
      <c r="N1143" s="49" t="str">
        <f t="shared" si="83"/>
        <v/>
      </c>
      <c r="O1143" s="49" t="str">
        <f t="shared" si="84"/>
        <v/>
      </c>
      <c r="P1143" s="49" t="str">
        <f t="shared" si="85"/>
        <v/>
      </c>
      <c r="Q1143" s="49" t="str">
        <f t="shared" si="85"/>
        <v/>
      </c>
      <c r="R1143" s="50" t="str">
        <f t="shared" si="85"/>
        <v/>
      </c>
      <c r="S1143" s="10"/>
    </row>
    <row r="1144" spans="1:19" x14ac:dyDescent="0.25">
      <c r="A1144" s="10"/>
      <c r="B1144" s="4" t="str">
        <f>'CALC | Main Engine'!$B1144</f>
        <v/>
      </c>
      <c r="C1144" s="5" t="str">
        <f>'CALC | Main Engine'!$E1144</f>
        <v/>
      </c>
      <c r="D1144" s="27" t="str">
        <f>IF(ISBLANK('INPUT | Operations'!$C1149),"",'INPUT | Operations'!$C1148)</f>
        <v/>
      </c>
      <c r="E1144" s="32" t="str">
        <f>IF(ISBLANK('INPUT | Operations'!$C1149),"",'INPUT | Operations'!$C1149)</f>
        <v/>
      </c>
      <c r="F1144" s="123" t="str">
        <f t="shared" si="87"/>
        <v/>
      </c>
      <c r="G1144" s="49" t="str">
        <f t="shared" si="87"/>
        <v/>
      </c>
      <c r="H1144" s="49" t="str">
        <f t="shared" si="87"/>
        <v/>
      </c>
      <c r="I1144" s="49" t="str">
        <f t="shared" si="86"/>
        <v/>
      </c>
      <c r="J1144" s="49" t="str">
        <f t="shared" si="86"/>
        <v/>
      </c>
      <c r="K1144" s="50" t="str">
        <f t="shared" si="86"/>
        <v/>
      </c>
      <c r="L1144" s="49" t="str">
        <f t="shared" si="83"/>
        <v/>
      </c>
      <c r="M1144" s="49" t="str">
        <f t="shared" si="83"/>
        <v/>
      </c>
      <c r="N1144" s="49" t="str">
        <f t="shared" si="83"/>
        <v/>
      </c>
      <c r="O1144" s="49" t="str">
        <f t="shared" si="84"/>
        <v/>
      </c>
      <c r="P1144" s="49" t="str">
        <f t="shared" si="85"/>
        <v/>
      </c>
      <c r="Q1144" s="49" t="str">
        <f t="shared" si="85"/>
        <v/>
      </c>
      <c r="R1144" s="50" t="str">
        <f t="shared" si="85"/>
        <v/>
      </c>
      <c r="S1144" s="10"/>
    </row>
    <row r="1145" spans="1:19" x14ac:dyDescent="0.25">
      <c r="A1145" s="10"/>
      <c r="B1145" s="4" t="str">
        <f>'CALC | Main Engine'!$B1145</f>
        <v/>
      </c>
      <c r="C1145" s="5" t="str">
        <f>'CALC | Main Engine'!$E1145</f>
        <v/>
      </c>
      <c r="D1145" s="27" t="str">
        <f>IF(ISBLANK('INPUT | Operations'!$C1150),"",'INPUT | Operations'!$C1149)</f>
        <v/>
      </c>
      <c r="E1145" s="32" t="str">
        <f>IF(ISBLANK('INPUT | Operations'!$C1150),"",'INPUT | Operations'!$C1150)</f>
        <v/>
      </c>
      <c r="F1145" s="123" t="str">
        <f t="shared" si="87"/>
        <v/>
      </c>
      <c r="G1145" s="49" t="str">
        <f t="shared" si="87"/>
        <v/>
      </c>
      <c r="H1145" s="49" t="str">
        <f t="shared" si="87"/>
        <v/>
      </c>
      <c r="I1145" s="49" t="str">
        <f t="shared" si="86"/>
        <v/>
      </c>
      <c r="J1145" s="49" t="str">
        <f t="shared" si="86"/>
        <v/>
      </c>
      <c r="K1145" s="50" t="str">
        <f t="shared" si="86"/>
        <v/>
      </c>
      <c r="L1145" s="49" t="str">
        <f t="shared" si="83"/>
        <v/>
      </c>
      <c r="M1145" s="49" t="str">
        <f t="shared" si="83"/>
        <v/>
      </c>
      <c r="N1145" s="49" t="str">
        <f t="shared" si="83"/>
        <v/>
      </c>
      <c r="O1145" s="49" t="str">
        <f t="shared" si="84"/>
        <v/>
      </c>
      <c r="P1145" s="49" t="str">
        <f t="shared" si="85"/>
        <v/>
      </c>
      <c r="Q1145" s="49" t="str">
        <f t="shared" si="85"/>
        <v/>
      </c>
      <c r="R1145" s="50" t="str">
        <f t="shared" si="85"/>
        <v/>
      </c>
      <c r="S1145" s="10"/>
    </row>
    <row r="1146" spans="1:19" x14ac:dyDescent="0.25">
      <c r="A1146" s="10"/>
      <c r="B1146" s="4" t="str">
        <f>'CALC | Main Engine'!$B1146</f>
        <v/>
      </c>
      <c r="C1146" s="5" t="str">
        <f>'CALC | Main Engine'!$E1146</f>
        <v/>
      </c>
      <c r="D1146" s="27" t="str">
        <f>IF(ISBLANK('INPUT | Operations'!$C1151),"",'INPUT | Operations'!$C1150)</f>
        <v/>
      </c>
      <c r="E1146" s="32" t="str">
        <f>IF(ISBLANK('INPUT | Operations'!$C1151),"",'INPUT | Operations'!$C1151)</f>
        <v/>
      </c>
      <c r="F1146" s="123" t="str">
        <f t="shared" si="87"/>
        <v/>
      </c>
      <c r="G1146" s="49" t="str">
        <f t="shared" si="87"/>
        <v/>
      </c>
      <c r="H1146" s="49" t="str">
        <f t="shared" si="87"/>
        <v/>
      </c>
      <c r="I1146" s="49" t="str">
        <f t="shared" si="86"/>
        <v/>
      </c>
      <c r="J1146" s="49" t="str">
        <f t="shared" si="86"/>
        <v/>
      </c>
      <c r="K1146" s="50" t="str">
        <f t="shared" si="86"/>
        <v/>
      </c>
      <c r="L1146" s="49" t="str">
        <f t="shared" si="83"/>
        <v/>
      </c>
      <c r="M1146" s="49" t="str">
        <f t="shared" si="83"/>
        <v/>
      </c>
      <c r="N1146" s="49" t="str">
        <f t="shared" si="83"/>
        <v/>
      </c>
      <c r="O1146" s="49" t="str">
        <f t="shared" si="84"/>
        <v/>
      </c>
      <c r="P1146" s="49" t="str">
        <f t="shared" si="85"/>
        <v/>
      </c>
      <c r="Q1146" s="49" t="str">
        <f t="shared" si="85"/>
        <v/>
      </c>
      <c r="R1146" s="50" t="str">
        <f t="shared" si="85"/>
        <v/>
      </c>
      <c r="S1146" s="10"/>
    </row>
    <row r="1147" spans="1:19" x14ac:dyDescent="0.25">
      <c r="A1147" s="10"/>
      <c r="B1147" s="4" t="str">
        <f>'CALC | Main Engine'!$B1147</f>
        <v/>
      </c>
      <c r="C1147" s="5" t="str">
        <f>'CALC | Main Engine'!$E1147</f>
        <v/>
      </c>
      <c r="D1147" s="27" t="str">
        <f>IF(ISBLANK('INPUT | Operations'!$C1152),"",'INPUT | Operations'!$C1151)</f>
        <v/>
      </c>
      <c r="E1147" s="32" t="str">
        <f>IF(ISBLANK('INPUT | Operations'!$C1152),"",'INPUT | Operations'!$C1152)</f>
        <v/>
      </c>
      <c r="F1147" s="123" t="str">
        <f t="shared" si="87"/>
        <v/>
      </c>
      <c r="G1147" s="49" t="str">
        <f t="shared" si="87"/>
        <v/>
      </c>
      <c r="H1147" s="49" t="str">
        <f t="shared" si="87"/>
        <v/>
      </c>
      <c r="I1147" s="49" t="str">
        <f t="shared" si="86"/>
        <v/>
      </c>
      <c r="J1147" s="49" t="str">
        <f t="shared" si="86"/>
        <v/>
      </c>
      <c r="K1147" s="50" t="str">
        <f t="shared" si="86"/>
        <v/>
      </c>
      <c r="L1147" s="49" t="str">
        <f t="shared" si="83"/>
        <v/>
      </c>
      <c r="M1147" s="49" t="str">
        <f t="shared" si="83"/>
        <v/>
      </c>
      <c r="N1147" s="49" t="str">
        <f t="shared" si="83"/>
        <v/>
      </c>
      <c r="O1147" s="49" t="str">
        <f t="shared" si="84"/>
        <v/>
      </c>
      <c r="P1147" s="49" t="str">
        <f t="shared" si="85"/>
        <v/>
      </c>
      <c r="Q1147" s="49" t="str">
        <f t="shared" si="85"/>
        <v/>
      </c>
      <c r="R1147" s="50" t="str">
        <f t="shared" si="85"/>
        <v/>
      </c>
      <c r="S1147" s="10"/>
    </row>
    <row r="1148" spans="1:19" x14ac:dyDescent="0.25">
      <c r="A1148" s="10"/>
      <c r="B1148" s="4" t="str">
        <f>'CALC | Main Engine'!$B1148</f>
        <v/>
      </c>
      <c r="C1148" s="5" t="str">
        <f>'CALC | Main Engine'!$E1148</f>
        <v/>
      </c>
      <c r="D1148" s="27" t="str">
        <f>IF(ISBLANK('INPUT | Operations'!$C1153),"",'INPUT | Operations'!$C1152)</f>
        <v/>
      </c>
      <c r="E1148" s="32" t="str">
        <f>IF(ISBLANK('INPUT | Operations'!$C1153),"",'INPUT | Operations'!$C1153)</f>
        <v/>
      </c>
      <c r="F1148" s="123" t="str">
        <f t="shared" si="87"/>
        <v/>
      </c>
      <c r="G1148" s="49" t="str">
        <f t="shared" si="87"/>
        <v/>
      </c>
      <c r="H1148" s="49" t="str">
        <f t="shared" si="87"/>
        <v/>
      </c>
      <c r="I1148" s="49" t="str">
        <f t="shared" si="86"/>
        <v/>
      </c>
      <c r="J1148" s="49" t="str">
        <f t="shared" si="86"/>
        <v/>
      </c>
      <c r="K1148" s="50" t="str">
        <f t="shared" si="86"/>
        <v/>
      </c>
      <c r="L1148" s="49" t="str">
        <f t="shared" si="83"/>
        <v/>
      </c>
      <c r="M1148" s="49" t="str">
        <f t="shared" si="83"/>
        <v/>
      </c>
      <c r="N1148" s="49" t="str">
        <f t="shared" si="83"/>
        <v/>
      </c>
      <c r="O1148" s="49" t="str">
        <f t="shared" si="84"/>
        <v/>
      </c>
      <c r="P1148" s="49" t="str">
        <f t="shared" si="85"/>
        <v/>
      </c>
      <c r="Q1148" s="49" t="str">
        <f t="shared" si="85"/>
        <v/>
      </c>
      <c r="R1148" s="50" t="str">
        <f t="shared" si="85"/>
        <v/>
      </c>
      <c r="S1148" s="10"/>
    </row>
    <row r="1149" spans="1:19" x14ac:dyDescent="0.25">
      <c r="A1149" s="10"/>
      <c r="B1149" s="4" t="str">
        <f>'CALC | Main Engine'!$B1149</f>
        <v/>
      </c>
      <c r="C1149" s="5" t="str">
        <f>'CALC | Main Engine'!$E1149</f>
        <v/>
      </c>
      <c r="D1149" s="27" t="str">
        <f>IF(ISBLANK('INPUT | Operations'!$C1154),"",'INPUT | Operations'!$C1153)</f>
        <v/>
      </c>
      <c r="E1149" s="32" t="str">
        <f>IF(ISBLANK('INPUT | Operations'!$C1154),"",'INPUT | Operations'!$C1154)</f>
        <v/>
      </c>
      <c r="F1149" s="123" t="str">
        <f t="shared" si="87"/>
        <v/>
      </c>
      <c r="G1149" s="49" t="str">
        <f t="shared" si="87"/>
        <v/>
      </c>
      <c r="H1149" s="49" t="str">
        <f t="shared" si="87"/>
        <v/>
      </c>
      <c r="I1149" s="49" t="str">
        <f t="shared" si="86"/>
        <v/>
      </c>
      <c r="J1149" s="49" t="str">
        <f t="shared" si="86"/>
        <v/>
      </c>
      <c r="K1149" s="50" t="str">
        <f t="shared" si="86"/>
        <v/>
      </c>
      <c r="L1149" s="49" t="str">
        <f t="shared" si="83"/>
        <v/>
      </c>
      <c r="M1149" s="49" t="str">
        <f t="shared" si="83"/>
        <v/>
      </c>
      <c r="N1149" s="49" t="str">
        <f t="shared" si="83"/>
        <v/>
      </c>
      <c r="O1149" s="49" t="str">
        <f t="shared" si="84"/>
        <v/>
      </c>
      <c r="P1149" s="49" t="str">
        <f t="shared" si="85"/>
        <v/>
      </c>
      <c r="Q1149" s="49" t="str">
        <f t="shared" si="85"/>
        <v/>
      </c>
      <c r="R1149" s="50" t="str">
        <f t="shared" si="85"/>
        <v/>
      </c>
      <c r="S1149" s="10"/>
    </row>
    <row r="1150" spans="1:19" x14ac:dyDescent="0.25">
      <c r="A1150" s="10"/>
      <c r="B1150" s="4" t="str">
        <f>'CALC | Main Engine'!$B1150</f>
        <v/>
      </c>
      <c r="C1150" s="5" t="str">
        <f>'CALC | Main Engine'!$E1150</f>
        <v/>
      </c>
      <c r="D1150" s="27" t="str">
        <f>IF(ISBLANK('INPUT | Operations'!$C1155),"",'INPUT | Operations'!$C1154)</f>
        <v/>
      </c>
      <c r="E1150" s="32" t="str">
        <f>IF(ISBLANK('INPUT | Operations'!$C1155),"",'INPUT | Operations'!$C1155)</f>
        <v/>
      </c>
      <c r="F1150" s="123" t="str">
        <f t="shared" si="87"/>
        <v/>
      </c>
      <c r="G1150" s="49" t="str">
        <f t="shared" si="87"/>
        <v/>
      </c>
      <c r="H1150" s="49" t="str">
        <f t="shared" si="87"/>
        <v/>
      </c>
      <c r="I1150" s="49" t="str">
        <f t="shared" si="86"/>
        <v/>
      </c>
      <c r="J1150" s="49" t="str">
        <f t="shared" si="86"/>
        <v/>
      </c>
      <c r="K1150" s="50" t="str">
        <f t="shared" si="86"/>
        <v/>
      </c>
      <c r="L1150" s="49" t="str">
        <f t="shared" si="83"/>
        <v/>
      </c>
      <c r="M1150" s="49" t="str">
        <f t="shared" si="83"/>
        <v/>
      </c>
      <c r="N1150" s="49" t="str">
        <f t="shared" si="83"/>
        <v/>
      </c>
      <c r="O1150" s="49" t="str">
        <f t="shared" si="84"/>
        <v/>
      </c>
      <c r="P1150" s="49" t="str">
        <f t="shared" si="85"/>
        <v/>
      </c>
      <c r="Q1150" s="49" t="str">
        <f t="shared" si="85"/>
        <v/>
      </c>
      <c r="R1150" s="50" t="str">
        <f t="shared" si="85"/>
        <v/>
      </c>
      <c r="S1150" s="10"/>
    </row>
    <row r="1151" spans="1:19" x14ac:dyDescent="0.25">
      <c r="A1151" s="10"/>
      <c r="B1151" s="4" t="str">
        <f>'CALC | Main Engine'!$B1151</f>
        <v/>
      </c>
      <c r="C1151" s="5" t="str">
        <f>'CALC | Main Engine'!$E1151</f>
        <v/>
      </c>
      <c r="D1151" s="27" t="str">
        <f>IF(ISBLANK('INPUT | Operations'!$C1156),"",'INPUT | Operations'!$C1155)</f>
        <v/>
      </c>
      <c r="E1151" s="32" t="str">
        <f>IF(ISBLANK('INPUT | Operations'!$C1156),"",'INPUT | Operations'!$C1156)</f>
        <v/>
      </c>
      <c r="F1151" s="123" t="str">
        <f t="shared" si="87"/>
        <v/>
      </c>
      <c r="G1151" s="49" t="str">
        <f t="shared" si="87"/>
        <v/>
      </c>
      <c r="H1151" s="49" t="str">
        <f t="shared" si="87"/>
        <v/>
      </c>
      <c r="I1151" s="49" t="str">
        <f t="shared" si="86"/>
        <v/>
      </c>
      <c r="J1151" s="49" t="str">
        <f t="shared" si="86"/>
        <v/>
      </c>
      <c r="K1151" s="50" t="str">
        <f t="shared" si="86"/>
        <v/>
      </c>
      <c r="L1151" s="49" t="str">
        <f t="shared" si="83"/>
        <v/>
      </c>
      <c r="M1151" s="49" t="str">
        <f t="shared" si="83"/>
        <v/>
      </c>
      <c r="N1151" s="49" t="str">
        <f t="shared" si="83"/>
        <v/>
      </c>
      <c r="O1151" s="49" t="str">
        <f t="shared" si="84"/>
        <v/>
      </c>
      <c r="P1151" s="49" t="str">
        <f t="shared" si="85"/>
        <v/>
      </c>
      <c r="Q1151" s="49" t="str">
        <f t="shared" si="85"/>
        <v/>
      </c>
      <c r="R1151" s="50" t="str">
        <f t="shared" si="85"/>
        <v/>
      </c>
      <c r="S1151" s="10"/>
    </row>
    <row r="1152" spans="1:19" x14ac:dyDescent="0.25">
      <c r="A1152" s="10"/>
      <c r="B1152" s="4" t="str">
        <f>'CALC | Main Engine'!$B1152</f>
        <v/>
      </c>
      <c r="C1152" s="5" t="str">
        <f>'CALC | Main Engine'!$E1152</f>
        <v/>
      </c>
      <c r="D1152" s="27" t="str">
        <f>IF(ISBLANK('INPUT | Operations'!$C1157),"",'INPUT | Operations'!$C1156)</f>
        <v/>
      </c>
      <c r="E1152" s="32" t="str">
        <f>IF(ISBLANK('INPUT | Operations'!$C1157),"",'INPUT | Operations'!$C1157)</f>
        <v/>
      </c>
      <c r="F1152" s="123" t="str">
        <f t="shared" si="87"/>
        <v/>
      </c>
      <c r="G1152" s="49" t="str">
        <f t="shared" si="87"/>
        <v/>
      </c>
      <c r="H1152" s="49" t="str">
        <f t="shared" si="87"/>
        <v/>
      </c>
      <c r="I1152" s="49" t="str">
        <f t="shared" si="86"/>
        <v/>
      </c>
      <c r="J1152" s="49" t="str">
        <f t="shared" si="86"/>
        <v/>
      </c>
      <c r="K1152" s="50" t="str">
        <f t="shared" si="86"/>
        <v/>
      </c>
      <c r="L1152" s="49" t="str">
        <f t="shared" si="83"/>
        <v/>
      </c>
      <c r="M1152" s="49" t="str">
        <f t="shared" si="83"/>
        <v/>
      </c>
      <c r="N1152" s="49" t="str">
        <f t="shared" si="83"/>
        <v/>
      </c>
      <c r="O1152" s="49" t="str">
        <f t="shared" si="84"/>
        <v/>
      </c>
      <c r="P1152" s="49" t="str">
        <f t="shared" si="85"/>
        <v/>
      </c>
      <c r="Q1152" s="49" t="str">
        <f t="shared" si="85"/>
        <v/>
      </c>
      <c r="R1152" s="50" t="str">
        <f t="shared" si="85"/>
        <v/>
      </c>
      <c r="S1152" s="10"/>
    </row>
    <row r="1153" spans="1:19" x14ac:dyDescent="0.25">
      <c r="A1153" s="10"/>
      <c r="B1153" s="4" t="str">
        <f>'CALC | Main Engine'!$B1153</f>
        <v/>
      </c>
      <c r="C1153" s="5" t="str">
        <f>'CALC | Main Engine'!$E1153</f>
        <v/>
      </c>
      <c r="D1153" s="27" t="str">
        <f>IF(ISBLANK('INPUT | Operations'!$C1158),"",'INPUT | Operations'!$C1157)</f>
        <v/>
      </c>
      <c r="E1153" s="32" t="str">
        <f>IF(ISBLANK('INPUT | Operations'!$C1158),"",'INPUT | Operations'!$C1158)</f>
        <v/>
      </c>
      <c r="F1153" s="123" t="str">
        <f t="shared" si="87"/>
        <v/>
      </c>
      <c r="G1153" s="49" t="str">
        <f t="shared" si="87"/>
        <v/>
      </c>
      <c r="H1153" s="49" t="str">
        <f t="shared" si="87"/>
        <v/>
      </c>
      <c r="I1153" s="49" t="str">
        <f t="shared" si="86"/>
        <v/>
      </c>
      <c r="J1153" s="49" t="str">
        <f t="shared" si="86"/>
        <v/>
      </c>
      <c r="K1153" s="50" t="str">
        <f t="shared" si="86"/>
        <v/>
      </c>
      <c r="L1153" s="49" t="str">
        <f t="shared" si="83"/>
        <v/>
      </c>
      <c r="M1153" s="49" t="str">
        <f t="shared" si="83"/>
        <v/>
      </c>
      <c r="N1153" s="49" t="str">
        <f t="shared" si="83"/>
        <v/>
      </c>
      <c r="O1153" s="49" t="str">
        <f t="shared" si="84"/>
        <v/>
      </c>
      <c r="P1153" s="49" t="str">
        <f t="shared" si="85"/>
        <v/>
      </c>
      <c r="Q1153" s="49" t="str">
        <f t="shared" si="85"/>
        <v/>
      </c>
      <c r="R1153" s="50" t="str">
        <f t="shared" si="85"/>
        <v/>
      </c>
      <c r="S1153" s="10"/>
    </row>
    <row r="1154" spans="1:19" x14ac:dyDescent="0.25">
      <c r="A1154" s="10"/>
      <c r="B1154" s="4" t="str">
        <f>'CALC | Main Engine'!$B1154</f>
        <v/>
      </c>
      <c r="C1154" s="5" t="str">
        <f>'CALC | Main Engine'!$E1154</f>
        <v/>
      </c>
      <c r="D1154" s="27" t="str">
        <f>IF(ISBLANK('INPUT | Operations'!$C1159),"",'INPUT | Operations'!$C1158)</f>
        <v/>
      </c>
      <c r="E1154" s="32" t="str">
        <f>IF(ISBLANK('INPUT | Operations'!$C1159),"",'INPUT | Operations'!$C1159)</f>
        <v/>
      </c>
      <c r="F1154" s="123" t="str">
        <f t="shared" si="87"/>
        <v/>
      </c>
      <c r="G1154" s="49" t="str">
        <f t="shared" si="87"/>
        <v/>
      </c>
      <c r="H1154" s="49" t="str">
        <f t="shared" si="87"/>
        <v/>
      </c>
      <c r="I1154" s="49" t="str">
        <f t="shared" si="86"/>
        <v/>
      </c>
      <c r="J1154" s="49" t="str">
        <f t="shared" si="86"/>
        <v/>
      </c>
      <c r="K1154" s="50" t="str">
        <f t="shared" si="86"/>
        <v/>
      </c>
      <c r="L1154" s="49" t="str">
        <f t="shared" si="83"/>
        <v/>
      </c>
      <c r="M1154" s="49" t="str">
        <f t="shared" si="83"/>
        <v/>
      </c>
      <c r="N1154" s="49" t="str">
        <f t="shared" si="83"/>
        <v/>
      </c>
      <c r="O1154" s="49" t="str">
        <f t="shared" si="84"/>
        <v/>
      </c>
      <c r="P1154" s="49" t="str">
        <f t="shared" si="85"/>
        <v/>
      </c>
      <c r="Q1154" s="49" t="str">
        <f t="shared" si="85"/>
        <v/>
      </c>
      <c r="R1154" s="50" t="str">
        <f t="shared" si="85"/>
        <v/>
      </c>
      <c r="S1154" s="10"/>
    </row>
    <row r="1155" spans="1:19" x14ac:dyDescent="0.25">
      <c r="A1155" s="10"/>
      <c r="B1155" s="4" t="str">
        <f>'CALC | Main Engine'!$B1155</f>
        <v/>
      </c>
      <c r="C1155" s="5" t="str">
        <f>'CALC | Main Engine'!$E1155</f>
        <v/>
      </c>
      <c r="D1155" s="27" t="str">
        <f>IF(ISBLANK('INPUT | Operations'!$C1160),"",'INPUT | Operations'!$C1159)</f>
        <v/>
      </c>
      <c r="E1155" s="32" t="str">
        <f>IF(ISBLANK('INPUT | Operations'!$C1160),"",'INPUT | Operations'!$C1160)</f>
        <v/>
      </c>
      <c r="F1155" s="123" t="str">
        <f t="shared" si="87"/>
        <v/>
      </c>
      <c r="G1155" s="49" t="str">
        <f t="shared" si="87"/>
        <v/>
      </c>
      <c r="H1155" s="49" t="str">
        <f t="shared" si="87"/>
        <v/>
      </c>
      <c r="I1155" s="49" t="str">
        <f t="shared" si="86"/>
        <v/>
      </c>
      <c r="J1155" s="49" t="str">
        <f t="shared" si="86"/>
        <v/>
      </c>
      <c r="K1155" s="50" t="str">
        <f t="shared" si="86"/>
        <v/>
      </c>
      <c r="L1155" s="49" t="str">
        <f t="shared" si="83"/>
        <v/>
      </c>
      <c r="M1155" s="49" t="str">
        <f t="shared" si="83"/>
        <v/>
      </c>
      <c r="N1155" s="49" t="str">
        <f t="shared" si="83"/>
        <v/>
      </c>
      <c r="O1155" s="49" t="str">
        <f t="shared" si="84"/>
        <v/>
      </c>
      <c r="P1155" s="49" t="str">
        <f t="shared" si="85"/>
        <v/>
      </c>
      <c r="Q1155" s="49" t="str">
        <f t="shared" si="85"/>
        <v/>
      </c>
      <c r="R1155" s="50" t="str">
        <f t="shared" si="85"/>
        <v/>
      </c>
      <c r="S1155" s="10"/>
    </row>
    <row r="1156" spans="1:19" x14ac:dyDescent="0.25">
      <c r="A1156" s="10"/>
      <c r="B1156" s="4" t="str">
        <f>'CALC | Main Engine'!$B1156</f>
        <v/>
      </c>
      <c r="C1156" s="5" t="str">
        <f>'CALC | Main Engine'!$E1156</f>
        <v/>
      </c>
      <c r="D1156" s="27" t="str">
        <f>IF(ISBLANK('INPUT | Operations'!$C1161),"",'INPUT | Operations'!$C1160)</f>
        <v/>
      </c>
      <c r="E1156" s="32" t="str">
        <f>IF(ISBLANK('INPUT | Operations'!$C1161),"",'INPUT | Operations'!$C1161)</f>
        <v/>
      </c>
      <c r="F1156" s="123" t="str">
        <f t="shared" si="87"/>
        <v/>
      </c>
      <c r="G1156" s="49" t="str">
        <f t="shared" si="87"/>
        <v/>
      </c>
      <c r="H1156" s="49" t="str">
        <f t="shared" si="87"/>
        <v/>
      </c>
      <c r="I1156" s="49" t="str">
        <f t="shared" si="86"/>
        <v/>
      </c>
      <c r="J1156" s="49" t="str">
        <f t="shared" si="86"/>
        <v/>
      </c>
      <c r="K1156" s="50" t="str">
        <f t="shared" si="86"/>
        <v/>
      </c>
      <c r="L1156" s="49" t="str">
        <f t="shared" si="83"/>
        <v/>
      </c>
      <c r="M1156" s="49" t="str">
        <f t="shared" si="83"/>
        <v/>
      </c>
      <c r="N1156" s="49" t="str">
        <f t="shared" si="83"/>
        <v/>
      </c>
      <c r="O1156" s="49" t="str">
        <f t="shared" si="84"/>
        <v/>
      </c>
      <c r="P1156" s="49" t="str">
        <f t="shared" si="85"/>
        <v/>
      </c>
      <c r="Q1156" s="49" t="str">
        <f t="shared" si="85"/>
        <v/>
      </c>
      <c r="R1156" s="50" t="str">
        <f t="shared" si="85"/>
        <v/>
      </c>
      <c r="S1156" s="10"/>
    </row>
    <row r="1157" spans="1:19" x14ac:dyDescent="0.25">
      <c r="A1157" s="10"/>
      <c r="B1157" s="4" t="str">
        <f>'CALC | Main Engine'!$B1157</f>
        <v/>
      </c>
      <c r="C1157" s="5" t="str">
        <f>'CALC | Main Engine'!$E1157</f>
        <v/>
      </c>
      <c r="D1157" s="27" t="str">
        <f>IF(ISBLANK('INPUT | Operations'!$C1162),"",'INPUT | Operations'!$C1161)</f>
        <v/>
      </c>
      <c r="E1157" s="32" t="str">
        <f>IF(ISBLANK('INPUT | Operations'!$C1162),"",'INPUT | Operations'!$C1162)</f>
        <v/>
      </c>
      <c r="F1157" s="123" t="str">
        <f t="shared" si="87"/>
        <v/>
      </c>
      <c r="G1157" s="49" t="str">
        <f t="shared" si="87"/>
        <v/>
      </c>
      <c r="H1157" s="49" t="str">
        <f t="shared" si="87"/>
        <v/>
      </c>
      <c r="I1157" s="49" t="str">
        <f t="shared" si="86"/>
        <v/>
      </c>
      <c r="J1157" s="49" t="str">
        <f t="shared" si="86"/>
        <v/>
      </c>
      <c r="K1157" s="50" t="str">
        <f t="shared" si="86"/>
        <v/>
      </c>
      <c r="L1157" s="49" t="str">
        <f t="shared" si="83"/>
        <v/>
      </c>
      <c r="M1157" s="49" t="str">
        <f t="shared" si="83"/>
        <v/>
      </c>
      <c r="N1157" s="49" t="str">
        <f t="shared" si="83"/>
        <v/>
      </c>
      <c r="O1157" s="49" t="str">
        <f t="shared" si="84"/>
        <v/>
      </c>
      <c r="P1157" s="49" t="str">
        <f t="shared" si="85"/>
        <v/>
      </c>
      <c r="Q1157" s="49" t="str">
        <f t="shared" si="85"/>
        <v/>
      </c>
      <c r="R1157" s="50" t="str">
        <f t="shared" si="85"/>
        <v/>
      </c>
      <c r="S1157" s="10"/>
    </row>
    <row r="1158" spans="1:19" x14ac:dyDescent="0.25">
      <c r="A1158" s="10"/>
      <c r="B1158" s="4" t="str">
        <f>'CALC | Main Engine'!$B1158</f>
        <v/>
      </c>
      <c r="C1158" s="5" t="str">
        <f>'CALC | Main Engine'!$E1158</f>
        <v/>
      </c>
      <c r="D1158" s="27" t="str">
        <f>IF(ISBLANK('INPUT | Operations'!$C1163),"",'INPUT | Operations'!$C1162)</f>
        <v/>
      </c>
      <c r="E1158" s="32" t="str">
        <f>IF(ISBLANK('INPUT | Operations'!$C1163),"",'INPUT | Operations'!$C1163)</f>
        <v/>
      </c>
      <c r="F1158" s="123" t="str">
        <f t="shared" si="87"/>
        <v/>
      </c>
      <c r="G1158" s="49" t="str">
        <f t="shared" si="87"/>
        <v/>
      </c>
      <c r="H1158" s="49" t="str">
        <f t="shared" si="87"/>
        <v/>
      </c>
      <c r="I1158" s="49" t="str">
        <f t="shared" si="86"/>
        <v/>
      </c>
      <c r="J1158" s="49" t="str">
        <f t="shared" si="86"/>
        <v/>
      </c>
      <c r="K1158" s="50" t="str">
        <f t="shared" si="86"/>
        <v/>
      </c>
      <c r="L1158" s="49" t="str">
        <f t="shared" si="83"/>
        <v/>
      </c>
      <c r="M1158" s="49" t="str">
        <f t="shared" si="83"/>
        <v/>
      </c>
      <c r="N1158" s="49" t="str">
        <f t="shared" si="83"/>
        <v/>
      </c>
      <c r="O1158" s="49" t="str">
        <f t="shared" si="84"/>
        <v/>
      </c>
      <c r="P1158" s="49" t="str">
        <f t="shared" si="85"/>
        <v/>
      </c>
      <c r="Q1158" s="49" t="str">
        <f t="shared" si="85"/>
        <v/>
      </c>
      <c r="R1158" s="50" t="str">
        <f t="shared" si="85"/>
        <v/>
      </c>
      <c r="S1158" s="10"/>
    </row>
    <row r="1159" spans="1:19" x14ac:dyDescent="0.25">
      <c r="A1159" s="10"/>
      <c r="B1159" s="4" t="str">
        <f>'CALC | Main Engine'!$B1159</f>
        <v/>
      </c>
      <c r="C1159" s="5" t="str">
        <f>'CALC | Main Engine'!$E1159</f>
        <v/>
      </c>
      <c r="D1159" s="27" t="str">
        <f>IF(ISBLANK('INPUT | Operations'!$C1164),"",'INPUT | Operations'!$C1163)</f>
        <v/>
      </c>
      <c r="E1159" s="32" t="str">
        <f>IF(ISBLANK('INPUT | Operations'!$C1164),"",'INPUT | Operations'!$C1164)</f>
        <v/>
      </c>
      <c r="F1159" s="123" t="str">
        <f t="shared" si="87"/>
        <v/>
      </c>
      <c r="G1159" s="49" t="str">
        <f t="shared" si="87"/>
        <v/>
      </c>
      <c r="H1159" s="49" t="str">
        <f t="shared" si="87"/>
        <v/>
      </c>
      <c r="I1159" s="49" t="str">
        <f t="shared" si="86"/>
        <v/>
      </c>
      <c r="J1159" s="49" t="str">
        <f t="shared" si="86"/>
        <v/>
      </c>
      <c r="K1159" s="50" t="str">
        <f t="shared" si="86"/>
        <v/>
      </c>
      <c r="L1159" s="49" t="str">
        <f t="shared" si="83"/>
        <v/>
      </c>
      <c r="M1159" s="49" t="str">
        <f t="shared" si="83"/>
        <v/>
      </c>
      <c r="N1159" s="49" t="str">
        <f t="shared" si="83"/>
        <v/>
      </c>
      <c r="O1159" s="49" t="str">
        <f t="shared" si="84"/>
        <v/>
      </c>
      <c r="P1159" s="49" t="str">
        <f t="shared" si="85"/>
        <v/>
      </c>
      <c r="Q1159" s="49" t="str">
        <f t="shared" si="85"/>
        <v/>
      </c>
      <c r="R1159" s="50" t="str">
        <f t="shared" si="85"/>
        <v/>
      </c>
      <c r="S1159" s="10"/>
    </row>
    <row r="1160" spans="1:19" x14ac:dyDescent="0.25">
      <c r="A1160" s="10"/>
      <c r="B1160" s="4" t="str">
        <f>'CALC | Main Engine'!$B1160</f>
        <v/>
      </c>
      <c r="C1160" s="5" t="str">
        <f>'CALC | Main Engine'!$E1160</f>
        <v/>
      </c>
      <c r="D1160" s="27" t="str">
        <f>IF(ISBLANK('INPUT | Operations'!$C1165),"",'INPUT | Operations'!$C1164)</f>
        <v/>
      </c>
      <c r="E1160" s="32" t="str">
        <f>IF(ISBLANK('INPUT | Operations'!$C1165),"",'INPUT | Operations'!$C1165)</f>
        <v/>
      </c>
      <c r="F1160" s="123" t="str">
        <f t="shared" si="87"/>
        <v/>
      </c>
      <c r="G1160" s="49" t="str">
        <f t="shared" si="87"/>
        <v/>
      </c>
      <c r="H1160" s="49" t="str">
        <f t="shared" si="87"/>
        <v/>
      </c>
      <c r="I1160" s="49" t="str">
        <f t="shared" si="86"/>
        <v/>
      </c>
      <c r="J1160" s="49" t="str">
        <f t="shared" si="86"/>
        <v/>
      </c>
      <c r="K1160" s="50" t="str">
        <f t="shared" si="86"/>
        <v/>
      </c>
      <c r="L1160" s="49" t="str">
        <f t="shared" si="83"/>
        <v/>
      </c>
      <c r="M1160" s="49" t="str">
        <f t="shared" si="83"/>
        <v/>
      </c>
      <c r="N1160" s="49" t="str">
        <f t="shared" si="83"/>
        <v/>
      </c>
      <c r="O1160" s="49" t="str">
        <f t="shared" si="84"/>
        <v/>
      </c>
      <c r="P1160" s="49" t="str">
        <f t="shared" si="85"/>
        <v/>
      </c>
      <c r="Q1160" s="49" t="str">
        <f t="shared" si="85"/>
        <v/>
      </c>
      <c r="R1160" s="50" t="str">
        <f t="shared" si="85"/>
        <v/>
      </c>
      <c r="S1160" s="10"/>
    </row>
    <row r="1161" spans="1:19" x14ac:dyDescent="0.25">
      <c r="A1161" s="10"/>
      <c r="B1161" s="4" t="str">
        <f>'CALC | Main Engine'!$B1161</f>
        <v/>
      </c>
      <c r="C1161" s="5" t="str">
        <f>'CALC | Main Engine'!$E1161</f>
        <v/>
      </c>
      <c r="D1161" s="27" t="str">
        <f>IF(ISBLANK('INPUT | Operations'!$C1166),"",'INPUT | Operations'!$C1165)</f>
        <v/>
      </c>
      <c r="E1161" s="32" t="str">
        <f>IF(ISBLANK('INPUT | Operations'!$C1166),"",'INPUT | Operations'!$C1166)</f>
        <v/>
      </c>
      <c r="F1161" s="123" t="str">
        <f t="shared" si="87"/>
        <v/>
      </c>
      <c r="G1161" s="49" t="str">
        <f t="shared" si="87"/>
        <v/>
      </c>
      <c r="H1161" s="49" t="str">
        <f t="shared" si="87"/>
        <v/>
      </c>
      <c r="I1161" s="49" t="str">
        <f t="shared" si="86"/>
        <v/>
      </c>
      <c r="J1161" s="49" t="str">
        <f t="shared" si="86"/>
        <v/>
      </c>
      <c r="K1161" s="50" t="str">
        <f t="shared" si="86"/>
        <v/>
      </c>
      <c r="L1161" s="49" t="str">
        <f t="shared" ref="L1161:N1224" si="88">IFERROR(IF(AND($E1161&gt;$D1161,MIN($D1161:$E1161)&lt;L$5,MAX($D1161:$E1161)&gt;L$4),MIN(MAX($D1161:$E1161),L$5)-MAX(MIN($D1161:$E1161),L$4),0)/(MAX($D1161:$E1161)-MIN($D1161:$E1161)),"")</f>
        <v/>
      </c>
      <c r="M1161" s="49" t="str">
        <f t="shared" si="88"/>
        <v/>
      </c>
      <c r="N1161" s="49" t="str">
        <f t="shared" si="88"/>
        <v/>
      </c>
      <c r="O1161" s="49" t="str">
        <f t="shared" ref="O1161:O1224" si="89">IFERROR(IF(AND(MIN($D1161:$E1161)&lt;O$5,MAX($D1161:$E1161)&gt;O$4),MIN(MAX($D1161:$E1161),O$5)-MAX(MIN($D1161:$E1161),O$4),0)/(MAX($D1161:$E1161)-MIN($D1161:$E1161)),"")</f>
        <v/>
      </c>
      <c r="P1161" s="49" t="str">
        <f t="shared" ref="P1161:R1224" si="90">IFERROR(IF(AND($D1161&gt;$E1161,MIN($D1161:$E1161)&lt;P$5,MAX($D1161:$E1161)&gt;P$4),MIN(MAX($D1161:$E1161),P$5)-MAX(MIN($D1161:$E1161),P$4),0)/(MAX($D1161:$E1161)-MIN($D1161:$E1161)),"")</f>
        <v/>
      </c>
      <c r="Q1161" s="49" t="str">
        <f t="shared" si="90"/>
        <v/>
      </c>
      <c r="R1161" s="50" t="str">
        <f t="shared" si="90"/>
        <v/>
      </c>
      <c r="S1161" s="10"/>
    </row>
    <row r="1162" spans="1:19" x14ac:dyDescent="0.25">
      <c r="A1162" s="10"/>
      <c r="B1162" s="4" t="str">
        <f>'CALC | Main Engine'!$B1162</f>
        <v/>
      </c>
      <c r="C1162" s="5" t="str">
        <f>'CALC | Main Engine'!$E1162</f>
        <v/>
      </c>
      <c r="D1162" s="27" t="str">
        <f>IF(ISBLANK('INPUT | Operations'!$C1167),"",'INPUT | Operations'!$C1166)</f>
        <v/>
      </c>
      <c r="E1162" s="32" t="str">
        <f>IF(ISBLANK('INPUT | Operations'!$C1167),"",'INPUT | Operations'!$C1167)</f>
        <v/>
      </c>
      <c r="F1162" s="123" t="str">
        <f t="shared" si="87"/>
        <v/>
      </c>
      <c r="G1162" s="49" t="str">
        <f t="shared" si="87"/>
        <v/>
      </c>
      <c r="H1162" s="49" t="str">
        <f t="shared" si="87"/>
        <v/>
      </c>
      <c r="I1162" s="49" t="str">
        <f t="shared" si="86"/>
        <v/>
      </c>
      <c r="J1162" s="49" t="str">
        <f t="shared" si="86"/>
        <v/>
      </c>
      <c r="K1162" s="50" t="str">
        <f t="shared" si="86"/>
        <v/>
      </c>
      <c r="L1162" s="49" t="str">
        <f t="shared" si="88"/>
        <v/>
      </c>
      <c r="M1162" s="49" t="str">
        <f t="shared" si="88"/>
        <v/>
      </c>
      <c r="N1162" s="49" t="str">
        <f t="shared" si="88"/>
        <v/>
      </c>
      <c r="O1162" s="49" t="str">
        <f t="shared" si="89"/>
        <v/>
      </c>
      <c r="P1162" s="49" t="str">
        <f t="shared" si="90"/>
        <v/>
      </c>
      <c r="Q1162" s="49" t="str">
        <f t="shared" si="90"/>
        <v/>
      </c>
      <c r="R1162" s="50" t="str">
        <f t="shared" si="90"/>
        <v/>
      </c>
      <c r="S1162" s="10"/>
    </row>
    <row r="1163" spans="1:19" x14ac:dyDescent="0.25">
      <c r="A1163" s="10"/>
      <c r="B1163" s="4" t="str">
        <f>'CALC | Main Engine'!$B1163</f>
        <v/>
      </c>
      <c r="C1163" s="5" t="str">
        <f>'CALC | Main Engine'!$E1163</f>
        <v/>
      </c>
      <c r="D1163" s="27" t="str">
        <f>IF(ISBLANK('INPUT | Operations'!$C1168),"",'INPUT | Operations'!$C1167)</f>
        <v/>
      </c>
      <c r="E1163" s="32" t="str">
        <f>IF(ISBLANK('INPUT | Operations'!$C1168),"",'INPUT | Operations'!$C1168)</f>
        <v/>
      </c>
      <c r="F1163" s="123" t="str">
        <f t="shared" si="87"/>
        <v/>
      </c>
      <c r="G1163" s="49" t="str">
        <f t="shared" si="87"/>
        <v/>
      </c>
      <c r="H1163" s="49" t="str">
        <f t="shared" si="87"/>
        <v/>
      </c>
      <c r="I1163" s="49" t="str">
        <f t="shared" si="86"/>
        <v/>
      </c>
      <c r="J1163" s="49" t="str">
        <f t="shared" si="86"/>
        <v/>
      </c>
      <c r="K1163" s="50" t="str">
        <f t="shared" si="86"/>
        <v/>
      </c>
      <c r="L1163" s="49" t="str">
        <f t="shared" si="88"/>
        <v/>
      </c>
      <c r="M1163" s="49" t="str">
        <f t="shared" si="88"/>
        <v/>
      </c>
      <c r="N1163" s="49" t="str">
        <f t="shared" si="88"/>
        <v/>
      </c>
      <c r="O1163" s="49" t="str">
        <f t="shared" si="89"/>
        <v/>
      </c>
      <c r="P1163" s="49" t="str">
        <f t="shared" si="90"/>
        <v/>
      </c>
      <c r="Q1163" s="49" t="str">
        <f t="shared" si="90"/>
        <v/>
      </c>
      <c r="R1163" s="50" t="str">
        <f t="shared" si="90"/>
        <v/>
      </c>
      <c r="S1163" s="10"/>
    </row>
    <row r="1164" spans="1:19" x14ac:dyDescent="0.25">
      <c r="A1164" s="10"/>
      <c r="B1164" s="4" t="str">
        <f>'CALC | Main Engine'!$B1164</f>
        <v/>
      </c>
      <c r="C1164" s="5" t="str">
        <f>'CALC | Main Engine'!$E1164</f>
        <v/>
      </c>
      <c r="D1164" s="27" t="str">
        <f>IF(ISBLANK('INPUT | Operations'!$C1169),"",'INPUT | Operations'!$C1168)</f>
        <v/>
      </c>
      <c r="E1164" s="32" t="str">
        <f>IF(ISBLANK('INPUT | Operations'!$C1169),"",'INPUT | Operations'!$C1169)</f>
        <v/>
      </c>
      <c r="F1164" s="123" t="str">
        <f t="shared" si="87"/>
        <v/>
      </c>
      <c r="G1164" s="49" t="str">
        <f t="shared" si="87"/>
        <v/>
      </c>
      <c r="H1164" s="49" t="str">
        <f t="shared" si="87"/>
        <v/>
      </c>
      <c r="I1164" s="49" t="str">
        <f t="shared" si="86"/>
        <v/>
      </c>
      <c r="J1164" s="49" t="str">
        <f t="shared" si="86"/>
        <v/>
      </c>
      <c r="K1164" s="50" t="str">
        <f t="shared" si="86"/>
        <v/>
      </c>
      <c r="L1164" s="49" t="str">
        <f t="shared" si="88"/>
        <v/>
      </c>
      <c r="M1164" s="49" t="str">
        <f t="shared" si="88"/>
        <v/>
      </c>
      <c r="N1164" s="49" t="str">
        <f t="shared" si="88"/>
        <v/>
      </c>
      <c r="O1164" s="49" t="str">
        <f t="shared" si="89"/>
        <v/>
      </c>
      <c r="P1164" s="49" t="str">
        <f t="shared" si="90"/>
        <v/>
      </c>
      <c r="Q1164" s="49" t="str">
        <f t="shared" si="90"/>
        <v/>
      </c>
      <c r="R1164" s="50" t="str">
        <f t="shared" si="90"/>
        <v/>
      </c>
      <c r="S1164" s="10"/>
    </row>
    <row r="1165" spans="1:19" x14ac:dyDescent="0.25">
      <c r="A1165" s="10"/>
      <c r="B1165" s="4" t="str">
        <f>'CALC | Main Engine'!$B1165</f>
        <v/>
      </c>
      <c r="C1165" s="5" t="str">
        <f>'CALC | Main Engine'!$E1165</f>
        <v/>
      </c>
      <c r="D1165" s="27" t="str">
        <f>IF(ISBLANK('INPUT | Operations'!$C1170),"",'INPUT | Operations'!$C1169)</f>
        <v/>
      </c>
      <c r="E1165" s="32" t="str">
        <f>IF(ISBLANK('INPUT | Operations'!$C1170),"",'INPUT | Operations'!$C1170)</f>
        <v/>
      </c>
      <c r="F1165" s="123" t="str">
        <f t="shared" si="87"/>
        <v/>
      </c>
      <c r="G1165" s="49" t="str">
        <f t="shared" si="87"/>
        <v/>
      </c>
      <c r="H1165" s="49" t="str">
        <f t="shared" si="87"/>
        <v/>
      </c>
      <c r="I1165" s="49" t="str">
        <f t="shared" si="86"/>
        <v/>
      </c>
      <c r="J1165" s="49" t="str">
        <f t="shared" si="86"/>
        <v/>
      </c>
      <c r="K1165" s="50" t="str">
        <f t="shared" si="86"/>
        <v/>
      </c>
      <c r="L1165" s="49" t="str">
        <f t="shared" si="88"/>
        <v/>
      </c>
      <c r="M1165" s="49" t="str">
        <f t="shared" si="88"/>
        <v/>
      </c>
      <c r="N1165" s="49" t="str">
        <f t="shared" si="88"/>
        <v/>
      </c>
      <c r="O1165" s="49" t="str">
        <f t="shared" si="89"/>
        <v/>
      </c>
      <c r="P1165" s="49" t="str">
        <f t="shared" si="90"/>
        <v/>
      </c>
      <c r="Q1165" s="49" t="str">
        <f t="shared" si="90"/>
        <v/>
      </c>
      <c r="R1165" s="50" t="str">
        <f t="shared" si="90"/>
        <v/>
      </c>
      <c r="S1165" s="10"/>
    </row>
    <row r="1166" spans="1:19" x14ac:dyDescent="0.25">
      <c r="A1166" s="10"/>
      <c r="B1166" s="4" t="str">
        <f>'CALC | Main Engine'!$B1166</f>
        <v/>
      </c>
      <c r="C1166" s="5" t="str">
        <f>'CALC | Main Engine'!$E1166</f>
        <v/>
      </c>
      <c r="D1166" s="27" t="str">
        <f>IF(ISBLANK('INPUT | Operations'!$C1171),"",'INPUT | Operations'!$C1170)</f>
        <v/>
      </c>
      <c r="E1166" s="32" t="str">
        <f>IF(ISBLANK('INPUT | Operations'!$C1171),"",'INPUT | Operations'!$C1171)</f>
        <v/>
      </c>
      <c r="F1166" s="123" t="str">
        <f t="shared" si="87"/>
        <v/>
      </c>
      <c r="G1166" s="49" t="str">
        <f t="shared" si="87"/>
        <v/>
      </c>
      <c r="H1166" s="49" t="str">
        <f t="shared" si="87"/>
        <v/>
      </c>
      <c r="I1166" s="49" t="str">
        <f t="shared" si="86"/>
        <v/>
      </c>
      <c r="J1166" s="49" t="str">
        <f t="shared" si="86"/>
        <v/>
      </c>
      <c r="K1166" s="50" t="str">
        <f t="shared" si="86"/>
        <v/>
      </c>
      <c r="L1166" s="49" t="str">
        <f t="shared" si="88"/>
        <v/>
      </c>
      <c r="M1166" s="49" t="str">
        <f t="shared" si="88"/>
        <v/>
      </c>
      <c r="N1166" s="49" t="str">
        <f t="shared" si="88"/>
        <v/>
      </c>
      <c r="O1166" s="49" t="str">
        <f t="shared" si="89"/>
        <v/>
      </c>
      <c r="P1166" s="49" t="str">
        <f t="shared" si="90"/>
        <v/>
      </c>
      <c r="Q1166" s="49" t="str">
        <f t="shared" si="90"/>
        <v/>
      </c>
      <c r="R1166" s="50" t="str">
        <f t="shared" si="90"/>
        <v/>
      </c>
      <c r="S1166" s="10"/>
    </row>
    <row r="1167" spans="1:19" x14ac:dyDescent="0.25">
      <c r="A1167" s="10"/>
      <c r="B1167" s="4" t="str">
        <f>'CALC | Main Engine'!$B1167</f>
        <v/>
      </c>
      <c r="C1167" s="5" t="str">
        <f>'CALC | Main Engine'!$E1167</f>
        <v/>
      </c>
      <c r="D1167" s="27" t="str">
        <f>IF(ISBLANK('INPUT | Operations'!$C1172),"",'INPUT | Operations'!$C1171)</f>
        <v/>
      </c>
      <c r="E1167" s="32" t="str">
        <f>IF(ISBLANK('INPUT | Operations'!$C1172),"",'INPUT | Operations'!$C1172)</f>
        <v/>
      </c>
      <c r="F1167" s="123" t="str">
        <f t="shared" si="87"/>
        <v/>
      </c>
      <c r="G1167" s="49" t="str">
        <f t="shared" si="87"/>
        <v/>
      </c>
      <c r="H1167" s="49" t="str">
        <f t="shared" si="87"/>
        <v/>
      </c>
      <c r="I1167" s="49" t="str">
        <f t="shared" si="86"/>
        <v/>
      </c>
      <c r="J1167" s="49" t="str">
        <f t="shared" si="86"/>
        <v/>
      </c>
      <c r="K1167" s="50" t="str">
        <f t="shared" si="86"/>
        <v/>
      </c>
      <c r="L1167" s="49" t="str">
        <f t="shared" si="88"/>
        <v/>
      </c>
      <c r="M1167" s="49" t="str">
        <f t="shared" si="88"/>
        <v/>
      </c>
      <c r="N1167" s="49" t="str">
        <f t="shared" si="88"/>
        <v/>
      </c>
      <c r="O1167" s="49" t="str">
        <f t="shared" si="89"/>
        <v/>
      </c>
      <c r="P1167" s="49" t="str">
        <f t="shared" si="90"/>
        <v/>
      </c>
      <c r="Q1167" s="49" t="str">
        <f t="shared" si="90"/>
        <v/>
      </c>
      <c r="R1167" s="50" t="str">
        <f t="shared" si="90"/>
        <v/>
      </c>
      <c r="S1167" s="10"/>
    </row>
    <row r="1168" spans="1:19" x14ac:dyDescent="0.25">
      <c r="A1168" s="10"/>
      <c r="B1168" s="4" t="str">
        <f>'CALC | Main Engine'!$B1168</f>
        <v/>
      </c>
      <c r="C1168" s="5" t="str">
        <f>'CALC | Main Engine'!$E1168</f>
        <v/>
      </c>
      <c r="D1168" s="27" t="str">
        <f>IF(ISBLANK('INPUT | Operations'!$C1173),"",'INPUT | Operations'!$C1172)</f>
        <v/>
      </c>
      <c r="E1168" s="32" t="str">
        <f>IF(ISBLANK('INPUT | Operations'!$C1173),"",'INPUT | Operations'!$C1173)</f>
        <v/>
      </c>
      <c r="F1168" s="123" t="str">
        <f t="shared" si="87"/>
        <v/>
      </c>
      <c r="G1168" s="49" t="str">
        <f t="shared" si="87"/>
        <v/>
      </c>
      <c r="H1168" s="49" t="str">
        <f t="shared" si="87"/>
        <v/>
      </c>
      <c r="I1168" s="49" t="str">
        <f t="shared" si="86"/>
        <v/>
      </c>
      <c r="J1168" s="49" t="str">
        <f t="shared" si="86"/>
        <v/>
      </c>
      <c r="K1168" s="50" t="str">
        <f t="shared" si="86"/>
        <v/>
      </c>
      <c r="L1168" s="49" t="str">
        <f t="shared" si="88"/>
        <v/>
      </c>
      <c r="M1168" s="49" t="str">
        <f t="shared" si="88"/>
        <v/>
      </c>
      <c r="N1168" s="49" t="str">
        <f t="shared" si="88"/>
        <v/>
      </c>
      <c r="O1168" s="49" t="str">
        <f t="shared" si="89"/>
        <v/>
      </c>
      <c r="P1168" s="49" t="str">
        <f t="shared" si="90"/>
        <v/>
      </c>
      <c r="Q1168" s="49" t="str">
        <f t="shared" si="90"/>
        <v/>
      </c>
      <c r="R1168" s="50" t="str">
        <f t="shared" si="90"/>
        <v/>
      </c>
      <c r="S1168" s="10"/>
    </row>
    <row r="1169" spans="1:19" x14ac:dyDescent="0.25">
      <c r="A1169" s="10"/>
      <c r="B1169" s="4" t="str">
        <f>'CALC | Main Engine'!$B1169</f>
        <v/>
      </c>
      <c r="C1169" s="5" t="str">
        <f>'CALC | Main Engine'!$E1169</f>
        <v/>
      </c>
      <c r="D1169" s="27" t="str">
        <f>IF(ISBLANK('INPUT | Operations'!$C1174),"",'INPUT | Operations'!$C1173)</f>
        <v/>
      </c>
      <c r="E1169" s="32" t="str">
        <f>IF(ISBLANK('INPUT | Operations'!$C1174),"",'INPUT | Operations'!$C1174)</f>
        <v/>
      </c>
      <c r="F1169" s="123" t="str">
        <f t="shared" si="87"/>
        <v/>
      </c>
      <c r="G1169" s="49" t="str">
        <f t="shared" si="87"/>
        <v/>
      </c>
      <c r="H1169" s="49" t="str">
        <f t="shared" si="87"/>
        <v/>
      </c>
      <c r="I1169" s="49" t="str">
        <f t="shared" si="86"/>
        <v/>
      </c>
      <c r="J1169" s="49" t="str">
        <f t="shared" si="86"/>
        <v/>
      </c>
      <c r="K1169" s="50" t="str">
        <f t="shared" si="86"/>
        <v/>
      </c>
      <c r="L1169" s="49" t="str">
        <f t="shared" si="88"/>
        <v/>
      </c>
      <c r="M1169" s="49" t="str">
        <f t="shared" si="88"/>
        <v/>
      </c>
      <c r="N1169" s="49" t="str">
        <f t="shared" si="88"/>
        <v/>
      </c>
      <c r="O1169" s="49" t="str">
        <f t="shared" si="89"/>
        <v/>
      </c>
      <c r="P1169" s="49" t="str">
        <f t="shared" si="90"/>
        <v/>
      </c>
      <c r="Q1169" s="49" t="str">
        <f t="shared" si="90"/>
        <v/>
      </c>
      <c r="R1169" s="50" t="str">
        <f t="shared" si="90"/>
        <v/>
      </c>
      <c r="S1169" s="10"/>
    </row>
    <row r="1170" spans="1:19" x14ac:dyDescent="0.25">
      <c r="A1170" s="10"/>
      <c r="B1170" s="4" t="str">
        <f>'CALC | Main Engine'!$B1170</f>
        <v/>
      </c>
      <c r="C1170" s="5" t="str">
        <f>'CALC | Main Engine'!$E1170</f>
        <v/>
      </c>
      <c r="D1170" s="27" t="str">
        <f>IF(ISBLANK('INPUT | Operations'!$C1175),"",'INPUT | Operations'!$C1174)</f>
        <v/>
      </c>
      <c r="E1170" s="32" t="str">
        <f>IF(ISBLANK('INPUT | Operations'!$C1175),"",'INPUT | Operations'!$C1175)</f>
        <v/>
      </c>
      <c r="F1170" s="123" t="str">
        <f t="shared" si="87"/>
        <v/>
      </c>
      <c r="G1170" s="49" t="str">
        <f t="shared" si="87"/>
        <v/>
      </c>
      <c r="H1170" s="49" t="str">
        <f t="shared" si="87"/>
        <v/>
      </c>
      <c r="I1170" s="49" t="str">
        <f t="shared" si="86"/>
        <v/>
      </c>
      <c r="J1170" s="49" t="str">
        <f t="shared" si="86"/>
        <v/>
      </c>
      <c r="K1170" s="50" t="str">
        <f t="shared" si="86"/>
        <v/>
      </c>
      <c r="L1170" s="49" t="str">
        <f t="shared" si="88"/>
        <v/>
      </c>
      <c r="M1170" s="49" t="str">
        <f t="shared" si="88"/>
        <v/>
      </c>
      <c r="N1170" s="49" t="str">
        <f t="shared" si="88"/>
        <v/>
      </c>
      <c r="O1170" s="49" t="str">
        <f t="shared" si="89"/>
        <v/>
      </c>
      <c r="P1170" s="49" t="str">
        <f t="shared" si="90"/>
        <v/>
      </c>
      <c r="Q1170" s="49" t="str">
        <f t="shared" si="90"/>
        <v/>
      </c>
      <c r="R1170" s="50" t="str">
        <f t="shared" si="90"/>
        <v/>
      </c>
      <c r="S1170" s="10"/>
    </row>
    <row r="1171" spans="1:19" x14ac:dyDescent="0.25">
      <c r="A1171" s="10"/>
      <c r="B1171" s="4" t="str">
        <f>'CALC | Main Engine'!$B1171</f>
        <v/>
      </c>
      <c r="C1171" s="5" t="str">
        <f>'CALC | Main Engine'!$E1171</f>
        <v/>
      </c>
      <c r="D1171" s="27" t="str">
        <f>IF(ISBLANK('INPUT | Operations'!$C1176),"",'INPUT | Operations'!$C1175)</f>
        <v/>
      </c>
      <c r="E1171" s="32" t="str">
        <f>IF(ISBLANK('INPUT | Operations'!$C1176),"",'INPUT | Operations'!$C1176)</f>
        <v/>
      </c>
      <c r="F1171" s="123" t="str">
        <f t="shared" si="87"/>
        <v/>
      </c>
      <c r="G1171" s="49" t="str">
        <f t="shared" si="87"/>
        <v/>
      </c>
      <c r="H1171" s="49" t="str">
        <f t="shared" si="87"/>
        <v/>
      </c>
      <c r="I1171" s="49" t="str">
        <f t="shared" si="86"/>
        <v/>
      </c>
      <c r="J1171" s="49" t="str">
        <f t="shared" si="86"/>
        <v/>
      </c>
      <c r="K1171" s="50" t="str">
        <f t="shared" si="86"/>
        <v/>
      </c>
      <c r="L1171" s="49" t="str">
        <f t="shared" si="88"/>
        <v/>
      </c>
      <c r="M1171" s="49" t="str">
        <f t="shared" si="88"/>
        <v/>
      </c>
      <c r="N1171" s="49" t="str">
        <f t="shared" si="88"/>
        <v/>
      </c>
      <c r="O1171" s="49" t="str">
        <f t="shared" si="89"/>
        <v/>
      </c>
      <c r="P1171" s="49" t="str">
        <f t="shared" si="90"/>
        <v/>
      </c>
      <c r="Q1171" s="49" t="str">
        <f t="shared" si="90"/>
        <v/>
      </c>
      <c r="R1171" s="50" t="str">
        <f t="shared" si="90"/>
        <v/>
      </c>
      <c r="S1171" s="10"/>
    </row>
    <row r="1172" spans="1:19" x14ac:dyDescent="0.25">
      <c r="A1172" s="10"/>
      <c r="B1172" s="4" t="str">
        <f>'CALC | Main Engine'!$B1172</f>
        <v/>
      </c>
      <c r="C1172" s="5" t="str">
        <f>'CALC | Main Engine'!$E1172</f>
        <v/>
      </c>
      <c r="D1172" s="27" t="str">
        <f>IF(ISBLANK('INPUT | Operations'!$C1177),"",'INPUT | Operations'!$C1176)</f>
        <v/>
      </c>
      <c r="E1172" s="32" t="str">
        <f>IF(ISBLANK('INPUT | Operations'!$C1177),"",'INPUT | Operations'!$C1177)</f>
        <v/>
      </c>
      <c r="F1172" s="123" t="str">
        <f t="shared" si="87"/>
        <v/>
      </c>
      <c r="G1172" s="49" t="str">
        <f t="shared" si="87"/>
        <v/>
      </c>
      <c r="H1172" s="49" t="str">
        <f t="shared" si="87"/>
        <v/>
      </c>
      <c r="I1172" s="49" t="str">
        <f t="shared" si="86"/>
        <v/>
      </c>
      <c r="J1172" s="49" t="str">
        <f t="shared" si="86"/>
        <v/>
      </c>
      <c r="K1172" s="50" t="str">
        <f t="shared" si="86"/>
        <v/>
      </c>
      <c r="L1172" s="49" t="str">
        <f t="shared" si="88"/>
        <v/>
      </c>
      <c r="M1172" s="49" t="str">
        <f t="shared" si="88"/>
        <v/>
      </c>
      <c r="N1172" s="49" t="str">
        <f t="shared" si="88"/>
        <v/>
      </c>
      <c r="O1172" s="49" t="str">
        <f t="shared" si="89"/>
        <v/>
      </c>
      <c r="P1172" s="49" t="str">
        <f t="shared" si="90"/>
        <v/>
      </c>
      <c r="Q1172" s="49" t="str">
        <f t="shared" si="90"/>
        <v/>
      </c>
      <c r="R1172" s="50" t="str">
        <f t="shared" si="90"/>
        <v/>
      </c>
      <c r="S1172" s="10"/>
    </row>
    <row r="1173" spans="1:19" x14ac:dyDescent="0.25">
      <c r="A1173" s="10"/>
      <c r="B1173" s="4" t="str">
        <f>'CALC | Main Engine'!$B1173</f>
        <v/>
      </c>
      <c r="C1173" s="5" t="str">
        <f>'CALC | Main Engine'!$E1173</f>
        <v/>
      </c>
      <c r="D1173" s="27" t="str">
        <f>IF(ISBLANK('INPUT | Operations'!$C1178),"",'INPUT | Operations'!$C1177)</f>
        <v/>
      </c>
      <c r="E1173" s="32" t="str">
        <f>IF(ISBLANK('INPUT | Operations'!$C1178),"",'INPUT | Operations'!$C1178)</f>
        <v/>
      </c>
      <c r="F1173" s="123" t="str">
        <f t="shared" si="87"/>
        <v/>
      </c>
      <c r="G1173" s="49" t="str">
        <f t="shared" si="87"/>
        <v/>
      </c>
      <c r="H1173" s="49" t="str">
        <f t="shared" si="87"/>
        <v/>
      </c>
      <c r="I1173" s="49" t="str">
        <f t="shared" si="86"/>
        <v/>
      </c>
      <c r="J1173" s="49" t="str">
        <f t="shared" si="86"/>
        <v/>
      </c>
      <c r="K1173" s="50" t="str">
        <f t="shared" si="86"/>
        <v/>
      </c>
      <c r="L1173" s="49" t="str">
        <f t="shared" si="88"/>
        <v/>
      </c>
      <c r="M1173" s="49" t="str">
        <f t="shared" si="88"/>
        <v/>
      </c>
      <c r="N1173" s="49" t="str">
        <f t="shared" si="88"/>
        <v/>
      </c>
      <c r="O1173" s="49" t="str">
        <f t="shared" si="89"/>
        <v/>
      </c>
      <c r="P1173" s="49" t="str">
        <f t="shared" si="90"/>
        <v/>
      </c>
      <c r="Q1173" s="49" t="str">
        <f t="shared" si="90"/>
        <v/>
      </c>
      <c r="R1173" s="50" t="str">
        <f t="shared" si="90"/>
        <v/>
      </c>
      <c r="S1173" s="10"/>
    </row>
    <row r="1174" spans="1:19" x14ac:dyDescent="0.25">
      <c r="A1174" s="10"/>
      <c r="B1174" s="4" t="str">
        <f>'CALC | Main Engine'!$B1174</f>
        <v/>
      </c>
      <c r="C1174" s="5" t="str">
        <f>'CALC | Main Engine'!$E1174</f>
        <v/>
      </c>
      <c r="D1174" s="27" t="str">
        <f>IF(ISBLANK('INPUT | Operations'!$C1179),"",'INPUT | Operations'!$C1178)</f>
        <v/>
      </c>
      <c r="E1174" s="32" t="str">
        <f>IF(ISBLANK('INPUT | Operations'!$C1179),"",'INPUT | Operations'!$C1179)</f>
        <v/>
      </c>
      <c r="F1174" s="123" t="str">
        <f t="shared" si="87"/>
        <v/>
      </c>
      <c r="G1174" s="49" t="str">
        <f t="shared" si="87"/>
        <v/>
      </c>
      <c r="H1174" s="49" t="str">
        <f t="shared" si="87"/>
        <v/>
      </c>
      <c r="I1174" s="49" t="str">
        <f t="shared" si="86"/>
        <v/>
      </c>
      <c r="J1174" s="49" t="str">
        <f t="shared" si="86"/>
        <v/>
      </c>
      <c r="K1174" s="50" t="str">
        <f t="shared" si="86"/>
        <v/>
      </c>
      <c r="L1174" s="49" t="str">
        <f t="shared" si="88"/>
        <v/>
      </c>
      <c r="M1174" s="49" t="str">
        <f t="shared" si="88"/>
        <v/>
      </c>
      <c r="N1174" s="49" t="str">
        <f t="shared" si="88"/>
        <v/>
      </c>
      <c r="O1174" s="49" t="str">
        <f t="shared" si="89"/>
        <v/>
      </c>
      <c r="P1174" s="49" t="str">
        <f t="shared" si="90"/>
        <v/>
      </c>
      <c r="Q1174" s="49" t="str">
        <f t="shared" si="90"/>
        <v/>
      </c>
      <c r="R1174" s="50" t="str">
        <f t="shared" si="90"/>
        <v/>
      </c>
      <c r="S1174" s="10"/>
    </row>
    <row r="1175" spans="1:19" x14ac:dyDescent="0.25">
      <c r="A1175" s="10"/>
      <c r="B1175" s="4" t="str">
        <f>'CALC | Main Engine'!$B1175</f>
        <v/>
      </c>
      <c r="C1175" s="5" t="str">
        <f>'CALC | Main Engine'!$E1175</f>
        <v/>
      </c>
      <c r="D1175" s="27" t="str">
        <f>IF(ISBLANK('INPUT | Operations'!$C1180),"",'INPUT | Operations'!$C1179)</f>
        <v/>
      </c>
      <c r="E1175" s="32" t="str">
        <f>IF(ISBLANK('INPUT | Operations'!$C1180),"",'INPUT | Operations'!$C1180)</f>
        <v/>
      </c>
      <c r="F1175" s="123" t="str">
        <f t="shared" si="87"/>
        <v/>
      </c>
      <c r="G1175" s="49" t="str">
        <f t="shared" si="87"/>
        <v/>
      </c>
      <c r="H1175" s="49" t="str">
        <f t="shared" si="87"/>
        <v/>
      </c>
      <c r="I1175" s="49" t="str">
        <f t="shared" si="86"/>
        <v/>
      </c>
      <c r="J1175" s="49" t="str">
        <f t="shared" si="86"/>
        <v/>
      </c>
      <c r="K1175" s="50" t="str">
        <f t="shared" si="86"/>
        <v/>
      </c>
      <c r="L1175" s="49" t="str">
        <f t="shared" si="88"/>
        <v/>
      </c>
      <c r="M1175" s="49" t="str">
        <f t="shared" si="88"/>
        <v/>
      </c>
      <c r="N1175" s="49" t="str">
        <f t="shared" si="88"/>
        <v/>
      </c>
      <c r="O1175" s="49" t="str">
        <f t="shared" si="89"/>
        <v/>
      </c>
      <c r="P1175" s="49" t="str">
        <f t="shared" si="90"/>
        <v/>
      </c>
      <c r="Q1175" s="49" t="str">
        <f t="shared" si="90"/>
        <v/>
      </c>
      <c r="R1175" s="50" t="str">
        <f t="shared" si="90"/>
        <v/>
      </c>
      <c r="S1175" s="10"/>
    </row>
    <row r="1176" spans="1:19" x14ac:dyDescent="0.25">
      <c r="A1176" s="10"/>
      <c r="B1176" s="4" t="str">
        <f>'CALC | Main Engine'!$B1176</f>
        <v/>
      </c>
      <c r="C1176" s="5" t="str">
        <f>'CALC | Main Engine'!$E1176</f>
        <v/>
      </c>
      <c r="D1176" s="27" t="str">
        <f>IF(ISBLANK('INPUT | Operations'!$C1181),"",'INPUT | Operations'!$C1180)</f>
        <v/>
      </c>
      <c r="E1176" s="32" t="str">
        <f>IF(ISBLANK('INPUT | Operations'!$C1181),"",'INPUT | Operations'!$C1181)</f>
        <v/>
      </c>
      <c r="F1176" s="123" t="str">
        <f t="shared" si="87"/>
        <v/>
      </c>
      <c r="G1176" s="49" t="str">
        <f t="shared" si="87"/>
        <v/>
      </c>
      <c r="H1176" s="49" t="str">
        <f t="shared" si="87"/>
        <v/>
      </c>
      <c r="I1176" s="49" t="str">
        <f t="shared" si="86"/>
        <v/>
      </c>
      <c r="J1176" s="49" t="str">
        <f t="shared" si="86"/>
        <v/>
      </c>
      <c r="K1176" s="50" t="str">
        <f t="shared" si="86"/>
        <v/>
      </c>
      <c r="L1176" s="49" t="str">
        <f t="shared" si="88"/>
        <v/>
      </c>
      <c r="M1176" s="49" t="str">
        <f t="shared" si="88"/>
        <v/>
      </c>
      <c r="N1176" s="49" t="str">
        <f t="shared" si="88"/>
        <v/>
      </c>
      <c r="O1176" s="49" t="str">
        <f t="shared" si="89"/>
        <v/>
      </c>
      <c r="P1176" s="49" t="str">
        <f t="shared" si="90"/>
        <v/>
      </c>
      <c r="Q1176" s="49" t="str">
        <f t="shared" si="90"/>
        <v/>
      </c>
      <c r="R1176" s="50" t="str">
        <f t="shared" si="90"/>
        <v/>
      </c>
      <c r="S1176" s="10"/>
    </row>
    <row r="1177" spans="1:19" x14ac:dyDescent="0.25">
      <c r="A1177" s="10"/>
      <c r="B1177" s="4" t="str">
        <f>'CALC | Main Engine'!$B1177</f>
        <v/>
      </c>
      <c r="C1177" s="5" t="str">
        <f>'CALC | Main Engine'!$E1177</f>
        <v/>
      </c>
      <c r="D1177" s="27" t="str">
        <f>IF(ISBLANK('INPUT | Operations'!$C1182),"",'INPUT | Operations'!$C1181)</f>
        <v/>
      </c>
      <c r="E1177" s="32" t="str">
        <f>IF(ISBLANK('INPUT | Operations'!$C1182),"",'INPUT | Operations'!$C1182)</f>
        <v/>
      </c>
      <c r="F1177" s="123" t="str">
        <f t="shared" si="87"/>
        <v/>
      </c>
      <c r="G1177" s="49" t="str">
        <f t="shared" si="87"/>
        <v/>
      </c>
      <c r="H1177" s="49" t="str">
        <f t="shared" si="87"/>
        <v/>
      </c>
      <c r="I1177" s="49" t="str">
        <f t="shared" si="86"/>
        <v/>
      </c>
      <c r="J1177" s="49" t="str">
        <f t="shared" si="86"/>
        <v/>
      </c>
      <c r="K1177" s="50" t="str">
        <f t="shared" si="86"/>
        <v/>
      </c>
      <c r="L1177" s="49" t="str">
        <f t="shared" si="88"/>
        <v/>
      </c>
      <c r="M1177" s="49" t="str">
        <f t="shared" si="88"/>
        <v/>
      </c>
      <c r="N1177" s="49" t="str">
        <f t="shared" si="88"/>
        <v/>
      </c>
      <c r="O1177" s="49" t="str">
        <f t="shared" si="89"/>
        <v/>
      </c>
      <c r="P1177" s="49" t="str">
        <f t="shared" si="90"/>
        <v/>
      </c>
      <c r="Q1177" s="49" t="str">
        <f t="shared" si="90"/>
        <v/>
      </c>
      <c r="R1177" s="50" t="str">
        <f t="shared" si="90"/>
        <v/>
      </c>
      <c r="S1177" s="10"/>
    </row>
    <row r="1178" spans="1:19" x14ac:dyDescent="0.25">
      <c r="A1178" s="10"/>
      <c r="B1178" s="4" t="str">
        <f>'CALC | Main Engine'!$B1178</f>
        <v/>
      </c>
      <c r="C1178" s="5" t="str">
        <f>'CALC | Main Engine'!$E1178</f>
        <v/>
      </c>
      <c r="D1178" s="27" t="str">
        <f>IF(ISBLANK('INPUT | Operations'!$C1183),"",'INPUT | Operations'!$C1182)</f>
        <v/>
      </c>
      <c r="E1178" s="32" t="str">
        <f>IF(ISBLANK('INPUT | Operations'!$C1183),"",'INPUT | Operations'!$C1183)</f>
        <v/>
      </c>
      <c r="F1178" s="123" t="str">
        <f t="shared" si="87"/>
        <v/>
      </c>
      <c r="G1178" s="49" t="str">
        <f t="shared" si="87"/>
        <v/>
      </c>
      <c r="H1178" s="49" t="str">
        <f t="shared" si="87"/>
        <v/>
      </c>
      <c r="I1178" s="49" t="str">
        <f t="shared" si="86"/>
        <v/>
      </c>
      <c r="J1178" s="49" t="str">
        <f t="shared" si="86"/>
        <v/>
      </c>
      <c r="K1178" s="50" t="str">
        <f t="shared" si="86"/>
        <v/>
      </c>
      <c r="L1178" s="49" t="str">
        <f t="shared" si="88"/>
        <v/>
      </c>
      <c r="M1178" s="49" t="str">
        <f t="shared" si="88"/>
        <v/>
      </c>
      <c r="N1178" s="49" t="str">
        <f t="shared" si="88"/>
        <v/>
      </c>
      <c r="O1178" s="49" t="str">
        <f t="shared" si="89"/>
        <v/>
      </c>
      <c r="P1178" s="49" t="str">
        <f t="shared" si="90"/>
        <v/>
      </c>
      <c r="Q1178" s="49" t="str">
        <f t="shared" si="90"/>
        <v/>
      </c>
      <c r="R1178" s="50" t="str">
        <f t="shared" si="90"/>
        <v/>
      </c>
      <c r="S1178" s="10"/>
    </row>
    <row r="1179" spans="1:19" x14ac:dyDescent="0.25">
      <c r="A1179" s="10"/>
      <c r="B1179" s="4" t="str">
        <f>'CALC | Main Engine'!$B1179</f>
        <v/>
      </c>
      <c r="C1179" s="5" t="str">
        <f>'CALC | Main Engine'!$E1179</f>
        <v/>
      </c>
      <c r="D1179" s="27" t="str">
        <f>IF(ISBLANK('INPUT | Operations'!$C1184),"",'INPUT | Operations'!$C1183)</f>
        <v/>
      </c>
      <c r="E1179" s="32" t="str">
        <f>IF(ISBLANK('INPUT | Operations'!$C1184),"",'INPUT | Operations'!$C1184)</f>
        <v/>
      </c>
      <c r="F1179" s="123" t="str">
        <f t="shared" si="87"/>
        <v/>
      </c>
      <c r="G1179" s="49" t="str">
        <f t="shared" si="87"/>
        <v/>
      </c>
      <c r="H1179" s="49" t="str">
        <f t="shared" si="87"/>
        <v/>
      </c>
      <c r="I1179" s="49" t="str">
        <f t="shared" si="86"/>
        <v/>
      </c>
      <c r="J1179" s="49" t="str">
        <f t="shared" si="86"/>
        <v/>
      </c>
      <c r="K1179" s="50" t="str">
        <f t="shared" si="86"/>
        <v/>
      </c>
      <c r="L1179" s="49" t="str">
        <f t="shared" si="88"/>
        <v/>
      </c>
      <c r="M1179" s="49" t="str">
        <f t="shared" si="88"/>
        <v/>
      </c>
      <c r="N1179" s="49" t="str">
        <f t="shared" si="88"/>
        <v/>
      </c>
      <c r="O1179" s="49" t="str">
        <f t="shared" si="89"/>
        <v/>
      </c>
      <c r="P1179" s="49" t="str">
        <f t="shared" si="90"/>
        <v/>
      </c>
      <c r="Q1179" s="49" t="str">
        <f t="shared" si="90"/>
        <v/>
      </c>
      <c r="R1179" s="50" t="str">
        <f t="shared" si="90"/>
        <v/>
      </c>
      <c r="S1179" s="10"/>
    </row>
    <row r="1180" spans="1:19" x14ac:dyDescent="0.25">
      <c r="A1180" s="10"/>
      <c r="B1180" s="4" t="str">
        <f>'CALC | Main Engine'!$B1180</f>
        <v/>
      </c>
      <c r="C1180" s="5" t="str">
        <f>'CALC | Main Engine'!$E1180</f>
        <v/>
      </c>
      <c r="D1180" s="27" t="str">
        <f>IF(ISBLANK('INPUT | Operations'!$C1185),"",'INPUT | Operations'!$C1184)</f>
        <v/>
      </c>
      <c r="E1180" s="32" t="str">
        <f>IF(ISBLANK('INPUT | Operations'!$C1185),"",'INPUT | Operations'!$C1185)</f>
        <v/>
      </c>
      <c r="F1180" s="123" t="str">
        <f t="shared" si="87"/>
        <v/>
      </c>
      <c r="G1180" s="49" t="str">
        <f t="shared" si="87"/>
        <v/>
      </c>
      <c r="H1180" s="49" t="str">
        <f t="shared" si="87"/>
        <v/>
      </c>
      <c r="I1180" s="49" t="str">
        <f t="shared" si="86"/>
        <v/>
      </c>
      <c r="J1180" s="49" t="str">
        <f t="shared" si="86"/>
        <v/>
      </c>
      <c r="K1180" s="50" t="str">
        <f t="shared" si="86"/>
        <v/>
      </c>
      <c r="L1180" s="49" t="str">
        <f t="shared" si="88"/>
        <v/>
      </c>
      <c r="M1180" s="49" t="str">
        <f t="shared" si="88"/>
        <v/>
      </c>
      <c r="N1180" s="49" t="str">
        <f t="shared" si="88"/>
        <v/>
      </c>
      <c r="O1180" s="49" t="str">
        <f t="shared" si="89"/>
        <v/>
      </c>
      <c r="P1180" s="49" t="str">
        <f t="shared" si="90"/>
        <v/>
      </c>
      <c r="Q1180" s="49" t="str">
        <f t="shared" si="90"/>
        <v/>
      </c>
      <c r="R1180" s="50" t="str">
        <f t="shared" si="90"/>
        <v/>
      </c>
      <c r="S1180" s="10"/>
    </row>
    <row r="1181" spans="1:19" x14ac:dyDescent="0.25">
      <c r="A1181" s="10"/>
      <c r="B1181" s="4" t="str">
        <f>'CALC | Main Engine'!$B1181</f>
        <v/>
      </c>
      <c r="C1181" s="5" t="str">
        <f>'CALC | Main Engine'!$E1181</f>
        <v/>
      </c>
      <c r="D1181" s="27" t="str">
        <f>IF(ISBLANK('INPUT | Operations'!$C1186),"",'INPUT | Operations'!$C1185)</f>
        <v/>
      </c>
      <c r="E1181" s="32" t="str">
        <f>IF(ISBLANK('INPUT | Operations'!$C1186),"",'INPUT | Operations'!$C1186)</f>
        <v/>
      </c>
      <c r="F1181" s="123" t="str">
        <f t="shared" si="87"/>
        <v/>
      </c>
      <c r="G1181" s="49" t="str">
        <f t="shared" si="87"/>
        <v/>
      </c>
      <c r="H1181" s="49" t="str">
        <f t="shared" si="87"/>
        <v/>
      </c>
      <c r="I1181" s="49" t="str">
        <f t="shared" si="86"/>
        <v/>
      </c>
      <c r="J1181" s="49" t="str">
        <f t="shared" si="86"/>
        <v/>
      </c>
      <c r="K1181" s="50" t="str">
        <f t="shared" si="86"/>
        <v/>
      </c>
      <c r="L1181" s="49" t="str">
        <f t="shared" si="88"/>
        <v/>
      </c>
      <c r="M1181" s="49" t="str">
        <f t="shared" si="88"/>
        <v/>
      </c>
      <c r="N1181" s="49" t="str">
        <f t="shared" si="88"/>
        <v/>
      </c>
      <c r="O1181" s="49" t="str">
        <f t="shared" si="89"/>
        <v/>
      </c>
      <c r="P1181" s="49" t="str">
        <f t="shared" si="90"/>
        <v/>
      </c>
      <c r="Q1181" s="49" t="str">
        <f t="shared" si="90"/>
        <v/>
      </c>
      <c r="R1181" s="50" t="str">
        <f t="shared" si="90"/>
        <v/>
      </c>
      <c r="S1181" s="10"/>
    </row>
    <row r="1182" spans="1:19" x14ac:dyDescent="0.25">
      <c r="A1182" s="10"/>
      <c r="B1182" s="4" t="str">
        <f>'CALC | Main Engine'!$B1182</f>
        <v/>
      </c>
      <c r="C1182" s="5" t="str">
        <f>'CALC | Main Engine'!$E1182</f>
        <v/>
      </c>
      <c r="D1182" s="27" t="str">
        <f>IF(ISBLANK('INPUT | Operations'!$C1187),"",'INPUT | Operations'!$C1186)</f>
        <v/>
      </c>
      <c r="E1182" s="32" t="str">
        <f>IF(ISBLANK('INPUT | Operations'!$C1187),"",'INPUT | Operations'!$C1187)</f>
        <v/>
      </c>
      <c r="F1182" s="123" t="str">
        <f t="shared" si="87"/>
        <v/>
      </c>
      <c r="G1182" s="49" t="str">
        <f t="shared" si="87"/>
        <v/>
      </c>
      <c r="H1182" s="49" t="str">
        <f t="shared" si="87"/>
        <v/>
      </c>
      <c r="I1182" s="49" t="str">
        <f t="shared" si="86"/>
        <v/>
      </c>
      <c r="J1182" s="49" t="str">
        <f t="shared" si="86"/>
        <v/>
      </c>
      <c r="K1182" s="50" t="str">
        <f t="shared" si="86"/>
        <v/>
      </c>
      <c r="L1182" s="49" t="str">
        <f t="shared" si="88"/>
        <v/>
      </c>
      <c r="M1182" s="49" t="str">
        <f t="shared" si="88"/>
        <v/>
      </c>
      <c r="N1182" s="49" t="str">
        <f t="shared" si="88"/>
        <v/>
      </c>
      <c r="O1182" s="49" t="str">
        <f t="shared" si="89"/>
        <v/>
      </c>
      <c r="P1182" s="49" t="str">
        <f t="shared" si="90"/>
        <v/>
      </c>
      <c r="Q1182" s="49" t="str">
        <f t="shared" si="90"/>
        <v/>
      </c>
      <c r="R1182" s="50" t="str">
        <f t="shared" si="90"/>
        <v/>
      </c>
      <c r="S1182" s="10"/>
    </row>
    <row r="1183" spans="1:19" x14ac:dyDescent="0.25">
      <c r="A1183" s="10"/>
      <c r="B1183" s="4" t="str">
        <f>'CALC | Main Engine'!$B1183</f>
        <v/>
      </c>
      <c r="C1183" s="5" t="str">
        <f>'CALC | Main Engine'!$E1183</f>
        <v/>
      </c>
      <c r="D1183" s="27" t="str">
        <f>IF(ISBLANK('INPUT | Operations'!$C1188),"",'INPUT | Operations'!$C1187)</f>
        <v/>
      </c>
      <c r="E1183" s="32" t="str">
        <f>IF(ISBLANK('INPUT | Operations'!$C1188),"",'INPUT | Operations'!$C1188)</f>
        <v/>
      </c>
      <c r="F1183" s="123" t="str">
        <f t="shared" si="87"/>
        <v/>
      </c>
      <c r="G1183" s="49" t="str">
        <f t="shared" si="87"/>
        <v/>
      </c>
      <c r="H1183" s="49" t="str">
        <f t="shared" si="87"/>
        <v/>
      </c>
      <c r="I1183" s="49" t="str">
        <f t="shared" si="86"/>
        <v/>
      </c>
      <c r="J1183" s="49" t="str">
        <f t="shared" si="86"/>
        <v/>
      </c>
      <c r="K1183" s="50" t="str">
        <f t="shared" si="86"/>
        <v/>
      </c>
      <c r="L1183" s="49" t="str">
        <f t="shared" si="88"/>
        <v/>
      </c>
      <c r="M1183" s="49" t="str">
        <f t="shared" si="88"/>
        <v/>
      </c>
      <c r="N1183" s="49" t="str">
        <f t="shared" si="88"/>
        <v/>
      </c>
      <c r="O1183" s="49" t="str">
        <f t="shared" si="89"/>
        <v/>
      </c>
      <c r="P1183" s="49" t="str">
        <f t="shared" si="90"/>
        <v/>
      </c>
      <c r="Q1183" s="49" t="str">
        <f t="shared" si="90"/>
        <v/>
      </c>
      <c r="R1183" s="50" t="str">
        <f t="shared" si="90"/>
        <v/>
      </c>
      <c r="S1183" s="10"/>
    </row>
    <row r="1184" spans="1:19" x14ac:dyDescent="0.25">
      <c r="A1184" s="10"/>
      <c r="B1184" s="4" t="str">
        <f>'CALC | Main Engine'!$B1184</f>
        <v/>
      </c>
      <c r="C1184" s="5" t="str">
        <f>'CALC | Main Engine'!$E1184</f>
        <v/>
      </c>
      <c r="D1184" s="27" t="str">
        <f>IF(ISBLANK('INPUT | Operations'!$C1189),"",'INPUT | Operations'!$C1188)</f>
        <v/>
      </c>
      <c r="E1184" s="32" t="str">
        <f>IF(ISBLANK('INPUT | Operations'!$C1189),"",'INPUT | Operations'!$C1189)</f>
        <v/>
      </c>
      <c r="F1184" s="123" t="str">
        <f t="shared" si="87"/>
        <v/>
      </c>
      <c r="G1184" s="49" t="str">
        <f t="shared" si="87"/>
        <v/>
      </c>
      <c r="H1184" s="49" t="str">
        <f t="shared" si="87"/>
        <v/>
      </c>
      <c r="I1184" s="49" t="str">
        <f t="shared" si="86"/>
        <v/>
      </c>
      <c r="J1184" s="49" t="str">
        <f t="shared" si="86"/>
        <v/>
      </c>
      <c r="K1184" s="50" t="str">
        <f t="shared" si="86"/>
        <v/>
      </c>
      <c r="L1184" s="49" t="str">
        <f t="shared" si="88"/>
        <v/>
      </c>
      <c r="M1184" s="49" t="str">
        <f t="shared" si="88"/>
        <v/>
      </c>
      <c r="N1184" s="49" t="str">
        <f t="shared" si="88"/>
        <v/>
      </c>
      <c r="O1184" s="49" t="str">
        <f t="shared" si="89"/>
        <v/>
      </c>
      <c r="P1184" s="49" t="str">
        <f t="shared" si="90"/>
        <v/>
      </c>
      <c r="Q1184" s="49" t="str">
        <f t="shared" si="90"/>
        <v/>
      </c>
      <c r="R1184" s="50" t="str">
        <f t="shared" si="90"/>
        <v/>
      </c>
      <c r="S1184" s="10"/>
    </row>
    <row r="1185" spans="1:19" x14ac:dyDescent="0.25">
      <c r="A1185" s="10"/>
      <c r="B1185" s="4" t="str">
        <f>'CALC | Main Engine'!$B1185</f>
        <v/>
      </c>
      <c r="C1185" s="5" t="str">
        <f>'CALC | Main Engine'!$E1185</f>
        <v/>
      </c>
      <c r="D1185" s="27" t="str">
        <f>IF(ISBLANK('INPUT | Operations'!$C1190),"",'INPUT | Operations'!$C1189)</f>
        <v/>
      </c>
      <c r="E1185" s="32" t="str">
        <f>IF(ISBLANK('INPUT | Operations'!$C1190),"",'INPUT | Operations'!$C1190)</f>
        <v/>
      </c>
      <c r="F1185" s="123" t="str">
        <f t="shared" si="87"/>
        <v/>
      </c>
      <c r="G1185" s="49" t="str">
        <f t="shared" si="87"/>
        <v/>
      </c>
      <c r="H1185" s="49" t="str">
        <f t="shared" si="87"/>
        <v/>
      </c>
      <c r="I1185" s="49" t="str">
        <f t="shared" si="87"/>
        <v/>
      </c>
      <c r="J1185" s="49" t="str">
        <f t="shared" si="87"/>
        <v/>
      </c>
      <c r="K1185" s="50" t="str">
        <f t="shared" si="87"/>
        <v/>
      </c>
      <c r="L1185" s="49" t="str">
        <f t="shared" si="88"/>
        <v/>
      </c>
      <c r="M1185" s="49" t="str">
        <f t="shared" si="88"/>
        <v/>
      </c>
      <c r="N1185" s="49" t="str">
        <f t="shared" si="88"/>
        <v/>
      </c>
      <c r="O1185" s="49" t="str">
        <f t="shared" si="89"/>
        <v/>
      </c>
      <c r="P1185" s="49" t="str">
        <f t="shared" si="90"/>
        <v/>
      </c>
      <c r="Q1185" s="49" t="str">
        <f t="shared" si="90"/>
        <v/>
      </c>
      <c r="R1185" s="50" t="str">
        <f t="shared" si="90"/>
        <v/>
      </c>
      <c r="S1185" s="10"/>
    </row>
    <row r="1186" spans="1:19" x14ac:dyDescent="0.25">
      <c r="A1186" s="10"/>
      <c r="B1186" s="4" t="str">
        <f>'CALC | Main Engine'!$B1186</f>
        <v/>
      </c>
      <c r="C1186" s="5" t="str">
        <f>'CALC | Main Engine'!$E1186</f>
        <v/>
      </c>
      <c r="D1186" s="27" t="str">
        <f>IF(ISBLANK('INPUT | Operations'!$C1191),"",'INPUT | Operations'!$C1190)</f>
        <v/>
      </c>
      <c r="E1186" s="32" t="str">
        <f>IF(ISBLANK('INPUT | Operations'!$C1191),"",'INPUT | Operations'!$C1191)</f>
        <v/>
      </c>
      <c r="F1186" s="123" t="str">
        <f t="shared" ref="F1186:K1228" si="91">IFERROR(IF(AND(MIN($D1186:$E1186)&lt;F$5,MAX($D1186:$E1186)&gt;F$4),MIN(MAX($D1186:$E1186),F$5)-MAX(MIN($D1186:$E1186),F$4),0)/(MAX($D1186:$E1186)-MIN($D1186:$E1186)),"")</f>
        <v/>
      </c>
      <c r="G1186" s="49" t="str">
        <f t="shared" si="91"/>
        <v/>
      </c>
      <c r="H1186" s="49" t="str">
        <f t="shared" si="91"/>
        <v/>
      </c>
      <c r="I1186" s="49" t="str">
        <f t="shared" si="91"/>
        <v/>
      </c>
      <c r="J1186" s="49" t="str">
        <f t="shared" si="91"/>
        <v/>
      </c>
      <c r="K1186" s="50" t="str">
        <f t="shared" si="91"/>
        <v/>
      </c>
      <c r="L1186" s="49" t="str">
        <f t="shared" si="88"/>
        <v/>
      </c>
      <c r="M1186" s="49" t="str">
        <f t="shared" si="88"/>
        <v/>
      </c>
      <c r="N1186" s="49" t="str">
        <f t="shared" si="88"/>
        <v/>
      </c>
      <c r="O1186" s="49" t="str">
        <f t="shared" si="89"/>
        <v/>
      </c>
      <c r="P1186" s="49" t="str">
        <f t="shared" si="90"/>
        <v/>
      </c>
      <c r="Q1186" s="49" t="str">
        <f t="shared" si="90"/>
        <v/>
      </c>
      <c r="R1186" s="50" t="str">
        <f t="shared" si="90"/>
        <v/>
      </c>
      <c r="S1186" s="10"/>
    </row>
    <row r="1187" spans="1:19" x14ac:dyDescent="0.25">
      <c r="A1187" s="10"/>
      <c r="B1187" s="4" t="str">
        <f>'CALC | Main Engine'!$B1187</f>
        <v/>
      </c>
      <c r="C1187" s="5" t="str">
        <f>'CALC | Main Engine'!$E1187</f>
        <v/>
      </c>
      <c r="D1187" s="27" t="str">
        <f>IF(ISBLANK('INPUT | Operations'!$C1192),"",'INPUT | Operations'!$C1191)</f>
        <v/>
      </c>
      <c r="E1187" s="32" t="str">
        <f>IF(ISBLANK('INPUT | Operations'!$C1192),"",'INPUT | Operations'!$C1192)</f>
        <v/>
      </c>
      <c r="F1187" s="123" t="str">
        <f t="shared" si="91"/>
        <v/>
      </c>
      <c r="G1187" s="49" t="str">
        <f t="shared" si="91"/>
        <v/>
      </c>
      <c r="H1187" s="49" t="str">
        <f t="shared" si="91"/>
        <v/>
      </c>
      <c r="I1187" s="49" t="str">
        <f t="shared" si="91"/>
        <v/>
      </c>
      <c r="J1187" s="49" t="str">
        <f t="shared" si="91"/>
        <v/>
      </c>
      <c r="K1187" s="50" t="str">
        <f t="shared" si="91"/>
        <v/>
      </c>
      <c r="L1187" s="49" t="str">
        <f t="shared" si="88"/>
        <v/>
      </c>
      <c r="M1187" s="49" t="str">
        <f t="shared" si="88"/>
        <v/>
      </c>
      <c r="N1187" s="49" t="str">
        <f t="shared" si="88"/>
        <v/>
      </c>
      <c r="O1187" s="49" t="str">
        <f t="shared" si="89"/>
        <v/>
      </c>
      <c r="P1187" s="49" t="str">
        <f t="shared" si="90"/>
        <v/>
      </c>
      <c r="Q1187" s="49" t="str">
        <f t="shared" si="90"/>
        <v/>
      </c>
      <c r="R1187" s="50" t="str">
        <f t="shared" si="90"/>
        <v/>
      </c>
      <c r="S1187" s="10"/>
    </row>
    <row r="1188" spans="1:19" x14ac:dyDescent="0.25">
      <c r="A1188" s="10"/>
      <c r="B1188" s="4" t="str">
        <f>'CALC | Main Engine'!$B1188</f>
        <v/>
      </c>
      <c r="C1188" s="5" t="str">
        <f>'CALC | Main Engine'!$E1188</f>
        <v/>
      </c>
      <c r="D1188" s="27" t="str">
        <f>IF(ISBLANK('INPUT | Operations'!$C1193),"",'INPUT | Operations'!$C1192)</f>
        <v/>
      </c>
      <c r="E1188" s="32" t="str">
        <f>IF(ISBLANK('INPUT | Operations'!$C1193),"",'INPUT | Operations'!$C1193)</f>
        <v/>
      </c>
      <c r="F1188" s="123" t="str">
        <f t="shared" si="91"/>
        <v/>
      </c>
      <c r="G1188" s="49" t="str">
        <f t="shared" si="91"/>
        <v/>
      </c>
      <c r="H1188" s="49" t="str">
        <f t="shared" si="91"/>
        <v/>
      </c>
      <c r="I1188" s="49" t="str">
        <f t="shared" si="91"/>
        <v/>
      </c>
      <c r="J1188" s="49" t="str">
        <f t="shared" si="91"/>
        <v/>
      </c>
      <c r="K1188" s="50" t="str">
        <f t="shared" si="91"/>
        <v/>
      </c>
      <c r="L1188" s="49" t="str">
        <f t="shared" si="88"/>
        <v/>
      </c>
      <c r="M1188" s="49" t="str">
        <f t="shared" si="88"/>
        <v/>
      </c>
      <c r="N1188" s="49" t="str">
        <f t="shared" si="88"/>
        <v/>
      </c>
      <c r="O1188" s="49" t="str">
        <f t="shared" si="89"/>
        <v/>
      </c>
      <c r="P1188" s="49" t="str">
        <f t="shared" si="90"/>
        <v/>
      </c>
      <c r="Q1188" s="49" t="str">
        <f t="shared" si="90"/>
        <v/>
      </c>
      <c r="R1188" s="50" t="str">
        <f t="shared" si="90"/>
        <v/>
      </c>
      <c r="S1188" s="10"/>
    </row>
    <row r="1189" spans="1:19" x14ac:dyDescent="0.25">
      <c r="A1189" s="10"/>
      <c r="B1189" s="4" t="str">
        <f>'CALC | Main Engine'!$B1189</f>
        <v/>
      </c>
      <c r="C1189" s="5" t="str">
        <f>'CALC | Main Engine'!$E1189</f>
        <v/>
      </c>
      <c r="D1189" s="27" t="str">
        <f>IF(ISBLANK('INPUT | Operations'!$C1194),"",'INPUT | Operations'!$C1193)</f>
        <v/>
      </c>
      <c r="E1189" s="32" t="str">
        <f>IF(ISBLANK('INPUT | Operations'!$C1194),"",'INPUT | Operations'!$C1194)</f>
        <v/>
      </c>
      <c r="F1189" s="123" t="str">
        <f t="shared" si="91"/>
        <v/>
      </c>
      <c r="G1189" s="49" t="str">
        <f t="shared" si="91"/>
        <v/>
      </c>
      <c r="H1189" s="49" t="str">
        <f t="shared" si="91"/>
        <v/>
      </c>
      <c r="I1189" s="49" t="str">
        <f t="shared" si="91"/>
        <v/>
      </c>
      <c r="J1189" s="49" t="str">
        <f t="shared" si="91"/>
        <v/>
      </c>
      <c r="K1189" s="50" t="str">
        <f t="shared" si="91"/>
        <v/>
      </c>
      <c r="L1189" s="49" t="str">
        <f t="shared" si="88"/>
        <v/>
      </c>
      <c r="M1189" s="49" t="str">
        <f t="shared" si="88"/>
        <v/>
      </c>
      <c r="N1189" s="49" t="str">
        <f t="shared" si="88"/>
        <v/>
      </c>
      <c r="O1189" s="49" t="str">
        <f t="shared" si="89"/>
        <v/>
      </c>
      <c r="P1189" s="49" t="str">
        <f t="shared" si="90"/>
        <v/>
      </c>
      <c r="Q1189" s="49" t="str">
        <f t="shared" si="90"/>
        <v/>
      </c>
      <c r="R1189" s="50" t="str">
        <f t="shared" si="90"/>
        <v/>
      </c>
      <c r="S1189" s="10"/>
    </row>
    <row r="1190" spans="1:19" x14ac:dyDescent="0.25">
      <c r="A1190" s="10"/>
      <c r="B1190" s="4" t="str">
        <f>'CALC | Main Engine'!$B1190</f>
        <v/>
      </c>
      <c r="C1190" s="5" t="str">
        <f>'CALC | Main Engine'!$E1190</f>
        <v/>
      </c>
      <c r="D1190" s="27" t="str">
        <f>IF(ISBLANK('INPUT | Operations'!$C1195),"",'INPUT | Operations'!$C1194)</f>
        <v/>
      </c>
      <c r="E1190" s="32" t="str">
        <f>IF(ISBLANK('INPUT | Operations'!$C1195),"",'INPUT | Operations'!$C1195)</f>
        <v/>
      </c>
      <c r="F1190" s="123" t="str">
        <f t="shared" si="91"/>
        <v/>
      </c>
      <c r="G1190" s="49" t="str">
        <f t="shared" si="91"/>
        <v/>
      </c>
      <c r="H1190" s="49" t="str">
        <f t="shared" si="91"/>
        <v/>
      </c>
      <c r="I1190" s="49" t="str">
        <f t="shared" si="91"/>
        <v/>
      </c>
      <c r="J1190" s="49" t="str">
        <f t="shared" si="91"/>
        <v/>
      </c>
      <c r="K1190" s="50" t="str">
        <f t="shared" si="91"/>
        <v/>
      </c>
      <c r="L1190" s="49" t="str">
        <f t="shared" si="88"/>
        <v/>
      </c>
      <c r="M1190" s="49" t="str">
        <f t="shared" si="88"/>
        <v/>
      </c>
      <c r="N1190" s="49" t="str">
        <f t="shared" si="88"/>
        <v/>
      </c>
      <c r="O1190" s="49" t="str">
        <f t="shared" si="89"/>
        <v/>
      </c>
      <c r="P1190" s="49" t="str">
        <f t="shared" si="90"/>
        <v/>
      </c>
      <c r="Q1190" s="49" t="str">
        <f t="shared" si="90"/>
        <v/>
      </c>
      <c r="R1190" s="50" t="str">
        <f t="shared" si="90"/>
        <v/>
      </c>
      <c r="S1190" s="10"/>
    </row>
    <row r="1191" spans="1:19" x14ac:dyDescent="0.25">
      <c r="A1191" s="10"/>
      <c r="B1191" s="4" t="str">
        <f>'CALC | Main Engine'!$B1191</f>
        <v/>
      </c>
      <c r="C1191" s="5" t="str">
        <f>'CALC | Main Engine'!$E1191</f>
        <v/>
      </c>
      <c r="D1191" s="27" t="str">
        <f>IF(ISBLANK('INPUT | Operations'!$C1196),"",'INPUT | Operations'!$C1195)</f>
        <v/>
      </c>
      <c r="E1191" s="32" t="str">
        <f>IF(ISBLANK('INPUT | Operations'!$C1196),"",'INPUT | Operations'!$C1196)</f>
        <v/>
      </c>
      <c r="F1191" s="123" t="str">
        <f t="shared" si="91"/>
        <v/>
      </c>
      <c r="G1191" s="49" t="str">
        <f t="shared" si="91"/>
        <v/>
      </c>
      <c r="H1191" s="49" t="str">
        <f t="shared" si="91"/>
        <v/>
      </c>
      <c r="I1191" s="49" t="str">
        <f t="shared" si="91"/>
        <v/>
      </c>
      <c r="J1191" s="49" t="str">
        <f t="shared" si="91"/>
        <v/>
      </c>
      <c r="K1191" s="50" t="str">
        <f t="shared" si="91"/>
        <v/>
      </c>
      <c r="L1191" s="49" t="str">
        <f t="shared" si="88"/>
        <v/>
      </c>
      <c r="M1191" s="49" t="str">
        <f t="shared" si="88"/>
        <v/>
      </c>
      <c r="N1191" s="49" t="str">
        <f t="shared" si="88"/>
        <v/>
      </c>
      <c r="O1191" s="49" t="str">
        <f t="shared" si="89"/>
        <v/>
      </c>
      <c r="P1191" s="49" t="str">
        <f t="shared" si="90"/>
        <v/>
      </c>
      <c r="Q1191" s="49" t="str">
        <f t="shared" si="90"/>
        <v/>
      </c>
      <c r="R1191" s="50" t="str">
        <f t="shared" si="90"/>
        <v/>
      </c>
      <c r="S1191" s="10"/>
    </row>
    <row r="1192" spans="1:19" x14ac:dyDescent="0.25">
      <c r="A1192" s="10"/>
      <c r="B1192" s="4" t="str">
        <f>'CALC | Main Engine'!$B1192</f>
        <v/>
      </c>
      <c r="C1192" s="5" t="str">
        <f>'CALC | Main Engine'!$E1192</f>
        <v/>
      </c>
      <c r="D1192" s="27" t="str">
        <f>IF(ISBLANK('INPUT | Operations'!$C1197),"",'INPUT | Operations'!$C1196)</f>
        <v/>
      </c>
      <c r="E1192" s="32" t="str">
        <f>IF(ISBLANK('INPUT | Operations'!$C1197),"",'INPUT | Operations'!$C1197)</f>
        <v/>
      </c>
      <c r="F1192" s="123" t="str">
        <f t="shared" si="91"/>
        <v/>
      </c>
      <c r="G1192" s="49" t="str">
        <f t="shared" si="91"/>
        <v/>
      </c>
      <c r="H1192" s="49" t="str">
        <f t="shared" si="91"/>
        <v/>
      </c>
      <c r="I1192" s="49" t="str">
        <f t="shared" si="91"/>
        <v/>
      </c>
      <c r="J1192" s="49" t="str">
        <f t="shared" si="91"/>
        <v/>
      </c>
      <c r="K1192" s="50" t="str">
        <f t="shared" si="91"/>
        <v/>
      </c>
      <c r="L1192" s="49" t="str">
        <f t="shared" si="88"/>
        <v/>
      </c>
      <c r="M1192" s="49" t="str">
        <f t="shared" si="88"/>
        <v/>
      </c>
      <c r="N1192" s="49" t="str">
        <f t="shared" si="88"/>
        <v/>
      </c>
      <c r="O1192" s="49" t="str">
        <f t="shared" si="89"/>
        <v/>
      </c>
      <c r="P1192" s="49" t="str">
        <f t="shared" si="90"/>
        <v/>
      </c>
      <c r="Q1192" s="49" t="str">
        <f t="shared" si="90"/>
        <v/>
      </c>
      <c r="R1192" s="50" t="str">
        <f t="shared" si="90"/>
        <v/>
      </c>
      <c r="S1192" s="10"/>
    </row>
    <row r="1193" spans="1:19" x14ac:dyDescent="0.25">
      <c r="A1193" s="10"/>
      <c r="B1193" s="4" t="str">
        <f>'CALC | Main Engine'!$B1193</f>
        <v/>
      </c>
      <c r="C1193" s="5" t="str">
        <f>'CALC | Main Engine'!$E1193</f>
        <v/>
      </c>
      <c r="D1193" s="27" t="str">
        <f>IF(ISBLANK('INPUT | Operations'!$C1198),"",'INPUT | Operations'!$C1197)</f>
        <v/>
      </c>
      <c r="E1193" s="32" t="str">
        <f>IF(ISBLANK('INPUT | Operations'!$C1198),"",'INPUT | Operations'!$C1198)</f>
        <v/>
      </c>
      <c r="F1193" s="123" t="str">
        <f t="shared" si="91"/>
        <v/>
      </c>
      <c r="G1193" s="49" t="str">
        <f t="shared" si="91"/>
        <v/>
      </c>
      <c r="H1193" s="49" t="str">
        <f t="shared" si="91"/>
        <v/>
      </c>
      <c r="I1193" s="49" t="str">
        <f t="shared" si="91"/>
        <v/>
      </c>
      <c r="J1193" s="49" t="str">
        <f t="shared" si="91"/>
        <v/>
      </c>
      <c r="K1193" s="50" t="str">
        <f t="shared" si="91"/>
        <v/>
      </c>
      <c r="L1193" s="49" t="str">
        <f t="shared" si="88"/>
        <v/>
      </c>
      <c r="M1193" s="49" t="str">
        <f t="shared" si="88"/>
        <v/>
      </c>
      <c r="N1193" s="49" t="str">
        <f t="shared" si="88"/>
        <v/>
      </c>
      <c r="O1193" s="49" t="str">
        <f t="shared" si="89"/>
        <v/>
      </c>
      <c r="P1193" s="49" t="str">
        <f t="shared" si="90"/>
        <v/>
      </c>
      <c r="Q1193" s="49" t="str">
        <f t="shared" si="90"/>
        <v/>
      </c>
      <c r="R1193" s="50" t="str">
        <f t="shared" si="90"/>
        <v/>
      </c>
      <c r="S1193" s="10"/>
    </row>
    <row r="1194" spans="1:19" x14ac:dyDescent="0.25">
      <c r="A1194" s="10"/>
      <c r="B1194" s="4" t="str">
        <f>'CALC | Main Engine'!$B1194</f>
        <v/>
      </c>
      <c r="C1194" s="5" t="str">
        <f>'CALC | Main Engine'!$E1194</f>
        <v/>
      </c>
      <c r="D1194" s="27" t="str">
        <f>IF(ISBLANK('INPUT | Operations'!$C1199),"",'INPUT | Operations'!$C1198)</f>
        <v/>
      </c>
      <c r="E1194" s="32" t="str">
        <f>IF(ISBLANK('INPUT | Operations'!$C1199),"",'INPUT | Operations'!$C1199)</f>
        <v/>
      </c>
      <c r="F1194" s="123" t="str">
        <f t="shared" si="91"/>
        <v/>
      </c>
      <c r="G1194" s="49" t="str">
        <f t="shared" si="91"/>
        <v/>
      </c>
      <c r="H1194" s="49" t="str">
        <f t="shared" si="91"/>
        <v/>
      </c>
      <c r="I1194" s="49" t="str">
        <f t="shared" si="91"/>
        <v/>
      </c>
      <c r="J1194" s="49" t="str">
        <f t="shared" si="91"/>
        <v/>
      </c>
      <c r="K1194" s="50" t="str">
        <f t="shared" si="91"/>
        <v/>
      </c>
      <c r="L1194" s="49" t="str">
        <f t="shared" si="88"/>
        <v/>
      </c>
      <c r="M1194" s="49" t="str">
        <f t="shared" si="88"/>
        <v/>
      </c>
      <c r="N1194" s="49" t="str">
        <f t="shared" si="88"/>
        <v/>
      </c>
      <c r="O1194" s="49" t="str">
        <f t="shared" si="89"/>
        <v/>
      </c>
      <c r="P1194" s="49" t="str">
        <f t="shared" si="90"/>
        <v/>
      </c>
      <c r="Q1194" s="49" t="str">
        <f t="shared" si="90"/>
        <v/>
      </c>
      <c r="R1194" s="50" t="str">
        <f t="shared" si="90"/>
        <v/>
      </c>
      <c r="S1194" s="10"/>
    </row>
    <row r="1195" spans="1:19" x14ac:dyDescent="0.25">
      <c r="A1195" s="10"/>
      <c r="B1195" s="4" t="str">
        <f>'CALC | Main Engine'!$B1195</f>
        <v/>
      </c>
      <c r="C1195" s="5" t="str">
        <f>'CALC | Main Engine'!$E1195</f>
        <v/>
      </c>
      <c r="D1195" s="27" t="str">
        <f>IF(ISBLANK('INPUT | Operations'!$C1200),"",'INPUT | Operations'!$C1199)</f>
        <v/>
      </c>
      <c r="E1195" s="32" t="str">
        <f>IF(ISBLANK('INPUT | Operations'!$C1200),"",'INPUT | Operations'!$C1200)</f>
        <v/>
      </c>
      <c r="F1195" s="123" t="str">
        <f t="shared" si="91"/>
        <v/>
      </c>
      <c r="G1195" s="49" t="str">
        <f t="shared" si="91"/>
        <v/>
      </c>
      <c r="H1195" s="49" t="str">
        <f t="shared" si="91"/>
        <v/>
      </c>
      <c r="I1195" s="49" t="str">
        <f t="shared" si="91"/>
        <v/>
      </c>
      <c r="J1195" s="49" t="str">
        <f t="shared" si="91"/>
        <v/>
      </c>
      <c r="K1195" s="50" t="str">
        <f t="shared" si="91"/>
        <v/>
      </c>
      <c r="L1195" s="49" t="str">
        <f t="shared" si="88"/>
        <v/>
      </c>
      <c r="M1195" s="49" t="str">
        <f t="shared" si="88"/>
        <v/>
      </c>
      <c r="N1195" s="49" t="str">
        <f t="shared" si="88"/>
        <v/>
      </c>
      <c r="O1195" s="49" t="str">
        <f t="shared" si="89"/>
        <v/>
      </c>
      <c r="P1195" s="49" t="str">
        <f t="shared" si="90"/>
        <v/>
      </c>
      <c r="Q1195" s="49" t="str">
        <f t="shared" si="90"/>
        <v/>
      </c>
      <c r="R1195" s="50" t="str">
        <f t="shared" si="90"/>
        <v/>
      </c>
      <c r="S1195" s="10"/>
    </row>
    <row r="1196" spans="1:19" x14ac:dyDescent="0.25">
      <c r="A1196" s="10"/>
      <c r="B1196" s="4" t="str">
        <f>'CALC | Main Engine'!$B1196</f>
        <v/>
      </c>
      <c r="C1196" s="5" t="str">
        <f>'CALC | Main Engine'!$E1196</f>
        <v/>
      </c>
      <c r="D1196" s="27" t="str">
        <f>IF(ISBLANK('INPUT | Operations'!$C1201),"",'INPUT | Operations'!$C1200)</f>
        <v/>
      </c>
      <c r="E1196" s="32" t="str">
        <f>IF(ISBLANK('INPUT | Operations'!$C1201),"",'INPUT | Operations'!$C1201)</f>
        <v/>
      </c>
      <c r="F1196" s="123" t="str">
        <f t="shared" si="91"/>
        <v/>
      </c>
      <c r="G1196" s="49" t="str">
        <f t="shared" si="91"/>
        <v/>
      </c>
      <c r="H1196" s="49" t="str">
        <f t="shared" si="91"/>
        <v/>
      </c>
      <c r="I1196" s="49" t="str">
        <f t="shared" si="91"/>
        <v/>
      </c>
      <c r="J1196" s="49" t="str">
        <f t="shared" si="91"/>
        <v/>
      </c>
      <c r="K1196" s="50" t="str">
        <f t="shared" si="91"/>
        <v/>
      </c>
      <c r="L1196" s="49" t="str">
        <f t="shared" si="88"/>
        <v/>
      </c>
      <c r="M1196" s="49" t="str">
        <f t="shared" si="88"/>
        <v/>
      </c>
      <c r="N1196" s="49" t="str">
        <f t="shared" si="88"/>
        <v/>
      </c>
      <c r="O1196" s="49" t="str">
        <f t="shared" si="89"/>
        <v/>
      </c>
      <c r="P1196" s="49" t="str">
        <f t="shared" si="90"/>
        <v/>
      </c>
      <c r="Q1196" s="49" t="str">
        <f t="shared" si="90"/>
        <v/>
      </c>
      <c r="R1196" s="50" t="str">
        <f t="shared" si="90"/>
        <v/>
      </c>
      <c r="S1196" s="10"/>
    </row>
    <row r="1197" spans="1:19" x14ac:dyDescent="0.25">
      <c r="A1197" s="10"/>
      <c r="B1197" s="4" t="str">
        <f>'CALC | Main Engine'!$B1197</f>
        <v/>
      </c>
      <c r="C1197" s="5" t="str">
        <f>'CALC | Main Engine'!$E1197</f>
        <v/>
      </c>
      <c r="D1197" s="27" t="str">
        <f>IF(ISBLANK('INPUT | Operations'!$C1202),"",'INPUT | Operations'!$C1201)</f>
        <v/>
      </c>
      <c r="E1197" s="32" t="str">
        <f>IF(ISBLANK('INPUT | Operations'!$C1202),"",'INPUT | Operations'!$C1202)</f>
        <v/>
      </c>
      <c r="F1197" s="123" t="str">
        <f t="shared" si="91"/>
        <v/>
      </c>
      <c r="G1197" s="49" t="str">
        <f t="shared" si="91"/>
        <v/>
      </c>
      <c r="H1197" s="49" t="str">
        <f t="shared" si="91"/>
        <v/>
      </c>
      <c r="I1197" s="49" t="str">
        <f t="shared" si="91"/>
        <v/>
      </c>
      <c r="J1197" s="49" t="str">
        <f t="shared" si="91"/>
        <v/>
      </c>
      <c r="K1197" s="50" t="str">
        <f t="shared" si="91"/>
        <v/>
      </c>
      <c r="L1197" s="49" t="str">
        <f t="shared" si="88"/>
        <v/>
      </c>
      <c r="M1197" s="49" t="str">
        <f t="shared" si="88"/>
        <v/>
      </c>
      <c r="N1197" s="49" t="str">
        <f t="shared" si="88"/>
        <v/>
      </c>
      <c r="O1197" s="49" t="str">
        <f t="shared" si="89"/>
        <v/>
      </c>
      <c r="P1197" s="49" t="str">
        <f t="shared" si="90"/>
        <v/>
      </c>
      <c r="Q1197" s="49" t="str">
        <f t="shared" si="90"/>
        <v/>
      </c>
      <c r="R1197" s="50" t="str">
        <f t="shared" si="90"/>
        <v/>
      </c>
      <c r="S1197" s="10"/>
    </row>
    <row r="1198" spans="1:19" x14ac:dyDescent="0.25">
      <c r="A1198" s="10"/>
      <c r="B1198" s="4" t="str">
        <f>'CALC | Main Engine'!$B1198</f>
        <v/>
      </c>
      <c r="C1198" s="5" t="str">
        <f>'CALC | Main Engine'!$E1198</f>
        <v/>
      </c>
      <c r="D1198" s="27" t="str">
        <f>IF(ISBLANK('INPUT | Operations'!$C1203),"",'INPUT | Operations'!$C1202)</f>
        <v/>
      </c>
      <c r="E1198" s="32" t="str">
        <f>IF(ISBLANK('INPUT | Operations'!$C1203),"",'INPUT | Operations'!$C1203)</f>
        <v/>
      </c>
      <c r="F1198" s="123" t="str">
        <f t="shared" si="91"/>
        <v/>
      </c>
      <c r="G1198" s="49" t="str">
        <f t="shared" si="91"/>
        <v/>
      </c>
      <c r="H1198" s="49" t="str">
        <f t="shared" si="91"/>
        <v/>
      </c>
      <c r="I1198" s="49" t="str">
        <f t="shared" si="91"/>
        <v/>
      </c>
      <c r="J1198" s="49" t="str">
        <f t="shared" si="91"/>
        <v/>
      </c>
      <c r="K1198" s="50" t="str">
        <f t="shared" si="91"/>
        <v/>
      </c>
      <c r="L1198" s="49" t="str">
        <f t="shared" si="88"/>
        <v/>
      </c>
      <c r="M1198" s="49" t="str">
        <f t="shared" si="88"/>
        <v/>
      </c>
      <c r="N1198" s="49" t="str">
        <f t="shared" si="88"/>
        <v/>
      </c>
      <c r="O1198" s="49" t="str">
        <f t="shared" si="89"/>
        <v/>
      </c>
      <c r="P1198" s="49" t="str">
        <f t="shared" si="90"/>
        <v/>
      </c>
      <c r="Q1198" s="49" t="str">
        <f t="shared" si="90"/>
        <v/>
      </c>
      <c r="R1198" s="50" t="str">
        <f t="shared" si="90"/>
        <v/>
      </c>
      <c r="S1198" s="10"/>
    </row>
    <row r="1199" spans="1:19" x14ac:dyDescent="0.25">
      <c r="A1199" s="10"/>
      <c r="B1199" s="4" t="str">
        <f>'CALC | Main Engine'!$B1199</f>
        <v/>
      </c>
      <c r="C1199" s="5" t="str">
        <f>'CALC | Main Engine'!$E1199</f>
        <v/>
      </c>
      <c r="D1199" s="27" t="str">
        <f>IF(ISBLANK('INPUT | Operations'!$C1204),"",'INPUT | Operations'!$C1203)</f>
        <v/>
      </c>
      <c r="E1199" s="32" t="str">
        <f>IF(ISBLANK('INPUT | Operations'!$C1204),"",'INPUT | Operations'!$C1204)</f>
        <v/>
      </c>
      <c r="F1199" s="123" t="str">
        <f t="shared" si="91"/>
        <v/>
      </c>
      <c r="G1199" s="49" t="str">
        <f t="shared" si="91"/>
        <v/>
      </c>
      <c r="H1199" s="49" t="str">
        <f t="shared" si="91"/>
        <v/>
      </c>
      <c r="I1199" s="49" t="str">
        <f t="shared" si="91"/>
        <v/>
      </c>
      <c r="J1199" s="49" t="str">
        <f t="shared" si="91"/>
        <v/>
      </c>
      <c r="K1199" s="50" t="str">
        <f t="shared" si="91"/>
        <v/>
      </c>
      <c r="L1199" s="49" t="str">
        <f t="shared" si="88"/>
        <v/>
      </c>
      <c r="M1199" s="49" t="str">
        <f t="shared" si="88"/>
        <v/>
      </c>
      <c r="N1199" s="49" t="str">
        <f t="shared" si="88"/>
        <v/>
      </c>
      <c r="O1199" s="49" t="str">
        <f t="shared" si="89"/>
        <v/>
      </c>
      <c r="P1199" s="49" t="str">
        <f t="shared" si="90"/>
        <v/>
      </c>
      <c r="Q1199" s="49" t="str">
        <f t="shared" si="90"/>
        <v/>
      </c>
      <c r="R1199" s="50" t="str">
        <f t="shared" si="90"/>
        <v/>
      </c>
      <c r="S1199" s="10"/>
    </row>
    <row r="1200" spans="1:19" x14ac:dyDescent="0.25">
      <c r="A1200" s="10"/>
      <c r="B1200" s="4" t="str">
        <f>'CALC | Main Engine'!$B1200</f>
        <v/>
      </c>
      <c r="C1200" s="5" t="str">
        <f>'CALC | Main Engine'!$E1200</f>
        <v/>
      </c>
      <c r="D1200" s="27" t="str">
        <f>IF(ISBLANK('INPUT | Operations'!$C1205),"",'INPUT | Operations'!$C1204)</f>
        <v/>
      </c>
      <c r="E1200" s="32" t="str">
        <f>IF(ISBLANK('INPUT | Operations'!$C1205),"",'INPUT | Operations'!$C1205)</f>
        <v/>
      </c>
      <c r="F1200" s="123" t="str">
        <f t="shared" si="91"/>
        <v/>
      </c>
      <c r="G1200" s="49" t="str">
        <f t="shared" si="91"/>
        <v/>
      </c>
      <c r="H1200" s="49" t="str">
        <f t="shared" si="91"/>
        <v/>
      </c>
      <c r="I1200" s="49" t="str">
        <f t="shared" si="91"/>
        <v/>
      </c>
      <c r="J1200" s="49" t="str">
        <f t="shared" si="91"/>
        <v/>
      </c>
      <c r="K1200" s="50" t="str">
        <f t="shared" si="91"/>
        <v/>
      </c>
      <c r="L1200" s="49" t="str">
        <f t="shared" si="88"/>
        <v/>
      </c>
      <c r="M1200" s="49" t="str">
        <f t="shared" si="88"/>
        <v/>
      </c>
      <c r="N1200" s="49" t="str">
        <f t="shared" si="88"/>
        <v/>
      </c>
      <c r="O1200" s="49" t="str">
        <f t="shared" si="89"/>
        <v/>
      </c>
      <c r="P1200" s="49" t="str">
        <f t="shared" si="90"/>
        <v/>
      </c>
      <c r="Q1200" s="49" t="str">
        <f t="shared" si="90"/>
        <v/>
      </c>
      <c r="R1200" s="50" t="str">
        <f t="shared" si="90"/>
        <v/>
      </c>
      <c r="S1200" s="10"/>
    </row>
    <row r="1201" spans="1:19" x14ac:dyDescent="0.25">
      <c r="A1201" s="10"/>
      <c r="B1201" s="4" t="str">
        <f>'CALC | Main Engine'!$B1201</f>
        <v/>
      </c>
      <c r="C1201" s="5" t="str">
        <f>'CALC | Main Engine'!$E1201</f>
        <v/>
      </c>
      <c r="D1201" s="27" t="str">
        <f>IF(ISBLANK('INPUT | Operations'!$C1206),"",'INPUT | Operations'!$C1205)</f>
        <v/>
      </c>
      <c r="E1201" s="32" t="str">
        <f>IF(ISBLANK('INPUT | Operations'!$C1206),"",'INPUT | Operations'!$C1206)</f>
        <v/>
      </c>
      <c r="F1201" s="123" t="str">
        <f t="shared" si="91"/>
        <v/>
      </c>
      <c r="G1201" s="49" t="str">
        <f t="shared" si="91"/>
        <v/>
      </c>
      <c r="H1201" s="49" t="str">
        <f t="shared" si="91"/>
        <v/>
      </c>
      <c r="I1201" s="49" t="str">
        <f t="shared" si="91"/>
        <v/>
      </c>
      <c r="J1201" s="49" t="str">
        <f t="shared" si="91"/>
        <v/>
      </c>
      <c r="K1201" s="50" t="str">
        <f t="shared" si="91"/>
        <v/>
      </c>
      <c r="L1201" s="49" t="str">
        <f t="shared" si="88"/>
        <v/>
      </c>
      <c r="M1201" s="49" t="str">
        <f t="shared" si="88"/>
        <v/>
      </c>
      <c r="N1201" s="49" t="str">
        <f t="shared" si="88"/>
        <v/>
      </c>
      <c r="O1201" s="49" t="str">
        <f t="shared" si="89"/>
        <v/>
      </c>
      <c r="P1201" s="49" t="str">
        <f t="shared" si="90"/>
        <v/>
      </c>
      <c r="Q1201" s="49" t="str">
        <f t="shared" si="90"/>
        <v/>
      </c>
      <c r="R1201" s="50" t="str">
        <f t="shared" si="90"/>
        <v/>
      </c>
      <c r="S1201" s="10"/>
    </row>
    <row r="1202" spans="1:19" x14ac:dyDescent="0.25">
      <c r="A1202" s="10"/>
      <c r="B1202" s="4" t="str">
        <f>'CALC | Main Engine'!$B1202</f>
        <v/>
      </c>
      <c r="C1202" s="5" t="str">
        <f>'CALC | Main Engine'!$E1202</f>
        <v/>
      </c>
      <c r="D1202" s="27" t="str">
        <f>IF(ISBLANK('INPUT | Operations'!$C1207),"",'INPUT | Operations'!$C1206)</f>
        <v/>
      </c>
      <c r="E1202" s="32" t="str">
        <f>IF(ISBLANK('INPUT | Operations'!$C1207),"",'INPUT | Operations'!$C1207)</f>
        <v/>
      </c>
      <c r="F1202" s="123" t="str">
        <f t="shared" si="91"/>
        <v/>
      </c>
      <c r="G1202" s="49" t="str">
        <f t="shared" si="91"/>
        <v/>
      </c>
      <c r="H1202" s="49" t="str">
        <f t="shared" si="91"/>
        <v/>
      </c>
      <c r="I1202" s="49" t="str">
        <f t="shared" si="91"/>
        <v/>
      </c>
      <c r="J1202" s="49" t="str">
        <f t="shared" si="91"/>
        <v/>
      </c>
      <c r="K1202" s="50" t="str">
        <f t="shared" si="91"/>
        <v/>
      </c>
      <c r="L1202" s="49" t="str">
        <f t="shared" si="88"/>
        <v/>
      </c>
      <c r="M1202" s="49" t="str">
        <f t="shared" si="88"/>
        <v/>
      </c>
      <c r="N1202" s="49" t="str">
        <f t="shared" si="88"/>
        <v/>
      </c>
      <c r="O1202" s="49" t="str">
        <f t="shared" si="89"/>
        <v/>
      </c>
      <c r="P1202" s="49" t="str">
        <f t="shared" si="90"/>
        <v/>
      </c>
      <c r="Q1202" s="49" t="str">
        <f t="shared" si="90"/>
        <v/>
      </c>
      <c r="R1202" s="50" t="str">
        <f t="shared" si="90"/>
        <v/>
      </c>
      <c r="S1202" s="10"/>
    </row>
    <row r="1203" spans="1:19" x14ac:dyDescent="0.25">
      <c r="A1203" s="10"/>
      <c r="B1203" s="4" t="str">
        <f>'CALC | Main Engine'!$B1203</f>
        <v/>
      </c>
      <c r="C1203" s="5" t="str">
        <f>'CALC | Main Engine'!$E1203</f>
        <v/>
      </c>
      <c r="D1203" s="27" t="str">
        <f>IF(ISBLANK('INPUT | Operations'!$C1208),"",'INPUT | Operations'!$C1207)</f>
        <v/>
      </c>
      <c r="E1203" s="32" t="str">
        <f>IF(ISBLANK('INPUT | Operations'!$C1208),"",'INPUT | Operations'!$C1208)</f>
        <v/>
      </c>
      <c r="F1203" s="123" t="str">
        <f t="shared" si="91"/>
        <v/>
      </c>
      <c r="G1203" s="49" t="str">
        <f t="shared" si="91"/>
        <v/>
      </c>
      <c r="H1203" s="49" t="str">
        <f t="shared" si="91"/>
        <v/>
      </c>
      <c r="I1203" s="49" t="str">
        <f t="shared" si="91"/>
        <v/>
      </c>
      <c r="J1203" s="49" t="str">
        <f t="shared" si="91"/>
        <v/>
      </c>
      <c r="K1203" s="50" t="str">
        <f t="shared" si="91"/>
        <v/>
      </c>
      <c r="L1203" s="49" t="str">
        <f t="shared" si="88"/>
        <v/>
      </c>
      <c r="M1203" s="49" t="str">
        <f t="shared" si="88"/>
        <v/>
      </c>
      <c r="N1203" s="49" t="str">
        <f t="shared" si="88"/>
        <v/>
      </c>
      <c r="O1203" s="49" t="str">
        <f t="shared" si="89"/>
        <v/>
      </c>
      <c r="P1203" s="49" t="str">
        <f t="shared" si="90"/>
        <v/>
      </c>
      <c r="Q1203" s="49" t="str">
        <f t="shared" si="90"/>
        <v/>
      </c>
      <c r="R1203" s="50" t="str">
        <f t="shared" si="90"/>
        <v/>
      </c>
      <c r="S1203" s="10"/>
    </row>
    <row r="1204" spans="1:19" x14ac:dyDescent="0.25">
      <c r="A1204" s="10"/>
      <c r="B1204" s="4" t="str">
        <f>'CALC | Main Engine'!$B1204</f>
        <v/>
      </c>
      <c r="C1204" s="5" t="str">
        <f>'CALC | Main Engine'!$E1204</f>
        <v/>
      </c>
      <c r="D1204" s="27" t="str">
        <f>IF(ISBLANK('INPUT | Operations'!$C1209),"",'INPUT | Operations'!$C1208)</f>
        <v/>
      </c>
      <c r="E1204" s="32" t="str">
        <f>IF(ISBLANK('INPUT | Operations'!$C1209),"",'INPUT | Operations'!$C1209)</f>
        <v/>
      </c>
      <c r="F1204" s="123" t="str">
        <f t="shared" si="91"/>
        <v/>
      </c>
      <c r="G1204" s="49" t="str">
        <f t="shared" si="91"/>
        <v/>
      </c>
      <c r="H1204" s="49" t="str">
        <f t="shared" si="91"/>
        <v/>
      </c>
      <c r="I1204" s="49" t="str">
        <f t="shared" si="91"/>
        <v/>
      </c>
      <c r="J1204" s="49" t="str">
        <f t="shared" si="91"/>
        <v/>
      </c>
      <c r="K1204" s="50" t="str">
        <f t="shared" si="91"/>
        <v/>
      </c>
      <c r="L1204" s="49" t="str">
        <f t="shared" si="88"/>
        <v/>
      </c>
      <c r="M1204" s="49" t="str">
        <f t="shared" si="88"/>
        <v/>
      </c>
      <c r="N1204" s="49" t="str">
        <f t="shared" si="88"/>
        <v/>
      </c>
      <c r="O1204" s="49" t="str">
        <f t="shared" si="89"/>
        <v/>
      </c>
      <c r="P1204" s="49" t="str">
        <f t="shared" si="90"/>
        <v/>
      </c>
      <c r="Q1204" s="49" t="str">
        <f t="shared" si="90"/>
        <v/>
      </c>
      <c r="R1204" s="50" t="str">
        <f t="shared" si="90"/>
        <v/>
      </c>
      <c r="S1204" s="10"/>
    </row>
    <row r="1205" spans="1:19" x14ac:dyDescent="0.25">
      <c r="A1205" s="10"/>
      <c r="B1205" s="4" t="str">
        <f>'CALC | Main Engine'!$B1205</f>
        <v/>
      </c>
      <c r="C1205" s="5" t="str">
        <f>'CALC | Main Engine'!$E1205</f>
        <v/>
      </c>
      <c r="D1205" s="27" t="str">
        <f>IF(ISBLANK('INPUT | Operations'!$C1210),"",'INPUT | Operations'!$C1209)</f>
        <v/>
      </c>
      <c r="E1205" s="32" t="str">
        <f>IF(ISBLANK('INPUT | Operations'!$C1210),"",'INPUT | Operations'!$C1210)</f>
        <v/>
      </c>
      <c r="F1205" s="123" t="str">
        <f t="shared" si="91"/>
        <v/>
      </c>
      <c r="G1205" s="49" t="str">
        <f t="shared" si="91"/>
        <v/>
      </c>
      <c r="H1205" s="49" t="str">
        <f t="shared" si="91"/>
        <v/>
      </c>
      <c r="I1205" s="49" t="str">
        <f t="shared" si="91"/>
        <v/>
      </c>
      <c r="J1205" s="49" t="str">
        <f t="shared" si="91"/>
        <v/>
      </c>
      <c r="K1205" s="50" t="str">
        <f t="shared" si="91"/>
        <v/>
      </c>
      <c r="L1205" s="49" t="str">
        <f t="shared" si="88"/>
        <v/>
      </c>
      <c r="M1205" s="49" t="str">
        <f t="shared" si="88"/>
        <v/>
      </c>
      <c r="N1205" s="49" t="str">
        <f t="shared" si="88"/>
        <v/>
      </c>
      <c r="O1205" s="49" t="str">
        <f t="shared" si="89"/>
        <v/>
      </c>
      <c r="P1205" s="49" t="str">
        <f t="shared" si="90"/>
        <v/>
      </c>
      <c r="Q1205" s="49" t="str">
        <f t="shared" si="90"/>
        <v/>
      </c>
      <c r="R1205" s="50" t="str">
        <f t="shared" si="90"/>
        <v/>
      </c>
      <c r="S1205" s="10"/>
    </row>
    <row r="1206" spans="1:19" x14ac:dyDescent="0.25">
      <c r="A1206" s="10"/>
      <c r="B1206" s="4" t="str">
        <f>'CALC | Main Engine'!$B1206</f>
        <v/>
      </c>
      <c r="C1206" s="5" t="str">
        <f>'CALC | Main Engine'!$E1206</f>
        <v/>
      </c>
      <c r="D1206" s="27" t="str">
        <f>IF(ISBLANK('INPUT | Operations'!$C1211),"",'INPUT | Operations'!$C1210)</f>
        <v/>
      </c>
      <c r="E1206" s="32" t="str">
        <f>IF(ISBLANK('INPUT | Operations'!$C1211),"",'INPUT | Operations'!$C1211)</f>
        <v/>
      </c>
      <c r="F1206" s="123" t="str">
        <f t="shared" si="91"/>
        <v/>
      </c>
      <c r="G1206" s="49" t="str">
        <f t="shared" si="91"/>
        <v/>
      </c>
      <c r="H1206" s="49" t="str">
        <f t="shared" si="91"/>
        <v/>
      </c>
      <c r="I1206" s="49" t="str">
        <f t="shared" si="91"/>
        <v/>
      </c>
      <c r="J1206" s="49" t="str">
        <f t="shared" si="91"/>
        <v/>
      </c>
      <c r="K1206" s="50" t="str">
        <f t="shared" si="91"/>
        <v/>
      </c>
      <c r="L1206" s="49" t="str">
        <f t="shared" si="88"/>
        <v/>
      </c>
      <c r="M1206" s="49" t="str">
        <f t="shared" si="88"/>
        <v/>
      </c>
      <c r="N1206" s="49" t="str">
        <f t="shared" si="88"/>
        <v/>
      </c>
      <c r="O1206" s="49" t="str">
        <f t="shared" si="89"/>
        <v/>
      </c>
      <c r="P1206" s="49" t="str">
        <f t="shared" si="90"/>
        <v/>
      </c>
      <c r="Q1206" s="49" t="str">
        <f t="shared" si="90"/>
        <v/>
      </c>
      <c r="R1206" s="50" t="str">
        <f t="shared" si="90"/>
        <v/>
      </c>
      <c r="S1206" s="10"/>
    </row>
    <row r="1207" spans="1:19" x14ac:dyDescent="0.25">
      <c r="A1207" s="10"/>
      <c r="B1207" s="4" t="str">
        <f>'CALC | Main Engine'!$B1207</f>
        <v/>
      </c>
      <c r="C1207" s="5" t="str">
        <f>'CALC | Main Engine'!$E1207</f>
        <v/>
      </c>
      <c r="D1207" s="27" t="str">
        <f>IF(ISBLANK('INPUT | Operations'!$C1212),"",'INPUT | Operations'!$C1211)</f>
        <v/>
      </c>
      <c r="E1207" s="32" t="str">
        <f>IF(ISBLANK('INPUT | Operations'!$C1212),"",'INPUT | Operations'!$C1212)</f>
        <v/>
      </c>
      <c r="F1207" s="123" t="str">
        <f t="shared" si="91"/>
        <v/>
      </c>
      <c r="G1207" s="49" t="str">
        <f t="shared" si="91"/>
        <v/>
      </c>
      <c r="H1207" s="49" t="str">
        <f t="shared" si="91"/>
        <v/>
      </c>
      <c r="I1207" s="49" t="str">
        <f t="shared" si="91"/>
        <v/>
      </c>
      <c r="J1207" s="49" t="str">
        <f t="shared" si="91"/>
        <v/>
      </c>
      <c r="K1207" s="50" t="str">
        <f t="shared" si="91"/>
        <v/>
      </c>
      <c r="L1207" s="49" t="str">
        <f t="shared" si="88"/>
        <v/>
      </c>
      <c r="M1207" s="49" t="str">
        <f t="shared" si="88"/>
        <v/>
      </c>
      <c r="N1207" s="49" t="str">
        <f t="shared" si="88"/>
        <v/>
      </c>
      <c r="O1207" s="49" t="str">
        <f t="shared" si="89"/>
        <v/>
      </c>
      <c r="P1207" s="49" t="str">
        <f t="shared" si="90"/>
        <v/>
      </c>
      <c r="Q1207" s="49" t="str">
        <f t="shared" si="90"/>
        <v/>
      </c>
      <c r="R1207" s="50" t="str">
        <f t="shared" si="90"/>
        <v/>
      </c>
      <c r="S1207" s="10"/>
    </row>
    <row r="1208" spans="1:19" x14ac:dyDescent="0.25">
      <c r="A1208" s="10"/>
      <c r="B1208" s="4" t="str">
        <f>'CALC | Main Engine'!$B1208</f>
        <v/>
      </c>
      <c r="C1208" s="5" t="str">
        <f>'CALC | Main Engine'!$E1208</f>
        <v/>
      </c>
      <c r="D1208" s="27" t="str">
        <f>IF(ISBLANK('INPUT | Operations'!$C1213),"",'INPUT | Operations'!$C1212)</f>
        <v/>
      </c>
      <c r="E1208" s="32" t="str">
        <f>IF(ISBLANK('INPUT | Operations'!$C1213),"",'INPUT | Operations'!$C1213)</f>
        <v/>
      </c>
      <c r="F1208" s="123" t="str">
        <f t="shared" si="91"/>
        <v/>
      </c>
      <c r="G1208" s="49" t="str">
        <f t="shared" si="91"/>
        <v/>
      </c>
      <c r="H1208" s="49" t="str">
        <f t="shared" si="91"/>
        <v/>
      </c>
      <c r="I1208" s="49" t="str">
        <f t="shared" si="91"/>
        <v/>
      </c>
      <c r="J1208" s="49" t="str">
        <f t="shared" si="91"/>
        <v/>
      </c>
      <c r="K1208" s="50" t="str">
        <f t="shared" si="91"/>
        <v/>
      </c>
      <c r="L1208" s="49" t="str">
        <f t="shared" si="88"/>
        <v/>
      </c>
      <c r="M1208" s="49" t="str">
        <f t="shared" si="88"/>
        <v/>
      </c>
      <c r="N1208" s="49" t="str">
        <f t="shared" si="88"/>
        <v/>
      </c>
      <c r="O1208" s="49" t="str">
        <f t="shared" si="89"/>
        <v/>
      </c>
      <c r="P1208" s="49" t="str">
        <f t="shared" si="90"/>
        <v/>
      </c>
      <c r="Q1208" s="49" t="str">
        <f t="shared" si="90"/>
        <v/>
      </c>
      <c r="R1208" s="50" t="str">
        <f t="shared" si="90"/>
        <v/>
      </c>
      <c r="S1208" s="10"/>
    </row>
    <row r="1209" spans="1:19" x14ac:dyDescent="0.25">
      <c r="A1209" s="10"/>
      <c r="B1209" s="4" t="str">
        <f>'CALC | Main Engine'!$B1209</f>
        <v/>
      </c>
      <c r="C1209" s="5" t="str">
        <f>'CALC | Main Engine'!$E1209</f>
        <v/>
      </c>
      <c r="D1209" s="27" t="str">
        <f>IF(ISBLANK('INPUT | Operations'!$C1214),"",'INPUT | Operations'!$C1213)</f>
        <v/>
      </c>
      <c r="E1209" s="32" t="str">
        <f>IF(ISBLANK('INPUT | Operations'!$C1214),"",'INPUT | Operations'!$C1214)</f>
        <v/>
      </c>
      <c r="F1209" s="123" t="str">
        <f t="shared" si="91"/>
        <v/>
      </c>
      <c r="G1209" s="49" t="str">
        <f t="shared" si="91"/>
        <v/>
      </c>
      <c r="H1209" s="49" t="str">
        <f t="shared" si="91"/>
        <v/>
      </c>
      <c r="I1209" s="49" t="str">
        <f t="shared" si="91"/>
        <v/>
      </c>
      <c r="J1209" s="49" t="str">
        <f t="shared" si="91"/>
        <v/>
      </c>
      <c r="K1209" s="50" t="str">
        <f t="shared" si="91"/>
        <v/>
      </c>
      <c r="L1209" s="49" t="str">
        <f t="shared" si="88"/>
        <v/>
      </c>
      <c r="M1209" s="49" t="str">
        <f t="shared" si="88"/>
        <v/>
      </c>
      <c r="N1209" s="49" t="str">
        <f t="shared" si="88"/>
        <v/>
      </c>
      <c r="O1209" s="49" t="str">
        <f t="shared" si="89"/>
        <v/>
      </c>
      <c r="P1209" s="49" t="str">
        <f t="shared" si="90"/>
        <v/>
      </c>
      <c r="Q1209" s="49" t="str">
        <f t="shared" si="90"/>
        <v/>
      </c>
      <c r="R1209" s="50" t="str">
        <f t="shared" si="90"/>
        <v/>
      </c>
      <c r="S1209" s="10"/>
    </row>
    <row r="1210" spans="1:19" x14ac:dyDescent="0.25">
      <c r="A1210" s="10"/>
      <c r="B1210" s="4" t="str">
        <f>'CALC | Main Engine'!$B1210</f>
        <v/>
      </c>
      <c r="C1210" s="5" t="str">
        <f>'CALC | Main Engine'!$E1210</f>
        <v/>
      </c>
      <c r="D1210" s="27" t="str">
        <f>IF(ISBLANK('INPUT | Operations'!$C1215),"",'INPUT | Operations'!$C1214)</f>
        <v/>
      </c>
      <c r="E1210" s="32" t="str">
        <f>IF(ISBLANK('INPUT | Operations'!$C1215),"",'INPUT | Operations'!$C1215)</f>
        <v/>
      </c>
      <c r="F1210" s="123" t="str">
        <f t="shared" si="91"/>
        <v/>
      </c>
      <c r="G1210" s="49" t="str">
        <f t="shared" si="91"/>
        <v/>
      </c>
      <c r="H1210" s="49" t="str">
        <f t="shared" si="91"/>
        <v/>
      </c>
      <c r="I1210" s="49" t="str">
        <f t="shared" si="91"/>
        <v/>
      </c>
      <c r="J1210" s="49" t="str">
        <f t="shared" si="91"/>
        <v/>
      </c>
      <c r="K1210" s="50" t="str">
        <f t="shared" si="91"/>
        <v/>
      </c>
      <c r="L1210" s="49" t="str">
        <f t="shared" si="88"/>
        <v/>
      </c>
      <c r="M1210" s="49" t="str">
        <f t="shared" si="88"/>
        <v/>
      </c>
      <c r="N1210" s="49" t="str">
        <f t="shared" si="88"/>
        <v/>
      </c>
      <c r="O1210" s="49" t="str">
        <f t="shared" si="89"/>
        <v/>
      </c>
      <c r="P1210" s="49" t="str">
        <f t="shared" si="90"/>
        <v/>
      </c>
      <c r="Q1210" s="49" t="str">
        <f t="shared" si="90"/>
        <v/>
      </c>
      <c r="R1210" s="50" t="str">
        <f t="shared" si="90"/>
        <v/>
      </c>
      <c r="S1210" s="10"/>
    </row>
    <row r="1211" spans="1:19" x14ac:dyDescent="0.25">
      <c r="A1211" s="10"/>
      <c r="B1211" s="4" t="str">
        <f>'CALC | Main Engine'!$B1211</f>
        <v/>
      </c>
      <c r="C1211" s="5" t="str">
        <f>'CALC | Main Engine'!$E1211</f>
        <v/>
      </c>
      <c r="D1211" s="27" t="str">
        <f>IF(ISBLANK('INPUT | Operations'!$C1216),"",'INPUT | Operations'!$C1215)</f>
        <v/>
      </c>
      <c r="E1211" s="32" t="str">
        <f>IF(ISBLANK('INPUT | Operations'!$C1216),"",'INPUT | Operations'!$C1216)</f>
        <v/>
      </c>
      <c r="F1211" s="123" t="str">
        <f t="shared" si="91"/>
        <v/>
      </c>
      <c r="G1211" s="49" t="str">
        <f t="shared" si="91"/>
        <v/>
      </c>
      <c r="H1211" s="49" t="str">
        <f t="shared" si="91"/>
        <v/>
      </c>
      <c r="I1211" s="49" t="str">
        <f t="shared" si="91"/>
        <v/>
      </c>
      <c r="J1211" s="49" t="str">
        <f t="shared" si="91"/>
        <v/>
      </c>
      <c r="K1211" s="50" t="str">
        <f t="shared" si="91"/>
        <v/>
      </c>
      <c r="L1211" s="49" t="str">
        <f t="shared" si="88"/>
        <v/>
      </c>
      <c r="M1211" s="49" t="str">
        <f t="shared" si="88"/>
        <v/>
      </c>
      <c r="N1211" s="49" t="str">
        <f t="shared" si="88"/>
        <v/>
      </c>
      <c r="O1211" s="49" t="str">
        <f t="shared" si="89"/>
        <v/>
      </c>
      <c r="P1211" s="49" t="str">
        <f t="shared" si="90"/>
        <v/>
      </c>
      <c r="Q1211" s="49" t="str">
        <f t="shared" si="90"/>
        <v/>
      </c>
      <c r="R1211" s="50" t="str">
        <f t="shared" si="90"/>
        <v/>
      </c>
      <c r="S1211" s="10"/>
    </row>
    <row r="1212" spans="1:19" x14ac:dyDescent="0.25">
      <c r="A1212" s="10"/>
      <c r="B1212" s="4" t="str">
        <f>'CALC | Main Engine'!$B1212</f>
        <v/>
      </c>
      <c r="C1212" s="5" t="str">
        <f>'CALC | Main Engine'!$E1212</f>
        <v/>
      </c>
      <c r="D1212" s="27" t="str">
        <f>IF(ISBLANK('INPUT | Operations'!$C1217),"",'INPUT | Operations'!$C1216)</f>
        <v/>
      </c>
      <c r="E1212" s="32" t="str">
        <f>IF(ISBLANK('INPUT | Operations'!$C1217),"",'INPUT | Operations'!$C1217)</f>
        <v/>
      </c>
      <c r="F1212" s="123" t="str">
        <f t="shared" si="91"/>
        <v/>
      </c>
      <c r="G1212" s="49" t="str">
        <f t="shared" si="91"/>
        <v/>
      </c>
      <c r="H1212" s="49" t="str">
        <f t="shared" si="91"/>
        <v/>
      </c>
      <c r="I1212" s="49" t="str">
        <f t="shared" si="91"/>
        <v/>
      </c>
      <c r="J1212" s="49" t="str">
        <f t="shared" si="91"/>
        <v/>
      </c>
      <c r="K1212" s="50" t="str">
        <f t="shared" si="91"/>
        <v/>
      </c>
      <c r="L1212" s="49" t="str">
        <f t="shared" si="88"/>
        <v/>
      </c>
      <c r="M1212" s="49" t="str">
        <f t="shared" si="88"/>
        <v/>
      </c>
      <c r="N1212" s="49" t="str">
        <f t="shared" si="88"/>
        <v/>
      </c>
      <c r="O1212" s="49" t="str">
        <f t="shared" si="89"/>
        <v/>
      </c>
      <c r="P1212" s="49" t="str">
        <f t="shared" si="90"/>
        <v/>
      </c>
      <c r="Q1212" s="49" t="str">
        <f t="shared" si="90"/>
        <v/>
      </c>
      <c r="R1212" s="50" t="str">
        <f t="shared" si="90"/>
        <v/>
      </c>
      <c r="S1212" s="10"/>
    </row>
    <row r="1213" spans="1:19" x14ac:dyDescent="0.25">
      <c r="A1213" s="10"/>
      <c r="B1213" s="4" t="str">
        <f>'CALC | Main Engine'!$B1213</f>
        <v/>
      </c>
      <c r="C1213" s="5" t="str">
        <f>'CALC | Main Engine'!$E1213</f>
        <v/>
      </c>
      <c r="D1213" s="27" t="str">
        <f>IF(ISBLANK('INPUT | Operations'!$C1218),"",'INPUT | Operations'!$C1217)</f>
        <v/>
      </c>
      <c r="E1213" s="32" t="str">
        <f>IF(ISBLANK('INPUT | Operations'!$C1218),"",'INPUT | Operations'!$C1218)</f>
        <v/>
      </c>
      <c r="F1213" s="123" t="str">
        <f t="shared" si="91"/>
        <v/>
      </c>
      <c r="G1213" s="49" t="str">
        <f t="shared" si="91"/>
        <v/>
      </c>
      <c r="H1213" s="49" t="str">
        <f t="shared" si="91"/>
        <v/>
      </c>
      <c r="I1213" s="49" t="str">
        <f t="shared" si="91"/>
        <v/>
      </c>
      <c r="J1213" s="49" t="str">
        <f t="shared" si="91"/>
        <v/>
      </c>
      <c r="K1213" s="50" t="str">
        <f t="shared" si="91"/>
        <v/>
      </c>
      <c r="L1213" s="49" t="str">
        <f t="shared" si="88"/>
        <v/>
      </c>
      <c r="M1213" s="49" t="str">
        <f t="shared" si="88"/>
        <v/>
      </c>
      <c r="N1213" s="49" t="str">
        <f t="shared" si="88"/>
        <v/>
      </c>
      <c r="O1213" s="49" t="str">
        <f t="shared" si="89"/>
        <v/>
      </c>
      <c r="P1213" s="49" t="str">
        <f t="shared" si="90"/>
        <v/>
      </c>
      <c r="Q1213" s="49" t="str">
        <f t="shared" si="90"/>
        <v/>
      </c>
      <c r="R1213" s="50" t="str">
        <f t="shared" si="90"/>
        <v/>
      </c>
      <c r="S1213" s="10"/>
    </row>
    <row r="1214" spans="1:19" x14ac:dyDescent="0.25">
      <c r="A1214" s="10"/>
      <c r="B1214" s="4" t="str">
        <f>'CALC | Main Engine'!$B1214</f>
        <v/>
      </c>
      <c r="C1214" s="5" t="str">
        <f>'CALC | Main Engine'!$E1214</f>
        <v/>
      </c>
      <c r="D1214" s="27" t="str">
        <f>IF(ISBLANK('INPUT | Operations'!$C1219),"",'INPUT | Operations'!$C1218)</f>
        <v/>
      </c>
      <c r="E1214" s="32" t="str">
        <f>IF(ISBLANK('INPUT | Operations'!$C1219),"",'INPUT | Operations'!$C1219)</f>
        <v/>
      </c>
      <c r="F1214" s="123" t="str">
        <f t="shared" si="91"/>
        <v/>
      </c>
      <c r="G1214" s="49" t="str">
        <f t="shared" si="91"/>
        <v/>
      </c>
      <c r="H1214" s="49" t="str">
        <f t="shared" si="91"/>
        <v/>
      </c>
      <c r="I1214" s="49" t="str">
        <f t="shared" si="91"/>
        <v/>
      </c>
      <c r="J1214" s="49" t="str">
        <f t="shared" si="91"/>
        <v/>
      </c>
      <c r="K1214" s="50" t="str">
        <f t="shared" si="91"/>
        <v/>
      </c>
      <c r="L1214" s="49" t="str">
        <f t="shared" si="88"/>
        <v/>
      </c>
      <c r="M1214" s="49" t="str">
        <f t="shared" si="88"/>
        <v/>
      </c>
      <c r="N1214" s="49" t="str">
        <f t="shared" si="88"/>
        <v/>
      </c>
      <c r="O1214" s="49" t="str">
        <f t="shared" si="89"/>
        <v/>
      </c>
      <c r="P1214" s="49" t="str">
        <f t="shared" si="90"/>
        <v/>
      </c>
      <c r="Q1214" s="49" t="str">
        <f t="shared" si="90"/>
        <v/>
      </c>
      <c r="R1214" s="50" t="str">
        <f t="shared" si="90"/>
        <v/>
      </c>
      <c r="S1214" s="10"/>
    </row>
    <row r="1215" spans="1:19" x14ac:dyDescent="0.25">
      <c r="A1215" s="10"/>
      <c r="B1215" s="4" t="str">
        <f>'CALC | Main Engine'!$B1215</f>
        <v/>
      </c>
      <c r="C1215" s="5" t="str">
        <f>'CALC | Main Engine'!$E1215</f>
        <v/>
      </c>
      <c r="D1215" s="27" t="str">
        <f>IF(ISBLANK('INPUT | Operations'!$C1220),"",'INPUT | Operations'!$C1219)</f>
        <v/>
      </c>
      <c r="E1215" s="32" t="str">
        <f>IF(ISBLANK('INPUT | Operations'!$C1220),"",'INPUT | Operations'!$C1220)</f>
        <v/>
      </c>
      <c r="F1215" s="123" t="str">
        <f t="shared" si="91"/>
        <v/>
      </c>
      <c r="G1215" s="49" t="str">
        <f t="shared" si="91"/>
        <v/>
      </c>
      <c r="H1215" s="49" t="str">
        <f t="shared" si="91"/>
        <v/>
      </c>
      <c r="I1215" s="49" t="str">
        <f t="shared" si="91"/>
        <v/>
      </c>
      <c r="J1215" s="49" t="str">
        <f t="shared" si="91"/>
        <v/>
      </c>
      <c r="K1215" s="50" t="str">
        <f t="shared" si="91"/>
        <v/>
      </c>
      <c r="L1215" s="49" t="str">
        <f t="shared" si="88"/>
        <v/>
      </c>
      <c r="M1215" s="49" t="str">
        <f t="shared" si="88"/>
        <v/>
      </c>
      <c r="N1215" s="49" t="str">
        <f t="shared" si="88"/>
        <v/>
      </c>
      <c r="O1215" s="49" t="str">
        <f t="shared" si="89"/>
        <v/>
      </c>
      <c r="P1215" s="49" t="str">
        <f t="shared" si="90"/>
        <v/>
      </c>
      <c r="Q1215" s="49" t="str">
        <f t="shared" si="90"/>
        <v/>
      </c>
      <c r="R1215" s="50" t="str">
        <f t="shared" si="90"/>
        <v/>
      </c>
      <c r="S1215" s="10"/>
    </row>
    <row r="1216" spans="1:19" x14ac:dyDescent="0.25">
      <c r="A1216" s="10"/>
      <c r="B1216" s="4" t="str">
        <f>'CALC | Main Engine'!$B1216</f>
        <v/>
      </c>
      <c r="C1216" s="5" t="str">
        <f>'CALC | Main Engine'!$E1216</f>
        <v/>
      </c>
      <c r="D1216" s="27" t="str">
        <f>IF(ISBLANK('INPUT | Operations'!$C1221),"",'INPUT | Operations'!$C1220)</f>
        <v/>
      </c>
      <c r="E1216" s="32" t="str">
        <f>IF(ISBLANK('INPUT | Operations'!$C1221),"",'INPUT | Operations'!$C1221)</f>
        <v/>
      </c>
      <c r="F1216" s="123" t="str">
        <f t="shared" si="91"/>
        <v/>
      </c>
      <c r="G1216" s="49" t="str">
        <f t="shared" si="91"/>
        <v/>
      </c>
      <c r="H1216" s="49" t="str">
        <f t="shared" si="91"/>
        <v/>
      </c>
      <c r="I1216" s="49" t="str">
        <f t="shared" si="91"/>
        <v/>
      </c>
      <c r="J1216" s="49" t="str">
        <f t="shared" si="91"/>
        <v/>
      </c>
      <c r="K1216" s="50" t="str">
        <f t="shared" si="91"/>
        <v/>
      </c>
      <c r="L1216" s="49" t="str">
        <f t="shared" si="88"/>
        <v/>
      </c>
      <c r="M1216" s="49" t="str">
        <f t="shared" si="88"/>
        <v/>
      </c>
      <c r="N1216" s="49" t="str">
        <f t="shared" si="88"/>
        <v/>
      </c>
      <c r="O1216" s="49" t="str">
        <f t="shared" si="89"/>
        <v/>
      </c>
      <c r="P1216" s="49" t="str">
        <f t="shared" si="90"/>
        <v/>
      </c>
      <c r="Q1216" s="49" t="str">
        <f t="shared" si="90"/>
        <v/>
      </c>
      <c r="R1216" s="50" t="str">
        <f t="shared" si="90"/>
        <v/>
      </c>
      <c r="S1216" s="10"/>
    </row>
    <row r="1217" spans="1:19" x14ac:dyDescent="0.25">
      <c r="A1217" s="10"/>
      <c r="B1217" s="4" t="str">
        <f>'CALC | Main Engine'!$B1217</f>
        <v/>
      </c>
      <c r="C1217" s="5" t="str">
        <f>'CALC | Main Engine'!$E1217</f>
        <v/>
      </c>
      <c r="D1217" s="27" t="str">
        <f>IF(ISBLANK('INPUT | Operations'!$C1222),"",'INPUT | Operations'!$C1221)</f>
        <v/>
      </c>
      <c r="E1217" s="32" t="str">
        <f>IF(ISBLANK('INPUT | Operations'!$C1222),"",'INPUT | Operations'!$C1222)</f>
        <v/>
      </c>
      <c r="F1217" s="123" t="str">
        <f t="shared" si="91"/>
        <v/>
      </c>
      <c r="G1217" s="49" t="str">
        <f t="shared" si="91"/>
        <v/>
      </c>
      <c r="H1217" s="49" t="str">
        <f t="shared" si="91"/>
        <v/>
      </c>
      <c r="I1217" s="49" t="str">
        <f t="shared" si="91"/>
        <v/>
      </c>
      <c r="J1217" s="49" t="str">
        <f t="shared" si="91"/>
        <v/>
      </c>
      <c r="K1217" s="50" t="str">
        <f t="shared" si="91"/>
        <v/>
      </c>
      <c r="L1217" s="49" t="str">
        <f t="shared" si="88"/>
        <v/>
      </c>
      <c r="M1217" s="49" t="str">
        <f t="shared" si="88"/>
        <v/>
      </c>
      <c r="N1217" s="49" t="str">
        <f t="shared" si="88"/>
        <v/>
      </c>
      <c r="O1217" s="49" t="str">
        <f t="shared" si="89"/>
        <v/>
      </c>
      <c r="P1217" s="49" t="str">
        <f t="shared" si="90"/>
        <v/>
      </c>
      <c r="Q1217" s="49" t="str">
        <f t="shared" si="90"/>
        <v/>
      </c>
      <c r="R1217" s="50" t="str">
        <f t="shared" si="90"/>
        <v/>
      </c>
      <c r="S1217" s="10"/>
    </row>
    <row r="1218" spans="1:19" x14ac:dyDescent="0.25">
      <c r="A1218" s="10"/>
      <c r="B1218" s="4" t="str">
        <f>'CALC | Main Engine'!$B1218</f>
        <v/>
      </c>
      <c r="C1218" s="5" t="str">
        <f>'CALC | Main Engine'!$E1218</f>
        <v/>
      </c>
      <c r="D1218" s="27" t="str">
        <f>IF(ISBLANK('INPUT | Operations'!$C1223),"",'INPUT | Operations'!$C1222)</f>
        <v/>
      </c>
      <c r="E1218" s="32" t="str">
        <f>IF(ISBLANK('INPUT | Operations'!$C1223),"",'INPUT | Operations'!$C1223)</f>
        <v/>
      </c>
      <c r="F1218" s="123" t="str">
        <f t="shared" si="91"/>
        <v/>
      </c>
      <c r="G1218" s="49" t="str">
        <f t="shared" si="91"/>
        <v/>
      </c>
      <c r="H1218" s="49" t="str">
        <f t="shared" si="91"/>
        <v/>
      </c>
      <c r="I1218" s="49" t="str">
        <f t="shared" si="91"/>
        <v/>
      </c>
      <c r="J1218" s="49" t="str">
        <f t="shared" si="91"/>
        <v/>
      </c>
      <c r="K1218" s="50" t="str">
        <f t="shared" si="91"/>
        <v/>
      </c>
      <c r="L1218" s="49" t="str">
        <f t="shared" si="88"/>
        <v/>
      </c>
      <c r="M1218" s="49" t="str">
        <f t="shared" si="88"/>
        <v/>
      </c>
      <c r="N1218" s="49" t="str">
        <f t="shared" si="88"/>
        <v/>
      </c>
      <c r="O1218" s="49" t="str">
        <f t="shared" si="89"/>
        <v/>
      </c>
      <c r="P1218" s="49" t="str">
        <f t="shared" si="90"/>
        <v/>
      </c>
      <c r="Q1218" s="49" t="str">
        <f t="shared" si="90"/>
        <v/>
      </c>
      <c r="R1218" s="50" t="str">
        <f t="shared" si="90"/>
        <v/>
      </c>
      <c r="S1218" s="10"/>
    </row>
    <row r="1219" spans="1:19" x14ac:dyDescent="0.25">
      <c r="A1219" s="10"/>
      <c r="B1219" s="4" t="str">
        <f>'CALC | Main Engine'!$B1219</f>
        <v/>
      </c>
      <c r="C1219" s="5" t="str">
        <f>'CALC | Main Engine'!$E1219</f>
        <v/>
      </c>
      <c r="D1219" s="27" t="str">
        <f>IF(ISBLANK('INPUT | Operations'!$C1224),"",'INPUT | Operations'!$C1223)</f>
        <v/>
      </c>
      <c r="E1219" s="32" t="str">
        <f>IF(ISBLANK('INPUT | Operations'!$C1224),"",'INPUT | Operations'!$C1224)</f>
        <v/>
      </c>
      <c r="F1219" s="123" t="str">
        <f t="shared" si="91"/>
        <v/>
      </c>
      <c r="G1219" s="49" t="str">
        <f t="shared" si="91"/>
        <v/>
      </c>
      <c r="H1219" s="49" t="str">
        <f t="shared" si="91"/>
        <v/>
      </c>
      <c r="I1219" s="49" t="str">
        <f t="shared" si="91"/>
        <v/>
      </c>
      <c r="J1219" s="49" t="str">
        <f t="shared" si="91"/>
        <v/>
      </c>
      <c r="K1219" s="50" t="str">
        <f t="shared" si="91"/>
        <v/>
      </c>
      <c r="L1219" s="49" t="str">
        <f t="shared" si="88"/>
        <v/>
      </c>
      <c r="M1219" s="49" t="str">
        <f t="shared" si="88"/>
        <v/>
      </c>
      <c r="N1219" s="49" t="str">
        <f t="shared" si="88"/>
        <v/>
      </c>
      <c r="O1219" s="49" t="str">
        <f t="shared" si="89"/>
        <v/>
      </c>
      <c r="P1219" s="49" t="str">
        <f t="shared" si="90"/>
        <v/>
      </c>
      <c r="Q1219" s="49" t="str">
        <f t="shared" si="90"/>
        <v/>
      </c>
      <c r="R1219" s="50" t="str">
        <f t="shared" si="90"/>
        <v/>
      </c>
      <c r="S1219" s="10"/>
    </row>
    <row r="1220" spans="1:19" x14ac:dyDescent="0.25">
      <c r="A1220" s="10"/>
      <c r="B1220" s="4" t="str">
        <f>'CALC | Main Engine'!$B1220</f>
        <v/>
      </c>
      <c r="C1220" s="5" t="str">
        <f>'CALC | Main Engine'!$E1220</f>
        <v/>
      </c>
      <c r="D1220" s="27" t="str">
        <f>IF(ISBLANK('INPUT | Operations'!$C1225),"",'INPUT | Operations'!$C1224)</f>
        <v/>
      </c>
      <c r="E1220" s="32" t="str">
        <f>IF(ISBLANK('INPUT | Operations'!$C1225),"",'INPUT | Operations'!$C1225)</f>
        <v/>
      </c>
      <c r="F1220" s="123" t="str">
        <f t="shared" si="91"/>
        <v/>
      </c>
      <c r="G1220" s="49" t="str">
        <f t="shared" si="91"/>
        <v/>
      </c>
      <c r="H1220" s="49" t="str">
        <f t="shared" si="91"/>
        <v/>
      </c>
      <c r="I1220" s="49" t="str">
        <f t="shared" si="91"/>
        <v/>
      </c>
      <c r="J1220" s="49" t="str">
        <f t="shared" si="91"/>
        <v/>
      </c>
      <c r="K1220" s="50" t="str">
        <f t="shared" si="91"/>
        <v/>
      </c>
      <c r="L1220" s="49" t="str">
        <f t="shared" si="88"/>
        <v/>
      </c>
      <c r="M1220" s="49" t="str">
        <f t="shared" si="88"/>
        <v/>
      </c>
      <c r="N1220" s="49" t="str">
        <f t="shared" si="88"/>
        <v/>
      </c>
      <c r="O1220" s="49" t="str">
        <f t="shared" si="89"/>
        <v/>
      </c>
      <c r="P1220" s="49" t="str">
        <f t="shared" si="90"/>
        <v/>
      </c>
      <c r="Q1220" s="49" t="str">
        <f t="shared" si="90"/>
        <v/>
      </c>
      <c r="R1220" s="50" t="str">
        <f t="shared" si="90"/>
        <v/>
      </c>
      <c r="S1220" s="10"/>
    </row>
    <row r="1221" spans="1:19" x14ac:dyDescent="0.25">
      <c r="A1221" s="10"/>
      <c r="B1221" s="4" t="str">
        <f>'CALC | Main Engine'!$B1221</f>
        <v/>
      </c>
      <c r="C1221" s="5" t="str">
        <f>'CALC | Main Engine'!$E1221</f>
        <v/>
      </c>
      <c r="D1221" s="27" t="str">
        <f>IF(ISBLANK('INPUT | Operations'!$C1226),"",'INPUT | Operations'!$C1225)</f>
        <v/>
      </c>
      <c r="E1221" s="32" t="str">
        <f>IF(ISBLANK('INPUT | Operations'!$C1226),"",'INPUT | Operations'!$C1226)</f>
        <v/>
      </c>
      <c r="F1221" s="123" t="str">
        <f t="shared" si="91"/>
        <v/>
      </c>
      <c r="G1221" s="49" t="str">
        <f t="shared" si="91"/>
        <v/>
      </c>
      <c r="H1221" s="49" t="str">
        <f t="shared" si="91"/>
        <v/>
      </c>
      <c r="I1221" s="49" t="str">
        <f t="shared" si="91"/>
        <v/>
      </c>
      <c r="J1221" s="49" t="str">
        <f t="shared" si="91"/>
        <v/>
      </c>
      <c r="K1221" s="50" t="str">
        <f t="shared" si="91"/>
        <v/>
      </c>
      <c r="L1221" s="49" t="str">
        <f t="shared" si="88"/>
        <v/>
      </c>
      <c r="M1221" s="49" t="str">
        <f t="shared" si="88"/>
        <v/>
      </c>
      <c r="N1221" s="49" t="str">
        <f t="shared" si="88"/>
        <v/>
      </c>
      <c r="O1221" s="49" t="str">
        <f t="shared" si="89"/>
        <v/>
      </c>
      <c r="P1221" s="49" t="str">
        <f t="shared" si="90"/>
        <v/>
      </c>
      <c r="Q1221" s="49" t="str">
        <f t="shared" si="90"/>
        <v/>
      </c>
      <c r="R1221" s="50" t="str">
        <f t="shared" si="90"/>
        <v/>
      </c>
      <c r="S1221" s="10"/>
    </row>
    <row r="1222" spans="1:19" x14ac:dyDescent="0.25">
      <c r="A1222" s="10"/>
      <c r="B1222" s="4" t="str">
        <f>'CALC | Main Engine'!$B1222</f>
        <v/>
      </c>
      <c r="C1222" s="5" t="str">
        <f>'CALC | Main Engine'!$E1222</f>
        <v/>
      </c>
      <c r="D1222" s="27" t="str">
        <f>IF(ISBLANK('INPUT | Operations'!$C1227),"",'INPUT | Operations'!$C1226)</f>
        <v/>
      </c>
      <c r="E1222" s="32" t="str">
        <f>IF(ISBLANK('INPUT | Operations'!$C1227),"",'INPUT | Operations'!$C1227)</f>
        <v/>
      </c>
      <c r="F1222" s="123" t="str">
        <f t="shared" si="91"/>
        <v/>
      </c>
      <c r="G1222" s="49" t="str">
        <f t="shared" si="91"/>
        <v/>
      </c>
      <c r="H1222" s="49" t="str">
        <f t="shared" si="91"/>
        <v/>
      </c>
      <c r="I1222" s="49" t="str">
        <f t="shared" si="91"/>
        <v/>
      </c>
      <c r="J1222" s="49" t="str">
        <f t="shared" si="91"/>
        <v/>
      </c>
      <c r="K1222" s="50" t="str">
        <f t="shared" si="91"/>
        <v/>
      </c>
      <c r="L1222" s="49" t="str">
        <f t="shared" si="88"/>
        <v/>
      </c>
      <c r="M1222" s="49" t="str">
        <f t="shared" si="88"/>
        <v/>
      </c>
      <c r="N1222" s="49" t="str">
        <f t="shared" si="88"/>
        <v/>
      </c>
      <c r="O1222" s="49" t="str">
        <f t="shared" si="89"/>
        <v/>
      </c>
      <c r="P1222" s="49" t="str">
        <f t="shared" si="90"/>
        <v/>
      </c>
      <c r="Q1222" s="49" t="str">
        <f t="shared" si="90"/>
        <v/>
      </c>
      <c r="R1222" s="50" t="str">
        <f t="shared" si="90"/>
        <v/>
      </c>
      <c r="S1222" s="10"/>
    </row>
    <row r="1223" spans="1:19" x14ac:dyDescent="0.25">
      <c r="A1223" s="10"/>
      <c r="B1223" s="4" t="str">
        <f>'CALC | Main Engine'!$B1223</f>
        <v/>
      </c>
      <c r="C1223" s="5" t="str">
        <f>'CALC | Main Engine'!$E1223</f>
        <v/>
      </c>
      <c r="D1223" s="27" t="str">
        <f>IF(ISBLANK('INPUT | Operations'!$C1228),"",'INPUT | Operations'!$C1227)</f>
        <v/>
      </c>
      <c r="E1223" s="32" t="str">
        <f>IF(ISBLANK('INPUT | Operations'!$C1228),"",'INPUT | Operations'!$C1228)</f>
        <v/>
      </c>
      <c r="F1223" s="123" t="str">
        <f t="shared" si="91"/>
        <v/>
      </c>
      <c r="G1223" s="49" t="str">
        <f t="shared" si="91"/>
        <v/>
      </c>
      <c r="H1223" s="49" t="str">
        <f t="shared" si="91"/>
        <v/>
      </c>
      <c r="I1223" s="49" t="str">
        <f t="shared" si="91"/>
        <v/>
      </c>
      <c r="J1223" s="49" t="str">
        <f t="shared" si="91"/>
        <v/>
      </c>
      <c r="K1223" s="50" t="str">
        <f t="shared" si="91"/>
        <v/>
      </c>
      <c r="L1223" s="49" t="str">
        <f t="shared" si="88"/>
        <v/>
      </c>
      <c r="M1223" s="49" t="str">
        <f t="shared" si="88"/>
        <v/>
      </c>
      <c r="N1223" s="49" t="str">
        <f t="shared" si="88"/>
        <v/>
      </c>
      <c r="O1223" s="49" t="str">
        <f t="shared" si="89"/>
        <v/>
      </c>
      <c r="P1223" s="49" t="str">
        <f t="shared" si="90"/>
        <v/>
      </c>
      <c r="Q1223" s="49" t="str">
        <f t="shared" si="90"/>
        <v/>
      </c>
      <c r="R1223" s="50" t="str">
        <f t="shared" si="90"/>
        <v/>
      </c>
      <c r="S1223" s="10"/>
    </row>
    <row r="1224" spans="1:19" x14ac:dyDescent="0.25">
      <c r="A1224" s="10"/>
      <c r="B1224" s="4" t="str">
        <f>'CALC | Main Engine'!$B1224</f>
        <v/>
      </c>
      <c r="C1224" s="5" t="str">
        <f>'CALC | Main Engine'!$E1224</f>
        <v/>
      </c>
      <c r="D1224" s="27" t="str">
        <f>IF(ISBLANK('INPUT | Operations'!$C1229),"",'INPUT | Operations'!$C1228)</f>
        <v/>
      </c>
      <c r="E1224" s="32" t="str">
        <f>IF(ISBLANK('INPUT | Operations'!$C1229),"",'INPUT | Operations'!$C1229)</f>
        <v/>
      </c>
      <c r="F1224" s="123" t="str">
        <f t="shared" si="91"/>
        <v/>
      </c>
      <c r="G1224" s="49" t="str">
        <f t="shared" si="91"/>
        <v/>
      </c>
      <c r="H1224" s="49" t="str">
        <f t="shared" si="91"/>
        <v/>
      </c>
      <c r="I1224" s="49" t="str">
        <f t="shared" si="91"/>
        <v/>
      </c>
      <c r="J1224" s="49" t="str">
        <f t="shared" si="91"/>
        <v/>
      </c>
      <c r="K1224" s="50" t="str">
        <f t="shared" si="91"/>
        <v/>
      </c>
      <c r="L1224" s="49" t="str">
        <f t="shared" si="88"/>
        <v/>
      </c>
      <c r="M1224" s="49" t="str">
        <f t="shared" si="88"/>
        <v/>
      </c>
      <c r="N1224" s="49" t="str">
        <f t="shared" si="88"/>
        <v/>
      </c>
      <c r="O1224" s="49" t="str">
        <f t="shared" si="89"/>
        <v/>
      </c>
      <c r="P1224" s="49" t="str">
        <f t="shared" si="90"/>
        <v/>
      </c>
      <c r="Q1224" s="49" t="str">
        <f t="shared" si="90"/>
        <v/>
      </c>
      <c r="R1224" s="50" t="str">
        <f t="shared" si="90"/>
        <v/>
      </c>
      <c r="S1224" s="10"/>
    </row>
    <row r="1225" spans="1:19" x14ac:dyDescent="0.25">
      <c r="A1225" s="10"/>
      <c r="B1225" s="4" t="str">
        <f>'CALC | Main Engine'!$B1225</f>
        <v/>
      </c>
      <c r="C1225" s="5" t="str">
        <f>'CALC | Main Engine'!$E1225</f>
        <v/>
      </c>
      <c r="D1225" s="27" t="str">
        <f>IF(ISBLANK('INPUT | Operations'!$C1230),"",'INPUT | Operations'!$C1229)</f>
        <v/>
      </c>
      <c r="E1225" s="32" t="str">
        <f>IF(ISBLANK('INPUT | Operations'!$C1230),"",'INPUT | Operations'!$C1230)</f>
        <v/>
      </c>
      <c r="F1225" s="123" t="str">
        <f t="shared" si="91"/>
        <v/>
      </c>
      <c r="G1225" s="49" t="str">
        <f t="shared" si="91"/>
        <v/>
      </c>
      <c r="H1225" s="49" t="str">
        <f t="shared" si="91"/>
        <v/>
      </c>
      <c r="I1225" s="49" t="str">
        <f t="shared" si="91"/>
        <v/>
      </c>
      <c r="J1225" s="49" t="str">
        <f t="shared" si="91"/>
        <v/>
      </c>
      <c r="K1225" s="50" t="str">
        <f t="shared" si="91"/>
        <v/>
      </c>
      <c r="L1225" s="49" t="str">
        <f t="shared" ref="L1225:N1288" si="92">IFERROR(IF(AND($E1225&gt;$D1225,MIN($D1225:$E1225)&lt;L$5,MAX($D1225:$E1225)&gt;L$4),MIN(MAX($D1225:$E1225),L$5)-MAX(MIN($D1225:$E1225),L$4),0)/(MAX($D1225:$E1225)-MIN($D1225:$E1225)),"")</f>
        <v/>
      </c>
      <c r="M1225" s="49" t="str">
        <f t="shared" si="92"/>
        <v/>
      </c>
      <c r="N1225" s="49" t="str">
        <f t="shared" si="92"/>
        <v/>
      </c>
      <c r="O1225" s="49" t="str">
        <f t="shared" ref="O1225:O1288" si="93">IFERROR(IF(AND(MIN($D1225:$E1225)&lt;O$5,MAX($D1225:$E1225)&gt;O$4),MIN(MAX($D1225:$E1225),O$5)-MAX(MIN($D1225:$E1225),O$4),0)/(MAX($D1225:$E1225)-MIN($D1225:$E1225)),"")</f>
        <v/>
      </c>
      <c r="P1225" s="49" t="str">
        <f t="shared" ref="P1225:R1288" si="94">IFERROR(IF(AND($D1225&gt;$E1225,MIN($D1225:$E1225)&lt;P$5,MAX($D1225:$E1225)&gt;P$4),MIN(MAX($D1225:$E1225),P$5)-MAX(MIN($D1225:$E1225),P$4),0)/(MAX($D1225:$E1225)-MIN($D1225:$E1225)),"")</f>
        <v/>
      </c>
      <c r="Q1225" s="49" t="str">
        <f t="shared" si="94"/>
        <v/>
      </c>
      <c r="R1225" s="50" t="str">
        <f t="shared" si="94"/>
        <v/>
      </c>
      <c r="S1225" s="10"/>
    </row>
    <row r="1226" spans="1:19" x14ac:dyDescent="0.25">
      <c r="A1226" s="10"/>
      <c r="B1226" s="4" t="str">
        <f>'CALC | Main Engine'!$B1226</f>
        <v/>
      </c>
      <c r="C1226" s="5" t="str">
        <f>'CALC | Main Engine'!$E1226</f>
        <v/>
      </c>
      <c r="D1226" s="27" t="str">
        <f>IF(ISBLANK('INPUT | Operations'!$C1231),"",'INPUT | Operations'!$C1230)</f>
        <v/>
      </c>
      <c r="E1226" s="32" t="str">
        <f>IF(ISBLANK('INPUT | Operations'!$C1231),"",'INPUT | Operations'!$C1231)</f>
        <v/>
      </c>
      <c r="F1226" s="123" t="str">
        <f t="shared" si="91"/>
        <v/>
      </c>
      <c r="G1226" s="49" t="str">
        <f t="shared" si="91"/>
        <v/>
      </c>
      <c r="H1226" s="49" t="str">
        <f t="shared" si="91"/>
        <v/>
      </c>
      <c r="I1226" s="49" t="str">
        <f t="shared" si="91"/>
        <v/>
      </c>
      <c r="J1226" s="49" t="str">
        <f t="shared" si="91"/>
        <v/>
      </c>
      <c r="K1226" s="50" t="str">
        <f t="shared" si="91"/>
        <v/>
      </c>
      <c r="L1226" s="49" t="str">
        <f t="shared" si="92"/>
        <v/>
      </c>
      <c r="M1226" s="49" t="str">
        <f t="shared" si="92"/>
        <v/>
      </c>
      <c r="N1226" s="49" t="str">
        <f t="shared" si="92"/>
        <v/>
      </c>
      <c r="O1226" s="49" t="str">
        <f t="shared" si="93"/>
        <v/>
      </c>
      <c r="P1226" s="49" t="str">
        <f t="shared" si="94"/>
        <v/>
      </c>
      <c r="Q1226" s="49" t="str">
        <f t="shared" si="94"/>
        <v/>
      </c>
      <c r="R1226" s="50" t="str">
        <f t="shared" si="94"/>
        <v/>
      </c>
      <c r="S1226" s="10"/>
    </row>
    <row r="1227" spans="1:19" x14ac:dyDescent="0.25">
      <c r="A1227" s="10"/>
      <c r="B1227" s="4" t="str">
        <f>'CALC | Main Engine'!$B1227</f>
        <v/>
      </c>
      <c r="C1227" s="5" t="str">
        <f>'CALC | Main Engine'!$E1227</f>
        <v/>
      </c>
      <c r="D1227" s="27" t="str">
        <f>IF(ISBLANK('INPUT | Operations'!$C1232),"",'INPUT | Operations'!$C1231)</f>
        <v/>
      </c>
      <c r="E1227" s="32" t="str">
        <f>IF(ISBLANK('INPUT | Operations'!$C1232),"",'INPUT | Operations'!$C1232)</f>
        <v/>
      </c>
      <c r="F1227" s="123" t="str">
        <f t="shared" si="91"/>
        <v/>
      </c>
      <c r="G1227" s="49" t="str">
        <f t="shared" si="91"/>
        <v/>
      </c>
      <c r="H1227" s="49" t="str">
        <f t="shared" si="91"/>
        <v/>
      </c>
      <c r="I1227" s="49" t="str">
        <f t="shared" si="91"/>
        <v/>
      </c>
      <c r="J1227" s="49" t="str">
        <f t="shared" si="91"/>
        <v/>
      </c>
      <c r="K1227" s="50" t="str">
        <f t="shared" si="91"/>
        <v/>
      </c>
      <c r="L1227" s="49" t="str">
        <f t="shared" si="92"/>
        <v/>
      </c>
      <c r="M1227" s="49" t="str">
        <f t="shared" si="92"/>
        <v/>
      </c>
      <c r="N1227" s="49" t="str">
        <f t="shared" si="92"/>
        <v/>
      </c>
      <c r="O1227" s="49" t="str">
        <f t="shared" si="93"/>
        <v/>
      </c>
      <c r="P1227" s="49" t="str">
        <f t="shared" si="94"/>
        <v/>
      </c>
      <c r="Q1227" s="49" t="str">
        <f t="shared" si="94"/>
        <v/>
      </c>
      <c r="R1227" s="50" t="str">
        <f t="shared" si="94"/>
        <v/>
      </c>
      <c r="S1227" s="10"/>
    </row>
    <row r="1228" spans="1:19" x14ac:dyDescent="0.25">
      <c r="A1228" s="10"/>
      <c r="B1228" s="4" t="str">
        <f>'CALC | Main Engine'!$B1228</f>
        <v/>
      </c>
      <c r="C1228" s="5" t="str">
        <f>'CALC | Main Engine'!$E1228</f>
        <v/>
      </c>
      <c r="D1228" s="27" t="str">
        <f>IF(ISBLANK('INPUT | Operations'!$C1233),"",'INPUT | Operations'!$C1232)</f>
        <v/>
      </c>
      <c r="E1228" s="32" t="str">
        <f>IF(ISBLANK('INPUT | Operations'!$C1233),"",'INPUT | Operations'!$C1233)</f>
        <v/>
      </c>
      <c r="F1228" s="123" t="str">
        <f t="shared" si="91"/>
        <v/>
      </c>
      <c r="G1228" s="49" t="str">
        <f t="shared" si="91"/>
        <v/>
      </c>
      <c r="H1228" s="49" t="str">
        <f t="shared" si="91"/>
        <v/>
      </c>
      <c r="I1228" s="49" t="str">
        <f t="shared" ref="I1228:K1291" si="95">IFERROR(IF(AND(MIN($D1228:$E1228)&lt;I$5,MAX($D1228:$E1228)&gt;I$4),MIN(MAX($D1228:$E1228),I$5)-MAX(MIN($D1228:$E1228),I$4),0)/(MAX($D1228:$E1228)-MIN($D1228:$E1228)),"")</f>
        <v/>
      </c>
      <c r="J1228" s="49" t="str">
        <f t="shared" si="95"/>
        <v/>
      </c>
      <c r="K1228" s="50" t="str">
        <f t="shared" si="95"/>
        <v/>
      </c>
      <c r="L1228" s="49" t="str">
        <f t="shared" si="92"/>
        <v/>
      </c>
      <c r="M1228" s="49" t="str">
        <f t="shared" si="92"/>
        <v/>
      </c>
      <c r="N1228" s="49" t="str">
        <f t="shared" si="92"/>
        <v/>
      </c>
      <c r="O1228" s="49" t="str">
        <f t="shared" si="93"/>
        <v/>
      </c>
      <c r="P1228" s="49" t="str">
        <f t="shared" si="94"/>
        <v/>
      </c>
      <c r="Q1228" s="49" t="str">
        <f t="shared" si="94"/>
        <v/>
      </c>
      <c r="R1228" s="50" t="str">
        <f t="shared" si="94"/>
        <v/>
      </c>
      <c r="S1228" s="10"/>
    </row>
    <row r="1229" spans="1:19" x14ac:dyDescent="0.25">
      <c r="A1229" s="10"/>
      <c r="B1229" s="4" t="str">
        <f>'CALC | Main Engine'!$B1229</f>
        <v/>
      </c>
      <c r="C1229" s="5" t="str">
        <f>'CALC | Main Engine'!$E1229</f>
        <v/>
      </c>
      <c r="D1229" s="27" t="str">
        <f>IF(ISBLANK('INPUT | Operations'!$C1234),"",'INPUT | Operations'!$C1233)</f>
        <v/>
      </c>
      <c r="E1229" s="32" t="str">
        <f>IF(ISBLANK('INPUT | Operations'!$C1234),"",'INPUT | Operations'!$C1234)</f>
        <v/>
      </c>
      <c r="F1229" s="123" t="str">
        <f t="shared" ref="F1229:K1292" si="96">IFERROR(IF(AND(MIN($D1229:$E1229)&lt;F$5,MAX($D1229:$E1229)&gt;F$4),MIN(MAX($D1229:$E1229),F$5)-MAX(MIN($D1229:$E1229),F$4),0)/(MAX($D1229:$E1229)-MIN($D1229:$E1229)),"")</f>
        <v/>
      </c>
      <c r="G1229" s="49" t="str">
        <f t="shared" si="96"/>
        <v/>
      </c>
      <c r="H1229" s="49" t="str">
        <f t="shared" si="96"/>
        <v/>
      </c>
      <c r="I1229" s="49" t="str">
        <f t="shared" si="95"/>
        <v/>
      </c>
      <c r="J1229" s="49" t="str">
        <f t="shared" si="95"/>
        <v/>
      </c>
      <c r="K1229" s="50" t="str">
        <f t="shared" si="95"/>
        <v/>
      </c>
      <c r="L1229" s="49" t="str">
        <f t="shared" si="92"/>
        <v/>
      </c>
      <c r="M1229" s="49" t="str">
        <f t="shared" si="92"/>
        <v/>
      </c>
      <c r="N1229" s="49" t="str">
        <f t="shared" si="92"/>
        <v/>
      </c>
      <c r="O1229" s="49" t="str">
        <f t="shared" si="93"/>
        <v/>
      </c>
      <c r="P1229" s="49" t="str">
        <f t="shared" si="94"/>
        <v/>
      </c>
      <c r="Q1229" s="49" t="str">
        <f t="shared" si="94"/>
        <v/>
      </c>
      <c r="R1229" s="50" t="str">
        <f t="shared" si="94"/>
        <v/>
      </c>
      <c r="S1229" s="10"/>
    </row>
    <row r="1230" spans="1:19" x14ac:dyDescent="0.25">
      <c r="A1230" s="10"/>
      <c r="B1230" s="4" t="str">
        <f>'CALC | Main Engine'!$B1230</f>
        <v/>
      </c>
      <c r="C1230" s="5" t="str">
        <f>'CALC | Main Engine'!$E1230</f>
        <v/>
      </c>
      <c r="D1230" s="27" t="str">
        <f>IF(ISBLANK('INPUT | Operations'!$C1235),"",'INPUT | Operations'!$C1234)</f>
        <v/>
      </c>
      <c r="E1230" s="32" t="str">
        <f>IF(ISBLANK('INPUT | Operations'!$C1235),"",'INPUT | Operations'!$C1235)</f>
        <v/>
      </c>
      <c r="F1230" s="123" t="str">
        <f t="shared" si="96"/>
        <v/>
      </c>
      <c r="G1230" s="49" t="str">
        <f t="shared" si="96"/>
        <v/>
      </c>
      <c r="H1230" s="49" t="str">
        <f t="shared" si="96"/>
        <v/>
      </c>
      <c r="I1230" s="49" t="str">
        <f t="shared" si="95"/>
        <v/>
      </c>
      <c r="J1230" s="49" t="str">
        <f t="shared" si="95"/>
        <v/>
      </c>
      <c r="K1230" s="50" t="str">
        <f t="shared" si="95"/>
        <v/>
      </c>
      <c r="L1230" s="49" t="str">
        <f t="shared" si="92"/>
        <v/>
      </c>
      <c r="M1230" s="49" t="str">
        <f t="shared" si="92"/>
        <v/>
      </c>
      <c r="N1230" s="49" t="str">
        <f t="shared" si="92"/>
        <v/>
      </c>
      <c r="O1230" s="49" t="str">
        <f t="shared" si="93"/>
        <v/>
      </c>
      <c r="P1230" s="49" t="str">
        <f t="shared" si="94"/>
        <v/>
      </c>
      <c r="Q1230" s="49" t="str">
        <f t="shared" si="94"/>
        <v/>
      </c>
      <c r="R1230" s="50" t="str">
        <f t="shared" si="94"/>
        <v/>
      </c>
      <c r="S1230" s="10"/>
    </row>
    <row r="1231" spans="1:19" x14ac:dyDescent="0.25">
      <c r="A1231" s="10"/>
      <c r="B1231" s="4" t="str">
        <f>'CALC | Main Engine'!$B1231</f>
        <v/>
      </c>
      <c r="C1231" s="5" t="str">
        <f>'CALC | Main Engine'!$E1231</f>
        <v/>
      </c>
      <c r="D1231" s="27" t="str">
        <f>IF(ISBLANK('INPUT | Operations'!$C1236),"",'INPUT | Operations'!$C1235)</f>
        <v/>
      </c>
      <c r="E1231" s="32" t="str">
        <f>IF(ISBLANK('INPUT | Operations'!$C1236),"",'INPUT | Operations'!$C1236)</f>
        <v/>
      </c>
      <c r="F1231" s="123" t="str">
        <f t="shared" si="96"/>
        <v/>
      </c>
      <c r="G1231" s="49" t="str">
        <f t="shared" si="96"/>
        <v/>
      </c>
      <c r="H1231" s="49" t="str">
        <f t="shared" si="96"/>
        <v/>
      </c>
      <c r="I1231" s="49" t="str">
        <f t="shared" si="95"/>
        <v/>
      </c>
      <c r="J1231" s="49" t="str">
        <f t="shared" si="95"/>
        <v/>
      </c>
      <c r="K1231" s="50" t="str">
        <f t="shared" si="95"/>
        <v/>
      </c>
      <c r="L1231" s="49" t="str">
        <f t="shared" si="92"/>
        <v/>
      </c>
      <c r="M1231" s="49" t="str">
        <f t="shared" si="92"/>
        <v/>
      </c>
      <c r="N1231" s="49" t="str">
        <f t="shared" si="92"/>
        <v/>
      </c>
      <c r="O1231" s="49" t="str">
        <f t="shared" si="93"/>
        <v/>
      </c>
      <c r="P1231" s="49" t="str">
        <f t="shared" si="94"/>
        <v/>
      </c>
      <c r="Q1231" s="49" t="str">
        <f t="shared" si="94"/>
        <v/>
      </c>
      <c r="R1231" s="50" t="str">
        <f t="shared" si="94"/>
        <v/>
      </c>
      <c r="S1231" s="10"/>
    </row>
    <row r="1232" spans="1:19" x14ac:dyDescent="0.25">
      <c r="A1232" s="10"/>
      <c r="B1232" s="4" t="str">
        <f>'CALC | Main Engine'!$B1232</f>
        <v/>
      </c>
      <c r="C1232" s="5" t="str">
        <f>'CALC | Main Engine'!$E1232</f>
        <v/>
      </c>
      <c r="D1232" s="27" t="str">
        <f>IF(ISBLANK('INPUT | Operations'!$C1237),"",'INPUT | Operations'!$C1236)</f>
        <v/>
      </c>
      <c r="E1232" s="32" t="str">
        <f>IF(ISBLANK('INPUT | Operations'!$C1237),"",'INPUT | Operations'!$C1237)</f>
        <v/>
      </c>
      <c r="F1232" s="123" t="str">
        <f t="shared" si="96"/>
        <v/>
      </c>
      <c r="G1232" s="49" t="str">
        <f t="shared" si="96"/>
        <v/>
      </c>
      <c r="H1232" s="49" t="str">
        <f t="shared" si="96"/>
        <v/>
      </c>
      <c r="I1232" s="49" t="str">
        <f t="shared" si="95"/>
        <v/>
      </c>
      <c r="J1232" s="49" t="str">
        <f t="shared" si="95"/>
        <v/>
      </c>
      <c r="K1232" s="50" t="str">
        <f t="shared" si="95"/>
        <v/>
      </c>
      <c r="L1232" s="49" t="str">
        <f t="shared" si="92"/>
        <v/>
      </c>
      <c r="M1232" s="49" t="str">
        <f t="shared" si="92"/>
        <v/>
      </c>
      <c r="N1232" s="49" t="str">
        <f t="shared" si="92"/>
        <v/>
      </c>
      <c r="O1232" s="49" t="str">
        <f t="shared" si="93"/>
        <v/>
      </c>
      <c r="P1232" s="49" t="str">
        <f t="shared" si="94"/>
        <v/>
      </c>
      <c r="Q1232" s="49" t="str">
        <f t="shared" si="94"/>
        <v/>
      </c>
      <c r="R1232" s="50" t="str">
        <f t="shared" si="94"/>
        <v/>
      </c>
      <c r="S1232" s="10"/>
    </row>
    <row r="1233" spans="1:19" x14ac:dyDescent="0.25">
      <c r="A1233" s="10"/>
      <c r="B1233" s="4" t="str">
        <f>'CALC | Main Engine'!$B1233</f>
        <v/>
      </c>
      <c r="C1233" s="5" t="str">
        <f>'CALC | Main Engine'!$E1233</f>
        <v/>
      </c>
      <c r="D1233" s="27" t="str">
        <f>IF(ISBLANK('INPUT | Operations'!$C1238),"",'INPUT | Operations'!$C1237)</f>
        <v/>
      </c>
      <c r="E1233" s="32" t="str">
        <f>IF(ISBLANK('INPUT | Operations'!$C1238),"",'INPUT | Operations'!$C1238)</f>
        <v/>
      </c>
      <c r="F1233" s="123" t="str">
        <f t="shared" si="96"/>
        <v/>
      </c>
      <c r="G1233" s="49" t="str">
        <f t="shared" si="96"/>
        <v/>
      </c>
      <c r="H1233" s="49" t="str">
        <f t="shared" si="96"/>
        <v/>
      </c>
      <c r="I1233" s="49" t="str">
        <f t="shared" si="95"/>
        <v/>
      </c>
      <c r="J1233" s="49" t="str">
        <f t="shared" si="95"/>
        <v/>
      </c>
      <c r="K1233" s="50" t="str">
        <f t="shared" si="95"/>
        <v/>
      </c>
      <c r="L1233" s="49" t="str">
        <f t="shared" si="92"/>
        <v/>
      </c>
      <c r="M1233" s="49" t="str">
        <f t="shared" si="92"/>
        <v/>
      </c>
      <c r="N1233" s="49" t="str">
        <f t="shared" si="92"/>
        <v/>
      </c>
      <c r="O1233" s="49" t="str">
        <f t="shared" si="93"/>
        <v/>
      </c>
      <c r="P1233" s="49" t="str">
        <f t="shared" si="94"/>
        <v/>
      </c>
      <c r="Q1233" s="49" t="str">
        <f t="shared" si="94"/>
        <v/>
      </c>
      <c r="R1233" s="50" t="str">
        <f t="shared" si="94"/>
        <v/>
      </c>
      <c r="S1233" s="10"/>
    </row>
    <row r="1234" spans="1:19" x14ac:dyDescent="0.25">
      <c r="A1234" s="10"/>
      <c r="B1234" s="4" t="str">
        <f>'CALC | Main Engine'!$B1234</f>
        <v/>
      </c>
      <c r="C1234" s="5" t="str">
        <f>'CALC | Main Engine'!$E1234</f>
        <v/>
      </c>
      <c r="D1234" s="27" t="str">
        <f>IF(ISBLANK('INPUT | Operations'!$C1239),"",'INPUT | Operations'!$C1238)</f>
        <v/>
      </c>
      <c r="E1234" s="32" t="str">
        <f>IF(ISBLANK('INPUT | Operations'!$C1239),"",'INPUT | Operations'!$C1239)</f>
        <v/>
      </c>
      <c r="F1234" s="123" t="str">
        <f t="shared" si="96"/>
        <v/>
      </c>
      <c r="G1234" s="49" t="str">
        <f t="shared" si="96"/>
        <v/>
      </c>
      <c r="H1234" s="49" t="str">
        <f t="shared" si="96"/>
        <v/>
      </c>
      <c r="I1234" s="49" t="str">
        <f t="shared" si="95"/>
        <v/>
      </c>
      <c r="J1234" s="49" t="str">
        <f t="shared" si="95"/>
        <v/>
      </c>
      <c r="K1234" s="50" t="str">
        <f t="shared" si="95"/>
        <v/>
      </c>
      <c r="L1234" s="49" t="str">
        <f t="shared" si="92"/>
        <v/>
      </c>
      <c r="M1234" s="49" t="str">
        <f t="shared" si="92"/>
        <v/>
      </c>
      <c r="N1234" s="49" t="str">
        <f t="shared" si="92"/>
        <v/>
      </c>
      <c r="O1234" s="49" t="str">
        <f t="shared" si="93"/>
        <v/>
      </c>
      <c r="P1234" s="49" t="str">
        <f t="shared" si="94"/>
        <v/>
      </c>
      <c r="Q1234" s="49" t="str">
        <f t="shared" si="94"/>
        <v/>
      </c>
      <c r="R1234" s="50" t="str">
        <f t="shared" si="94"/>
        <v/>
      </c>
      <c r="S1234" s="10"/>
    </row>
    <row r="1235" spans="1:19" x14ac:dyDescent="0.25">
      <c r="A1235" s="10"/>
      <c r="B1235" s="4" t="str">
        <f>'CALC | Main Engine'!$B1235</f>
        <v/>
      </c>
      <c r="C1235" s="5" t="str">
        <f>'CALC | Main Engine'!$E1235</f>
        <v/>
      </c>
      <c r="D1235" s="27" t="str">
        <f>IF(ISBLANK('INPUT | Operations'!$C1240),"",'INPUT | Operations'!$C1239)</f>
        <v/>
      </c>
      <c r="E1235" s="32" t="str">
        <f>IF(ISBLANK('INPUT | Operations'!$C1240),"",'INPUT | Operations'!$C1240)</f>
        <v/>
      </c>
      <c r="F1235" s="123" t="str">
        <f t="shared" si="96"/>
        <v/>
      </c>
      <c r="G1235" s="49" t="str">
        <f t="shared" si="96"/>
        <v/>
      </c>
      <c r="H1235" s="49" t="str">
        <f t="shared" si="96"/>
        <v/>
      </c>
      <c r="I1235" s="49" t="str">
        <f t="shared" si="95"/>
        <v/>
      </c>
      <c r="J1235" s="49" t="str">
        <f t="shared" si="95"/>
        <v/>
      </c>
      <c r="K1235" s="50" t="str">
        <f t="shared" si="95"/>
        <v/>
      </c>
      <c r="L1235" s="49" t="str">
        <f t="shared" si="92"/>
        <v/>
      </c>
      <c r="M1235" s="49" t="str">
        <f t="shared" si="92"/>
        <v/>
      </c>
      <c r="N1235" s="49" t="str">
        <f t="shared" si="92"/>
        <v/>
      </c>
      <c r="O1235" s="49" t="str">
        <f t="shared" si="93"/>
        <v/>
      </c>
      <c r="P1235" s="49" t="str">
        <f t="shared" si="94"/>
        <v/>
      </c>
      <c r="Q1235" s="49" t="str">
        <f t="shared" si="94"/>
        <v/>
      </c>
      <c r="R1235" s="50" t="str">
        <f t="shared" si="94"/>
        <v/>
      </c>
      <c r="S1235" s="10"/>
    </row>
    <row r="1236" spans="1:19" x14ac:dyDescent="0.25">
      <c r="A1236" s="10"/>
      <c r="B1236" s="4" t="str">
        <f>'CALC | Main Engine'!$B1236</f>
        <v/>
      </c>
      <c r="C1236" s="5" t="str">
        <f>'CALC | Main Engine'!$E1236</f>
        <v/>
      </c>
      <c r="D1236" s="27" t="str">
        <f>IF(ISBLANK('INPUT | Operations'!$C1241),"",'INPUT | Operations'!$C1240)</f>
        <v/>
      </c>
      <c r="E1236" s="32" t="str">
        <f>IF(ISBLANK('INPUT | Operations'!$C1241),"",'INPUT | Operations'!$C1241)</f>
        <v/>
      </c>
      <c r="F1236" s="123" t="str">
        <f t="shared" si="96"/>
        <v/>
      </c>
      <c r="G1236" s="49" t="str">
        <f t="shared" si="96"/>
        <v/>
      </c>
      <c r="H1236" s="49" t="str">
        <f t="shared" si="96"/>
        <v/>
      </c>
      <c r="I1236" s="49" t="str">
        <f t="shared" si="95"/>
        <v/>
      </c>
      <c r="J1236" s="49" t="str">
        <f t="shared" si="95"/>
        <v/>
      </c>
      <c r="K1236" s="50" t="str">
        <f t="shared" si="95"/>
        <v/>
      </c>
      <c r="L1236" s="49" t="str">
        <f t="shared" si="92"/>
        <v/>
      </c>
      <c r="M1236" s="49" t="str">
        <f t="shared" si="92"/>
        <v/>
      </c>
      <c r="N1236" s="49" t="str">
        <f t="shared" si="92"/>
        <v/>
      </c>
      <c r="O1236" s="49" t="str">
        <f t="shared" si="93"/>
        <v/>
      </c>
      <c r="P1236" s="49" t="str">
        <f t="shared" si="94"/>
        <v/>
      </c>
      <c r="Q1236" s="49" t="str">
        <f t="shared" si="94"/>
        <v/>
      </c>
      <c r="R1236" s="50" t="str">
        <f t="shared" si="94"/>
        <v/>
      </c>
      <c r="S1236" s="10"/>
    </row>
    <row r="1237" spans="1:19" x14ac:dyDescent="0.25">
      <c r="A1237" s="10"/>
      <c r="B1237" s="4" t="str">
        <f>'CALC | Main Engine'!$B1237</f>
        <v/>
      </c>
      <c r="C1237" s="5" t="str">
        <f>'CALC | Main Engine'!$E1237</f>
        <v/>
      </c>
      <c r="D1237" s="27" t="str">
        <f>IF(ISBLANK('INPUT | Operations'!$C1242),"",'INPUT | Operations'!$C1241)</f>
        <v/>
      </c>
      <c r="E1237" s="32" t="str">
        <f>IF(ISBLANK('INPUT | Operations'!$C1242),"",'INPUT | Operations'!$C1242)</f>
        <v/>
      </c>
      <c r="F1237" s="123" t="str">
        <f t="shared" si="96"/>
        <v/>
      </c>
      <c r="G1237" s="49" t="str">
        <f t="shared" si="96"/>
        <v/>
      </c>
      <c r="H1237" s="49" t="str">
        <f t="shared" si="96"/>
        <v/>
      </c>
      <c r="I1237" s="49" t="str">
        <f t="shared" si="95"/>
        <v/>
      </c>
      <c r="J1237" s="49" t="str">
        <f t="shared" si="95"/>
        <v/>
      </c>
      <c r="K1237" s="50" t="str">
        <f t="shared" si="95"/>
        <v/>
      </c>
      <c r="L1237" s="49" t="str">
        <f t="shared" si="92"/>
        <v/>
      </c>
      <c r="M1237" s="49" t="str">
        <f t="shared" si="92"/>
        <v/>
      </c>
      <c r="N1237" s="49" t="str">
        <f t="shared" si="92"/>
        <v/>
      </c>
      <c r="O1237" s="49" t="str">
        <f t="shared" si="93"/>
        <v/>
      </c>
      <c r="P1237" s="49" t="str">
        <f t="shared" si="94"/>
        <v/>
      </c>
      <c r="Q1237" s="49" t="str">
        <f t="shared" si="94"/>
        <v/>
      </c>
      <c r="R1237" s="50" t="str">
        <f t="shared" si="94"/>
        <v/>
      </c>
      <c r="S1237" s="10"/>
    </row>
    <row r="1238" spans="1:19" x14ac:dyDescent="0.25">
      <c r="A1238" s="10"/>
      <c r="B1238" s="4" t="str">
        <f>'CALC | Main Engine'!$B1238</f>
        <v/>
      </c>
      <c r="C1238" s="5" t="str">
        <f>'CALC | Main Engine'!$E1238</f>
        <v/>
      </c>
      <c r="D1238" s="27" t="str">
        <f>IF(ISBLANK('INPUT | Operations'!$C1243),"",'INPUT | Operations'!$C1242)</f>
        <v/>
      </c>
      <c r="E1238" s="32" t="str">
        <f>IF(ISBLANK('INPUT | Operations'!$C1243),"",'INPUT | Operations'!$C1243)</f>
        <v/>
      </c>
      <c r="F1238" s="123" t="str">
        <f t="shared" si="96"/>
        <v/>
      </c>
      <c r="G1238" s="49" t="str">
        <f t="shared" si="96"/>
        <v/>
      </c>
      <c r="H1238" s="49" t="str">
        <f t="shared" si="96"/>
        <v/>
      </c>
      <c r="I1238" s="49" t="str">
        <f t="shared" si="95"/>
        <v/>
      </c>
      <c r="J1238" s="49" t="str">
        <f t="shared" si="95"/>
        <v/>
      </c>
      <c r="K1238" s="50" t="str">
        <f t="shared" si="95"/>
        <v/>
      </c>
      <c r="L1238" s="49" t="str">
        <f t="shared" si="92"/>
        <v/>
      </c>
      <c r="M1238" s="49" t="str">
        <f t="shared" si="92"/>
        <v/>
      </c>
      <c r="N1238" s="49" t="str">
        <f t="shared" si="92"/>
        <v/>
      </c>
      <c r="O1238" s="49" t="str">
        <f t="shared" si="93"/>
        <v/>
      </c>
      <c r="P1238" s="49" t="str">
        <f t="shared" si="94"/>
        <v/>
      </c>
      <c r="Q1238" s="49" t="str">
        <f t="shared" si="94"/>
        <v/>
      </c>
      <c r="R1238" s="50" t="str">
        <f t="shared" si="94"/>
        <v/>
      </c>
      <c r="S1238" s="10"/>
    </row>
    <row r="1239" spans="1:19" x14ac:dyDescent="0.25">
      <c r="A1239" s="10"/>
      <c r="B1239" s="4" t="str">
        <f>'CALC | Main Engine'!$B1239</f>
        <v/>
      </c>
      <c r="C1239" s="5" t="str">
        <f>'CALC | Main Engine'!$E1239</f>
        <v/>
      </c>
      <c r="D1239" s="27" t="str">
        <f>IF(ISBLANK('INPUT | Operations'!$C1244),"",'INPUT | Operations'!$C1243)</f>
        <v/>
      </c>
      <c r="E1239" s="32" t="str">
        <f>IF(ISBLANK('INPUT | Operations'!$C1244),"",'INPUT | Operations'!$C1244)</f>
        <v/>
      </c>
      <c r="F1239" s="123" t="str">
        <f t="shared" si="96"/>
        <v/>
      </c>
      <c r="G1239" s="49" t="str">
        <f t="shared" si="96"/>
        <v/>
      </c>
      <c r="H1239" s="49" t="str">
        <f t="shared" si="96"/>
        <v/>
      </c>
      <c r="I1239" s="49" t="str">
        <f t="shared" si="95"/>
        <v/>
      </c>
      <c r="J1239" s="49" t="str">
        <f t="shared" si="95"/>
        <v/>
      </c>
      <c r="K1239" s="50" t="str">
        <f t="shared" si="95"/>
        <v/>
      </c>
      <c r="L1239" s="49" t="str">
        <f t="shared" si="92"/>
        <v/>
      </c>
      <c r="M1239" s="49" t="str">
        <f t="shared" si="92"/>
        <v/>
      </c>
      <c r="N1239" s="49" t="str">
        <f t="shared" si="92"/>
        <v/>
      </c>
      <c r="O1239" s="49" t="str">
        <f t="shared" si="93"/>
        <v/>
      </c>
      <c r="P1239" s="49" t="str">
        <f t="shared" si="94"/>
        <v/>
      </c>
      <c r="Q1239" s="49" t="str">
        <f t="shared" si="94"/>
        <v/>
      </c>
      <c r="R1239" s="50" t="str">
        <f t="shared" si="94"/>
        <v/>
      </c>
      <c r="S1239" s="10"/>
    </row>
    <row r="1240" spans="1:19" x14ac:dyDescent="0.25">
      <c r="A1240" s="10"/>
      <c r="B1240" s="4" t="str">
        <f>'CALC | Main Engine'!$B1240</f>
        <v/>
      </c>
      <c r="C1240" s="5" t="str">
        <f>'CALC | Main Engine'!$E1240</f>
        <v/>
      </c>
      <c r="D1240" s="27" t="str">
        <f>IF(ISBLANK('INPUT | Operations'!$C1245),"",'INPUT | Operations'!$C1244)</f>
        <v/>
      </c>
      <c r="E1240" s="32" t="str">
        <f>IF(ISBLANK('INPUT | Operations'!$C1245),"",'INPUT | Operations'!$C1245)</f>
        <v/>
      </c>
      <c r="F1240" s="123" t="str">
        <f t="shared" si="96"/>
        <v/>
      </c>
      <c r="G1240" s="49" t="str">
        <f t="shared" si="96"/>
        <v/>
      </c>
      <c r="H1240" s="49" t="str">
        <f t="shared" si="96"/>
        <v/>
      </c>
      <c r="I1240" s="49" t="str">
        <f t="shared" si="95"/>
        <v/>
      </c>
      <c r="J1240" s="49" t="str">
        <f t="shared" si="95"/>
        <v/>
      </c>
      <c r="K1240" s="50" t="str">
        <f t="shared" si="95"/>
        <v/>
      </c>
      <c r="L1240" s="49" t="str">
        <f t="shared" si="92"/>
        <v/>
      </c>
      <c r="M1240" s="49" t="str">
        <f t="shared" si="92"/>
        <v/>
      </c>
      <c r="N1240" s="49" t="str">
        <f t="shared" si="92"/>
        <v/>
      </c>
      <c r="O1240" s="49" t="str">
        <f t="shared" si="93"/>
        <v/>
      </c>
      <c r="P1240" s="49" t="str">
        <f t="shared" si="94"/>
        <v/>
      </c>
      <c r="Q1240" s="49" t="str">
        <f t="shared" si="94"/>
        <v/>
      </c>
      <c r="R1240" s="50" t="str">
        <f t="shared" si="94"/>
        <v/>
      </c>
      <c r="S1240" s="10"/>
    </row>
    <row r="1241" spans="1:19" x14ac:dyDescent="0.25">
      <c r="A1241" s="10"/>
      <c r="B1241" s="4" t="str">
        <f>'CALC | Main Engine'!$B1241</f>
        <v/>
      </c>
      <c r="C1241" s="5" t="str">
        <f>'CALC | Main Engine'!$E1241</f>
        <v/>
      </c>
      <c r="D1241" s="27" t="str">
        <f>IF(ISBLANK('INPUT | Operations'!$C1246),"",'INPUT | Operations'!$C1245)</f>
        <v/>
      </c>
      <c r="E1241" s="32" t="str">
        <f>IF(ISBLANK('INPUT | Operations'!$C1246),"",'INPUT | Operations'!$C1246)</f>
        <v/>
      </c>
      <c r="F1241" s="123" t="str">
        <f t="shared" si="96"/>
        <v/>
      </c>
      <c r="G1241" s="49" t="str">
        <f t="shared" si="96"/>
        <v/>
      </c>
      <c r="H1241" s="49" t="str">
        <f t="shared" si="96"/>
        <v/>
      </c>
      <c r="I1241" s="49" t="str">
        <f t="shared" si="95"/>
        <v/>
      </c>
      <c r="J1241" s="49" t="str">
        <f t="shared" si="95"/>
        <v/>
      </c>
      <c r="K1241" s="50" t="str">
        <f t="shared" si="95"/>
        <v/>
      </c>
      <c r="L1241" s="49" t="str">
        <f t="shared" si="92"/>
        <v/>
      </c>
      <c r="M1241" s="49" t="str">
        <f t="shared" si="92"/>
        <v/>
      </c>
      <c r="N1241" s="49" t="str">
        <f t="shared" si="92"/>
        <v/>
      </c>
      <c r="O1241" s="49" t="str">
        <f t="shared" si="93"/>
        <v/>
      </c>
      <c r="P1241" s="49" t="str">
        <f t="shared" si="94"/>
        <v/>
      </c>
      <c r="Q1241" s="49" t="str">
        <f t="shared" si="94"/>
        <v/>
      </c>
      <c r="R1241" s="50" t="str">
        <f t="shared" si="94"/>
        <v/>
      </c>
      <c r="S1241" s="10"/>
    </row>
    <row r="1242" spans="1:19" x14ac:dyDescent="0.25">
      <c r="A1242" s="10"/>
      <c r="B1242" s="4" t="str">
        <f>'CALC | Main Engine'!$B1242</f>
        <v/>
      </c>
      <c r="C1242" s="5" t="str">
        <f>'CALC | Main Engine'!$E1242</f>
        <v/>
      </c>
      <c r="D1242" s="27" t="str">
        <f>IF(ISBLANK('INPUT | Operations'!$C1247),"",'INPUT | Operations'!$C1246)</f>
        <v/>
      </c>
      <c r="E1242" s="32" t="str">
        <f>IF(ISBLANK('INPUT | Operations'!$C1247),"",'INPUT | Operations'!$C1247)</f>
        <v/>
      </c>
      <c r="F1242" s="123" t="str">
        <f t="shared" si="96"/>
        <v/>
      </c>
      <c r="G1242" s="49" t="str">
        <f t="shared" si="96"/>
        <v/>
      </c>
      <c r="H1242" s="49" t="str">
        <f t="shared" si="96"/>
        <v/>
      </c>
      <c r="I1242" s="49" t="str">
        <f t="shared" si="95"/>
        <v/>
      </c>
      <c r="J1242" s="49" t="str">
        <f t="shared" si="95"/>
        <v/>
      </c>
      <c r="K1242" s="50" t="str">
        <f t="shared" si="95"/>
        <v/>
      </c>
      <c r="L1242" s="49" t="str">
        <f t="shared" si="92"/>
        <v/>
      </c>
      <c r="M1242" s="49" t="str">
        <f t="shared" si="92"/>
        <v/>
      </c>
      <c r="N1242" s="49" t="str">
        <f t="shared" si="92"/>
        <v/>
      </c>
      <c r="O1242" s="49" t="str">
        <f t="shared" si="93"/>
        <v/>
      </c>
      <c r="P1242" s="49" t="str">
        <f t="shared" si="94"/>
        <v/>
      </c>
      <c r="Q1242" s="49" t="str">
        <f t="shared" si="94"/>
        <v/>
      </c>
      <c r="R1242" s="50" t="str">
        <f t="shared" si="94"/>
        <v/>
      </c>
      <c r="S1242" s="10"/>
    </row>
    <row r="1243" spans="1:19" x14ac:dyDescent="0.25">
      <c r="A1243" s="10"/>
      <c r="B1243" s="4" t="str">
        <f>'CALC | Main Engine'!$B1243</f>
        <v/>
      </c>
      <c r="C1243" s="5" t="str">
        <f>'CALC | Main Engine'!$E1243</f>
        <v/>
      </c>
      <c r="D1243" s="27" t="str">
        <f>IF(ISBLANK('INPUT | Operations'!$C1248),"",'INPUT | Operations'!$C1247)</f>
        <v/>
      </c>
      <c r="E1243" s="32" t="str">
        <f>IF(ISBLANK('INPUT | Operations'!$C1248),"",'INPUT | Operations'!$C1248)</f>
        <v/>
      </c>
      <c r="F1243" s="123" t="str">
        <f t="shared" si="96"/>
        <v/>
      </c>
      <c r="G1243" s="49" t="str">
        <f t="shared" si="96"/>
        <v/>
      </c>
      <c r="H1243" s="49" t="str">
        <f t="shared" si="96"/>
        <v/>
      </c>
      <c r="I1243" s="49" t="str">
        <f t="shared" si="95"/>
        <v/>
      </c>
      <c r="J1243" s="49" t="str">
        <f t="shared" si="95"/>
        <v/>
      </c>
      <c r="K1243" s="50" t="str">
        <f t="shared" si="95"/>
        <v/>
      </c>
      <c r="L1243" s="49" t="str">
        <f t="shared" si="92"/>
        <v/>
      </c>
      <c r="M1243" s="49" t="str">
        <f t="shared" si="92"/>
        <v/>
      </c>
      <c r="N1243" s="49" t="str">
        <f t="shared" si="92"/>
        <v/>
      </c>
      <c r="O1243" s="49" t="str">
        <f t="shared" si="93"/>
        <v/>
      </c>
      <c r="P1243" s="49" t="str">
        <f t="shared" si="94"/>
        <v/>
      </c>
      <c r="Q1243" s="49" t="str">
        <f t="shared" si="94"/>
        <v/>
      </c>
      <c r="R1243" s="50" t="str">
        <f t="shared" si="94"/>
        <v/>
      </c>
      <c r="S1243" s="10"/>
    </row>
    <row r="1244" spans="1:19" x14ac:dyDescent="0.25">
      <c r="A1244" s="10"/>
      <c r="B1244" s="4" t="str">
        <f>'CALC | Main Engine'!$B1244</f>
        <v/>
      </c>
      <c r="C1244" s="5" t="str">
        <f>'CALC | Main Engine'!$E1244</f>
        <v/>
      </c>
      <c r="D1244" s="27" t="str">
        <f>IF(ISBLANK('INPUT | Operations'!$C1249),"",'INPUT | Operations'!$C1248)</f>
        <v/>
      </c>
      <c r="E1244" s="32" t="str">
        <f>IF(ISBLANK('INPUT | Operations'!$C1249),"",'INPUT | Operations'!$C1249)</f>
        <v/>
      </c>
      <c r="F1244" s="123" t="str">
        <f t="shared" si="96"/>
        <v/>
      </c>
      <c r="G1244" s="49" t="str">
        <f t="shared" si="96"/>
        <v/>
      </c>
      <c r="H1244" s="49" t="str">
        <f t="shared" si="96"/>
        <v/>
      </c>
      <c r="I1244" s="49" t="str">
        <f t="shared" si="95"/>
        <v/>
      </c>
      <c r="J1244" s="49" t="str">
        <f t="shared" si="95"/>
        <v/>
      </c>
      <c r="K1244" s="50" t="str">
        <f t="shared" si="95"/>
        <v/>
      </c>
      <c r="L1244" s="49" t="str">
        <f t="shared" si="92"/>
        <v/>
      </c>
      <c r="M1244" s="49" t="str">
        <f t="shared" si="92"/>
        <v/>
      </c>
      <c r="N1244" s="49" t="str">
        <f t="shared" si="92"/>
        <v/>
      </c>
      <c r="O1244" s="49" t="str">
        <f t="shared" si="93"/>
        <v/>
      </c>
      <c r="P1244" s="49" t="str">
        <f t="shared" si="94"/>
        <v/>
      </c>
      <c r="Q1244" s="49" t="str">
        <f t="shared" si="94"/>
        <v/>
      </c>
      <c r="R1244" s="50" t="str">
        <f t="shared" si="94"/>
        <v/>
      </c>
      <c r="S1244" s="10"/>
    </row>
    <row r="1245" spans="1:19" x14ac:dyDescent="0.25">
      <c r="A1245" s="10"/>
      <c r="B1245" s="4" t="str">
        <f>'CALC | Main Engine'!$B1245</f>
        <v/>
      </c>
      <c r="C1245" s="5" t="str">
        <f>'CALC | Main Engine'!$E1245</f>
        <v/>
      </c>
      <c r="D1245" s="27" t="str">
        <f>IF(ISBLANK('INPUT | Operations'!$C1250),"",'INPUT | Operations'!$C1249)</f>
        <v/>
      </c>
      <c r="E1245" s="32" t="str">
        <f>IF(ISBLANK('INPUT | Operations'!$C1250),"",'INPUT | Operations'!$C1250)</f>
        <v/>
      </c>
      <c r="F1245" s="123" t="str">
        <f t="shared" si="96"/>
        <v/>
      </c>
      <c r="G1245" s="49" t="str">
        <f t="shared" si="96"/>
        <v/>
      </c>
      <c r="H1245" s="49" t="str">
        <f t="shared" si="96"/>
        <v/>
      </c>
      <c r="I1245" s="49" t="str">
        <f t="shared" si="95"/>
        <v/>
      </c>
      <c r="J1245" s="49" t="str">
        <f t="shared" si="95"/>
        <v/>
      </c>
      <c r="K1245" s="50" t="str">
        <f t="shared" si="95"/>
        <v/>
      </c>
      <c r="L1245" s="49" t="str">
        <f t="shared" si="92"/>
        <v/>
      </c>
      <c r="M1245" s="49" t="str">
        <f t="shared" si="92"/>
        <v/>
      </c>
      <c r="N1245" s="49" t="str">
        <f t="shared" si="92"/>
        <v/>
      </c>
      <c r="O1245" s="49" t="str">
        <f t="shared" si="93"/>
        <v/>
      </c>
      <c r="P1245" s="49" t="str">
        <f t="shared" si="94"/>
        <v/>
      </c>
      <c r="Q1245" s="49" t="str">
        <f t="shared" si="94"/>
        <v/>
      </c>
      <c r="R1245" s="50" t="str">
        <f t="shared" si="94"/>
        <v/>
      </c>
      <c r="S1245" s="10"/>
    </row>
    <row r="1246" spans="1:19" x14ac:dyDescent="0.25">
      <c r="A1246" s="10"/>
      <c r="B1246" s="4" t="str">
        <f>'CALC | Main Engine'!$B1246</f>
        <v/>
      </c>
      <c r="C1246" s="5" t="str">
        <f>'CALC | Main Engine'!$E1246</f>
        <v/>
      </c>
      <c r="D1246" s="27" t="str">
        <f>IF(ISBLANK('INPUT | Operations'!$C1251),"",'INPUT | Operations'!$C1250)</f>
        <v/>
      </c>
      <c r="E1246" s="32" t="str">
        <f>IF(ISBLANK('INPUT | Operations'!$C1251),"",'INPUT | Operations'!$C1251)</f>
        <v/>
      </c>
      <c r="F1246" s="123" t="str">
        <f t="shared" si="96"/>
        <v/>
      </c>
      <c r="G1246" s="49" t="str">
        <f t="shared" si="96"/>
        <v/>
      </c>
      <c r="H1246" s="49" t="str">
        <f t="shared" si="96"/>
        <v/>
      </c>
      <c r="I1246" s="49" t="str">
        <f t="shared" si="95"/>
        <v/>
      </c>
      <c r="J1246" s="49" t="str">
        <f t="shared" si="95"/>
        <v/>
      </c>
      <c r="K1246" s="50" t="str">
        <f t="shared" si="95"/>
        <v/>
      </c>
      <c r="L1246" s="49" t="str">
        <f t="shared" si="92"/>
        <v/>
      </c>
      <c r="M1246" s="49" t="str">
        <f t="shared" si="92"/>
        <v/>
      </c>
      <c r="N1246" s="49" t="str">
        <f t="shared" si="92"/>
        <v/>
      </c>
      <c r="O1246" s="49" t="str">
        <f t="shared" si="93"/>
        <v/>
      </c>
      <c r="P1246" s="49" t="str">
        <f t="shared" si="94"/>
        <v/>
      </c>
      <c r="Q1246" s="49" t="str">
        <f t="shared" si="94"/>
        <v/>
      </c>
      <c r="R1246" s="50" t="str">
        <f t="shared" si="94"/>
        <v/>
      </c>
      <c r="S1246" s="10"/>
    </row>
    <row r="1247" spans="1:19" x14ac:dyDescent="0.25">
      <c r="A1247" s="10"/>
      <c r="B1247" s="4" t="str">
        <f>'CALC | Main Engine'!$B1247</f>
        <v/>
      </c>
      <c r="C1247" s="5" t="str">
        <f>'CALC | Main Engine'!$E1247</f>
        <v/>
      </c>
      <c r="D1247" s="27" t="str">
        <f>IF(ISBLANK('INPUT | Operations'!$C1252),"",'INPUT | Operations'!$C1251)</f>
        <v/>
      </c>
      <c r="E1247" s="32" t="str">
        <f>IF(ISBLANK('INPUT | Operations'!$C1252),"",'INPUT | Operations'!$C1252)</f>
        <v/>
      </c>
      <c r="F1247" s="123" t="str">
        <f t="shared" si="96"/>
        <v/>
      </c>
      <c r="G1247" s="49" t="str">
        <f t="shared" si="96"/>
        <v/>
      </c>
      <c r="H1247" s="49" t="str">
        <f t="shared" si="96"/>
        <v/>
      </c>
      <c r="I1247" s="49" t="str">
        <f t="shared" si="95"/>
        <v/>
      </c>
      <c r="J1247" s="49" t="str">
        <f t="shared" si="95"/>
        <v/>
      </c>
      <c r="K1247" s="50" t="str">
        <f t="shared" si="95"/>
        <v/>
      </c>
      <c r="L1247" s="49" t="str">
        <f t="shared" si="92"/>
        <v/>
      </c>
      <c r="M1247" s="49" t="str">
        <f t="shared" si="92"/>
        <v/>
      </c>
      <c r="N1247" s="49" t="str">
        <f t="shared" si="92"/>
        <v/>
      </c>
      <c r="O1247" s="49" t="str">
        <f t="shared" si="93"/>
        <v/>
      </c>
      <c r="P1247" s="49" t="str">
        <f t="shared" si="94"/>
        <v/>
      </c>
      <c r="Q1247" s="49" t="str">
        <f t="shared" si="94"/>
        <v/>
      </c>
      <c r="R1247" s="50" t="str">
        <f t="shared" si="94"/>
        <v/>
      </c>
      <c r="S1247" s="10"/>
    </row>
    <row r="1248" spans="1:19" x14ac:dyDescent="0.25">
      <c r="A1248" s="10"/>
      <c r="B1248" s="4" t="str">
        <f>'CALC | Main Engine'!$B1248</f>
        <v/>
      </c>
      <c r="C1248" s="5" t="str">
        <f>'CALC | Main Engine'!$E1248</f>
        <v/>
      </c>
      <c r="D1248" s="27" t="str">
        <f>IF(ISBLANK('INPUT | Operations'!$C1253),"",'INPUT | Operations'!$C1252)</f>
        <v/>
      </c>
      <c r="E1248" s="32" t="str">
        <f>IF(ISBLANK('INPUT | Operations'!$C1253),"",'INPUT | Operations'!$C1253)</f>
        <v/>
      </c>
      <c r="F1248" s="123" t="str">
        <f t="shared" si="96"/>
        <v/>
      </c>
      <c r="G1248" s="49" t="str">
        <f t="shared" si="96"/>
        <v/>
      </c>
      <c r="H1248" s="49" t="str">
        <f t="shared" si="96"/>
        <v/>
      </c>
      <c r="I1248" s="49" t="str">
        <f t="shared" si="95"/>
        <v/>
      </c>
      <c r="J1248" s="49" t="str">
        <f t="shared" si="95"/>
        <v/>
      </c>
      <c r="K1248" s="50" t="str">
        <f t="shared" si="95"/>
        <v/>
      </c>
      <c r="L1248" s="49" t="str">
        <f t="shared" si="92"/>
        <v/>
      </c>
      <c r="M1248" s="49" t="str">
        <f t="shared" si="92"/>
        <v/>
      </c>
      <c r="N1248" s="49" t="str">
        <f t="shared" si="92"/>
        <v/>
      </c>
      <c r="O1248" s="49" t="str">
        <f t="shared" si="93"/>
        <v/>
      </c>
      <c r="P1248" s="49" t="str">
        <f t="shared" si="94"/>
        <v/>
      </c>
      <c r="Q1248" s="49" t="str">
        <f t="shared" si="94"/>
        <v/>
      </c>
      <c r="R1248" s="50" t="str">
        <f t="shared" si="94"/>
        <v/>
      </c>
      <c r="S1248" s="10"/>
    </row>
    <row r="1249" spans="1:19" x14ac:dyDescent="0.25">
      <c r="A1249" s="10"/>
      <c r="B1249" s="4" t="str">
        <f>'CALC | Main Engine'!$B1249</f>
        <v/>
      </c>
      <c r="C1249" s="5" t="str">
        <f>'CALC | Main Engine'!$E1249</f>
        <v/>
      </c>
      <c r="D1249" s="27" t="str">
        <f>IF(ISBLANK('INPUT | Operations'!$C1254),"",'INPUT | Operations'!$C1253)</f>
        <v/>
      </c>
      <c r="E1249" s="32" t="str">
        <f>IF(ISBLANK('INPUT | Operations'!$C1254),"",'INPUT | Operations'!$C1254)</f>
        <v/>
      </c>
      <c r="F1249" s="123" t="str">
        <f t="shared" si="96"/>
        <v/>
      </c>
      <c r="G1249" s="49" t="str">
        <f t="shared" si="96"/>
        <v/>
      </c>
      <c r="H1249" s="49" t="str">
        <f t="shared" si="96"/>
        <v/>
      </c>
      <c r="I1249" s="49" t="str">
        <f t="shared" si="95"/>
        <v/>
      </c>
      <c r="J1249" s="49" t="str">
        <f t="shared" si="95"/>
        <v/>
      </c>
      <c r="K1249" s="50" t="str">
        <f t="shared" si="95"/>
        <v/>
      </c>
      <c r="L1249" s="49" t="str">
        <f t="shared" si="92"/>
        <v/>
      </c>
      <c r="M1249" s="49" t="str">
        <f t="shared" si="92"/>
        <v/>
      </c>
      <c r="N1249" s="49" t="str">
        <f t="shared" si="92"/>
        <v/>
      </c>
      <c r="O1249" s="49" t="str">
        <f t="shared" si="93"/>
        <v/>
      </c>
      <c r="P1249" s="49" t="str">
        <f t="shared" si="94"/>
        <v/>
      </c>
      <c r="Q1249" s="49" t="str">
        <f t="shared" si="94"/>
        <v/>
      </c>
      <c r="R1249" s="50" t="str">
        <f t="shared" si="94"/>
        <v/>
      </c>
      <c r="S1249" s="10"/>
    </row>
    <row r="1250" spans="1:19" x14ac:dyDescent="0.25">
      <c r="A1250" s="10"/>
      <c r="B1250" s="4" t="str">
        <f>'CALC | Main Engine'!$B1250</f>
        <v/>
      </c>
      <c r="C1250" s="5" t="str">
        <f>'CALC | Main Engine'!$E1250</f>
        <v/>
      </c>
      <c r="D1250" s="27" t="str">
        <f>IF(ISBLANK('INPUT | Operations'!$C1255),"",'INPUT | Operations'!$C1254)</f>
        <v/>
      </c>
      <c r="E1250" s="32" t="str">
        <f>IF(ISBLANK('INPUT | Operations'!$C1255),"",'INPUT | Operations'!$C1255)</f>
        <v/>
      </c>
      <c r="F1250" s="123" t="str">
        <f t="shared" si="96"/>
        <v/>
      </c>
      <c r="G1250" s="49" t="str">
        <f t="shared" si="96"/>
        <v/>
      </c>
      <c r="H1250" s="49" t="str">
        <f t="shared" si="96"/>
        <v/>
      </c>
      <c r="I1250" s="49" t="str">
        <f t="shared" si="95"/>
        <v/>
      </c>
      <c r="J1250" s="49" t="str">
        <f t="shared" si="95"/>
        <v/>
      </c>
      <c r="K1250" s="50" t="str">
        <f t="shared" si="95"/>
        <v/>
      </c>
      <c r="L1250" s="49" t="str">
        <f t="shared" si="92"/>
        <v/>
      </c>
      <c r="M1250" s="49" t="str">
        <f t="shared" si="92"/>
        <v/>
      </c>
      <c r="N1250" s="49" t="str">
        <f t="shared" si="92"/>
        <v/>
      </c>
      <c r="O1250" s="49" t="str">
        <f t="shared" si="93"/>
        <v/>
      </c>
      <c r="P1250" s="49" t="str">
        <f t="shared" si="94"/>
        <v/>
      </c>
      <c r="Q1250" s="49" t="str">
        <f t="shared" si="94"/>
        <v/>
      </c>
      <c r="R1250" s="50" t="str">
        <f t="shared" si="94"/>
        <v/>
      </c>
      <c r="S1250" s="10"/>
    </row>
    <row r="1251" spans="1:19" x14ac:dyDescent="0.25">
      <c r="A1251" s="10"/>
      <c r="B1251" s="4" t="str">
        <f>'CALC | Main Engine'!$B1251</f>
        <v/>
      </c>
      <c r="C1251" s="5" t="str">
        <f>'CALC | Main Engine'!$E1251</f>
        <v/>
      </c>
      <c r="D1251" s="27" t="str">
        <f>IF(ISBLANK('INPUT | Operations'!$C1256),"",'INPUT | Operations'!$C1255)</f>
        <v/>
      </c>
      <c r="E1251" s="32" t="str">
        <f>IF(ISBLANK('INPUT | Operations'!$C1256),"",'INPUT | Operations'!$C1256)</f>
        <v/>
      </c>
      <c r="F1251" s="123" t="str">
        <f t="shared" si="96"/>
        <v/>
      </c>
      <c r="G1251" s="49" t="str">
        <f t="shared" si="96"/>
        <v/>
      </c>
      <c r="H1251" s="49" t="str">
        <f t="shared" si="96"/>
        <v/>
      </c>
      <c r="I1251" s="49" t="str">
        <f t="shared" si="95"/>
        <v/>
      </c>
      <c r="J1251" s="49" t="str">
        <f t="shared" si="95"/>
        <v/>
      </c>
      <c r="K1251" s="50" t="str">
        <f t="shared" si="95"/>
        <v/>
      </c>
      <c r="L1251" s="49" t="str">
        <f t="shared" si="92"/>
        <v/>
      </c>
      <c r="M1251" s="49" t="str">
        <f t="shared" si="92"/>
        <v/>
      </c>
      <c r="N1251" s="49" t="str">
        <f t="shared" si="92"/>
        <v/>
      </c>
      <c r="O1251" s="49" t="str">
        <f t="shared" si="93"/>
        <v/>
      </c>
      <c r="P1251" s="49" t="str">
        <f t="shared" si="94"/>
        <v/>
      </c>
      <c r="Q1251" s="49" t="str">
        <f t="shared" si="94"/>
        <v/>
      </c>
      <c r="R1251" s="50" t="str">
        <f t="shared" si="94"/>
        <v/>
      </c>
      <c r="S1251" s="10"/>
    </row>
    <row r="1252" spans="1:19" x14ac:dyDescent="0.25">
      <c r="A1252" s="10"/>
      <c r="B1252" s="4" t="str">
        <f>'CALC | Main Engine'!$B1252</f>
        <v/>
      </c>
      <c r="C1252" s="5" t="str">
        <f>'CALC | Main Engine'!$E1252</f>
        <v/>
      </c>
      <c r="D1252" s="27" t="str">
        <f>IF(ISBLANK('INPUT | Operations'!$C1257),"",'INPUT | Operations'!$C1256)</f>
        <v/>
      </c>
      <c r="E1252" s="32" t="str">
        <f>IF(ISBLANK('INPUT | Operations'!$C1257),"",'INPUT | Operations'!$C1257)</f>
        <v/>
      </c>
      <c r="F1252" s="123" t="str">
        <f t="shared" si="96"/>
        <v/>
      </c>
      <c r="G1252" s="49" t="str">
        <f t="shared" si="96"/>
        <v/>
      </c>
      <c r="H1252" s="49" t="str">
        <f t="shared" si="96"/>
        <v/>
      </c>
      <c r="I1252" s="49" t="str">
        <f t="shared" si="95"/>
        <v/>
      </c>
      <c r="J1252" s="49" t="str">
        <f t="shared" si="95"/>
        <v/>
      </c>
      <c r="K1252" s="50" t="str">
        <f t="shared" si="95"/>
        <v/>
      </c>
      <c r="L1252" s="49" t="str">
        <f t="shared" si="92"/>
        <v/>
      </c>
      <c r="M1252" s="49" t="str">
        <f t="shared" si="92"/>
        <v/>
      </c>
      <c r="N1252" s="49" t="str">
        <f t="shared" si="92"/>
        <v/>
      </c>
      <c r="O1252" s="49" t="str">
        <f t="shared" si="93"/>
        <v/>
      </c>
      <c r="P1252" s="49" t="str">
        <f t="shared" si="94"/>
        <v/>
      </c>
      <c r="Q1252" s="49" t="str">
        <f t="shared" si="94"/>
        <v/>
      </c>
      <c r="R1252" s="50" t="str">
        <f t="shared" si="94"/>
        <v/>
      </c>
      <c r="S1252" s="10"/>
    </row>
    <row r="1253" spans="1:19" x14ac:dyDescent="0.25">
      <c r="A1253" s="10"/>
      <c r="B1253" s="4" t="str">
        <f>'CALC | Main Engine'!$B1253</f>
        <v/>
      </c>
      <c r="C1253" s="5" t="str">
        <f>'CALC | Main Engine'!$E1253</f>
        <v/>
      </c>
      <c r="D1253" s="27" t="str">
        <f>IF(ISBLANK('INPUT | Operations'!$C1258),"",'INPUT | Operations'!$C1257)</f>
        <v/>
      </c>
      <c r="E1253" s="32" t="str">
        <f>IF(ISBLANK('INPUT | Operations'!$C1258),"",'INPUT | Operations'!$C1258)</f>
        <v/>
      </c>
      <c r="F1253" s="123" t="str">
        <f t="shared" si="96"/>
        <v/>
      </c>
      <c r="G1253" s="49" t="str">
        <f t="shared" si="96"/>
        <v/>
      </c>
      <c r="H1253" s="49" t="str">
        <f t="shared" si="96"/>
        <v/>
      </c>
      <c r="I1253" s="49" t="str">
        <f t="shared" si="95"/>
        <v/>
      </c>
      <c r="J1253" s="49" t="str">
        <f t="shared" si="95"/>
        <v/>
      </c>
      <c r="K1253" s="50" t="str">
        <f t="shared" si="95"/>
        <v/>
      </c>
      <c r="L1253" s="49" t="str">
        <f t="shared" si="92"/>
        <v/>
      </c>
      <c r="M1253" s="49" t="str">
        <f t="shared" si="92"/>
        <v/>
      </c>
      <c r="N1253" s="49" t="str">
        <f t="shared" si="92"/>
        <v/>
      </c>
      <c r="O1253" s="49" t="str">
        <f t="shared" si="93"/>
        <v/>
      </c>
      <c r="P1253" s="49" t="str">
        <f t="shared" si="94"/>
        <v/>
      </c>
      <c r="Q1253" s="49" t="str">
        <f t="shared" si="94"/>
        <v/>
      </c>
      <c r="R1253" s="50" t="str">
        <f t="shared" si="94"/>
        <v/>
      </c>
      <c r="S1253" s="10"/>
    </row>
    <row r="1254" spans="1:19" x14ac:dyDescent="0.25">
      <c r="A1254" s="10"/>
      <c r="B1254" s="4" t="str">
        <f>'CALC | Main Engine'!$B1254</f>
        <v/>
      </c>
      <c r="C1254" s="5" t="str">
        <f>'CALC | Main Engine'!$E1254</f>
        <v/>
      </c>
      <c r="D1254" s="27" t="str">
        <f>IF(ISBLANK('INPUT | Operations'!$C1259),"",'INPUT | Operations'!$C1258)</f>
        <v/>
      </c>
      <c r="E1254" s="32" t="str">
        <f>IF(ISBLANK('INPUT | Operations'!$C1259),"",'INPUT | Operations'!$C1259)</f>
        <v/>
      </c>
      <c r="F1254" s="123" t="str">
        <f t="shared" si="96"/>
        <v/>
      </c>
      <c r="G1254" s="49" t="str">
        <f t="shared" si="96"/>
        <v/>
      </c>
      <c r="H1254" s="49" t="str">
        <f t="shared" si="96"/>
        <v/>
      </c>
      <c r="I1254" s="49" t="str">
        <f t="shared" si="95"/>
        <v/>
      </c>
      <c r="J1254" s="49" t="str">
        <f t="shared" si="95"/>
        <v/>
      </c>
      <c r="K1254" s="50" t="str">
        <f t="shared" si="95"/>
        <v/>
      </c>
      <c r="L1254" s="49" t="str">
        <f t="shared" si="92"/>
        <v/>
      </c>
      <c r="M1254" s="49" t="str">
        <f t="shared" si="92"/>
        <v/>
      </c>
      <c r="N1254" s="49" t="str">
        <f t="shared" si="92"/>
        <v/>
      </c>
      <c r="O1254" s="49" t="str">
        <f t="shared" si="93"/>
        <v/>
      </c>
      <c r="P1254" s="49" t="str">
        <f t="shared" si="94"/>
        <v/>
      </c>
      <c r="Q1254" s="49" t="str">
        <f t="shared" si="94"/>
        <v/>
      </c>
      <c r="R1254" s="50" t="str">
        <f t="shared" si="94"/>
        <v/>
      </c>
      <c r="S1254" s="10"/>
    </row>
    <row r="1255" spans="1:19" x14ac:dyDescent="0.25">
      <c r="A1255" s="10"/>
      <c r="B1255" s="4" t="str">
        <f>'CALC | Main Engine'!$B1255</f>
        <v/>
      </c>
      <c r="C1255" s="5" t="str">
        <f>'CALC | Main Engine'!$E1255</f>
        <v/>
      </c>
      <c r="D1255" s="27" t="str">
        <f>IF(ISBLANK('INPUT | Operations'!$C1260),"",'INPUT | Operations'!$C1259)</f>
        <v/>
      </c>
      <c r="E1255" s="32" t="str">
        <f>IF(ISBLANK('INPUT | Operations'!$C1260),"",'INPUT | Operations'!$C1260)</f>
        <v/>
      </c>
      <c r="F1255" s="123" t="str">
        <f t="shared" si="96"/>
        <v/>
      </c>
      <c r="G1255" s="49" t="str">
        <f t="shared" si="96"/>
        <v/>
      </c>
      <c r="H1255" s="49" t="str">
        <f t="shared" si="96"/>
        <v/>
      </c>
      <c r="I1255" s="49" t="str">
        <f t="shared" si="95"/>
        <v/>
      </c>
      <c r="J1255" s="49" t="str">
        <f t="shared" si="95"/>
        <v/>
      </c>
      <c r="K1255" s="50" t="str">
        <f t="shared" si="95"/>
        <v/>
      </c>
      <c r="L1255" s="49" t="str">
        <f t="shared" si="92"/>
        <v/>
      </c>
      <c r="M1255" s="49" t="str">
        <f t="shared" si="92"/>
        <v/>
      </c>
      <c r="N1255" s="49" t="str">
        <f t="shared" si="92"/>
        <v/>
      </c>
      <c r="O1255" s="49" t="str">
        <f t="shared" si="93"/>
        <v/>
      </c>
      <c r="P1255" s="49" t="str">
        <f t="shared" si="94"/>
        <v/>
      </c>
      <c r="Q1255" s="49" t="str">
        <f t="shared" si="94"/>
        <v/>
      </c>
      <c r="R1255" s="50" t="str">
        <f t="shared" si="94"/>
        <v/>
      </c>
      <c r="S1255" s="10"/>
    </row>
    <row r="1256" spans="1:19" x14ac:dyDescent="0.25">
      <c r="A1256" s="10"/>
      <c r="B1256" s="4" t="str">
        <f>'CALC | Main Engine'!$B1256</f>
        <v/>
      </c>
      <c r="C1256" s="5" t="str">
        <f>'CALC | Main Engine'!$E1256</f>
        <v/>
      </c>
      <c r="D1256" s="27" t="str">
        <f>IF(ISBLANK('INPUT | Operations'!$C1261),"",'INPUT | Operations'!$C1260)</f>
        <v/>
      </c>
      <c r="E1256" s="32" t="str">
        <f>IF(ISBLANK('INPUT | Operations'!$C1261),"",'INPUT | Operations'!$C1261)</f>
        <v/>
      </c>
      <c r="F1256" s="123" t="str">
        <f t="shared" si="96"/>
        <v/>
      </c>
      <c r="G1256" s="49" t="str">
        <f t="shared" si="96"/>
        <v/>
      </c>
      <c r="H1256" s="49" t="str">
        <f t="shared" si="96"/>
        <v/>
      </c>
      <c r="I1256" s="49" t="str">
        <f t="shared" si="95"/>
        <v/>
      </c>
      <c r="J1256" s="49" t="str">
        <f t="shared" si="95"/>
        <v/>
      </c>
      <c r="K1256" s="50" t="str">
        <f t="shared" si="95"/>
        <v/>
      </c>
      <c r="L1256" s="49" t="str">
        <f t="shared" si="92"/>
        <v/>
      </c>
      <c r="M1256" s="49" t="str">
        <f t="shared" si="92"/>
        <v/>
      </c>
      <c r="N1256" s="49" t="str">
        <f t="shared" si="92"/>
        <v/>
      </c>
      <c r="O1256" s="49" t="str">
        <f t="shared" si="93"/>
        <v/>
      </c>
      <c r="P1256" s="49" t="str">
        <f t="shared" si="94"/>
        <v/>
      </c>
      <c r="Q1256" s="49" t="str">
        <f t="shared" si="94"/>
        <v/>
      </c>
      <c r="R1256" s="50" t="str">
        <f t="shared" si="94"/>
        <v/>
      </c>
      <c r="S1256" s="10"/>
    </row>
    <row r="1257" spans="1:19" x14ac:dyDescent="0.25">
      <c r="A1257" s="10"/>
      <c r="B1257" s="4" t="str">
        <f>'CALC | Main Engine'!$B1257</f>
        <v/>
      </c>
      <c r="C1257" s="5" t="str">
        <f>'CALC | Main Engine'!$E1257</f>
        <v/>
      </c>
      <c r="D1257" s="27" t="str">
        <f>IF(ISBLANK('INPUT | Operations'!$C1262),"",'INPUT | Operations'!$C1261)</f>
        <v/>
      </c>
      <c r="E1257" s="32" t="str">
        <f>IF(ISBLANK('INPUT | Operations'!$C1262),"",'INPUT | Operations'!$C1262)</f>
        <v/>
      </c>
      <c r="F1257" s="123" t="str">
        <f t="shared" si="96"/>
        <v/>
      </c>
      <c r="G1257" s="49" t="str">
        <f t="shared" si="96"/>
        <v/>
      </c>
      <c r="H1257" s="49" t="str">
        <f t="shared" si="96"/>
        <v/>
      </c>
      <c r="I1257" s="49" t="str">
        <f t="shared" si="95"/>
        <v/>
      </c>
      <c r="J1257" s="49" t="str">
        <f t="shared" si="95"/>
        <v/>
      </c>
      <c r="K1257" s="50" t="str">
        <f t="shared" si="95"/>
        <v/>
      </c>
      <c r="L1257" s="49" t="str">
        <f t="shared" si="92"/>
        <v/>
      </c>
      <c r="M1257" s="49" t="str">
        <f t="shared" si="92"/>
        <v/>
      </c>
      <c r="N1257" s="49" t="str">
        <f t="shared" si="92"/>
        <v/>
      </c>
      <c r="O1257" s="49" t="str">
        <f t="shared" si="93"/>
        <v/>
      </c>
      <c r="P1257" s="49" t="str">
        <f t="shared" si="94"/>
        <v/>
      </c>
      <c r="Q1257" s="49" t="str">
        <f t="shared" si="94"/>
        <v/>
      </c>
      <c r="R1257" s="50" t="str">
        <f t="shared" si="94"/>
        <v/>
      </c>
      <c r="S1257" s="10"/>
    </row>
    <row r="1258" spans="1:19" x14ac:dyDescent="0.25">
      <c r="A1258" s="10"/>
      <c r="B1258" s="4" t="str">
        <f>'CALC | Main Engine'!$B1258</f>
        <v/>
      </c>
      <c r="C1258" s="5" t="str">
        <f>'CALC | Main Engine'!$E1258</f>
        <v/>
      </c>
      <c r="D1258" s="27" t="str">
        <f>IF(ISBLANK('INPUT | Operations'!$C1263),"",'INPUT | Operations'!$C1262)</f>
        <v/>
      </c>
      <c r="E1258" s="32" t="str">
        <f>IF(ISBLANK('INPUT | Operations'!$C1263),"",'INPUT | Operations'!$C1263)</f>
        <v/>
      </c>
      <c r="F1258" s="123" t="str">
        <f t="shared" si="96"/>
        <v/>
      </c>
      <c r="G1258" s="49" t="str">
        <f t="shared" si="96"/>
        <v/>
      </c>
      <c r="H1258" s="49" t="str">
        <f t="shared" si="96"/>
        <v/>
      </c>
      <c r="I1258" s="49" t="str">
        <f t="shared" si="95"/>
        <v/>
      </c>
      <c r="J1258" s="49" t="str">
        <f t="shared" si="95"/>
        <v/>
      </c>
      <c r="K1258" s="50" t="str">
        <f t="shared" si="95"/>
        <v/>
      </c>
      <c r="L1258" s="49" t="str">
        <f t="shared" si="92"/>
        <v/>
      </c>
      <c r="M1258" s="49" t="str">
        <f t="shared" si="92"/>
        <v/>
      </c>
      <c r="N1258" s="49" t="str">
        <f t="shared" si="92"/>
        <v/>
      </c>
      <c r="O1258" s="49" t="str">
        <f t="shared" si="93"/>
        <v/>
      </c>
      <c r="P1258" s="49" t="str">
        <f t="shared" si="94"/>
        <v/>
      </c>
      <c r="Q1258" s="49" t="str">
        <f t="shared" si="94"/>
        <v/>
      </c>
      <c r="R1258" s="50" t="str">
        <f t="shared" si="94"/>
        <v/>
      </c>
      <c r="S1258" s="10"/>
    </row>
    <row r="1259" spans="1:19" x14ac:dyDescent="0.25">
      <c r="A1259" s="10"/>
      <c r="B1259" s="4" t="str">
        <f>'CALC | Main Engine'!$B1259</f>
        <v/>
      </c>
      <c r="C1259" s="5" t="str">
        <f>'CALC | Main Engine'!$E1259</f>
        <v/>
      </c>
      <c r="D1259" s="27" t="str">
        <f>IF(ISBLANK('INPUT | Operations'!$C1264),"",'INPUT | Operations'!$C1263)</f>
        <v/>
      </c>
      <c r="E1259" s="32" t="str">
        <f>IF(ISBLANK('INPUT | Operations'!$C1264),"",'INPUT | Operations'!$C1264)</f>
        <v/>
      </c>
      <c r="F1259" s="123" t="str">
        <f t="shared" si="96"/>
        <v/>
      </c>
      <c r="G1259" s="49" t="str">
        <f t="shared" si="96"/>
        <v/>
      </c>
      <c r="H1259" s="49" t="str">
        <f t="shared" si="96"/>
        <v/>
      </c>
      <c r="I1259" s="49" t="str">
        <f t="shared" si="95"/>
        <v/>
      </c>
      <c r="J1259" s="49" t="str">
        <f t="shared" si="95"/>
        <v/>
      </c>
      <c r="K1259" s="50" t="str">
        <f t="shared" si="95"/>
        <v/>
      </c>
      <c r="L1259" s="49" t="str">
        <f t="shared" si="92"/>
        <v/>
      </c>
      <c r="M1259" s="49" t="str">
        <f t="shared" si="92"/>
        <v/>
      </c>
      <c r="N1259" s="49" t="str">
        <f t="shared" si="92"/>
        <v/>
      </c>
      <c r="O1259" s="49" t="str">
        <f t="shared" si="93"/>
        <v/>
      </c>
      <c r="P1259" s="49" t="str">
        <f t="shared" si="94"/>
        <v/>
      </c>
      <c r="Q1259" s="49" t="str">
        <f t="shared" si="94"/>
        <v/>
      </c>
      <c r="R1259" s="50" t="str">
        <f t="shared" si="94"/>
        <v/>
      </c>
      <c r="S1259" s="10"/>
    </row>
    <row r="1260" spans="1:19" x14ac:dyDescent="0.25">
      <c r="A1260" s="10"/>
      <c r="B1260" s="4" t="str">
        <f>'CALC | Main Engine'!$B1260</f>
        <v/>
      </c>
      <c r="C1260" s="5" t="str">
        <f>'CALC | Main Engine'!$E1260</f>
        <v/>
      </c>
      <c r="D1260" s="27" t="str">
        <f>IF(ISBLANK('INPUT | Operations'!$C1265),"",'INPUT | Operations'!$C1264)</f>
        <v/>
      </c>
      <c r="E1260" s="32" t="str">
        <f>IF(ISBLANK('INPUT | Operations'!$C1265),"",'INPUT | Operations'!$C1265)</f>
        <v/>
      </c>
      <c r="F1260" s="123" t="str">
        <f t="shared" si="96"/>
        <v/>
      </c>
      <c r="G1260" s="49" t="str">
        <f t="shared" si="96"/>
        <v/>
      </c>
      <c r="H1260" s="49" t="str">
        <f t="shared" si="96"/>
        <v/>
      </c>
      <c r="I1260" s="49" t="str">
        <f t="shared" si="95"/>
        <v/>
      </c>
      <c r="J1260" s="49" t="str">
        <f t="shared" si="95"/>
        <v/>
      </c>
      <c r="K1260" s="50" t="str">
        <f t="shared" si="95"/>
        <v/>
      </c>
      <c r="L1260" s="49" t="str">
        <f t="shared" si="92"/>
        <v/>
      </c>
      <c r="M1260" s="49" t="str">
        <f t="shared" si="92"/>
        <v/>
      </c>
      <c r="N1260" s="49" t="str">
        <f t="shared" si="92"/>
        <v/>
      </c>
      <c r="O1260" s="49" t="str">
        <f t="shared" si="93"/>
        <v/>
      </c>
      <c r="P1260" s="49" t="str">
        <f t="shared" si="94"/>
        <v/>
      </c>
      <c r="Q1260" s="49" t="str">
        <f t="shared" si="94"/>
        <v/>
      </c>
      <c r="R1260" s="50" t="str">
        <f t="shared" si="94"/>
        <v/>
      </c>
      <c r="S1260" s="10"/>
    </row>
    <row r="1261" spans="1:19" x14ac:dyDescent="0.25">
      <c r="A1261" s="10"/>
      <c r="B1261" s="4" t="str">
        <f>'CALC | Main Engine'!$B1261</f>
        <v/>
      </c>
      <c r="C1261" s="5" t="str">
        <f>'CALC | Main Engine'!$E1261</f>
        <v/>
      </c>
      <c r="D1261" s="27" t="str">
        <f>IF(ISBLANK('INPUT | Operations'!$C1266),"",'INPUT | Operations'!$C1265)</f>
        <v/>
      </c>
      <c r="E1261" s="32" t="str">
        <f>IF(ISBLANK('INPUT | Operations'!$C1266),"",'INPUT | Operations'!$C1266)</f>
        <v/>
      </c>
      <c r="F1261" s="123" t="str">
        <f t="shared" si="96"/>
        <v/>
      </c>
      <c r="G1261" s="49" t="str">
        <f t="shared" si="96"/>
        <v/>
      </c>
      <c r="H1261" s="49" t="str">
        <f t="shared" si="96"/>
        <v/>
      </c>
      <c r="I1261" s="49" t="str">
        <f t="shared" si="95"/>
        <v/>
      </c>
      <c r="J1261" s="49" t="str">
        <f t="shared" si="95"/>
        <v/>
      </c>
      <c r="K1261" s="50" t="str">
        <f t="shared" si="95"/>
        <v/>
      </c>
      <c r="L1261" s="49" t="str">
        <f t="shared" si="92"/>
        <v/>
      </c>
      <c r="M1261" s="49" t="str">
        <f t="shared" si="92"/>
        <v/>
      </c>
      <c r="N1261" s="49" t="str">
        <f t="shared" si="92"/>
        <v/>
      </c>
      <c r="O1261" s="49" t="str">
        <f t="shared" si="93"/>
        <v/>
      </c>
      <c r="P1261" s="49" t="str">
        <f t="shared" si="94"/>
        <v/>
      </c>
      <c r="Q1261" s="49" t="str">
        <f t="shared" si="94"/>
        <v/>
      </c>
      <c r="R1261" s="50" t="str">
        <f t="shared" si="94"/>
        <v/>
      </c>
      <c r="S1261" s="10"/>
    </row>
    <row r="1262" spans="1:19" x14ac:dyDescent="0.25">
      <c r="A1262" s="10"/>
      <c r="B1262" s="4" t="str">
        <f>'CALC | Main Engine'!$B1262</f>
        <v/>
      </c>
      <c r="C1262" s="5" t="str">
        <f>'CALC | Main Engine'!$E1262</f>
        <v/>
      </c>
      <c r="D1262" s="27" t="str">
        <f>IF(ISBLANK('INPUT | Operations'!$C1267),"",'INPUT | Operations'!$C1266)</f>
        <v/>
      </c>
      <c r="E1262" s="32" t="str">
        <f>IF(ISBLANK('INPUT | Operations'!$C1267),"",'INPUT | Operations'!$C1267)</f>
        <v/>
      </c>
      <c r="F1262" s="123" t="str">
        <f t="shared" si="96"/>
        <v/>
      </c>
      <c r="G1262" s="49" t="str">
        <f t="shared" si="96"/>
        <v/>
      </c>
      <c r="H1262" s="49" t="str">
        <f t="shared" si="96"/>
        <v/>
      </c>
      <c r="I1262" s="49" t="str">
        <f t="shared" si="95"/>
        <v/>
      </c>
      <c r="J1262" s="49" t="str">
        <f t="shared" si="95"/>
        <v/>
      </c>
      <c r="K1262" s="50" t="str">
        <f t="shared" si="95"/>
        <v/>
      </c>
      <c r="L1262" s="49" t="str">
        <f t="shared" si="92"/>
        <v/>
      </c>
      <c r="M1262" s="49" t="str">
        <f t="shared" si="92"/>
        <v/>
      </c>
      <c r="N1262" s="49" t="str">
        <f t="shared" si="92"/>
        <v/>
      </c>
      <c r="O1262" s="49" t="str">
        <f t="shared" si="93"/>
        <v/>
      </c>
      <c r="P1262" s="49" t="str">
        <f t="shared" si="94"/>
        <v/>
      </c>
      <c r="Q1262" s="49" t="str">
        <f t="shared" si="94"/>
        <v/>
      </c>
      <c r="R1262" s="50" t="str">
        <f t="shared" si="94"/>
        <v/>
      </c>
      <c r="S1262" s="10"/>
    </row>
    <row r="1263" spans="1:19" x14ac:dyDescent="0.25">
      <c r="A1263" s="10"/>
      <c r="B1263" s="4" t="str">
        <f>'CALC | Main Engine'!$B1263</f>
        <v/>
      </c>
      <c r="C1263" s="5" t="str">
        <f>'CALC | Main Engine'!$E1263</f>
        <v/>
      </c>
      <c r="D1263" s="27" t="str">
        <f>IF(ISBLANK('INPUT | Operations'!$C1268),"",'INPUT | Operations'!$C1267)</f>
        <v/>
      </c>
      <c r="E1263" s="32" t="str">
        <f>IF(ISBLANK('INPUT | Operations'!$C1268),"",'INPUT | Operations'!$C1268)</f>
        <v/>
      </c>
      <c r="F1263" s="123" t="str">
        <f t="shared" si="96"/>
        <v/>
      </c>
      <c r="G1263" s="49" t="str">
        <f t="shared" si="96"/>
        <v/>
      </c>
      <c r="H1263" s="49" t="str">
        <f t="shared" si="96"/>
        <v/>
      </c>
      <c r="I1263" s="49" t="str">
        <f t="shared" si="95"/>
        <v/>
      </c>
      <c r="J1263" s="49" t="str">
        <f t="shared" si="95"/>
        <v/>
      </c>
      <c r="K1263" s="50" t="str">
        <f t="shared" si="95"/>
        <v/>
      </c>
      <c r="L1263" s="49" t="str">
        <f t="shared" si="92"/>
        <v/>
      </c>
      <c r="M1263" s="49" t="str">
        <f t="shared" si="92"/>
        <v/>
      </c>
      <c r="N1263" s="49" t="str">
        <f t="shared" si="92"/>
        <v/>
      </c>
      <c r="O1263" s="49" t="str">
        <f t="shared" si="93"/>
        <v/>
      </c>
      <c r="P1263" s="49" t="str">
        <f t="shared" si="94"/>
        <v/>
      </c>
      <c r="Q1263" s="49" t="str">
        <f t="shared" si="94"/>
        <v/>
      </c>
      <c r="R1263" s="50" t="str">
        <f t="shared" si="94"/>
        <v/>
      </c>
      <c r="S1263" s="10"/>
    </row>
    <row r="1264" spans="1:19" x14ac:dyDescent="0.25">
      <c r="A1264" s="10"/>
      <c r="B1264" s="4" t="str">
        <f>'CALC | Main Engine'!$B1264</f>
        <v/>
      </c>
      <c r="C1264" s="5" t="str">
        <f>'CALC | Main Engine'!$E1264</f>
        <v/>
      </c>
      <c r="D1264" s="27" t="str">
        <f>IF(ISBLANK('INPUT | Operations'!$C1269),"",'INPUT | Operations'!$C1268)</f>
        <v/>
      </c>
      <c r="E1264" s="32" t="str">
        <f>IF(ISBLANK('INPUT | Operations'!$C1269),"",'INPUT | Operations'!$C1269)</f>
        <v/>
      </c>
      <c r="F1264" s="123" t="str">
        <f t="shared" si="96"/>
        <v/>
      </c>
      <c r="G1264" s="49" t="str">
        <f t="shared" si="96"/>
        <v/>
      </c>
      <c r="H1264" s="49" t="str">
        <f t="shared" si="96"/>
        <v/>
      </c>
      <c r="I1264" s="49" t="str">
        <f t="shared" si="95"/>
        <v/>
      </c>
      <c r="J1264" s="49" t="str">
        <f t="shared" si="95"/>
        <v/>
      </c>
      <c r="K1264" s="50" t="str">
        <f t="shared" si="95"/>
        <v/>
      </c>
      <c r="L1264" s="49" t="str">
        <f t="shared" si="92"/>
        <v/>
      </c>
      <c r="M1264" s="49" t="str">
        <f t="shared" si="92"/>
        <v/>
      </c>
      <c r="N1264" s="49" t="str">
        <f t="shared" si="92"/>
        <v/>
      </c>
      <c r="O1264" s="49" t="str">
        <f t="shared" si="93"/>
        <v/>
      </c>
      <c r="P1264" s="49" t="str">
        <f t="shared" si="94"/>
        <v/>
      </c>
      <c r="Q1264" s="49" t="str">
        <f t="shared" si="94"/>
        <v/>
      </c>
      <c r="R1264" s="50" t="str">
        <f t="shared" si="94"/>
        <v/>
      </c>
      <c r="S1264" s="10"/>
    </row>
    <row r="1265" spans="1:19" x14ac:dyDescent="0.25">
      <c r="A1265" s="10"/>
      <c r="B1265" s="4" t="str">
        <f>'CALC | Main Engine'!$B1265</f>
        <v/>
      </c>
      <c r="C1265" s="5" t="str">
        <f>'CALC | Main Engine'!$E1265</f>
        <v/>
      </c>
      <c r="D1265" s="27" t="str">
        <f>IF(ISBLANK('INPUT | Operations'!$C1270),"",'INPUT | Operations'!$C1269)</f>
        <v/>
      </c>
      <c r="E1265" s="32" t="str">
        <f>IF(ISBLANK('INPUT | Operations'!$C1270),"",'INPUT | Operations'!$C1270)</f>
        <v/>
      </c>
      <c r="F1265" s="123" t="str">
        <f t="shared" si="96"/>
        <v/>
      </c>
      <c r="G1265" s="49" t="str">
        <f t="shared" si="96"/>
        <v/>
      </c>
      <c r="H1265" s="49" t="str">
        <f t="shared" si="96"/>
        <v/>
      </c>
      <c r="I1265" s="49" t="str">
        <f t="shared" si="95"/>
        <v/>
      </c>
      <c r="J1265" s="49" t="str">
        <f t="shared" si="95"/>
        <v/>
      </c>
      <c r="K1265" s="50" t="str">
        <f t="shared" si="95"/>
        <v/>
      </c>
      <c r="L1265" s="49" t="str">
        <f t="shared" si="92"/>
        <v/>
      </c>
      <c r="M1265" s="49" t="str">
        <f t="shared" si="92"/>
        <v/>
      </c>
      <c r="N1265" s="49" t="str">
        <f t="shared" si="92"/>
        <v/>
      </c>
      <c r="O1265" s="49" t="str">
        <f t="shared" si="93"/>
        <v/>
      </c>
      <c r="P1265" s="49" t="str">
        <f t="shared" si="94"/>
        <v/>
      </c>
      <c r="Q1265" s="49" t="str">
        <f t="shared" si="94"/>
        <v/>
      </c>
      <c r="R1265" s="50" t="str">
        <f t="shared" si="94"/>
        <v/>
      </c>
      <c r="S1265" s="10"/>
    </row>
    <row r="1266" spans="1:19" x14ac:dyDescent="0.25">
      <c r="A1266" s="10"/>
      <c r="B1266" s="4" t="str">
        <f>'CALC | Main Engine'!$B1266</f>
        <v/>
      </c>
      <c r="C1266" s="5" t="str">
        <f>'CALC | Main Engine'!$E1266</f>
        <v/>
      </c>
      <c r="D1266" s="27" t="str">
        <f>IF(ISBLANK('INPUT | Operations'!$C1271),"",'INPUT | Operations'!$C1270)</f>
        <v/>
      </c>
      <c r="E1266" s="32" t="str">
        <f>IF(ISBLANK('INPUT | Operations'!$C1271),"",'INPUT | Operations'!$C1271)</f>
        <v/>
      </c>
      <c r="F1266" s="123" t="str">
        <f t="shared" si="96"/>
        <v/>
      </c>
      <c r="G1266" s="49" t="str">
        <f t="shared" si="96"/>
        <v/>
      </c>
      <c r="H1266" s="49" t="str">
        <f t="shared" si="96"/>
        <v/>
      </c>
      <c r="I1266" s="49" t="str">
        <f t="shared" si="95"/>
        <v/>
      </c>
      <c r="J1266" s="49" t="str">
        <f t="shared" si="95"/>
        <v/>
      </c>
      <c r="K1266" s="50" t="str">
        <f t="shared" si="95"/>
        <v/>
      </c>
      <c r="L1266" s="49" t="str">
        <f t="shared" si="92"/>
        <v/>
      </c>
      <c r="M1266" s="49" t="str">
        <f t="shared" si="92"/>
        <v/>
      </c>
      <c r="N1266" s="49" t="str">
        <f t="shared" si="92"/>
        <v/>
      </c>
      <c r="O1266" s="49" t="str">
        <f t="shared" si="93"/>
        <v/>
      </c>
      <c r="P1266" s="49" t="str">
        <f t="shared" si="94"/>
        <v/>
      </c>
      <c r="Q1266" s="49" t="str">
        <f t="shared" si="94"/>
        <v/>
      </c>
      <c r="R1266" s="50" t="str">
        <f t="shared" si="94"/>
        <v/>
      </c>
      <c r="S1266" s="10"/>
    </row>
    <row r="1267" spans="1:19" x14ac:dyDescent="0.25">
      <c r="A1267" s="10"/>
      <c r="B1267" s="4" t="str">
        <f>'CALC | Main Engine'!$B1267</f>
        <v/>
      </c>
      <c r="C1267" s="5" t="str">
        <f>'CALC | Main Engine'!$E1267</f>
        <v/>
      </c>
      <c r="D1267" s="27" t="str">
        <f>IF(ISBLANK('INPUT | Operations'!$C1272),"",'INPUT | Operations'!$C1271)</f>
        <v/>
      </c>
      <c r="E1267" s="32" t="str">
        <f>IF(ISBLANK('INPUT | Operations'!$C1272),"",'INPUT | Operations'!$C1272)</f>
        <v/>
      </c>
      <c r="F1267" s="123" t="str">
        <f t="shared" si="96"/>
        <v/>
      </c>
      <c r="G1267" s="49" t="str">
        <f t="shared" si="96"/>
        <v/>
      </c>
      <c r="H1267" s="49" t="str">
        <f t="shared" si="96"/>
        <v/>
      </c>
      <c r="I1267" s="49" t="str">
        <f t="shared" si="95"/>
        <v/>
      </c>
      <c r="J1267" s="49" t="str">
        <f t="shared" si="95"/>
        <v/>
      </c>
      <c r="K1267" s="50" t="str">
        <f t="shared" si="95"/>
        <v/>
      </c>
      <c r="L1267" s="49" t="str">
        <f t="shared" si="92"/>
        <v/>
      </c>
      <c r="M1267" s="49" t="str">
        <f t="shared" si="92"/>
        <v/>
      </c>
      <c r="N1267" s="49" t="str">
        <f t="shared" si="92"/>
        <v/>
      </c>
      <c r="O1267" s="49" t="str">
        <f t="shared" si="93"/>
        <v/>
      </c>
      <c r="P1267" s="49" t="str">
        <f t="shared" si="94"/>
        <v/>
      </c>
      <c r="Q1267" s="49" t="str">
        <f t="shared" si="94"/>
        <v/>
      </c>
      <c r="R1267" s="50" t="str">
        <f t="shared" si="94"/>
        <v/>
      </c>
      <c r="S1267" s="10"/>
    </row>
    <row r="1268" spans="1:19" x14ac:dyDescent="0.25">
      <c r="A1268" s="10"/>
      <c r="B1268" s="4" t="str">
        <f>'CALC | Main Engine'!$B1268</f>
        <v/>
      </c>
      <c r="C1268" s="5" t="str">
        <f>'CALC | Main Engine'!$E1268</f>
        <v/>
      </c>
      <c r="D1268" s="27" t="str">
        <f>IF(ISBLANK('INPUT | Operations'!$C1273),"",'INPUT | Operations'!$C1272)</f>
        <v/>
      </c>
      <c r="E1268" s="32" t="str">
        <f>IF(ISBLANK('INPUT | Operations'!$C1273),"",'INPUT | Operations'!$C1273)</f>
        <v/>
      </c>
      <c r="F1268" s="123" t="str">
        <f t="shared" si="96"/>
        <v/>
      </c>
      <c r="G1268" s="49" t="str">
        <f t="shared" si="96"/>
        <v/>
      </c>
      <c r="H1268" s="49" t="str">
        <f t="shared" si="96"/>
        <v/>
      </c>
      <c r="I1268" s="49" t="str">
        <f t="shared" si="95"/>
        <v/>
      </c>
      <c r="J1268" s="49" t="str">
        <f t="shared" si="95"/>
        <v/>
      </c>
      <c r="K1268" s="50" t="str">
        <f t="shared" si="95"/>
        <v/>
      </c>
      <c r="L1268" s="49" t="str">
        <f t="shared" si="92"/>
        <v/>
      </c>
      <c r="M1268" s="49" t="str">
        <f t="shared" si="92"/>
        <v/>
      </c>
      <c r="N1268" s="49" t="str">
        <f t="shared" si="92"/>
        <v/>
      </c>
      <c r="O1268" s="49" t="str">
        <f t="shared" si="93"/>
        <v/>
      </c>
      <c r="P1268" s="49" t="str">
        <f t="shared" si="94"/>
        <v/>
      </c>
      <c r="Q1268" s="49" t="str">
        <f t="shared" si="94"/>
        <v/>
      </c>
      <c r="R1268" s="50" t="str">
        <f t="shared" si="94"/>
        <v/>
      </c>
      <c r="S1268" s="10"/>
    </row>
    <row r="1269" spans="1:19" x14ac:dyDescent="0.25">
      <c r="A1269" s="10"/>
      <c r="B1269" s="4" t="str">
        <f>'CALC | Main Engine'!$B1269</f>
        <v/>
      </c>
      <c r="C1269" s="5" t="str">
        <f>'CALC | Main Engine'!$E1269</f>
        <v/>
      </c>
      <c r="D1269" s="27" t="str">
        <f>IF(ISBLANK('INPUT | Operations'!$C1274),"",'INPUT | Operations'!$C1273)</f>
        <v/>
      </c>
      <c r="E1269" s="32" t="str">
        <f>IF(ISBLANK('INPUT | Operations'!$C1274),"",'INPUT | Operations'!$C1274)</f>
        <v/>
      </c>
      <c r="F1269" s="123" t="str">
        <f t="shared" si="96"/>
        <v/>
      </c>
      <c r="G1269" s="49" t="str">
        <f t="shared" si="96"/>
        <v/>
      </c>
      <c r="H1269" s="49" t="str">
        <f t="shared" si="96"/>
        <v/>
      </c>
      <c r="I1269" s="49" t="str">
        <f t="shared" si="95"/>
        <v/>
      </c>
      <c r="J1269" s="49" t="str">
        <f t="shared" si="95"/>
        <v/>
      </c>
      <c r="K1269" s="50" t="str">
        <f t="shared" si="95"/>
        <v/>
      </c>
      <c r="L1269" s="49" t="str">
        <f t="shared" si="92"/>
        <v/>
      </c>
      <c r="M1269" s="49" t="str">
        <f t="shared" si="92"/>
        <v/>
      </c>
      <c r="N1269" s="49" t="str">
        <f t="shared" si="92"/>
        <v/>
      </c>
      <c r="O1269" s="49" t="str">
        <f t="shared" si="93"/>
        <v/>
      </c>
      <c r="P1269" s="49" t="str">
        <f t="shared" si="94"/>
        <v/>
      </c>
      <c r="Q1269" s="49" t="str">
        <f t="shared" si="94"/>
        <v/>
      </c>
      <c r="R1269" s="50" t="str">
        <f t="shared" si="94"/>
        <v/>
      </c>
      <c r="S1269" s="10"/>
    </row>
    <row r="1270" spans="1:19" x14ac:dyDescent="0.25">
      <c r="A1270" s="10"/>
      <c r="B1270" s="4" t="str">
        <f>'CALC | Main Engine'!$B1270</f>
        <v/>
      </c>
      <c r="C1270" s="5" t="str">
        <f>'CALC | Main Engine'!$E1270</f>
        <v/>
      </c>
      <c r="D1270" s="27" t="str">
        <f>IF(ISBLANK('INPUT | Operations'!$C1275),"",'INPUT | Operations'!$C1274)</f>
        <v/>
      </c>
      <c r="E1270" s="32" t="str">
        <f>IF(ISBLANK('INPUT | Operations'!$C1275),"",'INPUT | Operations'!$C1275)</f>
        <v/>
      </c>
      <c r="F1270" s="123" t="str">
        <f t="shared" si="96"/>
        <v/>
      </c>
      <c r="G1270" s="49" t="str">
        <f t="shared" si="96"/>
        <v/>
      </c>
      <c r="H1270" s="49" t="str">
        <f t="shared" si="96"/>
        <v/>
      </c>
      <c r="I1270" s="49" t="str">
        <f t="shared" si="95"/>
        <v/>
      </c>
      <c r="J1270" s="49" t="str">
        <f t="shared" si="95"/>
        <v/>
      </c>
      <c r="K1270" s="50" t="str">
        <f t="shared" si="95"/>
        <v/>
      </c>
      <c r="L1270" s="49" t="str">
        <f t="shared" si="92"/>
        <v/>
      </c>
      <c r="M1270" s="49" t="str">
        <f t="shared" si="92"/>
        <v/>
      </c>
      <c r="N1270" s="49" t="str">
        <f t="shared" si="92"/>
        <v/>
      </c>
      <c r="O1270" s="49" t="str">
        <f t="shared" si="93"/>
        <v/>
      </c>
      <c r="P1270" s="49" t="str">
        <f t="shared" si="94"/>
        <v/>
      </c>
      <c r="Q1270" s="49" t="str">
        <f t="shared" si="94"/>
        <v/>
      </c>
      <c r="R1270" s="50" t="str">
        <f t="shared" si="94"/>
        <v/>
      </c>
      <c r="S1270" s="10"/>
    </row>
    <row r="1271" spans="1:19" x14ac:dyDescent="0.25">
      <c r="A1271" s="10"/>
      <c r="B1271" s="4" t="str">
        <f>'CALC | Main Engine'!$B1271</f>
        <v/>
      </c>
      <c r="C1271" s="5" t="str">
        <f>'CALC | Main Engine'!$E1271</f>
        <v/>
      </c>
      <c r="D1271" s="27" t="str">
        <f>IF(ISBLANK('INPUT | Operations'!$C1276),"",'INPUT | Operations'!$C1275)</f>
        <v/>
      </c>
      <c r="E1271" s="32" t="str">
        <f>IF(ISBLANK('INPUT | Operations'!$C1276),"",'INPUT | Operations'!$C1276)</f>
        <v/>
      </c>
      <c r="F1271" s="123" t="str">
        <f t="shared" si="96"/>
        <v/>
      </c>
      <c r="G1271" s="49" t="str">
        <f t="shared" si="96"/>
        <v/>
      </c>
      <c r="H1271" s="49" t="str">
        <f t="shared" si="96"/>
        <v/>
      </c>
      <c r="I1271" s="49" t="str">
        <f t="shared" si="95"/>
        <v/>
      </c>
      <c r="J1271" s="49" t="str">
        <f t="shared" si="95"/>
        <v/>
      </c>
      <c r="K1271" s="50" t="str">
        <f t="shared" si="95"/>
        <v/>
      </c>
      <c r="L1271" s="49" t="str">
        <f t="shared" si="92"/>
        <v/>
      </c>
      <c r="M1271" s="49" t="str">
        <f t="shared" si="92"/>
        <v/>
      </c>
      <c r="N1271" s="49" t="str">
        <f t="shared" si="92"/>
        <v/>
      </c>
      <c r="O1271" s="49" t="str">
        <f t="shared" si="93"/>
        <v/>
      </c>
      <c r="P1271" s="49" t="str">
        <f t="shared" si="94"/>
        <v/>
      </c>
      <c r="Q1271" s="49" t="str">
        <f t="shared" si="94"/>
        <v/>
      </c>
      <c r="R1271" s="50" t="str">
        <f t="shared" si="94"/>
        <v/>
      </c>
      <c r="S1271" s="10"/>
    </row>
    <row r="1272" spans="1:19" x14ac:dyDescent="0.25">
      <c r="A1272" s="10"/>
      <c r="B1272" s="4" t="str">
        <f>'CALC | Main Engine'!$B1272</f>
        <v/>
      </c>
      <c r="C1272" s="5" t="str">
        <f>'CALC | Main Engine'!$E1272</f>
        <v/>
      </c>
      <c r="D1272" s="27" t="str">
        <f>IF(ISBLANK('INPUT | Operations'!$C1277),"",'INPUT | Operations'!$C1276)</f>
        <v/>
      </c>
      <c r="E1272" s="32" t="str">
        <f>IF(ISBLANK('INPUT | Operations'!$C1277),"",'INPUT | Operations'!$C1277)</f>
        <v/>
      </c>
      <c r="F1272" s="123" t="str">
        <f t="shared" si="96"/>
        <v/>
      </c>
      <c r="G1272" s="49" t="str">
        <f t="shared" si="96"/>
        <v/>
      </c>
      <c r="H1272" s="49" t="str">
        <f t="shared" si="96"/>
        <v/>
      </c>
      <c r="I1272" s="49" t="str">
        <f t="shared" si="95"/>
        <v/>
      </c>
      <c r="J1272" s="49" t="str">
        <f t="shared" si="95"/>
        <v/>
      </c>
      <c r="K1272" s="50" t="str">
        <f t="shared" si="95"/>
        <v/>
      </c>
      <c r="L1272" s="49" t="str">
        <f t="shared" si="92"/>
        <v/>
      </c>
      <c r="M1272" s="49" t="str">
        <f t="shared" si="92"/>
        <v/>
      </c>
      <c r="N1272" s="49" t="str">
        <f t="shared" si="92"/>
        <v/>
      </c>
      <c r="O1272" s="49" t="str">
        <f t="shared" si="93"/>
        <v/>
      </c>
      <c r="P1272" s="49" t="str">
        <f t="shared" si="94"/>
        <v/>
      </c>
      <c r="Q1272" s="49" t="str">
        <f t="shared" si="94"/>
        <v/>
      </c>
      <c r="R1272" s="50" t="str">
        <f t="shared" si="94"/>
        <v/>
      </c>
      <c r="S1272" s="10"/>
    </row>
    <row r="1273" spans="1:19" x14ac:dyDescent="0.25">
      <c r="A1273" s="10"/>
      <c r="B1273" s="4" t="str">
        <f>'CALC | Main Engine'!$B1273</f>
        <v/>
      </c>
      <c r="C1273" s="5" t="str">
        <f>'CALC | Main Engine'!$E1273</f>
        <v/>
      </c>
      <c r="D1273" s="27" t="str">
        <f>IF(ISBLANK('INPUT | Operations'!$C1278),"",'INPUT | Operations'!$C1277)</f>
        <v/>
      </c>
      <c r="E1273" s="32" t="str">
        <f>IF(ISBLANK('INPUT | Operations'!$C1278),"",'INPUT | Operations'!$C1278)</f>
        <v/>
      </c>
      <c r="F1273" s="123" t="str">
        <f t="shared" si="96"/>
        <v/>
      </c>
      <c r="G1273" s="49" t="str">
        <f t="shared" si="96"/>
        <v/>
      </c>
      <c r="H1273" s="49" t="str">
        <f t="shared" si="96"/>
        <v/>
      </c>
      <c r="I1273" s="49" t="str">
        <f t="shared" si="95"/>
        <v/>
      </c>
      <c r="J1273" s="49" t="str">
        <f t="shared" si="95"/>
        <v/>
      </c>
      <c r="K1273" s="50" t="str">
        <f t="shared" si="95"/>
        <v/>
      </c>
      <c r="L1273" s="49" t="str">
        <f t="shared" si="92"/>
        <v/>
      </c>
      <c r="M1273" s="49" t="str">
        <f t="shared" si="92"/>
        <v/>
      </c>
      <c r="N1273" s="49" t="str">
        <f t="shared" si="92"/>
        <v/>
      </c>
      <c r="O1273" s="49" t="str">
        <f t="shared" si="93"/>
        <v/>
      </c>
      <c r="P1273" s="49" t="str">
        <f t="shared" si="94"/>
        <v/>
      </c>
      <c r="Q1273" s="49" t="str">
        <f t="shared" si="94"/>
        <v/>
      </c>
      <c r="R1273" s="50" t="str">
        <f t="shared" si="94"/>
        <v/>
      </c>
      <c r="S1273" s="10"/>
    </row>
    <row r="1274" spans="1:19" x14ac:dyDescent="0.25">
      <c r="A1274" s="10"/>
      <c r="B1274" s="4" t="str">
        <f>'CALC | Main Engine'!$B1274</f>
        <v/>
      </c>
      <c r="C1274" s="5" t="str">
        <f>'CALC | Main Engine'!$E1274</f>
        <v/>
      </c>
      <c r="D1274" s="27" t="str">
        <f>IF(ISBLANK('INPUT | Operations'!$C1279),"",'INPUT | Operations'!$C1278)</f>
        <v/>
      </c>
      <c r="E1274" s="32" t="str">
        <f>IF(ISBLANK('INPUT | Operations'!$C1279),"",'INPUT | Operations'!$C1279)</f>
        <v/>
      </c>
      <c r="F1274" s="123" t="str">
        <f t="shared" si="96"/>
        <v/>
      </c>
      <c r="G1274" s="49" t="str">
        <f t="shared" si="96"/>
        <v/>
      </c>
      <c r="H1274" s="49" t="str">
        <f t="shared" si="96"/>
        <v/>
      </c>
      <c r="I1274" s="49" t="str">
        <f t="shared" si="95"/>
        <v/>
      </c>
      <c r="J1274" s="49" t="str">
        <f t="shared" si="95"/>
        <v/>
      </c>
      <c r="K1274" s="50" t="str">
        <f t="shared" si="95"/>
        <v/>
      </c>
      <c r="L1274" s="49" t="str">
        <f t="shared" si="92"/>
        <v/>
      </c>
      <c r="M1274" s="49" t="str">
        <f t="shared" si="92"/>
        <v/>
      </c>
      <c r="N1274" s="49" t="str">
        <f t="shared" si="92"/>
        <v/>
      </c>
      <c r="O1274" s="49" t="str">
        <f t="shared" si="93"/>
        <v/>
      </c>
      <c r="P1274" s="49" t="str">
        <f t="shared" si="94"/>
        <v/>
      </c>
      <c r="Q1274" s="49" t="str">
        <f t="shared" si="94"/>
        <v/>
      </c>
      <c r="R1274" s="50" t="str">
        <f t="shared" si="94"/>
        <v/>
      </c>
      <c r="S1274" s="10"/>
    </row>
    <row r="1275" spans="1:19" x14ac:dyDescent="0.25">
      <c r="A1275" s="10"/>
      <c r="B1275" s="4" t="str">
        <f>'CALC | Main Engine'!$B1275</f>
        <v/>
      </c>
      <c r="C1275" s="5" t="str">
        <f>'CALC | Main Engine'!$E1275</f>
        <v/>
      </c>
      <c r="D1275" s="27" t="str">
        <f>IF(ISBLANK('INPUT | Operations'!$C1280),"",'INPUT | Operations'!$C1279)</f>
        <v/>
      </c>
      <c r="E1275" s="32" t="str">
        <f>IF(ISBLANK('INPUT | Operations'!$C1280),"",'INPUT | Operations'!$C1280)</f>
        <v/>
      </c>
      <c r="F1275" s="123" t="str">
        <f t="shared" si="96"/>
        <v/>
      </c>
      <c r="G1275" s="49" t="str">
        <f t="shared" si="96"/>
        <v/>
      </c>
      <c r="H1275" s="49" t="str">
        <f t="shared" si="96"/>
        <v/>
      </c>
      <c r="I1275" s="49" t="str">
        <f t="shared" si="95"/>
        <v/>
      </c>
      <c r="J1275" s="49" t="str">
        <f t="shared" si="95"/>
        <v/>
      </c>
      <c r="K1275" s="50" t="str">
        <f t="shared" si="95"/>
        <v/>
      </c>
      <c r="L1275" s="49" t="str">
        <f t="shared" si="92"/>
        <v/>
      </c>
      <c r="M1275" s="49" t="str">
        <f t="shared" si="92"/>
        <v/>
      </c>
      <c r="N1275" s="49" t="str">
        <f t="shared" si="92"/>
        <v/>
      </c>
      <c r="O1275" s="49" t="str">
        <f t="shared" si="93"/>
        <v/>
      </c>
      <c r="P1275" s="49" t="str">
        <f t="shared" si="94"/>
        <v/>
      </c>
      <c r="Q1275" s="49" t="str">
        <f t="shared" si="94"/>
        <v/>
      </c>
      <c r="R1275" s="50" t="str">
        <f t="shared" si="94"/>
        <v/>
      </c>
      <c r="S1275" s="10"/>
    </row>
    <row r="1276" spans="1:19" x14ac:dyDescent="0.25">
      <c r="A1276" s="10"/>
      <c r="B1276" s="4" t="str">
        <f>'CALC | Main Engine'!$B1276</f>
        <v/>
      </c>
      <c r="C1276" s="5" t="str">
        <f>'CALC | Main Engine'!$E1276</f>
        <v/>
      </c>
      <c r="D1276" s="27" t="str">
        <f>IF(ISBLANK('INPUT | Operations'!$C1281),"",'INPUT | Operations'!$C1280)</f>
        <v/>
      </c>
      <c r="E1276" s="32" t="str">
        <f>IF(ISBLANK('INPUT | Operations'!$C1281),"",'INPUT | Operations'!$C1281)</f>
        <v/>
      </c>
      <c r="F1276" s="123" t="str">
        <f t="shared" si="96"/>
        <v/>
      </c>
      <c r="G1276" s="49" t="str">
        <f t="shared" si="96"/>
        <v/>
      </c>
      <c r="H1276" s="49" t="str">
        <f t="shared" si="96"/>
        <v/>
      </c>
      <c r="I1276" s="49" t="str">
        <f t="shared" si="95"/>
        <v/>
      </c>
      <c r="J1276" s="49" t="str">
        <f t="shared" si="95"/>
        <v/>
      </c>
      <c r="K1276" s="50" t="str">
        <f t="shared" si="95"/>
        <v/>
      </c>
      <c r="L1276" s="49" t="str">
        <f t="shared" si="92"/>
        <v/>
      </c>
      <c r="M1276" s="49" t="str">
        <f t="shared" si="92"/>
        <v/>
      </c>
      <c r="N1276" s="49" t="str">
        <f t="shared" si="92"/>
        <v/>
      </c>
      <c r="O1276" s="49" t="str">
        <f t="shared" si="93"/>
        <v/>
      </c>
      <c r="P1276" s="49" t="str">
        <f t="shared" si="94"/>
        <v/>
      </c>
      <c r="Q1276" s="49" t="str">
        <f t="shared" si="94"/>
        <v/>
      </c>
      <c r="R1276" s="50" t="str">
        <f t="shared" si="94"/>
        <v/>
      </c>
      <c r="S1276" s="10"/>
    </row>
    <row r="1277" spans="1:19" x14ac:dyDescent="0.25">
      <c r="A1277" s="10"/>
      <c r="B1277" s="4" t="str">
        <f>'CALC | Main Engine'!$B1277</f>
        <v/>
      </c>
      <c r="C1277" s="5" t="str">
        <f>'CALC | Main Engine'!$E1277</f>
        <v/>
      </c>
      <c r="D1277" s="27" t="str">
        <f>IF(ISBLANK('INPUT | Operations'!$C1282),"",'INPUT | Operations'!$C1281)</f>
        <v/>
      </c>
      <c r="E1277" s="32" t="str">
        <f>IF(ISBLANK('INPUT | Operations'!$C1282),"",'INPUT | Operations'!$C1282)</f>
        <v/>
      </c>
      <c r="F1277" s="123" t="str">
        <f t="shared" si="96"/>
        <v/>
      </c>
      <c r="G1277" s="49" t="str">
        <f t="shared" si="96"/>
        <v/>
      </c>
      <c r="H1277" s="49" t="str">
        <f t="shared" si="96"/>
        <v/>
      </c>
      <c r="I1277" s="49" t="str">
        <f t="shared" si="95"/>
        <v/>
      </c>
      <c r="J1277" s="49" t="str">
        <f t="shared" si="95"/>
        <v/>
      </c>
      <c r="K1277" s="50" t="str">
        <f t="shared" si="95"/>
        <v/>
      </c>
      <c r="L1277" s="49" t="str">
        <f t="shared" si="92"/>
        <v/>
      </c>
      <c r="M1277" s="49" t="str">
        <f t="shared" si="92"/>
        <v/>
      </c>
      <c r="N1277" s="49" t="str">
        <f t="shared" si="92"/>
        <v/>
      </c>
      <c r="O1277" s="49" t="str">
        <f t="shared" si="93"/>
        <v/>
      </c>
      <c r="P1277" s="49" t="str">
        <f t="shared" si="94"/>
        <v/>
      </c>
      <c r="Q1277" s="49" t="str">
        <f t="shared" si="94"/>
        <v/>
      </c>
      <c r="R1277" s="50" t="str">
        <f t="shared" si="94"/>
        <v/>
      </c>
      <c r="S1277" s="10"/>
    </row>
    <row r="1278" spans="1:19" x14ac:dyDescent="0.25">
      <c r="A1278" s="10"/>
      <c r="B1278" s="4" t="str">
        <f>'CALC | Main Engine'!$B1278</f>
        <v/>
      </c>
      <c r="C1278" s="5" t="str">
        <f>'CALC | Main Engine'!$E1278</f>
        <v/>
      </c>
      <c r="D1278" s="27" t="str">
        <f>IF(ISBLANK('INPUT | Operations'!$C1283),"",'INPUT | Operations'!$C1282)</f>
        <v/>
      </c>
      <c r="E1278" s="32" t="str">
        <f>IF(ISBLANK('INPUT | Operations'!$C1283),"",'INPUT | Operations'!$C1283)</f>
        <v/>
      </c>
      <c r="F1278" s="123" t="str">
        <f t="shared" si="96"/>
        <v/>
      </c>
      <c r="G1278" s="49" t="str">
        <f t="shared" si="96"/>
        <v/>
      </c>
      <c r="H1278" s="49" t="str">
        <f t="shared" si="96"/>
        <v/>
      </c>
      <c r="I1278" s="49" t="str">
        <f t="shared" si="95"/>
        <v/>
      </c>
      <c r="J1278" s="49" t="str">
        <f t="shared" si="95"/>
        <v/>
      </c>
      <c r="K1278" s="50" t="str">
        <f t="shared" si="95"/>
        <v/>
      </c>
      <c r="L1278" s="49" t="str">
        <f t="shared" si="92"/>
        <v/>
      </c>
      <c r="M1278" s="49" t="str">
        <f t="shared" si="92"/>
        <v/>
      </c>
      <c r="N1278" s="49" t="str">
        <f t="shared" si="92"/>
        <v/>
      </c>
      <c r="O1278" s="49" t="str">
        <f t="shared" si="93"/>
        <v/>
      </c>
      <c r="P1278" s="49" t="str">
        <f t="shared" si="94"/>
        <v/>
      </c>
      <c r="Q1278" s="49" t="str">
        <f t="shared" si="94"/>
        <v/>
      </c>
      <c r="R1278" s="50" t="str">
        <f t="shared" si="94"/>
        <v/>
      </c>
      <c r="S1278" s="10"/>
    </row>
    <row r="1279" spans="1:19" x14ac:dyDescent="0.25">
      <c r="A1279" s="10"/>
      <c r="B1279" s="4" t="str">
        <f>'CALC | Main Engine'!$B1279</f>
        <v/>
      </c>
      <c r="C1279" s="5" t="str">
        <f>'CALC | Main Engine'!$E1279</f>
        <v/>
      </c>
      <c r="D1279" s="27" t="str">
        <f>IF(ISBLANK('INPUT | Operations'!$C1284),"",'INPUT | Operations'!$C1283)</f>
        <v/>
      </c>
      <c r="E1279" s="32" t="str">
        <f>IF(ISBLANK('INPUT | Operations'!$C1284),"",'INPUT | Operations'!$C1284)</f>
        <v/>
      </c>
      <c r="F1279" s="123" t="str">
        <f t="shared" si="96"/>
        <v/>
      </c>
      <c r="G1279" s="49" t="str">
        <f t="shared" si="96"/>
        <v/>
      </c>
      <c r="H1279" s="49" t="str">
        <f t="shared" si="96"/>
        <v/>
      </c>
      <c r="I1279" s="49" t="str">
        <f t="shared" si="95"/>
        <v/>
      </c>
      <c r="J1279" s="49" t="str">
        <f t="shared" si="95"/>
        <v/>
      </c>
      <c r="K1279" s="50" t="str">
        <f t="shared" si="95"/>
        <v/>
      </c>
      <c r="L1279" s="49" t="str">
        <f t="shared" si="92"/>
        <v/>
      </c>
      <c r="M1279" s="49" t="str">
        <f t="shared" si="92"/>
        <v/>
      </c>
      <c r="N1279" s="49" t="str">
        <f t="shared" si="92"/>
        <v/>
      </c>
      <c r="O1279" s="49" t="str">
        <f t="shared" si="93"/>
        <v/>
      </c>
      <c r="P1279" s="49" t="str">
        <f t="shared" si="94"/>
        <v/>
      </c>
      <c r="Q1279" s="49" t="str">
        <f t="shared" si="94"/>
        <v/>
      </c>
      <c r="R1279" s="50" t="str">
        <f t="shared" si="94"/>
        <v/>
      </c>
      <c r="S1279" s="10"/>
    </row>
    <row r="1280" spans="1:19" x14ac:dyDescent="0.25">
      <c r="A1280" s="10"/>
      <c r="B1280" s="4" t="str">
        <f>'CALC | Main Engine'!$B1280</f>
        <v/>
      </c>
      <c r="C1280" s="5" t="str">
        <f>'CALC | Main Engine'!$E1280</f>
        <v/>
      </c>
      <c r="D1280" s="27" t="str">
        <f>IF(ISBLANK('INPUT | Operations'!$C1285),"",'INPUT | Operations'!$C1284)</f>
        <v/>
      </c>
      <c r="E1280" s="32" t="str">
        <f>IF(ISBLANK('INPUT | Operations'!$C1285),"",'INPUT | Operations'!$C1285)</f>
        <v/>
      </c>
      <c r="F1280" s="123" t="str">
        <f t="shared" si="96"/>
        <v/>
      </c>
      <c r="G1280" s="49" t="str">
        <f t="shared" si="96"/>
        <v/>
      </c>
      <c r="H1280" s="49" t="str">
        <f t="shared" si="96"/>
        <v/>
      </c>
      <c r="I1280" s="49" t="str">
        <f t="shared" si="95"/>
        <v/>
      </c>
      <c r="J1280" s="49" t="str">
        <f t="shared" si="95"/>
        <v/>
      </c>
      <c r="K1280" s="50" t="str">
        <f t="shared" si="95"/>
        <v/>
      </c>
      <c r="L1280" s="49" t="str">
        <f t="shared" si="92"/>
        <v/>
      </c>
      <c r="M1280" s="49" t="str">
        <f t="shared" si="92"/>
        <v/>
      </c>
      <c r="N1280" s="49" t="str">
        <f t="shared" si="92"/>
        <v/>
      </c>
      <c r="O1280" s="49" t="str">
        <f t="shared" si="93"/>
        <v/>
      </c>
      <c r="P1280" s="49" t="str">
        <f t="shared" si="94"/>
        <v/>
      </c>
      <c r="Q1280" s="49" t="str">
        <f t="shared" si="94"/>
        <v/>
      </c>
      <c r="R1280" s="50" t="str">
        <f t="shared" si="94"/>
        <v/>
      </c>
      <c r="S1280" s="10"/>
    </row>
    <row r="1281" spans="1:19" x14ac:dyDescent="0.25">
      <c r="A1281" s="10"/>
      <c r="B1281" s="4" t="str">
        <f>'CALC | Main Engine'!$B1281</f>
        <v/>
      </c>
      <c r="C1281" s="5" t="str">
        <f>'CALC | Main Engine'!$E1281</f>
        <v/>
      </c>
      <c r="D1281" s="27" t="str">
        <f>IF(ISBLANK('INPUT | Operations'!$C1286),"",'INPUT | Operations'!$C1285)</f>
        <v/>
      </c>
      <c r="E1281" s="32" t="str">
        <f>IF(ISBLANK('INPUT | Operations'!$C1286),"",'INPUT | Operations'!$C1286)</f>
        <v/>
      </c>
      <c r="F1281" s="123" t="str">
        <f t="shared" si="96"/>
        <v/>
      </c>
      <c r="G1281" s="49" t="str">
        <f t="shared" si="96"/>
        <v/>
      </c>
      <c r="H1281" s="49" t="str">
        <f t="shared" si="96"/>
        <v/>
      </c>
      <c r="I1281" s="49" t="str">
        <f t="shared" si="95"/>
        <v/>
      </c>
      <c r="J1281" s="49" t="str">
        <f t="shared" si="95"/>
        <v/>
      </c>
      <c r="K1281" s="50" t="str">
        <f t="shared" si="95"/>
        <v/>
      </c>
      <c r="L1281" s="49" t="str">
        <f t="shared" si="92"/>
        <v/>
      </c>
      <c r="M1281" s="49" t="str">
        <f t="shared" si="92"/>
        <v/>
      </c>
      <c r="N1281" s="49" t="str">
        <f t="shared" si="92"/>
        <v/>
      </c>
      <c r="O1281" s="49" t="str">
        <f t="shared" si="93"/>
        <v/>
      </c>
      <c r="P1281" s="49" t="str">
        <f t="shared" si="94"/>
        <v/>
      </c>
      <c r="Q1281" s="49" t="str">
        <f t="shared" si="94"/>
        <v/>
      </c>
      <c r="R1281" s="50" t="str">
        <f t="shared" si="94"/>
        <v/>
      </c>
      <c r="S1281" s="10"/>
    </row>
    <row r="1282" spans="1:19" x14ac:dyDescent="0.25">
      <c r="A1282" s="10"/>
      <c r="B1282" s="4" t="str">
        <f>'CALC | Main Engine'!$B1282</f>
        <v/>
      </c>
      <c r="C1282" s="5" t="str">
        <f>'CALC | Main Engine'!$E1282</f>
        <v/>
      </c>
      <c r="D1282" s="27" t="str">
        <f>IF(ISBLANK('INPUT | Operations'!$C1287),"",'INPUT | Operations'!$C1286)</f>
        <v/>
      </c>
      <c r="E1282" s="32" t="str">
        <f>IF(ISBLANK('INPUT | Operations'!$C1287),"",'INPUT | Operations'!$C1287)</f>
        <v/>
      </c>
      <c r="F1282" s="123" t="str">
        <f t="shared" si="96"/>
        <v/>
      </c>
      <c r="G1282" s="49" t="str">
        <f t="shared" si="96"/>
        <v/>
      </c>
      <c r="H1282" s="49" t="str">
        <f t="shared" si="96"/>
        <v/>
      </c>
      <c r="I1282" s="49" t="str">
        <f t="shared" si="95"/>
        <v/>
      </c>
      <c r="J1282" s="49" t="str">
        <f t="shared" si="95"/>
        <v/>
      </c>
      <c r="K1282" s="50" t="str">
        <f t="shared" si="95"/>
        <v/>
      </c>
      <c r="L1282" s="49" t="str">
        <f t="shared" si="92"/>
        <v/>
      </c>
      <c r="M1282" s="49" t="str">
        <f t="shared" si="92"/>
        <v/>
      </c>
      <c r="N1282" s="49" t="str">
        <f t="shared" si="92"/>
        <v/>
      </c>
      <c r="O1282" s="49" t="str">
        <f t="shared" si="93"/>
        <v/>
      </c>
      <c r="P1282" s="49" t="str">
        <f t="shared" si="94"/>
        <v/>
      </c>
      <c r="Q1282" s="49" t="str">
        <f t="shared" si="94"/>
        <v/>
      </c>
      <c r="R1282" s="50" t="str">
        <f t="shared" si="94"/>
        <v/>
      </c>
      <c r="S1282" s="10"/>
    </row>
    <row r="1283" spans="1:19" x14ac:dyDescent="0.25">
      <c r="A1283" s="10"/>
      <c r="B1283" s="4" t="str">
        <f>'CALC | Main Engine'!$B1283</f>
        <v/>
      </c>
      <c r="C1283" s="5" t="str">
        <f>'CALC | Main Engine'!$E1283</f>
        <v/>
      </c>
      <c r="D1283" s="27" t="str">
        <f>IF(ISBLANK('INPUT | Operations'!$C1288),"",'INPUT | Operations'!$C1287)</f>
        <v/>
      </c>
      <c r="E1283" s="32" t="str">
        <f>IF(ISBLANK('INPUT | Operations'!$C1288),"",'INPUT | Operations'!$C1288)</f>
        <v/>
      </c>
      <c r="F1283" s="123" t="str">
        <f t="shared" si="96"/>
        <v/>
      </c>
      <c r="G1283" s="49" t="str">
        <f t="shared" si="96"/>
        <v/>
      </c>
      <c r="H1283" s="49" t="str">
        <f t="shared" si="96"/>
        <v/>
      </c>
      <c r="I1283" s="49" t="str">
        <f t="shared" si="95"/>
        <v/>
      </c>
      <c r="J1283" s="49" t="str">
        <f t="shared" si="95"/>
        <v/>
      </c>
      <c r="K1283" s="50" t="str">
        <f t="shared" si="95"/>
        <v/>
      </c>
      <c r="L1283" s="49" t="str">
        <f t="shared" si="92"/>
        <v/>
      </c>
      <c r="M1283" s="49" t="str">
        <f t="shared" si="92"/>
        <v/>
      </c>
      <c r="N1283" s="49" t="str">
        <f t="shared" si="92"/>
        <v/>
      </c>
      <c r="O1283" s="49" t="str">
        <f t="shared" si="93"/>
        <v/>
      </c>
      <c r="P1283" s="49" t="str">
        <f t="shared" si="94"/>
        <v/>
      </c>
      <c r="Q1283" s="49" t="str">
        <f t="shared" si="94"/>
        <v/>
      </c>
      <c r="R1283" s="50" t="str">
        <f t="shared" si="94"/>
        <v/>
      </c>
      <c r="S1283" s="10"/>
    </row>
    <row r="1284" spans="1:19" x14ac:dyDescent="0.25">
      <c r="A1284" s="10"/>
      <c r="B1284" s="4" t="str">
        <f>'CALC | Main Engine'!$B1284</f>
        <v/>
      </c>
      <c r="C1284" s="5" t="str">
        <f>'CALC | Main Engine'!$E1284</f>
        <v/>
      </c>
      <c r="D1284" s="27" t="str">
        <f>IF(ISBLANK('INPUT | Operations'!$C1289),"",'INPUT | Operations'!$C1288)</f>
        <v/>
      </c>
      <c r="E1284" s="32" t="str">
        <f>IF(ISBLANK('INPUT | Operations'!$C1289),"",'INPUT | Operations'!$C1289)</f>
        <v/>
      </c>
      <c r="F1284" s="123" t="str">
        <f t="shared" si="96"/>
        <v/>
      </c>
      <c r="G1284" s="49" t="str">
        <f t="shared" si="96"/>
        <v/>
      </c>
      <c r="H1284" s="49" t="str">
        <f t="shared" si="96"/>
        <v/>
      </c>
      <c r="I1284" s="49" t="str">
        <f t="shared" si="95"/>
        <v/>
      </c>
      <c r="J1284" s="49" t="str">
        <f t="shared" si="95"/>
        <v/>
      </c>
      <c r="K1284" s="50" t="str">
        <f t="shared" si="95"/>
        <v/>
      </c>
      <c r="L1284" s="49" t="str">
        <f t="shared" si="92"/>
        <v/>
      </c>
      <c r="M1284" s="49" t="str">
        <f t="shared" si="92"/>
        <v/>
      </c>
      <c r="N1284" s="49" t="str">
        <f t="shared" si="92"/>
        <v/>
      </c>
      <c r="O1284" s="49" t="str">
        <f t="shared" si="93"/>
        <v/>
      </c>
      <c r="P1284" s="49" t="str">
        <f t="shared" si="94"/>
        <v/>
      </c>
      <c r="Q1284" s="49" t="str">
        <f t="shared" si="94"/>
        <v/>
      </c>
      <c r="R1284" s="50" t="str">
        <f t="shared" si="94"/>
        <v/>
      </c>
      <c r="S1284" s="10"/>
    </row>
    <row r="1285" spans="1:19" x14ac:dyDescent="0.25">
      <c r="A1285" s="10"/>
      <c r="B1285" s="4" t="str">
        <f>'CALC | Main Engine'!$B1285</f>
        <v/>
      </c>
      <c r="C1285" s="5" t="str">
        <f>'CALC | Main Engine'!$E1285</f>
        <v/>
      </c>
      <c r="D1285" s="27" t="str">
        <f>IF(ISBLANK('INPUT | Operations'!$C1290),"",'INPUT | Operations'!$C1289)</f>
        <v/>
      </c>
      <c r="E1285" s="32" t="str">
        <f>IF(ISBLANK('INPUT | Operations'!$C1290),"",'INPUT | Operations'!$C1290)</f>
        <v/>
      </c>
      <c r="F1285" s="123" t="str">
        <f t="shared" si="96"/>
        <v/>
      </c>
      <c r="G1285" s="49" t="str">
        <f t="shared" si="96"/>
        <v/>
      </c>
      <c r="H1285" s="49" t="str">
        <f t="shared" si="96"/>
        <v/>
      </c>
      <c r="I1285" s="49" t="str">
        <f t="shared" si="95"/>
        <v/>
      </c>
      <c r="J1285" s="49" t="str">
        <f t="shared" si="95"/>
        <v/>
      </c>
      <c r="K1285" s="50" t="str">
        <f t="shared" si="95"/>
        <v/>
      </c>
      <c r="L1285" s="49" t="str">
        <f t="shared" si="92"/>
        <v/>
      </c>
      <c r="M1285" s="49" t="str">
        <f t="shared" si="92"/>
        <v/>
      </c>
      <c r="N1285" s="49" t="str">
        <f t="shared" si="92"/>
        <v/>
      </c>
      <c r="O1285" s="49" t="str">
        <f t="shared" si="93"/>
        <v/>
      </c>
      <c r="P1285" s="49" t="str">
        <f t="shared" si="94"/>
        <v/>
      </c>
      <c r="Q1285" s="49" t="str">
        <f t="shared" si="94"/>
        <v/>
      </c>
      <c r="R1285" s="50" t="str">
        <f t="shared" si="94"/>
        <v/>
      </c>
      <c r="S1285" s="10"/>
    </row>
    <row r="1286" spans="1:19" x14ac:dyDescent="0.25">
      <c r="A1286" s="10"/>
      <c r="B1286" s="4" t="str">
        <f>'CALC | Main Engine'!$B1286</f>
        <v/>
      </c>
      <c r="C1286" s="5" t="str">
        <f>'CALC | Main Engine'!$E1286</f>
        <v/>
      </c>
      <c r="D1286" s="27" t="str">
        <f>IF(ISBLANK('INPUT | Operations'!$C1291),"",'INPUT | Operations'!$C1290)</f>
        <v/>
      </c>
      <c r="E1286" s="32" t="str">
        <f>IF(ISBLANK('INPUT | Operations'!$C1291),"",'INPUT | Operations'!$C1291)</f>
        <v/>
      </c>
      <c r="F1286" s="123" t="str">
        <f t="shared" si="96"/>
        <v/>
      </c>
      <c r="G1286" s="49" t="str">
        <f t="shared" si="96"/>
        <v/>
      </c>
      <c r="H1286" s="49" t="str">
        <f t="shared" si="96"/>
        <v/>
      </c>
      <c r="I1286" s="49" t="str">
        <f t="shared" si="95"/>
        <v/>
      </c>
      <c r="J1286" s="49" t="str">
        <f t="shared" si="95"/>
        <v/>
      </c>
      <c r="K1286" s="50" t="str">
        <f t="shared" si="95"/>
        <v/>
      </c>
      <c r="L1286" s="49" t="str">
        <f t="shared" si="92"/>
        <v/>
      </c>
      <c r="M1286" s="49" t="str">
        <f t="shared" si="92"/>
        <v/>
      </c>
      <c r="N1286" s="49" t="str">
        <f t="shared" si="92"/>
        <v/>
      </c>
      <c r="O1286" s="49" t="str">
        <f t="shared" si="93"/>
        <v/>
      </c>
      <c r="P1286" s="49" t="str">
        <f t="shared" si="94"/>
        <v/>
      </c>
      <c r="Q1286" s="49" t="str">
        <f t="shared" si="94"/>
        <v/>
      </c>
      <c r="R1286" s="50" t="str">
        <f t="shared" si="94"/>
        <v/>
      </c>
      <c r="S1286" s="10"/>
    </row>
    <row r="1287" spans="1:19" x14ac:dyDescent="0.25">
      <c r="A1287" s="10"/>
      <c r="B1287" s="4" t="str">
        <f>'CALC | Main Engine'!$B1287</f>
        <v/>
      </c>
      <c r="C1287" s="5" t="str">
        <f>'CALC | Main Engine'!$E1287</f>
        <v/>
      </c>
      <c r="D1287" s="27" t="str">
        <f>IF(ISBLANK('INPUT | Operations'!$C1292),"",'INPUT | Operations'!$C1291)</f>
        <v/>
      </c>
      <c r="E1287" s="32" t="str">
        <f>IF(ISBLANK('INPUT | Operations'!$C1292),"",'INPUT | Operations'!$C1292)</f>
        <v/>
      </c>
      <c r="F1287" s="123" t="str">
        <f t="shared" si="96"/>
        <v/>
      </c>
      <c r="G1287" s="49" t="str">
        <f t="shared" si="96"/>
        <v/>
      </c>
      <c r="H1287" s="49" t="str">
        <f t="shared" si="96"/>
        <v/>
      </c>
      <c r="I1287" s="49" t="str">
        <f t="shared" si="95"/>
        <v/>
      </c>
      <c r="J1287" s="49" t="str">
        <f t="shared" si="95"/>
        <v/>
      </c>
      <c r="K1287" s="50" t="str">
        <f t="shared" si="95"/>
        <v/>
      </c>
      <c r="L1287" s="49" t="str">
        <f t="shared" si="92"/>
        <v/>
      </c>
      <c r="M1287" s="49" t="str">
        <f t="shared" si="92"/>
        <v/>
      </c>
      <c r="N1287" s="49" t="str">
        <f t="shared" si="92"/>
        <v/>
      </c>
      <c r="O1287" s="49" t="str">
        <f t="shared" si="93"/>
        <v/>
      </c>
      <c r="P1287" s="49" t="str">
        <f t="shared" si="94"/>
        <v/>
      </c>
      <c r="Q1287" s="49" t="str">
        <f t="shared" si="94"/>
        <v/>
      </c>
      <c r="R1287" s="50" t="str">
        <f t="shared" si="94"/>
        <v/>
      </c>
      <c r="S1287" s="10"/>
    </row>
    <row r="1288" spans="1:19" x14ac:dyDescent="0.25">
      <c r="A1288" s="10"/>
      <c r="B1288" s="4" t="str">
        <f>'CALC | Main Engine'!$B1288</f>
        <v/>
      </c>
      <c r="C1288" s="5" t="str">
        <f>'CALC | Main Engine'!$E1288</f>
        <v/>
      </c>
      <c r="D1288" s="27" t="str">
        <f>IF(ISBLANK('INPUT | Operations'!$C1293),"",'INPUT | Operations'!$C1292)</f>
        <v/>
      </c>
      <c r="E1288" s="32" t="str">
        <f>IF(ISBLANK('INPUT | Operations'!$C1293),"",'INPUT | Operations'!$C1293)</f>
        <v/>
      </c>
      <c r="F1288" s="123" t="str">
        <f t="shared" si="96"/>
        <v/>
      </c>
      <c r="G1288" s="49" t="str">
        <f t="shared" si="96"/>
        <v/>
      </c>
      <c r="H1288" s="49" t="str">
        <f t="shared" si="96"/>
        <v/>
      </c>
      <c r="I1288" s="49" t="str">
        <f t="shared" si="95"/>
        <v/>
      </c>
      <c r="J1288" s="49" t="str">
        <f t="shared" si="95"/>
        <v/>
      </c>
      <c r="K1288" s="50" t="str">
        <f t="shared" si="95"/>
        <v/>
      </c>
      <c r="L1288" s="49" t="str">
        <f t="shared" si="92"/>
        <v/>
      </c>
      <c r="M1288" s="49" t="str">
        <f t="shared" si="92"/>
        <v/>
      </c>
      <c r="N1288" s="49" t="str">
        <f t="shared" si="92"/>
        <v/>
      </c>
      <c r="O1288" s="49" t="str">
        <f t="shared" si="93"/>
        <v/>
      </c>
      <c r="P1288" s="49" t="str">
        <f t="shared" si="94"/>
        <v/>
      </c>
      <c r="Q1288" s="49" t="str">
        <f t="shared" si="94"/>
        <v/>
      </c>
      <c r="R1288" s="50" t="str">
        <f t="shared" si="94"/>
        <v/>
      </c>
      <c r="S1288" s="10"/>
    </row>
    <row r="1289" spans="1:19" x14ac:dyDescent="0.25">
      <c r="A1289" s="10"/>
      <c r="B1289" s="4" t="str">
        <f>'CALC | Main Engine'!$B1289</f>
        <v/>
      </c>
      <c r="C1289" s="5" t="str">
        <f>'CALC | Main Engine'!$E1289</f>
        <v/>
      </c>
      <c r="D1289" s="27" t="str">
        <f>IF(ISBLANK('INPUT | Operations'!$C1294),"",'INPUT | Operations'!$C1293)</f>
        <v/>
      </c>
      <c r="E1289" s="32" t="str">
        <f>IF(ISBLANK('INPUT | Operations'!$C1294),"",'INPUT | Operations'!$C1294)</f>
        <v/>
      </c>
      <c r="F1289" s="123" t="str">
        <f t="shared" si="96"/>
        <v/>
      </c>
      <c r="G1289" s="49" t="str">
        <f t="shared" si="96"/>
        <v/>
      </c>
      <c r="H1289" s="49" t="str">
        <f t="shared" si="96"/>
        <v/>
      </c>
      <c r="I1289" s="49" t="str">
        <f t="shared" si="95"/>
        <v/>
      </c>
      <c r="J1289" s="49" t="str">
        <f t="shared" si="95"/>
        <v/>
      </c>
      <c r="K1289" s="50" t="str">
        <f t="shared" si="95"/>
        <v/>
      </c>
      <c r="L1289" s="49" t="str">
        <f t="shared" ref="L1289:N1352" si="97">IFERROR(IF(AND($E1289&gt;$D1289,MIN($D1289:$E1289)&lt;L$5,MAX($D1289:$E1289)&gt;L$4),MIN(MAX($D1289:$E1289),L$5)-MAX(MIN($D1289:$E1289),L$4),0)/(MAX($D1289:$E1289)-MIN($D1289:$E1289)),"")</f>
        <v/>
      </c>
      <c r="M1289" s="49" t="str">
        <f t="shared" si="97"/>
        <v/>
      </c>
      <c r="N1289" s="49" t="str">
        <f t="shared" si="97"/>
        <v/>
      </c>
      <c r="O1289" s="49" t="str">
        <f t="shared" ref="O1289:O1352" si="98">IFERROR(IF(AND(MIN($D1289:$E1289)&lt;O$5,MAX($D1289:$E1289)&gt;O$4),MIN(MAX($D1289:$E1289),O$5)-MAX(MIN($D1289:$E1289),O$4),0)/(MAX($D1289:$E1289)-MIN($D1289:$E1289)),"")</f>
        <v/>
      </c>
      <c r="P1289" s="49" t="str">
        <f t="shared" ref="P1289:R1352" si="99">IFERROR(IF(AND($D1289&gt;$E1289,MIN($D1289:$E1289)&lt;P$5,MAX($D1289:$E1289)&gt;P$4),MIN(MAX($D1289:$E1289),P$5)-MAX(MIN($D1289:$E1289),P$4),0)/(MAX($D1289:$E1289)-MIN($D1289:$E1289)),"")</f>
        <v/>
      </c>
      <c r="Q1289" s="49" t="str">
        <f t="shared" si="99"/>
        <v/>
      </c>
      <c r="R1289" s="50" t="str">
        <f t="shared" si="99"/>
        <v/>
      </c>
      <c r="S1289" s="10"/>
    </row>
    <row r="1290" spans="1:19" x14ac:dyDescent="0.25">
      <c r="A1290" s="10"/>
      <c r="B1290" s="4" t="str">
        <f>'CALC | Main Engine'!$B1290</f>
        <v/>
      </c>
      <c r="C1290" s="5" t="str">
        <f>'CALC | Main Engine'!$E1290</f>
        <v/>
      </c>
      <c r="D1290" s="27" t="str">
        <f>IF(ISBLANK('INPUT | Operations'!$C1295),"",'INPUT | Operations'!$C1294)</f>
        <v/>
      </c>
      <c r="E1290" s="32" t="str">
        <f>IF(ISBLANK('INPUT | Operations'!$C1295),"",'INPUT | Operations'!$C1295)</f>
        <v/>
      </c>
      <c r="F1290" s="123" t="str">
        <f t="shared" si="96"/>
        <v/>
      </c>
      <c r="G1290" s="49" t="str">
        <f t="shared" si="96"/>
        <v/>
      </c>
      <c r="H1290" s="49" t="str">
        <f t="shared" si="96"/>
        <v/>
      </c>
      <c r="I1290" s="49" t="str">
        <f t="shared" si="95"/>
        <v/>
      </c>
      <c r="J1290" s="49" t="str">
        <f t="shared" si="95"/>
        <v/>
      </c>
      <c r="K1290" s="50" t="str">
        <f t="shared" si="95"/>
        <v/>
      </c>
      <c r="L1290" s="49" t="str">
        <f t="shared" si="97"/>
        <v/>
      </c>
      <c r="M1290" s="49" t="str">
        <f t="shared" si="97"/>
        <v/>
      </c>
      <c r="N1290" s="49" t="str">
        <f t="shared" si="97"/>
        <v/>
      </c>
      <c r="O1290" s="49" t="str">
        <f t="shared" si="98"/>
        <v/>
      </c>
      <c r="P1290" s="49" t="str">
        <f t="shared" si="99"/>
        <v/>
      </c>
      <c r="Q1290" s="49" t="str">
        <f t="shared" si="99"/>
        <v/>
      </c>
      <c r="R1290" s="50" t="str">
        <f t="shared" si="99"/>
        <v/>
      </c>
      <c r="S1290" s="10"/>
    </row>
    <row r="1291" spans="1:19" x14ac:dyDescent="0.25">
      <c r="A1291" s="10"/>
      <c r="B1291" s="4" t="str">
        <f>'CALC | Main Engine'!$B1291</f>
        <v/>
      </c>
      <c r="C1291" s="5" t="str">
        <f>'CALC | Main Engine'!$E1291</f>
        <v/>
      </c>
      <c r="D1291" s="27" t="str">
        <f>IF(ISBLANK('INPUT | Operations'!$C1296),"",'INPUT | Operations'!$C1295)</f>
        <v/>
      </c>
      <c r="E1291" s="32" t="str">
        <f>IF(ISBLANK('INPUT | Operations'!$C1296),"",'INPUT | Operations'!$C1296)</f>
        <v/>
      </c>
      <c r="F1291" s="123" t="str">
        <f t="shared" si="96"/>
        <v/>
      </c>
      <c r="G1291" s="49" t="str">
        <f t="shared" si="96"/>
        <v/>
      </c>
      <c r="H1291" s="49" t="str">
        <f t="shared" si="96"/>
        <v/>
      </c>
      <c r="I1291" s="49" t="str">
        <f t="shared" si="95"/>
        <v/>
      </c>
      <c r="J1291" s="49" t="str">
        <f t="shared" si="95"/>
        <v/>
      </c>
      <c r="K1291" s="50" t="str">
        <f t="shared" si="95"/>
        <v/>
      </c>
      <c r="L1291" s="49" t="str">
        <f t="shared" si="97"/>
        <v/>
      </c>
      <c r="M1291" s="49" t="str">
        <f t="shared" si="97"/>
        <v/>
      </c>
      <c r="N1291" s="49" t="str">
        <f t="shared" si="97"/>
        <v/>
      </c>
      <c r="O1291" s="49" t="str">
        <f t="shared" si="98"/>
        <v/>
      </c>
      <c r="P1291" s="49" t="str">
        <f t="shared" si="99"/>
        <v/>
      </c>
      <c r="Q1291" s="49" t="str">
        <f t="shared" si="99"/>
        <v/>
      </c>
      <c r="R1291" s="50" t="str">
        <f t="shared" si="99"/>
        <v/>
      </c>
      <c r="S1291" s="10"/>
    </row>
    <row r="1292" spans="1:19" x14ac:dyDescent="0.25">
      <c r="A1292" s="10"/>
      <c r="B1292" s="4" t="str">
        <f>'CALC | Main Engine'!$B1292</f>
        <v/>
      </c>
      <c r="C1292" s="5" t="str">
        <f>'CALC | Main Engine'!$E1292</f>
        <v/>
      </c>
      <c r="D1292" s="27" t="str">
        <f>IF(ISBLANK('INPUT | Operations'!$C1297),"",'INPUT | Operations'!$C1296)</f>
        <v/>
      </c>
      <c r="E1292" s="32" t="str">
        <f>IF(ISBLANK('INPUT | Operations'!$C1297),"",'INPUT | Operations'!$C1297)</f>
        <v/>
      </c>
      <c r="F1292" s="123" t="str">
        <f t="shared" si="96"/>
        <v/>
      </c>
      <c r="G1292" s="49" t="str">
        <f t="shared" si="96"/>
        <v/>
      </c>
      <c r="H1292" s="49" t="str">
        <f t="shared" si="96"/>
        <v/>
      </c>
      <c r="I1292" s="49" t="str">
        <f t="shared" si="96"/>
        <v/>
      </c>
      <c r="J1292" s="49" t="str">
        <f t="shared" si="96"/>
        <v/>
      </c>
      <c r="K1292" s="50" t="str">
        <f t="shared" si="96"/>
        <v/>
      </c>
      <c r="L1292" s="49" t="str">
        <f t="shared" si="97"/>
        <v/>
      </c>
      <c r="M1292" s="49" t="str">
        <f t="shared" si="97"/>
        <v/>
      </c>
      <c r="N1292" s="49" t="str">
        <f t="shared" si="97"/>
        <v/>
      </c>
      <c r="O1292" s="49" t="str">
        <f t="shared" si="98"/>
        <v/>
      </c>
      <c r="P1292" s="49" t="str">
        <f t="shared" si="99"/>
        <v/>
      </c>
      <c r="Q1292" s="49" t="str">
        <f t="shared" si="99"/>
        <v/>
      </c>
      <c r="R1292" s="50" t="str">
        <f t="shared" si="99"/>
        <v/>
      </c>
      <c r="S1292" s="10"/>
    </row>
    <row r="1293" spans="1:19" x14ac:dyDescent="0.25">
      <c r="A1293" s="10"/>
      <c r="B1293" s="4" t="str">
        <f>'CALC | Main Engine'!$B1293</f>
        <v/>
      </c>
      <c r="C1293" s="5" t="str">
        <f>'CALC | Main Engine'!$E1293</f>
        <v/>
      </c>
      <c r="D1293" s="27" t="str">
        <f>IF(ISBLANK('INPUT | Operations'!$C1298),"",'INPUT | Operations'!$C1297)</f>
        <v/>
      </c>
      <c r="E1293" s="32" t="str">
        <f>IF(ISBLANK('INPUT | Operations'!$C1298),"",'INPUT | Operations'!$C1298)</f>
        <v/>
      </c>
      <c r="F1293" s="123" t="str">
        <f t="shared" ref="F1293:K1335" si="100">IFERROR(IF(AND(MIN($D1293:$E1293)&lt;F$5,MAX($D1293:$E1293)&gt;F$4),MIN(MAX($D1293:$E1293),F$5)-MAX(MIN($D1293:$E1293),F$4),0)/(MAX($D1293:$E1293)-MIN($D1293:$E1293)),"")</f>
        <v/>
      </c>
      <c r="G1293" s="49" t="str">
        <f t="shared" si="100"/>
        <v/>
      </c>
      <c r="H1293" s="49" t="str">
        <f t="shared" si="100"/>
        <v/>
      </c>
      <c r="I1293" s="49" t="str">
        <f t="shared" si="100"/>
        <v/>
      </c>
      <c r="J1293" s="49" t="str">
        <f t="shared" si="100"/>
        <v/>
      </c>
      <c r="K1293" s="50" t="str">
        <f t="shared" si="100"/>
        <v/>
      </c>
      <c r="L1293" s="49" t="str">
        <f t="shared" si="97"/>
        <v/>
      </c>
      <c r="M1293" s="49" t="str">
        <f t="shared" si="97"/>
        <v/>
      </c>
      <c r="N1293" s="49" t="str">
        <f t="shared" si="97"/>
        <v/>
      </c>
      <c r="O1293" s="49" t="str">
        <f t="shared" si="98"/>
        <v/>
      </c>
      <c r="P1293" s="49" t="str">
        <f t="shared" si="99"/>
        <v/>
      </c>
      <c r="Q1293" s="49" t="str">
        <f t="shared" si="99"/>
        <v/>
      </c>
      <c r="R1293" s="50" t="str">
        <f t="shared" si="99"/>
        <v/>
      </c>
      <c r="S1293" s="10"/>
    </row>
    <row r="1294" spans="1:19" x14ac:dyDescent="0.25">
      <c r="A1294" s="10"/>
      <c r="B1294" s="4" t="str">
        <f>'CALC | Main Engine'!$B1294</f>
        <v/>
      </c>
      <c r="C1294" s="5" t="str">
        <f>'CALC | Main Engine'!$E1294</f>
        <v/>
      </c>
      <c r="D1294" s="27" t="str">
        <f>IF(ISBLANK('INPUT | Operations'!$C1299),"",'INPUT | Operations'!$C1298)</f>
        <v/>
      </c>
      <c r="E1294" s="32" t="str">
        <f>IF(ISBLANK('INPUT | Operations'!$C1299),"",'INPUT | Operations'!$C1299)</f>
        <v/>
      </c>
      <c r="F1294" s="123" t="str">
        <f t="shared" si="100"/>
        <v/>
      </c>
      <c r="G1294" s="49" t="str">
        <f t="shared" si="100"/>
        <v/>
      </c>
      <c r="H1294" s="49" t="str">
        <f t="shared" si="100"/>
        <v/>
      </c>
      <c r="I1294" s="49" t="str">
        <f t="shared" si="100"/>
        <v/>
      </c>
      <c r="J1294" s="49" t="str">
        <f t="shared" si="100"/>
        <v/>
      </c>
      <c r="K1294" s="50" t="str">
        <f t="shared" si="100"/>
        <v/>
      </c>
      <c r="L1294" s="49" t="str">
        <f t="shared" si="97"/>
        <v/>
      </c>
      <c r="M1294" s="49" t="str">
        <f t="shared" si="97"/>
        <v/>
      </c>
      <c r="N1294" s="49" t="str">
        <f t="shared" si="97"/>
        <v/>
      </c>
      <c r="O1294" s="49" t="str">
        <f t="shared" si="98"/>
        <v/>
      </c>
      <c r="P1294" s="49" t="str">
        <f t="shared" si="99"/>
        <v/>
      </c>
      <c r="Q1294" s="49" t="str">
        <f t="shared" si="99"/>
        <v/>
      </c>
      <c r="R1294" s="50" t="str">
        <f t="shared" si="99"/>
        <v/>
      </c>
      <c r="S1294" s="10"/>
    </row>
    <row r="1295" spans="1:19" x14ac:dyDescent="0.25">
      <c r="A1295" s="10"/>
      <c r="B1295" s="4" t="str">
        <f>'CALC | Main Engine'!$B1295</f>
        <v/>
      </c>
      <c r="C1295" s="5" t="str">
        <f>'CALC | Main Engine'!$E1295</f>
        <v/>
      </c>
      <c r="D1295" s="27" t="str">
        <f>IF(ISBLANK('INPUT | Operations'!$C1300),"",'INPUT | Operations'!$C1299)</f>
        <v/>
      </c>
      <c r="E1295" s="32" t="str">
        <f>IF(ISBLANK('INPUT | Operations'!$C1300),"",'INPUT | Operations'!$C1300)</f>
        <v/>
      </c>
      <c r="F1295" s="123" t="str">
        <f t="shared" si="100"/>
        <v/>
      </c>
      <c r="G1295" s="49" t="str">
        <f t="shared" si="100"/>
        <v/>
      </c>
      <c r="H1295" s="49" t="str">
        <f t="shared" si="100"/>
        <v/>
      </c>
      <c r="I1295" s="49" t="str">
        <f t="shared" si="100"/>
        <v/>
      </c>
      <c r="J1295" s="49" t="str">
        <f t="shared" si="100"/>
        <v/>
      </c>
      <c r="K1295" s="50" t="str">
        <f t="shared" si="100"/>
        <v/>
      </c>
      <c r="L1295" s="49" t="str">
        <f t="shared" si="97"/>
        <v/>
      </c>
      <c r="M1295" s="49" t="str">
        <f t="shared" si="97"/>
        <v/>
      </c>
      <c r="N1295" s="49" t="str">
        <f t="shared" si="97"/>
        <v/>
      </c>
      <c r="O1295" s="49" t="str">
        <f t="shared" si="98"/>
        <v/>
      </c>
      <c r="P1295" s="49" t="str">
        <f t="shared" si="99"/>
        <v/>
      </c>
      <c r="Q1295" s="49" t="str">
        <f t="shared" si="99"/>
        <v/>
      </c>
      <c r="R1295" s="50" t="str">
        <f t="shared" si="99"/>
        <v/>
      </c>
      <c r="S1295" s="10"/>
    </row>
    <row r="1296" spans="1:19" x14ac:dyDescent="0.25">
      <c r="A1296" s="10"/>
      <c r="B1296" s="4" t="str">
        <f>'CALC | Main Engine'!$B1296</f>
        <v/>
      </c>
      <c r="C1296" s="5" t="str">
        <f>'CALC | Main Engine'!$E1296</f>
        <v/>
      </c>
      <c r="D1296" s="27" t="str">
        <f>IF(ISBLANK('INPUT | Operations'!$C1301),"",'INPUT | Operations'!$C1300)</f>
        <v/>
      </c>
      <c r="E1296" s="32" t="str">
        <f>IF(ISBLANK('INPUT | Operations'!$C1301),"",'INPUT | Operations'!$C1301)</f>
        <v/>
      </c>
      <c r="F1296" s="123" t="str">
        <f t="shared" si="100"/>
        <v/>
      </c>
      <c r="G1296" s="49" t="str">
        <f t="shared" si="100"/>
        <v/>
      </c>
      <c r="H1296" s="49" t="str">
        <f t="shared" si="100"/>
        <v/>
      </c>
      <c r="I1296" s="49" t="str">
        <f t="shared" si="100"/>
        <v/>
      </c>
      <c r="J1296" s="49" t="str">
        <f t="shared" si="100"/>
        <v/>
      </c>
      <c r="K1296" s="50" t="str">
        <f t="shared" si="100"/>
        <v/>
      </c>
      <c r="L1296" s="49" t="str">
        <f t="shared" si="97"/>
        <v/>
      </c>
      <c r="M1296" s="49" t="str">
        <f t="shared" si="97"/>
        <v/>
      </c>
      <c r="N1296" s="49" t="str">
        <f t="shared" si="97"/>
        <v/>
      </c>
      <c r="O1296" s="49" t="str">
        <f t="shared" si="98"/>
        <v/>
      </c>
      <c r="P1296" s="49" t="str">
        <f t="shared" si="99"/>
        <v/>
      </c>
      <c r="Q1296" s="49" t="str">
        <f t="shared" si="99"/>
        <v/>
      </c>
      <c r="R1296" s="50" t="str">
        <f t="shared" si="99"/>
        <v/>
      </c>
      <c r="S1296" s="10"/>
    </row>
    <row r="1297" spans="1:19" x14ac:dyDescent="0.25">
      <c r="A1297" s="10"/>
      <c r="B1297" s="4" t="str">
        <f>'CALC | Main Engine'!$B1297</f>
        <v/>
      </c>
      <c r="C1297" s="5" t="str">
        <f>'CALC | Main Engine'!$E1297</f>
        <v/>
      </c>
      <c r="D1297" s="27" t="str">
        <f>IF(ISBLANK('INPUT | Operations'!$C1302),"",'INPUT | Operations'!$C1301)</f>
        <v/>
      </c>
      <c r="E1297" s="32" t="str">
        <f>IF(ISBLANK('INPUT | Operations'!$C1302),"",'INPUT | Operations'!$C1302)</f>
        <v/>
      </c>
      <c r="F1297" s="123" t="str">
        <f t="shared" si="100"/>
        <v/>
      </c>
      <c r="G1297" s="49" t="str">
        <f t="shared" si="100"/>
        <v/>
      </c>
      <c r="H1297" s="49" t="str">
        <f t="shared" si="100"/>
        <v/>
      </c>
      <c r="I1297" s="49" t="str">
        <f t="shared" si="100"/>
        <v/>
      </c>
      <c r="J1297" s="49" t="str">
        <f t="shared" si="100"/>
        <v/>
      </c>
      <c r="K1297" s="50" t="str">
        <f t="shared" si="100"/>
        <v/>
      </c>
      <c r="L1297" s="49" t="str">
        <f t="shared" si="97"/>
        <v/>
      </c>
      <c r="M1297" s="49" t="str">
        <f t="shared" si="97"/>
        <v/>
      </c>
      <c r="N1297" s="49" t="str">
        <f t="shared" si="97"/>
        <v/>
      </c>
      <c r="O1297" s="49" t="str">
        <f t="shared" si="98"/>
        <v/>
      </c>
      <c r="P1297" s="49" t="str">
        <f t="shared" si="99"/>
        <v/>
      </c>
      <c r="Q1297" s="49" t="str">
        <f t="shared" si="99"/>
        <v/>
      </c>
      <c r="R1297" s="50" t="str">
        <f t="shared" si="99"/>
        <v/>
      </c>
      <c r="S1297" s="10"/>
    </row>
    <row r="1298" spans="1:19" x14ac:dyDescent="0.25">
      <c r="A1298" s="10"/>
      <c r="B1298" s="4" t="str">
        <f>'CALC | Main Engine'!$B1298</f>
        <v/>
      </c>
      <c r="C1298" s="5" t="str">
        <f>'CALC | Main Engine'!$E1298</f>
        <v/>
      </c>
      <c r="D1298" s="27" t="str">
        <f>IF(ISBLANK('INPUT | Operations'!$C1303),"",'INPUT | Operations'!$C1302)</f>
        <v/>
      </c>
      <c r="E1298" s="32" t="str">
        <f>IF(ISBLANK('INPUT | Operations'!$C1303),"",'INPUT | Operations'!$C1303)</f>
        <v/>
      </c>
      <c r="F1298" s="123" t="str">
        <f t="shared" si="100"/>
        <v/>
      </c>
      <c r="G1298" s="49" t="str">
        <f t="shared" si="100"/>
        <v/>
      </c>
      <c r="H1298" s="49" t="str">
        <f t="shared" si="100"/>
        <v/>
      </c>
      <c r="I1298" s="49" t="str">
        <f t="shared" si="100"/>
        <v/>
      </c>
      <c r="J1298" s="49" t="str">
        <f t="shared" si="100"/>
        <v/>
      </c>
      <c r="K1298" s="50" t="str">
        <f t="shared" si="100"/>
        <v/>
      </c>
      <c r="L1298" s="49" t="str">
        <f t="shared" si="97"/>
        <v/>
      </c>
      <c r="M1298" s="49" t="str">
        <f t="shared" si="97"/>
        <v/>
      </c>
      <c r="N1298" s="49" t="str">
        <f t="shared" si="97"/>
        <v/>
      </c>
      <c r="O1298" s="49" t="str">
        <f t="shared" si="98"/>
        <v/>
      </c>
      <c r="P1298" s="49" t="str">
        <f t="shared" si="99"/>
        <v/>
      </c>
      <c r="Q1298" s="49" t="str">
        <f t="shared" si="99"/>
        <v/>
      </c>
      <c r="R1298" s="50" t="str">
        <f t="shared" si="99"/>
        <v/>
      </c>
      <c r="S1298" s="10"/>
    </row>
    <row r="1299" spans="1:19" x14ac:dyDescent="0.25">
      <c r="A1299" s="10"/>
      <c r="B1299" s="4" t="str">
        <f>'CALC | Main Engine'!$B1299</f>
        <v/>
      </c>
      <c r="C1299" s="5" t="str">
        <f>'CALC | Main Engine'!$E1299</f>
        <v/>
      </c>
      <c r="D1299" s="27" t="str">
        <f>IF(ISBLANK('INPUT | Operations'!$C1304),"",'INPUT | Operations'!$C1303)</f>
        <v/>
      </c>
      <c r="E1299" s="32" t="str">
        <f>IF(ISBLANK('INPUT | Operations'!$C1304),"",'INPUT | Operations'!$C1304)</f>
        <v/>
      </c>
      <c r="F1299" s="123" t="str">
        <f t="shared" si="100"/>
        <v/>
      </c>
      <c r="G1299" s="49" t="str">
        <f t="shared" si="100"/>
        <v/>
      </c>
      <c r="H1299" s="49" t="str">
        <f t="shared" si="100"/>
        <v/>
      </c>
      <c r="I1299" s="49" t="str">
        <f t="shared" si="100"/>
        <v/>
      </c>
      <c r="J1299" s="49" t="str">
        <f t="shared" si="100"/>
        <v/>
      </c>
      <c r="K1299" s="50" t="str">
        <f t="shared" si="100"/>
        <v/>
      </c>
      <c r="L1299" s="49" t="str">
        <f t="shared" si="97"/>
        <v/>
      </c>
      <c r="M1299" s="49" t="str">
        <f t="shared" si="97"/>
        <v/>
      </c>
      <c r="N1299" s="49" t="str">
        <f t="shared" si="97"/>
        <v/>
      </c>
      <c r="O1299" s="49" t="str">
        <f t="shared" si="98"/>
        <v/>
      </c>
      <c r="P1299" s="49" t="str">
        <f t="shared" si="99"/>
        <v/>
      </c>
      <c r="Q1299" s="49" t="str">
        <f t="shared" si="99"/>
        <v/>
      </c>
      <c r="R1299" s="50" t="str">
        <f t="shared" si="99"/>
        <v/>
      </c>
      <c r="S1299" s="10"/>
    </row>
    <row r="1300" spans="1:19" x14ac:dyDescent="0.25">
      <c r="A1300" s="10"/>
      <c r="B1300" s="4" t="str">
        <f>'CALC | Main Engine'!$B1300</f>
        <v/>
      </c>
      <c r="C1300" s="5" t="str">
        <f>'CALC | Main Engine'!$E1300</f>
        <v/>
      </c>
      <c r="D1300" s="27" t="str">
        <f>IF(ISBLANK('INPUT | Operations'!$C1305),"",'INPUT | Operations'!$C1304)</f>
        <v/>
      </c>
      <c r="E1300" s="32" t="str">
        <f>IF(ISBLANK('INPUT | Operations'!$C1305),"",'INPUT | Operations'!$C1305)</f>
        <v/>
      </c>
      <c r="F1300" s="123" t="str">
        <f t="shared" si="100"/>
        <v/>
      </c>
      <c r="G1300" s="49" t="str">
        <f t="shared" si="100"/>
        <v/>
      </c>
      <c r="H1300" s="49" t="str">
        <f t="shared" si="100"/>
        <v/>
      </c>
      <c r="I1300" s="49" t="str">
        <f t="shared" si="100"/>
        <v/>
      </c>
      <c r="J1300" s="49" t="str">
        <f t="shared" si="100"/>
        <v/>
      </c>
      <c r="K1300" s="50" t="str">
        <f t="shared" si="100"/>
        <v/>
      </c>
      <c r="L1300" s="49" t="str">
        <f t="shared" si="97"/>
        <v/>
      </c>
      <c r="M1300" s="49" t="str">
        <f t="shared" si="97"/>
        <v/>
      </c>
      <c r="N1300" s="49" t="str">
        <f t="shared" si="97"/>
        <v/>
      </c>
      <c r="O1300" s="49" t="str">
        <f t="shared" si="98"/>
        <v/>
      </c>
      <c r="P1300" s="49" t="str">
        <f t="shared" si="99"/>
        <v/>
      </c>
      <c r="Q1300" s="49" t="str">
        <f t="shared" si="99"/>
        <v/>
      </c>
      <c r="R1300" s="50" t="str">
        <f t="shared" si="99"/>
        <v/>
      </c>
      <c r="S1300" s="10"/>
    </row>
    <row r="1301" spans="1:19" x14ac:dyDescent="0.25">
      <c r="A1301" s="10"/>
      <c r="B1301" s="4" t="str">
        <f>'CALC | Main Engine'!$B1301</f>
        <v/>
      </c>
      <c r="C1301" s="5" t="str">
        <f>'CALC | Main Engine'!$E1301</f>
        <v/>
      </c>
      <c r="D1301" s="27" t="str">
        <f>IF(ISBLANK('INPUT | Operations'!$C1306),"",'INPUT | Operations'!$C1305)</f>
        <v/>
      </c>
      <c r="E1301" s="32" t="str">
        <f>IF(ISBLANK('INPUT | Operations'!$C1306),"",'INPUT | Operations'!$C1306)</f>
        <v/>
      </c>
      <c r="F1301" s="123" t="str">
        <f t="shared" si="100"/>
        <v/>
      </c>
      <c r="G1301" s="49" t="str">
        <f t="shared" si="100"/>
        <v/>
      </c>
      <c r="H1301" s="49" t="str">
        <f t="shared" si="100"/>
        <v/>
      </c>
      <c r="I1301" s="49" t="str">
        <f t="shared" si="100"/>
        <v/>
      </c>
      <c r="J1301" s="49" t="str">
        <f t="shared" si="100"/>
        <v/>
      </c>
      <c r="K1301" s="50" t="str">
        <f t="shared" si="100"/>
        <v/>
      </c>
      <c r="L1301" s="49" t="str">
        <f t="shared" si="97"/>
        <v/>
      </c>
      <c r="M1301" s="49" t="str">
        <f t="shared" si="97"/>
        <v/>
      </c>
      <c r="N1301" s="49" t="str">
        <f t="shared" si="97"/>
        <v/>
      </c>
      <c r="O1301" s="49" t="str">
        <f t="shared" si="98"/>
        <v/>
      </c>
      <c r="P1301" s="49" t="str">
        <f t="shared" si="99"/>
        <v/>
      </c>
      <c r="Q1301" s="49" t="str">
        <f t="shared" si="99"/>
        <v/>
      </c>
      <c r="R1301" s="50" t="str">
        <f t="shared" si="99"/>
        <v/>
      </c>
      <c r="S1301" s="10"/>
    </row>
    <row r="1302" spans="1:19" x14ac:dyDescent="0.25">
      <c r="A1302" s="10"/>
      <c r="B1302" s="4" t="str">
        <f>'CALC | Main Engine'!$B1302</f>
        <v/>
      </c>
      <c r="C1302" s="5" t="str">
        <f>'CALC | Main Engine'!$E1302</f>
        <v/>
      </c>
      <c r="D1302" s="27" t="str">
        <f>IF(ISBLANK('INPUT | Operations'!$C1307),"",'INPUT | Operations'!$C1306)</f>
        <v/>
      </c>
      <c r="E1302" s="32" t="str">
        <f>IF(ISBLANK('INPUT | Operations'!$C1307),"",'INPUT | Operations'!$C1307)</f>
        <v/>
      </c>
      <c r="F1302" s="123" t="str">
        <f t="shared" si="100"/>
        <v/>
      </c>
      <c r="G1302" s="49" t="str">
        <f t="shared" si="100"/>
        <v/>
      </c>
      <c r="H1302" s="49" t="str">
        <f t="shared" si="100"/>
        <v/>
      </c>
      <c r="I1302" s="49" t="str">
        <f t="shared" si="100"/>
        <v/>
      </c>
      <c r="J1302" s="49" t="str">
        <f t="shared" si="100"/>
        <v/>
      </c>
      <c r="K1302" s="50" t="str">
        <f t="shared" si="100"/>
        <v/>
      </c>
      <c r="L1302" s="49" t="str">
        <f t="shared" si="97"/>
        <v/>
      </c>
      <c r="M1302" s="49" t="str">
        <f t="shared" si="97"/>
        <v/>
      </c>
      <c r="N1302" s="49" t="str">
        <f t="shared" si="97"/>
        <v/>
      </c>
      <c r="O1302" s="49" t="str">
        <f t="shared" si="98"/>
        <v/>
      </c>
      <c r="P1302" s="49" t="str">
        <f t="shared" si="99"/>
        <v/>
      </c>
      <c r="Q1302" s="49" t="str">
        <f t="shared" si="99"/>
        <v/>
      </c>
      <c r="R1302" s="50" t="str">
        <f t="shared" si="99"/>
        <v/>
      </c>
      <c r="S1302" s="10"/>
    </row>
    <row r="1303" spans="1:19" x14ac:dyDescent="0.25">
      <c r="A1303" s="10"/>
      <c r="B1303" s="4" t="str">
        <f>'CALC | Main Engine'!$B1303</f>
        <v/>
      </c>
      <c r="C1303" s="5" t="str">
        <f>'CALC | Main Engine'!$E1303</f>
        <v/>
      </c>
      <c r="D1303" s="27" t="str">
        <f>IF(ISBLANK('INPUT | Operations'!$C1308),"",'INPUT | Operations'!$C1307)</f>
        <v/>
      </c>
      <c r="E1303" s="32" t="str">
        <f>IF(ISBLANK('INPUT | Operations'!$C1308),"",'INPUT | Operations'!$C1308)</f>
        <v/>
      </c>
      <c r="F1303" s="123" t="str">
        <f t="shared" si="100"/>
        <v/>
      </c>
      <c r="G1303" s="49" t="str">
        <f t="shared" si="100"/>
        <v/>
      </c>
      <c r="H1303" s="49" t="str">
        <f t="shared" si="100"/>
        <v/>
      </c>
      <c r="I1303" s="49" t="str">
        <f t="shared" si="100"/>
        <v/>
      </c>
      <c r="J1303" s="49" t="str">
        <f t="shared" si="100"/>
        <v/>
      </c>
      <c r="K1303" s="50" t="str">
        <f t="shared" si="100"/>
        <v/>
      </c>
      <c r="L1303" s="49" t="str">
        <f t="shared" si="97"/>
        <v/>
      </c>
      <c r="M1303" s="49" t="str">
        <f t="shared" si="97"/>
        <v/>
      </c>
      <c r="N1303" s="49" t="str">
        <f t="shared" si="97"/>
        <v/>
      </c>
      <c r="O1303" s="49" t="str">
        <f t="shared" si="98"/>
        <v/>
      </c>
      <c r="P1303" s="49" t="str">
        <f t="shared" si="99"/>
        <v/>
      </c>
      <c r="Q1303" s="49" t="str">
        <f t="shared" si="99"/>
        <v/>
      </c>
      <c r="R1303" s="50" t="str">
        <f t="shared" si="99"/>
        <v/>
      </c>
      <c r="S1303" s="10"/>
    </row>
    <row r="1304" spans="1:19" x14ac:dyDescent="0.25">
      <c r="A1304" s="10"/>
      <c r="B1304" s="4" t="str">
        <f>'CALC | Main Engine'!$B1304</f>
        <v/>
      </c>
      <c r="C1304" s="5" t="str">
        <f>'CALC | Main Engine'!$E1304</f>
        <v/>
      </c>
      <c r="D1304" s="27" t="str">
        <f>IF(ISBLANK('INPUT | Operations'!$C1309),"",'INPUT | Operations'!$C1308)</f>
        <v/>
      </c>
      <c r="E1304" s="32" t="str">
        <f>IF(ISBLANK('INPUT | Operations'!$C1309),"",'INPUT | Operations'!$C1309)</f>
        <v/>
      </c>
      <c r="F1304" s="123" t="str">
        <f t="shared" si="100"/>
        <v/>
      </c>
      <c r="G1304" s="49" t="str">
        <f t="shared" si="100"/>
        <v/>
      </c>
      <c r="H1304" s="49" t="str">
        <f t="shared" si="100"/>
        <v/>
      </c>
      <c r="I1304" s="49" t="str">
        <f t="shared" si="100"/>
        <v/>
      </c>
      <c r="J1304" s="49" t="str">
        <f t="shared" si="100"/>
        <v/>
      </c>
      <c r="K1304" s="50" t="str">
        <f t="shared" si="100"/>
        <v/>
      </c>
      <c r="L1304" s="49" t="str">
        <f t="shared" si="97"/>
        <v/>
      </c>
      <c r="M1304" s="49" t="str">
        <f t="shared" si="97"/>
        <v/>
      </c>
      <c r="N1304" s="49" t="str">
        <f t="shared" si="97"/>
        <v/>
      </c>
      <c r="O1304" s="49" t="str">
        <f t="shared" si="98"/>
        <v/>
      </c>
      <c r="P1304" s="49" t="str">
        <f t="shared" si="99"/>
        <v/>
      </c>
      <c r="Q1304" s="49" t="str">
        <f t="shared" si="99"/>
        <v/>
      </c>
      <c r="R1304" s="50" t="str">
        <f t="shared" si="99"/>
        <v/>
      </c>
      <c r="S1304" s="10"/>
    </row>
    <row r="1305" spans="1:19" x14ac:dyDescent="0.25">
      <c r="A1305" s="10"/>
      <c r="B1305" s="4" t="str">
        <f>'CALC | Main Engine'!$B1305</f>
        <v/>
      </c>
      <c r="C1305" s="5" t="str">
        <f>'CALC | Main Engine'!$E1305</f>
        <v/>
      </c>
      <c r="D1305" s="27" t="str">
        <f>IF(ISBLANK('INPUT | Operations'!$C1310),"",'INPUT | Operations'!$C1309)</f>
        <v/>
      </c>
      <c r="E1305" s="32" t="str">
        <f>IF(ISBLANK('INPUT | Operations'!$C1310),"",'INPUT | Operations'!$C1310)</f>
        <v/>
      </c>
      <c r="F1305" s="123" t="str">
        <f t="shared" si="100"/>
        <v/>
      </c>
      <c r="G1305" s="49" t="str">
        <f t="shared" si="100"/>
        <v/>
      </c>
      <c r="H1305" s="49" t="str">
        <f t="shared" si="100"/>
        <v/>
      </c>
      <c r="I1305" s="49" t="str">
        <f t="shared" si="100"/>
        <v/>
      </c>
      <c r="J1305" s="49" t="str">
        <f t="shared" si="100"/>
        <v/>
      </c>
      <c r="K1305" s="50" t="str">
        <f t="shared" si="100"/>
        <v/>
      </c>
      <c r="L1305" s="49" t="str">
        <f t="shared" si="97"/>
        <v/>
      </c>
      <c r="M1305" s="49" t="str">
        <f t="shared" si="97"/>
        <v/>
      </c>
      <c r="N1305" s="49" t="str">
        <f t="shared" si="97"/>
        <v/>
      </c>
      <c r="O1305" s="49" t="str">
        <f t="shared" si="98"/>
        <v/>
      </c>
      <c r="P1305" s="49" t="str">
        <f t="shared" si="99"/>
        <v/>
      </c>
      <c r="Q1305" s="49" t="str">
        <f t="shared" si="99"/>
        <v/>
      </c>
      <c r="R1305" s="50" t="str">
        <f t="shared" si="99"/>
        <v/>
      </c>
      <c r="S1305" s="10"/>
    </row>
    <row r="1306" spans="1:19" x14ac:dyDescent="0.25">
      <c r="A1306" s="10"/>
      <c r="B1306" s="4" t="str">
        <f>'CALC | Main Engine'!$B1306</f>
        <v/>
      </c>
      <c r="C1306" s="5" t="str">
        <f>'CALC | Main Engine'!$E1306</f>
        <v/>
      </c>
      <c r="D1306" s="27" t="str">
        <f>IF(ISBLANK('INPUT | Operations'!$C1311),"",'INPUT | Operations'!$C1310)</f>
        <v/>
      </c>
      <c r="E1306" s="32" t="str">
        <f>IF(ISBLANK('INPUT | Operations'!$C1311),"",'INPUT | Operations'!$C1311)</f>
        <v/>
      </c>
      <c r="F1306" s="123" t="str">
        <f t="shared" si="100"/>
        <v/>
      </c>
      <c r="G1306" s="49" t="str">
        <f t="shared" si="100"/>
        <v/>
      </c>
      <c r="H1306" s="49" t="str">
        <f t="shared" si="100"/>
        <v/>
      </c>
      <c r="I1306" s="49" t="str">
        <f t="shared" si="100"/>
        <v/>
      </c>
      <c r="J1306" s="49" t="str">
        <f t="shared" si="100"/>
        <v/>
      </c>
      <c r="K1306" s="50" t="str">
        <f t="shared" si="100"/>
        <v/>
      </c>
      <c r="L1306" s="49" t="str">
        <f t="shared" si="97"/>
        <v/>
      </c>
      <c r="M1306" s="49" t="str">
        <f t="shared" si="97"/>
        <v/>
      </c>
      <c r="N1306" s="49" t="str">
        <f t="shared" si="97"/>
        <v/>
      </c>
      <c r="O1306" s="49" t="str">
        <f t="shared" si="98"/>
        <v/>
      </c>
      <c r="P1306" s="49" t="str">
        <f t="shared" si="99"/>
        <v/>
      </c>
      <c r="Q1306" s="49" t="str">
        <f t="shared" si="99"/>
        <v/>
      </c>
      <c r="R1306" s="50" t="str">
        <f t="shared" si="99"/>
        <v/>
      </c>
      <c r="S1306" s="10"/>
    </row>
    <row r="1307" spans="1:19" x14ac:dyDescent="0.25">
      <c r="A1307" s="10"/>
      <c r="B1307" s="4" t="str">
        <f>'CALC | Main Engine'!$B1307</f>
        <v/>
      </c>
      <c r="C1307" s="5" t="str">
        <f>'CALC | Main Engine'!$E1307</f>
        <v/>
      </c>
      <c r="D1307" s="27" t="str">
        <f>IF(ISBLANK('INPUT | Operations'!$C1312),"",'INPUT | Operations'!$C1311)</f>
        <v/>
      </c>
      <c r="E1307" s="32" t="str">
        <f>IF(ISBLANK('INPUT | Operations'!$C1312),"",'INPUT | Operations'!$C1312)</f>
        <v/>
      </c>
      <c r="F1307" s="123" t="str">
        <f t="shared" si="100"/>
        <v/>
      </c>
      <c r="G1307" s="49" t="str">
        <f t="shared" si="100"/>
        <v/>
      </c>
      <c r="H1307" s="49" t="str">
        <f t="shared" si="100"/>
        <v/>
      </c>
      <c r="I1307" s="49" t="str">
        <f t="shared" si="100"/>
        <v/>
      </c>
      <c r="J1307" s="49" t="str">
        <f t="shared" si="100"/>
        <v/>
      </c>
      <c r="K1307" s="50" t="str">
        <f t="shared" si="100"/>
        <v/>
      </c>
      <c r="L1307" s="49" t="str">
        <f t="shared" si="97"/>
        <v/>
      </c>
      <c r="M1307" s="49" t="str">
        <f t="shared" si="97"/>
        <v/>
      </c>
      <c r="N1307" s="49" t="str">
        <f t="shared" si="97"/>
        <v/>
      </c>
      <c r="O1307" s="49" t="str">
        <f t="shared" si="98"/>
        <v/>
      </c>
      <c r="P1307" s="49" t="str">
        <f t="shared" si="99"/>
        <v/>
      </c>
      <c r="Q1307" s="49" t="str">
        <f t="shared" si="99"/>
        <v/>
      </c>
      <c r="R1307" s="50" t="str">
        <f t="shared" si="99"/>
        <v/>
      </c>
      <c r="S1307" s="10"/>
    </row>
    <row r="1308" spans="1:19" x14ac:dyDescent="0.25">
      <c r="A1308" s="10"/>
      <c r="B1308" s="4" t="str">
        <f>'CALC | Main Engine'!$B1308</f>
        <v/>
      </c>
      <c r="C1308" s="5" t="str">
        <f>'CALC | Main Engine'!$E1308</f>
        <v/>
      </c>
      <c r="D1308" s="27" t="str">
        <f>IF(ISBLANK('INPUT | Operations'!$C1313),"",'INPUT | Operations'!$C1312)</f>
        <v/>
      </c>
      <c r="E1308" s="32" t="str">
        <f>IF(ISBLANK('INPUT | Operations'!$C1313),"",'INPUT | Operations'!$C1313)</f>
        <v/>
      </c>
      <c r="F1308" s="123" t="str">
        <f t="shared" si="100"/>
        <v/>
      </c>
      <c r="G1308" s="49" t="str">
        <f t="shared" si="100"/>
        <v/>
      </c>
      <c r="H1308" s="49" t="str">
        <f t="shared" si="100"/>
        <v/>
      </c>
      <c r="I1308" s="49" t="str">
        <f t="shared" si="100"/>
        <v/>
      </c>
      <c r="J1308" s="49" t="str">
        <f t="shared" si="100"/>
        <v/>
      </c>
      <c r="K1308" s="50" t="str">
        <f t="shared" si="100"/>
        <v/>
      </c>
      <c r="L1308" s="49" t="str">
        <f t="shared" si="97"/>
        <v/>
      </c>
      <c r="M1308" s="49" t="str">
        <f t="shared" si="97"/>
        <v/>
      </c>
      <c r="N1308" s="49" t="str">
        <f t="shared" si="97"/>
        <v/>
      </c>
      <c r="O1308" s="49" t="str">
        <f t="shared" si="98"/>
        <v/>
      </c>
      <c r="P1308" s="49" t="str">
        <f t="shared" si="99"/>
        <v/>
      </c>
      <c r="Q1308" s="49" t="str">
        <f t="shared" si="99"/>
        <v/>
      </c>
      <c r="R1308" s="50" t="str">
        <f t="shared" si="99"/>
        <v/>
      </c>
      <c r="S1308" s="10"/>
    </row>
    <row r="1309" spans="1:19" x14ac:dyDescent="0.25">
      <c r="A1309" s="10"/>
      <c r="B1309" s="4" t="str">
        <f>'CALC | Main Engine'!$B1309</f>
        <v/>
      </c>
      <c r="C1309" s="5" t="str">
        <f>'CALC | Main Engine'!$E1309</f>
        <v/>
      </c>
      <c r="D1309" s="27" t="str">
        <f>IF(ISBLANK('INPUT | Operations'!$C1314),"",'INPUT | Operations'!$C1313)</f>
        <v/>
      </c>
      <c r="E1309" s="32" t="str">
        <f>IF(ISBLANK('INPUT | Operations'!$C1314),"",'INPUT | Operations'!$C1314)</f>
        <v/>
      </c>
      <c r="F1309" s="123" t="str">
        <f t="shared" si="100"/>
        <v/>
      </c>
      <c r="G1309" s="49" t="str">
        <f t="shared" si="100"/>
        <v/>
      </c>
      <c r="H1309" s="49" t="str">
        <f t="shared" si="100"/>
        <v/>
      </c>
      <c r="I1309" s="49" t="str">
        <f t="shared" si="100"/>
        <v/>
      </c>
      <c r="J1309" s="49" t="str">
        <f t="shared" si="100"/>
        <v/>
      </c>
      <c r="K1309" s="50" t="str">
        <f t="shared" si="100"/>
        <v/>
      </c>
      <c r="L1309" s="49" t="str">
        <f t="shared" si="97"/>
        <v/>
      </c>
      <c r="M1309" s="49" t="str">
        <f t="shared" si="97"/>
        <v/>
      </c>
      <c r="N1309" s="49" t="str">
        <f t="shared" si="97"/>
        <v/>
      </c>
      <c r="O1309" s="49" t="str">
        <f t="shared" si="98"/>
        <v/>
      </c>
      <c r="P1309" s="49" t="str">
        <f t="shared" si="99"/>
        <v/>
      </c>
      <c r="Q1309" s="49" t="str">
        <f t="shared" si="99"/>
        <v/>
      </c>
      <c r="R1309" s="50" t="str">
        <f t="shared" si="99"/>
        <v/>
      </c>
      <c r="S1309" s="10"/>
    </row>
    <row r="1310" spans="1:19" x14ac:dyDescent="0.25">
      <c r="A1310" s="10"/>
      <c r="B1310" s="4" t="str">
        <f>'CALC | Main Engine'!$B1310</f>
        <v/>
      </c>
      <c r="C1310" s="5" t="str">
        <f>'CALC | Main Engine'!$E1310</f>
        <v/>
      </c>
      <c r="D1310" s="27" t="str">
        <f>IF(ISBLANK('INPUT | Operations'!$C1315),"",'INPUT | Operations'!$C1314)</f>
        <v/>
      </c>
      <c r="E1310" s="32" t="str">
        <f>IF(ISBLANK('INPUT | Operations'!$C1315),"",'INPUT | Operations'!$C1315)</f>
        <v/>
      </c>
      <c r="F1310" s="123" t="str">
        <f t="shared" si="100"/>
        <v/>
      </c>
      <c r="G1310" s="49" t="str">
        <f t="shared" si="100"/>
        <v/>
      </c>
      <c r="H1310" s="49" t="str">
        <f t="shared" si="100"/>
        <v/>
      </c>
      <c r="I1310" s="49" t="str">
        <f t="shared" si="100"/>
        <v/>
      </c>
      <c r="J1310" s="49" t="str">
        <f t="shared" si="100"/>
        <v/>
      </c>
      <c r="K1310" s="50" t="str">
        <f t="shared" si="100"/>
        <v/>
      </c>
      <c r="L1310" s="49" t="str">
        <f t="shared" si="97"/>
        <v/>
      </c>
      <c r="M1310" s="49" t="str">
        <f t="shared" si="97"/>
        <v/>
      </c>
      <c r="N1310" s="49" t="str">
        <f t="shared" si="97"/>
        <v/>
      </c>
      <c r="O1310" s="49" t="str">
        <f t="shared" si="98"/>
        <v/>
      </c>
      <c r="P1310" s="49" t="str">
        <f t="shared" si="99"/>
        <v/>
      </c>
      <c r="Q1310" s="49" t="str">
        <f t="shared" si="99"/>
        <v/>
      </c>
      <c r="R1310" s="50" t="str">
        <f t="shared" si="99"/>
        <v/>
      </c>
      <c r="S1310" s="10"/>
    </row>
    <row r="1311" spans="1:19" x14ac:dyDescent="0.25">
      <c r="A1311" s="10"/>
      <c r="B1311" s="4" t="str">
        <f>'CALC | Main Engine'!$B1311</f>
        <v/>
      </c>
      <c r="C1311" s="5" t="str">
        <f>'CALC | Main Engine'!$E1311</f>
        <v/>
      </c>
      <c r="D1311" s="27" t="str">
        <f>IF(ISBLANK('INPUT | Operations'!$C1316),"",'INPUT | Operations'!$C1315)</f>
        <v/>
      </c>
      <c r="E1311" s="32" t="str">
        <f>IF(ISBLANK('INPUT | Operations'!$C1316),"",'INPUT | Operations'!$C1316)</f>
        <v/>
      </c>
      <c r="F1311" s="123" t="str">
        <f t="shared" si="100"/>
        <v/>
      </c>
      <c r="G1311" s="49" t="str">
        <f t="shared" si="100"/>
        <v/>
      </c>
      <c r="H1311" s="49" t="str">
        <f t="shared" si="100"/>
        <v/>
      </c>
      <c r="I1311" s="49" t="str">
        <f t="shared" si="100"/>
        <v/>
      </c>
      <c r="J1311" s="49" t="str">
        <f t="shared" si="100"/>
        <v/>
      </c>
      <c r="K1311" s="50" t="str">
        <f t="shared" si="100"/>
        <v/>
      </c>
      <c r="L1311" s="49" t="str">
        <f t="shared" si="97"/>
        <v/>
      </c>
      <c r="M1311" s="49" t="str">
        <f t="shared" si="97"/>
        <v/>
      </c>
      <c r="N1311" s="49" t="str">
        <f t="shared" si="97"/>
        <v/>
      </c>
      <c r="O1311" s="49" t="str">
        <f t="shared" si="98"/>
        <v/>
      </c>
      <c r="P1311" s="49" t="str">
        <f t="shared" si="99"/>
        <v/>
      </c>
      <c r="Q1311" s="49" t="str">
        <f t="shared" si="99"/>
        <v/>
      </c>
      <c r="R1311" s="50" t="str">
        <f t="shared" si="99"/>
        <v/>
      </c>
      <c r="S1311" s="10"/>
    </row>
    <row r="1312" spans="1:19" x14ac:dyDescent="0.25">
      <c r="A1312" s="10"/>
      <c r="B1312" s="4" t="str">
        <f>'CALC | Main Engine'!$B1312</f>
        <v/>
      </c>
      <c r="C1312" s="5" t="str">
        <f>'CALC | Main Engine'!$E1312</f>
        <v/>
      </c>
      <c r="D1312" s="27" t="str">
        <f>IF(ISBLANK('INPUT | Operations'!$C1317),"",'INPUT | Operations'!$C1316)</f>
        <v/>
      </c>
      <c r="E1312" s="32" t="str">
        <f>IF(ISBLANK('INPUT | Operations'!$C1317),"",'INPUT | Operations'!$C1317)</f>
        <v/>
      </c>
      <c r="F1312" s="123" t="str">
        <f t="shared" si="100"/>
        <v/>
      </c>
      <c r="G1312" s="49" t="str">
        <f t="shared" si="100"/>
        <v/>
      </c>
      <c r="H1312" s="49" t="str">
        <f t="shared" si="100"/>
        <v/>
      </c>
      <c r="I1312" s="49" t="str">
        <f t="shared" si="100"/>
        <v/>
      </c>
      <c r="J1312" s="49" t="str">
        <f t="shared" si="100"/>
        <v/>
      </c>
      <c r="K1312" s="50" t="str">
        <f t="shared" si="100"/>
        <v/>
      </c>
      <c r="L1312" s="49" t="str">
        <f t="shared" si="97"/>
        <v/>
      </c>
      <c r="M1312" s="49" t="str">
        <f t="shared" si="97"/>
        <v/>
      </c>
      <c r="N1312" s="49" t="str">
        <f t="shared" si="97"/>
        <v/>
      </c>
      <c r="O1312" s="49" t="str">
        <f t="shared" si="98"/>
        <v/>
      </c>
      <c r="P1312" s="49" t="str">
        <f t="shared" si="99"/>
        <v/>
      </c>
      <c r="Q1312" s="49" t="str">
        <f t="shared" si="99"/>
        <v/>
      </c>
      <c r="R1312" s="50" t="str">
        <f t="shared" si="99"/>
        <v/>
      </c>
      <c r="S1312" s="10"/>
    </row>
    <row r="1313" spans="1:19" x14ac:dyDescent="0.25">
      <c r="A1313" s="10"/>
      <c r="B1313" s="4" t="str">
        <f>'CALC | Main Engine'!$B1313</f>
        <v/>
      </c>
      <c r="C1313" s="5" t="str">
        <f>'CALC | Main Engine'!$E1313</f>
        <v/>
      </c>
      <c r="D1313" s="27" t="str">
        <f>IF(ISBLANK('INPUT | Operations'!$C1318),"",'INPUT | Operations'!$C1317)</f>
        <v/>
      </c>
      <c r="E1313" s="32" t="str">
        <f>IF(ISBLANK('INPUT | Operations'!$C1318),"",'INPUT | Operations'!$C1318)</f>
        <v/>
      </c>
      <c r="F1313" s="123" t="str">
        <f t="shared" si="100"/>
        <v/>
      </c>
      <c r="G1313" s="49" t="str">
        <f t="shared" si="100"/>
        <v/>
      </c>
      <c r="H1313" s="49" t="str">
        <f t="shared" si="100"/>
        <v/>
      </c>
      <c r="I1313" s="49" t="str">
        <f t="shared" si="100"/>
        <v/>
      </c>
      <c r="J1313" s="49" t="str">
        <f t="shared" si="100"/>
        <v/>
      </c>
      <c r="K1313" s="50" t="str">
        <f t="shared" si="100"/>
        <v/>
      </c>
      <c r="L1313" s="49" t="str">
        <f t="shared" si="97"/>
        <v/>
      </c>
      <c r="M1313" s="49" t="str">
        <f t="shared" si="97"/>
        <v/>
      </c>
      <c r="N1313" s="49" t="str">
        <f t="shared" si="97"/>
        <v/>
      </c>
      <c r="O1313" s="49" t="str">
        <f t="shared" si="98"/>
        <v/>
      </c>
      <c r="P1313" s="49" t="str">
        <f t="shared" si="99"/>
        <v/>
      </c>
      <c r="Q1313" s="49" t="str">
        <f t="shared" si="99"/>
        <v/>
      </c>
      <c r="R1313" s="50" t="str">
        <f t="shared" si="99"/>
        <v/>
      </c>
      <c r="S1313" s="10"/>
    </row>
    <row r="1314" spans="1:19" x14ac:dyDescent="0.25">
      <c r="A1314" s="10"/>
      <c r="B1314" s="4" t="str">
        <f>'CALC | Main Engine'!$B1314</f>
        <v/>
      </c>
      <c r="C1314" s="5" t="str">
        <f>'CALC | Main Engine'!$E1314</f>
        <v/>
      </c>
      <c r="D1314" s="27" t="str">
        <f>IF(ISBLANK('INPUT | Operations'!$C1319),"",'INPUT | Operations'!$C1318)</f>
        <v/>
      </c>
      <c r="E1314" s="32" t="str">
        <f>IF(ISBLANK('INPUT | Operations'!$C1319),"",'INPUT | Operations'!$C1319)</f>
        <v/>
      </c>
      <c r="F1314" s="123" t="str">
        <f t="shared" si="100"/>
        <v/>
      </c>
      <c r="G1314" s="49" t="str">
        <f t="shared" si="100"/>
        <v/>
      </c>
      <c r="H1314" s="49" t="str">
        <f t="shared" si="100"/>
        <v/>
      </c>
      <c r="I1314" s="49" t="str">
        <f t="shared" si="100"/>
        <v/>
      </c>
      <c r="J1314" s="49" t="str">
        <f t="shared" si="100"/>
        <v/>
      </c>
      <c r="K1314" s="50" t="str">
        <f t="shared" si="100"/>
        <v/>
      </c>
      <c r="L1314" s="49" t="str">
        <f t="shared" si="97"/>
        <v/>
      </c>
      <c r="M1314" s="49" t="str">
        <f t="shared" si="97"/>
        <v/>
      </c>
      <c r="N1314" s="49" t="str">
        <f t="shared" si="97"/>
        <v/>
      </c>
      <c r="O1314" s="49" t="str">
        <f t="shared" si="98"/>
        <v/>
      </c>
      <c r="P1314" s="49" t="str">
        <f t="shared" si="99"/>
        <v/>
      </c>
      <c r="Q1314" s="49" t="str">
        <f t="shared" si="99"/>
        <v/>
      </c>
      <c r="R1314" s="50" t="str">
        <f t="shared" si="99"/>
        <v/>
      </c>
      <c r="S1314" s="10"/>
    </row>
    <row r="1315" spans="1:19" x14ac:dyDescent="0.25">
      <c r="A1315" s="10"/>
      <c r="B1315" s="4" t="str">
        <f>'CALC | Main Engine'!$B1315</f>
        <v/>
      </c>
      <c r="C1315" s="5" t="str">
        <f>'CALC | Main Engine'!$E1315</f>
        <v/>
      </c>
      <c r="D1315" s="27" t="str">
        <f>IF(ISBLANK('INPUT | Operations'!$C1320),"",'INPUT | Operations'!$C1319)</f>
        <v/>
      </c>
      <c r="E1315" s="32" t="str">
        <f>IF(ISBLANK('INPUT | Operations'!$C1320),"",'INPUT | Operations'!$C1320)</f>
        <v/>
      </c>
      <c r="F1315" s="123" t="str">
        <f t="shared" si="100"/>
        <v/>
      </c>
      <c r="G1315" s="49" t="str">
        <f t="shared" si="100"/>
        <v/>
      </c>
      <c r="H1315" s="49" t="str">
        <f t="shared" si="100"/>
        <v/>
      </c>
      <c r="I1315" s="49" t="str">
        <f t="shared" si="100"/>
        <v/>
      </c>
      <c r="J1315" s="49" t="str">
        <f t="shared" si="100"/>
        <v/>
      </c>
      <c r="K1315" s="50" t="str">
        <f t="shared" si="100"/>
        <v/>
      </c>
      <c r="L1315" s="49" t="str">
        <f t="shared" si="97"/>
        <v/>
      </c>
      <c r="M1315" s="49" t="str">
        <f t="shared" si="97"/>
        <v/>
      </c>
      <c r="N1315" s="49" t="str">
        <f t="shared" si="97"/>
        <v/>
      </c>
      <c r="O1315" s="49" t="str">
        <f t="shared" si="98"/>
        <v/>
      </c>
      <c r="P1315" s="49" t="str">
        <f t="shared" si="99"/>
        <v/>
      </c>
      <c r="Q1315" s="49" t="str">
        <f t="shared" si="99"/>
        <v/>
      </c>
      <c r="R1315" s="50" t="str">
        <f t="shared" si="99"/>
        <v/>
      </c>
      <c r="S1315" s="10"/>
    </row>
    <row r="1316" spans="1:19" x14ac:dyDescent="0.25">
      <c r="A1316" s="10"/>
      <c r="B1316" s="4" t="str">
        <f>'CALC | Main Engine'!$B1316</f>
        <v/>
      </c>
      <c r="C1316" s="5" t="str">
        <f>'CALC | Main Engine'!$E1316</f>
        <v/>
      </c>
      <c r="D1316" s="27" t="str">
        <f>IF(ISBLANK('INPUT | Operations'!$C1321),"",'INPUT | Operations'!$C1320)</f>
        <v/>
      </c>
      <c r="E1316" s="32" t="str">
        <f>IF(ISBLANK('INPUT | Operations'!$C1321),"",'INPUT | Operations'!$C1321)</f>
        <v/>
      </c>
      <c r="F1316" s="123" t="str">
        <f t="shared" si="100"/>
        <v/>
      </c>
      <c r="G1316" s="49" t="str">
        <f t="shared" si="100"/>
        <v/>
      </c>
      <c r="H1316" s="49" t="str">
        <f t="shared" si="100"/>
        <v/>
      </c>
      <c r="I1316" s="49" t="str">
        <f t="shared" si="100"/>
        <v/>
      </c>
      <c r="J1316" s="49" t="str">
        <f t="shared" si="100"/>
        <v/>
      </c>
      <c r="K1316" s="50" t="str">
        <f t="shared" si="100"/>
        <v/>
      </c>
      <c r="L1316" s="49" t="str">
        <f t="shared" si="97"/>
        <v/>
      </c>
      <c r="M1316" s="49" t="str">
        <f t="shared" si="97"/>
        <v/>
      </c>
      <c r="N1316" s="49" t="str">
        <f t="shared" si="97"/>
        <v/>
      </c>
      <c r="O1316" s="49" t="str">
        <f t="shared" si="98"/>
        <v/>
      </c>
      <c r="P1316" s="49" t="str">
        <f t="shared" si="99"/>
        <v/>
      </c>
      <c r="Q1316" s="49" t="str">
        <f t="shared" si="99"/>
        <v/>
      </c>
      <c r="R1316" s="50" t="str">
        <f t="shared" si="99"/>
        <v/>
      </c>
      <c r="S1316" s="10"/>
    </row>
    <row r="1317" spans="1:19" x14ac:dyDescent="0.25">
      <c r="A1317" s="10"/>
      <c r="B1317" s="4" t="str">
        <f>'CALC | Main Engine'!$B1317</f>
        <v/>
      </c>
      <c r="C1317" s="5" t="str">
        <f>'CALC | Main Engine'!$E1317</f>
        <v/>
      </c>
      <c r="D1317" s="27" t="str">
        <f>IF(ISBLANK('INPUT | Operations'!$C1322),"",'INPUT | Operations'!$C1321)</f>
        <v/>
      </c>
      <c r="E1317" s="32" t="str">
        <f>IF(ISBLANK('INPUT | Operations'!$C1322),"",'INPUT | Operations'!$C1322)</f>
        <v/>
      </c>
      <c r="F1317" s="123" t="str">
        <f t="shared" si="100"/>
        <v/>
      </c>
      <c r="G1317" s="49" t="str">
        <f t="shared" si="100"/>
        <v/>
      </c>
      <c r="H1317" s="49" t="str">
        <f t="shared" si="100"/>
        <v/>
      </c>
      <c r="I1317" s="49" t="str">
        <f t="shared" si="100"/>
        <v/>
      </c>
      <c r="J1317" s="49" t="str">
        <f t="shared" si="100"/>
        <v/>
      </c>
      <c r="K1317" s="50" t="str">
        <f t="shared" si="100"/>
        <v/>
      </c>
      <c r="L1317" s="49" t="str">
        <f t="shared" si="97"/>
        <v/>
      </c>
      <c r="M1317" s="49" t="str">
        <f t="shared" si="97"/>
        <v/>
      </c>
      <c r="N1317" s="49" t="str">
        <f t="shared" si="97"/>
        <v/>
      </c>
      <c r="O1317" s="49" t="str">
        <f t="shared" si="98"/>
        <v/>
      </c>
      <c r="P1317" s="49" t="str">
        <f t="shared" si="99"/>
        <v/>
      </c>
      <c r="Q1317" s="49" t="str">
        <f t="shared" si="99"/>
        <v/>
      </c>
      <c r="R1317" s="50" t="str">
        <f t="shared" si="99"/>
        <v/>
      </c>
      <c r="S1317" s="10"/>
    </row>
    <row r="1318" spans="1:19" x14ac:dyDescent="0.25">
      <c r="A1318" s="10"/>
      <c r="B1318" s="4" t="str">
        <f>'CALC | Main Engine'!$B1318</f>
        <v/>
      </c>
      <c r="C1318" s="5" t="str">
        <f>'CALC | Main Engine'!$E1318</f>
        <v/>
      </c>
      <c r="D1318" s="27" t="str">
        <f>IF(ISBLANK('INPUT | Operations'!$C1323),"",'INPUT | Operations'!$C1322)</f>
        <v/>
      </c>
      <c r="E1318" s="32" t="str">
        <f>IF(ISBLANK('INPUT | Operations'!$C1323),"",'INPUT | Operations'!$C1323)</f>
        <v/>
      </c>
      <c r="F1318" s="123" t="str">
        <f t="shared" si="100"/>
        <v/>
      </c>
      <c r="G1318" s="49" t="str">
        <f t="shared" si="100"/>
        <v/>
      </c>
      <c r="H1318" s="49" t="str">
        <f t="shared" si="100"/>
        <v/>
      </c>
      <c r="I1318" s="49" t="str">
        <f t="shared" si="100"/>
        <v/>
      </c>
      <c r="J1318" s="49" t="str">
        <f t="shared" si="100"/>
        <v/>
      </c>
      <c r="K1318" s="50" t="str">
        <f t="shared" si="100"/>
        <v/>
      </c>
      <c r="L1318" s="49" t="str">
        <f t="shared" si="97"/>
        <v/>
      </c>
      <c r="M1318" s="49" t="str">
        <f t="shared" si="97"/>
        <v/>
      </c>
      <c r="N1318" s="49" t="str">
        <f t="shared" si="97"/>
        <v/>
      </c>
      <c r="O1318" s="49" t="str">
        <f t="shared" si="98"/>
        <v/>
      </c>
      <c r="P1318" s="49" t="str">
        <f t="shared" si="99"/>
        <v/>
      </c>
      <c r="Q1318" s="49" t="str">
        <f t="shared" si="99"/>
        <v/>
      </c>
      <c r="R1318" s="50" t="str">
        <f t="shared" si="99"/>
        <v/>
      </c>
      <c r="S1318" s="10"/>
    </row>
    <row r="1319" spans="1:19" x14ac:dyDescent="0.25">
      <c r="A1319" s="10"/>
      <c r="B1319" s="4" t="str">
        <f>'CALC | Main Engine'!$B1319</f>
        <v/>
      </c>
      <c r="C1319" s="5" t="str">
        <f>'CALC | Main Engine'!$E1319</f>
        <v/>
      </c>
      <c r="D1319" s="27" t="str">
        <f>IF(ISBLANK('INPUT | Operations'!$C1324),"",'INPUT | Operations'!$C1323)</f>
        <v/>
      </c>
      <c r="E1319" s="32" t="str">
        <f>IF(ISBLANK('INPUT | Operations'!$C1324),"",'INPUT | Operations'!$C1324)</f>
        <v/>
      </c>
      <c r="F1319" s="123" t="str">
        <f t="shared" si="100"/>
        <v/>
      </c>
      <c r="G1319" s="49" t="str">
        <f t="shared" si="100"/>
        <v/>
      </c>
      <c r="H1319" s="49" t="str">
        <f t="shared" si="100"/>
        <v/>
      </c>
      <c r="I1319" s="49" t="str">
        <f t="shared" si="100"/>
        <v/>
      </c>
      <c r="J1319" s="49" t="str">
        <f t="shared" si="100"/>
        <v/>
      </c>
      <c r="K1319" s="50" t="str">
        <f t="shared" si="100"/>
        <v/>
      </c>
      <c r="L1319" s="49" t="str">
        <f t="shared" si="97"/>
        <v/>
      </c>
      <c r="M1319" s="49" t="str">
        <f t="shared" si="97"/>
        <v/>
      </c>
      <c r="N1319" s="49" t="str">
        <f t="shared" si="97"/>
        <v/>
      </c>
      <c r="O1319" s="49" t="str">
        <f t="shared" si="98"/>
        <v/>
      </c>
      <c r="P1319" s="49" t="str">
        <f t="shared" si="99"/>
        <v/>
      </c>
      <c r="Q1319" s="49" t="str">
        <f t="shared" si="99"/>
        <v/>
      </c>
      <c r="R1319" s="50" t="str">
        <f t="shared" si="99"/>
        <v/>
      </c>
      <c r="S1319" s="10"/>
    </row>
    <row r="1320" spans="1:19" x14ac:dyDescent="0.25">
      <c r="A1320" s="10"/>
      <c r="B1320" s="4" t="str">
        <f>'CALC | Main Engine'!$B1320</f>
        <v/>
      </c>
      <c r="C1320" s="5" t="str">
        <f>'CALC | Main Engine'!$E1320</f>
        <v/>
      </c>
      <c r="D1320" s="27" t="str">
        <f>IF(ISBLANK('INPUT | Operations'!$C1325),"",'INPUT | Operations'!$C1324)</f>
        <v/>
      </c>
      <c r="E1320" s="32" t="str">
        <f>IF(ISBLANK('INPUT | Operations'!$C1325),"",'INPUT | Operations'!$C1325)</f>
        <v/>
      </c>
      <c r="F1320" s="123" t="str">
        <f t="shared" si="100"/>
        <v/>
      </c>
      <c r="G1320" s="49" t="str">
        <f t="shared" si="100"/>
        <v/>
      </c>
      <c r="H1320" s="49" t="str">
        <f t="shared" si="100"/>
        <v/>
      </c>
      <c r="I1320" s="49" t="str">
        <f t="shared" si="100"/>
        <v/>
      </c>
      <c r="J1320" s="49" t="str">
        <f t="shared" si="100"/>
        <v/>
      </c>
      <c r="K1320" s="50" t="str">
        <f t="shared" si="100"/>
        <v/>
      </c>
      <c r="L1320" s="49" t="str">
        <f t="shared" si="97"/>
        <v/>
      </c>
      <c r="M1320" s="49" t="str">
        <f t="shared" si="97"/>
        <v/>
      </c>
      <c r="N1320" s="49" t="str">
        <f t="shared" si="97"/>
        <v/>
      </c>
      <c r="O1320" s="49" t="str">
        <f t="shared" si="98"/>
        <v/>
      </c>
      <c r="P1320" s="49" t="str">
        <f t="shared" si="99"/>
        <v/>
      </c>
      <c r="Q1320" s="49" t="str">
        <f t="shared" si="99"/>
        <v/>
      </c>
      <c r="R1320" s="50" t="str">
        <f t="shared" si="99"/>
        <v/>
      </c>
      <c r="S1320" s="10"/>
    </row>
    <row r="1321" spans="1:19" x14ac:dyDescent="0.25">
      <c r="A1321" s="10"/>
      <c r="B1321" s="4" t="str">
        <f>'CALC | Main Engine'!$B1321</f>
        <v/>
      </c>
      <c r="C1321" s="5" t="str">
        <f>'CALC | Main Engine'!$E1321</f>
        <v/>
      </c>
      <c r="D1321" s="27" t="str">
        <f>IF(ISBLANK('INPUT | Operations'!$C1326),"",'INPUT | Operations'!$C1325)</f>
        <v/>
      </c>
      <c r="E1321" s="32" t="str">
        <f>IF(ISBLANK('INPUT | Operations'!$C1326),"",'INPUT | Operations'!$C1326)</f>
        <v/>
      </c>
      <c r="F1321" s="123" t="str">
        <f t="shared" si="100"/>
        <v/>
      </c>
      <c r="G1321" s="49" t="str">
        <f t="shared" si="100"/>
        <v/>
      </c>
      <c r="H1321" s="49" t="str">
        <f t="shared" si="100"/>
        <v/>
      </c>
      <c r="I1321" s="49" t="str">
        <f t="shared" si="100"/>
        <v/>
      </c>
      <c r="J1321" s="49" t="str">
        <f t="shared" si="100"/>
        <v/>
      </c>
      <c r="K1321" s="50" t="str">
        <f t="shared" si="100"/>
        <v/>
      </c>
      <c r="L1321" s="49" t="str">
        <f t="shared" si="97"/>
        <v/>
      </c>
      <c r="M1321" s="49" t="str">
        <f t="shared" si="97"/>
        <v/>
      </c>
      <c r="N1321" s="49" t="str">
        <f t="shared" si="97"/>
        <v/>
      </c>
      <c r="O1321" s="49" t="str">
        <f t="shared" si="98"/>
        <v/>
      </c>
      <c r="P1321" s="49" t="str">
        <f t="shared" si="99"/>
        <v/>
      </c>
      <c r="Q1321" s="49" t="str">
        <f t="shared" si="99"/>
        <v/>
      </c>
      <c r="R1321" s="50" t="str">
        <f t="shared" si="99"/>
        <v/>
      </c>
      <c r="S1321" s="10"/>
    </row>
    <row r="1322" spans="1:19" x14ac:dyDescent="0.25">
      <c r="A1322" s="10"/>
      <c r="B1322" s="4" t="str">
        <f>'CALC | Main Engine'!$B1322</f>
        <v/>
      </c>
      <c r="C1322" s="5" t="str">
        <f>'CALC | Main Engine'!$E1322</f>
        <v/>
      </c>
      <c r="D1322" s="27" t="str">
        <f>IF(ISBLANK('INPUT | Operations'!$C1327),"",'INPUT | Operations'!$C1326)</f>
        <v/>
      </c>
      <c r="E1322" s="32" t="str">
        <f>IF(ISBLANK('INPUT | Operations'!$C1327),"",'INPUT | Operations'!$C1327)</f>
        <v/>
      </c>
      <c r="F1322" s="123" t="str">
        <f t="shared" si="100"/>
        <v/>
      </c>
      <c r="G1322" s="49" t="str">
        <f t="shared" si="100"/>
        <v/>
      </c>
      <c r="H1322" s="49" t="str">
        <f t="shared" si="100"/>
        <v/>
      </c>
      <c r="I1322" s="49" t="str">
        <f t="shared" si="100"/>
        <v/>
      </c>
      <c r="J1322" s="49" t="str">
        <f t="shared" si="100"/>
        <v/>
      </c>
      <c r="K1322" s="50" t="str">
        <f t="shared" si="100"/>
        <v/>
      </c>
      <c r="L1322" s="49" t="str">
        <f t="shared" si="97"/>
        <v/>
      </c>
      <c r="M1322" s="49" t="str">
        <f t="shared" si="97"/>
        <v/>
      </c>
      <c r="N1322" s="49" t="str">
        <f t="shared" si="97"/>
        <v/>
      </c>
      <c r="O1322" s="49" t="str">
        <f t="shared" si="98"/>
        <v/>
      </c>
      <c r="P1322" s="49" t="str">
        <f t="shared" si="99"/>
        <v/>
      </c>
      <c r="Q1322" s="49" t="str">
        <f t="shared" si="99"/>
        <v/>
      </c>
      <c r="R1322" s="50" t="str">
        <f t="shared" si="99"/>
        <v/>
      </c>
      <c r="S1322" s="10"/>
    </row>
    <row r="1323" spans="1:19" x14ac:dyDescent="0.25">
      <c r="A1323" s="10"/>
      <c r="B1323" s="4" t="str">
        <f>'CALC | Main Engine'!$B1323</f>
        <v/>
      </c>
      <c r="C1323" s="5" t="str">
        <f>'CALC | Main Engine'!$E1323</f>
        <v/>
      </c>
      <c r="D1323" s="27" t="str">
        <f>IF(ISBLANK('INPUT | Operations'!$C1328),"",'INPUT | Operations'!$C1327)</f>
        <v/>
      </c>
      <c r="E1323" s="32" t="str">
        <f>IF(ISBLANK('INPUT | Operations'!$C1328),"",'INPUT | Operations'!$C1328)</f>
        <v/>
      </c>
      <c r="F1323" s="123" t="str">
        <f t="shared" si="100"/>
        <v/>
      </c>
      <c r="G1323" s="49" t="str">
        <f t="shared" si="100"/>
        <v/>
      </c>
      <c r="H1323" s="49" t="str">
        <f t="shared" si="100"/>
        <v/>
      </c>
      <c r="I1323" s="49" t="str">
        <f t="shared" si="100"/>
        <v/>
      </c>
      <c r="J1323" s="49" t="str">
        <f t="shared" si="100"/>
        <v/>
      </c>
      <c r="K1323" s="50" t="str">
        <f t="shared" si="100"/>
        <v/>
      </c>
      <c r="L1323" s="49" t="str">
        <f t="shared" si="97"/>
        <v/>
      </c>
      <c r="M1323" s="49" t="str">
        <f t="shared" si="97"/>
        <v/>
      </c>
      <c r="N1323" s="49" t="str">
        <f t="shared" si="97"/>
        <v/>
      </c>
      <c r="O1323" s="49" t="str">
        <f t="shared" si="98"/>
        <v/>
      </c>
      <c r="P1323" s="49" t="str">
        <f t="shared" si="99"/>
        <v/>
      </c>
      <c r="Q1323" s="49" t="str">
        <f t="shared" si="99"/>
        <v/>
      </c>
      <c r="R1323" s="50" t="str">
        <f t="shared" si="99"/>
        <v/>
      </c>
      <c r="S1323" s="10"/>
    </row>
    <row r="1324" spans="1:19" x14ac:dyDescent="0.25">
      <c r="A1324" s="10"/>
      <c r="B1324" s="4" t="str">
        <f>'CALC | Main Engine'!$B1324</f>
        <v/>
      </c>
      <c r="C1324" s="5" t="str">
        <f>'CALC | Main Engine'!$E1324</f>
        <v/>
      </c>
      <c r="D1324" s="27" t="str">
        <f>IF(ISBLANK('INPUT | Operations'!$C1329),"",'INPUT | Operations'!$C1328)</f>
        <v/>
      </c>
      <c r="E1324" s="32" t="str">
        <f>IF(ISBLANK('INPUT | Operations'!$C1329),"",'INPUT | Operations'!$C1329)</f>
        <v/>
      </c>
      <c r="F1324" s="123" t="str">
        <f t="shared" si="100"/>
        <v/>
      </c>
      <c r="G1324" s="49" t="str">
        <f t="shared" si="100"/>
        <v/>
      </c>
      <c r="H1324" s="49" t="str">
        <f t="shared" si="100"/>
        <v/>
      </c>
      <c r="I1324" s="49" t="str">
        <f t="shared" si="100"/>
        <v/>
      </c>
      <c r="J1324" s="49" t="str">
        <f t="shared" si="100"/>
        <v/>
      </c>
      <c r="K1324" s="50" t="str">
        <f t="shared" si="100"/>
        <v/>
      </c>
      <c r="L1324" s="49" t="str">
        <f t="shared" si="97"/>
        <v/>
      </c>
      <c r="M1324" s="49" t="str">
        <f t="shared" si="97"/>
        <v/>
      </c>
      <c r="N1324" s="49" t="str">
        <f t="shared" si="97"/>
        <v/>
      </c>
      <c r="O1324" s="49" t="str">
        <f t="shared" si="98"/>
        <v/>
      </c>
      <c r="P1324" s="49" t="str">
        <f t="shared" si="99"/>
        <v/>
      </c>
      <c r="Q1324" s="49" t="str">
        <f t="shared" si="99"/>
        <v/>
      </c>
      <c r="R1324" s="50" t="str">
        <f t="shared" si="99"/>
        <v/>
      </c>
      <c r="S1324" s="10"/>
    </row>
    <row r="1325" spans="1:19" x14ac:dyDescent="0.25">
      <c r="A1325" s="10"/>
      <c r="B1325" s="4" t="str">
        <f>'CALC | Main Engine'!$B1325</f>
        <v/>
      </c>
      <c r="C1325" s="5" t="str">
        <f>'CALC | Main Engine'!$E1325</f>
        <v/>
      </c>
      <c r="D1325" s="27" t="str">
        <f>IF(ISBLANK('INPUT | Operations'!$C1330),"",'INPUT | Operations'!$C1329)</f>
        <v/>
      </c>
      <c r="E1325" s="32" t="str">
        <f>IF(ISBLANK('INPUT | Operations'!$C1330),"",'INPUT | Operations'!$C1330)</f>
        <v/>
      </c>
      <c r="F1325" s="123" t="str">
        <f t="shared" si="100"/>
        <v/>
      </c>
      <c r="G1325" s="49" t="str">
        <f t="shared" si="100"/>
        <v/>
      </c>
      <c r="H1325" s="49" t="str">
        <f t="shared" si="100"/>
        <v/>
      </c>
      <c r="I1325" s="49" t="str">
        <f t="shared" si="100"/>
        <v/>
      </c>
      <c r="J1325" s="49" t="str">
        <f t="shared" si="100"/>
        <v/>
      </c>
      <c r="K1325" s="50" t="str">
        <f t="shared" si="100"/>
        <v/>
      </c>
      <c r="L1325" s="49" t="str">
        <f t="shared" si="97"/>
        <v/>
      </c>
      <c r="M1325" s="49" t="str">
        <f t="shared" si="97"/>
        <v/>
      </c>
      <c r="N1325" s="49" t="str">
        <f t="shared" si="97"/>
        <v/>
      </c>
      <c r="O1325" s="49" t="str">
        <f t="shared" si="98"/>
        <v/>
      </c>
      <c r="P1325" s="49" t="str">
        <f t="shared" si="99"/>
        <v/>
      </c>
      <c r="Q1325" s="49" t="str">
        <f t="shared" si="99"/>
        <v/>
      </c>
      <c r="R1325" s="50" t="str">
        <f t="shared" si="99"/>
        <v/>
      </c>
      <c r="S1325" s="10"/>
    </row>
    <row r="1326" spans="1:19" x14ac:dyDescent="0.25">
      <c r="A1326" s="10"/>
      <c r="B1326" s="4" t="str">
        <f>'CALC | Main Engine'!$B1326</f>
        <v/>
      </c>
      <c r="C1326" s="5" t="str">
        <f>'CALC | Main Engine'!$E1326</f>
        <v/>
      </c>
      <c r="D1326" s="27" t="str">
        <f>IF(ISBLANK('INPUT | Operations'!$C1331),"",'INPUT | Operations'!$C1330)</f>
        <v/>
      </c>
      <c r="E1326" s="32" t="str">
        <f>IF(ISBLANK('INPUT | Operations'!$C1331),"",'INPUT | Operations'!$C1331)</f>
        <v/>
      </c>
      <c r="F1326" s="123" t="str">
        <f t="shared" si="100"/>
        <v/>
      </c>
      <c r="G1326" s="49" t="str">
        <f t="shared" si="100"/>
        <v/>
      </c>
      <c r="H1326" s="49" t="str">
        <f t="shared" si="100"/>
        <v/>
      </c>
      <c r="I1326" s="49" t="str">
        <f t="shared" si="100"/>
        <v/>
      </c>
      <c r="J1326" s="49" t="str">
        <f t="shared" si="100"/>
        <v/>
      </c>
      <c r="K1326" s="50" t="str">
        <f t="shared" si="100"/>
        <v/>
      </c>
      <c r="L1326" s="49" t="str">
        <f t="shared" si="97"/>
        <v/>
      </c>
      <c r="M1326" s="49" t="str">
        <f t="shared" si="97"/>
        <v/>
      </c>
      <c r="N1326" s="49" t="str">
        <f t="shared" si="97"/>
        <v/>
      </c>
      <c r="O1326" s="49" t="str">
        <f t="shared" si="98"/>
        <v/>
      </c>
      <c r="P1326" s="49" t="str">
        <f t="shared" si="99"/>
        <v/>
      </c>
      <c r="Q1326" s="49" t="str">
        <f t="shared" si="99"/>
        <v/>
      </c>
      <c r="R1326" s="50" t="str">
        <f t="shared" si="99"/>
        <v/>
      </c>
      <c r="S1326" s="10"/>
    </row>
    <row r="1327" spans="1:19" x14ac:dyDescent="0.25">
      <c r="A1327" s="10"/>
      <c r="B1327" s="4" t="str">
        <f>'CALC | Main Engine'!$B1327</f>
        <v/>
      </c>
      <c r="C1327" s="5" t="str">
        <f>'CALC | Main Engine'!$E1327</f>
        <v/>
      </c>
      <c r="D1327" s="27" t="str">
        <f>IF(ISBLANK('INPUT | Operations'!$C1332),"",'INPUT | Operations'!$C1331)</f>
        <v/>
      </c>
      <c r="E1327" s="32" t="str">
        <f>IF(ISBLANK('INPUT | Operations'!$C1332),"",'INPUT | Operations'!$C1332)</f>
        <v/>
      </c>
      <c r="F1327" s="123" t="str">
        <f t="shared" si="100"/>
        <v/>
      </c>
      <c r="G1327" s="49" t="str">
        <f t="shared" si="100"/>
        <v/>
      </c>
      <c r="H1327" s="49" t="str">
        <f t="shared" si="100"/>
        <v/>
      </c>
      <c r="I1327" s="49" t="str">
        <f t="shared" si="100"/>
        <v/>
      </c>
      <c r="J1327" s="49" t="str">
        <f t="shared" si="100"/>
        <v/>
      </c>
      <c r="K1327" s="50" t="str">
        <f t="shared" si="100"/>
        <v/>
      </c>
      <c r="L1327" s="49" t="str">
        <f t="shared" si="97"/>
        <v/>
      </c>
      <c r="M1327" s="49" t="str">
        <f t="shared" si="97"/>
        <v/>
      </c>
      <c r="N1327" s="49" t="str">
        <f t="shared" si="97"/>
        <v/>
      </c>
      <c r="O1327" s="49" t="str">
        <f t="shared" si="98"/>
        <v/>
      </c>
      <c r="P1327" s="49" t="str">
        <f t="shared" si="99"/>
        <v/>
      </c>
      <c r="Q1327" s="49" t="str">
        <f t="shared" si="99"/>
        <v/>
      </c>
      <c r="R1327" s="50" t="str">
        <f t="shared" si="99"/>
        <v/>
      </c>
      <c r="S1327" s="10"/>
    </row>
    <row r="1328" spans="1:19" x14ac:dyDescent="0.25">
      <c r="A1328" s="10"/>
      <c r="B1328" s="4" t="str">
        <f>'CALC | Main Engine'!$B1328</f>
        <v/>
      </c>
      <c r="C1328" s="5" t="str">
        <f>'CALC | Main Engine'!$E1328</f>
        <v/>
      </c>
      <c r="D1328" s="27" t="str">
        <f>IF(ISBLANK('INPUT | Operations'!$C1333),"",'INPUT | Operations'!$C1332)</f>
        <v/>
      </c>
      <c r="E1328" s="32" t="str">
        <f>IF(ISBLANK('INPUT | Operations'!$C1333),"",'INPUT | Operations'!$C1333)</f>
        <v/>
      </c>
      <c r="F1328" s="123" t="str">
        <f t="shared" si="100"/>
        <v/>
      </c>
      <c r="G1328" s="49" t="str">
        <f t="shared" si="100"/>
        <v/>
      </c>
      <c r="H1328" s="49" t="str">
        <f t="shared" si="100"/>
        <v/>
      </c>
      <c r="I1328" s="49" t="str">
        <f t="shared" si="100"/>
        <v/>
      </c>
      <c r="J1328" s="49" t="str">
        <f t="shared" si="100"/>
        <v/>
      </c>
      <c r="K1328" s="50" t="str">
        <f t="shared" si="100"/>
        <v/>
      </c>
      <c r="L1328" s="49" t="str">
        <f t="shared" si="97"/>
        <v/>
      </c>
      <c r="M1328" s="49" t="str">
        <f t="shared" si="97"/>
        <v/>
      </c>
      <c r="N1328" s="49" t="str">
        <f t="shared" si="97"/>
        <v/>
      </c>
      <c r="O1328" s="49" t="str">
        <f t="shared" si="98"/>
        <v/>
      </c>
      <c r="P1328" s="49" t="str">
        <f t="shared" si="99"/>
        <v/>
      </c>
      <c r="Q1328" s="49" t="str">
        <f t="shared" si="99"/>
        <v/>
      </c>
      <c r="R1328" s="50" t="str">
        <f t="shared" si="99"/>
        <v/>
      </c>
      <c r="S1328" s="10"/>
    </row>
    <row r="1329" spans="1:19" x14ac:dyDescent="0.25">
      <c r="A1329" s="10"/>
      <c r="B1329" s="4" t="str">
        <f>'CALC | Main Engine'!$B1329</f>
        <v/>
      </c>
      <c r="C1329" s="5" t="str">
        <f>'CALC | Main Engine'!$E1329</f>
        <v/>
      </c>
      <c r="D1329" s="27" t="str">
        <f>IF(ISBLANK('INPUT | Operations'!$C1334),"",'INPUT | Operations'!$C1333)</f>
        <v/>
      </c>
      <c r="E1329" s="32" t="str">
        <f>IF(ISBLANK('INPUT | Operations'!$C1334),"",'INPUT | Operations'!$C1334)</f>
        <v/>
      </c>
      <c r="F1329" s="123" t="str">
        <f t="shared" si="100"/>
        <v/>
      </c>
      <c r="G1329" s="49" t="str">
        <f t="shared" si="100"/>
        <v/>
      </c>
      <c r="H1329" s="49" t="str">
        <f t="shared" si="100"/>
        <v/>
      </c>
      <c r="I1329" s="49" t="str">
        <f t="shared" si="100"/>
        <v/>
      </c>
      <c r="J1329" s="49" t="str">
        <f t="shared" si="100"/>
        <v/>
      </c>
      <c r="K1329" s="50" t="str">
        <f t="shared" si="100"/>
        <v/>
      </c>
      <c r="L1329" s="49" t="str">
        <f t="shared" si="97"/>
        <v/>
      </c>
      <c r="M1329" s="49" t="str">
        <f t="shared" si="97"/>
        <v/>
      </c>
      <c r="N1329" s="49" t="str">
        <f t="shared" si="97"/>
        <v/>
      </c>
      <c r="O1329" s="49" t="str">
        <f t="shared" si="98"/>
        <v/>
      </c>
      <c r="P1329" s="49" t="str">
        <f t="shared" si="99"/>
        <v/>
      </c>
      <c r="Q1329" s="49" t="str">
        <f t="shared" si="99"/>
        <v/>
      </c>
      <c r="R1329" s="50" t="str">
        <f t="shared" si="99"/>
        <v/>
      </c>
      <c r="S1329" s="10"/>
    </row>
    <row r="1330" spans="1:19" x14ac:dyDescent="0.25">
      <c r="A1330" s="10"/>
      <c r="B1330" s="4" t="str">
        <f>'CALC | Main Engine'!$B1330</f>
        <v/>
      </c>
      <c r="C1330" s="5" t="str">
        <f>'CALC | Main Engine'!$E1330</f>
        <v/>
      </c>
      <c r="D1330" s="27" t="str">
        <f>IF(ISBLANK('INPUT | Operations'!$C1335),"",'INPUT | Operations'!$C1334)</f>
        <v/>
      </c>
      <c r="E1330" s="32" t="str">
        <f>IF(ISBLANK('INPUT | Operations'!$C1335),"",'INPUT | Operations'!$C1335)</f>
        <v/>
      </c>
      <c r="F1330" s="123" t="str">
        <f t="shared" si="100"/>
        <v/>
      </c>
      <c r="G1330" s="49" t="str">
        <f t="shared" si="100"/>
        <v/>
      </c>
      <c r="H1330" s="49" t="str">
        <f t="shared" si="100"/>
        <v/>
      </c>
      <c r="I1330" s="49" t="str">
        <f t="shared" si="100"/>
        <v/>
      </c>
      <c r="J1330" s="49" t="str">
        <f t="shared" si="100"/>
        <v/>
      </c>
      <c r="K1330" s="50" t="str">
        <f t="shared" si="100"/>
        <v/>
      </c>
      <c r="L1330" s="49" t="str">
        <f t="shared" si="97"/>
        <v/>
      </c>
      <c r="M1330" s="49" t="str">
        <f t="shared" si="97"/>
        <v/>
      </c>
      <c r="N1330" s="49" t="str">
        <f t="shared" si="97"/>
        <v/>
      </c>
      <c r="O1330" s="49" t="str">
        <f t="shared" si="98"/>
        <v/>
      </c>
      <c r="P1330" s="49" t="str">
        <f t="shared" si="99"/>
        <v/>
      </c>
      <c r="Q1330" s="49" t="str">
        <f t="shared" si="99"/>
        <v/>
      </c>
      <c r="R1330" s="50" t="str">
        <f t="shared" si="99"/>
        <v/>
      </c>
      <c r="S1330" s="10"/>
    </row>
    <row r="1331" spans="1:19" x14ac:dyDescent="0.25">
      <c r="A1331" s="10"/>
      <c r="B1331" s="4" t="str">
        <f>'CALC | Main Engine'!$B1331</f>
        <v/>
      </c>
      <c r="C1331" s="5" t="str">
        <f>'CALC | Main Engine'!$E1331</f>
        <v/>
      </c>
      <c r="D1331" s="27" t="str">
        <f>IF(ISBLANK('INPUT | Operations'!$C1336),"",'INPUT | Operations'!$C1335)</f>
        <v/>
      </c>
      <c r="E1331" s="32" t="str">
        <f>IF(ISBLANK('INPUT | Operations'!$C1336),"",'INPUT | Operations'!$C1336)</f>
        <v/>
      </c>
      <c r="F1331" s="123" t="str">
        <f t="shared" si="100"/>
        <v/>
      </c>
      <c r="G1331" s="49" t="str">
        <f t="shared" si="100"/>
        <v/>
      </c>
      <c r="H1331" s="49" t="str">
        <f t="shared" si="100"/>
        <v/>
      </c>
      <c r="I1331" s="49" t="str">
        <f t="shared" si="100"/>
        <v/>
      </c>
      <c r="J1331" s="49" t="str">
        <f t="shared" si="100"/>
        <v/>
      </c>
      <c r="K1331" s="50" t="str">
        <f t="shared" si="100"/>
        <v/>
      </c>
      <c r="L1331" s="49" t="str">
        <f t="shared" si="97"/>
        <v/>
      </c>
      <c r="M1331" s="49" t="str">
        <f t="shared" si="97"/>
        <v/>
      </c>
      <c r="N1331" s="49" t="str">
        <f t="shared" si="97"/>
        <v/>
      </c>
      <c r="O1331" s="49" t="str">
        <f t="shared" si="98"/>
        <v/>
      </c>
      <c r="P1331" s="49" t="str">
        <f t="shared" si="99"/>
        <v/>
      </c>
      <c r="Q1331" s="49" t="str">
        <f t="shared" si="99"/>
        <v/>
      </c>
      <c r="R1331" s="50" t="str">
        <f t="shared" si="99"/>
        <v/>
      </c>
      <c r="S1331" s="10"/>
    </row>
    <row r="1332" spans="1:19" x14ac:dyDescent="0.25">
      <c r="A1332" s="10"/>
      <c r="B1332" s="4" t="str">
        <f>'CALC | Main Engine'!$B1332</f>
        <v/>
      </c>
      <c r="C1332" s="5" t="str">
        <f>'CALC | Main Engine'!$E1332</f>
        <v/>
      </c>
      <c r="D1332" s="27" t="str">
        <f>IF(ISBLANK('INPUT | Operations'!$C1337),"",'INPUT | Operations'!$C1336)</f>
        <v/>
      </c>
      <c r="E1332" s="32" t="str">
        <f>IF(ISBLANK('INPUT | Operations'!$C1337),"",'INPUT | Operations'!$C1337)</f>
        <v/>
      </c>
      <c r="F1332" s="123" t="str">
        <f t="shared" si="100"/>
        <v/>
      </c>
      <c r="G1332" s="49" t="str">
        <f t="shared" si="100"/>
        <v/>
      </c>
      <c r="H1332" s="49" t="str">
        <f t="shared" si="100"/>
        <v/>
      </c>
      <c r="I1332" s="49" t="str">
        <f t="shared" si="100"/>
        <v/>
      </c>
      <c r="J1332" s="49" t="str">
        <f t="shared" si="100"/>
        <v/>
      </c>
      <c r="K1332" s="50" t="str">
        <f t="shared" si="100"/>
        <v/>
      </c>
      <c r="L1332" s="49" t="str">
        <f t="shared" si="97"/>
        <v/>
      </c>
      <c r="M1332" s="49" t="str">
        <f t="shared" si="97"/>
        <v/>
      </c>
      <c r="N1332" s="49" t="str">
        <f t="shared" si="97"/>
        <v/>
      </c>
      <c r="O1332" s="49" t="str">
        <f t="shared" si="98"/>
        <v/>
      </c>
      <c r="P1332" s="49" t="str">
        <f t="shared" si="99"/>
        <v/>
      </c>
      <c r="Q1332" s="49" t="str">
        <f t="shared" si="99"/>
        <v/>
      </c>
      <c r="R1332" s="50" t="str">
        <f t="shared" si="99"/>
        <v/>
      </c>
      <c r="S1332" s="10"/>
    </row>
    <row r="1333" spans="1:19" x14ac:dyDescent="0.25">
      <c r="A1333" s="10"/>
      <c r="B1333" s="4" t="str">
        <f>'CALC | Main Engine'!$B1333</f>
        <v/>
      </c>
      <c r="C1333" s="5" t="str">
        <f>'CALC | Main Engine'!$E1333</f>
        <v/>
      </c>
      <c r="D1333" s="27" t="str">
        <f>IF(ISBLANK('INPUT | Operations'!$C1338),"",'INPUT | Operations'!$C1337)</f>
        <v/>
      </c>
      <c r="E1333" s="32" t="str">
        <f>IF(ISBLANK('INPUT | Operations'!$C1338),"",'INPUT | Operations'!$C1338)</f>
        <v/>
      </c>
      <c r="F1333" s="123" t="str">
        <f t="shared" si="100"/>
        <v/>
      </c>
      <c r="G1333" s="49" t="str">
        <f t="shared" si="100"/>
        <v/>
      </c>
      <c r="H1333" s="49" t="str">
        <f t="shared" si="100"/>
        <v/>
      </c>
      <c r="I1333" s="49" t="str">
        <f t="shared" si="100"/>
        <v/>
      </c>
      <c r="J1333" s="49" t="str">
        <f t="shared" si="100"/>
        <v/>
      </c>
      <c r="K1333" s="50" t="str">
        <f t="shared" si="100"/>
        <v/>
      </c>
      <c r="L1333" s="49" t="str">
        <f t="shared" si="97"/>
        <v/>
      </c>
      <c r="M1333" s="49" t="str">
        <f t="shared" si="97"/>
        <v/>
      </c>
      <c r="N1333" s="49" t="str">
        <f t="shared" si="97"/>
        <v/>
      </c>
      <c r="O1333" s="49" t="str">
        <f t="shared" si="98"/>
        <v/>
      </c>
      <c r="P1333" s="49" t="str">
        <f t="shared" si="99"/>
        <v/>
      </c>
      <c r="Q1333" s="49" t="str">
        <f t="shared" si="99"/>
        <v/>
      </c>
      <c r="R1333" s="50" t="str">
        <f t="shared" si="99"/>
        <v/>
      </c>
      <c r="S1333" s="10"/>
    </row>
    <row r="1334" spans="1:19" x14ac:dyDescent="0.25">
      <c r="A1334" s="10"/>
      <c r="B1334" s="4" t="str">
        <f>'CALC | Main Engine'!$B1334</f>
        <v/>
      </c>
      <c r="C1334" s="5" t="str">
        <f>'CALC | Main Engine'!$E1334</f>
        <v/>
      </c>
      <c r="D1334" s="27" t="str">
        <f>IF(ISBLANK('INPUT | Operations'!$C1339),"",'INPUT | Operations'!$C1338)</f>
        <v/>
      </c>
      <c r="E1334" s="32" t="str">
        <f>IF(ISBLANK('INPUT | Operations'!$C1339),"",'INPUT | Operations'!$C1339)</f>
        <v/>
      </c>
      <c r="F1334" s="123" t="str">
        <f t="shared" si="100"/>
        <v/>
      </c>
      <c r="G1334" s="49" t="str">
        <f t="shared" si="100"/>
        <v/>
      </c>
      <c r="H1334" s="49" t="str">
        <f t="shared" si="100"/>
        <v/>
      </c>
      <c r="I1334" s="49" t="str">
        <f t="shared" si="100"/>
        <v/>
      </c>
      <c r="J1334" s="49" t="str">
        <f t="shared" si="100"/>
        <v/>
      </c>
      <c r="K1334" s="50" t="str">
        <f t="shared" si="100"/>
        <v/>
      </c>
      <c r="L1334" s="49" t="str">
        <f t="shared" si="97"/>
        <v/>
      </c>
      <c r="M1334" s="49" t="str">
        <f t="shared" si="97"/>
        <v/>
      </c>
      <c r="N1334" s="49" t="str">
        <f t="shared" si="97"/>
        <v/>
      </c>
      <c r="O1334" s="49" t="str">
        <f t="shared" si="98"/>
        <v/>
      </c>
      <c r="P1334" s="49" t="str">
        <f t="shared" si="99"/>
        <v/>
      </c>
      <c r="Q1334" s="49" t="str">
        <f t="shared" si="99"/>
        <v/>
      </c>
      <c r="R1334" s="50" t="str">
        <f t="shared" si="99"/>
        <v/>
      </c>
      <c r="S1334" s="10"/>
    </row>
    <row r="1335" spans="1:19" x14ac:dyDescent="0.25">
      <c r="A1335" s="10"/>
      <c r="B1335" s="4" t="str">
        <f>'CALC | Main Engine'!$B1335</f>
        <v/>
      </c>
      <c r="C1335" s="5" t="str">
        <f>'CALC | Main Engine'!$E1335</f>
        <v/>
      </c>
      <c r="D1335" s="27" t="str">
        <f>IF(ISBLANK('INPUT | Operations'!$C1340),"",'INPUT | Operations'!$C1339)</f>
        <v/>
      </c>
      <c r="E1335" s="32" t="str">
        <f>IF(ISBLANK('INPUT | Operations'!$C1340),"",'INPUT | Operations'!$C1340)</f>
        <v/>
      </c>
      <c r="F1335" s="123" t="str">
        <f t="shared" si="100"/>
        <v/>
      </c>
      <c r="G1335" s="49" t="str">
        <f t="shared" si="100"/>
        <v/>
      </c>
      <c r="H1335" s="49" t="str">
        <f t="shared" si="100"/>
        <v/>
      </c>
      <c r="I1335" s="49" t="str">
        <f t="shared" ref="I1335:K1398" si="101">IFERROR(IF(AND(MIN($D1335:$E1335)&lt;I$5,MAX($D1335:$E1335)&gt;I$4),MIN(MAX($D1335:$E1335),I$5)-MAX(MIN($D1335:$E1335),I$4),0)/(MAX($D1335:$E1335)-MIN($D1335:$E1335)),"")</f>
        <v/>
      </c>
      <c r="J1335" s="49" t="str">
        <f t="shared" si="101"/>
        <v/>
      </c>
      <c r="K1335" s="50" t="str">
        <f t="shared" si="101"/>
        <v/>
      </c>
      <c r="L1335" s="49" t="str">
        <f t="shared" si="97"/>
        <v/>
      </c>
      <c r="M1335" s="49" t="str">
        <f t="shared" si="97"/>
        <v/>
      </c>
      <c r="N1335" s="49" t="str">
        <f t="shared" si="97"/>
        <v/>
      </c>
      <c r="O1335" s="49" t="str">
        <f t="shared" si="98"/>
        <v/>
      </c>
      <c r="P1335" s="49" t="str">
        <f t="shared" si="99"/>
        <v/>
      </c>
      <c r="Q1335" s="49" t="str">
        <f t="shared" si="99"/>
        <v/>
      </c>
      <c r="R1335" s="50" t="str">
        <f t="shared" si="99"/>
        <v/>
      </c>
      <c r="S1335" s="10"/>
    </row>
    <row r="1336" spans="1:19" x14ac:dyDescent="0.25">
      <c r="A1336" s="10"/>
      <c r="B1336" s="4" t="str">
        <f>'CALC | Main Engine'!$B1336</f>
        <v/>
      </c>
      <c r="C1336" s="5" t="str">
        <f>'CALC | Main Engine'!$E1336</f>
        <v/>
      </c>
      <c r="D1336" s="27" t="str">
        <f>IF(ISBLANK('INPUT | Operations'!$C1341),"",'INPUT | Operations'!$C1340)</f>
        <v/>
      </c>
      <c r="E1336" s="32" t="str">
        <f>IF(ISBLANK('INPUT | Operations'!$C1341),"",'INPUT | Operations'!$C1341)</f>
        <v/>
      </c>
      <c r="F1336" s="123" t="str">
        <f t="shared" ref="F1336:K1399" si="102">IFERROR(IF(AND(MIN($D1336:$E1336)&lt;F$5,MAX($D1336:$E1336)&gt;F$4),MIN(MAX($D1336:$E1336),F$5)-MAX(MIN($D1336:$E1336),F$4),0)/(MAX($D1336:$E1336)-MIN($D1336:$E1336)),"")</f>
        <v/>
      </c>
      <c r="G1336" s="49" t="str">
        <f t="shared" si="102"/>
        <v/>
      </c>
      <c r="H1336" s="49" t="str">
        <f t="shared" si="102"/>
        <v/>
      </c>
      <c r="I1336" s="49" t="str">
        <f t="shared" si="101"/>
        <v/>
      </c>
      <c r="J1336" s="49" t="str">
        <f t="shared" si="101"/>
        <v/>
      </c>
      <c r="K1336" s="50" t="str">
        <f t="shared" si="101"/>
        <v/>
      </c>
      <c r="L1336" s="49" t="str">
        <f t="shared" si="97"/>
        <v/>
      </c>
      <c r="M1336" s="49" t="str">
        <f t="shared" si="97"/>
        <v/>
      </c>
      <c r="N1336" s="49" t="str">
        <f t="shared" si="97"/>
        <v/>
      </c>
      <c r="O1336" s="49" t="str">
        <f t="shared" si="98"/>
        <v/>
      </c>
      <c r="P1336" s="49" t="str">
        <f t="shared" si="99"/>
        <v/>
      </c>
      <c r="Q1336" s="49" t="str">
        <f t="shared" si="99"/>
        <v/>
      </c>
      <c r="R1336" s="50" t="str">
        <f t="shared" si="99"/>
        <v/>
      </c>
      <c r="S1336" s="10"/>
    </row>
    <row r="1337" spans="1:19" x14ac:dyDescent="0.25">
      <c r="A1337" s="10"/>
      <c r="B1337" s="4" t="str">
        <f>'CALC | Main Engine'!$B1337</f>
        <v/>
      </c>
      <c r="C1337" s="5" t="str">
        <f>'CALC | Main Engine'!$E1337</f>
        <v/>
      </c>
      <c r="D1337" s="27" t="str">
        <f>IF(ISBLANK('INPUT | Operations'!$C1342),"",'INPUT | Operations'!$C1341)</f>
        <v/>
      </c>
      <c r="E1337" s="32" t="str">
        <f>IF(ISBLANK('INPUT | Operations'!$C1342),"",'INPUT | Operations'!$C1342)</f>
        <v/>
      </c>
      <c r="F1337" s="123" t="str">
        <f t="shared" si="102"/>
        <v/>
      </c>
      <c r="G1337" s="49" t="str">
        <f t="shared" si="102"/>
        <v/>
      </c>
      <c r="H1337" s="49" t="str">
        <f t="shared" si="102"/>
        <v/>
      </c>
      <c r="I1337" s="49" t="str">
        <f t="shared" si="101"/>
        <v/>
      </c>
      <c r="J1337" s="49" t="str">
        <f t="shared" si="101"/>
        <v/>
      </c>
      <c r="K1337" s="50" t="str">
        <f t="shared" si="101"/>
        <v/>
      </c>
      <c r="L1337" s="49" t="str">
        <f t="shared" si="97"/>
        <v/>
      </c>
      <c r="M1337" s="49" t="str">
        <f t="shared" si="97"/>
        <v/>
      </c>
      <c r="N1337" s="49" t="str">
        <f t="shared" si="97"/>
        <v/>
      </c>
      <c r="O1337" s="49" t="str">
        <f t="shared" si="98"/>
        <v/>
      </c>
      <c r="P1337" s="49" t="str">
        <f t="shared" si="99"/>
        <v/>
      </c>
      <c r="Q1337" s="49" t="str">
        <f t="shared" si="99"/>
        <v/>
      </c>
      <c r="R1337" s="50" t="str">
        <f t="shared" si="99"/>
        <v/>
      </c>
      <c r="S1337" s="10"/>
    </row>
    <row r="1338" spans="1:19" x14ac:dyDescent="0.25">
      <c r="A1338" s="10"/>
      <c r="B1338" s="4" t="str">
        <f>'CALC | Main Engine'!$B1338</f>
        <v/>
      </c>
      <c r="C1338" s="5" t="str">
        <f>'CALC | Main Engine'!$E1338</f>
        <v/>
      </c>
      <c r="D1338" s="27" t="str">
        <f>IF(ISBLANK('INPUT | Operations'!$C1343),"",'INPUT | Operations'!$C1342)</f>
        <v/>
      </c>
      <c r="E1338" s="32" t="str">
        <f>IF(ISBLANK('INPUT | Operations'!$C1343),"",'INPUT | Operations'!$C1343)</f>
        <v/>
      </c>
      <c r="F1338" s="123" t="str">
        <f t="shared" si="102"/>
        <v/>
      </c>
      <c r="G1338" s="49" t="str">
        <f t="shared" si="102"/>
        <v/>
      </c>
      <c r="H1338" s="49" t="str">
        <f t="shared" si="102"/>
        <v/>
      </c>
      <c r="I1338" s="49" t="str">
        <f t="shared" si="101"/>
        <v/>
      </c>
      <c r="J1338" s="49" t="str">
        <f t="shared" si="101"/>
        <v/>
      </c>
      <c r="K1338" s="50" t="str">
        <f t="shared" si="101"/>
        <v/>
      </c>
      <c r="L1338" s="49" t="str">
        <f t="shared" si="97"/>
        <v/>
      </c>
      <c r="M1338" s="49" t="str">
        <f t="shared" si="97"/>
        <v/>
      </c>
      <c r="N1338" s="49" t="str">
        <f t="shared" si="97"/>
        <v/>
      </c>
      <c r="O1338" s="49" t="str">
        <f t="shared" si="98"/>
        <v/>
      </c>
      <c r="P1338" s="49" t="str">
        <f t="shared" si="99"/>
        <v/>
      </c>
      <c r="Q1338" s="49" t="str">
        <f t="shared" si="99"/>
        <v/>
      </c>
      <c r="R1338" s="50" t="str">
        <f t="shared" si="99"/>
        <v/>
      </c>
      <c r="S1338" s="10"/>
    </row>
    <row r="1339" spans="1:19" x14ac:dyDescent="0.25">
      <c r="A1339" s="10"/>
      <c r="B1339" s="4" t="str">
        <f>'CALC | Main Engine'!$B1339</f>
        <v/>
      </c>
      <c r="C1339" s="5" t="str">
        <f>'CALC | Main Engine'!$E1339</f>
        <v/>
      </c>
      <c r="D1339" s="27" t="str">
        <f>IF(ISBLANK('INPUT | Operations'!$C1344),"",'INPUT | Operations'!$C1343)</f>
        <v/>
      </c>
      <c r="E1339" s="32" t="str">
        <f>IF(ISBLANK('INPUT | Operations'!$C1344),"",'INPUT | Operations'!$C1344)</f>
        <v/>
      </c>
      <c r="F1339" s="123" t="str">
        <f t="shared" si="102"/>
        <v/>
      </c>
      <c r="G1339" s="49" t="str">
        <f t="shared" si="102"/>
        <v/>
      </c>
      <c r="H1339" s="49" t="str">
        <f t="shared" si="102"/>
        <v/>
      </c>
      <c r="I1339" s="49" t="str">
        <f t="shared" si="101"/>
        <v/>
      </c>
      <c r="J1339" s="49" t="str">
        <f t="shared" si="101"/>
        <v/>
      </c>
      <c r="K1339" s="50" t="str">
        <f t="shared" si="101"/>
        <v/>
      </c>
      <c r="L1339" s="49" t="str">
        <f t="shared" si="97"/>
        <v/>
      </c>
      <c r="M1339" s="49" t="str">
        <f t="shared" si="97"/>
        <v/>
      </c>
      <c r="N1339" s="49" t="str">
        <f t="shared" si="97"/>
        <v/>
      </c>
      <c r="O1339" s="49" t="str">
        <f t="shared" si="98"/>
        <v/>
      </c>
      <c r="P1339" s="49" t="str">
        <f t="shared" si="99"/>
        <v/>
      </c>
      <c r="Q1339" s="49" t="str">
        <f t="shared" si="99"/>
        <v/>
      </c>
      <c r="R1339" s="50" t="str">
        <f t="shared" si="99"/>
        <v/>
      </c>
      <c r="S1339" s="10"/>
    </row>
    <row r="1340" spans="1:19" x14ac:dyDescent="0.25">
      <c r="A1340" s="10"/>
      <c r="B1340" s="4" t="str">
        <f>'CALC | Main Engine'!$B1340</f>
        <v/>
      </c>
      <c r="C1340" s="5" t="str">
        <f>'CALC | Main Engine'!$E1340</f>
        <v/>
      </c>
      <c r="D1340" s="27" t="str">
        <f>IF(ISBLANK('INPUT | Operations'!$C1345),"",'INPUT | Operations'!$C1344)</f>
        <v/>
      </c>
      <c r="E1340" s="32" t="str">
        <f>IF(ISBLANK('INPUT | Operations'!$C1345),"",'INPUT | Operations'!$C1345)</f>
        <v/>
      </c>
      <c r="F1340" s="123" t="str">
        <f t="shared" si="102"/>
        <v/>
      </c>
      <c r="G1340" s="49" t="str">
        <f t="shared" si="102"/>
        <v/>
      </c>
      <c r="H1340" s="49" t="str">
        <f t="shared" si="102"/>
        <v/>
      </c>
      <c r="I1340" s="49" t="str">
        <f t="shared" si="101"/>
        <v/>
      </c>
      <c r="J1340" s="49" t="str">
        <f t="shared" si="101"/>
        <v/>
      </c>
      <c r="K1340" s="50" t="str">
        <f t="shared" si="101"/>
        <v/>
      </c>
      <c r="L1340" s="49" t="str">
        <f t="shared" si="97"/>
        <v/>
      </c>
      <c r="M1340" s="49" t="str">
        <f t="shared" si="97"/>
        <v/>
      </c>
      <c r="N1340" s="49" t="str">
        <f t="shared" si="97"/>
        <v/>
      </c>
      <c r="O1340" s="49" t="str">
        <f t="shared" si="98"/>
        <v/>
      </c>
      <c r="P1340" s="49" t="str">
        <f t="shared" si="99"/>
        <v/>
      </c>
      <c r="Q1340" s="49" t="str">
        <f t="shared" si="99"/>
        <v/>
      </c>
      <c r="R1340" s="50" t="str">
        <f t="shared" si="99"/>
        <v/>
      </c>
      <c r="S1340" s="10"/>
    </row>
    <row r="1341" spans="1:19" x14ac:dyDescent="0.25">
      <c r="A1341" s="10"/>
      <c r="B1341" s="4" t="str">
        <f>'CALC | Main Engine'!$B1341</f>
        <v/>
      </c>
      <c r="C1341" s="5" t="str">
        <f>'CALC | Main Engine'!$E1341</f>
        <v/>
      </c>
      <c r="D1341" s="27" t="str">
        <f>IF(ISBLANK('INPUT | Operations'!$C1346),"",'INPUT | Operations'!$C1345)</f>
        <v/>
      </c>
      <c r="E1341" s="32" t="str">
        <f>IF(ISBLANK('INPUT | Operations'!$C1346),"",'INPUT | Operations'!$C1346)</f>
        <v/>
      </c>
      <c r="F1341" s="123" t="str">
        <f t="shared" si="102"/>
        <v/>
      </c>
      <c r="G1341" s="49" t="str">
        <f t="shared" si="102"/>
        <v/>
      </c>
      <c r="H1341" s="49" t="str">
        <f t="shared" si="102"/>
        <v/>
      </c>
      <c r="I1341" s="49" t="str">
        <f t="shared" si="101"/>
        <v/>
      </c>
      <c r="J1341" s="49" t="str">
        <f t="shared" si="101"/>
        <v/>
      </c>
      <c r="K1341" s="50" t="str">
        <f t="shared" si="101"/>
        <v/>
      </c>
      <c r="L1341" s="49" t="str">
        <f t="shared" si="97"/>
        <v/>
      </c>
      <c r="M1341" s="49" t="str">
        <f t="shared" si="97"/>
        <v/>
      </c>
      <c r="N1341" s="49" t="str">
        <f t="shared" si="97"/>
        <v/>
      </c>
      <c r="O1341" s="49" t="str">
        <f t="shared" si="98"/>
        <v/>
      </c>
      <c r="P1341" s="49" t="str">
        <f t="shared" si="99"/>
        <v/>
      </c>
      <c r="Q1341" s="49" t="str">
        <f t="shared" si="99"/>
        <v/>
      </c>
      <c r="R1341" s="50" t="str">
        <f t="shared" si="99"/>
        <v/>
      </c>
      <c r="S1341" s="10"/>
    </row>
    <row r="1342" spans="1:19" x14ac:dyDescent="0.25">
      <c r="A1342" s="10"/>
      <c r="B1342" s="4" t="str">
        <f>'CALC | Main Engine'!$B1342</f>
        <v/>
      </c>
      <c r="C1342" s="5" t="str">
        <f>'CALC | Main Engine'!$E1342</f>
        <v/>
      </c>
      <c r="D1342" s="27" t="str">
        <f>IF(ISBLANK('INPUT | Operations'!$C1347),"",'INPUT | Operations'!$C1346)</f>
        <v/>
      </c>
      <c r="E1342" s="32" t="str">
        <f>IF(ISBLANK('INPUT | Operations'!$C1347),"",'INPUT | Operations'!$C1347)</f>
        <v/>
      </c>
      <c r="F1342" s="123" t="str">
        <f t="shared" si="102"/>
        <v/>
      </c>
      <c r="G1342" s="49" t="str">
        <f t="shared" si="102"/>
        <v/>
      </c>
      <c r="H1342" s="49" t="str">
        <f t="shared" si="102"/>
        <v/>
      </c>
      <c r="I1342" s="49" t="str">
        <f t="shared" si="101"/>
        <v/>
      </c>
      <c r="J1342" s="49" t="str">
        <f t="shared" si="101"/>
        <v/>
      </c>
      <c r="K1342" s="50" t="str">
        <f t="shared" si="101"/>
        <v/>
      </c>
      <c r="L1342" s="49" t="str">
        <f t="shared" si="97"/>
        <v/>
      </c>
      <c r="M1342" s="49" t="str">
        <f t="shared" si="97"/>
        <v/>
      </c>
      <c r="N1342" s="49" t="str">
        <f t="shared" si="97"/>
        <v/>
      </c>
      <c r="O1342" s="49" t="str">
        <f t="shared" si="98"/>
        <v/>
      </c>
      <c r="P1342" s="49" t="str">
        <f t="shared" si="99"/>
        <v/>
      </c>
      <c r="Q1342" s="49" t="str">
        <f t="shared" si="99"/>
        <v/>
      </c>
      <c r="R1342" s="50" t="str">
        <f t="shared" si="99"/>
        <v/>
      </c>
      <c r="S1342" s="10"/>
    </row>
    <row r="1343" spans="1:19" x14ac:dyDescent="0.25">
      <c r="A1343" s="10"/>
      <c r="B1343" s="4" t="str">
        <f>'CALC | Main Engine'!$B1343</f>
        <v/>
      </c>
      <c r="C1343" s="5" t="str">
        <f>'CALC | Main Engine'!$E1343</f>
        <v/>
      </c>
      <c r="D1343" s="27" t="str">
        <f>IF(ISBLANK('INPUT | Operations'!$C1348),"",'INPUT | Operations'!$C1347)</f>
        <v/>
      </c>
      <c r="E1343" s="32" t="str">
        <f>IF(ISBLANK('INPUT | Operations'!$C1348),"",'INPUT | Operations'!$C1348)</f>
        <v/>
      </c>
      <c r="F1343" s="123" t="str">
        <f t="shared" si="102"/>
        <v/>
      </c>
      <c r="G1343" s="49" t="str">
        <f t="shared" si="102"/>
        <v/>
      </c>
      <c r="H1343" s="49" t="str">
        <f t="shared" si="102"/>
        <v/>
      </c>
      <c r="I1343" s="49" t="str">
        <f t="shared" si="101"/>
        <v/>
      </c>
      <c r="J1343" s="49" t="str">
        <f t="shared" si="101"/>
        <v/>
      </c>
      <c r="K1343" s="50" t="str">
        <f t="shared" si="101"/>
        <v/>
      </c>
      <c r="L1343" s="49" t="str">
        <f t="shared" si="97"/>
        <v/>
      </c>
      <c r="M1343" s="49" t="str">
        <f t="shared" si="97"/>
        <v/>
      </c>
      <c r="N1343" s="49" t="str">
        <f t="shared" si="97"/>
        <v/>
      </c>
      <c r="O1343" s="49" t="str">
        <f t="shared" si="98"/>
        <v/>
      </c>
      <c r="P1343" s="49" t="str">
        <f t="shared" si="99"/>
        <v/>
      </c>
      <c r="Q1343" s="49" t="str">
        <f t="shared" si="99"/>
        <v/>
      </c>
      <c r="R1343" s="50" t="str">
        <f t="shared" si="99"/>
        <v/>
      </c>
      <c r="S1343" s="10"/>
    </row>
    <row r="1344" spans="1:19" x14ac:dyDescent="0.25">
      <c r="A1344" s="10"/>
      <c r="B1344" s="4" t="str">
        <f>'CALC | Main Engine'!$B1344</f>
        <v/>
      </c>
      <c r="C1344" s="5" t="str">
        <f>'CALC | Main Engine'!$E1344</f>
        <v/>
      </c>
      <c r="D1344" s="27" t="str">
        <f>IF(ISBLANK('INPUT | Operations'!$C1349),"",'INPUT | Operations'!$C1348)</f>
        <v/>
      </c>
      <c r="E1344" s="32" t="str">
        <f>IF(ISBLANK('INPUT | Operations'!$C1349),"",'INPUT | Operations'!$C1349)</f>
        <v/>
      </c>
      <c r="F1344" s="123" t="str">
        <f t="shared" si="102"/>
        <v/>
      </c>
      <c r="G1344" s="49" t="str">
        <f t="shared" si="102"/>
        <v/>
      </c>
      <c r="H1344" s="49" t="str">
        <f t="shared" si="102"/>
        <v/>
      </c>
      <c r="I1344" s="49" t="str">
        <f t="shared" si="101"/>
        <v/>
      </c>
      <c r="J1344" s="49" t="str">
        <f t="shared" si="101"/>
        <v/>
      </c>
      <c r="K1344" s="50" t="str">
        <f t="shared" si="101"/>
        <v/>
      </c>
      <c r="L1344" s="49" t="str">
        <f t="shared" si="97"/>
        <v/>
      </c>
      <c r="M1344" s="49" t="str">
        <f t="shared" si="97"/>
        <v/>
      </c>
      <c r="N1344" s="49" t="str">
        <f t="shared" si="97"/>
        <v/>
      </c>
      <c r="O1344" s="49" t="str">
        <f t="shared" si="98"/>
        <v/>
      </c>
      <c r="P1344" s="49" t="str">
        <f t="shared" si="99"/>
        <v/>
      </c>
      <c r="Q1344" s="49" t="str">
        <f t="shared" si="99"/>
        <v/>
      </c>
      <c r="R1344" s="50" t="str">
        <f t="shared" si="99"/>
        <v/>
      </c>
      <c r="S1344" s="10"/>
    </row>
    <row r="1345" spans="1:19" x14ac:dyDescent="0.25">
      <c r="A1345" s="10"/>
      <c r="B1345" s="4" t="str">
        <f>'CALC | Main Engine'!$B1345</f>
        <v/>
      </c>
      <c r="C1345" s="5" t="str">
        <f>'CALC | Main Engine'!$E1345</f>
        <v/>
      </c>
      <c r="D1345" s="27" t="str">
        <f>IF(ISBLANK('INPUT | Operations'!$C1350),"",'INPUT | Operations'!$C1349)</f>
        <v/>
      </c>
      <c r="E1345" s="32" t="str">
        <f>IF(ISBLANK('INPUT | Operations'!$C1350),"",'INPUT | Operations'!$C1350)</f>
        <v/>
      </c>
      <c r="F1345" s="123" t="str">
        <f t="shared" si="102"/>
        <v/>
      </c>
      <c r="G1345" s="49" t="str">
        <f t="shared" si="102"/>
        <v/>
      </c>
      <c r="H1345" s="49" t="str">
        <f t="shared" si="102"/>
        <v/>
      </c>
      <c r="I1345" s="49" t="str">
        <f t="shared" si="101"/>
        <v/>
      </c>
      <c r="J1345" s="49" t="str">
        <f t="shared" si="101"/>
        <v/>
      </c>
      <c r="K1345" s="50" t="str">
        <f t="shared" si="101"/>
        <v/>
      </c>
      <c r="L1345" s="49" t="str">
        <f t="shared" si="97"/>
        <v/>
      </c>
      <c r="M1345" s="49" t="str">
        <f t="shared" si="97"/>
        <v/>
      </c>
      <c r="N1345" s="49" t="str">
        <f t="shared" si="97"/>
        <v/>
      </c>
      <c r="O1345" s="49" t="str">
        <f t="shared" si="98"/>
        <v/>
      </c>
      <c r="P1345" s="49" t="str">
        <f t="shared" si="99"/>
        <v/>
      </c>
      <c r="Q1345" s="49" t="str">
        <f t="shared" si="99"/>
        <v/>
      </c>
      <c r="R1345" s="50" t="str">
        <f t="shared" si="99"/>
        <v/>
      </c>
      <c r="S1345" s="10"/>
    </row>
    <row r="1346" spans="1:19" x14ac:dyDescent="0.25">
      <c r="A1346" s="10"/>
      <c r="B1346" s="4" t="str">
        <f>'CALC | Main Engine'!$B1346</f>
        <v/>
      </c>
      <c r="C1346" s="5" t="str">
        <f>'CALC | Main Engine'!$E1346</f>
        <v/>
      </c>
      <c r="D1346" s="27" t="str">
        <f>IF(ISBLANK('INPUT | Operations'!$C1351),"",'INPUT | Operations'!$C1350)</f>
        <v/>
      </c>
      <c r="E1346" s="32" t="str">
        <f>IF(ISBLANK('INPUT | Operations'!$C1351),"",'INPUT | Operations'!$C1351)</f>
        <v/>
      </c>
      <c r="F1346" s="123" t="str">
        <f t="shared" si="102"/>
        <v/>
      </c>
      <c r="G1346" s="49" t="str">
        <f t="shared" si="102"/>
        <v/>
      </c>
      <c r="H1346" s="49" t="str">
        <f t="shared" si="102"/>
        <v/>
      </c>
      <c r="I1346" s="49" t="str">
        <f t="shared" si="101"/>
        <v/>
      </c>
      <c r="J1346" s="49" t="str">
        <f t="shared" si="101"/>
        <v/>
      </c>
      <c r="K1346" s="50" t="str">
        <f t="shared" si="101"/>
        <v/>
      </c>
      <c r="L1346" s="49" t="str">
        <f t="shared" si="97"/>
        <v/>
      </c>
      <c r="M1346" s="49" t="str">
        <f t="shared" si="97"/>
        <v/>
      </c>
      <c r="N1346" s="49" t="str">
        <f t="shared" si="97"/>
        <v/>
      </c>
      <c r="O1346" s="49" t="str">
        <f t="shared" si="98"/>
        <v/>
      </c>
      <c r="P1346" s="49" t="str">
        <f t="shared" si="99"/>
        <v/>
      </c>
      <c r="Q1346" s="49" t="str">
        <f t="shared" si="99"/>
        <v/>
      </c>
      <c r="R1346" s="50" t="str">
        <f t="shared" si="99"/>
        <v/>
      </c>
      <c r="S1346" s="10"/>
    </row>
    <row r="1347" spans="1:19" x14ac:dyDescent="0.25">
      <c r="A1347" s="10"/>
      <c r="B1347" s="4" t="str">
        <f>'CALC | Main Engine'!$B1347</f>
        <v/>
      </c>
      <c r="C1347" s="5" t="str">
        <f>'CALC | Main Engine'!$E1347</f>
        <v/>
      </c>
      <c r="D1347" s="27" t="str">
        <f>IF(ISBLANK('INPUT | Operations'!$C1352),"",'INPUT | Operations'!$C1351)</f>
        <v/>
      </c>
      <c r="E1347" s="32" t="str">
        <f>IF(ISBLANK('INPUT | Operations'!$C1352),"",'INPUT | Operations'!$C1352)</f>
        <v/>
      </c>
      <c r="F1347" s="123" t="str">
        <f t="shared" si="102"/>
        <v/>
      </c>
      <c r="G1347" s="49" t="str">
        <f t="shared" si="102"/>
        <v/>
      </c>
      <c r="H1347" s="49" t="str">
        <f t="shared" si="102"/>
        <v/>
      </c>
      <c r="I1347" s="49" t="str">
        <f t="shared" si="101"/>
        <v/>
      </c>
      <c r="J1347" s="49" t="str">
        <f t="shared" si="101"/>
        <v/>
      </c>
      <c r="K1347" s="50" t="str">
        <f t="shared" si="101"/>
        <v/>
      </c>
      <c r="L1347" s="49" t="str">
        <f t="shared" si="97"/>
        <v/>
      </c>
      <c r="M1347" s="49" t="str">
        <f t="shared" si="97"/>
        <v/>
      </c>
      <c r="N1347" s="49" t="str">
        <f t="shared" si="97"/>
        <v/>
      </c>
      <c r="O1347" s="49" t="str">
        <f t="shared" si="98"/>
        <v/>
      </c>
      <c r="P1347" s="49" t="str">
        <f t="shared" si="99"/>
        <v/>
      </c>
      <c r="Q1347" s="49" t="str">
        <f t="shared" si="99"/>
        <v/>
      </c>
      <c r="R1347" s="50" t="str">
        <f t="shared" si="99"/>
        <v/>
      </c>
      <c r="S1347" s="10"/>
    </row>
    <row r="1348" spans="1:19" x14ac:dyDescent="0.25">
      <c r="A1348" s="10"/>
      <c r="B1348" s="4" t="str">
        <f>'CALC | Main Engine'!$B1348</f>
        <v/>
      </c>
      <c r="C1348" s="5" t="str">
        <f>'CALC | Main Engine'!$E1348</f>
        <v/>
      </c>
      <c r="D1348" s="27" t="str">
        <f>IF(ISBLANK('INPUT | Operations'!$C1353),"",'INPUT | Operations'!$C1352)</f>
        <v/>
      </c>
      <c r="E1348" s="32" t="str">
        <f>IF(ISBLANK('INPUT | Operations'!$C1353),"",'INPUT | Operations'!$C1353)</f>
        <v/>
      </c>
      <c r="F1348" s="123" t="str">
        <f t="shared" si="102"/>
        <v/>
      </c>
      <c r="G1348" s="49" t="str">
        <f t="shared" si="102"/>
        <v/>
      </c>
      <c r="H1348" s="49" t="str">
        <f t="shared" si="102"/>
        <v/>
      </c>
      <c r="I1348" s="49" t="str">
        <f t="shared" si="101"/>
        <v/>
      </c>
      <c r="J1348" s="49" t="str">
        <f t="shared" si="101"/>
        <v/>
      </c>
      <c r="K1348" s="50" t="str">
        <f t="shared" si="101"/>
        <v/>
      </c>
      <c r="L1348" s="49" t="str">
        <f t="shared" si="97"/>
        <v/>
      </c>
      <c r="M1348" s="49" t="str">
        <f t="shared" si="97"/>
        <v/>
      </c>
      <c r="N1348" s="49" t="str">
        <f t="shared" si="97"/>
        <v/>
      </c>
      <c r="O1348" s="49" t="str">
        <f t="shared" si="98"/>
        <v/>
      </c>
      <c r="P1348" s="49" t="str">
        <f t="shared" si="99"/>
        <v/>
      </c>
      <c r="Q1348" s="49" t="str">
        <f t="shared" si="99"/>
        <v/>
      </c>
      <c r="R1348" s="50" t="str">
        <f t="shared" si="99"/>
        <v/>
      </c>
      <c r="S1348" s="10"/>
    </row>
    <row r="1349" spans="1:19" x14ac:dyDescent="0.25">
      <c r="A1349" s="10"/>
      <c r="B1349" s="4" t="str">
        <f>'CALC | Main Engine'!$B1349</f>
        <v/>
      </c>
      <c r="C1349" s="5" t="str">
        <f>'CALC | Main Engine'!$E1349</f>
        <v/>
      </c>
      <c r="D1349" s="27" t="str">
        <f>IF(ISBLANK('INPUT | Operations'!$C1354),"",'INPUT | Operations'!$C1353)</f>
        <v/>
      </c>
      <c r="E1349" s="32" t="str">
        <f>IF(ISBLANK('INPUT | Operations'!$C1354),"",'INPUT | Operations'!$C1354)</f>
        <v/>
      </c>
      <c r="F1349" s="123" t="str">
        <f t="shared" si="102"/>
        <v/>
      </c>
      <c r="G1349" s="49" t="str">
        <f t="shared" si="102"/>
        <v/>
      </c>
      <c r="H1349" s="49" t="str">
        <f t="shared" si="102"/>
        <v/>
      </c>
      <c r="I1349" s="49" t="str">
        <f t="shared" si="101"/>
        <v/>
      </c>
      <c r="J1349" s="49" t="str">
        <f t="shared" si="101"/>
        <v/>
      </c>
      <c r="K1349" s="50" t="str">
        <f t="shared" si="101"/>
        <v/>
      </c>
      <c r="L1349" s="49" t="str">
        <f t="shared" si="97"/>
        <v/>
      </c>
      <c r="M1349" s="49" t="str">
        <f t="shared" si="97"/>
        <v/>
      </c>
      <c r="N1349" s="49" t="str">
        <f t="shared" si="97"/>
        <v/>
      </c>
      <c r="O1349" s="49" t="str">
        <f t="shared" si="98"/>
        <v/>
      </c>
      <c r="P1349" s="49" t="str">
        <f t="shared" si="99"/>
        <v/>
      </c>
      <c r="Q1349" s="49" t="str">
        <f t="shared" si="99"/>
        <v/>
      </c>
      <c r="R1349" s="50" t="str">
        <f t="shared" si="99"/>
        <v/>
      </c>
      <c r="S1349" s="10"/>
    </row>
    <row r="1350" spans="1:19" x14ac:dyDescent="0.25">
      <c r="A1350" s="10"/>
      <c r="B1350" s="4" t="str">
        <f>'CALC | Main Engine'!$B1350</f>
        <v/>
      </c>
      <c r="C1350" s="5" t="str">
        <f>'CALC | Main Engine'!$E1350</f>
        <v/>
      </c>
      <c r="D1350" s="27" t="str">
        <f>IF(ISBLANK('INPUT | Operations'!$C1355),"",'INPUT | Operations'!$C1354)</f>
        <v/>
      </c>
      <c r="E1350" s="32" t="str">
        <f>IF(ISBLANK('INPUT | Operations'!$C1355),"",'INPUT | Operations'!$C1355)</f>
        <v/>
      </c>
      <c r="F1350" s="123" t="str">
        <f t="shared" si="102"/>
        <v/>
      </c>
      <c r="G1350" s="49" t="str">
        <f t="shared" si="102"/>
        <v/>
      </c>
      <c r="H1350" s="49" t="str">
        <f t="shared" si="102"/>
        <v/>
      </c>
      <c r="I1350" s="49" t="str">
        <f t="shared" si="101"/>
        <v/>
      </c>
      <c r="J1350" s="49" t="str">
        <f t="shared" si="101"/>
        <v/>
      </c>
      <c r="K1350" s="50" t="str">
        <f t="shared" si="101"/>
        <v/>
      </c>
      <c r="L1350" s="49" t="str">
        <f t="shared" si="97"/>
        <v/>
      </c>
      <c r="M1350" s="49" t="str">
        <f t="shared" si="97"/>
        <v/>
      </c>
      <c r="N1350" s="49" t="str">
        <f t="shared" si="97"/>
        <v/>
      </c>
      <c r="O1350" s="49" t="str">
        <f t="shared" si="98"/>
        <v/>
      </c>
      <c r="P1350" s="49" t="str">
        <f t="shared" si="99"/>
        <v/>
      </c>
      <c r="Q1350" s="49" t="str">
        <f t="shared" si="99"/>
        <v/>
      </c>
      <c r="R1350" s="50" t="str">
        <f t="shared" si="99"/>
        <v/>
      </c>
      <c r="S1350" s="10"/>
    </row>
    <row r="1351" spans="1:19" x14ac:dyDescent="0.25">
      <c r="A1351" s="10"/>
      <c r="B1351" s="4" t="str">
        <f>'CALC | Main Engine'!$B1351</f>
        <v/>
      </c>
      <c r="C1351" s="5" t="str">
        <f>'CALC | Main Engine'!$E1351</f>
        <v/>
      </c>
      <c r="D1351" s="27" t="str">
        <f>IF(ISBLANK('INPUT | Operations'!$C1356),"",'INPUT | Operations'!$C1355)</f>
        <v/>
      </c>
      <c r="E1351" s="32" t="str">
        <f>IF(ISBLANK('INPUT | Operations'!$C1356),"",'INPUT | Operations'!$C1356)</f>
        <v/>
      </c>
      <c r="F1351" s="123" t="str">
        <f t="shared" si="102"/>
        <v/>
      </c>
      <c r="G1351" s="49" t="str">
        <f t="shared" si="102"/>
        <v/>
      </c>
      <c r="H1351" s="49" t="str">
        <f t="shared" si="102"/>
        <v/>
      </c>
      <c r="I1351" s="49" t="str">
        <f t="shared" si="101"/>
        <v/>
      </c>
      <c r="J1351" s="49" t="str">
        <f t="shared" si="101"/>
        <v/>
      </c>
      <c r="K1351" s="50" t="str">
        <f t="shared" si="101"/>
        <v/>
      </c>
      <c r="L1351" s="49" t="str">
        <f t="shared" si="97"/>
        <v/>
      </c>
      <c r="M1351" s="49" t="str">
        <f t="shared" si="97"/>
        <v/>
      </c>
      <c r="N1351" s="49" t="str">
        <f t="shared" si="97"/>
        <v/>
      </c>
      <c r="O1351" s="49" t="str">
        <f t="shared" si="98"/>
        <v/>
      </c>
      <c r="P1351" s="49" t="str">
        <f t="shared" si="99"/>
        <v/>
      </c>
      <c r="Q1351" s="49" t="str">
        <f t="shared" si="99"/>
        <v/>
      </c>
      <c r="R1351" s="50" t="str">
        <f t="shared" si="99"/>
        <v/>
      </c>
      <c r="S1351" s="10"/>
    </row>
    <row r="1352" spans="1:19" x14ac:dyDescent="0.25">
      <c r="A1352" s="10"/>
      <c r="B1352" s="4" t="str">
        <f>'CALC | Main Engine'!$B1352</f>
        <v/>
      </c>
      <c r="C1352" s="5" t="str">
        <f>'CALC | Main Engine'!$E1352</f>
        <v/>
      </c>
      <c r="D1352" s="27" t="str">
        <f>IF(ISBLANK('INPUT | Operations'!$C1357),"",'INPUT | Operations'!$C1356)</f>
        <v/>
      </c>
      <c r="E1352" s="32" t="str">
        <f>IF(ISBLANK('INPUT | Operations'!$C1357),"",'INPUT | Operations'!$C1357)</f>
        <v/>
      </c>
      <c r="F1352" s="123" t="str">
        <f t="shared" si="102"/>
        <v/>
      </c>
      <c r="G1352" s="49" t="str">
        <f t="shared" si="102"/>
        <v/>
      </c>
      <c r="H1352" s="49" t="str">
        <f t="shared" si="102"/>
        <v/>
      </c>
      <c r="I1352" s="49" t="str">
        <f t="shared" si="101"/>
        <v/>
      </c>
      <c r="J1352" s="49" t="str">
        <f t="shared" si="101"/>
        <v/>
      </c>
      <c r="K1352" s="50" t="str">
        <f t="shared" si="101"/>
        <v/>
      </c>
      <c r="L1352" s="49" t="str">
        <f t="shared" si="97"/>
        <v/>
      </c>
      <c r="M1352" s="49" t="str">
        <f t="shared" si="97"/>
        <v/>
      </c>
      <c r="N1352" s="49" t="str">
        <f t="shared" si="97"/>
        <v/>
      </c>
      <c r="O1352" s="49" t="str">
        <f t="shared" si="98"/>
        <v/>
      </c>
      <c r="P1352" s="49" t="str">
        <f t="shared" si="99"/>
        <v/>
      </c>
      <c r="Q1352" s="49" t="str">
        <f t="shared" si="99"/>
        <v/>
      </c>
      <c r="R1352" s="50" t="str">
        <f t="shared" si="99"/>
        <v/>
      </c>
      <c r="S1352" s="10"/>
    </row>
    <row r="1353" spans="1:19" x14ac:dyDescent="0.25">
      <c r="A1353" s="10"/>
      <c r="B1353" s="4" t="str">
        <f>'CALC | Main Engine'!$B1353</f>
        <v/>
      </c>
      <c r="C1353" s="5" t="str">
        <f>'CALC | Main Engine'!$E1353</f>
        <v/>
      </c>
      <c r="D1353" s="27" t="str">
        <f>IF(ISBLANK('INPUT | Operations'!$C1358),"",'INPUT | Operations'!$C1357)</f>
        <v/>
      </c>
      <c r="E1353" s="32" t="str">
        <f>IF(ISBLANK('INPUT | Operations'!$C1358),"",'INPUT | Operations'!$C1358)</f>
        <v/>
      </c>
      <c r="F1353" s="123" t="str">
        <f t="shared" si="102"/>
        <v/>
      </c>
      <c r="G1353" s="49" t="str">
        <f t="shared" si="102"/>
        <v/>
      </c>
      <c r="H1353" s="49" t="str">
        <f t="shared" si="102"/>
        <v/>
      </c>
      <c r="I1353" s="49" t="str">
        <f t="shared" si="101"/>
        <v/>
      </c>
      <c r="J1353" s="49" t="str">
        <f t="shared" si="101"/>
        <v/>
      </c>
      <c r="K1353" s="50" t="str">
        <f t="shared" si="101"/>
        <v/>
      </c>
      <c r="L1353" s="49" t="str">
        <f t="shared" ref="L1353:N1416" si="103">IFERROR(IF(AND($E1353&gt;$D1353,MIN($D1353:$E1353)&lt;L$5,MAX($D1353:$E1353)&gt;L$4),MIN(MAX($D1353:$E1353),L$5)-MAX(MIN($D1353:$E1353),L$4),0)/(MAX($D1353:$E1353)-MIN($D1353:$E1353)),"")</f>
        <v/>
      </c>
      <c r="M1353" s="49" t="str">
        <f t="shared" si="103"/>
        <v/>
      </c>
      <c r="N1353" s="49" t="str">
        <f t="shared" si="103"/>
        <v/>
      </c>
      <c r="O1353" s="49" t="str">
        <f t="shared" ref="O1353:O1416" si="104">IFERROR(IF(AND(MIN($D1353:$E1353)&lt;O$5,MAX($D1353:$E1353)&gt;O$4),MIN(MAX($D1353:$E1353),O$5)-MAX(MIN($D1353:$E1353),O$4),0)/(MAX($D1353:$E1353)-MIN($D1353:$E1353)),"")</f>
        <v/>
      </c>
      <c r="P1353" s="49" t="str">
        <f t="shared" ref="P1353:R1416" si="105">IFERROR(IF(AND($D1353&gt;$E1353,MIN($D1353:$E1353)&lt;P$5,MAX($D1353:$E1353)&gt;P$4),MIN(MAX($D1353:$E1353),P$5)-MAX(MIN($D1353:$E1353),P$4),0)/(MAX($D1353:$E1353)-MIN($D1353:$E1353)),"")</f>
        <v/>
      </c>
      <c r="Q1353" s="49" t="str">
        <f t="shared" si="105"/>
        <v/>
      </c>
      <c r="R1353" s="50" t="str">
        <f t="shared" si="105"/>
        <v/>
      </c>
      <c r="S1353" s="10"/>
    </row>
    <row r="1354" spans="1:19" x14ac:dyDescent="0.25">
      <c r="A1354" s="10"/>
      <c r="B1354" s="4" t="str">
        <f>'CALC | Main Engine'!$B1354</f>
        <v/>
      </c>
      <c r="C1354" s="5" t="str">
        <f>'CALC | Main Engine'!$E1354</f>
        <v/>
      </c>
      <c r="D1354" s="27" t="str">
        <f>IF(ISBLANK('INPUT | Operations'!$C1359),"",'INPUT | Operations'!$C1358)</f>
        <v/>
      </c>
      <c r="E1354" s="32" t="str">
        <f>IF(ISBLANK('INPUT | Operations'!$C1359),"",'INPUT | Operations'!$C1359)</f>
        <v/>
      </c>
      <c r="F1354" s="123" t="str">
        <f t="shared" si="102"/>
        <v/>
      </c>
      <c r="G1354" s="49" t="str">
        <f t="shared" si="102"/>
        <v/>
      </c>
      <c r="H1354" s="49" t="str">
        <f t="shared" si="102"/>
        <v/>
      </c>
      <c r="I1354" s="49" t="str">
        <f t="shared" si="101"/>
        <v/>
      </c>
      <c r="J1354" s="49" t="str">
        <f t="shared" si="101"/>
        <v/>
      </c>
      <c r="K1354" s="50" t="str">
        <f t="shared" si="101"/>
        <v/>
      </c>
      <c r="L1354" s="49" t="str">
        <f t="shared" si="103"/>
        <v/>
      </c>
      <c r="M1354" s="49" t="str">
        <f t="shared" si="103"/>
        <v/>
      </c>
      <c r="N1354" s="49" t="str">
        <f t="shared" si="103"/>
        <v/>
      </c>
      <c r="O1354" s="49" t="str">
        <f t="shared" si="104"/>
        <v/>
      </c>
      <c r="P1354" s="49" t="str">
        <f t="shared" si="105"/>
        <v/>
      </c>
      <c r="Q1354" s="49" t="str">
        <f t="shared" si="105"/>
        <v/>
      </c>
      <c r="R1354" s="50" t="str">
        <f t="shared" si="105"/>
        <v/>
      </c>
      <c r="S1354" s="10"/>
    </row>
    <row r="1355" spans="1:19" x14ac:dyDescent="0.25">
      <c r="A1355" s="10"/>
      <c r="B1355" s="4" t="str">
        <f>'CALC | Main Engine'!$B1355</f>
        <v/>
      </c>
      <c r="C1355" s="5" t="str">
        <f>'CALC | Main Engine'!$E1355</f>
        <v/>
      </c>
      <c r="D1355" s="27" t="str">
        <f>IF(ISBLANK('INPUT | Operations'!$C1360),"",'INPUT | Operations'!$C1359)</f>
        <v/>
      </c>
      <c r="E1355" s="32" t="str">
        <f>IF(ISBLANK('INPUT | Operations'!$C1360),"",'INPUT | Operations'!$C1360)</f>
        <v/>
      </c>
      <c r="F1355" s="123" t="str">
        <f t="shared" si="102"/>
        <v/>
      </c>
      <c r="G1355" s="49" t="str">
        <f t="shared" si="102"/>
        <v/>
      </c>
      <c r="H1355" s="49" t="str">
        <f t="shared" si="102"/>
        <v/>
      </c>
      <c r="I1355" s="49" t="str">
        <f t="shared" si="101"/>
        <v/>
      </c>
      <c r="J1355" s="49" t="str">
        <f t="shared" si="101"/>
        <v/>
      </c>
      <c r="K1355" s="50" t="str">
        <f t="shared" si="101"/>
        <v/>
      </c>
      <c r="L1355" s="49" t="str">
        <f t="shared" si="103"/>
        <v/>
      </c>
      <c r="M1355" s="49" t="str">
        <f t="shared" si="103"/>
        <v/>
      </c>
      <c r="N1355" s="49" t="str">
        <f t="shared" si="103"/>
        <v/>
      </c>
      <c r="O1355" s="49" t="str">
        <f t="shared" si="104"/>
        <v/>
      </c>
      <c r="P1355" s="49" t="str">
        <f t="shared" si="105"/>
        <v/>
      </c>
      <c r="Q1355" s="49" t="str">
        <f t="shared" si="105"/>
        <v/>
      </c>
      <c r="R1355" s="50" t="str">
        <f t="shared" si="105"/>
        <v/>
      </c>
      <c r="S1355" s="10"/>
    </row>
    <row r="1356" spans="1:19" x14ac:dyDescent="0.25">
      <c r="A1356" s="10"/>
      <c r="B1356" s="4" t="str">
        <f>'CALC | Main Engine'!$B1356</f>
        <v/>
      </c>
      <c r="C1356" s="5" t="str">
        <f>'CALC | Main Engine'!$E1356</f>
        <v/>
      </c>
      <c r="D1356" s="27" t="str">
        <f>IF(ISBLANK('INPUT | Operations'!$C1361),"",'INPUT | Operations'!$C1360)</f>
        <v/>
      </c>
      <c r="E1356" s="32" t="str">
        <f>IF(ISBLANK('INPUT | Operations'!$C1361),"",'INPUT | Operations'!$C1361)</f>
        <v/>
      </c>
      <c r="F1356" s="123" t="str">
        <f t="shared" si="102"/>
        <v/>
      </c>
      <c r="G1356" s="49" t="str">
        <f t="shared" si="102"/>
        <v/>
      </c>
      <c r="H1356" s="49" t="str">
        <f t="shared" si="102"/>
        <v/>
      </c>
      <c r="I1356" s="49" t="str">
        <f t="shared" si="101"/>
        <v/>
      </c>
      <c r="J1356" s="49" t="str">
        <f t="shared" si="101"/>
        <v/>
      </c>
      <c r="K1356" s="50" t="str">
        <f t="shared" si="101"/>
        <v/>
      </c>
      <c r="L1356" s="49" t="str">
        <f t="shared" si="103"/>
        <v/>
      </c>
      <c r="M1356" s="49" t="str">
        <f t="shared" si="103"/>
        <v/>
      </c>
      <c r="N1356" s="49" t="str">
        <f t="shared" si="103"/>
        <v/>
      </c>
      <c r="O1356" s="49" t="str">
        <f t="shared" si="104"/>
        <v/>
      </c>
      <c r="P1356" s="49" t="str">
        <f t="shared" si="105"/>
        <v/>
      </c>
      <c r="Q1356" s="49" t="str">
        <f t="shared" si="105"/>
        <v/>
      </c>
      <c r="R1356" s="50" t="str">
        <f t="shared" si="105"/>
        <v/>
      </c>
      <c r="S1356" s="10"/>
    </row>
    <row r="1357" spans="1:19" x14ac:dyDescent="0.25">
      <c r="A1357" s="10"/>
      <c r="B1357" s="4" t="str">
        <f>'CALC | Main Engine'!$B1357</f>
        <v/>
      </c>
      <c r="C1357" s="5" t="str">
        <f>'CALC | Main Engine'!$E1357</f>
        <v/>
      </c>
      <c r="D1357" s="27" t="str">
        <f>IF(ISBLANK('INPUT | Operations'!$C1362),"",'INPUT | Operations'!$C1361)</f>
        <v/>
      </c>
      <c r="E1357" s="32" t="str">
        <f>IF(ISBLANK('INPUT | Operations'!$C1362),"",'INPUT | Operations'!$C1362)</f>
        <v/>
      </c>
      <c r="F1357" s="123" t="str">
        <f t="shared" si="102"/>
        <v/>
      </c>
      <c r="G1357" s="49" t="str">
        <f t="shared" si="102"/>
        <v/>
      </c>
      <c r="H1357" s="49" t="str">
        <f t="shared" si="102"/>
        <v/>
      </c>
      <c r="I1357" s="49" t="str">
        <f t="shared" si="101"/>
        <v/>
      </c>
      <c r="J1357" s="49" t="str">
        <f t="shared" si="101"/>
        <v/>
      </c>
      <c r="K1357" s="50" t="str">
        <f t="shared" si="101"/>
        <v/>
      </c>
      <c r="L1357" s="49" t="str">
        <f t="shared" si="103"/>
        <v/>
      </c>
      <c r="M1357" s="49" t="str">
        <f t="shared" si="103"/>
        <v/>
      </c>
      <c r="N1357" s="49" t="str">
        <f t="shared" si="103"/>
        <v/>
      </c>
      <c r="O1357" s="49" t="str">
        <f t="shared" si="104"/>
        <v/>
      </c>
      <c r="P1357" s="49" t="str">
        <f t="shared" si="105"/>
        <v/>
      </c>
      <c r="Q1357" s="49" t="str">
        <f t="shared" si="105"/>
        <v/>
      </c>
      <c r="R1357" s="50" t="str">
        <f t="shared" si="105"/>
        <v/>
      </c>
      <c r="S1357" s="10"/>
    </row>
    <row r="1358" spans="1:19" x14ac:dyDescent="0.25">
      <c r="A1358" s="10"/>
      <c r="B1358" s="4" t="str">
        <f>'CALC | Main Engine'!$B1358</f>
        <v/>
      </c>
      <c r="C1358" s="5" t="str">
        <f>'CALC | Main Engine'!$E1358</f>
        <v/>
      </c>
      <c r="D1358" s="27" t="str">
        <f>IF(ISBLANK('INPUT | Operations'!$C1363),"",'INPUT | Operations'!$C1362)</f>
        <v/>
      </c>
      <c r="E1358" s="32" t="str">
        <f>IF(ISBLANK('INPUT | Operations'!$C1363),"",'INPUT | Operations'!$C1363)</f>
        <v/>
      </c>
      <c r="F1358" s="123" t="str">
        <f t="shared" si="102"/>
        <v/>
      </c>
      <c r="G1358" s="49" t="str">
        <f t="shared" si="102"/>
        <v/>
      </c>
      <c r="H1358" s="49" t="str">
        <f t="shared" si="102"/>
        <v/>
      </c>
      <c r="I1358" s="49" t="str">
        <f t="shared" si="101"/>
        <v/>
      </c>
      <c r="J1358" s="49" t="str">
        <f t="shared" si="101"/>
        <v/>
      </c>
      <c r="K1358" s="50" t="str">
        <f t="shared" si="101"/>
        <v/>
      </c>
      <c r="L1358" s="49" t="str">
        <f t="shared" si="103"/>
        <v/>
      </c>
      <c r="M1358" s="49" t="str">
        <f t="shared" si="103"/>
        <v/>
      </c>
      <c r="N1358" s="49" t="str">
        <f t="shared" si="103"/>
        <v/>
      </c>
      <c r="O1358" s="49" t="str">
        <f t="shared" si="104"/>
        <v/>
      </c>
      <c r="P1358" s="49" t="str">
        <f t="shared" si="105"/>
        <v/>
      </c>
      <c r="Q1358" s="49" t="str">
        <f t="shared" si="105"/>
        <v/>
      </c>
      <c r="R1358" s="50" t="str">
        <f t="shared" si="105"/>
        <v/>
      </c>
      <c r="S1358" s="10"/>
    </row>
    <row r="1359" spans="1:19" x14ac:dyDescent="0.25">
      <c r="A1359" s="10"/>
      <c r="B1359" s="4" t="str">
        <f>'CALC | Main Engine'!$B1359</f>
        <v/>
      </c>
      <c r="C1359" s="5" t="str">
        <f>'CALC | Main Engine'!$E1359</f>
        <v/>
      </c>
      <c r="D1359" s="27" t="str">
        <f>IF(ISBLANK('INPUT | Operations'!$C1364),"",'INPUT | Operations'!$C1363)</f>
        <v/>
      </c>
      <c r="E1359" s="32" t="str">
        <f>IF(ISBLANK('INPUT | Operations'!$C1364),"",'INPUT | Operations'!$C1364)</f>
        <v/>
      </c>
      <c r="F1359" s="123" t="str">
        <f t="shared" si="102"/>
        <v/>
      </c>
      <c r="G1359" s="49" t="str">
        <f t="shared" si="102"/>
        <v/>
      </c>
      <c r="H1359" s="49" t="str">
        <f t="shared" si="102"/>
        <v/>
      </c>
      <c r="I1359" s="49" t="str">
        <f t="shared" si="101"/>
        <v/>
      </c>
      <c r="J1359" s="49" t="str">
        <f t="shared" si="101"/>
        <v/>
      </c>
      <c r="K1359" s="50" t="str">
        <f t="shared" si="101"/>
        <v/>
      </c>
      <c r="L1359" s="49" t="str">
        <f t="shared" si="103"/>
        <v/>
      </c>
      <c r="M1359" s="49" t="str">
        <f t="shared" si="103"/>
        <v/>
      </c>
      <c r="N1359" s="49" t="str">
        <f t="shared" si="103"/>
        <v/>
      </c>
      <c r="O1359" s="49" t="str">
        <f t="shared" si="104"/>
        <v/>
      </c>
      <c r="P1359" s="49" t="str">
        <f t="shared" si="105"/>
        <v/>
      </c>
      <c r="Q1359" s="49" t="str">
        <f t="shared" si="105"/>
        <v/>
      </c>
      <c r="R1359" s="50" t="str">
        <f t="shared" si="105"/>
        <v/>
      </c>
      <c r="S1359" s="10"/>
    </row>
    <row r="1360" spans="1:19" x14ac:dyDescent="0.25">
      <c r="A1360" s="10"/>
      <c r="B1360" s="4" t="str">
        <f>'CALC | Main Engine'!$B1360</f>
        <v/>
      </c>
      <c r="C1360" s="5" t="str">
        <f>'CALC | Main Engine'!$E1360</f>
        <v/>
      </c>
      <c r="D1360" s="27" t="str">
        <f>IF(ISBLANK('INPUT | Operations'!$C1365),"",'INPUT | Operations'!$C1364)</f>
        <v/>
      </c>
      <c r="E1360" s="32" t="str">
        <f>IF(ISBLANK('INPUT | Operations'!$C1365),"",'INPUT | Operations'!$C1365)</f>
        <v/>
      </c>
      <c r="F1360" s="123" t="str">
        <f t="shared" si="102"/>
        <v/>
      </c>
      <c r="G1360" s="49" t="str">
        <f t="shared" si="102"/>
        <v/>
      </c>
      <c r="H1360" s="49" t="str">
        <f t="shared" si="102"/>
        <v/>
      </c>
      <c r="I1360" s="49" t="str">
        <f t="shared" si="101"/>
        <v/>
      </c>
      <c r="J1360" s="49" t="str">
        <f t="shared" si="101"/>
        <v/>
      </c>
      <c r="K1360" s="50" t="str">
        <f t="shared" si="101"/>
        <v/>
      </c>
      <c r="L1360" s="49" t="str">
        <f t="shared" si="103"/>
        <v/>
      </c>
      <c r="M1360" s="49" t="str">
        <f t="shared" si="103"/>
        <v/>
      </c>
      <c r="N1360" s="49" t="str">
        <f t="shared" si="103"/>
        <v/>
      </c>
      <c r="O1360" s="49" t="str">
        <f t="shared" si="104"/>
        <v/>
      </c>
      <c r="P1360" s="49" t="str">
        <f t="shared" si="105"/>
        <v/>
      </c>
      <c r="Q1360" s="49" t="str">
        <f t="shared" si="105"/>
        <v/>
      </c>
      <c r="R1360" s="50" t="str">
        <f t="shared" si="105"/>
        <v/>
      </c>
      <c r="S1360" s="10"/>
    </row>
    <row r="1361" spans="1:19" x14ac:dyDescent="0.25">
      <c r="A1361" s="10"/>
      <c r="B1361" s="4" t="str">
        <f>'CALC | Main Engine'!$B1361</f>
        <v/>
      </c>
      <c r="C1361" s="5" t="str">
        <f>'CALC | Main Engine'!$E1361</f>
        <v/>
      </c>
      <c r="D1361" s="27" t="str">
        <f>IF(ISBLANK('INPUT | Operations'!$C1366),"",'INPUT | Operations'!$C1365)</f>
        <v/>
      </c>
      <c r="E1361" s="32" t="str">
        <f>IF(ISBLANK('INPUT | Operations'!$C1366),"",'INPUT | Operations'!$C1366)</f>
        <v/>
      </c>
      <c r="F1361" s="123" t="str">
        <f t="shared" si="102"/>
        <v/>
      </c>
      <c r="G1361" s="49" t="str">
        <f t="shared" si="102"/>
        <v/>
      </c>
      <c r="H1361" s="49" t="str">
        <f t="shared" si="102"/>
        <v/>
      </c>
      <c r="I1361" s="49" t="str">
        <f t="shared" si="101"/>
        <v/>
      </c>
      <c r="J1361" s="49" t="str">
        <f t="shared" si="101"/>
        <v/>
      </c>
      <c r="K1361" s="50" t="str">
        <f t="shared" si="101"/>
        <v/>
      </c>
      <c r="L1361" s="49" t="str">
        <f t="shared" si="103"/>
        <v/>
      </c>
      <c r="M1361" s="49" t="str">
        <f t="shared" si="103"/>
        <v/>
      </c>
      <c r="N1361" s="49" t="str">
        <f t="shared" si="103"/>
        <v/>
      </c>
      <c r="O1361" s="49" t="str">
        <f t="shared" si="104"/>
        <v/>
      </c>
      <c r="P1361" s="49" t="str">
        <f t="shared" si="105"/>
        <v/>
      </c>
      <c r="Q1361" s="49" t="str">
        <f t="shared" si="105"/>
        <v/>
      </c>
      <c r="R1361" s="50" t="str">
        <f t="shared" si="105"/>
        <v/>
      </c>
      <c r="S1361" s="10"/>
    </row>
    <row r="1362" spans="1:19" x14ac:dyDescent="0.25">
      <c r="A1362" s="10"/>
      <c r="B1362" s="4" t="str">
        <f>'CALC | Main Engine'!$B1362</f>
        <v/>
      </c>
      <c r="C1362" s="5" t="str">
        <f>'CALC | Main Engine'!$E1362</f>
        <v/>
      </c>
      <c r="D1362" s="27" t="str">
        <f>IF(ISBLANK('INPUT | Operations'!$C1367),"",'INPUT | Operations'!$C1366)</f>
        <v/>
      </c>
      <c r="E1362" s="32" t="str">
        <f>IF(ISBLANK('INPUT | Operations'!$C1367),"",'INPUT | Operations'!$C1367)</f>
        <v/>
      </c>
      <c r="F1362" s="123" t="str">
        <f t="shared" si="102"/>
        <v/>
      </c>
      <c r="G1362" s="49" t="str">
        <f t="shared" si="102"/>
        <v/>
      </c>
      <c r="H1362" s="49" t="str">
        <f t="shared" si="102"/>
        <v/>
      </c>
      <c r="I1362" s="49" t="str">
        <f t="shared" si="101"/>
        <v/>
      </c>
      <c r="J1362" s="49" t="str">
        <f t="shared" si="101"/>
        <v/>
      </c>
      <c r="K1362" s="50" t="str">
        <f t="shared" si="101"/>
        <v/>
      </c>
      <c r="L1362" s="49" t="str">
        <f t="shared" si="103"/>
        <v/>
      </c>
      <c r="M1362" s="49" t="str">
        <f t="shared" si="103"/>
        <v/>
      </c>
      <c r="N1362" s="49" t="str">
        <f t="shared" si="103"/>
        <v/>
      </c>
      <c r="O1362" s="49" t="str">
        <f t="shared" si="104"/>
        <v/>
      </c>
      <c r="P1362" s="49" t="str">
        <f t="shared" si="105"/>
        <v/>
      </c>
      <c r="Q1362" s="49" t="str">
        <f t="shared" si="105"/>
        <v/>
      </c>
      <c r="R1362" s="50" t="str">
        <f t="shared" si="105"/>
        <v/>
      </c>
      <c r="S1362" s="10"/>
    </row>
    <row r="1363" spans="1:19" x14ac:dyDescent="0.25">
      <c r="A1363" s="10"/>
      <c r="B1363" s="4" t="str">
        <f>'CALC | Main Engine'!$B1363</f>
        <v/>
      </c>
      <c r="C1363" s="5" t="str">
        <f>'CALC | Main Engine'!$E1363</f>
        <v/>
      </c>
      <c r="D1363" s="27" t="str">
        <f>IF(ISBLANK('INPUT | Operations'!$C1368),"",'INPUT | Operations'!$C1367)</f>
        <v/>
      </c>
      <c r="E1363" s="32" t="str">
        <f>IF(ISBLANK('INPUT | Operations'!$C1368),"",'INPUT | Operations'!$C1368)</f>
        <v/>
      </c>
      <c r="F1363" s="123" t="str">
        <f t="shared" si="102"/>
        <v/>
      </c>
      <c r="G1363" s="49" t="str">
        <f t="shared" si="102"/>
        <v/>
      </c>
      <c r="H1363" s="49" t="str">
        <f t="shared" si="102"/>
        <v/>
      </c>
      <c r="I1363" s="49" t="str">
        <f t="shared" si="101"/>
        <v/>
      </c>
      <c r="J1363" s="49" t="str">
        <f t="shared" si="101"/>
        <v/>
      </c>
      <c r="K1363" s="50" t="str">
        <f t="shared" si="101"/>
        <v/>
      </c>
      <c r="L1363" s="49" t="str">
        <f t="shared" si="103"/>
        <v/>
      </c>
      <c r="M1363" s="49" t="str">
        <f t="shared" si="103"/>
        <v/>
      </c>
      <c r="N1363" s="49" t="str">
        <f t="shared" si="103"/>
        <v/>
      </c>
      <c r="O1363" s="49" t="str">
        <f t="shared" si="104"/>
        <v/>
      </c>
      <c r="P1363" s="49" t="str">
        <f t="shared" si="105"/>
        <v/>
      </c>
      <c r="Q1363" s="49" t="str">
        <f t="shared" si="105"/>
        <v/>
      </c>
      <c r="R1363" s="50" t="str">
        <f t="shared" si="105"/>
        <v/>
      </c>
      <c r="S1363" s="10"/>
    </row>
    <row r="1364" spans="1:19" x14ac:dyDescent="0.25">
      <c r="A1364" s="10"/>
      <c r="B1364" s="4" t="str">
        <f>'CALC | Main Engine'!$B1364</f>
        <v/>
      </c>
      <c r="C1364" s="5" t="str">
        <f>'CALC | Main Engine'!$E1364</f>
        <v/>
      </c>
      <c r="D1364" s="27" t="str">
        <f>IF(ISBLANK('INPUT | Operations'!$C1369),"",'INPUT | Operations'!$C1368)</f>
        <v/>
      </c>
      <c r="E1364" s="32" t="str">
        <f>IF(ISBLANK('INPUT | Operations'!$C1369),"",'INPUT | Operations'!$C1369)</f>
        <v/>
      </c>
      <c r="F1364" s="123" t="str">
        <f t="shared" si="102"/>
        <v/>
      </c>
      <c r="G1364" s="49" t="str">
        <f t="shared" si="102"/>
        <v/>
      </c>
      <c r="H1364" s="49" t="str">
        <f t="shared" si="102"/>
        <v/>
      </c>
      <c r="I1364" s="49" t="str">
        <f t="shared" si="101"/>
        <v/>
      </c>
      <c r="J1364" s="49" t="str">
        <f t="shared" si="101"/>
        <v/>
      </c>
      <c r="K1364" s="50" t="str">
        <f t="shared" si="101"/>
        <v/>
      </c>
      <c r="L1364" s="49" t="str">
        <f t="shared" si="103"/>
        <v/>
      </c>
      <c r="M1364" s="49" t="str">
        <f t="shared" si="103"/>
        <v/>
      </c>
      <c r="N1364" s="49" t="str">
        <f t="shared" si="103"/>
        <v/>
      </c>
      <c r="O1364" s="49" t="str">
        <f t="shared" si="104"/>
        <v/>
      </c>
      <c r="P1364" s="49" t="str">
        <f t="shared" si="105"/>
        <v/>
      </c>
      <c r="Q1364" s="49" t="str">
        <f t="shared" si="105"/>
        <v/>
      </c>
      <c r="R1364" s="50" t="str">
        <f t="shared" si="105"/>
        <v/>
      </c>
      <c r="S1364" s="10"/>
    </row>
    <row r="1365" spans="1:19" x14ac:dyDescent="0.25">
      <c r="A1365" s="10"/>
      <c r="B1365" s="4" t="str">
        <f>'CALC | Main Engine'!$B1365</f>
        <v/>
      </c>
      <c r="C1365" s="5" t="str">
        <f>'CALC | Main Engine'!$E1365</f>
        <v/>
      </c>
      <c r="D1365" s="27" t="str">
        <f>IF(ISBLANK('INPUT | Operations'!$C1370),"",'INPUT | Operations'!$C1369)</f>
        <v/>
      </c>
      <c r="E1365" s="32" t="str">
        <f>IF(ISBLANK('INPUT | Operations'!$C1370),"",'INPUT | Operations'!$C1370)</f>
        <v/>
      </c>
      <c r="F1365" s="123" t="str">
        <f t="shared" si="102"/>
        <v/>
      </c>
      <c r="G1365" s="49" t="str">
        <f t="shared" si="102"/>
        <v/>
      </c>
      <c r="H1365" s="49" t="str">
        <f t="shared" si="102"/>
        <v/>
      </c>
      <c r="I1365" s="49" t="str">
        <f t="shared" si="101"/>
        <v/>
      </c>
      <c r="J1365" s="49" t="str">
        <f t="shared" si="101"/>
        <v/>
      </c>
      <c r="K1365" s="50" t="str">
        <f t="shared" si="101"/>
        <v/>
      </c>
      <c r="L1365" s="49" t="str">
        <f t="shared" si="103"/>
        <v/>
      </c>
      <c r="M1365" s="49" t="str">
        <f t="shared" si="103"/>
        <v/>
      </c>
      <c r="N1365" s="49" t="str">
        <f t="shared" si="103"/>
        <v/>
      </c>
      <c r="O1365" s="49" t="str">
        <f t="shared" si="104"/>
        <v/>
      </c>
      <c r="P1365" s="49" t="str">
        <f t="shared" si="105"/>
        <v/>
      </c>
      <c r="Q1365" s="49" t="str">
        <f t="shared" si="105"/>
        <v/>
      </c>
      <c r="R1365" s="50" t="str">
        <f t="shared" si="105"/>
        <v/>
      </c>
      <c r="S1365" s="10"/>
    </row>
    <row r="1366" spans="1:19" x14ac:dyDescent="0.25">
      <c r="A1366" s="10"/>
      <c r="B1366" s="4" t="str">
        <f>'CALC | Main Engine'!$B1366</f>
        <v/>
      </c>
      <c r="C1366" s="5" t="str">
        <f>'CALC | Main Engine'!$E1366</f>
        <v/>
      </c>
      <c r="D1366" s="27" t="str">
        <f>IF(ISBLANK('INPUT | Operations'!$C1371),"",'INPUT | Operations'!$C1370)</f>
        <v/>
      </c>
      <c r="E1366" s="32" t="str">
        <f>IF(ISBLANK('INPUT | Operations'!$C1371),"",'INPUT | Operations'!$C1371)</f>
        <v/>
      </c>
      <c r="F1366" s="123" t="str">
        <f t="shared" si="102"/>
        <v/>
      </c>
      <c r="G1366" s="49" t="str">
        <f t="shared" si="102"/>
        <v/>
      </c>
      <c r="H1366" s="49" t="str">
        <f t="shared" si="102"/>
        <v/>
      </c>
      <c r="I1366" s="49" t="str">
        <f t="shared" si="101"/>
        <v/>
      </c>
      <c r="J1366" s="49" t="str">
        <f t="shared" si="101"/>
        <v/>
      </c>
      <c r="K1366" s="50" t="str">
        <f t="shared" si="101"/>
        <v/>
      </c>
      <c r="L1366" s="49" t="str">
        <f t="shared" si="103"/>
        <v/>
      </c>
      <c r="M1366" s="49" t="str">
        <f t="shared" si="103"/>
        <v/>
      </c>
      <c r="N1366" s="49" t="str">
        <f t="shared" si="103"/>
        <v/>
      </c>
      <c r="O1366" s="49" t="str">
        <f t="shared" si="104"/>
        <v/>
      </c>
      <c r="P1366" s="49" t="str">
        <f t="shared" si="105"/>
        <v/>
      </c>
      <c r="Q1366" s="49" t="str">
        <f t="shared" si="105"/>
        <v/>
      </c>
      <c r="R1366" s="50" t="str">
        <f t="shared" si="105"/>
        <v/>
      </c>
      <c r="S1366" s="10"/>
    </row>
    <row r="1367" spans="1:19" x14ac:dyDescent="0.25">
      <c r="A1367" s="10"/>
      <c r="B1367" s="4" t="str">
        <f>'CALC | Main Engine'!$B1367</f>
        <v/>
      </c>
      <c r="C1367" s="5" t="str">
        <f>'CALC | Main Engine'!$E1367</f>
        <v/>
      </c>
      <c r="D1367" s="27" t="str">
        <f>IF(ISBLANK('INPUT | Operations'!$C1372),"",'INPUT | Operations'!$C1371)</f>
        <v/>
      </c>
      <c r="E1367" s="32" t="str">
        <f>IF(ISBLANK('INPUT | Operations'!$C1372),"",'INPUT | Operations'!$C1372)</f>
        <v/>
      </c>
      <c r="F1367" s="123" t="str">
        <f t="shared" si="102"/>
        <v/>
      </c>
      <c r="G1367" s="49" t="str">
        <f t="shared" si="102"/>
        <v/>
      </c>
      <c r="H1367" s="49" t="str">
        <f t="shared" si="102"/>
        <v/>
      </c>
      <c r="I1367" s="49" t="str">
        <f t="shared" si="101"/>
        <v/>
      </c>
      <c r="J1367" s="49" t="str">
        <f t="shared" si="101"/>
        <v/>
      </c>
      <c r="K1367" s="50" t="str">
        <f t="shared" si="101"/>
        <v/>
      </c>
      <c r="L1367" s="49" t="str">
        <f t="shared" si="103"/>
        <v/>
      </c>
      <c r="M1367" s="49" t="str">
        <f t="shared" si="103"/>
        <v/>
      </c>
      <c r="N1367" s="49" t="str">
        <f t="shared" si="103"/>
        <v/>
      </c>
      <c r="O1367" s="49" t="str">
        <f t="shared" si="104"/>
        <v/>
      </c>
      <c r="P1367" s="49" t="str">
        <f t="shared" si="105"/>
        <v/>
      </c>
      <c r="Q1367" s="49" t="str">
        <f t="shared" si="105"/>
        <v/>
      </c>
      <c r="R1367" s="50" t="str">
        <f t="shared" si="105"/>
        <v/>
      </c>
      <c r="S1367" s="10"/>
    </row>
    <row r="1368" spans="1:19" x14ac:dyDescent="0.25">
      <c r="A1368" s="10"/>
      <c r="B1368" s="4" t="str">
        <f>'CALC | Main Engine'!$B1368</f>
        <v/>
      </c>
      <c r="C1368" s="5" t="str">
        <f>'CALC | Main Engine'!$E1368</f>
        <v/>
      </c>
      <c r="D1368" s="27" t="str">
        <f>IF(ISBLANK('INPUT | Operations'!$C1373),"",'INPUT | Operations'!$C1372)</f>
        <v/>
      </c>
      <c r="E1368" s="32" t="str">
        <f>IF(ISBLANK('INPUT | Operations'!$C1373),"",'INPUT | Operations'!$C1373)</f>
        <v/>
      </c>
      <c r="F1368" s="123" t="str">
        <f t="shared" si="102"/>
        <v/>
      </c>
      <c r="G1368" s="49" t="str">
        <f t="shared" si="102"/>
        <v/>
      </c>
      <c r="H1368" s="49" t="str">
        <f t="shared" si="102"/>
        <v/>
      </c>
      <c r="I1368" s="49" t="str">
        <f t="shared" si="101"/>
        <v/>
      </c>
      <c r="J1368" s="49" t="str">
        <f t="shared" si="101"/>
        <v/>
      </c>
      <c r="K1368" s="50" t="str">
        <f t="shared" si="101"/>
        <v/>
      </c>
      <c r="L1368" s="49" t="str">
        <f t="shared" si="103"/>
        <v/>
      </c>
      <c r="M1368" s="49" t="str">
        <f t="shared" si="103"/>
        <v/>
      </c>
      <c r="N1368" s="49" t="str">
        <f t="shared" si="103"/>
        <v/>
      </c>
      <c r="O1368" s="49" t="str">
        <f t="shared" si="104"/>
        <v/>
      </c>
      <c r="P1368" s="49" t="str">
        <f t="shared" si="105"/>
        <v/>
      </c>
      <c r="Q1368" s="49" t="str">
        <f t="shared" si="105"/>
        <v/>
      </c>
      <c r="R1368" s="50" t="str">
        <f t="shared" si="105"/>
        <v/>
      </c>
      <c r="S1368" s="10"/>
    </row>
    <row r="1369" spans="1:19" x14ac:dyDescent="0.25">
      <c r="A1369" s="10"/>
      <c r="B1369" s="4" t="str">
        <f>'CALC | Main Engine'!$B1369</f>
        <v/>
      </c>
      <c r="C1369" s="5" t="str">
        <f>'CALC | Main Engine'!$E1369</f>
        <v/>
      </c>
      <c r="D1369" s="27" t="str">
        <f>IF(ISBLANK('INPUT | Operations'!$C1374),"",'INPUT | Operations'!$C1373)</f>
        <v/>
      </c>
      <c r="E1369" s="32" t="str">
        <f>IF(ISBLANK('INPUT | Operations'!$C1374),"",'INPUT | Operations'!$C1374)</f>
        <v/>
      </c>
      <c r="F1369" s="123" t="str">
        <f t="shared" si="102"/>
        <v/>
      </c>
      <c r="G1369" s="49" t="str">
        <f t="shared" si="102"/>
        <v/>
      </c>
      <c r="H1369" s="49" t="str">
        <f t="shared" si="102"/>
        <v/>
      </c>
      <c r="I1369" s="49" t="str">
        <f t="shared" si="101"/>
        <v/>
      </c>
      <c r="J1369" s="49" t="str">
        <f t="shared" si="101"/>
        <v/>
      </c>
      <c r="K1369" s="50" t="str">
        <f t="shared" si="101"/>
        <v/>
      </c>
      <c r="L1369" s="49" t="str">
        <f t="shared" si="103"/>
        <v/>
      </c>
      <c r="M1369" s="49" t="str">
        <f t="shared" si="103"/>
        <v/>
      </c>
      <c r="N1369" s="49" t="str">
        <f t="shared" si="103"/>
        <v/>
      </c>
      <c r="O1369" s="49" t="str">
        <f t="shared" si="104"/>
        <v/>
      </c>
      <c r="P1369" s="49" t="str">
        <f t="shared" si="105"/>
        <v/>
      </c>
      <c r="Q1369" s="49" t="str">
        <f t="shared" si="105"/>
        <v/>
      </c>
      <c r="R1369" s="50" t="str">
        <f t="shared" si="105"/>
        <v/>
      </c>
      <c r="S1369" s="10"/>
    </row>
    <row r="1370" spans="1:19" x14ac:dyDescent="0.25">
      <c r="A1370" s="10"/>
      <c r="B1370" s="4" t="str">
        <f>'CALC | Main Engine'!$B1370</f>
        <v/>
      </c>
      <c r="C1370" s="5" t="str">
        <f>'CALC | Main Engine'!$E1370</f>
        <v/>
      </c>
      <c r="D1370" s="27" t="str">
        <f>IF(ISBLANK('INPUT | Operations'!$C1375),"",'INPUT | Operations'!$C1374)</f>
        <v/>
      </c>
      <c r="E1370" s="32" t="str">
        <f>IF(ISBLANK('INPUT | Operations'!$C1375),"",'INPUT | Operations'!$C1375)</f>
        <v/>
      </c>
      <c r="F1370" s="123" t="str">
        <f t="shared" si="102"/>
        <v/>
      </c>
      <c r="G1370" s="49" t="str">
        <f t="shared" si="102"/>
        <v/>
      </c>
      <c r="H1370" s="49" t="str">
        <f t="shared" si="102"/>
        <v/>
      </c>
      <c r="I1370" s="49" t="str">
        <f t="shared" si="101"/>
        <v/>
      </c>
      <c r="J1370" s="49" t="str">
        <f t="shared" si="101"/>
        <v/>
      </c>
      <c r="K1370" s="50" t="str">
        <f t="shared" si="101"/>
        <v/>
      </c>
      <c r="L1370" s="49" t="str">
        <f t="shared" si="103"/>
        <v/>
      </c>
      <c r="M1370" s="49" t="str">
        <f t="shared" si="103"/>
        <v/>
      </c>
      <c r="N1370" s="49" t="str">
        <f t="shared" si="103"/>
        <v/>
      </c>
      <c r="O1370" s="49" t="str">
        <f t="shared" si="104"/>
        <v/>
      </c>
      <c r="P1370" s="49" t="str">
        <f t="shared" si="105"/>
        <v/>
      </c>
      <c r="Q1370" s="49" t="str">
        <f t="shared" si="105"/>
        <v/>
      </c>
      <c r="R1370" s="50" t="str">
        <f t="shared" si="105"/>
        <v/>
      </c>
      <c r="S1370" s="10"/>
    </row>
    <row r="1371" spans="1:19" x14ac:dyDescent="0.25">
      <c r="A1371" s="10"/>
      <c r="B1371" s="4" t="str">
        <f>'CALC | Main Engine'!$B1371</f>
        <v/>
      </c>
      <c r="C1371" s="5" t="str">
        <f>'CALC | Main Engine'!$E1371</f>
        <v/>
      </c>
      <c r="D1371" s="27" t="str">
        <f>IF(ISBLANK('INPUT | Operations'!$C1376),"",'INPUT | Operations'!$C1375)</f>
        <v/>
      </c>
      <c r="E1371" s="32" t="str">
        <f>IF(ISBLANK('INPUT | Operations'!$C1376),"",'INPUT | Operations'!$C1376)</f>
        <v/>
      </c>
      <c r="F1371" s="123" t="str">
        <f t="shared" si="102"/>
        <v/>
      </c>
      <c r="G1371" s="49" t="str">
        <f t="shared" si="102"/>
        <v/>
      </c>
      <c r="H1371" s="49" t="str">
        <f t="shared" si="102"/>
        <v/>
      </c>
      <c r="I1371" s="49" t="str">
        <f t="shared" si="101"/>
        <v/>
      </c>
      <c r="J1371" s="49" t="str">
        <f t="shared" si="101"/>
        <v/>
      </c>
      <c r="K1371" s="50" t="str">
        <f t="shared" si="101"/>
        <v/>
      </c>
      <c r="L1371" s="49" t="str">
        <f t="shared" si="103"/>
        <v/>
      </c>
      <c r="M1371" s="49" t="str">
        <f t="shared" si="103"/>
        <v/>
      </c>
      <c r="N1371" s="49" t="str">
        <f t="shared" si="103"/>
        <v/>
      </c>
      <c r="O1371" s="49" t="str">
        <f t="shared" si="104"/>
        <v/>
      </c>
      <c r="P1371" s="49" t="str">
        <f t="shared" si="105"/>
        <v/>
      </c>
      <c r="Q1371" s="49" t="str">
        <f t="shared" si="105"/>
        <v/>
      </c>
      <c r="R1371" s="50" t="str">
        <f t="shared" si="105"/>
        <v/>
      </c>
      <c r="S1371" s="10"/>
    </row>
    <row r="1372" spans="1:19" x14ac:dyDescent="0.25">
      <c r="A1372" s="10"/>
      <c r="B1372" s="4" t="str">
        <f>'CALC | Main Engine'!$B1372</f>
        <v/>
      </c>
      <c r="C1372" s="5" t="str">
        <f>'CALC | Main Engine'!$E1372</f>
        <v/>
      </c>
      <c r="D1372" s="27" t="str">
        <f>IF(ISBLANK('INPUT | Operations'!$C1377),"",'INPUT | Operations'!$C1376)</f>
        <v/>
      </c>
      <c r="E1372" s="32" t="str">
        <f>IF(ISBLANK('INPUT | Operations'!$C1377),"",'INPUT | Operations'!$C1377)</f>
        <v/>
      </c>
      <c r="F1372" s="123" t="str">
        <f t="shared" si="102"/>
        <v/>
      </c>
      <c r="G1372" s="49" t="str">
        <f t="shared" si="102"/>
        <v/>
      </c>
      <c r="H1372" s="49" t="str">
        <f t="shared" si="102"/>
        <v/>
      </c>
      <c r="I1372" s="49" t="str">
        <f t="shared" si="101"/>
        <v/>
      </c>
      <c r="J1372" s="49" t="str">
        <f t="shared" si="101"/>
        <v/>
      </c>
      <c r="K1372" s="50" t="str">
        <f t="shared" si="101"/>
        <v/>
      </c>
      <c r="L1372" s="49" t="str">
        <f t="shared" si="103"/>
        <v/>
      </c>
      <c r="M1372" s="49" t="str">
        <f t="shared" si="103"/>
        <v/>
      </c>
      <c r="N1372" s="49" t="str">
        <f t="shared" si="103"/>
        <v/>
      </c>
      <c r="O1372" s="49" t="str">
        <f t="shared" si="104"/>
        <v/>
      </c>
      <c r="P1372" s="49" t="str">
        <f t="shared" si="105"/>
        <v/>
      </c>
      <c r="Q1372" s="49" t="str">
        <f t="shared" si="105"/>
        <v/>
      </c>
      <c r="R1372" s="50" t="str">
        <f t="shared" si="105"/>
        <v/>
      </c>
      <c r="S1372" s="10"/>
    </row>
    <row r="1373" spans="1:19" x14ac:dyDescent="0.25">
      <c r="A1373" s="10"/>
      <c r="B1373" s="4" t="str">
        <f>'CALC | Main Engine'!$B1373</f>
        <v/>
      </c>
      <c r="C1373" s="5" t="str">
        <f>'CALC | Main Engine'!$E1373</f>
        <v/>
      </c>
      <c r="D1373" s="27" t="str">
        <f>IF(ISBLANK('INPUT | Operations'!$C1378),"",'INPUT | Operations'!$C1377)</f>
        <v/>
      </c>
      <c r="E1373" s="32" t="str">
        <f>IF(ISBLANK('INPUT | Operations'!$C1378),"",'INPUT | Operations'!$C1378)</f>
        <v/>
      </c>
      <c r="F1373" s="123" t="str">
        <f t="shared" si="102"/>
        <v/>
      </c>
      <c r="G1373" s="49" t="str">
        <f t="shared" si="102"/>
        <v/>
      </c>
      <c r="H1373" s="49" t="str">
        <f t="shared" si="102"/>
        <v/>
      </c>
      <c r="I1373" s="49" t="str">
        <f t="shared" si="101"/>
        <v/>
      </c>
      <c r="J1373" s="49" t="str">
        <f t="shared" si="101"/>
        <v/>
      </c>
      <c r="K1373" s="50" t="str">
        <f t="shared" si="101"/>
        <v/>
      </c>
      <c r="L1373" s="49" t="str">
        <f t="shared" si="103"/>
        <v/>
      </c>
      <c r="M1373" s="49" t="str">
        <f t="shared" si="103"/>
        <v/>
      </c>
      <c r="N1373" s="49" t="str">
        <f t="shared" si="103"/>
        <v/>
      </c>
      <c r="O1373" s="49" t="str">
        <f t="shared" si="104"/>
        <v/>
      </c>
      <c r="P1373" s="49" t="str">
        <f t="shared" si="105"/>
        <v/>
      </c>
      <c r="Q1373" s="49" t="str">
        <f t="shared" si="105"/>
        <v/>
      </c>
      <c r="R1373" s="50" t="str">
        <f t="shared" si="105"/>
        <v/>
      </c>
      <c r="S1373" s="10"/>
    </row>
    <row r="1374" spans="1:19" x14ac:dyDescent="0.25">
      <c r="A1374" s="10"/>
      <c r="B1374" s="4" t="str">
        <f>'CALC | Main Engine'!$B1374</f>
        <v/>
      </c>
      <c r="C1374" s="5" t="str">
        <f>'CALC | Main Engine'!$E1374</f>
        <v/>
      </c>
      <c r="D1374" s="27" t="str">
        <f>IF(ISBLANK('INPUT | Operations'!$C1379),"",'INPUT | Operations'!$C1378)</f>
        <v/>
      </c>
      <c r="E1374" s="32" t="str">
        <f>IF(ISBLANK('INPUT | Operations'!$C1379),"",'INPUT | Operations'!$C1379)</f>
        <v/>
      </c>
      <c r="F1374" s="123" t="str">
        <f t="shared" si="102"/>
        <v/>
      </c>
      <c r="G1374" s="49" t="str">
        <f t="shared" si="102"/>
        <v/>
      </c>
      <c r="H1374" s="49" t="str">
        <f t="shared" si="102"/>
        <v/>
      </c>
      <c r="I1374" s="49" t="str">
        <f t="shared" si="101"/>
        <v/>
      </c>
      <c r="J1374" s="49" t="str">
        <f t="shared" si="101"/>
        <v/>
      </c>
      <c r="K1374" s="50" t="str">
        <f t="shared" si="101"/>
        <v/>
      </c>
      <c r="L1374" s="49" t="str">
        <f t="shared" si="103"/>
        <v/>
      </c>
      <c r="M1374" s="49" t="str">
        <f t="shared" si="103"/>
        <v/>
      </c>
      <c r="N1374" s="49" t="str">
        <f t="shared" si="103"/>
        <v/>
      </c>
      <c r="O1374" s="49" t="str">
        <f t="shared" si="104"/>
        <v/>
      </c>
      <c r="P1374" s="49" t="str">
        <f t="shared" si="105"/>
        <v/>
      </c>
      <c r="Q1374" s="49" t="str">
        <f t="shared" si="105"/>
        <v/>
      </c>
      <c r="R1374" s="50" t="str">
        <f t="shared" si="105"/>
        <v/>
      </c>
      <c r="S1374" s="10"/>
    </row>
    <row r="1375" spans="1:19" x14ac:dyDescent="0.25">
      <c r="A1375" s="10"/>
      <c r="B1375" s="4" t="str">
        <f>'CALC | Main Engine'!$B1375</f>
        <v/>
      </c>
      <c r="C1375" s="5" t="str">
        <f>'CALC | Main Engine'!$E1375</f>
        <v/>
      </c>
      <c r="D1375" s="27" t="str">
        <f>IF(ISBLANK('INPUT | Operations'!$C1380),"",'INPUT | Operations'!$C1379)</f>
        <v/>
      </c>
      <c r="E1375" s="32" t="str">
        <f>IF(ISBLANK('INPUT | Operations'!$C1380),"",'INPUT | Operations'!$C1380)</f>
        <v/>
      </c>
      <c r="F1375" s="123" t="str">
        <f t="shared" si="102"/>
        <v/>
      </c>
      <c r="G1375" s="49" t="str">
        <f t="shared" si="102"/>
        <v/>
      </c>
      <c r="H1375" s="49" t="str">
        <f t="shared" si="102"/>
        <v/>
      </c>
      <c r="I1375" s="49" t="str">
        <f t="shared" si="101"/>
        <v/>
      </c>
      <c r="J1375" s="49" t="str">
        <f t="shared" si="101"/>
        <v/>
      </c>
      <c r="K1375" s="50" t="str">
        <f t="shared" si="101"/>
        <v/>
      </c>
      <c r="L1375" s="49" t="str">
        <f t="shared" si="103"/>
        <v/>
      </c>
      <c r="M1375" s="49" t="str">
        <f t="shared" si="103"/>
        <v/>
      </c>
      <c r="N1375" s="49" t="str">
        <f t="shared" si="103"/>
        <v/>
      </c>
      <c r="O1375" s="49" t="str">
        <f t="shared" si="104"/>
        <v/>
      </c>
      <c r="P1375" s="49" t="str">
        <f t="shared" si="105"/>
        <v/>
      </c>
      <c r="Q1375" s="49" t="str">
        <f t="shared" si="105"/>
        <v/>
      </c>
      <c r="R1375" s="50" t="str">
        <f t="shared" si="105"/>
        <v/>
      </c>
      <c r="S1375" s="10"/>
    </row>
    <row r="1376" spans="1:19" x14ac:dyDescent="0.25">
      <c r="A1376" s="10"/>
      <c r="B1376" s="4" t="str">
        <f>'CALC | Main Engine'!$B1376</f>
        <v/>
      </c>
      <c r="C1376" s="5" t="str">
        <f>'CALC | Main Engine'!$E1376</f>
        <v/>
      </c>
      <c r="D1376" s="27" t="str">
        <f>IF(ISBLANK('INPUT | Operations'!$C1381),"",'INPUT | Operations'!$C1380)</f>
        <v/>
      </c>
      <c r="E1376" s="32" t="str">
        <f>IF(ISBLANK('INPUT | Operations'!$C1381),"",'INPUT | Operations'!$C1381)</f>
        <v/>
      </c>
      <c r="F1376" s="123" t="str">
        <f t="shared" si="102"/>
        <v/>
      </c>
      <c r="G1376" s="49" t="str">
        <f t="shared" si="102"/>
        <v/>
      </c>
      <c r="H1376" s="49" t="str">
        <f t="shared" si="102"/>
        <v/>
      </c>
      <c r="I1376" s="49" t="str">
        <f t="shared" si="101"/>
        <v/>
      </c>
      <c r="J1376" s="49" t="str">
        <f t="shared" si="101"/>
        <v/>
      </c>
      <c r="K1376" s="50" t="str">
        <f t="shared" si="101"/>
        <v/>
      </c>
      <c r="L1376" s="49" t="str">
        <f t="shared" si="103"/>
        <v/>
      </c>
      <c r="M1376" s="49" t="str">
        <f t="shared" si="103"/>
        <v/>
      </c>
      <c r="N1376" s="49" t="str">
        <f t="shared" si="103"/>
        <v/>
      </c>
      <c r="O1376" s="49" t="str">
        <f t="shared" si="104"/>
        <v/>
      </c>
      <c r="P1376" s="49" t="str">
        <f t="shared" si="105"/>
        <v/>
      </c>
      <c r="Q1376" s="49" t="str">
        <f t="shared" si="105"/>
        <v/>
      </c>
      <c r="R1376" s="50" t="str">
        <f t="shared" si="105"/>
        <v/>
      </c>
      <c r="S1376" s="10"/>
    </row>
    <row r="1377" spans="1:19" x14ac:dyDescent="0.25">
      <c r="A1377" s="10"/>
      <c r="B1377" s="4" t="str">
        <f>'CALC | Main Engine'!$B1377</f>
        <v/>
      </c>
      <c r="C1377" s="5" t="str">
        <f>'CALC | Main Engine'!$E1377</f>
        <v/>
      </c>
      <c r="D1377" s="27" t="str">
        <f>IF(ISBLANK('INPUT | Operations'!$C1382),"",'INPUT | Operations'!$C1381)</f>
        <v/>
      </c>
      <c r="E1377" s="32" t="str">
        <f>IF(ISBLANK('INPUT | Operations'!$C1382),"",'INPUT | Operations'!$C1382)</f>
        <v/>
      </c>
      <c r="F1377" s="123" t="str">
        <f t="shared" si="102"/>
        <v/>
      </c>
      <c r="G1377" s="49" t="str">
        <f t="shared" si="102"/>
        <v/>
      </c>
      <c r="H1377" s="49" t="str">
        <f t="shared" si="102"/>
        <v/>
      </c>
      <c r="I1377" s="49" t="str">
        <f t="shared" si="101"/>
        <v/>
      </c>
      <c r="J1377" s="49" t="str">
        <f t="shared" si="101"/>
        <v/>
      </c>
      <c r="K1377" s="50" t="str">
        <f t="shared" si="101"/>
        <v/>
      </c>
      <c r="L1377" s="49" t="str">
        <f t="shared" si="103"/>
        <v/>
      </c>
      <c r="M1377" s="49" t="str">
        <f t="shared" si="103"/>
        <v/>
      </c>
      <c r="N1377" s="49" t="str">
        <f t="shared" si="103"/>
        <v/>
      </c>
      <c r="O1377" s="49" t="str">
        <f t="shared" si="104"/>
        <v/>
      </c>
      <c r="P1377" s="49" t="str">
        <f t="shared" si="105"/>
        <v/>
      </c>
      <c r="Q1377" s="49" t="str">
        <f t="shared" si="105"/>
        <v/>
      </c>
      <c r="R1377" s="50" t="str">
        <f t="shared" si="105"/>
        <v/>
      </c>
      <c r="S1377" s="10"/>
    </row>
    <row r="1378" spans="1:19" x14ac:dyDescent="0.25">
      <c r="A1378" s="10"/>
      <c r="B1378" s="4" t="str">
        <f>'CALC | Main Engine'!$B1378</f>
        <v/>
      </c>
      <c r="C1378" s="5" t="str">
        <f>'CALC | Main Engine'!$E1378</f>
        <v/>
      </c>
      <c r="D1378" s="27" t="str">
        <f>IF(ISBLANK('INPUT | Operations'!$C1383),"",'INPUT | Operations'!$C1382)</f>
        <v/>
      </c>
      <c r="E1378" s="32" t="str">
        <f>IF(ISBLANK('INPUT | Operations'!$C1383),"",'INPUT | Operations'!$C1383)</f>
        <v/>
      </c>
      <c r="F1378" s="123" t="str">
        <f t="shared" si="102"/>
        <v/>
      </c>
      <c r="G1378" s="49" t="str">
        <f t="shared" si="102"/>
        <v/>
      </c>
      <c r="H1378" s="49" t="str">
        <f t="shared" si="102"/>
        <v/>
      </c>
      <c r="I1378" s="49" t="str">
        <f t="shared" si="101"/>
        <v/>
      </c>
      <c r="J1378" s="49" t="str">
        <f t="shared" si="101"/>
        <v/>
      </c>
      <c r="K1378" s="50" t="str">
        <f t="shared" si="101"/>
        <v/>
      </c>
      <c r="L1378" s="49" t="str">
        <f t="shared" si="103"/>
        <v/>
      </c>
      <c r="M1378" s="49" t="str">
        <f t="shared" si="103"/>
        <v/>
      </c>
      <c r="N1378" s="49" t="str">
        <f t="shared" si="103"/>
        <v/>
      </c>
      <c r="O1378" s="49" t="str">
        <f t="shared" si="104"/>
        <v/>
      </c>
      <c r="P1378" s="49" t="str">
        <f t="shared" si="105"/>
        <v/>
      </c>
      <c r="Q1378" s="49" t="str">
        <f t="shared" si="105"/>
        <v/>
      </c>
      <c r="R1378" s="50" t="str">
        <f t="shared" si="105"/>
        <v/>
      </c>
      <c r="S1378" s="10"/>
    </row>
    <row r="1379" spans="1:19" x14ac:dyDescent="0.25">
      <c r="A1379" s="10"/>
      <c r="B1379" s="4" t="str">
        <f>'CALC | Main Engine'!$B1379</f>
        <v/>
      </c>
      <c r="C1379" s="5" t="str">
        <f>'CALC | Main Engine'!$E1379</f>
        <v/>
      </c>
      <c r="D1379" s="27" t="str">
        <f>IF(ISBLANK('INPUT | Operations'!$C1384),"",'INPUT | Operations'!$C1383)</f>
        <v/>
      </c>
      <c r="E1379" s="32" t="str">
        <f>IF(ISBLANK('INPUT | Operations'!$C1384),"",'INPUT | Operations'!$C1384)</f>
        <v/>
      </c>
      <c r="F1379" s="123" t="str">
        <f t="shared" si="102"/>
        <v/>
      </c>
      <c r="G1379" s="49" t="str">
        <f t="shared" si="102"/>
        <v/>
      </c>
      <c r="H1379" s="49" t="str">
        <f t="shared" si="102"/>
        <v/>
      </c>
      <c r="I1379" s="49" t="str">
        <f t="shared" si="101"/>
        <v/>
      </c>
      <c r="J1379" s="49" t="str">
        <f t="shared" si="101"/>
        <v/>
      </c>
      <c r="K1379" s="50" t="str">
        <f t="shared" si="101"/>
        <v/>
      </c>
      <c r="L1379" s="49" t="str">
        <f t="shared" si="103"/>
        <v/>
      </c>
      <c r="M1379" s="49" t="str">
        <f t="shared" si="103"/>
        <v/>
      </c>
      <c r="N1379" s="49" t="str">
        <f t="shared" si="103"/>
        <v/>
      </c>
      <c r="O1379" s="49" t="str">
        <f t="shared" si="104"/>
        <v/>
      </c>
      <c r="P1379" s="49" t="str">
        <f t="shared" si="105"/>
        <v/>
      </c>
      <c r="Q1379" s="49" t="str">
        <f t="shared" si="105"/>
        <v/>
      </c>
      <c r="R1379" s="50" t="str">
        <f t="shared" si="105"/>
        <v/>
      </c>
      <c r="S1379" s="10"/>
    </row>
    <row r="1380" spans="1:19" x14ac:dyDescent="0.25">
      <c r="A1380" s="10"/>
      <c r="B1380" s="4" t="str">
        <f>'CALC | Main Engine'!$B1380</f>
        <v/>
      </c>
      <c r="C1380" s="5" t="str">
        <f>'CALC | Main Engine'!$E1380</f>
        <v/>
      </c>
      <c r="D1380" s="27" t="str">
        <f>IF(ISBLANK('INPUT | Operations'!$C1385),"",'INPUT | Operations'!$C1384)</f>
        <v/>
      </c>
      <c r="E1380" s="32" t="str">
        <f>IF(ISBLANK('INPUT | Operations'!$C1385),"",'INPUT | Operations'!$C1385)</f>
        <v/>
      </c>
      <c r="F1380" s="123" t="str">
        <f t="shared" si="102"/>
        <v/>
      </c>
      <c r="G1380" s="49" t="str">
        <f t="shared" si="102"/>
        <v/>
      </c>
      <c r="H1380" s="49" t="str">
        <f t="shared" si="102"/>
        <v/>
      </c>
      <c r="I1380" s="49" t="str">
        <f t="shared" si="101"/>
        <v/>
      </c>
      <c r="J1380" s="49" t="str">
        <f t="shared" si="101"/>
        <v/>
      </c>
      <c r="K1380" s="50" t="str">
        <f t="shared" si="101"/>
        <v/>
      </c>
      <c r="L1380" s="49" t="str">
        <f t="shared" si="103"/>
        <v/>
      </c>
      <c r="M1380" s="49" t="str">
        <f t="shared" si="103"/>
        <v/>
      </c>
      <c r="N1380" s="49" t="str">
        <f t="shared" si="103"/>
        <v/>
      </c>
      <c r="O1380" s="49" t="str">
        <f t="shared" si="104"/>
        <v/>
      </c>
      <c r="P1380" s="49" t="str">
        <f t="shared" si="105"/>
        <v/>
      </c>
      <c r="Q1380" s="49" t="str">
        <f t="shared" si="105"/>
        <v/>
      </c>
      <c r="R1380" s="50" t="str">
        <f t="shared" si="105"/>
        <v/>
      </c>
      <c r="S1380" s="10"/>
    </row>
    <row r="1381" spans="1:19" x14ac:dyDescent="0.25">
      <c r="A1381" s="10"/>
      <c r="B1381" s="4" t="str">
        <f>'CALC | Main Engine'!$B1381</f>
        <v/>
      </c>
      <c r="C1381" s="5" t="str">
        <f>'CALC | Main Engine'!$E1381</f>
        <v/>
      </c>
      <c r="D1381" s="27" t="str">
        <f>IF(ISBLANK('INPUT | Operations'!$C1386),"",'INPUT | Operations'!$C1385)</f>
        <v/>
      </c>
      <c r="E1381" s="32" t="str">
        <f>IF(ISBLANK('INPUT | Operations'!$C1386),"",'INPUT | Operations'!$C1386)</f>
        <v/>
      </c>
      <c r="F1381" s="123" t="str">
        <f t="shared" si="102"/>
        <v/>
      </c>
      <c r="G1381" s="49" t="str">
        <f t="shared" si="102"/>
        <v/>
      </c>
      <c r="H1381" s="49" t="str">
        <f t="shared" si="102"/>
        <v/>
      </c>
      <c r="I1381" s="49" t="str">
        <f t="shared" si="101"/>
        <v/>
      </c>
      <c r="J1381" s="49" t="str">
        <f t="shared" si="101"/>
        <v/>
      </c>
      <c r="K1381" s="50" t="str">
        <f t="shared" si="101"/>
        <v/>
      </c>
      <c r="L1381" s="49" t="str">
        <f t="shared" si="103"/>
        <v/>
      </c>
      <c r="M1381" s="49" t="str">
        <f t="shared" si="103"/>
        <v/>
      </c>
      <c r="N1381" s="49" t="str">
        <f t="shared" si="103"/>
        <v/>
      </c>
      <c r="O1381" s="49" t="str">
        <f t="shared" si="104"/>
        <v/>
      </c>
      <c r="P1381" s="49" t="str">
        <f t="shared" si="105"/>
        <v/>
      </c>
      <c r="Q1381" s="49" t="str">
        <f t="shared" si="105"/>
        <v/>
      </c>
      <c r="R1381" s="50" t="str">
        <f t="shared" si="105"/>
        <v/>
      </c>
      <c r="S1381" s="10"/>
    </row>
    <row r="1382" spans="1:19" x14ac:dyDescent="0.25">
      <c r="A1382" s="10"/>
      <c r="B1382" s="4" t="str">
        <f>'CALC | Main Engine'!$B1382</f>
        <v/>
      </c>
      <c r="C1382" s="5" t="str">
        <f>'CALC | Main Engine'!$E1382</f>
        <v/>
      </c>
      <c r="D1382" s="27" t="str">
        <f>IF(ISBLANK('INPUT | Operations'!$C1387),"",'INPUT | Operations'!$C1386)</f>
        <v/>
      </c>
      <c r="E1382" s="32" t="str">
        <f>IF(ISBLANK('INPUT | Operations'!$C1387),"",'INPUT | Operations'!$C1387)</f>
        <v/>
      </c>
      <c r="F1382" s="123" t="str">
        <f t="shared" si="102"/>
        <v/>
      </c>
      <c r="G1382" s="49" t="str">
        <f t="shared" si="102"/>
        <v/>
      </c>
      <c r="H1382" s="49" t="str">
        <f t="shared" si="102"/>
        <v/>
      </c>
      <c r="I1382" s="49" t="str">
        <f t="shared" si="101"/>
        <v/>
      </c>
      <c r="J1382" s="49" t="str">
        <f t="shared" si="101"/>
        <v/>
      </c>
      <c r="K1382" s="50" t="str">
        <f t="shared" si="101"/>
        <v/>
      </c>
      <c r="L1382" s="49" t="str">
        <f t="shared" si="103"/>
        <v/>
      </c>
      <c r="M1382" s="49" t="str">
        <f t="shared" si="103"/>
        <v/>
      </c>
      <c r="N1382" s="49" t="str">
        <f t="shared" si="103"/>
        <v/>
      </c>
      <c r="O1382" s="49" t="str">
        <f t="shared" si="104"/>
        <v/>
      </c>
      <c r="P1382" s="49" t="str">
        <f t="shared" si="105"/>
        <v/>
      </c>
      <c r="Q1382" s="49" t="str">
        <f t="shared" si="105"/>
        <v/>
      </c>
      <c r="R1382" s="50" t="str">
        <f t="shared" si="105"/>
        <v/>
      </c>
      <c r="S1382" s="10"/>
    </row>
    <row r="1383" spans="1:19" x14ac:dyDescent="0.25">
      <c r="A1383" s="10"/>
      <c r="B1383" s="4" t="str">
        <f>'CALC | Main Engine'!$B1383</f>
        <v/>
      </c>
      <c r="C1383" s="5" t="str">
        <f>'CALC | Main Engine'!$E1383</f>
        <v/>
      </c>
      <c r="D1383" s="27" t="str">
        <f>IF(ISBLANK('INPUT | Operations'!$C1388),"",'INPUT | Operations'!$C1387)</f>
        <v/>
      </c>
      <c r="E1383" s="32" t="str">
        <f>IF(ISBLANK('INPUT | Operations'!$C1388),"",'INPUT | Operations'!$C1388)</f>
        <v/>
      </c>
      <c r="F1383" s="123" t="str">
        <f t="shared" si="102"/>
        <v/>
      </c>
      <c r="G1383" s="49" t="str">
        <f t="shared" si="102"/>
        <v/>
      </c>
      <c r="H1383" s="49" t="str">
        <f t="shared" si="102"/>
        <v/>
      </c>
      <c r="I1383" s="49" t="str">
        <f t="shared" si="101"/>
        <v/>
      </c>
      <c r="J1383" s="49" t="str">
        <f t="shared" si="101"/>
        <v/>
      </c>
      <c r="K1383" s="50" t="str">
        <f t="shared" si="101"/>
        <v/>
      </c>
      <c r="L1383" s="49" t="str">
        <f t="shared" si="103"/>
        <v/>
      </c>
      <c r="M1383" s="49" t="str">
        <f t="shared" si="103"/>
        <v/>
      </c>
      <c r="N1383" s="49" t="str">
        <f t="shared" si="103"/>
        <v/>
      </c>
      <c r="O1383" s="49" t="str">
        <f t="shared" si="104"/>
        <v/>
      </c>
      <c r="P1383" s="49" t="str">
        <f t="shared" si="105"/>
        <v/>
      </c>
      <c r="Q1383" s="49" t="str">
        <f t="shared" si="105"/>
        <v/>
      </c>
      <c r="R1383" s="50" t="str">
        <f t="shared" si="105"/>
        <v/>
      </c>
      <c r="S1383" s="10"/>
    </row>
    <row r="1384" spans="1:19" x14ac:dyDescent="0.25">
      <c r="A1384" s="10"/>
      <c r="B1384" s="4" t="str">
        <f>'CALC | Main Engine'!$B1384</f>
        <v/>
      </c>
      <c r="C1384" s="5" t="str">
        <f>'CALC | Main Engine'!$E1384</f>
        <v/>
      </c>
      <c r="D1384" s="27" t="str">
        <f>IF(ISBLANK('INPUT | Operations'!$C1389),"",'INPUT | Operations'!$C1388)</f>
        <v/>
      </c>
      <c r="E1384" s="32" t="str">
        <f>IF(ISBLANK('INPUT | Operations'!$C1389),"",'INPUT | Operations'!$C1389)</f>
        <v/>
      </c>
      <c r="F1384" s="123" t="str">
        <f t="shared" si="102"/>
        <v/>
      </c>
      <c r="G1384" s="49" t="str">
        <f t="shared" si="102"/>
        <v/>
      </c>
      <c r="H1384" s="49" t="str">
        <f t="shared" si="102"/>
        <v/>
      </c>
      <c r="I1384" s="49" t="str">
        <f t="shared" si="101"/>
        <v/>
      </c>
      <c r="J1384" s="49" t="str">
        <f t="shared" si="101"/>
        <v/>
      </c>
      <c r="K1384" s="50" t="str">
        <f t="shared" si="101"/>
        <v/>
      </c>
      <c r="L1384" s="49" t="str">
        <f t="shared" si="103"/>
        <v/>
      </c>
      <c r="M1384" s="49" t="str">
        <f t="shared" si="103"/>
        <v/>
      </c>
      <c r="N1384" s="49" t="str">
        <f t="shared" si="103"/>
        <v/>
      </c>
      <c r="O1384" s="49" t="str">
        <f t="shared" si="104"/>
        <v/>
      </c>
      <c r="P1384" s="49" t="str">
        <f t="shared" si="105"/>
        <v/>
      </c>
      <c r="Q1384" s="49" t="str">
        <f t="shared" si="105"/>
        <v/>
      </c>
      <c r="R1384" s="50" t="str">
        <f t="shared" si="105"/>
        <v/>
      </c>
      <c r="S1384" s="10"/>
    </row>
    <row r="1385" spans="1:19" x14ac:dyDescent="0.25">
      <c r="A1385" s="10"/>
      <c r="B1385" s="4" t="str">
        <f>'CALC | Main Engine'!$B1385</f>
        <v/>
      </c>
      <c r="C1385" s="5" t="str">
        <f>'CALC | Main Engine'!$E1385</f>
        <v/>
      </c>
      <c r="D1385" s="27" t="str">
        <f>IF(ISBLANK('INPUT | Operations'!$C1390),"",'INPUT | Operations'!$C1389)</f>
        <v/>
      </c>
      <c r="E1385" s="32" t="str">
        <f>IF(ISBLANK('INPUT | Operations'!$C1390),"",'INPUT | Operations'!$C1390)</f>
        <v/>
      </c>
      <c r="F1385" s="123" t="str">
        <f t="shared" si="102"/>
        <v/>
      </c>
      <c r="G1385" s="49" t="str">
        <f t="shared" si="102"/>
        <v/>
      </c>
      <c r="H1385" s="49" t="str">
        <f t="shared" si="102"/>
        <v/>
      </c>
      <c r="I1385" s="49" t="str">
        <f t="shared" si="101"/>
        <v/>
      </c>
      <c r="J1385" s="49" t="str">
        <f t="shared" si="101"/>
        <v/>
      </c>
      <c r="K1385" s="50" t="str">
        <f t="shared" si="101"/>
        <v/>
      </c>
      <c r="L1385" s="49" t="str">
        <f t="shared" si="103"/>
        <v/>
      </c>
      <c r="M1385" s="49" t="str">
        <f t="shared" si="103"/>
        <v/>
      </c>
      <c r="N1385" s="49" t="str">
        <f t="shared" si="103"/>
        <v/>
      </c>
      <c r="O1385" s="49" t="str">
        <f t="shared" si="104"/>
        <v/>
      </c>
      <c r="P1385" s="49" t="str">
        <f t="shared" si="105"/>
        <v/>
      </c>
      <c r="Q1385" s="49" t="str">
        <f t="shared" si="105"/>
        <v/>
      </c>
      <c r="R1385" s="50" t="str">
        <f t="shared" si="105"/>
        <v/>
      </c>
      <c r="S1385" s="10"/>
    </row>
    <row r="1386" spans="1:19" x14ac:dyDescent="0.25">
      <c r="A1386" s="10"/>
      <c r="B1386" s="4" t="str">
        <f>'CALC | Main Engine'!$B1386</f>
        <v/>
      </c>
      <c r="C1386" s="5" t="str">
        <f>'CALC | Main Engine'!$E1386</f>
        <v/>
      </c>
      <c r="D1386" s="27" t="str">
        <f>IF(ISBLANK('INPUT | Operations'!$C1391),"",'INPUT | Operations'!$C1390)</f>
        <v/>
      </c>
      <c r="E1386" s="32" t="str">
        <f>IF(ISBLANK('INPUT | Operations'!$C1391),"",'INPUT | Operations'!$C1391)</f>
        <v/>
      </c>
      <c r="F1386" s="123" t="str">
        <f t="shared" si="102"/>
        <v/>
      </c>
      <c r="G1386" s="49" t="str">
        <f t="shared" si="102"/>
        <v/>
      </c>
      <c r="H1386" s="49" t="str">
        <f t="shared" si="102"/>
        <v/>
      </c>
      <c r="I1386" s="49" t="str">
        <f t="shared" si="101"/>
        <v/>
      </c>
      <c r="J1386" s="49" t="str">
        <f t="shared" si="101"/>
        <v/>
      </c>
      <c r="K1386" s="50" t="str">
        <f t="shared" si="101"/>
        <v/>
      </c>
      <c r="L1386" s="49" t="str">
        <f t="shared" si="103"/>
        <v/>
      </c>
      <c r="M1386" s="49" t="str">
        <f t="shared" si="103"/>
        <v/>
      </c>
      <c r="N1386" s="49" t="str">
        <f t="shared" si="103"/>
        <v/>
      </c>
      <c r="O1386" s="49" t="str">
        <f t="shared" si="104"/>
        <v/>
      </c>
      <c r="P1386" s="49" t="str">
        <f t="shared" si="105"/>
        <v/>
      </c>
      <c r="Q1386" s="49" t="str">
        <f t="shared" si="105"/>
        <v/>
      </c>
      <c r="R1386" s="50" t="str">
        <f t="shared" si="105"/>
        <v/>
      </c>
      <c r="S1386" s="10"/>
    </row>
    <row r="1387" spans="1:19" x14ac:dyDescent="0.25">
      <c r="A1387" s="10"/>
      <c r="B1387" s="4" t="str">
        <f>'CALC | Main Engine'!$B1387</f>
        <v/>
      </c>
      <c r="C1387" s="5" t="str">
        <f>'CALC | Main Engine'!$E1387</f>
        <v/>
      </c>
      <c r="D1387" s="27" t="str">
        <f>IF(ISBLANK('INPUT | Operations'!$C1392),"",'INPUT | Operations'!$C1391)</f>
        <v/>
      </c>
      <c r="E1387" s="32" t="str">
        <f>IF(ISBLANK('INPUT | Operations'!$C1392),"",'INPUT | Operations'!$C1392)</f>
        <v/>
      </c>
      <c r="F1387" s="123" t="str">
        <f t="shared" si="102"/>
        <v/>
      </c>
      <c r="G1387" s="49" t="str">
        <f t="shared" si="102"/>
        <v/>
      </c>
      <c r="H1387" s="49" t="str">
        <f t="shared" si="102"/>
        <v/>
      </c>
      <c r="I1387" s="49" t="str">
        <f t="shared" si="101"/>
        <v/>
      </c>
      <c r="J1387" s="49" t="str">
        <f t="shared" si="101"/>
        <v/>
      </c>
      <c r="K1387" s="50" t="str">
        <f t="shared" si="101"/>
        <v/>
      </c>
      <c r="L1387" s="49" t="str">
        <f t="shared" si="103"/>
        <v/>
      </c>
      <c r="M1387" s="49" t="str">
        <f t="shared" si="103"/>
        <v/>
      </c>
      <c r="N1387" s="49" t="str">
        <f t="shared" si="103"/>
        <v/>
      </c>
      <c r="O1387" s="49" t="str">
        <f t="shared" si="104"/>
        <v/>
      </c>
      <c r="P1387" s="49" t="str">
        <f t="shared" si="105"/>
        <v/>
      </c>
      <c r="Q1387" s="49" t="str">
        <f t="shared" si="105"/>
        <v/>
      </c>
      <c r="R1387" s="50" t="str">
        <f t="shared" si="105"/>
        <v/>
      </c>
      <c r="S1387" s="10"/>
    </row>
    <row r="1388" spans="1:19" x14ac:dyDescent="0.25">
      <c r="A1388" s="10"/>
      <c r="B1388" s="4" t="str">
        <f>'CALC | Main Engine'!$B1388</f>
        <v/>
      </c>
      <c r="C1388" s="5" t="str">
        <f>'CALC | Main Engine'!$E1388</f>
        <v/>
      </c>
      <c r="D1388" s="27" t="str">
        <f>IF(ISBLANK('INPUT | Operations'!$C1393),"",'INPUT | Operations'!$C1392)</f>
        <v/>
      </c>
      <c r="E1388" s="32" t="str">
        <f>IF(ISBLANK('INPUT | Operations'!$C1393),"",'INPUT | Operations'!$C1393)</f>
        <v/>
      </c>
      <c r="F1388" s="123" t="str">
        <f t="shared" si="102"/>
        <v/>
      </c>
      <c r="G1388" s="49" t="str">
        <f t="shared" si="102"/>
        <v/>
      </c>
      <c r="H1388" s="49" t="str">
        <f t="shared" si="102"/>
        <v/>
      </c>
      <c r="I1388" s="49" t="str">
        <f t="shared" si="101"/>
        <v/>
      </c>
      <c r="J1388" s="49" t="str">
        <f t="shared" si="101"/>
        <v/>
      </c>
      <c r="K1388" s="50" t="str">
        <f t="shared" si="101"/>
        <v/>
      </c>
      <c r="L1388" s="49" t="str">
        <f t="shared" si="103"/>
        <v/>
      </c>
      <c r="M1388" s="49" t="str">
        <f t="shared" si="103"/>
        <v/>
      </c>
      <c r="N1388" s="49" t="str">
        <f t="shared" si="103"/>
        <v/>
      </c>
      <c r="O1388" s="49" t="str">
        <f t="shared" si="104"/>
        <v/>
      </c>
      <c r="P1388" s="49" t="str">
        <f t="shared" si="105"/>
        <v/>
      </c>
      <c r="Q1388" s="49" t="str">
        <f t="shared" si="105"/>
        <v/>
      </c>
      <c r="R1388" s="50" t="str">
        <f t="shared" si="105"/>
        <v/>
      </c>
      <c r="S1388" s="10"/>
    </row>
    <row r="1389" spans="1:19" x14ac:dyDescent="0.25">
      <c r="A1389" s="10"/>
      <c r="B1389" s="4" t="str">
        <f>'CALC | Main Engine'!$B1389</f>
        <v/>
      </c>
      <c r="C1389" s="5" t="str">
        <f>'CALC | Main Engine'!$E1389</f>
        <v/>
      </c>
      <c r="D1389" s="27" t="str">
        <f>IF(ISBLANK('INPUT | Operations'!$C1394),"",'INPUT | Operations'!$C1393)</f>
        <v/>
      </c>
      <c r="E1389" s="32" t="str">
        <f>IF(ISBLANK('INPUT | Operations'!$C1394),"",'INPUT | Operations'!$C1394)</f>
        <v/>
      </c>
      <c r="F1389" s="123" t="str">
        <f t="shared" si="102"/>
        <v/>
      </c>
      <c r="G1389" s="49" t="str">
        <f t="shared" si="102"/>
        <v/>
      </c>
      <c r="H1389" s="49" t="str">
        <f t="shared" si="102"/>
        <v/>
      </c>
      <c r="I1389" s="49" t="str">
        <f t="shared" si="101"/>
        <v/>
      </c>
      <c r="J1389" s="49" t="str">
        <f t="shared" si="101"/>
        <v/>
      </c>
      <c r="K1389" s="50" t="str">
        <f t="shared" si="101"/>
        <v/>
      </c>
      <c r="L1389" s="49" t="str">
        <f t="shared" si="103"/>
        <v/>
      </c>
      <c r="M1389" s="49" t="str">
        <f t="shared" si="103"/>
        <v/>
      </c>
      <c r="N1389" s="49" t="str">
        <f t="shared" si="103"/>
        <v/>
      </c>
      <c r="O1389" s="49" t="str">
        <f t="shared" si="104"/>
        <v/>
      </c>
      <c r="P1389" s="49" t="str">
        <f t="shared" si="105"/>
        <v/>
      </c>
      <c r="Q1389" s="49" t="str">
        <f t="shared" si="105"/>
        <v/>
      </c>
      <c r="R1389" s="50" t="str">
        <f t="shared" si="105"/>
        <v/>
      </c>
      <c r="S1389" s="10"/>
    </row>
    <row r="1390" spans="1:19" x14ac:dyDescent="0.25">
      <c r="A1390" s="10"/>
      <c r="B1390" s="4" t="str">
        <f>'CALC | Main Engine'!$B1390</f>
        <v/>
      </c>
      <c r="C1390" s="5" t="str">
        <f>'CALC | Main Engine'!$E1390</f>
        <v/>
      </c>
      <c r="D1390" s="27" t="str">
        <f>IF(ISBLANK('INPUT | Operations'!$C1395),"",'INPUT | Operations'!$C1394)</f>
        <v/>
      </c>
      <c r="E1390" s="32" t="str">
        <f>IF(ISBLANK('INPUT | Operations'!$C1395),"",'INPUT | Operations'!$C1395)</f>
        <v/>
      </c>
      <c r="F1390" s="123" t="str">
        <f t="shared" si="102"/>
        <v/>
      </c>
      <c r="G1390" s="49" t="str">
        <f t="shared" si="102"/>
        <v/>
      </c>
      <c r="H1390" s="49" t="str">
        <f t="shared" si="102"/>
        <v/>
      </c>
      <c r="I1390" s="49" t="str">
        <f t="shared" si="101"/>
        <v/>
      </c>
      <c r="J1390" s="49" t="str">
        <f t="shared" si="101"/>
        <v/>
      </c>
      <c r="K1390" s="50" t="str">
        <f t="shared" si="101"/>
        <v/>
      </c>
      <c r="L1390" s="49" t="str">
        <f t="shared" si="103"/>
        <v/>
      </c>
      <c r="M1390" s="49" t="str">
        <f t="shared" si="103"/>
        <v/>
      </c>
      <c r="N1390" s="49" t="str">
        <f t="shared" si="103"/>
        <v/>
      </c>
      <c r="O1390" s="49" t="str">
        <f t="shared" si="104"/>
        <v/>
      </c>
      <c r="P1390" s="49" t="str">
        <f t="shared" si="105"/>
        <v/>
      </c>
      <c r="Q1390" s="49" t="str">
        <f t="shared" si="105"/>
        <v/>
      </c>
      <c r="R1390" s="50" t="str">
        <f t="shared" si="105"/>
        <v/>
      </c>
      <c r="S1390" s="10"/>
    </row>
    <row r="1391" spans="1:19" x14ac:dyDescent="0.25">
      <c r="A1391" s="10"/>
      <c r="B1391" s="4" t="str">
        <f>'CALC | Main Engine'!$B1391</f>
        <v/>
      </c>
      <c r="C1391" s="5" t="str">
        <f>'CALC | Main Engine'!$E1391</f>
        <v/>
      </c>
      <c r="D1391" s="27" t="str">
        <f>IF(ISBLANK('INPUT | Operations'!$C1396),"",'INPUT | Operations'!$C1395)</f>
        <v/>
      </c>
      <c r="E1391" s="32" t="str">
        <f>IF(ISBLANK('INPUT | Operations'!$C1396),"",'INPUT | Operations'!$C1396)</f>
        <v/>
      </c>
      <c r="F1391" s="123" t="str">
        <f t="shared" si="102"/>
        <v/>
      </c>
      <c r="G1391" s="49" t="str">
        <f t="shared" si="102"/>
        <v/>
      </c>
      <c r="H1391" s="49" t="str">
        <f t="shared" si="102"/>
        <v/>
      </c>
      <c r="I1391" s="49" t="str">
        <f t="shared" si="101"/>
        <v/>
      </c>
      <c r="J1391" s="49" t="str">
        <f t="shared" si="101"/>
        <v/>
      </c>
      <c r="K1391" s="50" t="str">
        <f t="shared" si="101"/>
        <v/>
      </c>
      <c r="L1391" s="49" t="str">
        <f t="shared" si="103"/>
        <v/>
      </c>
      <c r="M1391" s="49" t="str">
        <f t="shared" si="103"/>
        <v/>
      </c>
      <c r="N1391" s="49" t="str">
        <f t="shared" si="103"/>
        <v/>
      </c>
      <c r="O1391" s="49" t="str">
        <f t="shared" si="104"/>
        <v/>
      </c>
      <c r="P1391" s="49" t="str">
        <f t="shared" si="105"/>
        <v/>
      </c>
      <c r="Q1391" s="49" t="str">
        <f t="shared" si="105"/>
        <v/>
      </c>
      <c r="R1391" s="50" t="str">
        <f t="shared" si="105"/>
        <v/>
      </c>
      <c r="S1391" s="10"/>
    </row>
    <row r="1392" spans="1:19" x14ac:dyDescent="0.25">
      <c r="A1392" s="10"/>
      <c r="B1392" s="4" t="str">
        <f>'CALC | Main Engine'!$B1392</f>
        <v/>
      </c>
      <c r="C1392" s="5" t="str">
        <f>'CALC | Main Engine'!$E1392</f>
        <v/>
      </c>
      <c r="D1392" s="27" t="str">
        <f>IF(ISBLANK('INPUT | Operations'!$C1397),"",'INPUT | Operations'!$C1396)</f>
        <v/>
      </c>
      <c r="E1392" s="32" t="str">
        <f>IF(ISBLANK('INPUT | Operations'!$C1397),"",'INPUT | Operations'!$C1397)</f>
        <v/>
      </c>
      <c r="F1392" s="123" t="str">
        <f t="shared" si="102"/>
        <v/>
      </c>
      <c r="G1392" s="49" t="str">
        <f t="shared" si="102"/>
        <v/>
      </c>
      <c r="H1392" s="49" t="str">
        <f t="shared" si="102"/>
        <v/>
      </c>
      <c r="I1392" s="49" t="str">
        <f t="shared" si="101"/>
        <v/>
      </c>
      <c r="J1392" s="49" t="str">
        <f t="shared" si="101"/>
        <v/>
      </c>
      <c r="K1392" s="50" t="str">
        <f t="shared" si="101"/>
        <v/>
      </c>
      <c r="L1392" s="49" t="str">
        <f t="shared" si="103"/>
        <v/>
      </c>
      <c r="M1392" s="49" t="str">
        <f t="shared" si="103"/>
        <v/>
      </c>
      <c r="N1392" s="49" t="str">
        <f t="shared" si="103"/>
        <v/>
      </c>
      <c r="O1392" s="49" t="str">
        <f t="shared" si="104"/>
        <v/>
      </c>
      <c r="P1392" s="49" t="str">
        <f t="shared" si="105"/>
        <v/>
      </c>
      <c r="Q1392" s="49" t="str">
        <f t="shared" si="105"/>
        <v/>
      </c>
      <c r="R1392" s="50" t="str">
        <f t="shared" si="105"/>
        <v/>
      </c>
      <c r="S1392" s="10"/>
    </row>
    <row r="1393" spans="1:19" x14ac:dyDescent="0.25">
      <c r="A1393" s="10"/>
      <c r="B1393" s="4" t="str">
        <f>'CALC | Main Engine'!$B1393</f>
        <v/>
      </c>
      <c r="C1393" s="5" t="str">
        <f>'CALC | Main Engine'!$E1393</f>
        <v/>
      </c>
      <c r="D1393" s="27" t="str">
        <f>IF(ISBLANK('INPUT | Operations'!$C1398),"",'INPUT | Operations'!$C1397)</f>
        <v/>
      </c>
      <c r="E1393" s="32" t="str">
        <f>IF(ISBLANK('INPUT | Operations'!$C1398),"",'INPUT | Operations'!$C1398)</f>
        <v/>
      </c>
      <c r="F1393" s="123" t="str">
        <f t="shared" si="102"/>
        <v/>
      </c>
      <c r="G1393" s="49" t="str">
        <f t="shared" si="102"/>
        <v/>
      </c>
      <c r="H1393" s="49" t="str">
        <f t="shared" si="102"/>
        <v/>
      </c>
      <c r="I1393" s="49" t="str">
        <f t="shared" si="101"/>
        <v/>
      </c>
      <c r="J1393" s="49" t="str">
        <f t="shared" si="101"/>
        <v/>
      </c>
      <c r="K1393" s="50" t="str">
        <f t="shared" si="101"/>
        <v/>
      </c>
      <c r="L1393" s="49" t="str">
        <f t="shared" si="103"/>
        <v/>
      </c>
      <c r="M1393" s="49" t="str">
        <f t="shared" si="103"/>
        <v/>
      </c>
      <c r="N1393" s="49" t="str">
        <f t="shared" si="103"/>
        <v/>
      </c>
      <c r="O1393" s="49" t="str">
        <f t="shared" si="104"/>
        <v/>
      </c>
      <c r="P1393" s="49" t="str">
        <f t="shared" si="105"/>
        <v/>
      </c>
      <c r="Q1393" s="49" t="str">
        <f t="shared" si="105"/>
        <v/>
      </c>
      <c r="R1393" s="50" t="str">
        <f t="shared" si="105"/>
        <v/>
      </c>
      <c r="S1393" s="10"/>
    </row>
    <row r="1394" spans="1:19" x14ac:dyDescent="0.25">
      <c r="A1394" s="10"/>
      <c r="B1394" s="4" t="str">
        <f>'CALC | Main Engine'!$B1394</f>
        <v/>
      </c>
      <c r="C1394" s="5" t="str">
        <f>'CALC | Main Engine'!$E1394</f>
        <v/>
      </c>
      <c r="D1394" s="27" t="str">
        <f>IF(ISBLANK('INPUT | Operations'!$C1399),"",'INPUT | Operations'!$C1398)</f>
        <v/>
      </c>
      <c r="E1394" s="32" t="str">
        <f>IF(ISBLANK('INPUT | Operations'!$C1399),"",'INPUT | Operations'!$C1399)</f>
        <v/>
      </c>
      <c r="F1394" s="123" t="str">
        <f t="shared" si="102"/>
        <v/>
      </c>
      <c r="G1394" s="49" t="str">
        <f t="shared" si="102"/>
        <v/>
      </c>
      <c r="H1394" s="49" t="str">
        <f t="shared" si="102"/>
        <v/>
      </c>
      <c r="I1394" s="49" t="str">
        <f t="shared" si="101"/>
        <v/>
      </c>
      <c r="J1394" s="49" t="str">
        <f t="shared" si="101"/>
        <v/>
      </c>
      <c r="K1394" s="50" t="str">
        <f t="shared" si="101"/>
        <v/>
      </c>
      <c r="L1394" s="49" t="str">
        <f t="shared" si="103"/>
        <v/>
      </c>
      <c r="M1394" s="49" t="str">
        <f t="shared" si="103"/>
        <v/>
      </c>
      <c r="N1394" s="49" t="str">
        <f t="shared" si="103"/>
        <v/>
      </c>
      <c r="O1394" s="49" t="str">
        <f t="shared" si="104"/>
        <v/>
      </c>
      <c r="P1394" s="49" t="str">
        <f t="shared" si="105"/>
        <v/>
      </c>
      <c r="Q1394" s="49" t="str">
        <f t="shared" si="105"/>
        <v/>
      </c>
      <c r="R1394" s="50" t="str">
        <f t="shared" si="105"/>
        <v/>
      </c>
      <c r="S1394" s="10"/>
    </row>
    <row r="1395" spans="1:19" x14ac:dyDescent="0.25">
      <c r="A1395" s="10"/>
      <c r="B1395" s="4" t="str">
        <f>'CALC | Main Engine'!$B1395</f>
        <v/>
      </c>
      <c r="C1395" s="5" t="str">
        <f>'CALC | Main Engine'!$E1395</f>
        <v/>
      </c>
      <c r="D1395" s="27" t="str">
        <f>IF(ISBLANK('INPUT | Operations'!$C1400),"",'INPUT | Operations'!$C1399)</f>
        <v/>
      </c>
      <c r="E1395" s="32" t="str">
        <f>IF(ISBLANK('INPUT | Operations'!$C1400),"",'INPUT | Operations'!$C1400)</f>
        <v/>
      </c>
      <c r="F1395" s="123" t="str">
        <f t="shared" si="102"/>
        <v/>
      </c>
      <c r="G1395" s="49" t="str">
        <f t="shared" si="102"/>
        <v/>
      </c>
      <c r="H1395" s="49" t="str">
        <f t="shared" si="102"/>
        <v/>
      </c>
      <c r="I1395" s="49" t="str">
        <f t="shared" si="101"/>
        <v/>
      </c>
      <c r="J1395" s="49" t="str">
        <f t="shared" si="101"/>
        <v/>
      </c>
      <c r="K1395" s="50" t="str">
        <f t="shared" si="101"/>
        <v/>
      </c>
      <c r="L1395" s="49" t="str">
        <f t="shared" si="103"/>
        <v/>
      </c>
      <c r="M1395" s="49" t="str">
        <f t="shared" si="103"/>
        <v/>
      </c>
      <c r="N1395" s="49" t="str">
        <f t="shared" si="103"/>
        <v/>
      </c>
      <c r="O1395" s="49" t="str">
        <f t="shared" si="104"/>
        <v/>
      </c>
      <c r="P1395" s="49" t="str">
        <f t="shared" si="105"/>
        <v/>
      </c>
      <c r="Q1395" s="49" t="str">
        <f t="shared" si="105"/>
        <v/>
      </c>
      <c r="R1395" s="50" t="str">
        <f t="shared" si="105"/>
        <v/>
      </c>
      <c r="S1395" s="10"/>
    </row>
    <row r="1396" spans="1:19" x14ac:dyDescent="0.25">
      <c r="A1396" s="10"/>
      <c r="B1396" s="4" t="str">
        <f>'CALC | Main Engine'!$B1396</f>
        <v/>
      </c>
      <c r="C1396" s="5" t="str">
        <f>'CALC | Main Engine'!$E1396</f>
        <v/>
      </c>
      <c r="D1396" s="27" t="str">
        <f>IF(ISBLANK('INPUT | Operations'!$C1401),"",'INPUT | Operations'!$C1400)</f>
        <v/>
      </c>
      <c r="E1396" s="32" t="str">
        <f>IF(ISBLANK('INPUT | Operations'!$C1401),"",'INPUT | Operations'!$C1401)</f>
        <v/>
      </c>
      <c r="F1396" s="123" t="str">
        <f t="shared" si="102"/>
        <v/>
      </c>
      <c r="G1396" s="49" t="str">
        <f t="shared" si="102"/>
        <v/>
      </c>
      <c r="H1396" s="49" t="str">
        <f t="shared" si="102"/>
        <v/>
      </c>
      <c r="I1396" s="49" t="str">
        <f t="shared" si="101"/>
        <v/>
      </c>
      <c r="J1396" s="49" t="str">
        <f t="shared" si="101"/>
        <v/>
      </c>
      <c r="K1396" s="50" t="str">
        <f t="shared" si="101"/>
        <v/>
      </c>
      <c r="L1396" s="49" t="str">
        <f t="shared" si="103"/>
        <v/>
      </c>
      <c r="M1396" s="49" t="str">
        <f t="shared" si="103"/>
        <v/>
      </c>
      <c r="N1396" s="49" t="str">
        <f t="shared" si="103"/>
        <v/>
      </c>
      <c r="O1396" s="49" t="str">
        <f t="shared" si="104"/>
        <v/>
      </c>
      <c r="P1396" s="49" t="str">
        <f t="shared" si="105"/>
        <v/>
      </c>
      <c r="Q1396" s="49" t="str">
        <f t="shared" si="105"/>
        <v/>
      </c>
      <c r="R1396" s="50" t="str">
        <f t="shared" si="105"/>
        <v/>
      </c>
      <c r="S1396" s="10"/>
    </row>
    <row r="1397" spans="1:19" x14ac:dyDescent="0.25">
      <c r="A1397" s="10"/>
      <c r="B1397" s="4" t="str">
        <f>'CALC | Main Engine'!$B1397</f>
        <v/>
      </c>
      <c r="C1397" s="5" t="str">
        <f>'CALC | Main Engine'!$E1397</f>
        <v/>
      </c>
      <c r="D1397" s="27" t="str">
        <f>IF(ISBLANK('INPUT | Operations'!$C1402),"",'INPUT | Operations'!$C1401)</f>
        <v/>
      </c>
      <c r="E1397" s="32" t="str">
        <f>IF(ISBLANK('INPUT | Operations'!$C1402),"",'INPUT | Operations'!$C1402)</f>
        <v/>
      </c>
      <c r="F1397" s="123" t="str">
        <f t="shared" si="102"/>
        <v/>
      </c>
      <c r="G1397" s="49" t="str">
        <f t="shared" si="102"/>
        <v/>
      </c>
      <c r="H1397" s="49" t="str">
        <f t="shared" si="102"/>
        <v/>
      </c>
      <c r="I1397" s="49" t="str">
        <f t="shared" si="101"/>
        <v/>
      </c>
      <c r="J1397" s="49" t="str">
        <f t="shared" si="101"/>
        <v/>
      </c>
      <c r="K1397" s="50" t="str">
        <f t="shared" si="101"/>
        <v/>
      </c>
      <c r="L1397" s="49" t="str">
        <f t="shared" si="103"/>
        <v/>
      </c>
      <c r="M1397" s="49" t="str">
        <f t="shared" si="103"/>
        <v/>
      </c>
      <c r="N1397" s="49" t="str">
        <f t="shared" si="103"/>
        <v/>
      </c>
      <c r="O1397" s="49" t="str">
        <f t="shared" si="104"/>
        <v/>
      </c>
      <c r="P1397" s="49" t="str">
        <f t="shared" si="105"/>
        <v/>
      </c>
      <c r="Q1397" s="49" t="str">
        <f t="shared" si="105"/>
        <v/>
      </c>
      <c r="R1397" s="50" t="str">
        <f t="shared" si="105"/>
        <v/>
      </c>
      <c r="S1397" s="10"/>
    </row>
    <row r="1398" spans="1:19" x14ac:dyDescent="0.25">
      <c r="A1398" s="10"/>
      <c r="B1398" s="4" t="str">
        <f>'CALC | Main Engine'!$B1398</f>
        <v/>
      </c>
      <c r="C1398" s="5" t="str">
        <f>'CALC | Main Engine'!$E1398</f>
        <v/>
      </c>
      <c r="D1398" s="27" t="str">
        <f>IF(ISBLANK('INPUT | Operations'!$C1403),"",'INPUT | Operations'!$C1402)</f>
        <v/>
      </c>
      <c r="E1398" s="32" t="str">
        <f>IF(ISBLANK('INPUT | Operations'!$C1403),"",'INPUT | Operations'!$C1403)</f>
        <v/>
      </c>
      <c r="F1398" s="123" t="str">
        <f t="shared" si="102"/>
        <v/>
      </c>
      <c r="G1398" s="49" t="str">
        <f t="shared" si="102"/>
        <v/>
      </c>
      <c r="H1398" s="49" t="str">
        <f t="shared" si="102"/>
        <v/>
      </c>
      <c r="I1398" s="49" t="str">
        <f t="shared" si="101"/>
        <v/>
      </c>
      <c r="J1398" s="49" t="str">
        <f t="shared" si="101"/>
        <v/>
      </c>
      <c r="K1398" s="50" t="str">
        <f t="shared" si="101"/>
        <v/>
      </c>
      <c r="L1398" s="49" t="str">
        <f t="shared" si="103"/>
        <v/>
      </c>
      <c r="M1398" s="49" t="str">
        <f t="shared" si="103"/>
        <v/>
      </c>
      <c r="N1398" s="49" t="str">
        <f t="shared" si="103"/>
        <v/>
      </c>
      <c r="O1398" s="49" t="str">
        <f t="shared" si="104"/>
        <v/>
      </c>
      <c r="P1398" s="49" t="str">
        <f t="shared" si="105"/>
        <v/>
      </c>
      <c r="Q1398" s="49" t="str">
        <f t="shared" si="105"/>
        <v/>
      </c>
      <c r="R1398" s="50" t="str">
        <f t="shared" si="105"/>
        <v/>
      </c>
      <c r="S1398" s="10"/>
    </row>
    <row r="1399" spans="1:19" x14ac:dyDescent="0.25">
      <c r="A1399" s="10"/>
      <c r="B1399" s="4" t="str">
        <f>'CALC | Main Engine'!$B1399</f>
        <v/>
      </c>
      <c r="C1399" s="5" t="str">
        <f>'CALC | Main Engine'!$E1399</f>
        <v/>
      </c>
      <c r="D1399" s="27" t="str">
        <f>IF(ISBLANK('INPUT | Operations'!$C1404),"",'INPUT | Operations'!$C1403)</f>
        <v/>
      </c>
      <c r="E1399" s="32" t="str">
        <f>IF(ISBLANK('INPUT | Operations'!$C1404),"",'INPUT | Operations'!$C1404)</f>
        <v/>
      </c>
      <c r="F1399" s="123" t="str">
        <f t="shared" si="102"/>
        <v/>
      </c>
      <c r="G1399" s="49" t="str">
        <f t="shared" si="102"/>
        <v/>
      </c>
      <c r="H1399" s="49" t="str">
        <f t="shared" si="102"/>
        <v/>
      </c>
      <c r="I1399" s="49" t="str">
        <f t="shared" si="102"/>
        <v/>
      </c>
      <c r="J1399" s="49" t="str">
        <f t="shared" si="102"/>
        <v/>
      </c>
      <c r="K1399" s="50" t="str">
        <f t="shared" si="102"/>
        <v/>
      </c>
      <c r="L1399" s="49" t="str">
        <f t="shared" si="103"/>
        <v/>
      </c>
      <c r="M1399" s="49" t="str">
        <f t="shared" si="103"/>
        <v/>
      </c>
      <c r="N1399" s="49" t="str">
        <f t="shared" si="103"/>
        <v/>
      </c>
      <c r="O1399" s="49" t="str">
        <f t="shared" si="104"/>
        <v/>
      </c>
      <c r="P1399" s="49" t="str">
        <f t="shared" si="105"/>
        <v/>
      </c>
      <c r="Q1399" s="49" t="str">
        <f t="shared" si="105"/>
        <v/>
      </c>
      <c r="R1399" s="50" t="str">
        <f t="shared" si="105"/>
        <v/>
      </c>
      <c r="S1399" s="10"/>
    </row>
    <row r="1400" spans="1:19" x14ac:dyDescent="0.25">
      <c r="A1400" s="10"/>
      <c r="B1400" s="4" t="str">
        <f>'CALC | Main Engine'!$B1400</f>
        <v/>
      </c>
      <c r="C1400" s="5" t="str">
        <f>'CALC | Main Engine'!$E1400</f>
        <v/>
      </c>
      <c r="D1400" s="27" t="str">
        <f>IF(ISBLANK('INPUT | Operations'!$C1405),"",'INPUT | Operations'!$C1404)</f>
        <v/>
      </c>
      <c r="E1400" s="32" t="str">
        <f>IF(ISBLANK('INPUT | Operations'!$C1405),"",'INPUT | Operations'!$C1405)</f>
        <v/>
      </c>
      <c r="F1400" s="123" t="str">
        <f t="shared" ref="F1400:K1442" si="106">IFERROR(IF(AND(MIN($D1400:$E1400)&lt;F$5,MAX($D1400:$E1400)&gt;F$4),MIN(MAX($D1400:$E1400),F$5)-MAX(MIN($D1400:$E1400),F$4),0)/(MAX($D1400:$E1400)-MIN($D1400:$E1400)),"")</f>
        <v/>
      </c>
      <c r="G1400" s="49" t="str">
        <f t="shared" si="106"/>
        <v/>
      </c>
      <c r="H1400" s="49" t="str">
        <f t="shared" si="106"/>
        <v/>
      </c>
      <c r="I1400" s="49" t="str">
        <f t="shared" si="106"/>
        <v/>
      </c>
      <c r="J1400" s="49" t="str">
        <f t="shared" si="106"/>
        <v/>
      </c>
      <c r="K1400" s="50" t="str">
        <f t="shared" si="106"/>
        <v/>
      </c>
      <c r="L1400" s="49" t="str">
        <f t="shared" si="103"/>
        <v/>
      </c>
      <c r="M1400" s="49" t="str">
        <f t="shared" si="103"/>
        <v/>
      </c>
      <c r="N1400" s="49" t="str">
        <f t="shared" si="103"/>
        <v/>
      </c>
      <c r="O1400" s="49" t="str">
        <f t="shared" si="104"/>
        <v/>
      </c>
      <c r="P1400" s="49" t="str">
        <f t="shared" si="105"/>
        <v/>
      </c>
      <c r="Q1400" s="49" t="str">
        <f t="shared" si="105"/>
        <v/>
      </c>
      <c r="R1400" s="50" t="str">
        <f t="shared" si="105"/>
        <v/>
      </c>
      <c r="S1400" s="10"/>
    </row>
    <row r="1401" spans="1:19" x14ac:dyDescent="0.25">
      <c r="A1401" s="10"/>
      <c r="B1401" s="4" t="str">
        <f>'CALC | Main Engine'!$B1401</f>
        <v/>
      </c>
      <c r="C1401" s="5" t="str">
        <f>'CALC | Main Engine'!$E1401</f>
        <v/>
      </c>
      <c r="D1401" s="27" t="str">
        <f>IF(ISBLANK('INPUT | Operations'!$C1406),"",'INPUT | Operations'!$C1405)</f>
        <v/>
      </c>
      <c r="E1401" s="32" t="str">
        <f>IF(ISBLANK('INPUT | Operations'!$C1406),"",'INPUT | Operations'!$C1406)</f>
        <v/>
      </c>
      <c r="F1401" s="123" t="str">
        <f t="shared" si="106"/>
        <v/>
      </c>
      <c r="G1401" s="49" t="str">
        <f t="shared" si="106"/>
        <v/>
      </c>
      <c r="H1401" s="49" t="str">
        <f t="shared" si="106"/>
        <v/>
      </c>
      <c r="I1401" s="49" t="str">
        <f t="shared" si="106"/>
        <v/>
      </c>
      <c r="J1401" s="49" t="str">
        <f t="shared" si="106"/>
        <v/>
      </c>
      <c r="K1401" s="50" t="str">
        <f t="shared" si="106"/>
        <v/>
      </c>
      <c r="L1401" s="49" t="str">
        <f t="shared" si="103"/>
        <v/>
      </c>
      <c r="M1401" s="49" t="str">
        <f t="shared" si="103"/>
        <v/>
      </c>
      <c r="N1401" s="49" t="str">
        <f t="shared" si="103"/>
        <v/>
      </c>
      <c r="O1401" s="49" t="str">
        <f t="shared" si="104"/>
        <v/>
      </c>
      <c r="P1401" s="49" t="str">
        <f t="shared" si="105"/>
        <v/>
      </c>
      <c r="Q1401" s="49" t="str">
        <f t="shared" si="105"/>
        <v/>
      </c>
      <c r="R1401" s="50" t="str">
        <f t="shared" si="105"/>
        <v/>
      </c>
      <c r="S1401" s="10"/>
    </row>
    <row r="1402" spans="1:19" x14ac:dyDescent="0.25">
      <c r="A1402" s="10"/>
      <c r="B1402" s="4" t="str">
        <f>'CALC | Main Engine'!$B1402</f>
        <v/>
      </c>
      <c r="C1402" s="5" t="str">
        <f>'CALC | Main Engine'!$E1402</f>
        <v/>
      </c>
      <c r="D1402" s="27" t="str">
        <f>IF(ISBLANK('INPUT | Operations'!$C1407),"",'INPUT | Operations'!$C1406)</f>
        <v/>
      </c>
      <c r="E1402" s="32" t="str">
        <f>IF(ISBLANK('INPUT | Operations'!$C1407),"",'INPUT | Operations'!$C1407)</f>
        <v/>
      </c>
      <c r="F1402" s="123" t="str">
        <f t="shared" si="106"/>
        <v/>
      </c>
      <c r="G1402" s="49" t="str">
        <f t="shared" si="106"/>
        <v/>
      </c>
      <c r="H1402" s="49" t="str">
        <f t="shared" si="106"/>
        <v/>
      </c>
      <c r="I1402" s="49" t="str">
        <f t="shared" si="106"/>
        <v/>
      </c>
      <c r="J1402" s="49" t="str">
        <f t="shared" si="106"/>
        <v/>
      </c>
      <c r="K1402" s="50" t="str">
        <f t="shared" si="106"/>
        <v/>
      </c>
      <c r="L1402" s="49" t="str">
        <f t="shared" si="103"/>
        <v/>
      </c>
      <c r="M1402" s="49" t="str">
        <f t="shared" si="103"/>
        <v/>
      </c>
      <c r="N1402" s="49" t="str">
        <f t="shared" si="103"/>
        <v/>
      </c>
      <c r="O1402" s="49" t="str">
        <f t="shared" si="104"/>
        <v/>
      </c>
      <c r="P1402" s="49" t="str">
        <f t="shared" si="105"/>
        <v/>
      </c>
      <c r="Q1402" s="49" t="str">
        <f t="shared" si="105"/>
        <v/>
      </c>
      <c r="R1402" s="50" t="str">
        <f t="shared" si="105"/>
        <v/>
      </c>
      <c r="S1402" s="10"/>
    </row>
    <row r="1403" spans="1:19" x14ac:dyDescent="0.25">
      <c r="A1403" s="10"/>
      <c r="B1403" s="4" t="str">
        <f>'CALC | Main Engine'!$B1403</f>
        <v/>
      </c>
      <c r="C1403" s="5" t="str">
        <f>'CALC | Main Engine'!$E1403</f>
        <v/>
      </c>
      <c r="D1403" s="27" t="str">
        <f>IF(ISBLANK('INPUT | Operations'!$C1408),"",'INPUT | Operations'!$C1407)</f>
        <v/>
      </c>
      <c r="E1403" s="32" t="str">
        <f>IF(ISBLANK('INPUT | Operations'!$C1408),"",'INPUT | Operations'!$C1408)</f>
        <v/>
      </c>
      <c r="F1403" s="123" t="str">
        <f t="shared" si="106"/>
        <v/>
      </c>
      <c r="G1403" s="49" t="str">
        <f t="shared" si="106"/>
        <v/>
      </c>
      <c r="H1403" s="49" t="str">
        <f t="shared" si="106"/>
        <v/>
      </c>
      <c r="I1403" s="49" t="str">
        <f t="shared" si="106"/>
        <v/>
      </c>
      <c r="J1403" s="49" t="str">
        <f t="shared" si="106"/>
        <v/>
      </c>
      <c r="K1403" s="50" t="str">
        <f t="shared" si="106"/>
        <v/>
      </c>
      <c r="L1403" s="49" t="str">
        <f t="shared" si="103"/>
        <v/>
      </c>
      <c r="M1403" s="49" t="str">
        <f t="shared" si="103"/>
        <v/>
      </c>
      <c r="N1403" s="49" t="str">
        <f t="shared" si="103"/>
        <v/>
      </c>
      <c r="O1403" s="49" t="str">
        <f t="shared" si="104"/>
        <v/>
      </c>
      <c r="P1403" s="49" t="str">
        <f t="shared" si="105"/>
        <v/>
      </c>
      <c r="Q1403" s="49" t="str">
        <f t="shared" si="105"/>
        <v/>
      </c>
      <c r="R1403" s="50" t="str">
        <f t="shared" si="105"/>
        <v/>
      </c>
      <c r="S1403" s="10"/>
    </row>
    <row r="1404" spans="1:19" x14ac:dyDescent="0.25">
      <c r="A1404" s="10"/>
      <c r="B1404" s="4" t="str">
        <f>'CALC | Main Engine'!$B1404</f>
        <v/>
      </c>
      <c r="C1404" s="5" t="str">
        <f>'CALC | Main Engine'!$E1404</f>
        <v/>
      </c>
      <c r="D1404" s="27" t="str">
        <f>IF(ISBLANK('INPUT | Operations'!$C1409),"",'INPUT | Operations'!$C1408)</f>
        <v/>
      </c>
      <c r="E1404" s="32" t="str">
        <f>IF(ISBLANK('INPUT | Operations'!$C1409),"",'INPUT | Operations'!$C1409)</f>
        <v/>
      </c>
      <c r="F1404" s="123" t="str">
        <f t="shared" si="106"/>
        <v/>
      </c>
      <c r="G1404" s="49" t="str">
        <f t="shared" si="106"/>
        <v/>
      </c>
      <c r="H1404" s="49" t="str">
        <f t="shared" si="106"/>
        <v/>
      </c>
      <c r="I1404" s="49" t="str">
        <f t="shared" si="106"/>
        <v/>
      </c>
      <c r="J1404" s="49" t="str">
        <f t="shared" si="106"/>
        <v/>
      </c>
      <c r="K1404" s="50" t="str">
        <f t="shared" si="106"/>
        <v/>
      </c>
      <c r="L1404" s="49" t="str">
        <f t="shared" si="103"/>
        <v/>
      </c>
      <c r="M1404" s="49" t="str">
        <f t="shared" si="103"/>
        <v/>
      </c>
      <c r="N1404" s="49" t="str">
        <f t="shared" si="103"/>
        <v/>
      </c>
      <c r="O1404" s="49" t="str">
        <f t="shared" si="104"/>
        <v/>
      </c>
      <c r="P1404" s="49" t="str">
        <f t="shared" si="105"/>
        <v/>
      </c>
      <c r="Q1404" s="49" t="str">
        <f t="shared" si="105"/>
        <v/>
      </c>
      <c r="R1404" s="50" t="str">
        <f t="shared" si="105"/>
        <v/>
      </c>
      <c r="S1404" s="10"/>
    </row>
    <row r="1405" spans="1:19" x14ac:dyDescent="0.25">
      <c r="A1405" s="10"/>
      <c r="B1405" s="4" t="str">
        <f>'CALC | Main Engine'!$B1405</f>
        <v/>
      </c>
      <c r="C1405" s="5" t="str">
        <f>'CALC | Main Engine'!$E1405</f>
        <v/>
      </c>
      <c r="D1405" s="27" t="str">
        <f>IF(ISBLANK('INPUT | Operations'!$C1410),"",'INPUT | Operations'!$C1409)</f>
        <v/>
      </c>
      <c r="E1405" s="32" t="str">
        <f>IF(ISBLANK('INPUT | Operations'!$C1410),"",'INPUT | Operations'!$C1410)</f>
        <v/>
      </c>
      <c r="F1405" s="123" t="str">
        <f t="shared" si="106"/>
        <v/>
      </c>
      <c r="G1405" s="49" t="str">
        <f t="shared" si="106"/>
        <v/>
      </c>
      <c r="H1405" s="49" t="str">
        <f t="shared" si="106"/>
        <v/>
      </c>
      <c r="I1405" s="49" t="str">
        <f t="shared" si="106"/>
        <v/>
      </c>
      <c r="J1405" s="49" t="str">
        <f t="shared" si="106"/>
        <v/>
      </c>
      <c r="K1405" s="50" t="str">
        <f t="shared" si="106"/>
        <v/>
      </c>
      <c r="L1405" s="49" t="str">
        <f t="shared" si="103"/>
        <v/>
      </c>
      <c r="M1405" s="49" t="str">
        <f t="shared" si="103"/>
        <v/>
      </c>
      <c r="N1405" s="49" t="str">
        <f t="shared" si="103"/>
        <v/>
      </c>
      <c r="O1405" s="49" t="str">
        <f t="shared" si="104"/>
        <v/>
      </c>
      <c r="P1405" s="49" t="str">
        <f t="shared" si="105"/>
        <v/>
      </c>
      <c r="Q1405" s="49" t="str">
        <f t="shared" si="105"/>
        <v/>
      </c>
      <c r="R1405" s="50" t="str">
        <f t="shared" si="105"/>
        <v/>
      </c>
      <c r="S1405" s="10"/>
    </row>
    <row r="1406" spans="1:19" x14ac:dyDescent="0.25">
      <c r="A1406" s="10"/>
      <c r="B1406" s="4" t="str">
        <f>'CALC | Main Engine'!$B1406</f>
        <v/>
      </c>
      <c r="C1406" s="5" t="str">
        <f>'CALC | Main Engine'!$E1406</f>
        <v/>
      </c>
      <c r="D1406" s="27" t="str">
        <f>IF(ISBLANK('INPUT | Operations'!$C1411),"",'INPUT | Operations'!$C1410)</f>
        <v/>
      </c>
      <c r="E1406" s="32" t="str">
        <f>IF(ISBLANK('INPUT | Operations'!$C1411),"",'INPUT | Operations'!$C1411)</f>
        <v/>
      </c>
      <c r="F1406" s="123" t="str">
        <f t="shared" si="106"/>
        <v/>
      </c>
      <c r="G1406" s="49" t="str">
        <f t="shared" si="106"/>
        <v/>
      </c>
      <c r="H1406" s="49" t="str">
        <f t="shared" si="106"/>
        <v/>
      </c>
      <c r="I1406" s="49" t="str">
        <f t="shared" si="106"/>
        <v/>
      </c>
      <c r="J1406" s="49" t="str">
        <f t="shared" si="106"/>
        <v/>
      </c>
      <c r="K1406" s="50" t="str">
        <f t="shared" si="106"/>
        <v/>
      </c>
      <c r="L1406" s="49" t="str">
        <f t="shared" si="103"/>
        <v/>
      </c>
      <c r="M1406" s="49" t="str">
        <f t="shared" si="103"/>
        <v/>
      </c>
      <c r="N1406" s="49" t="str">
        <f t="shared" si="103"/>
        <v/>
      </c>
      <c r="O1406" s="49" t="str">
        <f t="shared" si="104"/>
        <v/>
      </c>
      <c r="P1406" s="49" t="str">
        <f t="shared" si="105"/>
        <v/>
      </c>
      <c r="Q1406" s="49" t="str">
        <f t="shared" si="105"/>
        <v/>
      </c>
      <c r="R1406" s="50" t="str">
        <f t="shared" si="105"/>
        <v/>
      </c>
      <c r="S1406" s="10"/>
    </row>
    <row r="1407" spans="1:19" x14ac:dyDescent="0.25">
      <c r="A1407" s="10"/>
      <c r="B1407" s="4" t="str">
        <f>'CALC | Main Engine'!$B1407</f>
        <v/>
      </c>
      <c r="C1407" s="5" t="str">
        <f>'CALC | Main Engine'!$E1407</f>
        <v/>
      </c>
      <c r="D1407" s="27" t="str">
        <f>IF(ISBLANK('INPUT | Operations'!$C1412),"",'INPUT | Operations'!$C1411)</f>
        <v/>
      </c>
      <c r="E1407" s="32" t="str">
        <f>IF(ISBLANK('INPUT | Operations'!$C1412),"",'INPUT | Operations'!$C1412)</f>
        <v/>
      </c>
      <c r="F1407" s="123" t="str">
        <f t="shared" si="106"/>
        <v/>
      </c>
      <c r="G1407" s="49" t="str">
        <f t="shared" si="106"/>
        <v/>
      </c>
      <c r="H1407" s="49" t="str">
        <f t="shared" si="106"/>
        <v/>
      </c>
      <c r="I1407" s="49" t="str">
        <f t="shared" si="106"/>
        <v/>
      </c>
      <c r="J1407" s="49" t="str">
        <f t="shared" si="106"/>
        <v/>
      </c>
      <c r="K1407" s="50" t="str">
        <f t="shared" si="106"/>
        <v/>
      </c>
      <c r="L1407" s="49" t="str">
        <f t="shared" si="103"/>
        <v/>
      </c>
      <c r="M1407" s="49" t="str">
        <f t="shared" si="103"/>
        <v/>
      </c>
      <c r="N1407" s="49" t="str">
        <f t="shared" si="103"/>
        <v/>
      </c>
      <c r="O1407" s="49" t="str">
        <f t="shared" si="104"/>
        <v/>
      </c>
      <c r="P1407" s="49" t="str">
        <f t="shared" si="105"/>
        <v/>
      </c>
      <c r="Q1407" s="49" t="str">
        <f t="shared" si="105"/>
        <v/>
      </c>
      <c r="R1407" s="50" t="str">
        <f t="shared" si="105"/>
        <v/>
      </c>
      <c r="S1407" s="10"/>
    </row>
    <row r="1408" spans="1:19" x14ac:dyDescent="0.25">
      <c r="A1408" s="10"/>
      <c r="B1408" s="4" t="str">
        <f>'CALC | Main Engine'!$B1408</f>
        <v/>
      </c>
      <c r="C1408" s="5" t="str">
        <f>'CALC | Main Engine'!$E1408</f>
        <v/>
      </c>
      <c r="D1408" s="27" t="str">
        <f>IF(ISBLANK('INPUT | Operations'!$C1413),"",'INPUT | Operations'!$C1412)</f>
        <v/>
      </c>
      <c r="E1408" s="32" t="str">
        <f>IF(ISBLANK('INPUT | Operations'!$C1413),"",'INPUT | Operations'!$C1413)</f>
        <v/>
      </c>
      <c r="F1408" s="123" t="str">
        <f t="shared" si="106"/>
        <v/>
      </c>
      <c r="G1408" s="49" t="str">
        <f t="shared" si="106"/>
        <v/>
      </c>
      <c r="H1408" s="49" t="str">
        <f t="shared" si="106"/>
        <v/>
      </c>
      <c r="I1408" s="49" t="str">
        <f t="shared" si="106"/>
        <v/>
      </c>
      <c r="J1408" s="49" t="str">
        <f t="shared" si="106"/>
        <v/>
      </c>
      <c r="K1408" s="50" t="str">
        <f t="shared" si="106"/>
        <v/>
      </c>
      <c r="L1408" s="49" t="str">
        <f t="shared" si="103"/>
        <v/>
      </c>
      <c r="M1408" s="49" t="str">
        <f t="shared" si="103"/>
        <v/>
      </c>
      <c r="N1408" s="49" t="str">
        <f t="shared" si="103"/>
        <v/>
      </c>
      <c r="O1408" s="49" t="str">
        <f t="shared" si="104"/>
        <v/>
      </c>
      <c r="P1408" s="49" t="str">
        <f t="shared" si="105"/>
        <v/>
      </c>
      <c r="Q1408" s="49" t="str">
        <f t="shared" si="105"/>
        <v/>
      </c>
      <c r="R1408" s="50" t="str">
        <f t="shared" si="105"/>
        <v/>
      </c>
      <c r="S1408" s="10"/>
    </row>
    <row r="1409" spans="1:19" x14ac:dyDescent="0.25">
      <c r="A1409" s="10"/>
      <c r="B1409" s="4" t="str">
        <f>'CALC | Main Engine'!$B1409</f>
        <v/>
      </c>
      <c r="C1409" s="5" t="str">
        <f>'CALC | Main Engine'!$E1409</f>
        <v/>
      </c>
      <c r="D1409" s="27" t="str">
        <f>IF(ISBLANK('INPUT | Operations'!$C1414),"",'INPUT | Operations'!$C1413)</f>
        <v/>
      </c>
      <c r="E1409" s="32" t="str">
        <f>IF(ISBLANK('INPUT | Operations'!$C1414),"",'INPUT | Operations'!$C1414)</f>
        <v/>
      </c>
      <c r="F1409" s="123" t="str">
        <f t="shared" si="106"/>
        <v/>
      </c>
      <c r="G1409" s="49" t="str">
        <f t="shared" si="106"/>
        <v/>
      </c>
      <c r="H1409" s="49" t="str">
        <f t="shared" si="106"/>
        <v/>
      </c>
      <c r="I1409" s="49" t="str">
        <f t="shared" si="106"/>
        <v/>
      </c>
      <c r="J1409" s="49" t="str">
        <f t="shared" si="106"/>
        <v/>
      </c>
      <c r="K1409" s="50" t="str">
        <f t="shared" si="106"/>
        <v/>
      </c>
      <c r="L1409" s="49" t="str">
        <f t="shared" si="103"/>
        <v/>
      </c>
      <c r="M1409" s="49" t="str">
        <f t="shared" si="103"/>
        <v/>
      </c>
      <c r="N1409" s="49" t="str">
        <f t="shared" si="103"/>
        <v/>
      </c>
      <c r="O1409" s="49" t="str">
        <f t="shared" si="104"/>
        <v/>
      </c>
      <c r="P1409" s="49" t="str">
        <f t="shared" si="105"/>
        <v/>
      </c>
      <c r="Q1409" s="49" t="str">
        <f t="shared" si="105"/>
        <v/>
      </c>
      <c r="R1409" s="50" t="str">
        <f t="shared" si="105"/>
        <v/>
      </c>
      <c r="S1409" s="10"/>
    </row>
    <row r="1410" spans="1:19" x14ac:dyDescent="0.25">
      <c r="A1410" s="10"/>
      <c r="B1410" s="4" t="str">
        <f>'CALC | Main Engine'!$B1410</f>
        <v/>
      </c>
      <c r="C1410" s="5" t="str">
        <f>'CALC | Main Engine'!$E1410</f>
        <v/>
      </c>
      <c r="D1410" s="27" t="str">
        <f>IF(ISBLANK('INPUT | Operations'!$C1415),"",'INPUT | Operations'!$C1414)</f>
        <v/>
      </c>
      <c r="E1410" s="32" t="str">
        <f>IF(ISBLANK('INPUT | Operations'!$C1415),"",'INPUT | Operations'!$C1415)</f>
        <v/>
      </c>
      <c r="F1410" s="123" t="str">
        <f t="shared" si="106"/>
        <v/>
      </c>
      <c r="G1410" s="49" t="str">
        <f t="shared" si="106"/>
        <v/>
      </c>
      <c r="H1410" s="49" t="str">
        <f t="shared" si="106"/>
        <v/>
      </c>
      <c r="I1410" s="49" t="str">
        <f t="shared" si="106"/>
        <v/>
      </c>
      <c r="J1410" s="49" t="str">
        <f t="shared" si="106"/>
        <v/>
      </c>
      <c r="K1410" s="50" t="str">
        <f t="shared" si="106"/>
        <v/>
      </c>
      <c r="L1410" s="49" t="str">
        <f t="shared" si="103"/>
        <v/>
      </c>
      <c r="M1410" s="49" t="str">
        <f t="shared" si="103"/>
        <v/>
      </c>
      <c r="N1410" s="49" t="str">
        <f t="shared" si="103"/>
        <v/>
      </c>
      <c r="O1410" s="49" t="str">
        <f t="shared" si="104"/>
        <v/>
      </c>
      <c r="P1410" s="49" t="str">
        <f t="shared" si="105"/>
        <v/>
      </c>
      <c r="Q1410" s="49" t="str">
        <f t="shared" si="105"/>
        <v/>
      </c>
      <c r="R1410" s="50" t="str">
        <f t="shared" si="105"/>
        <v/>
      </c>
      <c r="S1410" s="10"/>
    </row>
    <row r="1411" spans="1:19" x14ac:dyDescent="0.25">
      <c r="A1411" s="10"/>
      <c r="B1411" s="4" t="str">
        <f>'CALC | Main Engine'!$B1411</f>
        <v/>
      </c>
      <c r="C1411" s="5" t="str">
        <f>'CALC | Main Engine'!$E1411</f>
        <v/>
      </c>
      <c r="D1411" s="27" t="str">
        <f>IF(ISBLANK('INPUT | Operations'!$C1416),"",'INPUT | Operations'!$C1415)</f>
        <v/>
      </c>
      <c r="E1411" s="32" t="str">
        <f>IF(ISBLANK('INPUT | Operations'!$C1416),"",'INPUT | Operations'!$C1416)</f>
        <v/>
      </c>
      <c r="F1411" s="123" t="str">
        <f t="shared" si="106"/>
        <v/>
      </c>
      <c r="G1411" s="49" t="str">
        <f t="shared" si="106"/>
        <v/>
      </c>
      <c r="H1411" s="49" t="str">
        <f t="shared" si="106"/>
        <v/>
      </c>
      <c r="I1411" s="49" t="str">
        <f t="shared" si="106"/>
        <v/>
      </c>
      <c r="J1411" s="49" t="str">
        <f t="shared" si="106"/>
        <v/>
      </c>
      <c r="K1411" s="50" t="str">
        <f t="shared" si="106"/>
        <v/>
      </c>
      <c r="L1411" s="49" t="str">
        <f t="shared" si="103"/>
        <v/>
      </c>
      <c r="M1411" s="49" t="str">
        <f t="shared" si="103"/>
        <v/>
      </c>
      <c r="N1411" s="49" t="str">
        <f t="shared" si="103"/>
        <v/>
      </c>
      <c r="O1411" s="49" t="str">
        <f t="shared" si="104"/>
        <v/>
      </c>
      <c r="P1411" s="49" t="str">
        <f t="shared" si="105"/>
        <v/>
      </c>
      <c r="Q1411" s="49" t="str">
        <f t="shared" si="105"/>
        <v/>
      </c>
      <c r="R1411" s="50" t="str">
        <f t="shared" si="105"/>
        <v/>
      </c>
      <c r="S1411" s="10"/>
    </row>
    <row r="1412" spans="1:19" x14ac:dyDescent="0.25">
      <c r="A1412" s="10"/>
      <c r="B1412" s="4" t="str">
        <f>'CALC | Main Engine'!$B1412</f>
        <v/>
      </c>
      <c r="C1412" s="5" t="str">
        <f>'CALC | Main Engine'!$E1412</f>
        <v/>
      </c>
      <c r="D1412" s="27" t="str">
        <f>IF(ISBLANK('INPUT | Operations'!$C1417),"",'INPUT | Operations'!$C1416)</f>
        <v/>
      </c>
      <c r="E1412" s="32" t="str">
        <f>IF(ISBLANK('INPUT | Operations'!$C1417),"",'INPUT | Operations'!$C1417)</f>
        <v/>
      </c>
      <c r="F1412" s="123" t="str">
        <f t="shared" si="106"/>
        <v/>
      </c>
      <c r="G1412" s="49" t="str">
        <f t="shared" si="106"/>
        <v/>
      </c>
      <c r="H1412" s="49" t="str">
        <f t="shared" si="106"/>
        <v/>
      </c>
      <c r="I1412" s="49" t="str">
        <f t="shared" si="106"/>
        <v/>
      </c>
      <c r="J1412" s="49" t="str">
        <f t="shared" si="106"/>
        <v/>
      </c>
      <c r="K1412" s="50" t="str">
        <f t="shared" si="106"/>
        <v/>
      </c>
      <c r="L1412" s="49" t="str">
        <f t="shared" si="103"/>
        <v/>
      </c>
      <c r="M1412" s="49" t="str">
        <f t="shared" si="103"/>
        <v/>
      </c>
      <c r="N1412" s="49" t="str">
        <f t="shared" si="103"/>
        <v/>
      </c>
      <c r="O1412" s="49" t="str">
        <f t="shared" si="104"/>
        <v/>
      </c>
      <c r="P1412" s="49" t="str">
        <f t="shared" si="105"/>
        <v/>
      </c>
      <c r="Q1412" s="49" t="str">
        <f t="shared" si="105"/>
        <v/>
      </c>
      <c r="R1412" s="50" t="str">
        <f t="shared" si="105"/>
        <v/>
      </c>
      <c r="S1412" s="10"/>
    </row>
    <row r="1413" spans="1:19" x14ac:dyDescent="0.25">
      <c r="A1413" s="10"/>
      <c r="B1413" s="4" t="str">
        <f>'CALC | Main Engine'!$B1413</f>
        <v/>
      </c>
      <c r="C1413" s="5" t="str">
        <f>'CALC | Main Engine'!$E1413</f>
        <v/>
      </c>
      <c r="D1413" s="27" t="str">
        <f>IF(ISBLANK('INPUT | Operations'!$C1418),"",'INPUT | Operations'!$C1417)</f>
        <v/>
      </c>
      <c r="E1413" s="32" t="str">
        <f>IF(ISBLANK('INPUT | Operations'!$C1418),"",'INPUT | Operations'!$C1418)</f>
        <v/>
      </c>
      <c r="F1413" s="123" t="str">
        <f t="shared" si="106"/>
        <v/>
      </c>
      <c r="G1413" s="49" t="str">
        <f t="shared" si="106"/>
        <v/>
      </c>
      <c r="H1413" s="49" t="str">
        <f t="shared" si="106"/>
        <v/>
      </c>
      <c r="I1413" s="49" t="str">
        <f t="shared" si="106"/>
        <v/>
      </c>
      <c r="J1413" s="49" t="str">
        <f t="shared" si="106"/>
        <v/>
      </c>
      <c r="K1413" s="50" t="str">
        <f t="shared" si="106"/>
        <v/>
      </c>
      <c r="L1413" s="49" t="str">
        <f t="shared" si="103"/>
        <v/>
      </c>
      <c r="M1413" s="49" t="str">
        <f t="shared" si="103"/>
        <v/>
      </c>
      <c r="N1413" s="49" t="str">
        <f t="shared" si="103"/>
        <v/>
      </c>
      <c r="O1413" s="49" t="str">
        <f t="shared" si="104"/>
        <v/>
      </c>
      <c r="P1413" s="49" t="str">
        <f t="shared" si="105"/>
        <v/>
      </c>
      <c r="Q1413" s="49" t="str">
        <f t="shared" si="105"/>
        <v/>
      </c>
      <c r="R1413" s="50" t="str">
        <f t="shared" si="105"/>
        <v/>
      </c>
      <c r="S1413" s="10"/>
    </row>
    <row r="1414" spans="1:19" x14ac:dyDescent="0.25">
      <c r="A1414" s="10"/>
      <c r="B1414" s="4" t="str">
        <f>'CALC | Main Engine'!$B1414</f>
        <v/>
      </c>
      <c r="C1414" s="5" t="str">
        <f>'CALC | Main Engine'!$E1414</f>
        <v/>
      </c>
      <c r="D1414" s="27" t="str">
        <f>IF(ISBLANK('INPUT | Operations'!$C1419),"",'INPUT | Operations'!$C1418)</f>
        <v/>
      </c>
      <c r="E1414" s="32" t="str">
        <f>IF(ISBLANK('INPUT | Operations'!$C1419),"",'INPUT | Operations'!$C1419)</f>
        <v/>
      </c>
      <c r="F1414" s="123" t="str">
        <f t="shared" si="106"/>
        <v/>
      </c>
      <c r="G1414" s="49" t="str">
        <f t="shared" si="106"/>
        <v/>
      </c>
      <c r="H1414" s="49" t="str">
        <f t="shared" si="106"/>
        <v/>
      </c>
      <c r="I1414" s="49" t="str">
        <f t="shared" si="106"/>
        <v/>
      </c>
      <c r="J1414" s="49" t="str">
        <f t="shared" si="106"/>
        <v/>
      </c>
      <c r="K1414" s="50" t="str">
        <f t="shared" si="106"/>
        <v/>
      </c>
      <c r="L1414" s="49" t="str">
        <f t="shared" si="103"/>
        <v/>
      </c>
      <c r="M1414" s="49" t="str">
        <f t="shared" si="103"/>
        <v/>
      </c>
      <c r="N1414" s="49" t="str">
        <f t="shared" si="103"/>
        <v/>
      </c>
      <c r="O1414" s="49" t="str">
        <f t="shared" si="104"/>
        <v/>
      </c>
      <c r="P1414" s="49" t="str">
        <f t="shared" si="105"/>
        <v/>
      </c>
      <c r="Q1414" s="49" t="str">
        <f t="shared" si="105"/>
        <v/>
      </c>
      <c r="R1414" s="50" t="str">
        <f t="shared" si="105"/>
        <v/>
      </c>
      <c r="S1414" s="10"/>
    </row>
    <row r="1415" spans="1:19" x14ac:dyDescent="0.25">
      <c r="A1415" s="10"/>
      <c r="B1415" s="4" t="str">
        <f>'CALC | Main Engine'!$B1415</f>
        <v/>
      </c>
      <c r="C1415" s="5" t="str">
        <f>'CALC | Main Engine'!$E1415</f>
        <v/>
      </c>
      <c r="D1415" s="27" t="str">
        <f>IF(ISBLANK('INPUT | Operations'!$C1420),"",'INPUT | Operations'!$C1419)</f>
        <v/>
      </c>
      <c r="E1415" s="32" t="str">
        <f>IF(ISBLANK('INPUT | Operations'!$C1420),"",'INPUT | Operations'!$C1420)</f>
        <v/>
      </c>
      <c r="F1415" s="123" t="str">
        <f t="shared" si="106"/>
        <v/>
      </c>
      <c r="G1415" s="49" t="str">
        <f t="shared" si="106"/>
        <v/>
      </c>
      <c r="H1415" s="49" t="str">
        <f t="shared" si="106"/>
        <v/>
      </c>
      <c r="I1415" s="49" t="str">
        <f t="shared" si="106"/>
        <v/>
      </c>
      <c r="J1415" s="49" t="str">
        <f t="shared" si="106"/>
        <v/>
      </c>
      <c r="K1415" s="50" t="str">
        <f t="shared" si="106"/>
        <v/>
      </c>
      <c r="L1415" s="49" t="str">
        <f t="shared" si="103"/>
        <v/>
      </c>
      <c r="M1415" s="49" t="str">
        <f t="shared" si="103"/>
        <v/>
      </c>
      <c r="N1415" s="49" t="str">
        <f t="shared" si="103"/>
        <v/>
      </c>
      <c r="O1415" s="49" t="str">
        <f t="shared" si="104"/>
        <v/>
      </c>
      <c r="P1415" s="49" t="str">
        <f t="shared" si="105"/>
        <v/>
      </c>
      <c r="Q1415" s="49" t="str">
        <f t="shared" si="105"/>
        <v/>
      </c>
      <c r="R1415" s="50" t="str">
        <f t="shared" si="105"/>
        <v/>
      </c>
      <c r="S1415" s="10"/>
    </row>
    <row r="1416" spans="1:19" x14ac:dyDescent="0.25">
      <c r="A1416" s="10"/>
      <c r="B1416" s="4" t="str">
        <f>'CALC | Main Engine'!$B1416</f>
        <v/>
      </c>
      <c r="C1416" s="5" t="str">
        <f>'CALC | Main Engine'!$E1416</f>
        <v/>
      </c>
      <c r="D1416" s="27" t="str">
        <f>IF(ISBLANK('INPUT | Operations'!$C1421),"",'INPUT | Operations'!$C1420)</f>
        <v/>
      </c>
      <c r="E1416" s="32" t="str">
        <f>IF(ISBLANK('INPUT | Operations'!$C1421),"",'INPUT | Operations'!$C1421)</f>
        <v/>
      </c>
      <c r="F1416" s="123" t="str">
        <f t="shared" si="106"/>
        <v/>
      </c>
      <c r="G1416" s="49" t="str">
        <f t="shared" si="106"/>
        <v/>
      </c>
      <c r="H1416" s="49" t="str">
        <f t="shared" si="106"/>
        <v/>
      </c>
      <c r="I1416" s="49" t="str">
        <f t="shared" si="106"/>
        <v/>
      </c>
      <c r="J1416" s="49" t="str">
        <f t="shared" si="106"/>
        <v/>
      </c>
      <c r="K1416" s="50" t="str">
        <f t="shared" si="106"/>
        <v/>
      </c>
      <c r="L1416" s="49" t="str">
        <f t="shared" si="103"/>
        <v/>
      </c>
      <c r="M1416" s="49" t="str">
        <f t="shared" si="103"/>
        <v/>
      </c>
      <c r="N1416" s="49" t="str">
        <f t="shared" si="103"/>
        <v/>
      </c>
      <c r="O1416" s="49" t="str">
        <f t="shared" si="104"/>
        <v/>
      </c>
      <c r="P1416" s="49" t="str">
        <f t="shared" si="105"/>
        <v/>
      </c>
      <c r="Q1416" s="49" t="str">
        <f t="shared" si="105"/>
        <v/>
      </c>
      <c r="R1416" s="50" t="str">
        <f t="shared" si="105"/>
        <v/>
      </c>
      <c r="S1416" s="10"/>
    </row>
    <row r="1417" spans="1:19" x14ac:dyDescent="0.25">
      <c r="A1417" s="10"/>
      <c r="B1417" s="4" t="str">
        <f>'CALC | Main Engine'!$B1417</f>
        <v/>
      </c>
      <c r="C1417" s="5" t="str">
        <f>'CALC | Main Engine'!$E1417</f>
        <v/>
      </c>
      <c r="D1417" s="27" t="str">
        <f>IF(ISBLANK('INPUT | Operations'!$C1422),"",'INPUT | Operations'!$C1421)</f>
        <v/>
      </c>
      <c r="E1417" s="32" t="str">
        <f>IF(ISBLANK('INPUT | Operations'!$C1422),"",'INPUT | Operations'!$C1422)</f>
        <v/>
      </c>
      <c r="F1417" s="123" t="str">
        <f t="shared" si="106"/>
        <v/>
      </c>
      <c r="G1417" s="49" t="str">
        <f t="shared" si="106"/>
        <v/>
      </c>
      <c r="H1417" s="49" t="str">
        <f t="shared" si="106"/>
        <v/>
      </c>
      <c r="I1417" s="49" t="str">
        <f t="shared" si="106"/>
        <v/>
      </c>
      <c r="J1417" s="49" t="str">
        <f t="shared" si="106"/>
        <v/>
      </c>
      <c r="K1417" s="50" t="str">
        <f t="shared" si="106"/>
        <v/>
      </c>
      <c r="L1417" s="49" t="str">
        <f t="shared" ref="L1417:N1480" si="107">IFERROR(IF(AND($E1417&gt;$D1417,MIN($D1417:$E1417)&lt;L$5,MAX($D1417:$E1417)&gt;L$4),MIN(MAX($D1417:$E1417),L$5)-MAX(MIN($D1417:$E1417),L$4),0)/(MAX($D1417:$E1417)-MIN($D1417:$E1417)),"")</f>
        <v/>
      </c>
      <c r="M1417" s="49" t="str">
        <f t="shared" si="107"/>
        <v/>
      </c>
      <c r="N1417" s="49" t="str">
        <f t="shared" si="107"/>
        <v/>
      </c>
      <c r="O1417" s="49" t="str">
        <f t="shared" ref="O1417:O1480" si="108">IFERROR(IF(AND(MIN($D1417:$E1417)&lt;O$5,MAX($D1417:$E1417)&gt;O$4),MIN(MAX($D1417:$E1417),O$5)-MAX(MIN($D1417:$E1417),O$4),0)/(MAX($D1417:$E1417)-MIN($D1417:$E1417)),"")</f>
        <v/>
      </c>
      <c r="P1417" s="49" t="str">
        <f t="shared" ref="P1417:R1480" si="109">IFERROR(IF(AND($D1417&gt;$E1417,MIN($D1417:$E1417)&lt;P$5,MAX($D1417:$E1417)&gt;P$4),MIN(MAX($D1417:$E1417),P$5)-MAX(MIN($D1417:$E1417),P$4),0)/(MAX($D1417:$E1417)-MIN($D1417:$E1417)),"")</f>
        <v/>
      </c>
      <c r="Q1417" s="49" t="str">
        <f t="shared" si="109"/>
        <v/>
      </c>
      <c r="R1417" s="50" t="str">
        <f t="shared" si="109"/>
        <v/>
      </c>
      <c r="S1417" s="10"/>
    </row>
    <row r="1418" spans="1:19" x14ac:dyDescent="0.25">
      <c r="A1418" s="10"/>
      <c r="B1418" s="4" t="str">
        <f>'CALC | Main Engine'!$B1418</f>
        <v/>
      </c>
      <c r="C1418" s="5" t="str">
        <f>'CALC | Main Engine'!$E1418</f>
        <v/>
      </c>
      <c r="D1418" s="27" t="str">
        <f>IF(ISBLANK('INPUT | Operations'!$C1423),"",'INPUT | Operations'!$C1422)</f>
        <v/>
      </c>
      <c r="E1418" s="32" t="str">
        <f>IF(ISBLANK('INPUT | Operations'!$C1423),"",'INPUT | Operations'!$C1423)</f>
        <v/>
      </c>
      <c r="F1418" s="123" t="str">
        <f t="shared" si="106"/>
        <v/>
      </c>
      <c r="G1418" s="49" t="str">
        <f t="shared" si="106"/>
        <v/>
      </c>
      <c r="H1418" s="49" t="str">
        <f t="shared" si="106"/>
        <v/>
      </c>
      <c r="I1418" s="49" t="str">
        <f t="shared" si="106"/>
        <v/>
      </c>
      <c r="J1418" s="49" t="str">
        <f t="shared" si="106"/>
        <v/>
      </c>
      <c r="K1418" s="50" t="str">
        <f t="shared" si="106"/>
        <v/>
      </c>
      <c r="L1418" s="49" t="str">
        <f t="shared" si="107"/>
        <v/>
      </c>
      <c r="M1418" s="49" t="str">
        <f t="shared" si="107"/>
        <v/>
      </c>
      <c r="N1418" s="49" t="str">
        <f t="shared" si="107"/>
        <v/>
      </c>
      <c r="O1418" s="49" t="str">
        <f t="shared" si="108"/>
        <v/>
      </c>
      <c r="P1418" s="49" t="str">
        <f t="shared" si="109"/>
        <v/>
      </c>
      <c r="Q1418" s="49" t="str">
        <f t="shared" si="109"/>
        <v/>
      </c>
      <c r="R1418" s="50" t="str">
        <f t="shared" si="109"/>
        <v/>
      </c>
      <c r="S1418" s="10"/>
    </row>
    <row r="1419" spans="1:19" x14ac:dyDescent="0.25">
      <c r="A1419" s="10"/>
      <c r="B1419" s="4" t="str">
        <f>'CALC | Main Engine'!$B1419</f>
        <v/>
      </c>
      <c r="C1419" s="5" t="str">
        <f>'CALC | Main Engine'!$E1419</f>
        <v/>
      </c>
      <c r="D1419" s="27" t="str">
        <f>IF(ISBLANK('INPUT | Operations'!$C1424),"",'INPUT | Operations'!$C1423)</f>
        <v/>
      </c>
      <c r="E1419" s="32" t="str">
        <f>IF(ISBLANK('INPUT | Operations'!$C1424),"",'INPUT | Operations'!$C1424)</f>
        <v/>
      </c>
      <c r="F1419" s="123" t="str">
        <f t="shared" si="106"/>
        <v/>
      </c>
      <c r="G1419" s="49" t="str">
        <f t="shared" si="106"/>
        <v/>
      </c>
      <c r="H1419" s="49" t="str">
        <f t="shared" si="106"/>
        <v/>
      </c>
      <c r="I1419" s="49" t="str">
        <f t="shared" si="106"/>
        <v/>
      </c>
      <c r="J1419" s="49" t="str">
        <f t="shared" si="106"/>
        <v/>
      </c>
      <c r="K1419" s="50" t="str">
        <f t="shared" si="106"/>
        <v/>
      </c>
      <c r="L1419" s="49" t="str">
        <f t="shared" si="107"/>
        <v/>
      </c>
      <c r="M1419" s="49" t="str">
        <f t="shared" si="107"/>
        <v/>
      </c>
      <c r="N1419" s="49" t="str">
        <f t="shared" si="107"/>
        <v/>
      </c>
      <c r="O1419" s="49" t="str">
        <f t="shared" si="108"/>
        <v/>
      </c>
      <c r="P1419" s="49" t="str">
        <f t="shared" si="109"/>
        <v/>
      </c>
      <c r="Q1419" s="49" t="str">
        <f t="shared" si="109"/>
        <v/>
      </c>
      <c r="R1419" s="50" t="str">
        <f t="shared" si="109"/>
        <v/>
      </c>
      <c r="S1419" s="10"/>
    </row>
    <row r="1420" spans="1:19" x14ac:dyDescent="0.25">
      <c r="A1420" s="10"/>
      <c r="B1420" s="4" t="str">
        <f>'CALC | Main Engine'!$B1420</f>
        <v/>
      </c>
      <c r="C1420" s="5" t="str">
        <f>'CALC | Main Engine'!$E1420</f>
        <v/>
      </c>
      <c r="D1420" s="27" t="str">
        <f>IF(ISBLANK('INPUT | Operations'!$C1425),"",'INPUT | Operations'!$C1424)</f>
        <v/>
      </c>
      <c r="E1420" s="32" t="str">
        <f>IF(ISBLANK('INPUT | Operations'!$C1425),"",'INPUT | Operations'!$C1425)</f>
        <v/>
      </c>
      <c r="F1420" s="123" t="str">
        <f t="shared" si="106"/>
        <v/>
      </c>
      <c r="G1420" s="49" t="str">
        <f t="shared" si="106"/>
        <v/>
      </c>
      <c r="H1420" s="49" t="str">
        <f t="shared" si="106"/>
        <v/>
      </c>
      <c r="I1420" s="49" t="str">
        <f t="shared" si="106"/>
        <v/>
      </c>
      <c r="J1420" s="49" t="str">
        <f t="shared" si="106"/>
        <v/>
      </c>
      <c r="K1420" s="50" t="str">
        <f t="shared" si="106"/>
        <v/>
      </c>
      <c r="L1420" s="49" t="str">
        <f t="shared" si="107"/>
        <v/>
      </c>
      <c r="M1420" s="49" t="str">
        <f t="shared" si="107"/>
        <v/>
      </c>
      <c r="N1420" s="49" t="str">
        <f t="shared" si="107"/>
        <v/>
      </c>
      <c r="O1420" s="49" t="str">
        <f t="shared" si="108"/>
        <v/>
      </c>
      <c r="P1420" s="49" t="str">
        <f t="shared" si="109"/>
        <v/>
      </c>
      <c r="Q1420" s="49" t="str">
        <f t="shared" si="109"/>
        <v/>
      </c>
      <c r="R1420" s="50" t="str">
        <f t="shared" si="109"/>
        <v/>
      </c>
      <c r="S1420" s="10"/>
    </row>
    <row r="1421" spans="1:19" x14ac:dyDescent="0.25">
      <c r="A1421" s="10"/>
      <c r="B1421" s="4" t="str">
        <f>'CALC | Main Engine'!$B1421</f>
        <v/>
      </c>
      <c r="C1421" s="5" t="str">
        <f>'CALC | Main Engine'!$E1421</f>
        <v/>
      </c>
      <c r="D1421" s="27" t="str">
        <f>IF(ISBLANK('INPUT | Operations'!$C1426),"",'INPUT | Operations'!$C1425)</f>
        <v/>
      </c>
      <c r="E1421" s="32" t="str">
        <f>IF(ISBLANK('INPUT | Operations'!$C1426),"",'INPUT | Operations'!$C1426)</f>
        <v/>
      </c>
      <c r="F1421" s="123" t="str">
        <f t="shared" si="106"/>
        <v/>
      </c>
      <c r="G1421" s="49" t="str">
        <f t="shared" si="106"/>
        <v/>
      </c>
      <c r="H1421" s="49" t="str">
        <f t="shared" si="106"/>
        <v/>
      </c>
      <c r="I1421" s="49" t="str">
        <f t="shared" si="106"/>
        <v/>
      </c>
      <c r="J1421" s="49" t="str">
        <f t="shared" si="106"/>
        <v/>
      </c>
      <c r="K1421" s="50" t="str">
        <f t="shared" si="106"/>
        <v/>
      </c>
      <c r="L1421" s="49" t="str">
        <f t="shared" si="107"/>
        <v/>
      </c>
      <c r="M1421" s="49" t="str">
        <f t="shared" si="107"/>
        <v/>
      </c>
      <c r="N1421" s="49" t="str">
        <f t="shared" si="107"/>
        <v/>
      </c>
      <c r="O1421" s="49" t="str">
        <f t="shared" si="108"/>
        <v/>
      </c>
      <c r="P1421" s="49" t="str">
        <f t="shared" si="109"/>
        <v/>
      </c>
      <c r="Q1421" s="49" t="str">
        <f t="shared" si="109"/>
        <v/>
      </c>
      <c r="R1421" s="50" t="str">
        <f t="shared" si="109"/>
        <v/>
      </c>
      <c r="S1421" s="10"/>
    </row>
    <row r="1422" spans="1:19" x14ac:dyDescent="0.25">
      <c r="A1422" s="10"/>
      <c r="B1422" s="4" t="str">
        <f>'CALC | Main Engine'!$B1422</f>
        <v/>
      </c>
      <c r="C1422" s="5" t="str">
        <f>'CALC | Main Engine'!$E1422</f>
        <v/>
      </c>
      <c r="D1422" s="27" t="str">
        <f>IF(ISBLANK('INPUT | Operations'!$C1427),"",'INPUT | Operations'!$C1426)</f>
        <v/>
      </c>
      <c r="E1422" s="32" t="str">
        <f>IF(ISBLANK('INPUT | Operations'!$C1427),"",'INPUT | Operations'!$C1427)</f>
        <v/>
      </c>
      <c r="F1422" s="123" t="str">
        <f t="shared" si="106"/>
        <v/>
      </c>
      <c r="G1422" s="49" t="str">
        <f t="shared" si="106"/>
        <v/>
      </c>
      <c r="H1422" s="49" t="str">
        <f t="shared" si="106"/>
        <v/>
      </c>
      <c r="I1422" s="49" t="str">
        <f t="shared" si="106"/>
        <v/>
      </c>
      <c r="J1422" s="49" t="str">
        <f t="shared" si="106"/>
        <v/>
      </c>
      <c r="K1422" s="50" t="str">
        <f t="shared" si="106"/>
        <v/>
      </c>
      <c r="L1422" s="49" t="str">
        <f t="shared" si="107"/>
        <v/>
      </c>
      <c r="M1422" s="49" t="str">
        <f t="shared" si="107"/>
        <v/>
      </c>
      <c r="N1422" s="49" t="str">
        <f t="shared" si="107"/>
        <v/>
      </c>
      <c r="O1422" s="49" t="str">
        <f t="shared" si="108"/>
        <v/>
      </c>
      <c r="P1422" s="49" t="str">
        <f t="shared" si="109"/>
        <v/>
      </c>
      <c r="Q1422" s="49" t="str">
        <f t="shared" si="109"/>
        <v/>
      </c>
      <c r="R1422" s="50" t="str">
        <f t="shared" si="109"/>
        <v/>
      </c>
      <c r="S1422" s="10"/>
    </row>
    <row r="1423" spans="1:19" x14ac:dyDescent="0.25">
      <c r="A1423" s="10"/>
      <c r="B1423" s="4" t="str">
        <f>'CALC | Main Engine'!$B1423</f>
        <v/>
      </c>
      <c r="C1423" s="5" t="str">
        <f>'CALC | Main Engine'!$E1423</f>
        <v/>
      </c>
      <c r="D1423" s="27" t="str">
        <f>IF(ISBLANK('INPUT | Operations'!$C1428),"",'INPUT | Operations'!$C1427)</f>
        <v/>
      </c>
      <c r="E1423" s="32" t="str">
        <f>IF(ISBLANK('INPUT | Operations'!$C1428),"",'INPUT | Operations'!$C1428)</f>
        <v/>
      </c>
      <c r="F1423" s="123" t="str">
        <f t="shared" si="106"/>
        <v/>
      </c>
      <c r="G1423" s="49" t="str">
        <f t="shared" si="106"/>
        <v/>
      </c>
      <c r="H1423" s="49" t="str">
        <f t="shared" si="106"/>
        <v/>
      </c>
      <c r="I1423" s="49" t="str">
        <f t="shared" si="106"/>
        <v/>
      </c>
      <c r="J1423" s="49" t="str">
        <f t="shared" si="106"/>
        <v/>
      </c>
      <c r="K1423" s="50" t="str">
        <f t="shared" si="106"/>
        <v/>
      </c>
      <c r="L1423" s="49" t="str">
        <f t="shared" si="107"/>
        <v/>
      </c>
      <c r="M1423" s="49" t="str">
        <f t="shared" si="107"/>
        <v/>
      </c>
      <c r="N1423" s="49" t="str">
        <f t="shared" si="107"/>
        <v/>
      </c>
      <c r="O1423" s="49" t="str">
        <f t="shared" si="108"/>
        <v/>
      </c>
      <c r="P1423" s="49" t="str">
        <f t="shared" si="109"/>
        <v/>
      </c>
      <c r="Q1423" s="49" t="str">
        <f t="shared" si="109"/>
        <v/>
      </c>
      <c r="R1423" s="50" t="str">
        <f t="shared" si="109"/>
        <v/>
      </c>
      <c r="S1423" s="10"/>
    </row>
    <row r="1424" spans="1:19" x14ac:dyDescent="0.25">
      <c r="A1424" s="10"/>
      <c r="B1424" s="4" t="str">
        <f>'CALC | Main Engine'!$B1424</f>
        <v/>
      </c>
      <c r="C1424" s="5" t="str">
        <f>'CALC | Main Engine'!$E1424</f>
        <v/>
      </c>
      <c r="D1424" s="27" t="str">
        <f>IF(ISBLANK('INPUT | Operations'!$C1429),"",'INPUT | Operations'!$C1428)</f>
        <v/>
      </c>
      <c r="E1424" s="32" t="str">
        <f>IF(ISBLANK('INPUT | Operations'!$C1429),"",'INPUT | Operations'!$C1429)</f>
        <v/>
      </c>
      <c r="F1424" s="123" t="str">
        <f t="shared" si="106"/>
        <v/>
      </c>
      <c r="G1424" s="49" t="str">
        <f t="shared" si="106"/>
        <v/>
      </c>
      <c r="H1424" s="49" t="str">
        <f t="shared" si="106"/>
        <v/>
      </c>
      <c r="I1424" s="49" t="str">
        <f t="shared" si="106"/>
        <v/>
      </c>
      <c r="J1424" s="49" t="str">
        <f t="shared" si="106"/>
        <v/>
      </c>
      <c r="K1424" s="50" t="str">
        <f t="shared" si="106"/>
        <v/>
      </c>
      <c r="L1424" s="49" t="str">
        <f t="shared" si="107"/>
        <v/>
      </c>
      <c r="M1424" s="49" t="str">
        <f t="shared" si="107"/>
        <v/>
      </c>
      <c r="N1424" s="49" t="str">
        <f t="shared" si="107"/>
        <v/>
      </c>
      <c r="O1424" s="49" t="str">
        <f t="shared" si="108"/>
        <v/>
      </c>
      <c r="P1424" s="49" t="str">
        <f t="shared" si="109"/>
        <v/>
      </c>
      <c r="Q1424" s="49" t="str">
        <f t="shared" si="109"/>
        <v/>
      </c>
      <c r="R1424" s="50" t="str">
        <f t="shared" si="109"/>
        <v/>
      </c>
      <c r="S1424" s="10"/>
    </row>
    <row r="1425" spans="1:19" x14ac:dyDescent="0.25">
      <c r="A1425" s="10"/>
      <c r="B1425" s="4" t="str">
        <f>'CALC | Main Engine'!$B1425</f>
        <v/>
      </c>
      <c r="C1425" s="5" t="str">
        <f>'CALC | Main Engine'!$E1425</f>
        <v/>
      </c>
      <c r="D1425" s="27" t="str">
        <f>IF(ISBLANK('INPUT | Operations'!$C1430),"",'INPUT | Operations'!$C1429)</f>
        <v/>
      </c>
      <c r="E1425" s="32" t="str">
        <f>IF(ISBLANK('INPUT | Operations'!$C1430),"",'INPUT | Operations'!$C1430)</f>
        <v/>
      </c>
      <c r="F1425" s="123" t="str">
        <f t="shared" si="106"/>
        <v/>
      </c>
      <c r="G1425" s="49" t="str">
        <f t="shared" si="106"/>
        <v/>
      </c>
      <c r="H1425" s="49" t="str">
        <f t="shared" si="106"/>
        <v/>
      </c>
      <c r="I1425" s="49" t="str">
        <f t="shared" si="106"/>
        <v/>
      </c>
      <c r="J1425" s="49" t="str">
        <f t="shared" si="106"/>
        <v/>
      </c>
      <c r="K1425" s="50" t="str">
        <f t="shared" si="106"/>
        <v/>
      </c>
      <c r="L1425" s="49" t="str">
        <f t="shared" si="107"/>
        <v/>
      </c>
      <c r="M1425" s="49" t="str">
        <f t="shared" si="107"/>
        <v/>
      </c>
      <c r="N1425" s="49" t="str">
        <f t="shared" si="107"/>
        <v/>
      </c>
      <c r="O1425" s="49" t="str">
        <f t="shared" si="108"/>
        <v/>
      </c>
      <c r="P1425" s="49" t="str">
        <f t="shared" si="109"/>
        <v/>
      </c>
      <c r="Q1425" s="49" t="str">
        <f t="shared" si="109"/>
        <v/>
      </c>
      <c r="R1425" s="50" t="str">
        <f t="shared" si="109"/>
        <v/>
      </c>
      <c r="S1425" s="10"/>
    </row>
    <row r="1426" spans="1:19" x14ac:dyDescent="0.25">
      <c r="A1426" s="10"/>
      <c r="B1426" s="4" t="str">
        <f>'CALC | Main Engine'!$B1426</f>
        <v/>
      </c>
      <c r="C1426" s="5" t="str">
        <f>'CALC | Main Engine'!$E1426</f>
        <v/>
      </c>
      <c r="D1426" s="27" t="str">
        <f>IF(ISBLANK('INPUT | Operations'!$C1431),"",'INPUT | Operations'!$C1430)</f>
        <v/>
      </c>
      <c r="E1426" s="32" t="str">
        <f>IF(ISBLANK('INPUT | Operations'!$C1431),"",'INPUT | Operations'!$C1431)</f>
        <v/>
      </c>
      <c r="F1426" s="123" t="str">
        <f t="shared" si="106"/>
        <v/>
      </c>
      <c r="G1426" s="49" t="str">
        <f t="shared" si="106"/>
        <v/>
      </c>
      <c r="H1426" s="49" t="str">
        <f t="shared" si="106"/>
        <v/>
      </c>
      <c r="I1426" s="49" t="str">
        <f t="shared" si="106"/>
        <v/>
      </c>
      <c r="J1426" s="49" t="str">
        <f t="shared" si="106"/>
        <v/>
      </c>
      <c r="K1426" s="50" t="str">
        <f t="shared" si="106"/>
        <v/>
      </c>
      <c r="L1426" s="49" t="str">
        <f t="shared" si="107"/>
        <v/>
      </c>
      <c r="M1426" s="49" t="str">
        <f t="shared" si="107"/>
        <v/>
      </c>
      <c r="N1426" s="49" t="str">
        <f t="shared" si="107"/>
        <v/>
      </c>
      <c r="O1426" s="49" t="str">
        <f t="shared" si="108"/>
        <v/>
      </c>
      <c r="P1426" s="49" t="str">
        <f t="shared" si="109"/>
        <v/>
      </c>
      <c r="Q1426" s="49" t="str">
        <f t="shared" si="109"/>
        <v/>
      </c>
      <c r="R1426" s="50" t="str">
        <f t="shared" si="109"/>
        <v/>
      </c>
      <c r="S1426" s="10"/>
    </row>
    <row r="1427" spans="1:19" x14ac:dyDescent="0.25">
      <c r="A1427" s="10"/>
      <c r="B1427" s="4" t="str">
        <f>'CALC | Main Engine'!$B1427</f>
        <v/>
      </c>
      <c r="C1427" s="5" t="str">
        <f>'CALC | Main Engine'!$E1427</f>
        <v/>
      </c>
      <c r="D1427" s="27" t="str">
        <f>IF(ISBLANK('INPUT | Operations'!$C1432),"",'INPUT | Operations'!$C1431)</f>
        <v/>
      </c>
      <c r="E1427" s="32" t="str">
        <f>IF(ISBLANK('INPUT | Operations'!$C1432),"",'INPUT | Operations'!$C1432)</f>
        <v/>
      </c>
      <c r="F1427" s="123" t="str">
        <f t="shared" si="106"/>
        <v/>
      </c>
      <c r="G1427" s="49" t="str">
        <f t="shared" si="106"/>
        <v/>
      </c>
      <c r="H1427" s="49" t="str">
        <f t="shared" si="106"/>
        <v/>
      </c>
      <c r="I1427" s="49" t="str">
        <f t="shared" si="106"/>
        <v/>
      </c>
      <c r="J1427" s="49" t="str">
        <f t="shared" si="106"/>
        <v/>
      </c>
      <c r="K1427" s="50" t="str">
        <f t="shared" si="106"/>
        <v/>
      </c>
      <c r="L1427" s="49" t="str">
        <f t="shared" si="107"/>
        <v/>
      </c>
      <c r="M1427" s="49" t="str">
        <f t="shared" si="107"/>
        <v/>
      </c>
      <c r="N1427" s="49" t="str">
        <f t="shared" si="107"/>
        <v/>
      </c>
      <c r="O1427" s="49" t="str">
        <f t="shared" si="108"/>
        <v/>
      </c>
      <c r="P1427" s="49" t="str">
        <f t="shared" si="109"/>
        <v/>
      </c>
      <c r="Q1427" s="49" t="str">
        <f t="shared" si="109"/>
        <v/>
      </c>
      <c r="R1427" s="50" t="str">
        <f t="shared" si="109"/>
        <v/>
      </c>
      <c r="S1427" s="10"/>
    </row>
    <row r="1428" spans="1:19" x14ac:dyDescent="0.25">
      <c r="A1428" s="10"/>
      <c r="B1428" s="4" t="str">
        <f>'CALC | Main Engine'!$B1428</f>
        <v/>
      </c>
      <c r="C1428" s="5" t="str">
        <f>'CALC | Main Engine'!$E1428</f>
        <v/>
      </c>
      <c r="D1428" s="27" t="str">
        <f>IF(ISBLANK('INPUT | Operations'!$C1433),"",'INPUT | Operations'!$C1432)</f>
        <v/>
      </c>
      <c r="E1428" s="32" t="str">
        <f>IF(ISBLANK('INPUT | Operations'!$C1433),"",'INPUT | Operations'!$C1433)</f>
        <v/>
      </c>
      <c r="F1428" s="123" t="str">
        <f t="shared" si="106"/>
        <v/>
      </c>
      <c r="G1428" s="49" t="str">
        <f t="shared" si="106"/>
        <v/>
      </c>
      <c r="H1428" s="49" t="str">
        <f t="shared" si="106"/>
        <v/>
      </c>
      <c r="I1428" s="49" t="str">
        <f t="shared" si="106"/>
        <v/>
      </c>
      <c r="J1428" s="49" t="str">
        <f t="shared" si="106"/>
        <v/>
      </c>
      <c r="K1428" s="50" t="str">
        <f t="shared" si="106"/>
        <v/>
      </c>
      <c r="L1428" s="49" t="str">
        <f t="shared" si="107"/>
        <v/>
      </c>
      <c r="M1428" s="49" t="str">
        <f t="shared" si="107"/>
        <v/>
      </c>
      <c r="N1428" s="49" t="str">
        <f t="shared" si="107"/>
        <v/>
      </c>
      <c r="O1428" s="49" t="str">
        <f t="shared" si="108"/>
        <v/>
      </c>
      <c r="P1428" s="49" t="str">
        <f t="shared" si="109"/>
        <v/>
      </c>
      <c r="Q1428" s="49" t="str">
        <f t="shared" si="109"/>
        <v/>
      </c>
      <c r="R1428" s="50" t="str">
        <f t="shared" si="109"/>
        <v/>
      </c>
      <c r="S1428" s="10"/>
    </row>
    <row r="1429" spans="1:19" x14ac:dyDescent="0.25">
      <c r="A1429" s="10"/>
      <c r="B1429" s="4" t="str">
        <f>'CALC | Main Engine'!$B1429</f>
        <v/>
      </c>
      <c r="C1429" s="5" t="str">
        <f>'CALC | Main Engine'!$E1429</f>
        <v/>
      </c>
      <c r="D1429" s="27" t="str">
        <f>IF(ISBLANK('INPUT | Operations'!$C1434),"",'INPUT | Operations'!$C1433)</f>
        <v/>
      </c>
      <c r="E1429" s="32" t="str">
        <f>IF(ISBLANK('INPUT | Operations'!$C1434),"",'INPUT | Operations'!$C1434)</f>
        <v/>
      </c>
      <c r="F1429" s="123" t="str">
        <f t="shared" si="106"/>
        <v/>
      </c>
      <c r="G1429" s="49" t="str">
        <f t="shared" si="106"/>
        <v/>
      </c>
      <c r="H1429" s="49" t="str">
        <f t="shared" si="106"/>
        <v/>
      </c>
      <c r="I1429" s="49" t="str">
        <f t="shared" si="106"/>
        <v/>
      </c>
      <c r="J1429" s="49" t="str">
        <f t="shared" si="106"/>
        <v/>
      </c>
      <c r="K1429" s="50" t="str">
        <f t="shared" si="106"/>
        <v/>
      </c>
      <c r="L1429" s="49" t="str">
        <f t="shared" si="107"/>
        <v/>
      </c>
      <c r="M1429" s="49" t="str">
        <f t="shared" si="107"/>
        <v/>
      </c>
      <c r="N1429" s="49" t="str">
        <f t="shared" si="107"/>
        <v/>
      </c>
      <c r="O1429" s="49" t="str">
        <f t="shared" si="108"/>
        <v/>
      </c>
      <c r="P1429" s="49" t="str">
        <f t="shared" si="109"/>
        <v/>
      </c>
      <c r="Q1429" s="49" t="str">
        <f t="shared" si="109"/>
        <v/>
      </c>
      <c r="R1429" s="50" t="str">
        <f t="shared" si="109"/>
        <v/>
      </c>
      <c r="S1429" s="10"/>
    </row>
    <row r="1430" spans="1:19" x14ac:dyDescent="0.25">
      <c r="A1430" s="10"/>
      <c r="B1430" s="4" t="str">
        <f>'CALC | Main Engine'!$B1430</f>
        <v/>
      </c>
      <c r="C1430" s="5" t="str">
        <f>'CALC | Main Engine'!$E1430</f>
        <v/>
      </c>
      <c r="D1430" s="27" t="str">
        <f>IF(ISBLANK('INPUT | Operations'!$C1435),"",'INPUT | Operations'!$C1434)</f>
        <v/>
      </c>
      <c r="E1430" s="32" t="str">
        <f>IF(ISBLANK('INPUT | Operations'!$C1435),"",'INPUT | Operations'!$C1435)</f>
        <v/>
      </c>
      <c r="F1430" s="123" t="str">
        <f t="shared" si="106"/>
        <v/>
      </c>
      <c r="G1430" s="49" t="str">
        <f t="shared" si="106"/>
        <v/>
      </c>
      <c r="H1430" s="49" t="str">
        <f t="shared" si="106"/>
        <v/>
      </c>
      <c r="I1430" s="49" t="str">
        <f t="shared" si="106"/>
        <v/>
      </c>
      <c r="J1430" s="49" t="str">
        <f t="shared" si="106"/>
        <v/>
      </c>
      <c r="K1430" s="50" t="str">
        <f t="shared" si="106"/>
        <v/>
      </c>
      <c r="L1430" s="49" t="str">
        <f t="shared" si="107"/>
        <v/>
      </c>
      <c r="M1430" s="49" t="str">
        <f t="shared" si="107"/>
        <v/>
      </c>
      <c r="N1430" s="49" t="str">
        <f t="shared" si="107"/>
        <v/>
      </c>
      <c r="O1430" s="49" t="str">
        <f t="shared" si="108"/>
        <v/>
      </c>
      <c r="P1430" s="49" t="str">
        <f t="shared" si="109"/>
        <v/>
      </c>
      <c r="Q1430" s="49" t="str">
        <f t="shared" si="109"/>
        <v/>
      </c>
      <c r="R1430" s="50" t="str">
        <f t="shared" si="109"/>
        <v/>
      </c>
      <c r="S1430" s="10"/>
    </row>
    <row r="1431" spans="1:19" x14ac:dyDescent="0.25">
      <c r="A1431" s="10"/>
      <c r="B1431" s="4" t="str">
        <f>'CALC | Main Engine'!$B1431</f>
        <v/>
      </c>
      <c r="C1431" s="5" t="str">
        <f>'CALC | Main Engine'!$E1431</f>
        <v/>
      </c>
      <c r="D1431" s="27" t="str">
        <f>IF(ISBLANK('INPUT | Operations'!$C1436),"",'INPUT | Operations'!$C1435)</f>
        <v/>
      </c>
      <c r="E1431" s="32" t="str">
        <f>IF(ISBLANK('INPUT | Operations'!$C1436),"",'INPUT | Operations'!$C1436)</f>
        <v/>
      </c>
      <c r="F1431" s="123" t="str">
        <f t="shared" si="106"/>
        <v/>
      </c>
      <c r="G1431" s="49" t="str">
        <f t="shared" si="106"/>
        <v/>
      </c>
      <c r="H1431" s="49" t="str">
        <f t="shared" si="106"/>
        <v/>
      </c>
      <c r="I1431" s="49" t="str">
        <f t="shared" si="106"/>
        <v/>
      </c>
      <c r="J1431" s="49" t="str">
        <f t="shared" si="106"/>
        <v/>
      </c>
      <c r="K1431" s="50" t="str">
        <f t="shared" si="106"/>
        <v/>
      </c>
      <c r="L1431" s="49" t="str">
        <f t="shared" si="107"/>
        <v/>
      </c>
      <c r="M1431" s="49" t="str">
        <f t="shared" si="107"/>
        <v/>
      </c>
      <c r="N1431" s="49" t="str">
        <f t="shared" si="107"/>
        <v/>
      </c>
      <c r="O1431" s="49" t="str">
        <f t="shared" si="108"/>
        <v/>
      </c>
      <c r="P1431" s="49" t="str">
        <f t="shared" si="109"/>
        <v/>
      </c>
      <c r="Q1431" s="49" t="str">
        <f t="shared" si="109"/>
        <v/>
      </c>
      <c r="R1431" s="50" t="str">
        <f t="shared" si="109"/>
        <v/>
      </c>
      <c r="S1431" s="10"/>
    </row>
    <row r="1432" spans="1:19" x14ac:dyDescent="0.25">
      <c r="A1432" s="10"/>
      <c r="B1432" s="4" t="str">
        <f>'CALC | Main Engine'!$B1432</f>
        <v/>
      </c>
      <c r="C1432" s="5" t="str">
        <f>'CALC | Main Engine'!$E1432</f>
        <v/>
      </c>
      <c r="D1432" s="27" t="str">
        <f>IF(ISBLANK('INPUT | Operations'!$C1437),"",'INPUT | Operations'!$C1436)</f>
        <v/>
      </c>
      <c r="E1432" s="32" t="str">
        <f>IF(ISBLANK('INPUT | Operations'!$C1437),"",'INPUT | Operations'!$C1437)</f>
        <v/>
      </c>
      <c r="F1432" s="123" t="str">
        <f t="shared" si="106"/>
        <v/>
      </c>
      <c r="G1432" s="49" t="str">
        <f t="shared" si="106"/>
        <v/>
      </c>
      <c r="H1432" s="49" t="str">
        <f t="shared" si="106"/>
        <v/>
      </c>
      <c r="I1432" s="49" t="str">
        <f t="shared" si="106"/>
        <v/>
      </c>
      <c r="J1432" s="49" t="str">
        <f t="shared" si="106"/>
        <v/>
      </c>
      <c r="K1432" s="50" t="str">
        <f t="shared" si="106"/>
        <v/>
      </c>
      <c r="L1432" s="49" t="str">
        <f t="shared" si="107"/>
        <v/>
      </c>
      <c r="M1432" s="49" t="str">
        <f t="shared" si="107"/>
        <v/>
      </c>
      <c r="N1432" s="49" t="str">
        <f t="shared" si="107"/>
        <v/>
      </c>
      <c r="O1432" s="49" t="str">
        <f t="shared" si="108"/>
        <v/>
      </c>
      <c r="P1432" s="49" t="str">
        <f t="shared" si="109"/>
        <v/>
      </c>
      <c r="Q1432" s="49" t="str">
        <f t="shared" si="109"/>
        <v/>
      </c>
      <c r="R1432" s="50" t="str">
        <f t="shared" si="109"/>
        <v/>
      </c>
      <c r="S1432" s="10"/>
    </row>
    <row r="1433" spans="1:19" x14ac:dyDescent="0.25">
      <c r="A1433" s="10"/>
      <c r="B1433" s="4" t="str">
        <f>'CALC | Main Engine'!$B1433</f>
        <v/>
      </c>
      <c r="C1433" s="5" t="str">
        <f>'CALC | Main Engine'!$E1433</f>
        <v/>
      </c>
      <c r="D1433" s="27" t="str">
        <f>IF(ISBLANK('INPUT | Operations'!$C1438),"",'INPUT | Operations'!$C1437)</f>
        <v/>
      </c>
      <c r="E1433" s="32" t="str">
        <f>IF(ISBLANK('INPUT | Operations'!$C1438),"",'INPUT | Operations'!$C1438)</f>
        <v/>
      </c>
      <c r="F1433" s="123" t="str">
        <f t="shared" si="106"/>
        <v/>
      </c>
      <c r="G1433" s="49" t="str">
        <f t="shared" si="106"/>
        <v/>
      </c>
      <c r="H1433" s="49" t="str">
        <f t="shared" si="106"/>
        <v/>
      </c>
      <c r="I1433" s="49" t="str">
        <f t="shared" si="106"/>
        <v/>
      </c>
      <c r="J1433" s="49" t="str">
        <f t="shared" si="106"/>
        <v/>
      </c>
      <c r="K1433" s="50" t="str">
        <f t="shared" si="106"/>
        <v/>
      </c>
      <c r="L1433" s="49" t="str">
        <f t="shared" si="107"/>
        <v/>
      </c>
      <c r="M1433" s="49" t="str">
        <f t="shared" si="107"/>
        <v/>
      </c>
      <c r="N1433" s="49" t="str">
        <f t="shared" si="107"/>
        <v/>
      </c>
      <c r="O1433" s="49" t="str">
        <f t="shared" si="108"/>
        <v/>
      </c>
      <c r="P1433" s="49" t="str">
        <f t="shared" si="109"/>
        <v/>
      </c>
      <c r="Q1433" s="49" t="str">
        <f t="shared" si="109"/>
        <v/>
      </c>
      <c r="R1433" s="50" t="str">
        <f t="shared" si="109"/>
        <v/>
      </c>
      <c r="S1433" s="10"/>
    </row>
    <row r="1434" spans="1:19" x14ac:dyDescent="0.25">
      <c r="A1434" s="10"/>
      <c r="B1434" s="4" t="str">
        <f>'CALC | Main Engine'!$B1434</f>
        <v/>
      </c>
      <c r="C1434" s="5" t="str">
        <f>'CALC | Main Engine'!$E1434</f>
        <v/>
      </c>
      <c r="D1434" s="27" t="str">
        <f>IF(ISBLANK('INPUT | Operations'!$C1439),"",'INPUT | Operations'!$C1438)</f>
        <v/>
      </c>
      <c r="E1434" s="32" t="str">
        <f>IF(ISBLANK('INPUT | Operations'!$C1439),"",'INPUT | Operations'!$C1439)</f>
        <v/>
      </c>
      <c r="F1434" s="123" t="str">
        <f t="shared" si="106"/>
        <v/>
      </c>
      <c r="G1434" s="49" t="str">
        <f t="shared" si="106"/>
        <v/>
      </c>
      <c r="H1434" s="49" t="str">
        <f t="shared" si="106"/>
        <v/>
      </c>
      <c r="I1434" s="49" t="str">
        <f t="shared" si="106"/>
        <v/>
      </c>
      <c r="J1434" s="49" t="str">
        <f t="shared" si="106"/>
        <v/>
      </c>
      <c r="K1434" s="50" t="str">
        <f t="shared" si="106"/>
        <v/>
      </c>
      <c r="L1434" s="49" t="str">
        <f t="shared" si="107"/>
        <v/>
      </c>
      <c r="M1434" s="49" t="str">
        <f t="shared" si="107"/>
        <v/>
      </c>
      <c r="N1434" s="49" t="str">
        <f t="shared" si="107"/>
        <v/>
      </c>
      <c r="O1434" s="49" t="str">
        <f t="shared" si="108"/>
        <v/>
      </c>
      <c r="P1434" s="49" t="str">
        <f t="shared" si="109"/>
        <v/>
      </c>
      <c r="Q1434" s="49" t="str">
        <f t="shared" si="109"/>
        <v/>
      </c>
      <c r="R1434" s="50" t="str">
        <f t="shared" si="109"/>
        <v/>
      </c>
      <c r="S1434" s="10"/>
    </row>
    <row r="1435" spans="1:19" x14ac:dyDescent="0.25">
      <c r="A1435" s="10"/>
      <c r="B1435" s="4" t="str">
        <f>'CALC | Main Engine'!$B1435</f>
        <v/>
      </c>
      <c r="C1435" s="5" t="str">
        <f>'CALC | Main Engine'!$E1435</f>
        <v/>
      </c>
      <c r="D1435" s="27" t="str">
        <f>IF(ISBLANK('INPUT | Operations'!$C1440),"",'INPUT | Operations'!$C1439)</f>
        <v/>
      </c>
      <c r="E1435" s="32" t="str">
        <f>IF(ISBLANK('INPUT | Operations'!$C1440),"",'INPUT | Operations'!$C1440)</f>
        <v/>
      </c>
      <c r="F1435" s="123" t="str">
        <f t="shared" si="106"/>
        <v/>
      </c>
      <c r="G1435" s="49" t="str">
        <f t="shared" si="106"/>
        <v/>
      </c>
      <c r="H1435" s="49" t="str">
        <f t="shared" si="106"/>
        <v/>
      </c>
      <c r="I1435" s="49" t="str">
        <f t="shared" si="106"/>
        <v/>
      </c>
      <c r="J1435" s="49" t="str">
        <f t="shared" si="106"/>
        <v/>
      </c>
      <c r="K1435" s="50" t="str">
        <f t="shared" si="106"/>
        <v/>
      </c>
      <c r="L1435" s="49" t="str">
        <f t="shared" si="107"/>
        <v/>
      </c>
      <c r="M1435" s="49" t="str">
        <f t="shared" si="107"/>
        <v/>
      </c>
      <c r="N1435" s="49" t="str">
        <f t="shared" si="107"/>
        <v/>
      </c>
      <c r="O1435" s="49" t="str">
        <f t="shared" si="108"/>
        <v/>
      </c>
      <c r="P1435" s="49" t="str">
        <f t="shared" si="109"/>
        <v/>
      </c>
      <c r="Q1435" s="49" t="str">
        <f t="shared" si="109"/>
        <v/>
      </c>
      <c r="R1435" s="50" t="str">
        <f t="shared" si="109"/>
        <v/>
      </c>
      <c r="S1435" s="10"/>
    </row>
    <row r="1436" spans="1:19" x14ac:dyDescent="0.25">
      <c r="A1436" s="10"/>
      <c r="B1436" s="4" t="str">
        <f>'CALC | Main Engine'!$B1436</f>
        <v/>
      </c>
      <c r="C1436" s="5" t="str">
        <f>'CALC | Main Engine'!$E1436</f>
        <v/>
      </c>
      <c r="D1436" s="27" t="str">
        <f>IF(ISBLANK('INPUT | Operations'!$C1441),"",'INPUT | Operations'!$C1440)</f>
        <v/>
      </c>
      <c r="E1436" s="32" t="str">
        <f>IF(ISBLANK('INPUT | Operations'!$C1441),"",'INPUT | Operations'!$C1441)</f>
        <v/>
      </c>
      <c r="F1436" s="123" t="str">
        <f t="shared" si="106"/>
        <v/>
      </c>
      <c r="G1436" s="49" t="str">
        <f t="shared" si="106"/>
        <v/>
      </c>
      <c r="H1436" s="49" t="str">
        <f t="shared" si="106"/>
        <v/>
      </c>
      <c r="I1436" s="49" t="str">
        <f t="shared" si="106"/>
        <v/>
      </c>
      <c r="J1436" s="49" t="str">
        <f t="shared" si="106"/>
        <v/>
      </c>
      <c r="K1436" s="50" t="str">
        <f t="shared" si="106"/>
        <v/>
      </c>
      <c r="L1436" s="49" t="str">
        <f t="shared" si="107"/>
        <v/>
      </c>
      <c r="M1436" s="49" t="str">
        <f t="shared" si="107"/>
        <v/>
      </c>
      <c r="N1436" s="49" t="str">
        <f t="shared" si="107"/>
        <v/>
      </c>
      <c r="O1436" s="49" t="str">
        <f t="shared" si="108"/>
        <v/>
      </c>
      <c r="P1436" s="49" t="str">
        <f t="shared" si="109"/>
        <v/>
      </c>
      <c r="Q1436" s="49" t="str">
        <f t="shared" si="109"/>
        <v/>
      </c>
      <c r="R1436" s="50" t="str">
        <f t="shared" si="109"/>
        <v/>
      </c>
      <c r="S1436" s="10"/>
    </row>
    <row r="1437" spans="1:19" x14ac:dyDescent="0.25">
      <c r="A1437" s="10"/>
      <c r="B1437" s="4" t="str">
        <f>'CALC | Main Engine'!$B1437</f>
        <v/>
      </c>
      <c r="C1437" s="5" t="str">
        <f>'CALC | Main Engine'!$E1437</f>
        <v/>
      </c>
      <c r="D1437" s="27" t="str">
        <f>IF(ISBLANK('INPUT | Operations'!$C1442),"",'INPUT | Operations'!$C1441)</f>
        <v/>
      </c>
      <c r="E1437" s="32" t="str">
        <f>IF(ISBLANK('INPUT | Operations'!$C1442),"",'INPUT | Operations'!$C1442)</f>
        <v/>
      </c>
      <c r="F1437" s="123" t="str">
        <f t="shared" si="106"/>
        <v/>
      </c>
      <c r="G1437" s="49" t="str">
        <f t="shared" si="106"/>
        <v/>
      </c>
      <c r="H1437" s="49" t="str">
        <f t="shared" si="106"/>
        <v/>
      </c>
      <c r="I1437" s="49" t="str">
        <f t="shared" si="106"/>
        <v/>
      </c>
      <c r="J1437" s="49" t="str">
        <f t="shared" si="106"/>
        <v/>
      </c>
      <c r="K1437" s="50" t="str">
        <f t="shared" si="106"/>
        <v/>
      </c>
      <c r="L1437" s="49" t="str">
        <f t="shared" si="107"/>
        <v/>
      </c>
      <c r="M1437" s="49" t="str">
        <f t="shared" si="107"/>
        <v/>
      </c>
      <c r="N1437" s="49" t="str">
        <f t="shared" si="107"/>
        <v/>
      </c>
      <c r="O1437" s="49" t="str">
        <f t="shared" si="108"/>
        <v/>
      </c>
      <c r="P1437" s="49" t="str">
        <f t="shared" si="109"/>
        <v/>
      </c>
      <c r="Q1437" s="49" t="str">
        <f t="shared" si="109"/>
        <v/>
      </c>
      <c r="R1437" s="50" t="str">
        <f t="shared" si="109"/>
        <v/>
      </c>
      <c r="S1437" s="10"/>
    </row>
    <row r="1438" spans="1:19" x14ac:dyDescent="0.25">
      <c r="A1438" s="10"/>
      <c r="B1438" s="4" t="str">
        <f>'CALC | Main Engine'!$B1438</f>
        <v/>
      </c>
      <c r="C1438" s="5" t="str">
        <f>'CALC | Main Engine'!$E1438</f>
        <v/>
      </c>
      <c r="D1438" s="27" t="str">
        <f>IF(ISBLANK('INPUT | Operations'!$C1443),"",'INPUT | Operations'!$C1442)</f>
        <v/>
      </c>
      <c r="E1438" s="32" t="str">
        <f>IF(ISBLANK('INPUT | Operations'!$C1443),"",'INPUT | Operations'!$C1443)</f>
        <v/>
      </c>
      <c r="F1438" s="123" t="str">
        <f t="shared" si="106"/>
        <v/>
      </c>
      <c r="G1438" s="49" t="str">
        <f t="shared" si="106"/>
        <v/>
      </c>
      <c r="H1438" s="49" t="str">
        <f t="shared" si="106"/>
        <v/>
      </c>
      <c r="I1438" s="49" t="str">
        <f t="shared" si="106"/>
        <v/>
      </c>
      <c r="J1438" s="49" t="str">
        <f t="shared" si="106"/>
        <v/>
      </c>
      <c r="K1438" s="50" t="str">
        <f t="shared" si="106"/>
        <v/>
      </c>
      <c r="L1438" s="49" t="str">
        <f t="shared" si="107"/>
        <v/>
      </c>
      <c r="M1438" s="49" t="str">
        <f t="shared" si="107"/>
        <v/>
      </c>
      <c r="N1438" s="49" t="str">
        <f t="shared" si="107"/>
        <v/>
      </c>
      <c r="O1438" s="49" t="str">
        <f t="shared" si="108"/>
        <v/>
      </c>
      <c r="P1438" s="49" t="str">
        <f t="shared" si="109"/>
        <v/>
      </c>
      <c r="Q1438" s="49" t="str">
        <f t="shared" si="109"/>
        <v/>
      </c>
      <c r="R1438" s="50" t="str">
        <f t="shared" si="109"/>
        <v/>
      </c>
      <c r="S1438" s="10"/>
    </row>
    <row r="1439" spans="1:19" x14ac:dyDescent="0.25">
      <c r="A1439" s="10"/>
      <c r="B1439" s="4" t="str">
        <f>'CALC | Main Engine'!$B1439</f>
        <v/>
      </c>
      <c r="C1439" s="5" t="str">
        <f>'CALC | Main Engine'!$E1439</f>
        <v/>
      </c>
      <c r="D1439" s="27" t="str">
        <f>IF(ISBLANK('INPUT | Operations'!$C1444),"",'INPUT | Operations'!$C1443)</f>
        <v/>
      </c>
      <c r="E1439" s="32" t="str">
        <f>IF(ISBLANK('INPUT | Operations'!$C1444),"",'INPUT | Operations'!$C1444)</f>
        <v/>
      </c>
      <c r="F1439" s="123" t="str">
        <f t="shared" si="106"/>
        <v/>
      </c>
      <c r="G1439" s="49" t="str">
        <f t="shared" si="106"/>
        <v/>
      </c>
      <c r="H1439" s="49" t="str">
        <f t="shared" si="106"/>
        <v/>
      </c>
      <c r="I1439" s="49" t="str">
        <f t="shared" si="106"/>
        <v/>
      </c>
      <c r="J1439" s="49" t="str">
        <f t="shared" si="106"/>
        <v/>
      </c>
      <c r="K1439" s="50" t="str">
        <f t="shared" si="106"/>
        <v/>
      </c>
      <c r="L1439" s="49" t="str">
        <f t="shared" si="107"/>
        <v/>
      </c>
      <c r="M1439" s="49" t="str">
        <f t="shared" si="107"/>
        <v/>
      </c>
      <c r="N1439" s="49" t="str">
        <f t="shared" si="107"/>
        <v/>
      </c>
      <c r="O1439" s="49" t="str">
        <f t="shared" si="108"/>
        <v/>
      </c>
      <c r="P1439" s="49" t="str">
        <f t="shared" si="109"/>
        <v/>
      </c>
      <c r="Q1439" s="49" t="str">
        <f t="shared" si="109"/>
        <v/>
      </c>
      <c r="R1439" s="50" t="str">
        <f t="shared" si="109"/>
        <v/>
      </c>
      <c r="S1439" s="10"/>
    </row>
    <row r="1440" spans="1:19" x14ac:dyDescent="0.25">
      <c r="A1440" s="10"/>
      <c r="B1440" s="4" t="str">
        <f>'CALC | Main Engine'!$B1440</f>
        <v/>
      </c>
      <c r="C1440" s="5" t="str">
        <f>'CALC | Main Engine'!$E1440</f>
        <v/>
      </c>
      <c r="D1440" s="27" t="str">
        <f>IF(ISBLANK('INPUT | Operations'!$C1445),"",'INPUT | Operations'!$C1444)</f>
        <v/>
      </c>
      <c r="E1440" s="32" t="str">
        <f>IF(ISBLANK('INPUT | Operations'!$C1445),"",'INPUT | Operations'!$C1445)</f>
        <v/>
      </c>
      <c r="F1440" s="123" t="str">
        <f t="shared" si="106"/>
        <v/>
      </c>
      <c r="G1440" s="49" t="str">
        <f t="shared" si="106"/>
        <v/>
      </c>
      <c r="H1440" s="49" t="str">
        <f t="shared" si="106"/>
        <v/>
      </c>
      <c r="I1440" s="49" t="str">
        <f t="shared" si="106"/>
        <v/>
      </c>
      <c r="J1440" s="49" t="str">
        <f t="shared" si="106"/>
        <v/>
      </c>
      <c r="K1440" s="50" t="str">
        <f t="shared" si="106"/>
        <v/>
      </c>
      <c r="L1440" s="49" t="str">
        <f t="shared" si="107"/>
        <v/>
      </c>
      <c r="M1440" s="49" t="str">
        <f t="shared" si="107"/>
        <v/>
      </c>
      <c r="N1440" s="49" t="str">
        <f t="shared" si="107"/>
        <v/>
      </c>
      <c r="O1440" s="49" t="str">
        <f t="shared" si="108"/>
        <v/>
      </c>
      <c r="P1440" s="49" t="str">
        <f t="shared" si="109"/>
        <v/>
      </c>
      <c r="Q1440" s="49" t="str">
        <f t="shared" si="109"/>
        <v/>
      </c>
      <c r="R1440" s="50" t="str">
        <f t="shared" si="109"/>
        <v/>
      </c>
      <c r="S1440" s="10"/>
    </row>
    <row r="1441" spans="1:19" x14ac:dyDescent="0.25">
      <c r="A1441" s="10"/>
      <c r="B1441" s="4" t="str">
        <f>'CALC | Main Engine'!$B1441</f>
        <v/>
      </c>
      <c r="C1441" s="5" t="str">
        <f>'CALC | Main Engine'!$E1441</f>
        <v/>
      </c>
      <c r="D1441" s="27" t="str">
        <f>IF(ISBLANK('INPUT | Operations'!$C1446),"",'INPUT | Operations'!$C1445)</f>
        <v/>
      </c>
      <c r="E1441" s="32" t="str">
        <f>IF(ISBLANK('INPUT | Operations'!$C1446),"",'INPUT | Operations'!$C1446)</f>
        <v/>
      </c>
      <c r="F1441" s="123" t="str">
        <f t="shared" si="106"/>
        <v/>
      </c>
      <c r="G1441" s="49" t="str">
        <f t="shared" si="106"/>
        <v/>
      </c>
      <c r="H1441" s="49" t="str">
        <f t="shared" si="106"/>
        <v/>
      </c>
      <c r="I1441" s="49" t="str">
        <f t="shared" si="106"/>
        <v/>
      </c>
      <c r="J1441" s="49" t="str">
        <f t="shared" si="106"/>
        <v/>
      </c>
      <c r="K1441" s="50" t="str">
        <f t="shared" si="106"/>
        <v/>
      </c>
      <c r="L1441" s="49" t="str">
        <f t="shared" si="107"/>
        <v/>
      </c>
      <c r="M1441" s="49" t="str">
        <f t="shared" si="107"/>
        <v/>
      </c>
      <c r="N1441" s="49" t="str">
        <f t="shared" si="107"/>
        <v/>
      </c>
      <c r="O1441" s="49" t="str">
        <f t="shared" si="108"/>
        <v/>
      </c>
      <c r="P1441" s="49" t="str">
        <f t="shared" si="109"/>
        <v/>
      </c>
      <c r="Q1441" s="49" t="str">
        <f t="shared" si="109"/>
        <v/>
      </c>
      <c r="R1441" s="50" t="str">
        <f t="shared" si="109"/>
        <v/>
      </c>
      <c r="S1441" s="10"/>
    </row>
    <row r="1442" spans="1:19" x14ac:dyDescent="0.25">
      <c r="A1442" s="10"/>
      <c r="B1442" s="4" t="str">
        <f>'CALC | Main Engine'!$B1442</f>
        <v/>
      </c>
      <c r="C1442" s="5" t="str">
        <f>'CALC | Main Engine'!$E1442</f>
        <v/>
      </c>
      <c r="D1442" s="27" t="str">
        <f>IF(ISBLANK('INPUT | Operations'!$C1447),"",'INPUT | Operations'!$C1446)</f>
        <v/>
      </c>
      <c r="E1442" s="32" t="str">
        <f>IF(ISBLANK('INPUT | Operations'!$C1447),"",'INPUT | Operations'!$C1447)</f>
        <v/>
      </c>
      <c r="F1442" s="123" t="str">
        <f t="shared" si="106"/>
        <v/>
      </c>
      <c r="G1442" s="49" t="str">
        <f t="shared" si="106"/>
        <v/>
      </c>
      <c r="H1442" s="49" t="str">
        <f t="shared" si="106"/>
        <v/>
      </c>
      <c r="I1442" s="49" t="str">
        <f t="shared" ref="I1442:K1505" si="110">IFERROR(IF(AND(MIN($D1442:$E1442)&lt;I$5,MAX($D1442:$E1442)&gt;I$4),MIN(MAX($D1442:$E1442),I$5)-MAX(MIN($D1442:$E1442),I$4),0)/(MAX($D1442:$E1442)-MIN($D1442:$E1442)),"")</f>
        <v/>
      </c>
      <c r="J1442" s="49" t="str">
        <f t="shared" si="110"/>
        <v/>
      </c>
      <c r="K1442" s="50" t="str">
        <f t="shared" si="110"/>
        <v/>
      </c>
      <c r="L1442" s="49" t="str">
        <f t="shared" si="107"/>
        <v/>
      </c>
      <c r="M1442" s="49" t="str">
        <f t="shared" si="107"/>
        <v/>
      </c>
      <c r="N1442" s="49" t="str">
        <f t="shared" si="107"/>
        <v/>
      </c>
      <c r="O1442" s="49" t="str">
        <f t="shared" si="108"/>
        <v/>
      </c>
      <c r="P1442" s="49" t="str">
        <f t="shared" si="109"/>
        <v/>
      </c>
      <c r="Q1442" s="49" t="str">
        <f t="shared" si="109"/>
        <v/>
      </c>
      <c r="R1442" s="50" t="str">
        <f t="shared" si="109"/>
        <v/>
      </c>
      <c r="S1442" s="10"/>
    </row>
    <row r="1443" spans="1:19" x14ac:dyDescent="0.25">
      <c r="A1443" s="10"/>
      <c r="B1443" s="4" t="str">
        <f>'CALC | Main Engine'!$B1443</f>
        <v/>
      </c>
      <c r="C1443" s="5" t="str">
        <f>'CALC | Main Engine'!$E1443</f>
        <v/>
      </c>
      <c r="D1443" s="27" t="str">
        <f>IF(ISBLANK('INPUT | Operations'!$C1448),"",'INPUT | Operations'!$C1447)</f>
        <v/>
      </c>
      <c r="E1443" s="32" t="str">
        <f>IF(ISBLANK('INPUT | Operations'!$C1448),"",'INPUT | Operations'!$C1448)</f>
        <v/>
      </c>
      <c r="F1443" s="123" t="str">
        <f t="shared" ref="F1443:K1506" si="111">IFERROR(IF(AND(MIN($D1443:$E1443)&lt;F$5,MAX($D1443:$E1443)&gt;F$4),MIN(MAX($D1443:$E1443),F$5)-MAX(MIN($D1443:$E1443),F$4),0)/(MAX($D1443:$E1443)-MIN($D1443:$E1443)),"")</f>
        <v/>
      </c>
      <c r="G1443" s="49" t="str">
        <f t="shared" si="111"/>
        <v/>
      </c>
      <c r="H1443" s="49" t="str">
        <f t="shared" si="111"/>
        <v/>
      </c>
      <c r="I1443" s="49" t="str">
        <f t="shared" si="110"/>
        <v/>
      </c>
      <c r="J1443" s="49" t="str">
        <f t="shared" si="110"/>
        <v/>
      </c>
      <c r="K1443" s="50" t="str">
        <f t="shared" si="110"/>
        <v/>
      </c>
      <c r="L1443" s="49" t="str">
        <f t="shared" si="107"/>
        <v/>
      </c>
      <c r="M1443" s="49" t="str">
        <f t="shared" si="107"/>
        <v/>
      </c>
      <c r="N1443" s="49" t="str">
        <f t="shared" si="107"/>
        <v/>
      </c>
      <c r="O1443" s="49" t="str">
        <f t="shared" si="108"/>
        <v/>
      </c>
      <c r="P1443" s="49" t="str">
        <f t="shared" si="109"/>
        <v/>
      </c>
      <c r="Q1443" s="49" t="str">
        <f t="shared" si="109"/>
        <v/>
      </c>
      <c r="R1443" s="50" t="str">
        <f t="shared" si="109"/>
        <v/>
      </c>
      <c r="S1443" s="10"/>
    </row>
    <row r="1444" spans="1:19" x14ac:dyDescent="0.25">
      <c r="A1444" s="10"/>
      <c r="B1444" s="4" t="str">
        <f>'CALC | Main Engine'!$B1444</f>
        <v/>
      </c>
      <c r="C1444" s="5" t="str">
        <f>'CALC | Main Engine'!$E1444</f>
        <v/>
      </c>
      <c r="D1444" s="27" t="str">
        <f>IF(ISBLANK('INPUT | Operations'!$C1449),"",'INPUT | Operations'!$C1448)</f>
        <v/>
      </c>
      <c r="E1444" s="32" t="str">
        <f>IF(ISBLANK('INPUT | Operations'!$C1449),"",'INPUT | Operations'!$C1449)</f>
        <v/>
      </c>
      <c r="F1444" s="123" t="str">
        <f t="shared" si="111"/>
        <v/>
      </c>
      <c r="G1444" s="49" t="str">
        <f t="shared" si="111"/>
        <v/>
      </c>
      <c r="H1444" s="49" t="str">
        <f t="shared" si="111"/>
        <v/>
      </c>
      <c r="I1444" s="49" t="str">
        <f t="shared" si="110"/>
        <v/>
      </c>
      <c r="J1444" s="49" t="str">
        <f t="shared" si="110"/>
        <v/>
      </c>
      <c r="K1444" s="50" t="str">
        <f t="shared" si="110"/>
        <v/>
      </c>
      <c r="L1444" s="49" t="str">
        <f t="shared" si="107"/>
        <v/>
      </c>
      <c r="M1444" s="49" t="str">
        <f t="shared" si="107"/>
        <v/>
      </c>
      <c r="N1444" s="49" t="str">
        <f t="shared" si="107"/>
        <v/>
      </c>
      <c r="O1444" s="49" t="str">
        <f t="shared" si="108"/>
        <v/>
      </c>
      <c r="P1444" s="49" t="str">
        <f t="shared" si="109"/>
        <v/>
      </c>
      <c r="Q1444" s="49" t="str">
        <f t="shared" si="109"/>
        <v/>
      </c>
      <c r="R1444" s="50" t="str">
        <f t="shared" si="109"/>
        <v/>
      </c>
      <c r="S1444" s="10"/>
    </row>
    <row r="1445" spans="1:19" x14ac:dyDescent="0.25">
      <c r="A1445" s="10"/>
      <c r="B1445" s="4" t="str">
        <f>'CALC | Main Engine'!$B1445</f>
        <v/>
      </c>
      <c r="C1445" s="5" t="str">
        <f>'CALC | Main Engine'!$E1445</f>
        <v/>
      </c>
      <c r="D1445" s="27" t="str">
        <f>IF(ISBLANK('INPUT | Operations'!$C1450),"",'INPUT | Operations'!$C1449)</f>
        <v/>
      </c>
      <c r="E1445" s="32" t="str">
        <f>IF(ISBLANK('INPUT | Operations'!$C1450),"",'INPUT | Operations'!$C1450)</f>
        <v/>
      </c>
      <c r="F1445" s="123" t="str">
        <f t="shared" si="111"/>
        <v/>
      </c>
      <c r="G1445" s="49" t="str">
        <f t="shared" si="111"/>
        <v/>
      </c>
      <c r="H1445" s="49" t="str">
        <f t="shared" si="111"/>
        <v/>
      </c>
      <c r="I1445" s="49" t="str">
        <f t="shared" si="110"/>
        <v/>
      </c>
      <c r="J1445" s="49" t="str">
        <f t="shared" si="110"/>
        <v/>
      </c>
      <c r="K1445" s="50" t="str">
        <f t="shared" si="110"/>
        <v/>
      </c>
      <c r="L1445" s="49" t="str">
        <f t="shared" si="107"/>
        <v/>
      </c>
      <c r="M1445" s="49" t="str">
        <f t="shared" si="107"/>
        <v/>
      </c>
      <c r="N1445" s="49" t="str">
        <f t="shared" si="107"/>
        <v/>
      </c>
      <c r="O1445" s="49" t="str">
        <f t="shared" si="108"/>
        <v/>
      </c>
      <c r="P1445" s="49" t="str">
        <f t="shared" si="109"/>
        <v/>
      </c>
      <c r="Q1445" s="49" t="str">
        <f t="shared" si="109"/>
        <v/>
      </c>
      <c r="R1445" s="50" t="str">
        <f t="shared" si="109"/>
        <v/>
      </c>
      <c r="S1445" s="10"/>
    </row>
    <row r="1446" spans="1:19" x14ac:dyDescent="0.25">
      <c r="A1446" s="10"/>
      <c r="B1446" s="4" t="str">
        <f>'CALC | Main Engine'!$B1446</f>
        <v/>
      </c>
      <c r="C1446" s="5" t="str">
        <f>'CALC | Main Engine'!$E1446</f>
        <v/>
      </c>
      <c r="D1446" s="27" t="str">
        <f>IF(ISBLANK('INPUT | Operations'!$C1451),"",'INPUT | Operations'!$C1450)</f>
        <v/>
      </c>
      <c r="E1446" s="32" t="str">
        <f>IF(ISBLANK('INPUT | Operations'!$C1451),"",'INPUT | Operations'!$C1451)</f>
        <v/>
      </c>
      <c r="F1446" s="123" t="str">
        <f t="shared" si="111"/>
        <v/>
      </c>
      <c r="G1446" s="49" t="str">
        <f t="shared" si="111"/>
        <v/>
      </c>
      <c r="H1446" s="49" t="str">
        <f t="shared" si="111"/>
        <v/>
      </c>
      <c r="I1446" s="49" t="str">
        <f t="shared" si="110"/>
        <v/>
      </c>
      <c r="J1446" s="49" t="str">
        <f t="shared" si="110"/>
        <v/>
      </c>
      <c r="K1446" s="50" t="str">
        <f t="shared" si="110"/>
        <v/>
      </c>
      <c r="L1446" s="49" t="str">
        <f t="shared" si="107"/>
        <v/>
      </c>
      <c r="M1446" s="49" t="str">
        <f t="shared" si="107"/>
        <v/>
      </c>
      <c r="N1446" s="49" t="str">
        <f t="shared" si="107"/>
        <v/>
      </c>
      <c r="O1446" s="49" t="str">
        <f t="shared" si="108"/>
        <v/>
      </c>
      <c r="P1446" s="49" t="str">
        <f t="shared" si="109"/>
        <v/>
      </c>
      <c r="Q1446" s="49" t="str">
        <f t="shared" si="109"/>
        <v/>
      </c>
      <c r="R1446" s="50" t="str">
        <f t="shared" si="109"/>
        <v/>
      </c>
      <c r="S1446" s="10"/>
    </row>
    <row r="1447" spans="1:19" x14ac:dyDescent="0.25">
      <c r="A1447" s="10"/>
      <c r="B1447" s="4" t="str">
        <f>'CALC | Main Engine'!$B1447</f>
        <v/>
      </c>
      <c r="C1447" s="5" t="str">
        <f>'CALC | Main Engine'!$E1447</f>
        <v/>
      </c>
      <c r="D1447" s="27" t="str">
        <f>IF(ISBLANK('INPUT | Operations'!$C1452),"",'INPUT | Operations'!$C1451)</f>
        <v/>
      </c>
      <c r="E1447" s="32" t="str">
        <f>IF(ISBLANK('INPUT | Operations'!$C1452),"",'INPUT | Operations'!$C1452)</f>
        <v/>
      </c>
      <c r="F1447" s="123" t="str">
        <f t="shared" si="111"/>
        <v/>
      </c>
      <c r="G1447" s="49" t="str">
        <f t="shared" si="111"/>
        <v/>
      </c>
      <c r="H1447" s="49" t="str">
        <f t="shared" si="111"/>
        <v/>
      </c>
      <c r="I1447" s="49" t="str">
        <f t="shared" si="110"/>
        <v/>
      </c>
      <c r="J1447" s="49" t="str">
        <f t="shared" si="110"/>
        <v/>
      </c>
      <c r="K1447" s="50" t="str">
        <f t="shared" si="110"/>
        <v/>
      </c>
      <c r="L1447" s="49" t="str">
        <f t="shared" si="107"/>
        <v/>
      </c>
      <c r="M1447" s="49" t="str">
        <f t="shared" si="107"/>
        <v/>
      </c>
      <c r="N1447" s="49" t="str">
        <f t="shared" si="107"/>
        <v/>
      </c>
      <c r="O1447" s="49" t="str">
        <f t="shared" si="108"/>
        <v/>
      </c>
      <c r="P1447" s="49" t="str">
        <f t="shared" si="109"/>
        <v/>
      </c>
      <c r="Q1447" s="49" t="str">
        <f t="shared" si="109"/>
        <v/>
      </c>
      <c r="R1447" s="50" t="str">
        <f t="shared" si="109"/>
        <v/>
      </c>
      <c r="S1447" s="10"/>
    </row>
    <row r="1448" spans="1:19" x14ac:dyDescent="0.25">
      <c r="A1448" s="10"/>
      <c r="B1448" s="4" t="str">
        <f>'CALC | Main Engine'!$B1448</f>
        <v/>
      </c>
      <c r="C1448" s="5" t="str">
        <f>'CALC | Main Engine'!$E1448</f>
        <v/>
      </c>
      <c r="D1448" s="27" t="str">
        <f>IF(ISBLANK('INPUT | Operations'!$C1453),"",'INPUT | Operations'!$C1452)</f>
        <v/>
      </c>
      <c r="E1448" s="32" t="str">
        <f>IF(ISBLANK('INPUT | Operations'!$C1453),"",'INPUT | Operations'!$C1453)</f>
        <v/>
      </c>
      <c r="F1448" s="123" t="str">
        <f t="shared" si="111"/>
        <v/>
      </c>
      <c r="G1448" s="49" t="str">
        <f t="shared" si="111"/>
        <v/>
      </c>
      <c r="H1448" s="49" t="str">
        <f t="shared" si="111"/>
        <v/>
      </c>
      <c r="I1448" s="49" t="str">
        <f t="shared" si="110"/>
        <v/>
      </c>
      <c r="J1448" s="49" t="str">
        <f t="shared" si="110"/>
        <v/>
      </c>
      <c r="K1448" s="50" t="str">
        <f t="shared" si="110"/>
        <v/>
      </c>
      <c r="L1448" s="49" t="str">
        <f t="shared" si="107"/>
        <v/>
      </c>
      <c r="M1448" s="49" t="str">
        <f t="shared" si="107"/>
        <v/>
      </c>
      <c r="N1448" s="49" t="str">
        <f t="shared" si="107"/>
        <v/>
      </c>
      <c r="O1448" s="49" t="str">
        <f t="shared" si="108"/>
        <v/>
      </c>
      <c r="P1448" s="49" t="str">
        <f t="shared" si="109"/>
        <v/>
      </c>
      <c r="Q1448" s="49" t="str">
        <f t="shared" si="109"/>
        <v/>
      </c>
      <c r="R1448" s="50" t="str">
        <f t="shared" si="109"/>
        <v/>
      </c>
      <c r="S1448" s="10"/>
    </row>
    <row r="1449" spans="1:19" x14ac:dyDescent="0.25">
      <c r="A1449" s="10"/>
      <c r="B1449" s="4" t="str">
        <f>'CALC | Main Engine'!$B1449</f>
        <v/>
      </c>
      <c r="C1449" s="5" t="str">
        <f>'CALC | Main Engine'!$E1449</f>
        <v/>
      </c>
      <c r="D1449" s="27" t="str">
        <f>IF(ISBLANK('INPUT | Operations'!$C1454),"",'INPUT | Operations'!$C1453)</f>
        <v/>
      </c>
      <c r="E1449" s="32" t="str">
        <f>IF(ISBLANK('INPUT | Operations'!$C1454),"",'INPUT | Operations'!$C1454)</f>
        <v/>
      </c>
      <c r="F1449" s="123" t="str">
        <f t="shared" si="111"/>
        <v/>
      </c>
      <c r="G1449" s="49" t="str">
        <f t="shared" si="111"/>
        <v/>
      </c>
      <c r="H1449" s="49" t="str">
        <f t="shared" si="111"/>
        <v/>
      </c>
      <c r="I1449" s="49" t="str">
        <f t="shared" si="110"/>
        <v/>
      </c>
      <c r="J1449" s="49" t="str">
        <f t="shared" si="110"/>
        <v/>
      </c>
      <c r="K1449" s="50" t="str">
        <f t="shared" si="110"/>
        <v/>
      </c>
      <c r="L1449" s="49" t="str">
        <f t="shared" si="107"/>
        <v/>
      </c>
      <c r="M1449" s="49" t="str">
        <f t="shared" si="107"/>
        <v/>
      </c>
      <c r="N1449" s="49" t="str">
        <f t="shared" si="107"/>
        <v/>
      </c>
      <c r="O1449" s="49" t="str">
        <f t="shared" si="108"/>
        <v/>
      </c>
      <c r="P1449" s="49" t="str">
        <f t="shared" si="109"/>
        <v/>
      </c>
      <c r="Q1449" s="49" t="str">
        <f t="shared" si="109"/>
        <v/>
      </c>
      <c r="R1449" s="50" t="str">
        <f t="shared" si="109"/>
        <v/>
      </c>
      <c r="S1449" s="10"/>
    </row>
    <row r="1450" spans="1:19" x14ac:dyDescent="0.25">
      <c r="A1450" s="10"/>
      <c r="B1450" s="4" t="str">
        <f>'CALC | Main Engine'!$B1450</f>
        <v/>
      </c>
      <c r="C1450" s="5" t="str">
        <f>'CALC | Main Engine'!$E1450</f>
        <v/>
      </c>
      <c r="D1450" s="27" t="str">
        <f>IF(ISBLANK('INPUT | Operations'!$C1455),"",'INPUT | Operations'!$C1454)</f>
        <v/>
      </c>
      <c r="E1450" s="32" t="str">
        <f>IF(ISBLANK('INPUT | Operations'!$C1455),"",'INPUT | Operations'!$C1455)</f>
        <v/>
      </c>
      <c r="F1450" s="123" t="str">
        <f t="shared" si="111"/>
        <v/>
      </c>
      <c r="G1450" s="49" t="str">
        <f t="shared" si="111"/>
        <v/>
      </c>
      <c r="H1450" s="49" t="str">
        <f t="shared" si="111"/>
        <v/>
      </c>
      <c r="I1450" s="49" t="str">
        <f t="shared" si="110"/>
        <v/>
      </c>
      <c r="J1450" s="49" t="str">
        <f t="shared" si="110"/>
        <v/>
      </c>
      <c r="K1450" s="50" t="str">
        <f t="shared" si="110"/>
        <v/>
      </c>
      <c r="L1450" s="49" t="str">
        <f t="shared" si="107"/>
        <v/>
      </c>
      <c r="M1450" s="49" t="str">
        <f t="shared" si="107"/>
        <v/>
      </c>
      <c r="N1450" s="49" t="str">
        <f t="shared" si="107"/>
        <v/>
      </c>
      <c r="O1450" s="49" t="str">
        <f t="shared" si="108"/>
        <v/>
      </c>
      <c r="P1450" s="49" t="str">
        <f t="shared" si="109"/>
        <v/>
      </c>
      <c r="Q1450" s="49" t="str">
        <f t="shared" si="109"/>
        <v/>
      </c>
      <c r="R1450" s="50" t="str">
        <f t="shared" si="109"/>
        <v/>
      </c>
      <c r="S1450" s="10"/>
    </row>
    <row r="1451" spans="1:19" x14ac:dyDescent="0.25">
      <c r="A1451" s="10"/>
      <c r="B1451" s="4" t="str">
        <f>'CALC | Main Engine'!$B1451</f>
        <v/>
      </c>
      <c r="C1451" s="5" t="str">
        <f>'CALC | Main Engine'!$E1451</f>
        <v/>
      </c>
      <c r="D1451" s="27" t="str">
        <f>IF(ISBLANK('INPUT | Operations'!$C1456),"",'INPUT | Operations'!$C1455)</f>
        <v/>
      </c>
      <c r="E1451" s="32" t="str">
        <f>IF(ISBLANK('INPUT | Operations'!$C1456),"",'INPUT | Operations'!$C1456)</f>
        <v/>
      </c>
      <c r="F1451" s="123" t="str">
        <f t="shared" si="111"/>
        <v/>
      </c>
      <c r="G1451" s="49" t="str">
        <f t="shared" si="111"/>
        <v/>
      </c>
      <c r="H1451" s="49" t="str">
        <f t="shared" si="111"/>
        <v/>
      </c>
      <c r="I1451" s="49" t="str">
        <f t="shared" si="110"/>
        <v/>
      </c>
      <c r="J1451" s="49" t="str">
        <f t="shared" si="110"/>
        <v/>
      </c>
      <c r="K1451" s="50" t="str">
        <f t="shared" si="110"/>
        <v/>
      </c>
      <c r="L1451" s="49" t="str">
        <f t="shared" si="107"/>
        <v/>
      </c>
      <c r="M1451" s="49" t="str">
        <f t="shared" si="107"/>
        <v/>
      </c>
      <c r="N1451" s="49" t="str">
        <f t="shared" si="107"/>
        <v/>
      </c>
      <c r="O1451" s="49" t="str">
        <f t="shared" si="108"/>
        <v/>
      </c>
      <c r="P1451" s="49" t="str">
        <f t="shared" si="109"/>
        <v/>
      </c>
      <c r="Q1451" s="49" t="str">
        <f t="shared" si="109"/>
        <v/>
      </c>
      <c r="R1451" s="50" t="str">
        <f t="shared" si="109"/>
        <v/>
      </c>
      <c r="S1451" s="10"/>
    </row>
    <row r="1452" spans="1:19" x14ac:dyDescent="0.25">
      <c r="A1452" s="10"/>
      <c r="B1452" s="4" t="str">
        <f>'CALC | Main Engine'!$B1452</f>
        <v/>
      </c>
      <c r="C1452" s="5" t="str">
        <f>'CALC | Main Engine'!$E1452</f>
        <v/>
      </c>
      <c r="D1452" s="27" t="str">
        <f>IF(ISBLANK('INPUT | Operations'!$C1457),"",'INPUT | Operations'!$C1456)</f>
        <v/>
      </c>
      <c r="E1452" s="32" t="str">
        <f>IF(ISBLANK('INPUT | Operations'!$C1457),"",'INPUT | Operations'!$C1457)</f>
        <v/>
      </c>
      <c r="F1452" s="123" t="str">
        <f t="shared" si="111"/>
        <v/>
      </c>
      <c r="G1452" s="49" t="str">
        <f t="shared" si="111"/>
        <v/>
      </c>
      <c r="H1452" s="49" t="str">
        <f t="shared" si="111"/>
        <v/>
      </c>
      <c r="I1452" s="49" t="str">
        <f t="shared" si="110"/>
        <v/>
      </c>
      <c r="J1452" s="49" t="str">
        <f t="shared" si="110"/>
        <v/>
      </c>
      <c r="K1452" s="50" t="str">
        <f t="shared" si="110"/>
        <v/>
      </c>
      <c r="L1452" s="49" t="str">
        <f t="shared" si="107"/>
        <v/>
      </c>
      <c r="M1452" s="49" t="str">
        <f t="shared" si="107"/>
        <v/>
      </c>
      <c r="N1452" s="49" t="str">
        <f t="shared" si="107"/>
        <v/>
      </c>
      <c r="O1452" s="49" t="str">
        <f t="shared" si="108"/>
        <v/>
      </c>
      <c r="P1452" s="49" t="str">
        <f t="shared" si="109"/>
        <v/>
      </c>
      <c r="Q1452" s="49" t="str">
        <f t="shared" si="109"/>
        <v/>
      </c>
      <c r="R1452" s="50" t="str">
        <f t="shared" si="109"/>
        <v/>
      </c>
      <c r="S1452" s="10"/>
    </row>
    <row r="1453" spans="1:19" x14ac:dyDescent="0.25">
      <c r="A1453" s="10"/>
      <c r="B1453" s="4" t="str">
        <f>'CALC | Main Engine'!$B1453</f>
        <v/>
      </c>
      <c r="C1453" s="5" t="str">
        <f>'CALC | Main Engine'!$E1453</f>
        <v/>
      </c>
      <c r="D1453" s="27" t="str">
        <f>IF(ISBLANK('INPUT | Operations'!$C1458),"",'INPUT | Operations'!$C1457)</f>
        <v/>
      </c>
      <c r="E1453" s="32" t="str">
        <f>IF(ISBLANK('INPUT | Operations'!$C1458),"",'INPUT | Operations'!$C1458)</f>
        <v/>
      </c>
      <c r="F1453" s="123" t="str">
        <f t="shared" si="111"/>
        <v/>
      </c>
      <c r="G1453" s="49" t="str">
        <f t="shared" si="111"/>
        <v/>
      </c>
      <c r="H1453" s="49" t="str">
        <f t="shared" si="111"/>
        <v/>
      </c>
      <c r="I1453" s="49" t="str">
        <f t="shared" si="110"/>
        <v/>
      </c>
      <c r="J1453" s="49" t="str">
        <f t="shared" si="110"/>
        <v/>
      </c>
      <c r="K1453" s="50" t="str">
        <f t="shared" si="110"/>
        <v/>
      </c>
      <c r="L1453" s="49" t="str">
        <f t="shared" si="107"/>
        <v/>
      </c>
      <c r="M1453" s="49" t="str">
        <f t="shared" si="107"/>
        <v/>
      </c>
      <c r="N1453" s="49" t="str">
        <f t="shared" si="107"/>
        <v/>
      </c>
      <c r="O1453" s="49" t="str">
        <f t="shared" si="108"/>
        <v/>
      </c>
      <c r="P1453" s="49" t="str">
        <f t="shared" si="109"/>
        <v/>
      </c>
      <c r="Q1453" s="49" t="str">
        <f t="shared" si="109"/>
        <v/>
      </c>
      <c r="R1453" s="50" t="str">
        <f t="shared" si="109"/>
        <v/>
      </c>
      <c r="S1453" s="10"/>
    </row>
    <row r="1454" spans="1:19" x14ac:dyDescent="0.25">
      <c r="A1454" s="10"/>
      <c r="B1454" s="4" t="str">
        <f>'CALC | Main Engine'!$B1454</f>
        <v/>
      </c>
      <c r="C1454" s="5" t="str">
        <f>'CALC | Main Engine'!$E1454</f>
        <v/>
      </c>
      <c r="D1454" s="27" t="str">
        <f>IF(ISBLANK('INPUT | Operations'!$C1459),"",'INPUT | Operations'!$C1458)</f>
        <v/>
      </c>
      <c r="E1454" s="32" t="str">
        <f>IF(ISBLANK('INPUT | Operations'!$C1459),"",'INPUT | Operations'!$C1459)</f>
        <v/>
      </c>
      <c r="F1454" s="123" t="str">
        <f t="shared" si="111"/>
        <v/>
      </c>
      <c r="G1454" s="49" t="str">
        <f t="shared" si="111"/>
        <v/>
      </c>
      <c r="H1454" s="49" t="str">
        <f t="shared" si="111"/>
        <v/>
      </c>
      <c r="I1454" s="49" t="str">
        <f t="shared" si="110"/>
        <v/>
      </c>
      <c r="J1454" s="49" t="str">
        <f t="shared" si="110"/>
        <v/>
      </c>
      <c r="K1454" s="50" t="str">
        <f t="shared" si="110"/>
        <v/>
      </c>
      <c r="L1454" s="49" t="str">
        <f t="shared" si="107"/>
        <v/>
      </c>
      <c r="M1454" s="49" t="str">
        <f t="shared" si="107"/>
        <v/>
      </c>
      <c r="N1454" s="49" t="str">
        <f t="shared" si="107"/>
        <v/>
      </c>
      <c r="O1454" s="49" t="str">
        <f t="shared" si="108"/>
        <v/>
      </c>
      <c r="P1454" s="49" t="str">
        <f t="shared" si="109"/>
        <v/>
      </c>
      <c r="Q1454" s="49" t="str">
        <f t="shared" si="109"/>
        <v/>
      </c>
      <c r="R1454" s="50" t="str">
        <f t="shared" si="109"/>
        <v/>
      </c>
      <c r="S1454" s="10"/>
    </row>
    <row r="1455" spans="1:19" x14ac:dyDescent="0.25">
      <c r="A1455" s="10"/>
      <c r="B1455" s="4" t="str">
        <f>'CALC | Main Engine'!$B1455</f>
        <v/>
      </c>
      <c r="C1455" s="5" t="str">
        <f>'CALC | Main Engine'!$E1455</f>
        <v/>
      </c>
      <c r="D1455" s="27" t="str">
        <f>IF(ISBLANK('INPUT | Operations'!$C1460),"",'INPUT | Operations'!$C1459)</f>
        <v/>
      </c>
      <c r="E1455" s="32" t="str">
        <f>IF(ISBLANK('INPUT | Operations'!$C1460),"",'INPUT | Operations'!$C1460)</f>
        <v/>
      </c>
      <c r="F1455" s="123" t="str">
        <f t="shared" si="111"/>
        <v/>
      </c>
      <c r="G1455" s="49" t="str">
        <f t="shared" si="111"/>
        <v/>
      </c>
      <c r="H1455" s="49" t="str">
        <f t="shared" si="111"/>
        <v/>
      </c>
      <c r="I1455" s="49" t="str">
        <f t="shared" si="110"/>
        <v/>
      </c>
      <c r="J1455" s="49" t="str">
        <f t="shared" si="110"/>
        <v/>
      </c>
      <c r="K1455" s="50" t="str">
        <f t="shared" si="110"/>
        <v/>
      </c>
      <c r="L1455" s="49" t="str">
        <f t="shared" si="107"/>
        <v/>
      </c>
      <c r="M1455" s="49" t="str">
        <f t="shared" si="107"/>
        <v/>
      </c>
      <c r="N1455" s="49" t="str">
        <f t="shared" si="107"/>
        <v/>
      </c>
      <c r="O1455" s="49" t="str">
        <f t="shared" si="108"/>
        <v/>
      </c>
      <c r="P1455" s="49" t="str">
        <f t="shared" si="109"/>
        <v/>
      </c>
      <c r="Q1455" s="49" t="str">
        <f t="shared" si="109"/>
        <v/>
      </c>
      <c r="R1455" s="50" t="str">
        <f t="shared" si="109"/>
        <v/>
      </c>
      <c r="S1455" s="10"/>
    </row>
    <row r="1456" spans="1:19" x14ac:dyDescent="0.25">
      <c r="A1456" s="10"/>
      <c r="B1456" s="4" t="str">
        <f>'CALC | Main Engine'!$B1456</f>
        <v/>
      </c>
      <c r="C1456" s="5" t="str">
        <f>'CALC | Main Engine'!$E1456</f>
        <v/>
      </c>
      <c r="D1456" s="27" t="str">
        <f>IF(ISBLANK('INPUT | Operations'!$C1461),"",'INPUT | Operations'!$C1460)</f>
        <v/>
      </c>
      <c r="E1456" s="32" t="str">
        <f>IF(ISBLANK('INPUT | Operations'!$C1461),"",'INPUT | Operations'!$C1461)</f>
        <v/>
      </c>
      <c r="F1456" s="123" t="str">
        <f t="shared" si="111"/>
        <v/>
      </c>
      <c r="G1456" s="49" t="str">
        <f t="shared" si="111"/>
        <v/>
      </c>
      <c r="H1456" s="49" t="str">
        <f t="shared" si="111"/>
        <v/>
      </c>
      <c r="I1456" s="49" t="str">
        <f t="shared" si="110"/>
        <v/>
      </c>
      <c r="J1456" s="49" t="str">
        <f t="shared" si="110"/>
        <v/>
      </c>
      <c r="K1456" s="50" t="str">
        <f t="shared" si="110"/>
        <v/>
      </c>
      <c r="L1456" s="49" t="str">
        <f t="shared" si="107"/>
        <v/>
      </c>
      <c r="M1456" s="49" t="str">
        <f t="shared" si="107"/>
        <v/>
      </c>
      <c r="N1456" s="49" t="str">
        <f t="shared" si="107"/>
        <v/>
      </c>
      <c r="O1456" s="49" t="str">
        <f t="shared" si="108"/>
        <v/>
      </c>
      <c r="P1456" s="49" t="str">
        <f t="shared" si="109"/>
        <v/>
      </c>
      <c r="Q1456" s="49" t="str">
        <f t="shared" si="109"/>
        <v/>
      </c>
      <c r="R1456" s="50" t="str">
        <f t="shared" si="109"/>
        <v/>
      </c>
      <c r="S1456" s="10"/>
    </row>
    <row r="1457" spans="1:19" x14ac:dyDescent="0.25">
      <c r="A1457" s="10"/>
      <c r="B1457" s="4" t="str">
        <f>'CALC | Main Engine'!$B1457</f>
        <v/>
      </c>
      <c r="C1457" s="5" t="str">
        <f>'CALC | Main Engine'!$E1457</f>
        <v/>
      </c>
      <c r="D1457" s="27" t="str">
        <f>IF(ISBLANK('INPUT | Operations'!$C1462),"",'INPUT | Operations'!$C1461)</f>
        <v/>
      </c>
      <c r="E1457" s="32" t="str">
        <f>IF(ISBLANK('INPUT | Operations'!$C1462),"",'INPUT | Operations'!$C1462)</f>
        <v/>
      </c>
      <c r="F1457" s="123" t="str">
        <f t="shared" si="111"/>
        <v/>
      </c>
      <c r="G1457" s="49" t="str">
        <f t="shared" si="111"/>
        <v/>
      </c>
      <c r="H1457" s="49" t="str">
        <f t="shared" si="111"/>
        <v/>
      </c>
      <c r="I1457" s="49" t="str">
        <f t="shared" si="110"/>
        <v/>
      </c>
      <c r="J1457" s="49" t="str">
        <f t="shared" si="110"/>
        <v/>
      </c>
      <c r="K1457" s="50" t="str">
        <f t="shared" si="110"/>
        <v/>
      </c>
      <c r="L1457" s="49" t="str">
        <f t="shared" si="107"/>
        <v/>
      </c>
      <c r="M1457" s="49" t="str">
        <f t="shared" si="107"/>
        <v/>
      </c>
      <c r="N1457" s="49" t="str">
        <f t="shared" si="107"/>
        <v/>
      </c>
      <c r="O1457" s="49" t="str">
        <f t="shared" si="108"/>
        <v/>
      </c>
      <c r="P1457" s="49" t="str">
        <f t="shared" si="109"/>
        <v/>
      </c>
      <c r="Q1457" s="49" t="str">
        <f t="shared" si="109"/>
        <v/>
      </c>
      <c r="R1457" s="50" t="str">
        <f t="shared" si="109"/>
        <v/>
      </c>
      <c r="S1457" s="10"/>
    </row>
    <row r="1458" spans="1:19" x14ac:dyDescent="0.25">
      <c r="A1458" s="10"/>
      <c r="B1458" s="4" t="str">
        <f>'CALC | Main Engine'!$B1458</f>
        <v/>
      </c>
      <c r="C1458" s="5" t="str">
        <f>'CALC | Main Engine'!$E1458</f>
        <v/>
      </c>
      <c r="D1458" s="27" t="str">
        <f>IF(ISBLANK('INPUT | Operations'!$C1463),"",'INPUT | Operations'!$C1462)</f>
        <v/>
      </c>
      <c r="E1458" s="32" t="str">
        <f>IF(ISBLANK('INPUT | Operations'!$C1463),"",'INPUT | Operations'!$C1463)</f>
        <v/>
      </c>
      <c r="F1458" s="123" t="str">
        <f t="shared" si="111"/>
        <v/>
      </c>
      <c r="G1458" s="49" t="str">
        <f t="shared" si="111"/>
        <v/>
      </c>
      <c r="H1458" s="49" t="str">
        <f t="shared" si="111"/>
        <v/>
      </c>
      <c r="I1458" s="49" t="str">
        <f t="shared" si="110"/>
        <v/>
      </c>
      <c r="J1458" s="49" t="str">
        <f t="shared" si="110"/>
        <v/>
      </c>
      <c r="K1458" s="50" t="str">
        <f t="shared" si="110"/>
        <v/>
      </c>
      <c r="L1458" s="49" t="str">
        <f t="shared" si="107"/>
        <v/>
      </c>
      <c r="M1458" s="49" t="str">
        <f t="shared" si="107"/>
        <v/>
      </c>
      <c r="N1458" s="49" t="str">
        <f t="shared" si="107"/>
        <v/>
      </c>
      <c r="O1458" s="49" t="str">
        <f t="shared" si="108"/>
        <v/>
      </c>
      <c r="P1458" s="49" t="str">
        <f t="shared" si="109"/>
        <v/>
      </c>
      <c r="Q1458" s="49" t="str">
        <f t="shared" si="109"/>
        <v/>
      </c>
      <c r="R1458" s="50" t="str">
        <f t="shared" si="109"/>
        <v/>
      </c>
      <c r="S1458" s="10"/>
    </row>
    <row r="1459" spans="1:19" x14ac:dyDescent="0.25">
      <c r="A1459" s="10"/>
      <c r="B1459" s="4" t="str">
        <f>'CALC | Main Engine'!$B1459</f>
        <v/>
      </c>
      <c r="C1459" s="5" t="str">
        <f>'CALC | Main Engine'!$E1459</f>
        <v/>
      </c>
      <c r="D1459" s="27" t="str">
        <f>IF(ISBLANK('INPUT | Operations'!$C1464),"",'INPUT | Operations'!$C1463)</f>
        <v/>
      </c>
      <c r="E1459" s="32" t="str">
        <f>IF(ISBLANK('INPUT | Operations'!$C1464),"",'INPUT | Operations'!$C1464)</f>
        <v/>
      </c>
      <c r="F1459" s="123" t="str">
        <f t="shared" si="111"/>
        <v/>
      </c>
      <c r="G1459" s="49" t="str">
        <f t="shared" si="111"/>
        <v/>
      </c>
      <c r="H1459" s="49" t="str">
        <f t="shared" si="111"/>
        <v/>
      </c>
      <c r="I1459" s="49" t="str">
        <f t="shared" si="110"/>
        <v/>
      </c>
      <c r="J1459" s="49" t="str">
        <f t="shared" si="110"/>
        <v/>
      </c>
      <c r="K1459" s="50" t="str">
        <f t="shared" si="110"/>
        <v/>
      </c>
      <c r="L1459" s="49" t="str">
        <f t="shared" si="107"/>
        <v/>
      </c>
      <c r="M1459" s="49" t="str">
        <f t="shared" si="107"/>
        <v/>
      </c>
      <c r="N1459" s="49" t="str">
        <f t="shared" si="107"/>
        <v/>
      </c>
      <c r="O1459" s="49" t="str">
        <f t="shared" si="108"/>
        <v/>
      </c>
      <c r="P1459" s="49" t="str">
        <f t="shared" si="109"/>
        <v/>
      </c>
      <c r="Q1459" s="49" t="str">
        <f t="shared" si="109"/>
        <v/>
      </c>
      <c r="R1459" s="50" t="str">
        <f t="shared" si="109"/>
        <v/>
      </c>
      <c r="S1459" s="10"/>
    </row>
    <row r="1460" spans="1:19" x14ac:dyDescent="0.25">
      <c r="A1460" s="10"/>
      <c r="B1460" s="4" t="str">
        <f>'CALC | Main Engine'!$B1460</f>
        <v/>
      </c>
      <c r="C1460" s="5" t="str">
        <f>'CALC | Main Engine'!$E1460</f>
        <v/>
      </c>
      <c r="D1460" s="27" t="str">
        <f>IF(ISBLANK('INPUT | Operations'!$C1465),"",'INPUT | Operations'!$C1464)</f>
        <v/>
      </c>
      <c r="E1460" s="32" t="str">
        <f>IF(ISBLANK('INPUT | Operations'!$C1465),"",'INPUT | Operations'!$C1465)</f>
        <v/>
      </c>
      <c r="F1460" s="123" t="str">
        <f t="shared" si="111"/>
        <v/>
      </c>
      <c r="G1460" s="49" t="str">
        <f t="shared" si="111"/>
        <v/>
      </c>
      <c r="H1460" s="49" t="str">
        <f t="shared" si="111"/>
        <v/>
      </c>
      <c r="I1460" s="49" t="str">
        <f t="shared" si="110"/>
        <v/>
      </c>
      <c r="J1460" s="49" t="str">
        <f t="shared" si="110"/>
        <v/>
      </c>
      <c r="K1460" s="50" t="str">
        <f t="shared" si="110"/>
        <v/>
      </c>
      <c r="L1460" s="49" t="str">
        <f t="shared" si="107"/>
        <v/>
      </c>
      <c r="M1460" s="49" t="str">
        <f t="shared" si="107"/>
        <v/>
      </c>
      <c r="N1460" s="49" t="str">
        <f t="shared" si="107"/>
        <v/>
      </c>
      <c r="O1460" s="49" t="str">
        <f t="shared" si="108"/>
        <v/>
      </c>
      <c r="P1460" s="49" t="str">
        <f t="shared" si="109"/>
        <v/>
      </c>
      <c r="Q1460" s="49" t="str">
        <f t="shared" si="109"/>
        <v/>
      </c>
      <c r="R1460" s="50" t="str">
        <f t="shared" si="109"/>
        <v/>
      </c>
      <c r="S1460" s="10"/>
    </row>
    <row r="1461" spans="1:19" x14ac:dyDescent="0.25">
      <c r="A1461" s="10"/>
      <c r="B1461" s="4" t="str">
        <f>'CALC | Main Engine'!$B1461</f>
        <v/>
      </c>
      <c r="C1461" s="5" t="str">
        <f>'CALC | Main Engine'!$E1461</f>
        <v/>
      </c>
      <c r="D1461" s="27" t="str">
        <f>IF(ISBLANK('INPUT | Operations'!$C1466),"",'INPUT | Operations'!$C1465)</f>
        <v/>
      </c>
      <c r="E1461" s="32" t="str">
        <f>IF(ISBLANK('INPUT | Operations'!$C1466),"",'INPUT | Operations'!$C1466)</f>
        <v/>
      </c>
      <c r="F1461" s="123" t="str">
        <f t="shared" si="111"/>
        <v/>
      </c>
      <c r="G1461" s="49" t="str">
        <f t="shared" si="111"/>
        <v/>
      </c>
      <c r="H1461" s="49" t="str">
        <f t="shared" si="111"/>
        <v/>
      </c>
      <c r="I1461" s="49" t="str">
        <f t="shared" si="110"/>
        <v/>
      </c>
      <c r="J1461" s="49" t="str">
        <f t="shared" si="110"/>
        <v/>
      </c>
      <c r="K1461" s="50" t="str">
        <f t="shared" si="110"/>
        <v/>
      </c>
      <c r="L1461" s="49" t="str">
        <f t="shared" si="107"/>
        <v/>
      </c>
      <c r="M1461" s="49" t="str">
        <f t="shared" si="107"/>
        <v/>
      </c>
      <c r="N1461" s="49" t="str">
        <f t="shared" si="107"/>
        <v/>
      </c>
      <c r="O1461" s="49" t="str">
        <f t="shared" si="108"/>
        <v/>
      </c>
      <c r="P1461" s="49" t="str">
        <f t="shared" si="109"/>
        <v/>
      </c>
      <c r="Q1461" s="49" t="str">
        <f t="shared" si="109"/>
        <v/>
      </c>
      <c r="R1461" s="50" t="str">
        <f t="shared" si="109"/>
        <v/>
      </c>
      <c r="S1461" s="10"/>
    </row>
    <row r="1462" spans="1:19" x14ac:dyDescent="0.25">
      <c r="A1462" s="10"/>
      <c r="B1462" s="4" t="str">
        <f>'CALC | Main Engine'!$B1462</f>
        <v/>
      </c>
      <c r="C1462" s="5" t="str">
        <f>'CALC | Main Engine'!$E1462</f>
        <v/>
      </c>
      <c r="D1462" s="27" t="str">
        <f>IF(ISBLANK('INPUT | Operations'!$C1467),"",'INPUT | Operations'!$C1466)</f>
        <v/>
      </c>
      <c r="E1462" s="32" t="str">
        <f>IF(ISBLANK('INPUT | Operations'!$C1467),"",'INPUT | Operations'!$C1467)</f>
        <v/>
      </c>
      <c r="F1462" s="123" t="str">
        <f t="shared" si="111"/>
        <v/>
      </c>
      <c r="G1462" s="49" t="str">
        <f t="shared" si="111"/>
        <v/>
      </c>
      <c r="H1462" s="49" t="str">
        <f t="shared" si="111"/>
        <v/>
      </c>
      <c r="I1462" s="49" t="str">
        <f t="shared" si="110"/>
        <v/>
      </c>
      <c r="J1462" s="49" t="str">
        <f t="shared" si="110"/>
        <v/>
      </c>
      <c r="K1462" s="50" t="str">
        <f t="shared" si="110"/>
        <v/>
      </c>
      <c r="L1462" s="49" t="str">
        <f t="shared" si="107"/>
        <v/>
      </c>
      <c r="M1462" s="49" t="str">
        <f t="shared" si="107"/>
        <v/>
      </c>
      <c r="N1462" s="49" t="str">
        <f t="shared" si="107"/>
        <v/>
      </c>
      <c r="O1462" s="49" t="str">
        <f t="shared" si="108"/>
        <v/>
      </c>
      <c r="P1462" s="49" t="str">
        <f t="shared" si="109"/>
        <v/>
      </c>
      <c r="Q1462" s="49" t="str">
        <f t="shared" si="109"/>
        <v/>
      </c>
      <c r="R1462" s="50" t="str">
        <f t="shared" si="109"/>
        <v/>
      </c>
      <c r="S1462" s="10"/>
    </row>
    <row r="1463" spans="1:19" x14ac:dyDescent="0.25">
      <c r="A1463" s="10"/>
      <c r="B1463" s="4" t="str">
        <f>'CALC | Main Engine'!$B1463</f>
        <v/>
      </c>
      <c r="C1463" s="5" t="str">
        <f>'CALC | Main Engine'!$E1463</f>
        <v/>
      </c>
      <c r="D1463" s="27" t="str">
        <f>IF(ISBLANK('INPUT | Operations'!$C1468),"",'INPUT | Operations'!$C1467)</f>
        <v/>
      </c>
      <c r="E1463" s="32" t="str">
        <f>IF(ISBLANK('INPUT | Operations'!$C1468),"",'INPUT | Operations'!$C1468)</f>
        <v/>
      </c>
      <c r="F1463" s="123" t="str">
        <f t="shared" si="111"/>
        <v/>
      </c>
      <c r="G1463" s="49" t="str">
        <f t="shared" si="111"/>
        <v/>
      </c>
      <c r="H1463" s="49" t="str">
        <f t="shared" si="111"/>
        <v/>
      </c>
      <c r="I1463" s="49" t="str">
        <f t="shared" si="110"/>
        <v/>
      </c>
      <c r="J1463" s="49" t="str">
        <f t="shared" si="110"/>
        <v/>
      </c>
      <c r="K1463" s="50" t="str">
        <f t="shared" si="110"/>
        <v/>
      </c>
      <c r="L1463" s="49" t="str">
        <f t="shared" si="107"/>
        <v/>
      </c>
      <c r="M1463" s="49" t="str">
        <f t="shared" si="107"/>
        <v/>
      </c>
      <c r="N1463" s="49" t="str">
        <f t="shared" si="107"/>
        <v/>
      </c>
      <c r="O1463" s="49" t="str">
        <f t="shared" si="108"/>
        <v/>
      </c>
      <c r="P1463" s="49" t="str">
        <f t="shared" si="109"/>
        <v/>
      </c>
      <c r="Q1463" s="49" t="str">
        <f t="shared" si="109"/>
        <v/>
      </c>
      <c r="R1463" s="50" t="str">
        <f t="shared" si="109"/>
        <v/>
      </c>
      <c r="S1463" s="10"/>
    </row>
    <row r="1464" spans="1:19" x14ac:dyDescent="0.25">
      <c r="A1464" s="10"/>
      <c r="B1464" s="4" t="str">
        <f>'CALC | Main Engine'!$B1464</f>
        <v/>
      </c>
      <c r="C1464" s="5" t="str">
        <f>'CALC | Main Engine'!$E1464</f>
        <v/>
      </c>
      <c r="D1464" s="27" t="str">
        <f>IF(ISBLANK('INPUT | Operations'!$C1469),"",'INPUT | Operations'!$C1468)</f>
        <v/>
      </c>
      <c r="E1464" s="32" t="str">
        <f>IF(ISBLANK('INPUT | Operations'!$C1469),"",'INPUT | Operations'!$C1469)</f>
        <v/>
      </c>
      <c r="F1464" s="123" t="str">
        <f t="shared" si="111"/>
        <v/>
      </c>
      <c r="G1464" s="49" t="str">
        <f t="shared" si="111"/>
        <v/>
      </c>
      <c r="H1464" s="49" t="str">
        <f t="shared" si="111"/>
        <v/>
      </c>
      <c r="I1464" s="49" t="str">
        <f t="shared" si="110"/>
        <v/>
      </c>
      <c r="J1464" s="49" t="str">
        <f t="shared" si="110"/>
        <v/>
      </c>
      <c r="K1464" s="50" t="str">
        <f t="shared" si="110"/>
        <v/>
      </c>
      <c r="L1464" s="49" t="str">
        <f t="shared" si="107"/>
        <v/>
      </c>
      <c r="M1464" s="49" t="str">
        <f t="shared" si="107"/>
        <v/>
      </c>
      <c r="N1464" s="49" t="str">
        <f t="shared" si="107"/>
        <v/>
      </c>
      <c r="O1464" s="49" t="str">
        <f t="shared" si="108"/>
        <v/>
      </c>
      <c r="P1464" s="49" t="str">
        <f t="shared" si="109"/>
        <v/>
      </c>
      <c r="Q1464" s="49" t="str">
        <f t="shared" si="109"/>
        <v/>
      </c>
      <c r="R1464" s="50" t="str">
        <f t="shared" si="109"/>
        <v/>
      </c>
      <c r="S1464" s="10"/>
    </row>
    <row r="1465" spans="1:19" x14ac:dyDescent="0.25">
      <c r="A1465" s="10"/>
      <c r="B1465" s="4" t="str">
        <f>'CALC | Main Engine'!$B1465</f>
        <v/>
      </c>
      <c r="C1465" s="5" t="str">
        <f>'CALC | Main Engine'!$E1465</f>
        <v/>
      </c>
      <c r="D1465" s="27" t="str">
        <f>IF(ISBLANK('INPUT | Operations'!$C1470),"",'INPUT | Operations'!$C1469)</f>
        <v/>
      </c>
      <c r="E1465" s="32" t="str">
        <f>IF(ISBLANK('INPUT | Operations'!$C1470),"",'INPUT | Operations'!$C1470)</f>
        <v/>
      </c>
      <c r="F1465" s="123" t="str">
        <f t="shared" si="111"/>
        <v/>
      </c>
      <c r="G1465" s="49" t="str">
        <f t="shared" si="111"/>
        <v/>
      </c>
      <c r="H1465" s="49" t="str">
        <f t="shared" si="111"/>
        <v/>
      </c>
      <c r="I1465" s="49" t="str">
        <f t="shared" si="110"/>
        <v/>
      </c>
      <c r="J1465" s="49" t="str">
        <f t="shared" si="110"/>
        <v/>
      </c>
      <c r="K1465" s="50" t="str">
        <f t="shared" si="110"/>
        <v/>
      </c>
      <c r="L1465" s="49" t="str">
        <f t="shared" si="107"/>
        <v/>
      </c>
      <c r="M1465" s="49" t="str">
        <f t="shared" si="107"/>
        <v/>
      </c>
      <c r="N1465" s="49" t="str">
        <f t="shared" si="107"/>
        <v/>
      </c>
      <c r="O1465" s="49" t="str">
        <f t="shared" si="108"/>
        <v/>
      </c>
      <c r="P1465" s="49" t="str">
        <f t="shared" si="109"/>
        <v/>
      </c>
      <c r="Q1465" s="49" t="str">
        <f t="shared" si="109"/>
        <v/>
      </c>
      <c r="R1465" s="50" t="str">
        <f t="shared" si="109"/>
        <v/>
      </c>
      <c r="S1465" s="10"/>
    </row>
    <row r="1466" spans="1:19" x14ac:dyDescent="0.25">
      <c r="A1466" s="10"/>
      <c r="B1466" s="4" t="str">
        <f>'CALC | Main Engine'!$B1466</f>
        <v/>
      </c>
      <c r="C1466" s="5" t="str">
        <f>'CALC | Main Engine'!$E1466</f>
        <v/>
      </c>
      <c r="D1466" s="27" t="str">
        <f>IF(ISBLANK('INPUT | Operations'!$C1471),"",'INPUT | Operations'!$C1470)</f>
        <v/>
      </c>
      <c r="E1466" s="32" t="str">
        <f>IF(ISBLANK('INPUT | Operations'!$C1471),"",'INPUT | Operations'!$C1471)</f>
        <v/>
      </c>
      <c r="F1466" s="123" t="str">
        <f t="shared" si="111"/>
        <v/>
      </c>
      <c r="G1466" s="49" t="str">
        <f t="shared" si="111"/>
        <v/>
      </c>
      <c r="H1466" s="49" t="str">
        <f t="shared" si="111"/>
        <v/>
      </c>
      <c r="I1466" s="49" t="str">
        <f t="shared" si="110"/>
        <v/>
      </c>
      <c r="J1466" s="49" t="str">
        <f t="shared" si="110"/>
        <v/>
      </c>
      <c r="K1466" s="50" t="str">
        <f t="shared" si="110"/>
        <v/>
      </c>
      <c r="L1466" s="49" t="str">
        <f t="shared" si="107"/>
        <v/>
      </c>
      <c r="M1466" s="49" t="str">
        <f t="shared" si="107"/>
        <v/>
      </c>
      <c r="N1466" s="49" t="str">
        <f t="shared" si="107"/>
        <v/>
      </c>
      <c r="O1466" s="49" t="str">
        <f t="shared" si="108"/>
        <v/>
      </c>
      <c r="P1466" s="49" t="str">
        <f t="shared" si="109"/>
        <v/>
      </c>
      <c r="Q1466" s="49" t="str">
        <f t="shared" si="109"/>
        <v/>
      </c>
      <c r="R1466" s="50" t="str">
        <f t="shared" si="109"/>
        <v/>
      </c>
      <c r="S1466" s="10"/>
    </row>
    <row r="1467" spans="1:19" x14ac:dyDescent="0.25">
      <c r="A1467" s="10"/>
      <c r="B1467" s="4" t="str">
        <f>'CALC | Main Engine'!$B1467</f>
        <v/>
      </c>
      <c r="C1467" s="5" t="str">
        <f>'CALC | Main Engine'!$E1467</f>
        <v/>
      </c>
      <c r="D1467" s="27" t="str">
        <f>IF(ISBLANK('INPUT | Operations'!$C1472),"",'INPUT | Operations'!$C1471)</f>
        <v/>
      </c>
      <c r="E1467" s="32" t="str">
        <f>IF(ISBLANK('INPUT | Operations'!$C1472),"",'INPUT | Operations'!$C1472)</f>
        <v/>
      </c>
      <c r="F1467" s="123" t="str">
        <f t="shared" si="111"/>
        <v/>
      </c>
      <c r="G1467" s="49" t="str">
        <f t="shared" si="111"/>
        <v/>
      </c>
      <c r="H1467" s="49" t="str">
        <f t="shared" si="111"/>
        <v/>
      </c>
      <c r="I1467" s="49" t="str">
        <f t="shared" si="110"/>
        <v/>
      </c>
      <c r="J1467" s="49" t="str">
        <f t="shared" si="110"/>
        <v/>
      </c>
      <c r="K1467" s="50" t="str">
        <f t="shared" si="110"/>
        <v/>
      </c>
      <c r="L1467" s="49" t="str">
        <f t="shared" si="107"/>
        <v/>
      </c>
      <c r="M1467" s="49" t="str">
        <f t="shared" si="107"/>
        <v/>
      </c>
      <c r="N1467" s="49" t="str">
        <f t="shared" si="107"/>
        <v/>
      </c>
      <c r="O1467" s="49" t="str">
        <f t="shared" si="108"/>
        <v/>
      </c>
      <c r="P1467" s="49" t="str">
        <f t="shared" si="109"/>
        <v/>
      </c>
      <c r="Q1467" s="49" t="str">
        <f t="shared" si="109"/>
        <v/>
      </c>
      <c r="R1467" s="50" t="str">
        <f t="shared" si="109"/>
        <v/>
      </c>
      <c r="S1467" s="10"/>
    </row>
    <row r="1468" spans="1:19" x14ac:dyDescent="0.25">
      <c r="A1468" s="10"/>
      <c r="B1468" s="4" t="str">
        <f>'CALC | Main Engine'!$B1468</f>
        <v/>
      </c>
      <c r="C1468" s="5" t="str">
        <f>'CALC | Main Engine'!$E1468</f>
        <v/>
      </c>
      <c r="D1468" s="27" t="str">
        <f>IF(ISBLANK('INPUT | Operations'!$C1473),"",'INPUT | Operations'!$C1472)</f>
        <v/>
      </c>
      <c r="E1468" s="32" t="str">
        <f>IF(ISBLANK('INPUT | Operations'!$C1473),"",'INPUT | Operations'!$C1473)</f>
        <v/>
      </c>
      <c r="F1468" s="123" t="str">
        <f t="shared" si="111"/>
        <v/>
      </c>
      <c r="G1468" s="49" t="str">
        <f t="shared" si="111"/>
        <v/>
      </c>
      <c r="H1468" s="49" t="str">
        <f t="shared" si="111"/>
        <v/>
      </c>
      <c r="I1468" s="49" t="str">
        <f t="shared" si="110"/>
        <v/>
      </c>
      <c r="J1468" s="49" t="str">
        <f t="shared" si="110"/>
        <v/>
      </c>
      <c r="K1468" s="50" t="str">
        <f t="shared" si="110"/>
        <v/>
      </c>
      <c r="L1468" s="49" t="str">
        <f t="shared" si="107"/>
        <v/>
      </c>
      <c r="M1468" s="49" t="str">
        <f t="shared" si="107"/>
        <v/>
      </c>
      <c r="N1468" s="49" t="str">
        <f t="shared" si="107"/>
        <v/>
      </c>
      <c r="O1468" s="49" t="str">
        <f t="shared" si="108"/>
        <v/>
      </c>
      <c r="P1468" s="49" t="str">
        <f t="shared" si="109"/>
        <v/>
      </c>
      <c r="Q1468" s="49" t="str">
        <f t="shared" si="109"/>
        <v/>
      </c>
      <c r="R1468" s="50" t="str">
        <f t="shared" si="109"/>
        <v/>
      </c>
      <c r="S1468" s="10"/>
    </row>
    <row r="1469" spans="1:19" x14ac:dyDescent="0.25">
      <c r="A1469" s="10"/>
      <c r="B1469" s="4" t="str">
        <f>'CALC | Main Engine'!$B1469</f>
        <v/>
      </c>
      <c r="C1469" s="5" t="str">
        <f>'CALC | Main Engine'!$E1469</f>
        <v/>
      </c>
      <c r="D1469" s="27" t="str">
        <f>IF(ISBLANK('INPUT | Operations'!$C1474),"",'INPUT | Operations'!$C1473)</f>
        <v/>
      </c>
      <c r="E1469" s="32" t="str">
        <f>IF(ISBLANK('INPUT | Operations'!$C1474),"",'INPUT | Operations'!$C1474)</f>
        <v/>
      </c>
      <c r="F1469" s="123" t="str">
        <f t="shared" si="111"/>
        <v/>
      </c>
      <c r="G1469" s="49" t="str">
        <f t="shared" si="111"/>
        <v/>
      </c>
      <c r="H1469" s="49" t="str">
        <f t="shared" si="111"/>
        <v/>
      </c>
      <c r="I1469" s="49" t="str">
        <f t="shared" si="110"/>
        <v/>
      </c>
      <c r="J1469" s="49" t="str">
        <f t="shared" si="110"/>
        <v/>
      </c>
      <c r="K1469" s="50" t="str">
        <f t="shared" si="110"/>
        <v/>
      </c>
      <c r="L1469" s="49" t="str">
        <f t="shared" si="107"/>
        <v/>
      </c>
      <c r="M1469" s="49" t="str">
        <f t="shared" si="107"/>
        <v/>
      </c>
      <c r="N1469" s="49" t="str">
        <f t="shared" si="107"/>
        <v/>
      </c>
      <c r="O1469" s="49" t="str">
        <f t="shared" si="108"/>
        <v/>
      </c>
      <c r="P1469" s="49" t="str">
        <f t="shared" si="109"/>
        <v/>
      </c>
      <c r="Q1469" s="49" t="str">
        <f t="shared" si="109"/>
        <v/>
      </c>
      <c r="R1469" s="50" t="str">
        <f t="shared" si="109"/>
        <v/>
      </c>
      <c r="S1469" s="10"/>
    </row>
    <row r="1470" spans="1:19" x14ac:dyDescent="0.25">
      <c r="A1470" s="10"/>
      <c r="B1470" s="4" t="str">
        <f>'CALC | Main Engine'!$B1470</f>
        <v/>
      </c>
      <c r="C1470" s="5" t="str">
        <f>'CALC | Main Engine'!$E1470</f>
        <v/>
      </c>
      <c r="D1470" s="27" t="str">
        <f>IF(ISBLANK('INPUT | Operations'!$C1475),"",'INPUT | Operations'!$C1474)</f>
        <v/>
      </c>
      <c r="E1470" s="32" t="str">
        <f>IF(ISBLANK('INPUT | Operations'!$C1475),"",'INPUT | Operations'!$C1475)</f>
        <v/>
      </c>
      <c r="F1470" s="123" t="str">
        <f t="shared" si="111"/>
        <v/>
      </c>
      <c r="G1470" s="49" t="str">
        <f t="shared" si="111"/>
        <v/>
      </c>
      <c r="H1470" s="49" t="str">
        <f t="shared" si="111"/>
        <v/>
      </c>
      <c r="I1470" s="49" t="str">
        <f t="shared" si="110"/>
        <v/>
      </c>
      <c r="J1470" s="49" t="str">
        <f t="shared" si="110"/>
        <v/>
      </c>
      <c r="K1470" s="50" t="str">
        <f t="shared" si="110"/>
        <v/>
      </c>
      <c r="L1470" s="49" t="str">
        <f t="shared" si="107"/>
        <v/>
      </c>
      <c r="M1470" s="49" t="str">
        <f t="shared" si="107"/>
        <v/>
      </c>
      <c r="N1470" s="49" t="str">
        <f t="shared" si="107"/>
        <v/>
      </c>
      <c r="O1470" s="49" t="str">
        <f t="shared" si="108"/>
        <v/>
      </c>
      <c r="P1470" s="49" t="str">
        <f t="shared" si="109"/>
        <v/>
      </c>
      <c r="Q1470" s="49" t="str">
        <f t="shared" si="109"/>
        <v/>
      </c>
      <c r="R1470" s="50" t="str">
        <f t="shared" si="109"/>
        <v/>
      </c>
      <c r="S1470" s="10"/>
    </row>
    <row r="1471" spans="1:19" x14ac:dyDescent="0.25">
      <c r="A1471" s="10"/>
      <c r="B1471" s="4" t="str">
        <f>'CALC | Main Engine'!$B1471</f>
        <v/>
      </c>
      <c r="C1471" s="5" t="str">
        <f>'CALC | Main Engine'!$E1471</f>
        <v/>
      </c>
      <c r="D1471" s="27" t="str">
        <f>IF(ISBLANK('INPUT | Operations'!$C1476),"",'INPUT | Operations'!$C1475)</f>
        <v/>
      </c>
      <c r="E1471" s="32" t="str">
        <f>IF(ISBLANK('INPUT | Operations'!$C1476),"",'INPUT | Operations'!$C1476)</f>
        <v/>
      </c>
      <c r="F1471" s="123" t="str">
        <f t="shared" si="111"/>
        <v/>
      </c>
      <c r="G1471" s="49" t="str">
        <f t="shared" si="111"/>
        <v/>
      </c>
      <c r="H1471" s="49" t="str">
        <f t="shared" si="111"/>
        <v/>
      </c>
      <c r="I1471" s="49" t="str">
        <f t="shared" si="110"/>
        <v/>
      </c>
      <c r="J1471" s="49" t="str">
        <f t="shared" si="110"/>
        <v/>
      </c>
      <c r="K1471" s="50" t="str">
        <f t="shared" si="110"/>
        <v/>
      </c>
      <c r="L1471" s="49" t="str">
        <f t="shared" si="107"/>
        <v/>
      </c>
      <c r="M1471" s="49" t="str">
        <f t="shared" si="107"/>
        <v/>
      </c>
      <c r="N1471" s="49" t="str">
        <f t="shared" si="107"/>
        <v/>
      </c>
      <c r="O1471" s="49" t="str">
        <f t="shared" si="108"/>
        <v/>
      </c>
      <c r="P1471" s="49" t="str">
        <f t="shared" si="109"/>
        <v/>
      </c>
      <c r="Q1471" s="49" t="str">
        <f t="shared" si="109"/>
        <v/>
      </c>
      <c r="R1471" s="50" t="str">
        <f t="shared" si="109"/>
        <v/>
      </c>
      <c r="S1471" s="10"/>
    </row>
    <row r="1472" spans="1:19" x14ac:dyDescent="0.25">
      <c r="A1472" s="10"/>
      <c r="B1472" s="4" t="str">
        <f>'CALC | Main Engine'!$B1472</f>
        <v/>
      </c>
      <c r="C1472" s="5" t="str">
        <f>'CALC | Main Engine'!$E1472</f>
        <v/>
      </c>
      <c r="D1472" s="27" t="str">
        <f>IF(ISBLANK('INPUT | Operations'!$C1477),"",'INPUT | Operations'!$C1476)</f>
        <v/>
      </c>
      <c r="E1472" s="32" t="str">
        <f>IF(ISBLANK('INPUT | Operations'!$C1477),"",'INPUT | Operations'!$C1477)</f>
        <v/>
      </c>
      <c r="F1472" s="123" t="str">
        <f t="shared" si="111"/>
        <v/>
      </c>
      <c r="G1472" s="49" t="str">
        <f t="shared" si="111"/>
        <v/>
      </c>
      <c r="H1472" s="49" t="str">
        <f t="shared" si="111"/>
        <v/>
      </c>
      <c r="I1472" s="49" t="str">
        <f t="shared" si="110"/>
        <v/>
      </c>
      <c r="J1472" s="49" t="str">
        <f t="shared" si="110"/>
        <v/>
      </c>
      <c r="K1472" s="50" t="str">
        <f t="shared" si="110"/>
        <v/>
      </c>
      <c r="L1472" s="49" t="str">
        <f t="shared" si="107"/>
        <v/>
      </c>
      <c r="M1472" s="49" t="str">
        <f t="shared" si="107"/>
        <v/>
      </c>
      <c r="N1472" s="49" t="str">
        <f t="shared" si="107"/>
        <v/>
      </c>
      <c r="O1472" s="49" t="str">
        <f t="shared" si="108"/>
        <v/>
      </c>
      <c r="P1472" s="49" t="str">
        <f t="shared" si="109"/>
        <v/>
      </c>
      <c r="Q1472" s="49" t="str">
        <f t="shared" si="109"/>
        <v/>
      </c>
      <c r="R1472" s="50" t="str">
        <f t="shared" si="109"/>
        <v/>
      </c>
      <c r="S1472" s="10"/>
    </row>
    <row r="1473" spans="1:19" x14ac:dyDescent="0.25">
      <c r="A1473" s="10"/>
      <c r="B1473" s="4" t="str">
        <f>'CALC | Main Engine'!$B1473</f>
        <v/>
      </c>
      <c r="C1473" s="5" t="str">
        <f>'CALC | Main Engine'!$E1473</f>
        <v/>
      </c>
      <c r="D1473" s="27" t="str">
        <f>IF(ISBLANK('INPUT | Operations'!$C1478),"",'INPUT | Operations'!$C1477)</f>
        <v/>
      </c>
      <c r="E1473" s="32" t="str">
        <f>IF(ISBLANK('INPUT | Operations'!$C1478),"",'INPUT | Operations'!$C1478)</f>
        <v/>
      </c>
      <c r="F1473" s="123" t="str">
        <f t="shared" si="111"/>
        <v/>
      </c>
      <c r="G1473" s="49" t="str">
        <f t="shared" si="111"/>
        <v/>
      </c>
      <c r="H1473" s="49" t="str">
        <f t="shared" si="111"/>
        <v/>
      </c>
      <c r="I1473" s="49" t="str">
        <f t="shared" si="110"/>
        <v/>
      </c>
      <c r="J1473" s="49" t="str">
        <f t="shared" si="110"/>
        <v/>
      </c>
      <c r="K1473" s="50" t="str">
        <f t="shared" si="110"/>
        <v/>
      </c>
      <c r="L1473" s="49" t="str">
        <f t="shared" si="107"/>
        <v/>
      </c>
      <c r="M1473" s="49" t="str">
        <f t="shared" si="107"/>
        <v/>
      </c>
      <c r="N1473" s="49" t="str">
        <f t="shared" si="107"/>
        <v/>
      </c>
      <c r="O1473" s="49" t="str">
        <f t="shared" si="108"/>
        <v/>
      </c>
      <c r="P1473" s="49" t="str">
        <f t="shared" si="109"/>
        <v/>
      </c>
      <c r="Q1473" s="49" t="str">
        <f t="shared" si="109"/>
        <v/>
      </c>
      <c r="R1473" s="50" t="str">
        <f t="shared" si="109"/>
        <v/>
      </c>
      <c r="S1473" s="10"/>
    </row>
    <row r="1474" spans="1:19" x14ac:dyDescent="0.25">
      <c r="A1474" s="10"/>
      <c r="B1474" s="4" t="str">
        <f>'CALC | Main Engine'!$B1474</f>
        <v/>
      </c>
      <c r="C1474" s="5" t="str">
        <f>'CALC | Main Engine'!$E1474</f>
        <v/>
      </c>
      <c r="D1474" s="27" t="str">
        <f>IF(ISBLANK('INPUT | Operations'!$C1479),"",'INPUT | Operations'!$C1478)</f>
        <v/>
      </c>
      <c r="E1474" s="32" t="str">
        <f>IF(ISBLANK('INPUT | Operations'!$C1479),"",'INPUT | Operations'!$C1479)</f>
        <v/>
      </c>
      <c r="F1474" s="123" t="str">
        <f t="shared" si="111"/>
        <v/>
      </c>
      <c r="G1474" s="49" t="str">
        <f t="shared" si="111"/>
        <v/>
      </c>
      <c r="H1474" s="49" t="str">
        <f t="shared" si="111"/>
        <v/>
      </c>
      <c r="I1474" s="49" t="str">
        <f t="shared" si="110"/>
        <v/>
      </c>
      <c r="J1474" s="49" t="str">
        <f t="shared" si="110"/>
        <v/>
      </c>
      <c r="K1474" s="50" t="str">
        <f t="shared" si="110"/>
        <v/>
      </c>
      <c r="L1474" s="49" t="str">
        <f t="shared" si="107"/>
        <v/>
      </c>
      <c r="M1474" s="49" t="str">
        <f t="shared" si="107"/>
        <v/>
      </c>
      <c r="N1474" s="49" t="str">
        <f t="shared" si="107"/>
        <v/>
      </c>
      <c r="O1474" s="49" t="str">
        <f t="shared" si="108"/>
        <v/>
      </c>
      <c r="P1474" s="49" t="str">
        <f t="shared" si="109"/>
        <v/>
      </c>
      <c r="Q1474" s="49" t="str">
        <f t="shared" si="109"/>
        <v/>
      </c>
      <c r="R1474" s="50" t="str">
        <f t="shared" si="109"/>
        <v/>
      </c>
      <c r="S1474" s="10"/>
    </row>
    <row r="1475" spans="1:19" x14ac:dyDescent="0.25">
      <c r="A1475" s="10"/>
      <c r="B1475" s="4" t="str">
        <f>'CALC | Main Engine'!$B1475</f>
        <v/>
      </c>
      <c r="C1475" s="5" t="str">
        <f>'CALC | Main Engine'!$E1475</f>
        <v/>
      </c>
      <c r="D1475" s="27" t="str">
        <f>IF(ISBLANK('INPUT | Operations'!$C1480),"",'INPUT | Operations'!$C1479)</f>
        <v/>
      </c>
      <c r="E1475" s="32" t="str">
        <f>IF(ISBLANK('INPUT | Operations'!$C1480),"",'INPUT | Operations'!$C1480)</f>
        <v/>
      </c>
      <c r="F1475" s="123" t="str">
        <f t="shared" si="111"/>
        <v/>
      </c>
      <c r="G1475" s="49" t="str">
        <f t="shared" si="111"/>
        <v/>
      </c>
      <c r="H1475" s="49" t="str">
        <f t="shared" si="111"/>
        <v/>
      </c>
      <c r="I1475" s="49" t="str">
        <f t="shared" si="110"/>
        <v/>
      </c>
      <c r="J1475" s="49" t="str">
        <f t="shared" si="110"/>
        <v/>
      </c>
      <c r="K1475" s="50" t="str">
        <f t="shared" si="110"/>
        <v/>
      </c>
      <c r="L1475" s="49" t="str">
        <f t="shared" si="107"/>
        <v/>
      </c>
      <c r="M1475" s="49" t="str">
        <f t="shared" si="107"/>
        <v/>
      </c>
      <c r="N1475" s="49" t="str">
        <f t="shared" si="107"/>
        <v/>
      </c>
      <c r="O1475" s="49" t="str">
        <f t="shared" si="108"/>
        <v/>
      </c>
      <c r="P1475" s="49" t="str">
        <f t="shared" si="109"/>
        <v/>
      </c>
      <c r="Q1475" s="49" t="str">
        <f t="shared" si="109"/>
        <v/>
      </c>
      <c r="R1475" s="50" t="str">
        <f t="shared" si="109"/>
        <v/>
      </c>
      <c r="S1475" s="10"/>
    </row>
    <row r="1476" spans="1:19" x14ac:dyDescent="0.25">
      <c r="A1476" s="10"/>
      <c r="B1476" s="4" t="str">
        <f>'CALC | Main Engine'!$B1476</f>
        <v/>
      </c>
      <c r="C1476" s="5" t="str">
        <f>'CALC | Main Engine'!$E1476</f>
        <v/>
      </c>
      <c r="D1476" s="27" t="str">
        <f>IF(ISBLANK('INPUT | Operations'!$C1481),"",'INPUT | Operations'!$C1480)</f>
        <v/>
      </c>
      <c r="E1476" s="32" t="str">
        <f>IF(ISBLANK('INPUT | Operations'!$C1481),"",'INPUT | Operations'!$C1481)</f>
        <v/>
      </c>
      <c r="F1476" s="123" t="str">
        <f t="shared" si="111"/>
        <v/>
      </c>
      <c r="G1476" s="49" t="str">
        <f t="shared" si="111"/>
        <v/>
      </c>
      <c r="H1476" s="49" t="str">
        <f t="shared" si="111"/>
        <v/>
      </c>
      <c r="I1476" s="49" t="str">
        <f t="shared" si="110"/>
        <v/>
      </c>
      <c r="J1476" s="49" t="str">
        <f t="shared" si="110"/>
        <v/>
      </c>
      <c r="K1476" s="50" t="str">
        <f t="shared" si="110"/>
        <v/>
      </c>
      <c r="L1476" s="49" t="str">
        <f t="shared" si="107"/>
        <v/>
      </c>
      <c r="M1476" s="49" t="str">
        <f t="shared" si="107"/>
        <v/>
      </c>
      <c r="N1476" s="49" t="str">
        <f t="shared" si="107"/>
        <v/>
      </c>
      <c r="O1476" s="49" t="str">
        <f t="shared" si="108"/>
        <v/>
      </c>
      <c r="P1476" s="49" t="str">
        <f t="shared" si="109"/>
        <v/>
      </c>
      <c r="Q1476" s="49" t="str">
        <f t="shared" si="109"/>
        <v/>
      </c>
      <c r="R1476" s="50" t="str">
        <f t="shared" si="109"/>
        <v/>
      </c>
      <c r="S1476" s="10"/>
    </row>
    <row r="1477" spans="1:19" x14ac:dyDescent="0.25">
      <c r="A1477" s="10"/>
      <c r="B1477" s="4" t="str">
        <f>'CALC | Main Engine'!$B1477</f>
        <v/>
      </c>
      <c r="C1477" s="5" t="str">
        <f>'CALC | Main Engine'!$E1477</f>
        <v/>
      </c>
      <c r="D1477" s="27" t="str">
        <f>IF(ISBLANK('INPUT | Operations'!$C1482),"",'INPUT | Operations'!$C1481)</f>
        <v/>
      </c>
      <c r="E1477" s="32" t="str">
        <f>IF(ISBLANK('INPUT | Operations'!$C1482),"",'INPUT | Operations'!$C1482)</f>
        <v/>
      </c>
      <c r="F1477" s="123" t="str">
        <f t="shared" si="111"/>
        <v/>
      </c>
      <c r="G1477" s="49" t="str">
        <f t="shared" si="111"/>
        <v/>
      </c>
      <c r="H1477" s="49" t="str">
        <f t="shared" si="111"/>
        <v/>
      </c>
      <c r="I1477" s="49" t="str">
        <f t="shared" si="110"/>
        <v/>
      </c>
      <c r="J1477" s="49" t="str">
        <f t="shared" si="110"/>
        <v/>
      </c>
      <c r="K1477" s="50" t="str">
        <f t="shared" si="110"/>
        <v/>
      </c>
      <c r="L1477" s="49" t="str">
        <f t="shared" si="107"/>
        <v/>
      </c>
      <c r="M1477" s="49" t="str">
        <f t="shared" si="107"/>
        <v/>
      </c>
      <c r="N1477" s="49" t="str">
        <f t="shared" si="107"/>
        <v/>
      </c>
      <c r="O1477" s="49" t="str">
        <f t="shared" si="108"/>
        <v/>
      </c>
      <c r="P1477" s="49" t="str">
        <f t="shared" si="109"/>
        <v/>
      </c>
      <c r="Q1477" s="49" t="str">
        <f t="shared" si="109"/>
        <v/>
      </c>
      <c r="R1477" s="50" t="str">
        <f t="shared" si="109"/>
        <v/>
      </c>
      <c r="S1477" s="10"/>
    </row>
    <row r="1478" spans="1:19" x14ac:dyDescent="0.25">
      <c r="A1478" s="10"/>
      <c r="B1478" s="4" t="str">
        <f>'CALC | Main Engine'!$B1478</f>
        <v/>
      </c>
      <c r="C1478" s="5" t="str">
        <f>'CALC | Main Engine'!$E1478</f>
        <v/>
      </c>
      <c r="D1478" s="27" t="str">
        <f>IF(ISBLANK('INPUT | Operations'!$C1483),"",'INPUT | Operations'!$C1482)</f>
        <v/>
      </c>
      <c r="E1478" s="32" t="str">
        <f>IF(ISBLANK('INPUT | Operations'!$C1483),"",'INPUT | Operations'!$C1483)</f>
        <v/>
      </c>
      <c r="F1478" s="123" t="str">
        <f t="shared" si="111"/>
        <v/>
      </c>
      <c r="G1478" s="49" t="str">
        <f t="shared" si="111"/>
        <v/>
      </c>
      <c r="H1478" s="49" t="str">
        <f t="shared" si="111"/>
        <v/>
      </c>
      <c r="I1478" s="49" t="str">
        <f t="shared" si="110"/>
        <v/>
      </c>
      <c r="J1478" s="49" t="str">
        <f t="shared" si="110"/>
        <v/>
      </c>
      <c r="K1478" s="50" t="str">
        <f t="shared" si="110"/>
        <v/>
      </c>
      <c r="L1478" s="49" t="str">
        <f t="shared" si="107"/>
        <v/>
      </c>
      <c r="M1478" s="49" t="str">
        <f t="shared" si="107"/>
        <v/>
      </c>
      <c r="N1478" s="49" t="str">
        <f t="shared" si="107"/>
        <v/>
      </c>
      <c r="O1478" s="49" t="str">
        <f t="shared" si="108"/>
        <v/>
      </c>
      <c r="P1478" s="49" t="str">
        <f t="shared" si="109"/>
        <v/>
      </c>
      <c r="Q1478" s="49" t="str">
        <f t="shared" si="109"/>
        <v/>
      </c>
      <c r="R1478" s="50" t="str">
        <f t="shared" si="109"/>
        <v/>
      </c>
      <c r="S1478" s="10"/>
    </row>
    <row r="1479" spans="1:19" x14ac:dyDescent="0.25">
      <c r="A1479" s="10"/>
      <c r="B1479" s="4" t="str">
        <f>'CALC | Main Engine'!$B1479</f>
        <v/>
      </c>
      <c r="C1479" s="5" t="str">
        <f>'CALC | Main Engine'!$E1479</f>
        <v/>
      </c>
      <c r="D1479" s="27" t="str">
        <f>IF(ISBLANK('INPUT | Operations'!$C1484),"",'INPUT | Operations'!$C1483)</f>
        <v/>
      </c>
      <c r="E1479" s="32" t="str">
        <f>IF(ISBLANK('INPUT | Operations'!$C1484),"",'INPUT | Operations'!$C1484)</f>
        <v/>
      </c>
      <c r="F1479" s="123" t="str">
        <f t="shared" si="111"/>
        <v/>
      </c>
      <c r="G1479" s="49" t="str">
        <f t="shared" si="111"/>
        <v/>
      </c>
      <c r="H1479" s="49" t="str">
        <f t="shared" si="111"/>
        <v/>
      </c>
      <c r="I1479" s="49" t="str">
        <f t="shared" si="110"/>
        <v/>
      </c>
      <c r="J1479" s="49" t="str">
        <f t="shared" si="110"/>
        <v/>
      </c>
      <c r="K1479" s="50" t="str">
        <f t="shared" si="110"/>
        <v/>
      </c>
      <c r="L1479" s="49" t="str">
        <f t="shared" si="107"/>
        <v/>
      </c>
      <c r="M1479" s="49" t="str">
        <f t="shared" si="107"/>
        <v/>
      </c>
      <c r="N1479" s="49" t="str">
        <f t="shared" si="107"/>
        <v/>
      </c>
      <c r="O1479" s="49" t="str">
        <f t="shared" si="108"/>
        <v/>
      </c>
      <c r="P1479" s="49" t="str">
        <f t="shared" si="109"/>
        <v/>
      </c>
      <c r="Q1479" s="49" t="str">
        <f t="shared" si="109"/>
        <v/>
      </c>
      <c r="R1479" s="50" t="str">
        <f t="shared" si="109"/>
        <v/>
      </c>
      <c r="S1479" s="10"/>
    </row>
    <row r="1480" spans="1:19" x14ac:dyDescent="0.25">
      <c r="A1480" s="10"/>
      <c r="B1480" s="4" t="str">
        <f>'CALC | Main Engine'!$B1480</f>
        <v/>
      </c>
      <c r="C1480" s="5" t="str">
        <f>'CALC | Main Engine'!$E1480</f>
        <v/>
      </c>
      <c r="D1480" s="27" t="str">
        <f>IF(ISBLANK('INPUT | Operations'!$C1485),"",'INPUT | Operations'!$C1484)</f>
        <v/>
      </c>
      <c r="E1480" s="32" t="str">
        <f>IF(ISBLANK('INPUT | Operations'!$C1485),"",'INPUT | Operations'!$C1485)</f>
        <v/>
      </c>
      <c r="F1480" s="123" t="str">
        <f t="shared" si="111"/>
        <v/>
      </c>
      <c r="G1480" s="49" t="str">
        <f t="shared" si="111"/>
        <v/>
      </c>
      <c r="H1480" s="49" t="str">
        <f t="shared" si="111"/>
        <v/>
      </c>
      <c r="I1480" s="49" t="str">
        <f t="shared" si="110"/>
        <v/>
      </c>
      <c r="J1480" s="49" t="str">
        <f t="shared" si="110"/>
        <v/>
      </c>
      <c r="K1480" s="50" t="str">
        <f t="shared" si="110"/>
        <v/>
      </c>
      <c r="L1480" s="49" t="str">
        <f t="shared" si="107"/>
        <v/>
      </c>
      <c r="M1480" s="49" t="str">
        <f t="shared" si="107"/>
        <v/>
      </c>
      <c r="N1480" s="49" t="str">
        <f t="shared" si="107"/>
        <v/>
      </c>
      <c r="O1480" s="49" t="str">
        <f t="shared" si="108"/>
        <v/>
      </c>
      <c r="P1480" s="49" t="str">
        <f t="shared" si="109"/>
        <v/>
      </c>
      <c r="Q1480" s="49" t="str">
        <f t="shared" si="109"/>
        <v/>
      </c>
      <c r="R1480" s="50" t="str">
        <f t="shared" si="109"/>
        <v/>
      </c>
      <c r="S1480" s="10"/>
    </row>
    <row r="1481" spans="1:19" x14ac:dyDescent="0.25">
      <c r="A1481" s="10"/>
      <c r="B1481" s="4" t="str">
        <f>'CALC | Main Engine'!$B1481</f>
        <v/>
      </c>
      <c r="C1481" s="5" t="str">
        <f>'CALC | Main Engine'!$E1481</f>
        <v/>
      </c>
      <c r="D1481" s="27" t="str">
        <f>IF(ISBLANK('INPUT | Operations'!$C1486),"",'INPUT | Operations'!$C1485)</f>
        <v/>
      </c>
      <c r="E1481" s="32" t="str">
        <f>IF(ISBLANK('INPUT | Operations'!$C1486),"",'INPUT | Operations'!$C1486)</f>
        <v/>
      </c>
      <c r="F1481" s="123" t="str">
        <f t="shared" si="111"/>
        <v/>
      </c>
      <c r="G1481" s="49" t="str">
        <f t="shared" si="111"/>
        <v/>
      </c>
      <c r="H1481" s="49" t="str">
        <f t="shared" si="111"/>
        <v/>
      </c>
      <c r="I1481" s="49" t="str">
        <f t="shared" si="110"/>
        <v/>
      </c>
      <c r="J1481" s="49" t="str">
        <f t="shared" si="110"/>
        <v/>
      </c>
      <c r="K1481" s="50" t="str">
        <f t="shared" si="110"/>
        <v/>
      </c>
      <c r="L1481" s="49" t="str">
        <f t="shared" ref="L1481:N1544" si="112">IFERROR(IF(AND($E1481&gt;$D1481,MIN($D1481:$E1481)&lt;L$5,MAX($D1481:$E1481)&gt;L$4),MIN(MAX($D1481:$E1481),L$5)-MAX(MIN($D1481:$E1481),L$4),0)/(MAX($D1481:$E1481)-MIN($D1481:$E1481)),"")</f>
        <v/>
      </c>
      <c r="M1481" s="49" t="str">
        <f t="shared" si="112"/>
        <v/>
      </c>
      <c r="N1481" s="49" t="str">
        <f t="shared" si="112"/>
        <v/>
      </c>
      <c r="O1481" s="49" t="str">
        <f t="shared" ref="O1481:O1544" si="113">IFERROR(IF(AND(MIN($D1481:$E1481)&lt;O$5,MAX($D1481:$E1481)&gt;O$4),MIN(MAX($D1481:$E1481),O$5)-MAX(MIN($D1481:$E1481),O$4),0)/(MAX($D1481:$E1481)-MIN($D1481:$E1481)),"")</f>
        <v/>
      </c>
      <c r="P1481" s="49" t="str">
        <f t="shared" ref="P1481:R1544" si="114">IFERROR(IF(AND($D1481&gt;$E1481,MIN($D1481:$E1481)&lt;P$5,MAX($D1481:$E1481)&gt;P$4),MIN(MAX($D1481:$E1481),P$5)-MAX(MIN($D1481:$E1481),P$4),0)/(MAX($D1481:$E1481)-MIN($D1481:$E1481)),"")</f>
        <v/>
      </c>
      <c r="Q1481" s="49" t="str">
        <f t="shared" si="114"/>
        <v/>
      </c>
      <c r="R1481" s="50" t="str">
        <f t="shared" si="114"/>
        <v/>
      </c>
      <c r="S1481" s="10"/>
    </row>
    <row r="1482" spans="1:19" x14ac:dyDescent="0.25">
      <c r="A1482" s="10"/>
      <c r="B1482" s="4" t="str">
        <f>'CALC | Main Engine'!$B1482</f>
        <v/>
      </c>
      <c r="C1482" s="5" t="str">
        <f>'CALC | Main Engine'!$E1482</f>
        <v/>
      </c>
      <c r="D1482" s="27" t="str">
        <f>IF(ISBLANK('INPUT | Operations'!$C1487),"",'INPUT | Operations'!$C1486)</f>
        <v/>
      </c>
      <c r="E1482" s="32" t="str">
        <f>IF(ISBLANK('INPUT | Operations'!$C1487),"",'INPUT | Operations'!$C1487)</f>
        <v/>
      </c>
      <c r="F1482" s="123" t="str">
        <f t="shared" si="111"/>
        <v/>
      </c>
      <c r="G1482" s="49" t="str">
        <f t="shared" si="111"/>
        <v/>
      </c>
      <c r="H1482" s="49" t="str">
        <f t="shared" si="111"/>
        <v/>
      </c>
      <c r="I1482" s="49" t="str">
        <f t="shared" si="110"/>
        <v/>
      </c>
      <c r="J1482" s="49" t="str">
        <f t="shared" si="110"/>
        <v/>
      </c>
      <c r="K1482" s="50" t="str">
        <f t="shared" si="110"/>
        <v/>
      </c>
      <c r="L1482" s="49" t="str">
        <f t="shared" si="112"/>
        <v/>
      </c>
      <c r="M1482" s="49" t="str">
        <f t="shared" si="112"/>
        <v/>
      </c>
      <c r="N1482" s="49" t="str">
        <f t="shared" si="112"/>
        <v/>
      </c>
      <c r="O1482" s="49" t="str">
        <f t="shared" si="113"/>
        <v/>
      </c>
      <c r="P1482" s="49" t="str">
        <f t="shared" si="114"/>
        <v/>
      </c>
      <c r="Q1482" s="49" t="str">
        <f t="shared" si="114"/>
        <v/>
      </c>
      <c r="R1482" s="50" t="str">
        <f t="shared" si="114"/>
        <v/>
      </c>
      <c r="S1482" s="10"/>
    </row>
    <row r="1483" spans="1:19" x14ac:dyDescent="0.25">
      <c r="A1483" s="10"/>
      <c r="B1483" s="4" t="str">
        <f>'CALC | Main Engine'!$B1483</f>
        <v/>
      </c>
      <c r="C1483" s="5" t="str">
        <f>'CALC | Main Engine'!$E1483</f>
        <v/>
      </c>
      <c r="D1483" s="27" t="str">
        <f>IF(ISBLANK('INPUT | Operations'!$C1488),"",'INPUT | Operations'!$C1487)</f>
        <v/>
      </c>
      <c r="E1483" s="32" t="str">
        <f>IF(ISBLANK('INPUT | Operations'!$C1488),"",'INPUT | Operations'!$C1488)</f>
        <v/>
      </c>
      <c r="F1483" s="123" t="str">
        <f t="shared" si="111"/>
        <v/>
      </c>
      <c r="G1483" s="49" t="str">
        <f t="shared" si="111"/>
        <v/>
      </c>
      <c r="H1483" s="49" t="str">
        <f t="shared" si="111"/>
        <v/>
      </c>
      <c r="I1483" s="49" t="str">
        <f t="shared" si="110"/>
        <v/>
      </c>
      <c r="J1483" s="49" t="str">
        <f t="shared" si="110"/>
        <v/>
      </c>
      <c r="K1483" s="50" t="str">
        <f t="shared" si="110"/>
        <v/>
      </c>
      <c r="L1483" s="49" t="str">
        <f t="shared" si="112"/>
        <v/>
      </c>
      <c r="M1483" s="49" t="str">
        <f t="shared" si="112"/>
        <v/>
      </c>
      <c r="N1483" s="49" t="str">
        <f t="shared" si="112"/>
        <v/>
      </c>
      <c r="O1483" s="49" t="str">
        <f t="shared" si="113"/>
        <v/>
      </c>
      <c r="P1483" s="49" t="str">
        <f t="shared" si="114"/>
        <v/>
      </c>
      <c r="Q1483" s="49" t="str">
        <f t="shared" si="114"/>
        <v/>
      </c>
      <c r="R1483" s="50" t="str">
        <f t="shared" si="114"/>
        <v/>
      </c>
      <c r="S1483" s="10"/>
    </row>
    <row r="1484" spans="1:19" x14ac:dyDescent="0.25">
      <c r="A1484" s="10"/>
      <c r="B1484" s="4" t="str">
        <f>'CALC | Main Engine'!$B1484</f>
        <v/>
      </c>
      <c r="C1484" s="5" t="str">
        <f>'CALC | Main Engine'!$E1484</f>
        <v/>
      </c>
      <c r="D1484" s="27" t="str">
        <f>IF(ISBLANK('INPUT | Operations'!$C1489),"",'INPUT | Operations'!$C1488)</f>
        <v/>
      </c>
      <c r="E1484" s="32" t="str">
        <f>IF(ISBLANK('INPUT | Operations'!$C1489),"",'INPUT | Operations'!$C1489)</f>
        <v/>
      </c>
      <c r="F1484" s="123" t="str">
        <f t="shared" si="111"/>
        <v/>
      </c>
      <c r="G1484" s="49" t="str">
        <f t="shared" si="111"/>
        <v/>
      </c>
      <c r="H1484" s="49" t="str">
        <f t="shared" si="111"/>
        <v/>
      </c>
      <c r="I1484" s="49" t="str">
        <f t="shared" si="110"/>
        <v/>
      </c>
      <c r="J1484" s="49" t="str">
        <f t="shared" si="110"/>
        <v/>
      </c>
      <c r="K1484" s="50" t="str">
        <f t="shared" si="110"/>
        <v/>
      </c>
      <c r="L1484" s="49" t="str">
        <f t="shared" si="112"/>
        <v/>
      </c>
      <c r="M1484" s="49" t="str">
        <f t="shared" si="112"/>
        <v/>
      </c>
      <c r="N1484" s="49" t="str">
        <f t="shared" si="112"/>
        <v/>
      </c>
      <c r="O1484" s="49" t="str">
        <f t="shared" si="113"/>
        <v/>
      </c>
      <c r="P1484" s="49" t="str">
        <f t="shared" si="114"/>
        <v/>
      </c>
      <c r="Q1484" s="49" t="str">
        <f t="shared" si="114"/>
        <v/>
      </c>
      <c r="R1484" s="50" t="str">
        <f t="shared" si="114"/>
        <v/>
      </c>
      <c r="S1484" s="10"/>
    </row>
    <row r="1485" spans="1:19" x14ac:dyDescent="0.25">
      <c r="A1485" s="10"/>
      <c r="B1485" s="4" t="str">
        <f>'CALC | Main Engine'!$B1485</f>
        <v/>
      </c>
      <c r="C1485" s="5" t="str">
        <f>'CALC | Main Engine'!$E1485</f>
        <v/>
      </c>
      <c r="D1485" s="27" t="str">
        <f>IF(ISBLANK('INPUT | Operations'!$C1490),"",'INPUT | Operations'!$C1489)</f>
        <v/>
      </c>
      <c r="E1485" s="32" t="str">
        <f>IF(ISBLANK('INPUT | Operations'!$C1490),"",'INPUT | Operations'!$C1490)</f>
        <v/>
      </c>
      <c r="F1485" s="123" t="str">
        <f t="shared" si="111"/>
        <v/>
      </c>
      <c r="G1485" s="49" t="str">
        <f t="shared" si="111"/>
        <v/>
      </c>
      <c r="H1485" s="49" t="str">
        <f t="shared" si="111"/>
        <v/>
      </c>
      <c r="I1485" s="49" t="str">
        <f t="shared" si="110"/>
        <v/>
      </c>
      <c r="J1485" s="49" t="str">
        <f t="shared" si="110"/>
        <v/>
      </c>
      <c r="K1485" s="50" t="str">
        <f t="shared" si="110"/>
        <v/>
      </c>
      <c r="L1485" s="49" t="str">
        <f t="shared" si="112"/>
        <v/>
      </c>
      <c r="M1485" s="49" t="str">
        <f t="shared" si="112"/>
        <v/>
      </c>
      <c r="N1485" s="49" t="str">
        <f t="shared" si="112"/>
        <v/>
      </c>
      <c r="O1485" s="49" t="str">
        <f t="shared" si="113"/>
        <v/>
      </c>
      <c r="P1485" s="49" t="str">
        <f t="shared" si="114"/>
        <v/>
      </c>
      <c r="Q1485" s="49" t="str">
        <f t="shared" si="114"/>
        <v/>
      </c>
      <c r="R1485" s="50" t="str">
        <f t="shared" si="114"/>
        <v/>
      </c>
      <c r="S1485" s="10"/>
    </row>
    <row r="1486" spans="1:19" x14ac:dyDescent="0.25">
      <c r="A1486" s="10"/>
      <c r="B1486" s="4" t="str">
        <f>'CALC | Main Engine'!$B1486</f>
        <v/>
      </c>
      <c r="C1486" s="5" t="str">
        <f>'CALC | Main Engine'!$E1486</f>
        <v/>
      </c>
      <c r="D1486" s="27" t="str">
        <f>IF(ISBLANK('INPUT | Operations'!$C1491),"",'INPUT | Operations'!$C1490)</f>
        <v/>
      </c>
      <c r="E1486" s="32" t="str">
        <f>IF(ISBLANK('INPUT | Operations'!$C1491),"",'INPUT | Operations'!$C1491)</f>
        <v/>
      </c>
      <c r="F1486" s="123" t="str">
        <f t="shared" si="111"/>
        <v/>
      </c>
      <c r="G1486" s="49" t="str">
        <f t="shared" si="111"/>
        <v/>
      </c>
      <c r="H1486" s="49" t="str">
        <f t="shared" si="111"/>
        <v/>
      </c>
      <c r="I1486" s="49" t="str">
        <f t="shared" si="110"/>
        <v/>
      </c>
      <c r="J1486" s="49" t="str">
        <f t="shared" si="110"/>
        <v/>
      </c>
      <c r="K1486" s="50" t="str">
        <f t="shared" si="110"/>
        <v/>
      </c>
      <c r="L1486" s="49" t="str">
        <f t="shared" si="112"/>
        <v/>
      </c>
      <c r="M1486" s="49" t="str">
        <f t="shared" si="112"/>
        <v/>
      </c>
      <c r="N1486" s="49" t="str">
        <f t="shared" si="112"/>
        <v/>
      </c>
      <c r="O1486" s="49" t="str">
        <f t="shared" si="113"/>
        <v/>
      </c>
      <c r="P1486" s="49" t="str">
        <f t="shared" si="114"/>
        <v/>
      </c>
      <c r="Q1486" s="49" t="str">
        <f t="shared" si="114"/>
        <v/>
      </c>
      <c r="R1486" s="50" t="str">
        <f t="shared" si="114"/>
        <v/>
      </c>
      <c r="S1486" s="10"/>
    </row>
    <row r="1487" spans="1:19" x14ac:dyDescent="0.25">
      <c r="A1487" s="10"/>
      <c r="B1487" s="4" t="str">
        <f>'CALC | Main Engine'!$B1487</f>
        <v/>
      </c>
      <c r="C1487" s="5" t="str">
        <f>'CALC | Main Engine'!$E1487</f>
        <v/>
      </c>
      <c r="D1487" s="27" t="str">
        <f>IF(ISBLANK('INPUT | Operations'!$C1492),"",'INPUT | Operations'!$C1491)</f>
        <v/>
      </c>
      <c r="E1487" s="32" t="str">
        <f>IF(ISBLANK('INPUT | Operations'!$C1492),"",'INPUT | Operations'!$C1492)</f>
        <v/>
      </c>
      <c r="F1487" s="123" t="str">
        <f t="shared" si="111"/>
        <v/>
      </c>
      <c r="G1487" s="49" t="str">
        <f t="shared" si="111"/>
        <v/>
      </c>
      <c r="H1487" s="49" t="str">
        <f t="shared" si="111"/>
        <v/>
      </c>
      <c r="I1487" s="49" t="str">
        <f t="shared" si="110"/>
        <v/>
      </c>
      <c r="J1487" s="49" t="str">
        <f t="shared" si="110"/>
        <v/>
      </c>
      <c r="K1487" s="50" t="str">
        <f t="shared" si="110"/>
        <v/>
      </c>
      <c r="L1487" s="49" t="str">
        <f t="shared" si="112"/>
        <v/>
      </c>
      <c r="M1487" s="49" t="str">
        <f t="shared" si="112"/>
        <v/>
      </c>
      <c r="N1487" s="49" t="str">
        <f t="shared" si="112"/>
        <v/>
      </c>
      <c r="O1487" s="49" t="str">
        <f t="shared" si="113"/>
        <v/>
      </c>
      <c r="P1487" s="49" t="str">
        <f t="shared" si="114"/>
        <v/>
      </c>
      <c r="Q1487" s="49" t="str">
        <f t="shared" si="114"/>
        <v/>
      </c>
      <c r="R1487" s="50" t="str">
        <f t="shared" si="114"/>
        <v/>
      </c>
      <c r="S1487" s="10"/>
    </row>
    <row r="1488" spans="1:19" x14ac:dyDescent="0.25">
      <c r="A1488" s="10"/>
      <c r="B1488" s="4" t="str">
        <f>'CALC | Main Engine'!$B1488</f>
        <v/>
      </c>
      <c r="C1488" s="5" t="str">
        <f>'CALC | Main Engine'!$E1488</f>
        <v/>
      </c>
      <c r="D1488" s="27" t="str">
        <f>IF(ISBLANK('INPUT | Operations'!$C1493),"",'INPUT | Operations'!$C1492)</f>
        <v/>
      </c>
      <c r="E1488" s="32" t="str">
        <f>IF(ISBLANK('INPUT | Operations'!$C1493),"",'INPUT | Operations'!$C1493)</f>
        <v/>
      </c>
      <c r="F1488" s="123" t="str">
        <f t="shared" si="111"/>
        <v/>
      </c>
      <c r="G1488" s="49" t="str">
        <f t="shared" si="111"/>
        <v/>
      </c>
      <c r="H1488" s="49" t="str">
        <f t="shared" si="111"/>
        <v/>
      </c>
      <c r="I1488" s="49" t="str">
        <f t="shared" si="110"/>
        <v/>
      </c>
      <c r="J1488" s="49" t="str">
        <f t="shared" si="110"/>
        <v/>
      </c>
      <c r="K1488" s="50" t="str">
        <f t="shared" si="110"/>
        <v/>
      </c>
      <c r="L1488" s="49" t="str">
        <f t="shared" si="112"/>
        <v/>
      </c>
      <c r="M1488" s="49" t="str">
        <f t="shared" si="112"/>
        <v/>
      </c>
      <c r="N1488" s="49" t="str">
        <f t="shared" si="112"/>
        <v/>
      </c>
      <c r="O1488" s="49" t="str">
        <f t="shared" si="113"/>
        <v/>
      </c>
      <c r="P1488" s="49" t="str">
        <f t="shared" si="114"/>
        <v/>
      </c>
      <c r="Q1488" s="49" t="str">
        <f t="shared" si="114"/>
        <v/>
      </c>
      <c r="R1488" s="50" t="str">
        <f t="shared" si="114"/>
        <v/>
      </c>
      <c r="S1488" s="10"/>
    </row>
    <row r="1489" spans="1:19" x14ac:dyDescent="0.25">
      <c r="A1489" s="10"/>
      <c r="B1489" s="4" t="str">
        <f>'CALC | Main Engine'!$B1489</f>
        <v/>
      </c>
      <c r="C1489" s="5" t="str">
        <f>'CALC | Main Engine'!$E1489</f>
        <v/>
      </c>
      <c r="D1489" s="27" t="str">
        <f>IF(ISBLANK('INPUT | Operations'!$C1494),"",'INPUT | Operations'!$C1493)</f>
        <v/>
      </c>
      <c r="E1489" s="32" t="str">
        <f>IF(ISBLANK('INPUT | Operations'!$C1494),"",'INPUT | Operations'!$C1494)</f>
        <v/>
      </c>
      <c r="F1489" s="123" t="str">
        <f t="shared" si="111"/>
        <v/>
      </c>
      <c r="G1489" s="49" t="str">
        <f t="shared" si="111"/>
        <v/>
      </c>
      <c r="H1489" s="49" t="str">
        <f t="shared" si="111"/>
        <v/>
      </c>
      <c r="I1489" s="49" t="str">
        <f t="shared" si="110"/>
        <v/>
      </c>
      <c r="J1489" s="49" t="str">
        <f t="shared" si="110"/>
        <v/>
      </c>
      <c r="K1489" s="50" t="str">
        <f t="shared" si="110"/>
        <v/>
      </c>
      <c r="L1489" s="49" t="str">
        <f t="shared" si="112"/>
        <v/>
      </c>
      <c r="M1489" s="49" t="str">
        <f t="shared" si="112"/>
        <v/>
      </c>
      <c r="N1489" s="49" t="str">
        <f t="shared" si="112"/>
        <v/>
      </c>
      <c r="O1489" s="49" t="str">
        <f t="shared" si="113"/>
        <v/>
      </c>
      <c r="P1489" s="49" t="str">
        <f t="shared" si="114"/>
        <v/>
      </c>
      <c r="Q1489" s="49" t="str">
        <f t="shared" si="114"/>
        <v/>
      </c>
      <c r="R1489" s="50" t="str">
        <f t="shared" si="114"/>
        <v/>
      </c>
      <c r="S1489" s="10"/>
    </row>
    <row r="1490" spans="1:19" x14ac:dyDescent="0.25">
      <c r="A1490" s="10"/>
      <c r="B1490" s="4" t="str">
        <f>'CALC | Main Engine'!$B1490</f>
        <v/>
      </c>
      <c r="C1490" s="5" t="str">
        <f>'CALC | Main Engine'!$E1490</f>
        <v/>
      </c>
      <c r="D1490" s="27" t="str">
        <f>IF(ISBLANK('INPUT | Operations'!$C1495),"",'INPUT | Operations'!$C1494)</f>
        <v/>
      </c>
      <c r="E1490" s="32" t="str">
        <f>IF(ISBLANK('INPUT | Operations'!$C1495),"",'INPUT | Operations'!$C1495)</f>
        <v/>
      </c>
      <c r="F1490" s="123" t="str">
        <f t="shared" si="111"/>
        <v/>
      </c>
      <c r="G1490" s="49" t="str">
        <f t="shared" si="111"/>
        <v/>
      </c>
      <c r="H1490" s="49" t="str">
        <f t="shared" si="111"/>
        <v/>
      </c>
      <c r="I1490" s="49" t="str">
        <f t="shared" si="110"/>
        <v/>
      </c>
      <c r="J1490" s="49" t="str">
        <f t="shared" si="110"/>
        <v/>
      </c>
      <c r="K1490" s="50" t="str">
        <f t="shared" si="110"/>
        <v/>
      </c>
      <c r="L1490" s="49" t="str">
        <f t="shared" si="112"/>
        <v/>
      </c>
      <c r="M1490" s="49" t="str">
        <f t="shared" si="112"/>
        <v/>
      </c>
      <c r="N1490" s="49" t="str">
        <f t="shared" si="112"/>
        <v/>
      </c>
      <c r="O1490" s="49" t="str">
        <f t="shared" si="113"/>
        <v/>
      </c>
      <c r="P1490" s="49" t="str">
        <f t="shared" si="114"/>
        <v/>
      </c>
      <c r="Q1490" s="49" t="str">
        <f t="shared" si="114"/>
        <v/>
      </c>
      <c r="R1490" s="50" t="str">
        <f t="shared" si="114"/>
        <v/>
      </c>
      <c r="S1490" s="10"/>
    </row>
    <row r="1491" spans="1:19" x14ac:dyDescent="0.25">
      <c r="A1491" s="10"/>
      <c r="B1491" s="4" t="str">
        <f>'CALC | Main Engine'!$B1491</f>
        <v/>
      </c>
      <c r="C1491" s="5" t="str">
        <f>'CALC | Main Engine'!$E1491</f>
        <v/>
      </c>
      <c r="D1491" s="27" t="str">
        <f>IF(ISBLANK('INPUT | Operations'!$C1496),"",'INPUT | Operations'!$C1495)</f>
        <v/>
      </c>
      <c r="E1491" s="32" t="str">
        <f>IF(ISBLANK('INPUT | Operations'!$C1496),"",'INPUT | Operations'!$C1496)</f>
        <v/>
      </c>
      <c r="F1491" s="123" t="str">
        <f t="shared" si="111"/>
        <v/>
      </c>
      <c r="G1491" s="49" t="str">
        <f t="shared" si="111"/>
        <v/>
      </c>
      <c r="H1491" s="49" t="str">
        <f t="shared" si="111"/>
        <v/>
      </c>
      <c r="I1491" s="49" t="str">
        <f t="shared" si="110"/>
        <v/>
      </c>
      <c r="J1491" s="49" t="str">
        <f t="shared" si="110"/>
        <v/>
      </c>
      <c r="K1491" s="50" t="str">
        <f t="shared" si="110"/>
        <v/>
      </c>
      <c r="L1491" s="49" t="str">
        <f t="shared" si="112"/>
        <v/>
      </c>
      <c r="M1491" s="49" t="str">
        <f t="shared" si="112"/>
        <v/>
      </c>
      <c r="N1491" s="49" t="str">
        <f t="shared" si="112"/>
        <v/>
      </c>
      <c r="O1491" s="49" t="str">
        <f t="shared" si="113"/>
        <v/>
      </c>
      <c r="P1491" s="49" t="str">
        <f t="shared" si="114"/>
        <v/>
      </c>
      <c r="Q1491" s="49" t="str">
        <f t="shared" si="114"/>
        <v/>
      </c>
      <c r="R1491" s="50" t="str">
        <f t="shared" si="114"/>
        <v/>
      </c>
      <c r="S1491" s="10"/>
    </row>
    <row r="1492" spans="1:19" x14ac:dyDescent="0.25">
      <c r="A1492" s="10"/>
      <c r="B1492" s="4" t="str">
        <f>'CALC | Main Engine'!$B1492</f>
        <v/>
      </c>
      <c r="C1492" s="5" t="str">
        <f>'CALC | Main Engine'!$E1492</f>
        <v/>
      </c>
      <c r="D1492" s="27" t="str">
        <f>IF(ISBLANK('INPUT | Operations'!$C1497),"",'INPUT | Operations'!$C1496)</f>
        <v/>
      </c>
      <c r="E1492" s="32" t="str">
        <f>IF(ISBLANK('INPUT | Operations'!$C1497),"",'INPUT | Operations'!$C1497)</f>
        <v/>
      </c>
      <c r="F1492" s="123" t="str">
        <f t="shared" si="111"/>
        <v/>
      </c>
      <c r="G1492" s="49" t="str">
        <f t="shared" si="111"/>
        <v/>
      </c>
      <c r="H1492" s="49" t="str">
        <f t="shared" si="111"/>
        <v/>
      </c>
      <c r="I1492" s="49" t="str">
        <f t="shared" si="110"/>
        <v/>
      </c>
      <c r="J1492" s="49" t="str">
        <f t="shared" si="110"/>
        <v/>
      </c>
      <c r="K1492" s="50" t="str">
        <f t="shared" si="110"/>
        <v/>
      </c>
      <c r="L1492" s="49" t="str">
        <f t="shared" si="112"/>
        <v/>
      </c>
      <c r="M1492" s="49" t="str">
        <f t="shared" si="112"/>
        <v/>
      </c>
      <c r="N1492" s="49" t="str">
        <f t="shared" si="112"/>
        <v/>
      </c>
      <c r="O1492" s="49" t="str">
        <f t="shared" si="113"/>
        <v/>
      </c>
      <c r="P1492" s="49" t="str">
        <f t="shared" si="114"/>
        <v/>
      </c>
      <c r="Q1492" s="49" t="str">
        <f t="shared" si="114"/>
        <v/>
      </c>
      <c r="R1492" s="50" t="str">
        <f t="shared" si="114"/>
        <v/>
      </c>
      <c r="S1492" s="10"/>
    </row>
    <row r="1493" spans="1:19" x14ac:dyDescent="0.25">
      <c r="A1493" s="10"/>
      <c r="B1493" s="4" t="str">
        <f>'CALC | Main Engine'!$B1493</f>
        <v/>
      </c>
      <c r="C1493" s="5" t="str">
        <f>'CALC | Main Engine'!$E1493</f>
        <v/>
      </c>
      <c r="D1493" s="27" t="str">
        <f>IF(ISBLANK('INPUT | Operations'!$C1498),"",'INPUT | Operations'!$C1497)</f>
        <v/>
      </c>
      <c r="E1493" s="32" t="str">
        <f>IF(ISBLANK('INPUT | Operations'!$C1498),"",'INPUT | Operations'!$C1498)</f>
        <v/>
      </c>
      <c r="F1493" s="123" t="str">
        <f t="shared" si="111"/>
        <v/>
      </c>
      <c r="G1493" s="49" t="str">
        <f t="shared" si="111"/>
        <v/>
      </c>
      <c r="H1493" s="49" t="str">
        <f t="shared" si="111"/>
        <v/>
      </c>
      <c r="I1493" s="49" t="str">
        <f t="shared" si="110"/>
        <v/>
      </c>
      <c r="J1493" s="49" t="str">
        <f t="shared" si="110"/>
        <v/>
      </c>
      <c r="K1493" s="50" t="str">
        <f t="shared" si="110"/>
        <v/>
      </c>
      <c r="L1493" s="49" t="str">
        <f t="shared" si="112"/>
        <v/>
      </c>
      <c r="M1493" s="49" t="str">
        <f t="shared" si="112"/>
        <v/>
      </c>
      <c r="N1493" s="49" t="str">
        <f t="shared" si="112"/>
        <v/>
      </c>
      <c r="O1493" s="49" t="str">
        <f t="shared" si="113"/>
        <v/>
      </c>
      <c r="P1493" s="49" t="str">
        <f t="shared" si="114"/>
        <v/>
      </c>
      <c r="Q1493" s="49" t="str">
        <f t="shared" si="114"/>
        <v/>
      </c>
      <c r="R1493" s="50" t="str">
        <f t="shared" si="114"/>
        <v/>
      </c>
      <c r="S1493" s="10"/>
    </row>
    <row r="1494" spans="1:19" x14ac:dyDescent="0.25">
      <c r="A1494" s="10"/>
      <c r="B1494" s="4" t="str">
        <f>'CALC | Main Engine'!$B1494</f>
        <v/>
      </c>
      <c r="C1494" s="5" t="str">
        <f>'CALC | Main Engine'!$E1494</f>
        <v/>
      </c>
      <c r="D1494" s="27" t="str">
        <f>IF(ISBLANK('INPUT | Operations'!$C1499),"",'INPUT | Operations'!$C1498)</f>
        <v/>
      </c>
      <c r="E1494" s="32" t="str">
        <f>IF(ISBLANK('INPUT | Operations'!$C1499),"",'INPUT | Operations'!$C1499)</f>
        <v/>
      </c>
      <c r="F1494" s="123" t="str">
        <f t="shared" si="111"/>
        <v/>
      </c>
      <c r="G1494" s="49" t="str">
        <f t="shared" si="111"/>
        <v/>
      </c>
      <c r="H1494" s="49" t="str">
        <f t="shared" si="111"/>
        <v/>
      </c>
      <c r="I1494" s="49" t="str">
        <f t="shared" si="110"/>
        <v/>
      </c>
      <c r="J1494" s="49" t="str">
        <f t="shared" si="110"/>
        <v/>
      </c>
      <c r="K1494" s="50" t="str">
        <f t="shared" si="110"/>
        <v/>
      </c>
      <c r="L1494" s="49" t="str">
        <f t="shared" si="112"/>
        <v/>
      </c>
      <c r="M1494" s="49" t="str">
        <f t="shared" si="112"/>
        <v/>
      </c>
      <c r="N1494" s="49" t="str">
        <f t="shared" si="112"/>
        <v/>
      </c>
      <c r="O1494" s="49" t="str">
        <f t="shared" si="113"/>
        <v/>
      </c>
      <c r="P1494" s="49" t="str">
        <f t="shared" si="114"/>
        <v/>
      </c>
      <c r="Q1494" s="49" t="str">
        <f t="shared" si="114"/>
        <v/>
      </c>
      <c r="R1494" s="50" t="str">
        <f t="shared" si="114"/>
        <v/>
      </c>
      <c r="S1494" s="10"/>
    </row>
    <row r="1495" spans="1:19" x14ac:dyDescent="0.25">
      <c r="A1495" s="10"/>
      <c r="B1495" s="4" t="str">
        <f>'CALC | Main Engine'!$B1495</f>
        <v/>
      </c>
      <c r="C1495" s="5" t="str">
        <f>'CALC | Main Engine'!$E1495</f>
        <v/>
      </c>
      <c r="D1495" s="27" t="str">
        <f>IF(ISBLANK('INPUT | Operations'!$C1500),"",'INPUT | Operations'!$C1499)</f>
        <v/>
      </c>
      <c r="E1495" s="32" t="str">
        <f>IF(ISBLANK('INPUT | Operations'!$C1500),"",'INPUT | Operations'!$C1500)</f>
        <v/>
      </c>
      <c r="F1495" s="123" t="str">
        <f t="shared" si="111"/>
        <v/>
      </c>
      <c r="G1495" s="49" t="str">
        <f t="shared" si="111"/>
        <v/>
      </c>
      <c r="H1495" s="49" t="str">
        <f t="shared" si="111"/>
        <v/>
      </c>
      <c r="I1495" s="49" t="str">
        <f t="shared" si="110"/>
        <v/>
      </c>
      <c r="J1495" s="49" t="str">
        <f t="shared" si="110"/>
        <v/>
      </c>
      <c r="K1495" s="50" t="str">
        <f t="shared" si="110"/>
        <v/>
      </c>
      <c r="L1495" s="49" t="str">
        <f t="shared" si="112"/>
        <v/>
      </c>
      <c r="M1495" s="49" t="str">
        <f t="shared" si="112"/>
        <v/>
      </c>
      <c r="N1495" s="49" t="str">
        <f t="shared" si="112"/>
        <v/>
      </c>
      <c r="O1495" s="49" t="str">
        <f t="shared" si="113"/>
        <v/>
      </c>
      <c r="P1495" s="49" t="str">
        <f t="shared" si="114"/>
        <v/>
      </c>
      <c r="Q1495" s="49" t="str">
        <f t="shared" si="114"/>
        <v/>
      </c>
      <c r="R1495" s="50" t="str">
        <f t="shared" si="114"/>
        <v/>
      </c>
      <c r="S1495" s="10"/>
    </row>
    <row r="1496" spans="1:19" x14ac:dyDescent="0.25">
      <c r="A1496" s="10"/>
      <c r="B1496" s="4" t="str">
        <f>'CALC | Main Engine'!$B1496</f>
        <v/>
      </c>
      <c r="C1496" s="5" t="str">
        <f>'CALC | Main Engine'!$E1496</f>
        <v/>
      </c>
      <c r="D1496" s="27" t="str">
        <f>IF(ISBLANK('INPUT | Operations'!$C1501),"",'INPUT | Operations'!$C1500)</f>
        <v/>
      </c>
      <c r="E1496" s="32" t="str">
        <f>IF(ISBLANK('INPUT | Operations'!$C1501),"",'INPUT | Operations'!$C1501)</f>
        <v/>
      </c>
      <c r="F1496" s="123" t="str">
        <f t="shared" si="111"/>
        <v/>
      </c>
      <c r="G1496" s="49" t="str">
        <f t="shared" si="111"/>
        <v/>
      </c>
      <c r="H1496" s="49" t="str">
        <f t="shared" si="111"/>
        <v/>
      </c>
      <c r="I1496" s="49" t="str">
        <f t="shared" si="110"/>
        <v/>
      </c>
      <c r="J1496" s="49" t="str">
        <f t="shared" si="110"/>
        <v/>
      </c>
      <c r="K1496" s="50" t="str">
        <f t="shared" si="110"/>
        <v/>
      </c>
      <c r="L1496" s="49" t="str">
        <f t="shared" si="112"/>
        <v/>
      </c>
      <c r="M1496" s="49" t="str">
        <f t="shared" si="112"/>
        <v/>
      </c>
      <c r="N1496" s="49" t="str">
        <f t="shared" si="112"/>
        <v/>
      </c>
      <c r="O1496" s="49" t="str">
        <f t="shared" si="113"/>
        <v/>
      </c>
      <c r="P1496" s="49" t="str">
        <f t="shared" si="114"/>
        <v/>
      </c>
      <c r="Q1496" s="49" t="str">
        <f t="shared" si="114"/>
        <v/>
      </c>
      <c r="R1496" s="50" t="str">
        <f t="shared" si="114"/>
        <v/>
      </c>
      <c r="S1496" s="10"/>
    </row>
    <row r="1497" spans="1:19" x14ac:dyDescent="0.25">
      <c r="A1497" s="10"/>
      <c r="B1497" s="4" t="str">
        <f>'CALC | Main Engine'!$B1497</f>
        <v/>
      </c>
      <c r="C1497" s="5" t="str">
        <f>'CALC | Main Engine'!$E1497</f>
        <v/>
      </c>
      <c r="D1497" s="27" t="str">
        <f>IF(ISBLANK('INPUT | Operations'!$C1502),"",'INPUT | Operations'!$C1501)</f>
        <v/>
      </c>
      <c r="E1497" s="32" t="str">
        <f>IF(ISBLANK('INPUT | Operations'!$C1502),"",'INPUT | Operations'!$C1502)</f>
        <v/>
      </c>
      <c r="F1497" s="123" t="str">
        <f t="shared" si="111"/>
        <v/>
      </c>
      <c r="G1497" s="49" t="str">
        <f t="shared" si="111"/>
        <v/>
      </c>
      <c r="H1497" s="49" t="str">
        <f t="shared" si="111"/>
        <v/>
      </c>
      <c r="I1497" s="49" t="str">
        <f t="shared" si="110"/>
        <v/>
      </c>
      <c r="J1497" s="49" t="str">
        <f t="shared" si="110"/>
        <v/>
      </c>
      <c r="K1497" s="50" t="str">
        <f t="shared" si="110"/>
        <v/>
      </c>
      <c r="L1497" s="49" t="str">
        <f t="shared" si="112"/>
        <v/>
      </c>
      <c r="M1497" s="49" t="str">
        <f t="shared" si="112"/>
        <v/>
      </c>
      <c r="N1497" s="49" t="str">
        <f t="shared" si="112"/>
        <v/>
      </c>
      <c r="O1497" s="49" t="str">
        <f t="shared" si="113"/>
        <v/>
      </c>
      <c r="P1497" s="49" t="str">
        <f t="shared" si="114"/>
        <v/>
      </c>
      <c r="Q1497" s="49" t="str">
        <f t="shared" si="114"/>
        <v/>
      </c>
      <c r="R1497" s="50" t="str">
        <f t="shared" si="114"/>
        <v/>
      </c>
      <c r="S1497" s="10"/>
    </row>
    <row r="1498" spans="1:19" x14ac:dyDescent="0.25">
      <c r="A1498" s="10"/>
      <c r="B1498" s="4" t="str">
        <f>'CALC | Main Engine'!$B1498</f>
        <v/>
      </c>
      <c r="C1498" s="5" t="str">
        <f>'CALC | Main Engine'!$E1498</f>
        <v/>
      </c>
      <c r="D1498" s="27" t="str">
        <f>IF(ISBLANK('INPUT | Operations'!$C1503),"",'INPUT | Operations'!$C1502)</f>
        <v/>
      </c>
      <c r="E1498" s="32" t="str">
        <f>IF(ISBLANK('INPUT | Operations'!$C1503),"",'INPUT | Operations'!$C1503)</f>
        <v/>
      </c>
      <c r="F1498" s="123" t="str">
        <f t="shared" si="111"/>
        <v/>
      </c>
      <c r="G1498" s="49" t="str">
        <f t="shared" si="111"/>
        <v/>
      </c>
      <c r="H1498" s="49" t="str">
        <f t="shared" si="111"/>
        <v/>
      </c>
      <c r="I1498" s="49" t="str">
        <f t="shared" si="110"/>
        <v/>
      </c>
      <c r="J1498" s="49" t="str">
        <f t="shared" si="110"/>
        <v/>
      </c>
      <c r="K1498" s="50" t="str">
        <f t="shared" si="110"/>
        <v/>
      </c>
      <c r="L1498" s="49" t="str">
        <f t="shared" si="112"/>
        <v/>
      </c>
      <c r="M1498" s="49" t="str">
        <f t="shared" si="112"/>
        <v/>
      </c>
      <c r="N1498" s="49" t="str">
        <f t="shared" si="112"/>
        <v/>
      </c>
      <c r="O1498" s="49" t="str">
        <f t="shared" si="113"/>
        <v/>
      </c>
      <c r="P1498" s="49" t="str">
        <f t="shared" si="114"/>
        <v/>
      </c>
      <c r="Q1498" s="49" t="str">
        <f t="shared" si="114"/>
        <v/>
      </c>
      <c r="R1498" s="50" t="str">
        <f t="shared" si="114"/>
        <v/>
      </c>
      <c r="S1498" s="10"/>
    </row>
    <row r="1499" spans="1:19" x14ac:dyDescent="0.25">
      <c r="A1499" s="10"/>
      <c r="B1499" s="4" t="str">
        <f>'CALC | Main Engine'!$B1499</f>
        <v/>
      </c>
      <c r="C1499" s="5" t="str">
        <f>'CALC | Main Engine'!$E1499</f>
        <v/>
      </c>
      <c r="D1499" s="27" t="str">
        <f>IF(ISBLANK('INPUT | Operations'!$C1504),"",'INPUT | Operations'!$C1503)</f>
        <v/>
      </c>
      <c r="E1499" s="32" t="str">
        <f>IF(ISBLANK('INPUT | Operations'!$C1504),"",'INPUT | Operations'!$C1504)</f>
        <v/>
      </c>
      <c r="F1499" s="123" t="str">
        <f t="shared" si="111"/>
        <v/>
      </c>
      <c r="G1499" s="49" t="str">
        <f t="shared" si="111"/>
        <v/>
      </c>
      <c r="H1499" s="49" t="str">
        <f t="shared" si="111"/>
        <v/>
      </c>
      <c r="I1499" s="49" t="str">
        <f t="shared" si="110"/>
        <v/>
      </c>
      <c r="J1499" s="49" t="str">
        <f t="shared" si="110"/>
        <v/>
      </c>
      <c r="K1499" s="50" t="str">
        <f t="shared" si="110"/>
        <v/>
      </c>
      <c r="L1499" s="49" t="str">
        <f t="shared" si="112"/>
        <v/>
      </c>
      <c r="M1499" s="49" t="str">
        <f t="shared" si="112"/>
        <v/>
      </c>
      <c r="N1499" s="49" t="str">
        <f t="shared" si="112"/>
        <v/>
      </c>
      <c r="O1499" s="49" t="str">
        <f t="shared" si="113"/>
        <v/>
      </c>
      <c r="P1499" s="49" t="str">
        <f t="shared" si="114"/>
        <v/>
      </c>
      <c r="Q1499" s="49" t="str">
        <f t="shared" si="114"/>
        <v/>
      </c>
      <c r="R1499" s="50" t="str">
        <f t="shared" si="114"/>
        <v/>
      </c>
      <c r="S1499" s="10"/>
    </row>
    <row r="1500" spans="1:19" x14ac:dyDescent="0.25">
      <c r="A1500" s="10"/>
      <c r="B1500" s="4" t="str">
        <f>'CALC | Main Engine'!$B1500</f>
        <v/>
      </c>
      <c r="C1500" s="5" t="str">
        <f>'CALC | Main Engine'!$E1500</f>
        <v/>
      </c>
      <c r="D1500" s="27" t="str">
        <f>IF(ISBLANK('INPUT | Operations'!$C1505),"",'INPUT | Operations'!$C1504)</f>
        <v/>
      </c>
      <c r="E1500" s="32" t="str">
        <f>IF(ISBLANK('INPUT | Operations'!$C1505),"",'INPUT | Operations'!$C1505)</f>
        <v/>
      </c>
      <c r="F1500" s="123" t="str">
        <f t="shared" si="111"/>
        <v/>
      </c>
      <c r="G1500" s="49" t="str">
        <f t="shared" si="111"/>
        <v/>
      </c>
      <c r="H1500" s="49" t="str">
        <f t="shared" si="111"/>
        <v/>
      </c>
      <c r="I1500" s="49" t="str">
        <f t="shared" si="110"/>
        <v/>
      </c>
      <c r="J1500" s="49" t="str">
        <f t="shared" si="110"/>
        <v/>
      </c>
      <c r="K1500" s="50" t="str">
        <f t="shared" si="110"/>
        <v/>
      </c>
      <c r="L1500" s="49" t="str">
        <f t="shared" si="112"/>
        <v/>
      </c>
      <c r="M1500" s="49" t="str">
        <f t="shared" si="112"/>
        <v/>
      </c>
      <c r="N1500" s="49" t="str">
        <f t="shared" si="112"/>
        <v/>
      </c>
      <c r="O1500" s="49" t="str">
        <f t="shared" si="113"/>
        <v/>
      </c>
      <c r="P1500" s="49" t="str">
        <f t="shared" si="114"/>
        <v/>
      </c>
      <c r="Q1500" s="49" t="str">
        <f t="shared" si="114"/>
        <v/>
      </c>
      <c r="R1500" s="50" t="str">
        <f t="shared" si="114"/>
        <v/>
      </c>
      <c r="S1500" s="10"/>
    </row>
    <row r="1501" spans="1:19" x14ac:dyDescent="0.25">
      <c r="A1501" s="10"/>
      <c r="B1501" s="4" t="str">
        <f>'CALC | Main Engine'!$B1501</f>
        <v/>
      </c>
      <c r="C1501" s="5" t="str">
        <f>'CALC | Main Engine'!$E1501</f>
        <v/>
      </c>
      <c r="D1501" s="27" t="str">
        <f>IF(ISBLANK('INPUT | Operations'!$C1506),"",'INPUT | Operations'!$C1505)</f>
        <v/>
      </c>
      <c r="E1501" s="32" t="str">
        <f>IF(ISBLANK('INPUT | Operations'!$C1506),"",'INPUT | Operations'!$C1506)</f>
        <v/>
      </c>
      <c r="F1501" s="123" t="str">
        <f t="shared" si="111"/>
        <v/>
      </c>
      <c r="G1501" s="49" t="str">
        <f t="shared" si="111"/>
        <v/>
      </c>
      <c r="H1501" s="49" t="str">
        <f t="shared" si="111"/>
        <v/>
      </c>
      <c r="I1501" s="49" t="str">
        <f t="shared" si="110"/>
        <v/>
      </c>
      <c r="J1501" s="49" t="str">
        <f t="shared" si="110"/>
        <v/>
      </c>
      <c r="K1501" s="50" t="str">
        <f t="shared" si="110"/>
        <v/>
      </c>
      <c r="L1501" s="49" t="str">
        <f t="shared" si="112"/>
        <v/>
      </c>
      <c r="M1501" s="49" t="str">
        <f t="shared" si="112"/>
        <v/>
      </c>
      <c r="N1501" s="49" t="str">
        <f t="shared" si="112"/>
        <v/>
      </c>
      <c r="O1501" s="49" t="str">
        <f t="shared" si="113"/>
        <v/>
      </c>
      <c r="P1501" s="49" t="str">
        <f t="shared" si="114"/>
        <v/>
      </c>
      <c r="Q1501" s="49" t="str">
        <f t="shared" si="114"/>
        <v/>
      </c>
      <c r="R1501" s="50" t="str">
        <f t="shared" si="114"/>
        <v/>
      </c>
      <c r="S1501" s="10"/>
    </row>
    <row r="1502" spans="1:19" x14ac:dyDescent="0.25">
      <c r="A1502" s="10"/>
      <c r="B1502" s="4" t="str">
        <f>'CALC | Main Engine'!$B1502</f>
        <v/>
      </c>
      <c r="C1502" s="5" t="str">
        <f>'CALC | Main Engine'!$E1502</f>
        <v/>
      </c>
      <c r="D1502" s="27" t="str">
        <f>IF(ISBLANK('INPUT | Operations'!$C1507),"",'INPUT | Operations'!$C1506)</f>
        <v/>
      </c>
      <c r="E1502" s="32" t="str">
        <f>IF(ISBLANK('INPUT | Operations'!$C1507),"",'INPUT | Operations'!$C1507)</f>
        <v/>
      </c>
      <c r="F1502" s="123" t="str">
        <f t="shared" si="111"/>
        <v/>
      </c>
      <c r="G1502" s="49" t="str">
        <f t="shared" si="111"/>
        <v/>
      </c>
      <c r="H1502" s="49" t="str">
        <f t="shared" si="111"/>
        <v/>
      </c>
      <c r="I1502" s="49" t="str">
        <f t="shared" si="110"/>
        <v/>
      </c>
      <c r="J1502" s="49" t="str">
        <f t="shared" si="110"/>
        <v/>
      </c>
      <c r="K1502" s="50" t="str">
        <f t="shared" si="110"/>
        <v/>
      </c>
      <c r="L1502" s="49" t="str">
        <f t="shared" si="112"/>
        <v/>
      </c>
      <c r="M1502" s="49" t="str">
        <f t="shared" si="112"/>
        <v/>
      </c>
      <c r="N1502" s="49" t="str">
        <f t="shared" si="112"/>
        <v/>
      </c>
      <c r="O1502" s="49" t="str">
        <f t="shared" si="113"/>
        <v/>
      </c>
      <c r="P1502" s="49" t="str">
        <f t="shared" si="114"/>
        <v/>
      </c>
      <c r="Q1502" s="49" t="str">
        <f t="shared" si="114"/>
        <v/>
      </c>
      <c r="R1502" s="50" t="str">
        <f t="shared" si="114"/>
        <v/>
      </c>
      <c r="S1502" s="10"/>
    </row>
    <row r="1503" spans="1:19" x14ac:dyDescent="0.25">
      <c r="A1503" s="10"/>
      <c r="B1503" s="4" t="str">
        <f>'CALC | Main Engine'!$B1503</f>
        <v/>
      </c>
      <c r="C1503" s="5" t="str">
        <f>'CALC | Main Engine'!$E1503</f>
        <v/>
      </c>
      <c r="D1503" s="27" t="str">
        <f>IF(ISBLANK('INPUT | Operations'!$C1508),"",'INPUT | Operations'!$C1507)</f>
        <v/>
      </c>
      <c r="E1503" s="32" t="str">
        <f>IF(ISBLANK('INPUT | Operations'!$C1508),"",'INPUT | Operations'!$C1508)</f>
        <v/>
      </c>
      <c r="F1503" s="123" t="str">
        <f t="shared" si="111"/>
        <v/>
      </c>
      <c r="G1503" s="49" t="str">
        <f t="shared" si="111"/>
        <v/>
      </c>
      <c r="H1503" s="49" t="str">
        <f t="shared" si="111"/>
        <v/>
      </c>
      <c r="I1503" s="49" t="str">
        <f t="shared" si="110"/>
        <v/>
      </c>
      <c r="J1503" s="49" t="str">
        <f t="shared" si="110"/>
        <v/>
      </c>
      <c r="K1503" s="50" t="str">
        <f t="shared" si="110"/>
        <v/>
      </c>
      <c r="L1503" s="49" t="str">
        <f t="shared" si="112"/>
        <v/>
      </c>
      <c r="M1503" s="49" t="str">
        <f t="shared" si="112"/>
        <v/>
      </c>
      <c r="N1503" s="49" t="str">
        <f t="shared" si="112"/>
        <v/>
      </c>
      <c r="O1503" s="49" t="str">
        <f t="shared" si="113"/>
        <v/>
      </c>
      <c r="P1503" s="49" t="str">
        <f t="shared" si="114"/>
        <v/>
      </c>
      <c r="Q1503" s="49" t="str">
        <f t="shared" si="114"/>
        <v/>
      </c>
      <c r="R1503" s="50" t="str">
        <f t="shared" si="114"/>
        <v/>
      </c>
      <c r="S1503" s="10"/>
    </row>
    <row r="1504" spans="1:19" x14ac:dyDescent="0.25">
      <c r="A1504" s="10"/>
      <c r="B1504" s="4" t="str">
        <f>'CALC | Main Engine'!$B1504</f>
        <v/>
      </c>
      <c r="C1504" s="5" t="str">
        <f>'CALC | Main Engine'!$E1504</f>
        <v/>
      </c>
      <c r="D1504" s="27" t="str">
        <f>IF(ISBLANK('INPUT | Operations'!$C1509),"",'INPUT | Operations'!$C1508)</f>
        <v/>
      </c>
      <c r="E1504" s="32" t="str">
        <f>IF(ISBLANK('INPUT | Operations'!$C1509),"",'INPUT | Operations'!$C1509)</f>
        <v/>
      </c>
      <c r="F1504" s="123" t="str">
        <f t="shared" si="111"/>
        <v/>
      </c>
      <c r="G1504" s="49" t="str">
        <f t="shared" si="111"/>
        <v/>
      </c>
      <c r="H1504" s="49" t="str">
        <f t="shared" si="111"/>
        <v/>
      </c>
      <c r="I1504" s="49" t="str">
        <f t="shared" si="110"/>
        <v/>
      </c>
      <c r="J1504" s="49" t="str">
        <f t="shared" si="110"/>
        <v/>
      </c>
      <c r="K1504" s="50" t="str">
        <f t="shared" si="110"/>
        <v/>
      </c>
      <c r="L1504" s="49" t="str">
        <f t="shared" si="112"/>
        <v/>
      </c>
      <c r="M1504" s="49" t="str">
        <f t="shared" si="112"/>
        <v/>
      </c>
      <c r="N1504" s="49" t="str">
        <f t="shared" si="112"/>
        <v/>
      </c>
      <c r="O1504" s="49" t="str">
        <f t="shared" si="113"/>
        <v/>
      </c>
      <c r="P1504" s="49" t="str">
        <f t="shared" si="114"/>
        <v/>
      </c>
      <c r="Q1504" s="49" t="str">
        <f t="shared" si="114"/>
        <v/>
      </c>
      <c r="R1504" s="50" t="str">
        <f t="shared" si="114"/>
        <v/>
      </c>
      <c r="S1504" s="10"/>
    </row>
    <row r="1505" spans="1:19" x14ac:dyDescent="0.25">
      <c r="A1505" s="10"/>
      <c r="B1505" s="4" t="str">
        <f>'CALC | Main Engine'!$B1505</f>
        <v/>
      </c>
      <c r="C1505" s="5" t="str">
        <f>'CALC | Main Engine'!$E1505</f>
        <v/>
      </c>
      <c r="D1505" s="27" t="str">
        <f>IF(ISBLANK('INPUT | Operations'!$C1510),"",'INPUT | Operations'!$C1509)</f>
        <v/>
      </c>
      <c r="E1505" s="32" t="str">
        <f>IF(ISBLANK('INPUT | Operations'!$C1510),"",'INPUT | Operations'!$C1510)</f>
        <v/>
      </c>
      <c r="F1505" s="123" t="str">
        <f t="shared" si="111"/>
        <v/>
      </c>
      <c r="G1505" s="49" t="str">
        <f t="shared" si="111"/>
        <v/>
      </c>
      <c r="H1505" s="49" t="str">
        <f t="shared" si="111"/>
        <v/>
      </c>
      <c r="I1505" s="49" t="str">
        <f t="shared" si="110"/>
        <v/>
      </c>
      <c r="J1505" s="49" t="str">
        <f t="shared" si="110"/>
        <v/>
      </c>
      <c r="K1505" s="50" t="str">
        <f t="shared" si="110"/>
        <v/>
      </c>
      <c r="L1505" s="49" t="str">
        <f t="shared" si="112"/>
        <v/>
      </c>
      <c r="M1505" s="49" t="str">
        <f t="shared" si="112"/>
        <v/>
      </c>
      <c r="N1505" s="49" t="str">
        <f t="shared" si="112"/>
        <v/>
      </c>
      <c r="O1505" s="49" t="str">
        <f t="shared" si="113"/>
        <v/>
      </c>
      <c r="P1505" s="49" t="str">
        <f t="shared" si="114"/>
        <v/>
      </c>
      <c r="Q1505" s="49" t="str">
        <f t="shared" si="114"/>
        <v/>
      </c>
      <c r="R1505" s="50" t="str">
        <f t="shared" si="114"/>
        <v/>
      </c>
      <c r="S1505" s="10"/>
    </row>
    <row r="1506" spans="1:19" x14ac:dyDescent="0.25">
      <c r="A1506" s="10"/>
      <c r="B1506" s="4" t="str">
        <f>'CALC | Main Engine'!$B1506</f>
        <v/>
      </c>
      <c r="C1506" s="5" t="str">
        <f>'CALC | Main Engine'!$E1506</f>
        <v/>
      </c>
      <c r="D1506" s="27" t="str">
        <f>IF(ISBLANK('INPUT | Operations'!$C1511),"",'INPUT | Operations'!$C1510)</f>
        <v/>
      </c>
      <c r="E1506" s="32" t="str">
        <f>IF(ISBLANK('INPUT | Operations'!$C1511),"",'INPUT | Operations'!$C1511)</f>
        <v/>
      </c>
      <c r="F1506" s="123" t="str">
        <f t="shared" si="111"/>
        <v/>
      </c>
      <c r="G1506" s="49" t="str">
        <f t="shared" si="111"/>
        <v/>
      </c>
      <c r="H1506" s="49" t="str">
        <f t="shared" si="111"/>
        <v/>
      </c>
      <c r="I1506" s="49" t="str">
        <f t="shared" si="111"/>
        <v/>
      </c>
      <c r="J1506" s="49" t="str">
        <f t="shared" si="111"/>
        <v/>
      </c>
      <c r="K1506" s="50" t="str">
        <f t="shared" si="111"/>
        <v/>
      </c>
      <c r="L1506" s="49" t="str">
        <f t="shared" si="112"/>
        <v/>
      </c>
      <c r="M1506" s="49" t="str">
        <f t="shared" si="112"/>
        <v/>
      </c>
      <c r="N1506" s="49" t="str">
        <f t="shared" si="112"/>
        <v/>
      </c>
      <c r="O1506" s="49" t="str">
        <f t="shared" si="113"/>
        <v/>
      </c>
      <c r="P1506" s="49" t="str">
        <f t="shared" si="114"/>
        <v/>
      </c>
      <c r="Q1506" s="49" t="str">
        <f t="shared" si="114"/>
        <v/>
      </c>
      <c r="R1506" s="50" t="str">
        <f t="shared" si="114"/>
        <v/>
      </c>
      <c r="S1506" s="10"/>
    </row>
    <row r="1507" spans="1:19" x14ac:dyDescent="0.25">
      <c r="A1507" s="10"/>
      <c r="B1507" s="4" t="str">
        <f>'CALC | Main Engine'!$B1507</f>
        <v/>
      </c>
      <c r="C1507" s="5" t="str">
        <f>'CALC | Main Engine'!$E1507</f>
        <v/>
      </c>
      <c r="D1507" s="27" t="str">
        <f>IF(ISBLANK('INPUT | Operations'!$C1512),"",'INPUT | Operations'!$C1511)</f>
        <v/>
      </c>
      <c r="E1507" s="32" t="str">
        <f>IF(ISBLANK('INPUT | Operations'!$C1512),"",'INPUT | Operations'!$C1512)</f>
        <v/>
      </c>
      <c r="F1507" s="123" t="str">
        <f t="shared" ref="F1507:K1549" si="115">IFERROR(IF(AND(MIN($D1507:$E1507)&lt;F$5,MAX($D1507:$E1507)&gt;F$4),MIN(MAX($D1507:$E1507),F$5)-MAX(MIN($D1507:$E1507),F$4),0)/(MAX($D1507:$E1507)-MIN($D1507:$E1507)),"")</f>
        <v/>
      </c>
      <c r="G1507" s="49" t="str">
        <f t="shared" si="115"/>
        <v/>
      </c>
      <c r="H1507" s="49" t="str">
        <f t="shared" si="115"/>
        <v/>
      </c>
      <c r="I1507" s="49" t="str">
        <f t="shared" si="115"/>
        <v/>
      </c>
      <c r="J1507" s="49" t="str">
        <f t="shared" si="115"/>
        <v/>
      </c>
      <c r="K1507" s="50" t="str">
        <f t="shared" si="115"/>
        <v/>
      </c>
      <c r="L1507" s="49" t="str">
        <f t="shared" si="112"/>
        <v/>
      </c>
      <c r="M1507" s="49" t="str">
        <f t="shared" si="112"/>
        <v/>
      </c>
      <c r="N1507" s="49" t="str">
        <f t="shared" si="112"/>
        <v/>
      </c>
      <c r="O1507" s="49" t="str">
        <f t="shared" si="113"/>
        <v/>
      </c>
      <c r="P1507" s="49" t="str">
        <f t="shared" si="114"/>
        <v/>
      </c>
      <c r="Q1507" s="49" t="str">
        <f t="shared" si="114"/>
        <v/>
      </c>
      <c r="R1507" s="50" t="str">
        <f t="shared" si="114"/>
        <v/>
      </c>
      <c r="S1507" s="10"/>
    </row>
    <row r="1508" spans="1:19" x14ac:dyDescent="0.25">
      <c r="A1508" s="10"/>
      <c r="B1508" s="4" t="str">
        <f>'CALC | Main Engine'!$B1508</f>
        <v/>
      </c>
      <c r="C1508" s="5" t="str">
        <f>'CALC | Main Engine'!$E1508</f>
        <v/>
      </c>
      <c r="D1508" s="27" t="str">
        <f>IF(ISBLANK('INPUT | Operations'!$C1513),"",'INPUT | Operations'!$C1512)</f>
        <v/>
      </c>
      <c r="E1508" s="32" t="str">
        <f>IF(ISBLANK('INPUT | Operations'!$C1513),"",'INPUT | Operations'!$C1513)</f>
        <v/>
      </c>
      <c r="F1508" s="123" t="str">
        <f t="shared" si="115"/>
        <v/>
      </c>
      <c r="G1508" s="49" t="str">
        <f t="shared" si="115"/>
        <v/>
      </c>
      <c r="H1508" s="49" t="str">
        <f t="shared" si="115"/>
        <v/>
      </c>
      <c r="I1508" s="49" t="str">
        <f t="shared" si="115"/>
        <v/>
      </c>
      <c r="J1508" s="49" t="str">
        <f t="shared" si="115"/>
        <v/>
      </c>
      <c r="K1508" s="50" t="str">
        <f t="shared" si="115"/>
        <v/>
      </c>
      <c r="L1508" s="49" t="str">
        <f t="shared" si="112"/>
        <v/>
      </c>
      <c r="M1508" s="49" t="str">
        <f t="shared" si="112"/>
        <v/>
      </c>
      <c r="N1508" s="49" t="str">
        <f t="shared" si="112"/>
        <v/>
      </c>
      <c r="O1508" s="49" t="str">
        <f t="shared" si="113"/>
        <v/>
      </c>
      <c r="P1508" s="49" t="str">
        <f t="shared" si="114"/>
        <v/>
      </c>
      <c r="Q1508" s="49" t="str">
        <f t="shared" si="114"/>
        <v/>
      </c>
      <c r="R1508" s="50" t="str">
        <f t="shared" si="114"/>
        <v/>
      </c>
      <c r="S1508" s="10"/>
    </row>
    <row r="1509" spans="1:19" x14ac:dyDescent="0.25">
      <c r="A1509" s="10"/>
      <c r="B1509" s="4" t="str">
        <f>'CALC | Main Engine'!$B1509</f>
        <v/>
      </c>
      <c r="C1509" s="5" t="str">
        <f>'CALC | Main Engine'!$E1509</f>
        <v/>
      </c>
      <c r="D1509" s="27" t="str">
        <f>IF(ISBLANK('INPUT | Operations'!$C1514),"",'INPUT | Operations'!$C1513)</f>
        <v/>
      </c>
      <c r="E1509" s="32" t="str">
        <f>IF(ISBLANK('INPUT | Operations'!$C1514),"",'INPUT | Operations'!$C1514)</f>
        <v/>
      </c>
      <c r="F1509" s="123" t="str">
        <f t="shared" si="115"/>
        <v/>
      </c>
      <c r="G1509" s="49" t="str">
        <f t="shared" si="115"/>
        <v/>
      </c>
      <c r="H1509" s="49" t="str">
        <f t="shared" si="115"/>
        <v/>
      </c>
      <c r="I1509" s="49" t="str">
        <f t="shared" si="115"/>
        <v/>
      </c>
      <c r="J1509" s="49" t="str">
        <f t="shared" si="115"/>
        <v/>
      </c>
      <c r="K1509" s="50" t="str">
        <f t="shared" si="115"/>
        <v/>
      </c>
      <c r="L1509" s="49" t="str">
        <f t="shared" si="112"/>
        <v/>
      </c>
      <c r="M1509" s="49" t="str">
        <f t="shared" si="112"/>
        <v/>
      </c>
      <c r="N1509" s="49" t="str">
        <f t="shared" si="112"/>
        <v/>
      </c>
      <c r="O1509" s="49" t="str">
        <f t="shared" si="113"/>
        <v/>
      </c>
      <c r="P1509" s="49" t="str">
        <f t="shared" si="114"/>
        <v/>
      </c>
      <c r="Q1509" s="49" t="str">
        <f t="shared" si="114"/>
        <v/>
      </c>
      <c r="R1509" s="50" t="str">
        <f t="shared" si="114"/>
        <v/>
      </c>
      <c r="S1509" s="10"/>
    </row>
    <row r="1510" spans="1:19" x14ac:dyDescent="0.25">
      <c r="A1510" s="10"/>
      <c r="B1510" s="4" t="str">
        <f>'CALC | Main Engine'!$B1510</f>
        <v/>
      </c>
      <c r="C1510" s="5" t="str">
        <f>'CALC | Main Engine'!$E1510</f>
        <v/>
      </c>
      <c r="D1510" s="27" t="str">
        <f>IF(ISBLANK('INPUT | Operations'!$C1515),"",'INPUT | Operations'!$C1514)</f>
        <v/>
      </c>
      <c r="E1510" s="32" t="str">
        <f>IF(ISBLANK('INPUT | Operations'!$C1515),"",'INPUT | Operations'!$C1515)</f>
        <v/>
      </c>
      <c r="F1510" s="123" t="str">
        <f t="shared" si="115"/>
        <v/>
      </c>
      <c r="G1510" s="49" t="str">
        <f t="shared" si="115"/>
        <v/>
      </c>
      <c r="H1510" s="49" t="str">
        <f t="shared" si="115"/>
        <v/>
      </c>
      <c r="I1510" s="49" t="str">
        <f t="shared" si="115"/>
        <v/>
      </c>
      <c r="J1510" s="49" t="str">
        <f t="shared" si="115"/>
        <v/>
      </c>
      <c r="K1510" s="50" t="str">
        <f t="shared" si="115"/>
        <v/>
      </c>
      <c r="L1510" s="49" t="str">
        <f t="shared" si="112"/>
        <v/>
      </c>
      <c r="M1510" s="49" t="str">
        <f t="shared" si="112"/>
        <v/>
      </c>
      <c r="N1510" s="49" t="str">
        <f t="shared" si="112"/>
        <v/>
      </c>
      <c r="O1510" s="49" t="str">
        <f t="shared" si="113"/>
        <v/>
      </c>
      <c r="P1510" s="49" t="str">
        <f t="shared" si="114"/>
        <v/>
      </c>
      <c r="Q1510" s="49" t="str">
        <f t="shared" si="114"/>
        <v/>
      </c>
      <c r="R1510" s="50" t="str">
        <f t="shared" si="114"/>
        <v/>
      </c>
      <c r="S1510" s="10"/>
    </row>
    <row r="1511" spans="1:19" x14ac:dyDescent="0.25">
      <c r="A1511" s="10"/>
      <c r="B1511" s="4" t="str">
        <f>'CALC | Main Engine'!$B1511</f>
        <v/>
      </c>
      <c r="C1511" s="5" t="str">
        <f>'CALC | Main Engine'!$E1511</f>
        <v/>
      </c>
      <c r="D1511" s="27" t="str">
        <f>IF(ISBLANK('INPUT | Operations'!$C1516),"",'INPUT | Operations'!$C1515)</f>
        <v/>
      </c>
      <c r="E1511" s="32" t="str">
        <f>IF(ISBLANK('INPUT | Operations'!$C1516),"",'INPUT | Operations'!$C1516)</f>
        <v/>
      </c>
      <c r="F1511" s="123" t="str">
        <f t="shared" si="115"/>
        <v/>
      </c>
      <c r="G1511" s="49" t="str">
        <f t="shared" si="115"/>
        <v/>
      </c>
      <c r="H1511" s="49" t="str">
        <f t="shared" si="115"/>
        <v/>
      </c>
      <c r="I1511" s="49" t="str">
        <f t="shared" si="115"/>
        <v/>
      </c>
      <c r="J1511" s="49" t="str">
        <f t="shared" si="115"/>
        <v/>
      </c>
      <c r="K1511" s="50" t="str">
        <f t="shared" si="115"/>
        <v/>
      </c>
      <c r="L1511" s="49" t="str">
        <f t="shared" si="112"/>
        <v/>
      </c>
      <c r="M1511" s="49" t="str">
        <f t="shared" si="112"/>
        <v/>
      </c>
      <c r="N1511" s="49" t="str">
        <f t="shared" si="112"/>
        <v/>
      </c>
      <c r="O1511" s="49" t="str">
        <f t="shared" si="113"/>
        <v/>
      </c>
      <c r="P1511" s="49" t="str">
        <f t="shared" si="114"/>
        <v/>
      </c>
      <c r="Q1511" s="49" t="str">
        <f t="shared" si="114"/>
        <v/>
      </c>
      <c r="R1511" s="50" t="str">
        <f t="shared" si="114"/>
        <v/>
      </c>
      <c r="S1511" s="10"/>
    </row>
    <row r="1512" spans="1:19" x14ac:dyDescent="0.25">
      <c r="A1512" s="10"/>
      <c r="B1512" s="4" t="str">
        <f>'CALC | Main Engine'!$B1512</f>
        <v/>
      </c>
      <c r="C1512" s="5" t="str">
        <f>'CALC | Main Engine'!$E1512</f>
        <v/>
      </c>
      <c r="D1512" s="27" t="str">
        <f>IF(ISBLANK('INPUT | Operations'!$C1517),"",'INPUT | Operations'!$C1516)</f>
        <v/>
      </c>
      <c r="E1512" s="32" t="str">
        <f>IF(ISBLANK('INPUT | Operations'!$C1517),"",'INPUT | Operations'!$C1517)</f>
        <v/>
      </c>
      <c r="F1512" s="123" t="str">
        <f t="shared" si="115"/>
        <v/>
      </c>
      <c r="G1512" s="49" t="str">
        <f t="shared" si="115"/>
        <v/>
      </c>
      <c r="H1512" s="49" t="str">
        <f t="shared" si="115"/>
        <v/>
      </c>
      <c r="I1512" s="49" t="str">
        <f t="shared" si="115"/>
        <v/>
      </c>
      <c r="J1512" s="49" t="str">
        <f t="shared" si="115"/>
        <v/>
      </c>
      <c r="K1512" s="50" t="str">
        <f t="shared" si="115"/>
        <v/>
      </c>
      <c r="L1512" s="49" t="str">
        <f t="shared" si="112"/>
        <v/>
      </c>
      <c r="M1512" s="49" t="str">
        <f t="shared" si="112"/>
        <v/>
      </c>
      <c r="N1512" s="49" t="str">
        <f t="shared" si="112"/>
        <v/>
      </c>
      <c r="O1512" s="49" t="str">
        <f t="shared" si="113"/>
        <v/>
      </c>
      <c r="P1512" s="49" t="str">
        <f t="shared" si="114"/>
        <v/>
      </c>
      <c r="Q1512" s="49" t="str">
        <f t="shared" si="114"/>
        <v/>
      </c>
      <c r="R1512" s="50" t="str">
        <f t="shared" si="114"/>
        <v/>
      </c>
      <c r="S1512" s="10"/>
    </row>
    <row r="1513" spans="1:19" x14ac:dyDescent="0.25">
      <c r="A1513" s="10"/>
      <c r="B1513" s="4" t="str">
        <f>'CALC | Main Engine'!$B1513</f>
        <v/>
      </c>
      <c r="C1513" s="5" t="str">
        <f>'CALC | Main Engine'!$E1513</f>
        <v/>
      </c>
      <c r="D1513" s="27" t="str">
        <f>IF(ISBLANK('INPUT | Operations'!$C1518),"",'INPUT | Operations'!$C1517)</f>
        <v/>
      </c>
      <c r="E1513" s="32" t="str">
        <f>IF(ISBLANK('INPUT | Operations'!$C1518),"",'INPUT | Operations'!$C1518)</f>
        <v/>
      </c>
      <c r="F1513" s="123" t="str">
        <f t="shared" si="115"/>
        <v/>
      </c>
      <c r="G1513" s="49" t="str">
        <f t="shared" si="115"/>
        <v/>
      </c>
      <c r="H1513" s="49" t="str">
        <f t="shared" si="115"/>
        <v/>
      </c>
      <c r="I1513" s="49" t="str">
        <f t="shared" si="115"/>
        <v/>
      </c>
      <c r="J1513" s="49" t="str">
        <f t="shared" si="115"/>
        <v/>
      </c>
      <c r="K1513" s="50" t="str">
        <f t="shared" si="115"/>
        <v/>
      </c>
      <c r="L1513" s="49" t="str">
        <f t="shared" si="112"/>
        <v/>
      </c>
      <c r="M1513" s="49" t="str">
        <f t="shared" si="112"/>
        <v/>
      </c>
      <c r="N1513" s="49" t="str">
        <f t="shared" si="112"/>
        <v/>
      </c>
      <c r="O1513" s="49" t="str">
        <f t="shared" si="113"/>
        <v/>
      </c>
      <c r="P1513" s="49" t="str">
        <f t="shared" si="114"/>
        <v/>
      </c>
      <c r="Q1513" s="49" t="str">
        <f t="shared" si="114"/>
        <v/>
      </c>
      <c r="R1513" s="50" t="str">
        <f t="shared" si="114"/>
        <v/>
      </c>
      <c r="S1513" s="10"/>
    </row>
    <row r="1514" spans="1:19" x14ac:dyDescent="0.25">
      <c r="A1514" s="10"/>
      <c r="B1514" s="4" t="str">
        <f>'CALC | Main Engine'!$B1514</f>
        <v/>
      </c>
      <c r="C1514" s="5" t="str">
        <f>'CALC | Main Engine'!$E1514</f>
        <v/>
      </c>
      <c r="D1514" s="27" t="str">
        <f>IF(ISBLANK('INPUT | Operations'!$C1519),"",'INPUT | Operations'!$C1518)</f>
        <v/>
      </c>
      <c r="E1514" s="32" t="str">
        <f>IF(ISBLANK('INPUT | Operations'!$C1519),"",'INPUT | Operations'!$C1519)</f>
        <v/>
      </c>
      <c r="F1514" s="123" t="str">
        <f t="shared" si="115"/>
        <v/>
      </c>
      <c r="G1514" s="49" t="str">
        <f t="shared" si="115"/>
        <v/>
      </c>
      <c r="H1514" s="49" t="str">
        <f t="shared" si="115"/>
        <v/>
      </c>
      <c r="I1514" s="49" t="str">
        <f t="shared" si="115"/>
        <v/>
      </c>
      <c r="J1514" s="49" t="str">
        <f t="shared" si="115"/>
        <v/>
      </c>
      <c r="K1514" s="50" t="str">
        <f t="shared" si="115"/>
        <v/>
      </c>
      <c r="L1514" s="49" t="str">
        <f t="shared" si="112"/>
        <v/>
      </c>
      <c r="M1514" s="49" t="str">
        <f t="shared" si="112"/>
        <v/>
      </c>
      <c r="N1514" s="49" t="str">
        <f t="shared" si="112"/>
        <v/>
      </c>
      <c r="O1514" s="49" t="str">
        <f t="shared" si="113"/>
        <v/>
      </c>
      <c r="P1514" s="49" t="str">
        <f t="shared" si="114"/>
        <v/>
      </c>
      <c r="Q1514" s="49" t="str">
        <f t="shared" si="114"/>
        <v/>
      </c>
      <c r="R1514" s="50" t="str">
        <f t="shared" si="114"/>
        <v/>
      </c>
      <c r="S1514" s="10"/>
    </row>
    <row r="1515" spans="1:19" x14ac:dyDescent="0.25">
      <c r="A1515" s="10"/>
      <c r="B1515" s="4" t="str">
        <f>'CALC | Main Engine'!$B1515</f>
        <v/>
      </c>
      <c r="C1515" s="5" t="str">
        <f>'CALC | Main Engine'!$E1515</f>
        <v/>
      </c>
      <c r="D1515" s="27" t="str">
        <f>IF(ISBLANK('INPUT | Operations'!$C1520),"",'INPUT | Operations'!$C1519)</f>
        <v/>
      </c>
      <c r="E1515" s="32" t="str">
        <f>IF(ISBLANK('INPUT | Operations'!$C1520),"",'INPUT | Operations'!$C1520)</f>
        <v/>
      </c>
      <c r="F1515" s="123" t="str">
        <f t="shared" si="115"/>
        <v/>
      </c>
      <c r="G1515" s="49" t="str">
        <f t="shared" si="115"/>
        <v/>
      </c>
      <c r="H1515" s="49" t="str">
        <f t="shared" si="115"/>
        <v/>
      </c>
      <c r="I1515" s="49" t="str">
        <f t="shared" si="115"/>
        <v/>
      </c>
      <c r="J1515" s="49" t="str">
        <f t="shared" si="115"/>
        <v/>
      </c>
      <c r="K1515" s="50" t="str">
        <f t="shared" si="115"/>
        <v/>
      </c>
      <c r="L1515" s="49" t="str">
        <f t="shared" si="112"/>
        <v/>
      </c>
      <c r="M1515" s="49" t="str">
        <f t="shared" si="112"/>
        <v/>
      </c>
      <c r="N1515" s="49" t="str">
        <f t="shared" si="112"/>
        <v/>
      </c>
      <c r="O1515" s="49" t="str">
        <f t="shared" si="113"/>
        <v/>
      </c>
      <c r="P1515" s="49" t="str">
        <f t="shared" si="114"/>
        <v/>
      </c>
      <c r="Q1515" s="49" t="str">
        <f t="shared" si="114"/>
        <v/>
      </c>
      <c r="R1515" s="50" t="str">
        <f t="shared" si="114"/>
        <v/>
      </c>
      <c r="S1515" s="10"/>
    </row>
    <row r="1516" spans="1:19" x14ac:dyDescent="0.25">
      <c r="A1516" s="10"/>
      <c r="B1516" s="4" t="str">
        <f>'CALC | Main Engine'!$B1516</f>
        <v/>
      </c>
      <c r="C1516" s="5" t="str">
        <f>'CALC | Main Engine'!$E1516</f>
        <v/>
      </c>
      <c r="D1516" s="27" t="str">
        <f>IF(ISBLANK('INPUT | Operations'!$C1521),"",'INPUT | Operations'!$C1520)</f>
        <v/>
      </c>
      <c r="E1516" s="32" t="str">
        <f>IF(ISBLANK('INPUT | Operations'!$C1521),"",'INPUT | Operations'!$C1521)</f>
        <v/>
      </c>
      <c r="F1516" s="123" t="str">
        <f t="shared" si="115"/>
        <v/>
      </c>
      <c r="G1516" s="49" t="str">
        <f t="shared" si="115"/>
        <v/>
      </c>
      <c r="H1516" s="49" t="str">
        <f t="shared" si="115"/>
        <v/>
      </c>
      <c r="I1516" s="49" t="str">
        <f t="shared" si="115"/>
        <v/>
      </c>
      <c r="J1516" s="49" t="str">
        <f t="shared" si="115"/>
        <v/>
      </c>
      <c r="K1516" s="50" t="str">
        <f t="shared" si="115"/>
        <v/>
      </c>
      <c r="L1516" s="49" t="str">
        <f t="shared" si="112"/>
        <v/>
      </c>
      <c r="M1516" s="49" t="str">
        <f t="shared" si="112"/>
        <v/>
      </c>
      <c r="N1516" s="49" t="str">
        <f t="shared" si="112"/>
        <v/>
      </c>
      <c r="O1516" s="49" t="str">
        <f t="shared" si="113"/>
        <v/>
      </c>
      <c r="P1516" s="49" t="str">
        <f t="shared" si="114"/>
        <v/>
      </c>
      <c r="Q1516" s="49" t="str">
        <f t="shared" si="114"/>
        <v/>
      </c>
      <c r="R1516" s="50" t="str">
        <f t="shared" si="114"/>
        <v/>
      </c>
      <c r="S1516" s="10"/>
    </row>
    <row r="1517" spans="1:19" x14ac:dyDescent="0.25">
      <c r="A1517" s="10"/>
      <c r="B1517" s="4" t="str">
        <f>'CALC | Main Engine'!$B1517</f>
        <v/>
      </c>
      <c r="C1517" s="5" t="str">
        <f>'CALC | Main Engine'!$E1517</f>
        <v/>
      </c>
      <c r="D1517" s="27" t="str">
        <f>IF(ISBLANK('INPUT | Operations'!$C1522),"",'INPUT | Operations'!$C1521)</f>
        <v/>
      </c>
      <c r="E1517" s="32" t="str">
        <f>IF(ISBLANK('INPUT | Operations'!$C1522),"",'INPUT | Operations'!$C1522)</f>
        <v/>
      </c>
      <c r="F1517" s="123" t="str">
        <f t="shared" si="115"/>
        <v/>
      </c>
      <c r="G1517" s="49" t="str">
        <f t="shared" si="115"/>
        <v/>
      </c>
      <c r="H1517" s="49" t="str">
        <f t="shared" si="115"/>
        <v/>
      </c>
      <c r="I1517" s="49" t="str">
        <f t="shared" si="115"/>
        <v/>
      </c>
      <c r="J1517" s="49" t="str">
        <f t="shared" si="115"/>
        <v/>
      </c>
      <c r="K1517" s="50" t="str">
        <f t="shared" si="115"/>
        <v/>
      </c>
      <c r="L1517" s="49" t="str">
        <f t="shared" si="112"/>
        <v/>
      </c>
      <c r="M1517" s="49" t="str">
        <f t="shared" si="112"/>
        <v/>
      </c>
      <c r="N1517" s="49" t="str">
        <f t="shared" si="112"/>
        <v/>
      </c>
      <c r="O1517" s="49" t="str">
        <f t="shared" si="113"/>
        <v/>
      </c>
      <c r="P1517" s="49" t="str">
        <f t="shared" si="114"/>
        <v/>
      </c>
      <c r="Q1517" s="49" t="str">
        <f t="shared" si="114"/>
        <v/>
      </c>
      <c r="R1517" s="50" t="str">
        <f t="shared" si="114"/>
        <v/>
      </c>
      <c r="S1517" s="10"/>
    </row>
    <row r="1518" spans="1:19" x14ac:dyDescent="0.25">
      <c r="A1518" s="10"/>
      <c r="B1518" s="4" t="str">
        <f>'CALC | Main Engine'!$B1518</f>
        <v/>
      </c>
      <c r="C1518" s="5" t="str">
        <f>'CALC | Main Engine'!$E1518</f>
        <v/>
      </c>
      <c r="D1518" s="27" t="str">
        <f>IF(ISBLANK('INPUT | Operations'!$C1523),"",'INPUT | Operations'!$C1522)</f>
        <v/>
      </c>
      <c r="E1518" s="32" t="str">
        <f>IF(ISBLANK('INPUT | Operations'!$C1523),"",'INPUT | Operations'!$C1523)</f>
        <v/>
      </c>
      <c r="F1518" s="123" t="str">
        <f t="shared" si="115"/>
        <v/>
      </c>
      <c r="G1518" s="49" t="str">
        <f t="shared" si="115"/>
        <v/>
      </c>
      <c r="H1518" s="49" t="str">
        <f t="shared" si="115"/>
        <v/>
      </c>
      <c r="I1518" s="49" t="str">
        <f t="shared" si="115"/>
        <v/>
      </c>
      <c r="J1518" s="49" t="str">
        <f t="shared" si="115"/>
        <v/>
      </c>
      <c r="K1518" s="50" t="str">
        <f t="shared" si="115"/>
        <v/>
      </c>
      <c r="L1518" s="49" t="str">
        <f t="shared" si="112"/>
        <v/>
      </c>
      <c r="M1518" s="49" t="str">
        <f t="shared" si="112"/>
        <v/>
      </c>
      <c r="N1518" s="49" t="str">
        <f t="shared" si="112"/>
        <v/>
      </c>
      <c r="O1518" s="49" t="str">
        <f t="shared" si="113"/>
        <v/>
      </c>
      <c r="P1518" s="49" t="str">
        <f t="shared" si="114"/>
        <v/>
      </c>
      <c r="Q1518" s="49" t="str">
        <f t="shared" si="114"/>
        <v/>
      </c>
      <c r="R1518" s="50" t="str">
        <f t="shared" si="114"/>
        <v/>
      </c>
      <c r="S1518" s="10"/>
    </row>
    <row r="1519" spans="1:19" x14ac:dyDescent="0.25">
      <c r="A1519" s="10"/>
      <c r="B1519" s="4" t="str">
        <f>'CALC | Main Engine'!$B1519</f>
        <v/>
      </c>
      <c r="C1519" s="5" t="str">
        <f>'CALC | Main Engine'!$E1519</f>
        <v/>
      </c>
      <c r="D1519" s="27" t="str">
        <f>IF(ISBLANK('INPUT | Operations'!$C1524),"",'INPUT | Operations'!$C1523)</f>
        <v/>
      </c>
      <c r="E1519" s="32" t="str">
        <f>IF(ISBLANK('INPUT | Operations'!$C1524),"",'INPUT | Operations'!$C1524)</f>
        <v/>
      </c>
      <c r="F1519" s="123" t="str">
        <f t="shared" si="115"/>
        <v/>
      </c>
      <c r="G1519" s="49" t="str">
        <f t="shared" si="115"/>
        <v/>
      </c>
      <c r="H1519" s="49" t="str">
        <f t="shared" si="115"/>
        <v/>
      </c>
      <c r="I1519" s="49" t="str">
        <f t="shared" si="115"/>
        <v/>
      </c>
      <c r="J1519" s="49" t="str">
        <f t="shared" si="115"/>
        <v/>
      </c>
      <c r="K1519" s="50" t="str">
        <f t="shared" si="115"/>
        <v/>
      </c>
      <c r="L1519" s="49" t="str">
        <f t="shared" si="112"/>
        <v/>
      </c>
      <c r="M1519" s="49" t="str">
        <f t="shared" si="112"/>
        <v/>
      </c>
      <c r="N1519" s="49" t="str">
        <f t="shared" si="112"/>
        <v/>
      </c>
      <c r="O1519" s="49" t="str">
        <f t="shared" si="113"/>
        <v/>
      </c>
      <c r="P1519" s="49" t="str">
        <f t="shared" si="114"/>
        <v/>
      </c>
      <c r="Q1519" s="49" t="str">
        <f t="shared" si="114"/>
        <v/>
      </c>
      <c r="R1519" s="50" t="str">
        <f t="shared" si="114"/>
        <v/>
      </c>
      <c r="S1519" s="10"/>
    </row>
    <row r="1520" spans="1:19" x14ac:dyDescent="0.25">
      <c r="A1520" s="10"/>
      <c r="B1520" s="4" t="str">
        <f>'CALC | Main Engine'!$B1520</f>
        <v/>
      </c>
      <c r="C1520" s="5" t="str">
        <f>'CALC | Main Engine'!$E1520</f>
        <v/>
      </c>
      <c r="D1520" s="27" t="str">
        <f>IF(ISBLANK('INPUT | Operations'!$C1525),"",'INPUT | Operations'!$C1524)</f>
        <v/>
      </c>
      <c r="E1520" s="32" t="str">
        <f>IF(ISBLANK('INPUT | Operations'!$C1525),"",'INPUT | Operations'!$C1525)</f>
        <v/>
      </c>
      <c r="F1520" s="123" t="str">
        <f t="shared" si="115"/>
        <v/>
      </c>
      <c r="G1520" s="49" t="str">
        <f t="shared" si="115"/>
        <v/>
      </c>
      <c r="H1520" s="49" t="str">
        <f t="shared" si="115"/>
        <v/>
      </c>
      <c r="I1520" s="49" t="str">
        <f t="shared" si="115"/>
        <v/>
      </c>
      <c r="J1520" s="49" t="str">
        <f t="shared" si="115"/>
        <v/>
      </c>
      <c r="K1520" s="50" t="str">
        <f t="shared" si="115"/>
        <v/>
      </c>
      <c r="L1520" s="49" t="str">
        <f t="shared" si="112"/>
        <v/>
      </c>
      <c r="M1520" s="49" t="str">
        <f t="shared" si="112"/>
        <v/>
      </c>
      <c r="N1520" s="49" t="str">
        <f t="shared" si="112"/>
        <v/>
      </c>
      <c r="O1520" s="49" t="str">
        <f t="shared" si="113"/>
        <v/>
      </c>
      <c r="P1520" s="49" t="str">
        <f t="shared" si="114"/>
        <v/>
      </c>
      <c r="Q1520" s="49" t="str">
        <f t="shared" si="114"/>
        <v/>
      </c>
      <c r="R1520" s="50" t="str">
        <f t="shared" si="114"/>
        <v/>
      </c>
      <c r="S1520" s="10"/>
    </row>
    <row r="1521" spans="1:19" x14ac:dyDescent="0.25">
      <c r="A1521" s="10"/>
      <c r="B1521" s="4" t="str">
        <f>'CALC | Main Engine'!$B1521</f>
        <v/>
      </c>
      <c r="C1521" s="5" t="str">
        <f>'CALC | Main Engine'!$E1521</f>
        <v/>
      </c>
      <c r="D1521" s="27" t="str">
        <f>IF(ISBLANK('INPUT | Operations'!$C1526),"",'INPUT | Operations'!$C1525)</f>
        <v/>
      </c>
      <c r="E1521" s="32" t="str">
        <f>IF(ISBLANK('INPUT | Operations'!$C1526),"",'INPUT | Operations'!$C1526)</f>
        <v/>
      </c>
      <c r="F1521" s="123" t="str">
        <f t="shared" si="115"/>
        <v/>
      </c>
      <c r="G1521" s="49" t="str">
        <f t="shared" si="115"/>
        <v/>
      </c>
      <c r="H1521" s="49" t="str">
        <f t="shared" si="115"/>
        <v/>
      </c>
      <c r="I1521" s="49" t="str">
        <f t="shared" si="115"/>
        <v/>
      </c>
      <c r="J1521" s="49" t="str">
        <f t="shared" si="115"/>
        <v/>
      </c>
      <c r="K1521" s="50" t="str">
        <f t="shared" si="115"/>
        <v/>
      </c>
      <c r="L1521" s="49" t="str">
        <f t="shared" si="112"/>
        <v/>
      </c>
      <c r="M1521" s="49" t="str">
        <f t="shared" si="112"/>
        <v/>
      </c>
      <c r="N1521" s="49" t="str">
        <f t="shared" si="112"/>
        <v/>
      </c>
      <c r="O1521" s="49" t="str">
        <f t="shared" si="113"/>
        <v/>
      </c>
      <c r="P1521" s="49" t="str">
        <f t="shared" si="114"/>
        <v/>
      </c>
      <c r="Q1521" s="49" t="str">
        <f t="shared" si="114"/>
        <v/>
      </c>
      <c r="R1521" s="50" t="str">
        <f t="shared" si="114"/>
        <v/>
      </c>
      <c r="S1521" s="10"/>
    </row>
    <row r="1522" spans="1:19" x14ac:dyDescent="0.25">
      <c r="A1522" s="10"/>
      <c r="B1522" s="4" t="str">
        <f>'CALC | Main Engine'!$B1522</f>
        <v/>
      </c>
      <c r="C1522" s="5" t="str">
        <f>'CALC | Main Engine'!$E1522</f>
        <v/>
      </c>
      <c r="D1522" s="27" t="str">
        <f>IF(ISBLANK('INPUT | Operations'!$C1527),"",'INPUT | Operations'!$C1526)</f>
        <v/>
      </c>
      <c r="E1522" s="32" t="str">
        <f>IF(ISBLANK('INPUT | Operations'!$C1527),"",'INPUT | Operations'!$C1527)</f>
        <v/>
      </c>
      <c r="F1522" s="123" t="str">
        <f t="shared" si="115"/>
        <v/>
      </c>
      <c r="G1522" s="49" t="str">
        <f t="shared" si="115"/>
        <v/>
      </c>
      <c r="H1522" s="49" t="str">
        <f t="shared" si="115"/>
        <v/>
      </c>
      <c r="I1522" s="49" t="str">
        <f t="shared" si="115"/>
        <v/>
      </c>
      <c r="J1522" s="49" t="str">
        <f t="shared" si="115"/>
        <v/>
      </c>
      <c r="K1522" s="50" t="str">
        <f t="shared" si="115"/>
        <v/>
      </c>
      <c r="L1522" s="49" t="str">
        <f t="shared" si="112"/>
        <v/>
      </c>
      <c r="M1522" s="49" t="str">
        <f t="shared" si="112"/>
        <v/>
      </c>
      <c r="N1522" s="49" t="str">
        <f t="shared" si="112"/>
        <v/>
      </c>
      <c r="O1522" s="49" t="str">
        <f t="shared" si="113"/>
        <v/>
      </c>
      <c r="P1522" s="49" t="str">
        <f t="shared" si="114"/>
        <v/>
      </c>
      <c r="Q1522" s="49" t="str">
        <f t="shared" si="114"/>
        <v/>
      </c>
      <c r="R1522" s="50" t="str">
        <f t="shared" si="114"/>
        <v/>
      </c>
      <c r="S1522" s="10"/>
    </row>
    <row r="1523" spans="1:19" x14ac:dyDescent="0.25">
      <c r="A1523" s="10"/>
      <c r="B1523" s="4" t="str">
        <f>'CALC | Main Engine'!$B1523</f>
        <v/>
      </c>
      <c r="C1523" s="5" t="str">
        <f>'CALC | Main Engine'!$E1523</f>
        <v/>
      </c>
      <c r="D1523" s="27" t="str">
        <f>IF(ISBLANK('INPUT | Operations'!$C1528),"",'INPUT | Operations'!$C1527)</f>
        <v/>
      </c>
      <c r="E1523" s="32" t="str">
        <f>IF(ISBLANK('INPUT | Operations'!$C1528),"",'INPUT | Operations'!$C1528)</f>
        <v/>
      </c>
      <c r="F1523" s="123" t="str">
        <f t="shared" si="115"/>
        <v/>
      </c>
      <c r="G1523" s="49" t="str">
        <f t="shared" si="115"/>
        <v/>
      </c>
      <c r="H1523" s="49" t="str">
        <f t="shared" si="115"/>
        <v/>
      </c>
      <c r="I1523" s="49" t="str">
        <f t="shared" si="115"/>
        <v/>
      </c>
      <c r="J1523" s="49" t="str">
        <f t="shared" si="115"/>
        <v/>
      </c>
      <c r="K1523" s="50" t="str">
        <f t="shared" si="115"/>
        <v/>
      </c>
      <c r="L1523" s="49" t="str">
        <f t="shared" si="112"/>
        <v/>
      </c>
      <c r="M1523" s="49" t="str">
        <f t="shared" si="112"/>
        <v/>
      </c>
      <c r="N1523" s="49" t="str">
        <f t="shared" si="112"/>
        <v/>
      </c>
      <c r="O1523" s="49" t="str">
        <f t="shared" si="113"/>
        <v/>
      </c>
      <c r="P1523" s="49" t="str">
        <f t="shared" si="114"/>
        <v/>
      </c>
      <c r="Q1523" s="49" t="str">
        <f t="shared" si="114"/>
        <v/>
      </c>
      <c r="R1523" s="50" t="str">
        <f t="shared" si="114"/>
        <v/>
      </c>
      <c r="S1523" s="10"/>
    </row>
    <row r="1524" spans="1:19" x14ac:dyDescent="0.25">
      <c r="A1524" s="10"/>
      <c r="B1524" s="4" t="str">
        <f>'CALC | Main Engine'!$B1524</f>
        <v/>
      </c>
      <c r="C1524" s="5" t="str">
        <f>'CALC | Main Engine'!$E1524</f>
        <v/>
      </c>
      <c r="D1524" s="27" t="str">
        <f>IF(ISBLANK('INPUT | Operations'!$C1529),"",'INPUT | Operations'!$C1528)</f>
        <v/>
      </c>
      <c r="E1524" s="32" t="str">
        <f>IF(ISBLANK('INPUT | Operations'!$C1529),"",'INPUT | Operations'!$C1529)</f>
        <v/>
      </c>
      <c r="F1524" s="123" t="str">
        <f t="shared" si="115"/>
        <v/>
      </c>
      <c r="G1524" s="49" t="str">
        <f t="shared" si="115"/>
        <v/>
      </c>
      <c r="H1524" s="49" t="str">
        <f t="shared" si="115"/>
        <v/>
      </c>
      <c r="I1524" s="49" t="str">
        <f t="shared" si="115"/>
        <v/>
      </c>
      <c r="J1524" s="49" t="str">
        <f t="shared" si="115"/>
        <v/>
      </c>
      <c r="K1524" s="50" t="str">
        <f t="shared" si="115"/>
        <v/>
      </c>
      <c r="L1524" s="49" t="str">
        <f t="shared" si="112"/>
        <v/>
      </c>
      <c r="M1524" s="49" t="str">
        <f t="shared" si="112"/>
        <v/>
      </c>
      <c r="N1524" s="49" t="str">
        <f t="shared" si="112"/>
        <v/>
      </c>
      <c r="O1524" s="49" t="str">
        <f t="shared" si="113"/>
        <v/>
      </c>
      <c r="P1524" s="49" t="str">
        <f t="shared" si="114"/>
        <v/>
      </c>
      <c r="Q1524" s="49" t="str">
        <f t="shared" si="114"/>
        <v/>
      </c>
      <c r="R1524" s="50" t="str">
        <f t="shared" si="114"/>
        <v/>
      </c>
      <c r="S1524" s="10"/>
    </row>
    <row r="1525" spans="1:19" x14ac:dyDescent="0.25">
      <c r="A1525" s="10"/>
      <c r="B1525" s="4" t="str">
        <f>'CALC | Main Engine'!$B1525</f>
        <v/>
      </c>
      <c r="C1525" s="5" t="str">
        <f>'CALC | Main Engine'!$E1525</f>
        <v/>
      </c>
      <c r="D1525" s="27" t="str">
        <f>IF(ISBLANK('INPUT | Operations'!$C1530),"",'INPUT | Operations'!$C1529)</f>
        <v/>
      </c>
      <c r="E1525" s="32" t="str">
        <f>IF(ISBLANK('INPUT | Operations'!$C1530),"",'INPUT | Operations'!$C1530)</f>
        <v/>
      </c>
      <c r="F1525" s="123" t="str">
        <f t="shared" si="115"/>
        <v/>
      </c>
      <c r="G1525" s="49" t="str">
        <f t="shared" si="115"/>
        <v/>
      </c>
      <c r="H1525" s="49" t="str">
        <f t="shared" si="115"/>
        <v/>
      </c>
      <c r="I1525" s="49" t="str">
        <f t="shared" si="115"/>
        <v/>
      </c>
      <c r="J1525" s="49" t="str">
        <f t="shared" si="115"/>
        <v/>
      </c>
      <c r="K1525" s="50" t="str">
        <f t="shared" si="115"/>
        <v/>
      </c>
      <c r="L1525" s="49" t="str">
        <f t="shared" si="112"/>
        <v/>
      </c>
      <c r="M1525" s="49" t="str">
        <f t="shared" si="112"/>
        <v/>
      </c>
      <c r="N1525" s="49" t="str">
        <f t="shared" si="112"/>
        <v/>
      </c>
      <c r="O1525" s="49" t="str">
        <f t="shared" si="113"/>
        <v/>
      </c>
      <c r="P1525" s="49" t="str">
        <f t="shared" si="114"/>
        <v/>
      </c>
      <c r="Q1525" s="49" t="str">
        <f t="shared" si="114"/>
        <v/>
      </c>
      <c r="R1525" s="50" t="str">
        <f t="shared" si="114"/>
        <v/>
      </c>
      <c r="S1525" s="10"/>
    </row>
    <row r="1526" spans="1:19" x14ac:dyDescent="0.25">
      <c r="A1526" s="10"/>
      <c r="B1526" s="4" t="str">
        <f>'CALC | Main Engine'!$B1526</f>
        <v/>
      </c>
      <c r="C1526" s="5" t="str">
        <f>'CALC | Main Engine'!$E1526</f>
        <v/>
      </c>
      <c r="D1526" s="27" t="str">
        <f>IF(ISBLANK('INPUT | Operations'!$C1531),"",'INPUT | Operations'!$C1530)</f>
        <v/>
      </c>
      <c r="E1526" s="32" t="str">
        <f>IF(ISBLANK('INPUT | Operations'!$C1531),"",'INPUT | Operations'!$C1531)</f>
        <v/>
      </c>
      <c r="F1526" s="123" t="str">
        <f t="shared" si="115"/>
        <v/>
      </c>
      <c r="G1526" s="49" t="str">
        <f t="shared" si="115"/>
        <v/>
      </c>
      <c r="H1526" s="49" t="str">
        <f t="shared" si="115"/>
        <v/>
      </c>
      <c r="I1526" s="49" t="str">
        <f t="shared" si="115"/>
        <v/>
      </c>
      <c r="J1526" s="49" t="str">
        <f t="shared" si="115"/>
        <v/>
      </c>
      <c r="K1526" s="50" t="str">
        <f t="shared" si="115"/>
        <v/>
      </c>
      <c r="L1526" s="49" t="str">
        <f t="shared" si="112"/>
        <v/>
      </c>
      <c r="M1526" s="49" t="str">
        <f t="shared" si="112"/>
        <v/>
      </c>
      <c r="N1526" s="49" t="str">
        <f t="shared" si="112"/>
        <v/>
      </c>
      <c r="O1526" s="49" t="str">
        <f t="shared" si="113"/>
        <v/>
      </c>
      <c r="P1526" s="49" t="str">
        <f t="shared" si="114"/>
        <v/>
      </c>
      <c r="Q1526" s="49" t="str">
        <f t="shared" si="114"/>
        <v/>
      </c>
      <c r="R1526" s="50" t="str">
        <f t="shared" si="114"/>
        <v/>
      </c>
      <c r="S1526" s="10"/>
    </row>
    <row r="1527" spans="1:19" x14ac:dyDescent="0.25">
      <c r="A1527" s="10"/>
      <c r="B1527" s="4" t="str">
        <f>'CALC | Main Engine'!$B1527</f>
        <v/>
      </c>
      <c r="C1527" s="5" t="str">
        <f>'CALC | Main Engine'!$E1527</f>
        <v/>
      </c>
      <c r="D1527" s="27" t="str">
        <f>IF(ISBLANK('INPUT | Operations'!$C1532),"",'INPUT | Operations'!$C1531)</f>
        <v/>
      </c>
      <c r="E1527" s="32" t="str">
        <f>IF(ISBLANK('INPUT | Operations'!$C1532),"",'INPUT | Operations'!$C1532)</f>
        <v/>
      </c>
      <c r="F1527" s="123" t="str">
        <f t="shared" si="115"/>
        <v/>
      </c>
      <c r="G1527" s="49" t="str">
        <f t="shared" si="115"/>
        <v/>
      </c>
      <c r="H1527" s="49" t="str">
        <f t="shared" si="115"/>
        <v/>
      </c>
      <c r="I1527" s="49" t="str">
        <f t="shared" si="115"/>
        <v/>
      </c>
      <c r="J1527" s="49" t="str">
        <f t="shared" si="115"/>
        <v/>
      </c>
      <c r="K1527" s="50" t="str">
        <f t="shared" si="115"/>
        <v/>
      </c>
      <c r="L1527" s="49" t="str">
        <f t="shared" si="112"/>
        <v/>
      </c>
      <c r="M1527" s="49" t="str">
        <f t="shared" si="112"/>
        <v/>
      </c>
      <c r="N1527" s="49" t="str">
        <f t="shared" si="112"/>
        <v/>
      </c>
      <c r="O1527" s="49" t="str">
        <f t="shared" si="113"/>
        <v/>
      </c>
      <c r="P1527" s="49" t="str">
        <f t="shared" si="114"/>
        <v/>
      </c>
      <c r="Q1527" s="49" t="str">
        <f t="shared" si="114"/>
        <v/>
      </c>
      <c r="R1527" s="50" t="str">
        <f t="shared" si="114"/>
        <v/>
      </c>
      <c r="S1527" s="10"/>
    </row>
    <row r="1528" spans="1:19" x14ac:dyDescent="0.25">
      <c r="A1528" s="10"/>
      <c r="B1528" s="4" t="str">
        <f>'CALC | Main Engine'!$B1528</f>
        <v/>
      </c>
      <c r="C1528" s="5" t="str">
        <f>'CALC | Main Engine'!$E1528</f>
        <v/>
      </c>
      <c r="D1528" s="27" t="str">
        <f>IF(ISBLANK('INPUT | Operations'!$C1533),"",'INPUT | Operations'!$C1532)</f>
        <v/>
      </c>
      <c r="E1528" s="32" t="str">
        <f>IF(ISBLANK('INPUT | Operations'!$C1533),"",'INPUT | Operations'!$C1533)</f>
        <v/>
      </c>
      <c r="F1528" s="123" t="str">
        <f t="shared" si="115"/>
        <v/>
      </c>
      <c r="G1528" s="49" t="str">
        <f t="shared" si="115"/>
        <v/>
      </c>
      <c r="H1528" s="49" t="str">
        <f t="shared" si="115"/>
        <v/>
      </c>
      <c r="I1528" s="49" t="str">
        <f t="shared" si="115"/>
        <v/>
      </c>
      <c r="J1528" s="49" t="str">
        <f t="shared" si="115"/>
        <v/>
      </c>
      <c r="K1528" s="50" t="str">
        <f t="shared" si="115"/>
        <v/>
      </c>
      <c r="L1528" s="49" t="str">
        <f t="shared" si="112"/>
        <v/>
      </c>
      <c r="M1528" s="49" t="str">
        <f t="shared" si="112"/>
        <v/>
      </c>
      <c r="N1528" s="49" t="str">
        <f t="shared" si="112"/>
        <v/>
      </c>
      <c r="O1528" s="49" t="str">
        <f t="shared" si="113"/>
        <v/>
      </c>
      <c r="P1528" s="49" t="str">
        <f t="shared" si="114"/>
        <v/>
      </c>
      <c r="Q1528" s="49" t="str">
        <f t="shared" si="114"/>
        <v/>
      </c>
      <c r="R1528" s="50" t="str">
        <f t="shared" si="114"/>
        <v/>
      </c>
      <c r="S1528" s="10"/>
    </row>
    <row r="1529" spans="1:19" x14ac:dyDescent="0.25">
      <c r="A1529" s="10"/>
      <c r="B1529" s="4" t="str">
        <f>'CALC | Main Engine'!$B1529</f>
        <v/>
      </c>
      <c r="C1529" s="5" t="str">
        <f>'CALC | Main Engine'!$E1529</f>
        <v/>
      </c>
      <c r="D1529" s="27" t="str">
        <f>IF(ISBLANK('INPUT | Operations'!$C1534),"",'INPUT | Operations'!$C1533)</f>
        <v/>
      </c>
      <c r="E1529" s="32" t="str">
        <f>IF(ISBLANK('INPUT | Operations'!$C1534),"",'INPUT | Operations'!$C1534)</f>
        <v/>
      </c>
      <c r="F1529" s="123" t="str">
        <f t="shared" si="115"/>
        <v/>
      </c>
      <c r="G1529" s="49" t="str">
        <f t="shared" si="115"/>
        <v/>
      </c>
      <c r="H1529" s="49" t="str">
        <f t="shared" si="115"/>
        <v/>
      </c>
      <c r="I1529" s="49" t="str">
        <f t="shared" si="115"/>
        <v/>
      </c>
      <c r="J1529" s="49" t="str">
        <f t="shared" si="115"/>
        <v/>
      </c>
      <c r="K1529" s="50" t="str">
        <f t="shared" si="115"/>
        <v/>
      </c>
      <c r="L1529" s="49" t="str">
        <f t="shared" si="112"/>
        <v/>
      </c>
      <c r="M1529" s="49" t="str">
        <f t="shared" si="112"/>
        <v/>
      </c>
      <c r="N1529" s="49" t="str">
        <f t="shared" si="112"/>
        <v/>
      </c>
      <c r="O1529" s="49" t="str">
        <f t="shared" si="113"/>
        <v/>
      </c>
      <c r="P1529" s="49" t="str">
        <f t="shared" si="114"/>
        <v/>
      </c>
      <c r="Q1529" s="49" t="str">
        <f t="shared" si="114"/>
        <v/>
      </c>
      <c r="R1529" s="50" t="str">
        <f t="shared" si="114"/>
        <v/>
      </c>
      <c r="S1529" s="10"/>
    </row>
    <row r="1530" spans="1:19" x14ac:dyDescent="0.25">
      <c r="A1530" s="10"/>
      <c r="B1530" s="4" t="str">
        <f>'CALC | Main Engine'!$B1530</f>
        <v/>
      </c>
      <c r="C1530" s="5" t="str">
        <f>'CALC | Main Engine'!$E1530</f>
        <v/>
      </c>
      <c r="D1530" s="27" t="str">
        <f>IF(ISBLANK('INPUT | Operations'!$C1535),"",'INPUT | Operations'!$C1534)</f>
        <v/>
      </c>
      <c r="E1530" s="32" t="str">
        <f>IF(ISBLANK('INPUT | Operations'!$C1535),"",'INPUT | Operations'!$C1535)</f>
        <v/>
      </c>
      <c r="F1530" s="123" t="str">
        <f t="shared" si="115"/>
        <v/>
      </c>
      <c r="G1530" s="49" t="str">
        <f t="shared" si="115"/>
        <v/>
      </c>
      <c r="H1530" s="49" t="str">
        <f t="shared" si="115"/>
        <v/>
      </c>
      <c r="I1530" s="49" t="str">
        <f t="shared" si="115"/>
        <v/>
      </c>
      <c r="J1530" s="49" t="str">
        <f t="shared" si="115"/>
        <v/>
      </c>
      <c r="K1530" s="50" t="str">
        <f t="shared" si="115"/>
        <v/>
      </c>
      <c r="L1530" s="49" t="str">
        <f t="shared" si="112"/>
        <v/>
      </c>
      <c r="M1530" s="49" t="str">
        <f t="shared" si="112"/>
        <v/>
      </c>
      <c r="N1530" s="49" t="str">
        <f t="shared" si="112"/>
        <v/>
      </c>
      <c r="O1530" s="49" t="str">
        <f t="shared" si="113"/>
        <v/>
      </c>
      <c r="P1530" s="49" t="str">
        <f t="shared" si="114"/>
        <v/>
      </c>
      <c r="Q1530" s="49" t="str">
        <f t="shared" si="114"/>
        <v/>
      </c>
      <c r="R1530" s="50" t="str">
        <f t="shared" si="114"/>
        <v/>
      </c>
      <c r="S1530" s="10"/>
    </row>
    <row r="1531" spans="1:19" x14ac:dyDescent="0.25">
      <c r="A1531" s="10"/>
      <c r="B1531" s="4" t="str">
        <f>'CALC | Main Engine'!$B1531</f>
        <v/>
      </c>
      <c r="C1531" s="5" t="str">
        <f>'CALC | Main Engine'!$E1531</f>
        <v/>
      </c>
      <c r="D1531" s="27" t="str">
        <f>IF(ISBLANK('INPUT | Operations'!$C1536),"",'INPUT | Operations'!$C1535)</f>
        <v/>
      </c>
      <c r="E1531" s="32" t="str">
        <f>IF(ISBLANK('INPUT | Operations'!$C1536),"",'INPUT | Operations'!$C1536)</f>
        <v/>
      </c>
      <c r="F1531" s="123" t="str">
        <f t="shared" si="115"/>
        <v/>
      </c>
      <c r="G1531" s="49" t="str">
        <f t="shared" si="115"/>
        <v/>
      </c>
      <c r="H1531" s="49" t="str">
        <f t="shared" si="115"/>
        <v/>
      </c>
      <c r="I1531" s="49" t="str">
        <f t="shared" si="115"/>
        <v/>
      </c>
      <c r="J1531" s="49" t="str">
        <f t="shared" si="115"/>
        <v/>
      </c>
      <c r="K1531" s="50" t="str">
        <f t="shared" si="115"/>
        <v/>
      </c>
      <c r="L1531" s="49" t="str">
        <f t="shared" si="112"/>
        <v/>
      </c>
      <c r="M1531" s="49" t="str">
        <f t="shared" si="112"/>
        <v/>
      </c>
      <c r="N1531" s="49" t="str">
        <f t="shared" si="112"/>
        <v/>
      </c>
      <c r="O1531" s="49" t="str">
        <f t="shared" si="113"/>
        <v/>
      </c>
      <c r="P1531" s="49" t="str">
        <f t="shared" si="114"/>
        <v/>
      </c>
      <c r="Q1531" s="49" t="str">
        <f t="shared" si="114"/>
        <v/>
      </c>
      <c r="R1531" s="50" t="str">
        <f t="shared" si="114"/>
        <v/>
      </c>
      <c r="S1531" s="10"/>
    </row>
    <row r="1532" spans="1:19" x14ac:dyDescent="0.25">
      <c r="A1532" s="10"/>
      <c r="B1532" s="4" t="str">
        <f>'CALC | Main Engine'!$B1532</f>
        <v/>
      </c>
      <c r="C1532" s="5" t="str">
        <f>'CALC | Main Engine'!$E1532</f>
        <v/>
      </c>
      <c r="D1532" s="27" t="str">
        <f>IF(ISBLANK('INPUT | Operations'!$C1537),"",'INPUT | Operations'!$C1536)</f>
        <v/>
      </c>
      <c r="E1532" s="32" t="str">
        <f>IF(ISBLANK('INPUT | Operations'!$C1537),"",'INPUT | Operations'!$C1537)</f>
        <v/>
      </c>
      <c r="F1532" s="123" t="str">
        <f t="shared" si="115"/>
        <v/>
      </c>
      <c r="G1532" s="49" t="str">
        <f t="shared" si="115"/>
        <v/>
      </c>
      <c r="H1532" s="49" t="str">
        <f t="shared" si="115"/>
        <v/>
      </c>
      <c r="I1532" s="49" t="str">
        <f t="shared" si="115"/>
        <v/>
      </c>
      <c r="J1532" s="49" t="str">
        <f t="shared" si="115"/>
        <v/>
      </c>
      <c r="K1532" s="50" t="str">
        <f t="shared" si="115"/>
        <v/>
      </c>
      <c r="L1532" s="49" t="str">
        <f t="shared" si="112"/>
        <v/>
      </c>
      <c r="M1532" s="49" t="str">
        <f t="shared" si="112"/>
        <v/>
      </c>
      <c r="N1532" s="49" t="str">
        <f t="shared" si="112"/>
        <v/>
      </c>
      <c r="O1532" s="49" t="str">
        <f t="shared" si="113"/>
        <v/>
      </c>
      <c r="P1532" s="49" t="str">
        <f t="shared" si="114"/>
        <v/>
      </c>
      <c r="Q1532" s="49" t="str">
        <f t="shared" si="114"/>
        <v/>
      </c>
      <c r="R1532" s="50" t="str">
        <f t="shared" si="114"/>
        <v/>
      </c>
      <c r="S1532" s="10"/>
    </row>
    <row r="1533" spans="1:19" x14ac:dyDescent="0.25">
      <c r="A1533" s="10"/>
      <c r="B1533" s="4" t="str">
        <f>'CALC | Main Engine'!$B1533</f>
        <v/>
      </c>
      <c r="C1533" s="5" t="str">
        <f>'CALC | Main Engine'!$E1533</f>
        <v/>
      </c>
      <c r="D1533" s="27" t="str">
        <f>IF(ISBLANK('INPUT | Operations'!$C1538),"",'INPUT | Operations'!$C1537)</f>
        <v/>
      </c>
      <c r="E1533" s="32" t="str">
        <f>IF(ISBLANK('INPUT | Operations'!$C1538),"",'INPUT | Operations'!$C1538)</f>
        <v/>
      </c>
      <c r="F1533" s="123" t="str">
        <f t="shared" si="115"/>
        <v/>
      </c>
      <c r="G1533" s="49" t="str">
        <f t="shared" si="115"/>
        <v/>
      </c>
      <c r="H1533" s="49" t="str">
        <f t="shared" si="115"/>
        <v/>
      </c>
      <c r="I1533" s="49" t="str">
        <f t="shared" si="115"/>
        <v/>
      </c>
      <c r="J1533" s="49" t="str">
        <f t="shared" si="115"/>
        <v/>
      </c>
      <c r="K1533" s="50" t="str">
        <f t="shared" si="115"/>
        <v/>
      </c>
      <c r="L1533" s="49" t="str">
        <f t="shared" si="112"/>
        <v/>
      </c>
      <c r="M1533" s="49" t="str">
        <f t="shared" si="112"/>
        <v/>
      </c>
      <c r="N1533" s="49" t="str">
        <f t="shared" si="112"/>
        <v/>
      </c>
      <c r="O1533" s="49" t="str">
        <f t="shared" si="113"/>
        <v/>
      </c>
      <c r="P1533" s="49" t="str">
        <f t="shared" si="114"/>
        <v/>
      </c>
      <c r="Q1533" s="49" t="str">
        <f t="shared" si="114"/>
        <v/>
      </c>
      <c r="R1533" s="50" t="str">
        <f t="shared" si="114"/>
        <v/>
      </c>
      <c r="S1533" s="10"/>
    </row>
    <row r="1534" spans="1:19" x14ac:dyDescent="0.25">
      <c r="A1534" s="10"/>
      <c r="B1534" s="4" t="str">
        <f>'CALC | Main Engine'!$B1534</f>
        <v/>
      </c>
      <c r="C1534" s="5" t="str">
        <f>'CALC | Main Engine'!$E1534</f>
        <v/>
      </c>
      <c r="D1534" s="27" t="str">
        <f>IF(ISBLANK('INPUT | Operations'!$C1539),"",'INPUT | Operations'!$C1538)</f>
        <v/>
      </c>
      <c r="E1534" s="32" t="str">
        <f>IF(ISBLANK('INPUT | Operations'!$C1539),"",'INPUT | Operations'!$C1539)</f>
        <v/>
      </c>
      <c r="F1534" s="123" t="str">
        <f t="shared" si="115"/>
        <v/>
      </c>
      <c r="G1534" s="49" t="str">
        <f t="shared" si="115"/>
        <v/>
      </c>
      <c r="H1534" s="49" t="str">
        <f t="shared" si="115"/>
        <v/>
      </c>
      <c r="I1534" s="49" t="str">
        <f t="shared" si="115"/>
        <v/>
      </c>
      <c r="J1534" s="49" t="str">
        <f t="shared" si="115"/>
        <v/>
      </c>
      <c r="K1534" s="50" t="str">
        <f t="shared" si="115"/>
        <v/>
      </c>
      <c r="L1534" s="49" t="str">
        <f t="shared" si="112"/>
        <v/>
      </c>
      <c r="M1534" s="49" t="str">
        <f t="shared" si="112"/>
        <v/>
      </c>
      <c r="N1534" s="49" t="str">
        <f t="shared" si="112"/>
        <v/>
      </c>
      <c r="O1534" s="49" t="str">
        <f t="shared" si="113"/>
        <v/>
      </c>
      <c r="P1534" s="49" t="str">
        <f t="shared" si="114"/>
        <v/>
      </c>
      <c r="Q1534" s="49" t="str">
        <f t="shared" si="114"/>
        <v/>
      </c>
      <c r="R1534" s="50" t="str">
        <f t="shared" si="114"/>
        <v/>
      </c>
      <c r="S1534" s="10"/>
    </row>
    <row r="1535" spans="1:19" x14ac:dyDescent="0.25">
      <c r="A1535" s="10"/>
      <c r="B1535" s="4" t="str">
        <f>'CALC | Main Engine'!$B1535</f>
        <v/>
      </c>
      <c r="C1535" s="5" t="str">
        <f>'CALC | Main Engine'!$E1535</f>
        <v/>
      </c>
      <c r="D1535" s="27" t="str">
        <f>IF(ISBLANK('INPUT | Operations'!$C1540),"",'INPUT | Operations'!$C1539)</f>
        <v/>
      </c>
      <c r="E1535" s="32" t="str">
        <f>IF(ISBLANK('INPUT | Operations'!$C1540),"",'INPUT | Operations'!$C1540)</f>
        <v/>
      </c>
      <c r="F1535" s="123" t="str">
        <f t="shared" si="115"/>
        <v/>
      </c>
      <c r="G1535" s="49" t="str">
        <f t="shared" si="115"/>
        <v/>
      </c>
      <c r="H1535" s="49" t="str">
        <f t="shared" si="115"/>
        <v/>
      </c>
      <c r="I1535" s="49" t="str">
        <f t="shared" si="115"/>
        <v/>
      </c>
      <c r="J1535" s="49" t="str">
        <f t="shared" si="115"/>
        <v/>
      </c>
      <c r="K1535" s="50" t="str">
        <f t="shared" si="115"/>
        <v/>
      </c>
      <c r="L1535" s="49" t="str">
        <f t="shared" si="112"/>
        <v/>
      </c>
      <c r="M1535" s="49" t="str">
        <f t="shared" si="112"/>
        <v/>
      </c>
      <c r="N1535" s="49" t="str">
        <f t="shared" si="112"/>
        <v/>
      </c>
      <c r="O1535" s="49" t="str">
        <f t="shared" si="113"/>
        <v/>
      </c>
      <c r="P1535" s="49" t="str">
        <f t="shared" si="114"/>
        <v/>
      </c>
      <c r="Q1535" s="49" t="str">
        <f t="shared" si="114"/>
        <v/>
      </c>
      <c r="R1535" s="50" t="str">
        <f t="shared" si="114"/>
        <v/>
      </c>
      <c r="S1535" s="10"/>
    </row>
    <row r="1536" spans="1:19" x14ac:dyDescent="0.25">
      <c r="A1536" s="10"/>
      <c r="B1536" s="4" t="str">
        <f>'CALC | Main Engine'!$B1536</f>
        <v/>
      </c>
      <c r="C1536" s="5" t="str">
        <f>'CALC | Main Engine'!$E1536</f>
        <v/>
      </c>
      <c r="D1536" s="27" t="str">
        <f>IF(ISBLANK('INPUT | Operations'!$C1541),"",'INPUT | Operations'!$C1540)</f>
        <v/>
      </c>
      <c r="E1536" s="32" t="str">
        <f>IF(ISBLANK('INPUT | Operations'!$C1541),"",'INPUT | Operations'!$C1541)</f>
        <v/>
      </c>
      <c r="F1536" s="123" t="str">
        <f t="shared" si="115"/>
        <v/>
      </c>
      <c r="G1536" s="49" t="str">
        <f t="shared" si="115"/>
        <v/>
      </c>
      <c r="H1536" s="49" t="str">
        <f t="shared" si="115"/>
        <v/>
      </c>
      <c r="I1536" s="49" t="str">
        <f t="shared" si="115"/>
        <v/>
      </c>
      <c r="J1536" s="49" t="str">
        <f t="shared" si="115"/>
        <v/>
      </c>
      <c r="K1536" s="50" t="str">
        <f t="shared" si="115"/>
        <v/>
      </c>
      <c r="L1536" s="49" t="str">
        <f t="shared" si="112"/>
        <v/>
      </c>
      <c r="M1536" s="49" t="str">
        <f t="shared" si="112"/>
        <v/>
      </c>
      <c r="N1536" s="49" t="str">
        <f t="shared" si="112"/>
        <v/>
      </c>
      <c r="O1536" s="49" t="str">
        <f t="shared" si="113"/>
        <v/>
      </c>
      <c r="P1536" s="49" t="str">
        <f t="shared" si="114"/>
        <v/>
      </c>
      <c r="Q1536" s="49" t="str">
        <f t="shared" si="114"/>
        <v/>
      </c>
      <c r="R1536" s="50" t="str">
        <f t="shared" si="114"/>
        <v/>
      </c>
      <c r="S1536" s="10"/>
    </row>
    <row r="1537" spans="1:19" x14ac:dyDescent="0.25">
      <c r="A1537" s="10"/>
      <c r="B1537" s="4" t="str">
        <f>'CALC | Main Engine'!$B1537</f>
        <v/>
      </c>
      <c r="C1537" s="5" t="str">
        <f>'CALC | Main Engine'!$E1537</f>
        <v/>
      </c>
      <c r="D1537" s="27" t="str">
        <f>IF(ISBLANK('INPUT | Operations'!$C1542),"",'INPUT | Operations'!$C1541)</f>
        <v/>
      </c>
      <c r="E1537" s="32" t="str">
        <f>IF(ISBLANK('INPUT | Operations'!$C1542),"",'INPUT | Operations'!$C1542)</f>
        <v/>
      </c>
      <c r="F1537" s="123" t="str">
        <f t="shared" si="115"/>
        <v/>
      </c>
      <c r="G1537" s="49" t="str">
        <f t="shared" si="115"/>
        <v/>
      </c>
      <c r="H1537" s="49" t="str">
        <f t="shared" si="115"/>
        <v/>
      </c>
      <c r="I1537" s="49" t="str">
        <f t="shared" si="115"/>
        <v/>
      </c>
      <c r="J1537" s="49" t="str">
        <f t="shared" si="115"/>
        <v/>
      </c>
      <c r="K1537" s="50" t="str">
        <f t="shared" si="115"/>
        <v/>
      </c>
      <c r="L1537" s="49" t="str">
        <f t="shared" si="112"/>
        <v/>
      </c>
      <c r="M1537" s="49" t="str">
        <f t="shared" si="112"/>
        <v/>
      </c>
      <c r="N1537" s="49" t="str">
        <f t="shared" si="112"/>
        <v/>
      </c>
      <c r="O1537" s="49" t="str">
        <f t="shared" si="113"/>
        <v/>
      </c>
      <c r="P1537" s="49" t="str">
        <f t="shared" si="114"/>
        <v/>
      </c>
      <c r="Q1537" s="49" t="str">
        <f t="shared" si="114"/>
        <v/>
      </c>
      <c r="R1537" s="50" t="str">
        <f t="shared" si="114"/>
        <v/>
      </c>
      <c r="S1537" s="10"/>
    </row>
    <row r="1538" spans="1:19" x14ac:dyDescent="0.25">
      <c r="A1538" s="10"/>
      <c r="B1538" s="4" t="str">
        <f>'CALC | Main Engine'!$B1538</f>
        <v/>
      </c>
      <c r="C1538" s="5" t="str">
        <f>'CALC | Main Engine'!$E1538</f>
        <v/>
      </c>
      <c r="D1538" s="27" t="str">
        <f>IF(ISBLANK('INPUT | Operations'!$C1543),"",'INPUT | Operations'!$C1542)</f>
        <v/>
      </c>
      <c r="E1538" s="32" t="str">
        <f>IF(ISBLANK('INPUT | Operations'!$C1543),"",'INPUT | Operations'!$C1543)</f>
        <v/>
      </c>
      <c r="F1538" s="123" t="str">
        <f t="shared" si="115"/>
        <v/>
      </c>
      <c r="G1538" s="49" t="str">
        <f t="shared" si="115"/>
        <v/>
      </c>
      <c r="H1538" s="49" t="str">
        <f t="shared" si="115"/>
        <v/>
      </c>
      <c r="I1538" s="49" t="str">
        <f t="shared" si="115"/>
        <v/>
      </c>
      <c r="J1538" s="49" t="str">
        <f t="shared" si="115"/>
        <v/>
      </c>
      <c r="K1538" s="50" t="str">
        <f t="shared" si="115"/>
        <v/>
      </c>
      <c r="L1538" s="49" t="str">
        <f t="shared" si="112"/>
        <v/>
      </c>
      <c r="M1538" s="49" t="str">
        <f t="shared" si="112"/>
        <v/>
      </c>
      <c r="N1538" s="49" t="str">
        <f t="shared" si="112"/>
        <v/>
      </c>
      <c r="O1538" s="49" t="str">
        <f t="shared" si="113"/>
        <v/>
      </c>
      <c r="P1538" s="49" t="str">
        <f t="shared" si="114"/>
        <v/>
      </c>
      <c r="Q1538" s="49" t="str">
        <f t="shared" si="114"/>
        <v/>
      </c>
      <c r="R1538" s="50" t="str">
        <f t="shared" si="114"/>
        <v/>
      </c>
      <c r="S1538" s="10"/>
    </row>
    <row r="1539" spans="1:19" x14ac:dyDescent="0.25">
      <c r="A1539" s="10"/>
      <c r="B1539" s="4" t="str">
        <f>'CALC | Main Engine'!$B1539</f>
        <v/>
      </c>
      <c r="C1539" s="5" t="str">
        <f>'CALC | Main Engine'!$E1539</f>
        <v/>
      </c>
      <c r="D1539" s="27" t="str">
        <f>IF(ISBLANK('INPUT | Operations'!$C1544),"",'INPUT | Operations'!$C1543)</f>
        <v/>
      </c>
      <c r="E1539" s="32" t="str">
        <f>IF(ISBLANK('INPUT | Operations'!$C1544),"",'INPUT | Operations'!$C1544)</f>
        <v/>
      </c>
      <c r="F1539" s="123" t="str">
        <f t="shared" si="115"/>
        <v/>
      </c>
      <c r="G1539" s="49" t="str">
        <f t="shared" si="115"/>
        <v/>
      </c>
      <c r="H1539" s="49" t="str">
        <f t="shared" si="115"/>
        <v/>
      </c>
      <c r="I1539" s="49" t="str">
        <f t="shared" si="115"/>
        <v/>
      </c>
      <c r="J1539" s="49" t="str">
        <f t="shared" si="115"/>
        <v/>
      </c>
      <c r="K1539" s="50" t="str">
        <f t="shared" si="115"/>
        <v/>
      </c>
      <c r="L1539" s="49" t="str">
        <f t="shared" si="112"/>
        <v/>
      </c>
      <c r="M1539" s="49" t="str">
        <f t="shared" si="112"/>
        <v/>
      </c>
      <c r="N1539" s="49" t="str">
        <f t="shared" si="112"/>
        <v/>
      </c>
      <c r="O1539" s="49" t="str">
        <f t="shared" si="113"/>
        <v/>
      </c>
      <c r="P1539" s="49" t="str">
        <f t="shared" si="114"/>
        <v/>
      </c>
      <c r="Q1539" s="49" t="str">
        <f t="shared" si="114"/>
        <v/>
      </c>
      <c r="R1539" s="50" t="str">
        <f t="shared" si="114"/>
        <v/>
      </c>
      <c r="S1539" s="10"/>
    </row>
    <row r="1540" spans="1:19" x14ac:dyDescent="0.25">
      <c r="A1540" s="10"/>
      <c r="B1540" s="4" t="str">
        <f>'CALC | Main Engine'!$B1540</f>
        <v/>
      </c>
      <c r="C1540" s="5" t="str">
        <f>'CALC | Main Engine'!$E1540</f>
        <v/>
      </c>
      <c r="D1540" s="27" t="str">
        <f>IF(ISBLANK('INPUT | Operations'!$C1545),"",'INPUT | Operations'!$C1544)</f>
        <v/>
      </c>
      <c r="E1540" s="32" t="str">
        <f>IF(ISBLANK('INPUT | Operations'!$C1545),"",'INPUT | Operations'!$C1545)</f>
        <v/>
      </c>
      <c r="F1540" s="123" t="str">
        <f t="shared" si="115"/>
        <v/>
      </c>
      <c r="G1540" s="49" t="str">
        <f t="shared" si="115"/>
        <v/>
      </c>
      <c r="H1540" s="49" t="str">
        <f t="shared" si="115"/>
        <v/>
      </c>
      <c r="I1540" s="49" t="str">
        <f t="shared" si="115"/>
        <v/>
      </c>
      <c r="J1540" s="49" t="str">
        <f t="shared" si="115"/>
        <v/>
      </c>
      <c r="K1540" s="50" t="str">
        <f t="shared" si="115"/>
        <v/>
      </c>
      <c r="L1540" s="49" t="str">
        <f t="shared" si="112"/>
        <v/>
      </c>
      <c r="M1540" s="49" t="str">
        <f t="shared" si="112"/>
        <v/>
      </c>
      <c r="N1540" s="49" t="str">
        <f t="shared" si="112"/>
        <v/>
      </c>
      <c r="O1540" s="49" t="str">
        <f t="shared" si="113"/>
        <v/>
      </c>
      <c r="P1540" s="49" t="str">
        <f t="shared" si="114"/>
        <v/>
      </c>
      <c r="Q1540" s="49" t="str">
        <f t="shared" si="114"/>
        <v/>
      </c>
      <c r="R1540" s="50" t="str">
        <f t="shared" si="114"/>
        <v/>
      </c>
      <c r="S1540" s="10"/>
    </row>
    <row r="1541" spans="1:19" x14ac:dyDescent="0.25">
      <c r="A1541" s="10"/>
      <c r="B1541" s="4" t="str">
        <f>'CALC | Main Engine'!$B1541</f>
        <v/>
      </c>
      <c r="C1541" s="5" t="str">
        <f>'CALC | Main Engine'!$E1541</f>
        <v/>
      </c>
      <c r="D1541" s="27" t="str">
        <f>IF(ISBLANK('INPUT | Operations'!$C1546),"",'INPUT | Operations'!$C1545)</f>
        <v/>
      </c>
      <c r="E1541" s="32" t="str">
        <f>IF(ISBLANK('INPUT | Operations'!$C1546),"",'INPUT | Operations'!$C1546)</f>
        <v/>
      </c>
      <c r="F1541" s="123" t="str">
        <f t="shared" si="115"/>
        <v/>
      </c>
      <c r="G1541" s="49" t="str">
        <f t="shared" si="115"/>
        <v/>
      </c>
      <c r="H1541" s="49" t="str">
        <f t="shared" si="115"/>
        <v/>
      </c>
      <c r="I1541" s="49" t="str">
        <f t="shared" si="115"/>
        <v/>
      </c>
      <c r="J1541" s="49" t="str">
        <f t="shared" si="115"/>
        <v/>
      </c>
      <c r="K1541" s="50" t="str">
        <f t="shared" si="115"/>
        <v/>
      </c>
      <c r="L1541" s="49" t="str">
        <f t="shared" si="112"/>
        <v/>
      </c>
      <c r="M1541" s="49" t="str">
        <f t="shared" si="112"/>
        <v/>
      </c>
      <c r="N1541" s="49" t="str">
        <f t="shared" si="112"/>
        <v/>
      </c>
      <c r="O1541" s="49" t="str">
        <f t="shared" si="113"/>
        <v/>
      </c>
      <c r="P1541" s="49" t="str">
        <f t="shared" si="114"/>
        <v/>
      </c>
      <c r="Q1541" s="49" t="str">
        <f t="shared" si="114"/>
        <v/>
      </c>
      <c r="R1541" s="50" t="str">
        <f t="shared" si="114"/>
        <v/>
      </c>
      <c r="S1541" s="10"/>
    </row>
    <row r="1542" spans="1:19" x14ac:dyDescent="0.25">
      <c r="A1542" s="10"/>
      <c r="B1542" s="4" t="str">
        <f>'CALC | Main Engine'!$B1542</f>
        <v/>
      </c>
      <c r="C1542" s="5" t="str">
        <f>'CALC | Main Engine'!$E1542</f>
        <v/>
      </c>
      <c r="D1542" s="27" t="str">
        <f>IF(ISBLANK('INPUT | Operations'!$C1547),"",'INPUT | Operations'!$C1546)</f>
        <v/>
      </c>
      <c r="E1542" s="32" t="str">
        <f>IF(ISBLANK('INPUT | Operations'!$C1547),"",'INPUT | Operations'!$C1547)</f>
        <v/>
      </c>
      <c r="F1542" s="123" t="str">
        <f t="shared" si="115"/>
        <v/>
      </c>
      <c r="G1542" s="49" t="str">
        <f t="shared" si="115"/>
        <v/>
      </c>
      <c r="H1542" s="49" t="str">
        <f t="shared" si="115"/>
        <v/>
      </c>
      <c r="I1542" s="49" t="str">
        <f t="shared" si="115"/>
        <v/>
      </c>
      <c r="J1542" s="49" t="str">
        <f t="shared" si="115"/>
        <v/>
      </c>
      <c r="K1542" s="50" t="str">
        <f t="shared" si="115"/>
        <v/>
      </c>
      <c r="L1542" s="49" t="str">
        <f t="shared" si="112"/>
        <v/>
      </c>
      <c r="M1542" s="49" t="str">
        <f t="shared" si="112"/>
        <v/>
      </c>
      <c r="N1542" s="49" t="str">
        <f t="shared" si="112"/>
        <v/>
      </c>
      <c r="O1542" s="49" t="str">
        <f t="shared" si="113"/>
        <v/>
      </c>
      <c r="P1542" s="49" t="str">
        <f t="shared" si="114"/>
        <v/>
      </c>
      <c r="Q1542" s="49" t="str">
        <f t="shared" si="114"/>
        <v/>
      </c>
      <c r="R1542" s="50" t="str">
        <f t="shared" si="114"/>
        <v/>
      </c>
      <c r="S1542" s="10"/>
    </row>
    <row r="1543" spans="1:19" x14ac:dyDescent="0.25">
      <c r="A1543" s="10"/>
      <c r="B1543" s="4" t="str">
        <f>'CALC | Main Engine'!$B1543</f>
        <v/>
      </c>
      <c r="C1543" s="5" t="str">
        <f>'CALC | Main Engine'!$E1543</f>
        <v/>
      </c>
      <c r="D1543" s="27" t="str">
        <f>IF(ISBLANK('INPUT | Operations'!$C1548),"",'INPUT | Operations'!$C1547)</f>
        <v/>
      </c>
      <c r="E1543" s="32" t="str">
        <f>IF(ISBLANK('INPUT | Operations'!$C1548),"",'INPUT | Operations'!$C1548)</f>
        <v/>
      </c>
      <c r="F1543" s="123" t="str">
        <f t="shared" si="115"/>
        <v/>
      </c>
      <c r="G1543" s="49" t="str">
        <f t="shared" si="115"/>
        <v/>
      </c>
      <c r="H1543" s="49" t="str">
        <f t="shared" si="115"/>
        <v/>
      </c>
      <c r="I1543" s="49" t="str">
        <f t="shared" si="115"/>
        <v/>
      </c>
      <c r="J1543" s="49" t="str">
        <f t="shared" si="115"/>
        <v/>
      </c>
      <c r="K1543" s="50" t="str">
        <f t="shared" si="115"/>
        <v/>
      </c>
      <c r="L1543" s="49" t="str">
        <f t="shared" si="112"/>
        <v/>
      </c>
      <c r="M1543" s="49" t="str">
        <f t="shared" si="112"/>
        <v/>
      </c>
      <c r="N1543" s="49" t="str">
        <f t="shared" si="112"/>
        <v/>
      </c>
      <c r="O1543" s="49" t="str">
        <f t="shared" si="113"/>
        <v/>
      </c>
      <c r="P1543" s="49" t="str">
        <f t="shared" si="114"/>
        <v/>
      </c>
      <c r="Q1543" s="49" t="str">
        <f t="shared" si="114"/>
        <v/>
      </c>
      <c r="R1543" s="50" t="str">
        <f t="shared" si="114"/>
        <v/>
      </c>
      <c r="S1543" s="10"/>
    </row>
    <row r="1544" spans="1:19" x14ac:dyDescent="0.25">
      <c r="A1544" s="10"/>
      <c r="B1544" s="4" t="str">
        <f>'CALC | Main Engine'!$B1544</f>
        <v/>
      </c>
      <c r="C1544" s="5" t="str">
        <f>'CALC | Main Engine'!$E1544</f>
        <v/>
      </c>
      <c r="D1544" s="27" t="str">
        <f>IF(ISBLANK('INPUT | Operations'!$C1549),"",'INPUT | Operations'!$C1548)</f>
        <v/>
      </c>
      <c r="E1544" s="32" t="str">
        <f>IF(ISBLANK('INPUT | Operations'!$C1549),"",'INPUT | Operations'!$C1549)</f>
        <v/>
      </c>
      <c r="F1544" s="123" t="str">
        <f t="shared" si="115"/>
        <v/>
      </c>
      <c r="G1544" s="49" t="str">
        <f t="shared" si="115"/>
        <v/>
      </c>
      <c r="H1544" s="49" t="str">
        <f t="shared" si="115"/>
        <v/>
      </c>
      <c r="I1544" s="49" t="str">
        <f t="shared" si="115"/>
        <v/>
      </c>
      <c r="J1544" s="49" t="str">
        <f t="shared" si="115"/>
        <v/>
      </c>
      <c r="K1544" s="50" t="str">
        <f t="shared" si="115"/>
        <v/>
      </c>
      <c r="L1544" s="49" t="str">
        <f t="shared" si="112"/>
        <v/>
      </c>
      <c r="M1544" s="49" t="str">
        <f t="shared" si="112"/>
        <v/>
      </c>
      <c r="N1544" s="49" t="str">
        <f t="shared" si="112"/>
        <v/>
      </c>
      <c r="O1544" s="49" t="str">
        <f t="shared" si="113"/>
        <v/>
      </c>
      <c r="P1544" s="49" t="str">
        <f t="shared" si="114"/>
        <v/>
      </c>
      <c r="Q1544" s="49" t="str">
        <f t="shared" si="114"/>
        <v/>
      </c>
      <c r="R1544" s="50" t="str">
        <f t="shared" si="114"/>
        <v/>
      </c>
      <c r="S1544" s="10"/>
    </row>
    <row r="1545" spans="1:19" x14ac:dyDescent="0.25">
      <c r="A1545" s="10"/>
      <c r="B1545" s="4" t="str">
        <f>'CALC | Main Engine'!$B1545</f>
        <v/>
      </c>
      <c r="C1545" s="5" t="str">
        <f>'CALC | Main Engine'!$E1545</f>
        <v/>
      </c>
      <c r="D1545" s="27" t="str">
        <f>IF(ISBLANK('INPUT | Operations'!$C1550),"",'INPUT | Operations'!$C1549)</f>
        <v/>
      </c>
      <c r="E1545" s="32" t="str">
        <f>IF(ISBLANK('INPUT | Operations'!$C1550),"",'INPUT | Operations'!$C1550)</f>
        <v/>
      </c>
      <c r="F1545" s="123" t="str">
        <f t="shared" si="115"/>
        <v/>
      </c>
      <c r="G1545" s="49" t="str">
        <f t="shared" si="115"/>
        <v/>
      </c>
      <c r="H1545" s="49" t="str">
        <f t="shared" si="115"/>
        <v/>
      </c>
      <c r="I1545" s="49" t="str">
        <f t="shared" si="115"/>
        <v/>
      </c>
      <c r="J1545" s="49" t="str">
        <f t="shared" si="115"/>
        <v/>
      </c>
      <c r="K1545" s="50" t="str">
        <f t="shared" si="115"/>
        <v/>
      </c>
      <c r="L1545" s="49" t="str">
        <f t="shared" ref="L1545:N1608" si="116">IFERROR(IF(AND($E1545&gt;$D1545,MIN($D1545:$E1545)&lt;L$5,MAX($D1545:$E1545)&gt;L$4),MIN(MAX($D1545:$E1545),L$5)-MAX(MIN($D1545:$E1545),L$4),0)/(MAX($D1545:$E1545)-MIN($D1545:$E1545)),"")</f>
        <v/>
      </c>
      <c r="M1545" s="49" t="str">
        <f t="shared" si="116"/>
        <v/>
      </c>
      <c r="N1545" s="49" t="str">
        <f t="shared" si="116"/>
        <v/>
      </c>
      <c r="O1545" s="49" t="str">
        <f t="shared" ref="O1545:O1608" si="117">IFERROR(IF(AND(MIN($D1545:$E1545)&lt;O$5,MAX($D1545:$E1545)&gt;O$4),MIN(MAX($D1545:$E1545),O$5)-MAX(MIN($D1545:$E1545),O$4),0)/(MAX($D1545:$E1545)-MIN($D1545:$E1545)),"")</f>
        <v/>
      </c>
      <c r="P1545" s="49" t="str">
        <f t="shared" ref="P1545:R1608" si="118">IFERROR(IF(AND($D1545&gt;$E1545,MIN($D1545:$E1545)&lt;P$5,MAX($D1545:$E1545)&gt;P$4),MIN(MAX($D1545:$E1545),P$5)-MAX(MIN($D1545:$E1545),P$4),0)/(MAX($D1545:$E1545)-MIN($D1545:$E1545)),"")</f>
        <v/>
      </c>
      <c r="Q1545" s="49" t="str">
        <f t="shared" si="118"/>
        <v/>
      </c>
      <c r="R1545" s="50" t="str">
        <f t="shared" si="118"/>
        <v/>
      </c>
      <c r="S1545" s="10"/>
    </row>
    <row r="1546" spans="1:19" x14ac:dyDescent="0.25">
      <c r="A1546" s="10"/>
      <c r="B1546" s="4" t="str">
        <f>'CALC | Main Engine'!$B1546</f>
        <v/>
      </c>
      <c r="C1546" s="5" t="str">
        <f>'CALC | Main Engine'!$E1546</f>
        <v/>
      </c>
      <c r="D1546" s="27" t="str">
        <f>IF(ISBLANK('INPUT | Operations'!$C1551),"",'INPUT | Operations'!$C1550)</f>
        <v/>
      </c>
      <c r="E1546" s="32" t="str">
        <f>IF(ISBLANK('INPUT | Operations'!$C1551),"",'INPUT | Operations'!$C1551)</f>
        <v/>
      </c>
      <c r="F1546" s="123" t="str">
        <f t="shared" si="115"/>
        <v/>
      </c>
      <c r="G1546" s="49" t="str">
        <f t="shared" si="115"/>
        <v/>
      </c>
      <c r="H1546" s="49" t="str">
        <f t="shared" si="115"/>
        <v/>
      </c>
      <c r="I1546" s="49" t="str">
        <f t="shared" si="115"/>
        <v/>
      </c>
      <c r="J1546" s="49" t="str">
        <f t="shared" si="115"/>
        <v/>
      </c>
      <c r="K1546" s="50" t="str">
        <f t="shared" si="115"/>
        <v/>
      </c>
      <c r="L1546" s="49" t="str">
        <f t="shared" si="116"/>
        <v/>
      </c>
      <c r="M1546" s="49" t="str">
        <f t="shared" si="116"/>
        <v/>
      </c>
      <c r="N1546" s="49" t="str">
        <f t="shared" si="116"/>
        <v/>
      </c>
      <c r="O1546" s="49" t="str">
        <f t="shared" si="117"/>
        <v/>
      </c>
      <c r="P1546" s="49" t="str">
        <f t="shared" si="118"/>
        <v/>
      </c>
      <c r="Q1546" s="49" t="str">
        <f t="shared" si="118"/>
        <v/>
      </c>
      <c r="R1546" s="50" t="str">
        <f t="shared" si="118"/>
        <v/>
      </c>
      <c r="S1546" s="10"/>
    </row>
    <row r="1547" spans="1:19" x14ac:dyDescent="0.25">
      <c r="A1547" s="10"/>
      <c r="B1547" s="4" t="str">
        <f>'CALC | Main Engine'!$B1547</f>
        <v/>
      </c>
      <c r="C1547" s="5" t="str">
        <f>'CALC | Main Engine'!$E1547</f>
        <v/>
      </c>
      <c r="D1547" s="27" t="str">
        <f>IF(ISBLANK('INPUT | Operations'!$C1552),"",'INPUT | Operations'!$C1551)</f>
        <v/>
      </c>
      <c r="E1547" s="32" t="str">
        <f>IF(ISBLANK('INPUT | Operations'!$C1552),"",'INPUT | Operations'!$C1552)</f>
        <v/>
      </c>
      <c r="F1547" s="123" t="str">
        <f t="shared" si="115"/>
        <v/>
      </c>
      <c r="G1547" s="49" t="str">
        <f t="shared" si="115"/>
        <v/>
      </c>
      <c r="H1547" s="49" t="str">
        <f t="shared" si="115"/>
        <v/>
      </c>
      <c r="I1547" s="49" t="str">
        <f t="shared" si="115"/>
        <v/>
      </c>
      <c r="J1547" s="49" t="str">
        <f t="shared" si="115"/>
        <v/>
      </c>
      <c r="K1547" s="50" t="str">
        <f t="shared" si="115"/>
        <v/>
      </c>
      <c r="L1547" s="49" t="str">
        <f t="shared" si="116"/>
        <v/>
      </c>
      <c r="M1547" s="49" t="str">
        <f t="shared" si="116"/>
        <v/>
      </c>
      <c r="N1547" s="49" t="str">
        <f t="shared" si="116"/>
        <v/>
      </c>
      <c r="O1547" s="49" t="str">
        <f t="shared" si="117"/>
        <v/>
      </c>
      <c r="P1547" s="49" t="str">
        <f t="shared" si="118"/>
        <v/>
      </c>
      <c r="Q1547" s="49" t="str">
        <f t="shared" si="118"/>
        <v/>
      </c>
      <c r="R1547" s="50" t="str">
        <f t="shared" si="118"/>
        <v/>
      </c>
      <c r="S1547" s="10"/>
    </row>
    <row r="1548" spans="1:19" x14ac:dyDescent="0.25">
      <c r="A1548" s="10"/>
      <c r="B1548" s="4" t="str">
        <f>'CALC | Main Engine'!$B1548</f>
        <v/>
      </c>
      <c r="C1548" s="5" t="str">
        <f>'CALC | Main Engine'!$E1548</f>
        <v/>
      </c>
      <c r="D1548" s="27" t="str">
        <f>IF(ISBLANK('INPUT | Operations'!$C1553),"",'INPUT | Operations'!$C1552)</f>
        <v/>
      </c>
      <c r="E1548" s="32" t="str">
        <f>IF(ISBLANK('INPUT | Operations'!$C1553),"",'INPUT | Operations'!$C1553)</f>
        <v/>
      </c>
      <c r="F1548" s="123" t="str">
        <f t="shared" si="115"/>
        <v/>
      </c>
      <c r="G1548" s="49" t="str">
        <f t="shared" si="115"/>
        <v/>
      </c>
      <c r="H1548" s="49" t="str">
        <f t="shared" si="115"/>
        <v/>
      </c>
      <c r="I1548" s="49" t="str">
        <f t="shared" si="115"/>
        <v/>
      </c>
      <c r="J1548" s="49" t="str">
        <f t="shared" si="115"/>
        <v/>
      </c>
      <c r="K1548" s="50" t="str">
        <f t="shared" si="115"/>
        <v/>
      </c>
      <c r="L1548" s="49" t="str">
        <f t="shared" si="116"/>
        <v/>
      </c>
      <c r="M1548" s="49" t="str">
        <f t="shared" si="116"/>
        <v/>
      </c>
      <c r="N1548" s="49" t="str">
        <f t="shared" si="116"/>
        <v/>
      </c>
      <c r="O1548" s="49" t="str">
        <f t="shared" si="117"/>
        <v/>
      </c>
      <c r="P1548" s="49" t="str">
        <f t="shared" si="118"/>
        <v/>
      </c>
      <c r="Q1548" s="49" t="str">
        <f t="shared" si="118"/>
        <v/>
      </c>
      <c r="R1548" s="50" t="str">
        <f t="shared" si="118"/>
        <v/>
      </c>
      <c r="S1548" s="10"/>
    </row>
    <row r="1549" spans="1:19" x14ac:dyDescent="0.25">
      <c r="A1549" s="10"/>
      <c r="B1549" s="4" t="str">
        <f>'CALC | Main Engine'!$B1549</f>
        <v/>
      </c>
      <c r="C1549" s="5" t="str">
        <f>'CALC | Main Engine'!$E1549</f>
        <v/>
      </c>
      <c r="D1549" s="27" t="str">
        <f>IF(ISBLANK('INPUT | Operations'!$C1554),"",'INPUT | Operations'!$C1553)</f>
        <v/>
      </c>
      <c r="E1549" s="32" t="str">
        <f>IF(ISBLANK('INPUT | Operations'!$C1554),"",'INPUT | Operations'!$C1554)</f>
        <v/>
      </c>
      <c r="F1549" s="123" t="str">
        <f t="shared" si="115"/>
        <v/>
      </c>
      <c r="G1549" s="49" t="str">
        <f t="shared" si="115"/>
        <v/>
      </c>
      <c r="H1549" s="49" t="str">
        <f t="shared" si="115"/>
        <v/>
      </c>
      <c r="I1549" s="49" t="str">
        <f t="shared" ref="I1549:K1612" si="119">IFERROR(IF(AND(MIN($D1549:$E1549)&lt;I$5,MAX($D1549:$E1549)&gt;I$4),MIN(MAX($D1549:$E1549),I$5)-MAX(MIN($D1549:$E1549),I$4),0)/(MAX($D1549:$E1549)-MIN($D1549:$E1549)),"")</f>
        <v/>
      </c>
      <c r="J1549" s="49" t="str">
        <f t="shared" si="119"/>
        <v/>
      </c>
      <c r="K1549" s="50" t="str">
        <f t="shared" si="119"/>
        <v/>
      </c>
      <c r="L1549" s="49" t="str">
        <f t="shared" si="116"/>
        <v/>
      </c>
      <c r="M1549" s="49" t="str">
        <f t="shared" si="116"/>
        <v/>
      </c>
      <c r="N1549" s="49" t="str">
        <f t="shared" si="116"/>
        <v/>
      </c>
      <c r="O1549" s="49" t="str">
        <f t="shared" si="117"/>
        <v/>
      </c>
      <c r="P1549" s="49" t="str">
        <f t="shared" si="118"/>
        <v/>
      </c>
      <c r="Q1549" s="49" t="str">
        <f t="shared" si="118"/>
        <v/>
      </c>
      <c r="R1549" s="50" t="str">
        <f t="shared" si="118"/>
        <v/>
      </c>
      <c r="S1549" s="10"/>
    </row>
    <row r="1550" spans="1:19" x14ac:dyDescent="0.25">
      <c r="A1550" s="10"/>
      <c r="B1550" s="4" t="str">
        <f>'CALC | Main Engine'!$B1550</f>
        <v/>
      </c>
      <c r="C1550" s="5" t="str">
        <f>'CALC | Main Engine'!$E1550</f>
        <v/>
      </c>
      <c r="D1550" s="27" t="str">
        <f>IF(ISBLANK('INPUT | Operations'!$C1555),"",'INPUT | Operations'!$C1554)</f>
        <v/>
      </c>
      <c r="E1550" s="32" t="str">
        <f>IF(ISBLANK('INPUT | Operations'!$C1555),"",'INPUT | Operations'!$C1555)</f>
        <v/>
      </c>
      <c r="F1550" s="123" t="str">
        <f t="shared" ref="F1550:K1613" si="120">IFERROR(IF(AND(MIN($D1550:$E1550)&lt;F$5,MAX($D1550:$E1550)&gt;F$4),MIN(MAX($D1550:$E1550),F$5)-MAX(MIN($D1550:$E1550),F$4),0)/(MAX($D1550:$E1550)-MIN($D1550:$E1550)),"")</f>
        <v/>
      </c>
      <c r="G1550" s="49" t="str">
        <f t="shared" si="120"/>
        <v/>
      </c>
      <c r="H1550" s="49" t="str">
        <f t="shared" si="120"/>
        <v/>
      </c>
      <c r="I1550" s="49" t="str">
        <f t="shared" si="119"/>
        <v/>
      </c>
      <c r="J1550" s="49" t="str">
        <f t="shared" si="119"/>
        <v/>
      </c>
      <c r="K1550" s="50" t="str">
        <f t="shared" si="119"/>
        <v/>
      </c>
      <c r="L1550" s="49" t="str">
        <f t="shared" si="116"/>
        <v/>
      </c>
      <c r="M1550" s="49" t="str">
        <f t="shared" si="116"/>
        <v/>
      </c>
      <c r="N1550" s="49" t="str">
        <f t="shared" si="116"/>
        <v/>
      </c>
      <c r="O1550" s="49" t="str">
        <f t="shared" si="117"/>
        <v/>
      </c>
      <c r="P1550" s="49" t="str">
        <f t="shared" si="118"/>
        <v/>
      </c>
      <c r="Q1550" s="49" t="str">
        <f t="shared" si="118"/>
        <v/>
      </c>
      <c r="R1550" s="50" t="str">
        <f t="shared" si="118"/>
        <v/>
      </c>
      <c r="S1550" s="10"/>
    </row>
    <row r="1551" spans="1:19" x14ac:dyDescent="0.25">
      <c r="A1551" s="10"/>
      <c r="B1551" s="4" t="str">
        <f>'CALC | Main Engine'!$B1551</f>
        <v/>
      </c>
      <c r="C1551" s="5" t="str">
        <f>'CALC | Main Engine'!$E1551</f>
        <v/>
      </c>
      <c r="D1551" s="27" t="str">
        <f>IF(ISBLANK('INPUT | Operations'!$C1556),"",'INPUT | Operations'!$C1555)</f>
        <v/>
      </c>
      <c r="E1551" s="32" t="str">
        <f>IF(ISBLANK('INPUT | Operations'!$C1556),"",'INPUT | Operations'!$C1556)</f>
        <v/>
      </c>
      <c r="F1551" s="123" t="str">
        <f t="shared" si="120"/>
        <v/>
      </c>
      <c r="G1551" s="49" t="str">
        <f t="shared" si="120"/>
        <v/>
      </c>
      <c r="H1551" s="49" t="str">
        <f t="shared" si="120"/>
        <v/>
      </c>
      <c r="I1551" s="49" t="str">
        <f t="shared" si="119"/>
        <v/>
      </c>
      <c r="J1551" s="49" t="str">
        <f t="shared" si="119"/>
        <v/>
      </c>
      <c r="K1551" s="50" t="str">
        <f t="shared" si="119"/>
        <v/>
      </c>
      <c r="L1551" s="49" t="str">
        <f t="shared" si="116"/>
        <v/>
      </c>
      <c r="M1551" s="49" t="str">
        <f t="shared" si="116"/>
        <v/>
      </c>
      <c r="N1551" s="49" t="str">
        <f t="shared" si="116"/>
        <v/>
      </c>
      <c r="O1551" s="49" t="str">
        <f t="shared" si="117"/>
        <v/>
      </c>
      <c r="P1551" s="49" t="str">
        <f t="shared" si="118"/>
        <v/>
      </c>
      <c r="Q1551" s="49" t="str">
        <f t="shared" si="118"/>
        <v/>
      </c>
      <c r="R1551" s="50" t="str">
        <f t="shared" si="118"/>
        <v/>
      </c>
      <c r="S1551" s="10"/>
    </row>
    <row r="1552" spans="1:19" x14ac:dyDescent="0.25">
      <c r="A1552" s="10"/>
      <c r="B1552" s="4" t="str">
        <f>'CALC | Main Engine'!$B1552</f>
        <v/>
      </c>
      <c r="C1552" s="5" t="str">
        <f>'CALC | Main Engine'!$E1552</f>
        <v/>
      </c>
      <c r="D1552" s="27" t="str">
        <f>IF(ISBLANK('INPUT | Operations'!$C1557),"",'INPUT | Operations'!$C1556)</f>
        <v/>
      </c>
      <c r="E1552" s="32" t="str">
        <f>IF(ISBLANK('INPUT | Operations'!$C1557),"",'INPUT | Operations'!$C1557)</f>
        <v/>
      </c>
      <c r="F1552" s="123" t="str">
        <f t="shared" si="120"/>
        <v/>
      </c>
      <c r="G1552" s="49" t="str">
        <f t="shared" si="120"/>
        <v/>
      </c>
      <c r="H1552" s="49" t="str">
        <f t="shared" si="120"/>
        <v/>
      </c>
      <c r="I1552" s="49" t="str">
        <f t="shared" si="119"/>
        <v/>
      </c>
      <c r="J1552" s="49" t="str">
        <f t="shared" si="119"/>
        <v/>
      </c>
      <c r="K1552" s="50" t="str">
        <f t="shared" si="119"/>
        <v/>
      </c>
      <c r="L1552" s="49" t="str">
        <f t="shared" si="116"/>
        <v/>
      </c>
      <c r="M1552" s="49" t="str">
        <f t="shared" si="116"/>
        <v/>
      </c>
      <c r="N1552" s="49" t="str">
        <f t="shared" si="116"/>
        <v/>
      </c>
      <c r="O1552" s="49" t="str">
        <f t="shared" si="117"/>
        <v/>
      </c>
      <c r="P1552" s="49" t="str">
        <f t="shared" si="118"/>
        <v/>
      </c>
      <c r="Q1552" s="49" t="str">
        <f t="shared" si="118"/>
        <v/>
      </c>
      <c r="R1552" s="50" t="str">
        <f t="shared" si="118"/>
        <v/>
      </c>
      <c r="S1552" s="10"/>
    </row>
    <row r="1553" spans="1:19" x14ac:dyDescent="0.25">
      <c r="A1553" s="10"/>
      <c r="B1553" s="4" t="str">
        <f>'CALC | Main Engine'!$B1553</f>
        <v/>
      </c>
      <c r="C1553" s="5" t="str">
        <f>'CALC | Main Engine'!$E1553</f>
        <v/>
      </c>
      <c r="D1553" s="27" t="str">
        <f>IF(ISBLANK('INPUT | Operations'!$C1558),"",'INPUT | Operations'!$C1557)</f>
        <v/>
      </c>
      <c r="E1553" s="32" t="str">
        <f>IF(ISBLANK('INPUT | Operations'!$C1558),"",'INPUT | Operations'!$C1558)</f>
        <v/>
      </c>
      <c r="F1553" s="123" t="str">
        <f t="shared" si="120"/>
        <v/>
      </c>
      <c r="G1553" s="49" t="str">
        <f t="shared" si="120"/>
        <v/>
      </c>
      <c r="H1553" s="49" t="str">
        <f t="shared" si="120"/>
        <v/>
      </c>
      <c r="I1553" s="49" t="str">
        <f t="shared" si="119"/>
        <v/>
      </c>
      <c r="J1553" s="49" t="str">
        <f t="shared" si="119"/>
        <v/>
      </c>
      <c r="K1553" s="50" t="str">
        <f t="shared" si="119"/>
        <v/>
      </c>
      <c r="L1553" s="49" t="str">
        <f t="shared" si="116"/>
        <v/>
      </c>
      <c r="M1553" s="49" t="str">
        <f t="shared" si="116"/>
        <v/>
      </c>
      <c r="N1553" s="49" t="str">
        <f t="shared" si="116"/>
        <v/>
      </c>
      <c r="O1553" s="49" t="str">
        <f t="shared" si="117"/>
        <v/>
      </c>
      <c r="P1553" s="49" t="str">
        <f t="shared" si="118"/>
        <v/>
      </c>
      <c r="Q1553" s="49" t="str">
        <f t="shared" si="118"/>
        <v/>
      </c>
      <c r="R1553" s="50" t="str">
        <f t="shared" si="118"/>
        <v/>
      </c>
      <c r="S1553" s="10"/>
    </row>
    <row r="1554" spans="1:19" x14ac:dyDescent="0.25">
      <c r="A1554" s="10"/>
      <c r="B1554" s="4" t="str">
        <f>'CALC | Main Engine'!$B1554</f>
        <v/>
      </c>
      <c r="C1554" s="5" t="str">
        <f>'CALC | Main Engine'!$E1554</f>
        <v/>
      </c>
      <c r="D1554" s="27" t="str">
        <f>IF(ISBLANK('INPUT | Operations'!$C1559),"",'INPUT | Operations'!$C1558)</f>
        <v/>
      </c>
      <c r="E1554" s="32" t="str">
        <f>IF(ISBLANK('INPUT | Operations'!$C1559),"",'INPUT | Operations'!$C1559)</f>
        <v/>
      </c>
      <c r="F1554" s="123" t="str">
        <f t="shared" si="120"/>
        <v/>
      </c>
      <c r="G1554" s="49" t="str">
        <f t="shared" si="120"/>
        <v/>
      </c>
      <c r="H1554" s="49" t="str">
        <f t="shared" si="120"/>
        <v/>
      </c>
      <c r="I1554" s="49" t="str">
        <f t="shared" si="119"/>
        <v/>
      </c>
      <c r="J1554" s="49" t="str">
        <f t="shared" si="119"/>
        <v/>
      </c>
      <c r="K1554" s="50" t="str">
        <f t="shared" si="119"/>
        <v/>
      </c>
      <c r="L1554" s="49" t="str">
        <f t="shared" si="116"/>
        <v/>
      </c>
      <c r="M1554" s="49" t="str">
        <f t="shared" si="116"/>
        <v/>
      </c>
      <c r="N1554" s="49" t="str">
        <f t="shared" si="116"/>
        <v/>
      </c>
      <c r="O1554" s="49" t="str">
        <f t="shared" si="117"/>
        <v/>
      </c>
      <c r="P1554" s="49" t="str">
        <f t="shared" si="118"/>
        <v/>
      </c>
      <c r="Q1554" s="49" t="str">
        <f t="shared" si="118"/>
        <v/>
      </c>
      <c r="R1554" s="50" t="str">
        <f t="shared" si="118"/>
        <v/>
      </c>
      <c r="S1554" s="10"/>
    </row>
    <row r="1555" spans="1:19" x14ac:dyDescent="0.25">
      <c r="A1555" s="10"/>
      <c r="B1555" s="4" t="str">
        <f>'CALC | Main Engine'!$B1555</f>
        <v/>
      </c>
      <c r="C1555" s="5" t="str">
        <f>'CALC | Main Engine'!$E1555</f>
        <v/>
      </c>
      <c r="D1555" s="27" t="str">
        <f>IF(ISBLANK('INPUT | Operations'!$C1560),"",'INPUT | Operations'!$C1559)</f>
        <v/>
      </c>
      <c r="E1555" s="32" t="str">
        <f>IF(ISBLANK('INPUT | Operations'!$C1560),"",'INPUT | Operations'!$C1560)</f>
        <v/>
      </c>
      <c r="F1555" s="123" t="str">
        <f t="shared" si="120"/>
        <v/>
      </c>
      <c r="G1555" s="49" t="str">
        <f t="shared" si="120"/>
        <v/>
      </c>
      <c r="H1555" s="49" t="str">
        <f t="shared" si="120"/>
        <v/>
      </c>
      <c r="I1555" s="49" t="str">
        <f t="shared" si="119"/>
        <v/>
      </c>
      <c r="J1555" s="49" t="str">
        <f t="shared" si="119"/>
        <v/>
      </c>
      <c r="K1555" s="50" t="str">
        <f t="shared" si="119"/>
        <v/>
      </c>
      <c r="L1555" s="49" t="str">
        <f t="shared" si="116"/>
        <v/>
      </c>
      <c r="M1555" s="49" t="str">
        <f t="shared" si="116"/>
        <v/>
      </c>
      <c r="N1555" s="49" t="str">
        <f t="shared" si="116"/>
        <v/>
      </c>
      <c r="O1555" s="49" t="str">
        <f t="shared" si="117"/>
        <v/>
      </c>
      <c r="P1555" s="49" t="str">
        <f t="shared" si="118"/>
        <v/>
      </c>
      <c r="Q1555" s="49" t="str">
        <f t="shared" si="118"/>
        <v/>
      </c>
      <c r="R1555" s="50" t="str">
        <f t="shared" si="118"/>
        <v/>
      </c>
      <c r="S1555" s="10"/>
    </row>
    <row r="1556" spans="1:19" x14ac:dyDescent="0.25">
      <c r="A1556" s="10"/>
      <c r="B1556" s="4" t="str">
        <f>'CALC | Main Engine'!$B1556</f>
        <v/>
      </c>
      <c r="C1556" s="5" t="str">
        <f>'CALC | Main Engine'!$E1556</f>
        <v/>
      </c>
      <c r="D1556" s="27" t="str">
        <f>IF(ISBLANK('INPUT | Operations'!$C1561),"",'INPUT | Operations'!$C1560)</f>
        <v/>
      </c>
      <c r="E1556" s="32" t="str">
        <f>IF(ISBLANK('INPUT | Operations'!$C1561),"",'INPUT | Operations'!$C1561)</f>
        <v/>
      </c>
      <c r="F1556" s="123" t="str">
        <f t="shared" si="120"/>
        <v/>
      </c>
      <c r="G1556" s="49" t="str">
        <f t="shared" si="120"/>
        <v/>
      </c>
      <c r="H1556" s="49" t="str">
        <f t="shared" si="120"/>
        <v/>
      </c>
      <c r="I1556" s="49" t="str">
        <f t="shared" si="119"/>
        <v/>
      </c>
      <c r="J1556" s="49" t="str">
        <f t="shared" si="119"/>
        <v/>
      </c>
      <c r="K1556" s="50" t="str">
        <f t="shared" si="119"/>
        <v/>
      </c>
      <c r="L1556" s="49" t="str">
        <f t="shared" si="116"/>
        <v/>
      </c>
      <c r="M1556" s="49" t="str">
        <f t="shared" si="116"/>
        <v/>
      </c>
      <c r="N1556" s="49" t="str">
        <f t="shared" si="116"/>
        <v/>
      </c>
      <c r="O1556" s="49" t="str">
        <f t="shared" si="117"/>
        <v/>
      </c>
      <c r="P1556" s="49" t="str">
        <f t="shared" si="118"/>
        <v/>
      </c>
      <c r="Q1556" s="49" t="str">
        <f t="shared" si="118"/>
        <v/>
      </c>
      <c r="R1556" s="50" t="str">
        <f t="shared" si="118"/>
        <v/>
      </c>
      <c r="S1556" s="10"/>
    </row>
    <row r="1557" spans="1:19" x14ac:dyDescent="0.25">
      <c r="A1557" s="10"/>
      <c r="B1557" s="4" t="str">
        <f>'CALC | Main Engine'!$B1557</f>
        <v/>
      </c>
      <c r="C1557" s="5" t="str">
        <f>'CALC | Main Engine'!$E1557</f>
        <v/>
      </c>
      <c r="D1557" s="27" t="str">
        <f>IF(ISBLANK('INPUT | Operations'!$C1562),"",'INPUT | Operations'!$C1561)</f>
        <v/>
      </c>
      <c r="E1557" s="32" t="str">
        <f>IF(ISBLANK('INPUT | Operations'!$C1562),"",'INPUT | Operations'!$C1562)</f>
        <v/>
      </c>
      <c r="F1557" s="123" t="str">
        <f t="shared" si="120"/>
        <v/>
      </c>
      <c r="G1557" s="49" t="str">
        <f t="shared" si="120"/>
        <v/>
      </c>
      <c r="H1557" s="49" t="str">
        <f t="shared" si="120"/>
        <v/>
      </c>
      <c r="I1557" s="49" t="str">
        <f t="shared" si="119"/>
        <v/>
      </c>
      <c r="J1557" s="49" t="str">
        <f t="shared" si="119"/>
        <v/>
      </c>
      <c r="K1557" s="50" t="str">
        <f t="shared" si="119"/>
        <v/>
      </c>
      <c r="L1557" s="49" t="str">
        <f t="shared" si="116"/>
        <v/>
      </c>
      <c r="M1557" s="49" t="str">
        <f t="shared" si="116"/>
        <v/>
      </c>
      <c r="N1557" s="49" t="str">
        <f t="shared" si="116"/>
        <v/>
      </c>
      <c r="O1557" s="49" t="str">
        <f t="shared" si="117"/>
        <v/>
      </c>
      <c r="P1557" s="49" t="str">
        <f t="shared" si="118"/>
        <v/>
      </c>
      <c r="Q1557" s="49" t="str">
        <f t="shared" si="118"/>
        <v/>
      </c>
      <c r="R1557" s="50" t="str">
        <f t="shared" si="118"/>
        <v/>
      </c>
      <c r="S1557" s="10"/>
    </row>
    <row r="1558" spans="1:19" x14ac:dyDescent="0.25">
      <c r="A1558" s="10"/>
      <c r="B1558" s="4" t="str">
        <f>'CALC | Main Engine'!$B1558</f>
        <v/>
      </c>
      <c r="C1558" s="5" t="str">
        <f>'CALC | Main Engine'!$E1558</f>
        <v/>
      </c>
      <c r="D1558" s="27" t="str">
        <f>IF(ISBLANK('INPUT | Operations'!$C1563),"",'INPUT | Operations'!$C1562)</f>
        <v/>
      </c>
      <c r="E1558" s="32" t="str">
        <f>IF(ISBLANK('INPUT | Operations'!$C1563),"",'INPUT | Operations'!$C1563)</f>
        <v/>
      </c>
      <c r="F1558" s="123" t="str">
        <f t="shared" si="120"/>
        <v/>
      </c>
      <c r="G1558" s="49" t="str">
        <f t="shared" si="120"/>
        <v/>
      </c>
      <c r="H1558" s="49" t="str">
        <f t="shared" si="120"/>
        <v/>
      </c>
      <c r="I1558" s="49" t="str">
        <f t="shared" si="119"/>
        <v/>
      </c>
      <c r="J1558" s="49" t="str">
        <f t="shared" si="119"/>
        <v/>
      </c>
      <c r="K1558" s="50" t="str">
        <f t="shared" si="119"/>
        <v/>
      </c>
      <c r="L1558" s="49" t="str">
        <f t="shared" si="116"/>
        <v/>
      </c>
      <c r="M1558" s="49" t="str">
        <f t="shared" si="116"/>
        <v/>
      </c>
      <c r="N1558" s="49" t="str">
        <f t="shared" si="116"/>
        <v/>
      </c>
      <c r="O1558" s="49" t="str">
        <f t="shared" si="117"/>
        <v/>
      </c>
      <c r="P1558" s="49" t="str">
        <f t="shared" si="118"/>
        <v/>
      </c>
      <c r="Q1558" s="49" t="str">
        <f t="shared" si="118"/>
        <v/>
      </c>
      <c r="R1558" s="50" t="str">
        <f t="shared" si="118"/>
        <v/>
      </c>
      <c r="S1558" s="10"/>
    </row>
    <row r="1559" spans="1:19" x14ac:dyDescent="0.25">
      <c r="A1559" s="10"/>
      <c r="B1559" s="4" t="str">
        <f>'CALC | Main Engine'!$B1559</f>
        <v/>
      </c>
      <c r="C1559" s="5" t="str">
        <f>'CALC | Main Engine'!$E1559</f>
        <v/>
      </c>
      <c r="D1559" s="27" t="str">
        <f>IF(ISBLANK('INPUT | Operations'!$C1564),"",'INPUT | Operations'!$C1563)</f>
        <v/>
      </c>
      <c r="E1559" s="32" t="str">
        <f>IF(ISBLANK('INPUT | Operations'!$C1564),"",'INPUT | Operations'!$C1564)</f>
        <v/>
      </c>
      <c r="F1559" s="123" t="str">
        <f t="shared" si="120"/>
        <v/>
      </c>
      <c r="G1559" s="49" t="str">
        <f t="shared" si="120"/>
        <v/>
      </c>
      <c r="H1559" s="49" t="str">
        <f t="shared" si="120"/>
        <v/>
      </c>
      <c r="I1559" s="49" t="str">
        <f t="shared" si="119"/>
        <v/>
      </c>
      <c r="J1559" s="49" t="str">
        <f t="shared" si="119"/>
        <v/>
      </c>
      <c r="K1559" s="50" t="str">
        <f t="shared" si="119"/>
        <v/>
      </c>
      <c r="L1559" s="49" t="str">
        <f t="shared" si="116"/>
        <v/>
      </c>
      <c r="M1559" s="49" t="str">
        <f t="shared" si="116"/>
        <v/>
      </c>
      <c r="N1559" s="49" t="str">
        <f t="shared" si="116"/>
        <v/>
      </c>
      <c r="O1559" s="49" t="str">
        <f t="shared" si="117"/>
        <v/>
      </c>
      <c r="P1559" s="49" t="str">
        <f t="shared" si="118"/>
        <v/>
      </c>
      <c r="Q1559" s="49" t="str">
        <f t="shared" si="118"/>
        <v/>
      </c>
      <c r="R1559" s="50" t="str">
        <f t="shared" si="118"/>
        <v/>
      </c>
      <c r="S1559" s="10"/>
    </row>
    <row r="1560" spans="1:19" x14ac:dyDescent="0.25">
      <c r="A1560" s="10"/>
      <c r="B1560" s="4" t="str">
        <f>'CALC | Main Engine'!$B1560</f>
        <v/>
      </c>
      <c r="C1560" s="5" t="str">
        <f>'CALC | Main Engine'!$E1560</f>
        <v/>
      </c>
      <c r="D1560" s="27" t="str">
        <f>IF(ISBLANK('INPUT | Operations'!$C1565),"",'INPUT | Operations'!$C1564)</f>
        <v/>
      </c>
      <c r="E1560" s="32" t="str">
        <f>IF(ISBLANK('INPUT | Operations'!$C1565),"",'INPUT | Operations'!$C1565)</f>
        <v/>
      </c>
      <c r="F1560" s="123" t="str">
        <f t="shared" si="120"/>
        <v/>
      </c>
      <c r="G1560" s="49" t="str">
        <f t="shared" si="120"/>
        <v/>
      </c>
      <c r="H1560" s="49" t="str">
        <f t="shared" si="120"/>
        <v/>
      </c>
      <c r="I1560" s="49" t="str">
        <f t="shared" si="119"/>
        <v/>
      </c>
      <c r="J1560" s="49" t="str">
        <f t="shared" si="119"/>
        <v/>
      </c>
      <c r="K1560" s="50" t="str">
        <f t="shared" si="119"/>
        <v/>
      </c>
      <c r="L1560" s="49" t="str">
        <f t="shared" si="116"/>
        <v/>
      </c>
      <c r="M1560" s="49" t="str">
        <f t="shared" si="116"/>
        <v/>
      </c>
      <c r="N1560" s="49" t="str">
        <f t="shared" si="116"/>
        <v/>
      </c>
      <c r="O1560" s="49" t="str">
        <f t="shared" si="117"/>
        <v/>
      </c>
      <c r="P1560" s="49" t="str">
        <f t="shared" si="118"/>
        <v/>
      </c>
      <c r="Q1560" s="49" t="str">
        <f t="shared" si="118"/>
        <v/>
      </c>
      <c r="R1560" s="50" t="str">
        <f t="shared" si="118"/>
        <v/>
      </c>
      <c r="S1560" s="10"/>
    </row>
    <row r="1561" spans="1:19" x14ac:dyDescent="0.25">
      <c r="A1561" s="10"/>
      <c r="B1561" s="4" t="str">
        <f>'CALC | Main Engine'!$B1561</f>
        <v/>
      </c>
      <c r="C1561" s="5" t="str">
        <f>'CALC | Main Engine'!$E1561</f>
        <v/>
      </c>
      <c r="D1561" s="27" t="str">
        <f>IF(ISBLANK('INPUT | Operations'!$C1566),"",'INPUT | Operations'!$C1565)</f>
        <v/>
      </c>
      <c r="E1561" s="32" t="str">
        <f>IF(ISBLANK('INPUT | Operations'!$C1566),"",'INPUT | Operations'!$C1566)</f>
        <v/>
      </c>
      <c r="F1561" s="123" t="str">
        <f t="shared" si="120"/>
        <v/>
      </c>
      <c r="G1561" s="49" t="str">
        <f t="shared" si="120"/>
        <v/>
      </c>
      <c r="H1561" s="49" t="str">
        <f t="shared" si="120"/>
        <v/>
      </c>
      <c r="I1561" s="49" t="str">
        <f t="shared" si="119"/>
        <v/>
      </c>
      <c r="J1561" s="49" t="str">
        <f t="shared" si="119"/>
        <v/>
      </c>
      <c r="K1561" s="50" t="str">
        <f t="shared" si="119"/>
        <v/>
      </c>
      <c r="L1561" s="49" t="str">
        <f t="shared" si="116"/>
        <v/>
      </c>
      <c r="M1561" s="49" t="str">
        <f t="shared" si="116"/>
        <v/>
      </c>
      <c r="N1561" s="49" t="str">
        <f t="shared" si="116"/>
        <v/>
      </c>
      <c r="O1561" s="49" t="str">
        <f t="shared" si="117"/>
        <v/>
      </c>
      <c r="P1561" s="49" t="str">
        <f t="shared" si="118"/>
        <v/>
      </c>
      <c r="Q1561" s="49" t="str">
        <f t="shared" si="118"/>
        <v/>
      </c>
      <c r="R1561" s="50" t="str">
        <f t="shared" si="118"/>
        <v/>
      </c>
      <c r="S1561" s="10"/>
    </row>
    <row r="1562" spans="1:19" x14ac:dyDescent="0.25">
      <c r="A1562" s="10"/>
      <c r="B1562" s="4" t="str">
        <f>'CALC | Main Engine'!$B1562</f>
        <v/>
      </c>
      <c r="C1562" s="5" t="str">
        <f>'CALC | Main Engine'!$E1562</f>
        <v/>
      </c>
      <c r="D1562" s="27" t="str">
        <f>IF(ISBLANK('INPUT | Operations'!$C1567),"",'INPUT | Operations'!$C1566)</f>
        <v/>
      </c>
      <c r="E1562" s="32" t="str">
        <f>IF(ISBLANK('INPUT | Operations'!$C1567),"",'INPUT | Operations'!$C1567)</f>
        <v/>
      </c>
      <c r="F1562" s="123" t="str">
        <f t="shared" si="120"/>
        <v/>
      </c>
      <c r="G1562" s="49" t="str">
        <f t="shared" si="120"/>
        <v/>
      </c>
      <c r="H1562" s="49" t="str">
        <f t="shared" si="120"/>
        <v/>
      </c>
      <c r="I1562" s="49" t="str">
        <f t="shared" si="119"/>
        <v/>
      </c>
      <c r="J1562" s="49" t="str">
        <f t="shared" si="119"/>
        <v/>
      </c>
      <c r="K1562" s="50" t="str">
        <f t="shared" si="119"/>
        <v/>
      </c>
      <c r="L1562" s="49" t="str">
        <f t="shared" si="116"/>
        <v/>
      </c>
      <c r="M1562" s="49" t="str">
        <f t="shared" si="116"/>
        <v/>
      </c>
      <c r="N1562" s="49" t="str">
        <f t="shared" si="116"/>
        <v/>
      </c>
      <c r="O1562" s="49" t="str">
        <f t="shared" si="117"/>
        <v/>
      </c>
      <c r="P1562" s="49" t="str">
        <f t="shared" si="118"/>
        <v/>
      </c>
      <c r="Q1562" s="49" t="str">
        <f t="shared" si="118"/>
        <v/>
      </c>
      <c r="R1562" s="50" t="str">
        <f t="shared" si="118"/>
        <v/>
      </c>
      <c r="S1562" s="10"/>
    </row>
    <row r="1563" spans="1:19" x14ac:dyDescent="0.25">
      <c r="A1563" s="10"/>
      <c r="B1563" s="4" t="str">
        <f>'CALC | Main Engine'!$B1563</f>
        <v/>
      </c>
      <c r="C1563" s="5" t="str">
        <f>'CALC | Main Engine'!$E1563</f>
        <v/>
      </c>
      <c r="D1563" s="27" t="str">
        <f>IF(ISBLANK('INPUT | Operations'!$C1568),"",'INPUT | Operations'!$C1567)</f>
        <v/>
      </c>
      <c r="E1563" s="32" t="str">
        <f>IF(ISBLANK('INPUT | Operations'!$C1568),"",'INPUT | Operations'!$C1568)</f>
        <v/>
      </c>
      <c r="F1563" s="123" t="str">
        <f t="shared" si="120"/>
        <v/>
      </c>
      <c r="G1563" s="49" t="str">
        <f t="shared" si="120"/>
        <v/>
      </c>
      <c r="H1563" s="49" t="str">
        <f t="shared" si="120"/>
        <v/>
      </c>
      <c r="I1563" s="49" t="str">
        <f t="shared" si="119"/>
        <v/>
      </c>
      <c r="J1563" s="49" t="str">
        <f t="shared" si="119"/>
        <v/>
      </c>
      <c r="K1563" s="50" t="str">
        <f t="shared" si="119"/>
        <v/>
      </c>
      <c r="L1563" s="49" t="str">
        <f t="shared" si="116"/>
        <v/>
      </c>
      <c r="M1563" s="49" t="str">
        <f t="shared" si="116"/>
        <v/>
      </c>
      <c r="N1563" s="49" t="str">
        <f t="shared" si="116"/>
        <v/>
      </c>
      <c r="O1563" s="49" t="str">
        <f t="shared" si="117"/>
        <v/>
      </c>
      <c r="P1563" s="49" t="str">
        <f t="shared" si="118"/>
        <v/>
      </c>
      <c r="Q1563" s="49" t="str">
        <f t="shared" si="118"/>
        <v/>
      </c>
      <c r="R1563" s="50" t="str">
        <f t="shared" si="118"/>
        <v/>
      </c>
      <c r="S1563" s="10"/>
    </row>
    <row r="1564" spans="1:19" x14ac:dyDescent="0.25">
      <c r="A1564" s="10"/>
      <c r="B1564" s="4" t="str">
        <f>'CALC | Main Engine'!$B1564</f>
        <v/>
      </c>
      <c r="C1564" s="5" t="str">
        <f>'CALC | Main Engine'!$E1564</f>
        <v/>
      </c>
      <c r="D1564" s="27" t="str">
        <f>IF(ISBLANK('INPUT | Operations'!$C1569),"",'INPUT | Operations'!$C1568)</f>
        <v/>
      </c>
      <c r="E1564" s="32" t="str">
        <f>IF(ISBLANK('INPUT | Operations'!$C1569),"",'INPUT | Operations'!$C1569)</f>
        <v/>
      </c>
      <c r="F1564" s="123" t="str">
        <f t="shared" si="120"/>
        <v/>
      </c>
      <c r="G1564" s="49" t="str">
        <f t="shared" si="120"/>
        <v/>
      </c>
      <c r="H1564" s="49" t="str">
        <f t="shared" si="120"/>
        <v/>
      </c>
      <c r="I1564" s="49" t="str">
        <f t="shared" si="119"/>
        <v/>
      </c>
      <c r="J1564" s="49" t="str">
        <f t="shared" si="119"/>
        <v/>
      </c>
      <c r="K1564" s="50" t="str">
        <f t="shared" si="119"/>
        <v/>
      </c>
      <c r="L1564" s="49" t="str">
        <f t="shared" si="116"/>
        <v/>
      </c>
      <c r="M1564" s="49" t="str">
        <f t="shared" si="116"/>
        <v/>
      </c>
      <c r="N1564" s="49" t="str">
        <f t="shared" si="116"/>
        <v/>
      </c>
      <c r="O1564" s="49" t="str">
        <f t="shared" si="117"/>
        <v/>
      </c>
      <c r="P1564" s="49" t="str">
        <f t="shared" si="118"/>
        <v/>
      </c>
      <c r="Q1564" s="49" t="str">
        <f t="shared" si="118"/>
        <v/>
      </c>
      <c r="R1564" s="50" t="str">
        <f t="shared" si="118"/>
        <v/>
      </c>
      <c r="S1564" s="10"/>
    </row>
    <row r="1565" spans="1:19" x14ac:dyDescent="0.25">
      <c r="A1565" s="10"/>
      <c r="B1565" s="4" t="str">
        <f>'CALC | Main Engine'!$B1565</f>
        <v/>
      </c>
      <c r="C1565" s="5" t="str">
        <f>'CALC | Main Engine'!$E1565</f>
        <v/>
      </c>
      <c r="D1565" s="27" t="str">
        <f>IF(ISBLANK('INPUT | Operations'!$C1570),"",'INPUT | Operations'!$C1569)</f>
        <v/>
      </c>
      <c r="E1565" s="32" t="str">
        <f>IF(ISBLANK('INPUT | Operations'!$C1570),"",'INPUT | Operations'!$C1570)</f>
        <v/>
      </c>
      <c r="F1565" s="123" t="str">
        <f t="shared" si="120"/>
        <v/>
      </c>
      <c r="G1565" s="49" t="str">
        <f t="shared" si="120"/>
        <v/>
      </c>
      <c r="H1565" s="49" t="str">
        <f t="shared" si="120"/>
        <v/>
      </c>
      <c r="I1565" s="49" t="str">
        <f t="shared" si="119"/>
        <v/>
      </c>
      <c r="J1565" s="49" t="str">
        <f t="shared" si="119"/>
        <v/>
      </c>
      <c r="K1565" s="50" t="str">
        <f t="shared" si="119"/>
        <v/>
      </c>
      <c r="L1565" s="49" t="str">
        <f t="shared" si="116"/>
        <v/>
      </c>
      <c r="M1565" s="49" t="str">
        <f t="shared" si="116"/>
        <v/>
      </c>
      <c r="N1565" s="49" t="str">
        <f t="shared" si="116"/>
        <v/>
      </c>
      <c r="O1565" s="49" t="str">
        <f t="shared" si="117"/>
        <v/>
      </c>
      <c r="P1565" s="49" t="str">
        <f t="shared" si="118"/>
        <v/>
      </c>
      <c r="Q1565" s="49" t="str">
        <f t="shared" si="118"/>
        <v/>
      </c>
      <c r="R1565" s="50" t="str">
        <f t="shared" si="118"/>
        <v/>
      </c>
      <c r="S1565" s="10"/>
    </row>
    <row r="1566" spans="1:19" x14ac:dyDescent="0.25">
      <c r="A1566" s="10"/>
      <c r="B1566" s="4" t="str">
        <f>'CALC | Main Engine'!$B1566</f>
        <v/>
      </c>
      <c r="C1566" s="5" t="str">
        <f>'CALC | Main Engine'!$E1566</f>
        <v/>
      </c>
      <c r="D1566" s="27" t="str">
        <f>IF(ISBLANK('INPUT | Operations'!$C1571),"",'INPUT | Operations'!$C1570)</f>
        <v/>
      </c>
      <c r="E1566" s="32" t="str">
        <f>IF(ISBLANK('INPUT | Operations'!$C1571),"",'INPUT | Operations'!$C1571)</f>
        <v/>
      </c>
      <c r="F1566" s="123" t="str">
        <f t="shared" si="120"/>
        <v/>
      </c>
      <c r="G1566" s="49" t="str">
        <f t="shared" si="120"/>
        <v/>
      </c>
      <c r="H1566" s="49" t="str">
        <f t="shared" si="120"/>
        <v/>
      </c>
      <c r="I1566" s="49" t="str">
        <f t="shared" si="119"/>
        <v/>
      </c>
      <c r="J1566" s="49" t="str">
        <f t="shared" si="119"/>
        <v/>
      </c>
      <c r="K1566" s="50" t="str">
        <f t="shared" si="119"/>
        <v/>
      </c>
      <c r="L1566" s="49" t="str">
        <f t="shared" si="116"/>
        <v/>
      </c>
      <c r="M1566" s="49" t="str">
        <f t="shared" si="116"/>
        <v/>
      </c>
      <c r="N1566" s="49" t="str">
        <f t="shared" si="116"/>
        <v/>
      </c>
      <c r="O1566" s="49" t="str">
        <f t="shared" si="117"/>
        <v/>
      </c>
      <c r="P1566" s="49" t="str">
        <f t="shared" si="118"/>
        <v/>
      </c>
      <c r="Q1566" s="49" t="str">
        <f t="shared" si="118"/>
        <v/>
      </c>
      <c r="R1566" s="50" t="str">
        <f t="shared" si="118"/>
        <v/>
      </c>
      <c r="S1566" s="10"/>
    </row>
    <row r="1567" spans="1:19" x14ac:dyDescent="0.25">
      <c r="A1567" s="10"/>
      <c r="B1567" s="4" t="str">
        <f>'CALC | Main Engine'!$B1567</f>
        <v/>
      </c>
      <c r="C1567" s="5" t="str">
        <f>'CALC | Main Engine'!$E1567</f>
        <v/>
      </c>
      <c r="D1567" s="27" t="str">
        <f>IF(ISBLANK('INPUT | Operations'!$C1572),"",'INPUT | Operations'!$C1571)</f>
        <v/>
      </c>
      <c r="E1567" s="32" t="str">
        <f>IF(ISBLANK('INPUT | Operations'!$C1572),"",'INPUT | Operations'!$C1572)</f>
        <v/>
      </c>
      <c r="F1567" s="123" t="str">
        <f t="shared" si="120"/>
        <v/>
      </c>
      <c r="G1567" s="49" t="str">
        <f t="shared" si="120"/>
        <v/>
      </c>
      <c r="H1567" s="49" t="str">
        <f t="shared" si="120"/>
        <v/>
      </c>
      <c r="I1567" s="49" t="str">
        <f t="shared" si="119"/>
        <v/>
      </c>
      <c r="J1567" s="49" t="str">
        <f t="shared" si="119"/>
        <v/>
      </c>
      <c r="K1567" s="50" t="str">
        <f t="shared" si="119"/>
        <v/>
      </c>
      <c r="L1567" s="49" t="str">
        <f t="shared" si="116"/>
        <v/>
      </c>
      <c r="M1567" s="49" t="str">
        <f t="shared" si="116"/>
        <v/>
      </c>
      <c r="N1567" s="49" t="str">
        <f t="shared" si="116"/>
        <v/>
      </c>
      <c r="O1567" s="49" t="str">
        <f t="shared" si="117"/>
        <v/>
      </c>
      <c r="P1567" s="49" t="str">
        <f t="shared" si="118"/>
        <v/>
      </c>
      <c r="Q1567" s="49" t="str">
        <f t="shared" si="118"/>
        <v/>
      </c>
      <c r="R1567" s="50" t="str">
        <f t="shared" si="118"/>
        <v/>
      </c>
      <c r="S1567" s="10"/>
    </row>
    <row r="1568" spans="1:19" x14ac:dyDescent="0.25">
      <c r="A1568" s="10"/>
      <c r="B1568" s="4" t="str">
        <f>'CALC | Main Engine'!$B1568</f>
        <v/>
      </c>
      <c r="C1568" s="5" t="str">
        <f>'CALC | Main Engine'!$E1568</f>
        <v/>
      </c>
      <c r="D1568" s="27" t="str">
        <f>IF(ISBLANK('INPUT | Operations'!$C1573),"",'INPUT | Operations'!$C1572)</f>
        <v/>
      </c>
      <c r="E1568" s="32" t="str">
        <f>IF(ISBLANK('INPUT | Operations'!$C1573),"",'INPUT | Operations'!$C1573)</f>
        <v/>
      </c>
      <c r="F1568" s="123" t="str">
        <f t="shared" si="120"/>
        <v/>
      </c>
      <c r="G1568" s="49" t="str">
        <f t="shared" si="120"/>
        <v/>
      </c>
      <c r="H1568" s="49" t="str">
        <f t="shared" si="120"/>
        <v/>
      </c>
      <c r="I1568" s="49" t="str">
        <f t="shared" si="119"/>
        <v/>
      </c>
      <c r="J1568" s="49" t="str">
        <f t="shared" si="119"/>
        <v/>
      </c>
      <c r="K1568" s="50" t="str">
        <f t="shared" si="119"/>
        <v/>
      </c>
      <c r="L1568" s="49" t="str">
        <f t="shared" si="116"/>
        <v/>
      </c>
      <c r="M1568" s="49" t="str">
        <f t="shared" si="116"/>
        <v/>
      </c>
      <c r="N1568" s="49" t="str">
        <f t="shared" si="116"/>
        <v/>
      </c>
      <c r="O1568" s="49" t="str">
        <f t="shared" si="117"/>
        <v/>
      </c>
      <c r="P1568" s="49" t="str">
        <f t="shared" si="118"/>
        <v/>
      </c>
      <c r="Q1568" s="49" t="str">
        <f t="shared" si="118"/>
        <v/>
      </c>
      <c r="R1568" s="50" t="str">
        <f t="shared" si="118"/>
        <v/>
      </c>
      <c r="S1568" s="10"/>
    </row>
    <row r="1569" spans="1:19" x14ac:dyDescent="0.25">
      <c r="A1569" s="10"/>
      <c r="B1569" s="4" t="str">
        <f>'CALC | Main Engine'!$B1569</f>
        <v/>
      </c>
      <c r="C1569" s="5" t="str">
        <f>'CALC | Main Engine'!$E1569</f>
        <v/>
      </c>
      <c r="D1569" s="27" t="str">
        <f>IF(ISBLANK('INPUT | Operations'!$C1574),"",'INPUT | Operations'!$C1573)</f>
        <v/>
      </c>
      <c r="E1569" s="32" t="str">
        <f>IF(ISBLANK('INPUT | Operations'!$C1574),"",'INPUT | Operations'!$C1574)</f>
        <v/>
      </c>
      <c r="F1569" s="123" t="str">
        <f t="shared" si="120"/>
        <v/>
      </c>
      <c r="G1569" s="49" t="str">
        <f t="shared" si="120"/>
        <v/>
      </c>
      <c r="H1569" s="49" t="str">
        <f t="shared" si="120"/>
        <v/>
      </c>
      <c r="I1569" s="49" t="str">
        <f t="shared" si="119"/>
        <v/>
      </c>
      <c r="J1569" s="49" t="str">
        <f t="shared" si="119"/>
        <v/>
      </c>
      <c r="K1569" s="50" t="str">
        <f t="shared" si="119"/>
        <v/>
      </c>
      <c r="L1569" s="49" t="str">
        <f t="shared" si="116"/>
        <v/>
      </c>
      <c r="M1569" s="49" t="str">
        <f t="shared" si="116"/>
        <v/>
      </c>
      <c r="N1569" s="49" t="str">
        <f t="shared" si="116"/>
        <v/>
      </c>
      <c r="O1569" s="49" t="str">
        <f t="shared" si="117"/>
        <v/>
      </c>
      <c r="P1569" s="49" t="str">
        <f t="shared" si="118"/>
        <v/>
      </c>
      <c r="Q1569" s="49" t="str">
        <f t="shared" si="118"/>
        <v/>
      </c>
      <c r="R1569" s="50" t="str">
        <f t="shared" si="118"/>
        <v/>
      </c>
      <c r="S1569" s="10"/>
    </row>
    <row r="1570" spans="1:19" x14ac:dyDescent="0.25">
      <c r="A1570" s="10"/>
      <c r="B1570" s="4" t="str">
        <f>'CALC | Main Engine'!$B1570</f>
        <v/>
      </c>
      <c r="C1570" s="5" t="str">
        <f>'CALC | Main Engine'!$E1570</f>
        <v/>
      </c>
      <c r="D1570" s="27" t="str">
        <f>IF(ISBLANK('INPUT | Operations'!$C1575),"",'INPUT | Operations'!$C1574)</f>
        <v/>
      </c>
      <c r="E1570" s="32" t="str">
        <f>IF(ISBLANK('INPUT | Operations'!$C1575),"",'INPUT | Operations'!$C1575)</f>
        <v/>
      </c>
      <c r="F1570" s="123" t="str">
        <f t="shared" si="120"/>
        <v/>
      </c>
      <c r="G1570" s="49" t="str">
        <f t="shared" si="120"/>
        <v/>
      </c>
      <c r="H1570" s="49" t="str">
        <f t="shared" si="120"/>
        <v/>
      </c>
      <c r="I1570" s="49" t="str">
        <f t="shared" si="119"/>
        <v/>
      </c>
      <c r="J1570" s="49" t="str">
        <f t="shared" si="119"/>
        <v/>
      </c>
      <c r="K1570" s="50" t="str">
        <f t="shared" si="119"/>
        <v/>
      </c>
      <c r="L1570" s="49" t="str">
        <f t="shared" si="116"/>
        <v/>
      </c>
      <c r="M1570" s="49" t="str">
        <f t="shared" si="116"/>
        <v/>
      </c>
      <c r="N1570" s="49" t="str">
        <f t="shared" si="116"/>
        <v/>
      </c>
      <c r="O1570" s="49" t="str">
        <f t="shared" si="117"/>
        <v/>
      </c>
      <c r="P1570" s="49" t="str">
        <f t="shared" si="118"/>
        <v/>
      </c>
      <c r="Q1570" s="49" t="str">
        <f t="shared" si="118"/>
        <v/>
      </c>
      <c r="R1570" s="50" t="str">
        <f t="shared" si="118"/>
        <v/>
      </c>
      <c r="S1570" s="10"/>
    </row>
    <row r="1571" spans="1:19" x14ac:dyDescent="0.25">
      <c r="A1571" s="10"/>
      <c r="B1571" s="4" t="str">
        <f>'CALC | Main Engine'!$B1571</f>
        <v/>
      </c>
      <c r="C1571" s="5" t="str">
        <f>'CALC | Main Engine'!$E1571</f>
        <v/>
      </c>
      <c r="D1571" s="27" t="str">
        <f>IF(ISBLANK('INPUT | Operations'!$C1576),"",'INPUT | Operations'!$C1575)</f>
        <v/>
      </c>
      <c r="E1571" s="32" t="str">
        <f>IF(ISBLANK('INPUT | Operations'!$C1576),"",'INPUT | Operations'!$C1576)</f>
        <v/>
      </c>
      <c r="F1571" s="123" t="str">
        <f t="shared" si="120"/>
        <v/>
      </c>
      <c r="G1571" s="49" t="str">
        <f t="shared" si="120"/>
        <v/>
      </c>
      <c r="H1571" s="49" t="str">
        <f t="shared" si="120"/>
        <v/>
      </c>
      <c r="I1571" s="49" t="str">
        <f t="shared" si="119"/>
        <v/>
      </c>
      <c r="J1571" s="49" t="str">
        <f t="shared" si="119"/>
        <v/>
      </c>
      <c r="K1571" s="50" t="str">
        <f t="shared" si="119"/>
        <v/>
      </c>
      <c r="L1571" s="49" t="str">
        <f t="shared" si="116"/>
        <v/>
      </c>
      <c r="M1571" s="49" t="str">
        <f t="shared" si="116"/>
        <v/>
      </c>
      <c r="N1571" s="49" t="str">
        <f t="shared" si="116"/>
        <v/>
      </c>
      <c r="O1571" s="49" t="str">
        <f t="shared" si="117"/>
        <v/>
      </c>
      <c r="P1571" s="49" t="str">
        <f t="shared" si="118"/>
        <v/>
      </c>
      <c r="Q1571" s="49" t="str">
        <f t="shared" si="118"/>
        <v/>
      </c>
      <c r="R1571" s="50" t="str">
        <f t="shared" si="118"/>
        <v/>
      </c>
      <c r="S1571" s="10"/>
    </row>
    <row r="1572" spans="1:19" x14ac:dyDescent="0.25">
      <c r="A1572" s="10"/>
      <c r="B1572" s="4" t="str">
        <f>'CALC | Main Engine'!$B1572</f>
        <v/>
      </c>
      <c r="C1572" s="5" t="str">
        <f>'CALC | Main Engine'!$E1572</f>
        <v/>
      </c>
      <c r="D1572" s="27" t="str">
        <f>IF(ISBLANK('INPUT | Operations'!$C1577),"",'INPUT | Operations'!$C1576)</f>
        <v/>
      </c>
      <c r="E1572" s="32" t="str">
        <f>IF(ISBLANK('INPUT | Operations'!$C1577),"",'INPUT | Operations'!$C1577)</f>
        <v/>
      </c>
      <c r="F1572" s="123" t="str">
        <f t="shared" si="120"/>
        <v/>
      </c>
      <c r="G1572" s="49" t="str">
        <f t="shared" si="120"/>
        <v/>
      </c>
      <c r="H1572" s="49" t="str">
        <f t="shared" si="120"/>
        <v/>
      </c>
      <c r="I1572" s="49" t="str">
        <f t="shared" si="119"/>
        <v/>
      </c>
      <c r="J1572" s="49" t="str">
        <f t="shared" si="119"/>
        <v/>
      </c>
      <c r="K1572" s="50" t="str">
        <f t="shared" si="119"/>
        <v/>
      </c>
      <c r="L1572" s="49" t="str">
        <f t="shared" si="116"/>
        <v/>
      </c>
      <c r="M1572" s="49" t="str">
        <f t="shared" si="116"/>
        <v/>
      </c>
      <c r="N1572" s="49" t="str">
        <f t="shared" si="116"/>
        <v/>
      </c>
      <c r="O1572" s="49" t="str">
        <f t="shared" si="117"/>
        <v/>
      </c>
      <c r="P1572" s="49" t="str">
        <f t="shared" si="118"/>
        <v/>
      </c>
      <c r="Q1572" s="49" t="str">
        <f t="shared" si="118"/>
        <v/>
      </c>
      <c r="R1572" s="50" t="str">
        <f t="shared" si="118"/>
        <v/>
      </c>
      <c r="S1572" s="10"/>
    </row>
    <row r="1573" spans="1:19" x14ac:dyDescent="0.25">
      <c r="A1573" s="10"/>
      <c r="B1573" s="4" t="str">
        <f>'CALC | Main Engine'!$B1573</f>
        <v/>
      </c>
      <c r="C1573" s="5" t="str">
        <f>'CALC | Main Engine'!$E1573</f>
        <v/>
      </c>
      <c r="D1573" s="27" t="str">
        <f>IF(ISBLANK('INPUT | Operations'!$C1578),"",'INPUT | Operations'!$C1577)</f>
        <v/>
      </c>
      <c r="E1573" s="32" t="str">
        <f>IF(ISBLANK('INPUT | Operations'!$C1578),"",'INPUT | Operations'!$C1578)</f>
        <v/>
      </c>
      <c r="F1573" s="123" t="str">
        <f t="shared" si="120"/>
        <v/>
      </c>
      <c r="G1573" s="49" t="str">
        <f t="shared" si="120"/>
        <v/>
      </c>
      <c r="H1573" s="49" t="str">
        <f t="shared" si="120"/>
        <v/>
      </c>
      <c r="I1573" s="49" t="str">
        <f t="shared" si="119"/>
        <v/>
      </c>
      <c r="J1573" s="49" t="str">
        <f t="shared" si="119"/>
        <v/>
      </c>
      <c r="K1573" s="50" t="str">
        <f t="shared" si="119"/>
        <v/>
      </c>
      <c r="L1573" s="49" t="str">
        <f t="shared" si="116"/>
        <v/>
      </c>
      <c r="M1573" s="49" t="str">
        <f t="shared" si="116"/>
        <v/>
      </c>
      <c r="N1573" s="49" t="str">
        <f t="shared" si="116"/>
        <v/>
      </c>
      <c r="O1573" s="49" t="str">
        <f t="shared" si="117"/>
        <v/>
      </c>
      <c r="P1573" s="49" t="str">
        <f t="shared" si="118"/>
        <v/>
      </c>
      <c r="Q1573" s="49" t="str">
        <f t="shared" si="118"/>
        <v/>
      </c>
      <c r="R1573" s="50" t="str">
        <f t="shared" si="118"/>
        <v/>
      </c>
      <c r="S1573" s="10"/>
    </row>
    <row r="1574" spans="1:19" x14ac:dyDescent="0.25">
      <c r="A1574" s="10"/>
      <c r="B1574" s="4" t="str">
        <f>'CALC | Main Engine'!$B1574</f>
        <v/>
      </c>
      <c r="C1574" s="5" t="str">
        <f>'CALC | Main Engine'!$E1574</f>
        <v/>
      </c>
      <c r="D1574" s="27" t="str">
        <f>IF(ISBLANK('INPUT | Operations'!$C1579),"",'INPUT | Operations'!$C1578)</f>
        <v/>
      </c>
      <c r="E1574" s="32" t="str">
        <f>IF(ISBLANK('INPUT | Operations'!$C1579),"",'INPUT | Operations'!$C1579)</f>
        <v/>
      </c>
      <c r="F1574" s="123" t="str">
        <f t="shared" si="120"/>
        <v/>
      </c>
      <c r="G1574" s="49" t="str">
        <f t="shared" si="120"/>
        <v/>
      </c>
      <c r="H1574" s="49" t="str">
        <f t="shared" si="120"/>
        <v/>
      </c>
      <c r="I1574" s="49" t="str">
        <f t="shared" si="119"/>
        <v/>
      </c>
      <c r="J1574" s="49" t="str">
        <f t="shared" si="119"/>
        <v/>
      </c>
      <c r="K1574" s="50" t="str">
        <f t="shared" si="119"/>
        <v/>
      </c>
      <c r="L1574" s="49" t="str">
        <f t="shared" si="116"/>
        <v/>
      </c>
      <c r="M1574" s="49" t="str">
        <f t="shared" si="116"/>
        <v/>
      </c>
      <c r="N1574" s="49" t="str">
        <f t="shared" si="116"/>
        <v/>
      </c>
      <c r="O1574" s="49" t="str">
        <f t="shared" si="117"/>
        <v/>
      </c>
      <c r="P1574" s="49" t="str">
        <f t="shared" si="118"/>
        <v/>
      </c>
      <c r="Q1574" s="49" t="str">
        <f t="shared" si="118"/>
        <v/>
      </c>
      <c r="R1574" s="50" t="str">
        <f t="shared" si="118"/>
        <v/>
      </c>
      <c r="S1574" s="10"/>
    </row>
    <row r="1575" spans="1:19" x14ac:dyDescent="0.25">
      <c r="A1575" s="10"/>
      <c r="B1575" s="4" t="str">
        <f>'CALC | Main Engine'!$B1575</f>
        <v/>
      </c>
      <c r="C1575" s="5" t="str">
        <f>'CALC | Main Engine'!$E1575</f>
        <v/>
      </c>
      <c r="D1575" s="27" t="str">
        <f>IF(ISBLANK('INPUT | Operations'!$C1580),"",'INPUT | Operations'!$C1579)</f>
        <v/>
      </c>
      <c r="E1575" s="32" t="str">
        <f>IF(ISBLANK('INPUT | Operations'!$C1580),"",'INPUT | Operations'!$C1580)</f>
        <v/>
      </c>
      <c r="F1575" s="123" t="str">
        <f t="shared" si="120"/>
        <v/>
      </c>
      <c r="G1575" s="49" t="str">
        <f t="shared" si="120"/>
        <v/>
      </c>
      <c r="H1575" s="49" t="str">
        <f t="shared" si="120"/>
        <v/>
      </c>
      <c r="I1575" s="49" t="str">
        <f t="shared" si="119"/>
        <v/>
      </c>
      <c r="J1575" s="49" t="str">
        <f t="shared" si="119"/>
        <v/>
      </c>
      <c r="K1575" s="50" t="str">
        <f t="shared" si="119"/>
        <v/>
      </c>
      <c r="L1575" s="49" t="str">
        <f t="shared" si="116"/>
        <v/>
      </c>
      <c r="M1575" s="49" t="str">
        <f t="shared" si="116"/>
        <v/>
      </c>
      <c r="N1575" s="49" t="str">
        <f t="shared" si="116"/>
        <v/>
      </c>
      <c r="O1575" s="49" t="str">
        <f t="shared" si="117"/>
        <v/>
      </c>
      <c r="P1575" s="49" t="str">
        <f t="shared" si="118"/>
        <v/>
      </c>
      <c r="Q1575" s="49" t="str">
        <f t="shared" si="118"/>
        <v/>
      </c>
      <c r="R1575" s="50" t="str">
        <f t="shared" si="118"/>
        <v/>
      </c>
      <c r="S1575" s="10"/>
    </row>
    <row r="1576" spans="1:19" x14ac:dyDescent="0.25">
      <c r="A1576" s="10"/>
      <c r="B1576" s="4" t="str">
        <f>'CALC | Main Engine'!$B1576</f>
        <v/>
      </c>
      <c r="C1576" s="5" t="str">
        <f>'CALC | Main Engine'!$E1576</f>
        <v/>
      </c>
      <c r="D1576" s="27" t="str">
        <f>IF(ISBLANK('INPUT | Operations'!$C1581),"",'INPUT | Operations'!$C1580)</f>
        <v/>
      </c>
      <c r="E1576" s="32" t="str">
        <f>IF(ISBLANK('INPUT | Operations'!$C1581),"",'INPUT | Operations'!$C1581)</f>
        <v/>
      </c>
      <c r="F1576" s="123" t="str">
        <f t="shared" si="120"/>
        <v/>
      </c>
      <c r="G1576" s="49" t="str">
        <f t="shared" si="120"/>
        <v/>
      </c>
      <c r="H1576" s="49" t="str">
        <f t="shared" si="120"/>
        <v/>
      </c>
      <c r="I1576" s="49" t="str">
        <f t="shared" si="119"/>
        <v/>
      </c>
      <c r="J1576" s="49" t="str">
        <f t="shared" si="119"/>
        <v/>
      </c>
      <c r="K1576" s="50" t="str">
        <f t="shared" si="119"/>
        <v/>
      </c>
      <c r="L1576" s="49" t="str">
        <f t="shared" si="116"/>
        <v/>
      </c>
      <c r="M1576" s="49" t="str">
        <f t="shared" si="116"/>
        <v/>
      </c>
      <c r="N1576" s="49" t="str">
        <f t="shared" si="116"/>
        <v/>
      </c>
      <c r="O1576" s="49" t="str">
        <f t="shared" si="117"/>
        <v/>
      </c>
      <c r="P1576" s="49" t="str">
        <f t="shared" si="118"/>
        <v/>
      </c>
      <c r="Q1576" s="49" t="str">
        <f t="shared" si="118"/>
        <v/>
      </c>
      <c r="R1576" s="50" t="str">
        <f t="shared" si="118"/>
        <v/>
      </c>
      <c r="S1576" s="10"/>
    </row>
    <row r="1577" spans="1:19" x14ac:dyDescent="0.25">
      <c r="A1577" s="10"/>
      <c r="B1577" s="4" t="str">
        <f>'CALC | Main Engine'!$B1577</f>
        <v/>
      </c>
      <c r="C1577" s="5" t="str">
        <f>'CALC | Main Engine'!$E1577</f>
        <v/>
      </c>
      <c r="D1577" s="27" t="str">
        <f>IF(ISBLANK('INPUT | Operations'!$C1582),"",'INPUT | Operations'!$C1581)</f>
        <v/>
      </c>
      <c r="E1577" s="32" t="str">
        <f>IF(ISBLANK('INPUT | Operations'!$C1582),"",'INPUT | Operations'!$C1582)</f>
        <v/>
      </c>
      <c r="F1577" s="123" t="str">
        <f t="shared" si="120"/>
        <v/>
      </c>
      <c r="G1577" s="49" t="str">
        <f t="shared" si="120"/>
        <v/>
      </c>
      <c r="H1577" s="49" t="str">
        <f t="shared" si="120"/>
        <v/>
      </c>
      <c r="I1577" s="49" t="str">
        <f t="shared" si="119"/>
        <v/>
      </c>
      <c r="J1577" s="49" t="str">
        <f t="shared" si="119"/>
        <v/>
      </c>
      <c r="K1577" s="50" t="str">
        <f t="shared" si="119"/>
        <v/>
      </c>
      <c r="L1577" s="49" t="str">
        <f t="shared" si="116"/>
        <v/>
      </c>
      <c r="M1577" s="49" t="str">
        <f t="shared" si="116"/>
        <v/>
      </c>
      <c r="N1577" s="49" t="str">
        <f t="shared" si="116"/>
        <v/>
      </c>
      <c r="O1577" s="49" t="str">
        <f t="shared" si="117"/>
        <v/>
      </c>
      <c r="P1577" s="49" t="str">
        <f t="shared" si="118"/>
        <v/>
      </c>
      <c r="Q1577" s="49" t="str">
        <f t="shared" si="118"/>
        <v/>
      </c>
      <c r="R1577" s="50" t="str">
        <f t="shared" si="118"/>
        <v/>
      </c>
      <c r="S1577" s="10"/>
    </row>
    <row r="1578" spans="1:19" x14ac:dyDescent="0.25">
      <c r="A1578" s="10"/>
      <c r="B1578" s="4" t="str">
        <f>'CALC | Main Engine'!$B1578</f>
        <v/>
      </c>
      <c r="C1578" s="5" t="str">
        <f>'CALC | Main Engine'!$E1578</f>
        <v/>
      </c>
      <c r="D1578" s="27" t="str">
        <f>IF(ISBLANK('INPUT | Operations'!$C1583),"",'INPUT | Operations'!$C1582)</f>
        <v/>
      </c>
      <c r="E1578" s="32" t="str">
        <f>IF(ISBLANK('INPUT | Operations'!$C1583),"",'INPUT | Operations'!$C1583)</f>
        <v/>
      </c>
      <c r="F1578" s="123" t="str">
        <f t="shared" si="120"/>
        <v/>
      </c>
      <c r="G1578" s="49" t="str">
        <f t="shared" si="120"/>
        <v/>
      </c>
      <c r="H1578" s="49" t="str">
        <f t="shared" si="120"/>
        <v/>
      </c>
      <c r="I1578" s="49" t="str">
        <f t="shared" si="119"/>
        <v/>
      </c>
      <c r="J1578" s="49" t="str">
        <f t="shared" si="119"/>
        <v/>
      </c>
      <c r="K1578" s="50" t="str">
        <f t="shared" si="119"/>
        <v/>
      </c>
      <c r="L1578" s="49" t="str">
        <f t="shared" si="116"/>
        <v/>
      </c>
      <c r="M1578" s="49" t="str">
        <f t="shared" si="116"/>
        <v/>
      </c>
      <c r="N1578" s="49" t="str">
        <f t="shared" si="116"/>
        <v/>
      </c>
      <c r="O1578" s="49" t="str">
        <f t="shared" si="117"/>
        <v/>
      </c>
      <c r="P1578" s="49" t="str">
        <f t="shared" si="118"/>
        <v/>
      </c>
      <c r="Q1578" s="49" t="str">
        <f t="shared" si="118"/>
        <v/>
      </c>
      <c r="R1578" s="50" t="str">
        <f t="shared" si="118"/>
        <v/>
      </c>
      <c r="S1578" s="10"/>
    </row>
    <row r="1579" spans="1:19" x14ac:dyDescent="0.25">
      <c r="A1579" s="10"/>
      <c r="B1579" s="4" t="str">
        <f>'CALC | Main Engine'!$B1579</f>
        <v/>
      </c>
      <c r="C1579" s="5" t="str">
        <f>'CALC | Main Engine'!$E1579</f>
        <v/>
      </c>
      <c r="D1579" s="27" t="str">
        <f>IF(ISBLANK('INPUT | Operations'!$C1584),"",'INPUT | Operations'!$C1583)</f>
        <v/>
      </c>
      <c r="E1579" s="32" t="str">
        <f>IF(ISBLANK('INPUT | Operations'!$C1584),"",'INPUT | Operations'!$C1584)</f>
        <v/>
      </c>
      <c r="F1579" s="123" t="str">
        <f t="shared" si="120"/>
        <v/>
      </c>
      <c r="G1579" s="49" t="str">
        <f t="shared" si="120"/>
        <v/>
      </c>
      <c r="H1579" s="49" t="str">
        <f t="shared" si="120"/>
        <v/>
      </c>
      <c r="I1579" s="49" t="str">
        <f t="shared" si="119"/>
        <v/>
      </c>
      <c r="J1579" s="49" t="str">
        <f t="shared" si="119"/>
        <v/>
      </c>
      <c r="K1579" s="50" t="str">
        <f t="shared" si="119"/>
        <v/>
      </c>
      <c r="L1579" s="49" t="str">
        <f t="shared" si="116"/>
        <v/>
      </c>
      <c r="M1579" s="49" t="str">
        <f t="shared" si="116"/>
        <v/>
      </c>
      <c r="N1579" s="49" t="str">
        <f t="shared" si="116"/>
        <v/>
      </c>
      <c r="O1579" s="49" t="str">
        <f t="shared" si="117"/>
        <v/>
      </c>
      <c r="P1579" s="49" t="str">
        <f t="shared" si="118"/>
        <v/>
      </c>
      <c r="Q1579" s="49" t="str">
        <f t="shared" si="118"/>
        <v/>
      </c>
      <c r="R1579" s="50" t="str">
        <f t="shared" si="118"/>
        <v/>
      </c>
      <c r="S1579" s="10"/>
    </row>
    <row r="1580" spans="1:19" x14ac:dyDescent="0.25">
      <c r="A1580" s="10"/>
      <c r="B1580" s="4" t="str">
        <f>'CALC | Main Engine'!$B1580</f>
        <v/>
      </c>
      <c r="C1580" s="5" t="str">
        <f>'CALC | Main Engine'!$E1580</f>
        <v/>
      </c>
      <c r="D1580" s="27" t="str">
        <f>IF(ISBLANK('INPUT | Operations'!$C1585),"",'INPUT | Operations'!$C1584)</f>
        <v/>
      </c>
      <c r="E1580" s="32" t="str">
        <f>IF(ISBLANK('INPUT | Operations'!$C1585),"",'INPUT | Operations'!$C1585)</f>
        <v/>
      </c>
      <c r="F1580" s="123" t="str">
        <f t="shared" si="120"/>
        <v/>
      </c>
      <c r="G1580" s="49" t="str">
        <f t="shared" si="120"/>
        <v/>
      </c>
      <c r="H1580" s="49" t="str">
        <f t="shared" si="120"/>
        <v/>
      </c>
      <c r="I1580" s="49" t="str">
        <f t="shared" si="119"/>
        <v/>
      </c>
      <c r="J1580" s="49" t="str">
        <f t="shared" si="119"/>
        <v/>
      </c>
      <c r="K1580" s="50" t="str">
        <f t="shared" si="119"/>
        <v/>
      </c>
      <c r="L1580" s="49" t="str">
        <f t="shared" si="116"/>
        <v/>
      </c>
      <c r="M1580" s="49" t="str">
        <f t="shared" si="116"/>
        <v/>
      </c>
      <c r="N1580" s="49" t="str">
        <f t="shared" si="116"/>
        <v/>
      </c>
      <c r="O1580" s="49" t="str">
        <f t="shared" si="117"/>
        <v/>
      </c>
      <c r="P1580" s="49" t="str">
        <f t="shared" si="118"/>
        <v/>
      </c>
      <c r="Q1580" s="49" t="str">
        <f t="shared" si="118"/>
        <v/>
      </c>
      <c r="R1580" s="50" t="str">
        <f t="shared" si="118"/>
        <v/>
      </c>
      <c r="S1580" s="10"/>
    </row>
    <row r="1581" spans="1:19" x14ac:dyDescent="0.25">
      <c r="A1581" s="10"/>
      <c r="B1581" s="4" t="str">
        <f>'CALC | Main Engine'!$B1581</f>
        <v/>
      </c>
      <c r="C1581" s="5" t="str">
        <f>'CALC | Main Engine'!$E1581</f>
        <v/>
      </c>
      <c r="D1581" s="27" t="str">
        <f>IF(ISBLANK('INPUT | Operations'!$C1586),"",'INPUT | Operations'!$C1585)</f>
        <v/>
      </c>
      <c r="E1581" s="32" t="str">
        <f>IF(ISBLANK('INPUT | Operations'!$C1586),"",'INPUT | Operations'!$C1586)</f>
        <v/>
      </c>
      <c r="F1581" s="123" t="str">
        <f t="shared" si="120"/>
        <v/>
      </c>
      <c r="G1581" s="49" t="str">
        <f t="shared" si="120"/>
        <v/>
      </c>
      <c r="H1581" s="49" t="str">
        <f t="shared" si="120"/>
        <v/>
      </c>
      <c r="I1581" s="49" t="str">
        <f t="shared" si="119"/>
        <v/>
      </c>
      <c r="J1581" s="49" t="str">
        <f t="shared" si="119"/>
        <v/>
      </c>
      <c r="K1581" s="50" t="str">
        <f t="shared" si="119"/>
        <v/>
      </c>
      <c r="L1581" s="49" t="str">
        <f t="shared" si="116"/>
        <v/>
      </c>
      <c r="M1581" s="49" t="str">
        <f t="shared" si="116"/>
        <v/>
      </c>
      <c r="N1581" s="49" t="str">
        <f t="shared" si="116"/>
        <v/>
      </c>
      <c r="O1581" s="49" t="str">
        <f t="shared" si="117"/>
        <v/>
      </c>
      <c r="P1581" s="49" t="str">
        <f t="shared" si="118"/>
        <v/>
      </c>
      <c r="Q1581" s="49" t="str">
        <f t="shared" si="118"/>
        <v/>
      </c>
      <c r="R1581" s="50" t="str">
        <f t="shared" si="118"/>
        <v/>
      </c>
      <c r="S1581" s="10"/>
    </row>
    <row r="1582" spans="1:19" x14ac:dyDescent="0.25">
      <c r="A1582" s="10"/>
      <c r="B1582" s="4" t="str">
        <f>'CALC | Main Engine'!$B1582</f>
        <v/>
      </c>
      <c r="C1582" s="5" t="str">
        <f>'CALC | Main Engine'!$E1582</f>
        <v/>
      </c>
      <c r="D1582" s="27" t="str">
        <f>IF(ISBLANK('INPUT | Operations'!$C1587),"",'INPUT | Operations'!$C1586)</f>
        <v/>
      </c>
      <c r="E1582" s="32" t="str">
        <f>IF(ISBLANK('INPUT | Operations'!$C1587),"",'INPUT | Operations'!$C1587)</f>
        <v/>
      </c>
      <c r="F1582" s="123" t="str">
        <f t="shared" si="120"/>
        <v/>
      </c>
      <c r="G1582" s="49" t="str">
        <f t="shared" si="120"/>
        <v/>
      </c>
      <c r="H1582" s="49" t="str">
        <f t="shared" si="120"/>
        <v/>
      </c>
      <c r="I1582" s="49" t="str">
        <f t="shared" si="119"/>
        <v/>
      </c>
      <c r="J1582" s="49" t="str">
        <f t="shared" si="119"/>
        <v/>
      </c>
      <c r="K1582" s="50" t="str">
        <f t="shared" si="119"/>
        <v/>
      </c>
      <c r="L1582" s="49" t="str">
        <f t="shared" si="116"/>
        <v/>
      </c>
      <c r="M1582" s="49" t="str">
        <f t="shared" si="116"/>
        <v/>
      </c>
      <c r="N1582" s="49" t="str">
        <f t="shared" si="116"/>
        <v/>
      </c>
      <c r="O1582" s="49" t="str">
        <f t="shared" si="117"/>
        <v/>
      </c>
      <c r="P1582" s="49" t="str">
        <f t="shared" si="118"/>
        <v/>
      </c>
      <c r="Q1582" s="49" t="str">
        <f t="shared" si="118"/>
        <v/>
      </c>
      <c r="R1582" s="50" t="str">
        <f t="shared" si="118"/>
        <v/>
      </c>
      <c r="S1582" s="10"/>
    </row>
    <row r="1583" spans="1:19" x14ac:dyDescent="0.25">
      <c r="A1583" s="10"/>
      <c r="B1583" s="4" t="str">
        <f>'CALC | Main Engine'!$B1583</f>
        <v/>
      </c>
      <c r="C1583" s="5" t="str">
        <f>'CALC | Main Engine'!$E1583</f>
        <v/>
      </c>
      <c r="D1583" s="27" t="str">
        <f>IF(ISBLANK('INPUT | Operations'!$C1588),"",'INPUT | Operations'!$C1587)</f>
        <v/>
      </c>
      <c r="E1583" s="32" t="str">
        <f>IF(ISBLANK('INPUT | Operations'!$C1588),"",'INPUT | Operations'!$C1588)</f>
        <v/>
      </c>
      <c r="F1583" s="123" t="str">
        <f t="shared" si="120"/>
        <v/>
      </c>
      <c r="G1583" s="49" t="str">
        <f t="shared" si="120"/>
        <v/>
      </c>
      <c r="H1583" s="49" t="str">
        <f t="shared" si="120"/>
        <v/>
      </c>
      <c r="I1583" s="49" t="str">
        <f t="shared" si="119"/>
        <v/>
      </c>
      <c r="J1583" s="49" t="str">
        <f t="shared" si="119"/>
        <v/>
      </c>
      <c r="K1583" s="50" t="str">
        <f t="shared" si="119"/>
        <v/>
      </c>
      <c r="L1583" s="49" t="str">
        <f t="shared" si="116"/>
        <v/>
      </c>
      <c r="M1583" s="49" t="str">
        <f t="shared" si="116"/>
        <v/>
      </c>
      <c r="N1583" s="49" t="str">
        <f t="shared" si="116"/>
        <v/>
      </c>
      <c r="O1583" s="49" t="str">
        <f t="shared" si="117"/>
        <v/>
      </c>
      <c r="P1583" s="49" t="str">
        <f t="shared" si="118"/>
        <v/>
      </c>
      <c r="Q1583" s="49" t="str">
        <f t="shared" si="118"/>
        <v/>
      </c>
      <c r="R1583" s="50" t="str">
        <f t="shared" si="118"/>
        <v/>
      </c>
      <c r="S1583" s="10"/>
    </row>
    <row r="1584" spans="1:19" x14ac:dyDescent="0.25">
      <c r="A1584" s="10"/>
      <c r="B1584" s="4" t="str">
        <f>'CALC | Main Engine'!$B1584</f>
        <v/>
      </c>
      <c r="C1584" s="5" t="str">
        <f>'CALC | Main Engine'!$E1584</f>
        <v/>
      </c>
      <c r="D1584" s="27" t="str">
        <f>IF(ISBLANK('INPUT | Operations'!$C1589),"",'INPUT | Operations'!$C1588)</f>
        <v/>
      </c>
      <c r="E1584" s="32" t="str">
        <f>IF(ISBLANK('INPUT | Operations'!$C1589),"",'INPUT | Operations'!$C1589)</f>
        <v/>
      </c>
      <c r="F1584" s="123" t="str">
        <f t="shared" si="120"/>
        <v/>
      </c>
      <c r="G1584" s="49" t="str">
        <f t="shared" si="120"/>
        <v/>
      </c>
      <c r="H1584" s="49" t="str">
        <f t="shared" si="120"/>
        <v/>
      </c>
      <c r="I1584" s="49" t="str">
        <f t="shared" si="119"/>
        <v/>
      </c>
      <c r="J1584" s="49" t="str">
        <f t="shared" si="119"/>
        <v/>
      </c>
      <c r="K1584" s="50" t="str">
        <f t="shared" si="119"/>
        <v/>
      </c>
      <c r="L1584" s="49" t="str">
        <f t="shared" si="116"/>
        <v/>
      </c>
      <c r="M1584" s="49" t="str">
        <f t="shared" si="116"/>
        <v/>
      </c>
      <c r="N1584" s="49" t="str">
        <f t="shared" si="116"/>
        <v/>
      </c>
      <c r="O1584" s="49" t="str">
        <f t="shared" si="117"/>
        <v/>
      </c>
      <c r="P1584" s="49" t="str">
        <f t="shared" si="118"/>
        <v/>
      </c>
      <c r="Q1584" s="49" t="str">
        <f t="shared" si="118"/>
        <v/>
      </c>
      <c r="R1584" s="50" t="str">
        <f t="shared" si="118"/>
        <v/>
      </c>
      <c r="S1584" s="10"/>
    </row>
    <row r="1585" spans="1:19" x14ac:dyDescent="0.25">
      <c r="A1585" s="10"/>
      <c r="B1585" s="4" t="str">
        <f>'CALC | Main Engine'!$B1585</f>
        <v/>
      </c>
      <c r="C1585" s="5" t="str">
        <f>'CALC | Main Engine'!$E1585</f>
        <v/>
      </c>
      <c r="D1585" s="27" t="str">
        <f>IF(ISBLANK('INPUT | Operations'!$C1590),"",'INPUT | Operations'!$C1589)</f>
        <v/>
      </c>
      <c r="E1585" s="32" t="str">
        <f>IF(ISBLANK('INPUT | Operations'!$C1590),"",'INPUT | Operations'!$C1590)</f>
        <v/>
      </c>
      <c r="F1585" s="123" t="str">
        <f t="shared" si="120"/>
        <v/>
      </c>
      <c r="G1585" s="49" t="str">
        <f t="shared" si="120"/>
        <v/>
      </c>
      <c r="H1585" s="49" t="str">
        <f t="shared" si="120"/>
        <v/>
      </c>
      <c r="I1585" s="49" t="str">
        <f t="shared" si="119"/>
        <v/>
      </c>
      <c r="J1585" s="49" t="str">
        <f t="shared" si="119"/>
        <v/>
      </c>
      <c r="K1585" s="50" t="str">
        <f t="shared" si="119"/>
        <v/>
      </c>
      <c r="L1585" s="49" t="str">
        <f t="shared" si="116"/>
        <v/>
      </c>
      <c r="M1585" s="49" t="str">
        <f t="shared" si="116"/>
        <v/>
      </c>
      <c r="N1585" s="49" t="str">
        <f t="shared" si="116"/>
        <v/>
      </c>
      <c r="O1585" s="49" t="str">
        <f t="shared" si="117"/>
        <v/>
      </c>
      <c r="P1585" s="49" t="str">
        <f t="shared" si="118"/>
        <v/>
      </c>
      <c r="Q1585" s="49" t="str">
        <f t="shared" si="118"/>
        <v/>
      </c>
      <c r="R1585" s="50" t="str">
        <f t="shared" si="118"/>
        <v/>
      </c>
      <c r="S1585" s="10"/>
    </row>
    <row r="1586" spans="1:19" x14ac:dyDescent="0.25">
      <c r="A1586" s="10"/>
      <c r="B1586" s="4" t="str">
        <f>'CALC | Main Engine'!$B1586</f>
        <v/>
      </c>
      <c r="C1586" s="5" t="str">
        <f>'CALC | Main Engine'!$E1586</f>
        <v/>
      </c>
      <c r="D1586" s="27" t="str">
        <f>IF(ISBLANK('INPUT | Operations'!$C1591),"",'INPUT | Operations'!$C1590)</f>
        <v/>
      </c>
      <c r="E1586" s="32" t="str">
        <f>IF(ISBLANK('INPUT | Operations'!$C1591),"",'INPUT | Operations'!$C1591)</f>
        <v/>
      </c>
      <c r="F1586" s="123" t="str">
        <f t="shared" si="120"/>
        <v/>
      </c>
      <c r="G1586" s="49" t="str">
        <f t="shared" si="120"/>
        <v/>
      </c>
      <c r="H1586" s="49" t="str">
        <f t="shared" si="120"/>
        <v/>
      </c>
      <c r="I1586" s="49" t="str">
        <f t="shared" si="119"/>
        <v/>
      </c>
      <c r="J1586" s="49" t="str">
        <f t="shared" si="119"/>
        <v/>
      </c>
      <c r="K1586" s="50" t="str">
        <f t="shared" si="119"/>
        <v/>
      </c>
      <c r="L1586" s="49" t="str">
        <f t="shared" si="116"/>
        <v/>
      </c>
      <c r="M1586" s="49" t="str">
        <f t="shared" si="116"/>
        <v/>
      </c>
      <c r="N1586" s="49" t="str">
        <f t="shared" si="116"/>
        <v/>
      </c>
      <c r="O1586" s="49" t="str">
        <f t="shared" si="117"/>
        <v/>
      </c>
      <c r="P1586" s="49" t="str">
        <f t="shared" si="118"/>
        <v/>
      </c>
      <c r="Q1586" s="49" t="str">
        <f t="shared" si="118"/>
        <v/>
      </c>
      <c r="R1586" s="50" t="str">
        <f t="shared" si="118"/>
        <v/>
      </c>
      <c r="S1586" s="10"/>
    </row>
    <row r="1587" spans="1:19" x14ac:dyDescent="0.25">
      <c r="A1587" s="10"/>
      <c r="B1587" s="4" t="str">
        <f>'CALC | Main Engine'!$B1587</f>
        <v/>
      </c>
      <c r="C1587" s="5" t="str">
        <f>'CALC | Main Engine'!$E1587</f>
        <v/>
      </c>
      <c r="D1587" s="27" t="str">
        <f>IF(ISBLANK('INPUT | Operations'!$C1592),"",'INPUT | Operations'!$C1591)</f>
        <v/>
      </c>
      <c r="E1587" s="32" t="str">
        <f>IF(ISBLANK('INPUT | Operations'!$C1592),"",'INPUT | Operations'!$C1592)</f>
        <v/>
      </c>
      <c r="F1587" s="123" t="str">
        <f t="shared" si="120"/>
        <v/>
      </c>
      <c r="G1587" s="49" t="str">
        <f t="shared" si="120"/>
        <v/>
      </c>
      <c r="H1587" s="49" t="str">
        <f t="shared" si="120"/>
        <v/>
      </c>
      <c r="I1587" s="49" t="str">
        <f t="shared" si="119"/>
        <v/>
      </c>
      <c r="J1587" s="49" t="str">
        <f t="shared" si="119"/>
        <v/>
      </c>
      <c r="K1587" s="50" t="str">
        <f t="shared" si="119"/>
        <v/>
      </c>
      <c r="L1587" s="49" t="str">
        <f t="shared" si="116"/>
        <v/>
      </c>
      <c r="M1587" s="49" t="str">
        <f t="shared" si="116"/>
        <v/>
      </c>
      <c r="N1587" s="49" t="str">
        <f t="shared" si="116"/>
        <v/>
      </c>
      <c r="O1587" s="49" t="str">
        <f t="shared" si="117"/>
        <v/>
      </c>
      <c r="P1587" s="49" t="str">
        <f t="shared" si="118"/>
        <v/>
      </c>
      <c r="Q1587" s="49" t="str">
        <f t="shared" si="118"/>
        <v/>
      </c>
      <c r="R1587" s="50" t="str">
        <f t="shared" si="118"/>
        <v/>
      </c>
      <c r="S1587" s="10"/>
    </row>
    <row r="1588" spans="1:19" x14ac:dyDescent="0.25">
      <c r="A1588" s="10"/>
      <c r="B1588" s="4" t="str">
        <f>'CALC | Main Engine'!$B1588</f>
        <v/>
      </c>
      <c r="C1588" s="5" t="str">
        <f>'CALC | Main Engine'!$E1588</f>
        <v/>
      </c>
      <c r="D1588" s="27" t="str">
        <f>IF(ISBLANK('INPUT | Operations'!$C1593),"",'INPUT | Operations'!$C1592)</f>
        <v/>
      </c>
      <c r="E1588" s="32" t="str">
        <f>IF(ISBLANK('INPUT | Operations'!$C1593),"",'INPUT | Operations'!$C1593)</f>
        <v/>
      </c>
      <c r="F1588" s="123" t="str">
        <f t="shared" si="120"/>
        <v/>
      </c>
      <c r="G1588" s="49" t="str">
        <f t="shared" si="120"/>
        <v/>
      </c>
      <c r="H1588" s="49" t="str">
        <f t="shared" si="120"/>
        <v/>
      </c>
      <c r="I1588" s="49" t="str">
        <f t="shared" si="119"/>
        <v/>
      </c>
      <c r="J1588" s="49" t="str">
        <f t="shared" si="119"/>
        <v/>
      </c>
      <c r="K1588" s="50" t="str">
        <f t="shared" si="119"/>
        <v/>
      </c>
      <c r="L1588" s="49" t="str">
        <f t="shared" si="116"/>
        <v/>
      </c>
      <c r="M1588" s="49" t="str">
        <f t="shared" si="116"/>
        <v/>
      </c>
      <c r="N1588" s="49" t="str">
        <f t="shared" si="116"/>
        <v/>
      </c>
      <c r="O1588" s="49" t="str">
        <f t="shared" si="117"/>
        <v/>
      </c>
      <c r="P1588" s="49" t="str">
        <f t="shared" si="118"/>
        <v/>
      </c>
      <c r="Q1588" s="49" t="str">
        <f t="shared" si="118"/>
        <v/>
      </c>
      <c r="R1588" s="50" t="str">
        <f t="shared" si="118"/>
        <v/>
      </c>
      <c r="S1588" s="10"/>
    </row>
    <row r="1589" spans="1:19" x14ac:dyDescent="0.25">
      <c r="A1589" s="10"/>
      <c r="B1589" s="4" t="str">
        <f>'CALC | Main Engine'!$B1589</f>
        <v/>
      </c>
      <c r="C1589" s="5" t="str">
        <f>'CALC | Main Engine'!$E1589</f>
        <v/>
      </c>
      <c r="D1589" s="27" t="str">
        <f>IF(ISBLANK('INPUT | Operations'!$C1594),"",'INPUT | Operations'!$C1593)</f>
        <v/>
      </c>
      <c r="E1589" s="32" t="str">
        <f>IF(ISBLANK('INPUT | Operations'!$C1594),"",'INPUT | Operations'!$C1594)</f>
        <v/>
      </c>
      <c r="F1589" s="123" t="str">
        <f t="shared" si="120"/>
        <v/>
      </c>
      <c r="G1589" s="49" t="str">
        <f t="shared" si="120"/>
        <v/>
      </c>
      <c r="H1589" s="49" t="str">
        <f t="shared" si="120"/>
        <v/>
      </c>
      <c r="I1589" s="49" t="str">
        <f t="shared" si="119"/>
        <v/>
      </c>
      <c r="J1589" s="49" t="str">
        <f t="shared" si="119"/>
        <v/>
      </c>
      <c r="K1589" s="50" t="str">
        <f t="shared" si="119"/>
        <v/>
      </c>
      <c r="L1589" s="49" t="str">
        <f t="shared" si="116"/>
        <v/>
      </c>
      <c r="M1589" s="49" t="str">
        <f t="shared" si="116"/>
        <v/>
      </c>
      <c r="N1589" s="49" t="str">
        <f t="shared" si="116"/>
        <v/>
      </c>
      <c r="O1589" s="49" t="str">
        <f t="shared" si="117"/>
        <v/>
      </c>
      <c r="P1589" s="49" t="str">
        <f t="shared" si="118"/>
        <v/>
      </c>
      <c r="Q1589" s="49" t="str">
        <f t="shared" si="118"/>
        <v/>
      </c>
      <c r="R1589" s="50" t="str">
        <f t="shared" si="118"/>
        <v/>
      </c>
      <c r="S1589" s="10"/>
    </row>
    <row r="1590" spans="1:19" x14ac:dyDescent="0.25">
      <c r="A1590" s="10"/>
      <c r="B1590" s="4" t="str">
        <f>'CALC | Main Engine'!$B1590</f>
        <v/>
      </c>
      <c r="C1590" s="5" t="str">
        <f>'CALC | Main Engine'!$E1590</f>
        <v/>
      </c>
      <c r="D1590" s="27" t="str">
        <f>IF(ISBLANK('INPUT | Operations'!$C1595),"",'INPUT | Operations'!$C1594)</f>
        <v/>
      </c>
      <c r="E1590" s="32" t="str">
        <f>IF(ISBLANK('INPUT | Operations'!$C1595),"",'INPUT | Operations'!$C1595)</f>
        <v/>
      </c>
      <c r="F1590" s="123" t="str">
        <f t="shared" si="120"/>
        <v/>
      </c>
      <c r="G1590" s="49" t="str">
        <f t="shared" si="120"/>
        <v/>
      </c>
      <c r="H1590" s="49" t="str">
        <f t="shared" si="120"/>
        <v/>
      </c>
      <c r="I1590" s="49" t="str">
        <f t="shared" si="119"/>
        <v/>
      </c>
      <c r="J1590" s="49" t="str">
        <f t="shared" si="119"/>
        <v/>
      </c>
      <c r="K1590" s="50" t="str">
        <f t="shared" si="119"/>
        <v/>
      </c>
      <c r="L1590" s="49" t="str">
        <f t="shared" si="116"/>
        <v/>
      </c>
      <c r="M1590" s="49" t="str">
        <f t="shared" si="116"/>
        <v/>
      </c>
      <c r="N1590" s="49" t="str">
        <f t="shared" si="116"/>
        <v/>
      </c>
      <c r="O1590" s="49" t="str">
        <f t="shared" si="117"/>
        <v/>
      </c>
      <c r="P1590" s="49" t="str">
        <f t="shared" si="118"/>
        <v/>
      </c>
      <c r="Q1590" s="49" t="str">
        <f t="shared" si="118"/>
        <v/>
      </c>
      <c r="R1590" s="50" t="str">
        <f t="shared" si="118"/>
        <v/>
      </c>
      <c r="S1590" s="10"/>
    </row>
    <row r="1591" spans="1:19" x14ac:dyDescent="0.25">
      <c r="A1591" s="10"/>
      <c r="B1591" s="4" t="str">
        <f>'CALC | Main Engine'!$B1591</f>
        <v/>
      </c>
      <c r="C1591" s="5" t="str">
        <f>'CALC | Main Engine'!$E1591</f>
        <v/>
      </c>
      <c r="D1591" s="27" t="str">
        <f>IF(ISBLANK('INPUT | Operations'!$C1596),"",'INPUT | Operations'!$C1595)</f>
        <v/>
      </c>
      <c r="E1591" s="32" t="str">
        <f>IF(ISBLANK('INPUT | Operations'!$C1596),"",'INPUT | Operations'!$C1596)</f>
        <v/>
      </c>
      <c r="F1591" s="123" t="str">
        <f t="shared" si="120"/>
        <v/>
      </c>
      <c r="G1591" s="49" t="str">
        <f t="shared" si="120"/>
        <v/>
      </c>
      <c r="H1591" s="49" t="str">
        <f t="shared" si="120"/>
        <v/>
      </c>
      <c r="I1591" s="49" t="str">
        <f t="shared" si="119"/>
        <v/>
      </c>
      <c r="J1591" s="49" t="str">
        <f t="shared" si="119"/>
        <v/>
      </c>
      <c r="K1591" s="50" t="str">
        <f t="shared" si="119"/>
        <v/>
      </c>
      <c r="L1591" s="49" t="str">
        <f t="shared" si="116"/>
        <v/>
      </c>
      <c r="M1591" s="49" t="str">
        <f t="shared" si="116"/>
        <v/>
      </c>
      <c r="N1591" s="49" t="str">
        <f t="shared" si="116"/>
        <v/>
      </c>
      <c r="O1591" s="49" t="str">
        <f t="shared" si="117"/>
        <v/>
      </c>
      <c r="P1591" s="49" t="str">
        <f t="shared" si="118"/>
        <v/>
      </c>
      <c r="Q1591" s="49" t="str">
        <f t="shared" si="118"/>
        <v/>
      </c>
      <c r="R1591" s="50" t="str">
        <f t="shared" si="118"/>
        <v/>
      </c>
      <c r="S1591" s="10"/>
    </row>
    <row r="1592" spans="1:19" x14ac:dyDescent="0.25">
      <c r="A1592" s="10"/>
      <c r="B1592" s="4" t="str">
        <f>'CALC | Main Engine'!$B1592</f>
        <v/>
      </c>
      <c r="C1592" s="5" t="str">
        <f>'CALC | Main Engine'!$E1592</f>
        <v/>
      </c>
      <c r="D1592" s="27" t="str">
        <f>IF(ISBLANK('INPUT | Operations'!$C1597),"",'INPUT | Operations'!$C1596)</f>
        <v/>
      </c>
      <c r="E1592" s="32" t="str">
        <f>IF(ISBLANK('INPUT | Operations'!$C1597),"",'INPUT | Operations'!$C1597)</f>
        <v/>
      </c>
      <c r="F1592" s="123" t="str">
        <f t="shared" si="120"/>
        <v/>
      </c>
      <c r="G1592" s="49" t="str">
        <f t="shared" si="120"/>
        <v/>
      </c>
      <c r="H1592" s="49" t="str">
        <f t="shared" si="120"/>
        <v/>
      </c>
      <c r="I1592" s="49" t="str">
        <f t="shared" si="119"/>
        <v/>
      </c>
      <c r="J1592" s="49" t="str">
        <f t="shared" si="119"/>
        <v/>
      </c>
      <c r="K1592" s="50" t="str">
        <f t="shared" si="119"/>
        <v/>
      </c>
      <c r="L1592" s="49" t="str">
        <f t="shared" si="116"/>
        <v/>
      </c>
      <c r="M1592" s="49" t="str">
        <f t="shared" si="116"/>
        <v/>
      </c>
      <c r="N1592" s="49" t="str">
        <f t="shared" si="116"/>
        <v/>
      </c>
      <c r="O1592" s="49" t="str">
        <f t="shared" si="117"/>
        <v/>
      </c>
      <c r="P1592" s="49" t="str">
        <f t="shared" si="118"/>
        <v/>
      </c>
      <c r="Q1592" s="49" t="str">
        <f t="shared" si="118"/>
        <v/>
      </c>
      <c r="R1592" s="50" t="str">
        <f t="shared" si="118"/>
        <v/>
      </c>
      <c r="S1592" s="10"/>
    </row>
    <row r="1593" spans="1:19" x14ac:dyDescent="0.25">
      <c r="A1593" s="10"/>
      <c r="B1593" s="4" t="str">
        <f>'CALC | Main Engine'!$B1593</f>
        <v/>
      </c>
      <c r="C1593" s="5" t="str">
        <f>'CALC | Main Engine'!$E1593</f>
        <v/>
      </c>
      <c r="D1593" s="27" t="str">
        <f>IF(ISBLANK('INPUT | Operations'!$C1598),"",'INPUT | Operations'!$C1597)</f>
        <v/>
      </c>
      <c r="E1593" s="32" t="str">
        <f>IF(ISBLANK('INPUT | Operations'!$C1598),"",'INPUT | Operations'!$C1598)</f>
        <v/>
      </c>
      <c r="F1593" s="123" t="str">
        <f t="shared" si="120"/>
        <v/>
      </c>
      <c r="G1593" s="49" t="str">
        <f t="shared" si="120"/>
        <v/>
      </c>
      <c r="H1593" s="49" t="str">
        <f t="shared" si="120"/>
        <v/>
      </c>
      <c r="I1593" s="49" t="str">
        <f t="shared" si="119"/>
        <v/>
      </c>
      <c r="J1593" s="49" t="str">
        <f t="shared" si="119"/>
        <v/>
      </c>
      <c r="K1593" s="50" t="str">
        <f t="shared" si="119"/>
        <v/>
      </c>
      <c r="L1593" s="49" t="str">
        <f t="shared" si="116"/>
        <v/>
      </c>
      <c r="M1593" s="49" t="str">
        <f t="shared" si="116"/>
        <v/>
      </c>
      <c r="N1593" s="49" t="str">
        <f t="shared" si="116"/>
        <v/>
      </c>
      <c r="O1593" s="49" t="str">
        <f t="shared" si="117"/>
        <v/>
      </c>
      <c r="P1593" s="49" t="str">
        <f t="shared" si="118"/>
        <v/>
      </c>
      <c r="Q1593" s="49" t="str">
        <f t="shared" si="118"/>
        <v/>
      </c>
      <c r="R1593" s="50" t="str">
        <f t="shared" si="118"/>
        <v/>
      </c>
      <c r="S1593" s="10"/>
    </row>
    <row r="1594" spans="1:19" x14ac:dyDescent="0.25">
      <c r="A1594" s="10"/>
      <c r="B1594" s="4" t="str">
        <f>'CALC | Main Engine'!$B1594</f>
        <v/>
      </c>
      <c r="C1594" s="5" t="str">
        <f>'CALC | Main Engine'!$E1594</f>
        <v/>
      </c>
      <c r="D1594" s="27" t="str">
        <f>IF(ISBLANK('INPUT | Operations'!$C1599),"",'INPUT | Operations'!$C1598)</f>
        <v/>
      </c>
      <c r="E1594" s="32" t="str">
        <f>IF(ISBLANK('INPUT | Operations'!$C1599),"",'INPUT | Operations'!$C1599)</f>
        <v/>
      </c>
      <c r="F1594" s="123" t="str">
        <f t="shared" si="120"/>
        <v/>
      </c>
      <c r="G1594" s="49" t="str">
        <f t="shared" si="120"/>
        <v/>
      </c>
      <c r="H1594" s="49" t="str">
        <f t="shared" si="120"/>
        <v/>
      </c>
      <c r="I1594" s="49" t="str">
        <f t="shared" si="119"/>
        <v/>
      </c>
      <c r="J1594" s="49" t="str">
        <f t="shared" si="119"/>
        <v/>
      </c>
      <c r="K1594" s="50" t="str">
        <f t="shared" si="119"/>
        <v/>
      </c>
      <c r="L1594" s="49" t="str">
        <f t="shared" si="116"/>
        <v/>
      </c>
      <c r="M1594" s="49" t="str">
        <f t="shared" si="116"/>
        <v/>
      </c>
      <c r="N1594" s="49" t="str">
        <f t="shared" si="116"/>
        <v/>
      </c>
      <c r="O1594" s="49" t="str">
        <f t="shared" si="117"/>
        <v/>
      </c>
      <c r="P1594" s="49" t="str">
        <f t="shared" si="118"/>
        <v/>
      </c>
      <c r="Q1594" s="49" t="str">
        <f t="shared" si="118"/>
        <v/>
      </c>
      <c r="R1594" s="50" t="str">
        <f t="shared" si="118"/>
        <v/>
      </c>
      <c r="S1594" s="10"/>
    </row>
    <row r="1595" spans="1:19" x14ac:dyDescent="0.25">
      <c r="A1595" s="10"/>
      <c r="B1595" s="4" t="str">
        <f>'CALC | Main Engine'!$B1595</f>
        <v/>
      </c>
      <c r="C1595" s="5" t="str">
        <f>'CALC | Main Engine'!$E1595</f>
        <v/>
      </c>
      <c r="D1595" s="27" t="str">
        <f>IF(ISBLANK('INPUT | Operations'!$C1600),"",'INPUT | Operations'!$C1599)</f>
        <v/>
      </c>
      <c r="E1595" s="32" t="str">
        <f>IF(ISBLANK('INPUT | Operations'!$C1600),"",'INPUT | Operations'!$C1600)</f>
        <v/>
      </c>
      <c r="F1595" s="123" t="str">
        <f t="shared" si="120"/>
        <v/>
      </c>
      <c r="G1595" s="49" t="str">
        <f t="shared" si="120"/>
        <v/>
      </c>
      <c r="H1595" s="49" t="str">
        <f t="shared" si="120"/>
        <v/>
      </c>
      <c r="I1595" s="49" t="str">
        <f t="shared" si="119"/>
        <v/>
      </c>
      <c r="J1595" s="49" t="str">
        <f t="shared" si="119"/>
        <v/>
      </c>
      <c r="K1595" s="50" t="str">
        <f t="shared" si="119"/>
        <v/>
      </c>
      <c r="L1595" s="49" t="str">
        <f t="shared" si="116"/>
        <v/>
      </c>
      <c r="M1595" s="49" t="str">
        <f t="shared" si="116"/>
        <v/>
      </c>
      <c r="N1595" s="49" t="str">
        <f t="shared" si="116"/>
        <v/>
      </c>
      <c r="O1595" s="49" t="str">
        <f t="shared" si="117"/>
        <v/>
      </c>
      <c r="P1595" s="49" t="str">
        <f t="shared" si="118"/>
        <v/>
      </c>
      <c r="Q1595" s="49" t="str">
        <f t="shared" si="118"/>
        <v/>
      </c>
      <c r="R1595" s="50" t="str">
        <f t="shared" si="118"/>
        <v/>
      </c>
      <c r="S1595" s="10"/>
    </row>
    <row r="1596" spans="1:19" x14ac:dyDescent="0.25">
      <c r="A1596" s="10"/>
      <c r="B1596" s="4" t="str">
        <f>'CALC | Main Engine'!$B1596</f>
        <v/>
      </c>
      <c r="C1596" s="5" t="str">
        <f>'CALC | Main Engine'!$E1596</f>
        <v/>
      </c>
      <c r="D1596" s="27" t="str">
        <f>IF(ISBLANK('INPUT | Operations'!$C1601),"",'INPUT | Operations'!$C1600)</f>
        <v/>
      </c>
      <c r="E1596" s="32" t="str">
        <f>IF(ISBLANK('INPUT | Operations'!$C1601),"",'INPUT | Operations'!$C1601)</f>
        <v/>
      </c>
      <c r="F1596" s="123" t="str">
        <f t="shared" si="120"/>
        <v/>
      </c>
      <c r="G1596" s="49" t="str">
        <f t="shared" si="120"/>
        <v/>
      </c>
      <c r="H1596" s="49" t="str">
        <f t="shared" si="120"/>
        <v/>
      </c>
      <c r="I1596" s="49" t="str">
        <f t="shared" si="119"/>
        <v/>
      </c>
      <c r="J1596" s="49" t="str">
        <f t="shared" si="119"/>
        <v/>
      </c>
      <c r="K1596" s="50" t="str">
        <f t="shared" si="119"/>
        <v/>
      </c>
      <c r="L1596" s="49" t="str">
        <f t="shared" si="116"/>
        <v/>
      </c>
      <c r="M1596" s="49" t="str">
        <f t="shared" si="116"/>
        <v/>
      </c>
      <c r="N1596" s="49" t="str">
        <f t="shared" si="116"/>
        <v/>
      </c>
      <c r="O1596" s="49" t="str">
        <f t="shared" si="117"/>
        <v/>
      </c>
      <c r="P1596" s="49" t="str">
        <f t="shared" si="118"/>
        <v/>
      </c>
      <c r="Q1596" s="49" t="str">
        <f t="shared" si="118"/>
        <v/>
      </c>
      <c r="R1596" s="50" t="str">
        <f t="shared" si="118"/>
        <v/>
      </c>
      <c r="S1596" s="10"/>
    </row>
    <row r="1597" spans="1:19" x14ac:dyDescent="0.25">
      <c r="A1597" s="10"/>
      <c r="B1597" s="4" t="str">
        <f>'CALC | Main Engine'!$B1597</f>
        <v/>
      </c>
      <c r="C1597" s="5" t="str">
        <f>'CALC | Main Engine'!$E1597</f>
        <v/>
      </c>
      <c r="D1597" s="27" t="str">
        <f>IF(ISBLANK('INPUT | Operations'!$C1602),"",'INPUT | Operations'!$C1601)</f>
        <v/>
      </c>
      <c r="E1597" s="32" t="str">
        <f>IF(ISBLANK('INPUT | Operations'!$C1602),"",'INPUT | Operations'!$C1602)</f>
        <v/>
      </c>
      <c r="F1597" s="123" t="str">
        <f t="shared" si="120"/>
        <v/>
      </c>
      <c r="G1597" s="49" t="str">
        <f t="shared" si="120"/>
        <v/>
      </c>
      <c r="H1597" s="49" t="str">
        <f t="shared" si="120"/>
        <v/>
      </c>
      <c r="I1597" s="49" t="str">
        <f t="shared" si="119"/>
        <v/>
      </c>
      <c r="J1597" s="49" t="str">
        <f t="shared" si="119"/>
        <v/>
      </c>
      <c r="K1597" s="50" t="str">
        <f t="shared" si="119"/>
        <v/>
      </c>
      <c r="L1597" s="49" t="str">
        <f t="shared" si="116"/>
        <v/>
      </c>
      <c r="M1597" s="49" t="str">
        <f t="shared" si="116"/>
        <v/>
      </c>
      <c r="N1597" s="49" t="str">
        <f t="shared" si="116"/>
        <v/>
      </c>
      <c r="O1597" s="49" t="str">
        <f t="shared" si="117"/>
        <v/>
      </c>
      <c r="P1597" s="49" t="str">
        <f t="shared" si="118"/>
        <v/>
      </c>
      <c r="Q1597" s="49" t="str">
        <f t="shared" si="118"/>
        <v/>
      </c>
      <c r="R1597" s="50" t="str">
        <f t="shared" si="118"/>
        <v/>
      </c>
      <c r="S1597" s="10"/>
    </row>
    <row r="1598" spans="1:19" x14ac:dyDescent="0.25">
      <c r="A1598" s="10"/>
      <c r="B1598" s="4" t="str">
        <f>'CALC | Main Engine'!$B1598</f>
        <v/>
      </c>
      <c r="C1598" s="5" t="str">
        <f>'CALC | Main Engine'!$E1598</f>
        <v/>
      </c>
      <c r="D1598" s="27" t="str">
        <f>IF(ISBLANK('INPUT | Operations'!$C1603),"",'INPUT | Operations'!$C1602)</f>
        <v/>
      </c>
      <c r="E1598" s="32" t="str">
        <f>IF(ISBLANK('INPUT | Operations'!$C1603),"",'INPUT | Operations'!$C1603)</f>
        <v/>
      </c>
      <c r="F1598" s="123" t="str">
        <f t="shared" si="120"/>
        <v/>
      </c>
      <c r="G1598" s="49" t="str">
        <f t="shared" si="120"/>
        <v/>
      </c>
      <c r="H1598" s="49" t="str">
        <f t="shared" si="120"/>
        <v/>
      </c>
      <c r="I1598" s="49" t="str">
        <f t="shared" si="119"/>
        <v/>
      </c>
      <c r="J1598" s="49" t="str">
        <f t="shared" si="119"/>
        <v/>
      </c>
      <c r="K1598" s="50" t="str">
        <f t="shared" si="119"/>
        <v/>
      </c>
      <c r="L1598" s="49" t="str">
        <f t="shared" si="116"/>
        <v/>
      </c>
      <c r="M1598" s="49" t="str">
        <f t="shared" si="116"/>
        <v/>
      </c>
      <c r="N1598" s="49" t="str">
        <f t="shared" si="116"/>
        <v/>
      </c>
      <c r="O1598" s="49" t="str">
        <f t="shared" si="117"/>
        <v/>
      </c>
      <c r="P1598" s="49" t="str">
        <f t="shared" si="118"/>
        <v/>
      </c>
      <c r="Q1598" s="49" t="str">
        <f t="shared" si="118"/>
        <v/>
      </c>
      <c r="R1598" s="50" t="str">
        <f t="shared" si="118"/>
        <v/>
      </c>
      <c r="S1598" s="10"/>
    </row>
    <row r="1599" spans="1:19" x14ac:dyDescent="0.25">
      <c r="A1599" s="10"/>
      <c r="B1599" s="4" t="str">
        <f>'CALC | Main Engine'!$B1599</f>
        <v/>
      </c>
      <c r="C1599" s="5" t="str">
        <f>'CALC | Main Engine'!$E1599</f>
        <v/>
      </c>
      <c r="D1599" s="27" t="str">
        <f>IF(ISBLANK('INPUT | Operations'!$C1604),"",'INPUT | Operations'!$C1603)</f>
        <v/>
      </c>
      <c r="E1599" s="32" t="str">
        <f>IF(ISBLANK('INPUT | Operations'!$C1604),"",'INPUT | Operations'!$C1604)</f>
        <v/>
      </c>
      <c r="F1599" s="123" t="str">
        <f t="shared" si="120"/>
        <v/>
      </c>
      <c r="G1599" s="49" t="str">
        <f t="shared" si="120"/>
        <v/>
      </c>
      <c r="H1599" s="49" t="str">
        <f t="shared" si="120"/>
        <v/>
      </c>
      <c r="I1599" s="49" t="str">
        <f t="shared" si="119"/>
        <v/>
      </c>
      <c r="J1599" s="49" t="str">
        <f t="shared" si="119"/>
        <v/>
      </c>
      <c r="K1599" s="50" t="str">
        <f t="shared" si="119"/>
        <v/>
      </c>
      <c r="L1599" s="49" t="str">
        <f t="shared" si="116"/>
        <v/>
      </c>
      <c r="M1599" s="49" t="str">
        <f t="shared" si="116"/>
        <v/>
      </c>
      <c r="N1599" s="49" t="str">
        <f t="shared" si="116"/>
        <v/>
      </c>
      <c r="O1599" s="49" t="str">
        <f t="shared" si="117"/>
        <v/>
      </c>
      <c r="P1599" s="49" t="str">
        <f t="shared" si="118"/>
        <v/>
      </c>
      <c r="Q1599" s="49" t="str">
        <f t="shared" si="118"/>
        <v/>
      </c>
      <c r="R1599" s="50" t="str">
        <f t="shared" si="118"/>
        <v/>
      </c>
      <c r="S1599" s="10"/>
    </row>
    <row r="1600" spans="1:19" x14ac:dyDescent="0.25">
      <c r="A1600" s="10"/>
      <c r="B1600" s="4" t="str">
        <f>'CALC | Main Engine'!$B1600</f>
        <v/>
      </c>
      <c r="C1600" s="5" t="str">
        <f>'CALC | Main Engine'!$E1600</f>
        <v/>
      </c>
      <c r="D1600" s="27" t="str">
        <f>IF(ISBLANK('INPUT | Operations'!$C1605),"",'INPUT | Operations'!$C1604)</f>
        <v/>
      </c>
      <c r="E1600" s="32" t="str">
        <f>IF(ISBLANK('INPUT | Operations'!$C1605),"",'INPUT | Operations'!$C1605)</f>
        <v/>
      </c>
      <c r="F1600" s="123" t="str">
        <f t="shared" si="120"/>
        <v/>
      </c>
      <c r="G1600" s="49" t="str">
        <f t="shared" si="120"/>
        <v/>
      </c>
      <c r="H1600" s="49" t="str">
        <f t="shared" si="120"/>
        <v/>
      </c>
      <c r="I1600" s="49" t="str">
        <f t="shared" si="119"/>
        <v/>
      </c>
      <c r="J1600" s="49" t="str">
        <f t="shared" si="119"/>
        <v/>
      </c>
      <c r="K1600" s="50" t="str">
        <f t="shared" si="119"/>
        <v/>
      </c>
      <c r="L1600" s="49" t="str">
        <f t="shared" si="116"/>
        <v/>
      </c>
      <c r="M1600" s="49" t="str">
        <f t="shared" si="116"/>
        <v/>
      </c>
      <c r="N1600" s="49" t="str">
        <f t="shared" si="116"/>
        <v/>
      </c>
      <c r="O1600" s="49" t="str">
        <f t="shared" si="117"/>
        <v/>
      </c>
      <c r="P1600" s="49" t="str">
        <f t="shared" si="118"/>
        <v/>
      </c>
      <c r="Q1600" s="49" t="str">
        <f t="shared" si="118"/>
        <v/>
      </c>
      <c r="R1600" s="50" t="str">
        <f t="shared" si="118"/>
        <v/>
      </c>
      <c r="S1600" s="10"/>
    </row>
    <row r="1601" spans="1:19" x14ac:dyDescent="0.25">
      <c r="A1601" s="10"/>
      <c r="B1601" s="4" t="str">
        <f>'CALC | Main Engine'!$B1601</f>
        <v/>
      </c>
      <c r="C1601" s="5" t="str">
        <f>'CALC | Main Engine'!$E1601</f>
        <v/>
      </c>
      <c r="D1601" s="27" t="str">
        <f>IF(ISBLANK('INPUT | Operations'!$C1606),"",'INPUT | Operations'!$C1605)</f>
        <v/>
      </c>
      <c r="E1601" s="32" t="str">
        <f>IF(ISBLANK('INPUT | Operations'!$C1606),"",'INPUT | Operations'!$C1606)</f>
        <v/>
      </c>
      <c r="F1601" s="123" t="str">
        <f t="shared" si="120"/>
        <v/>
      </c>
      <c r="G1601" s="49" t="str">
        <f t="shared" si="120"/>
        <v/>
      </c>
      <c r="H1601" s="49" t="str">
        <f t="shared" si="120"/>
        <v/>
      </c>
      <c r="I1601" s="49" t="str">
        <f t="shared" si="119"/>
        <v/>
      </c>
      <c r="J1601" s="49" t="str">
        <f t="shared" si="119"/>
        <v/>
      </c>
      <c r="K1601" s="50" t="str">
        <f t="shared" si="119"/>
        <v/>
      </c>
      <c r="L1601" s="49" t="str">
        <f t="shared" si="116"/>
        <v/>
      </c>
      <c r="M1601" s="49" t="str">
        <f t="shared" si="116"/>
        <v/>
      </c>
      <c r="N1601" s="49" t="str">
        <f t="shared" si="116"/>
        <v/>
      </c>
      <c r="O1601" s="49" t="str">
        <f t="shared" si="117"/>
        <v/>
      </c>
      <c r="P1601" s="49" t="str">
        <f t="shared" si="118"/>
        <v/>
      </c>
      <c r="Q1601" s="49" t="str">
        <f t="shared" si="118"/>
        <v/>
      </c>
      <c r="R1601" s="50" t="str">
        <f t="shared" si="118"/>
        <v/>
      </c>
      <c r="S1601" s="10"/>
    </row>
    <row r="1602" spans="1:19" x14ac:dyDescent="0.25">
      <c r="A1602" s="10"/>
      <c r="B1602" s="4" t="str">
        <f>'CALC | Main Engine'!$B1602</f>
        <v/>
      </c>
      <c r="C1602" s="5" t="str">
        <f>'CALC | Main Engine'!$E1602</f>
        <v/>
      </c>
      <c r="D1602" s="27" t="str">
        <f>IF(ISBLANK('INPUT | Operations'!$C1607),"",'INPUT | Operations'!$C1606)</f>
        <v/>
      </c>
      <c r="E1602" s="32" t="str">
        <f>IF(ISBLANK('INPUT | Operations'!$C1607),"",'INPUT | Operations'!$C1607)</f>
        <v/>
      </c>
      <c r="F1602" s="123" t="str">
        <f t="shared" si="120"/>
        <v/>
      </c>
      <c r="G1602" s="49" t="str">
        <f t="shared" si="120"/>
        <v/>
      </c>
      <c r="H1602" s="49" t="str">
        <f t="shared" si="120"/>
        <v/>
      </c>
      <c r="I1602" s="49" t="str">
        <f t="shared" si="119"/>
        <v/>
      </c>
      <c r="J1602" s="49" t="str">
        <f t="shared" si="119"/>
        <v/>
      </c>
      <c r="K1602" s="50" t="str">
        <f t="shared" si="119"/>
        <v/>
      </c>
      <c r="L1602" s="49" t="str">
        <f t="shared" si="116"/>
        <v/>
      </c>
      <c r="M1602" s="49" t="str">
        <f t="shared" si="116"/>
        <v/>
      </c>
      <c r="N1602" s="49" t="str">
        <f t="shared" si="116"/>
        <v/>
      </c>
      <c r="O1602" s="49" t="str">
        <f t="shared" si="117"/>
        <v/>
      </c>
      <c r="P1602" s="49" t="str">
        <f t="shared" si="118"/>
        <v/>
      </c>
      <c r="Q1602" s="49" t="str">
        <f t="shared" si="118"/>
        <v/>
      </c>
      <c r="R1602" s="50" t="str">
        <f t="shared" si="118"/>
        <v/>
      </c>
      <c r="S1602" s="10"/>
    </row>
    <row r="1603" spans="1:19" x14ac:dyDescent="0.25">
      <c r="A1603" s="10"/>
      <c r="B1603" s="4" t="str">
        <f>'CALC | Main Engine'!$B1603</f>
        <v/>
      </c>
      <c r="C1603" s="5" t="str">
        <f>'CALC | Main Engine'!$E1603</f>
        <v/>
      </c>
      <c r="D1603" s="27" t="str">
        <f>IF(ISBLANK('INPUT | Operations'!$C1608),"",'INPUT | Operations'!$C1607)</f>
        <v/>
      </c>
      <c r="E1603" s="32" t="str">
        <f>IF(ISBLANK('INPUT | Operations'!$C1608),"",'INPUT | Operations'!$C1608)</f>
        <v/>
      </c>
      <c r="F1603" s="123" t="str">
        <f t="shared" si="120"/>
        <v/>
      </c>
      <c r="G1603" s="49" t="str">
        <f t="shared" si="120"/>
        <v/>
      </c>
      <c r="H1603" s="49" t="str">
        <f t="shared" si="120"/>
        <v/>
      </c>
      <c r="I1603" s="49" t="str">
        <f t="shared" si="119"/>
        <v/>
      </c>
      <c r="J1603" s="49" t="str">
        <f t="shared" si="119"/>
        <v/>
      </c>
      <c r="K1603" s="50" t="str">
        <f t="shared" si="119"/>
        <v/>
      </c>
      <c r="L1603" s="49" t="str">
        <f t="shared" si="116"/>
        <v/>
      </c>
      <c r="M1603" s="49" t="str">
        <f t="shared" si="116"/>
        <v/>
      </c>
      <c r="N1603" s="49" t="str">
        <f t="shared" si="116"/>
        <v/>
      </c>
      <c r="O1603" s="49" t="str">
        <f t="shared" si="117"/>
        <v/>
      </c>
      <c r="P1603" s="49" t="str">
        <f t="shared" si="118"/>
        <v/>
      </c>
      <c r="Q1603" s="49" t="str">
        <f t="shared" si="118"/>
        <v/>
      </c>
      <c r="R1603" s="50" t="str">
        <f t="shared" si="118"/>
        <v/>
      </c>
      <c r="S1603" s="10"/>
    </row>
    <row r="1604" spans="1:19" x14ac:dyDescent="0.25">
      <c r="A1604" s="10"/>
      <c r="B1604" s="4" t="str">
        <f>'CALC | Main Engine'!$B1604</f>
        <v/>
      </c>
      <c r="C1604" s="5" t="str">
        <f>'CALC | Main Engine'!$E1604</f>
        <v/>
      </c>
      <c r="D1604" s="27" t="str">
        <f>IF(ISBLANK('INPUT | Operations'!$C1609),"",'INPUT | Operations'!$C1608)</f>
        <v/>
      </c>
      <c r="E1604" s="32" t="str">
        <f>IF(ISBLANK('INPUT | Operations'!$C1609),"",'INPUT | Operations'!$C1609)</f>
        <v/>
      </c>
      <c r="F1604" s="123" t="str">
        <f t="shared" si="120"/>
        <v/>
      </c>
      <c r="G1604" s="49" t="str">
        <f t="shared" si="120"/>
        <v/>
      </c>
      <c r="H1604" s="49" t="str">
        <f t="shared" si="120"/>
        <v/>
      </c>
      <c r="I1604" s="49" t="str">
        <f t="shared" si="119"/>
        <v/>
      </c>
      <c r="J1604" s="49" t="str">
        <f t="shared" si="119"/>
        <v/>
      </c>
      <c r="K1604" s="50" t="str">
        <f t="shared" si="119"/>
        <v/>
      </c>
      <c r="L1604" s="49" t="str">
        <f t="shared" si="116"/>
        <v/>
      </c>
      <c r="M1604" s="49" t="str">
        <f t="shared" si="116"/>
        <v/>
      </c>
      <c r="N1604" s="49" t="str">
        <f t="shared" si="116"/>
        <v/>
      </c>
      <c r="O1604" s="49" t="str">
        <f t="shared" si="117"/>
        <v/>
      </c>
      <c r="P1604" s="49" t="str">
        <f t="shared" si="118"/>
        <v/>
      </c>
      <c r="Q1604" s="49" t="str">
        <f t="shared" si="118"/>
        <v/>
      </c>
      <c r="R1604" s="50" t="str">
        <f t="shared" si="118"/>
        <v/>
      </c>
      <c r="S1604" s="10"/>
    </row>
    <row r="1605" spans="1:19" x14ac:dyDescent="0.25">
      <c r="A1605" s="10"/>
      <c r="B1605" s="4" t="str">
        <f>'CALC | Main Engine'!$B1605</f>
        <v/>
      </c>
      <c r="C1605" s="5" t="str">
        <f>'CALC | Main Engine'!$E1605</f>
        <v/>
      </c>
      <c r="D1605" s="27" t="str">
        <f>IF(ISBLANK('INPUT | Operations'!$C1610),"",'INPUT | Operations'!$C1609)</f>
        <v/>
      </c>
      <c r="E1605" s="32" t="str">
        <f>IF(ISBLANK('INPUT | Operations'!$C1610),"",'INPUT | Operations'!$C1610)</f>
        <v/>
      </c>
      <c r="F1605" s="123" t="str">
        <f t="shared" si="120"/>
        <v/>
      </c>
      <c r="G1605" s="49" t="str">
        <f t="shared" si="120"/>
        <v/>
      </c>
      <c r="H1605" s="49" t="str">
        <f t="shared" si="120"/>
        <v/>
      </c>
      <c r="I1605" s="49" t="str">
        <f t="shared" si="119"/>
        <v/>
      </c>
      <c r="J1605" s="49" t="str">
        <f t="shared" si="119"/>
        <v/>
      </c>
      <c r="K1605" s="50" t="str">
        <f t="shared" si="119"/>
        <v/>
      </c>
      <c r="L1605" s="49" t="str">
        <f t="shared" si="116"/>
        <v/>
      </c>
      <c r="M1605" s="49" t="str">
        <f t="shared" si="116"/>
        <v/>
      </c>
      <c r="N1605" s="49" t="str">
        <f t="shared" si="116"/>
        <v/>
      </c>
      <c r="O1605" s="49" t="str">
        <f t="shared" si="117"/>
        <v/>
      </c>
      <c r="P1605" s="49" t="str">
        <f t="shared" si="118"/>
        <v/>
      </c>
      <c r="Q1605" s="49" t="str">
        <f t="shared" si="118"/>
        <v/>
      </c>
      <c r="R1605" s="50" t="str">
        <f t="shared" si="118"/>
        <v/>
      </c>
      <c r="S1605" s="10"/>
    </row>
    <row r="1606" spans="1:19" x14ac:dyDescent="0.25">
      <c r="A1606" s="10"/>
      <c r="B1606" s="4" t="str">
        <f>'CALC | Main Engine'!$B1606</f>
        <v/>
      </c>
      <c r="C1606" s="5" t="str">
        <f>'CALC | Main Engine'!$E1606</f>
        <v/>
      </c>
      <c r="D1606" s="27" t="str">
        <f>IF(ISBLANK('INPUT | Operations'!$C1611),"",'INPUT | Operations'!$C1610)</f>
        <v/>
      </c>
      <c r="E1606" s="32" t="str">
        <f>IF(ISBLANK('INPUT | Operations'!$C1611),"",'INPUT | Operations'!$C1611)</f>
        <v/>
      </c>
      <c r="F1606" s="123" t="str">
        <f t="shared" si="120"/>
        <v/>
      </c>
      <c r="G1606" s="49" t="str">
        <f t="shared" si="120"/>
        <v/>
      </c>
      <c r="H1606" s="49" t="str">
        <f t="shared" si="120"/>
        <v/>
      </c>
      <c r="I1606" s="49" t="str">
        <f t="shared" si="119"/>
        <v/>
      </c>
      <c r="J1606" s="49" t="str">
        <f t="shared" si="119"/>
        <v/>
      </c>
      <c r="K1606" s="50" t="str">
        <f t="shared" si="119"/>
        <v/>
      </c>
      <c r="L1606" s="49" t="str">
        <f t="shared" si="116"/>
        <v/>
      </c>
      <c r="M1606" s="49" t="str">
        <f t="shared" si="116"/>
        <v/>
      </c>
      <c r="N1606" s="49" t="str">
        <f t="shared" si="116"/>
        <v/>
      </c>
      <c r="O1606" s="49" t="str">
        <f t="shared" si="117"/>
        <v/>
      </c>
      <c r="P1606" s="49" t="str">
        <f t="shared" si="118"/>
        <v/>
      </c>
      <c r="Q1606" s="49" t="str">
        <f t="shared" si="118"/>
        <v/>
      </c>
      <c r="R1606" s="50" t="str">
        <f t="shared" si="118"/>
        <v/>
      </c>
      <c r="S1606" s="10"/>
    </row>
    <row r="1607" spans="1:19" x14ac:dyDescent="0.25">
      <c r="A1607" s="10"/>
      <c r="B1607" s="4" t="str">
        <f>'CALC | Main Engine'!$B1607</f>
        <v/>
      </c>
      <c r="C1607" s="5" t="str">
        <f>'CALC | Main Engine'!$E1607</f>
        <v/>
      </c>
      <c r="D1607" s="27" t="str">
        <f>IF(ISBLANK('INPUT | Operations'!$C1612),"",'INPUT | Operations'!$C1611)</f>
        <v/>
      </c>
      <c r="E1607" s="32" t="str">
        <f>IF(ISBLANK('INPUT | Operations'!$C1612),"",'INPUT | Operations'!$C1612)</f>
        <v/>
      </c>
      <c r="F1607" s="123" t="str">
        <f t="shared" si="120"/>
        <v/>
      </c>
      <c r="G1607" s="49" t="str">
        <f t="shared" si="120"/>
        <v/>
      </c>
      <c r="H1607" s="49" t="str">
        <f t="shared" si="120"/>
        <v/>
      </c>
      <c r="I1607" s="49" t="str">
        <f t="shared" si="119"/>
        <v/>
      </c>
      <c r="J1607" s="49" t="str">
        <f t="shared" si="119"/>
        <v/>
      </c>
      <c r="K1607" s="50" t="str">
        <f t="shared" si="119"/>
        <v/>
      </c>
      <c r="L1607" s="49" t="str">
        <f t="shared" si="116"/>
        <v/>
      </c>
      <c r="M1607" s="49" t="str">
        <f t="shared" si="116"/>
        <v/>
      </c>
      <c r="N1607" s="49" t="str">
        <f t="shared" si="116"/>
        <v/>
      </c>
      <c r="O1607" s="49" t="str">
        <f t="shared" si="117"/>
        <v/>
      </c>
      <c r="P1607" s="49" t="str">
        <f t="shared" si="118"/>
        <v/>
      </c>
      <c r="Q1607" s="49" t="str">
        <f t="shared" si="118"/>
        <v/>
      </c>
      <c r="R1607" s="50" t="str">
        <f t="shared" si="118"/>
        <v/>
      </c>
      <c r="S1607" s="10"/>
    </row>
    <row r="1608" spans="1:19" x14ac:dyDescent="0.25">
      <c r="A1608" s="10"/>
      <c r="B1608" s="4" t="str">
        <f>'CALC | Main Engine'!$B1608</f>
        <v/>
      </c>
      <c r="C1608" s="5" t="str">
        <f>'CALC | Main Engine'!$E1608</f>
        <v/>
      </c>
      <c r="D1608" s="27" t="str">
        <f>IF(ISBLANK('INPUT | Operations'!$C1613),"",'INPUT | Operations'!$C1612)</f>
        <v/>
      </c>
      <c r="E1608" s="32" t="str">
        <f>IF(ISBLANK('INPUT | Operations'!$C1613),"",'INPUT | Operations'!$C1613)</f>
        <v/>
      </c>
      <c r="F1608" s="123" t="str">
        <f t="shared" si="120"/>
        <v/>
      </c>
      <c r="G1608" s="49" t="str">
        <f t="shared" si="120"/>
        <v/>
      </c>
      <c r="H1608" s="49" t="str">
        <f t="shared" si="120"/>
        <v/>
      </c>
      <c r="I1608" s="49" t="str">
        <f t="shared" si="119"/>
        <v/>
      </c>
      <c r="J1608" s="49" t="str">
        <f t="shared" si="119"/>
        <v/>
      </c>
      <c r="K1608" s="50" t="str">
        <f t="shared" si="119"/>
        <v/>
      </c>
      <c r="L1608" s="49" t="str">
        <f t="shared" si="116"/>
        <v/>
      </c>
      <c r="M1608" s="49" t="str">
        <f t="shared" si="116"/>
        <v/>
      </c>
      <c r="N1608" s="49" t="str">
        <f t="shared" si="116"/>
        <v/>
      </c>
      <c r="O1608" s="49" t="str">
        <f t="shared" si="117"/>
        <v/>
      </c>
      <c r="P1608" s="49" t="str">
        <f t="shared" si="118"/>
        <v/>
      </c>
      <c r="Q1608" s="49" t="str">
        <f t="shared" si="118"/>
        <v/>
      </c>
      <c r="R1608" s="50" t="str">
        <f t="shared" si="118"/>
        <v/>
      </c>
      <c r="S1608" s="10"/>
    </row>
    <row r="1609" spans="1:19" x14ac:dyDescent="0.25">
      <c r="A1609" s="10"/>
      <c r="B1609" s="4" t="str">
        <f>'CALC | Main Engine'!$B1609</f>
        <v/>
      </c>
      <c r="C1609" s="5" t="str">
        <f>'CALC | Main Engine'!$E1609</f>
        <v/>
      </c>
      <c r="D1609" s="27" t="str">
        <f>IF(ISBLANK('INPUT | Operations'!$C1614),"",'INPUT | Operations'!$C1613)</f>
        <v/>
      </c>
      <c r="E1609" s="32" t="str">
        <f>IF(ISBLANK('INPUT | Operations'!$C1614),"",'INPUT | Operations'!$C1614)</f>
        <v/>
      </c>
      <c r="F1609" s="123" t="str">
        <f t="shared" si="120"/>
        <v/>
      </c>
      <c r="G1609" s="49" t="str">
        <f t="shared" si="120"/>
        <v/>
      </c>
      <c r="H1609" s="49" t="str">
        <f t="shared" si="120"/>
        <v/>
      </c>
      <c r="I1609" s="49" t="str">
        <f t="shared" si="119"/>
        <v/>
      </c>
      <c r="J1609" s="49" t="str">
        <f t="shared" si="119"/>
        <v/>
      </c>
      <c r="K1609" s="50" t="str">
        <f t="shared" si="119"/>
        <v/>
      </c>
      <c r="L1609" s="49" t="str">
        <f t="shared" ref="L1609:N1672" si="121">IFERROR(IF(AND($E1609&gt;$D1609,MIN($D1609:$E1609)&lt;L$5,MAX($D1609:$E1609)&gt;L$4),MIN(MAX($D1609:$E1609),L$5)-MAX(MIN($D1609:$E1609),L$4),0)/(MAX($D1609:$E1609)-MIN($D1609:$E1609)),"")</f>
        <v/>
      </c>
      <c r="M1609" s="49" t="str">
        <f t="shared" si="121"/>
        <v/>
      </c>
      <c r="N1609" s="49" t="str">
        <f t="shared" si="121"/>
        <v/>
      </c>
      <c r="O1609" s="49" t="str">
        <f t="shared" ref="O1609:O1672" si="122">IFERROR(IF(AND(MIN($D1609:$E1609)&lt;O$5,MAX($D1609:$E1609)&gt;O$4),MIN(MAX($D1609:$E1609),O$5)-MAX(MIN($D1609:$E1609),O$4),0)/(MAX($D1609:$E1609)-MIN($D1609:$E1609)),"")</f>
        <v/>
      </c>
      <c r="P1609" s="49" t="str">
        <f t="shared" ref="P1609:R1672" si="123">IFERROR(IF(AND($D1609&gt;$E1609,MIN($D1609:$E1609)&lt;P$5,MAX($D1609:$E1609)&gt;P$4),MIN(MAX($D1609:$E1609),P$5)-MAX(MIN($D1609:$E1609),P$4),0)/(MAX($D1609:$E1609)-MIN($D1609:$E1609)),"")</f>
        <v/>
      </c>
      <c r="Q1609" s="49" t="str">
        <f t="shared" si="123"/>
        <v/>
      </c>
      <c r="R1609" s="50" t="str">
        <f t="shared" si="123"/>
        <v/>
      </c>
      <c r="S1609" s="10"/>
    </row>
    <row r="1610" spans="1:19" x14ac:dyDescent="0.25">
      <c r="A1610" s="10"/>
      <c r="B1610" s="4" t="str">
        <f>'CALC | Main Engine'!$B1610</f>
        <v/>
      </c>
      <c r="C1610" s="5" t="str">
        <f>'CALC | Main Engine'!$E1610</f>
        <v/>
      </c>
      <c r="D1610" s="27" t="str">
        <f>IF(ISBLANK('INPUT | Operations'!$C1615),"",'INPUT | Operations'!$C1614)</f>
        <v/>
      </c>
      <c r="E1610" s="32" t="str">
        <f>IF(ISBLANK('INPUT | Operations'!$C1615),"",'INPUT | Operations'!$C1615)</f>
        <v/>
      </c>
      <c r="F1610" s="123" t="str">
        <f t="shared" si="120"/>
        <v/>
      </c>
      <c r="G1610" s="49" t="str">
        <f t="shared" si="120"/>
        <v/>
      </c>
      <c r="H1610" s="49" t="str">
        <f t="shared" si="120"/>
        <v/>
      </c>
      <c r="I1610" s="49" t="str">
        <f t="shared" si="119"/>
        <v/>
      </c>
      <c r="J1610" s="49" t="str">
        <f t="shared" si="119"/>
        <v/>
      </c>
      <c r="K1610" s="50" t="str">
        <f t="shared" si="119"/>
        <v/>
      </c>
      <c r="L1610" s="49" t="str">
        <f t="shared" si="121"/>
        <v/>
      </c>
      <c r="M1610" s="49" t="str">
        <f t="shared" si="121"/>
        <v/>
      </c>
      <c r="N1610" s="49" t="str">
        <f t="shared" si="121"/>
        <v/>
      </c>
      <c r="O1610" s="49" t="str">
        <f t="shared" si="122"/>
        <v/>
      </c>
      <c r="P1610" s="49" t="str">
        <f t="shared" si="123"/>
        <v/>
      </c>
      <c r="Q1610" s="49" t="str">
        <f t="shared" si="123"/>
        <v/>
      </c>
      <c r="R1610" s="50" t="str">
        <f t="shared" si="123"/>
        <v/>
      </c>
      <c r="S1610" s="10"/>
    </row>
    <row r="1611" spans="1:19" x14ac:dyDescent="0.25">
      <c r="A1611" s="10"/>
      <c r="B1611" s="4" t="str">
        <f>'CALC | Main Engine'!$B1611</f>
        <v/>
      </c>
      <c r="C1611" s="5" t="str">
        <f>'CALC | Main Engine'!$E1611</f>
        <v/>
      </c>
      <c r="D1611" s="27" t="str">
        <f>IF(ISBLANK('INPUT | Operations'!$C1616),"",'INPUT | Operations'!$C1615)</f>
        <v/>
      </c>
      <c r="E1611" s="32" t="str">
        <f>IF(ISBLANK('INPUT | Operations'!$C1616),"",'INPUT | Operations'!$C1616)</f>
        <v/>
      </c>
      <c r="F1611" s="123" t="str">
        <f t="shared" si="120"/>
        <v/>
      </c>
      <c r="G1611" s="49" t="str">
        <f t="shared" si="120"/>
        <v/>
      </c>
      <c r="H1611" s="49" t="str">
        <f t="shared" si="120"/>
        <v/>
      </c>
      <c r="I1611" s="49" t="str">
        <f t="shared" si="119"/>
        <v/>
      </c>
      <c r="J1611" s="49" t="str">
        <f t="shared" si="119"/>
        <v/>
      </c>
      <c r="K1611" s="50" t="str">
        <f t="shared" si="119"/>
        <v/>
      </c>
      <c r="L1611" s="49" t="str">
        <f t="shared" si="121"/>
        <v/>
      </c>
      <c r="M1611" s="49" t="str">
        <f t="shared" si="121"/>
        <v/>
      </c>
      <c r="N1611" s="49" t="str">
        <f t="shared" si="121"/>
        <v/>
      </c>
      <c r="O1611" s="49" t="str">
        <f t="shared" si="122"/>
        <v/>
      </c>
      <c r="P1611" s="49" t="str">
        <f t="shared" si="123"/>
        <v/>
      </c>
      <c r="Q1611" s="49" t="str">
        <f t="shared" si="123"/>
        <v/>
      </c>
      <c r="R1611" s="50" t="str">
        <f t="shared" si="123"/>
        <v/>
      </c>
      <c r="S1611" s="10"/>
    </row>
    <row r="1612" spans="1:19" x14ac:dyDescent="0.25">
      <c r="A1612" s="10"/>
      <c r="B1612" s="4" t="str">
        <f>'CALC | Main Engine'!$B1612</f>
        <v/>
      </c>
      <c r="C1612" s="5" t="str">
        <f>'CALC | Main Engine'!$E1612</f>
        <v/>
      </c>
      <c r="D1612" s="27" t="str">
        <f>IF(ISBLANK('INPUT | Operations'!$C1617),"",'INPUT | Operations'!$C1616)</f>
        <v/>
      </c>
      <c r="E1612" s="32" t="str">
        <f>IF(ISBLANK('INPUT | Operations'!$C1617),"",'INPUT | Operations'!$C1617)</f>
        <v/>
      </c>
      <c r="F1612" s="123" t="str">
        <f t="shared" si="120"/>
        <v/>
      </c>
      <c r="G1612" s="49" t="str">
        <f t="shared" si="120"/>
        <v/>
      </c>
      <c r="H1612" s="49" t="str">
        <f t="shared" si="120"/>
        <v/>
      </c>
      <c r="I1612" s="49" t="str">
        <f t="shared" si="119"/>
        <v/>
      </c>
      <c r="J1612" s="49" t="str">
        <f t="shared" si="119"/>
        <v/>
      </c>
      <c r="K1612" s="50" t="str">
        <f t="shared" si="119"/>
        <v/>
      </c>
      <c r="L1612" s="49" t="str">
        <f t="shared" si="121"/>
        <v/>
      </c>
      <c r="M1612" s="49" t="str">
        <f t="shared" si="121"/>
        <v/>
      </c>
      <c r="N1612" s="49" t="str">
        <f t="shared" si="121"/>
        <v/>
      </c>
      <c r="O1612" s="49" t="str">
        <f t="shared" si="122"/>
        <v/>
      </c>
      <c r="P1612" s="49" t="str">
        <f t="shared" si="123"/>
        <v/>
      </c>
      <c r="Q1612" s="49" t="str">
        <f t="shared" si="123"/>
        <v/>
      </c>
      <c r="R1612" s="50" t="str">
        <f t="shared" si="123"/>
        <v/>
      </c>
      <c r="S1612" s="10"/>
    </row>
    <row r="1613" spans="1:19" x14ac:dyDescent="0.25">
      <c r="A1613" s="10"/>
      <c r="B1613" s="4" t="str">
        <f>'CALC | Main Engine'!$B1613</f>
        <v/>
      </c>
      <c r="C1613" s="5" t="str">
        <f>'CALC | Main Engine'!$E1613</f>
        <v/>
      </c>
      <c r="D1613" s="27" t="str">
        <f>IF(ISBLANK('INPUT | Operations'!$C1618),"",'INPUT | Operations'!$C1617)</f>
        <v/>
      </c>
      <c r="E1613" s="32" t="str">
        <f>IF(ISBLANK('INPUT | Operations'!$C1618),"",'INPUT | Operations'!$C1618)</f>
        <v/>
      </c>
      <c r="F1613" s="123" t="str">
        <f t="shared" si="120"/>
        <v/>
      </c>
      <c r="G1613" s="49" t="str">
        <f t="shared" si="120"/>
        <v/>
      </c>
      <c r="H1613" s="49" t="str">
        <f t="shared" si="120"/>
        <v/>
      </c>
      <c r="I1613" s="49" t="str">
        <f t="shared" si="120"/>
        <v/>
      </c>
      <c r="J1613" s="49" t="str">
        <f t="shared" si="120"/>
        <v/>
      </c>
      <c r="K1613" s="50" t="str">
        <f t="shared" si="120"/>
        <v/>
      </c>
      <c r="L1613" s="49" t="str">
        <f t="shared" si="121"/>
        <v/>
      </c>
      <c r="M1613" s="49" t="str">
        <f t="shared" si="121"/>
        <v/>
      </c>
      <c r="N1613" s="49" t="str">
        <f t="shared" si="121"/>
        <v/>
      </c>
      <c r="O1613" s="49" t="str">
        <f t="shared" si="122"/>
        <v/>
      </c>
      <c r="P1613" s="49" t="str">
        <f t="shared" si="123"/>
        <v/>
      </c>
      <c r="Q1613" s="49" t="str">
        <f t="shared" si="123"/>
        <v/>
      </c>
      <c r="R1613" s="50" t="str">
        <f t="shared" si="123"/>
        <v/>
      </c>
      <c r="S1613" s="10"/>
    </row>
    <row r="1614" spans="1:19" x14ac:dyDescent="0.25">
      <c r="A1614" s="10"/>
      <c r="B1614" s="4" t="str">
        <f>'CALC | Main Engine'!$B1614</f>
        <v/>
      </c>
      <c r="C1614" s="5" t="str">
        <f>'CALC | Main Engine'!$E1614</f>
        <v/>
      </c>
      <c r="D1614" s="27" t="str">
        <f>IF(ISBLANK('INPUT | Operations'!$C1619),"",'INPUT | Operations'!$C1618)</f>
        <v/>
      </c>
      <c r="E1614" s="32" t="str">
        <f>IF(ISBLANK('INPUT | Operations'!$C1619),"",'INPUT | Operations'!$C1619)</f>
        <v/>
      </c>
      <c r="F1614" s="123" t="str">
        <f t="shared" ref="F1614:K1656" si="124">IFERROR(IF(AND(MIN($D1614:$E1614)&lt;F$5,MAX($D1614:$E1614)&gt;F$4),MIN(MAX($D1614:$E1614),F$5)-MAX(MIN($D1614:$E1614),F$4),0)/(MAX($D1614:$E1614)-MIN($D1614:$E1614)),"")</f>
        <v/>
      </c>
      <c r="G1614" s="49" t="str">
        <f t="shared" si="124"/>
        <v/>
      </c>
      <c r="H1614" s="49" t="str">
        <f t="shared" si="124"/>
        <v/>
      </c>
      <c r="I1614" s="49" t="str">
        <f t="shared" si="124"/>
        <v/>
      </c>
      <c r="J1614" s="49" t="str">
        <f t="shared" si="124"/>
        <v/>
      </c>
      <c r="K1614" s="50" t="str">
        <f t="shared" si="124"/>
        <v/>
      </c>
      <c r="L1614" s="49" t="str">
        <f t="shared" si="121"/>
        <v/>
      </c>
      <c r="M1614" s="49" t="str">
        <f t="shared" si="121"/>
        <v/>
      </c>
      <c r="N1614" s="49" t="str">
        <f t="shared" si="121"/>
        <v/>
      </c>
      <c r="O1614" s="49" t="str">
        <f t="shared" si="122"/>
        <v/>
      </c>
      <c r="P1614" s="49" t="str">
        <f t="shared" si="123"/>
        <v/>
      </c>
      <c r="Q1614" s="49" t="str">
        <f t="shared" si="123"/>
        <v/>
      </c>
      <c r="R1614" s="50" t="str">
        <f t="shared" si="123"/>
        <v/>
      </c>
      <c r="S1614" s="10"/>
    </row>
    <row r="1615" spans="1:19" x14ac:dyDescent="0.25">
      <c r="A1615" s="10"/>
      <c r="B1615" s="4" t="str">
        <f>'CALC | Main Engine'!$B1615</f>
        <v/>
      </c>
      <c r="C1615" s="5" t="str">
        <f>'CALC | Main Engine'!$E1615</f>
        <v/>
      </c>
      <c r="D1615" s="27" t="str">
        <f>IF(ISBLANK('INPUT | Operations'!$C1620),"",'INPUT | Operations'!$C1619)</f>
        <v/>
      </c>
      <c r="E1615" s="32" t="str">
        <f>IF(ISBLANK('INPUT | Operations'!$C1620),"",'INPUT | Operations'!$C1620)</f>
        <v/>
      </c>
      <c r="F1615" s="123" t="str">
        <f t="shared" si="124"/>
        <v/>
      </c>
      <c r="G1615" s="49" t="str">
        <f t="shared" si="124"/>
        <v/>
      </c>
      <c r="H1615" s="49" t="str">
        <f t="shared" si="124"/>
        <v/>
      </c>
      <c r="I1615" s="49" t="str">
        <f t="shared" si="124"/>
        <v/>
      </c>
      <c r="J1615" s="49" t="str">
        <f t="shared" si="124"/>
        <v/>
      </c>
      <c r="K1615" s="50" t="str">
        <f t="shared" si="124"/>
        <v/>
      </c>
      <c r="L1615" s="49" t="str">
        <f t="shared" si="121"/>
        <v/>
      </c>
      <c r="M1615" s="49" t="str">
        <f t="shared" si="121"/>
        <v/>
      </c>
      <c r="N1615" s="49" t="str">
        <f t="shared" si="121"/>
        <v/>
      </c>
      <c r="O1615" s="49" t="str">
        <f t="shared" si="122"/>
        <v/>
      </c>
      <c r="P1615" s="49" t="str">
        <f t="shared" si="123"/>
        <v/>
      </c>
      <c r="Q1615" s="49" t="str">
        <f t="shared" si="123"/>
        <v/>
      </c>
      <c r="R1615" s="50" t="str">
        <f t="shared" si="123"/>
        <v/>
      </c>
      <c r="S1615" s="10"/>
    </row>
    <row r="1616" spans="1:19" x14ac:dyDescent="0.25">
      <c r="A1616" s="10"/>
      <c r="B1616" s="4" t="str">
        <f>'CALC | Main Engine'!$B1616</f>
        <v/>
      </c>
      <c r="C1616" s="5" t="str">
        <f>'CALC | Main Engine'!$E1616</f>
        <v/>
      </c>
      <c r="D1616" s="27" t="str">
        <f>IF(ISBLANK('INPUT | Operations'!$C1621),"",'INPUT | Operations'!$C1620)</f>
        <v/>
      </c>
      <c r="E1616" s="32" t="str">
        <f>IF(ISBLANK('INPUT | Operations'!$C1621),"",'INPUT | Operations'!$C1621)</f>
        <v/>
      </c>
      <c r="F1616" s="123" t="str">
        <f t="shared" si="124"/>
        <v/>
      </c>
      <c r="G1616" s="49" t="str">
        <f t="shared" si="124"/>
        <v/>
      </c>
      <c r="H1616" s="49" t="str">
        <f t="shared" si="124"/>
        <v/>
      </c>
      <c r="I1616" s="49" t="str">
        <f t="shared" si="124"/>
        <v/>
      </c>
      <c r="J1616" s="49" t="str">
        <f t="shared" si="124"/>
        <v/>
      </c>
      <c r="K1616" s="50" t="str">
        <f t="shared" si="124"/>
        <v/>
      </c>
      <c r="L1616" s="49" t="str">
        <f t="shared" si="121"/>
        <v/>
      </c>
      <c r="M1616" s="49" t="str">
        <f t="shared" si="121"/>
        <v/>
      </c>
      <c r="N1616" s="49" t="str">
        <f t="shared" si="121"/>
        <v/>
      </c>
      <c r="O1616" s="49" t="str">
        <f t="shared" si="122"/>
        <v/>
      </c>
      <c r="P1616" s="49" t="str">
        <f t="shared" si="123"/>
        <v/>
      </c>
      <c r="Q1616" s="49" t="str">
        <f t="shared" si="123"/>
        <v/>
      </c>
      <c r="R1616" s="50" t="str">
        <f t="shared" si="123"/>
        <v/>
      </c>
      <c r="S1616" s="10"/>
    </row>
    <row r="1617" spans="1:19" x14ac:dyDescent="0.25">
      <c r="A1617" s="10"/>
      <c r="B1617" s="4" t="str">
        <f>'CALC | Main Engine'!$B1617</f>
        <v/>
      </c>
      <c r="C1617" s="5" t="str">
        <f>'CALC | Main Engine'!$E1617</f>
        <v/>
      </c>
      <c r="D1617" s="27" t="str">
        <f>IF(ISBLANK('INPUT | Operations'!$C1622),"",'INPUT | Operations'!$C1621)</f>
        <v/>
      </c>
      <c r="E1617" s="32" t="str">
        <f>IF(ISBLANK('INPUT | Operations'!$C1622),"",'INPUT | Operations'!$C1622)</f>
        <v/>
      </c>
      <c r="F1617" s="123" t="str">
        <f t="shared" si="124"/>
        <v/>
      </c>
      <c r="G1617" s="49" t="str">
        <f t="shared" si="124"/>
        <v/>
      </c>
      <c r="H1617" s="49" t="str">
        <f t="shared" si="124"/>
        <v/>
      </c>
      <c r="I1617" s="49" t="str">
        <f t="shared" si="124"/>
        <v/>
      </c>
      <c r="J1617" s="49" t="str">
        <f t="shared" si="124"/>
        <v/>
      </c>
      <c r="K1617" s="50" t="str">
        <f t="shared" si="124"/>
        <v/>
      </c>
      <c r="L1617" s="49" t="str">
        <f t="shared" si="121"/>
        <v/>
      </c>
      <c r="M1617" s="49" t="str">
        <f t="shared" si="121"/>
        <v/>
      </c>
      <c r="N1617" s="49" t="str">
        <f t="shared" si="121"/>
        <v/>
      </c>
      <c r="O1617" s="49" t="str">
        <f t="shared" si="122"/>
        <v/>
      </c>
      <c r="P1617" s="49" t="str">
        <f t="shared" si="123"/>
        <v/>
      </c>
      <c r="Q1617" s="49" t="str">
        <f t="shared" si="123"/>
        <v/>
      </c>
      <c r="R1617" s="50" t="str">
        <f t="shared" si="123"/>
        <v/>
      </c>
      <c r="S1617" s="10"/>
    </row>
    <row r="1618" spans="1:19" x14ac:dyDescent="0.25">
      <c r="A1618" s="10"/>
      <c r="B1618" s="4" t="str">
        <f>'CALC | Main Engine'!$B1618</f>
        <v/>
      </c>
      <c r="C1618" s="5" t="str">
        <f>'CALC | Main Engine'!$E1618</f>
        <v/>
      </c>
      <c r="D1618" s="27" t="str">
        <f>IF(ISBLANK('INPUT | Operations'!$C1623),"",'INPUT | Operations'!$C1622)</f>
        <v/>
      </c>
      <c r="E1618" s="32" t="str">
        <f>IF(ISBLANK('INPUT | Operations'!$C1623),"",'INPUT | Operations'!$C1623)</f>
        <v/>
      </c>
      <c r="F1618" s="123" t="str">
        <f t="shared" si="124"/>
        <v/>
      </c>
      <c r="G1618" s="49" t="str">
        <f t="shared" si="124"/>
        <v/>
      </c>
      <c r="H1618" s="49" t="str">
        <f t="shared" si="124"/>
        <v/>
      </c>
      <c r="I1618" s="49" t="str">
        <f t="shared" si="124"/>
        <v/>
      </c>
      <c r="J1618" s="49" t="str">
        <f t="shared" si="124"/>
        <v/>
      </c>
      <c r="K1618" s="50" t="str">
        <f t="shared" si="124"/>
        <v/>
      </c>
      <c r="L1618" s="49" t="str">
        <f t="shared" si="121"/>
        <v/>
      </c>
      <c r="M1618" s="49" t="str">
        <f t="shared" si="121"/>
        <v/>
      </c>
      <c r="N1618" s="49" t="str">
        <f t="shared" si="121"/>
        <v/>
      </c>
      <c r="O1618" s="49" t="str">
        <f t="shared" si="122"/>
        <v/>
      </c>
      <c r="P1618" s="49" t="str">
        <f t="shared" si="123"/>
        <v/>
      </c>
      <c r="Q1618" s="49" t="str">
        <f t="shared" si="123"/>
        <v/>
      </c>
      <c r="R1618" s="50" t="str">
        <f t="shared" si="123"/>
        <v/>
      </c>
      <c r="S1618" s="10"/>
    </row>
    <row r="1619" spans="1:19" x14ac:dyDescent="0.25">
      <c r="A1619" s="10"/>
      <c r="B1619" s="4" t="str">
        <f>'CALC | Main Engine'!$B1619</f>
        <v/>
      </c>
      <c r="C1619" s="5" t="str">
        <f>'CALC | Main Engine'!$E1619</f>
        <v/>
      </c>
      <c r="D1619" s="27" t="str">
        <f>IF(ISBLANK('INPUT | Operations'!$C1624),"",'INPUT | Operations'!$C1623)</f>
        <v/>
      </c>
      <c r="E1619" s="32" t="str">
        <f>IF(ISBLANK('INPUT | Operations'!$C1624),"",'INPUT | Operations'!$C1624)</f>
        <v/>
      </c>
      <c r="F1619" s="123" t="str">
        <f t="shared" si="124"/>
        <v/>
      </c>
      <c r="G1619" s="49" t="str">
        <f t="shared" si="124"/>
        <v/>
      </c>
      <c r="H1619" s="49" t="str">
        <f t="shared" si="124"/>
        <v/>
      </c>
      <c r="I1619" s="49" t="str">
        <f t="shared" si="124"/>
        <v/>
      </c>
      <c r="J1619" s="49" t="str">
        <f t="shared" si="124"/>
        <v/>
      </c>
      <c r="K1619" s="50" t="str">
        <f t="shared" si="124"/>
        <v/>
      </c>
      <c r="L1619" s="49" t="str">
        <f t="shared" si="121"/>
        <v/>
      </c>
      <c r="M1619" s="49" t="str">
        <f t="shared" si="121"/>
        <v/>
      </c>
      <c r="N1619" s="49" t="str">
        <f t="shared" si="121"/>
        <v/>
      </c>
      <c r="O1619" s="49" t="str">
        <f t="shared" si="122"/>
        <v/>
      </c>
      <c r="P1619" s="49" t="str">
        <f t="shared" si="123"/>
        <v/>
      </c>
      <c r="Q1619" s="49" t="str">
        <f t="shared" si="123"/>
        <v/>
      </c>
      <c r="R1619" s="50" t="str">
        <f t="shared" si="123"/>
        <v/>
      </c>
      <c r="S1619" s="10"/>
    </row>
    <row r="1620" spans="1:19" x14ac:dyDescent="0.25">
      <c r="A1620" s="10"/>
      <c r="B1620" s="4" t="str">
        <f>'CALC | Main Engine'!$B1620</f>
        <v/>
      </c>
      <c r="C1620" s="5" t="str">
        <f>'CALC | Main Engine'!$E1620</f>
        <v/>
      </c>
      <c r="D1620" s="27" t="str">
        <f>IF(ISBLANK('INPUT | Operations'!$C1625),"",'INPUT | Operations'!$C1624)</f>
        <v/>
      </c>
      <c r="E1620" s="32" t="str">
        <f>IF(ISBLANK('INPUT | Operations'!$C1625),"",'INPUT | Operations'!$C1625)</f>
        <v/>
      </c>
      <c r="F1620" s="123" t="str">
        <f t="shared" si="124"/>
        <v/>
      </c>
      <c r="G1620" s="49" t="str">
        <f t="shared" si="124"/>
        <v/>
      </c>
      <c r="H1620" s="49" t="str">
        <f t="shared" si="124"/>
        <v/>
      </c>
      <c r="I1620" s="49" t="str">
        <f t="shared" si="124"/>
        <v/>
      </c>
      <c r="J1620" s="49" t="str">
        <f t="shared" si="124"/>
        <v/>
      </c>
      <c r="K1620" s="50" t="str">
        <f t="shared" si="124"/>
        <v/>
      </c>
      <c r="L1620" s="49" t="str">
        <f t="shared" si="121"/>
        <v/>
      </c>
      <c r="M1620" s="49" t="str">
        <f t="shared" si="121"/>
        <v/>
      </c>
      <c r="N1620" s="49" t="str">
        <f t="shared" si="121"/>
        <v/>
      </c>
      <c r="O1620" s="49" t="str">
        <f t="shared" si="122"/>
        <v/>
      </c>
      <c r="P1620" s="49" t="str">
        <f t="shared" si="123"/>
        <v/>
      </c>
      <c r="Q1620" s="49" t="str">
        <f t="shared" si="123"/>
        <v/>
      </c>
      <c r="R1620" s="50" t="str">
        <f t="shared" si="123"/>
        <v/>
      </c>
      <c r="S1620" s="10"/>
    </row>
    <row r="1621" spans="1:19" x14ac:dyDescent="0.25">
      <c r="A1621" s="10"/>
      <c r="B1621" s="4" t="str">
        <f>'CALC | Main Engine'!$B1621</f>
        <v/>
      </c>
      <c r="C1621" s="5" t="str">
        <f>'CALC | Main Engine'!$E1621</f>
        <v/>
      </c>
      <c r="D1621" s="27" t="str">
        <f>IF(ISBLANK('INPUT | Operations'!$C1626),"",'INPUT | Operations'!$C1625)</f>
        <v/>
      </c>
      <c r="E1621" s="32" t="str">
        <f>IF(ISBLANK('INPUT | Operations'!$C1626),"",'INPUT | Operations'!$C1626)</f>
        <v/>
      </c>
      <c r="F1621" s="123" t="str">
        <f t="shared" si="124"/>
        <v/>
      </c>
      <c r="G1621" s="49" t="str">
        <f t="shared" si="124"/>
        <v/>
      </c>
      <c r="H1621" s="49" t="str">
        <f t="shared" si="124"/>
        <v/>
      </c>
      <c r="I1621" s="49" t="str">
        <f t="shared" si="124"/>
        <v/>
      </c>
      <c r="J1621" s="49" t="str">
        <f t="shared" si="124"/>
        <v/>
      </c>
      <c r="K1621" s="50" t="str">
        <f t="shared" si="124"/>
        <v/>
      </c>
      <c r="L1621" s="49" t="str">
        <f t="shared" si="121"/>
        <v/>
      </c>
      <c r="M1621" s="49" t="str">
        <f t="shared" si="121"/>
        <v/>
      </c>
      <c r="N1621" s="49" t="str">
        <f t="shared" si="121"/>
        <v/>
      </c>
      <c r="O1621" s="49" t="str">
        <f t="shared" si="122"/>
        <v/>
      </c>
      <c r="P1621" s="49" t="str">
        <f t="shared" si="123"/>
        <v/>
      </c>
      <c r="Q1621" s="49" t="str">
        <f t="shared" si="123"/>
        <v/>
      </c>
      <c r="R1621" s="50" t="str">
        <f t="shared" si="123"/>
        <v/>
      </c>
      <c r="S1621" s="10"/>
    </row>
    <row r="1622" spans="1:19" x14ac:dyDescent="0.25">
      <c r="A1622" s="10"/>
      <c r="B1622" s="4" t="str">
        <f>'CALC | Main Engine'!$B1622</f>
        <v/>
      </c>
      <c r="C1622" s="5" t="str">
        <f>'CALC | Main Engine'!$E1622</f>
        <v/>
      </c>
      <c r="D1622" s="27" t="str">
        <f>IF(ISBLANK('INPUT | Operations'!$C1627),"",'INPUT | Operations'!$C1626)</f>
        <v/>
      </c>
      <c r="E1622" s="32" t="str">
        <f>IF(ISBLANK('INPUT | Operations'!$C1627),"",'INPUT | Operations'!$C1627)</f>
        <v/>
      </c>
      <c r="F1622" s="123" t="str">
        <f t="shared" si="124"/>
        <v/>
      </c>
      <c r="G1622" s="49" t="str">
        <f t="shared" si="124"/>
        <v/>
      </c>
      <c r="H1622" s="49" t="str">
        <f t="shared" si="124"/>
        <v/>
      </c>
      <c r="I1622" s="49" t="str">
        <f t="shared" si="124"/>
        <v/>
      </c>
      <c r="J1622" s="49" t="str">
        <f t="shared" si="124"/>
        <v/>
      </c>
      <c r="K1622" s="50" t="str">
        <f t="shared" si="124"/>
        <v/>
      </c>
      <c r="L1622" s="49" t="str">
        <f t="shared" si="121"/>
        <v/>
      </c>
      <c r="M1622" s="49" t="str">
        <f t="shared" si="121"/>
        <v/>
      </c>
      <c r="N1622" s="49" t="str">
        <f t="shared" si="121"/>
        <v/>
      </c>
      <c r="O1622" s="49" t="str">
        <f t="shared" si="122"/>
        <v/>
      </c>
      <c r="P1622" s="49" t="str">
        <f t="shared" si="123"/>
        <v/>
      </c>
      <c r="Q1622" s="49" t="str">
        <f t="shared" si="123"/>
        <v/>
      </c>
      <c r="R1622" s="50" t="str">
        <f t="shared" si="123"/>
        <v/>
      </c>
      <c r="S1622" s="10"/>
    </row>
    <row r="1623" spans="1:19" x14ac:dyDescent="0.25">
      <c r="A1623" s="10"/>
      <c r="B1623" s="4" t="str">
        <f>'CALC | Main Engine'!$B1623</f>
        <v/>
      </c>
      <c r="C1623" s="5" t="str">
        <f>'CALC | Main Engine'!$E1623</f>
        <v/>
      </c>
      <c r="D1623" s="27" t="str">
        <f>IF(ISBLANK('INPUT | Operations'!$C1628),"",'INPUT | Operations'!$C1627)</f>
        <v/>
      </c>
      <c r="E1623" s="32" t="str">
        <f>IF(ISBLANK('INPUT | Operations'!$C1628),"",'INPUT | Operations'!$C1628)</f>
        <v/>
      </c>
      <c r="F1623" s="123" t="str">
        <f t="shared" si="124"/>
        <v/>
      </c>
      <c r="G1623" s="49" t="str">
        <f t="shared" si="124"/>
        <v/>
      </c>
      <c r="H1623" s="49" t="str">
        <f t="shared" si="124"/>
        <v/>
      </c>
      <c r="I1623" s="49" t="str">
        <f t="shared" si="124"/>
        <v/>
      </c>
      <c r="J1623" s="49" t="str">
        <f t="shared" si="124"/>
        <v/>
      </c>
      <c r="K1623" s="50" t="str">
        <f t="shared" si="124"/>
        <v/>
      </c>
      <c r="L1623" s="49" t="str">
        <f t="shared" si="121"/>
        <v/>
      </c>
      <c r="M1623" s="49" t="str">
        <f t="shared" si="121"/>
        <v/>
      </c>
      <c r="N1623" s="49" t="str">
        <f t="shared" si="121"/>
        <v/>
      </c>
      <c r="O1623" s="49" t="str">
        <f t="shared" si="122"/>
        <v/>
      </c>
      <c r="P1623" s="49" t="str">
        <f t="shared" si="123"/>
        <v/>
      </c>
      <c r="Q1623" s="49" t="str">
        <f t="shared" si="123"/>
        <v/>
      </c>
      <c r="R1623" s="50" t="str">
        <f t="shared" si="123"/>
        <v/>
      </c>
      <c r="S1623" s="10"/>
    </row>
    <row r="1624" spans="1:19" x14ac:dyDescent="0.25">
      <c r="A1624" s="10"/>
      <c r="B1624" s="4" t="str">
        <f>'CALC | Main Engine'!$B1624</f>
        <v/>
      </c>
      <c r="C1624" s="5" t="str">
        <f>'CALC | Main Engine'!$E1624</f>
        <v/>
      </c>
      <c r="D1624" s="27" t="str">
        <f>IF(ISBLANK('INPUT | Operations'!$C1629),"",'INPUT | Operations'!$C1628)</f>
        <v/>
      </c>
      <c r="E1624" s="32" t="str">
        <f>IF(ISBLANK('INPUT | Operations'!$C1629),"",'INPUT | Operations'!$C1629)</f>
        <v/>
      </c>
      <c r="F1624" s="123" t="str">
        <f t="shared" si="124"/>
        <v/>
      </c>
      <c r="G1624" s="49" t="str">
        <f t="shared" si="124"/>
        <v/>
      </c>
      <c r="H1624" s="49" t="str">
        <f t="shared" si="124"/>
        <v/>
      </c>
      <c r="I1624" s="49" t="str">
        <f t="shared" si="124"/>
        <v/>
      </c>
      <c r="J1624" s="49" t="str">
        <f t="shared" si="124"/>
        <v/>
      </c>
      <c r="K1624" s="50" t="str">
        <f t="shared" si="124"/>
        <v/>
      </c>
      <c r="L1624" s="49" t="str">
        <f t="shared" si="121"/>
        <v/>
      </c>
      <c r="M1624" s="49" t="str">
        <f t="shared" si="121"/>
        <v/>
      </c>
      <c r="N1624" s="49" t="str">
        <f t="shared" si="121"/>
        <v/>
      </c>
      <c r="O1624" s="49" t="str">
        <f t="shared" si="122"/>
        <v/>
      </c>
      <c r="P1624" s="49" t="str">
        <f t="shared" si="123"/>
        <v/>
      </c>
      <c r="Q1624" s="49" t="str">
        <f t="shared" si="123"/>
        <v/>
      </c>
      <c r="R1624" s="50" t="str">
        <f t="shared" si="123"/>
        <v/>
      </c>
      <c r="S1624" s="10"/>
    </row>
    <row r="1625" spans="1:19" x14ac:dyDescent="0.25">
      <c r="A1625" s="10"/>
      <c r="B1625" s="4" t="str">
        <f>'CALC | Main Engine'!$B1625</f>
        <v/>
      </c>
      <c r="C1625" s="5" t="str">
        <f>'CALC | Main Engine'!$E1625</f>
        <v/>
      </c>
      <c r="D1625" s="27" t="str">
        <f>IF(ISBLANK('INPUT | Operations'!$C1630),"",'INPUT | Operations'!$C1629)</f>
        <v/>
      </c>
      <c r="E1625" s="32" t="str">
        <f>IF(ISBLANK('INPUT | Operations'!$C1630),"",'INPUT | Operations'!$C1630)</f>
        <v/>
      </c>
      <c r="F1625" s="123" t="str">
        <f t="shared" si="124"/>
        <v/>
      </c>
      <c r="G1625" s="49" t="str">
        <f t="shared" si="124"/>
        <v/>
      </c>
      <c r="H1625" s="49" t="str">
        <f t="shared" si="124"/>
        <v/>
      </c>
      <c r="I1625" s="49" t="str">
        <f t="shared" si="124"/>
        <v/>
      </c>
      <c r="J1625" s="49" t="str">
        <f t="shared" si="124"/>
        <v/>
      </c>
      <c r="K1625" s="50" t="str">
        <f t="shared" si="124"/>
        <v/>
      </c>
      <c r="L1625" s="49" t="str">
        <f t="shared" si="121"/>
        <v/>
      </c>
      <c r="M1625" s="49" t="str">
        <f t="shared" si="121"/>
        <v/>
      </c>
      <c r="N1625" s="49" t="str">
        <f t="shared" si="121"/>
        <v/>
      </c>
      <c r="O1625" s="49" t="str">
        <f t="shared" si="122"/>
        <v/>
      </c>
      <c r="P1625" s="49" t="str">
        <f t="shared" si="123"/>
        <v/>
      </c>
      <c r="Q1625" s="49" t="str">
        <f t="shared" si="123"/>
        <v/>
      </c>
      <c r="R1625" s="50" t="str">
        <f t="shared" si="123"/>
        <v/>
      </c>
      <c r="S1625" s="10"/>
    </row>
    <row r="1626" spans="1:19" x14ac:dyDescent="0.25">
      <c r="A1626" s="10"/>
      <c r="B1626" s="4" t="str">
        <f>'CALC | Main Engine'!$B1626</f>
        <v/>
      </c>
      <c r="C1626" s="5" t="str">
        <f>'CALC | Main Engine'!$E1626</f>
        <v/>
      </c>
      <c r="D1626" s="27" t="str">
        <f>IF(ISBLANK('INPUT | Operations'!$C1631),"",'INPUT | Operations'!$C1630)</f>
        <v/>
      </c>
      <c r="E1626" s="32" t="str">
        <f>IF(ISBLANK('INPUT | Operations'!$C1631),"",'INPUT | Operations'!$C1631)</f>
        <v/>
      </c>
      <c r="F1626" s="123" t="str">
        <f t="shared" si="124"/>
        <v/>
      </c>
      <c r="G1626" s="49" t="str">
        <f t="shared" si="124"/>
        <v/>
      </c>
      <c r="H1626" s="49" t="str">
        <f t="shared" si="124"/>
        <v/>
      </c>
      <c r="I1626" s="49" t="str">
        <f t="shared" si="124"/>
        <v/>
      </c>
      <c r="J1626" s="49" t="str">
        <f t="shared" si="124"/>
        <v/>
      </c>
      <c r="K1626" s="50" t="str">
        <f t="shared" si="124"/>
        <v/>
      </c>
      <c r="L1626" s="49" t="str">
        <f t="shared" si="121"/>
        <v/>
      </c>
      <c r="M1626" s="49" t="str">
        <f t="shared" si="121"/>
        <v/>
      </c>
      <c r="N1626" s="49" t="str">
        <f t="shared" si="121"/>
        <v/>
      </c>
      <c r="O1626" s="49" t="str">
        <f t="shared" si="122"/>
        <v/>
      </c>
      <c r="P1626" s="49" t="str">
        <f t="shared" si="123"/>
        <v/>
      </c>
      <c r="Q1626" s="49" t="str">
        <f t="shared" si="123"/>
        <v/>
      </c>
      <c r="R1626" s="50" t="str">
        <f t="shared" si="123"/>
        <v/>
      </c>
      <c r="S1626" s="10"/>
    </row>
    <row r="1627" spans="1:19" x14ac:dyDescent="0.25">
      <c r="A1627" s="10"/>
      <c r="B1627" s="4" t="str">
        <f>'CALC | Main Engine'!$B1627</f>
        <v/>
      </c>
      <c r="C1627" s="5" t="str">
        <f>'CALC | Main Engine'!$E1627</f>
        <v/>
      </c>
      <c r="D1627" s="27" t="str">
        <f>IF(ISBLANK('INPUT | Operations'!$C1632),"",'INPUT | Operations'!$C1631)</f>
        <v/>
      </c>
      <c r="E1627" s="32" t="str">
        <f>IF(ISBLANK('INPUT | Operations'!$C1632),"",'INPUT | Operations'!$C1632)</f>
        <v/>
      </c>
      <c r="F1627" s="123" t="str">
        <f t="shared" si="124"/>
        <v/>
      </c>
      <c r="G1627" s="49" t="str">
        <f t="shared" si="124"/>
        <v/>
      </c>
      <c r="H1627" s="49" t="str">
        <f t="shared" si="124"/>
        <v/>
      </c>
      <c r="I1627" s="49" t="str">
        <f t="shared" si="124"/>
        <v/>
      </c>
      <c r="J1627" s="49" t="str">
        <f t="shared" si="124"/>
        <v/>
      </c>
      <c r="K1627" s="50" t="str">
        <f t="shared" si="124"/>
        <v/>
      </c>
      <c r="L1627" s="49" t="str">
        <f t="shared" si="121"/>
        <v/>
      </c>
      <c r="M1627" s="49" t="str">
        <f t="shared" si="121"/>
        <v/>
      </c>
      <c r="N1627" s="49" t="str">
        <f t="shared" si="121"/>
        <v/>
      </c>
      <c r="O1627" s="49" t="str">
        <f t="shared" si="122"/>
        <v/>
      </c>
      <c r="P1627" s="49" t="str">
        <f t="shared" si="123"/>
        <v/>
      </c>
      <c r="Q1627" s="49" t="str">
        <f t="shared" si="123"/>
        <v/>
      </c>
      <c r="R1627" s="50" t="str">
        <f t="shared" si="123"/>
        <v/>
      </c>
      <c r="S1627" s="10"/>
    </row>
    <row r="1628" spans="1:19" x14ac:dyDescent="0.25">
      <c r="A1628" s="10"/>
      <c r="B1628" s="4" t="str">
        <f>'CALC | Main Engine'!$B1628</f>
        <v/>
      </c>
      <c r="C1628" s="5" t="str">
        <f>'CALC | Main Engine'!$E1628</f>
        <v/>
      </c>
      <c r="D1628" s="27" t="str">
        <f>IF(ISBLANK('INPUT | Operations'!$C1633),"",'INPUT | Operations'!$C1632)</f>
        <v/>
      </c>
      <c r="E1628" s="32" t="str">
        <f>IF(ISBLANK('INPUT | Operations'!$C1633),"",'INPUT | Operations'!$C1633)</f>
        <v/>
      </c>
      <c r="F1628" s="123" t="str">
        <f t="shared" si="124"/>
        <v/>
      </c>
      <c r="G1628" s="49" t="str">
        <f t="shared" si="124"/>
        <v/>
      </c>
      <c r="H1628" s="49" t="str">
        <f t="shared" si="124"/>
        <v/>
      </c>
      <c r="I1628" s="49" t="str">
        <f t="shared" si="124"/>
        <v/>
      </c>
      <c r="J1628" s="49" t="str">
        <f t="shared" si="124"/>
        <v/>
      </c>
      <c r="K1628" s="50" t="str">
        <f t="shared" si="124"/>
        <v/>
      </c>
      <c r="L1628" s="49" t="str">
        <f t="shared" si="121"/>
        <v/>
      </c>
      <c r="M1628" s="49" t="str">
        <f t="shared" si="121"/>
        <v/>
      </c>
      <c r="N1628" s="49" t="str">
        <f t="shared" si="121"/>
        <v/>
      </c>
      <c r="O1628" s="49" t="str">
        <f t="shared" si="122"/>
        <v/>
      </c>
      <c r="P1628" s="49" t="str">
        <f t="shared" si="123"/>
        <v/>
      </c>
      <c r="Q1628" s="49" t="str">
        <f t="shared" si="123"/>
        <v/>
      </c>
      <c r="R1628" s="50" t="str">
        <f t="shared" si="123"/>
        <v/>
      </c>
      <c r="S1628" s="10"/>
    </row>
    <row r="1629" spans="1:19" x14ac:dyDescent="0.25">
      <c r="A1629" s="10"/>
      <c r="B1629" s="4" t="str">
        <f>'CALC | Main Engine'!$B1629</f>
        <v/>
      </c>
      <c r="C1629" s="5" t="str">
        <f>'CALC | Main Engine'!$E1629</f>
        <v/>
      </c>
      <c r="D1629" s="27" t="str">
        <f>IF(ISBLANK('INPUT | Operations'!$C1634),"",'INPUT | Operations'!$C1633)</f>
        <v/>
      </c>
      <c r="E1629" s="32" t="str">
        <f>IF(ISBLANK('INPUT | Operations'!$C1634),"",'INPUT | Operations'!$C1634)</f>
        <v/>
      </c>
      <c r="F1629" s="123" t="str">
        <f t="shared" si="124"/>
        <v/>
      </c>
      <c r="G1629" s="49" t="str">
        <f t="shared" si="124"/>
        <v/>
      </c>
      <c r="H1629" s="49" t="str">
        <f t="shared" si="124"/>
        <v/>
      </c>
      <c r="I1629" s="49" t="str">
        <f t="shared" si="124"/>
        <v/>
      </c>
      <c r="J1629" s="49" t="str">
        <f t="shared" si="124"/>
        <v/>
      </c>
      <c r="K1629" s="50" t="str">
        <f t="shared" si="124"/>
        <v/>
      </c>
      <c r="L1629" s="49" t="str">
        <f t="shared" si="121"/>
        <v/>
      </c>
      <c r="M1629" s="49" t="str">
        <f t="shared" si="121"/>
        <v/>
      </c>
      <c r="N1629" s="49" t="str">
        <f t="shared" si="121"/>
        <v/>
      </c>
      <c r="O1629" s="49" t="str">
        <f t="shared" si="122"/>
        <v/>
      </c>
      <c r="P1629" s="49" t="str">
        <f t="shared" si="123"/>
        <v/>
      </c>
      <c r="Q1629" s="49" t="str">
        <f t="shared" si="123"/>
        <v/>
      </c>
      <c r="R1629" s="50" t="str">
        <f t="shared" si="123"/>
        <v/>
      </c>
      <c r="S1629" s="10"/>
    </row>
    <row r="1630" spans="1:19" x14ac:dyDescent="0.25">
      <c r="A1630" s="10"/>
      <c r="B1630" s="4" t="str">
        <f>'CALC | Main Engine'!$B1630</f>
        <v/>
      </c>
      <c r="C1630" s="5" t="str">
        <f>'CALC | Main Engine'!$E1630</f>
        <v/>
      </c>
      <c r="D1630" s="27" t="str">
        <f>IF(ISBLANK('INPUT | Operations'!$C1635),"",'INPUT | Operations'!$C1634)</f>
        <v/>
      </c>
      <c r="E1630" s="32" t="str">
        <f>IF(ISBLANK('INPUT | Operations'!$C1635),"",'INPUT | Operations'!$C1635)</f>
        <v/>
      </c>
      <c r="F1630" s="123" t="str">
        <f t="shared" si="124"/>
        <v/>
      </c>
      <c r="G1630" s="49" t="str">
        <f t="shared" si="124"/>
        <v/>
      </c>
      <c r="H1630" s="49" t="str">
        <f t="shared" si="124"/>
        <v/>
      </c>
      <c r="I1630" s="49" t="str">
        <f t="shared" si="124"/>
        <v/>
      </c>
      <c r="J1630" s="49" t="str">
        <f t="shared" si="124"/>
        <v/>
      </c>
      <c r="K1630" s="50" t="str">
        <f t="shared" si="124"/>
        <v/>
      </c>
      <c r="L1630" s="49" t="str">
        <f t="shared" si="121"/>
        <v/>
      </c>
      <c r="M1630" s="49" t="str">
        <f t="shared" si="121"/>
        <v/>
      </c>
      <c r="N1630" s="49" t="str">
        <f t="shared" si="121"/>
        <v/>
      </c>
      <c r="O1630" s="49" t="str">
        <f t="shared" si="122"/>
        <v/>
      </c>
      <c r="P1630" s="49" t="str">
        <f t="shared" si="123"/>
        <v/>
      </c>
      <c r="Q1630" s="49" t="str">
        <f t="shared" si="123"/>
        <v/>
      </c>
      <c r="R1630" s="50" t="str">
        <f t="shared" si="123"/>
        <v/>
      </c>
      <c r="S1630" s="10"/>
    </row>
    <row r="1631" spans="1:19" x14ac:dyDescent="0.25">
      <c r="A1631" s="10"/>
      <c r="B1631" s="4" t="str">
        <f>'CALC | Main Engine'!$B1631</f>
        <v/>
      </c>
      <c r="C1631" s="5" t="str">
        <f>'CALC | Main Engine'!$E1631</f>
        <v/>
      </c>
      <c r="D1631" s="27" t="str">
        <f>IF(ISBLANK('INPUT | Operations'!$C1636),"",'INPUT | Operations'!$C1635)</f>
        <v/>
      </c>
      <c r="E1631" s="32" t="str">
        <f>IF(ISBLANK('INPUT | Operations'!$C1636),"",'INPUT | Operations'!$C1636)</f>
        <v/>
      </c>
      <c r="F1631" s="123" t="str">
        <f t="shared" si="124"/>
        <v/>
      </c>
      <c r="G1631" s="49" t="str">
        <f t="shared" si="124"/>
        <v/>
      </c>
      <c r="H1631" s="49" t="str">
        <f t="shared" si="124"/>
        <v/>
      </c>
      <c r="I1631" s="49" t="str">
        <f t="shared" si="124"/>
        <v/>
      </c>
      <c r="J1631" s="49" t="str">
        <f t="shared" si="124"/>
        <v/>
      </c>
      <c r="K1631" s="50" t="str">
        <f t="shared" si="124"/>
        <v/>
      </c>
      <c r="L1631" s="49" t="str">
        <f t="shared" si="121"/>
        <v/>
      </c>
      <c r="M1631" s="49" t="str">
        <f t="shared" si="121"/>
        <v/>
      </c>
      <c r="N1631" s="49" t="str">
        <f t="shared" si="121"/>
        <v/>
      </c>
      <c r="O1631" s="49" t="str">
        <f t="shared" si="122"/>
        <v/>
      </c>
      <c r="P1631" s="49" t="str">
        <f t="shared" si="123"/>
        <v/>
      </c>
      <c r="Q1631" s="49" t="str">
        <f t="shared" si="123"/>
        <v/>
      </c>
      <c r="R1631" s="50" t="str">
        <f t="shared" si="123"/>
        <v/>
      </c>
      <c r="S1631" s="10"/>
    </row>
    <row r="1632" spans="1:19" x14ac:dyDescent="0.25">
      <c r="A1632" s="10"/>
      <c r="B1632" s="4" t="str">
        <f>'CALC | Main Engine'!$B1632</f>
        <v/>
      </c>
      <c r="C1632" s="5" t="str">
        <f>'CALC | Main Engine'!$E1632</f>
        <v/>
      </c>
      <c r="D1632" s="27" t="str">
        <f>IF(ISBLANK('INPUT | Operations'!$C1637),"",'INPUT | Operations'!$C1636)</f>
        <v/>
      </c>
      <c r="E1632" s="32" t="str">
        <f>IF(ISBLANK('INPUT | Operations'!$C1637),"",'INPUT | Operations'!$C1637)</f>
        <v/>
      </c>
      <c r="F1632" s="123" t="str">
        <f t="shared" si="124"/>
        <v/>
      </c>
      <c r="G1632" s="49" t="str">
        <f t="shared" si="124"/>
        <v/>
      </c>
      <c r="H1632" s="49" t="str">
        <f t="shared" si="124"/>
        <v/>
      </c>
      <c r="I1632" s="49" t="str">
        <f t="shared" si="124"/>
        <v/>
      </c>
      <c r="J1632" s="49" t="str">
        <f t="shared" si="124"/>
        <v/>
      </c>
      <c r="K1632" s="50" t="str">
        <f t="shared" si="124"/>
        <v/>
      </c>
      <c r="L1632" s="49" t="str">
        <f t="shared" si="121"/>
        <v/>
      </c>
      <c r="M1632" s="49" t="str">
        <f t="shared" si="121"/>
        <v/>
      </c>
      <c r="N1632" s="49" t="str">
        <f t="shared" si="121"/>
        <v/>
      </c>
      <c r="O1632" s="49" t="str">
        <f t="shared" si="122"/>
        <v/>
      </c>
      <c r="P1632" s="49" t="str">
        <f t="shared" si="123"/>
        <v/>
      </c>
      <c r="Q1632" s="49" t="str">
        <f t="shared" si="123"/>
        <v/>
      </c>
      <c r="R1632" s="50" t="str">
        <f t="shared" si="123"/>
        <v/>
      </c>
      <c r="S1632" s="10"/>
    </row>
    <row r="1633" spans="1:19" x14ac:dyDescent="0.25">
      <c r="A1633" s="10"/>
      <c r="B1633" s="4" t="str">
        <f>'CALC | Main Engine'!$B1633</f>
        <v/>
      </c>
      <c r="C1633" s="5" t="str">
        <f>'CALC | Main Engine'!$E1633</f>
        <v/>
      </c>
      <c r="D1633" s="27" t="str">
        <f>IF(ISBLANK('INPUT | Operations'!$C1638),"",'INPUT | Operations'!$C1637)</f>
        <v/>
      </c>
      <c r="E1633" s="32" t="str">
        <f>IF(ISBLANK('INPUT | Operations'!$C1638),"",'INPUT | Operations'!$C1638)</f>
        <v/>
      </c>
      <c r="F1633" s="123" t="str">
        <f t="shared" si="124"/>
        <v/>
      </c>
      <c r="G1633" s="49" t="str">
        <f t="shared" si="124"/>
        <v/>
      </c>
      <c r="H1633" s="49" t="str">
        <f t="shared" si="124"/>
        <v/>
      </c>
      <c r="I1633" s="49" t="str">
        <f t="shared" si="124"/>
        <v/>
      </c>
      <c r="J1633" s="49" t="str">
        <f t="shared" si="124"/>
        <v/>
      </c>
      <c r="K1633" s="50" t="str">
        <f t="shared" si="124"/>
        <v/>
      </c>
      <c r="L1633" s="49" t="str">
        <f t="shared" si="121"/>
        <v/>
      </c>
      <c r="M1633" s="49" t="str">
        <f t="shared" si="121"/>
        <v/>
      </c>
      <c r="N1633" s="49" t="str">
        <f t="shared" si="121"/>
        <v/>
      </c>
      <c r="O1633" s="49" t="str">
        <f t="shared" si="122"/>
        <v/>
      </c>
      <c r="P1633" s="49" t="str">
        <f t="shared" si="123"/>
        <v/>
      </c>
      <c r="Q1633" s="49" t="str">
        <f t="shared" si="123"/>
        <v/>
      </c>
      <c r="R1633" s="50" t="str">
        <f t="shared" si="123"/>
        <v/>
      </c>
      <c r="S1633" s="10"/>
    </row>
    <row r="1634" spans="1:19" x14ac:dyDescent="0.25">
      <c r="A1634" s="10"/>
      <c r="B1634" s="4" t="str">
        <f>'CALC | Main Engine'!$B1634</f>
        <v/>
      </c>
      <c r="C1634" s="5" t="str">
        <f>'CALC | Main Engine'!$E1634</f>
        <v/>
      </c>
      <c r="D1634" s="27" t="str">
        <f>IF(ISBLANK('INPUT | Operations'!$C1639),"",'INPUT | Operations'!$C1638)</f>
        <v/>
      </c>
      <c r="E1634" s="32" t="str">
        <f>IF(ISBLANK('INPUT | Operations'!$C1639),"",'INPUT | Operations'!$C1639)</f>
        <v/>
      </c>
      <c r="F1634" s="123" t="str">
        <f t="shared" si="124"/>
        <v/>
      </c>
      <c r="G1634" s="49" t="str">
        <f t="shared" si="124"/>
        <v/>
      </c>
      <c r="H1634" s="49" t="str">
        <f t="shared" si="124"/>
        <v/>
      </c>
      <c r="I1634" s="49" t="str">
        <f t="shared" si="124"/>
        <v/>
      </c>
      <c r="J1634" s="49" t="str">
        <f t="shared" si="124"/>
        <v/>
      </c>
      <c r="K1634" s="50" t="str">
        <f t="shared" si="124"/>
        <v/>
      </c>
      <c r="L1634" s="49" t="str">
        <f t="shared" si="121"/>
        <v/>
      </c>
      <c r="M1634" s="49" t="str">
        <f t="shared" si="121"/>
        <v/>
      </c>
      <c r="N1634" s="49" t="str">
        <f t="shared" si="121"/>
        <v/>
      </c>
      <c r="O1634" s="49" t="str">
        <f t="shared" si="122"/>
        <v/>
      </c>
      <c r="P1634" s="49" t="str">
        <f t="shared" si="123"/>
        <v/>
      </c>
      <c r="Q1634" s="49" t="str">
        <f t="shared" si="123"/>
        <v/>
      </c>
      <c r="R1634" s="50" t="str">
        <f t="shared" si="123"/>
        <v/>
      </c>
      <c r="S1634" s="10"/>
    </row>
    <row r="1635" spans="1:19" x14ac:dyDescent="0.25">
      <c r="A1635" s="10"/>
      <c r="B1635" s="4" t="str">
        <f>'CALC | Main Engine'!$B1635</f>
        <v/>
      </c>
      <c r="C1635" s="5" t="str">
        <f>'CALC | Main Engine'!$E1635</f>
        <v/>
      </c>
      <c r="D1635" s="27" t="str">
        <f>IF(ISBLANK('INPUT | Operations'!$C1640),"",'INPUT | Operations'!$C1639)</f>
        <v/>
      </c>
      <c r="E1635" s="32" t="str">
        <f>IF(ISBLANK('INPUT | Operations'!$C1640),"",'INPUT | Operations'!$C1640)</f>
        <v/>
      </c>
      <c r="F1635" s="123" t="str">
        <f t="shared" si="124"/>
        <v/>
      </c>
      <c r="G1635" s="49" t="str">
        <f t="shared" si="124"/>
        <v/>
      </c>
      <c r="H1635" s="49" t="str">
        <f t="shared" si="124"/>
        <v/>
      </c>
      <c r="I1635" s="49" t="str">
        <f t="shared" si="124"/>
        <v/>
      </c>
      <c r="J1635" s="49" t="str">
        <f t="shared" si="124"/>
        <v/>
      </c>
      <c r="K1635" s="50" t="str">
        <f t="shared" si="124"/>
        <v/>
      </c>
      <c r="L1635" s="49" t="str">
        <f t="shared" si="121"/>
        <v/>
      </c>
      <c r="M1635" s="49" t="str">
        <f t="shared" si="121"/>
        <v/>
      </c>
      <c r="N1635" s="49" t="str">
        <f t="shared" si="121"/>
        <v/>
      </c>
      <c r="O1635" s="49" t="str">
        <f t="shared" si="122"/>
        <v/>
      </c>
      <c r="P1635" s="49" t="str">
        <f t="shared" si="123"/>
        <v/>
      </c>
      <c r="Q1635" s="49" t="str">
        <f t="shared" si="123"/>
        <v/>
      </c>
      <c r="R1635" s="50" t="str">
        <f t="shared" si="123"/>
        <v/>
      </c>
      <c r="S1635" s="10"/>
    </row>
    <row r="1636" spans="1:19" x14ac:dyDescent="0.25">
      <c r="A1636" s="10"/>
      <c r="B1636" s="4" t="str">
        <f>'CALC | Main Engine'!$B1636</f>
        <v/>
      </c>
      <c r="C1636" s="5" t="str">
        <f>'CALC | Main Engine'!$E1636</f>
        <v/>
      </c>
      <c r="D1636" s="27" t="str">
        <f>IF(ISBLANK('INPUT | Operations'!$C1641),"",'INPUT | Operations'!$C1640)</f>
        <v/>
      </c>
      <c r="E1636" s="32" t="str">
        <f>IF(ISBLANK('INPUT | Operations'!$C1641),"",'INPUT | Operations'!$C1641)</f>
        <v/>
      </c>
      <c r="F1636" s="123" t="str">
        <f t="shared" si="124"/>
        <v/>
      </c>
      <c r="G1636" s="49" t="str">
        <f t="shared" si="124"/>
        <v/>
      </c>
      <c r="H1636" s="49" t="str">
        <f t="shared" si="124"/>
        <v/>
      </c>
      <c r="I1636" s="49" t="str">
        <f t="shared" si="124"/>
        <v/>
      </c>
      <c r="J1636" s="49" t="str">
        <f t="shared" si="124"/>
        <v/>
      </c>
      <c r="K1636" s="50" t="str">
        <f t="shared" si="124"/>
        <v/>
      </c>
      <c r="L1636" s="49" t="str">
        <f t="shared" si="121"/>
        <v/>
      </c>
      <c r="M1636" s="49" t="str">
        <f t="shared" si="121"/>
        <v/>
      </c>
      <c r="N1636" s="49" t="str">
        <f t="shared" si="121"/>
        <v/>
      </c>
      <c r="O1636" s="49" t="str">
        <f t="shared" si="122"/>
        <v/>
      </c>
      <c r="P1636" s="49" t="str">
        <f t="shared" si="123"/>
        <v/>
      </c>
      <c r="Q1636" s="49" t="str">
        <f t="shared" si="123"/>
        <v/>
      </c>
      <c r="R1636" s="50" t="str">
        <f t="shared" si="123"/>
        <v/>
      </c>
      <c r="S1636" s="10"/>
    </row>
    <row r="1637" spans="1:19" x14ac:dyDescent="0.25">
      <c r="A1637" s="10"/>
      <c r="B1637" s="4" t="str">
        <f>'CALC | Main Engine'!$B1637</f>
        <v/>
      </c>
      <c r="C1637" s="5" t="str">
        <f>'CALC | Main Engine'!$E1637</f>
        <v/>
      </c>
      <c r="D1637" s="27" t="str">
        <f>IF(ISBLANK('INPUT | Operations'!$C1642),"",'INPUT | Operations'!$C1641)</f>
        <v/>
      </c>
      <c r="E1637" s="32" t="str">
        <f>IF(ISBLANK('INPUT | Operations'!$C1642),"",'INPUT | Operations'!$C1642)</f>
        <v/>
      </c>
      <c r="F1637" s="123" t="str">
        <f t="shared" si="124"/>
        <v/>
      </c>
      <c r="G1637" s="49" t="str">
        <f t="shared" si="124"/>
        <v/>
      </c>
      <c r="H1637" s="49" t="str">
        <f t="shared" si="124"/>
        <v/>
      </c>
      <c r="I1637" s="49" t="str">
        <f t="shared" si="124"/>
        <v/>
      </c>
      <c r="J1637" s="49" t="str">
        <f t="shared" si="124"/>
        <v/>
      </c>
      <c r="K1637" s="50" t="str">
        <f t="shared" si="124"/>
        <v/>
      </c>
      <c r="L1637" s="49" t="str">
        <f t="shared" si="121"/>
        <v/>
      </c>
      <c r="M1637" s="49" t="str">
        <f t="shared" si="121"/>
        <v/>
      </c>
      <c r="N1637" s="49" t="str">
        <f t="shared" si="121"/>
        <v/>
      </c>
      <c r="O1637" s="49" t="str">
        <f t="shared" si="122"/>
        <v/>
      </c>
      <c r="P1637" s="49" t="str">
        <f t="shared" si="123"/>
        <v/>
      </c>
      <c r="Q1637" s="49" t="str">
        <f t="shared" si="123"/>
        <v/>
      </c>
      <c r="R1637" s="50" t="str">
        <f t="shared" si="123"/>
        <v/>
      </c>
      <c r="S1637" s="10"/>
    </row>
    <row r="1638" spans="1:19" x14ac:dyDescent="0.25">
      <c r="A1638" s="10"/>
      <c r="B1638" s="4" t="str">
        <f>'CALC | Main Engine'!$B1638</f>
        <v/>
      </c>
      <c r="C1638" s="5" t="str">
        <f>'CALC | Main Engine'!$E1638</f>
        <v/>
      </c>
      <c r="D1638" s="27" t="str">
        <f>IF(ISBLANK('INPUT | Operations'!$C1643),"",'INPUT | Operations'!$C1642)</f>
        <v/>
      </c>
      <c r="E1638" s="32" t="str">
        <f>IF(ISBLANK('INPUT | Operations'!$C1643),"",'INPUT | Operations'!$C1643)</f>
        <v/>
      </c>
      <c r="F1638" s="123" t="str">
        <f t="shared" si="124"/>
        <v/>
      </c>
      <c r="G1638" s="49" t="str">
        <f t="shared" si="124"/>
        <v/>
      </c>
      <c r="H1638" s="49" t="str">
        <f t="shared" si="124"/>
        <v/>
      </c>
      <c r="I1638" s="49" t="str">
        <f t="shared" si="124"/>
        <v/>
      </c>
      <c r="J1638" s="49" t="str">
        <f t="shared" si="124"/>
        <v/>
      </c>
      <c r="K1638" s="50" t="str">
        <f t="shared" si="124"/>
        <v/>
      </c>
      <c r="L1638" s="49" t="str">
        <f t="shared" si="121"/>
        <v/>
      </c>
      <c r="M1638" s="49" t="str">
        <f t="shared" si="121"/>
        <v/>
      </c>
      <c r="N1638" s="49" t="str">
        <f t="shared" si="121"/>
        <v/>
      </c>
      <c r="O1638" s="49" t="str">
        <f t="shared" si="122"/>
        <v/>
      </c>
      <c r="P1638" s="49" t="str">
        <f t="shared" si="123"/>
        <v/>
      </c>
      <c r="Q1638" s="49" t="str">
        <f t="shared" si="123"/>
        <v/>
      </c>
      <c r="R1638" s="50" t="str">
        <f t="shared" si="123"/>
        <v/>
      </c>
      <c r="S1638" s="10"/>
    </row>
    <row r="1639" spans="1:19" x14ac:dyDescent="0.25">
      <c r="A1639" s="10"/>
      <c r="B1639" s="4" t="str">
        <f>'CALC | Main Engine'!$B1639</f>
        <v/>
      </c>
      <c r="C1639" s="5" t="str">
        <f>'CALC | Main Engine'!$E1639</f>
        <v/>
      </c>
      <c r="D1639" s="27" t="str">
        <f>IF(ISBLANK('INPUT | Operations'!$C1644),"",'INPUT | Operations'!$C1643)</f>
        <v/>
      </c>
      <c r="E1639" s="32" t="str">
        <f>IF(ISBLANK('INPUT | Operations'!$C1644),"",'INPUT | Operations'!$C1644)</f>
        <v/>
      </c>
      <c r="F1639" s="123" t="str">
        <f t="shared" si="124"/>
        <v/>
      </c>
      <c r="G1639" s="49" t="str">
        <f t="shared" si="124"/>
        <v/>
      </c>
      <c r="H1639" s="49" t="str">
        <f t="shared" si="124"/>
        <v/>
      </c>
      <c r="I1639" s="49" t="str">
        <f t="shared" si="124"/>
        <v/>
      </c>
      <c r="J1639" s="49" t="str">
        <f t="shared" si="124"/>
        <v/>
      </c>
      <c r="K1639" s="50" t="str">
        <f t="shared" si="124"/>
        <v/>
      </c>
      <c r="L1639" s="49" t="str">
        <f t="shared" si="121"/>
        <v/>
      </c>
      <c r="M1639" s="49" t="str">
        <f t="shared" si="121"/>
        <v/>
      </c>
      <c r="N1639" s="49" t="str">
        <f t="shared" si="121"/>
        <v/>
      </c>
      <c r="O1639" s="49" t="str">
        <f t="shared" si="122"/>
        <v/>
      </c>
      <c r="P1639" s="49" t="str">
        <f t="shared" si="123"/>
        <v/>
      </c>
      <c r="Q1639" s="49" t="str">
        <f t="shared" si="123"/>
        <v/>
      </c>
      <c r="R1639" s="50" t="str">
        <f t="shared" si="123"/>
        <v/>
      </c>
      <c r="S1639" s="10"/>
    </row>
    <row r="1640" spans="1:19" x14ac:dyDescent="0.25">
      <c r="A1640" s="10"/>
      <c r="B1640" s="4" t="str">
        <f>'CALC | Main Engine'!$B1640</f>
        <v/>
      </c>
      <c r="C1640" s="5" t="str">
        <f>'CALC | Main Engine'!$E1640</f>
        <v/>
      </c>
      <c r="D1640" s="27" t="str">
        <f>IF(ISBLANK('INPUT | Operations'!$C1645),"",'INPUT | Operations'!$C1644)</f>
        <v/>
      </c>
      <c r="E1640" s="32" t="str">
        <f>IF(ISBLANK('INPUT | Operations'!$C1645),"",'INPUT | Operations'!$C1645)</f>
        <v/>
      </c>
      <c r="F1640" s="123" t="str">
        <f t="shared" si="124"/>
        <v/>
      </c>
      <c r="G1640" s="49" t="str">
        <f t="shared" si="124"/>
        <v/>
      </c>
      <c r="H1640" s="49" t="str">
        <f t="shared" si="124"/>
        <v/>
      </c>
      <c r="I1640" s="49" t="str">
        <f t="shared" si="124"/>
        <v/>
      </c>
      <c r="J1640" s="49" t="str">
        <f t="shared" si="124"/>
        <v/>
      </c>
      <c r="K1640" s="50" t="str">
        <f t="shared" si="124"/>
        <v/>
      </c>
      <c r="L1640" s="49" t="str">
        <f t="shared" si="121"/>
        <v/>
      </c>
      <c r="M1640" s="49" t="str">
        <f t="shared" si="121"/>
        <v/>
      </c>
      <c r="N1640" s="49" t="str">
        <f t="shared" si="121"/>
        <v/>
      </c>
      <c r="O1640" s="49" t="str">
        <f t="shared" si="122"/>
        <v/>
      </c>
      <c r="P1640" s="49" t="str">
        <f t="shared" si="123"/>
        <v/>
      </c>
      <c r="Q1640" s="49" t="str">
        <f t="shared" si="123"/>
        <v/>
      </c>
      <c r="R1640" s="50" t="str">
        <f t="shared" si="123"/>
        <v/>
      </c>
      <c r="S1640" s="10"/>
    </row>
    <row r="1641" spans="1:19" x14ac:dyDescent="0.25">
      <c r="A1641" s="10"/>
      <c r="B1641" s="4" t="str">
        <f>'CALC | Main Engine'!$B1641</f>
        <v/>
      </c>
      <c r="C1641" s="5" t="str">
        <f>'CALC | Main Engine'!$E1641</f>
        <v/>
      </c>
      <c r="D1641" s="27" t="str">
        <f>IF(ISBLANK('INPUT | Operations'!$C1646),"",'INPUT | Operations'!$C1645)</f>
        <v/>
      </c>
      <c r="E1641" s="32" t="str">
        <f>IF(ISBLANK('INPUT | Operations'!$C1646),"",'INPUT | Operations'!$C1646)</f>
        <v/>
      </c>
      <c r="F1641" s="123" t="str">
        <f t="shared" si="124"/>
        <v/>
      </c>
      <c r="G1641" s="49" t="str">
        <f t="shared" si="124"/>
        <v/>
      </c>
      <c r="H1641" s="49" t="str">
        <f t="shared" si="124"/>
        <v/>
      </c>
      <c r="I1641" s="49" t="str">
        <f t="shared" si="124"/>
        <v/>
      </c>
      <c r="J1641" s="49" t="str">
        <f t="shared" si="124"/>
        <v/>
      </c>
      <c r="K1641" s="50" t="str">
        <f t="shared" si="124"/>
        <v/>
      </c>
      <c r="L1641" s="49" t="str">
        <f t="shared" si="121"/>
        <v/>
      </c>
      <c r="M1641" s="49" t="str">
        <f t="shared" si="121"/>
        <v/>
      </c>
      <c r="N1641" s="49" t="str">
        <f t="shared" si="121"/>
        <v/>
      </c>
      <c r="O1641" s="49" t="str">
        <f t="shared" si="122"/>
        <v/>
      </c>
      <c r="P1641" s="49" t="str">
        <f t="shared" si="123"/>
        <v/>
      </c>
      <c r="Q1641" s="49" t="str">
        <f t="shared" si="123"/>
        <v/>
      </c>
      <c r="R1641" s="50" t="str">
        <f t="shared" si="123"/>
        <v/>
      </c>
      <c r="S1641" s="10"/>
    </row>
    <row r="1642" spans="1:19" x14ac:dyDescent="0.25">
      <c r="A1642" s="10"/>
      <c r="B1642" s="4" t="str">
        <f>'CALC | Main Engine'!$B1642</f>
        <v/>
      </c>
      <c r="C1642" s="5" t="str">
        <f>'CALC | Main Engine'!$E1642</f>
        <v/>
      </c>
      <c r="D1642" s="27" t="str">
        <f>IF(ISBLANK('INPUT | Operations'!$C1647),"",'INPUT | Operations'!$C1646)</f>
        <v/>
      </c>
      <c r="E1642" s="32" t="str">
        <f>IF(ISBLANK('INPUT | Operations'!$C1647),"",'INPUT | Operations'!$C1647)</f>
        <v/>
      </c>
      <c r="F1642" s="123" t="str">
        <f t="shared" si="124"/>
        <v/>
      </c>
      <c r="G1642" s="49" t="str">
        <f t="shared" si="124"/>
        <v/>
      </c>
      <c r="H1642" s="49" t="str">
        <f t="shared" si="124"/>
        <v/>
      </c>
      <c r="I1642" s="49" t="str">
        <f t="shared" si="124"/>
        <v/>
      </c>
      <c r="J1642" s="49" t="str">
        <f t="shared" si="124"/>
        <v/>
      </c>
      <c r="K1642" s="50" t="str">
        <f t="shared" si="124"/>
        <v/>
      </c>
      <c r="L1642" s="49" t="str">
        <f t="shared" si="121"/>
        <v/>
      </c>
      <c r="M1642" s="49" t="str">
        <f t="shared" si="121"/>
        <v/>
      </c>
      <c r="N1642" s="49" t="str">
        <f t="shared" si="121"/>
        <v/>
      </c>
      <c r="O1642" s="49" t="str">
        <f t="shared" si="122"/>
        <v/>
      </c>
      <c r="P1642" s="49" t="str">
        <f t="shared" si="123"/>
        <v/>
      </c>
      <c r="Q1642" s="49" t="str">
        <f t="shared" si="123"/>
        <v/>
      </c>
      <c r="R1642" s="50" t="str">
        <f t="shared" si="123"/>
        <v/>
      </c>
      <c r="S1642" s="10"/>
    </row>
    <row r="1643" spans="1:19" x14ac:dyDescent="0.25">
      <c r="A1643" s="10"/>
      <c r="B1643" s="4" t="str">
        <f>'CALC | Main Engine'!$B1643</f>
        <v/>
      </c>
      <c r="C1643" s="5" t="str">
        <f>'CALC | Main Engine'!$E1643</f>
        <v/>
      </c>
      <c r="D1643" s="27" t="str">
        <f>IF(ISBLANK('INPUT | Operations'!$C1648),"",'INPUT | Operations'!$C1647)</f>
        <v/>
      </c>
      <c r="E1643" s="32" t="str">
        <f>IF(ISBLANK('INPUT | Operations'!$C1648),"",'INPUT | Operations'!$C1648)</f>
        <v/>
      </c>
      <c r="F1643" s="123" t="str">
        <f t="shared" si="124"/>
        <v/>
      </c>
      <c r="G1643" s="49" t="str">
        <f t="shared" si="124"/>
        <v/>
      </c>
      <c r="H1643" s="49" t="str">
        <f t="shared" si="124"/>
        <v/>
      </c>
      <c r="I1643" s="49" t="str">
        <f t="shared" si="124"/>
        <v/>
      </c>
      <c r="J1643" s="49" t="str">
        <f t="shared" si="124"/>
        <v/>
      </c>
      <c r="K1643" s="50" t="str">
        <f t="shared" si="124"/>
        <v/>
      </c>
      <c r="L1643" s="49" t="str">
        <f t="shared" si="121"/>
        <v/>
      </c>
      <c r="M1643" s="49" t="str">
        <f t="shared" si="121"/>
        <v/>
      </c>
      <c r="N1643" s="49" t="str">
        <f t="shared" si="121"/>
        <v/>
      </c>
      <c r="O1643" s="49" t="str">
        <f t="shared" si="122"/>
        <v/>
      </c>
      <c r="P1643" s="49" t="str">
        <f t="shared" si="123"/>
        <v/>
      </c>
      <c r="Q1643" s="49" t="str">
        <f t="shared" si="123"/>
        <v/>
      </c>
      <c r="R1643" s="50" t="str">
        <f t="shared" si="123"/>
        <v/>
      </c>
      <c r="S1643" s="10"/>
    </row>
    <row r="1644" spans="1:19" x14ac:dyDescent="0.25">
      <c r="A1644" s="10"/>
      <c r="B1644" s="4" t="str">
        <f>'CALC | Main Engine'!$B1644</f>
        <v/>
      </c>
      <c r="C1644" s="5" t="str">
        <f>'CALC | Main Engine'!$E1644</f>
        <v/>
      </c>
      <c r="D1644" s="27" t="str">
        <f>IF(ISBLANK('INPUT | Operations'!$C1649),"",'INPUT | Operations'!$C1648)</f>
        <v/>
      </c>
      <c r="E1644" s="32" t="str">
        <f>IF(ISBLANK('INPUT | Operations'!$C1649),"",'INPUT | Operations'!$C1649)</f>
        <v/>
      </c>
      <c r="F1644" s="123" t="str">
        <f t="shared" si="124"/>
        <v/>
      </c>
      <c r="G1644" s="49" t="str">
        <f t="shared" si="124"/>
        <v/>
      </c>
      <c r="H1644" s="49" t="str">
        <f t="shared" si="124"/>
        <v/>
      </c>
      <c r="I1644" s="49" t="str">
        <f t="shared" si="124"/>
        <v/>
      </c>
      <c r="J1644" s="49" t="str">
        <f t="shared" si="124"/>
        <v/>
      </c>
      <c r="K1644" s="50" t="str">
        <f t="shared" si="124"/>
        <v/>
      </c>
      <c r="L1644" s="49" t="str">
        <f t="shared" si="121"/>
        <v/>
      </c>
      <c r="M1644" s="49" t="str">
        <f t="shared" si="121"/>
        <v/>
      </c>
      <c r="N1644" s="49" t="str">
        <f t="shared" si="121"/>
        <v/>
      </c>
      <c r="O1644" s="49" t="str">
        <f t="shared" si="122"/>
        <v/>
      </c>
      <c r="P1644" s="49" t="str">
        <f t="shared" si="123"/>
        <v/>
      </c>
      <c r="Q1644" s="49" t="str">
        <f t="shared" si="123"/>
        <v/>
      </c>
      <c r="R1644" s="50" t="str">
        <f t="shared" si="123"/>
        <v/>
      </c>
      <c r="S1644" s="10"/>
    </row>
    <row r="1645" spans="1:19" x14ac:dyDescent="0.25">
      <c r="A1645" s="10"/>
      <c r="B1645" s="4" t="str">
        <f>'CALC | Main Engine'!$B1645</f>
        <v/>
      </c>
      <c r="C1645" s="5" t="str">
        <f>'CALC | Main Engine'!$E1645</f>
        <v/>
      </c>
      <c r="D1645" s="27" t="str">
        <f>IF(ISBLANK('INPUT | Operations'!$C1650),"",'INPUT | Operations'!$C1649)</f>
        <v/>
      </c>
      <c r="E1645" s="32" t="str">
        <f>IF(ISBLANK('INPUT | Operations'!$C1650),"",'INPUT | Operations'!$C1650)</f>
        <v/>
      </c>
      <c r="F1645" s="123" t="str">
        <f t="shared" si="124"/>
        <v/>
      </c>
      <c r="G1645" s="49" t="str">
        <f t="shared" si="124"/>
        <v/>
      </c>
      <c r="H1645" s="49" t="str">
        <f t="shared" si="124"/>
        <v/>
      </c>
      <c r="I1645" s="49" t="str">
        <f t="shared" si="124"/>
        <v/>
      </c>
      <c r="J1645" s="49" t="str">
        <f t="shared" si="124"/>
        <v/>
      </c>
      <c r="K1645" s="50" t="str">
        <f t="shared" si="124"/>
        <v/>
      </c>
      <c r="L1645" s="49" t="str">
        <f t="shared" si="121"/>
        <v/>
      </c>
      <c r="M1645" s="49" t="str">
        <f t="shared" si="121"/>
        <v/>
      </c>
      <c r="N1645" s="49" t="str">
        <f t="shared" si="121"/>
        <v/>
      </c>
      <c r="O1645" s="49" t="str">
        <f t="shared" si="122"/>
        <v/>
      </c>
      <c r="P1645" s="49" t="str">
        <f t="shared" si="123"/>
        <v/>
      </c>
      <c r="Q1645" s="49" t="str">
        <f t="shared" si="123"/>
        <v/>
      </c>
      <c r="R1645" s="50" t="str">
        <f t="shared" si="123"/>
        <v/>
      </c>
      <c r="S1645" s="10"/>
    </row>
    <row r="1646" spans="1:19" x14ac:dyDescent="0.25">
      <c r="A1646" s="10"/>
      <c r="B1646" s="4" t="str">
        <f>'CALC | Main Engine'!$B1646</f>
        <v/>
      </c>
      <c r="C1646" s="5" t="str">
        <f>'CALC | Main Engine'!$E1646</f>
        <v/>
      </c>
      <c r="D1646" s="27" t="str">
        <f>IF(ISBLANK('INPUT | Operations'!$C1651),"",'INPUT | Operations'!$C1650)</f>
        <v/>
      </c>
      <c r="E1646" s="32" t="str">
        <f>IF(ISBLANK('INPUT | Operations'!$C1651),"",'INPUT | Operations'!$C1651)</f>
        <v/>
      </c>
      <c r="F1646" s="123" t="str">
        <f t="shared" si="124"/>
        <v/>
      </c>
      <c r="G1646" s="49" t="str">
        <f t="shared" si="124"/>
        <v/>
      </c>
      <c r="H1646" s="49" t="str">
        <f t="shared" si="124"/>
        <v/>
      </c>
      <c r="I1646" s="49" t="str">
        <f t="shared" si="124"/>
        <v/>
      </c>
      <c r="J1646" s="49" t="str">
        <f t="shared" si="124"/>
        <v/>
      </c>
      <c r="K1646" s="50" t="str">
        <f t="shared" si="124"/>
        <v/>
      </c>
      <c r="L1646" s="49" t="str">
        <f t="shared" si="121"/>
        <v/>
      </c>
      <c r="M1646" s="49" t="str">
        <f t="shared" si="121"/>
        <v/>
      </c>
      <c r="N1646" s="49" t="str">
        <f t="shared" si="121"/>
        <v/>
      </c>
      <c r="O1646" s="49" t="str">
        <f t="shared" si="122"/>
        <v/>
      </c>
      <c r="P1646" s="49" t="str">
        <f t="shared" si="123"/>
        <v/>
      </c>
      <c r="Q1646" s="49" t="str">
        <f t="shared" si="123"/>
        <v/>
      </c>
      <c r="R1646" s="50" t="str">
        <f t="shared" si="123"/>
        <v/>
      </c>
      <c r="S1646" s="10"/>
    </row>
    <row r="1647" spans="1:19" x14ac:dyDescent="0.25">
      <c r="A1647" s="10"/>
      <c r="B1647" s="4" t="str">
        <f>'CALC | Main Engine'!$B1647</f>
        <v/>
      </c>
      <c r="C1647" s="5" t="str">
        <f>'CALC | Main Engine'!$E1647</f>
        <v/>
      </c>
      <c r="D1647" s="27" t="str">
        <f>IF(ISBLANK('INPUT | Operations'!$C1652),"",'INPUT | Operations'!$C1651)</f>
        <v/>
      </c>
      <c r="E1647" s="32" t="str">
        <f>IF(ISBLANK('INPUT | Operations'!$C1652),"",'INPUT | Operations'!$C1652)</f>
        <v/>
      </c>
      <c r="F1647" s="123" t="str">
        <f t="shared" si="124"/>
        <v/>
      </c>
      <c r="G1647" s="49" t="str">
        <f t="shared" si="124"/>
        <v/>
      </c>
      <c r="H1647" s="49" t="str">
        <f t="shared" si="124"/>
        <v/>
      </c>
      <c r="I1647" s="49" t="str">
        <f t="shared" si="124"/>
        <v/>
      </c>
      <c r="J1647" s="49" t="str">
        <f t="shared" si="124"/>
        <v/>
      </c>
      <c r="K1647" s="50" t="str">
        <f t="shared" si="124"/>
        <v/>
      </c>
      <c r="L1647" s="49" t="str">
        <f t="shared" si="121"/>
        <v/>
      </c>
      <c r="M1647" s="49" t="str">
        <f t="shared" si="121"/>
        <v/>
      </c>
      <c r="N1647" s="49" t="str">
        <f t="shared" si="121"/>
        <v/>
      </c>
      <c r="O1647" s="49" t="str">
        <f t="shared" si="122"/>
        <v/>
      </c>
      <c r="P1647" s="49" t="str">
        <f t="shared" si="123"/>
        <v/>
      </c>
      <c r="Q1647" s="49" t="str">
        <f t="shared" si="123"/>
        <v/>
      </c>
      <c r="R1647" s="50" t="str">
        <f t="shared" si="123"/>
        <v/>
      </c>
      <c r="S1647" s="10"/>
    </row>
    <row r="1648" spans="1:19" x14ac:dyDescent="0.25">
      <c r="A1648" s="10"/>
      <c r="B1648" s="4" t="str">
        <f>'CALC | Main Engine'!$B1648</f>
        <v/>
      </c>
      <c r="C1648" s="5" t="str">
        <f>'CALC | Main Engine'!$E1648</f>
        <v/>
      </c>
      <c r="D1648" s="27" t="str">
        <f>IF(ISBLANK('INPUT | Operations'!$C1653),"",'INPUT | Operations'!$C1652)</f>
        <v/>
      </c>
      <c r="E1648" s="32" t="str">
        <f>IF(ISBLANK('INPUT | Operations'!$C1653),"",'INPUT | Operations'!$C1653)</f>
        <v/>
      </c>
      <c r="F1648" s="123" t="str">
        <f t="shared" si="124"/>
        <v/>
      </c>
      <c r="G1648" s="49" t="str">
        <f t="shared" si="124"/>
        <v/>
      </c>
      <c r="H1648" s="49" t="str">
        <f t="shared" si="124"/>
        <v/>
      </c>
      <c r="I1648" s="49" t="str">
        <f t="shared" si="124"/>
        <v/>
      </c>
      <c r="J1648" s="49" t="str">
        <f t="shared" si="124"/>
        <v/>
      </c>
      <c r="K1648" s="50" t="str">
        <f t="shared" si="124"/>
        <v/>
      </c>
      <c r="L1648" s="49" t="str">
        <f t="shared" si="121"/>
        <v/>
      </c>
      <c r="M1648" s="49" t="str">
        <f t="shared" si="121"/>
        <v/>
      </c>
      <c r="N1648" s="49" t="str">
        <f t="shared" si="121"/>
        <v/>
      </c>
      <c r="O1648" s="49" t="str">
        <f t="shared" si="122"/>
        <v/>
      </c>
      <c r="P1648" s="49" t="str">
        <f t="shared" si="123"/>
        <v/>
      </c>
      <c r="Q1648" s="49" t="str">
        <f t="shared" si="123"/>
        <v/>
      </c>
      <c r="R1648" s="50" t="str">
        <f t="shared" si="123"/>
        <v/>
      </c>
      <c r="S1648" s="10"/>
    </row>
    <row r="1649" spans="1:19" x14ac:dyDescent="0.25">
      <c r="A1649" s="10"/>
      <c r="B1649" s="4" t="str">
        <f>'CALC | Main Engine'!$B1649</f>
        <v/>
      </c>
      <c r="C1649" s="5" t="str">
        <f>'CALC | Main Engine'!$E1649</f>
        <v/>
      </c>
      <c r="D1649" s="27" t="str">
        <f>IF(ISBLANK('INPUT | Operations'!$C1654),"",'INPUT | Operations'!$C1653)</f>
        <v/>
      </c>
      <c r="E1649" s="32" t="str">
        <f>IF(ISBLANK('INPUT | Operations'!$C1654),"",'INPUT | Operations'!$C1654)</f>
        <v/>
      </c>
      <c r="F1649" s="123" t="str">
        <f t="shared" si="124"/>
        <v/>
      </c>
      <c r="G1649" s="49" t="str">
        <f t="shared" si="124"/>
        <v/>
      </c>
      <c r="H1649" s="49" t="str">
        <f t="shared" si="124"/>
        <v/>
      </c>
      <c r="I1649" s="49" t="str">
        <f t="shared" si="124"/>
        <v/>
      </c>
      <c r="J1649" s="49" t="str">
        <f t="shared" si="124"/>
        <v/>
      </c>
      <c r="K1649" s="50" t="str">
        <f t="shared" si="124"/>
        <v/>
      </c>
      <c r="L1649" s="49" t="str">
        <f t="shared" si="121"/>
        <v/>
      </c>
      <c r="M1649" s="49" t="str">
        <f t="shared" si="121"/>
        <v/>
      </c>
      <c r="N1649" s="49" t="str">
        <f t="shared" si="121"/>
        <v/>
      </c>
      <c r="O1649" s="49" t="str">
        <f t="shared" si="122"/>
        <v/>
      </c>
      <c r="P1649" s="49" t="str">
        <f t="shared" si="123"/>
        <v/>
      </c>
      <c r="Q1649" s="49" t="str">
        <f t="shared" si="123"/>
        <v/>
      </c>
      <c r="R1649" s="50" t="str">
        <f t="shared" si="123"/>
        <v/>
      </c>
      <c r="S1649" s="10"/>
    </row>
    <row r="1650" spans="1:19" x14ac:dyDescent="0.25">
      <c r="A1650" s="10"/>
      <c r="B1650" s="4" t="str">
        <f>'CALC | Main Engine'!$B1650</f>
        <v/>
      </c>
      <c r="C1650" s="5" t="str">
        <f>'CALC | Main Engine'!$E1650</f>
        <v/>
      </c>
      <c r="D1650" s="27" t="str">
        <f>IF(ISBLANK('INPUT | Operations'!$C1655),"",'INPUT | Operations'!$C1654)</f>
        <v/>
      </c>
      <c r="E1650" s="32" t="str">
        <f>IF(ISBLANK('INPUT | Operations'!$C1655),"",'INPUT | Operations'!$C1655)</f>
        <v/>
      </c>
      <c r="F1650" s="123" t="str">
        <f t="shared" si="124"/>
        <v/>
      </c>
      <c r="G1650" s="49" t="str">
        <f t="shared" si="124"/>
        <v/>
      </c>
      <c r="H1650" s="49" t="str">
        <f t="shared" si="124"/>
        <v/>
      </c>
      <c r="I1650" s="49" t="str">
        <f t="shared" si="124"/>
        <v/>
      </c>
      <c r="J1650" s="49" t="str">
        <f t="shared" si="124"/>
        <v/>
      </c>
      <c r="K1650" s="50" t="str">
        <f t="shared" si="124"/>
        <v/>
      </c>
      <c r="L1650" s="49" t="str">
        <f t="shared" si="121"/>
        <v/>
      </c>
      <c r="M1650" s="49" t="str">
        <f t="shared" si="121"/>
        <v/>
      </c>
      <c r="N1650" s="49" t="str">
        <f t="shared" si="121"/>
        <v/>
      </c>
      <c r="O1650" s="49" t="str">
        <f t="shared" si="122"/>
        <v/>
      </c>
      <c r="P1650" s="49" t="str">
        <f t="shared" si="123"/>
        <v/>
      </c>
      <c r="Q1650" s="49" t="str">
        <f t="shared" si="123"/>
        <v/>
      </c>
      <c r="R1650" s="50" t="str">
        <f t="shared" si="123"/>
        <v/>
      </c>
      <c r="S1650" s="10"/>
    </row>
    <row r="1651" spans="1:19" x14ac:dyDescent="0.25">
      <c r="A1651" s="10"/>
      <c r="B1651" s="4" t="str">
        <f>'CALC | Main Engine'!$B1651</f>
        <v/>
      </c>
      <c r="C1651" s="5" t="str">
        <f>'CALC | Main Engine'!$E1651</f>
        <v/>
      </c>
      <c r="D1651" s="27" t="str">
        <f>IF(ISBLANK('INPUT | Operations'!$C1656),"",'INPUT | Operations'!$C1655)</f>
        <v/>
      </c>
      <c r="E1651" s="32" t="str">
        <f>IF(ISBLANK('INPUT | Operations'!$C1656),"",'INPUT | Operations'!$C1656)</f>
        <v/>
      </c>
      <c r="F1651" s="123" t="str">
        <f t="shared" si="124"/>
        <v/>
      </c>
      <c r="G1651" s="49" t="str">
        <f t="shared" si="124"/>
        <v/>
      </c>
      <c r="H1651" s="49" t="str">
        <f t="shared" si="124"/>
        <v/>
      </c>
      <c r="I1651" s="49" t="str">
        <f t="shared" si="124"/>
        <v/>
      </c>
      <c r="J1651" s="49" t="str">
        <f t="shared" si="124"/>
        <v/>
      </c>
      <c r="K1651" s="50" t="str">
        <f t="shared" si="124"/>
        <v/>
      </c>
      <c r="L1651" s="49" t="str">
        <f t="shared" si="121"/>
        <v/>
      </c>
      <c r="M1651" s="49" t="str">
        <f t="shared" si="121"/>
        <v/>
      </c>
      <c r="N1651" s="49" t="str">
        <f t="shared" si="121"/>
        <v/>
      </c>
      <c r="O1651" s="49" t="str">
        <f t="shared" si="122"/>
        <v/>
      </c>
      <c r="P1651" s="49" t="str">
        <f t="shared" si="123"/>
        <v/>
      </c>
      <c r="Q1651" s="49" t="str">
        <f t="shared" si="123"/>
        <v/>
      </c>
      <c r="R1651" s="50" t="str">
        <f t="shared" si="123"/>
        <v/>
      </c>
      <c r="S1651" s="10"/>
    </row>
    <row r="1652" spans="1:19" x14ac:dyDescent="0.25">
      <c r="A1652" s="10"/>
      <c r="B1652" s="4" t="str">
        <f>'CALC | Main Engine'!$B1652</f>
        <v/>
      </c>
      <c r="C1652" s="5" t="str">
        <f>'CALC | Main Engine'!$E1652</f>
        <v/>
      </c>
      <c r="D1652" s="27" t="str">
        <f>IF(ISBLANK('INPUT | Operations'!$C1657),"",'INPUT | Operations'!$C1656)</f>
        <v/>
      </c>
      <c r="E1652" s="32" t="str">
        <f>IF(ISBLANK('INPUT | Operations'!$C1657),"",'INPUT | Operations'!$C1657)</f>
        <v/>
      </c>
      <c r="F1652" s="123" t="str">
        <f t="shared" si="124"/>
        <v/>
      </c>
      <c r="G1652" s="49" t="str">
        <f t="shared" si="124"/>
        <v/>
      </c>
      <c r="H1652" s="49" t="str">
        <f t="shared" si="124"/>
        <v/>
      </c>
      <c r="I1652" s="49" t="str">
        <f t="shared" si="124"/>
        <v/>
      </c>
      <c r="J1652" s="49" t="str">
        <f t="shared" si="124"/>
        <v/>
      </c>
      <c r="K1652" s="50" t="str">
        <f t="shared" si="124"/>
        <v/>
      </c>
      <c r="L1652" s="49" t="str">
        <f t="shared" si="121"/>
        <v/>
      </c>
      <c r="M1652" s="49" t="str">
        <f t="shared" si="121"/>
        <v/>
      </c>
      <c r="N1652" s="49" t="str">
        <f t="shared" si="121"/>
        <v/>
      </c>
      <c r="O1652" s="49" t="str">
        <f t="shared" si="122"/>
        <v/>
      </c>
      <c r="P1652" s="49" t="str">
        <f t="shared" si="123"/>
        <v/>
      </c>
      <c r="Q1652" s="49" t="str">
        <f t="shared" si="123"/>
        <v/>
      </c>
      <c r="R1652" s="50" t="str">
        <f t="shared" si="123"/>
        <v/>
      </c>
      <c r="S1652" s="10"/>
    </row>
    <row r="1653" spans="1:19" x14ac:dyDescent="0.25">
      <c r="A1653" s="10"/>
      <c r="B1653" s="4" t="str">
        <f>'CALC | Main Engine'!$B1653</f>
        <v/>
      </c>
      <c r="C1653" s="5" t="str">
        <f>'CALC | Main Engine'!$E1653</f>
        <v/>
      </c>
      <c r="D1653" s="27" t="str">
        <f>IF(ISBLANK('INPUT | Operations'!$C1658),"",'INPUT | Operations'!$C1657)</f>
        <v/>
      </c>
      <c r="E1653" s="32" t="str">
        <f>IF(ISBLANK('INPUT | Operations'!$C1658),"",'INPUT | Operations'!$C1658)</f>
        <v/>
      </c>
      <c r="F1653" s="123" t="str">
        <f t="shared" si="124"/>
        <v/>
      </c>
      <c r="G1653" s="49" t="str">
        <f t="shared" si="124"/>
        <v/>
      </c>
      <c r="H1653" s="49" t="str">
        <f t="shared" si="124"/>
        <v/>
      </c>
      <c r="I1653" s="49" t="str">
        <f t="shared" si="124"/>
        <v/>
      </c>
      <c r="J1653" s="49" t="str">
        <f t="shared" si="124"/>
        <v/>
      </c>
      <c r="K1653" s="50" t="str">
        <f t="shared" si="124"/>
        <v/>
      </c>
      <c r="L1653" s="49" t="str">
        <f t="shared" si="121"/>
        <v/>
      </c>
      <c r="M1653" s="49" t="str">
        <f t="shared" si="121"/>
        <v/>
      </c>
      <c r="N1653" s="49" t="str">
        <f t="shared" si="121"/>
        <v/>
      </c>
      <c r="O1653" s="49" t="str">
        <f t="shared" si="122"/>
        <v/>
      </c>
      <c r="P1653" s="49" t="str">
        <f t="shared" si="123"/>
        <v/>
      </c>
      <c r="Q1653" s="49" t="str">
        <f t="shared" si="123"/>
        <v/>
      </c>
      <c r="R1653" s="50" t="str">
        <f t="shared" si="123"/>
        <v/>
      </c>
      <c r="S1653" s="10"/>
    </row>
    <row r="1654" spans="1:19" x14ac:dyDescent="0.25">
      <c r="A1654" s="10"/>
      <c r="B1654" s="4" t="str">
        <f>'CALC | Main Engine'!$B1654</f>
        <v/>
      </c>
      <c r="C1654" s="5" t="str">
        <f>'CALC | Main Engine'!$E1654</f>
        <v/>
      </c>
      <c r="D1654" s="27" t="str">
        <f>IF(ISBLANK('INPUT | Operations'!$C1659),"",'INPUT | Operations'!$C1658)</f>
        <v/>
      </c>
      <c r="E1654" s="32" t="str">
        <f>IF(ISBLANK('INPUT | Operations'!$C1659),"",'INPUT | Operations'!$C1659)</f>
        <v/>
      </c>
      <c r="F1654" s="123" t="str">
        <f t="shared" si="124"/>
        <v/>
      </c>
      <c r="G1654" s="49" t="str">
        <f t="shared" si="124"/>
        <v/>
      </c>
      <c r="H1654" s="49" t="str">
        <f t="shared" si="124"/>
        <v/>
      </c>
      <c r="I1654" s="49" t="str">
        <f t="shared" si="124"/>
        <v/>
      </c>
      <c r="J1654" s="49" t="str">
        <f t="shared" si="124"/>
        <v/>
      </c>
      <c r="K1654" s="50" t="str">
        <f t="shared" si="124"/>
        <v/>
      </c>
      <c r="L1654" s="49" t="str">
        <f t="shared" si="121"/>
        <v/>
      </c>
      <c r="M1654" s="49" t="str">
        <f t="shared" si="121"/>
        <v/>
      </c>
      <c r="N1654" s="49" t="str">
        <f t="shared" si="121"/>
        <v/>
      </c>
      <c r="O1654" s="49" t="str">
        <f t="shared" si="122"/>
        <v/>
      </c>
      <c r="P1654" s="49" t="str">
        <f t="shared" si="123"/>
        <v/>
      </c>
      <c r="Q1654" s="49" t="str">
        <f t="shared" si="123"/>
        <v/>
      </c>
      <c r="R1654" s="50" t="str">
        <f t="shared" si="123"/>
        <v/>
      </c>
      <c r="S1654" s="10"/>
    </row>
    <row r="1655" spans="1:19" x14ac:dyDescent="0.25">
      <c r="A1655" s="10"/>
      <c r="B1655" s="4" t="str">
        <f>'CALC | Main Engine'!$B1655</f>
        <v/>
      </c>
      <c r="C1655" s="5" t="str">
        <f>'CALC | Main Engine'!$E1655</f>
        <v/>
      </c>
      <c r="D1655" s="27" t="str">
        <f>IF(ISBLANK('INPUT | Operations'!$C1660),"",'INPUT | Operations'!$C1659)</f>
        <v/>
      </c>
      <c r="E1655" s="32" t="str">
        <f>IF(ISBLANK('INPUT | Operations'!$C1660),"",'INPUT | Operations'!$C1660)</f>
        <v/>
      </c>
      <c r="F1655" s="123" t="str">
        <f t="shared" si="124"/>
        <v/>
      </c>
      <c r="G1655" s="49" t="str">
        <f t="shared" si="124"/>
        <v/>
      </c>
      <c r="H1655" s="49" t="str">
        <f t="shared" si="124"/>
        <v/>
      </c>
      <c r="I1655" s="49" t="str">
        <f t="shared" si="124"/>
        <v/>
      </c>
      <c r="J1655" s="49" t="str">
        <f t="shared" si="124"/>
        <v/>
      </c>
      <c r="K1655" s="50" t="str">
        <f t="shared" si="124"/>
        <v/>
      </c>
      <c r="L1655" s="49" t="str">
        <f t="shared" si="121"/>
        <v/>
      </c>
      <c r="M1655" s="49" t="str">
        <f t="shared" si="121"/>
        <v/>
      </c>
      <c r="N1655" s="49" t="str">
        <f t="shared" si="121"/>
        <v/>
      </c>
      <c r="O1655" s="49" t="str">
        <f t="shared" si="122"/>
        <v/>
      </c>
      <c r="P1655" s="49" t="str">
        <f t="shared" si="123"/>
        <v/>
      </c>
      <c r="Q1655" s="49" t="str">
        <f t="shared" si="123"/>
        <v/>
      </c>
      <c r="R1655" s="50" t="str">
        <f t="shared" si="123"/>
        <v/>
      </c>
      <c r="S1655" s="10"/>
    </row>
    <row r="1656" spans="1:19" x14ac:dyDescent="0.25">
      <c r="A1656" s="10"/>
      <c r="B1656" s="4" t="str">
        <f>'CALC | Main Engine'!$B1656</f>
        <v/>
      </c>
      <c r="C1656" s="5" t="str">
        <f>'CALC | Main Engine'!$E1656</f>
        <v/>
      </c>
      <c r="D1656" s="27" t="str">
        <f>IF(ISBLANK('INPUT | Operations'!$C1661),"",'INPUT | Operations'!$C1660)</f>
        <v/>
      </c>
      <c r="E1656" s="32" t="str">
        <f>IF(ISBLANK('INPUT | Operations'!$C1661),"",'INPUT | Operations'!$C1661)</f>
        <v/>
      </c>
      <c r="F1656" s="123" t="str">
        <f t="shared" si="124"/>
        <v/>
      </c>
      <c r="G1656" s="49" t="str">
        <f t="shared" si="124"/>
        <v/>
      </c>
      <c r="H1656" s="49" t="str">
        <f t="shared" si="124"/>
        <v/>
      </c>
      <c r="I1656" s="49" t="str">
        <f t="shared" ref="I1656:K1719" si="125">IFERROR(IF(AND(MIN($D1656:$E1656)&lt;I$5,MAX($D1656:$E1656)&gt;I$4),MIN(MAX($D1656:$E1656),I$5)-MAX(MIN($D1656:$E1656),I$4),0)/(MAX($D1656:$E1656)-MIN($D1656:$E1656)),"")</f>
        <v/>
      </c>
      <c r="J1656" s="49" t="str">
        <f t="shared" si="125"/>
        <v/>
      </c>
      <c r="K1656" s="50" t="str">
        <f t="shared" si="125"/>
        <v/>
      </c>
      <c r="L1656" s="49" t="str">
        <f t="shared" si="121"/>
        <v/>
      </c>
      <c r="M1656" s="49" t="str">
        <f t="shared" si="121"/>
        <v/>
      </c>
      <c r="N1656" s="49" t="str">
        <f t="shared" si="121"/>
        <v/>
      </c>
      <c r="O1656" s="49" t="str">
        <f t="shared" si="122"/>
        <v/>
      </c>
      <c r="P1656" s="49" t="str">
        <f t="shared" si="123"/>
        <v/>
      </c>
      <c r="Q1656" s="49" t="str">
        <f t="shared" si="123"/>
        <v/>
      </c>
      <c r="R1656" s="50" t="str">
        <f t="shared" si="123"/>
        <v/>
      </c>
      <c r="S1656" s="10"/>
    </row>
    <row r="1657" spans="1:19" x14ac:dyDescent="0.25">
      <c r="A1657" s="10"/>
      <c r="B1657" s="4" t="str">
        <f>'CALC | Main Engine'!$B1657</f>
        <v/>
      </c>
      <c r="C1657" s="5" t="str">
        <f>'CALC | Main Engine'!$E1657</f>
        <v/>
      </c>
      <c r="D1657" s="27" t="str">
        <f>IF(ISBLANK('INPUT | Operations'!$C1662),"",'INPUT | Operations'!$C1661)</f>
        <v/>
      </c>
      <c r="E1657" s="32" t="str">
        <f>IF(ISBLANK('INPUT | Operations'!$C1662),"",'INPUT | Operations'!$C1662)</f>
        <v/>
      </c>
      <c r="F1657" s="123" t="str">
        <f t="shared" ref="F1657:K1720" si="126">IFERROR(IF(AND(MIN($D1657:$E1657)&lt;F$5,MAX($D1657:$E1657)&gt;F$4),MIN(MAX($D1657:$E1657),F$5)-MAX(MIN($D1657:$E1657),F$4),0)/(MAX($D1657:$E1657)-MIN($D1657:$E1657)),"")</f>
        <v/>
      </c>
      <c r="G1657" s="49" t="str">
        <f t="shared" si="126"/>
        <v/>
      </c>
      <c r="H1657" s="49" t="str">
        <f t="shared" si="126"/>
        <v/>
      </c>
      <c r="I1657" s="49" t="str">
        <f t="shared" si="125"/>
        <v/>
      </c>
      <c r="J1657" s="49" t="str">
        <f t="shared" si="125"/>
        <v/>
      </c>
      <c r="K1657" s="50" t="str">
        <f t="shared" si="125"/>
        <v/>
      </c>
      <c r="L1657" s="49" t="str">
        <f t="shared" si="121"/>
        <v/>
      </c>
      <c r="M1657" s="49" t="str">
        <f t="shared" si="121"/>
        <v/>
      </c>
      <c r="N1657" s="49" t="str">
        <f t="shared" si="121"/>
        <v/>
      </c>
      <c r="O1657" s="49" t="str">
        <f t="shared" si="122"/>
        <v/>
      </c>
      <c r="P1657" s="49" t="str">
        <f t="shared" si="123"/>
        <v/>
      </c>
      <c r="Q1657" s="49" t="str">
        <f t="shared" si="123"/>
        <v/>
      </c>
      <c r="R1657" s="50" t="str">
        <f t="shared" si="123"/>
        <v/>
      </c>
      <c r="S1657" s="10"/>
    </row>
    <row r="1658" spans="1:19" x14ac:dyDescent="0.25">
      <c r="A1658" s="10"/>
      <c r="B1658" s="4" t="str">
        <f>'CALC | Main Engine'!$B1658</f>
        <v/>
      </c>
      <c r="C1658" s="5" t="str">
        <f>'CALC | Main Engine'!$E1658</f>
        <v/>
      </c>
      <c r="D1658" s="27" t="str">
        <f>IF(ISBLANK('INPUT | Operations'!$C1663),"",'INPUT | Operations'!$C1662)</f>
        <v/>
      </c>
      <c r="E1658" s="32" t="str">
        <f>IF(ISBLANK('INPUT | Operations'!$C1663),"",'INPUT | Operations'!$C1663)</f>
        <v/>
      </c>
      <c r="F1658" s="123" t="str">
        <f t="shared" si="126"/>
        <v/>
      </c>
      <c r="G1658" s="49" t="str">
        <f t="shared" si="126"/>
        <v/>
      </c>
      <c r="H1658" s="49" t="str">
        <f t="shared" si="126"/>
        <v/>
      </c>
      <c r="I1658" s="49" t="str">
        <f t="shared" si="125"/>
        <v/>
      </c>
      <c r="J1658" s="49" t="str">
        <f t="shared" si="125"/>
        <v/>
      </c>
      <c r="K1658" s="50" t="str">
        <f t="shared" si="125"/>
        <v/>
      </c>
      <c r="L1658" s="49" t="str">
        <f t="shared" si="121"/>
        <v/>
      </c>
      <c r="M1658" s="49" t="str">
        <f t="shared" si="121"/>
        <v/>
      </c>
      <c r="N1658" s="49" t="str">
        <f t="shared" si="121"/>
        <v/>
      </c>
      <c r="O1658" s="49" t="str">
        <f t="shared" si="122"/>
        <v/>
      </c>
      <c r="P1658" s="49" t="str">
        <f t="shared" si="123"/>
        <v/>
      </c>
      <c r="Q1658" s="49" t="str">
        <f t="shared" si="123"/>
        <v/>
      </c>
      <c r="R1658" s="50" t="str">
        <f t="shared" si="123"/>
        <v/>
      </c>
      <c r="S1658" s="10"/>
    </row>
    <row r="1659" spans="1:19" x14ac:dyDescent="0.25">
      <c r="A1659" s="10"/>
      <c r="B1659" s="4" t="str">
        <f>'CALC | Main Engine'!$B1659</f>
        <v/>
      </c>
      <c r="C1659" s="5" t="str">
        <f>'CALC | Main Engine'!$E1659</f>
        <v/>
      </c>
      <c r="D1659" s="27" t="str">
        <f>IF(ISBLANK('INPUT | Operations'!$C1664),"",'INPUT | Operations'!$C1663)</f>
        <v/>
      </c>
      <c r="E1659" s="32" t="str">
        <f>IF(ISBLANK('INPUT | Operations'!$C1664),"",'INPUT | Operations'!$C1664)</f>
        <v/>
      </c>
      <c r="F1659" s="123" t="str">
        <f t="shared" si="126"/>
        <v/>
      </c>
      <c r="G1659" s="49" t="str">
        <f t="shared" si="126"/>
        <v/>
      </c>
      <c r="H1659" s="49" t="str">
        <f t="shared" si="126"/>
        <v/>
      </c>
      <c r="I1659" s="49" t="str">
        <f t="shared" si="125"/>
        <v/>
      </c>
      <c r="J1659" s="49" t="str">
        <f t="shared" si="125"/>
        <v/>
      </c>
      <c r="K1659" s="50" t="str">
        <f t="shared" si="125"/>
        <v/>
      </c>
      <c r="L1659" s="49" t="str">
        <f t="shared" si="121"/>
        <v/>
      </c>
      <c r="M1659" s="49" t="str">
        <f t="shared" si="121"/>
        <v/>
      </c>
      <c r="N1659" s="49" t="str">
        <f t="shared" si="121"/>
        <v/>
      </c>
      <c r="O1659" s="49" t="str">
        <f t="shared" si="122"/>
        <v/>
      </c>
      <c r="P1659" s="49" t="str">
        <f t="shared" si="123"/>
        <v/>
      </c>
      <c r="Q1659" s="49" t="str">
        <f t="shared" si="123"/>
        <v/>
      </c>
      <c r="R1659" s="50" t="str">
        <f t="shared" si="123"/>
        <v/>
      </c>
      <c r="S1659" s="10"/>
    </row>
    <row r="1660" spans="1:19" x14ac:dyDescent="0.25">
      <c r="A1660" s="10"/>
      <c r="B1660" s="4" t="str">
        <f>'CALC | Main Engine'!$B1660</f>
        <v/>
      </c>
      <c r="C1660" s="5" t="str">
        <f>'CALC | Main Engine'!$E1660</f>
        <v/>
      </c>
      <c r="D1660" s="27" t="str">
        <f>IF(ISBLANK('INPUT | Operations'!$C1665),"",'INPUT | Operations'!$C1664)</f>
        <v/>
      </c>
      <c r="E1660" s="32" t="str">
        <f>IF(ISBLANK('INPUT | Operations'!$C1665),"",'INPUT | Operations'!$C1665)</f>
        <v/>
      </c>
      <c r="F1660" s="123" t="str">
        <f t="shared" si="126"/>
        <v/>
      </c>
      <c r="G1660" s="49" t="str">
        <f t="shared" si="126"/>
        <v/>
      </c>
      <c r="H1660" s="49" t="str">
        <f t="shared" si="126"/>
        <v/>
      </c>
      <c r="I1660" s="49" t="str">
        <f t="shared" si="125"/>
        <v/>
      </c>
      <c r="J1660" s="49" t="str">
        <f t="shared" si="125"/>
        <v/>
      </c>
      <c r="K1660" s="50" t="str">
        <f t="shared" si="125"/>
        <v/>
      </c>
      <c r="L1660" s="49" t="str">
        <f t="shared" si="121"/>
        <v/>
      </c>
      <c r="M1660" s="49" t="str">
        <f t="shared" si="121"/>
        <v/>
      </c>
      <c r="N1660" s="49" t="str">
        <f t="shared" si="121"/>
        <v/>
      </c>
      <c r="O1660" s="49" t="str">
        <f t="shared" si="122"/>
        <v/>
      </c>
      <c r="P1660" s="49" t="str">
        <f t="shared" si="123"/>
        <v/>
      </c>
      <c r="Q1660" s="49" t="str">
        <f t="shared" si="123"/>
        <v/>
      </c>
      <c r="R1660" s="50" t="str">
        <f t="shared" si="123"/>
        <v/>
      </c>
      <c r="S1660" s="10"/>
    </row>
    <row r="1661" spans="1:19" x14ac:dyDescent="0.25">
      <c r="A1661" s="10"/>
      <c r="B1661" s="4" t="str">
        <f>'CALC | Main Engine'!$B1661</f>
        <v/>
      </c>
      <c r="C1661" s="5" t="str">
        <f>'CALC | Main Engine'!$E1661</f>
        <v/>
      </c>
      <c r="D1661" s="27" t="str">
        <f>IF(ISBLANK('INPUT | Operations'!$C1666),"",'INPUT | Operations'!$C1665)</f>
        <v/>
      </c>
      <c r="E1661" s="32" t="str">
        <f>IF(ISBLANK('INPUT | Operations'!$C1666),"",'INPUT | Operations'!$C1666)</f>
        <v/>
      </c>
      <c r="F1661" s="123" t="str">
        <f t="shared" si="126"/>
        <v/>
      </c>
      <c r="G1661" s="49" t="str">
        <f t="shared" si="126"/>
        <v/>
      </c>
      <c r="H1661" s="49" t="str">
        <f t="shared" si="126"/>
        <v/>
      </c>
      <c r="I1661" s="49" t="str">
        <f t="shared" si="125"/>
        <v/>
      </c>
      <c r="J1661" s="49" t="str">
        <f t="shared" si="125"/>
        <v/>
      </c>
      <c r="K1661" s="50" t="str">
        <f t="shared" si="125"/>
        <v/>
      </c>
      <c r="L1661" s="49" t="str">
        <f t="shared" si="121"/>
        <v/>
      </c>
      <c r="M1661" s="49" t="str">
        <f t="shared" si="121"/>
        <v/>
      </c>
      <c r="N1661" s="49" t="str">
        <f t="shared" si="121"/>
        <v/>
      </c>
      <c r="O1661" s="49" t="str">
        <f t="shared" si="122"/>
        <v/>
      </c>
      <c r="P1661" s="49" t="str">
        <f t="shared" si="123"/>
        <v/>
      </c>
      <c r="Q1661" s="49" t="str">
        <f t="shared" si="123"/>
        <v/>
      </c>
      <c r="R1661" s="50" t="str">
        <f t="shared" si="123"/>
        <v/>
      </c>
      <c r="S1661" s="10"/>
    </row>
    <row r="1662" spans="1:19" x14ac:dyDescent="0.25">
      <c r="A1662" s="10"/>
      <c r="B1662" s="4" t="str">
        <f>'CALC | Main Engine'!$B1662</f>
        <v/>
      </c>
      <c r="C1662" s="5" t="str">
        <f>'CALC | Main Engine'!$E1662</f>
        <v/>
      </c>
      <c r="D1662" s="27" t="str">
        <f>IF(ISBLANK('INPUT | Operations'!$C1667),"",'INPUT | Operations'!$C1666)</f>
        <v/>
      </c>
      <c r="E1662" s="32" t="str">
        <f>IF(ISBLANK('INPUT | Operations'!$C1667),"",'INPUT | Operations'!$C1667)</f>
        <v/>
      </c>
      <c r="F1662" s="123" t="str">
        <f t="shared" si="126"/>
        <v/>
      </c>
      <c r="G1662" s="49" t="str">
        <f t="shared" si="126"/>
        <v/>
      </c>
      <c r="H1662" s="49" t="str">
        <f t="shared" si="126"/>
        <v/>
      </c>
      <c r="I1662" s="49" t="str">
        <f t="shared" si="125"/>
        <v/>
      </c>
      <c r="J1662" s="49" t="str">
        <f t="shared" si="125"/>
        <v/>
      </c>
      <c r="K1662" s="50" t="str">
        <f t="shared" si="125"/>
        <v/>
      </c>
      <c r="L1662" s="49" t="str">
        <f t="shared" si="121"/>
        <v/>
      </c>
      <c r="M1662" s="49" t="str">
        <f t="shared" si="121"/>
        <v/>
      </c>
      <c r="N1662" s="49" t="str">
        <f t="shared" si="121"/>
        <v/>
      </c>
      <c r="O1662" s="49" t="str">
        <f t="shared" si="122"/>
        <v/>
      </c>
      <c r="P1662" s="49" t="str">
        <f t="shared" si="123"/>
        <v/>
      </c>
      <c r="Q1662" s="49" t="str">
        <f t="shared" si="123"/>
        <v/>
      </c>
      <c r="R1662" s="50" t="str">
        <f t="shared" si="123"/>
        <v/>
      </c>
      <c r="S1662" s="10"/>
    </row>
    <row r="1663" spans="1:19" x14ac:dyDescent="0.25">
      <c r="A1663" s="10"/>
      <c r="B1663" s="4" t="str">
        <f>'CALC | Main Engine'!$B1663</f>
        <v/>
      </c>
      <c r="C1663" s="5" t="str">
        <f>'CALC | Main Engine'!$E1663</f>
        <v/>
      </c>
      <c r="D1663" s="27" t="str">
        <f>IF(ISBLANK('INPUT | Operations'!$C1668),"",'INPUT | Operations'!$C1667)</f>
        <v/>
      </c>
      <c r="E1663" s="32" t="str">
        <f>IF(ISBLANK('INPUT | Operations'!$C1668),"",'INPUT | Operations'!$C1668)</f>
        <v/>
      </c>
      <c r="F1663" s="123" t="str">
        <f t="shared" si="126"/>
        <v/>
      </c>
      <c r="G1663" s="49" t="str">
        <f t="shared" si="126"/>
        <v/>
      </c>
      <c r="H1663" s="49" t="str">
        <f t="shared" si="126"/>
        <v/>
      </c>
      <c r="I1663" s="49" t="str">
        <f t="shared" si="125"/>
        <v/>
      </c>
      <c r="J1663" s="49" t="str">
        <f t="shared" si="125"/>
        <v/>
      </c>
      <c r="K1663" s="50" t="str">
        <f t="shared" si="125"/>
        <v/>
      </c>
      <c r="L1663" s="49" t="str">
        <f t="shared" si="121"/>
        <v/>
      </c>
      <c r="M1663" s="49" t="str">
        <f t="shared" si="121"/>
        <v/>
      </c>
      <c r="N1663" s="49" t="str">
        <f t="shared" si="121"/>
        <v/>
      </c>
      <c r="O1663" s="49" t="str">
        <f t="shared" si="122"/>
        <v/>
      </c>
      <c r="P1663" s="49" t="str">
        <f t="shared" si="123"/>
        <v/>
      </c>
      <c r="Q1663" s="49" t="str">
        <f t="shared" si="123"/>
        <v/>
      </c>
      <c r="R1663" s="50" t="str">
        <f t="shared" si="123"/>
        <v/>
      </c>
      <c r="S1663" s="10"/>
    </row>
    <row r="1664" spans="1:19" x14ac:dyDescent="0.25">
      <c r="A1664" s="10"/>
      <c r="B1664" s="4" t="str">
        <f>'CALC | Main Engine'!$B1664</f>
        <v/>
      </c>
      <c r="C1664" s="5" t="str">
        <f>'CALC | Main Engine'!$E1664</f>
        <v/>
      </c>
      <c r="D1664" s="27" t="str">
        <f>IF(ISBLANK('INPUT | Operations'!$C1669),"",'INPUT | Operations'!$C1668)</f>
        <v/>
      </c>
      <c r="E1664" s="32" t="str">
        <f>IF(ISBLANK('INPUT | Operations'!$C1669),"",'INPUT | Operations'!$C1669)</f>
        <v/>
      </c>
      <c r="F1664" s="123" t="str">
        <f t="shared" si="126"/>
        <v/>
      </c>
      <c r="G1664" s="49" t="str">
        <f t="shared" si="126"/>
        <v/>
      </c>
      <c r="H1664" s="49" t="str">
        <f t="shared" si="126"/>
        <v/>
      </c>
      <c r="I1664" s="49" t="str">
        <f t="shared" si="125"/>
        <v/>
      </c>
      <c r="J1664" s="49" t="str">
        <f t="shared" si="125"/>
        <v/>
      </c>
      <c r="K1664" s="50" t="str">
        <f t="shared" si="125"/>
        <v/>
      </c>
      <c r="L1664" s="49" t="str">
        <f t="shared" si="121"/>
        <v/>
      </c>
      <c r="M1664" s="49" t="str">
        <f t="shared" si="121"/>
        <v/>
      </c>
      <c r="N1664" s="49" t="str">
        <f t="shared" si="121"/>
        <v/>
      </c>
      <c r="O1664" s="49" t="str">
        <f t="shared" si="122"/>
        <v/>
      </c>
      <c r="P1664" s="49" t="str">
        <f t="shared" si="123"/>
        <v/>
      </c>
      <c r="Q1664" s="49" t="str">
        <f t="shared" si="123"/>
        <v/>
      </c>
      <c r="R1664" s="50" t="str">
        <f t="shared" si="123"/>
        <v/>
      </c>
      <c r="S1664" s="10"/>
    </row>
    <row r="1665" spans="1:19" x14ac:dyDescent="0.25">
      <c r="A1665" s="10"/>
      <c r="B1665" s="4" t="str">
        <f>'CALC | Main Engine'!$B1665</f>
        <v/>
      </c>
      <c r="C1665" s="5" t="str">
        <f>'CALC | Main Engine'!$E1665</f>
        <v/>
      </c>
      <c r="D1665" s="27" t="str">
        <f>IF(ISBLANK('INPUT | Operations'!$C1670),"",'INPUT | Operations'!$C1669)</f>
        <v/>
      </c>
      <c r="E1665" s="32" t="str">
        <f>IF(ISBLANK('INPUT | Operations'!$C1670),"",'INPUT | Operations'!$C1670)</f>
        <v/>
      </c>
      <c r="F1665" s="123" t="str">
        <f t="shared" si="126"/>
        <v/>
      </c>
      <c r="G1665" s="49" t="str">
        <f t="shared" si="126"/>
        <v/>
      </c>
      <c r="H1665" s="49" t="str">
        <f t="shared" si="126"/>
        <v/>
      </c>
      <c r="I1665" s="49" t="str">
        <f t="shared" si="125"/>
        <v/>
      </c>
      <c r="J1665" s="49" t="str">
        <f t="shared" si="125"/>
        <v/>
      </c>
      <c r="K1665" s="50" t="str">
        <f t="shared" si="125"/>
        <v/>
      </c>
      <c r="L1665" s="49" t="str">
        <f t="shared" si="121"/>
        <v/>
      </c>
      <c r="M1665" s="49" t="str">
        <f t="shared" si="121"/>
        <v/>
      </c>
      <c r="N1665" s="49" t="str">
        <f t="shared" si="121"/>
        <v/>
      </c>
      <c r="O1665" s="49" t="str">
        <f t="shared" si="122"/>
        <v/>
      </c>
      <c r="P1665" s="49" t="str">
        <f t="shared" si="123"/>
        <v/>
      </c>
      <c r="Q1665" s="49" t="str">
        <f t="shared" si="123"/>
        <v/>
      </c>
      <c r="R1665" s="50" t="str">
        <f t="shared" si="123"/>
        <v/>
      </c>
      <c r="S1665" s="10"/>
    </row>
    <row r="1666" spans="1:19" x14ac:dyDescent="0.25">
      <c r="A1666" s="10"/>
      <c r="B1666" s="4" t="str">
        <f>'CALC | Main Engine'!$B1666</f>
        <v/>
      </c>
      <c r="C1666" s="5" t="str">
        <f>'CALC | Main Engine'!$E1666</f>
        <v/>
      </c>
      <c r="D1666" s="27" t="str">
        <f>IF(ISBLANK('INPUT | Operations'!$C1671),"",'INPUT | Operations'!$C1670)</f>
        <v/>
      </c>
      <c r="E1666" s="32" t="str">
        <f>IF(ISBLANK('INPUT | Operations'!$C1671),"",'INPUT | Operations'!$C1671)</f>
        <v/>
      </c>
      <c r="F1666" s="123" t="str">
        <f t="shared" si="126"/>
        <v/>
      </c>
      <c r="G1666" s="49" t="str">
        <f t="shared" si="126"/>
        <v/>
      </c>
      <c r="H1666" s="49" t="str">
        <f t="shared" si="126"/>
        <v/>
      </c>
      <c r="I1666" s="49" t="str">
        <f t="shared" si="125"/>
        <v/>
      </c>
      <c r="J1666" s="49" t="str">
        <f t="shared" si="125"/>
        <v/>
      </c>
      <c r="K1666" s="50" t="str">
        <f t="shared" si="125"/>
        <v/>
      </c>
      <c r="L1666" s="49" t="str">
        <f t="shared" si="121"/>
        <v/>
      </c>
      <c r="M1666" s="49" t="str">
        <f t="shared" si="121"/>
        <v/>
      </c>
      <c r="N1666" s="49" t="str">
        <f t="shared" si="121"/>
        <v/>
      </c>
      <c r="O1666" s="49" t="str">
        <f t="shared" si="122"/>
        <v/>
      </c>
      <c r="P1666" s="49" t="str">
        <f t="shared" si="123"/>
        <v/>
      </c>
      <c r="Q1666" s="49" t="str">
        <f t="shared" si="123"/>
        <v/>
      </c>
      <c r="R1666" s="50" t="str">
        <f t="shared" si="123"/>
        <v/>
      </c>
      <c r="S1666" s="10"/>
    </row>
    <row r="1667" spans="1:19" x14ac:dyDescent="0.25">
      <c r="A1667" s="10"/>
      <c r="B1667" s="4" t="str">
        <f>'CALC | Main Engine'!$B1667</f>
        <v/>
      </c>
      <c r="C1667" s="5" t="str">
        <f>'CALC | Main Engine'!$E1667</f>
        <v/>
      </c>
      <c r="D1667" s="27" t="str">
        <f>IF(ISBLANK('INPUT | Operations'!$C1672),"",'INPUT | Operations'!$C1671)</f>
        <v/>
      </c>
      <c r="E1667" s="32" t="str">
        <f>IF(ISBLANK('INPUT | Operations'!$C1672),"",'INPUT | Operations'!$C1672)</f>
        <v/>
      </c>
      <c r="F1667" s="123" t="str">
        <f t="shared" si="126"/>
        <v/>
      </c>
      <c r="G1667" s="49" t="str">
        <f t="shared" si="126"/>
        <v/>
      </c>
      <c r="H1667" s="49" t="str">
        <f t="shared" si="126"/>
        <v/>
      </c>
      <c r="I1667" s="49" t="str">
        <f t="shared" si="125"/>
        <v/>
      </c>
      <c r="J1667" s="49" t="str">
        <f t="shared" si="125"/>
        <v/>
      </c>
      <c r="K1667" s="50" t="str">
        <f t="shared" si="125"/>
        <v/>
      </c>
      <c r="L1667" s="49" t="str">
        <f t="shared" si="121"/>
        <v/>
      </c>
      <c r="M1667" s="49" t="str">
        <f t="shared" si="121"/>
        <v/>
      </c>
      <c r="N1667" s="49" t="str">
        <f t="shared" si="121"/>
        <v/>
      </c>
      <c r="O1667" s="49" t="str">
        <f t="shared" si="122"/>
        <v/>
      </c>
      <c r="P1667" s="49" t="str">
        <f t="shared" si="123"/>
        <v/>
      </c>
      <c r="Q1667" s="49" t="str">
        <f t="shared" si="123"/>
        <v/>
      </c>
      <c r="R1667" s="50" t="str">
        <f t="shared" si="123"/>
        <v/>
      </c>
      <c r="S1667" s="10"/>
    </row>
    <row r="1668" spans="1:19" x14ac:dyDescent="0.25">
      <c r="A1668" s="10"/>
      <c r="B1668" s="4" t="str">
        <f>'CALC | Main Engine'!$B1668</f>
        <v/>
      </c>
      <c r="C1668" s="5" t="str">
        <f>'CALC | Main Engine'!$E1668</f>
        <v/>
      </c>
      <c r="D1668" s="27" t="str">
        <f>IF(ISBLANK('INPUT | Operations'!$C1673),"",'INPUT | Operations'!$C1672)</f>
        <v/>
      </c>
      <c r="E1668" s="32" t="str">
        <f>IF(ISBLANK('INPUT | Operations'!$C1673),"",'INPUT | Operations'!$C1673)</f>
        <v/>
      </c>
      <c r="F1668" s="123" t="str">
        <f t="shared" si="126"/>
        <v/>
      </c>
      <c r="G1668" s="49" t="str">
        <f t="shared" si="126"/>
        <v/>
      </c>
      <c r="H1668" s="49" t="str">
        <f t="shared" si="126"/>
        <v/>
      </c>
      <c r="I1668" s="49" t="str">
        <f t="shared" si="125"/>
        <v/>
      </c>
      <c r="J1668" s="49" t="str">
        <f t="shared" si="125"/>
        <v/>
      </c>
      <c r="K1668" s="50" t="str">
        <f t="shared" si="125"/>
        <v/>
      </c>
      <c r="L1668" s="49" t="str">
        <f t="shared" si="121"/>
        <v/>
      </c>
      <c r="M1668" s="49" t="str">
        <f t="shared" si="121"/>
        <v/>
      </c>
      <c r="N1668" s="49" t="str">
        <f t="shared" si="121"/>
        <v/>
      </c>
      <c r="O1668" s="49" t="str">
        <f t="shared" si="122"/>
        <v/>
      </c>
      <c r="P1668" s="49" t="str">
        <f t="shared" si="123"/>
        <v/>
      </c>
      <c r="Q1668" s="49" t="str">
        <f t="shared" si="123"/>
        <v/>
      </c>
      <c r="R1668" s="50" t="str">
        <f t="shared" si="123"/>
        <v/>
      </c>
      <c r="S1668" s="10"/>
    </row>
    <row r="1669" spans="1:19" x14ac:dyDescent="0.25">
      <c r="A1669" s="10"/>
      <c r="B1669" s="4" t="str">
        <f>'CALC | Main Engine'!$B1669</f>
        <v/>
      </c>
      <c r="C1669" s="5" t="str">
        <f>'CALC | Main Engine'!$E1669</f>
        <v/>
      </c>
      <c r="D1669" s="27" t="str">
        <f>IF(ISBLANK('INPUT | Operations'!$C1674),"",'INPUT | Operations'!$C1673)</f>
        <v/>
      </c>
      <c r="E1669" s="32" t="str">
        <f>IF(ISBLANK('INPUT | Operations'!$C1674),"",'INPUT | Operations'!$C1674)</f>
        <v/>
      </c>
      <c r="F1669" s="123" t="str">
        <f t="shared" si="126"/>
        <v/>
      </c>
      <c r="G1669" s="49" t="str">
        <f t="shared" si="126"/>
        <v/>
      </c>
      <c r="H1669" s="49" t="str">
        <f t="shared" si="126"/>
        <v/>
      </c>
      <c r="I1669" s="49" t="str">
        <f t="shared" si="125"/>
        <v/>
      </c>
      <c r="J1669" s="49" t="str">
        <f t="shared" si="125"/>
        <v/>
      </c>
      <c r="K1669" s="50" t="str">
        <f t="shared" si="125"/>
        <v/>
      </c>
      <c r="L1669" s="49" t="str">
        <f t="shared" si="121"/>
        <v/>
      </c>
      <c r="M1669" s="49" t="str">
        <f t="shared" si="121"/>
        <v/>
      </c>
      <c r="N1669" s="49" t="str">
        <f t="shared" si="121"/>
        <v/>
      </c>
      <c r="O1669" s="49" t="str">
        <f t="shared" si="122"/>
        <v/>
      </c>
      <c r="P1669" s="49" t="str">
        <f t="shared" si="123"/>
        <v/>
      </c>
      <c r="Q1669" s="49" t="str">
        <f t="shared" si="123"/>
        <v/>
      </c>
      <c r="R1669" s="50" t="str">
        <f t="shared" si="123"/>
        <v/>
      </c>
      <c r="S1669" s="10"/>
    </row>
    <row r="1670" spans="1:19" x14ac:dyDescent="0.25">
      <c r="A1670" s="10"/>
      <c r="B1670" s="4" t="str">
        <f>'CALC | Main Engine'!$B1670</f>
        <v/>
      </c>
      <c r="C1670" s="5" t="str">
        <f>'CALC | Main Engine'!$E1670</f>
        <v/>
      </c>
      <c r="D1670" s="27" t="str">
        <f>IF(ISBLANK('INPUT | Operations'!$C1675),"",'INPUT | Operations'!$C1674)</f>
        <v/>
      </c>
      <c r="E1670" s="32" t="str">
        <f>IF(ISBLANK('INPUT | Operations'!$C1675),"",'INPUT | Operations'!$C1675)</f>
        <v/>
      </c>
      <c r="F1670" s="123" t="str">
        <f t="shared" si="126"/>
        <v/>
      </c>
      <c r="G1670" s="49" t="str">
        <f t="shared" si="126"/>
        <v/>
      </c>
      <c r="H1670" s="49" t="str">
        <f t="shared" si="126"/>
        <v/>
      </c>
      <c r="I1670" s="49" t="str">
        <f t="shared" si="125"/>
        <v/>
      </c>
      <c r="J1670" s="49" t="str">
        <f t="shared" si="125"/>
        <v/>
      </c>
      <c r="K1670" s="50" t="str">
        <f t="shared" si="125"/>
        <v/>
      </c>
      <c r="L1670" s="49" t="str">
        <f t="shared" si="121"/>
        <v/>
      </c>
      <c r="M1670" s="49" t="str">
        <f t="shared" si="121"/>
        <v/>
      </c>
      <c r="N1670" s="49" t="str">
        <f t="shared" si="121"/>
        <v/>
      </c>
      <c r="O1670" s="49" t="str">
        <f t="shared" si="122"/>
        <v/>
      </c>
      <c r="P1670" s="49" t="str">
        <f t="shared" si="123"/>
        <v/>
      </c>
      <c r="Q1670" s="49" t="str">
        <f t="shared" si="123"/>
        <v/>
      </c>
      <c r="R1670" s="50" t="str">
        <f t="shared" si="123"/>
        <v/>
      </c>
      <c r="S1670" s="10"/>
    </row>
    <row r="1671" spans="1:19" x14ac:dyDescent="0.25">
      <c r="A1671" s="10"/>
      <c r="B1671" s="4" t="str">
        <f>'CALC | Main Engine'!$B1671</f>
        <v/>
      </c>
      <c r="C1671" s="5" t="str">
        <f>'CALC | Main Engine'!$E1671</f>
        <v/>
      </c>
      <c r="D1671" s="27" t="str">
        <f>IF(ISBLANK('INPUT | Operations'!$C1676),"",'INPUT | Operations'!$C1675)</f>
        <v/>
      </c>
      <c r="E1671" s="32" t="str">
        <f>IF(ISBLANK('INPUT | Operations'!$C1676),"",'INPUT | Operations'!$C1676)</f>
        <v/>
      </c>
      <c r="F1671" s="123" t="str">
        <f t="shared" si="126"/>
        <v/>
      </c>
      <c r="G1671" s="49" t="str">
        <f t="shared" si="126"/>
        <v/>
      </c>
      <c r="H1671" s="49" t="str">
        <f t="shared" si="126"/>
        <v/>
      </c>
      <c r="I1671" s="49" t="str">
        <f t="shared" si="125"/>
        <v/>
      </c>
      <c r="J1671" s="49" t="str">
        <f t="shared" si="125"/>
        <v/>
      </c>
      <c r="K1671" s="50" t="str">
        <f t="shared" si="125"/>
        <v/>
      </c>
      <c r="L1671" s="49" t="str">
        <f t="shared" si="121"/>
        <v/>
      </c>
      <c r="M1671" s="49" t="str">
        <f t="shared" si="121"/>
        <v/>
      </c>
      <c r="N1671" s="49" t="str">
        <f t="shared" si="121"/>
        <v/>
      </c>
      <c r="O1671" s="49" t="str">
        <f t="shared" si="122"/>
        <v/>
      </c>
      <c r="P1671" s="49" t="str">
        <f t="shared" si="123"/>
        <v/>
      </c>
      <c r="Q1671" s="49" t="str">
        <f t="shared" si="123"/>
        <v/>
      </c>
      <c r="R1671" s="50" t="str">
        <f t="shared" si="123"/>
        <v/>
      </c>
      <c r="S1671" s="10"/>
    </row>
    <row r="1672" spans="1:19" x14ac:dyDescent="0.25">
      <c r="A1672" s="10"/>
      <c r="B1672" s="4" t="str">
        <f>'CALC | Main Engine'!$B1672</f>
        <v/>
      </c>
      <c r="C1672" s="5" t="str">
        <f>'CALC | Main Engine'!$E1672</f>
        <v/>
      </c>
      <c r="D1672" s="27" t="str">
        <f>IF(ISBLANK('INPUT | Operations'!$C1677),"",'INPUT | Operations'!$C1676)</f>
        <v/>
      </c>
      <c r="E1672" s="32" t="str">
        <f>IF(ISBLANK('INPUT | Operations'!$C1677),"",'INPUT | Operations'!$C1677)</f>
        <v/>
      </c>
      <c r="F1672" s="123" t="str">
        <f t="shared" si="126"/>
        <v/>
      </c>
      <c r="G1672" s="49" t="str">
        <f t="shared" si="126"/>
        <v/>
      </c>
      <c r="H1672" s="49" t="str">
        <f t="shared" si="126"/>
        <v/>
      </c>
      <c r="I1672" s="49" t="str">
        <f t="shared" si="125"/>
        <v/>
      </c>
      <c r="J1672" s="49" t="str">
        <f t="shared" si="125"/>
        <v/>
      </c>
      <c r="K1672" s="50" t="str">
        <f t="shared" si="125"/>
        <v/>
      </c>
      <c r="L1672" s="49" t="str">
        <f t="shared" si="121"/>
        <v/>
      </c>
      <c r="M1672" s="49" t="str">
        <f t="shared" si="121"/>
        <v/>
      </c>
      <c r="N1672" s="49" t="str">
        <f t="shared" si="121"/>
        <v/>
      </c>
      <c r="O1672" s="49" t="str">
        <f t="shared" si="122"/>
        <v/>
      </c>
      <c r="P1672" s="49" t="str">
        <f t="shared" si="123"/>
        <v/>
      </c>
      <c r="Q1672" s="49" t="str">
        <f t="shared" si="123"/>
        <v/>
      </c>
      <c r="R1672" s="50" t="str">
        <f t="shared" si="123"/>
        <v/>
      </c>
      <c r="S1672" s="10"/>
    </row>
    <row r="1673" spans="1:19" x14ac:dyDescent="0.25">
      <c r="A1673" s="10"/>
      <c r="B1673" s="4" t="str">
        <f>'CALC | Main Engine'!$B1673</f>
        <v/>
      </c>
      <c r="C1673" s="5" t="str">
        <f>'CALC | Main Engine'!$E1673</f>
        <v/>
      </c>
      <c r="D1673" s="27" t="str">
        <f>IF(ISBLANK('INPUT | Operations'!$C1678),"",'INPUT | Operations'!$C1677)</f>
        <v/>
      </c>
      <c r="E1673" s="32" t="str">
        <f>IF(ISBLANK('INPUT | Operations'!$C1678),"",'INPUT | Operations'!$C1678)</f>
        <v/>
      </c>
      <c r="F1673" s="123" t="str">
        <f t="shared" si="126"/>
        <v/>
      </c>
      <c r="G1673" s="49" t="str">
        <f t="shared" si="126"/>
        <v/>
      </c>
      <c r="H1673" s="49" t="str">
        <f t="shared" si="126"/>
        <v/>
      </c>
      <c r="I1673" s="49" t="str">
        <f t="shared" si="125"/>
        <v/>
      </c>
      <c r="J1673" s="49" t="str">
        <f t="shared" si="125"/>
        <v/>
      </c>
      <c r="K1673" s="50" t="str">
        <f t="shared" si="125"/>
        <v/>
      </c>
      <c r="L1673" s="49" t="str">
        <f t="shared" ref="L1673:N1736" si="127">IFERROR(IF(AND($E1673&gt;$D1673,MIN($D1673:$E1673)&lt;L$5,MAX($D1673:$E1673)&gt;L$4),MIN(MAX($D1673:$E1673),L$5)-MAX(MIN($D1673:$E1673),L$4),0)/(MAX($D1673:$E1673)-MIN($D1673:$E1673)),"")</f>
        <v/>
      </c>
      <c r="M1673" s="49" t="str">
        <f t="shared" si="127"/>
        <v/>
      </c>
      <c r="N1673" s="49" t="str">
        <f t="shared" si="127"/>
        <v/>
      </c>
      <c r="O1673" s="49" t="str">
        <f t="shared" ref="O1673:O1736" si="128">IFERROR(IF(AND(MIN($D1673:$E1673)&lt;O$5,MAX($D1673:$E1673)&gt;O$4),MIN(MAX($D1673:$E1673),O$5)-MAX(MIN($D1673:$E1673),O$4),0)/(MAX($D1673:$E1673)-MIN($D1673:$E1673)),"")</f>
        <v/>
      </c>
      <c r="P1673" s="49" t="str">
        <f t="shared" ref="P1673:R1736" si="129">IFERROR(IF(AND($D1673&gt;$E1673,MIN($D1673:$E1673)&lt;P$5,MAX($D1673:$E1673)&gt;P$4),MIN(MAX($D1673:$E1673),P$5)-MAX(MIN($D1673:$E1673),P$4),0)/(MAX($D1673:$E1673)-MIN($D1673:$E1673)),"")</f>
        <v/>
      </c>
      <c r="Q1673" s="49" t="str">
        <f t="shared" si="129"/>
        <v/>
      </c>
      <c r="R1673" s="50" t="str">
        <f t="shared" si="129"/>
        <v/>
      </c>
      <c r="S1673" s="10"/>
    </row>
    <row r="1674" spans="1:19" x14ac:dyDescent="0.25">
      <c r="A1674" s="10"/>
      <c r="B1674" s="4" t="str">
        <f>'CALC | Main Engine'!$B1674</f>
        <v/>
      </c>
      <c r="C1674" s="5" t="str">
        <f>'CALC | Main Engine'!$E1674</f>
        <v/>
      </c>
      <c r="D1674" s="27" t="str">
        <f>IF(ISBLANK('INPUT | Operations'!$C1679),"",'INPUT | Operations'!$C1678)</f>
        <v/>
      </c>
      <c r="E1674" s="32" t="str">
        <f>IF(ISBLANK('INPUT | Operations'!$C1679),"",'INPUT | Operations'!$C1679)</f>
        <v/>
      </c>
      <c r="F1674" s="123" t="str">
        <f t="shared" si="126"/>
        <v/>
      </c>
      <c r="G1674" s="49" t="str">
        <f t="shared" si="126"/>
        <v/>
      </c>
      <c r="H1674" s="49" t="str">
        <f t="shared" si="126"/>
        <v/>
      </c>
      <c r="I1674" s="49" t="str">
        <f t="shared" si="125"/>
        <v/>
      </c>
      <c r="J1674" s="49" t="str">
        <f t="shared" si="125"/>
        <v/>
      </c>
      <c r="K1674" s="50" t="str">
        <f t="shared" si="125"/>
        <v/>
      </c>
      <c r="L1674" s="49" t="str">
        <f t="shared" si="127"/>
        <v/>
      </c>
      <c r="M1674" s="49" t="str">
        <f t="shared" si="127"/>
        <v/>
      </c>
      <c r="N1674" s="49" t="str">
        <f t="shared" si="127"/>
        <v/>
      </c>
      <c r="O1674" s="49" t="str">
        <f t="shared" si="128"/>
        <v/>
      </c>
      <c r="P1674" s="49" t="str">
        <f t="shared" si="129"/>
        <v/>
      </c>
      <c r="Q1674" s="49" t="str">
        <f t="shared" si="129"/>
        <v/>
      </c>
      <c r="R1674" s="50" t="str">
        <f t="shared" si="129"/>
        <v/>
      </c>
      <c r="S1674" s="10"/>
    </row>
    <row r="1675" spans="1:19" x14ac:dyDescent="0.25">
      <c r="A1675" s="10"/>
      <c r="B1675" s="4" t="str">
        <f>'CALC | Main Engine'!$B1675</f>
        <v/>
      </c>
      <c r="C1675" s="5" t="str">
        <f>'CALC | Main Engine'!$E1675</f>
        <v/>
      </c>
      <c r="D1675" s="27" t="str">
        <f>IF(ISBLANK('INPUT | Operations'!$C1680),"",'INPUT | Operations'!$C1679)</f>
        <v/>
      </c>
      <c r="E1675" s="32" t="str">
        <f>IF(ISBLANK('INPUT | Operations'!$C1680),"",'INPUT | Operations'!$C1680)</f>
        <v/>
      </c>
      <c r="F1675" s="123" t="str">
        <f t="shared" si="126"/>
        <v/>
      </c>
      <c r="G1675" s="49" t="str">
        <f t="shared" si="126"/>
        <v/>
      </c>
      <c r="H1675" s="49" t="str">
        <f t="shared" si="126"/>
        <v/>
      </c>
      <c r="I1675" s="49" t="str">
        <f t="shared" si="125"/>
        <v/>
      </c>
      <c r="J1675" s="49" t="str">
        <f t="shared" si="125"/>
        <v/>
      </c>
      <c r="K1675" s="50" t="str">
        <f t="shared" si="125"/>
        <v/>
      </c>
      <c r="L1675" s="49" t="str">
        <f t="shared" si="127"/>
        <v/>
      </c>
      <c r="M1675" s="49" t="str">
        <f t="shared" si="127"/>
        <v/>
      </c>
      <c r="N1675" s="49" t="str">
        <f t="shared" si="127"/>
        <v/>
      </c>
      <c r="O1675" s="49" t="str">
        <f t="shared" si="128"/>
        <v/>
      </c>
      <c r="P1675" s="49" t="str">
        <f t="shared" si="129"/>
        <v/>
      </c>
      <c r="Q1675" s="49" t="str">
        <f t="shared" si="129"/>
        <v/>
      </c>
      <c r="R1675" s="50" t="str">
        <f t="shared" si="129"/>
        <v/>
      </c>
      <c r="S1675" s="10"/>
    </row>
    <row r="1676" spans="1:19" x14ac:dyDescent="0.25">
      <c r="A1676" s="10"/>
      <c r="B1676" s="4" t="str">
        <f>'CALC | Main Engine'!$B1676</f>
        <v/>
      </c>
      <c r="C1676" s="5" t="str">
        <f>'CALC | Main Engine'!$E1676</f>
        <v/>
      </c>
      <c r="D1676" s="27" t="str">
        <f>IF(ISBLANK('INPUT | Operations'!$C1681),"",'INPUT | Operations'!$C1680)</f>
        <v/>
      </c>
      <c r="E1676" s="32" t="str">
        <f>IF(ISBLANK('INPUT | Operations'!$C1681),"",'INPUT | Operations'!$C1681)</f>
        <v/>
      </c>
      <c r="F1676" s="123" t="str">
        <f t="shared" si="126"/>
        <v/>
      </c>
      <c r="G1676" s="49" t="str">
        <f t="shared" si="126"/>
        <v/>
      </c>
      <c r="H1676" s="49" t="str">
        <f t="shared" si="126"/>
        <v/>
      </c>
      <c r="I1676" s="49" t="str">
        <f t="shared" si="125"/>
        <v/>
      </c>
      <c r="J1676" s="49" t="str">
        <f t="shared" si="125"/>
        <v/>
      </c>
      <c r="K1676" s="50" t="str">
        <f t="shared" si="125"/>
        <v/>
      </c>
      <c r="L1676" s="49" t="str">
        <f t="shared" si="127"/>
        <v/>
      </c>
      <c r="M1676" s="49" t="str">
        <f t="shared" si="127"/>
        <v/>
      </c>
      <c r="N1676" s="49" t="str">
        <f t="shared" si="127"/>
        <v/>
      </c>
      <c r="O1676" s="49" t="str">
        <f t="shared" si="128"/>
        <v/>
      </c>
      <c r="P1676" s="49" t="str">
        <f t="shared" si="129"/>
        <v/>
      </c>
      <c r="Q1676" s="49" t="str">
        <f t="shared" si="129"/>
        <v/>
      </c>
      <c r="R1676" s="50" t="str">
        <f t="shared" si="129"/>
        <v/>
      </c>
      <c r="S1676" s="10"/>
    </row>
    <row r="1677" spans="1:19" x14ac:dyDescent="0.25">
      <c r="A1677" s="10"/>
      <c r="B1677" s="4" t="str">
        <f>'CALC | Main Engine'!$B1677</f>
        <v/>
      </c>
      <c r="C1677" s="5" t="str">
        <f>'CALC | Main Engine'!$E1677</f>
        <v/>
      </c>
      <c r="D1677" s="27" t="str">
        <f>IF(ISBLANK('INPUT | Operations'!$C1682),"",'INPUT | Operations'!$C1681)</f>
        <v/>
      </c>
      <c r="E1677" s="32" t="str">
        <f>IF(ISBLANK('INPUT | Operations'!$C1682),"",'INPUT | Operations'!$C1682)</f>
        <v/>
      </c>
      <c r="F1677" s="123" t="str">
        <f t="shared" si="126"/>
        <v/>
      </c>
      <c r="G1677" s="49" t="str">
        <f t="shared" si="126"/>
        <v/>
      </c>
      <c r="H1677" s="49" t="str">
        <f t="shared" si="126"/>
        <v/>
      </c>
      <c r="I1677" s="49" t="str">
        <f t="shared" si="125"/>
        <v/>
      </c>
      <c r="J1677" s="49" t="str">
        <f t="shared" si="125"/>
        <v/>
      </c>
      <c r="K1677" s="50" t="str">
        <f t="shared" si="125"/>
        <v/>
      </c>
      <c r="L1677" s="49" t="str">
        <f t="shared" si="127"/>
        <v/>
      </c>
      <c r="M1677" s="49" t="str">
        <f t="shared" si="127"/>
        <v/>
      </c>
      <c r="N1677" s="49" t="str">
        <f t="shared" si="127"/>
        <v/>
      </c>
      <c r="O1677" s="49" t="str">
        <f t="shared" si="128"/>
        <v/>
      </c>
      <c r="P1677" s="49" t="str">
        <f t="shared" si="129"/>
        <v/>
      </c>
      <c r="Q1677" s="49" t="str">
        <f t="shared" si="129"/>
        <v/>
      </c>
      <c r="R1677" s="50" t="str">
        <f t="shared" si="129"/>
        <v/>
      </c>
      <c r="S1677" s="10"/>
    </row>
    <row r="1678" spans="1:19" x14ac:dyDescent="0.25">
      <c r="A1678" s="10"/>
      <c r="B1678" s="4" t="str">
        <f>'CALC | Main Engine'!$B1678</f>
        <v/>
      </c>
      <c r="C1678" s="5" t="str">
        <f>'CALC | Main Engine'!$E1678</f>
        <v/>
      </c>
      <c r="D1678" s="27" t="str">
        <f>IF(ISBLANK('INPUT | Operations'!$C1683),"",'INPUT | Operations'!$C1682)</f>
        <v/>
      </c>
      <c r="E1678" s="32" t="str">
        <f>IF(ISBLANK('INPUT | Operations'!$C1683),"",'INPUT | Operations'!$C1683)</f>
        <v/>
      </c>
      <c r="F1678" s="123" t="str">
        <f t="shared" si="126"/>
        <v/>
      </c>
      <c r="G1678" s="49" t="str">
        <f t="shared" si="126"/>
        <v/>
      </c>
      <c r="H1678" s="49" t="str">
        <f t="shared" si="126"/>
        <v/>
      </c>
      <c r="I1678" s="49" t="str">
        <f t="shared" si="125"/>
        <v/>
      </c>
      <c r="J1678" s="49" t="str">
        <f t="shared" si="125"/>
        <v/>
      </c>
      <c r="K1678" s="50" t="str">
        <f t="shared" si="125"/>
        <v/>
      </c>
      <c r="L1678" s="49" t="str">
        <f t="shared" si="127"/>
        <v/>
      </c>
      <c r="M1678" s="49" t="str">
        <f t="shared" si="127"/>
        <v/>
      </c>
      <c r="N1678" s="49" t="str">
        <f t="shared" si="127"/>
        <v/>
      </c>
      <c r="O1678" s="49" t="str">
        <f t="shared" si="128"/>
        <v/>
      </c>
      <c r="P1678" s="49" t="str">
        <f t="shared" si="129"/>
        <v/>
      </c>
      <c r="Q1678" s="49" t="str">
        <f t="shared" si="129"/>
        <v/>
      </c>
      <c r="R1678" s="50" t="str">
        <f t="shared" si="129"/>
        <v/>
      </c>
      <c r="S1678" s="10"/>
    </row>
    <row r="1679" spans="1:19" x14ac:dyDescent="0.25">
      <c r="A1679" s="10"/>
      <c r="B1679" s="4" t="str">
        <f>'CALC | Main Engine'!$B1679</f>
        <v/>
      </c>
      <c r="C1679" s="5" t="str">
        <f>'CALC | Main Engine'!$E1679</f>
        <v/>
      </c>
      <c r="D1679" s="27" t="str">
        <f>IF(ISBLANK('INPUT | Operations'!$C1684),"",'INPUT | Operations'!$C1683)</f>
        <v/>
      </c>
      <c r="E1679" s="32" t="str">
        <f>IF(ISBLANK('INPUT | Operations'!$C1684),"",'INPUT | Operations'!$C1684)</f>
        <v/>
      </c>
      <c r="F1679" s="123" t="str">
        <f t="shared" si="126"/>
        <v/>
      </c>
      <c r="G1679" s="49" t="str">
        <f t="shared" si="126"/>
        <v/>
      </c>
      <c r="H1679" s="49" t="str">
        <f t="shared" si="126"/>
        <v/>
      </c>
      <c r="I1679" s="49" t="str">
        <f t="shared" si="125"/>
        <v/>
      </c>
      <c r="J1679" s="49" t="str">
        <f t="shared" si="125"/>
        <v/>
      </c>
      <c r="K1679" s="50" t="str">
        <f t="shared" si="125"/>
        <v/>
      </c>
      <c r="L1679" s="49" t="str">
        <f t="shared" si="127"/>
        <v/>
      </c>
      <c r="M1679" s="49" t="str">
        <f t="shared" si="127"/>
        <v/>
      </c>
      <c r="N1679" s="49" t="str">
        <f t="shared" si="127"/>
        <v/>
      </c>
      <c r="O1679" s="49" t="str">
        <f t="shared" si="128"/>
        <v/>
      </c>
      <c r="P1679" s="49" t="str">
        <f t="shared" si="129"/>
        <v/>
      </c>
      <c r="Q1679" s="49" t="str">
        <f t="shared" si="129"/>
        <v/>
      </c>
      <c r="R1679" s="50" t="str">
        <f t="shared" si="129"/>
        <v/>
      </c>
      <c r="S1679" s="10"/>
    </row>
    <row r="1680" spans="1:19" x14ac:dyDescent="0.25">
      <c r="A1680" s="10"/>
      <c r="B1680" s="4" t="str">
        <f>'CALC | Main Engine'!$B1680</f>
        <v/>
      </c>
      <c r="C1680" s="5" t="str">
        <f>'CALC | Main Engine'!$E1680</f>
        <v/>
      </c>
      <c r="D1680" s="27" t="str">
        <f>IF(ISBLANK('INPUT | Operations'!$C1685),"",'INPUT | Operations'!$C1684)</f>
        <v/>
      </c>
      <c r="E1680" s="32" t="str">
        <f>IF(ISBLANK('INPUT | Operations'!$C1685),"",'INPUT | Operations'!$C1685)</f>
        <v/>
      </c>
      <c r="F1680" s="123" t="str">
        <f t="shared" si="126"/>
        <v/>
      </c>
      <c r="G1680" s="49" t="str">
        <f t="shared" si="126"/>
        <v/>
      </c>
      <c r="H1680" s="49" t="str">
        <f t="shared" si="126"/>
        <v/>
      </c>
      <c r="I1680" s="49" t="str">
        <f t="shared" si="125"/>
        <v/>
      </c>
      <c r="J1680" s="49" t="str">
        <f t="shared" si="125"/>
        <v/>
      </c>
      <c r="K1680" s="50" t="str">
        <f t="shared" si="125"/>
        <v/>
      </c>
      <c r="L1680" s="49" t="str">
        <f t="shared" si="127"/>
        <v/>
      </c>
      <c r="M1680" s="49" t="str">
        <f t="shared" si="127"/>
        <v/>
      </c>
      <c r="N1680" s="49" t="str">
        <f t="shared" si="127"/>
        <v/>
      </c>
      <c r="O1680" s="49" t="str">
        <f t="shared" si="128"/>
        <v/>
      </c>
      <c r="P1680" s="49" t="str">
        <f t="shared" si="129"/>
        <v/>
      </c>
      <c r="Q1680" s="49" t="str">
        <f t="shared" si="129"/>
        <v/>
      </c>
      <c r="R1680" s="50" t="str">
        <f t="shared" si="129"/>
        <v/>
      </c>
      <c r="S1680" s="10"/>
    </row>
    <row r="1681" spans="1:19" x14ac:dyDescent="0.25">
      <c r="A1681" s="10"/>
      <c r="B1681" s="4" t="str">
        <f>'CALC | Main Engine'!$B1681</f>
        <v/>
      </c>
      <c r="C1681" s="5" t="str">
        <f>'CALC | Main Engine'!$E1681</f>
        <v/>
      </c>
      <c r="D1681" s="27" t="str">
        <f>IF(ISBLANK('INPUT | Operations'!$C1686),"",'INPUT | Operations'!$C1685)</f>
        <v/>
      </c>
      <c r="E1681" s="32" t="str">
        <f>IF(ISBLANK('INPUT | Operations'!$C1686),"",'INPUT | Operations'!$C1686)</f>
        <v/>
      </c>
      <c r="F1681" s="123" t="str">
        <f t="shared" si="126"/>
        <v/>
      </c>
      <c r="G1681" s="49" t="str">
        <f t="shared" si="126"/>
        <v/>
      </c>
      <c r="H1681" s="49" t="str">
        <f t="shared" si="126"/>
        <v/>
      </c>
      <c r="I1681" s="49" t="str">
        <f t="shared" si="125"/>
        <v/>
      </c>
      <c r="J1681" s="49" t="str">
        <f t="shared" si="125"/>
        <v/>
      </c>
      <c r="K1681" s="50" t="str">
        <f t="shared" si="125"/>
        <v/>
      </c>
      <c r="L1681" s="49" t="str">
        <f t="shared" si="127"/>
        <v/>
      </c>
      <c r="M1681" s="49" t="str">
        <f t="shared" si="127"/>
        <v/>
      </c>
      <c r="N1681" s="49" t="str">
        <f t="shared" si="127"/>
        <v/>
      </c>
      <c r="O1681" s="49" t="str">
        <f t="shared" si="128"/>
        <v/>
      </c>
      <c r="P1681" s="49" t="str">
        <f t="shared" si="129"/>
        <v/>
      </c>
      <c r="Q1681" s="49" t="str">
        <f t="shared" si="129"/>
        <v/>
      </c>
      <c r="R1681" s="50" t="str">
        <f t="shared" si="129"/>
        <v/>
      </c>
      <c r="S1681" s="10"/>
    </row>
    <row r="1682" spans="1:19" x14ac:dyDescent="0.25">
      <c r="A1682" s="10"/>
      <c r="B1682" s="4" t="str">
        <f>'CALC | Main Engine'!$B1682</f>
        <v/>
      </c>
      <c r="C1682" s="5" t="str">
        <f>'CALC | Main Engine'!$E1682</f>
        <v/>
      </c>
      <c r="D1682" s="27" t="str">
        <f>IF(ISBLANK('INPUT | Operations'!$C1687),"",'INPUT | Operations'!$C1686)</f>
        <v/>
      </c>
      <c r="E1682" s="32" t="str">
        <f>IF(ISBLANK('INPUT | Operations'!$C1687),"",'INPUT | Operations'!$C1687)</f>
        <v/>
      </c>
      <c r="F1682" s="123" t="str">
        <f t="shared" si="126"/>
        <v/>
      </c>
      <c r="G1682" s="49" t="str">
        <f t="shared" si="126"/>
        <v/>
      </c>
      <c r="H1682" s="49" t="str">
        <f t="shared" si="126"/>
        <v/>
      </c>
      <c r="I1682" s="49" t="str">
        <f t="shared" si="125"/>
        <v/>
      </c>
      <c r="J1682" s="49" t="str">
        <f t="shared" si="125"/>
        <v/>
      </c>
      <c r="K1682" s="50" t="str">
        <f t="shared" si="125"/>
        <v/>
      </c>
      <c r="L1682" s="49" t="str">
        <f t="shared" si="127"/>
        <v/>
      </c>
      <c r="M1682" s="49" t="str">
        <f t="shared" si="127"/>
        <v/>
      </c>
      <c r="N1682" s="49" t="str">
        <f t="shared" si="127"/>
        <v/>
      </c>
      <c r="O1682" s="49" t="str">
        <f t="shared" si="128"/>
        <v/>
      </c>
      <c r="P1682" s="49" t="str">
        <f t="shared" si="129"/>
        <v/>
      </c>
      <c r="Q1682" s="49" t="str">
        <f t="shared" si="129"/>
        <v/>
      </c>
      <c r="R1682" s="50" t="str">
        <f t="shared" si="129"/>
        <v/>
      </c>
      <c r="S1682" s="10"/>
    </row>
    <row r="1683" spans="1:19" x14ac:dyDescent="0.25">
      <c r="A1683" s="10"/>
      <c r="B1683" s="4" t="str">
        <f>'CALC | Main Engine'!$B1683</f>
        <v/>
      </c>
      <c r="C1683" s="5" t="str">
        <f>'CALC | Main Engine'!$E1683</f>
        <v/>
      </c>
      <c r="D1683" s="27" t="str">
        <f>IF(ISBLANK('INPUT | Operations'!$C1688),"",'INPUT | Operations'!$C1687)</f>
        <v/>
      </c>
      <c r="E1683" s="32" t="str">
        <f>IF(ISBLANK('INPUT | Operations'!$C1688),"",'INPUT | Operations'!$C1688)</f>
        <v/>
      </c>
      <c r="F1683" s="123" t="str">
        <f t="shared" si="126"/>
        <v/>
      </c>
      <c r="G1683" s="49" t="str">
        <f t="shared" si="126"/>
        <v/>
      </c>
      <c r="H1683" s="49" t="str">
        <f t="shared" si="126"/>
        <v/>
      </c>
      <c r="I1683" s="49" t="str">
        <f t="shared" si="125"/>
        <v/>
      </c>
      <c r="J1683" s="49" t="str">
        <f t="shared" si="125"/>
        <v/>
      </c>
      <c r="K1683" s="50" t="str">
        <f t="shared" si="125"/>
        <v/>
      </c>
      <c r="L1683" s="49" t="str">
        <f t="shared" si="127"/>
        <v/>
      </c>
      <c r="M1683" s="49" t="str">
        <f t="shared" si="127"/>
        <v/>
      </c>
      <c r="N1683" s="49" t="str">
        <f t="shared" si="127"/>
        <v/>
      </c>
      <c r="O1683" s="49" t="str">
        <f t="shared" si="128"/>
        <v/>
      </c>
      <c r="P1683" s="49" t="str">
        <f t="shared" si="129"/>
        <v/>
      </c>
      <c r="Q1683" s="49" t="str">
        <f t="shared" si="129"/>
        <v/>
      </c>
      <c r="R1683" s="50" t="str">
        <f t="shared" si="129"/>
        <v/>
      </c>
      <c r="S1683" s="10"/>
    </row>
    <row r="1684" spans="1:19" x14ac:dyDescent="0.25">
      <c r="A1684" s="10"/>
      <c r="B1684" s="4" t="str">
        <f>'CALC | Main Engine'!$B1684</f>
        <v/>
      </c>
      <c r="C1684" s="5" t="str">
        <f>'CALC | Main Engine'!$E1684</f>
        <v/>
      </c>
      <c r="D1684" s="27" t="str">
        <f>IF(ISBLANK('INPUT | Operations'!$C1689),"",'INPUT | Operations'!$C1688)</f>
        <v/>
      </c>
      <c r="E1684" s="32" t="str">
        <f>IF(ISBLANK('INPUT | Operations'!$C1689),"",'INPUT | Operations'!$C1689)</f>
        <v/>
      </c>
      <c r="F1684" s="123" t="str">
        <f t="shared" si="126"/>
        <v/>
      </c>
      <c r="G1684" s="49" t="str">
        <f t="shared" si="126"/>
        <v/>
      </c>
      <c r="H1684" s="49" t="str">
        <f t="shared" si="126"/>
        <v/>
      </c>
      <c r="I1684" s="49" t="str">
        <f t="shared" si="125"/>
        <v/>
      </c>
      <c r="J1684" s="49" t="str">
        <f t="shared" si="125"/>
        <v/>
      </c>
      <c r="K1684" s="50" t="str">
        <f t="shared" si="125"/>
        <v/>
      </c>
      <c r="L1684" s="49" t="str">
        <f t="shared" si="127"/>
        <v/>
      </c>
      <c r="M1684" s="49" t="str">
        <f t="shared" si="127"/>
        <v/>
      </c>
      <c r="N1684" s="49" t="str">
        <f t="shared" si="127"/>
        <v/>
      </c>
      <c r="O1684" s="49" t="str">
        <f t="shared" si="128"/>
        <v/>
      </c>
      <c r="P1684" s="49" t="str">
        <f t="shared" si="129"/>
        <v/>
      </c>
      <c r="Q1684" s="49" t="str">
        <f t="shared" si="129"/>
        <v/>
      </c>
      <c r="R1684" s="50" t="str">
        <f t="shared" si="129"/>
        <v/>
      </c>
      <c r="S1684" s="10"/>
    </row>
    <row r="1685" spans="1:19" x14ac:dyDescent="0.25">
      <c r="A1685" s="10"/>
      <c r="B1685" s="4" t="str">
        <f>'CALC | Main Engine'!$B1685</f>
        <v/>
      </c>
      <c r="C1685" s="5" t="str">
        <f>'CALC | Main Engine'!$E1685</f>
        <v/>
      </c>
      <c r="D1685" s="27" t="str">
        <f>IF(ISBLANK('INPUT | Operations'!$C1690),"",'INPUT | Operations'!$C1689)</f>
        <v/>
      </c>
      <c r="E1685" s="32" t="str">
        <f>IF(ISBLANK('INPUT | Operations'!$C1690),"",'INPUT | Operations'!$C1690)</f>
        <v/>
      </c>
      <c r="F1685" s="123" t="str">
        <f t="shared" si="126"/>
        <v/>
      </c>
      <c r="G1685" s="49" t="str">
        <f t="shared" si="126"/>
        <v/>
      </c>
      <c r="H1685" s="49" t="str">
        <f t="shared" si="126"/>
        <v/>
      </c>
      <c r="I1685" s="49" t="str">
        <f t="shared" si="125"/>
        <v/>
      </c>
      <c r="J1685" s="49" t="str">
        <f t="shared" si="125"/>
        <v/>
      </c>
      <c r="K1685" s="50" t="str">
        <f t="shared" si="125"/>
        <v/>
      </c>
      <c r="L1685" s="49" t="str">
        <f t="shared" si="127"/>
        <v/>
      </c>
      <c r="M1685" s="49" t="str">
        <f t="shared" si="127"/>
        <v/>
      </c>
      <c r="N1685" s="49" t="str">
        <f t="shared" si="127"/>
        <v/>
      </c>
      <c r="O1685" s="49" t="str">
        <f t="shared" si="128"/>
        <v/>
      </c>
      <c r="P1685" s="49" t="str">
        <f t="shared" si="129"/>
        <v/>
      </c>
      <c r="Q1685" s="49" t="str">
        <f t="shared" si="129"/>
        <v/>
      </c>
      <c r="R1685" s="50" t="str">
        <f t="shared" si="129"/>
        <v/>
      </c>
      <c r="S1685" s="10"/>
    </row>
    <row r="1686" spans="1:19" x14ac:dyDescent="0.25">
      <c r="A1686" s="10"/>
      <c r="B1686" s="4" t="str">
        <f>'CALC | Main Engine'!$B1686</f>
        <v/>
      </c>
      <c r="C1686" s="5" t="str">
        <f>'CALC | Main Engine'!$E1686</f>
        <v/>
      </c>
      <c r="D1686" s="27" t="str">
        <f>IF(ISBLANK('INPUT | Operations'!$C1691),"",'INPUT | Operations'!$C1690)</f>
        <v/>
      </c>
      <c r="E1686" s="32" t="str">
        <f>IF(ISBLANK('INPUT | Operations'!$C1691),"",'INPUT | Operations'!$C1691)</f>
        <v/>
      </c>
      <c r="F1686" s="123" t="str">
        <f t="shared" si="126"/>
        <v/>
      </c>
      <c r="G1686" s="49" t="str">
        <f t="shared" si="126"/>
        <v/>
      </c>
      <c r="H1686" s="49" t="str">
        <f t="shared" si="126"/>
        <v/>
      </c>
      <c r="I1686" s="49" t="str">
        <f t="shared" si="125"/>
        <v/>
      </c>
      <c r="J1686" s="49" t="str">
        <f t="shared" si="125"/>
        <v/>
      </c>
      <c r="K1686" s="50" t="str">
        <f t="shared" si="125"/>
        <v/>
      </c>
      <c r="L1686" s="49" t="str">
        <f t="shared" si="127"/>
        <v/>
      </c>
      <c r="M1686" s="49" t="str">
        <f t="shared" si="127"/>
        <v/>
      </c>
      <c r="N1686" s="49" t="str">
        <f t="shared" si="127"/>
        <v/>
      </c>
      <c r="O1686" s="49" t="str">
        <f t="shared" si="128"/>
        <v/>
      </c>
      <c r="P1686" s="49" t="str">
        <f t="shared" si="129"/>
        <v/>
      </c>
      <c r="Q1686" s="49" t="str">
        <f t="shared" si="129"/>
        <v/>
      </c>
      <c r="R1686" s="50" t="str">
        <f t="shared" si="129"/>
        <v/>
      </c>
      <c r="S1686" s="10"/>
    </row>
    <row r="1687" spans="1:19" x14ac:dyDescent="0.25">
      <c r="A1687" s="10"/>
      <c r="B1687" s="4" t="str">
        <f>'CALC | Main Engine'!$B1687</f>
        <v/>
      </c>
      <c r="C1687" s="5" t="str">
        <f>'CALC | Main Engine'!$E1687</f>
        <v/>
      </c>
      <c r="D1687" s="27" t="str">
        <f>IF(ISBLANK('INPUT | Operations'!$C1692),"",'INPUT | Operations'!$C1691)</f>
        <v/>
      </c>
      <c r="E1687" s="32" t="str">
        <f>IF(ISBLANK('INPUT | Operations'!$C1692),"",'INPUT | Operations'!$C1692)</f>
        <v/>
      </c>
      <c r="F1687" s="123" t="str">
        <f t="shared" si="126"/>
        <v/>
      </c>
      <c r="G1687" s="49" t="str">
        <f t="shared" si="126"/>
        <v/>
      </c>
      <c r="H1687" s="49" t="str">
        <f t="shared" si="126"/>
        <v/>
      </c>
      <c r="I1687" s="49" t="str">
        <f t="shared" si="125"/>
        <v/>
      </c>
      <c r="J1687" s="49" t="str">
        <f t="shared" si="125"/>
        <v/>
      </c>
      <c r="K1687" s="50" t="str">
        <f t="shared" si="125"/>
        <v/>
      </c>
      <c r="L1687" s="49" t="str">
        <f t="shared" si="127"/>
        <v/>
      </c>
      <c r="M1687" s="49" t="str">
        <f t="shared" si="127"/>
        <v/>
      </c>
      <c r="N1687" s="49" t="str">
        <f t="shared" si="127"/>
        <v/>
      </c>
      <c r="O1687" s="49" t="str">
        <f t="shared" si="128"/>
        <v/>
      </c>
      <c r="P1687" s="49" t="str">
        <f t="shared" si="129"/>
        <v/>
      </c>
      <c r="Q1687" s="49" t="str">
        <f t="shared" si="129"/>
        <v/>
      </c>
      <c r="R1687" s="50" t="str">
        <f t="shared" si="129"/>
        <v/>
      </c>
      <c r="S1687" s="10"/>
    </row>
    <row r="1688" spans="1:19" x14ac:dyDescent="0.25">
      <c r="A1688" s="10"/>
      <c r="B1688" s="4" t="str">
        <f>'CALC | Main Engine'!$B1688</f>
        <v/>
      </c>
      <c r="C1688" s="5" t="str">
        <f>'CALC | Main Engine'!$E1688</f>
        <v/>
      </c>
      <c r="D1688" s="27" t="str">
        <f>IF(ISBLANK('INPUT | Operations'!$C1693),"",'INPUT | Operations'!$C1692)</f>
        <v/>
      </c>
      <c r="E1688" s="32" t="str">
        <f>IF(ISBLANK('INPUT | Operations'!$C1693),"",'INPUT | Operations'!$C1693)</f>
        <v/>
      </c>
      <c r="F1688" s="123" t="str">
        <f t="shared" si="126"/>
        <v/>
      </c>
      <c r="G1688" s="49" t="str">
        <f t="shared" si="126"/>
        <v/>
      </c>
      <c r="H1688" s="49" t="str">
        <f t="shared" si="126"/>
        <v/>
      </c>
      <c r="I1688" s="49" t="str">
        <f t="shared" si="125"/>
        <v/>
      </c>
      <c r="J1688" s="49" t="str">
        <f t="shared" si="125"/>
        <v/>
      </c>
      <c r="K1688" s="50" t="str">
        <f t="shared" si="125"/>
        <v/>
      </c>
      <c r="L1688" s="49" t="str">
        <f t="shared" si="127"/>
        <v/>
      </c>
      <c r="M1688" s="49" t="str">
        <f t="shared" si="127"/>
        <v/>
      </c>
      <c r="N1688" s="49" t="str">
        <f t="shared" si="127"/>
        <v/>
      </c>
      <c r="O1688" s="49" t="str">
        <f t="shared" si="128"/>
        <v/>
      </c>
      <c r="P1688" s="49" t="str">
        <f t="shared" si="129"/>
        <v/>
      </c>
      <c r="Q1688" s="49" t="str">
        <f t="shared" si="129"/>
        <v/>
      </c>
      <c r="R1688" s="50" t="str">
        <f t="shared" si="129"/>
        <v/>
      </c>
      <c r="S1688" s="10"/>
    </row>
    <row r="1689" spans="1:19" x14ac:dyDescent="0.25">
      <c r="A1689" s="10"/>
      <c r="B1689" s="4" t="str">
        <f>'CALC | Main Engine'!$B1689</f>
        <v/>
      </c>
      <c r="C1689" s="5" t="str">
        <f>'CALC | Main Engine'!$E1689</f>
        <v/>
      </c>
      <c r="D1689" s="27" t="str">
        <f>IF(ISBLANK('INPUT | Operations'!$C1694),"",'INPUT | Operations'!$C1693)</f>
        <v/>
      </c>
      <c r="E1689" s="32" t="str">
        <f>IF(ISBLANK('INPUT | Operations'!$C1694),"",'INPUT | Operations'!$C1694)</f>
        <v/>
      </c>
      <c r="F1689" s="123" t="str">
        <f t="shared" si="126"/>
        <v/>
      </c>
      <c r="G1689" s="49" t="str">
        <f t="shared" si="126"/>
        <v/>
      </c>
      <c r="H1689" s="49" t="str">
        <f t="shared" si="126"/>
        <v/>
      </c>
      <c r="I1689" s="49" t="str">
        <f t="shared" si="125"/>
        <v/>
      </c>
      <c r="J1689" s="49" t="str">
        <f t="shared" si="125"/>
        <v/>
      </c>
      <c r="K1689" s="50" t="str">
        <f t="shared" si="125"/>
        <v/>
      </c>
      <c r="L1689" s="49" t="str">
        <f t="shared" si="127"/>
        <v/>
      </c>
      <c r="M1689" s="49" t="str">
        <f t="shared" si="127"/>
        <v/>
      </c>
      <c r="N1689" s="49" t="str">
        <f t="shared" si="127"/>
        <v/>
      </c>
      <c r="O1689" s="49" t="str">
        <f t="shared" si="128"/>
        <v/>
      </c>
      <c r="P1689" s="49" t="str">
        <f t="shared" si="129"/>
        <v/>
      </c>
      <c r="Q1689" s="49" t="str">
        <f t="shared" si="129"/>
        <v/>
      </c>
      <c r="R1689" s="50" t="str">
        <f t="shared" si="129"/>
        <v/>
      </c>
      <c r="S1689" s="10"/>
    </row>
    <row r="1690" spans="1:19" x14ac:dyDescent="0.25">
      <c r="A1690" s="10"/>
      <c r="B1690" s="4" t="str">
        <f>'CALC | Main Engine'!$B1690</f>
        <v/>
      </c>
      <c r="C1690" s="5" t="str">
        <f>'CALC | Main Engine'!$E1690</f>
        <v/>
      </c>
      <c r="D1690" s="27" t="str">
        <f>IF(ISBLANK('INPUT | Operations'!$C1695),"",'INPUT | Operations'!$C1694)</f>
        <v/>
      </c>
      <c r="E1690" s="32" t="str">
        <f>IF(ISBLANK('INPUT | Operations'!$C1695),"",'INPUT | Operations'!$C1695)</f>
        <v/>
      </c>
      <c r="F1690" s="123" t="str">
        <f t="shared" si="126"/>
        <v/>
      </c>
      <c r="G1690" s="49" t="str">
        <f t="shared" si="126"/>
        <v/>
      </c>
      <c r="H1690" s="49" t="str">
        <f t="shared" si="126"/>
        <v/>
      </c>
      <c r="I1690" s="49" t="str">
        <f t="shared" si="125"/>
        <v/>
      </c>
      <c r="J1690" s="49" t="str">
        <f t="shared" si="125"/>
        <v/>
      </c>
      <c r="K1690" s="50" t="str">
        <f t="shared" si="125"/>
        <v/>
      </c>
      <c r="L1690" s="49" t="str">
        <f t="shared" si="127"/>
        <v/>
      </c>
      <c r="M1690" s="49" t="str">
        <f t="shared" si="127"/>
        <v/>
      </c>
      <c r="N1690" s="49" t="str">
        <f t="shared" si="127"/>
        <v/>
      </c>
      <c r="O1690" s="49" t="str">
        <f t="shared" si="128"/>
        <v/>
      </c>
      <c r="P1690" s="49" t="str">
        <f t="shared" si="129"/>
        <v/>
      </c>
      <c r="Q1690" s="49" t="str">
        <f t="shared" si="129"/>
        <v/>
      </c>
      <c r="R1690" s="50" t="str">
        <f t="shared" si="129"/>
        <v/>
      </c>
      <c r="S1690" s="10"/>
    </row>
    <row r="1691" spans="1:19" x14ac:dyDescent="0.25">
      <c r="A1691" s="10"/>
      <c r="B1691" s="4" t="str">
        <f>'CALC | Main Engine'!$B1691</f>
        <v/>
      </c>
      <c r="C1691" s="5" t="str">
        <f>'CALC | Main Engine'!$E1691</f>
        <v/>
      </c>
      <c r="D1691" s="27" t="str">
        <f>IF(ISBLANK('INPUT | Operations'!$C1696),"",'INPUT | Operations'!$C1695)</f>
        <v/>
      </c>
      <c r="E1691" s="32" t="str">
        <f>IF(ISBLANK('INPUT | Operations'!$C1696),"",'INPUT | Operations'!$C1696)</f>
        <v/>
      </c>
      <c r="F1691" s="123" t="str">
        <f t="shared" si="126"/>
        <v/>
      </c>
      <c r="G1691" s="49" t="str">
        <f t="shared" si="126"/>
        <v/>
      </c>
      <c r="H1691" s="49" t="str">
        <f t="shared" si="126"/>
        <v/>
      </c>
      <c r="I1691" s="49" t="str">
        <f t="shared" si="125"/>
        <v/>
      </c>
      <c r="J1691" s="49" t="str">
        <f t="shared" si="125"/>
        <v/>
      </c>
      <c r="K1691" s="50" t="str">
        <f t="shared" si="125"/>
        <v/>
      </c>
      <c r="L1691" s="49" t="str">
        <f t="shared" si="127"/>
        <v/>
      </c>
      <c r="M1691" s="49" t="str">
        <f t="shared" si="127"/>
        <v/>
      </c>
      <c r="N1691" s="49" t="str">
        <f t="shared" si="127"/>
        <v/>
      </c>
      <c r="O1691" s="49" t="str">
        <f t="shared" si="128"/>
        <v/>
      </c>
      <c r="P1691" s="49" t="str">
        <f t="shared" si="129"/>
        <v/>
      </c>
      <c r="Q1691" s="49" t="str">
        <f t="shared" si="129"/>
        <v/>
      </c>
      <c r="R1691" s="50" t="str">
        <f t="shared" si="129"/>
        <v/>
      </c>
      <c r="S1691" s="10"/>
    </row>
    <row r="1692" spans="1:19" x14ac:dyDescent="0.25">
      <c r="A1692" s="10"/>
      <c r="B1692" s="4" t="str">
        <f>'CALC | Main Engine'!$B1692</f>
        <v/>
      </c>
      <c r="C1692" s="5" t="str">
        <f>'CALC | Main Engine'!$E1692</f>
        <v/>
      </c>
      <c r="D1692" s="27" t="str">
        <f>IF(ISBLANK('INPUT | Operations'!$C1697),"",'INPUT | Operations'!$C1696)</f>
        <v/>
      </c>
      <c r="E1692" s="32" t="str">
        <f>IF(ISBLANK('INPUT | Operations'!$C1697),"",'INPUT | Operations'!$C1697)</f>
        <v/>
      </c>
      <c r="F1692" s="123" t="str">
        <f t="shared" si="126"/>
        <v/>
      </c>
      <c r="G1692" s="49" t="str">
        <f t="shared" si="126"/>
        <v/>
      </c>
      <c r="H1692" s="49" t="str">
        <f t="shared" si="126"/>
        <v/>
      </c>
      <c r="I1692" s="49" t="str">
        <f t="shared" si="125"/>
        <v/>
      </c>
      <c r="J1692" s="49" t="str">
        <f t="shared" si="125"/>
        <v/>
      </c>
      <c r="K1692" s="50" t="str">
        <f t="shared" si="125"/>
        <v/>
      </c>
      <c r="L1692" s="49" t="str">
        <f t="shared" si="127"/>
        <v/>
      </c>
      <c r="M1692" s="49" t="str">
        <f t="shared" si="127"/>
        <v/>
      </c>
      <c r="N1692" s="49" t="str">
        <f t="shared" si="127"/>
        <v/>
      </c>
      <c r="O1692" s="49" t="str">
        <f t="shared" si="128"/>
        <v/>
      </c>
      <c r="P1692" s="49" t="str">
        <f t="shared" si="129"/>
        <v/>
      </c>
      <c r="Q1692" s="49" t="str">
        <f t="shared" si="129"/>
        <v/>
      </c>
      <c r="R1692" s="50" t="str">
        <f t="shared" si="129"/>
        <v/>
      </c>
      <c r="S1692" s="10"/>
    </row>
    <row r="1693" spans="1:19" x14ac:dyDescent="0.25">
      <c r="A1693" s="10"/>
      <c r="B1693" s="4" t="str">
        <f>'CALC | Main Engine'!$B1693</f>
        <v/>
      </c>
      <c r="C1693" s="5" t="str">
        <f>'CALC | Main Engine'!$E1693</f>
        <v/>
      </c>
      <c r="D1693" s="27" t="str">
        <f>IF(ISBLANK('INPUT | Operations'!$C1698),"",'INPUT | Operations'!$C1697)</f>
        <v/>
      </c>
      <c r="E1693" s="32" t="str">
        <f>IF(ISBLANK('INPUT | Operations'!$C1698),"",'INPUT | Operations'!$C1698)</f>
        <v/>
      </c>
      <c r="F1693" s="123" t="str">
        <f t="shared" si="126"/>
        <v/>
      </c>
      <c r="G1693" s="49" t="str">
        <f t="shared" si="126"/>
        <v/>
      </c>
      <c r="H1693" s="49" t="str">
        <f t="shared" si="126"/>
        <v/>
      </c>
      <c r="I1693" s="49" t="str">
        <f t="shared" si="125"/>
        <v/>
      </c>
      <c r="J1693" s="49" t="str">
        <f t="shared" si="125"/>
        <v/>
      </c>
      <c r="K1693" s="50" t="str">
        <f t="shared" si="125"/>
        <v/>
      </c>
      <c r="L1693" s="49" t="str">
        <f t="shared" si="127"/>
        <v/>
      </c>
      <c r="M1693" s="49" t="str">
        <f t="shared" si="127"/>
        <v/>
      </c>
      <c r="N1693" s="49" t="str">
        <f t="shared" si="127"/>
        <v/>
      </c>
      <c r="O1693" s="49" t="str">
        <f t="shared" si="128"/>
        <v/>
      </c>
      <c r="P1693" s="49" t="str">
        <f t="shared" si="129"/>
        <v/>
      </c>
      <c r="Q1693" s="49" t="str">
        <f t="shared" si="129"/>
        <v/>
      </c>
      <c r="R1693" s="50" t="str">
        <f t="shared" si="129"/>
        <v/>
      </c>
      <c r="S1693" s="10"/>
    </row>
    <row r="1694" spans="1:19" x14ac:dyDescent="0.25">
      <c r="A1694" s="10"/>
      <c r="B1694" s="4" t="str">
        <f>'CALC | Main Engine'!$B1694</f>
        <v/>
      </c>
      <c r="C1694" s="5" t="str">
        <f>'CALC | Main Engine'!$E1694</f>
        <v/>
      </c>
      <c r="D1694" s="27" t="str">
        <f>IF(ISBLANK('INPUT | Operations'!$C1699),"",'INPUT | Operations'!$C1698)</f>
        <v/>
      </c>
      <c r="E1694" s="32" t="str">
        <f>IF(ISBLANK('INPUT | Operations'!$C1699),"",'INPUT | Operations'!$C1699)</f>
        <v/>
      </c>
      <c r="F1694" s="123" t="str">
        <f t="shared" si="126"/>
        <v/>
      </c>
      <c r="G1694" s="49" t="str">
        <f t="shared" si="126"/>
        <v/>
      </c>
      <c r="H1694" s="49" t="str">
        <f t="shared" si="126"/>
        <v/>
      </c>
      <c r="I1694" s="49" t="str">
        <f t="shared" si="125"/>
        <v/>
      </c>
      <c r="J1694" s="49" t="str">
        <f t="shared" si="125"/>
        <v/>
      </c>
      <c r="K1694" s="50" t="str">
        <f t="shared" si="125"/>
        <v/>
      </c>
      <c r="L1694" s="49" t="str">
        <f t="shared" si="127"/>
        <v/>
      </c>
      <c r="M1694" s="49" t="str">
        <f t="shared" si="127"/>
        <v/>
      </c>
      <c r="N1694" s="49" t="str">
        <f t="shared" si="127"/>
        <v/>
      </c>
      <c r="O1694" s="49" t="str">
        <f t="shared" si="128"/>
        <v/>
      </c>
      <c r="P1694" s="49" t="str">
        <f t="shared" si="129"/>
        <v/>
      </c>
      <c r="Q1694" s="49" t="str">
        <f t="shared" si="129"/>
        <v/>
      </c>
      <c r="R1694" s="50" t="str">
        <f t="shared" si="129"/>
        <v/>
      </c>
      <c r="S1694" s="10"/>
    </row>
    <row r="1695" spans="1:19" x14ac:dyDescent="0.25">
      <c r="A1695" s="10"/>
      <c r="B1695" s="4" t="str">
        <f>'CALC | Main Engine'!$B1695</f>
        <v/>
      </c>
      <c r="C1695" s="5" t="str">
        <f>'CALC | Main Engine'!$E1695</f>
        <v/>
      </c>
      <c r="D1695" s="27" t="str">
        <f>IF(ISBLANK('INPUT | Operations'!$C1700),"",'INPUT | Operations'!$C1699)</f>
        <v/>
      </c>
      <c r="E1695" s="32" t="str">
        <f>IF(ISBLANK('INPUT | Operations'!$C1700),"",'INPUT | Operations'!$C1700)</f>
        <v/>
      </c>
      <c r="F1695" s="123" t="str">
        <f t="shared" si="126"/>
        <v/>
      </c>
      <c r="G1695" s="49" t="str">
        <f t="shared" si="126"/>
        <v/>
      </c>
      <c r="H1695" s="49" t="str">
        <f t="shared" si="126"/>
        <v/>
      </c>
      <c r="I1695" s="49" t="str">
        <f t="shared" si="125"/>
        <v/>
      </c>
      <c r="J1695" s="49" t="str">
        <f t="shared" si="125"/>
        <v/>
      </c>
      <c r="K1695" s="50" t="str">
        <f t="shared" si="125"/>
        <v/>
      </c>
      <c r="L1695" s="49" t="str">
        <f t="shared" si="127"/>
        <v/>
      </c>
      <c r="M1695" s="49" t="str">
        <f t="shared" si="127"/>
        <v/>
      </c>
      <c r="N1695" s="49" t="str">
        <f t="shared" si="127"/>
        <v/>
      </c>
      <c r="O1695" s="49" t="str">
        <f t="shared" si="128"/>
        <v/>
      </c>
      <c r="P1695" s="49" t="str">
        <f t="shared" si="129"/>
        <v/>
      </c>
      <c r="Q1695" s="49" t="str">
        <f t="shared" si="129"/>
        <v/>
      </c>
      <c r="R1695" s="50" t="str">
        <f t="shared" si="129"/>
        <v/>
      </c>
      <c r="S1695" s="10"/>
    </row>
    <row r="1696" spans="1:19" x14ac:dyDescent="0.25">
      <c r="A1696" s="10"/>
      <c r="B1696" s="4" t="str">
        <f>'CALC | Main Engine'!$B1696</f>
        <v/>
      </c>
      <c r="C1696" s="5" t="str">
        <f>'CALC | Main Engine'!$E1696</f>
        <v/>
      </c>
      <c r="D1696" s="27" t="str">
        <f>IF(ISBLANK('INPUT | Operations'!$C1701),"",'INPUT | Operations'!$C1700)</f>
        <v/>
      </c>
      <c r="E1696" s="32" t="str">
        <f>IF(ISBLANK('INPUT | Operations'!$C1701),"",'INPUT | Operations'!$C1701)</f>
        <v/>
      </c>
      <c r="F1696" s="123" t="str">
        <f t="shared" si="126"/>
        <v/>
      </c>
      <c r="G1696" s="49" t="str">
        <f t="shared" si="126"/>
        <v/>
      </c>
      <c r="H1696" s="49" t="str">
        <f t="shared" si="126"/>
        <v/>
      </c>
      <c r="I1696" s="49" t="str">
        <f t="shared" si="125"/>
        <v/>
      </c>
      <c r="J1696" s="49" t="str">
        <f t="shared" si="125"/>
        <v/>
      </c>
      <c r="K1696" s="50" t="str">
        <f t="shared" si="125"/>
        <v/>
      </c>
      <c r="L1696" s="49" t="str">
        <f t="shared" si="127"/>
        <v/>
      </c>
      <c r="M1696" s="49" t="str">
        <f t="shared" si="127"/>
        <v/>
      </c>
      <c r="N1696" s="49" t="str">
        <f t="shared" si="127"/>
        <v/>
      </c>
      <c r="O1696" s="49" t="str">
        <f t="shared" si="128"/>
        <v/>
      </c>
      <c r="P1696" s="49" t="str">
        <f t="shared" si="129"/>
        <v/>
      </c>
      <c r="Q1696" s="49" t="str">
        <f t="shared" si="129"/>
        <v/>
      </c>
      <c r="R1696" s="50" t="str">
        <f t="shared" si="129"/>
        <v/>
      </c>
      <c r="S1696" s="10"/>
    </row>
    <row r="1697" spans="1:19" x14ac:dyDescent="0.25">
      <c r="A1697" s="10"/>
      <c r="B1697" s="4" t="str">
        <f>'CALC | Main Engine'!$B1697</f>
        <v/>
      </c>
      <c r="C1697" s="5" t="str">
        <f>'CALC | Main Engine'!$E1697</f>
        <v/>
      </c>
      <c r="D1697" s="27" t="str">
        <f>IF(ISBLANK('INPUT | Operations'!$C1702),"",'INPUT | Operations'!$C1701)</f>
        <v/>
      </c>
      <c r="E1697" s="32" t="str">
        <f>IF(ISBLANK('INPUT | Operations'!$C1702),"",'INPUT | Operations'!$C1702)</f>
        <v/>
      </c>
      <c r="F1697" s="123" t="str">
        <f t="shared" si="126"/>
        <v/>
      </c>
      <c r="G1697" s="49" t="str">
        <f t="shared" si="126"/>
        <v/>
      </c>
      <c r="H1697" s="49" t="str">
        <f t="shared" si="126"/>
        <v/>
      </c>
      <c r="I1697" s="49" t="str">
        <f t="shared" si="125"/>
        <v/>
      </c>
      <c r="J1697" s="49" t="str">
        <f t="shared" si="125"/>
        <v/>
      </c>
      <c r="K1697" s="50" t="str">
        <f t="shared" si="125"/>
        <v/>
      </c>
      <c r="L1697" s="49" t="str">
        <f t="shared" si="127"/>
        <v/>
      </c>
      <c r="M1697" s="49" t="str">
        <f t="shared" si="127"/>
        <v/>
      </c>
      <c r="N1697" s="49" t="str">
        <f t="shared" si="127"/>
        <v/>
      </c>
      <c r="O1697" s="49" t="str">
        <f t="shared" si="128"/>
        <v/>
      </c>
      <c r="P1697" s="49" t="str">
        <f t="shared" si="129"/>
        <v/>
      </c>
      <c r="Q1697" s="49" t="str">
        <f t="shared" si="129"/>
        <v/>
      </c>
      <c r="R1697" s="50" t="str">
        <f t="shared" si="129"/>
        <v/>
      </c>
      <c r="S1697" s="10"/>
    </row>
    <row r="1698" spans="1:19" x14ac:dyDescent="0.25">
      <c r="A1698" s="10"/>
      <c r="B1698" s="4" t="str">
        <f>'CALC | Main Engine'!$B1698</f>
        <v/>
      </c>
      <c r="C1698" s="5" t="str">
        <f>'CALC | Main Engine'!$E1698</f>
        <v/>
      </c>
      <c r="D1698" s="27" t="str">
        <f>IF(ISBLANK('INPUT | Operations'!$C1703),"",'INPUT | Operations'!$C1702)</f>
        <v/>
      </c>
      <c r="E1698" s="32" t="str">
        <f>IF(ISBLANK('INPUT | Operations'!$C1703),"",'INPUT | Operations'!$C1703)</f>
        <v/>
      </c>
      <c r="F1698" s="123" t="str">
        <f t="shared" si="126"/>
        <v/>
      </c>
      <c r="G1698" s="49" t="str">
        <f t="shared" si="126"/>
        <v/>
      </c>
      <c r="H1698" s="49" t="str">
        <f t="shared" si="126"/>
        <v/>
      </c>
      <c r="I1698" s="49" t="str">
        <f t="shared" si="125"/>
        <v/>
      </c>
      <c r="J1698" s="49" t="str">
        <f t="shared" si="125"/>
        <v/>
      </c>
      <c r="K1698" s="50" t="str">
        <f t="shared" si="125"/>
        <v/>
      </c>
      <c r="L1698" s="49" t="str">
        <f t="shared" si="127"/>
        <v/>
      </c>
      <c r="M1698" s="49" t="str">
        <f t="shared" si="127"/>
        <v/>
      </c>
      <c r="N1698" s="49" t="str">
        <f t="shared" si="127"/>
        <v/>
      </c>
      <c r="O1698" s="49" t="str">
        <f t="shared" si="128"/>
        <v/>
      </c>
      <c r="P1698" s="49" t="str">
        <f t="shared" si="129"/>
        <v/>
      </c>
      <c r="Q1698" s="49" t="str">
        <f t="shared" si="129"/>
        <v/>
      </c>
      <c r="R1698" s="50" t="str">
        <f t="shared" si="129"/>
        <v/>
      </c>
      <c r="S1698" s="10"/>
    </row>
    <row r="1699" spans="1:19" x14ac:dyDescent="0.25">
      <c r="A1699" s="10"/>
      <c r="B1699" s="4" t="str">
        <f>'CALC | Main Engine'!$B1699</f>
        <v/>
      </c>
      <c r="C1699" s="5" t="str">
        <f>'CALC | Main Engine'!$E1699</f>
        <v/>
      </c>
      <c r="D1699" s="27" t="str">
        <f>IF(ISBLANK('INPUT | Operations'!$C1704),"",'INPUT | Operations'!$C1703)</f>
        <v/>
      </c>
      <c r="E1699" s="32" t="str">
        <f>IF(ISBLANK('INPUT | Operations'!$C1704),"",'INPUT | Operations'!$C1704)</f>
        <v/>
      </c>
      <c r="F1699" s="123" t="str">
        <f t="shared" si="126"/>
        <v/>
      </c>
      <c r="G1699" s="49" t="str">
        <f t="shared" si="126"/>
        <v/>
      </c>
      <c r="H1699" s="49" t="str">
        <f t="shared" si="126"/>
        <v/>
      </c>
      <c r="I1699" s="49" t="str">
        <f t="shared" si="125"/>
        <v/>
      </c>
      <c r="J1699" s="49" t="str">
        <f t="shared" si="125"/>
        <v/>
      </c>
      <c r="K1699" s="50" t="str">
        <f t="shared" si="125"/>
        <v/>
      </c>
      <c r="L1699" s="49" t="str">
        <f t="shared" si="127"/>
        <v/>
      </c>
      <c r="M1699" s="49" t="str">
        <f t="shared" si="127"/>
        <v/>
      </c>
      <c r="N1699" s="49" t="str">
        <f t="shared" si="127"/>
        <v/>
      </c>
      <c r="O1699" s="49" t="str">
        <f t="shared" si="128"/>
        <v/>
      </c>
      <c r="P1699" s="49" t="str">
        <f t="shared" si="129"/>
        <v/>
      </c>
      <c r="Q1699" s="49" t="str">
        <f t="shared" si="129"/>
        <v/>
      </c>
      <c r="R1699" s="50" t="str">
        <f t="shared" si="129"/>
        <v/>
      </c>
      <c r="S1699" s="10"/>
    </row>
    <row r="1700" spans="1:19" x14ac:dyDescent="0.25">
      <c r="A1700" s="10"/>
      <c r="B1700" s="4" t="str">
        <f>'CALC | Main Engine'!$B1700</f>
        <v/>
      </c>
      <c r="C1700" s="5" t="str">
        <f>'CALC | Main Engine'!$E1700</f>
        <v/>
      </c>
      <c r="D1700" s="27" t="str">
        <f>IF(ISBLANK('INPUT | Operations'!$C1705),"",'INPUT | Operations'!$C1704)</f>
        <v/>
      </c>
      <c r="E1700" s="32" t="str">
        <f>IF(ISBLANK('INPUT | Operations'!$C1705),"",'INPUT | Operations'!$C1705)</f>
        <v/>
      </c>
      <c r="F1700" s="123" t="str">
        <f t="shared" si="126"/>
        <v/>
      </c>
      <c r="G1700" s="49" t="str">
        <f t="shared" si="126"/>
        <v/>
      </c>
      <c r="H1700" s="49" t="str">
        <f t="shared" si="126"/>
        <v/>
      </c>
      <c r="I1700" s="49" t="str">
        <f t="shared" si="125"/>
        <v/>
      </c>
      <c r="J1700" s="49" t="str">
        <f t="shared" si="125"/>
        <v/>
      </c>
      <c r="K1700" s="50" t="str">
        <f t="shared" si="125"/>
        <v/>
      </c>
      <c r="L1700" s="49" t="str">
        <f t="shared" si="127"/>
        <v/>
      </c>
      <c r="M1700" s="49" t="str">
        <f t="shared" si="127"/>
        <v/>
      </c>
      <c r="N1700" s="49" t="str">
        <f t="shared" si="127"/>
        <v/>
      </c>
      <c r="O1700" s="49" t="str">
        <f t="shared" si="128"/>
        <v/>
      </c>
      <c r="P1700" s="49" t="str">
        <f t="shared" si="129"/>
        <v/>
      </c>
      <c r="Q1700" s="49" t="str">
        <f t="shared" si="129"/>
        <v/>
      </c>
      <c r="R1700" s="50" t="str">
        <f t="shared" si="129"/>
        <v/>
      </c>
      <c r="S1700" s="10"/>
    </row>
    <row r="1701" spans="1:19" x14ac:dyDescent="0.25">
      <c r="A1701" s="10"/>
      <c r="B1701" s="4" t="str">
        <f>'CALC | Main Engine'!$B1701</f>
        <v/>
      </c>
      <c r="C1701" s="5" t="str">
        <f>'CALC | Main Engine'!$E1701</f>
        <v/>
      </c>
      <c r="D1701" s="27" t="str">
        <f>IF(ISBLANK('INPUT | Operations'!$C1706),"",'INPUT | Operations'!$C1705)</f>
        <v/>
      </c>
      <c r="E1701" s="32" t="str">
        <f>IF(ISBLANK('INPUT | Operations'!$C1706),"",'INPUT | Operations'!$C1706)</f>
        <v/>
      </c>
      <c r="F1701" s="123" t="str">
        <f t="shared" si="126"/>
        <v/>
      </c>
      <c r="G1701" s="49" t="str">
        <f t="shared" si="126"/>
        <v/>
      </c>
      <c r="H1701" s="49" t="str">
        <f t="shared" si="126"/>
        <v/>
      </c>
      <c r="I1701" s="49" t="str">
        <f t="shared" si="125"/>
        <v/>
      </c>
      <c r="J1701" s="49" t="str">
        <f t="shared" si="125"/>
        <v/>
      </c>
      <c r="K1701" s="50" t="str">
        <f t="shared" si="125"/>
        <v/>
      </c>
      <c r="L1701" s="49" t="str">
        <f t="shared" si="127"/>
        <v/>
      </c>
      <c r="M1701" s="49" t="str">
        <f t="shared" si="127"/>
        <v/>
      </c>
      <c r="N1701" s="49" t="str">
        <f t="shared" si="127"/>
        <v/>
      </c>
      <c r="O1701" s="49" t="str">
        <f t="shared" si="128"/>
        <v/>
      </c>
      <c r="P1701" s="49" t="str">
        <f t="shared" si="129"/>
        <v/>
      </c>
      <c r="Q1701" s="49" t="str">
        <f t="shared" si="129"/>
        <v/>
      </c>
      <c r="R1701" s="50" t="str">
        <f t="shared" si="129"/>
        <v/>
      </c>
      <c r="S1701" s="10"/>
    </row>
    <row r="1702" spans="1:19" x14ac:dyDescent="0.25">
      <c r="A1702" s="10"/>
      <c r="B1702" s="4" t="str">
        <f>'CALC | Main Engine'!$B1702</f>
        <v/>
      </c>
      <c r="C1702" s="5" t="str">
        <f>'CALC | Main Engine'!$E1702</f>
        <v/>
      </c>
      <c r="D1702" s="27" t="str">
        <f>IF(ISBLANK('INPUT | Operations'!$C1707),"",'INPUT | Operations'!$C1706)</f>
        <v/>
      </c>
      <c r="E1702" s="32" t="str">
        <f>IF(ISBLANK('INPUT | Operations'!$C1707),"",'INPUT | Operations'!$C1707)</f>
        <v/>
      </c>
      <c r="F1702" s="123" t="str">
        <f t="shared" si="126"/>
        <v/>
      </c>
      <c r="G1702" s="49" t="str">
        <f t="shared" si="126"/>
        <v/>
      </c>
      <c r="H1702" s="49" t="str">
        <f t="shared" si="126"/>
        <v/>
      </c>
      <c r="I1702" s="49" t="str">
        <f t="shared" si="125"/>
        <v/>
      </c>
      <c r="J1702" s="49" t="str">
        <f t="shared" si="125"/>
        <v/>
      </c>
      <c r="K1702" s="50" t="str">
        <f t="shared" si="125"/>
        <v/>
      </c>
      <c r="L1702" s="49" t="str">
        <f t="shared" si="127"/>
        <v/>
      </c>
      <c r="M1702" s="49" t="str">
        <f t="shared" si="127"/>
        <v/>
      </c>
      <c r="N1702" s="49" t="str">
        <f t="shared" si="127"/>
        <v/>
      </c>
      <c r="O1702" s="49" t="str">
        <f t="shared" si="128"/>
        <v/>
      </c>
      <c r="P1702" s="49" t="str">
        <f t="shared" si="129"/>
        <v/>
      </c>
      <c r="Q1702" s="49" t="str">
        <f t="shared" si="129"/>
        <v/>
      </c>
      <c r="R1702" s="50" t="str">
        <f t="shared" si="129"/>
        <v/>
      </c>
      <c r="S1702" s="10"/>
    </row>
    <row r="1703" spans="1:19" x14ac:dyDescent="0.25">
      <c r="A1703" s="10"/>
      <c r="B1703" s="4" t="str">
        <f>'CALC | Main Engine'!$B1703</f>
        <v/>
      </c>
      <c r="C1703" s="5" t="str">
        <f>'CALC | Main Engine'!$E1703</f>
        <v/>
      </c>
      <c r="D1703" s="27" t="str">
        <f>IF(ISBLANK('INPUT | Operations'!$C1708),"",'INPUT | Operations'!$C1707)</f>
        <v/>
      </c>
      <c r="E1703" s="32" t="str">
        <f>IF(ISBLANK('INPUT | Operations'!$C1708),"",'INPUT | Operations'!$C1708)</f>
        <v/>
      </c>
      <c r="F1703" s="123" t="str">
        <f t="shared" si="126"/>
        <v/>
      </c>
      <c r="G1703" s="49" t="str">
        <f t="shared" si="126"/>
        <v/>
      </c>
      <c r="H1703" s="49" t="str">
        <f t="shared" si="126"/>
        <v/>
      </c>
      <c r="I1703" s="49" t="str">
        <f t="shared" si="125"/>
        <v/>
      </c>
      <c r="J1703" s="49" t="str">
        <f t="shared" si="125"/>
        <v/>
      </c>
      <c r="K1703" s="50" t="str">
        <f t="shared" si="125"/>
        <v/>
      </c>
      <c r="L1703" s="49" t="str">
        <f t="shared" si="127"/>
        <v/>
      </c>
      <c r="M1703" s="49" t="str">
        <f t="shared" si="127"/>
        <v/>
      </c>
      <c r="N1703" s="49" t="str">
        <f t="shared" si="127"/>
        <v/>
      </c>
      <c r="O1703" s="49" t="str">
        <f t="shared" si="128"/>
        <v/>
      </c>
      <c r="P1703" s="49" t="str">
        <f t="shared" si="129"/>
        <v/>
      </c>
      <c r="Q1703" s="49" t="str">
        <f t="shared" si="129"/>
        <v/>
      </c>
      <c r="R1703" s="50" t="str">
        <f t="shared" si="129"/>
        <v/>
      </c>
      <c r="S1703" s="10"/>
    </row>
    <row r="1704" spans="1:19" x14ac:dyDescent="0.25">
      <c r="A1704" s="10"/>
      <c r="B1704" s="4" t="str">
        <f>'CALC | Main Engine'!$B1704</f>
        <v/>
      </c>
      <c r="C1704" s="5" t="str">
        <f>'CALC | Main Engine'!$E1704</f>
        <v/>
      </c>
      <c r="D1704" s="27" t="str">
        <f>IF(ISBLANK('INPUT | Operations'!$C1709),"",'INPUT | Operations'!$C1708)</f>
        <v/>
      </c>
      <c r="E1704" s="32" t="str">
        <f>IF(ISBLANK('INPUT | Operations'!$C1709),"",'INPUT | Operations'!$C1709)</f>
        <v/>
      </c>
      <c r="F1704" s="123" t="str">
        <f t="shared" si="126"/>
        <v/>
      </c>
      <c r="G1704" s="49" t="str">
        <f t="shared" si="126"/>
        <v/>
      </c>
      <c r="H1704" s="49" t="str">
        <f t="shared" si="126"/>
        <v/>
      </c>
      <c r="I1704" s="49" t="str">
        <f t="shared" si="125"/>
        <v/>
      </c>
      <c r="J1704" s="49" t="str">
        <f t="shared" si="125"/>
        <v/>
      </c>
      <c r="K1704" s="50" t="str">
        <f t="shared" si="125"/>
        <v/>
      </c>
      <c r="L1704" s="49" t="str">
        <f t="shared" si="127"/>
        <v/>
      </c>
      <c r="M1704" s="49" t="str">
        <f t="shared" si="127"/>
        <v/>
      </c>
      <c r="N1704" s="49" t="str">
        <f t="shared" si="127"/>
        <v/>
      </c>
      <c r="O1704" s="49" t="str">
        <f t="shared" si="128"/>
        <v/>
      </c>
      <c r="P1704" s="49" t="str">
        <f t="shared" si="129"/>
        <v/>
      </c>
      <c r="Q1704" s="49" t="str">
        <f t="shared" si="129"/>
        <v/>
      </c>
      <c r="R1704" s="50" t="str">
        <f t="shared" si="129"/>
        <v/>
      </c>
      <c r="S1704" s="10"/>
    </row>
    <row r="1705" spans="1:19" x14ac:dyDescent="0.25">
      <c r="A1705" s="10"/>
      <c r="B1705" s="4" t="str">
        <f>'CALC | Main Engine'!$B1705</f>
        <v/>
      </c>
      <c r="C1705" s="5" t="str">
        <f>'CALC | Main Engine'!$E1705</f>
        <v/>
      </c>
      <c r="D1705" s="27" t="str">
        <f>IF(ISBLANK('INPUT | Operations'!$C1710),"",'INPUT | Operations'!$C1709)</f>
        <v/>
      </c>
      <c r="E1705" s="32" t="str">
        <f>IF(ISBLANK('INPUT | Operations'!$C1710),"",'INPUT | Operations'!$C1710)</f>
        <v/>
      </c>
      <c r="F1705" s="123" t="str">
        <f t="shared" si="126"/>
        <v/>
      </c>
      <c r="G1705" s="49" t="str">
        <f t="shared" si="126"/>
        <v/>
      </c>
      <c r="H1705" s="49" t="str">
        <f t="shared" si="126"/>
        <v/>
      </c>
      <c r="I1705" s="49" t="str">
        <f t="shared" si="125"/>
        <v/>
      </c>
      <c r="J1705" s="49" t="str">
        <f t="shared" si="125"/>
        <v/>
      </c>
      <c r="K1705" s="50" t="str">
        <f t="shared" si="125"/>
        <v/>
      </c>
      <c r="L1705" s="49" t="str">
        <f t="shared" si="127"/>
        <v/>
      </c>
      <c r="M1705" s="49" t="str">
        <f t="shared" si="127"/>
        <v/>
      </c>
      <c r="N1705" s="49" t="str">
        <f t="shared" si="127"/>
        <v/>
      </c>
      <c r="O1705" s="49" t="str">
        <f t="shared" si="128"/>
        <v/>
      </c>
      <c r="P1705" s="49" t="str">
        <f t="shared" si="129"/>
        <v/>
      </c>
      <c r="Q1705" s="49" t="str">
        <f t="shared" si="129"/>
        <v/>
      </c>
      <c r="R1705" s="50" t="str">
        <f t="shared" si="129"/>
        <v/>
      </c>
      <c r="S1705" s="10"/>
    </row>
    <row r="1706" spans="1:19" x14ac:dyDescent="0.25">
      <c r="A1706" s="10"/>
      <c r="B1706" s="4" t="str">
        <f>'CALC | Main Engine'!$B1706</f>
        <v/>
      </c>
      <c r="C1706" s="5" t="str">
        <f>'CALC | Main Engine'!$E1706</f>
        <v/>
      </c>
      <c r="D1706" s="27" t="str">
        <f>IF(ISBLANK('INPUT | Operations'!$C1711),"",'INPUT | Operations'!$C1710)</f>
        <v/>
      </c>
      <c r="E1706" s="32" t="str">
        <f>IF(ISBLANK('INPUT | Operations'!$C1711),"",'INPUT | Operations'!$C1711)</f>
        <v/>
      </c>
      <c r="F1706" s="123" t="str">
        <f t="shared" si="126"/>
        <v/>
      </c>
      <c r="G1706" s="49" t="str">
        <f t="shared" si="126"/>
        <v/>
      </c>
      <c r="H1706" s="49" t="str">
        <f t="shared" si="126"/>
        <v/>
      </c>
      <c r="I1706" s="49" t="str">
        <f t="shared" si="125"/>
        <v/>
      </c>
      <c r="J1706" s="49" t="str">
        <f t="shared" si="125"/>
        <v/>
      </c>
      <c r="K1706" s="50" t="str">
        <f t="shared" si="125"/>
        <v/>
      </c>
      <c r="L1706" s="49" t="str">
        <f t="shared" si="127"/>
        <v/>
      </c>
      <c r="M1706" s="49" t="str">
        <f t="shared" si="127"/>
        <v/>
      </c>
      <c r="N1706" s="49" t="str">
        <f t="shared" si="127"/>
        <v/>
      </c>
      <c r="O1706" s="49" t="str">
        <f t="shared" si="128"/>
        <v/>
      </c>
      <c r="P1706" s="49" t="str">
        <f t="shared" si="129"/>
        <v/>
      </c>
      <c r="Q1706" s="49" t="str">
        <f t="shared" si="129"/>
        <v/>
      </c>
      <c r="R1706" s="50" t="str">
        <f t="shared" si="129"/>
        <v/>
      </c>
      <c r="S1706" s="10"/>
    </row>
    <row r="1707" spans="1:19" x14ac:dyDescent="0.25">
      <c r="A1707" s="10"/>
      <c r="B1707" s="4" t="str">
        <f>'CALC | Main Engine'!$B1707</f>
        <v/>
      </c>
      <c r="C1707" s="5" t="str">
        <f>'CALC | Main Engine'!$E1707</f>
        <v/>
      </c>
      <c r="D1707" s="27" t="str">
        <f>IF(ISBLANK('INPUT | Operations'!$C1712),"",'INPUT | Operations'!$C1711)</f>
        <v/>
      </c>
      <c r="E1707" s="32" t="str">
        <f>IF(ISBLANK('INPUT | Operations'!$C1712),"",'INPUT | Operations'!$C1712)</f>
        <v/>
      </c>
      <c r="F1707" s="123" t="str">
        <f t="shared" si="126"/>
        <v/>
      </c>
      <c r="G1707" s="49" t="str">
        <f t="shared" si="126"/>
        <v/>
      </c>
      <c r="H1707" s="49" t="str">
        <f t="shared" si="126"/>
        <v/>
      </c>
      <c r="I1707" s="49" t="str">
        <f t="shared" si="125"/>
        <v/>
      </c>
      <c r="J1707" s="49" t="str">
        <f t="shared" si="125"/>
        <v/>
      </c>
      <c r="K1707" s="50" t="str">
        <f t="shared" si="125"/>
        <v/>
      </c>
      <c r="L1707" s="49" t="str">
        <f t="shared" si="127"/>
        <v/>
      </c>
      <c r="M1707" s="49" t="str">
        <f t="shared" si="127"/>
        <v/>
      </c>
      <c r="N1707" s="49" t="str">
        <f t="shared" si="127"/>
        <v/>
      </c>
      <c r="O1707" s="49" t="str">
        <f t="shared" si="128"/>
        <v/>
      </c>
      <c r="P1707" s="49" t="str">
        <f t="shared" si="129"/>
        <v/>
      </c>
      <c r="Q1707" s="49" t="str">
        <f t="shared" si="129"/>
        <v/>
      </c>
      <c r="R1707" s="50" t="str">
        <f t="shared" si="129"/>
        <v/>
      </c>
      <c r="S1707" s="10"/>
    </row>
    <row r="1708" spans="1:19" x14ac:dyDescent="0.25">
      <c r="A1708" s="10"/>
      <c r="B1708" s="4" t="str">
        <f>'CALC | Main Engine'!$B1708</f>
        <v/>
      </c>
      <c r="C1708" s="5" t="str">
        <f>'CALC | Main Engine'!$E1708</f>
        <v/>
      </c>
      <c r="D1708" s="27" t="str">
        <f>IF(ISBLANK('INPUT | Operations'!$C1713),"",'INPUT | Operations'!$C1712)</f>
        <v/>
      </c>
      <c r="E1708" s="32" t="str">
        <f>IF(ISBLANK('INPUT | Operations'!$C1713),"",'INPUT | Operations'!$C1713)</f>
        <v/>
      </c>
      <c r="F1708" s="123" t="str">
        <f t="shared" si="126"/>
        <v/>
      </c>
      <c r="G1708" s="49" t="str">
        <f t="shared" si="126"/>
        <v/>
      </c>
      <c r="H1708" s="49" t="str">
        <f t="shared" si="126"/>
        <v/>
      </c>
      <c r="I1708" s="49" t="str">
        <f t="shared" si="125"/>
        <v/>
      </c>
      <c r="J1708" s="49" t="str">
        <f t="shared" si="125"/>
        <v/>
      </c>
      <c r="K1708" s="50" t="str">
        <f t="shared" si="125"/>
        <v/>
      </c>
      <c r="L1708" s="49" t="str">
        <f t="shared" si="127"/>
        <v/>
      </c>
      <c r="M1708" s="49" t="str">
        <f t="shared" si="127"/>
        <v/>
      </c>
      <c r="N1708" s="49" t="str">
        <f t="shared" si="127"/>
        <v/>
      </c>
      <c r="O1708" s="49" t="str">
        <f t="shared" si="128"/>
        <v/>
      </c>
      <c r="P1708" s="49" t="str">
        <f t="shared" si="129"/>
        <v/>
      </c>
      <c r="Q1708" s="49" t="str">
        <f t="shared" si="129"/>
        <v/>
      </c>
      <c r="R1708" s="50" t="str">
        <f t="shared" si="129"/>
        <v/>
      </c>
      <c r="S1708" s="10"/>
    </row>
    <row r="1709" spans="1:19" x14ac:dyDescent="0.25">
      <c r="A1709" s="10"/>
      <c r="B1709" s="4" t="str">
        <f>'CALC | Main Engine'!$B1709</f>
        <v/>
      </c>
      <c r="C1709" s="5" t="str">
        <f>'CALC | Main Engine'!$E1709</f>
        <v/>
      </c>
      <c r="D1709" s="27" t="str">
        <f>IF(ISBLANK('INPUT | Operations'!$C1714),"",'INPUT | Operations'!$C1713)</f>
        <v/>
      </c>
      <c r="E1709" s="32" t="str">
        <f>IF(ISBLANK('INPUT | Operations'!$C1714),"",'INPUT | Operations'!$C1714)</f>
        <v/>
      </c>
      <c r="F1709" s="123" t="str">
        <f t="shared" si="126"/>
        <v/>
      </c>
      <c r="G1709" s="49" t="str">
        <f t="shared" si="126"/>
        <v/>
      </c>
      <c r="H1709" s="49" t="str">
        <f t="shared" si="126"/>
        <v/>
      </c>
      <c r="I1709" s="49" t="str">
        <f t="shared" si="125"/>
        <v/>
      </c>
      <c r="J1709" s="49" t="str">
        <f t="shared" si="125"/>
        <v/>
      </c>
      <c r="K1709" s="50" t="str">
        <f t="shared" si="125"/>
        <v/>
      </c>
      <c r="L1709" s="49" t="str">
        <f t="shared" si="127"/>
        <v/>
      </c>
      <c r="M1709" s="49" t="str">
        <f t="shared" si="127"/>
        <v/>
      </c>
      <c r="N1709" s="49" t="str">
        <f t="shared" si="127"/>
        <v/>
      </c>
      <c r="O1709" s="49" t="str">
        <f t="shared" si="128"/>
        <v/>
      </c>
      <c r="P1709" s="49" t="str">
        <f t="shared" si="129"/>
        <v/>
      </c>
      <c r="Q1709" s="49" t="str">
        <f t="shared" si="129"/>
        <v/>
      </c>
      <c r="R1709" s="50" t="str">
        <f t="shared" si="129"/>
        <v/>
      </c>
      <c r="S1709" s="10"/>
    </row>
    <row r="1710" spans="1:19" x14ac:dyDescent="0.25">
      <c r="A1710" s="10"/>
      <c r="B1710" s="4" t="str">
        <f>'CALC | Main Engine'!$B1710</f>
        <v/>
      </c>
      <c r="C1710" s="5" t="str">
        <f>'CALC | Main Engine'!$E1710</f>
        <v/>
      </c>
      <c r="D1710" s="27" t="str">
        <f>IF(ISBLANK('INPUT | Operations'!$C1715),"",'INPUT | Operations'!$C1714)</f>
        <v/>
      </c>
      <c r="E1710" s="32" t="str">
        <f>IF(ISBLANK('INPUT | Operations'!$C1715),"",'INPUT | Operations'!$C1715)</f>
        <v/>
      </c>
      <c r="F1710" s="123" t="str">
        <f t="shared" si="126"/>
        <v/>
      </c>
      <c r="G1710" s="49" t="str">
        <f t="shared" si="126"/>
        <v/>
      </c>
      <c r="H1710" s="49" t="str">
        <f t="shared" si="126"/>
        <v/>
      </c>
      <c r="I1710" s="49" t="str">
        <f t="shared" si="125"/>
        <v/>
      </c>
      <c r="J1710" s="49" t="str">
        <f t="shared" si="125"/>
        <v/>
      </c>
      <c r="K1710" s="50" t="str">
        <f t="shared" si="125"/>
        <v/>
      </c>
      <c r="L1710" s="49" t="str">
        <f t="shared" si="127"/>
        <v/>
      </c>
      <c r="M1710" s="49" t="str">
        <f t="shared" si="127"/>
        <v/>
      </c>
      <c r="N1710" s="49" t="str">
        <f t="shared" si="127"/>
        <v/>
      </c>
      <c r="O1710" s="49" t="str">
        <f t="shared" si="128"/>
        <v/>
      </c>
      <c r="P1710" s="49" t="str">
        <f t="shared" si="129"/>
        <v/>
      </c>
      <c r="Q1710" s="49" t="str">
        <f t="shared" si="129"/>
        <v/>
      </c>
      <c r="R1710" s="50" t="str">
        <f t="shared" si="129"/>
        <v/>
      </c>
      <c r="S1710" s="10"/>
    </row>
    <row r="1711" spans="1:19" x14ac:dyDescent="0.25">
      <c r="A1711" s="10"/>
      <c r="B1711" s="4" t="str">
        <f>'CALC | Main Engine'!$B1711</f>
        <v/>
      </c>
      <c r="C1711" s="5" t="str">
        <f>'CALC | Main Engine'!$E1711</f>
        <v/>
      </c>
      <c r="D1711" s="27" t="str">
        <f>IF(ISBLANK('INPUT | Operations'!$C1716),"",'INPUT | Operations'!$C1715)</f>
        <v/>
      </c>
      <c r="E1711" s="32" t="str">
        <f>IF(ISBLANK('INPUT | Operations'!$C1716),"",'INPUT | Operations'!$C1716)</f>
        <v/>
      </c>
      <c r="F1711" s="123" t="str">
        <f t="shared" si="126"/>
        <v/>
      </c>
      <c r="G1711" s="49" t="str">
        <f t="shared" si="126"/>
        <v/>
      </c>
      <c r="H1711" s="49" t="str">
        <f t="shared" si="126"/>
        <v/>
      </c>
      <c r="I1711" s="49" t="str">
        <f t="shared" si="125"/>
        <v/>
      </c>
      <c r="J1711" s="49" t="str">
        <f t="shared" si="125"/>
        <v/>
      </c>
      <c r="K1711" s="50" t="str">
        <f t="shared" si="125"/>
        <v/>
      </c>
      <c r="L1711" s="49" t="str">
        <f t="shared" si="127"/>
        <v/>
      </c>
      <c r="M1711" s="49" t="str">
        <f t="shared" si="127"/>
        <v/>
      </c>
      <c r="N1711" s="49" t="str">
        <f t="shared" si="127"/>
        <v/>
      </c>
      <c r="O1711" s="49" t="str">
        <f t="shared" si="128"/>
        <v/>
      </c>
      <c r="P1711" s="49" t="str">
        <f t="shared" si="129"/>
        <v/>
      </c>
      <c r="Q1711" s="49" t="str">
        <f t="shared" si="129"/>
        <v/>
      </c>
      <c r="R1711" s="50" t="str">
        <f t="shared" si="129"/>
        <v/>
      </c>
      <c r="S1711" s="10"/>
    </row>
    <row r="1712" spans="1:19" x14ac:dyDescent="0.25">
      <c r="A1712" s="10"/>
      <c r="B1712" s="4" t="str">
        <f>'CALC | Main Engine'!$B1712</f>
        <v/>
      </c>
      <c r="C1712" s="5" t="str">
        <f>'CALC | Main Engine'!$E1712</f>
        <v/>
      </c>
      <c r="D1712" s="27" t="str">
        <f>IF(ISBLANK('INPUT | Operations'!$C1717),"",'INPUT | Operations'!$C1716)</f>
        <v/>
      </c>
      <c r="E1712" s="32" t="str">
        <f>IF(ISBLANK('INPUT | Operations'!$C1717),"",'INPUT | Operations'!$C1717)</f>
        <v/>
      </c>
      <c r="F1712" s="123" t="str">
        <f t="shared" si="126"/>
        <v/>
      </c>
      <c r="G1712" s="49" t="str">
        <f t="shared" si="126"/>
        <v/>
      </c>
      <c r="H1712" s="49" t="str">
        <f t="shared" si="126"/>
        <v/>
      </c>
      <c r="I1712" s="49" t="str">
        <f t="shared" si="125"/>
        <v/>
      </c>
      <c r="J1712" s="49" t="str">
        <f t="shared" si="125"/>
        <v/>
      </c>
      <c r="K1712" s="50" t="str">
        <f t="shared" si="125"/>
        <v/>
      </c>
      <c r="L1712" s="49" t="str">
        <f t="shared" si="127"/>
        <v/>
      </c>
      <c r="M1712" s="49" t="str">
        <f t="shared" si="127"/>
        <v/>
      </c>
      <c r="N1712" s="49" t="str">
        <f t="shared" si="127"/>
        <v/>
      </c>
      <c r="O1712" s="49" t="str">
        <f t="shared" si="128"/>
        <v/>
      </c>
      <c r="P1712" s="49" t="str">
        <f t="shared" si="129"/>
        <v/>
      </c>
      <c r="Q1712" s="49" t="str">
        <f t="shared" si="129"/>
        <v/>
      </c>
      <c r="R1712" s="50" t="str">
        <f t="shared" si="129"/>
        <v/>
      </c>
      <c r="S1712" s="10"/>
    </row>
    <row r="1713" spans="1:19" x14ac:dyDescent="0.25">
      <c r="A1713" s="10"/>
      <c r="B1713" s="4" t="str">
        <f>'CALC | Main Engine'!$B1713</f>
        <v/>
      </c>
      <c r="C1713" s="5" t="str">
        <f>'CALC | Main Engine'!$E1713</f>
        <v/>
      </c>
      <c r="D1713" s="27" t="str">
        <f>IF(ISBLANK('INPUT | Operations'!$C1718),"",'INPUT | Operations'!$C1717)</f>
        <v/>
      </c>
      <c r="E1713" s="32" t="str">
        <f>IF(ISBLANK('INPUT | Operations'!$C1718),"",'INPUT | Operations'!$C1718)</f>
        <v/>
      </c>
      <c r="F1713" s="123" t="str">
        <f t="shared" si="126"/>
        <v/>
      </c>
      <c r="G1713" s="49" t="str">
        <f t="shared" si="126"/>
        <v/>
      </c>
      <c r="H1713" s="49" t="str">
        <f t="shared" si="126"/>
        <v/>
      </c>
      <c r="I1713" s="49" t="str">
        <f t="shared" si="125"/>
        <v/>
      </c>
      <c r="J1713" s="49" t="str">
        <f t="shared" si="125"/>
        <v/>
      </c>
      <c r="K1713" s="50" t="str">
        <f t="shared" si="125"/>
        <v/>
      </c>
      <c r="L1713" s="49" t="str">
        <f t="shared" si="127"/>
        <v/>
      </c>
      <c r="M1713" s="49" t="str">
        <f t="shared" si="127"/>
        <v/>
      </c>
      <c r="N1713" s="49" t="str">
        <f t="shared" si="127"/>
        <v/>
      </c>
      <c r="O1713" s="49" t="str">
        <f t="shared" si="128"/>
        <v/>
      </c>
      <c r="P1713" s="49" t="str">
        <f t="shared" si="129"/>
        <v/>
      </c>
      <c r="Q1713" s="49" t="str">
        <f t="shared" si="129"/>
        <v/>
      </c>
      <c r="R1713" s="50" t="str">
        <f t="shared" si="129"/>
        <v/>
      </c>
      <c r="S1713" s="10"/>
    </row>
    <row r="1714" spans="1:19" x14ac:dyDescent="0.25">
      <c r="A1714" s="10"/>
      <c r="B1714" s="4" t="str">
        <f>'CALC | Main Engine'!$B1714</f>
        <v/>
      </c>
      <c r="C1714" s="5" t="str">
        <f>'CALC | Main Engine'!$E1714</f>
        <v/>
      </c>
      <c r="D1714" s="27" t="str">
        <f>IF(ISBLANK('INPUT | Operations'!$C1719),"",'INPUT | Operations'!$C1718)</f>
        <v/>
      </c>
      <c r="E1714" s="32" t="str">
        <f>IF(ISBLANK('INPUT | Operations'!$C1719),"",'INPUT | Operations'!$C1719)</f>
        <v/>
      </c>
      <c r="F1714" s="123" t="str">
        <f t="shared" si="126"/>
        <v/>
      </c>
      <c r="G1714" s="49" t="str">
        <f t="shared" si="126"/>
        <v/>
      </c>
      <c r="H1714" s="49" t="str">
        <f t="shared" si="126"/>
        <v/>
      </c>
      <c r="I1714" s="49" t="str">
        <f t="shared" si="125"/>
        <v/>
      </c>
      <c r="J1714" s="49" t="str">
        <f t="shared" si="125"/>
        <v/>
      </c>
      <c r="K1714" s="50" t="str">
        <f t="shared" si="125"/>
        <v/>
      </c>
      <c r="L1714" s="49" t="str">
        <f t="shared" si="127"/>
        <v/>
      </c>
      <c r="M1714" s="49" t="str">
        <f t="shared" si="127"/>
        <v/>
      </c>
      <c r="N1714" s="49" t="str">
        <f t="shared" si="127"/>
        <v/>
      </c>
      <c r="O1714" s="49" t="str">
        <f t="shared" si="128"/>
        <v/>
      </c>
      <c r="P1714" s="49" t="str">
        <f t="shared" si="129"/>
        <v/>
      </c>
      <c r="Q1714" s="49" t="str">
        <f t="shared" si="129"/>
        <v/>
      </c>
      <c r="R1714" s="50" t="str">
        <f t="shared" si="129"/>
        <v/>
      </c>
      <c r="S1714" s="10"/>
    </row>
    <row r="1715" spans="1:19" x14ac:dyDescent="0.25">
      <c r="A1715" s="10"/>
      <c r="B1715" s="4" t="str">
        <f>'CALC | Main Engine'!$B1715</f>
        <v/>
      </c>
      <c r="C1715" s="5" t="str">
        <f>'CALC | Main Engine'!$E1715</f>
        <v/>
      </c>
      <c r="D1715" s="27" t="str">
        <f>IF(ISBLANK('INPUT | Operations'!$C1720),"",'INPUT | Operations'!$C1719)</f>
        <v/>
      </c>
      <c r="E1715" s="32" t="str">
        <f>IF(ISBLANK('INPUT | Operations'!$C1720),"",'INPUT | Operations'!$C1720)</f>
        <v/>
      </c>
      <c r="F1715" s="123" t="str">
        <f t="shared" si="126"/>
        <v/>
      </c>
      <c r="G1715" s="49" t="str">
        <f t="shared" si="126"/>
        <v/>
      </c>
      <c r="H1715" s="49" t="str">
        <f t="shared" si="126"/>
        <v/>
      </c>
      <c r="I1715" s="49" t="str">
        <f t="shared" si="125"/>
        <v/>
      </c>
      <c r="J1715" s="49" t="str">
        <f t="shared" si="125"/>
        <v/>
      </c>
      <c r="K1715" s="50" t="str">
        <f t="shared" si="125"/>
        <v/>
      </c>
      <c r="L1715" s="49" t="str">
        <f t="shared" si="127"/>
        <v/>
      </c>
      <c r="M1715" s="49" t="str">
        <f t="shared" si="127"/>
        <v/>
      </c>
      <c r="N1715" s="49" t="str">
        <f t="shared" si="127"/>
        <v/>
      </c>
      <c r="O1715" s="49" t="str">
        <f t="shared" si="128"/>
        <v/>
      </c>
      <c r="P1715" s="49" t="str">
        <f t="shared" si="129"/>
        <v/>
      </c>
      <c r="Q1715" s="49" t="str">
        <f t="shared" si="129"/>
        <v/>
      </c>
      <c r="R1715" s="50" t="str">
        <f t="shared" si="129"/>
        <v/>
      </c>
      <c r="S1715" s="10"/>
    </row>
    <row r="1716" spans="1:19" x14ac:dyDescent="0.25">
      <c r="A1716" s="10"/>
      <c r="B1716" s="4" t="str">
        <f>'CALC | Main Engine'!$B1716</f>
        <v/>
      </c>
      <c r="C1716" s="5" t="str">
        <f>'CALC | Main Engine'!$E1716</f>
        <v/>
      </c>
      <c r="D1716" s="27" t="str">
        <f>IF(ISBLANK('INPUT | Operations'!$C1721),"",'INPUT | Operations'!$C1720)</f>
        <v/>
      </c>
      <c r="E1716" s="32" t="str">
        <f>IF(ISBLANK('INPUT | Operations'!$C1721),"",'INPUT | Operations'!$C1721)</f>
        <v/>
      </c>
      <c r="F1716" s="123" t="str">
        <f t="shared" si="126"/>
        <v/>
      </c>
      <c r="G1716" s="49" t="str">
        <f t="shared" si="126"/>
        <v/>
      </c>
      <c r="H1716" s="49" t="str">
        <f t="shared" si="126"/>
        <v/>
      </c>
      <c r="I1716" s="49" t="str">
        <f t="shared" si="125"/>
        <v/>
      </c>
      <c r="J1716" s="49" t="str">
        <f t="shared" si="125"/>
        <v/>
      </c>
      <c r="K1716" s="50" t="str">
        <f t="shared" si="125"/>
        <v/>
      </c>
      <c r="L1716" s="49" t="str">
        <f t="shared" si="127"/>
        <v/>
      </c>
      <c r="M1716" s="49" t="str">
        <f t="shared" si="127"/>
        <v/>
      </c>
      <c r="N1716" s="49" t="str">
        <f t="shared" si="127"/>
        <v/>
      </c>
      <c r="O1716" s="49" t="str">
        <f t="shared" si="128"/>
        <v/>
      </c>
      <c r="P1716" s="49" t="str">
        <f t="shared" si="129"/>
        <v/>
      </c>
      <c r="Q1716" s="49" t="str">
        <f t="shared" si="129"/>
        <v/>
      </c>
      <c r="R1716" s="50" t="str">
        <f t="shared" si="129"/>
        <v/>
      </c>
      <c r="S1716" s="10"/>
    </row>
    <row r="1717" spans="1:19" x14ac:dyDescent="0.25">
      <c r="A1717" s="10"/>
      <c r="B1717" s="4" t="str">
        <f>'CALC | Main Engine'!$B1717</f>
        <v/>
      </c>
      <c r="C1717" s="5" t="str">
        <f>'CALC | Main Engine'!$E1717</f>
        <v/>
      </c>
      <c r="D1717" s="27" t="str">
        <f>IF(ISBLANK('INPUT | Operations'!$C1722),"",'INPUT | Operations'!$C1721)</f>
        <v/>
      </c>
      <c r="E1717" s="32" t="str">
        <f>IF(ISBLANK('INPUT | Operations'!$C1722),"",'INPUT | Operations'!$C1722)</f>
        <v/>
      </c>
      <c r="F1717" s="123" t="str">
        <f t="shared" si="126"/>
        <v/>
      </c>
      <c r="G1717" s="49" t="str">
        <f t="shared" si="126"/>
        <v/>
      </c>
      <c r="H1717" s="49" t="str">
        <f t="shared" si="126"/>
        <v/>
      </c>
      <c r="I1717" s="49" t="str">
        <f t="shared" si="125"/>
        <v/>
      </c>
      <c r="J1717" s="49" t="str">
        <f t="shared" si="125"/>
        <v/>
      </c>
      <c r="K1717" s="50" t="str">
        <f t="shared" si="125"/>
        <v/>
      </c>
      <c r="L1717" s="49" t="str">
        <f t="shared" si="127"/>
        <v/>
      </c>
      <c r="M1717" s="49" t="str">
        <f t="shared" si="127"/>
        <v/>
      </c>
      <c r="N1717" s="49" t="str">
        <f t="shared" si="127"/>
        <v/>
      </c>
      <c r="O1717" s="49" t="str">
        <f t="shared" si="128"/>
        <v/>
      </c>
      <c r="P1717" s="49" t="str">
        <f t="shared" si="129"/>
        <v/>
      </c>
      <c r="Q1717" s="49" t="str">
        <f t="shared" si="129"/>
        <v/>
      </c>
      <c r="R1717" s="50" t="str">
        <f t="shared" si="129"/>
        <v/>
      </c>
      <c r="S1717" s="10"/>
    </row>
    <row r="1718" spans="1:19" x14ac:dyDescent="0.25">
      <c r="A1718" s="10"/>
      <c r="B1718" s="4" t="str">
        <f>'CALC | Main Engine'!$B1718</f>
        <v/>
      </c>
      <c r="C1718" s="5" t="str">
        <f>'CALC | Main Engine'!$E1718</f>
        <v/>
      </c>
      <c r="D1718" s="27" t="str">
        <f>IF(ISBLANK('INPUT | Operations'!$C1723),"",'INPUT | Operations'!$C1722)</f>
        <v/>
      </c>
      <c r="E1718" s="32" t="str">
        <f>IF(ISBLANK('INPUT | Operations'!$C1723),"",'INPUT | Operations'!$C1723)</f>
        <v/>
      </c>
      <c r="F1718" s="123" t="str">
        <f t="shared" si="126"/>
        <v/>
      </c>
      <c r="G1718" s="49" t="str">
        <f t="shared" si="126"/>
        <v/>
      </c>
      <c r="H1718" s="49" t="str">
        <f t="shared" si="126"/>
        <v/>
      </c>
      <c r="I1718" s="49" t="str">
        <f t="shared" si="125"/>
        <v/>
      </c>
      <c r="J1718" s="49" t="str">
        <f t="shared" si="125"/>
        <v/>
      </c>
      <c r="K1718" s="50" t="str">
        <f t="shared" si="125"/>
        <v/>
      </c>
      <c r="L1718" s="49" t="str">
        <f t="shared" si="127"/>
        <v/>
      </c>
      <c r="M1718" s="49" t="str">
        <f t="shared" si="127"/>
        <v/>
      </c>
      <c r="N1718" s="49" t="str">
        <f t="shared" si="127"/>
        <v/>
      </c>
      <c r="O1718" s="49" t="str">
        <f t="shared" si="128"/>
        <v/>
      </c>
      <c r="P1718" s="49" t="str">
        <f t="shared" si="129"/>
        <v/>
      </c>
      <c r="Q1718" s="49" t="str">
        <f t="shared" si="129"/>
        <v/>
      </c>
      <c r="R1718" s="50" t="str">
        <f t="shared" si="129"/>
        <v/>
      </c>
      <c r="S1718" s="10"/>
    </row>
    <row r="1719" spans="1:19" x14ac:dyDescent="0.25">
      <c r="A1719" s="10"/>
      <c r="B1719" s="4" t="str">
        <f>'CALC | Main Engine'!$B1719</f>
        <v/>
      </c>
      <c r="C1719" s="5" t="str">
        <f>'CALC | Main Engine'!$E1719</f>
        <v/>
      </c>
      <c r="D1719" s="27" t="str">
        <f>IF(ISBLANK('INPUT | Operations'!$C1724),"",'INPUT | Operations'!$C1723)</f>
        <v/>
      </c>
      <c r="E1719" s="32" t="str">
        <f>IF(ISBLANK('INPUT | Operations'!$C1724),"",'INPUT | Operations'!$C1724)</f>
        <v/>
      </c>
      <c r="F1719" s="123" t="str">
        <f t="shared" si="126"/>
        <v/>
      </c>
      <c r="G1719" s="49" t="str">
        <f t="shared" si="126"/>
        <v/>
      </c>
      <c r="H1719" s="49" t="str">
        <f t="shared" si="126"/>
        <v/>
      </c>
      <c r="I1719" s="49" t="str">
        <f t="shared" si="125"/>
        <v/>
      </c>
      <c r="J1719" s="49" t="str">
        <f t="shared" si="125"/>
        <v/>
      </c>
      <c r="K1719" s="50" t="str">
        <f t="shared" si="125"/>
        <v/>
      </c>
      <c r="L1719" s="49" t="str">
        <f t="shared" si="127"/>
        <v/>
      </c>
      <c r="M1719" s="49" t="str">
        <f t="shared" si="127"/>
        <v/>
      </c>
      <c r="N1719" s="49" t="str">
        <f t="shared" si="127"/>
        <v/>
      </c>
      <c r="O1719" s="49" t="str">
        <f t="shared" si="128"/>
        <v/>
      </c>
      <c r="P1719" s="49" t="str">
        <f t="shared" si="129"/>
        <v/>
      </c>
      <c r="Q1719" s="49" t="str">
        <f t="shared" si="129"/>
        <v/>
      </c>
      <c r="R1719" s="50" t="str">
        <f t="shared" si="129"/>
        <v/>
      </c>
      <c r="S1719" s="10"/>
    </row>
    <row r="1720" spans="1:19" x14ac:dyDescent="0.25">
      <c r="A1720" s="10"/>
      <c r="B1720" s="4" t="str">
        <f>'CALC | Main Engine'!$B1720</f>
        <v/>
      </c>
      <c r="C1720" s="5" t="str">
        <f>'CALC | Main Engine'!$E1720</f>
        <v/>
      </c>
      <c r="D1720" s="27" t="str">
        <f>IF(ISBLANK('INPUT | Operations'!$C1725),"",'INPUT | Operations'!$C1724)</f>
        <v/>
      </c>
      <c r="E1720" s="32" t="str">
        <f>IF(ISBLANK('INPUT | Operations'!$C1725),"",'INPUT | Operations'!$C1725)</f>
        <v/>
      </c>
      <c r="F1720" s="123" t="str">
        <f t="shared" si="126"/>
        <v/>
      </c>
      <c r="G1720" s="49" t="str">
        <f t="shared" si="126"/>
        <v/>
      </c>
      <c r="H1720" s="49" t="str">
        <f t="shared" si="126"/>
        <v/>
      </c>
      <c r="I1720" s="49" t="str">
        <f t="shared" si="126"/>
        <v/>
      </c>
      <c r="J1720" s="49" t="str">
        <f t="shared" si="126"/>
        <v/>
      </c>
      <c r="K1720" s="50" t="str">
        <f t="shared" si="126"/>
        <v/>
      </c>
      <c r="L1720" s="49" t="str">
        <f t="shared" si="127"/>
        <v/>
      </c>
      <c r="M1720" s="49" t="str">
        <f t="shared" si="127"/>
        <v/>
      </c>
      <c r="N1720" s="49" t="str">
        <f t="shared" si="127"/>
        <v/>
      </c>
      <c r="O1720" s="49" t="str">
        <f t="shared" si="128"/>
        <v/>
      </c>
      <c r="P1720" s="49" t="str">
        <f t="shared" si="129"/>
        <v/>
      </c>
      <c r="Q1720" s="49" t="str">
        <f t="shared" si="129"/>
        <v/>
      </c>
      <c r="R1720" s="50" t="str">
        <f t="shared" si="129"/>
        <v/>
      </c>
      <c r="S1720" s="10"/>
    </row>
    <row r="1721" spans="1:19" x14ac:dyDescent="0.25">
      <c r="A1721" s="10"/>
      <c r="B1721" s="4" t="str">
        <f>'CALC | Main Engine'!$B1721</f>
        <v/>
      </c>
      <c r="C1721" s="5" t="str">
        <f>'CALC | Main Engine'!$E1721</f>
        <v/>
      </c>
      <c r="D1721" s="27" t="str">
        <f>IF(ISBLANK('INPUT | Operations'!$C1726),"",'INPUT | Operations'!$C1725)</f>
        <v/>
      </c>
      <c r="E1721" s="32" t="str">
        <f>IF(ISBLANK('INPUT | Operations'!$C1726),"",'INPUT | Operations'!$C1726)</f>
        <v/>
      </c>
      <c r="F1721" s="123" t="str">
        <f t="shared" ref="F1721:K1763" si="130">IFERROR(IF(AND(MIN($D1721:$E1721)&lt;F$5,MAX($D1721:$E1721)&gt;F$4),MIN(MAX($D1721:$E1721),F$5)-MAX(MIN($D1721:$E1721),F$4),0)/(MAX($D1721:$E1721)-MIN($D1721:$E1721)),"")</f>
        <v/>
      </c>
      <c r="G1721" s="49" t="str">
        <f t="shared" si="130"/>
        <v/>
      </c>
      <c r="H1721" s="49" t="str">
        <f t="shared" si="130"/>
        <v/>
      </c>
      <c r="I1721" s="49" t="str">
        <f t="shared" si="130"/>
        <v/>
      </c>
      <c r="J1721" s="49" t="str">
        <f t="shared" si="130"/>
        <v/>
      </c>
      <c r="K1721" s="50" t="str">
        <f t="shared" si="130"/>
        <v/>
      </c>
      <c r="L1721" s="49" t="str">
        <f t="shared" si="127"/>
        <v/>
      </c>
      <c r="M1721" s="49" t="str">
        <f t="shared" si="127"/>
        <v/>
      </c>
      <c r="N1721" s="49" t="str">
        <f t="shared" si="127"/>
        <v/>
      </c>
      <c r="O1721" s="49" t="str">
        <f t="shared" si="128"/>
        <v/>
      </c>
      <c r="P1721" s="49" t="str">
        <f t="shared" si="129"/>
        <v/>
      </c>
      <c r="Q1721" s="49" t="str">
        <f t="shared" si="129"/>
        <v/>
      </c>
      <c r="R1721" s="50" t="str">
        <f t="shared" si="129"/>
        <v/>
      </c>
      <c r="S1721" s="10"/>
    </row>
    <row r="1722" spans="1:19" x14ac:dyDescent="0.25">
      <c r="A1722" s="10"/>
      <c r="B1722" s="4" t="str">
        <f>'CALC | Main Engine'!$B1722</f>
        <v/>
      </c>
      <c r="C1722" s="5" t="str">
        <f>'CALC | Main Engine'!$E1722</f>
        <v/>
      </c>
      <c r="D1722" s="27" t="str">
        <f>IF(ISBLANK('INPUT | Operations'!$C1727),"",'INPUT | Operations'!$C1726)</f>
        <v/>
      </c>
      <c r="E1722" s="32" t="str">
        <f>IF(ISBLANK('INPUT | Operations'!$C1727),"",'INPUT | Operations'!$C1727)</f>
        <v/>
      </c>
      <c r="F1722" s="123" t="str">
        <f t="shared" si="130"/>
        <v/>
      </c>
      <c r="G1722" s="49" t="str">
        <f t="shared" si="130"/>
        <v/>
      </c>
      <c r="H1722" s="49" t="str">
        <f t="shared" si="130"/>
        <v/>
      </c>
      <c r="I1722" s="49" t="str">
        <f t="shared" si="130"/>
        <v/>
      </c>
      <c r="J1722" s="49" t="str">
        <f t="shared" si="130"/>
        <v/>
      </c>
      <c r="K1722" s="50" t="str">
        <f t="shared" si="130"/>
        <v/>
      </c>
      <c r="L1722" s="49" t="str">
        <f t="shared" si="127"/>
        <v/>
      </c>
      <c r="M1722" s="49" t="str">
        <f t="shared" si="127"/>
        <v/>
      </c>
      <c r="N1722" s="49" t="str">
        <f t="shared" si="127"/>
        <v/>
      </c>
      <c r="O1722" s="49" t="str">
        <f t="shared" si="128"/>
        <v/>
      </c>
      <c r="P1722" s="49" t="str">
        <f t="shared" si="129"/>
        <v/>
      </c>
      <c r="Q1722" s="49" t="str">
        <f t="shared" si="129"/>
        <v/>
      </c>
      <c r="R1722" s="50" t="str">
        <f t="shared" si="129"/>
        <v/>
      </c>
      <c r="S1722" s="10"/>
    </row>
    <row r="1723" spans="1:19" x14ac:dyDescent="0.25">
      <c r="A1723" s="10"/>
      <c r="B1723" s="4" t="str">
        <f>'CALC | Main Engine'!$B1723</f>
        <v/>
      </c>
      <c r="C1723" s="5" t="str">
        <f>'CALC | Main Engine'!$E1723</f>
        <v/>
      </c>
      <c r="D1723" s="27" t="str">
        <f>IF(ISBLANK('INPUT | Operations'!$C1728),"",'INPUT | Operations'!$C1727)</f>
        <v/>
      </c>
      <c r="E1723" s="32" t="str">
        <f>IF(ISBLANK('INPUT | Operations'!$C1728),"",'INPUT | Operations'!$C1728)</f>
        <v/>
      </c>
      <c r="F1723" s="123" t="str">
        <f t="shared" si="130"/>
        <v/>
      </c>
      <c r="G1723" s="49" t="str">
        <f t="shared" si="130"/>
        <v/>
      </c>
      <c r="H1723" s="49" t="str">
        <f t="shared" si="130"/>
        <v/>
      </c>
      <c r="I1723" s="49" t="str">
        <f t="shared" si="130"/>
        <v/>
      </c>
      <c r="J1723" s="49" t="str">
        <f t="shared" si="130"/>
        <v/>
      </c>
      <c r="K1723" s="50" t="str">
        <f t="shared" si="130"/>
        <v/>
      </c>
      <c r="L1723" s="49" t="str">
        <f t="shared" si="127"/>
        <v/>
      </c>
      <c r="M1723" s="49" t="str">
        <f t="shared" si="127"/>
        <v/>
      </c>
      <c r="N1723" s="49" t="str">
        <f t="shared" si="127"/>
        <v/>
      </c>
      <c r="O1723" s="49" t="str">
        <f t="shared" si="128"/>
        <v/>
      </c>
      <c r="P1723" s="49" t="str">
        <f t="shared" si="129"/>
        <v/>
      </c>
      <c r="Q1723" s="49" t="str">
        <f t="shared" si="129"/>
        <v/>
      </c>
      <c r="R1723" s="50" t="str">
        <f t="shared" si="129"/>
        <v/>
      </c>
      <c r="S1723" s="10"/>
    </row>
    <row r="1724" spans="1:19" x14ac:dyDescent="0.25">
      <c r="A1724" s="10"/>
      <c r="B1724" s="4" t="str">
        <f>'CALC | Main Engine'!$B1724</f>
        <v/>
      </c>
      <c r="C1724" s="5" t="str">
        <f>'CALC | Main Engine'!$E1724</f>
        <v/>
      </c>
      <c r="D1724" s="27" t="str">
        <f>IF(ISBLANK('INPUT | Operations'!$C1729),"",'INPUT | Operations'!$C1728)</f>
        <v/>
      </c>
      <c r="E1724" s="32" t="str">
        <f>IF(ISBLANK('INPUT | Operations'!$C1729),"",'INPUT | Operations'!$C1729)</f>
        <v/>
      </c>
      <c r="F1724" s="123" t="str">
        <f t="shared" si="130"/>
        <v/>
      </c>
      <c r="G1724" s="49" t="str">
        <f t="shared" si="130"/>
        <v/>
      </c>
      <c r="H1724" s="49" t="str">
        <f t="shared" si="130"/>
        <v/>
      </c>
      <c r="I1724" s="49" t="str">
        <f t="shared" si="130"/>
        <v/>
      </c>
      <c r="J1724" s="49" t="str">
        <f t="shared" si="130"/>
        <v/>
      </c>
      <c r="K1724" s="50" t="str">
        <f t="shared" si="130"/>
        <v/>
      </c>
      <c r="L1724" s="49" t="str">
        <f t="shared" si="127"/>
        <v/>
      </c>
      <c r="M1724" s="49" t="str">
        <f t="shared" si="127"/>
        <v/>
      </c>
      <c r="N1724" s="49" t="str">
        <f t="shared" si="127"/>
        <v/>
      </c>
      <c r="O1724" s="49" t="str">
        <f t="shared" si="128"/>
        <v/>
      </c>
      <c r="P1724" s="49" t="str">
        <f t="shared" si="129"/>
        <v/>
      </c>
      <c r="Q1724" s="49" t="str">
        <f t="shared" si="129"/>
        <v/>
      </c>
      <c r="R1724" s="50" t="str">
        <f t="shared" si="129"/>
        <v/>
      </c>
      <c r="S1724" s="10"/>
    </row>
    <row r="1725" spans="1:19" x14ac:dyDescent="0.25">
      <c r="A1725" s="10"/>
      <c r="B1725" s="4" t="str">
        <f>'CALC | Main Engine'!$B1725</f>
        <v/>
      </c>
      <c r="C1725" s="5" t="str">
        <f>'CALC | Main Engine'!$E1725</f>
        <v/>
      </c>
      <c r="D1725" s="27" t="str">
        <f>IF(ISBLANK('INPUT | Operations'!$C1730),"",'INPUT | Operations'!$C1729)</f>
        <v/>
      </c>
      <c r="E1725" s="32" t="str">
        <f>IF(ISBLANK('INPUT | Operations'!$C1730),"",'INPUT | Operations'!$C1730)</f>
        <v/>
      </c>
      <c r="F1725" s="123" t="str">
        <f t="shared" si="130"/>
        <v/>
      </c>
      <c r="G1725" s="49" t="str">
        <f t="shared" si="130"/>
        <v/>
      </c>
      <c r="H1725" s="49" t="str">
        <f t="shared" si="130"/>
        <v/>
      </c>
      <c r="I1725" s="49" t="str">
        <f t="shared" si="130"/>
        <v/>
      </c>
      <c r="J1725" s="49" t="str">
        <f t="shared" si="130"/>
        <v/>
      </c>
      <c r="K1725" s="50" t="str">
        <f t="shared" si="130"/>
        <v/>
      </c>
      <c r="L1725" s="49" t="str">
        <f t="shared" si="127"/>
        <v/>
      </c>
      <c r="M1725" s="49" t="str">
        <f t="shared" si="127"/>
        <v/>
      </c>
      <c r="N1725" s="49" t="str">
        <f t="shared" si="127"/>
        <v/>
      </c>
      <c r="O1725" s="49" t="str">
        <f t="shared" si="128"/>
        <v/>
      </c>
      <c r="P1725" s="49" t="str">
        <f t="shared" si="129"/>
        <v/>
      </c>
      <c r="Q1725" s="49" t="str">
        <f t="shared" si="129"/>
        <v/>
      </c>
      <c r="R1725" s="50" t="str">
        <f t="shared" si="129"/>
        <v/>
      </c>
      <c r="S1725" s="10"/>
    </row>
    <row r="1726" spans="1:19" x14ac:dyDescent="0.25">
      <c r="A1726" s="10"/>
      <c r="B1726" s="4" t="str">
        <f>'CALC | Main Engine'!$B1726</f>
        <v/>
      </c>
      <c r="C1726" s="5" t="str">
        <f>'CALC | Main Engine'!$E1726</f>
        <v/>
      </c>
      <c r="D1726" s="27" t="str">
        <f>IF(ISBLANK('INPUT | Operations'!$C1731),"",'INPUT | Operations'!$C1730)</f>
        <v/>
      </c>
      <c r="E1726" s="32" t="str">
        <f>IF(ISBLANK('INPUT | Operations'!$C1731),"",'INPUT | Operations'!$C1731)</f>
        <v/>
      </c>
      <c r="F1726" s="123" t="str">
        <f t="shared" si="130"/>
        <v/>
      </c>
      <c r="G1726" s="49" t="str">
        <f t="shared" si="130"/>
        <v/>
      </c>
      <c r="H1726" s="49" t="str">
        <f t="shared" si="130"/>
        <v/>
      </c>
      <c r="I1726" s="49" t="str">
        <f t="shared" si="130"/>
        <v/>
      </c>
      <c r="J1726" s="49" t="str">
        <f t="shared" si="130"/>
        <v/>
      </c>
      <c r="K1726" s="50" t="str">
        <f t="shared" si="130"/>
        <v/>
      </c>
      <c r="L1726" s="49" t="str">
        <f t="shared" si="127"/>
        <v/>
      </c>
      <c r="M1726" s="49" t="str">
        <f t="shared" si="127"/>
        <v/>
      </c>
      <c r="N1726" s="49" t="str">
        <f t="shared" si="127"/>
        <v/>
      </c>
      <c r="O1726" s="49" t="str">
        <f t="shared" si="128"/>
        <v/>
      </c>
      <c r="P1726" s="49" t="str">
        <f t="shared" si="129"/>
        <v/>
      </c>
      <c r="Q1726" s="49" t="str">
        <f t="shared" si="129"/>
        <v/>
      </c>
      <c r="R1726" s="50" t="str">
        <f t="shared" si="129"/>
        <v/>
      </c>
      <c r="S1726" s="10"/>
    </row>
    <row r="1727" spans="1:19" x14ac:dyDescent="0.25">
      <c r="A1727" s="10"/>
      <c r="B1727" s="4" t="str">
        <f>'CALC | Main Engine'!$B1727</f>
        <v/>
      </c>
      <c r="C1727" s="5" t="str">
        <f>'CALC | Main Engine'!$E1727</f>
        <v/>
      </c>
      <c r="D1727" s="27" t="str">
        <f>IF(ISBLANK('INPUT | Operations'!$C1732),"",'INPUT | Operations'!$C1731)</f>
        <v/>
      </c>
      <c r="E1727" s="32" t="str">
        <f>IF(ISBLANK('INPUT | Operations'!$C1732),"",'INPUT | Operations'!$C1732)</f>
        <v/>
      </c>
      <c r="F1727" s="123" t="str">
        <f t="shared" si="130"/>
        <v/>
      </c>
      <c r="G1727" s="49" t="str">
        <f t="shared" si="130"/>
        <v/>
      </c>
      <c r="H1727" s="49" t="str">
        <f t="shared" si="130"/>
        <v/>
      </c>
      <c r="I1727" s="49" t="str">
        <f t="shared" si="130"/>
        <v/>
      </c>
      <c r="J1727" s="49" t="str">
        <f t="shared" si="130"/>
        <v/>
      </c>
      <c r="K1727" s="50" t="str">
        <f t="shared" si="130"/>
        <v/>
      </c>
      <c r="L1727" s="49" t="str">
        <f t="shared" si="127"/>
        <v/>
      </c>
      <c r="M1727" s="49" t="str">
        <f t="shared" si="127"/>
        <v/>
      </c>
      <c r="N1727" s="49" t="str">
        <f t="shared" si="127"/>
        <v/>
      </c>
      <c r="O1727" s="49" t="str">
        <f t="shared" si="128"/>
        <v/>
      </c>
      <c r="P1727" s="49" t="str">
        <f t="shared" si="129"/>
        <v/>
      </c>
      <c r="Q1727" s="49" t="str">
        <f t="shared" si="129"/>
        <v/>
      </c>
      <c r="R1727" s="50" t="str">
        <f t="shared" si="129"/>
        <v/>
      </c>
      <c r="S1727" s="10"/>
    </row>
    <row r="1728" spans="1:19" x14ac:dyDescent="0.25">
      <c r="A1728" s="10"/>
      <c r="B1728" s="4" t="str">
        <f>'CALC | Main Engine'!$B1728</f>
        <v/>
      </c>
      <c r="C1728" s="5" t="str">
        <f>'CALC | Main Engine'!$E1728</f>
        <v/>
      </c>
      <c r="D1728" s="27" t="str">
        <f>IF(ISBLANK('INPUT | Operations'!$C1733),"",'INPUT | Operations'!$C1732)</f>
        <v/>
      </c>
      <c r="E1728" s="32" t="str">
        <f>IF(ISBLANK('INPUT | Operations'!$C1733),"",'INPUT | Operations'!$C1733)</f>
        <v/>
      </c>
      <c r="F1728" s="123" t="str">
        <f t="shared" si="130"/>
        <v/>
      </c>
      <c r="G1728" s="49" t="str">
        <f t="shared" si="130"/>
        <v/>
      </c>
      <c r="H1728" s="49" t="str">
        <f t="shared" si="130"/>
        <v/>
      </c>
      <c r="I1728" s="49" t="str">
        <f t="shared" si="130"/>
        <v/>
      </c>
      <c r="J1728" s="49" t="str">
        <f t="shared" si="130"/>
        <v/>
      </c>
      <c r="K1728" s="50" t="str">
        <f t="shared" si="130"/>
        <v/>
      </c>
      <c r="L1728" s="49" t="str">
        <f t="shared" si="127"/>
        <v/>
      </c>
      <c r="M1728" s="49" t="str">
        <f t="shared" si="127"/>
        <v/>
      </c>
      <c r="N1728" s="49" t="str">
        <f t="shared" si="127"/>
        <v/>
      </c>
      <c r="O1728" s="49" t="str">
        <f t="shared" si="128"/>
        <v/>
      </c>
      <c r="P1728" s="49" t="str">
        <f t="shared" si="129"/>
        <v/>
      </c>
      <c r="Q1728" s="49" t="str">
        <f t="shared" si="129"/>
        <v/>
      </c>
      <c r="R1728" s="50" t="str">
        <f t="shared" si="129"/>
        <v/>
      </c>
      <c r="S1728" s="10"/>
    </row>
    <row r="1729" spans="1:19" x14ac:dyDescent="0.25">
      <c r="A1729" s="10"/>
      <c r="B1729" s="4" t="str">
        <f>'CALC | Main Engine'!$B1729</f>
        <v/>
      </c>
      <c r="C1729" s="5" t="str">
        <f>'CALC | Main Engine'!$E1729</f>
        <v/>
      </c>
      <c r="D1729" s="27" t="str">
        <f>IF(ISBLANK('INPUT | Operations'!$C1734),"",'INPUT | Operations'!$C1733)</f>
        <v/>
      </c>
      <c r="E1729" s="32" t="str">
        <f>IF(ISBLANK('INPUT | Operations'!$C1734),"",'INPUT | Operations'!$C1734)</f>
        <v/>
      </c>
      <c r="F1729" s="123" t="str">
        <f t="shared" si="130"/>
        <v/>
      </c>
      <c r="G1729" s="49" t="str">
        <f t="shared" si="130"/>
        <v/>
      </c>
      <c r="H1729" s="49" t="str">
        <f t="shared" si="130"/>
        <v/>
      </c>
      <c r="I1729" s="49" t="str">
        <f t="shared" si="130"/>
        <v/>
      </c>
      <c r="J1729" s="49" t="str">
        <f t="shared" si="130"/>
        <v/>
      </c>
      <c r="K1729" s="50" t="str">
        <f t="shared" si="130"/>
        <v/>
      </c>
      <c r="L1729" s="49" t="str">
        <f t="shared" si="127"/>
        <v/>
      </c>
      <c r="M1729" s="49" t="str">
        <f t="shared" si="127"/>
        <v/>
      </c>
      <c r="N1729" s="49" t="str">
        <f t="shared" si="127"/>
        <v/>
      </c>
      <c r="O1729" s="49" t="str">
        <f t="shared" si="128"/>
        <v/>
      </c>
      <c r="P1729" s="49" t="str">
        <f t="shared" si="129"/>
        <v/>
      </c>
      <c r="Q1729" s="49" t="str">
        <f t="shared" si="129"/>
        <v/>
      </c>
      <c r="R1729" s="50" t="str">
        <f t="shared" si="129"/>
        <v/>
      </c>
      <c r="S1729" s="10"/>
    </row>
    <row r="1730" spans="1:19" x14ac:dyDescent="0.25">
      <c r="A1730" s="10"/>
      <c r="B1730" s="4" t="str">
        <f>'CALC | Main Engine'!$B1730</f>
        <v/>
      </c>
      <c r="C1730" s="5" t="str">
        <f>'CALC | Main Engine'!$E1730</f>
        <v/>
      </c>
      <c r="D1730" s="27" t="str">
        <f>IF(ISBLANK('INPUT | Operations'!$C1735),"",'INPUT | Operations'!$C1734)</f>
        <v/>
      </c>
      <c r="E1730" s="32" t="str">
        <f>IF(ISBLANK('INPUT | Operations'!$C1735),"",'INPUT | Operations'!$C1735)</f>
        <v/>
      </c>
      <c r="F1730" s="123" t="str">
        <f t="shared" si="130"/>
        <v/>
      </c>
      <c r="G1730" s="49" t="str">
        <f t="shared" si="130"/>
        <v/>
      </c>
      <c r="H1730" s="49" t="str">
        <f t="shared" si="130"/>
        <v/>
      </c>
      <c r="I1730" s="49" t="str">
        <f t="shared" si="130"/>
        <v/>
      </c>
      <c r="J1730" s="49" t="str">
        <f t="shared" si="130"/>
        <v/>
      </c>
      <c r="K1730" s="50" t="str">
        <f t="shared" si="130"/>
        <v/>
      </c>
      <c r="L1730" s="49" t="str">
        <f t="shared" si="127"/>
        <v/>
      </c>
      <c r="M1730" s="49" t="str">
        <f t="shared" si="127"/>
        <v/>
      </c>
      <c r="N1730" s="49" t="str">
        <f t="shared" si="127"/>
        <v/>
      </c>
      <c r="O1730" s="49" t="str">
        <f t="shared" si="128"/>
        <v/>
      </c>
      <c r="P1730" s="49" t="str">
        <f t="shared" si="129"/>
        <v/>
      </c>
      <c r="Q1730" s="49" t="str">
        <f t="shared" si="129"/>
        <v/>
      </c>
      <c r="R1730" s="50" t="str">
        <f t="shared" si="129"/>
        <v/>
      </c>
      <c r="S1730" s="10"/>
    </row>
    <row r="1731" spans="1:19" x14ac:dyDescent="0.25">
      <c r="A1731" s="10"/>
      <c r="B1731" s="4" t="str">
        <f>'CALC | Main Engine'!$B1731</f>
        <v/>
      </c>
      <c r="C1731" s="5" t="str">
        <f>'CALC | Main Engine'!$E1731</f>
        <v/>
      </c>
      <c r="D1731" s="27" t="str">
        <f>IF(ISBLANK('INPUT | Operations'!$C1736),"",'INPUT | Operations'!$C1735)</f>
        <v/>
      </c>
      <c r="E1731" s="32" t="str">
        <f>IF(ISBLANK('INPUT | Operations'!$C1736),"",'INPUT | Operations'!$C1736)</f>
        <v/>
      </c>
      <c r="F1731" s="123" t="str">
        <f t="shared" si="130"/>
        <v/>
      </c>
      <c r="G1731" s="49" t="str">
        <f t="shared" si="130"/>
        <v/>
      </c>
      <c r="H1731" s="49" t="str">
        <f t="shared" si="130"/>
        <v/>
      </c>
      <c r="I1731" s="49" t="str">
        <f t="shared" si="130"/>
        <v/>
      </c>
      <c r="J1731" s="49" t="str">
        <f t="shared" si="130"/>
        <v/>
      </c>
      <c r="K1731" s="50" t="str">
        <f t="shared" si="130"/>
        <v/>
      </c>
      <c r="L1731" s="49" t="str">
        <f t="shared" si="127"/>
        <v/>
      </c>
      <c r="M1731" s="49" t="str">
        <f t="shared" si="127"/>
        <v/>
      </c>
      <c r="N1731" s="49" t="str">
        <f t="shared" si="127"/>
        <v/>
      </c>
      <c r="O1731" s="49" t="str">
        <f t="shared" si="128"/>
        <v/>
      </c>
      <c r="P1731" s="49" t="str">
        <f t="shared" si="129"/>
        <v/>
      </c>
      <c r="Q1731" s="49" t="str">
        <f t="shared" si="129"/>
        <v/>
      </c>
      <c r="R1731" s="50" t="str">
        <f t="shared" si="129"/>
        <v/>
      </c>
      <c r="S1731" s="10"/>
    </row>
    <row r="1732" spans="1:19" x14ac:dyDescent="0.25">
      <c r="A1732" s="10"/>
      <c r="B1732" s="4" t="str">
        <f>'CALC | Main Engine'!$B1732</f>
        <v/>
      </c>
      <c r="C1732" s="5" t="str">
        <f>'CALC | Main Engine'!$E1732</f>
        <v/>
      </c>
      <c r="D1732" s="27" t="str">
        <f>IF(ISBLANK('INPUT | Operations'!$C1737),"",'INPUT | Operations'!$C1736)</f>
        <v/>
      </c>
      <c r="E1732" s="32" t="str">
        <f>IF(ISBLANK('INPUT | Operations'!$C1737),"",'INPUT | Operations'!$C1737)</f>
        <v/>
      </c>
      <c r="F1732" s="123" t="str">
        <f t="shared" si="130"/>
        <v/>
      </c>
      <c r="G1732" s="49" t="str">
        <f t="shared" si="130"/>
        <v/>
      </c>
      <c r="H1732" s="49" t="str">
        <f t="shared" si="130"/>
        <v/>
      </c>
      <c r="I1732" s="49" t="str">
        <f t="shared" si="130"/>
        <v/>
      </c>
      <c r="J1732" s="49" t="str">
        <f t="shared" si="130"/>
        <v/>
      </c>
      <c r="K1732" s="50" t="str">
        <f t="shared" si="130"/>
        <v/>
      </c>
      <c r="L1732" s="49" t="str">
        <f t="shared" si="127"/>
        <v/>
      </c>
      <c r="M1732" s="49" t="str">
        <f t="shared" si="127"/>
        <v/>
      </c>
      <c r="N1732" s="49" t="str">
        <f t="shared" si="127"/>
        <v/>
      </c>
      <c r="O1732" s="49" t="str">
        <f t="shared" si="128"/>
        <v/>
      </c>
      <c r="P1732" s="49" t="str">
        <f t="shared" si="129"/>
        <v/>
      </c>
      <c r="Q1732" s="49" t="str">
        <f t="shared" si="129"/>
        <v/>
      </c>
      <c r="R1732" s="50" t="str">
        <f t="shared" si="129"/>
        <v/>
      </c>
      <c r="S1732" s="10"/>
    </row>
    <row r="1733" spans="1:19" x14ac:dyDescent="0.25">
      <c r="A1733" s="10"/>
      <c r="B1733" s="4" t="str">
        <f>'CALC | Main Engine'!$B1733</f>
        <v/>
      </c>
      <c r="C1733" s="5" t="str">
        <f>'CALC | Main Engine'!$E1733</f>
        <v/>
      </c>
      <c r="D1733" s="27" t="str">
        <f>IF(ISBLANK('INPUT | Operations'!$C1738),"",'INPUT | Operations'!$C1737)</f>
        <v/>
      </c>
      <c r="E1733" s="32" t="str">
        <f>IF(ISBLANK('INPUT | Operations'!$C1738),"",'INPUT | Operations'!$C1738)</f>
        <v/>
      </c>
      <c r="F1733" s="123" t="str">
        <f t="shared" si="130"/>
        <v/>
      </c>
      <c r="G1733" s="49" t="str">
        <f t="shared" si="130"/>
        <v/>
      </c>
      <c r="H1733" s="49" t="str">
        <f t="shared" si="130"/>
        <v/>
      </c>
      <c r="I1733" s="49" t="str">
        <f t="shared" si="130"/>
        <v/>
      </c>
      <c r="J1733" s="49" t="str">
        <f t="shared" si="130"/>
        <v/>
      </c>
      <c r="K1733" s="50" t="str">
        <f t="shared" si="130"/>
        <v/>
      </c>
      <c r="L1733" s="49" t="str">
        <f t="shared" si="127"/>
        <v/>
      </c>
      <c r="M1733" s="49" t="str">
        <f t="shared" si="127"/>
        <v/>
      </c>
      <c r="N1733" s="49" t="str">
        <f t="shared" si="127"/>
        <v/>
      </c>
      <c r="O1733" s="49" t="str">
        <f t="shared" si="128"/>
        <v/>
      </c>
      <c r="P1733" s="49" t="str">
        <f t="shared" si="129"/>
        <v/>
      </c>
      <c r="Q1733" s="49" t="str">
        <f t="shared" si="129"/>
        <v/>
      </c>
      <c r="R1733" s="50" t="str">
        <f t="shared" si="129"/>
        <v/>
      </c>
      <c r="S1733" s="10"/>
    </row>
    <row r="1734" spans="1:19" x14ac:dyDescent="0.25">
      <c r="A1734" s="10"/>
      <c r="B1734" s="4" t="str">
        <f>'CALC | Main Engine'!$B1734</f>
        <v/>
      </c>
      <c r="C1734" s="5" t="str">
        <f>'CALC | Main Engine'!$E1734</f>
        <v/>
      </c>
      <c r="D1734" s="27" t="str">
        <f>IF(ISBLANK('INPUT | Operations'!$C1739),"",'INPUT | Operations'!$C1738)</f>
        <v/>
      </c>
      <c r="E1734" s="32" t="str">
        <f>IF(ISBLANK('INPUT | Operations'!$C1739),"",'INPUT | Operations'!$C1739)</f>
        <v/>
      </c>
      <c r="F1734" s="123" t="str">
        <f t="shared" si="130"/>
        <v/>
      </c>
      <c r="G1734" s="49" t="str">
        <f t="shared" si="130"/>
        <v/>
      </c>
      <c r="H1734" s="49" t="str">
        <f t="shared" si="130"/>
        <v/>
      </c>
      <c r="I1734" s="49" t="str">
        <f t="shared" si="130"/>
        <v/>
      </c>
      <c r="J1734" s="49" t="str">
        <f t="shared" si="130"/>
        <v/>
      </c>
      <c r="K1734" s="50" t="str">
        <f t="shared" si="130"/>
        <v/>
      </c>
      <c r="L1734" s="49" t="str">
        <f t="shared" si="127"/>
        <v/>
      </c>
      <c r="M1734" s="49" t="str">
        <f t="shared" si="127"/>
        <v/>
      </c>
      <c r="N1734" s="49" t="str">
        <f t="shared" si="127"/>
        <v/>
      </c>
      <c r="O1734" s="49" t="str">
        <f t="shared" si="128"/>
        <v/>
      </c>
      <c r="P1734" s="49" t="str">
        <f t="shared" si="129"/>
        <v/>
      </c>
      <c r="Q1734" s="49" t="str">
        <f t="shared" si="129"/>
        <v/>
      </c>
      <c r="R1734" s="50" t="str">
        <f t="shared" si="129"/>
        <v/>
      </c>
      <c r="S1734" s="10"/>
    </row>
    <row r="1735" spans="1:19" x14ac:dyDescent="0.25">
      <c r="A1735" s="10"/>
      <c r="B1735" s="4" t="str">
        <f>'CALC | Main Engine'!$B1735</f>
        <v/>
      </c>
      <c r="C1735" s="5" t="str">
        <f>'CALC | Main Engine'!$E1735</f>
        <v/>
      </c>
      <c r="D1735" s="27" t="str">
        <f>IF(ISBLANK('INPUT | Operations'!$C1740),"",'INPUT | Operations'!$C1739)</f>
        <v/>
      </c>
      <c r="E1735" s="32" t="str">
        <f>IF(ISBLANK('INPUT | Operations'!$C1740),"",'INPUT | Operations'!$C1740)</f>
        <v/>
      </c>
      <c r="F1735" s="123" t="str">
        <f t="shared" si="130"/>
        <v/>
      </c>
      <c r="G1735" s="49" t="str">
        <f t="shared" si="130"/>
        <v/>
      </c>
      <c r="H1735" s="49" t="str">
        <f t="shared" si="130"/>
        <v/>
      </c>
      <c r="I1735" s="49" t="str">
        <f t="shared" si="130"/>
        <v/>
      </c>
      <c r="J1735" s="49" t="str">
        <f t="shared" si="130"/>
        <v/>
      </c>
      <c r="K1735" s="50" t="str">
        <f t="shared" si="130"/>
        <v/>
      </c>
      <c r="L1735" s="49" t="str">
        <f t="shared" si="127"/>
        <v/>
      </c>
      <c r="M1735" s="49" t="str">
        <f t="shared" si="127"/>
        <v/>
      </c>
      <c r="N1735" s="49" t="str">
        <f t="shared" si="127"/>
        <v/>
      </c>
      <c r="O1735" s="49" t="str">
        <f t="shared" si="128"/>
        <v/>
      </c>
      <c r="P1735" s="49" t="str">
        <f t="shared" si="129"/>
        <v/>
      </c>
      <c r="Q1735" s="49" t="str">
        <f t="shared" si="129"/>
        <v/>
      </c>
      <c r="R1735" s="50" t="str">
        <f t="shared" si="129"/>
        <v/>
      </c>
      <c r="S1735" s="10"/>
    </row>
    <row r="1736" spans="1:19" x14ac:dyDescent="0.25">
      <c r="A1736" s="10"/>
      <c r="B1736" s="4" t="str">
        <f>'CALC | Main Engine'!$B1736</f>
        <v/>
      </c>
      <c r="C1736" s="5" t="str">
        <f>'CALC | Main Engine'!$E1736</f>
        <v/>
      </c>
      <c r="D1736" s="27" t="str">
        <f>IF(ISBLANK('INPUT | Operations'!$C1741),"",'INPUT | Operations'!$C1740)</f>
        <v/>
      </c>
      <c r="E1736" s="32" t="str">
        <f>IF(ISBLANK('INPUT | Operations'!$C1741),"",'INPUT | Operations'!$C1741)</f>
        <v/>
      </c>
      <c r="F1736" s="123" t="str">
        <f t="shared" si="130"/>
        <v/>
      </c>
      <c r="G1736" s="49" t="str">
        <f t="shared" si="130"/>
        <v/>
      </c>
      <c r="H1736" s="49" t="str">
        <f t="shared" si="130"/>
        <v/>
      </c>
      <c r="I1736" s="49" t="str">
        <f t="shared" si="130"/>
        <v/>
      </c>
      <c r="J1736" s="49" t="str">
        <f t="shared" si="130"/>
        <v/>
      </c>
      <c r="K1736" s="50" t="str">
        <f t="shared" si="130"/>
        <v/>
      </c>
      <c r="L1736" s="49" t="str">
        <f t="shared" si="127"/>
        <v/>
      </c>
      <c r="M1736" s="49" t="str">
        <f t="shared" si="127"/>
        <v/>
      </c>
      <c r="N1736" s="49" t="str">
        <f t="shared" si="127"/>
        <v/>
      </c>
      <c r="O1736" s="49" t="str">
        <f t="shared" si="128"/>
        <v/>
      </c>
      <c r="P1736" s="49" t="str">
        <f t="shared" si="129"/>
        <v/>
      </c>
      <c r="Q1736" s="49" t="str">
        <f t="shared" si="129"/>
        <v/>
      </c>
      <c r="R1736" s="50" t="str">
        <f t="shared" si="129"/>
        <v/>
      </c>
      <c r="S1736" s="10"/>
    </row>
    <row r="1737" spans="1:19" x14ac:dyDescent="0.25">
      <c r="A1737" s="10"/>
      <c r="B1737" s="4" t="str">
        <f>'CALC | Main Engine'!$B1737</f>
        <v/>
      </c>
      <c r="C1737" s="5" t="str">
        <f>'CALC | Main Engine'!$E1737</f>
        <v/>
      </c>
      <c r="D1737" s="27" t="str">
        <f>IF(ISBLANK('INPUT | Operations'!$C1742),"",'INPUT | Operations'!$C1741)</f>
        <v/>
      </c>
      <c r="E1737" s="32" t="str">
        <f>IF(ISBLANK('INPUT | Operations'!$C1742),"",'INPUT | Operations'!$C1742)</f>
        <v/>
      </c>
      <c r="F1737" s="123" t="str">
        <f t="shared" si="130"/>
        <v/>
      </c>
      <c r="G1737" s="49" t="str">
        <f t="shared" si="130"/>
        <v/>
      </c>
      <c r="H1737" s="49" t="str">
        <f t="shared" si="130"/>
        <v/>
      </c>
      <c r="I1737" s="49" t="str">
        <f t="shared" si="130"/>
        <v/>
      </c>
      <c r="J1737" s="49" t="str">
        <f t="shared" si="130"/>
        <v/>
      </c>
      <c r="K1737" s="50" t="str">
        <f t="shared" si="130"/>
        <v/>
      </c>
      <c r="L1737" s="49" t="str">
        <f t="shared" ref="L1737:N1800" si="131">IFERROR(IF(AND($E1737&gt;$D1737,MIN($D1737:$E1737)&lt;L$5,MAX($D1737:$E1737)&gt;L$4),MIN(MAX($D1737:$E1737),L$5)-MAX(MIN($D1737:$E1737),L$4),0)/(MAX($D1737:$E1737)-MIN($D1737:$E1737)),"")</f>
        <v/>
      </c>
      <c r="M1737" s="49" t="str">
        <f t="shared" si="131"/>
        <v/>
      </c>
      <c r="N1737" s="49" t="str">
        <f t="shared" si="131"/>
        <v/>
      </c>
      <c r="O1737" s="49" t="str">
        <f t="shared" ref="O1737:O1800" si="132">IFERROR(IF(AND(MIN($D1737:$E1737)&lt;O$5,MAX($D1737:$E1737)&gt;O$4),MIN(MAX($D1737:$E1737),O$5)-MAX(MIN($D1737:$E1737),O$4),0)/(MAX($D1737:$E1737)-MIN($D1737:$E1737)),"")</f>
        <v/>
      </c>
      <c r="P1737" s="49" t="str">
        <f t="shared" ref="P1737:R1800" si="133">IFERROR(IF(AND($D1737&gt;$E1737,MIN($D1737:$E1737)&lt;P$5,MAX($D1737:$E1737)&gt;P$4),MIN(MAX($D1737:$E1737),P$5)-MAX(MIN($D1737:$E1737),P$4),0)/(MAX($D1737:$E1737)-MIN($D1737:$E1737)),"")</f>
        <v/>
      </c>
      <c r="Q1737" s="49" t="str">
        <f t="shared" si="133"/>
        <v/>
      </c>
      <c r="R1737" s="50" t="str">
        <f t="shared" si="133"/>
        <v/>
      </c>
      <c r="S1737" s="10"/>
    </row>
    <row r="1738" spans="1:19" x14ac:dyDescent="0.25">
      <c r="A1738" s="10"/>
      <c r="B1738" s="4" t="str">
        <f>'CALC | Main Engine'!$B1738</f>
        <v/>
      </c>
      <c r="C1738" s="5" t="str">
        <f>'CALC | Main Engine'!$E1738</f>
        <v/>
      </c>
      <c r="D1738" s="27" t="str">
        <f>IF(ISBLANK('INPUT | Operations'!$C1743),"",'INPUT | Operations'!$C1742)</f>
        <v/>
      </c>
      <c r="E1738" s="32" t="str">
        <f>IF(ISBLANK('INPUT | Operations'!$C1743),"",'INPUT | Operations'!$C1743)</f>
        <v/>
      </c>
      <c r="F1738" s="123" t="str">
        <f t="shared" si="130"/>
        <v/>
      </c>
      <c r="G1738" s="49" t="str">
        <f t="shared" si="130"/>
        <v/>
      </c>
      <c r="H1738" s="49" t="str">
        <f t="shared" si="130"/>
        <v/>
      </c>
      <c r="I1738" s="49" t="str">
        <f t="shared" si="130"/>
        <v/>
      </c>
      <c r="J1738" s="49" t="str">
        <f t="shared" si="130"/>
        <v/>
      </c>
      <c r="K1738" s="50" t="str">
        <f t="shared" si="130"/>
        <v/>
      </c>
      <c r="L1738" s="49" t="str">
        <f t="shared" si="131"/>
        <v/>
      </c>
      <c r="M1738" s="49" t="str">
        <f t="shared" si="131"/>
        <v/>
      </c>
      <c r="N1738" s="49" t="str">
        <f t="shared" si="131"/>
        <v/>
      </c>
      <c r="O1738" s="49" t="str">
        <f t="shared" si="132"/>
        <v/>
      </c>
      <c r="P1738" s="49" t="str">
        <f t="shared" si="133"/>
        <v/>
      </c>
      <c r="Q1738" s="49" t="str">
        <f t="shared" si="133"/>
        <v/>
      </c>
      <c r="R1738" s="50" t="str">
        <f t="shared" si="133"/>
        <v/>
      </c>
      <c r="S1738" s="10"/>
    </row>
    <row r="1739" spans="1:19" x14ac:dyDescent="0.25">
      <c r="A1739" s="10"/>
      <c r="B1739" s="4" t="str">
        <f>'CALC | Main Engine'!$B1739</f>
        <v/>
      </c>
      <c r="C1739" s="5" t="str">
        <f>'CALC | Main Engine'!$E1739</f>
        <v/>
      </c>
      <c r="D1739" s="27" t="str">
        <f>IF(ISBLANK('INPUT | Operations'!$C1744),"",'INPUT | Operations'!$C1743)</f>
        <v/>
      </c>
      <c r="E1739" s="32" t="str">
        <f>IF(ISBLANK('INPUT | Operations'!$C1744),"",'INPUT | Operations'!$C1744)</f>
        <v/>
      </c>
      <c r="F1739" s="123" t="str">
        <f t="shared" si="130"/>
        <v/>
      </c>
      <c r="G1739" s="49" t="str">
        <f t="shared" si="130"/>
        <v/>
      </c>
      <c r="H1739" s="49" t="str">
        <f t="shared" si="130"/>
        <v/>
      </c>
      <c r="I1739" s="49" t="str">
        <f t="shared" si="130"/>
        <v/>
      </c>
      <c r="J1739" s="49" t="str">
        <f t="shared" si="130"/>
        <v/>
      </c>
      <c r="K1739" s="50" t="str">
        <f t="shared" si="130"/>
        <v/>
      </c>
      <c r="L1739" s="49" t="str">
        <f t="shared" si="131"/>
        <v/>
      </c>
      <c r="M1739" s="49" t="str">
        <f t="shared" si="131"/>
        <v/>
      </c>
      <c r="N1739" s="49" t="str">
        <f t="shared" si="131"/>
        <v/>
      </c>
      <c r="O1739" s="49" t="str">
        <f t="shared" si="132"/>
        <v/>
      </c>
      <c r="P1739" s="49" t="str">
        <f t="shared" si="133"/>
        <v/>
      </c>
      <c r="Q1739" s="49" t="str">
        <f t="shared" si="133"/>
        <v/>
      </c>
      <c r="R1739" s="50" t="str">
        <f t="shared" si="133"/>
        <v/>
      </c>
      <c r="S1739" s="10"/>
    </row>
    <row r="1740" spans="1:19" x14ac:dyDescent="0.25">
      <c r="A1740" s="10"/>
      <c r="B1740" s="4" t="str">
        <f>'CALC | Main Engine'!$B1740</f>
        <v/>
      </c>
      <c r="C1740" s="5" t="str">
        <f>'CALC | Main Engine'!$E1740</f>
        <v/>
      </c>
      <c r="D1740" s="27" t="str">
        <f>IF(ISBLANK('INPUT | Operations'!$C1745),"",'INPUT | Operations'!$C1744)</f>
        <v/>
      </c>
      <c r="E1740" s="32" t="str">
        <f>IF(ISBLANK('INPUT | Operations'!$C1745),"",'INPUT | Operations'!$C1745)</f>
        <v/>
      </c>
      <c r="F1740" s="123" t="str">
        <f t="shared" si="130"/>
        <v/>
      </c>
      <c r="G1740" s="49" t="str">
        <f t="shared" si="130"/>
        <v/>
      </c>
      <c r="H1740" s="49" t="str">
        <f t="shared" si="130"/>
        <v/>
      </c>
      <c r="I1740" s="49" t="str">
        <f t="shared" si="130"/>
        <v/>
      </c>
      <c r="J1740" s="49" t="str">
        <f t="shared" si="130"/>
        <v/>
      </c>
      <c r="K1740" s="50" t="str">
        <f t="shared" si="130"/>
        <v/>
      </c>
      <c r="L1740" s="49" t="str">
        <f t="shared" si="131"/>
        <v/>
      </c>
      <c r="M1740" s="49" t="str">
        <f t="shared" si="131"/>
        <v/>
      </c>
      <c r="N1740" s="49" t="str">
        <f t="shared" si="131"/>
        <v/>
      </c>
      <c r="O1740" s="49" t="str">
        <f t="shared" si="132"/>
        <v/>
      </c>
      <c r="P1740" s="49" t="str">
        <f t="shared" si="133"/>
        <v/>
      </c>
      <c r="Q1740" s="49" t="str">
        <f t="shared" si="133"/>
        <v/>
      </c>
      <c r="R1740" s="50" t="str">
        <f t="shared" si="133"/>
        <v/>
      </c>
      <c r="S1740" s="10"/>
    </row>
    <row r="1741" spans="1:19" x14ac:dyDescent="0.25">
      <c r="A1741" s="10"/>
      <c r="B1741" s="4" t="str">
        <f>'CALC | Main Engine'!$B1741</f>
        <v/>
      </c>
      <c r="C1741" s="5" t="str">
        <f>'CALC | Main Engine'!$E1741</f>
        <v/>
      </c>
      <c r="D1741" s="27" t="str">
        <f>IF(ISBLANK('INPUT | Operations'!$C1746),"",'INPUT | Operations'!$C1745)</f>
        <v/>
      </c>
      <c r="E1741" s="32" t="str">
        <f>IF(ISBLANK('INPUT | Operations'!$C1746),"",'INPUT | Operations'!$C1746)</f>
        <v/>
      </c>
      <c r="F1741" s="123" t="str">
        <f t="shared" si="130"/>
        <v/>
      </c>
      <c r="G1741" s="49" t="str">
        <f t="shared" si="130"/>
        <v/>
      </c>
      <c r="H1741" s="49" t="str">
        <f t="shared" si="130"/>
        <v/>
      </c>
      <c r="I1741" s="49" t="str">
        <f t="shared" si="130"/>
        <v/>
      </c>
      <c r="J1741" s="49" t="str">
        <f t="shared" si="130"/>
        <v/>
      </c>
      <c r="K1741" s="50" t="str">
        <f t="shared" si="130"/>
        <v/>
      </c>
      <c r="L1741" s="49" t="str">
        <f t="shared" si="131"/>
        <v/>
      </c>
      <c r="M1741" s="49" t="str">
        <f t="shared" si="131"/>
        <v/>
      </c>
      <c r="N1741" s="49" t="str">
        <f t="shared" si="131"/>
        <v/>
      </c>
      <c r="O1741" s="49" t="str">
        <f t="shared" si="132"/>
        <v/>
      </c>
      <c r="P1741" s="49" t="str">
        <f t="shared" si="133"/>
        <v/>
      </c>
      <c r="Q1741" s="49" t="str">
        <f t="shared" si="133"/>
        <v/>
      </c>
      <c r="R1741" s="50" t="str">
        <f t="shared" si="133"/>
        <v/>
      </c>
      <c r="S1741" s="10"/>
    </row>
    <row r="1742" spans="1:19" x14ac:dyDescent="0.25">
      <c r="A1742" s="10"/>
      <c r="B1742" s="4" t="str">
        <f>'CALC | Main Engine'!$B1742</f>
        <v/>
      </c>
      <c r="C1742" s="5" t="str">
        <f>'CALC | Main Engine'!$E1742</f>
        <v/>
      </c>
      <c r="D1742" s="27" t="str">
        <f>IF(ISBLANK('INPUT | Operations'!$C1747),"",'INPUT | Operations'!$C1746)</f>
        <v/>
      </c>
      <c r="E1742" s="32" t="str">
        <f>IF(ISBLANK('INPUT | Operations'!$C1747),"",'INPUT | Operations'!$C1747)</f>
        <v/>
      </c>
      <c r="F1742" s="123" t="str">
        <f t="shared" si="130"/>
        <v/>
      </c>
      <c r="G1742" s="49" t="str">
        <f t="shared" si="130"/>
        <v/>
      </c>
      <c r="H1742" s="49" t="str">
        <f t="shared" si="130"/>
        <v/>
      </c>
      <c r="I1742" s="49" t="str">
        <f t="shared" si="130"/>
        <v/>
      </c>
      <c r="J1742" s="49" t="str">
        <f t="shared" si="130"/>
        <v/>
      </c>
      <c r="K1742" s="50" t="str">
        <f t="shared" si="130"/>
        <v/>
      </c>
      <c r="L1742" s="49" t="str">
        <f t="shared" si="131"/>
        <v/>
      </c>
      <c r="M1742" s="49" t="str">
        <f t="shared" si="131"/>
        <v/>
      </c>
      <c r="N1742" s="49" t="str">
        <f t="shared" si="131"/>
        <v/>
      </c>
      <c r="O1742" s="49" t="str">
        <f t="shared" si="132"/>
        <v/>
      </c>
      <c r="P1742" s="49" t="str">
        <f t="shared" si="133"/>
        <v/>
      </c>
      <c r="Q1742" s="49" t="str">
        <f t="shared" si="133"/>
        <v/>
      </c>
      <c r="R1742" s="50" t="str">
        <f t="shared" si="133"/>
        <v/>
      </c>
      <c r="S1742" s="10"/>
    </row>
    <row r="1743" spans="1:19" x14ac:dyDescent="0.25">
      <c r="A1743" s="10"/>
      <c r="B1743" s="4" t="str">
        <f>'CALC | Main Engine'!$B1743</f>
        <v/>
      </c>
      <c r="C1743" s="5" t="str">
        <f>'CALC | Main Engine'!$E1743</f>
        <v/>
      </c>
      <c r="D1743" s="27" t="str">
        <f>IF(ISBLANK('INPUT | Operations'!$C1748),"",'INPUT | Operations'!$C1747)</f>
        <v/>
      </c>
      <c r="E1743" s="32" t="str">
        <f>IF(ISBLANK('INPUT | Operations'!$C1748),"",'INPUT | Operations'!$C1748)</f>
        <v/>
      </c>
      <c r="F1743" s="123" t="str">
        <f t="shared" si="130"/>
        <v/>
      </c>
      <c r="G1743" s="49" t="str">
        <f t="shared" si="130"/>
        <v/>
      </c>
      <c r="H1743" s="49" t="str">
        <f t="shared" si="130"/>
        <v/>
      </c>
      <c r="I1743" s="49" t="str">
        <f t="shared" si="130"/>
        <v/>
      </c>
      <c r="J1743" s="49" t="str">
        <f t="shared" si="130"/>
        <v/>
      </c>
      <c r="K1743" s="50" t="str">
        <f t="shared" si="130"/>
        <v/>
      </c>
      <c r="L1743" s="49" t="str">
        <f t="shared" si="131"/>
        <v/>
      </c>
      <c r="M1743" s="49" t="str">
        <f t="shared" si="131"/>
        <v/>
      </c>
      <c r="N1743" s="49" t="str">
        <f t="shared" si="131"/>
        <v/>
      </c>
      <c r="O1743" s="49" t="str">
        <f t="shared" si="132"/>
        <v/>
      </c>
      <c r="P1743" s="49" t="str">
        <f t="shared" si="133"/>
        <v/>
      </c>
      <c r="Q1743" s="49" t="str">
        <f t="shared" si="133"/>
        <v/>
      </c>
      <c r="R1743" s="50" t="str">
        <f t="shared" si="133"/>
        <v/>
      </c>
      <c r="S1743" s="10"/>
    </row>
    <row r="1744" spans="1:19" x14ac:dyDescent="0.25">
      <c r="A1744" s="10"/>
      <c r="B1744" s="4" t="str">
        <f>'CALC | Main Engine'!$B1744</f>
        <v/>
      </c>
      <c r="C1744" s="5" t="str">
        <f>'CALC | Main Engine'!$E1744</f>
        <v/>
      </c>
      <c r="D1744" s="27" t="str">
        <f>IF(ISBLANK('INPUT | Operations'!$C1749),"",'INPUT | Operations'!$C1748)</f>
        <v/>
      </c>
      <c r="E1744" s="32" t="str">
        <f>IF(ISBLANK('INPUT | Operations'!$C1749),"",'INPUT | Operations'!$C1749)</f>
        <v/>
      </c>
      <c r="F1744" s="123" t="str">
        <f t="shared" si="130"/>
        <v/>
      </c>
      <c r="G1744" s="49" t="str">
        <f t="shared" si="130"/>
        <v/>
      </c>
      <c r="H1744" s="49" t="str">
        <f t="shared" si="130"/>
        <v/>
      </c>
      <c r="I1744" s="49" t="str">
        <f t="shared" si="130"/>
        <v/>
      </c>
      <c r="J1744" s="49" t="str">
        <f t="shared" si="130"/>
        <v/>
      </c>
      <c r="K1744" s="50" t="str">
        <f t="shared" si="130"/>
        <v/>
      </c>
      <c r="L1744" s="49" t="str">
        <f t="shared" si="131"/>
        <v/>
      </c>
      <c r="M1744" s="49" t="str">
        <f t="shared" si="131"/>
        <v/>
      </c>
      <c r="N1744" s="49" t="str">
        <f t="shared" si="131"/>
        <v/>
      </c>
      <c r="O1744" s="49" t="str">
        <f t="shared" si="132"/>
        <v/>
      </c>
      <c r="P1744" s="49" t="str">
        <f t="shared" si="133"/>
        <v/>
      </c>
      <c r="Q1744" s="49" t="str">
        <f t="shared" si="133"/>
        <v/>
      </c>
      <c r="R1744" s="50" t="str">
        <f t="shared" si="133"/>
        <v/>
      </c>
      <c r="S1744" s="10"/>
    </row>
    <row r="1745" spans="1:19" x14ac:dyDescent="0.25">
      <c r="A1745" s="10"/>
      <c r="B1745" s="4" t="str">
        <f>'CALC | Main Engine'!$B1745</f>
        <v/>
      </c>
      <c r="C1745" s="5" t="str">
        <f>'CALC | Main Engine'!$E1745</f>
        <v/>
      </c>
      <c r="D1745" s="27" t="str">
        <f>IF(ISBLANK('INPUT | Operations'!$C1750),"",'INPUT | Operations'!$C1749)</f>
        <v/>
      </c>
      <c r="E1745" s="32" t="str">
        <f>IF(ISBLANK('INPUT | Operations'!$C1750),"",'INPUT | Operations'!$C1750)</f>
        <v/>
      </c>
      <c r="F1745" s="123" t="str">
        <f t="shared" si="130"/>
        <v/>
      </c>
      <c r="G1745" s="49" t="str">
        <f t="shared" si="130"/>
        <v/>
      </c>
      <c r="H1745" s="49" t="str">
        <f t="shared" si="130"/>
        <v/>
      </c>
      <c r="I1745" s="49" t="str">
        <f t="shared" si="130"/>
        <v/>
      </c>
      <c r="J1745" s="49" t="str">
        <f t="shared" si="130"/>
        <v/>
      </c>
      <c r="K1745" s="50" t="str">
        <f t="shared" si="130"/>
        <v/>
      </c>
      <c r="L1745" s="49" t="str">
        <f t="shared" si="131"/>
        <v/>
      </c>
      <c r="M1745" s="49" t="str">
        <f t="shared" si="131"/>
        <v/>
      </c>
      <c r="N1745" s="49" t="str">
        <f t="shared" si="131"/>
        <v/>
      </c>
      <c r="O1745" s="49" t="str">
        <f t="shared" si="132"/>
        <v/>
      </c>
      <c r="P1745" s="49" t="str">
        <f t="shared" si="133"/>
        <v/>
      </c>
      <c r="Q1745" s="49" t="str">
        <f t="shared" si="133"/>
        <v/>
      </c>
      <c r="R1745" s="50" t="str">
        <f t="shared" si="133"/>
        <v/>
      </c>
      <c r="S1745" s="10"/>
    </row>
    <row r="1746" spans="1:19" x14ac:dyDescent="0.25">
      <c r="A1746" s="10"/>
      <c r="B1746" s="4" t="str">
        <f>'CALC | Main Engine'!$B1746</f>
        <v/>
      </c>
      <c r="C1746" s="5" t="str">
        <f>'CALC | Main Engine'!$E1746</f>
        <v/>
      </c>
      <c r="D1746" s="27" t="str">
        <f>IF(ISBLANK('INPUT | Operations'!$C1751),"",'INPUT | Operations'!$C1750)</f>
        <v/>
      </c>
      <c r="E1746" s="32" t="str">
        <f>IF(ISBLANK('INPUT | Operations'!$C1751),"",'INPUT | Operations'!$C1751)</f>
        <v/>
      </c>
      <c r="F1746" s="123" t="str">
        <f t="shared" si="130"/>
        <v/>
      </c>
      <c r="G1746" s="49" t="str">
        <f t="shared" si="130"/>
        <v/>
      </c>
      <c r="H1746" s="49" t="str">
        <f t="shared" si="130"/>
        <v/>
      </c>
      <c r="I1746" s="49" t="str">
        <f t="shared" si="130"/>
        <v/>
      </c>
      <c r="J1746" s="49" t="str">
        <f t="shared" si="130"/>
        <v/>
      </c>
      <c r="K1746" s="50" t="str">
        <f t="shared" si="130"/>
        <v/>
      </c>
      <c r="L1746" s="49" t="str">
        <f t="shared" si="131"/>
        <v/>
      </c>
      <c r="M1746" s="49" t="str">
        <f t="shared" si="131"/>
        <v/>
      </c>
      <c r="N1746" s="49" t="str">
        <f t="shared" si="131"/>
        <v/>
      </c>
      <c r="O1746" s="49" t="str">
        <f t="shared" si="132"/>
        <v/>
      </c>
      <c r="P1746" s="49" t="str">
        <f t="shared" si="133"/>
        <v/>
      </c>
      <c r="Q1746" s="49" t="str">
        <f t="shared" si="133"/>
        <v/>
      </c>
      <c r="R1746" s="50" t="str">
        <f t="shared" si="133"/>
        <v/>
      </c>
      <c r="S1746" s="10"/>
    </row>
    <row r="1747" spans="1:19" x14ac:dyDescent="0.25">
      <c r="A1747" s="10"/>
      <c r="B1747" s="4" t="str">
        <f>'CALC | Main Engine'!$B1747</f>
        <v/>
      </c>
      <c r="C1747" s="5" t="str">
        <f>'CALC | Main Engine'!$E1747</f>
        <v/>
      </c>
      <c r="D1747" s="27" t="str">
        <f>IF(ISBLANK('INPUT | Operations'!$C1752),"",'INPUT | Operations'!$C1751)</f>
        <v/>
      </c>
      <c r="E1747" s="32" t="str">
        <f>IF(ISBLANK('INPUT | Operations'!$C1752),"",'INPUT | Operations'!$C1752)</f>
        <v/>
      </c>
      <c r="F1747" s="123" t="str">
        <f t="shared" si="130"/>
        <v/>
      </c>
      <c r="G1747" s="49" t="str">
        <f t="shared" si="130"/>
        <v/>
      </c>
      <c r="H1747" s="49" t="str">
        <f t="shared" si="130"/>
        <v/>
      </c>
      <c r="I1747" s="49" t="str">
        <f t="shared" si="130"/>
        <v/>
      </c>
      <c r="J1747" s="49" t="str">
        <f t="shared" si="130"/>
        <v/>
      </c>
      <c r="K1747" s="50" t="str">
        <f t="shared" si="130"/>
        <v/>
      </c>
      <c r="L1747" s="49" t="str">
        <f t="shared" si="131"/>
        <v/>
      </c>
      <c r="M1747" s="49" t="str">
        <f t="shared" si="131"/>
        <v/>
      </c>
      <c r="N1747" s="49" t="str">
        <f t="shared" si="131"/>
        <v/>
      </c>
      <c r="O1747" s="49" t="str">
        <f t="shared" si="132"/>
        <v/>
      </c>
      <c r="P1747" s="49" t="str">
        <f t="shared" si="133"/>
        <v/>
      </c>
      <c r="Q1747" s="49" t="str">
        <f t="shared" si="133"/>
        <v/>
      </c>
      <c r="R1747" s="50" t="str">
        <f t="shared" si="133"/>
        <v/>
      </c>
      <c r="S1747" s="10"/>
    </row>
    <row r="1748" spans="1:19" x14ac:dyDescent="0.25">
      <c r="A1748" s="10"/>
      <c r="B1748" s="4" t="str">
        <f>'CALC | Main Engine'!$B1748</f>
        <v/>
      </c>
      <c r="C1748" s="5" t="str">
        <f>'CALC | Main Engine'!$E1748</f>
        <v/>
      </c>
      <c r="D1748" s="27" t="str">
        <f>IF(ISBLANK('INPUT | Operations'!$C1753),"",'INPUT | Operations'!$C1752)</f>
        <v/>
      </c>
      <c r="E1748" s="32" t="str">
        <f>IF(ISBLANK('INPUT | Operations'!$C1753),"",'INPUT | Operations'!$C1753)</f>
        <v/>
      </c>
      <c r="F1748" s="123" t="str">
        <f t="shared" si="130"/>
        <v/>
      </c>
      <c r="G1748" s="49" t="str">
        <f t="shared" si="130"/>
        <v/>
      </c>
      <c r="H1748" s="49" t="str">
        <f t="shared" si="130"/>
        <v/>
      </c>
      <c r="I1748" s="49" t="str">
        <f t="shared" si="130"/>
        <v/>
      </c>
      <c r="J1748" s="49" t="str">
        <f t="shared" si="130"/>
        <v/>
      </c>
      <c r="K1748" s="50" t="str">
        <f t="shared" si="130"/>
        <v/>
      </c>
      <c r="L1748" s="49" t="str">
        <f t="shared" si="131"/>
        <v/>
      </c>
      <c r="M1748" s="49" t="str">
        <f t="shared" si="131"/>
        <v/>
      </c>
      <c r="N1748" s="49" t="str">
        <f t="shared" si="131"/>
        <v/>
      </c>
      <c r="O1748" s="49" t="str">
        <f t="shared" si="132"/>
        <v/>
      </c>
      <c r="P1748" s="49" t="str">
        <f t="shared" si="133"/>
        <v/>
      </c>
      <c r="Q1748" s="49" t="str">
        <f t="shared" si="133"/>
        <v/>
      </c>
      <c r="R1748" s="50" t="str">
        <f t="shared" si="133"/>
        <v/>
      </c>
      <c r="S1748" s="10"/>
    </row>
    <row r="1749" spans="1:19" x14ac:dyDescent="0.25">
      <c r="A1749" s="10"/>
      <c r="B1749" s="4" t="str">
        <f>'CALC | Main Engine'!$B1749</f>
        <v/>
      </c>
      <c r="C1749" s="5" t="str">
        <f>'CALC | Main Engine'!$E1749</f>
        <v/>
      </c>
      <c r="D1749" s="27" t="str">
        <f>IF(ISBLANK('INPUT | Operations'!$C1754),"",'INPUT | Operations'!$C1753)</f>
        <v/>
      </c>
      <c r="E1749" s="32" t="str">
        <f>IF(ISBLANK('INPUT | Operations'!$C1754),"",'INPUT | Operations'!$C1754)</f>
        <v/>
      </c>
      <c r="F1749" s="123" t="str">
        <f t="shared" si="130"/>
        <v/>
      </c>
      <c r="G1749" s="49" t="str">
        <f t="shared" si="130"/>
        <v/>
      </c>
      <c r="H1749" s="49" t="str">
        <f t="shared" si="130"/>
        <v/>
      </c>
      <c r="I1749" s="49" t="str">
        <f t="shared" si="130"/>
        <v/>
      </c>
      <c r="J1749" s="49" t="str">
        <f t="shared" si="130"/>
        <v/>
      </c>
      <c r="K1749" s="50" t="str">
        <f t="shared" si="130"/>
        <v/>
      </c>
      <c r="L1749" s="49" t="str">
        <f t="shared" si="131"/>
        <v/>
      </c>
      <c r="M1749" s="49" t="str">
        <f t="shared" si="131"/>
        <v/>
      </c>
      <c r="N1749" s="49" t="str">
        <f t="shared" si="131"/>
        <v/>
      </c>
      <c r="O1749" s="49" t="str">
        <f t="shared" si="132"/>
        <v/>
      </c>
      <c r="P1749" s="49" t="str">
        <f t="shared" si="133"/>
        <v/>
      </c>
      <c r="Q1749" s="49" t="str">
        <f t="shared" si="133"/>
        <v/>
      </c>
      <c r="R1749" s="50" t="str">
        <f t="shared" si="133"/>
        <v/>
      </c>
      <c r="S1749" s="10"/>
    </row>
    <row r="1750" spans="1:19" x14ac:dyDescent="0.25">
      <c r="A1750" s="10"/>
      <c r="B1750" s="4" t="str">
        <f>'CALC | Main Engine'!$B1750</f>
        <v/>
      </c>
      <c r="C1750" s="5" t="str">
        <f>'CALC | Main Engine'!$E1750</f>
        <v/>
      </c>
      <c r="D1750" s="27" t="str">
        <f>IF(ISBLANK('INPUT | Operations'!$C1755),"",'INPUT | Operations'!$C1754)</f>
        <v/>
      </c>
      <c r="E1750" s="32" t="str">
        <f>IF(ISBLANK('INPUT | Operations'!$C1755),"",'INPUT | Operations'!$C1755)</f>
        <v/>
      </c>
      <c r="F1750" s="123" t="str">
        <f t="shared" si="130"/>
        <v/>
      </c>
      <c r="G1750" s="49" t="str">
        <f t="shared" si="130"/>
        <v/>
      </c>
      <c r="H1750" s="49" t="str">
        <f t="shared" si="130"/>
        <v/>
      </c>
      <c r="I1750" s="49" t="str">
        <f t="shared" si="130"/>
        <v/>
      </c>
      <c r="J1750" s="49" t="str">
        <f t="shared" si="130"/>
        <v/>
      </c>
      <c r="K1750" s="50" t="str">
        <f t="shared" si="130"/>
        <v/>
      </c>
      <c r="L1750" s="49" t="str">
        <f t="shared" si="131"/>
        <v/>
      </c>
      <c r="M1750" s="49" t="str">
        <f t="shared" si="131"/>
        <v/>
      </c>
      <c r="N1750" s="49" t="str">
        <f t="shared" si="131"/>
        <v/>
      </c>
      <c r="O1750" s="49" t="str">
        <f t="shared" si="132"/>
        <v/>
      </c>
      <c r="P1750" s="49" t="str">
        <f t="shared" si="133"/>
        <v/>
      </c>
      <c r="Q1750" s="49" t="str">
        <f t="shared" si="133"/>
        <v/>
      </c>
      <c r="R1750" s="50" t="str">
        <f t="shared" si="133"/>
        <v/>
      </c>
      <c r="S1750" s="10"/>
    </row>
    <row r="1751" spans="1:19" x14ac:dyDescent="0.25">
      <c r="A1751" s="10"/>
      <c r="B1751" s="4" t="str">
        <f>'CALC | Main Engine'!$B1751</f>
        <v/>
      </c>
      <c r="C1751" s="5" t="str">
        <f>'CALC | Main Engine'!$E1751</f>
        <v/>
      </c>
      <c r="D1751" s="27" t="str">
        <f>IF(ISBLANK('INPUT | Operations'!$C1756),"",'INPUT | Operations'!$C1755)</f>
        <v/>
      </c>
      <c r="E1751" s="32" t="str">
        <f>IF(ISBLANK('INPUT | Operations'!$C1756),"",'INPUT | Operations'!$C1756)</f>
        <v/>
      </c>
      <c r="F1751" s="123" t="str">
        <f t="shared" si="130"/>
        <v/>
      </c>
      <c r="G1751" s="49" t="str">
        <f t="shared" si="130"/>
        <v/>
      </c>
      <c r="H1751" s="49" t="str">
        <f t="shared" si="130"/>
        <v/>
      </c>
      <c r="I1751" s="49" t="str">
        <f t="shared" si="130"/>
        <v/>
      </c>
      <c r="J1751" s="49" t="str">
        <f t="shared" si="130"/>
        <v/>
      </c>
      <c r="K1751" s="50" t="str">
        <f t="shared" si="130"/>
        <v/>
      </c>
      <c r="L1751" s="49" t="str">
        <f t="shared" si="131"/>
        <v/>
      </c>
      <c r="M1751" s="49" t="str">
        <f t="shared" si="131"/>
        <v/>
      </c>
      <c r="N1751" s="49" t="str">
        <f t="shared" si="131"/>
        <v/>
      </c>
      <c r="O1751" s="49" t="str">
        <f t="shared" si="132"/>
        <v/>
      </c>
      <c r="P1751" s="49" t="str">
        <f t="shared" si="133"/>
        <v/>
      </c>
      <c r="Q1751" s="49" t="str">
        <f t="shared" si="133"/>
        <v/>
      </c>
      <c r="R1751" s="50" t="str">
        <f t="shared" si="133"/>
        <v/>
      </c>
      <c r="S1751" s="10"/>
    </row>
    <row r="1752" spans="1:19" x14ac:dyDescent="0.25">
      <c r="A1752" s="10"/>
      <c r="B1752" s="4" t="str">
        <f>'CALC | Main Engine'!$B1752</f>
        <v/>
      </c>
      <c r="C1752" s="5" t="str">
        <f>'CALC | Main Engine'!$E1752</f>
        <v/>
      </c>
      <c r="D1752" s="27" t="str">
        <f>IF(ISBLANK('INPUT | Operations'!$C1757),"",'INPUT | Operations'!$C1756)</f>
        <v/>
      </c>
      <c r="E1752" s="32" t="str">
        <f>IF(ISBLANK('INPUT | Operations'!$C1757),"",'INPUT | Operations'!$C1757)</f>
        <v/>
      </c>
      <c r="F1752" s="123" t="str">
        <f t="shared" si="130"/>
        <v/>
      </c>
      <c r="G1752" s="49" t="str">
        <f t="shared" si="130"/>
        <v/>
      </c>
      <c r="H1752" s="49" t="str">
        <f t="shared" si="130"/>
        <v/>
      </c>
      <c r="I1752" s="49" t="str">
        <f t="shared" si="130"/>
        <v/>
      </c>
      <c r="J1752" s="49" t="str">
        <f t="shared" si="130"/>
        <v/>
      </c>
      <c r="K1752" s="50" t="str">
        <f t="shared" si="130"/>
        <v/>
      </c>
      <c r="L1752" s="49" t="str">
        <f t="shared" si="131"/>
        <v/>
      </c>
      <c r="M1752" s="49" t="str">
        <f t="shared" si="131"/>
        <v/>
      </c>
      <c r="N1752" s="49" t="str">
        <f t="shared" si="131"/>
        <v/>
      </c>
      <c r="O1752" s="49" t="str">
        <f t="shared" si="132"/>
        <v/>
      </c>
      <c r="P1752" s="49" t="str">
        <f t="shared" si="133"/>
        <v/>
      </c>
      <c r="Q1752" s="49" t="str">
        <f t="shared" si="133"/>
        <v/>
      </c>
      <c r="R1752" s="50" t="str">
        <f t="shared" si="133"/>
        <v/>
      </c>
      <c r="S1752" s="10"/>
    </row>
    <row r="1753" spans="1:19" x14ac:dyDescent="0.25">
      <c r="A1753" s="10"/>
      <c r="B1753" s="4" t="str">
        <f>'CALC | Main Engine'!$B1753</f>
        <v/>
      </c>
      <c r="C1753" s="5" t="str">
        <f>'CALC | Main Engine'!$E1753</f>
        <v/>
      </c>
      <c r="D1753" s="27" t="str">
        <f>IF(ISBLANK('INPUT | Operations'!$C1758),"",'INPUT | Operations'!$C1757)</f>
        <v/>
      </c>
      <c r="E1753" s="32" t="str">
        <f>IF(ISBLANK('INPUT | Operations'!$C1758),"",'INPUT | Operations'!$C1758)</f>
        <v/>
      </c>
      <c r="F1753" s="123" t="str">
        <f t="shared" si="130"/>
        <v/>
      </c>
      <c r="G1753" s="49" t="str">
        <f t="shared" si="130"/>
        <v/>
      </c>
      <c r="H1753" s="49" t="str">
        <f t="shared" si="130"/>
        <v/>
      </c>
      <c r="I1753" s="49" t="str">
        <f t="shared" si="130"/>
        <v/>
      </c>
      <c r="J1753" s="49" t="str">
        <f t="shared" si="130"/>
        <v/>
      </c>
      <c r="K1753" s="50" t="str">
        <f t="shared" si="130"/>
        <v/>
      </c>
      <c r="L1753" s="49" t="str">
        <f t="shared" si="131"/>
        <v/>
      </c>
      <c r="M1753" s="49" t="str">
        <f t="shared" si="131"/>
        <v/>
      </c>
      <c r="N1753" s="49" t="str">
        <f t="shared" si="131"/>
        <v/>
      </c>
      <c r="O1753" s="49" t="str">
        <f t="shared" si="132"/>
        <v/>
      </c>
      <c r="P1753" s="49" t="str">
        <f t="shared" si="133"/>
        <v/>
      </c>
      <c r="Q1753" s="49" t="str">
        <f t="shared" si="133"/>
        <v/>
      </c>
      <c r="R1753" s="50" t="str">
        <f t="shared" si="133"/>
        <v/>
      </c>
      <c r="S1753" s="10"/>
    </row>
    <row r="1754" spans="1:19" x14ac:dyDescent="0.25">
      <c r="A1754" s="10"/>
      <c r="B1754" s="4" t="str">
        <f>'CALC | Main Engine'!$B1754</f>
        <v/>
      </c>
      <c r="C1754" s="5" t="str">
        <f>'CALC | Main Engine'!$E1754</f>
        <v/>
      </c>
      <c r="D1754" s="27" t="str">
        <f>IF(ISBLANK('INPUT | Operations'!$C1759),"",'INPUT | Operations'!$C1758)</f>
        <v/>
      </c>
      <c r="E1754" s="32" t="str">
        <f>IF(ISBLANK('INPUT | Operations'!$C1759),"",'INPUT | Operations'!$C1759)</f>
        <v/>
      </c>
      <c r="F1754" s="123" t="str">
        <f t="shared" si="130"/>
        <v/>
      </c>
      <c r="G1754" s="49" t="str">
        <f t="shared" si="130"/>
        <v/>
      </c>
      <c r="H1754" s="49" t="str">
        <f t="shared" si="130"/>
        <v/>
      </c>
      <c r="I1754" s="49" t="str">
        <f t="shared" si="130"/>
        <v/>
      </c>
      <c r="J1754" s="49" t="str">
        <f t="shared" si="130"/>
        <v/>
      </c>
      <c r="K1754" s="50" t="str">
        <f t="shared" si="130"/>
        <v/>
      </c>
      <c r="L1754" s="49" t="str">
        <f t="shared" si="131"/>
        <v/>
      </c>
      <c r="M1754" s="49" t="str">
        <f t="shared" si="131"/>
        <v/>
      </c>
      <c r="N1754" s="49" t="str">
        <f t="shared" si="131"/>
        <v/>
      </c>
      <c r="O1754" s="49" t="str">
        <f t="shared" si="132"/>
        <v/>
      </c>
      <c r="P1754" s="49" t="str">
        <f t="shared" si="133"/>
        <v/>
      </c>
      <c r="Q1754" s="49" t="str">
        <f t="shared" si="133"/>
        <v/>
      </c>
      <c r="R1754" s="50" t="str">
        <f t="shared" si="133"/>
        <v/>
      </c>
      <c r="S1754" s="10"/>
    </row>
    <row r="1755" spans="1:19" x14ac:dyDescent="0.25">
      <c r="A1755" s="10"/>
      <c r="B1755" s="4" t="str">
        <f>'CALC | Main Engine'!$B1755</f>
        <v/>
      </c>
      <c r="C1755" s="5" t="str">
        <f>'CALC | Main Engine'!$E1755</f>
        <v/>
      </c>
      <c r="D1755" s="27" t="str">
        <f>IF(ISBLANK('INPUT | Operations'!$C1760),"",'INPUT | Operations'!$C1759)</f>
        <v/>
      </c>
      <c r="E1755" s="32" t="str">
        <f>IF(ISBLANK('INPUT | Operations'!$C1760),"",'INPUT | Operations'!$C1760)</f>
        <v/>
      </c>
      <c r="F1755" s="123" t="str">
        <f t="shared" si="130"/>
        <v/>
      </c>
      <c r="G1755" s="49" t="str">
        <f t="shared" si="130"/>
        <v/>
      </c>
      <c r="H1755" s="49" t="str">
        <f t="shared" si="130"/>
        <v/>
      </c>
      <c r="I1755" s="49" t="str">
        <f t="shared" si="130"/>
        <v/>
      </c>
      <c r="J1755" s="49" t="str">
        <f t="shared" si="130"/>
        <v/>
      </c>
      <c r="K1755" s="50" t="str">
        <f t="shared" si="130"/>
        <v/>
      </c>
      <c r="L1755" s="49" t="str">
        <f t="shared" si="131"/>
        <v/>
      </c>
      <c r="M1755" s="49" t="str">
        <f t="shared" si="131"/>
        <v/>
      </c>
      <c r="N1755" s="49" t="str">
        <f t="shared" si="131"/>
        <v/>
      </c>
      <c r="O1755" s="49" t="str">
        <f t="shared" si="132"/>
        <v/>
      </c>
      <c r="P1755" s="49" t="str">
        <f t="shared" si="133"/>
        <v/>
      </c>
      <c r="Q1755" s="49" t="str">
        <f t="shared" si="133"/>
        <v/>
      </c>
      <c r="R1755" s="50" t="str">
        <f t="shared" si="133"/>
        <v/>
      </c>
      <c r="S1755" s="10"/>
    </row>
    <row r="1756" spans="1:19" x14ac:dyDescent="0.25">
      <c r="A1756" s="10"/>
      <c r="B1756" s="4" t="str">
        <f>'CALC | Main Engine'!$B1756</f>
        <v/>
      </c>
      <c r="C1756" s="5" t="str">
        <f>'CALC | Main Engine'!$E1756</f>
        <v/>
      </c>
      <c r="D1756" s="27" t="str">
        <f>IF(ISBLANK('INPUT | Operations'!$C1761),"",'INPUT | Operations'!$C1760)</f>
        <v/>
      </c>
      <c r="E1756" s="32" t="str">
        <f>IF(ISBLANK('INPUT | Operations'!$C1761),"",'INPUT | Operations'!$C1761)</f>
        <v/>
      </c>
      <c r="F1756" s="123" t="str">
        <f t="shared" si="130"/>
        <v/>
      </c>
      <c r="G1756" s="49" t="str">
        <f t="shared" si="130"/>
        <v/>
      </c>
      <c r="H1756" s="49" t="str">
        <f t="shared" si="130"/>
        <v/>
      </c>
      <c r="I1756" s="49" t="str">
        <f t="shared" si="130"/>
        <v/>
      </c>
      <c r="J1756" s="49" t="str">
        <f t="shared" si="130"/>
        <v/>
      </c>
      <c r="K1756" s="50" t="str">
        <f t="shared" si="130"/>
        <v/>
      </c>
      <c r="L1756" s="49" t="str">
        <f t="shared" si="131"/>
        <v/>
      </c>
      <c r="M1756" s="49" t="str">
        <f t="shared" si="131"/>
        <v/>
      </c>
      <c r="N1756" s="49" t="str">
        <f t="shared" si="131"/>
        <v/>
      </c>
      <c r="O1756" s="49" t="str">
        <f t="shared" si="132"/>
        <v/>
      </c>
      <c r="P1756" s="49" t="str">
        <f t="shared" si="133"/>
        <v/>
      </c>
      <c r="Q1756" s="49" t="str">
        <f t="shared" si="133"/>
        <v/>
      </c>
      <c r="R1756" s="50" t="str">
        <f t="shared" si="133"/>
        <v/>
      </c>
      <c r="S1756" s="10"/>
    </row>
    <row r="1757" spans="1:19" x14ac:dyDescent="0.25">
      <c r="A1757" s="10"/>
      <c r="B1757" s="4" t="str">
        <f>'CALC | Main Engine'!$B1757</f>
        <v/>
      </c>
      <c r="C1757" s="5" t="str">
        <f>'CALC | Main Engine'!$E1757</f>
        <v/>
      </c>
      <c r="D1757" s="27" t="str">
        <f>IF(ISBLANK('INPUT | Operations'!$C1762),"",'INPUT | Operations'!$C1761)</f>
        <v/>
      </c>
      <c r="E1757" s="32" t="str">
        <f>IF(ISBLANK('INPUT | Operations'!$C1762),"",'INPUT | Operations'!$C1762)</f>
        <v/>
      </c>
      <c r="F1757" s="123" t="str">
        <f t="shared" si="130"/>
        <v/>
      </c>
      <c r="G1757" s="49" t="str">
        <f t="shared" si="130"/>
        <v/>
      </c>
      <c r="H1757" s="49" t="str">
        <f t="shared" si="130"/>
        <v/>
      </c>
      <c r="I1757" s="49" t="str">
        <f t="shared" si="130"/>
        <v/>
      </c>
      <c r="J1757" s="49" t="str">
        <f t="shared" si="130"/>
        <v/>
      </c>
      <c r="K1757" s="50" t="str">
        <f t="shared" si="130"/>
        <v/>
      </c>
      <c r="L1757" s="49" t="str">
        <f t="shared" si="131"/>
        <v/>
      </c>
      <c r="M1757" s="49" t="str">
        <f t="shared" si="131"/>
        <v/>
      </c>
      <c r="N1757" s="49" t="str">
        <f t="shared" si="131"/>
        <v/>
      </c>
      <c r="O1757" s="49" t="str">
        <f t="shared" si="132"/>
        <v/>
      </c>
      <c r="P1757" s="49" t="str">
        <f t="shared" si="133"/>
        <v/>
      </c>
      <c r="Q1757" s="49" t="str">
        <f t="shared" si="133"/>
        <v/>
      </c>
      <c r="R1757" s="50" t="str">
        <f t="shared" si="133"/>
        <v/>
      </c>
      <c r="S1757" s="10"/>
    </row>
    <row r="1758" spans="1:19" x14ac:dyDescent="0.25">
      <c r="A1758" s="10"/>
      <c r="B1758" s="4" t="str">
        <f>'CALC | Main Engine'!$B1758</f>
        <v/>
      </c>
      <c r="C1758" s="5" t="str">
        <f>'CALC | Main Engine'!$E1758</f>
        <v/>
      </c>
      <c r="D1758" s="27" t="str">
        <f>IF(ISBLANK('INPUT | Operations'!$C1763),"",'INPUT | Operations'!$C1762)</f>
        <v/>
      </c>
      <c r="E1758" s="32" t="str">
        <f>IF(ISBLANK('INPUT | Operations'!$C1763),"",'INPUT | Operations'!$C1763)</f>
        <v/>
      </c>
      <c r="F1758" s="123" t="str">
        <f t="shared" si="130"/>
        <v/>
      </c>
      <c r="G1758" s="49" t="str">
        <f t="shared" si="130"/>
        <v/>
      </c>
      <c r="H1758" s="49" t="str">
        <f t="shared" si="130"/>
        <v/>
      </c>
      <c r="I1758" s="49" t="str">
        <f t="shared" si="130"/>
        <v/>
      </c>
      <c r="J1758" s="49" t="str">
        <f t="shared" si="130"/>
        <v/>
      </c>
      <c r="K1758" s="50" t="str">
        <f t="shared" si="130"/>
        <v/>
      </c>
      <c r="L1758" s="49" t="str">
        <f t="shared" si="131"/>
        <v/>
      </c>
      <c r="M1758" s="49" t="str">
        <f t="shared" si="131"/>
        <v/>
      </c>
      <c r="N1758" s="49" t="str">
        <f t="shared" si="131"/>
        <v/>
      </c>
      <c r="O1758" s="49" t="str">
        <f t="shared" si="132"/>
        <v/>
      </c>
      <c r="P1758" s="49" t="str">
        <f t="shared" si="133"/>
        <v/>
      </c>
      <c r="Q1758" s="49" t="str">
        <f t="shared" si="133"/>
        <v/>
      </c>
      <c r="R1758" s="50" t="str">
        <f t="shared" si="133"/>
        <v/>
      </c>
      <c r="S1758" s="10"/>
    </row>
    <row r="1759" spans="1:19" x14ac:dyDescent="0.25">
      <c r="A1759" s="10"/>
      <c r="B1759" s="4" t="str">
        <f>'CALC | Main Engine'!$B1759</f>
        <v/>
      </c>
      <c r="C1759" s="5" t="str">
        <f>'CALC | Main Engine'!$E1759</f>
        <v/>
      </c>
      <c r="D1759" s="27" t="str">
        <f>IF(ISBLANK('INPUT | Operations'!$C1764),"",'INPUT | Operations'!$C1763)</f>
        <v/>
      </c>
      <c r="E1759" s="32" t="str">
        <f>IF(ISBLANK('INPUT | Operations'!$C1764),"",'INPUT | Operations'!$C1764)</f>
        <v/>
      </c>
      <c r="F1759" s="123" t="str">
        <f t="shared" si="130"/>
        <v/>
      </c>
      <c r="G1759" s="49" t="str">
        <f t="shared" si="130"/>
        <v/>
      </c>
      <c r="H1759" s="49" t="str">
        <f t="shared" si="130"/>
        <v/>
      </c>
      <c r="I1759" s="49" t="str">
        <f t="shared" si="130"/>
        <v/>
      </c>
      <c r="J1759" s="49" t="str">
        <f t="shared" si="130"/>
        <v/>
      </c>
      <c r="K1759" s="50" t="str">
        <f t="shared" si="130"/>
        <v/>
      </c>
      <c r="L1759" s="49" t="str">
        <f t="shared" si="131"/>
        <v/>
      </c>
      <c r="M1759" s="49" t="str">
        <f t="shared" si="131"/>
        <v/>
      </c>
      <c r="N1759" s="49" t="str">
        <f t="shared" si="131"/>
        <v/>
      </c>
      <c r="O1759" s="49" t="str">
        <f t="shared" si="132"/>
        <v/>
      </c>
      <c r="P1759" s="49" t="str">
        <f t="shared" si="133"/>
        <v/>
      </c>
      <c r="Q1759" s="49" t="str">
        <f t="shared" si="133"/>
        <v/>
      </c>
      <c r="R1759" s="50" t="str">
        <f t="shared" si="133"/>
        <v/>
      </c>
      <c r="S1759" s="10"/>
    </row>
    <row r="1760" spans="1:19" x14ac:dyDescent="0.25">
      <c r="A1760" s="10"/>
      <c r="B1760" s="4" t="str">
        <f>'CALC | Main Engine'!$B1760</f>
        <v/>
      </c>
      <c r="C1760" s="5" t="str">
        <f>'CALC | Main Engine'!$E1760</f>
        <v/>
      </c>
      <c r="D1760" s="27" t="str">
        <f>IF(ISBLANK('INPUT | Operations'!$C1765),"",'INPUT | Operations'!$C1764)</f>
        <v/>
      </c>
      <c r="E1760" s="32" t="str">
        <f>IF(ISBLANK('INPUT | Operations'!$C1765),"",'INPUT | Operations'!$C1765)</f>
        <v/>
      </c>
      <c r="F1760" s="123" t="str">
        <f t="shared" si="130"/>
        <v/>
      </c>
      <c r="G1760" s="49" t="str">
        <f t="shared" si="130"/>
        <v/>
      </c>
      <c r="H1760" s="49" t="str">
        <f t="shared" si="130"/>
        <v/>
      </c>
      <c r="I1760" s="49" t="str">
        <f t="shared" si="130"/>
        <v/>
      </c>
      <c r="J1760" s="49" t="str">
        <f t="shared" si="130"/>
        <v/>
      </c>
      <c r="K1760" s="50" t="str">
        <f t="shared" si="130"/>
        <v/>
      </c>
      <c r="L1760" s="49" t="str">
        <f t="shared" si="131"/>
        <v/>
      </c>
      <c r="M1760" s="49" t="str">
        <f t="shared" si="131"/>
        <v/>
      </c>
      <c r="N1760" s="49" t="str">
        <f t="shared" si="131"/>
        <v/>
      </c>
      <c r="O1760" s="49" t="str">
        <f t="shared" si="132"/>
        <v/>
      </c>
      <c r="P1760" s="49" t="str">
        <f t="shared" si="133"/>
        <v/>
      </c>
      <c r="Q1760" s="49" t="str">
        <f t="shared" si="133"/>
        <v/>
      </c>
      <c r="R1760" s="50" t="str">
        <f t="shared" si="133"/>
        <v/>
      </c>
      <c r="S1760" s="10"/>
    </row>
    <row r="1761" spans="1:19" x14ac:dyDescent="0.25">
      <c r="A1761" s="10"/>
      <c r="B1761" s="4" t="str">
        <f>'CALC | Main Engine'!$B1761</f>
        <v/>
      </c>
      <c r="C1761" s="5" t="str">
        <f>'CALC | Main Engine'!$E1761</f>
        <v/>
      </c>
      <c r="D1761" s="27" t="str">
        <f>IF(ISBLANK('INPUT | Operations'!$C1766),"",'INPUT | Operations'!$C1765)</f>
        <v/>
      </c>
      <c r="E1761" s="32" t="str">
        <f>IF(ISBLANK('INPUT | Operations'!$C1766),"",'INPUT | Operations'!$C1766)</f>
        <v/>
      </c>
      <c r="F1761" s="123" t="str">
        <f t="shared" si="130"/>
        <v/>
      </c>
      <c r="G1761" s="49" t="str">
        <f t="shared" si="130"/>
        <v/>
      </c>
      <c r="H1761" s="49" t="str">
        <f t="shared" si="130"/>
        <v/>
      </c>
      <c r="I1761" s="49" t="str">
        <f t="shared" si="130"/>
        <v/>
      </c>
      <c r="J1761" s="49" t="str">
        <f t="shared" si="130"/>
        <v/>
      </c>
      <c r="K1761" s="50" t="str">
        <f t="shared" si="130"/>
        <v/>
      </c>
      <c r="L1761" s="49" t="str">
        <f t="shared" si="131"/>
        <v/>
      </c>
      <c r="M1761" s="49" t="str">
        <f t="shared" si="131"/>
        <v/>
      </c>
      <c r="N1761" s="49" t="str">
        <f t="shared" si="131"/>
        <v/>
      </c>
      <c r="O1761" s="49" t="str">
        <f t="shared" si="132"/>
        <v/>
      </c>
      <c r="P1761" s="49" t="str">
        <f t="shared" si="133"/>
        <v/>
      </c>
      <c r="Q1761" s="49" t="str">
        <f t="shared" si="133"/>
        <v/>
      </c>
      <c r="R1761" s="50" t="str">
        <f t="shared" si="133"/>
        <v/>
      </c>
      <c r="S1761" s="10"/>
    </row>
    <row r="1762" spans="1:19" x14ac:dyDescent="0.25">
      <c r="A1762" s="10"/>
      <c r="B1762" s="4" t="str">
        <f>'CALC | Main Engine'!$B1762</f>
        <v/>
      </c>
      <c r="C1762" s="5" t="str">
        <f>'CALC | Main Engine'!$E1762</f>
        <v/>
      </c>
      <c r="D1762" s="27" t="str">
        <f>IF(ISBLANK('INPUT | Operations'!$C1767),"",'INPUT | Operations'!$C1766)</f>
        <v/>
      </c>
      <c r="E1762" s="32" t="str">
        <f>IF(ISBLANK('INPUT | Operations'!$C1767),"",'INPUT | Operations'!$C1767)</f>
        <v/>
      </c>
      <c r="F1762" s="123" t="str">
        <f t="shared" si="130"/>
        <v/>
      </c>
      <c r="G1762" s="49" t="str">
        <f t="shared" si="130"/>
        <v/>
      </c>
      <c r="H1762" s="49" t="str">
        <f t="shared" si="130"/>
        <v/>
      </c>
      <c r="I1762" s="49" t="str">
        <f t="shared" si="130"/>
        <v/>
      </c>
      <c r="J1762" s="49" t="str">
        <f t="shared" si="130"/>
        <v/>
      </c>
      <c r="K1762" s="50" t="str">
        <f t="shared" si="130"/>
        <v/>
      </c>
      <c r="L1762" s="49" t="str">
        <f t="shared" si="131"/>
        <v/>
      </c>
      <c r="M1762" s="49" t="str">
        <f t="shared" si="131"/>
        <v/>
      </c>
      <c r="N1762" s="49" t="str">
        <f t="shared" si="131"/>
        <v/>
      </c>
      <c r="O1762" s="49" t="str">
        <f t="shared" si="132"/>
        <v/>
      </c>
      <c r="P1762" s="49" t="str">
        <f t="shared" si="133"/>
        <v/>
      </c>
      <c r="Q1762" s="49" t="str">
        <f t="shared" si="133"/>
        <v/>
      </c>
      <c r="R1762" s="50" t="str">
        <f t="shared" si="133"/>
        <v/>
      </c>
      <c r="S1762" s="10"/>
    </row>
    <row r="1763" spans="1:19" x14ac:dyDescent="0.25">
      <c r="A1763" s="10"/>
      <c r="B1763" s="4" t="str">
        <f>'CALC | Main Engine'!$B1763</f>
        <v/>
      </c>
      <c r="C1763" s="5" t="str">
        <f>'CALC | Main Engine'!$E1763</f>
        <v/>
      </c>
      <c r="D1763" s="27" t="str">
        <f>IF(ISBLANK('INPUT | Operations'!$C1768),"",'INPUT | Operations'!$C1767)</f>
        <v/>
      </c>
      <c r="E1763" s="32" t="str">
        <f>IF(ISBLANK('INPUT | Operations'!$C1768),"",'INPUT | Operations'!$C1768)</f>
        <v/>
      </c>
      <c r="F1763" s="123" t="str">
        <f t="shared" si="130"/>
        <v/>
      </c>
      <c r="G1763" s="49" t="str">
        <f t="shared" si="130"/>
        <v/>
      </c>
      <c r="H1763" s="49" t="str">
        <f t="shared" si="130"/>
        <v/>
      </c>
      <c r="I1763" s="49" t="str">
        <f t="shared" ref="I1763:K1826" si="134">IFERROR(IF(AND(MIN($D1763:$E1763)&lt;I$5,MAX($D1763:$E1763)&gt;I$4),MIN(MAX($D1763:$E1763),I$5)-MAX(MIN($D1763:$E1763),I$4),0)/(MAX($D1763:$E1763)-MIN($D1763:$E1763)),"")</f>
        <v/>
      </c>
      <c r="J1763" s="49" t="str">
        <f t="shared" si="134"/>
        <v/>
      </c>
      <c r="K1763" s="50" t="str">
        <f t="shared" si="134"/>
        <v/>
      </c>
      <c r="L1763" s="49" t="str">
        <f t="shared" si="131"/>
        <v/>
      </c>
      <c r="M1763" s="49" t="str">
        <f t="shared" si="131"/>
        <v/>
      </c>
      <c r="N1763" s="49" t="str">
        <f t="shared" si="131"/>
        <v/>
      </c>
      <c r="O1763" s="49" t="str">
        <f t="shared" si="132"/>
        <v/>
      </c>
      <c r="P1763" s="49" t="str">
        <f t="shared" si="133"/>
        <v/>
      </c>
      <c r="Q1763" s="49" t="str">
        <f t="shared" si="133"/>
        <v/>
      </c>
      <c r="R1763" s="50" t="str">
        <f t="shared" si="133"/>
        <v/>
      </c>
      <c r="S1763" s="10"/>
    </row>
    <row r="1764" spans="1:19" x14ac:dyDescent="0.25">
      <c r="A1764" s="10"/>
      <c r="B1764" s="4" t="str">
        <f>'CALC | Main Engine'!$B1764</f>
        <v/>
      </c>
      <c r="C1764" s="5" t="str">
        <f>'CALC | Main Engine'!$E1764</f>
        <v/>
      </c>
      <c r="D1764" s="27" t="str">
        <f>IF(ISBLANK('INPUT | Operations'!$C1769),"",'INPUT | Operations'!$C1768)</f>
        <v/>
      </c>
      <c r="E1764" s="32" t="str">
        <f>IF(ISBLANK('INPUT | Operations'!$C1769),"",'INPUT | Operations'!$C1769)</f>
        <v/>
      </c>
      <c r="F1764" s="123" t="str">
        <f t="shared" ref="F1764:K1827" si="135">IFERROR(IF(AND(MIN($D1764:$E1764)&lt;F$5,MAX($D1764:$E1764)&gt;F$4),MIN(MAX($D1764:$E1764),F$5)-MAX(MIN($D1764:$E1764),F$4),0)/(MAX($D1764:$E1764)-MIN($D1764:$E1764)),"")</f>
        <v/>
      </c>
      <c r="G1764" s="49" t="str">
        <f t="shared" si="135"/>
        <v/>
      </c>
      <c r="H1764" s="49" t="str">
        <f t="shared" si="135"/>
        <v/>
      </c>
      <c r="I1764" s="49" t="str">
        <f t="shared" si="134"/>
        <v/>
      </c>
      <c r="J1764" s="49" t="str">
        <f t="shared" si="134"/>
        <v/>
      </c>
      <c r="K1764" s="50" t="str">
        <f t="shared" si="134"/>
        <v/>
      </c>
      <c r="L1764" s="49" t="str">
        <f t="shared" si="131"/>
        <v/>
      </c>
      <c r="M1764" s="49" t="str">
        <f t="shared" si="131"/>
        <v/>
      </c>
      <c r="N1764" s="49" t="str">
        <f t="shared" si="131"/>
        <v/>
      </c>
      <c r="O1764" s="49" t="str">
        <f t="shared" si="132"/>
        <v/>
      </c>
      <c r="P1764" s="49" t="str">
        <f t="shared" si="133"/>
        <v/>
      </c>
      <c r="Q1764" s="49" t="str">
        <f t="shared" si="133"/>
        <v/>
      </c>
      <c r="R1764" s="50" t="str">
        <f t="shared" si="133"/>
        <v/>
      </c>
      <c r="S1764" s="10"/>
    </row>
    <row r="1765" spans="1:19" x14ac:dyDescent="0.25">
      <c r="A1765" s="10"/>
      <c r="B1765" s="4" t="str">
        <f>'CALC | Main Engine'!$B1765</f>
        <v/>
      </c>
      <c r="C1765" s="5" t="str">
        <f>'CALC | Main Engine'!$E1765</f>
        <v/>
      </c>
      <c r="D1765" s="27" t="str">
        <f>IF(ISBLANK('INPUT | Operations'!$C1770),"",'INPUT | Operations'!$C1769)</f>
        <v/>
      </c>
      <c r="E1765" s="32" t="str">
        <f>IF(ISBLANK('INPUT | Operations'!$C1770),"",'INPUT | Operations'!$C1770)</f>
        <v/>
      </c>
      <c r="F1765" s="123" t="str">
        <f t="shared" si="135"/>
        <v/>
      </c>
      <c r="G1765" s="49" t="str">
        <f t="shared" si="135"/>
        <v/>
      </c>
      <c r="H1765" s="49" t="str">
        <f t="shared" si="135"/>
        <v/>
      </c>
      <c r="I1765" s="49" t="str">
        <f t="shared" si="134"/>
        <v/>
      </c>
      <c r="J1765" s="49" t="str">
        <f t="shared" si="134"/>
        <v/>
      </c>
      <c r="K1765" s="50" t="str">
        <f t="shared" si="134"/>
        <v/>
      </c>
      <c r="L1765" s="49" t="str">
        <f t="shared" si="131"/>
        <v/>
      </c>
      <c r="M1765" s="49" t="str">
        <f t="shared" si="131"/>
        <v/>
      </c>
      <c r="N1765" s="49" t="str">
        <f t="shared" si="131"/>
        <v/>
      </c>
      <c r="O1765" s="49" t="str">
        <f t="shared" si="132"/>
        <v/>
      </c>
      <c r="P1765" s="49" t="str">
        <f t="shared" si="133"/>
        <v/>
      </c>
      <c r="Q1765" s="49" t="str">
        <f t="shared" si="133"/>
        <v/>
      </c>
      <c r="R1765" s="50" t="str">
        <f t="shared" si="133"/>
        <v/>
      </c>
      <c r="S1765" s="10"/>
    </row>
    <row r="1766" spans="1:19" x14ac:dyDescent="0.25">
      <c r="A1766" s="10"/>
      <c r="B1766" s="4" t="str">
        <f>'CALC | Main Engine'!$B1766</f>
        <v/>
      </c>
      <c r="C1766" s="5" t="str">
        <f>'CALC | Main Engine'!$E1766</f>
        <v/>
      </c>
      <c r="D1766" s="27" t="str">
        <f>IF(ISBLANK('INPUT | Operations'!$C1771),"",'INPUT | Operations'!$C1770)</f>
        <v/>
      </c>
      <c r="E1766" s="32" t="str">
        <f>IF(ISBLANK('INPUT | Operations'!$C1771),"",'INPUT | Operations'!$C1771)</f>
        <v/>
      </c>
      <c r="F1766" s="123" t="str">
        <f t="shared" si="135"/>
        <v/>
      </c>
      <c r="G1766" s="49" t="str">
        <f t="shared" si="135"/>
        <v/>
      </c>
      <c r="H1766" s="49" t="str">
        <f t="shared" si="135"/>
        <v/>
      </c>
      <c r="I1766" s="49" t="str">
        <f t="shared" si="134"/>
        <v/>
      </c>
      <c r="J1766" s="49" t="str">
        <f t="shared" si="134"/>
        <v/>
      </c>
      <c r="K1766" s="50" t="str">
        <f t="shared" si="134"/>
        <v/>
      </c>
      <c r="L1766" s="49" t="str">
        <f t="shared" si="131"/>
        <v/>
      </c>
      <c r="M1766" s="49" t="str">
        <f t="shared" si="131"/>
        <v/>
      </c>
      <c r="N1766" s="49" t="str">
        <f t="shared" si="131"/>
        <v/>
      </c>
      <c r="O1766" s="49" t="str">
        <f t="shared" si="132"/>
        <v/>
      </c>
      <c r="P1766" s="49" t="str">
        <f t="shared" si="133"/>
        <v/>
      </c>
      <c r="Q1766" s="49" t="str">
        <f t="shared" si="133"/>
        <v/>
      </c>
      <c r="R1766" s="50" t="str">
        <f t="shared" si="133"/>
        <v/>
      </c>
      <c r="S1766" s="10"/>
    </row>
    <row r="1767" spans="1:19" x14ac:dyDescent="0.25">
      <c r="A1767" s="10"/>
      <c r="B1767" s="4" t="str">
        <f>'CALC | Main Engine'!$B1767</f>
        <v/>
      </c>
      <c r="C1767" s="5" t="str">
        <f>'CALC | Main Engine'!$E1767</f>
        <v/>
      </c>
      <c r="D1767" s="27" t="str">
        <f>IF(ISBLANK('INPUT | Operations'!$C1772),"",'INPUT | Operations'!$C1771)</f>
        <v/>
      </c>
      <c r="E1767" s="32" t="str">
        <f>IF(ISBLANK('INPUT | Operations'!$C1772),"",'INPUT | Operations'!$C1772)</f>
        <v/>
      </c>
      <c r="F1767" s="123" t="str">
        <f t="shared" si="135"/>
        <v/>
      </c>
      <c r="G1767" s="49" t="str">
        <f t="shared" si="135"/>
        <v/>
      </c>
      <c r="H1767" s="49" t="str">
        <f t="shared" si="135"/>
        <v/>
      </c>
      <c r="I1767" s="49" t="str">
        <f t="shared" si="134"/>
        <v/>
      </c>
      <c r="J1767" s="49" t="str">
        <f t="shared" si="134"/>
        <v/>
      </c>
      <c r="K1767" s="50" t="str">
        <f t="shared" si="134"/>
        <v/>
      </c>
      <c r="L1767" s="49" t="str">
        <f t="shared" si="131"/>
        <v/>
      </c>
      <c r="M1767" s="49" t="str">
        <f t="shared" si="131"/>
        <v/>
      </c>
      <c r="N1767" s="49" t="str">
        <f t="shared" si="131"/>
        <v/>
      </c>
      <c r="O1767" s="49" t="str">
        <f t="shared" si="132"/>
        <v/>
      </c>
      <c r="P1767" s="49" t="str">
        <f t="shared" si="133"/>
        <v/>
      </c>
      <c r="Q1767" s="49" t="str">
        <f t="shared" si="133"/>
        <v/>
      </c>
      <c r="R1767" s="50" t="str">
        <f t="shared" si="133"/>
        <v/>
      </c>
      <c r="S1767" s="10"/>
    </row>
    <row r="1768" spans="1:19" x14ac:dyDescent="0.25">
      <c r="A1768" s="10"/>
      <c r="B1768" s="4" t="str">
        <f>'CALC | Main Engine'!$B1768</f>
        <v/>
      </c>
      <c r="C1768" s="5" t="str">
        <f>'CALC | Main Engine'!$E1768</f>
        <v/>
      </c>
      <c r="D1768" s="27" t="str">
        <f>IF(ISBLANK('INPUT | Operations'!$C1773),"",'INPUT | Operations'!$C1772)</f>
        <v/>
      </c>
      <c r="E1768" s="32" t="str">
        <f>IF(ISBLANK('INPUT | Operations'!$C1773),"",'INPUT | Operations'!$C1773)</f>
        <v/>
      </c>
      <c r="F1768" s="123" t="str">
        <f t="shared" si="135"/>
        <v/>
      </c>
      <c r="G1768" s="49" t="str">
        <f t="shared" si="135"/>
        <v/>
      </c>
      <c r="H1768" s="49" t="str">
        <f t="shared" si="135"/>
        <v/>
      </c>
      <c r="I1768" s="49" t="str">
        <f t="shared" si="134"/>
        <v/>
      </c>
      <c r="J1768" s="49" t="str">
        <f t="shared" si="134"/>
        <v/>
      </c>
      <c r="K1768" s="50" t="str">
        <f t="shared" si="134"/>
        <v/>
      </c>
      <c r="L1768" s="49" t="str">
        <f t="shared" si="131"/>
        <v/>
      </c>
      <c r="M1768" s="49" t="str">
        <f t="shared" si="131"/>
        <v/>
      </c>
      <c r="N1768" s="49" t="str">
        <f t="shared" si="131"/>
        <v/>
      </c>
      <c r="O1768" s="49" t="str">
        <f t="shared" si="132"/>
        <v/>
      </c>
      <c r="P1768" s="49" t="str">
        <f t="shared" si="133"/>
        <v/>
      </c>
      <c r="Q1768" s="49" t="str">
        <f t="shared" si="133"/>
        <v/>
      </c>
      <c r="R1768" s="50" t="str">
        <f t="shared" si="133"/>
        <v/>
      </c>
      <c r="S1768" s="10"/>
    </row>
    <row r="1769" spans="1:19" x14ac:dyDescent="0.25">
      <c r="A1769" s="10"/>
      <c r="B1769" s="4" t="str">
        <f>'CALC | Main Engine'!$B1769</f>
        <v/>
      </c>
      <c r="C1769" s="5" t="str">
        <f>'CALC | Main Engine'!$E1769</f>
        <v/>
      </c>
      <c r="D1769" s="27" t="str">
        <f>IF(ISBLANK('INPUT | Operations'!$C1774),"",'INPUT | Operations'!$C1773)</f>
        <v/>
      </c>
      <c r="E1769" s="32" t="str">
        <f>IF(ISBLANK('INPUT | Operations'!$C1774),"",'INPUT | Operations'!$C1774)</f>
        <v/>
      </c>
      <c r="F1769" s="123" t="str">
        <f t="shared" si="135"/>
        <v/>
      </c>
      <c r="G1769" s="49" t="str">
        <f t="shared" si="135"/>
        <v/>
      </c>
      <c r="H1769" s="49" t="str">
        <f t="shared" si="135"/>
        <v/>
      </c>
      <c r="I1769" s="49" t="str">
        <f t="shared" si="134"/>
        <v/>
      </c>
      <c r="J1769" s="49" t="str">
        <f t="shared" si="134"/>
        <v/>
      </c>
      <c r="K1769" s="50" t="str">
        <f t="shared" si="134"/>
        <v/>
      </c>
      <c r="L1769" s="49" t="str">
        <f t="shared" si="131"/>
        <v/>
      </c>
      <c r="M1769" s="49" t="str">
        <f t="shared" si="131"/>
        <v/>
      </c>
      <c r="N1769" s="49" t="str">
        <f t="shared" si="131"/>
        <v/>
      </c>
      <c r="O1769" s="49" t="str">
        <f t="shared" si="132"/>
        <v/>
      </c>
      <c r="P1769" s="49" t="str">
        <f t="shared" si="133"/>
        <v/>
      </c>
      <c r="Q1769" s="49" t="str">
        <f t="shared" si="133"/>
        <v/>
      </c>
      <c r="R1769" s="50" t="str">
        <f t="shared" si="133"/>
        <v/>
      </c>
      <c r="S1769" s="10"/>
    </row>
    <row r="1770" spans="1:19" x14ac:dyDescent="0.25">
      <c r="A1770" s="10"/>
      <c r="B1770" s="4" t="str">
        <f>'CALC | Main Engine'!$B1770</f>
        <v/>
      </c>
      <c r="C1770" s="5" t="str">
        <f>'CALC | Main Engine'!$E1770</f>
        <v/>
      </c>
      <c r="D1770" s="27" t="str">
        <f>IF(ISBLANK('INPUT | Operations'!$C1775),"",'INPUT | Operations'!$C1774)</f>
        <v/>
      </c>
      <c r="E1770" s="32" t="str">
        <f>IF(ISBLANK('INPUT | Operations'!$C1775),"",'INPUT | Operations'!$C1775)</f>
        <v/>
      </c>
      <c r="F1770" s="123" t="str">
        <f t="shared" si="135"/>
        <v/>
      </c>
      <c r="G1770" s="49" t="str">
        <f t="shared" si="135"/>
        <v/>
      </c>
      <c r="H1770" s="49" t="str">
        <f t="shared" si="135"/>
        <v/>
      </c>
      <c r="I1770" s="49" t="str">
        <f t="shared" si="134"/>
        <v/>
      </c>
      <c r="J1770" s="49" t="str">
        <f t="shared" si="134"/>
        <v/>
      </c>
      <c r="K1770" s="50" t="str">
        <f t="shared" si="134"/>
        <v/>
      </c>
      <c r="L1770" s="49" t="str">
        <f t="shared" si="131"/>
        <v/>
      </c>
      <c r="M1770" s="49" t="str">
        <f t="shared" si="131"/>
        <v/>
      </c>
      <c r="N1770" s="49" t="str">
        <f t="shared" si="131"/>
        <v/>
      </c>
      <c r="O1770" s="49" t="str">
        <f t="shared" si="132"/>
        <v/>
      </c>
      <c r="P1770" s="49" t="str">
        <f t="shared" si="133"/>
        <v/>
      </c>
      <c r="Q1770" s="49" t="str">
        <f t="shared" si="133"/>
        <v/>
      </c>
      <c r="R1770" s="50" t="str">
        <f t="shared" si="133"/>
        <v/>
      </c>
      <c r="S1770" s="10"/>
    </row>
    <row r="1771" spans="1:19" x14ac:dyDescent="0.25">
      <c r="A1771" s="10"/>
      <c r="B1771" s="4" t="str">
        <f>'CALC | Main Engine'!$B1771</f>
        <v/>
      </c>
      <c r="C1771" s="5" t="str">
        <f>'CALC | Main Engine'!$E1771</f>
        <v/>
      </c>
      <c r="D1771" s="27" t="str">
        <f>IF(ISBLANK('INPUT | Operations'!$C1776),"",'INPUT | Operations'!$C1775)</f>
        <v/>
      </c>
      <c r="E1771" s="32" t="str">
        <f>IF(ISBLANK('INPUT | Operations'!$C1776),"",'INPUT | Operations'!$C1776)</f>
        <v/>
      </c>
      <c r="F1771" s="123" t="str">
        <f t="shared" si="135"/>
        <v/>
      </c>
      <c r="G1771" s="49" t="str">
        <f t="shared" si="135"/>
        <v/>
      </c>
      <c r="H1771" s="49" t="str">
        <f t="shared" si="135"/>
        <v/>
      </c>
      <c r="I1771" s="49" t="str">
        <f t="shared" si="134"/>
        <v/>
      </c>
      <c r="J1771" s="49" t="str">
        <f t="shared" si="134"/>
        <v/>
      </c>
      <c r="K1771" s="50" t="str">
        <f t="shared" si="134"/>
        <v/>
      </c>
      <c r="L1771" s="49" t="str">
        <f t="shared" si="131"/>
        <v/>
      </c>
      <c r="M1771" s="49" t="str">
        <f t="shared" si="131"/>
        <v/>
      </c>
      <c r="N1771" s="49" t="str">
        <f t="shared" si="131"/>
        <v/>
      </c>
      <c r="O1771" s="49" t="str">
        <f t="shared" si="132"/>
        <v/>
      </c>
      <c r="P1771" s="49" t="str">
        <f t="shared" si="133"/>
        <v/>
      </c>
      <c r="Q1771" s="49" t="str">
        <f t="shared" si="133"/>
        <v/>
      </c>
      <c r="R1771" s="50" t="str">
        <f t="shared" si="133"/>
        <v/>
      </c>
      <c r="S1771" s="10"/>
    </row>
    <row r="1772" spans="1:19" x14ac:dyDescent="0.25">
      <c r="A1772" s="10"/>
      <c r="B1772" s="4" t="str">
        <f>'CALC | Main Engine'!$B1772</f>
        <v/>
      </c>
      <c r="C1772" s="5" t="str">
        <f>'CALC | Main Engine'!$E1772</f>
        <v/>
      </c>
      <c r="D1772" s="27" t="str">
        <f>IF(ISBLANK('INPUT | Operations'!$C1777),"",'INPUT | Operations'!$C1776)</f>
        <v/>
      </c>
      <c r="E1772" s="32" t="str">
        <f>IF(ISBLANK('INPUT | Operations'!$C1777),"",'INPUT | Operations'!$C1777)</f>
        <v/>
      </c>
      <c r="F1772" s="123" t="str">
        <f t="shared" si="135"/>
        <v/>
      </c>
      <c r="G1772" s="49" t="str">
        <f t="shared" si="135"/>
        <v/>
      </c>
      <c r="H1772" s="49" t="str">
        <f t="shared" si="135"/>
        <v/>
      </c>
      <c r="I1772" s="49" t="str">
        <f t="shared" si="134"/>
        <v/>
      </c>
      <c r="J1772" s="49" t="str">
        <f t="shared" si="134"/>
        <v/>
      </c>
      <c r="K1772" s="50" t="str">
        <f t="shared" si="134"/>
        <v/>
      </c>
      <c r="L1772" s="49" t="str">
        <f t="shared" si="131"/>
        <v/>
      </c>
      <c r="M1772" s="49" t="str">
        <f t="shared" si="131"/>
        <v/>
      </c>
      <c r="N1772" s="49" t="str">
        <f t="shared" si="131"/>
        <v/>
      </c>
      <c r="O1772" s="49" t="str">
        <f t="shared" si="132"/>
        <v/>
      </c>
      <c r="P1772" s="49" t="str">
        <f t="shared" si="133"/>
        <v/>
      </c>
      <c r="Q1772" s="49" t="str">
        <f t="shared" si="133"/>
        <v/>
      </c>
      <c r="R1772" s="50" t="str">
        <f t="shared" si="133"/>
        <v/>
      </c>
      <c r="S1772" s="10"/>
    </row>
    <row r="1773" spans="1:19" x14ac:dyDescent="0.25">
      <c r="A1773" s="10"/>
      <c r="B1773" s="4" t="str">
        <f>'CALC | Main Engine'!$B1773</f>
        <v/>
      </c>
      <c r="C1773" s="5" t="str">
        <f>'CALC | Main Engine'!$E1773</f>
        <v/>
      </c>
      <c r="D1773" s="27" t="str">
        <f>IF(ISBLANK('INPUT | Operations'!$C1778),"",'INPUT | Operations'!$C1777)</f>
        <v/>
      </c>
      <c r="E1773" s="32" t="str">
        <f>IF(ISBLANK('INPUT | Operations'!$C1778),"",'INPUT | Operations'!$C1778)</f>
        <v/>
      </c>
      <c r="F1773" s="123" t="str">
        <f t="shared" si="135"/>
        <v/>
      </c>
      <c r="G1773" s="49" t="str">
        <f t="shared" si="135"/>
        <v/>
      </c>
      <c r="H1773" s="49" t="str">
        <f t="shared" si="135"/>
        <v/>
      </c>
      <c r="I1773" s="49" t="str">
        <f t="shared" si="134"/>
        <v/>
      </c>
      <c r="J1773" s="49" t="str">
        <f t="shared" si="134"/>
        <v/>
      </c>
      <c r="K1773" s="50" t="str">
        <f t="shared" si="134"/>
        <v/>
      </c>
      <c r="L1773" s="49" t="str">
        <f t="shared" si="131"/>
        <v/>
      </c>
      <c r="M1773" s="49" t="str">
        <f t="shared" si="131"/>
        <v/>
      </c>
      <c r="N1773" s="49" t="str">
        <f t="shared" si="131"/>
        <v/>
      </c>
      <c r="O1773" s="49" t="str">
        <f t="shared" si="132"/>
        <v/>
      </c>
      <c r="P1773" s="49" t="str">
        <f t="shared" si="133"/>
        <v/>
      </c>
      <c r="Q1773" s="49" t="str">
        <f t="shared" si="133"/>
        <v/>
      </c>
      <c r="R1773" s="50" t="str">
        <f t="shared" si="133"/>
        <v/>
      </c>
      <c r="S1773" s="10"/>
    </row>
    <row r="1774" spans="1:19" x14ac:dyDescent="0.25">
      <c r="A1774" s="10"/>
      <c r="B1774" s="4" t="str">
        <f>'CALC | Main Engine'!$B1774</f>
        <v/>
      </c>
      <c r="C1774" s="5" t="str">
        <f>'CALC | Main Engine'!$E1774</f>
        <v/>
      </c>
      <c r="D1774" s="27" t="str">
        <f>IF(ISBLANK('INPUT | Operations'!$C1779),"",'INPUT | Operations'!$C1778)</f>
        <v/>
      </c>
      <c r="E1774" s="32" t="str">
        <f>IF(ISBLANK('INPUT | Operations'!$C1779),"",'INPUT | Operations'!$C1779)</f>
        <v/>
      </c>
      <c r="F1774" s="123" t="str">
        <f t="shared" si="135"/>
        <v/>
      </c>
      <c r="G1774" s="49" t="str">
        <f t="shared" si="135"/>
        <v/>
      </c>
      <c r="H1774" s="49" t="str">
        <f t="shared" si="135"/>
        <v/>
      </c>
      <c r="I1774" s="49" t="str">
        <f t="shared" si="134"/>
        <v/>
      </c>
      <c r="J1774" s="49" t="str">
        <f t="shared" si="134"/>
        <v/>
      </c>
      <c r="K1774" s="50" t="str">
        <f t="shared" si="134"/>
        <v/>
      </c>
      <c r="L1774" s="49" t="str">
        <f t="shared" si="131"/>
        <v/>
      </c>
      <c r="M1774" s="49" t="str">
        <f t="shared" si="131"/>
        <v/>
      </c>
      <c r="N1774" s="49" t="str">
        <f t="shared" si="131"/>
        <v/>
      </c>
      <c r="O1774" s="49" t="str">
        <f t="shared" si="132"/>
        <v/>
      </c>
      <c r="P1774" s="49" t="str">
        <f t="shared" si="133"/>
        <v/>
      </c>
      <c r="Q1774" s="49" t="str">
        <f t="shared" si="133"/>
        <v/>
      </c>
      <c r="R1774" s="50" t="str">
        <f t="shared" si="133"/>
        <v/>
      </c>
      <c r="S1774" s="10"/>
    </row>
    <row r="1775" spans="1:19" x14ac:dyDescent="0.25">
      <c r="A1775" s="10"/>
      <c r="B1775" s="4" t="str">
        <f>'CALC | Main Engine'!$B1775</f>
        <v/>
      </c>
      <c r="C1775" s="5" t="str">
        <f>'CALC | Main Engine'!$E1775</f>
        <v/>
      </c>
      <c r="D1775" s="27" t="str">
        <f>IF(ISBLANK('INPUT | Operations'!$C1780),"",'INPUT | Operations'!$C1779)</f>
        <v/>
      </c>
      <c r="E1775" s="32" t="str">
        <f>IF(ISBLANK('INPUT | Operations'!$C1780),"",'INPUT | Operations'!$C1780)</f>
        <v/>
      </c>
      <c r="F1775" s="123" t="str">
        <f t="shared" si="135"/>
        <v/>
      </c>
      <c r="G1775" s="49" t="str">
        <f t="shared" si="135"/>
        <v/>
      </c>
      <c r="H1775" s="49" t="str">
        <f t="shared" si="135"/>
        <v/>
      </c>
      <c r="I1775" s="49" t="str">
        <f t="shared" si="134"/>
        <v/>
      </c>
      <c r="J1775" s="49" t="str">
        <f t="shared" si="134"/>
        <v/>
      </c>
      <c r="K1775" s="50" t="str">
        <f t="shared" si="134"/>
        <v/>
      </c>
      <c r="L1775" s="49" t="str">
        <f t="shared" si="131"/>
        <v/>
      </c>
      <c r="M1775" s="49" t="str">
        <f t="shared" si="131"/>
        <v/>
      </c>
      <c r="N1775" s="49" t="str">
        <f t="shared" si="131"/>
        <v/>
      </c>
      <c r="O1775" s="49" t="str">
        <f t="shared" si="132"/>
        <v/>
      </c>
      <c r="P1775" s="49" t="str">
        <f t="shared" si="133"/>
        <v/>
      </c>
      <c r="Q1775" s="49" t="str">
        <f t="shared" si="133"/>
        <v/>
      </c>
      <c r="R1775" s="50" t="str">
        <f t="shared" si="133"/>
        <v/>
      </c>
      <c r="S1775" s="10"/>
    </row>
    <row r="1776" spans="1:19" x14ac:dyDescent="0.25">
      <c r="A1776" s="10"/>
      <c r="B1776" s="4" t="str">
        <f>'CALC | Main Engine'!$B1776</f>
        <v/>
      </c>
      <c r="C1776" s="5" t="str">
        <f>'CALC | Main Engine'!$E1776</f>
        <v/>
      </c>
      <c r="D1776" s="27" t="str">
        <f>IF(ISBLANK('INPUT | Operations'!$C1781),"",'INPUT | Operations'!$C1780)</f>
        <v/>
      </c>
      <c r="E1776" s="32" t="str">
        <f>IF(ISBLANK('INPUT | Operations'!$C1781),"",'INPUT | Operations'!$C1781)</f>
        <v/>
      </c>
      <c r="F1776" s="123" t="str">
        <f t="shared" si="135"/>
        <v/>
      </c>
      <c r="G1776" s="49" t="str">
        <f t="shared" si="135"/>
        <v/>
      </c>
      <c r="H1776" s="49" t="str">
        <f t="shared" si="135"/>
        <v/>
      </c>
      <c r="I1776" s="49" t="str">
        <f t="shared" si="134"/>
        <v/>
      </c>
      <c r="J1776" s="49" t="str">
        <f t="shared" si="134"/>
        <v/>
      </c>
      <c r="K1776" s="50" t="str">
        <f t="shared" si="134"/>
        <v/>
      </c>
      <c r="L1776" s="49" t="str">
        <f t="shared" si="131"/>
        <v/>
      </c>
      <c r="M1776" s="49" t="str">
        <f t="shared" si="131"/>
        <v/>
      </c>
      <c r="N1776" s="49" t="str">
        <f t="shared" si="131"/>
        <v/>
      </c>
      <c r="O1776" s="49" t="str">
        <f t="shared" si="132"/>
        <v/>
      </c>
      <c r="P1776" s="49" t="str">
        <f t="shared" si="133"/>
        <v/>
      </c>
      <c r="Q1776" s="49" t="str">
        <f t="shared" si="133"/>
        <v/>
      </c>
      <c r="R1776" s="50" t="str">
        <f t="shared" si="133"/>
        <v/>
      </c>
      <c r="S1776" s="10"/>
    </row>
    <row r="1777" spans="1:19" x14ac:dyDescent="0.25">
      <c r="A1777" s="10"/>
      <c r="B1777" s="4" t="str">
        <f>'CALC | Main Engine'!$B1777</f>
        <v/>
      </c>
      <c r="C1777" s="5" t="str">
        <f>'CALC | Main Engine'!$E1777</f>
        <v/>
      </c>
      <c r="D1777" s="27" t="str">
        <f>IF(ISBLANK('INPUT | Operations'!$C1782),"",'INPUT | Operations'!$C1781)</f>
        <v/>
      </c>
      <c r="E1777" s="32" t="str">
        <f>IF(ISBLANK('INPUT | Operations'!$C1782),"",'INPUT | Operations'!$C1782)</f>
        <v/>
      </c>
      <c r="F1777" s="123" t="str">
        <f t="shared" si="135"/>
        <v/>
      </c>
      <c r="G1777" s="49" t="str">
        <f t="shared" si="135"/>
        <v/>
      </c>
      <c r="H1777" s="49" t="str">
        <f t="shared" si="135"/>
        <v/>
      </c>
      <c r="I1777" s="49" t="str">
        <f t="shared" si="134"/>
        <v/>
      </c>
      <c r="J1777" s="49" t="str">
        <f t="shared" si="134"/>
        <v/>
      </c>
      <c r="K1777" s="50" t="str">
        <f t="shared" si="134"/>
        <v/>
      </c>
      <c r="L1777" s="49" t="str">
        <f t="shared" si="131"/>
        <v/>
      </c>
      <c r="M1777" s="49" t="str">
        <f t="shared" si="131"/>
        <v/>
      </c>
      <c r="N1777" s="49" t="str">
        <f t="shared" si="131"/>
        <v/>
      </c>
      <c r="O1777" s="49" t="str">
        <f t="shared" si="132"/>
        <v/>
      </c>
      <c r="P1777" s="49" t="str">
        <f t="shared" si="133"/>
        <v/>
      </c>
      <c r="Q1777" s="49" t="str">
        <f t="shared" si="133"/>
        <v/>
      </c>
      <c r="R1777" s="50" t="str">
        <f t="shared" si="133"/>
        <v/>
      </c>
      <c r="S1777" s="10"/>
    </row>
    <row r="1778" spans="1:19" x14ac:dyDescent="0.25">
      <c r="A1778" s="10"/>
      <c r="B1778" s="4" t="str">
        <f>'CALC | Main Engine'!$B1778</f>
        <v/>
      </c>
      <c r="C1778" s="5" t="str">
        <f>'CALC | Main Engine'!$E1778</f>
        <v/>
      </c>
      <c r="D1778" s="27" t="str">
        <f>IF(ISBLANK('INPUT | Operations'!$C1783),"",'INPUT | Operations'!$C1782)</f>
        <v/>
      </c>
      <c r="E1778" s="32" t="str">
        <f>IF(ISBLANK('INPUT | Operations'!$C1783),"",'INPUT | Operations'!$C1783)</f>
        <v/>
      </c>
      <c r="F1778" s="123" t="str">
        <f t="shared" si="135"/>
        <v/>
      </c>
      <c r="G1778" s="49" t="str">
        <f t="shared" si="135"/>
        <v/>
      </c>
      <c r="H1778" s="49" t="str">
        <f t="shared" si="135"/>
        <v/>
      </c>
      <c r="I1778" s="49" t="str">
        <f t="shared" si="134"/>
        <v/>
      </c>
      <c r="J1778" s="49" t="str">
        <f t="shared" si="134"/>
        <v/>
      </c>
      <c r="K1778" s="50" t="str">
        <f t="shared" si="134"/>
        <v/>
      </c>
      <c r="L1778" s="49" t="str">
        <f t="shared" si="131"/>
        <v/>
      </c>
      <c r="M1778" s="49" t="str">
        <f t="shared" si="131"/>
        <v/>
      </c>
      <c r="N1778" s="49" t="str">
        <f t="shared" si="131"/>
        <v/>
      </c>
      <c r="O1778" s="49" t="str">
        <f t="shared" si="132"/>
        <v/>
      </c>
      <c r="P1778" s="49" t="str">
        <f t="shared" si="133"/>
        <v/>
      </c>
      <c r="Q1778" s="49" t="str">
        <f t="shared" si="133"/>
        <v/>
      </c>
      <c r="R1778" s="50" t="str">
        <f t="shared" si="133"/>
        <v/>
      </c>
      <c r="S1778" s="10"/>
    </row>
    <row r="1779" spans="1:19" x14ac:dyDescent="0.25">
      <c r="A1779" s="10"/>
      <c r="B1779" s="4" t="str">
        <f>'CALC | Main Engine'!$B1779</f>
        <v/>
      </c>
      <c r="C1779" s="5" t="str">
        <f>'CALC | Main Engine'!$E1779</f>
        <v/>
      </c>
      <c r="D1779" s="27" t="str">
        <f>IF(ISBLANK('INPUT | Operations'!$C1784),"",'INPUT | Operations'!$C1783)</f>
        <v/>
      </c>
      <c r="E1779" s="32" t="str">
        <f>IF(ISBLANK('INPUT | Operations'!$C1784),"",'INPUT | Operations'!$C1784)</f>
        <v/>
      </c>
      <c r="F1779" s="123" t="str">
        <f t="shared" si="135"/>
        <v/>
      </c>
      <c r="G1779" s="49" t="str">
        <f t="shared" si="135"/>
        <v/>
      </c>
      <c r="H1779" s="49" t="str">
        <f t="shared" si="135"/>
        <v/>
      </c>
      <c r="I1779" s="49" t="str">
        <f t="shared" si="134"/>
        <v/>
      </c>
      <c r="J1779" s="49" t="str">
        <f t="shared" si="134"/>
        <v/>
      </c>
      <c r="K1779" s="50" t="str">
        <f t="shared" si="134"/>
        <v/>
      </c>
      <c r="L1779" s="49" t="str">
        <f t="shared" si="131"/>
        <v/>
      </c>
      <c r="M1779" s="49" t="str">
        <f t="shared" si="131"/>
        <v/>
      </c>
      <c r="N1779" s="49" t="str">
        <f t="shared" si="131"/>
        <v/>
      </c>
      <c r="O1779" s="49" t="str">
        <f t="shared" si="132"/>
        <v/>
      </c>
      <c r="P1779" s="49" t="str">
        <f t="shared" si="133"/>
        <v/>
      </c>
      <c r="Q1779" s="49" t="str">
        <f t="shared" si="133"/>
        <v/>
      </c>
      <c r="R1779" s="50" t="str">
        <f t="shared" si="133"/>
        <v/>
      </c>
      <c r="S1779" s="10"/>
    </row>
    <row r="1780" spans="1:19" x14ac:dyDescent="0.25">
      <c r="A1780" s="10"/>
      <c r="B1780" s="4" t="str">
        <f>'CALC | Main Engine'!$B1780</f>
        <v/>
      </c>
      <c r="C1780" s="5" t="str">
        <f>'CALC | Main Engine'!$E1780</f>
        <v/>
      </c>
      <c r="D1780" s="27" t="str">
        <f>IF(ISBLANK('INPUT | Operations'!$C1785),"",'INPUT | Operations'!$C1784)</f>
        <v/>
      </c>
      <c r="E1780" s="32" t="str">
        <f>IF(ISBLANK('INPUT | Operations'!$C1785),"",'INPUT | Operations'!$C1785)</f>
        <v/>
      </c>
      <c r="F1780" s="123" t="str">
        <f t="shared" si="135"/>
        <v/>
      </c>
      <c r="G1780" s="49" t="str">
        <f t="shared" si="135"/>
        <v/>
      </c>
      <c r="H1780" s="49" t="str">
        <f t="shared" si="135"/>
        <v/>
      </c>
      <c r="I1780" s="49" t="str">
        <f t="shared" si="134"/>
        <v/>
      </c>
      <c r="J1780" s="49" t="str">
        <f t="shared" si="134"/>
        <v/>
      </c>
      <c r="K1780" s="50" t="str">
        <f t="shared" si="134"/>
        <v/>
      </c>
      <c r="L1780" s="49" t="str">
        <f t="shared" si="131"/>
        <v/>
      </c>
      <c r="M1780" s="49" t="str">
        <f t="shared" si="131"/>
        <v/>
      </c>
      <c r="N1780" s="49" t="str">
        <f t="shared" si="131"/>
        <v/>
      </c>
      <c r="O1780" s="49" t="str">
        <f t="shared" si="132"/>
        <v/>
      </c>
      <c r="P1780" s="49" t="str">
        <f t="shared" si="133"/>
        <v/>
      </c>
      <c r="Q1780" s="49" t="str">
        <f t="shared" si="133"/>
        <v/>
      </c>
      <c r="R1780" s="50" t="str">
        <f t="shared" si="133"/>
        <v/>
      </c>
      <c r="S1780" s="10"/>
    </row>
    <row r="1781" spans="1:19" x14ac:dyDescent="0.25">
      <c r="A1781" s="10"/>
      <c r="B1781" s="4" t="str">
        <f>'CALC | Main Engine'!$B1781</f>
        <v/>
      </c>
      <c r="C1781" s="5" t="str">
        <f>'CALC | Main Engine'!$E1781</f>
        <v/>
      </c>
      <c r="D1781" s="27" t="str">
        <f>IF(ISBLANK('INPUT | Operations'!$C1786),"",'INPUT | Operations'!$C1785)</f>
        <v/>
      </c>
      <c r="E1781" s="32" t="str">
        <f>IF(ISBLANK('INPUT | Operations'!$C1786),"",'INPUT | Operations'!$C1786)</f>
        <v/>
      </c>
      <c r="F1781" s="123" t="str">
        <f t="shared" si="135"/>
        <v/>
      </c>
      <c r="G1781" s="49" t="str">
        <f t="shared" si="135"/>
        <v/>
      </c>
      <c r="H1781" s="49" t="str">
        <f t="shared" si="135"/>
        <v/>
      </c>
      <c r="I1781" s="49" t="str">
        <f t="shared" si="134"/>
        <v/>
      </c>
      <c r="J1781" s="49" t="str">
        <f t="shared" si="134"/>
        <v/>
      </c>
      <c r="K1781" s="50" t="str">
        <f t="shared" si="134"/>
        <v/>
      </c>
      <c r="L1781" s="49" t="str">
        <f t="shared" si="131"/>
        <v/>
      </c>
      <c r="M1781" s="49" t="str">
        <f t="shared" si="131"/>
        <v/>
      </c>
      <c r="N1781" s="49" t="str">
        <f t="shared" si="131"/>
        <v/>
      </c>
      <c r="O1781" s="49" t="str">
        <f t="shared" si="132"/>
        <v/>
      </c>
      <c r="P1781" s="49" t="str">
        <f t="shared" si="133"/>
        <v/>
      </c>
      <c r="Q1781" s="49" t="str">
        <f t="shared" si="133"/>
        <v/>
      </c>
      <c r="R1781" s="50" t="str">
        <f t="shared" si="133"/>
        <v/>
      </c>
      <c r="S1781" s="10"/>
    </row>
    <row r="1782" spans="1:19" x14ac:dyDescent="0.25">
      <c r="A1782" s="10"/>
      <c r="B1782" s="4" t="str">
        <f>'CALC | Main Engine'!$B1782</f>
        <v/>
      </c>
      <c r="C1782" s="5" t="str">
        <f>'CALC | Main Engine'!$E1782</f>
        <v/>
      </c>
      <c r="D1782" s="27" t="str">
        <f>IF(ISBLANK('INPUT | Operations'!$C1787),"",'INPUT | Operations'!$C1786)</f>
        <v/>
      </c>
      <c r="E1782" s="32" t="str">
        <f>IF(ISBLANK('INPUT | Operations'!$C1787),"",'INPUT | Operations'!$C1787)</f>
        <v/>
      </c>
      <c r="F1782" s="123" t="str">
        <f t="shared" si="135"/>
        <v/>
      </c>
      <c r="G1782" s="49" t="str">
        <f t="shared" si="135"/>
        <v/>
      </c>
      <c r="H1782" s="49" t="str">
        <f t="shared" si="135"/>
        <v/>
      </c>
      <c r="I1782" s="49" t="str">
        <f t="shared" si="134"/>
        <v/>
      </c>
      <c r="J1782" s="49" t="str">
        <f t="shared" si="134"/>
        <v/>
      </c>
      <c r="K1782" s="50" t="str">
        <f t="shared" si="134"/>
        <v/>
      </c>
      <c r="L1782" s="49" t="str">
        <f t="shared" si="131"/>
        <v/>
      </c>
      <c r="M1782" s="49" t="str">
        <f t="shared" si="131"/>
        <v/>
      </c>
      <c r="N1782" s="49" t="str">
        <f t="shared" si="131"/>
        <v/>
      </c>
      <c r="O1782" s="49" t="str">
        <f t="shared" si="132"/>
        <v/>
      </c>
      <c r="P1782" s="49" t="str">
        <f t="shared" si="133"/>
        <v/>
      </c>
      <c r="Q1782" s="49" t="str">
        <f t="shared" si="133"/>
        <v/>
      </c>
      <c r="R1782" s="50" t="str">
        <f t="shared" si="133"/>
        <v/>
      </c>
      <c r="S1782" s="10"/>
    </row>
    <row r="1783" spans="1:19" x14ac:dyDescent="0.25">
      <c r="A1783" s="10"/>
      <c r="B1783" s="4" t="str">
        <f>'CALC | Main Engine'!$B1783</f>
        <v/>
      </c>
      <c r="C1783" s="5" t="str">
        <f>'CALC | Main Engine'!$E1783</f>
        <v/>
      </c>
      <c r="D1783" s="27" t="str">
        <f>IF(ISBLANK('INPUT | Operations'!$C1788),"",'INPUT | Operations'!$C1787)</f>
        <v/>
      </c>
      <c r="E1783" s="32" t="str">
        <f>IF(ISBLANK('INPUT | Operations'!$C1788),"",'INPUT | Operations'!$C1788)</f>
        <v/>
      </c>
      <c r="F1783" s="123" t="str">
        <f t="shared" si="135"/>
        <v/>
      </c>
      <c r="G1783" s="49" t="str">
        <f t="shared" si="135"/>
        <v/>
      </c>
      <c r="H1783" s="49" t="str">
        <f t="shared" si="135"/>
        <v/>
      </c>
      <c r="I1783" s="49" t="str">
        <f t="shared" si="134"/>
        <v/>
      </c>
      <c r="J1783" s="49" t="str">
        <f t="shared" si="134"/>
        <v/>
      </c>
      <c r="K1783" s="50" t="str">
        <f t="shared" si="134"/>
        <v/>
      </c>
      <c r="L1783" s="49" t="str">
        <f t="shared" si="131"/>
        <v/>
      </c>
      <c r="M1783" s="49" t="str">
        <f t="shared" si="131"/>
        <v/>
      </c>
      <c r="N1783" s="49" t="str">
        <f t="shared" si="131"/>
        <v/>
      </c>
      <c r="O1783" s="49" t="str">
        <f t="shared" si="132"/>
        <v/>
      </c>
      <c r="P1783" s="49" t="str">
        <f t="shared" si="133"/>
        <v/>
      </c>
      <c r="Q1783" s="49" t="str">
        <f t="shared" si="133"/>
        <v/>
      </c>
      <c r="R1783" s="50" t="str">
        <f t="shared" si="133"/>
        <v/>
      </c>
      <c r="S1783" s="10"/>
    </row>
    <row r="1784" spans="1:19" x14ac:dyDescent="0.25">
      <c r="A1784" s="10"/>
      <c r="B1784" s="4" t="str">
        <f>'CALC | Main Engine'!$B1784</f>
        <v/>
      </c>
      <c r="C1784" s="5" t="str">
        <f>'CALC | Main Engine'!$E1784</f>
        <v/>
      </c>
      <c r="D1784" s="27" t="str">
        <f>IF(ISBLANK('INPUT | Operations'!$C1789),"",'INPUT | Operations'!$C1788)</f>
        <v/>
      </c>
      <c r="E1784" s="32" t="str">
        <f>IF(ISBLANK('INPUT | Operations'!$C1789),"",'INPUT | Operations'!$C1789)</f>
        <v/>
      </c>
      <c r="F1784" s="123" t="str">
        <f t="shared" si="135"/>
        <v/>
      </c>
      <c r="G1784" s="49" t="str">
        <f t="shared" si="135"/>
        <v/>
      </c>
      <c r="H1784" s="49" t="str">
        <f t="shared" si="135"/>
        <v/>
      </c>
      <c r="I1784" s="49" t="str">
        <f t="shared" si="134"/>
        <v/>
      </c>
      <c r="J1784" s="49" t="str">
        <f t="shared" si="134"/>
        <v/>
      </c>
      <c r="K1784" s="50" t="str">
        <f t="shared" si="134"/>
        <v/>
      </c>
      <c r="L1784" s="49" t="str">
        <f t="shared" si="131"/>
        <v/>
      </c>
      <c r="M1784" s="49" t="str">
        <f t="shared" si="131"/>
        <v/>
      </c>
      <c r="N1784" s="49" t="str">
        <f t="shared" si="131"/>
        <v/>
      </c>
      <c r="O1784" s="49" t="str">
        <f t="shared" si="132"/>
        <v/>
      </c>
      <c r="P1784" s="49" t="str">
        <f t="shared" si="133"/>
        <v/>
      </c>
      <c r="Q1784" s="49" t="str">
        <f t="shared" si="133"/>
        <v/>
      </c>
      <c r="R1784" s="50" t="str">
        <f t="shared" si="133"/>
        <v/>
      </c>
      <c r="S1784" s="10"/>
    </row>
    <row r="1785" spans="1:19" x14ac:dyDescent="0.25">
      <c r="A1785" s="10"/>
      <c r="B1785" s="4" t="str">
        <f>'CALC | Main Engine'!$B1785</f>
        <v/>
      </c>
      <c r="C1785" s="5" t="str">
        <f>'CALC | Main Engine'!$E1785</f>
        <v/>
      </c>
      <c r="D1785" s="27" t="str">
        <f>IF(ISBLANK('INPUT | Operations'!$C1790),"",'INPUT | Operations'!$C1789)</f>
        <v/>
      </c>
      <c r="E1785" s="32" t="str">
        <f>IF(ISBLANK('INPUT | Operations'!$C1790),"",'INPUT | Operations'!$C1790)</f>
        <v/>
      </c>
      <c r="F1785" s="123" t="str">
        <f t="shared" si="135"/>
        <v/>
      </c>
      <c r="G1785" s="49" t="str">
        <f t="shared" si="135"/>
        <v/>
      </c>
      <c r="H1785" s="49" t="str">
        <f t="shared" si="135"/>
        <v/>
      </c>
      <c r="I1785" s="49" t="str">
        <f t="shared" si="134"/>
        <v/>
      </c>
      <c r="J1785" s="49" t="str">
        <f t="shared" si="134"/>
        <v/>
      </c>
      <c r="K1785" s="50" t="str">
        <f t="shared" si="134"/>
        <v/>
      </c>
      <c r="L1785" s="49" t="str">
        <f t="shared" si="131"/>
        <v/>
      </c>
      <c r="M1785" s="49" t="str">
        <f t="shared" si="131"/>
        <v/>
      </c>
      <c r="N1785" s="49" t="str">
        <f t="shared" si="131"/>
        <v/>
      </c>
      <c r="O1785" s="49" t="str">
        <f t="shared" si="132"/>
        <v/>
      </c>
      <c r="P1785" s="49" t="str">
        <f t="shared" si="133"/>
        <v/>
      </c>
      <c r="Q1785" s="49" t="str">
        <f t="shared" si="133"/>
        <v/>
      </c>
      <c r="R1785" s="50" t="str">
        <f t="shared" si="133"/>
        <v/>
      </c>
      <c r="S1785" s="10"/>
    </row>
    <row r="1786" spans="1:19" x14ac:dyDescent="0.25">
      <c r="A1786" s="10"/>
      <c r="B1786" s="4" t="str">
        <f>'CALC | Main Engine'!$B1786</f>
        <v/>
      </c>
      <c r="C1786" s="5" t="str">
        <f>'CALC | Main Engine'!$E1786</f>
        <v/>
      </c>
      <c r="D1786" s="27" t="str">
        <f>IF(ISBLANK('INPUT | Operations'!$C1791),"",'INPUT | Operations'!$C1790)</f>
        <v/>
      </c>
      <c r="E1786" s="32" t="str">
        <f>IF(ISBLANK('INPUT | Operations'!$C1791),"",'INPUT | Operations'!$C1791)</f>
        <v/>
      </c>
      <c r="F1786" s="123" t="str">
        <f t="shared" si="135"/>
        <v/>
      </c>
      <c r="G1786" s="49" t="str">
        <f t="shared" si="135"/>
        <v/>
      </c>
      <c r="H1786" s="49" t="str">
        <f t="shared" si="135"/>
        <v/>
      </c>
      <c r="I1786" s="49" t="str">
        <f t="shared" si="134"/>
        <v/>
      </c>
      <c r="J1786" s="49" t="str">
        <f t="shared" si="134"/>
        <v/>
      </c>
      <c r="K1786" s="50" t="str">
        <f t="shared" si="134"/>
        <v/>
      </c>
      <c r="L1786" s="49" t="str">
        <f t="shared" si="131"/>
        <v/>
      </c>
      <c r="M1786" s="49" t="str">
        <f t="shared" si="131"/>
        <v/>
      </c>
      <c r="N1786" s="49" t="str">
        <f t="shared" si="131"/>
        <v/>
      </c>
      <c r="O1786" s="49" t="str">
        <f t="shared" si="132"/>
        <v/>
      </c>
      <c r="P1786" s="49" t="str">
        <f t="shared" si="133"/>
        <v/>
      </c>
      <c r="Q1786" s="49" t="str">
        <f t="shared" si="133"/>
        <v/>
      </c>
      <c r="R1786" s="50" t="str">
        <f t="shared" si="133"/>
        <v/>
      </c>
      <c r="S1786" s="10"/>
    </row>
    <row r="1787" spans="1:19" x14ac:dyDescent="0.25">
      <c r="A1787" s="10"/>
      <c r="B1787" s="4" t="str">
        <f>'CALC | Main Engine'!$B1787</f>
        <v/>
      </c>
      <c r="C1787" s="5" t="str">
        <f>'CALC | Main Engine'!$E1787</f>
        <v/>
      </c>
      <c r="D1787" s="27" t="str">
        <f>IF(ISBLANK('INPUT | Operations'!$C1792),"",'INPUT | Operations'!$C1791)</f>
        <v/>
      </c>
      <c r="E1787" s="32" t="str">
        <f>IF(ISBLANK('INPUT | Operations'!$C1792),"",'INPUT | Operations'!$C1792)</f>
        <v/>
      </c>
      <c r="F1787" s="123" t="str">
        <f t="shared" si="135"/>
        <v/>
      </c>
      <c r="G1787" s="49" t="str">
        <f t="shared" si="135"/>
        <v/>
      </c>
      <c r="H1787" s="49" t="str">
        <f t="shared" si="135"/>
        <v/>
      </c>
      <c r="I1787" s="49" t="str">
        <f t="shared" si="134"/>
        <v/>
      </c>
      <c r="J1787" s="49" t="str">
        <f t="shared" si="134"/>
        <v/>
      </c>
      <c r="K1787" s="50" t="str">
        <f t="shared" si="134"/>
        <v/>
      </c>
      <c r="L1787" s="49" t="str">
        <f t="shared" si="131"/>
        <v/>
      </c>
      <c r="M1787" s="49" t="str">
        <f t="shared" si="131"/>
        <v/>
      </c>
      <c r="N1787" s="49" t="str">
        <f t="shared" si="131"/>
        <v/>
      </c>
      <c r="O1787" s="49" t="str">
        <f t="shared" si="132"/>
        <v/>
      </c>
      <c r="P1787" s="49" t="str">
        <f t="shared" si="133"/>
        <v/>
      </c>
      <c r="Q1787" s="49" t="str">
        <f t="shared" si="133"/>
        <v/>
      </c>
      <c r="R1787" s="50" t="str">
        <f t="shared" si="133"/>
        <v/>
      </c>
      <c r="S1787" s="10"/>
    </row>
    <row r="1788" spans="1:19" x14ac:dyDescent="0.25">
      <c r="A1788" s="10"/>
      <c r="B1788" s="4" t="str">
        <f>'CALC | Main Engine'!$B1788</f>
        <v/>
      </c>
      <c r="C1788" s="5" t="str">
        <f>'CALC | Main Engine'!$E1788</f>
        <v/>
      </c>
      <c r="D1788" s="27" t="str">
        <f>IF(ISBLANK('INPUT | Operations'!$C1793),"",'INPUT | Operations'!$C1792)</f>
        <v/>
      </c>
      <c r="E1788" s="32" t="str">
        <f>IF(ISBLANK('INPUT | Operations'!$C1793),"",'INPUT | Operations'!$C1793)</f>
        <v/>
      </c>
      <c r="F1788" s="123" t="str">
        <f t="shared" si="135"/>
        <v/>
      </c>
      <c r="G1788" s="49" t="str">
        <f t="shared" si="135"/>
        <v/>
      </c>
      <c r="H1788" s="49" t="str">
        <f t="shared" si="135"/>
        <v/>
      </c>
      <c r="I1788" s="49" t="str">
        <f t="shared" si="134"/>
        <v/>
      </c>
      <c r="J1788" s="49" t="str">
        <f t="shared" si="134"/>
        <v/>
      </c>
      <c r="K1788" s="50" t="str">
        <f t="shared" si="134"/>
        <v/>
      </c>
      <c r="L1788" s="49" t="str">
        <f t="shared" si="131"/>
        <v/>
      </c>
      <c r="M1788" s="49" t="str">
        <f t="shared" si="131"/>
        <v/>
      </c>
      <c r="N1788" s="49" t="str">
        <f t="shared" si="131"/>
        <v/>
      </c>
      <c r="O1788" s="49" t="str">
        <f t="shared" si="132"/>
        <v/>
      </c>
      <c r="P1788" s="49" t="str">
        <f t="shared" si="133"/>
        <v/>
      </c>
      <c r="Q1788" s="49" t="str">
        <f t="shared" si="133"/>
        <v/>
      </c>
      <c r="R1788" s="50" t="str">
        <f t="shared" si="133"/>
        <v/>
      </c>
      <c r="S1788" s="10"/>
    </row>
    <row r="1789" spans="1:19" x14ac:dyDescent="0.25">
      <c r="A1789" s="10"/>
      <c r="B1789" s="4" t="str">
        <f>'CALC | Main Engine'!$B1789</f>
        <v/>
      </c>
      <c r="C1789" s="5" t="str">
        <f>'CALC | Main Engine'!$E1789</f>
        <v/>
      </c>
      <c r="D1789" s="27" t="str">
        <f>IF(ISBLANK('INPUT | Operations'!$C1794),"",'INPUT | Operations'!$C1793)</f>
        <v/>
      </c>
      <c r="E1789" s="32" t="str">
        <f>IF(ISBLANK('INPUT | Operations'!$C1794),"",'INPUT | Operations'!$C1794)</f>
        <v/>
      </c>
      <c r="F1789" s="123" t="str">
        <f t="shared" si="135"/>
        <v/>
      </c>
      <c r="G1789" s="49" t="str">
        <f t="shared" si="135"/>
        <v/>
      </c>
      <c r="H1789" s="49" t="str">
        <f t="shared" si="135"/>
        <v/>
      </c>
      <c r="I1789" s="49" t="str">
        <f t="shared" si="134"/>
        <v/>
      </c>
      <c r="J1789" s="49" t="str">
        <f t="shared" si="134"/>
        <v/>
      </c>
      <c r="K1789" s="50" t="str">
        <f t="shared" si="134"/>
        <v/>
      </c>
      <c r="L1789" s="49" t="str">
        <f t="shared" si="131"/>
        <v/>
      </c>
      <c r="M1789" s="49" t="str">
        <f t="shared" si="131"/>
        <v/>
      </c>
      <c r="N1789" s="49" t="str">
        <f t="shared" si="131"/>
        <v/>
      </c>
      <c r="O1789" s="49" t="str">
        <f t="shared" si="132"/>
        <v/>
      </c>
      <c r="P1789" s="49" t="str">
        <f t="shared" si="133"/>
        <v/>
      </c>
      <c r="Q1789" s="49" t="str">
        <f t="shared" si="133"/>
        <v/>
      </c>
      <c r="R1789" s="50" t="str">
        <f t="shared" si="133"/>
        <v/>
      </c>
      <c r="S1789" s="10"/>
    </row>
    <row r="1790" spans="1:19" x14ac:dyDescent="0.25">
      <c r="A1790" s="10"/>
      <c r="B1790" s="4" t="str">
        <f>'CALC | Main Engine'!$B1790</f>
        <v/>
      </c>
      <c r="C1790" s="5" t="str">
        <f>'CALC | Main Engine'!$E1790</f>
        <v/>
      </c>
      <c r="D1790" s="27" t="str">
        <f>IF(ISBLANK('INPUT | Operations'!$C1795),"",'INPUT | Operations'!$C1794)</f>
        <v/>
      </c>
      <c r="E1790" s="32" t="str">
        <f>IF(ISBLANK('INPUT | Operations'!$C1795),"",'INPUT | Operations'!$C1795)</f>
        <v/>
      </c>
      <c r="F1790" s="123" t="str">
        <f t="shared" si="135"/>
        <v/>
      </c>
      <c r="G1790" s="49" t="str">
        <f t="shared" si="135"/>
        <v/>
      </c>
      <c r="H1790" s="49" t="str">
        <f t="shared" si="135"/>
        <v/>
      </c>
      <c r="I1790" s="49" t="str">
        <f t="shared" si="134"/>
        <v/>
      </c>
      <c r="J1790" s="49" t="str">
        <f t="shared" si="134"/>
        <v/>
      </c>
      <c r="K1790" s="50" t="str">
        <f t="shared" si="134"/>
        <v/>
      </c>
      <c r="L1790" s="49" t="str">
        <f t="shared" si="131"/>
        <v/>
      </c>
      <c r="M1790" s="49" t="str">
        <f t="shared" si="131"/>
        <v/>
      </c>
      <c r="N1790" s="49" t="str">
        <f t="shared" si="131"/>
        <v/>
      </c>
      <c r="O1790" s="49" t="str">
        <f t="shared" si="132"/>
        <v/>
      </c>
      <c r="P1790" s="49" t="str">
        <f t="shared" si="133"/>
        <v/>
      </c>
      <c r="Q1790" s="49" t="str">
        <f t="shared" si="133"/>
        <v/>
      </c>
      <c r="R1790" s="50" t="str">
        <f t="shared" si="133"/>
        <v/>
      </c>
      <c r="S1790" s="10"/>
    </row>
    <row r="1791" spans="1:19" x14ac:dyDescent="0.25">
      <c r="A1791" s="10"/>
      <c r="B1791" s="4" t="str">
        <f>'CALC | Main Engine'!$B1791</f>
        <v/>
      </c>
      <c r="C1791" s="5" t="str">
        <f>'CALC | Main Engine'!$E1791</f>
        <v/>
      </c>
      <c r="D1791" s="27" t="str">
        <f>IF(ISBLANK('INPUT | Operations'!$C1796),"",'INPUT | Operations'!$C1795)</f>
        <v/>
      </c>
      <c r="E1791" s="32" t="str">
        <f>IF(ISBLANK('INPUT | Operations'!$C1796),"",'INPUT | Operations'!$C1796)</f>
        <v/>
      </c>
      <c r="F1791" s="123" t="str">
        <f t="shared" si="135"/>
        <v/>
      </c>
      <c r="G1791" s="49" t="str">
        <f t="shared" si="135"/>
        <v/>
      </c>
      <c r="H1791" s="49" t="str">
        <f t="shared" si="135"/>
        <v/>
      </c>
      <c r="I1791" s="49" t="str">
        <f t="shared" si="134"/>
        <v/>
      </c>
      <c r="J1791" s="49" t="str">
        <f t="shared" si="134"/>
        <v/>
      </c>
      <c r="K1791" s="50" t="str">
        <f t="shared" si="134"/>
        <v/>
      </c>
      <c r="L1791" s="49" t="str">
        <f t="shared" si="131"/>
        <v/>
      </c>
      <c r="M1791" s="49" t="str">
        <f t="shared" si="131"/>
        <v/>
      </c>
      <c r="N1791" s="49" t="str">
        <f t="shared" si="131"/>
        <v/>
      </c>
      <c r="O1791" s="49" t="str">
        <f t="shared" si="132"/>
        <v/>
      </c>
      <c r="P1791" s="49" t="str">
        <f t="shared" si="133"/>
        <v/>
      </c>
      <c r="Q1791" s="49" t="str">
        <f t="shared" si="133"/>
        <v/>
      </c>
      <c r="R1791" s="50" t="str">
        <f t="shared" si="133"/>
        <v/>
      </c>
      <c r="S1791" s="10"/>
    </row>
    <row r="1792" spans="1:19" x14ac:dyDescent="0.25">
      <c r="A1792" s="10"/>
      <c r="B1792" s="4" t="str">
        <f>'CALC | Main Engine'!$B1792</f>
        <v/>
      </c>
      <c r="C1792" s="5" t="str">
        <f>'CALC | Main Engine'!$E1792</f>
        <v/>
      </c>
      <c r="D1792" s="27" t="str">
        <f>IF(ISBLANK('INPUT | Operations'!$C1797),"",'INPUT | Operations'!$C1796)</f>
        <v/>
      </c>
      <c r="E1792" s="32" t="str">
        <f>IF(ISBLANK('INPUT | Operations'!$C1797),"",'INPUT | Operations'!$C1797)</f>
        <v/>
      </c>
      <c r="F1792" s="123" t="str">
        <f t="shared" si="135"/>
        <v/>
      </c>
      <c r="G1792" s="49" t="str">
        <f t="shared" si="135"/>
        <v/>
      </c>
      <c r="H1792" s="49" t="str">
        <f t="shared" si="135"/>
        <v/>
      </c>
      <c r="I1792" s="49" t="str">
        <f t="shared" si="134"/>
        <v/>
      </c>
      <c r="J1792" s="49" t="str">
        <f t="shared" si="134"/>
        <v/>
      </c>
      <c r="K1792" s="50" t="str">
        <f t="shared" si="134"/>
        <v/>
      </c>
      <c r="L1792" s="49" t="str">
        <f t="shared" si="131"/>
        <v/>
      </c>
      <c r="M1792" s="49" t="str">
        <f t="shared" si="131"/>
        <v/>
      </c>
      <c r="N1792" s="49" t="str">
        <f t="shared" si="131"/>
        <v/>
      </c>
      <c r="O1792" s="49" t="str">
        <f t="shared" si="132"/>
        <v/>
      </c>
      <c r="P1792" s="49" t="str">
        <f t="shared" si="133"/>
        <v/>
      </c>
      <c r="Q1792" s="49" t="str">
        <f t="shared" si="133"/>
        <v/>
      </c>
      <c r="R1792" s="50" t="str">
        <f t="shared" si="133"/>
        <v/>
      </c>
      <c r="S1792" s="10"/>
    </row>
    <row r="1793" spans="1:19" x14ac:dyDescent="0.25">
      <c r="A1793" s="10"/>
      <c r="B1793" s="4" t="str">
        <f>'CALC | Main Engine'!$B1793</f>
        <v/>
      </c>
      <c r="C1793" s="5" t="str">
        <f>'CALC | Main Engine'!$E1793</f>
        <v/>
      </c>
      <c r="D1793" s="27" t="str">
        <f>IF(ISBLANK('INPUT | Operations'!$C1798),"",'INPUT | Operations'!$C1797)</f>
        <v/>
      </c>
      <c r="E1793" s="32" t="str">
        <f>IF(ISBLANK('INPUT | Operations'!$C1798),"",'INPUT | Operations'!$C1798)</f>
        <v/>
      </c>
      <c r="F1793" s="123" t="str">
        <f t="shared" si="135"/>
        <v/>
      </c>
      <c r="G1793" s="49" t="str">
        <f t="shared" si="135"/>
        <v/>
      </c>
      <c r="H1793" s="49" t="str">
        <f t="shared" si="135"/>
        <v/>
      </c>
      <c r="I1793" s="49" t="str">
        <f t="shared" si="134"/>
        <v/>
      </c>
      <c r="J1793" s="49" t="str">
        <f t="shared" si="134"/>
        <v/>
      </c>
      <c r="K1793" s="50" t="str">
        <f t="shared" si="134"/>
        <v/>
      </c>
      <c r="L1793" s="49" t="str">
        <f t="shared" si="131"/>
        <v/>
      </c>
      <c r="M1793" s="49" t="str">
        <f t="shared" si="131"/>
        <v/>
      </c>
      <c r="N1793" s="49" t="str">
        <f t="shared" si="131"/>
        <v/>
      </c>
      <c r="O1793" s="49" t="str">
        <f t="shared" si="132"/>
        <v/>
      </c>
      <c r="P1793" s="49" t="str">
        <f t="shared" si="133"/>
        <v/>
      </c>
      <c r="Q1793" s="49" t="str">
        <f t="shared" si="133"/>
        <v/>
      </c>
      <c r="R1793" s="50" t="str">
        <f t="shared" si="133"/>
        <v/>
      </c>
      <c r="S1793" s="10"/>
    </row>
    <row r="1794" spans="1:19" x14ac:dyDescent="0.25">
      <c r="A1794" s="10"/>
      <c r="B1794" s="4" t="str">
        <f>'CALC | Main Engine'!$B1794</f>
        <v/>
      </c>
      <c r="C1794" s="5" t="str">
        <f>'CALC | Main Engine'!$E1794</f>
        <v/>
      </c>
      <c r="D1794" s="27" t="str">
        <f>IF(ISBLANK('INPUT | Operations'!$C1799),"",'INPUT | Operations'!$C1798)</f>
        <v/>
      </c>
      <c r="E1794" s="32" t="str">
        <f>IF(ISBLANK('INPUT | Operations'!$C1799),"",'INPUT | Operations'!$C1799)</f>
        <v/>
      </c>
      <c r="F1794" s="123" t="str">
        <f t="shared" si="135"/>
        <v/>
      </c>
      <c r="G1794" s="49" t="str">
        <f t="shared" si="135"/>
        <v/>
      </c>
      <c r="H1794" s="49" t="str">
        <f t="shared" si="135"/>
        <v/>
      </c>
      <c r="I1794" s="49" t="str">
        <f t="shared" si="134"/>
        <v/>
      </c>
      <c r="J1794" s="49" t="str">
        <f t="shared" si="134"/>
        <v/>
      </c>
      <c r="K1794" s="50" t="str">
        <f t="shared" si="134"/>
        <v/>
      </c>
      <c r="L1794" s="49" t="str">
        <f t="shared" si="131"/>
        <v/>
      </c>
      <c r="M1794" s="49" t="str">
        <f t="shared" si="131"/>
        <v/>
      </c>
      <c r="N1794" s="49" t="str">
        <f t="shared" si="131"/>
        <v/>
      </c>
      <c r="O1794" s="49" t="str">
        <f t="shared" si="132"/>
        <v/>
      </c>
      <c r="P1794" s="49" t="str">
        <f t="shared" si="133"/>
        <v/>
      </c>
      <c r="Q1794" s="49" t="str">
        <f t="shared" si="133"/>
        <v/>
      </c>
      <c r="R1794" s="50" t="str">
        <f t="shared" si="133"/>
        <v/>
      </c>
      <c r="S1794" s="10"/>
    </row>
    <row r="1795" spans="1:19" x14ac:dyDescent="0.25">
      <c r="A1795" s="10"/>
      <c r="B1795" s="4" t="str">
        <f>'CALC | Main Engine'!$B1795</f>
        <v/>
      </c>
      <c r="C1795" s="5" t="str">
        <f>'CALC | Main Engine'!$E1795</f>
        <v/>
      </c>
      <c r="D1795" s="27" t="str">
        <f>IF(ISBLANK('INPUT | Operations'!$C1800),"",'INPUT | Operations'!$C1799)</f>
        <v/>
      </c>
      <c r="E1795" s="32" t="str">
        <f>IF(ISBLANK('INPUT | Operations'!$C1800),"",'INPUT | Operations'!$C1800)</f>
        <v/>
      </c>
      <c r="F1795" s="123" t="str">
        <f t="shared" si="135"/>
        <v/>
      </c>
      <c r="G1795" s="49" t="str">
        <f t="shared" si="135"/>
        <v/>
      </c>
      <c r="H1795" s="49" t="str">
        <f t="shared" si="135"/>
        <v/>
      </c>
      <c r="I1795" s="49" t="str">
        <f t="shared" si="134"/>
        <v/>
      </c>
      <c r="J1795" s="49" t="str">
        <f t="shared" si="134"/>
        <v/>
      </c>
      <c r="K1795" s="50" t="str">
        <f t="shared" si="134"/>
        <v/>
      </c>
      <c r="L1795" s="49" t="str">
        <f t="shared" si="131"/>
        <v/>
      </c>
      <c r="M1795" s="49" t="str">
        <f t="shared" si="131"/>
        <v/>
      </c>
      <c r="N1795" s="49" t="str">
        <f t="shared" si="131"/>
        <v/>
      </c>
      <c r="O1795" s="49" t="str">
        <f t="shared" si="132"/>
        <v/>
      </c>
      <c r="P1795" s="49" t="str">
        <f t="shared" si="133"/>
        <v/>
      </c>
      <c r="Q1795" s="49" t="str">
        <f t="shared" si="133"/>
        <v/>
      </c>
      <c r="R1795" s="50" t="str">
        <f t="shared" si="133"/>
        <v/>
      </c>
      <c r="S1795" s="10"/>
    </row>
    <row r="1796" spans="1:19" x14ac:dyDescent="0.25">
      <c r="A1796" s="10"/>
      <c r="B1796" s="4" t="str">
        <f>'CALC | Main Engine'!$B1796</f>
        <v/>
      </c>
      <c r="C1796" s="5" t="str">
        <f>'CALC | Main Engine'!$E1796</f>
        <v/>
      </c>
      <c r="D1796" s="27" t="str">
        <f>IF(ISBLANK('INPUT | Operations'!$C1801),"",'INPUT | Operations'!$C1800)</f>
        <v/>
      </c>
      <c r="E1796" s="32" t="str">
        <f>IF(ISBLANK('INPUT | Operations'!$C1801),"",'INPUT | Operations'!$C1801)</f>
        <v/>
      </c>
      <c r="F1796" s="123" t="str">
        <f t="shared" si="135"/>
        <v/>
      </c>
      <c r="G1796" s="49" t="str">
        <f t="shared" si="135"/>
        <v/>
      </c>
      <c r="H1796" s="49" t="str">
        <f t="shared" si="135"/>
        <v/>
      </c>
      <c r="I1796" s="49" t="str">
        <f t="shared" si="134"/>
        <v/>
      </c>
      <c r="J1796" s="49" t="str">
        <f t="shared" si="134"/>
        <v/>
      </c>
      <c r="K1796" s="50" t="str">
        <f t="shared" si="134"/>
        <v/>
      </c>
      <c r="L1796" s="49" t="str">
        <f t="shared" si="131"/>
        <v/>
      </c>
      <c r="M1796" s="49" t="str">
        <f t="shared" si="131"/>
        <v/>
      </c>
      <c r="N1796" s="49" t="str">
        <f t="shared" si="131"/>
        <v/>
      </c>
      <c r="O1796" s="49" t="str">
        <f t="shared" si="132"/>
        <v/>
      </c>
      <c r="P1796" s="49" t="str">
        <f t="shared" si="133"/>
        <v/>
      </c>
      <c r="Q1796" s="49" t="str">
        <f t="shared" si="133"/>
        <v/>
      </c>
      <c r="R1796" s="50" t="str">
        <f t="shared" si="133"/>
        <v/>
      </c>
      <c r="S1796" s="10"/>
    </row>
    <row r="1797" spans="1:19" x14ac:dyDescent="0.25">
      <c r="A1797" s="10"/>
      <c r="B1797" s="4" t="str">
        <f>'CALC | Main Engine'!$B1797</f>
        <v/>
      </c>
      <c r="C1797" s="5" t="str">
        <f>'CALC | Main Engine'!$E1797</f>
        <v/>
      </c>
      <c r="D1797" s="27" t="str">
        <f>IF(ISBLANK('INPUT | Operations'!$C1802),"",'INPUT | Operations'!$C1801)</f>
        <v/>
      </c>
      <c r="E1797" s="32" t="str">
        <f>IF(ISBLANK('INPUT | Operations'!$C1802),"",'INPUT | Operations'!$C1802)</f>
        <v/>
      </c>
      <c r="F1797" s="123" t="str">
        <f t="shared" si="135"/>
        <v/>
      </c>
      <c r="G1797" s="49" t="str">
        <f t="shared" si="135"/>
        <v/>
      </c>
      <c r="H1797" s="49" t="str">
        <f t="shared" si="135"/>
        <v/>
      </c>
      <c r="I1797" s="49" t="str">
        <f t="shared" si="134"/>
        <v/>
      </c>
      <c r="J1797" s="49" t="str">
        <f t="shared" si="134"/>
        <v/>
      </c>
      <c r="K1797" s="50" t="str">
        <f t="shared" si="134"/>
        <v/>
      </c>
      <c r="L1797" s="49" t="str">
        <f t="shared" si="131"/>
        <v/>
      </c>
      <c r="M1797" s="49" t="str">
        <f t="shared" si="131"/>
        <v/>
      </c>
      <c r="N1797" s="49" t="str">
        <f t="shared" si="131"/>
        <v/>
      </c>
      <c r="O1797" s="49" t="str">
        <f t="shared" si="132"/>
        <v/>
      </c>
      <c r="P1797" s="49" t="str">
        <f t="shared" si="133"/>
        <v/>
      </c>
      <c r="Q1797" s="49" t="str">
        <f t="shared" si="133"/>
        <v/>
      </c>
      <c r="R1797" s="50" t="str">
        <f t="shared" si="133"/>
        <v/>
      </c>
      <c r="S1797" s="10"/>
    </row>
    <row r="1798" spans="1:19" x14ac:dyDescent="0.25">
      <c r="A1798" s="10"/>
      <c r="B1798" s="4" t="str">
        <f>'CALC | Main Engine'!$B1798</f>
        <v/>
      </c>
      <c r="C1798" s="5" t="str">
        <f>'CALC | Main Engine'!$E1798</f>
        <v/>
      </c>
      <c r="D1798" s="27" t="str">
        <f>IF(ISBLANK('INPUT | Operations'!$C1803),"",'INPUT | Operations'!$C1802)</f>
        <v/>
      </c>
      <c r="E1798" s="32" t="str">
        <f>IF(ISBLANK('INPUT | Operations'!$C1803),"",'INPUT | Operations'!$C1803)</f>
        <v/>
      </c>
      <c r="F1798" s="123" t="str">
        <f t="shared" si="135"/>
        <v/>
      </c>
      <c r="G1798" s="49" t="str">
        <f t="shared" si="135"/>
        <v/>
      </c>
      <c r="H1798" s="49" t="str">
        <f t="shared" si="135"/>
        <v/>
      </c>
      <c r="I1798" s="49" t="str">
        <f t="shared" si="134"/>
        <v/>
      </c>
      <c r="J1798" s="49" t="str">
        <f t="shared" si="134"/>
        <v/>
      </c>
      <c r="K1798" s="50" t="str">
        <f t="shared" si="134"/>
        <v/>
      </c>
      <c r="L1798" s="49" t="str">
        <f t="shared" si="131"/>
        <v/>
      </c>
      <c r="M1798" s="49" t="str">
        <f t="shared" si="131"/>
        <v/>
      </c>
      <c r="N1798" s="49" t="str">
        <f t="shared" si="131"/>
        <v/>
      </c>
      <c r="O1798" s="49" t="str">
        <f t="shared" si="132"/>
        <v/>
      </c>
      <c r="P1798" s="49" t="str">
        <f t="shared" si="133"/>
        <v/>
      </c>
      <c r="Q1798" s="49" t="str">
        <f t="shared" si="133"/>
        <v/>
      </c>
      <c r="R1798" s="50" t="str">
        <f t="shared" si="133"/>
        <v/>
      </c>
      <c r="S1798" s="10"/>
    </row>
    <row r="1799" spans="1:19" x14ac:dyDescent="0.25">
      <c r="A1799" s="10"/>
      <c r="B1799" s="4" t="str">
        <f>'CALC | Main Engine'!$B1799</f>
        <v/>
      </c>
      <c r="C1799" s="5" t="str">
        <f>'CALC | Main Engine'!$E1799</f>
        <v/>
      </c>
      <c r="D1799" s="27" t="str">
        <f>IF(ISBLANK('INPUT | Operations'!$C1804),"",'INPUT | Operations'!$C1803)</f>
        <v/>
      </c>
      <c r="E1799" s="32" t="str">
        <f>IF(ISBLANK('INPUT | Operations'!$C1804),"",'INPUT | Operations'!$C1804)</f>
        <v/>
      </c>
      <c r="F1799" s="123" t="str">
        <f t="shared" si="135"/>
        <v/>
      </c>
      <c r="G1799" s="49" t="str">
        <f t="shared" si="135"/>
        <v/>
      </c>
      <c r="H1799" s="49" t="str">
        <f t="shared" si="135"/>
        <v/>
      </c>
      <c r="I1799" s="49" t="str">
        <f t="shared" si="134"/>
        <v/>
      </c>
      <c r="J1799" s="49" t="str">
        <f t="shared" si="134"/>
        <v/>
      </c>
      <c r="K1799" s="50" t="str">
        <f t="shared" si="134"/>
        <v/>
      </c>
      <c r="L1799" s="49" t="str">
        <f t="shared" si="131"/>
        <v/>
      </c>
      <c r="M1799" s="49" t="str">
        <f t="shared" si="131"/>
        <v/>
      </c>
      <c r="N1799" s="49" t="str">
        <f t="shared" si="131"/>
        <v/>
      </c>
      <c r="O1799" s="49" t="str">
        <f t="shared" si="132"/>
        <v/>
      </c>
      <c r="P1799" s="49" t="str">
        <f t="shared" si="133"/>
        <v/>
      </c>
      <c r="Q1799" s="49" t="str">
        <f t="shared" si="133"/>
        <v/>
      </c>
      <c r="R1799" s="50" t="str">
        <f t="shared" si="133"/>
        <v/>
      </c>
      <c r="S1799" s="10"/>
    </row>
    <row r="1800" spans="1:19" x14ac:dyDescent="0.25">
      <c r="A1800" s="10"/>
      <c r="B1800" s="4" t="str">
        <f>'CALC | Main Engine'!$B1800</f>
        <v/>
      </c>
      <c r="C1800" s="5" t="str">
        <f>'CALC | Main Engine'!$E1800</f>
        <v/>
      </c>
      <c r="D1800" s="27" t="str">
        <f>IF(ISBLANK('INPUT | Operations'!$C1805),"",'INPUT | Operations'!$C1804)</f>
        <v/>
      </c>
      <c r="E1800" s="32" t="str">
        <f>IF(ISBLANK('INPUT | Operations'!$C1805),"",'INPUT | Operations'!$C1805)</f>
        <v/>
      </c>
      <c r="F1800" s="123" t="str">
        <f t="shared" si="135"/>
        <v/>
      </c>
      <c r="G1800" s="49" t="str">
        <f t="shared" si="135"/>
        <v/>
      </c>
      <c r="H1800" s="49" t="str">
        <f t="shared" si="135"/>
        <v/>
      </c>
      <c r="I1800" s="49" t="str">
        <f t="shared" si="134"/>
        <v/>
      </c>
      <c r="J1800" s="49" t="str">
        <f t="shared" si="134"/>
        <v/>
      </c>
      <c r="K1800" s="50" t="str">
        <f t="shared" si="134"/>
        <v/>
      </c>
      <c r="L1800" s="49" t="str">
        <f t="shared" si="131"/>
        <v/>
      </c>
      <c r="M1800" s="49" t="str">
        <f t="shared" si="131"/>
        <v/>
      </c>
      <c r="N1800" s="49" t="str">
        <f t="shared" si="131"/>
        <v/>
      </c>
      <c r="O1800" s="49" t="str">
        <f t="shared" si="132"/>
        <v/>
      </c>
      <c r="P1800" s="49" t="str">
        <f t="shared" si="133"/>
        <v/>
      </c>
      <c r="Q1800" s="49" t="str">
        <f t="shared" si="133"/>
        <v/>
      </c>
      <c r="R1800" s="50" t="str">
        <f t="shared" si="133"/>
        <v/>
      </c>
      <c r="S1800" s="10"/>
    </row>
    <row r="1801" spans="1:19" x14ac:dyDescent="0.25">
      <c r="A1801" s="10"/>
      <c r="B1801" s="4" t="str">
        <f>'CALC | Main Engine'!$B1801</f>
        <v/>
      </c>
      <c r="C1801" s="5" t="str">
        <f>'CALC | Main Engine'!$E1801</f>
        <v/>
      </c>
      <c r="D1801" s="27" t="str">
        <f>IF(ISBLANK('INPUT | Operations'!$C1806),"",'INPUT | Operations'!$C1805)</f>
        <v/>
      </c>
      <c r="E1801" s="32" t="str">
        <f>IF(ISBLANK('INPUT | Operations'!$C1806),"",'INPUT | Operations'!$C1806)</f>
        <v/>
      </c>
      <c r="F1801" s="123" t="str">
        <f t="shared" si="135"/>
        <v/>
      </c>
      <c r="G1801" s="49" t="str">
        <f t="shared" si="135"/>
        <v/>
      </c>
      <c r="H1801" s="49" t="str">
        <f t="shared" si="135"/>
        <v/>
      </c>
      <c r="I1801" s="49" t="str">
        <f t="shared" si="134"/>
        <v/>
      </c>
      <c r="J1801" s="49" t="str">
        <f t="shared" si="134"/>
        <v/>
      </c>
      <c r="K1801" s="50" t="str">
        <f t="shared" si="134"/>
        <v/>
      </c>
      <c r="L1801" s="49" t="str">
        <f t="shared" ref="L1801:N1832" si="136">IFERROR(IF(AND($E1801&gt;$D1801,MIN($D1801:$E1801)&lt;L$5,MAX($D1801:$E1801)&gt;L$4),MIN(MAX($D1801:$E1801),L$5)-MAX(MIN($D1801:$E1801),L$4),0)/(MAX($D1801:$E1801)-MIN($D1801:$E1801)),"")</f>
        <v/>
      </c>
      <c r="M1801" s="49" t="str">
        <f t="shared" si="136"/>
        <v/>
      </c>
      <c r="N1801" s="49" t="str">
        <f t="shared" si="136"/>
        <v/>
      </c>
      <c r="O1801" s="49" t="str">
        <f t="shared" ref="O1801:O1864" si="137">IFERROR(IF(AND(MIN($D1801:$E1801)&lt;O$5,MAX($D1801:$E1801)&gt;O$4),MIN(MAX($D1801:$E1801),O$5)-MAX(MIN($D1801:$E1801),O$4),0)/(MAX($D1801:$E1801)-MIN($D1801:$E1801)),"")</f>
        <v/>
      </c>
      <c r="P1801" s="49" t="str">
        <f t="shared" ref="P1801:R1832" si="138">IFERROR(IF(AND($D1801&gt;$E1801,MIN($D1801:$E1801)&lt;P$5,MAX($D1801:$E1801)&gt;P$4),MIN(MAX($D1801:$E1801),P$5)-MAX(MIN($D1801:$E1801),P$4),0)/(MAX($D1801:$E1801)-MIN($D1801:$E1801)),"")</f>
        <v/>
      </c>
      <c r="Q1801" s="49" t="str">
        <f t="shared" si="138"/>
        <v/>
      </c>
      <c r="R1801" s="50" t="str">
        <f t="shared" si="138"/>
        <v/>
      </c>
      <c r="S1801" s="10"/>
    </row>
    <row r="1802" spans="1:19" x14ac:dyDescent="0.25">
      <c r="A1802" s="10"/>
      <c r="B1802" s="4" t="str">
        <f>'CALC | Main Engine'!$B1802</f>
        <v/>
      </c>
      <c r="C1802" s="5" t="str">
        <f>'CALC | Main Engine'!$E1802</f>
        <v/>
      </c>
      <c r="D1802" s="27" t="str">
        <f>IF(ISBLANK('INPUT | Operations'!$C1807),"",'INPUT | Operations'!$C1806)</f>
        <v/>
      </c>
      <c r="E1802" s="32" t="str">
        <f>IF(ISBLANK('INPUT | Operations'!$C1807),"",'INPUT | Operations'!$C1807)</f>
        <v/>
      </c>
      <c r="F1802" s="123" t="str">
        <f t="shared" si="135"/>
        <v/>
      </c>
      <c r="G1802" s="49" t="str">
        <f t="shared" si="135"/>
        <v/>
      </c>
      <c r="H1802" s="49" t="str">
        <f t="shared" si="135"/>
        <v/>
      </c>
      <c r="I1802" s="49" t="str">
        <f t="shared" si="134"/>
        <v/>
      </c>
      <c r="J1802" s="49" t="str">
        <f t="shared" si="134"/>
        <v/>
      </c>
      <c r="K1802" s="50" t="str">
        <f t="shared" si="134"/>
        <v/>
      </c>
      <c r="L1802" s="49" t="str">
        <f t="shared" si="136"/>
        <v/>
      </c>
      <c r="M1802" s="49" t="str">
        <f t="shared" si="136"/>
        <v/>
      </c>
      <c r="N1802" s="49" t="str">
        <f t="shared" si="136"/>
        <v/>
      </c>
      <c r="O1802" s="49" t="str">
        <f t="shared" si="137"/>
        <v/>
      </c>
      <c r="P1802" s="49" t="str">
        <f t="shared" si="138"/>
        <v/>
      </c>
      <c r="Q1802" s="49" t="str">
        <f t="shared" si="138"/>
        <v/>
      </c>
      <c r="R1802" s="50" t="str">
        <f t="shared" si="138"/>
        <v/>
      </c>
      <c r="S1802" s="10"/>
    </row>
    <row r="1803" spans="1:19" x14ac:dyDescent="0.25">
      <c r="A1803" s="10"/>
      <c r="B1803" s="4" t="str">
        <f>'CALC | Main Engine'!$B1803</f>
        <v/>
      </c>
      <c r="C1803" s="5" t="str">
        <f>'CALC | Main Engine'!$E1803</f>
        <v/>
      </c>
      <c r="D1803" s="27" t="str">
        <f>IF(ISBLANK('INPUT | Operations'!$C1808),"",'INPUT | Operations'!$C1807)</f>
        <v/>
      </c>
      <c r="E1803" s="32" t="str">
        <f>IF(ISBLANK('INPUT | Operations'!$C1808),"",'INPUT | Operations'!$C1808)</f>
        <v/>
      </c>
      <c r="F1803" s="123" t="str">
        <f t="shared" si="135"/>
        <v/>
      </c>
      <c r="G1803" s="49" t="str">
        <f t="shared" si="135"/>
        <v/>
      </c>
      <c r="H1803" s="49" t="str">
        <f t="shared" si="135"/>
        <v/>
      </c>
      <c r="I1803" s="49" t="str">
        <f t="shared" si="134"/>
        <v/>
      </c>
      <c r="J1803" s="49" t="str">
        <f t="shared" si="134"/>
        <v/>
      </c>
      <c r="K1803" s="50" t="str">
        <f t="shared" si="134"/>
        <v/>
      </c>
      <c r="L1803" s="49" t="str">
        <f t="shared" si="136"/>
        <v/>
      </c>
      <c r="M1803" s="49" t="str">
        <f t="shared" si="136"/>
        <v/>
      </c>
      <c r="N1803" s="49" t="str">
        <f t="shared" si="136"/>
        <v/>
      </c>
      <c r="O1803" s="49" t="str">
        <f t="shared" si="137"/>
        <v/>
      </c>
      <c r="P1803" s="49" t="str">
        <f t="shared" si="138"/>
        <v/>
      </c>
      <c r="Q1803" s="49" t="str">
        <f t="shared" si="138"/>
        <v/>
      </c>
      <c r="R1803" s="50" t="str">
        <f t="shared" si="138"/>
        <v/>
      </c>
      <c r="S1803" s="10"/>
    </row>
    <row r="1804" spans="1:19" x14ac:dyDescent="0.25">
      <c r="A1804" s="10"/>
      <c r="B1804" s="4" t="str">
        <f>'CALC | Main Engine'!$B1804</f>
        <v/>
      </c>
      <c r="C1804" s="5" t="str">
        <f>'CALC | Main Engine'!$E1804</f>
        <v/>
      </c>
      <c r="D1804" s="27" t="str">
        <f>IF(ISBLANK('INPUT | Operations'!$C1809),"",'INPUT | Operations'!$C1808)</f>
        <v/>
      </c>
      <c r="E1804" s="32" t="str">
        <f>IF(ISBLANK('INPUT | Operations'!$C1809),"",'INPUT | Operations'!$C1809)</f>
        <v/>
      </c>
      <c r="F1804" s="123" t="str">
        <f t="shared" si="135"/>
        <v/>
      </c>
      <c r="G1804" s="49" t="str">
        <f t="shared" si="135"/>
        <v/>
      </c>
      <c r="H1804" s="49" t="str">
        <f t="shared" si="135"/>
        <v/>
      </c>
      <c r="I1804" s="49" t="str">
        <f t="shared" si="134"/>
        <v/>
      </c>
      <c r="J1804" s="49" t="str">
        <f t="shared" si="134"/>
        <v/>
      </c>
      <c r="K1804" s="50" t="str">
        <f t="shared" si="134"/>
        <v/>
      </c>
      <c r="L1804" s="49" t="str">
        <f t="shared" si="136"/>
        <v/>
      </c>
      <c r="M1804" s="49" t="str">
        <f t="shared" si="136"/>
        <v/>
      </c>
      <c r="N1804" s="49" t="str">
        <f t="shared" si="136"/>
        <v/>
      </c>
      <c r="O1804" s="49" t="str">
        <f t="shared" si="137"/>
        <v/>
      </c>
      <c r="P1804" s="49" t="str">
        <f t="shared" si="138"/>
        <v/>
      </c>
      <c r="Q1804" s="49" t="str">
        <f t="shared" si="138"/>
        <v/>
      </c>
      <c r="R1804" s="50" t="str">
        <f t="shared" si="138"/>
        <v/>
      </c>
      <c r="S1804" s="10"/>
    </row>
    <row r="1805" spans="1:19" x14ac:dyDescent="0.25">
      <c r="A1805" s="10"/>
      <c r="B1805" s="4" t="str">
        <f>'CALC | Main Engine'!$B1805</f>
        <v/>
      </c>
      <c r="C1805" s="5" t="str">
        <f>'CALC | Main Engine'!$E1805</f>
        <v/>
      </c>
      <c r="D1805" s="27" t="str">
        <f>IF(ISBLANK('INPUT | Operations'!$C1810),"",'INPUT | Operations'!$C1809)</f>
        <v/>
      </c>
      <c r="E1805" s="32" t="str">
        <f>IF(ISBLANK('INPUT | Operations'!$C1810),"",'INPUT | Operations'!$C1810)</f>
        <v/>
      </c>
      <c r="F1805" s="123" t="str">
        <f t="shared" si="135"/>
        <v/>
      </c>
      <c r="G1805" s="49" t="str">
        <f t="shared" si="135"/>
        <v/>
      </c>
      <c r="H1805" s="49" t="str">
        <f t="shared" si="135"/>
        <v/>
      </c>
      <c r="I1805" s="49" t="str">
        <f t="shared" si="134"/>
        <v/>
      </c>
      <c r="J1805" s="49" t="str">
        <f t="shared" si="134"/>
        <v/>
      </c>
      <c r="K1805" s="50" t="str">
        <f t="shared" si="134"/>
        <v/>
      </c>
      <c r="L1805" s="49" t="str">
        <f t="shared" si="136"/>
        <v/>
      </c>
      <c r="M1805" s="49" t="str">
        <f t="shared" si="136"/>
        <v/>
      </c>
      <c r="N1805" s="49" t="str">
        <f t="shared" si="136"/>
        <v/>
      </c>
      <c r="O1805" s="49" t="str">
        <f t="shared" si="137"/>
        <v/>
      </c>
      <c r="P1805" s="49" t="str">
        <f t="shared" si="138"/>
        <v/>
      </c>
      <c r="Q1805" s="49" t="str">
        <f t="shared" si="138"/>
        <v/>
      </c>
      <c r="R1805" s="50" t="str">
        <f t="shared" si="138"/>
        <v/>
      </c>
      <c r="S1805" s="10"/>
    </row>
    <row r="1806" spans="1:19" x14ac:dyDescent="0.25">
      <c r="A1806" s="10"/>
      <c r="B1806" s="4" t="str">
        <f>'CALC | Main Engine'!$B1806</f>
        <v/>
      </c>
      <c r="C1806" s="5" t="str">
        <f>'CALC | Main Engine'!$E1806</f>
        <v/>
      </c>
      <c r="D1806" s="27" t="str">
        <f>IF(ISBLANK('INPUT | Operations'!$C1811),"",'INPUT | Operations'!$C1810)</f>
        <v/>
      </c>
      <c r="E1806" s="32" t="str">
        <f>IF(ISBLANK('INPUT | Operations'!$C1811),"",'INPUT | Operations'!$C1811)</f>
        <v/>
      </c>
      <c r="F1806" s="123" t="str">
        <f t="shared" si="135"/>
        <v/>
      </c>
      <c r="G1806" s="49" t="str">
        <f t="shared" si="135"/>
        <v/>
      </c>
      <c r="H1806" s="49" t="str">
        <f t="shared" si="135"/>
        <v/>
      </c>
      <c r="I1806" s="49" t="str">
        <f t="shared" si="134"/>
        <v/>
      </c>
      <c r="J1806" s="49" t="str">
        <f t="shared" si="134"/>
        <v/>
      </c>
      <c r="K1806" s="50" t="str">
        <f t="shared" si="134"/>
        <v/>
      </c>
      <c r="L1806" s="49" t="str">
        <f t="shared" si="136"/>
        <v/>
      </c>
      <c r="M1806" s="49" t="str">
        <f t="shared" si="136"/>
        <v/>
      </c>
      <c r="N1806" s="49" t="str">
        <f t="shared" si="136"/>
        <v/>
      </c>
      <c r="O1806" s="49" t="str">
        <f t="shared" si="137"/>
        <v/>
      </c>
      <c r="P1806" s="49" t="str">
        <f t="shared" si="138"/>
        <v/>
      </c>
      <c r="Q1806" s="49" t="str">
        <f t="shared" si="138"/>
        <v/>
      </c>
      <c r="R1806" s="50" t="str">
        <f t="shared" si="138"/>
        <v/>
      </c>
      <c r="S1806" s="10"/>
    </row>
    <row r="1807" spans="1:19" x14ac:dyDescent="0.25">
      <c r="A1807" s="10"/>
      <c r="B1807" s="4" t="str">
        <f>'CALC | Main Engine'!$B1807</f>
        <v/>
      </c>
      <c r="C1807" s="5" t="str">
        <f>'CALC | Main Engine'!$E1807</f>
        <v/>
      </c>
      <c r="D1807" s="27" t="str">
        <f>IF(ISBLANK('INPUT | Operations'!$C1812),"",'INPUT | Operations'!$C1811)</f>
        <v/>
      </c>
      <c r="E1807" s="32" t="str">
        <f>IF(ISBLANK('INPUT | Operations'!$C1812),"",'INPUT | Operations'!$C1812)</f>
        <v/>
      </c>
      <c r="F1807" s="123" t="str">
        <f t="shared" si="135"/>
        <v/>
      </c>
      <c r="G1807" s="49" t="str">
        <f t="shared" si="135"/>
        <v/>
      </c>
      <c r="H1807" s="49" t="str">
        <f t="shared" si="135"/>
        <v/>
      </c>
      <c r="I1807" s="49" t="str">
        <f t="shared" si="134"/>
        <v/>
      </c>
      <c r="J1807" s="49" t="str">
        <f t="shared" si="134"/>
        <v/>
      </c>
      <c r="K1807" s="50" t="str">
        <f t="shared" si="134"/>
        <v/>
      </c>
      <c r="L1807" s="49" t="str">
        <f t="shared" si="136"/>
        <v/>
      </c>
      <c r="M1807" s="49" t="str">
        <f t="shared" si="136"/>
        <v/>
      </c>
      <c r="N1807" s="49" t="str">
        <f t="shared" si="136"/>
        <v/>
      </c>
      <c r="O1807" s="49" t="str">
        <f t="shared" si="137"/>
        <v/>
      </c>
      <c r="P1807" s="49" t="str">
        <f t="shared" si="138"/>
        <v/>
      </c>
      <c r="Q1807" s="49" t="str">
        <f t="shared" si="138"/>
        <v/>
      </c>
      <c r="R1807" s="50" t="str">
        <f t="shared" si="138"/>
        <v/>
      </c>
      <c r="S1807" s="10"/>
    </row>
    <row r="1808" spans="1:19" x14ac:dyDescent="0.25">
      <c r="A1808" s="10"/>
      <c r="B1808" s="4" t="str">
        <f>'CALC | Main Engine'!$B1808</f>
        <v/>
      </c>
      <c r="C1808" s="5" t="str">
        <f>'CALC | Main Engine'!$E1808</f>
        <v/>
      </c>
      <c r="D1808" s="27" t="str">
        <f>IF(ISBLANK('INPUT | Operations'!$C1813),"",'INPUT | Operations'!$C1812)</f>
        <v/>
      </c>
      <c r="E1808" s="32" t="str">
        <f>IF(ISBLANK('INPUT | Operations'!$C1813),"",'INPUT | Operations'!$C1813)</f>
        <v/>
      </c>
      <c r="F1808" s="123" t="str">
        <f t="shared" si="135"/>
        <v/>
      </c>
      <c r="G1808" s="49" t="str">
        <f t="shared" si="135"/>
        <v/>
      </c>
      <c r="H1808" s="49" t="str">
        <f t="shared" si="135"/>
        <v/>
      </c>
      <c r="I1808" s="49" t="str">
        <f t="shared" si="134"/>
        <v/>
      </c>
      <c r="J1808" s="49" t="str">
        <f t="shared" si="134"/>
        <v/>
      </c>
      <c r="K1808" s="50" t="str">
        <f t="shared" si="134"/>
        <v/>
      </c>
      <c r="L1808" s="49" t="str">
        <f t="shared" si="136"/>
        <v/>
      </c>
      <c r="M1808" s="49" t="str">
        <f t="shared" si="136"/>
        <v/>
      </c>
      <c r="N1808" s="49" t="str">
        <f t="shared" si="136"/>
        <v/>
      </c>
      <c r="O1808" s="49" t="str">
        <f t="shared" si="137"/>
        <v/>
      </c>
      <c r="P1808" s="49" t="str">
        <f t="shared" si="138"/>
        <v/>
      </c>
      <c r="Q1808" s="49" t="str">
        <f t="shared" si="138"/>
        <v/>
      </c>
      <c r="R1808" s="50" t="str">
        <f t="shared" si="138"/>
        <v/>
      </c>
      <c r="S1808" s="10"/>
    </row>
    <row r="1809" spans="1:19" x14ac:dyDescent="0.25">
      <c r="A1809" s="10"/>
      <c r="B1809" s="4" t="str">
        <f>'CALC | Main Engine'!$B1809</f>
        <v/>
      </c>
      <c r="C1809" s="5" t="str">
        <f>'CALC | Main Engine'!$E1809</f>
        <v/>
      </c>
      <c r="D1809" s="27" t="str">
        <f>IF(ISBLANK('INPUT | Operations'!$C1814),"",'INPUT | Operations'!$C1813)</f>
        <v/>
      </c>
      <c r="E1809" s="32" t="str">
        <f>IF(ISBLANK('INPUT | Operations'!$C1814),"",'INPUT | Operations'!$C1814)</f>
        <v/>
      </c>
      <c r="F1809" s="123" t="str">
        <f t="shared" si="135"/>
        <v/>
      </c>
      <c r="G1809" s="49" t="str">
        <f t="shared" si="135"/>
        <v/>
      </c>
      <c r="H1809" s="49" t="str">
        <f t="shared" si="135"/>
        <v/>
      </c>
      <c r="I1809" s="49" t="str">
        <f t="shared" si="134"/>
        <v/>
      </c>
      <c r="J1809" s="49" t="str">
        <f t="shared" si="134"/>
        <v/>
      </c>
      <c r="K1809" s="50" t="str">
        <f t="shared" si="134"/>
        <v/>
      </c>
      <c r="L1809" s="49" t="str">
        <f t="shared" si="136"/>
        <v/>
      </c>
      <c r="M1809" s="49" t="str">
        <f t="shared" si="136"/>
        <v/>
      </c>
      <c r="N1809" s="49" t="str">
        <f t="shared" si="136"/>
        <v/>
      </c>
      <c r="O1809" s="49" t="str">
        <f t="shared" si="137"/>
        <v/>
      </c>
      <c r="P1809" s="49" t="str">
        <f t="shared" si="138"/>
        <v/>
      </c>
      <c r="Q1809" s="49" t="str">
        <f t="shared" si="138"/>
        <v/>
      </c>
      <c r="R1809" s="50" t="str">
        <f t="shared" si="138"/>
        <v/>
      </c>
      <c r="S1809" s="10"/>
    </row>
    <row r="1810" spans="1:19" x14ac:dyDescent="0.25">
      <c r="A1810" s="10"/>
      <c r="B1810" s="4" t="str">
        <f>'CALC | Main Engine'!$B1810</f>
        <v/>
      </c>
      <c r="C1810" s="5" t="str">
        <f>'CALC | Main Engine'!$E1810</f>
        <v/>
      </c>
      <c r="D1810" s="27" t="str">
        <f>IF(ISBLANK('INPUT | Operations'!$C1815),"",'INPUT | Operations'!$C1814)</f>
        <v/>
      </c>
      <c r="E1810" s="32" t="str">
        <f>IF(ISBLANK('INPUT | Operations'!$C1815),"",'INPUT | Operations'!$C1815)</f>
        <v/>
      </c>
      <c r="F1810" s="123" t="str">
        <f t="shared" si="135"/>
        <v/>
      </c>
      <c r="G1810" s="49" t="str">
        <f t="shared" si="135"/>
        <v/>
      </c>
      <c r="H1810" s="49" t="str">
        <f t="shared" si="135"/>
        <v/>
      </c>
      <c r="I1810" s="49" t="str">
        <f t="shared" si="134"/>
        <v/>
      </c>
      <c r="J1810" s="49" t="str">
        <f t="shared" si="134"/>
        <v/>
      </c>
      <c r="K1810" s="50" t="str">
        <f t="shared" si="134"/>
        <v/>
      </c>
      <c r="L1810" s="49" t="str">
        <f t="shared" si="136"/>
        <v/>
      </c>
      <c r="M1810" s="49" t="str">
        <f t="shared" si="136"/>
        <v/>
      </c>
      <c r="N1810" s="49" t="str">
        <f t="shared" si="136"/>
        <v/>
      </c>
      <c r="O1810" s="49" t="str">
        <f t="shared" si="137"/>
        <v/>
      </c>
      <c r="P1810" s="49" t="str">
        <f t="shared" si="138"/>
        <v/>
      </c>
      <c r="Q1810" s="49" t="str">
        <f t="shared" si="138"/>
        <v/>
      </c>
      <c r="R1810" s="50" t="str">
        <f t="shared" si="138"/>
        <v/>
      </c>
      <c r="S1810" s="10"/>
    </row>
    <row r="1811" spans="1:19" x14ac:dyDescent="0.25">
      <c r="A1811" s="10"/>
      <c r="B1811" s="4" t="str">
        <f>'CALC | Main Engine'!$B1811</f>
        <v/>
      </c>
      <c r="C1811" s="5" t="str">
        <f>'CALC | Main Engine'!$E1811</f>
        <v/>
      </c>
      <c r="D1811" s="27" t="str">
        <f>IF(ISBLANK('INPUT | Operations'!$C1816),"",'INPUT | Operations'!$C1815)</f>
        <v/>
      </c>
      <c r="E1811" s="32" t="str">
        <f>IF(ISBLANK('INPUT | Operations'!$C1816),"",'INPUT | Operations'!$C1816)</f>
        <v/>
      </c>
      <c r="F1811" s="123" t="str">
        <f t="shared" si="135"/>
        <v/>
      </c>
      <c r="G1811" s="49" t="str">
        <f t="shared" si="135"/>
        <v/>
      </c>
      <c r="H1811" s="49" t="str">
        <f t="shared" si="135"/>
        <v/>
      </c>
      <c r="I1811" s="49" t="str">
        <f t="shared" si="134"/>
        <v/>
      </c>
      <c r="J1811" s="49" t="str">
        <f t="shared" si="134"/>
        <v/>
      </c>
      <c r="K1811" s="50" t="str">
        <f t="shared" si="134"/>
        <v/>
      </c>
      <c r="L1811" s="49" t="str">
        <f t="shared" si="136"/>
        <v/>
      </c>
      <c r="M1811" s="49" t="str">
        <f t="shared" si="136"/>
        <v/>
      </c>
      <c r="N1811" s="49" t="str">
        <f t="shared" si="136"/>
        <v/>
      </c>
      <c r="O1811" s="49" t="str">
        <f t="shared" si="137"/>
        <v/>
      </c>
      <c r="P1811" s="49" t="str">
        <f t="shared" si="138"/>
        <v/>
      </c>
      <c r="Q1811" s="49" t="str">
        <f t="shared" si="138"/>
        <v/>
      </c>
      <c r="R1811" s="50" t="str">
        <f t="shared" si="138"/>
        <v/>
      </c>
      <c r="S1811" s="10"/>
    </row>
    <row r="1812" spans="1:19" x14ac:dyDescent="0.25">
      <c r="A1812" s="10"/>
      <c r="B1812" s="4" t="str">
        <f>'CALC | Main Engine'!$B1812</f>
        <v/>
      </c>
      <c r="C1812" s="5" t="str">
        <f>'CALC | Main Engine'!$E1812</f>
        <v/>
      </c>
      <c r="D1812" s="27" t="str">
        <f>IF(ISBLANK('INPUT | Operations'!$C1817),"",'INPUT | Operations'!$C1816)</f>
        <v/>
      </c>
      <c r="E1812" s="32" t="str">
        <f>IF(ISBLANK('INPUT | Operations'!$C1817),"",'INPUT | Operations'!$C1817)</f>
        <v/>
      </c>
      <c r="F1812" s="123" t="str">
        <f t="shared" si="135"/>
        <v/>
      </c>
      <c r="G1812" s="49" t="str">
        <f t="shared" si="135"/>
        <v/>
      </c>
      <c r="H1812" s="49" t="str">
        <f t="shared" si="135"/>
        <v/>
      </c>
      <c r="I1812" s="49" t="str">
        <f t="shared" si="134"/>
        <v/>
      </c>
      <c r="J1812" s="49" t="str">
        <f t="shared" si="134"/>
        <v/>
      </c>
      <c r="K1812" s="50" t="str">
        <f t="shared" si="134"/>
        <v/>
      </c>
      <c r="L1812" s="49" t="str">
        <f t="shared" si="136"/>
        <v/>
      </c>
      <c r="M1812" s="49" t="str">
        <f t="shared" si="136"/>
        <v/>
      </c>
      <c r="N1812" s="49" t="str">
        <f t="shared" si="136"/>
        <v/>
      </c>
      <c r="O1812" s="49" t="str">
        <f t="shared" si="137"/>
        <v/>
      </c>
      <c r="P1812" s="49" t="str">
        <f t="shared" si="138"/>
        <v/>
      </c>
      <c r="Q1812" s="49" t="str">
        <f t="shared" si="138"/>
        <v/>
      </c>
      <c r="R1812" s="50" t="str">
        <f t="shared" si="138"/>
        <v/>
      </c>
      <c r="S1812" s="10"/>
    </row>
    <row r="1813" spans="1:19" x14ac:dyDescent="0.25">
      <c r="A1813" s="10"/>
      <c r="B1813" s="4" t="str">
        <f>'CALC | Main Engine'!$B1813</f>
        <v/>
      </c>
      <c r="C1813" s="5" t="str">
        <f>'CALC | Main Engine'!$E1813</f>
        <v/>
      </c>
      <c r="D1813" s="27" t="str">
        <f>IF(ISBLANK('INPUT | Operations'!$C1818),"",'INPUT | Operations'!$C1817)</f>
        <v/>
      </c>
      <c r="E1813" s="32" t="str">
        <f>IF(ISBLANK('INPUT | Operations'!$C1818),"",'INPUT | Operations'!$C1818)</f>
        <v/>
      </c>
      <c r="F1813" s="123" t="str">
        <f t="shared" si="135"/>
        <v/>
      </c>
      <c r="G1813" s="49" t="str">
        <f t="shared" si="135"/>
        <v/>
      </c>
      <c r="H1813" s="49" t="str">
        <f t="shared" si="135"/>
        <v/>
      </c>
      <c r="I1813" s="49" t="str">
        <f t="shared" si="134"/>
        <v/>
      </c>
      <c r="J1813" s="49" t="str">
        <f t="shared" si="134"/>
        <v/>
      </c>
      <c r="K1813" s="50" t="str">
        <f t="shared" si="134"/>
        <v/>
      </c>
      <c r="L1813" s="49" t="str">
        <f t="shared" si="136"/>
        <v/>
      </c>
      <c r="M1813" s="49" t="str">
        <f t="shared" si="136"/>
        <v/>
      </c>
      <c r="N1813" s="49" t="str">
        <f t="shared" si="136"/>
        <v/>
      </c>
      <c r="O1813" s="49" t="str">
        <f t="shared" si="137"/>
        <v/>
      </c>
      <c r="P1813" s="49" t="str">
        <f t="shared" si="138"/>
        <v/>
      </c>
      <c r="Q1813" s="49" t="str">
        <f t="shared" si="138"/>
        <v/>
      </c>
      <c r="R1813" s="50" t="str">
        <f t="shared" si="138"/>
        <v/>
      </c>
      <c r="S1813" s="10"/>
    </row>
    <row r="1814" spans="1:19" x14ac:dyDescent="0.25">
      <c r="A1814" s="10"/>
      <c r="B1814" s="4" t="str">
        <f>'CALC | Main Engine'!$B1814</f>
        <v/>
      </c>
      <c r="C1814" s="5" t="str">
        <f>'CALC | Main Engine'!$E1814</f>
        <v/>
      </c>
      <c r="D1814" s="27" t="str">
        <f>IF(ISBLANK('INPUT | Operations'!$C1819),"",'INPUT | Operations'!$C1818)</f>
        <v/>
      </c>
      <c r="E1814" s="32" t="str">
        <f>IF(ISBLANK('INPUT | Operations'!$C1819),"",'INPUT | Operations'!$C1819)</f>
        <v/>
      </c>
      <c r="F1814" s="123" t="str">
        <f t="shared" si="135"/>
        <v/>
      </c>
      <c r="G1814" s="49" t="str">
        <f t="shared" si="135"/>
        <v/>
      </c>
      <c r="H1814" s="49" t="str">
        <f t="shared" si="135"/>
        <v/>
      </c>
      <c r="I1814" s="49" t="str">
        <f t="shared" si="134"/>
        <v/>
      </c>
      <c r="J1814" s="49" t="str">
        <f t="shared" si="134"/>
        <v/>
      </c>
      <c r="K1814" s="50" t="str">
        <f t="shared" si="134"/>
        <v/>
      </c>
      <c r="L1814" s="49" t="str">
        <f t="shared" si="136"/>
        <v/>
      </c>
      <c r="M1814" s="49" t="str">
        <f t="shared" si="136"/>
        <v/>
      </c>
      <c r="N1814" s="49" t="str">
        <f t="shared" si="136"/>
        <v/>
      </c>
      <c r="O1814" s="49" t="str">
        <f t="shared" si="137"/>
        <v/>
      </c>
      <c r="P1814" s="49" t="str">
        <f t="shared" si="138"/>
        <v/>
      </c>
      <c r="Q1814" s="49" t="str">
        <f t="shared" si="138"/>
        <v/>
      </c>
      <c r="R1814" s="50" t="str">
        <f t="shared" si="138"/>
        <v/>
      </c>
      <c r="S1814" s="10"/>
    </row>
    <row r="1815" spans="1:19" x14ac:dyDescent="0.25">
      <c r="A1815" s="10"/>
      <c r="B1815" s="4" t="str">
        <f>'CALC | Main Engine'!$B1815</f>
        <v/>
      </c>
      <c r="C1815" s="5" t="str">
        <f>'CALC | Main Engine'!$E1815</f>
        <v/>
      </c>
      <c r="D1815" s="27" t="str">
        <f>IF(ISBLANK('INPUT | Operations'!$C1820),"",'INPUT | Operations'!$C1819)</f>
        <v/>
      </c>
      <c r="E1815" s="32" t="str">
        <f>IF(ISBLANK('INPUT | Operations'!$C1820),"",'INPUT | Operations'!$C1820)</f>
        <v/>
      </c>
      <c r="F1815" s="123" t="str">
        <f t="shared" si="135"/>
        <v/>
      </c>
      <c r="G1815" s="49" t="str">
        <f t="shared" si="135"/>
        <v/>
      </c>
      <c r="H1815" s="49" t="str">
        <f t="shared" si="135"/>
        <v/>
      </c>
      <c r="I1815" s="49" t="str">
        <f t="shared" si="134"/>
        <v/>
      </c>
      <c r="J1815" s="49" t="str">
        <f t="shared" si="134"/>
        <v/>
      </c>
      <c r="K1815" s="50" t="str">
        <f t="shared" si="134"/>
        <v/>
      </c>
      <c r="L1815" s="49" t="str">
        <f t="shared" si="136"/>
        <v/>
      </c>
      <c r="M1815" s="49" t="str">
        <f t="shared" si="136"/>
        <v/>
      </c>
      <c r="N1815" s="49" t="str">
        <f t="shared" si="136"/>
        <v/>
      </c>
      <c r="O1815" s="49" t="str">
        <f t="shared" si="137"/>
        <v/>
      </c>
      <c r="P1815" s="49" t="str">
        <f t="shared" si="138"/>
        <v/>
      </c>
      <c r="Q1815" s="49" t="str">
        <f t="shared" si="138"/>
        <v/>
      </c>
      <c r="R1815" s="50" t="str">
        <f t="shared" si="138"/>
        <v/>
      </c>
      <c r="S1815" s="10"/>
    </row>
    <row r="1816" spans="1:19" x14ac:dyDescent="0.25">
      <c r="A1816" s="10"/>
      <c r="B1816" s="4" t="str">
        <f>'CALC | Main Engine'!$B1816</f>
        <v/>
      </c>
      <c r="C1816" s="5" t="str">
        <f>'CALC | Main Engine'!$E1816</f>
        <v/>
      </c>
      <c r="D1816" s="27" t="str">
        <f>IF(ISBLANK('INPUT | Operations'!$C1821),"",'INPUT | Operations'!$C1820)</f>
        <v/>
      </c>
      <c r="E1816" s="32" t="str">
        <f>IF(ISBLANK('INPUT | Operations'!$C1821),"",'INPUT | Operations'!$C1821)</f>
        <v/>
      </c>
      <c r="F1816" s="123" t="str">
        <f t="shared" si="135"/>
        <v/>
      </c>
      <c r="G1816" s="49" t="str">
        <f t="shared" si="135"/>
        <v/>
      </c>
      <c r="H1816" s="49" t="str">
        <f t="shared" si="135"/>
        <v/>
      </c>
      <c r="I1816" s="49" t="str">
        <f t="shared" si="134"/>
        <v/>
      </c>
      <c r="J1816" s="49" t="str">
        <f t="shared" si="134"/>
        <v/>
      </c>
      <c r="K1816" s="50" t="str">
        <f t="shared" si="134"/>
        <v/>
      </c>
      <c r="L1816" s="49" t="str">
        <f t="shared" si="136"/>
        <v/>
      </c>
      <c r="M1816" s="49" t="str">
        <f t="shared" si="136"/>
        <v/>
      </c>
      <c r="N1816" s="49" t="str">
        <f t="shared" si="136"/>
        <v/>
      </c>
      <c r="O1816" s="49" t="str">
        <f t="shared" si="137"/>
        <v/>
      </c>
      <c r="P1816" s="49" t="str">
        <f t="shared" si="138"/>
        <v/>
      </c>
      <c r="Q1816" s="49" t="str">
        <f t="shared" si="138"/>
        <v/>
      </c>
      <c r="R1816" s="50" t="str">
        <f t="shared" si="138"/>
        <v/>
      </c>
      <c r="S1816" s="10"/>
    </row>
    <row r="1817" spans="1:19" x14ac:dyDescent="0.25">
      <c r="A1817" s="10"/>
      <c r="B1817" s="4" t="str">
        <f>'CALC | Main Engine'!$B1817</f>
        <v/>
      </c>
      <c r="C1817" s="5" t="str">
        <f>'CALC | Main Engine'!$E1817</f>
        <v/>
      </c>
      <c r="D1817" s="27" t="str">
        <f>IF(ISBLANK('INPUT | Operations'!$C1822),"",'INPUT | Operations'!$C1821)</f>
        <v/>
      </c>
      <c r="E1817" s="32" t="str">
        <f>IF(ISBLANK('INPUT | Operations'!$C1822),"",'INPUT | Operations'!$C1822)</f>
        <v/>
      </c>
      <c r="F1817" s="123" t="str">
        <f t="shared" si="135"/>
        <v/>
      </c>
      <c r="G1817" s="49" t="str">
        <f t="shared" si="135"/>
        <v/>
      </c>
      <c r="H1817" s="49" t="str">
        <f t="shared" si="135"/>
        <v/>
      </c>
      <c r="I1817" s="49" t="str">
        <f t="shared" si="134"/>
        <v/>
      </c>
      <c r="J1817" s="49" t="str">
        <f t="shared" si="134"/>
        <v/>
      </c>
      <c r="K1817" s="50" t="str">
        <f t="shared" si="134"/>
        <v/>
      </c>
      <c r="L1817" s="49" t="str">
        <f t="shared" si="136"/>
        <v/>
      </c>
      <c r="M1817" s="49" t="str">
        <f t="shared" si="136"/>
        <v/>
      </c>
      <c r="N1817" s="49" t="str">
        <f t="shared" si="136"/>
        <v/>
      </c>
      <c r="O1817" s="49" t="str">
        <f t="shared" si="137"/>
        <v/>
      </c>
      <c r="P1817" s="49" t="str">
        <f t="shared" si="138"/>
        <v/>
      </c>
      <c r="Q1817" s="49" t="str">
        <f t="shared" si="138"/>
        <v/>
      </c>
      <c r="R1817" s="50" t="str">
        <f t="shared" si="138"/>
        <v/>
      </c>
      <c r="S1817" s="10"/>
    </row>
    <row r="1818" spans="1:19" x14ac:dyDescent="0.25">
      <c r="A1818" s="10"/>
      <c r="B1818" s="4" t="str">
        <f>'CALC | Main Engine'!$B1818</f>
        <v/>
      </c>
      <c r="C1818" s="5" t="str">
        <f>'CALC | Main Engine'!$E1818</f>
        <v/>
      </c>
      <c r="D1818" s="27" t="str">
        <f>IF(ISBLANK('INPUT | Operations'!$C1823),"",'INPUT | Operations'!$C1822)</f>
        <v/>
      </c>
      <c r="E1818" s="32" t="str">
        <f>IF(ISBLANK('INPUT | Operations'!$C1823),"",'INPUT | Operations'!$C1823)</f>
        <v/>
      </c>
      <c r="F1818" s="123" t="str">
        <f t="shared" si="135"/>
        <v/>
      </c>
      <c r="G1818" s="49" t="str">
        <f t="shared" si="135"/>
        <v/>
      </c>
      <c r="H1818" s="49" t="str">
        <f t="shared" si="135"/>
        <v/>
      </c>
      <c r="I1818" s="49" t="str">
        <f t="shared" si="134"/>
        <v/>
      </c>
      <c r="J1818" s="49" t="str">
        <f t="shared" si="134"/>
        <v/>
      </c>
      <c r="K1818" s="50" t="str">
        <f t="shared" si="134"/>
        <v/>
      </c>
      <c r="L1818" s="49" t="str">
        <f t="shared" si="136"/>
        <v/>
      </c>
      <c r="M1818" s="49" t="str">
        <f t="shared" si="136"/>
        <v/>
      </c>
      <c r="N1818" s="49" t="str">
        <f t="shared" si="136"/>
        <v/>
      </c>
      <c r="O1818" s="49" t="str">
        <f t="shared" si="137"/>
        <v/>
      </c>
      <c r="P1818" s="49" t="str">
        <f t="shared" si="138"/>
        <v/>
      </c>
      <c r="Q1818" s="49" t="str">
        <f t="shared" si="138"/>
        <v/>
      </c>
      <c r="R1818" s="50" t="str">
        <f t="shared" si="138"/>
        <v/>
      </c>
      <c r="S1818" s="10"/>
    </row>
    <row r="1819" spans="1:19" x14ac:dyDescent="0.25">
      <c r="A1819" s="10"/>
      <c r="B1819" s="4" t="str">
        <f>'CALC | Main Engine'!$B1819</f>
        <v/>
      </c>
      <c r="C1819" s="5" t="str">
        <f>'CALC | Main Engine'!$E1819</f>
        <v/>
      </c>
      <c r="D1819" s="27" t="str">
        <f>IF(ISBLANK('INPUT | Operations'!$C1824),"",'INPUT | Operations'!$C1823)</f>
        <v/>
      </c>
      <c r="E1819" s="32" t="str">
        <f>IF(ISBLANK('INPUT | Operations'!$C1824),"",'INPUT | Operations'!$C1824)</f>
        <v/>
      </c>
      <c r="F1819" s="123" t="str">
        <f t="shared" si="135"/>
        <v/>
      </c>
      <c r="G1819" s="49" t="str">
        <f t="shared" si="135"/>
        <v/>
      </c>
      <c r="H1819" s="49" t="str">
        <f t="shared" si="135"/>
        <v/>
      </c>
      <c r="I1819" s="49" t="str">
        <f t="shared" si="134"/>
        <v/>
      </c>
      <c r="J1819" s="49" t="str">
        <f t="shared" si="134"/>
        <v/>
      </c>
      <c r="K1819" s="50" t="str">
        <f t="shared" si="134"/>
        <v/>
      </c>
      <c r="L1819" s="49" t="str">
        <f t="shared" si="136"/>
        <v/>
      </c>
      <c r="M1819" s="49" t="str">
        <f t="shared" si="136"/>
        <v/>
      </c>
      <c r="N1819" s="49" t="str">
        <f t="shared" si="136"/>
        <v/>
      </c>
      <c r="O1819" s="49" t="str">
        <f t="shared" si="137"/>
        <v/>
      </c>
      <c r="P1819" s="49" t="str">
        <f t="shared" si="138"/>
        <v/>
      </c>
      <c r="Q1819" s="49" t="str">
        <f t="shared" si="138"/>
        <v/>
      </c>
      <c r="R1819" s="50" t="str">
        <f t="shared" si="138"/>
        <v/>
      </c>
      <c r="S1819" s="10"/>
    </row>
    <row r="1820" spans="1:19" x14ac:dyDescent="0.25">
      <c r="A1820" s="10"/>
      <c r="B1820" s="4" t="str">
        <f>'CALC | Main Engine'!$B1820</f>
        <v/>
      </c>
      <c r="C1820" s="5" t="str">
        <f>'CALC | Main Engine'!$E1820</f>
        <v/>
      </c>
      <c r="D1820" s="27" t="str">
        <f>IF(ISBLANK('INPUT | Operations'!$C1825),"",'INPUT | Operations'!$C1824)</f>
        <v/>
      </c>
      <c r="E1820" s="32" t="str">
        <f>IF(ISBLANK('INPUT | Operations'!$C1825),"",'INPUT | Operations'!$C1825)</f>
        <v/>
      </c>
      <c r="F1820" s="123" t="str">
        <f t="shared" si="135"/>
        <v/>
      </c>
      <c r="G1820" s="49" t="str">
        <f t="shared" si="135"/>
        <v/>
      </c>
      <c r="H1820" s="49" t="str">
        <f t="shared" si="135"/>
        <v/>
      </c>
      <c r="I1820" s="49" t="str">
        <f t="shared" si="134"/>
        <v/>
      </c>
      <c r="J1820" s="49" t="str">
        <f t="shared" si="134"/>
        <v/>
      </c>
      <c r="K1820" s="50" t="str">
        <f t="shared" si="134"/>
        <v/>
      </c>
      <c r="L1820" s="49" t="str">
        <f t="shared" si="136"/>
        <v/>
      </c>
      <c r="M1820" s="49" t="str">
        <f t="shared" si="136"/>
        <v/>
      </c>
      <c r="N1820" s="49" t="str">
        <f t="shared" si="136"/>
        <v/>
      </c>
      <c r="O1820" s="49" t="str">
        <f t="shared" si="137"/>
        <v/>
      </c>
      <c r="P1820" s="49" t="str">
        <f t="shared" si="138"/>
        <v/>
      </c>
      <c r="Q1820" s="49" t="str">
        <f t="shared" si="138"/>
        <v/>
      </c>
      <c r="R1820" s="50" t="str">
        <f t="shared" si="138"/>
        <v/>
      </c>
      <c r="S1820" s="10"/>
    </row>
    <row r="1821" spans="1:19" x14ac:dyDescent="0.25">
      <c r="A1821" s="10"/>
      <c r="B1821" s="4" t="str">
        <f>'CALC | Main Engine'!$B1821</f>
        <v/>
      </c>
      <c r="C1821" s="5" t="str">
        <f>'CALC | Main Engine'!$E1821</f>
        <v/>
      </c>
      <c r="D1821" s="27" t="str">
        <f>IF(ISBLANK('INPUT | Operations'!$C1826),"",'INPUT | Operations'!$C1825)</f>
        <v/>
      </c>
      <c r="E1821" s="32" t="str">
        <f>IF(ISBLANK('INPUT | Operations'!$C1826),"",'INPUT | Operations'!$C1826)</f>
        <v/>
      </c>
      <c r="F1821" s="123" t="str">
        <f t="shared" si="135"/>
        <v/>
      </c>
      <c r="G1821" s="49" t="str">
        <f t="shared" si="135"/>
        <v/>
      </c>
      <c r="H1821" s="49" t="str">
        <f t="shared" si="135"/>
        <v/>
      </c>
      <c r="I1821" s="49" t="str">
        <f t="shared" si="134"/>
        <v/>
      </c>
      <c r="J1821" s="49" t="str">
        <f t="shared" si="134"/>
        <v/>
      </c>
      <c r="K1821" s="50" t="str">
        <f t="shared" si="134"/>
        <v/>
      </c>
      <c r="L1821" s="49" t="str">
        <f t="shared" si="136"/>
        <v/>
      </c>
      <c r="M1821" s="49" t="str">
        <f t="shared" si="136"/>
        <v/>
      </c>
      <c r="N1821" s="49" t="str">
        <f t="shared" si="136"/>
        <v/>
      </c>
      <c r="O1821" s="49" t="str">
        <f t="shared" si="137"/>
        <v/>
      </c>
      <c r="P1821" s="49" t="str">
        <f t="shared" si="138"/>
        <v/>
      </c>
      <c r="Q1821" s="49" t="str">
        <f t="shared" si="138"/>
        <v/>
      </c>
      <c r="R1821" s="50" t="str">
        <f t="shared" si="138"/>
        <v/>
      </c>
      <c r="S1821" s="10"/>
    </row>
    <row r="1822" spans="1:19" x14ac:dyDescent="0.25">
      <c r="A1822" s="10"/>
      <c r="B1822" s="4" t="str">
        <f>'CALC | Main Engine'!$B1822</f>
        <v/>
      </c>
      <c r="C1822" s="5" t="str">
        <f>'CALC | Main Engine'!$E1822</f>
        <v/>
      </c>
      <c r="D1822" s="27" t="str">
        <f>IF(ISBLANK('INPUT | Operations'!$C1827),"",'INPUT | Operations'!$C1826)</f>
        <v/>
      </c>
      <c r="E1822" s="32" t="str">
        <f>IF(ISBLANK('INPUT | Operations'!$C1827),"",'INPUT | Operations'!$C1827)</f>
        <v/>
      </c>
      <c r="F1822" s="123" t="str">
        <f t="shared" si="135"/>
        <v/>
      </c>
      <c r="G1822" s="49" t="str">
        <f t="shared" si="135"/>
        <v/>
      </c>
      <c r="H1822" s="49" t="str">
        <f t="shared" si="135"/>
        <v/>
      </c>
      <c r="I1822" s="49" t="str">
        <f t="shared" si="134"/>
        <v/>
      </c>
      <c r="J1822" s="49" t="str">
        <f t="shared" si="134"/>
        <v/>
      </c>
      <c r="K1822" s="50" t="str">
        <f t="shared" si="134"/>
        <v/>
      </c>
      <c r="L1822" s="49" t="str">
        <f t="shared" si="136"/>
        <v/>
      </c>
      <c r="M1822" s="49" t="str">
        <f t="shared" si="136"/>
        <v/>
      </c>
      <c r="N1822" s="49" t="str">
        <f t="shared" si="136"/>
        <v/>
      </c>
      <c r="O1822" s="49" t="str">
        <f t="shared" si="137"/>
        <v/>
      </c>
      <c r="P1822" s="49" t="str">
        <f t="shared" si="138"/>
        <v/>
      </c>
      <c r="Q1822" s="49" t="str">
        <f t="shared" si="138"/>
        <v/>
      </c>
      <c r="R1822" s="50" t="str">
        <f t="shared" si="138"/>
        <v/>
      </c>
      <c r="S1822" s="10"/>
    </row>
    <row r="1823" spans="1:19" x14ac:dyDescent="0.25">
      <c r="A1823" s="10"/>
      <c r="B1823" s="4" t="str">
        <f>'CALC | Main Engine'!$B1823</f>
        <v/>
      </c>
      <c r="C1823" s="5" t="str">
        <f>'CALC | Main Engine'!$E1823</f>
        <v/>
      </c>
      <c r="D1823" s="27" t="str">
        <f>IF(ISBLANK('INPUT | Operations'!$C1828),"",'INPUT | Operations'!$C1827)</f>
        <v/>
      </c>
      <c r="E1823" s="32" t="str">
        <f>IF(ISBLANK('INPUT | Operations'!$C1828),"",'INPUT | Operations'!$C1828)</f>
        <v/>
      </c>
      <c r="F1823" s="123" t="str">
        <f t="shared" si="135"/>
        <v/>
      </c>
      <c r="G1823" s="49" t="str">
        <f t="shared" si="135"/>
        <v/>
      </c>
      <c r="H1823" s="49" t="str">
        <f t="shared" si="135"/>
        <v/>
      </c>
      <c r="I1823" s="49" t="str">
        <f t="shared" si="134"/>
        <v/>
      </c>
      <c r="J1823" s="49" t="str">
        <f t="shared" si="134"/>
        <v/>
      </c>
      <c r="K1823" s="50" t="str">
        <f t="shared" si="134"/>
        <v/>
      </c>
      <c r="L1823" s="49" t="str">
        <f t="shared" si="136"/>
        <v/>
      </c>
      <c r="M1823" s="49" t="str">
        <f t="shared" si="136"/>
        <v/>
      </c>
      <c r="N1823" s="49" t="str">
        <f t="shared" si="136"/>
        <v/>
      </c>
      <c r="O1823" s="49" t="str">
        <f t="shared" si="137"/>
        <v/>
      </c>
      <c r="P1823" s="49" t="str">
        <f t="shared" si="138"/>
        <v/>
      </c>
      <c r="Q1823" s="49" t="str">
        <f t="shared" si="138"/>
        <v/>
      </c>
      <c r="R1823" s="50" t="str">
        <f t="shared" si="138"/>
        <v/>
      </c>
      <c r="S1823" s="10"/>
    </row>
    <row r="1824" spans="1:19" x14ac:dyDescent="0.25">
      <c r="A1824" s="10"/>
      <c r="B1824" s="4" t="str">
        <f>'CALC | Main Engine'!$B1824</f>
        <v/>
      </c>
      <c r="C1824" s="5" t="str">
        <f>'CALC | Main Engine'!$E1824</f>
        <v/>
      </c>
      <c r="D1824" s="27" t="str">
        <f>IF(ISBLANK('INPUT | Operations'!$C1829),"",'INPUT | Operations'!$C1828)</f>
        <v/>
      </c>
      <c r="E1824" s="32" t="str">
        <f>IF(ISBLANK('INPUT | Operations'!$C1829),"",'INPUT | Operations'!$C1829)</f>
        <v/>
      </c>
      <c r="F1824" s="123" t="str">
        <f t="shared" si="135"/>
        <v/>
      </c>
      <c r="G1824" s="49" t="str">
        <f t="shared" si="135"/>
        <v/>
      </c>
      <c r="H1824" s="49" t="str">
        <f t="shared" si="135"/>
        <v/>
      </c>
      <c r="I1824" s="49" t="str">
        <f t="shared" si="134"/>
        <v/>
      </c>
      <c r="J1824" s="49" t="str">
        <f t="shared" si="134"/>
        <v/>
      </c>
      <c r="K1824" s="50" t="str">
        <f t="shared" si="134"/>
        <v/>
      </c>
      <c r="L1824" s="49" t="str">
        <f t="shared" si="136"/>
        <v/>
      </c>
      <c r="M1824" s="49" t="str">
        <f t="shared" si="136"/>
        <v/>
      </c>
      <c r="N1824" s="49" t="str">
        <f t="shared" si="136"/>
        <v/>
      </c>
      <c r="O1824" s="49" t="str">
        <f t="shared" si="137"/>
        <v/>
      </c>
      <c r="P1824" s="49" t="str">
        <f t="shared" si="138"/>
        <v/>
      </c>
      <c r="Q1824" s="49" t="str">
        <f t="shared" si="138"/>
        <v/>
      </c>
      <c r="R1824" s="50" t="str">
        <f t="shared" si="138"/>
        <v/>
      </c>
      <c r="S1824" s="10"/>
    </row>
    <row r="1825" spans="1:19" x14ac:dyDescent="0.25">
      <c r="A1825" s="10"/>
      <c r="B1825" s="4" t="str">
        <f>'CALC | Main Engine'!$B1825</f>
        <v/>
      </c>
      <c r="C1825" s="5" t="str">
        <f>'CALC | Main Engine'!$E1825</f>
        <v/>
      </c>
      <c r="D1825" s="27" t="str">
        <f>IF(ISBLANK('INPUT | Operations'!$C1830),"",'INPUT | Operations'!$C1829)</f>
        <v/>
      </c>
      <c r="E1825" s="32" t="str">
        <f>IF(ISBLANK('INPUT | Operations'!$C1830),"",'INPUT | Operations'!$C1830)</f>
        <v/>
      </c>
      <c r="F1825" s="123" t="str">
        <f t="shared" si="135"/>
        <v/>
      </c>
      <c r="G1825" s="49" t="str">
        <f t="shared" si="135"/>
        <v/>
      </c>
      <c r="H1825" s="49" t="str">
        <f t="shared" si="135"/>
        <v/>
      </c>
      <c r="I1825" s="49" t="str">
        <f t="shared" si="134"/>
        <v/>
      </c>
      <c r="J1825" s="49" t="str">
        <f t="shared" si="134"/>
        <v/>
      </c>
      <c r="K1825" s="50" t="str">
        <f t="shared" si="134"/>
        <v/>
      </c>
      <c r="L1825" s="49" t="str">
        <f t="shared" si="136"/>
        <v/>
      </c>
      <c r="M1825" s="49" t="str">
        <f t="shared" si="136"/>
        <v/>
      </c>
      <c r="N1825" s="49" t="str">
        <f t="shared" si="136"/>
        <v/>
      </c>
      <c r="O1825" s="49" t="str">
        <f t="shared" si="137"/>
        <v/>
      </c>
      <c r="P1825" s="49" t="str">
        <f t="shared" si="138"/>
        <v/>
      </c>
      <c r="Q1825" s="49" t="str">
        <f t="shared" si="138"/>
        <v/>
      </c>
      <c r="R1825" s="50" t="str">
        <f t="shared" si="138"/>
        <v/>
      </c>
      <c r="S1825" s="10"/>
    </row>
    <row r="1826" spans="1:19" x14ac:dyDescent="0.25">
      <c r="A1826" s="10"/>
      <c r="B1826" s="4" t="str">
        <f>'CALC | Main Engine'!$B1826</f>
        <v/>
      </c>
      <c r="C1826" s="5" t="str">
        <f>'CALC | Main Engine'!$E1826</f>
        <v/>
      </c>
      <c r="D1826" s="27" t="str">
        <f>IF(ISBLANK('INPUT | Operations'!$C1831),"",'INPUT | Operations'!$C1830)</f>
        <v/>
      </c>
      <c r="E1826" s="32" t="str">
        <f>IF(ISBLANK('INPUT | Operations'!$C1831),"",'INPUT | Operations'!$C1831)</f>
        <v/>
      </c>
      <c r="F1826" s="123" t="str">
        <f t="shared" si="135"/>
        <v/>
      </c>
      <c r="G1826" s="49" t="str">
        <f t="shared" si="135"/>
        <v/>
      </c>
      <c r="H1826" s="49" t="str">
        <f t="shared" si="135"/>
        <v/>
      </c>
      <c r="I1826" s="49" t="str">
        <f t="shared" si="134"/>
        <v/>
      </c>
      <c r="J1826" s="49" t="str">
        <f t="shared" si="134"/>
        <v/>
      </c>
      <c r="K1826" s="50" t="str">
        <f t="shared" si="134"/>
        <v/>
      </c>
      <c r="L1826" s="49" t="str">
        <f t="shared" si="136"/>
        <v/>
      </c>
      <c r="M1826" s="49" t="str">
        <f t="shared" si="136"/>
        <v/>
      </c>
      <c r="N1826" s="49" t="str">
        <f t="shared" si="136"/>
        <v/>
      </c>
      <c r="O1826" s="49" t="str">
        <f t="shared" si="137"/>
        <v/>
      </c>
      <c r="P1826" s="49" t="str">
        <f t="shared" si="138"/>
        <v/>
      </c>
      <c r="Q1826" s="49" t="str">
        <f t="shared" si="138"/>
        <v/>
      </c>
      <c r="R1826" s="50" t="str">
        <f t="shared" si="138"/>
        <v/>
      </c>
      <c r="S1826" s="10"/>
    </row>
    <row r="1827" spans="1:19" x14ac:dyDescent="0.25">
      <c r="A1827" s="10"/>
      <c r="B1827" s="4" t="str">
        <f>'CALC | Main Engine'!$B1827</f>
        <v/>
      </c>
      <c r="C1827" s="5" t="str">
        <f>'CALC | Main Engine'!$E1827</f>
        <v/>
      </c>
      <c r="D1827" s="27" t="str">
        <f>IF(ISBLANK('INPUT | Operations'!$C1832),"",'INPUT | Operations'!$C1831)</f>
        <v/>
      </c>
      <c r="E1827" s="32" t="str">
        <f>IF(ISBLANK('INPUT | Operations'!$C1832),"",'INPUT | Operations'!$C1832)</f>
        <v/>
      </c>
      <c r="F1827" s="123" t="str">
        <f t="shared" si="135"/>
        <v/>
      </c>
      <c r="G1827" s="49" t="str">
        <f t="shared" si="135"/>
        <v/>
      </c>
      <c r="H1827" s="49" t="str">
        <f t="shared" si="135"/>
        <v/>
      </c>
      <c r="I1827" s="49" t="str">
        <f t="shared" si="135"/>
        <v/>
      </c>
      <c r="J1827" s="49" t="str">
        <f t="shared" si="135"/>
        <v/>
      </c>
      <c r="K1827" s="50" t="str">
        <f t="shared" si="135"/>
        <v/>
      </c>
      <c r="L1827" s="49" t="str">
        <f t="shared" si="136"/>
        <v/>
      </c>
      <c r="M1827" s="49" t="str">
        <f t="shared" si="136"/>
        <v/>
      </c>
      <c r="N1827" s="49" t="str">
        <f t="shared" si="136"/>
        <v/>
      </c>
      <c r="O1827" s="49" t="str">
        <f t="shared" si="137"/>
        <v/>
      </c>
      <c r="P1827" s="49" t="str">
        <f t="shared" si="138"/>
        <v/>
      </c>
      <c r="Q1827" s="49" t="str">
        <f t="shared" si="138"/>
        <v/>
      </c>
      <c r="R1827" s="50" t="str">
        <f t="shared" si="138"/>
        <v/>
      </c>
      <c r="S1827" s="10"/>
    </row>
    <row r="1828" spans="1:19" x14ac:dyDescent="0.25">
      <c r="A1828" s="10"/>
      <c r="B1828" s="4" t="str">
        <f>'CALC | Main Engine'!$B1828</f>
        <v/>
      </c>
      <c r="C1828" s="5" t="str">
        <f>'CALC | Main Engine'!$E1828</f>
        <v/>
      </c>
      <c r="D1828" s="27" t="str">
        <f>IF(ISBLANK('INPUT | Operations'!$C1833),"",'INPUT | Operations'!$C1832)</f>
        <v/>
      </c>
      <c r="E1828" s="32" t="str">
        <f>IF(ISBLANK('INPUT | Operations'!$C1833),"",'INPUT | Operations'!$C1833)</f>
        <v/>
      </c>
      <c r="F1828" s="123" t="str">
        <f t="shared" ref="F1828:K1870" si="139">IFERROR(IF(AND(MIN($D1828:$E1828)&lt;F$5,MAX($D1828:$E1828)&gt;F$4),MIN(MAX($D1828:$E1828),F$5)-MAX(MIN($D1828:$E1828),F$4),0)/(MAX($D1828:$E1828)-MIN($D1828:$E1828)),"")</f>
        <v/>
      </c>
      <c r="G1828" s="49" t="str">
        <f t="shared" si="139"/>
        <v/>
      </c>
      <c r="H1828" s="49" t="str">
        <f t="shared" si="139"/>
        <v/>
      </c>
      <c r="I1828" s="49" t="str">
        <f t="shared" si="139"/>
        <v/>
      </c>
      <c r="J1828" s="49" t="str">
        <f t="shared" si="139"/>
        <v/>
      </c>
      <c r="K1828" s="50" t="str">
        <f t="shared" si="139"/>
        <v/>
      </c>
      <c r="L1828" s="49" t="str">
        <f t="shared" si="136"/>
        <v/>
      </c>
      <c r="M1828" s="49" t="str">
        <f t="shared" si="136"/>
        <v/>
      </c>
      <c r="N1828" s="49" t="str">
        <f t="shared" si="136"/>
        <v/>
      </c>
      <c r="O1828" s="49" t="str">
        <f t="shared" si="137"/>
        <v/>
      </c>
      <c r="P1828" s="49" t="str">
        <f t="shared" si="138"/>
        <v/>
      </c>
      <c r="Q1828" s="49" t="str">
        <f t="shared" si="138"/>
        <v/>
      </c>
      <c r="R1828" s="50" t="str">
        <f t="shared" si="138"/>
        <v/>
      </c>
      <c r="S1828" s="10"/>
    </row>
    <row r="1829" spans="1:19" x14ac:dyDescent="0.25">
      <c r="A1829" s="10"/>
      <c r="B1829" s="4" t="str">
        <f>'CALC | Main Engine'!$B1829</f>
        <v/>
      </c>
      <c r="C1829" s="5" t="str">
        <f>'CALC | Main Engine'!$E1829</f>
        <v/>
      </c>
      <c r="D1829" s="27" t="str">
        <f>IF(ISBLANK('INPUT | Operations'!$C1834),"",'INPUT | Operations'!$C1833)</f>
        <v/>
      </c>
      <c r="E1829" s="32" t="str">
        <f>IF(ISBLANK('INPUT | Operations'!$C1834),"",'INPUT | Operations'!$C1834)</f>
        <v/>
      </c>
      <c r="F1829" s="123" t="str">
        <f t="shared" si="139"/>
        <v/>
      </c>
      <c r="G1829" s="49" t="str">
        <f t="shared" si="139"/>
        <v/>
      </c>
      <c r="H1829" s="49" t="str">
        <f t="shared" si="139"/>
        <v/>
      </c>
      <c r="I1829" s="49" t="str">
        <f t="shared" si="139"/>
        <v/>
      </c>
      <c r="J1829" s="49" t="str">
        <f t="shared" si="139"/>
        <v/>
      </c>
      <c r="K1829" s="50" t="str">
        <f t="shared" si="139"/>
        <v/>
      </c>
      <c r="L1829" s="49" t="str">
        <f t="shared" si="136"/>
        <v/>
      </c>
      <c r="M1829" s="49" t="str">
        <f t="shared" si="136"/>
        <v/>
      </c>
      <c r="N1829" s="49" t="str">
        <f t="shared" si="136"/>
        <v/>
      </c>
      <c r="O1829" s="49" t="str">
        <f t="shared" si="137"/>
        <v/>
      </c>
      <c r="P1829" s="49" t="str">
        <f t="shared" si="138"/>
        <v/>
      </c>
      <c r="Q1829" s="49" t="str">
        <f t="shared" si="138"/>
        <v/>
      </c>
      <c r="R1829" s="50" t="str">
        <f t="shared" si="138"/>
        <v/>
      </c>
      <c r="S1829" s="10"/>
    </row>
    <row r="1830" spans="1:19" x14ac:dyDescent="0.25">
      <c r="A1830" s="10"/>
      <c r="B1830" s="4" t="str">
        <f>'CALC | Main Engine'!$B1830</f>
        <v/>
      </c>
      <c r="C1830" s="5" t="str">
        <f>'CALC | Main Engine'!$E1830</f>
        <v/>
      </c>
      <c r="D1830" s="27" t="str">
        <f>IF(ISBLANK('INPUT | Operations'!$C1835),"",'INPUT | Operations'!$C1834)</f>
        <v/>
      </c>
      <c r="E1830" s="32" t="str">
        <f>IF(ISBLANK('INPUT | Operations'!$C1835),"",'INPUT | Operations'!$C1835)</f>
        <v/>
      </c>
      <c r="F1830" s="123" t="str">
        <f t="shared" si="139"/>
        <v/>
      </c>
      <c r="G1830" s="49" t="str">
        <f t="shared" si="139"/>
        <v/>
      </c>
      <c r="H1830" s="49" t="str">
        <f t="shared" si="139"/>
        <v/>
      </c>
      <c r="I1830" s="49" t="str">
        <f t="shared" si="139"/>
        <v/>
      </c>
      <c r="J1830" s="49" t="str">
        <f t="shared" si="139"/>
        <v/>
      </c>
      <c r="K1830" s="50" t="str">
        <f t="shared" si="139"/>
        <v/>
      </c>
      <c r="L1830" s="49" t="str">
        <f t="shared" si="136"/>
        <v/>
      </c>
      <c r="M1830" s="49" t="str">
        <f t="shared" si="136"/>
        <v/>
      </c>
      <c r="N1830" s="49" t="str">
        <f t="shared" si="136"/>
        <v/>
      </c>
      <c r="O1830" s="49" t="str">
        <f t="shared" si="137"/>
        <v/>
      </c>
      <c r="P1830" s="49" t="str">
        <f t="shared" si="138"/>
        <v/>
      </c>
      <c r="Q1830" s="49" t="str">
        <f t="shared" si="138"/>
        <v/>
      </c>
      <c r="R1830" s="50" t="str">
        <f t="shared" si="138"/>
        <v/>
      </c>
      <c r="S1830" s="10"/>
    </row>
    <row r="1831" spans="1:19" x14ac:dyDescent="0.25">
      <c r="A1831" s="10"/>
      <c r="B1831" s="4" t="str">
        <f>'CALC | Main Engine'!$B1831</f>
        <v/>
      </c>
      <c r="C1831" s="5" t="str">
        <f>'CALC | Main Engine'!$E1831</f>
        <v/>
      </c>
      <c r="D1831" s="27" t="str">
        <f>IF(ISBLANK('INPUT | Operations'!$C1836),"",'INPUT | Operations'!$C1835)</f>
        <v/>
      </c>
      <c r="E1831" s="32" t="str">
        <f>IF(ISBLANK('INPUT | Operations'!$C1836),"",'INPUT | Operations'!$C1836)</f>
        <v/>
      </c>
      <c r="F1831" s="123" t="str">
        <f t="shared" si="139"/>
        <v/>
      </c>
      <c r="G1831" s="49" t="str">
        <f t="shared" si="139"/>
        <v/>
      </c>
      <c r="H1831" s="49" t="str">
        <f t="shared" si="139"/>
        <v/>
      </c>
      <c r="I1831" s="49" t="str">
        <f t="shared" si="139"/>
        <v/>
      </c>
      <c r="J1831" s="49" t="str">
        <f t="shared" si="139"/>
        <v/>
      </c>
      <c r="K1831" s="50" t="str">
        <f t="shared" si="139"/>
        <v/>
      </c>
      <c r="L1831" s="49" t="str">
        <f t="shared" si="136"/>
        <v/>
      </c>
      <c r="M1831" s="49" t="str">
        <f t="shared" si="136"/>
        <v/>
      </c>
      <c r="N1831" s="49" t="str">
        <f t="shared" si="136"/>
        <v/>
      </c>
      <c r="O1831" s="49" t="str">
        <f t="shared" si="137"/>
        <v/>
      </c>
      <c r="P1831" s="49" t="str">
        <f t="shared" si="138"/>
        <v/>
      </c>
      <c r="Q1831" s="49" t="str">
        <f t="shared" si="138"/>
        <v/>
      </c>
      <c r="R1831" s="50" t="str">
        <f t="shared" si="138"/>
        <v/>
      </c>
      <c r="S1831" s="10"/>
    </row>
    <row r="1832" spans="1:19" x14ac:dyDescent="0.25">
      <c r="A1832" s="10"/>
      <c r="B1832" s="4" t="str">
        <f>'CALC | Main Engine'!$B1832</f>
        <v/>
      </c>
      <c r="C1832" s="5" t="str">
        <f>'CALC | Main Engine'!$E1832</f>
        <v/>
      </c>
      <c r="D1832" s="27" t="str">
        <f>IF(ISBLANK('INPUT | Operations'!$C1837),"",'INPUT | Operations'!$C1836)</f>
        <v/>
      </c>
      <c r="E1832" s="32" t="str">
        <f>IF(ISBLANK('INPUT | Operations'!$C1837),"",'INPUT | Operations'!$C1837)</f>
        <v/>
      </c>
      <c r="F1832" s="123" t="str">
        <f t="shared" si="139"/>
        <v/>
      </c>
      <c r="G1832" s="49" t="str">
        <f t="shared" si="139"/>
        <v/>
      </c>
      <c r="H1832" s="49" t="str">
        <f t="shared" si="139"/>
        <v/>
      </c>
      <c r="I1832" s="49" t="str">
        <f t="shared" si="139"/>
        <v/>
      </c>
      <c r="J1832" s="49" t="str">
        <f t="shared" si="139"/>
        <v/>
      </c>
      <c r="K1832" s="50" t="str">
        <f t="shared" si="139"/>
        <v/>
      </c>
      <c r="L1832" s="49" t="str">
        <f t="shared" si="136"/>
        <v/>
      </c>
      <c r="M1832" s="49" t="str">
        <f t="shared" si="136"/>
        <v/>
      </c>
      <c r="N1832" s="49" t="str">
        <f t="shared" si="136"/>
        <v/>
      </c>
      <c r="O1832" s="49" t="str">
        <f t="shared" si="137"/>
        <v/>
      </c>
      <c r="P1832" s="49" t="str">
        <f t="shared" si="138"/>
        <v/>
      </c>
      <c r="Q1832" s="49" t="str">
        <f t="shared" si="138"/>
        <v/>
      </c>
      <c r="R1832" s="50" t="str">
        <f t="shared" si="138"/>
        <v/>
      </c>
      <c r="S1832" s="10"/>
    </row>
    <row r="1833" spans="1:19" x14ac:dyDescent="0.25">
      <c r="A1833" s="10"/>
      <c r="B1833" s="4" t="str">
        <f>'CALC | Main Engine'!$B1833</f>
        <v/>
      </c>
      <c r="C1833" s="5" t="str">
        <f>'CALC | Main Engine'!$E1833</f>
        <v/>
      </c>
      <c r="D1833" s="27" t="str">
        <f>IF(ISBLANK('INPUT | Operations'!$C1838),"",'INPUT | Operations'!$C1837)</f>
        <v/>
      </c>
      <c r="E1833" s="32" t="str">
        <f>IF(ISBLANK('INPUT | Operations'!$C1838),"",'INPUT | Operations'!$C1838)</f>
        <v/>
      </c>
      <c r="F1833" s="123" t="str">
        <f t="shared" si="139"/>
        <v/>
      </c>
      <c r="G1833" s="49" t="str">
        <f t="shared" si="139"/>
        <v/>
      </c>
      <c r="H1833" s="49" t="str">
        <f t="shared" si="139"/>
        <v/>
      </c>
      <c r="I1833" s="49" t="str">
        <f t="shared" si="139"/>
        <v/>
      </c>
      <c r="J1833" s="49" t="str">
        <f t="shared" si="139"/>
        <v/>
      </c>
      <c r="K1833" s="50" t="str">
        <f t="shared" si="139"/>
        <v/>
      </c>
      <c r="L1833" s="49" t="str">
        <f t="shared" ref="L1833:N1864" si="140">IFERROR(IF(AND($E1833&gt;$D1833,MIN($D1833:$E1833)&lt;L$5,MAX($D1833:$E1833)&gt;L$4),MIN(MAX($D1833:$E1833),L$5)-MAX(MIN($D1833:$E1833),L$4),0)/(MAX($D1833:$E1833)-MIN($D1833:$E1833)),"")</f>
        <v/>
      </c>
      <c r="M1833" s="49" t="str">
        <f t="shared" si="140"/>
        <v/>
      </c>
      <c r="N1833" s="49" t="str">
        <f t="shared" si="140"/>
        <v/>
      </c>
      <c r="O1833" s="49" t="str">
        <f t="shared" si="137"/>
        <v/>
      </c>
      <c r="P1833" s="49" t="str">
        <f t="shared" ref="P1833:R1864" si="141">IFERROR(IF(AND($D1833&gt;$E1833,MIN($D1833:$E1833)&lt;P$5,MAX($D1833:$E1833)&gt;P$4),MIN(MAX($D1833:$E1833),P$5)-MAX(MIN($D1833:$E1833),P$4),0)/(MAX($D1833:$E1833)-MIN($D1833:$E1833)),"")</f>
        <v/>
      </c>
      <c r="Q1833" s="49" t="str">
        <f t="shared" si="141"/>
        <v/>
      </c>
      <c r="R1833" s="50" t="str">
        <f t="shared" si="141"/>
        <v/>
      </c>
      <c r="S1833" s="10"/>
    </row>
    <row r="1834" spans="1:19" x14ac:dyDescent="0.25">
      <c r="A1834" s="10"/>
      <c r="B1834" s="4" t="str">
        <f>'CALC | Main Engine'!$B1834</f>
        <v/>
      </c>
      <c r="C1834" s="5" t="str">
        <f>'CALC | Main Engine'!$E1834</f>
        <v/>
      </c>
      <c r="D1834" s="27" t="str">
        <f>IF(ISBLANK('INPUT | Operations'!$C1839),"",'INPUT | Operations'!$C1838)</f>
        <v/>
      </c>
      <c r="E1834" s="32" t="str">
        <f>IF(ISBLANK('INPUT | Operations'!$C1839),"",'INPUT | Operations'!$C1839)</f>
        <v/>
      </c>
      <c r="F1834" s="123" t="str">
        <f t="shared" si="139"/>
        <v/>
      </c>
      <c r="G1834" s="49" t="str">
        <f t="shared" si="139"/>
        <v/>
      </c>
      <c r="H1834" s="49" t="str">
        <f t="shared" si="139"/>
        <v/>
      </c>
      <c r="I1834" s="49" t="str">
        <f t="shared" si="139"/>
        <v/>
      </c>
      <c r="J1834" s="49" t="str">
        <f t="shared" si="139"/>
        <v/>
      </c>
      <c r="K1834" s="50" t="str">
        <f t="shared" si="139"/>
        <v/>
      </c>
      <c r="L1834" s="49" t="str">
        <f t="shared" si="140"/>
        <v/>
      </c>
      <c r="M1834" s="49" t="str">
        <f t="shared" si="140"/>
        <v/>
      </c>
      <c r="N1834" s="49" t="str">
        <f t="shared" si="140"/>
        <v/>
      </c>
      <c r="O1834" s="49" t="str">
        <f t="shared" si="137"/>
        <v/>
      </c>
      <c r="P1834" s="49" t="str">
        <f t="shared" si="141"/>
        <v/>
      </c>
      <c r="Q1834" s="49" t="str">
        <f t="shared" si="141"/>
        <v/>
      </c>
      <c r="R1834" s="50" t="str">
        <f t="shared" si="141"/>
        <v/>
      </c>
      <c r="S1834" s="10"/>
    </row>
    <row r="1835" spans="1:19" x14ac:dyDescent="0.25">
      <c r="A1835" s="10"/>
      <c r="B1835" s="4" t="str">
        <f>'CALC | Main Engine'!$B1835</f>
        <v/>
      </c>
      <c r="C1835" s="5" t="str">
        <f>'CALC | Main Engine'!$E1835</f>
        <v/>
      </c>
      <c r="D1835" s="27" t="str">
        <f>IF(ISBLANK('INPUT | Operations'!$C1840),"",'INPUT | Operations'!$C1839)</f>
        <v/>
      </c>
      <c r="E1835" s="32" t="str">
        <f>IF(ISBLANK('INPUT | Operations'!$C1840),"",'INPUT | Operations'!$C1840)</f>
        <v/>
      </c>
      <c r="F1835" s="123" t="str">
        <f t="shared" si="139"/>
        <v/>
      </c>
      <c r="G1835" s="49" t="str">
        <f t="shared" si="139"/>
        <v/>
      </c>
      <c r="H1835" s="49" t="str">
        <f t="shared" si="139"/>
        <v/>
      </c>
      <c r="I1835" s="49" t="str">
        <f t="shared" si="139"/>
        <v/>
      </c>
      <c r="J1835" s="49" t="str">
        <f t="shared" si="139"/>
        <v/>
      </c>
      <c r="K1835" s="50" t="str">
        <f t="shared" si="139"/>
        <v/>
      </c>
      <c r="L1835" s="49" t="str">
        <f t="shared" si="140"/>
        <v/>
      </c>
      <c r="M1835" s="49" t="str">
        <f t="shared" si="140"/>
        <v/>
      </c>
      <c r="N1835" s="49" t="str">
        <f t="shared" si="140"/>
        <v/>
      </c>
      <c r="O1835" s="49" t="str">
        <f t="shared" si="137"/>
        <v/>
      </c>
      <c r="P1835" s="49" t="str">
        <f t="shared" si="141"/>
        <v/>
      </c>
      <c r="Q1835" s="49" t="str">
        <f t="shared" si="141"/>
        <v/>
      </c>
      <c r="R1835" s="50" t="str">
        <f t="shared" si="141"/>
        <v/>
      </c>
      <c r="S1835" s="10"/>
    </row>
    <row r="1836" spans="1:19" x14ac:dyDescent="0.25">
      <c r="A1836" s="10"/>
      <c r="B1836" s="4" t="str">
        <f>'CALC | Main Engine'!$B1836</f>
        <v/>
      </c>
      <c r="C1836" s="5" t="str">
        <f>'CALC | Main Engine'!$E1836</f>
        <v/>
      </c>
      <c r="D1836" s="27" t="str">
        <f>IF(ISBLANK('INPUT | Operations'!$C1841),"",'INPUT | Operations'!$C1840)</f>
        <v/>
      </c>
      <c r="E1836" s="32" t="str">
        <f>IF(ISBLANK('INPUT | Operations'!$C1841),"",'INPUT | Operations'!$C1841)</f>
        <v/>
      </c>
      <c r="F1836" s="123" t="str">
        <f t="shared" si="139"/>
        <v/>
      </c>
      <c r="G1836" s="49" t="str">
        <f t="shared" si="139"/>
        <v/>
      </c>
      <c r="H1836" s="49" t="str">
        <f t="shared" si="139"/>
        <v/>
      </c>
      <c r="I1836" s="49" t="str">
        <f t="shared" si="139"/>
        <v/>
      </c>
      <c r="J1836" s="49" t="str">
        <f t="shared" si="139"/>
        <v/>
      </c>
      <c r="K1836" s="50" t="str">
        <f t="shared" si="139"/>
        <v/>
      </c>
      <c r="L1836" s="49" t="str">
        <f t="shared" si="140"/>
        <v/>
      </c>
      <c r="M1836" s="49" t="str">
        <f t="shared" si="140"/>
        <v/>
      </c>
      <c r="N1836" s="49" t="str">
        <f t="shared" si="140"/>
        <v/>
      </c>
      <c r="O1836" s="49" t="str">
        <f t="shared" si="137"/>
        <v/>
      </c>
      <c r="P1836" s="49" t="str">
        <f t="shared" si="141"/>
        <v/>
      </c>
      <c r="Q1836" s="49" t="str">
        <f t="shared" si="141"/>
        <v/>
      </c>
      <c r="R1836" s="50" t="str">
        <f t="shared" si="141"/>
        <v/>
      </c>
      <c r="S1836" s="10"/>
    </row>
    <row r="1837" spans="1:19" x14ac:dyDescent="0.25">
      <c r="A1837" s="10"/>
      <c r="B1837" s="4" t="str">
        <f>'CALC | Main Engine'!$B1837</f>
        <v/>
      </c>
      <c r="C1837" s="5" t="str">
        <f>'CALC | Main Engine'!$E1837</f>
        <v/>
      </c>
      <c r="D1837" s="27" t="str">
        <f>IF(ISBLANK('INPUT | Operations'!$C1842),"",'INPUT | Operations'!$C1841)</f>
        <v/>
      </c>
      <c r="E1837" s="32" t="str">
        <f>IF(ISBLANK('INPUT | Operations'!$C1842),"",'INPUT | Operations'!$C1842)</f>
        <v/>
      </c>
      <c r="F1837" s="123" t="str">
        <f t="shared" si="139"/>
        <v/>
      </c>
      <c r="G1837" s="49" t="str">
        <f t="shared" si="139"/>
        <v/>
      </c>
      <c r="H1837" s="49" t="str">
        <f t="shared" si="139"/>
        <v/>
      </c>
      <c r="I1837" s="49" t="str">
        <f t="shared" si="139"/>
        <v/>
      </c>
      <c r="J1837" s="49" t="str">
        <f t="shared" si="139"/>
        <v/>
      </c>
      <c r="K1837" s="50" t="str">
        <f t="shared" si="139"/>
        <v/>
      </c>
      <c r="L1837" s="49" t="str">
        <f t="shared" si="140"/>
        <v/>
      </c>
      <c r="M1837" s="49" t="str">
        <f t="shared" si="140"/>
        <v/>
      </c>
      <c r="N1837" s="49" t="str">
        <f t="shared" si="140"/>
        <v/>
      </c>
      <c r="O1837" s="49" t="str">
        <f t="shared" si="137"/>
        <v/>
      </c>
      <c r="P1837" s="49" t="str">
        <f t="shared" si="141"/>
        <v/>
      </c>
      <c r="Q1837" s="49" t="str">
        <f t="shared" si="141"/>
        <v/>
      </c>
      <c r="R1837" s="50" t="str">
        <f t="shared" si="141"/>
        <v/>
      </c>
      <c r="S1837" s="10"/>
    </row>
    <row r="1838" spans="1:19" x14ac:dyDescent="0.25">
      <c r="A1838" s="10"/>
      <c r="B1838" s="4" t="str">
        <f>'CALC | Main Engine'!$B1838</f>
        <v/>
      </c>
      <c r="C1838" s="5" t="str">
        <f>'CALC | Main Engine'!$E1838</f>
        <v/>
      </c>
      <c r="D1838" s="27" t="str">
        <f>IF(ISBLANK('INPUT | Operations'!$C1843),"",'INPUT | Operations'!$C1842)</f>
        <v/>
      </c>
      <c r="E1838" s="32" t="str">
        <f>IF(ISBLANK('INPUT | Operations'!$C1843),"",'INPUT | Operations'!$C1843)</f>
        <v/>
      </c>
      <c r="F1838" s="123" t="str">
        <f t="shared" si="139"/>
        <v/>
      </c>
      <c r="G1838" s="49" t="str">
        <f t="shared" si="139"/>
        <v/>
      </c>
      <c r="H1838" s="49" t="str">
        <f t="shared" si="139"/>
        <v/>
      </c>
      <c r="I1838" s="49" t="str">
        <f t="shared" si="139"/>
        <v/>
      </c>
      <c r="J1838" s="49" t="str">
        <f t="shared" si="139"/>
        <v/>
      </c>
      <c r="K1838" s="50" t="str">
        <f t="shared" si="139"/>
        <v/>
      </c>
      <c r="L1838" s="49" t="str">
        <f t="shared" si="140"/>
        <v/>
      </c>
      <c r="M1838" s="49" t="str">
        <f t="shared" si="140"/>
        <v/>
      </c>
      <c r="N1838" s="49" t="str">
        <f t="shared" si="140"/>
        <v/>
      </c>
      <c r="O1838" s="49" t="str">
        <f t="shared" si="137"/>
        <v/>
      </c>
      <c r="P1838" s="49" t="str">
        <f t="shared" si="141"/>
        <v/>
      </c>
      <c r="Q1838" s="49" t="str">
        <f t="shared" si="141"/>
        <v/>
      </c>
      <c r="R1838" s="50" t="str">
        <f t="shared" si="141"/>
        <v/>
      </c>
      <c r="S1838" s="10"/>
    </row>
    <row r="1839" spans="1:19" x14ac:dyDescent="0.25">
      <c r="A1839" s="10"/>
      <c r="B1839" s="4" t="str">
        <f>'CALC | Main Engine'!$B1839</f>
        <v/>
      </c>
      <c r="C1839" s="5" t="str">
        <f>'CALC | Main Engine'!$E1839</f>
        <v/>
      </c>
      <c r="D1839" s="27" t="str">
        <f>IF(ISBLANK('INPUT | Operations'!$C1844),"",'INPUT | Operations'!$C1843)</f>
        <v/>
      </c>
      <c r="E1839" s="32" t="str">
        <f>IF(ISBLANK('INPUT | Operations'!$C1844),"",'INPUT | Operations'!$C1844)</f>
        <v/>
      </c>
      <c r="F1839" s="123" t="str">
        <f t="shared" si="139"/>
        <v/>
      </c>
      <c r="G1839" s="49" t="str">
        <f t="shared" si="139"/>
        <v/>
      </c>
      <c r="H1839" s="49" t="str">
        <f t="shared" si="139"/>
        <v/>
      </c>
      <c r="I1839" s="49" t="str">
        <f t="shared" si="139"/>
        <v/>
      </c>
      <c r="J1839" s="49" t="str">
        <f t="shared" si="139"/>
        <v/>
      </c>
      <c r="K1839" s="50" t="str">
        <f t="shared" si="139"/>
        <v/>
      </c>
      <c r="L1839" s="49" t="str">
        <f t="shared" si="140"/>
        <v/>
      </c>
      <c r="M1839" s="49" t="str">
        <f t="shared" si="140"/>
        <v/>
      </c>
      <c r="N1839" s="49" t="str">
        <f t="shared" si="140"/>
        <v/>
      </c>
      <c r="O1839" s="49" t="str">
        <f t="shared" si="137"/>
        <v/>
      </c>
      <c r="P1839" s="49" t="str">
        <f t="shared" si="141"/>
        <v/>
      </c>
      <c r="Q1839" s="49" t="str">
        <f t="shared" si="141"/>
        <v/>
      </c>
      <c r="R1839" s="50" t="str">
        <f t="shared" si="141"/>
        <v/>
      </c>
      <c r="S1839" s="10"/>
    </row>
    <row r="1840" spans="1:19" x14ac:dyDescent="0.25">
      <c r="A1840" s="10"/>
      <c r="B1840" s="4" t="str">
        <f>'CALC | Main Engine'!$B1840</f>
        <v/>
      </c>
      <c r="C1840" s="5" t="str">
        <f>'CALC | Main Engine'!$E1840</f>
        <v/>
      </c>
      <c r="D1840" s="27" t="str">
        <f>IF(ISBLANK('INPUT | Operations'!$C1845),"",'INPUT | Operations'!$C1844)</f>
        <v/>
      </c>
      <c r="E1840" s="32" t="str">
        <f>IF(ISBLANK('INPUT | Operations'!$C1845),"",'INPUT | Operations'!$C1845)</f>
        <v/>
      </c>
      <c r="F1840" s="123" t="str">
        <f t="shared" si="139"/>
        <v/>
      </c>
      <c r="G1840" s="49" t="str">
        <f t="shared" si="139"/>
        <v/>
      </c>
      <c r="H1840" s="49" t="str">
        <f t="shared" si="139"/>
        <v/>
      </c>
      <c r="I1840" s="49" t="str">
        <f t="shared" si="139"/>
        <v/>
      </c>
      <c r="J1840" s="49" t="str">
        <f t="shared" si="139"/>
        <v/>
      </c>
      <c r="K1840" s="50" t="str">
        <f t="shared" si="139"/>
        <v/>
      </c>
      <c r="L1840" s="49" t="str">
        <f t="shared" si="140"/>
        <v/>
      </c>
      <c r="M1840" s="49" t="str">
        <f t="shared" si="140"/>
        <v/>
      </c>
      <c r="N1840" s="49" t="str">
        <f t="shared" si="140"/>
        <v/>
      </c>
      <c r="O1840" s="49" t="str">
        <f t="shared" si="137"/>
        <v/>
      </c>
      <c r="P1840" s="49" t="str">
        <f t="shared" si="141"/>
        <v/>
      </c>
      <c r="Q1840" s="49" t="str">
        <f t="shared" si="141"/>
        <v/>
      </c>
      <c r="R1840" s="50" t="str">
        <f t="shared" si="141"/>
        <v/>
      </c>
      <c r="S1840" s="10"/>
    </row>
    <row r="1841" spans="1:19" x14ac:dyDescent="0.25">
      <c r="A1841" s="10"/>
      <c r="B1841" s="4" t="str">
        <f>'CALC | Main Engine'!$B1841</f>
        <v/>
      </c>
      <c r="C1841" s="5" t="str">
        <f>'CALC | Main Engine'!$E1841</f>
        <v/>
      </c>
      <c r="D1841" s="27" t="str">
        <f>IF(ISBLANK('INPUT | Operations'!$C1846),"",'INPUT | Operations'!$C1845)</f>
        <v/>
      </c>
      <c r="E1841" s="32" t="str">
        <f>IF(ISBLANK('INPUT | Operations'!$C1846),"",'INPUT | Operations'!$C1846)</f>
        <v/>
      </c>
      <c r="F1841" s="123" t="str">
        <f t="shared" si="139"/>
        <v/>
      </c>
      <c r="G1841" s="49" t="str">
        <f t="shared" si="139"/>
        <v/>
      </c>
      <c r="H1841" s="49" t="str">
        <f t="shared" si="139"/>
        <v/>
      </c>
      <c r="I1841" s="49" t="str">
        <f t="shared" si="139"/>
        <v/>
      </c>
      <c r="J1841" s="49" t="str">
        <f t="shared" si="139"/>
        <v/>
      </c>
      <c r="K1841" s="50" t="str">
        <f t="shared" si="139"/>
        <v/>
      </c>
      <c r="L1841" s="49" t="str">
        <f t="shared" si="140"/>
        <v/>
      </c>
      <c r="M1841" s="49" t="str">
        <f t="shared" si="140"/>
        <v/>
      </c>
      <c r="N1841" s="49" t="str">
        <f t="shared" si="140"/>
        <v/>
      </c>
      <c r="O1841" s="49" t="str">
        <f t="shared" si="137"/>
        <v/>
      </c>
      <c r="P1841" s="49" t="str">
        <f t="shared" si="141"/>
        <v/>
      </c>
      <c r="Q1841" s="49" t="str">
        <f t="shared" si="141"/>
        <v/>
      </c>
      <c r="R1841" s="50" t="str">
        <f t="shared" si="141"/>
        <v/>
      </c>
      <c r="S1841" s="10"/>
    </row>
    <row r="1842" spans="1:19" x14ac:dyDescent="0.25">
      <c r="A1842" s="10"/>
      <c r="B1842" s="4" t="str">
        <f>'CALC | Main Engine'!$B1842</f>
        <v/>
      </c>
      <c r="C1842" s="5" t="str">
        <f>'CALC | Main Engine'!$E1842</f>
        <v/>
      </c>
      <c r="D1842" s="27" t="str">
        <f>IF(ISBLANK('INPUT | Operations'!$C1847),"",'INPUT | Operations'!$C1846)</f>
        <v/>
      </c>
      <c r="E1842" s="32" t="str">
        <f>IF(ISBLANK('INPUT | Operations'!$C1847),"",'INPUT | Operations'!$C1847)</f>
        <v/>
      </c>
      <c r="F1842" s="123" t="str">
        <f t="shared" si="139"/>
        <v/>
      </c>
      <c r="G1842" s="49" t="str">
        <f t="shared" si="139"/>
        <v/>
      </c>
      <c r="H1842" s="49" t="str">
        <f t="shared" si="139"/>
        <v/>
      </c>
      <c r="I1842" s="49" t="str">
        <f t="shared" si="139"/>
        <v/>
      </c>
      <c r="J1842" s="49" t="str">
        <f t="shared" si="139"/>
        <v/>
      </c>
      <c r="K1842" s="50" t="str">
        <f t="shared" si="139"/>
        <v/>
      </c>
      <c r="L1842" s="49" t="str">
        <f t="shared" si="140"/>
        <v/>
      </c>
      <c r="M1842" s="49" t="str">
        <f t="shared" si="140"/>
        <v/>
      </c>
      <c r="N1842" s="49" t="str">
        <f t="shared" si="140"/>
        <v/>
      </c>
      <c r="O1842" s="49" t="str">
        <f t="shared" si="137"/>
        <v/>
      </c>
      <c r="P1842" s="49" t="str">
        <f t="shared" si="141"/>
        <v/>
      </c>
      <c r="Q1842" s="49" t="str">
        <f t="shared" si="141"/>
        <v/>
      </c>
      <c r="R1842" s="50" t="str">
        <f t="shared" si="141"/>
        <v/>
      </c>
      <c r="S1842" s="10"/>
    </row>
    <row r="1843" spans="1:19" x14ac:dyDescent="0.25">
      <c r="A1843" s="10"/>
      <c r="B1843" s="4" t="str">
        <f>'CALC | Main Engine'!$B1843</f>
        <v/>
      </c>
      <c r="C1843" s="5" t="str">
        <f>'CALC | Main Engine'!$E1843</f>
        <v/>
      </c>
      <c r="D1843" s="27" t="str">
        <f>IF(ISBLANK('INPUT | Operations'!$C1848),"",'INPUT | Operations'!$C1847)</f>
        <v/>
      </c>
      <c r="E1843" s="32" t="str">
        <f>IF(ISBLANK('INPUT | Operations'!$C1848),"",'INPUT | Operations'!$C1848)</f>
        <v/>
      </c>
      <c r="F1843" s="123" t="str">
        <f t="shared" si="139"/>
        <v/>
      </c>
      <c r="G1843" s="49" t="str">
        <f t="shared" si="139"/>
        <v/>
      </c>
      <c r="H1843" s="49" t="str">
        <f t="shared" si="139"/>
        <v/>
      </c>
      <c r="I1843" s="49" t="str">
        <f t="shared" si="139"/>
        <v/>
      </c>
      <c r="J1843" s="49" t="str">
        <f t="shared" si="139"/>
        <v/>
      </c>
      <c r="K1843" s="50" t="str">
        <f t="shared" si="139"/>
        <v/>
      </c>
      <c r="L1843" s="49" t="str">
        <f t="shared" si="140"/>
        <v/>
      </c>
      <c r="M1843" s="49" t="str">
        <f t="shared" si="140"/>
        <v/>
      </c>
      <c r="N1843" s="49" t="str">
        <f t="shared" si="140"/>
        <v/>
      </c>
      <c r="O1843" s="49" t="str">
        <f t="shared" si="137"/>
        <v/>
      </c>
      <c r="P1843" s="49" t="str">
        <f t="shared" si="141"/>
        <v/>
      </c>
      <c r="Q1843" s="49" t="str">
        <f t="shared" si="141"/>
        <v/>
      </c>
      <c r="R1843" s="50" t="str">
        <f t="shared" si="141"/>
        <v/>
      </c>
      <c r="S1843" s="10"/>
    </row>
    <row r="1844" spans="1:19" x14ac:dyDescent="0.25">
      <c r="A1844" s="10"/>
      <c r="B1844" s="4" t="str">
        <f>'CALC | Main Engine'!$B1844</f>
        <v/>
      </c>
      <c r="C1844" s="5" t="str">
        <f>'CALC | Main Engine'!$E1844</f>
        <v/>
      </c>
      <c r="D1844" s="27" t="str">
        <f>IF(ISBLANK('INPUT | Operations'!$C1849),"",'INPUT | Operations'!$C1848)</f>
        <v/>
      </c>
      <c r="E1844" s="32" t="str">
        <f>IF(ISBLANK('INPUT | Operations'!$C1849),"",'INPUT | Operations'!$C1849)</f>
        <v/>
      </c>
      <c r="F1844" s="123" t="str">
        <f t="shared" si="139"/>
        <v/>
      </c>
      <c r="G1844" s="49" t="str">
        <f t="shared" si="139"/>
        <v/>
      </c>
      <c r="H1844" s="49" t="str">
        <f t="shared" si="139"/>
        <v/>
      </c>
      <c r="I1844" s="49" t="str">
        <f t="shared" si="139"/>
        <v/>
      </c>
      <c r="J1844" s="49" t="str">
        <f t="shared" si="139"/>
        <v/>
      </c>
      <c r="K1844" s="50" t="str">
        <f t="shared" si="139"/>
        <v/>
      </c>
      <c r="L1844" s="49" t="str">
        <f t="shared" si="140"/>
        <v/>
      </c>
      <c r="M1844" s="49" t="str">
        <f t="shared" si="140"/>
        <v/>
      </c>
      <c r="N1844" s="49" t="str">
        <f t="shared" si="140"/>
        <v/>
      </c>
      <c r="O1844" s="49" t="str">
        <f t="shared" si="137"/>
        <v/>
      </c>
      <c r="P1844" s="49" t="str">
        <f t="shared" si="141"/>
        <v/>
      </c>
      <c r="Q1844" s="49" t="str">
        <f t="shared" si="141"/>
        <v/>
      </c>
      <c r="R1844" s="50" t="str">
        <f t="shared" si="141"/>
        <v/>
      </c>
      <c r="S1844" s="10"/>
    </row>
    <row r="1845" spans="1:19" x14ac:dyDescent="0.25">
      <c r="A1845" s="10"/>
      <c r="B1845" s="4" t="str">
        <f>'CALC | Main Engine'!$B1845</f>
        <v/>
      </c>
      <c r="C1845" s="5" t="str">
        <f>'CALC | Main Engine'!$E1845</f>
        <v/>
      </c>
      <c r="D1845" s="27" t="str">
        <f>IF(ISBLANK('INPUT | Operations'!$C1850),"",'INPUT | Operations'!$C1849)</f>
        <v/>
      </c>
      <c r="E1845" s="32" t="str">
        <f>IF(ISBLANK('INPUT | Operations'!$C1850),"",'INPUT | Operations'!$C1850)</f>
        <v/>
      </c>
      <c r="F1845" s="123" t="str">
        <f t="shared" si="139"/>
        <v/>
      </c>
      <c r="G1845" s="49" t="str">
        <f t="shared" si="139"/>
        <v/>
      </c>
      <c r="H1845" s="49" t="str">
        <f t="shared" si="139"/>
        <v/>
      </c>
      <c r="I1845" s="49" t="str">
        <f t="shared" si="139"/>
        <v/>
      </c>
      <c r="J1845" s="49" t="str">
        <f t="shared" si="139"/>
        <v/>
      </c>
      <c r="K1845" s="50" t="str">
        <f t="shared" si="139"/>
        <v/>
      </c>
      <c r="L1845" s="49" t="str">
        <f t="shared" si="140"/>
        <v/>
      </c>
      <c r="M1845" s="49" t="str">
        <f t="shared" si="140"/>
        <v/>
      </c>
      <c r="N1845" s="49" t="str">
        <f t="shared" si="140"/>
        <v/>
      </c>
      <c r="O1845" s="49" t="str">
        <f t="shared" si="137"/>
        <v/>
      </c>
      <c r="P1845" s="49" t="str">
        <f t="shared" si="141"/>
        <v/>
      </c>
      <c r="Q1845" s="49" t="str">
        <f t="shared" si="141"/>
        <v/>
      </c>
      <c r="R1845" s="50" t="str">
        <f t="shared" si="141"/>
        <v/>
      </c>
      <c r="S1845" s="10"/>
    </row>
    <row r="1846" spans="1:19" x14ac:dyDescent="0.25">
      <c r="A1846" s="10"/>
      <c r="B1846" s="4" t="str">
        <f>'CALC | Main Engine'!$B1846</f>
        <v/>
      </c>
      <c r="C1846" s="5" t="str">
        <f>'CALC | Main Engine'!$E1846</f>
        <v/>
      </c>
      <c r="D1846" s="27" t="str">
        <f>IF(ISBLANK('INPUT | Operations'!$C1851),"",'INPUT | Operations'!$C1850)</f>
        <v/>
      </c>
      <c r="E1846" s="32" t="str">
        <f>IF(ISBLANK('INPUT | Operations'!$C1851),"",'INPUT | Operations'!$C1851)</f>
        <v/>
      </c>
      <c r="F1846" s="123" t="str">
        <f t="shared" si="139"/>
        <v/>
      </c>
      <c r="G1846" s="49" t="str">
        <f t="shared" si="139"/>
        <v/>
      </c>
      <c r="H1846" s="49" t="str">
        <f t="shared" si="139"/>
        <v/>
      </c>
      <c r="I1846" s="49" t="str">
        <f t="shared" si="139"/>
        <v/>
      </c>
      <c r="J1846" s="49" t="str">
        <f t="shared" si="139"/>
        <v/>
      </c>
      <c r="K1846" s="50" t="str">
        <f t="shared" si="139"/>
        <v/>
      </c>
      <c r="L1846" s="49" t="str">
        <f t="shared" si="140"/>
        <v/>
      </c>
      <c r="M1846" s="49" t="str">
        <f t="shared" si="140"/>
        <v/>
      </c>
      <c r="N1846" s="49" t="str">
        <f t="shared" si="140"/>
        <v/>
      </c>
      <c r="O1846" s="49" t="str">
        <f t="shared" si="137"/>
        <v/>
      </c>
      <c r="P1846" s="49" t="str">
        <f t="shared" si="141"/>
        <v/>
      </c>
      <c r="Q1846" s="49" t="str">
        <f t="shared" si="141"/>
        <v/>
      </c>
      <c r="R1846" s="50" t="str">
        <f t="shared" si="141"/>
        <v/>
      </c>
      <c r="S1846" s="10"/>
    </row>
    <row r="1847" spans="1:19" x14ac:dyDescent="0.25">
      <c r="A1847" s="10"/>
      <c r="B1847" s="4" t="str">
        <f>'CALC | Main Engine'!$B1847</f>
        <v/>
      </c>
      <c r="C1847" s="5" t="str">
        <f>'CALC | Main Engine'!$E1847</f>
        <v/>
      </c>
      <c r="D1847" s="27" t="str">
        <f>IF(ISBLANK('INPUT | Operations'!$C1852),"",'INPUT | Operations'!$C1851)</f>
        <v/>
      </c>
      <c r="E1847" s="32" t="str">
        <f>IF(ISBLANK('INPUT | Operations'!$C1852),"",'INPUT | Operations'!$C1852)</f>
        <v/>
      </c>
      <c r="F1847" s="123" t="str">
        <f t="shared" si="139"/>
        <v/>
      </c>
      <c r="G1847" s="49" t="str">
        <f t="shared" si="139"/>
        <v/>
      </c>
      <c r="H1847" s="49" t="str">
        <f t="shared" si="139"/>
        <v/>
      </c>
      <c r="I1847" s="49" t="str">
        <f t="shared" si="139"/>
        <v/>
      </c>
      <c r="J1847" s="49" t="str">
        <f t="shared" si="139"/>
        <v/>
      </c>
      <c r="K1847" s="50" t="str">
        <f t="shared" si="139"/>
        <v/>
      </c>
      <c r="L1847" s="49" t="str">
        <f t="shared" si="140"/>
        <v/>
      </c>
      <c r="M1847" s="49" t="str">
        <f t="shared" si="140"/>
        <v/>
      </c>
      <c r="N1847" s="49" t="str">
        <f t="shared" si="140"/>
        <v/>
      </c>
      <c r="O1847" s="49" t="str">
        <f t="shared" si="137"/>
        <v/>
      </c>
      <c r="P1847" s="49" t="str">
        <f t="shared" si="141"/>
        <v/>
      </c>
      <c r="Q1847" s="49" t="str">
        <f t="shared" si="141"/>
        <v/>
      </c>
      <c r="R1847" s="50" t="str">
        <f t="shared" si="141"/>
        <v/>
      </c>
      <c r="S1847" s="10"/>
    </row>
    <row r="1848" spans="1:19" x14ac:dyDescent="0.25">
      <c r="A1848" s="10"/>
      <c r="B1848" s="4" t="str">
        <f>'CALC | Main Engine'!$B1848</f>
        <v/>
      </c>
      <c r="C1848" s="5" t="str">
        <f>'CALC | Main Engine'!$E1848</f>
        <v/>
      </c>
      <c r="D1848" s="27" t="str">
        <f>IF(ISBLANK('INPUT | Operations'!$C1853),"",'INPUT | Operations'!$C1852)</f>
        <v/>
      </c>
      <c r="E1848" s="32" t="str">
        <f>IF(ISBLANK('INPUT | Operations'!$C1853),"",'INPUT | Operations'!$C1853)</f>
        <v/>
      </c>
      <c r="F1848" s="123" t="str">
        <f t="shared" si="139"/>
        <v/>
      </c>
      <c r="G1848" s="49" t="str">
        <f t="shared" si="139"/>
        <v/>
      </c>
      <c r="H1848" s="49" t="str">
        <f t="shared" si="139"/>
        <v/>
      </c>
      <c r="I1848" s="49" t="str">
        <f t="shared" si="139"/>
        <v/>
      </c>
      <c r="J1848" s="49" t="str">
        <f t="shared" si="139"/>
        <v/>
      </c>
      <c r="K1848" s="50" t="str">
        <f t="shared" si="139"/>
        <v/>
      </c>
      <c r="L1848" s="49" t="str">
        <f t="shared" si="140"/>
        <v/>
      </c>
      <c r="M1848" s="49" t="str">
        <f t="shared" si="140"/>
        <v/>
      </c>
      <c r="N1848" s="49" t="str">
        <f t="shared" si="140"/>
        <v/>
      </c>
      <c r="O1848" s="49" t="str">
        <f t="shared" si="137"/>
        <v/>
      </c>
      <c r="P1848" s="49" t="str">
        <f t="shared" si="141"/>
        <v/>
      </c>
      <c r="Q1848" s="49" t="str">
        <f t="shared" si="141"/>
        <v/>
      </c>
      <c r="R1848" s="50" t="str">
        <f t="shared" si="141"/>
        <v/>
      </c>
      <c r="S1848" s="10"/>
    </row>
    <row r="1849" spans="1:19" x14ac:dyDescent="0.25">
      <c r="A1849" s="10"/>
      <c r="B1849" s="4" t="str">
        <f>'CALC | Main Engine'!$B1849</f>
        <v/>
      </c>
      <c r="C1849" s="5" t="str">
        <f>'CALC | Main Engine'!$E1849</f>
        <v/>
      </c>
      <c r="D1849" s="27" t="str">
        <f>IF(ISBLANK('INPUT | Operations'!$C1854),"",'INPUT | Operations'!$C1853)</f>
        <v/>
      </c>
      <c r="E1849" s="32" t="str">
        <f>IF(ISBLANK('INPUT | Operations'!$C1854),"",'INPUT | Operations'!$C1854)</f>
        <v/>
      </c>
      <c r="F1849" s="123" t="str">
        <f t="shared" si="139"/>
        <v/>
      </c>
      <c r="G1849" s="49" t="str">
        <f t="shared" si="139"/>
        <v/>
      </c>
      <c r="H1849" s="49" t="str">
        <f t="shared" si="139"/>
        <v/>
      </c>
      <c r="I1849" s="49" t="str">
        <f t="shared" si="139"/>
        <v/>
      </c>
      <c r="J1849" s="49" t="str">
        <f t="shared" si="139"/>
        <v/>
      </c>
      <c r="K1849" s="50" t="str">
        <f t="shared" si="139"/>
        <v/>
      </c>
      <c r="L1849" s="49" t="str">
        <f t="shared" si="140"/>
        <v/>
      </c>
      <c r="M1849" s="49" t="str">
        <f t="shared" si="140"/>
        <v/>
      </c>
      <c r="N1849" s="49" t="str">
        <f t="shared" si="140"/>
        <v/>
      </c>
      <c r="O1849" s="49" t="str">
        <f t="shared" si="137"/>
        <v/>
      </c>
      <c r="P1849" s="49" t="str">
        <f t="shared" si="141"/>
        <v/>
      </c>
      <c r="Q1849" s="49" t="str">
        <f t="shared" si="141"/>
        <v/>
      </c>
      <c r="R1849" s="50" t="str">
        <f t="shared" si="141"/>
        <v/>
      </c>
      <c r="S1849" s="10"/>
    </row>
    <row r="1850" spans="1:19" x14ac:dyDescent="0.25">
      <c r="A1850" s="10"/>
      <c r="B1850" s="4" t="str">
        <f>'CALC | Main Engine'!$B1850</f>
        <v/>
      </c>
      <c r="C1850" s="5" t="str">
        <f>'CALC | Main Engine'!$E1850</f>
        <v/>
      </c>
      <c r="D1850" s="27" t="str">
        <f>IF(ISBLANK('INPUT | Operations'!$C1855),"",'INPUT | Operations'!$C1854)</f>
        <v/>
      </c>
      <c r="E1850" s="32" t="str">
        <f>IF(ISBLANK('INPUT | Operations'!$C1855),"",'INPUT | Operations'!$C1855)</f>
        <v/>
      </c>
      <c r="F1850" s="123" t="str">
        <f t="shared" si="139"/>
        <v/>
      </c>
      <c r="G1850" s="49" t="str">
        <f t="shared" si="139"/>
        <v/>
      </c>
      <c r="H1850" s="49" t="str">
        <f t="shared" si="139"/>
        <v/>
      </c>
      <c r="I1850" s="49" t="str">
        <f t="shared" si="139"/>
        <v/>
      </c>
      <c r="J1850" s="49" t="str">
        <f t="shared" si="139"/>
        <v/>
      </c>
      <c r="K1850" s="50" t="str">
        <f t="shared" si="139"/>
        <v/>
      </c>
      <c r="L1850" s="49" t="str">
        <f t="shared" si="140"/>
        <v/>
      </c>
      <c r="M1850" s="49" t="str">
        <f t="shared" si="140"/>
        <v/>
      </c>
      <c r="N1850" s="49" t="str">
        <f t="shared" si="140"/>
        <v/>
      </c>
      <c r="O1850" s="49" t="str">
        <f t="shared" si="137"/>
        <v/>
      </c>
      <c r="P1850" s="49" t="str">
        <f t="shared" si="141"/>
        <v/>
      </c>
      <c r="Q1850" s="49" t="str">
        <f t="shared" si="141"/>
        <v/>
      </c>
      <c r="R1850" s="50" t="str">
        <f t="shared" si="141"/>
        <v/>
      </c>
      <c r="S1850" s="10"/>
    </row>
    <row r="1851" spans="1:19" x14ac:dyDescent="0.25">
      <c r="A1851" s="10"/>
      <c r="B1851" s="4" t="str">
        <f>'CALC | Main Engine'!$B1851</f>
        <v/>
      </c>
      <c r="C1851" s="5" t="str">
        <f>'CALC | Main Engine'!$E1851</f>
        <v/>
      </c>
      <c r="D1851" s="27" t="str">
        <f>IF(ISBLANK('INPUT | Operations'!$C1856),"",'INPUT | Operations'!$C1855)</f>
        <v/>
      </c>
      <c r="E1851" s="32" t="str">
        <f>IF(ISBLANK('INPUT | Operations'!$C1856),"",'INPUT | Operations'!$C1856)</f>
        <v/>
      </c>
      <c r="F1851" s="123" t="str">
        <f t="shared" si="139"/>
        <v/>
      </c>
      <c r="G1851" s="49" t="str">
        <f t="shared" si="139"/>
        <v/>
      </c>
      <c r="H1851" s="49" t="str">
        <f t="shared" si="139"/>
        <v/>
      </c>
      <c r="I1851" s="49" t="str">
        <f t="shared" si="139"/>
        <v/>
      </c>
      <c r="J1851" s="49" t="str">
        <f t="shared" si="139"/>
        <v/>
      </c>
      <c r="K1851" s="50" t="str">
        <f t="shared" si="139"/>
        <v/>
      </c>
      <c r="L1851" s="49" t="str">
        <f t="shared" si="140"/>
        <v/>
      </c>
      <c r="M1851" s="49" t="str">
        <f t="shared" si="140"/>
        <v/>
      </c>
      <c r="N1851" s="49" t="str">
        <f t="shared" si="140"/>
        <v/>
      </c>
      <c r="O1851" s="49" t="str">
        <f t="shared" si="137"/>
        <v/>
      </c>
      <c r="P1851" s="49" t="str">
        <f t="shared" si="141"/>
        <v/>
      </c>
      <c r="Q1851" s="49" t="str">
        <f t="shared" si="141"/>
        <v/>
      </c>
      <c r="R1851" s="50" t="str">
        <f t="shared" si="141"/>
        <v/>
      </c>
      <c r="S1851" s="10"/>
    </row>
    <row r="1852" spans="1:19" x14ac:dyDescent="0.25">
      <c r="A1852" s="10"/>
      <c r="B1852" s="4" t="str">
        <f>'CALC | Main Engine'!$B1852</f>
        <v/>
      </c>
      <c r="C1852" s="5" t="str">
        <f>'CALC | Main Engine'!$E1852</f>
        <v/>
      </c>
      <c r="D1852" s="27" t="str">
        <f>IF(ISBLANK('INPUT | Operations'!$C1857),"",'INPUT | Operations'!$C1856)</f>
        <v/>
      </c>
      <c r="E1852" s="32" t="str">
        <f>IF(ISBLANK('INPUT | Operations'!$C1857),"",'INPUT | Operations'!$C1857)</f>
        <v/>
      </c>
      <c r="F1852" s="123" t="str">
        <f t="shared" si="139"/>
        <v/>
      </c>
      <c r="G1852" s="49" t="str">
        <f t="shared" si="139"/>
        <v/>
      </c>
      <c r="H1852" s="49" t="str">
        <f t="shared" si="139"/>
        <v/>
      </c>
      <c r="I1852" s="49" t="str">
        <f t="shared" si="139"/>
        <v/>
      </c>
      <c r="J1852" s="49" t="str">
        <f t="shared" si="139"/>
        <v/>
      </c>
      <c r="K1852" s="50" t="str">
        <f t="shared" si="139"/>
        <v/>
      </c>
      <c r="L1852" s="49" t="str">
        <f t="shared" si="140"/>
        <v/>
      </c>
      <c r="M1852" s="49" t="str">
        <f t="shared" si="140"/>
        <v/>
      </c>
      <c r="N1852" s="49" t="str">
        <f t="shared" si="140"/>
        <v/>
      </c>
      <c r="O1852" s="49" t="str">
        <f t="shared" si="137"/>
        <v/>
      </c>
      <c r="P1852" s="49" t="str">
        <f t="shared" si="141"/>
        <v/>
      </c>
      <c r="Q1852" s="49" t="str">
        <f t="shared" si="141"/>
        <v/>
      </c>
      <c r="R1852" s="50" t="str">
        <f t="shared" si="141"/>
        <v/>
      </c>
      <c r="S1852" s="10"/>
    </row>
    <row r="1853" spans="1:19" x14ac:dyDescent="0.25">
      <c r="A1853" s="10"/>
      <c r="B1853" s="4" t="str">
        <f>'CALC | Main Engine'!$B1853</f>
        <v/>
      </c>
      <c r="C1853" s="5" t="str">
        <f>'CALC | Main Engine'!$E1853</f>
        <v/>
      </c>
      <c r="D1853" s="27" t="str">
        <f>IF(ISBLANK('INPUT | Operations'!$C1858),"",'INPUT | Operations'!$C1857)</f>
        <v/>
      </c>
      <c r="E1853" s="32" t="str">
        <f>IF(ISBLANK('INPUT | Operations'!$C1858),"",'INPUT | Operations'!$C1858)</f>
        <v/>
      </c>
      <c r="F1853" s="123" t="str">
        <f t="shared" si="139"/>
        <v/>
      </c>
      <c r="G1853" s="49" t="str">
        <f t="shared" si="139"/>
        <v/>
      </c>
      <c r="H1853" s="49" t="str">
        <f t="shared" si="139"/>
        <v/>
      </c>
      <c r="I1853" s="49" t="str">
        <f t="shared" si="139"/>
        <v/>
      </c>
      <c r="J1853" s="49" t="str">
        <f t="shared" si="139"/>
        <v/>
      </c>
      <c r="K1853" s="50" t="str">
        <f t="shared" si="139"/>
        <v/>
      </c>
      <c r="L1853" s="49" t="str">
        <f t="shared" si="140"/>
        <v/>
      </c>
      <c r="M1853" s="49" t="str">
        <f t="shared" si="140"/>
        <v/>
      </c>
      <c r="N1853" s="49" t="str">
        <f t="shared" si="140"/>
        <v/>
      </c>
      <c r="O1853" s="49" t="str">
        <f t="shared" si="137"/>
        <v/>
      </c>
      <c r="P1853" s="49" t="str">
        <f t="shared" si="141"/>
        <v/>
      </c>
      <c r="Q1853" s="49" t="str">
        <f t="shared" si="141"/>
        <v/>
      </c>
      <c r="R1853" s="50" t="str">
        <f t="shared" si="141"/>
        <v/>
      </c>
      <c r="S1853" s="10"/>
    </row>
    <row r="1854" spans="1:19" x14ac:dyDescent="0.25">
      <c r="A1854" s="10"/>
      <c r="B1854" s="4" t="str">
        <f>'CALC | Main Engine'!$B1854</f>
        <v/>
      </c>
      <c r="C1854" s="5" t="str">
        <f>'CALC | Main Engine'!$E1854</f>
        <v/>
      </c>
      <c r="D1854" s="27" t="str">
        <f>IF(ISBLANK('INPUT | Operations'!$C1859),"",'INPUT | Operations'!$C1858)</f>
        <v/>
      </c>
      <c r="E1854" s="32" t="str">
        <f>IF(ISBLANK('INPUT | Operations'!$C1859),"",'INPUT | Operations'!$C1859)</f>
        <v/>
      </c>
      <c r="F1854" s="123" t="str">
        <f t="shared" si="139"/>
        <v/>
      </c>
      <c r="G1854" s="49" t="str">
        <f t="shared" si="139"/>
        <v/>
      </c>
      <c r="H1854" s="49" t="str">
        <f t="shared" si="139"/>
        <v/>
      </c>
      <c r="I1854" s="49" t="str">
        <f t="shared" si="139"/>
        <v/>
      </c>
      <c r="J1854" s="49" t="str">
        <f t="shared" si="139"/>
        <v/>
      </c>
      <c r="K1854" s="50" t="str">
        <f t="shared" si="139"/>
        <v/>
      </c>
      <c r="L1854" s="49" t="str">
        <f t="shared" si="140"/>
        <v/>
      </c>
      <c r="M1854" s="49" t="str">
        <f t="shared" si="140"/>
        <v/>
      </c>
      <c r="N1854" s="49" t="str">
        <f t="shared" si="140"/>
        <v/>
      </c>
      <c r="O1854" s="49" t="str">
        <f t="shared" si="137"/>
        <v/>
      </c>
      <c r="P1854" s="49" t="str">
        <f t="shared" si="141"/>
        <v/>
      </c>
      <c r="Q1854" s="49" t="str">
        <f t="shared" si="141"/>
        <v/>
      </c>
      <c r="R1854" s="50" t="str">
        <f t="shared" si="141"/>
        <v/>
      </c>
      <c r="S1854" s="10"/>
    </row>
    <row r="1855" spans="1:19" x14ac:dyDescent="0.25">
      <c r="A1855" s="10"/>
      <c r="B1855" s="4" t="str">
        <f>'CALC | Main Engine'!$B1855</f>
        <v/>
      </c>
      <c r="C1855" s="5" t="str">
        <f>'CALC | Main Engine'!$E1855</f>
        <v/>
      </c>
      <c r="D1855" s="27" t="str">
        <f>IF(ISBLANK('INPUT | Operations'!$C1860),"",'INPUT | Operations'!$C1859)</f>
        <v/>
      </c>
      <c r="E1855" s="32" t="str">
        <f>IF(ISBLANK('INPUT | Operations'!$C1860),"",'INPUT | Operations'!$C1860)</f>
        <v/>
      </c>
      <c r="F1855" s="123" t="str">
        <f t="shared" si="139"/>
        <v/>
      </c>
      <c r="G1855" s="49" t="str">
        <f t="shared" si="139"/>
        <v/>
      </c>
      <c r="H1855" s="49" t="str">
        <f t="shared" si="139"/>
        <v/>
      </c>
      <c r="I1855" s="49" t="str">
        <f t="shared" si="139"/>
        <v/>
      </c>
      <c r="J1855" s="49" t="str">
        <f t="shared" si="139"/>
        <v/>
      </c>
      <c r="K1855" s="50" t="str">
        <f t="shared" si="139"/>
        <v/>
      </c>
      <c r="L1855" s="49" t="str">
        <f t="shared" si="140"/>
        <v/>
      </c>
      <c r="M1855" s="49" t="str">
        <f t="shared" si="140"/>
        <v/>
      </c>
      <c r="N1855" s="49" t="str">
        <f t="shared" si="140"/>
        <v/>
      </c>
      <c r="O1855" s="49" t="str">
        <f t="shared" si="137"/>
        <v/>
      </c>
      <c r="P1855" s="49" t="str">
        <f t="shared" si="141"/>
        <v/>
      </c>
      <c r="Q1855" s="49" t="str">
        <f t="shared" si="141"/>
        <v/>
      </c>
      <c r="R1855" s="50" t="str">
        <f t="shared" si="141"/>
        <v/>
      </c>
      <c r="S1855" s="10"/>
    </row>
    <row r="1856" spans="1:19" x14ac:dyDescent="0.25">
      <c r="A1856" s="10"/>
      <c r="B1856" s="4" t="str">
        <f>'CALC | Main Engine'!$B1856</f>
        <v/>
      </c>
      <c r="C1856" s="5" t="str">
        <f>'CALC | Main Engine'!$E1856</f>
        <v/>
      </c>
      <c r="D1856" s="27" t="str">
        <f>IF(ISBLANK('INPUT | Operations'!$C1861),"",'INPUT | Operations'!$C1860)</f>
        <v/>
      </c>
      <c r="E1856" s="32" t="str">
        <f>IF(ISBLANK('INPUT | Operations'!$C1861),"",'INPUT | Operations'!$C1861)</f>
        <v/>
      </c>
      <c r="F1856" s="123" t="str">
        <f t="shared" si="139"/>
        <v/>
      </c>
      <c r="G1856" s="49" t="str">
        <f t="shared" si="139"/>
        <v/>
      </c>
      <c r="H1856" s="49" t="str">
        <f t="shared" si="139"/>
        <v/>
      </c>
      <c r="I1856" s="49" t="str">
        <f t="shared" si="139"/>
        <v/>
      </c>
      <c r="J1856" s="49" t="str">
        <f t="shared" si="139"/>
        <v/>
      </c>
      <c r="K1856" s="50" t="str">
        <f t="shared" si="139"/>
        <v/>
      </c>
      <c r="L1856" s="49" t="str">
        <f t="shared" si="140"/>
        <v/>
      </c>
      <c r="M1856" s="49" t="str">
        <f t="shared" si="140"/>
        <v/>
      </c>
      <c r="N1856" s="49" t="str">
        <f t="shared" si="140"/>
        <v/>
      </c>
      <c r="O1856" s="49" t="str">
        <f t="shared" si="137"/>
        <v/>
      </c>
      <c r="P1856" s="49" t="str">
        <f t="shared" si="141"/>
        <v/>
      </c>
      <c r="Q1856" s="49" t="str">
        <f t="shared" si="141"/>
        <v/>
      </c>
      <c r="R1856" s="50" t="str">
        <f t="shared" si="141"/>
        <v/>
      </c>
      <c r="S1856" s="10"/>
    </row>
    <row r="1857" spans="1:19" x14ac:dyDescent="0.25">
      <c r="A1857" s="10"/>
      <c r="B1857" s="4" t="str">
        <f>'CALC | Main Engine'!$B1857</f>
        <v/>
      </c>
      <c r="C1857" s="5" t="str">
        <f>'CALC | Main Engine'!$E1857</f>
        <v/>
      </c>
      <c r="D1857" s="27" t="str">
        <f>IF(ISBLANK('INPUT | Operations'!$C1862),"",'INPUT | Operations'!$C1861)</f>
        <v/>
      </c>
      <c r="E1857" s="32" t="str">
        <f>IF(ISBLANK('INPUT | Operations'!$C1862),"",'INPUT | Operations'!$C1862)</f>
        <v/>
      </c>
      <c r="F1857" s="123" t="str">
        <f t="shared" si="139"/>
        <v/>
      </c>
      <c r="G1857" s="49" t="str">
        <f t="shared" si="139"/>
        <v/>
      </c>
      <c r="H1857" s="49" t="str">
        <f t="shared" si="139"/>
        <v/>
      </c>
      <c r="I1857" s="49" t="str">
        <f t="shared" si="139"/>
        <v/>
      </c>
      <c r="J1857" s="49" t="str">
        <f t="shared" si="139"/>
        <v/>
      </c>
      <c r="K1857" s="50" t="str">
        <f t="shared" si="139"/>
        <v/>
      </c>
      <c r="L1857" s="49" t="str">
        <f t="shared" si="140"/>
        <v/>
      </c>
      <c r="M1857" s="49" t="str">
        <f t="shared" si="140"/>
        <v/>
      </c>
      <c r="N1857" s="49" t="str">
        <f t="shared" si="140"/>
        <v/>
      </c>
      <c r="O1857" s="49" t="str">
        <f t="shared" si="137"/>
        <v/>
      </c>
      <c r="P1857" s="49" t="str">
        <f t="shared" si="141"/>
        <v/>
      </c>
      <c r="Q1857" s="49" t="str">
        <f t="shared" si="141"/>
        <v/>
      </c>
      <c r="R1857" s="50" t="str">
        <f t="shared" si="141"/>
        <v/>
      </c>
      <c r="S1857" s="10"/>
    </row>
    <row r="1858" spans="1:19" x14ac:dyDescent="0.25">
      <c r="A1858" s="10"/>
      <c r="B1858" s="4" t="str">
        <f>'CALC | Main Engine'!$B1858</f>
        <v/>
      </c>
      <c r="C1858" s="5" t="str">
        <f>'CALC | Main Engine'!$E1858</f>
        <v/>
      </c>
      <c r="D1858" s="27" t="str">
        <f>IF(ISBLANK('INPUT | Operations'!$C1863),"",'INPUT | Operations'!$C1862)</f>
        <v/>
      </c>
      <c r="E1858" s="32" t="str">
        <f>IF(ISBLANK('INPUT | Operations'!$C1863),"",'INPUT | Operations'!$C1863)</f>
        <v/>
      </c>
      <c r="F1858" s="123" t="str">
        <f t="shared" si="139"/>
        <v/>
      </c>
      <c r="G1858" s="49" t="str">
        <f t="shared" si="139"/>
        <v/>
      </c>
      <c r="H1858" s="49" t="str">
        <f t="shared" si="139"/>
        <v/>
      </c>
      <c r="I1858" s="49" t="str">
        <f t="shared" si="139"/>
        <v/>
      </c>
      <c r="J1858" s="49" t="str">
        <f t="shared" si="139"/>
        <v/>
      </c>
      <c r="K1858" s="50" t="str">
        <f t="shared" si="139"/>
        <v/>
      </c>
      <c r="L1858" s="49" t="str">
        <f t="shared" si="140"/>
        <v/>
      </c>
      <c r="M1858" s="49" t="str">
        <f t="shared" si="140"/>
        <v/>
      </c>
      <c r="N1858" s="49" t="str">
        <f t="shared" si="140"/>
        <v/>
      </c>
      <c r="O1858" s="49" t="str">
        <f t="shared" si="137"/>
        <v/>
      </c>
      <c r="P1858" s="49" t="str">
        <f t="shared" si="141"/>
        <v/>
      </c>
      <c r="Q1858" s="49" t="str">
        <f t="shared" si="141"/>
        <v/>
      </c>
      <c r="R1858" s="50" t="str">
        <f t="shared" si="141"/>
        <v/>
      </c>
      <c r="S1858" s="10"/>
    </row>
    <row r="1859" spans="1:19" x14ac:dyDescent="0.25">
      <c r="A1859" s="10"/>
      <c r="B1859" s="4" t="str">
        <f>'CALC | Main Engine'!$B1859</f>
        <v/>
      </c>
      <c r="C1859" s="5" t="str">
        <f>'CALC | Main Engine'!$E1859</f>
        <v/>
      </c>
      <c r="D1859" s="27" t="str">
        <f>IF(ISBLANK('INPUT | Operations'!$C1864),"",'INPUT | Operations'!$C1863)</f>
        <v/>
      </c>
      <c r="E1859" s="32" t="str">
        <f>IF(ISBLANK('INPUT | Operations'!$C1864),"",'INPUT | Operations'!$C1864)</f>
        <v/>
      </c>
      <c r="F1859" s="123" t="str">
        <f t="shared" si="139"/>
        <v/>
      </c>
      <c r="G1859" s="49" t="str">
        <f t="shared" si="139"/>
        <v/>
      </c>
      <c r="H1859" s="49" t="str">
        <f t="shared" si="139"/>
        <v/>
      </c>
      <c r="I1859" s="49" t="str">
        <f t="shared" si="139"/>
        <v/>
      </c>
      <c r="J1859" s="49" t="str">
        <f t="shared" si="139"/>
        <v/>
      </c>
      <c r="K1859" s="50" t="str">
        <f t="shared" si="139"/>
        <v/>
      </c>
      <c r="L1859" s="49" t="str">
        <f t="shared" si="140"/>
        <v/>
      </c>
      <c r="M1859" s="49" t="str">
        <f t="shared" si="140"/>
        <v/>
      </c>
      <c r="N1859" s="49" t="str">
        <f t="shared" si="140"/>
        <v/>
      </c>
      <c r="O1859" s="49" t="str">
        <f t="shared" si="137"/>
        <v/>
      </c>
      <c r="P1859" s="49" t="str">
        <f t="shared" si="141"/>
        <v/>
      </c>
      <c r="Q1859" s="49" t="str">
        <f t="shared" si="141"/>
        <v/>
      </c>
      <c r="R1859" s="50" t="str">
        <f t="shared" si="141"/>
        <v/>
      </c>
      <c r="S1859" s="10"/>
    </row>
    <row r="1860" spans="1:19" x14ac:dyDescent="0.25">
      <c r="A1860" s="10"/>
      <c r="B1860" s="4" t="str">
        <f>'CALC | Main Engine'!$B1860</f>
        <v/>
      </c>
      <c r="C1860" s="5" t="str">
        <f>'CALC | Main Engine'!$E1860</f>
        <v/>
      </c>
      <c r="D1860" s="27" t="str">
        <f>IF(ISBLANK('INPUT | Operations'!$C1865),"",'INPUT | Operations'!$C1864)</f>
        <v/>
      </c>
      <c r="E1860" s="32" t="str">
        <f>IF(ISBLANK('INPUT | Operations'!$C1865),"",'INPUT | Operations'!$C1865)</f>
        <v/>
      </c>
      <c r="F1860" s="123" t="str">
        <f t="shared" si="139"/>
        <v/>
      </c>
      <c r="G1860" s="49" t="str">
        <f t="shared" si="139"/>
        <v/>
      </c>
      <c r="H1860" s="49" t="str">
        <f t="shared" si="139"/>
        <v/>
      </c>
      <c r="I1860" s="49" t="str">
        <f t="shared" si="139"/>
        <v/>
      </c>
      <c r="J1860" s="49" t="str">
        <f t="shared" si="139"/>
        <v/>
      </c>
      <c r="K1860" s="50" t="str">
        <f t="shared" si="139"/>
        <v/>
      </c>
      <c r="L1860" s="49" t="str">
        <f t="shared" si="140"/>
        <v/>
      </c>
      <c r="M1860" s="49" t="str">
        <f t="shared" si="140"/>
        <v/>
      </c>
      <c r="N1860" s="49" t="str">
        <f t="shared" si="140"/>
        <v/>
      </c>
      <c r="O1860" s="49" t="str">
        <f t="shared" si="137"/>
        <v/>
      </c>
      <c r="P1860" s="49" t="str">
        <f t="shared" si="141"/>
        <v/>
      </c>
      <c r="Q1860" s="49" t="str">
        <f t="shared" si="141"/>
        <v/>
      </c>
      <c r="R1860" s="50" t="str">
        <f t="shared" si="141"/>
        <v/>
      </c>
      <c r="S1860" s="10"/>
    </row>
    <row r="1861" spans="1:19" x14ac:dyDescent="0.25">
      <c r="A1861" s="10"/>
      <c r="B1861" s="4" t="str">
        <f>'CALC | Main Engine'!$B1861</f>
        <v/>
      </c>
      <c r="C1861" s="5" t="str">
        <f>'CALC | Main Engine'!$E1861</f>
        <v/>
      </c>
      <c r="D1861" s="27" t="str">
        <f>IF(ISBLANK('INPUT | Operations'!$C1866),"",'INPUT | Operations'!$C1865)</f>
        <v/>
      </c>
      <c r="E1861" s="32" t="str">
        <f>IF(ISBLANK('INPUT | Operations'!$C1866),"",'INPUT | Operations'!$C1866)</f>
        <v/>
      </c>
      <c r="F1861" s="123" t="str">
        <f t="shared" si="139"/>
        <v/>
      </c>
      <c r="G1861" s="49" t="str">
        <f t="shared" si="139"/>
        <v/>
      </c>
      <c r="H1861" s="49" t="str">
        <f t="shared" si="139"/>
        <v/>
      </c>
      <c r="I1861" s="49" t="str">
        <f t="shared" si="139"/>
        <v/>
      </c>
      <c r="J1861" s="49" t="str">
        <f t="shared" si="139"/>
        <v/>
      </c>
      <c r="K1861" s="50" t="str">
        <f t="shared" si="139"/>
        <v/>
      </c>
      <c r="L1861" s="49" t="str">
        <f t="shared" si="140"/>
        <v/>
      </c>
      <c r="M1861" s="49" t="str">
        <f t="shared" si="140"/>
        <v/>
      </c>
      <c r="N1861" s="49" t="str">
        <f t="shared" si="140"/>
        <v/>
      </c>
      <c r="O1861" s="49" t="str">
        <f t="shared" si="137"/>
        <v/>
      </c>
      <c r="P1861" s="49" t="str">
        <f t="shared" si="141"/>
        <v/>
      </c>
      <c r="Q1861" s="49" t="str">
        <f t="shared" si="141"/>
        <v/>
      </c>
      <c r="R1861" s="50" t="str">
        <f t="shared" si="141"/>
        <v/>
      </c>
      <c r="S1861" s="10"/>
    </row>
    <row r="1862" spans="1:19" x14ac:dyDescent="0.25">
      <c r="A1862" s="10"/>
      <c r="B1862" s="4" t="str">
        <f>'CALC | Main Engine'!$B1862</f>
        <v/>
      </c>
      <c r="C1862" s="5" t="str">
        <f>'CALC | Main Engine'!$E1862</f>
        <v/>
      </c>
      <c r="D1862" s="27" t="str">
        <f>IF(ISBLANK('INPUT | Operations'!$C1867),"",'INPUT | Operations'!$C1866)</f>
        <v/>
      </c>
      <c r="E1862" s="32" t="str">
        <f>IF(ISBLANK('INPUT | Operations'!$C1867),"",'INPUT | Operations'!$C1867)</f>
        <v/>
      </c>
      <c r="F1862" s="123" t="str">
        <f t="shared" si="139"/>
        <v/>
      </c>
      <c r="G1862" s="49" t="str">
        <f t="shared" si="139"/>
        <v/>
      </c>
      <c r="H1862" s="49" t="str">
        <f t="shared" si="139"/>
        <v/>
      </c>
      <c r="I1862" s="49" t="str">
        <f t="shared" si="139"/>
        <v/>
      </c>
      <c r="J1862" s="49" t="str">
        <f t="shared" si="139"/>
        <v/>
      </c>
      <c r="K1862" s="50" t="str">
        <f t="shared" si="139"/>
        <v/>
      </c>
      <c r="L1862" s="49" t="str">
        <f t="shared" si="140"/>
        <v/>
      </c>
      <c r="M1862" s="49" t="str">
        <f t="shared" si="140"/>
        <v/>
      </c>
      <c r="N1862" s="49" t="str">
        <f t="shared" si="140"/>
        <v/>
      </c>
      <c r="O1862" s="49" t="str">
        <f t="shared" si="137"/>
        <v/>
      </c>
      <c r="P1862" s="49" t="str">
        <f t="shared" si="141"/>
        <v/>
      </c>
      <c r="Q1862" s="49" t="str">
        <f t="shared" si="141"/>
        <v/>
      </c>
      <c r="R1862" s="50" t="str">
        <f t="shared" si="141"/>
        <v/>
      </c>
      <c r="S1862" s="10"/>
    </row>
    <row r="1863" spans="1:19" x14ac:dyDescent="0.25">
      <c r="A1863" s="10"/>
      <c r="B1863" s="4" t="str">
        <f>'CALC | Main Engine'!$B1863</f>
        <v/>
      </c>
      <c r="C1863" s="5" t="str">
        <f>'CALC | Main Engine'!$E1863</f>
        <v/>
      </c>
      <c r="D1863" s="27" t="str">
        <f>IF(ISBLANK('INPUT | Operations'!$C1868),"",'INPUT | Operations'!$C1867)</f>
        <v/>
      </c>
      <c r="E1863" s="32" t="str">
        <f>IF(ISBLANK('INPUT | Operations'!$C1868),"",'INPUT | Operations'!$C1868)</f>
        <v/>
      </c>
      <c r="F1863" s="123" t="str">
        <f t="shared" si="139"/>
        <v/>
      </c>
      <c r="G1863" s="49" t="str">
        <f t="shared" si="139"/>
        <v/>
      </c>
      <c r="H1863" s="49" t="str">
        <f t="shared" si="139"/>
        <v/>
      </c>
      <c r="I1863" s="49" t="str">
        <f t="shared" si="139"/>
        <v/>
      </c>
      <c r="J1863" s="49" t="str">
        <f t="shared" si="139"/>
        <v/>
      </c>
      <c r="K1863" s="50" t="str">
        <f t="shared" si="139"/>
        <v/>
      </c>
      <c r="L1863" s="49" t="str">
        <f t="shared" si="140"/>
        <v/>
      </c>
      <c r="M1863" s="49" t="str">
        <f t="shared" si="140"/>
        <v/>
      </c>
      <c r="N1863" s="49" t="str">
        <f t="shared" si="140"/>
        <v/>
      </c>
      <c r="O1863" s="49" t="str">
        <f t="shared" si="137"/>
        <v/>
      </c>
      <c r="P1863" s="49" t="str">
        <f t="shared" si="141"/>
        <v/>
      </c>
      <c r="Q1863" s="49" t="str">
        <f t="shared" si="141"/>
        <v/>
      </c>
      <c r="R1863" s="50" t="str">
        <f t="shared" si="141"/>
        <v/>
      </c>
      <c r="S1863" s="10"/>
    </row>
    <row r="1864" spans="1:19" x14ac:dyDescent="0.25">
      <c r="A1864" s="10"/>
      <c r="B1864" s="4" t="str">
        <f>'CALC | Main Engine'!$B1864</f>
        <v/>
      </c>
      <c r="C1864" s="5" t="str">
        <f>'CALC | Main Engine'!$E1864</f>
        <v/>
      </c>
      <c r="D1864" s="27" t="str">
        <f>IF(ISBLANK('INPUT | Operations'!$C1869),"",'INPUT | Operations'!$C1868)</f>
        <v/>
      </c>
      <c r="E1864" s="32" t="str">
        <f>IF(ISBLANK('INPUT | Operations'!$C1869),"",'INPUT | Operations'!$C1869)</f>
        <v/>
      </c>
      <c r="F1864" s="123" t="str">
        <f t="shared" si="139"/>
        <v/>
      </c>
      <c r="G1864" s="49" t="str">
        <f t="shared" si="139"/>
        <v/>
      </c>
      <c r="H1864" s="49" t="str">
        <f t="shared" si="139"/>
        <v/>
      </c>
      <c r="I1864" s="49" t="str">
        <f t="shared" si="139"/>
        <v/>
      </c>
      <c r="J1864" s="49" t="str">
        <f t="shared" si="139"/>
        <v/>
      </c>
      <c r="K1864" s="50" t="str">
        <f t="shared" si="139"/>
        <v/>
      </c>
      <c r="L1864" s="49" t="str">
        <f t="shared" si="140"/>
        <v/>
      </c>
      <c r="M1864" s="49" t="str">
        <f t="shared" si="140"/>
        <v/>
      </c>
      <c r="N1864" s="49" t="str">
        <f t="shared" si="140"/>
        <v/>
      </c>
      <c r="O1864" s="49" t="str">
        <f t="shared" si="137"/>
        <v/>
      </c>
      <c r="P1864" s="49" t="str">
        <f t="shared" si="141"/>
        <v/>
      </c>
      <c r="Q1864" s="49" t="str">
        <f t="shared" si="141"/>
        <v/>
      </c>
      <c r="R1864" s="50" t="str">
        <f t="shared" si="141"/>
        <v/>
      </c>
      <c r="S1864" s="10"/>
    </row>
    <row r="1865" spans="1:19" x14ac:dyDescent="0.25">
      <c r="A1865" s="10"/>
      <c r="B1865" s="4" t="str">
        <f>'CALC | Main Engine'!$B1865</f>
        <v/>
      </c>
      <c r="C1865" s="5" t="str">
        <f>'CALC | Main Engine'!$E1865</f>
        <v/>
      </c>
      <c r="D1865" s="27" t="str">
        <f>IF(ISBLANK('INPUT | Operations'!$C1870),"",'INPUT | Operations'!$C1869)</f>
        <v/>
      </c>
      <c r="E1865" s="32" t="str">
        <f>IF(ISBLANK('INPUT | Operations'!$C1870),"",'INPUT | Operations'!$C1870)</f>
        <v/>
      </c>
      <c r="F1865" s="123" t="str">
        <f t="shared" si="139"/>
        <v/>
      </c>
      <c r="G1865" s="49" t="str">
        <f t="shared" si="139"/>
        <v/>
      </c>
      <c r="H1865" s="49" t="str">
        <f t="shared" si="139"/>
        <v/>
      </c>
      <c r="I1865" s="49" t="str">
        <f t="shared" si="139"/>
        <v/>
      </c>
      <c r="J1865" s="49" t="str">
        <f t="shared" si="139"/>
        <v/>
      </c>
      <c r="K1865" s="50" t="str">
        <f t="shared" si="139"/>
        <v/>
      </c>
      <c r="L1865" s="49" t="str">
        <f t="shared" ref="L1865:N1896" si="142">IFERROR(IF(AND($E1865&gt;$D1865,MIN($D1865:$E1865)&lt;L$5,MAX($D1865:$E1865)&gt;L$4),MIN(MAX($D1865:$E1865),L$5)-MAX(MIN($D1865:$E1865),L$4),0)/(MAX($D1865:$E1865)-MIN($D1865:$E1865)),"")</f>
        <v/>
      </c>
      <c r="M1865" s="49" t="str">
        <f t="shared" si="142"/>
        <v/>
      </c>
      <c r="N1865" s="49" t="str">
        <f t="shared" si="142"/>
        <v/>
      </c>
      <c r="O1865" s="49" t="str">
        <f t="shared" ref="O1865:O1928" si="143">IFERROR(IF(AND(MIN($D1865:$E1865)&lt;O$5,MAX($D1865:$E1865)&gt;O$4),MIN(MAX($D1865:$E1865),O$5)-MAX(MIN($D1865:$E1865),O$4),0)/(MAX($D1865:$E1865)-MIN($D1865:$E1865)),"")</f>
        <v/>
      </c>
      <c r="P1865" s="49" t="str">
        <f t="shared" ref="P1865:R1896" si="144">IFERROR(IF(AND($D1865&gt;$E1865,MIN($D1865:$E1865)&lt;P$5,MAX($D1865:$E1865)&gt;P$4),MIN(MAX($D1865:$E1865),P$5)-MAX(MIN($D1865:$E1865),P$4),0)/(MAX($D1865:$E1865)-MIN($D1865:$E1865)),"")</f>
        <v/>
      </c>
      <c r="Q1865" s="49" t="str">
        <f t="shared" si="144"/>
        <v/>
      </c>
      <c r="R1865" s="50" t="str">
        <f t="shared" si="144"/>
        <v/>
      </c>
      <c r="S1865" s="10"/>
    </row>
    <row r="1866" spans="1:19" x14ac:dyDescent="0.25">
      <c r="A1866" s="10"/>
      <c r="B1866" s="4" t="str">
        <f>'CALC | Main Engine'!$B1866</f>
        <v/>
      </c>
      <c r="C1866" s="5" t="str">
        <f>'CALC | Main Engine'!$E1866</f>
        <v/>
      </c>
      <c r="D1866" s="27" t="str">
        <f>IF(ISBLANK('INPUT | Operations'!$C1871),"",'INPUT | Operations'!$C1870)</f>
        <v/>
      </c>
      <c r="E1866" s="32" t="str">
        <f>IF(ISBLANK('INPUT | Operations'!$C1871),"",'INPUT | Operations'!$C1871)</f>
        <v/>
      </c>
      <c r="F1866" s="123" t="str">
        <f t="shared" si="139"/>
        <v/>
      </c>
      <c r="G1866" s="49" t="str">
        <f t="shared" si="139"/>
        <v/>
      </c>
      <c r="H1866" s="49" t="str">
        <f t="shared" si="139"/>
        <v/>
      </c>
      <c r="I1866" s="49" t="str">
        <f t="shared" si="139"/>
        <v/>
      </c>
      <c r="J1866" s="49" t="str">
        <f t="shared" si="139"/>
        <v/>
      </c>
      <c r="K1866" s="50" t="str">
        <f t="shared" si="139"/>
        <v/>
      </c>
      <c r="L1866" s="49" t="str">
        <f t="shared" si="142"/>
        <v/>
      </c>
      <c r="M1866" s="49" t="str">
        <f t="shared" si="142"/>
        <v/>
      </c>
      <c r="N1866" s="49" t="str">
        <f t="shared" si="142"/>
        <v/>
      </c>
      <c r="O1866" s="49" t="str">
        <f t="shared" si="143"/>
        <v/>
      </c>
      <c r="P1866" s="49" t="str">
        <f t="shared" si="144"/>
        <v/>
      </c>
      <c r="Q1866" s="49" t="str">
        <f t="shared" si="144"/>
        <v/>
      </c>
      <c r="R1866" s="50" t="str">
        <f t="shared" si="144"/>
        <v/>
      </c>
      <c r="S1866" s="10"/>
    </row>
    <row r="1867" spans="1:19" x14ac:dyDescent="0.25">
      <c r="A1867" s="10"/>
      <c r="B1867" s="4" t="str">
        <f>'CALC | Main Engine'!$B1867</f>
        <v/>
      </c>
      <c r="C1867" s="5" t="str">
        <f>'CALC | Main Engine'!$E1867</f>
        <v/>
      </c>
      <c r="D1867" s="27" t="str">
        <f>IF(ISBLANK('INPUT | Operations'!$C1872),"",'INPUT | Operations'!$C1871)</f>
        <v/>
      </c>
      <c r="E1867" s="32" t="str">
        <f>IF(ISBLANK('INPUT | Operations'!$C1872),"",'INPUT | Operations'!$C1872)</f>
        <v/>
      </c>
      <c r="F1867" s="123" t="str">
        <f t="shared" si="139"/>
        <v/>
      </c>
      <c r="G1867" s="49" t="str">
        <f t="shared" si="139"/>
        <v/>
      </c>
      <c r="H1867" s="49" t="str">
        <f t="shared" si="139"/>
        <v/>
      </c>
      <c r="I1867" s="49" t="str">
        <f t="shared" si="139"/>
        <v/>
      </c>
      <c r="J1867" s="49" t="str">
        <f t="shared" si="139"/>
        <v/>
      </c>
      <c r="K1867" s="50" t="str">
        <f t="shared" si="139"/>
        <v/>
      </c>
      <c r="L1867" s="49" t="str">
        <f t="shared" si="142"/>
        <v/>
      </c>
      <c r="M1867" s="49" t="str">
        <f t="shared" si="142"/>
        <v/>
      </c>
      <c r="N1867" s="49" t="str">
        <f t="shared" si="142"/>
        <v/>
      </c>
      <c r="O1867" s="49" t="str">
        <f t="shared" si="143"/>
        <v/>
      </c>
      <c r="P1867" s="49" t="str">
        <f t="shared" si="144"/>
        <v/>
      </c>
      <c r="Q1867" s="49" t="str">
        <f t="shared" si="144"/>
        <v/>
      </c>
      <c r="R1867" s="50" t="str">
        <f t="shared" si="144"/>
        <v/>
      </c>
      <c r="S1867" s="10"/>
    </row>
    <row r="1868" spans="1:19" x14ac:dyDescent="0.25">
      <c r="A1868" s="10"/>
      <c r="B1868" s="4" t="str">
        <f>'CALC | Main Engine'!$B1868</f>
        <v/>
      </c>
      <c r="C1868" s="5" t="str">
        <f>'CALC | Main Engine'!$E1868</f>
        <v/>
      </c>
      <c r="D1868" s="27" t="str">
        <f>IF(ISBLANK('INPUT | Operations'!$C1873),"",'INPUT | Operations'!$C1872)</f>
        <v/>
      </c>
      <c r="E1868" s="32" t="str">
        <f>IF(ISBLANK('INPUT | Operations'!$C1873),"",'INPUT | Operations'!$C1873)</f>
        <v/>
      </c>
      <c r="F1868" s="123" t="str">
        <f t="shared" si="139"/>
        <v/>
      </c>
      <c r="G1868" s="49" t="str">
        <f t="shared" si="139"/>
        <v/>
      </c>
      <c r="H1868" s="49" t="str">
        <f t="shared" si="139"/>
        <v/>
      </c>
      <c r="I1868" s="49" t="str">
        <f t="shared" si="139"/>
        <v/>
      </c>
      <c r="J1868" s="49" t="str">
        <f t="shared" si="139"/>
        <v/>
      </c>
      <c r="K1868" s="50" t="str">
        <f t="shared" si="139"/>
        <v/>
      </c>
      <c r="L1868" s="49" t="str">
        <f t="shared" si="142"/>
        <v/>
      </c>
      <c r="M1868" s="49" t="str">
        <f t="shared" si="142"/>
        <v/>
      </c>
      <c r="N1868" s="49" t="str">
        <f t="shared" si="142"/>
        <v/>
      </c>
      <c r="O1868" s="49" t="str">
        <f t="shared" si="143"/>
        <v/>
      </c>
      <c r="P1868" s="49" t="str">
        <f t="shared" si="144"/>
        <v/>
      </c>
      <c r="Q1868" s="49" t="str">
        <f t="shared" si="144"/>
        <v/>
      </c>
      <c r="R1868" s="50" t="str">
        <f t="shared" si="144"/>
        <v/>
      </c>
      <c r="S1868" s="10"/>
    </row>
    <row r="1869" spans="1:19" x14ac:dyDescent="0.25">
      <c r="A1869" s="10"/>
      <c r="B1869" s="4" t="str">
        <f>'CALC | Main Engine'!$B1869</f>
        <v/>
      </c>
      <c r="C1869" s="5" t="str">
        <f>'CALC | Main Engine'!$E1869</f>
        <v/>
      </c>
      <c r="D1869" s="27" t="str">
        <f>IF(ISBLANK('INPUT | Operations'!$C1874),"",'INPUT | Operations'!$C1873)</f>
        <v/>
      </c>
      <c r="E1869" s="32" t="str">
        <f>IF(ISBLANK('INPUT | Operations'!$C1874),"",'INPUT | Operations'!$C1874)</f>
        <v/>
      </c>
      <c r="F1869" s="123" t="str">
        <f t="shared" si="139"/>
        <v/>
      </c>
      <c r="G1869" s="49" t="str">
        <f t="shared" si="139"/>
        <v/>
      </c>
      <c r="H1869" s="49" t="str">
        <f t="shared" si="139"/>
        <v/>
      </c>
      <c r="I1869" s="49" t="str">
        <f t="shared" si="139"/>
        <v/>
      </c>
      <c r="J1869" s="49" t="str">
        <f t="shared" si="139"/>
        <v/>
      </c>
      <c r="K1869" s="50" t="str">
        <f t="shared" si="139"/>
        <v/>
      </c>
      <c r="L1869" s="49" t="str">
        <f t="shared" si="142"/>
        <v/>
      </c>
      <c r="M1869" s="49" t="str">
        <f t="shared" si="142"/>
        <v/>
      </c>
      <c r="N1869" s="49" t="str">
        <f t="shared" si="142"/>
        <v/>
      </c>
      <c r="O1869" s="49" t="str">
        <f t="shared" si="143"/>
        <v/>
      </c>
      <c r="P1869" s="49" t="str">
        <f t="shared" si="144"/>
        <v/>
      </c>
      <c r="Q1869" s="49" t="str">
        <f t="shared" si="144"/>
        <v/>
      </c>
      <c r="R1869" s="50" t="str">
        <f t="shared" si="144"/>
        <v/>
      </c>
      <c r="S1869" s="10"/>
    </row>
    <row r="1870" spans="1:19" x14ac:dyDescent="0.25">
      <c r="A1870" s="10"/>
      <c r="B1870" s="4" t="str">
        <f>'CALC | Main Engine'!$B1870</f>
        <v/>
      </c>
      <c r="C1870" s="5" t="str">
        <f>'CALC | Main Engine'!$E1870</f>
        <v/>
      </c>
      <c r="D1870" s="27" t="str">
        <f>IF(ISBLANK('INPUT | Operations'!$C1875),"",'INPUT | Operations'!$C1874)</f>
        <v/>
      </c>
      <c r="E1870" s="32" t="str">
        <f>IF(ISBLANK('INPUT | Operations'!$C1875),"",'INPUT | Operations'!$C1875)</f>
        <v/>
      </c>
      <c r="F1870" s="123" t="str">
        <f t="shared" si="139"/>
        <v/>
      </c>
      <c r="G1870" s="49" t="str">
        <f t="shared" si="139"/>
        <v/>
      </c>
      <c r="H1870" s="49" t="str">
        <f t="shared" si="139"/>
        <v/>
      </c>
      <c r="I1870" s="49" t="str">
        <f t="shared" ref="I1870:K1901" si="145">IFERROR(IF(AND(MIN($D1870:$E1870)&lt;I$5,MAX($D1870:$E1870)&gt;I$4),MIN(MAX($D1870:$E1870),I$5)-MAX(MIN($D1870:$E1870),I$4),0)/(MAX($D1870:$E1870)-MIN($D1870:$E1870)),"")</f>
        <v/>
      </c>
      <c r="J1870" s="49" t="str">
        <f t="shared" si="145"/>
        <v/>
      </c>
      <c r="K1870" s="50" t="str">
        <f t="shared" si="145"/>
        <v/>
      </c>
      <c r="L1870" s="49" t="str">
        <f t="shared" si="142"/>
        <v/>
      </c>
      <c r="M1870" s="49" t="str">
        <f t="shared" si="142"/>
        <v/>
      </c>
      <c r="N1870" s="49" t="str">
        <f t="shared" si="142"/>
        <v/>
      </c>
      <c r="O1870" s="49" t="str">
        <f t="shared" si="143"/>
        <v/>
      </c>
      <c r="P1870" s="49" t="str">
        <f t="shared" si="144"/>
        <v/>
      </c>
      <c r="Q1870" s="49" t="str">
        <f t="shared" si="144"/>
        <v/>
      </c>
      <c r="R1870" s="50" t="str">
        <f t="shared" si="144"/>
        <v/>
      </c>
      <c r="S1870" s="10"/>
    </row>
    <row r="1871" spans="1:19" x14ac:dyDescent="0.25">
      <c r="A1871" s="10"/>
      <c r="B1871" s="4" t="str">
        <f>'CALC | Main Engine'!$B1871</f>
        <v/>
      </c>
      <c r="C1871" s="5" t="str">
        <f>'CALC | Main Engine'!$E1871</f>
        <v/>
      </c>
      <c r="D1871" s="27" t="str">
        <f>IF(ISBLANK('INPUT | Operations'!$C1876),"",'INPUT | Operations'!$C1875)</f>
        <v/>
      </c>
      <c r="E1871" s="32" t="str">
        <f>IF(ISBLANK('INPUT | Operations'!$C1876),"",'INPUT | Operations'!$C1876)</f>
        <v/>
      </c>
      <c r="F1871" s="123" t="str">
        <f t="shared" ref="F1871:K1928" si="146">IFERROR(IF(AND(MIN($D1871:$E1871)&lt;F$5,MAX($D1871:$E1871)&gt;F$4),MIN(MAX($D1871:$E1871),F$5)-MAX(MIN($D1871:$E1871),F$4),0)/(MAX($D1871:$E1871)-MIN($D1871:$E1871)),"")</f>
        <v/>
      </c>
      <c r="G1871" s="49" t="str">
        <f t="shared" si="146"/>
        <v/>
      </c>
      <c r="H1871" s="49" t="str">
        <f t="shared" si="146"/>
        <v/>
      </c>
      <c r="I1871" s="49" t="str">
        <f t="shared" si="145"/>
        <v/>
      </c>
      <c r="J1871" s="49" t="str">
        <f t="shared" si="145"/>
        <v/>
      </c>
      <c r="K1871" s="50" t="str">
        <f t="shared" si="145"/>
        <v/>
      </c>
      <c r="L1871" s="49" t="str">
        <f t="shared" si="142"/>
        <v/>
      </c>
      <c r="M1871" s="49" t="str">
        <f t="shared" si="142"/>
        <v/>
      </c>
      <c r="N1871" s="49" t="str">
        <f t="shared" si="142"/>
        <v/>
      </c>
      <c r="O1871" s="49" t="str">
        <f t="shared" si="143"/>
        <v/>
      </c>
      <c r="P1871" s="49" t="str">
        <f t="shared" si="144"/>
        <v/>
      </c>
      <c r="Q1871" s="49" t="str">
        <f t="shared" si="144"/>
        <v/>
      </c>
      <c r="R1871" s="50" t="str">
        <f t="shared" si="144"/>
        <v/>
      </c>
      <c r="S1871" s="10"/>
    </row>
    <row r="1872" spans="1:19" x14ac:dyDescent="0.25">
      <c r="A1872" s="10"/>
      <c r="B1872" s="4" t="str">
        <f>'CALC | Main Engine'!$B1872</f>
        <v/>
      </c>
      <c r="C1872" s="5" t="str">
        <f>'CALC | Main Engine'!$E1872</f>
        <v/>
      </c>
      <c r="D1872" s="27" t="str">
        <f>IF(ISBLANK('INPUT | Operations'!$C1877),"",'INPUT | Operations'!$C1876)</f>
        <v/>
      </c>
      <c r="E1872" s="32" t="str">
        <f>IF(ISBLANK('INPUT | Operations'!$C1877),"",'INPUT | Operations'!$C1877)</f>
        <v/>
      </c>
      <c r="F1872" s="123" t="str">
        <f t="shared" si="146"/>
        <v/>
      </c>
      <c r="G1872" s="49" t="str">
        <f t="shared" si="146"/>
        <v/>
      </c>
      <c r="H1872" s="49" t="str">
        <f t="shared" si="146"/>
        <v/>
      </c>
      <c r="I1872" s="49" t="str">
        <f t="shared" si="145"/>
        <v/>
      </c>
      <c r="J1872" s="49" t="str">
        <f t="shared" si="145"/>
        <v/>
      </c>
      <c r="K1872" s="50" t="str">
        <f t="shared" si="145"/>
        <v/>
      </c>
      <c r="L1872" s="49" t="str">
        <f t="shared" si="142"/>
        <v/>
      </c>
      <c r="M1872" s="49" t="str">
        <f t="shared" si="142"/>
        <v/>
      </c>
      <c r="N1872" s="49" t="str">
        <f t="shared" si="142"/>
        <v/>
      </c>
      <c r="O1872" s="49" t="str">
        <f t="shared" si="143"/>
        <v/>
      </c>
      <c r="P1872" s="49" t="str">
        <f t="shared" si="144"/>
        <v/>
      </c>
      <c r="Q1872" s="49" t="str">
        <f t="shared" si="144"/>
        <v/>
      </c>
      <c r="R1872" s="50" t="str">
        <f t="shared" si="144"/>
        <v/>
      </c>
      <c r="S1872" s="10"/>
    </row>
    <row r="1873" spans="1:19" x14ac:dyDescent="0.25">
      <c r="A1873" s="10"/>
      <c r="B1873" s="4" t="str">
        <f>'CALC | Main Engine'!$B1873</f>
        <v/>
      </c>
      <c r="C1873" s="5" t="str">
        <f>'CALC | Main Engine'!$E1873</f>
        <v/>
      </c>
      <c r="D1873" s="27" t="str">
        <f>IF(ISBLANK('INPUT | Operations'!$C1878),"",'INPUT | Operations'!$C1877)</f>
        <v/>
      </c>
      <c r="E1873" s="32" t="str">
        <f>IF(ISBLANK('INPUT | Operations'!$C1878),"",'INPUT | Operations'!$C1878)</f>
        <v/>
      </c>
      <c r="F1873" s="123" t="str">
        <f t="shared" si="146"/>
        <v/>
      </c>
      <c r="G1873" s="49" t="str">
        <f t="shared" si="146"/>
        <v/>
      </c>
      <c r="H1873" s="49" t="str">
        <f t="shared" si="146"/>
        <v/>
      </c>
      <c r="I1873" s="49" t="str">
        <f t="shared" si="145"/>
        <v/>
      </c>
      <c r="J1873" s="49" t="str">
        <f t="shared" si="145"/>
        <v/>
      </c>
      <c r="K1873" s="50" t="str">
        <f t="shared" si="145"/>
        <v/>
      </c>
      <c r="L1873" s="49" t="str">
        <f t="shared" si="142"/>
        <v/>
      </c>
      <c r="M1873" s="49" t="str">
        <f t="shared" si="142"/>
        <v/>
      </c>
      <c r="N1873" s="49" t="str">
        <f t="shared" si="142"/>
        <v/>
      </c>
      <c r="O1873" s="49" t="str">
        <f t="shared" si="143"/>
        <v/>
      </c>
      <c r="P1873" s="49" t="str">
        <f t="shared" si="144"/>
        <v/>
      </c>
      <c r="Q1873" s="49" t="str">
        <f t="shared" si="144"/>
        <v/>
      </c>
      <c r="R1873" s="50" t="str">
        <f t="shared" si="144"/>
        <v/>
      </c>
      <c r="S1873" s="10"/>
    </row>
    <row r="1874" spans="1:19" x14ac:dyDescent="0.25">
      <c r="A1874" s="10"/>
      <c r="B1874" s="4" t="str">
        <f>'CALC | Main Engine'!$B1874</f>
        <v/>
      </c>
      <c r="C1874" s="5" t="str">
        <f>'CALC | Main Engine'!$E1874</f>
        <v/>
      </c>
      <c r="D1874" s="27" t="str">
        <f>IF(ISBLANK('INPUT | Operations'!$C1879),"",'INPUT | Operations'!$C1878)</f>
        <v/>
      </c>
      <c r="E1874" s="32" t="str">
        <f>IF(ISBLANK('INPUT | Operations'!$C1879),"",'INPUT | Operations'!$C1879)</f>
        <v/>
      </c>
      <c r="F1874" s="123" t="str">
        <f t="shared" si="146"/>
        <v/>
      </c>
      <c r="G1874" s="49" t="str">
        <f t="shared" si="146"/>
        <v/>
      </c>
      <c r="H1874" s="49" t="str">
        <f t="shared" si="146"/>
        <v/>
      </c>
      <c r="I1874" s="49" t="str">
        <f t="shared" si="145"/>
        <v/>
      </c>
      <c r="J1874" s="49" t="str">
        <f t="shared" si="145"/>
        <v/>
      </c>
      <c r="K1874" s="50" t="str">
        <f t="shared" si="145"/>
        <v/>
      </c>
      <c r="L1874" s="49" t="str">
        <f t="shared" si="142"/>
        <v/>
      </c>
      <c r="M1874" s="49" t="str">
        <f t="shared" si="142"/>
        <v/>
      </c>
      <c r="N1874" s="49" t="str">
        <f t="shared" si="142"/>
        <v/>
      </c>
      <c r="O1874" s="49" t="str">
        <f t="shared" si="143"/>
        <v/>
      </c>
      <c r="P1874" s="49" t="str">
        <f t="shared" si="144"/>
        <v/>
      </c>
      <c r="Q1874" s="49" t="str">
        <f t="shared" si="144"/>
        <v/>
      </c>
      <c r="R1874" s="50" t="str">
        <f t="shared" si="144"/>
        <v/>
      </c>
      <c r="S1874" s="10"/>
    </row>
    <row r="1875" spans="1:19" x14ac:dyDescent="0.25">
      <c r="A1875" s="10"/>
      <c r="B1875" s="4" t="str">
        <f>'CALC | Main Engine'!$B1875</f>
        <v/>
      </c>
      <c r="C1875" s="5" t="str">
        <f>'CALC | Main Engine'!$E1875</f>
        <v/>
      </c>
      <c r="D1875" s="27" t="str">
        <f>IF(ISBLANK('INPUT | Operations'!$C1880),"",'INPUT | Operations'!$C1879)</f>
        <v/>
      </c>
      <c r="E1875" s="32" t="str">
        <f>IF(ISBLANK('INPUT | Operations'!$C1880),"",'INPUT | Operations'!$C1880)</f>
        <v/>
      </c>
      <c r="F1875" s="123" t="str">
        <f t="shared" si="146"/>
        <v/>
      </c>
      <c r="G1875" s="49" t="str">
        <f t="shared" si="146"/>
        <v/>
      </c>
      <c r="H1875" s="49" t="str">
        <f t="shared" si="146"/>
        <v/>
      </c>
      <c r="I1875" s="49" t="str">
        <f t="shared" si="145"/>
        <v/>
      </c>
      <c r="J1875" s="49" t="str">
        <f t="shared" si="145"/>
        <v/>
      </c>
      <c r="K1875" s="50" t="str">
        <f t="shared" si="145"/>
        <v/>
      </c>
      <c r="L1875" s="49" t="str">
        <f t="shared" si="142"/>
        <v/>
      </c>
      <c r="M1875" s="49" t="str">
        <f t="shared" si="142"/>
        <v/>
      </c>
      <c r="N1875" s="49" t="str">
        <f t="shared" si="142"/>
        <v/>
      </c>
      <c r="O1875" s="49" t="str">
        <f t="shared" si="143"/>
        <v/>
      </c>
      <c r="P1875" s="49" t="str">
        <f t="shared" si="144"/>
        <v/>
      </c>
      <c r="Q1875" s="49" t="str">
        <f t="shared" si="144"/>
        <v/>
      </c>
      <c r="R1875" s="50" t="str">
        <f t="shared" si="144"/>
        <v/>
      </c>
      <c r="S1875" s="10"/>
    </row>
    <row r="1876" spans="1:19" x14ac:dyDescent="0.25">
      <c r="A1876" s="10"/>
      <c r="B1876" s="4" t="str">
        <f>'CALC | Main Engine'!$B1876</f>
        <v/>
      </c>
      <c r="C1876" s="5" t="str">
        <f>'CALC | Main Engine'!$E1876</f>
        <v/>
      </c>
      <c r="D1876" s="27" t="str">
        <f>IF(ISBLANK('INPUT | Operations'!$C1881),"",'INPUT | Operations'!$C1880)</f>
        <v/>
      </c>
      <c r="E1876" s="32" t="str">
        <f>IF(ISBLANK('INPUT | Operations'!$C1881),"",'INPUT | Operations'!$C1881)</f>
        <v/>
      </c>
      <c r="F1876" s="123" t="str">
        <f t="shared" si="146"/>
        <v/>
      </c>
      <c r="G1876" s="49" t="str">
        <f t="shared" si="146"/>
        <v/>
      </c>
      <c r="H1876" s="49" t="str">
        <f t="shared" si="146"/>
        <v/>
      </c>
      <c r="I1876" s="49" t="str">
        <f t="shared" si="145"/>
        <v/>
      </c>
      <c r="J1876" s="49" t="str">
        <f t="shared" si="145"/>
        <v/>
      </c>
      <c r="K1876" s="50" t="str">
        <f t="shared" si="145"/>
        <v/>
      </c>
      <c r="L1876" s="49" t="str">
        <f t="shared" si="142"/>
        <v/>
      </c>
      <c r="M1876" s="49" t="str">
        <f t="shared" si="142"/>
        <v/>
      </c>
      <c r="N1876" s="49" t="str">
        <f t="shared" si="142"/>
        <v/>
      </c>
      <c r="O1876" s="49" t="str">
        <f t="shared" si="143"/>
        <v/>
      </c>
      <c r="P1876" s="49" t="str">
        <f t="shared" si="144"/>
        <v/>
      </c>
      <c r="Q1876" s="49" t="str">
        <f t="shared" si="144"/>
        <v/>
      </c>
      <c r="R1876" s="50" t="str">
        <f t="shared" si="144"/>
        <v/>
      </c>
      <c r="S1876" s="10"/>
    </row>
    <row r="1877" spans="1:19" x14ac:dyDescent="0.25">
      <c r="A1877" s="10"/>
      <c r="B1877" s="4" t="str">
        <f>'CALC | Main Engine'!$B1877</f>
        <v/>
      </c>
      <c r="C1877" s="5" t="str">
        <f>'CALC | Main Engine'!$E1877</f>
        <v/>
      </c>
      <c r="D1877" s="27" t="str">
        <f>IF(ISBLANK('INPUT | Operations'!$C1882),"",'INPUT | Operations'!$C1881)</f>
        <v/>
      </c>
      <c r="E1877" s="32" t="str">
        <f>IF(ISBLANK('INPUT | Operations'!$C1882),"",'INPUT | Operations'!$C1882)</f>
        <v/>
      </c>
      <c r="F1877" s="123" t="str">
        <f t="shared" si="146"/>
        <v/>
      </c>
      <c r="G1877" s="49" t="str">
        <f t="shared" si="146"/>
        <v/>
      </c>
      <c r="H1877" s="49" t="str">
        <f t="shared" si="146"/>
        <v/>
      </c>
      <c r="I1877" s="49" t="str">
        <f t="shared" si="145"/>
        <v/>
      </c>
      <c r="J1877" s="49" t="str">
        <f t="shared" si="145"/>
        <v/>
      </c>
      <c r="K1877" s="50" t="str">
        <f t="shared" si="145"/>
        <v/>
      </c>
      <c r="L1877" s="49" t="str">
        <f t="shared" si="142"/>
        <v/>
      </c>
      <c r="M1877" s="49" t="str">
        <f t="shared" si="142"/>
        <v/>
      </c>
      <c r="N1877" s="49" t="str">
        <f t="shared" si="142"/>
        <v/>
      </c>
      <c r="O1877" s="49" t="str">
        <f t="shared" si="143"/>
        <v/>
      </c>
      <c r="P1877" s="49" t="str">
        <f t="shared" si="144"/>
        <v/>
      </c>
      <c r="Q1877" s="49" t="str">
        <f t="shared" si="144"/>
        <v/>
      </c>
      <c r="R1877" s="50" t="str">
        <f t="shared" si="144"/>
        <v/>
      </c>
      <c r="S1877" s="10"/>
    </row>
    <row r="1878" spans="1:19" x14ac:dyDescent="0.25">
      <c r="A1878" s="10"/>
      <c r="B1878" s="4" t="str">
        <f>'CALC | Main Engine'!$B1878</f>
        <v/>
      </c>
      <c r="C1878" s="5" t="str">
        <f>'CALC | Main Engine'!$E1878</f>
        <v/>
      </c>
      <c r="D1878" s="27" t="str">
        <f>IF(ISBLANK('INPUT | Operations'!$C1883),"",'INPUT | Operations'!$C1882)</f>
        <v/>
      </c>
      <c r="E1878" s="32" t="str">
        <f>IF(ISBLANK('INPUT | Operations'!$C1883),"",'INPUT | Operations'!$C1883)</f>
        <v/>
      </c>
      <c r="F1878" s="123" t="str">
        <f t="shared" si="146"/>
        <v/>
      </c>
      <c r="G1878" s="49" t="str">
        <f t="shared" si="146"/>
        <v/>
      </c>
      <c r="H1878" s="49" t="str">
        <f t="shared" si="146"/>
        <v/>
      </c>
      <c r="I1878" s="49" t="str">
        <f t="shared" si="145"/>
        <v/>
      </c>
      <c r="J1878" s="49" t="str">
        <f t="shared" si="145"/>
        <v/>
      </c>
      <c r="K1878" s="50" t="str">
        <f t="shared" si="145"/>
        <v/>
      </c>
      <c r="L1878" s="49" t="str">
        <f t="shared" si="142"/>
        <v/>
      </c>
      <c r="M1878" s="49" t="str">
        <f t="shared" si="142"/>
        <v/>
      </c>
      <c r="N1878" s="49" t="str">
        <f t="shared" si="142"/>
        <v/>
      </c>
      <c r="O1878" s="49" t="str">
        <f t="shared" si="143"/>
        <v/>
      </c>
      <c r="P1878" s="49" t="str">
        <f t="shared" si="144"/>
        <v/>
      </c>
      <c r="Q1878" s="49" t="str">
        <f t="shared" si="144"/>
        <v/>
      </c>
      <c r="R1878" s="50" t="str">
        <f t="shared" si="144"/>
        <v/>
      </c>
      <c r="S1878" s="10"/>
    </row>
    <row r="1879" spans="1:19" x14ac:dyDescent="0.25">
      <c r="A1879" s="10"/>
      <c r="B1879" s="4" t="str">
        <f>'CALC | Main Engine'!$B1879</f>
        <v/>
      </c>
      <c r="C1879" s="5" t="str">
        <f>'CALC | Main Engine'!$E1879</f>
        <v/>
      </c>
      <c r="D1879" s="27" t="str">
        <f>IF(ISBLANK('INPUT | Operations'!$C1884),"",'INPUT | Operations'!$C1883)</f>
        <v/>
      </c>
      <c r="E1879" s="32" t="str">
        <f>IF(ISBLANK('INPUT | Operations'!$C1884),"",'INPUT | Operations'!$C1884)</f>
        <v/>
      </c>
      <c r="F1879" s="123" t="str">
        <f t="shared" si="146"/>
        <v/>
      </c>
      <c r="G1879" s="49" t="str">
        <f t="shared" si="146"/>
        <v/>
      </c>
      <c r="H1879" s="49" t="str">
        <f t="shared" si="146"/>
        <v/>
      </c>
      <c r="I1879" s="49" t="str">
        <f t="shared" si="145"/>
        <v/>
      </c>
      <c r="J1879" s="49" t="str">
        <f t="shared" si="145"/>
        <v/>
      </c>
      <c r="K1879" s="50" t="str">
        <f t="shared" si="145"/>
        <v/>
      </c>
      <c r="L1879" s="49" t="str">
        <f t="shared" si="142"/>
        <v/>
      </c>
      <c r="M1879" s="49" t="str">
        <f t="shared" si="142"/>
        <v/>
      </c>
      <c r="N1879" s="49" t="str">
        <f t="shared" si="142"/>
        <v/>
      </c>
      <c r="O1879" s="49" t="str">
        <f t="shared" si="143"/>
        <v/>
      </c>
      <c r="P1879" s="49" t="str">
        <f t="shared" si="144"/>
        <v/>
      </c>
      <c r="Q1879" s="49" t="str">
        <f t="shared" si="144"/>
        <v/>
      </c>
      <c r="R1879" s="50" t="str">
        <f t="shared" si="144"/>
        <v/>
      </c>
      <c r="S1879" s="10"/>
    </row>
    <row r="1880" spans="1:19" x14ac:dyDescent="0.25">
      <c r="A1880" s="10"/>
      <c r="B1880" s="4" t="str">
        <f>'CALC | Main Engine'!$B1880</f>
        <v/>
      </c>
      <c r="C1880" s="5" t="str">
        <f>'CALC | Main Engine'!$E1880</f>
        <v/>
      </c>
      <c r="D1880" s="27" t="str">
        <f>IF(ISBLANK('INPUT | Operations'!$C1885),"",'INPUT | Operations'!$C1884)</f>
        <v/>
      </c>
      <c r="E1880" s="32" t="str">
        <f>IF(ISBLANK('INPUT | Operations'!$C1885),"",'INPUT | Operations'!$C1885)</f>
        <v/>
      </c>
      <c r="F1880" s="123" t="str">
        <f t="shared" si="146"/>
        <v/>
      </c>
      <c r="G1880" s="49" t="str">
        <f t="shared" si="146"/>
        <v/>
      </c>
      <c r="H1880" s="49" t="str">
        <f t="shared" si="146"/>
        <v/>
      </c>
      <c r="I1880" s="49" t="str">
        <f t="shared" si="145"/>
        <v/>
      </c>
      <c r="J1880" s="49" t="str">
        <f t="shared" si="145"/>
        <v/>
      </c>
      <c r="K1880" s="50" t="str">
        <f t="shared" si="145"/>
        <v/>
      </c>
      <c r="L1880" s="49" t="str">
        <f t="shared" si="142"/>
        <v/>
      </c>
      <c r="M1880" s="49" t="str">
        <f t="shared" si="142"/>
        <v/>
      </c>
      <c r="N1880" s="49" t="str">
        <f t="shared" si="142"/>
        <v/>
      </c>
      <c r="O1880" s="49" t="str">
        <f t="shared" si="143"/>
        <v/>
      </c>
      <c r="P1880" s="49" t="str">
        <f t="shared" si="144"/>
        <v/>
      </c>
      <c r="Q1880" s="49" t="str">
        <f t="shared" si="144"/>
        <v/>
      </c>
      <c r="R1880" s="50" t="str">
        <f t="shared" si="144"/>
        <v/>
      </c>
      <c r="S1880" s="10"/>
    </row>
    <row r="1881" spans="1:19" x14ac:dyDescent="0.25">
      <c r="A1881" s="10"/>
      <c r="B1881" s="4" t="str">
        <f>'CALC | Main Engine'!$B1881</f>
        <v/>
      </c>
      <c r="C1881" s="5" t="str">
        <f>'CALC | Main Engine'!$E1881</f>
        <v/>
      </c>
      <c r="D1881" s="27" t="str">
        <f>IF(ISBLANK('INPUT | Operations'!$C1886),"",'INPUT | Operations'!$C1885)</f>
        <v/>
      </c>
      <c r="E1881" s="32" t="str">
        <f>IF(ISBLANK('INPUT | Operations'!$C1886),"",'INPUT | Operations'!$C1886)</f>
        <v/>
      </c>
      <c r="F1881" s="123" t="str">
        <f t="shared" si="146"/>
        <v/>
      </c>
      <c r="G1881" s="49" t="str">
        <f t="shared" si="146"/>
        <v/>
      </c>
      <c r="H1881" s="49" t="str">
        <f t="shared" si="146"/>
        <v/>
      </c>
      <c r="I1881" s="49" t="str">
        <f t="shared" si="145"/>
        <v/>
      </c>
      <c r="J1881" s="49" t="str">
        <f t="shared" si="145"/>
        <v/>
      </c>
      <c r="K1881" s="50" t="str">
        <f t="shared" si="145"/>
        <v/>
      </c>
      <c r="L1881" s="49" t="str">
        <f t="shared" si="142"/>
        <v/>
      </c>
      <c r="M1881" s="49" t="str">
        <f t="shared" si="142"/>
        <v/>
      </c>
      <c r="N1881" s="49" t="str">
        <f t="shared" si="142"/>
        <v/>
      </c>
      <c r="O1881" s="49" t="str">
        <f t="shared" si="143"/>
        <v/>
      </c>
      <c r="P1881" s="49" t="str">
        <f t="shared" si="144"/>
        <v/>
      </c>
      <c r="Q1881" s="49" t="str">
        <f t="shared" si="144"/>
        <v/>
      </c>
      <c r="R1881" s="50" t="str">
        <f t="shared" si="144"/>
        <v/>
      </c>
      <c r="S1881" s="10"/>
    </row>
    <row r="1882" spans="1:19" x14ac:dyDescent="0.25">
      <c r="A1882" s="10"/>
      <c r="B1882" s="4" t="str">
        <f>'CALC | Main Engine'!$B1882</f>
        <v/>
      </c>
      <c r="C1882" s="5" t="str">
        <f>'CALC | Main Engine'!$E1882</f>
        <v/>
      </c>
      <c r="D1882" s="27" t="str">
        <f>IF(ISBLANK('INPUT | Operations'!$C1887),"",'INPUT | Operations'!$C1886)</f>
        <v/>
      </c>
      <c r="E1882" s="32" t="str">
        <f>IF(ISBLANK('INPUT | Operations'!$C1887),"",'INPUT | Operations'!$C1887)</f>
        <v/>
      </c>
      <c r="F1882" s="123" t="str">
        <f t="shared" si="146"/>
        <v/>
      </c>
      <c r="G1882" s="49" t="str">
        <f t="shared" si="146"/>
        <v/>
      </c>
      <c r="H1882" s="49" t="str">
        <f t="shared" si="146"/>
        <v/>
      </c>
      <c r="I1882" s="49" t="str">
        <f t="shared" si="145"/>
        <v/>
      </c>
      <c r="J1882" s="49" t="str">
        <f t="shared" si="145"/>
        <v/>
      </c>
      <c r="K1882" s="50" t="str">
        <f t="shared" si="145"/>
        <v/>
      </c>
      <c r="L1882" s="49" t="str">
        <f t="shared" si="142"/>
        <v/>
      </c>
      <c r="M1882" s="49" t="str">
        <f t="shared" si="142"/>
        <v/>
      </c>
      <c r="N1882" s="49" t="str">
        <f t="shared" si="142"/>
        <v/>
      </c>
      <c r="O1882" s="49" t="str">
        <f t="shared" si="143"/>
        <v/>
      </c>
      <c r="P1882" s="49" t="str">
        <f t="shared" si="144"/>
        <v/>
      </c>
      <c r="Q1882" s="49" t="str">
        <f t="shared" si="144"/>
        <v/>
      </c>
      <c r="R1882" s="50" t="str">
        <f t="shared" si="144"/>
        <v/>
      </c>
      <c r="S1882" s="10"/>
    </row>
    <row r="1883" spans="1:19" x14ac:dyDescent="0.25">
      <c r="A1883" s="10"/>
      <c r="B1883" s="4" t="str">
        <f>'CALC | Main Engine'!$B1883</f>
        <v/>
      </c>
      <c r="C1883" s="5" t="str">
        <f>'CALC | Main Engine'!$E1883</f>
        <v/>
      </c>
      <c r="D1883" s="27" t="str">
        <f>IF(ISBLANK('INPUT | Operations'!$C1888),"",'INPUT | Operations'!$C1887)</f>
        <v/>
      </c>
      <c r="E1883" s="32" t="str">
        <f>IF(ISBLANK('INPUT | Operations'!$C1888),"",'INPUT | Operations'!$C1888)</f>
        <v/>
      </c>
      <c r="F1883" s="123" t="str">
        <f t="shared" si="146"/>
        <v/>
      </c>
      <c r="G1883" s="49" t="str">
        <f t="shared" si="146"/>
        <v/>
      </c>
      <c r="H1883" s="49" t="str">
        <f t="shared" si="146"/>
        <v/>
      </c>
      <c r="I1883" s="49" t="str">
        <f t="shared" si="145"/>
        <v/>
      </c>
      <c r="J1883" s="49" t="str">
        <f t="shared" si="145"/>
        <v/>
      </c>
      <c r="K1883" s="50" t="str">
        <f t="shared" si="145"/>
        <v/>
      </c>
      <c r="L1883" s="49" t="str">
        <f t="shared" si="142"/>
        <v/>
      </c>
      <c r="M1883" s="49" t="str">
        <f t="shared" si="142"/>
        <v/>
      </c>
      <c r="N1883" s="49" t="str">
        <f t="shared" si="142"/>
        <v/>
      </c>
      <c r="O1883" s="49" t="str">
        <f t="shared" si="143"/>
        <v/>
      </c>
      <c r="P1883" s="49" t="str">
        <f t="shared" si="144"/>
        <v/>
      </c>
      <c r="Q1883" s="49" t="str">
        <f t="shared" si="144"/>
        <v/>
      </c>
      <c r="R1883" s="50" t="str">
        <f t="shared" si="144"/>
        <v/>
      </c>
      <c r="S1883" s="10"/>
    </row>
    <row r="1884" spans="1:19" x14ac:dyDescent="0.25">
      <c r="A1884" s="10"/>
      <c r="B1884" s="4" t="str">
        <f>'CALC | Main Engine'!$B1884</f>
        <v/>
      </c>
      <c r="C1884" s="5" t="str">
        <f>'CALC | Main Engine'!$E1884</f>
        <v/>
      </c>
      <c r="D1884" s="27" t="str">
        <f>IF(ISBLANK('INPUT | Operations'!$C1889),"",'INPUT | Operations'!$C1888)</f>
        <v/>
      </c>
      <c r="E1884" s="32" t="str">
        <f>IF(ISBLANK('INPUT | Operations'!$C1889),"",'INPUT | Operations'!$C1889)</f>
        <v/>
      </c>
      <c r="F1884" s="123" t="str">
        <f t="shared" si="146"/>
        <v/>
      </c>
      <c r="G1884" s="49" t="str">
        <f t="shared" si="146"/>
        <v/>
      </c>
      <c r="H1884" s="49" t="str">
        <f t="shared" si="146"/>
        <v/>
      </c>
      <c r="I1884" s="49" t="str">
        <f t="shared" si="145"/>
        <v/>
      </c>
      <c r="J1884" s="49" t="str">
        <f t="shared" si="145"/>
        <v/>
      </c>
      <c r="K1884" s="50" t="str">
        <f t="shared" si="145"/>
        <v/>
      </c>
      <c r="L1884" s="49" t="str">
        <f t="shared" si="142"/>
        <v/>
      </c>
      <c r="M1884" s="49" t="str">
        <f t="shared" si="142"/>
        <v/>
      </c>
      <c r="N1884" s="49" t="str">
        <f t="shared" si="142"/>
        <v/>
      </c>
      <c r="O1884" s="49" t="str">
        <f t="shared" si="143"/>
        <v/>
      </c>
      <c r="P1884" s="49" t="str">
        <f t="shared" si="144"/>
        <v/>
      </c>
      <c r="Q1884" s="49" t="str">
        <f t="shared" si="144"/>
        <v/>
      </c>
      <c r="R1884" s="50" t="str">
        <f t="shared" si="144"/>
        <v/>
      </c>
      <c r="S1884" s="10"/>
    </row>
    <row r="1885" spans="1:19" x14ac:dyDescent="0.25">
      <c r="A1885" s="10"/>
      <c r="B1885" s="4" t="str">
        <f>'CALC | Main Engine'!$B1885</f>
        <v/>
      </c>
      <c r="C1885" s="5" t="str">
        <f>'CALC | Main Engine'!$E1885</f>
        <v/>
      </c>
      <c r="D1885" s="27" t="str">
        <f>IF(ISBLANK('INPUT | Operations'!$C1890),"",'INPUT | Operations'!$C1889)</f>
        <v/>
      </c>
      <c r="E1885" s="32" t="str">
        <f>IF(ISBLANK('INPUT | Operations'!$C1890),"",'INPUT | Operations'!$C1890)</f>
        <v/>
      </c>
      <c r="F1885" s="123" t="str">
        <f t="shared" si="146"/>
        <v/>
      </c>
      <c r="G1885" s="49" t="str">
        <f t="shared" si="146"/>
        <v/>
      </c>
      <c r="H1885" s="49" t="str">
        <f t="shared" si="146"/>
        <v/>
      </c>
      <c r="I1885" s="49" t="str">
        <f t="shared" si="145"/>
        <v/>
      </c>
      <c r="J1885" s="49" t="str">
        <f t="shared" si="145"/>
        <v/>
      </c>
      <c r="K1885" s="50" t="str">
        <f t="shared" si="145"/>
        <v/>
      </c>
      <c r="L1885" s="49" t="str">
        <f t="shared" si="142"/>
        <v/>
      </c>
      <c r="M1885" s="49" t="str">
        <f t="shared" si="142"/>
        <v/>
      </c>
      <c r="N1885" s="49" t="str">
        <f t="shared" si="142"/>
        <v/>
      </c>
      <c r="O1885" s="49" t="str">
        <f t="shared" si="143"/>
        <v/>
      </c>
      <c r="P1885" s="49" t="str">
        <f t="shared" si="144"/>
        <v/>
      </c>
      <c r="Q1885" s="49" t="str">
        <f t="shared" si="144"/>
        <v/>
      </c>
      <c r="R1885" s="50" t="str">
        <f t="shared" si="144"/>
        <v/>
      </c>
      <c r="S1885" s="10"/>
    </row>
    <row r="1886" spans="1:19" x14ac:dyDescent="0.25">
      <c r="A1886" s="10"/>
      <c r="B1886" s="4" t="str">
        <f>'CALC | Main Engine'!$B1886</f>
        <v/>
      </c>
      <c r="C1886" s="5" t="str">
        <f>'CALC | Main Engine'!$E1886</f>
        <v/>
      </c>
      <c r="D1886" s="27" t="str">
        <f>IF(ISBLANK('INPUT | Operations'!$C1891),"",'INPUT | Operations'!$C1890)</f>
        <v/>
      </c>
      <c r="E1886" s="32" t="str">
        <f>IF(ISBLANK('INPUT | Operations'!$C1891),"",'INPUT | Operations'!$C1891)</f>
        <v/>
      </c>
      <c r="F1886" s="123" t="str">
        <f t="shared" si="146"/>
        <v/>
      </c>
      <c r="G1886" s="49" t="str">
        <f t="shared" si="146"/>
        <v/>
      </c>
      <c r="H1886" s="49" t="str">
        <f t="shared" si="146"/>
        <v/>
      </c>
      <c r="I1886" s="49" t="str">
        <f t="shared" si="145"/>
        <v/>
      </c>
      <c r="J1886" s="49" t="str">
        <f t="shared" si="145"/>
        <v/>
      </c>
      <c r="K1886" s="50" t="str">
        <f t="shared" si="145"/>
        <v/>
      </c>
      <c r="L1886" s="49" t="str">
        <f t="shared" si="142"/>
        <v/>
      </c>
      <c r="M1886" s="49" t="str">
        <f t="shared" si="142"/>
        <v/>
      </c>
      <c r="N1886" s="49" t="str">
        <f t="shared" si="142"/>
        <v/>
      </c>
      <c r="O1886" s="49" t="str">
        <f t="shared" si="143"/>
        <v/>
      </c>
      <c r="P1886" s="49" t="str">
        <f t="shared" si="144"/>
        <v/>
      </c>
      <c r="Q1886" s="49" t="str">
        <f t="shared" si="144"/>
        <v/>
      </c>
      <c r="R1886" s="50" t="str">
        <f t="shared" si="144"/>
        <v/>
      </c>
      <c r="S1886" s="10"/>
    </row>
    <row r="1887" spans="1:19" x14ac:dyDescent="0.25">
      <c r="A1887" s="10"/>
      <c r="B1887" s="4" t="str">
        <f>'CALC | Main Engine'!$B1887</f>
        <v/>
      </c>
      <c r="C1887" s="5" t="str">
        <f>'CALC | Main Engine'!$E1887</f>
        <v/>
      </c>
      <c r="D1887" s="27" t="str">
        <f>IF(ISBLANK('INPUT | Operations'!$C1892),"",'INPUT | Operations'!$C1891)</f>
        <v/>
      </c>
      <c r="E1887" s="32" t="str">
        <f>IF(ISBLANK('INPUT | Operations'!$C1892),"",'INPUT | Operations'!$C1892)</f>
        <v/>
      </c>
      <c r="F1887" s="123" t="str">
        <f t="shared" si="146"/>
        <v/>
      </c>
      <c r="G1887" s="49" t="str">
        <f t="shared" si="146"/>
        <v/>
      </c>
      <c r="H1887" s="49" t="str">
        <f t="shared" si="146"/>
        <v/>
      </c>
      <c r="I1887" s="49" t="str">
        <f t="shared" si="145"/>
        <v/>
      </c>
      <c r="J1887" s="49" t="str">
        <f t="shared" si="145"/>
        <v/>
      </c>
      <c r="K1887" s="50" t="str">
        <f t="shared" si="145"/>
        <v/>
      </c>
      <c r="L1887" s="49" t="str">
        <f t="shared" si="142"/>
        <v/>
      </c>
      <c r="M1887" s="49" t="str">
        <f t="shared" si="142"/>
        <v/>
      </c>
      <c r="N1887" s="49" t="str">
        <f t="shared" si="142"/>
        <v/>
      </c>
      <c r="O1887" s="49" t="str">
        <f t="shared" si="143"/>
        <v/>
      </c>
      <c r="P1887" s="49" t="str">
        <f t="shared" si="144"/>
        <v/>
      </c>
      <c r="Q1887" s="49" t="str">
        <f t="shared" si="144"/>
        <v/>
      </c>
      <c r="R1887" s="50" t="str">
        <f t="shared" si="144"/>
        <v/>
      </c>
      <c r="S1887" s="10"/>
    </row>
    <row r="1888" spans="1:19" x14ac:dyDescent="0.25">
      <c r="A1888" s="10"/>
      <c r="B1888" s="4" t="str">
        <f>'CALC | Main Engine'!$B1888</f>
        <v/>
      </c>
      <c r="C1888" s="5" t="str">
        <f>'CALC | Main Engine'!$E1888</f>
        <v/>
      </c>
      <c r="D1888" s="27" t="str">
        <f>IF(ISBLANK('INPUT | Operations'!$C1893),"",'INPUT | Operations'!$C1892)</f>
        <v/>
      </c>
      <c r="E1888" s="32" t="str">
        <f>IF(ISBLANK('INPUT | Operations'!$C1893),"",'INPUT | Operations'!$C1893)</f>
        <v/>
      </c>
      <c r="F1888" s="123" t="str">
        <f t="shared" si="146"/>
        <v/>
      </c>
      <c r="G1888" s="49" t="str">
        <f t="shared" si="146"/>
        <v/>
      </c>
      <c r="H1888" s="49" t="str">
        <f t="shared" si="146"/>
        <v/>
      </c>
      <c r="I1888" s="49" t="str">
        <f t="shared" si="145"/>
        <v/>
      </c>
      <c r="J1888" s="49" t="str">
        <f t="shared" si="145"/>
        <v/>
      </c>
      <c r="K1888" s="50" t="str">
        <f t="shared" si="145"/>
        <v/>
      </c>
      <c r="L1888" s="49" t="str">
        <f t="shared" si="142"/>
        <v/>
      </c>
      <c r="M1888" s="49" t="str">
        <f t="shared" si="142"/>
        <v/>
      </c>
      <c r="N1888" s="49" t="str">
        <f t="shared" si="142"/>
        <v/>
      </c>
      <c r="O1888" s="49" t="str">
        <f t="shared" si="143"/>
        <v/>
      </c>
      <c r="P1888" s="49" t="str">
        <f t="shared" si="144"/>
        <v/>
      </c>
      <c r="Q1888" s="49" t="str">
        <f t="shared" si="144"/>
        <v/>
      </c>
      <c r="R1888" s="50" t="str">
        <f t="shared" si="144"/>
        <v/>
      </c>
      <c r="S1888" s="10"/>
    </row>
    <row r="1889" spans="1:19" x14ac:dyDescent="0.25">
      <c r="A1889" s="10"/>
      <c r="B1889" s="4" t="str">
        <f>'CALC | Main Engine'!$B1889</f>
        <v/>
      </c>
      <c r="C1889" s="5" t="str">
        <f>'CALC | Main Engine'!$E1889</f>
        <v/>
      </c>
      <c r="D1889" s="27" t="str">
        <f>IF(ISBLANK('INPUT | Operations'!$C1894),"",'INPUT | Operations'!$C1893)</f>
        <v/>
      </c>
      <c r="E1889" s="32" t="str">
        <f>IF(ISBLANK('INPUT | Operations'!$C1894),"",'INPUT | Operations'!$C1894)</f>
        <v/>
      </c>
      <c r="F1889" s="123" t="str">
        <f t="shared" si="146"/>
        <v/>
      </c>
      <c r="G1889" s="49" t="str">
        <f t="shared" si="146"/>
        <v/>
      </c>
      <c r="H1889" s="49" t="str">
        <f t="shared" si="146"/>
        <v/>
      </c>
      <c r="I1889" s="49" t="str">
        <f t="shared" si="145"/>
        <v/>
      </c>
      <c r="J1889" s="49" t="str">
        <f t="shared" si="145"/>
        <v/>
      </c>
      <c r="K1889" s="50" t="str">
        <f t="shared" si="145"/>
        <v/>
      </c>
      <c r="L1889" s="49" t="str">
        <f t="shared" si="142"/>
        <v/>
      </c>
      <c r="M1889" s="49" t="str">
        <f t="shared" si="142"/>
        <v/>
      </c>
      <c r="N1889" s="49" t="str">
        <f t="shared" si="142"/>
        <v/>
      </c>
      <c r="O1889" s="49" t="str">
        <f t="shared" si="143"/>
        <v/>
      </c>
      <c r="P1889" s="49" t="str">
        <f t="shared" si="144"/>
        <v/>
      </c>
      <c r="Q1889" s="49" t="str">
        <f t="shared" si="144"/>
        <v/>
      </c>
      <c r="R1889" s="50" t="str">
        <f t="shared" si="144"/>
        <v/>
      </c>
      <c r="S1889" s="10"/>
    </row>
    <row r="1890" spans="1:19" x14ac:dyDescent="0.25">
      <c r="A1890" s="10"/>
      <c r="B1890" s="4" t="str">
        <f>'CALC | Main Engine'!$B1890</f>
        <v/>
      </c>
      <c r="C1890" s="5" t="str">
        <f>'CALC | Main Engine'!$E1890</f>
        <v/>
      </c>
      <c r="D1890" s="27" t="str">
        <f>IF(ISBLANK('INPUT | Operations'!$C1895),"",'INPUT | Operations'!$C1894)</f>
        <v/>
      </c>
      <c r="E1890" s="32" t="str">
        <f>IF(ISBLANK('INPUT | Operations'!$C1895),"",'INPUT | Operations'!$C1895)</f>
        <v/>
      </c>
      <c r="F1890" s="123" t="str">
        <f t="shared" si="146"/>
        <v/>
      </c>
      <c r="G1890" s="49" t="str">
        <f t="shared" si="146"/>
        <v/>
      </c>
      <c r="H1890" s="49" t="str">
        <f t="shared" si="146"/>
        <v/>
      </c>
      <c r="I1890" s="49" t="str">
        <f t="shared" si="145"/>
        <v/>
      </c>
      <c r="J1890" s="49" t="str">
        <f t="shared" si="145"/>
        <v/>
      </c>
      <c r="K1890" s="50" t="str">
        <f t="shared" si="145"/>
        <v/>
      </c>
      <c r="L1890" s="49" t="str">
        <f t="shared" si="142"/>
        <v/>
      </c>
      <c r="M1890" s="49" t="str">
        <f t="shared" si="142"/>
        <v/>
      </c>
      <c r="N1890" s="49" t="str">
        <f t="shared" si="142"/>
        <v/>
      </c>
      <c r="O1890" s="49" t="str">
        <f t="shared" si="143"/>
        <v/>
      </c>
      <c r="P1890" s="49" t="str">
        <f t="shared" si="144"/>
        <v/>
      </c>
      <c r="Q1890" s="49" t="str">
        <f t="shared" si="144"/>
        <v/>
      </c>
      <c r="R1890" s="50" t="str">
        <f t="shared" si="144"/>
        <v/>
      </c>
      <c r="S1890" s="10"/>
    </row>
    <row r="1891" spans="1:19" x14ac:dyDescent="0.25">
      <c r="A1891" s="10"/>
      <c r="B1891" s="4" t="str">
        <f>'CALC | Main Engine'!$B1891</f>
        <v/>
      </c>
      <c r="C1891" s="5" t="str">
        <f>'CALC | Main Engine'!$E1891</f>
        <v/>
      </c>
      <c r="D1891" s="27" t="str">
        <f>IF(ISBLANK('INPUT | Operations'!$C1896),"",'INPUT | Operations'!$C1895)</f>
        <v/>
      </c>
      <c r="E1891" s="32" t="str">
        <f>IF(ISBLANK('INPUT | Operations'!$C1896),"",'INPUT | Operations'!$C1896)</f>
        <v/>
      </c>
      <c r="F1891" s="123" t="str">
        <f t="shared" si="146"/>
        <v/>
      </c>
      <c r="G1891" s="49" t="str">
        <f t="shared" si="146"/>
        <v/>
      </c>
      <c r="H1891" s="49" t="str">
        <f t="shared" si="146"/>
        <v/>
      </c>
      <c r="I1891" s="49" t="str">
        <f t="shared" si="145"/>
        <v/>
      </c>
      <c r="J1891" s="49" t="str">
        <f t="shared" si="145"/>
        <v/>
      </c>
      <c r="K1891" s="50" t="str">
        <f t="shared" si="145"/>
        <v/>
      </c>
      <c r="L1891" s="49" t="str">
        <f t="shared" si="142"/>
        <v/>
      </c>
      <c r="M1891" s="49" t="str">
        <f t="shared" si="142"/>
        <v/>
      </c>
      <c r="N1891" s="49" t="str">
        <f t="shared" si="142"/>
        <v/>
      </c>
      <c r="O1891" s="49" t="str">
        <f t="shared" si="143"/>
        <v/>
      </c>
      <c r="P1891" s="49" t="str">
        <f t="shared" si="144"/>
        <v/>
      </c>
      <c r="Q1891" s="49" t="str">
        <f t="shared" si="144"/>
        <v/>
      </c>
      <c r="R1891" s="50" t="str">
        <f t="shared" si="144"/>
        <v/>
      </c>
      <c r="S1891" s="10"/>
    </row>
    <row r="1892" spans="1:19" x14ac:dyDescent="0.25">
      <c r="A1892" s="10"/>
      <c r="B1892" s="4" t="str">
        <f>'CALC | Main Engine'!$B1892</f>
        <v/>
      </c>
      <c r="C1892" s="5" t="str">
        <f>'CALC | Main Engine'!$E1892</f>
        <v/>
      </c>
      <c r="D1892" s="27" t="str">
        <f>IF(ISBLANK('INPUT | Operations'!$C1897),"",'INPUT | Operations'!$C1896)</f>
        <v/>
      </c>
      <c r="E1892" s="32" t="str">
        <f>IF(ISBLANK('INPUT | Operations'!$C1897),"",'INPUT | Operations'!$C1897)</f>
        <v/>
      </c>
      <c r="F1892" s="123" t="str">
        <f t="shared" si="146"/>
        <v/>
      </c>
      <c r="G1892" s="49" t="str">
        <f t="shared" si="146"/>
        <v/>
      </c>
      <c r="H1892" s="49" t="str">
        <f t="shared" si="146"/>
        <v/>
      </c>
      <c r="I1892" s="49" t="str">
        <f t="shared" si="145"/>
        <v/>
      </c>
      <c r="J1892" s="49" t="str">
        <f t="shared" si="145"/>
        <v/>
      </c>
      <c r="K1892" s="50" t="str">
        <f t="shared" si="145"/>
        <v/>
      </c>
      <c r="L1892" s="49" t="str">
        <f t="shared" si="142"/>
        <v/>
      </c>
      <c r="M1892" s="49" t="str">
        <f t="shared" si="142"/>
        <v/>
      </c>
      <c r="N1892" s="49" t="str">
        <f t="shared" si="142"/>
        <v/>
      </c>
      <c r="O1892" s="49" t="str">
        <f t="shared" si="143"/>
        <v/>
      </c>
      <c r="P1892" s="49" t="str">
        <f t="shared" si="144"/>
        <v/>
      </c>
      <c r="Q1892" s="49" t="str">
        <f t="shared" si="144"/>
        <v/>
      </c>
      <c r="R1892" s="50" t="str">
        <f t="shared" si="144"/>
        <v/>
      </c>
      <c r="S1892" s="10"/>
    </row>
    <row r="1893" spans="1:19" x14ac:dyDescent="0.25">
      <c r="A1893" s="10"/>
      <c r="B1893" s="4" t="str">
        <f>'CALC | Main Engine'!$B1893</f>
        <v/>
      </c>
      <c r="C1893" s="5" t="str">
        <f>'CALC | Main Engine'!$E1893</f>
        <v/>
      </c>
      <c r="D1893" s="27" t="str">
        <f>IF(ISBLANK('INPUT | Operations'!$C1898),"",'INPUT | Operations'!$C1897)</f>
        <v/>
      </c>
      <c r="E1893" s="32" t="str">
        <f>IF(ISBLANK('INPUT | Operations'!$C1898),"",'INPUT | Operations'!$C1898)</f>
        <v/>
      </c>
      <c r="F1893" s="123" t="str">
        <f t="shared" si="146"/>
        <v/>
      </c>
      <c r="G1893" s="49" t="str">
        <f t="shared" si="146"/>
        <v/>
      </c>
      <c r="H1893" s="49" t="str">
        <f t="shared" si="146"/>
        <v/>
      </c>
      <c r="I1893" s="49" t="str">
        <f t="shared" si="145"/>
        <v/>
      </c>
      <c r="J1893" s="49" t="str">
        <f t="shared" si="145"/>
        <v/>
      </c>
      <c r="K1893" s="50" t="str">
        <f t="shared" si="145"/>
        <v/>
      </c>
      <c r="L1893" s="49" t="str">
        <f t="shared" si="142"/>
        <v/>
      </c>
      <c r="M1893" s="49" t="str">
        <f t="shared" si="142"/>
        <v/>
      </c>
      <c r="N1893" s="49" t="str">
        <f t="shared" si="142"/>
        <v/>
      </c>
      <c r="O1893" s="49" t="str">
        <f t="shared" si="143"/>
        <v/>
      </c>
      <c r="P1893" s="49" t="str">
        <f t="shared" si="144"/>
        <v/>
      </c>
      <c r="Q1893" s="49" t="str">
        <f t="shared" si="144"/>
        <v/>
      </c>
      <c r="R1893" s="50" t="str">
        <f t="shared" si="144"/>
        <v/>
      </c>
      <c r="S1893" s="10"/>
    </row>
    <row r="1894" spans="1:19" x14ac:dyDescent="0.25">
      <c r="A1894" s="10"/>
      <c r="B1894" s="4" t="str">
        <f>'CALC | Main Engine'!$B1894</f>
        <v/>
      </c>
      <c r="C1894" s="5" t="str">
        <f>'CALC | Main Engine'!$E1894</f>
        <v/>
      </c>
      <c r="D1894" s="27" t="str">
        <f>IF(ISBLANK('INPUT | Operations'!$C1899),"",'INPUT | Operations'!$C1898)</f>
        <v/>
      </c>
      <c r="E1894" s="32" t="str">
        <f>IF(ISBLANK('INPUT | Operations'!$C1899),"",'INPUT | Operations'!$C1899)</f>
        <v/>
      </c>
      <c r="F1894" s="123" t="str">
        <f t="shared" si="146"/>
        <v/>
      </c>
      <c r="G1894" s="49" t="str">
        <f t="shared" si="146"/>
        <v/>
      </c>
      <c r="H1894" s="49" t="str">
        <f t="shared" si="146"/>
        <v/>
      </c>
      <c r="I1894" s="49" t="str">
        <f t="shared" si="145"/>
        <v/>
      </c>
      <c r="J1894" s="49" t="str">
        <f t="shared" si="145"/>
        <v/>
      </c>
      <c r="K1894" s="50" t="str">
        <f t="shared" si="145"/>
        <v/>
      </c>
      <c r="L1894" s="49" t="str">
        <f t="shared" si="142"/>
        <v/>
      </c>
      <c r="M1894" s="49" t="str">
        <f t="shared" si="142"/>
        <v/>
      </c>
      <c r="N1894" s="49" t="str">
        <f t="shared" si="142"/>
        <v/>
      </c>
      <c r="O1894" s="49" t="str">
        <f t="shared" si="143"/>
        <v/>
      </c>
      <c r="P1894" s="49" t="str">
        <f t="shared" si="144"/>
        <v/>
      </c>
      <c r="Q1894" s="49" t="str">
        <f t="shared" si="144"/>
        <v/>
      </c>
      <c r="R1894" s="50" t="str">
        <f t="shared" si="144"/>
        <v/>
      </c>
      <c r="S1894" s="10"/>
    </row>
    <row r="1895" spans="1:19" x14ac:dyDescent="0.25">
      <c r="A1895" s="10"/>
      <c r="B1895" s="4" t="str">
        <f>'CALC | Main Engine'!$B1895</f>
        <v/>
      </c>
      <c r="C1895" s="5" t="str">
        <f>'CALC | Main Engine'!$E1895</f>
        <v/>
      </c>
      <c r="D1895" s="27" t="str">
        <f>IF(ISBLANK('INPUT | Operations'!$C1900),"",'INPUT | Operations'!$C1899)</f>
        <v/>
      </c>
      <c r="E1895" s="32" t="str">
        <f>IF(ISBLANK('INPUT | Operations'!$C1900),"",'INPUT | Operations'!$C1900)</f>
        <v/>
      </c>
      <c r="F1895" s="123" t="str">
        <f t="shared" si="146"/>
        <v/>
      </c>
      <c r="G1895" s="49" t="str">
        <f t="shared" si="146"/>
        <v/>
      </c>
      <c r="H1895" s="49" t="str">
        <f t="shared" si="146"/>
        <v/>
      </c>
      <c r="I1895" s="49" t="str">
        <f t="shared" si="145"/>
        <v/>
      </c>
      <c r="J1895" s="49" t="str">
        <f t="shared" si="145"/>
        <v/>
      </c>
      <c r="K1895" s="50" t="str">
        <f t="shared" si="145"/>
        <v/>
      </c>
      <c r="L1895" s="49" t="str">
        <f t="shared" si="142"/>
        <v/>
      </c>
      <c r="M1895" s="49" t="str">
        <f t="shared" si="142"/>
        <v/>
      </c>
      <c r="N1895" s="49" t="str">
        <f t="shared" si="142"/>
        <v/>
      </c>
      <c r="O1895" s="49" t="str">
        <f t="shared" si="143"/>
        <v/>
      </c>
      <c r="P1895" s="49" t="str">
        <f t="shared" si="144"/>
        <v/>
      </c>
      <c r="Q1895" s="49" t="str">
        <f t="shared" si="144"/>
        <v/>
      </c>
      <c r="R1895" s="50" t="str">
        <f t="shared" si="144"/>
        <v/>
      </c>
      <c r="S1895" s="10"/>
    </row>
    <row r="1896" spans="1:19" x14ac:dyDescent="0.25">
      <c r="A1896" s="10"/>
      <c r="B1896" s="4" t="str">
        <f>'CALC | Main Engine'!$B1896</f>
        <v/>
      </c>
      <c r="C1896" s="5" t="str">
        <f>'CALC | Main Engine'!$E1896</f>
        <v/>
      </c>
      <c r="D1896" s="27" t="str">
        <f>IF(ISBLANK('INPUT | Operations'!$C1901),"",'INPUT | Operations'!$C1900)</f>
        <v/>
      </c>
      <c r="E1896" s="32" t="str">
        <f>IF(ISBLANK('INPUT | Operations'!$C1901),"",'INPUT | Operations'!$C1901)</f>
        <v/>
      </c>
      <c r="F1896" s="123" t="str">
        <f t="shared" si="146"/>
        <v/>
      </c>
      <c r="G1896" s="49" t="str">
        <f t="shared" si="146"/>
        <v/>
      </c>
      <c r="H1896" s="49" t="str">
        <f t="shared" si="146"/>
        <v/>
      </c>
      <c r="I1896" s="49" t="str">
        <f t="shared" si="145"/>
        <v/>
      </c>
      <c r="J1896" s="49" t="str">
        <f t="shared" si="145"/>
        <v/>
      </c>
      <c r="K1896" s="50" t="str">
        <f t="shared" si="145"/>
        <v/>
      </c>
      <c r="L1896" s="49" t="str">
        <f t="shared" si="142"/>
        <v/>
      </c>
      <c r="M1896" s="49" t="str">
        <f t="shared" si="142"/>
        <v/>
      </c>
      <c r="N1896" s="49" t="str">
        <f t="shared" si="142"/>
        <v/>
      </c>
      <c r="O1896" s="49" t="str">
        <f t="shared" si="143"/>
        <v/>
      </c>
      <c r="P1896" s="49" t="str">
        <f t="shared" si="144"/>
        <v/>
      </c>
      <c r="Q1896" s="49" t="str">
        <f t="shared" si="144"/>
        <v/>
      </c>
      <c r="R1896" s="50" t="str">
        <f t="shared" si="144"/>
        <v/>
      </c>
      <c r="S1896" s="10"/>
    </row>
    <row r="1897" spans="1:19" x14ac:dyDescent="0.25">
      <c r="A1897" s="10"/>
      <c r="B1897" s="4" t="str">
        <f>'CALC | Main Engine'!$B1897</f>
        <v/>
      </c>
      <c r="C1897" s="5" t="str">
        <f>'CALC | Main Engine'!$E1897</f>
        <v/>
      </c>
      <c r="D1897" s="27" t="str">
        <f>IF(ISBLANK('INPUT | Operations'!$C1902),"",'INPUT | Operations'!$C1901)</f>
        <v/>
      </c>
      <c r="E1897" s="32" t="str">
        <f>IF(ISBLANK('INPUT | Operations'!$C1902),"",'INPUT | Operations'!$C1902)</f>
        <v/>
      </c>
      <c r="F1897" s="123" t="str">
        <f t="shared" si="146"/>
        <v/>
      </c>
      <c r="G1897" s="49" t="str">
        <f t="shared" si="146"/>
        <v/>
      </c>
      <c r="H1897" s="49" t="str">
        <f t="shared" si="146"/>
        <v/>
      </c>
      <c r="I1897" s="49" t="str">
        <f t="shared" si="145"/>
        <v/>
      </c>
      <c r="J1897" s="49" t="str">
        <f t="shared" si="145"/>
        <v/>
      </c>
      <c r="K1897" s="50" t="str">
        <f t="shared" si="145"/>
        <v/>
      </c>
      <c r="L1897" s="49" t="str">
        <f t="shared" ref="L1897:N1928" si="147">IFERROR(IF(AND($E1897&gt;$D1897,MIN($D1897:$E1897)&lt;L$5,MAX($D1897:$E1897)&gt;L$4),MIN(MAX($D1897:$E1897),L$5)-MAX(MIN($D1897:$E1897),L$4),0)/(MAX($D1897:$E1897)-MIN($D1897:$E1897)),"")</f>
        <v/>
      </c>
      <c r="M1897" s="49" t="str">
        <f t="shared" si="147"/>
        <v/>
      </c>
      <c r="N1897" s="49" t="str">
        <f t="shared" si="147"/>
        <v/>
      </c>
      <c r="O1897" s="49" t="str">
        <f t="shared" si="143"/>
        <v/>
      </c>
      <c r="P1897" s="49" t="str">
        <f t="shared" ref="P1897:R1928" si="148">IFERROR(IF(AND($D1897&gt;$E1897,MIN($D1897:$E1897)&lt;P$5,MAX($D1897:$E1897)&gt;P$4),MIN(MAX($D1897:$E1897),P$5)-MAX(MIN($D1897:$E1897),P$4),0)/(MAX($D1897:$E1897)-MIN($D1897:$E1897)),"")</f>
        <v/>
      </c>
      <c r="Q1897" s="49" t="str">
        <f t="shared" si="148"/>
        <v/>
      </c>
      <c r="R1897" s="50" t="str">
        <f t="shared" si="148"/>
        <v/>
      </c>
      <c r="S1897" s="10"/>
    </row>
    <row r="1898" spans="1:19" x14ac:dyDescent="0.25">
      <c r="A1898" s="10"/>
      <c r="B1898" s="4" t="str">
        <f>'CALC | Main Engine'!$B1898</f>
        <v/>
      </c>
      <c r="C1898" s="5" t="str">
        <f>'CALC | Main Engine'!$E1898</f>
        <v/>
      </c>
      <c r="D1898" s="27" t="str">
        <f>IF(ISBLANK('INPUT | Operations'!$C1903),"",'INPUT | Operations'!$C1902)</f>
        <v/>
      </c>
      <c r="E1898" s="32" t="str">
        <f>IF(ISBLANK('INPUT | Operations'!$C1903),"",'INPUT | Operations'!$C1903)</f>
        <v/>
      </c>
      <c r="F1898" s="123" t="str">
        <f t="shared" si="146"/>
        <v/>
      </c>
      <c r="G1898" s="49" t="str">
        <f t="shared" si="146"/>
        <v/>
      </c>
      <c r="H1898" s="49" t="str">
        <f t="shared" si="146"/>
        <v/>
      </c>
      <c r="I1898" s="49" t="str">
        <f t="shared" si="145"/>
        <v/>
      </c>
      <c r="J1898" s="49" t="str">
        <f t="shared" si="145"/>
        <v/>
      </c>
      <c r="K1898" s="50" t="str">
        <f t="shared" si="145"/>
        <v/>
      </c>
      <c r="L1898" s="49" t="str">
        <f t="shared" si="147"/>
        <v/>
      </c>
      <c r="M1898" s="49" t="str">
        <f t="shared" si="147"/>
        <v/>
      </c>
      <c r="N1898" s="49" t="str">
        <f t="shared" si="147"/>
        <v/>
      </c>
      <c r="O1898" s="49" t="str">
        <f t="shared" si="143"/>
        <v/>
      </c>
      <c r="P1898" s="49" t="str">
        <f t="shared" si="148"/>
        <v/>
      </c>
      <c r="Q1898" s="49" t="str">
        <f t="shared" si="148"/>
        <v/>
      </c>
      <c r="R1898" s="50" t="str">
        <f t="shared" si="148"/>
        <v/>
      </c>
      <c r="S1898" s="10"/>
    </row>
    <row r="1899" spans="1:19" x14ac:dyDescent="0.25">
      <c r="A1899" s="10"/>
      <c r="B1899" s="4" t="str">
        <f>'CALC | Main Engine'!$B1899</f>
        <v/>
      </c>
      <c r="C1899" s="5" t="str">
        <f>'CALC | Main Engine'!$E1899</f>
        <v/>
      </c>
      <c r="D1899" s="27" t="str">
        <f>IF(ISBLANK('INPUT | Operations'!$C1904),"",'INPUT | Operations'!$C1903)</f>
        <v/>
      </c>
      <c r="E1899" s="32" t="str">
        <f>IF(ISBLANK('INPUT | Operations'!$C1904),"",'INPUT | Operations'!$C1904)</f>
        <v/>
      </c>
      <c r="F1899" s="123" t="str">
        <f t="shared" si="146"/>
        <v/>
      </c>
      <c r="G1899" s="49" t="str">
        <f t="shared" si="146"/>
        <v/>
      </c>
      <c r="H1899" s="49" t="str">
        <f t="shared" si="146"/>
        <v/>
      </c>
      <c r="I1899" s="49" t="str">
        <f t="shared" si="145"/>
        <v/>
      </c>
      <c r="J1899" s="49" t="str">
        <f t="shared" si="145"/>
        <v/>
      </c>
      <c r="K1899" s="50" t="str">
        <f t="shared" si="145"/>
        <v/>
      </c>
      <c r="L1899" s="49" t="str">
        <f t="shared" si="147"/>
        <v/>
      </c>
      <c r="M1899" s="49" t="str">
        <f t="shared" si="147"/>
        <v/>
      </c>
      <c r="N1899" s="49" t="str">
        <f t="shared" si="147"/>
        <v/>
      </c>
      <c r="O1899" s="49" t="str">
        <f t="shared" si="143"/>
        <v/>
      </c>
      <c r="P1899" s="49" t="str">
        <f t="shared" si="148"/>
        <v/>
      </c>
      <c r="Q1899" s="49" t="str">
        <f t="shared" si="148"/>
        <v/>
      </c>
      <c r="R1899" s="50" t="str">
        <f t="shared" si="148"/>
        <v/>
      </c>
      <c r="S1899" s="10"/>
    </row>
    <row r="1900" spans="1:19" x14ac:dyDescent="0.25">
      <c r="A1900" s="10"/>
      <c r="B1900" s="4" t="str">
        <f>'CALC | Main Engine'!$B1900</f>
        <v/>
      </c>
      <c r="C1900" s="5" t="str">
        <f>'CALC | Main Engine'!$E1900</f>
        <v/>
      </c>
      <c r="D1900" s="27" t="str">
        <f>IF(ISBLANK('INPUT | Operations'!$C1905),"",'INPUT | Operations'!$C1904)</f>
        <v/>
      </c>
      <c r="E1900" s="32" t="str">
        <f>IF(ISBLANK('INPUT | Operations'!$C1905),"",'INPUT | Operations'!$C1905)</f>
        <v/>
      </c>
      <c r="F1900" s="123" t="str">
        <f t="shared" si="146"/>
        <v/>
      </c>
      <c r="G1900" s="49" t="str">
        <f t="shared" si="146"/>
        <v/>
      </c>
      <c r="H1900" s="49" t="str">
        <f t="shared" si="146"/>
        <v/>
      </c>
      <c r="I1900" s="49" t="str">
        <f t="shared" si="145"/>
        <v/>
      </c>
      <c r="J1900" s="49" t="str">
        <f t="shared" si="145"/>
        <v/>
      </c>
      <c r="K1900" s="50" t="str">
        <f t="shared" si="145"/>
        <v/>
      </c>
      <c r="L1900" s="49" t="str">
        <f t="shared" si="147"/>
        <v/>
      </c>
      <c r="M1900" s="49" t="str">
        <f t="shared" si="147"/>
        <v/>
      </c>
      <c r="N1900" s="49" t="str">
        <f t="shared" si="147"/>
        <v/>
      </c>
      <c r="O1900" s="49" t="str">
        <f t="shared" si="143"/>
        <v/>
      </c>
      <c r="P1900" s="49" t="str">
        <f t="shared" si="148"/>
        <v/>
      </c>
      <c r="Q1900" s="49" t="str">
        <f t="shared" si="148"/>
        <v/>
      </c>
      <c r="R1900" s="50" t="str">
        <f t="shared" si="148"/>
        <v/>
      </c>
      <c r="S1900" s="10"/>
    </row>
    <row r="1901" spans="1:19" x14ac:dyDescent="0.25">
      <c r="A1901" s="10"/>
      <c r="B1901" s="4" t="str">
        <f>'CALC | Main Engine'!$B1901</f>
        <v/>
      </c>
      <c r="C1901" s="5" t="str">
        <f>'CALC | Main Engine'!$E1901</f>
        <v/>
      </c>
      <c r="D1901" s="27" t="str">
        <f>IF(ISBLANK('INPUT | Operations'!$C1906),"",'INPUT | Operations'!$C1905)</f>
        <v/>
      </c>
      <c r="E1901" s="32" t="str">
        <f>IF(ISBLANK('INPUT | Operations'!$C1906),"",'INPUT | Operations'!$C1906)</f>
        <v/>
      </c>
      <c r="F1901" s="123" t="str">
        <f t="shared" si="146"/>
        <v/>
      </c>
      <c r="G1901" s="49" t="str">
        <f t="shared" si="146"/>
        <v/>
      </c>
      <c r="H1901" s="49" t="str">
        <f t="shared" si="146"/>
        <v/>
      </c>
      <c r="I1901" s="49" t="str">
        <f t="shared" si="145"/>
        <v/>
      </c>
      <c r="J1901" s="49" t="str">
        <f t="shared" si="145"/>
        <v/>
      </c>
      <c r="K1901" s="50" t="str">
        <f t="shared" si="145"/>
        <v/>
      </c>
      <c r="L1901" s="49" t="str">
        <f t="shared" si="147"/>
        <v/>
      </c>
      <c r="M1901" s="49" t="str">
        <f t="shared" si="147"/>
        <v/>
      </c>
      <c r="N1901" s="49" t="str">
        <f t="shared" si="147"/>
        <v/>
      </c>
      <c r="O1901" s="49" t="str">
        <f t="shared" si="143"/>
        <v/>
      </c>
      <c r="P1901" s="49" t="str">
        <f t="shared" si="148"/>
        <v/>
      </c>
      <c r="Q1901" s="49" t="str">
        <f t="shared" si="148"/>
        <v/>
      </c>
      <c r="R1901" s="50" t="str">
        <f t="shared" si="148"/>
        <v/>
      </c>
      <c r="S1901" s="10"/>
    </row>
    <row r="1902" spans="1:19" x14ac:dyDescent="0.25">
      <c r="A1902" s="10"/>
      <c r="B1902" s="4" t="str">
        <f>'CALC | Main Engine'!$B1902</f>
        <v/>
      </c>
      <c r="C1902" s="5" t="str">
        <f>'CALC | Main Engine'!$E1902</f>
        <v/>
      </c>
      <c r="D1902" s="27" t="str">
        <f>IF(ISBLANK('INPUT | Operations'!$C1907),"",'INPUT | Operations'!$C1906)</f>
        <v/>
      </c>
      <c r="E1902" s="32" t="str">
        <f>IF(ISBLANK('INPUT | Operations'!$C1907),"",'INPUT | Operations'!$C1907)</f>
        <v/>
      </c>
      <c r="F1902" s="123" t="str">
        <f t="shared" si="146"/>
        <v/>
      </c>
      <c r="G1902" s="49" t="str">
        <f t="shared" si="146"/>
        <v/>
      </c>
      <c r="H1902" s="49" t="str">
        <f t="shared" si="146"/>
        <v/>
      </c>
      <c r="I1902" s="49" t="str">
        <f t="shared" si="146"/>
        <v/>
      </c>
      <c r="J1902" s="49" t="str">
        <f t="shared" si="146"/>
        <v/>
      </c>
      <c r="K1902" s="50" t="str">
        <f t="shared" si="146"/>
        <v/>
      </c>
      <c r="L1902" s="49" t="str">
        <f t="shared" si="147"/>
        <v/>
      </c>
      <c r="M1902" s="49" t="str">
        <f t="shared" si="147"/>
        <v/>
      </c>
      <c r="N1902" s="49" t="str">
        <f t="shared" si="147"/>
        <v/>
      </c>
      <c r="O1902" s="49" t="str">
        <f t="shared" si="143"/>
        <v/>
      </c>
      <c r="P1902" s="49" t="str">
        <f t="shared" si="148"/>
        <v/>
      </c>
      <c r="Q1902" s="49" t="str">
        <f t="shared" si="148"/>
        <v/>
      </c>
      <c r="R1902" s="50" t="str">
        <f t="shared" si="148"/>
        <v/>
      </c>
      <c r="S1902" s="10"/>
    </row>
    <row r="1903" spans="1:19" x14ac:dyDescent="0.25">
      <c r="A1903" s="10"/>
      <c r="B1903" s="4" t="str">
        <f>'CALC | Main Engine'!$B1903</f>
        <v/>
      </c>
      <c r="C1903" s="5" t="str">
        <f>'CALC | Main Engine'!$E1903</f>
        <v/>
      </c>
      <c r="D1903" s="27" t="str">
        <f>IF(ISBLANK('INPUT | Operations'!$C1908),"",'INPUT | Operations'!$C1907)</f>
        <v/>
      </c>
      <c r="E1903" s="32" t="str">
        <f>IF(ISBLANK('INPUT | Operations'!$C1908),"",'INPUT | Operations'!$C1908)</f>
        <v/>
      </c>
      <c r="F1903" s="123" t="str">
        <f t="shared" si="146"/>
        <v/>
      </c>
      <c r="G1903" s="49" t="str">
        <f t="shared" si="146"/>
        <v/>
      </c>
      <c r="H1903" s="49" t="str">
        <f t="shared" si="146"/>
        <v/>
      </c>
      <c r="I1903" s="49" t="str">
        <f t="shared" si="146"/>
        <v/>
      </c>
      <c r="J1903" s="49" t="str">
        <f t="shared" si="146"/>
        <v/>
      </c>
      <c r="K1903" s="50" t="str">
        <f t="shared" si="146"/>
        <v/>
      </c>
      <c r="L1903" s="49" t="str">
        <f t="shared" si="147"/>
        <v/>
      </c>
      <c r="M1903" s="49" t="str">
        <f t="shared" si="147"/>
        <v/>
      </c>
      <c r="N1903" s="49" t="str">
        <f t="shared" si="147"/>
        <v/>
      </c>
      <c r="O1903" s="49" t="str">
        <f t="shared" si="143"/>
        <v/>
      </c>
      <c r="P1903" s="49" t="str">
        <f t="shared" si="148"/>
        <v/>
      </c>
      <c r="Q1903" s="49" t="str">
        <f t="shared" si="148"/>
        <v/>
      </c>
      <c r="R1903" s="50" t="str">
        <f t="shared" si="148"/>
        <v/>
      </c>
      <c r="S1903" s="10"/>
    </row>
    <row r="1904" spans="1:19" x14ac:dyDescent="0.25">
      <c r="A1904" s="10"/>
      <c r="B1904" s="4" t="str">
        <f>'CALC | Main Engine'!$B1904</f>
        <v/>
      </c>
      <c r="C1904" s="5" t="str">
        <f>'CALC | Main Engine'!$E1904</f>
        <v/>
      </c>
      <c r="D1904" s="27" t="str">
        <f>IF(ISBLANK('INPUT | Operations'!$C1909),"",'INPUT | Operations'!$C1908)</f>
        <v/>
      </c>
      <c r="E1904" s="32" t="str">
        <f>IF(ISBLANK('INPUT | Operations'!$C1909),"",'INPUT | Operations'!$C1909)</f>
        <v/>
      </c>
      <c r="F1904" s="123" t="str">
        <f t="shared" si="146"/>
        <v/>
      </c>
      <c r="G1904" s="49" t="str">
        <f t="shared" si="146"/>
        <v/>
      </c>
      <c r="H1904" s="49" t="str">
        <f t="shared" si="146"/>
        <v/>
      </c>
      <c r="I1904" s="49" t="str">
        <f t="shared" si="146"/>
        <v/>
      </c>
      <c r="J1904" s="49" t="str">
        <f t="shared" si="146"/>
        <v/>
      </c>
      <c r="K1904" s="50" t="str">
        <f t="shared" si="146"/>
        <v/>
      </c>
      <c r="L1904" s="49" t="str">
        <f t="shared" si="147"/>
        <v/>
      </c>
      <c r="M1904" s="49" t="str">
        <f t="shared" si="147"/>
        <v/>
      </c>
      <c r="N1904" s="49" t="str">
        <f t="shared" si="147"/>
        <v/>
      </c>
      <c r="O1904" s="49" t="str">
        <f t="shared" si="143"/>
        <v/>
      </c>
      <c r="P1904" s="49" t="str">
        <f t="shared" si="148"/>
        <v/>
      </c>
      <c r="Q1904" s="49" t="str">
        <f t="shared" si="148"/>
        <v/>
      </c>
      <c r="R1904" s="50" t="str">
        <f t="shared" si="148"/>
        <v/>
      </c>
      <c r="S1904" s="10"/>
    </row>
    <row r="1905" spans="1:19" x14ac:dyDescent="0.25">
      <c r="A1905" s="10"/>
      <c r="B1905" s="4" t="str">
        <f>'CALC | Main Engine'!$B1905</f>
        <v/>
      </c>
      <c r="C1905" s="5" t="str">
        <f>'CALC | Main Engine'!$E1905</f>
        <v/>
      </c>
      <c r="D1905" s="27" t="str">
        <f>IF(ISBLANK('INPUT | Operations'!$C1910),"",'INPUT | Operations'!$C1909)</f>
        <v/>
      </c>
      <c r="E1905" s="32" t="str">
        <f>IF(ISBLANK('INPUT | Operations'!$C1910),"",'INPUT | Operations'!$C1910)</f>
        <v/>
      </c>
      <c r="F1905" s="123" t="str">
        <f t="shared" si="146"/>
        <v/>
      </c>
      <c r="G1905" s="49" t="str">
        <f t="shared" si="146"/>
        <v/>
      </c>
      <c r="H1905" s="49" t="str">
        <f t="shared" si="146"/>
        <v/>
      </c>
      <c r="I1905" s="49" t="str">
        <f t="shared" si="146"/>
        <v/>
      </c>
      <c r="J1905" s="49" t="str">
        <f t="shared" si="146"/>
        <v/>
      </c>
      <c r="K1905" s="50" t="str">
        <f t="shared" si="146"/>
        <v/>
      </c>
      <c r="L1905" s="49" t="str">
        <f t="shared" si="147"/>
        <v/>
      </c>
      <c r="M1905" s="49" t="str">
        <f t="shared" si="147"/>
        <v/>
      </c>
      <c r="N1905" s="49" t="str">
        <f t="shared" si="147"/>
        <v/>
      </c>
      <c r="O1905" s="49" t="str">
        <f t="shared" si="143"/>
        <v/>
      </c>
      <c r="P1905" s="49" t="str">
        <f t="shared" si="148"/>
        <v/>
      </c>
      <c r="Q1905" s="49" t="str">
        <f t="shared" si="148"/>
        <v/>
      </c>
      <c r="R1905" s="50" t="str">
        <f t="shared" si="148"/>
        <v/>
      </c>
      <c r="S1905" s="10"/>
    </row>
    <row r="1906" spans="1:19" x14ac:dyDescent="0.25">
      <c r="A1906" s="10"/>
      <c r="B1906" s="4" t="str">
        <f>'CALC | Main Engine'!$B1906</f>
        <v/>
      </c>
      <c r="C1906" s="5" t="str">
        <f>'CALC | Main Engine'!$E1906</f>
        <v/>
      </c>
      <c r="D1906" s="27" t="str">
        <f>IF(ISBLANK('INPUT | Operations'!$C1911),"",'INPUT | Operations'!$C1910)</f>
        <v/>
      </c>
      <c r="E1906" s="32" t="str">
        <f>IF(ISBLANK('INPUT | Operations'!$C1911),"",'INPUT | Operations'!$C1911)</f>
        <v/>
      </c>
      <c r="F1906" s="123" t="str">
        <f t="shared" si="146"/>
        <v/>
      </c>
      <c r="G1906" s="49" t="str">
        <f t="shared" si="146"/>
        <v/>
      </c>
      <c r="H1906" s="49" t="str">
        <f t="shared" si="146"/>
        <v/>
      </c>
      <c r="I1906" s="49" t="str">
        <f t="shared" si="146"/>
        <v/>
      </c>
      <c r="J1906" s="49" t="str">
        <f t="shared" si="146"/>
        <v/>
      </c>
      <c r="K1906" s="50" t="str">
        <f t="shared" si="146"/>
        <v/>
      </c>
      <c r="L1906" s="49" t="str">
        <f t="shared" si="147"/>
        <v/>
      </c>
      <c r="M1906" s="49" t="str">
        <f t="shared" si="147"/>
        <v/>
      </c>
      <c r="N1906" s="49" t="str">
        <f t="shared" si="147"/>
        <v/>
      </c>
      <c r="O1906" s="49" t="str">
        <f t="shared" si="143"/>
        <v/>
      </c>
      <c r="P1906" s="49" t="str">
        <f t="shared" si="148"/>
        <v/>
      </c>
      <c r="Q1906" s="49" t="str">
        <f t="shared" si="148"/>
        <v/>
      </c>
      <c r="R1906" s="50" t="str">
        <f t="shared" si="148"/>
        <v/>
      </c>
      <c r="S1906" s="10"/>
    </row>
    <row r="1907" spans="1:19" x14ac:dyDescent="0.25">
      <c r="A1907" s="10"/>
      <c r="B1907" s="4" t="str">
        <f>'CALC | Main Engine'!$B1907</f>
        <v/>
      </c>
      <c r="C1907" s="5" t="str">
        <f>'CALC | Main Engine'!$E1907</f>
        <v/>
      </c>
      <c r="D1907" s="27" t="str">
        <f>IF(ISBLANK('INPUT | Operations'!$C1912),"",'INPUT | Operations'!$C1911)</f>
        <v/>
      </c>
      <c r="E1907" s="32" t="str">
        <f>IF(ISBLANK('INPUT | Operations'!$C1912),"",'INPUT | Operations'!$C1912)</f>
        <v/>
      </c>
      <c r="F1907" s="123" t="str">
        <f t="shared" si="146"/>
        <v/>
      </c>
      <c r="G1907" s="49" t="str">
        <f t="shared" si="146"/>
        <v/>
      </c>
      <c r="H1907" s="49" t="str">
        <f t="shared" si="146"/>
        <v/>
      </c>
      <c r="I1907" s="49" t="str">
        <f t="shared" si="146"/>
        <v/>
      </c>
      <c r="J1907" s="49" t="str">
        <f t="shared" si="146"/>
        <v/>
      </c>
      <c r="K1907" s="50" t="str">
        <f t="shared" si="146"/>
        <v/>
      </c>
      <c r="L1907" s="49" t="str">
        <f t="shared" si="147"/>
        <v/>
      </c>
      <c r="M1907" s="49" t="str">
        <f t="shared" si="147"/>
        <v/>
      </c>
      <c r="N1907" s="49" t="str">
        <f t="shared" si="147"/>
        <v/>
      </c>
      <c r="O1907" s="49" t="str">
        <f t="shared" si="143"/>
        <v/>
      </c>
      <c r="P1907" s="49" t="str">
        <f t="shared" si="148"/>
        <v/>
      </c>
      <c r="Q1907" s="49" t="str">
        <f t="shared" si="148"/>
        <v/>
      </c>
      <c r="R1907" s="50" t="str">
        <f t="shared" si="148"/>
        <v/>
      </c>
      <c r="S1907" s="10"/>
    </row>
    <row r="1908" spans="1:19" x14ac:dyDescent="0.25">
      <c r="A1908" s="10"/>
      <c r="B1908" s="4" t="str">
        <f>'CALC | Main Engine'!$B1908</f>
        <v/>
      </c>
      <c r="C1908" s="5" t="str">
        <f>'CALC | Main Engine'!$E1908</f>
        <v/>
      </c>
      <c r="D1908" s="27" t="str">
        <f>IF(ISBLANK('INPUT | Operations'!$C1913),"",'INPUT | Operations'!$C1912)</f>
        <v/>
      </c>
      <c r="E1908" s="32" t="str">
        <f>IF(ISBLANK('INPUT | Operations'!$C1913),"",'INPUT | Operations'!$C1913)</f>
        <v/>
      </c>
      <c r="F1908" s="123" t="str">
        <f t="shared" si="146"/>
        <v/>
      </c>
      <c r="G1908" s="49" t="str">
        <f t="shared" si="146"/>
        <v/>
      </c>
      <c r="H1908" s="49" t="str">
        <f t="shared" si="146"/>
        <v/>
      </c>
      <c r="I1908" s="49" t="str">
        <f t="shared" si="146"/>
        <v/>
      </c>
      <c r="J1908" s="49" t="str">
        <f t="shared" si="146"/>
        <v/>
      </c>
      <c r="K1908" s="50" t="str">
        <f t="shared" si="146"/>
        <v/>
      </c>
      <c r="L1908" s="49" t="str">
        <f t="shared" si="147"/>
        <v/>
      </c>
      <c r="M1908" s="49" t="str">
        <f t="shared" si="147"/>
        <v/>
      </c>
      <c r="N1908" s="49" t="str">
        <f t="shared" si="147"/>
        <v/>
      </c>
      <c r="O1908" s="49" t="str">
        <f t="shared" si="143"/>
        <v/>
      </c>
      <c r="P1908" s="49" t="str">
        <f t="shared" si="148"/>
        <v/>
      </c>
      <c r="Q1908" s="49" t="str">
        <f t="shared" si="148"/>
        <v/>
      </c>
      <c r="R1908" s="50" t="str">
        <f t="shared" si="148"/>
        <v/>
      </c>
      <c r="S1908" s="10"/>
    </row>
    <row r="1909" spans="1:19" x14ac:dyDescent="0.25">
      <c r="A1909" s="10"/>
      <c r="B1909" s="4" t="str">
        <f>'CALC | Main Engine'!$B1909</f>
        <v/>
      </c>
      <c r="C1909" s="5" t="str">
        <f>'CALC | Main Engine'!$E1909</f>
        <v/>
      </c>
      <c r="D1909" s="27" t="str">
        <f>IF(ISBLANK('INPUT | Operations'!$C1914),"",'INPUT | Operations'!$C1913)</f>
        <v/>
      </c>
      <c r="E1909" s="32" t="str">
        <f>IF(ISBLANK('INPUT | Operations'!$C1914),"",'INPUT | Operations'!$C1914)</f>
        <v/>
      </c>
      <c r="F1909" s="123" t="str">
        <f t="shared" si="146"/>
        <v/>
      </c>
      <c r="G1909" s="49" t="str">
        <f t="shared" si="146"/>
        <v/>
      </c>
      <c r="H1909" s="49" t="str">
        <f t="shared" si="146"/>
        <v/>
      </c>
      <c r="I1909" s="49" t="str">
        <f t="shared" si="146"/>
        <v/>
      </c>
      <c r="J1909" s="49" t="str">
        <f t="shared" si="146"/>
        <v/>
      </c>
      <c r="K1909" s="50" t="str">
        <f t="shared" si="146"/>
        <v/>
      </c>
      <c r="L1909" s="49" t="str">
        <f t="shared" si="147"/>
        <v/>
      </c>
      <c r="M1909" s="49" t="str">
        <f t="shared" si="147"/>
        <v/>
      </c>
      <c r="N1909" s="49" t="str">
        <f t="shared" si="147"/>
        <v/>
      </c>
      <c r="O1909" s="49" t="str">
        <f t="shared" si="143"/>
        <v/>
      </c>
      <c r="P1909" s="49" t="str">
        <f t="shared" si="148"/>
        <v/>
      </c>
      <c r="Q1909" s="49" t="str">
        <f t="shared" si="148"/>
        <v/>
      </c>
      <c r="R1909" s="50" t="str">
        <f t="shared" si="148"/>
        <v/>
      </c>
      <c r="S1909" s="10"/>
    </row>
    <row r="1910" spans="1:19" x14ac:dyDescent="0.25">
      <c r="A1910" s="10"/>
      <c r="B1910" s="4" t="str">
        <f>'CALC | Main Engine'!$B1910</f>
        <v/>
      </c>
      <c r="C1910" s="5" t="str">
        <f>'CALC | Main Engine'!$E1910</f>
        <v/>
      </c>
      <c r="D1910" s="27" t="str">
        <f>IF(ISBLANK('INPUT | Operations'!$C1915),"",'INPUT | Operations'!$C1914)</f>
        <v/>
      </c>
      <c r="E1910" s="32" t="str">
        <f>IF(ISBLANK('INPUT | Operations'!$C1915),"",'INPUT | Operations'!$C1915)</f>
        <v/>
      </c>
      <c r="F1910" s="123" t="str">
        <f t="shared" si="146"/>
        <v/>
      </c>
      <c r="G1910" s="49" t="str">
        <f t="shared" si="146"/>
        <v/>
      </c>
      <c r="H1910" s="49" t="str">
        <f t="shared" si="146"/>
        <v/>
      </c>
      <c r="I1910" s="49" t="str">
        <f t="shared" si="146"/>
        <v/>
      </c>
      <c r="J1910" s="49" t="str">
        <f t="shared" si="146"/>
        <v/>
      </c>
      <c r="K1910" s="50" t="str">
        <f t="shared" si="146"/>
        <v/>
      </c>
      <c r="L1910" s="49" t="str">
        <f t="shared" si="147"/>
        <v/>
      </c>
      <c r="M1910" s="49" t="str">
        <f t="shared" si="147"/>
        <v/>
      </c>
      <c r="N1910" s="49" t="str">
        <f t="shared" si="147"/>
        <v/>
      </c>
      <c r="O1910" s="49" t="str">
        <f t="shared" si="143"/>
        <v/>
      </c>
      <c r="P1910" s="49" t="str">
        <f t="shared" si="148"/>
        <v/>
      </c>
      <c r="Q1910" s="49" t="str">
        <f t="shared" si="148"/>
        <v/>
      </c>
      <c r="R1910" s="50" t="str">
        <f t="shared" si="148"/>
        <v/>
      </c>
      <c r="S1910" s="10"/>
    </row>
    <row r="1911" spans="1:19" x14ac:dyDescent="0.25">
      <c r="A1911" s="10"/>
      <c r="B1911" s="4" t="str">
        <f>'CALC | Main Engine'!$B1911</f>
        <v/>
      </c>
      <c r="C1911" s="5" t="str">
        <f>'CALC | Main Engine'!$E1911</f>
        <v/>
      </c>
      <c r="D1911" s="27" t="str">
        <f>IF(ISBLANK('INPUT | Operations'!$C1916),"",'INPUT | Operations'!$C1915)</f>
        <v/>
      </c>
      <c r="E1911" s="32" t="str">
        <f>IF(ISBLANK('INPUT | Operations'!$C1916),"",'INPUT | Operations'!$C1916)</f>
        <v/>
      </c>
      <c r="F1911" s="123" t="str">
        <f t="shared" si="146"/>
        <v/>
      </c>
      <c r="G1911" s="49" t="str">
        <f t="shared" si="146"/>
        <v/>
      </c>
      <c r="H1911" s="49" t="str">
        <f t="shared" si="146"/>
        <v/>
      </c>
      <c r="I1911" s="49" t="str">
        <f t="shared" si="146"/>
        <v/>
      </c>
      <c r="J1911" s="49" t="str">
        <f t="shared" si="146"/>
        <v/>
      </c>
      <c r="K1911" s="50" t="str">
        <f t="shared" si="146"/>
        <v/>
      </c>
      <c r="L1911" s="49" t="str">
        <f t="shared" si="147"/>
        <v/>
      </c>
      <c r="M1911" s="49" t="str">
        <f t="shared" si="147"/>
        <v/>
      </c>
      <c r="N1911" s="49" t="str">
        <f t="shared" si="147"/>
        <v/>
      </c>
      <c r="O1911" s="49" t="str">
        <f t="shared" si="143"/>
        <v/>
      </c>
      <c r="P1911" s="49" t="str">
        <f t="shared" si="148"/>
        <v/>
      </c>
      <c r="Q1911" s="49" t="str">
        <f t="shared" si="148"/>
        <v/>
      </c>
      <c r="R1911" s="50" t="str">
        <f t="shared" si="148"/>
        <v/>
      </c>
      <c r="S1911" s="10"/>
    </row>
    <row r="1912" spans="1:19" x14ac:dyDescent="0.25">
      <c r="A1912" s="10"/>
      <c r="B1912" s="4" t="str">
        <f>'CALC | Main Engine'!$B1912</f>
        <v/>
      </c>
      <c r="C1912" s="5" t="str">
        <f>'CALC | Main Engine'!$E1912</f>
        <v/>
      </c>
      <c r="D1912" s="27" t="str">
        <f>IF(ISBLANK('INPUT | Operations'!$C1917),"",'INPUT | Operations'!$C1916)</f>
        <v/>
      </c>
      <c r="E1912" s="32" t="str">
        <f>IF(ISBLANK('INPUT | Operations'!$C1917),"",'INPUT | Operations'!$C1917)</f>
        <v/>
      </c>
      <c r="F1912" s="123" t="str">
        <f t="shared" si="146"/>
        <v/>
      </c>
      <c r="G1912" s="49" t="str">
        <f t="shared" si="146"/>
        <v/>
      </c>
      <c r="H1912" s="49" t="str">
        <f t="shared" si="146"/>
        <v/>
      </c>
      <c r="I1912" s="49" t="str">
        <f t="shared" si="146"/>
        <v/>
      </c>
      <c r="J1912" s="49" t="str">
        <f t="shared" si="146"/>
        <v/>
      </c>
      <c r="K1912" s="50" t="str">
        <f t="shared" si="146"/>
        <v/>
      </c>
      <c r="L1912" s="49" t="str">
        <f t="shared" si="147"/>
        <v/>
      </c>
      <c r="M1912" s="49" t="str">
        <f t="shared" si="147"/>
        <v/>
      </c>
      <c r="N1912" s="49" t="str">
        <f t="shared" si="147"/>
        <v/>
      </c>
      <c r="O1912" s="49" t="str">
        <f t="shared" si="143"/>
        <v/>
      </c>
      <c r="P1912" s="49" t="str">
        <f t="shared" si="148"/>
        <v/>
      </c>
      <c r="Q1912" s="49" t="str">
        <f t="shared" si="148"/>
        <v/>
      </c>
      <c r="R1912" s="50" t="str">
        <f t="shared" si="148"/>
        <v/>
      </c>
      <c r="S1912" s="10"/>
    </row>
    <row r="1913" spans="1:19" x14ac:dyDescent="0.25">
      <c r="A1913" s="10"/>
      <c r="B1913" s="4" t="str">
        <f>'CALC | Main Engine'!$B1913</f>
        <v/>
      </c>
      <c r="C1913" s="5" t="str">
        <f>'CALC | Main Engine'!$E1913</f>
        <v/>
      </c>
      <c r="D1913" s="27" t="str">
        <f>IF(ISBLANK('INPUT | Operations'!$C1918),"",'INPUT | Operations'!$C1917)</f>
        <v/>
      </c>
      <c r="E1913" s="32" t="str">
        <f>IF(ISBLANK('INPUT | Operations'!$C1918),"",'INPUT | Operations'!$C1918)</f>
        <v/>
      </c>
      <c r="F1913" s="123" t="str">
        <f t="shared" si="146"/>
        <v/>
      </c>
      <c r="G1913" s="49" t="str">
        <f t="shared" si="146"/>
        <v/>
      </c>
      <c r="H1913" s="49" t="str">
        <f t="shared" si="146"/>
        <v/>
      </c>
      <c r="I1913" s="49" t="str">
        <f t="shared" si="146"/>
        <v/>
      </c>
      <c r="J1913" s="49" t="str">
        <f t="shared" si="146"/>
        <v/>
      </c>
      <c r="K1913" s="50" t="str">
        <f t="shared" si="146"/>
        <v/>
      </c>
      <c r="L1913" s="49" t="str">
        <f t="shared" si="147"/>
        <v/>
      </c>
      <c r="M1913" s="49" t="str">
        <f t="shared" si="147"/>
        <v/>
      </c>
      <c r="N1913" s="49" t="str">
        <f t="shared" si="147"/>
        <v/>
      </c>
      <c r="O1913" s="49" t="str">
        <f t="shared" si="143"/>
        <v/>
      </c>
      <c r="P1913" s="49" t="str">
        <f t="shared" si="148"/>
        <v/>
      </c>
      <c r="Q1913" s="49" t="str">
        <f t="shared" si="148"/>
        <v/>
      </c>
      <c r="R1913" s="50" t="str">
        <f t="shared" si="148"/>
        <v/>
      </c>
      <c r="S1913" s="10"/>
    </row>
    <row r="1914" spans="1:19" x14ac:dyDescent="0.25">
      <c r="A1914" s="10"/>
      <c r="B1914" s="4" t="str">
        <f>'CALC | Main Engine'!$B1914</f>
        <v/>
      </c>
      <c r="C1914" s="5" t="str">
        <f>'CALC | Main Engine'!$E1914</f>
        <v/>
      </c>
      <c r="D1914" s="27" t="str">
        <f>IF(ISBLANK('INPUT | Operations'!$C1919),"",'INPUT | Operations'!$C1918)</f>
        <v/>
      </c>
      <c r="E1914" s="32" t="str">
        <f>IF(ISBLANK('INPUT | Operations'!$C1919),"",'INPUT | Operations'!$C1919)</f>
        <v/>
      </c>
      <c r="F1914" s="123" t="str">
        <f t="shared" si="146"/>
        <v/>
      </c>
      <c r="G1914" s="49" t="str">
        <f t="shared" si="146"/>
        <v/>
      </c>
      <c r="H1914" s="49" t="str">
        <f t="shared" si="146"/>
        <v/>
      </c>
      <c r="I1914" s="49" t="str">
        <f t="shared" si="146"/>
        <v/>
      </c>
      <c r="J1914" s="49" t="str">
        <f t="shared" si="146"/>
        <v/>
      </c>
      <c r="K1914" s="50" t="str">
        <f t="shared" si="146"/>
        <v/>
      </c>
      <c r="L1914" s="49" t="str">
        <f t="shared" si="147"/>
        <v/>
      </c>
      <c r="M1914" s="49" t="str">
        <f t="shared" si="147"/>
        <v/>
      </c>
      <c r="N1914" s="49" t="str">
        <f t="shared" si="147"/>
        <v/>
      </c>
      <c r="O1914" s="49" t="str">
        <f t="shared" si="143"/>
        <v/>
      </c>
      <c r="P1914" s="49" t="str">
        <f t="shared" si="148"/>
        <v/>
      </c>
      <c r="Q1914" s="49" t="str">
        <f t="shared" si="148"/>
        <v/>
      </c>
      <c r="R1914" s="50" t="str">
        <f t="shared" si="148"/>
        <v/>
      </c>
      <c r="S1914" s="10"/>
    </row>
    <row r="1915" spans="1:19" x14ac:dyDescent="0.25">
      <c r="A1915" s="10"/>
      <c r="B1915" s="4" t="str">
        <f>'CALC | Main Engine'!$B1915</f>
        <v/>
      </c>
      <c r="C1915" s="5" t="str">
        <f>'CALC | Main Engine'!$E1915</f>
        <v/>
      </c>
      <c r="D1915" s="27" t="str">
        <f>IF(ISBLANK('INPUT | Operations'!$C1920),"",'INPUT | Operations'!$C1919)</f>
        <v/>
      </c>
      <c r="E1915" s="32" t="str">
        <f>IF(ISBLANK('INPUT | Operations'!$C1920),"",'INPUT | Operations'!$C1920)</f>
        <v/>
      </c>
      <c r="F1915" s="123" t="str">
        <f t="shared" si="146"/>
        <v/>
      </c>
      <c r="G1915" s="49" t="str">
        <f t="shared" si="146"/>
        <v/>
      </c>
      <c r="H1915" s="49" t="str">
        <f t="shared" si="146"/>
        <v/>
      </c>
      <c r="I1915" s="49" t="str">
        <f t="shared" si="146"/>
        <v/>
      </c>
      <c r="J1915" s="49" t="str">
        <f t="shared" si="146"/>
        <v/>
      </c>
      <c r="K1915" s="50" t="str">
        <f t="shared" si="146"/>
        <v/>
      </c>
      <c r="L1915" s="49" t="str">
        <f t="shared" si="147"/>
        <v/>
      </c>
      <c r="M1915" s="49" t="str">
        <f t="shared" si="147"/>
        <v/>
      </c>
      <c r="N1915" s="49" t="str">
        <f t="shared" si="147"/>
        <v/>
      </c>
      <c r="O1915" s="49" t="str">
        <f t="shared" si="143"/>
        <v/>
      </c>
      <c r="P1915" s="49" t="str">
        <f t="shared" si="148"/>
        <v/>
      </c>
      <c r="Q1915" s="49" t="str">
        <f t="shared" si="148"/>
        <v/>
      </c>
      <c r="R1915" s="50" t="str">
        <f t="shared" si="148"/>
        <v/>
      </c>
      <c r="S1915" s="10"/>
    </row>
    <row r="1916" spans="1:19" x14ac:dyDescent="0.25">
      <c r="A1916" s="10"/>
      <c r="B1916" s="4" t="str">
        <f>'CALC | Main Engine'!$B1916</f>
        <v/>
      </c>
      <c r="C1916" s="5" t="str">
        <f>'CALC | Main Engine'!$E1916</f>
        <v/>
      </c>
      <c r="D1916" s="27" t="str">
        <f>IF(ISBLANK('INPUT | Operations'!$C1921),"",'INPUT | Operations'!$C1920)</f>
        <v/>
      </c>
      <c r="E1916" s="32" t="str">
        <f>IF(ISBLANK('INPUT | Operations'!$C1921),"",'INPUT | Operations'!$C1921)</f>
        <v/>
      </c>
      <c r="F1916" s="123" t="str">
        <f t="shared" si="146"/>
        <v/>
      </c>
      <c r="G1916" s="49" t="str">
        <f t="shared" si="146"/>
        <v/>
      </c>
      <c r="H1916" s="49" t="str">
        <f t="shared" si="146"/>
        <v/>
      </c>
      <c r="I1916" s="49" t="str">
        <f t="shared" si="146"/>
        <v/>
      </c>
      <c r="J1916" s="49" t="str">
        <f t="shared" si="146"/>
        <v/>
      </c>
      <c r="K1916" s="50" t="str">
        <f t="shared" si="146"/>
        <v/>
      </c>
      <c r="L1916" s="49" t="str">
        <f t="shared" si="147"/>
        <v/>
      </c>
      <c r="M1916" s="49" t="str">
        <f t="shared" si="147"/>
        <v/>
      </c>
      <c r="N1916" s="49" t="str">
        <f t="shared" si="147"/>
        <v/>
      </c>
      <c r="O1916" s="49" t="str">
        <f t="shared" si="143"/>
        <v/>
      </c>
      <c r="P1916" s="49" t="str">
        <f t="shared" si="148"/>
        <v/>
      </c>
      <c r="Q1916" s="49" t="str">
        <f t="shared" si="148"/>
        <v/>
      </c>
      <c r="R1916" s="50" t="str">
        <f t="shared" si="148"/>
        <v/>
      </c>
      <c r="S1916" s="10"/>
    </row>
    <row r="1917" spans="1:19" x14ac:dyDescent="0.25">
      <c r="A1917" s="10"/>
      <c r="B1917" s="4" t="str">
        <f>'CALC | Main Engine'!$B1917</f>
        <v/>
      </c>
      <c r="C1917" s="5" t="str">
        <f>'CALC | Main Engine'!$E1917</f>
        <v/>
      </c>
      <c r="D1917" s="27" t="str">
        <f>IF(ISBLANK('INPUT | Operations'!$C1922),"",'INPUT | Operations'!$C1921)</f>
        <v/>
      </c>
      <c r="E1917" s="32" t="str">
        <f>IF(ISBLANK('INPUT | Operations'!$C1922),"",'INPUT | Operations'!$C1922)</f>
        <v/>
      </c>
      <c r="F1917" s="123" t="str">
        <f t="shared" si="146"/>
        <v/>
      </c>
      <c r="G1917" s="49" t="str">
        <f t="shared" si="146"/>
        <v/>
      </c>
      <c r="H1917" s="49" t="str">
        <f t="shared" si="146"/>
        <v/>
      </c>
      <c r="I1917" s="49" t="str">
        <f t="shared" si="146"/>
        <v/>
      </c>
      <c r="J1917" s="49" t="str">
        <f t="shared" si="146"/>
        <v/>
      </c>
      <c r="K1917" s="50" t="str">
        <f t="shared" si="146"/>
        <v/>
      </c>
      <c r="L1917" s="49" t="str">
        <f t="shared" si="147"/>
        <v/>
      </c>
      <c r="M1917" s="49" t="str">
        <f t="shared" si="147"/>
        <v/>
      </c>
      <c r="N1917" s="49" t="str">
        <f t="shared" si="147"/>
        <v/>
      </c>
      <c r="O1917" s="49" t="str">
        <f t="shared" si="143"/>
        <v/>
      </c>
      <c r="P1917" s="49" t="str">
        <f t="shared" si="148"/>
        <v/>
      </c>
      <c r="Q1917" s="49" t="str">
        <f t="shared" si="148"/>
        <v/>
      </c>
      <c r="R1917" s="50" t="str">
        <f t="shared" si="148"/>
        <v/>
      </c>
      <c r="S1917" s="10"/>
    </row>
    <row r="1918" spans="1:19" x14ac:dyDescent="0.25">
      <c r="A1918" s="10"/>
      <c r="B1918" s="4" t="str">
        <f>'CALC | Main Engine'!$B1918</f>
        <v/>
      </c>
      <c r="C1918" s="5" t="str">
        <f>'CALC | Main Engine'!$E1918</f>
        <v/>
      </c>
      <c r="D1918" s="27" t="str">
        <f>IF(ISBLANK('INPUT | Operations'!$C1923),"",'INPUT | Operations'!$C1922)</f>
        <v/>
      </c>
      <c r="E1918" s="32" t="str">
        <f>IF(ISBLANK('INPUT | Operations'!$C1923),"",'INPUT | Operations'!$C1923)</f>
        <v/>
      </c>
      <c r="F1918" s="123" t="str">
        <f t="shared" si="146"/>
        <v/>
      </c>
      <c r="G1918" s="49" t="str">
        <f t="shared" si="146"/>
        <v/>
      </c>
      <c r="H1918" s="49" t="str">
        <f t="shared" si="146"/>
        <v/>
      </c>
      <c r="I1918" s="49" t="str">
        <f t="shared" si="146"/>
        <v/>
      </c>
      <c r="J1918" s="49" t="str">
        <f t="shared" si="146"/>
        <v/>
      </c>
      <c r="K1918" s="50" t="str">
        <f t="shared" si="146"/>
        <v/>
      </c>
      <c r="L1918" s="49" t="str">
        <f t="shared" si="147"/>
        <v/>
      </c>
      <c r="M1918" s="49" t="str">
        <f t="shared" si="147"/>
        <v/>
      </c>
      <c r="N1918" s="49" t="str">
        <f t="shared" si="147"/>
        <v/>
      </c>
      <c r="O1918" s="49" t="str">
        <f t="shared" si="143"/>
        <v/>
      </c>
      <c r="P1918" s="49" t="str">
        <f t="shared" si="148"/>
        <v/>
      </c>
      <c r="Q1918" s="49" t="str">
        <f t="shared" si="148"/>
        <v/>
      </c>
      <c r="R1918" s="50" t="str">
        <f t="shared" si="148"/>
        <v/>
      </c>
      <c r="S1918" s="10"/>
    </row>
    <row r="1919" spans="1:19" x14ac:dyDescent="0.25">
      <c r="A1919" s="10"/>
      <c r="B1919" s="4" t="str">
        <f>'CALC | Main Engine'!$B1919</f>
        <v/>
      </c>
      <c r="C1919" s="5" t="str">
        <f>'CALC | Main Engine'!$E1919</f>
        <v/>
      </c>
      <c r="D1919" s="27" t="str">
        <f>IF(ISBLANK('INPUT | Operations'!$C1924),"",'INPUT | Operations'!$C1923)</f>
        <v/>
      </c>
      <c r="E1919" s="32" t="str">
        <f>IF(ISBLANK('INPUT | Operations'!$C1924),"",'INPUT | Operations'!$C1924)</f>
        <v/>
      </c>
      <c r="F1919" s="123" t="str">
        <f t="shared" si="146"/>
        <v/>
      </c>
      <c r="G1919" s="49" t="str">
        <f t="shared" si="146"/>
        <v/>
      </c>
      <c r="H1919" s="49" t="str">
        <f t="shared" si="146"/>
        <v/>
      </c>
      <c r="I1919" s="49" t="str">
        <f t="shared" si="146"/>
        <v/>
      </c>
      <c r="J1919" s="49" t="str">
        <f t="shared" si="146"/>
        <v/>
      </c>
      <c r="K1919" s="50" t="str">
        <f t="shared" si="146"/>
        <v/>
      </c>
      <c r="L1919" s="49" t="str">
        <f t="shared" si="147"/>
        <v/>
      </c>
      <c r="M1919" s="49" t="str">
        <f t="shared" si="147"/>
        <v/>
      </c>
      <c r="N1919" s="49" t="str">
        <f t="shared" si="147"/>
        <v/>
      </c>
      <c r="O1919" s="49" t="str">
        <f t="shared" si="143"/>
        <v/>
      </c>
      <c r="P1919" s="49" t="str">
        <f t="shared" si="148"/>
        <v/>
      </c>
      <c r="Q1919" s="49" t="str">
        <f t="shared" si="148"/>
        <v/>
      </c>
      <c r="R1919" s="50" t="str">
        <f t="shared" si="148"/>
        <v/>
      </c>
      <c r="S1919" s="10"/>
    </row>
    <row r="1920" spans="1:19" x14ac:dyDescent="0.25">
      <c r="A1920" s="10"/>
      <c r="B1920" s="4" t="str">
        <f>'CALC | Main Engine'!$B1920</f>
        <v/>
      </c>
      <c r="C1920" s="5" t="str">
        <f>'CALC | Main Engine'!$E1920</f>
        <v/>
      </c>
      <c r="D1920" s="27" t="str">
        <f>IF(ISBLANK('INPUT | Operations'!$C1925),"",'INPUT | Operations'!$C1924)</f>
        <v/>
      </c>
      <c r="E1920" s="32" t="str">
        <f>IF(ISBLANK('INPUT | Operations'!$C1925),"",'INPUT | Operations'!$C1925)</f>
        <v/>
      </c>
      <c r="F1920" s="123" t="str">
        <f t="shared" si="146"/>
        <v/>
      </c>
      <c r="G1920" s="49" t="str">
        <f t="shared" si="146"/>
        <v/>
      </c>
      <c r="H1920" s="49" t="str">
        <f t="shared" si="146"/>
        <v/>
      </c>
      <c r="I1920" s="49" t="str">
        <f t="shared" si="146"/>
        <v/>
      </c>
      <c r="J1920" s="49" t="str">
        <f t="shared" si="146"/>
        <v/>
      </c>
      <c r="K1920" s="50" t="str">
        <f t="shared" si="146"/>
        <v/>
      </c>
      <c r="L1920" s="49" t="str">
        <f t="shared" si="147"/>
        <v/>
      </c>
      <c r="M1920" s="49" t="str">
        <f t="shared" si="147"/>
        <v/>
      </c>
      <c r="N1920" s="49" t="str">
        <f t="shared" si="147"/>
        <v/>
      </c>
      <c r="O1920" s="49" t="str">
        <f t="shared" si="143"/>
        <v/>
      </c>
      <c r="P1920" s="49" t="str">
        <f t="shared" si="148"/>
        <v/>
      </c>
      <c r="Q1920" s="49" t="str">
        <f t="shared" si="148"/>
        <v/>
      </c>
      <c r="R1920" s="50" t="str">
        <f t="shared" si="148"/>
        <v/>
      </c>
      <c r="S1920" s="10"/>
    </row>
    <row r="1921" spans="1:19" x14ac:dyDescent="0.25">
      <c r="A1921" s="10"/>
      <c r="B1921" s="4" t="str">
        <f>'CALC | Main Engine'!$B1921</f>
        <v/>
      </c>
      <c r="C1921" s="5" t="str">
        <f>'CALC | Main Engine'!$E1921</f>
        <v/>
      </c>
      <c r="D1921" s="27" t="str">
        <f>IF(ISBLANK('INPUT | Operations'!$C1926),"",'INPUT | Operations'!$C1925)</f>
        <v/>
      </c>
      <c r="E1921" s="32" t="str">
        <f>IF(ISBLANK('INPUT | Operations'!$C1926),"",'INPUT | Operations'!$C1926)</f>
        <v/>
      </c>
      <c r="F1921" s="123" t="str">
        <f t="shared" si="146"/>
        <v/>
      </c>
      <c r="G1921" s="49" t="str">
        <f t="shared" si="146"/>
        <v/>
      </c>
      <c r="H1921" s="49" t="str">
        <f t="shared" si="146"/>
        <v/>
      </c>
      <c r="I1921" s="49" t="str">
        <f t="shared" si="146"/>
        <v/>
      </c>
      <c r="J1921" s="49" t="str">
        <f t="shared" si="146"/>
        <v/>
      </c>
      <c r="K1921" s="50" t="str">
        <f t="shared" si="146"/>
        <v/>
      </c>
      <c r="L1921" s="49" t="str">
        <f t="shared" si="147"/>
        <v/>
      </c>
      <c r="M1921" s="49" t="str">
        <f t="shared" si="147"/>
        <v/>
      </c>
      <c r="N1921" s="49" t="str">
        <f t="shared" si="147"/>
        <v/>
      </c>
      <c r="O1921" s="49" t="str">
        <f t="shared" si="143"/>
        <v/>
      </c>
      <c r="P1921" s="49" t="str">
        <f t="shared" si="148"/>
        <v/>
      </c>
      <c r="Q1921" s="49" t="str">
        <f t="shared" si="148"/>
        <v/>
      </c>
      <c r="R1921" s="50" t="str">
        <f t="shared" si="148"/>
        <v/>
      </c>
      <c r="S1921" s="10"/>
    </row>
    <row r="1922" spans="1:19" x14ac:dyDescent="0.25">
      <c r="A1922" s="10"/>
      <c r="B1922" s="4" t="str">
        <f>'CALC | Main Engine'!$B1922</f>
        <v/>
      </c>
      <c r="C1922" s="5" t="str">
        <f>'CALC | Main Engine'!$E1922</f>
        <v/>
      </c>
      <c r="D1922" s="27" t="str">
        <f>IF(ISBLANK('INPUT | Operations'!$C1927),"",'INPUT | Operations'!$C1926)</f>
        <v/>
      </c>
      <c r="E1922" s="32" t="str">
        <f>IF(ISBLANK('INPUT | Operations'!$C1927),"",'INPUT | Operations'!$C1927)</f>
        <v/>
      </c>
      <c r="F1922" s="123" t="str">
        <f t="shared" si="146"/>
        <v/>
      </c>
      <c r="G1922" s="49" t="str">
        <f t="shared" si="146"/>
        <v/>
      </c>
      <c r="H1922" s="49" t="str">
        <f t="shared" si="146"/>
        <v/>
      </c>
      <c r="I1922" s="49" t="str">
        <f t="shared" si="146"/>
        <v/>
      </c>
      <c r="J1922" s="49" t="str">
        <f t="shared" si="146"/>
        <v/>
      </c>
      <c r="K1922" s="50" t="str">
        <f t="shared" si="146"/>
        <v/>
      </c>
      <c r="L1922" s="49" t="str">
        <f t="shared" si="147"/>
        <v/>
      </c>
      <c r="M1922" s="49" t="str">
        <f t="shared" si="147"/>
        <v/>
      </c>
      <c r="N1922" s="49" t="str">
        <f t="shared" si="147"/>
        <v/>
      </c>
      <c r="O1922" s="49" t="str">
        <f t="shared" si="143"/>
        <v/>
      </c>
      <c r="P1922" s="49" t="str">
        <f t="shared" si="148"/>
        <v/>
      </c>
      <c r="Q1922" s="49" t="str">
        <f t="shared" si="148"/>
        <v/>
      </c>
      <c r="R1922" s="50" t="str">
        <f t="shared" si="148"/>
        <v/>
      </c>
      <c r="S1922" s="10"/>
    </row>
    <row r="1923" spans="1:19" x14ac:dyDescent="0.25">
      <c r="A1923" s="10"/>
      <c r="B1923" s="4" t="str">
        <f>'CALC | Main Engine'!$B1923</f>
        <v/>
      </c>
      <c r="C1923" s="5" t="str">
        <f>'CALC | Main Engine'!$E1923</f>
        <v/>
      </c>
      <c r="D1923" s="27" t="str">
        <f>IF(ISBLANK('INPUT | Operations'!$C1928),"",'INPUT | Operations'!$C1927)</f>
        <v/>
      </c>
      <c r="E1923" s="32" t="str">
        <f>IF(ISBLANK('INPUT | Operations'!$C1928),"",'INPUT | Operations'!$C1928)</f>
        <v/>
      </c>
      <c r="F1923" s="123" t="str">
        <f t="shared" si="146"/>
        <v/>
      </c>
      <c r="G1923" s="49" t="str">
        <f t="shared" si="146"/>
        <v/>
      </c>
      <c r="H1923" s="49" t="str">
        <f t="shared" si="146"/>
        <v/>
      </c>
      <c r="I1923" s="49" t="str">
        <f t="shared" si="146"/>
        <v/>
      </c>
      <c r="J1923" s="49" t="str">
        <f t="shared" si="146"/>
        <v/>
      </c>
      <c r="K1923" s="50" t="str">
        <f t="shared" si="146"/>
        <v/>
      </c>
      <c r="L1923" s="49" t="str">
        <f t="shared" si="147"/>
        <v/>
      </c>
      <c r="M1923" s="49" t="str">
        <f t="shared" si="147"/>
        <v/>
      </c>
      <c r="N1923" s="49" t="str">
        <f t="shared" si="147"/>
        <v/>
      </c>
      <c r="O1923" s="49" t="str">
        <f t="shared" si="143"/>
        <v/>
      </c>
      <c r="P1923" s="49" t="str">
        <f t="shared" si="148"/>
        <v/>
      </c>
      <c r="Q1923" s="49" t="str">
        <f t="shared" si="148"/>
        <v/>
      </c>
      <c r="R1923" s="50" t="str">
        <f t="shared" si="148"/>
        <v/>
      </c>
      <c r="S1923" s="10"/>
    </row>
    <row r="1924" spans="1:19" x14ac:dyDescent="0.25">
      <c r="A1924" s="10"/>
      <c r="B1924" s="4" t="str">
        <f>'CALC | Main Engine'!$B1924</f>
        <v/>
      </c>
      <c r="C1924" s="5" t="str">
        <f>'CALC | Main Engine'!$E1924</f>
        <v/>
      </c>
      <c r="D1924" s="27" t="str">
        <f>IF(ISBLANK('INPUT | Operations'!$C1929),"",'INPUT | Operations'!$C1928)</f>
        <v/>
      </c>
      <c r="E1924" s="32" t="str">
        <f>IF(ISBLANK('INPUT | Operations'!$C1929),"",'INPUT | Operations'!$C1929)</f>
        <v/>
      </c>
      <c r="F1924" s="123" t="str">
        <f t="shared" si="146"/>
        <v/>
      </c>
      <c r="G1924" s="49" t="str">
        <f t="shared" si="146"/>
        <v/>
      </c>
      <c r="H1924" s="49" t="str">
        <f t="shared" si="146"/>
        <v/>
      </c>
      <c r="I1924" s="49" t="str">
        <f t="shared" si="146"/>
        <v/>
      </c>
      <c r="J1924" s="49" t="str">
        <f t="shared" si="146"/>
        <v/>
      </c>
      <c r="K1924" s="50" t="str">
        <f t="shared" si="146"/>
        <v/>
      </c>
      <c r="L1924" s="49" t="str">
        <f t="shared" si="147"/>
        <v/>
      </c>
      <c r="M1924" s="49" t="str">
        <f t="shared" si="147"/>
        <v/>
      </c>
      <c r="N1924" s="49" t="str">
        <f t="shared" si="147"/>
        <v/>
      </c>
      <c r="O1924" s="49" t="str">
        <f t="shared" si="143"/>
        <v/>
      </c>
      <c r="P1924" s="49" t="str">
        <f t="shared" si="148"/>
        <v/>
      </c>
      <c r="Q1924" s="49" t="str">
        <f t="shared" si="148"/>
        <v/>
      </c>
      <c r="R1924" s="50" t="str">
        <f t="shared" si="148"/>
        <v/>
      </c>
      <c r="S1924" s="10"/>
    </row>
    <row r="1925" spans="1:19" x14ac:dyDescent="0.25">
      <c r="A1925" s="10"/>
      <c r="B1925" s="4" t="str">
        <f>'CALC | Main Engine'!$B1925</f>
        <v/>
      </c>
      <c r="C1925" s="5" t="str">
        <f>'CALC | Main Engine'!$E1925</f>
        <v/>
      </c>
      <c r="D1925" s="27" t="str">
        <f>IF(ISBLANK('INPUT | Operations'!$C1930),"",'INPUT | Operations'!$C1929)</f>
        <v/>
      </c>
      <c r="E1925" s="32" t="str">
        <f>IF(ISBLANK('INPUT | Operations'!$C1930),"",'INPUT | Operations'!$C1930)</f>
        <v/>
      </c>
      <c r="F1925" s="123" t="str">
        <f t="shared" si="146"/>
        <v/>
      </c>
      <c r="G1925" s="49" t="str">
        <f t="shared" si="146"/>
        <v/>
      </c>
      <c r="H1925" s="49" t="str">
        <f t="shared" si="146"/>
        <v/>
      </c>
      <c r="I1925" s="49" t="str">
        <f t="shared" si="146"/>
        <v/>
      </c>
      <c r="J1925" s="49" t="str">
        <f t="shared" si="146"/>
        <v/>
      </c>
      <c r="K1925" s="50" t="str">
        <f t="shared" si="146"/>
        <v/>
      </c>
      <c r="L1925" s="49" t="str">
        <f t="shared" si="147"/>
        <v/>
      </c>
      <c r="M1925" s="49" t="str">
        <f t="shared" si="147"/>
        <v/>
      </c>
      <c r="N1925" s="49" t="str">
        <f t="shared" si="147"/>
        <v/>
      </c>
      <c r="O1925" s="49" t="str">
        <f t="shared" si="143"/>
        <v/>
      </c>
      <c r="P1925" s="49" t="str">
        <f t="shared" si="148"/>
        <v/>
      </c>
      <c r="Q1925" s="49" t="str">
        <f t="shared" si="148"/>
        <v/>
      </c>
      <c r="R1925" s="50" t="str">
        <f t="shared" si="148"/>
        <v/>
      </c>
      <c r="S1925" s="10"/>
    </row>
    <row r="1926" spans="1:19" x14ac:dyDescent="0.25">
      <c r="A1926" s="10"/>
      <c r="B1926" s="4" t="str">
        <f>'CALC | Main Engine'!$B1926</f>
        <v/>
      </c>
      <c r="C1926" s="5" t="str">
        <f>'CALC | Main Engine'!$E1926</f>
        <v/>
      </c>
      <c r="D1926" s="27" t="str">
        <f>IF(ISBLANK('INPUT | Operations'!$C1931),"",'INPUT | Operations'!$C1930)</f>
        <v/>
      </c>
      <c r="E1926" s="32" t="str">
        <f>IF(ISBLANK('INPUT | Operations'!$C1931),"",'INPUT | Operations'!$C1931)</f>
        <v/>
      </c>
      <c r="F1926" s="123" t="str">
        <f t="shared" si="146"/>
        <v/>
      </c>
      <c r="G1926" s="49" t="str">
        <f t="shared" si="146"/>
        <v/>
      </c>
      <c r="H1926" s="49" t="str">
        <f t="shared" si="146"/>
        <v/>
      </c>
      <c r="I1926" s="49" t="str">
        <f t="shared" si="146"/>
        <v/>
      </c>
      <c r="J1926" s="49" t="str">
        <f t="shared" si="146"/>
        <v/>
      </c>
      <c r="K1926" s="50" t="str">
        <f t="shared" si="146"/>
        <v/>
      </c>
      <c r="L1926" s="49" t="str">
        <f t="shared" si="147"/>
        <v/>
      </c>
      <c r="M1926" s="49" t="str">
        <f t="shared" si="147"/>
        <v/>
      </c>
      <c r="N1926" s="49" t="str">
        <f t="shared" si="147"/>
        <v/>
      </c>
      <c r="O1926" s="49" t="str">
        <f t="shared" si="143"/>
        <v/>
      </c>
      <c r="P1926" s="49" t="str">
        <f t="shared" si="148"/>
        <v/>
      </c>
      <c r="Q1926" s="49" t="str">
        <f t="shared" si="148"/>
        <v/>
      </c>
      <c r="R1926" s="50" t="str">
        <f t="shared" si="148"/>
        <v/>
      </c>
      <c r="S1926" s="10"/>
    </row>
    <row r="1927" spans="1:19" x14ac:dyDescent="0.25">
      <c r="A1927" s="10"/>
      <c r="B1927" s="4" t="str">
        <f>'CALC | Main Engine'!$B1927</f>
        <v/>
      </c>
      <c r="C1927" s="5" t="str">
        <f>'CALC | Main Engine'!$E1927</f>
        <v/>
      </c>
      <c r="D1927" s="27" t="str">
        <f>IF(ISBLANK('INPUT | Operations'!$C1932),"",'INPUT | Operations'!$C1931)</f>
        <v/>
      </c>
      <c r="E1927" s="32" t="str">
        <f>IF(ISBLANK('INPUT | Operations'!$C1932),"",'INPUT | Operations'!$C1932)</f>
        <v/>
      </c>
      <c r="F1927" s="123" t="str">
        <f t="shared" si="146"/>
        <v/>
      </c>
      <c r="G1927" s="49" t="str">
        <f t="shared" si="146"/>
        <v/>
      </c>
      <c r="H1927" s="49" t="str">
        <f t="shared" si="146"/>
        <v/>
      </c>
      <c r="I1927" s="49" t="str">
        <f t="shared" si="146"/>
        <v/>
      </c>
      <c r="J1927" s="49" t="str">
        <f t="shared" si="146"/>
        <v/>
      </c>
      <c r="K1927" s="50" t="str">
        <f t="shared" si="146"/>
        <v/>
      </c>
      <c r="L1927" s="49" t="str">
        <f t="shared" si="147"/>
        <v/>
      </c>
      <c r="M1927" s="49" t="str">
        <f t="shared" si="147"/>
        <v/>
      </c>
      <c r="N1927" s="49" t="str">
        <f t="shared" si="147"/>
        <v/>
      </c>
      <c r="O1927" s="49" t="str">
        <f t="shared" si="143"/>
        <v/>
      </c>
      <c r="P1927" s="49" t="str">
        <f t="shared" si="148"/>
        <v/>
      </c>
      <c r="Q1927" s="49" t="str">
        <f t="shared" si="148"/>
        <v/>
      </c>
      <c r="R1927" s="50" t="str">
        <f t="shared" si="148"/>
        <v/>
      </c>
      <c r="S1927" s="10"/>
    </row>
    <row r="1928" spans="1:19" x14ac:dyDescent="0.25">
      <c r="A1928" s="10"/>
      <c r="B1928" s="4" t="str">
        <f>'CALC | Main Engine'!$B1928</f>
        <v/>
      </c>
      <c r="C1928" s="5" t="str">
        <f>'CALC | Main Engine'!$E1928</f>
        <v/>
      </c>
      <c r="D1928" s="27" t="str">
        <f>IF(ISBLANK('INPUT | Operations'!$C1933),"",'INPUT | Operations'!$C1932)</f>
        <v/>
      </c>
      <c r="E1928" s="32" t="str">
        <f>IF(ISBLANK('INPUT | Operations'!$C1933),"",'INPUT | Operations'!$C1933)</f>
        <v/>
      </c>
      <c r="F1928" s="123" t="str">
        <f t="shared" si="146"/>
        <v/>
      </c>
      <c r="G1928" s="49" t="str">
        <f t="shared" si="146"/>
        <v/>
      </c>
      <c r="H1928" s="49" t="str">
        <f t="shared" si="146"/>
        <v/>
      </c>
      <c r="I1928" s="49" t="str">
        <f t="shared" si="146"/>
        <v/>
      </c>
      <c r="J1928" s="49" t="str">
        <f t="shared" si="146"/>
        <v/>
      </c>
      <c r="K1928" s="50" t="str">
        <f t="shared" si="146"/>
        <v/>
      </c>
      <c r="L1928" s="49" t="str">
        <f t="shared" si="147"/>
        <v/>
      </c>
      <c r="M1928" s="49" t="str">
        <f t="shared" si="147"/>
        <v/>
      </c>
      <c r="N1928" s="49" t="str">
        <f t="shared" si="147"/>
        <v/>
      </c>
      <c r="O1928" s="49" t="str">
        <f t="shared" si="143"/>
        <v/>
      </c>
      <c r="P1928" s="49" t="str">
        <f t="shared" si="148"/>
        <v/>
      </c>
      <c r="Q1928" s="49" t="str">
        <f t="shared" si="148"/>
        <v/>
      </c>
      <c r="R1928" s="50" t="str">
        <f t="shared" si="148"/>
        <v/>
      </c>
      <c r="S1928" s="10"/>
    </row>
    <row r="1929" spans="1:19" x14ac:dyDescent="0.25">
      <c r="A1929" s="10"/>
      <c r="B1929" s="4" t="str">
        <f>'CALC | Main Engine'!$B1929</f>
        <v/>
      </c>
      <c r="C1929" s="5" t="str">
        <f>'CALC | Main Engine'!$E1929</f>
        <v/>
      </c>
      <c r="D1929" s="27" t="str">
        <f>IF(ISBLANK('INPUT | Operations'!$C1934),"",'INPUT | Operations'!$C1933)</f>
        <v/>
      </c>
      <c r="E1929" s="32" t="str">
        <f>IF(ISBLANK('INPUT | Operations'!$C1934),"",'INPUT | Operations'!$C1934)</f>
        <v/>
      </c>
      <c r="F1929" s="123" t="str">
        <f t="shared" ref="F1929:K1971" si="149">IFERROR(IF(AND(MIN($D1929:$E1929)&lt;F$5,MAX($D1929:$E1929)&gt;F$4),MIN(MAX($D1929:$E1929),F$5)-MAX(MIN($D1929:$E1929),F$4),0)/(MAX($D1929:$E1929)-MIN($D1929:$E1929)),"")</f>
        <v/>
      </c>
      <c r="G1929" s="49" t="str">
        <f t="shared" si="149"/>
        <v/>
      </c>
      <c r="H1929" s="49" t="str">
        <f t="shared" si="149"/>
        <v/>
      </c>
      <c r="I1929" s="49" t="str">
        <f t="shared" si="149"/>
        <v/>
      </c>
      <c r="J1929" s="49" t="str">
        <f t="shared" si="149"/>
        <v/>
      </c>
      <c r="K1929" s="50" t="str">
        <f t="shared" si="149"/>
        <v/>
      </c>
      <c r="L1929" s="49" t="str">
        <f t="shared" ref="L1929:N1960" si="150">IFERROR(IF(AND($E1929&gt;$D1929,MIN($D1929:$E1929)&lt;L$5,MAX($D1929:$E1929)&gt;L$4),MIN(MAX($D1929:$E1929),L$5)-MAX(MIN($D1929:$E1929),L$4),0)/(MAX($D1929:$E1929)-MIN($D1929:$E1929)),"")</f>
        <v/>
      </c>
      <c r="M1929" s="49" t="str">
        <f t="shared" si="150"/>
        <v/>
      </c>
      <c r="N1929" s="49" t="str">
        <f t="shared" si="150"/>
        <v/>
      </c>
      <c r="O1929" s="49" t="str">
        <f t="shared" ref="O1929:O1992" si="151">IFERROR(IF(AND(MIN($D1929:$E1929)&lt;O$5,MAX($D1929:$E1929)&gt;O$4),MIN(MAX($D1929:$E1929),O$5)-MAX(MIN($D1929:$E1929),O$4),0)/(MAX($D1929:$E1929)-MIN($D1929:$E1929)),"")</f>
        <v/>
      </c>
      <c r="P1929" s="49" t="str">
        <f t="shared" ref="P1929:R1960" si="152">IFERROR(IF(AND($D1929&gt;$E1929,MIN($D1929:$E1929)&lt;P$5,MAX($D1929:$E1929)&gt;P$4),MIN(MAX($D1929:$E1929),P$5)-MAX(MIN($D1929:$E1929),P$4),0)/(MAX($D1929:$E1929)-MIN($D1929:$E1929)),"")</f>
        <v/>
      </c>
      <c r="Q1929" s="49" t="str">
        <f t="shared" si="152"/>
        <v/>
      </c>
      <c r="R1929" s="50" t="str">
        <f t="shared" si="152"/>
        <v/>
      </c>
      <c r="S1929" s="10"/>
    </row>
    <row r="1930" spans="1:19" x14ac:dyDescent="0.25">
      <c r="A1930" s="10"/>
      <c r="B1930" s="4" t="str">
        <f>'CALC | Main Engine'!$B1930</f>
        <v/>
      </c>
      <c r="C1930" s="5" t="str">
        <f>'CALC | Main Engine'!$E1930</f>
        <v/>
      </c>
      <c r="D1930" s="27" t="str">
        <f>IF(ISBLANK('INPUT | Operations'!$C1935),"",'INPUT | Operations'!$C1934)</f>
        <v/>
      </c>
      <c r="E1930" s="32" t="str">
        <f>IF(ISBLANK('INPUT | Operations'!$C1935),"",'INPUT | Operations'!$C1935)</f>
        <v/>
      </c>
      <c r="F1930" s="123" t="str">
        <f t="shared" si="149"/>
        <v/>
      </c>
      <c r="G1930" s="49" t="str">
        <f t="shared" si="149"/>
        <v/>
      </c>
      <c r="H1930" s="49" t="str">
        <f t="shared" si="149"/>
        <v/>
      </c>
      <c r="I1930" s="49" t="str">
        <f t="shared" si="149"/>
        <v/>
      </c>
      <c r="J1930" s="49" t="str">
        <f t="shared" si="149"/>
        <v/>
      </c>
      <c r="K1930" s="50" t="str">
        <f t="shared" si="149"/>
        <v/>
      </c>
      <c r="L1930" s="49" t="str">
        <f t="shared" si="150"/>
        <v/>
      </c>
      <c r="M1930" s="49" t="str">
        <f t="shared" si="150"/>
        <v/>
      </c>
      <c r="N1930" s="49" t="str">
        <f t="shared" si="150"/>
        <v/>
      </c>
      <c r="O1930" s="49" t="str">
        <f t="shared" si="151"/>
        <v/>
      </c>
      <c r="P1930" s="49" t="str">
        <f t="shared" si="152"/>
        <v/>
      </c>
      <c r="Q1930" s="49" t="str">
        <f t="shared" si="152"/>
        <v/>
      </c>
      <c r="R1930" s="50" t="str">
        <f t="shared" si="152"/>
        <v/>
      </c>
      <c r="S1930" s="10"/>
    </row>
    <row r="1931" spans="1:19" x14ac:dyDescent="0.25">
      <c r="A1931" s="10"/>
      <c r="B1931" s="4" t="str">
        <f>'CALC | Main Engine'!$B1931</f>
        <v/>
      </c>
      <c r="C1931" s="5" t="str">
        <f>'CALC | Main Engine'!$E1931</f>
        <v/>
      </c>
      <c r="D1931" s="27" t="str">
        <f>IF(ISBLANK('INPUT | Operations'!$C1936),"",'INPUT | Operations'!$C1935)</f>
        <v/>
      </c>
      <c r="E1931" s="32" t="str">
        <f>IF(ISBLANK('INPUT | Operations'!$C1936),"",'INPUT | Operations'!$C1936)</f>
        <v/>
      </c>
      <c r="F1931" s="123" t="str">
        <f t="shared" si="149"/>
        <v/>
      </c>
      <c r="G1931" s="49" t="str">
        <f t="shared" si="149"/>
        <v/>
      </c>
      <c r="H1931" s="49" t="str">
        <f t="shared" si="149"/>
        <v/>
      </c>
      <c r="I1931" s="49" t="str">
        <f t="shared" si="149"/>
        <v/>
      </c>
      <c r="J1931" s="49" t="str">
        <f t="shared" si="149"/>
        <v/>
      </c>
      <c r="K1931" s="50" t="str">
        <f t="shared" si="149"/>
        <v/>
      </c>
      <c r="L1931" s="49" t="str">
        <f t="shared" si="150"/>
        <v/>
      </c>
      <c r="M1931" s="49" t="str">
        <f t="shared" si="150"/>
        <v/>
      </c>
      <c r="N1931" s="49" t="str">
        <f t="shared" si="150"/>
        <v/>
      </c>
      <c r="O1931" s="49" t="str">
        <f t="shared" si="151"/>
        <v/>
      </c>
      <c r="P1931" s="49" t="str">
        <f t="shared" si="152"/>
        <v/>
      </c>
      <c r="Q1931" s="49" t="str">
        <f t="shared" si="152"/>
        <v/>
      </c>
      <c r="R1931" s="50" t="str">
        <f t="shared" si="152"/>
        <v/>
      </c>
      <c r="S1931" s="10"/>
    </row>
    <row r="1932" spans="1:19" x14ac:dyDescent="0.25">
      <c r="A1932" s="10"/>
      <c r="B1932" s="4" t="str">
        <f>'CALC | Main Engine'!$B1932</f>
        <v/>
      </c>
      <c r="C1932" s="5" t="str">
        <f>'CALC | Main Engine'!$E1932</f>
        <v/>
      </c>
      <c r="D1932" s="27" t="str">
        <f>IF(ISBLANK('INPUT | Operations'!$C1937),"",'INPUT | Operations'!$C1936)</f>
        <v/>
      </c>
      <c r="E1932" s="32" t="str">
        <f>IF(ISBLANK('INPUT | Operations'!$C1937),"",'INPUT | Operations'!$C1937)</f>
        <v/>
      </c>
      <c r="F1932" s="123" t="str">
        <f t="shared" si="149"/>
        <v/>
      </c>
      <c r="G1932" s="49" t="str">
        <f t="shared" si="149"/>
        <v/>
      </c>
      <c r="H1932" s="49" t="str">
        <f t="shared" si="149"/>
        <v/>
      </c>
      <c r="I1932" s="49" t="str">
        <f t="shared" si="149"/>
        <v/>
      </c>
      <c r="J1932" s="49" t="str">
        <f t="shared" si="149"/>
        <v/>
      </c>
      <c r="K1932" s="50" t="str">
        <f t="shared" si="149"/>
        <v/>
      </c>
      <c r="L1932" s="49" t="str">
        <f t="shared" si="150"/>
        <v/>
      </c>
      <c r="M1932" s="49" t="str">
        <f t="shared" si="150"/>
        <v/>
      </c>
      <c r="N1932" s="49" t="str">
        <f t="shared" si="150"/>
        <v/>
      </c>
      <c r="O1932" s="49" t="str">
        <f t="shared" si="151"/>
        <v/>
      </c>
      <c r="P1932" s="49" t="str">
        <f t="shared" si="152"/>
        <v/>
      </c>
      <c r="Q1932" s="49" t="str">
        <f t="shared" si="152"/>
        <v/>
      </c>
      <c r="R1932" s="50" t="str">
        <f t="shared" si="152"/>
        <v/>
      </c>
      <c r="S1932" s="10"/>
    </row>
    <row r="1933" spans="1:19" x14ac:dyDescent="0.25">
      <c r="A1933" s="10"/>
      <c r="B1933" s="4" t="str">
        <f>'CALC | Main Engine'!$B1933</f>
        <v/>
      </c>
      <c r="C1933" s="5" t="str">
        <f>'CALC | Main Engine'!$E1933</f>
        <v/>
      </c>
      <c r="D1933" s="27" t="str">
        <f>IF(ISBLANK('INPUT | Operations'!$C1938),"",'INPUT | Operations'!$C1937)</f>
        <v/>
      </c>
      <c r="E1933" s="32" t="str">
        <f>IF(ISBLANK('INPUT | Operations'!$C1938),"",'INPUT | Operations'!$C1938)</f>
        <v/>
      </c>
      <c r="F1933" s="123" t="str">
        <f t="shared" si="149"/>
        <v/>
      </c>
      <c r="G1933" s="49" t="str">
        <f t="shared" si="149"/>
        <v/>
      </c>
      <c r="H1933" s="49" t="str">
        <f t="shared" si="149"/>
        <v/>
      </c>
      <c r="I1933" s="49" t="str">
        <f t="shared" si="149"/>
        <v/>
      </c>
      <c r="J1933" s="49" t="str">
        <f t="shared" si="149"/>
        <v/>
      </c>
      <c r="K1933" s="50" t="str">
        <f t="shared" si="149"/>
        <v/>
      </c>
      <c r="L1933" s="49" t="str">
        <f t="shared" si="150"/>
        <v/>
      </c>
      <c r="M1933" s="49" t="str">
        <f t="shared" si="150"/>
        <v/>
      </c>
      <c r="N1933" s="49" t="str">
        <f t="shared" si="150"/>
        <v/>
      </c>
      <c r="O1933" s="49" t="str">
        <f t="shared" si="151"/>
        <v/>
      </c>
      <c r="P1933" s="49" t="str">
        <f t="shared" si="152"/>
        <v/>
      </c>
      <c r="Q1933" s="49" t="str">
        <f t="shared" si="152"/>
        <v/>
      </c>
      <c r="R1933" s="50" t="str">
        <f t="shared" si="152"/>
        <v/>
      </c>
      <c r="S1933" s="10"/>
    </row>
    <row r="1934" spans="1:19" x14ac:dyDescent="0.25">
      <c r="A1934" s="10"/>
      <c r="B1934" s="4" t="str">
        <f>'CALC | Main Engine'!$B1934</f>
        <v/>
      </c>
      <c r="C1934" s="5" t="str">
        <f>'CALC | Main Engine'!$E1934</f>
        <v/>
      </c>
      <c r="D1934" s="27" t="str">
        <f>IF(ISBLANK('INPUT | Operations'!$C1939),"",'INPUT | Operations'!$C1938)</f>
        <v/>
      </c>
      <c r="E1934" s="32" t="str">
        <f>IF(ISBLANK('INPUT | Operations'!$C1939),"",'INPUT | Operations'!$C1939)</f>
        <v/>
      </c>
      <c r="F1934" s="123" t="str">
        <f t="shared" si="149"/>
        <v/>
      </c>
      <c r="G1934" s="49" t="str">
        <f t="shared" si="149"/>
        <v/>
      </c>
      <c r="H1934" s="49" t="str">
        <f t="shared" si="149"/>
        <v/>
      </c>
      <c r="I1934" s="49" t="str">
        <f t="shared" si="149"/>
        <v/>
      </c>
      <c r="J1934" s="49" t="str">
        <f t="shared" si="149"/>
        <v/>
      </c>
      <c r="K1934" s="50" t="str">
        <f t="shared" si="149"/>
        <v/>
      </c>
      <c r="L1934" s="49" t="str">
        <f t="shared" si="150"/>
        <v/>
      </c>
      <c r="M1934" s="49" t="str">
        <f t="shared" si="150"/>
        <v/>
      </c>
      <c r="N1934" s="49" t="str">
        <f t="shared" si="150"/>
        <v/>
      </c>
      <c r="O1934" s="49" t="str">
        <f t="shared" si="151"/>
        <v/>
      </c>
      <c r="P1934" s="49" t="str">
        <f t="shared" si="152"/>
        <v/>
      </c>
      <c r="Q1934" s="49" t="str">
        <f t="shared" si="152"/>
        <v/>
      </c>
      <c r="R1934" s="50" t="str">
        <f t="shared" si="152"/>
        <v/>
      </c>
      <c r="S1934" s="10"/>
    </row>
    <row r="1935" spans="1:19" x14ac:dyDescent="0.25">
      <c r="A1935" s="10"/>
      <c r="B1935" s="4" t="str">
        <f>'CALC | Main Engine'!$B1935</f>
        <v/>
      </c>
      <c r="C1935" s="5" t="str">
        <f>'CALC | Main Engine'!$E1935</f>
        <v/>
      </c>
      <c r="D1935" s="27" t="str">
        <f>IF(ISBLANK('INPUT | Operations'!$C1940),"",'INPUT | Operations'!$C1939)</f>
        <v/>
      </c>
      <c r="E1935" s="32" t="str">
        <f>IF(ISBLANK('INPUT | Operations'!$C1940),"",'INPUT | Operations'!$C1940)</f>
        <v/>
      </c>
      <c r="F1935" s="123" t="str">
        <f t="shared" si="149"/>
        <v/>
      </c>
      <c r="G1935" s="49" t="str">
        <f t="shared" si="149"/>
        <v/>
      </c>
      <c r="H1935" s="49" t="str">
        <f t="shared" si="149"/>
        <v/>
      </c>
      <c r="I1935" s="49" t="str">
        <f t="shared" si="149"/>
        <v/>
      </c>
      <c r="J1935" s="49" t="str">
        <f t="shared" si="149"/>
        <v/>
      </c>
      <c r="K1935" s="50" t="str">
        <f t="shared" si="149"/>
        <v/>
      </c>
      <c r="L1935" s="49" t="str">
        <f t="shared" si="150"/>
        <v/>
      </c>
      <c r="M1935" s="49" t="str">
        <f t="shared" si="150"/>
        <v/>
      </c>
      <c r="N1935" s="49" t="str">
        <f t="shared" si="150"/>
        <v/>
      </c>
      <c r="O1935" s="49" t="str">
        <f t="shared" si="151"/>
        <v/>
      </c>
      <c r="P1935" s="49" t="str">
        <f t="shared" si="152"/>
        <v/>
      </c>
      <c r="Q1935" s="49" t="str">
        <f t="shared" si="152"/>
        <v/>
      </c>
      <c r="R1935" s="50" t="str">
        <f t="shared" si="152"/>
        <v/>
      </c>
      <c r="S1935" s="10"/>
    </row>
    <row r="1936" spans="1:19" x14ac:dyDescent="0.25">
      <c r="A1936" s="10"/>
      <c r="B1936" s="4" t="str">
        <f>'CALC | Main Engine'!$B1936</f>
        <v/>
      </c>
      <c r="C1936" s="5" t="str">
        <f>'CALC | Main Engine'!$E1936</f>
        <v/>
      </c>
      <c r="D1936" s="27" t="str">
        <f>IF(ISBLANK('INPUT | Operations'!$C1941),"",'INPUT | Operations'!$C1940)</f>
        <v/>
      </c>
      <c r="E1936" s="32" t="str">
        <f>IF(ISBLANK('INPUT | Operations'!$C1941),"",'INPUT | Operations'!$C1941)</f>
        <v/>
      </c>
      <c r="F1936" s="123" t="str">
        <f t="shared" si="149"/>
        <v/>
      </c>
      <c r="G1936" s="49" t="str">
        <f t="shared" si="149"/>
        <v/>
      </c>
      <c r="H1936" s="49" t="str">
        <f t="shared" si="149"/>
        <v/>
      </c>
      <c r="I1936" s="49" t="str">
        <f t="shared" si="149"/>
        <v/>
      </c>
      <c r="J1936" s="49" t="str">
        <f t="shared" si="149"/>
        <v/>
      </c>
      <c r="K1936" s="50" t="str">
        <f t="shared" si="149"/>
        <v/>
      </c>
      <c r="L1936" s="49" t="str">
        <f t="shared" si="150"/>
        <v/>
      </c>
      <c r="M1936" s="49" t="str">
        <f t="shared" si="150"/>
        <v/>
      </c>
      <c r="N1936" s="49" t="str">
        <f t="shared" si="150"/>
        <v/>
      </c>
      <c r="O1936" s="49" t="str">
        <f t="shared" si="151"/>
        <v/>
      </c>
      <c r="P1936" s="49" t="str">
        <f t="shared" si="152"/>
        <v/>
      </c>
      <c r="Q1936" s="49" t="str">
        <f t="shared" si="152"/>
        <v/>
      </c>
      <c r="R1936" s="50" t="str">
        <f t="shared" si="152"/>
        <v/>
      </c>
      <c r="S1936" s="10"/>
    </row>
    <row r="1937" spans="1:19" x14ac:dyDescent="0.25">
      <c r="A1937" s="10"/>
      <c r="B1937" s="4" t="str">
        <f>'CALC | Main Engine'!$B1937</f>
        <v/>
      </c>
      <c r="C1937" s="5" t="str">
        <f>'CALC | Main Engine'!$E1937</f>
        <v/>
      </c>
      <c r="D1937" s="27" t="str">
        <f>IF(ISBLANK('INPUT | Operations'!$C1942),"",'INPUT | Operations'!$C1941)</f>
        <v/>
      </c>
      <c r="E1937" s="32" t="str">
        <f>IF(ISBLANK('INPUT | Operations'!$C1942),"",'INPUT | Operations'!$C1942)</f>
        <v/>
      </c>
      <c r="F1937" s="123" t="str">
        <f t="shared" si="149"/>
        <v/>
      </c>
      <c r="G1937" s="49" t="str">
        <f t="shared" si="149"/>
        <v/>
      </c>
      <c r="H1937" s="49" t="str">
        <f t="shared" si="149"/>
        <v/>
      </c>
      <c r="I1937" s="49" t="str">
        <f t="shared" si="149"/>
        <v/>
      </c>
      <c r="J1937" s="49" t="str">
        <f t="shared" si="149"/>
        <v/>
      </c>
      <c r="K1937" s="50" t="str">
        <f t="shared" si="149"/>
        <v/>
      </c>
      <c r="L1937" s="49" t="str">
        <f t="shared" si="150"/>
        <v/>
      </c>
      <c r="M1937" s="49" t="str">
        <f t="shared" si="150"/>
        <v/>
      </c>
      <c r="N1937" s="49" t="str">
        <f t="shared" si="150"/>
        <v/>
      </c>
      <c r="O1937" s="49" t="str">
        <f t="shared" si="151"/>
        <v/>
      </c>
      <c r="P1937" s="49" t="str">
        <f t="shared" si="152"/>
        <v/>
      </c>
      <c r="Q1937" s="49" t="str">
        <f t="shared" si="152"/>
        <v/>
      </c>
      <c r="R1937" s="50" t="str">
        <f t="shared" si="152"/>
        <v/>
      </c>
      <c r="S1937" s="10"/>
    </row>
    <row r="1938" spans="1:19" x14ac:dyDescent="0.25">
      <c r="A1938" s="10"/>
      <c r="B1938" s="4" t="str">
        <f>'CALC | Main Engine'!$B1938</f>
        <v/>
      </c>
      <c r="C1938" s="5" t="str">
        <f>'CALC | Main Engine'!$E1938</f>
        <v/>
      </c>
      <c r="D1938" s="27" t="str">
        <f>IF(ISBLANK('INPUT | Operations'!$C1943),"",'INPUT | Operations'!$C1942)</f>
        <v/>
      </c>
      <c r="E1938" s="32" t="str">
        <f>IF(ISBLANK('INPUT | Operations'!$C1943),"",'INPUT | Operations'!$C1943)</f>
        <v/>
      </c>
      <c r="F1938" s="123" t="str">
        <f t="shared" si="149"/>
        <v/>
      </c>
      <c r="G1938" s="49" t="str">
        <f t="shared" si="149"/>
        <v/>
      </c>
      <c r="H1938" s="49" t="str">
        <f t="shared" si="149"/>
        <v/>
      </c>
      <c r="I1938" s="49" t="str">
        <f t="shared" si="149"/>
        <v/>
      </c>
      <c r="J1938" s="49" t="str">
        <f t="shared" si="149"/>
        <v/>
      </c>
      <c r="K1938" s="50" t="str">
        <f t="shared" si="149"/>
        <v/>
      </c>
      <c r="L1938" s="49" t="str">
        <f t="shared" si="150"/>
        <v/>
      </c>
      <c r="M1938" s="49" t="str">
        <f t="shared" si="150"/>
        <v/>
      </c>
      <c r="N1938" s="49" t="str">
        <f t="shared" si="150"/>
        <v/>
      </c>
      <c r="O1938" s="49" t="str">
        <f t="shared" si="151"/>
        <v/>
      </c>
      <c r="P1938" s="49" t="str">
        <f t="shared" si="152"/>
        <v/>
      </c>
      <c r="Q1938" s="49" t="str">
        <f t="shared" si="152"/>
        <v/>
      </c>
      <c r="R1938" s="50" t="str">
        <f t="shared" si="152"/>
        <v/>
      </c>
      <c r="S1938" s="10"/>
    </row>
    <row r="1939" spans="1:19" x14ac:dyDescent="0.25">
      <c r="A1939" s="10"/>
      <c r="B1939" s="4" t="str">
        <f>'CALC | Main Engine'!$B1939</f>
        <v/>
      </c>
      <c r="C1939" s="5" t="str">
        <f>'CALC | Main Engine'!$E1939</f>
        <v/>
      </c>
      <c r="D1939" s="27" t="str">
        <f>IF(ISBLANK('INPUT | Operations'!$C1944),"",'INPUT | Operations'!$C1943)</f>
        <v/>
      </c>
      <c r="E1939" s="32" t="str">
        <f>IF(ISBLANK('INPUT | Operations'!$C1944),"",'INPUT | Operations'!$C1944)</f>
        <v/>
      </c>
      <c r="F1939" s="123" t="str">
        <f t="shared" si="149"/>
        <v/>
      </c>
      <c r="G1939" s="49" t="str">
        <f t="shared" si="149"/>
        <v/>
      </c>
      <c r="H1939" s="49" t="str">
        <f t="shared" si="149"/>
        <v/>
      </c>
      <c r="I1939" s="49" t="str">
        <f t="shared" si="149"/>
        <v/>
      </c>
      <c r="J1939" s="49" t="str">
        <f t="shared" si="149"/>
        <v/>
      </c>
      <c r="K1939" s="50" t="str">
        <f t="shared" si="149"/>
        <v/>
      </c>
      <c r="L1939" s="49" t="str">
        <f t="shared" si="150"/>
        <v/>
      </c>
      <c r="M1939" s="49" t="str">
        <f t="shared" si="150"/>
        <v/>
      </c>
      <c r="N1939" s="49" t="str">
        <f t="shared" si="150"/>
        <v/>
      </c>
      <c r="O1939" s="49" t="str">
        <f t="shared" si="151"/>
        <v/>
      </c>
      <c r="P1939" s="49" t="str">
        <f t="shared" si="152"/>
        <v/>
      </c>
      <c r="Q1939" s="49" t="str">
        <f t="shared" si="152"/>
        <v/>
      </c>
      <c r="R1939" s="50" t="str">
        <f t="shared" si="152"/>
        <v/>
      </c>
      <c r="S1939" s="10"/>
    </row>
    <row r="1940" spans="1:19" x14ac:dyDescent="0.25">
      <c r="A1940" s="10"/>
      <c r="B1940" s="4" t="str">
        <f>'CALC | Main Engine'!$B1940</f>
        <v/>
      </c>
      <c r="C1940" s="5" t="str">
        <f>'CALC | Main Engine'!$E1940</f>
        <v/>
      </c>
      <c r="D1940" s="27" t="str">
        <f>IF(ISBLANK('INPUT | Operations'!$C1945),"",'INPUT | Operations'!$C1944)</f>
        <v/>
      </c>
      <c r="E1940" s="32" t="str">
        <f>IF(ISBLANK('INPUT | Operations'!$C1945),"",'INPUT | Operations'!$C1945)</f>
        <v/>
      </c>
      <c r="F1940" s="123" t="str">
        <f t="shared" si="149"/>
        <v/>
      </c>
      <c r="G1940" s="49" t="str">
        <f t="shared" si="149"/>
        <v/>
      </c>
      <c r="H1940" s="49" t="str">
        <f t="shared" si="149"/>
        <v/>
      </c>
      <c r="I1940" s="49" t="str">
        <f t="shared" si="149"/>
        <v/>
      </c>
      <c r="J1940" s="49" t="str">
        <f t="shared" si="149"/>
        <v/>
      </c>
      <c r="K1940" s="50" t="str">
        <f t="shared" si="149"/>
        <v/>
      </c>
      <c r="L1940" s="49" t="str">
        <f t="shared" si="150"/>
        <v/>
      </c>
      <c r="M1940" s="49" t="str">
        <f t="shared" si="150"/>
        <v/>
      </c>
      <c r="N1940" s="49" t="str">
        <f t="shared" si="150"/>
        <v/>
      </c>
      <c r="O1940" s="49" t="str">
        <f t="shared" si="151"/>
        <v/>
      </c>
      <c r="P1940" s="49" t="str">
        <f t="shared" si="152"/>
        <v/>
      </c>
      <c r="Q1940" s="49" t="str">
        <f t="shared" si="152"/>
        <v/>
      </c>
      <c r="R1940" s="50" t="str">
        <f t="shared" si="152"/>
        <v/>
      </c>
      <c r="S1940" s="10"/>
    </row>
    <row r="1941" spans="1:19" x14ac:dyDescent="0.25">
      <c r="A1941" s="10"/>
      <c r="B1941" s="4" t="str">
        <f>'CALC | Main Engine'!$B1941</f>
        <v/>
      </c>
      <c r="C1941" s="5" t="str">
        <f>'CALC | Main Engine'!$E1941</f>
        <v/>
      </c>
      <c r="D1941" s="27" t="str">
        <f>IF(ISBLANK('INPUT | Operations'!$C1946),"",'INPUT | Operations'!$C1945)</f>
        <v/>
      </c>
      <c r="E1941" s="32" t="str">
        <f>IF(ISBLANK('INPUT | Operations'!$C1946),"",'INPUT | Operations'!$C1946)</f>
        <v/>
      </c>
      <c r="F1941" s="123" t="str">
        <f t="shared" si="149"/>
        <v/>
      </c>
      <c r="G1941" s="49" t="str">
        <f t="shared" si="149"/>
        <v/>
      </c>
      <c r="H1941" s="49" t="str">
        <f t="shared" si="149"/>
        <v/>
      </c>
      <c r="I1941" s="49" t="str">
        <f t="shared" si="149"/>
        <v/>
      </c>
      <c r="J1941" s="49" t="str">
        <f t="shared" si="149"/>
        <v/>
      </c>
      <c r="K1941" s="50" t="str">
        <f t="shared" si="149"/>
        <v/>
      </c>
      <c r="L1941" s="49" t="str">
        <f t="shared" si="150"/>
        <v/>
      </c>
      <c r="M1941" s="49" t="str">
        <f t="shared" si="150"/>
        <v/>
      </c>
      <c r="N1941" s="49" t="str">
        <f t="shared" si="150"/>
        <v/>
      </c>
      <c r="O1941" s="49" t="str">
        <f t="shared" si="151"/>
        <v/>
      </c>
      <c r="P1941" s="49" t="str">
        <f t="shared" si="152"/>
        <v/>
      </c>
      <c r="Q1941" s="49" t="str">
        <f t="shared" si="152"/>
        <v/>
      </c>
      <c r="R1941" s="50" t="str">
        <f t="shared" si="152"/>
        <v/>
      </c>
      <c r="S1941" s="10"/>
    </row>
    <row r="1942" spans="1:19" x14ac:dyDescent="0.25">
      <c r="A1942" s="10"/>
      <c r="B1942" s="4" t="str">
        <f>'CALC | Main Engine'!$B1942</f>
        <v/>
      </c>
      <c r="C1942" s="5" t="str">
        <f>'CALC | Main Engine'!$E1942</f>
        <v/>
      </c>
      <c r="D1942" s="27" t="str">
        <f>IF(ISBLANK('INPUT | Operations'!$C1947),"",'INPUT | Operations'!$C1946)</f>
        <v/>
      </c>
      <c r="E1942" s="32" t="str">
        <f>IF(ISBLANK('INPUT | Operations'!$C1947),"",'INPUT | Operations'!$C1947)</f>
        <v/>
      </c>
      <c r="F1942" s="123" t="str">
        <f t="shared" si="149"/>
        <v/>
      </c>
      <c r="G1942" s="49" t="str">
        <f t="shared" si="149"/>
        <v/>
      </c>
      <c r="H1942" s="49" t="str">
        <f t="shared" si="149"/>
        <v/>
      </c>
      <c r="I1942" s="49" t="str">
        <f t="shared" si="149"/>
        <v/>
      </c>
      <c r="J1942" s="49" t="str">
        <f t="shared" si="149"/>
        <v/>
      </c>
      <c r="K1942" s="50" t="str">
        <f t="shared" si="149"/>
        <v/>
      </c>
      <c r="L1942" s="49" t="str">
        <f t="shared" si="150"/>
        <v/>
      </c>
      <c r="M1942" s="49" t="str">
        <f t="shared" si="150"/>
        <v/>
      </c>
      <c r="N1942" s="49" t="str">
        <f t="shared" si="150"/>
        <v/>
      </c>
      <c r="O1942" s="49" t="str">
        <f t="shared" si="151"/>
        <v/>
      </c>
      <c r="P1942" s="49" t="str">
        <f t="shared" si="152"/>
        <v/>
      </c>
      <c r="Q1942" s="49" t="str">
        <f t="shared" si="152"/>
        <v/>
      </c>
      <c r="R1942" s="50" t="str">
        <f t="shared" si="152"/>
        <v/>
      </c>
      <c r="S1942" s="10"/>
    </row>
    <row r="1943" spans="1:19" x14ac:dyDescent="0.25">
      <c r="A1943" s="10"/>
      <c r="B1943" s="4" t="str">
        <f>'CALC | Main Engine'!$B1943</f>
        <v/>
      </c>
      <c r="C1943" s="5" t="str">
        <f>'CALC | Main Engine'!$E1943</f>
        <v/>
      </c>
      <c r="D1943" s="27" t="str">
        <f>IF(ISBLANK('INPUT | Operations'!$C1948),"",'INPUT | Operations'!$C1947)</f>
        <v/>
      </c>
      <c r="E1943" s="32" t="str">
        <f>IF(ISBLANK('INPUT | Operations'!$C1948),"",'INPUT | Operations'!$C1948)</f>
        <v/>
      </c>
      <c r="F1943" s="123" t="str">
        <f t="shared" si="149"/>
        <v/>
      </c>
      <c r="G1943" s="49" t="str">
        <f t="shared" si="149"/>
        <v/>
      </c>
      <c r="H1943" s="49" t="str">
        <f t="shared" si="149"/>
        <v/>
      </c>
      <c r="I1943" s="49" t="str">
        <f t="shared" si="149"/>
        <v/>
      </c>
      <c r="J1943" s="49" t="str">
        <f t="shared" si="149"/>
        <v/>
      </c>
      <c r="K1943" s="50" t="str">
        <f t="shared" si="149"/>
        <v/>
      </c>
      <c r="L1943" s="49" t="str">
        <f t="shared" si="150"/>
        <v/>
      </c>
      <c r="M1943" s="49" t="str">
        <f t="shared" si="150"/>
        <v/>
      </c>
      <c r="N1943" s="49" t="str">
        <f t="shared" si="150"/>
        <v/>
      </c>
      <c r="O1943" s="49" t="str">
        <f t="shared" si="151"/>
        <v/>
      </c>
      <c r="P1943" s="49" t="str">
        <f t="shared" si="152"/>
        <v/>
      </c>
      <c r="Q1943" s="49" t="str">
        <f t="shared" si="152"/>
        <v/>
      </c>
      <c r="R1943" s="50" t="str">
        <f t="shared" si="152"/>
        <v/>
      </c>
      <c r="S1943" s="10"/>
    </row>
    <row r="1944" spans="1:19" x14ac:dyDescent="0.25">
      <c r="A1944" s="10"/>
      <c r="B1944" s="4" t="str">
        <f>'CALC | Main Engine'!$B1944</f>
        <v/>
      </c>
      <c r="C1944" s="5" t="str">
        <f>'CALC | Main Engine'!$E1944</f>
        <v/>
      </c>
      <c r="D1944" s="27" t="str">
        <f>IF(ISBLANK('INPUT | Operations'!$C1949),"",'INPUT | Operations'!$C1948)</f>
        <v/>
      </c>
      <c r="E1944" s="32" t="str">
        <f>IF(ISBLANK('INPUT | Operations'!$C1949),"",'INPUT | Operations'!$C1949)</f>
        <v/>
      </c>
      <c r="F1944" s="123" t="str">
        <f t="shared" si="149"/>
        <v/>
      </c>
      <c r="G1944" s="49" t="str">
        <f t="shared" si="149"/>
        <v/>
      </c>
      <c r="H1944" s="49" t="str">
        <f t="shared" si="149"/>
        <v/>
      </c>
      <c r="I1944" s="49" t="str">
        <f t="shared" si="149"/>
        <v/>
      </c>
      <c r="J1944" s="49" t="str">
        <f t="shared" si="149"/>
        <v/>
      </c>
      <c r="K1944" s="50" t="str">
        <f t="shared" si="149"/>
        <v/>
      </c>
      <c r="L1944" s="49" t="str">
        <f t="shared" si="150"/>
        <v/>
      </c>
      <c r="M1944" s="49" t="str">
        <f t="shared" si="150"/>
        <v/>
      </c>
      <c r="N1944" s="49" t="str">
        <f t="shared" si="150"/>
        <v/>
      </c>
      <c r="O1944" s="49" t="str">
        <f t="shared" si="151"/>
        <v/>
      </c>
      <c r="P1944" s="49" t="str">
        <f t="shared" si="152"/>
        <v/>
      </c>
      <c r="Q1944" s="49" t="str">
        <f t="shared" si="152"/>
        <v/>
      </c>
      <c r="R1944" s="50" t="str">
        <f t="shared" si="152"/>
        <v/>
      </c>
      <c r="S1944" s="10"/>
    </row>
    <row r="1945" spans="1:19" x14ac:dyDescent="0.25">
      <c r="A1945" s="10"/>
      <c r="B1945" s="4" t="str">
        <f>'CALC | Main Engine'!$B1945</f>
        <v/>
      </c>
      <c r="C1945" s="5" t="str">
        <f>'CALC | Main Engine'!$E1945</f>
        <v/>
      </c>
      <c r="D1945" s="27" t="str">
        <f>IF(ISBLANK('INPUT | Operations'!$C1950),"",'INPUT | Operations'!$C1949)</f>
        <v/>
      </c>
      <c r="E1945" s="32" t="str">
        <f>IF(ISBLANK('INPUT | Operations'!$C1950),"",'INPUT | Operations'!$C1950)</f>
        <v/>
      </c>
      <c r="F1945" s="123" t="str">
        <f t="shared" si="149"/>
        <v/>
      </c>
      <c r="G1945" s="49" t="str">
        <f t="shared" si="149"/>
        <v/>
      </c>
      <c r="H1945" s="49" t="str">
        <f t="shared" si="149"/>
        <v/>
      </c>
      <c r="I1945" s="49" t="str">
        <f t="shared" si="149"/>
        <v/>
      </c>
      <c r="J1945" s="49" t="str">
        <f t="shared" si="149"/>
        <v/>
      </c>
      <c r="K1945" s="50" t="str">
        <f t="shared" si="149"/>
        <v/>
      </c>
      <c r="L1945" s="49" t="str">
        <f t="shared" si="150"/>
        <v/>
      </c>
      <c r="M1945" s="49" t="str">
        <f t="shared" si="150"/>
        <v/>
      </c>
      <c r="N1945" s="49" t="str">
        <f t="shared" si="150"/>
        <v/>
      </c>
      <c r="O1945" s="49" t="str">
        <f t="shared" si="151"/>
        <v/>
      </c>
      <c r="P1945" s="49" t="str">
        <f t="shared" si="152"/>
        <v/>
      </c>
      <c r="Q1945" s="49" t="str">
        <f t="shared" si="152"/>
        <v/>
      </c>
      <c r="R1945" s="50" t="str">
        <f t="shared" si="152"/>
        <v/>
      </c>
      <c r="S1945" s="10"/>
    </row>
    <row r="1946" spans="1:19" x14ac:dyDescent="0.25">
      <c r="A1946" s="10"/>
      <c r="B1946" s="4" t="str">
        <f>'CALC | Main Engine'!$B1946</f>
        <v/>
      </c>
      <c r="C1946" s="5" t="str">
        <f>'CALC | Main Engine'!$E1946</f>
        <v/>
      </c>
      <c r="D1946" s="27" t="str">
        <f>IF(ISBLANK('INPUT | Operations'!$C1951),"",'INPUT | Operations'!$C1950)</f>
        <v/>
      </c>
      <c r="E1946" s="32" t="str">
        <f>IF(ISBLANK('INPUT | Operations'!$C1951),"",'INPUT | Operations'!$C1951)</f>
        <v/>
      </c>
      <c r="F1946" s="123" t="str">
        <f t="shared" si="149"/>
        <v/>
      </c>
      <c r="G1946" s="49" t="str">
        <f t="shared" si="149"/>
        <v/>
      </c>
      <c r="H1946" s="49" t="str">
        <f t="shared" si="149"/>
        <v/>
      </c>
      <c r="I1946" s="49" t="str">
        <f t="shared" si="149"/>
        <v/>
      </c>
      <c r="J1946" s="49" t="str">
        <f t="shared" si="149"/>
        <v/>
      </c>
      <c r="K1946" s="50" t="str">
        <f t="shared" si="149"/>
        <v/>
      </c>
      <c r="L1946" s="49" t="str">
        <f t="shared" si="150"/>
        <v/>
      </c>
      <c r="M1946" s="49" t="str">
        <f t="shared" si="150"/>
        <v/>
      </c>
      <c r="N1946" s="49" t="str">
        <f t="shared" si="150"/>
        <v/>
      </c>
      <c r="O1946" s="49" t="str">
        <f t="shared" si="151"/>
        <v/>
      </c>
      <c r="P1946" s="49" t="str">
        <f t="shared" si="152"/>
        <v/>
      </c>
      <c r="Q1946" s="49" t="str">
        <f t="shared" si="152"/>
        <v/>
      </c>
      <c r="R1946" s="50" t="str">
        <f t="shared" si="152"/>
        <v/>
      </c>
      <c r="S1946" s="10"/>
    </row>
    <row r="1947" spans="1:19" x14ac:dyDescent="0.25">
      <c r="A1947" s="10"/>
      <c r="B1947" s="4" t="str">
        <f>'CALC | Main Engine'!$B1947</f>
        <v/>
      </c>
      <c r="C1947" s="5" t="str">
        <f>'CALC | Main Engine'!$E1947</f>
        <v/>
      </c>
      <c r="D1947" s="27" t="str">
        <f>IF(ISBLANK('INPUT | Operations'!$C1952),"",'INPUT | Operations'!$C1951)</f>
        <v/>
      </c>
      <c r="E1947" s="32" t="str">
        <f>IF(ISBLANK('INPUT | Operations'!$C1952),"",'INPUT | Operations'!$C1952)</f>
        <v/>
      </c>
      <c r="F1947" s="123" t="str">
        <f t="shared" si="149"/>
        <v/>
      </c>
      <c r="G1947" s="49" t="str">
        <f t="shared" si="149"/>
        <v/>
      </c>
      <c r="H1947" s="49" t="str">
        <f t="shared" si="149"/>
        <v/>
      </c>
      <c r="I1947" s="49" t="str">
        <f t="shared" si="149"/>
        <v/>
      </c>
      <c r="J1947" s="49" t="str">
        <f t="shared" si="149"/>
        <v/>
      </c>
      <c r="K1947" s="50" t="str">
        <f t="shared" si="149"/>
        <v/>
      </c>
      <c r="L1947" s="49" t="str">
        <f t="shared" si="150"/>
        <v/>
      </c>
      <c r="M1947" s="49" t="str">
        <f t="shared" si="150"/>
        <v/>
      </c>
      <c r="N1947" s="49" t="str">
        <f t="shared" si="150"/>
        <v/>
      </c>
      <c r="O1947" s="49" t="str">
        <f t="shared" si="151"/>
        <v/>
      </c>
      <c r="P1947" s="49" t="str">
        <f t="shared" si="152"/>
        <v/>
      </c>
      <c r="Q1947" s="49" t="str">
        <f t="shared" si="152"/>
        <v/>
      </c>
      <c r="R1947" s="50" t="str">
        <f t="shared" si="152"/>
        <v/>
      </c>
      <c r="S1947" s="10"/>
    </row>
    <row r="1948" spans="1:19" x14ac:dyDescent="0.25">
      <c r="A1948" s="10"/>
      <c r="B1948" s="4" t="str">
        <f>'CALC | Main Engine'!$B1948</f>
        <v/>
      </c>
      <c r="C1948" s="5" t="str">
        <f>'CALC | Main Engine'!$E1948</f>
        <v/>
      </c>
      <c r="D1948" s="27" t="str">
        <f>IF(ISBLANK('INPUT | Operations'!$C1953),"",'INPUT | Operations'!$C1952)</f>
        <v/>
      </c>
      <c r="E1948" s="32" t="str">
        <f>IF(ISBLANK('INPUT | Operations'!$C1953),"",'INPUT | Operations'!$C1953)</f>
        <v/>
      </c>
      <c r="F1948" s="123" t="str">
        <f t="shared" si="149"/>
        <v/>
      </c>
      <c r="G1948" s="49" t="str">
        <f t="shared" si="149"/>
        <v/>
      </c>
      <c r="H1948" s="49" t="str">
        <f t="shared" si="149"/>
        <v/>
      </c>
      <c r="I1948" s="49" t="str">
        <f t="shared" si="149"/>
        <v/>
      </c>
      <c r="J1948" s="49" t="str">
        <f t="shared" si="149"/>
        <v/>
      </c>
      <c r="K1948" s="50" t="str">
        <f t="shared" si="149"/>
        <v/>
      </c>
      <c r="L1948" s="49" t="str">
        <f t="shared" si="150"/>
        <v/>
      </c>
      <c r="M1948" s="49" t="str">
        <f t="shared" si="150"/>
        <v/>
      </c>
      <c r="N1948" s="49" t="str">
        <f t="shared" si="150"/>
        <v/>
      </c>
      <c r="O1948" s="49" t="str">
        <f t="shared" si="151"/>
        <v/>
      </c>
      <c r="P1948" s="49" t="str">
        <f t="shared" si="152"/>
        <v/>
      </c>
      <c r="Q1948" s="49" t="str">
        <f t="shared" si="152"/>
        <v/>
      </c>
      <c r="R1948" s="50" t="str">
        <f t="shared" si="152"/>
        <v/>
      </c>
      <c r="S1948" s="10"/>
    </row>
    <row r="1949" spans="1:19" x14ac:dyDescent="0.25">
      <c r="A1949" s="10"/>
      <c r="B1949" s="4" t="str">
        <f>'CALC | Main Engine'!$B1949</f>
        <v/>
      </c>
      <c r="C1949" s="5" t="str">
        <f>'CALC | Main Engine'!$E1949</f>
        <v/>
      </c>
      <c r="D1949" s="27" t="str">
        <f>IF(ISBLANK('INPUT | Operations'!$C1954),"",'INPUT | Operations'!$C1953)</f>
        <v/>
      </c>
      <c r="E1949" s="32" t="str">
        <f>IF(ISBLANK('INPUT | Operations'!$C1954),"",'INPUT | Operations'!$C1954)</f>
        <v/>
      </c>
      <c r="F1949" s="123" t="str">
        <f t="shared" si="149"/>
        <v/>
      </c>
      <c r="G1949" s="49" t="str">
        <f t="shared" si="149"/>
        <v/>
      </c>
      <c r="H1949" s="49" t="str">
        <f t="shared" si="149"/>
        <v/>
      </c>
      <c r="I1949" s="49" t="str">
        <f t="shared" si="149"/>
        <v/>
      </c>
      <c r="J1949" s="49" t="str">
        <f t="shared" si="149"/>
        <v/>
      </c>
      <c r="K1949" s="50" t="str">
        <f t="shared" si="149"/>
        <v/>
      </c>
      <c r="L1949" s="49" t="str">
        <f t="shared" si="150"/>
        <v/>
      </c>
      <c r="M1949" s="49" t="str">
        <f t="shared" si="150"/>
        <v/>
      </c>
      <c r="N1949" s="49" t="str">
        <f t="shared" si="150"/>
        <v/>
      </c>
      <c r="O1949" s="49" t="str">
        <f t="shared" si="151"/>
        <v/>
      </c>
      <c r="P1949" s="49" t="str">
        <f t="shared" si="152"/>
        <v/>
      </c>
      <c r="Q1949" s="49" t="str">
        <f t="shared" si="152"/>
        <v/>
      </c>
      <c r="R1949" s="50" t="str">
        <f t="shared" si="152"/>
        <v/>
      </c>
      <c r="S1949" s="10"/>
    </row>
    <row r="1950" spans="1:19" x14ac:dyDescent="0.25">
      <c r="A1950" s="10"/>
      <c r="B1950" s="4" t="str">
        <f>'CALC | Main Engine'!$B1950</f>
        <v/>
      </c>
      <c r="C1950" s="5" t="str">
        <f>'CALC | Main Engine'!$E1950</f>
        <v/>
      </c>
      <c r="D1950" s="27" t="str">
        <f>IF(ISBLANK('INPUT | Operations'!$C1955),"",'INPUT | Operations'!$C1954)</f>
        <v/>
      </c>
      <c r="E1950" s="32" t="str">
        <f>IF(ISBLANK('INPUT | Operations'!$C1955),"",'INPUT | Operations'!$C1955)</f>
        <v/>
      </c>
      <c r="F1950" s="123" t="str">
        <f t="shared" si="149"/>
        <v/>
      </c>
      <c r="G1950" s="49" t="str">
        <f t="shared" si="149"/>
        <v/>
      </c>
      <c r="H1950" s="49" t="str">
        <f t="shared" si="149"/>
        <v/>
      </c>
      <c r="I1950" s="49" t="str">
        <f t="shared" si="149"/>
        <v/>
      </c>
      <c r="J1950" s="49" t="str">
        <f t="shared" si="149"/>
        <v/>
      </c>
      <c r="K1950" s="50" t="str">
        <f t="shared" si="149"/>
        <v/>
      </c>
      <c r="L1950" s="49" t="str">
        <f t="shared" si="150"/>
        <v/>
      </c>
      <c r="M1950" s="49" t="str">
        <f t="shared" si="150"/>
        <v/>
      </c>
      <c r="N1950" s="49" t="str">
        <f t="shared" si="150"/>
        <v/>
      </c>
      <c r="O1950" s="49" t="str">
        <f t="shared" si="151"/>
        <v/>
      </c>
      <c r="P1950" s="49" t="str">
        <f t="shared" si="152"/>
        <v/>
      </c>
      <c r="Q1950" s="49" t="str">
        <f t="shared" si="152"/>
        <v/>
      </c>
      <c r="R1950" s="50" t="str">
        <f t="shared" si="152"/>
        <v/>
      </c>
      <c r="S1950" s="10"/>
    </row>
    <row r="1951" spans="1:19" x14ac:dyDescent="0.25">
      <c r="A1951" s="10"/>
      <c r="B1951" s="4" t="str">
        <f>'CALC | Main Engine'!$B1951</f>
        <v/>
      </c>
      <c r="C1951" s="5" t="str">
        <f>'CALC | Main Engine'!$E1951</f>
        <v/>
      </c>
      <c r="D1951" s="27" t="str">
        <f>IF(ISBLANK('INPUT | Operations'!$C1956),"",'INPUT | Operations'!$C1955)</f>
        <v/>
      </c>
      <c r="E1951" s="32" t="str">
        <f>IF(ISBLANK('INPUT | Operations'!$C1956),"",'INPUT | Operations'!$C1956)</f>
        <v/>
      </c>
      <c r="F1951" s="123" t="str">
        <f t="shared" si="149"/>
        <v/>
      </c>
      <c r="G1951" s="49" t="str">
        <f t="shared" si="149"/>
        <v/>
      </c>
      <c r="H1951" s="49" t="str">
        <f t="shared" si="149"/>
        <v/>
      </c>
      <c r="I1951" s="49" t="str">
        <f t="shared" si="149"/>
        <v/>
      </c>
      <c r="J1951" s="49" t="str">
        <f t="shared" si="149"/>
        <v/>
      </c>
      <c r="K1951" s="50" t="str">
        <f t="shared" si="149"/>
        <v/>
      </c>
      <c r="L1951" s="49" t="str">
        <f t="shared" si="150"/>
        <v/>
      </c>
      <c r="M1951" s="49" t="str">
        <f t="shared" si="150"/>
        <v/>
      </c>
      <c r="N1951" s="49" t="str">
        <f t="shared" si="150"/>
        <v/>
      </c>
      <c r="O1951" s="49" t="str">
        <f t="shared" si="151"/>
        <v/>
      </c>
      <c r="P1951" s="49" t="str">
        <f t="shared" si="152"/>
        <v/>
      </c>
      <c r="Q1951" s="49" t="str">
        <f t="shared" si="152"/>
        <v/>
      </c>
      <c r="R1951" s="50" t="str">
        <f t="shared" si="152"/>
        <v/>
      </c>
      <c r="S1951" s="10"/>
    </row>
    <row r="1952" spans="1:19" x14ac:dyDescent="0.25">
      <c r="A1952" s="10"/>
      <c r="B1952" s="4" t="str">
        <f>'CALC | Main Engine'!$B1952</f>
        <v/>
      </c>
      <c r="C1952" s="5" t="str">
        <f>'CALC | Main Engine'!$E1952</f>
        <v/>
      </c>
      <c r="D1952" s="27" t="str">
        <f>IF(ISBLANK('INPUT | Operations'!$C1957),"",'INPUT | Operations'!$C1956)</f>
        <v/>
      </c>
      <c r="E1952" s="32" t="str">
        <f>IF(ISBLANK('INPUT | Operations'!$C1957),"",'INPUT | Operations'!$C1957)</f>
        <v/>
      </c>
      <c r="F1952" s="123" t="str">
        <f t="shared" si="149"/>
        <v/>
      </c>
      <c r="G1952" s="49" t="str">
        <f t="shared" si="149"/>
        <v/>
      </c>
      <c r="H1952" s="49" t="str">
        <f t="shared" si="149"/>
        <v/>
      </c>
      <c r="I1952" s="49" t="str">
        <f t="shared" si="149"/>
        <v/>
      </c>
      <c r="J1952" s="49" t="str">
        <f t="shared" si="149"/>
        <v/>
      </c>
      <c r="K1952" s="50" t="str">
        <f t="shared" si="149"/>
        <v/>
      </c>
      <c r="L1952" s="49" t="str">
        <f t="shared" si="150"/>
        <v/>
      </c>
      <c r="M1952" s="49" t="str">
        <f t="shared" si="150"/>
        <v/>
      </c>
      <c r="N1952" s="49" t="str">
        <f t="shared" si="150"/>
        <v/>
      </c>
      <c r="O1952" s="49" t="str">
        <f t="shared" si="151"/>
        <v/>
      </c>
      <c r="P1952" s="49" t="str">
        <f t="shared" si="152"/>
        <v/>
      </c>
      <c r="Q1952" s="49" t="str">
        <f t="shared" si="152"/>
        <v/>
      </c>
      <c r="R1952" s="50" t="str">
        <f t="shared" si="152"/>
        <v/>
      </c>
      <c r="S1952" s="10"/>
    </row>
    <row r="1953" spans="1:19" x14ac:dyDescent="0.25">
      <c r="A1953" s="10"/>
      <c r="B1953" s="4" t="str">
        <f>'CALC | Main Engine'!$B1953</f>
        <v/>
      </c>
      <c r="C1953" s="5" t="str">
        <f>'CALC | Main Engine'!$E1953</f>
        <v/>
      </c>
      <c r="D1953" s="27" t="str">
        <f>IF(ISBLANK('INPUT | Operations'!$C1958),"",'INPUT | Operations'!$C1957)</f>
        <v/>
      </c>
      <c r="E1953" s="32" t="str">
        <f>IF(ISBLANK('INPUT | Operations'!$C1958),"",'INPUT | Operations'!$C1958)</f>
        <v/>
      </c>
      <c r="F1953" s="123" t="str">
        <f t="shared" si="149"/>
        <v/>
      </c>
      <c r="G1953" s="49" t="str">
        <f t="shared" si="149"/>
        <v/>
      </c>
      <c r="H1953" s="49" t="str">
        <f t="shared" si="149"/>
        <v/>
      </c>
      <c r="I1953" s="49" t="str">
        <f t="shared" si="149"/>
        <v/>
      </c>
      <c r="J1953" s="49" t="str">
        <f t="shared" si="149"/>
        <v/>
      </c>
      <c r="K1953" s="50" t="str">
        <f t="shared" si="149"/>
        <v/>
      </c>
      <c r="L1953" s="49" t="str">
        <f t="shared" si="150"/>
        <v/>
      </c>
      <c r="M1953" s="49" t="str">
        <f t="shared" si="150"/>
        <v/>
      </c>
      <c r="N1953" s="49" t="str">
        <f t="shared" si="150"/>
        <v/>
      </c>
      <c r="O1953" s="49" t="str">
        <f t="shared" si="151"/>
        <v/>
      </c>
      <c r="P1953" s="49" t="str">
        <f t="shared" si="152"/>
        <v/>
      </c>
      <c r="Q1953" s="49" t="str">
        <f t="shared" si="152"/>
        <v/>
      </c>
      <c r="R1953" s="50" t="str">
        <f t="shared" si="152"/>
        <v/>
      </c>
      <c r="S1953" s="10"/>
    </row>
    <row r="1954" spans="1:19" x14ac:dyDescent="0.25">
      <c r="A1954" s="10"/>
      <c r="B1954" s="4" t="str">
        <f>'CALC | Main Engine'!$B1954</f>
        <v/>
      </c>
      <c r="C1954" s="5" t="str">
        <f>'CALC | Main Engine'!$E1954</f>
        <v/>
      </c>
      <c r="D1954" s="27" t="str">
        <f>IF(ISBLANK('INPUT | Operations'!$C1959),"",'INPUT | Operations'!$C1958)</f>
        <v/>
      </c>
      <c r="E1954" s="32" t="str">
        <f>IF(ISBLANK('INPUT | Operations'!$C1959),"",'INPUT | Operations'!$C1959)</f>
        <v/>
      </c>
      <c r="F1954" s="123" t="str">
        <f t="shared" si="149"/>
        <v/>
      </c>
      <c r="G1954" s="49" t="str">
        <f t="shared" si="149"/>
        <v/>
      </c>
      <c r="H1954" s="49" t="str">
        <f t="shared" si="149"/>
        <v/>
      </c>
      <c r="I1954" s="49" t="str">
        <f t="shared" si="149"/>
        <v/>
      </c>
      <c r="J1954" s="49" t="str">
        <f t="shared" si="149"/>
        <v/>
      </c>
      <c r="K1954" s="50" t="str">
        <f t="shared" si="149"/>
        <v/>
      </c>
      <c r="L1954" s="49" t="str">
        <f t="shared" si="150"/>
        <v/>
      </c>
      <c r="M1954" s="49" t="str">
        <f t="shared" si="150"/>
        <v/>
      </c>
      <c r="N1954" s="49" t="str">
        <f t="shared" si="150"/>
        <v/>
      </c>
      <c r="O1954" s="49" t="str">
        <f t="shared" si="151"/>
        <v/>
      </c>
      <c r="P1954" s="49" t="str">
        <f t="shared" si="152"/>
        <v/>
      </c>
      <c r="Q1954" s="49" t="str">
        <f t="shared" si="152"/>
        <v/>
      </c>
      <c r="R1954" s="50" t="str">
        <f t="shared" si="152"/>
        <v/>
      </c>
      <c r="S1954" s="10"/>
    </row>
    <row r="1955" spans="1:19" x14ac:dyDescent="0.25">
      <c r="A1955" s="10"/>
      <c r="B1955" s="4" t="str">
        <f>'CALC | Main Engine'!$B1955</f>
        <v/>
      </c>
      <c r="C1955" s="5" t="str">
        <f>'CALC | Main Engine'!$E1955</f>
        <v/>
      </c>
      <c r="D1955" s="27" t="str">
        <f>IF(ISBLANK('INPUT | Operations'!$C1960),"",'INPUT | Operations'!$C1959)</f>
        <v/>
      </c>
      <c r="E1955" s="32" t="str">
        <f>IF(ISBLANK('INPUT | Operations'!$C1960),"",'INPUT | Operations'!$C1960)</f>
        <v/>
      </c>
      <c r="F1955" s="123" t="str">
        <f t="shared" si="149"/>
        <v/>
      </c>
      <c r="G1955" s="49" t="str">
        <f t="shared" si="149"/>
        <v/>
      </c>
      <c r="H1955" s="49" t="str">
        <f t="shared" si="149"/>
        <v/>
      </c>
      <c r="I1955" s="49" t="str">
        <f t="shared" si="149"/>
        <v/>
      </c>
      <c r="J1955" s="49" t="str">
        <f t="shared" si="149"/>
        <v/>
      </c>
      <c r="K1955" s="50" t="str">
        <f t="shared" si="149"/>
        <v/>
      </c>
      <c r="L1955" s="49" t="str">
        <f t="shared" si="150"/>
        <v/>
      </c>
      <c r="M1955" s="49" t="str">
        <f t="shared" si="150"/>
        <v/>
      </c>
      <c r="N1955" s="49" t="str">
        <f t="shared" si="150"/>
        <v/>
      </c>
      <c r="O1955" s="49" t="str">
        <f t="shared" si="151"/>
        <v/>
      </c>
      <c r="P1955" s="49" t="str">
        <f t="shared" si="152"/>
        <v/>
      </c>
      <c r="Q1955" s="49" t="str">
        <f t="shared" si="152"/>
        <v/>
      </c>
      <c r="R1955" s="50" t="str">
        <f t="shared" si="152"/>
        <v/>
      </c>
      <c r="S1955" s="10"/>
    </row>
    <row r="1956" spans="1:19" x14ac:dyDescent="0.25">
      <c r="A1956" s="10"/>
      <c r="B1956" s="4" t="str">
        <f>'CALC | Main Engine'!$B1956</f>
        <v/>
      </c>
      <c r="C1956" s="5" t="str">
        <f>'CALC | Main Engine'!$E1956</f>
        <v/>
      </c>
      <c r="D1956" s="27" t="str">
        <f>IF(ISBLANK('INPUT | Operations'!$C1961),"",'INPUT | Operations'!$C1960)</f>
        <v/>
      </c>
      <c r="E1956" s="32" t="str">
        <f>IF(ISBLANK('INPUT | Operations'!$C1961),"",'INPUT | Operations'!$C1961)</f>
        <v/>
      </c>
      <c r="F1956" s="123" t="str">
        <f t="shared" si="149"/>
        <v/>
      </c>
      <c r="G1956" s="49" t="str">
        <f t="shared" si="149"/>
        <v/>
      </c>
      <c r="H1956" s="49" t="str">
        <f t="shared" si="149"/>
        <v/>
      </c>
      <c r="I1956" s="49" t="str">
        <f t="shared" si="149"/>
        <v/>
      </c>
      <c r="J1956" s="49" t="str">
        <f t="shared" si="149"/>
        <v/>
      </c>
      <c r="K1956" s="50" t="str">
        <f t="shared" si="149"/>
        <v/>
      </c>
      <c r="L1956" s="49" t="str">
        <f t="shared" si="150"/>
        <v/>
      </c>
      <c r="M1956" s="49" t="str">
        <f t="shared" si="150"/>
        <v/>
      </c>
      <c r="N1956" s="49" t="str">
        <f t="shared" si="150"/>
        <v/>
      </c>
      <c r="O1956" s="49" t="str">
        <f t="shared" si="151"/>
        <v/>
      </c>
      <c r="P1956" s="49" t="str">
        <f t="shared" si="152"/>
        <v/>
      </c>
      <c r="Q1956" s="49" t="str">
        <f t="shared" si="152"/>
        <v/>
      </c>
      <c r="R1956" s="50" t="str">
        <f t="shared" si="152"/>
        <v/>
      </c>
      <c r="S1956" s="10"/>
    </row>
    <row r="1957" spans="1:19" x14ac:dyDescent="0.25">
      <c r="A1957" s="10"/>
      <c r="B1957" s="4" t="str">
        <f>'CALC | Main Engine'!$B1957</f>
        <v/>
      </c>
      <c r="C1957" s="5" t="str">
        <f>'CALC | Main Engine'!$E1957</f>
        <v/>
      </c>
      <c r="D1957" s="27" t="str">
        <f>IF(ISBLANK('INPUT | Operations'!$C1962),"",'INPUT | Operations'!$C1961)</f>
        <v/>
      </c>
      <c r="E1957" s="32" t="str">
        <f>IF(ISBLANK('INPUT | Operations'!$C1962),"",'INPUT | Operations'!$C1962)</f>
        <v/>
      </c>
      <c r="F1957" s="123" t="str">
        <f t="shared" si="149"/>
        <v/>
      </c>
      <c r="G1957" s="49" t="str">
        <f t="shared" si="149"/>
        <v/>
      </c>
      <c r="H1957" s="49" t="str">
        <f t="shared" si="149"/>
        <v/>
      </c>
      <c r="I1957" s="49" t="str">
        <f t="shared" si="149"/>
        <v/>
      </c>
      <c r="J1957" s="49" t="str">
        <f t="shared" si="149"/>
        <v/>
      </c>
      <c r="K1957" s="50" t="str">
        <f t="shared" si="149"/>
        <v/>
      </c>
      <c r="L1957" s="49" t="str">
        <f t="shared" si="150"/>
        <v/>
      </c>
      <c r="M1957" s="49" t="str">
        <f t="shared" si="150"/>
        <v/>
      </c>
      <c r="N1957" s="49" t="str">
        <f t="shared" si="150"/>
        <v/>
      </c>
      <c r="O1957" s="49" t="str">
        <f t="shared" si="151"/>
        <v/>
      </c>
      <c r="P1957" s="49" t="str">
        <f t="shared" si="152"/>
        <v/>
      </c>
      <c r="Q1957" s="49" t="str">
        <f t="shared" si="152"/>
        <v/>
      </c>
      <c r="R1957" s="50" t="str">
        <f t="shared" si="152"/>
        <v/>
      </c>
      <c r="S1957" s="10"/>
    </row>
    <row r="1958" spans="1:19" x14ac:dyDescent="0.25">
      <c r="A1958" s="10"/>
      <c r="B1958" s="4" t="str">
        <f>'CALC | Main Engine'!$B1958</f>
        <v/>
      </c>
      <c r="C1958" s="5" t="str">
        <f>'CALC | Main Engine'!$E1958</f>
        <v/>
      </c>
      <c r="D1958" s="27" t="str">
        <f>IF(ISBLANK('INPUT | Operations'!$C1963),"",'INPUT | Operations'!$C1962)</f>
        <v/>
      </c>
      <c r="E1958" s="32" t="str">
        <f>IF(ISBLANK('INPUT | Operations'!$C1963),"",'INPUT | Operations'!$C1963)</f>
        <v/>
      </c>
      <c r="F1958" s="123" t="str">
        <f t="shared" si="149"/>
        <v/>
      </c>
      <c r="G1958" s="49" t="str">
        <f t="shared" si="149"/>
        <v/>
      </c>
      <c r="H1958" s="49" t="str">
        <f t="shared" si="149"/>
        <v/>
      </c>
      <c r="I1958" s="49" t="str">
        <f t="shared" si="149"/>
        <v/>
      </c>
      <c r="J1958" s="49" t="str">
        <f t="shared" si="149"/>
        <v/>
      </c>
      <c r="K1958" s="50" t="str">
        <f t="shared" si="149"/>
        <v/>
      </c>
      <c r="L1958" s="49" t="str">
        <f t="shared" si="150"/>
        <v/>
      </c>
      <c r="M1958" s="49" t="str">
        <f t="shared" si="150"/>
        <v/>
      </c>
      <c r="N1958" s="49" t="str">
        <f t="shared" si="150"/>
        <v/>
      </c>
      <c r="O1958" s="49" t="str">
        <f t="shared" si="151"/>
        <v/>
      </c>
      <c r="P1958" s="49" t="str">
        <f t="shared" si="152"/>
        <v/>
      </c>
      <c r="Q1958" s="49" t="str">
        <f t="shared" si="152"/>
        <v/>
      </c>
      <c r="R1958" s="50" t="str">
        <f t="shared" si="152"/>
        <v/>
      </c>
      <c r="S1958" s="10"/>
    </row>
    <row r="1959" spans="1:19" x14ac:dyDescent="0.25">
      <c r="A1959" s="10"/>
      <c r="B1959" s="4" t="str">
        <f>'CALC | Main Engine'!$B1959</f>
        <v/>
      </c>
      <c r="C1959" s="5" t="str">
        <f>'CALC | Main Engine'!$E1959</f>
        <v/>
      </c>
      <c r="D1959" s="27" t="str">
        <f>IF(ISBLANK('INPUT | Operations'!$C1964),"",'INPUT | Operations'!$C1963)</f>
        <v/>
      </c>
      <c r="E1959" s="32" t="str">
        <f>IF(ISBLANK('INPUT | Operations'!$C1964),"",'INPUT | Operations'!$C1964)</f>
        <v/>
      </c>
      <c r="F1959" s="123" t="str">
        <f t="shared" si="149"/>
        <v/>
      </c>
      <c r="G1959" s="49" t="str">
        <f t="shared" si="149"/>
        <v/>
      </c>
      <c r="H1959" s="49" t="str">
        <f t="shared" si="149"/>
        <v/>
      </c>
      <c r="I1959" s="49" t="str">
        <f t="shared" si="149"/>
        <v/>
      </c>
      <c r="J1959" s="49" t="str">
        <f t="shared" si="149"/>
        <v/>
      </c>
      <c r="K1959" s="50" t="str">
        <f t="shared" si="149"/>
        <v/>
      </c>
      <c r="L1959" s="49" t="str">
        <f t="shared" si="150"/>
        <v/>
      </c>
      <c r="M1959" s="49" t="str">
        <f t="shared" si="150"/>
        <v/>
      </c>
      <c r="N1959" s="49" t="str">
        <f t="shared" si="150"/>
        <v/>
      </c>
      <c r="O1959" s="49" t="str">
        <f t="shared" si="151"/>
        <v/>
      </c>
      <c r="P1959" s="49" t="str">
        <f t="shared" si="152"/>
        <v/>
      </c>
      <c r="Q1959" s="49" t="str">
        <f t="shared" si="152"/>
        <v/>
      </c>
      <c r="R1959" s="50" t="str">
        <f t="shared" si="152"/>
        <v/>
      </c>
      <c r="S1959" s="10"/>
    </row>
    <row r="1960" spans="1:19" x14ac:dyDescent="0.25">
      <c r="A1960" s="10"/>
      <c r="B1960" s="4" t="str">
        <f>'CALC | Main Engine'!$B1960</f>
        <v/>
      </c>
      <c r="C1960" s="5" t="str">
        <f>'CALC | Main Engine'!$E1960</f>
        <v/>
      </c>
      <c r="D1960" s="27" t="str">
        <f>IF(ISBLANK('INPUT | Operations'!$C1965),"",'INPUT | Operations'!$C1964)</f>
        <v/>
      </c>
      <c r="E1960" s="32" t="str">
        <f>IF(ISBLANK('INPUT | Operations'!$C1965),"",'INPUT | Operations'!$C1965)</f>
        <v/>
      </c>
      <c r="F1960" s="123" t="str">
        <f t="shared" si="149"/>
        <v/>
      </c>
      <c r="G1960" s="49" t="str">
        <f t="shared" si="149"/>
        <v/>
      </c>
      <c r="H1960" s="49" t="str">
        <f t="shared" si="149"/>
        <v/>
      </c>
      <c r="I1960" s="49" t="str">
        <f t="shared" si="149"/>
        <v/>
      </c>
      <c r="J1960" s="49" t="str">
        <f t="shared" si="149"/>
        <v/>
      </c>
      <c r="K1960" s="50" t="str">
        <f t="shared" si="149"/>
        <v/>
      </c>
      <c r="L1960" s="49" t="str">
        <f t="shared" si="150"/>
        <v/>
      </c>
      <c r="M1960" s="49" t="str">
        <f t="shared" si="150"/>
        <v/>
      </c>
      <c r="N1960" s="49" t="str">
        <f t="shared" si="150"/>
        <v/>
      </c>
      <c r="O1960" s="49" t="str">
        <f t="shared" si="151"/>
        <v/>
      </c>
      <c r="P1960" s="49" t="str">
        <f t="shared" si="152"/>
        <v/>
      </c>
      <c r="Q1960" s="49" t="str">
        <f t="shared" si="152"/>
        <v/>
      </c>
      <c r="R1960" s="50" t="str">
        <f t="shared" si="152"/>
        <v/>
      </c>
      <c r="S1960" s="10"/>
    </row>
    <row r="1961" spans="1:19" x14ac:dyDescent="0.25">
      <c r="A1961" s="10"/>
      <c r="B1961" s="4" t="str">
        <f>'CALC | Main Engine'!$B1961</f>
        <v/>
      </c>
      <c r="C1961" s="5" t="str">
        <f>'CALC | Main Engine'!$E1961</f>
        <v/>
      </c>
      <c r="D1961" s="27" t="str">
        <f>IF(ISBLANK('INPUT | Operations'!$C1966),"",'INPUT | Operations'!$C1965)</f>
        <v/>
      </c>
      <c r="E1961" s="32" t="str">
        <f>IF(ISBLANK('INPUT | Operations'!$C1966),"",'INPUT | Operations'!$C1966)</f>
        <v/>
      </c>
      <c r="F1961" s="123" t="str">
        <f t="shared" si="149"/>
        <v/>
      </c>
      <c r="G1961" s="49" t="str">
        <f t="shared" si="149"/>
        <v/>
      </c>
      <c r="H1961" s="49" t="str">
        <f t="shared" si="149"/>
        <v/>
      </c>
      <c r="I1961" s="49" t="str">
        <f t="shared" si="149"/>
        <v/>
      </c>
      <c r="J1961" s="49" t="str">
        <f t="shared" si="149"/>
        <v/>
      </c>
      <c r="K1961" s="50" t="str">
        <f t="shared" si="149"/>
        <v/>
      </c>
      <c r="L1961" s="49" t="str">
        <f t="shared" ref="L1961:N1995" si="153">IFERROR(IF(AND($E1961&gt;$D1961,MIN($D1961:$E1961)&lt;L$5,MAX($D1961:$E1961)&gt;L$4),MIN(MAX($D1961:$E1961),L$5)-MAX(MIN($D1961:$E1961),L$4),0)/(MAX($D1961:$E1961)-MIN($D1961:$E1961)),"")</f>
        <v/>
      </c>
      <c r="M1961" s="49" t="str">
        <f t="shared" si="153"/>
        <v/>
      </c>
      <c r="N1961" s="49" t="str">
        <f t="shared" si="153"/>
        <v/>
      </c>
      <c r="O1961" s="49" t="str">
        <f t="shared" si="151"/>
        <v/>
      </c>
      <c r="P1961" s="49" t="str">
        <f t="shared" ref="P1961:R1995" si="154">IFERROR(IF(AND($D1961&gt;$E1961,MIN($D1961:$E1961)&lt;P$5,MAX($D1961:$E1961)&gt;P$4),MIN(MAX($D1961:$E1961),P$5)-MAX(MIN($D1961:$E1961),P$4),0)/(MAX($D1961:$E1961)-MIN($D1961:$E1961)),"")</f>
        <v/>
      </c>
      <c r="Q1961" s="49" t="str">
        <f t="shared" si="154"/>
        <v/>
      </c>
      <c r="R1961" s="50" t="str">
        <f t="shared" si="154"/>
        <v/>
      </c>
      <c r="S1961" s="10"/>
    </row>
    <row r="1962" spans="1:19" x14ac:dyDescent="0.25">
      <c r="A1962" s="10"/>
      <c r="B1962" s="4" t="str">
        <f>'CALC | Main Engine'!$B1962</f>
        <v/>
      </c>
      <c r="C1962" s="5" t="str">
        <f>'CALC | Main Engine'!$E1962</f>
        <v/>
      </c>
      <c r="D1962" s="27" t="str">
        <f>IF(ISBLANK('INPUT | Operations'!$C1967),"",'INPUT | Operations'!$C1966)</f>
        <v/>
      </c>
      <c r="E1962" s="32" t="str">
        <f>IF(ISBLANK('INPUT | Operations'!$C1967),"",'INPUT | Operations'!$C1967)</f>
        <v/>
      </c>
      <c r="F1962" s="123" t="str">
        <f t="shared" si="149"/>
        <v/>
      </c>
      <c r="G1962" s="49" t="str">
        <f t="shared" si="149"/>
        <v/>
      </c>
      <c r="H1962" s="49" t="str">
        <f t="shared" si="149"/>
        <v/>
      </c>
      <c r="I1962" s="49" t="str">
        <f t="shared" si="149"/>
        <v/>
      </c>
      <c r="J1962" s="49" t="str">
        <f t="shared" si="149"/>
        <v/>
      </c>
      <c r="K1962" s="50" t="str">
        <f t="shared" si="149"/>
        <v/>
      </c>
      <c r="L1962" s="49" t="str">
        <f t="shared" si="153"/>
        <v/>
      </c>
      <c r="M1962" s="49" t="str">
        <f t="shared" si="153"/>
        <v/>
      </c>
      <c r="N1962" s="49" t="str">
        <f t="shared" si="153"/>
        <v/>
      </c>
      <c r="O1962" s="49" t="str">
        <f t="shared" si="151"/>
        <v/>
      </c>
      <c r="P1962" s="49" t="str">
        <f t="shared" si="154"/>
        <v/>
      </c>
      <c r="Q1962" s="49" t="str">
        <f t="shared" si="154"/>
        <v/>
      </c>
      <c r="R1962" s="50" t="str">
        <f t="shared" si="154"/>
        <v/>
      </c>
      <c r="S1962" s="10"/>
    </row>
    <row r="1963" spans="1:19" x14ac:dyDescent="0.25">
      <c r="A1963" s="10"/>
      <c r="B1963" s="4" t="str">
        <f>'CALC | Main Engine'!$B1963</f>
        <v/>
      </c>
      <c r="C1963" s="5" t="str">
        <f>'CALC | Main Engine'!$E1963</f>
        <v/>
      </c>
      <c r="D1963" s="27" t="str">
        <f>IF(ISBLANK('INPUT | Operations'!$C1968),"",'INPUT | Operations'!$C1967)</f>
        <v/>
      </c>
      <c r="E1963" s="32" t="str">
        <f>IF(ISBLANK('INPUT | Operations'!$C1968),"",'INPUT | Operations'!$C1968)</f>
        <v/>
      </c>
      <c r="F1963" s="123" t="str">
        <f t="shared" si="149"/>
        <v/>
      </c>
      <c r="G1963" s="49" t="str">
        <f t="shared" si="149"/>
        <v/>
      </c>
      <c r="H1963" s="49" t="str">
        <f t="shared" si="149"/>
        <v/>
      </c>
      <c r="I1963" s="49" t="str">
        <f t="shared" si="149"/>
        <v/>
      </c>
      <c r="J1963" s="49" t="str">
        <f t="shared" si="149"/>
        <v/>
      </c>
      <c r="K1963" s="50" t="str">
        <f t="shared" si="149"/>
        <v/>
      </c>
      <c r="L1963" s="49" t="str">
        <f t="shared" si="153"/>
        <v/>
      </c>
      <c r="M1963" s="49" t="str">
        <f t="shared" si="153"/>
        <v/>
      </c>
      <c r="N1963" s="49" t="str">
        <f t="shared" si="153"/>
        <v/>
      </c>
      <c r="O1963" s="49" t="str">
        <f t="shared" si="151"/>
        <v/>
      </c>
      <c r="P1963" s="49" t="str">
        <f t="shared" si="154"/>
        <v/>
      </c>
      <c r="Q1963" s="49" t="str">
        <f t="shared" si="154"/>
        <v/>
      </c>
      <c r="R1963" s="50" t="str">
        <f t="shared" si="154"/>
        <v/>
      </c>
      <c r="S1963" s="10"/>
    </row>
    <row r="1964" spans="1:19" x14ac:dyDescent="0.25">
      <c r="A1964" s="10"/>
      <c r="B1964" s="4" t="str">
        <f>'CALC | Main Engine'!$B1964</f>
        <v/>
      </c>
      <c r="C1964" s="5" t="str">
        <f>'CALC | Main Engine'!$E1964</f>
        <v/>
      </c>
      <c r="D1964" s="27" t="str">
        <f>IF(ISBLANK('INPUT | Operations'!$C1969),"",'INPUT | Operations'!$C1968)</f>
        <v/>
      </c>
      <c r="E1964" s="32" t="str">
        <f>IF(ISBLANK('INPUT | Operations'!$C1969),"",'INPUT | Operations'!$C1969)</f>
        <v/>
      </c>
      <c r="F1964" s="123" t="str">
        <f t="shared" si="149"/>
        <v/>
      </c>
      <c r="G1964" s="49" t="str">
        <f t="shared" si="149"/>
        <v/>
      </c>
      <c r="H1964" s="49" t="str">
        <f t="shared" si="149"/>
        <v/>
      </c>
      <c r="I1964" s="49" t="str">
        <f t="shared" si="149"/>
        <v/>
      </c>
      <c r="J1964" s="49" t="str">
        <f t="shared" si="149"/>
        <v/>
      </c>
      <c r="K1964" s="50" t="str">
        <f t="shared" si="149"/>
        <v/>
      </c>
      <c r="L1964" s="49" t="str">
        <f t="shared" si="153"/>
        <v/>
      </c>
      <c r="M1964" s="49" t="str">
        <f t="shared" si="153"/>
        <v/>
      </c>
      <c r="N1964" s="49" t="str">
        <f t="shared" si="153"/>
        <v/>
      </c>
      <c r="O1964" s="49" t="str">
        <f t="shared" si="151"/>
        <v/>
      </c>
      <c r="P1964" s="49" t="str">
        <f t="shared" si="154"/>
        <v/>
      </c>
      <c r="Q1964" s="49" t="str">
        <f t="shared" si="154"/>
        <v/>
      </c>
      <c r="R1964" s="50" t="str">
        <f t="shared" si="154"/>
        <v/>
      </c>
      <c r="S1964" s="10"/>
    </row>
    <row r="1965" spans="1:19" x14ac:dyDescent="0.25">
      <c r="A1965" s="10"/>
      <c r="B1965" s="4" t="str">
        <f>'CALC | Main Engine'!$B1965</f>
        <v/>
      </c>
      <c r="C1965" s="5" t="str">
        <f>'CALC | Main Engine'!$E1965</f>
        <v/>
      </c>
      <c r="D1965" s="27" t="str">
        <f>IF(ISBLANK('INPUT | Operations'!$C1970),"",'INPUT | Operations'!$C1969)</f>
        <v/>
      </c>
      <c r="E1965" s="32" t="str">
        <f>IF(ISBLANK('INPUT | Operations'!$C1970),"",'INPUT | Operations'!$C1970)</f>
        <v/>
      </c>
      <c r="F1965" s="123" t="str">
        <f t="shared" si="149"/>
        <v/>
      </c>
      <c r="G1965" s="49" t="str">
        <f t="shared" si="149"/>
        <v/>
      </c>
      <c r="H1965" s="49" t="str">
        <f t="shared" si="149"/>
        <v/>
      </c>
      <c r="I1965" s="49" t="str">
        <f t="shared" si="149"/>
        <v/>
      </c>
      <c r="J1965" s="49" t="str">
        <f t="shared" si="149"/>
        <v/>
      </c>
      <c r="K1965" s="50" t="str">
        <f t="shared" si="149"/>
        <v/>
      </c>
      <c r="L1965" s="49" t="str">
        <f t="shared" si="153"/>
        <v/>
      </c>
      <c r="M1965" s="49" t="str">
        <f t="shared" si="153"/>
        <v/>
      </c>
      <c r="N1965" s="49" t="str">
        <f t="shared" si="153"/>
        <v/>
      </c>
      <c r="O1965" s="49" t="str">
        <f t="shared" si="151"/>
        <v/>
      </c>
      <c r="P1965" s="49" t="str">
        <f t="shared" si="154"/>
        <v/>
      </c>
      <c r="Q1965" s="49" t="str">
        <f t="shared" si="154"/>
        <v/>
      </c>
      <c r="R1965" s="50" t="str">
        <f t="shared" si="154"/>
        <v/>
      </c>
      <c r="S1965" s="10"/>
    </row>
    <row r="1966" spans="1:19" x14ac:dyDescent="0.25">
      <c r="A1966" s="10"/>
      <c r="B1966" s="4" t="str">
        <f>'CALC | Main Engine'!$B1966</f>
        <v/>
      </c>
      <c r="C1966" s="5" t="str">
        <f>'CALC | Main Engine'!$E1966</f>
        <v/>
      </c>
      <c r="D1966" s="27" t="str">
        <f>IF(ISBLANK('INPUT | Operations'!$C1971),"",'INPUT | Operations'!$C1970)</f>
        <v/>
      </c>
      <c r="E1966" s="32" t="str">
        <f>IF(ISBLANK('INPUT | Operations'!$C1971),"",'INPUT | Operations'!$C1971)</f>
        <v/>
      </c>
      <c r="F1966" s="123" t="str">
        <f t="shared" si="149"/>
        <v/>
      </c>
      <c r="G1966" s="49" t="str">
        <f t="shared" si="149"/>
        <v/>
      </c>
      <c r="H1966" s="49" t="str">
        <f t="shared" si="149"/>
        <v/>
      </c>
      <c r="I1966" s="49" t="str">
        <f t="shared" si="149"/>
        <v/>
      </c>
      <c r="J1966" s="49" t="str">
        <f t="shared" si="149"/>
        <v/>
      </c>
      <c r="K1966" s="50" t="str">
        <f t="shared" si="149"/>
        <v/>
      </c>
      <c r="L1966" s="49" t="str">
        <f t="shared" si="153"/>
        <v/>
      </c>
      <c r="M1966" s="49" t="str">
        <f t="shared" si="153"/>
        <v/>
      </c>
      <c r="N1966" s="49" t="str">
        <f t="shared" si="153"/>
        <v/>
      </c>
      <c r="O1966" s="49" t="str">
        <f t="shared" si="151"/>
        <v/>
      </c>
      <c r="P1966" s="49" t="str">
        <f t="shared" si="154"/>
        <v/>
      </c>
      <c r="Q1966" s="49" t="str">
        <f t="shared" si="154"/>
        <v/>
      </c>
      <c r="R1966" s="50" t="str">
        <f t="shared" si="154"/>
        <v/>
      </c>
      <c r="S1966" s="10"/>
    </row>
    <row r="1967" spans="1:19" x14ac:dyDescent="0.25">
      <c r="A1967" s="10"/>
      <c r="B1967" s="4" t="str">
        <f>'CALC | Main Engine'!$B1967</f>
        <v/>
      </c>
      <c r="C1967" s="5" t="str">
        <f>'CALC | Main Engine'!$E1967</f>
        <v/>
      </c>
      <c r="D1967" s="27" t="str">
        <f>IF(ISBLANK('INPUT | Operations'!$C1972),"",'INPUT | Operations'!$C1971)</f>
        <v/>
      </c>
      <c r="E1967" s="32" t="str">
        <f>IF(ISBLANK('INPUT | Operations'!$C1972),"",'INPUT | Operations'!$C1972)</f>
        <v/>
      </c>
      <c r="F1967" s="123" t="str">
        <f t="shared" si="149"/>
        <v/>
      </c>
      <c r="G1967" s="49" t="str">
        <f t="shared" si="149"/>
        <v/>
      </c>
      <c r="H1967" s="49" t="str">
        <f t="shared" si="149"/>
        <v/>
      </c>
      <c r="I1967" s="49" t="str">
        <f t="shared" si="149"/>
        <v/>
      </c>
      <c r="J1967" s="49" t="str">
        <f t="shared" si="149"/>
        <v/>
      </c>
      <c r="K1967" s="50" t="str">
        <f t="shared" si="149"/>
        <v/>
      </c>
      <c r="L1967" s="49" t="str">
        <f t="shared" si="153"/>
        <v/>
      </c>
      <c r="M1967" s="49" t="str">
        <f t="shared" si="153"/>
        <v/>
      </c>
      <c r="N1967" s="49" t="str">
        <f t="shared" si="153"/>
        <v/>
      </c>
      <c r="O1967" s="49" t="str">
        <f t="shared" si="151"/>
        <v/>
      </c>
      <c r="P1967" s="49" t="str">
        <f t="shared" si="154"/>
        <v/>
      </c>
      <c r="Q1967" s="49" t="str">
        <f t="shared" si="154"/>
        <v/>
      </c>
      <c r="R1967" s="50" t="str">
        <f t="shared" si="154"/>
        <v/>
      </c>
      <c r="S1967" s="10"/>
    </row>
    <row r="1968" spans="1:19" x14ac:dyDescent="0.25">
      <c r="A1968" s="10"/>
      <c r="B1968" s="4" t="str">
        <f>'CALC | Main Engine'!$B1968</f>
        <v/>
      </c>
      <c r="C1968" s="5" t="str">
        <f>'CALC | Main Engine'!$E1968</f>
        <v/>
      </c>
      <c r="D1968" s="27" t="str">
        <f>IF(ISBLANK('INPUT | Operations'!$C1973),"",'INPUT | Operations'!$C1972)</f>
        <v/>
      </c>
      <c r="E1968" s="32" t="str">
        <f>IF(ISBLANK('INPUT | Operations'!$C1973),"",'INPUT | Operations'!$C1973)</f>
        <v/>
      </c>
      <c r="F1968" s="123" t="str">
        <f t="shared" si="149"/>
        <v/>
      </c>
      <c r="G1968" s="49" t="str">
        <f t="shared" si="149"/>
        <v/>
      </c>
      <c r="H1968" s="49" t="str">
        <f t="shared" si="149"/>
        <v/>
      </c>
      <c r="I1968" s="49" t="str">
        <f t="shared" si="149"/>
        <v/>
      </c>
      <c r="J1968" s="49" t="str">
        <f t="shared" si="149"/>
        <v/>
      </c>
      <c r="K1968" s="50" t="str">
        <f t="shared" si="149"/>
        <v/>
      </c>
      <c r="L1968" s="49" t="str">
        <f t="shared" si="153"/>
        <v/>
      </c>
      <c r="M1968" s="49" t="str">
        <f t="shared" si="153"/>
        <v/>
      </c>
      <c r="N1968" s="49" t="str">
        <f t="shared" si="153"/>
        <v/>
      </c>
      <c r="O1968" s="49" t="str">
        <f t="shared" si="151"/>
        <v/>
      </c>
      <c r="P1968" s="49" t="str">
        <f t="shared" si="154"/>
        <v/>
      </c>
      <c r="Q1968" s="49" t="str">
        <f t="shared" si="154"/>
        <v/>
      </c>
      <c r="R1968" s="50" t="str">
        <f t="shared" si="154"/>
        <v/>
      </c>
      <c r="S1968" s="10"/>
    </row>
    <row r="1969" spans="1:19" x14ac:dyDescent="0.25">
      <c r="A1969" s="10"/>
      <c r="B1969" s="4" t="str">
        <f>'CALC | Main Engine'!$B1969</f>
        <v/>
      </c>
      <c r="C1969" s="5" t="str">
        <f>'CALC | Main Engine'!$E1969</f>
        <v/>
      </c>
      <c r="D1969" s="27" t="str">
        <f>IF(ISBLANK('INPUT | Operations'!$C1974),"",'INPUT | Operations'!$C1973)</f>
        <v/>
      </c>
      <c r="E1969" s="32" t="str">
        <f>IF(ISBLANK('INPUT | Operations'!$C1974),"",'INPUT | Operations'!$C1974)</f>
        <v/>
      </c>
      <c r="F1969" s="123" t="str">
        <f t="shared" si="149"/>
        <v/>
      </c>
      <c r="G1969" s="49" t="str">
        <f t="shared" si="149"/>
        <v/>
      </c>
      <c r="H1969" s="49" t="str">
        <f t="shared" si="149"/>
        <v/>
      </c>
      <c r="I1969" s="49" t="str">
        <f t="shared" si="149"/>
        <v/>
      </c>
      <c r="J1969" s="49" t="str">
        <f t="shared" si="149"/>
        <v/>
      </c>
      <c r="K1969" s="50" t="str">
        <f t="shared" si="149"/>
        <v/>
      </c>
      <c r="L1969" s="49" t="str">
        <f t="shared" si="153"/>
        <v/>
      </c>
      <c r="M1969" s="49" t="str">
        <f t="shared" si="153"/>
        <v/>
      </c>
      <c r="N1969" s="49" t="str">
        <f t="shared" si="153"/>
        <v/>
      </c>
      <c r="O1969" s="49" t="str">
        <f t="shared" si="151"/>
        <v/>
      </c>
      <c r="P1969" s="49" t="str">
        <f t="shared" si="154"/>
        <v/>
      </c>
      <c r="Q1969" s="49" t="str">
        <f t="shared" si="154"/>
        <v/>
      </c>
      <c r="R1969" s="50" t="str">
        <f t="shared" si="154"/>
        <v/>
      </c>
      <c r="S1969" s="10"/>
    </row>
    <row r="1970" spans="1:19" x14ac:dyDescent="0.25">
      <c r="A1970" s="10"/>
      <c r="B1970" s="4" t="str">
        <f>'CALC | Main Engine'!$B1970</f>
        <v/>
      </c>
      <c r="C1970" s="5" t="str">
        <f>'CALC | Main Engine'!$E1970</f>
        <v/>
      </c>
      <c r="D1970" s="27" t="str">
        <f>IF(ISBLANK('INPUT | Operations'!$C1975),"",'INPUT | Operations'!$C1974)</f>
        <v/>
      </c>
      <c r="E1970" s="32" t="str">
        <f>IF(ISBLANK('INPUT | Operations'!$C1975),"",'INPUT | Operations'!$C1975)</f>
        <v/>
      </c>
      <c r="F1970" s="123" t="str">
        <f t="shared" si="149"/>
        <v/>
      </c>
      <c r="G1970" s="49" t="str">
        <f t="shared" si="149"/>
        <v/>
      </c>
      <c r="H1970" s="49" t="str">
        <f t="shared" si="149"/>
        <v/>
      </c>
      <c r="I1970" s="49" t="str">
        <f t="shared" si="149"/>
        <v/>
      </c>
      <c r="J1970" s="49" t="str">
        <f t="shared" si="149"/>
        <v/>
      </c>
      <c r="K1970" s="50" t="str">
        <f t="shared" si="149"/>
        <v/>
      </c>
      <c r="L1970" s="49" t="str">
        <f t="shared" si="153"/>
        <v/>
      </c>
      <c r="M1970" s="49" t="str">
        <f t="shared" si="153"/>
        <v/>
      </c>
      <c r="N1970" s="49" t="str">
        <f t="shared" si="153"/>
        <v/>
      </c>
      <c r="O1970" s="49" t="str">
        <f t="shared" si="151"/>
        <v/>
      </c>
      <c r="P1970" s="49" t="str">
        <f t="shared" si="154"/>
        <v/>
      </c>
      <c r="Q1970" s="49" t="str">
        <f t="shared" si="154"/>
        <v/>
      </c>
      <c r="R1970" s="50" t="str">
        <f t="shared" si="154"/>
        <v/>
      </c>
      <c r="S1970" s="10"/>
    </row>
    <row r="1971" spans="1:19" x14ac:dyDescent="0.25">
      <c r="A1971" s="10"/>
      <c r="B1971" s="4" t="str">
        <f>'CALC | Main Engine'!$B1971</f>
        <v/>
      </c>
      <c r="C1971" s="5" t="str">
        <f>'CALC | Main Engine'!$E1971</f>
        <v/>
      </c>
      <c r="D1971" s="27" t="str">
        <f>IF(ISBLANK('INPUT | Operations'!$C1976),"",'INPUT | Operations'!$C1975)</f>
        <v/>
      </c>
      <c r="E1971" s="32" t="str">
        <f>IF(ISBLANK('INPUT | Operations'!$C1976),"",'INPUT | Operations'!$C1976)</f>
        <v/>
      </c>
      <c r="F1971" s="123" t="str">
        <f t="shared" si="149"/>
        <v/>
      </c>
      <c r="G1971" s="49" t="str">
        <f t="shared" si="149"/>
        <v/>
      </c>
      <c r="H1971" s="49" t="str">
        <f t="shared" si="149"/>
        <v/>
      </c>
      <c r="I1971" s="49" t="str">
        <f t="shared" ref="I1971:K1995" si="155">IFERROR(IF(AND(MIN($D1971:$E1971)&lt;I$5,MAX($D1971:$E1971)&gt;I$4),MIN(MAX($D1971:$E1971),I$5)-MAX(MIN($D1971:$E1971),I$4),0)/(MAX($D1971:$E1971)-MIN($D1971:$E1971)),"")</f>
        <v/>
      </c>
      <c r="J1971" s="49" t="str">
        <f t="shared" si="155"/>
        <v/>
      </c>
      <c r="K1971" s="50" t="str">
        <f t="shared" si="155"/>
        <v/>
      </c>
      <c r="L1971" s="49" t="str">
        <f t="shared" si="153"/>
        <v/>
      </c>
      <c r="M1971" s="49" t="str">
        <f t="shared" si="153"/>
        <v/>
      </c>
      <c r="N1971" s="49" t="str">
        <f t="shared" si="153"/>
        <v/>
      </c>
      <c r="O1971" s="49" t="str">
        <f t="shared" si="151"/>
        <v/>
      </c>
      <c r="P1971" s="49" t="str">
        <f t="shared" si="154"/>
        <v/>
      </c>
      <c r="Q1971" s="49" t="str">
        <f t="shared" si="154"/>
        <v/>
      </c>
      <c r="R1971" s="50" t="str">
        <f t="shared" si="154"/>
        <v/>
      </c>
      <c r="S1971" s="10"/>
    </row>
    <row r="1972" spans="1:19" x14ac:dyDescent="0.25">
      <c r="A1972" s="10"/>
      <c r="B1972" s="4" t="str">
        <f>'CALC | Main Engine'!$B1972</f>
        <v/>
      </c>
      <c r="C1972" s="5" t="str">
        <f>'CALC | Main Engine'!$E1972</f>
        <v/>
      </c>
      <c r="D1972" s="27" t="str">
        <f>IF(ISBLANK('INPUT | Operations'!$C1977),"",'INPUT | Operations'!$C1976)</f>
        <v/>
      </c>
      <c r="E1972" s="32" t="str">
        <f>IF(ISBLANK('INPUT | Operations'!$C1977),"",'INPUT | Operations'!$C1977)</f>
        <v/>
      </c>
      <c r="F1972" s="123" t="str">
        <f t="shared" ref="F1972:H1995" si="156">IFERROR(IF(AND(MIN($D1972:$E1972)&lt;F$5,MAX($D1972:$E1972)&gt;F$4),MIN(MAX($D1972:$E1972),F$5)-MAX(MIN($D1972:$E1972),F$4),0)/(MAX($D1972:$E1972)-MIN($D1972:$E1972)),"")</f>
        <v/>
      </c>
      <c r="G1972" s="49" t="str">
        <f t="shared" si="156"/>
        <v/>
      </c>
      <c r="H1972" s="49" t="str">
        <f t="shared" si="156"/>
        <v/>
      </c>
      <c r="I1972" s="49" t="str">
        <f t="shared" si="155"/>
        <v/>
      </c>
      <c r="J1972" s="49" t="str">
        <f t="shared" si="155"/>
        <v/>
      </c>
      <c r="K1972" s="50" t="str">
        <f t="shared" si="155"/>
        <v/>
      </c>
      <c r="L1972" s="49" t="str">
        <f t="shared" si="153"/>
        <v/>
      </c>
      <c r="M1972" s="49" t="str">
        <f t="shared" si="153"/>
        <v/>
      </c>
      <c r="N1972" s="49" t="str">
        <f t="shared" si="153"/>
        <v/>
      </c>
      <c r="O1972" s="49" t="str">
        <f t="shared" si="151"/>
        <v/>
      </c>
      <c r="P1972" s="49" t="str">
        <f t="shared" si="154"/>
        <v/>
      </c>
      <c r="Q1972" s="49" t="str">
        <f t="shared" si="154"/>
        <v/>
      </c>
      <c r="R1972" s="50" t="str">
        <f t="shared" si="154"/>
        <v/>
      </c>
      <c r="S1972" s="10"/>
    </row>
    <row r="1973" spans="1:19" x14ac:dyDescent="0.25">
      <c r="A1973" s="10"/>
      <c r="B1973" s="4" t="str">
        <f>'CALC | Main Engine'!$B1973</f>
        <v/>
      </c>
      <c r="C1973" s="5" t="str">
        <f>'CALC | Main Engine'!$E1973</f>
        <v/>
      </c>
      <c r="D1973" s="27" t="str">
        <f>IF(ISBLANK('INPUT | Operations'!$C1978),"",'INPUT | Operations'!$C1977)</f>
        <v/>
      </c>
      <c r="E1973" s="32" t="str">
        <f>IF(ISBLANK('INPUT | Operations'!$C1978),"",'INPUT | Operations'!$C1978)</f>
        <v/>
      </c>
      <c r="F1973" s="123" t="str">
        <f t="shared" si="156"/>
        <v/>
      </c>
      <c r="G1973" s="49" t="str">
        <f t="shared" si="156"/>
        <v/>
      </c>
      <c r="H1973" s="49" t="str">
        <f t="shared" si="156"/>
        <v/>
      </c>
      <c r="I1973" s="49" t="str">
        <f t="shared" si="155"/>
        <v/>
      </c>
      <c r="J1973" s="49" t="str">
        <f t="shared" si="155"/>
        <v/>
      </c>
      <c r="K1973" s="50" t="str">
        <f t="shared" si="155"/>
        <v/>
      </c>
      <c r="L1973" s="49" t="str">
        <f t="shared" si="153"/>
        <v/>
      </c>
      <c r="M1973" s="49" t="str">
        <f t="shared" si="153"/>
        <v/>
      </c>
      <c r="N1973" s="49" t="str">
        <f t="shared" si="153"/>
        <v/>
      </c>
      <c r="O1973" s="49" t="str">
        <f t="shared" si="151"/>
        <v/>
      </c>
      <c r="P1973" s="49" t="str">
        <f t="shared" si="154"/>
        <v/>
      </c>
      <c r="Q1973" s="49" t="str">
        <f t="shared" si="154"/>
        <v/>
      </c>
      <c r="R1973" s="50" t="str">
        <f t="shared" si="154"/>
        <v/>
      </c>
      <c r="S1973" s="10"/>
    </row>
    <row r="1974" spans="1:19" x14ac:dyDescent="0.25">
      <c r="A1974" s="10"/>
      <c r="B1974" s="4" t="str">
        <f>'CALC | Main Engine'!$B1974</f>
        <v/>
      </c>
      <c r="C1974" s="5" t="str">
        <f>'CALC | Main Engine'!$E1974</f>
        <v/>
      </c>
      <c r="D1974" s="27" t="str">
        <f>IF(ISBLANK('INPUT | Operations'!$C1979),"",'INPUT | Operations'!$C1978)</f>
        <v/>
      </c>
      <c r="E1974" s="32" t="str">
        <f>IF(ISBLANK('INPUT | Operations'!$C1979),"",'INPUT | Operations'!$C1979)</f>
        <v/>
      </c>
      <c r="F1974" s="123" t="str">
        <f t="shared" si="156"/>
        <v/>
      </c>
      <c r="G1974" s="49" t="str">
        <f t="shared" si="156"/>
        <v/>
      </c>
      <c r="H1974" s="49" t="str">
        <f t="shared" si="156"/>
        <v/>
      </c>
      <c r="I1974" s="49" t="str">
        <f t="shared" si="155"/>
        <v/>
      </c>
      <c r="J1974" s="49" t="str">
        <f t="shared" si="155"/>
        <v/>
      </c>
      <c r="K1974" s="50" t="str">
        <f t="shared" si="155"/>
        <v/>
      </c>
      <c r="L1974" s="49" t="str">
        <f t="shared" si="153"/>
        <v/>
      </c>
      <c r="M1974" s="49" t="str">
        <f t="shared" si="153"/>
        <v/>
      </c>
      <c r="N1974" s="49" t="str">
        <f t="shared" si="153"/>
        <v/>
      </c>
      <c r="O1974" s="49" t="str">
        <f t="shared" si="151"/>
        <v/>
      </c>
      <c r="P1974" s="49" t="str">
        <f t="shared" si="154"/>
        <v/>
      </c>
      <c r="Q1974" s="49" t="str">
        <f t="shared" si="154"/>
        <v/>
      </c>
      <c r="R1974" s="50" t="str">
        <f t="shared" si="154"/>
        <v/>
      </c>
      <c r="S1974" s="10"/>
    </row>
    <row r="1975" spans="1:19" x14ac:dyDescent="0.25">
      <c r="A1975" s="10"/>
      <c r="B1975" s="4" t="str">
        <f>'CALC | Main Engine'!$B1975</f>
        <v/>
      </c>
      <c r="C1975" s="5" t="str">
        <f>'CALC | Main Engine'!$E1975</f>
        <v/>
      </c>
      <c r="D1975" s="27" t="str">
        <f>IF(ISBLANK('INPUT | Operations'!$C1980),"",'INPUT | Operations'!$C1979)</f>
        <v/>
      </c>
      <c r="E1975" s="32" t="str">
        <f>IF(ISBLANK('INPUT | Operations'!$C1980),"",'INPUT | Operations'!$C1980)</f>
        <v/>
      </c>
      <c r="F1975" s="123" t="str">
        <f t="shared" si="156"/>
        <v/>
      </c>
      <c r="G1975" s="49" t="str">
        <f t="shared" si="156"/>
        <v/>
      </c>
      <c r="H1975" s="49" t="str">
        <f t="shared" si="156"/>
        <v/>
      </c>
      <c r="I1975" s="49" t="str">
        <f t="shared" si="155"/>
        <v/>
      </c>
      <c r="J1975" s="49" t="str">
        <f t="shared" si="155"/>
        <v/>
      </c>
      <c r="K1975" s="50" t="str">
        <f t="shared" si="155"/>
        <v/>
      </c>
      <c r="L1975" s="49" t="str">
        <f t="shared" si="153"/>
        <v/>
      </c>
      <c r="M1975" s="49" t="str">
        <f t="shared" si="153"/>
        <v/>
      </c>
      <c r="N1975" s="49" t="str">
        <f t="shared" si="153"/>
        <v/>
      </c>
      <c r="O1975" s="49" t="str">
        <f t="shared" si="151"/>
        <v/>
      </c>
      <c r="P1975" s="49" t="str">
        <f t="shared" si="154"/>
        <v/>
      </c>
      <c r="Q1975" s="49" t="str">
        <f t="shared" si="154"/>
        <v/>
      </c>
      <c r="R1975" s="50" t="str">
        <f t="shared" si="154"/>
        <v/>
      </c>
      <c r="S1975" s="10"/>
    </row>
    <row r="1976" spans="1:19" x14ac:dyDescent="0.25">
      <c r="A1976" s="10"/>
      <c r="B1976" s="4" t="str">
        <f>'CALC | Main Engine'!$B1976</f>
        <v/>
      </c>
      <c r="C1976" s="5" t="str">
        <f>'CALC | Main Engine'!$E1976</f>
        <v/>
      </c>
      <c r="D1976" s="27" t="str">
        <f>IF(ISBLANK('INPUT | Operations'!$C1981),"",'INPUT | Operations'!$C1980)</f>
        <v/>
      </c>
      <c r="E1976" s="32" t="str">
        <f>IF(ISBLANK('INPUT | Operations'!$C1981),"",'INPUT | Operations'!$C1981)</f>
        <v/>
      </c>
      <c r="F1976" s="123" t="str">
        <f t="shared" si="156"/>
        <v/>
      </c>
      <c r="G1976" s="49" t="str">
        <f t="shared" si="156"/>
        <v/>
      </c>
      <c r="H1976" s="49" t="str">
        <f t="shared" si="156"/>
        <v/>
      </c>
      <c r="I1976" s="49" t="str">
        <f t="shared" si="155"/>
        <v/>
      </c>
      <c r="J1976" s="49" t="str">
        <f t="shared" si="155"/>
        <v/>
      </c>
      <c r="K1976" s="50" t="str">
        <f t="shared" si="155"/>
        <v/>
      </c>
      <c r="L1976" s="49" t="str">
        <f t="shared" si="153"/>
        <v/>
      </c>
      <c r="M1976" s="49" t="str">
        <f t="shared" si="153"/>
        <v/>
      </c>
      <c r="N1976" s="49" t="str">
        <f t="shared" si="153"/>
        <v/>
      </c>
      <c r="O1976" s="49" t="str">
        <f t="shared" si="151"/>
        <v/>
      </c>
      <c r="P1976" s="49" t="str">
        <f t="shared" si="154"/>
        <v/>
      </c>
      <c r="Q1976" s="49" t="str">
        <f t="shared" si="154"/>
        <v/>
      </c>
      <c r="R1976" s="50" t="str">
        <f t="shared" si="154"/>
        <v/>
      </c>
      <c r="S1976" s="10"/>
    </row>
    <row r="1977" spans="1:19" x14ac:dyDescent="0.25">
      <c r="A1977" s="10"/>
      <c r="B1977" s="4" t="str">
        <f>'CALC | Main Engine'!$B1977</f>
        <v/>
      </c>
      <c r="C1977" s="5" t="str">
        <f>'CALC | Main Engine'!$E1977</f>
        <v/>
      </c>
      <c r="D1977" s="27" t="str">
        <f>IF(ISBLANK('INPUT | Operations'!$C1982),"",'INPUT | Operations'!$C1981)</f>
        <v/>
      </c>
      <c r="E1977" s="32" t="str">
        <f>IF(ISBLANK('INPUT | Operations'!$C1982),"",'INPUT | Operations'!$C1982)</f>
        <v/>
      </c>
      <c r="F1977" s="123" t="str">
        <f t="shared" si="156"/>
        <v/>
      </c>
      <c r="G1977" s="49" t="str">
        <f t="shared" si="156"/>
        <v/>
      </c>
      <c r="H1977" s="49" t="str">
        <f t="shared" si="156"/>
        <v/>
      </c>
      <c r="I1977" s="49" t="str">
        <f t="shared" si="155"/>
        <v/>
      </c>
      <c r="J1977" s="49" t="str">
        <f t="shared" si="155"/>
        <v/>
      </c>
      <c r="K1977" s="50" t="str">
        <f t="shared" si="155"/>
        <v/>
      </c>
      <c r="L1977" s="49" t="str">
        <f t="shared" si="153"/>
        <v/>
      </c>
      <c r="M1977" s="49" t="str">
        <f t="shared" si="153"/>
        <v/>
      </c>
      <c r="N1977" s="49" t="str">
        <f t="shared" si="153"/>
        <v/>
      </c>
      <c r="O1977" s="49" t="str">
        <f t="shared" si="151"/>
        <v/>
      </c>
      <c r="P1977" s="49" t="str">
        <f t="shared" si="154"/>
        <v/>
      </c>
      <c r="Q1977" s="49" t="str">
        <f t="shared" si="154"/>
        <v/>
      </c>
      <c r="R1977" s="50" t="str">
        <f t="shared" si="154"/>
        <v/>
      </c>
      <c r="S1977" s="10"/>
    </row>
    <row r="1978" spans="1:19" x14ac:dyDescent="0.25">
      <c r="A1978" s="10"/>
      <c r="B1978" s="4" t="str">
        <f>'CALC | Main Engine'!$B1978</f>
        <v/>
      </c>
      <c r="C1978" s="5" t="str">
        <f>'CALC | Main Engine'!$E1978</f>
        <v/>
      </c>
      <c r="D1978" s="27" t="str">
        <f>IF(ISBLANK('INPUT | Operations'!$C1983),"",'INPUT | Operations'!$C1982)</f>
        <v/>
      </c>
      <c r="E1978" s="32" t="str">
        <f>IF(ISBLANK('INPUT | Operations'!$C1983),"",'INPUT | Operations'!$C1983)</f>
        <v/>
      </c>
      <c r="F1978" s="123" t="str">
        <f t="shared" si="156"/>
        <v/>
      </c>
      <c r="G1978" s="49" t="str">
        <f t="shared" si="156"/>
        <v/>
      </c>
      <c r="H1978" s="49" t="str">
        <f t="shared" si="156"/>
        <v/>
      </c>
      <c r="I1978" s="49" t="str">
        <f t="shared" si="155"/>
        <v/>
      </c>
      <c r="J1978" s="49" t="str">
        <f t="shared" si="155"/>
        <v/>
      </c>
      <c r="K1978" s="50" t="str">
        <f t="shared" si="155"/>
        <v/>
      </c>
      <c r="L1978" s="49" t="str">
        <f t="shared" si="153"/>
        <v/>
      </c>
      <c r="M1978" s="49" t="str">
        <f t="shared" si="153"/>
        <v/>
      </c>
      <c r="N1978" s="49" t="str">
        <f t="shared" si="153"/>
        <v/>
      </c>
      <c r="O1978" s="49" t="str">
        <f t="shared" si="151"/>
        <v/>
      </c>
      <c r="P1978" s="49" t="str">
        <f t="shared" si="154"/>
        <v/>
      </c>
      <c r="Q1978" s="49" t="str">
        <f t="shared" si="154"/>
        <v/>
      </c>
      <c r="R1978" s="50" t="str">
        <f t="shared" si="154"/>
        <v/>
      </c>
      <c r="S1978" s="10"/>
    </row>
    <row r="1979" spans="1:19" x14ac:dyDescent="0.25">
      <c r="A1979" s="10"/>
      <c r="B1979" s="4" t="str">
        <f>'CALC | Main Engine'!$B1979</f>
        <v/>
      </c>
      <c r="C1979" s="5" t="str">
        <f>'CALC | Main Engine'!$E1979</f>
        <v/>
      </c>
      <c r="D1979" s="27" t="str">
        <f>IF(ISBLANK('INPUT | Operations'!$C1984),"",'INPUT | Operations'!$C1983)</f>
        <v/>
      </c>
      <c r="E1979" s="32" t="str">
        <f>IF(ISBLANK('INPUT | Operations'!$C1984),"",'INPUT | Operations'!$C1984)</f>
        <v/>
      </c>
      <c r="F1979" s="123" t="str">
        <f t="shared" si="156"/>
        <v/>
      </c>
      <c r="G1979" s="49" t="str">
        <f t="shared" si="156"/>
        <v/>
      </c>
      <c r="H1979" s="49" t="str">
        <f t="shared" si="156"/>
        <v/>
      </c>
      <c r="I1979" s="49" t="str">
        <f t="shared" si="155"/>
        <v/>
      </c>
      <c r="J1979" s="49" t="str">
        <f t="shared" si="155"/>
        <v/>
      </c>
      <c r="K1979" s="50" t="str">
        <f t="shared" si="155"/>
        <v/>
      </c>
      <c r="L1979" s="49" t="str">
        <f t="shared" si="153"/>
        <v/>
      </c>
      <c r="M1979" s="49" t="str">
        <f t="shared" si="153"/>
        <v/>
      </c>
      <c r="N1979" s="49" t="str">
        <f t="shared" si="153"/>
        <v/>
      </c>
      <c r="O1979" s="49" t="str">
        <f t="shared" si="151"/>
        <v/>
      </c>
      <c r="P1979" s="49" t="str">
        <f t="shared" si="154"/>
        <v/>
      </c>
      <c r="Q1979" s="49" t="str">
        <f t="shared" si="154"/>
        <v/>
      </c>
      <c r="R1979" s="50" t="str">
        <f t="shared" si="154"/>
        <v/>
      </c>
      <c r="S1979" s="10"/>
    </row>
    <row r="1980" spans="1:19" x14ac:dyDescent="0.25">
      <c r="A1980" s="10"/>
      <c r="B1980" s="4" t="str">
        <f>'CALC | Main Engine'!$B1980</f>
        <v/>
      </c>
      <c r="C1980" s="5" t="str">
        <f>'CALC | Main Engine'!$E1980</f>
        <v/>
      </c>
      <c r="D1980" s="27" t="str">
        <f>IF(ISBLANK('INPUT | Operations'!$C1985),"",'INPUT | Operations'!$C1984)</f>
        <v/>
      </c>
      <c r="E1980" s="32" t="str">
        <f>IF(ISBLANK('INPUT | Operations'!$C1985),"",'INPUT | Operations'!$C1985)</f>
        <v/>
      </c>
      <c r="F1980" s="123" t="str">
        <f t="shared" si="156"/>
        <v/>
      </c>
      <c r="G1980" s="49" t="str">
        <f t="shared" si="156"/>
        <v/>
      </c>
      <c r="H1980" s="49" t="str">
        <f t="shared" si="156"/>
        <v/>
      </c>
      <c r="I1980" s="49" t="str">
        <f t="shared" si="155"/>
        <v/>
      </c>
      <c r="J1980" s="49" t="str">
        <f t="shared" si="155"/>
        <v/>
      </c>
      <c r="K1980" s="50" t="str">
        <f t="shared" si="155"/>
        <v/>
      </c>
      <c r="L1980" s="49" t="str">
        <f t="shared" si="153"/>
        <v/>
      </c>
      <c r="M1980" s="49" t="str">
        <f t="shared" si="153"/>
        <v/>
      </c>
      <c r="N1980" s="49" t="str">
        <f t="shared" si="153"/>
        <v/>
      </c>
      <c r="O1980" s="49" t="str">
        <f t="shared" si="151"/>
        <v/>
      </c>
      <c r="P1980" s="49" t="str">
        <f t="shared" si="154"/>
        <v/>
      </c>
      <c r="Q1980" s="49" t="str">
        <f t="shared" si="154"/>
        <v/>
      </c>
      <c r="R1980" s="50" t="str">
        <f t="shared" si="154"/>
        <v/>
      </c>
      <c r="S1980" s="10"/>
    </row>
    <row r="1981" spans="1:19" x14ac:dyDescent="0.25">
      <c r="A1981" s="10"/>
      <c r="B1981" s="4" t="str">
        <f>'CALC | Main Engine'!$B1981</f>
        <v/>
      </c>
      <c r="C1981" s="5" t="str">
        <f>'CALC | Main Engine'!$E1981</f>
        <v/>
      </c>
      <c r="D1981" s="27" t="str">
        <f>IF(ISBLANK('INPUT | Operations'!$C1986),"",'INPUT | Operations'!$C1985)</f>
        <v/>
      </c>
      <c r="E1981" s="32" t="str">
        <f>IF(ISBLANK('INPUT | Operations'!$C1986),"",'INPUT | Operations'!$C1986)</f>
        <v/>
      </c>
      <c r="F1981" s="123" t="str">
        <f t="shared" si="156"/>
        <v/>
      </c>
      <c r="G1981" s="49" t="str">
        <f t="shared" si="156"/>
        <v/>
      </c>
      <c r="H1981" s="49" t="str">
        <f t="shared" si="156"/>
        <v/>
      </c>
      <c r="I1981" s="49" t="str">
        <f t="shared" si="155"/>
        <v/>
      </c>
      <c r="J1981" s="49" t="str">
        <f t="shared" si="155"/>
        <v/>
      </c>
      <c r="K1981" s="50" t="str">
        <f t="shared" si="155"/>
        <v/>
      </c>
      <c r="L1981" s="49" t="str">
        <f t="shared" si="153"/>
        <v/>
      </c>
      <c r="M1981" s="49" t="str">
        <f t="shared" si="153"/>
        <v/>
      </c>
      <c r="N1981" s="49" t="str">
        <f t="shared" si="153"/>
        <v/>
      </c>
      <c r="O1981" s="49" t="str">
        <f t="shared" si="151"/>
        <v/>
      </c>
      <c r="P1981" s="49" t="str">
        <f t="shared" si="154"/>
        <v/>
      </c>
      <c r="Q1981" s="49" t="str">
        <f t="shared" si="154"/>
        <v/>
      </c>
      <c r="R1981" s="50" t="str">
        <f t="shared" si="154"/>
        <v/>
      </c>
      <c r="S1981" s="10"/>
    </row>
    <row r="1982" spans="1:19" x14ac:dyDescent="0.25">
      <c r="A1982" s="10"/>
      <c r="B1982" s="4" t="str">
        <f>'CALC | Main Engine'!$B1982</f>
        <v/>
      </c>
      <c r="C1982" s="5" t="str">
        <f>'CALC | Main Engine'!$E1982</f>
        <v/>
      </c>
      <c r="D1982" s="27" t="str">
        <f>IF(ISBLANK('INPUT | Operations'!$C1987),"",'INPUT | Operations'!$C1986)</f>
        <v/>
      </c>
      <c r="E1982" s="32" t="str">
        <f>IF(ISBLANK('INPUT | Operations'!$C1987),"",'INPUT | Operations'!$C1987)</f>
        <v/>
      </c>
      <c r="F1982" s="123" t="str">
        <f t="shared" si="156"/>
        <v/>
      </c>
      <c r="G1982" s="49" t="str">
        <f t="shared" si="156"/>
        <v/>
      </c>
      <c r="H1982" s="49" t="str">
        <f t="shared" si="156"/>
        <v/>
      </c>
      <c r="I1982" s="49" t="str">
        <f t="shared" si="155"/>
        <v/>
      </c>
      <c r="J1982" s="49" t="str">
        <f t="shared" si="155"/>
        <v/>
      </c>
      <c r="K1982" s="50" t="str">
        <f t="shared" si="155"/>
        <v/>
      </c>
      <c r="L1982" s="49" t="str">
        <f t="shared" si="153"/>
        <v/>
      </c>
      <c r="M1982" s="49" t="str">
        <f t="shared" si="153"/>
        <v/>
      </c>
      <c r="N1982" s="49" t="str">
        <f t="shared" si="153"/>
        <v/>
      </c>
      <c r="O1982" s="49" t="str">
        <f t="shared" si="151"/>
        <v/>
      </c>
      <c r="P1982" s="49" t="str">
        <f t="shared" si="154"/>
        <v/>
      </c>
      <c r="Q1982" s="49" t="str">
        <f t="shared" si="154"/>
        <v/>
      </c>
      <c r="R1982" s="50" t="str">
        <f t="shared" si="154"/>
        <v/>
      </c>
      <c r="S1982" s="10"/>
    </row>
    <row r="1983" spans="1:19" x14ac:dyDescent="0.25">
      <c r="A1983" s="10"/>
      <c r="B1983" s="4" t="str">
        <f>'CALC | Main Engine'!$B1983</f>
        <v/>
      </c>
      <c r="C1983" s="5" t="str">
        <f>'CALC | Main Engine'!$E1983</f>
        <v/>
      </c>
      <c r="D1983" s="27" t="str">
        <f>IF(ISBLANK('INPUT | Operations'!$C1988),"",'INPUT | Operations'!$C1987)</f>
        <v/>
      </c>
      <c r="E1983" s="32" t="str">
        <f>IF(ISBLANK('INPUT | Operations'!$C1988),"",'INPUT | Operations'!$C1988)</f>
        <v/>
      </c>
      <c r="F1983" s="123" t="str">
        <f t="shared" si="156"/>
        <v/>
      </c>
      <c r="G1983" s="49" t="str">
        <f t="shared" si="156"/>
        <v/>
      </c>
      <c r="H1983" s="49" t="str">
        <f t="shared" si="156"/>
        <v/>
      </c>
      <c r="I1983" s="49" t="str">
        <f t="shared" si="155"/>
        <v/>
      </c>
      <c r="J1983" s="49" t="str">
        <f t="shared" si="155"/>
        <v/>
      </c>
      <c r="K1983" s="50" t="str">
        <f t="shared" si="155"/>
        <v/>
      </c>
      <c r="L1983" s="49" t="str">
        <f t="shared" si="153"/>
        <v/>
      </c>
      <c r="M1983" s="49" t="str">
        <f t="shared" si="153"/>
        <v/>
      </c>
      <c r="N1983" s="49" t="str">
        <f t="shared" si="153"/>
        <v/>
      </c>
      <c r="O1983" s="49" t="str">
        <f t="shared" si="151"/>
        <v/>
      </c>
      <c r="P1983" s="49" t="str">
        <f t="shared" si="154"/>
        <v/>
      </c>
      <c r="Q1983" s="49" t="str">
        <f t="shared" si="154"/>
        <v/>
      </c>
      <c r="R1983" s="50" t="str">
        <f t="shared" si="154"/>
        <v/>
      </c>
      <c r="S1983" s="10"/>
    </row>
    <row r="1984" spans="1:19" x14ac:dyDescent="0.25">
      <c r="A1984" s="10"/>
      <c r="B1984" s="4" t="str">
        <f>'CALC | Main Engine'!$B1984</f>
        <v/>
      </c>
      <c r="C1984" s="5" t="str">
        <f>'CALC | Main Engine'!$E1984</f>
        <v/>
      </c>
      <c r="D1984" s="27" t="str">
        <f>IF(ISBLANK('INPUT | Operations'!$C1989),"",'INPUT | Operations'!$C1988)</f>
        <v/>
      </c>
      <c r="E1984" s="32" t="str">
        <f>IF(ISBLANK('INPUT | Operations'!$C1989),"",'INPUT | Operations'!$C1989)</f>
        <v/>
      </c>
      <c r="F1984" s="123" t="str">
        <f t="shared" si="156"/>
        <v/>
      </c>
      <c r="G1984" s="49" t="str">
        <f t="shared" si="156"/>
        <v/>
      </c>
      <c r="H1984" s="49" t="str">
        <f t="shared" si="156"/>
        <v/>
      </c>
      <c r="I1984" s="49" t="str">
        <f t="shared" si="155"/>
        <v/>
      </c>
      <c r="J1984" s="49" t="str">
        <f t="shared" si="155"/>
        <v/>
      </c>
      <c r="K1984" s="50" t="str">
        <f t="shared" si="155"/>
        <v/>
      </c>
      <c r="L1984" s="49" t="str">
        <f t="shared" si="153"/>
        <v/>
      </c>
      <c r="M1984" s="49" t="str">
        <f t="shared" si="153"/>
        <v/>
      </c>
      <c r="N1984" s="49" t="str">
        <f t="shared" si="153"/>
        <v/>
      </c>
      <c r="O1984" s="49" t="str">
        <f t="shared" si="151"/>
        <v/>
      </c>
      <c r="P1984" s="49" t="str">
        <f t="shared" si="154"/>
        <v/>
      </c>
      <c r="Q1984" s="49" t="str">
        <f t="shared" si="154"/>
        <v/>
      </c>
      <c r="R1984" s="50" t="str">
        <f t="shared" si="154"/>
        <v/>
      </c>
      <c r="S1984" s="10"/>
    </row>
    <row r="1985" spans="1:19" x14ac:dyDescent="0.25">
      <c r="A1985" s="10"/>
      <c r="B1985" s="4" t="str">
        <f>'CALC | Main Engine'!$B1985</f>
        <v/>
      </c>
      <c r="C1985" s="5" t="str">
        <f>'CALC | Main Engine'!$E1985</f>
        <v/>
      </c>
      <c r="D1985" s="27" t="str">
        <f>IF(ISBLANK('INPUT | Operations'!$C1990),"",'INPUT | Operations'!$C1989)</f>
        <v/>
      </c>
      <c r="E1985" s="32" t="str">
        <f>IF(ISBLANK('INPUT | Operations'!$C1990),"",'INPUT | Operations'!$C1990)</f>
        <v/>
      </c>
      <c r="F1985" s="123" t="str">
        <f t="shared" si="156"/>
        <v/>
      </c>
      <c r="G1985" s="49" t="str">
        <f t="shared" si="156"/>
        <v/>
      </c>
      <c r="H1985" s="49" t="str">
        <f t="shared" si="156"/>
        <v/>
      </c>
      <c r="I1985" s="49" t="str">
        <f t="shared" si="155"/>
        <v/>
      </c>
      <c r="J1985" s="49" t="str">
        <f t="shared" si="155"/>
        <v/>
      </c>
      <c r="K1985" s="50" t="str">
        <f t="shared" si="155"/>
        <v/>
      </c>
      <c r="L1985" s="49" t="str">
        <f t="shared" si="153"/>
        <v/>
      </c>
      <c r="M1985" s="49" t="str">
        <f t="shared" si="153"/>
        <v/>
      </c>
      <c r="N1985" s="49" t="str">
        <f t="shared" si="153"/>
        <v/>
      </c>
      <c r="O1985" s="49" t="str">
        <f t="shared" si="151"/>
        <v/>
      </c>
      <c r="P1985" s="49" t="str">
        <f t="shared" si="154"/>
        <v/>
      </c>
      <c r="Q1985" s="49" t="str">
        <f t="shared" si="154"/>
        <v/>
      </c>
      <c r="R1985" s="50" t="str">
        <f t="shared" si="154"/>
        <v/>
      </c>
      <c r="S1985" s="10"/>
    </row>
    <row r="1986" spans="1:19" x14ac:dyDescent="0.25">
      <c r="A1986" s="10"/>
      <c r="B1986" s="4" t="str">
        <f>'CALC | Main Engine'!$B1986</f>
        <v/>
      </c>
      <c r="C1986" s="5" t="str">
        <f>'CALC | Main Engine'!$E1986</f>
        <v/>
      </c>
      <c r="D1986" s="27" t="str">
        <f>IF(ISBLANK('INPUT | Operations'!$C1991),"",'INPUT | Operations'!$C1990)</f>
        <v/>
      </c>
      <c r="E1986" s="32" t="str">
        <f>IF(ISBLANK('INPUT | Operations'!$C1991),"",'INPUT | Operations'!$C1991)</f>
        <v/>
      </c>
      <c r="F1986" s="123" t="str">
        <f t="shared" si="156"/>
        <v/>
      </c>
      <c r="G1986" s="49" t="str">
        <f t="shared" si="156"/>
        <v/>
      </c>
      <c r="H1986" s="49" t="str">
        <f t="shared" si="156"/>
        <v/>
      </c>
      <c r="I1986" s="49" t="str">
        <f t="shared" si="155"/>
        <v/>
      </c>
      <c r="J1986" s="49" t="str">
        <f t="shared" si="155"/>
        <v/>
      </c>
      <c r="K1986" s="50" t="str">
        <f t="shared" si="155"/>
        <v/>
      </c>
      <c r="L1986" s="49" t="str">
        <f t="shared" si="153"/>
        <v/>
      </c>
      <c r="M1986" s="49" t="str">
        <f t="shared" si="153"/>
        <v/>
      </c>
      <c r="N1986" s="49" t="str">
        <f t="shared" si="153"/>
        <v/>
      </c>
      <c r="O1986" s="49" t="str">
        <f t="shared" si="151"/>
        <v/>
      </c>
      <c r="P1986" s="49" t="str">
        <f t="shared" si="154"/>
        <v/>
      </c>
      <c r="Q1986" s="49" t="str">
        <f t="shared" si="154"/>
        <v/>
      </c>
      <c r="R1986" s="50" t="str">
        <f t="shared" si="154"/>
        <v/>
      </c>
      <c r="S1986" s="10"/>
    </row>
    <row r="1987" spans="1:19" x14ac:dyDescent="0.25">
      <c r="A1987" s="10"/>
      <c r="B1987" s="4" t="str">
        <f>'CALC | Main Engine'!$B1987</f>
        <v/>
      </c>
      <c r="C1987" s="5" t="str">
        <f>'CALC | Main Engine'!$E1987</f>
        <v/>
      </c>
      <c r="D1987" s="27" t="str">
        <f>IF(ISBLANK('INPUT | Operations'!$C1992),"",'INPUT | Operations'!$C1991)</f>
        <v/>
      </c>
      <c r="E1987" s="32" t="str">
        <f>IF(ISBLANK('INPUT | Operations'!$C1992),"",'INPUT | Operations'!$C1992)</f>
        <v/>
      </c>
      <c r="F1987" s="123" t="str">
        <f t="shared" si="156"/>
        <v/>
      </c>
      <c r="G1987" s="49" t="str">
        <f t="shared" si="156"/>
        <v/>
      </c>
      <c r="H1987" s="49" t="str">
        <f t="shared" si="156"/>
        <v/>
      </c>
      <c r="I1987" s="49" t="str">
        <f t="shared" si="155"/>
        <v/>
      </c>
      <c r="J1987" s="49" t="str">
        <f t="shared" si="155"/>
        <v/>
      </c>
      <c r="K1987" s="50" t="str">
        <f t="shared" si="155"/>
        <v/>
      </c>
      <c r="L1987" s="49" t="str">
        <f t="shared" si="153"/>
        <v/>
      </c>
      <c r="M1987" s="49" t="str">
        <f t="shared" si="153"/>
        <v/>
      </c>
      <c r="N1987" s="49" t="str">
        <f t="shared" si="153"/>
        <v/>
      </c>
      <c r="O1987" s="49" t="str">
        <f t="shared" si="151"/>
        <v/>
      </c>
      <c r="P1987" s="49" t="str">
        <f t="shared" si="154"/>
        <v/>
      </c>
      <c r="Q1987" s="49" t="str">
        <f t="shared" si="154"/>
        <v/>
      </c>
      <c r="R1987" s="50" t="str">
        <f t="shared" si="154"/>
        <v/>
      </c>
      <c r="S1987" s="10"/>
    </row>
    <row r="1988" spans="1:19" x14ac:dyDescent="0.25">
      <c r="A1988" s="10"/>
      <c r="B1988" s="4" t="str">
        <f>'CALC | Main Engine'!$B1988</f>
        <v/>
      </c>
      <c r="C1988" s="5" t="str">
        <f>'CALC | Main Engine'!$E1988</f>
        <v/>
      </c>
      <c r="D1988" s="27" t="str">
        <f>IF(ISBLANK('INPUT | Operations'!$C1993),"",'INPUT | Operations'!$C1992)</f>
        <v/>
      </c>
      <c r="E1988" s="32" t="str">
        <f>IF(ISBLANK('INPUT | Operations'!$C1993),"",'INPUT | Operations'!$C1993)</f>
        <v/>
      </c>
      <c r="F1988" s="123" t="str">
        <f t="shared" si="156"/>
        <v/>
      </c>
      <c r="G1988" s="49" t="str">
        <f t="shared" si="156"/>
        <v/>
      </c>
      <c r="H1988" s="49" t="str">
        <f t="shared" si="156"/>
        <v/>
      </c>
      <c r="I1988" s="49" t="str">
        <f t="shared" si="155"/>
        <v/>
      </c>
      <c r="J1988" s="49" t="str">
        <f t="shared" si="155"/>
        <v/>
      </c>
      <c r="K1988" s="50" t="str">
        <f t="shared" si="155"/>
        <v/>
      </c>
      <c r="L1988" s="49" t="str">
        <f t="shared" si="153"/>
        <v/>
      </c>
      <c r="M1988" s="49" t="str">
        <f t="shared" si="153"/>
        <v/>
      </c>
      <c r="N1988" s="49" t="str">
        <f t="shared" si="153"/>
        <v/>
      </c>
      <c r="O1988" s="49" t="str">
        <f t="shared" si="151"/>
        <v/>
      </c>
      <c r="P1988" s="49" t="str">
        <f t="shared" si="154"/>
        <v/>
      </c>
      <c r="Q1988" s="49" t="str">
        <f t="shared" si="154"/>
        <v/>
      </c>
      <c r="R1988" s="50" t="str">
        <f t="shared" si="154"/>
        <v/>
      </c>
      <c r="S1988" s="10"/>
    </row>
    <row r="1989" spans="1:19" x14ac:dyDescent="0.25">
      <c r="A1989" s="10"/>
      <c r="B1989" s="4" t="str">
        <f>'CALC | Main Engine'!$B1989</f>
        <v/>
      </c>
      <c r="C1989" s="5" t="str">
        <f>'CALC | Main Engine'!$E1989</f>
        <v/>
      </c>
      <c r="D1989" s="27" t="str">
        <f>IF(ISBLANK('INPUT | Operations'!$C1994),"",'INPUT | Operations'!$C1993)</f>
        <v/>
      </c>
      <c r="E1989" s="32" t="str">
        <f>IF(ISBLANK('INPUT | Operations'!$C1994),"",'INPUT | Operations'!$C1994)</f>
        <v/>
      </c>
      <c r="F1989" s="123" t="str">
        <f t="shared" si="156"/>
        <v/>
      </c>
      <c r="G1989" s="49" t="str">
        <f t="shared" si="156"/>
        <v/>
      </c>
      <c r="H1989" s="49" t="str">
        <f t="shared" si="156"/>
        <v/>
      </c>
      <c r="I1989" s="49" t="str">
        <f t="shared" si="155"/>
        <v/>
      </c>
      <c r="J1989" s="49" t="str">
        <f t="shared" si="155"/>
        <v/>
      </c>
      <c r="K1989" s="50" t="str">
        <f t="shared" si="155"/>
        <v/>
      </c>
      <c r="L1989" s="49" t="str">
        <f t="shared" si="153"/>
        <v/>
      </c>
      <c r="M1989" s="49" t="str">
        <f t="shared" si="153"/>
        <v/>
      </c>
      <c r="N1989" s="49" t="str">
        <f t="shared" si="153"/>
        <v/>
      </c>
      <c r="O1989" s="49" t="str">
        <f t="shared" si="151"/>
        <v/>
      </c>
      <c r="P1989" s="49" t="str">
        <f t="shared" si="154"/>
        <v/>
      </c>
      <c r="Q1989" s="49" t="str">
        <f t="shared" si="154"/>
        <v/>
      </c>
      <c r="R1989" s="50" t="str">
        <f t="shared" si="154"/>
        <v/>
      </c>
      <c r="S1989" s="10"/>
    </row>
    <row r="1990" spans="1:19" x14ac:dyDescent="0.25">
      <c r="A1990" s="10"/>
      <c r="B1990" s="4" t="str">
        <f>'CALC | Main Engine'!$B1990</f>
        <v/>
      </c>
      <c r="C1990" s="5" t="str">
        <f>'CALC | Main Engine'!$E1990</f>
        <v/>
      </c>
      <c r="D1990" s="27" t="str">
        <f>IF(ISBLANK('INPUT | Operations'!$C1995),"",'INPUT | Operations'!$C1994)</f>
        <v/>
      </c>
      <c r="E1990" s="32" t="str">
        <f>IF(ISBLANK('INPUT | Operations'!$C1995),"",'INPUT | Operations'!$C1995)</f>
        <v/>
      </c>
      <c r="F1990" s="123" t="str">
        <f t="shared" si="156"/>
        <v/>
      </c>
      <c r="G1990" s="49" t="str">
        <f t="shared" si="156"/>
        <v/>
      </c>
      <c r="H1990" s="49" t="str">
        <f t="shared" si="156"/>
        <v/>
      </c>
      <c r="I1990" s="49" t="str">
        <f t="shared" si="155"/>
        <v/>
      </c>
      <c r="J1990" s="49" t="str">
        <f t="shared" si="155"/>
        <v/>
      </c>
      <c r="K1990" s="50" t="str">
        <f t="shared" si="155"/>
        <v/>
      </c>
      <c r="L1990" s="49" t="str">
        <f t="shared" si="153"/>
        <v/>
      </c>
      <c r="M1990" s="49" t="str">
        <f t="shared" si="153"/>
        <v/>
      </c>
      <c r="N1990" s="49" t="str">
        <f t="shared" si="153"/>
        <v/>
      </c>
      <c r="O1990" s="49" t="str">
        <f t="shared" si="151"/>
        <v/>
      </c>
      <c r="P1990" s="49" t="str">
        <f t="shared" si="154"/>
        <v/>
      </c>
      <c r="Q1990" s="49" t="str">
        <f t="shared" si="154"/>
        <v/>
      </c>
      <c r="R1990" s="50" t="str">
        <f t="shared" si="154"/>
        <v/>
      </c>
      <c r="S1990" s="10"/>
    </row>
    <row r="1991" spans="1:19" x14ac:dyDescent="0.25">
      <c r="A1991" s="10"/>
      <c r="B1991" s="4" t="str">
        <f>'CALC | Main Engine'!$B1991</f>
        <v/>
      </c>
      <c r="C1991" s="5" t="str">
        <f>'CALC | Main Engine'!$E1991</f>
        <v/>
      </c>
      <c r="D1991" s="27" t="str">
        <f>IF(ISBLANK('INPUT | Operations'!$C1996),"",'INPUT | Operations'!$C1995)</f>
        <v/>
      </c>
      <c r="E1991" s="32" t="str">
        <f>IF(ISBLANK('INPUT | Operations'!$C1996),"",'INPUT | Operations'!$C1996)</f>
        <v/>
      </c>
      <c r="F1991" s="123" t="str">
        <f t="shared" si="156"/>
        <v/>
      </c>
      <c r="G1991" s="49" t="str">
        <f t="shared" si="156"/>
        <v/>
      </c>
      <c r="H1991" s="49" t="str">
        <f t="shared" si="156"/>
        <v/>
      </c>
      <c r="I1991" s="49" t="str">
        <f t="shared" si="155"/>
        <v/>
      </c>
      <c r="J1991" s="49" t="str">
        <f t="shared" si="155"/>
        <v/>
      </c>
      <c r="K1991" s="50" t="str">
        <f t="shared" si="155"/>
        <v/>
      </c>
      <c r="L1991" s="49" t="str">
        <f t="shared" si="153"/>
        <v/>
      </c>
      <c r="M1991" s="49" t="str">
        <f t="shared" si="153"/>
        <v/>
      </c>
      <c r="N1991" s="49" t="str">
        <f t="shared" si="153"/>
        <v/>
      </c>
      <c r="O1991" s="49" t="str">
        <f t="shared" si="151"/>
        <v/>
      </c>
      <c r="P1991" s="49" t="str">
        <f t="shared" si="154"/>
        <v/>
      </c>
      <c r="Q1991" s="49" t="str">
        <f t="shared" si="154"/>
        <v/>
      </c>
      <c r="R1991" s="50" t="str">
        <f t="shared" si="154"/>
        <v/>
      </c>
      <c r="S1991" s="10"/>
    </row>
    <row r="1992" spans="1:19" x14ac:dyDescent="0.25">
      <c r="A1992" s="10"/>
      <c r="B1992" s="4" t="str">
        <f>'CALC | Main Engine'!$B1992</f>
        <v/>
      </c>
      <c r="C1992" s="5" t="str">
        <f>'CALC | Main Engine'!$E1992</f>
        <v/>
      </c>
      <c r="D1992" s="27" t="str">
        <f>IF(ISBLANK('INPUT | Operations'!$C1997),"",'INPUT | Operations'!$C1996)</f>
        <v/>
      </c>
      <c r="E1992" s="32" t="str">
        <f>IF(ISBLANK('INPUT | Operations'!$C1997),"",'INPUT | Operations'!$C1997)</f>
        <v/>
      </c>
      <c r="F1992" s="123" t="str">
        <f t="shared" si="156"/>
        <v/>
      </c>
      <c r="G1992" s="49" t="str">
        <f t="shared" si="156"/>
        <v/>
      </c>
      <c r="H1992" s="49" t="str">
        <f t="shared" si="156"/>
        <v/>
      </c>
      <c r="I1992" s="49" t="str">
        <f t="shared" si="155"/>
        <v/>
      </c>
      <c r="J1992" s="49" t="str">
        <f t="shared" si="155"/>
        <v/>
      </c>
      <c r="K1992" s="50" t="str">
        <f t="shared" si="155"/>
        <v/>
      </c>
      <c r="L1992" s="49" t="str">
        <f t="shared" si="153"/>
        <v/>
      </c>
      <c r="M1992" s="49" t="str">
        <f t="shared" si="153"/>
        <v/>
      </c>
      <c r="N1992" s="49" t="str">
        <f t="shared" si="153"/>
        <v/>
      </c>
      <c r="O1992" s="49" t="str">
        <f t="shared" si="151"/>
        <v/>
      </c>
      <c r="P1992" s="49" t="str">
        <f t="shared" si="154"/>
        <v/>
      </c>
      <c r="Q1992" s="49" t="str">
        <f t="shared" si="154"/>
        <v/>
      </c>
      <c r="R1992" s="50" t="str">
        <f t="shared" si="154"/>
        <v/>
      </c>
      <c r="S1992" s="10"/>
    </row>
    <row r="1993" spans="1:19" x14ac:dyDescent="0.25">
      <c r="A1993" s="10"/>
      <c r="B1993" s="4" t="str">
        <f>'CALC | Main Engine'!$B1993</f>
        <v/>
      </c>
      <c r="C1993" s="5" t="str">
        <f>'CALC | Main Engine'!$E1993</f>
        <v/>
      </c>
      <c r="D1993" s="27" t="str">
        <f>IF(ISBLANK('INPUT | Operations'!$C1998),"",'INPUT | Operations'!$C1997)</f>
        <v/>
      </c>
      <c r="E1993" s="32" t="str">
        <f>IF(ISBLANK('INPUT | Operations'!$C1998),"",'INPUT | Operations'!$C1998)</f>
        <v/>
      </c>
      <c r="F1993" s="123" t="str">
        <f t="shared" si="156"/>
        <v/>
      </c>
      <c r="G1993" s="49" t="str">
        <f t="shared" si="156"/>
        <v/>
      </c>
      <c r="H1993" s="49" t="str">
        <f t="shared" si="156"/>
        <v/>
      </c>
      <c r="I1993" s="49" t="str">
        <f t="shared" si="155"/>
        <v/>
      </c>
      <c r="J1993" s="49" t="str">
        <f t="shared" si="155"/>
        <v/>
      </c>
      <c r="K1993" s="50" t="str">
        <f t="shared" si="155"/>
        <v/>
      </c>
      <c r="L1993" s="49" t="str">
        <f t="shared" si="153"/>
        <v/>
      </c>
      <c r="M1993" s="49" t="str">
        <f t="shared" si="153"/>
        <v/>
      </c>
      <c r="N1993" s="49" t="str">
        <f t="shared" si="153"/>
        <v/>
      </c>
      <c r="O1993" s="49" t="str">
        <f t="shared" ref="O1993:O1995" si="157">IFERROR(IF(AND(MIN($D1993:$E1993)&lt;O$5,MAX($D1993:$E1993)&gt;O$4),MIN(MAX($D1993:$E1993),O$5)-MAX(MIN($D1993:$E1993),O$4),0)/(MAX($D1993:$E1993)-MIN($D1993:$E1993)),"")</f>
        <v/>
      </c>
      <c r="P1993" s="49" t="str">
        <f t="shared" si="154"/>
        <v/>
      </c>
      <c r="Q1993" s="49" t="str">
        <f t="shared" si="154"/>
        <v/>
      </c>
      <c r="R1993" s="50" t="str">
        <f t="shared" si="154"/>
        <v/>
      </c>
      <c r="S1993" s="10"/>
    </row>
    <row r="1994" spans="1:19" x14ac:dyDescent="0.25">
      <c r="A1994" s="10"/>
      <c r="B1994" s="4" t="str">
        <f>'CALC | Main Engine'!$B1994</f>
        <v/>
      </c>
      <c r="C1994" s="5" t="str">
        <f>'CALC | Main Engine'!$E1994</f>
        <v/>
      </c>
      <c r="D1994" s="27" t="str">
        <f>IF(ISBLANK('INPUT | Operations'!$C1999),"",'INPUT | Operations'!$C1998)</f>
        <v/>
      </c>
      <c r="E1994" s="32" t="str">
        <f>IF(ISBLANK('INPUT | Operations'!$C1999),"",'INPUT | Operations'!$C1999)</f>
        <v/>
      </c>
      <c r="F1994" s="123" t="str">
        <f t="shared" si="156"/>
        <v/>
      </c>
      <c r="G1994" s="49" t="str">
        <f t="shared" si="156"/>
        <v/>
      </c>
      <c r="H1994" s="49" t="str">
        <f t="shared" si="156"/>
        <v/>
      </c>
      <c r="I1994" s="49" t="str">
        <f t="shared" si="155"/>
        <v/>
      </c>
      <c r="J1994" s="49" t="str">
        <f t="shared" si="155"/>
        <v/>
      </c>
      <c r="K1994" s="50" t="str">
        <f t="shared" si="155"/>
        <v/>
      </c>
      <c r="L1994" s="49" t="str">
        <f t="shared" si="153"/>
        <v/>
      </c>
      <c r="M1994" s="49" t="str">
        <f t="shared" si="153"/>
        <v/>
      </c>
      <c r="N1994" s="49" t="str">
        <f t="shared" si="153"/>
        <v/>
      </c>
      <c r="O1994" s="49" t="str">
        <f t="shared" si="157"/>
        <v/>
      </c>
      <c r="P1994" s="49" t="str">
        <f t="shared" si="154"/>
        <v/>
      </c>
      <c r="Q1994" s="49" t="str">
        <f t="shared" si="154"/>
        <v/>
      </c>
      <c r="R1994" s="50" t="str">
        <f t="shared" si="154"/>
        <v/>
      </c>
      <c r="S1994" s="10"/>
    </row>
    <row r="1995" spans="1:19" ht="15.75" thickBot="1" x14ac:dyDescent="0.3">
      <c r="A1995" s="10"/>
      <c r="B1995" s="7" t="str">
        <f>'CALC | Main Engine'!$B1995</f>
        <v/>
      </c>
      <c r="C1995" s="8" t="str">
        <f>'CALC | Main Engine'!$E1995</f>
        <v/>
      </c>
      <c r="D1995" s="29" t="str">
        <f>IF(ISBLANK('INPUT | Operations'!$C2000),"",'INPUT | Operations'!$C1999)</f>
        <v/>
      </c>
      <c r="E1995" s="33" t="str">
        <f>IF(ISBLANK('INPUT | Operations'!$C2000),"",'INPUT | Operations'!$C2000)</f>
        <v/>
      </c>
      <c r="F1995" s="124" t="str">
        <f t="shared" si="156"/>
        <v/>
      </c>
      <c r="G1995" s="51" t="str">
        <f t="shared" si="156"/>
        <v/>
      </c>
      <c r="H1995" s="51" t="str">
        <f t="shared" si="156"/>
        <v/>
      </c>
      <c r="I1995" s="51" t="str">
        <f t="shared" si="155"/>
        <v/>
      </c>
      <c r="J1995" s="51" t="str">
        <f t="shared" si="155"/>
        <v/>
      </c>
      <c r="K1995" s="52" t="str">
        <f t="shared" si="155"/>
        <v/>
      </c>
      <c r="L1995" s="51" t="str">
        <f t="shared" si="153"/>
        <v/>
      </c>
      <c r="M1995" s="51" t="str">
        <f t="shared" si="153"/>
        <v/>
      </c>
      <c r="N1995" s="51" t="str">
        <f t="shared" si="153"/>
        <v/>
      </c>
      <c r="O1995" s="51" t="str">
        <f t="shared" si="157"/>
        <v/>
      </c>
      <c r="P1995" s="51" t="str">
        <f t="shared" si="154"/>
        <v/>
      </c>
      <c r="Q1995" s="51" t="str">
        <f t="shared" si="154"/>
        <v/>
      </c>
      <c r="R1995" s="52" t="str">
        <f t="shared" si="154"/>
        <v/>
      </c>
      <c r="S1995" s="10"/>
    </row>
    <row r="1996" spans="1:19" ht="6" customHeight="1" x14ac:dyDescent="0.25">
      <c r="A1996" s="10"/>
      <c r="B1996" s="10"/>
      <c r="C1996" s="10"/>
      <c r="D1996" s="10"/>
      <c r="E1996" s="10"/>
      <c r="F1996" s="10"/>
      <c r="G1996" s="10"/>
      <c r="H1996" s="10"/>
      <c r="I1996" s="10"/>
      <c r="J1996" s="10"/>
      <c r="K1996" s="10"/>
      <c r="L1996" s="10"/>
      <c r="M1996" s="10"/>
      <c r="N1996" s="10"/>
      <c r="O1996" s="10"/>
      <c r="P1996" s="10"/>
      <c r="Q1996" s="10"/>
      <c r="R1996" s="10"/>
      <c r="S1996" s="10"/>
    </row>
  </sheetData>
  <sheetProtection sheet="1" objects="1" scenarios="1"/>
  <mergeCells count="4">
    <mergeCell ref="B4:E4"/>
    <mergeCell ref="B5:E5"/>
    <mergeCell ref="B3:R3"/>
    <mergeCell ref="B1:R1"/>
  </mergeCells>
  <conditionalFormatting sqref="B8:R1995">
    <cfRule type="expression" dxfId="2" priority="6">
      <formula>MOD(ROW(),2)=1</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B8"/>
  <sheetViews>
    <sheetView workbookViewId="0"/>
  </sheetViews>
  <sheetFormatPr defaultRowHeight="15" x14ac:dyDescent="0.25"/>
  <cols>
    <col min="1" max="1" width="17" bestFit="1" customWidth="1"/>
    <col min="2" max="2" width="16.85546875" bestFit="1" customWidth="1"/>
  </cols>
  <sheetData>
    <row r="1" spans="1:2" x14ac:dyDescent="0.25">
      <c r="A1" s="59" t="s">
        <v>94</v>
      </c>
      <c r="B1" s="60" t="s">
        <v>55</v>
      </c>
    </row>
    <row r="2" spans="1:2" x14ac:dyDescent="0.25">
      <c r="A2" s="4" t="s">
        <v>56</v>
      </c>
      <c r="B2" s="6">
        <v>12.0107</v>
      </c>
    </row>
    <row r="3" spans="1:2" x14ac:dyDescent="0.25">
      <c r="A3" s="4" t="s">
        <v>19</v>
      </c>
      <c r="B3" s="6">
        <v>1.008</v>
      </c>
    </row>
    <row r="4" spans="1:2" x14ac:dyDescent="0.25">
      <c r="A4" s="4" t="s">
        <v>57</v>
      </c>
      <c r="B4" s="6">
        <v>15.999000000000001</v>
      </c>
    </row>
    <row r="5" spans="1:2" x14ac:dyDescent="0.25">
      <c r="A5" s="4" t="s">
        <v>16</v>
      </c>
      <c r="B5" s="6">
        <f>MW_C+MW_O</f>
        <v>28.009700000000002</v>
      </c>
    </row>
    <row r="6" spans="1:2" x14ac:dyDescent="0.25">
      <c r="A6" s="4" t="s">
        <v>17</v>
      </c>
      <c r="B6" s="6">
        <f>MW_C+2*MW_O</f>
        <v>44.008700000000005</v>
      </c>
    </row>
    <row r="7" spans="1:2" x14ac:dyDescent="0.25">
      <c r="A7" s="4" t="s">
        <v>20</v>
      </c>
      <c r="B7" s="6">
        <f>2*MW_H</f>
        <v>2.016</v>
      </c>
    </row>
    <row r="8" spans="1:2" ht="15.75" thickBot="1" x14ac:dyDescent="0.3">
      <c r="A8" s="7" t="s">
        <v>18</v>
      </c>
      <c r="B8" s="9">
        <f>2*MW_H+MW_O</f>
        <v>18.015000000000001</v>
      </c>
    </row>
  </sheetData>
  <sheetProtection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8C9E289967D3E429D47BCCE8AF35445" ma:contentTypeVersion="9" ma:contentTypeDescription="Create a new document." ma:contentTypeScope="" ma:versionID="b192671ef265d05222c639039fe1600a">
  <xsd:schema xmlns:xsd="http://www.w3.org/2001/XMLSchema" xmlns:xs="http://www.w3.org/2001/XMLSchema" xmlns:p="http://schemas.microsoft.com/office/2006/metadata/properties" xmlns:ns2="a3acb0ec-d9d4-4ecd-af0a-9848f127fde0" targetNamespace="http://schemas.microsoft.com/office/2006/metadata/properties" ma:root="true" ma:fieldsID="0785fca40e90463652e177b03bf32580" ns2:_="">
    <xsd:import namespace="a3acb0ec-d9d4-4ecd-af0a-9848f127fde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acb0ec-d9d4-4ecd-af0a-9848f127fd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2783700-73DF-4DA2-8F4D-4EE801B7190B}">
  <ds:schemaRefs>
    <ds:schemaRef ds:uri="http://schemas.microsoft.com/sharepoint/v3/contenttype/forms"/>
  </ds:schemaRefs>
</ds:datastoreItem>
</file>

<file path=customXml/itemProps2.xml><?xml version="1.0" encoding="utf-8"?>
<ds:datastoreItem xmlns:ds="http://schemas.openxmlformats.org/officeDocument/2006/customXml" ds:itemID="{B69046F0-02E4-4DEF-BAA7-655FDCDCCA8E}">
  <ds:schemaRefs>
    <ds:schemaRef ds:uri="http://schemas.microsoft.com/office/2006/documentManagement/types"/>
    <ds:schemaRef ds:uri="http://purl.org/dc/elements/1.1/"/>
    <ds:schemaRef ds:uri="http://purl.org/dc/dcmitype/"/>
    <ds:schemaRef ds:uri="http://schemas.microsoft.com/office/2006/metadata/properties"/>
    <ds:schemaRef ds:uri="http://www.w3.org/XML/1998/namespace"/>
    <ds:schemaRef ds:uri="http://schemas.openxmlformats.org/package/2006/metadata/core-properties"/>
    <ds:schemaRef ds:uri="http://schemas.microsoft.com/office/infopath/2007/PartnerControls"/>
    <ds:schemaRef ds:uri="a3acb0ec-d9d4-4ecd-af0a-9848f127fde0"/>
    <ds:schemaRef ds:uri="http://purl.org/dc/terms/"/>
  </ds:schemaRefs>
</ds:datastoreItem>
</file>

<file path=customXml/itemProps3.xml><?xml version="1.0" encoding="utf-8"?>
<ds:datastoreItem xmlns:ds="http://schemas.openxmlformats.org/officeDocument/2006/customXml" ds:itemID="{647669C0-1BAC-4F9A-A703-13FBE117DC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acb0ec-d9d4-4ecd-af0a-9848f127fd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44</vt:i4>
      </vt:variant>
    </vt:vector>
  </HeadingPairs>
  <TitlesOfParts>
    <vt:vector size="54" baseType="lpstr">
      <vt:lpstr>README</vt:lpstr>
      <vt:lpstr>INPUT | Vehicle</vt:lpstr>
      <vt:lpstr>INPUT | Operations</vt:lpstr>
      <vt:lpstr>OUTPUT | Mode</vt:lpstr>
      <vt:lpstr>OUTPUT | Detail</vt:lpstr>
      <vt:lpstr>CALC | Main Engine</vt:lpstr>
      <vt:lpstr>CALC | Booster</vt:lpstr>
      <vt:lpstr>CALC | Modes</vt:lpstr>
      <vt:lpstr>Molecular Weight</vt:lpstr>
      <vt:lpstr>Units</vt:lpstr>
      <vt:lpstr>Booster_Al2O3</vt:lpstr>
      <vt:lpstr>Booster_BC</vt:lpstr>
      <vt:lpstr>Booster_BurnTime</vt:lpstr>
      <vt:lpstr>Booster_Cl</vt:lpstr>
      <vt:lpstr>Booster_Cl2</vt:lpstr>
      <vt:lpstr>Booster_CO</vt:lpstr>
      <vt:lpstr>Booster_CO2</vt:lpstr>
      <vt:lpstr>Booster_H</vt:lpstr>
      <vt:lpstr>Booster_H2</vt:lpstr>
      <vt:lpstr>Booster_H2O</vt:lpstr>
      <vt:lpstr>Booster_HCl</vt:lpstr>
      <vt:lpstr>Booster_Mdot</vt:lpstr>
      <vt:lpstr>Booster_NOx</vt:lpstr>
      <vt:lpstr>Booster_OH</vt:lpstr>
      <vt:lpstr>Booster_Propellant</vt:lpstr>
      <vt:lpstr>MainEngine_Al2O3</vt:lpstr>
      <vt:lpstr>MainEngine_BC</vt:lpstr>
      <vt:lpstr>MainEngine_BurnTime</vt:lpstr>
      <vt:lpstr>MainEngine_Cl</vt:lpstr>
      <vt:lpstr>MainEngine_Cl2</vt:lpstr>
      <vt:lpstr>MainEngine_CO</vt:lpstr>
      <vt:lpstr>MainEngine_CO2</vt:lpstr>
      <vt:lpstr>MainEngine_H</vt:lpstr>
      <vt:lpstr>MainEngine_H2</vt:lpstr>
      <vt:lpstr>MainEngine_H2O</vt:lpstr>
      <vt:lpstr>MainEngine_HCl</vt:lpstr>
      <vt:lpstr>MainEngine_Mdot</vt:lpstr>
      <vt:lpstr>MainEngine_NOx</vt:lpstr>
      <vt:lpstr>MainEngine_OH</vt:lpstr>
      <vt:lpstr>MainEngine_Propellant</vt:lpstr>
      <vt:lpstr>MassUnitsNames</vt:lpstr>
      <vt:lpstr>MW_C</vt:lpstr>
      <vt:lpstr>MW_CO</vt:lpstr>
      <vt:lpstr>MW_CO2</vt:lpstr>
      <vt:lpstr>MW_H</vt:lpstr>
      <vt:lpstr>MW_H2</vt:lpstr>
      <vt:lpstr>MW_H2O</vt:lpstr>
      <vt:lpstr>MW_O</vt:lpstr>
      <vt:lpstr>NumberOfBoosters</vt:lpstr>
      <vt:lpstr>NumberOfMainEngines</vt:lpstr>
      <vt:lpstr>NumberOfOps</vt:lpstr>
      <vt:lpstr>OperationType</vt:lpstr>
      <vt:lpstr>Spacecraft</vt:lpstr>
      <vt:lpstr>UserID</vt:lpstr>
    </vt:vector>
  </TitlesOfParts>
  <Company>Blue Ridge Research and Consulting,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ACRP 02-85 Emissions Estimator Tool</dc:title>
  <dc:creator>Blue Ridge Research and Consulting</dc:creator>
  <cp:lastModifiedBy>Mackie, Paul</cp:lastModifiedBy>
  <dcterms:created xsi:type="dcterms:W3CDTF">2020-08-17T19:07:13Z</dcterms:created>
  <dcterms:modified xsi:type="dcterms:W3CDTF">2021-01-21T21:25:13Z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0x01010028C9E289967D3E429D47BCCE8AF35445</vt:lpwstr>
  </property>
</Properties>
</file>